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0u\Documents\EIC\planningSheets\"/>
    </mc:Choice>
  </mc:AlternateContent>
  <xr:revisionPtr revIDLastSave="0" documentId="13_ncr:1_{BAB74865-81D4-4222-9E71-9449806C32A6}" xr6:coauthVersionLast="47" xr6:coauthVersionMax="47" xr10:uidLastSave="{00000000-0000-0000-0000-000000000000}"/>
  <bookViews>
    <workbookView xWindow="-9190" yWindow="-21710" windowWidth="38620" windowHeight="21220" tabRatio="845" firstSheet="1" activeTab="1" xr2:uid="{1B9C0681-E5C8-474F-962A-854A8A39AE26}"/>
  </bookViews>
  <sheets>
    <sheet name="Read Me" sheetId="13" r:id="rId1"/>
    <sheet name="Activities &amp; Resources" sheetId="1" r:id="rId2"/>
    <sheet name="WBS Reference &amp; User Procedure" sheetId="11" r:id="rId3"/>
    <sheet name="LookUps" sheetId="2" state="hidden" r:id="rId4"/>
    <sheet name="Project Settings" sheetId="9" state="hidden" r:id="rId5"/>
    <sheet name="Work Group List" sheetId="10" state="hidden" r:id="rId6"/>
    <sheet name="Resource Structure 1" sheetId="3" state="hidden" r:id="rId7"/>
    <sheet name="Resource Structure 2" sheetId="4" state="hidden" r:id="rId8"/>
    <sheet name="Resource Structure 3" sheetId="5" state="hidden" r:id="rId9"/>
    <sheet name="Resource Structure 4" sheetId="7" state="hidden" r:id="rId10"/>
    <sheet name="Resource Structure 5" sheetId="8" state="hidden" r:id="rId11"/>
    <sheet name="Holidays" sheetId="6" state="hidden" r:id="rId12"/>
  </sheets>
  <externalReferences>
    <externalReference r:id="rId13"/>
  </externalReferences>
  <definedNames>
    <definedName name="_xlnm._FilterDatabase" localSheetId="1" hidden="1">'Activities &amp; Resources'!$A$1:$CI$948</definedName>
    <definedName name="_xlnm._FilterDatabase" localSheetId="11" hidden="1">Holidays!$H$2:$J$1022</definedName>
    <definedName name="_xlnm._FilterDatabase" localSheetId="6" hidden="1">'Resource Structure 1'!$A$2:$MZ$2</definedName>
    <definedName name="_xlnm._FilterDatabase" localSheetId="8" hidden="1">'Resource Structure 3'!$A$2:$MZ$34</definedName>
    <definedName name="KEY_FY_RANGE_DATA_SET" localSheetId="7">'Resource Structure 2'!#REF!</definedName>
    <definedName name="KEY_FY_RANGE_DATA_SET" localSheetId="8">'Resource Structure 3'!#REF!</definedName>
    <definedName name="KEY_FY_RANGE_DATA_SET" localSheetId="9">'Resource Structure 4'!#REF!</definedName>
    <definedName name="KEY_FY_RANGE_DATA_SET" localSheetId="10">'Resource Structure 5'!#REF!</definedName>
    <definedName name="KEY_HOLIDAY_DATA_SET" localSheetId="7">'Resource Structure 2'!#REF!</definedName>
    <definedName name="KEY_HOLIDAY_DATA_SET" localSheetId="8">'Resource Structure 3'!#REF!</definedName>
    <definedName name="KEY_HOLIDAY_DATA_SET" localSheetId="9">'Resource Structure 4'!#REF!</definedName>
    <definedName name="KEY_HOLIDAY_DATA_SET" localSheetId="10">'Resource Structure 5'!#REF!</definedName>
    <definedName name="KEY_RATE_SET_1" localSheetId="7">'Resource Structure 2'!$E$1</definedName>
    <definedName name="KEY_RATE_SET_1" localSheetId="8">'Resource Structure 3'!$E$1</definedName>
    <definedName name="KEY_RATE_SET_1" localSheetId="9">'Resource Structure 4'!$E$1</definedName>
    <definedName name="KEY_RATE_SET_1" localSheetId="10">'Resource Structure 5'!$E$1</definedName>
    <definedName name="KEY_RATE_SET_10" localSheetId="7">'Resource Structure 2'!$GC$1</definedName>
    <definedName name="KEY_RATE_SET_10" localSheetId="8">'Resource Structure 3'!$GC$1</definedName>
    <definedName name="KEY_RATE_SET_10" localSheetId="9">'Resource Structure 4'!$GC$1</definedName>
    <definedName name="KEY_RATE_SET_10" localSheetId="10">'Resource Structure 5'!$GC$1</definedName>
    <definedName name="KEY_RATE_SET_10">'Resource Structure 1'!$GC$1</definedName>
    <definedName name="KEY_RATE_SET_11" localSheetId="7">'Resource Structure 2'!$GW$1</definedName>
    <definedName name="KEY_RATE_SET_11" localSheetId="8">'Resource Structure 3'!$GW$1</definedName>
    <definedName name="KEY_RATE_SET_11" localSheetId="9">'Resource Structure 4'!$GW$1</definedName>
    <definedName name="KEY_RATE_SET_11" localSheetId="10">'Resource Structure 5'!$GW$1</definedName>
    <definedName name="KEY_RATE_SET_11">'Resource Structure 1'!$GW$1</definedName>
    <definedName name="KEY_RATE_SET_12" localSheetId="7">'Resource Structure 2'!$HQ$1</definedName>
    <definedName name="KEY_RATE_SET_12" localSheetId="8">'Resource Structure 3'!$HQ$1</definedName>
    <definedName name="KEY_RATE_SET_12" localSheetId="9">'Resource Structure 4'!$HQ$1</definedName>
    <definedName name="KEY_RATE_SET_12" localSheetId="10">'Resource Structure 5'!$HQ$1</definedName>
    <definedName name="KEY_RATE_SET_12">'Resource Structure 1'!$HQ$1</definedName>
    <definedName name="KEY_RATE_SET_13" localSheetId="7">'Resource Structure 2'!$IK$1</definedName>
    <definedName name="KEY_RATE_SET_13" localSheetId="8">'Resource Structure 3'!$IK$1</definedName>
    <definedName name="KEY_RATE_SET_13" localSheetId="9">'Resource Structure 4'!$IK$1</definedName>
    <definedName name="KEY_RATE_SET_13" localSheetId="10">'Resource Structure 5'!$IK$1</definedName>
    <definedName name="KEY_RATE_SET_13">'Resource Structure 1'!$IK$1</definedName>
    <definedName name="KEY_RATE_SET_14" localSheetId="7">'Resource Structure 2'!$JE$1</definedName>
    <definedName name="KEY_RATE_SET_14" localSheetId="8">'Resource Structure 3'!$JE$1</definedName>
    <definedName name="KEY_RATE_SET_14" localSheetId="9">'Resource Structure 4'!$JE$1</definedName>
    <definedName name="KEY_RATE_SET_14" localSheetId="10">'Resource Structure 5'!$JE$1</definedName>
    <definedName name="KEY_RATE_SET_14">'Resource Structure 1'!$JE$1</definedName>
    <definedName name="KEY_RATE_SET_15" localSheetId="7">'Resource Structure 2'!$JY$1</definedName>
    <definedName name="KEY_RATE_SET_15" localSheetId="8">'Resource Structure 3'!$JY$1</definedName>
    <definedName name="KEY_RATE_SET_15" localSheetId="9">'Resource Structure 4'!$JY$1</definedName>
    <definedName name="KEY_RATE_SET_15" localSheetId="10">'Resource Structure 5'!$JY$1</definedName>
    <definedName name="KEY_RATE_SET_15">'Resource Structure 1'!$JY$1</definedName>
    <definedName name="KEY_RATE_SET_16" localSheetId="7">'Resource Structure 2'!$KS$1</definedName>
    <definedName name="KEY_RATE_SET_16" localSheetId="8">'Resource Structure 3'!$KS$1</definedName>
    <definedName name="KEY_RATE_SET_16" localSheetId="9">'Resource Structure 4'!$KS$1</definedName>
    <definedName name="KEY_RATE_SET_16" localSheetId="10">'Resource Structure 5'!$KS$1</definedName>
    <definedName name="KEY_RATE_SET_16">'Resource Structure 1'!$KS$1</definedName>
    <definedName name="KEY_RATE_SET_17" localSheetId="7">'Resource Structure 2'!$LM$1</definedName>
    <definedName name="KEY_RATE_SET_17" localSheetId="8">'Resource Structure 3'!$LM$1</definedName>
    <definedName name="KEY_RATE_SET_17" localSheetId="9">'Resource Structure 4'!$LM$1</definedName>
    <definedName name="KEY_RATE_SET_17" localSheetId="10">'Resource Structure 5'!$LM$1</definedName>
    <definedName name="KEY_RATE_SET_17">'Resource Structure 1'!$LM$1</definedName>
    <definedName name="KEY_RATE_SET_18" localSheetId="7">'Resource Structure 2'!$MG$1</definedName>
    <definedName name="KEY_RATE_SET_18" localSheetId="8">'Resource Structure 3'!$MG$1</definedName>
    <definedName name="KEY_RATE_SET_18" localSheetId="9">'Resource Structure 4'!$MG$1</definedName>
    <definedName name="KEY_RATE_SET_18" localSheetId="10">'Resource Structure 5'!$MG$1</definedName>
    <definedName name="KEY_RATE_SET_18">'Resource Structure 1'!$MG$1</definedName>
    <definedName name="KEY_RATE_SET_2" localSheetId="7">'Resource Structure 2'!$Y$1</definedName>
    <definedName name="KEY_RATE_SET_2" localSheetId="8">'Resource Structure 3'!$Y$1</definedName>
    <definedName name="KEY_RATE_SET_2" localSheetId="9">'Resource Structure 4'!$Y$1</definedName>
    <definedName name="KEY_RATE_SET_2" localSheetId="10">'Resource Structure 5'!$Y$1</definedName>
    <definedName name="KEY_RATE_SET_2">'Resource Structure 1'!$Y$1</definedName>
    <definedName name="KEY_RATE_SET_3" localSheetId="7">'Resource Structure 2'!$AS$1</definedName>
    <definedName name="KEY_RATE_SET_3" localSheetId="8">'Resource Structure 3'!$AS$1</definedName>
    <definedName name="KEY_RATE_SET_3" localSheetId="9">'Resource Structure 4'!$AS$1</definedName>
    <definedName name="KEY_RATE_SET_3" localSheetId="10">'Resource Structure 5'!$AS$1</definedName>
    <definedName name="KEY_RATE_SET_3">'Resource Structure 1'!$AS$1</definedName>
    <definedName name="KEY_RATE_SET_4" localSheetId="7">'Resource Structure 2'!$BM$1</definedName>
    <definedName name="KEY_RATE_SET_4" localSheetId="8">'Resource Structure 3'!$BM$1</definedName>
    <definedName name="KEY_RATE_SET_4" localSheetId="9">'Resource Structure 4'!$BM$1</definedName>
    <definedName name="KEY_RATE_SET_4" localSheetId="10">'Resource Structure 5'!$BM$1</definedName>
    <definedName name="KEY_RATE_SET_4">'Resource Structure 1'!$BM$1</definedName>
    <definedName name="KEY_RATE_SET_5" localSheetId="7">'Resource Structure 2'!$CG$1</definedName>
    <definedName name="KEY_RATE_SET_5" localSheetId="8">'Resource Structure 3'!$CG$1</definedName>
    <definedName name="KEY_RATE_SET_5" localSheetId="9">'Resource Structure 4'!$CG$1</definedName>
    <definedName name="KEY_RATE_SET_5" localSheetId="10">'Resource Structure 5'!$CG$1</definedName>
    <definedName name="KEY_RATE_SET_5">'Resource Structure 1'!$CG$1</definedName>
    <definedName name="KEY_RATE_SET_6" localSheetId="7">'Resource Structure 2'!$DA$1</definedName>
    <definedName name="KEY_RATE_SET_6" localSheetId="8">'Resource Structure 3'!$DA$1</definedName>
    <definedName name="KEY_RATE_SET_6" localSheetId="9">'Resource Structure 4'!$DA$1</definedName>
    <definedName name="KEY_RATE_SET_6" localSheetId="10">'Resource Structure 5'!$DA$1</definedName>
    <definedName name="KEY_RATE_SET_6">'Resource Structure 1'!$DA$1</definedName>
    <definedName name="KEY_RATE_SET_7" localSheetId="7">'Resource Structure 2'!$DU$1</definedName>
    <definedName name="KEY_RATE_SET_7" localSheetId="8">'Resource Structure 3'!$DU$1</definedName>
    <definedName name="KEY_RATE_SET_7" localSheetId="9">'Resource Structure 4'!$DU$1</definedName>
    <definedName name="KEY_RATE_SET_7" localSheetId="10">'Resource Structure 5'!$DU$1</definedName>
    <definedName name="KEY_RATE_SET_7">'Resource Structure 1'!$DU$1</definedName>
    <definedName name="KEY_RATE_SET_8" localSheetId="7">'Resource Structure 2'!$EO$1</definedName>
    <definedName name="KEY_RATE_SET_8" localSheetId="8">'Resource Structure 3'!$EO$1</definedName>
    <definedName name="KEY_RATE_SET_8" localSheetId="9">'Resource Structure 4'!$EO$1</definedName>
    <definedName name="KEY_RATE_SET_8" localSheetId="10">'Resource Structure 5'!$EO$1</definedName>
    <definedName name="KEY_RATE_SET_8">'Resource Structure 1'!$EO$1</definedName>
    <definedName name="KEY_RATE_SET_9" localSheetId="7">'Resource Structure 2'!$FI$1</definedName>
    <definedName name="KEY_RATE_SET_9" localSheetId="8">'Resource Structure 3'!$FI$1</definedName>
    <definedName name="KEY_RATE_SET_9" localSheetId="9">'Resource Structure 4'!$FI$1</definedName>
    <definedName name="KEY_RATE_SET_9" localSheetId="10">'Resource Structure 5'!$FI$1</definedName>
    <definedName name="KEY_RATE_SET_9">'Resource Structure 1'!$FI$1</definedName>
    <definedName name="KEY_RATE_SET_INDEX">'Project Settings'!$J$2</definedName>
    <definedName name="KEY_RESOURCE_STRUCTURE_TAB">'Project Settings'!$N$2</definedName>
    <definedName name="LIST_ACTIVITY_TYPE">OFFSET(LookUps!$B$1,1,0,COUNTIF(LookUps!$B$2:$B$301,"&gt;"""),1)</definedName>
    <definedName name="LIST_Holidays" localSheetId="7">OFFSET('Resource Structure 2'!#REF!,1,0,COUNTA('Resource Structure 2'!#REF!),1)</definedName>
    <definedName name="LIST_Holidays" localSheetId="9">OFFSET('Resource Structure 4'!#REF!,1,0,COUNTA('Resource Structure 4'!#REF!),1)</definedName>
    <definedName name="LIST_Holidays" localSheetId="10">OFFSET('Resource Structure 5'!#REF!,1,0,COUNTA('Resource Structure 5'!#REF!),1)</definedName>
    <definedName name="LIST_RATE_SET">OFFSET('Project Settings'!$J$1,0,1,COUNTIF('Project Settings'!$K:$K,"&gt;"""),1)</definedName>
    <definedName name="LIST_RESOURCE_NAME">OFFSET('Project Settings'!$F$1,0,1,COUNTIF('Project Settings'!$G:$G,"&gt;"""),1)</definedName>
    <definedName name="LIST_RESOURCE_STRUCTURE">OFFSET('Project Settings'!$N$1,0,1,COUNTIF('Project Settings'!$O:$O,"&gt;"""),1)</definedName>
    <definedName name="LIST_RESOURCE_TYPE" localSheetId="7">OFFSET([1]SYSTEM!$GM$1,0,1,COUNTA([1]SYSTEM!$GN:$GN),1)</definedName>
    <definedName name="LIST_RESOURCE_TYPE" localSheetId="9">OFFSET([1]SYSTEM!$GM$1,0,1,COUNTA([1]SYSTEM!$GN:$GN),1)</definedName>
    <definedName name="LIST_RESOURCE_TYPE" localSheetId="10">OFFSET([1]SYSTEM!$GM$1,0,1,COUNTA([1]SYSTEM!$GN:$GN),1)</definedName>
    <definedName name="LIST_WBS_ID">OFFSET('WBS Reference &amp; User Procedure'!$A$1,0,0,COUNTA('WBS Reference &amp; User Procedure'!$A:$A),1)</definedName>
    <definedName name="LIST_WORK_GROUP">OFFSET('Project Settings'!$V$1,0,1,COUNTIF('Project Settings'!$W:$W,"&gt;"""),1)</definedName>
    <definedName name="LIST_WORK_GROUP_SET">OFFSET('Project Settings'!$R$1,0,1,COUNTIF('Project Settings'!$S:$S,"&gt;"""),1)</definedName>
    <definedName name="_xlnm.Print_Area" localSheetId="7">'Resource Structure 2'!$A$1:$AR$58</definedName>
    <definedName name="_xlnm.Print_Area" localSheetId="8">'Resource Structure 3'!$A$1:$AR$58</definedName>
    <definedName name="_xlnm.Print_Area" localSheetId="9">'Resource Structure 4'!$A$1:$AR$58</definedName>
    <definedName name="_xlnm.Print_Area" localSheetId="10">'Resource Structure 5'!$A$1:$AR$58</definedName>
    <definedName name="_xlnm.Print_Titles" localSheetId="7">'Resource Structure 2'!$1:$2</definedName>
    <definedName name="_xlnm.Print_Titles" localSheetId="8">'Resource Structure 3'!$1:$2</definedName>
    <definedName name="_xlnm.Print_Titles" localSheetId="9">'Resource Structure 4'!$1:$2</definedName>
    <definedName name="_xlnm.Print_Titles" localSheetId="10">'Resource Structure 5'!$1:$2</definedName>
    <definedName name="PS_REF_FY_END" localSheetId="7">'[1]Project Settings'!#REF!</definedName>
    <definedName name="PS_REF_FY_END" localSheetId="8">'[1]Project Settings'!#REF!</definedName>
    <definedName name="PS_REF_FY_END" localSheetId="9">'[1]Project Settings'!#REF!</definedName>
    <definedName name="PS_REF_FY_END" localSheetId="10">'[1]Project Settings'!#REF!</definedName>
    <definedName name="PS_REF_FY_START" localSheetId="7">'[1]Project Settings'!#REF!</definedName>
    <definedName name="PS_REF_FY_START" localSheetId="8">'[1]Project Settings'!#REF!</definedName>
    <definedName name="PS_REF_FY_START" localSheetId="9">'[1]Project Settings'!#REF!</definedName>
    <definedName name="PS_REF_FY_START" localSheetId="10">'[1]Project Settings'!#REF!</definedName>
    <definedName name="REF_PROP_PORT" localSheetId="7">#REF!</definedName>
    <definedName name="REF_PROP_PORT" localSheetId="8">#REF!</definedName>
    <definedName name="REF_PROP_PORT" localSheetId="9">#REF!</definedName>
    <definedName name="REF_PROP_PORT" localSheetId="10">#REF!</definedName>
    <definedName name="RESOURCE_ID_SUFFIX" localSheetId="7">'[1]Project Settings'!#REF!</definedName>
    <definedName name="RESOURCE_ID_SUFFIX" localSheetId="8">'[1]Project Settings'!#REF!</definedName>
    <definedName name="RESOURCE_ID_SUFFIX" localSheetId="9">'[1]Project Settings'!#REF!</definedName>
    <definedName name="RESOURCE_ID_SUFFIX" localSheetId="10">'[1]Project Settings'!#REF!</definedName>
    <definedName name="RESOURCE_NAME_1">'Resource Structure 1'!$B$1</definedName>
    <definedName name="RESOURCE_NAME_2">'Resource Structure 2'!$B$1</definedName>
    <definedName name="RESOURCE_NAME_3">'Resource Structure 3'!$B$1</definedName>
    <definedName name="RESOURCE_NAME_4">'Resource Structure 4'!$B$1</definedName>
    <definedName name="RESOURCE_NAME_5">'Resource Structure 5'!$B$1</definedName>
    <definedName name="WORK_GROUP_SELECTION">'[1]Project Settings'!$E$10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28" i="1" l="1"/>
  <c r="M231" i="1"/>
  <c r="E221" i="1"/>
  <c r="E211" i="1"/>
  <c r="E190" i="1" l="1"/>
  <c r="N189" i="1"/>
  <c r="L189" i="1"/>
  <c r="E189" i="1"/>
  <c r="M189" i="1" s="1"/>
  <c r="E191" i="1"/>
  <c r="M191" i="1" s="1"/>
  <c r="F205" i="1"/>
  <c r="M205" i="1" s="1"/>
  <c r="N205" i="1"/>
  <c r="L205" i="1"/>
  <c r="E183" i="1"/>
  <c r="E175" i="1"/>
  <c r="E167" i="1"/>
  <c r="E159" i="1"/>
  <c r="F159" i="1"/>
  <c r="F167" i="1"/>
  <c r="F175" i="1"/>
  <c r="F157" i="1"/>
  <c r="F165" i="1"/>
  <c r="F173" i="1"/>
  <c r="F181" i="1"/>
  <c r="E181" i="1"/>
  <c r="E173" i="1"/>
  <c r="E165" i="1"/>
  <c r="F179" i="1"/>
  <c r="M192" i="1"/>
  <c r="T192" i="1"/>
  <c r="U192" i="1" s="1"/>
  <c r="N192" i="1"/>
  <c r="L192" i="1"/>
  <c r="T191" i="1"/>
  <c r="U191" i="1" s="1"/>
  <c r="N191" i="1"/>
  <c r="L191" i="1"/>
  <c r="N154" i="1"/>
  <c r="L154" i="1"/>
  <c r="N155" i="1"/>
  <c r="L155" i="1"/>
  <c r="L156" i="1"/>
  <c r="N163" i="1"/>
  <c r="L163" i="1"/>
  <c r="L164" i="1"/>
  <c r="N162" i="1"/>
  <c r="L162" i="1"/>
  <c r="N171" i="1"/>
  <c r="L171" i="1"/>
  <c r="L172" i="1"/>
  <c r="N170" i="1"/>
  <c r="L170" i="1"/>
  <c r="N178" i="1"/>
  <c r="O178" i="1" s="1"/>
  <c r="N179" i="1"/>
  <c r="L179" i="1"/>
  <c r="L178" i="1"/>
  <c r="L180" i="1"/>
  <c r="H156" i="1"/>
  <c r="N156" i="1" s="1"/>
  <c r="O156" i="1" s="1"/>
  <c r="H164" i="1"/>
  <c r="N164" i="1" s="1"/>
  <c r="H172" i="1"/>
  <c r="N172" i="1" s="1"/>
  <c r="O172" i="1" s="1"/>
  <c r="H180" i="1"/>
  <c r="N180" i="1" s="1"/>
  <c r="O180" i="1" s="1"/>
  <c r="F153" i="1"/>
  <c r="F161" i="1"/>
  <c r="F169" i="1"/>
  <c r="F177" i="1"/>
  <c r="F183" i="1"/>
  <c r="T141" i="1"/>
  <c r="T142" i="1"/>
  <c r="T143" i="1"/>
  <c r="T144" i="1"/>
  <c r="T145" i="1"/>
  <c r="T146" i="1"/>
  <c r="T151" i="1"/>
  <c r="T152" i="1"/>
  <c r="T153" i="1"/>
  <c r="U153" i="1" s="1"/>
  <c r="T157" i="1"/>
  <c r="U157" i="1" s="1"/>
  <c r="T158" i="1"/>
  <c r="U158" i="1" s="1"/>
  <c r="T159" i="1"/>
  <c r="U159" i="1" s="1"/>
  <c r="T160" i="1"/>
  <c r="T161" i="1"/>
  <c r="U161" i="1" s="1"/>
  <c r="T165" i="1"/>
  <c r="U165" i="1" s="1"/>
  <c r="T166" i="1"/>
  <c r="U166" i="1" s="1"/>
  <c r="T167" i="1"/>
  <c r="U167" i="1" s="1"/>
  <c r="T168" i="1"/>
  <c r="T169" i="1"/>
  <c r="U169" i="1" s="1"/>
  <c r="T173" i="1"/>
  <c r="U173" i="1" s="1"/>
  <c r="T174" i="1"/>
  <c r="U174" i="1" s="1"/>
  <c r="T175" i="1"/>
  <c r="U175" i="1" s="1"/>
  <c r="T176" i="1"/>
  <c r="T177" i="1"/>
  <c r="U177" i="1" s="1"/>
  <c r="T181" i="1"/>
  <c r="U181" i="1" s="1"/>
  <c r="T182" i="1"/>
  <c r="U182" i="1" s="1"/>
  <c r="T183" i="1"/>
  <c r="U183" i="1" s="1"/>
  <c r="T184" i="1"/>
  <c r="U184" i="1" s="1"/>
  <c r="T185" i="1"/>
  <c r="U185" i="1" s="1"/>
  <c r="T186" i="1"/>
  <c r="U186" i="1" s="1"/>
  <c r="T187" i="1"/>
  <c r="T188" i="1"/>
  <c r="U188" i="1" s="1"/>
  <c r="T190" i="1"/>
  <c r="U190" i="1" s="1"/>
  <c r="T193" i="1"/>
  <c r="U193" i="1" s="1"/>
  <c r="T194" i="1"/>
  <c r="U194" i="1" s="1"/>
  <c r="T195" i="1"/>
  <c r="T196" i="1"/>
  <c r="U196" i="1" s="1"/>
  <c r="T197" i="1"/>
  <c r="U197" i="1" s="1"/>
  <c r="T198" i="1"/>
  <c r="U198" i="1" s="1"/>
  <c r="T199" i="1"/>
  <c r="U199" i="1" s="1"/>
  <c r="T200" i="1"/>
  <c r="U200" i="1" s="1"/>
  <c r="T201" i="1"/>
  <c r="U201" i="1" s="1"/>
  <c r="T202" i="1"/>
  <c r="U202" i="1" s="1"/>
  <c r="T203" i="1"/>
  <c r="U203" i="1" s="1"/>
  <c r="T204" i="1"/>
  <c r="T207" i="1"/>
  <c r="T208" i="1"/>
  <c r="T209" i="1"/>
  <c r="T210" i="1"/>
  <c r="T212" i="1"/>
  <c r="T213" i="1"/>
  <c r="T214" i="1"/>
  <c r="T215" i="1"/>
  <c r="T217" i="1"/>
  <c r="T218" i="1"/>
  <c r="T219" i="1"/>
  <c r="T220" i="1"/>
  <c r="T222" i="1"/>
  <c r="T223" i="1"/>
  <c r="T224" i="1"/>
  <c r="T225" i="1"/>
  <c r="T226" i="1"/>
  <c r="T227" i="1"/>
  <c r="T139" i="1"/>
  <c r="U139" i="1" s="1"/>
  <c r="Q150" i="1"/>
  <c r="T150" i="1" s="1"/>
  <c r="U150" i="1" s="1"/>
  <c r="Q149" i="1"/>
  <c r="T149" i="1" s="1"/>
  <c r="U149" i="1" s="1"/>
  <c r="Q148" i="1"/>
  <c r="T148" i="1" s="1"/>
  <c r="U148" i="1" s="1"/>
  <c r="Q147" i="1"/>
  <c r="T147" i="1" s="1"/>
  <c r="U147" i="1" s="1"/>
  <c r="T138" i="1"/>
  <c r="U138" i="1" s="1"/>
  <c r="T100" i="1"/>
  <c r="U100" i="1" s="1"/>
  <c r="T101" i="1"/>
  <c r="U101" i="1" s="1"/>
  <c r="T102" i="1"/>
  <c r="U102" i="1" s="1"/>
  <c r="T103" i="1"/>
  <c r="U103" i="1" s="1"/>
  <c r="T104" i="1"/>
  <c r="U104" i="1" s="1"/>
  <c r="T105" i="1"/>
  <c r="U105" i="1" s="1"/>
  <c r="T106" i="1"/>
  <c r="U106" i="1" s="1"/>
  <c r="T107" i="1"/>
  <c r="U107" i="1" s="1"/>
  <c r="T108" i="1"/>
  <c r="U108" i="1" s="1"/>
  <c r="T109" i="1"/>
  <c r="U109" i="1" s="1"/>
  <c r="T110" i="1"/>
  <c r="U110" i="1" s="1"/>
  <c r="T111" i="1"/>
  <c r="U111" i="1" s="1"/>
  <c r="T112" i="1"/>
  <c r="U112" i="1" s="1"/>
  <c r="T113" i="1"/>
  <c r="U113" i="1" s="1"/>
  <c r="T114" i="1"/>
  <c r="U114" i="1" s="1"/>
  <c r="T115" i="1"/>
  <c r="U115" i="1" s="1"/>
  <c r="T116" i="1"/>
  <c r="U116" i="1" s="1"/>
  <c r="T117" i="1"/>
  <c r="U117" i="1" s="1"/>
  <c r="T118" i="1"/>
  <c r="U118" i="1" s="1"/>
  <c r="T119" i="1"/>
  <c r="U119" i="1" s="1"/>
  <c r="T120" i="1"/>
  <c r="U120" i="1" s="1"/>
  <c r="T121" i="1"/>
  <c r="U121" i="1" s="1"/>
  <c r="T122" i="1"/>
  <c r="U122" i="1" s="1"/>
  <c r="T123" i="1"/>
  <c r="U123" i="1" s="1"/>
  <c r="T124" i="1"/>
  <c r="U124" i="1" s="1"/>
  <c r="T125" i="1"/>
  <c r="U125" i="1" s="1"/>
  <c r="T126" i="1"/>
  <c r="U126" i="1" s="1"/>
  <c r="T127" i="1"/>
  <c r="U127" i="1" s="1"/>
  <c r="T128" i="1"/>
  <c r="U128" i="1" s="1"/>
  <c r="T129" i="1"/>
  <c r="U129" i="1" s="1"/>
  <c r="T130" i="1"/>
  <c r="U130" i="1" s="1"/>
  <c r="T131" i="1"/>
  <c r="U131" i="1" s="1"/>
  <c r="T132" i="1"/>
  <c r="U132" i="1" s="1"/>
  <c r="T133" i="1"/>
  <c r="U133" i="1" s="1"/>
  <c r="T94" i="1"/>
  <c r="U94" i="1" s="1"/>
  <c r="T95" i="1"/>
  <c r="U95" i="1" s="1"/>
  <c r="T96" i="1"/>
  <c r="U96" i="1" s="1"/>
  <c r="T97" i="1"/>
  <c r="U97" i="1" s="1"/>
  <c r="T98" i="1"/>
  <c r="U98" i="1" s="1"/>
  <c r="T99" i="1"/>
  <c r="U99" i="1" s="1"/>
  <c r="T93" i="1"/>
  <c r="U93" i="1" s="1"/>
  <c r="M186" i="1"/>
  <c r="M185" i="1"/>
  <c r="M184" i="1"/>
  <c r="N139" i="1"/>
  <c r="N147" i="1"/>
  <c r="N148" i="1"/>
  <c r="N149" i="1"/>
  <c r="N150" i="1"/>
  <c r="N153" i="1"/>
  <c r="N157" i="1"/>
  <c r="O157" i="1" s="1"/>
  <c r="N158" i="1"/>
  <c r="N159" i="1"/>
  <c r="N161" i="1"/>
  <c r="N165" i="1"/>
  <c r="O165" i="1" s="1"/>
  <c r="N166" i="1"/>
  <c r="O166" i="1" s="1"/>
  <c r="N167" i="1"/>
  <c r="N169" i="1"/>
  <c r="N173" i="1"/>
  <c r="N174" i="1"/>
  <c r="O174" i="1" s="1"/>
  <c r="N175" i="1"/>
  <c r="O175" i="1" s="1"/>
  <c r="N177" i="1"/>
  <c r="N181" i="1"/>
  <c r="N182" i="1"/>
  <c r="N183" i="1"/>
  <c r="N184" i="1"/>
  <c r="N185" i="1"/>
  <c r="O185" i="1" s="1"/>
  <c r="N186" i="1"/>
  <c r="N188" i="1"/>
  <c r="N190" i="1"/>
  <c r="N194" i="1"/>
  <c r="N195" i="1"/>
  <c r="N196" i="1"/>
  <c r="N197" i="1"/>
  <c r="N198" i="1"/>
  <c r="N199" i="1"/>
  <c r="N200" i="1"/>
  <c r="N201" i="1"/>
  <c r="N202" i="1"/>
  <c r="N203" i="1"/>
  <c r="N226" i="1"/>
  <c r="N227" i="1"/>
  <c r="N138" i="1"/>
  <c r="M139" i="1"/>
  <c r="M140" i="1"/>
  <c r="M141" i="1"/>
  <c r="O141" i="1" s="1"/>
  <c r="M142" i="1"/>
  <c r="O142" i="1" s="1"/>
  <c r="M143" i="1"/>
  <c r="O143" i="1" s="1"/>
  <c r="M144" i="1"/>
  <c r="O144" i="1" s="1"/>
  <c r="M145" i="1"/>
  <c r="M146" i="1"/>
  <c r="O146" i="1" s="1"/>
  <c r="M147" i="1"/>
  <c r="M148" i="1"/>
  <c r="M149" i="1"/>
  <c r="M150" i="1"/>
  <c r="O182" i="1"/>
  <c r="M188" i="1"/>
  <c r="M190" i="1"/>
  <c r="M194" i="1"/>
  <c r="M195" i="1"/>
  <c r="M198" i="1"/>
  <c r="M199" i="1"/>
  <c r="M200" i="1"/>
  <c r="M201" i="1"/>
  <c r="M202" i="1"/>
  <c r="M203" i="1"/>
  <c r="M207" i="1"/>
  <c r="M208" i="1"/>
  <c r="M209" i="1"/>
  <c r="M210" i="1"/>
  <c r="M212" i="1"/>
  <c r="M213" i="1"/>
  <c r="M214" i="1"/>
  <c r="M215" i="1"/>
  <c r="M217" i="1"/>
  <c r="M218" i="1"/>
  <c r="M219" i="1"/>
  <c r="M220" i="1"/>
  <c r="M222" i="1"/>
  <c r="M223" i="1"/>
  <c r="M224" i="1"/>
  <c r="M225" i="1"/>
  <c r="M226" i="1"/>
  <c r="M227" i="1"/>
  <c r="M138" i="1"/>
  <c r="L141" i="1"/>
  <c r="L142" i="1"/>
  <c r="L143" i="1"/>
  <c r="L144" i="1"/>
  <c r="L145" i="1"/>
  <c r="L146" i="1"/>
  <c r="L147" i="1"/>
  <c r="L148" i="1"/>
  <c r="L149" i="1"/>
  <c r="L150" i="1"/>
  <c r="L152" i="1"/>
  <c r="L153" i="1"/>
  <c r="L157" i="1"/>
  <c r="L158" i="1"/>
  <c r="L159" i="1"/>
  <c r="L160" i="1"/>
  <c r="L161" i="1"/>
  <c r="L165" i="1"/>
  <c r="L166" i="1"/>
  <c r="L167" i="1"/>
  <c r="L168" i="1"/>
  <c r="L169" i="1"/>
  <c r="L173" i="1"/>
  <c r="L174" i="1"/>
  <c r="L175" i="1"/>
  <c r="L176" i="1"/>
  <c r="L177" i="1"/>
  <c r="L181" i="1"/>
  <c r="L182" i="1"/>
  <c r="L183" i="1"/>
  <c r="L184" i="1"/>
  <c r="L185" i="1"/>
  <c r="L186" i="1"/>
  <c r="L188" i="1"/>
  <c r="L190" i="1"/>
  <c r="L194" i="1"/>
  <c r="L195" i="1"/>
  <c r="L196" i="1"/>
  <c r="L197" i="1"/>
  <c r="L198" i="1"/>
  <c r="L199" i="1"/>
  <c r="L200" i="1"/>
  <c r="L201" i="1"/>
  <c r="L202" i="1"/>
  <c r="L203" i="1"/>
  <c r="L207" i="1"/>
  <c r="L208" i="1"/>
  <c r="L209" i="1"/>
  <c r="L210" i="1"/>
  <c r="L212" i="1"/>
  <c r="L213" i="1"/>
  <c r="L214" i="1"/>
  <c r="L215" i="1"/>
  <c r="L217" i="1"/>
  <c r="L218" i="1"/>
  <c r="L219" i="1"/>
  <c r="L220" i="1"/>
  <c r="L222" i="1"/>
  <c r="L223" i="1"/>
  <c r="L224" i="1"/>
  <c r="L225" i="1"/>
  <c r="L226" i="1"/>
  <c r="L227" i="1"/>
  <c r="L139" i="1"/>
  <c r="L140" i="1"/>
  <c r="L138" i="1"/>
  <c r="H176" i="1"/>
  <c r="N176" i="1" s="1"/>
  <c r="H168" i="1"/>
  <c r="N168" i="1" s="1"/>
  <c r="H160" i="1"/>
  <c r="N160" i="1" s="1"/>
  <c r="H152" i="1"/>
  <c r="N152" i="1" s="1"/>
  <c r="H140" i="1"/>
  <c r="N140" i="1" s="1"/>
  <c r="F197" i="1"/>
  <c r="M197" i="1" s="1"/>
  <c r="F196" i="1"/>
  <c r="M196" i="1" s="1"/>
  <c r="E216" i="1"/>
  <c r="H220" i="1" s="1"/>
  <c r="N220" i="1" s="1"/>
  <c r="H214" i="1"/>
  <c r="N214" i="1" s="1"/>
  <c r="E206" i="1"/>
  <c r="H210" i="1" s="1"/>
  <c r="N210" i="1" s="1"/>
  <c r="E182" i="1"/>
  <c r="E174" i="1"/>
  <c r="O189" i="1" l="1"/>
  <c r="P189" i="1"/>
  <c r="P170" i="1"/>
  <c r="Q206" i="1"/>
  <c r="T206" i="1" s="1"/>
  <c r="U206" i="1" s="1"/>
  <c r="H208" i="1"/>
  <c r="H213" i="1"/>
  <c r="N213" i="1" s="1"/>
  <c r="P213" i="1" s="1"/>
  <c r="H218" i="1"/>
  <c r="N218" i="1" s="1"/>
  <c r="H223" i="1"/>
  <c r="N223" i="1" s="1"/>
  <c r="H205" i="1"/>
  <c r="P155" i="1"/>
  <c r="P205" i="1"/>
  <c r="P191" i="1"/>
  <c r="P154" i="1"/>
  <c r="F168" i="1"/>
  <c r="M168" i="1" s="1"/>
  <c r="P168" i="1" s="1"/>
  <c r="P192" i="1"/>
  <c r="O192" i="1"/>
  <c r="O191" i="1"/>
  <c r="F176" i="1"/>
  <c r="M176" i="1" s="1"/>
  <c r="O176" i="1" s="1"/>
  <c r="P163" i="1"/>
  <c r="P164" i="1"/>
  <c r="O164" i="1"/>
  <c r="P162" i="1"/>
  <c r="P180" i="1"/>
  <c r="O170" i="1"/>
  <c r="P171" i="1"/>
  <c r="O155" i="1"/>
  <c r="P179" i="1"/>
  <c r="O154" i="1"/>
  <c r="P156" i="1"/>
  <c r="O163" i="1"/>
  <c r="O162" i="1"/>
  <c r="O171" i="1"/>
  <c r="P172" i="1"/>
  <c r="O179" i="1"/>
  <c r="P178" i="1"/>
  <c r="Q221" i="1"/>
  <c r="T221" i="1" s="1"/>
  <c r="U221" i="1" s="1"/>
  <c r="Q140" i="1"/>
  <c r="T140" i="1" s="1"/>
  <c r="U140" i="1" s="1"/>
  <c r="Q211" i="1"/>
  <c r="T211" i="1" s="1"/>
  <c r="U211" i="1" s="1"/>
  <c r="Q216" i="1"/>
  <c r="T216" i="1" s="1"/>
  <c r="U216" i="1" s="1"/>
  <c r="O183" i="1"/>
  <c r="O169" i="1"/>
  <c r="P166" i="1"/>
  <c r="O186" i="1"/>
  <c r="P177" i="1"/>
  <c r="O201" i="1"/>
  <c r="F160" i="1"/>
  <c r="M160" i="1" s="1"/>
  <c r="O160" i="1" s="1"/>
  <c r="H215" i="1"/>
  <c r="N215" i="1" s="1"/>
  <c r="O215" i="1" s="1"/>
  <c r="P149" i="1"/>
  <c r="P188" i="1"/>
  <c r="P145" i="1"/>
  <c r="O197" i="1"/>
  <c r="P153" i="1"/>
  <c r="O196" i="1"/>
  <c r="P167" i="1"/>
  <c r="O150" i="1"/>
  <c r="P144" i="1"/>
  <c r="H217" i="1"/>
  <c r="N217" i="1" s="1"/>
  <c r="P217" i="1" s="1"/>
  <c r="O203" i="1"/>
  <c r="O195" i="1"/>
  <c r="P182" i="1"/>
  <c r="O149" i="1"/>
  <c r="P139" i="1"/>
  <c r="H219" i="1"/>
  <c r="N219" i="1" s="1"/>
  <c r="P219" i="1" s="1"/>
  <c r="O138" i="1"/>
  <c r="P202" i="1"/>
  <c r="P194" i="1"/>
  <c r="O148" i="1"/>
  <c r="O202" i="1"/>
  <c r="H222" i="1"/>
  <c r="N222" i="1" s="1"/>
  <c r="P222" i="1" s="1"/>
  <c r="O227" i="1"/>
  <c r="P201" i="1"/>
  <c r="P190" i="1"/>
  <c r="P147" i="1"/>
  <c r="O194" i="1"/>
  <c r="O226" i="1"/>
  <c r="P200" i="1"/>
  <c r="O188" i="1"/>
  <c r="P146" i="1"/>
  <c r="O147" i="1"/>
  <c r="O199" i="1"/>
  <c r="P158" i="1"/>
  <c r="O139" i="1"/>
  <c r="O198" i="1"/>
  <c r="P157" i="1"/>
  <c r="P199" i="1"/>
  <c r="O184" i="1"/>
  <c r="O158" i="1"/>
  <c r="P169" i="1"/>
  <c r="P183" i="1"/>
  <c r="O140" i="1"/>
  <c r="P140" i="1"/>
  <c r="O210" i="1"/>
  <c r="P210" i="1"/>
  <c r="P181" i="1"/>
  <c r="O177" i="1"/>
  <c r="O161" i="1"/>
  <c r="O214" i="1"/>
  <c r="P214" i="1"/>
  <c r="P220" i="1"/>
  <c r="O220" i="1"/>
  <c r="O159" i="1"/>
  <c r="P138" i="1"/>
  <c r="P198" i="1"/>
  <c r="P165" i="1"/>
  <c r="P143" i="1"/>
  <c r="H212" i="1"/>
  <c r="N212" i="1" s="1"/>
  <c r="O200" i="1"/>
  <c r="O190" i="1"/>
  <c r="O181" i="1"/>
  <c r="O167" i="1"/>
  <c r="O153" i="1"/>
  <c r="O145" i="1"/>
  <c r="P227" i="1"/>
  <c r="P197" i="1"/>
  <c r="P186" i="1"/>
  <c r="P175" i="1"/>
  <c r="P161" i="1"/>
  <c r="P150" i="1"/>
  <c r="P142" i="1"/>
  <c r="H207" i="1"/>
  <c r="N207" i="1" s="1"/>
  <c r="H224" i="1"/>
  <c r="N224" i="1" s="1"/>
  <c r="P226" i="1"/>
  <c r="P196" i="1"/>
  <c r="P185" i="1"/>
  <c r="P174" i="1"/>
  <c r="P141" i="1"/>
  <c r="H225" i="1"/>
  <c r="N225" i="1" s="1"/>
  <c r="P203" i="1"/>
  <c r="P195" i="1"/>
  <c r="P184" i="1"/>
  <c r="P173" i="1"/>
  <c r="P159" i="1"/>
  <c r="P148" i="1"/>
  <c r="N208" i="1"/>
  <c r="F152" i="1"/>
  <c r="M152" i="1" s="1"/>
  <c r="O152" i="1" s="1"/>
  <c r="H209" i="1"/>
  <c r="N209" i="1" s="1"/>
  <c r="O173" i="1"/>
  <c r="P223" i="1" l="1"/>
  <c r="O223" i="1"/>
  <c r="O205" i="1"/>
  <c r="P160" i="1"/>
  <c r="P215" i="1"/>
  <c r="P152" i="1"/>
  <c r="O219" i="1"/>
  <c r="O168" i="1"/>
  <c r="O217" i="1"/>
  <c r="O222" i="1"/>
  <c r="M228" i="1"/>
  <c r="O213" i="1"/>
  <c r="P225" i="1"/>
  <c r="O225" i="1"/>
  <c r="P224" i="1"/>
  <c r="O224" i="1"/>
  <c r="P176" i="1"/>
  <c r="P208" i="1"/>
  <c r="O208" i="1"/>
  <c r="P207" i="1"/>
  <c r="O207" i="1"/>
  <c r="P212" i="1"/>
  <c r="O212" i="1"/>
  <c r="O209" i="1"/>
  <c r="P209" i="1"/>
  <c r="P218" i="1"/>
  <c r="O218" i="1"/>
  <c r="N228" i="1" l="1"/>
  <c r="P228" i="1"/>
  <c r="O228" i="1"/>
  <c r="H134" i="1" l="1"/>
  <c r="H60" i="1"/>
  <c r="H48" i="1"/>
  <c r="H90" i="1"/>
  <c r="H231" i="1" l="1"/>
  <c r="N133" i="1"/>
  <c r="N132" i="1"/>
  <c r="N131" i="1"/>
  <c r="N130" i="1"/>
  <c r="N129" i="1"/>
  <c r="N128" i="1"/>
  <c r="N127" i="1"/>
  <c r="N126" i="1"/>
  <c r="N125" i="1"/>
  <c r="N124" i="1"/>
  <c r="N122" i="1"/>
  <c r="N123" i="1"/>
  <c r="N121" i="1"/>
  <c r="N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20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93" i="1"/>
  <c r="O123" i="1" l="1"/>
  <c r="O126" i="1"/>
  <c r="O131" i="1"/>
  <c r="O121" i="1"/>
  <c r="O129" i="1"/>
  <c r="O130" i="1"/>
  <c r="O122" i="1"/>
  <c r="O124" i="1"/>
  <c r="O132" i="1"/>
  <c r="O128" i="1"/>
  <c r="P120" i="1"/>
  <c r="N134" i="1"/>
  <c r="P125" i="1"/>
  <c r="P133" i="1"/>
  <c r="M134" i="1"/>
  <c r="P126" i="1"/>
  <c r="O133" i="1"/>
  <c r="O127" i="1"/>
  <c r="P127" i="1"/>
  <c r="O125" i="1"/>
  <c r="P128" i="1"/>
  <c r="P121" i="1"/>
  <c r="P129" i="1"/>
  <c r="P122" i="1"/>
  <c r="P130" i="1"/>
  <c r="P123" i="1"/>
  <c r="P131" i="1"/>
  <c r="P124" i="1"/>
  <c r="P132" i="1"/>
  <c r="O120" i="1"/>
  <c r="O117" i="1"/>
  <c r="O109" i="1"/>
  <c r="O101" i="1"/>
  <c r="O116" i="1"/>
  <c r="O108" i="1"/>
  <c r="O115" i="1"/>
  <c r="O107" i="1"/>
  <c r="O100" i="1"/>
  <c r="O99" i="1"/>
  <c r="P114" i="1"/>
  <c r="P106" i="1"/>
  <c r="P98" i="1"/>
  <c r="P113" i="1"/>
  <c r="P105" i="1"/>
  <c r="P97" i="1"/>
  <c r="P93" i="1"/>
  <c r="P112" i="1"/>
  <c r="P104" i="1"/>
  <c r="P96" i="1"/>
  <c r="P119" i="1"/>
  <c r="P111" i="1"/>
  <c r="P103" i="1"/>
  <c r="P95" i="1"/>
  <c r="P118" i="1"/>
  <c r="P110" i="1"/>
  <c r="P102" i="1"/>
  <c r="P94" i="1"/>
  <c r="O114" i="1"/>
  <c r="O106" i="1"/>
  <c r="O98" i="1"/>
  <c r="P117" i="1"/>
  <c r="P109" i="1"/>
  <c r="P101" i="1"/>
  <c r="O113" i="1"/>
  <c r="O105" i="1"/>
  <c r="O97" i="1"/>
  <c r="P116" i="1"/>
  <c r="P108" i="1"/>
  <c r="P100" i="1"/>
  <c r="O93" i="1"/>
  <c r="O112" i="1"/>
  <c r="O104" i="1"/>
  <c r="O96" i="1"/>
  <c r="P115" i="1"/>
  <c r="P107" i="1"/>
  <c r="P99" i="1"/>
  <c r="O119" i="1"/>
  <c r="O111" i="1"/>
  <c r="O103" i="1"/>
  <c r="O95" i="1"/>
  <c r="O118" i="1"/>
  <c r="O110" i="1"/>
  <c r="O102" i="1"/>
  <c r="O94" i="1"/>
  <c r="W39" i="1"/>
  <c r="R39" i="1" s="1"/>
  <c r="W41" i="1"/>
  <c r="R41" i="1" s="1"/>
  <c r="W42" i="1"/>
  <c r="R42" i="1" s="1"/>
  <c r="W43" i="1"/>
  <c r="R43" i="1" s="1"/>
  <c r="W44" i="1"/>
  <c r="R44" i="1" s="1"/>
  <c r="W45" i="1"/>
  <c r="R45" i="1" s="1"/>
  <c r="W46" i="1"/>
  <c r="R46" i="1" s="1"/>
  <c r="W47" i="1"/>
  <c r="R47" i="1" s="1"/>
  <c r="W51" i="1"/>
  <c r="R51" i="1" s="1"/>
  <c r="W52" i="1"/>
  <c r="R52" i="1" s="1"/>
  <c r="W53" i="1"/>
  <c r="R53" i="1" s="1"/>
  <c r="W54" i="1"/>
  <c r="R54" i="1" s="1"/>
  <c r="W56" i="1"/>
  <c r="R56" i="1" s="1"/>
  <c r="W57" i="1"/>
  <c r="R57" i="1" s="1"/>
  <c r="W58" i="1"/>
  <c r="R58" i="1" s="1"/>
  <c r="W59" i="1"/>
  <c r="R59" i="1" s="1"/>
  <c r="W64" i="1"/>
  <c r="R64" i="1" s="1"/>
  <c r="W65" i="1"/>
  <c r="R65" i="1" s="1"/>
  <c r="W66" i="1"/>
  <c r="R66" i="1" s="1"/>
  <c r="W67" i="1"/>
  <c r="R67" i="1" s="1"/>
  <c r="W69" i="1"/>
  <c r="R69" i="1" s="1"/>
  <c r="W70" i="1"/>
  <c r="R70" i="1" s="1"/>
  <c r="W71" i="1"/>
  <c r="R71" i="1" s="1"/>
  <c r="W72" i="1"/>
  <c r="R72" i="1" s="1"/>
  <c r="W73" i="1"/>
  <c r="R73" i="1" s="1"/>
  <c r="W74" i="1"/>
  <c r="R74" i="1" s="1"/>
  <c r="W76" i="1"/>
  <c r="R76" i="1" s="1"/>
  <c r="W77" i="1"/>
  <c r="R77" i="1" s="1"/>
  <c r="W78" i="1"/>
  <c r="R78" i="1" s="1"/>
  <c r="W79" i="1"/>
  <c r="R79" i="1" s="1"/>
  <c r="W80" i="1"/>
  <c r="R80" i="1" s="1"/>
  <c r="W81" i="1"/>
  <c r="R81" i="1" s="1"/>
  <c r="W82" i="1"/>
  <c r="R82" i="1" s="1"/>
  <c r="W84" i="1"/>
  <c r="R84" i="1" s="1"/>
  <c r="W85" i="1"/>
  <c r="R85" i="1" s="1"/>
  <c r="W86" i="1"/>
  <c r="R86" i="1" s="1"/>
  <c r="W87" i="1"/>
  <c r="R87" i="1" s="1"/>
  <c r="W88" i="1"/>
  <c r="R88" i="1" s="1"/>
  <c r="W89" i="1"/>
  <c r="R89" i="1" s="1"/>
  <c r="V39" i="1"/>
  <c r="V41" i="1"/>
  <c r="V42" i="1"/>
  <c r="V43" i="1"/>
  <c r="V44" i="1"/>
  <c r="V45" i="1"/>
  <c r="V46" i="1"/>
  <c r="V47" i="1"/>
  <c r="V51" i="1"/>
  <c r="V52" i="1"/>
  <c r="V53" i="1"/>
  <c r="V54" i="1"/>
  <c r="V56" i="1"/>
  <c r="V57" i="1"/>
  <c r="V58" i="1"/>
  <c r="V59" i="1"/>
  <c r="V64" i="1"/>
  <c r="V65" i="1"/>
  <c r="V66" i="1"/>
  <c r="V67" i="1"/>
  <c r="V69" i="1"/>
  <c r="V70" i="1"/>
  <c r="V71" i="1"/>
  <c r="V72" i="1"/>
  <c r="V73" i="1"/>
  <c r="V74" i="1"/>
  <c r="V76" i="1"/>
  <c r="V77" i="1"/>
  <c r="V78" i="1"/>
  <c r="V79" i="1"/>
  <c r="V80" i="1"/>
  <c r="V81" i="1"/>
  <c r="V82" i="1"/>
  <c r="V84" i="1"/>
  <c r="V85" i="1"/>
  <c r="V86" i="1"/>
  <c r="V87" i="1"/>
  <c r="V88" i="1"/>
  <c r="V89" i="1"/>
  <c r="T10" i="1"/>
  <c r="U10" i="1" s="1"/>
  <c r="T11" i="1"/>
  <c r="U11" i="1" s="1"/>
  <c r="T13" i="1"/>
  <c r="U13" i="1" s="1"/>
  <c r="T14" i="1"/>
  <c r="U14" i="1" s="1"/>
  <c r="T15" i="1"/>
  <c r="U15" i="1" s="1"/>
  <c r="T16" i="1"/>
  <c r="U16" i="1" s="1"/>
  <c r="T18" i="1"/>
  <c r="U18" i="1" s="1"/>
  <c r="T19" i="1"/>
  <c r="U19" i="1" s="1"/>
  <c r="T20" i="1"/>
  <c r="U20" i="1" s="1"/>
  <c r="T21" i="1"/>
  <c r="U21" i="1" s="1"/>
  <c r="T22" i="1"/>
  <c r="U22" i="1" s="1"/>
  <c r="T23" i="1"/>
  <c r="U23" i="1" s="1"/>
  <c r="T24" i="1"/>
  <c r="U24" i="1" s="1"/>
  <c r="T25" i="1"/>
  <c r="U25" i="1" s="1"/>
  <c r="T26" i="1"/>
  <c r="U26" i="1" s="1"/>
  <c r="T27" i="1"/>
  <c r="U27" i="1" s="1"/>
  <c r="T28" i="1"/>
  <c r="U28" i="1" s="1"/>
  <c r="T29" i="1"/>
  <c r="U29" i="1" s="1"/>
  <c r="T30" i="1"/>
  <c r="U30" i="1" s="1"/>
  <c r="T31" i="1"/>
  <c r="U31" i="1" s="1"/>
  <c r="T33" i="1"/>
  <c r="U33" i="1" s="1"/>
  <c r="T34" i="1"/>
  <c r="U34" i="1" s="1"/>
  <c r="T35" i="1"/>
  <c r="U35" i="1" s="1"/>
  <c r="T36" i="1"/>
  <c r="U36" i="1" s="1"/>
  <c r="T37" i="1"/>
  <c r="U37" i="1" s="1"/>
  <c r="T38" i="1"/>
  <c r="U38" i="1" s="1"/>
  <c r="T39" i="1"/>
  <c r="U39" i="1" s="1"/>
  <c r="T41" i="1"/>
  <c r="U41" i="1" s="1"/>
  <c r="T42" i="1"/>
  <c r="U42" i="1" s="1"/>
  <c r="T43" i="1"/>
  <c r="U43" i="1" s="1"/>
  <c r="T44" i="1"/>
  <c r="U44" i="1" s="1"/>
  <c r="T45" i="1"/>
  <c r="U45" i="1" s="1"/>
  <c r="T46" i="1"/>
  <c r="U46" i="1" s="1"/>
  <c r="T47" i="1"/>
  <c r="U47" i="1" s="1"/>
  <c r="T51" i="1"/>
  <c r="U51" i="1" s="1"/>
  <c r="T52" i="1"/>
  <c r="U52" i="1" s="1"/>
  <c r="T53" i="1"/>
  <c r="U53" i="1" s="1"/>
  <c r="T54" i="1"/>
  <c r="U54" i="1" s="1"/>
  <c r="T56" i="1"/>
  <c r="U56" i="1" s="1"/>
  <c r="T57" i="1"/>
  <c r="U57" i="1" s="1"/>
  <c r="T58" i="1"/>
  <c r="U58" i="1" s="1"/>
  <c r="T59" i="1"/>
  <c r="U59" i="1" s="1"/>
  <c r="T64" i="1"/>
  <c r="U64" i="1" s="1"/>
  <c r="T65" i="1"/>
  <c r="U65" i="1" s="1"/>
  <c r="T66" i="1"/>
  <c r="U66" i="1" s="1"/>
  <c r="T67" i="1"/>
  <c r="U67" i="1" s="1"/>
  <c r="T69" i="1"/>
  <c r="U69" i="1" s="1"/>
  <c r="T70" i="1"/>
  <c r="U70" i="1" s="1"/>
  <c r="T71" i="1"/>
  <c r="U71" i="1" s="1"/>
  <c r="T72" i="1"/>
  <c r="U72" i="1" s="1"/>
  <c r="T73" i="1"/>
  <c r="U73" i="1" s="1"/>
  <c r="T74" i="1"/>
  <c r="U74" i="1" s="1"/>
  <c r="T76" i="1"/>
  <c r="U76" i="1" s="1"/>
  <c r="T77" i="1"/>
  <c r="U77" i="1" s="1"/>
  <c r="T78" i="1"/>
  <c r="U78" i="1" s="1"/>
  <c r="T79" i="1"/>
  <c r="U79" i="1" s="1"/>
  <c r="T80" i="1"/>
  <c r="U80" i="1" s="1"/>
  <c r="T81" i="1"/>
  <c r="U81" i="1" s="1"/>
  <c r="T82" i="1"/>
  <c r="U82" i="1" s="1"/>
  <c r="T84" i="1"/>
  <c r="U84" i="1" s="1"/>
  <c r="T85" i="1"/>
  <c r="U85" i="1" s="1"/>
  <c r="T86" i="1"/>
  <c r="U86" i="1" s="1"/>
  <c r="T87" i="1"/>
  <c r="U87" i="1" s="1"/>
  <c r="T88" i="1"/>
  <c r="U88" i="1" s="1"/>
  <c r="T89" i="1"/>
  <c r="U89" i="1" s="1"/>
  <c r="N10" i="1"/>
  <c r="N11" i="1"/>
  <c r="N13" i="1"/>
  <c r="N14" i="1"/>
  <c r="N15" i="1"/>
  <c r="N16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3" i="1"/>
  <c r="N34" i="1"/>
  <c r="N35" i="1"/>
  <c r="N36" i="1"/>
  <c r="N37" i="1"/>
  <c r="N38" i="1"/>
  <c r="N39" i="1"/>
  <c r="N41" i="1"/>
  <c r="N42" i="1"/>
  <c r="N43" i="1"/>
  <c r="N44" i="1"/>
  <c r="N45" i="1"/>
  <c r="N46" i="1"/>
  <c r="N47" i="1"/>
  <c r="N51" i="1"/>
  <c r="N52" i="1"/>
  <c r="N53" i="1"/>
  <c r="N54" i="1"/>
  <c r="N56" i="1"/>
  <c r="N57" i="1"/>
  <c r="N58" i="1"/>
  <c r="N59" i="1"/>
  <c r="N64" i="1"/>
  <c r="N65" i="1"/>
  <c r="N66" i="1"/>
  <c r="N67" i="1"/>
  <c r="N69" i="1"/>
  <c r="N70" i="1"/>
  <c r="N71" i="1"/>
  <c r="N72" i="1"/>
  <c r="N73" i="1"/>
  <c r="N74" i="1"/>
  <c r="N76" i="1"/>
  <c r="N77" i="1"/>
  <c r="N78" i="1"/>
  <c r="N79" i="1"/>
  <c r="N80" i="1"/>
  <c r="N81" i="1"/>
  <c r="N82" i="1"/>
  <c r="N84" i="1"/>
  <c r="N85" i="1"/>
  <c r="N86" i="1"/>
  <c r="N87" i="1"/>
  <c r="N88" i="1"/>
  <c r="N89" i="1"/>
  <c r="N6" i="1"/>
  <c r="N7" i="1"/>
  <c r="N8" i="1"/>
  <c r="M6" i="1"/>
  <c r="M7" i="1"/>
  <c r="M8" i="1"/>
  <c r="M10" i="1"/>
  <c r="M11" i="1"/>
  <c r="M13" i="1"/>
  <c r="M14" i="1"/>
  <c r="M15" i="1"/>
  <c r="M16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3" i="1"/>
  <c r="M34" i="1"/>
  <c r="M35" i="1"/>
  <c r="M36" i="1"/>
  <c r="M37" i="1"/>
  <c r="M38" i="1"/>
  <c r="M39" i="1"/>
  <c r="M41" i="1"/>
  <c r="M42" i="1"/>
  <c r="M43" i="1"/>
  <c r="M44" i="1"/>
  <c r="M45" i="1"/>
  <c r="M46" i="1"/>
  <c r="M47" i="1"/>
  <c r="M51" i="1"/>
  <c r="M52" i="1"/>
  <c r="M53" i="1"/>
  <c r="M54" i="1"/>
  <c r="M56" i="1"/>
  <c r="M57" i="1"/>
  <c r="M58" i="1"/>
  <c r="M59" i="1"/>
  <c r="M64" i="1"/>
  <c r="M65" i="1"/>
  <c r="M66" i="1"/>
  <c r="M67" i="1"/>
  <c r="M69" i="1"/>
  <c r="M70" i="1"/>
  <c r="M71" i="1"/>
  <c r="M72" i="1"/>
  <c r="M73" i="1"/>
  <c r="M74" i="1"/>
  <c r="M76" i="1"/>
  <c r="M77" i="1"/>
  <c r="M78" i="1"/>
  <c r="M79" i="1"/>
  <c r="M80" i="1"/>
  <c r="M81" i="1"/>
  <c r="M82" i="1"/>
  <c r="M84" i="1"/>
  <c r="M85" i="1"/>
  <c r="M86" i="1"/>
  <c r="M87" i="1"/>
  <c r="M88" i="1"/>
  <c r="M89" i="1"/>
  <c r="L79" i="1"/>
  <c r="L80" i="1"/>
  <c r="L81" i="1"/>
  <c r="L82" i="1"/>
  <c r="L84" i="1"/>
  <c r="L85" i="1"/>
  <c r="L86" i="1"/>
  <c r="L87" i="1"/>
  <c r="L88" i="1"/>
  <c r="L89" i="1"/>
  <c r="L8" i="1"/>
  <c r="L10" i="1"/>
  <c r="L11" i="1"/>
  <c r="L13" i="1"/>
  <c r="L14" i="1"/>
  <c r="L15" i="1"/>
  <c r="L16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3" i="1"/>
  <c r="L34" i="1"/>
  <c r="L35" i="1"/>
  <c r="L36" i="1"/>
  <c r="L37" i="1"/>
  <c r="L38" i="1"/>
  <c r="L39" i="1"/>
  <c r="L41" i="1"/>
  <c r="L42" i="1"/>
  <c r="L43" i="1"/>
  <c r="L44" i="1"/>
  <c r="L45" i="1"/>
  <c r="L46" i="1"/>
  <c r="L47" i="1"/>
  <c r="L51" i="1"/>
  <c r="L52" i="1"/>
  <c r="L53" i="1"/>
  <c r="L54" i="1"/>
  <c r="L56" i="1"/>
  <c r="L57" i="1"/>
  <c r="L58" i="1"/>
  <c r="L59" i="1"/>
  <c r="L64" i="1"/>
  <c r="L65" i="1"/>
  <c r="L66" i="1"/>
  <c r="L67" i="1"/>
  <c r="L69" i="1"/>
  <c r="L70" i="1"/>
  <c r="L71" i="1"/>
  <c r="L72" i="1"/>
  <c r="L73" i="1"/>
  <c r="L74" i="1"/>
  <c r="L76" i="1"/>
  <c r="L77" i="1"/>
  <c r="L78" i="1"/>
  <c r="W38" i="1"/>
  <c r="R38" i="1" s="1"/>
  <c r="W37" i="1"/>
  <c r="R37" i="1" s="1"/>
  <c r="W36" i="1"/>
  <c r="R36" i="1" s="1"/>
  <c r="W35" i="1"/>
  <c r="R35" i="1" s="1"/>
  <c r="W34" i="1"/>
  <c r="R34" i="1" s="1"/>
  <c r="W33" i="1"/>
  <c r="R33" i="1" s="1"/>
  <c r="W31" i="1"/>
  <c r="R31" i="1" s="1"/>
  <c r="W30" i="1"/>
  <c r="R30" i="1" s="1"/>
  <c r="W29" i="1"/>
  <c r="R29" i="1" s="1"/>
  <c r="W28" i="1"/>
  <c r="R28" i="1" s="1"/>
  <c r="W27" i="1"/>
  <c r="R27" i="1" s="1"/>
  <c r="W26" i="1"/>
  <c r="R26" i="1" s="1"/>
  <c r="W25" i="1"/>
  <c r="R25" i="1" s="1"/>
  <c r="W24" i="1"/>
  <c r="R24" i="1" s="1"/>
  <c r="W23" i="1"/>
  <c r="R23" i="1" s="1"/>
  <c r="W22" i="1"/>
  <c r="R22" i="1" s="1"/>
  <c r="W21" i="1"/>
  <c r="R21" i="1" s="1"/>
  <c r="W20" i="1"/>
  <c r="R20" i="1" s="1"/>
  <c r="W19" i="1"/>
  <c r="R19" i="1" s="1"/>
  <c r="W18" i="1"/>
  <c r="R18" i="1" s="1"/>
  <c r="W16" i="1"/>
  <c r="R16" i="1" s="1"/>
  <c r="W15" i="1"/>
  <c r="R15" i="1" s="1"/>
  <c r="W14" i="1"/>
  <c r="R14" i="1" s="1"/>
  <c r="W13" i="1"/>
  <c r="R13" i="1" s="1"/>
  <c r="W11" i="1"/>
  <c r="R11" i="1" s="1"/>
  <c r="W10" i="1"/>
  <c r="R10" i="1" s="1"/>
  <c r="W8" i="1"/>
  <c r="R8" i="1" s="1"/>
  <c r="W7" i="1"/>
  <c r="R7" i="1" s="1"/>
  <c r="W6" i="1"/>
  <c r="R6" i="1" s="1"/>
  <c r="W5" i="1"/>
  <c r="R5" i="1" s="1"/>
  <c r="N5" i="1"/>
  <c r="T8" i="1"/>
  <c r="U8" i="1" s="1"/>
  <c r="O134" i="1" l="1"/>
  <c r="P134" i="1"/>
  <c r="M90" i="1"/>
  <c r="N48" i="1"/>
  <c r="N90" i="1"/>
  <c r="N60" i="1"/>
  <c r="M60" i="1"/>
  <c r="O57" i="1"/>
  <c r="O87" i="1"/>
  <c r="O79" i="1"/>
  <c r="P41" i="1"/>
  <c r="P23" i="1"/>
  <c r="O88" i="1"/>
  <c r="P86" i="1"/>
  <c r="P77" i="1"/>
  <c r="P67" i="1"/>
  <c r="P54" i="1"/>
  <c r="P8" i="1"/>
  <c r="P85" i="1"/>
  <c r="P76" i="1"/>
  <c r="O66" i="1"/>
  <c r="O53" i="1"/>
  <c r="P82" i="1"/>
  <c r="P73" i="1"/>
  <c r="P64" i="1"/>
  <c r="P51" i="1"/>
  <c r="O76" i="1"/>
  <c r="P38" i="1"/>
  <c r="O29" i="1"/>
  <c r="P21" i="1"/>
  <c r="O11" i="1"/>
  <c r="P37" i="1"/>
  <c r="P28" i="1"/>
  <c r="P20" i="1"/>
  <c r="P87" i="1"/>
  <c r="P79" i="1"/>
  <c r="O77" i="1"/>
  <c r="P59" i="1"/>
  <c r="O59" i="1"/>
  <c r="P89" i="1"/>
  <c r="O89" i="1"/>
  <c r="P80" i="1"/>
  <c r="O80" i="1"/>
  <c r="P71" i="1"/>
  <c r="O71" i="1"/>
  <c r="P58" i="1"/>
  <c r="O58" i="1"/>
  <c r="P46" i="1"/>
  <c r="O46" i="1"/>
  <c r="P36" i="1"/>
  <c r="P27" i="1"/>
  <c r="P19" i="1"/>
  <c r="O73" i="1"/>
  <c r="P66" i="1"/>
  <c r="P70" i="1"/>
  <c r="O70" i="1"/>
  <c r="O45" i="1"/>
  <c r="P45" i="1"/>
  <c r="P44" i="1"/>
  <c r="P35" i="1"/>
  <c r="P26" i="1"/>
  <c r="P18" i="1"/>
  <c r="O67" i="1"/>
  <c r="P57" i="1"/>
  <c r="O51" i="1"/>
  <c r="P47" i="1"/>
  <c r="O47" i="1"/>
  <c r="O78" i="1"/>
  <c r="P78" i="1"/>
  <c r="P69" i="1"/>
  <c r="O69" i="1"/>
  <c r="O56" i="1"/>
  <c r="P56" i="1"/>
  <c r="P53" i="1"/>
  <c r="O42" i="1"/>
  <c r="O33" i="1"/>
  <c r="O24" i="1"/>
  <c r="O15" i="1"/>
  <c r="O86" i="1"/>
  <c r="O64" i="1"/>
  <c r="P81" i="1"/>
  <c r="O81" i="1"/>
  <c r="O8" i="1"/>
  <c r="O41" i="1"/>
  <c r="O31" i="1"/>
  <c r="O23" i="1"/>
  <c r="O14" i="1"/>
  <c r="O85" i="1"/>
  <c r="O54" i="1"/>
  <c r="P72" i="1"/>
  <c r="O72" i="1"/>
  <c r="P84" i="1"/>
  <c r="O84" i="1"/>
  <c r="P74" i="1"/>
  <c r="O74" i="1"/>
  <c r="P65" i="1"/>
  <c r="O65" i="1"/>
  <c r="P52" i="1"/>
  <c r="O52" i="1"/>
  <c r="O82" i="1"/>
  <c r="P88" i="1"/>
  <c r="P39" i="1"/>
  <c r="P22" i="1"/>
  <c r="O13" i="1"/>
  <c r="O10" i="1"/>
  <c r="O43" i="1"/>
  <c r="O34" i="1"/>
  <c r="O25" i="1"/>
  <c r="O16" i="1"/>
  <c r="P31" i="1"/>
  <c r="P14" i="1"/>
  <c r="P30" i="1"/>
  <c r="O38" i="1"/>
  <c r="P11" i="1"/>
  <c r="P43" i="1"/>
  <c r="P34" i="1"/>
  <c r="P25" i="1"/>
  <c r="P16" i="1"/>
  <c r="O7" i="1"/>
  <c r="O39" i="1"/>
  <c r="O30" i="1"/>
  <c r="O22" i="1"/>
  <c r="P10" i="1"/>
  <c r="P42" i="1"/>
  <c r="P33" i="1"/>
  <c r="P24" i="1"/>
  <c r="P15" i="1"/>
  <c r="O37" i="1"/>
  <c r="O28" i="1"/>
  <c r="O20" i="1"/>
  <c r="P13" i="1"/>
  <c r="O6" i="1"/>
  <c r="O21" i="1"/>
  <c r="O36" i="1"/>
  <c r="O27" i="1"/>
  <c r="O19" i="1"/>
  <c r="P29" i="1"/>
  <c r="O44" i="1"/>
  <c r="O35" i="1"/>
  <c r="O26" i="1"/>
  <c r="O18" i="1"/>
  <c r="V6" i="1"/>
  <c r="V38" i="1"/>
  <c r="V37" i="1"/>
  <c r="V36" i="1"/>
  <c r="V35" i="1"/>
  <c r="V34" i="1"/>
  <c r="V33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6" i="1"/>
  <c r="V15" i="1"/>
  <c r="V14" i="1"/>
  <c r="V13" i="1"/>
  <c r="V11" i="1"/>
  <c r="V10" i="1"/>
  <c r="V8" i="1"/>
  <c r="V7" i="1"/>
  <c r="V5" i="1"/>
  <c r="L7" i="1"/>
  <c r="P7" i="1" s="1"/>
  <c r="L6" i="1"/>
  <c r="P6" i="1" s="1"/>
  <c r="L5" i="1"/>
  <c r="N231" i="1" l="1"/>
  <c r="O60" i="1"/>
  <c r="O90" i="1"/>
  <c r="P60" i="1"/>
  <c r="P90" i="1"/>
  <c r="X85" i="1"/>
  <c r="Y85" i="1" s="1"/>
  <c r="X21" i="1"/>
  <c r="Y21" i="1" s="1"/>
  <c r="X19" i="1"/>
  <c r="Y19" i="1" s="1"/>
  <c r="X54" i="1"/>
  <c r="Y54" i="1" s="1"/>
  <c r="X20" i="1"/>
  <c r="Y20" i="1" s="1"/>
  <c r="X11" i="1"/>
  <c r="Y11" i="1" s="1"/>
  <c r="X77" i="1"/>
  <c r="Y77" i="1" s="1"/>
  <c r="X64" i="1"/>
  <c r="Y64" i="1" s="1"/>
  <c r="X76" i="1"/>
  <c r="Y76" i="1" s="1"/>
  <c r="X79" i="1"/>
  <c r="Y79" i="1" s="1"/>
  <c r="X15" i="1"/>
  <c r="Y15" i="1" s="1"/>
  <c r="X67" i="1"/>
  <c r="Y67" i="1" s="1"/>
  <c r="X87" i="1"/>
  <c r="Y87" i="1" s="1"/>
  <c r="X26" i="1"/>
  <c r="Y26" i="1" s="1"/>
  <c r="X86" i="1"/>
  <c r="Y86" i="1" s="1"/>
  <c r="X59" i="1"/>
  <c r="Y59" i="1" s="1"/>
  <c r="X24" i="1"/>
  <c r="Y24" i="1" s="1"/>
  <c r="X33" i="1"/>
  <c r="Y33" i="1" s="1"/>
  <c r="X23" i="1"/>
  <c r="Y23" i="1" s="1"/>
  <c r="X53" i="1"/>
  <c r="Y53" i="1" s="1"/>
  <c r="X35" i="1"/>
  <c r="Y35" i="1" s="1"/>
  <c r="X57" i="1"/>
  <c r="Y57" i="1" s="1"/>
  <c r="X66" i="1"/>
  <c r="Y66" i="1" s="1"/>
  <c r="X10" i="1"/>
  <c r="Y10" i="1" s="1"/>
  <c r="X41" i="1"/>
  <c r="Y41" i="1" s="1"/>
  <c r="X18" i="1"/>
  <c r="Y18" i="1" s="1"/>
  <c r="X88" i="1"/>
  <c r="Y88" i="1" s="1"/>
  <c r="X42" i="1"/>
  <c r="Y42" i="1" s="1"/>
  <c r="X14" i="1"/>
  <c r="Y14" i="1" s="1"/>
  <c r="X52" i="1"/>
  <c r="Y52" i="1" s="1"/>
  <c r="X38" i="1"/>
  <c r="Y38" i="1" s="1"/>
  <c r="X82" i="1"/>
  <c r="Y82" i="1" s="1"/>
  <c r="X73" i="1"/>
  <c r="Y73" i="1" s="1"/>
  <c r="X71" i="1"/>
  <c r="Y71" i="1" s="1"/>
  <c r="X22" i="1"/>
  <c r="Y22" i="1" s="1"/>
  <c r="X29" i="1"/>
  <c r="Y29" i="1" s="1"/>
  <c r="X28" i="1"/>
  <c r="Y28" i="1" s="1"/>
  <c r="X69" i="1"/>
  <c r="Y69" i="1" s="1"/>
  <c r="X51" i="1"/>
  <c r="Y51" i="1" s="1"/>
  <c r="X27" i="1"/>
  <c r="Y27" i="1" s="1"/>
  <c r="X74" i="1"/>
  <c r="Y74" i="1" s="1"/>
  <c r="X37" i="1"/>
  <c r="Y37" i="1" s="1"/>
  <c r="X39" i="1"/>
  <c r="Y39" i="1" s="1"/>
  <c r="X47" i="1"/>
  <c r="Y47" i="1" s="1"/>
  <c r="X25" i="1"/>
  <c r="Y25" i="1" s="1"/>
  <c r="X36" i="1"/>
  <c r="Y36" i="1" s="1"/>
  <c r="X16" i="1"/>
  <c r="Y16" i="1" s="1"/>
  <c r="X84" i="1"/>
  <c r="Y84" i="1" s="1"/>
  <c r="X72" i="1"/>
  <c r="Y72" i="1" s="1"/>
  <c r="X81" i="1"/>
  <c r="Y81" i="1" s="1"/>
  <c r="X56" i="1"/>
  <c r="Y56" i="1" s="1"/>
  <c r="X45" i="1"/>
  <c r="Y45" i="1" s="1"/>
  <c r="X80" i="1"/>
  <c r="Y80" i="1" s="1"/>
  <c r="X70" i="1"/>
  <c r="Y70" i="1" s="1"/>
  <c r="X46" i="1"/>
  <c r="Y46" i="1" s="1"/>
  <c r="X89" i="1"/>
  <c r="Y89" i="1" s="1"/>
  <c r="X34" i="1"/>
  <c r="Y34" i="1" s="1"/>
  <c r="X13" i="1"/>
  <c r="Y13" i="1" s="1"/>
  <c r="X43" i="1"/>
  <c r="Y43" i="1" s="1"/>
  <c r="X31" i="1"/>
  <c r="Y31" i="1" s="1"/>
  <c r="X44" i="1"/>
  <c r="Y44" i="1" s="1"/>
  <c r="X65" i="1"/>
  <c r="Y65" i="1" s="1"/>
  <c r="X78" i="1"/>
  <c r="Y78" i="1" s="1"/>
  <c r="X58" i="1"/>
  <c r="Y58" i="1" s="1"/>
  <c r="X30" i="1"/>
  <c r="Y30" i="1" s="1"/>
  <c r="T5" i="1"/>
  <c r="M5" i="1"/>
  <c r="M48" i="1" s="1"/>
  <c r="X60" i="1" l="1"/>
  <c r="X90" i="1"/>
  <c r="P5" i="1"/>
  <c r="P48" i="1" s="1"/>
  <c r="P231" i="1" s="1"/>
  <c r="O5" i="1"/>
  <c r="O48" i="1" s="1"/>
  <c r="O231" i="1" s="1"/>
  <c r="U5" i="1"/>
  <c r="T6" i="1"/>
  <c r="U6" i="1" s="1"/>
  <c r="T7" i="1"/>
  <c r="U7" i="1" s="1"/>
  <c r="X48" i="1" l="1"/>
  <c r="X5" i="1"/>
  <c r="Y5" i="1" s="1"/>
  <c r="X7" i="1"/>
  <c r="Y7" i="1" s="1"/>
  <c r="X6" i="1"/>
  <c r="Y6" i="1" s="1"/>
  <c r="X8" i="1"/>
  <c r="Y8" i="1" s="1"/>
  <c r="AL7" i="1"/>
  <c r="CB7" i="1" l="1"/>
  <c r="BP7" i="1" l="1"/>
  <c r="BW7" i="1"/>
  <c r="BY7" i="1"/>
  <c r="BU7" i="1"/>
  <c r="BI7" i="1"/>
  <c r="BX7" i="1"/>
  <c r="BM7" i="1"/>
  <c r="BJ7" i="1"/>
  <c r="BT7" i="1"/>
  <c r="BL7" i="1"/>
  <c r="BO7" i="1"/>
  <c r="BS7" i="1"/>
  <c r="BV7" i="1"/>
  <c r="BQ7" i="1"/>
  <c r="BZ7" i="1"/>
  <c r="BR7" i="1"/>
  <c r="CA7" i="1"/>
  <c r="BK7" i="1"/>
  <c r="BN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R2" i="9" l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K15" i="1" l="1"/>
  <c r="AL15" i="1"/>
  <c r="BZ15" i="1" l="1"/>
  <c r="BR15" i="1"/>
  <c r="BN15" i="1"/>
  <c r="BU15" i="1"/>
  <c r="BM15" i="1"/>
  <c r="BI15" i="1"/>
  <c r="CB15" i="1"/>
  <c r="BX15" i="1"/>
  <c r="BT15" i="1"/>
  <c r="BP15" i="1"/>
  <c r="BL15" i="1"/>
  <c r="BV15" i="1"/>
  <c r="BJ15" i="1"/>
  <c r="BY15" i="1"/>
  <c r="BQ15" i="1"/>
  <c r="CA15" i="1"/>
  <c r="BW15" i="1"/>
  <c r="BS15" i="1"/>
  <c r="BO15" i="1"/>
  <c r="O1" i="9" l="1"/>
  <c r="O2" i="9"/>
  <c r="O5" i="9"/>
  <c r="O4" i="9"/>
  <c r="O3" i="9"/>
  <c r="V2" i="9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AL947" i="1"/>
  <c r="X947" i="1"/>
  <c r="U947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AL946" i="1"/>
  <c r="X946" i="1"/>
  <c r="U946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AL945" i="1"/>
  <c r="X945" i="1"/>
  <c r="U945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AL944" i="1"/>
  <c r="X944" i="1"/>
  <c r="U944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AL943" i="1"/>
  <c r="X943" i="1"/>
  <c r="U943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AL942" i="1"/>
  <c r="X942" i="1"/>
  <c r="U942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AL941" i="1"/>
  <c r="X941" i="1"/>
  <c r="U941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AL940" i="1"/>
  <c r="X940" i="1"/>
  <c r="U940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AL939" i="1"/>
  <c r="X939" i="1"/>
  <c r="U939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AL938" i="1"/>
  <c r="X938" i="1"/>
  <c r="U938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AL937" i="1"/>
  <c r="X937" i="1"/>
  <c r="U937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AL936" i="1"/>
  <c r="X936" i="1"/>
  <c r="U936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AL935" i="1"/>
  <c r="X935" i="1"/>
  <c r="U935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AL934" i="1"/>
  <c r="X934" i="1"/>
  <c r="U934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AL933" i="1"/>
  <c r="X933" i="1"/>
  <c r="U933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AL932" i="1"/>
  <c r="X932" i="1"/>
  <c r="U932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AL931" i="1"/>
  <c r="X931" i="1"/>
  <c r="U931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AL930" i="1"/>
  <c r="X930" i="1"/>
  <c r="U930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AL929" i="1"/>
  <c r="X929" i="1"/>
  <c r="U929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AL928" i="1"/>
  <c r="X928" i="1"/>
  <c r="U928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AL927" i="1"/>
  <c r="X927" i="1"/>
  <c r="U927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AL926" i="1"/>
  <c r="X926" i="1"/>
  <c r="U926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AL925" i="1"/>
  <c r="X925" i="1"/>
  <c r="U925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AL924" i="1"/>
  <c r="X924" i="1"/>
  <c r="U924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AL923" i="1"/>
  <c r="X923" i="1"/>
  <c r="U923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AL922" i="1"/>
  <c r="X922" i="1"/>
  <c r="U922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AL921" i="1"/>
  <c r="X921" i="1"/>
  <c r="U921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AL920" i="1"/>
  <c r="X920" i="1"/>
  <c r="U920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AL919" i="1"/>
  <c r="X919" i="1"/>
  <c r="U919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AL918" i="1"/>
  <c r="X918" i="1"/>
  <c r="U918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AL917" i="1"/>
  <c r="X917" i="1"/>
  <c r="U917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AL916" i="1"/>
  <c r="X916" i="1"/>
  <c r="U916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AL915" i="1"/>
  <c r="X915" i="1"/>
  <c r="U915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AL914" i="1"/>
  <c r="X914" i="1"/>
  <c r="U914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AL913" i="1"/>
  <c r="X913" i="1"/>
  <c r="U913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AL912" i="1"/>
  <c r="X912" i="1"/>
  <c r="U912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AL911" i="1"/>
  <c r="X911" i="1"/>
  <c r="U911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AL910" i="1"/>
  <c r="X910" i="1"/>
  <c r="U910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AL909" i="1"/>
  <c r="X909" i="1"/>
  <c r="U909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AL908" i="1"/>
  <c r="X908" i="1"/>
  <c r="U908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AL907" i="1"/>
  <c r="X907" i="1"/>
  <c r="U907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AL906" i="1"/>
  <c r="X906" i="1"/>
  <c r="U906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AL905" i="1"/>
  <c r="X905" i="1"/>
  <c r="U905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AL904" i="1"/>
  <c r="X904" i="1"/>
  <c r="U904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AL903" i="1"/>
  <c r="X903" i="1"/>
  <c r="U903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AL902" i="1"/>
  <c r="X902" i="1"/>
  <c r="U902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AL901" i="1"/>
  <c r="X901" i="1"/>
  <c r="U901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AL900" i="1"/>
  <c r="X900" i="1"/>
  <c r="U900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AL899" i="1"/>
  <c r="X899" i="1"/>
  <c r="U899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AL898" i="1"/>
  <c r="X898" i="1"/>
  <c r="U898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AL897" i="1"/>
  <c r="X897" i="1"/>
  <c r="U897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AL896" i="1"/>
  <c r="X896" i="1"/>
  <c r="U896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AL895" i="1"/>
  <c r="X895" i="1"/>
  <c r="U895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AL894" i="1"/>
  <c r="X894" i="1"/>
  <c r="U894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AL893" i="1"/>
  <c r="X893" i="1"/>
  <c r="U893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AL892" i="1"/>
  <c r="X892" i="1"/>
  <c r="U892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AL891" i="1"/>
  <c r="X891" i="1"/>
  <c r="U891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AL890" i="1"/>
  <c r="X890" i="1"/>
  <c r="U890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AL889" i="1"/>
  <c r="X889" i="1"/>
  <c r="U889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AL888" i="1"/>
  <c r="X888" i="1"/>
  <c r="U888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AL887" i="1"/>
  <c r="X887" i="1"/>
  <c r="U887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AL886" i="1"/>
  <c r="X886" i="1"/>
  <c r="U886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AL885" i="1"/>
  <c r="X885" i="1"/>
  <c r="U885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AL884" i="1"/>
  <c r="X884" i="1"/>
  <c r="U884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AL883" i="1"/>
  <c r="X883" i="1"/>
  <c r="U883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AL882" i="1"/>
  <c r="X882" i="1"/>
  <c r="U882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AL881" i="1"/>
  <c r="X881" i="1"/>
  <c r="U881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AL880" i="1"/>
  <c r="X880" i="1"/>
  <c r="U880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AL879" i="1"/>
  <c r="X879" i="1"/>
  <c r="U879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AL878" i="1"/>
  <c r="X878" i="1"/>
  <c r="U878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AL877" i="1"/>
  <c r="X877" i="1"/>
  <c r="U877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AL876" i="1"/>
  <c r="X876" i="1"/>
  <c r="U876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AL875" i="1"/>
  <c r="X875" i="1"/>
  <c r="U875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AL874" i="1"/>
  <c r="X874" i="1"/>
  <c r="U874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AL873" i="1"/>
  <c r="X873" i="1"/>
  <c r="U873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AL872" i="1"/>
  <c r="X872" i="1"/>
  <c r="U872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AL871" i="1"/>
  <c r="X871" i="1"/>
  <c r="U871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AL870" i="1"/>
  <c r="X870" i="1"/>
  <c r="U870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AL869" i="1"/>
  <c r="X869" i="1"/>
  <c r="U869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AL868" i="1"/>
  <c r="X868" i="1"/>
  <c r="U868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AL867" i="1"/>
  <c r="X867" i="1"/>
  <c r="U867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AL866" i="1"/>
  <c r="X866" i="1"/>
  <c r="U866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AL865" i="1"/>
  <c r="X865" i="1"/>
  <c r="U865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AL864" i="1"/>
  <c r="X864" i="1"/>
  <c r="U864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AL863" i="1"/>
  <c r="X863" i="1"/>
  <c r="U863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AL862" i="1"/>
  <c r="X862" i="1"/>
  <c r="U862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AL861" i="1"/>
  <c r="X861" i="1"/>
  <c r="U861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AL860" i="1"/>
  <c r="X860" i="1"/>
  <c r="U860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AL859" i="1"/>
  <c r="X859" i="1"/>
  <c r="U859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AL858" i="1"/>
  <c r="X858" i="1"/>
  <c r="U858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AL857" i="1"/>
  <c r="X857" i="1"/>
  <c r="U857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AL856" i="1"/>
  <c r="X856" i="1"/>
  <c r="U856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AL855" i="1"/>
  <c r="X855" i="1"/>
  <c r="U855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AL854" i="1"/>
  <c r="X854" i="1"/>
  <c r="U854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AL853" i="1"/>
  <c r="X853" i="1"/>
  <c r="U853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AL852" i="1"/>
  <c r="X852" i="1"/>
  <c r="U852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AL851" i="1"/>
  <c r="X851" i="1"/>
  <c r="U851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AL850" i="1"/>
  <c r="X850" i="1"/>
  <c r="U850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AL849" i="1"/>
  <c r="X849" i="1"/>
  <c r="U849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AL848" i="1"/>
  <c r="X848" i="1"/>
  <c r="U848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AL847" i="1"/>
  <c r="X847" i="1"/>
  <c r="U847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AL846" i="1"/>
  <c r="X846" i="1"/>
  <c r="U846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AL845" i="1"/>
  <c r="X845" i="1"/>
  <c r="U845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AL844" i="1"/>
  <c r="X844" i="1"/>
  <c r="U844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AL843" i="1"/>
  <c r="X843" i="1"/>
  <c r="U843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AL842" i="1"/>
  <c r="X842" i="1"/>
  <c r="U842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AL841" i="1"/>
  <c r="X841" i="1"/>
  <c r="U841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AL840" i="1"/>
  <c r="X840" i="1"/>
  <c r="U840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AL839" i="1"/>
  <c r="X839" i="1"/>
  <c r="U839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AL838" i="1"/>
  <c r="X838" i="1"/>
  <c r="U838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AL837" i="1"/>
  <c r="X837" i="1"/>
  <c r="U837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AL836" i="1"/>
  <c r="X836" i="1"/>
  <c r="U836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AL835" i="1"/>
  <c r="X835" i="1"/>
  <c r="U835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AL834" i="1"/>
  <c r="X834" i="1"/>
  <c r="U834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AL833" i="1"/>
  <c r="X833" i="1"/>
  <c r="U833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AL832" i="1"/>
  <c r="X832" i="1"/>
  <c r="U832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AL831" i="1"/>
  <c r="X831" i="1"/>
  <c r="U831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AL830" i="1"/>
  <c r="X830" i="1"/>
  <c r="U830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AL829" i="1"/>
  <c r="X829" i="1"/>
  <c r="U829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AL828" i="1"/>
  <c r="X828" i="1"/>
  <c r="U828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AL827" i="1"/>
  <c r="X827" i="1"/>
  <c r="U827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AL826" i="1"/>
  <c r="X826" i="1"/>
  <c r="U826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AL825" i="1"/>
  <c r="X825" i="1"/>
  <c r="U825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AL824" i="1"/>
  <c r="X824" i="1"/>
  <c r="U824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AL823" i="1"/>
  <c r="X823" i="1"/>
  <c r="U823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AL822" i="1"/>
  <c r="X822" i="1"/>
  <c r="U822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AL821" i="1"/>
  <c r="X821" i="1"/>
  <c r="U821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AL820" i="1"/>
  <c r="X820" i="1"/>
  <c r="U820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AL819" i="1"/>
  <c r="X819" i="1"/>
  <c r="U819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AL818" i="1"/>
  <c r="X818" i="1"/>
  <c r="U818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AL817" i="1"/>
  <c r="X817" i="1"/>
  <c r="U817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AL816" i="1"/>
  <c r="X816" i="1"/>
  <c r="U816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AL815" i="1"/>
  <c r="X815" i="1"/>
  <c r="U815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AL814" i="1"/>
  <c r="X814" i="1"/>
  <c r="U814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AL813" i="1"/>
  <c r="X813" i="1"/>
  <c r="U813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AL812" i="1"/>
  <c r="X812" i="1"/>
  <c r="U812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AL811" i="1"/>
  <c r="X811" i="1"/>
  <c r="U811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AL810" i="1"/>
  <c r="X810" i="1"/>
  <c r="U810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AL809" i="1"/>
  <c r="X809" i="1"/>
  <c r="U809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AL808" i="1"/>
  <c r="X808" i="1"/>
  <c r="U808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AL807" i="1"/>
  <c r="X807" i="1"/>
  <c r="U807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AL806" i="1"/>
  <c r="X806" i="1"/>
  <c r="U806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AL805" i="1"/>
  <c r="X805" i="1"/>
  <c r="U805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AL804" i="1"/>
  <c r="X804" i="1"/>
  <c r="U804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AL803" i="1"/>
  <c r="X803" i="1"/>
  <c r="U803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AL802" i="1"/>
  <c r="X802" i="1"/>
  <c r="U802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AL801" i="1"/>
  <c r="X801" i="1"/>
  <c r="U801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AL800" i="1"/>
  <c r="X800" i="1"/>
  <c r="U800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AL799" i="1"/>
  <c r="X799" i="1"/>
  <c r="U799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AL798" i="1"/>
  <c r="X798" i="1"/>
  <c r="U798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AL797" i="1"/>
  <c r="X797" i="1"/>
  <c r="U797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AL796" i="1"/>
  <c r="X796" i="1"/>
  <c r="U796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AL795" i="1"/>
  <c r="X795" i="1"/>
  <c r="U795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AL794" i="1"/>
  <c r="X794" i="1"/>
  <c r="U794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AL793" i="1"/>
  <c r="X793" i="1"/>
  <c r="U793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AL792" i="1"/>
  <c r="X792" i="1"/>
  <c r="U792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AL791" i="1"/>
  <c r="X791" i="1"/>
  <c r="U791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AL790" i="1"/>
  <c r="X790" i="1"/>
  <c r="U790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AL789" i="1"/>
  <c r="X789" i="1"/>
  <c r="U789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AL788" i="1"/>
  <c r="X788" i="1"/>
  <c r="U788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AL787" i="1"/>
  <c r="X787" i="1"/>
  <c r="U787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AL786" i="1"/>
  <c r="X786" i="1"/>
  <c r="U786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AL785" i="1"/>
  <c r="X785" i="1"/>
  <c r="U785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AL784" i="1"/>
  <c r="X784" i="1"/>
  <c r="U784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AL783" i="1"/>
  <c r="X783" i="1"/>
  <c r="U783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AL782" i="1"/>
  <c r="X782" i="1"/>
  <c r="U782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AL781" i="1"/>
  <c r="X781" i="1"/>
  <c r="U781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AL780" i="1"/>
  <c r="X780" i="1"/>
  <c r="U780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AL779" i="1"/>
  <c r="X779" i="1"/>
  <c r="U779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AL778" i="1"/>
  <c r="X778" i="1"/>
  <c r="U778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AL777" i="1"/>
  <c r="X777" i="1"/>
  <c r="U777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AL776" i="1"/>
  <c r="X776" i="1"/>
  <c r="U776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AL775" i="1"/>
  <c r="X775" i="1"/>
  <c r="U775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AL774" i="1"/>
  <c r="X774" i="1"/>
  <c r="U774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AL773" i="1"/>
  <c r="X773" i="1"/>
  <c r="U773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AL772" i="1"/>
  <c r="X772" i="1"/>
  <c r="U772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AL771" i="1"/>
  <c r="X771" i="1"/>
  <c r="U771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AL770" i="1"/>
  <c r="X770" i="1"/>
  <c r="U770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AL769" i="1"/>
  <c r="X769" i="1"/>
  <c r="U769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AL768" i="1"/>
  <c r="X768" i="1"/>
  <c r="U768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AL767" i="1"/>
  <c r="X767" i="1"/>
  <c r="U767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AL766" i="1"/>
  <c r="X766" i="1"/>
  <c r="U766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AL765" i="1"/>
  <c r="X765" i="1"/>
  <c r="U765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AL764" i="1"/>
  <c r="X764" i="1"/>
  <c r="U764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AL763" i="1"/>
  <c r="X763" i="1"/>
  <c r="U763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AL762" i="1"/>
  <c r="X762" i="1"/>
  <c r="U762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AL761" i="1"/>
  <c r="X761" i="1"/>
  <c r="U761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AL760" i="1"/>
  <c r="X760" i="1"/>
  <c r="U760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AL759" i="1"/>
  <c r="X759" i="1"/>
  <c r="U759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AL758" i="1"/>
  <c r="X758" i="1"/>
  <c r="U758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AL757" i="1"/>
  <c r="X757" i="1"/>
  <c r="U757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AL756" i="1"/>
  <c r="X756" i="1"/>
  <c r="U756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AL755" i="1"/>
  <c r="X755" i="1"/>
  <c r="U755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AL754" i="1"/>
  <c r="X754" i="1"/>
  <c r="U754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AL753" i="1"/>
  <c r="X753" i="1"/>
  <c r="U753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AL752" i="1"/>
  <c r="X752" i="1"/>
  <c r="U752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AL751" i="1"/>
  <c r="X751" i="1"/>
  <c r="U751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AL750" i="1"/>
  <c r="X750" i="1"/>
  <c r="U750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AL749" i="1"/>
  <c r="X749" i="1"/>
  <c r="U749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AL748" i="1"/>
  <c r="X748" i="1"/>
  <c r="U748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AL747" i="1"/>
  <c r="X747" i="1"/>
  <c r="U747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AL746" i="1"/>
  <c r="X746" i="1"/>
  <c r="U746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AL745" i="1"/>
  <c r="X745" i="1"/>
  <c r="U745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AL744" i="1"/>
  <c r="X744" i="1"/>
  <c r="U744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AL743" i="1"/>
  <c r="X743" i="1"/>
  <c r="U743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AL742" i="1"/>
  <c r="X742" i="1"/>
  <c r="U742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AL741" i="1"/>
  <c r="X741" i="1"/>
  <c r="U741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AL740" i="1"/>
  <c r="X740" i="1"/>
  <c r="U740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AL739" i="1"/>
  <c r="X739" i="1"/>
  <c r="U739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AL738" i="1"/>
  <c r="X738" i="1"/>
  <c r="U738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AL737" i="1"/>
  <c r="X737" i="1"/>
  <c r="U737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AL736" i="1"/>
  <c r="X736" i="1"/>
  <c r="U736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AL735" i="1"/>
  <c r="X735" i="1"/>
  <c r="U735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AL734" i="1"/>
  <c r="X734" i="1"/>
  <c r="U734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AL733" i="1"/>
  <c r="X733" i="1"/>
  <c r="U733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AL732" i="1"/>
  <c r="X732" i="1"/>
  <c r="U732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AL731" i="1"/>
  <c r="X731" i="1"/>
  <c r="U731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AL730" i="1"/>
  <c r="X730" i="1"/>
  <c r="U730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AL729" i="1"/>
  <c r="X729" i="1"/>
  <c r="U729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AL728" i="1"/>
  <c r="X728" i="1"/>
  <c r="U728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AL727" i="1"/>
  <c r="X727" i="1"/>
  <c r="U727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AL726" i="1"/>
  <c r="X726" i="1"/>
  <c r="U726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AL725" i="1"/>
  <c r="X725" i="1"/>
  <c r="U725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AL724" i="1"/>
  <c r="X724" i="1"/>
  <c r="U724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AL723" i="1"/>
  <c r="X723" i="1"/>
  <c r="U723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AL722" i="1"/>
  <c r="X722" i="1"/>
  <c r="U722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AL721" i="1"/>
  <c r="X721" i="1"/>
  <c r="U721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AL720" i="1"/>
  <c r="X720" i="1"/>
  <c r="U720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AL719" i="1"/>
  <c r="X719" i="1"/>
  <c r="U719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AL718" i="1"/>
  <c r="X718" i="1"/>
  <c r="U718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AL717" i="1"/>
  <c r="X717" i="1"/>
  <c r="U717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AL716" i="1"/>
  <c r="X716" i="1"/>
  <c r="U716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AL715" i="1"/>
  <c r="X715" i="1"/>
  <c r="U715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AL714" i="1"/>
  <c r="X714" i="1"/>
  <c r="U714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AL713" i="1"/>
  <c r="X713" i="1"/>
  <c r="U713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AL712" i="1"/>
  <c r="X712" i="1"/>
  <c r="U712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AL711" i="1"/>
  <c r="X711" i="1"/>
  <c r="U711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AL710" i="1"/>
  <c r="X710" i="1"/>
  <c r="U710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AL709" i="1"/>
  <c r="X709" i="1"/>
  <c r="U709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AL708" i="1"/>
  <c r="X708" i="1"/>
  <c r="U708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AL707" i="1"/>
  <c r="X707" i="1"/>
  <c r="U707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AL706" i="1"/>
  <c r="X706" i="1"/>
  <c r="U706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AL705" i="1"/>
  <c r="X705" i="1"/>
  <c r="U705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AL704" i="1"/>
  <c r="X704" i="1"/>
  <c r="U704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AL703" i="1"/>
  <c r="X703" i="1"/>
  <c r="U703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AL702" i="1"/>
  <c r="X702" i="1"/>
  <c r="U702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AL701" i="1"/>
  <c r="X701" i="1"/>
  <c r="U701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AL700" i="1"/>
  <c r="X700" i="1"/>
  <c r="U700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AL699" i="1"/>
  <c r="X699" i="1"/>
  <c r="U699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AL698" i="1"/>
  <c r="X698" i="1"/>
  <c r="U698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AL697" i="1"/>
  <c r="X697" i="1"/>
  <c r="U697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AL696" i="1"/>
  <c r="X696" i="1"/>
  <c r="U696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AL695" i="1"/>
  <c r="X695" i="1"/>
  <c r="U695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AL694" i="1"/>
  <c r="X694" i="1"/>
  <c r="U694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AL693" i="1"/>
  <c r="X693" i="1"/>
  <c r="U693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AL692" i="1"/>
  <c r="X692" i="1"/>
  <c r="U692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AL691" i="1"/>
  <c r="X691" i="1"/>
  <c r="U691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AL690" i="1"/>
  <c r="X690" i="1"/>
  <c r="U690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AL689" i="1"/>
  <c r="X689" i="1"/>
  <c r="U689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AL688" i="1"/>
  <c r="X688" i="1"/>
  <c r="U688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AL687" i="1"/>
  <c r="X687" i="1"/>
  <c r="U687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AL686" i="1"/>
  <c r="X686" i="1"/>
  <c r="U686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AL685" i="1"/>
  <c r="X685" i="1"/>
  <c r="U685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AL684" i="1"/>
  <c r="X684" i="1"/>
  <c r="U684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AL683" i="1"/>
  <c r="X683" i="1"/>
  <c r="U683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AL682" i="1"/>
  <c r="X682" i="1"/>
  <c r="U682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AL681" i="1"/>
  <c r="X681" i="1"/>
  <c r="U681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AL680" i="1"/>
  <c r="X680" i="1"/>
  <c r="U680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AL679" i="1"/>
  <c r="X679" i="1"/>
  <c r="U679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AL678" i="1"/>
  <c r="X678" i="1"/>
  <c r="U678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AL677" i="1"/>
  <c r="X677" i="1"/>
  <c r="U677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AL676" i="1"/>
  <c r="X676" i="1"/>
  <c r="U676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AL675" i="1"/>
  <c r="X675" i="1"/>
  <c r="U675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AL674" i="1"/>
  <c r="X674" i="1"/>
  <c r="U674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AL673" i="1"/>
  <c r="X673" i="1"/>
  <c r="U673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AL672" i="1"/>
  <c r="X672" i="1"/>
  <c r="U672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AL671" i="1"/>
  <c r="X671" i="1"/>
  <c r="U671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AL670" i="1"/>
  <c r="X670" i="1"/>
  <c r="U670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AL669" i="1"/>
  <c r="X669" i="1"/>
  <c r="U669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AL668" i="1"/>
  <c r="X668" i="1"/>
  <c r="U668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AL667" i="1"/>
  <c r="X667" i="1"/>
  <c r="U667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AL666" i="1"/>
  <c r="X666" i="1"/>
  <c r="U666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AL665" i="1"/>
  <c r="X665" i="1"/>
  <c r="U665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AL664" i="1"/>
  <c r="X664" i="1"/>
  <c r="U664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AL663" i="1"/>
  <c r="X663" i="1"/>
  <c r="U663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AL662" i="1"/>
  <c r="X662" i="1"/>
  <c r="U662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AL661" i="1"/>
  <c r="X661" i="1"/>
  <c r="U661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AL660" i="1"/>
  <c r="X660" i="1"/>
  <c r="U660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AL659" i="1"/>
  <c r="X659" i="1"/>
  <c r="U659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AL658" i="1"/>
  <c r="X658" i="1"/>
  <c r="U658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AL657" i="1"/>
  <c r="X657" i="1"/>
  <c r="U657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AL656" i="1"/>
  <c r="X656" i="1"/>
  <c r="U656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AL655" i="1"/>
  <c r="X655" i="1"/>
  <c r="U655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AL654" i="1"/>
  <c r="X654" i="1"/>
  <c r="U654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AL653" i="1"/>
  <c r="X653" i="1"/>
  <c r="U653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AL652" i="1"/>
  <c r="X652" i="1"/>
  <c r="U652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AL651" i="1"/>
  <c r="X651" i="1"/>
  <c r="U651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AL650" i="1"/>
  <c r="X650" i="1"/>
  <c r="U650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AL649" i="1"/>
  <c r="X649" i="1"/>
  <c r="U649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AL648" i="1"/>
  <c r="X648" i="1"/>
  <c r="U648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AL647" i="1"/>
  <c r="X647" i="1"/>
  <c r="U647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AL646" i="1"/>
  <c r="X646" i="1"/>
  <c r="U646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AL645" i="1"/>
  <c r="X645" i="1"/>
  <c r="U645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AL644" i="1"/>
  <c r="X644" i="1"/>
  <c r="U644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AL643" i="1"/>
  <c r="X643" i="1"/>
  <c r="U643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AL642" i="1"/>
  <c r="X642" i="1"/>
  <c r="U642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AL641" i="1"/>
  <c r="X641" i="1"/>
  <c r="U641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AL640" i="1"/>
  <c r="X640" i="1"/>
  <c r="U640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AL639" i="1"/>
  <c r="X639" i="1"/>
  <c r="U639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AL638" i="1"/>
  <c r="X638" i="1"/>
  <c r="U638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AL637" i="1"/>
  <c r="X637" i="1"/>
  <c r="U637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AL636" i="1"/>
  <c r="X636" i="1"/>
  <c r="U636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AL635" i="1"/>
  <c r="X635" i="1"/>
  <c r="U635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AL634" i="1"/>
  <c r="X634" i="1"/>
  <c r="U634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AL633" i="1"/>
  <c r="X633" i="1"/>
  <c r="U633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AL632" i="1"/>
  <c r="X632" i="1"/>
  <c r="U632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AL631" i="1"/>
  <c r="X631" i="1"/>
  <c r="U631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AL630" i="1"/>
  <c r="X630" i="1"/>
  <c r="U630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AL629" i="1"/>
  <c r="X629" i="1"/>
  <c r="U629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AL628" i="1"/>
  <c r="X628" i="1"/>
  <c r="U628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AL627" i="1"/>
  <c r="X627" i="1"/>
  <c r="U627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AL626" i="1"/>
  <c r="X626" i="1"/>
  <c r="U626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AL625" i="1"/>
  <c r="X625" i="1"/>
  <c r="U625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AL624" i="1"/>
  <c r="X624" i="1"/>
  <c r="U624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AL623" i="1"/>
  <c r="X623" i="1"/>
  <c r="U623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AL622" i="1"/>
  <c r="X622" i="1"/>
  <c r="U622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AL621" i="1"/>
  <c r="X621" i="1"/>
  <c r="U621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AL620" i="1"/>
  <c r="X620" i="1"/>
  <c r="U620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AL619" i="1"/>
  <c r="X619" i="1"/>
  <c r="U619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AL618" i="1"/>
  <c r="X618" i="1"/>
  <c r="U618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AL617" i="1"/>
  <c r="X617" i="1"/>
  <c r="U617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AL616" i="1"/>
  <c r="X616" i="1"/>
  <c r="U616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AL615" i="1"/>
  <c r="X615" i="1"/>
  <c r="U615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AL614" i="1"/>
  <c r="X614" i="1"/>
  <c r="U614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AL613" i="1"/>
  <c r="X613" i="1"/>
  <c r="U613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AL612" i="1"/>
  <c r="X612" i="1"/>
  <c r="U612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AL611" i="1"/>
  <c r="X611" i="1"/>
  <c r="U611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AL610" i="1"/>
  <c r="X610" i="1"/>
  <c r="U610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AL609" i="1"/>
  <c r="X609" i="1"/>
  <c r="U609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AL608" i="1"/>
  <c r="X608" i="1"/>
  <c r="U608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AL607" i="1"/>
  <c r="X607" i="1"/>
  <c r="U607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AL606" i="1"/>
  <c r="X606" i="1"/>
  <c r="U606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AL605" i="1"/>
  <c r="X605" i="1"/>
  <c r="U605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AL604" i="1"/>
  <c r="X604" i="1"/>
  <c r="U604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AL603" i="1"/>
  <c r="X603" i="1"/>
  <c r="U603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AL602" i="1"/>
  <c r="X602" i="1"/>
  <c r="U602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AL601" i="1"/>
  <c r="X601" i="1"/>
  <c r="U601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AL600" i="1"/>
  <c r="X600" i="1"/>
  <c r="U600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AL599" i="1"/>
  <c r="X599" i="1"/>
  <c r="U599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AL598" i="1"/>
  <c r="X598" i="1"/>
  <c r="U598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AL597" i="1"/>
  <c r="X597" i="1"/>
  <c r="U597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AL596" i="1"/>
  <c r="X596" i="1"/>
  <c r="U596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AL595" i="1"/>
  <c r="X595" i="1"/>
  <c r="U595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AL594" i="1"/>
  <c r="X594" i="1"/>
  <c r="U594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AL593" i="1"/>
  <c r="X593" i="1"/>
  <c r="U593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AL592" i="1"/>
  <c r="X592" i="1"/>
  <c r="U592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AL591" i="1"/>
  <c r="X591" i="1"/>
  <c r="U591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AL590" i="1"/>
  <c r="X590" i="1"/>
  <c r="U590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AL589" i="1"/>
  <c r="X589" i="1"/>
  <c r="U589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AL588" i="1"/>
  <c r="X588" i="1"/>
  <c r="U588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AL587" i="1"/>
  <c r="X587" i="1"/>
  <c r="U587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AL586" i="1"/>
  <c r="X586" i="1"/>
  <c r="U586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AL585" i="1"/>
  <c r="X585" i="1"/>
  <c r="U585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AL584" i="1"/>
  <c r="X584" i="1"/>
  <c r="U584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AL583" i="1"/>
  <c r="X583" i="1"/>
  <c r="U583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AL582" i="1"/>
  <c r="X582" i="1"/>
  <c r="U582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AL581" i="1"/>
  <c r="X581" i="1"/>
  <c r="U581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AL580" i="1"/>
  <c r="X580" i="1"/>
  <c r="U580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AL579" i="1"/>
  <c r="X579" i="1"/>
  <c r="U579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AL578" i="1"/>
  <c r="X578" i="1"/>
  <c r="U578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AL577" i="1"/>
  <c r="X577" i="1"/>
  <c r="U577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AL576" i="1"/>
  <c r="X576" i="1"/>
  <c r="U576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AL575" i="1"/>
  <c r="X575" i="1"/>
  <c r="U575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AL574" i="1"/>
  <c r="X574" i="1"/>
  <c r="U574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AL573" i="1"/>
  <c r="X573" i="1"/>
  <c r="U573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AL572" i="1"/>
  <c r="X572" i="1"/>
  <c r="U572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AL571" i="1"/>
  <c r="X571" i="1"/>
  <c r="U571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AL570" i="1"/>
  <c r="X570" i="1"/>
  <c r="U570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AL569" i="1"/>
  <c r="X569" i="1"/>
  <c r="U569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AL568" i="1"/>
  <c r="X568" i="1"/>
  <c r="U568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AL567" i="1"/>
  <c r="X567" i="1"/>
  <c r="U567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AL566" i="1"/>
  <c r="X566" i="1"/>
  <c r="U566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AL565" i="1"/>
  <c r="X565" i="1"/>
  <c r="U565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AL564" i="1"/>
  <c r="X564" i="1"/>
  <c r="U564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AL563" i="1"/>
  <c r="X563" i="1"/>
  <c r="U563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AL562" i="1"/>
  <c r="X562" i="1"/>
  <c r="U562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AL561" i="1"/>
  <c r="X561" i="1"/>
  <c r="U561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AL560" i="1"/>
  <c r="X560" i="1"/>
  <c r="U560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AL559" i="1"/>
  <c r="X559" i="1"/>
  <c r="U559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AL558" i="1"/>
  <c r="X558" i="1"/>
  <c r="U558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AL557" i="1"/>
  <c r="X557" i="1"/>
  <c r="U557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AL556" i="1"/>
  <c r="X556" i="1"/>
  <c r="U556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AL555" i="1"/>
  <c r="X555" i="1"/>
  <c r="U555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AL554" i="1"/>
  <c r="X554" i="1"/>
  <c r="U554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AL553" i="1"/>
  <c r="X553" i="1"/>
  <c r="U553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AL552" i="1"/>
  <c r="X552" i="1"/>
  <c r="U552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AL551" i="1"/>
  <c r="X551" i="1"/>
  <c r="U551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AL550" i="1"/>
  <c r="X550" i="1"/>
  <c r="U550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AL549" i="1"/>
  <c r="X549" i="1"/>
  <c r="U549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AL548" i="1"/>
  <c r="X548" i="1"/>
  <c r="U548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AL547" i="1"/>
  <c r="X547" i="1"/>
  <c r="U547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AL546" i="1"/>
  <c r="X546" i="1"/>
  <c r="U546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AL545" i="1"/>
  <c r="X545" i="1"/>
  <c r="U545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AL544" i="1"/>
  <c r="X544" i="1"/>
  <c r="U544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AL543" i="1"/>
  <c r="X543" i="1"/>
  <c r="U543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AL542" i="1"/>
  <c r="X542" i="1"/>
  <c r="U542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AL541" i="1"/>
  <c r="X541" i="1"/>
  <c r="U541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AL540" i="1"/>
  <c r="X540" i="1"/>
  <c r="U540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AL539" i="1"/>
  <c r="X539" i="1"/>
  <c r="U539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AL538" i="1"/>
  <c r="X538" i="1"/>
  <c r="U538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AL537" i="1"/>
  <c r="X537" i="1"/>
  <c r="U537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AL536" i="1"/>
  <c r="X536" i="1"/>
  <c r="U536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AL535" i="1"/>
  <c r="X535" i="1"/>
  <c r="U535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AL534" i="1"/>
  <c r="X534" i="1"/>
  <c r="U534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AL533" i="1"/>
  <c r="X533" i="1"/>
  <c r="U533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AL532" i="1"/>
  <c r="X532" i="1"/>
  <c r="U532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AL531" i="1"/>
  <c r="X531" i="1"/>
  <c r="U531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AL530" i="1"/>
  <c r="X530" i="1"/>
  <c r="U530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AL529" i="1"/>
  <c r="X529" i="1"/>
  <c r="U529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AL528" i="1"/>
  <c r="X528" i="1"/>
  <c r="U528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AL527" i="1"/>
  <c r="X527" i="1"/>
  <c r="U527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AL526" i="1"/>
  <c r="X526" i="1"/>
  <c r="U526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AL525" i="1"/>
  <c r="X525" i="1"/>
  <c r="U525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AL524" i="1"/>
  <c r="X524" i="1"/>
  <c r="U524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AL523" i="1"/>
  <c r="X523" i="1"/>
  <c r="U523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AL522" i="1"/>
  <c r="X522" i="1"/>
  <c r="U522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AL521" i="1"/>
  <c r="X521" i="1"/>
  <c r="U521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AL520" i="1"/>
  <c r="X520" i="1"/>
  <c r="U520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AL519" i="1"/>
  <c r="X519" i="1"/>
  <c r="U519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AL518" i="1"/>
  <c r="X518" i="1"/>
  <c r="U518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AL517" i="1"/>
  <c r="X517" i="1"/>
  <c r="U517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AL516" i="1"/>
  <c r="X516" i="1"/>
  <c r="U516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AL515" i="1"/>
  <c r="X515" i="1"/>
  <c r="U515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AL514" i="1"/>
  <c r="X514" i="1"/>
  <c r="U514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AL513" i="1"/>
  <c r="X513" i="1"/>
  <c r="U513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AL512" i="1"/>
  <c r="X512" i="1"/>
  <c r="U512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AL511" i="1"/>
  <c r="X511" i="1"/>
  <c r="U511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AL510" i="1"/>
  <c r="X510" i="1"/>
  <c r="U510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AL509" i="1"/>
  <c r="X509" i="1"/>
  <c r="U509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AL508" i="1"/>
  <c r="X508" i="1"/>
  <c r="U508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AL507" i="1"/>
  <c r="X507" i="1"/>
  <c r="U507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AL506" i="1"/>
  <c r="X506" i="1"/>
  <c r="U506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AL505" i="1"/>
  <c r="X505" i="1"/>
  <c r="U505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AL504" i="1"/>
  <c r="X504" i="1"/>
  <c r="U504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AL503" i="1"/>
  <c r="X503" i="1"/>
  <c r="U503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AL502" i="1"/>
  <c r="X502" i="1"/>
  <c r="U502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AL501" i="1"/>
  <c r="X501" i="1"/>
  <c r="U501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AL500" i="1"/>
  <c r="X500" i="1"/>
  <c r="U500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AL499" i="1"/>
  <c r="X499" i="1"/>
  <c r="U499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AL498" i="1"/>
  <c r="X498" i="1"/>
  <c r="U498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AL497" i="1"/>
  <c r="X497" i="1"/>
  <c r="U497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AL496" i="1"/>
  <c r="X496" i="1"/>
  <c r="U496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AL495" i="1"/>
  <c r="X495" i="1"/>
  <c r="U495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AL494" i="1"/>
  <c r="X494" i="1"/>
  <c r="U494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AL493" i="1"/>
  <c r="X493" i="1"/>
  <c r="U493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AL492" i="1"/>
  <c r="X492" i="1"/>
  <c r="U492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AL491" i="1"/>
  <c r="X491" i="1"/>
  <c r="U491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AL490" i="1"/>
  <c r="X490" i="1"/>
  <c r="U490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AL489" i="1"/>
  <c r="X489" i="1"/>
  <c r="U489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AL488" i="1"/>
  <c r="X488" i="1"/>
  <c r="U488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AL487" i="1"/>
  <c r="X487" i="1"/>
  <c r="U487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AL486" i="1"/>
  <c r="X486" i="1"/>
  <c r="U486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V6" i="1"/>
  <c r="BR5" i="1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AL51" i="1"/>
  <c r="AL69" i="1"/>
  <c r="AL76" i="1"/>
  <c r="AL65" i="1"/>
  <c r="AL37" i="1"/>
  <c r="AL56" i="1"/>
  <c r="AL53" i="1"/>
  <c r="AL45" i="1"/>
  <c r="AL54" i="1"/>
  <c r="AL84" i="1"/>
  <c r="AL19" i="1"/>
  <c r="AL64" i="1"/>
  <c r="AL77" i="1"/>
  <c r="AL47" i="1"/>
  <c r="AL33" i="1"/>
  <c r="AL24" i="1"/>
  <c r="AL26" i="1"/>
  <c r="AL43" i="1"/>
  <c r="AL66" i="1"/>
  <c r="AL28" i="1"/>
  <c r="AL80" i="1"/>
  <c r="AL86" i="1"/>
  <c r="AL30" i="1"/>
  <c r="AL71" i="1"/>
  <c r="AL82" i="1"/>
  <c r="AL87" i="1"/>
  <c r="AL29" i="1"/>
  <c r="AL44" i="1"/>
  <c r="AL22" i="1"/>
  <c r="AL38" i="1"/>
  <c r="AL21" i="1"/>
  <c r="AL35" i="1"/>
  <c r="AL42" i="1"/>
  <c r="AL52" i="1"/>
  <c r="AL57" i="1"/>
  <c r="AL70" i="1"/>
  <c r="AL39" i="1"/>
  <c r="AL67" i="1"/>
  <c r="AL85" i="1"/>
  <c r="AL73" i="1"/>
  <c r="AL16" i="1"/>
  <c r="AL27" i="1"/>
  <c r="AL58" i="1"/>
  <c r="AL78" i="1"/>
  <c r="AL81" i="1"/>
  <c r="AL31" i="1"/>
  <c r="AL20" i="1"/>
  <c r="AL25" i="1"/>
  <c r="AL23" i="1"/>
  <c r="AL74" i="1"/>
  <c r="AL46" i="1"/>
  <c r="AL88" i="1"/>
  <c r="AL41" i="1"/>
  <c r="AL36" i="1"/>
  <c r="AL89" i="1"/>
  <c r="AL34" i="1"/>
  <c r="AL59" i="1"/>
  <c r="AL18" i="1"/>
  <c r="AL72" i="1"/>
  <c r="AL79" i="1"/>
  <c r="N2" i="9" l="1"/>
  <c r="F2" i="9" s="1"/>
  <c r="BM14" i="1"/>
  <c r="BN5" i="1"/>
  <c r="BV5" i="1"/>
  <c r="BU6" i="1"/>
  <c r="BV8" i="1"/>
  <c r="BJ6" i="1"/>
  <c r="BR6" i="1"/>
  <c r="BZ6" i="1"/>
  <c r="CB5" i="1"/>
  <c r="BX5" i="1"/>
  <c r="BT5" i="1"/>
  <c r="BP5" i="1"/>
  <c r="BL5" i="1"/>
  <c r="CA5" i="1"/>
  <c r="BW5" i="1"/>
  <c r="BS5" i="1"/>
  <c r="BO5" i="1"/>
  <c r="BK5" i="1"/>
  <c r="BI5" i="1"/>
  <c r="BQ5" i="1"/>
  <c r="BY5" i="1"/>
  <c r="BM6" i="1"/>
  <c r="BM13" i="1"/>
  <c r="BJ5" i="1"/>
  <c r="BZ5" i="1"/>
  <c r="BN6" i="1"/>
  <c r="BZ11" i="1"/>
  <c r="BM5" i="1"/>
  <c r="BU5" i="1"/>
  <c r="CB6" i="1"/>
  <c r="BX6" i="1"/>
  <c r="BT6" i="1"/>
  <c r="BP6" i="1"/>
  <c r="BL6" i="1"/>
  <c r="CA6" i="1"/>
  <c r="BW6" i="1"/>
  <c r="BS6" i="1"/>
  <c r="BO6" i="1"/>
  <c r="BK6" i="1"/>
  <c r="BI6" i="1"/>
  <c r="BQ6" i="1"/>
  <c r="BY6" i="1"/>
  <c r="BU10" i="1"/>
  <c r="BJ14" i="1" l="1"/>
  <c r="BT14" i="1"/>
  <c r="BP14" i="1"/>
  <c r="BS14" i="1"/>
  <c r="BO14" i="1"/>
  <c r="BX14" i="1"/>
  <c r="BL14" i="1"/>
  <c r="BW14" i="1"/>
  <c r="BK14" i="1"/>
  <c r="CB14" i="1"/>
  <c r="CA14" i="1"/>
  <c r="BY14" i="1"/>
  <c r="BV14" i="1"/>
  <c r="BR14" i="1"/>
  <c r="BU14" i="1"/>
  <c r="BI14" i="1"/>
  <c r="BN14" i="1"/>
  <c r="BQ14" i="1"/>
  <c r="BZ14" i="1"/>
  <c r="BY13" i="1"/>
  <c r="BI13" i="1"/>
  <c r="BI8" i="1"/>
  <c r="BJ8" i="1"/>
  <c r="BW8" i="1"/>
  <c r="BM8" i="1"/>
  <c r="BV13" i="1"/>
  <c r="BM11" i="1"/>
  <c r="BT11" i="1"/>
  <c r="CA11" i="1"/>
  <c r="BV11" i="1"/>
  <c r="BK11" i="1"/>
  <c r="BU11" i="1"/>
  <c r="BX11" i="1"/>
  <c r="BO11" i="1"/>
  <c r="BJ11" i="1"/>
  <c r="BQ13" i="1"/>
  <c r="BS13" i="1"/>
  <c r="BX13" i="1"/>
  <c r="BT8" i="1"/>
  <c r="BW13" i="1"/>
  <c r="CB13" i="1"/>
  <c r="BU13" i="1"/>
  <c r="BJ13" i="1"/>
  <c r="BZ13" i="1"/>
  <c r="BN8" i="1"/>
  <c r="BL13" i="1"/>
  <c r="CA8" i="1"/>
  <c r="BO8" i="1"/>
  <c r="BK8" i="1"/>
  <c r="BX8" i="1"/>
  <c r="BZ8" i="1"/>
  <c r="BY8" i="1"/>
  <c r="BL8" i="1"/>
  <c r="CB8" i="1"/>
  <c r="BU8" i="1"/>
  <c r="BR8" i="1"/>
  <c r="BQ8" i="1"/>
  <c r="BS8" i="1"/>
  <c r="BP8" i="1"/>
  <c r="BJ10" i="1"/>
  <c r="BS10" i="1"/>
  <c r="BV10" i="1"/>
  <c r="BT10" i="1"/>
  <c r="BO10" i="1"/>
  <c r="BR10" i="1"/>
  <c r="BW10" i="1"/>
  <c r="BZ10" i="1"/>
  <c r="BX10" i="1"/>
  <c r="BQ10" i="1"/>
  <c r="BK10" i="1"/>
  <c r="CA10" i="1"/>
  <c r="BL10" i="1"/>
  <c r="CB10" i="1"/>
  <c r="BQ11" i="1"/>
  <c r="BS11" i="1"/>
  <c r="BN11" i="1"/>
  <c r="BL11" i="1"/>
  <c r="CB11" i="1"/>
  <c r="BR13" i="1"/>
  <c r="BK13" i="1"/>
  <c r="CA13" i="1"/>
  <c r="BP13" i="1"/>
  <c r="BY10" i="1"/>
  <c r="BN10" i="1"/>
  <c r="BP10" i="1"/>
  <c r="BY11" i="1"/>
  <c r="BI11" i="1"/>
  <c r="BW11" i="1"/>
  <c r="BR11" i="1"/>
  <c r="BP11" i="1"/>
  <c r="BO13" i="1"/>
  <c r="BN13" i="1"/>
  <c r="BT13" i="1"/>
  <c r="BI10" i="1"/>
  <c r="BM10" i="1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W349" i="9"/>
  <c r="W201" i="9"/>
  <c r="K30" i="9"/>
  <c r="G91" i="9"/>
  <c r="G389" i="9"/>
  <c r="G314" i="9"/>
  <c r="G237" i="9"/>
  <c r="G481" i="9"/>
  <c r="G350" i="9"/>
  <c r="K131" i="9"/>
  <c r="K70" i="9"/>
  <c r="W279" i="9"/>
  <c r="G131" i="9"/>
  <c r="W336" i="9"/>
  <c r="W3" i="9"/>
  <c r="G50" i="9"/>
  <c r="K35" i="9"/>
  <c r="G326" i="9"/>
  <c r="K92" i="9"/>
  <c r="G134" i="9"/>
  <c r="G433" i="9"/>
  <c r="W316" i="9"/>
  <c r="G299" i="9"/>
  <c r="W285" i="9"/>
  <c r="K12" i="9"/>
  <c r="K69" i="9"/>
  <c r="G149" i="9"/>
  <c r="G218" i="9"/>
  <c r="W175" i="9"/>
  <c r="W162" i="9"/>
  <c r="K122" i="9"/>
  <c r="W158" i="9"/>
  <c r="G313" i="9"/>
  <c r="G69" i="9"/>
  <c r="W378" i="9"/>
  <c r="W75" i="9"/>
  <c r="G122" i="9"/>
  <c r="G85" i="9"/>
  <c r="W84" i="9"/>
  <c r="G294" i="9"/>
  <c r="G155" i="9"/>
  <c r="W111" i="9"/>
  <c r="W134" i="9"/>
  <c r="G295" i="9"/>
  <c r="G35" i="9"/>
  <c r="G324" i="9"/>
  <c r="G125" i="9"/>
  <c r="G346" i="9"/>
  <c r="K81" i="9"/>
  <c r="W320" i="9"/>
  <c r="G109" i="9"/>
  <c r="K66" i="9"/>
  <c r="K25" i="9"/>
  <c r="W91" i="9"/>
  <c r="W264" i="9"/>
  <c r="G49" i="9"/>
  <c r="G447" i="9"/>
  <c r="W80" i="9"/>
  <c r="G148" i="9"/>
  <c r="W329" i="9"/>
  <c r="W127" i="9"/>
  <c r="G79" i="9"/>
  <c r="W215" i="9"/>
  <c r="K52" i="9"/>
  <c r="K123" i="9"/>
  <c r="G205" i="9"/>
  <c r="G418" i="9"/>
  <c r="G343" i="9"/>
  <c r="G277" i="9"/>
  <c r="G96" i="9"/>
  <c r="G323" i="9"/>
  <c r="W130" i="9"/>
  <c r="W221" i="9"/>
  <c r="W276" i="9"/>
  <c r="G359" i="9"/>
  <c r="W206" i="9"/>
  <c r="G70" i="9"/>
  <c r="G412" i="9"/>
  <c r="W248" i="9"/>
  <c r="G322" i="9"/>
  <c r="W83" i="9"/>
  <c r="W217" i="9"/>
  <c r="K20" i="9"/>
  <c r="K111" i="9"/>
  <c r="W240" i="9"/>
  <c r="K42" i="9"/>
  <c r="K28" i="9"/>
  <c r="W108" i="9"/>
  <c r="W284" i="9"/>
  <c r="G442" i="9"/>
  <c r="W93" i="9"/>
  <c r="G33" i="9"/>
  <c r="G89" i="9"/>
  <c r="W49" i="9"/>
  <c r="W94" i="9"/>
  <c r="W79" i="9"/>
  <c r="W254" i="9"/>
  <c r="G130" i="9"/>
  <c r="K120" i="9"/>
  <c r="W46" i="9"/>
  <c r="G406" i="9"/>
  <c r="K10" i="9"/>
  <c r="G43" i="9"/>
  <c r="K55" i="9"/>
  <c r="G217" i="9"/>
  <c r="W136" i="9"/>
  <c r="G229" i="9"/>
  <c r="W184" i="9"/>
  <c r="K100" i="9"/>
  <c r="G181" i="9"/>
  <c r="G123" i="9"/>
  <c r="G73" i="9"/>
  <c r="G297" i="9"/>
  <c r="K76" i="9"/>
  <c r="W53" i="9"/>
  <c r="G179" i="9"/>
  <c r="G207" i="9"/>
  <c r="G199" i="9"/>
  <c r="W216" i="9"/>
  <c r="G376" i="9"/>
  <c r="K156" i="9"/>
  <c r="K44" i="9"/>
  <c r="G331" i="9"/>
  <c r="K137" i="9"/>
  <c r="W142" i="9"/>
  <c r="G11" i="9"/>
  <c r="G231" i="9"/>
  <c r="G157" i="9"/>
  <c r="W195" i="9"/>
  <c r="W70" i="9"/>
  <c r="W200" i="9"/>
  <c r="G5" i="9"/>
  <c r="G188" i="9"/>
  <c r="G177" i="9"/>
  <c r="W123" i="9"/>
  <c r="K157" i="9"/>
  <c r="W361" i="9"/>
  <c r="G347" i="9"/>
  <c r="W270" i="9"/>
  <c r="G348" i="9"/>
  <c r="K89" i="9"/>
  <c r="N3" i="9"/>
  <c r="W367" i="9"/>
  <c r="W337" i="9"/>
  <c r="W47" i="9"/>
  <c r="G136" i="9"/>
  <c r="G95" i="9"/>
  <c r="G54" i="9"/>
  <c r="W153" i="9"/>
  <c r="G311" i="9"/>
  <c r="G86" i="9"/>
  <c r="G353" i="9"/>
  <c r="G225" i="9"/>
  <c r="K96" i="9"/>
  <c r="W321" i="9"/>
  <c r="G100" i="9"/>
  <c r="W311" i="9"/>
  <c r="K97" i="9"/>
  <c r="G7" i="9"/>
  <c r="K41" i="9"/>
  <c r="W167" i="9"/>
  <c r="G341" i="9"/>
  <c r="G194" i="9"/>
  <c r="G304" i="9"/>
  <c r="G166" i="9"/>
  <c r="K113" i="9"/>
  <c r="W168" i="9"/>
  <c r="G292" i="9"/>
  <c r="W363" i="9"/>
  <c r="G288" i="9"/>
  <c r="W247" i="9"/>
  <c r="G241" i="9"/>
  <c r="G12" i="9"/>
  <c r="G413" i="9"/>
  <c r="W69" i="9"/>
  <c r="W239" i="9"/>
  <c r="W169" i="9"/>
  <c r="W288" i="9"/>
  <c r="G146" i="9"/>
  <c r="W7" i="9"/>
  <c r="K129" i="9"/>
  <c r="K133" i="9"/>
  <c r="W286" i="9"/>
  <c r="W55" i="9"/>
  <c r="K18" i="9"/>
  <c r="W87" i="9"/>
  <c r="G175" i="9"/>
  <c r="G384" i="9"/>
  <c r="W243" i="9"/>
  <c r="G455" i="9"/>
  <c r="K15" i="9"/>
  <c r="G383" i="9"/>
  <c r="G289" i="9"/>
  <c r="G102" i="9"/>
  <c r="K145" i="9"/>
  <c r="G76" i="9"/>
  <c r="K8" i="9"/>
  <c r="G22" i="9"/>
  <c r="G421" i="9"/>
  <c r="W315" i="9"/>
  <c r="G429" i="9"/>
  <c r="K58" i="9"/>
  <c r="W48" i="9"/>
  <c r="G452" i="9"/>
  <c r="W357" i="9"/>
  <c r="G379" i="9"/>
  <c r="G450" i="9"/>
  <c r="W325" i="9"/>
  <c r="G345" i="9"/>
  <c r="W185" i="9"/>
  <c r="W117" i="9"/>
  <c r="K73" i="9"/>
  <c r="G259" i="9"/>
  <c r="W9" i="9"/>
  <c r="G303" i="9"/>
  <c r="W283" i="9"/>
  <c r="G453" i="9"/>
  <c r="G133" i="9"/>
  <c r="G152" i="9"/>
  <c r="G431" i="9"/>
  <c r="G2" i="9"/>
  <c r="W280" i="9"/>
  <c r="W77" i="9"/>
  <c r="K103" i="9"/>
  <c r="G338" i="9"/>
  <c r="W191" i="9"/>
  <c r="G329" i="9"/>
  <c r="W129" i="9"/>
  <c r="W208" i="9"/>
  <c r="W366" i="9"/>
  <c r="W154" i="9"/>
  <c r="W327" i="9"/>
  <c r="G399" i="9"/>
  <c r="G458" i="9"/>
  <c r="K124" i="9"/>
  <c r="W262" i="9"/>
  <c r="G8" i="9"/>
  <c r="G92" i="9"/>
  <c r="W157" i="9"/>
  <c r="W131" i="9"/>
  <c r="G183" i="9"/>
  <c r="W16" i="9"/>
  <c r="K4" i="9"/>
  <c r="W210" i="9"/>
  <c r="K99" i="9"/>
  <c r="G51" i="9"/>
  <c r="K86" i="9"/>
  <c r="K147" i="9"/>
  <c r="AL13" i="1"/>
  <c r="W352" i="9"/>
  <c r="G200" i="9"/>
  <c r="W246" i="9"/>
  <c r="W226" i="9"/>
  <c r="K56" i="9"/>
  <c r="W59" i="9"/>
  <c r="W272" i="9"/>
  <c r="W269" i="9"/>
  <c r="W106" i="9"/>
  <c r="W14" i="9"/>
  <c r="W342" i="9"/>
  <c r="G371" i="9"/>
  <c r="G310" i="9"/>
  <c r="G358" i="9"/>
  <c r="G317" i="9"/>
  <c r="W187" i="9"/>
  <c r="G407" i="9"/>
  <c r="G470" i="9"/>
  <c r="W300" i="9"/>
  <c r="K19" i="9"/>
  <c r="G169" i="9"/>
  <c r="G270" i="9"/>
  <c r="G476" i="9"/>
  <c r="W101" i="9"/>
  <c r="W73" i="9"/>
  <c r="G219" i="9"/>
  <c r="G264" i="9"/>
  <c r="G306" i="9"/>
  <c r="G434" i="9"/>
  <c r="G300" i="9"/>
  <c r="G64" i="9"/>
  <c r="K105" i="9"/>
  <c r="W374" i="9"/>
  <c r="W205" i="9"/>
  <c r="K134" i="9"/>
  <c r="W114" i="9"/>
  <c r="G110" i="9"/>
  <c r="G402" i="9"/>
  <c r="W291" i="9"/>
  <c r="W23" i="9"/>
  <c r="G168" i="9"/>
  <c r="W304" i="9"/>
  <c r="W202" i="9"/>
  <c r="W86" i="9"/>
  <c r="K79" i="9"/>
  <c r="G443" i="9"/>
  <c r="G290" i="9"/>
  <c r="W310" i="9"/>
  <c r="G101" i="9"/>
  <c r="W174" i="9"/>
  <c r="K37" i="9"/>
  <c r="G291" i="9"/>
  <c r="G336" i="9"/>
  <c r="W122" i="9"/>
  <c r="W230" i="9"/>
  <c r="W391" i="9"/>
  <c r="G156" i="9"/>
  <c r="W242" i="9"/>
  <c r="G365" i="9"/>
  <c r="K143" i="9"/>
  <c r="G449" i="9"/>
  <c r="G24" i="9"/>
  <c r="G19" i="9"/>
  <c r="G68" i="9"/>
  <c r="W100" i="9"/>
  <c r="K115" i="9"/>
  <c r="W196" i="9"/>
  <c r="W289" i="9"/>
  <c r="G141" i="9"/>
  <c r="W245" i="9"/>
  <c r="W381" i="9"/>
  <c r="W155" i="9"/>
  <c r="W219" i="9"/>
  <c r="W387" i="9"/>
  <c r="W98" i="9"/>
  <c r="G144" i="9"/>
  <c r="G4" i="9"/>
  <c r="W180" i="9"/>
  <c r="G214" i="9"/>
  <c r="G63" i="9"/>
  <c r="W64" i="9"/>
  <c r="W107" i="9"/>
  <c r="K104" i="9"/>
  <c r="G171" i="9"/>
  <c r="G61" i="9"/>
  <c r="W348" i="9"/>
  <c r="K43" i="9"/>
  <c r="K83" i="9"/>
  <c r="K88" i="9"/>
  <c r="K85" i="9"/>
  <c r="G41" i="9"/>
  <c r="G42" i="9"/>
  <c r="W330" i="9"/>
  <c r="G119" i="9"/>
  <c r="K116" i="9"/>
  <c r="G71" i="9"/>
  <c r="K127" i="9"/>
  <c r="G120" i="9"/>
  <c r="G211" i="9"/>
  <c r="G268" i="9"/>
  <c r="G366" i="9"/>
  <c r="G14" i="9"/>
  <c r="K102" i="9"/>
  <c r="G500" i="9"/>
  <c r="G178" i="9"/>
  <c r="W266" i="9"/>
  <c r="W318" i="9"/>
  <c r="W390" i="9"/>
  <c r="G52" i="9"/>
  <c r="K154" i="9"/>
  <c r="G332" i="9"/>
  <c r="K98" i="9"/>
  <c r="G261" i="9"/>
  <c r="K87" i="9"/>
  <c r="W140" i="9"/>
  <c r="G254" i="9"/>
  <c r="K138" i="9"/>
  <c r="G221" i="9"/>
  <c r="G397" i="9"/>
  <c r="W384" i="9"/>
  <c r="K6" i="9"/>
  <c r="G357" i="9"/>
  <c r="G275" i="9"/>
  <c r="W204" i="9"/>
  <c r="K17" i="9"/>
  <c r="G477" i="9"/>
  <c r="W61" i="9"/>
  <c r="W296" i="9"/>
  <c r="G278" i="9"/>
  <c r="K31" i="9"/>
  <c r="K159" i="9"/>
  <c r="G18" i="9"/>
  <c r="W24" i="9"/>
  <c r="K22" i="9"/>
  <c r="AL5" i="1"/>
  <c r="W294" i="9"/>
  <c r="G233" i="9"/>
  <c r="G286" i="9"/>
  <c r="G249" i="9"/>
  <c r="G269" i="9"/>
  <c r="W295" i="9"/>
  <c r="G419" i="9"/>
  <c r="W95" i="9"/>
  <c r="K77" i="9"/>
  <c r="W335" i="9"/>
  <c r="G21" i="9"/>
  <c r="G162" i="9"/>
  <c r="G40" i="9"/>
  <c r="G104" i="9"/>
  <c r="W74" i="9"/>
  <c r="G29" i="9"/>
  <c r="K3" i="9"/>
  <c r="G182" i="9"/>
  <c r="G164" i="9"/>
  <c r="G222" i="9"/>
  <c r="G370" i="9"/>
  <c r="G197" i="9"/>
  <c r="G90" i="9"/>
  <c r="W370" i="9"/>
  <c r="W257" i="9"/>
  <c r="W17" i="9"/>
  <c r="W166" i="9"/>
  <c r="W65" i="9"/>
  <c r="W328" i="9"/>
  <c r="W211" i="9"/>
  <c r="W63" i="9"/>
  <c r="W90" i="9"/>
  <c r="W1" i="9"/>
  <c r="K27" i="9"/>
  <c r="G174" i="9"/>
  <c r="AL6" i="1"/>
  <c r="W233" i="9"/>
  <c r="W232" i="9"/>
  <c r="W353" i="9"/>
  <c r="G396" i="9"/>
  <c r="W45" i="9"/>
  <c r="G422" i="9"/>
  <c r="W218" i="9"/>
  <c r="W260" i="9"/>
  <c r="G198" i="9"/>
  <c r="G77" i="9"/>
  <c r="K61" i="9"/>
  <c r="W193" i="9"/>
  <c r="K80" i="9"/>
  <c r="G321" i="9"/>
  <c r="G432" i="9"/>
  <c r="G451" i="9"/>
  <c r="G441" i="9"/>
  <c r="G472" i="9"/>
  <c r="G488" i="9"/>
  <c r="G271" i="9"/>
  <c r="W4" i="9"/>
  <c r="G196" i="9"/>
  <c r="W5" i="9"/>
  <c r="G363" i="9"/>
  <c r="AL11" i="1"/>
  <c r="K114" i="9"/>
  <c r="G258" i="9"/>
  <c r="W333" i="9"/>
  <c r="K128" i="9"/>
  <c r="G195" i="9"/>
  <c r="K40" i="9"/>
  <c r="G315" i="9"/>
  <c r="W263" i="9"/>
  <c r="W62" i="9"/>
  <c r="K32" i="9"/>
  <c r="W143" i="9"/>
  <c r="G158" i="9"/>
  <c r="G66" i="9"/>
  <c r="K11" i="9"/>
  <c r="W30" i="9"/>
  <c r="W308" i="9"/>
  <c r="W252" i="9"/>
  <c r="W227" i="9"/>
  <c r="W102" i="9"/>
  <c r="G248" i="9"/>
  <c r="W43" i="9"/>
  <c r="W231" i="9"/>
  <c r="W358" i="9"/>
  <c r="K36" i="9"/>
  <c r="W81" i="9"/>
  <c r="W244" i="9"/>
  <c r="G337" i="9"/>
  <c r="W259" i="9"/>
  <c r="G235" i="9"/>
  <c r="G489" i="9"/>
  <c r="W137" i="9"/>
  <c r="G129" i="9"/>
  <c r="W253" i="9"/>
  <c r="W332" i="9"/>
  <c r="G498" i="9"/>
  <c r="K118" i="9"/>
  <c r="G161" i="9"/>
  <c r="W189" i="9"/>
  <c r="K112" i="9"/>
  <c r="K5" i="9"/>
  <c r="G266" i="9"/>
  <c r="W322" i="9"/>
  <c r="K26" i="9"/>
  <c r="W372" i="9"/>
  <c r="G342" i="9"/>
  <c r="W312" i="9"/>
  <c r="G430" i="9"/>
  <c r="G486" i="9"/>
  <c r="W82" i="9"/>
  <c r="G230" i="9"/>
  <c r="W113" i="9"/>
  <c r="G485" i="9"/>
  <c r="G246" i="9"/>
  <c r="G494" i="9"/>
  <c r="G385" i="9"/>
  <c r="W66" i="9"/>
  <c r="K160" i="9"/>
  <c r="G484" i="9"/>
  <c r="W224" i="9"/>
  <c r="G428" i="9"/>
  <c r="G479" i="9"/>
  <c r="W282" i="9"/>
  <c r="W35" i="9"/>
  <c r="K74" i="9"/>
  <c r="G204" i="9"/>
  <c r="G417" i="9"/>
  <c r="W256" i="9"/>
  <c r="W212" i="9"/>
  <c r="K126" i="9"/>
  <c r="G381" i="9"/>
  <c r="W38" i="9"/>
  <c r="W42" i="9"/>
  <c r="W22" i="9"/>
  <c r="G226" i="9"/>
  <c r="G387" i="9"/>
  <c r="W146" i="9"/>
  <c r="G301" i="9"/>
  <c r="G80" i="9"/>
  <c r="G238" i="9"/>
  <c r="W354" i="9"/>
  <c r="G223" i="9"/>
  <c r="G208" i="9"/>
  <c r="G10" i="9"/>
  <c r="W190" i="9"/>
  <c r="G60" i="9"/>
  <c r="G44" i="9"/>
  <c r="AL10" i="1"/>
  <c r="W341" i="9"/>
  <c r="W147" i="9"/>
  <c r="G496" i="9"/>
  <c r="G105" i="9"/>
  <c r="G191" i="9"/>
  <c r="W302" i="9"/>
  <c r="K23" i="9"/>
  <c r="W339" i="9"/>
  <c r="W188" i="9"/>
  <c r="W359" i="9"/>
  <c r="K82" i="9"/>
  <c r="W303" i="9"/>
  <c r="G377" i="9"/>
  <c r="W228" i="9"/>
  <c r="K109" i="9"/>
  <c r="W119" i="9"/>
  <c r="W133" i="9"/>
  <c r="W121" i="9"/>
  <c r="G279" i="9"/>
  <c r="G464" i="9"/>
  <c r="W214" i="9"/>
  <c r="G423" i="9"/>
  <c r="W112" i="9"/>
  <c r="G437" i="9"/>
  <c r="W267" i="9"/>
  <c r="W313" i="9"/>
  <c r="G190" i="9"/>
  <c r="G364" i="9"/>
  <c r="K47" i="9"/>
  <c r="G287" i="9"/>
  <c r="G55" i="9"/>
  <c r="G265" i="9"/>
  <c r="G53" i="9"/>
  <c r="K71" i="9"/>
  <c r="G202" i="9"/>
  <c r="G236" i="9"/>
  <c r="G444" i="9"/>
  <c r="G87" i="9"/>
  <c r="G9" i="9"/>
  <c r="W251" i="9"/>
  <c r="G115" i="9"/>
  <c r="G245" i="9"/>
  <c r="W11" i="9"/>
  <c r="G325" i="9"/>
  <c r="W345" i="9"/>
  <c r="W109" i="9"/>
  <c r="G456" i="9"/>
  <c r="G391" i="9"/>
  <c r="W314" i="9"/>
  <c r="G142" i="9"/>
  <c r="W132" i="9"/>
  <c r="G469" i="9"/>
  <c r="G446" i="9"/>
  <c r="W13" i="9"/>
  <c r="W177" i="9"/>
  <c r="W41" i="9"/>
  <c r="W380" i="9"/>
  <c r="K53" i="9"/>
  <c r="W173" i="9"/>
  <c r="G296" i="9"/>
  <c r="G395" i="9"/>
  <c r="G113" i="9"/>
  <c r="G46" i="9"/>
  <c r="W39" i="9"/>
  <c r="K150" i="9"/>
  <c r="G335" i="9"/>
  <c r="W250" i="9"/>
  <c r="W159" i="9"/>
  <c r="G143" i="9"/>
  <c r="K75" i="9"/>
  <c r="G45" i="9"/>
  <c r="G492" i="9"/>
  <c r="W238" i="9"/>
  <c r="G103" i="9"/>
  <c r="G263" i="9"/>
  <c r="G466" i="9"/>
  <c r="G228" i="9"/>
  <c r="W324" i="9"/>
  <c r="W293" i="9"/>
  <c r="W235" i="9"/>
  <c r="G224" i="9"/>
  <c r="W138" i="9"/>
  <c r="G247" i="9"/>
  <c r="G114" i="9"/>
  <c r="G483" i="9"/>
  <c r="W179" i="9"/>
  <c r="G462" i="9"/>
  <c r="G94" i="9"/>
  <c r="K153" i="9"/>
  <c r="W96" i="9"/>
  <c r="K139" i="9"/>
  <c r="G361" i="9"/>
  <c r="G398" i="9"/>
  <c r="G285" i="9"/>
  <c r="G78" i="9"/>
  <c r="G352" i="9"/>
  <c r="W199" i="9"/>
  <c r="K119" i="9"/>
  <c r="G250" i="9"/>
  <c r="G356" i="9"/>
  <c r="G374" i="9"/>
  <c r="W192" i="9"/>
  <c r="K121" i="9"/>
  <c r="W258" i="9"/>
  <c r="K65" i="9"/>
  <c r="W54" i="9"/>
  <c r="W32" i="9"/>
  <c r="W67" i="9"/>
  <c r="W128" i="9"/>
  <c r="W306" i="9"/>
  <c r="G319" i="9"/>
  <c r="G121" i="9"/>
  <c r="G491" i="9"/>
  <c r="W52" i="9"/>
  <c r="G147" i="9"/>
  <c r="W27" i="9"/>
  <c r="G372" i="9"/>
  <c r="K57" i="9"/>
  <c r="G244" i="9"/>
  <c r="W165" i="9"/>
  <c r="W298" i="9"/>
  <c r="K78" i="9"/>
  <c r="G239" i="9"/>
  <c r="G28" i="9"/>
  <c r="G316" i="9"/>
  <c r="G160" i="9"/>
  <c r="W273" i="9"/>
  <c r="W223" i="9"/>
  <c r="K50" i="9"/>
  <c r="G116" i="9"/>
  <c r="G209" i="9"/>
  <c r="K125" i="9"/>
  <c r="K132" i="9"/>
  <c r="G438" i="9"/>
  <c r="K2" i="9"/>
  <c r="W44" i="9"/>
  <c r="K130" i="9"/>
  <c r="W124" i="9"/>
  <c r="W20" i="9"/>
  <c r="G386" i="9"/>
  <c r="W161" i="9"/>
  <c r="G159" i="9"/>
  <c r="W125" i="9"/>
  <c r="K9" i="9"/>
  <c r="W31" i="9"/>
  <c r="W236" i="9"/>
  <c r="K13" i="9"/>
  <c r="W68" i="9"/>
  <c r="K14" i="9"/>
  <c r="G465" i="9"/>
  <c r="G320" i="9"/>
  <c r="G362" i="9"/>
  <c r="W12" i="9"/>
  <c r="K142" i="9"/>
  <c r="G420" i="9"/>
  <c r="G344" i="9"/>
  <c r="G416" i="9"/>
  <c r="G163" i="9"/>
  <c r="W389" i="9"/>
  <c r="W375" i="9"/>
  <c r="G312" i="9"/>
  <c r="G367" i="9"/>
  <c r="G408" i="9"/>
  <c r="W71" i="9"/>
  <c r="W222" i="9"/>
  <c r="G176" i="9"/>
  <c r="K117" i="9"/>
  <c r="W178" i="9"/>
  <c r="G31" i="9"/>
  <c r="G48" i="9"/>
  <c r="W182" i="9"/>
  <c r="G253" i="9"/>
  <c r="G339" i="9"/>
  <c r="W10" i="9"/>
  <c r="G307" i="9"/>
  <c r="G112" i="9"/>
  <c r="W277" i="9"/>
  <c r="W8" i="9"/>
  <c r="W194" i="9"/>
  <c r="G284" i="9"/>
  <c r="W118" i="9"/>
  <c r="G392" i="9"/>
  <c r="W18" i="9"/>
  <c r="W144" i="9"/>
  <c r="G478" i="9"/>
  <c r="G72" i="9"/>
  <c r="G424" i="9"/>
  <c r="G240" i="9"/>
  <c r="W287" i="9"/>
  <c r="W15" i="9"/>
  <c r="G117" i="9"/>
  <c r="G460" i="9"/>
  <c r="G220" i="9"/>
  <c r="W186" i="9"/>
  <c r="G88" i="9"/>
  <c r="W151" i="9"/>
  <c r="G262" i="9"/>
  <c r="W176" i="9"/>
  <c r="K51" i="9"/>
  <c r="G65" i="9"/>
  <c r="G272" i="9"/>
  <c r="G106" i="9"/>
  <c r="G6" i="9"/>
  <c r="W307" i="9"/>
  <c r="W120" i="9"/>
  <c r="G81" i="9"/>
  <c r="W29" i="9"/>
  <c r="G333" i="9"/>
  <c r="W323" i="9"/>
  <c r="W356" i="9"/>
  <c r="W105" i="9"/>
  <c r="G23" i="9"/>
  <c r="W377" i="9"/>
  <c r="K60" i="9"/>
  <c r="K108" i="9"/>
  <c r="G118" i="9"/>
  <c r="G360" i="9"/>
  <c r="G93" i="9"/>
  <c r="G170" i="9"/>
  <c r="W160" i="9"/>
  <c r="G415" i="9"/>
  <c r="K84" i="9"/>
  <c r="W340" i="9"/>
  <c r="G192" i="9"/>
  <c r="W92" i="9"/>
  <c r="G340" i="9"/>
  <c r="G13" i="9"/>
  <c r="G145" i="9"/>
  <c r="AL14" i="1"/>
  <c r="G435" i="9"/>
  <c r="W183" i="9"/>
  <c r="W198" i="9"/>
  <c r="G410" i="9"/>
  <c r="W331" i="9"/>
  <c r="W36" i="9"/>
  <c r="W60" i="9"/>
  <c r="W385" i="9"/>
  <c r="W171" i="9"/>
  <c r="G351" i="9"/>
  <c r="G138" i="9"/>
  <c r="W368" i="9"/>
  <c r="G212" i="9"/>
  <c r="G56" i="9"/>
  <c r="W388" i="9"/>
  <c r="K24" i="9"/>
  <c r="W76" i="9"/>
  <c r="G302" i="9"/>
  <c r="W379" i="9"/>
  <c r="W234" i="9"/>
  <c r="K33" i="9"/>
  <c r="W72" i="9"/>
  <c r="G393" i="9"/>
  <c r="W85" i="9"/>
  <c r="W116" i="9"/>
  <c r="G440" i="9"/>
  <c r="G32" i="9"/>
  <c r="G463" i="9"/>
  <c r="G274" i="9"/>
  <c r="G20" i="9"/>
  <c r="G355" i="9"/>
  <c r="G330" i="9"/>
  <c r="K95" i="9"/>
  <c r="W319" i="9"/>
  <c r="G390" i="9"/>
  <c r="W197" i="9"/>
  <c r="W350" i="9"/>
  <c r="W281" i="9"/>
  <c r="W386" i="9"/>
  <c r="G380" i="9"/>
  <c r="G15" i="9"/>
  <c r="G203" i="9"/>
  <c r="G58" i="9"/>
  <c r="G403" i="9"/>
  <c r="G257" i="9"/>
  <c r="G210" i="9"/>
  <c r="G186" i="9"/>
  <c r="G242" i="9"/>
  <c r="G1" i="9"/>
  <c r="W220" i="9"/>
  <c r="W338" i="9"/>
  <c r="G414" i="9"/>
  <c r="W163" i="9"/>
  <c r="G215" i="9"/>
  <c r="G234" i="9"/>
  <c r="G59" i="9"/>
  <c r="G457" i="9"/>
  <c r="W26" i="9"/>
  <c r="W278" i="9"/>
  <c r="G382" i="9"/>
  <c r="G369" i="9"/>
  <c r="G482" i="9"/>
  <c r="G151" i="9"/>
  <c r="W6" i="9"/>
  <c r="K7" i="9"/>
  <c r="K144" i="9"/>
  <c r="W89" i="9"/>
  <c r="K63" i="9"/>
  <c r="G111" i="9"/>
  <c r="W164" i="9"/>
  <c r="W382" i="9"/>
  <c r="G281" i="9"/>
  <c r="W265" i="9"/>
  <c r="W343" i="9"/>
  <c r="G252" i="9"/>
  <c r="K39" i="9"/>
  <c r="W326" i="9"/>
  <c r="G97" i="9"/>
  <c r="W33" i="9"/>
  <c r="W145" i="9"/>
  <c r="G84" i="9"/>
  <c r="G471" i="9"/>
  <c r="G30" i="9"/>
  <c r="G467" i="9"/>
  <c r="G280" i="9"/>
  <c r="G480" i="9"/>
  <c r="G243" i="9"/>
  <c r="W290" i="9"/>
  <c r="W170" i="9"/>
  <c r="K140" i="9"/>
  <c r="W57" i="9"/>
  <c r="W88" i="9"/>
  <c r="G308" i="9"/>
  <c r="G473" i="9"/>
  <c r="W148" i="9"/>
  <c r="K136" i="9"/>
  <c r="K141" i="9"/>
  <c r="G273" i="9"/>
  <c r="G140" i="9"/>
  <c r="W241" i="9"/>
  <c r="W383" i="9"/>
  <c r="G404" i="9"/>
  <c r="G354" i="9"/>
  <c r="G83" i="9"/>
  <c r="G256" i="9"/>
  <c r="W376" i="9"/>
  <c r="G127" i="9"/>
  <c r="W19" i="9"/>
  <c r="G282" i="9"/>
  <c r="G193" i="9"/>
  <c r="G394" i="9"/>
  <c r="W213" i="9"/>
  <c r="G495" i="9"/>
  <c r="G139" i="9"/>
  <c r="G497" i="9"/>
  <c r="W58" i="9"/>
  <c r="J2" i="9"/>
  <c r="K29" i="9"/>
  <c r="K62" i="9"/>
  <c r="K67" i="9"/>
  <c r="K94" i="9"/>
  <c r="G3" i="9"/>
  <c r="K151" i="9"/>
  <c r="G185" i="9"/>
  <c r="G400" i="9"/>
  <c r="W364" i="9"/>
  <c r="W297" i="9"/>
  <c r="G126" i="9"/>
  <c r="G167" i="9"/>
  <c r="W34" i="9"/>
  <c r="G132" i="9"/>
  <c r="G74" i="9"/>
  <c r="G454" i="9"/>
  <c r="G425" i="9"/>
  <c r="K46" i="9"/>
  <c r="G37" i="9"/>
  <c r="K135" i="9"/>
  <c r="K90" i="9"/>
  <c r="W21" i="9"/>
  <c r="W274" i="9"/>
  <c r="W275" i="9"/>
  <c r="G180" i="9"/>
  <c r="G298" i="9"/>
  <c r="W139" i="9"/>
  <c r="G150" i="9"/>
  <c r="W152" i="9"/>
  <c r="G124" i="9"/>
  <c r="W141" i="9"/>
  <c r="W268" i="9"/>
  <c r="G26" i="9"/>
  <c r="G411" i="9"/>
  <c r="W365" i="9"/>
  <c r="G427" i="9"/>
  <c r="W209" i="9"/>
  <c r="G25" i="9"/>
  <c r="G318" i="9"/>
  <c r="W299" i="9"/>
  <c r="G459" i="9"/>
  <c r="W346" i="9"/>
  <c r="W110" i="9"/>
  <c r="W25" i="9"/>
  <c r="W305" i="9"/>
  <c r="G82" i="9"/>
  <c r="W78" i="9"/>
  <c r="K48" i="9"/>
  <c r="K107" i="9"/>
  <c r="G173" i="9"/>
  <c r="G283" i="9"/>
  <c r="G475" i="9"/>
  <c r="K21" i="9"/>
  <c r="G75" i="9"/>
  <c r="W126" i="9"/>
  <c r="K148" i="9"/>
  <c r="G305" i="9"/>
  <c r="G184" i="9"/>
  <c r="K45" i="9"/>
  <c r="K152" i="9"/>
  <c r="W301" i="9"/>
  <c r="W317" i="9"/>
  <c r="W40" i="9"/>
  <c r="G327" i="9"/>
  <c r="W351" i="9"/>
  <c r="W203" i="9"/>
  <c r="G436" i="9"/>
  <c r="G293" i="9"/>
  <c r="K59" i="9"/>
  <c r="G39" i="9"/>
  <c r="W181" i="9"/>
  <c r="K64" i="9"/>
  <c r="W229" i="9"/>
  <c r="G107" i="9"/>
  <c r="G487" i="9"/>
  <c r="W373" i="9"/>
  <c r="G227" i="9"/>
  <c r="G461" i="9"/>
  <c r="G135" i="9"/>
  <c r="K72" i="9"/>
  <c r="G154" i="9"/>
  <c r="G128" i="9"/>
  <c r="G16" i="9"/>
  <c r="W104" i="9"/>
  <c r="G98" i="9"/>
  <c r="W156" i="9"/>
  <c r="G36" i="9"/>
  <c r="K1" i="9"/>
  <c r="G276" i="9"/>
  <c r="W261" i="9"/>
  <c r="G493" i="9"/>
  <c r="G388" i="9"/>
  <c r="W292" i="9"/>
  <c r="W237" i="9"/>
  <c r="K146" i="9"/>
  <c r="G38" i="9"/>
  <c r="G47" i="9"/>
  <c r="G17" i="9"/>
  <c r="G216" i="9"/>
  <c r="G206" i="9"/>
  <c r="G213" i="9"/>
  <c r="G260" i="9"/>
  <c r="G349" i="9"/>
  <c r="K54" i="9"/>
  <c r="W115" i="9"/>
  <c r="G405" i="9"/>
  <c r="K16" i="9"/>
  <c r="K68" i="9"/>
  <c r="K110" i="9"/>
  <c r="G165" i="9"/>
  <c r="G187" i="9"/>
  <c r="W347" i="9"/>
  <c r="G232" i="9"/>
  <c r="G57" i="9"/>
  <c r="AL8" i="1"/>
  <c r="K91" i="9"/>
  <c r="G368" i="9"/>
  <c r="G439" i="9"/>
  <c r="W51" i="9"/>
  <c r="W369" i="9"/>
  <c r="G426" i="9"/>
  <c r="K49" i="9"/>
  <c r="G172" i="9"/>
  <c r="G67" i="9"/>
  <c r="G334" i="9"/>
  <c r="W362" i="9"/>
  <c r="G378" i="9"/>
  <c r="G251" i="9"/>
  <c r="W56" i="9"/>
  <c r="W360" i="9"/>
  <c r="K106" i="9"/>
  <c r="G34" i="9"/>
  <c r="K38" i="9"/>
  <c r="K158" i="9"/>
  <c r="W309" i="9"/>
  <c r="W271" i="9"/>
  <c r="K34" i="9"/>
  <c r="W249" i="9"/>
  <c r="W207" i="9"/>
  <c r="G153" i="9"/>
  <c r="G499" i="9"/>
  <c r="K101" i="9"/>
  <c r="G27" i="9"/>
  <c r="W392" i="9"/>
  <c r="K155" i="9"/>
  <c r="W255" i="9"/>
  <c r="G267" i="9"/>
  <c r="G448" i="9"/>
  <c r="G108" i="9"/>
  <c r="G201" i="9"/>
  <c r="K149" i="9"/>
  <c r="G445" i="9"/>
  <c r="G99" i="9"/>
  <c r="W50" i="9"/>
  <c r="W99" i="9"/>
  <c r="G375" i="9"/>
  <c r="G490" i="9"/>
  <c r="G373" i="9"/>
  <c r="W103" i="9"/>
  <c r="G474" i="9"/>
  <c r="W135" i="9"/>
  <c r="G468" i="9"/>
  <c r="W97" i="9"/>
  <c r="G62" i="9"/>
  <c r="G309" i="9"/>
  <c r="W355" i="9"/>
  <c r="W37" i="9"/>
  <c r="W2" i="9"/>
  <c r="W28" i="9"/>
  <c r="W150" i="9"/>
  <c r="W344" i="9"/>
  <c r="W334" i="9"/>
  <c r="G409" i="9"/>
  <c r="G137" i="9"/>
  <c r="K93" i="9"/>
  <c r="W172" i="9"/>
  <c r="G401" i="9"/>
  <c r="G189" i="9"/>
  <c r="W371" i="9"/>
  <c r="G255" i="9"/>
  <c r="W149" i="9"/>
  <c r="G328" i="9"/>
  <c r="W225" i="9"/>
  <c r="AT30" i="1"/>
  <c r="BC70" i="1"/>
  <c r="AO57" i="1"/>
  <c r="BC16" i="1"/>
  <c r="BE29" i="1"/>
  <c r="AU19" i="1"/>
  <c r="BE38" i="1"/>
  <c r="AS54" i="1"/>
  <c r="AU39" i="1"/>
  <c r="AT57" i="1"/>
  <c r="BC36" i="1"/>
  <c r="AW5" i="1"/>
  <c r="BE80" i="1"/>
  <c r="AX44" i="1"/>
  <c r="AV59" i="1"/>
  <c r="BF59" i="1"/>
  <c r="AS67" i="1"/>
  <c r="AX54" i="1"/>
  <c r="AV33" i="1"/>
  <c r="BF6" i="1"/>
  <c r="AY71" i="1"/>
  <c r="BD59" i="1"/>
  <c r="BD14" i="1"/>
  <c r="AU24" i="1"/>
  <c r="AO34" i="1"/>
  <c r="AZ18" i="1"/>
  <c r="AZ82" i="1"/>
  <c r="AW86" i="1"/>
  <c r="BG78" i="1"/>
  <c r="AX13" i="1"/>
  <c r="BF21" i="1"/>
  <c r="AZ51" i="1"/>
  <c r="AT84" i="1"/>
  <c r="BD19" i="1"/>
  <c r="AX53" i="1"/>
  <c r="AR69" i="1"/>
  <c r="AU47" i="1"/>
  <c r="BG37" i="1"/>
  <c r="BG24" i="1"/>
  <c r="AR85" i="1"/>
  <c r="AR5" i="1"/>
  <c r="AS86" i="1"/>
  <c r="BC23" i="1"/>
  <c r="AU26" i="1"/>
  <c r="AN28" i="1"/>
  <c r="BG10" i="1"/>
  <c r="BA79" i="1"/>
  <c r="AU30" i="1"/>
  <c r="AN14" i="1"/>
  <c r="AW59" i="1"/>
  <c r="AZ70" i="1"/>
  <c r="AZ31" i="1"/>
  <c r="BE19" i="1"/>
  <c r="AX28" i="1"/>
  <c r="AR73" i="1"/>
  <c r="BD82" i="1"/>
  <c r="AO20" i="1"/>
  <c r="AR23" i="1"/>
  <c r="AT11" i="1"/>
  <c r="AV86" i="1"/>
  <c r="AR70" i="1"/>
  <c r="AZ16" i="1"/>
  <c r="AP5" i="1"/>
  <c r="AT81" i="1"/>
  <c r="BC11" i="1"/>
  <c r="AN43" i="1"/>
  <c r="AR77" i="1"/>
  <c r="BC39" i="1"/>
  <c r="AP39" i="1"/>
  <c r="BF31" i="1"/>
  <c r="AV76" i="1"/>
  <c r="AX35" i="1"/>
  <c r="AT82" i="1"/>
  <c r="BC31" i="1"/>
  <c r="BC53" i="1"/>
  <c r="AU20" i="1"/>
  <c r="AR25" i="1"/>
  <c r="AS15" i="1"/>
  <c r="AT44" i="1"/>
  <c r="BC86" i="1"/>
  <c r="AS72" i="1"/>
  <c r="BB29" i="1"/>
  <c r="AS31" i="1"/>
  <c r="AW10" i="1"/>
  <c r="AO54" i="1"/>
  <c r="AO38" i="1"/>
  <c r="BF70" i="1"/>
  <c r="AZ33" i="1"/>
  <c r="BD66" i="1"/>
  <c r="AZ65" i="1"/>
  <c r="BA81" i="1"/>
  <c r="BE30" i="1"/>
  <c r="BB53" i="1"/>
  <c r="AR19" i="1"/>
  <c r="AR71" i="1"/>
  <c r="BA5" i="1"/>
  <c r="BB59" i="1"/>
  <c r="AZ78" i="1"/>
  <c r="AT8" i="1"/>
  <c r="BG53" i="1"/>
  <c r="BE69" i="1"/>
  <c r="BF78" i="1"/>
  <c r="AX85" i="1"/>
  <c r="AX21" i="1"/>
  <c r="AR88" i="1"/>
  <c r="AR31" i="1"/>
  <c r="BB11" i="1"/>
  <c r="AN11" i="1"/>
  <c r="AV37" i="1"/>
  <c r="BB22" i="1"/>
  <c r="AO41" i="1"/>
  <c r="AV54" i="1"/>
  <c r="AZ66" i="1"/>
  <c r="AV79" i="1"/>
  <c r="AS88" i="1"/>
  <c r="AV22" i="1"/>
  <c r="AU57" i="1"/>
  <c r="AP76" i="1"/>
  <c r="AN53" i="1"/>
  <c r="AP47" i="1"/>
  <c r="AN15" i="1"/>
  <c r="BC79" i="1"/>
  <c r="BC30" i="1"/>
  <c r="AW25" i="1"/>
  <c r="AN35" i="1"/>
  <c r="AW71" i="1"/>
  <c r="AP70" i="1"/>
  <c r="AS21" i="1"/>
  <c r="AT6" i="1"/>
  <c r="BF20" i="1"/>
  <c r="AW18" i="1"/>
  <c r="AU87" i="1"/>
  <c r="AV64" i="1"/>
  <c r="BF39" i="1"/>
  <c r="BG28" i="1"/>
  <c r="AQ24" i="1"/>
  <c r="BD13" i="1"/>
  <c r="AN74" i="1"/>
  <c r="AZ30" i="1"/>
  <c r="BF46" i="1"/>
  <c r="AU31" i="1"/>
  <c r="AR87" i="1"/>
  <c r="BE43" i="1"/>
  <c r="AR8" i="1"/>
  <c r="AZ59" i="1"/>
  <c r="AQ13" i="1"/>
  <c r="AZ36" i="1"/>
  <c r="BA69" i="1"/>
  <c r="BF86" i="1"/>
  <c r="AN64" i="1"/>
  <c r="AN77" i="1"/>
  <c r="AS82" i="1"/>
  <c r="BE5" i="1"/>
  <c r="BB7" i="1"/>
  <c r="AW57" i="1"/>
  <c r="AV85" i="1"/>
  <c r="AX6" i="1"/>
  <c r="BC65" i="1"/>
  <c r="BD33" i="1"/>
  <c r="BA51" i="1"/>
  <c r="AY41" i="1"/>
  <c r="AP87" i="1"/>
  <c r="AN29" i="1"/>
  <c r="AN70" i="1"/>
  <c r="AW80" i="1"/>
  <c r="AX34" i="1"/>
  <c r="AQ42" i="1"/>
  <c r="BG20" i="1"/>
  <c r="BC59" i="1"/>
  <c r="BD36" i="1"/>
  <c r="AX36" i="1"/>
  <c r="AT41" i="1"/>
  <c r="BF52" i="1"/>
  <c r="AW36" i="1"/>
  <c r="AY82" i="1"/>
  <c r="AZ41" i="1"/>
  <c r="AS18" i="1"/>
  <c r="AT39" i="1"/>
  <c r="AW87" i="1"/>
  <c r="BF7" i="1"/>
  <c r="AW56" i="1"/>
  <c r="AY53" i="1"/>
  <c r="AW33" i="1"/>
  <c r="AT46" i="1"/>
  <c r="AX14" i="1"/>
  <c r="BC80" i="1"/>
  <c r="AP22" i="1"/>
  <c r="BB52" i="1"/>
  <c r="AW43" i="1"/>
  <c r="BG8" i="1"/>
  <c r="AO77" i="1"/>
  <c r="AQ30" i="1"/>
  <c r="AU80" i="1"/>
  <c r="AZ89" i="1"/>
  <c r="BF15" i="1"/>
  <c r="BB6" i="1"/>
  <c r="BD21" i="1"/>
  <c r="AU43" i="1"/>
  <c r="AX16" i="1"/>
  <c r="BA41" i="1"/>
  <c r="AU51" i="1"/>
  <c r="BD43" i="1"/>
  <c r="BA23" i="1"/>
  <c r="BF53" i="1"/>
  <c r="BE67" i="1"/>
  <c r="BG11" i="1"/>
  <c r="AZ42" i="1"/>
  <c r="AP66" i="1"/>
  <c r="BC29" i="1"/>
  <c r="AZ88" i="1"/>
  <c r="AZ57" i="1"/>
  <c r="BF58" i="1"/>
  <c r="AY57" i="1"/>
  <c r="AY29" i="1"/>
  <c r="BG44" i="1"/>
  <c r="AO47" i="1"/>
  <c r="BA39" i="1"/>
  <c r="BC72" i="1"/>
  <c r="AO89" i="1"/>
  <c r="AP82" i="1"/>
  <c r="AY85" i="1"/>
  <c r="BC74" i="1"/>
  <c r="AW46" i="1"/>
  <c r="BA11" i="1"/>
  <c r="BB30" i="1"/>
  <c r="AZ69" i="1"/>
  <c r="BF56" i="1"/>
  <c r="AP51" i="1"/>
  <c r="BC15" i="1"/>
  <c r="BC56" i="1"/>
  <c r="AR64" i="1"/>
  <c r="AY43" i="1"/>
  <c r="AY79" i="1"/>
  <c r="AO30" i="1"/>
  <c r="AW82" i="1"/>
  <c r="AU54" i="1"/>
  <c r="AR7" i="1"/>
  <c r="AX89" i="1"/>
  <c r="BC82" i="1"/>
  <c r="AX25" i="1"/>
  <c r="BC34" i="1"/>
  <c r="AX43" i="1"/>
  <c r="BE21" i="1"/>
  <c r="AU86" i="1"/>
  <c r="AR44" i="1"/>
  <c r="BA88" i="1"/>
  <c r="AP41" i="1"/>
  <c r="BF81" i="1"/>
  <c r="AQ43" i="1"/>
  <c r="BB87" i="1"/>
  <c r="AZ29" i="1"/>
  <c r="BG69" i="1"/>
  <c r="BF57" i="1"/>
  <c r="BB88" i="1"/>
  <c r="BD23" i="1"/>
  <c r="AT20" i="1"/>
  <c r="AU6" i="1"/>
  <c r="BA57" i="1"/>
  <c r="AY46" i="1"/>
  <c r="AU5" i="1"/>
  <c r="BA59" i="1"/>
  <c r="AW23" i="1"/>
  <c r="BB15" i="1"/>
  <c r="AX70" i="1"/>
  <c r="BB39" i="1"/>
  <c r="BE24" i="1"/>
  <c r="BF82" i="1"/>
  <c r="AN85" i="1"/>
  <c r="AN71" i="1"/>
  <c r="AQ46" i="1"/>
  <c r="BA78" i="1"/>
  <c r="AU84" i="1"/>
  <c r="AX87" i="1"/>
  <c r="AU35" i="1"/>
  <c r="AO53" i="1"/>
  <c r="AN87" i="1"/>
  <c r="AX47" i="1"/>
  <c r="AU13" i="1"/>
  <c r="AW66" i="1"/>
  <c r="BA85" i="1"/>
  <c r="AW41" i="1"/>
  <c r="AV84" i="1"/>
  <c r="BA54" i="1"/>
  <c r="AT58" i="1"/>
  <c r="AO69" i="1"/>
  <c r="BF14" i="1"/>
  <c r="AW74" i="1"/>
  <c r="AO31" i="1"/>
  <c r="AY72" i="1"/>
  <c r="AZ19" i="1"/>
  <c r="AO22" i="1"/>
  <c r="AN89" i="1"/>
  <c r="AT79" i="1"/>
  <c r="AN56" i="1"/>
  <c r="AQ44" i="1"/>
  <c r="AO52" i="1"/>
  <c r="AP34" i="1"/>
  <c r="AX78" i="1"/>
  <c r="AR35" i="1"/>
  <c r="BA38" i="1"/>
  <c r="AP44" i="1"/>
  <c r="BD8" i="1"/>
  <c r="AO45" i="1"/>
  <c r="AO18" i="1"/>
  <c r="AQ33" i="1"/>
  <c r="AU59" i="1"/>
  <c r="AW21" i="1"/>
  <c r="BC33" i="1"/>
  <c r="AV82" i="1"/>
  <c r="AV29" i="1"/>
  <c r="AV25" i="1"/>
  <c r="BC38" i="1"/>
  <c r="BF11" i="1"/>
  <c r="BB10" i="1"/>
  <c r="AT13" i="1"/>
  <c r="AS35" i="1"/>
  <c r="AS58" i="1"/>
  <c r="AW72" i="1"/>
  <c r="BD20" i="1"/>
  <c r="AZ15" i="1"/>
  <c r="AS79" i="1"/>
  <c r="AY56" i="1"/>
  <c r="AY45" i="1"/>
  <c r="AZ84" i="1"/>
  <c r="BA45" i="1"/>
  <c r="BA47" i="1"/>
  <c r="AT80" i="1"/>
  <c r="AQ77" i="1"/>
  <c r="BE25" i="1"/>
  <c r="BA82" i="1"/>
  <c r="AR11" i="1"/>
  <c r="AW81" i="1"/>
  <c r="AP6" i="1"/>
  <c r="AP54" i="1"/>
  <c r="AP80" i="1"/>
  <c r="AY24" i="1"/>
  <c r="AR13" i="1"/>
  <c r="AN24" i="1"/>
  <c r="BB24" i="1"/>
  <c r="AV53" i="1"/>
  <c r="AV46" i="1"/>
  <c r="AR30" i="1"/>
  <c r="BD89" i="1"/>
  <c r="AT34" i="1"/>
  <c r="BB16" i="1"/>
  <c r="AV87" i="1"/>
  <c r="AO21" i="1"/>
  <c r="BA72" i="1"/>
  <c r="BD86" i="1"/>
  <c r="AQ53" i="1"/>
  <c r="BA10" i="1"/>
  <c r="BA86" i="1"/>
  <c r="BA35" i="1"/>
  <c r="BB26" i="1"/>
  <c r="AO5" i="1"/>
  <c r="BB81" i="1"/>
  <c r="BB28" i="1"/>
  <c r="AQ82" i="1"/>
  <c r="AU22" i="1"/>
  <c r="BB42" i="1"/>
  <c r="AN7" i="1"/>
  <c r="AX24" i="1"/>
  <c r="AW8" i="1"/>
  <c r="AO16" i="1"/>
  <c r="BA21" i="1"/>
  <c r="AQ52" i="1"/>
  <c r="AQ66" i="1"/>
  <c r="BD58" i="1"/>
  <c r="AU18" i="1"/>
  <c r="BG79" i="1"/>
  <c r="BD53" i="1"/>
  <c r="AN86" i="1"/>
  <c r="AN41" i="1"/>
  <c r="AN82" i="1"/>
  <c r="AP36" i="1"/>
  <c r="BD16" i="1"/>
  <c r="AV78" i="1"/>
  <c r="BB37" i="1"/>
  <c r="AQ41" i="1"/>
  <c r="AX74" i="1"/>
  <c r="AW44" i="1"/>
  <c r="AU71" i="1"/>
  <c r="AQ28" i="1"/>
  <c r="BC44" i="1"/>
  <c r="AV47" i="1"/>
  <c r="AQ5" i="1"/>
  <c r="AY35" i="1"/>
  <c r="BG43" i="1"/>
  <c r="BE11" i="1"/>
  <c r="AQ70" i="1"/>
  <c r="AU28" i="1"/>
  <c r="AZ8" i="1"/>
  <c r="AO72" i="1"/>
  <c r="AY73" i="1"/>
  <c r="AN33" i="1"/>
  <c r="AV38" i="1"/>
  <c r="BA19" i="1"/>
  <c r="BF65" i="1"/>
  <c r="BG66" i="1"/>
  <c r="AY14" i="1"/>
  <c r="BG46" i="1"/>
  <c r="AR36" i="1"/>
  <c r="BF19" i="1"/>
  <c r="AU8" i="1"/>
  <c r="BE84" i="1"/>
  <c r="AU82" i="1"/>
  <c r="AZ23" i="1"/>
  <c r="AR39" i="1"/>
  <c r="AQ54" i="1"/>
  <c r="AQ18" i="1"/>
  <c r="BG84" i="1"/>
  <c r="AW15" i="1"/>
  <c r="BF89" i="1"/>
  <c r="BA56" i="1"/>
  <c r="BG22" i="1"/>
  <c r="AV45" i="1"/>
  <c r="BB19" i="1"/>
  <c r="BG7" i="1"/>
  <c r="AS42" i="1"/>
  <c r="AW11" i="1"/>
  <c r="AO76" i="1"/>
  <c r="BG52" i="1"/>
  <c r="AO35" i="1"/>
  <c r="AQ85" i="1"/>
  <c r="AY37" i="1"/>
  <c r="AW24" i="1"/>
  <c r="AW27" i="1"/>
  <c r="BF45" i="1"/>
  <c r="BE33" i="1"/>
  <c r="AP42" i="1"/>
  <c r="AQ26" i="1"/>
  <c r="AS51" i="1"/>
  <c r="BA36" i="1"/>
  <c r="AW85" i="1"/>
  <c r="AS80" i="1"/>
  <c r="BA77" i="1"/>
  <c r="BD28" i="1"/>
  <c r="AX29" i="1"/>
  <c r="BA87" i="1"/>
  <c r="AX56" i="1"/>
  <c r="BE73" i="1"/>
  <c r="BA15" i="1"/>
  <c r="AU36" i="1"/>
  <c r="AT7" i="1"/>
  <c r="AT16" i="1"/>
  <c r="BE52" i="1"/>
  <c r="BE58" i="1"/>
  <c r="BB18" i="1"/>
  <c r="AV44" i="1"/>
  <c r="AV36" i="1"/>
  <c r="AR80" i="1"/>
  <c r="AU16" i="1"/>
  <c r="AY18" i="1"/>
  <c r="BB25" i="1"/>
  <c r="BE10" i="1"/>
  <c r="BD42" i="1"/>
  <c r="BD10" i="1"/>
  <c r="AQ45" i="1"/>
  <c r="BE7" i="1"/>
  <c r="AR86" i="1"/>
  <c r="AQ74" i="1"/>
  <c r="AO59" i="1"/>
  <c r="AQ86" i="1"/>
  <c r="AR47" i="1"/>
  <c r="BF80" i="1"/>
  <c r="AW47" i="1"/>
  <c r="AV88" i="1"/>
  <c r="BG21" i="1"/>
  <c r="AT53" i="1"/>
  <c r="AX64" i="1"/>
  <c r="AO88" i="1"/>
  <c r="BC73" i="1"/>
  <c r="AP20" i="1"/>
  <c r="BD84" i="1"/>
  <c r="BA70" i="1"/>
  <c r="BD74" i="1"/>
  <c r="BF13" i="1"/>
  <c r="BE47" i="1"/>
  <c r="BC57" i="1"/>
  <c r="AP74" i="1"/>
  <c r="AQ10" i="1"/>
  <c r="BE22" i="1"/>
  <c r="BC37" i="1"/>
  <c r="AX33" i="1"/>
  <c r="AY39" i="1"/>
  <c r="AU46" i="1"/>
  <c r="AW84" i="1"/>
  <c r="BC78" i="1"/>
  <c r="AU44" i="1"/>
  <c r="AX76" i="1"/>
  <c r="AY21" i="1"/>
  <c r="AZ71" i="1"/>
  <c r="BD78" i="1"/>
  <c r="AO13" i="1"/>
  <c r="BE74" i="1"/>
  <c r="AZ43" i="1"/>
  <c r="BF44" i="1"/>
  <c r="AZ11" i="1"/>
  <c r="AX38" i="1"/>
  <c r="BC14" i="1"/>
  <c r="BE15" i="1"/>
  <c r="BE20" i="1"/>
  <c r="AX57" i="1"/>
  <c r="BD51" i="1"/>
  <c r="AV66" i="1"/>
  <c r="AV8" i="1"/>
  <c r="BC64" i="1"/>
  <c r="BA73" i="1"/>
  <c r="AP31" i="1"/>
  <c r="AR21" i="1"/>
  <c r="AZ13" i="1"/>
  <c r="AU14" i="1"/>
  <c r="AY58" i="1"/>
  <c r="BG35" i="1"/>
  <c r="AQ14" i="1"/>
  <c r="AR72" i="1"/>
  <c r="BE44" i="1"/>
  <c r="AV21" i="1"/>
  <c r="AN23" i="1"/>
  <c r="AY20" i="1"/>
  <c r="AT72" i="1"/>
  <c r="BA20" i="1"/>
  <c r="AQ64" i="1"/>
  <c r="AP11" i="1"/>
  <c r="AV24" i="1"/>
  <c r="AW19" i="1"/>
  <c r="AT76" i="1"/>
  <c r="AT37" i="1"/>
  <c r="AN20" i="1"/>
  <c r="AY86" i="1"/>
  <c r="AS78" i="1"/>
  <c r="AW65" i="1"/>
  <c r="AZ28" i="1"/>
  <c r="AV58" i="1"/>
  <c r="BF27" i="1"/>
  <c r="AV15" i="1"/>
  <c r="BC5" i="1"/>
  <c r="BB23" i="1"/>
  <c r="AZ56" i="1"/>
  <c r="AO74" i="1"/>
  <c r="AQ37" i="1"/>
  <c r="AY78" i="1"/>
  <c r="AR22" i="1"/>
  <c r="BE18" i="1"/>
  <c r="AV89" i="1"/>
  <c r="BA24" i="1"/>
  <c r="BG29" i="1"/>
  <c r="BG31" i="1"/>
  <c r="AR33" i="1"/>
  <c r="AQ20" i="1"/>
  <c r="BE66" i="1"/>
  <c r="BD73" i="1"/>
  <c r="AR18" i="1"/>
  <c r="AP26" i="1"/>
  <c r="AY6" i="1"/>
  <c r="BC69" i="1"/>
  <c r="BE23" i="1"/>
  <c r="AU58" i="1"/>
  <c r="BA37" i="1"/>
  <c r="AP23" i="1"/>
  <c r="AS77" i="1"/>
  <c r="BF47" i="1"/>
  <c r="AP28" i="1"/>
  <c r="BD41" i="1"/>
  <c r="BD7" i="1"/>
  <c r="AX41" i="1"/>
  <c r="BA58" i="1"/>
  <c r="AW77" i="1"/>
  <c r="AN39" i="1"/>
  <c r="BB34" i="1"/>
  <c r="BB71" i="1"/>
  <c r="BD80" i="1"/>
  <c r="AY13" i="1"/>
  <c r="BD71" i="1"/>
  <c r="AT21" i="1"/>
  <c r="AP58" i="1"/>
  <c r="AT42" i="1"/>
  <c r="AV56" i="1"/>
  <c r="BC45" i="1"/>
  <c r="AV16" i="1"/>
  <c r="AP67" i="1"/>
  <c r="AX72" i="1"/>
  <c r="AW42" i="1"/>
  <c r="AR67" i="1"/>
  <c r="BB72" i="1"/>
  <c r="AX11" i="1"/>
  <c r="AY51" i="1"/>
  <c r="BF41" i="1"/>
  <c r="AU27" i="1"/>
  <c r="BC6" i="1"/>
  <c r="BD69" i="1"/>
  <c r="BC25" i="1"/>
  <c r="AT73" i="1"/>
  <c r="AS34" i="1"/>
  <c r="AN13" i="1"/>
  <c r="AW7" i="1"/>
  <c r="BF51" i="1"/>
  <c r="AW64" i="1"/>
  <c r="AN36" i="1"/>
  <c r="AY89" i="1"/>
  <c r="AP52" i="1"/>
  <c r="AS70" i="1"/>
  <c r="AU25" i="1"/>
  <c r="AN67" i="1"/>
  <c r="AV5" i="1"/>
  <c r="AN54" i="1"/>
  <c r="AY84" i="1"/>
  <c r="AW28" i="1"/>
  <c r="BG65" i="1"/>
  <c r="BF10" i="1"/>
  <c r="AW51" i="1"/>
  <c r="BE27" i="1"/>
  <c r="BF38" i="1"/>
  <c r="AQ38" i="1"/>
  <c r="AV6" i="1"/>
  <c r="BC18" i="1"/>
  <c r="AY77" i="1"/>
  <c r="AU33" i="1"/>
  <c r="AT64" i="1"/>
  <c r="BD87" i="1"/>
  <c r="AU41" i="1"/>
  <c r="BB47" i="1"/>
  <c r="AV43" i="1"/>
  <c r="AV70" i="1"/>
  <c r="AY36" i="1"/>
  <c r="AW35" i="1"/>
  <c r="BG38" i="1"/>
  <c r="AY27" i="1"/>
  <c r="AT14" i="1"/>
  <c r="AX19" i="1"/>
  <c r="AQ51" i="1"/>
  <c r="AN57" i="1"/>
  <c r="AT77" i="1"/>
  <c r="AU78" i="1"/>
  <c r="BE53" i="1"/>
  <c r="AR27" i="1"/>
  <c r="BC7" i="1"/>
  <c r="AZ7" i="1"/>
  <c r="AN66" i="1"/>
  <c r="AS84" i="1"/>
  <c r="AP21" i="1"/>
  <c r="AY30" i="1"/>
  <c r="AZ85" i="1"/>
  <c r="BC24" i="1"/>
  <c r="BD37" i="1"/>
  <c r="AW53" i="1"/>
  <c r="AO36" i="1"/>
  <c r="BA25" i="1"/>
  <c r="BG25" i="1"/>
  <c r="AN46" i="1"/>
  <c r="BE76" i="1"/>
  <c r="AZ72" i="1"/>
  <c r="BG41" i="1"/>
  <c r="AQ88" i="1"/>
  <c r="AN80" i="1"/>
  <c r="AQ89" i="1"/>
  <c r="AS10" i="1"/>
  <c r="BE72" i="1"/>
  <c r="AS89" i="1"/>
  <c r="AS64" i="1"/>
  <c r="AQ36" i="1"/>
  <c r="AZ20" i="1"/>
  <c r="BC42" i="1"/>
  <c r="AZ39" i="1"/>
  <c r="BE71" i="1"/>
  <c r="BD39" i="1"/>
  <c r="AZ37" i="1"/>
  <c r="AZ5" i="1"/>
  <c r="AU42" i="1"/>
  <c r="AZ6" i="1"/>
  <c r="AY66" i="1"/>
  <c r="AN38" i="1"/>
  <c r="AX77" i="1"/>
  <c r="AZ25" i="1"/>
  <c r="AT52" i="1"/>
  <c r="BD52" i="1"/>
  <c r="AS33" i="1"/>
  <c r="AQ27" i="1"/>
  <c r="BE82" i="1"/>
  <c r="AZ24" i="1"/>
  <c r="BG51" i="1"/>
  <c r="BG82" i="1"/>
  <c r="BF87" i="1"/>
  <c r="BD34" i="1"/>
  <c r="BF5" i="1"/>
  <c r="AO27" i="1"/>
  <c r="BB38" i="1"/>
  <c r="AX37" i="1"/>
  <c r="AP38" i="1"/>
  <c r="AW54" i="1"/>
  <c r="AO19" i="1"/>
  <c r="BE28" i="1"/>
  <c r="AX15" i="1"/>
  <c r="AO29" i="1"/>
  <c r="BE8" i="1"/>
  <c r="AX8" i="1"/>
  <c r="AZ38" i="1"/>
  <c r="BF69" i="1"/>
  <c r="BE79" i="1"/>
  <c r="BC10" i="1"/>
  <c r="AX67" i="1"/>
  <c r="AS5" i="1"/>
  <c r="AP69" i="1"/>
  <c r="BC22" i="1"/>
  <c r="AU70" i="1"/>
  <c r="AY54" i="1"/>
  <c r="AT22" i="1"/>
  <c r="BB41" i="1"/>
  <c r="AP37" i="1"/>
  <c r="AS16" i="1"/>
  <c r="AU7" i="1"/>
  <c r="BC85" i="1"/>
  <c r="AO58" i="1"/>
  <c r="AN5" i="1"/>
  <c r="AV65" i="1"/>
  <c r="AW58" i="1"/>
  <c r="AS66" i="1"/>
  <c r="AS85" i="1"/>
  <c r="BB56" i="1"/>
  <c r="AT18" i="1"/>
  <c r="BF74" i="1"/>
  <c r="BF37" i="1"/>
  <c r="AZ74" i="1"/>
  <c r="AO84" i="1"/>
  <c r="BF23" i="1"/>
  <c r="AY19" i="1"/>
  <c r="AN16" i="1"/>
  <c r="AQ87" i="1"/>
  <c r="AN6" i="1"/>
  <c r="AV7" i="1"/>
  <c r="BE87" i="1"/>
  <c r="AN42" i="1"/>
  <c r="AV20" i="1"/>
  <c r="AY74" i="1"/>
  <c r="AV19" i="1"/>
  <c r="BE81" i="1"/>
  <c r="BF43" i="1"/>
  <c r="AT29" i="1"/>
  <c r="BG45" i="1"/>
  <c r="AS47" i="1"/>
  <c r="BE34" i="1"/>
  <c r="BC26" i="1"/>
  <c r="AS36" i="1"/>
  <c r="BE26" i="1"/>
  <c r="AN59" i="1"/>
  <c r="AO6" i="1"/>
  <c r="BD22" i="1"/>
  <c r="AR54" i="1"/>
  <c r="BB36" i="1"/>
  <c r="AQ7" i="1"/>
  <c r="BD77" i="1"/>
  <c r="AO81" i="1"/>
  <c r="AN88" i="1"/>
  <c r="AT69" i="1"/>
  <c r="AP33" i="1"/>
  <c r="AY64" i="1"/>
  <c r="BA27" i="1"/>
  <c r="BD67" i="1"/>
  <c r="AW22" i="1"/>
  <c r="BG80" i="1"/>
  <c r="AV72" i="1"/>
  <c r="BA33" i="1"/>
  <c r="AP45" i="1"/>
  <c r="AR42" i="1"/>
  <c r="BF16" i="1"/>
  <c r="AP7" i="1"/>
  <c r="AX69" i="1"/>
  <c r="AQ76" i="1"/>
  <c r="BG13" i="1"/>
  <c r="AT74" i="1"/>
  <c r="AS57" i="1"/>
  <c r="BC88" i="1"/>
  <c r="AU67" i="1"/>
  <c r="AN19" i="1"/>
  <c r="AR10" i="1"/>
  <c r="AR84" i="1"/>
  <c r="BF77" i="1"/>
  <c r="BB8" i="1"/>
  <c r="AX73" i="1"/>
  <c r="AW52" i="1"/>
  <c r="AZ80" i="1"/>
  <c r="AT27" i="1"/>
  <c r="AN76" i="1"/>
  <c r="BF25" i="1"/>
  <c r="AO7" i="1"/>
  <c r="BA7" i="1"/>
  <c r="BF36" i="1"/>
  <c r="AW79" i="1"/>
  <c r="AR45" i="1"/>
  <c r="BC66" i="1"/>
  <c r="AS11" i="1"/>
  <c r="BB5" i="1"/>
  <c r="BG87" i="1"/>
  <c r="AR51" i="1"/>
  <c r="AS39" i="1"/>
  <c r="BB85" i="1"/>
  <c r="BA14" i="1"/>
  <c r="AN79" i="1"/>
  <c r="AV73" i="1"/>
  <c r="BG74" i="1"/>
  <c r="BF64" i="1"/>
  <c r="BF71" i="1"/>
  <c r="BG58" i="1"/>
  <c r="AR52" i="1"/>
  <c r="AP24" i="1"/>
  <c r="AO42" i="1"/>
  <c r="AR28" i="1"/>
  <c r="AR57" i="1"/>
  <c r="AQ11" i="1"/>
  <c r="AO85" i="1"/>
  <c r="AP86" i="1"/>
  <c r="BB45" i="1"/>
  <c r="AZ34" i="1"/>
  <c r="AP8" i="1"/>
  <c r="BD25" i="1"/>
  <c r="AQ19" i="1"/>
  <c r="AR81" i="1"/>
  <c r="AQ57" i="1"/>
  <c r="BC67" i="1"/>
  <c r="AY52" i="1"/>
  <c r="BG57" i="1"/>
  <c r="AO8" i="1"/>
  <c r="AO33" i="1"/>
  <c r="AQ56" i="1"/>
  <c r="AV28" i="1"/>
  <c r="BB69" i="1"/>
  <c r="AX59" i="1"/>
  <c r="AN18" i="1"/>
  <c r="AS74" i="1"/>
  <c r="BA46" i="1"/>
  <c r="BG77" i="1"/>
  <c r="AQ15" i="1"/>
  <c r="AR14" i="1"/>
  <c r="BB21" i="1"/>
  <c r="AT56" i="1"/>
  <c r="BD5" i="1"/>
  <c r="AN34" i="1"/>
  <c r="AQ81" i="1"/>
  <c r="BG34" i="1"/>
  <c r="AY26" i="1"/>
  <c r="AN52" i="1"/>
  <c r="AR46" i="1"/>
  <c r="AS20" i="1"/>
  <c r="BG16" i="1"/>
  <c r="AS87" i="1"/>
  <c r="AN8" i="1"/>
  <c r="AY42" i="1"/>
  <c r="AO11" i="1"/>
  <c r="AW20" i="1"/>
  <c r="AQ84" i="1"/>
  <c r="AR74" i="1"/>
  <c r="AR26" i="1"/>
  <c r="AU69" i="1"/>
  <c r="AT26" i="1"/>
  <c r="BE64" i="1"/>
  <c r="AW29" i="1"/>
  <c r="BB14" i="1"/>
  <c r="BA52" i="1"/>
  <c r="BE89" i="1"/>
  <c r="AU15" i="1"/>
  <c r="BD38" i="1"/>
  <c r="BC87" i="1"/>
  <c r="AR58" i="1"/>
  <c r="BD65" i="1"/>
  <c r="AY8" i="1"/>
  <c r="BA13" i="1"/>
  <c r="AY70" i="1"/>
  <c r="AR43" i="1"/>
  <c r="BC47" i="1"/>
  <c r="AY76" i="1"/>
  <c r="AX51" i="1"/>
  <c r="AN44" i="1"/>
  <c r="BG89" i="1"/>
  <c r="BF33" i="1"/>
  <c r="BB78" i="1"/>
  <c r="AT59" i="1"/>
  <c r="BG72" i="1"/>
  <c r="AP78" i="1"/>
  <c r="AS26" i="1"/>
  <c r="BG73" i="1"/>
  <c r="AQ6" i="1"/>
  <c r="BA74" i="1"/>
  <c r="BE78" i="1"/>
  <c r="BA65" i="1"/>
  <c r="AT47" i="1"/>
  <c r="AY10" i="1"/>
  <c r="AQ35" i="1"/>
  <c r="AX82" i="1"/>
  <c r="AT15" i="1"/>
  <c r="AU21" i="1"/>
  <c r="BF42" i="1"/>
  <c r="AP89" i="1"/>
  <c r="BB70" i="1"/>
  <c r="BE46" i="1"/>
  <c r="BA18" i="1"/>
  <c r="BG27" i="1"/>
  <c r="AW73" i="1"/>
  <c r="BA89" i="1"/>
  <c r="BB35" i="1"/>
  <c r="AS43" i="1"/>
  <c r="BE59" i="1"/>
  <c r="AX71" i="1"/>
  <c r="AO64" i="1"/>
  <c r="AS38" i="1"/>
  <c r="BE42" i="1"/>
  <c r="AS30" i="1"/>
  <c r="AX66" i="1"/>
  <c r="BC52" i="1"/>
  <c r="AY59" i="1"/>
  <c r="AR37" i="1"/>
  <c r="AS41" i="1"/>
  <c r="BB13" i="1"/>
  <c r="AO87" i="1"/>
  <c r="AV23" i="1"/>
  <c r="BD85" i="1"/>
  <c r="AP35" i="1"/>
  <c r="AS56" i="1"/>
  <c r="BC84" i="1"/>
  <c r="AT31" i="1"/>
  <c r="BE54" i="1"/>
  <c r="BD44" i="1"/>
  <c r="AR29" i="1"/>
  <c r="BA43" i="1"/>
  <c r="AX88" i="1"/>
  <c r="AW31" i="1"/>
  <c r="BB84" i="1"/>
  <c r="AT28" i="1"/>
  <c r="BB31" i="1"/>
  <c r="AX86" i="1"/>
  <c r="AS71" i="1"/>
  <c r="BB79" i="1"/>
  <c r="AQ72" i="1"/>
  <c r="AY69" i="1"/>
  <c r="AX10" i="1"/>
  <c r="BC58" i="1"/>
  <c r="AR66" i="1"/>
  <c r="AQ58" i="1"/>
  <c r="AX27" i="1"/>
  <c r="BE16" i="1"/>
  <c r="AV11" i="1"/>
  <c r="AP13" i="1"/>
  <c r="AY67" i="1"/>
  <c r="BF29" i="1"/>
  <c r="BF34" i="1"/>
  <c r="BE14" i="1"/>
  <c r="BB20" i="1"/>
  <c r="BG59" i="1"/>
  <c r="BE6" i="1"/>
  <c r="BB82" i="1"/>
  <c r="BD79" i="1"/>
  <c r="AZ47" i="1"/>
  <c r="AT88" i="1"/>
  <c r="AY15" i="1"/>
  <c r="AU66" i="1"/>
  <c r="BF8" i="1"/>
  <c r="AN25" i="1"/>
  <c r="AP57" i="1"/>
  <c r="AO15" i="1"/>
  <c r="BA67" i="1"/>
  <c r="BD46" i="1"/>
  <c r="AW76" i="1"/>
  <c r="AY38" i="1"/>
  <c r="AQ8" i="1"/>
  <c r="AU29" i="1"/>
  <c r="AQ31" i="1"/>
  <c r="AV14" i="1"/>
  <c r="AV69" i="1"/>
  <c r="BG23" i="1"/>
  <c r="BC46" i="1"/>
  <c r="AN22" i="1"/>
  <c r="AZ44" i="1"/>
  <c r="BG36" i="1"/>
  <c r="AQ69" i="1"/>
  <c r="AU72" i="1"/>
  <c r="AS8" i="1"/>
  <c r="BC8" i="1"/>
  <c r="AV81" i="1"/>
  <c r="AP65" i="1"/>
  <c r="BD76" i="1"/>
  <c r="AU65" i="1"/>
  <c r="BE77" i="1"/>
  <c r="AQ47" i="1"/>
  <c r="AW67" i="1"/>
  <c r="AO56" i="1"/>
  <c r="BC21" i="1"/>
  <c r="AN69" i="1"/>
  <c r="BG18" i="1"/>
  <c r="AS14" i="1"/>
  <c r="BD24" i="1"/>
  <c r="AP59" i="1"/>
  <c r="AN73" i="1"/>
  <c r="BF76" i="1"/>
  <c r="BC77" i="1"/>
  <c r="AN37" i="1"/>
  <c r="AY80" i="1"/>
  <c r="AP10" i="1"/>
  <c r="AY23" i="1"/>
  <c r="AY28" i="1"/>
  <c r="AN31" i="1"/>
  <c r="AV35" i="1"/>
  <c r="AP73" i="1"/>
  <c r="AX52" i="1"/>
  <c r="AZ64" i="1"/>
  <c r="AZ10" i="1"/>
  <c r="BA26" i="1"/>
  <c r="AY34" i="1"/>
  <c r="AQ78" i="1"/>
  <c r="AS81" i="1"/>
  <c r="BA31" i="1"/>
  <c r="AZ87" i="1"/>
  <c r="AU76" i="1"/>
  <c r="AP16" i="1"/>
  <c r="AO26" i="1"/>
  <c r="BB54" i="1"/>
  <c r="AP71" i="1"/>
  <c r="AW78" i="1"/>
  <c r="AX20" i="1"/>
  <c r="AR59" i="1"/>
  <c r="AU37" i="1"/>
  <c r="BE57" i="1"/>
  <c r="BB66" i="1"/>
  <c r="AV57" i="1"/>
  <c r="BB76" i="1"/>
  <c r="BE65" i="1"/>
  <c r="BF72" i="1"/>
  <c r="BG67" i="1"/>
  <c r="AV77" i="1"/>
  <c r="AZ22" i="1"/>
  <c r="AY81" i="1"/>
  <c r="AX79" i="1"/>
  <c r="AO66" i="1"/>
  <c r="AU79" i="1"/>
  <c r="AT45" i="1"/>
  <c r="AO51" i="1"/>
  <c r="AQ16" i="1"/>
  <c r="AO24" i="1"/>
  <c r="AS45" i="1"/>
  <c r="AT10" i="1"/>
  <c r="AT38" i="1"/>
  <c r="BA44" i="1"/>
  <c r="AU53" i="1"/>
  <c r="BG54" i="1"/>
  <c r="AO10" i="1"/>
  <c r="BG39" i="1"/>
  <c r="BG70" i="1"/>
  <c r="AO82" i="1"/>
  <c r="BD54" i="1"/>
  <c r="AP84" i="1"/>
  <c r="AV67" i="1"/>
  <c r="AX26" i="1"/>
  <c r="AN65" i="1"/>
  <c r="AS13" i="1"/>
  <c r="BC43" i="1"/>
  <c r="AN72" i="1"/>
  <c r="BE86" i="1"/>
  <c r="BB74" i="1"/>
  <c r="AO67" i="1"/>
  <c r="AQ73" i="1"/>
  <c r="AX80" i="1"/>
  <c r="AN21" i="1"/>
  <c r="BE35" i="1"/>
  <c r="AV31" i="1"/>
  <c r="AV26" i="1"/>
  <c r="AW26" i="1"/>
  <c r="AP19" i="1"/>
  <c r="BG64" i="1"/>
  <c r="BG14" i="1"/>
  <c r="AT35" i="1"/>
  <c r="AP64" i="1"/>
  <c r="AP46" i="1"/>
  <c r="AT51" i="1"/>
  <c r="AY47" i="1"/>
  <c r="AV13" i="1"/>
  <c r="AX18" i="1"/>
  <c r="BF84" i="1"/>
  <c r="AR6" i="1"/>
  <c r="BF79" i="1"/>
  <c r="AQ22" i="1"/>
  <c r="AT86" i="1"/>
  <c r="AR38" i="1"/>
  <c r="AP88" i="1"/>
  <c r="AS53" i="1"/>
  <c r="AQ25" i="1"/>
  <c r="BF73" i="1"/>
  <c r="AQ71" i="1"/>
  <c r="BB67" i="1"/>
  <c r="AZ45" i="1"/>
  <c r="AZ54" i="1"/>
  <c r="BE37" i="1"/>
  <c r="BF30" i="1"/>
  <c r="BA84" i="1"/>
  <c r="AY16" i="1"/>
  <c r="AN47" i="1"/>
  <c r="AX31" i="1"/>
  <c r="AS22" i="1"/>
  <c r="BF88" i="1"/>
  <c r="BA64" i="1"/>
  <c r="BD18" i="1"/>
  <c r="BB27" i="1"/>
  <c r="AO28" i="1"/>
  <c r="BE41" i="1"/>
  <c r="AU38" i="1"/>
  <c r="AS19" i="1"/>
  <c r="BA29" i="1"/>
  <c r="BD29" i="1"/>
  <c r="BC20" i="1"/>
  <c r="BB64" i="1"/>
  <c r="AV30" i="1"/>
  <c r="AT71" i="1"/>
  <c r="AZ52" i="1"/>
  <c r="AU81" i="1"/>
  <c r="AY5" i="1"/>
  <c r="BG30" i="1"/>
  <c r="BB57" i="1"/>
  <c r="AP79" i="1"/>
  <c r="AS29" i="1"/>
  <c r="BG86" i="1"/>
  <c r="AN58" i="1"/>
  <c r="AU34" i="1"/>
  <c r="BB86" i="1"/>
  <c r="BE13" i="1"/>
  <c r="AX5" i="1"/>
  <c r="AN51" i="1"/>
  <c r="BB44" i="1"/>
  <c r="BB46" i="1"/>
  <c r="AO44" i="1"/>
  <c r="AQ67" i="1"/>
  <c r="AN81" i="1"/>
  <c r="BA71" i="1"/>
  <c r="AW38" i="1"/>
  <c r="AQ23" i="1"/>
  <c r="BD47" i="1"/>
  <c r="AZ35" i="1"/>
  <c r="BC19" i="1"/>
  <c r="BD31" i="1"/>
  <c r="BG5" i="1"/>
  <c r="AO71" i="1"/>
  <c r="AY33" i="1"/>
  <c r="AT25" i="1"/>
  <c r="BC28" i="1"/>
  <c r="AU73" i="1"/>
  <c r="AZ26" i="1"/>
  <c r="AO46" i="1"/>
  <c r="BB43" i="1"/>
  <c r="AW30" i="1"/>
  <c r="AX65" i="1"/>
  <c r="AX58" i="1"/>
  <c r="BE36" i="1"/>
  <c r="BG88" i="1"/>
  <c r="AU85" i="1"/>
  <c r="BE51" i="1"/>
  <c r="AU77" i="1"/>
  <c r="AY44" i="1"/>
  <c r="AV34" i="1"/>
  <c r="AT54" i="1"/>
  <c r="BE85" i="1"/>
  <c r="AY65" i="1"/>
  <c r="BG56" i="1"/>
  <c r="AU11" i="1"/>
  <c r="AZ67" i="1"/>
  <c r="AO70" i="1"/>
  <c r="AV80" i="1"/>
  <c r="AZ58" i="1"/>
  <c r="BE88" i="1"/>
  <c r="AP14" i="1"/>
  <c r="AR53" i="1"/>
  <c r="AU89" i="1"/>
  <c r="BD56" i="1"/>
  <c r="BA42" i="1"/>
  <c r="AZ53" i="1"/>
  <c r="AR65" i="1"/>
  <c r="AT89" i="1"/>
  <c r="AZ73" i="1"/>
  <c r="BG33" i="1"/>
  <c r="AQ59" i="1"/>
  <c r="AR34" i="1"/>
  <c r="AV18" i="1"/>
  <c r="AN27" i="1"/>
  <c r="AT5" i="1"/>
  <c r="BG47" i="1"/>
  <c r="BF54" i="1"/>
  <c r="AO43" i="1"/>
  <c r="AP72" i="1"/>
  <c r="AW16" i="1"/>
  <c r="BC81" i="1"/>
  <c r="AT19" i="1"/>
  <c r="BG6" i="1"/>
  <c r="AW13" i="1"/>
  <c r="AO25" i="1"/>
  <c r="AP15" i="1"/>
  <c r="AR24" i="1"/>
  <c r="AT67" i="1"/>
  <c r="BG85" i="1"/>
  <c r="AP18" i="1"/>
  <c r="BA28" i="1"/>
  <c r="AR76" i="1"/>
  <c r="AZ77" i="1"/>
  <c r="BC41" i="1"/>
  <c r="BB33" i="1"/>
  <c r="AS73" i="1"/>
  <c r="AZ76" i="1"/>
  <c r="AU88" i="1"/>
  <c r="AO73" i="1"/>
  <c r="AW89" i="1"/>
  <c r="BF22" i="1"/>
  <c r="BF24" i="1"/>
  <c r="BA53" i="1"/>
  <c r="AZ86" i="1"/>
  <c r="BC54" i="1"/>
  <c r="AS28" i="1"/>
  <c r="AY25" i="1"/>
  <c r="AZ27" i="1"/>
  <c r="AV74" i="1"/>
  <c r="AR89" i="1"/>
  <c r="AZ46" i="1"/>
  <c r="BG81" i="1"/>
  <c r="AY7" i="1"/>
  <c r="AS76" i="1"/>
  <c r="AP43" i="1"/>
  <c r="BC13" i="1"/>
  <c r="BC71" i="1"/>
  <c r="AW34" i="1"/>
  <c r="BD70" i="1"/>
  <c r="AT85" i="1"/>
  <c r="BB65" i="1"/>
  <c r="AP85" i="1"/>
  <c r="AO37" i="1"/>
  <c r="BD30" i="1"/>
  <c r="BA80" i="1"/>
  <c r="AW39" i="1"/>
  <c r="AU52" i="1"/>
  <c r="AO39" i="1"/>
  <c r="AS69" i="1"/>
  <c r="AX42" i="1"/>
  <c r="BE70" i="1"/>
  <c r="AZ14" i="1"/>
  <c r="BG71" i="1"/>
  <c r="AS24" i="1"/>
  <c r="AV39" i="1"/>
  <c r="BA30" i="1"/>
  <c r="BD26" i="1"/>
  <c r="AU45" i="1"/>
  <c r="AU23" i="1"/>
  <c r="BF67" i="1"/>
  <c r="BF18" i="1"/>
  <c r="AY87" i="1"/>
  <c r="BE39" i="1"/>
  <c r="BG76" i="1"/>
  <c r="BC27" i="1"/>
  <c r="BF28" i="1"/>
  <c r="AT70" i="1"/>
  <c r="AX30" i="1"/>
  <c r="AX23" i="1"/>
  <c r="AO78" i="1"/>
  <c r="AT66" i="1"/>
  <c r="BD45" i="1"/>
  <c r="AY22" i="1"/>
  <c r="BA66" i="1"/>
  <c r="AT65" i="1"/>
  <c r="AO14" i="1"/>
  <c r="BB77" i="1"/>
  <c r="BD88" i="1"/>
  <c r="AT24" i="1"/>
  <c r="AR16" i="1"/>
  <c r="AV41" i="1"/>
  <c r="BC51" i="1"/>
  <c r="AR56" i="1"/>
  <c r="BD35" i="1"/>
  <c r="BG15" i="1"/>
  <c r="AW6" i="1"/>
  <c r="AN26" i="1"/>
  <c r="BF35" i="1"/>
  <c r="AX84" i="1"/>
  <c r="AP29" i="1"/>
  <c r="AV52" i="1"/>
  <c r="AW37" i="1"/>
  <c r="AU64" i="1"/>
  <c r="AS59" i="1"/>
  <c r="AT23" i="1"/>
  <c r="BE31" i="1"/>
  <c r="AT33" i="1"/>
  <c r="BC76" i="1"/>
  <c r="AX46" i="1"/>
  <c r="AO65" i="1"/>
  <c r="AQ39" i="1"/>
  <c r="AY88" i="1"/>
  <c r="AW14" i="1"/>
  <c r="BC89" i="1"/>
  <c r="AO79" i="1"/>
  <c r="BB73" i="1"/>
  <c r="BG19" i="1"/>
  <c r="AR82" i="1"/>
  <c r="AS27" i="1"/>
  <c r="BD11" i="1"/>
  <c r="BD6" i="1"/>
  <c r="AS65" i="1"/>
  <c r="AU74" i="1"/>
  <c r="AV10" i="1"/>
  <c r="AP81" i="1"/>
  <c r="AS6" i="1"/>
  <c r="AQ65" i="1"/>
  <c r="BA34" i="1"/>
  <c r="AN30" i="1"/>
  <c r="AP53" i="1"/>
  <c r="AQ79" i="1"/>
  <c r="AN78" i="1"/>
  <c r="BD57" i="1"/>
  <c r="AS37" i="1"/>
  <c r="AZ81" i="1"/>
  <c r="AO23" i="1"/>
  <c r="AT36" i="1"/>
  <c r="AW45" i="1"/>
  <c r="AP27" i="1"/>
  <c r="AT43" i="1"/>
  <c r="AP56" i="1"/>
  <c r="BB80" i="1"/>
  <c r="BD64" i="1"/>
  <c r="AN10" i="1"/>
  <c r="AS23" i="1"/>
  <c r="AW69" i="1"/>
  <c r="AX81" i="1"/>
  <c r="AW70" i="1"/>
  <c r="BA6" i="1"/>
  <c r="AU10" i="1"/>
  <c r="BD15" i="1"/>
  <c r="AS7" i="1"/>
  <c r="BE56" i="1"/>
  <c r="AS25" i="1"/>
  <c r="AX7" i="1"/>
  <c r="AU56" i="1"/>
  <c r="BB89" i="1"/>
  <c r="BF66" i="1"/>
  <c r="AS46" i="1"/>
  <c r="AX39" i="1"/>
  <c r="AX22" i="1"/>
  <c r="BA16" i="1"/>
  <c r="BG42" i="1"/>
  <c r="AT78" i="1"/>
  <c r="AP25" i="1"/>
  <c r="AV51" i="1"/>
  <c r="BA8" i="1"/>
  <c r="AV42" i="1"/>
  <c r="AQ29" i="1"/>
  <c r="BB51" i="1"/>
  <c r="AR41" i="1"/>
  <c r="BE45" i="1"/>
  <c r="AV71" i="1"/>
  <c r="AN84" i="1"/>
  <c r="AR78" i="1"/>
  <c r="BB58" i="1"/>
  <c r="AQ21" i="1"/>
  <c r="BD72" i="1"/>
  <c r="AS44" i="1"/>
  <c r="AX45" i="1"/>
  <c r="AR20" i="1"/>
  <c r="AP30" i="1"/>
  <c r="AT87" i="1"/>
  <c r="BF85" i="1"/>
  <c r="AO80" i="1"/>
  <c r="BD81" i="1"/>
  <c r="AS52" i="1"/>
  <c r="AZ21" i="1"/>
  <c r="AP77" i="1"/>
  <c r="AN45" i="1"/>
  <c r="AR15" i="1"/>
  <c r="BD27" i="1"/>
  <c r="AZ79" i="1"/>
  <c r="BF26" i="1"/>
  <c r="AO86" i="1"/>
  <c r="AQ34" i="1"/>
  <c r="AY11" i="1"/>
  <c r="AW88" i="1"/>
  <c r="AY31" i="1"/>
  <c r="AV27" i="1"/>
  <c r="AQ80" i="1"/>
  <c r="BC35" i="1"/>
  <c r="AR79" i="1"/>
  <c r="BA76" i="1"/>
  <c r="BA22" i="1"/>
  <c r="BG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lewis</author>
  </authors>
  <commentList>
    <comment ref="Y5" authorId="0" shapeId="0" xr:uid="{7D125A8D-15D0-4529-9534-1BA569E1C096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6" authorId="0" shapeId="0" xr:uid="{B9C89FBF-6F41-8945-B7E1-6833184711D1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" authorId="0" shapeId="0" xr:uid="{F606B71C-A6B8-8D4A-8650-D25D94AD56DF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8" authorId="0" shapeId="0" xr:uid="{F5702114-C5AD-C246-99ED-CCAED2033637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10" authorId="0" shapeId="0" xr:uid="{E648447A-6AF2-E143-9C1B-B374D2C2378D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11" authorId="0" shapeId="0" xr:uid="{B0456CD0-8FC8-E74C-89C3-6436F808AFDB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13" authorId="0" shapeId="0" xr:uid="{FEE93B12-2628-BC41-89A5-1E7104F29B28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14" authorId="0" shapeId="0" xr:uid="{1264834C-0DE7-304D-A205-F0CD43CF3125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15" authorId="0" shapeId="0" xr:uid="{06C6161D-789A-0F4E-8357-C27A518DE8ED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16" authorId="0" shapeId="0" xr:uid="{A44C32E6-ABCC-B74F-8971-31F26524967F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18" authorId="0" shapeId="0" xr:uid="{DCB6FC06-B716-8047-B513-FE2B675B47B6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19" authorId="0" shapeId="0" xr:uid="{DF8C7778-5BD2-3548-90AB-B9A3BE2E9275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0" authorId="0" shapeId="0" xr:uid="{B1F3E373-D5C6-B14B-A890-04F05B564DBF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1" authorId="0" shapeId="0" xr:uid="{D12C7396-16E0-C245-BBC2-3D95AEAFAA12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2" authorId="0" shapeId="0" xr:uid="{503792E7-0BA4-FF49-9DD9-0FEC91695083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3" authorId="0" shapeId="0" xr:uid="{CF38449A-85CB-2042-908D-F07EED8F97B7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4" authorId="0" shapeId="0" xr:uid="{D40B21AF-0A8E-4844-A079-C939C68709FA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5" authorId="0" shapeId="0" xr:uid="{1DBF6A08-35C8-6444-8F92-307BC89E3F36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6" authorId="0" shapeId="0" xr:uid="{754AD829-5A0A-0545-A7BF-1D442B108F3B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7" authorId="0" shapeId="0" xr:uid="{9CFB95C7-3B48-CA4D-B50B-4DB8D1A6810A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8" authorId="0" shapeId="0" xr:uid="{599E5313-419C-8648-889B-B564B6E20BCC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29" authorId="0" shapeId="0" xr:uid="{A6B78150-1596-E347-ACC8-8AF5981FB6D2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30" authorId="0" shapeId="0" xr:uid="{A737E499-43BD-3A4D-91F2-B541A75147A7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31" authorId="0" shapeId="0" xr:uid="{65631B29-72F3-4B4D-BF7F-2B5945126674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33" authorId="0" shapeId="0" xr:uid="{3F73EC70-90C1-A94F-9A5B-0EFC5EA85FA8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34" authorId="0" shapeId="0" xr:uid="{6C5A0A81-79FF-9446-A35C-122B3EBA3C55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35" authorId="0" shapeId="0" xr:uid="{F535D0E1-3A87-1C46-8847-0396556EAFC1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36" authorId="0" shapeId="0" xr:uid="{E88F0883-6C2E-0B43-B38C-D80823C8D689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37" authorId="0" shapeId="0" xr:uid="{6612E44F-A30C-EB49-9B2C-32C3029AE948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38" authorId="0" shapeId="0" xr:uid="{78E63065-80ED-8647-9D0E-A85408F60821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39" authorId="0" shapeId="0" xr:uid="{9B57898A-3956-684C-ADB0-E27462C0C613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41" authorId="0" shapeId="0" xr:uid="{3F4348F3-6609-E741-8E15-3328E8622894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42" authorId="0" shapeId="0" xr:uid="{17B52B3B-6479-CC46-88E0-C94B6F2D6C34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43" authorId="0" shapeId="0" xr:uid="{A6AA7694-EB88-6340-A422-264FE383CB11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44" authorId="0" shapeId="0" xr:uid="{8C4E59AC-0BDD-454D-90C3-BEC0956142C5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45" authorId="0" shapeId="0" xr:uid="{D7BBE98F-C0C5-8D44-8E35-03DF92394DE2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46" authorId="0" shapeId="0" xr:uid="{2ADE9F05-9AC9-0340-BD27-8E27DCA15FDC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47" authorId="0" shapeId="0" xr:uid="{09B8FF87-3011-4840-B4DC-8EC5A9A873C1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51" authorId="0" shapeId="0" xr:uid="{4E2C66D5-0BD2-B949-BE59-224FAE2D248F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52" authorId="0" shapeId="0" xr:uid="{16356F23-7133-D340-A61F-144D9A9E4966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53" authorId="0" shapeId="0" xr:uid="{6EAB704F-6E78-5D4E-958F-5872D1171F15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54" authorId="0" shapeId="0" xr:uid="{F5DC0957-1780-E844-A37F-344396F37C92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56" authorId="0" shapeId="0" xr:uid="{B7DFF681-F1DB-B541-9B67-2F1AFEED702A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57" authorId="0" shapeId="0" xr:uid="{1BCE5C53-101D-A342-8C4A-5640A96B97FF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58" authorId="0" shapeId="0" xr:uid="{CC61074B-1A93-5C48-BF47-CDBEC9E40F08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59" authorId="0" shapeId="0" xr:uid="{458F0A25-95F4-D14B-9671-307CCB8CB32F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64" authorId="0" shapeId="0" xr:uid="{7DCEE9BB-1FF0-634D-B076-7E90E9E91A63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65" authorId="0" shapeId="0" xr:uid="{2F09672C-0DB5-BF44-AE42-DE62B0203E80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66" authorId="0" shapeId="0" xr:uid="{6A499FE1-5F7B-A04A-A992-19A3891F5360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67" authorId="0" shapeId="0" xr:uid="{B9294F15-2493-8649-AC89-A4F58AFFC344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69" authorId="0" shapeId="0" xr:uid="{5F8ACC93-F456-DB4D-B2D3-0948DE934CF3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0" authorId="0" shapeId="0" xr:uid="{FF72C1E1-9343-9745-9C1F-68FAC181A0DF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1" authorId="0" shapeId="0" xr:uid="{37D1E440-16BB-8741-825D-B8D540E35B54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2" authorId="0" shapeId="0" xr:uid="{D337930E-9E96-7E45-80C8-640917F94808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3" authorId="0" shapeId="0" xr:uid="{FED8E623-1E0E-2945-8476-D906F6256510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4" authorId="0" shapeId="0" xr:uid="{793EE63A-F3E7-D247-90D2-7258BE971B86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6" authorId="0" shapeId="0" xr:uid="{247CC018-7CA1-C647-8E14-CBC2690483C8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7" authorId="0" shapeId="0" xr:uid="{7D98430E-9E40-774F-BF4E-A88E2D1EBFD2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8" authorId="0" shapeId="0" xr:uid="{30297548-B891-F94E-8FBF-67403DD74CAC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79" authorId="0" shapeId="0" xr:uid="{10DF5DE0-F99D-FC45-B62A-45C6A48A97A8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80" authorId="0" shapeId="0" xr:uid="{3F822BC8-875E-8444-8873-2FF216ED3F54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  <comment ref="Y81" authorId="0" shapeId="0" xr:uid="{E9A0A17C-3890-DB41-8F7A-D954809EA0D5}">
      <text>
        <r>
          <rPr>
            <b/>
            <sz val="9"/>
            <color rgb="FF000000"/>
            <rFont val="Tahoma"/>
            <family val="2"/>
          </rPr>
          <t>lewis: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Material escalates at 3.5% per year</t>
        </r>
      </text>
    </comment>
  </commentList>
</comments>
</file>

<file path=xl/sharedStrings.xml><?xml version="1.0" encoding="utf-8"?>
<sst xmlns="http://schemas.openxmlformats.org/spreadsheetml/2006/main" count="7145" uniqueCount="1905">
  <si>
    <t>USER PROCEDURE</t>
  </si>
  <si>
    <t>Column</t>
  </si>
  <si>
    <t>Column Name</t>
  </si>
  <si>
    <t>Action</t>
  </si>
  <si>
    <t>Description</t>
  </si>
  <si>
    <t>A</t>
  </si>
  <si>
    <t>WBS Id (Optional)</t>
  </si>
  <si>
    <t>Optional: Select EIC WBS</t>
  </si>
  <si>
    <t>pull down menue</t>
  </si>
  <si>
    <t>B</t>
  </si>
  <si>
    <t>WBS Name</t>
  </si>
  <si>
    <t>Please fill in the detector you cost</t>
  </si>
  <si>
    <t>C</t>
  </si>
  <si>
    <t>Activity Description</t>
  </si>
  <si>
    <t>Describe what you want to buy or do</t>
  </si>
  <si>
    <t>D</t>
  </si>
  <si>
    <t>Activity Type (Optional)</t>
  </si>
  <si>
    <t>Optional: Select Type of Activity</t>
  </si>
  <si>
    <t>Identifies type of activity in typicaly activity string -- Pull down menue</t>
  </si>
  <si>
    <t>E</t>
  </si>
  <si>
    <t>Unit</t>
  </si>
  <si>
    <t>Number of things of the same type</t>
  </si>
  <si>
    <t>F</t>
  </si>
  <si>
    <t>Unit Price</t>
  </si>
  <si>
    <t>Price per part</t>
  </si>
  <si>
    <t>G</t>
  </si>
  <si>
    <t>Basis of estimate for Costing</t>
  </si>
  <si>
    <t>give the info where the cost came from</t>
  </si>
  <si>
    <t>H</t>
  </si>
  <si>
    <t>Labor Hours</t>
  </si>
  <si>
    <t>give the hours needed to do the activity (1760 hours in a year == 1 FTE)</t>
  </si>
  <si>
    <t>I</t>
  </si>
  <si>
    <t>Resource Name</t>
  </si>
  <si>
    <t>give the skill set needed to do the work</t>
  </si>
  <si>
    <t>J</t>
  </si>
  <si>
    <t>Funding Source</t>
  </si>
  <si>
    <t>please provide the primary funding source</t>
  </si>
  <si>
    <t>K</t>
  </si>
  <si>
    <t>% of cost to Project</t>
  </si>
  <si>
    <t>give the procentage of the cost charged to the project (1 to 100)</t>
  </si>
  <si>
    <t>L</t>
  </si>
  <si>
    <t>% of cost inkind</t>
  </si>
  <si>
    <t>give the procentage of the cost being in-kind (1 to 100)</t>
  </si>
  <si>
    <t>calculated --&gt; no action needed</t>
  </si>
  <si>
    <t>M</t>
  </si>
  <si>
    <t>Direct Materials Total $$ (Calculated)</t>
  </si>
  <si>
    <t>calculated from column E and F</t>
  </si>
  <si>
    <t>N</t>
  </si>
  <si>
    <t>Total Labor $$ (Calculated)</t>
  </si>
  <si>
    <t>calculated from H I and AD</t>
  </si>
  <si>
    <t>no action needed</t>
  </si>
  <si>
    <t>O</t>
  </si>
  <si>
    <t>Total Cost to Project $$ (calculated)</t>
  </si>
  <si>
    <t>calculated from (N2+M2)*K2/100</t>
  </si>
  <si>
    <t xml:space="preserve">P  </t>
  </si>
  <si>
    <t>Total Inkind Cost $$ (calculated)</t>
  </si>
  <si>
    <t>calculated from (N2+M2)*L2/100</t>
  </si>
  <si>
    <t>Q</t>
  </si>
  <si>
    <t>Duration of activity in work days</t>
  </si>
  <si>
    <r>
      <t xml:space="preserve">give the </t>
    </r>
    <r>
      <rPr>
        <sz val="11"/>
        <color rgb="FFFF0000"/>
        <rFont val="Calibri (Body)"/>
      </rPr>
      <t>work</t>
    </r>
    <r>
      <rPr>
        <sz val="11"/>
        <color theme="1"/>
        <rFont val="Calibri"/>
        <family val="2"/>
        <scheme val="minor"/>
      </rPr>
      <t xml:space="preserve"> days needed for the activity</t>
    </r>
  </si>
  <si>
    <t>R</t>
  </si>
  <si>
    <t>% of a working year (calculated)</t>
  </si>
  <si>
    <t>S</t>
  </si>
  <si>
    <t>Projected Start Date of activity</t>
  </si>
  <si>
    <t>give date activity starts</t>
  </si>
  <si>
    <t>T,U,V,W,X,Y</t>
  </si>
  <si>
    <t>get automatically calculated</t>
  </si>
  <si>
    <t>Z</t>
  </si>
  <si>
    <t>Info</t>
  </si>
  <si>
    <t>give any additional info you think can be useful</t>
  </si>
  <si>
    <t>WBS ID</t>
  </si>
  <si>
    <t xml:space="preserve">WBS Name </t>
  </si>
  <si>
    <t>Activity Description  (Separate between conceptual design, preliminary design, final design, long lead procurements etc.)</t>
  </si>
  <si>
    <t>Activity Type  (Pull Down)</t>
  </si>
  <si>
    <t xml:space="preserve">Units </t>
  </si>
  <si>
    <t xml:space="preserve">Unit Pricing </t>
  </si>
  <si>
    <t>Basis of Estimate for costing (Pull Down)</t>
  </si>
  <si>
    <t>Resource Name (Pull Down)</t>
  </si>
  <si>
    <t>Funding Source (Pull Down)</t>
  </si>
  <si>
    <t>% of cost Inkind</t>
  </si>
  <si>
    <t>Total Labor cost $$ (Calculated)</t>
  </si>
  <si>
    <t>Total Cost to project $$ (Calculated)</t>
  </si>
  <si>
    <t>Total Inkind Cost  $$ (Calculated)</t>
  </si>
  <si>
    <t>Duration (Working Days)</t>
  </si>
  <si>
    <t># of working years (Calculated)</t>
  </si>
  <si>
    <t>Projected Start Date</t>
  </si>
  <si>
    <t>Projected Start Date
(Calculated)</t>
  </si>
  <si>
    <t>Projected Finish Date excluding Weedends and Holidays
(Calculated)</t>
  </si>
  <si>
    <t>Projected Finish Date excluding Holidays
(Calculated)</t>
  </si>
  <si>
    <t>Projected Finish Date including Weekends &amp; Holidays
(Calculated)</t>
  </si>
  <si>
    <t>Cost Total (Calculated)</t>
  </si>
  <si>
    <t>Escalated Cost Total (Calculated)</t>
  </si>
  <si>
    <t>Notes</t>
  </si>
  <si>
    <t>ROW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</si>
  <si>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</si>
  <si>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</si>
  <si>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</si>
  <si>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</si>
  <si>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</si>
  <si>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</si>
  <si>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</si>
  <si>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</si>
  <si>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</si>
  <si>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</si>
  <si>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</si>
  <si>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</si>
  <si>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</si>
  <si>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</si>
  <si>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</si>
  <si>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</si>
  <si>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</si>
  <si>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FY32</t>
  </si>
  <si>
    <t>FY33</t>
  </si>
  <si>
    <t>FY34</t>
  </si>
  <si>
    <t>FY35</t>
  </si>
  <si>
    <t>ECE06.10.06</t>
  </si>
  <si>
    <t>Hadronic Calorimetry</t>
  </si>
  <si>
    <t>Barrel Hadronic Calorimetry</t>
  </si>
  <si>
    <t>Outer Hcal</t>
  </si>
  <si>
    <t>oHCAL Steel Sectors</t>
  </si>
  <si>
    <t>oHCAL Steel Sectors Final Design</t>
  </si>
  <si>
    <t>Final Design</t>
  </si>
  <si>
    <t>Historical Costs</t>
  </si>
  <si>
    <t>Mechanical Engineer</t>
  </si>
  <si>
    <t>Repurpose</t>
  </si>
  <si>
    <t>Labor Skill Set</t>
  </si>
  <si>
    <t>Cost per hour for each skill set</t>
  </si>
  <si>
    <t>Holiday</t>
  </si>
  <si>
    <t>When</t>
  </si>
  <si>
    <t>Date</t>
  </si>
  <si>
    <t>Mechanical Designer</t>
  </si>
  <si>
    <t>Scientist</t>
  </si>
  <si>
    <t>New Year's Day</t>
  </si>
  <si>
    <t>January 1</t>
  </si>
  <si>
    <t>oHCAL Steel Sectors Procurement Effort</t>
  </si>
  <si>
    <t>Procurement of Material</t>
  </si>
  <si>
    <t>PostDoc</t>
  </si>
  <si>
    <t>Martin Luther King Jr. Day</t>
  </si>
  <si>
    <t>The 3rd Monday in January</t>
  </si>
  <si>
    <t>oHCAL Steel Sectors Procurement and Fabrication</t>
  </si>
  <si>
    <t>Other</t>
  </si>
  <si>
    <t>PhD Student</t>
  </si>
  <si>
    <t>President's Day</t>
  </si>
  <si>
    <t>The 3rd Monday in February</t>
  </si>
  <si>
    <t>oHCAL Splice Plates, Pucks and Pins</t>
  </si>
  <si>
    <t>oHCAL Splice Plates, Pucks and Pins Procurement Effort</t>
  </si>
  <si>
    <t>Procurement Support</t>
  </si>
  <si>
    <t>Undergrad</t>
  </si>
  <si>
    <t>Memorial Day</t>
  </si>
  <si>
    <t>The last Monday in May</t>
  </si>
  <si>
    <t>oHCAL Splice Plates, Pucks and Pins Procurement and Fabrication</t>
  </si>
  <si>
    <t>Independence Day</t>
  </si>
  <si>
    <t>July 4</t>
  </si>
  <si>
    <t>oHCAL Support Rings, Magnet Supports</t>
  </si>
  <si>
    <t>oHCAL Support Rings, Magnet Supports Final Design</t>
  </si>
  <si>
    <t>Labor Day</t>
  </si>
  <si>
    <t>The 1st Monday in September</t>
  </si>
  <si>
    <t>Mechanical Tech</t>
  </si>
  <si>
    <t>Columbus Day</t>
  </si>
  <si>
    <t>The 2nd Monday in October</t>
  </si>
  <si>
    <t>oHCAL Support Rings, Magnet Supports Procurement Effort</t>
  </si>
  <si>
    <t>Electrical Engineer</t>
  </si>
  <si>
    <t>Veteran's Day</t>
  </si>
  <si>
    <t>November 11</t>
  </si>
  <si>
    <t>oHCAL Support Rings, Magnet Supports Procurement and Fabrication</t>
  </si>
  <si>
    <t>Electrical Designer</t>
  </si>
  <si>
    <t>Thanksgiving Day</t>
  </si>
  <si>
    <t>The 4th Thursday in November</t>
  </si>
  <si>
    <t xml:space="preserve">oHCAL Scintillating Tiles </t>
  </si>
  <si>
    <t>oHCAL Scintillating Tiles Final Design</t>
  </si>
  <si>
    <t>Electrical Tech</t>
  </si>
  <si>
    <t>Christmas Day</t>
  </si>
  <si>
    <t>December 25</t>
  </si>
  <si>
    <t>oHCAL Scintillating Tiles Procurement Effort</t>
  </si>
  <si>
    <t>Software Expert</t>
  </si>
  <si>
    <t>oHCAL Scintillating Tiles Procurement and Fabrication</t>
  </si>
  <si>
    <t>Vendor Fabrication</t>
  </si>
  <si>
    <t>oHCAL Scintillating Tiles QA/Testing</t>
  </si>
  <si>
    <t>Q&amp;A / Testing</t>
  </si>
  <si>
    <t>oHCAL Scintillating Sector Assembly</t>
  </si>
  <si>
    <t>oHCAL Sector Assembly Final Design</t>
  </si>
  <si>
    <t>oHCAL Sector Assembly Procurement Effort</t>
  </si>
  <si>
    <t>oHCAL Sector Assembly Procurement and Fabrication</t>
  </si>
  <si>
    <t>oHCAL Sector Assembly QA/Testing</t>
  </si>
  <si>
    <t>oHCAL Electronics</t>
  </si>
  <si>
    <t>SiPMs (sPHENIX cost)</t>
  </si>
  <si>
    <t>SiPM boards</t>
  </si>
  <si>
    <t>Preamps</t>
  </si>
  <si>
    <t>Interface boards</t>
  </si>
  <si>
    <t>Backplanes</t>
  </si>
  <si>
    <t>LED driver boards</t>
  </si>
  <si>
    <t>Cables/power supplies/controller</t>
  </si>
  <si>
    <t>Disassembly oHCAL and Magnet in IP6</t>
  </si>
  <si>
    <t>Remove and Lift Sectors</t>
  </si>
  <si>
    <t>Installation</t>
  </si>
  <si>
    <t>Project</t>
  </si>
  <si>
    <t>Transport from IP8 to IP6</t>
  </si>
  <si>
    <t>Lift Sector, Rotate into Position and Install</t>
  </si>
  <si>
    <t>Confirm Sector Positions</t>
  </si>
  <si>
    <t>oHCAL Replace SiPMs and re-test sectors (Refurbishment)</t>
  </si>
  <si>
    <t>SiPMs and Sectors Procurement and Fabrication</t>
  </si>
  <si>
    <t>SiPMs and Sectors Testing</t>
  </si>
  <si>
    <t>Inner HCal</t>
  </si>
  <si>
    <t>iHCAL Sectors (Stainless)</t>
  </si>
  <si>
    <t>iHCAL Sectors Final Design</t>
  </si>
  <si>
    <t>iHCAL Sectors Procurement Effort</t>
  </si>
  <si>
    <t>iHCAL Sectors Procurement and Fabrication</t>
  </si>
  <si>
    <t xml:space="preserve">iHCAL Scintillating Tiles (new production) </t>
  </si>
  <si>
    <t>iHCAL Scintillating Tiles (new production) Procurement and Fabrication</t>
  </si>
  <si>
    <t>iHCAL Scintillating Tiles (new production) Procurement Effort</t>
  </si>
  <si>
    <t>iHCAL Scintillating Tiles (new production) Final Design</t>
  </si>
  <si>
    <t>iHCAL Scintillating Tiles (new production) Testing</t>
  </si>
  <si>
    <t>iHCAL Electronics</t>
  </si>
  <si>
    <t>iHCAL Sector Assembly and Testing</t>
  </si>
  <si>
    <t>iHCAL Sector Assembly Procurement Effort</t>
  </si>
  <si>
    <t>iHCAL Sector Assembly Procurement and Fabrication</t>
  </si>
  <si>
    <t>iHCAL Sector Assembly Testing</t>
  </si>
  <si>
    <t>Hadron Endcap Hadronic Calorimetry</t>
  </si>
  <si>
    <t>Conceptual Design</t>
  </si>
  <si>
    <t>Engineering Estimate</t>
  </si>
  <si>
    <t>In House Fabrication</t>
  </si>
  <si>
    <t>Vendor Quote</t>
  </si>
  <si>
    <t>Procure photosensors S141-3015PS</t>
  </si>
  <si>
    <t>In House Assembly</t>
  </si>
  <si>
    <t>**Do not add activities beyond this row</t>
  </si>
  <si>
    <t>WBS Code</t>
  </si>
  <si>
    <t>Activity Type</t>
  </si>
  <si>
    <t>Cost Basis</t>
  </si>
  <si>
    <t>ECE06.10</t>
  </si>
  <si>
    <t>EIC Detector</t>
  </si>
  <si>
    <t>ECE06.10.03</t>
  </si>
  <si>
    <t>Tracking</t>
  </si>
  <si>
    <t>In-Kind</t>
  </si>
  <si>
    <t>ECE06.10.03.01</t>
  </si>
  <si>
    <t>Barrel Tracking</t>
  </si>
  <si>
    <t>Project/In-Kind</t>
  </si>
  <si>
    <t>Existing Purchase Order</t>
  </si>
  <si>
    <t>ECE06.10.03.02</t>
  </si>
  <si>
    <t>Electron EndCap Tracking</t>
  </si>
  <si>
    <t>ECE06.10.03.03</t>
  </si>
  <si>
    <t>Hadron Endcap Tracking</t>
  </si>
  <si>
    <t>not decided</t>
  </si>
  <si>
    <t>Expert Opinion</t>
  </si>
  <si>
    <t>ECE06.10.04</t>
  </si>
  <si>
    <t>PID</t>
  </si>
  <si>
    <t>ECE06.10.04.01</t>
  </si>
  <si>
    <t>Barrel PID</t>
  </si>
  <si>
    <t>ECE06.10.04.02</t>
  </si>
  <si>
    <t>Electron EndCap PID</t>
  </si>
  <si>
    <t>ECE06.10.04.03</t>
  </si>
  <si>
    <t>Hadron Endcap PID</t>
  </si>
  <si>
    <t>ECE06.10.05</t>
  </si>
  <si>
    <t>Electromagnetic Calorimetry</t>
  </si>
  <si>
    <t>Transport</t>
  </si>
  <si>
    <t>ECE06.10.05.01</t>
  </si>
  <si>
    <t>Barrel Electromagnetic Calorimetry</t>
  </si>
  <si>
    <t>Travel</t>
  </si>
  <si>
    <t>ECE06.10.05.02</t>
  </si>
  <si>
    <t>Electron Endcap Electromagnetic Calorimetry</t>
  </si>
  <si>
    <t>Level-of-Effort</t>
  </si>
  <si>
    <t>ECE06.10.05.03</t>
  </si>
  <si>
    <t>Hadron Endcap Electromagnetic Calorimetry</t>
  </si>
  <si>
    <t>ECE06.10.06.01</t>
  </si>
  <si>
    <t>ECE06.10.06.02</t>
  </si>
  <si>
    <t>Electron Endcap Hadronic Calorimetry</t>
  </si>
  <si>
    <t>ECE06.10.06.03</t>
  </si>
  <si>
    <t>ECE06.10.07</t>
  </si>
  <si>
    <t>Magnets</t>
  </si>
  <si>
    <t>ECE06.10.08</t>
  </si>
  <si>
    <t>Electronics</t>
  </si>
  <si>
    <t>ECE06.10.09</t>
  </si>
  <si>
    <t>DAQ / Computing</t>
  </si>
  <si>
    <t>ECE06.10.11</t>
  </si>
  <si>
    <t>IR Integration &amp; Auxiliary Detectors</t>
  </si>
  <si>
    <t>ECE06.10.11.01</t>
  </si>
  <si>
    <t>Roman Pot, B0-Detectors, Off-Momentum Detectors</t>
  </si>
  <si>
    <t>ECE06.10.11.02</t>
  </si>
  <si>
    <t>Zero Degree Calorimeter</t>
  </si>
  <si>
    <t>ECE06.10.11.03</t>
  </si>
  <si>
    <t>Low-Q2 tracker</t>
  </si>
  <si>
    <t>ECE06.10.14</t>
  </si>
  <si>
    <t>Polarimetry and Luminosity</t>
  </si>
  <si>
    <t>ECE06.10.14.01</t>
  </si>
  <si>
    <t>e-Polarimetry</t>
  </si>
  <si>
    <t>ECE06.10.14.02</t>
  </si>
  <si>
    <t>h-Polarimetry</t>
  </si>
  <si>
    <t>ECE06.10.14.03</t>
  </si>
  <si>
    <t>Luminosity Monitor</t>
  </si>
  <si>
    <t>System (PS, RF, Magnets etc.</t>
  </si>
  <si>
    <t>Activity Type (Design/Procurement/Assembly or In-House Fabrication/ Testing/ Installation</t>
  </si>
  <si>
    <t>Skill Level</t>
  </si>
  <si>
    <t>Key Predecessor</t>
  </si>
  <si>
    <t>Management</t>
  </si>
  <si>
    <t>Physicist</t>
  </si>
  <si>
    <t>High</t>
  </si>
  <si>
    <t>A_010 - CD-0 – Approve Mission Need (FY19Q1) 30-Sep-19)</t>
  </si>
  <si>
    <t>Accelerator Physics/Design</t>
  </si>
  <si>
    <t>preliminary Design</t>
  </si>
  <si>
    <t>Post Doc</t>
  </si>
  <si>
    <t>Medium</t>
  </si>
  <si>
    <t>A_030 - CD-1 – Approve Alternative Selection and Cost Range (FY21Q2-3)</t>
  </si>
  <si>
    <t>Low</t>
  </si>
  <si>
    <t>A_040 - CD-2– Approve Performance Baseline(FY22Q4)</t>
  </si>
  <si>
    <t>RF Systems</t>
  </si>
  <si>
    <t>Procurement of Material/ Vendor Fabrication/Leadtime</t>
  </si>
  <si>
    <t>Control Room Operators</t>
  </si>
  <si>
    <t>A_050 - CD-3 – Approve Start of Construction (FY23Q4)</t>
  </si>
  <si>
    <t>Vacuum</t>
  </si>
  <si>
    <t>Designer Electrical</t>
  </si>
  <si>
    <t>A_070 - CD-4a – Approve Start of Operations or Project Completion (FY29Q4)</t>
  </si>
  <si>
    <t>Power Supplies</t>
  </si>
  <si>
    <t>In-House Assembly</t>
  </si>
  <si>
    <t>Designer General</t>
  </si>
  <si>
    <t>A_075 - CD-4b – Approve Start of Operations or Project Completion (FY32Q4)</t>
  </si>
  <si>
    <t xml:space="preserve">Instrumentation </t>
  </si>
  <si>
    <t>In-House Fabrication</t>
  </si>
  <si>
    <t xml:space="preserve">Designer Mechanical </t>
  </si>
  <si>
    <t>B_0010 - Start Conceptual Design - (2-Jan-20)</t>
  </si>
  <si>
    <t>Pulsed Devices</t>
  </si>
  <si>
    <t>In-House Testing</t>
  </si>
  <si>
    <t>Applications Engineer (Programmer)</t>
  </si>
  <si>
    <t>B_0040 - Start Preliminary Design - (31-Mar-21)</t>
  </si>
  <si>
    <t>Detector Interfaces</t>
  </si>
  <si>
    <t>Controls Engineer</t>
  </si>
  <si>
    <t>B_0070 - Start Final Design (1-Aug-22)</t>
  </si>
  <si>
    <t>Accelerator Support - Cryogenics</t>
  </si>
  <si>
    <t>Controls Tech</t>
  </si>
  <si>
    <t>B_0110 - Destructive (RHIC Run Components) Installation Starts (1-Jul-25)</t>
  </si>
  <si>
    <t>Accelerator Support - Controls</t>
  </si>
  <si>
    <t>Digital Engineer</t>
  </si>
  <si>
    <t>B_0120 - Final Design Complete (31-May-24)</t>
  </si>
  <si>
    <t>Accelerator Support - Removals</t>
  </si>
  <si>
    <t xml:space="preserve">Systems Engineer/ Systems Architect </t>
  </si>
  <si>
    <t>B_0130 - Construction of Components Complete (30-Mar-28)</t>
  </si>
  <si>
    <t>Accelerator Support - Installation</t>
  </si>
  <si>
    <t>Cryogenics Electrical Engineer</t>
  </si>
  <si>
    <t>B_0140 - Final Installation Complete (30-Dec-27)</t>
  </si>
  <si>
    <t>Infrastructure - Civil Construction</t>
  </si>
  <si>
    <t>Cryogenics Mechanical Engineer</t>
  </si>
  <si>
    <t>B_0180 - Start Beam Commissioning (2-Oct-28)</t>
  </si>
  <si>
    <t>Infrastructure - Electrical Power Systems</t>
  </si>
  <si>
    <t>Cryogenics Electrical Tech</t>
  </si>
  <si>
    <t>B_0090 - Start Construction (2-Oct-23)</t>
  </si>
  <si>
    <t>Infrastructure - Cooling Systems</t>
  </si>
  <si>
    <t>Cryogenics  Mechanical Tech</t>
  </si>
  <si>
    <t>B_0100 - Start Installation (Nondestructive - Components not affecting RHIC Run '25) (2-Oct-23)</t>
  </si>
  <si>
    <t>Pre-Operations</t>
  </si>
  <si>
    <t>Instrumentation Electrical Engineer</t>
  </si>
  <si>
    <t>B_0085 - Start Long Lead Procurements (2-Oct-23)</t>
  </si>
  <si>
    <t>Instrumentation Electrical Tech</t>
  </si>
  <si>
    <t>TBD</t>
  </si>
  <si>
    <t>Instrumentation Mechanical Engineer</t>
  </si>
  <si>
    <t>Instrumentation Mechanical Tech</t>
  </si>
  <si>
    <t>Survey Engineer</t>
  </si>
  <si>
    <t>Survey Tech</t>
  </si>
  <si>
    <t>Cable Pullers</t>
  </si>
  <si>
    <t>Facility/Utility Engineer</t>
  </si>
  <si>
    <t>Facility/Utility Tech</t>
  </si>
  <si>
    <t>Engineering Construction Services</t>
  </si>
  <si>
    <t>Magnet Engineer</t>
  </si>
  <si>
    <t>Magnet Tech</t>
  </si>
  <si>
    <t>Power Supply Engineer</t>
  </si>
  <si>
    <t>Power Supply Tech</t>
  </si>
  <si>
    <t>RF/SRF Engineer</t>
  </si>
  <si>
    <t>RF/SRF Tech</t>
  </si>
  <si>
    <t>Vacuum Electrical Engineer</t>
  </si>
  <si>
    <t>Vacuum Electrical Tech</t>
  </si>
  <si>
    <t>Vacuum Mechanical Engineer</t>
  </si>
  <si>
    <t>Vacuum Mechanical Tech</t>
  </si>
  <si>
    <t>Electrical Engineer General</t>
  </si>
  <si>
    <t>Electrical Tech General</t>
  </si>
  <si>
    <t>Engineer General</t>
  </si>
  <si>
    <t>Mechanical Engineer General</t>
  </si>
  <si>
    <t xml:space="preserve">Mechanical Tech General </t>
  </si>
  <si>
    <t xml:space="preserve">Tech General </t>
  </si>
  <si>
    <t>Central Shops_RC</t>
  </si>
  <si>
    <t>Building Trades Assigned - Carpenters</t>
  </si>
  <si>
    <t>Building Trades Unassigned - Carpenters</t>
  </si>
  <si>
    <t>Building Trades Assigned - Electrical</t>
  </si>
  <si>
    <t>Building Trades Unassigned - Electrical</t>
  </si>
  <si>
    <t>Building Trades Assigned - Plumbers</t>
  </si>
  <si>
    <t>Building Trades Unassigned - Plumbers</t>
  </si>
  <si>
    <t>Building Trades Assigned - Riggers</t>
  </si>
  <si>
    <t>Building Trades Unassigned - Riggers</t>
  </si>
  <si>
    <t>Building Trades - General</t>
  </si>
  <si>
    <t>Building Trades Assigned - General</t>
  </si>
  <si>
    <t>Building Trades Assigned - Welders</t>
  </si>
  <si>
    <t>Building Trades Unassigned - Welders</t>
  </si>
  <si>
    <t>Division Manager</t>
  </si>
  <si>
    <t>Group Manager</t>
  </si>
  <si>
    <t>ESHQ Professional</t>
  </si>
  <si>
    <t>QA Professional</t>
  </si>
  <si>
    <t>Radiation Tech</t>
  </si>
  <si>
    <t>Administrative</t>
  </si>
  <si>
    <t>Business Operations</t>
  </si>
  <si>
    <t>Human Resources</t>
  </si>
  <si>
    <t>IT Professional</t>
  </si>
  <si>
    <t>Procurement</t>
  </si>
  <si>
    <t>Project Controls</t>
  </si>
  <si>
    <t>NonLabor - Purchases Construction</t>
  </si>
  <si>
    <t>NonLabor - Purchases&lt;$2M</t>
  </si>
  <si>
    <t>NonLabor - Purchases&gt;$2M (Portion Over)</t>
  </si>
  <si>
    <t>NonLabor - Travel</t>
  </si>
  <si>
    <t>NonLabor - Electrical Power</t>
  </si>
  <si>
    <t>PWB Light</t>
  </si>
  <si>
    <t>RESOURCE NAME</t>
  </si>
  <si>
    <t>RATE SETS</t>
  </si>
  <si>
    <t>RESOURCE STRUCTURE</t>
  </si>
  <si>
    <t>WORK GROUP SETS</t>
  </si>
  <si>
    <t>C-AD</t>
  </si>
  <si>
    <t>WORK GROUP LIST</t>
  </si>
  <si>
    <t>NSLS-II</t>
  </si>
  <si>
    <t>Work Group ID</t>
  </si>
  <si>
    <t>Work Group Name</t>
  </si>
  <si>
    <t>Work Group &amp; ID</t>
  </si>
  <si>
    <t>Work Group Manager</t>
  </si>
  <si>
    <t>ADCA</t>
  </si>
  <si>
    <t>Accelerator Management</t>
  </si>
  <si>
    <t>ADCA - Accelerator Management</t>
  </si>
  <si>
    <t>Wolfram Fischer</t>
  </si>
  <si>
    <t>PSAA</t>
  </si>
  <si>
    <t>PSAA - Management</t>
  </si>
  <si>
    <t>Hill, John</t>
  </si>
  <si>
    <t>ADCG</t>
  </si>
  <si>
    <t>LEReC</t>
  </si>
  <si>
    <t>ADCG - LEReC</t>
  </si>
  <si>
    <t>PSAB</t>
  </si>
  <si>
    <t>ES&amp;H</t>
  </si>
  <si>
    <t>PSAB - ES&amp;H</t>
  </si>
  <si>
    <t>Lee,Robert J</t>
  </si>
  <si>
    <t>ADDA</t>
  </si>
  <si>
    <t>LARP</t>
  </si>
  <si>
    <t>ADDA - LARP</t>
  </si>
  <si>
    <t>PQQA</t>
  </si>
  <si>
    <t>Quality</t>
  </si>
  <si>
    <t>PQQA - Quality</t>
  </si>
  <si>
    <t>Porretto, Chris</t>
  </si>
  <si>
    <t>ADAD</t>
  </si>
  <si>
    <t>Accelerator Physics</t>
  </si>
  <si>
    <t>ADAD - Accelerator Physics</t>
  </si>
  <si>
    <t>Michael Blaskiewicz</t>
  </si>
  <si>
    <t>PSAD</t>
  </si>
  <si>
    <t>Project Management</t>
  </si>
  <si>
    <t>PSAD - Project Management</t>
  </si>
  <si>
    <t>Johnson,Erik D</t>
  </si>
  <si>
    <t>ADAH</t>
  </si>
  <si>
    <t>Accelerator Physics - Injector Group</t>
  </si>
  <si>
    <t>ADAH - Accelerator Physics - Injector Group</t>
  </si>
  <si>
    <t>PSBA</t>
  </si>
  <si>
    <t>Accelerator Div. Mgmt</t>
  </si>
  <si>
    <t>PSBA - Accelerator Div. Mgmt</t>
  </si>
  <si>
    <t>Shaftan,Timur V</t>
  </si>
  <si>
    <t>ADHL</t>
  </si>
  <si>
    <t>ATF</t>
  </si>
  <si>
    <t>ADHL - ATF</t>
  </si>
  <si>
    <t>Mark Palmer</t>
  </si>
  <si>
    <t>PSBB</t>
  </si>
  <si>
    <t>PSBB - Accelerator Physics</t>
  </si>
  <si>
    <t>Smalyuk,Victor</t>
  </si>
  <si>
    <t>ADAA</t>
  </si>
  <si>
    <t>C-AD Management</t>
  </si>
  <si>
    <t>ADAA - C-AD Management</t>
  </si>
  <si>
    <t>Susan Pankowski</t>
  </si>
  <si>
    <t>PSBC</t>
  </si>
  <si>
    <t>Insertion Devices</t>
  </si>
  <si>
    <t>PSBC - Insertion Devices</t>
  </si>
  <si>
    <t>Tanabe,Toshiya</t>
  </si>
  <si>
    <t>ADAB</t>
  </si>
  <si>
    <t>Administrative Support</t>
  </si>
  <si>
    <t>ADAB - Administrative Support</t>
  </si>
  <si>
    <t>PSBD</t>
  </si>
  <si>
    <t>RF Group</t>
  </si>
  <si>
    <t>PSBD - RF Group</t>
  </si>
  <si>
    <t>Rose,James T</t>
  </si>
  <si>
    <t>DBAA</t>
  </si>
  <si>
    <t>ALD NPP</t>
  </si>
  <si>
    <t>DBAA - ALD NPP</t>
  </si>
  <si>
    <t>PSBE</t>
  </si>
  <si>
    <t>Instrumentation</t>
  </si>
  <si>
    <t>PSBE - Instrumentation</t>
  </si>
  <si>
    <t>Padrazo,Danny</t>
  </si>
  <si>
    <t>ADCE</t>
  </si>
  <si>
    <t>CeC</t>
  </si>
  <si>
    <t>ADCE - CeC</t>
  </si>
  <si>
    <t>Vladimir Litvinenko</t>
  </si>
  <si>
    <t>PSBF</t>
  </si>
  <si>
    <t>Accelerator Coordination</t>
  </si>
  <si>
    <t>PSBF - Accelerator Coordination</t>
  </si>
  <si>
    <t>Wang,Guimei</t>
  </si>
  <si>
    <t>ADEH</t>
  </si>
  <si>
    <t>Communications &amp; Electronic Support</t>
  </si>
  <si>
    <t>ADEH - Communications &amp; Electronic Support</t>
  </si>
  <si>
    <t>Frank Naase</t>
  </si>
  <si>
    <t>PSBG</t>
  </si>
  <si>
    <t>PSBG - Vacuum</t>
  </si>
  <si>
    <t>Hetzel,Charles</t>
  </si>
  <si>
    <t>ADEM</t>
  </si>
  <si>
    <t>Controls - Access Controls</t>
  </si>
  <si>
    <t>ADEM - Controls - Access Controls</t>
  </si>
  <si>
    <t>Kevin Brown</t>
  </si>
  <si>
    <t>PSBJ</t>
  </si>
  <si>
    <t>Beam Operations</t>
  </si>
  <si>
    <t>PSBJ - Beam Operations</t>
  </si>
  <si>
    <t>Zitvogel,Emil P</t>
  </si>
  <si>
    <t>ADFA</t>
  </si>
  <si>
    <t>Controls - Management</t>
  </si>
  <si>
    <t>ADFA - Controls - Management</t>
  </si>
  <si>
    <t>PSBK</t>
  </si>
  <si>
    <t>Electrical Engineering</t>
  </si>
  <si>
    <t>PSBK - Electrical Engineering</t>
  </si>
  <si>
    <t>Ganetis,George L</t>
  </si>
  <si>
    <t>ADFB</t>
  </si>
  <si>
    <t>Controls - System Administration</t>
  </si>
  <si>
    <t>ADFB - Controls - System Administration</t>
  </si>
  <si>
    <t>PSBN</t>
  </si>
  <si>
    <t>PPS Electrical Engineering</t>
  </si>
  <si>
    <t>PSBN - PPS Electrical Engineering</t>
  </si>
  <si>
    <t>Buda,Scott W</t>
  </si>
  <si>
    <t>ADFC</t>
  </si>
  <si>
    <t>Controls - Applications</t>
  </si>
  <si>
    <t>ADFC - Controls - Applications</t>
  </si>
  <si>
    <t>PSBO</t>
  </si>
  <si>
    <t>Electrical Designers</t>
  </si>
  <si>
    <t>PSBO - Electrical Designers</t>
  </si>
  <si>
    <t>Malley Jr,Jerome C</t>
  </si>
  <si>
    <t>ADFG</t>
  </si>
  <si>
    <t>Controls - Hardware</t>
  </si>
  <si>
    <t>ADFG - Controls - Hardware</t>
  </si>
  <si>
    <t>PSBL</t>
  </si>
  <si>
    <t>Mechanical Engineering</t>
  </si>
  <si>
    <t>PSBL - Mechanical Engineering</t>
  </si>
  <si>
    <t>Sharma,Sushil K</t>
  </si>
  <si>
    <t>ADFH</t>
  </si>
  <si>
    <t>Controls - Front End Systems</t>
  </si>
  <si>
    <t>ADFH - Controls - Front End Systems</t>
  </si>
  <si>
    <t>PSBP</t>
  </si>
  <si>
    <t>Mechanical Designers</t>
  </si>
  <si>
    <t>PSBP - Mechanical Designers</t>
  </si>
  <si>
    <t>Loftus,Michael J</t>
  </si>
  <si>
    <t>ADFI</t>
  </si>
  <si>
    <t>Controls - Accelerator Controls Techs</t>
  </si>
  <si>
    <t>ADFI - Controls - Accelerator Controls Techs</t>
  </si>
  <si>
    <t>Charlie Thiesen</t>
  </si>
  <si>
    <t>PSBQ</t>
  </si>
  <si>
    <t>Mech Eng  - Survey</t>
  </si>
  <si>
    <t>PSBQ - Mech Eng  - Survey</t>
  </si>
  <si>
    <t>Karl,Francis X</t>
  </si>
  <si>
    <t>ADGF</t>
  </si>
  <si>
    <t>Controls - Software</t>
  </si>
  <si>
    <t>ADGF - Controls - Software</t>
  </si>
  <si>
    <t>PSBM</t>
  </si>
  <si>
    <t>Utilities</t>
  </si>
  <si>
    <t>PSBM - Utilities</t>
  </si>
  <si>
    <t>Gosman,John w</t>
  </si>
  <si>
    <t>ADCU</t>
  </si>
  <si>
    <t>Cryo – Mechanical Engineering</t>
  </si>
  <si>
    <t>ADCU - Cryo – Mechanical Engineering</t>
  </si>
  <si>
    <t>Roberto Than</t>
  </si>
  <si>
    <t>PSCB</t>
  </si>
  <si>
    <t>PSCB - Procurement</t>
  </si>
  <si>
    <t>Schlock, Janet</t>
  </si>
  <si>
    <t>ADCV</t>
  </si>
  <si>
    <t>Cryo - Electronic Techs</t>
  </si>
  <si>
    <t>ADCV - Cryo - Electronic Techs</t>
  </si>
  <si>
    <t>PSCC</t>
  </si>
  <si>
    <t>PSCC - Human Resources</t>
  </si>
  <si>
    <t>Williams, Joann</t>
  </si>
  <si>
    <t>ADCW</t>
  </si>
  <si>
    <t>Cryo - Mechanical Techs</t>
  </si>
  <si>
    <t>ADCW - Cryo - Mechanical Techs</t>
  </si>
  <si>
    <t>PSCD</t>
  </si>
  <si>
    <t>Enterprise Computing</t>
  </si>
  <si>
    <t>PSCD - Enterprise Computing</t>
  </si>
  <si>
    <t>Allen Levine</t>
  </si>
  <si>
    <t>ADDE</t>
  </si>
  <si>
    <t>Cryo - Management</t>
  </si>
  <si>
    <t>ADDE - Cryo - Management</t>
  </si>
  <si>
    <t>PSCE</t>
  </si>
  <si>
    <t>Business Systems Development</t>
  </si>
  <si>
    <t>PSCE - Business Systems Development</t>
  </si>
  <si>
    <t>Brian Bindert</t>
  </si>
  <si>
    <t>ADPC</t>
  </si>
  <si>
    <t>Cryo – Ctrls/Instr. Engineering</t>
  </si>
  <si>
    <t>ADPC - Cryo – Ctrls/Instr. Engineering</t>
  </si>
  <si>
    <t>PSAE</t>
  </si>
  <si>
    <t>Facilities</t>
  </si>
  <si>
    <t>PSAE - Facilities</t>
  </si>
  <si>
    <t>ADCR</t>
  </si>
  <si>
    <t>Design Room - Designers</t>
  </si>
  <si>
    <t>ADCR - Design Room - Designers</t>
  </si>
  <si>
    <t>Anthony Arno</t>
  </si>
  <si>
    <t>PSCI</t>
  </si>
  <si>
    <t>PSCI - Business Operations</t>
  </si>
  <si>
    <t>Madonia, Christine</t>
  </si>
  <si>
    <t>ADGA</t>
  </si>
  <si>
    <t>Design Room - Management</t>
  </si>
  <si>
    <t>ADGA - Design Room - Management</t>
  </si>
  <si>
    <t>PSCJ</t>
  </si>
  <si>
    <t>PSCJ - Administrative Support</t>
  </si>
  <si>
    <t>Stein,Tammy A</t>
  </si>
  <si>
    <t>ADCC</t>
  </si>
  <si>
    <t>Elec - Management</t>
  </si>
  <si>
    <t>ADCC - Elec - Management</t>
  </si>
  <si>
    <t>Jon Sandberg</t>
  </si>
  <si>
    <t>PSEA</t>
  </si>
  <si>
    <t>Photon Division Management</t>
  </si>
  <si>
    <t>PSEA - Photon Division Management</t>
  </si>
  <si>
    <t>Zschack,Paul R</t>
  </si>
  <si>
    <t>ADCF</t>
  </si>
  <si>
    <t>Elec - Pulsed Power Engr. &amp; Techs</t>
  </si>
  <si>
    <t>ADCF - Elec - Pulsed Power Engr. &amp; Techs</t>
  </si>
  <si>
    <t>PSEB</t>
  </si>
  <si>
    <t>Complex Scattering</t>
  </si>
  <si>
    <t>PSEB - Complex Scattering</t>
  </si>
  <si>
    <t>Pindak,Ronald S</t>
  </si>
  <si>
    <t>ADCJ</t>
  </si>
  <si>
    <t>Elec - AGS/ Booster Power Supply Techs</t>
  </si>
  <si>
    <t>ADCJ - Elec - AGS/ Booster Power Supply Techs</t>
  </si>
  <si>
    <t>PSED</t>
  </si>
  <si>
    <t>Soft X-ray Scattering Spectroscopy</t>
  </si>
  <si>
    <t>PSED - Soft X-ray Scattering Spectroscopy</t>
  </si>
  <si>
    <t>Wilkins,Stuart B</t>
  </si>
  <si>
    <t>ADCK</t>
  </si>
  <si>
    <t>Elec - Collider Power Supply Eng &amp; Tech</t>
  </si>
  <si>
    <t>ADCK - Elec - Collider Power Supply Eng &amp; Tech</t>
  </si>
  <si>
    <t>PSEG</t>
  </si>
  <si>
    <t>Diffraction &amp; In-Situ Scattering</t>
  </si>
  <si>
    <t>PSEG - Diffraction &amp; In-Situ Scattering</t>
  </si>
  <si>
    <t>Dooryhee,Eric Y</t>
  </si>
  <si>
    <t>ADDO</t>
  </si>
  <si>
    <t>Elec - Ring Power Supply Systems</t>
  </si>
  <si>
    <t>ADDO - Elec - Ring Power Supply Systems</t>
  </si>
  <si>
    <t>PSEH</t>
  </si>
  <si>
    <t>Imaging &amp; Microscopy</t>
  </si>
  <si>
    <t>PSEH - Imaging &amp; Microscopy</t>
  </si>
  <si>
    <t>Chu, Yong</t>
  </si>
  <si>
    <t>ADEF</t>
  </si>
  <si>
    <t>Fac &amp; Exp - Power Distribution</t>
  </si>
  <si>
    <t>ADEF - Fac &amp; Exp - Power Distribution</t>
  </si>
  <si>
    <t>PSEI</t>
  </si>
  <si>
    <t>Hard X-ray Spectroscopy</t>
  </si>
  <si>
    <t>PSEI - Hard X-ray Spectroscopy</t>
  </si>
  <si>
    <t>Attenkofer,Klaus</t>
  </si>
  <si>
    <t>ADHK</t>
  </si>
  <si>
    <t>eRHIC R&amp;D</t>
  </si>
  <si>
    <t>ADHK - eRHIC R&amp;D</t>
  </si>
  <si>
    <t>Ferdinand Willeke</t>
  </si>
  <si>
    <t>PSEO</t>
  </si>
  <si>
    <t>User Services, Comm, Education &amp; Outreach</t>
  </si>
  <si>
    <t>PSEO - User Services, Comm, Education &amp; Outreach</t>
  </si>
  <si>
    <t>Miller,Lisa M</t>
  </si>
  <si>
    <t>ADCD</t>
  </si>
  <si>
    <t>Conduct of Operations</t>
  </si>
  <si>
    <t>ADCD - Conduct of Operations</t>
  </si>
  <si>
    <t>Peter Cirnigliaro</t>
  </si>
  <si>
    <t>PSEP</t>
  </si>
  <si>
    <t>Exp Dev - Res Ops Support Grp</t>
  </si>
  <si>
    <t>PSEP - Exp Dev - Res Ops Support Grp</t>
  </si>
  <si>
    <t>Buckley,Michael F</t>
  </si>
  <si>
    <t>ADIA</t>
  </si>
  <si>
    <t>ESSHQ</t>
  </si>
  <si>
    <t>ADIA - ESSHQ</t>
  </si>
  <si>
    <t>PSER</t>
  </si>
  <si>
    <t>Experiment Development</t>
  </si>
  <si>
    <t>PSER - Experiment Development</t>
  </si>
  <si>
    <t>W.K. Lee</t>
  </si>
  <si>
    <t>ADEA</t>
  </si>
  <si>
    <t>Exp - Management</t>
  </si>
  <si>
    <t>ADEA - Exp - Management</t>
  </si>
  <si>
    <t>William Christie</t>
  </si>
  <si>
    <t>PSET</t>
  </si>
  <si>
    <t>Exp Dev - Optics &amp; Metrology Grp</t>
  </si>
  <si>
    <t>PSET - Exp Dev - Optics &amp; Metrology Grp</t>
  </si>
  <si>
    <t>Idir,Mourad</t>
  </si>
  <si>
    <t>ADCL</t>
  </si>
  <si>
    <t>Fac &amp; Exp - EAG - Management</t>
  </si>
  <si>
    <t>ADCL - Fac &amp; Exp - EAG - Management</t>
  </si>
  <si>
    <t>Charles Folz</t>
  </si>
  <si>
    <t>PSEU</t>
  </si>
  <si>
    <t>Detectors</t>
  </si>
  <si>
    <t>PSEU - Detectors</t>
  </si>
  <si>
    <t>Siddons,David P</t>
  </si>
  <si>
    <t>ADEC</t>
  </si>
  <si>
    <t>Exp - Facilities &amp; Experiments</t>
  </si>
  <si>
    <t>ADEC - Exp - Facilities &amp; Experiments</t>
  </si>
  <si>
    <t>PSEV</t>
  </si>
  <si>
    <t>Exp Dev - Beamline Eng Grp</t>
  </si>
  <si>
    <t>PSEV - Exp Dev - Beamline Eng Grp</t>
  </si>
  <si>
    <t>Carlucci-Dayton,Mary</t>
  </si>
  <si>
    <t>ADED</t>
  </si>
  <si>
    <t>Fac &amp; Exp - Engineering</t>
  </si>
  <si>
    <t>ADED - Fac &amp; Exp - Engineering</t>
  </si>
  <si>
    <t>PSEW</t>
  </si>
  <si>
    <t>Technical Support</t>
  </si>
  <si>
    <t>PSEW - Technical Support</t>
  </si>
  <si>
    <t>Bennett,Steven</t>
  </si>
  <si>
    <t>ADEG</t>
  </si>
  <si>
    <t>Fac &amp; Exp - Water Systems</t>
  </si>
  <si>
    <t>ADEG - Fac &amp; Exp - Water Systems</t>
  </si>
  <si>
    <t>PSFE</t>
  </si>
  <si>
    <t>Structural Biology</t>
  </si>
  <si>
    <t>PSFE - Structural Biology</t>
  </si>
  <si>
    <t>McSweeney,Sean M</t>
  </si>
  <si>
    <t>ADEI</t>
  </si>
  <si>
    <t>Fac &amp; Exp - Survey</t>
  </si>
  <si>
    <t>ADEI - Fac &amp; Exp - Survey</t>
  </si>
  <si>
    <t>PSHA</t>
  </si>
  <si>
    <t>Controls</t>
  </si>
  <si>
    <t>PSHA - Controls</t>
  </si>
  <si>
    <t>Farnsworth,Richard I</t>
  </si>
  <si>
    <t>ADEJ</t>
  </si>
  <si>
    <t>Fac &amp; Exp - EAG - C-A Support</t>
  </si>
  <si>
    <t>ADEJ - Fac &amp; Exp - EAG - C-A Support</t>
  </si>
  <si>
    <t>PSHB</t>
  </si>
  <si>
    <t>Accelerator Controls</t>
  </si>
  <si>
    <t>PSHB - Accelerator Controls</t>
  </si>
  <si>
    <t>Tian,Yuke</t>
  </si>
  <si>
    <t>ADEK</t>
  </si>
  <si>
    <t>Fac &amp; Exp - EAG - Beam &amp; Exp Services</t>
  </si>
  <si>
    <t>ADEK - Fac &amp; Exp - EAG - Beam &amp; Exp Services</t>
  </si>
  <si>
    <t>PSHC</t>
  </si>
  <si>
    <t>Motion Controls (EPS)</t>
  </si>
  <si>
    <t>PSHC - Motion Controls (EPS)</t>
  </si>
  <si>
    <t>Bassan,Harmanpreet S</t>
  </si>
  <si>
    <t>Trades</t>
  </si>
  <si>
    <t>BNL Trades/Crafts</t>
  </si>
  <si>
    <t>Trades - BNL Trades/Crafts</t>
  </si>
  <si>
    <t>PSHD</t>
  </si>
  <si>
    <t>Data Acquisition, Management and Analysis</t>
  </si>
  <si>
    <t>PSHD - Data Acquisition, Management and Analysis</t>
  </si>
  <si>
    <t>Campbell,Stuart</t>
  </si>
  <si>
    <t>ADCX</t>
  </si>
  <si>
    <t>Instr - Beam Comp. &amp; Instrumentation Engineering</t>
  </si>
  <si>
    <t>ADCX - Instr - Beam Comp. &amp; Instrumentation Engineering</t>
  </si>
  <si>
    <t>Michiko Minty</t>
  </si>
  <si>
    <t>PSHE</t>
  </si>
  <si>
    <t>IT Infrastructure</t>
  </si>
  <si>
    <t>PSHE - IT Infrastructure</t>
  </si>
  <si>
    <t>Petkus,Robert A</t>
  </si>
  <si>
    <t>ADCY</t>
  </si>
  <si>
    <t>Instr - Beam Comp. &amp; Instrumentation Techs</t>
  </si>
  <si>
    <t>ADCY - Instr - Beam Comp. &amp; Instrumentation Techs</t>
  </si>
  <si>
    <t>PSHH</t>
  </si>
  <si>
    <t>Beamline Controls</t>
  </si>
  <si>
    <t>PSHH - Beamline Controls</t>
  </si>
  <si>
    <t>Yin,Zhijian</t>
  </si>
  <si>
    <t>ADHB</t>
  </si>
  <si>
    <t>Instr - Instrumentation Systems</t>
  </si>
  <si>
    <t>ADHB - Instr - Instrumentation Systems</t>
  </si>
  <si>
    <t>PQPM</t>
  </si>
  <si>
    <t>PQPM - Project Controls</t>
  </si>
  <si>
    <t>Lavelle, Cathy</t>
  </si>
  <si>
    <t>ADHF</t>
  </si>
  <si>
    <t>Instr - Beam Diagnostics &amp; Control</t>
  </si>
  <si>
    <t>ADHF - Instr - Beam Diagnostics &amp; Control</t>
  </si>
  <si>
    <t>OTHER</t>
  </si>
  <si>
    <t>OTHER including Trades</t>
  </si>
  <si>
    <t>OTHER - OTHER including Trades</t>
  </si>
  <si>
    <t>NA</t>
  </si>
  <si>
    <t>ADMO</t>
  </si>
  <si>
    <t>Machine Operations &amp; Maint</t>
  </si>
  <si>
    <t>ADMO - Machine Operations &amp; Maint</t>
  </si>
  <si>
    <t>AELE</t>
  </si>
  <si>
    <t>Assigned Electricians</t>
  </si>
  <si>
    <t>AELE - Assigned Electricians</t>
  </si>
  <si>
    <t>ADCP</t>
  </si>
  <si>
    <t>Mechanical Systems</t>
  </si>
  <si>
    <t>ADCP - Mechanical Systems</t>
  </si>
  <si>
    <t>Gary McIntyre</t>
  </si>
  <si>
    <t>RIGG</t>
  </si>
  <si>
    <t>Riggers</t>
  </si>
  <si>
    <t>RIGG - Riggers</t>
  </si>
  <si>
    <t>Fries,Greg</t>
  </si>
  <si>
    <t>ADJA</t>
  </si>
  <si>
    <t>BLIP/RRPL Group</t>
  </si>
  <si>
    <t>ADJA - BLIP/RRPL Group</t>
  </si>
  <si>
    <t>Cathy Cutler</t>
  </si>
  <si>
    <t>UC</t>
  </si>
  <si>
    <t>Uncategorized</t>
  </si>
  <si>
    <t>UC - Uncategorized</t>
  </si>
  <si>
    <t>INST</t>
  </si>
  <si>
    <t>Instrumentation Division</t>
  </si>
  <si>
    <t>INST - Instrumentation Division</t>
  </si>
  <si>
    <t>Name TBD</t>
  </si>
  <si>
    <t>Partner</t>
  </si>
  <si>
    <t>Partner Funded Activities</t>
  </si>
  <si>
    <t>Partner - Partner Funded Activities</t>
  </si>
  <si>
    <t>MAGT</t>
  </si>
  <si>
    <t>Magnet Division</t>
  </si>
  <si>
    <t>MAGT - Magnet Division</t>
  </si>
  <si>
    <t>PHYS</t>
  </si>
  <si>
    <t>Physics Department</t>
  </si>
  <si>
    <t>PHYS - Physics Department</t>
  </si>
  <si>
    <t>ADEB</t>
  </si>
  <si>
    <t>Exp - Physics Support</t>
  </si>
  <si>
    <t>ADEB - Exp - Physics Support</t>
  </si>
  <si>
    <t>Adam Rusek</t>
  </si>
  <si>
    <t>ADCZ</t>
  </si>
  <si>
    <t>PREINJEC SCI/ENGR/TECH (Injection System Management)</t>
  </si>
  <si>
    <t>ADCZ - PREINJEC SCI/ENGR/TECH (Injection System Management)</t>
  </si>
  <si>
    <t>Deepak Raparia</t>
  </si>
  <si>
    <t>ADDH</t>
  </si>
  <si>
    <t>LINAC</t>
  </si>
  <si>
    <t>ADDH - LINAC</t>
  </si>
  <si>
    <t>ADPA</t>
  </si>
  <si>
    <t>Tandem Techs</t>
  </si>
  <si>
    <t>ADPA - Tandem Techs</t>
  </si>
  <si>
    <t>ADCQ</t>
  </si>
  <si>
    <t>SRF Techs</t>
  </si>
  <si>
    <t>ADCQ - SRF Techs</t>
  </si>
  <si>
    <t>Alexander Zaltsman</t>
  </si>
  <si>
    <t>ADCS</t>
  </si>
  <si>
    <t>RF/SRF Scientific/ Engineering</t>
  </si>
  <si>
    <t>ADCS - RF/SRF Scientific/ Engineering</t>
  </si>
  <si>
    <t>ADCT</t>
  </si>
  <si>
    <t>RF - Techs</t>
  </si>
  <si>
    <t>ADCT - RF - Techs</t>
  </si>
  <si>
    <t>Contractor</t>
  </si>
  <si>
    <t>BNL Contracted Labor</t>
  </si>
  <si>
    <t>Contractor - BNL Contracted Labor</t>
  </si>
  <si>
    <t>EXT</t>
  </si>
  <si>
    <t>External Department</t>
  </si>
  <si>
    <t>EXT - External Department</t>
  </si>
  <si>
    <t>MISC</t>
  </si>
  <si>
    <t>Miscellaneous</t>
  </si>
  <si>
    <t>MISC - Miscellaneous</t>
  </si>
  <si>
    <t>NS</t>
  </si>
  <si>
    <t>To Be Determined</t>
  </si>
  <si>
    <t>NS - To Be Determined</t>
  </si>
  <si>
    <t>Partner Labor</t>
  </si>
  <si>
    <t>Partner - Partner Labor</t>
  </si>
  <si>
    <t>ADDB</t>
  </si>
  <si>
    <t>Vacuum - Engineering</t>
  </si>
  <si>
    <t>ADDB - Vacuum - Engineering</t>
  </si>
  <si>
    <t>Michael Mapes</t>
  </si>
  <si>
    <t>ADDC</t>
  </si>
  <si>
    <t>Vacuum - Techs</t>
  </si>
  <si>
    <t>ADDC - Vacuum - Techs</t>
  </si>
  <si>
    <t>NLBR</t>
  </si>
  <si>
    <t>Nonlabor</t>
  </si>
  <si>
    <t>NLBR - Nonlabor</t>
  </si>
  <si>
    <t>RESOURCE STRUCTURE:</t>
  </si>
  <si>
    <t>C-AD DOE Funded Projects</t>
  </si>
  <si>
    <t>Insert Notes About Rate Set - Date, Origin, Etc</t>
  </si>
  <si>
    <t>FY18_CAD</t>
  </si>
  <si>
    <t>Superconducting Magnet Div. (DOE Funded)</t>
  </si>
  <si>
    <t>FY18_eRHIC_SMD</t>
  </si>
  <si>
    <t>NPP Directorate (Overhead Funded) FY19 Base</t>
  </si>
  <si>
    <t>Burdens per FY19 Trim1_20181020 developed by KWJ on 20181101</t>
  </si>
  <si>
    <t>FY19_NPPOH</t>
  </si>
  <si>
    <t>NPP C-AD DOE Ext Const Rate (eRHIC) FY19 Base</t>
  </si>
  <si>
    <t>FY19_eRHICex</t>
  </si>
  <si>
    <t>NPP C-AD DOE Ext Const Rate (eRHIC) 5/3_1760</t>
  </si>
  <si>
    <t>This rate set normalizes the rates in the trim file (sheet "180120LaborRates") to 1760 hrs per year.</t>
  </si>
  <si>
    <t>FY18_eRHICex</t>
  </si>
  <si>
    <t>NPP C-AD DOE Ext Const Rate (eRHIC) 5/3</t>
  </si>
  <si>
    <t>This rate set normalizes the rates in the trim file (sheet "180120LaborRates") to 1780 hrs per year.</t>
  </si>
  <si>
    <t>FY18_eRHICex_1780</t>
  </si>
  <si>
    <t>NPP C-AD DOE Ext Const Rate NSLS2 (eRHIC) 5/3</t>
  </si>
  <si>
    <t>FY18_eRHICex_NSLS2</t>
  </si>
  <si>
    <t>NPP C-AD DOE Extr. Constr.(eRHIC FY20 Base Yr)</t>
  </si>
  <si>
    <t>These rates are based on "190626 eRHIC C_AD Cost Estimate Models FY19 Trim3 Revision - 2019_05_06_normalized to 1760 KWJ.xlsx" (eRHIC Estimate Basis, FY20 Esc, new EPR G&amp;A)_PSH_190703</t>
  </si>
  <si>
    <t>FY20_eRHICex</t>
  </si>
  <si>
    <t xml:space="preserve">C-AD FY20 </t>
  </si>
  <si>
    <t>These rates are based on "190626 eRHIC C_AD Cost Estimate Models FY19 Trim3 Revision - 2019_05_06_normalized to 1760 KWJ.xlsx")_PSH_190703</t>
  </si>
  <si>
    <t>RESOURCE ID SUFFIX</t>
  </si>
  <si>
    <t>C-AD FY20_CeC</t>
  </si>
  <si>
    <t>FY20_CAD_CL</t>
  </si>
  <si>
    <t>NPP C-AD DOE Ext Const(EIC FY20 Base Yr)</t>
  </si>
  <si>
    <t>"190626 eRHIC C_AD Cost Estimate Models FY19 Trim3 Revision" - Changed to FY20 base year where Common EPR is 16.0% (FT20), 17.4% (FY21), 16.9% beyond with G&amp;A 6.9%_PH_200123</t>
  </si>
  <si>
    <t>FY20_EIC</t>
  </si>
  <si>
    <t>RATE SET NAME</t>
  </si>
  <si>
    <t>Resource ID</t>
  </si>
  <si>
    <t>Resource Type</t>
  </si>
  <si>
    <t>Combined Name</t>
  </si>
  <si>
    <t>Purch&lt;$2M</t>
  </si>
  <si>
    <t>Purchases&lt;$2M_NonLabor</t>
  </si>
  <si>
    <t>NonLabor</t>
  </si>
  <si>
    <t>Purch&gt;$2M</t>
  </si>
  <si>
    <t>Purchases&gt;$2M (Portion Over)_NonLabor</t>
  </si>
  <si>
    <t>Purch_Const</t>
  </si>
  <si>
    <t>Purchases_Construction Contract_NonLabor</t>
  </si>
  <si>
    <t>TRAVEL</t>
  </si>
  <si>
    <t>Travel_NonLabor</t>
  </si>
  <si>
    <t>DES_L</t>
  </si>
  <si>
    <t>Designer_Low</t>
  </si>
  <si>
    <t>Labor</t>
  </si>
  <si>
    <t>DES_M</t>
  </si>
  <si>
    <t>Designer_Med</t>
  </si>
  <si>
    <t>DES_H</t>
  </si>
  <si>
    <t>Designer_High</t>
  </si>
  <si>
    <t>ET_L</t>
  </si>
  <si>
    <t>Electrical Technician_Low</t>
  </si>
  <si>
    <t>ET_M</t>
  </si>
  <si>
    <t>Electrical Technician_Med</t>
  </si>
  <si>
    <t>ET_H</t>
  </si>
  <si>
    <t>Electrical Technician_High</t>
  </si>
  <si>
    <t>EMT_L</t>
  </si>
  <si>
    <t>Electro-Mechanical Technician_Low</t>
  </si>
  <si>
    <t>EMT_M</t>
  </si>
  <si>
    <t>Electro-Mechanical Technician_Med</t>
  </si>
  <si>
    <t>EMT_H</t>
  </si>
  <si>
    <t>Electro-Mechanical Technician_High</t>
  </si>
  <si>
    <t>MT_L</t>
  </si>
  <si>
    <t>Mechanical Technician_Low</t>
  </si>
  <si>
    <t>MT_M</t>
  </si>
  <si>
    <t>Mechanical Technician_Med</t>
  </si>
  <si>
    <t>MT_H</t>
  </si>
  <si>
    <t>Mechanical Technician_High</t>
  </si>
  <si>
    <t>ST_L</t>
  </si>
  <si>
    <t>Survey Tech_Low</t>
  </si>
  <si>
    <t>ST_M</t>
  </si>
  <si>
    <t>Survey Tech_Med</t>
  </si>
  <si>
    <t>ST_H</t>
  </si>
  <si>
    <t>Survey Tech_High</t>
  </si>
  <si>
    <t>T_L</t>
  </si>
  <si>
    <t>Technician_Low</t>
  </si>
  <si>
    <t>T_M</t>
  </si>
  <si>
    <t>Technician_Med</t>
  </si>
  <si>
    <t>T_H</t>
  </si>
  <si>
    <t>Technician_High</t>
  </si>
  <si>
    <t>FT_L</t>
  </si>
  <si>
    <t>Facility Tech_Low</t>
  </si>
  <si>
    <t>FT_M</t>
  </si>
  <si>
    <t>Facility Tech_Med</t>
  </si>
  <si>
    <t>FT_H</t>
  </si>
  <si>
    <t>Facility Tech_High</t>
  </si>
  <si>
    <t>EE_L</t>
  </si>
  <si>
    <t>Electrical Engineer_Low</t>
  </si>
  <si>
    <t>EE_M</t>
  </si>
  <si>
    <t>Electrical Engineer_Med</t>
  </si>
  <si>
    <t>EE_H</t>
  </si>
  <si>
    <t>Electrical Engineer_High</t>
  </si>
  <si>
    <t>ME_L</t>
  </si>
  <si>
    <t>Mechanical Engineer_Low</t>
  </si>
  <si>
    <t>ME_M</t>
  </si>
  <si>
    <t>Mechanical Engineer_Med</t>
  </si>
  <si>
    <t>ME_H</t>
  </si>
  <si>
    <t>Mechanical Engineer_High</t>
  </si>
  <si>
    <t>SE_L</t>
  </si>
  <si>
    <t>Survey Engineer_Low</t>
  </si>
  <si>
    <t>SE_M</t>
  </si>
  <si>
    <t>Survey Engineer_Med</t>
  </si>
  <si>
    <t>SE_H</t>
  </si>
  <si>
    <t>Survey Engineer_High</t>
  </si>
  <si>
    <t>E_L</t>
  </si>
  <si>
    <t>Engineer_Low</t>
  </si>
  <si>
    <t>E_M</t>
  </si>
  <si>
    <t>Engineer_Med</t>
  </si>
  <si>
    <t>E_H</t>
  </si>
  <si>
    <t>Engineer_High</t>
  </si>
  <si>
    <t>FE_L</t>
  </si>
  <si>
    <t>Facility Engineer_Low</t>
  </si>
  <si>
    <t>FE_M</t>
  </si>
  <si>
    <t>Facility Engineer_Med</t>
  </si>
  <si>
    <t>FE_H</t>
  </si>
  <si>
    <t>Facility Engineer_High</t>
  </si>
  <si>
    <t>SCIENT_L</t>
  </si>
  <si>
    <t>Scientist_Low</t>
  </si>
  <si>
    <t>SCIENT_M</t>
  </si>
  <si>
    <t>Scientist_Med</t>
  </si>
  <si>
    <t>SCIENT_H</t>
  </si>
  <si>
    <t>Scientist_High</t>
  </si>
  <si>
    <t>PHYSIC_L</t>
  </si>
  <si>
    <t>Physicist_Low</t>
  </si>
  <si>
    <t>PHYSIC_M</t>
  </si>
  <si>
    <t>Physicist_Med</t>
  </si>
  <si>
    <t>PHYSIC_H</t>
  </si>
  <si>
    <t>Physicist_High</t>
  </si>
  <si>
    <t>PHYMGR_H</t>
  </si>
  <si>
    <t>Physicist Manager_High</t>
  </si>
  <si>
    <t>POSTDocBNL</t>
  </si>
  <si>
    <t>Post Doc (BNL)</t>
  </si>
  <si>
    <t>RASCIEN_L</t>
  </si>
  <si>
    <t>Research Associate_Low</t>
  </si>
  <si>
    <t>RASCIEN_M</t>
  </si>
  <si>
    <t>Research Associate_Med</t>
  </si>
  <si>
    <t>RASCIEN_H</t>
  </si>
  <si>
    <t>Research Associate_High</t>
  </si>
  <si>
    <t>PHYAS_L</t>
  </si>
  <si>
    <t>Physics Associate_Low</t>
  </si>
  <si>
    <t>PHYAS_M</t>
  </si>
  <si>
    <t>Physics Associate_Med</t>
  </si>
  <si>
    <t>PHYAS_H</t>
  </si>
  <si>
    <t>Physics Associate_High</t>
  </si>
  <si>
    <t>BTAC_R</t>
  </si>
  <si>
    <t>Building Trades Assigned - Carpenters_RC</t>
  </si>
  <si>
    <t>BTAE_R</t>
  </si>
  <si>
    <t>Building Trades Assigned - Electrical_RC</t>
  </si>
  <si>
    <t>BTGG_R</t>
  </si>
  <si>
    <t>Building Trades - General_RC</t>
  </si>
  <si>
    <t>BTAP_R</t>
  </si>
  <si>
    <t>Building Trades Assigned - Plumbers_RC</t>
  </si>
  <si>
    <t>BTAR_R</t>
  </si>
  <si>
    <t>Building Trades Assigned - Riggers_RC</t>
  </si>
  <si>
    <t>BTUC_R</t>
  </si>
  <si>
    <t>Building Trades Unassigned - Carpenters_RC</t>
  </si>
  <si>
    <t>BTUE_R</t>
  </si>
  <si>
    <t>Building Trades Unassigned - Electrical_RC</t>
  </si>
  <si>
    <t>BTUP_R</t>
  </si>
  <si>
    <t>Building Trades Unassigned - Plumbers_RC</t>
  </si>
  <si>
    <t>BTUR_R</t>
  </si>
  <si>
    <t>Building Trades Unassigned - Riggers_RC</t>
  </si>
  <si>
    <t>CS_R</t>
  </si>
  <si>
    <t>ECS_R</t>
  </si>
  <si>
    <t>Engineering Construction Services _RC</t>
  </si>
  <si>
    <t>APPLIC_L</t>
  </si>
  <si>
    <t>Applications Engineer (Programmer)_Low</t>
  </si>
  <si>
    <t>APPLIC_M</t>
  </si>
  <si>
    <t>Applications Engineer (Programmer)_Med</t>
  </si>
  <si>
    <t>APPLIC_H</t>
  </si>
  <si>
    <t>Applications Engineer (Programmer)_High</t>
  </si>
  <si>
    <t>SYS_L</t>
  </si>
  <si>
    <t>Systems Architect/ Systems Engineer_Low</t>
  </si>
  <si>
    <t>SYS_M</t>
  </si>
  <si>
    <t>Systems Architect/ Systems Engineer_Med</t>
  </si>
  <si>
    <t>SYS_H</t>
  </si>
  <si>
    <t>Systems Architect/ Systems Engineer_High</t>
  </si>
  <si>
    <t>TECHE_L</t>
  </si>
  <si>
    <t>Technology Engineer (Controls)_Low</t>
  </si>
  <si>
    <t>TECHE_M</t>
  </si>
  <si>
    <t>Technology Engineer (Controls)_Med</t>
  </si>
  <si>
    <t>TECHE_H</t>
  </si>
  <si>
    <t>Technology Engineer (Controls)_High</t>
  </si>
  <si>
    <t>ITNET_L</t>
  </si>
  <si>
    <t>IT Professional (Network-Bus Support)_Low</t>
  </si>
  <si>
    <t>ITNET_M</t>
  </si>
  <si>
    <t>IT Professional (Network-Bus Support)_Med</t>
  </si>
  <si>
    <t>ITNET_H</t>
  </si>
  <si>
    <t>IT Professional (Network-Bus Support)_High</t>
  </si>
  <si>
    <t>QA_L</t>
  </si>
  <si>
    <t>QA Professional_Low</t>
  </si>
  <si>
    <t>QA_M</t>
  </si>
  <si>
    <t>QA Professional_Med</t>
  </si>
  <si>
    <t>QA_H</t>
  </si>
  <si>
    <t>QA Professional_High</t>
  </si>
  <si>
    <t>ESH_L</t>
  </si>
  <si>
    <t>ES&amp;H Engineer_Low</t>
  </si>
  <si>
    <t>ESH_M</t>
  </si>
  <si>
    <t>ES&amp;H Engineer_Med</t>
  </si>
  <si>
    <t>ESH_H</t>
  </si>
  <si>
    <t>ES&amp;H Engineer_High</t>
  </si>
  <si>
    <t>MGMT_L</t>
  </si>
  <si>
    <t>Group Manager_Low</t>
  </si>
  <si>
    <t>MGMT_M</t>
  </si>
  <si>
    <t>Group Manager_Med</t>
  </si>
  <si>
    <t>MGMT_H</t>
  </si>
  <si>
    <t>Group Manager_High</t>
  </si>
  <si>
    <t>DMGMT_L</t>
  </si>
  <si>
    <t>Division Manager_Low</t>
  </si>
  <si>
    <t>DMGMT_M</t>
  </si>
  <si>
    <t>Division Manager_Med</t>
  </si>
  <si>
    <t>DMGMT_H</t>
  </si>
  <si>
    <t>Division Manager_High</t>
  </si>
  <si>
    <t>MGMTSCI_H</t>
  </si>
  <si>
    <t>Manager-Scientist_High</t>
  </si>
  <si>
    <t>ADMN_L</t>
  </si>
  <si>
    <t>Administrative_Low</t>
  </si>
  <si>
    <t>ADMN_M</t>
  </si>
  <si>
    <t>Administrative_Med</t>
  </si>
  <si>
    <t>ADMN_H</t>
  </si>
  <si>
    <t>Administrative_High</t>
  </si>
  <si>
    <t>BUSOP_L</t>
  </si>
  <si>
    <t>Business Ops_Low</t>
  </si>
  <si>
    <t>BUSOP_M</t>
  </si>
  <si>
    <t>Business Ops_Med</t>
  </si>
  <si>
    <t>BUSOP_H</t>
  </si>
  <si>
    <t>Business Ops_High</t>
  </si>
  <si>
    <t>PROC_L</t>
  </si>
  <si>
    <t>Procurement_Low</t>
  </si>
  <si>
    <t>PROC_M</t>
  </si>
  <si>
    <t>Procurement_Med</t>
  </si>
  <si>
    <t>PROC_H</t>
  </si>
  <si>
    <t>Procurement_High</t>
  </si>
  <si>
    <t>PC_L</t>
  </si>
  <si>
    <t>Project Controls_Low</t>
  </si>
  <si>
    <t>PC_M</t>
  </si>
  <si>
    <t>Project Controls_Med</t>
  </si>
  <si>
    <t>PC_H</t>
  </si>
  <si>
    <t>Project Controls_High</t>
  </si>
  <si>
    <t>OPTR_L</t>
  </si>
  <si>
    <t>Operators_Low</t>
  </si>
  <si>
    <t>OPTR_M</t>
  </si>
  <si>
    <t>Operators_Med</t>
  </si>
  <si>
    <t>OPTR_H</t>
  </si>
  <si>
    <t>Operators_High</t>
  </si>
  <si>
    <t>ASPHY</t>
  </si>
  <si>
    <t>Associate Physicist</t>
  </si>
  <si>
    <t>CHEMAS</t>
  </si>
  <si>
    <t>Chemistry Associate</t>
  </si>
  <si>
    <t>MEDAS</t>
  </si>
  <si>
    <t>Medical Associate</t>
  </si>
  <si>
    <t>RACHEM_L</t>
  </si>
  <si>
    <t>Research Associate Chemistry_Low</t>
  </si>
  <si>
    <t>RACHEM_M</t>
  </si>
  <si>
    <t>Research Associate Chemistry_Med</t>
  </si>
  <si>
    <t>RACHEM_H</t>
  </si>
  <si>
    <t>Research Associate Chemistry_High</t>
  </si>
  <si>
    <t>RAPHYS_L</t>
  </si>
  <si>
    <t>Research Associate Physics_Low</t>
  </si>
  <si>
    <t>RAPHYS_M</t>
  </si>
  <si>
    <t>Research Associate Physics_Med</t>
  </si>
  <si>
    <t>RAPHYS_H</t>
  </si>
  <si>
    <t>Research Associate Physics_High</t>
  </si>
  <si>
    <t>SCIAS_L</t>
  </si>
  <si>
    <t>Scientist Associate_Low</t>
  </si>
  <si>
    <t>SCIAS_M</t>
  </si>
  <si>
    <t>Scientist Associate_Med</t>
  </si>
  <si>
    <t>SCIAS_H</t>
  </si>
  <si>
    <t>Scientist Associate_High</t>
  </si>
  <si>
    <t>SCIMED_L</t>
  </si>
  <si>
    <t>Scientist Medical_Low</t>
  </si>
  <si>
    <t>SCIMED_M</t>
  </si>
  <si>
    <t>Scientist Medical_Med</t>
  </si>
  <si>
    <t>SCIMED_H</t>
  </si>
  <si>
    <t>Scientist Medical_High</t>
  </si>
  <si>
    <t>CONTP_L</t>
  </si>
  <si>
    <t>Contracted Labor (Proc)_Low</t>
  </si>
  <si>
    <t>CONTP_M</t>
  </si>
  <si>
    <t>Contracted Labor (Proc)_Med</t>
  </si>
  <si>
    <t>CONTP_H</t>
  </si>
  <si>
    <t>Contracted Labor (Proc)_High</t>
  </si>
  <si>
    <t>CONTJS_L</t>
  </si>
  <si>
    <t>Contracted Labor (JobShop)_Low</t>
  </si>
  <si>
    <t>CONTJS_M</t>
  </si>
  <si>
    <t>Contracted Labor (JobShop)_Med</t>
  </si>
  <si>
    <t>CONTJS_H</t>
  </si>
  <si>
    <t>Contracted Labor (JobShop)_High</t>
  </si>
  <si>
    <t>PROJ_R</t>
  </si>
  <si>
    <t>Project Management Specialist_RC</t>
  </si>
  <si>
    <t>POSTDocnonBNL</t>
  </si>
  <si>
    <t>Post Doc (nonBNL)</t>
  </si>
  <si>
    <t>STUDENTBNL</t>
  </si>
  <si>
    <t>Graduate Student (BNL)</t>
  </si>
  <si>
    <t>STUDENTnonBNL</t>
  </si>
  <si>
    <t>Graduate Student (nonBNL)</t>
  </si>
  <si>
    <t>DOEPNR</t>
  </si>
  <si>
    <t>DOE Partner Laboratories</t>
  </si>
  <si>
    <t>EDUCINST</t>
  </si>
  <si>
    <t>Educational Institutions</t>
  </si>
  <si>
    <t>ELECT</t>
  </si>
  <si>
    <t>Electric_NonLabor</t>
  </si>
  <si>
    <t>ELECTne</t>
  </si>
  <si>
    <t>Electric_No Escalation_NonLabor</t>
  </si>
  <si>
    <t>MISC01</t>
  </si>
  <si>
    <t>TLD Badges, Vehicles_NonLabor</t>
  </si>
  <si>
    <t>SPACE</t>
  </si>
  <si>
    <t>Space_NonLabor</t>
  </si>
  <si>
    <t>Purch&lt;$2Mne</t>
  </si>
  <si>
    <t>Purchases&lt;$2M_NonLabor No Escalation</t>
  </si>
  <si>
    <t>Purch&gt;$2Mne</t>
  </si>
  <si>
    <t>Purchases&gt;$2M (Portion Over)_NonLabor No Escalation</t>
  </si>
  <si>
    <t>Purch_Indirect</t>
  </si>
  <si>
    <t>Purchases_Burdens&amp;Esc for ne resources_NonLabor</t>
  </si>
  <si>
    <t xml:space="preserve">NSLS-II </t>
  </si>
  <si>
    <t>EPR_FY19</t>
  </si>
  <si>
    <t>NEXTII Rates from HT 2/6/19</t>
  </si>
  <si>
    <t>OPS_FY19</t>
  </si>
  <si>
    <t>Direct rates from HT 2/6/19, burden rates from HT via Rich 5/7/18</t>
  </si>
  <si>
    <t>OPS19</t>
  </si>
  <si>
    <t>EPR_SS_FY19</t>
  </si>
  <si>
    <t>Direct rates from HT 2/6/19, HEX burden rates from HT 5/14/18</t>
  </si>
  <si>
    <t>EPRSS19</t>
  </si>
  <si>
    <t>ACT_FY19</t>
  </si>
  <si>
    <t>Direct rates from HT 2/6/19, CryoEM burden rates from HT 12/27/18</t>
  </si>
  <si>
    <t>ACT19</t>
  </si>
  <si>
    <t>Std. Operating Ovhd - FY18 Base Year</t>
  </si>
  <si>
    <t>FY18_OPS</t>
  </si>
  <si>
    <t>MIE</t>
  </si>
  <si>
    <t>MO1</t>
  </si>
  <si>
    <t>Labor_ME - Survey Engineer_MO1</t>
  </si>
  <si>
    <t>MO2</t>
  </si>
  <si>
    <t>Labor_ME - Survey Technician_MO2</t>
  </si>
  <si>
    <t>MO3</t>
  </si>
  <si>
    <t>Labor_ME - Utility Engineer_MO3</t>
  </si>
  <si>
    <t>MO4</t>
  </si>
  <si>
    <t>Labor_ME - Utility Technician_MO4</t>
  </si>
  <si>
    <t>MO5</t>
  </si>
  <si>
    <t>Labor_ME - Vacuum Engineer_MO5</t>
  </si>
  <si>
    <t>MO6</t>
  </si>
  <si>
    <t>Labor_ME - Vacuum Technician_MO6</t>
  </si>
  <si>
    <t>MO7</t>
  </si>
  <si>
    <t>Labor_Project Engineer_MO7</t>
  </si>
  <si>
    <t>NA1</t>
  </si>
  <si>
    <t>Labor_Manager_NA1</t>
  </si>
  <si>
    <t>NA2</t>
  </si>
  <si>
    <t>Labor_Administrative_NA2</t>
  </si>
  <si>
    <t>NA3</t>
  </si>
  <si>
    <t>Labor_Administrative Secretary_NA3</t>
  </si>
  <si>
    <t>NA4</t>
  </si>
  <si>
    <t>Labor_ES&amp;H Professional_NA4</t>
  </si>
  <si>
    <t>NA5</t>
  </si>
  <si>
    <t>Labor_QA Professional_NA5</t>
  </si>
  <si>
    <t>NA6</t>
  </si>
  <si>
    <t>Labor_Other Professional_NA6</t>
  </si>
  <si>
    <t>NA7</t>
  </si>
  <si>
    <t>Labor_IT Professional (Software)_NA7</t>
  </si>
  <si>
    <t>NB1</t>
  </si>
  <si>
    <t>Labor_Project Controls_NB1</t>
  </si>
  <si>
    <t>NB2</t>
  </si>
  <si>
    <t>Labor_Business Ops_NB2</t>
  </si>
  <si>
    <t>NB3</t>
  </si>
  <si>
    <t>Labor_Procurement_NB3</t>
  </si>
  <si>
    <t>NB4</t>
  </si>
  <si>
    <t>Labor_Human Resources_NB4</t>
  </si>
  <si>
    <t>NE1</t>
  </si>
  <si>
    <t>Labor_Electrical Engineer_NE1</t>
  </si>
  <si>
    <t>NE2</t>
  </si>
  <si>
    <t>Labor_Electrical Designer_NE2</t>
  </si>
  <si>
    <t>NE3</t>
  </si>
  <si>
    <t>Labor_Electrical Technician_NE3</t>
  </si>
  <si>
    <t>NE4</t>
  </si>
  <si>
    <t>Labor_Controls Engineer_NE4</t>
  </si>
  <si>
    <t>NO1</t>
  </si>
  <si>
    <t>Labor_Mechanical Engineer_NO1</t>
  </si>
  <si>
    <t>NO2</t>
  </si>
  <si>
    <t>Labor_Mechanical Designer_NO2</t>
  </si>
  <si>
    <t>NO3</t>
  </si>
  <si>
    <t>Labor_Mechanical Technician_NO3</t>
  </si>
  <si>
    <t>NO4</t>
  </si>
  <si>
    <t>Labor_Facilities Technician_NO4</t>
  </si>
  <si>
    <t>NO5</t>
  </si>
  <si>
    <t>Labor_Other Technician_NO5</t>
  </si>
  <si>
    <t>NO6</t>
  </si>
  <si>
    <t>Labor_ME - D&amp;I Engineer_NO6</t>
  </si>
  <si>
    <t>NO7</t>
  </si>
  <si>
    <t>Labor_ME - D&amp;I Technician_NO7</t>
  </si>
  <si>
    <t>NO8</t>
  </si>
  <si>
    <t>Labor_ME - Insertion Device Engineer_NO8</t>
  </si>
  <si>
    <t>NO9</t>
  </si>
  <si>
    <t>Labor_ME - Insertion Device Technician_NO9</t>
  </si>
  <si>
    <t>NS1</t>
  </si>
  <si>
    <t>Labor_Scientist_NS1</t>
  </si>
  <si>
    <t>NS2</t>
  </si>
  <si>
    <t>Labor_Assistant/Associate Scientist_NS2</t>
  </si>
  <si>
    <t>NS3</t>
  </si>
  <si>
    <t>Labor_Scientific Associate_NS3</t>
  </si>
  <si>
    <t>NS4</t>
  </si>
  <si>
    <t>Labor_Post Doc/ Research Associate_NS4</t>
  </si>
  <si>
    <t>SE1</t>
  </si>
  <si>
    <t>Labor_EL - Survey Engineer_SE1</t>
  </si>
  <si>
    <t>SE2</t>
  </si>
  <si>
    <t>Labor_EL - Survey Technician_SE2</t>
  </si>
  <si>
    <t>SE3</t>
  </si>
  <si>
    <t>Labor_EL - Utility Engineer_SE3</t>
  </si>
  <si>
    <t>SE4</t>
  </si>
  <si>
    <t>Labor_EL - Utility Technician_SE4</t>
  </si>
  <si>
    <t>SE5</t>
  </si>
  <si>
    <t>Labor_EL - Vacuum Engineer_SE5</t>
  </si>
  <si>
    <t>SE6</t>
  </si>
  <si>
    <t>Labor_EL - Vacuum Technician_SE6</t>
  </si>
  <si>
    <t>TE1</t>
  </si>
  <si>
    <t>Labor_EL - D&amp;I Engineer_TE1</t>
  </si>
  <si>
    <t>TE2</t>
  </si>
  <si>
    <t>Labor_EL - D&amp;I Technician_TE2</t>
  </si>
  <si>
    <t>TE4</t>
  </si>
  <si>
    <t>Labor_EL - Insertion Device Engineer_TE4</t>
  </si>
  <si>
    <t>TE5</t>
  </si>
  <si>
    <t>Labor_EL - Insertion Device Technician_TE5</t>
  </si>
  <si>
    <t>NST</t>
  </si>
  <si>
    <t>Labor_Building Trades Unassigned_NST</t>
  </si>
  <si>
    <t>NSU</t>
  </si>
  <si>
    <t>Labor_Building Surveyor_NSU</t>
  </si>
  <si>
    <t>BTS</t>
  </si>
  <si>
    <t>Labor_Plant Engineering-Building Trades Riggers_BTS</t>
  </si>
  <si>
    <t>BTE</t>
  </si>
  <si>
    <t>Labor_Plant Engineering-Building Trades Electrician_BTE</t>
  </si>
  <si>
    <t>BTP</t>
  </si>
  <si>
    <t>Labor_Plant Engineering-Building Trades Plumber_BTP</t>
  </si>
  <si>
    <t>BTC</t>
  </si>
  <si>
    <t>Labor_Plant Engineering-Building Trades Carpenter_BTC</t>
  </si>
  <si>
    <t>NEQ</t>
  </si>
  <si>
    <t>Material_Capital Equipment_NEQ</t>
  </si>
  <si>
    <t>Material</t>
  </si>
  <si>
    <t>NEQ_Fixed</t>
  </si>
  <si>
    <t>Material_Capital Equipment (Fixed Rate)_NEQ_Fixed</t>
  </si>
  <si>
    <t>NLP</t>
  </si>
  <si>
    <t>Material_Large Procurment (&gt; $2M)_NLP</t>
  </si>
  <si>
    <t>NSM</t>
  </si>
  <si>
    <t>Material_Material (Purchase &gt;$25k)_NSM</t>
  </si>
  <si>
    <t>NSM_Fixed</t>
  </si>
  <si>
    <t>Material_Special Material (Fixed Rate)_NSM_Fixed</t>
  </si>
  <si>
    <t>NMA</t>
  </si>
  <si>
    <t>Material_Material (Purchase &lt;$25k)_NMA</t>
  </si>
  <si>
    <t>NTR</t>
  </si>
  <si>
    <t>Nonlabor_Travel Cost_NTR</t>
  </si>
  <si>
    <t>OPD</t>
  </si>
  <si>
    <t>Not BNL costs (postdoc)</t>
  </si>
  <si>
    <t>Material_Not BNL cost (postdoc)</t>
  </si>
  <si>
    <t>OPM</t>
  </si>
  <si>
    <t>Not BNL costs (instrument)</t>
  </si>
  <si>
    <t>Material_Not BNL cost (instrument)</t>
  </si>
  <si>
    <t>BTA</t>
  </si>
  <si>
    <t>Building Trades Assigned</t>
  </si>
  <si>
    <t>Labor_Building Trades Assigned</t>
  </si>
  <si>
    <t>BTAC</t>
  </si>
  <si>
    <t>Building Trades Carpenter - Assigned</t>
  </si>
  <si>
    <t>Labor_Building Trades Carpenter - Assigned</t>
  </si>
  <si>
    <t>BTAE</t>
  </si>
  <si>
    <t>Building Trades Electrician - Assigned</t>
  </si>
  <si>
    <t>Labor_Building Trades Electrician - Assigned</t>
  </si>
  <si>
    <t>BTAP</t>
  </si>
  <si>
    <t>Building Trades Plumber - Assigned</t>
  </si>
  <si>
    <t>Labor_Building Trades Plumber - Assigned</t>
  </si>
  <si>
    <t>BTAR</t>
  </si>
  <si>
    <t>Building Trades Riggers - Assigned</t>
  </si>
  <si>
    <t>Labor_Building Trades Riggers - Assigned</t>
  </si>
  <si>
    <t>BTU</t>
  </si>
  <si>
    <t>Building Trades Unassigned</t>
  </si>
  <si>
    <t>Labor_Building Trades Unassigned</t>
  </si>
  <si>
    <t>BTUC</t>
  </si>
  <si>
    <t>Building Trades Carpenter - Unassigned</t>
  </si>
  <si>
    <t>Labor_Building Trades Carpenter - Unassigned</t>
  </si>
  <si>
    <t>BTUE</t>
  </si>
  <si>
    <t>Building Trades Electrician - Unassigned</t>
  </si>
  <si>
    <t>Labor_Building Trades Electrician - Unassigned</t>
  </si>
  <si>
    <t>BTUP</t>
  </si>
  <si>
    <t>Building Trades Plumber - Unassigned</t>
  </si>
  <si>
    <t>Labor_Building Trades Plumber - Unassigned</t>
  </si>
  <si>
    <t>BTUR</t>
  </si>
  <si>
    <t>Building Trades Riggers - Unassigned</t>
  </si>
  <si>
    <t>Labor_Building Trades Riggers - Unassigned</t>
  </si>
  <si>
    <t>NLP_Fixed</t>
  </si>
  <si>
    <t>Large Procurment (portion &gt;$2M) (Fixed Rate)</t>
  </si>
  <si>
    <t>Labor_Large Procurment (portion &gt;$2M) (Fixed Rate)</t>
  </si>
  <si>
    <t>NCT_Fixed</t>
  </si>
  <si>
    <t>Purchased Professionl Labor (Fixed Rate)</t>
  </si>
  <si>
    <t>Labor_Purchased Professionl Labor (Fixed Rate)</t>
  </si>
  <si>
    <t>NCT</t>
  </si>
  <si>
    <t>Purchased Professionl Labor</t>
  </si>
  <si>
    <t>Labor_Purchased Professionl Labor</t>
  </si>
  <si>
    <t>MPO_ADM</t>
  </si>
  <si>
    <t>MPO Administrative</t>
  </si>
  <si>
    <t>Labor_MPO Administrative</t>
  </si>
  <si>
    <t>MPO_ARC</t>
  </si>
  <si>
    <t>MPO Architect</t>
  </si>
  <si>
    <t>Labor_MPO Architect</t>
  </si>
  <si>
    <t>MPO_CAM</t>
  </si>
  <si>
    <t>MPO CAM</t>
  </si>
  <si>
    <t>Labor_MPO CAM</t>
  </si>
  <si>
    <t>MPO_CON</t>
  </si>
  <si>
    <t>MPO Consultants</t>
  </si>
  <si>
    <t>Labor_MPO Consultants</t>
  </si>
  <si>
    <t>MPO_EEP</t>
  </si>
  <si>
    <t>MPO Project Electrical Engineer</t>
  </si>
  <si>
    <t>Labor_MPO Project Electrical Engineer</t>
  </si>
  <si>
    <t>MPO_EES</t>
  </si>
  <si>
    <t>MPO Senior Electrical Engineer</t>
  </si>
  <si>
    <t>Labor_MPO Senior Electrical Engineer</t>
  </si>
  <si>
    <t>MPO_EI</t>
  </si>
  <si>
    <t>MPO Electrical Inspector</t>
  </si>
  <si>
    <t>Labor_MPO Electrical Inspector</t>
  </si>
  <si>
    <t>MPO_MEP</t>
  </si>
  <si>
    <t>MPO Project Mechanical Engineer</t>
  </si>
  <si>
    <t>Labor_MPO Project Mechanical Engineer</t>
  </si>
  <si>
    <t>MPO_MES</t>
  </si>
  <si>
    <t>MPO Senior Mechanical Engineer</t>
  </si>
  <si>
    <t>Labor_MPO Senior Mechanical Engineer</t>
  </si>
  <si>
    <t>MPO_MGR</t>
  </si>
  <si>
    <t>MPO Manager</t>
  </si>
  <si>
    <t>Labor_MPO Manager</t>
  </si>
  <si>
    <t>MPO_MI</t>
  </si>
  <si>
    <t>MPO Mechanical Inspector</t>
  </si>
  <si>
    <t>Labor_MPO Mechanical Inspector</t>
  </si>
  <si>
    <t>MPO_OTH</t>
  </si>
  <si>
    <t>MPO Other Professional</t>
  </si>
  <si>
    <t>Labor_MPO Other Professional</t>
  </si>
  <si>
    <t>MPO_SAF</t>
  </si>
  <si>
    <t>MPO Safety Engineer</t>
  </si>
  <si>
    <t>Labor_MPO Safety Engineer</t>
  </si>
  <si>
    <t>MPO_SE</t>
  </si>
  <si>
    <t>MPO Structural Engineer</t>
  </si>
  <si>
    <t>Labor_MPO Structural Engineer</t>
  </si>
  <si>
    <t>MPO_Shops</t>
  </si>
  <si>
    <t>MPO Job Shop Resource</t>
  </si>
  <si>
    <t>Labor_MPO Job Shop Resource</t>
  </si>
  <si>
    <t>MPO_SI</t>
  </si>
  <si>
    <t>MPO Structural Inspector</t>
  </si>
  <si>
    <t>Labor_MPO Structural Inspector</t>
  </si>
  <si>
    <t>LTS</t>
  </si>
  <si>
    <t>LTS FY_19 Rates</t>
  </si>
  <si>
    <t>Created by Jaclyn from P6 Rates on 2/14/19</t>
  </si>
  <si>
    <t>NEED TO ADD P6 SUFFIX</t>
  </si>
  <si>
    <t>LTS FY_19 Direct Rates</t>
  </si>
  <si>
    <t>FY19_18264</t>
  </si>
  <si>
    <t>Admin Asst, ADMIN2, LTS</t>
  </si>
  <si>
    <t>FY19_Q7045</t>
  </si>
  <si>
    <t>WMD Technical</t>
  </si>
  <si>
    <t>ADMIN5, LTS Project Controls</t>
  </si>
  <si>
    <t>FY19_21133</t>
  </si>
  <si>
    <t>ADMIN6, LTS MGR</t>
  </si>
  <si>
    <t>FY19_609</t>
  </si>
  <si>
    <t>Copy Services</t>
  </si>
  <si>
    <t>FY19_ECR_PROF2</t>
  </si>
  <si>
    <t>ECR PROF2</t>
  </si>
  <si>
    <t>FY19_17382</t>
  </si>
  <si>
    <t>ESD, ES&amp;H Coordinator</t>
  </si>
  <si>
    <t>FY19_23494</t>
  </si>
  <si>
    <t>ESHR/SHR</t>
  </si>
  <si>
    <t>FY19_ESHR_SHR_PROF2</t>
  </si>
  <si>
    <t>ESHR/SHR PROF2</t>
  </si>
  <si>
    <t>FY19_22746</t>
  </si>
  <si>
    <t>Field Engineer, PROF2, LTYS DATA</t>
  </si>
  <si>
    <t>FY19_614</t>
  </si>
  <si>
    <t>Field Sampling Team</t>
  </si>
  <si>
    <t>FY19_637</t>
  </si>
  <si>
    <t>FSS Professional</t>
  </si>
  <si>
    <t>FY19_638</t>
  </si>
  <si>
    <t>FSS Technical</t>
  </si>
  <si>
    <t>FY19_SINS</t>
  </si>
  <si>
    <t>Insurance</t>
  </si>
  <si>
    <t>FY19_SACCESS</t>
  </si>
  <si>
    <t>Land Access Cost</t>
  </si>
  <si>
    <t>FY19_300</t>
  </si>
  <si>
    <t>Materials &amp; Supplies Low Value &lt;$25K</t>
  </si>
  <si>
    <t>FY19_633</t>
  </si>
  <si>
    <t>Motor Vehicles</t>
  </si>
  <si>
    <t>FY19_NYSDEC</t>
  </si>
  <si>
    <t>NYSDEC Oversight Grant</t>
  </si>
  <si>
    <t>FY19_1_26_1</t>
  </si>
  <si>
    <t>Other Electric</t>
  </si>
  <si>
    <t>FY19_480</t>
  </si>
  <si>
    <t>Other Space Charge Recharge</t>
  </si>
  <si>
    <t>FY19_604</t>
  </si>
  <si>
    <t>PE Professional</t>
  </si>
  <si>
    <t>FY19_600</t>
  </si>
  <si>
    <t>PE Trades</t>
  </si>
  <si>
    <t>FY19_20867</t>
  </si>
  <si>
    <t>PROF2, LTS FIELD ENGR</t>
  </si>
  <si>
    <t>FY19_20222</t>
  </si>
  <si>
    <t>PROF5 EPD MGR</t>
  </si>
  <si>
    <t>FY19_21478</t>
  </si>
  <si>
    <t>Project Manager - PROF4 , LTS PM</t>
  </si>
  <si>
    <t>FY19_19515</t>
  </si>
  <si>
    <t>Project Manager, PROF4, LTS PM</t>
  </si>
  <si>
    <t>FY19_TECH3</t>
  </si>
  <si>
    <t>Sampling Team Lead</t>
  </si>
  <si>
    <t>FY19_23718</t>
  </si>
  <si>
    <t>Sr. Applications Engineer PROF3, LTS Programmer</t>
  </si>
  <si>
    <t>FY19_1_26</t>
  </si>
  <si>
    <t>Subcontract - Over 25K Under 2M</t>
  </si>
  <si>
    <t>FY19_1_26_2</t>
  </si>
  <si>
    <t>Telephone Charges</t>
  </si>
  <si>
    <t>FY19_507</t>
  </si>
  <si>
    <t>Waste Management Allocation</t>
  </si>
  <si>
    <t>FY19_652</t>
  </si>
  <si>
    <t>WMD Professional</t>
  </si>
  <si>
    <t>FY19_653</t>
  </si>
  <si>
    <t>NEXO</t>
  </si>
  <si>
    <t>NEXO_RATE1</t>
  </si>
  <si>
    <t>(ASIC Designer #1)</t>
  </si>
  <si>
    <t>Marcin</t>
  </si>
  <si>
    <t>MGMT1</t>
  </si>
  <si>
    <t>MGMT1 - TBD</t>
  </si>
  <si>
    <t>Non Labor</t>
  </si>
  <si>
    <t>PMC</t>
  </si>
  <si>
    <t>Project Controls Recharge</t>
  </si>
  <si>
    <t>PROF1 EE</t>
  </si>
  <si>
    <t>PROF1 EE- TBD</t>
  </si>
  <si>
    <t>PROF1 ME</t>
  </si>
  <si>
    <t>PROF1 ME- TBD</t>
  </si>
  <si>
    <t>PROF2 EE</t>
  </si>
  <si>
    <t>PROF2 EE- TBD</t>
  </si>
  <si>
    <t>PROF2 ME</t>
  </si>
  <si>
    <t>PROF2 ME- TBD</t>
  </si>
  <si>
    <t>PROF4 EE</t>
  </si>
  <si>
    <t>PROF4 EE- TBD</t>
  </si>
  <si>
    <t>SCI1</t>
  </si>
  <si>
    <t>(New Resource)</t>
  </si>
  <si>
    <t>SCI2</t>
  </si>
  <si>
    <t>SCI2- TBD</t>
  </si>
  <si>
    <t>SCI3</t>
  </si>
  <si>
    <t>SCI3- TBD</t>
  </si>
  <si>
    <t>SCI4</t>
  </si>
  <si>
    <t>SCI4- TBD</t>
  </si>
  <si>
    <t>SCI5</t>
  </si>
  <si>
    <t>SCI5- TBD</t>
  </si>
  <si>
    <t>Student/EE</t>
  </si>
  <si>
    <t>TECH1</t>
  </si>
  <si>
    <t>TECH1- TBD</t>
  </si>
  <si>
    <t>TECH2</t>
  </si>
  <si>
    <t>TECH2- TBD</t>
  </si>
  <si>
    <t>TECH3</t>
  </si>
  <si>
    <t>TECH3- TBD</t>
  </si>
  <si>
    <t>TECH4</t>
  </si>
  <si>
    <t>TECH4- TBD</t>
  </si>
  <si>
    <t>EIC</t>
  </si>
  <si>
    <t>EIC FY20 LDRD</t>
  </si>
  <si>
    <t>EIC FY20</t>
  </si>
  <si>
    <t>FY20_EICnoLDRD</t>
  </si>
  <si>
    <t>TRAVEL_FY20_EIC</t>
  </si>
  <si>
    <t>Purch_Const_FY20_EIC</t>
  </si>
  <si>
    <t>Purch&lt;$2M_FY20_EIC</t>
  </si>
  <si>
    <t>Purch&gt;$2M_FY20_EIC</t>
  </si>
  <si>
    <t>SPACE_FY20_EIC</t>
  </si>
  <si>
    <t>ELECT_FY20_EIC</t>
  </si>
  <si>
    <t>ELECTne_FY20_EIC</t>
  </si>
  <si>
    <t>MISC01_FY20_EIC</t>
  </si>
  <si>
    <t>SCIENT_L_FY20_EIC</t>
  </si>
  <si>
    <t>SCIENT_M_FY20_EIC</t>
  </si>
  <si>
    <t>SCIENT_H_FY20_EIC</t>
  </si>
  <si>
    <t>PHYSIC_L_FY20_EIC</t>
  </si>
  <si>
    <t>PHYSIC_M_FY20_EIC</t>
  </si>
  <si>
    <t>PHYSIC_H_FY20_EIC</t>
  </si>
  <si>
    <t>OPTR_L_FY20_EIC</t>
  </si>
  <si>
    <t>OPTR_M_FY20_EIC</t>
  </si>
  <si>
    <t>OPTR_H_FY20_EIC</t>
  </si>
  <si>
    <t>POSTDocBNL_FY20_EIC</t>
  </si>
  <si>
    <t>POSTDocNonBNL_FY20_EIC</t>
  </si>
  <si>
    <t>RASCIEN_L_FY20_EIC</t>
  </si>
  <si>
    <t>RASCIEN_M_FY20_EIC</t>
  </si>
  <si>
    <t>RASCIEN_H_FY20_EIC</t>
  </si>
  <si>
    <t>STUDENTBNL_FY20_EIC</t>
  </si>
  <si>
    <t>STUDENTnonBNL_FY20_EIC</t>
  </si>
  <si>
    <t>DOEPNR_FY20_EIC</t>
  </si>
  <si>
    <t>EDUCINST_FY20_EIC</t>
  </si>
  <si>
    <t>DESEL_L_FY20_EIC</t>
  </si>
  <si>
    <t>Designer Electrical_Low</t>
  </si>
  <si>
    <t>DESEL_M_FY20_EIC</t>
  </si>
  <si>
    <t>Designer Electrical_Med</t>
  </si>
  <si>
    <t>DESEL_H_FY20_EIC</t>
  </si>
  <si>
    <t>Designer Electrical_High</t>
  </si>
  <si>
    <t>DES_L_FY20_EIC</t>
  </si>
  <si>
    <t>Designer General_Low</t>
  </si>
  <si>
    <t>DES_M_FY20_EIC</t>
  </si>
  <si>
    <t>Designer General_Med</t>
  </si>
  <si>
    <t>DES_H_FY20_EIC</t>
  </si>
  <si>
    <t>Designer General_High</t>
  </si>
  <si>
    <t>DESMC_L_FY20_EIC</t>
  </si>
  <si>
    <t>Designer Mechanical_Low</t>
  </si>
  <si>
    <t>DESMC_M_FY20_EIC</t>
  </si>
  <si>
    <t>Designer Mechanical_Med</t>
  </si>
  <si>
    <t>DESMC_H_FY20_EIC</t>
  </si>
  <si>
    <t>Designer Mechanical_High</t>
  </si>
  <si>
    <t>ESH_L_FY20_EIC</t>
  </si>
  <si>
    <t>ESH_M_FY20_EIC</t>
  </si>
  <si>
    <t>ESH_H_FY20_EIC</t>
  </si>
  <si>
    <t>QA_L_FY20_EIC</t>
  </si>
  <si>
    <t>QA_M_FY20_EIC</t>
  </si>
  <si>
    <t>QA_H_FY20_EIC</t>
  </si>
  <si>
    <t>TRAD_L_FY20_EIC</t>
  </si>
  <si>
    <t>Tech Rad_Low</t>
  </si>
  <si>
    <t>TRAD_M_FY20_EIC</t>
  </si>
  <si>
    <t>Tech Rad_Med</t>
  </si>
  <si>
    <t>TRAD_H_FY20_EIC</t>
  </si>
  <si>
    <t>Tech Rad_High</t>
  </si>
  <si>
    <t>CS_R_FY20_EIC</t>
  </si>
  <si>
    <t>BTAC_R_FY20_EIC</t>
  </si>
  <si>
    <t>BTUC_R_FY20_EIC</t>
  </si>
  <si>
    <t>BTAE_R_FY20_EIC</t>
  </si>
  <si>
    <t>Building Trades Assigned - Electricians_RC</t>
  </si>
  <si>
    <t>BTUE_R_FY20_EIC</t>
  </si>
  <si>
    <t>Building Trades Unassigned - Electricians_RC</t>
  </si>
  <si>
    <t>BTAP_R_FY20_EIC</t>
  </si>
  <si>
    <t>BTUP_R_FY20_EIC</t>
  </si>
  <si>
    <t>BTAR_R_FY20_EIC</t>
  </si>
  <si>
    <t>BTUR_R_FY20_EIC</t>
  </si>
  <si>
    <t>BTGG_R_FY20_EIC</t>
  </si>
  <si>
    <t>BTAW_R_FY20_EIC</t>
  </si>
  <si>
    <t>Building Trades Assigned - Welders_RC</t>
  </si>
  <si>
    <t>BTUW_R_FY20_EIC</t>
  </si>
  <si>
    <t>Building Trades Unassigned - Welders_RC</t>
  </si>
  <si>
    <t>APPLIC_L_FY20_EIC</t>
  </si>
  <si>
    <t>APPLIC_M_FY20_EIC</t>
  </si>
  <si>
    <t>APPLIC_H_FY20_EIC</t>
  </si>
  <si>
    <t>TECHE_L_FY20_EIC</t>
  </si>
  <si>
    <t>TECHE_M_FY20_EIC</t>
  </si>
  <si>
    <t>TECHE_H_FY20_EIC</t>
  </si>
  <si>
    <t>TG_L_FY20_EIC</t>
  </si>
  <si>
    <t>Engineer Digital_Low</t>
  </si>
  <si>
    <t>TG_M_FY20_EIC</t>
  </si>
  <si>
    <t>Engineer Digital_Med</t>
  </si>
  <si>
    <t>TG_H_FY20_EIC</t>
  </si>
  <si>
    <t>Engineer Digital_High</t>
  </si>
  <si>
    <t>TCT_L_FY20_EIC</t>
  </si>
  <si>
    <t>Tech Controls_Low</t>
  </si>
  <si>
    <t>TCT_M_FY20_EIC</t>
  </si>
  <si>
    <t>Tech Controls_Med</t>
  </si>
  <si>
    <t>TCT_H_FY20_EIC</t>
  </si>
  <si>
    <t>Tech Controls_High</t>
  </si>
  <si>
    <t>SYS_L_FY20_EIC</t>
  </si>
  <si>
    <t>Engineer Systems/ Systems Architect_Low</t>
  </si>
  <si>
    <t>SYS_M_FY20_EIC</t>
  </si>
  <si>
    <t>Engineer Systems/ Systems Architect_Med</t>
  </si>
  <si>
    <t>SYS_H_FY20_EIC</t>
  </si>
  <si>
    <t>Engineer Systems/ Systems Architect_High</t>
  </si>
  <si>
    <t>EECY_L_FY20_EIC</t>
  </si>
  <si>
    <t>Engineer Cryo Elec_Low</t>
  </si>
  <si>
    <t>EECY_M_FY20_EIC</t>
  </si>
  <si>
    <t>Engineer Cryo Elec_Med</t>
  </si>
  <si>
    <t>EECY_H_FY20_EIC</t>
  </si>
  <si>
    <t>Engineer Cryo Elec_High</t>
  </si>
  <si>
    <t>EMCY_L_FY20_EIC</t>
  </si>
  <si>
    <t>Engineer Cryo Mech_Low</t>
  </si>
  <si>
    <t>EMCY_M_FY20_EIC</t>
  </si>
  <si>
    <t>Engineer Cryo Mech_Med</t>
  </si>
  <si>
    <t>EMCY_H_FY20_EIC</t>
  </si>
  <si>
    <t>Engineer Cryo Mech_High</t>
  </si>
  <si>
    <t>TECY_L_FY20_EIC</t>
  </si>
  <si>
    <t>Tech Cryo Elec_Low</t>
  </si>
  <si>
    <t>TECY_M_FY20_EIC</t>
  </si>
  <si>
    <t>Tech Cryo Elec_Med</t>
  </si>
  <si>
    <t>TECY_H_FY20_EIC</t>
  </si>
  <si>
    <t>Tech Cryo Elec_High</t>
  </si>
  <si>
    <t>TMCY_L_FY20_EIC</t>
  </si>
  <si>
    <t>Tech Cryo Mech_Low</t>
  </si>
  <si>
    <t>TMCY_M_FY20_EIC</t>
  </si>
  <si>
    <t>Tech Cryo Mech_Med</t>
  </si>
  <si>
    <t>TMCY_H_FY20_EIC</t>
  </si>
  <si>
    <t>Tech Cryo Mech_High</t>
  </si>
  <si>
    <t>EEIN_L_FY20_EIC</t>
  </si>
  <si>
    <t>Engineer Instrum Elec_Low</t>
  </si>
  <si>
    <t>EEIN_M_FY20_EIC</t>
  </si>
  <si>
    <t>Engineer Instrum Elec_Med</t>
  </si>
  <si>
    <t>EEIN_H_FY20_EIC</t>
  </si>
  <si>
    <t>Engineer Instrum Elec_High</t>
  </si>
  <si>
    <t>TEIN_L_FY20_EIC</t>
  </si>
  <si>
    <t>Tech Instrum Elec_Low</t>
  </si>
  <si>
    <t>TEIN_M_FY20_EIC</t>
  </si>
  <si>
    <t>Tech Instrum Elec_Med</t>
  </si>
  <si>
    <t>TEIN_H_FY20_EIC</t>
  </si>
  <si>
    <t>Tech Instrum Elec_High</t>
  </si>
  <si>
    <t>EMIN_L_FY20_EIC</t>
  </si>
  <si>
    <t>Engineer Instrum Mech_Low</t>
  </si>
  <si>
    <t>EMIN_M_FY20_EIC</t>
  </si>
  <si>
    <t>Engineer Instrum Mech_Med</t>
  </si>
  <si>
    <t>EMIN_H_FY20_EIC</t>
  </si>
  <si>
    <t>Engineer Instrum Mech_High</t>
  </si>
  <si>
    <t>TMIN_L_FY20_EIC</t>
  </si>
  <si>
    <t>Tech Instrum Mech_Low</t>
  </si>
  <si>
    <t>TMIN_M_FY20_EIC</t>
  </si>
  <si>
    <t>Tech Instrum Mech_Med</t>
  </si>
  <si>
    <t>TMIN_H_FY20_EIC</t>
  </si>
  <si>
    <t>Tech Instrum Mech_High</t>
  </si>
  <si>
    <t>FE_L_FY20_EIC</t>
  </si>
  <si>
    <t>Engineer Facility_Low</t>
  </si>
  <si>
    <t>FE_M_FY20_EIC</t>
  </si>
  <si>
    <t>Engineer Facility_Med</t>
  </si>
  <si>
    <t>FE_H_FY20_EIC</t>
  </si>
  <si>
    <t>Engineer Facility_High</t>
  </si>
  <si>
    <t>FT_L_FY20_EIC</t>
  </si>
  <si>
    <t>Tech Facility_Low</t>
  </si>
  <si>
    <t>FT_M_FY20_EIC</t>
  </si>
  <si>
    <t>Tech Facility_Med</t>
  </si>
  <si>
    <t>FT_H_FY20_EIC</t>
  </si>
  <si>
    <t>Tech Facility_High</t>
  </si>
  <si>
    <t>ECS_R_FY20_EIC</t>
  </si>
  <si>
    <t>EMAG_L_FY20_EIC</t>
  </si>
  <si>
    <t>Engineer Magnet_Low</t>
  </si>
  <si>
    <t>EMAG_M_FY20_EIC</t>
  </si>
  <si>
    <t>Engineer Magnet_Med</t>
  </si>
  <si>
    <t>EMAG_H_FY20_EIC</t>
  </si>
  <si>
    <t>Engineer Magnet_High</t>
  </si>
  <si>
    <t>TMAG_L_FY20_EIC</t>
  </si>
  <si>
    <t>Tech Magnet_Low</t>
  </si>
  <si>
    <t>TMAG_M_FY20_EIC</t>
  </si>
  <si>
    <t>Tech Magnet_Med</t>
  </si>
  <si>
    <t>TMAG_H_FY20_EIC</t>
  </si>
  <si>
    <t>Tech Magnet_High</t>
  </si>
  <si>
    <t>EPS_L_FY20_EIC</t>
  </si>
  <si>
    <t>Engineer Power Supply_Low</t>
  </si>
  <si>
    <t>EPS_M_FY20_EIC</t>
  </si>
  <si>
    <t>Engineer Power Supply_Med</t>
  </si>
  <si>
    <t>EPS_H_FY20_EIC</t>
  </si>
  <si>
    <t>Engineer Power Supply_High</t>
  </si>
  <si>
    <t>TPS_L_FY20_EIC</t>
  </si>
  <si>
    <t>Tech Power Supply_Low</t>
  </si>
  <si>
    <t>TPS_M_FY20_EIC</t>
  </si>
  <si>
    <t>Tech Power Supply_Med</t>
  </si>
  <si>
    <t>TPS_H_FY20_EIC</t>
  </si>
  <si>
    <t>Tech Power Supply_High</t>
  </si>
  <si>
    <t>ERF_L_FY20_EIC</t>
  </si>
  <si>
    <t>Engineer RF-SRF_Low</t>
  </si>
  <si>
    <t>ERF_M_FY20_EIC</t>
  </si>
  <si>
    <t>Engineer RF-SRF_Med</t>
  </si>
  <si>
    <t>ERF_H_FY20_EIC</t>
  </si>
  <si>
    <t>Engineer RF-SRF_High</t>
  </si>
  <si>
    <t>TRF_L_FY20_EIC</t>
  </si>
  <si>
    <t>Tech RF-SRF_Low</t>
  </si>
  <si>
    <t>TRF_M_FY20_EIC</t>
  </si>
  <si>
    <t>Tech RF-SRF_Med</t>
  </si>
  <si>
    <t>TRF_H_FY20_EIC</t>
  </si>
  <si>
    <t>Tech RF-SRF_High</t>
  </si>
  <si>
    <t>SE_L_FY20_EIC</t>
  </si>
  <si>
    <t>Engineer Survey_Low</t>
  </si>
  <si>
    <t>SE_M_FY20_EIC</t>
  </si>
  <si>
    <t>Engineer Survey_Med</t>
  </si>
  <si>
    <t>SE_H_FY20_EIC</t>
  </si>
  <si>
    <t>Engineer Survey_High</t>
  </si>
  <si>
    <t>ST_L_FY20_EIC</t>
  </si>
  <si>
    <t>Tech Survey_Low</t>
  </si>
  <si>
    <t>ST_M_FY20_EIC</t>
  </si>
  <si>
    <t>Tech Survey_Med</t>
  </si>
  <si>
    <t>ST_H_FY20_EIC</t>
  </si>
  <si>
    <t>Tech Survey_High</t>
  </si>
  <si>
    <t>CBLPULL_FY20_EIC</t>
  </si>
  <si>
    <t>EEVC_L_FY20_EIC</t>
  </si>
  <si>
    <t>Engineer Vacuum Elec_Low</t>
  </si>
  <si>
    <t>EEVC_M_FY20_EIC</t>
  </si>
  <si>
    <t>Engineer Vacuum Elec_Med</t>
  </si>
  <si>
    <t>EEVC_H_FY20_EIC</t>
  </si>
  <si>
    <t>Engineer Vacuum Elec_High</t>
  </si>
  <si>
    <t>TEVC_L_FY20_EIC</t>
  </si>
  <si>
    <t>Tech Vacuum Elec_Low</t>
  </si>
  <si>
    <t>TEVC_M_FY20_EIC</t>
  </si>
  <si>
    <t>Tech Vacuum Elec_Med</t>
  </si>
  <si>
    <t>TEVC_H_FY20_EIC</t>
  </si>
  <si>
    <t>Tech Vacuum Elec_High</t>
  </si>
  <si>
    <t>EMVC_L_FY20_EIC</t>
  </si>
  <si>
    <t>Engineer Vacuum Mech_Low</t>
  </si>
  <si>
    <t>EMVC_M_FY20_EIC</t>
  </si>
  <si>
    <t>Engineer Vacuum Mech_Med</t>
  </si>
  <si>
    <t>EMVC_H_FY20_EIC</t>
  </si>
  <si>
    <t>Engineer Vacuum Mech_High</t>
  </si>
  <si>
    <t>TMVC_L_FY20_EIC</t>
  </si>
  <si>
    <t>Tech Vacuum Mech_Low</t>
  </si>
  <si>
    <t>TMVC_M_FY20_EIC</t>
  </si>
  <si>
    <t>Tech Vacuum Mech_Med</t>
  </si>
  <si>
    <t>TMVC_H_FY20_EIC</t>
  </si>
  <si>
    <t>Tech Vacuum Mech_High</t>
  </si>
  <si>
    <t>EE_L_FY20_EIC</t>
  </si>
  <si>
    <t>Engineer Electrical_Low</t>
  </si>
  <si>
    <t>EE_M_FY20_EIC</t>
  </si>
  <si>
    <t>Engineer Electrical_Med</t>
  </si>
  <si>
    <t>EE_H_FY20_EIC</t>
  </si>
  <si>
    <t>Engineer Electrical_High</t>
  </si>
  <si>
    <t>ET_L_FY20_EIC</t>
  </si>
  <si>
    <t>Tech Electrical_Low</t>
  </si>
  <si>
    <t>ET_M_FY20_EIC</t>
  </si>
  <si>
    <t>Tech Electrical_Med</t>
  </si>
  <si>
    <t>ET_H_FY20_EIC</t>
  </si>
  <si>
    <t>Tech Electrical_High</t>
  </si>
  <si>
    <t>ME_L_FY20_EIC</t>
  </si>
  <si>
    <t>Engineer Mechanical_Low</t>
  </si>
  <si>
    <t>ME_M_FY20_EIC</t>
  </si>
  <si>
    <t>Engineer Mechanical_Med</t>
  </si>
  <si>
    <t>ME_H_FY20_EIC</t>
  </si>
  <si>
    <t>Engineer Mechanical_High</t>
  </si>
  <si>
    <t>MT_L_FY20_EIC</t>
  </si>
  <si>
    <t>Tech Mechanical_Low</t>
  </si>
  <si>
    <t>MT_M_FY20_EIC</t>
  </si>
  <si>
    <t>Tech Mechanical_Med</t>
  </si>
  <si>
    <t>MT_H_FY20_EIC</t>
  </si>
  <si>
    <t>Tech Mechanical_High</t>
  </si>
  <si>
    <t>DMGMT_L_FY20_EIC</t>
  </si>
  <si>
    <t>DMGMT_M_FY20_EIC</t>
  </si>
  <si>
    <t>DMGMT_H_FY20_EIC</t>
  </si>
  <si>
    <t>MGMT_L_FY20_EIC</t>
  </si>
  <si>
    <t>MGMT_M_FY20_EIC</t>
  </si>
  <si>
    <t>MGMT_H_FY20_EIC</t>
  </si>
  <si>
    <t>MGMTSCI_H_FY20_EIC</t>
  </si>
  <si>
    <t>PHYMGR_H_FY20_EIC</t>
  </si>
  <si>
    <t>ADMN_L_FY20_EIC</t>
  </si>
  <si>
    <t>ADMN_M_FY20_EIC</t>
  </si>
  <si>
    <t>ADMN_H_FY20_EIC</t>
  </si>
  <si>
    <t>BUSOP_L_FY20_EIC</t>
  </si>
  <si>
    <t>BUSOP_M_FY20_EIC</t>
  </si>
  <si>
    <t>BUSOP_H_FY20_EIC</t>
  </si>
  <si>
    <t>HR_L_FY20_EIC</t>
  </si>
  <si>
    <t>Human Resources_Low</t>
  </si>
  <si>
    <t>HR_M_FY20_EIC</t>
  </si>
  <si>
    <t>Human Resources_Med</t>
  </si>
  <si>
    <t>HR_H_FY20_EIC</t>
  </si>
  <si>
    <t>Human Resources_High</t>
  </si>
  <si>
    <t>ITNET_L_FY20_EIC</t>
  </si>
  <si>
    <t>ITNET_M_FY20_EIC</t>
  </si>
  <si>
    <t>ITNET_H_FY20_EIC</t>
  </si>
  <si>
    <t>PROC_L_FY20_EIC</t>
  </si>
  <si>
    <t>PROC_M_FY20_EIC</t>
  </si>
  <si>
    <t>PROC_H_FY20_EIC</t>
  </si>
  <si>
    <t>PC_L_FY20_EIC</t>
  </si>
  <si>
    <t>PC_M_FY20_EIC</t>
  </si>
  <si>
    <t>PC_H_FY20_EIC</t>
  </si>
  <si>
    <t>PROJ_R_FY20_EIC</t>
  </si>
  <si>
    <t>Budget_Act_Labor_$_FY20_EIC</t>
  </si>
  <si>
    <t>Budgeted_Actual_Labor_Dollars</t>
  </si>
  <si>
    <t>Budget_Act_Labor_Hrs_FY20_EIC</t>
  </si>
  <si>
    <t>Budgeted_Actual_Labor_Hours</t>
  </si>
  <si>
    <t>Budget_Act_NonLabor_$_FY20_EIC</t>
  </si>
  <si>
    <t>Budgeted_Actual_NonLabor_Dollars</t>
  </si>
  <si>
    <t>Purch_Indirects_FY20_EIC</t>
  </si>
  <si>
    <t>Purchases_Burdens for ne resources_NonLabor</t>
  </si>
  <si>
    <t>Purch&lt;$2Mne_FY20_EIC</t>
  </si>
  <si>
    <t>Purch&gt;$2Mne_FY20_EIC</t>
  </si>
  <si>
    <t>RAPHYS_L_FY20_EIC</t>
  </si>
  <si>
    <t>RAPHYS_M_FY20_EIC</t>
  </si>
  <si>
    <t>RAPHYS_H_FY20_EIC</t>
  </si>
  <si>
    <t>SCIAS_L_FY20_EIC</t>
  </si>
  <si>
    <t>SCIAS_M_FY20_EIC</t>
  </si>
  <si>
    <t>SCIAS_H_FY20_EIC</t>
  </si>
  <si>
    <t>ASPHY_FY20_EIC</t>
  </si>
  <si>
    <t>PHYAS_L_FY20_EIC</t>
  </si>
  <si>
    <t>PHYAS_M_FY20_EIC</t>
  </si>
  <si>
    <t>PHYAS_H_FY20_EIC</t>
  </si>
  <si>
    <t>EMT_L_FY20_EIC</t>
  </si>
  <si>
    <t>Electro-Mechanical Tech_Low</t>
  </si>
  <si>
    <t>EMT_M_FY20_EIC</t>
  </si>
  <si>
    <t>Electro-Mechanical Tech_Med</t>
  </si>
  <si>
    <t>EMT_H_FY20_EIC</t>
  </si>
  <si>
    <t>Electro-Mechanical Tech_High</t>
  </si>
  <si>
    <t>E_L_FY20_EIC</t>
  </si>
  <si>
    <t>E_M_FY20_EIC</t>
  </si>
  <si>
    <t>E_H_FY20_EIC</t>
  </si>
  <si>
    <t>T_L_FY20_EIC</t>
  </si>
  <si>
    <t>Tech_Low</t>
  </si>
  <si>
    <t>T_M_FY20_EIC</t>
  </si>
  <si>
    <t>Tech_Med</t>
  </si>
  <si>
    <t>T_H_FY20_EIC</t>
  </si>
  <si>
    <t>Tech_High</t>
  </si>
  <si>
    <t>CONTP_L_FY20_EIC</t>
  </si>
  <si>
    <t>FY Year Equals</t>
  </si>
  <si>
    <t>Start</t>
  </si>
  <si>
    <t>Finish</t>
  </si>
  <si>
    <t>Holidays</t>
  </si>
  <si>
    <t>YEAR</t>
  </si>
  <si>
    <t>DATE</t>
  </si>
  <si>
    <t>New Years Day Observed</t>
  </si>
  <si>
    <t>Martin Luther King Day</t>
  </si>
  <si>
    <t>Presidents' Day</t>
  </si>
  <si>
    <t>Independence Day Observed</t>
  </si>
  <si>
    <t>Veterans Day Observed</t>
  </si>
  <si>
    <t>Day After Thanksgiving Day</t>
  </si>
  <si>
    <t>Christmas Day Observed</t>
  </si>
  <si>
    <t>Mecahnical Design</t>
  </si>
  <si>
    <t>Mechanical Design</t>
  </si>
  <si>
    <t>Reviews</t>
  </si>
  <si>
    <t>Procurement Packaging</t>
  </si>
  <si>
    <t>Bidding</t>
  </si>
  <si>
    <t>Prototyping and Tests, Mega Tiles mod.</t>
  </si>
  <si>
    <t>Supervision production components</t>
  </si>
  <si>
    <t>Supervision assembly of detector</t>
  </si>
  <si>
    <t>Sc. Mega-tiles modification</t>
  </si>
  <si>
    <t>Sc. Mega-tiles calibration</t>
  </si>
  <si>
    <t>Installation Absorber Structure</t>
  </si>
  <si>
    <t>Sc. Tiles cassets insertion</t>
  </si>
  <si>
    <t>nHcal initial comissioning</t>
  </si>
  <si>
    <t xml:space="preserve">FEE installation </t>
  </si>
  <si>
    <t>FEE design</t>
  </si>
  <si>
    <t>Digitizers design</t>
  </si>
  <si>
    <t>FEE/Digi prototyping testing</t>
  </si>
  <si>
    <t>FEE tests, calibration</t>
  </si>
  <si>
    <t>Digtizers testing, calibration</t>
  </si>
  <si>
    <t>Absorber Structure</t>
  </si>
  <si>
    <t xml:space="preserve">Sc. Megatiles </t>
  </si>
  <si>
    <t>Megatiles PCB 6 degrees</t>
  </si>
  <si>
    <t>Sc. cassete Assembly parts</t>
  </si>
  <si>
    <t>Supplies</t>
  </si>
  <si>
    <t>Shipping</t>
  </si>
  <si>
    <t>Cradles</t>
  </si>
  <si>
    <t>Return Flux Steel</t>
  </si>
  <si>
    <t>SIPMs</t>
  </si>
  <si>
    <t>FEE Components</t>
  </si>
  <si>
    <t>FEE PCB</t>
  </si>
  <si>
    <t>FEE Assembly</t>
  </si>
  <si>
    <t>Patch Panles/LV</t>
  </si>
  <si>
    <t>Digitizers DEP simplified</t>
  </si>
  <si>
    <t>R&amp;D</t>
  </si>
  <si>
    <t xml:space="preserve">  scintillator design</t>
  </si>
  <si>
    <t xml:space="preserve">  scintillator test production</t>
  </si>
  <si>
    <t xml:space="preserve">  1M/2M/4M/8M tower design</t>
  </si>
  <si>
    <t xml:space="preserve">     design</t>
  </si>
  <si>
    <t xml:space="preserve">     analysis </t>
  </si>
  <si>
    <t xml:space="preserve">     draft</t>
  </si>
  <si>
    <t xml:space="preserve">     build support</t>
  </si>
  <si>
    <t xml:space="preserve">     function test</t>
  </si>
  <si>
    <t xml:space="preserve">     tooling design + function tests</t>
  </si>
  <si>
    <t xml:space="preserve">   support structure design</t>
  </si>
  <si>
    <t xml:space="preserve">   rail/slide system design</t>
  </si>
  <si>
    <t xml:space="preserve">   electrical support interface design</t>
  </si>
  <si>
    <t xml:space="preserve">   test production for module</t>
  </si>
  <si>
    <t>Procurement material</t>
  </si>
  <si>
    <t xml:space="preserve">   1M (1x1) modules</t>
  </si>
  <si>
    <t xml:space="preserve">   2M (2x1) modules</t>
  </si>
  <si>
    <t xml:space="preserve">   4M (2x2) modules</t>
  </si>
  <si>
    <t xml:space="preserve">   8M (2x4) modules</t>
  </si>
  <si>
    <t xml:space="preserve">   tooling (4*(1M/2M/3M) + 10*(8M))</t>
  </si>
  <si>
    <t xml:space="preserve">   lab equipment epoxy setup tiles</t>
  </si>
  <si>
    <t xml:space="preserve">   support structure + slides</t>
  </si>
  <si>
    <t>Procure detector electronics</t>
  </si>
  <si>
    <t>Procure additional detector electronics</t>
  </si>
  <si>
    <t>Interface PCB and components (HV, anode, LED)</t>
  </si>
  <si>
    <t>PCB assembly</t>
  </si>
  <si>
    <t>Signal cable and connectors</t>
  </si>
  <si>
    <t>HV cable and connectors at detector</t>
  </si>
  <si>
    <t>Long signal cables</t>
  </si>
  <si>
    <t>Signal patch panel</t>
  </si>
  <si>
    <t>HV power patch panel</t>
  </si>
  <si>
    <t>Long power cables</t>
  </si>
  <si>
    <t>Power supply</t>
  </si>
  <si>
    <t>Power supply connection cable</t>
  </si>
  <si>
    <t xml:space="preserve">      tower assembly</t>
  </si>
  <si>
    <t xml:space="preserve">      tower testing</t>
  </si>
  <si>
    <t xml:space="preserve">   Installation in major support frame</t>
  </si>
  <si>
    <t xml:space="preserve">       W-absorber</t>
  </si>
  <si>
    <t xml:space="preserve">       Steel-absorber</t>
  </si>
  <si>
    <t xml:space="preserve">       Assembly module+absorber</t>
  </si>
  <si>
    <t xml:space="preserve">       module support</t>
  </si>
  <si>
    <t>Procure HGCROC</t>
  </si>
  <si>
    <t xml:space="preserve">        Procure FPGA</t>
  </si>
  <si>
    <t xml:space="preserve">       Scintilator tile machined</t>
  </si>
  <si>
    <t xml:space="preserve">       reflective wrap</t>
  </si>
  <si>
    <t xml:space="preserve">       short flex cables</t>
  </si>
  <si>
    <t xml:space="preserve">   Tile wrapping + plate assembly</t>
  </si>
  <si>
    <t>Procure summing board</t>
  </si>
  <si>
    <t>Procure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</si>
</sst>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[$-F800]dddd\,\ mmmm\ dd\,\ yyyy"/>
    <numFmt numFmtId="165" formatCode="&quot;$&quot;#,##0"/>
    <numFmt numFmtId="166" formatCode="m/d/yy;@"/>
    <numFmt numFmtId="167" formatCode="&quot;$&quot;#,##0.00"/>
    <numFmt numFmtId="168" formatCode="m/d/yyyy;@"/>
    <numFmt numFmtId="169" formatCode="[$-409]d\-mmm\-yy;@"/>
  </numFmts>
  <fonts count="3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494B4D"/>
      <name val="Inherit"/>
    </font>
    <font>
      <sz val="11"/>
      <color theme="0"/>
      <name val="Calibri"/>
      <family val="2"/>
      <scheme val="minor"/>
    </font>
    <font>
      <b/>
      <sz val="10"/>
      <color indexed="0"/>
      <name val="Arial"/>
      <family val="2"/>
    </font>
    <font>
      <sz val="8"/>
      <name val="Calibri"/>
      <family val="2"/>
      <scheme val="minor"/>
    </font>
    <font>
      <sz val="11"/>
      <color rgb="FFFF0000"/>
      <name val="Calibri (Body)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9"/>
      <name val="Calibri"/>
      <family val="2"/>
      <scheme val="minor"/>
    </font>
    <font>
      <sz val="9"/>
      <color rgb="FF444444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name val="Times New Roman"/>
      <family val="1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rgb="FF3333FF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6FD8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1" fillId="2" borderId="0" xfId="0" applyFont="1" applyFill="1" applyAlignment="1">
      <alignment wrapText="1"/>
    </xf>
    <xf numFmtId="0" fontId="9" fillId="3" borderId="1" xfId="0" applyFont="1" applyFill="1" applyBorder="1" applyAlignment="1" applyProtection="1">
      <alignment horizontal="left" vertical="center" shrinkToFit="1"/>
      <protection hidden="1"/>
    </xf>
    <xf numFmtId="0" fontId="1" fillId="4" borderId="1" xfId="0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7" fillId="5" borderId="2" xfId="0" applyFont="1" applyFill="1" applyBorder="1" applyAlignment="1" applyProtection="1">
      <alignment horizontal="left"/>
      <protection hidden="1"/>
    </xf>
    <xf numFmtId="0" fontId="7" fillId="5" borderId="3" xfId="0" applyFont="1" applyFill="1" applyBorder="1" applyAlignment="1" applyProtection="1">
      <alignment horizontal="left"/>
      <protection hidden="1"/>
    </xf>
    <xf numFmtId="0" fontId="7" fillId="5" borderId="4" xfId="0" applyFont="1" applyFill="1" applyBorder="1" applyAlignment="1" applyProtection="1">
      <alignment horizontal="left"/>
      <protection hidden="1"/>
    </xf>
    <xf numFmtId="0" fontId="0" fillId="4" borderId="2" xfId="0" applyFill="1" applyBorder="1" applyProtection="1">
      <protection hidden="1"/>
    </xf>
    <xf numFmtId="0" fontId="0" fillId="4" borderId="3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1" fillId="4" borderId="2" xfId="0" applyFont="1" applyFill="1" applyBorder="1" applyProtection="1">
      <protection hidden="1"/>
    </xf>
    <xf numFmtId="0" fontId="1" fillId="7" borderId="0" xfId="0" applyFont="1" applyFill="1" applyProtection="1">
      <protection hidden="1"/>
    </xf>
    <xf numFmtId="0" fontId="1" fillId="7" borderId="5" xfId="0" applyFont="1" applyFill="1" applyBorder="1" applyAlignment="1" applyProtection="1">
      <alignment horizontal="center"/>
      <protection hidden="1"/>
    </xf>
    <xf numFmtId="0" fontId="1" fillId="7" borderId="0" xfId="0" applyFont="1" applyFill="1" applyAlignment="1" applyProtection="1">
      <alignment horizontal="center"/>
      <protection hidden="1"/>
    </xf>
    <xf numFmtId="14" fontId="0" fillId="0" borderId="0" xfId="0" applyNumberFormat="1" applyProtection="1">
      <protection hidden="1"/>
    </xf>
    <xf numFmtId="0" fontId="11" fillId="0" borderId="0" xfId="0" applyFont="1" applyProtection="1">
      <protection hidden="1"/>
    </xf>
    <xf numFmtId="43" fontId="0" fillId="0" borderId="5" xfId="1" applyFont="1" applyBorder="1" applyProtection="1">
      <protection hidden="1"/>
    </xf>
    <xf numFmtId="43" fontId="0" fillId="0" borderId="0" xfId="1" applyFont="1" applyProtection="1">
      <protection hidden="1"/>
    </xf>
    <xf numFmtId="43" fontId="0" fillId="8" borderId="0" xfId="1" applyFont="1" applyFill="1" applyProtection="1">
      <protection hidden="1"/>
    </xf>
    <xf numFmtId="0" fontId="8" fillId="0" borderId="0" xfId="0" applyFont="1" applyProtection="1">
      <protection hidden="1"/>
    </xf>
    <xf numFmtId="0" fontId="0" fillId="0" borderId="5" xfId="0" applyBorder="1" applyProtection="1">
      <protection hidden="1"/>
    </xf>
    <xf numFmtId="0" fontId="12" fillId="4" borderId="2" xfId="0" applyFont="1" applyFill="1" applyBorder="1" applyProtection="1">
      <protection hidden="1"/>
    </xf>
    <xf numFmtId="0" fontId="12" fillId="4" borderId="2" xfId="0" applyFont="1" applyFill="1" applyBorder="1" applyAlignment="1" applyProtection="1">
      <alignment horizontal="left"/>
      <protection hidden="1"/>
    </xf>
    <xf numFmtId="0" fontId="11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0" fillId="0" borderId="6" xfId="0" applyBorder="1" applyProtection="1">
      <protection hidden="1"/>
    </xf>
    <xf numFmtId="43" fontId="0" fillId="0" borderId="0" xfId="0" applyNumberFormat="1" applyProtection="1">
      <protection hidden="1"/>
    </xf>
    <xf numFmtId="0" fontId="1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right"/>
      <protection hidden="1"/>
    </xf>
    <xf numFmtId="164" fontId="1" fillId="7" borderId="0" xfId="0" applyNumberFormat="1" applyFont="1" applyFill="1" applyAlignment="1" applyProtection="1">
      <alignment horizontal="center"/>
      <protection hidden="1"/>
    </xf>
    <xf numFmtId="0" fontId="13" fillId="0" borderId="0" xfId="0" applyFont="1" applyAlignment="1" applyProtection="1">
      <alignment horizontal="left" vertical="top" wrapText="1"/>
      <protection hidden="1"/>
    </xf>
    <xf numFmtId="164" fontId="0" fillId="0" borderId="0" xfId="0" applyNumberFormat="1" applyProtection="1">
      <protection hidden="1"/>
    </xf>
    <xf numFmtId="0" fontId="13" fillId="9" borderId="0" xfId="0" applyFont="1" applyFill="1" applyAlignment="1" applyProtection="1">
      <alignment horizontal="left" vertical="top" wrapText="1"/>
      <protection hidden="1"/>
    </xf>
    <xf numFmtId="0" fontId="0" fillId="9" borderId="0" xfId="0" applyFill="1" applyProtection="1">
      <protection hidden="1"/>
    </xf>
    <xf numFmtId="164" fontId="0" fillId="9" borderId="0" xfId="0" applyNumberFormat="1" applyFill="1" applyProtection="1">
      <protection hidden="1"/>
    </xf>
    <xf numFmtId="0" fontId="7" fillId="5" borderId="0" xfId="0" applyFont="1" applyFill="1"/>
    <xf numFmtId="0" fontId="14" fillId="3" borderId="0" xfId="0" applyFont="1" applyFill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5" fillId="12" borderId="1" xfId="0" applyFont="1" applyFill="1" applyBorder="1" applyAlignment="1">
      <alignment horizontal="left"/>
    </xf>
    <xf numFmtId="0" fontId="15" fillId="12" borderId="1" xfId="0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4" fontId="14" fillId="3" borderId="0" xfId="0" applyNumberFormat="1" applyFont="1" applyFill="1" applyAlignment="1">
      <alignment horizontal="center"/>
    </xf>
    <xf numFmtId="0" fontId="1" fillId="7" borderId="7" xfId="0" applyFont="1" applyFill="1" applyBorder="1"/>
    <xf numFmtId="0" fontId="0" fillId="0" borderId="1" xfId="0" applyBorder="1"/>
    <xf numFmtId="0" fontId="1" fillId="7" borderId="2" xfId="0" applyFont="1" applyFill="1" applyBorder="1"/>
    <xf numFmtId="0" fontId="1" fillId="7" borderId="1" xfId="0" applyFont="1" applyFill="1" applyBorder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11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wrapText="1" indent="1"/>
    </xf>
    <xf numFmtId="0" fontId="0" fillId="0" borderId="0" xfId="0" applyFill="1" applyBorder="1" applyAlignment="1">
      <alignment horizontal="left" wrapText="1" indent="1"/>
    </xf>
    <xf numFmtId="0" fontId="0" fillId="0" borderId="0" xfId="0" applyAlignment="1">
      <alignment horizontal="right"/>
    </xf>
    <xf numFmtId="0" fontId="1" fillId="14" borderId="1" xfId="0" applyFont="1" applyFill="1" applyBorder="1" applyAlignment="1">
      <alignment horizontal="center"/>
    </xf>
    <xf numFmtId="0" fontId="1" fillId="14" borderId="1" xfId="0" applyFont="1" applyFill="1" applyBorder="1" applyAlignment="1"/>
    <xf numFmtId="0" fontId="12" fillId="14" borderId="1" xfId="0" applyFont="1" applyFill="1" applyBorder="1" applyAlignment="1"/>
    <xf numFmtId="0" fontId="12" fillId="7" borderId="1" xfId="0" applyFont="1" applyFill="1" applyBorder="1" applyAlignment="1">
      <alignment wrapText="1"/>
    </xf>
    <xf numFmtId="0" fontId="0" fillId="0" borderId="1" xfId="0" applyBorder="1" applyAlignment="1"/>
    <xf numFmtId="0" fontId="0" fillId="0" borderId="1" xfId="0" applyFill="1" applyBorder="1" applyAlignment="1"/>
    <xf numFmtId="0" fontId="0" fillId="7" borderId="1" xfId="0" applyFill="1" applyBorder="1" applyAlignment="1"/>
    <xf numFmtId="0" fontId="1" fillId="7" borderId="1" xfId="0" applyFont="1" applyFill="1" applyBorder="1"/>
    <xf numFmtId="167" fontId="0" fillId="0" borderId="1" xfId="0" applyNumberFormat="1" applyBorder="1"/>
    <xf numFmtId="168" fontId="0" fillId="0" borderId="0" xfId="0" applyNumberFormat="1"/>
    <xf numFmtId="0" fontId="20" fillId="13" borderId="1" xfId="0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2" fontId="22" fillId="7" borderId="1" xfId="0" applyNumberFormat="1" applyFont="1" applyFill="1" applyBorder="1" applyAlignment="1">
      <alignment horizontal="center" vertical="center" wrapText="1"/>
    </xf>
    <xf numFmtId="166" fontId="20" fillId="13" borderId="1" xfId="0" applyNumberFormat="1" applyFont="1" applyFill="1" applyBorder="1" applyAlignment="1">
      <alignment horizontal="center" vertical="center" wrapText="1"/>
    </xf>
    <xf numFmtId="0" fontId="22" fillId="0" borderId="0" xfId="0" applyFont="1" applyAlignment="1" applyProtection="1">
      <alignment wrapText="1"/>
      <protection locked="0"/>
    </xf>
    <xf numFmtId="168" fontId="22" fillId="0" borderId="0" xfId="0" applyNumberFormat="1" applyFont="1" applyAlignment="1" applyProtection="1">
      <alignment wrapText="1"/>
      <protection locked="0"/>
    </xf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 applyFill="1" applyProtection="1">
      <protection locked="0"/>
    </xf>
    <xf numFmtId="0" fontId="24" fillId="0" borderId="0" xfId="0" applyFont="1" applyFill="1" applyProtection="1">
      <protection hidden="1"/>
    </xf>
    <xf numFmtId="0" fontId="24" fillId="0" borderId="0" xfId="0" applyFont="1" applyFill="1"/>
    <xf numFmtId="0" fontId="24" fillId="0" borderId="0" xfId="0" applyFont="1" applyFill="1" applyAlignment="1" applyProtection="1">
      <alignment horizontal="center"/>
      <protection locked="0"/>
    </xf>
    <xf numFmtId="0" fontId="24" fillId="7" borderId="0" xfId="0" applyFont="1" applyFill="1" applyAlignment="1" applyProtection="1">
      <alignment horizontal="center"/>
      <protection locked="0"/>
    </xf>
    <xf numFmtId="14" fontId="24" fillId="7" borderId="0" xfId="0" applyNumberFormat="1" applyFont="1" applyFill="1" applyAlignment="1">
      <alignment horizontal="right"/>
    </xf>
    <xf numFmtId="165" fontId="24" fillId="7" borderId="0" xfId="0" applyNumberFormat="1" applyFont="1" applyFill="1" applyAlignment="1">
      <alignment horizontal="right"/>
    </xf>
    <xf numFmtId="0" fontId="25" fillId="0" borderId="0" xfId="0" applyFont="1" applyAlignment="1">
      <alignment wrapText="1"/>
    </xf>
    <xf numFmtId="0" fontId="22" fillId="7" borderId="1" xfId="0" applyFont="1" applyFill="1" applyBorder="1" applyAlignment="1">
      <alignment horizontal="center"/>
    </xf>
    <xf numFmtId="0" fontId="26" fillId="0" borderId="0" xfId="0" applyFont="1"/>
    <xf numFmtId="168" fontId="24" fillId="0" borderId="0" xfId="0" applyNumberFormat="1" applyFont="1" applyFill="1"/>
    <xf numFmtId="0" fontId="24" fillId="0" borderId="0" xfId="0" applyFont="1" applyFill="1" applyAlignment="1">
      <alignment wrapText="1"/>
    </xf>
    <xf numFmtId="0" fontId="26" fillId="0" borderId="1" xfId="0" applyFont="1" applyBorder="1"/>
    <xf numFmtId="167" fontId="26" fillId="0" borderId="1" xfId="0" applyNumberFormat="1" applyFont="1" applyBorder="1"/>
    <xf numFmtId="164" fontId="24" fillId="0" borderId="0" xfId="0" applyNumberFormat="1" applyFont="1" applyFill="1"/>
    <xf numFmtId="0" fontId="24" fillId="0" borderId="0" xfId="0" applyFont="1" applyProtection="1">
      <protection locked="0"/>
    </xf>
    <xf numFmtId="0" fontId="24" fillId="0" borderId="0" xfId="0" applyFont="1"/>
    <xf numFmtId="0" fontId="24" fillId="0" borderId="0" xfId="0" applyFont="1" applyAlignment="1">
      <alignment wrapText="1"/>
    </xf>
    <xf numFmtId="168" fontId="24" fillId="0" borderId="0" xfId="0" applyNumberFormat="1" applyFont="1"/>
    <xf numFmtId="0" fontId="26" fillId="0" borderId="0" xfId="0" applyFont="1" applyProtection="1">
      <protection locked="0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locked="0"/>
    </xf>
    <xf numFmtId="166" fontId="26" fillId="0" borderId="0" xfId="0" applyNumberFormat="1" applyFont="1" applyAlignment="1" applyProtection="1">
      <alignment horizontal="right"/>
      <protection locked="0"/>
    </xf>
    <xf numFmtId="165" fontId="26" fillId="7" borderId="0" xfId="0" applyNumberFormat="1" applyFont="1" applyFill="1" applyAlignment="1">
      <alignment horizontal="right"/>
    </xf>
    <xf numFmtId="0" fontId="26" fillId="0" borderId="0" xfId="0" applyFont="1" applyAlignment="1">
      <alignment wrapText="1"/>
    </xf>
    <xf numFmtId="168" fontId="26" fillId="0" borderId="0" xfId="0" applyNumberFormat="1" applyFont="1"/>
    <xf numFmtId="14" fontId="26" fillId="7" borderId="0" xfId="0" applyNumberFormat="1" applyFont="1" applyFill="1" applyAlignment="1">
      <alignment horizontal="right"/>
    </xf>
    <xf numFmtId="0" fontId="26" fillId="7" borderId="0" xfId="0" applyFont="1" applyFill="1" applyAlignment="1" applyProtection="1">
      <alignment horizontal="center"/>
      <protection locked="0"/>
    </xf>
    <xf numFmtId="0" fontId="26" fillId="7" borderId="0" xfId="0" applyFont="1" applyFill="1" applyAlignment="1">
      <alignment horizontal="right"/>
    </xf>
    <xf numFmtId="15" fontId="26" fillId="0" borderId="0" xfId="0" applyNumberFormat="1" applyFont="1"/>
    <xf numFmtId="0" fontId="26" fillId="0" borderId="0" xfId="0" applyFont="1" applyAlignment="1">
      <alignment horizontal="center"/>
    </xf>
    <xf numFmtId="0" fontId="26" fillId="0" borderId="0" xfId="0" applyFont="1" applyAlignment="1" applyProtection="1">
      <alignment horizontal="center" vertical="center"/>
      <protection locked="0"/>
    </xf>
    <xf numFmtId="6" fontId="24" fillId="7" borderId="0" xfId="0" applyNumberFormat="1" applyFont="1" applyFill="1" applyAlignment="1" applyProtection="1">
      <alignment horizontal="center" vertical="center"/>
      <protection locked="0"/>
    </xf>
    <xf numFmtId="6" fontId="24" fillId="7" borderId="0" xfId="0" applyNumberFormat="1" applyFont="1" applyFill="1" applyAlignment="1" applyProtection="1">
      <alignment horizontal="center" vertical="center"/>
    </xf>
    <xf numFmtId="0" fontId="26" fillId="7" borderId="0" xfId="0" applyFont="1" applyFill="1" applyAlignment="1" applyProtection="1">
      <alignment horizontal="center" vertical="center"/>
      <protection locked="0"/>
    </xf>
    <xf numFmtId="1" fontId="26" fillId="0" borderId="0" xfId="0" applyNumberFormat="1" applyFont="1" applyAlignment="1">
      <alignment horizontal="center"/>
    </xf>
    <xf numFmtId="6" fontId="26" fillId="0" borderId="0" xfId="0" applyNumberFormat="1" applyFont="1" applyAlignment="1">
      <alignment horizontal="center"/>
    </xf>
    <xf numFmtId="8" fontId="26" fillId="0" borderId="0" xfId="0" applyNumberFormat="1" applyFont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2" fontId="22" fillId="0" borderId="0" xfId="0" applyNumberFormat="1" applyFont="1" applyFill="1" applyBorder="1" applyAlignment="1">
      <alignment horizontal="center" vertical="center" wrapText="1"/>
    </xf>
    <xf numFmtId="166" fontId="20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 applyProtection="1">
      <alignment wrapText="1"/>
      <protection locked="0"/>
    </xf>
    <xf numFmtId="168" fontId="22" fillId="0" borderId="0" xfId="0" applyNumberFormat="1" applyFont="1" applyFill="1" applyAlignment="1" applyProtection="1">
      <alignment wrapText="1"/>
      <protection locked="0"/>
    </xf>
    <xf numFmtId="0" fontId="22" fillId="0" borderId="0" xfId="0" applyFont="1" applyFill="1" applyAlignment="1">
      <alignment wrapText="1"/>
    </xf>
    <xf numFmtId="0" fontId="23" fillId="0" borderId="0" xfId="0" applyFont="1" applyFill="1" applyAlignment="1">
      <alignment wrapText="1"/>
    </xf>
    <xf numFmtId="0" fontId="22" fillId="0" borderId="0" xfId="0" applyFont="1" applyAlignment="1">
      <alignment horizontal="left" indent="1"/>
    </xf>
    <xf numFmtId="0" fontId="22" fillId="0" borderId="0" xfId="0" applyFont="1" applyAlignment="1">
      <alignment horizontal="left" indent="2"/>
    </xf>
    <xf numFmtId="0" fontId="20" fillId="0" borderId="0" xfId="0" applyFont="1" applyFill="1" applyBorder="1" applyAlignment="1">
      <alignment horizontal="left" vertical="center" wrapText="1" indent="1"/>
    </xf>
    <xf numFmtId="0" fontId="20" fillId="0" borderId="0" xfId="0" applyFont="1" applyFill="1" applyBorder="1" applyAlignment="1">
      <alignment horizontal="left" vertical="center" wrapText="1" indent="2"/>
    </xf>
    <xf numFmtId="8" fontId="26" fillId="0" borderId="0" xfId="0" applyNumberFormat="1" applyFont="1"/>
    <xf numFmtId="2" fontId="24" fillId="7" borderId="0" xfId="0" applyNumberFormat="1" applyFont="1" applyFill="1" applyAlignment="1" applyProtection="1">
      <alignment horizontal="center"/>
      <protection locked="0"/>
    </xf>
    <xf numFmtId="2" fontId="26" fillId="7" borderId="0" xfId="0" applyNumberFormat="1" applyFont="1" applyFill="1" applyAlignment="1" applyProtection="1">
      <alignment horizontal="center"/>
      <protection locked="0"/>
    </xf>
    <xf numFmtId="0" fontId="24" fillId="15" borderId="0" xfId="0" applyFont="1" applyFill="1" applyProtection="1">
      <protection locked="0"/>
    </xf>
    <xf numFmtId="0" fontId="24" fillId="15" borderId="0" xfId="0" applyFont="1" applyFill="1" applyProtection="1">
      <protection hidden="1"/>
    </xf>
    <xf numFmtId="0" fontId="20" fillId="15" borderId="0" xfId="0" applyFont="1" applyFill="1" applyBorder="1" applyAlignment="1">
      <alignment horizontal="left" vertical="center" wrapText="1"/>
    </xf>
    <xf numFmtId="0" fontId="20" fillId="15" borderId="0" xfId="0" applyFont="1" applyFill="1" applyBorder="1" applyAlignment="1">
      <alignment horizontal="center" vertical="center" wrapText="1"/>
    </xf>
    <xf numFmtId="0" fontId="21" fillId="15" borderId="0" xfId="0" applyFont="1" applyFill="1" applyBorder="1" applyAlignment="1">
      <alignment horizontal="center" vertical="center" wrapText="1"/>
    </xf>
    <xf numFmtId="0" fontId="22" fillId="15" borderId="0" xfId="0" applyFont="1" applyFill="1" applyBorder="1" applyAlignment="1">
      <alignment horizontal="center" vertical="center" wrapText="1"/>
    </xf>
    <xf numFmtId="2" fontId="22" fillId="15" borderId="0" xfId="0" applyNumberFormat="1" applyFont="1" applyFill="1" applyBorder="1" applyAlignment="1">
      <alignment horizontal="center" vertical="center" wrapText="1"/>
    </xf>
    <xf numFmtId="166" fontId="20" fillId="15" borderId="0" xfId="0" applyNumberFormat="1" applyFont="1" applyFill="1" applyBorder="1" applyAlignment="1">
      <alignment horizontal="center" vertical="center" wrapText="1"/>
    </xf>
    <xf numFmtId="0" fontId="22" fillId="15" borderId="0" xfId="0" applyFont="1" applyFill="1" applyAlignment="1" applyProtection="1">
      <alignment wrapText="1"/>
      <protection locked="0"/>
    </xf>
    <xf numFmtId="168" fontId="22" fillId="15" borderId="0" xfId="0" applyNumberFormat="1" applyFont="1" applyFill="1" applyAlignment="1" applyProtection="1">
      <alignment wrapText="1"/>
      <protection locked="0"/>
    </xf>
    <xf numFmtId="0" fontId="22" fillId="15" borderId="0" xfId="0" applyFont="1" applyFill="1" applyAlignment="1">
      <alignment wrapText="1"/>
    </xf>
    <xf numFmtId="0" fontId="23" fillId="15" borderId="0" xfId="0" applyFont="1" applyFill="1" applyAlignment="1">
      <alignment wrapText="1"/>
    </xf>
    <xf numFmtId="0" fontId="26" fillId="15" borderId="0" xfId="0" applyFont="1" applyFill="1"/>
    <xf numFmtId="0" fontId="26" fillId="15" borderId="0" xfId="0" applyFont="1" applyFill="1" applyAlignment="1">
      <alignment horizontal="center"/>
    </xf>
    <xf numFmtId="0" fontId="24" fillId="15" borderId="0" xfId="0" applyFont="1" applyFill="1" applyAlignment="1" applyProtection="1">
      <alignment horizontal="center"/>
      <protection locked="0"/>
    </xf>
    <xf numFmtId="6" fontId="24" fillId="15" borderId="0" xfId="0" applyNumberFormat="1" applyFont="1" applyFill="1" applyAlignment="1" applyProtection="1">
      <alignment horizontal="center" vertical="center"/>
      <protection locked="0"/>
    </xf>
    <xf numFmtId="2" fontId="24" fillId="15" borderId="0" xfId="0" applyNumberFormat="1" applyFont="1" applyFill="1" applyAlignment="1" applyProtection="1">
      <alignment horizontal="center"/>
      <protection locked="0"/>
    </xf>
    <xf numFmtId="15" fontId="26" fillId="15" borderId="0" xfId="0" applyNumberFormat="1" applyFont="1" applyFill="1"/>
    <xf numFmtId="14" fontId="24" fillId="15" borderId="0" xfId="0" applyNumberFormat="1" applyFont="1" applyFill="1" applyAlignment="1">
      <alignment horizontal="right"/>
    </xf>
    <xf numFmtId="165" fontId="24" fillId="15" borderId="0" xfId="0" applyNumberFormat="1" applyFont="1" applyFill="1" applyAlignment="1">
      <alignment horizontal="right"/>
    </xf>
    <xf numFmtId="0" fontId="26" fillId="15" borderId="0" xfId="0" applyFont="1" applyFill="1" applyAlignment="1">
      <alignment wrapText="1"/>
    </xf>
    <xf numFmtId="168" fontId="26" fillId="15" borderId="0" xfId="0" applyNumberFormat="1" applyFont="1" applyFill="1"/>
    <xf numFmtId="0" fontId="26" fillId="15" borderId="0" xfId="0" applyFont="1" applyFill="1" applyProtection="1">
      <protection locked="0"/>
    </xf>
    <xf numFmtId="0" fontId="27" fillId="0" borderId="0" xfId="0" applyFont="1" applyAlignment="1" applyProtection="1">
      <alignment wrapText="1"/>
      <protection locked="0"/>
    </xf>
    <xf numFmtId="0" fontId="27" fillId="0" borderId="0" xfId="0" applyFont="1" applyAlignment="1">
      <alignment wrapText="1"/>
    </xf>
    <xf numFmtId="0" fontId="24" fillId="0" borderId="0" xfId="0" applyFont="1" applyAlignment="1" applyProtection="1">
      <alignment wrapText="1"/>
      <protection locked="0"/>
    </xf>
    <xf numFmtId="0" fontId="27" fillId="16" borderId="0" xfId="0" applyFont="1" applyFill="1" applyAlignment="1" applyProtection="1">
      <alignment wrapText="1"/>
      <protection locked="0"/>
    </xf>
    <xf numFmtId="3" fontId="24" fillId="0" borderId="0" xfId="0" applyNumberFormat="1" applyFont="1" applyAlignment="1" applyProtection="1">
      <alignment horizontal="center"/>
      <protection locked="0"/>
    </xf>
    <xf numFmtId="3" fontId="24" fillId="16" borderId="0" xfId="0" applyNumberFormat="1" applyFont="1" applyFill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/>
    <xf numFmtId="0" fontId="25" fillId="0" borderId="0" xfId="0" quotePrefix="1" applyFont="1"/>
    <xf numFmtId="0" fontId="26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66" fontId="24" fillId="0" borderId="0" xfId="0" applyNumberFormat="1" applyFont="1" applyAlignment="1" applyProtection="1">
      <alignment horizontal="right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28" fillId="17" borderId="0" xfId="0" applyFont="1" applyFill="1" applyAlignment="1" applyProtection="1">
      <alignment horizontal="left" vertical="center"/>
      <protection locked="0"/>
    </xf>
    <xf numFmtId="0" fontId="29" fillId="17" borderId="0" xfId="0" applyFont="1" applyFill="1" applyAlignment="1" applyProtection="1">
      <alignment horizontal="left" vertical="center"/>
      <protection locked="0"/>
    </xf>
    <xf numFmtId="0" fontId="29" fillId="17" borderId="0" xfId="0" applyFont="1" applyFill="1" applyProtection="1">
      <protection locked="0"/>
    </xf>
    <xf numFmtId="0" fontId="30" fillId="0" borderId="0" xfId="0" applyFont="1" applyProtection="1">
      <protection locked="0"/>
    </xf>
    <xf numFmtId="0" fontId="28" fillId="17" borderId="0" xfId="0" applyFont="1" applyFill="1" applyAlignment="1" applyProtection="1">
      <alignment vertical="center"/>
      <protection locked="0"/>
    </xf>
    <xf numFmtId="0" fontId="29" fillId="17" borderId="0" xfId="0" applyFont="1" applyFill="1" applyAlignment="1" applyProtection="1">
      <alignment horizontal="left" vertical="center" indent="2"/>
      <protection locked="0"/>
    </xf>
    <xf numFmtId="0" fontId="29" fillId="17" borderId="0" xfId="0" applyFont="1" applyFill="1" applyAlignment="1" applyProtection="1">
      <alignment vertical="center"/>
      <protection locked="0"/>
    </xf>
    <xf numFmtId="0" fontId="30" fillId="17" borderId="0" xfId="0" applyFont="1" applyFill="1" applyProtection="1">
      <protection locked="0"/>
    </xf>
    <xf numFmtId="0" fontId="29" fillId="0" borderId="0" xfId="0" applyFont="1"/>
    <xf numFmtId="0" fontId="29" fillId="17" borderId="0" xfId="0" applyFont="1" applyFill="1"/>
    <xf numFmtId="1" fontId="29" fillId="17" borderId="0" xfId="0" applyNumberFormat="1" applyFont="1" applyFill="1" applyAlignment="1" applyProtection="1">
      <alignment horizontal="center" vertical="center"/>
      <protection locked="0"/>
    </xf>
    <xf numFmtId="0" fontId="29" fillId="17" borderId="0" xfId="0" applyFont="1" applyFill="1" applyAlignment="1" applyProtection="1">
      <alignment horizontal="center" vertical="center"/>
      <protection locked="0"/>
    </xf>
    <xf numFmtId="6" fontId="29" fillId="0" borderId="0" xfId="0" applyNumberFormat="1" applyFont="1"/>
    <xf numFmtId="6" fontId="28" fillId="17" borderId="0" xfId="0" applyNumberFormat="1" applyFont="1" applyFill="1"/>
    <xf numFmtId="6" fontId="29" fillId="17" borderId="0" xfId="0" applyNumberFormat="1" applyFont="1" applyFill="1"/>
    <xf numFmtId="165" fontId="28" fillId="17" borderId="0" xfId="0" applyNumberFormat="1" applyFont="1" applyFill="1" applyAlignment="1" applyProtection="1">
      <alignment horizontal="center" vertical="center"/>
      <protection locked="0"/>
    </xf>
    <xf numFmtId="165" fontId="29" fillId="17" borderId="0" xfId="0" applyNumberFormat="1" applyFont="1" applyFill="1" applyAlignment="1" applyProtection="1">
      <alignment horizontal="center" vertical="center"/>
      <protection locked="0"/>
    </xf>
    <xf numFmtId="3" fontId="29" fillId="0" borderId="0" xfId="0" applyNumberFormat="1" applyFont="1" applyAlignment="1" applyProtection="1">
      <alignment horizontal="left"/>
      <protection locked="0"/>
    </xf>
    <xf numFmtId="3" fontId="29" fillId="17" borderId="0" xfId="0" applyNumberFormat="1" applyFont="1" applyFill="1" applyAlignment="1" applyProtection="1">
      <alignment horizontal="left"/>
      <protection locked="0"/>
    </xf>
    <xf numFmtId="0" fontId="30" fillId="17" borderId="0" xfId="0" applyFont="1" applyFill="1" applyAlignment="1" applyProtection="1">
      <alignment vertical="center"/>
      <protection locked="0"/>
    </xf>
    <xf numFmtId="0" fontId="29" fillId="17" borderId="0" xfId="0" applyFont="1" applyFill="1" applyAlignment="1" applyProtection="1">
      <alignment horizontal="center"/>
      <protection locked="0"/>
    </xf>
    <xf numFmtId="0" fontId="30" fillId="17" borderId="0" xfId="0" applyFont="1" applyFill="1" applyAlignment="1" applyProtection="1">
      <alignment horizontal="center" vertical="center"/>
      <protection locked="0"/>
    </xf>
    <xf numFmtId="0" fontId="31" fillId="0" borderId="0" xfId="0" applyFont="1" applyAlignment="1">
      <alignment horizontal="center"/>
    </xf>
    <xf numFmtId="6" fontId="31" fillId="7" borderId="0" xfId="0" applyNumberFormat="1" applyFont="1" applyFill="1" applyAlignment="1" applyProtection="1">
      <alignment horizontal="center" vertical="center"/>
      <protection locked="0"/>
    </xf>
    <xf numFmtId="3" fontId="31" fillId="0" borderId="0" xfId="0" applyNumberFormat="1" applyFont="1" applyAlignment="1">
      <alignment horizontal="center"/>
    </xf>
    <xf numFmtId="6" fontId="32" fillId="7" borderId="0" xfId="0" applyNumberFormat="1" applyFont="1" applyFill="1" applyAlignment="1" applyProtection="1">
      <alignment horizontal="center" vertical="center"/>
      <protection locked="0"/>
    </xf>
    <xf numFmtId="3" fontId="32" fillId="0" borderId="0" xfId="0" applyNumberFormat="1" applyFont="1" applyAlignment="1">
      <alignment horizontal="center"/>
    </xf>
    <xf numFmtId="169" fontId="29" fillId="0" borderId="1" xfId="0" applyNumberFormat="1" applyFont="1" applyBorder="1" applyAlignment="1" applyProtection="1">
      <alignment horizontal="center" vertical="center"/>
      <protection locked="0"/>
    </xf>
    <xf numFmtId="166" fontId="29" fillId="0" borderId="0" xfId="0" applyNumberFormat="1" applyFont="1" applyAlignment="1" applyProtection="1">
      <alignment horizontal="right"/>
      <protection locked="0"/>
    </xf>
    <xf numFmtId="1" fontId="29" fillId="0" borderId="1" xfId="0" applyNumberFormat="1" applyFont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right"/>
      <protection locked="0"/>
    </xf>
    <xf numFmtId="43" fontId="24" fillId="7" borderId="0" xfId="1" applyFont="1" applyFill="1" applyAlignment="1" applyProtection="1">
      <alignment horizontal="center" vertical="center"/>
      <protection locked="0"/>
    </xf>
    <xf numFmtId="0" fontId="1" fillId="7" borderId="2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21" fillId="10" borderId="0" xfId="0" applyFont="1" applyFill="1" applyAlignment="1" applyProtection="1">
      <alignment horizontal="left"/>
      <protection locked="0"/>
    </xf>
    <xf numFmtId="0" fontId="10" fillId="6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10" fillId="6" borderId="3" xfId="0" applyFont="1" applyFill="1" applyBorder="1" applyAlignment="1" applyProtection="1">
      <alignment horizontal="center" vertical="center" wrapText="1"/>
      <protection hidden="1"/>
    </xf>
    <xf numFmtId="0" fontId="10" fillId="6" borderId="4" xfId="0" applyFont="1" applyFill="1" applyBorder="1" applyAlignment="1" applyProtection="1">
      <alignment horizontal="center" vertical="center" wrapText="1"/>
      <protection hidden="1"/>
    </xf>
    <xf numFmtId="1" fontId="29" fillId="0" borderId="0" xfId="0" applyNumberFormat="1" applyFont="1" applyBorder="1" applyAlignment="1" applyProtection="1">
      <alignment horizontal="center" vertical="center"/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3175</xdr:colOff>
      <xdr:row>57</xdr:row>
      <xdr:rowOff>27434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5727F7-E555-7D40-B74F-A13CF31B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381000"/>
          <a:ext cx="10718800" cy="1074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55</xdr:row>
      <xdr:rowOff>0</xdr:rowOff>
    </xdr:from>
    <xdr:to>
      <xdr:col>12</xdr:col>
      <xdr:colOff>406400</xdr:colOff>
      <xdr:row>87</xdr:row>
      <xdr:rowOff>5888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BA41C2-25D1-6949-9FDB-53D165EE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6100" y="11074400"/>
          <a:ext cx="8496300" cy="61018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rookhavenlab-my.sharepoint.com/C:/Users/MD/Dropbox/Michel%20Work%20Folder/Weekly%20EIC%20Data%20Input/WK%20-%200511/PWB%208.02%20(EIC%20P6%20Export%205-11-20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ON LOG"/>
      <sheetName val="Project Settings"/>
      <sheetName val="SYSTEM"/>
      <sheetName val="SYS_RESERVE"/>
      <sheetName val="WBS"/>
      <sheetName val="Activities &amp; Resources"/>
      <sheetName val="SYS_RS_DATA_BD"/>
      <sheetName val="Detail Schedule"/>
      <sheetName val="Summary Schedule &amp; Cost"/>
      <sheetName val="SYS_RS_CHART_BD"/>
      <sheetName val="SYS_RS_CHART_PT"/>
      <sheetName val="Resource Detail"/>
      <sheetName val="Resource Summary"/>
      <sheetName val="RCT"/>
      <sheetName val="Pivot Data"/>
      <sheetName val="Resource Structure 1"/>
      <sheetName val="Resource Structure 2"/>
      <sheetName val="Resource Structure 3"/>
      <sheetName val="Holidays"/>
      <sheetName val="Resource Structure 4"/>
      <sheetName val="Resource Structure 5"/>
      <sheetName val="Work Group List"/>
      <sheetName val="SYS_RS_UNI_BD"/>
      <sheetName val="TASK"/>
      <sheetName val="TASKPRED"/>
      <sheetName val="TASKRSRC"/>
      <sheetName val="P6 TRACKER"/>
    </sheetNames>
    <sheetDataSet>
      <sheetData sheetId="0"/>
      <sheetData sheetId="1">
        <row r="3">
          <cell r="E3" t="str">
            <v>EIC</v>
          </cell>
        </row>
        <row r="10">
          <cell r="E10" t="str">
            <v>C-AD</v>
          </cell>
        </row>
      </sheetData>
      <sheetData sheetId="2">
        <row r="1">
          <cell r="D1" t="str">
            <v>RATE SET CATEGORY</v>
          </cell>
          <cell r="GM1" t="str">
            <v>RESOURCE TYPES</v>
          </cell>
          <cell r="GN1" t="str">
            <v>NonLabor</v>
          </cell>
        </row>
        <row r="2">
          <cell r="GN2" t="str">
            <v>Labor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 t="str">
            <v>Work Group &amp; ID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4372-2E0B-F84A-8922-290631B5547E}">
  <dimension ref="R4:U26"/>
  <sheetViews>
    <sheetView topLeftCell="G1" zoomScale="120" zoomScaleNormal="120" workbookViewId="0">
      <selection activeCell="S26" sqref="S26"/>
    </sheetView>
  </sheetViews>
  <sheetFormatPr defaultColWidth="11" defaultRowHeight="14.5"/>
  <cols>
    <col min="19" max="19" width="32.1796875" customWidth="1"/>
    <col min="20" max="20" width="64.36328125" customWidth="1"/>
    <col min="21" max="21" width="77.81640625" customWidth="1"/>
  </cols>
  <sheetData>
    <row r="4" spans="18:21">
      <c r="R4" s="201" t="s">
        <v>0</v>
      </c>
      <c r="S4" s="202"/>
      <c r="T4" s="202"/>
      <c r="U4" s="202"/>
    </row>
    <row r="5" spans="18:21">
      <c r="R5" s="59" t="s">
        <v>1</v>
      </c>
      <c r="S5" s="59" t="s">
        <v>2</v>
      </c>
      <c r="T5" s="59" t="s">
        <v>3</v>
      </c>
      <c r="U5" s="59" t="s">
        <v>4</v>
      </c>
    </row>
    <row r="6" spans="18:21">
      <c r="R6" s="61" t="s">
        <v>5</v>
      </c>
      <c r="S6" s="62" t="s">
        <v>6</v>
      </c>
      <c r="T6" s="63" t="s">
        <v>7</v>
      </c>
      <c r="U6" s="63" t="s">
        <v>8</v>
      </c>
    </row>
    <row r="7" spans="18:21">
      <c r="R7" s="61" t="s">
        <v>9</v>
      </c>
      <c r="S7" s="62" t="s">
        <v>10</v>
      </c>
      <c r="T7" s="63" t="s">
        <v>11</v>
      </c>
      <c r="U7" s="63" t="s">
        <v>8</v>
      </c>
    </row>
    <row r="8" spans="18:21">
      <c r="R8" s="61" t="s">
        <v>12</v>
      </c>
      <c r="S8" s="62" t="s">
        <v>13</v>
      </c>
      <c r="T8" s="63" t="s">
        <v>14</v>
      </c>
      <c r="U8" s="63"/>
    </row>
    <row r="9" spans="18:21">
      <c r="R9" s="61" t="s">
        <v>15</v>
      </c>
      <c r="S9" s="62" t="s">
        <v>16</v>
      </c>
      <c r="T9" s="63" t="s">
        <v>17</v>
      </c>
      <c r="U9" s="64" t="s">
        <v>18</v>
      </c>
    </row>
    <row r="10" spans="18:21">
      <c r="R10" s="61" t="s">
        <v>19</v>
      </c>
      <c r="S10" s="62" t="s">
        <v>20</v>
      </c>
      <c r="T10" s="63" t="s">
        <v>21</v>
      </c>
      <c r="U10" s="63"/>
    </row>
    <row r="11" spans="18:21">
      <c r="R11" s="61" t="s">
        <v>22</v>
      </c>
      <c r="S11" s="62" t="s">
        <v>23</v>
      </c>
      <c r="T11" s="63" t="s">
        <v>24</v>
      </c>
      <c r="U11" s="63"/>
    </row>
    <row r="12" spans="18:21" ht="16" customHeight="1">
      <c r="R12" s="61" t="s">
        <v>25</v>
      </c>
      <c r="S12" s="62" t="s">
        <v>26</v>
      </c>
      <c r="T12" s="63" t="s">
        <v>27</v>
      </c>
      <c r="U12" s="63" t="s">
        <v>8</v>
      </c>
    </row>
    <row r="13" spans="18:21">
      <c r="R13" s="61" t="s">
        <v>28</v>
      </c>
      <c r="S13" s="62" t="s">
        <v>29</v>
      </c>
      <c r="T13" s="63" t="s">
        <v>30</v>
      </c>
      <c r="U13" s="63"/>
    </row>
    <row r="14" spans="18:21">
      <c r="R14" s="61" t="s">
        <v>31</v>
      </c>
      <c r="S14" s="62" t="s">
        <v>32</v>
      </c>
      <c r="T14" s="63" t="s">
        <v>33</v>
      </c>
      <c r="U14" s="63" t="s">
        <v>8</v>
      </c>
    </row>
    <row r="15" spans="18:21">
      <c r="R15" s="61" t="s">
        <v>34</v>
      </c>
      <c r="S15" s="62" t="s">
        <v>35</v>
      </c>
      <c r="T15" s="63" t="s">
        <v>36</v>
      </c>
      <c r="U15" s="63" t="s">
        <v>8</v>
      </c>
    </row>
    <row r="16" spans="18:21">
      <c r="R16" s="61" t="s">
        <v>37</v>
      </c>
      <c r="S16" s="62" t="s">
        <v>38</v>
      </c>
      <c r="T16" s="63" t="s">
        <v>39</v>
      </c>
      <c r="U16" s="63"/>
    </row>
    <row r="17" spans="18:21">
      <c r="R17" s="61" t="s">
        <v>40</v>
      </c>
      <c r="S17" s="62" t="s">
        <v>41</v>
      </c>
      <c r="T17" s="63" t="s">
        <v>42</v>
      </c>
      <c r="U17" s="63" t="s">
        <v>43</v>
      </c>
    </row>
    <row r="18" spans="18:21" ht="29">
      <c r="R18" s="61" t="s">
        <v>44</v>
      </c>
      <c r="S18" s="62" t="s">
        <v>45</v>
      </c>
      <c r="T18" s="63" t="s">
        <v>46</v>
      </c>
      <c r="U18" s="63"/>
    </row>
    <row r="19" spans="18:21">
      <c r="R19" s="61" t="s">
        <v>47</v>
      </c>
      <c r="S19" s="62" t="s">
        <v>48</v>
      </c>
      <c r="T19" s="63" t="s">
        <v>49</v>
      </c>
      <c r="U19" s="63" t="s">
        <v>50</v>
      </c>
    </row>
    <row r="20" spans="18:21">
      <c r="R20" s="61" t="s">
        <v>51</v>
      </c>
      <c r="S20" s="62" t="s">
        <v>52</v>
      </c>
      <c r="T20" s="63" t="s">
        <v>53</v>
      </c>
      <c r="U20" s="63" t="s">
        <v>50</v>
      </c>
    </row>
    <row r="21" spans="18:21">
      <c r="R21" s="61" t="s">
        <v>54</v>
      </c>
      <c r="S21" s="62" t="s">
        <v>55</v>
      </c>
      <c r="T21" s="63" t="s">
        <v>56</v>
      </c>
      <c r="U21" s="63" t="s">
        <v>50</v>
      </c>
    </row>
    <row r="22" spans="18:21">
      <c r="R22" s="61" t="s">
        <v>57</v>
      </c>
      <c r="S22" s="62" t="s">
        <v>58</v>
      </c>
      <c r="T22" s="63" t="s">
        <v>59</v>
      </c>
      <c r="U22" s="63"/>
    </row>
    <row r="23" spans="18:21">
      <c r="R23" s="61" t="s">
        <v>60</v>
      </c>
      <c r="S23" s="62" t="s">
        <v>61</v>
      </c>
      <c r="T23" s="63"/>
      <c r="U23" s="63" t="s">
        <v>50</v>
      </c>
    </row>
    <row r="24" spans="18:21">
      <c r="R24" s="61" t="s">
        <v>62</v>
      </c>
      <c r="S24" s="62" t="s">
        <v>63</v>
      </c>
      <c r="T24" s="63" t="s">
        <v>64</v>
      </c>
      <c r="U24" s="63"/>
    </row>
    <row r="25" spans="18:21">
      <c r="R25" s="61" t="s">
        <v>65</v>
      </c>
      <c r="S25" s="65"/>
      <c r="T25" s="64" t="s">
        <v>66</v>
      </c>
      <c r="U25" s="63" t="s">
        <v>50</v>
      </c>
    </row>
    <row r="26" spans="18:21">
      <c r="R26" s="60" t="s">
        <v>67</v>
      </c>
      <c r="S26" s="62" t="s">
        <v>68</v>
      </c>
      <c r="T26" s="64" t="s">
        <v>69</v>
      </c>
      <c r="U26" s="64"/>
    </row>
  </sheetData>
  <mergeCells count="1">
    <mergeCell ref="R4:U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40905-FA85-457C-902A-EB090A46785F}">
  <sheetPr codeName="Sheet25">
    <pageSetUpPr fitToPage="1"/>
  </sheetPr>
  <dimension ref="A1:MZ2000"/>
  <sheetViews>
    <sheetView zoomScale="80" zoomScaleNormal="80" workbookViewId="0">
      <pane xSplit="2" ySplit="2" topLeftCell="E3" activePane="bottomRight" state="frozen"/>
      <selection pane="topRight" activeCell="C37" sqref="C37"/>
      <selection pane="bottomLeft" activeCell="C37" sqref="C37"/>
      <selection pane="bottomRight" activeCell="C37" sqref="C37"/>
    </sheetView>
  </sheetViews>
  <sheetFormatPr defaultColWidth="9.1796875" defaultRowHeight="14.5"/>
  <cols>
    <col min="1" max="1" width="22.1796875" style="9" customWidth="1"/>
    <col min="2" max="2" width="26.36328125" style="9" bestFit="1" customWidth="1"/>
    <col min="3" max="3" width="50.453125" style="9" bestFit="1" customWidth="1"/>
    <col min="4" max="4" width="57.1796875" style="9" customWidth="1"/>
    <col min="5" max="364" width="12.6328125" style="9" customWidth="1"/>
    <col min="365" max="16384" width="9.1796875" style="9"/>
  </cols>
  <sheetData>
    <row r="1" spans="1:364" ht="18" customHeight="1">
      <c r="A1" s="7" t="s">
        <v>841</v>
      </c>
      <c r="B1" s="8" t="s">
        <v>1448</v>
      </c>
      <c r="E1" s="10" t="s">
        <v>1449</v>
      </c>
      <c r="F1" s="11"/>
      <c r="G1" s="12"/>
      <c r="H1" s="204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6"/>
      <c r="V1" s="27" t="s">
        <v>1448</v>
      </c>
      <c r="W1" s="14"/>
      <c r="X1" s="15"/>
      <c r="Y1" s="10"/>
      <c r="Z1" s="11"/>
      <c r="AA1" s="12"/>
      <c r="AB1" s="204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6"/>
      <c r="AP1" s="27"/>
      <c r="AQ1" s="14"/>
      <c r="AR1" s="15"/>
      <c r="AS1" s="10"/>
      <c r="AT1" s="11"/>
      <c r="AU1" s="12"/>
      <c r="AV1" s="204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6"/>
      <c r="BJ1" s="27"/>
      <c r="BK1" s="14"/>
      <c r="BL1" s="15"/>
      <c r="BM1" s="10"/>
      <c r="BN1" s="11"/>
      <c r="BO1" s="12"/>
      <c r="BP1" s="204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6"/>
      <c r="CD1" s="27"/>
      <c r="CE1" s="14"/>
      <c r="CF1" s="15"/>
      <c r="CG1" s="10"/>
      <c r="CH1" s="11"/>
      <c r="CI1" s="12"/>
      <c r="CJ1" s="204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6"/>
      <c r="CX1" s="27"/>
      <c r="CY1" s="14"/>
      <c r="CZ1" s="15"/>
      <c r="DA1" s="10"/>
      <c r="DB1" s="11"/>
      <c r="DC1" s="12"/>
      <c r="DD1" s="204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6"/>
      <c r="DR1" s="27"/>
      <c r="DS1" s="14"/>
      <c r="DT1" s="15"/>
      <c r="DU1" s="10"/>
      <c r="DV1" s="11"/>
      <c r="DW1" s="12"/>
      <c r="DX1" s="204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6"/>
      <c r="EL1" s="27"/>
      <c r="EM1" s="14"/>
      <c r="EN1" s="15"/>
      <c r="EO1" s="10"/>
      <c r="EP1" s="11"/>
      <c r="EQ1" s="12"/>
      <c r="ER1" s="204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6"/>
      <c r="FF1" s="27"/>
      <c r="FG1" s="14"/>
      <c r="FH1" s="15"/>
      <c r="FI1" s="10"/>
      <c r="FJ1" s="11"/>
      <c r="FK1" s="12"/>
      <c r="FL1" s="204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6"/>
      <c r="FZ1" s="27"/>
      <c r="GA1" s="14"/>
      <c r="GB1" s="15"/>
      <c r="GC1" s="10"/>
      <c r="GD1" s="11"/>
      <c r="GE1" s="12"/>
      <c r="GF1" s="204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6"/>
      <c r="GT1" s="27"/>
      <c r="GU1" s="14"/>
      <c r="GV1" s="15"/>
      <c r="GW1" s="10"/>
      <c r="GX1" s="11"/>
      <c r="GY1" s="12"/>
      <c r="GZ1" s="204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6"/>
      <c r="HN1" s="27"/>
      <c r="HO1" s="14"/>
      <c r="HP1" s="15"/>
      <c r="HQ1" s="10"/>
      <c r="HR1" s="11"/>
      <c r="HS1" s="12"/>
      <c r="HT1" s="204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6"/>
      <c r="IH1" s="27"/>
      <c r="II1" s="14"/>
      <c r="IJ1" s="15"/>
      <c r="IK1" s="10"/>
      <c r="IL1" s="11"/>
      <c r="IM1" s="12"/>
      <c r="IN1" s="204"/>
      <c r="IO1" s="205"/>
      <c r="IP1" s="205"/>
      <c r="IQ1" s="205"/>
      <c r="IR1" s="205"/>
      <c r="IS1" s="205"/>
      <c r="IT1" s="205"/>
      <c r="IU1" s="205"/>
      <c r="IV1" s="205"/>
      <c r="IW1" s="205"/>
      <c r="IX1" s="205"/>
      <c r="IY1" s="205"/>
      <c r="IZ1" s="205"/>
      <c r="JA1" s="206"/>
      <c r="JB1" s="27"/>
      <c r="JC1" s="14"/>
      <c r="JD1" s="15"/>
      <c r="JE1" s="10"/>
      <c r="JF1" s="11"/>
      <c r="JG1" s="12"/>
      <c r="JH1" s="204"/>
      <c r="JI1" s="205"/>
      <c r="JJ1" s="205"/>
      <c r="JK1" s="205"/>
      <c r="JL1" s="205"/>
      <c r="JM1" s="205"/>
      <c r="JN1" s="205"/>
      <c r="JO1" s="205"/>
      <c r="JP1" s="205"/>
      <c r="JQ1" s="205"/>
      <c r="JR1" s="205"/>
      <c r="JS1" s="205"/>
      <c r="JT1" s="205"/>
      <c r="JU1" s="206"/>
      <c r="JV1" s="27"/>
      <c r="JW1" s="14"/>
      <c r="JX1" s="15"/>
      <c r="JY1" s="10"/>
      <c r="JZ1" s="11"/>
      <c r="KA1" s="12"/>
      <c r="KB1" s="204"/>
      <c r="KC1" s="205"/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6"/>
      <c r="KP1" s="27"/>
      <c r="KQ1" s="14"/>
      <c r="KR1" s="15"/>
      <c r="KS1" s="10"/>
      <c r="KT1" s="11"/>
      <c r="KU1" s="12"/>
      <c r="KV1" s="204"/>
      <c r="KW1" s="205"/>
      <c r="KX1" s="205"/>
      <c r="KY1" s="205"/>
      <c r="KZ1" s="205"/>
      <c r="LA1" s="205"/>
      <c r="LB1" s="205"/>
      <c r="LC1" s="205"/>
      <c r="LD1" s="205"/>
      <c r="LE1" s="205"/>
      <c r="LF1" s="205"/>
      <c r="LG1" s="205"/>
      <c r="LH1" s="205"/>
      <c r="LI1" s="206"/>
      <c r="LJ1" s="27"/>
      <c r="LK1" s="14"/>
      <c r="LL1" s="15"/>
      <c r="LM1" s="10"/>
      <c r="LN1" s="11"/>
      <c r="LO1" s="12"/>
      <c r="LP1" s="204"/>
      <c r="LQ1" s="205"/>
      <c r="LR1" s="205"/>
      <c r="LS1" s="205"/>
      <c r="LT1" s="205"/>
      <c r="LU1" s="205"/>
      <c r="LV1" s="205"/>
      <c r="LW1" s="205"/>
      <c r="LX1" s="205"/>
      <c r="LY1" s="205"/>
      <c r="LZ1" s="205"/>
      <c r="MA1" s="205"/>
      <c r="MB1" s="205"/>
      <c r="MC1" s="206"/>
      <c r="MD1" s="27"/>
      <c r="ME1" s="14"/>
      <c r="MF1" s="15"/>
      <c r="MG1" s="10"/>
      <c r="MH1" s="11"/>
      <c r="MI1" s="12"/>
      <c r="MJ1" s="204"/>
      <c r="MK1" s="205"/>
      <c r="ML1" s="205"/>
      <c r="MM1" s="205"/>
      <c r="MN1" s="205"/>
      <c r="MO1" s="205"/>
      <c r="MP1" s="205"/>
      <c r="MQ1" s="205"/>
      <c r="MR1" s="205"/>
      <c r="MS1" s="205"/>
      <c r="MT1" s="205"/>
      <c r="MU1" s="205"/>
      <c r="MV1" s="205"/>
      <c r="MW1" s="206"/>
      <c r="MX1" s="27"/>
      <c r="MY1" s="14"/>
      <c r="MZ1" s="15"/>
    </row>
    <row r="2" spans="1:364">
      <c r="A2" s="17" t="s">
        <v>872</v>
      </c>
      <c r="B2" s="17" t="s">
        <v>4</v>
      </c>
      <c r="C2" s="17" t="s">
        <v>873</v>
      </c>
      <c r="D2" s="17" t="s">
        <v>874</v>
      </c>
      <c r="E2" s="18" t="s">
        <v>95</v>
      </c>
      <c r="F2" s="19" t="s">
        <v>96</v>
      </c>
      <c r="G2" s="19" t="s">
        <v>97</v>
      </c>
      <c r="H2" s="19" t="s">
        <v>98</v>
      </c>
      <c r="I2" s="19" t="s">
        <v>99</v>
      </c>
      <c r="J2" s="19" t="s">
        <v>100</v>
      </c>
      <c r="K2" s="19" t="s">
        <v>101</v>
      </c>
      <c r="L2" s="19" t="s">
        <v>102</v>
      </c>
      <c r="M2" s="19" t="s">
        <v>103</v>
      </c>
      <c r="N2" s="19" t="s">
        <v>104</v>
      </c>
      <c r="O2" s="19" t="s">
        <v>105</v>
      </c>
      <c r="P2" s="19" t="s">
        <v>106</v>
      </c>
      <c r="Q2" s="19" t="s">
        <v>107</v>
      </c>
      <c r="R2" s="19" t="s">
        <v>108</v>
      </c>
      <c r="S2" s="19" t="s">
        <v>109</v>
      </c>
      <c r="T2" s="19" t="s">
        <v>110</v>
      </c>
      <c r="U2" s="19" t="s">
        <v>111</v>
      </c>
      <c r="V2" s="19" t="s">
        <v>112</v>
      </c>
      <c r="W2" s="19" t="s">
        <v>113</v>
      </c>
      <c r="X2" s="19" t="s">
        <v>114</v>
      </c>
      <c r="Y2" s="18" t="s">
        <v>95</v>
      </c>
      <c r="Z2" s="19" t="s">
        <v>96</v>
      </c>
      <c r="AA2" s="19" t="s">
        <v>97</v>
      </c>
      <c r="AB2" s="19" t="s">
        <v>98</v>
      </c>
      <c r="AC2" s="19" t="s">
        <v>99</v>
      </c>
      <c r="AD2" s="19" t="s">
        <v>100</v>
      </c>
      <c r="AE2" s="19" t="s">
        <v>101</v>
      </c>
      <c r="AF2" s="19" t="s">
        <v>102</v>
      </c>
      <c r="AG2" s="19" t="s">
        <v>103</v>
      </c>
      <c r="AH2" s="19" t="s">
        <v>104</v>
      </c>
      <c r="AI2" s="19" t="s">
        <v>105</v>
      </c>
      <c r="AJ2" s="19" t="s">
        <v>106</v>
      </c>
      <c r="AK2" s="19" t="s">
        <v>107</v>
      </c>
      <c r="AL2" s="19" t="s">
        <v>108</v>
      </c>
      <c r="AM2" s="19" t="s">
        <v>109</v>
      </c>
      <c r="AN2" s="19" t="s">
        <v>110</v>
      </c>
      <c r="AO2" s="19" t="s">
        <v>111</v>
      </c>
      <c r="AP2" s="19" t="s">
        <v>112</v>
      </c>
      <c r="AQ2" s="19" t="s">
        <v>113</v>
      </c>
      <c r="AR2" s="19" t="s">
        <v>114</v>
      </c>
      <c r="AS2" s="18" t="s">
        <v>95</v>
      </c>
      <c r="AT2" s="19" t="s">
        <v>96</v>
      </c>
      <c r="AU2" s="19" t="s">
        <v>97</v>
      </c>
      <c r="AV2" s="19" t="s">
        <v>98</v>
      </c>
      <c r="AW2" s="19" t="s">
        <v>99</v>
      </c>
      <c r="AX2" s="19" t="s">
        <v>100</v>
      </c>
      <c r="AY2" s="19" t="s">
        <v>101</v>
      </c>
      <c r="AZ2" s="19" t="s">
        <v>102</v>
      </c>
      <c r="BA2" s="19" t="s">
        <v>103</v>
      </c>
      <c r="BB2" s="19" t="s">
        <v>104</v>
      </c>
      <c r="BC2" s="19" t="s">
        <v>105</v>
      </c>
      <c r="BD2" s="19" t="s">
        <v>106</v>
      </c>
      <c r="BE2" s="19" t="s">
        <v>107</v>
      </c>
      <c r="BF2" s="19" t="s">
        <v>108</v>
      </c>
      <c r="BG2" s="19" t="s">
        <v>109</v>
      </c>
      <c r="BH2" s="19" t="s">
        <v>110</v>
      </c>
      <c r="BI2" s="19" t="s">
        <v>111</v>
      </c>
      <c r="BJ2" s="19" t="s">
        <v>112</v>
      </c>
      <c r="BK2" s="19" t="s">
        <v>113</v>
      </c>
      <c r="BL2" s="19" t="s">
        <v>114</v>
      </c>
      <c r="BM2" s="18" t="s">
        <v>95</v>
      </c>
      <c r="BN2" s="19" t="s">
        <v>96</v>
      </c>
      <c r="BO2" s="19" t="s">
        <v>97</v>
      </c>
      <c r="BP2" s="19" t="s">
        <v>98</v>
      </c>
      <c r="BQ2" s="19" t="s">
        <v>99</v>
      </c>
      <c r="BR2" s="19" t="s">
        <v>100</v>
      </c>
      <c r="BS2" s="19" t="s">
        <v>101</v>
      </c>
      <c r="BT2" s="19" t="s">
        <v>102</v>
      </c>
      <c r="BU2" s="19" t="s">
        <v>103</v>
      </c>
      <c r="BV2" s="19" t="s">
        <v>104</v>
      </c>
      <c r="BW2" s="19" t="s">
        <v>105</v>
      </c>
      <c r="BX2" s="19" t="s">
        <v>106</v>
      </c>
      <c r="BY2" s="19" t="s">
        <v>107</v>
      </c>
      <c r="BZ2" s="19" t="s">
        <v>108</v>
      </c>
      <c r="CA2" s="19" t="s">
        <v>109</v>
      </c>
      <c r="CB2" s="19" t="s">
        <v>110</v>
      </c>
      <c r="CC2" s="19" t="s">
        <v>111</v>
      </c>
      <c r="CD2" s="19" t="s">
        <v>112</v>
      </c>
      <c r="CE2" s="19" t="s">
        <v>113</v>
      </c>
      <c r="CF2" s="19" t="s">
        <v>114</v>
      </c>
      <c r="CG2" s="18" t="s">
        <v>95</v>
      </c>
      <c r="CH2" s="19" t="s">
        <v>96</v>
      </c>
      <c r="CI2" s="19" t="s">
        <v>97</v>
      </c>
      <c r="CJ2" s="19" t="s">
        <v>98</v>
      </c>
      <c r="CK2" s="19" t="s">
        <v>99</v>
      </c>
      <c r="CL2" s="19" t="s">
        <v>100</v>
      </c>
      <c r="CM2" s="19" t="s">
        <v>101</v>
      </c>
      <c r="CN2" s="19" t="s">
        <v>102</v>
      </c>
      <c r="CO2" s="19" t="s">
        <v>103</v>
      </c>
      <c r="CP2" s="19" t="s">
        <v>104</v>
      </c>
      <c r="CQ2" s="19" t="s">
        <v>105</v>
      </c>
      <c r="CR2" s="19" t="s">
        <v>106</v>
      </c>
      <c r="CS2" s="19" t="s">
        <v>107</v>
      </c>
      <c r="CT2" s="19" t="s">
        <v>108</v>
      </c>
      <c r="CU2" s="19" t="s">
        <v>109</v>
      </c>
      <c r="CV2" s="19" t="s">
        <v>110</v>
      </c>
      <c r="CW2" s="19" t="s">
        <v>111</v>
      </c>
      <c r="CX2" s="19" t="s">
        <v>112</v>
      </c>
      <c r="CY2" s="19" t="s">
        <v>113</v>
      </c>
      <c r="CZ2" s="19" t="s">
        <v>114</v>
      </c>
      <c r="DA2" s="18" t="s">
        <v>95</v>
      </c>
      <c r="DB2" s="19" t="s">
        <v>96</v>
      </c>
      <c r="DC2" s="19" t="s">
        <v>97</v>
      </c>
      <c r="DD2" s="19" t="s">
        <v>98</v>
      </c>
      <c r="DE2" s="19" t="s">
        <v>99</v>
      </c>
      <c r="DF2" s="19" t="s">
        <v>100</v>
      </c>
      <c r="DG2" s="19" t="s">
        <v>101</v>
      </c>
      <c r="DH2" s="19" t="s">
        <v>102</v>
      </c>
      <c r="DI2" s="19" t="s">
        <v>103</v>
      </c>
      <c r="DJ2" s="19" t="s">
        <v>104</v>
      </c>
      <c r="DK2" s="19" t="s">
        <v>105</v>
      </c>
      <c r="DL2" s="19" t="s">
        <v>106</v>
      </c>
      <c r="DM2" s="19" t="s">
        <v>107</v>
      </c>
      <c r="DN2" s="19" t="s">
        <v>108</v>
      </c>
      <c r="DO2" s="19" t="s">
        <v>109</v>
      </c>
      <c r="DP2" s="19" t="s">
        <v>110</v>
      </c>
      <c r="DQ2" s="19" t="s">
        <v>111</v>
      </c>
      <c r="DR2" s="19" t="s">
        <v>112</v>
      </c>
      <c r="DS2" s="19" t="s">
        <v>113</v>
      </c>
      <c r="DT2" s="19" t="s">
        <v>114</v>
      </c>
      <c r="DU2" s="18" t="s">
        <v>95</v>
      </c>
      <c r="DV2" s="19" t="s">
        <v>96</v>
      </c>
      <c r="DW2" s="19" t="s">
        <v>97</v>
      </c>
      <c r="DX2" s="19" t="s">
        <v>98</v>
      </c>
      <c r="DY2" s="19" t="s">
        <v>99</v>
      </c>
      <c r="DZ2" s="19" t="s">
        <v>100</v>
      </c>
      <c r="EA2" s="19" t="s">
        <v>101</v>
      </c>
      <c r="EB2" s="19" t="s">
        <v>102</v>
      </c>
      <c r="EC2" s="19" t="s">
        <v>103</v>
      </c>
      <c r="ED2" s="19" t="s">
        <v>104</v>
      </c>
      <c r="EE2" s="19" t="s">
        <v>105</v>
      </c>
      <c r="EF2" s="19" t="s">
        <v>106</v>
      </c>
      <c r="EG2" s="19" t="s">
        <v>107</v>
      </c>
      <c r="EH2" s="19" t="s">
        <v>108</v>
      </c>
      <c r="EI2" s="19" t="s">
        <v>109</v>
      </c>
      <c r="EJ2" s="19" t="s">
        <v>110</v>
      </c>
      <c r="EK2" s="19" t="s">
        <v>111</v>
      </c>
      <c r="EL2" s="19" t="s">
        <v>112</v>
      </c>
      <c r="EM2" s="19" t="s">
        <v>113</v>
      </c>
      <c r="EN2" s="19" t="s">
        <v>114</v>
      </c>
      <c r="EO2" s="18" t="s">
        <v>95</v>
      </c>
      <c r="EP2" s="19" t="s">
        <v>96</v>
      </c>
      <c r="EQ2" s="19" t="s">
        <v>97</v>
      </c>
      <c r="ER2" s="19" t="s">
        <v>98</v>
      </c>
      <c r="ES2" s="19" t="s">
        <v>99</v>
      </c>
      <c r="ET2" s="19" t="s">
        <v>100</v>
      </c>
      <c r="EU2" s="19" t="s">
        <v>101</v>
      </c>
      <c r="EV2" s="19" t="s">
        <v>102</v>
      </c>
      <c r="EW2" s="19" t="s">
        <v>103</v>
      </c>
      <c r="EX2" s="19" t="s">
        <v>104</v>
      </c>
      <c r="EY2" s="19" t="s">
        <v>105</v>
      </c>
      <c r="EZ2" s="19" t="s">
        <v>106</v>
      </c>
      <c r="FA2" s="19" t="s">
        <v>107</v>
      </c>
      <c r="FB2" s="19" t="s">
        <v>108</v>
      </c>
      <c r="FC2" s="19" t="s">
        <v>109</v>
      </c>
      <c r="FD2" s="19" t="s">
        <v>110</v>
      </c>
      <c r="FE2" s="19" t="s">
        <v>111</v>
      </c>
      <c r="FF2" s="19" t="s">
        <v>112</v>
      </c>
      <c r="FG2" s="19" t="s">
        <v>113</v>
      </c>
      <c r="FH2" s="19" t="s">
        <v>114</v>
      </c>
      <c r="FI2" s="18" t="s">
        <v>95</v>
      </c>
      <c r="FJ2" s="19" t="s">
        <v>96</v>
      </c>
      <c r="FK2" s="19" t="s">
        <v>97</v>
      </c>
      <c r="FL2" s="19" t="s">
        <v>98</v>
      </c>
      <c r="FM2" s="19" t="s">
        <v>99</v>
      </c>
      <c r="FN2" s="19" t="s">
        <v>100</v>
      </c>
      <c r="FO2" s="19" t="s">
        <v>101</v>
      </c>
      <c r="FP2" s="19" t="s">
        <v>102</v>
      </c>
      <c r="FQ2" s="19" t="s">
        <v>103</v>
      </c>
      <c r="FR2" s="19" t="s">
        <v>104</v>
      </c>
      <c r="FS2" s="19" t="s">
        <v>105</v>
      </c>
      <c r="FT2" s="19" t="s">
        <v>106</v>
      </c>
      <c r="FU2" s="19" t="s">
        <v>107</v>
      </c>
      <c r="FV2" s="19" t="s">
        <v>108</v>
      </c>
      <c r="FW2" s="19" t="s">
        <v>109</v>
      </c>
      <c r="FX2" s="19" t="s">
        <v>110</v>
      </c>
      <c r="FY2" s="19" t="s">
        <v>111</v>
      </c>
      <c r="FZ2" s="19" t="s">
        <v>112</v>
      </c>
      <c r="GA2" s="19" t="s">
        <v>113</v>
      </c>
      <c r="GB2" s="19" t="s">
        <v>114</v>
      </c>
      <c r="GC2" s="18" t="s">
        <v>95</v>
      </c>
      <c r="GD2" s="19" t="s">
        <v>96</v>
      </c>
      <c r="GE2" s="19" t="s">
        <v>97</v>
      </c>
      <c r="GF2" s="19" t="s">
        <v>98</v>
      </c>
      <c r="GG2" s="19" t="s">
        <v>99</v>
      </c>
      <c r="GH2" s="19" t="s">
        <v>100</v>
      </c>
      <c r="GI2" s="19" t="s">
        <v>101</v>
      </c>
      <c r="GJ2" s="19" t="s">
        <v>102</v>
      </c>
      <c r="GK2" s="19" t="s">
        <v>103</v>
      </c>
      <c r="GL2" s="19" t="s">
        <v>104</v>
      </c>
      <c r="GM2" s="19" t="s">
        <v>105</v>
      </c>
      <c r="GN2" s="19" t="s">
        <v>106</v>
      </c>
      <c r="GO2" s="19" t="s">
        <v>107</v>
      </c>
      <c r="GP2" s="19" t="s">
        <v>108</v>
      </c>
      <c r="GQ2" s="19" t="s">
        <v>109</v>
      </c>
      <c r="GR2" s="19" t="s">
        <v>110</v>
      </c>
      <c r="GS2" s="19" t="s">
        <v>111</v>
      </c>
      <c r="GT2" s="19" t="s">
        <v>112</v>
      </c>
      <c r="GU2" s="19" t="s">
        <v>113</v>
      </c>
      <c r="GV2" s="19" t="s">
        <v>114</v>
      </c>
      <c r="GW2" s="18" t="s">
        <v>95</v>
      </c>
      <c r="GX2" s="19" t="s">
        <v>96</v>
      </c>
      <c r="GY2" s="19" t="s">
        <v>97</v>
      </c>
      <c r="GZ2" s="19" t="s">
        <v>98</v>
      </c>
      <c r="HA2" s="19" t="s">
        <v>99</v>
      </c>
      <c r="HB2" s="19" t="s">
        <v>100</v>
      </c>
      <c r="HC2" s="19" t="s">
        <v>101</v>
      </c>
      <c r="HD2" s="19" t="s">
        <v>102</v>
      </c>
      <c r="HE2" s="19" t="s">
        <v>103</v>
      </c>
      <c r="HF2" s="19" t="s">
        <v>104</v>
      </c>
      <c r="HG2" s="19" t="s">
        <v>105</v>
      </c>
      <c r="HH2" s="19" t="s">
        <v>106</v>
      </c>
      <c r="HI2" s="19" t="s">
        <v>107</v>
      </c>
      <c r="HJ2" s="19" t="s">
        <v>108</v>
      </c>
      <c r="HK2" s="19" t="s">
        <v>109</v>
      </c>
      <c r="HL2" s="19" t="s">
        <v>110</v>
      </c>
      <c r="HM2" s="19" t="s">
        <v>111</v>
      </c>
      <c r="HN2" s="19" t="s">
        <v>112</v>
      </c>
      <c r="HO2" s="19" t="s">
        <v>113</v>
      </c>
      <c r="HP2" s="19" t="s">
        <v>114</v>
      </c>
      <c r="HQ2" s="18" t="s">
        <v>95</v>
      </c>
      <c r="HR2" s="19" t="s">
        <v>96</v>
      </c>
      <c r="HS2" s="19" t="s">
        <v>97</v>
      </c>
      <c r="HT2" s="19" t="s">
        <v>98</v>
      </c>
      <c r="HU2" s="19" t="s">
        <v>99</v>
      </c>
      <c r="HV2" s="19" t="s">
        <v>100</v>
      </c>
      <c r="HW2" s="19" t="s">
        <v>101</v>
      </c>
      <c r="HX2" s="19" t="s">
        <v>102</v>
      </c>
      <c r="HY2" s="19" t="s">
        <v>103</v>
      </c>
      <c r="HZ2" s="19" t="s">
        <v>104</v>
      </c>
      <c r="IA2" s="19" t="s">
        <v>105</v>
      </c>
      <c r="IB2" s="19" t="s">
        <v>106</v>
      </c>
      <c r="IC2" s="19" t="s">
        <v>107</v>
      </c>
      <c r="ID2" s="19" t="s">
        <v>108</v>
      </c>
      <c r="IE2" s="19" t="s">
        <v>109</v>
      </c>
      <c r="IF2" s="19" t="s">
        <v>110</v>
      </c>
      <c r="IG2" s="19" t="s">
        <v>111</v>
      </c>
      <c r="IH2" s="19" t="s">
        <v>112</v>
      </c>
      <c r="II2" s="19" t="s">
        <v>113</v>
      </c>
      <c r="IJ2" s="19" t="s">
        <v>114</v>
      </c>
      <c r="IK2" s="18" t="s">
        <v>95</v>
      </c>
      <c r="IL2" s="19" t="s">
        <v>96</v>
      </c>
      <c r="IM2" s="19" t="s">
        <v>97</v>
      </c>
      <c r="IN2" s="19" t="s">
        <v>98</v>
      </c>
      <c r="IO2" s="19" t="s">
        <v>99</v>
      </c>
      <c r="IP2" s="19" t="s">
        <v>100</v>
      </c>
      <c r="IQ2" s="19" t="s">
        <v>101</v>
      </c>
      <c r="IR2" s="19" t="s">
        <v>102</v>
      </c>
      <c r="IS2" s="19" t="s">
        <v>103</v>
      </c>
      <c r="IT2" s="19" t="s">
        <v>104</v>
      </c>
      <c r="IU2" s="19" t="s">
        <v>105</v>
      </c>
      <c r="IV2" s="19" t="s">
        <v>106</v>
      </c>
      <c r="IW2" s="19" t="s">
        <v>107</v>
      </c>
      <c r="IX2" s="19" t="s">
        <v>108</v>
      </c>
      <c r="IY2" s="19" t="s">
        <v>109</v>
      </c>
      <c r="IZ2" s="19" t="s">
        <v>110</v>
      </c>
      <c r="JA2" s="19" t="s">
        <v>111</v>
      </c>
      <c r="JB2" s="19" t="s">
        <v>112</v>
      </c>
      <c r="JC2" s="19" t="s">
        <v>113</v>
      </c>
      <c r="JD2" s="19" t="s">
        <v>114</v>
      </c>
      <c r="JE2" s="18" t="s">
        <v>95</v>
      </c>
      <c r="JF2" s="19" t="s">
        <v>96</v>
      </c>
      <c r="JG2" s="19" t="s">
        <v>97</v>
      </c>
      <c r="JH2" s="19" t="s">
        <v>98</v>
      </c>
      <c r="JI2" s="19" t="s">
        <v>99</v>
      </c>
      <c r="JJ2" s="19" t="s">
        <v>100</v>
      </c>
      <c r="JK2" s="19" t="s">
        <v>101</v>
      </c>
      <c r="JL2" s="19" t="s">
        <v>102</v>
      </c>
      <c r="JM2" s="19" t="s">
        <v>103</v>
      </c>
      <c r="JN2" s="19" t="s">
        <v>104</v>
      </c>
      <c r="JO2" s="19" t="s">
        <v>105</v>
      </c>
      <c r="JP2" s="19" t="s">
        <v>106</v>
      </c>
      <c r="JQ2" s="19" t="s">
        <v>107</v>
      </c>
      <c r="JR2" s="19" t="s">
        <v>108</v>
      </c>
      <c r="JS2" s="19" t="s">
        <v>109</v>
      </c>
      <c r="JT2" s="19" t="s">
        <v>110</v>
      </c>
      <c r="JU2" s="19" t="s">
        <v>111</v>
      </c>
      <c r="JV2" s="19" t="s">
        <v>112</v>
      </c>
      <c r="JW2" s="19" t="s">
        <v>113</v>
      </c>
      <c r="JX2" s="19" t="s">
        <v>114</v>
      </c>
      <c r="JY2" s="18" t="s">
        <v>95</v>
      </c>
      <c r="JZ2" s="19" t="s">
        <v>96</v>
      </c>
      <c r="KA2" s="19" t="s">
        <v>97</v>
      </c>
      <c r="KB2" s="19" t="s">
        <v>98</v>
      </c>
      <c r="KC2" s="19" t="s">
        <v>99</v>
      </c>
      <c r="KD2" s="19" t="s">
        <v>100</v>
      </c>
      <c r="KE2" s="19" t="s">
        <v>101</v>
      </c>
      <c r="KF2" s="19" t="s">
        <v>102</v>
      </c>
      <c r="KG2" s="19" t="s">
        <v>103</v>
      </c>
      <c r="KH2" s="19" t="s">
        <v>104</v>
      </c>
      <c r="KI2" s="19" t="s">
        <v>105</v>
      </c>
      <c r="KJ2" s="19" t="s">
        <v>106</v>
      </c>
      <c r="KK2" s="19" t="s">
        <v>107</v>
      </c>
      <c r="KL2" s="19" t="s">
        <v>108</v>
      </c>
      <c r="KM2" s="19" t="s">
        <v>109</v>
      </c>
      <c r="KN2" s="19" t="s">
        <v>110</v>
      </c>
      <c r="KO2" s="19" t="s">
        <v>111</v>
      </c>
      <c r="KP2" s="19" t="s">
        <v>112</v>
      </c>
      <c r="KQ2" s="19" t="s">
        <v>113</v>
      </c>
      <c r="KR2" s="19" t="s">
        <v>114</v>
      </c>
      <c r="KS2" s="18" t="s">
        <v>95</v>
      </c>
      <c r="KT2" s="19" t="s">
        <v>96</v>
      </c>
      <c r="KU2" s="19" t="s">
        <v>97</v>
      </c>
      <c r="KV2" s="19" t="s">
        <v>98</v>
      </c>
      <c r="KW2" s="19" t="s">
        <v>99</v>
      </c>
      <c r="KX2" s="19" t="s">
        <v>100</v>
      </c>
      <c r="KY2" s="19" t="s">
        <v>101</v>
      </c>
      <c r="KZ2" s="19" t="s">
        <v>102</v>
      </c>
      <c r="LA2" s="19" t="s">
        <v>103</v>
      </c>
      <c r="LB2" s="19" t="s">
        <v>104</v>
      </c>
      <c r="LC2" s="19" t="s">
        <v>105</v>
      </c>
      <c r="LD2" s="19" t="s">
        <v>106</v>
      </c>
      <c r="LE2" s="19" t="s">
        <v>107</v>
      </c>
      <c r="LF2" s="19" t="s">
        <v>108</v>
      </c>
      <c r="LG2" s="19" t="s">
        <v>109</v>
      </c>
      <c r="LH2" s="19" t="s">
        <v>110</v>
      </c>
      <c r="LI2" s="19" t="s">
        <v>111</v>
      </c>
      <c r="LJ2" s="19" t="s">
        <v>112</v>
      </c>
      <c r="LK2" s="19" t="s">
        <v>113</v>
      </c>
      <c r="LL2" s="19" t="s">
        <v>114</v>
      </c>
      <c r="LM2" s="18" t="s">
        <v>95</v>
      </c>
      <c r="LN2" s="19" t="s">
        <v>96</v>
      </c>
      <c r="LO2" s="19" t="s">
        <v>97</v>
      </c>
      <c r="LP2" s="19" t="s">
        <v>98</v>
      </c>
      <c r="LQ2" s="19" t="s">
        <v>99</v>
      </c>
      <c r="LR2" s="19" t="s">
        <v>100</v>
      </c>
      <c r="LS2" s="19" t="s">
        <v>101</v>
      </c>
      <c r="LT2" s="19" t="s">
        <v>102</v>
      </c>
      <c r="LU2" s="19" t="s">
        <v>103</v>
      </c>
      <c r="LV2" s="19" t="s">
        <v>104</v>
      </c>
      <c r="LW2" s="19" t="s">
        <v>105</v>
      </c>
      <c r="LX2" s="19" t="s">
        <v>106</v>
      </c>
      <c r="LY2" s="19" t="s">
        <v>107</v>
      </c>
      <c r="LZ2" s="19" t="s">
        <v>108</v>
      </c>
      <c r="MA2" s="19" t="s">
        <v>109</v>
      </c>
      <c r="MB2" s="19" t="s">
        <v>110</v>
      </c>
      <c r="MC2" s="19" t="s">
        <v>111</v>
      </c>
      <c r="MD2" s="19" t="s">
        <v>112</v>
      </c>
      <c r="ME2" s="19" t="s">
        <v>113</v>
      </c>
      <c r="MF2" s="19" t="s">
        <v>114</v>
      </c>
      <c r="MG2" s="18" t="s">
        <v>95</v>
      </c>
      <c r="MH2" s="19" t="s">
        <v>96</v>
      </c>
      <c r="MI2" s="19" t="s">
        <v>97</v>
      </c>
      <c r="MJ2" s="19" t="s">
        <v>98</v>
      </c>
      <c r="MK2" s="19" t="s">
        <v>99</v>
      </c>
      <c r="ML2" s="19" t="s">
        <v>100</v>
      </c>
      <c r="MM2" s="19" t="s">
        <v>101</v>
      </c>
      <c r="MN2" s="19" t="s">
        <v>102</v>
      </c>
      <c r="MO2" s="19" t="s">
        <v>103</v>
      </c>
      <c r="MP2" s="19" t="s">
        <v>104</v>
      </c>
      <c r="MQ2" s="19" t="s">
        <v>105</v>
      </c>
      <c r="MR2" s="19" t="s">
        <v>106</v>
      </c>
      <c r="MS2" s="19" t="s">
        <v>107</v>
      </c>
      <c r="MT2" s="19" t="s">
        <v>108</v>
      </c>
      <c r="MU2" s="19" t="s">
        <v>109</v>
      </c>
      <c r="MV2" s="19" t="s">
        <v>110</v>
      </c>
      <c r="MW2" s="19" t="s">
        <v>111</v>
      </c>
      <c r="MX2" s="19" t="s">
        <v>112</v>
      </c>
      <c r="MY2" s="19" t="s">
        <v>113</v>
      </c>
      <c r="MZ2" s="19" t="s">
        <v>114</v>
      </c>
    </row>
    <row r="3" spans="1:364">
      <c r="A3" s="21" t="s">
        <v>1450</v>
      </c>
      <c r="B3" s="21"/>
      <c r="C3" s="21" t="s">
        <v>886</v>
      </c>
      <c r="E3" s="22">
        <v>10</v>
      </c>
      <c r="F3" s="23">
        <v>10</v>
      </c>
      <c r="G3" s="23">
        <v>10</v>
      </c>
      <c r="H3" s="23">
        <v>10</v>
      </c>
      <c r="I3" s="23">
        <v>10</v>
      </c>
      <c r="J3" s="23">
        <v>10</v>
      </c>
      <c r="K3" s="23">
        <v>10</v>
      </c>
      <c r="L3" s="23">
        <v>10</v>
      </c>
      <c r="M3" s="23">
        <v>10</v>
      </c>
      <c r="N3" s="23">
        <v>10</v>
      </c>
      <c r="O3" s="23">
        <v>10</v>
      </c>
      <c r="P3" s="23">
        <v>10</v>
      </c>
      <c r="Q3" s="23">
        <v>10</v>
      </c>
      <c r="R3" s="23">
        <v>10</v>
      </c>
      <c r="S3" s="23">
        <v>10</v>
      </c>
      <c r="T3" s="23">
        <v>10</v>
      </c>
      <c r="U3" s="23">
        <v>10</v>
      </c>
      <c r="V3" s="23">
        <v>10</v>
      </c>
      <c r="W3" s="23">
        <v>10</v>
      </c>
      <c r="X3" s="23">
        <v>10</v>
      </c>
      <c r="Y3" s="22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2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2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2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2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2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2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1451</v>
      </c>
      <c r="B4" s="21"/>
      <c r="C4" s="21" t="s">
        <v>886</v>
      </c>
      <c r="E4" s="22">
        <v>10</v>
      </c>
      <c r="F4" s="23">
        <v>10</v>
      </c>
      <c r="G4" s="23">
        <v>10</v>
      </c>
      <c r="H4" s="23">
        <v>10</v>
      </c>
      <c r="I4" s="23">
        <v>10</v>
      </c>
      <c r="J4" s="23">
        <v>10</v>
      </c>
      <c r="K4" s="23">
        <v>10</v>
      </c>
      <c r="L4" s="23">
        <v>10</v>
      </c>
      <c r="M4" s="23">
        <v>10</v>
      </c>
      <c r="N4" s="23">
        <v>10</v>
      </c>
      <c r="O4" s="23">
        <v>10</v>
      </c>
      <c r="P4" s="23">
        <v>10</v>
      </c>
      <c r="Q4" s="23">
        <v>10</v>
      </c>
      <c r="R4" s="23">
        <v>10</v>
      </c>
      <c r="S4" s="23">
        <v>10</v>
      </c>
      <c r="T4" s="23">
        <v>10</v>
      </c>
      <c r="U4" s="23">
        <v>10</v>
      </c>
      <c r="V4" s="23">
        <v>10</v>
      </c>
      <c r="W4" s="23">
        <v>10</v>
      </c>
      <c r="X4" s="23">
        <v>10</v>
      </c>
      <c r="Y4" s="22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2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2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2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2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2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2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2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2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2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2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2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2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2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2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2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2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</row>
    <row r="5" spans="1:364">
      <c r="A5" s="21" t="s">
        <v>1452</v>
      </c>
      <c r="B5" s="21" t="s">
        <v>1453</v>
      </c>
      <c r="C5" s="21" t="s">
        <v>886</v>
      </c>
      <c r="D5" s="9" t="s">
        <v>1453</v>
      </c>
      <c r="E5" s="22">
        <v>10</v>
      </c>
      <c r="F5" s="23">
        <v>10</v>
      </c>
      <c r="G5" s="23">
        <v>10</v>
      </c>
      <c r="H5" s="23">
        <v>10</v>
      </c>
      <c r="I5" s="23">
        <v>10</v>
      </c>
      <c r="J5" s="23">
        <v>10</v>
      </c>
      <c r="K5" s="23">
        <v>10</v>
      </c>
      <c r="L5" s="23">
        <v>10</v>
      </c>
      <c r="M5" s="23">
        <v>10</v>
      </c>
      <c r="N5" s="23">
        <v>10</v>
      </c>
      <c r="O5" s="23">
        <v>10</v>
      </c>
      <c r="P5" s="23">
        <v>10</v>
      </c>
      <c r="Q5" s="23">
        <v>10</v>
      </c>
      <c r="R5" s="23">
        <v>10</v>
      </c>
      <c r="S5" s="23">
        <v>10</v>
      </c>
      <c r="T5" s="23">
        <v>10</v>
      </c>
      <c r="U5" s="23">
        <v>10</v>
      </c>
      <c r="V5" s="23">
        <v>10</v>
      </c>
      <c r="W5" s="23">
        <v>10</v>
      </c>
      <c r="X5" s="23">
        <v>10</v>
      </c>
      <c r="Y5" s="22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2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2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2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2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2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2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2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2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2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2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2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2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2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2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2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2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</row>
    <row r="6" spans="1:364">
      <c r="A6" s="21" t="s">
        <v>1454</v>
      </c>
      <c r="B6" s="21" t="s">
        <v>1454</v>
      </c>
      <c r="C6" s="21" t="s">
        <v>839</v>
      </c>
      <c r="D6" s="9" t="s">
        <v>1454</v>
      </c>
      <c r="E6" s="22">
        <v>10</v>
      </c>
      <c r="F6" s="23">
        <v>10</v>
      </c>
      <c r="G6" s="23">
        <v>10</v>
      </c>
      <c r="H6" s="23">
        <v>10</v>
      </c>
      <c r="I6" s="23">
        <v>10</v>
      </c>
      <c r="J6" s="23">
        <v>10</v>
      </c>
      <c r="K6" s="23">
        <v>10</v>
      </c>
      <c r="L6" s="23">
        <v>10</v>
      </c>
      <c r="M6" s="23">
        <v>10</v>
      </c>
      <c r="N6" s="23">
        <v>10</v>
      </c>
      <c r="O6" s="23">
        <v>10</v>
      </c>
      <c r="P6" s="23">
        <v>10</v>
      </c>
      <c r="Q6" s="23">
        <v>10</v>
      </c>
      <c r="R6" s="23">
        <v>10</v>
      </c>
      <c r="S6" s="23">
        <v>10</v>
      </c>
      <c r="T6" s="23">
        <v>10</v>
      </c>
      <c r="U6" s="23">
        <v>10</v>
      </c>
      <c r="V6" s="23">
        <v>10</v>
      </c>
      <c r="W6" s="23">
        <v>10</v>
      </c>
      <c r="X6" s="23">
        <v>10</v>
      </c>
      <c r="Y6" s="22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2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2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2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2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2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2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2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2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2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2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2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2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2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2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2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2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</row>
    <row r="7" spans="1:364">
      <c r="A7" s="21" t="s">
        <v>1455</v>
      </c>
      <c r="B7" s="21" t="s">
        <v>1456</v>
      </c>
      <c r="C7" s="21" t="s">
        <v>886</v>
      </c>
      <c r="D7" s="9" t="s">
        <v>1456</v>
      </c>
      <c r="E7" s="22">
        <v>10</v>
      </c>
      <c r="F7" s="23">
        <v>10</v>
      </c>
      <c r="G7" s="23">
        <v>10</v>
      </c>
      <c r="H7" s="23">
        <v>10</v>
      </c>
      <c r="I7" s="23">
        <v>10</v>
      </c>
      <c r="J7" s="23">
        <v>10</v>
      </c>
      <c r="K7" s="23">
        <v>10</v>
      </c>
      <c r="L7" s="23">
        <v>10</v>
      </c>
      <c r="M7" s="23">
        <v>10</v>
      </c>
      <c r="N7" s="23">
        <v>10</v>
      </c>
      <c r="O7" s="23">
        <v>10</v>
      </c>
      <c r="P7" s="23">
        <v>10</v>
      </c>
      <c r="Q7" s="23">
        <v>10</v>
      </c>
      <c r="R7" s="23">
        <v>10</v>
      </c>
      <c r="S7" s="23">
        <v>10</v>
      </c>
      <c r="T7" s="23">
        <v>10</v>
      </c>
      <c r="U7" s="23">
        <v>10</v>
      </c>
      <c r="V7" s="23">
        <v>10</v>
      </c>
      <c r="W7" s="23">
        <v>10</v>
      </c>
      <c r="X7" s="23">
        <v>10</v>
      </c>
      <c r="Y7" s="22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2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2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2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2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2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2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2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2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2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2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2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2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2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2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2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2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</row>
    <row r="8" spans="1:364">
      <c r="A8" s="21" t="s">
        <v>1457</v>
      </c>
      <c r="B8" s="21" t="s">
        <v>1458</v>
      </c>
      <c r="C8" s="21" t="s">
        <v>886</v>
      </c>
      <c r="D8" s="9" t="s">
        <v>1458</v>
      </c>
      <c r="E8" s="22">
        <v>10</v>
      </c>
      <c r="F8" s="23">
        <v>10</v>
      </c>
      <c r="G8" s="23">
        <v>10</v>
      </c>
      <c r="H8" s="23">
        <v>10</v>
      </c>
      <c r="I8" s="23">
        <v>10</v>
      </c>
      <c r="J8" s="23">
        <v>10</v>
      </c>
      <c r="K8" s="23">
        <v>10</v>
      </c>
      <c r="L8" s="23">
        <v>10</v>
      </c>
      <c r="M8" s="23">
        <v>10</v>
      </c>
      <c r="N8" s="23">
        <v>10</v>
      </c>
      <c r="O8" s="23">
        <v>10</v>
      </c>
      <c r="P8" s="23">
        <v>10</v>
      </c>
      <c r="Q8" s="23">
        <v>10</v>
      </c>
      <c r="R8" s="23">
        <v>10</v>
      </c>
      <c r="S8" s="23">
        <v>10</v>
      </c>
      <c r="T8" s="23">
        <v>10</v>
      </c>
      <c r="U8" s="23">
        <v>10</v>
      </c>
      <c r="V8" s="23">
        <v>10</v>
      </c>
      <c r="W8" s="23">
        <v>10</v>
      </c>
      <c r="X8" s="23">
        <v>10</v>
      </c>
      <c r="Y8" s="22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2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2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2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2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2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2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2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2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2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2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2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2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2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2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2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</row>
    <row r="9" spans="1:364">
      <c r="A9" s="21" t="s">
        <v>1459</v>
      </c>
      <c r="B9" s="21" t="s">
        <v>1460</v>
      </c>
      <c r="C9" s="21" t="s">
        <v>886</v>
      </c>
      <c r="D9" s="9" t="s">
        <v>1460</v>
      </c>
      <c r="E9" s="22">
        <v>10</v>
      </c>
      <c r="F9" s="23">
        <v>10</v>
      </c>
      <c r="G9" s="23">
        <v>10</v>
      </c>
      <c r="H9" s="23">
        <v>10</v>
      </c>
      <c r="I9" s="23">
        <v>10</v>
      </c>
      <c r="J9" s="23">
        <v>10</v>
      </c>
      <c r="K9" s="23">
        <v>10</v>
      </c>
      <c r="L9" s="23">
        <v>10</v>
      </c>
      <c r="M9" s="23">
        <v>10</v>
      </c>
      <c r="N9" s="23">
        <v>10</v>
      </c>
      <c r="O9" s="23">
        <v>10</v>
      </c>
      <c r="P9" s="23">
        <v>10</v>
      </c>
      <c r="Q9" s="23">
        <v>10</v>
      </c>
      <c r="R9" s="23">
        <v>10</v>
      </c>
      <c r="S9" s="23">
        <v>10</v>
      </c>
      <c r="T9" s="23">
        <v>10</v>
      </c>
      <c r="U9" s="23">
        <v>10</v>
      </c>
      <c r="V9" s="23">
        <v>10</v>
      </c>
      <c r="W9" s="23">
        <v>10</v>
      </c>
      <c r="X9" s="23">
        <v>10</v>
      </c>
      <c r="Y9" s="22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2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2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2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2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2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2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2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2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2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2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2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2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2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2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2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2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</row>
    <row r="10" spans="1:364">
      <c r="A10" s="21" t="s">
        <v>1461</v>
      </c>
      <c r="B10" s="21" t="s">
        <v>1462</v>
      </c>
      <c r="C10" s="21" t="s">
        <v>886</v>
      </c>
      <c r="D10" s="9" t="s">
        <v>1462</v>
      </c>
      <c r="E10" s="22">
        <v>10</v>
      </c>
      <c r="F10" s="23">
        <v>10</v>
      </c>
      <c r="G10" s="23">
        <v>10</v>
      </c>
      <c r="H10" s="23">
        <v>10</v>
      </c>
      <c r="I10" s="23">
        <v>10</v>
      </c>
      <c r="J10" s="23">
        <v>10</v>
      </c>
      <c r="K10" s="23">
        <v>10</v>
      </c>
      <c r="L10" s="23">
        <v>10</v>
      </c>
      <c r="M10" s="23">
        <v>10</v>
      </c>
      <c r="N10" s="23">
        <v>10</v>
      </c>
      <c r="O10" s="23">
        <v>10</v>
      </c>
      <c r="P10" s="23">
        <v>10</v>
      </c>
      <c r="Q10" s="23">
        <v>10</v>
      </c>
      <c r="R10" s="23">
        <v>10</v>
      </c>
      <c r="S10" s="23">
        <v>10</v>
      </c>
      <c r="T10" s="23">
        <v>10</v>
      </c>
      <c r="U10" s="23">
        <v>10</v>
      </c>
      <c r="V10" s="23">
        <v>10</v>
      </c>
      <c r="W10" s="23">
        <v>10</v>
      </c>
      <c r="X10" s="23">
        <v>10</v>
      </c>
      <c r="Y10" s="22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2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2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2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2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2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2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2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2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2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2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2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2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2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2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2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2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</row>
    <row r="11" spans="1:364">
      <c r="A11" s="21" t="s">
        <v>1463</v>
      </c>
      <c r="B11" s="21" t="s">
        <v>1464</v>
      </c>
      <c r="C11" s="21" t="s">
        <v>886</v>
      </c>
      <c r="D11" s="9" t="s">
        <v>1464</v>
      </c>
      <c r="E11" s="22">
        <v>10</v>
      </c>
      <c r="F11" s="23">
        <v>10</v>
      </c>
      <c r="G11" s="23">
        <v>10</v>
      </c>
      <c r="H11" s="23">
        <v>10</v>
      </c>
      <c r="I11" s="23">
        <v>10</v>
      </c>
      <c r="J11" s="23">
        <v>10</v>
      </c>
      <c r="K11" s="23">
        <v>10</v>
      </c>
      <c r="L11" s="23">
        <v>10</v>
      </c>
      <c r="M11" s="23">
        <v>10</v>
      </c>
      <c r="N11" s="23">
        <v>10</v>
      </c>
      <c r="O11" s="23">
        <v>10</v>
      </c>
      <c r="P11" s="23">
        <v>10</v>
      </c>
      <c r="Q11" s="23">
        <v>10</v>
      </c>
      <c r="R11" s="23">
        <v>10</v>
      </c>
      <c r="S11" s="23">
        <v>10</v>
      </c>
      <c r="T11" s="23">
        <v>10</v>
      </c>
      <c r="U11" s="23">
        <v>10</v>
      </c>
      <c r="V11" s="23">
        <v>10</v>
      </c>
      <c r="W11" s="23">
        <v>10</v>
      </c>
      <c r="X11" s="23">
        <v>10</v>
      </c>
      <c r="Y11" s="22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2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2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2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2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2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2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2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2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2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2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2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2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2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2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2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2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</row>
    <row r="12" spans="1:364">
      <c r="A12" s="21" t="s">
        <v>1465</v>
      </c>
      <c r="B12" s="21" t="s">
        <v>1466</v>
      </c>
      <c r="C12" s="21" t="s">
        <v>886</v>
      </c>
      <c r="D12" s="9" t="s">
        <v>1466</v>
      </c>
      <c r="E12" s="22">
        <v>10</v>
      </c>
      <c r="F12" s="23">
        <v>10</v>
      </c>
      <c r="G12" s="23">
        <v>10</v>
      </c>
      <c r="H12" s="23">
        <v>10</v>
      </c>
      <c r="I12" s="23">
        <v>10</v>
      </c>
      <c r="J12" s="23">
        <v>10</v>
      </c>
      <c r="K12" s="23">
        <v>10</v>
      </c>
      <c r="L12" s="23">
        <v>10</v>
      </c>
      <c r="M12" s="23">
        <v>10</v>
      </c>
      <c r="N12" s="23">
        <v>10</v>
      </c>
      <c r="O12" s="23">
        <v>10</v>
      </c>
      <c r="P12" s="23">
        <v>10</v>
      </c>
      <c r="Q12" s="23">
        <v>10</v>
      </c>
      <c r="R12" s="23">
        <v>10</v>
      </c>
      <c r="S12" s="23">
        <v>10</v>
      </c>
      <c r="T12" s="23">
        <v>10</v>
      </c>
      <c r="U12" s="23">
        <v>10</v>
      </c>
      <c r="V12" s="23">
        <v>10</v>
      </c>
      <c r="W12" s="23">
        <v>10</v>
      </c>
      <c r="X12" s="23">
        <v>10</v>
      </c>
      <c r="Y12" s="22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2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2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2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2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2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2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2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2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2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2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2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2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2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2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2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2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</row>
    <row r="13" spans="1:364">
      <c r="A13" s="21" t="s">
        <v>1467</v>
      </c>
      <c r="B13" s="21" t="s">
        <v>1468</v>
      </c>
      <c r="C13" s="21" t="s">
        <v>886</v>
      </c>
      <c r="D13" s="9" t="s">
        <v>1468</v>
      </c>
      <c r="E13" s="22">
        <v>10</v>
      </c>
      <c r="F13" s="23">
        <v>10</v>
      </c>
      <c r="G13" s="23">
        <v>10</v>
      </c>
      <c r="H13" s="23">
        <v>10</v>
      </c>
      <c r="I13" s="23">
        <v>10</v>
      </c>
      <c r="J13" s="23">
        <v>10</v>
      </c>
      <c r="K13" s="23">
        <v>10</v>
      </c>
      <c r="L13" s="23">
        <v>10</v>
      </c>
      <c r="M13" s="23">
        <v>10</v>
      </c>
      <c r="N13" s="23">
        <v>10</v>
      </c>
      <c r="O13" s="23">
        <v>10</v>
      </c>
      <c r="P13" s="23">
        <v>10</v>
      </c>
      <c r="Q13" s="23">
        <v>10</v>
      </c>
      <c r="R13" s="23">
        <v>10</v>
      </c>
      <c r="S13" s="23">
        <v>10</v>
      </c>
      <c r="T13" s="23">
        <v>10</v>
      </c>
      <c r="U13" s="23">
        <v>10</v>
      </c>
      <c r="V13" s="23">
        <v>10</v>
      </c>
      <c r="W13" s="23">
        <v>10</v>
      </c>
      <c r="X13" s="23">
        <v>10</v>
      </c>
      <c r="Y13" s="22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2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2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2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2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2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2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2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2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2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2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2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2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2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2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2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2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</row>
    <row r="14" spans="1:364">
      <c r="A14" s="21" t="s">
        <v>1469</v>
      </c>
      <c r="B14" s="21" t="s">
        <v>1470</v>
      </c>
      <c r="C14" s="21" t="s">
        <v>886</v>
      </c>
      <c r="D14" s="9" t="s">
        <v>1470</v>
      </c>
      <c r="E14" s="22">
        <v>10</v>
      </c>
      <c r="F14" s="23">
        <v>10</v>
      </c>
      <c r="G14" s="23">
        <v>10</v>
      </c>
      <c r="H14" s="23">
        <v>10</v>
      </c>
      <c r="I14" s="23">
        <v>10</v>
      </c>
      <c r="J14" s="23">
        <v>10</v>
      </c>
      <c r="K14" s="23">
        <v>10</v>
      </c>
      <c r="L14" s="23">
        <v>10</v>
      </c>
      <c r="M14" s="23">
        <v>10</v>
      </c>
      <c r="N14" s="23">
        <v>10</v>
      </c>
      <c r="O14" s="23">
        <v>10</v>
      </c>
      <c r="P14" s="23">
        <v>10</v>
      </c>
      <c r="Q14" s="23">
        <v>10</v>
      </c>
      <c r="R14" s="23">
        <v>10</v>
      </c>
      <c r="S14" s="23">
        <v>10</v>
      </c>
      <c r="T14" s="23">
        <v>10</v>
      </c>
      <c r="U14" s="23">
        <v>10</v>
      </c>
      <c r="V14" s="23">
        <v>10</v>
      </c>
      <c r="W14" s="23">
        <v>10</v>
      </c>
      <c r="X14" s="23">
        <v>10</v>
      </c>
      <c r="Y14" s="22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2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2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2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2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2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2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2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2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2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2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2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2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2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2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2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2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</row>
    <row r="15" spans="1:364">
      <c r="A15" s="21" t="s">
        <v>1471</v>
      </c>
      <c r="B15" s="21" t="s">
        <v>1472</v>
      </c>
      <c r="C15" s="21" t="s">
        <v>886</v>
      </c>
      <c r="D15" s="9" t="s">
        <v>1472</v>
      </c>
      <c r="E15" s="22">
        <v>10</v>
      </c>
      <c r="F15" s="23">
        <v>10</v>
      </c>
      <c r="G15" s="23">
        <v>10</v>
      </c>
      <c r="H15" s="23">
        <v>10</v>
      </c>
      <c r="I15" s="23">
        <v>10</v>
      </c>
      <c r="J15" s="23">
        <v>10</v>
      </c>
      <c r="K15" s="23">
        <v>10</v>
      </c>
      <c r="L15" s="23">
        <v>10</v>
      </c>
      <c r="M15" s="23">
        <v>10</v>
      </c>
      <c r="N15" s="23">
        <v>10</v>
      </c>
      <c r="O15" s="23">
        <v>10</v>
      </c>
      <c r="P15" s="23">
        <v>10</v>
      </c>
      <c r="Q15" s="23">
        <v>10</v>
      </c>
      <c r="R15" s="23">
        <v>10</v>
      </c>
      <c r="S15" s="23">
        <v>10</v>
      </c>
      <c r="T15" s="23">
        <v>10</v>
      </c>
      <c r="U15" s="23">
        <v>10</v>
      </c>
      <c r="V15" s="23">
        <v>10</v>
      </c>
      <c r="W15" s="23">
        <v>10</v>
      </c>
      <c r="X15" s="23">
        <v>10</v>
      </c>
      <c r="Y15" s="22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2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2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2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2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2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2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2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2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2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2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2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2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2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2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2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2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</row>
    <row r="16" spans="1:364">
      <c r="A16" s="21" t="s">
        <v>1473</v>
      </c>
      <c r="B16" s="21" t="s">
        <v>1474</v>
      </c>
      <c r="C16" s="21" t="s">
        <v>886</v>
      </c>
      <c r="D16" s="9" t="s">
        <v>1474</v>
      </c>
      <c r="E16" s="22">
        <v>10</v>
      </c>
      <c r="F16" s="23">
        <v>10</v>
      </c>
      <c r="G16" s="23">
        <v>10</v>
      </c>
      <c r="H16" s="23">
        <v>10</v>
      </c>
      <c r="I16" s="23">
        <v>10</v>
      </c>
      <c r="J16" s="23">
        <v>10</v>
      </c>
      <c r="K16" s="23">
        <v>10</v>
      </c>
      <c r="L16" s="23">
        <v>10</v>
      </c>
      <c r="M16" s="23">
        <v>10</v>
      </c>
      <c r="N16" s="23">
        <v>10</v>
      </c>
      <c r="O16" s="23">
        <v>10</v>
      </c>
      <c r="P16" s="23">
        <v>10</v>
      </c>
      <c r="Q16" s="23">
        <v>10</v>
      </c>
      <c r="R16" s="23">
        <v>10</v>
      </c>
      <c r="S16" s="23">
        <v>10</v>
      </c>
      <c r="T16" s="23">
        <v>10</v>
      </c>
      <c r="U16" s="23">
        <v>10</v>
      </c>
      <c r="V16" s="23">
        <v>10</v>
      </c>
      <c r="W16" s="23">
        <v>10</v>
      </c>
      <c r="X16" s="23">
        <v>10</v>
      </c>
      <c r="Y16" s="22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2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2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2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2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2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2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2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2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2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2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2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2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2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2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2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2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</row>
    <row r="17" spans="1:364">
      <c r="A17" s="21" t="s">
        <v>1475</v>
      </c>
      <c r="B17" s="21" t="s">
        <v>1476</v>
      </c>
      <c r="C17" s="21" t="s">
        <v>886</v>
      </c>
      <c r="D17" s="9" t="s">
        <v>1476</v>
      </c>
      <c r="E17" s="22">
        <v>10</v>
      </c>
      <c r="F17" s="23">
        <v>10</v>
      </c>
      <c r="G17" s="23">
        <v>10</v>
      </c>
      <c r="H17" s="23">
        <v>10</v>
      </c>
      <c r="I17" s="23">
        <v>10</v>
      </c>
      <c r="J17" s="23">
        <v>10</v>
      </c>
      <c r="K17" s="23">
        <v>10</v>
      </c>
      <c r="L17" s="23">
        <v>10</v>
      </c>
      <c r="M17" s="23">
        <v>10</v>
      </c>
      <c r="N17" s="23">
        <v>10</v>
      </c>
      <c r="O17" s="23">
        <v>10</v>
      </c>
      <c r="P17" s="23">
        <v>10</v>
      </c>
      <c r="Q17" s="23">
        <v>10</v>
      </c>
      <c r="R17" s="23">
        <v>10</v>
      </c>
      <c r="S17" s="23">
        <v>10</v>
      </c>
      <c r="T17" s="23">
        <v>10</v>
      </c>
      <c r="U17" s="23">
        <v>10</v>
      </c>
      <c r="V17" s="23">
        <v>10</v>
      </c>
      <c r="W17" s="23">
        <v>10</v>
      </c>
      <c r="X17" s="23">
        <v>10</v>
      </c>
      <c r="Y17" s="22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2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2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2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2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2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2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2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2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2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2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2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2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2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2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2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2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</row>
    <row r="18" spans="1:364">
      <c r="A18" s="21" t="s">
        <v>1477</v>
      </c>
      <c r="B18" s="21" t="s">
        <v>1468</v>
      </c>
      <c r="C18" s="21" t="s">
        <v>886</v>
      </c>
      <c r="D18" s="9" t="s">
        <v>1468</v>
      </c>
      <c r="E18" s="22">
        <v>10</v>
      </c>
      <c r="F18" s="23">
        <v>10</v>
      </c>
      <c r="G18" s="23">
        <v>10</v>
      </c>
      <c r="H18" s="23">
        <v>10</v>
      </c>
      <c r="I18" s="23">
        <v>10</v>
      </c>
      <c r="J18" s="23">
        <v>10</v>
      </c>
      <c r="K18" s="23">
        <v>10</v>
      </c>
      <c r="L18" s="23">
        <v>10</v>
      </c>
      <c r="M18" s="23">
        <v>10</v>
      </c>
      <c r="N18" s="23">
        <v>10</v>
      </c>
      <c r="O18" s="23">
        <v>10</v>
      </c>
      <c r="P18" s="23">
        <v>10</v>
      </c>
      <c r="Q18" s="23">
        <v>10</v>
      </c>
      <c r="R18" s="23">
        <v>10</v>
      </c>
      <c r="S18" s="23">
        <v>10</v>
      </c>
      <c r="T18" s="23">
        <v>10</v>
      </c>
      <c r="U18" s="23">
        <v>10</v>
      </c>
      <c r="V18" s="23">
        <v>10</v>
      </c>
      <c r="W18" s="23">
        <v>10</v>
      </c>
      <c r="X18" s="23">
        <v>10</v>
      </c>
      <c r="Y18" s="22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2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2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2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2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2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2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2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2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2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2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2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2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2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2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2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2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</row>
    <row r="19" spans="1:364">
      <c r="A19" s="21" t="s">
        <v>1478</v>
      </c>
      <c r="B19" s="21" t="s">
        <v>1479</v>
      </c>
      <c r="C19" s="21" t="s">
        <v>886</v>
      </c>
      <c r="D19" s="9" t="s">
        <v>1479</v>
      </c>
      <c r="E19" s="22">
        <v>10</v>
      </c>
      <c r="F19" s="23">
        <v>10</v>
      </c>
      <c r="G19" s="23">
        <v>10</v>
      </c>
      <c r="H19" s="23">
        <v>10</v>
      </c>
      <c r="I19" s="23">
        <v>10</v>
      </c>
      <c r="J19" s="23">
        <v>10</v>
      </c>
      <c r="K19" s="23">
        <v>10</v>
      </c>
      <c r="L19" s="23">
        <v>10</v>
      </c>
      <c r="M19" s="23">
        <v>10</v>
      </c>
      <c r="N19" s="23">
        <v>10</v>
      </c>
      <c r="O19" s="23">
        <v>10</v>
      </c>
      <c r="P19" s="23">
        <v>10</v>
      </c>
      <c r="Q19" s="23">
        <v>10</v>
      </c>
      <c r="R19" s="23">
        <v>10</v>
      </c>
      <c r="S19" s="23">
        <v>10</v>
      </c>
      <c r="T19" s="23">
        <v>10</v>
      </c>
      <c r="U19" s="23">
        <v>10</v>
      </c>
      <c r="V19" s="23">
        <v>10</v>
      </c>
      <c r="W19" s="23">
        <v>10</v>
      </c>
      <c r="X19" s="23">
        <v>10</v>
      </c>
      <c r="Y19" s="22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2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2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2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2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2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2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2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2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2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2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2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2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2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2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2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2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</row>
    <row r="20" spans="1:364">
      <c r="A20" s="21" t="s">
        <v>1480</v>
      </c>
      <c r="B20" s="21" t="s">
        <v>1481</v>
      </c>
      <c r="C20" s="21" t="s">
        <v>886</v>
      </c>
      <c r="D20" s="9" t="s">
        <v>1481</v>
      </c>
      <c r="E20" s="22">
        <v>10</v>
      </c>
      <c r="F20" s="23">
        <v>10</v>
      </c>
      <c r="G20" s="23">
        <v>10</v>
      </c>
      <c r="H20" s="23">
        <v>10</v>
      </c>
      <c r="I20" s="23">
        <v>10</v>
      </c>
      <c r="J20" s="23">
        <v>10</v>
      </c>
      <c r="K20" s="23">
        <v>10</v>
      </c>
      <c r="L20" s="23">
        <v>10</v>
      </c>
      <c r="M20" s="23">
        <v>10</v>
      </c>
      <c r="N20" s="23">
        <v>10</v>
      </c>
      <c r="O20" s="23">
        <v>10</v>
      </c>
      <c r="P20" s="23">
        <v>10</v>
      </c>
      <c r="Q20" s="23">
        <v>10</v>
      </c>
      <c r="R20" s="23">
        <v>10</v>
      </c>
      <c r="S20" s="23">
        <v>10</v>
      </c>
      <c r="T20" s="23">
        <v>10</v>
      </c>
      <c r="U20" s="23">
        <v>10</v>
      </c>
      <c r="V20" s="23">
        <v>10</v>
      </c>
      <c r="W20" s="23">
        <v>10</v>
      </c>
      <c r="X20" s="23">
        <v>10</v>
      </c>
      <c r="Y20" s="22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2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2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2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2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2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2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2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2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2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2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2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2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2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2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2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2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</row>
    <row r="21" spans="1:364">
      <c r="A21" s="21" t="s">
        <v>1482</v>
      </c>
      <c r="B21" s="21" t="s">
        <v>1483</v>
      </c>
      <c r="C21" s="21" t="s">
        <v>886</v>
      </c>
      <c r="D21" s="9" t="s">
        <v>1483</v>
      </c>
      <c r="E21" s="22">
        <v>10</v>
      </c>
      <c r="F21" s="23">
        <v>10</v>
      </c>
      <c r="G21" s="23">
        <v>10</v>
      </c>
      <c r="H21" s="23">
        <v>10</v>
      </c>
      <c r="I21" s="23">
        <v>10</v>
      </c>
      <c r="J21" s="23">
        <v>10</v>
      </c>
      <c r="K21" s="23">
        <v>10</v>
      </c>
      <c r="L21" s="23">
        <v>10</v>
      </c>
      <c r="M21" s="23">
        <v>10</v>
      </c>
      <c r="N21" s="23">
        <v>10</v>
      </c>
      <c r="O21" s="23">
        <v>10</v>
      </c>
      <c r="P21" s="23">
        <v>10</v>
      </c>
      <c r="Q21" s="23">
        <v>10</v>
      </c>
      <c r="R21" s="23">
        <v>10</v>
      </c>
      <c r="S21" s="23">
        <v>10</v>
      </c>
      <c r="T21" s="23">
        <v>10</v>
      </c>
      <c r="U21" s="23">
        <v>10</v>
      </c>
      <c r="V21" s="23">
        <v>10</v>
      </c>
      <c r="W21" s="23">
        <v>10</v>
      </c>
      <c r="X21" s="23">
        <v>10</v>
      </c>
      <c r="Y21" s="22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2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2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2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2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2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2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2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2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2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2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2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2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2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2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2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2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</row>
    <row r="22" spans="1:364">
      <c r="A22" s="21" t="s">
        <v>1484</v>
      </c>
      <c r="B22" s="21" t="s">
        <v>1485</v>
      </c>
      <c r="C22" s="21" t="s">
        <v>886</v>
      </c>
      <c r="D22" s="9" t="s">
        <v>1485</v>
      </c>
      <c r="E22" s="22">
        <v>10</v>
      </c>
      <c r="F22" s="23">
        <v>10</v>
      </c>
      <c r="G22" s="23">
        <v>10</v>
      </c>
      <c r="H22" s="23">
        <v>10</v>
      </c>
      <c r="I22" s="23">
        <v>10</v>
      </c>
      <c r="J22" s="23">
        <v>10</v>
      </c>
      <c r="K22" s="23">
        <v>10</v>
      </c>
      <c r="L22" s="23">
        <v>10</v>
      </c>
      <c r="M22" s="23">
        <v>10</v>
      </c>
      <c r="N22" s="23">
        <v>10</v>
      </c>
      <c r="O22" s="23">
        <v>10</v>
      </c>
      <c r="P22" s="23">
        <v>10</v>
      </c>
      <c r="Q22" s="23">
        <v>10</v>
      </c>
      <c r="R22" s="23">
        <v>10</v>
      </c>
      <c r="S22" s="23">
        <v>10</v>
      </c>
      <c r="T22" s="23">
        <v>10</v>
      </c>
      <c r="U22" s="23">
        <v>10</v>
      </c>
      <c r="V22" s="23">
        <v>10</v>
      </c>
      <c r="W22" s="23">
        <v>10</v>
      </c>
      <c r="X22" s="23">
        <v>10</v>
      </c>
      <c r="Y22" s="22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2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2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2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2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2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2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2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2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2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2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2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2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2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2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2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2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</row>
    <row r="23" spans="1:364">
      <c r="E23" s="22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2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2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2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2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2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2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2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2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2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2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2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2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2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2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2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2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2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</row>
    <row r="24" spans="1:364">
      <c r="A24" s="21"/>
      <c r="B24" s="21"/>
      <c r="C24" s="21"/>
      <c r="E24" s="22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2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2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2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2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2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2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2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2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2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2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2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2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2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2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2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2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2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</row>
    <row r="25" spans="1:364" s="25" customFormat="1">
      <c r="A25" s="21"/>
      <c r="B25" s="21"/>
      <c r="C25" s="21"/>
      <c r="D25" s="9"/>
      <c r="E25" s="22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2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2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2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2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2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2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2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2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2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2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2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2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2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2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2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2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2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</row>
    <row r="26" spans="1:364">
      <c r="A26" s="21"/>
      <c r="B26" s="21"/>
      <c r="C26" s="21"/>
      <c r="E26" s="22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2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2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2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2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2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2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2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2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2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2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2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2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2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2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2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2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2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</row>
    <row r="27" spans="1:364">
      <c r="A27" s="21"/>
      <c r="B27" s="21"/>
      <c r="C27" s="21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2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2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2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2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2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2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2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2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2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2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2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2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2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2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2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2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2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</row>
    <row r="28" spans="1:364">
      <c r="A28" s="21"/>
      <c r="B28" s="21"/>
      <c r="C28" s="21"/>
      <c r="E28" s="22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2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2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2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2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2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2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2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2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2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2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2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2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2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2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2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2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2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</row>
    <row r="29" spans="1:364">
      <c r="A29" s="21"/>
      <c r="B29" s="21"/>
      <c r="C29" s="21"/>
      <c r="E29" s="22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2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2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2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2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2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2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2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2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2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2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2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2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2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2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2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2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2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</row>
    <row r="30" spans="1:364">
      <c r="A30" s="21"/>
      <c r="B30" s="21"/>
      <c r="C30" s="21"/>
      <c r="E30" s="22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2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2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2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2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2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2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2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2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2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2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2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2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2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2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2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2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2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</row>
    <row r="31" spans="1:364">
      <c r="A31" s="21"/>
      <c r="B31" s="21"/>
      <c r="C31" s="21"/>
      <c r="E31" s="22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2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2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2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2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2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2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2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2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2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2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2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2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2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2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2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2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2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</row>
    <row r="32" spans="1:364">
      <c r="A32" s="21"/>
      <c r="B32" s="21"/>
      <c r="C32" s="21"/>
      <c r="E32" s="22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2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2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2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2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2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2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2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2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2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2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2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2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2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2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2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2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2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</row>
    <row r="33" spans="1:364">
      <c r="A33" s="21"/>
      <c r="B33" s="21"/>
      <c r="C33" s="21"/>
      <c r="E33" s="22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2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2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2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2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2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2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2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2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2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2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2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2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2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2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2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2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2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</row>
    <row r="34" spans="1:364">
      <c r="A34" s="21"/>
      <c r="B34" s="21"/>
      <c r="C34" s="21"/>
      <c r="E34" s="22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2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2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2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2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2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2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2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2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2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2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2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2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2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2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2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2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2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</row>
    <row r="35" spans="1:364" s="25" customFormat="1">
      <c r="A35" s="21"/>
      <c r="B35" s="21"/>
      <c r="C35" s="21"/>
      <c r="D35" s="9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2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2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2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2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2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2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2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2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2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2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2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2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2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2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2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2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2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</row>
    <row r="36" spans="1:364">
      <c r="A36" s="21"/>
      <c r="B36" s="21"/>
      <c r="C36" s="21"/>
      <c r="E36" s="22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2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2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2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2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2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2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2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2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2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2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2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2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2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2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2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2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2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</row>
    <row r="37" spans="1:364">
      <c r="A37" s="21"/>
      <c r="B37" s="21"/>
      <c r="C37" s="21"/>
      <c r="E37" s="22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2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2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2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2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2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2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2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2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2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2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2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2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2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2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2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2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2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</row>
    <row r="38" spans="1:364">
      <c r="A38" s="21"/>
      <c r="B38" s="21"/>
      <c r="C38" s="21"/>
      <c r="E38" s="22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2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2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2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2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2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2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2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2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2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2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2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2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2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2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2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2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2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</row>
    <row r="39" spans="1:364">
      <c r="A39" s="21"/>
      <c r="B39" s="21"/>
      <c r="C39" s="21"/>
      <c r="E39" s="22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2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2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2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2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2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2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2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2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2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2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2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2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2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2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2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2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2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</row>
    <row r="40" spans="1:364">
      <c r="A40" s="21"/>
      <c r="B40" s="21"/>
      <c r="C40" s="21"/>
      <c r="E40" s="22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2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2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2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2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2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2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2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2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2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2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2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2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2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2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2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2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2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</row>
    <row r="41" spans="1:364">
      <c r="A41" s="21"/>
      <c r="B41" s="21"/>
      <c r="C41" s="21"/>
      <c r="E41" s="22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2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2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2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2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2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2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2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2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2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2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2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2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2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2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2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2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2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</row>
    <row r="42" spans="1:364">
      <c r="A42" s="21"/>
      <c r="B42" s="21"/>
      <c r="C42" s="21"/>
      <c r="E42" s="22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2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2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2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2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2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2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2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2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2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2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2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2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2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2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2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2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2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</row>
    <row r="43" spans="1:364">
      <c r="A43" s="21"/>
      <c r="B43" s="21"/>
      <c r="C43" s="21"/>
      <c r="E43" s="22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2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2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2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2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2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2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2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2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2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2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2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2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2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2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2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2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2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</row>
    <row r="44" spans="1:364">
      <c r="A44" s="21"/>
      <c r="B44" s="21"/>
      <c r="C44" s="21"/>
      <c r="E44" s="22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2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2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2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2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2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2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2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2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2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2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2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2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2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2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2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2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2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</row>
    <row r="45" spans="1:364">
      <c r="A45" s="21"/>
      <c r="B45" s="21"/>
      <c r="C45" s="21"/>
      <c r="E45" s="22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2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2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2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2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2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2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2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2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2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2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2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2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2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2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2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2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2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</row>
    <row r="46" spans="1:364">
      <c r="A46" s="21"/>
      <c r="B46" s="21"/>
      <c r="C46" s="21"/>
      <c r="E46" s="22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2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2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2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2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2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2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2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2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2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2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2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2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2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2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2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2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2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</row>
    <row r="47" spans="1:364">
      <c r="A47" s="21"/>
      <c r="B47" s="21"/>
      <c r="C47" s="21"/>
      <c r="E47" s="22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2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2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2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2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2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2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2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2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2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2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2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2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2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2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2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2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2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</row>
    <row r="48" spans="1:364">
      <c r="A48" s="21"/>
      <c r="B48" s="21"/>
      <c r="C48" s="21"/>
      <c r="E48" s="22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2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2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2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2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2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2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2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2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2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2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2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2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2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2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2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2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2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</row>
    <row r="49" spans="1:364">
      <c r="A49" s="21"/>
      <c r="B49" s="21"/>
      <c r="C49" s="21"/>
      <c r="E49" s="22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2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2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2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2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2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2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2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2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2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2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2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2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2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2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2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2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2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</row>
    <row r="50" spans="1:364">
      <c r="A50" s="21"/>
      <c r="B50" s="21"/>
      <c r="C50" s="21"/>
      <c r="E50" s="22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2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2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2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2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2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2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2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21"/>
      <c r="B51" s="21"/>
      <c r="C51" s="21"/>
      <c r="E51" s="22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2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2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2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2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2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2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2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21"/>
      <c r="B52" s="21"/>
      <c r="C52" s="21"/>
      <c r="E52" s="22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2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2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2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2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2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2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2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21"/>
      <c r="B53" s="21"/>
      <c r="C53" s="21"/>
      <c r="E53" s="22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2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2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2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2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2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2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2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21"/>
      <c r="B54" s="21"/>
      <c r="C54" s="21"/>
      <c r="E54" s="22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2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2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2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2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2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2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2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2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2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2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2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2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2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2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2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2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2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</row>
    <row r="55" spans="1:364">
      <c r="A55" s="21"/>
      <c r="B55" s="21"/>
      <c r="C55" s="21"/>
      <c r="D55" s="21"/>
      <c r="E55" s="22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2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2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2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2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2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2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2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2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2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2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2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2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2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2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2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2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2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</row>
    <row r="56" spans="1:364">
      <c r="A56" s="21"/>
      <c r="B56" s="21"/>
      <c r="C56" s="21"/>
      <c r="D56" s="21"/>
      <c r="E56" s="22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2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2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2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2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2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2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2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2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2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2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2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2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2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2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2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2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2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</row>
    <row r="57" spans="1:364">
      <c r="A57" s="21"/>
      <c r="B57" s="21"/>
      <c r="C57" s="21"/>
      <c r="D57" s="21"/>
      <c r="E57" s="22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2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2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2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2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2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2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2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2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2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2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2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2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2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2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2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2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2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</row>
    <row r="58" spans="1:364">
      <c r="A58" s="21"/>
      <c r="B58" s="21"/>
      <c r="C58" s="21"/>
      <c r="D58" s="21"/>
      <c r="E58" s="22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2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2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2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2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2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2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2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2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2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2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2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2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2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2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2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2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2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</row>
    <row r="59" spans="1:364">
      <c r="A59" s="21"/>
      <c r="B59" s="21"/>
      <c r="C59" s="21"/>
      <c r="D59" s="21"/>
      <c r="E59" s="22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2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2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2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2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2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2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2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2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2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2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2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2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2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2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2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2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2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</row>
    <row r="60" spans="1:364">
      <c r="A60" s="21"/>
      <c r="B60" s="21"/>
      <c r="C60" s="21"/>
      <c r="D60" s="21"/>
      <c r="E60" s="22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2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2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2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2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2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2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2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2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2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2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2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2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2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2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2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2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2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</row>
    <row r="61" spans="1:364">
      <c r="A61" s="21"/>
      <c r="B61" s="21"/>
      <c r="C61" s="21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2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2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2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2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2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2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2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2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2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2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2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2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2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2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2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2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</row>
    <row r="62" spans="1:364">
      <c r="A62" s="21"/>
      <c r="B62" s="21"/>
      <c r="C62" s="21"/>
      <c r="E62" s="22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2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2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2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2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2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2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2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2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2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2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2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2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2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2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2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2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</row>
    <row r="63" spans="1:364">
      <c r="A63" s="21"/>
      <c r="B63" s="21"/>
      <c r="C63" s="21"/>
      <c r="E63" s="22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2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2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2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2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2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2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2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2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2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2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2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2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2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2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2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2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</row>
    <row r="64" spans="1:364">
      <c r="A64" s="21"/>
      <c r="B64" s="21"/>
      <c r="C64" s="21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2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2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2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2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2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2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2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2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2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2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2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2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2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2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2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2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</row>
    <row r="65" spans="1:364">
      <c r="A65" s="21"/>
      <c r="B65" s="21"/>
      <c r="C65" s="21"/>
      <c r="E65" s="22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2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2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2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2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2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2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2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2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2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2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2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2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2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2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2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2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2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</row>
    <row r="66" spans="1:364">
      <c r="A66" s="21"/>
      <c r="B66" s="21"/>
      <c r="C66" s="21"/>
      <c r="E66" s="22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2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2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2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2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2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2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2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2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2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2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2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2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2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2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2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2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2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</row>
    <row r="67" spans="1:364">
      <c r="A67" s="21"/>
      <c r="B67" s="21"/>
      <c r="C67" s="21"/>
      <c r="E67" s="22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2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21"/>
      <c r="B68" s="21"/>
      <c r="C68" s="21"/>
      <c r="E68" s="22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2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2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2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2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2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2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2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2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2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2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2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2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2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2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2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2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2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</row>
    <row r="69" spans="1:364">
      <c r="A69" s="21"/>
      <c r="B69" s="21"/>
      <c r="C69" s="21"/>
      <c r="E69" s="22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2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2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2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2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2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2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2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2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2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2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2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2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2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2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2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2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2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</row>
    <row r="70" spans="1:364">
      <c r="E70" s="22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2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2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2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2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2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2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2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2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2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2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2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2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2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2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2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2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2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</row>
    <row r="71" spans="1:364">
      <c r="E71" s="22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2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2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2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2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2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2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2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2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2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2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2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2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2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2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2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2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2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</row>
    <row r="72" spans="1:364">
      <c r="E72" s="22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2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2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2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2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2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2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2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2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2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2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2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2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2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2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2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2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2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</row>
    <row r="73" spans="1:364">
      <c r="E73" s="22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2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2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2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2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2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2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2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2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2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2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2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2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2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2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2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2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2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</row>
    <row r="74" spans="1:364">
      <c r="E74" s="22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2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2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2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2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2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2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2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2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2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2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2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2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2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2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2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2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2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</row>
    <row r="75" spans="1:364">
      <c r="E75" s="22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2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2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2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2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2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2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2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2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2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2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2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2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2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2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2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2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2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</row>
    <row r="76" spans="1:364">
      <c r="E76" s="22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2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2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2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2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2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2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2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2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2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2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2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2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2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2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2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2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2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</row>
    <row r="77" spans="1:364">
      <c r="E77" s="22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2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2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2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2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2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2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2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2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2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2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2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2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2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2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2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2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2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</row>
    <row r="78" spans="1:364">
      <c r="E78" s="22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2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2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2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2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2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2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2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2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2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2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2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2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2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2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2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2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2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</row>
    <row r="79" spans="1:364">
      <c r="E79" s="22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2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2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2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2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2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2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2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2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2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2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2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2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2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2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2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2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2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</row>
    <row r="80" spans="1:364">
      <c r="E80" s="22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2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2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2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2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2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2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2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2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2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2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2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2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2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2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2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2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2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</row>
    <row r="81" spans="5:364"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2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2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2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2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2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2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2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2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2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2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2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2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2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2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2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2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2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</row>
    <row r="82" spans="5:364">
      <c r="E82" s="22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2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2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2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2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2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2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2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2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2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2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2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2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2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2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2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2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2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</row>
    <row r="83" spans="5:364">
      <c r="E83" s="22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2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2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2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2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2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2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2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2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2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2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2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2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2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2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2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2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2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</row>
    <row r="84" spans="5:364">
      <c r="E84" s="22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2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2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2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2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2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2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2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2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2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2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2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2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2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2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2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2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2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</row>
    <row r="85" spans="5:364">
      <c r="E85" s="22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2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2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2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2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2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2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2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2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2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2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2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2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2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2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2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2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2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</row>
    <row r="86" spans="5:364">
      <c r="E86" s="22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2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2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2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2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2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2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2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2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2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2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2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2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2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2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2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2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2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</row>
    <row r="87" spans="5:364">
      <c r="E87" s="22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2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2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2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2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2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2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2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2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2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2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2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2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2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2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2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2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2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</row>
    <row r="88" spans="5:364">
      <c r="E88" s="22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2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2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2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2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2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2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2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2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2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2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2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2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2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2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2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2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2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</row>
    <row r="89" spans="5:364">
      <c r="E89" s="22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2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2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2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2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2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2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2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2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2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2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2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2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2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2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2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2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2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</row>
    <row r="90" spans="5:364">
      <c r="E90" s="22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2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2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2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2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2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2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2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2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2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2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2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2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2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2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2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2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2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</row>
    <row r="91" spans="5:364">
      <c r="E91" s="22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2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2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2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2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2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2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2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2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2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2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2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2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2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2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2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2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2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</row>
    <row r="92" spans="5:364">
      <c r="E92" s="22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2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2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2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2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2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2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2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2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2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2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2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2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2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2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2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2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2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</row>
    <row r="93" spans="5:364">
      <c r="E93" s="22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2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2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2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2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2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2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2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2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2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2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2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2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2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2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2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2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2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</row>
    <row r="94" spans="5:364">
      <c r="E94" s="22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2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2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2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2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2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2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2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2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2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2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2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2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2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2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2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2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2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</row>
    <row r="95" spans="5:364">
      <c r="E95" s="22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2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2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2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2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2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2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2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2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2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2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2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2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2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2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2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2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2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</row>
    <row r="96" spans="5:364">
      <c r="E96" s="22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2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2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2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2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2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2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2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2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2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2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2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2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2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2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2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2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2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</row>
    <row r="97" spans="5:364">
      <c r="E97" s="22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2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2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2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2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2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2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2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2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2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2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2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2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2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2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2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2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2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</row>
    <row r="98" spans="5:364">
      <c r="E98" s="22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2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2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2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2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2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2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2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2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2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2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2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2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2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2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2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2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2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</row>
    <row r="99" spans="5:364">
      <c r="E99" s="22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2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2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2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2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2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2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2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2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2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2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2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2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2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2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2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2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2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</row>
    <row r="100" spans="5:364">
      <c r="E100" s="22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2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2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2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2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2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2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2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2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2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2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2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2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2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2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2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2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2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</row>
    <row r="101" spans="5:364">
      <c r="E101" s="22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2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2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2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2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2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2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2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2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2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2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2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2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2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2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2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2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2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</row>
    <row r="102" spans="5:364">
      <c r="E102" s="22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2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2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2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2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2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2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2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2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2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2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2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2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2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2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2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2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2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</row>
    <row r="103" spans="5:364">
      <c r="E103" s="22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2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2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2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2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2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2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2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2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2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2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2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2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2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2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2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2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2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</row>
    <row r="104" spans="5:364">
      <c r="E104" s="22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2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2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2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2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2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2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2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2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2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2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2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2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2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2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2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2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2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</row>
    <row r="105" spans="5:364">
      <c r="E105" s="22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2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2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2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2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2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2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2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2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2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2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2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2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2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2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2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2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2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</row>
    <row r="106" spans="5:364">
      <c r="E106" s="22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2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2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2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2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2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2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2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2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2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2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2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2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2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2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2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2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2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</row>
    <row r="107" spans="5:364">
      <c r="E107" s="22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2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2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2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2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2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2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2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2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2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2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2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2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2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2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2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2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2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</row>
    <row r="108" spans="5:364">
      <c r="E108" s="22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2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2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2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2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2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2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2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2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2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2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2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2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2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2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2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2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2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</row>
    <row r="109" spans="5:364">
      <c r="E109" s="22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2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2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2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2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2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2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2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2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2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2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2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2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2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2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2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2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2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</row>
    <row r="110" spans="5:364">
      <c r="E110" s="22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2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2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2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2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2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2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2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2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2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2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2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2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2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2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2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2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2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</row>
    <row r="111" spans="5:364">
      <c r="E111" s="22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2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2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2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2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2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2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2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2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2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2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2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2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2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2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2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2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2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</row>
    <row r="112" spans="5:364">
      <c r="E112" s="22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2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2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2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2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2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2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2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2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2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2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2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2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2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2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2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2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2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</row>
    <row r="113" spans="5:364">
      <c r="E113" s="22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2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2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2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2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2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2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2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2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2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2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2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2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2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2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2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2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2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</row>
    <row r="114" spans="5:364">
      <c r="E114" s="22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2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2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2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2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2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2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2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2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2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2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2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2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2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2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2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2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2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</row>
    <row r="115" spans="5:364">
      <c r="E115" s="22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2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2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2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2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2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2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2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2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2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2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2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2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2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2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2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2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2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</row>
    <row r="116" spans="5:364">
      <c r="E116" s="22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2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2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2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2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2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2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2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2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2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2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2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2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2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2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2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2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2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</row>
    <row r="117" spans="5:364">
      <c r="E117" s="22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2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2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2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2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2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2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2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2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2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2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2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2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2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2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2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2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2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</row>
    <row r="118" spans="5:364">
      <c r="E118" s="22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2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2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2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2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2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2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2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2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2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2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2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2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2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2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2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2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2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</row>
    <row r="119" spans="5:364">
      <c r="E119" s="22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2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2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2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2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2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2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2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2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2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2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2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2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2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2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2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2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2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</row>
    <row r="120" spans="5:364">
      <c r="E120" s="22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2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2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2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2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2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2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2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2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2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2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2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2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2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2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2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2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2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</row>
    <row r="121" spans="5:364">
      <c r="E121" s="22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2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2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2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2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2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2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2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2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2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2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2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2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2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2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2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2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2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</row>
    <row r="122" spans="5:364">
      <c r="E122" s="22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2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2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2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2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2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2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2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2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2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2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2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2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2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2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2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2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2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</row>
    <row r="123" spans="5:364">
      <c r="E123" s="22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2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2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2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2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2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2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2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2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2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2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2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2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2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2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2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2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2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</row>
    <row r="124" spans="5:364">
      <c r="E124" s="22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2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2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2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2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2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2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2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2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2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2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2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2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2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2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2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2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2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</row>
    <row r="125" spans="5:364">
      <c r="E125" s="22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2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2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2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2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2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2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2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2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2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2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2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2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2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2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2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2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2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</row>
    <row r="126" spans="5:364">
      <c r="E126" s="22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2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2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2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2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5:364">
      <c r="E127" s="22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2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2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2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2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5:364">
      <c r="E128" s="22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2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2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2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2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5:345">
      <c r="E129" s="26"/>
      <c r="Y129" s="26"/>
      <c r="AS129" s="26"/>
      <c r="BM129" s="26"/>
      <c r="CG129" s="26"/>
      <c r="DA129" s="26"/>
      <c r="DU129" s="26"/>
      <c r="EO129" s="26"/>
      <c r="FI129" s="26"/>
      <c r="GC129" s="26"/>
      <c r="GW129" s="26"/>
      <c r="HQ129" s="26"/>
      <c r="IK129" s="26"/>
      <c r="JE129" s="26"/>
      <c r="JY129" s="26"/>
      <c r="KS129" s="26"/>
      <c r="LM129" s="26"/>
      <c r="MG129" s="26"/>
    </row>
    <row r="130" spans="5:345">
      <c r="E130" s="26"/>
      <c r="Y130" s="26"/>
      <c r="AS130" s="26"/>
      <c r="BM130" s="26"/>
      <c r="CG130" s="26"/>
      <c r="DA130" s="26"/>
      <c r="DU130" s="26"/>
      <c r="EO130" s="26"/>
      <c r="FI130" s="26"/>
      <c r="GC130" s="26"/>
      <c r="GW130" s="26"/>
      <c r="HQ130" s="26"/>
      <c r="IK130" s="26"/>
      <c r="JE130" s="26"/>
      <c r="JY130" s="26"/>
      <c r="KS130" s="26"/>
      <c r="LM130" s="26"/>
      <c r="MG130" s="26"/>
    </row>
    <row r="131" spans="5:345">
      <c r="E131" s="26"/>
      <c r="Y131" s="26"/>
      <c r="AS131" s="26"/>
      <c r="BM131" s="26"/>
      <c r="CG131" s="26"/>
      <c r="DA131" s="26"/>
      <c r="DU131" s="26"/>
      <c r="EO131" s="26"/>
      <c r="FI131" s="26"/>
      <c r="GC131" s="26"/>
      <c r="GW131" s="26"/>
      <c r="HQ131" s="26"/>
      <c r="IK131" s="26"/>
      <c r="JE131" s="26"/>
      <c r="JY131" s="26"/>
      <c r="KS131" s="26"/>
      <c r="LM131" s="26"/>
      <c r="MG131" s="26"/>
    </row>
    <row r="132" spans="5:345">
      <c r="E132" s="26"/>
      <c r="Y132" s="26"/>
      <c r="AS132" s="26"/>
      <c r="BM132" s="26"/>
      <c r="CG132" s="26"/>
      <c r="DA132" s="26"/>
      <c r="DU132" s="26"/>
      <c r="EO132" s="26"/>
      <c r="FI132" s="26"/>
      <c r="GC132" s="26"/>
      <c r="GW132" s="26"/>
      <c r="HQ132" s="26"/>
      <c r="IK132" s="26"/>
      <c r="JE132" s="26"/>
      <c r="JY132" s="26"/>
      <c r="KS132" s="26"/>
      <c r="LM132" s="26"/>
      <c r="MG132" s="26"/>
    </row>
    <row r="133" spans="5:345">
      <c r="E133" s="26"/>
      <c r="Y133" s="26"/>
      <c r="AS133" s="26"/>
      <c r="BM133" s="26"/>
      <c r="CG133" s="26"/>
      <c r="DA133" s="26"/>
      <c r="DU133" s="26"/>
      <c r="EO133" s="26"/>
      <c r="FI133" s="26"/>
      <c r="GC133" s="26"/>
      <c r="GW133" s="26"/>
      <c r="HQ133" s="26"/>
      <c r="IK133" s="26"/>
      <c r="JE133" s="26"/>
      <c r="JY133" s="26"/>
      <c r="KS133" s="26"/>
      <c r="LM133" s="26"/>
      <c r="MG133" s="26"/>
    </row>
    <row r="134" spans="5:345">
      <c r="E134" s="26"/>
      <c r="Y134" s="26"/>
      <c r="AS134" s="26"/>
      <c r="BM134" s="26"/>
      <c r="CG134" s="26"/>
      <c r="DA134" s="26"/>
      <c r="DU134" s="26"/>
      <c r="EO134" s="26"/>
      <c r="FI134" s="26"/>
      <c r="GC134" s="26"/>
      <c r="GW134" s="26"/>
      <c r="HQ134" s="26"/>
      <c r="IK134" s="26"/>
      <c r="JE134" s="26"/>
      <c r="JY134" s="26"/>
      <c r="KS134" s="26"/>
      <c r="LM134" s="26"/>
      <c r="MG134" s="26"/>
    </row>
    <row r="135" spans="5:345">
      <c r="E135" s="26"/>
      <c r="Y135" s="26"/>
      <c r="AS135" s="26"/>
      <c r="BM135" s="26"/>
      <c r="CG135" s="26"/>
      <c r="DA135" s="26"/>
      <c r="DU135" s="26"/>
      <c r="EO135" s="26"/>
      <c r="FI135" s="26"/>
      <c r="GC135" s="26"/>
      <c r="GW135" s="26"/>
      <c r="HQ135" s="26"/>
      <c r="IK135" s="26"/>
      <c r="JE135" s="26"/>
      <c r="JY135" s="26"/>
      <c r="KS135" s="26"/>
      <c r="LM135" s="26"/>
      <c r="MG135" s="26"/>
    </row>
    <row r="136" spans="5:345">
      <c r="E136" s="26"/>
      <c r="Y136" s="26"/>
      <c r="AS136" s="26"/>
      <c r="BM136" s="26"/>
      <c r="CG136" s="26"/>
      <c r="DA136" s="26"/>
      <c r="DU136" s="26"/>
      <c r="EO136" s="26"/>
      <c r="FI136" s="26"/>
      <c r="GC136" s="26"/>
      <c r="GW136" s="26"/>
      <c r="HQ136" s="26"/>
      <c r="IK136" s="26"/>
      <c r="JE136" s="26"/>
      <c r="JY136" s="26"/>
      <c r="KS136" s="26"/>
      <c r="LM136" s="26"/>
      <c r="MG136" s="26"/>
    </row>
    <row r="137" spans="5:345">
      <c r="E137" s="26"/>
      <c r="Y137" s="26"/>
      <c r="AS137" s="26"/>
      <c r="BM137" s="26"/>
      <c r="CG137" s="26"/>
      <c r="DA137" s="26"/>
      <c r="DU137" s="26"/>
      <c r="EO137" s="26"/>
      <c r="FI137" s="26"/>
      <c r="GC137" s="26"/>
      <c r="GW137" s="26"/>
      <c r="HQ137" s="26"/>
      <c r="IK137" s="26"/>
      <c r="JE137" s="26"/>
      <c r="JY137" s="26"/>
      <c r="KS137" s="26"/>
      <c r="LM137" s="26"/>
      <c r="MG137" s="26"/>
    </row>
    <row r="138" spans="5:345">
      <c r="E138" s="26"/>
      <c r="Y138" s="26"/>
      <c r="AS138" s="26"/>
      <c r="BM138" s="26"/>
      <c r="CG138" s="26"/>
      <c r="DA138" s="26"/>
      <c r="DU138" s="26"/>
      <c r="EO138" s="26"/>
      <c r="FI138" s="26"/>
      <c r="GC138" s="26"/>
      <c r="GW138" s="26"/>
      <c r="HQ138" s="26"/>
      <c r="IK138" s="26"/>
      <c r="JE138" s="26"/>
      <c r="JY138" s="26"/>
      <c r="KS138" s="26"/>
      <c r="LM138" s="26"/>
      <c r="MG138" s="26"/>
    </row>
    <row r="139" spans="5:345">
      <c r="E139" s="26"/>
      <c r="Y139" s="26"/>
      <c r="AS139" s="26"/>
      <c r="BM139" s="26"/>
      <c r="CG139" s="26"/>
      <c r="DA139" s="26"/>
      <c r="DU139" s="26"/>
      <c r="EO139" s="26"/>
      <c r="FI139" s="26"/>
      <c r="GC139" s="26"/>
      <c r="GW139" s="26"/>
      <c r="HQ139" s="26"/>
      <c r="IK139" s="26"/>
      <c r="JE139" s="26"/>
      <c r="JY139" s="26"/>
      <c r="KS139" s="26"/>
      <c r="LM139" s="26"/>
      <c r="MG139" s="26"/>
    </row>
    <row r="140" spans="5:345">
      <c r="E140" s="26"/>
      <c r="Y140" s="26"/>
      <c r="AS140" s="26"/>
      <c r="BM140" s="26"/>
      <c r="CG140" s="26"/>
      <c r="DA140" s="26"/>
      <c r="DU140" s="26"/>
      <c r="EO140" s="26"/>
      <c r="FI140" s="26"/>
      <c r="GC140" s="26"/>
      <c r="GW140" s="26"/>
      <c r="HQ140" s="26"/>
      <c r="IK140" s="26"/>
      <c r="JE140" s="26"/>
      <c r="JY140" s="26"/>
      <c r="KS140" s="26"/>
      <c r="LM140" s="26"/>
      <c r="MG140" s="26"/>
    </row>
    <row r="141" spans="5:345">
      <c r="E141" s="26"/>
      <c r="Y141" s="26"/>
      <c r="AS141" s="26"/>
      <c r="BM141" s="26"/>
      <c r="CG141" s="26"/>
      <c r="DA141" s="26"/>
      <c r="DU141" s="26"/>
      <c r="EO141" s="26"/>
      <c r="FI141" s="26"/>
      <c r="GC141" s="26"/>
      <c r="GW141" s="26"/>
      <c r="HQ141" s="26"/>
      <c r="IK141" s="26"/>
      <c r="JE141" s="26"/>
      <c r="JY141" s="26"/>
      <c r="KS141" s="26"/>
      <c r="LM141" s="26"/>
      <c r="MG141" s="26"/>
    </row>
    <row r="142" spans="5:345">
      <c r="E142" s="26"/>
      <c r="Y142" s="26"/>
      <c r="AS142" s="26"/>
      <c r="BM142" s="26"/>
      <c r="CG142" s="26"/>
      <c r="DA142" s="26"/>
      <c r="DU142" s="26"/>
      <c r="EO142" s="26"/>
      <c r="FI142" s="26"/>
      <c r="GC142" s="26"/>
      <c r="GW142" s="26"/>
      <c r="HQ142" s="26"/>
      <c r="IK142" s="26"/>
      <c r="JE142" s="26"/>
      <c r="JY142" s="26"/>
      <c r="KS142" s="26"/>
      <c r="LM142" s="26"/>
      <c r="MG142" s="26"/>
    </row>
    <row r="143" spans="5:345">
      <c r="E143" s="26"/>
      <c r="Y143" s="26"/>
      <c r="AS143" s="26"/>
      <c r="BM143" s="26"/>
      <c r="CG143" s="26"/>
      <c r="DA143" s="26"/>
      <c r="DU143" s="26"/>
      <c r="EO143" s="26"/>
      <c r="FI143" s="26"/>
      <c r="GC143" s="26"/>
      <c r="GW143" s="26"/>
      <c r="HQ143" s="26"/>
      <c r="IK143" s="26"/>
      <c r="JE143" s="26"/>
      <c r="JY143" s="26"/>
      <c r="KS143" s="26"/>
      <c r="LM143" s="26"/>
      <c r="MG143" s="26"/>
    </row>
    <row r="144" spans="5:345">
      <c r="E144" s="26"/>
      <c r="Y144" s="26"/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5:345">
      <c r="E145" s="26"/>
      <c r="Y145" s="26"/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5:345">
      <c r="E146" s="26"/>
      <c r="Y146" s="26"/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5:345">
      <c r="E147" s="26"/>
      <c r="Y147" s="26"/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5:345">
      <c r="E148" s="26"/>
      <c r="Y148" s="26"/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5:345">
      <c r="E149" s="26"/>
      <c r="Y149" s="26"/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5:345">
      <c r="E150" s="26"/>
      <c r="Y150" s="26"/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5:345">
      <c r="E151" s="26"/>
      <c r="Y151" s="26"/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5:345">
      <c r="E152" s="26"/>
      <c r="Y152" s="26"/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5:345">
      <c r="E153" s="26"/>
      <c r="Y153" s="26"/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5:345">
      <c r="E154" s="26"/>
      <c r="Y154" s="26"/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5:345">
      <c r="E155" s="26"/>
      <c r="Y155" s="26"/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5:345">
      <c r="E156" s="26"/>
      <c r="Y156" s="26"/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5:345">
      <c r="E157" s="26"/>
      <c r="Y157" s="26"/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5:345">
      <c r="E158" s="26"/>
      <c r="Y158" s="26"/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5:345">
      <c r="E159" s="26"/>
      <c r="Y159" s="26"/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5:345">
      <c r="E160" s="26"/>
      <c r="Y160" s="26"/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5:345">
      <c r="E161" s="26"/>
      <c r="Y161" s="26"/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5:345">
      <c r="E162" s="26"/>
      <c r="Y162" s="26"/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5:345">
      <c r="E163" s="26"/>
      <c r="Y163" s="26"/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5:345">
      <c r="E164" s="26"/>
      <c r="Y164" s="26"/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5:345">
      <c r="E165" s="26"/>
      <c r="Y165" s="26"/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5:345">
      <c r="E166" s="26"/>
      <c r="Y166" s="26"/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5:345">
      <c r="E167" s="26"/>
      <c r="Y167" s="26"/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5:345">
      <c r="E168" s="26"/>
      <c r="Y168" s="26"/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5:345">
      <c r="E169" s="26"/>
      <c r="Y169" s="26"/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5:345">
      <c r="E170" s="26"/>
      <c r="Y170" s="26"/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5:345">
      <c r="E171" s="26"/>
      <c r="Y171" s="26"/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5:345">
      <c r="E172" s="26"/>
      <c r="Y172" s="26"/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5:345">
      <c r="E173" s="26"/>
      <c r="Y173" s="26"/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5:345">
      <c r="E174" s="26"/>
      <c r="Y174" s="26"/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5:345">
      <c r="E175" s="26"/>
      <c r="Y175" s="26"/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5:345">
      <c r="E176" s="26"/>
      <c r="Y176" s="26"/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5:345">
      <c r="E177" s="26"/>
      <c r="Y177" s="26"/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5:345">
      <c r="E178" s="26"/>
      <c r="Y178" s="26"/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5:345">
      <c r="E179" s="26"/>
      <c r="Y179" s="26"/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5:345">
      <c r="E180" s="26"/>
      <c r="Y180" s="26"/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5:345">
      <c r="E181" s="26"/>
      <c r="Y181" s="26"/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5:345">
      <c r="E182" s="26"/>
      <c r="Y182" s="26"/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5:345">
      <c r="E183" s="26"/>
      <c r="Y183" s="26"/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5:345">
      <c r="E184" s="26"/>
      <c r="Y184" s="26"/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5:345">
      <c r="E185" s="26"/>
      <c r="Y185" s="26"/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5:345">
      <c r="E186" s="26"/>
      <c r="Y186" s="26"/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5:345">
      <c r="E187" s="26"/>
      <c r="Y187" s="26"/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5:345">
      <c r="E188" s="26"/>
      <c r="Y188" s="26"/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5:345">
      <c r="E189" s="26"/>
      <c r="Y189" s="26"/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5:345">
      <c r="E190" s="26"/>
      <c r="Y190" s="26"/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5:345">
      <c r="E191" s="26"/>
      <c r="Y191" s="26"/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5:345">
      <c r="E192" s="26"/>
      <c r="Y192" s="26"/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5:345">
      <c r="E193" s="26"/>
      <c r="Y193" s="26"/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5:345">
      <c r="E194" s="26"/>
      <c r="Y194" s="26"/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5:345">
      <c r="E195" s="26"/>
      <c r="Y195" s="26"/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5:345">
      <c r="E196" s="26"/>
      <c r="Y196" s="26"/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5:345">
      <c r="E197" s="26"/>
      <c r="Y197" s="26"/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5:345">
      <c r="E198" s="26"/>
      <c r="Y198" s="26"/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5:345">
      <c r="E199" s="26"/>
      <c r="Y199" s="26"/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5:345">
      <c r="E200" s="26"/>
      <c r="Y200" s="26"/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5:345">
      <c r="E201" s="26"/>
      <c r="Y201" s="26"/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5:345">
      <c r="E202" s="26"/>
      <c r="Y202" s="26"/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5:345">
      <c r="E203" s="26"/>
      <c r="Y203" s="26"/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5:345">
      <c r="E204" s="26"/>
      <c r="Y204" s="26"/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5:345">
      <c r="E205" s="26"/>
      <c r="Y205" s="26"/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5:345">
      <c r="E206" s="26"/>
      <c r="Y206" s="26"/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5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5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  <row r="1846" spans="5:345">
      <c r="E1846" s="26"/>
      <c r="Y1846" s="26"/>
      <c r="AS1846" s="26"/>
      <c r="BM1846" s="26"/>
      <c r="CG1846" s="26"/>
      <c r="DA1846" s="26"/>
      <c r="DU1846" s="26"/>
      <c r="EO1846" s="26"/>
      <c r="FI1846" s="26"/>
      <c r="GC1846" s="26"/>
      <c r="GW1846" s="26"/>
      <c r="HQ1846" s="26"/>
      <c r="IK1846" s="26"/>
      <c r="JE1846" s="26"/>
      <c r="JY1846" s="26"/>
      <c r="KS1846" s="26"/>
      <c r="LM1846" s="26"/>
      <c r="MG1846" s="26"/>
    </row>
    <row r="1847" spans="5:345">
      <c r="E1847" s="26"/>
      <c r="Y1847" s="26"/>
      <c r="AS1847" s="26"/>
      <c r="BM1847" s="26"/>
      <c r="CG1847" s="26"/>
      <c r="DA1847" s="26"/>
      <c r="DU1847" s="26"/>
      <c r="EO1847" s="26"/>
      <c r="FI1847" s="26"/>
      <c r="GC1847" s="26"/>
      <c r="GW1847" s="26"/>
      <c r="HQ1847" s="26"/>
      <c r="IK1847" s="26"/>
      <c r="JE1847" s="26"/>
      <c r="JY1847" s="26"/>
      <c r="KS1847" s="26"/>
      <c r="LM1847" s="26"/>
      <c r="MG1847" s="26"/>
    </row>
    <row r="1848" spans="5:345">
      <c r="E1848" s="26"/>
      <c r="Y1848" s="26"/>
      <c r="AS1848" s="26"/>
      <c r="BM1848" s="26"/>
      <c r="CG1848" s="26"/>
      <c r="DA1848" s="26"/>
      <c r="DU1848" s="26"/>
      <c r="EO1848" s="26"/>
      <c r="FI1848" s="26"/>
      <c r="GC1848" s="26"/>
      <c r="GW1848" s="26"/>
      <c r="HQ1848" s="26"/>
      <c r="IK1848" s="26"/>
      <c r="JE1848" s="26"/>
      <c r="JY1848" s="26"/>
      <c r="KS1848" s="26"/>
      <c r="LM1848" s="26"/>
      <c r="MG1848" s="26"/>
    </row>
    <row r="1849" spans="5:345">
      <c r="E1849" s="26"/>
      <c r="Y1849" s="26"/>
      <c r="AS1849" s="26"/>
      <c r="BM1849" s="26"/>
      <c r="CG1849" s="26"/>
      <c r="DA1849" s="26"/>
      <c r="DU1849" s="26"/>
      <c r="EO1849" s="26"/>
      <c r="FI1849" s="26"/>
      <c r="GC1849" s="26"/>
      <c r="GW1849" s="26"/>
      <c r="HQ1849" s="26"/>
      <c r="IK1849" s="26"/>
      <c r="JE1849" s="26"/>
      <c r="JY1849" s="26"/>
      <c r="KS1849" s="26"/>
      <c r="LM1849" s="26"/>
      <c r="MG1849" s="26"/>
    </row>
    <row r="1850" spans="5:345">
      <c r="E1850" s="26"/>
      <c r="Y1850" s="26"/>
      <c r="AS1850" s="26"/>
      <c r="BM1850" s="26"/>
      <c r="CG1850" s="26"/>
      <c r="DA1850" s="26"/>
      <c r="DU1850" s="26"/>
      <c r="EO1850" s="26"/>
      <c r="FI1850" s="26"/>
      <c r="GC1850" s="26"/>
      <c r="GW1850" s="26"/>
      <c r="HQ1850" s="26"/>
      <c r="IK1850" s="26"/>
      <c r="JE1850" s="26"/>
      <c r="JY1850" s="26"/>
      <c r="KS1850" s="26"/>
      <c r="LM1850" s="26"/>
      <c r="MG1850" s="26"/>
    </row>
    <row r="1851" spans="5:345">
      <c r="E1851" s="26"/>
      <c r="Y1851" s="26"/>
      <c r="AS1851" s="26"/>
      <c r="BM1851" s="26"/>
      <c r="CG1851" s="26"/>
      <c r="DA1851" s="26"/>
      <c r="DU1851" s="26"/>
      <c r="EO1851" s="26"/>
      <c r="FI1851" s="26"/>
      <c r="GC1851" s="26"/>
      <c r="GW1851" s="26"/>
      <c r="HQ1851" s="26"/>
      <c r="IK1851" s="26"/>
      <c r="JE1851" s="26"/>
      <c r="JY1851" s="26"/>
      <c r="KS1851" s="26"/>
      <c r="LM1851" s="26"/>
      <c r="MG1851" s="26"/>
    </row>
    <row r="1852" spans="5:345">
      <c r="E1852" s="26"/>
      <c r="Y1852" s="26"/>
      <c r="AS1852" s="26"/>
      <c r="BM1852" s="26"/>
      <c r="CG1852" s="26"/>
      <c r="DA1852" s="26"/>
      <c r="DU1852" s="26"/>
      <c r="EO1852" s="26"/>
      <c r="FI1852" s="26"/>
      <c r="GC1852" s="26"/>
      <c r="GW1852" s="26"/>
      <c r="HQ1852" s="26"/>
      <c r="IK1852" s="26"/>
      <c r="JE1852" s="26"/>
      <c r="JY1852" s="26"/>
      <c r="KS1852" s="26"/>
      <c r="LM1852" s="26"/>
      <c r="MG1852" s="26"/>
    </row>
    <row r="1853" spans="5:345">
      <c r="E1853" s="26"/>
      <c r="Y1853" s="26"/>
      <c r="AS1853" s="26"/>
      <c r="BM1853" s="26"/>
      <c r="CG1853" s="26"/>
      <c r="DA1853" s="26"/>
      <c r="DU1853" s="26"/>
      <c r="EO1853" s="26"/>
      <c r="FI1853" s="26"/>
      <c r="GC1853" s="26"/>
      <c r="GW1853" s="26"/>
      <c r="HQ1853" s="26"/>
      <c r="IK1853" s="26"/>
      <c r="JE1853" s="26"/>
      <c r="JY1853" s="26"/>
      <c r="KS1853" s="26"/>
      <c r="LM1853" s="26"/>
      <c r="MG1853" s="26"/>
    </row>
    <row r="1854" spans="5:345">
      <c r="E1854" s="26"/>
      <c r="Y1854" s="26"/>
      <c r="AS1854" s="26"/>
      <c r="BM1854" s="26"/>
      <c r="CG1854" s="26"/>
      <c r="DA1854" s="26"/>
      <c r="DU1854" s="26"/>
      <c r="EO1854" s="26"/>
      <c r="FI1854" s="26"/>
      <c r="GC1854" s="26"/>
      <c r="GW1854" s="26"/>
      <c r="HQ1854" s="26"/>
      <c r="IK1854" s="26"/>
      <c r="JE1854" s="26"/>
      <c r="JY1854" s="26"/>
      <c r="KS1854" s="26"/>
      <c r="LM1854" s="26"/>
      <c r="MG1854" s="26"/>
    </row>
    <row r="1855" spans="5:345">
      <c r="E1855" s="26"/>
      <c r="Y1855" s="26"/>
      <c r="AS1855" s="26"/>
      <c r="BM1855" s="26"/>
      <c r="CG1855" s="26"/>
      <c r="DA1855" s="26"/>
      <c r="DU1855" s="26"/>
      <c r="EO1855" s="26"/>
      <c r="FI1855" s="26"/>
      <c r="GC1855" s="26"/>
      <c r="GW1855" s="26"/>
      <c r="HQ1855" s="26"/>
      <c r="IK1855" s="26"/>
      <c r="JE1855" s="26"/>
      <c r="JY1855" s="26"/>
      <c r="KS1855" s="26"/>
      <c r="LM1855" s="26"/>
      <c r="MG1855" s="26"/>
    </row>
    <row r="1856" spans="5:345">
      <c r="E1856" s="26"/>
      <c r="Y1856" s="26"/>
      <c r="AS1856" s="26"/>
      <c r="BM1856" s="26"/>
      <c r="CG1856" s="26"/>
      <c r="DA1856" s="26"/>
      <c r="DU1856" s="26"/>
      <c r="EO1856" s="26"/>
      <c r="FI1856" s="26"/>
      <c r="GC1856" s="26"/>
      <c r="GW1856" s="26"/>
      <c r="HQ1856" s="26"/>
      <c r="IK1856" s="26"/>
      <c r="JE1856" s="26"/>
      <c r="JY1856" s="26"/>
      <c r="KS1856" s="26"/>
      <c r="LM1856" s="26"/>
      <c r="MG1856" s="26"/>
    </row>
    <row r="1857" spans="5:345">
      <c r="E1857" s="26"/>
      <c r="Y1857" s="26"/>
      <c r="AS1857" s="26"/>
      <c r="BM1857" s="26"/>
      <c r="CG1857" s="26"/>
      <c r="DA1857" s="26"/>
      <c r="DU1857" s="26"/>
      <c r="EO1857" s="26"/>
      <c r="FI1857" s="26"/>
      <c r="GC1857" s="26"/>
      <c r="GW1857" s="26"/>
      <c r="HQ1857" s="26"/>
      <c r="IK1857" s="26"/>
      <c r="JE1857" s="26"/>
      <c r="JY1857" s="26"/>
      <c r="KS1857" s="26"/>
      <c r="LM1857" s="26"/>
      <c r="MG1857" s="26"/>
    </row>
    <row r="1858" spans="5:345">
      <c r="E1858" s="26"/>
      <c r="Y1858" s="26"/>
      <c r="AS1858" s="26"/>
      <c r="BM1858" s="26"/>
      <c r="CG1858" s="26"/>
      <c r="DA1858" s="26"/>
      <c r="DU1858" s="26"/>
      <c r="EO1858" s="26"/>
      <c r="FI1858" s="26"/>
      <c r="GC1858" s="26"/>
      <c r="GW1858" s="26"/>
      <c r="HQ1858" s="26"/>
      <c r="IK1858" s="26"/>
      <c r="JE1858" s="26"/>
      <c r="JY1858" s="26"/>
      <c r="KS1858" s="26"/>
      <c r="LM1858" s="26"/>
      <c r="MG1858" s="26"/>
    </row>
    <row r="1859" spans="5:345">
      <c r="E1859" s="26"/>
      <c r="Y1859" s="26"/>
      <c r="AS1859" s="26"/>
      <c r="BM1859" s="26"/>
      <c r="CG1859" s="26"/>
      <c r="DA1859" s="26"/>
      <c r="DU1859" s="26"/>
      <c r="EO1859" s="26"/>
      <c r="FI1859" s="26"/>
      <c r="GC1859" s="26"/>
      <c r="GW1859" s="26"/>
      <c r="HQ1859" s="26"/>
      <c r="IK1859" s="26"/>
      <c r="JE1859" s="26"/>
      <c r="JY1859" s="26"/>
      <c r="KS1859" s="26"/>
      <c r="LM1859" s="26"/>
      <c r="MG1859" s="26"/>
    </row>
    <row r="1860" spans="5:345">
      <c r="E1860" s="26"/>
      <c r="Y1860" s="26"/>
      <c r="AS1860" s="26"/>
      <c r="BM1860" s="26"/>
      <c r="CG1860" s="26"/>
      <c r="DA1860" s="26"/>
      <c r="DU1860" s="26"/>
      <c r="EO1860" s="26"/>
      <c r="FI1860" s="26"/>
      <c r="GC1860" s="26"/>
      <c r="GW1860" s="26"/>
      <c r="HQ1860" s="26"/>
      <c r="IK1860" s="26"/>
      <c r="JE1860" s="26"/>
      <c r="JY1860" s="26"/>
      <c r="KS1860" s="26"/>
      <c r="LM1860" s="26"/>
      <c r="MG1860" s="26"/>
    </row>
    <row r="1861" spans="5:345">
      <c r="E1861" s="26"/>
      <c r="Y1861" s="26"/>
      <c r="AS1861" s="26"/>
      <c r="BM1861" s="26"/>
      <c r="CG1861" s="26"/>
      <c r="DA1861" s="26"/>
      <c r="DU1861" s="26"/>
      <c r="EO1861" s="26"/>
      <c r="FI1861" s="26"/>
      <c r="GC1861" s="26"/>
      <c r="GW1861" s="26"/>
      <c r="HQ1861" s="26"/>
      <c r="IK1861" s="26"/>
      <c r="JE1861" s="26"/>
      <c r="JY1861" s="26"/>
      <c r="KS1861" s="26"/>
      <c r="LM1861" s="26"/>
      <c r="MG1861" s="26"/>
    </row>
    <row r="1862" spans="5:345">
      <c r="E1862" s="26"/>
      <c r="Y1862" s="26"/>
      <c r="AS1862" s="26"/>
      <c r="BM1862" s="26"/>
      <c r="CG1862" s="26"/>
      <c r="DA1862" s="26"/>
      <c r="DU1862" s="26"/>
      <c r="EO1862" s="26"/>
      <c r="FI1862" s="26"/>
      <c r="GC1862" s="26"/>
      <c r="GW1862" s="26"/>
      <c r="HQ1862" s="26"/>
      <c r="IK1862" s="26"/>
      <c r="JE1862" s="26"/>
      <c r="JY1862" s="26"/>
      <c r="KS1862" s="26"/>
      <c r="LM1862" s="26"/>
      <c r="MG1862" s="26"/>
    </row>
    <row r="1863" spans="5:345">
      <c r="E1863" s="26"/>
      <c r="Y1863" s="26"/>
      <c r="AS1863" s="26"/>
      <c r="BM1863" s="26"/>
      <c r="CG1863" s="26"/>
      <c r="DA1863" s="26"/>
      <c r="DU1863" s="26"/>
      <c r="EO1863" s="26"/>
      <c r="FI1863" s="26"/>
      <c r="GC1863" s="26"/>
      <c r="GW1863" s="26"/>
      <c r="HQ1863" s="26"/>
      <c r="IK1863" s="26"/>
      <c r="JE1863" s="26"/>
      <c r="JY1863" s="26"/>
      <c r="KS1863" s="26"/>
      <c r="LM1863" s="26"/>
      <c r="MG1863" s="26"/>
    </row>
    <row r="1864" spans="5:345">
      <c r="E1864" s="26"/>
      <c r="Y1864" s="26"/>
      <c r="AS1864" s="26"/>
      <c r="BM1864" s="26"/>
      <c r="CG1864" s="26"/>
      <c r="DA1864" s="26"/>
      <c r="DU1864" s="26"/>
      <c r="EO1864" s="26"/>
      <c r="FI1864" s="26"/>
      <c r="GC1864" s="26"/>
      <c r="GW1864" s="26"/>
      <c r="HQ1864" s="26"/>
      <c r="IK1864" s="26"/>
      <c r="JE1864" s="26"/>
      <c r="JY1864" s="26"/>
      <c r="KS1864" s="26"/>
      <c r="LM1864" s="26"/>
      <c r="MG1864" s="26"/>
    </row>
    <row r="1865" spans="5:345">
      <c r="E1865" s="26"/>
      <c r="Y1865" s="26"/>
      <c r="AS1865" s="26"/>
      <c r="BM1865" s="26"/>
      <c r="CG1865" s="26"/>
      <c r="DA1865" s="26"/>
      <c r="DU1865" s="26"/>
      <c r="EO1865" s="26"/>
      <c r="FI1865" s="26"/>
      <c r="GC1865" s="26"/>
      <c r="GW1865" s="26"/>
      <c r="HQ1865" s="26"/>
      <c r="IK1865" s="26"/>
      <c r="JE1865" s="26"/>
      <c r="JY1865" s="26"/>
      <c r="KS1865" s="26"/>
      <c r="LM1865" s="26"/>
      <c r="MG1865" s="26"/>
    </row>
    <row r="1866" spans="5:345">
      <c r="E1866" s="26"/>
      <c r="Y1866" s="26"/>
      <c r="AS1866" s="26"/>
      <c r="BM1866" s="26"/>
      <c r="CG1866" s="26"/>
      <c r="DA1866" s="26"/>
      <c r="DU1866" s="26"/>
      <c r="EO1866" s="26"/>
      <c r="FI1866" s="26"/>
      <c r="GC1866" s="26"/>
      <c r="GW1866" s="26"/>
      <c r="HQ1866" s="26"/>
      <c r="IK1866" s="26"/>
      <c r="JE1866" s="26"/>
      <c r="JY1866" s="26"/>
      <c r="KS1866" s="26"/>
      <c r="LM1866" s="26"/>
      <c r="MG1866" s="26"/>
    </row>
    <row r="1867" spans="5:345">
      <c r="E1867" s="26"/>
      <c r="Y1867" s="26"/>
      <c r="AS1867" s="26"/>
      <c r="BM1867" s="26"/>
      <c r="CG1867" s="26"/>
      <c r="DA1867" s="26"/>
      <c r="DU1867" s="26"/>
      <c r="EO1867" s="26"/>
      <c r="FI1867" s="26"/>
      <c r="GC1867" s="26"/>
      <c r="GW1867" s="26"/>
      <c r="HQ1867" s="26"/>
      <c r="IK1867" s="26"/>
      <c r="JE1867" s="26"/>
      <c r="JY1867" s="26"/>
      <c r="KS1867" s="26"/>
      <c r="LM1867" s="26"/>
      <c r="MG1867" s="26"/>
    </row>
    <row r="1868" spans="5:345">
      <c r="E1868" s="26"/>
      <c r="Y1868" s="26"/>
      <c r="AS1868" s="26"/>
      <c r="BM1868" s="26"/>
      <c r="CG1868" s="26"/>
      <c r="DA1868" s="26"/>
      <c r="DU1868" s="26"/>
      <c r="EO1868" s="26"/>
      <c r="FI1868" s="26"/>
      <c r="GC1868" s="26"/>
      <c r="GW1868" s="26"/>
      <c r="HQ1868" s="26"/>
      <c r="IK1868" s="26"/>
      <c r="JE1868" s="26"/>
      <c r="JY1868" s="26"/>
      <c r="KS1868" s="26"/>
      <c r="LM1868" s="26"/>
      <c r="MG1868" s="26"/>
    </row>
    <row r="1869" spans="5:345">
      <c r="E1869" s="26"/>
      <c r="Y1869" s="26"/>
      <c r="AS1869" s="26"/>
      <c r="BM1869" s="26"/>
      <c r="CG1869" s="26"/>
      <c r="DA1869" s="26"/>
      <c r="DU1869" s="26"/>
      <c r="EO1869" s="26"/>
      <c r="FI1869" s="26"/>
      <c r="GC1869" s="26"/>
      <c r="GW1869" s="26"/>
      <c r="HQ1869" s="26"/>
      <c r="IK1869" s="26"/>
      <c r="JE1869" s="26"/>
      <c r="JY1869" s="26"/>
      <c r="KS1869" s="26"/>
      <c r="LM1869" s="26"/>
      <c r="MG1869" s="26"/>
    </row>
    <row r="1870" spans="5:345">
      <c r="E1870" s="26"/>
      <c r="Y1870" s="26"/>
      <c r="AS1870" s="26"/>
      <c r="BM1870" s="26"/>
      <c r="CG1870" s="26"/>
      <c r="DA1870" s="26"/>
      <c r="DU1870" s="26"/>
      <c r="EO1870" s="26"/>
      <c r="FI1870" s="26"/>
      <c r="GC1870" s="26"/>
      <c r="GW1870" s="26"/>
      <c r="HQ1870" s="26"/>
      <c r="IK1870" s="26"/>
      <c r="JE1870" s="26"/>
      <c r="JY1870" s="26"/>
      <c r="KS1870" s="26"/>
      <c r="LM1870" s="26"/>
      <c r="MG1870" s="26"/>
    </row>
    <row r="1871" spans="5:345">
      <c r="E1871" s="26"/>
      <c r="Y1871" s="26"/>
      <c r="AS1871" s="26"/>
      <c r="BM1871" s="26"/>
      <c r="CG1871" s="26"/>
      <c r="DA1871" s="26"/>
      <c r="DU1871" s="26"/>
      <c r="EO1871" s="26"/>
      <c r="FI1871" s="26"/>
      <c r="GC1871" s="26"/>
      <c r="GW1871" s="26"/>
      <c r="HQ1871" s="26"/>
      <c r="IK1871" s="26"/>
      <c r="JE1871" s="26"/>
      <c r="JY1871" s="26"/>
      <c r="KS1871" s="26"/>
      <c r="LM1871" s="26"/>
      <c r="MG1871" s="26"/>
    </row>
    <row r="1872" spans="5:345">
      <c r="E1872" s="26"/>
      <c r="Y1872" s="26"/>
      <c r="AS1872" s="26"/>
      <c r="BM1872" s="26"/>
      <c r="CG1872" s="26"/>
      <c r="DA1872" s="26"/>
      <c r="DU1872" s="26"/>
      <c r="EO1872" s="26"/>
      <c r="FI1872" s="26"/>
      <c r="GC1872" s="26"/>
      <c r="GW1872" s="26"/>
      <c r="HQ1872" s="26"/>
      <c r="IK1872" s="26"/>
      <c r="JE1872" s="26"/>
      <c r="JY1872" s="26"/>
      <c r="KS1872" s="26"/>
      <c r="LM1872" s="26"/>
      <c r="MG1872" s="26"/>
    </row>
    <row r="1873" spans="5:345">
      <c r="E1873" s="26"/>
      <c r="Y1873" s="26"/>
      <c r="AS1873" s="26"/>
      <c r="BM1873" s="26"/>
      <c r="CG1873" s="26"/>
      <c r="DA1873" s="26"/>
      <c r="DU1873" s="26"/>
      <c r="EO1873" s="26"/>
      <c r="FI1873" s="26"/>
      <c r="GC1873" s="26"/>
      <c r="GW1873" s="26"/>
      <c r="HQ1873" s="26"/>
      <c r="IK1873" s="26"/>
      <c r="JE1873" s="26"/>
      <c r="JY1873" s="26"/>
      <c r="KS1873" s="26"/>
      <c r="LM1873" s="26"/>
      <c r="MG1873" s="26"/>
    </row>
    <row r="1874" spans="5:345">
      <c r="E1874" s="26"/>
      <c r="Y1874" s="26"/>
      <c r="AS1874" s="26"/>
      <c r="BM1874" s="26"/>
      <c r="CG1874" s="26"/>
      <c r="DA1874" s="26"/>
      <c r="DU1874" s="26"/>
      <c r="EO1874" s="26"/>
      <c r="FI1874" s="26"/>
      <c r="GC1874" s="26"/>
      <c r="GW1874" s="26"/>
      <c r="HQ1874" s="26"/>
      <c r="IK1874" s="26"/>
      <c r="JE1874" s="26"/>
      <c r="JY1874" s="26"/>
      <c r="KS1874" s="26"/>
      <c r="LM1874" s="26"/>
      <c r="MG1874" s="26"/>
    </row>
    <row r="1875" spans="5:345">
      <c r="E1875" s="26"/>
      <c r="Y1875" s="26"/>
      <c r="AS1875" s="26"/>
      <c r="BM1875" s="26"/>
      <c r="CG1875" s="26"/>
      <c r="DA1875" s="26"/>
      <c r="DU1875" s="26"/>
      <c r="EO1875" s="26"/>
      <c r="FI1875" s="26"/>
      <c r="GC1875" s="26"/>
      <c r="GW1875" s="26"/>
      <c r="HQ1875" s="26"/>
      <c r="IK1875" s="26"/>
      <c r="JE1875" s="26"/>
      <c r="JY1875" s="26"/>
      <c r="KS1875" s="26"/>
      <c r="LM1875" s="26"/>
      <c r="MG1875" s="26"/>
    </row>
    <row r="1876" spans="5:345">
      <c r="E1876" s="26"/>
      <c r="Y1876" s="26"/>
      <c r="AS1876" s="26"/>
      <c r="BM1876" s="26"/>
      <c r="CG1876" s="26"/>
      <c r="DA1876" s="26"/>
      <c r="DU1876" s="26"/>
      <c r="EO1876" s="26"/>
      <c r="FI1876" s="26"/>
      <c r="GC1876" s="26"/>
      <c r="GW1876" s="26"/>
      <c r="HQ1876" s="26"/>
      <c r="IK1876" s="26"/>
      <c r="JE1876" s="26"/>
      <c r="JY1876" s="26"/>
      <c r="KS1876" s="26"/>
      <c r="LM1876" s="26"/>
      <c r="MG1876" s="26"/>
    </row>
    <row r="1877" spans="5:345">
      <c r="E1877" s="26"/>
      <c r="Y1877" s="26"/>
      <c r="AS1877" s="26"/>
      <c r="BM1877" s="26"/>
      <c r="CG1877" s="26"/>
      <c r="DA1877" s="26"/>
      <c r="DU1877" s="26"/>
      <c r="EO1877" s="26"/>
      <c r="FI1877" s="26"/>
      <c r="GC1877" s="26"/>
      <c r="GW1877" s="26"/>
      <c r="HQ1877" s="26"/>
      <c r="IK1877" s="26"/>
      <c r="JE1877" s="26"/>
      <c r="JY1877" s="26"/>
      <c r="KS1877" s="26"/>
      <c r="LM1877" s="26"/>
      <c r="MG1877" s="26"/>
    </row>
    <row r="1878" spans="5:345">
      <c r="E1878" s="26"/>
      <c r="Y1878" s="26"/>
      <c r="AS1878" s="26"/>
      <c r="BM1878" s="26"/>
      <c r="CG1878" s="26"/>
      <c r="DA1878" s="26"/>
      <c r="DU1878" s="26"/>
      <c r="EO1878" s="26"/>
      <c r="FI1878" s="26"/>
      <c r="GC1878" s="26"/>
      <c r="GW1878" s="26"/>
      <c r="HQ1878" s="26"/>
      <c r="IK1878" s="26"/>
      <c r="JE1878" s="26"/>
      <c r="JY1878" s="26"/>
      <c r="KS1878" s="26"/>
      <c r="LM1878" s="26"/>
      <c r="MG1878" s="26"/>
    </row>
    <row r="1879" spans="5:345">
      <c r="E1879" s="26"/>
      <c r="Y1879" s="26"/>
      <c r="AS1879" s="26"/>
      <c r="BM1879" s="26"/>
      <c r="CG1879" s="26"/>
      <c r="DA1879" s="26"/>
      <c r="DU1879" s="26"/>
      <c r="EO1879" s="26"/>
      <c r="FI1879" s="26"/>
      <c r="GC1879" s="26"/>
      <c r="GW1879" s="26"/>
      <c r="HQ1879" s="26"/>
      <c r="IK1879" s="26"/>
      <c r="JE1879" s="26"/>
      <c r="JY1879" s="26"/>
      <c r="KS1879" s="26"/>
      <c r="LM1879" s="26"/>
      <c r="MG1879" s="26"/>
    </row>
    <row r="1880" spans="5:345">
      <c r="E1880" s="26"/>
      <c r="Y1880" s="26"/>
      <c r="AS1880" s="26"/>
      <c r="BM1880" s="26"/>
      <c r="CG1880" s="26"/>
      <c r="DA1880" s="26"/>
      <c r="DU1880" s="26"/>
      <c r="EO1880" s="26"/>
      <c r="FI1880" s="26"/>
      <c r="GC1880" s="26"/>
      <c r="GW1880" s="26"/>
      <c r="HQ1880" s="26"/>
      <c r="IK1880" s="26"/>
      <c r="JE1880" s="26"/>
      <c r="JY1880" s="26"/>
      <c r="KS1880" s="26"/>
      <c r="LM1880" s="26"/>
      <c r="MG1880" s="26"/>
    </row>
    <row r="1881" spans="5:345">
      <c r="E1881" s="26"/>
      <c r="Y1881" s="26"/>
      <c r="AS1881" s="26"/>
      <c r="BM1881" s="26"/>
      <c r="CG1881" s="26"/>
      <c r="DA1881" s="26"/>
      <c r="DU1881" s="26"/>
      <c r="EO1881" s="26"/>
      <c r="FI1881" s="26"/>
      <c r="GC1881" s="26"/>
      <c r="GW1881" s="26"/>
      <c r="HQ1881" s="26"/>
      <c r="IK1881" s="26"/>
      <c r="JE1881" s="26"/>
      <c r="JY1881" s="26"/>
      <c r="KS1881" s="26"/>
      <c r="LM1881" s="26"/>
      <c r="MG1881" s="26"/>
    </row>
    <row r="1882" spans="5:345">
      <c r="E1882" s="26"/>
      <c r="Y1882" s="26"/>
      <c r="AS1882" s="26"/>
      <c r="BM1882" s="26"/>
      <c r="CG1882" s="26"/>
      <c r="DA1882" s="26"/>
      <c r="DU1882" s="26"/>
      <c r="EO1882" s="26"/>
      <c r="FI1882" s="26"/>
      <c r="GC1882" s="26"/>
      <c r="GW1882" s="26"/>
      <c r="HQ1882" s="26"/>
      <c r="IK1882" s="26"/>
      <c r="JE1882" s="26"/>
      <c r="JY1882" s="26"/>
      <c r="KS1882" s="26"/>
      <c r="LM1882" s="26"/>
      <c r="MG1882" s="26"/>
    </row>
    <row r="1883" spans="5:345">
      <c r="E1883" s="26"/>
      <c r="Y1883" s="26"/>
      <c r="AS1883" s="26"/>
      <c r="BM1883" s="26"/>
      <c r="CG1883" s="26"/>
      <c r="DA1883" s="26"/>
      <c r="DU1883" s="26"/>
      <c r="EO1883" s="26"/>
      <c r="FI1883" s="26"/>
      <c r="GC1883" s="26"/>
      <c r="GW1883" s="26"/>
      <c r="HQ1883" s="26"/>
      <c r="IK1883" s="26"/>
      <c r="JE1883" s="26"/>
      <c r="JY1883" s="26"/>
      <c r="KS1883" s="26"/>
      <c r="LM1883" s="26"/>
      <c r="MG1883" s="26"/>
    </row>
    <row r="1884" spans="5:345">
      <c r="E1884" s="26"/>
      <c r="Y1884" s="26"/>
      <c r="AS1884" s="26"/>
      <c r="BM1884" s="26"/>
      <c r="CG1884" s="26"/>
      <c r="DA1884" s="26"/>
      <c r="DU1884" s="26"/>
      <c r="EO1884" s="26"/>
      <c r="FI1884" s="26"/>
      <c r="GC1884" s="26"/>
      <c r="GW1884" s="26"/>
      <c r="HQ1884" s="26"/>
      <c r="IK1884" s="26"/>
      <c r="JE1884" s="26"/>
      <c r="JY1884" s="26"/>
      <c r="KS1884" s="26"/>
      <c r="LM1884" s="26"/>
      <c r="MG1884" s="26"/>
    </row>
    <row r="1885" spans="5:345">
      <c r="E1885" s="26"/>
      <c r="Y1885" s="26"/>
      <c r="AS1885" s="26"/>
      <c r="BM1885" s="26"/>
      <c r="CG1885" s="26"/>
      <c r="DA1885" s="26"/>
      <c r="DU1885" s="26"/>
      <c r="EO1885" s="26"/>
      <c r="FI1885" s="26"/>
      <c r="GC1885" s="26"/>
      <c r="GW1885" s="26"/>
      <c r="HQ1885" s="26"/>
      <c r="IK1885" s="26"/>
      <c r="JE1885" s="26"/>
      <c r="JY1885" s="26"/>
      <c r="KS1885" s="26"/>
      <c r="LM1885" s="26"/>
      <c r="MG1885" s="26"/>
    </row>
    <row r="1886" spans="5:345">
      <c r="E1886" s="26"/>
      <c r="Y1886" s="26"/>
      <c r="AS1886" s="26"/>
      <c r="BM1886" s="26"/>
      <c r="CG1886" s="26"/>
      <c r="DA1886" s="26"/>
      <c r="DU1886" s="26"/>
      <c r="EO1886" s="26"/>
      <c r="FI1886" s="26"/>
      <c r="GC1886" s="26"/>
      <c r="GW1886" s="26"/>
      <c r="HQ1886" s="26"/>
      <c r="IK1886" s="26"/>
      <c r="JE1886" s="26"/>
      <c r="JY1886" s="26"/>
      <c r="KS1886" s="26"/>
      <c r="LM1886" s="26"/>
      <c r="MG1886" s="26"/>
    </row>
    <row r="1887" spans="5:345">
      <c r="E1887" s="26"/>
      <c r="Y1887" s="26"/>
      <c r="AS1887" s="26"/>
      <c r="BM1887" s="26"/>
      <c r="CG1887" s="26"/>
      <c r="DA1887" s="26"/>
      <c r="DU1887" s="26"/>
      <c r="EO1887" s="26"/>
      <c r="FI1887" s="26"/>
      <c r="GC1887" s="26"/>
      <c r="GW1887" s="26"/>
      <c r="HQ1887" s="26"/>
      <c r="IK1887" s="26"/>
      <c r="JE1887" s="26"/>
      <c r="JY1887" s="26"/>
      <c r="KS1887" s="26"/>
      <c r="LM1887" s="26"/>
      <c r="MG1887" s="26"/>
    </row>
    <row r="1888" spans="5:345">
      <c r="E1888" s="26"/>
      <c r="Y1888" s="26"/>
      <c r="AS1888" s="26"/>
      <c r="BM1888" s="26"/>
      <c r="CG1888" s="26"/>
      <c r="DA1888" s="26"/>
      <c r="DU1888" s="26"/>
      <c r="EO1888" s="26"/>
      <c r="FI1888" s="26"/>
      <c r="GC1888" s="26"/>
      <c r="GW1888" s="26"/>
      <c r="HQ1888" s="26"/>
      <c r="IK1888" s="26"/>
      <c r="JE1888" s="26"/>
      <c r="JY1888" s="26"/>
      <c r="KS1888" s="26"/>
      <c r="LM1888" s="26"/>
      <c r="MG1888" s="26"/>
    </row>
    <row r="1889" spans="5:345">
      <c r="E1889" s="26"/>
      <c r="Y1889" s="26"/>
      <c r="AS1889" s="26"/>
      <c r="BM1889" s="26"/>
      <c r="CG1889" s="26"/>
      <c r="DA1889" s="26"/>
      <c r="DU1889" s="26"/>
      <c r="EO1889" s="26"/>
      <c r="FI1889" s="26"/>
      <c r="GC1889" s="26"/>
      <c r="GW1889" s="26"/>
      <c r="HQ1889" s="26"/>
      <c r="IK1889" s="26"/>
      <c r="JE1889" s="26"/>
      <c r="JY1889" s="26"/>
      <c r="KS1889" s="26"/>
      <c r="LM1889" s="26"/>
      <c r="MG1889" s="26"/>
    </row>
    <row r="1890" spans="5:345">
      <c r="E1890" s="26"/>
      <c r="Y1890" s="26"/>
      <c r="AS1890" s="26"/>
      <c r="BM1890" s="26"/>
      <c r="CG1890" s="26"/>
      <c r="DA1890" s="26"/>
      <c r="DU1890" s="26"/>
      <c r="EO1890" s="26"/>
      <c r="FI1890" s="26"/>
      <c r="GC1890" s="26"/>
      <c r="GW1890" s="26"/>
      <c r="HQ1890" s="26"/>
      <c r="IK1890" s="26"/>
      <c r="JE1890" s="26"/>
      <c r="JY1890" s="26"/>
      <c r="KS1890" s="26"/>
      <c r="LM1890" s="26"/>
      <c r="MG1890" s="26"/>
    </row>
    <row r="1891" spans="5:345">
      <c r="E1891" s="26"/>
      <c r="Y1891" s="26"/>
      <c r="AS1891" s="26"/>
      <c r="BM1891" s="26"/>
      <c r="CG1891" s="26"/>
      <c r="DA1891" s="26"/>
      <c r="DU1891" s="26"/>
      <c r="EO1891" s="26"/>
      <c r="FI1891" s="26"/>
      <c r="GC1891" s="26"/>
      <c r="GW1891" s="26"/>
      <c r="HQ1891" s="26"/>
      <c r="IK1891" s="26"/>
      <c r="JE1891" s="26"/>
      <c r="JY1891" s="26"/>
      <c r="KS1891" s="26"/>
      <c r="LM1891" s="26"/>
      <c r="MG1891" s="26"/>
    </row>
    <row r="1892" spans="5:345">
      <c r="E1892" s="26"/>
      <c r="Y1892" s="26"/>
      <c r="AS1892" s="26"/>
      <c r="BM1892" s="26"/>
      <c r="CG1892" s="26"/>
      <c r="DA1892" s="26"/>
      <c r="DU1892" s="26"/>
      <c r="EO1892" s="26"/>
      <c r="FI1892" s="26"/>
      <c r="GC1892" s="26"/>
      <c r="GW1892" s="26"/>
      <c r="HQ1892" s="26"/>
      <c r="IK1892" s="26"/>
      <c r="JE1892" s="26"/>
      <c r="JY1892" s="26"/>
      <c r="KS1892" s="26"/>
      <c r="LM1892" s="26"/>
      <c r="MG1892" s="26"/>
    </row>
    <row r="1893" spans="5:345">
      <c r="E1893" s="26"/>
      <c r="Y1893" s="26"/>
      <c r="AS1893" s="26"/>
      <c r="BM1893" s="26"/>
      <c r="CG1893" s="26"/>
      <c r="DA1893" s="26"/>
      <c r="DU1893" s="26"/>
      <c r="EO1893" s="26"/>
      <c r="FI1893" s="26"/>
      <c r="GC1893" s="26"/>
      <c r="GW1893" s="26"/>
      <c r="HQ1893" s="26"/>
      <c r="IK1893" s="26"/>
      <c r="JE1893" s="26"/>
      <c r="JY1893" s="26"/>
      <c r="KS1893" s="26"/>
      <c r="LM1893" s="26"/>
      <c r="MG1893" s="26"/>
    </row>
    <row r="1894" spans="5:345">
      <c r="E1894" s="26"/>
      <c r="Y1894" s="26"/>
      <c r="AS1894" s="26"/>
      <c r="BM1894" s="26"/>
      <c r="CG1894" s="26"/>
      <c r="DA1894" s="26"/>
      <c r="DU1894" s="26"/>
      <c r="EO1894" s="26"/>
      <c r="FI1894" s="26"/>
      <c r="GC1894" s="26"/>
      <c r="GW1894" s="26"/>
      <c r="HQ1894" s="26"/>
      <c r="IK1894" s="26"/>
      <c r="JE1894" s="26"/>
      <c r="JY1894" s="26"/>
      <c r="KS1894" s="26"/>
      <c r="LM1894" s="26"/>
      <c r="MG1894" s="26"/>
    </row>
    <row r="1895" spans="5:345">
      <c r="E1895" s="26"/>
      <c r="Y1895" s="26"/>
      <c r="AS1895" s="26"/>
      <c r="BM1895" s="26"/>
      <c r="CG1895" s="26"/>
      <c r="DA1895" s="26"/>
      <c r="DU1895" s="26"/>
      <c r="EO1895" s="26"/>
      <c r="FI1895" s="26"/>
      <c r="GC1895" s="26"/>
      <c r="GW1895" s="26"/>
      <c r="HQ1895" s="26"/>
      <c r="IK1895" s="26"/>
      <c r="JE1895" s="26"/>
      <c r="JY1895" s="26"/>
      <c r="KS1895" s="26"/>
      <c r="LM1895" s="26"/>
      <c r="MG1895" s="26"/>
    </row>
    <row r="1896" spans="5:345">
      <c r="E1896" s="26"/>
      <c r="Y1896" s="26"/>
      <c r="AS1896" s="26"/>
      <c r="BM1896" s="26"/>
      <c r="CG1896" s="26"/>
      <c r="DA1896" s="26"/>
      <c r="DU1896" s="26"/>
      <c r="EO1896" s="26"/>
      <c r="FI1896" s="26"/>
      <c r="GC1896" s="26"/>
      <c r="GW1896" s="26"/>
      <c r="HQ1896" s="26"/>
      <c r="IK1896" s="26"/>
      <c r="JE1896" s="26"/>
      <c r="JY1896" s="26"/>
      <c r="KS1896" s="26"/>
      <c r="LM1896" s="26"/>
      <c r="MG1896" s="26"/>
    </row>
    <row r="1897" spans="5:345">
      <c r="E1897" s="26"/>
      <c r="Y1897" s="26"/>
      <c r="AS1897" s="26"/>
      <c r="BM1897" s="26"/>
      <c r="CG1897" s="26"/>
      <c r="DA1897" s="26"/>
      <c r="DU1897" s="26"/>
      <c r="EO1897" s="26"/>
      <c r="FI1897" s="26"/>
      <c r="GC1897" s="26"/>
      <c r="GW1897" s="26"/>
      <c r="HQ1897" s="26"/>
      <c r="IK1897" s="26"/>
      <c r="JE1897" s="26"/>
      <c r="JY1897" s="26"/>
      <c r="KS1897" s="26"/>
      <c r="LM1897" s="26"/>
      <c r="MG1897" s="26"/>
    </row>
    <row r="1898" spans="5:345">
      <c r="E1898" s="26"/>
      <c r="Y1898" s="26"/>
      <c r="AS1898" s="26"/>
      <c r="BM1898" s="26"/>
      <c r="CG1898" s="26"/>
      <c r="DA1898" s="26"/>
      <c r="DU1898" s="26"/>
      <c r="EO1898" s="26"/>
      <c r="FI1898" s="26"/>
      <c r="GC1898" s="26"/>
      <c r="GW1898" s="26"/>
      <c r="HQ1898" s="26"/>
      <c r="IK1898" s="26"/>
      <c r="JE1898" s="26"/>
      <c r="JY1898" s="26"/>
      <c r="KS1898" s="26"/>
      <c r="LM1898" s="26"/>
      <c r="MG1898" s="26"/>
    </row>
    <row r="1899" spans="5:345">
      <c r="E1899" s="26"/>
      <c r="Y1899" s="26"/>
      <c r="AS1899" s="26"/>
      <c r="BM1899" s="26"/>
      <c r="CG1899" s="26"/>
      <c r="DA1899" s="26"/>
      <c r="DU1899" s="26"/>
      <c r="EO1899" s="26"/>
      <c r="FI1899" s="26"/>
      <c r="GC1899" s="26"/>
      <c r="GW1899" s="26"/>
      <c r="HQ1899" s="26"/>
      <c r="IK1899" s="26"/>
      <c r="JE1899" s="26"/>
      <c r="JY1899" s="26"/>
      <c r="KS1899" s="26"/>
      <c r="LM1899" s="26"/>
      <c r="MG1899" s="26"/>
    </row>
    <row r="1900" spans="5:345">
      <c r="E1900" s="26"/>
      <c r="Y1900" s="26"/>
      <c r="AS1900" s="26"/>
      <c r="BM1900" s="26"/>
      <c r="CG1900" s="26"/>
      <c r="DA1900" s="26"/>
      <c r="DU1900" s="26"/>
      <c r="EO1900" s="26"/>
      <c r="FI1900" s="26"/>
      <c r="GC1900" s="26"/>
      <c r="GW1900" s="26"/>
      <c r="HQ1900" s="26"/>
      <c r="IK1900" s="26"/>
      <c r="JE1900" s="26"/>
      <c r="JY1900" s="26"/>
      <c r="KS1900" s="26"/>
      <c r="LM1900" s="26"/>
      <c r="MG1900" s="26"/>
    </row>
    <row r="1901" spans="5:345">
      <c r="E1901" s="26"/>
      <c r="Y1901" s="26"/>
      <c r="AS1901" s="26"/>
      <c r="BM1901" s="26"/>
      <c r="CG1901" s="26"/>
      <c r="DA1901" s="26"/>
      <c r="DU1901" s="26"/>
      <c r="EO1901" s="26"/>
      <c r="FI1901" s="26"/>
      <c r="GC1901" s="26"/>
      <c r="GW1901" s="26"/>
      <c r="HQ1901" s="26"/>
      <c r="IK1901" s="26"/>
      <c r="JE1901" s="26"/>
      <c r="JY1901" s="26"/>
      <c r="KS1901" s="26"/>
      <c r="LM1901" s="26"/>
      <c r="MG1901" s="26"/>
    </row>
    <row r="1902" spans="5:345">
      <c r="E1902" s="26"/>
      <c r="Y1902" s="26"/>
      <c r="AS1902" s="26"/>
      <c r="BM1902" s="26"/>
      <c r="CG1902" s="26"/>
      <c r="DA1902" s="26"/>
      <c r="DU1902" s="26"/>
      <c r="EO1902" s="26"/>
      <c r="FI1902" s="26"/>
      <c r="GC1902" s="26"/>
      <c r="GW1902" s="26"/>
      <c r="HQ1902" s="26"/>
      <c r="IK1902" s="26"/>
      <c r="JE1902" s="26"/>
      <c r="JY1902" s="26"/>
      <c r="KS1902" s="26"/>
      <c r="LM1902" s="26"/>
      <c r="MG1902" s="26"/>
    </row>
    <row r="1903" spans="5:345">
      <c r="E1903" s="26"/>
      <c r="Y1903" s="26"/>
      <c r="AS1903" s="26"/>
      <c r="BM1903" s="26"/>
      <c r="CG1903" s="26"/>
      <c r="DA1903" s="26"/>
      <c r="DU1903" s="26"/>
      <c r="EO1903" s="26"/>
      <c r="FI1903" s="26"/>
      <c r="GC1903" s="26"/>
      <c r="GW1903" s="26"/>
      <c r="HQ1903" s="26"/>
      <c r="IK1903" s="26"/>
      <c r="JE1903" s="26"/>
      <c r="JY1903" s="26"/>
      <c r="KS1903" s="26"/>
      <c r="LM1903" s="26"/>
      <c r="MG1903" s="26"/>
    </row>
    <row r="1904" spans="5:345">
      <c r="E1904" s="26"/>
      <c r="Y1904" s="26"/>
      <c r="AS1904" s="26"/>
      <c r="BM1904" s="26"/>
      <c r="CG1904" s="26"/>
      <c r="DA1904" s="26"/>
      <c r="DU1904" s="26"/>
      <c r="EO1904" s="26"/>
      <c r="FI1904" s="26"/>
      <c r="GC1904" s="26"/>
      <c r="GW1904" s="26"/>
      <c r="HQ1904" s="26"/>
      <c r="IK1904" s="26"/>
      <c r="JE1904" s="26"/>
      <c r="JY1904" s="26"/>
      <c r="KS1904" s="26"/>
      <c r="LM1904" s="26"/>
      <c r="MG1904" s="26"/>
    </row>
    <row r="1905" spans="5:345">
      <c r="E1905" s="26"/>
      <c r="Y1905" s="26"/>
      <c r="AS1905" s="26"/>
      <c r="BM1905" s="26"/>
      <c r="CG1905" s="26"/>
      <c r="DA1905" s="26"/>
      <c r="DU1905" s="26"/>
      <c r="EO1905" s="26"/>
      <c r="FI1905" s="26"/>
      <c r="GC1905" s="26"/>
      <c r="GW1905" s="26"/>
      <c r="HQ1905" s="26"/>
      <c r="IK1905" s="26"/>
      <c r="JE1905" s="26"/>
      <c r="JY1905" s="26"/>
      <c r="KS1905" s="26"/>
      <c r="LM1905" s="26"/>
      <c r="MG1905" s="26"/>
    </row>
    <row r="1906" spans="5:345">
      <c r="E1906" s="26"/>
      <c r="Y1906" s="26"/>
      <c r="AS1906" s="26"/>
      <c r="BM1906" s="26"/>
      <c r="CG1906" s="26"/>
      <c r="DA1906" s="26"/>
      <c r="DU1906" s="26"/>
      <c r="EO1906" s="26"/>
      <c r="FI1906" s="26"/>
      <c r="GC1906" s="26"/>
      <c r="GW1906" s="26"/>
      <c r="HQ1906" s="26"/>
      <c r="IK1906" s="26"/>
      <c r="JE1906" s="26"/>
      <c r="JY1906" s="26"/>
      <c r="KS1906" s="26"/>
      <c r="LM1906" s="26"/>
      <c r="MG1906" s="26"/>
    </row>
    <row r="1907" spans="5:345">
      <c r="E1907" s="26"/>
      <c r="Y1907" s="26"/>
      <c r="AS1907" s="26"/>
      <c r="BM1907" s="26"/>
      <c r="CG1907" s="26"/>
      <c r="DA1907" s="26"/>
      <c r="DU1907" s="26"/>
      <c r="EO1907" s="26"/>
      <c r="FI1907" s="26"/>
      <c r="GC1907" s="26"/>
      <c r="GW1907" s="26"/>
      <c r="HQ1907" s="26"/>
      <c r="IK1907" s="26"/>
      <c r="JE1907" s="26"/>
      <c r="JY1907" s="26"/>
      <c r="KS1907" s="26"/>
      <c r="LM1907" s="26"/>
      <c r="MG1907" s="26"/>
    </row>
    <row r="1908" spans="5:345">
      <c r="E1908" s="26"/>
      <c r="Y1908" s="26"/>
      <c r="AS1908" s="26"/>
      <c r="BM1908" s="26"/>
      <c r="CG1908" s="26"/>
      <c r="DA1908" s="26"/>
      <c r="DU1908" s="26"/>
      <c r="EO1908" s="26"/>
      <c r="FI1908" s="26"/>
      <c r="GC1908" s="26"/>
      <c r="GW1908" s="26"/>
      <c r="HQ1908" s="26"/>
      <c r="IK1908" s="26"/>
      <c r="JE1908" s="26"/>
      <c r="JY1908" s="26"/>
      <c r="KS1908" s="26"/>
      <c r="LM1908" s="26"/>
      <c r="MG1908" s="26"/>
    </row>
    <row r="1909" spans="5:345">
      <c r="E1909" s="26"/>
      <c r="Y1909" s="26"/>
      <c r="AS1909" s="26"/>
      <c r="BM1909" s="26"/>
      <c r="CG1909" s="26"/>
      <c r="DA1909" s="26"/>
      <c r="DU1909" s="26"/>
      <c r="EO1909" s="26"/>
      <c r="FI1909" s="26"/>
      <c r="GC1909" s="26"/>
      <c r="GW1909" s="26"/>
      <c r="HQ1909" s="26"/>
      <c r="IK1909" s="26"/>
      <c r="JE1909" s="26"/>
      <c r="JY1909" s="26"/>
      <c r="KS1909" s="26"/>
      <c r="LM1909" s="26"/>
      <c r="MG1909" s="26"/>
    </row>
    <row r="1910" spans="5:345">
      <c r="E1910" s="26"/>
      <c r="Y1910" s="26"/>
      <c r="AS1910" s="26"/>
      <c r="BM1910" s="26"/>
      <c r="CG1910" s="26"/>
      <c r="DA1910" s="26"/>
      <c r="DU1910" s="26"/>
      <c r="EO1910" s="26"/>
      <c r="FI1910" s="26"/>
      <c r="GC1910" s="26"/>
      <c r="GW1910" s="26"/>
      <c r="HQ1910" s="26"/>
      <c r="IK1910" s="26"/>
      <c r="JE1910" s="26"/>
      <c r="JY1910" s="26"/>
      <c r="KS1910" s="26"/>
      <c r="LM1910" s="26"/>
      <c r="MG1910" s="26"/>
    </row>
    <row r="1911" spans="5:345">
      <c r="E1911" s="26"/>
      <c r="Y1911" s="26"/>
      <c r="AS1911" s="26"/>
      <c r="BM1911" s="26"/>
      <c r="CG1911" s="26"/>
      <c r="DA1911" s="26"/>
      <c r="DU1911" s="26"/>
      <c r="EO1911" s="26"/>
      <c r="FI1911" s="26"/>
      <c r="GC1911" s="26"/>
      <c r="GW1911" s="26"/>
      <c r="HQ1911" s="26"/>
      <c r="IK1911" s="26"/>
      <c r="JE1911" s="26"/>
      <c r="JY1911" s="26"/>
      <c r="KS1911" s="26"/>
      <c r="LM1911" s="26"/>
      <c r="MG1911" s="26"/>
    </row>
    <row r="1912" spans="5:345">
      <c r="E1912" s="26"/>
      <c r="Y1912" s="26"/>
      <c r="AS1912" s="26"/>
      <c r="BM1912" s="26"/>
      <c r="CG1912" s="26"/>
      <c r="DA1912" s="26"/>
      <c r="DU1912" s="26"/>
      <c r="EO1912" s="26"/>
      <c r="FI1912" s="26"/>
      <c r="GC1912" s="26"/>
      <c r="GW1912" s="26"/>
      <c r="HQ1912" s="26"/>
      <c r="IK1912" s="26"/>
      <c r="JE1912" s="26"/>
      <c r="JY1912" s="26"/>
      <c r="KS1912" s="26"/>
      <c r="LM1912" s="26"/>
      <c r="MG1912" s="26"/>
    </row>
    <row r="1913" spans="5:345">
      <c r="E1913" s="26"/>
      <c r="Y1913" s="26"/>
      <c r="AS1913" s="26"/>
      <c r="BM1913" s="26"/>
      <c r="CG1913" s="26"/>
      <c r="DA1913" s="26"/>
      <c r="DU1913" s="26"/>
      <c r="EO1913" s="26"/>
      <c r="FI1913" s="26"/>
      <c r="GC1913" s="26"/>
      <c r="GW1913" s="26"/>
      <c r="HQ1913" s="26"/>
      <c r="IK1913" s="26"/>
      <c r="JE1913" s="26"/>
      <c r="JY1913" s="26"/>
      <c r="KS1913" s="26"/>
      <c r="LM1913" s="26"/>
      <c r="MG1913" s="26"/>
    </row>
    <row r="1914" spans="5:345">
      <c r="E1914" s="26"/>
      <c r="Y1914" s="26"/>
      <c r="AS1914" s="26"/>
      <c r="BM1914" s="26"/>
      <c r="CG1914" s="26"/>
      <c r="DA1914" s="26"/>
      <c r="DU1914" s="26"/>
      <c r="EO1914" s="26"/>
      <c r="FI1914" s="26"/>
      <c r="GC1914" s="26"/>
      <c r="GW1914" s="26"/>
      <c r="HQ1914" s="26"/>
      <c r="IK1914" s="26"/>
      <c r="JE1914" s="26"/>
      <c r="JY1914" s="26"/>
      <c r="KS1914" s="26"/>
      <c r="LM1914" s="26"/>
      <c r="MG1914" s="26"/>
    </row>
    <row r="1915" spans="5:345">
      <c r="E1915" s="26"/>
      <c r="Y1915" s="26"/>
      <c r="AS1915" s="26"/>
      <c r="BM1915" s="26"/>
      <c r="CG1915" s="26"/>
      <c r="DA1915" s="26"/>
      <c r="DU1915" s="26"/>
      <c r="EO1915" s="26"/>
      <c r="FI1915" s="26"/>
      <c r="GC1915" s="26"/>
      <c r="GW1915" s="26"/>
      <c r="HQ1915" s="26"/>
      <c r="IK1915" s="26"/>
      <c r="JE1915" s="26"/>
      <c r="JY1915" s="26"/>
      <c r="KS1915" s="26"/>
      <c r="LM1915" s="26"/>
      <c r="MG1915" s="26"/>
    </row>
    <row r="1916" spans="5:345">
      <c r="E1916" s="26"/>
      <c r="Y1916" s="26"/>
      <c r="AS1916" s="26"/>
      <c r="BM1916" s="26"/>
      <c r="CG1916" s="26"/>
      <c r="DA1916" s="26"/>
      <c r="DU1916" s="26"/>
      <c r="EO1916" s="26"/>
      <c r="FI1916" s="26"/>
      <c r="GC1916" s="26"/>
      <c r="GW1916" s="26"/>
      <c r="HQ1916" s="26"/>
      <c r="IK1916" s="26"/>
      <c r="JE1916" s="26"/>
      <c r="JY1916" s="26"/>
      <c r="KS1916" s="26"/>
      <c r="LM1916" s="26"/>
      <c r="MG1916" s="26"/>
    </row>
    <row r="1917" spans="5:345">
      <c r="E1917" s="26"/>
      <c r="Y1917" s="26"/>
      <c r="AS1917" s="26"/>
      <c r="BM1917" s="26"/>
      <c r="CG1917" s="26"/>
      <c r="DA1917" s="26"/>
      <c r="DU1917" s="26"/>
      <c r="EO1917" s="26"/>
      <c r="FI1917" s="26"/>
      <c r="GC1917" s="26"/>
      <c r="GW1917" s="26"/>
      <c r="HQ1917" s="26"/>
      <c r="IK1917" s="26"/>
      <c r="JE1917" s="26"/>
      <c r="JY1917" s="26"/>
      <c r="KS1917" s="26"/>
      <c r="LM1917" s="26"/>
      <c r="MG1917" s="26"/>
    </row>
    <row r="1918" spans="5:345">
      <c r="E1918" s="26"/>
      <c r="Y1918" s="26"/>
      <c r="AS1918" s="26"/>
      <c r="BM1918" s="26"/>
      <c r="CG1918" s="26"/>
      <c r="DA1918" s="26"/>
      <c r="DU1918" s="26"/>
      <c r="EO1918" s="26"/>
      <c r="FI1918" s="26"/>
      <c r="GC1918" s="26"/>
      <c r="GW1918" s="26"/>
      <c r="HQ1918" s="26"/>
      <c r="IK1918" s="26"/>
      <c r="JE1918" s="26"/>
      <c r="JY1918" s="26"/>
      <c r="KS1918" s="26"/>
      <c r="LM1918" s="26"/>
      <c r="MG1918" s="26"/>
    </row>
    <row r="1919" spans="5:345">
      <c r="E1919" s="26"/>
      <c r="Y1919" s="26"/>
      <c r="AS1919" s="26"/>
      <c r="BM1919" s="26"/>
      <c r="CG1919" s="26"/>
      <c r="DA1919" s="26"/>
      <c r="DU1919" s="26"/>
      <c r="EO1919" s="26"/>
      <c r="FI1919" s="26"/>
      <c r="GC1919" s="26"/>
      <c r="GW1919" s="26"/>
      <c r="HQ1919" s="26"/>
      <c r="IK1919" s="26"/>
      <c r="JE1919" s="26"/>
      <c r="JY1919" s="26"/>
      <c r="KS1919" s="26"/>
      <c r="LM1919" s="26"/>
      <c r="MG1919" s="26"/>
    </row>
    <row r="1920" spans="5:345">
      <c r="E1920" s="26"/>
      <c r="Y1920" s="26"/>
      <c r="AS1920" s="26"/>
      <c r="BM1920" s="26"/>
      <c r="CG1920" s="26"/>
      <c r="DA1920" s="26"/>
      <c r="DU1920" s="26"/>
      <c r="EO1920" s="26"/>
      <c r="FI1920" s="26"/>
      <c r="GC1920" s="26"/>
      <c r="GW1920" s="26"/>
      <c r="HQ1920" s="26"/>
      <c r="IK1920" s="26"/>
      <c r="JE1920" s="26"/>
      <c r="JY1920" s="26"/>
      <c r="KS1920" s="26"/>
      <c r="LM1920" s="26"/>
      <c r="MG1920" s="26"/>
    </row>
    <row r="1921" spans="5:345">
      <c r="E1921" s="26"/>
      <c r="Y1921" s="26"/>
      <c r="AS1921" s="26"/>
      <c r="BM1921" s="26"/>
      <c r="CG1921" s="26"/>
      <c r="DA1921" s="26"/>
      <c r="DU1921" s="26"/>
      <c r="EO1921" s="26"/>
      <c r="FI1921" s="26"/>
      <c r="GC1921" s="26"/>
      <c r="GW1921" s="26"/>
      <c r="HQ1921" s="26"/>
      <c r="IK1921" s="26"/>
      <c r="JE1921" s="26"/>
      <c r="JY1921" s="26"/>
      <c r="KS1921" s="26"/>
      <c r="LM1921" s="26"/>
      <c r="MG1921" s="26"/>
    </row>
    <row r="1922" spans="5:345">
      <c r="E1922" s="26"/>
      <c r="Y1922" s="26"/>
      <c r="AS1922" s="26"/>
      <c r="BM1922" s="26"/>
      <c r="CG1922" s="26"/>
      <c r="DA1922" s="26"/>
      <c r="DU1922" s="26"/>
      <c r="EO1922" s="26"/>
      <c r="FI1922" s="26"/>
      <c r="GC1922" s="26"/>
      <c r="GW1922" s="26"/>
      <c r="HQ1922" s="26"/>
      <c r="IK1922" s="26"/>
      <c r="JE1922" s="26"/>
      <c r="JY1922" s="26"/>
      <c r="KS1922" s="26"/>
      <c r="LM1922" s="26"/>
      <c r="MG1922" s="26"/>
    </row>
    <row r="1923" spans="5:345">
      <c r="E1923" s="26"/>
      <c r="Y1923" s="26"/>
      <c r="AS1923" s="26"/>
      <c r="BM1923" s="26"/>
      <c r="CG1923" s="26"/>
      <c r="DA1923" s="26"/>
      <c r="DU1923" s="26"/>
      <c r="EO1923" s="26"/>
      <c r="FI1923" s="26"/>
      <c r="GC1923" s="26"/>
      <c r="GW1923" s="26"/>
      <c r="HQ1923" s="26"/>
      <c r="IK1923" s="26"/>
      <c r="JE1923" s="26"/>
      <c r="JY1923" s="26"/>
      <c r="KS1923" s="26"/>
      <c r="LM1923" s="26"/>
      <c r="MG1923" s="26"/>
    </row>
    <row r="1924" spans="5:345">
      <c r="E1924" s="26"/>
      <c r="Y1924" s="26"/>
      <c r="AS1924" s="26"/>
      <c r="BM1924" s="26"/>
      <c r="CG1924" s="26"/>
      <c r="DA1924" s="26"/>
      <c r="DU1924" s="26"/>
      <c r="EO1924" s="26"/>
      <c r="FI1924" s="26"/>
      <c r="GC1924" s="26"/>
      <c r="GW1924" s="26"/>
      <c r="HQ1924" s="26"/>
      <c r="IK1924" s="26"/>
      <c r="JE1924" s="26"/>
      <c r="JY1924" s="26"/>
      <c r="KS1924" s="26"/>
      <c r="LM1924" s="26"/>
      <c r="MG1924" s="26"/>
    </row>
    <row r="1925" spans="5:345">
      <c r="E1925" s="26"/>
      <c r="Y1925" s="26"/>
      <c r="AS1925" s="26"/>
      <c r="BM1925" s="26"/>
      <c r="CG1925" s="26"/>
      <c r="DA1925" s="26"/>
      <c r="DU1925" s="26"/>
      <c r="EO1925" s="26"/>
      <c r="FI1925" s="26"/>
      <c r="GC1925" s="26"/>
      <c r="GW1925" s="26"/>
      <c r="HQ1925" s="26"/>
      <c r="IK1925" s="26"/>
      <c r="JE1925" s="26"/>
      <c r="JY1925" s="26"/>
      <c r="KS1925" s="26"/>
      <c r="LM1925" s="26"/>
      <c r="MG1925" s="26"/>
    </row>
    <row r="1926" spans="5:345">
      <c r="E1926" s="26"/>
      <c r="Y1926" s="26"/>
      <c r="AS1926" s="26"/>
      <c r="BM1926" s="26"/>
      <c r="CG1926" s="26"/>
      <c r="DA1926" s="26"/>
      <c r="DU1926" s="26"/>
      <c r="EO1926" s="26"/>
      <c r="FI1926" s="26"/>
      <c r="GC1926" s="26"/>
      <c r="GW1926" s="26"/>
      <c r="HQ1926" s="26"/>
      <c r="IK1926" s="26"/>
      <c r="JE1926" s="26"/>
      <c r="JY1926" s="26"/>
      <c r="KS1926" s="26"/>
      <c r="LM1926" s="26"/>
      <c r="MG1926" s="26"/>
    </row>
    <row r="1927" spans="5:345">
      <c r="E1927" s="26"/>
      <c r="Y1927" s="26"/>
      <c r="AS1927" s="26"/>
      <c r="BM1927" s="26"/>
      <c r="CG1927" s="26"/>
      <c r="DA1927" s="26"/>
      <c r="DU1927" s="26"/>
      <c r="EO1927" s="26"/>
      <c r="FI1927" s="26"/>
      <c r="GC1927" s="26"/>
      <c r="GW1927" s="26"/>
      <c r="HQ1927" s="26"/>
      <c r="IK1927" s="26"/>
      <c r="JE1927" s="26"/>
      <c r="JY1927" s="26"/>
      <c r="KS1927" s="26"/>
      <c r="LM1927" s="26"/>
      <c r="MG1927" s="26"/>
    </row>
    <row r="1928" spans="5:345">
      <c r="E1928" s="26"/>
      <c r="Y1928" s="26"/>
      <c r="AS1928" s="26"/>
      <c r="BM1928" s="26"/>
      <c r="CG1928" s="26"/>
      <c r="DA1928" s="26"/>
      <c r="DU1928" s="26"/>
      <c r="EO1928" s="26"/>
      <c r="FI1928" s="26"/>
      <c r="GC1928" s="26"/>
      <c r="GW1928" s="26"/>
      <c r="HQ1928" s="26"/>
      <c r="IK1928" s="26"/>
      <c r="JE1928" s="26"/>
      <c r="JY1928" s="26"/>
      <c r="KS1928" s="26"/>
      <c r="LM1928" s="26"/>
      <c r="MG1928" s="26"/>
    </row>
    <row r="1929" spans="5:345">
      <c r="E1929" s="26"/>
      <c r="Y1929" s="26"/>
      <c r="AS1929" s="26"/>
      <c r="BM1929" s="26"/>
      <c r="CG1929" s="26"/>
      <c r="DA1929" s="26"/>
      <c r="DU1929" s="26"/>
      <c r="EO1929" s="26"/>
      <c r="FI1929" s="26"/>
      <c r="GC1929" s="26"/>
      <c r="GW1929" s="26"/>
      <c r="HQ1929" s="26"/>
      <c r="IK1929" s="26"/>
      <c r="JE1929" s="26"/>
      <c r="JY1929" s="26"/>
      <c r="KS1929" s="26"/>
      <c r="LM1929" s="26"/>
      <c r="MG1929" s="26"/>
    </row>
    <row r="1930" spans="5:345">
      <c r="E1930" s="26"/>
      <c r="Y1930" s="26"/>
      <c r="AS1930" s="26"/>
      <c r="BM1930" s="26"/>
      <c r="CG1930" s="26"/>
      <c r="DA1930" s="26"/>
      <c r="DU1930" s="26"/>
      <c r="EO1930" s="26"/>
      <c r="FI1930" s="26"/>
      <c r="GC1930" s="26"/>
      <c r="GW1930" s="26"/>
      <c r="HQ1930" s="26"/>
      <c r="IK1930" s="26"/>
      <c r="JE1930" s="26"/>
      <c r="JY1930" s="26"/>
      <c r="KS1930" s="26"/>
      <c r="LM1930" s="26"/>
      <c r="MG1930" s="26"/>
    </row>
    <row r="1931" spans="5:345">
      <c r="E1931" s="26"/>
      <c r="Y1931" s="26"/>
      <c r="AS1931" s="26"/>
      <c r="BM1931" s="26"/>
      <c r="CG1931" s="26"/>
      <c r="DA1931" s="26"/>
      <c r="DU1931" s="26"/>
      <c r="EO1931" s="26"/>
      <c r="FI1931" s="26"/>
      <c r="GC1931" s="26"/>
      <c r="GW1931" s="26"/>
      <c r="HQ1931" s="26"/>
      <c r="IK1931" s="26"/>
      <c r="JE1931" s="26"/>
      <c r="JY1931" s="26"/>
      <c r="KS1931" s="26"/>
      <c r="LM1931" s="26"/>
      <c r="MG1931" s="26"/>
    </row>
    <row r="1932" spans="5:345">
      <c r="E1932" s="26"/>
      <c r="Y1932" s="26"/>
      <c r="AS1932" s="26"/>
      <c r="BM1932" s="26"/>
      <c r="CG1932" s="26"/>
      <c r="DA1932" s="26"/>
      <c r="DU1932" s="26"/>
      <c r="EO1932" s="26"/>
      <c r="FI1932" s="26"/>
      <c r="GC1932" s="26"/>
      <c r="GW1932" s="26"/>
      <c r="HQ1932" s="26"/>
      <c r="IK1932" s="26"/>
      <c r="JE1932" s="26"/>
      <c r="JY1932" s="26"/>
      <c r="KS1932" s="26"/>
      <c r="LM1932" s="26"/>
      <c r="MG1932" s="26"/>
    </row>
    <row r="1933" spans="5:345">
      <c r="E1933" s="26"/>
      <c r="Y1933" s="26"/>
      <c r="AS1933" s="26"/>
      <c r="BM1933" s="26"/>
      <c r="CG1933" s="26"/>
      <c r="DA1933" s="26"/>
      <c r="DU1933" s="26"/>
      <c r="EO1933" s="26"/>
      <c r="FI1933" s="26"/>
      <c r="GC1933" s="26"/>
      <c r="GW1933" s="26"/>
      <c r="HQ1933" s="26"/>
      <c r="IK1933" s="26"/>
      <c r="JE1933" s="26"/>
      <c r="JY1933" s="26"/>
      <c r="KS1933" s="26"/>
      <c r="LM1933" s="26"/>
      <c r="MG1933" s="26"/>
    </row>
    <row r="1934" spans="5:345">
      <c r="E1934" s="26"/>
      <c r="Y1934" s="26"/>
      <c r="AS1934" s="26"/>
      <c r="BM1934" s="26"/>
      <c r="CG1934" s="26"/>
      <c r="DA1934" s="26"/>
      <c r="DU1934" s="26"/>
      <c r="EO1934" s="26"/>
      <c r="FI1934" s="26"/>
      <c r="GC1934" s="26"/>
      <c r="GW1934" s="26"/>
      <c r="HQ1934" s="26"/>
      <c r="IK1934" s="26"/>
      <c r="JE1934" s="26"/>
      <c r="JY1934" s="26"/>
      <c r="KS1934" s="26"/>
      <c r="LM1934" s="26"/>
      <c r="MG1934" s="26"/>
    </row>
    <row r="1935" spans="5:345">
      <c r="E1935" s="26"/>
      <c r="Y1935" s="26"/>
      <c r="AS1935" s="26"/>
      <c r="BM1935" s="26"/>
      <c r="CG1935" s="26"/>
      <c r="DA1935" s="26"/>
      <c r="DU1935" s="26"/>
      <c r="EO1935" s="26"/>
      <c r="FI1935" s="26"/>
      <c r="GC1935" s="26"/>
      <c r="GW1935" s="26"/>
      <c r="HQ1935" s="26"/>
      <c r="IK1935" s="26"/>
      <c r="JE1935" s="26"/>
      <c r="JY1935" s="26"/>
      <c r="KS1935" s="26"/>
      <c r="LM1935" s="26"/>
      <c r="MG1935" s="26"/>
    </row>
    <row r="1936" spans="5:345">
      <c r="E1936" s="26"/>
      <c r="Y1936" s="26"/>
      <c r="AS1936" s="26"/>
      <c r="BM1936" s="26"/>
      <c r="CG1936" s="26"/>
      <c r="DA1936" s="26"/>
      <c r="DU1936" s="26"/>
      <c r="EO1936" s="26"/>
      <c r="FI1936" s="26"/>
      <c r="GC1936" s="26"/>
      <c r="GW1936" s="26"/>
      <c r="HQ1936" s="26"/>
      <c r="IK1936" s="26"/>
      <c r="JE1936" s="26"/>
      <c r="JY1936" s="26"/>
      <c r="KS1936" s="26"/>
      <c r="LM1936" s="26"/>
      <c r="MG1936" s="26"/>
    </row>
    <row r="1937" spans="5:345">
      <c r="E1937" s="26"/>
      <c r="Y1937" s="26"/>
      <c r="AS1937" s="26"/>
      <c r="BM1937" s="26"/>
      <c r="CG1937" s="26"/>
      <c r="DA1937" s="26"/>
      <c r="DU1937" s="26"/>
      <c r="EO1937" s="26"/>
      <c r="FI1937" s="26"/>
      <c r="GC1937" s="26"/>
      <c r="GW1937" s="26"/>
      <c r="HQ1937" s="26"/>
      <c r="IK1937" s="26"/>
      <c r="JE1937" s="26"/>
      <c r="JY1937" s="26"/>
      <c r="KS1937" s="26"/>
      <c r="LM1937" s="26"/>
      <c r="MG1937" s="26"/>
    </row>
    <row r="1938" spans="5:345">
      <c r="E1938" s="26"/>
      <c r="Y1938" s="26"/>
      <c r="AS1938" s="26"/>
      <c r="BM1938" s="26"/>
      <c r="CG1938" s="26"/>
      <c r="DA1938" s="26"/>
      <c r="DU1938" s="26"/>
      <c r="EO1938" s="26"/>
      <c r="FI1938" s="26"/>
      <c r="GC1938" s="26"/>
      <c r="GW1938" s="26"/>
      <c r="HQ1938" s="26"/>
      <c r="IK1938" s="26"/>
      <c r="JE1938" s="26"/>
      <c r="JY1938" s="26"/>
      <c r="KS1938" s="26"/>
      <c r="LM1938" s="26"/>
      <c r="MG1938" s="26"/>
    </row>
    <row r="1939" spans="5:345">
      <c r="E1939" s="26"/>
      <c r="Y1939" s="26"/>
      <c r="AS1939" s="26"/>
      <c r="BM1939" s="26"/>
      <c r="CG1939" s="26"/>
      <c r="DA1939" s="26"/>
      <c r="DU1939" s="26"/>
      <c r="EO1939" s="26"/>
      <c r="FI1939" s="26"/>
      <c r="GC1939" s="26"/>
      <c r="GW1939" s="26"/>
      <c r="HQ1939" s="26"/>
      <c r="IK1939" s="26"/>
      <c r="JE1939" s="26"/>
      <c r="JY1939" s="26"/>
      <c r="KS1939" s="26"/>
      <c r="LM1939" s="26"/>
      <c r="MG1939" s="26"/>
    </row>
    <row r="1940" spans="5:345">
      <c r="E1940" s="26"/>
      <c r="Y1940" s="26"/>
      <c r="AS1940" s="26"/>
      <c r="BM1940" s="26"/>
      <c r="CG1940" s="26"/>
      <c r="DA1940" s="26"/>
      <c r="DU1940" s="26"/>
      <c r="EO1940" s="26"/>
      <c r="FI1940" s="26"/>
      <c r="GC1940" s="26"/>
      <c r="GW1940" s="26"/>
      <c r="HQ1940" s="26"/>
      <c r="IK1940" s="26"/>
      <c r="JE1940" s="26"/>
      <c r="JY1940" s="26"/>
      <c r="KS1940" s="26"/>
      <c r="LM1940" s="26"/>
      <c r="MG1940" s="26"/>
    </row>
    <row r="1941" spans="5:345">
      <c r="E1941" s="26"/>
      <c r="Y1941" s="26"/>
      <c r="AS1941" s="26"/>
      <c r="BM1941" s="26"/>
      <c r="CG1941" s="26"/>
      <c r="DA1941" s="26"/>
      <c r="DU1941" s="26"/>
      <c r="EO1941" s="26"/>
      <c r="FI1941" s="26"/>
      <c r="GC1941" s="26"/>
      <c r="GW1941" s="26"/>
      <c r="HQ1941" s="26"/>
      <c r="IK1941" s="26"/>
      <c r="JE1941" s="26"/>
      <c r="JY1941" s="26"/>
      <c r="KS1941" s="26"/>
      <c r="LM1941" s="26"/>
      <c r="MG1941" s="26"/>
    </row>
    <row r="1942" spans="5:345">
      <c r="E1942" s="26"/>
      <c r="Y1942" s="26"/>
      <c r="AS1942" s="26"/>
      <c r="BM1942" s="26"/>
      <c r="CG1942" s="26"/>
      <c r="DA1942" s="26"/>
      <c r="DU1942" s="26"/>
      <c r="EO1942" s="26"/>
      <c r="FI1942" s="26"/>
      <c r="GC1942" s="26"/>
      <c r="GW1942" s="26"/>
      <c r="HQ1942" s="26"/>
      <c r="IK1942" s="26"/>
      <c r="JE1942" s="26"/>
      <c r="JY1942" s="26"/>
      <c r="KS1942" s="26"/>
      <c r="LM1942" s="26"/>
      <c r="MG1942" s="26"/>
    </row>
    <row r="1943" spans="5:345">
      <c r="E1943" s="26"/>
      <c r="Y1943" s="26"/>
      <c r="AS1943" s="26"/>
      <c r="BM1943" s="26"/>
      <c r="CG1943" s="26"/>
      <c r="DA1943" s="26"/>
      <c r="DU1943" s="26"/>
      <c r="EO1943" s="26"/>
      <c r="FI1943" s="26"/>
      <c r="GC1943" s="26"/>
      <c r="GW1943" s="26"/>
      <c r="HQ1943" s="26"/>
      <c r="IK1943" s="26"/>
      <c r="JE1943" s="26"/>
      <c r="JY1943" s="26"/>
      <c r="KS1943" s="26"/>
      <c r="LM1943" s="26"/>
      <c r="MG1943" s="26"/>
    </row>
    <row r="1944" spans="5:345">
      <c r="E1944" s="26"/>
      <c r="Y1944" s="26"/>
      <c r="AS1944" s="26"/>
      <c r="BM1944" s="26"/>
      <c r="CG1944" s="26"/>
      <c r="DA1944" s="26"/>
      <c r="DU1944" s="26"/>
      <c r="EO1944" s="26"/>
      <c r="FI1944" s="26"/>
      <c r="GC1944" s="26"/>
      <c r="GW1944" s="26"/>
      <c r="HQ1944" s="26"/>
      <c r="IK1944" s="26"/>
      <c r="JE1944" s="26"/>
      <c r="JY1944" s="26"/>
      <c r="KS1944" s="26"/>
      <c r="LM1944" s="26"/>
      <c r="MG1944" s="26"/>
    </row>
    <row r="1945" spans="5:345">
      <c r="E1945" s="26"/>
      <c r="Y1945" s="26"/>
      <c r="AS1945" s="26"/>
      <c r="BM1945" s="26"/>
      <c r="CG1945" s="26"/>
      <c r="DA1945" s="26"/>
      <c r="DU1945" s="26"/>
      <c r="EO1945" s="26"/>
      <c r="FI1945" s="26"/>
      <c r="GC1945" s="26"/>
      <c r="GW1945" s="26"/>
      <c r="HQ1945" s="26"/>
      <c r="IK1945" s="26"/>
      <c r="JE1945" s="26"/>
      <c r="JY1945" s="26"/>
      <c r="KS1945" s="26"/>
      <c r="LM1945" s="26"/>
      <c r="MG1945" s="26"/>
    </row>
    <row r="1946" spans="5:345">
      <c r="E1946" s="26"/>
      <c r="Y1946" s="26"/>
      <c r="AS1946" s="26"/>
      <c r="BM1946" s="26"/>
      <c r="CG1946" s="26"/>
      <c r="DA1946" s="26"/>
      <c r="DU1946" s="26"/>
      <c r="EO1946" s="26"/>
      <c r="FI1946" s="26"/>
      <c r="GC1946" s="26"/>
      <c r="GW1946" s="26"/>
      <c r="HQ1946" s="26"/>
      <c r="IK1946" s="26"/>
      <c r="JE1946" s="26"/>
      <c r="JY1946" s="26"/>
      <c r="KS1946" s="26"/>
      <c r="LM1946" s="26"/>
      <c r="MG1946" s="26"/>
    </row>
    <row r="1947" spans="5:345">
      <c r="E1947" s="26"/>
      <c r="Y1947" s="26"/>
      <c r="AS1947" s="26"/>
      <c r="BM1947" s="26"/>
      <c r="CG1947" s="26"/>
      <c r="DA1947" s="26"/>
      <c r="DU1947" s="26"/>
      <c r="EO1947" s="26"/>
      <c r="FI1947" s="26"/>
      <c r="GC1947" s="26"/>
      <c r="GW1947" s="26"/>
      <c r="HQ1947" s="26"/>
      <c r="IK1947" s="26"/>
      <c r="JE1947" s="26"/>
      <c r="JY1947" s="26"/>
      <c r="KS1947" s="26"/>
      <c r="LM1947" s="26"/>
      <c r="MG1947" s="26"/>
    </row>
    <row r="1948" spans="5:345">
      <c r="E1948" s="26"/>
      <c r="Y1948" s="26"/>
      <c r="AS1948" s="26"/>
      <c r="BM1948" s="26"/>
      <c r="CG1948" s="26"/>
      <c r="DA1948" s="26"/>
      <c r="DU1948" s="26"/>
      <c r="EO1948" s="26"/>
      <c r="FI1948" s="26"/>
      <c r="GC1948" s="26"/>
      <c r="GW1948" s="26"/>
      <c r="HQ1948" s="26"/>
      <c r="IK1948" s="26"/>
      <c r="JE1948" s="26"/>
      <c r="JY1948" s="26"/>
      <c r="KS1948" s="26"/>
      <c r="LM1948" s="26"/>
      <c r="MG1948" s="26"/>
    </row>
    <row r="1949" spans="5:345">
      <c r="E1949" s="26"/>
      <c r="Y1949" s="26"/>
      <c r="AS1949" s="26"/>
      <c r="BM1949" s="26"/>
      <c r="CG1949" s="26"/>
      <c r="DA1949" s="26"/>
      <c r="DU1949" s="26"/>
      <c r="EO1949" s="26"/>
      <c r="FI1949" s="26"/>
      <c r="GC1949" s="26"/>
      <c r="GW1949" s="26"/>
      <c r="HQ1949" s="26"/>
      <c r="IK1949" s="26"/>
      <c r="JE1949" s="26"/>
      <c r="JY1949" s="26"/>
      <c r="KS1949" s="26"/>
      <c r="LM1949" s="26"/>
      <c r="MG1949" s="26"/>
    </row>
    <row r="1950" spans="5:345">
      <c r="E1950" s="26"/>
      <c r="Y1950" s="26"/>
      <c r="AS1950" s="26"/>
      <c r="BM1950" s="26"/>
      <c r="CG1950" s="26"/>
      <c r="DA1950" s="26"/>
      <c r="DU1950" s="26"/>
      <c r="EO1950" s="26"/>
      <c r="FI1950" s="26"/>
      <c r="GC1950" s="26"/>
      <c r="GW1950" s="26"/>
      <c r="HQ1950" s="26"/>
      <c r="IK1950" s="26"/>
      <c r="JE1950" s="26"/>
      <c r="JY1950" s="26"/>
      <c r="KS1950" s="26"/>
      <c r="LM1950" s="26"/>
      <c r="MG1950" s="26"/>
    </row>
    <row r="1951" spans="5:345">
      <c r="E1951" s="26"/>
      <c r="Y1951" s="26"/>
      <c r="AS1951" s="26"/>
      <c r="BM1951" s="26"/>
      <c r="CG1951" s="26"/>
      <c r="DA1951" s="26"/>
      <c r="DU1951" s="26"/>
      <c r="EO1951" s="26"/>
      <c r="FI1951" s="26"/>
      <c r="GC1951" s="26"/>
      <c r="GW1951" s="26"/>
      <c r="HQ1951" s="26"/>
      <c r="IK1951" s="26"/>
      <c r="JE1951" s="26"/>
      <c r="JY1951" s="26"/>
      <c r="KS1951" s="26"/>
      <c r="LM1951" s="26"/>
      <c r="MG1951" s="26"/>
    </row>
    <row r="1952" spans="5:345">
      <c r="E1952" s="26"/>
      <c r="Y1952" s="26"/>
      <c r="AS1952" s="26"/>
      <c r="BM1952" s="26"/>
      <c r="CG1952" s="26"/>
      <c r="DA1952" s="26"/>
      <c r="DU1952" s="26"/>
      <c r="EO1952" s="26"/>
      <c r="FI1952" s="26"/>
      <c r="GC1952" s="26"/>
      <c r="GW1952" s="26"/>
      <c r="HQ1952" s="26"/>
      <c r="IK1952" s="26"/>
      <c r="JE1952" s="26"/>
      <c r="JY1952" s="26"/>
      <c r="KS1952" s="26"/>
      <c r="LM1952" s="26"/>
      <c r="MG1952" s="26"/>
    </row>
    <row r="1953" spans="5:345">
      <c r="E1953" s="26"/>
      <c r="Y1953" s="26"/>
      <c r="AS1953" s="26"/>
      <c r="BM1953" s="26"/>
      <c r="CG1953" s="26"/>
      <c r="DA1953" s="26"/>
      <c r="DU1953" s="26"/>
      <c r="EO1953" s="26"/>
      <c r="FI1953" s="26"/>
      <c r="GC1953" s="26"/>
      <c r="GW1953" s="26"/>
      <c r="HQ1953" s="26"/>
      <c r="IK1953" s="26"/>
      <c r="JE1953" s="26"/>
      <c r="JY1953" s="26"/>
      <c r="KS1953" s="26"/>
      <c r="LM1953" s="26"/>
      <c r="MG1953" s="26"/>
    </row>
    <row r="1954" spans="5:345">
      <c r="E1954" s="26"/>
      <c r="Y1954" s="26"/>
      <c r="AS1954" s="26"/>
      <c r="BM1954" s="26"/>
      <c r="CG1954" s="26"/>
      <c r="DA1954" s="26"/>
      <c r="DU1954" s="26"/>
      <c r="EO1954" s="26"/>
      <c r="FI1954" s="26"/>
      <c r="GC1954" s="26"/>
      <c r="GW1954" s="26"/>
      <c r="HQ1954" s="26"/>
      <c r="IK1954" s="26"/>
      <c r="JE1954" s="26"/>
      <c r="JY1954" s="26"/>
      <c r="KS1954" s="26"/>
      <c r="LM1954" s="26"/>
      <c r="MG1954" s="26"/>
    </row>
    <row r="1955" spans="5:345">
      <c r="E1955" s="26"/>
      <c r="Y1955" s="26"/>
      <c r="AS1955" s="26"/>
      <c r="BM1955" s="26"/>
      <c r="CG1955" s="26"/>
      <c r="DA1955" s="26"/>
      <c r="DU1955" s="26"/>
      <c r="EO1955" s="26"/>
      <c r="FI1955" s="26"/>
      <c r="GC1955" s="26"/>
      <c r="GW1955" s="26"/>
      <c r="HQ1955" s="26"/>
      <c r="IK1955" s="26"/>
      <c r="JE1955" s="26"/>
      <c r="JY1955" s="26"/>
      <c r="KS1955" s="26"/>
      <c r="LM1955" s="26"/>
      <c r="MG1955" s="26"/>
    </row>
    <row r="1956" spans="5:345">
      <c r="E1956" s="26"/>
      <c r="Y1956" s="26"/>
      <c r="AS1956" s="26"/>
      <c r="BM1956" s="26"/>
      <c r="CG1956" s="26"/>
      <c r="DA1956" s="26"/>
      <c r="DU1956" s="26"/>
      <c r="EO1956" s="26"/>
      <c r="FI1956" s="26"/>
      <c r="GC1956" s="26"/>
      <c r="GW1956" s="26"/>
      <c r="HQ1956" s="26"/>
      <c r="IK1956" s="26"/>
      <c r="JE1956" s="26"/>
      <c r="JY1956" s="26"/>
      <c r="KS1956" s="26"/>
      <c r="LM1956" s="26"/>
      <c r="MG1956" s="26"/>
    </row>
    <row r="1957" spans="5:345">
      <c r="E1957" s="26"/>
      <c r="Y1957" s="26"/>
      <c r="AS1957" s="26"/>
      <c r="BM1957" s="26"/>
      <c r="CG1957" s="26"/>
      <c r="DA1957" s="26"/>
      <c r="DU1957" s="26"/>
      <c r="EO1957" s="26"/>
      <c r="FI1957" s="26"/>
      <c r="GC1957" s="26"/>
      <c r="GW1957" s="26"/>
      <c r="HQ1957" s="26"/>
      <c r="IK1957" s="26"/>
      <c r="JE1957" s="26"/>
      <c r="JY1957" s="26"/>
      <c r="KS1957" s="26"/>
      <c r="LM1957" s="26"/>
      <c r="MG1957" s="26"/>
    </row>
    <row r="1958" spans="5:345">
      <c r="E1958" s="26"/>
      <c r="Y1958" s="26"/>
      <c r="AS1958" s="26"/>
      <c r="BM1958" s="26"/>
      <c r="CG1958" s="26"/>
      <c r="DA1958" s="26"/>
      <c r="DU1958" s="26"/>
      <c r="EO1958" s="26"/>
      <c r="FI1958" s="26"/>
      <c r="GC1958" s="26"/>
      <c r="GW1958" s="26"/>
      <c r="HQ1958" s="26"/>
      <c r="IK1958" s="26"/>
      <c r="JE1958" s="26"/>
      <c r="JY1958" s="26"/>
      <c r="KS1958" s="26"/>
      <c r="LM1958" s="26"/>
      <c r="MG1958" s="26"/>
    </row>
    <row r="1959" spans="5:345">
      <c r="E1959" s="26"/>
      <c r="Y1959" s="26"/>
      <c r="AS1959" s="26"/>
      <c r="BM1959" s="26"/>
      <c r="CG1959" s="26"/>
      <c r="DA1959" s="26"/>
      <c r="DU1959" s="26"/>
      <c r="EO1959" s="26"/>
      <c r="FI1959" s="26"/>
      <c r="GC1959" s="26"/>
      <c r="GW1959" s="26"/>
      <c r="HQ1959" s="26"/>
      <c r="IK1959" s="26"/>
      <c r="JE1959" s="26"/>
      <c r="JY1959" s="26"/>
      <c r="KS1959" s="26"/>
      <c r="LM1959" s="26"/>
      <c r="MG1959" s="26"/>
    </row>
    <row r="1960" spans="5:345">
      <c r="E1960" s="26"/>
      <c r="Y1960" s="26"/>
      <c r="AS1960" s="26"/>
      <c r="BM1960" s="26"/>
      <c r="CG1960" s="26"/>
      <c r="DA1960" s="26"/>
      <c r="DU1960" s="26"/>
      <c r="EO1960" s="26"/>
      <c r="FI1960" s="26"/>
      <c r="GC1960" s="26"/>
      <c r="GW1960" s="26"/>
      <c r="HQ1960" s="26"/>
      <c r="IK1960" s="26"/>
      <c r="JE1960" s="26"/>
      <c r="JY1960" s="26"/>
      <c r="KS1960" s="26"/>
      <c r="LM1960" s="26"/>
      <c r="MG1960" s="26"/>
    </row>
    <row r="1961" spans="5:345">
      <c r="E1961" s="26"/>
      <c r="Y1961" s="26"/>
      <c r="AS1961" s="26"/>
      <c r="BM1961" s="26"/>
      <c r="CG1961" s="26"/>
      <c r="DA1961" s="26"/>
      <c r="DU1961" s="26"/>
      <c r="EO1961" s="26"/>
      <c r="FI1961" s="26"/>
      <c r="GC1961" s="26"/>
      <c r="GW1961" s="26"/>
      <c r="HQ1961" s="26"/>
      <c r="IK1961" s="26"/>
      <c r="JE1961" s="26"/>
      <c r="JY1961" s="26"/>
      <c r="KS1961" s="26"/>
      <c r="LM1961" s="26"/>
      <c r="MG1961" s="26"/>
    </row>
    <row r="1962" spans="5:345">
      <c r="E1962" s="26"/>
      <c r="Y1962" s="26"/>
      <c r="AS1962" s="26"/>
      <c r="BM1962" s="26"/>
      <c r="CG1962" s="26"/>
      <c r="DA1962" s="26"/>
      <c r="DU1962" s="26"/>
      <c r="EO1962" s="26"/>
      <c r="FI1962" s="26"/>
      <c r="GC1962" s="26"/>
      <c r="GW1962" s="26"/>
      <c r="HQ1962" s="26"/>
      <c r="IK1962" s="26"/>
      <c r="JE1962" s="26"/>
      <c r="JY1962" s="26"/>
      <c r="KS1962" s="26"/>
      <c r="LM1962" s="26"/>
      <c r="MG1962" s="26"/>
    </row>
    <row r="1963" spans="5:345">
      <c r="E1963" s="26"/>
      <c r="Y1963" s="26"/>
      <c r="AS1963" s="26"/>
      <c r="BM1963" s="26"/>
      <c r="CG1963" s="26"/>
      <c r="DA1963" s="26"/>
      <c r="DU1963" s="26"/>
      <c r="EO1963" s="26"/>
      <c r="FI1963" s="26"/>
      <c r="GC1963" s="26"/>
      <c r="GW1963" s="26"/>
      <c r="HQ1963" s="26"/>
      <c r="IK1963" s="26"/>
      <c r="JE1963" s="26"/>
      <c r="JY1963" s="26"/>
      <c r="KS1963" s="26"/>
      <c r="LM1963" s="26"/>
      <c r="MG1963" s="26"/>
    </row>
    <row r="1964" spans="5:345">
      <c r="E1964" s="26"/>
      <c r="Y1964" s="26"/>
      <c r="AS1964" s="26"/>
      <c r="BM1964" s="26"/>
      <c r="CG1964" s="26"/>
      <c r="DA1964" s="26"/>
      <c r="DU1964" s="26"/>
      <c r="EO1964" s="26"/>
      <c r="FI1964" s="26"/>
      <c r="GC1964" s="26"/>
      <c r="GW1964" s="26"/>
      <c r="HQ1964" s="26"/>
      <c r="IK1964" s="26"/>
      <c r="JE1964" s="26"/>
      <c r="JY1964" s="26"/>
      <c r="KS1964" s="26"/>
      <c r="LM1964" s="26"/>
      <c r="MG1964" s="26"/>
    </row>
    <row r="1965" spans="5:345">
      <c r="E1965" s="26"/>
      <c r="Y1965" s="26"/>
      <c r="AS1965" s="26"/>
      <c r="BM1965" s="26"/>
      <c r="CG1965" s="26"/>
      <c r="DA1965" s="26"/>
      <c r="DU1965" s="26"/>
      <c r="EO1965" s="26"/>
      <c r="FI1965" s="26"/>
      <c r="GC1965" s="26"/>
      <c r="GW1965" s="26"/>
      <c r="HQ1965" s="26"/>
      <c r="IK1965" s="26"/>
      <c r="JE1965" s="26"/>
      <c r="JY1965" s="26"/>
      <c r="KS1965" s="26"/>
      <c r="LM1965" s="26"/>
      <c r="MG1965" s="26"/>
    </row>
    <row r="1966" spans="5:345">
      <c r="E1966" s="26"/>
      <c r="Y1966" s="26"/>
      <c r="AS1966" s="26"/>
      <c r="BM1966" s="26"/>
      <c r="CG1966" s="26"/>
      <c r="DA1966" s="26"/>
      <c r="DU1966" s="26"/>
      <c r="EO1966" s="26"/>
      <c r="FI1966" s="26"/>
      <c r="GC1966" s="26"/>
      <c r="GW1966" s="26"/>
      <c r="HQ1966" s="26"/>
      <c r="IK1966" s="26"/>
      <c r="JE1966" s="26"/>
      <c r="JY1966" s="26"/>
      <c r="KS1966" s="26"/>
      <c r="LM1966" s="26"/>
      <c r="MG1966" s="26"/>
    </row>
    <row r="1967" spans="5:345">
      <c r="E1967" s="26"/>
      <c r="Y1967" s="26"/>
      <c r="AS1967" s="26"/>
      <c r="BM1967" s="26"/>
      <c r="CG1967" s="26"/>
      <c r="DA1967" s="26"/>
      <c r="DU1967" s="26"/>
      <c r="EO1967" s="26"/>
      <c r="FI1967" s="26"/>
      <c r="GC1967" s="26"/>
      <c r="GW1967" s="26"/>
      <c r="HQ1967" s="26"/>
      <c r="IK1967" s="26"/>
      <c r="JE1967" s="26"/>
      <c r="JY1967" s="26"/>
      <c r="KS1967" s="26"/>
      <c r="LM1967" s="26"/>
      <c r="MG1967" s="26"/>
    </row>
    <row r="1968" spans="5:345">
      <c r="E1968" s="26"/>
      <c r="Y1968" s="26"/>
      <c r="AS1968" s="26"/>
      <c r="BM1968" s="26"/>
      <c r="CG1968" s="26"/>
      <c r="DA1968" s="26"/>
      <c r="DU1968" s="26"/>
      <c r="EO1968" s="26"/>
      <c r="FI1968" s="26"/>
      <c r="GC1968" s="26"/>
      <c r="GW1968" s="26"/>
      <c r="HQ1968" s="26"/>
      <c r="IK1968" s="26"/>
      <c r="JE1968" s="26"/>
      <c r="JY1968" s="26"/>
      <c r="KS1968" s="26"/>
      <c r="LM1968" s="26"/>
      <c r="MG1968" s="26"/>
    </row>
    <row r="1969" spans="5:345">
      <c r="E1969" s="26"/>
      <c r="Y1969" s="26"/>
      <c r="AS1969" s="26"/>
      <c r="BM1969" s="26"/>
      <c r="CG1969" s="26"/>
      <c r="DA1969" s="26"/>
      <c r="DU1969" s="26"/>
      <c r="EO1969" s="26"/>
      <c r="FI1969" s="26"/>
      <c r="GC1969" s="26"/>
      <c r="GW1969" s="26"/>
      <c r="HQ1969" s="26"/>
      <c r="IK1969" s="26"/>
      <c r="JE1969" s="26"/>
      <c r="JY1969" s="26"/>
      <c r="KS1969" s="26"/>
      <c r="LM1969" s="26"/>
      <c r="MG1969" s="26"/>
    </row>
    <row r="1970" spans="5:345">
      <c r="E1970" s="26"/>
      <c r="Y1970" s="26"/>
      <c r="AS1970" s="26"/>
      <c r="BM1970" s="26"/>
      <c r="CG1970" s="26"/>
      <c r="DA1970" s="26"/>
      <c r="DU1970" s="26"/>
      <c r="EO1970" s="26"/>
      <c r="FI1970" s="26"/>
      <c r="GC1970" s="26"/>
      <c r="GW1970" s="26"/>
      <c r="HQ1970" s="26"/>
      <c r="IK1970" s="26"/>
      <c r="JE1970" s="26"/>
      <c r="JY1970" s="26"/>
      <c r="KS1970" s="26"/>
      <c r="LM1970" s="26"/>
      <c r="MG1970" s="26"/>
    </row>
    <row r="1971" spans="5:345">
      <c r="E1971" s="26"/>
      <c r="Y1971" s="26"/>
      <c r="AS1971" s="26"/>
      <c r="BM1971" s="26"/>
      <c r="CG1971" s="26"/>
      <c r="DA1971" s="26"/>
      <c r="DU1971" s="26"/>
      <c r="EO1971" s="26"/>
      <c r="FI1971" s="26"/>
      <c r="GC1971" s="26"/>
      <c r="GW1971" s="26"/>
      <c r="HQ1971" s="26"/>
      <c r="IK1971" s="26"/>
      <c r="JE1971" s="26"/>
      <c r="JY1971" s="26"/>
      <c r="KS1971" s="26"/>
      <c r="LM1971" s="26"/>
      <c r="MG1971" s="26"/>
    </row>
    <row r="1972" spans="5:345">
      <c r="E1972" s="26"/>
      <c r="Y1972" s="26"/>
      <c r="AS1972" s="26"/>
      <c r="BM1972" s="26"/>
      <c r="CG1972" s="26"/>
      <c r="DA1972" s="26"/>
      <c r="DU1972" s="26"/>
      <c r="EO1972" s="26"/>
      <c r="FI1972" s="26"/>
      <c r="GC1972" s="26"/>
      <c r="GW1972" s="26"/>
      <c r="HQ1972" s="26"/>
      <c r="IK1972" s="26"/>
      <c r="JE1972" s="26"/>
      <c r="JY1972" s="26"/>
      <c r="KS1972" s="26"/>
      <c r="LM1972" s="26"/>
      <c r="MG1972" s="26"/>
    </row>
    <row r="1973" spans="5:345">
      <c r="E1973" s="26"/>
      <c r="Y1973" s="26"/>
      <c r="AS1973" s="26"/>
      <c r="BM1973" s="26"/>
      <c r="CG1973" s="26"/>
      <c r="DA1973" s="26"/>
      <c r="DU1973" s="26"/>
      <c r="EO1973" s="26"/>
      <c r="FI1973" s="26"/>
      <c r="GC1973" s="26"/>
      <c r="GW1973" s="26"/>
      <c r="HQ1973" s="26"/>
      <c r="IK1973" s="26"/>
      <c r="JE1973" s="26"/>
      <c r="JY1973" s="26"/>
      <c r="KS1973" s="26"/>
      <c r="LM1973" s="26"/>
      <c r="MG1973" s="26"/>
    </row>
    <row r="1974" spans="5:345">
      <c r="E1974" s="26"/>
      <c r="Y1974" s="26"/>
      <c r="AS1974" s="26"/>
      <c r="BM1974" s="26"/>
      <c r="CG1974" s="26"/>
      <c r="DA1974" s="26"/>
      <c r="DU1974" s="26"/>
      <c r="EO1974" s="26"/>
      <c r="FI1974" s="26"/>
      <c r="GC1974" s="26"/>
      <c r="GW1974" s="26"/>
      <c r="HQ1974" s="26"/>
      <c r="IK1974" s="26"/>
      <c r="JE1974" s="26"/>
      <c r="JY1974" s="26"/>
      <c r="KS1974" s="26"/>
      <c r="LM1974" s="26"/>
      <c r="MG1974" s="26"/>
    </row>
    <row r="1975" spans="5:345">
      <c r="E1975" s="26"/>
      <c r="Y1975" s="26"/>
      <c r="AS1975" s="26"/>
      <c r="BM1975" s="26"/>
      <c r="CG1975" s="26"/>
      <c r="DA1975" s="26"/>
      <c r="DU1975" s="26"/>
      <c r="EO1975" s="26"/>
      <c r="FI1975" s="26"/>
      <c r="GC1975" s="26"/>
      <c r="GW1975" s="26"/>
      <c r="HQ1975" s="26"/>
      <c r="IK1975" s="26"/>
      <c r="JE1975" s="26"/>
      <c r="JY1975" s="26"/>
      <c r="KS1975" s="26"/>
      <c r="LM1975" s="26"/>
      <c r="MG1975" s="26"/>
    </row>
    <row r="1976" spans="5:345">
      <c r="E1976" s="26"/>
      <c r="Y1976" s="26"/>
      <c r="AS1976" s="26"/>
      <c r="BM1976" s="26"/>
      <c r="CG1976" s="26"/>
      <c r="DA1976" s="26"/>
      <c r="DU1976" s="26"/>
      <c r="EO1976" s="26"/>
      <c r="FI1976" s="26"/>
      <c r="GC1976" s="26"/>
      <c r="GW1976" s="26"/>
      <c r="HQ1976" s="26"/>
      <c r="IK1976" s="26"/>
      <c r="JE1976" s="26"/>
      <c r="JY1976" s="26"/>
      <c r="KS1976" s="26"/>
      <c r="LM1976" s="26"/>
      <c r="MG1976" s="26"/>
    </row>
    <row r="1977" spans="5:345">
      <c r="E1977" s="26"/>
      <c r="Y1977" s="26"/>
      <c r="AS1977" s="26"/>
      <c r="BM1977" s="26"/>
      <c r="CG1977" s="26"/>
      <c r="DA1977" s="26"/>
      <c r="DU1977" s="26"/>
      <c r="EO1977" s="26"/>
      <c r="FI1977" s="26"/>
      <c r="GC1977" s="26"/>
      <c r="GW1977" s="26"/>
      <c r="HQ1977" s="26"/>
      <c r="IK1977" s="26"/>
      <c r="JE1977" s="26"/>
      <c r="JY1977" s="26"/>
      <c r="KS1977" s="26"/>
      <c r="LM1977" s="26"/>
      <c r="MG1977" s="26"/>
    </row>
    <row r="1978" spans="5:345">
      <c r="E1978" s="26"/>
      <c r="Y1978" s="26"/>
      <c r="AS1978" s="26"/>
      <c r="BM1978" s="26"/>
      <c r="CG1978" s="26"/>
      <c r="DA1978" s="26"/>
      <c r="DU1978" s="26"/>
      <c r="EO1978" s="26"/>
      <c r="FI1978" s="26"/>
      <c r="GC1978" s="26"/>
      <c r="GW1978" s="26"/>
      <c r="HQ1978" s="26"/>
      <c r="IK1978" s="26"/>
      <c r="JE1978" s="26"/>
      <c r="JY1978" s="26"/>
      <c r="KS1978" s="26"/>
      <c r="LM1978" s="26"/>
      <c r="MG1978" s="26"/>
    </row>
    <row r="1979" spans="5:345">
      <c r="E1979" s="26"/>
      <c r="Y1979" s="26"/>
      <c r="AS1979" s="26"/>
      <c r="BM1979" s="26"/>
      <c r="CG1979" s="26"/>
      <c r="DA1979" s="26"/>
      <c r="DU1979" s="26"/>
      <c r="EO1979" s="26"/>
      <c r="FI1979" s="26"/>
      <c r="GC1979" s="26"/>
      <c r="GW1979" s="26"/>
      <c r="HQ1979" s="26"/>
      <c r="IK1979" s="26"/>
      <c r="JE1979" s="26"/>
      <c r="JY1979" s="26"/>
      <c r="KS1979" s="26"/>
      <c r="LM1979" s="26"/>
      <c r="MG1979" s="26"/>
    </row>
    <row r="1980" spans="5:345">
      <c r="E1980" s="26"/>
      <c r="Y1980" s="26"/>
      <c r="AS1980" s="26"/>
      <c r="BM1980" s="26"/>
      <c r="CG1980" s="26"/>
      <c r="DA1980" s="26"/>
      <c r="DU1980" s="26"/>
      <c r="EO1980" s="26"/>
      <c r="FI1980" s="26"/>
      <c r="GC1980" s="26"/>
      <c r="GW1980" s="26"/>
      <c r="HQ1980" s="26"/>
      <c r="IK1980" s="26"/>
      <c r="JE1980" s="26"/>
      <c r="JY1980" s="26"/>
      <c r="KS1980" s="26"/>
      <c r="LM1980" s="26"/>
      <c r="MG1980" s="26"/>
    </row>
    <row r="1981" spans="5:345">
      <c r="E1981" s="26"/>
      <c r="Y1981" s="26"/>
      <c r="AS1981" s="26"/>
      <c r="BM1981" s="26"/>
      <c r="CG1981" s="26"/>
      <c r="DA1981" s="26"/>
      <c r="DU1981" s="26"/>
      <c r="EO1981" s="26"/>
      <c r="FI1981" s="26"/>
      <c r="GC1981" s="26"/>
      <c r="GW1981" s="26"/>
      <c r="HQ1981" s="26"/>
      <c r="IK1981" s="26"/>
      <c r="JE1981" s="26"/>
      <c r="JY1981" s="26"/>
      <c r="KS1981" s="26"/>
      <c r="LM1981" s="26"/>
      <c r="MG1981" s="26"/>
    </row>
    <row r="1982" spans="5:345">
      <c r="E1982" s="26"/>
      <c r="Y1982" s="26"/>
      <c r="AS1982" s="26"/>
      <c r="BM1982" s="26"/>
      <c r="CG1982" s="26"/>
      <c r="DA1982" s="26"/>
      <c r="DU1982" s="26"/>
      <c r="EO1982" s="26"/>
      <c r="FI1982" s="26"/>
      <c r="GC1982" s="26"/>
      <c r="GW1982" s="26"/>
      <c r="HQ1982" s="26"/>
      <c r="IK1982" s="26"/>
      <c r="JE1982" s="26"/>
      <c r="JY1982" s="26"/>
      <c r="KS1982" s="26"/>
      <c r="LM1982" s="26"/>
      <c r="MG1982" s="26"/>
    </row>
    <row r="1983" spans="5:345">
      <c r="E1983" s="26"/>
      <c r="Y1983" s="26"/>
      <c r="AS1983" s="26"/>
      <c r="BM1983" s="26"/>
      <c r="CG1983" s="26"/>
      <c r="DA1983" s="26"/>
      <c r="DU1983" s="26"/>
      <c r="EO1983" s="26"/>
      <c r="FI1983" s="26"/>
      <c r="GC1983" s="26"/>
      <c r="GW1983" s="26"/>
      <c r="HQ1983" s="26"/>
      <c r="IK1983" s="26"/>
      <c r="JE1983" s="26"/>
      <c r="JY1983" s="26"/>
      <c r="KS1983" s="26"/>
      <c r="LM1983" s="26"/>
      <c r="MG1983" s="26"/>
    </row>
    <row r="1984" spans="5:345">
      <c r="E1984" s="26"/>
      <c r="Y1984" s="26"/>
      <c r="AS1984" s="26"/>
      <c r="BM1984" s="26"/>
      <c r="CG1984" s="26"/>
      <c r="DA1984" s="26"/>
      <c r="DU1984" s="26"/>
      <c r="EO1984" s="26"/>
      <c r="FI1984" s="26"/>
      <c r="GC1984" s="26"/>
      <c r="GW1984" s="26"/>
      <c r="HQ1984" s="26"/>
      <c r="IK1984" s="26"/>
      <c r="JE1984" s="26"/>
      <c r="JY1984" s="26"/>
      <c r="KS1984" s="26"/>
      <c r="LM1984" s="26"/>
      <c r="MG1984" s="26"/>
    </row>
    <row r="1985" spans="5:345">
      <c r="E1985" s="26"/>
      <c r="Y1985" s="26"/>
      <c r="AS1985" s="26"/>
      <c r="BM1985" s="26"/>
      <c r="CG1985" s="26"/>
      <c r="DA1985" s="26"/>
      <c r="DU1985" s="26"/>
      <c r="EO1985" s="26"/>
      <c r="FI1985" s="26"/>
      <c r="GC1985" s="26"/>
      <c r="GW1985" s="26"/>
      <c r="HQ1985" s="26"/>
      <c r="IK1985" s="26"/>
      <c r="JE1985" s="26"/>
      <c r="JY1985" s="26"/>
      <c r="KS1985" s="26"/>
      <c r="LM1985" s="26"/>
      <c r="MG1985" s="26"/>
    </row>
    <row r="1986" spans="5:345">
      <c r="E1986" s="26"/>
      <c r="Y1986" s="26"/>
      <c r="AS1986" s="26"/>
      <c r="BM1986" s="26"/>
      <c r="CG1986" s="26"/>
      <c r="DA1986" s="26"/>
      <c r="DU1986" s="26"/>
      <c r="EO1986" s="26"/>
      <c r="FI1986" s="26"/>
      <c r="GC1986" s="26"/>
      <c r="GW1986" s="26"/>
      <c r="HQ1986" s="26"/>
      <c r="IK1986" s="26"/>
      <c r="JE1986" s="26"/>
      <c r="JY1986" s="26"/>
      <c r="KS1986" s="26"/>
      <c r="LM1986" s="26"/>
      <c r="MG1986" s="26"/>
    </row>
    <row r="1987" spans="5:345">
      <c r="E1987" s="26"/>
      <c r="Y1987" s="26"/>
      <c r="AS1987" s="26"/>
      <c r="BM1987" s="26"/>
      <c r="CG1987" s="26"/>
      <c r="DA1987" s="26"/>
      <c r="DU1987" s="26"/>
      <c r="EO1987" s="26"/>
      <c r="FI1987" s="26"/>
      <c r="GC1987" s="26"/>
      <c r="GW1987" s="26"/>
      <c r="HQ1987" s="26"/>
      <c r="IK1987" s="26"/>
      <c r="JE1987" s="26"/>
      <c r="JY1987" s="26"/>
      <c r="KS1987" s="26"/>
      <c r="LM1987" s="26"/>
      <c r="MG1987" s="26"/>
    </row>
    <row r="1988" spans="5:345">
      <c r="E1988" s="26"/>
      <c r="Y1988" s="26"/>
      <c r="AS1988" s="26"/>
      <c r="BM1988" s="26"/>
      <c r="CG1988" s="26"/>
      <c r="DA1988" s="26"/>
      <c r="DU1988" s="26"/>
      <c r="EO1988" s="26"/>
      <c r="FI1988" s="26"/>
      <c r="GC1988" s="26"/>
      <c r="GW1988" s="26"/>
      <c r="HQ1988" s="26"/>
      <c r="IK1988" s="26"/>
      <c r="JE1988" s="26"/>
      <c r="JY1988" s="26"/>
      <c r="KS1988" s="26"/>
      <c r="LM1988" s="26"/>
      <c r="MG1988" s="26"/>
    </row>
    <row r="1989" spans="5:345">
      <c r="E1989" s="26"/>
      <c r="Y1989" s="26"/>
      <c r="AS1989" s="26"/>
      <c r="BM1989" s="26"/>
      <c r="CG1989" s="26"/>
      <c r="DA1989" s="26"/>
      <c r="DU1989" s="26"/>
      <c r="EO1989" s="26"/>
      <c r="FI1989" s="26"/>
      <c r="GC1989" s="26"/>
      <c r="GW1989" s="26"/>
      <c r="HQ1989" s="26"/>
      <c r="IK1989" s="26"/>
      <c r="JE1989" s="26"/>
      <c r="JY1989" s="26"/>
      <c r="KS1989" s="26"/>
      <c r="LM1989" s="26"/>
      <c r="MG1989" s="26"/>
    </row>
    <row r="1990" spans="5:345">
      <c r="E1990" s="26"/>
      <c r="Y1990" s="26"/>
      <c r="AS1990" s="26"/>
      <c r="BM1990" s="26"/>
      <c r="CG1990" s="26"/>
      <c r="DA1990" s="26"/>
      <c r="DU1990" s="26"/>
      <c r="EO1990" s="26"/>
      <c r="FI1990" s="26"/>
      <c r="GC1990" s="26"/>
      <c r="GW1990" s="26"/>
      <c r="HQ1990" s="26"/>
      <c r="IK1990" s="26"/>
      <c r="JE1990" s="26"/>
      <c r="JY1990" s="26"/>
      <c r="KS1990" s="26"/>
      <c r="LM1990" s="26"/>
      <c r="MG1990" s="26"/>
    </row>
    <row r="1991" spans="5:345">
      <c r="E1991" s="26"/>
      <c r="Y1991" s="26"/>
      <c r="AS1991" s="26"/>
      <c r="BM1991" s="26"/>
      <c r="CG1991" s="26"/>
      <c r="DA1991" s="26"/>
      <c r="DU1991" s="26"/>
      <c r="EO1991" s="26"/>
      <c r="FI1991" s="26"/>
      <c r="GC1991" s="26"/>
      <c r="GW1991" s="26"/>
      <c r="HQ1991" s="26"/>
      <c r="IK1991" s="26"/>
      <c r="JE1991" s="26"/>
      <c r="JY1991" s="26"/>
      <c r="KS1991" s="26"/>
      <c r="LM1991" s="26"/>
      <c r="MG1991" s="26"/>
    </row>
    <row r="1992" spans="5:345">
      <c r="E1992" s="26"/>
      <c r="Y1992" s="26"/>
      <c r="AS1992" s="26"/>
      <c r="BM1992" s="26"/>
      <c r="CG1992" s="26"/>
      <c r="DA1992" s="26"/>
      <c r="DU1992" s="26"/>
      <c r="EO1992" s="26"/>
      <c r="FI1992" s="26"/>
      <c r="GC1992" s="26"/>
      <c r="GW1992" s="26"/>
      <c r="HQ1992" s="26"/>
      <c r="IK1992" s="26"/>
      <c r="JE1992" s="26"/>
      <c r="JY1992" s="26"/>
      <c r="KS1992" s="26"/>
      <c r="LM1992" s="26"/>
      <c r="MG1992" s="26"/>
    </row>
    <row r="1993" spans="5:345">
      <c r="E1993" s="26"/>
      <c r="Y1993" s="26"/>
      <c r="AS1993" s="26"/>
      <c r="BM1993" s="26"/>
      <c r="CG1993" s="26"/>
      <c r="DA1993" s="26"/>
      <c r="DU1993" s="26"/>
      <c r="EO1993" s="26"/>
      <c r="FI1993" s="26"/>
      <c r="GC1993" s="26"/>
      <c r="GW1993" s="26"/>
      <c r="HQ1993" s="26"/>
      <c r="IK1993" s="26"/>
      <c r="JE1993" s="26"/>
      <c r="JY1993" s="26"/>
      <c r="KS1993" s="26"/>
      <c r="LM1993" s="26"/>
      <c r="MG1993" s="26"/>
    </row>
    <row r="1994" spans="5:345">
      <c r="E1994" s="26"/>
      <c r="Y1994" s="26"/>
      <c r="AS1994" s="26"/>
      <c r="BM1994" s="26"/>
      <c r="CG1994" s="26"/>
      <c r="DA1994" s="26"/>
      <c r="DU1994" s="26"/>
      <c r="EO1994" s="26"/>
      <c r="FI1994" s="26"/>
      <c r="GC1994" s="26"/>
      <c r="GW1994" s="26"/>
      <c r="HQ1994" s="26"/>
      <c r="IK1994" s="26"/>
      <c r="JE1994" s="26"/>
      <c r="JY1994" s="26"/>
      <c r="KS1994" s="26"/>
      <c r="LM1994" s="26"/>
      <c r="MG1994" s="26"/>
    </row>
    <row r="1995" spans="5:345">
      <c r="E1995" s="26"/>
      <c r="Y1995" s="26"/>
      <c r="AS1995" s="26"/>
      <c r="BM1995" s="26"/>
      <c r="CG1995" s="26"/>
      <c r="DA1995" s="26"/>
      <c r="DU1995" s="26"/>
      <c r="EO1995" s="26"/>
      <c r="FI1995" s="26"/>
      <c r="GC1995" s="26"/>
      <c r="GW1995" s="26"/>
      <c r="HQ1995" s="26"/>
      <c r="IK1995" s="26"/>
      <c r="JE1995" s="26"/>
      <c r="JY1995" s="26"/>
      <c r="KS1995" s="26"/>
      <c r="LM1995" s="26"/>
      <c r="MG1995" s="26"/>
    </row>
    <row r="1996" spans="5:345">
      <c r="E1996" s="26"/>
      <c r="Y1996" s="26"/>
      <c r="AS1996" s="26"/>
      <c r="BM1996" s="26"/>
      <c r="CG1996" s="26"/>
      <c r="DA1996" s="26"/>
      <c r="DU1996" s="26"/>
      <c r="EO1996" s="26"/>
      <c r="FI1996" s="26"/>
      <c r="GC1996" s="26"/>
      <c r="GW1996" s="26"/>
      <c r="HQ1996" s="26"/>
      <c r="IK1996" s="26"/>
      <c r="JE1996" s="26"/>
      <c r="JY1996" s="26"/>
      <c r="KS1996" s="26"/>
      <c r="LM1996" s="26"/>
      <c r="MG1996" s="26"/>
    </row>
    <row r="1997" spans="5:345">
      <c r="E1997" s="26"/>
      <c r="Y1997" s="26"/>
      <c r="AS1997" s="26"/>
      <c r="BM1997" s="26"/>
      <c r="CG1997" s="26"/>
      <c r="DA1997" s="26"/>
      <c r="DU1997" s="26"/>
      <c r="EO1997" s="26"/>
      <c r="FI1997" s="26"/>
      <c r="GC1997" s="26"/>
      <c r="GW1997" s="26"/>
      <c r="HQ1997" s="26"/>
      <c r="IK1997" s="26"/>
      <c r="JE1997" s="26"/>
      <c r="JY1997" s="26"/>
      <c r="KS1997" s="26"/>
      <c r="LM1997" s="26"/>
      <c r="MG1997" s="26"/>
    </row>
    <row r="1998" spans="5:345">
      <c r="E1998" s="26"/>
      <c r="Y1998" s="26"/>
      <c r="AS1998" s="26"/>
      <c r="BM1998" s="26"/>
      <c r="CG1998" s="26"/>
      <c r="DA1998" s="26"/>
      <c r="DU1998" s="26"/>
      <c r="EO1998" s="26"/>
      <c r="FI1998" s="26"/>
      <c r="GC1998" s="26"/>
      <c r="GW1998" s="26"/>
      <c r="HQ1998" s="26"/>
      <c r="IK1998" s="26"/>
      <c r="JE1998" s="26"/>
      <c r="JY1998" s="26"/>
      <c r="KS1998" s="26"/>
      <c r="LM1998" s="26"/>
      <c r="MG1998" s="26"/>
    </row>
    <row r="1999" spans="5:345">
      <c r="E1999" s="26"/>
      <c r="Y1999" s="26"/>
      <c r="AS1999" s="26"/>
      <c r="BM1999" s="26"/>
      <c r="CG1999" s="26"/>
      <c r="DA1999" s="26"/>
      <c r="DU1999" s="26"/>
      <c r="EO1999" s="26"/>
      <c r="FI1999" s="26"/>
      <c r="GC1999" s="26"/>
      <c r="GW1999" s="26"/>
      <c r="HQ1999" s="26"/>
      <c r="IK1999" s="26"/>
      <c r="JE1999" s="26"/>
      <c r="JY1999" s="26"/>
      <c r="KS1999" s="26"/>
      <c r="LM1999" s="26"/>
      <c r="MG1999" s="26"/>
    </row>
    <row r="2000" spans="5:345">
      <c r="E2000" s="26"/>
      <c r="Y2000" s="26"/>
      <c r="AS2000" s="26"/>
      <c r="BM2000" s="26"/>
      <c r="CG2000" s="26"/>
      <c r="DA2000" s="26"/>
      <c r="DU2000" s="26"/>
      <c r="EO2000" s="26"/>
      <c r="FI2000" s="26"/>
      <c r="GC2000" s="26"/>
      <c r="GW2000" s="26"/>
      <c r="HQ2000" s="26"/>
      <c r="IK2000" s="26"/>
      <c r="JE2000" s="26"/>
      <c r="JY2000" s="26"/>
      <c r="KS2000" s="26"/>
      <c r="LM2000" s="26"/>
      <c r="MG2000" s="26"/>
    </row>
  </sheetData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9" fitToHeight="0" orientation="landscape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EF23B-DEB2-44C2-AB18-55E8E3818493}">
  <sheetPr codeName="Sheet27">
    <pageSetUpPr fitToPage="1"/>
  </sheetPr>
  <dimension ref="A1:MZ2000"/>
  <sheetViews>
    <sheetView zoomScale="80" zoomScaleNormal="80" workbookViewId="0">
      <pane xSplit="2" ySplit="2" topLeftCell="W60" activePane="bottomRight" state="frozen"/>
      <selection pane="topRight" activeCell="C37" sqref="C37"/>
      <selection pane="bottomLeft" activeCell="C37" sqref="C37"/>
      <selection pane="bottomRight" activeCell="AD87" sqref="AD87"/>
    </sheetView>
  </sheetViews>
  <sheetFormatPr defaultColWidth="9.1796875" defaultRowHeight="14.5"/>
  <cols>
    <col min="1" max="1" width="22.1796875" style="9" customWidth="1"/>
    <col min="2" max="2" width="57.81640625" style="9" bestFit="1" customWidth="1"/>
    <col min="3" max="3" width="50.453125" style="9" bestFit="1" customWidth="1"/>
    <col min="4" max="4" width="57.1796875" style="9" customWidth="1"/>
    <col min="5" max="364" width="12.6328125" style="9" customWidth="1"/>
    <col min="365" max="16384" width="9.1796875" style="9"/>
  </cols>
  <sheetData>
    <row r="1" spans="1:364" ht="18" customHeight="1">
      <c r="A1" s="7" t="s">
        <v>841</v>
      </c>
      <c r="B1" s="8" t="s">
        <v>1486</v>
      </c>
      <c r="E1" s="10" t="s">
        <v>1487</v>
      </c>
      <c r="F1" s="11"/>
      <c r="G1" s="12"/>
      <c r="H1" s="204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6"/>
      <c r="V1" s="27" t="s">
        <v>870</v>
      </c>
      <c r="W1" s="14"/>
      <c r="X1" s="15"/>
      <c r="Y1" s="10" t="s">
        <v>1488</v>
      </c>
      <c r="Z1" s="11"/>
      <c r="AA1" s="12"/>
      <c r="AB1" s="204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6"/>
      <c r="AP1" s="27" t="s">
        <v>1489</v>
      </c>
      <c r="AQ1" s="14"/>
      <c r="AR1" s="15"/>
      <c r="AS1" s="10"/>
      <c r="AT1" s="11"/>
      <c r="AU1" s="12"/>
      <c r="AV1" s="204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6"/>
      <c r="BJ1" s="27"/>
      <c r="BK1" s="14"/>
      <c r="BL1" s="15"/>
      <c r="BM1" s="10"/>
      <c r="BN1" s="11"/>
      <c r="BO1" s="12"/>
      <c r="BP1" s="204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6"/>
      <c r="CD1" s="27"/>
      <c r="CE1" s="14"/>
      <c r="CF1" s="15"/>
      <c r="CG1" s="10"/>
      <c r="CH1" s="11"/>
      <c r="CI1" s="12"/>
      <c r="CJ1" s="204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6"/>
      <c r="CX1" s="27"/>
      <c r="CY1" s="14"/>
      <c r="CZ1" s="15"/>
      <c r="DA1" s="10"/>
      <c r="DB1" s="11"/>
      <c r="DC1" s="12"/>
      <c r="DD1" s="204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6"/>
      <c r="DR1" s="27"/>
      <c r="DS1" s="14"/>
      <c r="DT1" s="15"/>
      <c r="DU1" s="10"/>
      <c r="DV1" s="11"/>
      <c r="DW1" s="12"/>
      <c r="DX1" s="204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6"/>
      <c r="EL1" s="27"/>
      <c r="EM1" s="14"/>
      <c r="EN1" s="15"/>
      <c r="EO1" s="10"/>
      <c r="EP1" s="11"/>
      <c r="EQ1" s="12"/>
      <c r="ER1" s="204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6"/>
      <c r="FF1" s="27"/>
      <c r="FG1" s="14"/>
      <c r="FH1" s="15"/>
      <c r="FI1" s="10"/>
      <c r="FJ1" s="11"/>
      <c r="FK1" s="12"/>
      <c r="FL1" s="204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6"/>
      <c r="FZ1" s="27"/>
      <c r="GA1" s="14"/>
      <c r="GB1" s="15"/>
      <c r="GC1" s="10"/>
      <c r="GD1" s="11"/>
      <c r="GE1" s="12"/>
      <c r="GF1" s="204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6"/>
      <c r="GT1" s="27"/>
      <c r="GU1" s="14"/>
      <c r="GV1" s="15"/>
      <c r="GW1" s="10"/>
      <c r="GX1" s="11"/>
      <c r="GY1" s="12"/>
      <c r="GZ1" s="204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6"/>
      <c r="HN1" s="27"/>
      <c r="HO1" s="14"/>
      <c r="HP1" s="15"/>
      <c r="HQ1" s="10"/>
      <c r="HR1" s="11"/>
      <c r="HS1" s="12"/>
      <c r="HT1" s="204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6"/>
      <c r="IH1" s="27"/>
      <c r="II1" s="14"/>
      <c r="IJ1" s="15"/>
      <c r="IK1" s="10"/>
      <c r="IL1" s="11"/>
      <c r="IM1" s="12"/>
      <c r="IN1" s="204"/>
      <c r="IO1" s="205"/>
      <c r="IP1" s="205"/>
      <c r="IQ1" s="205"/>
      <c r="IR1" s="205"/>
      <c r="IS1" s="205"/>
      <c r="IT1" s="205"/>
      <c r="IU1" s="205"/>
      <c r="IV1" s="205"/>
      <c r="IW1" s="205"/>
      <c r="IX1" s="205"/>
      <c r="IY1" s="205"/>
      <c r="IZ1" s="205"/>
      <c r="JA1" s="206"/>
      <c r="JB1" s="27"/>
      <c r="JC1" s="14"/>
      <c r="JD1" s="15"/>
      <c r="JE1" s="10"/>
      <c r="JF1" s="11"/>
      <c r="JG1" s="12"/>
      <c r="JH1" s="204"/>
      <c r="JI1" s="205"/>
      <c r="JJ1" s="205"/>
      <c r="JK1" s="205"/>
      <c r="JL1" s="205"/>
      <c r="JM1" s="205"/>
      <c r="JN1" s="205"/>
      <c r="JO1" s="205"/>
      <c r="JP1" s="205"/>
      <c r="JQ1" s="205"/>
      <c r="JR1" s="205"/>
      <c r="JS1" s="205"/>
      <c r="JT1" s="205"/>
      <c r="JU1" s="206"/>
      <c r="JV1" s="27"/>
      <c r="JW1" s="14"/>
      <c r="JX1" s="15"/>
      <c r="JY1" s="10"/>
      <c r="JZ1" s="11"/>
      <c r="KA1" s="12"/>
      <c r="KB1" s="204"/>
      <c r="KC1" s="205"/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6"/>
      <c r="KP1" s="27"/>
      <c r="KQ1" s="14"/>
      <c r="KR1" s="15"/>
      <c r="KS1" s="10"/>
      <c r="KT1" s="11"/>
      <c r="KU1" s="12"/>
      <c r="KV1" s="204"/>
      <c r="KW1" s="205"/>
      <c r="KX1" s="205"/>
      <c r="KY1" s="205"/>
      <c r="KZ1" s="205"/>
      <c r="LA1" s="205"/>
      <c r="LB1" s="205"/>
      <c r="LC1" s="205"/>
      <c r="LD1" s="205"/>
      <c r="LE1" s="205"/>
      <c r="LF1" s="205"/>
      <c r="LG1" s="205"/>
      <c r="LH1" s="205"/>
      <c r="LI1" s="206"/>
      <c r="LJ1" s="27"/>
      <c r="LK1" s="14"/>
      <c r="LL1" s="15"/>
      <c r="LM1" s="10"/>
      <c r="LN1" s="11"/>
      <c r="LO1" s="12"/>
      <c r="LP1" s="204"/>
      <c r="LQ1" s="205"/>
      <c r="LR1" s="205"/>
      <c r="LS1" s="205"/>
      <c r="LT1" s="205"/>
      <c r="LU1" s="205"/>
      <c r="LV1" s="205"/>
      <c r="LW1" s="205"/>
      <c r="LX1" s="205"/>
      <c r="LY1" s="205"/>
      <c r="LZ1" s="205"/>
      <c r="MA1" s="205"/>
      <c r="MB1" s="205"/>
      <c r="MC1" s="206"/>
      <c r="MD1" s="27"/>
      <c r="ME1" s="14"/>
      <c r="MF1" s="15"/>
      <c r="MG1" s="10"/>
      <c r="MH1" s="11"/>
      <c r="MI1" s="12"/>
      <c r="MJ1" s="204"/>
      <c r="MK1" s="205"/>
      <c r="ML1" s="205"/>
      <c r="MM1" s="205"/>
      <c r="MN1" s="205"/>
      <c r="MO1" s="205"/>
      <c r="MP1" s="205"/>
      <c r="MQ1" s="205"/>
      <c r="MR1" s="205"/>
      <c r="MS1" s="205"/>
      <c r="MT1" s="205"/>
      <c r="MU1" s="205"/>
      <c r="MV1" s="205"/>
      <c r="MW1" s="206"/>
      <c r="MX1" s="27"/>
      <c r="MY1" s="14"/>
      <c r="MZ1" s="15"/>
    </row>
    <row r="2" spans="1:364">
      <c r="A2" s="17" t="s">
        <v>872</v>
      </c>
      <c r="B2" s="17" t="s">
        <v>4</v>
      </c>
      <c r="C2" s="17" t="s">
        <v>873</v>
      </c>
      <c r="D2" s="17" t="s">
        <v>874</v>
      </c>
      <c r="E2" s="18" t="s">
        <v>95</v>
      </c>
      <c r="F2" s="19" t="s">
        <v>96</v>
      </c>
      <c r="G2" s="19" t="s">
        <v>97</v>
      </c>
      <c r="H2" s="19" t="s">
        <v>98</v>
      </c>
      <c r="I2" s="19" t="s">
        <v>99</v>
      </c>
      <c r="J2" s="19" t="s">
        <v>100</v>
      </c>
      <c r="K2" s="19" t="s">
        <v>101</v>
      </c>
      <c r="L2" s="19" t="s">
        <v>102</v>
      </c>
      <c r="M2" s="19" t="s">
        <v>103</v>
      </c>
      <c r="N2" s="19" t="s">
        <v>104</v>
      </c>
      <c r="O2" s="19" t="s">
        <v>105</v>
      </c>
      <c r="P2" s="19" t="s">
        <v>106</v>
      </c>
      <c r="Q2" s="19" t="s">
        <v>107</v>
      </c>
      <c r="R2" s="19" t="s">
        <v>108</v>
      </c>
      <c r="S2" s="19" t="s">
        <v>109</v>
      </c>
      <c r="T2" s="19" t="s">
        <v>110</v>
      </c>
      <c r="U2" s="19" t="s">
        <v>111</v>
      </c>
      <c r="V2" s="19" t="s">
        <v>112</v>
      </c>
      <c r="W2" s="19" t="s">
        <v>113</v>
      </c>
      <c r="X2" s="19" t="s">
        <v>114</v>
      </c>
      <c r="Y2" s="18" t="s">
        <v>95</v>
      </c>
      <c r="Z2" s="19" t="s">
        <v>96</v>
      </c>
      <c r="AA2" s="19" t="s">
        <v>97</v>
      </c>
      <c r="AB2" s="19" t="s">
        <v>98</v>
      </c>
      <c r="AC2" s="19" t="s">
        <v>99</v>
      </c>
      <c r="AD2" s="19" t="s">
        <v>100</v>
      </c>
      <c r="AE2" s="19" t="s">
        <v>101</v>
      </c>
      <c r="AF2" s="19" t="s">
        <v>102</v>
      </c>
      <c r="AG2" s="19" t="s">
        <v>103</v>
      </c>
      <c r="AH2" s="19" t="s">
        <v>104</v>
      </c>
      <c r="AI2" s="19" t="s">
        <v>105</v>
      </c>
      <c r="AJ2" s="19" t="s">
        <v>106</v>
      </c>
      <c r="AK2" s="19" t="s">
        <v>107</v>
      </c>
      <c r="AL2" s="19" t="s">
        <v>108</v>
      </c>
      <c r="AM2" s="19" t="s">
        <v>109</v>
      </c>
      <c r="AN2" s="19" t="s">
        <v>110</v>
      </c>
      <c r="AO2" s="19" t="s">
        <v>111</v>
      </c>
      <c r="AP2" s="19" t="s">
        <v>112</v>
      </c>
      <c r="AQ2" s="19" t="s">
        <v>113</v>
      </c>
      <c r="AR2" s="19" t="s">
        <v>114</v>
      </c>
      <c r="AS2" s="18" t="s">
        <v>95</v>
      </c>
      <c r="AT2" s="19" t="s">
        <v>96</v>
      </c>
      <c r="AU2" s="19" t="s">
        <v>97</v>
      </c>
      <c r="AV2" s="19" t="s">
        <v>98</v>
      </c>
      <c r="AW2" s="19" t="s">
        <v>99</v>
      </c>
      <c r="AX2" s="19" t="s">
        <v>100</v>
      </c>
      <c r="AY2" s="19" t="s">
        <v>101</v>
      </c>
      <c r="AZ2" s="19" t="s">
        <v>102</v>
      </c>
      <c r="BA2" s="19" t="s">
        <v>103</v>
      </c>
      <c r="BB2" s="19" t="s">
        <v>104</v>
      </c>
      <c r="BC2" s="19" t="s">
        <v>105</v>
      </c>
      <c r="BD2" s="19" t="s">
        <v>106</v>
      </c>
      <c r="BE2" s="19" t="s">
        <v>107</v>
      </c>
      <c r="BF2" s="19" t="s">
        <v>108</v>
      </c>
      <c r="BG2" s="19" t="s">
        <v>109</v>
      </c>
      <c r="BH2" s="19" t="s">
        <v>110</v>
      </c>
      <c r="BI2" s="19" t="s">
        <v>111</v>
      </c>
      <c r="BJ2" s="19" t="s">
        <v>112</v>
      </c>
      <c r="BK2" s="19" t="s">
        <v>113</v>
      </c>
      <c r="BL2" s="19" t="s">
        <v>114</v>
      </c>
      <c r="BM2" s="18" t="s">
        <v>95</v>
      </c>
      <c r="BN2" s="19" t="s">
        <v>96</v>
      </c>
      <c r="BO2" s="19" t="s">
        <v>97</v>
      </c>
      <c r="BP2" s="19" t="s">
        <v>98</v>
      </c>
      <c r="BQ2" s="19" t="s">
        <v>99</v>
      </c>
      <c r="BR2" s="19" t="s">
        <v>100</v>
      </c>
      <c r="BS2" s="19" t="s">
        <v>101</v>
      </c>
      <c r="BT2" s="19" t="s">
        <v>102</v>
      </c>
      <c r="BU2" s="19" t="s">
        <v>103</v>
      </c>
      <c r="BV2" s="19" t="s">
        <v>104</v>
      </c>
      <c r="BW2" s="19" t="s">
        <v>105</v>
      </c>
      <c r="BX2" s="19" t="s">
        <v>106</v>
      </c>
      <c r="BY2" s="19" t="s">
        <v>107</v>
      </c>
      <c r="BZ2" s="19" t="s">
        <v>108</v>
      </c>
      <c r="CA2" s="19" t="s">
        <v>109</v>
      </c>
      <c r="CB2" s="19" t="s">
        <v>110</v>
      </c>
      <c r="CC2" s="19" t="s">
        <v>111</v>
      </c>
      <c r="CD2" s="19" t="s">
        <v>112</v>
      </c>
      <c r="CE2" s="19" t="s">
        <v>113</v>
      </c>
      <c r="CF2" s="19" t="s">
        <v>114</v>
      </c>
      <c r="CG2" s="18" t="s">
        <v>95</v>
      </c>
      <c r="CH2" s="19" t="s">
        <v>96</v>
      </c>
      <c r="CI2" s="19" t="s">
        <v>97</v>
      </c>
      <c r="CJ2" s="19" t="s">
        <v>98</v>
      </c>
      <c r="CK2" s="19" t="s">
        <v>99</v>
      </c>
      <c r="CL2" s="19" t="s">
        <v>100</v>
      </c>
      <c r="CM2" s="19" t="s">
        <v>101</v>
      </c>
      <c r="CN2" s="19" t="s">
        <v>102</v>
      </c>
      <c r="CO2" s="19" t="s">
        <v>103</v>
      </c>
      <c r="CP2" s="19" t="s">
        <v>104</v>
      </c>
      <c r="CQ2" s="19" t="s">
        <v>105</v>
      </c>
      <c r="CR2" s="19" t="s">
        <v>106</v>
      </c>
      <c r="CS2" s="19" t="s">
        <v>107</v>
      </c>
      <c r="CT2" s="19" t="s">
        <v>108</v>
      </c>
      <c r="CU2" s="19" t="s">
        <v>109</v>
      </c>
      <c r="CV2" s="19" t="s">
        <v>110</v>
      </c>
      <c r="CW2" s="19" t="s">
        <v>111</v>
      </c>
      <c r="CX2" s="19" t="s">
        <v>112</v>
      </c>
      <c r="CY2" s="19" t="s">
        <v>113</v>
      </c>
      <c r="CZ2" s="19" t="s">
        <v>114</v>
      </c>
      <c r="DA2" s="18" t="s">
        <v>95</v>
      </c>
      <c r="DB2" s="19" t="s">
        <v>96</v>
      </c>
      <c r="DC2" s="19" t="s">
        <v>97</v>
      </c>
      <c r="DD2" s="19" t="s">
        <v>98</v>
      </c>
      <c r="DE2" s="19" t="s">
        <v>99</v>
      </c>
      <c r="DF2" s="19" t="s">
        <v>100</v>
      </c>
      <c r="DG2" s="19" t="s">
        <v>101</v>
      </c>
      <c r="DH2" s="19" t="s">
        <v>102</v>
      </c>
      <c r="DI2" s="19" t="s">
        <v>103</v>
      </c>
      <c r="DJ2" s="19" t="s">
        <v>104</v>
      </c>
      <c r="DK2" s="19" t="s">
        <v>105</v>
      </c>
      <c r="DL2" s="19" t="s">
        <v>106</v>
      </c>
      <c r="DM2" s="19" t="s">
        <v>107</v>
      </c>
      <c r="DN2" s="19" t="s">
        <v>108</v>
      </c>
      <c r="DO2" s="19" t="s">
        <v>109</v>
      </c>
      <c r="DP2" s="19" t="s">
        <v>110</v>
      </c>
      <c r="DQ2" s="19" t="s">
        <v>111</v>
      </c>
      <c r="DR2" s="19" t="s">
        <v>112</v>
      </c>
      <c r="DS2" s="19" t="s">
        <v>113</v>
      </c>
      <c r="DT2" s="19" t="s">
        <v>114</v>
      </c>
      <c r="DU2" s="18" t="s">
        <v>95</v>
      </c>
      <c r="DV2" s="19" t="s">
        <v>96</v>
      </c>
      <c r="DW2" s="19" t="s">
        <v>97</v>
      </c>
      <c r="DX2" s="19" t="s">
        <v>98</v>
      </c>
      <c r="DY2" s="19" t="s">
        <v>99</v>
      </c>
      <c r="DZ2" s="19" t="s">
        <v>100</v>
      </c>
      <c r="EA2" s="19" t="s">
        <v>101</v>
      </c>
      <c r="EB2" s="19" t="s">
        <v>102</v>
      </c>
      <c r="EC2" s="19" t="s">
        <v>103</v>
      </c>
      <c r="ED2" s="19" t="s">
        <v>104</v>
      </c>
      <c r="EE2" s="19" t="s">
        <v>105</v>
      </c>
      <c r="EF2" s="19" t="s">
        <v>106</v>
      </c>
      <c r="EG2" s="19" t="s">
        <v>107</v>
      </c>
      <c r="EH2" s="19" t="s">
        <v>108</v>
      </c>
      <c r="EI2" s="19" t="s">
        <v>109</v>
      </c>
      <c r="EJ2" s="19" t="s">
        <v>110</v>
      </c>
      <c r="EK2" s="19" t="s">
        <v>111</v>
      </c>
      <c r="EL2" s="19" t="s">
        <v>112</v>
      </c>
      <c r="EM2" s="19" t="s">
        <v>113</v>
      </c>
      <c r="EN2" s="19" t="s">
        <v>114</v>
      </c>
      <c r="EO2" s="18" t="s">
        <v>95</v>
      </c>
      <c r="EP2" s="19" t="s">
        <v>96</v>
      </c>
      <c r="EQ2" s="19" t="s">
        <v>97</v>
      </c>
      <c r="ER2" s="19" t="s">
        <v>98</v>
      </c>
      <c r="ES2" s="19" t="s">
        <v>99</v>
      </c>
      <c r="ET2" s="19" t="s">
        <v>100</v>
      </c>
      <c r="EU2" s="19" t="s">
        <v>101</v>
      </c>
      <c r="EV2" s="19" t="s">
        <v>102</v>
      </c>
      <c r="EW2" s="19" t="s">
        <v>103</v>
      </c>
      <c r="EX2" s="19" t="s">
        <v>104</v>
      </c>
      <c r="EY2" s="19" t="s">
        <v>105</v>
      </c>
      <c r="EZ2" s="19" t="s">
        <v>106</v>
      </c>
      <c r="FA2" s="19" t="s">
        <v>107</v>
      </c>
      <c r="FB2" s="19" t="s">
        <v>108</v>
      </c>
      <c r="FC2" s="19" t="s">
        <v>109</v>
      </c>
      <c r="FD2" s="19" t="s">
        <v>110</v>
      </c>
      <c r="FE2" s="19" t="s">
        <v>111</v>
      </c>
      <c r="FF2" s="19" t="s">
        <v>112</v>
      </c>
      <c r="FG2" s="19" t="s">
        <v>113</v>
      </c>
      <c r="FH2" s="19" t="s">
        <v>114</v>
      </c>
      <c r="FI2" s="18" t="s">
        <v>95</v>
      </c>
      <c r="FJ2" s="19" t="s">
        <v>96</v>
      </c>
      <c r="FK2" s="19" t="s">
        <v>97</v>
      </c>
      <c r="FL2" s="19" t="s">
        <v>98</v>
      </c>
      <c r="FM2" s="19" t="s">
        <v>99</v>
      </c>
      <c r="FN2" s="19" t="s">
        <v>100</v>
      </c>
      <c r="FO2" s="19" t="s">
        <v>101</v>
      </c>
      <c r="FP2" s="19" t="s">
        <v>102</v>
      </c>
      <c r="FQ2" s="19" t="s">
        <v>103</v>
      </c>
      <c r="FR2" s="19" t="s">
        <v>104</v>
      </c>
      <c r="FS2" s="19" t="s">
        <v>105</v>
      </c>
      <c r="FT2" s="19" t="s">
        <v>106</v>
      </c>
      <c r="FU2" s="19" t="s">
        <v>107</v>
      </c>
      <c r="FV2" s="19" t="s">
        <v>108</v>
      </c>
      <c r="FW2" s="19" t="s">
        <v>109</v>
      </c>
      <c r="FX2" s="19" t="s">
        <v>110</v>
      </c>
      <c r="FY2" s="19" t="s">
        <v>111</v>
      </c>
      <c r="FZ2" s="19" t="s">
        <v>112</v>
      </c>
      <c r="GA2" s="19" t="s">
        <v>113</v>
      </c>
      <c r="GB2" s="19" t="s">
        <v>114</v>
      </c>
      <c r="GC2" s="18" t="s">
        <v>95</v>
      </c>
      <c r="GD2" s="19" t="s">
        <v>96</v>
      </c>
      <c r="GE2" s="19" t="s">
        <v>97</v>
      </c>
      <c r="GF2" s="19" t="s">
        <v>98</v>
      </c>
      <c r="GG2" s="19" t="s">
        <v>99</v>
      </c>
      <c r="GH2" s="19" t="s">
        <v>100</v>
      </c>
      <c r="GI2" s="19" t="s">
        <v>101</v>
      </c>
      <c r="GJ2" s="19" t="s">
        <v>102</v>
      </c>
      <c r="GK2" s="19" t="s">
        <v>103</v>
      </c>
      <c r="GL2" s="19" t="s">
        <v>104</v>
      </c>
      <c r="GM2" s="19" t="s">
        <v>105</v>
      </c>
      <c r="GN2" s="19" t="s">
        <v>106</v>
      </c>
      <c r="GO2" s="19" t="s">
        <v>107</v>
      </c>
      <c r="GP2" s="19" t="s">
        <v>108</v>
      </c>
      <c r="GQ2" s="19" t="s">
        <v>109</v>
      </c>
      <c r="GR2" s="19" t="s">
        <v>110</v>
      </c>
      <c r="GS2" s="19" t="s">
        <v>111</v>
      </c>
      <c r="GT2" s="19" t="s">
        <v>112</v>
      </c>
      <c r="GU2" s="19" t="s">
        <v>113</v>
      </c>
      <c r="GV2" s="19" t="s">
        <v>114</v>
      </c>
      <c r="GW2" s="18" t="s">
        <v>95</v>
      </c>
      <c r="GX2" s="19" t="s">
        <v>96</v>
      </c>
      <c r="GY2" s="19" t="s">
        <v>97</v>
      </c>
      <c r="GZ2" s="19" t="s">
        <v>98</v>
      </c>
      <c r="HA2" s="19" t="s">
        <v>99</v>
      </c>
      <c r="HB2" s="19" t="s">
        <v>100</v>
      </c>
      <c r="HC2" s="19" t="s">
        <v>101</v>
      </c>
      <c r="HD2" s="19" t="s">
        <v>102</v>
      </c>
      <c r="HE2" s="19" t="s">
        <v>103</v>
      </c>
      <c r="HF2" s="19" t="s">
        <v>104</v>
      </c>
      <c r="HG2" s="19" t="s">
        <v>105</v>
      </c>
      <c r="HH2" s="19" t="s">
        <v>106</v>
      </c>
      <c r="HI2" s="19" t="s">
        <v>107</v>
      </c>
      <c r="HJ2" s="19" t="s">
        <v>108</v>
      </c>
      <c r="HK2" s="19" t="s">
        <v>109</v>
      </c>
      <c r="HL2" s="19" t="s">
        <v>110</v>
      </c>
      <c r="HM2" s="19" t="s">
        <v>111</v>
      </c>
      <c r="HN2" s="19" t="s">
        <v>112</v>
      </c>
      <c r="HO2" s="19" t="s">
        <v>113</v>
      </c>
      <c r="HP2" s="19" t="s">
        <v>114</v>
      </c>
      <c r="HQ2" s="18" t="s">
        <v>95</v>
      </c>
      <c r="HR2" s="19" t="s">
        <v>96</v>
      </c>
      <c r="HS2" s="19" t="s">
        <v>97</v>
      </c>
      <c r="HT2" s="19" t="s">
        <v>98</v>
      </c>
      <c r="HU2" s="19" t="s">
        <v>99</v>
      </c>
      <c r="HV2" s="19" t="s">
        <v>100</v>
      </c>
      <c r="HW2" s="19" t="s">
        <v>101</v>
      </c>
      <c r="HX2" s="19" t="s">
        <v>102</v>
      </c>
      <c r="HY2" s="19" t="s">
        <v>103</v>
      </c>
      <c r="HZ2" s="19" t="s">
        <v>104</v>
      </c>
      <c r="IA2" s="19" t="s">
        <v>105</v>
      </c>
      <c r="IB2" s="19" t="s">
        <v>106</v>
      </c>
      <c r="IC2" s="19" t="s">
        <v>107</v>
      </c>
      <c r="ID2" s="19" t="s">
        <v>108</v>
      </c>
      <c r="IE2" s="19" t="s">
        <v>109</v>
      </c>
      <c r="IF2" s="19" t="s">
        <v>110</v>
      </c>
      <c r="IG2" s="19" t="s">
        <v>111</v>
      </c>
      <c r="IH2" s="19" t="s">
        <v>112</v>
      </c>
      <c r="II2" s="19" t="s">
        <v>113</v>
      </c>
      <c r="IJ2" s="19" t="s">
        <v>114</v>
      </c>
      <c r="IK2" s="18" t="s">
        <v>95</v>
      </c>
      <c r="IL2" s="19" t="s">
        <v>96</v>
      </c>
      <c r="IM2" s="19" t="s">
        <v>97</v>
      </c>
      <c r="IN2" s="19" t="s">
        <v>98</v>
      </c>
      <c r="IO2" s="19" t="s">
        <v>99</v>
      </c>
      <c r="IP2" s="19" t="s">
        <v>100</v>
      </c>
      <c r="IQ2" s="19" t="s">
        <v>101</v>
      </c>
      <c r="IR2" s="19" t="s">
        <v>102</v>
      </c>
      <c r="IS2" s="19" t="s">
        <v>103</v>
      </c>
      <c r="IT2" s="19" t="s">
        <v>104</v>
      </c>
      <c r="IU2" s="19" t="s">
        <v>105</v>
      </c>
      <c r="IV2" s="19" t="s">
        <v>106</v>
      </c>
      <c r="IW2" s="19" t="s">
        <v>107</v>
      </c>
      <c r="IX2" s="19" t="s">
        <v>108</v>
      </c>
      <c r="IY2" s="19" t="s">
        <v>109</v>
      </c>
      <c r="IZ2" s="19" t="s">
        <v>110</v>
      </c>
      <c r="JA2" s="19" t="s">
        <v>111</v>
      </c>
      <c r="JB2" s="19" t="s">
        <v>112</v>
      </c>
      <c r="JC2" s="19" t="s">
        <v>113</v>
      </c>
      <c r="JD2" s="19" t="s">
        <v>114</v>
      </c>
      <c r="JE2" s="18" t="s">
        <v>95</v>
      </c>
      <c r="JF2" s="19" t="s">
        <v>96</v>
      </c>
      <c r="JG2" s="19" t="s">
        <v>97</v>
      </c>
      <c r="JH2" s="19" t="s">
        <v>98</v>
      </c>
      <c r="JI2" s="19" t="s">
        <v>99</v>
      </c>
      <c r="JJ2" s="19" t="s">
        <v>100</v>
      </c>
      <c r="JK2" s="19" t="s">
        <v>101</v>
      </c>
      <c r="JL2" s="19" t="s">
        <v>102</v>
      </c>
      <c r="JM2" s="19" t="s">
        <v>103</v>
      </c>
      <c r="JN2" s="19" t="s">
        <v>104</v>
      </c>
      <c r="JO2" s="19" t="s">
        <v>105</v>
      </c>
      <c r="JP2" s="19" t="s">
        <v>106</v>
      </c>
      <c r="JQ2" s="19" t="s">
        <v>107</v>
      </c>
      <c r="JR2" s="19" t="s">
        <v>108</v>
      </c>
      <c r="JS2" s="19" t="s">
        <v>109</v>
      </c>
      <c r="JT2" s="19" t="s">
        <v>110</v>
      </c>
      <c r="JU2" s="19" t="s">
        <v>111</v>
      </c>
      <c r="JV2" s="19" t="s">
        <v>112</v>
      </c>
      <c r="JW2" s="19" t="s">
        <v>113</v>
      </c>
      <c r="JX2" s="19" t="s">
        <v>114</v>
      </c>
      <c r="JY2" s="18" t="s">
        <v>95</v>
      </c>
      <c r="JZ2" s="19" t="s">
        <v>96</v>
      </c>
      <c r="KA2" s="19" t="s">
        <v>97</v>
      </c>
      <c r="KB2" s="19" t="s">
        <v>98</v>
      </c>
      <c r="KC2" s="19" t="s">
        <v>99</v>
      </c>
      <c r="KD2" s="19" t="s">
        <v>100</v>
      </c>
      <c r="KE2" s="19" t="s">
        <v>101</v>
      </c>
      <c r="KF2" s="19" t="s">
        <v>102</v>
      </c>
      <c r="KG2" s="19" t="s">
        <v>103</v>
      </c>
      <c r="KH2" s="19" t="s">
        <v>104</v>
      </c>
      <c r="KI2" s="19" t="s">
        <v>105</v>
      </c>
      <c r="KJ2" s="19" t="s">
        <v>106</v>
      </c>
      <c r="KK2" s="19" t="s">
        <v>107</v>
      </c>
      <c r="KL2" s="19" t="s">
        <v>108</v>
      </c>
      <c r="KM2" s="19" t="s">
        <v>109</v>
      </c>
      <c r="KN2" s="19" t="s">
        <v>110</v>
      </c>
      <c r="KO2" s="19" t="s">
        <v>111</v>
      </c>
      <c r="KP2" s="19" t="s">
        <v>112</v>
      </c>
      <c r="KQ2" s="19" t="s">
        <v>113</v>
      </c>
      <c r="KR2" s="19" t="s">
        <v>114</v>
      </c>
      <c r="KS2" s="18" t="s">
        <v>95</v>
      </c>
      <c r="KT2" s="19" t="s">
        <v>96</v>
      </c>
      <c r="KU2" s="19" t="s">
        <v>97</v>
      </c>
      <c r="KV2" s="19" t="s">
        <v>98</v>
      </c>
      <c r="KW2" s="19" t="s">
        <v>99</v>
      </c>
      <c r="KX2" s="19" t="s">
        <v>100</v>
      </c>
      <c r="KY2" s="19" t="s">
        <v>101</v>
      </c>
      <c r="KZ2" s="19" t="s">
        <v>102</v>
      </c>
      <c r="LA2" s="19" t="s">
        <v>103</v>
      </c>
      <c r="LB2" s="19" t="s">
        <v>104</v>
      </c>
      <c r="LC2" s="19" t="s">
        <v>105</v>
      </c>
      <c r="LD2" s="19" t="s">
        <v>106</v>
      </c>
      <c r="LE2" s="19" t="s">
        <v>107</v>
      </c>
      <c r="LF2" s="19" t="s">
        <v>108</v>
      </c>
      <c r="LG2" s="19" t="s">
        <v>109</v>
      </c>
      <c r="LH2" s="19" t="s">
        <v>110</v>
      </c>
      <c r="LI2" s="19" t="s">
        <v>111</v>
      </c>
      <c r="LJ2" s="19" t="s">
        <v>112</v>
      </c>
      <c r="LK2" s="19" t="s">
        <v>113</v>
      </c>
      <c r="LL2" s="19" t="s">
        <v>114</v>
      </c>
      <c r="LM2" s="18" t="s">
        <v>95</v>
      </c>
      <c r="LN2" s="19" t="s">
        <v>96</v>
      </c>
      <c r="LO2" s="19" t="s">
        <v>97</v>
      </c>
      <c r="LP2" s="19" t="s">
        <v>98</v>
      </c>
      <c r="LQ2" s="19" t="s">
        <v>99</v>
      </c>
      <c r="LR2" s="19" t="s">
        <v>100</v>
      </c>
      <c r="LS2" s="19" t="s">
        <v>101</v>
      </c>
      <c r="LT2" s="19" t="s">
        <v>102</v>
      </c>
      <c r="LU2" s="19" t="s">
        <v>103</v>
      </c>
      <c r="LV2" s="19" t="s">
        <v>104</v>
      </c>
      <c r="LW2" s="19" t="s">
        <v>105</v>
      </c>
      <c r="LX2" s="19" t="s">
        <v>106</v>
      </c>
      <c r="LY2" s="19" t="s">
        <v>107</v>
      </c>
      <c r="LZ2" s="19" t="s">
        <v>108</v>
      </c>
      <c r="MA2" s="19" t="s">
        <v>109</v>
      </c>
      <c r="MB2" s="19" t="s">
        <v>110</v>
      </c>
      <c r="MC2" s="19" t="s">
        <v>111</v>
      </c>
      <c r="MD2" s="19" t="s">
        <v>112</v>
      </c>
      <c r="ME2" s="19" t="s">
        <v>113</v>
      </c>
      <c r="MF2" s="19" t="s">
        <v>114</v>
      </c>
      <c r="MG2" s="18" t="s">
        <v>95</v>
      </c>
      <c r="MH2" s="19" t="s">
        <v>96</v>
      </c>
      <c r="MI2" s="19" t="s">
        <v>97</v>
      </c>
      <c r="MJ2" s="19" t="s">
        <v>98</v>
      </c>
      <c r="MK2" s="19" t="s">
        <v>99</v>
      </c>
      <c r="ML2" s="19" t="s">
        <v>100</v>
      </c>
      <c r="MM2" s="19" t="s">
        <v>101</v>
      </c>
      <c r="MN2" s="19" t="s">
        <v>102</v>
      </c>
      <c r="MO2" s="19" t="s">
        <v>103</v>
      </c>
      <c r="MP2" s="19" t="s">
        <v>104</v>
      </c>
      <c r="MQ2" s="19" t="s">
        <v>105</v>
      </c>
      <c r="MR2" s="19" t="s">
        <v>106</v>
      </c>
      <c r="MS2" s="19" t="s">
        <v>107</v>
      </c>
      <c r="MT2" s="19" t="s">
        <v>108</v>
      </c>
      <c r="MU2" s="19" t="s">
        <v>109</v>
      </c>
      <c r="MV2" s="19" t="s">
        <v>110</v>
      </c>
      <c r="MW2" s="19" t="s">
        <v>111</v>
      </c>
      <c r="MX2" s="19" t="s">
        <v>112</v>
      </c>
      <c r="MY2" s="19" t="s">
        <v>113</v>
      </c>
      <c r="MZ2" s="19" t="s">
        <v>114</v>
      </c>
    </row>
    <row r="3" spans="1:364">
      <c r="A3" s="21" t="s">
        <v>1490</v>
      </c>
      <c r="B3" s="21" t="s">
        <v>883</v>
      </c>
      <c r="C3" s="21" t="s">
        <v>839</v>
      </c>
      <c r="D3" s="9" t="s">
        <v>1490</v>
      </c>
      <c r="E3" s="22">
        <v>0</v>
      </c>
      <c r="F3" s="23">
        <v>0</v>
      </c>
      <c r="G3" s="23">
        <v>0</v>
      </c>
      <c r="H3" s="23">
        <v>1.243676</v>
      </c>
      <c r="I3" s="23">
        <v>1.272281</v>
      </c>
      <c r="J3" s="23">
        <v>1.3172520000000001</v>
      </c>
      <c r="K3" s="23">
        <v>1.341809</v>
      </c>
      <c r="L3" s="23">
        <v>1.372671</v>
      </c>
      <c r="M3" s="23">
        <v>1.404242</v>
      </c>
      <c r="N3" s="23">
        <v>1.4365399999999999</v>
      </c>
      <c r="O3" s="23">
        <v>1.4695800000000001</v>
      </c>
      <c r="P3" s="23">
        <v>1.5033810000000001</v>
      </c>
      <c r="Q3" s="23">
        <v>1.5379579999999999</v>
      </c>
      <c r="R3" s="23">
        <v>1.573331</v>
      </c>
      <c r="S3" s="23">
        <v>1.609518</v>
      </c>
      <c r="T3" s="23">
        <v>1.6465369999999999</v>
      </c>
      <c r="U3" s="23">
        <v>1.684407</v>
      </c>
      <c r="V3" s="23"/>
      <c r="W3" s="23"/>
      <c r="X3" s="23"/>
      <c r="Y3" s="22">
        <v>0</v>
      </c>
      <c r="Z3" s="23">
        <v>0</v>
      </c>
      <c r="AA3" s="23">
        <v>0</v>
      </c>
      <c r="AB3" s="23">
        <v>1.2121599999999999</v>
      </c>
      <c r="AC3" s="23">
        <v>1.24004</v>
      </c>
      <c r="AD3" s="23">
        <v>1.283871</v>
      </c>
      <c r="AE3" s="23">
        <v>1.307806</v>
      </c>
      <c r="AF3" s="23">
        <v>1.3378859999999999</v>
      </c>
      <c r="AG3" s="23">
        <v>1.368657</v>
      </c>
      <c r="AH3" s="23">
        <v>1.400137</v>
      </c>
      <c r="AI3" s="23">
        <v>1.4323399999999999</v>
      </c>
      <c r="AJ3" s="23">
        <v>1.4652829999999999</v>
      </c>
      <c r="AK3" s="23">
        <v>1.498985</v>
      </c>
      <c r="AL3" s="23">
        <v>1.5334620000000001</v>
      </c>
      <c r="AM3" s="23">
        <v>1.5687310000000001</v>
      </c>
      <c r="AN3" s="23">
        <v>1.6048119999999999</v>
      </c>
      <c r="AO3" s="23">
        <v>1.641723</v>
      </c>
      <c r="AP3" s="23"/>
      <c r="AQ3" s="23"/>
      <c r="AR3" s="23"/>
      <c r="AS3" s="22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2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2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2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2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2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1491</v>
      </c>
      <c r="B4" s="21" t="s">
        <v>881</v>
      </c>
      <c r="C4" s="21" t="s">
        <v>839</v>
      </c>
      <c r="D4" s="9" t="s">
        <v>1491</v>
      </c>
      <c r="E4" s="22">
        <v>0</v>
      </c>
      <c r="F4" s="23">
        <v>0</v>
      </c>
      <c r="G4" s="23">
        <v>0</v>
      </c>
      <c r="H4" s="23">
        <v>0.99611700000000003</v>
      </c>
      <c r="I4" s="23">
        <v>1.026</v>
      </c>
      <c r="J4" s="23">
        <v>1.0567800000000001</v>
      </c>
      <c r="K4" s="23">
        <v>1.0884830000000001</v>
      </c>
      <c r="L4" s="23">
        <v>1.121138</v>
      </c>
      <c r="M4" s="23">
        <v>1.1547719999999999</v>
      </c>
      <c r="N4" s="23">
        <v>1.1894149999999999</v>
      </c>
      <c r="O4" s="23">
        <v>1.225098</v>
      </c>
      <c r="P4" s="23">
        <v>1.2618510000000001</v>
      </c>
      <c r="Q4" s="23">
        <v>1.299706</v>
      </c>
      <c r="R4" s="23">
        <v>1.338697</v>
      </c>
      <c r="S4" s="23">
        <v>1.3788579999999999</v>
      </c>
      <c r="T4" s="23">
        <v>1.4202239999999999</v>
      </c>
      <c r="U4" s="23">
        <v>1.462831</v>
      </c>
      <c r="V4" s="23"/>
      <c r="W4" s="23"/>
      <c r="X4" s="23"/>
      <c r="Y4" s="22">
        <v>0</v>
      </c>
      <c r="Z4" s="23">
        <v>0</v>
      </c>
      <c r="AA4" s="23">
        <v>0</v>
      </c>
      <c r="AB4" s="23">
        <v>0.97087400000000001</v>
      </c>
      <c r="AC4" s="23">
        <v>1</v>
      </c>
      <c r="AD4" s="23">
        <v>1.03</v>
      </c>
      <c r="AE4" s="23">
        <v>1.0609</v>
      </c>
      <c r="AF4" s="23">
        <v>1.092727</v>
      </c>
      <c r="AG4" s="23">
        <v>1.1255090000000001</v>
      </c>
      <c r="AH4" s="23">
        <v>1.1592739999999999</v>
      </c>
      <c r="AI4" s="23">
        <v>1.1940519999999999</v>
      </c>
      <c r="AJ4" s="23">
        <v>1.2298739999999999</v>
      </c>
      <c r="AK4" s="23">
        <v>1.26677</v>
      </c>
      <c r="AL4" s="23">
        <v>1.304773</v>
      </c>
      <c r="AM4" s="23">
        <v>1.3439160000000001</v>
      </c>
      <c r="AN4" s="23">
        <v>1.384234</v>
      </c>
      <c r="AO4" s="23">
        <v>1.4257610000000001</v>
      </c>
      <c r="AP4" s="23"/>
      <c r="AQ4" s="23"/>
      <c r="AR4" s="23"/>
      <c r="AS4" s="22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2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2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2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2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2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2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2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2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2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2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2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2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2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2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2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</row>
    <row r="5" spans="1:364">
      <c r="A5" s="21" t="s">
        <v>1492</v>
      </c>
      <c r="B5" s="21" t="s">
        <v>876</v>
      </c>
      <c r="C5" s="21" t="s">
        <v>839</v>
      </c>
      <c r="D5" s="9" t="s">
        <v>1492</v>
      </c>
      <c r="E5" s="22">
        <v>0</v>
      </c>
      <c r="F5" s="23">
        <v>0</v>
      </c>
      <c r="G5" s="23">
        <v>0</v>
      </c>
      <c r="H5" s="23">
        <v>1.0029330000000001</v>
      </c>
      <c r="I5" s="23">
        <v>1.026</v>
      </c>
      <c r="J5" s="23">
        <v>1.049598</v>
      </c>
      <c r="K5" s="23">
        <v>1.073739</v>
      </c>
      <c r="L5" s="23">
        <v>1.0984350000000001</v>
      </c>
      <c r="M5" s="23">
        <v>1.123699</v>
      </c>
      <c r="N5" s="23">
        <v>1.1495439999999999</v>
      </c>
      <c r="O5" s="23">
        <v>1.175983</v>
      </c>
      <c r="P5" s="23">
        <v>1.203031</v>
      </c>
      <c r="Q5" s="23">
        <v>1.230701</v>
      </c>
      <c r="R5" s="23">
        <v>1.259007</v>
      </c>
      <c r="S5" s="23">
        <v>1.2879640000000001</v>
      </c>
      <c r="T5" s="23">
        <v>1.3175870000000001</v>
      </c>
      <c r="U5" s="23">
        <v>1.3478920000000001</v>
      </c>
      <c r="V5" s="23"/>
      <c r="W5" s="23"/>
      <c r="X5" s="23"/>
      <c r="Y5" s="22">
        <v>0</v>
      </c>
      <c r="Z5" s="23">
        <v>0</v>
      </c>
      <c r="AA5" s="23">
        <v>0</v>
      </c>
      <c r="AB5" s="23">
        <v>0.97751699999999997</v>
      </c>
      <c r="AC5" s="23">
        <v>1</v>
      </c>
      <c r="AD5" s="23">
        <v>1.0229999999999999</v>
      </c>
      <c r="AE5" s="23">
        <v>1.046529</v>
      </c>
      <c r="AF5" s="23">
        <v>1.0705990000000001</v>
      </c>
      <c r="AG5" s="23">
        <v>1.0952230000000001</v>
      </c>
      <c r="AH5" s="23">
        <v>1.1204130000000001</v>
      </c>
      <c r="AI5" s="23">
        <v>1.146183</v>
      </c>
      <c r="AJ5" s="23">
        <v>1.1725449999999999</v>
      </c>
      <c r="AK5" s="23">
        <v>1.1995130000000001</v>
      </c>
      <c r="AL5" s="23">
        <v>1.2271019999999999</v>
      </c>
      <c r="AM5" s="23">
        <v>1.255325</v>
      </c>
      <c r="AN5" s="23">
        <v>1.284198</v>
      </c>
      <c r="AO5" s="23">
        <v>1.313734</v>
      </c>
      <c r="AP5" s="23"/>
      <c r="AQ5" s="23"/>
      <c r="AR5" s="23"/>
      <c r="AS5" s="22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2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2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2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2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2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2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2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2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2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2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2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2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2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2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2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</row>
    <row r="6" spans="1:364">
      <c r="A6" s="21" t="s">
        <v>1493</v>
      </c>
      <c r="B6" s="21" t="s">
        <v>879</v>
      </c>
      <c r="C6" s="21" t="s">
        <v>839</v>
      </c>
      <c r="D6" s="9" t="s">
        <v>1493</v>
      </c>
      <c r="E6" s="22">
        <v>0</v>
      </c>
      <c r="F6" s="23">
        <v>0</v>
      </c>
      <c r="G6" s="23">
        <v>0</v>
      </c>
      <c r="H6" s="23">
        <v>1.0029330000000001</v>
      </c>
      <c r="I6" s="23">
        <v>1.026</v>
      </c>
      <c r="J6" s="23">
        <v>1.049598</v>
      </c>
      <c r="K6" s="23">
        <v>1.073739</v>
      </c>
      <c r="L6" s="23">
        <v>1.0984350000000001</v>
      </c>
      <c r="M6" s="23">
        <v>1.123699</v>
      </c>
      <c r="N6" s="23">
        <v>1.1495439999999999</v>
      </c>
      <c r="O6" s="23">
        <v>1.175983</v>
      </c>
      <c r="P6" s="23">
        <v>1.203031</v>
      </c>
      <c r="Q6" s="23">
        <v>1.230701</v>
      </c>
      <c r="R6" s="23">
        <v>1.259007</v>
      </c>
      <c r="S6" s="23">
        <v>1.2879640000000001</v>
      </c>
      <c r="T6" s="23">
        <v>1.3175870000000001</v>
      </c>
      <c r="U6" s="23">
        <v>1.3478920000000001</v>
      </c>
      <c r="V6" s="23"/>
      <c r="W6" s="23"/>
      <c r="X6" s="23"/>
      <c r="Y6" s="22">
        <v>0</v>
      </c>
      <c r="Z6" s="23">
        <v>0</v>
      </c>
      <c r="AA6" s="23">
        <v>0</v>
      </c>
      <c r="AB6" s="23">
        <v>0.97751699999999997</v>
      </c>
      <c r="AC6" s="23">
        <v>1</v>
      </c>
      <c r="AD6" s="23">
        <v>1.0229999999999999</v>
      </c>
      <c r="AE6" s="23">
        <v>1.046529</v>
      </c>
      <c r="AF6" s="23">
        <v>1.0705990000000001</v>
      </c>
      <c r="AG6" s="23">
        <v>1.0952230000000001</v>
      </c>
      <c r="AH6" s="23">
        <v>1.1204130000000001</v>
      </c>
      <c r="AI6" s="23">
        <v>1.146183</v>
      </c>
      <c r="AJ6" s="23">
        <v>1.1725449999999999</v>
      </c>
      <c r="AK6" s="23">
        <v>1.1995130000000001</v>
      </c>
      <c r="AL6" s="23">
        <v>1.2271019999999999</v>
      </c>
      <c r="AM6" s="23">
        <v>1.255325</v>
      </c>
      <c r="AN6" s="23">
        <v>1.284198</v>
      </c>
      <c r="AO6" s="23">
        <v>1.313734</v>
      </c>
      <c r="AP6" s="23"/>
      <c r="AQ6" s="23"/>
      <c r="AR6" s="23"/>
      <c r="AS6" s="22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2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2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2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2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2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2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2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2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2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2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2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2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2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2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2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</row>
    <row r="7" spans="1:364">
      <c r="A7" s="21" t="s">
        <v>1494</v>
      </c>
      <c r="B7" s="21" t="s">
        <v>1147</v>
      </c>
      <c r="C7" s="21" t="s">
        <v>839</v>
      </c>
      <c r="D7" s="9" t="s">
        <v>1494</v>
      </c>
      <c r="E7" s="22">
        <v>0</v>
      </c>
      <c r="F7" s="23">
        <v>0</v>
      </c>
      <c r="G7" s="23">
        <v>0</v>
      </c>
      <c r="H7" s="23">
        <v>1.243676</v>
      </c>
      <c r="I7" s="23">
        <v>1.272281</v>
      </c>
      <c r="J7" s="23">
        <v>1.3172520000000001</v>
      </c>
      <c r="K7" s="23">
        <v>1.341809</v>
      </c>
      <c r="L7" s="23">
        <v>1.372671</v>
      </c>
      <c r="M7" s="23">
        <v>1.404242</v>
      </c>
      <c r="N7" s="23">
        <v>1.4365399999999999</v>
      </c>
      <c r="O7" s="23">
        <v>1.4695800000000001</v>
      </c>
      <c r="P7" s="23">
        <v>1.5033810000000001</v>
      </c>
      <c r="Q7" s="23">
        <v>1.5379579999999999</v>
      </c>
      <c r="R7" s="23">
        <v>1.573331</v>
      </c>
      <c r="S7" s="23">
        <v>1.609518</v>
      </c>
      <c r="T7" s="23">
        <v>1.6465369999999999</v>
      </c>
      <c r="U7" s="23">
        <v>1.684407</v>
      </c>
      <c r="V7" s="23"/>
      <c r="W7" s="23"/>
      <c r="X7" s="23"/>
      <c r="Y7" s="22">
        <v>0</v>
      </c>
      <c r="Z7" s="23">
        <v>0</v>
      </c>
      <c r="AA7" s="23">
        <v>0</v>
      </c>
      <c r="AB7" s="23">
        <v>1.2121599999999999</v>
      </c>
      <c r="AC7" s="23">
        <v>1.24004</v>
      </c>
      <c r="AD7" s="23">
        <v>1.283871</v>
      </c>
      <c r="AE7" s="23">
        <v>1.307806</v>
      </c>
      <c r="AF7" s="23">
        <v>1.3378859999999999</v>
      </c>
      <c r="AG7" s="23">
        <v>1.368657</v>
      </c>
      <c r="AH7" s="23">
        <v>1.400137</v>
      </c>
      <c r="AI7" s="23">
        <v>1.4323399999999999</v>
      </c>
      <c r="AJ7" s="23">
        <v>1.4652829999999999</v>
      </c>
      <c r="AK7" s="23">
        <v>1.498985</v>
      </c>
      <c r="AL7" s="23">
        <v>1.5334620000000001</v>
      </c>
      <c r="AM7" s="23">
        <v>1.5687310000000001</v>
      </c>
      <c r="AN7" s="23">
        <v>1.6048119999999999</v>
      </c>
      <c r="AO7" s="23">
        <v>1.641723</v>
      </c>
      <c r="AP7" s="23"/>
      <c r="AQ7" s="23"/>
      <c r="AR7" s="23"/>
      <c r="AS7" s="22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2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2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2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2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2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2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2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2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2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2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2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2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2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2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2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</row>
    <row r="8" spans="1:364">
      <c r="A8" s="21" t="s">
        <v>1495</v>
      </c>
      <c r="B8" s="21" t="s">
        <v>1141</v>
      </c>
      <c r="C8" s="21" t="s">
        <v>839</v>
      </c>
      <c r="D8" s="9" t="s">
        <v>1495</v>
      </c>
      <c r="E8" s="22">
        <v>0</v>
      </c>
      <c r="F8" s="23">
        <v>0</v>
      </c>
      <c r="G8" s="23">
        <v>0</v>
      </c>
      <c r="H8" s="23">
        <v>1.0029330000000001</v>
      </c>
      <c r="I8" s="23">
        <v>1.026</v>
      </c>
      <c r="J8" s="23">
        <v>1.049598</v>
      </c>
      <c r="K8" s="23">
        <v>1.073739</v>
      </c>
      <c r="L8" s="23">
        <v>1.0984350000000001</v>
      </c>
      <c r="M8" s="23">
        <v>1.123699</v>
      </c>
      <c r="N8" s="23">
        <v>1.1495439999999999</v>
      </c>
      <c r="O8" s="23">
        <v>1.175983</v>
      </c>
      <c r="P8" s="23">
        <v>1.203031</v>
      </c>
      <c r="Q8" s="23">
        <v>1.230701</v>
      </c>
      <c r="R8" s="23">
        <v>1.259007</v>
      </c>
      <c r="S8" s="23">
        <v>1.2879640000000001</v>
      </c>
      <c r="T8" s="23">
        <v>1.3175870000000001</v>
      </c>
      <c r="U8" s="23">
        <v>1.3478920000000001</v>
      </c>
      <c r="V8" s="23"/>
      <c r="W8" s="23"/>
      <c r="X8" s="23"/>
      <c r="Y8" s="22">
        <v>0</v>
      </c>
      <c r="Z8" s="23">
        <v>0</v>
      </c>
      <c r="AA8" s="23">
        <v>0</v>
      </c>
      <c r="AB8" s="23">
        <v>0.97751699999999997</v>
      </c>
      <c r="AC8" s="23">
        <v>1</v>
      </c>
      <c r="AD8" s="23">
        <v>1.0229999999999999</v>
      </c>
      <c r="AE8" s="23">
        <v>1.046529</v>
      </c>
      <c r="AF8" s="23">
        <v>1.0705990000000001</v>
      </c>
      <c r="AG8" s="23">
        <v>1.0952230000000001</v>
      </c>
      <c r="AH8" s="23">
        <v>1.1204130000000001</v>
      </c>
      <c r="AI8" s="23">
        <v>1.146183</v>
      </c>
      <c r="AJ8" s="23">
        <v>1.1725449999999999</v>
      </c>
      <c r="AK8" s="23">
        <v>1.1995130000000001</v>
      </c>
      <c r="AL8" s="23">
        <v>1.2271019999999999</v>
      </c>
      <c r="AM8" s="23">
        <v>1.255325</v>
      </c>
      <c r="AN8" s="23">
        <v>1.284198</v>
      </c>
      <c r="AO8" s="23">
        <v>1.313734</v>
      </c>
      <c r="AP8" s="23"/>
      <c r="AQ8" s="23"/>
      <c r="AR8" s="23"/>
      <c r="AS8" s="2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2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2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2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2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2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2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2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2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2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2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2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2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2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2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2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</row>
    <row r="9" spans="1:364">
      <c r="A9" s="21" t="s">
        <v>1496</v>
      </c>
      <c r="B9" s="21" t="s">
        <v>1143</v>
      </c>
      <c r="C9" s="21" t="s">
        <v>839</v>
      </c>
      <c r="D9" s="9" t="s">
        <v>1496</v>
      </c>
      <c r="E9" s="22">
        <v>0</v>
      </c>
      <c r="F9" s="23">
        <v>0</v>
      </c>
      <c r="G9" s="23">
        <v>0</v>
      </c>
      <c r="H9" s="23">
        <v>1.026</v>
      </c>
      <c r="I9" s="23">
        <v>1.026</v>
      </c>
      <c r="J9" s="23">
        <v>1.026</v>
      </c>
      <c r="K9" s="23">
        <v>1.026</v>
      </c>
      <c r="L9" s="23">
        <v>1.026</v>
      </c>
      <c r="M9" s="23">
        <v>1.026</v>
      </c>
      <c r="N9" s="23">
        <v>1.026</v>
      </c>
      <c r="O9" s="23">
        <v>1.026</v>
      </c>
      <c r="P9" s="23">
        <v>1.026</v>
      </c>
      <c r="Q9" s="23">
        <v>1.026</v>
      </c>
      <c r="R9" s="23">
        <v>1.026</v>
      </c>
      <c r="S9" s="23">
        <v>1.026</v>
      </c>
      <c r="T9" s="23">
        <v>1.026</v>
      </c>
      <c r="U9" s="23">
        <v>1.026</v>
      </c>
      <c r="V9" s="23"/>
      <c r="W9" s="23"/>
      <c r="X9" s="23"/>
      <c r="Y9" s="22">
        <v>0</v>
      </c>
      <c r="Z9" s="23">
        <v>0</v>
      </c>
      <c r="AA9" s="23">
        <v>0</v>
      </c>
      <c r="AB9" s="23">
        <v>1</v>
      </c>
      <c r="AC9" s="23">
        <v>1</v>
      </c>
      <c r="AD9" s="23">
        <v>1</v>
      </c>
      <c r="AE9" s="23">
        <v>1</v>
      </c>
      <c r="AF9" s="23">
        <v>1</v>
      </c>
      <c r="AG9" s="23">
        <v>1</v>
      </c>
      <c r="AH9" s="23">
        <v>1</v>
      </c>
      <c r="AI9" s="23">
        <v>1</v>
      </c>
      <c r="AJ9" s="23">
        <v>1</v>
      </c>
      <c r="AK9" s="23">
        <v>1</v>
      </c>
      <c r="AL9" s="23">
        <v>1</v>
      </c>
      <c r="AM9" s="23">
        <v>1</v>
      </c>
      <c r="AN9" s="23">
        <v>1</v>
      </c>
      <c r="AO9" s="23">
        <v>1</v>
      </c>
      <c r="AP9" s="23"/>
      <c r="AQ9" s="23"/>
      <c r="AR9" s="23"/>
      <c r="AS9" s="22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2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2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2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2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2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2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2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2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2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2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2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2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2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2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2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</row>
    <row r="10" spans="1:364">
      <c r="A10" s="21" t="s">
        <v>1497</v>
      </c>
      <c r="B10" s="21" t="s">
        <v>1145</v>
      </c>
      <c r="C10" s="21" t="s">
        <v>839</v>
      </c>
      <c r="D10" s="9" t="s">
        <v>1497</v>
      </c>
      <c r="E10" s="22">
        <v>0</v>
      </c>
      <c r="F10" s="23">
        <v>0</v>
      </c>
      <c r="G10" s="23">
        <v>0</v>
      </c>
      <c r="H10" s="23">
        <v>1.243676</v>
      </c>
      <c r="I10" s="23">
        <v>1.272281</v>
      </c>
      <c r="J10" s="23">
        <v>1.3172520000000001</v>
      </c>
      <c r="K10" s="23">
        <v>1.341809</v>
      </c>
      <c r="L10" s="23">
        <v>1.372671</v>
      </c>
      <c r="M10" s="23">
        <v>1.404242</v>
      </c>
      <c r="N10" s="23">
        <v>1.4365399999999999</v>
      </c>
      <c r="O10" s="23">
        <v>1.4695800000000001</v>
      </c>
      <c r="P10" s="23">
        <v>1.5033810000000001</v>
      </c>
      <c r="Q10" s="23">
        <v>1.5379579999999999</v>
      </c>
      <c r="R10" s="23">
        <v>1.573331</v>
      </c>
      <c r="S10" s="23">
        <v>1.609518</v>
      </c>
      <c r="T10" s="23">
        <v>1.6465369999999999</v>
      </c>
      <c r="U10" s="23">
        <v>1.684407</v>
      </c>
      <c r="V10" s="23"/>
      <c r="W10" s="23"/>
      <c r="X10" s="23"/>
      <c r="Y10" s="22">
        <v>0</v>
      </c>
      <c r="Z10" s="23">
        <v>0</v>
      </c>
      <c r="AA10" s="23">
        <v>0</v>
      </c>
      <c r="AB10" s="23">
        <v>1.2121599999999999</v>
      </c>
      <c r="AC10" s="23">
        <v>1.24004</v>
      </c>
      <c r="AD10" s="23">
        <v>1.283871</v>
      </c>
      <c r="AE10" s="23">
        <v>1.307806</v>
      </c>
      <c r="AF10" s="23">
        <v>1.3378859999999999</v>
      </c>
      <c r="AG10" s="23">
        <v>1.368657</v>
      </c>
      <c r="AH10" s="23">
        <v>1.400137</v>
      </c>
      <c r="AI10" s="23">
        <v>1.4323399999999999</v>
      </c>
      <c r="AJ10" s="23">
        <v>1.4652829999999999</v>
      </c>
      <c r="AK10" s="23">
        <v>1.498985</v>
      </c>
      <c r="AL10" s="23">
        <v>1.5334620000000001</v>
      </c>
      <c r="AM10" s="23">
        <v>1.5687310000000001</v>
      </c>
      <c r="AN10" s="23">
        <v>1.6048119999999999</v>
      </c>
      <c r="AO10" s="23">
        <v>1.641723</v>
      </c>
      <c r="AP10" s="23"/>
      <c r="AQ10" s="23"/>
      <c r="AR10" s="23"/>
      <c r="AS10" s="22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2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2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2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2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2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2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2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2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2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2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2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2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2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2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2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</row>
    <row r="11" spans="1:364">
      <c r="A11" s="21" t="s">
        <v>1498</v>
      </c>
      <c r="B11" s="21" t="s">
        <v>958</v>
      </c>
      <c r="C11" s="21" t="s">
        <v>886</v>
      </c>
      <c r="D11" s="9" t="s">
        <v>1498</v>
      </c>
      <c r="E11" s="22">
        <v>0</v>
      </c>
      <c r="F11" s="23">
        <v>0</v>
      </c>
      <c r="G11" s="23">
        <v>0</v>
      </c>
      <c r="H11" s="23">
        <v>117.385076</v>
      </c>
      <c r="I11" s="23">
        <v>121.493554</v>
      </c>
      <c r="J11" s="23">
        <v>128.247117</v>
      </c>
      <c r="K11" s="23">
        <v>132.17044899999999</v>
      </c>
      <c r="L11" s="23">
        <v>136.796415</v>
      </c>
      <c r="M11" s="23">
        <v>141.58428900000001</v>
      </c>
      <c r="N11" s="23">
        <v>146.53973999999999</v>
      </c>
      <c r="O11" s="23">
        <v>151.66863000000001</v>
      </c>
      <c r="P11" s="23">
        <v>156.97703300000001</v>
      </c>
      <c r="Q11" s="23">
        <v>162.47122899999999</v>
      </c>
      <c r="R11" s="23">
        <v>168.15772200000001</v>
      </c>
      <c r="S11" s="23">
        <v>174.04324199999999</v>
      </c>
      <c r="T11" s="23">
        <v>180.13475500000001</v>
      </c>
      <c r="U11" s="23">
        <v>186.43947199999999</v>
      </c>
      <c r="V11" s="23"/>
      <c r="W11" s="23"/>
      <c r="X11" s="23"/>
      <c r="Y11" s="22">
        <v>0</v>
      </c>
      <c r="Z11" s="23">
        <v>0</v>
      </c>
      <c r="AA11" s="23">
        <v>0</v>
      </c>
      <c r="AB11" s="23">
        <v>114.410409</v>
      </c>
      <c r="AC11" s="23">
        <v>118.414773</v>
      </c>
      <c r="AD11" s="23">
        <v>124.99720600000001</v>
      </c>
      <c r="AE11" s="23">
        <v>128.82111900000001</v>
      </c>
      <c r="AF11" s="23">
        <v>133.329858</v>
      </c>
      <c r="AG11" s="23">
        <v>137.99640299999999</v>
      </c>
      <c r="AH11" s="23">
        <v>142.826278</v>
      </c>
      <c r="AI11" s="23">
        <v>147.825197</v>
      </c>
      <c r="AJ11" s="23">
        <v>152.99907899999999</v>
      </c>
      <c r="AK11" s="23">
        <v>158.35404700000001</v>
      </c>
      <c r="AL11" s="23">
        <v>163.89643899999999</v>
      </c>
      <c r="AM11" s="23">
        <v>169.632814</v>
      </c>
      <c r="AN11" s="23">
        <v>175.569962</v>
      </c>
      <c r="AO11" s="23">
        <v>181.714911</v>
      </c>
      <c r="AP11" s="23"/>
      <c r="AQ11" s="23"/>
      <c r="AR11" s="23"/>
      <c r="AS11" s="22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2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2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2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2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2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2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2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2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2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2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2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2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2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2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2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</row>
    <row r="12" spans="1:364">
      <c r="A12" s="21" t="s">
        <v>1499</v>
      </c>
      <c r="B12" s="21" t="s">
        <v>960</v>
      </c>
      <c r="C12" s="21" t="s">
        <v>886</v>
      </c>
      <c r="D12" s="9" t="s">
        <v>1499</v>
      </c>
      <c r="E12" s="22">
        <v>0</v>
      </c>
      <c r="F12" s="23">
        <v>0</v>
      </c>
      <c r="G12" s="23">
        <v>0</v>
      </c>
      <c r="H12" s="23">
        <v>144.697675</v>
      </c>
      <c r="I12" s="23">
        <v>149.76209299999999</v>
      </c>
      <c r="J12" s="23">
        <v>158.08704399999999</v>
      </c>
      <c r="K12" s="23">
        <v>162.923238</v>
      </c>
      <c r="L12" s="23">
        <v>168.625551</v>
      </c>
      <c r="M12" s="23">
        <v>174.527446</v>
      </c>
      <c r="N12" s="23">
        <v>180.63590600000001</v>
      </c>
      <c r="O12" s="23">
        <v>186.95816300000001</v>
      </c>
      <c r="P12" s="23">
        <v>193.501699</v>
      </c>
      <c r="Q12" s="23">
        <v>200.274258</v>
      </c>
      <c r="R12" s="23">
        <v>207.28385700000001</v>
      </c>
      <c r="S12" s="23">
        <v>214.538792</v>
      </c>
      <c r="T12" s="23">
        <v>222.04765</v>
      </c>
      <c r="U12" s="23">
        <v>229.81931800000001</v>
      </c>
      <c r="V12" s="23"/>
      <c r="W12" s="23"/>
      <c r="X12" s="23"/>
      <c r="Y12" s="22">
        <v>0</v>
      </c>
      <c r="Z12" s="23">
        <v>0</v>
      </c>
      <c r="AA12" s="23">
        <v>0</v>
      </c>
      <c r="AB12" s="23">
        <v>141.030877</v>
      </c>
      <c r="AC12" s="23">
        <v>145.96695700000001</v>
      </c>
      <c r="AD12" s="23">
        <v>154.08095800000001</v>
      </c>
      <c r="AE12" s="23">
        <v>158.794602</v>
      </c>
      <c r="AF12" s="23">
        <v>164.35241300000001</v>
      </c>
      <c r="AG12" s="23">
        <v>170.104747</v>
      </c>
      <c r="AH12" s="23">
        <v>176.058414</v>
      </c>
      <c r="AI12" s="23">
        <v>182.22045800000001</v>
      </c>
      <c r="AJ12" s="23">
        <v>188.598174</v>
      </c>
      <c r="AK12" s="23">
        <v>195.19910999999999</v>
      </c>
      <c r="AL12" s="23">
        <v>202.03107900000001</v>
      </c>
      <c r="AM12" s="23">
        <v>209.10216700000001</v>
      </c>
      <c r="AN12" s="23">
        <v>216.42074299999999</v>
      </c>
      <c r="AO12" s="23">
        <v>223.99546900000001</v>
      </c>
      <c r="AP12" s="23"/>
      <c r="AQ12" s="23"/>
      <c r="AR12" s="23"/>
      <c r="AS12" s="22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2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2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2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2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2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2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2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2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2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2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2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2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2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2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2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</row>
    <row r="13" spans="1:364">
      <c r="A13" s="21" t="s">
        <v>1500</v>
      </c>
      <c r="B13" s="21" t="s">
        <v>962</v>
      </c>
      <c r="C13" s="21" t="s">
        <v>886</v>
      </c>
      <c r="D13" s="9" t="s">
        <v>1500</v>
      </c>
      <c r="E13" s="22">
        <v>0</v>
      </c>
      <c r="F13" s="23">
        <v>0</v>
      </c>
      <c r="G13" s="23">
        <v>0</v>
      </c>
      <c r="H13" s="23">
        <v>200.71901299999999</v>
      </c>
      <c r="I13" s="23">
        <v>207.74417800000001</v>
      </c>
      <c r="J13" s="23">
        <v>219.29222799999999</v>
      </c>
      <c r="K13" s="23">
        <v>226.000809</v>
      </c>
      <c r="L13" s="23">
        <v>233.91083699999999</v>
      </c>
      <c r="M13" s="23">
        <v>242.09771599999999</v>
      </c>
      <c r="N13" s="23">
        <v>250.571136</v>
      </c>
      <c r="O13" s="23">
        <v>259.34112599999997</v>
      </c>
      <c r="P13" s="23">
        <v>268.41806500000001</v>
      </c>
      <c r="Q13" s="23">
        <v>277.81269800000001</v>
      </c>
      <c r="R13" s="23">
        <v>287.53614199999998</v>
      </c>
      <c r="S13" s="23">
        <v>297.59990699999997</v>
      </c>
      <c r="T13" s="23">
        <v>308.01590399999998</v>
      </c>
      <c r="U13" s="23">
        <v>318.79646000000002</v>
      </c>
      <c r="V13" s="23"/>
      <c r="W13" s="23"/>
      <c r="X13" s="23"/>
      <c r="Y13" s="22">
        <v>0</v>
      </c>
      <c r="Z13" s="23">
        <v>0</v>
      </c>
      <c r="AA13" s="23">
        <v>0</v>
      </c>
      <c r="AB13" s="23">
        <v>195.63257200000001</v>
      </c>
      <c r="AC13" s="23">
        <v>202.47971200000001</v>
      </c>
      <c r="AD13" s="23">
        <v>213.735141</v>
      </c>
      <c r="AE13" s="23">
        <v>220.27372500000001</v>
      </c>
      <c r="AF13" s="23">
        <v>227.983305</v>
      </c>
      <c r="AG13" s="23">
        <v>235.96272099999999</v>
      </c>
      <c r="AH13" s="23">
        <v>244.221416</v>
      </c>
      <c r="AI13" s="23">
        <v>252.76916499999999</v>
      </c>
      <c r="AJ13" s="23">
        <v>261.616086</v>
      </c>
      <c r="AK13" s="23">
        <v>270.772649</v>
      </c>
      <c r="AL13" s="23">
        <v>280.24969199999998</v>
      </c>
      <c r="AM13" s="23">
        <v>290.05843099999998</v>
      </c>
      <c r="AN13" s="23">
        <v>300.21047600000003</v>
      </c>
      <c r="AO13" s="23">
        <v>310.71784300000002</v>
      </c>
      <c r="AP13" s="23"/>
      <c r="AQ13" s="23"/>
      <c r="AR13" s="23"/>
      <c r="AS13" s="22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2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2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2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2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2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2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2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2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2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2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2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2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2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2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2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</row>
    <row r="14" spans="1:364">
      <c r="A14" s="21" t="s">
        <v>1501</v>
      </c>
      <c r="B14" s="21" t="s">
        <v>964</v>
      </c>
      <c r="C14" s="21" t="s">
        <v>886</v>
      </c>
      <c r="D14" s="9" t="s">
        <v>1501</v>
      </c>
      <c r="E14" s="22">
        <v>0</v>
      </c>
      <c r="F14" s="23">
        <v>0</v>
      </c>
      <c r="G14" s="23">
        <v>0</v>
      </c>
      <c r="H14" s="23">
        <v>144.697675</v>
      </c>
      <c r="I14" s="23">
        <v>149.76209299999999</v>
      </c>
      <c r="J14" s="23">
        <v>158.08704399999999</v>
      </c>
      <c r="K14" s="23">
        <v>162.923238</v>
      </c>
      <c r="L14" s="23">
        <v>168.625551</v>
      </c>
      <c r="M14" s="23">
        <v>174.527446</v>
      </c>
      <c r="N14" s="23">
        <v>180.63590600000001</v>
      </c>
      <c r="O14" s="23">
        <v>186.95816300000001</v>
      </c>
      <c r="P14" s="23">
        <v>193.501699</v>
      </c>
      <c r="Q14" s="23">
        <v>200.274258</v>
      </c>
      <c r="R14" s="23">
        <v>207.28385700000001</v>
      </c>
      <c r="S14" s="23">
        <v>214.538792</v>
      </c>
      <c r="T14" s="23">
        <v>222.04765</v>
      </c>
      <c r="U14" s="23">
        <v>229.81931800000001</v>
      </c>
      <c r="V14" s="23"/>
      <c r="W14" s="23"/>
      <c r="X14" s="23"/>
      <c r="Y14" s="22">
        <v>0</v>
      </c>
      <c r="Z14" s="23">
        <v>0</v>
      </c>
      <c r="AA14" s="23">
        <v>0</v>
      </c>
      <c r="AB14" s="23">
        <v>141.030877</v>
      </c>
      <c r="AC14" s="23">
        <v>145.96695700000001</v>
      </c>
      <c r="AD14" s="23">
        <v>154.08095800000001</v>
      </c>
      <c r="AE14" s="23">
        <v>158.794602</v>
      </c>
      <c r="AF14" s="23">
        <v>164.35241300000001</v>
      </c>
      <c r="AG14" s="23">
        <v>170.104747</v>
      </c>
      <c r="AH14" s="23">
        <v>176.058414</v>
      </c>
      <c r="AI14" s="23">
        <v>182.22045800000001</v>
      </c>
      <c r="AJ14" s="23">
        <v>188.598174</v>
      </c>
      <c r="AK14" s="23">
        <v>195.19910999999999</v>
      </c>
      <c r="AL14" s="23">
        <v>202.03107900000001</v>
      </c>
      <c r="AM14" s="23">
        <v>209.10216700000001</v>
      </c>
      <c r="AN14" s="23">
        <v>216.42074299999999</v>
      </c>
      <c r="AO14" s="23">
        <v>223.99546900000001</v>
      </c>
      <c r="AP14" s="23"/>
      <c r="AQ14" s="23"/>
      <c r="AR14" s="23"/>
      <c r="AS14" s="22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2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2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2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2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2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2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2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2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2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2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2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2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2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2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2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</row>
    <row r="15" spans="1:364">
      <c r="A15" s="21" t="s">
        <v>1502</v>
      </c>
      <c r="B15" s="21" t="s">
        <v>966</v>
      </c>
      <c r="C15" s="21" t="s">
        <v>886</v>
      </c>
      <c r="D15" s="9" t="s">
        <v>1502</v>
      </c>
      <c r="E15" s="22">
        <v>0</v>
      </c>
      <c r="F15" s="23">
        <v>0</v>
      </c>
      <c r="G15" s="23">
        <v>0</v>
      </c>
      <c r="H15" s="23">
        <v>166.52614500000001</v>
      </c>
      <c r="I15" s="23">
        <v>172.35455999999999</v>
      </c>
      <c r="J15" s="23">
        <v>181.93537699999999</v>
      </c>
      <c r="K15" s="23">
        <v>187.501138</v>
      </c>
      <c r="L15" s="23">
        <v>194.06367800000001</v>
      </c>
      <c r="M15" s="23">
        <v>200.855907</v>
      </c>
      <c r="N15" s="23">
        <v>207.885863</v>
      </c>
      <c r="O15" s="23">
        <v>215.161868</v>
      </c>
      <c r="P15" s="23">
        <v>222.69253399999999</v>
      </c>
      <c r="Q15" s="23">
        <v>230.486773</v>
      </c>
      <c r="R15" s="23">
        <v>238.55381</v>
      </c>
      <c r="S15" s="23">
        <v>246.90319299999999</v>
      </c>
      <c r="T15" s="23">
        <v>255.544805</v>
      </c>
      <c r="U15" s="23">
        <v>264.48887300000001</v>
      </c>
      <c r="V15" s="23"/>
      <c r="W15" s="23"/>
      <c r="X15" s="23"/>
      <c r="Y15" s="22">
        <v>0</v>
      </c>
      <c r="Z15" s="23">
        <v>0</v>
      </c>
      <c r="AA15" s="23">
        <v>0</v>
      </c>
      <c r="AB15" s="23">
        <v>162.30618899999999</v>
      </c>
      <c r="AC15" s="23">
        <v>167.98690500000001</v>
      </c>
      <c r="AD15" s="23">
        <v>177.32495</v>
      </c>
      <c r="AE15" s="23">
        <v>182.749674</v>
      </c>
      <c r="AF15" s="23">
        <v>189.14591200000001</v>
      </c>
      <c r="AG15" s="23">
        <v>195.766019</v>
      </c>
      <c r="AH15" s="23">
        <v>202.61783</v>
      </c>
      <c r="AI15" s="23">
        <v>209.70945399999999</v>
      </c>
      <c r="AJ15" s="23">
        <v>217.049285</v>
      </c>
      <c r="AK15" s="23">
        <v>224.64600999999999</v>
      </c>
      <c r="AL15" s="23">
        <v>232.50862000000001</v>
      </c>
      <c r="AM15" s="23">
        <v>240.646422</v>
      </c>
      <c r="AN15" s="23">
        <v>249.06904700000001</v>
      </c>
      <c r="AO15" s="23">
        <v>257.78646300000003</v>
      </c>
      <c r="AP15" s="23"/>
      <c r="AQ15" s="23"/>
      <c r="AR15" s="23"/>
      <c r="AS15" s="22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2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2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2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2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2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2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2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2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2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2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2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2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2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2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2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</row>
    <row r="16" spans="1:364">
      <c r="A16" s="21" t="s">
        <v>1503</v>
      </c>
      <c r="B16" s="21" t="s">
        <v>968</v>
      </c>
      <c r="C16" s="21" t="s">
        <v>886</v>
      </c>
      <c r="D16" s="9" t="s">
        <v>1503</v>
      </c>
      <c r="E16" s="22">
        <v>0</v>
      </c>
      <c r="F16" s="23">
        <v>0</v>
      </c>
      <c r="G16" s="23">
        <v>0</v>
      </c>
      <c r="H16" s="23">
        <v>200.71901299999999</v>
      </c>
      <c r="I16" s="23">
        <v>207.74417800000001</v>
      </c>
      <c r="J16" s="23">
        <v>219.29222799999999</v>
      </c>
      <c r="K16" s="23">
        <v>226.000809</v>
      </c>
      <c r="L16" s="23">
        <v>233.91083699999999</v>
      </c>
      <c r="M16" s="23">
        <v>242.09771599999999</v>
      </c>
      <c r="N16" s="23">
        <v>250.571136</v>
      </c>
      <c r="O16" s="23">
        <v>259.34112599999997</v>
      </c>
      <c r="P16" s="23">
        <v>268.41806500000001</v>
      </c>
      <c r="Q16" s="23">
        <v>277.81269800000001</v>
      </c>
      <c r="R16" s="23">
        <v>287.53614199999998</v>
      </c>
      <c r="S16" s="23">
        <v>297.59990699999997</v>
      </c>
      <c r="T16" s="23">
        <v>308.01590399999998</v>
      </c>
      <c r="U16" s="23">
        <v>318.79646000000002</v>
      </c>
      <c r="V16" s="23"/>
      <c r="W16" s="23"/>
      <c r="X16" s="23"/>
      <c r="Y16" s="22">
        <v>0</v>
      </c>
      <c r="Z16" s="23">
        <v>0</v>
      </c>
      <c r="AA16" s="23">
        <v>0</v>
      </c>
      <c r="AB16" s="23">
        <v>195.63257200000001</v>
      </c>
      <c r="AC16" s="23">
        <v>202.47971200000001</v>
      </c>
      <c r="AD16" s="23">
        <v>213.735141</v>
      </c>
      <c r="AE16" s="23">
        <v>220.27372500000001</v>
      </c>
      <c r="AF16" s="23">
        <v>227.983305</v>
      </c>
      <c r="AG16" s="23">
        <v>235.96272099999999</v>
      </c>
      <c r="AH16" s="23">
        <v>244.221416</v>
      </c>
      <c r="AI16" s="23">
        <v>252.76916499999999</v>
      </c>
      <c r="AJ16" s="23">
        <v>261.616086</v>
      </c>
      <c r="AK16" s="23">
        <v>270.772649</v>
      </c>
      <c r="AL16" s="23">
        <v>280.24969199999998</v>
      </c>
      <c r="AM16" s="23">
        <v>290.05843099999998</v>
      </c>
      <c r="AN16" s="23">
        <v>300.21047600000003</v>
      </c>
      <c r="AO16" s="23">
        <v>310.71784300000002</v>
      </c>
      <c r="AP16" s="23"/>
      <c r="AQ16" s="23"/>
      <c r="AR16" s="23"/>
      <c r="AS16" s="22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2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2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2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2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2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2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2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2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2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2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2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2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2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2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2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</row>
    <row r="17" spans="1:364">
      <c r="A17" s="21" t="s">
        <v>1504</v>
      </c>
      <c r="B17" s="21" t="s">
        <v>1081</v>
      </c>
      <c r="C17" s="21" t="s">
        <v>886</v>
      </c>
      <c r="D17" s="9" t="s">
        <v>1504</v>
      </c>
      <c r="E17" s="22">
        <v>0</v>
      </c>
      <c r="F17" s="23">
        <v>0</v>
      </c>
      <c r="G17" s="23">
        <v>0</v>
      </c>
      <c r="H17" s="23">
        <v>73.058595999999994</v>
      </c>
      <c r="I17" s="23">
        <v>75.615646999999996</v>
      </c>
      <c r="J17" s="23">
        <v>79.818956999999997</v>
      </c>
      <c r="K17" s="23">
        <v>82.260777000000004</v>
      </c>
      <c r="L17" s="23">
        <v>85.139904000000001</v>
      </c>
      <c r="M17" s="23">
        <v>88.119799999999998</v>
      </c>
      <c r="N17" s="23">
        <v>91.203992999999997</v>
      </c>
      <c r="O17" s="23">
        <v>94.396133000000006</v>
      </c>
      <c r="P17" s="23">
        <v>97.699997999999994</v>
      </c>
      <c r="Q17" s="23">
        <v>101.11949799999999</v>
      </c>
      <c r="R17" s="23">
        <v>104.65868</v>
      </c>
      <c r="S17" s="23">
        <v>108.32173400000001</v>
      </c>
      <c r="T17" s="23">
        <v>112.112995</v>
      </c>
      <c r="U17" s="23">
        <v>116.03694900000001</v>
      </c>
      <c r="V17" s="23"/>
      <c r="W17" s="23"/>
      <c r="X17" s="23"/>
      <c r="Y17" s="22">
        <v>0</v>
      </c>
      <c r="Z17" s="23">
        <v>0</v>
      </c>
      <c r="AA17" s="23">
        <v>0</v>
      </c>
      <c r="AB17" s="23">
        <v>71.207211000000001</v>
      </c>
      <c r="AC17" s="23">
        <v>73.699464000000006</v>
      </c>
      <c r="AD17" s="23">
        <v>77.796263999999994</v>
      </c>
      <c r="AE17" s="23">
        <v>80.176207000000005</v>
      </c>
      <c r="AF17" s="23">
        <v>82.982373999999993</v>
      </c>
      <c r="AG17" s="23">
        <v>85.886757000000003</v>
      </c>
      <c r="AH17" s="23">
        <v>88.892793999999995</v>
      </c>
      <c r="AI17" s="23">
        <v>92.004041999999998</v>
      </c>
      <c r="AJ17" s="23">
        <v>95.224182999999996</v>
      </c>
      <c r="AK17" s="23">
        <v>98.557029999999997</v>
      </c>
      <c r="AL17" s="23">
        <v>102.00652599999999</v>
      </c>
      <c r="AM17" s="23">
        <v>105.57675399999999</v>
      </c>
      <c r="AN17" s="23">
        <v>109.27194</v>
      </c>
      <c r="AO17" s="23">
        <v>113.096458</v>
      </c>
      <c r="AP17" s="23"/>
      <c r="AQ17" s="23"/>
      <c r="AR17" s="23"/>
      <c r="AS17" s="22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2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2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2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2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2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2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2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2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2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2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2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2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2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2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2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</row>
    <row r="18" spans="1:364">
      <c r="A18" s="21" t="s">
        <v>1505</v>
      </c>
      <c r="B18" s="21" t="s">
        <v>1083</v>
      </c>
      <c r="C18" s="21" t="s">
        <v>886</v>
      </c>
      <c r="D18" s="9" t="s">
        <v>1505</v>
      </c>
      <c r="E18" s="22">
        <v>0</v>
      </c>
      <c r="F18" s="23">
        <v>0</v>
      </c>
      <c r="G18" s="23">
        <v>0</v>
      </c>
      <c r="H18" s="23">
        <v>107.386464</v>
      </c>
      <c r="I18" s="23">
        <v>111.144991</v>
      </c>
      <c r="J18" s="23">
        <v>117.3233</v>
      </c>
      <c r="K18" s="23">
        <v>120.912451</v>
      </c>
      <c r="L18" s="23">
        <v>125.14438699999999</v>
      </c>
      <c r="M18" s="23">
        <v>129.52444</v>
      </c>
      <c r="N18" s="23">
        <v>134.057796</v>
      </c>
      <c r="O18" s="23">
        <v>138.749818</v>
      </c>
      <c r="P18" s="23">
        <v>143.60606200000001</v>
      </c>
      <c r="Q18" s="23">
        <v>148.632274</v>
      </c>
      <c r="R18" s="23">
        <v>153.83440400000001</v>
      </c>
      <c r="S18" s="23">
        <v>159.21860799999999</v>
      </c>
      <c r="T18" s="23">
        <v>164.791259</v>
      </c>
      <c r="U18" s="23">
        <v>170.558953</v>
      </c>
      <c r="V18" s="23"/>
      <c r="W18" s="23"/>
      <c r="X18" s="23"/>
      <c r="Y18" s="22">
        <v>0</v>
      </c>
      <c r="Z18" s="23">
        <v>0</v>
      </c>
      <c r="AA18" s="23">
        <v>0</v>
      </c>
      <c r="AB18" s="23">
        <v>104.665173</v>
      </c>
      <c r="AC18" s="23">
        <v>108.32845399999999</v>
      </c>
      <c r="AD18" s="23">
        <v>114.35020900000001</v>
      </c>
      <c r="AE18" s="23">
        <v>117.84841</v>
      </c>
      <c r="AF18" s="23">
        <v>121.97310400000001</v>
      </c>
      <c r="AG18" s="23">
        <v>126.24216300000001</v>
      </c>
      <c r="AH18" s="23">
        <v>130.66063800000001</v>
      </c>
      <c r="AI18" s="23">
        <v>135.23376099999999</v>
      </c>
      <c r="AJ18" s="23">
        <v>139.96694199999999</v>
      </c>
      <c r="AK18" s="23">
        <v>144.86578499999999</v>
      </c>
      <c r="AL18" s="23">
        <v>149.93608800000001</v>
      </c>
      <c r="AM18" s="23">
        <v>155.183851</v>
      </c>
      <c r="AN18" s="23">
        <v>160.615286</v>
      </c>
      <c r="AO18" s="23">
        <v>166.23682099999999</v>
      </c>
      <c r="AP18" s="23"/>
      <c r="AQ18" s="23"/>
      <c r="AR18" s="23"/>
      <c r="AS18" s="22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2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2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2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2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2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2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2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2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2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2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2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2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2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2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2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</row>
    <row r="19" spans="1:364">
      <c r="A19" s="21" t="s">
        <v>1506</v>
      </c>
      <c r="B19" s="21" t="s">
        <v>1085</v>
      </c>
      <c r="C19" s="21" t="s">
        <v>886</v>
      </c>
      <c r="D19" s="9" t="s">
        <v>1506</v>
      </c>
      <c r="E19" s="22">
        <v>0</v>
      </c>
      <c r="F19" s="23">
        <v>0</v>
      </c>
      <c r="G19" s="23">
        <v>0</v>
      </c>
      <c r="H19" s="23">
        <v>122.61818700000001</v>
      </c>
      <c r="I19" s="23">
        <v>126.909824</v>
      </c>
      <c r="J19" s="23">
        <v>133.96446599999999</v>
      </c>
      <c r="K19" s="23">
        <v>138.062703</v>
      </c>
      <c r="L19" s="23">
        <v>142.89489800000001</v>
      </c>
      <c r="M19" s="23">
        <v>147.896219</v>
      </c>
      <c r="N19" s="23">
        <v>153.072587</v>
      </c>
      <c r="O19" s="23">
        <v>158.430127</v>
      </c>
      <c r="P19" s="23">
        <v>163.97518199999999</v>
      </c>
      <c r="Q19" s="23">
        <v>169.714313</v>
      </c>
      <c r="R19" s="23">
        <v>175.654314</v>
      </c>
      <c r="S19" s="23">
        <v>181.80221499999999</v>
      </c>
      <c r="T19" s="23">
        <v>188.16529199999999</v>
      </c>
      <c r="U19" s="23">
        <v>194.75107800000001</v>
      </c>
      <c r="V19" s="23"/>
      <c r="W19" s="23"/>
      <c r="X19" s="23"/>
      <c r="Y19" s="22">
        <v>0</v>
      </c>
      <c r="Z19" s="23">
        <v>0</v>
      </c>
      <c r="AA19" s="23">
        <v>0</v>
      </c>
      <c r="AB19" s="23">
        <v>119.510907</v>
      </c>
      <c r="AC19" s="23">
        <v>123.693789</v>
      </c>
      <c r="AD19" s="23">
        <v>130.569671</v>
      </c>
      <c r="AE19" s="23">
        <v>134.56405799999999</v>
      </c>
      <c r="AF19" s="23">
        <v>139.27379999999999</v>
      </c>
      <c r="AG19" s="23">
        <v>144.148383</v>
      </c>
      <c r="AH19" s="23">
        <v>149.19357600000001</v>
      </c>
      <c r="AI19" s="23">
        <v>154.41535099999999</v>
      </c>
      <c r="AJ19" s="23">
        <v>159.81988799999999</v>
      </c>
      <c r="AK19" s="23">
        <v>165.41358399999999</v>
      </c>
      <c r="AL19" s="23">
        <v>171.20305999999999</v>
      </c>
      <c r="AM19" s="23">
        <v>177.195167</v>
      </c>
      <c r="AN19" s="23">
        <v>183.396998</v>
      </c>
      <c r="AO19" s="23">
        <v>189.81589299999999</v>
      </c>
      <c r="AP19" s="23"/>
      <c r="AQ19" s="23"/>
      <c r="AR19" s="23"/>
      <c r="AS19" s="22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2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2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2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2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2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2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2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2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2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2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2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2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2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2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2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</row>
    <row r="20" spans="1:364">
      <c r="A20" s="21" t="s">
        <v>1507</v>
      </c>
      <c r="B20" s="21" t="s">
        <v>972</v>
      </c>
      <c r="C20" s="21" t="s">
        <v>886</v>
      </c>
      <c r="D20" s="9" t="s">
        <v>1507</v>
      </c>
      <c r="E20" s="22">
        <v>0</v>
      </c>
      <c r="F20" s="23">
        <v>0</v>
      </c>
      <c r="G20" s="23">
        <v>0</v>
      </c>
      <c r="H20" s="23">
        <v>65.359278000000003</v>
      </c>
      <c r="I20" s="23">
        <v>67.646852999999993</v>
      </c>
      <c r="J20" s="23">
        <v>71.407195000000002</v>
      </c>
      <c r="K20" s="23">
        <v>73.591682000000006</v>
      </c>
      <c r="L20" s="23">
        <v>76.167390999999995</v>
      </c>
      <c r="M20" s="23">
        <v>78.833248999999995</v>
      </c>
      <c r="N20" s="23">
        <v>81.592412999999993</v>
      </c>
      <c r="O20" s="23">
        <v>84.448148000000003</v>
      </c>
      <c r="P20" s="23">
        <v>87.403833000000006</v>
      </c>
      <c r="Q20" s="23">
        <v>90.462967000000006</v>
      </c>
      <c r="R20" s="23">
        <v>93.629170999999999</v>
      </c>
      <c r="S20" s="23">
        <v>96.906192000000004</v>
      </c>
      <c r="T20" s="23">
        <v>100.29790800000001</v>
      </c>
      <c r="U20" s="23">
        <v>103.808335</v>
      </c>
      <c r="V20" s="23"/>
      <c r="W20" s="23"/>
      <c r="X20" s="23"/>
      <c r="Y20" s="22">
        <v>0</v>
      </c>
      <c r="Z20" s="23">
        <v>0</v>
      </c>
      <c r="AA20" s="23">
        <v>0</v>
      </c>
      <c r="AB20" s="23">
        <v>63.703001999999998</v>
      </c>
      <c r="AC20" s="23">
        <v>65.932607000000004</v>
      </c>
      <c r="AD20" s="23">
        <v>69.597665000000006</v>
      </c>
      <c r="AE20" s="23">
        <v>71.726795999999993</v>
      </c>
      <c r="AF20" s="23">
        <v>74.237234000000001</v>
      </c>
      <c r="AG20" s="23">
        <v>76.835537000000002</v>
      </c>
      <c r="AH20" s="23">
        <v>79.524781000000004</v>
      </c>
      <c r="AI20" s="23">
        <v>82.308148000000003</v>
      </c>
      <c r="AJ20" s="23">
        <v>85.188933000000006</v>
      </c>
      <c r="AK20" s="23">
        <v>88.170546000000002</v>
      </c>
      <c r="AL20" s="23">
        <v>91.256514999999993</v>
      </c>
      <c r="AM20" s="23">
        <v>94.450492999999994</v>
      </c>
      <c r="AN20" s="23">
        <v>97.756259999999997</v>
      </c>
      <c r="AO20" s="23">
        <v>101.177729</v>
      </c>
      <c r="AP20" s="23"/>
      <c r="AQ20" s="23"/>
      <c r="AR20" s="23"/>
      <c r="AS20" s="22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2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2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2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2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2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2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2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2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2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2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2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2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2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2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2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</row>
    <row r="21" spans="1:364">
      <c r="A21" s="21" t="s">
        <v>1508</v>
      </c>
      <c r="B21" s="21" t="s">
        <v>1131</v>
      </c>
      <c r="C21" s="21" t="s">
        <v>886</v>
      </c>
      <c r="D21" s="9" t="s">
        <v>1508</v>
      </c>
      <c r="E21" s="22">
        <v>0</v>
      </c>
      <c r="F21" s="23">
        <v>0</v>
      </c>
      <c r="G21" s="23">
        <v>0</v>
      </c>
      <c r="H21" s="23">
        <v>0.99130399999999996</v>
      </c>
      <c r="I21" s="23">
        <v>1.026</v>
      </c>
      <c r="J21" s="23">
        <v>1.0701179999999999</v>
      </c>
      <c r="K21" s="23">
        <v>1.107572</v>
      </c>
      <c r="L21" s="23">
        <v>1.1463369999999999</v>
      </c>
      <c r="M21" s="23">
        <v>1.1864589999999999</v>
      </c>
      <c r="N21" s="23">
        <v>1.2279850000000001</v>
      </c>
      <c r="O21" s="23">
        <v>1.270964</v>
      </c>
      <c r="P21" s="23">
        <v>1.315448</v>
      </c>
      <c r="Q21" s="23">
        <v>1.3614889999999999</v>
      </c>
      <c r="R21" s="23">
        <v>1.409141</v>
      </c>
      <c r="S21" s="23">
        <v>1.458461</v>
      </c>
      <c r="T21" s="23">
        <v>1.5095069999999999</v>
      </c>
      <c r="U21" s="23">
        <v>1.5623400000000001</v>
      </c>
      <c r="V21" s="23"/>
      <c r="W21" s="23"/>
      <c r="X21" s="23"/>
      <c r="Y21" s="22">
        <v>0</v>
      </c>
      <c r="Z21" s="23">
        <v>0</v>
      </c>
      <c r="AA21" s="23">
        <v>0</v>
      </c>
      <c r="AB21" s="23">
        <v>0.96618400000000004</v>
      </c>
      <c r="AC21" s="23">
        <v>1</v>
      </c>
      <c r="AD21" s="23">
        <v>1.0429999999999999</v>
      </c>
      <c r="AE21" s="23">
        <v>1.0795049999999999</v>
      </c>
      <c r="AF21" s="23">
        <v>1.1172880000000001</v>
      </c>
      <c r="AG21" s="23">
        <v>1.156393</v>
      </c>
      <c r="AH21" s="23">
        <v>1.196866</v>
      </c>
      <c r="AI21" s="23">
        <v>1.2387570000000001</v>
      </c>
      <c r="AJ21" s="23">
        <v>1.2821130000000001</v>
      </c>
      <c r="AK21" s="23">
        <v>1.3269869999999999</v>
      </c>
      <c r="AL21" s="23">
        <v>1.373432</v>
      </c>
      <c r="AM21" s="23">
        <v>1.421502</v>
      </c>
      <c r="AN21" s="23">
        <v>1.471255</v>
      </c>
      <c r="AO21" s="23">
        <v>1.522748</v>
      </c>
      <c r="AP21" s="23"/>
      <c r="AQ21" s="23"/>
      <c r="AR21" s="23"/>
      <c r="AS21" s="22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2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2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2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2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2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2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2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2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2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2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2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2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2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2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2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</row>
    <row r="22" spans="1:364">
      <c r="A22" s="21" t="s">
        <v>1509</v>
      </c>
      <c r="B22" s="21" t="s">
        <v>974</v>
      </c>
      <c r="C22" s="21" t="s">
        <v>886</v>
      </c>
      <c r="D22" s="9" t="s">
        <v>1509</v>
      </c>
      <c r="E22" s="22">
        <v>0</v>
      </c>
      <c r="F22" s="23">
        <v>0</v>
      </c>
      <c r="G22" s="23">
        <v>0</v>
      </c>
      <c r="H22" s="23">
        <v>60.347850999999999</v>
      </c>
      <c r="I22" s="23">
        <v>62.460025999999999</v>
      </c>
      <c r="J22" s="23">
        <v>65.932044000000005</v>
      </c>
      <c r="K22" s="23">
        <v>67.949034999999995</v>
      </c>
      <c r="L22" s="23">
        <v>70.327251000000004</v>
      </c>
      <c r="M22" s="23">
        <v>72.788704999999993</v>
      </c>
      <c r="N22" s="23">
        <v>75.336309</v>
      </c>
      <c r="O22" s="23">
        <v>77.973079999999996</v>
      </c>
      <c r="P22" s="23">
        <v>80.702138000000005</v>
      </c>
      <c r="Q22" s="23">
        <v>83.526713000000001</v>
      </c>
      <c r="R22" s="23">
        <v>86.450147999999999</v>
      </c>
      <c r="S22" s="23">
        <v>89.475903000000002</v>
      </c>
      <c r="T22" s="23">
        <v>92.607560000000007</v>
      </c>
      <c r="U22" s="23">
        <v>95.848823999999993</v>
      </c>
      <c r="V22" s="23"/>
      <c r="W22" s="23"/>
      <c r="X22" s="23"/>
      <c r="Y22" s="22">
        <v>0</v>
      </c>
      <c r="Z22" s="23">
        <v>0</v>
      </c>
      <c r="AA22" s="23">
        <v>0</v>
      </c>
      <c r="AB22" s="23">
        <v>58.818570000000001</v>
      </c>
      <c r="AC22" s="23">
        <v>60.877220000000001</v>
      </c>
      <c r="AD22" s="23">
        <v>64.261258999999995</v>
      </c>
      <c r="AE22" s="23">
        <v>66.227138999999994</v>
      </c>
      <c r="AF22" s="23">
        <v>68.545089000000004</v>
      </c>
      <c r="AG22" s="23">
        <v>70.944166999999993</v>
      </c>
      <c r="AH22" s="23">
        <v>73.427212999999995</v>
      </c>
      <c r="AI22" s="23">
        <v>75.997164999999995</v>
      </c>
      <c r="AJ22" s="23">
        <v>78.657066</v>
      </c>
      <c r="AK22" s="23">
        <v>81.410062999999994</v>
      </c>
      <c r="AL22" s="23">
        <v>84.259416000000002</v>
      </c>
      <c r="AM22" s="23">
        <v>87.208494999999999</v>
      </c>
      <c r="AN22" s="23">
        <v>90.260791999999995</v>
      </c>
      <c r="AO22" s="23">
        <v>93.419920000000005</v>
      </c>
      <c r="AP22" s="23"/>
      <c r="AQ22" s="23"/>
      <c r="AR22" s="23"/>
      <c r="AS22" s="22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2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2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2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2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2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2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2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2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2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2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2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2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2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2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2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</row>
    <row r="23" spans="1:364">
      <c r="A23" s="9" t="s">
        <v>1510</v>
      </c>
      <c r="B23" s="9" t="s">
        <v>976</v>
      </c>
      <c r="C23" s="21" t="s">
        <v>886</v>
      </c>
      <c r="D23" s="9" t="s">
        <v>1510</v>
      </c>
      <c r="E23" s="22">
        <v>0</v>
      </c>
      <c r="F23" s="23">
        <v>0</v>
      </c>
      <c r="G23" s="23">
        <v>0</v>
      </c>
      <c r="H23" s="23">
        <v>65.359278000000003</v>
      </c>
      <c r="I23" s="23">
        <v>67.646852999999993</v>
      </c>
      <c r="J23" s="23">
        <v>71.407195000000002</v>
      </c>
      <c r="K23" s="23">
        <v>73.591682000000006</v>
      </c>
      <c r="L23" s="23">
        <v>76.167390999999995</v>
      </c>
      <c r="M23" s="23">
        <v>78.833248999999995</v>
      </c>
      <c r="N23" s="23">
        <v>81.592412999999993</v>
      </c>
      <c r="O23" s="23">
        <v>84.448148000000003</v>
      </c>
      <c r="P23" s="23">
        <v>87.403833000000006</v>
      </c>
      <c r="Q23" s="23">
        <v>90.462967000000006</v>
      </c>
      <c r="R23" s="23">
        <v>93.629170999999999</v>
      </c>
      <c r="S23" s="23">
        <v>96.906192000000004</v>
      </c>
      <c r="T23" s="23">
        <v>100.29790800000001</v>
      </c>
      <c r="U23" s="23">
        <v>103.808335</v>
      </c>
      <c r="V23" s="23"/>
      <c r="W23" s="23"/>
      <c r="X23" s="23"/>
      <c r="Y23" s="22">
        <v>0</v>
      </c>
      <c r="Z23" s="23">
        <v>0</v>
      </c>
      <c r="AA23" s="23">
        <v>0</v>
      </c>
      <c r="AB23" s="23">
        <v>63.703001999999998</v>
      </c>
      <c r="AC23" s="23">
        <v>65.932607000000004</v>
      </c>
      <c r="AD23" s="23">
        <v>69.597665000000006</v>
      </c>
      <c r="AE23" s="23">
        <v>71.726795999999993</v>
      </c>
      <c r="AF23" s="23">
        <v>74.237234000000001</v>
      </c>
      <c r="AG23" s="23">
        <v>76.835537000000002</v>
      </c>
      <c r="AH23" s="23">
        <v>79.524781000000004</v>
      </c>
      <c r="AI23" s="23">
        <v>82.308148000000003</v>
      </c>
      <c r="AJ23" s="23">
        <v>85.188933000000006</v>
      </c>
      <c r="AK23" s="23">
        <v>88.170546000000002</v>
      </c>
      <c r="AL23" s="23">
        <v>91.256514999999993</v>
      </c>
      <c r="AM23" s="23">
        <v>94.450492999999994</v>
      </c>
      <c r="AN23" s="23">
        <v>97.756259999999997</v>
      </c>
      <c r="AO23" s="23">
        <v>101.177729</v>
      </c>
      <c r="AP23" s="23"/>
      <c r="AQ23" s="23"/>
      <c r="AR23" s="23"/>
      <c r="AS23" s="22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2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2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2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2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2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2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2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2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2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2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2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2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2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2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2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</row>
    <row r="24" spans="1:364">
      <c r="A24" s="21" t="s">
        <v>1511</v>
      </c>
      <c r="B24" s="21" t="s">
        <v>978</v>
      </c>
      <c r="C24" s="21" t="s">
        <v>886</v>
      </c>
      <c r="D24" s="9" t="s">
        <v>1511</v>
      </c>
      <c r="E24" s="22">
        <v>0</v>
      </c>
      <c r="F24" s="23">
        <v>0</v>
      </c>
      <c r="G24" s="23">
        <v>0</v>
      </c>
      <c r="H24" s="23">
        <v>74.012742000000003</v>
      </c>
      <c r="I24" s="23">
        <v>76.603188000000003</v>
      </c>
      <c r="J24" s="23">
        <v>80.861394000000004</v>
      </c>
      <c r="K24" s="23">
        <v>83.335103000000004</v>
      </c>
      <c r="L24" s="23">
        <v>86.251830999999996</v>
      </c>
      <c r="M24" s="23">
        <v>89.270645999999999</v>
      </c>
      <c r="N24" s="23">
        <v>92.395117999999997</v>
      </c>
      <c r="O24" s="23">
        <v>95.628946999999997</v>
      </c>
      <c r="P24" s="23">
        <v>98.975960000000001</v>
      </c>
      <c r="Q24" s="23">
        <v>102.440119</v>
      </c>
      <c r="R24" s="23">
        <v>106.02552300000001</v>
      </c>
      <c r="S24" s="23">
        <v>109.736417</v>
      </c>
      <c r="T24" s="23">
        <v>113.577191</v>
      </c>
      <c r="U24" s="23">
        <v>117.552393</v>
      </c>
      <c r="V24" s="23"/>
      <c r="W24" s="23"/>
      <c r="X24" s="23"/>
      <c r="Y24" s="22">
        <v>0</v>
      </c>
      <c r="Z24" s="23">
        <v>0</v>
      </c>
      <c r="AA24" s="23">
        <v>0</v>
      </c>
      <c r="AB24" s="23">
        <v>72.137178000000006</v>
      </c>
      <c r="AC24" s="23">
        <v>74.661979000000002</v>
      </c>
      <c r="AD24" s="23">
        <v>78.812284000000005</v>
      </c>
      <c r="AE24" s="23">
        <v>81.223309</v>
      </c>
      <c r="AF24" s="23">
        <v>84.066125</v>
      </c>
      <c r="AG24" s="23">
        <v>87.008438999999996</v>
      </c>
      <c r="AH24" s="23">
        <v>90.053734000000006</v>
      </c>
      <c r="AI24" s="23">
        <v>93.205614999999995</v>
      </c>
      <c r="AJ24" s="23">
        <v>96.467811999999995</v>
      </c>
      <c r="AK24" s="23">
        <v>99.844184999999996</v>
      </c>
      <c r="AL24" s="23">
        <v>103.33873199999999</v>
      </c>
      <c r="AM24" s="23">
        <v>106.95558699999999</v>
      </c>
      <c r="AN24" s="23">
        <v>110.699033</v>
      </c>
      <c r="AO24" s="23">
        <v>114.573499</v>
      </c>
      <c r="AP24" s="23"/>
      <c r="AQ24" s="23"/>
      <c r="AR24" s="23"/>
      <c r="AS24" s="22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2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2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2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2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2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2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2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2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2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2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2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2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2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2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2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</row>
    <row r="25" spans="1:364" s="25" customFormat="1">
      <c r="A25" s="21" t="s">
        <v>1512</v>
      </c>
      <c r="B25" s="21" t="s">
        <v>1133</v>
      </c>
      <c r="C25" s="21" t="s">
        <v>886</v>
      </c>
      <c r="D25" s="9" t="s">
        <v>1512</v>
      </c>
      <c r="E25" s="22">
        <v>0</v>
      </c>
      <c r="F25" s="23">
        <v>0</v>
      </c>
      <c r="G25" s="23">
        <v>0</v>
      </c>
      <c r="H25" s="23">
        <v>0.99130399999999996</v>
      </c>
      <c r="I25" s="23">
        <v>1.026</v>
      </c>
      <c r="J25" s="23">
        <v>1.0701179999999999</v>
      </c>
      <c r="K25" s="23">
        <v>1.107572</v>
      </c>
      <c r="L25" s="23">
        <v>1.1463369999999999</v>
      </c>
      <c r="M25" s="23">
        <v>1.1864589999999999</v>
      </c>
      <c r="N25" s="23">
        <v>1.2279850000000001</v>
      </c>
      <c r="O25" s="23">
        <v>1.270964</v>
      </c>
      <c r="P25" s="23">
        <v>1.315448</v>
      </c>
      <c r="Q25" s="23">
        <v>1.3614889999999999</v>
      </c>
      <c r="R25" s="23">
        <v>1.409141</v>
      </c>
      <c r="S25" s="23">
        <v>1.458461</v>
      </c>
      <c r="T25" s="23">
        <v>1.5095069999999999</v>
      </c>
      <c r="U25" s="23">
        <v>1.5623400000000001</v>
      </c>
      <c r="V25" s="23"/>
      <c r="W25" s="23"/>
      <c r="X25" s="23"/>
      <c r="Y25" s="22">
        <v>0</v>
      </c>
      <c r="Z25" s="23">
        <v>0</v>
      </c>
      <c r="AA25" s="23">
        <v>0</v>
      </c>
      <c r="AB25" s="23">
        <v>0.96618400000000004</v>
      </c>
      <c r="AC25" s="23">
        <v>1</v>
      </c>
      <c r="AD25" s="23">
        <v>1.0429999999999999</v>
      </c>
      <c r="AE25" s="23">
        <v>1.0795049999999999</v>
      </c>
      <c r="AF25" s="23">
        <v>1.1172880000000001</v>
      </c>
      <c r="AG25" s="23">
        <v>1.156393</v>
      </c>
      <c r="AH25" s="23">
        <v>1.196866</v>
      </c>
      <c r="AI25" s="23">
        <v>1.2387570000000001</v>
      </c>
      <c r="AJ25" s="23">
        <v>1.2821130000000001</v>
      </c>
      <c r="AK25" s="23">
        <v>1.3269869999999999</v>
      </c>
      <c r="AL25" s="23">
        <v>1.373432</v>
      </c>
      <c r="AM25" s="23">
        <v>1.421502</v>
      </c>
      <c r="AN25" s="23">
        <v>1.471255</v>
      </c>
      <c r="AO25" s="23">
        <v>1.522748</v>
      </c>
      <c r="AP25" s="23"/>
      <c r="AQ25" s="23"/>
      <c r="AR25" s="23"/>
      <c r="AS25" s="22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2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2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2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2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2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2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2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2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2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2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2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2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2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2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2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</row>
    <row r="26" spans="1:364">
      <c r="A26" s="21" t="s">
        <v>1513</v>
      </c>
      <c r="B26" s="21" t="s">
        <v>1135</v>
      </c>
      <c r="C26" s="21" t="s">
        <v>886</v>
      </c>
      <c r="D26" s="9" t="s">
        <v>1513</v>
      </c>
      <c r="E26" s="22">
        <v>0</v>
      </c>
      <c r="F26" s="23">
        <v>0</v>
      </c>
      <c r="G26" s="23">
        <v>0</v>
      </c>
      <c r="H26" s="23">
        <v>0.99130399999999996</v>
      </c>
      <c r="I26" s="23">
        <v>1.026</v>
      </c>
      <c r="J26" s="23">
        <v>1.0701179999999999</v>
      </c>
      <c r="K26" s="23">
        <v>1.107572</v>
      </c>
      <c r="L26" s="23">
        <v>1.1463369999999999</v>
      </c>
      <c r="M26" s="23">
        <v>1.1864589999999999</v>
      </c>
      <c r="N26" s="23">
        <v>1.2279850000000001</v>
      </c>
      <c r="O26" s="23">
        <v>1.270964</v>
      </c>
      <c r="P26" s="23">
        <v>1.315448</v>
      </c>
      <c r="Q26" s="23">
        <v>1.3614889999999999</v>
      </c>
      <c r="R26" s="23">
        <v>1.409141</v>
      </c>
      <c r="S26" s="23">
        <v>1.458461</v>
      </c>
      <c r="T26" s="23">
        <v>1.5095069999999999</v>
      </c>
      <c r="U26" s="23">
        <v>1.5623400000000001</v>
      </c>
      <c r="V26" s="23"/>
      <c r="W26" s="23"/>
      <c r="X26" s="23"/>
      <c r="Y26" s="22">
        <v>0</v>
      </c>
      <c r="Z26" s="23">
        <v>0</v>
      </c>
      <c r="AA26" s="23">
        <v>0</v>
      </c>
      <c r="AB26" s="23">
        <v>0.96618400000000004</v>
      </c>
      <c r="AC26" s="23">
        <v>1</v>
      </c>
      <c r="AD26" s="23">
        <v>1.0429999999999999</v>
      </c>
      <c r="AE26" s="23">
        <v>1.0795049999999999</v>
      </c>
      <c r="AF26" s="23">
        <v>1.1172880000000001</v>
      </c>
      <c r="AG26" s="23">
        <v>1.156393</v>
      </c>
      <c r="AH26" s="23">
        <v>1.196866</v>
      </c>
      <c r="AI26" s="23">
        <v>1.2387570000000001</v>
      </c>
      <c r="AJ26" s="23">
        <v>1.2821130000000001</v>
      </c>
      <c r="AK26" s="23">
        <v>1.3269869999999999</v>
      </c>
      <c r="AL26" s="23">
        <v>1.373432</v>
      </c>
      <c r="AM26" s="23">
        <v>1.421502</v>
      </c>
      <c r="AN26" s="23">
        <v>1.471255</v>
      </c>
      <c r="AO26" s="23">
        <v>1.522748</v>
      </c>
      <c r="AP26" s="23"/>
      <c r="AQ26" s="23"/>
      <c r="AR26" s="23"/>
      <c r="AS26" s="22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2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2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2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2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2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2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2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2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2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2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2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2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2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2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2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</row>
    <row r="27" spans="1:364">
      <c r="A27" s="21" t="s">
        <v>1514</v>
      </c>
      <c r="B27" s="21" t="s">
        <v>1137</v>
      </c>
      <c r="C27" s="21" t="s">
        <v>886</v>
      </c>
      <c r="D27" s="9" t="s">
        <v>1514</v>
      </c>
      <c r="E27" s="22">
        <v>0</v>
      </c>
      <c r="F27" s="23">
        <v>0</v>
      </c>
      <c r="G27" s="23">
        <v>0</v>
      </c>
      <c r="H27" s="23">
        <v>0.96618400000000004</v>
      </c>
      <c r="I27" s="23">
        <v>1</v>
      </c>
      <c r="J27" s="23">
        <v>1.0429999999999999</v>
      </c>
      <c r="K27" s="23">
        <v>1.0795049999999999</v>
      </c>
      <c r="L27" s="23">
        <v>1.1172880000000001</v>
      </c>
      <c r="M27" s="23">
        <v>1.156393</v>
      </c>
      <c r="N27" s="23">
        <v>1.196866</v>
      </c>
      <c r="O27" s="23">
        <v>1.2387570000000001</v>
      </c>
      <c r="P27" s="23">
        <v>1.2821130000000001</v>
      </c>
      <c r="Q27" s="23">
        <v>1.3269869999999999</v>
      </c>
      <c r="R27" s="23">
        <v>1.373432</v>
      </c>
      <c r="S27" s="23">
        <v>1.421502</v>
      </c>
      <c r="T27" s="23">
        <v>1.471255</v>
      </c>
      <c r="U27" s="23">
        <v>1.522748</v>
      </c>
      <c r="V27" s="23"/>
      <c r="W27" s="23"/>
      <c r="X27" s="23"/>
      <c r="Y27" s="22">
        <v>0</v>
      </c>
      <c r="Z27" s="23">
        <v>0</v>
      </c>
      <c r="AA27" s="23">
        <v>0</v>
      </c>
      <c r="AB27" s="23">
        <v>0.96618400000000004</v>
      </c>
      <c r="AC27" s="23">
        <v>1</v>
      </c>
      <c r="AD27" s="23">
        <v>1.0429999999999999</v>
      </c>
      <c r="AE27" s="23">
        <v>1.0795049999999999</v>
      </c>
      <c r="AF27" s="23">
        <v>1.1172880000000001</v>
      </c>
      <c r="AG27" s="23">
        <v>1.156393</v>
      </c>
      <c r="AH27" s="23">
        <v>1.196866</v>
      </c>
      <c r="AI27" s="23">
        <v>1.2387570000000001</v>
      </c>
      <c r="AJ27" s="23">
        <v>1.2821130000000001</v>
      </c>
      <c r="AK27" s="23">
        <v>1.3269869999999999</v>
      </c>
      <c r="AL27" s="23">
        <v>1.373432</v>
      </c>
      <c r="AM27" s="23">
        <v>1.421502</v>
      </c>
      <c r="AN27" s="23">
        <v>1.471255</v>
      </c>
      <c r="AO27" s="23">
        <v>1.522748</v>
      </c>
      <c r="AP27" s="23"/>
      <c r="AQ27" s="23"/>
      <c r="AR27" s="23"/>
      <c r="AS27" s="22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2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2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2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2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2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2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2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2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2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2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2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2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2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2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2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</row>
    <row r="28" spans="1:364">
      <c r="A28" s="21" t="s">
        <v>1515</v>
      </c>
      <c r="B28" s="21" t="s">
        <v>1139</v>
      </c>
      <c r="C28" s="21" t="s">
        <v>886</v>
      </c>
      <c r="D28" s="9" t="s">
        <v>1515</v>
      </c>
      <c r="E28" s="22">
        <v>0</v>
      </c>
      <c r="F28" s="23">
        <v>0</v>
      </c>
      <c r="G28" s="23">
        <v>0</v>
      </c>
      <c r="H28" s="23">
        <v>0.99130399999999996</v>
      </c>
      <c r="I28" s="23">
        <v>1.026</v>
      </c>
      <c r="J28" s="23">
        <v>1.0701179999999999</v>
      </c>
      <c r="K28" s="23">
        <v>1.107572</v>
      </c>
      <c r="L28" s="23">
        <v>1.1463369999999999</v>
      </c>
      <c r="M28" s="23">
        <v>1.1864589999999999</v>
      </c>
      <c r="N28" s="23">
        <v>1.2279850000000001</v>
      </c>
      <c r="O28" s="23">
        <v>1.270964</v>
      </c>
      <c r="P28" s="23">
        <v>1.315448</v>
      </c>
      <c r="Q28" s="23">
        <v>1.3614889999999999</v>
      </c>
      <c r="R28" s="23">
        <v>1.409141</v>
      </c>
      <c r="S28" s="23">
        <v>1.458461</v>
      </c>
      <c r="T28" s="23">
        <v>1.5095069999999999</v>
      </c>
      <c r="U28" s="23">
        <v>1.5623400000000001</v>
      </c>
      <c r="V28" s="23"/>
      <c r="W28" s="23"/>
      <c r="X28" s="23"/>
      <c r="Y28" s="22">
        <v>0</v>
      </c>
      <c r="Z28" s="23">
        <v>0</v>
      </c>
      <c r="AA28" s="23">
        <v>0</v>
      </c>
      <c r="AB28" s="23">
        <v>0.96618400000000004</v>
      </c>
      <c r="AC28" s="23">
        <v>1</v>
      </c>
      <c r="AD28" s="23">
        <v>1.0429999999999999</v>
      </c>
      <c r="AE28" s="23">
        <v>1.0795049999999999</v>
      </c>
      <c r="AF28" s="23">
        <v>1.1172880000000001</v>
      </c>
      <c r="AG28" s="23">
        <v>1.156393</v>
      </c>
      <c r="AH28" s="23">
        <v>1.196866</v>
      </c>
      <c r="AI28" s="23">
        <v>1.2387570000000001</v>
      </c>
      <c r="AJ28" s="23">
        <v>1.2821130000000001</v>
      </c>
      <c r="AK28" s="23">
        <v>1.3269869999999999</v>
      </c>
      <c r="AL28" s="23">
        <v>1.373432</v>
      </c>
      <c r="AM28" s="23">
        <v>1.421502</v>
      </c>
      <c r="AN28" s="23">
        <v>1.471255</v>
      </c>
      <c r="AO28" s="23">
        <v>1.522748</v>
      </c>
      <c r="AP28" s="23"/>
      <c r="AQ28" s="23"/>
      <c r="AR28" s="23"/>
      <c r="AS28" s="22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2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2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2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2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2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2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2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2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2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2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2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2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2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2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2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</row>
    <row r="29" spans="1:364">
      <c r="A29" s="21" t="s">
        <v>1516</v>
      </c>
      <c r="B29" s="21" t="s">
        <v>1517</v>
      </c>
      <c r="C29" s="21" t="s">
        <v>886</v>
      </c>
      <c r="D29" s="9" t="s">
        <v>1516</v>
      </c>
      <c r="E29" s="22">
        <v>0</v>
      </c>
      <c r="F29" s="23">
        <v>0</v>
      </c>
      <c r="G29" s="23">
        <v>0</v>
      </c>
      <c r="H29" s="23">
        <v>93.758564000000007</v>
      </c>
      <c r="I29" s="23">
        <v>97.040113000000005</v>
      </c>
      <c r="J29" s="23">
        <v>102.434363</v>
      </c>
      <c r="K29" s="23">
        <v>105.568032</v>
      </c>
      <c r="L29" s="23">
        <v>109.262913</v>
      </c>
      <c r="M29" s="23">
        <v>113.087115</v>
      </c>
      <c r="N29" s="23">
        <v>117.045164</v>
      </c>
      <c r="O29" s="23">
        <v>121.141745</v>
      </c>
      <c r="P29" s="23">
        <v>125.38170599999999</v>
      </c>
      <c r="Q29" s="23">
        <v>129.77006600000001</v>
      </c>
      <c r="R29" s="23">
        <v>134.31201799999999</v>
      </c>
      <c r="S29" s="23">
        <v>139.01293899999999</v>
      </c>
      <c r="T29" s="23">
        <v>143.87839099999999</v>
      </c>
      <c r="U29" s="23">
        <v>148.91413499999999</v>
      </c>
      <c r="V29" s="23"/>
      <c r="W29" s="23"/>
      <c r="X29" s="23"/>
      <c r="Y29" s="22">
        <v>0</v>
      </c>
      <c r="Z29" s="23">
        <v>0</v>
      </c>
      <c r="AA29" s="23">
        <v>0</v>
      </c>
      <c r="AB29" s="23">
        <v>91.382617999999994</v>
      </c>
      <c r="AC29" s="23">
        <v>94.581010000000006</v>
      </c>
      <c r="AD29" s="23">
        <v>99.838572999999997</v>
      </c>
      <c r="AE29" s="23">
        <v>102.89283399999999</v>
      </c>
      <c r="AF29" s="23">
        <v>106.494083</v>
      </c>
      <c r="AG29" s="23">
        <v>110.22137600000001</v>
      </c>
      <c r="AH29" s="23">
        <v>114.07912399999999</v>
      </c>
      <c r="AI29" s="23">
        <v>118.071893</v>
      </c>
      <c r="AJ29" s="23">
        <v>122.20441</v>
      </c>
      <c r="AK29" s="23">
        <v>126.48156400000001</v>
      </c>
      <c r="AL29" s="23">
        <v>130.90841900000001</v>
      </c>
      <c r="AM29" s="23">
        <v>135.49021300000001</v>
      </c>
      <c r="AN29" s="23">
        <v>140.232371</v>
      </c>
      <c r="AO29" s="23">
        <v>145.14050399999999</v>
      </c>
      <c r="AP29" s="23"/>
      <c r="AQ29" s="23"/>
      <c r="AR29" s="23"/>
      <c r="AS29" s="22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2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2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2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2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2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2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2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2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2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2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2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2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2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2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2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</row>
    <row r="30" spans="1:364">
      <c r="A30" s="21" t="s">
        <v>1518</v>
      </c>
      <c r="B30" s="21" t="s">
        <v>1519</v>
      </c>
      <c r="C30" s="21" t="s">
        <v>886</v>
      </c>
      <c r="D30" s="9" t="s">
        <v>1518</v>
      </c>
      <c r="E30" s="22">
        <v>0</v>
      </c>
      <c r="F30" s="23">
        <v>0</v>
      </c>
      <c r="G30" s="23">
        <v>0</v>
      </c>
      <c r="H30" s="23">
        <v>107.386464</v>
      </c>
      <c r="I30" s="23">
        <v>111.144991</v>
      </c>
      <c r="J30" s="23">
        <v>117.3233</v>
      </c>
      <c r="K30" s="23">
        <v>120.912451</v>
      </c>
      <c r="L30" s="23">
        <v>125.14438699999999</v>
      </c>
      <c r="M30" s="23">
        <v>129.52444</v>
      </c>
      <c r="N30" s="23">
        <v>134.057796</v>
      </c>
      <c r="O30" s="23">
        <v>138.749818</v>
      </c>
      <c r="P30" s="23">
        <v>143.60606200000001</v>
      </c>
      <c r="Q30" s="23">
        <v>148.632274</v>
      </c>
      <c r="R30" s="23">
        <v>153.83440400000001</v>
      </c>
      <c r="S30" s="23">
        <v>159.21860799999999</v>
      </c>
      <c r="T30" s="23">
        <v>164.791259</v>
      </c>
      <c r="U30" s="23">
        <v>170.558953</v>
      </c>
      <c r="V30" s="23"/>
      <c r="W30" s="23"/>
      <c r="X30" s="23"/>
      <c r="Y30" s="22">
        <v>0</v>
      </c>
      <c r="Z30" s="23">
        <v>0</v>
      </c>
      <c r="AA30" s="23">
        <v>0</v>
      </c>
      <c r="AB30" s="23">
        <v>104.665173</v>
      </c>
      <c r="AC30" s="23">
        <v>108.32845399999999</v>
      </c>
      <c r="AD30" s="23">
        <v>114.35020900000001</v>
      </c>
      <c r="AE30" s="23">
        <v>117.84841</v>
      </c>
      <c r="AF30" s="23">
        <v>121.97310400000001</v>
      </c>
      <c r="AG30" s="23">
        <v>126.24216300000001</v>
      </c>
      <c r="AH30" s="23">
        <v>130.66063800000001</v>
      </c>
      <c r="AI30" s="23">
        <v>135.23376099999999</v>
      </c>
      <c r="AJ30" s="23">
        <v>139.96694199999999</v>
      </c>
      <c r="AK30" s="23">
        <v>144.86578499999999</v>
      </c>
      <c r="AL30" s="23">
        <v>149.93608800000001</v>
      </c>
      <c r="AM30" s="23">
        <v>155.183851</v>
      </c>
      <c r="AN30" s="23">
        <v>160.615286</v>
      </c>
      <c r="AO30" s="23">
        <v>166.23682099999999</v>
      </c>
      <c r="AP30" s="23"/>
      <c r="AQ30" s="23"/>
      <c r="AR30" s="23"/>
      <c r="AS30" s="22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2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2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2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2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2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2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2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2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2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2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2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2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2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2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2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</row>
    <row r="31" spans="1:364">
      <c r="A31" s="21" t="s">
        <v>1520</v>
      </c>
      <c r="B31" s="21" t="s">
        <v>1521</v>
      </c>
      <c r="C31" s="21" t="s">
        <v>886</v>
      </c>
      <c r="D31" s="9" t="s">
        <v>1520</v>
      </c>
      <c r="E31" s="22">
        <v>0</v>
      </c>
      <c r="F31" s="23">
        <v>0</v>
      </c>
      <c r="G31" s="23">
        <v>0</v>
      </c>
      <c r="H31" s="23">
        <v>122.61818700000001</v>
      </c>
      <c r="I31" s="23">
        <v>126.909824</v>
      </c>
      <c r="J31" s="23">
        <v>133.96446599999999</v>
      </c>
      <c r="K31" s="23">
        <v>138.062703</v>
      </c>
      <c r="L31" s="23">
        <v>142.89489800000001</v>
      </c>
      <c r="M31" s="23">
        <v>147.896219</v>
      </c>
      <c r="N31" s="23">
        <v>153.072587</v>
      </c>
      <c r="O31" s="23">
        <v>158.430127</v>
      </c>
      <c r="P31" s="23">
        <v>163.97518199999999</v>
      </c>
      <c r="Q31" s="23">
        <v>169.714313</v>
      </c>
      <c r="R31" s="23">
        <v>175.654314</v>
      </c>
      <c r="S31" s="23">
        <v>181.80221499999999</v>
      </c>
      <c r="T31" s="23">
        <v>188.16529199999999</v>
      </c>
      <c r="U31" s="23">
        <v>194.75107800000001</v>
      </c>
      <c r="V31" s="23"/>
      <c r="W31" s="23"/>
      <c r="X31" s="23"/>
      <c r="Y31" s="22">
        <v>0</v>
      </c>
      <c r="Z31" s="23">
        <v>0</v>
      </c>
      <c r="AA31" s="23">
        <v>0</v>
      </c>
      <c r="AB31" s="23">
        <v>119.510907</v>
      </c>
      <c r="AC31" s="23">
        <v>123.693789</v>
      </c>
      <c r="AD31" s="23">
        <v>130.569671</v>
      </c>
      <c r="AE31" s="23">
        <v>134.56405799999999</v>
      </c>
      <c r="AF31" s="23">
        <v>139.27379999999999</v>
      </c>
      <c r="AG31" s="23">
        <v>144.148383</v>
      </c>
      <c r="AH31" s="23">
        <v>149.19357600000001</v>
      </c>
      <c r="AI31" s="23">
        <v>154.41535099999999</v>
      </c>
      <c r="AJ31" s="23">
        <v>159.81988799999999</v>
      </c>
      <c r="AK31" s="23">
        <v>165.41358399999999</v>
      </c>
      <c r="AL31" s="23">
        <v>171.20305999999999</v>
      </c>
      <c r="AM31" s="23">
        <v>177.195167</v>
      </c>
      <c r="AN31" s="23">
        <v>183.396998</v>
      </c>
      <c r="AO31" s="23">
        <v>189.81589299999999</v>
      </c>
      <c r="AP31" s="23"/>
      <c r="AQ31" s="23"/>
      <c r="AR31" s="23"/>
      <c r="AS31" s="22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2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2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2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2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2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2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2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2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2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2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2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2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2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2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2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</row>
    <row r="32" spans="1:364">
      <c r="A32" s="21" t="s">
        <v>1522</v>
      </c>
      <c r="B32" s="21" t="s">
        <v>1523</v>
      </c>
      <c r="C32" s="21" t="s">
        <v>886</v>
      </c>
      <c r="D32" s="9" t="s">
        <v>1522</v>
      </c>
      <c r="E32" s="22">
        <v>0</v>
      </c>
      <c r="F32" s="23">
        <v>0</v>
      </c>
      <c r="G32" s="23">
        <v>0</v>
      </c>
      <c r="H32" s="23">
        <v>93.758564000000007</v>
      </c>
      <c r="I32" s="23">
        <v>97.040113000000005</v>
      </c>
      <c r="J32" s="23">
        <v>102.434363</v>
      </c>
      <c r="K32" s="23">
        <v>105.568032</v>
      </c>
      <c r="L32" s="23">
        <v>109.262913</v>
      </c>
      <c r="M32" s="23">
        <v>113.087115</v>
      </c>
      <c r="N32" s="23">
        <v>117.045164</v>
      </c>
      <c r="O32" s="23">
        <v>121.141745</v>
      </c>
      <c r="P32" s="23">
        <v>125.38170599999999</v>
      </c>
      <c r="Q32" s="23">
        <v>129.77006600000001</v>
      </c>
      <c r="R32" s="23">
        <v>134.31201799999999</v>
      </c>
      <c r="S32" s="23">
        <v>139.01293899999999</v>
      </c>
      <c r="T32" s="23">
        <v>143.87839099999999</v>
      </c>
      <c r="U32" s="23">
        <v>148.91413499999999</v>
      </c>
      <c r="V32" s="23"/>
      <c r="W32" s="23"/>
      <c r="X32" s="23"/>
      <c r="Y32" s="22">
        <v>0</v>
      </c>
      <c r="Z32" s="23">
        <v>0</v>
      </c>
      <c r="AA32" s="23">
        <v>0</v>
      </c>
      <c r="AB32" s="23">
        <v>91.382617999999994</v>
      </c>
      <c r="AC32" s="23">
        <v>94.581010000000006</v>
      </c>
      <c r="AD32" s="23">
        <v>99.838572999999997</v>
      </c>
      <c r="AE32" s="23">
        <v>102.89283399999999</v>
      </c>
      <c r="AF32" s="23">
        <v>106.494083</v>
      </c>
      <c r="AG32" s="23">
        <v>110.22137600000001</v>
      </c>
      <c r="AH32" s="23">
        <v>114.07912399999999</v>
      </c>
      <c r="AI32" s="23">
        <v>118.071893</v>
      </c>
      <c r="AJ32" s="23">
        <v>122.20441</v>
      </c>
      <c r="AK32" s="23">
        <v>126.48156400000001</v>
      </c>
      <c r="AL32" s="23">
        <v>130.90841900000001</v>
      </c>
      <c r="AM32" s="23">
        <v>135.49021300000001</v>
      </c>
      <c r="AN32" s="23">
        <v>140.232371</v>
      </c>
      <c r="AO32" s="23">
        <v>145.14050399999999</v>
      </c>
      <c r="AP32" s="23"/>
      <c r="AQ32" s="23"/>
      <c r="AR32" s="23"/>
      <c r="AS32" s="22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2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2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2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2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2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2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2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2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2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2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2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2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2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2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2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</row>
    <row r="33" spans="1:364">
      <c r="A33" s="21" t="s">
        <v>1524</v>
      </c>
      <c r="B33" s="21" t="s">
        <v>1525</v>
      </c>
      <c r="C33" s="21" t="s">
        <v>886</v>
      </c>
      <c r="D33" s="9" t="s">
        <v>1524</v>
      </c>
      <c r="E33" s="22">
        <v>0</v>
      </c>
      <c r="F33" s="23">
        <v>0</v>
      </c>
      <c r="G33" s="23">
        <v>0</v>
      </c>
      <c r="H33" s="23">
        <v>107.386464</v>
      </c>
      <c r="I33" s="23">
        <v>111.144991</v>
      </c>
      <c r="J33" s="23">
        <v>117.3233</v>
      </c>
      <c r="K33" s="23">
        <v>120.912451</v>
      </c>
      <c r="L33" s="23">
        <v>125.14438699999999</v>
      </c>
      <c r="M33" s="23">
        <v>129.52444</v>
      </c>
      <c r="N33" s="23">
        <v>134.057796</v>
      </c>
      <c r="O33" s="23">
        <v>138.749818</v>
      </c>
      <c r="P33" s="23">
        <v>143.60606200000001</v>
      </c>
      <c r="Q33" s="23">
        <v>148.632274</v>
      </c>
      <c r="R33" s="23">
        <v>153.83440400000001</v>
      </c>
      <c r="S33" s="23">
        <v>159.21860799999999</v>
      </c>
      <c r="T33" s="23">
        <v>164.791259</v>
      </c>
      <c r="U33" s="23">
        <v>170.558953</v>
      </c>
      <c r="V33" s="23"/>
      <c r="W33" s="23"/>
      <c r="X33" s="23"/>
      <c r="Y33" s="22">
        <v>0</v>
      </c>
      <c r="Z33" s="23">
        <v>0</v>
      </c>
      <c r="AA33" s="23">
        <v>0</v>
      </c>
      <c r="AB33" s="23">
        <v>104.665173</v>
      </c>
      <c r="AC33" s="23">
        <v>108.32845399999999</v>
      </c>
      <c r="AD33" s="23">
        <v>114.35020900000001</v>
      </c>
      <c r="AE33" s="23">
        <v>117.84841</v>
      </c>
      <c r="AF33" s="23">
        <v>121.97310400000001</v>
      </c>
      <c r="AG33" s="23">
        <v>126.24216300000001</v>
      </c>
      <c r="AH33" s="23">
        <v>130.66063800000001</v>
      </c>
      <c r="AI33" s="23">
        <v>135.23376099999999</v>
      </c>
      <c r="AJ33" s="23">
        <v>139.96694199999999</v>
      </c>
      <c r="AK33" s="23">
        <v>144.86578499999999</v>
      </c>
      <c r="AL33" s="23">
        <v>149.93608800000001</v>
      </c>
      <c r="AM33" s="23">
        <v>155.183851</v>
      </c>
      <c r="AN33" s="23">
        <v>160.615286</v>
      </c>
      <c r="AO33" s="23">
        <v>166.23682099999999</v>
      </c>
      <c r="AP33" s="23"/>
      <c r="AQ33" s="23"/>
      <c r="AR33" s="23"/>
      <c r="AS33" s="22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2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2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2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2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2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2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2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2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2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2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2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2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2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2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2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</row>
    <row r="34" spans="1:364">
      <c r="A34" s="21" t="s">
        <v>1526</v>
      </c>
      <c r="B34" s="21" t="s">
        <v>1527</v>
      </c>
      <c r="C34" s="21" t="s">
        <v>886</v>
      </c>
      <c r="D34" s="9" t="s">
        <v>1526</v>
      </c>
      <c r="E34" s="22">
        <v>0</v>
      </c>
      <c r="F34" s="23">
        <v>0</v>
      </c>
      <c r="G34" s="23">
        <v>0</v>
      </c>
      <c r="H34" s="23">
        <v>122.61818700000001</v>
      </c>
      <c r="I34" s="23">
        <v>126.909824</v>
      </c>
      <c r="J34" s="23">
        <v>133.96446599999999</v>
      </c>
      <c r="K34" s="23">
        <v>138.062703</v>
      </c>
      <c r="L34" s="23">
        <v>142.89489800000001</v>
      </c>
      <c r="M34" s="23">
        <v>147.896219</v>
      </c>
      <c r="N34" s="23">
        <v>153.072587</v>
      </c>
      <c r="O34" s="23">
        <v>158.430127</v>
      </c>
      <c r="P34" s="23">
        <v>163.97518199999999</v>
      </c>
      <c r="Q34" s="23">
        <v>169.714313</v>
      </c>
      <c r="R34" s="23">
        <v>175.654314</v>
      </c>
      <c r="S34" s="23">
        <v>181.80221499999999</v>
      </c>
      <c r="T34" s="23">
        <v>188.16529199999999</v>
      </c>
      <c r="U34" s="23">
        <v>194.75107800000001</v>
      </c>
      <c r="V34" s="23"/>
      <c r="W34" s="23"/>
      <c r="X34" s="23"/>
      <c r="Y34" s="22">
        <v>0</v>
      </c>
      <c r="Z34" s="23">
        <v>0</v>
      </c>
      <c r="AA34" s="23">
        <v>0</v>
      </c>
      <c r="AB34" s="23">
        <v>119.510907</v>
      </c>
      <c r="AC34" s="23">
        <v>123.693789</v>
      </c>
      <c r="AD34" s="23">
        <v>130.569671</v>
      </c>
      <c r="AE34" s="23">
        <v>134.56405799999999</v>
      </c>
      <c r="AF34" s="23">
        <v>139.27379999999999</v>
      </c>
      <c r="AG34" s="23">
        <v>144.148383</v>
      </c>
      <c r="AH34" s="23">
        <v>149.19357600000001</v>
      </c>
      <c r="AI34" s="23">
        <v>154.41535099999999</v>
      </c>
      <c r="AJ34" s="23">
        <v>159.81988799999999</v>
      </c>
      <c r="AK34" s="23">
        <v>165.41358399999999</v>
      </c>
      <c r="AL34" s="23">
        <v>171.20305999999999</v>
      </c>
      <c r="AM34" s="23">
        <v>177.195167</v>
      </c>
      <c r="AN34" s="23">
        <v>183.396998</v>
      </c>
      <c r="AO34" s="23">
        <v>189.81589299999999</v>
      </c>
      <c r="AP34" s="23"/>
      <c r="AQ34" s="23"/>
      <c r="AR34" s="23"/>
      <c r="AS34" s="22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2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2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2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2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2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2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2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2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2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2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2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2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2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2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2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</row>
    <row r="35" spans="1:364" s="25" customFormat="1">
      <c r="A35" s="21" t="s">
        <v>1528</v>
      </c>
      <c r="B35" s="21" t="s">
        <v>1529</v>
      </c>
      <c r="C35" s="21" t="s">
        <v>886</v>
      </c>
      <c r="D35" s="9" t="s">
        <v>1528</v>
      </c>
      <c r="E35" s="22">
        <v>0</v>
      </c>
      <c r="F35" s="23">
        <v>0</v>
      </c>
      <c r="G35" s="23">
        <v>0</v>
      </c>
      <c r="H35" s="23">
        <v>93.758564000000007</v>
      </c>
      <c r="I35" s="23">
        <v>97.040113000000005</v>
      </c>
      <c r="J35" s="23">
        <v>102.434363</v>
      </c>
      <c r="K35" s="23">
        <v>105.568032</v>
      </c>
      <c r="L35" s="23">
        <v>109.262913</v>
      </c>
      <c r="M35" s="23">
        <v>113.087115</v>
      </c>
      <c r="N35" s="23">
        <v>117.045164</v>
      </c>
      <c r="O35" s="23">
        <v>121.141745</v>
      </c>
      <c r="P35" s="23">
        <v>125.38170599999999</v>
      </c>
      <c r="Q35" s="23">
        <v>129.77006600000001</v>
      </c>
      <c r="R35" s="23">
        <v>134.31201799999999</v>
      </c>
      <c r="S35" s="23">
        <v>139.01293899999999</v>
      </c>
      <c r="T35" s="23">
        <v>143.87839099999999</v>
      </c>
      <c r="U35" s="23">
        <v>148.91413499999999</v>
      </c>
      <c r="V35" s="23"/>
      <c r="W35" s="23"/>
      <c r="X35" s="23"/>
      <c r="Y35" s="22">
        <v>0</v>
      </c>
      <c r="Z35" s="23">
        <v>0</v>
      </c>
      <c r="AA35" s="23">
        <v>0</v>
      </c>
      <c r="AB35" s="23">
        <v>91.382617999999994</v>
      </c>
      <c r="AC35" s="23">
        <v>94.581010000000006</v>
      </c>
      <c r="AD35" s="23">
        <v>99.838572999999997</v>
      </c>
      <c r="AE35" s="23">
        <v>102.89283399999999</v>
      </c>
      <c r="AF35" s="23">
        <v>106.494083</v>
      </c>
      <c r="AG35" s="23">
        <v>110.22137600000001</v>
      </c>
      <c r="AH35" s="23">
        <v>114.07912399999999</v>
      </c>
      <c r="AI35" s="23">
        <v>118.071893</v>
      </c>
      <c r="AJ35" s="23">
        <v>122.20441</v>
      </c>
      <c r="AK35" s="23">
        <v>126.48156400000001</v>
      </c>
      <c r="AL35" s="23">
        <v>130.90841900000001</v>
      </c>
      <c r="AM35" s="23">
        <v>135.49021300000001</v>
      </c>
      <c r="AN35" s="23">
        <v>140.232371</v>
      </c>
      <c r="AO35" s="23">
        <v>145.14050399999999</v>
      </c>
      <c r="AP35" s="23"/>
      <c r="AQ35" s="23"/>
      <c r="AR35" s="23"/>
      <c r="AS35" s="22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2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2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2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2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2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2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2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2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2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2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2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2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2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2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2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</row>
    <row r="36" spans="1:364">
      <c r="A36" s="21" t="s">
        <v>1530</v>
      </c>
      <c r="B36" s="21" t="s">
        <v>1531</v>
      </c>
      <c r="C36" s="21" t="s">
        <v>886</v>
      </c>
      <c r="D36" s="9" t="s">
        <v>1530</v>
      </c>
      <c r="E36" s="22">
        <v>0</v>
      </c>
      <c r="F36" s="23">
        <v>0</v>
      </c>
      <c r="G36" s="23">
        <v>0</v>
      </c>
      <c r="H36" s="23">
        <v>107.386464</v>
      </c>
      <c r="I36" s="23">
        <v>111.144991</v>
      </c>
      <c r="J36" s="23">
        <v>117.3233</v>
      </c>
      <c r="K36" s="23">
        <v>120.912451</v>
      </c>
      <c r="L36" s="23">
        <v>125.14438699999999</v>
      </c>
      <c r="M36" s="23">
        <v>129.52444</v>
      </c>
      <c r="N36" s="23">
        <v>134.057796</v>
      </c>
      <c r="O36" s="23">
        <v>138.749818</v>
      </c>
      <c r="P36" s="23">
        <v>143.60606200000001</v>
      </c>
      <c r="Q36" s="23">
        <v>148.632274</v>
      </c>
      <c r="R36" s="23">
        <v>153.83440400000001</v>
      </c>
      <c r="S36" s="23">
        <v>159.21860799999999</v>
      </c>
      <c r="T36" s="23">
        <v>164.791259</v>
      </c>
      <c r="U36" s="23">
        <v>170.558953</v>
      </c>
      <c r="V36" s="23"/>
      <c r="W36" s="23"/>
      <c r="X36" s="23"/>
      <c r="Y36" s="22">
        <v>0</v>
      </c>
      <c r="Z36" s="23">
        <v>0</v>
      </c>
      <c r="AA36" s="23">
        <v>0</v>
      </c>
      <c r="AB36" s="23">
        <v>104.665173</v>
      </c>
      <c r="AC36" s="23">
        <v>108.32845399999999</v>
      </c>
      <c r="AD36" s="23">
        <v>114.35020900000001</v>
      </c>
      <c r="AE36" s="23">
        <v>117.84841</v>
      </c>
      <c r="AF36" s="23">
        <v>121.97310400000001</v>
      </c>
      <c r="AG36" s="23">
        <v>126.24216300000001</v>
      </c>
      <c r="AH36" s="23">
        <v>130.66063800000001</v>
      </c>
      <c r="AI36" s="23">
        <v>135.23376099999999</v>
      </c>
      <c r="AJ36" s="23">
        <v>139.96694199999999</v>
      </c>
      <c r="AK36" s="23">
        <v>144.86578499999999</v>
      </c>
      <c r="AL36" s="23">
        <v>149.93608800000001</v>
      </c>
      <c r="AM36" s="23">
        <v>155.183851</v>
      </c>
      <c r="AN36" s="23">
        <v>160.615286</v>
      </c>
      <c r="AO36" s="23">
        <v>166.23682099999999</v>
      </c>
      <c r="AP36" s="23"/>
      <c r="AQ36" s="23"/>
      <c r="AR36" s="23"/>
      <c r="AS36" s="22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2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2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2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2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2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2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2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2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2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2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2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2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2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2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2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</row>
    <row r="37" spans="1:364">
      <c r="A37" s="21" t="s">
        <v>1532</v>
      </c>
      <c r="B37" s="21" t="s">
        <v>1533</v>
      </c>
      <c r="C37" s="21" t="s">
        <v>886</v>
      </c>
      <c r="D37" s="9" t="s">
        <v>1532</v>
      </c>
      <c r="E37" s="22">
        <v>0</v>
      </c>
      <c r="F37" s="23">
        <v>0</v>
      </c>
      <c r="G37" s="23">
        <v>0</v>
      </c>
      <c r="H37" s="23">
        <v>122.61818700000001</v>
      </c>
      <c r="I37" s="23">
        <v>126.909824</v>
      </c>
      <c r="J37" s="23">
        <v>133.96446599999999</v>
      </c>
      <c r="K37" s="23">
        <v>138.062703</v>
      </c>
      <c r="L37" s="23">
        <v>142.89489800000001</v>
      </c>
      <c r="M37" s="23">
        <v>147.896219</v>
      </c>
      <c r="N37" s="23">
        <v>153.072587</v>
      </c>
      <c r="O37" s="23">
        <v>158.430127</v>
      </c>
      <c r="P37" s="23">
        <v>163.97518199999999</v>
      </c>
      <c r="Q37" s="23">
        <v>169.714313</v>
      </c>
      <c r="R37" s="23">
        <v>175.654314</v>
      </c>
      <c r="S37" s="23">
        <v>181.80221499999999</v>
      </c>
      <c r="T37" s="23">
        <v>188.16529199999999</v>
      </c>
      <c r="U37" s="23">
        <v>194.75107800000001</v>
      </c>
      <c r="V37" s="23"/>
      <c r="W37" s="23"/>
      <c r="X37" s="23"/>
      <c r="Y37" s="22">
        <v>0</v>
      </c>
      <c r="Z37" s="23">
        <v>0</v>
      </c>
      <c r="AA37" s="23">
        <v>0</v>
      </c>
      <c r="AB37" s="23">
        <v>119.510907</v>
      </c>
      <c r="AC37" s="23">
        <v>123.693789</v>
      </c>
      <c r="AD37" s="23">
        <v>130.569671</v>
      </c>
      <c r="AE37" s="23">
        <v>134.56405799999999</v>
      </c>
      <c r="AF37" s="23">
        <v>139.27379999999999</v>
      </c>
      <c r="AG37" s="23">
        <v>144.148383</v>
      </c>
      <c r="AH37" s="23">
        <v>149.19357600000001</v>
      </c>
      <c r="AI37" s="23">
        <v>154.41535099999999</v>
      </c>
      <c r="AJ37" s="23">
        <v>159.81988799999999</v>
      </c>
      <c r="AK37" s="23">
        <v>165.41358399999999</v>
      </c>
      <c r="AL37" s="23">
        <v>171.20305999999999</v>
      </c>
      <c r="AM37" s="23">
        <v>177.195167</v>
      </c>
      <c r="AN37" s="23">
        <v>183.396998</v>
      </c>
      <c r="AO37" s="23">
        <v>189.81589299999999</v>
      </c>
      <c r="AP37" s="23"/>
      <c r="AQ37" s="23"/>
      <c r="AR37" s="23"/>
      <c r="AS37" s="22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2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2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2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2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2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2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2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2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2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2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2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2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2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2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2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</row>
    <row r="38" spans="1:364">
      <c r="A38" s="21" t="s">
        <v>1534</v>
      </c>
      <c r="B38" s="21" t="s">
        <v>1037</v>
      </c>
      <c r="C38" s="21" t="s">
        <v>886</v>
      </c>
      <c r="D38" s="9" t="s">
        <v>1534</v>
      </c>
      <c r="E38" s="22">
        <v>0</v>
      </c>
      <c r="F38" s="23">
        <v>0</v>
      </c>
      <c r="G38" s="23">
        <v>0</v>
      </c>
      <c r="H38" s="23">
        <v>121.57811</v>
      </c>
      <c r="I38" s="23">
        <v>125.833344</v>
      </c>
      <c r="J38" s="23">
        <v>132.828147</v>
      </c>
      <c r="K38" s="23">
        <v>136.89162200000001</v>
      </c>
      <c r="L38" s="23">
        <v>141.682828</v>
      </c>
      <c r="M38" s="23">
        <v>146.641727</v>
      </c>
      <c r="N38" s="23">
        <v>151.77418800000001</v>
      </c>
      <c r="O38" s="23">
        <v>157.086285</v>
      </c>
      <c r="P38" s="23">
        <v>162.584304</v>
      </c>
      <c r="Q38" s="23">
        <v>168.274755</v>
      </c>
      <c r="R38" s="23">
        <v>174.16437199999999</v>
      </c>
      <c r="S38" s="23">
        <v>180.26012499999999</v>
      </c>
      <c r="T38" s="23">
        <v>186.56922900000001</v>
      </c>
      <c r="U38" s="23">
        <v>193.099152</v>
      </c>
      <c r="V38" s="23"/>
      <c r="W38" s="23"/>
      <c r="X38" s="23"/>
      <c r="Y38" s="22">
        <v>0</v>
      </c>
      <c r="Z38" s="23">
        <v>0</v>
      </c>
      <c r="AA38" s="23">
        <v>0</v>
      </c>
      <c r="AB38" s="23">
        <v>118.497187</v>
      </c>
      <c r="AC38" s="23">
        <v>122.644589</v>
      </c>
      <c r="AD38" s="23">
        <v>129.46214699999999</v>
      </c>
      <c r="AE38" s="23">
        <v>133.422653</v>
      </c>
      <c r="AF38" s="23">
        <v>138.092445</v>
      </c>
      <c r="AG38" s="23">
        <v>142.925681</v>
      </c>
      <c r="AH38" s="23">
        <v>147.92807999999999</v>
      </c>
      <c r="AI38" s="23">
        <v>153.10556299999999</v>
      </c>
      <c r="AJ38" s="23">
        <v>158.464257</v>
      </c>
      <c r="AK38" s="23">
        <v>164.01050599999999</v>
      </c>
      <c r="AL38" s="23">
        <v>169.75087400000001</v>
      </c>
      <c r="AM38" s="23">
        <v>175.69215500000001</v>
      </c>
      <c r="AN38" s="23">
        <v>181.84137999999999</v>
      </c>
      <c r="AO38" s="23">
        <v>188.205828</v>
      </c>
      <c r="AP38" s="23"/>
      <c r="AQ38" s="23"/>
      <c r="AR38" s="23"/>
      <c r="AS38" s="22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2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2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2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2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2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2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2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2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2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2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2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2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2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2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2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</row>
    <row r="39" spans="1:364">
      <c r="A39" s="21" t="s">
        <v>1535</v>
      </c>
      <c r="B39" s="21" t="s">
        <v>1039</v>
      </c>
      <c r="C39" s="21" t="s">
        <v>886</v>
      </c>
      <c r="D39" s="9" t="s">
        <v>1535</v>
      </c>
      <c r="E39" s="22">
        <v>0</v>
      </c>
      <c r="F39" s="23">
        <v>0</v>
      </c>
      <c r="G39" s="23">
        <v>0</v>
      </c>
      <c r="H39" s="23">
        <v>140.910743</v>
      </c>
      <c r="I39" s="23">
        <v>145.84261900000001</v>
      </c>
      <c r="J39" s="23">
        <v>153.94969499999999</v>
      </c>
      <c r="K39" s="23">
        <v>158.65931900000001</v>
      </c>
      <c r="L39" s="23">
        <v>164.21239499999999</v>
      </c>
      <c r="M39" s="23">
        <v>169.95982900000001</v>
      </c>
      <c r="N39" s="23">
        <v>175.908423</v>
      </c>
      <c r="O39" s="23">
        <v>182.06521799999999</v>
      </c>
      <c r="P39" s="23">
        <v>188.437501</v>
      </c>
      <c r="Q39" s="23">
        <v>195.032813</v>
      </c>
      <c r="R39" s="23">
        <v>201.85896199999999</v>
      </c>
      <c r="S39" s="23">
        <v>208.924025</v>
      </c>
      <c r="T39" s="23">
        <v>216.236366</v>
      </c>
      <c r="U39" s="23">
        <v>223.80463900000001</v>
      </c>
      <c r="V39" s="23"/>
      <c r="W39" s="23"/>
      <c r="X39" s="23"/>
      <c r="Y39" s="22">
        <v>0</v>
      </c>
      <c r="Z39" s="23">
        <v>0</v>
      </c>
      <c r="AA39" s="23">
        <v>0</v>
      </c>
      <c r="AB39" s="23">
        <v>137.33991</v>
      </c>
      <c r="AC39" s="23">
        <v>142.146807</v>
      </c>
      <c r="AD39" s="23">
        <v>150.04845399999999</v>
      </c>
      <c r="AE39" s="23">
        <v>154.638735</v>
      </c>
      <c r="AF39" s="23">
        <v>160.05109100000001</v>
      </c>
      <c r="AG39" s="23">
        <v>165.65287900000001</v>
      </c>
      <c r="AH39" s="23">
        <v>171.45072999999999</v>
      </c>
      <c r="AI39" s="23">
        <v>177.451505</v>
      </c>
      <c r="AJ39" s="23">
        <v>183.662308</v>
      </c>
      <c r="AK39" s="23">
        <v>190.09048899999999</v>
      </c>
      <c r="AL39" s="23">
        <v>196.74365599999999</v>
      </c>
      <c r="AM39" s="23">
        <v>203.629684</v>
      </c>
      <c r="AN39" s="23">
        <v>210.75672299999999</v>
      </c>
      <c r="AO39" s="23">
        <v>218.133208</v>
      </c>
      <c r="AP39" s="23"/>
      <c r="AQ39" s="23"/>
      <c r="AR39" s="23"/>
      <c r="AS39" s="22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2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2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2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2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2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2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2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2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2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2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2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2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2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2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2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</row>
    <row r="40" spans="1:364">
      <c r="A40" s="21" t="s">
        <v>1536</v>
      </c>
      <c r="B40" s="21" t="s">
        <v>1041</v>
      </c>
      <c r="C40" s="21" t="s">
        <v>886</v>
      </c>
      <c r="D40" s="9" t="s">
        <v>1536</v>
      </c>
      <c r="E40" s="22">
        <v>0</v>
      </c>
      <c r="F40" s="23">
        <v>0</v>
      </c>
      <c r="G40" s="23">
        <v>0</v>
      </c>
      <c r="H40" s="23">
        <v>189.02967799999999</v>
      </c>
      <c r="I40" s="23">
        <v>195.64571599999999</v>
      </c>
      <c r="J40" s="23">
        <v>206.52123800000001</v>
      </c>
      <c r="K40" s="23">
        <v>212.83913000000001</v>
      </c>
      <c r="L40" s="23">
        <v>220.288499</v>
      </c>
      <c r="M40" s="23">
        <v>227.99859699999999</v>
      </c>
      <c r="N40" s="23">
        <v>235.97854699999999</v>
      </c>
      <c r="O40" s="23">
        <v>244.237797</v>
      </c>
      <c r="P40" s="23">
        <v>252.78612000000001</v>
      </c>
      <c r="Q40" s="23">
        <v>261.63363399999997</v>
      </c>
      <c r="R40" s="23">
        <v>270.79081100000002</v>
      </c>
      <c r="S40" s="23">
        <v>280.26848899999999</v>
      </c>
      <c r="T40" s="23">
        <v>290.07788599999998</v>
      </c>
      <c r="U40" s="23">
        <v>300.23061200000001</v>
      </c>
      <c r="V40" s="23"/>
      <c r="W40" s="23"/>
      <c r="X40" s="23"/>
      <c r="Y40" s="22">
        <v>0</v>
      </c>
      <c r="Z40" s="23">
        <v>0</v>
      </c>
      <c r="AA40" s="23">
        <v>0</v>
      </c>
      <c r="AB40" s="23">
        <v>184.23945800000001</v>
      </c>
      <c r="AC40" s="23">
        <v>190.687839</v>
      </c>
      <c r="AD40" s="23">
        <v>201.287781</v>
      </c>
      <c r="AE40" s="23">
        <v>207.44557599999999</v>
      </c>
      <c r="AF40" s="23">
        <v>214.70617100000001</v>
      </c>
      <c r="AG40" s="23">
        <v>222.220887</v>
      </c>
      <c r="AH40" s="23">
        <v>229.99861799999999</v>
      </c>
      <c r="AI40" s="23">
        <v>238.04856899999999</v>
      </c>
      <c r="AJ40" s="23">
        <v>246.380269</v>
      </c>
      <c r="AK40" s="23">
        <v>255.003579</v>
      </c>
      <c r="AL40" s="23">
        <v>263.92870399999998</v>
      </c>
      <c r="AM40" s="23">
        <v>273.16620899999998</v>
      </c>
      <c r="AN40" s="23">
        <v>282.72702600000002</v>
      </c>
      <c r="AO40" s="23">
        <v>292.62247200000002</v>
      </c>
      <c r="AP40" s="23"/>
      <c r="AQ40" s="23"/>
      <c r="AR40" s="23"/>
      <c r="AS40" s="22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2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2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2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2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2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2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2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2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2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2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2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2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2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2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2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</row>
    <row r="41" spans="1:364">
      <c r="A41" s="21" t="s">
        <v>1537</v>
      </c>
      <c r="B41" s="21" t="s">
        <v>1031</v>
      </c>
      <c r="C41" s="21" t="s">
        <v>886</v>
      </c>
      <c r="D41" s="9" t="s">
        <v>1537</v>
      </c>
      <c r="E41" s="22">
        <v>0</v>
      </c>
      <c r="F41" s="23">
        <v>0</v>
      </c>
      <c r="G41" s="23">
        <v>0</v>
      </c>
      <c r="H41" s="23">
        <v>85.077950000000001</v>
      </c>
      <c r="I41" s="23">
        <v>88.055678</v>
      </c>
      <c r="J41" s="23">
        <v>92.950502999999998</v>
      </c>
      <c r="K41" s="23">
        <v>95.794042000000005</v>
      </c>
      <c r="L41" s="23">
        <v>99.146833000000001</v>
      </c>
      <c r="M41" s="23">
        <v>102.616972</v>
      </c>
      <c r="N41" s="23">
        <v>106.208567</v>
      </c>
      <c r="O41" s="23">
        <v>109.925866</v>
      </c>
      <c r="P41" s="23">
        <v>113.77327200000001</v>
      </c>
      <c r="Q41" s="23">
        <v>117.755336</v>
      </c>
      <c r="R41" s="23">
        <v>121.876773</v>
      </c>
      <c r="S41" s="23">
        <v>126.14246</v>
      </c>
      <c r="T41" s="23">
        <v>130.557446</v>
      </c>
      <c r="U41" s="23">
        <v>135.126957</v>
      </c>
      <c r="V41" s="23"/>
      <c r="W41" s="23"/>
      <c r="X41" s="23"/>
      <c r="Y41" s="22">
        <v>0</v>
      </c>
      <c r="Z41" s="23">
        <v>0</v>
      </c>
      <c r="AA41" s="23">
        <v>0</v>
      </c>
      <c r="AB41" s="23">
        <v>82.921981000000002</v>
      </c>
      <c r="AC41" s="23">
        <v>85.824251000000004</v>
      </c>
      <c r="AD41" s="23">
        <v>90.595043000000004</v>
      </c>
      <c r="AE41" s="23">
        <v>93.366525999999993</v>
      </c>
      <c r="AF41" s="23">
        <v>96.634354000000002</v>
      </c>
      <c r="AG41" s="23">
        <v>100.01655700000001</v>
      </c>
      <c r="AH41" s="23">
        <v>103.51713599999999</v>
      </c>
      <c r="AI41" s="23">
        <v>107.140236</v>
      </c>
      <c r="AJ41" s="23">
        <v>110.89014400000001</v>
      </c>
      <c r="AK41" s="23">
        <v>114.771299</v>
      </c>
      <c r="AL41" s="23">
        <v>118.78829500000001</v>
      </c>
      <c r="AM41" s="23">
        <v>122.945885</v>
      </c>
      <c r="AN41" s="23">
        <v>127.248991</v>
      </c>
      <c r="AO41" s="23">
        <v>131.70270600000001</v>
      </c>
      <c r="AP41" s="23"/>
      <c r="AQ41" s="23"/>
      <c r="AR41" s="23"/>
      <c r="AS41" s="22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2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2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2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2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2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2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2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2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2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2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2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2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2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2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2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</row>
    <row r="42" spans="1:364">
      <c r="A42" s="21" t="s">
        <v>1538</v>
      </c>
      <c r="B42" s="21" t="s">
        <v>1033</v>
      </c>
      <c r="C42" s="21" t="s">
        <v>886</v>
      </c>
      <c r="D42" s="9" t="s">
        <v>1538</v>
      </c>
      <c r="E42" s="22">
        <v>0</v>
      </c>
      <c r="F42" s="23">
        <v>0</v>
      </c>
      <c r="G42" s="23">
        <v>0</v>
      </c>
      <c r="H42" s="23">
        <v>125.50768600000001</v>
      </c>
      <c r="I42" s="23">
        <v>129.90045499999999</v>
      </c>
      <c r="J42" s="23">
        <v>137.12134</v>
      </c>
      <c r="K42" s="23">
        <v>141.31615199999999</v>
      </c>
      <c r="L42" s="23">
        <v>146.26221699999999</v>
      </c>
      <c r="M42" s="23">
        <v>151.381395</v>
      </c>
      <c r="N42" s="23">
        <v>156.679743</v>
      </c>
      <c r="O42" s="23">
        <v>162.163534</v>
      </c>
      <c r="P42" s="23">
        <v>167.839258</v>
      </c>
      <c r="Q42" s="23">
        <v>173.71363199999999</v>
      </c>
      <c r="R42" s="23">
        <v>179.793609</v>
      </c>
      <c r="S42" s="23">
        <v>186.086386</v>
      </c>
      <c r="T42" s="23">
        <v>192.59940900000001</v>
      </c>
      <c r="U42" s="23">
        <v>199.34038799999999</v>
      </c>
      <c r="V42" s="23"/>
      <c r="W42" s="23"/>
      <c r="X42" s="23"/>
      <c r="Y42" s="22">
        <v>0</v>
      </c>
      <c r="Z42" s="23">
        <v>0</v>
      </c>
      <c r="AA42" s="23">
        <v>0</v>
      </c>
      <c r="AB42" s="23">
        <v>122.32718300000001</v>
      </c>
      <c r="AC42" s="23">
        <v>126.608634</v>
      </c>
      <c r="AD42" s="23">
        <v>133.646546</v>
      </c>
      <c r="AE42" s="23">
        <v>137.735061</v>
      </c>
      <c r="AF42" s="23">
        <v>142.55578800000001</v>
      </c>
      <c r="AG42" s="23">
        <v>147.54524000000001</v>
      </c>
      <c r="AH42" s="23">
        <v>152.70932400000001</v>
      </c>
      <c r="AI42" s="23">
        <v>158.05414999999999</v>
      </c>
      <c r="AJ42" s="23">
        <v>163.58604500000001</v>
      </c>
      <c r="AK42" s="23">
        <v>169.31155699999999</v>
      </c>
      <c r="AL42" s="23">
        <v>175.237461</v>
      </c>
      <c r="AM42" s="23">
        <v>181.37077199999999</v>
      </c>
      <c r="AN42" s="23">
        <v>187.718749</v>
      </c>
      <c r="AO42" s="23">
        <v>194.288906</v>
      </c>
      <c r="AP42" s="23"/>
      <c r="AQ42" s="23"/>
      <c r="AR42" s="23"/>
      <c r="AS42" s="22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2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2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2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2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2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2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2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2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2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2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2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2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2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2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2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</row>
    <row r="43" spans="1:364">
      <c r="A43" s="21" t="s">
        <v>1539</v>
      </c>
      <c r="B43" s="21" t="s">
        <v>1035</v>
      </c>
      <c r="C43" s="21" t="s">
        <v>886</v>
      </c>
      <c r="D43" s="9" t="s">
        <v>1539</v>
      </c>
      <c r="E43" s="22">
        <v>0</v>
      </c>
      <c r="F43" s="23">
        <v>0</v>
      </c>
      <c r="G43" s="23">
        <v>0</v>
      </c>
      <c r="H43" s="23">
        <v>166.01963799999999</v>
      </c>
      <c r="I43" s="23">
        <v>171.83032600000001</v>
      </c>
      <c r="J43" s="23">
        <v>181.382002</v>
      </c>
      <c r="K43" s="23">
        <v>186.930834</v>
      </c>
      <c r="L43" s="23">
        <v>193.47341299999999</v>
      </c>
      <c r="M43" s="23">
        <v>200.24498299999999</v>
      </c>
      <c r="N43" s="23">
        <v>207.253557</v>
      </c>
      <c r="O43" s="23">
        <v>214.50743199999999</v>
      </c>
      <c r="P43" s="23">
        <v>222.01519200000001</v>
      </c>
      <c r="Q43" s="23">
        <v>229.78572399999999</v>
      </c>
      <c r="R43" s="23">
        <v>237.82822400000001</v>
      </c>
      <c r="S43" s="23">
        <v>246.15221199999999</v>
      </c>
      <c r="T43" s="23">
        <v>254.767539</v>
      </c>
      <c r="U43" s="23">
        <v>263.68440299999997</v>
      </c>
      <c r="V43" s="23"/>
      <c r="W43" s="23"/>
      <c r="X43" s="23"/>
      <c r="Y43" s="22">
        <v>0</v>
      </c>
      <c r="Z43" s="23">
        <v>0</v>
      </c>
      <c r="AA43" s="23">
        <v>0</v>
      </c>
      <c r="AB43" s="23">
        <v>161.81251800000001</v>
      </c>
      <c r="AC43" s="23">
        <v>167.475956</v>
      </c>
      <c r="AD43" s="23">
        <v>176.78559799999999</v>
      </c>
      <c r="AE43" s="23">
        <v>182.19382200000001</v>
      </c>
      <c r="AF43" s="23">
        <v>188.570606</v>
      </c>
      <c r="AG43" s="23">
        <v>195.17057700000001</v>
      </c>
      <c r="AH43" s="23">
        <v>202.00154699999999</v>
      </c>
      <c r="AI43" s="23">
        <v>209.07160099999999</v>
      </c>
      <c r="AJ43" s="23">
        <v>216.389107</v>
      </c>
      <c r="AK43" s="23">
        <v>223.962726</v>
      </c>
      <c r="AL43" s="23">
        <v>231.801421</v>
      </c>
      <c r="AM43" s="23">
        <v>239.91447099999999</v>
      </c>
      <c r="AN43" s="23">
        <v>248.31147799999999</v>
      </c>
      <c r="AO43" s="23">
        <v>257.00237900000002</v>
      </c>
      <c r="AP43" s="23"/>
      <c r="AQ43" s="23"/>
      <c r="AR43" s="23"/>
      <c r="AS43" s="22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2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2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2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2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2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2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2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2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2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2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2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2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2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2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2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</row>
    <row r="44" spans="1:364">
      <c r="A44" s="21" t="s">
        <v>1540</v>
      </c>
      <c r="B44" s="21" t="s">
        <v>1541</v>
      </c>
      <c r="C44" s="21" t="s">
        <v>886</v>
      </c>
      <c r="D44" s="9" t="s">
        <v>1540</v>
      </c>
      <c r="E44" s="22">
        <v>0</v>
      </c>
      <c r="F44" s="23">
        <v>0</v>
      </c>
      <c r="G44" s="23">
        <v>0</v>
      </c>
      <c r="H44" s="23">
        <v>73.058595999999994</v>
      </c>
      <c r="I44" s="23">
        <v>75.615646999999996</v>
      </c>
      <c r="J44" s="23">
        <v>79.818956999999997</v>
      </c>
      <c r="K44" s="23">
        <v>82.260777000000004</v>
      </c>
      <c r="L44" s="23">
        <v>85.139904000000001</v>
      </c>
      <c r="M44" s="23">
        <v>88.119799999999998</v>
      </c>
      <c r="N44" s="23">
        <v>91.203992999999997</v>
      </c>
      <c r="O44" s="23">
        <v>94.396133000000006</v>
      </c>
      <c r="P44" s="23">
        <v>97.699997999999994</v>
      </c>
      <c r="Q44" s="23">
        <v>101.11949799999999</v>
      </c>
      <c r="R44" s="23">
        <v>104.65868</v>
      </c>
      <c r="S44" s="23">
        <v>108.32173400000001</v>
      </c>
      <c r="T44" s="23">
        <v>112.112995</v>
      </c>
      <c r="U44" s="23">
        <v>116.03694900000001</v>
      </c>
      <c r="V44" s="23"/>
      <c r="W44" s="23"/>
      <c r="X44" s="23"/>
      <c r="Y44" s="22">
        <v>0</v>
      </c>
      <c r="Z44" s="23">
        <v>0</v>
      </c>
      <c r="AA44" s="23">
        <v>0</v>
      </c>
      <c r="AB44" s="23">
        <v>71.207211000000001</v>
      </c>
      <c r="AC44" s="23">
        <v>73.699464000000006</v>
      </c>
      <c r="AD44" s="23">
        <v>77.796263999999994</v>
      </c>
      <c r="AE44" s="23">
        <v>80.176207000000005</v>
      </c>
      <c r="AF44" s="23">
        <v>82.982373999999993</v>
      </c>
      <c r="AG44" s="23">
        <v>85.886757000000003</v>
      </c>
      <c r="AH44" s="23">
        <v>88.892793999999995</v>
      </c>
      <c r="AI44" s="23">
        <v>92.004041999999998</v>
      </c>
      <c r="AJ44" s="23">
        <v>95.224182999999996</v>
      </c>
      <c r="AK44" s="23">
        <v>98.557029999999997</v>
      </c>
      <c r="AL44" s="23">
        <v>102.00652599999999</v>
      </c>
      <c r="AM44" s="23">
        <v>105.57675399999999</v>
      </c>
      <c r="AN44" s="23">
        <v>109.27194</v>
      </c>
      <c r="AO44" s="23">
        <v>113.096458</v>
      </c>
      <c r="AP44" s="23"/>
      <c r="AQ44" s="23"/>
      <c r="AR44" s="23"/>
      <c r="AS44" s="22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2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2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2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2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2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2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2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2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2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2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2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2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2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2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2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</row>
    <row r="45" spans="1:364">
      <c r="A45" s="21" t="s">
        <v>1542</v>
      </c>
      <c r="B45" s="21" t="s">
        <v>1543</v>
      </c>
      <c r="C45" s="21" t="s">
        <v>886</v>
      </c>
      <c r="D45" s="9" t="s">
        <v>1542</v>
      </c>
      <c r="E45" s="22">
        <v>0</v>
      </c>
      <c r="F45" s="23">
        <v>0</v>
      </c>
      <c r="G45" s="23">
        <v>0</v>
      </c>
      <c r="H45" s="23">
        <v>93.758564000000007</v>
      </c>
      <c r="I45" s="23">
        <v>97.040113000000005</v>
      </c>
      <c r="J45" s="23">
        <v>102.434363</v>
      </c>
      <c r="K45" s="23">
        <v>105.568032</v>
      </c>
      <c r="L45" s="23">
        <v>109.262913</v>
      </c>
      <c r="M45" s="23">
        <v>113.087115</v>
      </c>
      <c r="N45" s="23">
        <v>117.045164</v>
      </c>
      <c r="O45" s="23">
        <v>121.141745</v>
      </c>
      <c r="P45" s="23">
        <v>125.38170599999999</v>
      </c>
      <c r="Q45" s="23">
        <v>129.77006600000001</v>
      </c>
      <c r="R45" s="23">
        <v>134.31201799999999</v>
      </c>
      <c r="S45" s="23">
        <v>139.01293899999999</v>
      </c>
      <c r="T45" s="23">
        <v>143.87839099999999</v>
      </c>
      <c r="U45" s="23">
        <v>148.91413499999999</v>
      </c>
      <c r="V45" s="23"/>
      <c r="W45" s="23"/>
      <c r="X45" s="23"/>
      <c r="Y45" s="22">
        <v>0</v>
      </c>
      <c r="Z45" s="23">
        <v>0</v>
      </c>
      <c r="AA45" s="23">
        <v>0</v>
      </c>
      <c r="AB45" s="23">
        <v>91.382617999999994</v>
      </c>
      <c r="AC45" s="23">
        <v>94.581010000000006</v>
      </c>
      <c r="AD45" s="23">
        <v>99.838572999999997</v>
      </c>
      <c r="AE45" s="23">
        <v>102.89283399999999</v>
      </c>
      <c r="AF45" s="23">
        <v>106.494083</v>
      </c>
      <c r="AG45" s="23">
        <v>110.22137600000001</v>
      </c>
      <c r="AH45" s="23">
        <v>114.07912399999999</v>
      </c>
      <c r="AI45" s="23">
        <v>118.071893</v>
      </c>
      <c r="AJ45" s="23">
        <v>122.20441</v>
      </c>
      <c r="AK45" s="23">
        <v>126.48156400000001</v>
      </c>
      <c r="AL45" s="23">
        <v>130.90841900000001</v>
      </c>
      <c r="AM45" s="23">
        <v>135.49021300000001</v>
      </c>
      <c r="AN45" s="23">
        <v>140.232371</v>
      </c>
      <c r="AO45" s="23">
        <v>145.14050399999999</v>
      </c>
      <c r="AP45" s="23"/>
      <c r="AQ45" s="23"/>
      <c r="AR45" s="23"/>
      <c r="AS45" s="22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2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2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2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2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2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2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2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2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2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2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2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2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2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2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2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</row>
    <row r="46" spans="1:364">
      <c r="A46" s="21" t="s">
        <v>1544</v>
      </c>
      <c r="B46" s="21" t="s">
        <v>1545</v>
      </c>
      <c r="C46" s="21" t="s">
        <v>886</v>
      </c>
      <c r="D46" s="9" t="s">
        <v>1544</v>
      </c>
      <c r="E46" s="22">
        <v>0</v>
      </c>
      <c r="F46" s="23">
        <v>0</v>
      </c>
      <c r="G46" s="23">
        <v>0</v>
      </c>
      <c r="H46" s="23">
        <v>107.386464</v>
      </c>
      <c r="I46" s="23">
        <v>111.144991</v>
      </c>
      <c r="J46" s="23">
        <v>117.3233</v>
      </c>
      <c r="K46" s="23">
        <v>120.912451</v>
      </c>
      <c r="L46" s="23">
        <v>125.14438699999999</v>
      </c>
      <c r="M46" s="23">
        <v>129.52444</v>
      </c>
      <c r="N46" s="23">
        <v>134.057796</v>
      </c>
      <c r="O46" s="23">
        <v>138.749818</v>
      </c>
      <c r="P46" s="23">
        <v>143.60606200000001</v>
      </c>
      <c r="Q46" s="23">
        <v>148.632274</v>
      </c>
      <c r="R46" s="23">
        <v>153.83440400000001</v>
      </c>
      <c r="S46" s="23">
        <v>159.21860799999999</v>
      </c>
      <c r="T46" s="23">
        <v>164.791259</v>
      </c>
      <c r="U46" s="23">
        <v>170.558953</v>
      </c>
      <c r="V46" s="23"/>
      <c r="W46" s="23"/>
      <c r="X46" s="23"/>
      <c r="Y46" s="22">
        <v>0</v>
      </c>
      <c r="Z46" s="23">
        <v>0</v>
      </c>
      <c r="AA46" s="23">
        <v>0</v>
      </c>
      <c r="AB46" s="23">
        <v>104.665173</v>
      </c>
      <c r="AC46" s="23">
        <v>108.32845399999999</v>
      </c>
      <c r="AD46" s="23">
        <v>114.35020900000001</v>
      </c>
      <c r="AE46" s="23">
        <v>117.84841</v>
      </c>
      <c r="AF46" s="23">
        <v>121.97310400000001</v>
      </c>
      <c r="AG46" s="23">
        <v>126.24216300000001</v>
      </c>
      <c r="AH46" s="23">
        <v>130.66063800000001</v>
      </c>
      <c r="AI46" s="23">
        <v>135.23376099999999</v>
      </c>
      <c r="AJ46" s="23">
        <v>139.96694199999999</v>
      </c>
      <c r="AK46" s="23">
        <v>144.86578499999999</v>
      </c>
      <c r="AL46" s="23">
        <v>149.93608800000001</v>
      </c>
      <c r="AM46" s="23">
        <v>155.183851</v>
      </c>
      <c r="AN46" s="23">
        <v>160.615286</v>
      </c>
      <c r="AO46" s="23">
        <v>166.23682099999999</v>
      </c>
      <c r="AP46" s="23"/>
      <c r="AQ46" s="23"/>
      <c r="AR46" s="23"/>
      <c r="AS46" s="22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2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2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2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2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2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2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2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2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2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2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2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2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2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2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2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</row>
    <row r="47" spans="1:364">
      <c r="A47" s="21" t="s">
        <v>1546</v>
      </c>
      <c r="B47" s="21" t="s">
        <v>375</v>
      </c>
      <c r="C47" s="21" t="s">
        <v>886</v>
      </c>
      <c r="D47" s="9" t="s">
        <v>1546</v>
      </c>
      <c r="E47" s="22">
        <v>0</v>
      </c>
      <c r="F47" s="23">
        <v>0</v>
      </c>
      <c r="G47" s="23">
        <v>0</v>
      </c>
      <c r="H47" s="23">
        <v>150.86508499999999</v>
      </c>
      <c r="I47" s="23">
        <v>153.88238699999999</v>
      </c>
      <c r="J47" s="23">
        <v>160.41176100000001</v>
      </c>
      <c r="K47" s="23">
        <v>162.92314400000001</v>
      </c>
      <c r="L47" s="23">
        <v>166.18160700000001</v>
      </c>
      <c r="M47" s="23">
        <v>169.50523899999999</v>
      </c>
      <c r="N47" s="23">
        <v>172.89534399999999</v>
      </c>
      <c r="O47" s="23">
        <v>176.353251</v>
      </c>
      <c r="P47" s="23">
        <v>179.88031599999999</v>
      </c>
      <c r="Q47" s="23">
        <v>183.47792200000001</v>
      </c>
      <c r="R47" s="23">
        <v>187.147481</v>
      </c>
      <c r="S47" s="23">
        <v>190.89043100000001</v>
      </c>
      <c r="T47" s="23">
        <v>194.70823899999999</v>
      </c>
      <c r="U47" s="23">
        <v>198.60240400000001</v>
      </c>
      <c r="V47" s="23"/>
      <c r="W47" s="23"/>
      <c r="X47" s="23"/>
      <c r="Y47" s="22">
        <v>0</v>
      </c>
      <c r="Z47" s="23">
        <v>0</v>
      </c>
      <c r="AA47" s="23">
        <v>0</v>
      </c>
      <c r="AB47" s="23">
        <v>147.04199800000001</v>
      </c>
      <c r="AC47" s="23">
        <v>149.98283799999999</v>
      </c>
      <c r="AD47" s="23">
        <v>156.346765</v>
      </c>
      <c r="AE47" s="23">
        <v>158.794511</v>
      </c>
      <c r="AF47" s="23">
        <v>161.97040100000001</v>
      </c>
      <c r="AG47" s="23">
        <v>165.20980900000001</v>
      </c>
      <c r="AH47" s="23">
        <v>168.514005</v>
      </c>
      <c r="AI47" s="23">
        <v>171.88428500000001</v>
      </c>
      <c r="AJ47" s="23">
        <v>175.32197099999999</v>
      </c>
      <c r="AK47" s="23">
        <v>178.82840999999999</v>
      </c>
      <c r="AL47" s="23">
        <v>182.404979</v>
      </c>
      <c r="AM47" s="23">
        <v>186.053078</v>
      </c>
      <c r="AN47" s="23">
        <v>189.77413999999999</v>
      </c>
      <c r="AO47" s="23">
        <v>193.56962300000001</v>
      </c>
      <c r="AP47" s="23"/>
      <c r="AQ47" s="23"/>
      <c r="AR47" s="23"/>
      <c r="AS47" s="22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2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2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2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2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2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2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2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2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2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2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2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2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2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2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2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</row>
    <row r="48" spans="1:364">
      <c r="A48" s="21" t="s">
        <v>1547</v>
      </c>
      <c r="B48" s="21" t="s">
        <v>986</v>
      </c>
      <c r="C48" s="21" t="s">
        <v>886</v>
      </c>
      <c r="D48" s="9" t="s">
        <v>1547</v>
      </c>
      <c r="E48" s="22">
        <v>0</v>
      </c>
      <c r="F48" s="23">
        <v>0</v>
      </c>
      <c r="G48" s="23">
        <v>0</v>
      </c>
      <c r="H48" s="23">
        <v>124.38417800000001</v>
      </c>
      <c r="I48" s="23">
        <v>126.871861</v>
      </c>
      <c r="J48" s="23">
        <v>132.255154</v>
      </c>
      <c r="K48" s="23">
        <v>134.32572099999999</v>
      </c>
      <c r="L48" s="23">
        <v>137.012235</v>
      </c>
      <c r="M48" s="23">
        <v>139.75247999999999</v>
      </c>
      <c r="N48" s="23">
        <v>142.54752999999999</v>
      </c>
      <c r="O48" s="23">
        <v>145.39848000000001</v>
      </c>
      <c r="P48" s="23">
        <v>148.30645000000001</v>
      </c>
      <c r="Q48" s="23">
        <v>151.27257900000001</v>
      </c>
      <c r="R48" s="23">
        <v>154.29803100000001</v>
      </c>
      <c r="S48" s="23">
        <v>157.38399100000001</v>
      </c>
      <c r="T48" s="23">
        <v>160.53167099999999</v>
      </c>
      <c r="U48" s="23">
        <v>163.74230399999999</v>
      </c>
      <c r="V48" s="23"/>
      <c r="W48" s="23"/>
      <c r="X48" s="23"/>
      <c r="Y48" s="22">
        <v>0</v>
      </c>
      <c r="Z48" s="23">
        <v>0</v>
      </c>
      <c r="AA48" s="23">
        <v>0</v>
      </c>
      <c r="AB48" s="23">
        <v>121.232146</v>
      </c>
      <c r="AC48" s="23">
        <v>123.656789</v>
      </c>
      <c r="AD48" s="23">
        <v>128.903674</v>
      </c>
      <c r="AE48" s="23">
        <v>130.921774</v>
      </c>
      <c r="AF48" s="23">
        <v>133.54021</v>
      </c>
      <c r="AG48" s="23">
        <v>136.21101400000001</v>
      </c>
      <c r="AH48" s="23">
        <v>138.93523400000001</v>
      </c>
      <c r="AI48" s="23">
        <v>141.71393900000001</v>
      </c>
      <c r="AJ48" s="23">
        <v>144.54821799999999</v>
      </c>
      <c r="AK48" s="23">
        <v>147.43918199999999</v>
      </c>
      <c r="AL48" s="23">
        <v>150.38796600000001</v>
      </c>
      <c r="AM48" s="23">
        <v>153.395725</v>
      </c>
      <c r="AN48" s="23">
        <v>156.46364</v>
      </c>
      <c r="AO48" s="23">
        <v>159.59291200000001</v>
      </c>
      <c r="AP48" s="23"/>
      <c r="AQ48" s="23"/>
      <c r="AR48" s="23"/>
      <c r="AS48" s="22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2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2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2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2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2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2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2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2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2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2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2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2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2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2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2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</row>
    <row r="49" spans="1:364">
      <c r="A49" s="21" t="s">
        <v>1548</v>
      </c>
      <c r="B49" s="21" t="s">
        <v>996</v>
      </c>
      <c r="C49" s="21" t="s">
        <v>886</v>
      </c>
      <c r="D49" s="9" t="s">
        <v>1548</v>
      </c>
      <c r="E49" s="22">
        <v>0</v>
      </c>
      <c r="F49" s="23">
        <v>0</v>
      </c>
      <c r="G49" s="23">
        <v>0</v>
      </c>
      <c r="H49" s="23">
        <v>150.86508499999999</v>
      </c>
      <c r="I49" s="23">
        <v>153.88238699999999</v>
      </c>
      <c r="J49" s="23">
        <v>160.41176100000001</v>
      </c>
      <c r="K49" s="23">
        <v>162.92314400000001</v>
      </c>
      <c r="L49" s="23">
        <v>166.18160700000001</v>
      </c>
      <c r="M49" s="23">
        <v>169.50523899999999</v>
      </c>
      <c r="N49" s="23">
        <v>172.89534399999999</v>
      </c>
      <c r="O49" s="23">
        <v>176.353251</v>
      </c>
      <c r="P49" s="23">
        <v>179.88031599999999</v>
      </c>
      <c r="Q49" s="23">
        <v>183.47792200000001</v>
      </c>
      <c r="R49" s="23">
        <v>187.147481</v>
      </c>
      <c r="S49" s="23">
        <v>190.89043100000001</v>
      </c>
      <c r="T49" s="23">
        <v>194.70823899999999</v>
      </c>
      <c r="U49" s="23">
        <v>198.60240400000001</v>
      </c>
      <c r="V49" s="23"/>
      <c r="W49" s="23"/>
      <c r="X49" s="23"/>
      <c r="Y49" s="22">
        <v>0</v>
      </c>
      <c r="Z49" s="23">
        <v>0</v>
      </c>
      <c r="AA49" s="23">
        <v>0</v>
      </c>
      <c r="AB49" s="23">
        <v>147.04199800000001</v>
      </c>
      <c r="AC49" s="23">
        <v>149.98283799999999</v>
      </c>
      <c r="AD49" s="23">
        <v>156.346765</v>
      </c>
      <c r="AE49" s="23">
        <v>158.794511</v>
      </c>
      <c r="AF49" s="23">
        <v>161.97040100000001</v>
      </c>
      <c r="AG49" s="23">
        <v>165.20980900000001</v>
      </c>
      <c r="AH49" s="23">
        <v>168.514005</v>
      </c>
      <c r="AI49" s="23">
        <v>171.88428500000001</v>
      </c>
      <c r="AJ49" s="23">
        <v>175.32197099999999</v>
      </c>
      <c r="AK49" s="23">
        <v>178.82840999999999</v>
      </c>
      <c r="AL49" s="23">
        <v>182.404979</v>
      </c>
      <c r="AM49" s="23">
        <v>186.053078</v>
      </c>
      <c r="AN49" s="23">
        <v>189.77413999999999</v>
      </c>
      <c r="AO49" s="23">
        <v>193.56962300000001</v>
      </c>
      <c r="AP49" s="23"/>
      <c r="AQ49" s="23"/>
      <c r="AR49" s="23"/>
      <c r="AS49" s="22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2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2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2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2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2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2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2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2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2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2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2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2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2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2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2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</row>
    <row r="50" spans="1:364">
      <c r="A50" s="21" t="s">
        <v>1549</v>
      </c>
      <c r="B50" s="21" t="s">
        <v>1550</v>
      </c>
      <c r="C50" s="21" t="s">
        <v>886</v>
      </c>
      <c r="D50" s="9" t="s">
        <v>1549</v>
      </c>
      <c r="E50" s="22">
        <v>0</v>
      </c>
      <c r="F50" s="23">
        <v>0</v>
      </c>
      <c r="G50" s="23">
        <v>0</v>
      </c>
      <c r="H50" s="23">
        <v>124.38417800000001</v>
      </c>
      <c r="I50" s="23">
        <v>126.871861</v>
      </c>
      <c r="J50" s="23">
        <v>132.255154</v>
      </c>
      <c r="K50" s="23">
        <v>134.32572099999999</v>
      </c>
      <c r="L50" s="23">
        <v>137.012235</v>
      </c>
      <c r="M50" s="23">
        <v>139.75247999999999</v>
      </c>
      <c r="N50" s="23">
        <v>142.54752999999999</v>
      </c>
      <c r="O50" s="23">
        <v>145.39848000000001</v>
      </c>
      <c r="P50" s="23">
        <v>148.30645000000001</v>
      </c>
      <c r="Q50" s="23">
        <v>151.27257900000001</v>
      </c>
      <c r="R50" s="23">
        <v>154.29803100000001</v>
      </c>
      <c r="S50" s="23">
        <v>157.38399100000001</v>
      </c>
      <c r="T50" s="23">
        <v>160.53167099999999</v>
      </c>
      <c r="U50" s="23">
        <v>163.74230399999999</v>
      </c>
      <c r="V50" s="23"/>
      <c r="W50" s="23"/>
      <c r="X50" s="23"/>
      <c r="Y50" s="22">
        <v>0</v>
      </c>
      <c r="Z50" s="23">
        <v>0</v>
      </c>
      <c r="AA50" s="23">
        <v>0</v>
      </c>
      <c r="AB50" s="23">
        <v>121.232146</v>
      </c>
      <c r="AC50" s="23">
        <v>123.656789</v>
      </c>
      <c r="AD50" s="23">
        <v>128.903674</v>
      </c>
      <c r="AE50" s="23">
        <v>130.921774</v>
      </c>
      <c r="AF50" s="23">
        <v>133.54021</v>
      </c>
      <c r="AG50" s="23">
        <v>136.21101400000001</v>
      </c>
      <c r="AH50" s="23">
        <v>138.93523400000001</v>
      </c>
      <c r="AI50" s="23">
        <v>141.71393900000001</v>
      </c>
      <c r="AJ50" s="23">
        <v>144.54821799999999</v>
      </c>
      <c r="AK50" s="23">
        <v>147.43918199999999</v>
      </c>
      <c r="AL50" s="23">
        <v>150.38796600000001</v>
      </c>
      <c r="AM50" s="23">
        <v>153.395725</v>
      </c>
      <c r="AN50" s="23">
        <v>156.46364</v>
      </c>
      <c r="AO50" s="23">
        <v>159.59291200000001</v>
      </c>
      <c r="AP50" s="23"/>
      <c r="AQ50" s="23"/>
      <c r="AR50" s="23"/>
      <c r="AS50" s="22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2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2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2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2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2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21" t="s">
        <v>1551</v>
      </c>
      <c r="B51" s="21" t="s">
        <v>1552</v>
      </c>
      <c r="C51" s="21" t="s">
        <v>886</v>
      </c>
      <c r="D51" s="9" t="s">
        <v>1551</v>
      </c>
      <c r="E51" s="22">
        <v>0</v>
      </c>
      <c r="F51" s="23">
        <v>0</v>
      </c>
      <c r="G51" s="23">
        <v>0</v>
      </c>
      <c r="H51" s="23">
        <v>150.86508499999999</v>
      </c>
      <c r="I51" s="23">
        <v>153.88238699999999</v>
      </c>
      <c r="J51" s="23">
        <v>160.41176100000001</v>
      </c>
      <c r="K51" s="23">
        <v>162.92314400000001</v>
      </c>
      <c r="L51" s="23">
        <v>166.18160700000001</v>
      </c>
      <c r="M51" s="23">
        <v>169.50523899999999</v>
      </c>
      <c r="N51" s="23">
        <v>172.89534399999999</v>
      </c>
      <c r="O51" s="23">
        <v>176.353251</v>
      </c>
      <c r="P51" s="23">
        <v>179.88031599999999</v>
      </c>
      <c r="Q51" s="23">
        <v>183.47792200000001</v>
      </c>
      <c r="R51" s="23">
        <v>187.147481</v>
      </c>
      <c r="S51" s="23">
        <v>190.89043100000001</v>
      </c>
      <c r="T51" s="23">
        <v>194.70823899999999</v>
      </c>
      <c r="U51" s="23">
        <v>198.60240400000001</v>
      </c>
      <c r="V51" s="23"/>
      <c r="W51" s="23"/>
      <c r="X51" s="23"/>
      <c r="Y51" s="22">
        <v>0</v>
      </c>
      <c r="Z51" s="23">
        <v>0</v>
      </c>
      <c r="AA51" s="23">
        <v>0</v>
      </c>
      <c r="AB51" s="23">
        <v>147.04199800000001</v>
      </c>
      <c r="AC51" s="23">
        <v>149.98283799999999</v>
      </c>
      <c r="AD51" s="23">
        <v>156.346765</v>
      </c>
      <c r="AE51" s="23">
        <v>158.794511</v>
      </c>
      <c r="AF51" s="23">
        <v>161.97040100000001</v>
      </c>
      <c r="AG51" s="23">
        <v>165.20980900000001</v>
      </c>
      <c r="AH51" s="23">
        <v>168.514005</v>
      </c>
      <c r="AI51" s="23">
        <v>171.88428500000001</v>
      </c>
      <c r="AJ51" s="23">
        <v>175.32197099999999</v>
      </c>
      <c r="AK51" s="23">
        <v>178.82840999999999</v>
      </c>
      <c r="AL51" s="23">
        <v>182.404979</v>
      </c>
      <c r="AM51" s="23">
        <v>186.053078</v>
      </c>
      <c r="AN51" s="23">
        <v>189.77413999999999</v>
      </c>
      <c r="AO51" s="23">
        <v>193.56962300000001</v>
      </c>
      <c r="AP51" s="23"/>
      <c r="AQ51" s="23"/>
      <c r="AR51" s="23"/>
      <c r="AS51" s="22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2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2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2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2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2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21" t="s">
        <v>1553</v>
      </c>
      <c r="B52" s="21" t="s">
        <v>992</v>
      </c>
      <c r="C52" s="21" t="s">
        <v>886</v>
      </c>
      <c r="D52" s="9" t="s">
        <v>1553</v>
      </c>
      <c r="E52" s="22">
        <v>0</v>
      </c>
      <c r="F52" s="23">
        <v>0</v>
      </c>
      <c r="G52" s="23">
        <v>0</v>
      </c>
      <c r="H52" s="23">
        <v>124.38417800000001</v>
      </c>
      <c r="I52" s="23">
        <v>126.871861</v>
      </c>
      <c r="J52" s="23">
        <v>132.255154</v>
      </c>
      <c r="K52" s="23">
        <v>134.32572099999999</v>
      </c>
      <c r="L52" s="23">
        <v>137.012235</v>
      </c>
      <c r="M52" s="23">
        <v>139.75247999999999</v>
      </c>
      <c r="N52" s="23">
        <v>142.54752999999999</v>
      </c>
      <c r="O52" s="23">
        <v>145.39848000000001</v>
      </c>
      <c r="P52" s="23">
        <v>148.30645000000001</v>
      </c>
      <c r="Q52" s="23">
        <v>151.27257900000001</v>
      </c>
      <c r="R52" s="23">
        <v>154.29803100000001</v>
      </c>
      <c r="S52" s="23">
        <v>157.38399100000001</v>
      </c>
      <c r="T52" s="23">
        <v>160.53167099999999</v>
      </c>
      <c r="U52" s="23">
        <v>163.74230399999999</v>
      </c>
      <c r="V52" s="23"/>
      <c r="W52" s="23"/>
      <c r="X52" s="23"/>
      <c r="Y52" s="22">
        <v>0</v>
      </c>
      <c r="Z52" s="23">
        <v>0</v>
      </c>
      <c r="AA52" s="23">
        <v>0</v>
      </c>
      <c r="AB52" s="23">
        <v>121.232146</v>
      </c>
      <c r="AC52" s="23">
        <v>123.656789</v>
      </c>
      <c r="AD52" s="23">
        <v>128.903674</v>
      </c>
      <c r="AE52" s="23">
        <v>130.921774</v>
      </c>
      <c r="AF52" s="23">
        <v>133.54021</v>
      </c>
      <c r="AG52" s="23">
        <v>136.21101400000001</v>
      </c>
      <c r="AH52" s="23">
        <v>138.93523400000001</v>
      </c>
      <c r="AI52" s="23">
        <v>141.71393900000001</v>
      </c>
      <c r="AJ52" s="23">
        <v>144.54821799999999</v>
      </c>
      <c r="AK52" s="23">
        <v>147.43918199999999</v>
      </c>
      <c r="AL52" s="23">
        <v>150.38796600000001</v>
      </c>
      <c r="AM52" s="23">
        <v>153.395725</v>
      </c>
      <c r="AN52" s="23">
        <v>156.46364</v>
      </c>
      <c r="AO52" s="23">
        <v>159.59291200000001</v>
      </c>
      <c r="AP52" s="23"/>
      <c r="AQ52" s="23"/>
      <c r="AR52" s="23"/>
      <c r="AS52" s="22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2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2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2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2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2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21" t="s">
        <v>1554</v>
      </c>
      <c r="B53" s="21" t="s">
        <v>1000</v>
      </c>
      <c r="C53" s="21" t="s">
        <v>886</v>
      </c>
      <c r="D53" s="9" t="s">
        <v>1554</v>
      </c>
      <c r="E53" s="22">
        <v>0</v>
      </c>
      <c r="F53" s="23">
        <v>0</v>
      </c>
      <c r="G53" s="23">
        <v>0</v>
      </c>
      <c r="H53" s="23">
        <v>150.86508499999999</v>
      </c>
      <c r="I53" s="23">
        <v>153.88238699999999</v>
      </c>
      <c r="J53" s="23">
        <v>160.41176100000001</v>
      </c>
      <c r="K53" s="23">
        <v>162.92314400000001</v>
      </c>
      <c r="L53" s="23">
        <v>166.18160700000001</v>
      </c>
      <c r="M53" s="23">
        <v>169.50523899999999</v>
      </c>
      <c r="N53" s="23">
        <v>172.89534399999999</v>
      </c>
      <c r="O53" s="23">
        <v>176.353251</v>
      </c>
      <c r="P53" s="23">
        <v>179.88031599999999</v>
      </c>
      <c r="Q53" s="23">
        <v>183.47792200000001</v>
      </c>
      <c r="R53" s="23">
        <v>187.147481</v>
      </c>
      <c r="S53" s="23">
        <v>190.89043100000001</v>
      </c>
      <c r="T53" s="23">
        <v>194.70823899999999</v>
      </c>
      <c r="U53" s="23">
        <v>198.60240400000001</v>
      </c>
      <c r="V53" s="23"/>
      <c r="W53" s="23"/>
      <c r="X53" s="23"/>
      <c r="Y53" s="22">
        <v>0</v>
      </c>
      <c r="Z53" s="23">
        <v>0</v>
      </c>
      <c r="AA53" s="23">
        <v>0</v>
      </c>
      <c r="AB53" s="23">
        <v>147.04199800000001</v>
      </c>
      <c r="AC53" s="23">
        <v>149.98283799999999</v>
      </c>
      <c r="AD53" s="23">
        <v>156.346765</v>
      </c>
      <c r="AE53" s="23">
        <v>158.794511</v>
      </c>
      <c r="AF53" s="23">
        <v>161.97040100000001</v>
      </c>
      <c r="AG53" s="23">
        <v>165.20980900000001</v>
      </c>
      <c r="AH53" s="23">
        <v>168.514005</v>
      </c>
      <c r="AI53" s="23">
        <v>171.88428500000001</v>
      </c>
      <c r="AJ53" s="23">
        <v>175.32197099999999</v>
      </c>
      <c r="AK53" s="23">
        <v>178.82840999999999</v>
      </c>
      <c r="AL53" s="23">
        <v>182.404979</v>
      </c>
      <c r="AM53" s="23">
        <v>186.053078</v>
      </c>
      <c r="AN53" s="23">
        <v>189.77413999999999</v>
      </c>
      <c r="AO53" s="23">
        <v>193.56962300000001</v>
      </c>
      <c r="AP53" s="23"/>
      <c r="AQ53" s="23"/>
      <c r="AR53" s="23"/>
      <c r="AS53" s="22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2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2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2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2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2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21" t="s">
        <v>1555</v>
      </c>
      <c r="B54" s="21" t="s">
        <v>994</v>
      </c>
      <c r="C54" s="21" t="s">
        <v>886</v>
      </c>
      <c r="D54" s="9" t="s">
        <v>1555</v>
      </c>
      <c r="E54" s="22">
        <v>0</v>
      </c>
      <c r="F54" s="23">
        <v>0</v>
      </c>
      <c r="G54" s="23">
        <v>0</v>
      </c>
      <c r="H54" s="23">
        <v>124.38417800000001</v>
      </c>
      <c r="I54" s="23">
        <v>126.871861</v>
      </c>
      <c r="J54" s="23">
        <v>132.255154</v>
      </c>
      <c r="K54" s="23">
        <v>134.32572099999999</v>
      </c>
      <c r="L54" s="23">
        <v>137.012235</v>
      </c>
      <c r="M54" s="23">
        <v>139.75247999999999</v>
      </c>
      <c r="N54" s="23">
        <v>142.54752999999999</v>
      </c>
      <c r="O54" s="23">
        <v>145.39848000000001</v>
      </c>
      <c r="P54" s="23">
        <v>148.30645000000001</v>
      </c>
      <c r="Q54" s="23">
        <v>151.27257900000001</v>
      </c>
      <c r="R54" s="23">
        <v>154.29803100000001</v>
      </c>
      <c r="S54" s="23">
        <v>157.38399100000001</v>
      </c>
      <c r="T54" s="23">
        <v>160.53167099999999</v>
      </c>
      <c r="U54" s="23">
        <v>163.74230399999999</v>
      </c>
      <c r="V54" s="23"/>
      <c r="W54" s="23"/>
      <c r="X54" s="23"/>
      <c r="Y54" s="22">
        <v>0</v>
      </c>
      <c r="Z54" s="23">
        <v>0</v>
      </c>
      <c r="AA54" s="23">
        <v>0</v>
      </c>
      <c r="AB54" s="23">
        <v>121.232146</v>
      </c>
      <c r="AC54" s="23">
        <v>123.656789</v>
      </c>
      <c r="AD54" s="23">
        <v>128.903674</v>
      </c>
      <c r="AE54" s="23">
        <v>130.921774</v>
      </c>
      <c r="AF54" s="23">
        <v>133.54021</v>
      </c>
      <c r="AG54" s="23">
        <v>136.21101400000001</v>
      </c>
      <c r="AH54" s="23">
        <v>138.93523400000001</v>
      </c>
      <c r="AI54" s="23">
        <v>141.71393900000001</v>
      </c>
      <c r="AJ54" s="23">
        <v>144.54821799999999</v>
      </c>
      <c r="AK54" s="23">
        <v>147.43918199999999</v>
      </c>
      <c r="AL54" s="23">
        <v>150.38796600000001</v>
      </c>
      <c r="AM54" s="23">
        <v>153.395725</v>
      </c>
      <c r="AN54" s="23">
        <v>156.46364</v>
      </c>
      <c r="AO54" s="23">
        <v>159.59291200000001</v>
      </c>
      <c r="AP54" s="23"/>
      <c r="AQ54" s="23"/>
      <c r="AR54" s="23"/>
      <c r="AS54" s="22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2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2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2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2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2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2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2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2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2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2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2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2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2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2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2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</row>
    <row r="55" spans="1:364">
      <c r="A55" s="21" t="s">
        <v>1556</v>
      </c>
      <c r="B55" s="21" t="s">
        <v>1002</v>
      </c>
      <c r="C55" s="21" t="s">
        <v>886</v>
      </c>
      <c r="D55" s="21" t="s">
        <v>1556</v>
      </c>
      <c r="E55" s="22">
        <v>0</v>
      </c>
      <c r="F55" s="23">
        <v>0</v>
      </c>
      <c r="G55" s="23">
        <v>0</v>
      </c>
      <c r="H55" s="23">
        <v>150.86508499999999</v>
      </c>
      <c r="I55" s="23">
        <v>153.88238699999999</v>
      </c>
      <c r="J55" s="23">
        <v>160.41176100000001</v>
      </c>
      <c r="K55" s="23">
        <v>162.92314400000001</v>
      </c>
      <c r="L55" s="23">
        <v>166.18160700000001</v>
      </c>
      <c r="M55" s="23">
        <v>169.50523899999999</v>
      </c>
      <c r="N55" s="23">
        <v>172.89534399999999</v>
      </c>
      <c r="O55" s="23">
        <v>176.353251</v>
      </c>
      <c r="P55" s="23">
        <v>179.88031599999999</v>
      </c>
      <c r="Q55" s="23">
        <v>183.47792200000001</v>
      </c>
      <c r="R55" s="23">
        <v>187.147481</v>
      </c>
      <c r="S55" s="23">
        <v>190.89043100000001</v>
      </c>
      <c r="T55" s="23">
        <v>194.70823899999999</v>
      </c>
      <c r="U55" s="23">
        <v>198.60240400000001</v>
      </c>
      <c r="V55" s="23"/>
      <c r="W55" s="23"/>
      <c r="X55" s="23"/>
      <c r="Y55" s="22">
        <v>0</v>
      </c>
      <c r="Z55" s="23">
        <v>0</v>
      </c>
      <c r="AA55" s="23">
        <v>0</v>
      </c>
      <c r="AB55" s="23">
        <v>147.04199800000001</v>
      </c>
      <c r="AC55" s="23">
        <v>149.98283799999999</v>
      </c>
      <c r="AD55" s="23">
        <v>156.346765</v>
      </c>
      <c r="AE55" s="23">
        <v>158.794511</v>
      </c>
      <c r="AF55" s="23">
        <v>161.97040100000001</v>
      </c>
      <c r="AG55" s="23">
        <v>165.20980900000001</v>
      </c>
      <c r="AH55" s="23">
        <v>168.514005</v>
      </c>
      <c r="AI55" s="23">
        <v>171.88428500000001</v>
      </c>
      <c r="AJ55" s="23">
        <v>175.32197099999999</v>
      </c>
      <c r="AK55" s="23">
        <v>178.82840999999999</v>
      </c>
      <c r="AL55" s="23">
        <v>182.404979</v>
      </c>
      <c r="AM55" s="23">
        <v>186.053078</v>
      </c>
      <c r="AN55" s="23">
        <v>189.77413999999999</v>
      </c>
      <c r="AO55" s="23">
        <v>193.56962300000001</v>
      </c>
      <c r="AP55" s="23"/>
      <c r="AQ55" s="23"/>
      <c r="AR55" s="23"/>
      <c r="AS55" s="22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2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2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2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2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2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2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2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2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2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2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2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2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2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2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2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</row>
    <row r="56" spans="1:364">
      <c r="A56" s="21" t="s">
        <v>1557</v>
      </c>
      <c r="B56" s="21" t="s">
        <v>990</v>
      </c>
      <c r="C56" s="21" t="s">
        <v>886</v>
      </c>
      <c r="D56" s="21" t="s">
        <v>1557</v>
      </c>
      <c r="E56" s="22">
        <v>0</v>
      </c>
      <c r="F56" s="23">
        <v>0</v>
      </c>
      <c r="G56" s="23">
        <v>0</v>
      </c>
      <c r="H56" s="23">
        <v>87.213615000000004</v>
      </c>
      <c r="I56" s="23">
        <v>88.957887999999997</v>
      </c>
      <c r="J56" s="23">
        <v>92.732454000000004</v>
      </c>
      <c r="K56" s="23">
        <v>94.184259999999995</v>
      </c>
      <c r="L56" s="23">
        <v>96.067944999999995</v>
      </c>
      <c r="M56" s="23">
        <v>97.989304000000004</v>
      </c>
      <c r="N56" s="23">
        <v>99.949089999999998</v>
      </c>
      <c r="O56" s="23">
        <v>101.948072</v>
      </c>
      <c r="P56" s="23">
        <v>103.98703399999999</v>
      </c>
      <c r="Q56" s="23">
        <v>106.066774</v>
      </c>
      <c r="R56" s="23">
        <v>108.18810999999999</v>
      </c>
      <c r="S56" s="23">
        <v>110.351872</v>
      </c>
      <c r="T56" s="23">
        <v>112.558909</v>
      </c>
      <c r="U56" s="23">
        <v>114.810087</v>
      </c>
      <c r="V56" s="23"/>
      <c r="W56" s="23"/>
      <c r="X56" s="23"/>
      <c r="Y56" s="22">
        <v>0</v>
      </c>
      <c r="Z56" s="23">
        <v>0</v>
      </c>
      <c r="AA56" s="23">
        <v>0</v>
      </c>
      <c r="AB56" s="23">
        <v>85.003525999999994</v>
      </c>
      <c r="AC56" s="23">
        <v>86.703597000000002</v>
      </c>
      <c r="AD56" s="23">
        <v>90.38252</v>
      </c>
      <c r="AE56" s="23">
        <v>91.797538000000003</v>
      </c>
      <c r="AF56" s="23">
        <v>93.633488999999997</v>
      </c>
      <c r="AG56" s="23">
        <v>95.506157999999999</v>
      </c>
      <c r="AH56" s="23">
        <v>97.416280999999998</v>
      </c>
      <c r="AI56" s="23">
        <v>99.364607000000007</v>
      </c>
      <c r="AJ56" s="23">
        <v>101.351899</v>
      </c>
      <c r="AK56" s="23">
        <v>103.37893699999999</v>
      </c>
      <c r="AL56" s="23">
        <v>105.446516</v>
      </c>
      <c r="AM56" s="23">
        <v>107.555446</v>
      </c>
      <c r="AN56" s="23">
        <v>109.70655499999999</v>
      </c>
      <c r="AO56" s="23">
        <v>111.90068599999999</v>
      </c>
      <c r="AP56" s="23"/>
      <c r="AQ56" s="23"/>
      <c r="AR56" s="23"/>
      <c r="AS56" s="22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2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2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2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2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2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2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2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2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2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2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2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2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2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2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2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</row>
    <row r="57" spans="1:364">
      <c r="A57" s="21" t="s">
        <v>1558</v>
      </c>
      <c r="B57" s="21" t="s">
        <v>1559</v>
      </c>
      <c r="C57" s="21" t="s">
        <v>886</v>
      </c>
      <c r="D57" s="21" t="s">
        <v>1558</v>
      </c>
      <c r="E57" s="22">
        <v>0</v>
      </c>
      <c r="F57" s="23">
        <v>0</v>
      </c>
      <c r="G57" s="23">
        <v>0</v>
      </c>
      <c r="H57" s="23">
        <v>124.38417800000001</v>
      </c>
      <c r="I57" s="23">
        <v>126.871861</v>
      </c>
      <c r="J57" s="23">
        <v>132.255154</v>
      </c>
      <c r="K57" s="23">
        <v>134.32572099999999</v>
      </c>
      <c r="L57" s="23">
        <v>137.012235</v>
      </c>
      <c r="M57" s="23">
        <v>139.75247999999999</v>
      </c>
      <c r="N57" s="23">
        <v>142.54752999999999</v>
      </c>
      <c r="O57" s="23">
        <v>145.39848000000001</v>
      </c>
      <c r="P57" s="23">
        <v>148.30645000000001</v>
      </c>
      <c r="Q57" s="23">
        <v>151.27257900000001</v>
      </c>
      <c r="R57" s="23">
        <v>154.29803100000001</v>
      </c>
      <c r="S57" s="23">
        <v>157.38399100000001</v>
      </c>
      <c r="T57" s="23">
        <v>160.53167099999999</v>
      </c>
      <c r="U57" s="23">
        <v>163.74230399999999</v>
      </c>
      <c r="V57" s="23"/>
      <c r="W57" s="23"/>
      <c r="X57" s="23"/>
      <c r="Y57" s="22">
        <v>0</v>
      </c>
      <c r="Z57" s="23">
        <v>0</v>
      </c>
      <c r="AA57" s="23">
        <v>0</v>
      </c>
      <c r="AB57" s="23">
        <v>121.232146</v>
      </c>
      <c r="AC57" s="23">
        <v>123.656789</v>
      </c>
      <c r="AD57" s="23">
        <v>128.903674</v>
      </c>
      <c r="AE57" s="23">
        <v>130.921774</v>
      </c>
      <c r="AF57" s="23">
        <v>133.54021</v>
      </c>
      <c r="AG57" s="23">
        <v>136.21101400000001</v>
      </c>
      <c r="AH57" s="23">
        <v>138.93523400000001</v>
      </c>
      <c r="AI57" s="23">
        <v>141.71393900000001</v>
      </c>
      <c r="AJ57" s="23">
        <v>144.54821799999999</v>
      </c>
      <c r="AK57" s="23">
        <v>147.43918199999999</v>
      </c>
      <c r="AL57" s="23">
        <v>150.38796600000001</v>
      </c>
      <c r="AM57" s="23">
        <v>153.395725</v>
      </c>
      <c r="AN57" s="23">
        <v>156.46364</v>
      </c>
      <c r="AO57" s="23">
        <v>159.59291200000001</v>
      </c>
      <c r="AP57" s="23"/>
      <c r="AQ57" s="23"/>
      <c r="AR57" s="23"/>
      <c r="AS57" s="22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2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2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2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2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2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2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2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2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2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2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2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2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2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2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2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</row>
    <row r="58" spans="1:364">
      <c r="A58" s="21" t="s">
        <v>1560</v>
      </c>
      <c r="B58" s="21" t="s">
        <v>1561</v>
      </c>
      <c r="C58" s="21" t="s">
        <v>886</v>
      </c>
      <c r="D58" s="21" t="s">
        <v>1560</v>
      </c>
      <c r="E58" s="22">
        <v>0</v>
      </c>
      <c r="F58" s="23">
        <v>0</v>
      </c>
      <c r="G58" s="23">
        <v>0</v>
      </c>
      <c r="H58" s="23">
        <v>150.86508499999999</v>
      </c>
      <c r="I58" s="23">
        <v>153.88238699999999</v>
      </c>
      <c r="J58" s="23">
        <v>160.41176100000001</v>
      </c>
      <c r="K58" s="23">
        <v>162.92314400000001</v>
      </c>
      <c r="L58" s="23">
        <v>166.18160700000001</v>
      </c>
      <c r="M58" s="23">
        <v>169.50523899999999</v>
      </c>
      <c r="N58" s="23">
        <v>172.89534399999999</v>
      </c>
      <c r="O58" s="23">
        <v>176.353251</v>
      </c>
      <c r="P58" s="23">
        <v>179.88031599999999</v>
      </c>
      <c r="Q58" s="23">
        <v>183.47792200000001</v>
      </c>
      <c r="R58" s="23">
        <v>187.147481</v>
      </c>
      <c r="S58" s="23">
        <v>190.89043100000001</v>
      </c>
      <c r="T58" s="23">
        <v>194.70823899999999</v>
      </c>
      <c r="U58" s="23">
        <v>198.60240400000001</v>
      </c>
      <c r="V58" s="23"/>
      <c r="W58" s="23"/>
      <c r="X58" s="23"/>
      <c r="Y58" s="22">
        <v>0</v>
      </c>
      <c r="Z58" s="23">
        <v>0</v>
      </c>
      <c r="AA58" s="23">
        <v>0</v>
      </c>
      <c r="AB58" s="23">
        <v>147.04199800000001</v>
      </c>
      <c r="AC58" s="23">
        <v>149.98283799999999</v>
      </c>
      <c r="AD58" s="23">
        <v>156.346765</v>
      </c>
      <c r="AE58" s="23">
        <v>158.794511</v>
      </c>
      <c r="AF58" s="23">
        <v>161.97040100000001</v>
      </c>
      <c r="AG58" s="23">
        <v>165.20980900000001</v>
      </c>
      <c r="AH58" s="23">
        <v>168.514005</v>
      </c>
      <c r="AI58" s="23">
        <v>171.88428500000001</v>
      </c>
      <c r="AJ58" s="23">
        <v>175.32197099999999</v>
      </c>
      <c r="AK58" s="23">
        <v>178.82840999999999</v>
      </c>
      <c r="AL58" s="23">
        <v>182.404979</v>
      </c>
      <c r="AM58" s="23">
        <v>186.053078</v>
      </c>
      <c r="AN58" s="23">
        <v>189.77413999999999</v>
      </c>
      <c r="AO58" s="23">
        <v>193.56962300000001</v>
      </c>
      <c r="AP58" s="23"/>
      <c r="AQ58" s="23"/>
      <c r="AR58" s="23"/>
      <c r="AS58" s="22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2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2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2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2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2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2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2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2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2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2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2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2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2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2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2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</row>
    <row r="59" spans="1:364">
      <c r="A59" s="21" t="s">
        <v>1562</v>
      </c>
      <c r="B59" s="21" t="s">
        <v>1007</v>
      </c>
      <c r="C59" s="21" t="s">
        <v>886</v>
      </c>
      <c r="D59" s="21" t="s">
        <v>1562</v>
      </c>
      <c r="E59" s="22">
        <v>0</v>
      </c>
      <c r="F59" s="23">
        <v>0</v>
      </c>
      <c r="G59" s="23">
        <v>0</v>
      </c>
      <c r="H59" s="23">
        <v>97.920670999999999</v>
      </c>
      <c r="I59" s="23">
        <v>101.34789499999999</v>
      </c>
      <c r="J59" s="23">
        <v>106.981605</v>
      </c>
      <c r="K59" s="23">
        <v>110.254383</v>
      </c>
      <c r="L59" s="23">
        <v>114.113286</v>
      </c>
      <c r="M59" s="23">
        <v>118.10725100000001</v>
      </c>
      <c r="N59" s="23">
        <v>122.241005</v>
      </c>
      <c r="O59" s="23">
        <v>126.51944</v>
      </c>
      <c r="P59" s="23">
        <v>130.947621</v>
      </c>
      <c r="Q59" s="23">
        <v>135.530787</v>
      </c>
      <c r="R59" s="23">
        <v>140.27436499999999</v>
      </c>
      <c r="S59" s="23">
        <v>145.18396799999999</v>
      </c>
      <c r="T59" s="23">
        <v>150.26540700000001</v>
      </c>
      <c r="U59" s="23">
        <v>155.52469600000001</v>
      </c>
      <c r="V59" s="23"/>
      <c r="W59" s="23"/>
      <c r="X59" s="23"/>
      <c r="Y59" s="22">
        <v>0</v>
      </c>
      <c r="Z59" s="23">
        <v>0</v>
      </c>
      <c r="AA59" s="23">
        <v>0</v>
      </c>
      <c r="AB59" s="23">
        <v>95.439254000000005</v>
      </c>
      <c r="AC59" s="23">
        <v>98.779628000000002</v>
      </c>
      <c r="AD59" s="23">
        <v>104.270583</v>
      </c>
      <c r="AE59" s="23">
        <v>107.46042799999999</v>
      </c>
      <c r="AF59" s="23">
        <v>111.221543</v>
      </c>
      <c r="AG59" s="23">
        <v>115.11429699999999</v>
      </c>
      <c r="AH59" s="23">
        <v>119.143297</v>
      </c>
      <c r="AI59" s="23">
        <v>123.31331299999999</v>
      </c>
      <c r="AJ59" s="23">
        <v>127.629278</v>
      </c>
      <c r="AK59" s="23">
        <v>132.09630300000001</v>
      </c>
      <c r="AL59" s="23">
        <v>136.719674</v>
      </c>
      <c r="AM59" s="23">
        <v>141.504862</v>
      </c>
      <c r="AN59" s="23">
        <v>146.45753300000001</v>
      </c>
      <c r="AO59" s="23">
        <v>151.58354600000001</v>
      </c>
      <c r="AP59" s="23"/>
      <c r="AQ59" s="23"/>
      <c r="AR59" s="23"/>
      <c r="AS59" s="22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2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2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2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2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2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2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2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2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2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2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2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2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2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2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2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</row>
    <row r="60" spans="1:364">
      <c r="A60" s="21" t="s">
        <v>1563</v>
      </c>
      <c r="B60" s="21" t="s">
        <v>1009</v>
      </c>
      <c r="C60" s="21" t="s">
        <v>886</v>
      </c>
      <c r="D60" s="21" t="s">
        <v>1563</v>
      </c>
      <c r="E60" s="22">
        <v>0</v>
      </c>
      <c r="F60" s="23">
        <v>0</v>
      </c>
      <c r="G60" s="23">
        <v>0</v>
      </c>
      <c r="H60" s="23">
        <v>121.57811</v>
      </c>
      <c r="I60" s="23">
        <v>125.833344</v>
      </c>
      <c r="J60" s="23">
        <v>132.828147</v>
      </c>
      <c r="K60" s="23">
        <v>136.89162200000001</v>
      </c>
      <c r="L60" s="23">
        <v>141.682828</v>
      </c>
      <c r="M60" s="23">
        <v>146.641727</v>
      </c>
      <c r="N60" s="23">
        <v>151.77418800000001</v>
      </c>
      <c r="O60" s="23">
        <v>157.086285</v>
      </c>
      <c r="P60" s="23">
        <v>162.584304</v>
      </c>
      <c r="Q60" s="23">
        <v>168.274755</v>
      </c>
      <c r="R60" s="23">
        <v>174.16437199999999</v>
      </c>
      <c r="S60" s="23">
        <v>180.26012499999999</v>
      </c>
      <c r="T60" s="23">
        <v>186.56922900000001</v>
      </c>
      <c r="U60" s="23">
        <v>193.099152</v>
      </c>
      <c r="V60" s="23"/>
      <c r="W60" s="23"/>
      <c r="X60" s="23"/>
      <c r="Y60" s="22">
        <v>0</v>
      </c>
      <c r="Z60" s="23">
        <v>0</v>
      </c>
      <c r="AA60" s="23">
        <v>0</v>
      </c>
      <c r="AB60" s="23">
        <v>118.497187</v>
      </c>
      <c r="AC60" s="23">
        <v>122.644589</v>
      </c>
      <c r="AD60" s="23">
        <v>129.46214699999999</v>
      </c>
      <c r="AE60" s="23">
        <v>133.422653</v>
      </c>
      <c r="AF60" s="23">
        <v>138.092445</v>
      </c>
      <c r="AG60" s="23">
        <v>142.925681</v>
      </c>
      <c r="AH60" s="23">
        <v>147.92807999999999</v>
      </c>
      <c r="AI60" s="23">
        <v>153.10556299999999</v>
      </c>
      <c r="AJ60" s="23">
        <v>158.464257</v>
      </c>
      <c r="AK60" s="23">
        <v>164.01050599999999</v>
      </c>
      <c r="AL60" s="23">
        <v>169.75087400000001</v>
      </c>
      <c r="AM60" s="23">
        <v>175.69215500000001</v>
      </c>
      <c r="AN60" s="23">
        <v>181.84137999999999</v>
      </c>
      <c r="AO60" s="23">
        <v>188.205828</v>
      </c>
      <c r="AP60" s="23"/>
      <c r="AQ60" s="23"/>
      <c r="AR60" s="23"/>
      <c r="AS60" s="22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2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2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2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2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2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2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2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2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2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2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2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2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2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2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2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</row>
    <row r="61" spans="1:364">
      <c r="A61" s="21" t="s">
        <v>1564</v>
      </c>
      <c r="B61" s="21" t="s">
        <v>1011</v>
      </c>
      <c r="C61" s="21" t="s">
        <v>886</v>
      </c>
      <c r="D61" s="9" t="s">
        <v>1564</v>
      </c>
      <c r="E61" s="22">
        <v>0</v>
      </c>
      <c r="F61" s="23">
        <v>0</v>
      </c>
      <c r="G61" s="23">
        <v>0</v>
      </c>
      <c r="H61" s="23">
        <v>163.508433</v>
      </c>
      <c r="I61" s="23">
        <v>169.23122799999999</v>
      </c>
      <c r="J61" s="23">
        <v>178.63842600000001</v>
      </c>
      <c r="K61" s="23">
        <v>184.10332700000001</v>
      </c>
      <c r="L61" s="23">
        <v>190.546943</v>
      </c>
      <c r="M61" s="23">
        <v>197.21608599999999</v>
      </c>
      <c r="N61" s="23">
        <v>204.118649</v>
      </c>
      <c r="O61" s="23">
        <v>211.26280199999999</v>
      </c>
      <c r="P61" s="23">
        <v>218.65700000000001</v>
      </c>
      <c r="Q61" s="23">
        <v>226.30999499999999</v>
      </c>
      <c r="R61" s="23">
        <v>234.23084499999999</v>
      </c>
      <c r="S61" s="23">
        <v>242.42892499999999</v>
      </c>
      <c r="T61" s="23">
        <v>250.913937</v>
      </c>
      <c r="U61" s="23">
        <v>259.69592499999999</v>
      </c>
      <c r="V61" s="23"/>
      <c r="W61" s="23"/>
      <c r="X61" s="23"/>
      <c r="Y61" s="22">
        <v>0</v>
      </c>
      <c r="Z61" s="23">
        <v>0</v>
      </c>
      <c r="AA61" s="23">
        <v>0</v>
      </c>
      <c r="AB61" s="23">
        <v>159.364949</v>
      </c>
      <c r="AC61" s="23">
        <v>164.942722</v>
      </c>
      <c r="AD61" s="23">
        <v>174.111547</v>
      </c>
      <c r="AE61" s="23">
        <v>179.43796599999999</v>
      </c>
      <c r="AF61" s="23">
        <v>185.71829500000001</v>
      </c>
      <c r="AG61" s="23">
        <v>192.218436</v>
      </c>
      <c r="AH61" s="23">
        <v>198.94608099999999</v>
      </c>
      <c r="AI61" s="23">
        <v>205.90919400000001</v>
      </c>
      <c r="AJ61" s="23">
        <v>213.116015</v>
      </c>
      <c r="AK61" s="23">
        <v>220.575076</v>
      </c>
      <c r="AL61" s="23">
        <v>228.29520400000001</v>
      </c>
      <c r="AM61" s="23">
        <v>236.28553600000001</v>
      </c>
      <c r="AN61" s="23">
        <v>244.55553</v>
      </c>
      <c r="AO61" s="23">
        <v>253.11497299999999</v>
      </c>
      <c r="AP61" s="23"/>
      <c r="AQ61" s="23"/>
      <c r="AR61" s="23"/>
      <c r="AS61" s="2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2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2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2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2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2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2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2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2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2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2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2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2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2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2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2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</row>
    <row r="62" spans="1:364">
      <c r="A62" s="21" t="s">
        <v>1565</v>
      </c>
      <c r="B62" s="21" t="s">
        <v>1019</v>
      </c>
      <c r="C62" s="21" t="s">
        <v>886</v>
      </c>
      <c r="D62" s="9" t="s">
        <v>1565</v>
      </c>
      <c r="E62" s="22">
        <v>0</v>
      </c>
      <c r="F62" s="23">
        <v>0</v>
      </c>
      <c r="G62" s="23">
        <v>0</v>
      </c>
      <c r="H62" s="23">
        <v>97.920670999999999</v>
      </c>
      <c r="I62" s="23">
        <v>101.34789499999999</v>
      </c>
      <c r="J62" s="23">
        <v>106.981605</v>
      </c>
      <c r="K62" s="23">
        <v>110.254383</v>
      </c>
      <c r="L62" s="23">
        <v>114.113286</v>
      </c>
      <c r="M62" s="23">
        <v>118.10725100000001</v>
      </c>
      <c r="N62" s="23">
        <v>122.241005</v>
      </c>
      <c r="O62" s="23">
        <v>126.51944</v>
      </c>
      <c r="P62" s="23">
        <v>130.947621</v>
      </c>
      <c r="Q62" s="23">
        <v>135.530787</v>
      </c>
      <c r="R62" s="23">
        <v>140.27436499999999</v>
      </c>
      <c r="S62" s="23">
        <v>145.18396799999999</v>
      </c>
      <c r="T62" s="23">
        <v>150.26540700000001</v>
      </c>
      <c r="U62" s="23">
        <v>155.52469600000001</v>
      </c>
      <c r="V62" s="23"/>
      <c r="W62" s="23"/>
      <c r="X62" s="23"/>
      <c r="Y62" s="22">
        <v>0</v>
      </c>
      <c r="Z62" s="23">
        <v>0</v>
      </c>
      <c r="AA62" s="23">
        <v>0</v>
      </c>
      <c r="AB62" s="23">
        <v>95.439254000000005</v>
      </c>
      <c r="AC62" s="23">
        <v>98.779628000000002</v>
      </c>
      <c r="AD62" s="23">
        <v>104.270583</v>
      </c>
      <c r="AE62" s="23">
        <v>107.46042799999999</v>
      </c>
      <c r="AF62" s="23">
        <v>111.221543</v>
      </c>
      <c r="AG62" s="23">
        <v>115.11429699999999</v>
      </c>
      <c r="AH62" s="23">
        <v>119.143297</v>
      </c>
      <c r="AI62" s="23">
        <v>123.31331299999999</v>
      </c>
      <c r="AJ62" s="23">
        <v>127.629278</v>
      </c>
      <c r="AK62" s="23">
        <v>132.09630300000001</v>
      </c>
      <c r="AL62" s="23">
        <v>136.719674</v>
      </c>
      <c r="AM62" s="23">
        <v>141.504862</v>
      </c>
      <c r="AN62" s="23">
        <v>146.45753300000001</v>
      </c>
      <c r="AO62" s="23">
        <v>151.58354600000001</v>
      </c>
      <c r="AP62" s="23"/>
      <c r="AQ62" s="23"/>
      <c r="AR62" s="23"/>
      <c r="AS62" s="2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2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2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2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2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2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2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2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2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2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2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2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2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2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2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2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</row>
    <row r="63" spans="1:364">
      <c r="A63" s="21" t="s">
        <v>1566</v>
      </c>
      <c r="B63" s="21" t="s">
        <v>1021</v>
      </c>
      <c r="C63" s="21" t="s">
        <v>886</v>
      </c>
      <c r="D63" s="9" t="s">
        <v>1566</v>
      </c>
      <c r="E63" s="22">
        <v>0</v>
      </c>
      <c r="F63" s="23">
        <v>0</v>
      </c>
      <c r="G63" s="23">
        <v>0</v>
      </c>
      <c r="H63" s="23">
        <v>121.57811</v>
      </c>
      <c r="I63" s="23">
        <v>125.833344</v>
      </c>
      <c r="J63" s="23">
        <v>132.828147</v>
      </c>
      <c r="K63" s="23">
        <v>136.89162200000001</v>
      </c>
      <c r="L63" s="23">
        <v>141.682828</v>
      </c>
      <c r="M63" s="23">
        <v>146.641727</v>
      </c>
      <c r="N63" s="23">
        <v>151.77418800000001</v>
      </c>
      <c r="O63" s="23">
        <v>157.086285</v>
      </c>
      <c r="P63" s="23">
        <v>162.584304</v>
      </c>
      <c r="Q63" s="23">
        <v>168.274755</v>
      </c>
      <c r="R63" s="23">
        <v>174.16437199999999</v>
      </c>
      <c r="S63" s="23">
        <v>180.26012499999999</v>
      </c>
      <c r="T63" s="23">
        <v>186.56922900000001</v>
      </c>
      <c r="U63" s="23">
        <v>193.099152</v>
      </c>
      <c r="V63" s="23"/>
      <c r="W63" s="23"/>
      <c r="X63" s="23"/>
      <c r="Y63" s="22">
        <v>0</v>
      </c>
      <c r="Z63" s="23">
        <v>0</v>
      </c>
      <c r="AA63" s="23">
        <v>0</v>
      </c>
      <c r="AB63" s="23">
        <v>118.497187</v>
      </c>
      <c r="AC63" s="23">
        <v>122.644589</v>
      </c>
      <c r="AD63" s="23">
        <v>129.46214699999999</v>
      </c>
      <c r="AE63" s="23">
        <v>133.422653</v>
      </c>
      <c r="AF63" s="23">
        <v>138.092445</v>
      </c>
      <c r="AG63" s="23">
        <v>142.925681</v>
      </c>
      <c r="AH63" s="23">
        <v>147.92807999999999</v>
      </c>
      <c r="AI63" s="23">
        <v>153.10556299999999</v>
      </c>
      <c r="AJ63" s="23">
        <v>158.464257</v>
      </c>
      <c r="AK63" s="23">
        <v>164.01050599999999</v>
      </c>
      <c r="AL63" s="23">
        <v>169.75087400000001</v>
      </c>
      <c r="AM63" s="23">
        <v>175.69215500000001</v>
      </c>
      <c r="AN63" s="23">
        <v>181.84137999999999</v>
      </c>
      <c r="AO63" s="23">
        <v>188.205828</v>
      </c>
      <c r="AP63" s="23"/>
      <c r="AQ63" s="23"/>
      <c r="AR63" s="23"/>
      <c r="AS63" s="2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2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2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2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2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2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2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2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2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2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2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2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2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2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2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2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</row>
    <row r="64" spans="1:364">
      <c r="A64" s="21" t="s">
        <v>1567</v>
      </c>
      <c r="B64" s="21" t="s">
        <v>1023</v>
      </c>
      <c r="C64" s="21" t="s">
        <v>886</v>
      </c>
      <c r="D64" s="9" t="s">
        <v>1567</v>
      </c>
      <c r="E64" s="22">
        <v>0</v>
      </c>
      <c r="F64" s="23">
        <v>0</v>
      </c>
      <c r="G64" s="23">
        <v>0</v>
      </c>
      <c r="H64" s="23">
        <v>163.508433</v>
      </c>
      <c r="I64" s="23">
        <v>169.23122799999999</v>
      </c>
      <c r="J64" s="23">
        <v>178.63842600000001</v>
      </c>
      <c r="K64" s="23">
        <v>184.10332700000001</v>
      </c>
      <c r="L64" s="23">
        <v>190.546943</v>
      </c>
      <c r="M64" s="23">
        <v>197.21608599999999</v>
      </c>
      <c r="N64" s="23">
        <v>204.118649</v>
      </c>
      <c r="O64" s="23">
        <v>211.26280199999999</v>
      </c>
      <c r="P64" s="23">
        <v>218.65700000000001</v>
      </c>
      <c r="Q64" s="23">
        <v>226.30999499999999</v>
      </c>
      <c r="R64" s="23">
        <v>234.23084499999999</v>
      </c>
      <c r="S64" s="23">
        <v>242.42892499999999</v>
      </c>
      <c r="T64" s="23">
        <v>250.913937</v>
      </c>
      <c r="U64" s="23">
        <v>259.69592499999999</v>
      </c>
      <c r="V64" s="23"/>
      <c r="W64" s="23"/>
      <c r="X64" s="23"/>
      <c r="Y64" s="22">
        <v>0</v>
      </c>
      <c r="Z64" s="23">
        <v>0</v>
      </c>
      <c r="AA64" s="23">
        <v>0</v>
      </c>
      <c r="AB64" s="23">
        <v>159.364949</v>
      </c>
      <c r="AC64" s="23">
        <v>164.942722</v>
      </c>
      <c r="AD64" s="23">
        <v>174.111547</v>
      </c>
      <c r="AE64" s="23">
        <v>179.43796599999999</v>
      </c>
      <c r="AF64" s="23">
        <v>185.71829500000001</v>
      </c>
      <c r="AG64" s="23">
        <v>192.218436</v>
      </c>
      <c r="AH64" s="23">
        <v>198.94608099999999</v>
      </c>
      <c r="AI64" s="23">
        <v>205.90919400000001</v>
      </c>
      <c r="AJ64" s="23">
        <v>213.116015</v>
      </c>
      <c r="AK64" s="23">
        <v>220.575076</v>
      </c>
      <c r="AL64" s="23">
        <v>228.29520400000001</v>
      </c>
      <c r="AM64" s="23">
        <v>236.28553600000001</v>
      </c>
      <c r="AN64" s="23">
        <v>244.55553</v>
      </c>
      <c r="AO64" s="23">
        <v>253.11497299999999</v>
      </c>
      <c r="AP64" s="23"/>
      <c r="AQ64" s="23"/>
      <c r="AR64" s="23"/>
      <c r="AS64" s="2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2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2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2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2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2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2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2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2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2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2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2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2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2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2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2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</row>
    <row r="65" spans="1:364">
      <c r="A65" s="21" t="s">
        <v>1568</v>
      </c>
      <c r="B65" s="21" t="s">
        <v>1569</v>
      </c>
      <c r="C65" s="21" t="s">
        <v>886</v>
      </c>
      <c r="D65" s="9" t="s">
        <v>1568</v>
      </c>
      <c r="E65" s="22">
        <v>0</v>
      </c>
      <c r="F65" s="23">
        <v>0</v>
      </c>
      <c r="G65" s="23">
        <v>0</v>
      </c>
      <c r="H65" s="23">
        <v>97.920670999999999</v>
      </c>
      <c r="I65" s="23">
        <v>101.34789499999999</v>
      </c>
      <c r="J65" s="23">
        <v>106.981605</v>
      </c>
      <c r="K65" s="23">
        <v>110.254383</v>
      </c>
      <c r="L65" s="23">
        <v>114.113286</v>
      </c>
      <c r="M65" s="23">
        <v>118.10725100000001</v>
      </c>
      <c r="N65" s="23">
        <v>122.241005</v>
      </c>
      <c r="O65" s="23">
        <v>126.51944</v>
      </c>
      <c r="P65" s="23">
        <v>130.947621</v>
      </c>
      <c r="Q65" s="23">
        <v>135.530787</v>
      </c>
      <c r="R65" s="23">
        <v>140.27436499999999</v>
      </c>
      <c r="S65" s="23">
        <v>145.18396799999999</v>
      </c>
      <c r="T65" s="23">
        <v>150.26540700000001</v>
      </c>
      <c r="U65" s="23">
        <v>155.52469600000001</v>
      </c>
      <c r="V65" s="23"/>
      <c r="W65" s="23"/>
      <c r="X65" s="23"/>
      <c r="Y65" s="22">
        <v>0</v>
      </c>
      <c r="Z65" s="23">
        <v>0</v>
      </c>
      <c r="AA65" s="23">
        <v>0</v>
      </c>
      <c r="AB65" s="23">
        <v>95.439254000000005</v>
      </c>
      <c r="AC65" s="23">
        <v>98.779628000000002</v>
      </c>
      <c r="AD65" s="23">
        <v>104.270583</v>
      </c>
      <c r="AE65" s="23">
        <v>107.46042799999999</v>
      </c>
      <c r="AF65" s="23">
        <v>111.221543</v>
      </c>
      <c r="AG65" s="23">
        <v>115.11429699999999</v>
      </c>
      <c r="AH65" s="23">
        <v>119.143297</v>
      </c>
      <c r="AI65" s="23">
        <v>123.31331299999999</v>
      </c>
      <c r="AJ65" s="23">
        <v>127.629278</v>
      </c>
      <c r="AK65" s="23">
        <v>132.09630300000001</v>
      </c>
      <c r="AL65" s="23">
        <v>136.719674</v>
      </c>
      <c r="AM65" s="23">
        <v>141.504862</v>
      </c>
      <c r="AN65" s="23">
        <v>146.45753300000001</v>
      </c>
      <c r="AO65" s="23">
        <v>151.58354600000001</v>
      </c>
      <c r="AP65" s="23"/>
      <c r="AQ65" s="23"/>
      <c r="AR65" s="23"/>
      <c r="AS65" s="22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2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2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2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2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2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2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2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2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2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2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2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2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2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2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2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</row>
    <row r="66" spans="1:364">
      <c r="A66" s="21" t="s">
        <v>1570</v>
      </c>
      <c r="B66" s="21" t="s">
        <v>1571</v>
      </c>
      <c r="C66" s="21" t="s">
        <v>886</v>
      </c>
      <c r="D66" s="9" t="s">
        <v>1570</v>
      </c>
      <c r="E66" s="22">
        <v>0</v>
      </c>
      <c r="F66" s="23">
        <v>0</v>
      </c>
      <c r="G66" s="23">
        <v>0</v>
      </c>
      <c r="H66" s="23">
        <v>121.57811</v>
      </c>
      <c r="I66" s="23">
        <v>125.833344</v>
      </c>
      <c r="J66" s="23">
        <v>132.828147</v>
      </c>
      <c r="K66" s="23">
        <v>136.89162200000001</v>
      </c>
      <c r="L66" s="23">
        <v>141.682828</v>
      </c>
      <c r="M66" s="23">
        <v>146.641727</v>
      </c>
      <c r="N66" s="23">
        <v>151.77418800000001</v>
      </c>
      <c r="O66" s="23">
        <v>157.086285</v>
      </c>
      <c r="P66" s="23">
        <v>162.584304</v>
      </c>
      <c r="Q66" s="23">
        <v>168.274755</v>
      </c>
      <c r="R66" s="23">
        <v>174.16437199999999</v>
      </c>
      <c r="S66" s="23">
        <v>180.26012499999999</v>
      </c>
      <c r="T66" s="23">
        <v>186.56922900000001</v>
      </c>
      <c r="U66" s="23">
        <v>193.099152</v>
      </c>
      <c r="V66" s="23"/>
      <c r="W66" s="23"/>
      <c r="X66" s="23"/>
      <c r="Y66" s="22">
        <v>0</v>
      </c>
      <c r="Z66" s="23">
        <v>0</v>
      </c>
      <c r="AA66" s="23">
        <v>0</v>
      </c>
      <c r="AB66" s="23">
        <v>118.497187</v>
      </c>
      <c r="AC66" s="23">
        <v>122.644589</v>
      </c>
      <c r="AD66" s="23">
        <v>129.46214699999999</v>
      </c>
      <c r="AE66" s="23">
        <v>133.422653</v>
      </c>
      <c r="AF66" s="23">
        <v>138.092445</v>
      </c>
      <c r="AG66" s="23">
        <v>142.925681</v>
      </c>
      <c r="AH66" s="23">
        <v>147.92807999999999</v>
      </c>
      <c r="AI66" s="23">
        <v>153.10556299999999</v>
      </c>
      <c r="AJ66" s="23">
        <v>158.464257</v>
      </c>
      <c r="AK66" s="23">
        <v>164.01050599999999</v>
      </c>
      <c r="AL66" s="23">
        <v>169.75087400000001</v>
      </c>
      <c r="AM66" s="23">
        <v>175.69215500000001</v>
      </c>
      <c r="AN66" s="23">
        <v>181.84137999999999</v>
      </c>
      <c r="AO66" s="23">
        <v>188.205828</v>
      </c>
      <c r="AP66" s="23"/>
      <c r="AQ66" s="23"/>
      <c r="AR66" s="23"/>
      <c r="AS66" s="22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2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2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2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2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2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2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2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2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2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2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2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2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2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2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2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</row>
    <row r="67" spans="1:364">
      <c r="A67" s="21" t="s">
        <v>1572</v>
      </c>
      <c r="B67" s="21" t="s">
        <v>1573</v>
      </c>
      <c r="C67" s="21" t="s">
        <v>886</v>
      </c>
      <c r="D67" s="9" t="s">
        <v>1572</v>
      </c>
      <c r="E67" s="22">
        <v>0</v>
      </c>
      <c r="F67" s="23">
        <v>0</v>
      </c>
      <c r="G67" s="23">
        <v>0</v>
      </c>
      <c r="H67" s="23">
        <v>163.508433</v>
      </c>
      <c r="I67" s="23">
        <v>169.23122799999999</v>
      </c>
      <c r="J67" s="23">
        <v>178.63842600000001</v>
      </c>
      <c r="K67" s="23">
        <v>184.10332700000001</v>
      </c>
      <c r="L67" s="23">
        <v>190.546943</v>
      </c>
      <c r="M67" s="23">
        <v>197.21608599999999</v>
      </c>
      <c r="N67" s="23">
        <v>204.118649</v>
      </c>
      <c r="O67" s="23">
        <v>211.26280199999999</v>
      </c>
      <c r="P67" s="23">
        <v>218.65700000000001</v>
      </c>
      <c r="Q67" s="23">
        <v>226.30999499999999</v>
      </c>
      <c r="R67" s="23">
        <v>234.23084499999999</v>
      </c>
      <c r="S67" s="23">
        <v>242.42892499999999</v>
      </c>
      <c r="T67" s="23">
        <v>250.913937</v>
      </c>
      <c r="U67" s="23">
        <v>259.69592499999999</v>
      </c>
      <c r="V67" s="23"/>
      <c r="W67" s="23"/>
      <c r="X67" s="23"/>
      <c r="Y67" s="22">
        <v>0</v>
      </c>
      <c r="Z67" s="23">
        <v>0</v>
      </c>
      <c r="AA67" s="23">
        <v>0</v>
      </c>
      <c r="AB67" s="23">
        <v>159.364949</v>
      </c>
      <c r="AC67" s="23">
        <v>164.942722</v>
      </c>
      <c r="AD67" s="23">
        <v>174.111547</v>
      </c>
      <c r="AE67" s="23">
        <v>179.43796599999999</v>
      </c>
      <c r="AF67" s="23">
        <v>185.71829500000001</v>
      </c>
      <c r="AG67" s="23">
        <v>192.218436</v>
      </c>
      <c r="AH67" s="23">
        <v>198.94608099999999</v>
      </c>
      <c r="AI67" s="23">
        <v>205.90919400000001</v>
      </c>
      <c r="AJ67" s="23">
        <v>213.116015</v>
      </c>
      <c r="AK67" s="23">
        <v>220.575076</v>
      </c>
      <c r="AL67" s="23">
        <v>228.29520400000001</v>
      </c>
      <c r="AM67" s="23">
        <v>236.28553600000001</v>
      </c>
      <c r="AN67" s="23">
        <v>244.55553</v>
      </c>
      <c r="AO67" s="23">
        <v>253.11497299999999</v>
      </c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21" t="s">
        <v>1574</v>
      </c>
      <c r="B68" s="21" t="s">
        <v>1575</v>
      </c>
      <c r="C68" s="21" t="s">
        <v>886</v>
      </c>
      <c r="D68" s="9" t="s">
        <v>1574</v>
      </c>
      <c r="E68" s="22">
        <v>0</v>
      </c>
      <c r="F68" s="23">
        <v>0</v>
      </c>
      <c r="G68" s="23">
        <v>0</v>
      </c>
      <c r="H68" s="23">
        <v>73.058595999999994</v>
      </c>
      <c r="I68" s="23">
        <v>75.615646999999996</v>
      </c>
      <c r="J68" s="23">
        <v>79.818956999999997</v>
      </c>
      <c r="K68" s="23">
        <v>82.260777000000004</v>
      </c>
      <c r="L68" s="23">
        <v>85.139904000000001</v>
      </c>
      <c r="M68" s="23">
        <v>88.119799999999998</v>
      </c>
      <c r="N68" s="23">
        <v>91.203992999999997</v>
      </c>
      <c r="O68" s="23">
        <v>94.396133000000006</v>
      </c>
      <c r="P68" s="23">
        <v>97.699997999999994</v>
      </c>
      <c r="Q68" s="23">
        <v>101.11949799999999</v>
      </c>
      <c r="R68" s="23">
        <v>104.65868</v>
      </c>
      <c r="S68" s="23">
        <v>108.32173400000001</v>
      </c>
      <c r="T68" s="23">
        <v>112.112995</v>
      </c>
      <c r="U68" s="23">
        <v>116.03694900000001</v>
      </c>
      <c r="V68" s="23"/>
      <c r="W68" s="23"/>
      <c r="X68" s="23"/>
      <c r="Y68" s="22">
        <v>0</v>
      </c>
      <c r="Z68" s="23">
        <v>0</v>
      </c>
      <c r="AA68" s="23">
        <v>0</v>
      </c>
      <c r="AB68" s="23">
        <v>71.207211000000001</v>
      </c>
      <c r="AC68" s="23">
        <v>73.699464000000006</v>
      </c>
      <c r="AD68" s="23">
        <v>77.796263999999994</v>
      </c>
      <c r="AE68" s="23">
        <v>80.176207000000005</v>
      </c>
      <c r="AF68" s="23">
        <v>82.982373999999993</v>
      </c>
      <c r="AG68" s="23">
        <v>85.886757000000003</v>
      </c>
      <c r="AH68" s="23">
        <v>88.892793999999995</v>
      </c>
      <c r="AI68" s="23">
        <v>92.004041999999998</v>
      </c>
      <c r="AJ68" s="23">
        <v>95.224182999999996</v>
      </c>
      <c r="AK68" s="23">
        <v>98.557029999999997</v>
      </c>
      <c r="AL68" s="23">
        <v>102.00652599999999</v>
      </c>
      <c r="AM68" s="23">
        <v>105.57675399999999</v>
      </c>
      <c r="AN68" s="23">
        <v>109.27194</v>
      </c>
      <c r="AO68" s="23">
        <v>113.096458</v>
      </c>
      <c r="AP68" s="23"/>
      <c r="AQ68" s="23"/>
      <c r="AR68" s="23"/>
      <c r="AS68" s="22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2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2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2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2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2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2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2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2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2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2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2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2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2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2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2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</row>
    <row r="69" spans="1:364">
      <c r="A69" s="21" t="s">
        <v>1576</v>
      </c>
      <c r="B69" s="21" t="s">
        <v>1577</v>
      </c>
      <c r="C69" s="21" t="s">
        <v>886</v>
      </c>
      <c r="D69" s="9" t="s">
        <v>1576</v>
      </c>
      <c r="E69" s="22">
        <v>0</v>
      </c>
      <c r="F69" s="23">
        <v>0</v>
      </c>
      <c r="G69" s="23">
        <v>0</v>
      </c>
      <c r="H69" s="23">
        <v>93.758564000000007</v>
      </c>
      <c r="I69" s="23">
        <v>97.040113000000005</v>
      </c>
      <c r="J69" s="23">
        <v>102.434363</v>
      </c>
      <c r="K69" s="23">
        <v>105.568032</v>
      </c>
      <c r="L69" s="23">
        <v>109.262913</v>
      </c>
      <c r="M69" s="23">
        <v>113.087115</v>
      </c>
      <c r="N69" s="23">
        <v>117.045164</v>
      </c>
      <c r="O69" s="23">
        <v>121.141745</v>
      </c>
      <c r="P69" s="23">
        <v>125.38170599999999</v>
      </c>
      <c r="Q69" s="23">
        <v>129.77006600000001</v>
      </c>
      <c r="R69" s="23">
        <v>134.31201799999999</v>
      </c>
      <c r="S69" s="23">
        <v>139.01293899999999</v>
      </c>
      <c r="T69" s="23">
        <v>143.87839099999999</v>
      </c>
      <c r="U69" s="23">
        <v>148.91413499999999</v>
      </c>
      <c r="V69" s="23"/>
      <c r="W69" s="23"/>
      <c r="X69" s="23"/>
      <c r="Y69" s="22">
        <v>0</v>
      </c>
      <c r="Z69" s="23">
        <v>0</v>
      </c>
      <c r="AA69" s="23">
        <v>0</v>
      </c>
      <c r="AB69" s="23">
        <v>91.382617999999994</v>
      </c>
      <c r="AC69" s="23">
        <v>94.581010000000006</v>
      </c>
      <c r="AD69" s="23">
        <v>99.838572999999997</v>
      </c>
      <c r="AE69" s="23">
        <v>102.89283399999999</v>
      </c>
      <c r="AF69" s="23">
        <v>106.494083</v>
      </c>
      <c r="AG69" s="23">
        <v>110.22137600000001</v>
      </c>
      <c r="AH69" s="23">
        <v>114.07912399999999</v>
      </c>
      <c r="AI69" s="23">
        <v>118.071893</v>
      </c>
      <c r="AJ69" s="23">
        <v>122.20441</v>
      </c>
      <c r="AK69" s="23">
        <v>126.48156400000001</v>
      </c>
      <c r="AL69" s="23">
        <v>130.90841900000001</v>
      </c>
      <c r="AM69" s="23">
        <v>135.49021300000001</v>
      </c>
      <c r="AN69" s="23">
        <v>140.232371</v>
      </c>
      <c r="AO69" s="23">
        <v>145.14050399999999</v>
      </c>
      <c r="AP69" s="23"/>
      <c r="AQ69" s="23"/>
      <c r="AR69" s="23"/>
      <c r="AS69" s="22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2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2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2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2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2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2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2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2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2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2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2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2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2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2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2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</row>
    <row r="70" spans="1:364">
      <c r="A70" s="9" t="s">
        <v>1578</v>
      </c>
      <c r="B70" s="9" t="s">
        <v>1579</v>
      </c>
      <c r="C70" s="21" t="s">
        <v>886</v>
      </c>
      <c r="D70" s="9" t="s">
        <v>1578</v>
      </c>
      <c r="E70" s="22">
        <v>0</v>
      </c>
      <c r="F70" s="23">
        <v>0</v>
      </c>
      <c r="G70" s="23">
        <v>0</v>
      </c>
      <c r="H70" s="23">
        <v>107.386464</v>
      </c>
      <c r="I70" s="23">
        <v>111.144991</v>
      </c>
      <c r="J70" s="23">
        <v>117.3233</v>
      </c>
      <c r="K70" s="23">
        <v>120.912451</v>
      </c>
      <c r="L70" s="23">
        <v>125.14438699999999</v>
      </c>
      <c r="M70" s="23">
        <v>129.52444</v>
      </c>
      <c r="N70" s="23">
        <v>134.057796</v>
      </c>
      <c r="O70" s="23">
        <v>138.749818</v>
      </c>
      <c r="P70" s="23">
        <v>143.60606200000001</v>
      </c>
      <c r="Q70" s="23">
        <v>148.632274</v>
      </c>
      <c r="R70" s="23">
        <v>153.83440400000001</v>
      </c>
      <c r="S70" s="23">
        <v>159.21860799999999</v>
      </c>
      <c r="T70" s="23">
        <v>164.791259</v>
      </c>
      <c r="U70" s="23">
        <v>170.558953</v>
      </c>
      <c r="V70" s="23"/>
      <c r="W70" s="23"/>
      <c r="X70" s="23"/>
      <c r="Y70" s="22">
        <v>0</v>
      </c>
      <c r="Z70" s="23">
        <v>0</v>
      </c>
      <c r="AA70" s="23">
        <v>0</v>
      </c>
      <c r="AB70" s="23">
        <v>104.665173</v>
      </c>
      <c r="AC70" s="23">
        <v>108.32845399999999</v>
      </c>
      <c r="AD70" s="23">
        <v>114.35020900000001</v>
      </c>
      <c r="AE70" s="23">
        <v>117.84841</v>
      </c>
      <c r="AF70" s="23">
        <v>121.97310400000001</v>
      </c>
      <c r="AG70" s="23">
        <v>126.24216300000001</v>
      </c>
      <c r="AH70" s="23">
        <v>130.66063800000001</v>
      </c>
      <c r="AI70" s="23">
        <v>135.23376099999999</v>
      </c>
      <c r="AJ70" s="23">
        <v>139.96694199999999</v>
      </c>
      <c r="AK70" s="23">
        <v>144.86578499999999</v>
      </c>
      <c r="AL70" s="23">
        <v>149.93608800000001</v>
      </c>
      <c r="AM70" s="23">
        <v>155.183851</v>
      </c>
      <c r="AN70" s="23">
        <v>160.615286</v>
      </c>
      <c r="AO70" s="23">
        <v>166.23682099999999</v>
      </c>
      <c r="AP70" s="23"/>
      <c r="AQ70" s="23"/>
      <c r="AR70" s="23"/>
      <c r="AS70" s="22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2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2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2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2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2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2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2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2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2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2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2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2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2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2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2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</row>
    <row r="71" spans="1:364">
      <c r="A71" s="9" t="s">
        <v>1580</v>
      </c>
      <c r="B71" s="9" t="s">
        <v>1581</v>
      </c>
      <c r="C71" s="21" t="s">
        <v>886</v>
      </c>
      <c r="D71" s="9" t="s">
        <v>1580</v>
      </c>
      <c r="E71" s="22">
        <v>0</v>
      </c>
      <c r="F71" s="23">
        <v>0</v>
      </c>
      <c r="G71" s="23">
        <v>0</v>
      </c>
      <c r="H71" s="23">
        <v>140.910743</v>
      </c>
      <c r="I71" s="23">
        <v>145.84261900000001</v>
      </c>
      <c r="J71" s="23">
        <v>153.94969499999999</v>
      </c>
      <c r="K71" s="23">
        <v>158.65931900000001</v>
      </c>
      <c r="L71" s="23">
        <v>164.21239499999999</v>
      </c>
      <c r="M71" s="23">
        <v>169.95982900000001</v>
      </c>
      <c r="N71" s="23">
        <v>175.908423</v>
      </c>
      <c r="O71" s="23">
        <v>182.06521799999999</v>
      </c>
      <c r="P71" s="23">
        <v>188.437501</v>
      </c>
      <c r="Q71" s="23">
        <v>195.032813</v>
      </c>
      <c r="R71" s="23">
        <v>201.85896199999999</v>
      </c>
      <c r="S71" s="23">
        <v>208.924025</v>
      </c>
      <c r="T71" s="23">
        <v>216.236366</v>
      </c>
      <c r="U71" s="23">
        <v>223.80463900000001</v>
      </c>
      <c r="V71" s="23"/>
      <c r="W71" s="23"/>
      <c r="X71" s="23"/>
      <c r="Y71" s="22">
        <v>0</v>
      </c>
      <c r="Z71" s="23">
        <v>0</v>
      </c>
      <c r="AA71" s="23">
        <v>0</v>
      </c>
      <c r="AB71" s="23">
        <v>137.33991</v>
      </c>
      <c r="AC71" s="23">
        <v>142.146807</v>
      </c>
      <c r="AD71" s="23">
        <v>150.04845399999999</v>
      </c>
      <c r="AE71" s="23">
        <v>154.638735</v>
      </c>
      <c r="AF71" s="23">
        <v>160.05109100000001</v>
      </c>
      <c r="AG71" s="23">
        <v>165.65287900000001</v>
      </c>
      <c r="AH71" s="23">
        <v>171.45072999999999</v>
      </c>
      <c r="AI71" s="23">
        <v>177.451505</v>
      </c>
      <c r="AJ71" s="23">
        <v>183.662308</v>
      </c>
      <c r="AK71" s="23">
        <v>190.09048899999999</v>
      </c>
      <c r="AL71" s="23">
        <v>196.74365599999999</v>
      </c>
      <c r="AM71" s="23">
        <v>203.629684</v>
      </c>
      <c r="AN71" s="23">
        <v>210.75672299999999</v>
      </c>
      <c r="AO71" s="23">
        <v>218.133208</v>
      </c>
      <c r="AP71" s="23"/>
      <c r="AQ71" s="23"/>
      <c r="AR71" s="23"/>
      <c r="AS71" s="22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2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2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2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2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2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2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2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2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2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2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2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2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2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2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2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</row>
    <row r="72" spans="1:364">
      <c r="A72" s="9" t="s">
        <v>1582</v>
      </c>
      <c r="B72" s="9" t="s">
        <v>1583</v>
      </c>
      <c r="C72" s="21" t="s">
        <v>886</v>
      </c>
      <c r="D72" s="9" t="s">
        <v>1582</v>
      </c>
      <c r="E72" s="22">
        <v>0</v>
      </c>
      <c r="F72" s="23">
        <v>0</v>
      </c>
      <c r="G72" s="23">
        <v>0</v>
      </c>
      <c r="H72" s="23">
        <v>163.508433</v>
      </c>
      <c r="I72" s="23">
        <v>169.23122799999999</v>
      </c>
      <c r="J72" s="23">
        <v>178.63842600000001</v>
      </c>
      <c r="K72" s="23">
        <v>184.10332700000001</v>
      </c>
      <c r="L72" s="23">
        <v>190.546943</v>
      </c>
      <c r="M72" s="23">
        <v>197.21608599999999</v>
      </c>
      <c r="N72" s="23">
        <v>204.118649</v>
      </c>
      <c r="O72" s="23">
        <v>211.26280199999999</v>
      </c>
      <c r="P72" s="23">
        <v>218.65700000000001</v>
      </c>
      <c r="Q72" s="23">
        <v>226.30999499999999</v>
      </c>
      <c r="R72" s="23">
        <v>234.23084499999999</v>
      </c>
      <c r="S72" s="23">
        <v>242.42892499999999</v>
      </c>
      <c r="T72" s="23">
        <v>250.913937</v>
      </c>
      <c r="U72" s="23">
        <v>259.69592499999999</v>
      </c>
      <c r="V72" s="23"/>
      <c r="W72" s="23"/>
      <c r="X72" s="23"/>
      <c r="Y72" s="22">
        <v>0</v>
      </c>
      <c r="Z72" s="23">
        <v>0</v>
      </c>
      <c r="AA72" s="23">
        <v>0</v>
      </c>
      <c r="AB72" s="23">
        <v>159.364949</v>
      </c>
      <c r="AC72" s="23">
        <v>164.942722</v>
      </c>
      <c r="AD72" s="23">
        <v>174.111547</v>
      </c>
      <c r="AE72" s="23">
        <v>179.43796599999999</v>
      </c>
      <c r="AF72" s="23">
        <v>185.71829500000001</v>
      </c>
      <c r="AG72" s="23">
        <v>192.218436</v>
      </c>
      <c r="AH72" s="23">
        <v>198.94608099999999</v>
      </c>
      <c r="AI72" s="23">
        <v>205.90919400000001</v>
      </c>
      <c r="AJ72" s="23">
        <v>213.116015</v>
      </c>
      <c r="AK72" s="23">
        <v>220.575076</v>
      </c>
      <c r="AL72" s="23">
        <v>228.29520400000001</v>
      </c>
      <c r="AM72" s="23">
        <v>236.28553600000001</v>
      </c>
      <c r="AN72" s="23">
        <v>244.55553</v>
      </c>
      <c r="AO72" s="23">
        <v>253.11497299999999</v>
      </c>
      <c r="AP72" s="23"/>
      <c r="AQ72" s="23"/>
      <c r="AR72" s="23"/>
      <c r="AS72" s="22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2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2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2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2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2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2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2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2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2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2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2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2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2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2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2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</row>
    <row r="73" spans="1:364">
      <c r="A73" s="9" t="s">
        <v>1584</v>
      </c>
      <c r="B73" s="9" t="s">
        <v>1585</v>
      </c>
      <c r="C73" s="21" t="s">
        <v>886</v>
      </c>
      <c r="D73" s="9" t="s">
        <v>1584</v>
      </c>
      <c r="E73" s="22">
        <v>0</v>
      </c>
      <c r="F73" s="23">
        <v>0</v>
      </c>
      <c r="G73" s="23">
        <v>0</v>
      </c>
      <c r="H73" s="23">
        <v>189.02967799999999</v>
      </c>
      <c r="I73" s="23">
        <v>195.64571599999999</v>
      </c>
      <c r="J73" s="23">
        <v>206.52123800000001</v>
      </c>
      <c r="K73" s="23">
        <v>212.83913000000001</v>
      </c>
      <c r="L73" s="23">
        <v>220.288499</v>
      </c>
      <c r="M73" s="23">
        <v>227.99859699999999</v>
      </c>
      <c r="N73" s="23">
        <v>235.97854699999999</v>
      </c>
      <c r="O73" s="23">
        <v>244.237797</v>
      </c>
      <c r="P73" s="23">
        <v>252.78612000000001</v>
      </c>
      <c r="Q73" s="23">
        <v>261.63363399999997</v>
      </c>
      <c r="R73" s="23">
        <v>270.79081100000002</v>
      </c>
      <c r="S73" s="23">
        <v>280.26848899999999</v>
      </c>
      <c r="T73" s="23">
        <v>290.07788599999998</v>
      </c>
      <c r="U73" s="23">
        <v>300.23061200000001</v>
      </c>
      <c r="V73" s="23"/>
      <c r="W73" s="23"/>
      <c r="X73" s="23"/>
      <c r="Y73" s="22">
        <v>0</v>
      </c>
      <c r="Z73" s="23">
        <v>0</v>
      </c>
      <c r="AA73" s="23">
        <v>0</v>
      </c>
      <c r="AB73" s="23">
        <v>184.23945800000001</v>
      </c>
      <c r="AC73" s="23">
        <v>190.687839</v>
      </c>
      <c r="AD73" s="23">
        <v>201.287781</v>
      </c>
      <c r="AE73" s="23">
        <v>207.44557599999999</v>
      </c>
      <c r="AF73" s="23">
        <v>214.70617100000001</v>
      </c>
      <c r="AG73" s="23">
        <v>222.220887</v>
      </c>
      <c r="AH73" s="23">
        <v>229.99861799999999</v>
      </c>
      <c r="AI73" s="23">
        <v>238.04856899999999</v>
      </c>
      <c r="AJ73" s="23">
        <v>246.380269</v>
      </c>
      <c r="AK73" s="23">
        <v>255.003579</v>
      </c>
      <c r="AL73" s="23">
        <v>263.92870399999998</v>
      </c>
      <c r="AM73" s="23">
        <v>273.16620899999998</v>
      </c>
      <c r="AN73" s="23">
        <v>282.72702600000002</v>
      </c>
      <c r="AO73" s="23">
        <v>292.62247200000002</v>
      </c>
      <c r="AP73" s="23"/>
      <c r="AQ73" s="23"/>
      <c r="AR73" s="23"/>
      <c r="AS73" s="22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2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2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2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2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2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2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2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2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2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2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2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2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2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2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2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</row>
    <row r="74" spans="1:364">
      <c r="A74" s="9" t="s">
        <v>1586</v>
      </c>
      <c r="B74" s="9" t="s">
        <v>1587</v>
      </c>
      <c r="C74" s="21" t="s">
        <v>886</v>
      </c>
      <c r="D74" s="9" t="s">
        <v>1586</v>
      </c>
      <c r="E74" s="22">
        <v>0</v>
      </c>
      <c r="F74" s="23">
        <v>0</v>
      </c>
      <c r="G74" s="23">
        <v>0</v>
      </c>
      <c r="H74" s="23">
        <v>97.920670999999999</v>
      </c>
      <c r="I74" s="23">
        <v>101.34789499999999</v>
      </c>
      <c r="J74" s="23">
        <v>106.981605</v>
      </c>
      <c r="K74" s="23">
        <v>110.254383</v>
      </c>
      <c r="L74" s="23">
        <v>114.113286</v>
      </c>
      <c r="M74" s="23">
        <v>118.10725100000001</v>
      </c>
      <c r="N74" s="23">
        <v>122.241005</v>
      </c>
      <c r="O74" s="23">
        <v>126.51944</v>
      </c>
      <c r="P74" s="23">
        <v>130.947621</v>
      </c>
      <c r="Q74" s="23">
        <v>135.530787</v>
      </c>
      <c r="R74" s="23">
        <v>140.27436499999999</v>
      </c>
      <c r="S74" s="23">
        <v>145.18396799999999</v>
      </c>
      <c r="T74" s="23">
        <v>150.26540700000001</v>
      </c>
      <c r="U74" s="23">
        <v>155.52469600000001</v>
      </c>
      <c r="V74" s="23"/>
      <c r="W74" s="23"/>
      <c r="X74" s="23"/>
      <c r="Y74" s="22">
        <v>0</v>
      </c>
      <c r="Z74" s="23">
        <v>0</v>
      </c>
      <c r="AA74" s="23">
        <v>0</v>
      </c>
      <c r="AB74" s="23">
        <v>95.439254000000005</v>
      </c>
      <c r="AC74" s="23">
        <v>98.779628000000002</v>
      </c>
      <c r="AD74" s="23">
        <v>104.270583</v>
      </c>
      <c r="AE74" s="23">
        <v>107.46042799999999</v>
      </c>
      <c r="AF74" s="23">
        <v>111.221543</v>
      </c>
      <c r="AG74" s="23">
        <v>115.11429699999999</v>
      </c>
      <c r="AH74" s="23">
        <v>119.143297</v>
      </c>
      <c r="AI74" s="23">
        <v>123.31331299999999</v>
      </c>
      <c r="AJ74" s="23">
        <v>127.629278</v>
      </c>
      <c r="AK74" s="23">
        <v>132.09630300000001</v>
      </c>
      <c r="AL74" s="23">
        <v>136.719674</v>
      </c>
      <c r="AM74" s="23">
        <v>141.504862</v>
      </c>
      <c r="AN74" s="23">
        <v>146.45753300000001</v>
      </c>
      <c r="AO74" s="23">
        <v>151.58354600000001</v>
      </c>
      <c r="AP74" s="23"/>
      <c r="AQ74" s="23"/>
      <c r="AR74" s="23"/>
      <c r="AS74" s="22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2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2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2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2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2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2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2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2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2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2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2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2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2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2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2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</row>
    <row r="75" spans="1:364">
      <c r="A75" s="9" t="s">
        <v>1588</v>
      </c>
      <c r="B75" s="9" t="s">
        <v>1589</v>
      </c>
      <c r="C75" s="21" t="s">
        <v>886</v>
      </c>
      <c r="D75" s="9" t="s">
        <v>1588</v>
      </c>
      <c r="E75" s="22">
        <v>0</v>
      </c>
      <c r="F75" s="23">
        <v>0</v>
      </c>
      <c r="G75" s="23">
        <v>0</v>
      </c>
      <c r="H75" s="23">
        <v>121.57811</v>
      </c>
      <c r="I75" s="23">
        <v>125.833344</v>
      </c>
      <c r="J75" s="23">
        <v>132.828147</v>
      </c>
      <c r="K75" s="23">
        <v>136.89162200000001</v>
      </c>
      <c r="L75" s="23">
        <v>141.682828</v>
      </c>
      <c r="M75" s="23">
        <v>146.641727</v>
      </c>
      <c r="N75" s="23">
        <v>151.77418800000001</v>
      </c>
      <c r="O75" s="23">
        <v>157.086285</v>
      </c>
      <c r="P75" s="23">
        <v>162.584304</v>
      </c>
      <c r="Q75" s="23">
        <v>168.274755</v>
      </c>
      <c r="R75" s="23">
        <v>174.16437199999999</v>
      </c>
      <c r="S75" s="23">
        <v>180.26012499999999</v>
      </c>
      <c r="T75" s="23">
        <v>186.56922900000001</v>
      </c>
      <c r="U75" s="23">
        <v>193.099152</v>
      </c>
      <c r="V75" s="23"/>
      <c r="W75" s="23"/>
      <c r="X75" s="23"/>
      <c r="Y75" s="22">
        <v>0</v>
      </c>
      <c r="Z75" s="23">
        <v>0</v>
      </c>
      <c r="AA75" s="23">
        <v>0</v>
      </c>
      <c r="AB75" s="23">
        <v>118.497187</v>
      </c>
      <c r="AC75" s="23">
        <v>122.644589</v>
      </c>
      <c r="AD75" s="23">
        <v>129.46214699999999</v>
      </c>
      <c r="AE75" s="23">
        <v>133.422653</v>
      </c>
      <c r="AF75" s="23">
        <v>138.092445</v>
      </c>
      <c r="AG75" s="23">
        <v>142.925681</v>
      </c>
      <c r="AH75" s="23">
        <v>147.92807999999999</v>
      </c>
      <c r="AI75" s="23">
        <v>153.10556299999999</v>
      </c>
      <c r="AJ75" s="23">
        <v>158.464257</v>
      </c>
      <c r="AK75" s="23">
        <v>164.01050599999999</v>
      </c>
      <c r="AL75" s="23">
        <v>169.75087400000001</v>
      </c>
      <c r="AM75" s="23">
        <v>175.69215500000001</v>
      </c>
      <c r="AN75" s="23">
        <v>181.84137999999999</v>
      </c>
      <c r="AO75" s="23">
        <v>188.205828</v>
      </c>
      <c r="AP75" s="23"/>
      <c r="AQ75" s="23"/>
      <c r="AR75" s="23"/>
      <c r="AS75" s="22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2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2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2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2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2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2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2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2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2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2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2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2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2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2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2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</row>
    <row r="76" spans="1:364">
      <c r="A76" s="9" t="s">
        <v>1590</v>
      </c>
      <c r="B76" s="9" t="s">
        <v>1591</v>
      </c>
      <c r="C76" s="21" t="s">
        <v>886</v>
      </c>
      <c r="D76" s="9" t="s">
        <v>1590</v>
      </c>
      <c r="E76" s="22">
        <v>0</v>
      </c>
      <c r="F76" s="23">
        <v>0</v>
      </c>
      <c r="G76" s="23">
        <v>0</v>
      </c>
      <c r="H76" s="23">
        <v>163.508433</v>
      </c>
      <c r="I76" s="23">
        <v>169.23122799999999</v>
      </c>
      <c r="J76" s="23">
        <v>178.63842600000001</v>
      </c>
      <c r="K76" s="23">
        <v>184.10332700000001</v>
      </c>
      <c r="L76" s="23">
        <v>190.546943</v>
      </c>
      <c r="M76" s="23">
        <v>197.21608599999999</v>
      </c>
      <c r="N76" s="23">
        <v>204.118649</v>
      </c>
      <c r="O76" s="23">
        <v>211.26280199999999</v>
      </c>
      <c r="P76" s="23">
        <v>218.65700000000001</v>
      </c>
      <c r="Q76" s="23">
        <v>226.30999499999999</v>
      </c>
      <c r="R76" s="23">
        <v>234.23084499999999</v>
      </c>
      <c r="S76" s="23">
        <v>242.42892499999999</v>
      </c>
      <c r="T76" s="23">
        <v>250.913937</v>
      </c>
      <c r="U76" s="23">
        <v>259.69592499999999</v>
      </c>
      <c r="V76" s="23"/>
      <c r="W76" s="23"/>
      <c r="X76" s="23"/>
      <c r="Y76" s="22">
        <v>0</v>
      </c>
      <c r="Z76" s="23">
        <v>0</v>
      </c>
      <c r="AA76" s="23">
        <v>0</v>
      </c>
      <c r="AB76" s="23">
        <v>159.364949</v>
      </c>
      <c r="AC76" s="23">
        <v>164.942722</v>
      </c>
      <c r="AD76" s="23">
        <v>174.111547</v>
      </c>
      <c r="AE76" s="23">
        <v>179.43796599999999</v>
      </c>
      <c r="AF76" s="23">
        <v>185.71829500000001</v>
      </c>
      <c r="AG76" s="23">
        <v>192.218436</v>
      </c>
      <c r="AH76" s="23">
        <v>198.94608099999999</v>
      </c>
      <c r="AI76" s="23">
        <v>205.90919400000001</v>
      </c>
      <c r="AJ76" s="23">
        <v>213.116015</v>
      </c>
      <c r="AK76" s="23">
        <v>220.575076</v>
      </c>
      <c r="AL76" s="23">
        <v>228.29520400000001</v>
      </c>
      <c r="AM76" s="23">
        <v>236.28553600000001</v>
      </c>
      <c r="AN76" s="23">
        <v>244.55553</v>
      </c>
      <c r="AO76" s="23">
        <v>253.11497299999999</v>
      </c>
      <c r="AP76" s="23"/>
      <c r="AQ76" s="23"/>
      <c r="AR76" s="23"/>
      <c r="AS76" s="22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2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2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2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2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2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2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2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2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2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2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2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2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2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2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2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</row>
    <row r="77" spans="1:364">
      <c r="A77" s="9" t="s">
        <v>1592</v>
      </c>
      <c r="B77" s="9" t="s">
        <v>1593</v>
      </c>
      <c r="C77" s="21" t="s">
        <v>886</v>
      </c>
      <c r="D77" s="9" t="s">
        <v>1592</v>
      </c>
      <c r="E77" s="22">
        <v>0</v>
      </c>
      <c r="F77" s="23">
        <v>0</v>
      </c>
      <c r="G77" s="23">
        <v>0</v>
      </c>
      <c r="H77" s="23">
        <v>97.920670999999999</v>
      </c>
      <c r="I77" s="23">
        <v>101.34789499999999</v>
      </c>
      <c r="J77" s="23">
        <v>106.981605</v>
      </c>
      <c r="K77" s="23">
        <v>110.254383</v>
      </c>
      <c r="L77" s="23">
        <v>114.113286</v>
      </c>
      <c r="M77" s="23">
        <v>118.10725100000001</v>
      </c>
      <c r="N77" s="23">
        <v>122.241005</v>
      </c>
      <c r="O77" s="23">
        <v>126.51944</v>
      </c>
      <c r="P77" s="23">
        <v>130.947621</v>
      </c>
      <c r="Q77" s="23">
        <v>135.530787</v>
      </c>
      <c r="R77" s="23">
        <v>140.27436499999999</v>
      </c>
      <c r="S77" s="23">
        <v>145.18396799999999</v>
      </c>
      <c r="T77" s="23">
        <v>150.26540700000001</v>
      </c>
      <c r="U77" s="23">
        <v>155.52469600000001</v>
      </c>
      <c r="V77" s="23"/>
      <c r="W77" s="23"/>
      <c r="X77" s="23"/>
      <c r="Y77" s="22">
        <v>0</v>
      </c>
      <c r="Z77" s="23">
        <v>0</v>
      </c>
      <c r="AA77" s="23">
        <v>0</v>
      </c>
      <c r="AB77" s="23">
        <v>95.439254000000005</v>
      </c>
      <c r="AC77" s="23">
        <v>98.779628000000002</v>
      </c>
      <c r="AD77" s="23">
        <v>104.270583</v>
      </c>
      <c r="AE77" s="23">
        <v>107.46042799999999</v>
      </c>
      <c r="AF77" s="23">
        <v>111.221543</v>
      </c>
      <c r="AG77" s="23">
        <v>115.11429699999999</v>
      </c>
      <c r="AH77" s="23">
        <v>119.143297</v>
      </c>
      <c r="AI77" s="23">
        <v>123.31331299999999</v>
      </c>
      <c r="AJ77" s="23">
        <v>127.629278</v>
      </c>
      <c r="AK77" s="23">
        <v>132.09630300000001</v>
      </c>
      <c r="AL77" s="23">
        <v>136.719674</v>
      </c>
      <c r="AM77" s="23">
        <v>141.504862</v>
      </c>
      <c r="AN77" s="23">
        <v>146.45753300000001</v>
      </c>
      <c r="AO77" s="23">
        <v>151.58354600000001</v>
      </c>
      <c r="AP77" s="23"/>
      <c r="AQ77" s="23"/>
      <c r="AR77" s="23"/>
      <c r="AS77" s="22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2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2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2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2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2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2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2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2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2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2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2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2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2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2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2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</row>
    <row r="78" spans="1:364">
      <c r="A78" s="9" t="s">
        <v>1594</v>
      </c>
      <c r="B78" s="9" t="s">
        <v>1595</v>
      </c>
      <c r="C78" s="21" t="s">
        <v>886</v>
      </c>
      <c r="D78" s="9" t="s">
        <v>1594</v>
      </c>
      <c r="E78" s="22">
        <v>0</v>
      </c>
      <c r="F78" s="23">
        <v>0</v>
      </c>
      <c r="G78" s="23">
        <v>0</v>
      </c>
      <c r="H78" s="23">
        <v>121.57811</v>
      </c>
      <c r="I78" s="23">
        <v>125.833344</v>
      </c>
      <c r="J78" s="23">
        <v>132.828147</v>
      </c>
      <c r="K78" s="23">
        <v>136.89162200000001</v>
      </c>
      <c r="L78" s="23">
        <v>141.682828</v>
      </c>
      <c r="M78" s="23">
        <v>146.641727</v>
      </c>
      <c r="N78" s="23">
        <v>151.77418800000001</v>
      </c>
      <c r="O78" s="23">
        <v>157.086285</v>
      </c>
      <c r="P78" s="23">
        <v>162.584304</v>
      </c>
      <c r="Q78" s="23">
        <v>168.274755</v>
      </c>
      <c r="R78" s="23">
        <v>174.16437199999999</v>
      </c>
      <c r="S78" s="23">
        <v>180.26012499999999</v>
      </c>
      <c r="T78" s="23">
        <v>186.56922900000001</v>
      </c>
      <c r="U78" s="23">
        <v>193.099152</v>
      </c>
      <c r="V78" s="23"/>
      <c r="W78" s="23"/>
      <c r="X78" s="23"/>
      <c r="Y78" s="22">
        <v>0</v>
      </c>
      <c r="Z78" s="23">
        <v>0</v>
      </c>
      <c r="AA78" s="23">
        <v>0</v>
      </c>
      <c r="AB78" s="23">
        <v>118.497187</v>
      </c>
      <c r="AC78" s="23">
        <v>122.644589</v>
      </c>
      <c r="AD78" s="23">
        <v>129.46214699999999</v>
      </c>
      <c r="AE78" s="23">
        <v>133.422653</v>
      </c>
      <c r="AF78" s="23">
        <v>138.092445</v>
      </c>
      <c r="AG78" s="23">
        <v>142.925681</v>
      </c>
      <c r="AH78" s="23">
        <v>147.92807999999999</v>
      </c>
      <c r="AI78" s="23">
        <v>153.10556299999999</v>
      </c>
      <c r="AJ78" s="23">
        <v>158.464257</v>
      </c>
      <c r="AK78" s="23">
        <v>164.01050599999999</v>
      </c>
      <c r="AL78" s="23">
        <v>169.75087400000001</v>
      </c>
      <c r="AM78" s="23">
        <v>175.69215500000001</v>
      </c>
      <c r="AN78" s="23">
        <v>181.84137999999999</v>
      </c>
      <c r="AO78" s="23">
        <v>188.205828</v>
      </c>
      <c r="AP78" s="23"/>
      <c r="AQ78" s="23"/>
      <c r="AR78" s="23"/>
      <c r="AS78" s="22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2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2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2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2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2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2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2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2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2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2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2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2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2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2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2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</row>
    <row r="79" spans="1:364">
      <c r="A79" s="9" t="s">
        <v>1596</v>
      </c>
      <c r="B79" s="9" t="s">
        <v>1597</v>
      </c>
      <c r="C79" s="21" t="s">
        <v>886</v>
      </c>
      <c r="D79" s="9" t="s">
        <v>1596</v>
      </c>
      <c r="E79" s="22">
        <v>0</v>
      </c>
      <c r="F79" s="23">
        <v>0</v>
      </c>
      <c r="G79" s="23">
        <v>0</v>
      </c>
      <c r="H79" s="23">
        <v>163.508433</v>
      </c>
      <c r="I79" s="23">
        <v>169.23122799999999</v>
      </c>
      <c r="J79" s="23">
        <v>178.63842600000001</v>
      </c>
      <c r="K79" s="23">
        <v>184.10332700000001</v>
      </c>
      <c r="L79" s="23">
        <v>190.546943</v>
      </c>
      <c r="M79" s="23">
        <v>197.21608599999999</v>
      </c>
      <c r="N79" s="23">
        <v>204.118649</v>
      </c>
      <c r="O79" s="23">
        <v>211.26280199999999</v>
      </c>
      <c r="P79" s="23">
        <v>218.65700000000001</v>
      </c>
      <c r="Q79" s="23">
        <v>226.30999499999999</v>
      </c>
      <c r="R79" s="23">
        <v>234.23084499999999</v>
      </c>
      <c r="S79" s="23">
        <v>242.42892499999999</v>
      </c>
      <c r="T79" s="23">
        <v>250.913937</v>
      </c>
      <c r="U79" s="23">
        <v>259.69592499999999</v>
      </c>
      <c r="V79" s="23"/>
      <c r="W79" s="23"/>
      <c r="X79" s="23"/>
      <c r="Y79" s="22">
        <v>0</v>
      </c>
      <c r="Z79" s="23">
        <v>0</v>
      </c>
      <c r="AA79" s="23">
        <v>0</v>
      </c>
      <c r="AB79" s="23">
        <v>159.364949</v>
      </c>
      <c r="AC79" s="23">
        <v>164.942722</v>
      </c>
      <c r="AD79" s="23">
        <v>174.111547</v>
      </c>
      <c r="AE79" s="23">
        <v>179.43796599999999</v>
      </c>
      <c r="AF79" s="23">
        <v>185.71829500000001</v>
      </c>
      <c r="AG79" s="23">
        <v>192.218436</v>
      </c>
      <c r="AH79" s="23">
        <v>198.94608099999999</v>
      </c>
      <c r="AI79" s="23">
        <v>205.90919400000001</v>
      </c>
      <c r="AJ79" s="23">
        <v>213.116015</v>
      </c>
      <c r="AK79" s="23">
        <v>220.575076</v>
      </c>
      <c r="AL79" s="23">
        <v>228.29520400000001</v>
      </c>
      <c r="AM79" s="23">
        <v>236.28553600000001</v>
      </c>
      <c r="AN79" s="23">
        <v>244.55553</v>
      </c>
      <c r="AO79" s="23">
        <v>253.11497299999999</v>
      </c>
      <c r="AP79" s="23"/>
      <c r="AQ79" s="23"/>
      <c r="AR79" s="23"/>
      <c r="AS79" s="22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2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2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2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2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2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2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2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2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2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2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2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2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2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2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2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</row>
    <row r="80" spans="1:364">
      <c r="A80" s="9" t="s">
        <v>1598</v>
      </c>
      <c r="B80" s="9" t="s">
        <v>1599</v>
      </c>
      <c r="C80" s="21" t="s">
        <v>886</v>
      </c>
      <c r="D80" s="9" t="s">
        <v>1598</v>
      </c>
      <c r="E80" s="22">
        <v>0</v>
      </c>
      <c r="F80" s="23">
        <v>0</v>
      </c>
      <c r="G80" s="23">
        <v>0</v>
      </c>
      <c r="H80" s="23">
        <v>73.058595999999994</v>
      </c>
      <c r="I80" s="23">
        <v>75.615646999999996</v>
      </c>
      <c r="J80" s="23">
        <v>79.818956999999997</v>
      </c>
      <c r="K80" s="23">
        <v>82.260777000000004</v>
      </c>
      <c r="L80" s="23">
        <v>85.139904000000001</v>
      </c>
      <c r="M80" s="23">
        <v>88.119799999999998</v>
      </c>
      <c r="N80" s="23">
        <v>91.203992999999997</v>
      </c>
      <c r="O80" s="23">
        <v>94.396133000000006</v>
      </c>
      <c r="P80" s="23">
        <v>97.699997999999994</v>
      </c>
      <c r="Q80" s="23">
        <v>101.11949799999999</v>
      </c>
      <c r="R80" s="23">
        <v>104.65868</v>
      </c>
      <c r="S80" s="23">
        <v>108.32173400000001</v>
      </c>
      <c r="T80" s="23">
        <v>112.112995</v>
      </c>
      <c r="U80" s="23">
        <v>116.03694900000001</v>
      </c>
      <c r="V80" s="23"/>
      <c r="W80" s="23"/>
      <c r="X80" s="23"/>
      <c r="Y80" s="22">
        <v>0</v>
      </c>
      <c r="Z80" s="23">
        <v>0</v>
      </c>
      <c r="AA80" s="23">
        <v>0</v>
      </c>
      <c r="AB80" s="23">
        <v>71.207211000000001</v>
      </c>
      <c r="AC80" s="23">
        <v>73.699464000000006</v>
      </c>
      <c r="AD80" s="23">
        <v>77.796263999999994</v>
      </c>
      <c r="AE80" s="23">
        <v>80.176207000000005</v>
      </c>
      <c r="AF80" s="23">
        <v>82.982373999999993</v>
      </c>
      <c r="AG80" s="23">
        <v>85.886757000000003</v>
      </c>
      <c r="AH80" s="23">
        <v>88.892793999999995</v>
      </c>
      <c r="AI80" s="23">
        <v>92.004041999999998</v>
      </c>
      <c r="AJ80" s="23">
        <v>95.224182999999996</v>
      </c>
      <c r="AK80" s="23">
        <v>98.557029999999997</v>
      </c>
      <c r="AL80" s="23">
        <v>102.00652599999999</v>
      </c>
      <c r="AM80" s="23">
        <v>105.57675399999999</v>
      </c>
      <c r="AN80" s="23">
        <v>109.27194</v>
      </c>
      <c r="AO80" s="23">
        <v>113.096458</v>
      </c>
      <c r="AP80" s="23"/>
      <c r="AQ80" s="23"/>
      <c r="AR80" s="23"/>
      <c r="AS80" s="22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2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2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2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2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2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2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2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2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2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2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2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2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2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2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2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</row>
    <row r="81" spans="1:364">
      <c r="A81" s="9" t="s">
        <v>1600</v>
      </c>
      <c r="B81" s="9" t="s">
        <v>1601</v>
      </c>
      <c r="C81" s="21" t="s">
        <v>886</v>
      </c>
      <c r="D81" s="9" t="s">
        <v>1600</v>
      </c>
      <c r="E81" s="22">
        <v>0</v>
      </c>
      <c r="F81" s="23">
        <v>0</v>
      </c>
      <c r="G81" s="23">
        <v>0</v>
      </c>
      <c r="H81" s="23">
        <v>93.758564000000007</v>
      </c>
      <c r="I81" s="23">
        <v>97.040113000000005</v>
      </c>
      <c r="J81" s="23">
        <v>102.434363</v>
      </c>
      <c r="K81" s="23">
        <v>105.568032</v>
      </c>
      <c r="L81" s="23">
        <v>109.262913</v>
      </c>
      <c r="M81" s="23">
        <v>113.087115</v>
      </c>
      <c r="N81" s="23">
        <v>117.045164</v>
      </c>
      <c r="O81" s="23">
        <v>121.141745</v>
      </c>
      <c r="P81" s="23">
        <v>125.38170599999999</v>
      </c>
      <c r="Q81" s="23">
        <v>129.77006600000001</v>
      </c>
      <c r="R81" s="23">
        <v>134.31201799999999</v>
      </c>
      <c r="S81" s="23">
        <v>139.01293899999999</v>
      </c>
      <c r="T81" s="23">
        <v>143.87839099999999</v>
      </c>
      <c r="U81" s="23">
        <v>148.91413499999999</v>
      </c>
      <c r="V81" s="23"/>
      <c r="W81" s="23"/>
      <c r="X81" s="23"/>
      <c r="Y81" s="22">
        <v>0</v>
      </c>
      <c r="Z81" s="23">
        <v>0</v>
      </c>
      <c r="AA81" s="23">
        <v>0</v>
      </c>
      <c r="AB81" s="23">
        <v>91.382617999999994</v>
      </c>
      <c r="AC81" s="23">
        <v>94.581010000000006</v>
      </c>
      <c r="AD81" s="23">
        <v>99.838572999999997</v>
      </c>
      <c r="AE81" s="23">
        <v>102.89283399999999</v>
      </c>
      <c r="AF81" s="23">
        <v>106.494083</v>
      </c>
      <c r="AG81" s="23">
        <v>110.22137600000001</v>
      </c>
      <c r="AH81" s="23">
        <v>114.07912399999999</v>
      </c>
      <c r="AI81" s="23">
        <v>118.071893</v>
      </c>
      <c r="AJ81" s="23">
        <v>122.20441</v>
      </c>
      <c r="AK81" s="23">
        <v>126.48156400000001</v>
      </c>
      <c r="AL81" s="23">
        <v>130.90841900000001</v>
      </c>
      <c r="AM81" s="23">
        <v>135.49021300000001</v>
      </c>
      <c r="AN81" s="23">
        <v>140.232371</v>
      </c>
      <c r="AO81" s="23">
        <v>145.14050399999999</v>
      </c>
      <c r="AP81" s="23"/>
      <c r="AQ81" s="23"/>
      <c r="AR81" s="23"/>
      <c r="AS81" s="22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2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2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2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2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2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2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2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2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2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2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2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2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2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2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2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</row>
    <row r="82" spans="1:364">
      <c r="A82" s="9" t="s">
        <v>1602</v>
      </c>
      <c r="B82" s="9" t="s">
        <v>1603</v>
      </c>
      <c r="C82" s="21" t="s">
        <v>886</v>
      </c>
      <c r="D82" s="9" t="s">
        <v>1602</v>
      </c>
      <c r="E82" s="22">
        <v>0</v>
      </c>
      <c r="F82" s="23">
        <v>0</v>
      </c>
      <c r="G82" s="23">
        <v>0</v>
      </c>
      <c r="H82" s="23">
        <v>107.386464</v>
      </c>
      <c r="I82" s="23">
        <v>111.144991</v>
      </c>
      <c r="J82" s="23">
        <v>117.3233</v>
      </c>
      <c r="K82" s="23">
        <v>120.912451</v>
      </c>
      <c r="L82" s="23">
        <v>125.14438699999999</v>
      </c>
      <c r="M82" s="23">
        <v>129.52444</v>
      </c>
      <c r="N82" s="23">
        <v>134.057796</v>
      </c>
      <c r="O82" s="23">
        <v>138.749818</v>
      </c>
      <c r="P82" s="23">
        <v>143.60606200000001</v>
      </c>
      <c r="Q82" s="23">
        <v>148.632274</v>
      </c>
      <c r="R82" s="23">
        <v>153.83440400000001</v>
      </c>
      <c r="S82" s="23">
        <v>159.21860799999999</v>
      </c>
      <c r="T82" s="23">
        <v>164.791259</v>
      </c>
      <c r="U82" s="23">
        <v>170.558953</v>
      </c>
      <c r="V82" s="23"/>
      <c r="W82" s="23"/>
      <c r="X82" s="23"/>
      <c r="Y82" s="22">
        <v>0</v>
      </c>
      <c r="Z82" s="23">
        <v>0</v>
      </c>
      <c r="AA82" s="23">
        <v>0</v>
      </c>
      <c r="AB82" s="23">
        <v>104.665173</v>
      </c>
      <c r="AC82" s="23">
        <v>108.32845399999999</v>
      </c>
      <c r="AD82" s="23">
        <v>114.35020900000001</v>
      </c>
      <c r="AE82" s="23">
        <v>117.84841</v>
      </c>
      <c r="AF82" s="23">
        <v>121.97310400000001</v>
      </c>
      <c r="AG82" s="23">
        <v>126.24216300000001</v>
      </c>
      <c r="AH82" s="23">
        <v>130.66063800000001</v>
      </c>
      <c r="AI82" s="23">
        <v>135.23376099999999</v>
      </c>
      <c r="AJ82" s="23">
        <v>139.96694199999999</v>
      </c>
      <c r="AK82" s="23">
        <v>144.86578499999999</v>
      </c>
      <c r="AL82" s="23">
        <v>149.93608800000001</v>
      </c>
      <c r="AM82" s="23">
        <v>155.183851</v>
      </c>
      <c r="AN82" s="23">
        <v>160.615286</v>
      </c>
      <c r="AO82" s="23">
        <v>166.23682099999999</v>
      </c>
      <c r="AP82" s="23"/>
      <c r="AQ82" s="23"/>
      <c r="AR82" s="23"/>
      <c r="AS82" s="22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2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2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2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2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2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2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2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2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2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2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2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2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2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2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2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</row>
    <row r="83" spans="1:364">
      <c r="A83" s="9" t="s">
        <v>1604</v>
      </c>
      <c r="B83" s="9" t="s">
        <v>1605</v>
      </c>
      <c r="C83" s="21" t="s">
        <v>886</v>
      </c>
      <c r="D83" s="9" t="s">
        <v>1604</v>
      </c>
      <c r="E83" s="22">
        <v>0</v>
      </c>
      <c r="F83" s="23">
        <v>0</v>
      </c>
      <c r="G83" s="23">
        <v>0</v>
      </c>
      <c r="H83" s="23">
        <v>73.058595999999994</v>
      </c>
      <c r="I83" s="23">
        <v>75.615646999999996</v>
      </c>
      <c r="J83" s="23">
        <v>79.818956999999997</v>
      </c>
      <c r="K83" s="23">
        <v>82.260777000000004</v>
      </c>
      <c r="L83" s="23">
        <v>85.139904000000001</v>
      </c>
      <c r="M83" s="23">
        <v>88.119799999999998</v>
      </c>
      <c r="N83" s="23">
        <v>91.203992999999997</v>
      </c>
      <c r="O83" s="23">
        <v>94.396133000000006</v>
      </c>
      <c r="P83" s="23">
        <v>97.699997999999994</v>
      </c>
      <c r="Q83" s="23">
        <v>101.11949799999999</v>
      </c>
      <c r="R83" s="23">
        <v>104.65868</v>
      </c>
      <c r="S83" s="23">
        <v>108.32173400000001</v>
      </c>
      <c r="T83" s="23">
        <v>112.112995</v>
      </c>
      <c r="U83" s="23">
        <v>116.03694900000001</v>
      </c>
      <c r="V83" s="23"/>
      <c r="W83" s="23"/>
      <c r="X83" s="23"/>
      <c r="Y83" s="22">
        <v>0</v>
      </c>
      <c r="Z83" s="23">
        <v>0</v>
      </c>
      <c r="AA83" s="23">
        <v>0</v>
      </c>
      <c r="AB83" s="23">
        <v>71.207211000000001</v>
      </c>
      <c r="AC83" s="23">
        <v>73.699464000000006</v>
      </c>
      <c r="AD83" s="23">
        <v>77.796263999999994</v>
      </c>
      <c r="AE83" s="23">
        <v>80.176207000000005</v>
      </c>
      <c r="AF83" s="23">
        <v>82.982373999999993</v>
      </c>
      <c r="AG83" s="23">
        <v>85.886757000000003</v>
      </c>
      <c r="AH83" s="23">
        <v>88.892793999999995</v>
      </c>
      <c r="AI83" s="23">
        <v>92.004041999999998</v>
      </c>
      <c r="AJ83" s="23">
        <v>95.224182999999996</v>
      </c>
      <c r="AK83" s="23">
        <v>98.557029999999997</v>
      </c>
      <c r="AL83" s="23">
        <v>102.00652599999999</v>
      </c>
      <c r="AM83" s="23">
        <v>105.57675399999999</v>
      </c>
      <c r="AN83" s="23">
        <v>109.27194</v>
      </c>
      <c r="AO83" s="23">
        <v>113.096458</v>
      </c>
      <c r="AP83" s="23"/>
      <c r="AQ83" s="23"/>
      <c r="AR83" s="23"/>
      <c r="AS83" s="22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2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2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2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2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2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2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2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2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2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2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2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2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2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2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2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</row>
    <row r="84" spans="1:364">
      <c r="A84" s="9" t="s">
        <v>1606</v>
      </c>
      <c r="B84" s="9" t="s">
        <v>1607</v>
      </c>
      <c r="C84" s="21" t="s">
        <v>886</v>
      </c>
      <c r="D84" s="9" t="s">
        <v>1606</v>
      </c>
      <c r="E84" s="22">
        <v>0</v>
      </c>
      <c r="F84" s="23">
        <v>0</v>
      </c>
      <c r="G84" s="23">
        <v>0</v>
      </c>
      <c r="H84" s="23">
        <v>93.758564000000007</v>
      </c>
      <c r="I84" s="23">
        <v>97.040113000000005</v>
      </c>
      <c r="J84" s="23">
        <v>102.434363</v>
      </c>
      <c r="K84" s="23">
        <v>105.568032</v>
      </c>
      <c r="L84" s="23">
        <v>109.262913</v>
      </c>
      <c r="M84" s="23">
        <v>113.087115</v>
      </c>
      <c r="N84" s="23">
        <v>117.045164</v>
      </c>
      <c r="O84" s="23">
        <v>121.141745</v>
      </c>
      <c r="P84" s="23">
        <v>125.38170599999999</v>
      </c>
      <c r="Q84" s="23">
        <v>129.77006600000001</v>
      </c>
      <c r="R84" s="23">
        <v>134.31201799999999</v>
      </c>
      <c r="S84" s="23">
        <v>139.01293899999999</v>
      </c>
      <c r="T84" s="23">
        <v>143.87839099999999</v>
      </c>
      <c r="U84" s="23">
        <v>148.91413499999999</v>
      </c>
      <c r="V84" s="23"/>
      <c r="W84" s="23"/>
      <c r="X84" s="23"/>
      <c r="Y84" s="22">
        <v>0</v>
      </c>
      <c r="Z84" s="23">
        <v>0</v>
      </c>
      <c r="AA84" s="23">
        <v>0</v>
      </c>
      <c r="AB84" s="23">
        <v>91.382617999999994</v>
      </c>
      <c r="AC84" s="23">
        <v>94.581010000000006</v>
      </c>
      <c r="AD84" s="23">
        <v>99.838572999999997</v>
      </c>
      <c r="AE84" s="23">
        <v>102.89283399999999</v>
      </c>
      <c r="AF84" s="23">
        <v>106.494083</v>
      </c>
      <c r="AG84" s="23">
        <v>110.22137600000001</v>
      </c>
      <c r="AH84" s="23">
        <v>114.07912399999999</v>
      </c>
      <c r="AI84" s="23">
        <v>118.071893</v>
      </c>
      <c r="AJ84" s="23">
        <v>122.20441</v>
      </c>
      <c r="AK84" s="23">
        <v>126.48156400000001</v>
      </c>
      <c r="AL84" s="23">
        <v>130.90841900000001</v>
      </c>
      <c r="AM84" s="23">
        <v>135.49021300000001</v>
      </c>
      <c r="AN84" s="23">
        <v>140.232371</v>
      </c>
      <c r="AO84" s="23">
        <v>145.14050399999999</v>
      </c>
      <c r="AP84" s="23"/>
      <c r="AQ84" s="23"/>
      <c r="AR84" s="23"/>
      <c r="AS84" s="22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2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2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2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2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2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2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2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2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2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2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2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2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2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2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2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</row>
    <row r="85" spans="1:364">
      <c r="A85" s="9" t="s">
        <v>1608</v>
      </c>
      <c r="B85" s="9" t="s">
        <v>1609</v>
      </c>
      <c r="C85" s="21" t="s">
        <v>886</v>
      </c>
      <c r="D85" s="9" t="s">
        <v>1608</v>
      </c>
      <c r="E85" s="22">
        <v>0</v>
      </c>
      <c r="F85" s="23">
        <v>0</v>
      </c>
      <c r="G85" s="23">
        <v>0</v>
      </c>
      <c r="H85" s="23">
        <v>107.386464</v>
      </c>
      <c r="I85" s="23">
        <v>111.144991</v>
      </c>
      <c r="J85" s="23">
        <v>117.3233</v>
      </c>
      <c r="K85" s="23">
        <v>120.912451</v>
      </c>
      <c r="L85" s="23">
        <v>125.14438699999999</v>
      </c>
      <c r="M85" s="23">
        <v>129.52444</v>
      </c>
      <c r="N85" s="23">
        <v>134.057796</v>
      </c>
      <c r="O85" s="23">
        <v>138.749818</v>
      </c>
      <c r="P85" s="23">
        <v>143.60606200000001</v>
      </c>
      <c r="Q85" s="23">
        <v>148.632274</v>
      </c>
      <c r="R85" s="23">
        <v>153.83440400000001</v>
      </c>
      <c r="S85" s="23">
        <v>159.21860799999999</v>
      </c>
      <c r="T85" s="23">
        <v>164.791259</v>
      </c>
      <c r="U85" s="23">
        <v>170.558953</v>
      </c>
      <c r="V85" s="23"/>
      <c r="W85" s="23"/>
      <c r="X85" s="23"/>
      <c r="Y85" s="22">
        <v>0</v>
      </c>
      <c r="Z85" s="23">
        <v>0</v>
      </c>
      <c r="AA85" s="23">
        <v>0</v>
      </c>
      <c r="AB85" s="23">
        <v>104.665173</v>
      </c>
      <c r="AC85" s="23">
        <v>108.32845399999999</v>
      </c>
      <c r="AD85" s="23">
        <v>114.35020900000001</v>
      </c>
      <c r="AE85" s="23">
        <v>117.84841</v>
      </c>
      <c r="AF85" s="23">
        <v>121.97310400000001</v>
      </c>
      <c r="AG85" s="23">
        <v>126.24216300000001</v>
      </c>
      <c r="AH85" s="23">
        <v>130.66063800000001</v>
      </c>
      <c r="AI85" s="23">
        <v>135.23376099999999</v>
      </c>
      <c r="AJ85" s="23">
        <v>139.96694199999999</v>
      </c>
      <c r="AK85" s="23">
        <v>144.86578499999999</v>
      </c>
      <c r="AL85" s="23">
        <v>149.93608800000001</v>
      </c>
      <c r="AM85" s="23">
        <v>155.183851</v>
      </c>
      <c r="AN85" s="23">
        <v>160.615286</v>
      </c>
      <c r="AO85" s="23">
        <v>166.23682099999999</v>
      </c>
      <c r="AP85" s="23"/>
      <c r="AQ85" s="23"/>
      <c r="AR85" s="23"/>
      <c r="AS85" s="22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2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2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2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2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2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2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2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2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2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2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2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2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2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2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2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</row>
    <row r="86" spans="1:364">
      <c r="A86" s="9" t="s">
        <v>1610</v>
      </c>
      <c r="B86" s="9" t="s">
        <v>1611</v>
      </c>
      <c r="C86" s="21" t="s">
        <v>886</v>
      </c>
      <c r="D86" s="9" t="s">
        <v>1610</v>
      </c>
      <c r="E86" s="22">
        <v>0</v>
      </c>
      <c r="F86" s="23">
        <v>0</v>
      </c>
      <c r="G86" s="23">
        <v>0</v>
      </c>
      <c r="H86" s="23">
        <v>121.57811</v>
      </c>
      <c r="I86" s="23">
        <v>125.833344</v>
      </c>
      <c r="J86" s="23">
        <v>132.828147</v>
      </c>
      <c r="K86" s="23">
        <v>136.89162200000001</v>
      </c>
      <c r="L86" s="23">
        <v>141.682828</v>
      </c>
      <c r="M86" s="23">
        <v>146.641727</v>
      </c>
      <c r="N86" s="23">
        <v>151.77418800000001</v>
      </c>
      <c r="O86" s="23">
        <v>157.086285</v>
      </c>
      <c r="P86" s="23">
        <v>162.584304</v>
      </c>
      <c r="Q86" s="23">
        <v>168.274755</v>
      </c>
      <c r="R86" s="23">
        <v>174.16437199999999</v>
      </c>
      <c r="S86" s="23">
        <v>180.26012499999999</v>
      </c>
      <c r="T86" s="23">
        <v>186.56922900000001</v>
      </c>
      <c r="U86" s="23">
        <v>193.099152</v>
      </c>
      <c r="V86" s="23"/>
      <c r="W86" s="23"/>
      <c r="X86" s="23"/>
      <c r="Y86" s="22">
        <v>0</v>
      </c>
      <c r="Z86" s="23">
        <v>0</v>
      </c>
      <c r="AA86" s="23">
        <v>0</v>
      </c>
      <c r="AB86" s="23">
        <v>118.497187</v>
      </c>
      <c r="AC86" s="23">
        <v>122.644589</v>
      </c>
      <c r="AD86" s="23">
        <v>129.46214699999999</v>
      </c>
      <c r="AE86" s="23">
        <v>133.422653</v>
      </c>
      <c r="AF86" s="23">
        <v>138.092445</v>
      </c>
      <c r="AG86" s="23">
        <v>142.925681</v>
      </c>
      <c r="AH86" s="23">
        <v>147.92807999999999</v>
      </c>
      <c r="AI86" s="23">
        <v>153.10556299999999</v>
      </c>
      <c r="AJ86" s="23">
        <v>158.464257</v>
      </c>
      <c r="AK86" s="23">
        <v>164.01050599999999</v>
      </c>
      <c r="AL86" s="23">
        <v>169.75087400000001</v>
      </c>
      <c r="AM86" s="23">
        <v>175.69215500000001</v>
      </c>
      <c r="AN86" s="23">
        <v>181.84137999999999</v>
      </c>
      <c r="AO86" s="23">
        <v>188.205828</v>
      </c>
      <c r="AP86" s="23"/>
      <c r="AQ86" s="23"/>
      <c r="AR86" s="23"/>
      <c r="AS86" s="22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2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2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2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2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2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2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2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2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2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2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2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2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2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2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2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</row>
    <row r="87" spans="1:364">
      <c r="A87" s="9" t="s">
        <v>1612</v>
      </c>
      <c r="B87" s="9" t="s">
        <v>1613</v>
      </c>
      <c r="C87" s="21" t="s">
        <v>886</v>
      </c>
      <c r="D87" s="9" t="s">
        <v>1612</v>
      </c>
      <c r="E87" s="22">
        <v>0</v>
      </c>
      <c r="F87" s="23">
        <v>0</v>
      </c>
      <c r="G87" s="23">
        <v>0</v>
      </c>
      <c r="H87" s="23">
        <v>140.910743</v>
      </c>
      <c r="I87" s="23">
        <v>145.84261900000001</v>
      </c>
      <c r="J87" s="23">
        <v>153.94969499999999</v>
      </c>
      <c r="K87" s="23">
        <v>158.65931900000001</v>
      </c>
      <c r="L87" s="23">
        <v>164.21239499999999</v>
      </c>
      <c r="M87" s="23">
        <v>169.95982900000001</v>
      </c>
      <c r="N87" s="23">
        <v>175.908423</v>
      </c>
      <c r="O87" s="23">
        <v>182.06521799999999</v>
      </c>
      <c r="P87" s="23">
        <v>188.437501</v>
      </c>
      <c r="Q87" s="23">
        <v>195.032813</v>
      </c>
      <c r="R87" s="23">
        <v>201.85896199999999</v>
      </c>
      <c r="S87" s="23">
        <v>208.924025</v>
      </c>
      <c r="T87" s="23">
        <v>216.236366</v>
      </c>
      <c r="U87" s="23">
        <v>223.80463900000001</v>
      </c>
      <c r="V87" s="23"/>
      <c r="W87" s="23"/>
      <c r="X87" s="23"/>
      <c r="Y87" s="22">
        <v>0</v>
      </c>
      <c r="Z87" s="23">
        <v>0</v>
      </c>
      <c r="AA87" s="23">
        <v>0</v>
      </c>
      <c r="AB87" s="23">
        <v>137.33991</v>
      </c>
      <c r="AC87" s="23">
        <v>142.146807</v>
      </c>
      <c r="AD87" s="23">
        <v>150.04845399999999</v>
      </c>
      <c r="AE87" s="23">
        <v>154.638735</v>
      </c>
      <c r="AF87" s="23">
        <v>160.05109100000001</v>
      </c>
      <c r="AG87" s="23">
        <v>165.65287900000001</v>
      </c>
      <c r="AH87" s="23">
        <v>171.45072999999999</v>
      </c>
      <c r="AI87" s="23">
        <v>177.451505</v>
      </c>
      <c r="AJ87" s="23">
        <v>183.662308</v>
      </c>
      <c r="AK87" s="23">
        <v>190.09048899999999</v>
      </c>
      <c r="AL87" s="23">
        <v>196.74365599999999</v>
      </c>
      <c r="AM87" s="23">
        <v>203.629684</v>
      </c>
      <c r="AN87" s="23">
        <v>210.75672299999999</v>
      </c>
      <c r="AO87" s="23">
        <v>218.133208</v>
      </c>
      <c r="AP87" s="23"/>
      <c r="AQ87" s="23"/>
      <c r="AR87" s="23"/>
      <c r="AS87" s="22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2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2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2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2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2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2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2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2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2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2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2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2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2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2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2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</row>
    <row r="88" spans="1:364">
      <c r="A88" s="9" t="s">
        <v>1614</v>
      </c>
      <c r="B88" s="9" t="s">
        <v>1615</v>
      </c>
      <c r="C88" s="21" t="s">
        <v>886</v>
      </c>
      <c r="D88" s="9" t="s">
        <v>1614</v>
      </c>
      <c r="E88" s="22">
        <v>0</v>
      </c>
      <c r="F88" s="23">
        <v>0</v>
      </c>
      <c r="G88" s="23">
        <v>0</v>
      </c>
      <c r="H88" s="23">
        <v>163.508433</v>
      </c>
      <c r="I88" s="23">
        <v>169.23122799999999</v>
      </c>
      <c r="J88" s="23">
        <v>178.63842600000001</v>
      </c>
      <c r="K88" s="23">
        <v>184.10332700000001</v>
      </c>
      <c r="L88" s="23">
        <v>190.546943</v>
      </c>
      <c r="M88" s="23">
        <v>197.21608599999999</v>
      </c>
      <c r="N88" s="23">
        <v>204.118649</v>
      </c>
      <c r="O88" s="23">
        <v>211.26280199999999</v>
      </c>
      <c r="P88" s="23">
        <v>218.65700000000001</v>
      </c>
      <c r="Q88" s="23">
        <v>226.30999499999999</v>
      </c>
      <c r="R88" s="23">
        <v>234.23084499999999</v>
      </c>
      <c r="S88" s="23">
        <v>242.42892499999999</v>
      </c>
      <c r="T88" s="23">
        <v>250.913937</v>
      </c>
      <c r="U88" s="23">
        <v>259.69592499999999</v>
      </c>
      <c r="V88" s="23"/>
      <c r="W88" s="23"/>
      <c r="X88" s="23"/>
      <c r="Y88" s="22">
        <v>0</v>
      </c>
      <c r="Z88" s="23">
        <v>0</v>
      </c>
      <c r="AA88" s="23">
        <v>0</v>
      </c>
      <c r="AB88" s="23">
        <v>159.364949</v>
      </c>
      <c r="AC88" s="23">
        <v>164.942722</v>
      </c>
      <c r="AD88" s="23">
        <v>174.111547</v>
      </c>
      <c r="AE88" s="23">
        <v>179.43796599999999</v>
      </c>
      <c r="AF88" s="23">
        <v>185.71829500000001</v>
      </c>
      <c r="AG88" s="23">
        <v>192.218436</v>
      </c>
      <c r="AH88" s="23">
        <v>198.94608099999999</v>
      </c>
      <c r="AI88" s="23">
        <v>205.90919400000001</v>
      </c>
      <c r="AJ88" s="23">
        <v>213.116015</v>
      </c>
      <c r="AK88" s="23">
        <v>220.575076</v>
      </c>
      <c r="AL88" s="23">
        <v>228.29520400000001</v>
      </c>
      <c r="AM88" s="23">
        <v>236.28553600000001</v>
      </c>
      <c r="AN88" s="23">
        <v>244.55553</v>
      </c>
      <c r="AO88" s="23">
        <v>253.11497299999999</v>
      </c>
      <c r="AP88" s="23"/>
      <c r="AQ88" s="23"/>
      <c r="AR88" s="23"/>
      <c r="AS88" s="22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2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2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2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2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2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2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2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2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2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2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2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2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2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2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2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</row>
    <row r="89" spans="1:364">
      <c r="A89" s="9" t="s">
        <v>1616</v>
      </c>
      <c r="B89" s="9" t="s">
        <v>1617</v>
      </c>
      <c r="C89" s="21" t="s">
        <v>886</v>
      </c>
      <c r="D89" s="9" t="s">
        <v>1616</v>
      </c>
      <c r="E89" s="22">
        <v>0</v>
      </c>
      <c r="F89" s="23">
        <v>0</v>
      </c>
      <c r="G89" s="23">
        <v>0</v>
      </c>
      <c r="H89" s="23">
        <v>73.058595999999994</v>
      </c>
      <c r="I89" s="23">
        <v>75.615646999999996</v>
      </c>
      <c r="J89" s="23">
        <v>79.818956999999997</v>
      </c>
      <c r="K89" s="23">
        <v>82.260777000000004</v>
      </c>
      <c r="L89" s="23">
        <v>85.139904000000001</v>
      </c>
      <c r="M89" s="23">
        <v>88.119799999999998</v>
      </c>
      <c r="N89" s="23">
        <v>91.203992999999997</v>
      </c>
      <c r="O89" s="23">
        <v>94.396133000000006</v>
      </c>
      <c r="P89" s="23">
        <v>97.699997999999994</v>
      </c>
      <c r="Q89" s="23">
        <v>101.11949799999999</v>
      </c>
      <c r="R89" s="23">
        <v>104.65868</v>
      </c>
      <c r="S89" s="23">
        <v>108.32173400000001</v>
      </c>
      <c r="T89" s="23">
        <v>112.112995</v>
      </c>
      <c r="U89" s="23">
        <v>116.03694900000001</v>
      </c>
      <c r="V89" s="23"/>
      <c r="W89" s="23"/>
      <c r="X89" s="23"/>
      <c r="Y89" s="22">
        <v>0</v>
      </c>
      <c r="Z89" s="23">
        <v>0</v>
      </c>
      <c r="AA89" s="23">
        <v>0</v>
      </c>
      <c r="AB89" s="23">
        <v>71.207211000000001</v>
      </c>
      <c r="AC89" s="23">
        <v>73.699464000000006</v>
      </c>
      <c r="AD89" s="23">
        <v>77.796263999999994</v>
      </c>
      <c r="AE89" s="23">
        <v>80.176207000000005</v>
      </c>
      <c r="AF89" s="23">
        <v>82.982373999999993</v>
      </c>
      <c r="AG89" s="23">
        <v>85.886757000000003</v>
      </c>
      <c r="AH89" s="23">
        <v>88.892793999999995</v>
      </c>
      <c r="AI89" s="23">
        <v>92.004041999999998</v>
      </c>
      <c r="AJ89" s="23">
        <v>95.224182999999996</v>
      </c>
      <c r="AK89" s="23">
        <v>98.557029999999997</v>
      </c>
      <c r="AL89" s="23">
        <v>102.00652599999999</v>
      </c>
      <c r="AM89" s="23">
        <v>105.57675399999999</v>
      </c>
      <c r="AN89" s="23">
        <v>109.27194</v>
      </c>
      <c r="AO89" s="23">
        <v>113.096458</v>
      </c>
      <c r="AP89" s="23"/>
      <c r="AQ89" s="23"/>
      <c r="AR89" s="23"/>
      <c r="AS89" s="22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2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2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2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2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2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2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2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2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2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2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2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2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2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2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2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</row>
    <row r="90" spans="1:364">
      <c r="A90" s="9" t="s">
        <v>1618</v>
      </c>
      <c r="B90" s="9" t="s">
        <v>1619</v>
      </c>
      <c r="C90" s="21" t="s">
        <v>886</v>
      </c>
      <c r="D90" s="9" t="s">
        <v>1618</v>
      </c>
      <c r="E90" s="22">
        <v>0</v>
      </c>
      <c r="F90" s="23">
        <v>0</v>
      </c>
      <c r="G90" s="23">
        <v>0</v>
      </c>
      <c r="H90" s="23">
        <v>93.758564000000007</v>
      </c>
      <c r="I90" s="23">
        <v>97.040113000000005</v>
      </c>
      <c r="J90" s="23">
        <v>102.434363</v>
      </c>
      <c r="K90" s="23">
        <v>105.568032</v>
      </c>
      <c r="L90" s="23">
        <v>109.262913</v>
      </c>
      <c r="M90" s="23">
        <v>113.087115</v>
      </c>
      <c r="N90" s="23">
        <v>117.045164</v>
      </c>
      <c r="O90" s="23">
        <v>121.141745</v>
      </c>
      <c r="P90" s="23">
        <v>125.38170599999999</v>
      </c>
      <c r="Q90" s="23">
        <v>129.77006600000001</v>
      </c>
      <c r="R90" s="23">
        <v>134.31201799999999</v>
      </c>
      <c r="S90" s="23">
        <v>139.01293899999999</v>
      </c>
      <c r="T90" s="23">
        <v>143.87839099999999</v>
      </c>
      <c r="U90" s="23">
        <v>148.91413499999999</v>
      </c>
      <c r="V90" s="23"/>
      <c r="W90" s="23"/>
      <c r="X90" s="23"/>
      <c r="Y90" s="22">
        <v>0</v>
      </c>
      <c r="Z90" s="23">
        <v>0</v>
      </c>
      <c r="AA90" s="23">
        <v>0</v>
      </c>
      <c r="AB90" s="23">
        <v>91.382617999999994</v>
      </c>
      <c r="AC90" s="23">
        <v>94.581010000000006</v>
      </c>
      <c r="AD90" s="23">
        <v>99.838572999999997</v>
      </c>
      <c r="AE90" s="23">
        <v>102.89283399999999</v>
      </c>
      <c r="AF90" s="23">
        <v>106.494083</v>
      </c>
      <c r="AG90" s="23">
        <v>110.22137600000001</v>
      </c>
      <c r="AH90" s="23">
        <v>114.07912399999999</v>
      </c>
      <c r="AI90" s="23">
        <v>118.071893</v>
      </c>
      <c r="AJ90" s="23">
        <v>122.20441</v>
      </c>
      <c r="AK90" s="23">
        <v>126.48156400000001</v>
      </c>
      <c r="AL90" s="23">
        <v>130.90841900000001</v>
      </c>
      <c r="AM90" s="23">
        <v>135.49021300000001</v>
      </c>
      <c r="AN90" s="23">
        <v>140.232371</v>
      </c>
      <c r="AO90" s="23">
        <v>145.14050399999999</v>
      </c>
      <c r="AP90" s="23"/>
      <c r="AQ90" s="23"/>
      <c r="AR90" s="23"/>
      <c r="AS90" s="22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2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2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2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2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2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2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2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2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2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2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2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2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2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2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2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</row>
    <row r="91" spans="1:364">
      <c r="A91" s="9" t="s">
        <v>1620</v>
      </c>
      <c r="B91" s="9" t="s">
        <v>1621</v>
      </c>
      <c r="C91" s="21" t="s">
        <v>886</v>
      </c>
      <c r="D91" s="9" t="s">
        <v>1620</v>
      </c>
      <c r="E91" s="22">
        <v>0</v>
      </c>
      <c r="F91" s="23">
        <v>0</v>
      </c>
      <c r="G91" s="23">
        <v>0</v>
      </c>
      <c r="H91" s="23">
        <v>107.386464</v>
      </c>
      <c r="I91" s="23">
        <v>111.144991</v>
      </c>
      <c r="J91" s="23">
        <v>117.3233</v>
      </c>
      <c r="K91" s="23">
        <v>120.912451</v>
      </c>
      <c r="L91" s="23">
        <v>125.14438699999999</v>
      </c>
      <c r="M91" s="23">
        <v>129.52444</v>
      </c>
      <c r="N91" s="23">
        <v>134.057796</v>
      </c>
      <c r="O91" s="23">
        <v>138.749818</v>
      </c>
      <c r="P91" s="23">
        <v>143.60606200000001</v>
      </c>
      <c r="Q91" s="23">
        <v>148.632274</v>
      </c>
      <c r="R91" s="23">
        <v>153.83440400000001</v>
      </c>
      <c r="S91" s="23">
        <v>159.21860799999999</v>
      </c>
      <c r="T91" s="23">
        <v>164.791259</v>
      </c>
      <c r="U91" s="23">
        <v>170.558953</v>
      </c>
      <c r="V91" s="23"/>
      <c r="W91" s="23"/>
      <c r="X91" s="23"/>
      <c r="Y91" s="22">
        <v>0</v>
      </c>
      <c r="Z91" s="23">
        <v>0</v>
      </c>
      <c r="AA91" s="23">
        <v>0</v>
      </c>
      <c r="AB91" s="23">
        <v>104.665173</v>
      </c>
      <c r="AC91" s="23">
        <v>108.32845399999999</v>
      </c>
      <c r="AD91" s="23">
        <v>114.35020900000001</v>
      </c>
      <c r="AE91" s="23">
        <v>117.84841</v>
      </c>
      <c r="AF91" s="23">
        <v>121.97310400000001</v>
      </c>
      <c r="AG91" s="23">
        <v>126.24216300000001</v>
      </c>
      <c r="AH91" s="23">
        <v>130.66063800000001</v>
      </c>
      <c r="AI91" s="23">
        <v>135.23376099999999</v>
      </c>
      <c r="AJ91" s="23">
        <v>139.96694199999999</v>
      </c>
      <c r="AK91" s="23">
        <v>144.86578499999999</v>
      </c>
      <c r="AL91" s="23">
        <v>149.93608800000001</v>
      </c>
      <c r="AM91" s="23">
        <v>155.183851</v>
      </c>
      <c r="AN91" s="23">
        <v>160.615286</v>
      </c>
      <c r="AO91" s="23">
        <v>166.23682099999999</v>
      </c>
      <c r="AP91" s="23"/>
      <c r="AQ91" s="23"/>
      <c r="AR91" s="23"/>
      <c r="AS91" s="22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2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2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2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2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2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2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2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2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2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2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2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2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2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2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2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</row>
    <row r="92" spans="1:364">
      <c r="A92" s="9" t="s">
        <v>1622</v>
      </c>
      <c r="B92" s="9" t="s">
        <v>1623</v>
      </c>
      <c r="C92" s="21" t="s">
        <v>886</v>
      </c>
      <c r="D92" s="9" t="s">
        <v>1622</v>
      </c>
      <c r="E92" s="22">
        <v>0</v>
      </c>
      <c r="F92" s="23">
        <v>0</v>
      </c>
      <c r="G92" s="23">
        <v>0</v>
      </c>
      <c r="H92" s="23">
        <v>121.57811</v>
      </c>
      <c r="I92" s="23">
        <v>125.833344</v>
      </c>
      <c r="J92" s="23">
        <v>132.828147</v>
      </c>
      <c r="K92" s="23">
        <v>136.89162200000001</v>
      </c>
      <c r="L92" s="23">
        <v>141.682828</v>
      </c>
      <c r="M92" s="23">
        <v>146.641727</v>
      </c>
      <c r="N92" s="23">
        <v>151.77418800000001</v>
      </c>
      <c r="O92" s="23">
        <v>157.086285</v>
      </c>
      <c r="P92" s="23">
        <v>162.584304</v>
      </c>
      <c r="Q92" s="23">
        <v>168.274755</v>
      </c>
      <c r="R92" s="23">
        <v>174.16437199999999</v>
      </c>
      <c r="S92" s="23">
        <v>180.26012499999999</v>
      </c>
      <c r="T92" s="23">
        <v>186.56922900000001</v>
      </c>
      <c r="U92" s="23">
        <v>193.099152</v>
      </c>
      <c r="V92" s="23"/>
      <c r="W92" s="23"/>
      <c r="X92" s="23"/>
      <c r="Y92" s="22">
        <v>0</v>
      </c>
      <c r="Z92" s="23">
        <v>0</v>
      </c>
      <c r="AA92" s="23">
        <v>0</v>
      </c>
      <c r="AB92" s="23">
        <v>118.497187</v>
      </c>
      <c r="AC92" s="23">
        <v>122.644589</v>
      </c>
      <c r="AD92" s="23">
        <v>129.46214699999999</v>
      </c>
      <c r="AE92" s="23">
        <v>133.422653</v>
      </c>
      <c r="AF92" s="23">
        <v>138.092445</v>
      </c>
      <c r="AG92" s="23">
        <v>142.925681</v>
      </c>
      <c r="AH92" s="23">
        <v>147.92807999999999</v>
      </c>
      <c r="AI92" s="23">
        <v>153.10556299999999</v>
      </c>
      <c r="AJ92" s="23">
        <v>158.464257</v>
      </c>
      <c r="AK92" s="23">
        <v>164.01050599999999</v>
      </c>
      <c r="AL92" s="23">
        <v>169.75087400000001</v>
      </c>
      <c r="AM92" s="23">
        <v>175.69215500000001</v>
      </c>
      <c r="AN92" s="23">
        <v>181.84137999999999</v>
      </c>
      <c r="AO92" s="23">
        <v>188.205828</v>
      </c>
      <c r="AP92" s="23"/>
      <c r="AQ92" s="23"/>
      <c r="AR92" s="23"/>
      <c r="AS92" s="22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2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2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2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2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2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2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2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2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2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2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2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2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2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2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2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</row>
    <row r="93" spans="1:364">
      <c r="A93" s="9" t="s">
        <v>1624</v>
      </c>
      <c r="B93" s="9" t="s">
        <v>1625</v>
      </c>
      <c r="C93" s="21" t="s">
        <v>886</v>
      </c>
      <c r="D93" s="9" t="s">
        <v>1624</v>
      </c>
      <c r="E93" s="22">
        <v>0</v>
      </c>
      <c r="F93" s="23">
        <v>0</v>
      </c>
      <c r="G93" s="23">
        <v>0</v>
      </c>
      <c r="H93" s="23">
        <v>140.910743</v>
      </c>
      <c r="I93" s="23">
        <v>145.84261900000001</v>
      </c>
      <c r="J93" s="23">
        <v>153.94969499999999</v>
      </c>
      <c r="K93" s="23">
        <v>158.65931900000001</v>
      </c>
      <c r="L93" s="23">
        <v>164.21239499999999</v>
      </c>
      <c r="M93" s="23">
        <v>169.95982900000001</v>
      </c>
      <c r="N93" s="23">
        <v>175.908423</v>
      </c>
      <c r="O93" s="23">
        <v>182.06521799999999</v>
      </c>
      <c r="P93" s="23">
        <v>188.437501</v>
      </c>
      <c r="Q93" s="23">
        <v>195.032813</v>
      </c>
      <c r="R93" s="23">
        <v>201.85896199999999</v>
      </c>
      <c r="S93" s="23">
        <v>208.924025</v>
      </c>
      <c r="T93" s="23">
        <v>216.236366</v>
      </c>
      <c r="U93" s="23">
        <v>223.80463900000001</v>
      </c>
      <c r="V93" s="23"/>
      <c r="W93" s="23"/>
      <c r="X93" s="23"/>
      <c r="Y93" s="22">
        <v>0</v>
      </c>
      <c r="Z93" s="23">
        <v>0</v>
      </c>
      <c r="AA93" s="23">
        <v>0</v>
      </c>
      <c r="AB93" s="23">
        <v>137.33991</v>
      </c>
      <c r="AC93" s="23">
        <v>142.146807</v>
      </c>
      <c r="AD93" s="23">
        <v>150.04845399999999</v>
      </c>
      <c r="AE93" s="23">
        <v>154.638735</v>
      </c>
      <c r="AF93" s="23">
        <v>160.05109100000001</v>
      </c>
      <c r="AG93" s="23">
        <v>165.65287900000001</v>
      </c>
      <c r="AH93" s="23">
        <v>171.45072999999999</v>
      </c>
      <c r="AI93" s="23">
        <v>177.451505</v>
      </c>
      <c r="AJ93" s="23">
        <v>183.662308</v>
      </c>
      <c r="AK93" s="23">
        <v>190.09048899999999</v>
      </c>
      <c r="AL93" s="23">
        <v>196.74365599999999</v>
      </c>
      <c r="AM93" s="23">
        <v>203.629684</v>
      </c>
      <c r="AN93" s="23">
        <v>210.75672299999999</v>
      </c>
      <c r="AO93" s="23">
        <v>218.133208</v>
      </c>
      <c r="AP93" s="23"/>
      <c r="AQ93" s="23"/>
      <c r="AR93" s="23"/>
      <c r="AS93" s="22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2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2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2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2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2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2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2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2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2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2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2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2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2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2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2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</row>
    <row r="94" spans="1:364">
      <c r="A94" s="9" t="s">
        <v>1626</v>
      </c>
      <c r="B94" s="9" t="s">
        <v>1627</v>
      </c>
      <c r="C94" s="21" t="s">
        <v>886</v>
      </c>
      <c r="D94" s="9" t="s">
        <v>1626</v>
      </c>
      <c r="E94" s="22">
        <v>0</v>
      </c>
      <c r="F94" s="23">
        <v>0</v>
      </c>
      <c r="G94" s="23">
        <v>0</v>
      </c>
      <c r="H94" s="23">
        <v>163.508433</v>
      </c>
      <c r="I94" s="23">
        <v>169.23122799999999</v>
      </c>
      <c r="J94" s="23">
        <v>178.63842600000001</v>
      </c>
      <c r="K94" s="23">
        <v>184.10332700000001</v>
      </c>
      <c r="L94" s="23">
        <v>190.546943</v>
      </c>
      <c r="M94" s="23">
        <v>197.21608599999999</v>
      </c>
      <c r="N94" s="23">
        <v>204.118649</v>
      </c>
      <c r="O94" s="23">
        <v>211.26280199999999</v>
      </c>
      <c r="P94" s="23">
        <v>218.65700000000001</v>
      </c>
      <c r="Q94" s="23">
        <v>226.30999499999999</v>
      </c>
      <c r="R94" s="23">
        <v>234.23084499999999</v>
      </c>
      <c r="S94" s="23">
        <v>242.42892499999999</v>
      </c>
      <c r="T94" s="23">
        <v>250.913937</v>
      </c>
      <c r="U94" s="23">
        <v>259.69592499999999</v>
      </c>
      <c r="V94" s="23"/>
      <c r="W94" s="23"/>
      <c r="X94" s="23"/>
      <c r="Y94" s="22">
        <v>0</v>
      </c>
      <c r="Z94" s="23">
        <v>0</v>
      </c>
      <c r="AA94" s="23">
        <v>0</v>
      </c>
      <c r="AB94" s="23">
        <v>159.364949</v>
      </c>
      <c r="AC94" s="23">
        <v>164.942722</v>
      </c>
      <c r="AD94" s="23">
        <v>174.111547</v>
      </c>
      <c r="AE94" s="23">
        <v>179.43796599999999</v>
      </c>
      <c r="AF94" s="23">
        <v>185.71829500000001</v>
      </c>
      <c r="AG94" s="23">
        <v>192.218436</v>
      </c>
      <c r="AH94" s="23">
        <v>198.94608099999999</v>
      </c>
      <c r="AI94" s="23">
        <v>205.90919400000001</v>
      </c>
      <c r="AJ94" s="23">
        <v>213.116015</v>
      </c>
      <c r="AK94" s="23">
        <v>220.575076</v>
      </c>
      <c r="AL94" s="23">
        <v>228.29520400000001</v>
      </c>
      <c r="AM94" s="23">
        <v>236.28553600000001</v>
      </c>
      <c r="AN94" s="23">
        <v>244.55553</v>
      </c>
      <c r="AO94" s="23">
        <v>253.11497299999999</v>
      </c>
      <c r="AP94" s="23"/>
      <c r="AQ94" s="23"/>
      <c r="AR94" s="23"/>
      <c r="AS94" s="22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2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2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2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2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2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2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2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2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2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2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2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2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2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2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2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</row>
    <row r="95" spans="1:364">
      <c r="A95" s="9" t="s">
        <v>1628</v>
      </c>
      <c r="B95" s="9" t="s">
        <v>1629</v>
      </c>
      <c r="C95" s="21" t="s">
        <v>886</v>
      </c>
      <c r="D95" s="9" t="s">
        <v>1628</v>
      </c>
      <c r="E95" s="22">
        <v>0</v>
      </c>
      <c r="F95" s="23">
        <v>0</v>
      </c>
      <c r="G95" s="23">
        <v>0</v>
      </c>
      <c r="H95" s="23">
        <v>73.058595999999994</v>
      </c>
      <c r="I95" s="23">
        <v>75.615646999999996</v>
      </c>
      <c r="J95" s="23">
        <v>79.818956999999997</v>
      </c>
      <c r="K95" s="23">
        <v>82.260777000000004</v>
      </c>
      <c r="L95" s="23">
        <v>85.139904000000001</v>
      </c>
      <c r="M95" s="23">
        <v>88.119799999999998</v>
      </c>
      <c r="N95" s="23">
        <v>91.203992999999997</v>
      </c>
      <c r="O95" s="23">
        <v>94.396133000000006</v>
      </c>
      <c r="P95" s="23">
        <v>97.699997999999994</v>
      </c>
      <c r="Q95" s="23">
        <v>101.11949799999999</v>
      </c>
      <c r="R95" s="23">
        <v>104.65868</v>
      </c>
      <c r="S95" s="23">
        <v>108.32173400000001</v>
      </c>
      <c r="T95" s="23">
        <v>112.112995</v>
      </c>
      <c r="U95" s="23">
        <v>116.03694900000001</v>
      </c>
      <c r="V95" s="23"/>
      <c r="W95" s="23"/>
      <c r="X95" s="23"/>
      <c r="Y95" s="22">
        <v>0</v>
      </c>
      <c r="Z95" s="23">
        <v>0</v>
      </c>
      <c r="AA95" s="23">
        <v>0</v>
      </c>
      <c r="AB95" s="23">
        <v>71.207211000000001</v>
      </c>
      <c r="AC95" s="23">
        <v>73.699464000000006</v>
      </c>
      <c r="AD95" s="23">
        <v>77.796263999999994</v>
      </c>
      <c r="AE95" s="23">
        <v>80.176207000000005</v>
      </c>
      <c r="AF95" s="23">
        <v>82.982373999999993</v>
      </c>
      <c r="AG95" s="23">
        <v>85.886757000000003</v>
      </c>
      <c r="AH95" s="23">
        <v>88.892793999999995</v>
      </c>
      <c r="AI95" s="23">
        <v>92.004041999999998</v>
      </c>
      <c r="AJ95" s="23">
        <v>95.224182999999996</v>
      </c>
      <c r="AK95" s="23">
        <v>98.557029999999997</v>
      </c>
      <c r="AL95" s="23">
        <v>102.00652599999999</v>
      </c>
      <c r="AM95" s="23">
        <v>105.57675399999999</v>
      </c>
      <c r="AN95" s="23">
        <v>109.27194</v>
      </c>
      <c r="AO95" s="23">
        <v>113.096458</v>
      </c>
      <c r="AP95" s="23"/>
      <c r="AQ95" s="23"/>
      <c r="AR95" s="23"/>
      <c r="AS95" s="22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2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2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2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2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2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2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2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2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2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2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2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2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2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2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2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</row>
    <row r="96" spans="1:364">
      <c r="A96" s="9" t="s">
        <v>1630</v>
      </c>
      <c r="B96" s="9" t="s">
        <v>1631</v>
      </c>
      <c r="C96" s="21" t="s">
        <v>886</v>
      </c>
      <c r="D96" s="9" t="s">
        <v>1630</v>
      </c>
      <c r="E96" s="22">
        <v>0</v>
      </c>
      <c r="F96" s="23">
        <v>0</v>
      </c>
      <c r="G96" s="23">
        <v>0</v>
      </c>
      <c r="H96" s="23">
        <v>93.758564000000007</v>
      </c>
      <c r="I96" s="23">
        <v>97.040113000000005</v>
      </c>
      <c r="J96" s="23">
        <v>102.434363</v>
      </c>
      <c r="K96" s="23">
        <v>105.568032</v>
      </c>
      <c r="L96" s="23">
        <v>109.262913</v>
      </c>
      <c r="M96" s="23">
        <v>113.087115</v>
      </c>
      <c r="N96" s="23">
        <v>117.045164</v>
      </c>
      <c r="O96" s="23">
        <v>121.141745</v>
      </c>
      <c r="P96" s="23">
        <v>125.38170599999999</v>
      </c>
      <c r="Q96" s="23">
        <v>129.77006600000001</v>
      </c>
      <c r="R96" s="23">
        <v>134.31201799999999</v>
      </c>
      <c r="S96" s="23">
        <v>139.01293899999999</v>
      </c>
      <c r="T96" s="23">
        <v>143.87839099999999</v>
      </c>
      <c r="U96" s="23">
        <v>148.91413499999999</v>
      </c>
      <c r="V96" s="23"/>
      <c r="W96" s="23"/>
      <c r="X96" s="23"/>
      <c r="Y96" s="22">
        <v>0</v>
      </c>
      <c r="Z96" s="23">
        <v>0</v>
      </c>
      <c r="AA96" s="23">
        <v>0</v>
      </c>
      <c r="AB96" s="23">
        <v>91.382617999999994</v>
      </c>
      <c r="AC96" s="23">
        <v>94.581010000000006</v>
      </c>
      <c r="AD96" s="23">
        <v>99.838572999999997</v>
      </c>
      <c r="AE96" s="23">
        <v>102.89283399999999</v>
      </c>
      <c r="AF96" s="23">
        <v>106.494083</v>
      </c>
      <c r="AG96" s="23">
        <v>110.22137600000001</v>
      </c>
      <c r="AH96" s="23">
        <v>114.07912399999999</v>
      </c>
      <c r="AI96" s="23">
        <v>118.071893</v>
      </c>
      <c r="AJ96" s="23">
        <v>122.20441</v>
      </c>
      <c r="AK96" s="23">
        <v>126.48156400000001</v>
      </c>
      <c r="AL96" s="23">
        <v>130.90841900000001</v>
      </c>
      <c r="AM96" s="23">
        <v>135.49021300000001</v>
      </c>
      <c r="AN96" s="23">
        <v>140.232371</v>
      </c>
      <c r="AO96" s="23">
        <v>145.14050399999999</v>
      </c>
      <c r="AP96" s="23"/>
      <c r="AQ96" s="23"/>
      <c r="AR96" s="23"/>
      <c r="AS96" s="22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2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2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2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2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2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2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2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2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2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2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2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2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2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2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2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</row>
    <row r="97" spans="1:364">
      <c r="A97" s="9" t="s">
        <v>1632</v>
      </c>
      <c r="B97" s="9" t="s">
        <v>1633</v>
      </c>
      <c r="C97" s="21" t="s">
        <v>886</v>
      </c>
      <c r="D97" s="9" t="s">
        <v>1632</v>
      </c>
      <c r="E97" s="22">
        <v>0</v>
      </c>
      <c r="F97" s="23">
        <v>0</v>
      </c>
      <c r="G97" s="23">
        <v>0</v>
      </c>
      <c r="H97" s="23">
        <v>107.386464</v>
      </c>
      <c r="I97" s="23">
        <v>111.144991</v>
      </c>
      <c r="J97" s="23">
        <v>117.3233</v>
      </c>
      <c r="K97" s="23">
        <v>120.912451</v>
      </c>
      <c r="L97" s="23">
        <v>125.14438699999999</v>
      </c>
      <c r="M97" s="23">
        <v>129.52444</v>
      </c>
      <c r="N97" s="23">
        <v>134.057796</v>
      </c>
      <c r="O97" s="23">
        <v>138.749818</v>
      </c>
      <c r="P97" s="23">
        <v>143.60606200000001</v>
      </c>
      <c r="Q97" s="23">
        <v>148.632274</v>
      </c>
      <c r="R97" s="23">
        <v>153.83440400000001</v>
      </c>
      <c r="S97" s="23">
        <v>159.21860799999999</v>
      </c>
      <c r="T97" s="23">
        <v>164.791259</v>
      </c>
      <c r="U97" s="23">
        <v>170.558953</v>
      </c>
      <c r="V97" s="23"/>
      <c r="W97" s="23"/>
      <c r="X97" s="23"/>
      <c r="Y97" s="22">
        <v>0</v>
      </c>
      <c r="Z97" s="23">
        <v>0</v>
      </c>
      <c r="AA97" s="23">
        <v>0</v>
      </c>
      <c r="AB97" s="23">
        <v>104.665173</v>
      </c>
      <c r="AC97" s="23">
        <v>108.32845399999999</v>
      </c>
      <c r="AD97" s="23">
        <v>114.35020900000001</v>
      </c>
      <c r="AE97" s="23">
        <v>117.84841</v>
      </c>
      <c r="AF97" s="23">
        <v>121.97310400000001</v>
      </c>
      <c r="AG97" s="23">
        <v>126.24216300000001</v>
      </c>
      <c r="AH97" s="23">
        <v>130.66063800000001</v>
      </c>
      <c r="AI97" s="23">
        <v>135.23376099999999</v>
      </c>
      <c r="AJ97" s="23">
        <v>139.96694199999999</v>
      </c>
      <c r="AK97" s="23">
        <v>144.86578499999999</v>
      </c>
      <c r="AL97" s="23">
        <v>149.93608800000001</v>
      </c>
      <c r="AM97" s="23">
        <v>155.183851</v>
      </c>
      <c r="AN97" s="23">
        <v>160.615286</v>
      </c>
      <c r="AO97" s="23">
        <v>166.23682099999999</v>
      </c>
      <c r="AP97" s="23"/>
      <c r="AQ97" s="23"/>
      <c r="AR97" s="23"/>
      <c r="AS97" s="22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2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2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2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2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2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2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2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2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2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2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2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2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2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2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2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</row>
    <row r="98" spans="1:364">
      <c r="A98" s="9" t="s">
        <v>1634</v>
      </c>
      <c r="B98" s="9" t="s">
        <v>1635</v>
      </c>
      <c r="C98" s="21" t="s">
        <v>886</v>
      </c>
      <c r="D98" s="9" t="s">
        <v>1634</v>
      </c>
      <c r="E98" s="22">
        <v>0</v>
      </c>
      <c r="F98" s="23">
        <v>0</v>
      </c>
      <c r="G98" s="23">
        <v>0</v>
      </c>
      <c r="H98" s="23">
        <v>121.57811</v>
      </c>
      <c r="I98" s="23">
        <v>125.833344</v>
      </c>
      <c r="J98" s="23">
        <v>132.828147</v>
      </c>
      <c r="K98" s="23">
        <v>136.89162200000001</v>
      </c>
      <c r="L98" s="23">
        <v>141.682828</v>
      </c>
      <c r="M98" s="23">
        <v>146.641727</v>
      </c>
      <c r="N98" s="23">
        <v>151.77418800000001</v>
      </c>
      <c r="O98" s="23">
        <v>157.086285</v>
      </c>
      <c r="P98" s="23">
        <v>162.584304</v>
      </c>
      <c r="Q98" s="23">
        <v>168.274755</v>
      </c>
      <c r="R98" s="23">
        <v>174.16437199999999</v>
      </c>
      <c r="S98" s="23">
        <v>180.26012499999999</v>
      </c>
      <c r="T98" s="23">
        <v>186.56922900000001</v>
      </c>
      <c r="U98" s="23">
        <v>193.099152</v>
      </c>
      <c r="V98" s="23"/>
      <c r="W98" s="23"/>
      <c r="X98" s="23"/>
      <c r="Y98" s="22">
        <v>0</v>
      </c>
      <c r="Z98" s="23">
        <v>0</v>
      </c>
      <c r="AA98" s="23">
        <v>0</v>
      </c>
      <c r="AB98" s="23">
        <v>118.497187</v>
      </c>
      <c r="AC98" s="23">
        <v>122.644589</v>
      </c>
      <c r="AD98" s="23">
        <v>129.46214699999999</v>
      </c>
      <c r="AE98" s="23">
        <v>133.422653</v>
      </c>
      <c r="AF98" s="23">
        <v>138.092445</v>
      </c>
      <c r="AG98" s="23">
        <v>142.925681</v>
      </c>
      <c r="AH98" s="23">
        <v>147.92807999999999</v>
      </c>
      <c r="AI98" s="23">
        <v>153.10556299999999</v>
      </c>
      <c r="AJ98" s="23">
        <v>158.464257</v>
      </c>
      <c r="AK98" s="23">
        <v>164.01050599999999</v>
      </c>
      <c r="AL98" s="23">
        <v>169.75087400000001</v>
      </c>
      <c r="AM98" s="23">
        <v>175.69215500000001</v>
      </c>
      <c r="AN98" s="23">
        <v>181.84137999999999</v>
      </c>
      <c r="AO98" s="23">
        <v>188.205828</v>
      </c>
      <c r="AP98" s="23"/>
      <c r="AQ98" s="23"/>
      <c r="AR98" s="23"/>
      <c r="AS98" s="22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2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2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2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2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2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2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2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2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2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2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2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2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2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2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2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</row>
    <row r="99" spans="1:364">
      <c r="A99" s="9" t="s">
        <v>1636</v>
      </c>
      <c r="B99" s="9" t="s">
        <v>1637</v>
      </c>
      <c r="C99" s="21" t="s">
        <v>886</v>
      </c>
      <c r="D99" s="9" t="s">
        <v>1636</v>
      </c>
      <c r="E99" s="22">
        <v>0</v>
      </c>
      <c r="F99" s="23">
        <v>0</v>
      </c>
      <c r="G99" s="23">
        <v>0</v>
      </c>
      <c r="H99" s="23">
        <v>140.910743</v>
      </c>
      <c r="I99" s="23">
        <v>145.84261900000001</v>
      </c>
      <c r="J99" s="23">
        <v>153.94969499999999</v>
      </c>
      <c r="K99" s="23">
        <v>158.65931900000001</v>
      </c>
      <c r="L99" s="23">
        <v>164.21239499999999</v>
      </c>
      <c r="M99" s="23">
        <v>169.95982900000001</v>
      </c>
      <c r="N99" s="23">
        <v>175.908423</v>
      </c>
      <c r="O99" s="23">
        <v>182.06521799999999</v>
      </c>
      <c r="P99" s="23">
        <v>188.437501</v>
      </c>
      <c r="Q99" s="23">
        <v>195.032813</v>
      </c>
      <c r="R99" s="23">
        <v>201.85896199999999</v>
      </c>
      <c r="S99" s="23">
        <v>208.924025</v>
      </c>
      <c r="T99" s="23">
        <v>216.236366</v>
      </c>
      <c r="U99" s="23">
        <v>223.80463900000001</v>
      </c>
      <c r="V99" s="23"/>
      <c r="W99" s="23"/>
      <c r="X99" s="23"/>
      <c r="Y99" s="22">
        <v>0</v>
      </c>
      <c r="Z99" s="23">
        <v>0</v>
      </c>
      <c r="AA99" s="23">
        <v>0</v>
      </c>
      <c r="AB99" s="23">
        <v>137.33991</v>
      </c>
      <c r="AC99" s="23">
        <v>142.146807</v>
      </c>
      <c r="AD99" s="23">
        <v>150.04845399999999</v>
      </c>
      <c r="AE99" s="23">
        <v>154.638735</v>
      </c>
      <c r="AF99" s="23">
        <v>160.05109100000001</v>
      </c>
      <c r="AG99" s="23">
        <v>165.65287900000001</v>
      </c>
      <c r="AH99" s="23">
        <v>171.45072999999999</v>
      </c>
      <c r="AI99" s="23">
        <v>177.451505</v>
      </c>
      <c r="AJ99" s="23">
        <v>183.662308</v>
      </c>
      <c r="AK99" s="23">
        <v>190.09048899999999</v>
      </c>
      <c r="AL99" s="23">
        <v>196.74365599999999</v>
      </c>
      <c r="AM99" s="23">
        <v>203.629684</v>
      </c>
      <c r="AN99" s="23">
        <v>210.75672299999999</v>
      </c>
      <c r="AO99" s="23">
        <v>218.133208</v>
      </c>
      <c r="AP99" s="23"/>
      <c r="AQ99" s="23"/>
      <c r="AR99" s="23"/>
      <c r="AS99" s="22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2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2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2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2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2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2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2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2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2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2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2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2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2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2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2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</row>
    <row r="100" spans="1:364">
      <c r="A100" s="9" t="s">
        <v>1638</v>
      </c>
      <c r="B100" s="9" t="s">
        <v>1639</v>
      </c>
      <c r="C100" s="21" t="s">
        <v>886</v>
      </c>
      <c r="D100" s="9" t="s">
        <v>1638</v>
      </c>
      <c r="E100" s="22">
        <v>0</v>
      </c>
      <c r="F100" s="23">
        <v>0</v>
      </c>
      <c r="G100" s="23">
        <v>0</v>
      </c>
      <c r="H100" s="23">
        <v>163.508433</v>
      </c>
      <c r="I100" s="23">
        <v>169.23122799999999</v>
      </c>
      <c r="J100" s="23">
        <v>178.63842600000001</v>
      </c>
      <c r="K100" s="23">
        <v>184.10332700000001</v>
      </c>
      <c r="L100" s="23">
        <v>190.546943</v>
      </c>
      <c r="M100" s="23">
        <v>197.21608599999999</v>
      </c>
      <c r="N100" s="23">
        <v>204.118649</v>
      </c>
      <c r="O100" s="23">
        <v>211.26280199999999</v>
      </c>
      <c r="P100" s="23">
        <v>218.65700000000001</v>
      </c>
      <c r="Q100" s="23">
        <v>226.30999499999999</v>
      </c>
      <c r="R100" s="23">
        <v>234.23084499999999</v>
      </c>
      <c r="S100" s="23">
        <v>242.42892499999999</v>
      </c>
      <c r="T100" s="23">
        <v>250.913937</v>
      </c>
      <c r="U100" s="23">
        <v>259.69592499999999</v>
      </c>
      <c r="V100" s="23"/>
      <c r="W100" s="23"/>
      <c r="X100" s="23"/>
      <c r="Y100" s="22">
        <v>0</v>
      </c>
      <c r="Z100" s="23">
        <v>0</v>
      </c>
      <c r="AA100" s="23">
        <v>0</v>
      </c>
      <c r="AB100" s="23">
        <v>159.364949</v>
      </c>
      <c r="AC100" s="23">
        <v>164.942722</v>
      </c>
      <c r="AD100" s="23">
        <v>174.111547</v>
      </c>
      <c r="AE100" s="23">
        <v>179.43796599999999</v>
      </c>
      <c r="AF100" s="23">
        <v>185.71829500000001</v>
      </c>
      <c r="AG100" s="23">
        <v>192.218436</v>
      </c>
      <c r="AH100" s="23">
        <v>198.94608099999999</v>
      </c>
      <c r="AI100" s="23">
        <v>205.90919400000001</v>
      </c>
      <c r="AJ100" s="23">
        <v>213.116015</v>
      </c>
      <c r="AK100" s="23">
        <v>220.575076</v>
      </c>
      <c r="AL100" s="23">
        <v>228.29520400000001</v>
      </c>
      <c r="AM100" s="23">
        <v>236.28553600000001</v>
      </c>
      <c r="AN100" s="23">
        <v>244.55553</v>
      </c>
      <c r="AO100" s="23">
        <v>253.11497299999999</v>
      </c>
      <c r="AP100" s="23"/>
      <c r="AQ100" s="23"/>
      <c r="AR100" s="23"/>
      <c r="AS100" s="22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2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2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2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2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2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2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2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2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2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2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2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2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2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2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2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</row>
    <row r="101" spans="1:364">
      <c r="A101" s="9" t="s">
        <v>1640</v>
      </c>
      <c r="B101" s="9" t="s">
        <v>1641</v>
      </c>
      <c r="C101" s="21" t="s">
        <v>886</v>
      </c>
      <c r="D101" s="9" t="s">
        <v>1640</v>
      </c>
      <c r="E101" s="22">
        <v>0</v>
      </c>
      <c r="F101" s="23">
        <v>0</v>
      </c>
      <c r="G101" s="23">
        <v>0</v>
      </c>
      <c r="H101" s="23">
        <v>73.058595999999994</v>
      </c>
      <c r="I101" s="23">
        <v>75.615646999999996</v>
      </c>
      <c r="J101" s="23">
        <v>79.818956999999997</v>
      </c>
      <c r="K101" s="23">
        <v>82.260777000000004</v>
      </c>
      <c r="L101" s="23">
        <v>85.139904000000001</v>
      </c>
      <c r="M101" s="23">
        <v>88.119799999999998</v>
      </c>
      <c r="N101" s="23">
        <v>91.203992999999997</v>
      </c>
      <c r="O101" s="23">
        <v>94.396133000000006</v>
      </c>
      <c r="P101" s="23">
        <v>97.699997999999994</v>
      </c>
      <c r="Q101" s="23">
        <v>101.11949799999999</v>
      </c>
      <c r="R101" s="23">
        <v>104.65868</v>
      </c>
      <c r="S101" s="23">
        <v>108.32173400000001</v>
      </c>
      <c r="T101" s="23">
        <v>112.112995</v>
      </c>
      <c r="U101" s="23">
        <v>116.03694900000001</v>
      </c>
      <c r="V101" s="23"/>
      <c r="W101" s="23"/>
      <c r="X101" s="23"/>
      <c r="Y101" s="22">
        <v>0</v>
      </c>
      <c r="Z101" s="23">
        <v>0</v>
      </c>
      <c r="AA101" s="23">
        <v>0</v>
      </c>
      <c r="AB101" s="23">
        <v>71.207211000000001</v>
      </c>
      <c r="AC101" s="23">
        <v>73.699464000000006</v>
      </c>
      <c r="AD101" s="23">
        <v>77.796263999999994</v>
      </c>
      <c r="AE101" s="23">
        <v>80.176207000000005</v>
      </c>
      <c r="AF101" s="23">
        <v>82.982373999999993</v>
      </c>
      <c r="AG101" s="23">
        <v>85.886757000000003</v>
      </c>
      <c r="AH101" s="23">
        <v>88.892793999999995</v>
      </c>
      <c r="AI101" s="23">
        <v>92.004041999999998</v>
      </c>
      <c r="AJ101" s="23">
        <v>95.224182999999996</v>
      </c>
      <c r="AK101" s="23">
        <v>98.557029999999997</v>
      </c>
      <c r="AL101" s="23">
        <v>102.00652599999999</v>
      </c>
      <c r="AM101" s="23">
        <v>105.57675399999999</v>
      </c>
      <c r="AN101" s="23">
        <v>109.27194</v>
      </c>
      <c r="AO101" s="23">
        <v>113.096458</v>
      </c>
      <c r="AP101" s="23"/>
      <c r="AQ101" s="23"/>
      <c r="AR101" s="23"/>
      <c r="AS101" s="22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2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2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2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2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2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2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2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2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2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2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2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2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2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2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2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</row>
    <row r="102" spans="1:364">
      <c r="A102" s="9" t="s">
        <v>1642</v>
      </c>
      <c r="B102" s="9" t="s">
        <v>1643</v>
      </c>
      <c r="C102" s="21" t="s">
        <v>886</v>
      </c>
      <c r="D102" s="9" t="s">
        <v>1642</v>
      </c>
      <c r="E102" s="22">
        <v>0</v>
      </c>
      <c r="F102" s="23">
        <v>0</v>
      </c>
      <c r="G102" s="23">
        <v>0</v>
      </c>
      <c r="H102" s="23">
        <v>107.386464</v>
      </c>
      <c r="I102" s="23">
        <v>111.144991</v>
      </c>
      <c r="J102" s="23">
        <v>117.3233</v>
      </c>
      <c r="K102" s="23">
        <v>120.912451</v>
      </c>
      <c r="L102" s="23">
        <v>125.14438699999999</v>
      </c>
      <c r="M102" s="23">
        <v>129.52444</v>
      </c>
      <c r="N102" s="23">
        <v>134.057796</v>
      </c>
      <c r="O102" s="23">
        <v>138.749818</v>
      </c>
      <c r="P102" s="23">
        <v>143.60606200000001</v>
      </c>
      <c r="Q102" s="23">
        <v>148.632274</v>
      </c>
      <c r="R102" s="23">
        <v>153.83440400000001</v>
      </c>
      <c r="S102" s="23">
        <v>159.21860799999999</v>
      </c>
      <c r="T102" s="23">
        <v>164.791259</v>
      </c>
      <c r="U102" s="23">
        <v>170.558953</v>
      </c>
      <c r="V102" s="23"/>
      <c r="W102" s="23"/>
      <c r="X102" s="23"/>
      <c r="Y102" s="22">
        <v>0</v>
      </c>
      <c r="Z102" s="23">
        <v>0</v>
      </c>
      <c r="AA102" s="23">
        <v>0</v>
      </c>
      <c r="AB102" s="23">
        <v>104.665173</v>
      </c>
      <c r="AC102" s="23">
        <v>108.32845399999999</v>
      </c>
      <c r="AD102" s="23">
        <v>114.35020900000001</v>
      </c>
      <c r="AE102" s="23">
        <v>117.84841</v>
      </c>
      <c r="AF102" s="23">
        <v>121.97310400000001</v>
      </c>
      <c r="AG102" s="23">
        <v>126.24216300000001</v>
      </c>
      <c r="AH102" s="23">
        <v>130.66063800000001</v>
      </c>
      <c r="AI102" s="23">
        <v>135.23376099999999</v>
      </c>
      <c r="AJ102" s="23">
        <v>139.96694199999999</v>
      </c>
      <c r="AK102" s="23">
        <v>144.86578499999999</v>
      </c>
      <c r="AL102" s="23">
        <v>149.93608800000001</v>
      </c>
      <c r="AM102" s="23">
        <v>155.183851</v>
      </c>
      <c r="AN102" s="23">
        <v>160.615286</v>
      </c>
      <c r="AO102" s="23">
        <v>166.23682099999999</v>
      </c>
      <c r="AP102" s="23"/>
      <c r="AQ102" s="23"/>
      <c r="AR102" s="23"/>
      <c r="AS102" s="22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2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2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2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2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2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2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2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2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2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2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2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2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2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2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2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</row>
    <row r="103" spans="1:364">
      <c r="A103" s="9" t="s">
        <v>1644</v>
      </c>
      <c r="B103" s="9" t="s">
        <v>1645</v>
      </c>
      <c r="C103" s="21" t="s">
        <v>886</v>
      </c>
      <c r="D103" s="9" t="s">
        <v>1644</v>
      </c>
      <c r="E103" s="22">
        <v>0</v>
      </c>
      <c r="F103" s="23">
        <v>0</v>
      </c>
      <c r="G103" s="23">
        <v>0</v>
      </c>
      <c r="H103" s="23">
        <v>122.61818700000001</v>
      </c>
      <c r="I103" s="23">
        <v>126.909824</v>
      </c>
      <c r="J103" s="23">
        <v>133.96446599999999</v>
      </c>
      <c r="K103" s="23">
        <v>138.062703</v>
      </c>
      <c r="L103" s="23">
        <v>142.89489800000001</v>
      </c>
      <c r="M103" s="23">
        <v>147.896219</v>
      </c>
      <c r="N103" s="23">
        <v>153.072587</v>
      </c>
      <c r="O103" s="23">
        <v>158.430127</v>
      </c>
      <c r="P103" s="23">
        <v>163.97518199999999</v>
      </c>
      <c r="Q103" s="23">
        <v>169.714313</v>
      </c>
      <c r="R103" s="23">
        <v>175.654314</v>
      </c>
      <c r="S103" s="23">
        <v>181.80221499999999</v>
      </c>
      <c r="T103" s="23">
        <v>188.16529199999999</v>
      </c>
      <c r="U103" s="23">
        <v>194.75107800000001</v>
      </c>
      <c r="V103" s="23"/>
      <c r="W103" s="23"/>
      <c r="X103" s="23"/>
      <c r="Y103" s="22">
        <v>0</v>
      </c>
      <c r="Z103" s="23">
        <v>0</v>
      </c>
      <c r="AA103" s="23">
        <v>0</v>
      </c>
      <c r="AB103" s="23">
        <v>119.510907</v>
      </c>
      <c r="AC103" s="23">
        <v>123.693789</v>
      </c>
      <c r="AD103" s="23">
        <v>130.569671</v>
      </c>
      <c r="AE103" s="23">
        <v>134.56405799999999</v>
      </c>
      <c r="AF103" s="23">
        <v>139.27379999999999</v>
      </c>
      <c r="AG103" s="23">
        <v>144.148383</v>
      </c>
      <c r="AH103" s="23">
        <v>149.19357600000001</v>
      </c>
      <c r="AI103" s="23">
        <v>154.41535099999999</v>
      </c>
      <c r="AJ103" s="23">
        <v>159.81988799999999</v>
      </c>
      <c r="AK103" s="23">
        <v>165.41358399999999</v>
      </c>
      <c r="AL103" s="23">
        <v>171.20305999999999</v>
      </c>
      <c r="AM103" s="23">
        <v>177.195167</v>
      </c>
      <c r="AN103" s="23">
        <v>183.396998</v>
      </c>
      <c r="AO103" s="23">
        <v>189.81589299999999</v>
      </c>
      <c r="AP103" s="23"/>
      <c r="AQ103" s="23"/>
      <c r="AR103" s="23"/>
      <c r="AS103" s="22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2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2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2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2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2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2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2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2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2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2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2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2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2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2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2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</row>
    <row r="104" spans="1:364">
      <c r="A104" s="9" t="s">
        <v>1646</v>
      </c>
      <c r="B104" s="9" t="s">
        <v>1005</v>
      </c>
      <c r="C104" s="21" t="s">
        <v>886</v>
      </c>
      <c r="D104" s="9" t="s">
        <v>1646</v>
      </c>
      <c r="E104" s="22">
        <v>0</v>
      </c>
      <c r="F104" s="23">
        <v>0</v>
      </c>
      <c r="G104" s="23">
        <v>0</v>
      </c>
      <c r="H104" s="23">
        <v>184.658987</v>
      </c>
      <c r="I104" s="23">
        <v>191.122052</v>
      </c>
      <c r="J104" s="23">
        <v>201.74611300000001</v>
      </c>
      <c r="K104" s="23">
        <v>207.917924</v>
      </c>
      <c r="L104" s="23">
        <v>215.19505100000001</v>
      </c>
      <c r="M104" s="23">
        <v>222.726878</v>
      </c>
      <c r="N104" s="23">
        <v>230.52231900000001</v>
      </c>
      <c r="O104" s="23">
        <v>238.59059999999999</v>
      </c>
      <c r="P104" s="23">
        <v>246.941271</v>
      </c>
      <c r="Q104" s="23">
        <v>255.584215</v>
      </c>
      <c r="R104" s="23">
        <v>264.52966300000003</v>
      </c>
      <c r="S104" s="23">
        <v>273.78820100000002</v>
      </c>
      <c r="T104" s="23">
        <v>283.370788</v>
      </c>
      <c r="U104" s="23">
        <v>293.28876600000001</v>
      </c>
      <c r="V104" s="23"/>
      <c r="W104" s="23"/>
      <c r="X104" s="23"/>
      <c r="Y104" s="22">
        <v>0</v>
      </c>
      <c r="Z104" s="23">
        <v>0</v>
      </c>
      <c r="AA104" s="23">
        <v>0</v>
      </c>
      <c r="AB104" s="23">
        <v>179.979525</v>
      </c>
      <c r="AC104" s="23">
        <v>186.278809</v>
      </c>
      <c r="AD104" s="23">
        <v>196.63366199999999</v>
      </c>
      <c r="AE104" s="23">
        <v>202.649078</v>
      </c>
      <c r="AF104" s="23">
        <v>209.74179599999999</v>
      </c>
      <c r="AG104" s="23">
        <v>217.08275900000001</v>
      </c>
      <c r="AH104" s="23">
        <v>224.680655</v>
      </c>
      <c r="AI104" s="23">
        <v>232.544478</v>
      </c>
      <c r="AJ104" s="23">
        <v>240.68353500000001</v>
      </c>
      <c r="AK104" s="23">
        <v>249.10745900000001</v>
      </c>
      <c r="AL104" s="23">
        <v>257.82621999999998</v>
      </c>
      <c r="AM104" s="23">
        <v>266.85013700000002</v>
      </c>
      <c r="AN104" s="23">
        <v>276.18989199999999</v>
      </c>
      <c r="AO104" s="23">
        <v>285.856538</v>
      </c>
      <c r="AP104" s="23"/>
      <c r="AQ104" s="23"/>
      <c r="AR104" s="23"/>
      <c r="AS104" s="22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2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2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2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2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2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2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2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2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2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2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2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2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2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2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2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</row>
    <row r="105" spans="1:364">
      <c r="A105" s="9" t="s">
        <v>1647</v>
      </c>
      <c r="B105" s="9" t="s">
        <v>1648</v>
      </c>
      <c r="C105" s="21" t="s">
        <v>886</v>
      </c>
      <c r="D105" s="9" t="s">
        <v>1647</v>
      </c>
      <c r="E105" s="22">
        <v>0</v>
      </c>
      <c r="F105" s="23">
        <v>0</v>
      </c>
      <c r="G105" s="23">
        <v>0</v>
      </c>
      <c r="H105" s="23">
        <v>121.57811</v>
      </c>
      <c r="I105" s="23">
        <v>125.833344</v>
      </c>
      <c r="J105" s="23">
        <v>132.828147</v>
      </c>
      <c r="K105" s="23">
        <v>136.89162200000001</v>
      </c>
      <c r="L105" s="23">
        <v>141.682828</v>
      </c>
      <c r="M105" s="23">
        <v>146.641727</v>
      </c>
      <c r="N105" s="23">
        <v>151.77418800000001</v>
      </c>
      <c r="O105" s="23">
        <v>157.086285</v>
      </c>
      <c r="P105" s="23">
        <v>162.584304</v>
      </c>
      <c r="Q105" s="23">
        <v>168.274755</v>
      </c>
      <c r="R105" s="23">
        <v>174.16437199999999</v>
      </c>
      <c r="S105" s="23">
        <v>180.26012499999999</v>
      </c>
      <c r="T105" s="23">
        <v>186.56922900000001</v>
      </c>
      <c r="U105" s="23">
        <v>193.099152</v>
      </c>
      <c r="V105" s="23"/>
      <c r="W105" s="23"/>
      <c r="X105" s="23"/>
      <c r="Y105" s="22">
        <v>0</v>
      </c>
      <c r="Z105" s="23">
        <v>0</v>
      </c>
      <c r="AA105" s="23">
        <v>0</v>
      </c>
      <c r="AB105" s="23">
        <v>118.497187</v>
      </c>
      <c r="AC105" s="23">
        <v>122.644589</v>
      </c>
      <c r="AD105" s="23">
        <v>129.46214699999999</v>
      </c>
      <c r="AE105" s="23">
        <v>133.422653</v>
      </c>
      <c r="AF105" s="23">
        <v>138.092445</v>
      </c>
      <c r="AG105" s="23">
        <v>142.925681</v>
      </c>
      <c r="AH105" s="23">
        <v>147.92807999999999</v>
      </c>
      <c r="AI105" s="23">
        <v>153.10556299999999</v>
      </c>
      <c r="AJ105" s="23">
        <v>158.464257</v>
      </c>
      <c r="AK105" s="23">
        <v>164.01050599999999</v>
      </c>
      <c r="AL105" s="23">
        <v>169.75087400000001</v>
      </c>
      <c r="AM105" s="23">
        <v>175.69215500000001</v>
      </c>
      <c r="AN105" s="23">
        <v>181.84137999999999</v>
      </c>
      <c r="AO105" s="23">
        <v>188.205828</v>
      </c>
      <c r="AP105" s="23"/>
      <c r="AQ105" s="23"/>
      <c r="AR105" s="23"/>
      <c r="AS105" s="22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2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2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2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2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2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2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2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2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2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2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2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2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2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2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2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</row>
    <row r="106" spans="1:364">
      <c r="A106" s="9" t="s">
        <v>1649</v>
      </c>
      <c r="B106" s="9" t="s">
        <v>1650</v>
      </c>
      <c r="C106" s="21" t="s">
        <v>886</v>
      </c>
      <c r="D106" s="9" t="s">
        <v>1649</v>
      </c>
      <c r="E106" s="22">
        <v>0</v>
      </c>
      <c r="F106" s="23">
        <v>0</v>
      </c>
      <c r="G106" s="23">
        <v>0</v>
      </c>
      <c r="H106" s="23">
        <v>140.910743</v>
      </c>
      <c r="I106" s="23">
        <v>145.84261900000001</v>
      </c>
      <c r="J106" s="23">
        <v>153.94969499999999</v>
      </c>
      <c r="K106" s="23">
        <v>158.65931900000001</v>
      </c>
      <c r="L106" s="23">
        <v>164.21239499999999</v>
      </c>
      <c r="M106" s="23">
        <v>169.95982900000001</v>
      </c>
      <c r="N106" s="23">
        <v>175.908423</v>
      </c>
      <c r="O106" s="23">
        <v>182.06521799999999</v>
      </c>
      <c r="P106" s="23">
        <v>188.437501</v>
      </c>
      <c r="Q106" s="23">
        <v>195.032813</v>
      </c>
      <c r="R106" s="23">
        <v>201.85896199999999</v>
      </c>
      <c r="S106" s="23">
        <v>208.924025</v>
      </c>
      <c r="T106" s="23">
        <v>216.236366</v>
      </c>
      <c r="U106" s="23">
        <v>223.80463900000001</v>
      </c>
      <c r="V106" s="23"/>
      <c r="W106" s="23"/>
      <c r="X106" s="23"/>
      <c r="Y106" s="22">
        <v>0</v>
      </c>
      <c r="Z106" s="23">
        <v>0</v>
      </c>
      <c r="AA106" s="23">
        <v>0</v>
      </c>
      <c r="AB106" s="23">
        <v>137.33991</v>
      </c>
      <c r="AC106" s="23">
        <v>142.146807</v>
      </c>
      <c r="AD106" s="23">
        <v>150.04845399999999</v>
      </c>
      <c r="AE106" s="23">
        <v>154.638735</v>
      </c>
      <c r="AF106" s="23">
        <v>160.05109100000001</v>
      </c>
      <c r="AG106" s="23">
        <v>165.65287900000001</v>
      </c>
      <c r="AH106" s="23">
        <v>171.45072999999999</v>
      </c>
      <c r="AI106" s="23">
        <v>177.451505</v>
      </c>
      <c r="AJ106" s="23">
        <v>183.662308</v>
      </c>
      <c r="AK106" s="23">
        <v>190.09048899999999</v>
      </c>
      <c r="AL106" s="23">
        <v>196.74365599999999</v>
      </c>
      <c r="AM106" s="23">
        <v>203.629684</v>
      </c>
      <c r="AN106" s="23">
        <v>210.75672299999999</v>
      </c>
      <c r="AO106" s="23">
        <v>218.133208</v>
      </c>
      <c r="AP106" s="23"/>
      <c r="AQ106" s="23"/>
      <c r="AR106" s="23"/>
      <c r="AS106" s="22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2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2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2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2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2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2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2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2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2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2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2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2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2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2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2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</row>
    <row r="107" spans="1:364">
      <c r="A107" s="9" t="s">
        <v>1651</v>
      </c>
      <c r="B107" s="9" t="s">
        <v>1652</v>
      </c>
      <c r="C107" s="21" t="s">
        <v>886</v>
      </c>
      <c r="D107" s="9" t="s">
        <v>1651</v>
      </c>
      <c r="E107" s="22">
        <v>0</v>
      </c>
      <c r="F107" s="23">
        <v>0</v>
      </c>
      <c r="G107" s="23">
        <v>0</v>
      </c>
      <c r="H107" s="23">
        <v>163.508433</v>
      </c>
      <c r="I107" s="23">
        <v>169.23122799999999</v>
      </c>
      <c r="J107" s="23">
        <v>178.63842600000001</v>
      </c>
      <c r="K107" s="23">
        <v>184.10332700000001</v>
      </c>
      <c r="L107" s="23">
        <v>190.546943</v>
      </c>
      <c r="M107" s="23">
        <v>197.21608599999999</v>
      </c>
      <c r="N107" s="23">
        <v>204.118649</v>
      </c>
      <c r="O107" s="23">
        <v>211.26280199999999</v>
      </c>
      <c r="P107" s="23">
        <v>218.65700000000001</v>
      </c>
      <c r="Q107" s="23">
        <v>226.30999499999999</v>
      </c>
      <c r="R107" s="23">
        <v>234.23084499999999</v>
      </c>
      <c r="S107" s="23">
        <v>242.42892499999999</v>
      </c>
      <c r="T107" s="23">
        <v>250.913937</v>
      </c>
      <c r="U107" s="23">
        <v>259.69592499999999</v>
      </c>
      <c r="V107" s="23"/>
      <c r="W107" s="23"/>
      <c r="X107" s="23"/>
      <c r="Y107" s="22">
        <v>0</v>
      </c>
      <c r="Z107" s="23">
        <v>0</v>
      </c>
      <c r="AA107" s="23">
        <v>0</v>
      </c>
      <c r="AB107" s="23">
        <v>159.364949</v>
      </c>
      <c r="AC107" s="23">
        <v>164.942722</v>
      </c>
      <c r="AD107" s="23">
        <v>174.111547</v>
      </c>
      <c r="AE107" s="23">
        <v>179.43796599999999</v>
      </c>
      <c r="AF107" s="23">
        <v>185.71829500000001</v>
      </c>
      <c r="AG107" s="23">
        <v>192.218436</v>
      </c>
      <c r="AH107" s="23">
        <v>198.94608099999999</v>
      </c>
      <c r="AI107" s="23">
        <v>205.90919400000001</v>
      </c>
      <c r="AJ107" s="23">
        <v>213.116015</v>
      </c>
      <c r="AK107" s="23">
        <v>220.575076</v>
      </c>
      <c r="AL107" s="23">
        <v>228.29520400000001</v>
      </c>
      <c r="AM107" s="23">
        <v>236.28553600000001</v>
      </c>
      <c r="AN107" s="23">
        <v>244.55553</v>
      </c>
      <c r="AO107" s="23">
        <v>253.11497299999999</v>
      </c>
      <c r="AP107" s="23"/>
      <c r="AQ107" s="23"/>
      <c r="AR107" s="23"/>
      <c r="AS107" s="22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2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2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2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2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2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2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2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2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2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2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2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2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2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2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2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</row>
    <row r="108" spans="1:364">
      <c r="A108" s="9" t="s">
        <v>1653</v>
      </c>
      <c r="B108" s="9" t="s">
        <v>1654</v>
      </c>
      <c r="C108" s="21" t="s">
        <v>886</v>
      </c>
      <c r="D108" s="9" t="s">
        <v>1653</v>
      </c>
      <c r="E108" s="22">
        <v>0</v>
      </c>
      <c r="F108" s="23">
        <v>0</v>
      </c>
      <c r="G108" s="23">
        <v>0</v>
      </c>
      <c r="H108" s="23">
        <v>73.058595999999994</v>
      </c>
      <c r="I108" s="23">
        <v>75.615646999999996</v>
      </c>
      <c r="J108" s="23">
        <v>79.818956999999997</v>
      </c>
      <c r="K108" s="23">
        <v>82.260777000000004</v>
      </c>
      <c r="L108" s="23">
        <v>85.139904000000001</v>
      </c>
      <c r="M108" s="23">
        <v>88.119799999999998</v>
      </c>
      <c r="N108" s="23">
        <v>91.203992999999997</v>
      </c>
      <c r="O108" s="23">
        <v>94.396133000000006</v>
      </c>
      <c r="P108" s="23">
        <v>97.699997999999994</v>
      </c>
      <c r="Q108" s="23">
        <v>101.11949799999999</v>
      </c>
      <c r="R108" s="23">
        <v>104.65868</v>
      </c>
      <c r="S108" s="23">
        <v>108.32173400000001</v>
      </c>
      <c r="T108" s="23">
        <v>112.112995</v>
      </c>
      <c r="U108" s="23">
        <v>116.03694900000001</v>
      </c>
      <c r="V108" s="23"/>
      <c r="W108" s="23"/>
      <c r="X108" s="23"/>
      <c r="Y108" s="22">
        <v>0</v>
      </c>
      <c r="Z108" s="23">
        <v>0</v>
      </c>
      <c r="AA108" s="23">
        <v>0</v>
      </c>
      <c r="AB108" s="23">
        <v>71.207211000000001</v>
      </c>
      <c r="AC108" s="23">
        <v>73.699464000000006</v>
      </c>
      <c r="AD108" s="23">
        <v>77.796263999999994</v>
      </c>
      <c r="AE108" s="23">
        <v>80.176207000000005</v>
      </c>
      <c r="AF108" s="23">
        <v>82.982373999999993</v>
      </c>
      <c r="AG108" s="23">
        <v>85.886757000000003</v>
      </c>
      <c r="AH108" s="23">
        <v>88.892793999999995</v>
      </c>
      <c r="AI108" s="23">
        <v>92.004041999999998</v>
      </c>
      <c r="AJ108" s="23">
        <v>95.224182999999996</v>
      </c>
      <c r="AK108" s="23">
        <v>98.557029999999997</v>
      </c>
      <c r="AL108" s="23">
        <v>102.00652599999999</v>
      </c>
      <c r="AM108" s="23">
        <v>105.57675399999999</v>
      </c>
      <c r="AN108" s="23">
        <v>109.27194</v>
      </c>
      <c r="AO108" s="23">
        <v>113.096458</v>
      </c>
      <c r="AP108" s="23"/>
      <c r="AQ108" s="23"/>
      <c r="AR108" s="23"/>
      <c r="AS108" s="22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2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2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2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2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2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2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2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2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2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2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2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2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2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2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2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</row>
    <row r="109" spans="1:364">
      <c r="A109" s="9" t="s">
        <v>1655</v>
      </c>
      <c r="B109" s="9" t="s">
        <v>1656</v>
      </c>
      <c r="C109" s="21" t="s">
        <v>886</v>
      </c>
      <c r="D109" s="9" t="s">
        <v>1655</v>
      </c>
      <c r="E109" s="22">
        <v>0</v>
      </c>
      <c r="F109" s="23">
        <v>0</v>
      </c>
      <c r="G109" s="23">
        <v>0</v>
      </c>
      <c r="H109" s="23">
        <v>93.758564000000007</v>
      </c>
      <c r="I109" s="23">
        <v>97.040113000000005</v>
      </c>
      <c r="J109" s="23">
        <v>102.434363</v>
      </c>
      <c r="K109" s="23">
        <v>105.568032</v>
      </c>
      <c r="L109" s="23">
        <v>109.262913</v>
      </c>
      <c r="M109" s="23">
        <v>113.087115</v>
      </c>
      <c r="N109" s="23">
        <v>117.045164</v>
      </c>
      <c r="O109" s="23">
        <v>121.141745</v>
      </c>
      <c r="P109" s="23">
        <v>125.38170599999999</v>
      </c>
      <c r="Q109" s="23">
        <v>129.77006600000001</v>
      </c>
      <c r="R109" s="23">
        <v>134.31201799999999</v>
      </c>
      <c r="S109" s="23">
        <v>139.01293899999999</v>
      </c>
      <c r="T109" s="23">
        <v>143.87839099999999</v>
      </c>
      <c r="U109" s="23">
        <v>148.91413499999999</v>
      </c>
      <c r="V109" s="23"/>
      <c r="W109" s="23"/>
      <c r="X109" s="23"/>
      <c r="Y109" s="22">
        <v>0</v>
      </c>
      <c r="Z109" s="23">
        <v>0</v>
      </c>
      <c r="AA109" s="23">
        <v>0</v>
      </c>
      <c r="AB109" s="23">
        <v>91.382617999999994</v>
      </c>
      <c r="AC109" s="23">
        <v>94.581010000000006</v>
      </c>
      <c r="AD109" s="23">
        <v>99.838572999999997</v>
      </c>
      <c r="AE109" s="23">
        <v>102.89283399999999</v>
      </c>
      <c r="AF109" s="23">
        <v>106.494083</v>
      </c>
      <c r="AG109" s="23">
        <v>110.22137600000001</v>
      </c>
      <c r="AH109" s="23">
        <v>114.07912399999999</v>
      </c>
      <c r="AI109" s="23">
        <v>118.071893</v>
      </c>
      <c r="AJ109" s="23">
        <v>122.20441</v>
      </c>
      <c r="AK109" s="23">
        <v>126.48156400000001</v>
      </c>
      <c r="AL109" s="23">
        <v>130.90841900000001</v>
      </c>
      <c r="AM109" s="23">
        <v>135.49021300000001</v>
      </c>
      <c r="AN109" s="23">
        <v>140.232371</v>
      </c>
      <c r="AO109" s="23">
        <v>145.14050399999999</v>
      </c>
      <c r="AP109" s="23"/>
      <c r="AQ109" s="23"/>
      <c r="AR109" s="23"/>
      <c r="AS109" s="22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2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2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2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2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2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2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2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2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2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2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2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2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2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2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2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</row>
    <row r="110" spans="1:364">
      <c r="A110" s="9" t="s">
        <v>1657</v>
      </c>
      <c r="B110" s="9" t="s">
        <v>1658</v>
      </c>
      <c r="C110" s="21" t="s">
        <v>886</v>
      </c>
      <c r="D110" s="9" t="s">
        <v>1657</v>
      </c>
      <c r="E110" s="22">
        <v>0</v>
      </c>
      <c r="F110" s="23">
        <v>0</v>
      </c>
      <c r="G110" s="23">
        <v>0</v>
      </c>
      <c r="H110" s="23">
        <v>107.386464</v>
      </c>
      <c r="I110" s="23">
        <v>111.144991</v>
      </c>
      <c r="J110" s="23">
        <v>117.3233</v>
      </c>
      <c r="K110" s="23">
        <v>120.912451</v>
      </c>
      <c r="L110" s="23">
        <v>125.14438699999999</v>
      </c>
      <c r="M110" s="23">
        <v>129.52444</v>
      </c>
      <c r="N110" s="23">
        <v>134.057796</v>
      </c>
      <c r="O110" s="23">
        <v>138.749818</v>
      </c>
      <c r="P110" s="23">
        <v>143.60606200000001</v>
      </c>
      <c r="Q110" s="23">
        <v>148.632274</v>
      </c>
      <c r="R110" s="23">
        <v>153.83440400000001</v>
      </c>
      <c r="S110" s="23">
        <v>159.21860799999999</v>
      </c>
      <c r="T110" s="23">
        <v>164.791259</v>
      </c>
      <c r="U110" s="23">
        <v>170.558953</v>
      </c>
      <c r="V110" s="23"/>
      <c r="W110" s="23"/>
      <c r="X110" s="23"/>
      <c r="Y110" s="22">
        <v>0</v>
      </c>
      <c r="Z110" s="23">
        <v>0</v>
      </c>
      <c r="AA110" s="23">
        <v>0</v>
      </c>
      <c r="AB110" s="23">
        <v>104.665173</v>
      </c>
      <c r="AC110" s="23">
        <v>108.32845399999999</v>
      </c>
      <c r="AD110" s="23">
        <v>114.35020900000001</v>
      </c>
      <c r="AE110" s="23">
        <v>117.84841</v>
      </c>
      <c r="AF110" s="23">
        <v>121.97310400000001</v>
      </c>
      <c r="AG110" s="23">
        <v>126.24216300000001</v>
      </c>
      <c r="AH110" s="23">
        <v>130.66063800000001</v>
      </c>
      <c r="AI110" s="23">
        <v>135.23376099999999</v>
      </c>
      <c r="AJ110" s="23">
        <v>139.96694199999999</v>
      </c>
      <c r="AK110" s="23">
        <v>144.86578499999999</v>
      </c>
      <c r="AL110" s="23">
        <v>149.93608800000001</v>
      </c>
      <c r="AM110" s="23">
        <v>155.183851</v>
      </c>
      <c r="AN110" s="23">
        <v>160.615286</v>
      </c>
      <c r="AO110" s="23">
        <v>166.23682099999999</v>
      </c>
      <c r="AP110" s="23"/>
      <c r="AQ110" s="23"/>
      <c r="AR110" s="23"/>
      <c r="AS110" s="22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2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2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2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2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2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2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2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2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2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2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2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2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2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2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2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</row>
    <row r="111" spans="1:364">
      <c r="A111" s="9" t="s">
        <v>1659</v>
      </c>
      <c r="B111" s="9" t="s">
        <v>1660</v>
      </c>
      <c r="C111" s="21" t="s">
        <v>886</v>
      </c>
      <c r="D111" s="9" t="s">
        <v>1659</v>
      </c>
      <c r="E111" s="22">
        <v>0</v>
      </c>
      <c r="F111" s="23">
        <v>0</v>
      </c>
      <c r="G111" s="23">
        <v>0</v>
      </c>
      <c r="H111" s="23">
        <v>121.57811</v>
      </c>
      <c r="I111" s="23">
        <v>125.833344</v>
      </c>
      <c r="J111" s="23">
        <v>132.828147</v>
      </c>
      <c r="K111" s="23">
        <v>136.89162200000001</v>
      </c>
      <c r="L111" s="23">
        <v>141.682828</v>
      </c>
      <c r="M111" s="23">
        <v>146.641727</v>
      </c>
      <c r="N111" s="23">
        <v>151.77418800000001</v>
      </c>
      <c r="O111" s="23">
        <v>157.086285</v>
      </c>
      <c r="P111" s="23">
        <v>162.584304</v>
      </c>
      <c r="Q111" s="23">
        <v>168.274755</v>
      </c>
      <c r="R111" s="23">
        <v>174.16437199999999</v>
      </c>
      <c r="S111" s="23">
        <v>180.26012499999999</v>
      </c>
      <c r="T111" s="23">
        <v>186.56922900000001</v>
      </c>
      <c r="U111" s="23">
        <v>193.099152</v>
      </c>
      <c r="V111" s="23"/>
      <c r="W111" s="23"/>
      <c r="X111" s="23"/>
      <c r="Y111" s="22">
        <v>0</v>
      </c>
      <c r="Z111" s="23">
        <v>0</v>
      </c>
      <c r="AA111" s="23">
        <v>0</v>
      </c>
      <c r="AB111" s="23">
        <v>118.497187</v>
      </c>
      <c r="AC111" s="23">
        <v>122.644589</v>
      </c>
      <c r="AD111" s="23">
        <v>129.46214699999999</v>
      </c>
      <c r="AE111" s="23">
        <v>133.422653</v>
      </c>
      <c r="AF111" s="23">
        <v>138.092445</v>
      </c>
      <c r="AG111" s="23">
        <v>142.925681</v>
      </c>
      <c r="AH111" s="23">
        <v>147.92807999999999</v>
      </c>
      <c r="AI111" s="23">
        <v>153.10556299999999</v>
      </c>
      <c r="AJ111" s="23">
        <v>158.464257</v>
      </c>
      <c r="AK111" s="23">
        <v>164.01050599999999</v>
      </c>
      <c r="AL111" s="23">
        <v>169.75087400000001</v>
      </c>
      <c r="AM111" s="23">
        <v>175.69215500000001</v>
      </c>
      <c r="AN111" s="23">
        <v>181.84137999999999</v>
      </c>
      <c r="AO111" s="23">
        <v>188.205828</v>
      </c>
      <c r="AP111" s="23"/>
      <c r="AQ111" s="23"/>
      <c r="AR111" s="23"/>
      <c r="AS111" s="22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2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2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2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2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2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2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2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2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2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2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2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2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2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2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2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</row>
    <row r="112" spans="1:364">
      <c r="A112" s="9" t="s">
        <v>1661</v>
      </c>
      <c r="B112" s="9" t="s">
        <v>1662</v>
      </c>
      <c r="C112" s="21" t="s">
        <v>886</v>
      </c>
      <c r="D112" s="9" t="s">
        <v>1661</v>
      </c>
      <c r="E112" s="22">
        <v>0</v>
      </c>
      <c r="F112" s="23">
        <v>0</v>
      </c>
      <c r="G112" s="23">
        <v>0</v>
      </c>
      <c r="H112" s="23">
        <v>140.910743</v>
      </c>
      <c r="I112" s="23">
        <v>145.84261900000001</v>
      </c>
      <c r="J112" s="23">
        <v>153.94969499999999</v>
      </c>
      <c r="K112" s="23">
        <v>158.65931900000001</v>
      </c>
      <c r="L112" s="23">
        <v>164.21239499999999</v>
      </c>
      <c r="M112" s="23">
        <v>169.95982900000001</v>
      </c>
      <c r="N112" s="23">
        <v>175.908423</v>
      </c>
      <c r="O112" s="23">
        <v>182.06521799999999</v>
      </c>
      <c r="P112" s="23">
        <v>188.437501</v>
      </c>
      <c r="Q112" s="23">
        <v>195.032813</v>
      </c>
      <c r="R112" s="23">
        <v>201.85896199999999</v>
      </c>
      <c r="S112" s="23">
        <v>208.924025</v>
      </c>
      <c r="T112" s="23">
        <v>216.236366</v>
      </c>
      <c r="U112" s="23">
        <v>223.80463900000001</v>
      </c>
      <c r="V112" s="23"/>
      <c r="W112" s="23"/>
      <c r="X112" s="23"/>
      <c r="Y112" s="22">
        <v>0</v>
      </c>
      <c r="Z112" s="23">
        <v>0</v>
      </c>
      <c r="AA112" s="23">
        <v>0</v>
      </c>
      <c r="AB112" s="23">
        <v>137.33991</v>
      </c>
      <c r="AC112" s="23">
        <v>142.146807</v>
      </c>
      <c r="AD112" s="23">
        <v>150.04845399999999</v>
      </c>
      <c r="AE112" s="23">
        <v>154.638735</v>
      </c>
      <c r="AF112" s="23">
        <v>160.05109100000001</v>
      </c>
      <c r="AG112" s="23">
        <v>165.65287900000001</v>
      </c>
      <c r="AH112" s="23">
        <v>171.45072999999999</v>
      </c>
      <c r="AI112" s="23">
        <v>177.451505</v>
      </c>
      <c r="AJ112" s="23">
        <v>183.662308</v>
      </c>
      <c r="AK112" s="23">
        <v>190.09048899999999</v>
      </c>
      <c r="AL112" s="23">
        <v>196.74365599999999</v>
      </c>
      <c r="AM112" s="23">
        <v>203.629684</v>
      </c>
      <c r="AN112" s="23">
        <v>210.75672299999999</v>
      </c>
      <c r="AO112" s="23">
        <v>218.133208</v>
      </c>
      <c r="AP112" s="23"/>
      <c r="AQ112" s="23"/>
      <c r="AR112" s="23"/>
      <c r="AS112" s="22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2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2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2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2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2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2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2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2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2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2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2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2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2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2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2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</row>
    <row r="113" spans="1:364">
      <c r="A113" s="9" t="s">
        <v>1663</v>
      </c>
      <c r="B113" s="9" t="s">
        <v>1664</v>
      </c>
      <c r="C113" s="21" t="s">
        <v>886</v>
      </c>
      <c r="D113" s="9" t="s">
        <v>1663</v>
      </c>
      <c r="E113" s="22">
        <v>0</v>
      </c>
      <c r="F113" s="23">
        <v>0</v>
      </c>
      <c r="G113" s="23">
        <v>0</v>
      </c>
      <c r="H113" s="23">
        <v>163.508433</v>
      </c>
      <c r="I113" s="23">
        <v>169.23122799999999</v>
      </c>
      <c r="J113" s="23">
        <v>178.63842600000001</v>
      </c>
      <c r="K113" s="23">
        <v>184.10332700000001</v>
      </c>
      <c r="L113" s="23">
        <v>190.546943</v>
      </c>
      <c r="M113" s="23">
        <v>197.21608599999999</v>
      </c>
      <c r="N113" s="23">
        <v>204.118649</v>
      </c>
      <c r="O113" s="23">
        <v>211.26280199999999</v>
      </c>
      <c r="P113" s="23">
        <v>218.65700000000001</v>
      </c>
      <c r="Q113" s="23">
        <v>226.30999499999999</v>
      </c>
      <c r="R113" s="23">
        <v>234.23084499999999</v>
      </c>
      <c r="S113" s="23">
        <v>242.42892499999999</v>
      </c>
      <c r="T113" s="23">
        <v>250.913937</v>
      </c>
      <c r="U113" s="23">
        <v>259.69592499999999</v>
      </c>
      <c r="V113" s="23"/>
      <c r="W113" s="23"/>
      <c r="X113" s="23"/>
      <c r="Y113" s="22">
        <v>0</v>
      </c>
      <c r="Z113" s="23">
        <v>0</v>
      </c>
      <c r="AA113" s="23">
        <v>0</v>
      </c>
      <c r="AB113" s="23">
        <v>159.364949</v>
      </c>
      <c r="AC113" s="23">
        <v>164.942722</v>
      </c>
      <c r="AD113" s="23">
        <v>174.111547</v>
      </c>
      <c r="AE113" s="23">
        <v>179.43796599999999</v>
      </c>
      <c r="AF113" s="23">
        <v>185.71829500000001</v>
      </c>
      <c r="AG113" s="23">
        <v>192.218436</v>
      </c>
      <c r="AH113" s="23">
        <v>198.94608099999999</v>
      </c>
      <c r="AI113" s="23">
        <v>205.90919400000001</v>
      </c>
      <c r="AJ113" s="23">
        <v>213.116015</v>
      </c>
      <c r="AK113" s="23">
        <v>220.575076</v>
      </c>
      <c r="AL113" s="23">
        <v>228.29520400000001</v>
      </c>
      <c r="AM113" s="23">
        <v>236.28553600000001</v>
      </c>
      <c r="AN113" s="23">
        <v>244.55553</v>
      </c>
      <c r="AO113" s="23">
        <v>253.11497299999999</v>
      </c>
      <c r="AP113" s="23"/>
      <c r="AQ113" s="23"/>
      <c r="AR113" s="23"/>
      <c r="AS113" s="22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2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2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2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2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2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2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2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2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2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2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2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2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2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2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2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</row>
    <row r="114" spans="1:364">
      <c r="A114" s="9" t="s">
        <v>1665</v>
      </c>
      <c r="B114" s="9" t="s">
        <v>1666</v>
      </c>
      <c r="C114" s="21" t="s">
        <v>886</v>
      </c>
      <c r="D114" s="9" t="s">
        <v>1665</v>
      </c>
      <c r="E114" s="22">
        <v>0</v>
      </c>
      <c r="F114" s="23">
        <v>0</v>
      </c>
      <c r="G114" s="23">
        <v>0</v>
      </c>
      <c r="H114" s="23">
        <v>73.058595999999994</v>
      </c>
      <c r="I114" s="23">
        <v>75.615646999999996</v>
      </c>
      <c r="J114" s="23">
        <v>79.818956999999997</v>
      </c>
      <c r="K114" s="23">
        <v>82.260777000000004</v>
      </c>
      <c r="L114" s="23">
        <v>85.139904000000001</v>
      </c>
      <c r="M114" s="23">
        <v>88.119799999999998</v>
      </c>
      <c r="N114" s="23">
        <v>91.203992999999997</v>
      </c>
      <c r="O114" s="23">
        <v>94.396133000000006</v>
      </c>
      <c r="P114" s="23">
        <v>97.699997999999994</v>
      </c>
      <c r="Q114" s="23">
        <v>101.11949799999999</v>
      </c>
      <c r="R114" s="23">
        <v>104.65868</v>
      </c>
      <c r="S114" s="23">
        <v>108.32173400000001</v>
      </c>
      <c r="T114" s="23">
        <v>112.112995</v>
      </c>
      <c r="U114" s="23">
        <v>116.03694900000001</v>
      </c>
      <c r="V114" s="23"/>
      <c r="W114" s="23"/>
      <c r="X114" s="23"/>
      <c r="Y114" s="22">
        <v>0</v>
      </c>
      <c r="Z114" s="23">
        <v>0</v>
      </c>
      <c r="AA114" s="23">
        <v>0</v>
      </c>
      <c r="AB114" s="23">
        <v>71.207211000000001</v>
      </c>
      <c r="AC114" s="23">
        <v>73.699464000000006</v>
      </c>
      <c r="AD114" s="23">
        <v>77.796263999999994</v>
      </c>
      <c r="AE114" s="23">
        <v>80.176207000000005</v>
      </c>
      <c r="AF114" s="23">
        <v>82.982373999999993</v>
      </c>
      <c r="AG114" s="23">
        <v>85.886757000000003</v>
      </c>
      <c r="AH114" s="23">
        <v>88.892793999999995</v>
      </c>
      <c r="AI114" s="23">
        <v>92.004041999999998</v>
      </c>
      <c r="AJ114" s="23">
        <v>95.224182999999996</v>
      </c>
      <c r="AK114" s="23">
        <v>98.557029999999997</v>
      </c>
      <c r="AL114" s="23">
        <v>102.00652599999999</v>
      </c>
      <c r="AM114" s="23">
        <v>105.57675399999999</v>
      </c>
      <c r="AN114" s="23">
        <v>109.27194</v>
      </c>
      <c r="AO114" s="23">
        <v>113.096458</v>
      </c>
      <c r="AP114" s="23"/>
      <c r="AQ114" s="23"/>
      <c r="AR114" s="23"/>
      <c r="AS114" s="22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2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2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2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2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2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2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2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2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2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2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2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2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2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2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2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</row>
    <row r="115" spans="1:364">
      <c r="A115" s="9" t="s">
        <v>1667</v>
      </c>
      <c r="B115" s="9" t="s">
        <v>1668</v>
      </c>
      <c r="C115" s="21" t="s">
        <v>886</v>
      </c>
      <c r="D115" s="9" t="s">
        <v>1667</v>
      </c>
      <c r="E115" s="22">
        <v>0</v>
      </c>
      <c r="F115" s="23">
        <v>0</v>
      </c>
      <c r="G115" s="23">
        <v>0</v>
      </c>
      <c r="H115" s="23">
        <v>93.758564000000007</v>
      </c>
      <c r="I115" s="23">
        <v>97.040113000000005</v>
      </c>
      <c r="J115" s="23">
        <v>102.434363</v>
      </c>
      <c r="K115" s="23">
        <v>105.568032</v>
      </c>
      <c r="L115" s="23">
        <v>109.262913</v>
      </c>
      <c r="M115" s="23">
        <v>113.087115</v>
      </c>
      <c r="N115" s="23">
        <v>117.045164</v>
      </c>
      <c r="O115" s="23">
        <v>121.141745</v>
      </c>
      <c r="P115" s="23">
        <v>125.38170599999999</v>
      </c>
      <c r="Q115" s="23">
        <v>129.77006600000001</v>
      </c>
      <c r="R115" s="23">
        <v>134.31201799999999</v>
      </c>
      <c r="S115" s="23">
        <v>139.01293899999999</v>
      </c>
      <c r="T115" s="23">
        <v>143.87839099999999</v>
      </c>
      <c r="U115" s="23">
        <v>148.91413499999999</v>
      </c>
      <c r="V115" s="23"/>
      <c r="W115" s="23"/>
      <c r="X115" s="23"/>
      <c r="Y115" s="22">
        <v>0</v>
      </c>
      <c r="Z115" s="23">
        <v>0</v>
      </c>
      <c r="AA115" s="23">
        <v>0</v>
      </c>
      <c r="AB115" s="23">
        <v>91.382617999999994</v>
      </c>
      <c r="AC115" s="23">
        <v>94.581010000000006</v>
      </c>
      <c r="AD115" s="23">
        <v>99.838572999999997</v>
      </c>
      <c r="AE115" s="23">
        <v>102.89283399999999</v>
      </c>
      <c r="AF115" s="23">
        <v>106.494083</v>
      </c>
      <c r="AG115" s="23">
        <v>110.22137600000001</v>
      </c>
      <c r="AH115" s="23">
        <v>114.07912399999999</v>
      </c>
      <c r="AI115" s="23">
        <v>118.071893</v>
      </c>
      <c r="AJ115" s="23">
        <v>122.20441</v>
      </c>
      <c r="AK115" s="23">
        <v>126.48156400000001</v>
      </c>
      <c r="AL115" s="23">
        <v>130.90841900000001</v>
      </c>
      <c r="AM115" s="23">
        <v>135.49021300000001</v>
      </c>
      <c r="AN115" s="23">
        <v>140.232371</v>
      </c>
      <c r="AO115" s="23">
        <v>145.14050399999999</v>
      </c>
      <c r="AP115" s="23"/>
      <c r="AQ115" s="23"/>
      <c r="AR115" s="23"/>
      <c r="AS115" s="22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2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2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2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2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2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2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2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2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2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2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2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2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2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2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2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</row>
    <row r="116" spans="1:364">
      <c r="A116" s="9" t="s">
        <v>1669</v>
      </c>
      <c r="B116" s="9" t="s">
        <v>1670</v>
      </c>
      <c r="C116" s="21" t="s">
        <v>886</v>
      </c>
      <c r="D116" s="9" t="s">
        <v>1669</v>
      </c>
      <c r="E116" s="22">
        <v>0</v>
      </c>
      <c r="F116" s="23">
        <v>0</v>
      </c>
      <c r="G116" s="23">
        <v>0</v>
      </c>
      <c r="H116" s="23">
        <v>107.386464</v>
      </c>
      <c r="I116" s="23">
        <v>111.144991</v>
      </c>
      <c r="J116" s="23">
        <v>117.3233</v>
      </c>
      <c r="K116" s="23">
        <v>120.912451</v>
      </c>
      <c r="L116" s="23">
        <v>125.14438699999999</v>
      </c>
      <c r="M116" s="23">
        <v>129.52444</v>
      </c>
      <c r="N116" s="23">
        <v>134.057796</v>
      </c>
      <c r="O116" s="23">
        <v>138.749818</v>
      </c>
      <c r="P116" s="23">
        <v>143.60606200000001</v>
      </c>
      <c r="Q116" s="23">
        <v>148.632274</v>
      </c>
      <c r="R116" s="23">
        <v>153.83440400000001</v>
      </c>
      <c r="S116" s="23">
        <v>159.21860799999999</v>
      </c>
      <c r="T116" s="23">
        <v>164.791259</v>
      </c>
      <c r="U116" s="23">
        <v>170.558953</v>
      </c>
      <c r="V116" s="23"/>
      <c r="W116" s="23"/>
      <c r="X116" s="23"/>
      <c r="Y116" s="22">
        <v>0</v>
      </c>
      <c r="Z116" s="23">
        <v>0</v>
      </c>
      <c r="AA116" s="23">
        <v>0</v>
      </c>
      <c r="AB116" s="23">
        <v>104.665173</v>
      </c>
      <c r="AC116" s="23">
        <v>108.32845399999999</v>
      </c>
      <c r="AD116" s="23">
        <v>114.35020900000001</v>
      </c>
      <c r="AE116" s="23">
        <v>117.84841</v>
      </c>
      <c r="AF116" s="23">
        <v>121.97310400000001</v>
      </c>
      <c r="AG116" s="23">
        <v>126.24216300000001</v>
      </c>
      <c r="AH116" s="23">
        <v>130.66063800000001</v>
      </c>
      <c r="AI116" s="23">
        <v>135.23376099999999</v>
      </c>
      <c r="AJ116" s="23">
        <v>139.96694199999999</v>
      </c>
      <c r="AK116" s="23">
        <v>144.86578499999999</v>
      </c>
      <c r="AL116" s="23">
        <v>149.93608800000001</v>
      </c>
      <c r="AM116" s="23">
        <v>155.183851</v>
      </c>
      <c r="AN116" s="23">
        <v>160.615286</v>
      </c>
      <c r="AO116" s="23">
        <v>166.23682099999999</v>
      </c>
      <c r="AP116" s="23"/>
      <c r="AQ116" s="23"/>
      <c r="AR116" s="23"/>
      <c r="AS116" s="22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2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2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2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2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2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2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2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2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2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2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2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2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2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2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2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</row>
    <row r="117" spans="1:364">
      <c r="A117" s="9" t="s">
        <v>1671</v>
      </c>
      <c r="B117" s="9" t="s">
        <v>1672</v>
      </c>
      <c r="C117" s="21" t="s">
        <v>886</v>
      </c>
      <c r="D117" s="9" t="s">
        <v>1671</v>
      </c>
      <c r="E117" s="22">
        <v>0</v>
      </c>
      <c r="F117" s="23">
        <v>0</v>
      </c>
      <c r="G117" s="23">
        <v>0</v>
      </c>
      <c r="H117" s="23">
        <v>121.57811</v>
      </c>
      <c r="I117" s="23">
        <v>125.833344</v>
      </c>
      <c r="J117" s="23">
        <v>132.828147</v>
      </c>
      <c r="K117" s="23">
        <v>136.89162200000001</v>
      </c>
      <c r="L117" s="23">
        <v>141.682828</v>
      </c>
      <c r="M117" s="23">
        <v>146.641727</v>
      </c>
      <c r="N117" s="23">
        <v>151.77418800000001</v>
      </c>
      <c r="O117" s="23">
        <v>157.086285</v>
      </c>
      <c r="P117" s="23">
        <v>162.584304</v>
      </c>
      <c r="Q117" s="23">
        <v>168.274755</v>
      </c>
      <c r="R117" s="23">
        <v>174.16437199999999</v>
      </c>
      <c r="S117" s="23">
        <v>180.26012499999999</v>
      </c>
      <c r="T117" s="23">
        <v>186.56922900000001</v>
      </c>
      <c r="U117" s="23">
        <v>193.099152</v>
      </c>
      <c r="V117" s="23"/>
      <c r="W117" s="23"/>
      <c r="X117" s="23"/>
      <c r="Y117" s="22">
        <v>0</v>
      </c>
      <c r="Z117" s="23">
        <v>0</v>
      </c>
      <c r="AA117" s="23">
        <v>0</v>
      </c>
      <c r="AB117" s="23">
        <v>118.497187</v>
      </c>
      <c r="AC117" s="23">
        <v>122.644589</v>
      </c>
      <c r="AD117" s="23">
        <v>129.46214699999999</v>
      </c>
      <c r="AE117" s="23">
        <v>133.422653</v>
      </c>
      <c r="AF117" s="23">
        <v>138.092445</v>
      </c>
      <c r="AG117" s="23">
        <v>142.925681</v>
      </c>
      <c r="AH117" s="23">
        <v>147.92807999999999</v>
      </c>
      <c r="AI117" s="23">
        <v>153.10556299999999</v>
      </c>
      <c r="AJ117" s="23">
        <v>158.464257</v>
      </c>
      <c r="AK117" s="23">
        <v>164.01050599999999</v>
      </c>
      <c r="AL117" s="23">
        <v>169.75087400000001</v>
      </c>
      <c r="AM117" s="23">
        <v>175.69215500000001</v>
      </c>
      <c r="AN117" s="23">
        <v>181.84137999999999</v>
      </c>
      <c r="AO117" s="23">
        <v>188.205828</v>
      </c>
      <c r="AP117" s="23"/>
      <c r="AQ117" s="23"/>
      <c r="AR117" s="23"/>
      <c r="AS117" s="22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2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2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2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2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2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2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2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2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2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2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2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2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2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2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2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</row>
    <row r="118" spans="1:364">
      <c r="A118" s="9" t="s">
        <v>1673</v>
      </c>
      <c r="B118" s="9" t="s">
        <v>1674</v>
      </c>
      <c r="C118" s="21" t="s">
        <v>886</v>
      </c>
      <c r="D118" s="9" t="s">
        <v>1673</v>
      </c>
      <c r="E118" s="22">
        <v>0</v>
      </c>
      <c r="F118" s="23">
        <v>0</v>
      </c>
      <c r="G118" s="23">
        <v>0</v>
      </c>
      <c r="H118" s="23">
        <v>140.910743</v>
      </c>
      <c r="I118" s="23">
        <v>145.84261900000001</v>
      </c>
      <c r="J118" s="23">
        <v>153.94969499999999</v>
      </c>
      <c r="K118" s="23">
        <v>158.65931900000001</v>
      </c>
      <c r="L118" s="23">
        <v>164.21239499999999</v>
      </c>
      <c r="M118" s="23">
        <v>169.95982900000001</v>
      </c>
      <c r="N118" s="23">
        <v>175.908423</v>
      </c>
      <c r="O118" s="23">
        <v>182.06521799999999</v>
      </c>
      <c r="P118" s="23">
        <v>188.437501</v>
      </c>
      <c r="Q118" s="23">
        <v>195.032813</v>
      </c>
      <c r="R118" s="23">
        <v>201.85896199999999</v>
      </c>
      <c r="S118" s="23">
        <v>208.924025</v>
      </c>
      <c r="T118" s="23">
        <v>216.236366</v>
      </c>
      <c r="U118" s="23">
        <v>223.80463900000001</v>
      </c>
      <c r="V118" s="23"/>
      <c r="W118" s="23"/>
      <c r="X118" s="23"/>
      <c r="Y118" s="22">
        <v>0</v>
      </c>
      <c r="Z118" s="23">
        <v>0</v>
      </c>
      <c r="AA118" s="23">
        <v>0</v>
      </c>
      <c r="AB118" s="23">
        <v>137.33991</v>
      </c>
      <c r="AC118" s="23">
        <v>142.146807</v>
      </c>
      <c r="AD118" s="23">
        <v>150.04845399999999</v>
      </c>
      <c r="AE118" s="23">
        <v>154.638735</v>
      </c>
      <c r="AF118" s="23">
        <v>160.05109100000001</v>
      </c>
      <c r="AG118" s="23">
        <v>165.65287900000001</v>
      </c>
      <c r="AH118" s="23">
        <v>171.45072999999999</v>
      </c>
      <c r="AI118" s="23">
        <v>177.451505</v>
      </c>
      <c r="AJ118" s="23">
        <v>183.662308</v>
      </c>
      <c r="AK118" s="23">
        <v>190.09048899999999</v>
      </c>
      <c r="AL118" s="23">
        <v>196.74365599999999</v>
      </c>
      <c r="AM118" s="23">
        <v>203.629684</v>
      </c>
      <c r="AN118" s="23">
        <v>210.75672299999999</v>
      </c>
      <c r="AO118" s="23">
        <v>218.133208</v>
      </c>
      <c r="AP118" s="23"/>
      <c r="AQ118" s="23"/>
      <c r="AR118" s="23"/>
      <c r="AS118" s="22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2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2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2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2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2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2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2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2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2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2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2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2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2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2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2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</row>
    <row r="119" spans="1:364">
      <c r="A119" s="9" t="s">
        <v>1675</v>
      </c>
      <c r="B119" s="9" t="s">
        <v>1676</v>
      </c>
      <c r="C119" s="21" t="s">
        <v>886</v>
      </c>
      <c r="D119" s="9" t="s">
        <v>1675</v>
      </c>
      <c r="E119" s="22">
        <v>0</v>
      </c>
      <c r="F119" s="23">
        <v>0</v>
      </c>
      <c r="G119" s="23">
        <v>0</v>
      </c>
      <c r="H119" s="23">
        <v>163.508433</v>
      </c>
      <c r="I119" s="23">
        <v>169.23122799999999</v>
      </c>
      <c r="J119" s="23">
        <v>178.63842600000001</v>
      </c>
      <c r="K119" s="23">
        <v>184.10332700000001</v>
      </c>
      <c r="L119" s="23">
        <v>190.546943</v>
      </c>
      <c r="M119" s="23">
        <v>197.21608599999999</v>
      </c>
      <c r="N119" s="23">
        <v>204.118649</v>
      </c>
      <c r="O119" s="23">
        <v>211.26280199999999</v>
      </c>
      <c r="P119" s="23">
        <v>218.65700000000001</v>
      </c>
      <c r="Q119" s="23">
        <v>226.30999499999999</v>
      </c>
      <c r="R119" s="23">
        <v>234.23084499999999</v>
      </c>
      <c r="S119" s="23">
        <v>242.42892499999999</v>
      </c>
      <c r="T119" s="23">
        <v>250.913937</v>
      </c>
      <c r="U119" s="23">
        <v>259.69592499999999</v>
      </c>
      <c r="V119" s="23"/>
      <c r="W119" s="23"/>
      <c r="X119" s="23"/>
      <c r="Y119" s="22">
        <v>0</v>
      </c>
      <c r="Z119" s="23">
        <v>0</v>
      </c>
      <c r="AA119" s="23">
        <v>0</v>
      </c>
      <c r="AB119" s="23">
        <v>159.364949</v>
      </c>
      <c r="AC119" s="23">
        <v>164.942722</v>
      </c>
      <c r="AD119" s="23">
        <v>174.111547</v>
      </c>
      <c r="AE119" s="23">
        <v>179.43796599999999</v>
      </c>
      <c r="AF119" s="23">
        <v>185.71829500000001</v>
      </c>
      <c r="AG119" s="23">
        <v>192.218436</v>
      </c>
      <c r="AH119" s="23">
        <v>198.94608099999999</v>
      </c>
      <c r="AI119" s="23">
        <v>205.90919400000001</v>
      </c>
      <c r="AJ119" s="23">
        <v>213.116015</v>
      </c>
      <c r="AK119" s="23">
        <v>220.575076</v>
      </c>
      <c r="AL119" s="23">
        <v>228.29520400000001</v>
      </c>
      <c r="AM119" s="23">
        <v>236.28553600000001</v>
      </c>
      <c r="AN119" s="23">
        <v>244.55553</v>
      </c>
      <c r="AO119" s="23">
        <v>253.11497299999999</v>
      </c>
      <c r="AP119" s="23"/>
      <c r="AQ119" s="23"/>
      <c r="AR119" s="23"/>
      <c r="AS119" s="22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2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2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2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2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2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2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2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2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2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2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2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2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2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2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2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</row>
    <row r="120" spans="1:364">
      <c r="A120" s="9" t="s">
        <v>1677</v>
      </c>
      <c r="B120" s="9" t="s">
        <v>1678</v>
      </c>
      <c r="C120" s="21" t="s">
        <v>886</v>
      </c>
      <c r="D120" s="9" t="s">
        <v>1677</v>
      </c>
      <c r="E120" s="22">
        <v>0</v>
      </c>
      <c r="F120" s="23">
        <v>0</v>
      </c>
      <c r="G120" s="23">
        <v>0</v>
      </c>
      <c r="H120" s="23">
        <v>73.058595999999994</v>
      </c>
      <c r="I120" s="23">
        <v>75.615646999999996</v>
      </c>
      <c r="J120" s="23">
        <v>79.818956999999997</v>
      </c>
      <c r="K120" s="23">
        <v>82.260777000000004</v>
      </c>
      <c r="L120" s="23">
        <v>85.139904000000001</v>
      </c>
      <c r="M120" s="23">
        <v>88.119799999999998</v>
      </c>
      <c r="N120" s="23">
        <v>91.203992999999997</v>
      </c>
      <c r="O120" s="23">
        <v>94.396133000000006</v>
      </c>
      <c r="P120" s="23">
        <v>97.699997999999994</v>
      </c>
      <c r="Q120" s="23">
        <v>101.11949799999999</v>
      </c>
      <c r="R120" s="23">
        <v>104.65868</v>
      </c>
      <c r="S120" s="23">
        <v>108.32173400000001</v>
      </c>
      <c r="T120" s="23">
        <v>112.112995</v>
      </c>
      <c r="U120" s="23">
        <v>116.03694900000001</v>
      </c>
      <c r="V120" s="23"/>
      <c r="W120" s="23"/>
      <c r="X120" s="23"/>
      <c r="Y120" s="22">
        <v>0</v>
      </c>
      <c r="Z120" s="23">
        <v>0</v>
      </c>
      <c r="AA120" s="23">
        <v>0</v>
      </c>
      <c r="AB120" s="23">
        <v>71.207211000000001</v>
      </c>
      <c r="AC120" s="23">
        <v>73.699464000000006</v>
      </c>
      <c r="AD120" s="23">
        <v>77.796263999999994</v>
      </c>
      <c r="AE120" s="23">
        <v>80.176207000000005</v>
      </c>
      <c r="AF120" s="23">
        <v>82.982373999999993</v>
      </c>
      <c r="AG120" s="23">
        <v>85.886757000000003</v>
      </c>
      <c r="AH120" s="23">
        <v>88.892793999999995</v>
      </c>
      <c r="AI120" s="23">
        <v>92.004041999999998</v>
      </c>
      <c r="AJ120" s="23">
        <v>95.224182999999996</v>
      </c>
      <c r="AK120" s="23">
        <v>98.557029999999997</v>
      </c>
      <c r="AL120" s="23">
        <v>102.00652599999999</v>
      </c>
      <c r="AM120" s="23">
        <v>105.57675399999999</v>
      </c>
      <c r="AN120" s="23">
        <v>109.27194</v>
      </c>
      <c r="AO120" s="23">
        <v>113.096458</v>
      </c>
      <c r="AP120" s="23"/>
      <c r="AQ120" s="23"/>
      <c r="AR120" s="23"/>
      <c r="AS120" s="22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2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2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2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2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2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2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2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2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2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2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2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2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2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2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2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</row>
    <row r="121" spans="1:364">
      <c r="A121" s="9" t="s">
        <v>1679</v>
      </c>
      <c r="B121" s="9" t="s">
        <v>1680</v>
      </c>
      <c r="C121" s="21" t="s">
        <v>886</v>
      </c>
      <c r="D121" s="9" t="s">
        <v>1679</v>
      </c>
      <c r="E121" s="22">
        <v>0</v>
      </c>
      <c r="F121" s="23">
        <v>0</v>
      </c>
      <c r="G121" s="23">
        <v>0</v>
      </c>
      <c r="H121" s="23">
        <v>93.758564000000007</v>
      </c>
      <c r="I121" s="23">
        <v>97.040113000000005</v>
      </c>
      <c r="J121" s="23">
        <v>102.434363</v>
      </c>
      <c r="K121" s="23">
        <v>105.568032</v>
      </c>
      <c r="L121" s="23">
        <v>109.262913</v>
      </c>
      <c r="M121" s="23">
        <v>113.087115</v>
      </c>
      <c r="N121" s="23">
        <v>117.045164</v>
      </c>
      <c r="O121" s="23">
        <v>121.141745</v>
      </c>
      <c r="P121" s="23">
        <v>125.38170599999999</v>
      </c>
      <c r="Q121" s="23">
        <v>129.77006600000001</v>
      </c>
      <c r="R121" s="23">
        <v>134.31201799999999</v>
      </c>
      <c r="S121" s="23">
        <v>139.01293899999999</v>
      </c>
      <c r="T121" s="23">
        <v>143.87839099999999</v>
      </c>
      <c r="U121" s="23">
        <v>148.91413499999999</v>
      </c>
      <c r="V121" s="23"/>
      <c r="W121" s="23"/>
      <c r="X121" s="23"/>
      <c r="Y121" s="22">
        <v>0</v>
      </c>
      <c r="Z121" s="23">
        <v>0</v>
      </c>
      <c r="AA121" s="23">
        <v>0</v>
      </c>
      <c r="AB121" s="23">
        <v>91.382617999999994</v>
      </c>
      <c r="AC121" s="23">
        <v>94.581010000000006</v>
      </c>
      <c r="AD121" s="23">
        <v>99.838572999999997</v>
      </c>
      <c r="AE121" s="23">
        <v>102.89283399999999</v>
      </c>
      <c r="AF121" s="23">
        <v>106.494083</v>
      </c>
      <c r="AG121" s="23">
        <v>110.22137600000001</v>
      </c>
      <c r="AH121" s="23">
        <v>114.07912399999999</v>
      </c>
      <c r="AI121" s="23">
        <v>118.071893</v>
      </c>
      <c r="AJ121" s="23">
        <v>122.20441</v>
      </c>
      <c r="AK121" s="23">
        <v>126.48156400000001</v>
      </c>
      <c r="AL121" s="23">
        <v>130.90841900000001</v>
      </c>
      <c r="AM121" s="23">
        <v>135.49021300000001</v>
      </c>
      <c r="AN121" s="23">
        <v>140.232371</v>
      </c>
      <c r="AO121" s="23">
        <v>145.14050399999999</v>
      </c>
      <c r="AP121" s="23"/>
      <c r="AQ121" s="23"/>
      <c r="AR121" s="23"/>
      <c r="AS121" s="22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2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2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2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2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2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2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2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2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2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2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2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2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2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2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2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</row>
    <row r="122" spans="1:364">
      <c r="A122" s="9" t="s">
        <v>1681</v>
      </c>
      <c r="B122" s="9" t="s">
        <v>1682</v>
      </c>
      <c r="C122" s="21" t="s">
        <v>886</v>
      </c>
      <c r="D122" s="9" t="s">
        <v>1681</v>
      </c>
      <c r="E122" s="22">
        <v>0</v>
      </c>
      <c r="F122" s="23">
        <v>0</v>
      </c>
      <c r="G122" s="23">
        <v>0</v>
      </c>
      <c r="H122" s="23">
        <v>107.386464</v>
      </c>
      <c r="I122" s="23">
        <v>111.144991</v>
      </c>
      <c r="J122" s="23">
        <v>117.3233</v>
      </c>
      <c r="K122" s="23">
        <v>120.912451</v>
      </c>
      <c r="L122" s="23">
        <v>125.14438699999999</v>
      </c>
      <c r="M122" s="23">
        <v>129.52444</v>
      </c>
      <c r="N122" s="23">
        <v>134.057796</v>
      </c>
      <c r="O122" s="23">
        <v>138.749818</v>
      </c>
      <c r="P122" s="23">
        <v>143.60606200000001</v>
      </c>
      <c r="Q122" s="23">
        <v>148.632274</v>
      </c>
      <c r="R122" s="23">
        <v>153.83440400000001</v>
      </c>
      <c r="S122" s="23">
        <v>159.21860799999999</v>
      </c>
      <c r="T122" s="23">
        <v>164.791259</v>
      </c>
      <c r="U122" s="23">
        <v>170.558953</v>
      </c>
      <c r="V122" s="23"/>
      <c r="W122" s="23"/>
      <c r="X122" s="23"/>
      <c r="Y122" s="22">
        <v>0</v>
      </c>
      <c r="Z122" s="23">
        <v>0</v>
      </c>
      <c r="AA122" s="23">
        <v>0</v>
      </c>
      <c r="AB122" s="23">
        <v>104.665173</v>
      </c>
      <c r="AC122" s="23">
        <v>108.32845399999999</v>
      </c>
      <c r="AD122" s="23">
        <v>114.35020900000001</v>
      </c>
      <c r="AE122" s="23">
        <v>117.84841</v>
      </c>
      <c r="AF122" s="23">
        <v>121.97310400000001</v>
      </c>
      <c r="AG122" s="23">
        <v>126.24216300000001</v>
      </c>
      <c r="AH122" s="23">
        <v>130.66063800000001</v>
      </c>
      <c r="AI122" s="23">
        <v>135.23376099999999</v>
      </c>
      <c r="AJ122" s="23">
        <v>139.96694199999999</v>
      </c>
      <c r="AK122" s="23">
        <v>144.86578499999999</v>
      </c>
      <c r="AL122" s="23">
        <v>149.93608800000001</v>
      </c>
      <c r="AM122" s="23">
        <v>155.183851</v>
      </c>
      <c r="AN122" s="23">
        <v>160.615286</v>
      </c>
      <c r="AO122" s="23">
        <v>166.23682099999999</v>
      </c>
      <c r="AP122" s="23"/>
      <c r="AQ122" s="23"/>
      <c r="AR122" s="23"/>
      <c r="AS122" s="22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2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2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2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2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2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2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2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2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2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2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2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2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2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2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2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</row>
    <row r="123" spans="1:364">
      <c r="A123" s="9" t="s">
        <v>1683</v>
      </c>
      <c r="B123" s="9" t="s">
        <v>1684</v>
      </c>
      <c r="C123" s="21" t="s">
        <v>886</v>
      </c>
      <c r="D123" s="9" t="s">
        <v>1683</v>
      </c>
      <c r="E123" s="22">
        <v>0</v>
      </c>
      <c r="F123" s="23">
        <v>0</v>
      </c>
      <c r="G123" s="23">
        <v>0</v>
      </c>
      <c r="H123" s="23">
        <v>97.920670999999999</v>
      </c>
      <c r="I123" s="23">
        <v>101.34789499999999</v>
      </c>
      <c r="J123" s="23">
        <v>106.981605</v>
      </c>
      <c r="K123" s="23">
        <v>110.254383</v>
      </c>
      <c r="L123" s="23">
        <v>114.113286</v>
      </c>
      <c r="M123" s="23">
        <v>118.10725100000001</v>
      </c>
      <c r="N123" s="23">
        <v>122.241005</v>
      </c>
      <c r="O123" s="23">
        <v>126.51944</v>
      </c>
      <c r="P123" s="23">
        <v>130.947621</v>
      </c>
      <c r="Q123" s="23">
        <v>135.530787</v>
      </c>
      <c r="R123" s="23">
        <v>140.27436499999999</v>
      </c>
      <c r="S123" s="23">
        <v>145.18396799999999</v>
      </c>
      <c r="T123" s="23">
        <v>150.26540700000001</v>
      </c>
      <c r="U123" s="23">
        <v>155.52469600000001</v>
      </c>
      <c r="V123" s="23"/>
      <c r="W123" s="23"/>
      <c r="X123" s="23"/>
      <c r="Y123" s="22">
        <v>0</v>
      </c>
      <c r="Z123" s="23">
        <v>0</v>
      </c>
      <c r="AA123" s="23">
        <v>0</v>
      </c>
      <c r="AB123" s="23">
        <v>95.439254000000005</v>
      </c>
      <c r="AC123" s="23">
        <v>98.779628000000002</v>
      </c>
      <c r="AD123" s="23">
        <v>104.270583</v>
      </c>
      <c r="AE123" s="23">
        <v>107.46042799999999</v>
      </c>
      <c r="AF123" s="23">
        <v>111.221543</v>
      </c>
      <c r="AG123" s="23">
        <v>115.11429699999999</v>
      </c>
      <c r="AH123" s="23">
        <v>119.143297</v>
      </c>
      <c r="AI123" s="23">
        <v>123.31331299999999</v>
      </c>
      <c r="AJ123" s="23">
        <v>127.629278</v>
      </c>
      <c r="AK123" s="23">
        <v>132.09630300000001</v>
      </c>
      <c r="AL123" s="23">
        <v>136.719674</v>
      </c>
      <c r="AM123" s="23">
        <v>141.504862</v>
      </c>
      <c r="AN123" s="23">
        <v>146.45753300000001</v>
      </c>
      <c r="AO123" s="23">
        <v>151.58354600000001</v>
      </c>
      <c r="AP123" s="23"/>
      <c r="AQ123" s="23"/>
      <c r="AR123" s="23"/>
      <c r="AS123" s="22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2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2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2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2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2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2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2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2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2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2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2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2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2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2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2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</row>
    <row r="124" spans="1:364">
      <c r="A124" s="9" t="s">
        <v>1685</v>
      </c>
      <c r="B124" s="9" t="s">
        <v>1686</v>
      </c>
      <c r="C124" s="21" t="s">
        <v>886</v>
      </c>
      <c r="D124" s="9" t="s">
        <v>1685</v>
      </c>
      <c r="E124" s="22">
        <v>0</v>
      </c>
      <c r="F124" s="23">
        <v>0</v>
      </c>
      <c r="G124" s="23">
        <v>0</v>
      </c>
      <c r="H124" s="23">
        <v>121.57811</v>
      </c>
      <c r="I124" s="23">
        <v>125.833344</v>
      </c>
      <c r="J124" s="23">
        <v>132.828147</v>
      </c>
      <c r="K124" s="23">
        <v>136.89162200000001</v>
      </c>
      <c r="L124" s="23">
        <v>141.682828</v>
      </c>
      <c r="M124" s="23">
        <v>146.641727</v>
      </c>
      <c r="N124" s="23">
        <v>151.77418800000001</v>
      </c>
      <c r="O124" s="23">
        <v>157.086285</v>
      </c>
      <c r="P124" s="23">
        <v>162.584304</v>
      </c>
      <c r="Q124" s="23">
        <v>168.274755</v>
      </c>
      <c r="R124" s="23">
        <v>174.16437199999999</v>
      </c>
      <c r="S124" s="23">
        <v>180.26012499999999</v>
      </c>
      <c r="T124" s="23">
        <v>186.56922900000001</v>
      </c>
      <c r="U124" s="23">
        <v>193.099152</v>
      </c>
      <c r="V124" s="23"/>
      <c r="W124" s="23"/>
      <c r="X124" s="23"/>
      <c r="Y124" s="22">
        <v>0</v>
      </c>
      <c r="Z124" s="23">
        <v>0</v>
      </c>
      <c r="AA124" s="23">
        <v>0</v>
      </c>
      <c r="AB124" s="23">
        <v>118.497187</v>
      </c>
      <c r="AC124" s="23">
        <v>122.644589</v>
      </c>
      <c r="AD124" s="23">
        <v>129.46214699999999</v>
      </c>
      <c r="AE124" s="23">
        <v>133.422653</v>
      </c>
      <c r="AF124" s="23">
        <v>138.092445</v>
      </c>
      <c r="AG124" s="23">
        <v>142.925681</v>
      </c>
      <c r="AH124" s="23">
        <v>147.92807999999999</v>
      </c>
      <c r="AI124" s="23">
        <v>153.10556299999999</v>
      </c>
      <c r="AJ124" s="23">
        <v>158.464257</v>
      </c>
      <c r="AK124" s="23">
        <v>164.01050599999999</v>
      </c>
      <c r="AL124" s="23">
        <v>169.75087400000001</v>
      </c>
      <c r="AM124" s="23">
        <v>175.69215500000001</v>
      </c>
      <c r="AN124" s="23">
        <v>181.84137999999999</v>
      </c>
      <c r="AO124" s="23">
        <v>188.205828</v>
      </c>
      <c r="AP124" s="23"/>
      <c r="AQ124" s="23"/>
      <c r="AR124" s="23"/>
      <c r="AS124" s="22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2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2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2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2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2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2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2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2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2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2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2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2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2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2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2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</row>
    <row r="125" spans="1:364">
      <c r="A125" s="9" t="s">
        <v>1687</v>
      </c>
      <c r="B125" s="9" t="s">
        <v>1688</v>
      </c>
      <c r="C125" s="21" t="s">
        <v>886</v>
      </c>
      <c r="D125" s="9" t="s">
        <v>1687</v>
      </c>
      <c r="E125" s="22">
        <v>0</v>
      </c>
      <c r="F125" s="23">
        <v>0</v>
      </c>
      <c r="G125" s="23">
        <v>0</v>
      </c>
      <c r="H125" s="23">
        <v>163.508433</v>
      </c>
      <c r="I125" s="23">
        <v>169.23122799999999</v>
      </c>
      <c r="J125" s="23">
        <v>178.63842600000001</v>
      </c>
      <c r="K125" s="23">
        <v>184.10332700000001</v>
      </c>
      <c r="L125" s="23">
        <v>190.546943</v>
      </c>
      <c r="M125" s="23">
        <v>197.21608599999999</v>
      </c>
      <c r="N125" s="23">
        <v>204.118649</v>
      </c>
      <c r="O125" s="23">
        <v>211.26280199999999</v>
      </c>
      <c r="P125" s="23">
        <v>218.65700000000001</v>
      </c>
      <c r="Q125" s="23">
        <v>226.30999499999999</v>
      </c>
      <c r="R125" s="23">
        <v>234.23084499999999</v>
      </c>
      <c r="S125" s="23">
        <v>242.42892499999999</v>
      </c>
      <c r="T125" s="23">
        <v>250.913937</v>
      </c>
      <c r="U125" s="23">
        <v>259.69592499999999</v>
      </c>
      <c r="V125" s="23"/>
      <c r="W125" s="23"/>
      <c r="X125" s="23"/>
      <c r="Y125" s="22">
        <v>0</v>
      </c>
      <c r="Z125" s="23">
        <v>0</v>
      </c>
      <c r="AA125" s="23">
        <v>0</v>
      </c>
      <c r="AB125" s="23">
        <v>159.364949</v>
      </c>
      <c r="AC125" s="23">
        <v>164.942722</v>
      </c>
      <c r="AD125" s="23">
        <v>174.111547</v>
      </c>
      <c r="AE125" s="23">
        <v>179.43796599999999</v>
      </c>
      <c r="AF125" s="23">
        <v>185.71829500000001</v>
      </c>
      <c r="AG125" s="23">
        <v>192.218436</v>
      </c>
      <c r="AH125" s="23">
        <v>198.94608099999999</v>
      </c>
      <c r="AI125" s="23">
        <v>205.90919400000001</v>
      </c>
      <c r="AJ125" s="23">
        <v>213.116015</v>
      </c>
      <c r="AK125" s="23">
        <v>220.575076</v>
      </c>
      <c r="AL125" s="23">
        <v>228.29520400000001</v>
      </c>
      <c r="AM125" s="23">
        <v>236.28553600000001</v>
      </c>
      <c r="AN125" s="23">
        <v>244.55553</v>
      </c>
      <c r="AO125" s="23">
        <v>253.11497299999999</v>
      </c>
      <c r="AP125" s="23"/>
      <c r="AQ125" s="23"/>
      <c r="AR125" s="23"/>
      <c r="AS125" s="22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2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2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2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2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2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2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2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2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2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2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2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2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2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2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2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</row>
    <row r="126" spans="1:364">
      <c r="A126" s="9" t="s">
        <v>1689</v>
      </c>
      <c r="B126" s="9" t="s">
        <v>1690</v>
      </c>
      <c r="C126" s="21" t="s">
        <v>886</v>
      </c>
      <c r="D126" s="9" t="s">
        <v>1689</v>
      </c>
      <c r="E126" s="22">
        <v>0</v>
      </c>
      <c r="F126" s="23">
        <v>0</v>
      </c>
      <c r="G126" s="23">
        <v>0</v>
      </c>
      <c r="H126" s="23">
        <v>73.058595999999994</v>
      </c>
      <c r="I126" s="23">
        <v>75.615646999999996</v>
      </c>
      <c r="J126" s="23">
        <v>79.818956999999997</v>
      </c>
      <c r="K126" s="23">
        <v>82.260777000000004</v>
      </c>
      <c r="L126" s="23">
        <v>85.139904000000001</v>
      </c>
      <c r="M126" s="23">
        <v>88.119799999999998</v>
      </c>
      <c r="N126" s="23">
        <v>91.203992999999997</v>
      </c>
      <c r="O126" s="23">
        <v>94.396133000000006</v>
      </c>
      <c r="P126" s="23">
        <v>97.699997999999994</v>
      </c>
      <c r="Q126" s="23">
        <v>101.11949799999999</v>
      </c>
      <c r="R126" s="23">
        <v>104.65868</v>
      </c>
      <c r="S126" s="23">
        <v>108.32173400000001</v>
      </c>
      <c r="T126" s="23">
        <v>112.112995</v>
      </c>
      <c r="U126" s="23">
        <v>116.03694900000001</v>
      </c>
      <c r="V126" s="23"/>
      <c r="W126" s="23"/>
      <c r="X126" s="23"/>
      <c r="Y126" s="22">
        <v>0</v>
      </c>
      <c r="Z126" s="23">
        <v>0</v>
      </c>
      <c r="AA126" s="23">
        <v>0</v>
      </c>
      <c r="AB126" s="23">
        <v>71.207211000000001</v>
      </c>
      <c r="AC126" s="23">
        <v>73.699464000000006</v>
      </c>
      <c r="AD126" s="23">
        <v>77.796263999999994</v>
      </c>
      <c r="AE126" s="23">
        <v>80.176207000000005</v>
      </c>
      <c r="AF126" s="23">
        <v>82.982373999999993</v>
      </c>
      <c r="AG126" s="23">
        <v>85.886757000000003</v>
      </c>
      <c r="AH126" s="23">
        <v>88.892793999999995</v>
      </c>
      <c r="AI126" s="23">
        <v>92.004041999999998</v>
      </c>
      <c r="AJ126" s="23">
        <v>95.224182999999996</v>
      </c>
      <c r="AK126" s="23">
        <v>98.557029999999997</v>
      </c>
      <c r="AL126" s="23">
        <v>102.00652599999999</v>
      </c>
      <c r="AM126" s="23">
        <v>105.57675399999999</v>
      </c>
      <c r="AN126" s="23">
        <v>109.27194</v>
      </c>
      <c r="AO126" s="23">
        <v>113.096458</v>
      </c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2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2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2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1:364">
      <c r="A127" s="9" t="s">
        <v>1691</v>
      </c>
      <c r="B127" s="9" t="s">
        <v>1692</v>
      </c>
      <c r="C127" s="21" t="s">
        <v>886</v>
      </c>
      <c r="D127" s="9" t="s">
        <v>1691</v>
      </c>
      <c r="E127" s="22">
        <v>0</v>
      </c>
      <c r="F127" s="23">
        <v>0</v>
      </c>
      <c r="G127" s="23">
        <v>0</v>
      </c>
      <c r="H127" s="23">
        <v>107.386464</v>
      </c>
      <c r="I127" s="23">
        <v>111.144991</v>
      </c>
      <c r="J127" s="23">
        <v>117.3233</v>
      </c>
      <c r="K127" s="23">
        <v>120.912451</v>
      </c>
      <c r="L127" s="23">
        <v>125.14438699999999</v>
      </c>
      <c r="M127" s="23">
        <v>129.52444</v>
      </c>
      <c r="N127" s="23">
        <v>134.057796</v>
      </c>
      <c r="O127" s="23">
        <v>138.749818</v>
      </c>
      <c r="P127" s="23">
        <v>143.60606200000001</v>
      </c>
      <c r="Q127" s="23">
        <v>148.632274</v>
      </c>
      <c r="R127" s="23">
        <v>153.83440400000001</v>
      </c>
      <c r="S127" s="23">
        <v>159.21860799999999</v>
      </c>
      <c r="T127" s="23">
        <v>164.791259</v>
      </c>
      <c r="U127" s="23">
        <v>170.558953</v>
      </c>
      <c r="V127" s="23"/>
      <c r="W127" s="23"/>
      <c r="X127" s="23"/>
      <c r="Y127" s="22">
        <v>0</v>
      </c>
      <c r="Z127" s="23">
        <v>0</v>
      </c>
      <c r="AA127" s="23">
        <v>0</v>
      </c>
      <c r="AB127" s="23">
        <v>104.665173</v>
      </c>
      <c r="AC127" s="23">
        <v>108.32845399999999</v>
      </c>
      <c r="AD127" s="23">
        <v>114.35020900000001</v>
      </c>
      <c r="AE127" s="23">
        <v>117.84841</v>
      </c>
      <c r="AF127" s="23">
        <v>121.97310400000001</v>
      </c>
      <c r="AG127" s="23">
        <v>126.24216300000001</v>
      </c>
      <c r="AH127" s="23">
        <v>130.66063800000001</v>
      </c>
      <c r="AI127" s="23">
        <v>135.23376099999999</v>
      </c>
      <c r="AJ127" s="23">
        <v>139.96694199999999</v>
      </c>
      <c r="AK127" s="23">
        <v>144.86578499999999</v>
      </c>
      <c r="AL127" s="23">
        <v>149.93608800000001</v>
      </c>
      <c r="AM127" s="23">
        <v>155.183851</v>
      </c>
      <c r="AN127" s="23">
        <v>160.615286</v>
      </c>
      <c r="AO127" s="23">
        <v>166.23682099999999</v>
      </c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2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2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2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1:364">
      <c r="A128" s="9" t="s">
        <v>1693</v>
      </c>
      <c r="B128" s="9" t="s">
        <v>1694</v>
      </c>
      <c r="C128" s="21" t="s">
        <v>886</v>
      </c>
      <c r="D128" s="9" t="s">
        <v>1693</v>
      </c>
      <c r="E128" s="22">
        <v>0</v>
      </c>
      <c r="F128" s="23">
        <v>0</v>
      </c>
      <c r="G128" s="23">
        <v>0</v>
      </c>
      <c r="H128" s="23">
        <v>122.61818700000001</v>
      </c>
      <c r="I128" s="23">
        <v>126.909824</v>
      </c>
      <c r="J128" s="23">
        <v>133.96446599999999</v>
      </c>
      <c r="K128" s="23">
        <v>138.062703</v>
      </c>
      <c r="L128" s="23">
        <v>142.89489800000001</v>
      </c>
      <c r="M128" s="23">
        <v>147.896219</v>
      </c>
      <c r="N128" s="23">
        <v>153.072587</v>
      </c>
      <c r="O128" s="23">
        <v>158.430127</v>
      </c>
      <c r="P128" s="23">
        <v>163.97518199999999</v>
      </c>
      <c r="Q128" s="23">
        <v>169.714313</v>
      </c>
      <c r="R128" s="23">
        <v>175.654314</v>
      </c>
      <c r="S128" s="23">
        <v>181.80221499999999</v>
      </c>
      <c r="T128" s="23">
        <v>188.16529199999999</v>
      </c>
      <c r="U128" s="23">
        <v>194.75107800000001</v>
      </c>
      <c r="V128" s="23"/>
      <c r="W128" s="23"/>
      <c r="X128" s="23"/>
      <c r="Y128" s="22">
        <v>0</v>
      </c>
      <c r="Z128" s="23">
        <v>0</v>
      </c>
      <c r="AA128" s="23">
        <v>0</v>
      </c>
      <c r="AB128" s="23">
        <v>119.510907</v>
      </c>
      <c r="AC128" s="23">
        <v>123.693789</v>
      </c>
      <c r="AD128" s="23">
        <v>130.569671</v>
      </c>
      <c r="AE128" s="23">
        <v>134.56405799999999</v>
      </c>
      <c r="AF128" s="23">
        <v>139.27379999999999</v>
      </c>
      <c r="AG128" s="23">
        <v>144.148383</v>
      </c>
      <c r="AH128" s="23">
        <v>149.19357600000001</v>
      </c>
      <c r="AI128" s="23">
        <v>154.41535099999999</v>
      </c>
      <c r="AJ128" s="23">
        <v>159.81988799999999</v>
      </c>
      <c r="AK128" s="23">
        <v>165.41358399999999</v>
      </c>
      <c r="AL128" s="23">
        <v>171.20305999999999</v>
      </c>
      <c r="AM128" s="23">
        <v>177.195167</v>
      </c>
      <c r="AN128" s="23">
        <v>183.396998</v>
      </c>
      <c r="AO128" s="23">
        <v>189.81589299999999</v>
      </c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2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2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2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1:345">
      <c r="A129" s="9" t="s">
        <v>1695</v>
      </c>
      <c r="B129" s="9" t="s">
        <v>355</v>
      </c>
      <c r="C129" s="21" t="s">
        <v>886</v>
      </c>
      <c r="D129" s="9" t="s">
        <v>1695</v>
      </c>
      <c r="E129" s="26">
        <v>0</v>
      </c>
      <c r="F129" s="9">
        <v>0</v>
      </c>
      <c r="G129" s="9">
        <v>0</v>
      </c>
      <c r="H129" s="9">
        <v>73.058595999999994</v>
      </c>
      <c r="I129" s="9">
        <v>75.615646999999996</v>
      </c>
      <c r="J129" s="9">
        <v>79.818956999999997</v>
      </c>
      <c r="K129" s="9">
        <v>82.260777000000004</v>
      </c>
      <c r="L129" s="9">
        <v>85.139904000000001</v>
      </c>
      <c r="M129" s="9">
        <v>88.119799999999998</v>
      </c>
      <c r="N129" s="9">
        <v>91.203992999999997</v>
      </c>
      <c r="O129" s="9">
        <v>94.396133000000006</v>
      </c>
      <c r="P129" s="9">
        <v>97.699997999999994</v>
      </c>
      <c r="Q129" s="9">
        <v>101.11949799999999</v>
      </c>
      <c r="R129" s="9">
        <v>104.65868</v>
      </c>
      <c r="S129" s="9">
        <v>108.32173400000001</v>
      </c>
      <c r="T129" s="9">
        <v>112.112995</v>
      </c>
      <c r="U129" s="9">
        <v>116.03694900000001</v>
      </c>
      <c r="Y129" s="26">
        <v>0</v>
      </c>
      <c r="Z129" s="9">
        <v>0</v>
      </c>
      <c r="AA129" s="9">
        <v>0</v>
      </c>
      <c r="AB129" s="9">
        <v>71.207211000000001</v>
      </c>
      <c r="AC129" s="9">
        <v>73.699464000000006</v>
      </c>
      <c r="AD129" s="9">
        <v>77.796263999999994</v>
      </c>
      <c r="AE129" s="9">
        <v>80.176207000000005</v>
      </c>
      <c r="AF129" s="9">
        <v>82.982373999999993</v>
      </c>
      <c r="AG129" s="9">
        <v>85.886757000000003</v>
      </c>
      <c r="AH129" s="9">
        <v>88.892793999999995</v>
      </c>
      <c r="AI129" s="9">
        <v>92.004041999999998</v>
      </c>
      <c r="AJ129" s="9">
        <v>95.224182999999996</v>
      </c>
      <c r="AK129" s="9">
        <v>98.557029999999997</v>
      </c>
      <c r="AL129" s="9">
        <v>102.00652599999999</v>
      </c>
      <c r="AM129" s="9">
        <v>105.57675399999999</v>
      </c>
      <c r="AN129" s="9">
        <v>109.27194</v>
      </c>
      <c r="AO129" s="9">
        <v>113.096458</v>
      </c>
      <c r="AS129" s="26"/>
      <c r="BM129" s="26"/>
      <c r="CG129" s="26"/>
      <c r="DA129" s="26"/>
      <c r="DU129" s="26"/>
      <c r="EO129" s="26"/>
      <c r="FI129" s="26"/>
      <c r="GC129" s="26"/>
      <c r="GW129" s="26"/>
      <c r="HQ129" s="26"/>
      <c r="IK129" s="26"/>
      <c r="JE129" s="26"/>
      <c r="JY129" s="26"/>
      <c r="KS129" s="26"/>
      <c r="LM129" s="26"/>
      <c r="MG129" s="26"/>
    </row>
    <row r="130" spans="1:345">
      <c r="A130" s="9" t="s">
        <v>1696</v>
      </c>
      <c r="B130" s="9" t="s">
        <v>1697</v>
      </c>
      <c r="C130" s="21" t="s">
        <v>886</v>
      </c>
      <c r="D130" s="9" t="s">
        <v>1696</v>
      </c>
      <c r="E130" s="26">
        <v>0</v>
      </c>
      <c r="F130" s="9">
        <v>0</v>
      </c>
      <c r="G130" s="9">
        <v>0</v>
      </c>
      <c r="H130" s="9">
        <v>121.57811</v>
      </c>
      <c r="I130" s="9">
        <v>125.833344</v>
      </c>
      <c r="J130" s="9">
        <v>132.828147</v>
      </c>
      <c r="K130" s="9">
        <v>136.89162200000001</v>
      </c>
      <c r="L130" s="9">
        <v>141.682828</v>
      </c>
      <c r="M130" s="9">
        <v>146.641727</v>
      </c>
      <c r="N130" s="9">
        <v>151.77418800000001</v>
      </c>
      <c r="O130" s="9">
        <v>157.086285</v>
      </c>
      <c r="P130" s="9">
        <v>162.584304</v>
      </c>
      <c r="Q130" s="9">
        <v>168.274755</v>
      </c>
      <c r="R130" s="9">
        <v>174.16437199999999</v>
      </c>
      <c r="S130" s="9">
        <v>180.26012499999999</v>
      </c>
      <c r="T130" s="9">
        <v>186.56922900000001</v>
      </c>
      <c r="U130" s="9">
        <v>193.099152</v>
      </c>
      <c r="Y130" s="26">
        <v>0</v>
      </c>
      <c r="Z130" s="9">
        <v>0</v>
      </c>
      <c r="AA130" s="9">
        <v>0</v>
      </c>
      <c r="AB130" s="9">
        <v>118.497187</v>
      </c>
      <c r="AC130" s="9">
        <v>122.644589</v>
      </c>
      <c r="AD130" s="9">
        <v>129.46214699999999</v>
      </c>
      <c r="AE130" s="9">
        <v>133.422653</v>
      </c>
      <c r="AF130" s="9">
        <v>138.092445</v>
      </c>
      <c r="AG130" s="9">
        <v>142.925681</v>
      </c>
      <c r="AH130" s="9">
        <v>147.92807999999999</v>
      </c>
      <c r="AI130" s="9">
        <v>153.10556299999999</v>
      </c>
      <c r="AJ130" s="9">
        <v>158.464257</v>
      </c>
      <c r="AK130" s="9">
        <v>164.01050599999999</v>
      </c>
      <c r="AL130" s="9">
        <v>169.75087400000001</v>
      </c>
      <c r="AM130" s="9">
        <v>175.69215500000001</v>
      </c>
      <c r="AN130" s="9">
        <v>181.84137999999999</v>
      </c>
      <c r="AO130" s="9">
        <v>188.205828</v>
      </c>
      <c r="AS130" s="26"/>
      <c r="BM130" s="26"/>
      <c r="CG130" s="26"/>
      <c r="DA130" s="26"/>
      <c r="DU130" s="26"/>
      <c r="EO130" s="26"/>
      <c r="FI130" s="26"/>
      <c r="GC130" s="26"/>
      <c r="GW130" s="26"/>
      <c r="HQ130" s="26"/>
      <c r="IK130" s="26"/>
      <c r="JE130" s="26"/>
      <c r="JY130" s="26"/>
      <c r="KS130" s="26"/>
      <c r="LM130" s="26"/>
      <c r="MG130" s="26"/>
    </row>
    <row r="131" spans="1:345">
      <c r="A131" s="9" t="s">
        <v>1698</v>
      </c>
      <c r="B131" s="9" t="s">
        <v>1699</v>
      </c>
      <c r="C131" s="21" t="s">
        <v>886</v>
      </c>
      <c r="D131" s="9" t="s">
        <v>1698</v>
      </c>
      <c r="E131" s="26">
        <v>0</v>
      </c>
      <c r="F131" s="9">
        <v>0</v>
      </c>
      <c r="G131" s="9">
        <v>0</v>
      </c>
      <c r="H131" s="9">
        <v>140.910743</v>
      </c>
      <c r="I131" s="9">
        <v>145.84261900000001</v>
      </c>
      <c r="J131" s="9">
        <v>153.94969499999999</v>
      </c>
      <c r="K131" s="9">
        <v>158.65931900000001</v>
      </c>
      <c r="L131" s="9">
        <v>164.21239499999999</v>
      </c>
      <c r="M131" s="9">
        <v>169.95982900000001</v>
      </c>
      <c r="N131" s="9">
        <v>175.908423</v>
      </c>
      <c r="O131" s="9">
        <v>182.06521799999999</v>
      </c>
      <c r="P131" s="9">
        <v>188.437501</v>
      </c>
      <c r="Q131" s="9">
        <v>195.032813</v>
      </c>
      <c r="R131" s="9">
        <v>201.85896199999999</v>
      </c>
      <c r="S131" s="9">
        <v>208.924025</v>
      </c>
      <c r="T131" s="9">
        <v>216.236366</v>
      </c>
      <c r="U131" s="9">
        <v>223.80463900000001</v>
      </c>
      <c r="Y131" s="26">
        <v>0</v>
      </c>
      <c r="Z131" s="9">
        <v>0</v>
      </c>
      <c r="AA131" s="9">
        <v>0</v>
      </c>
      <c r="AB131" s="9">
        <v>137.33991</v>
      </c>
      <c r="AC131" s="9">
        <v>142.146807</v>
      </c>
      <c r="AD131" s="9">
        <v>150.04845399999999</v>
      </c>
      <c r="AE131" s="9">
        <v>154.638735</v>
      </c>
      <c r="AF131" s="9">
        <v>160.05109100000001</v>
      </c>
      <c r="AG131" s="9">
        <v>165.65287900000001</v>
      </c>
      <c r="AH131" s="9">
        <v>171.45072999999999</v>
      </c>
      <c r="AI131" s="9">
        <v>177.451505</v>
      </c>
      <c r="AJ131" s="9">
        <v>183.662308</v>
      </c>
      <c r="AK131" s="9">
        <v>190.09048899999999</v>
      </c>
      <c r="AL131" s="9">
        <v>196.74365599999999</v>
      </c>
      <c r="AM131" s="9">
        <v>203.629684</v>
      </c>
      <c r="AN131" s="9">
        <v>210.75672299999999</v>
      </c>
      <c r="AO131" s="9">
        <v>218.133208</v>
      </c>
      <c r="AS131" s="26"/>
      <c r="BM131" s="26"/>
      <c r="CG131" s="26"/>
      <c r="DA131" s="26"/>
      <c r="DU131" s="26"/>
      <c r="EO131" s="26"/>
      <c r="FI131" s="26"/>
      <c r="GC131" s="26"/>
      <c r="GW131" s="26"/>
      <c r="HQ131" s="26"/>
      <c r="IK131" s="26"/>
      <c r="JE131" s="26"/>
      <c r="JY131" s="26"/>
      <c r="KS131" s="26"/>
      <c r="LM131" s="26"/>
      <c r="MG131" s="26"/>
    </row>
    <row r="132" spans="1:345">
      <c r="A132" s="9" t="s">
        <v>1700</v>
      </c>
      <c r="B132" s="9" t="s">
        <v>1701</v>
      </c>
      <c r="C132" s="21" t="s">
        <v>886</v>
      </c>
      <c r="D132" s="9" t="s">
        <v>1700</v>
      </c>
      <c r="E132" s="26">
        <v>0</v>
      </c>
      <c r="F132" s="9">
        <v>0</v>
      </c>
      <c r="G132" s="9">
        <v>0</v>
      </c>
      <c r="H132" s="9">
        <v>163.508433</v>
      </c>
      <c r="I132" s="9">
        <v>169.23122799999999</v>
      </c>
      <c r="J132" s="9">
        <v>178.63842600000001</v>
      </c>
      <c r="K132" s="9">
        <v>184.10332700000001</v>
      </c>
      <c r="L132" s="9">
        <v>190.546943</v>
      </c>
      <c r="M132" s="9">
        <v>197.21608599999999</v>
      </c>
      <c r="N132" s="9">
        <v>204.118649</v>
      </c>
      <c r="O132" s="9">
        <v>211.26280199999999</v>
      </c>
      <c r="P132" s="9">
        <v>218.65700000000001</v>
      </c>
      <c r="Q132" s="9">
        <v>226.30999499999999</v>
      </c>
      <c r="R132" s="9">
        <v>234.23084499999999</v>
      </c>
      <c r="S132" s="9">
        <v>242.42892499999999</v>
      </c>
      <c r="T132" s="9">
        <v>250.913937</v>
      </c>
      <c r="U132" s="9">
        <v>259.69592499999999</v>
      </c>
      <c r="Y132" s="26">
        <v>0</v>
      </c>
      <c r="Z132" s="9">
        <v>0</v>
      </c>
      <c r="AA132" s="9">
        <v>0</v>
      </c>
      <c r="AB132" s="9">
        <v>159.364949</v>
      </c>
      <c r="AC132" s="9">
        <v>164.942722</v>
      </c>
      <c r="AD132" s="9">
        <v>174.111547</v>
      </c>
      <c r="AE132" s="9">
        <v>179.43796599999999</v>
      </c>
      <c r="AF132" s="9">
        <v>185.71829500000001</v>
      </c>
      <c r="AG132" s="9">
        <v>192.218436</v>
      </c>
      <c r="AH132" s="9">
        <v>198.94608099999999</v>
      </c>
      <c r="AI132" s="9">
        <v>205.90919400000001</v>
      </c>
      <c r="AJ132" s="9">
        <v>213.116015</v>
      </c>
      <c r="AK132" s="9">
        <v>220.575076</v>
      </c>
      <c r="AL132" s="9">
        <v>228.29520400000001</v>
      </c>
      <c r="AM132" s="9">
        <v>236.28553600000001</v>
      </c>
      <c r="AN132" s="9">
        <v>244.55553</v>
      </c>
      <c r="AO132" s="9">
        <v>253.11497299999999</v>
      </c>
      <c r="AS132" s="26"/>
      <c r="BM132" s="26"/>
      <c r="CG132" s="26"/>
      <c r="DA132" s="26"/>
      <c r="DU132" s="26"/>
      <c r="EO132" s="26"/>
      <c r="FI132" s="26"/>
      <c r="GC132" s="26"/>
      <c r="GW132" s="26"/>
      <c r="HQ132" s="26"/>
      <c r="IK132" s="26"/>
      <c r="JE132" s="26"/>
      <c r="JY132" s="26"/>
      <c r="KS132" s="26"/>
      <c r="LM132" s="26"/>
      <c r="MG132" s="26"/>
    </row>
    <row r="133" spans="1:345">
      <c r="A133" s="9" t="s">
        <v>1702</v>
      </c>
      <c r="B133" s="9" t="s">
        <v>1703</v>
      </c>
      <c r="C133" s="21" t="s">
        <v>886</v>
      </c>
      <c r="D133" s="9" t="s">
        <v>1702</v>
      </c>
      <c r="E133" s="26">
        <v>0</v>
      </c>
      <c r="F133" s="9">
        <v>0</v>
      </c>
      <c r="G133" s="9">
        <v>0</v>
      </c>
      <c r="H133" s="9">
        <v>73.058595999999994</v>
      </c>
      <c r="I133" s="9">
        <v>75.615646999999996</v>
      </c>
      <c r="J133" s="9">
        <v>79.818956999999997</v>
      </c>
      <c r="K133" s="9">
        <v>82.260777000000004</v>
      </c>
      <c r="L133" s="9">
        <v>85.139904000000001</v>
      </c>
      <c r="M133" s="9">
        <v>88.119799999999998</v>
      </c>
      <c r="N133" s="9">
        <v>91.203992999999997</v>
      </c>
      <c r="O133" s="9">
        <v>94.396133000000006</v>
      </c>
      <c r="P133" s="9">
        <v>97.699997999999994</v>
      </c>
      <c r="Q133" s="9">
        <v>101.11949799999999</v>
      </c>
      <c r="R133" s="9">
        <v>104.65868</v>
      </c>
      <c r="S133" s="9">
        <v>108.32173400000001</v>
      </c>
      <c r="T133" s="9">
        <v>112.112995</v>
      </c>
      <c r="U133" s="9">
        <v>116.03694900000001</v>
      </c>
      <c r="Y133" s="26">
        <v>0</v>
      </c>
      <c r="Z133" s="9">
        <v>0</v>
      </c>
      <c r="AA133" s="9">
        <v>0</v>
      </c>
      <c r="AB133" s="9">
        <v>71.207211000000001</v>
      </c>
      <c r="AC133" s="9">
        <v>73.699464000000006</v>
      </c>
      <c r="AD133" s="9">
        <v>77.796263999999994</v>
      </c>
      <c r="AE133" s="9">
        <v>80.176207000000005</v>
      </c>
      <c r="AF133" s="9">
        <v>82.982373999999993</v>
      </c>
      <c r="AG133" s="9">
        <v>85.886757000000003</v>
      </c>
      <c r="AH133" s="9">
        <v>88.892793999999995</v>
      </c>
      <c r="AI133" s="9">
        <v>92.004041999999998</v>
      </c>
      <c r="AJ133" s="9">
        <v>95.224182999999996</v>
      </c>
      <c r="AK133" s="9">
        <v>98.557029999999997</v>
      </c>
      <c r="AL133" s="9">
        <v>102.00652599999999</v>
      </c>
      <c r="AM133" s="9">
        <v>105.57675399999999</v>
      </c>
      <c r="AN133" s="9">
        <v>109.27194</v>
      </c>
      <c r="AO133" s="9">
        <v>113.096458</v>
      </c>
      <c r="AS133" s="26"/>
      <c r="BM133" s="26"/>
      <c r="CG133" s="26"/>
      <c r="DA133" s="26"/>
      <c r="DU133" s="26"/>
      <c r="EO133" s="26"/>
      <c r="FI133" s="26"/>
      <c r="GC133" s="26"/>
      <c r="GW133" s="26"/>
      <c r="HQ133" s="26"/>
      <c r="IK133" s="26"/>
      <c r="JE133" s="26"/>
      <c r="JY133" s="26"/>
      <c r="KS133" s="26"/>
      <c r="LM133" s="26"/>
      <c r="MG133" s="26"/>
    </row>
    <row r="134" spans="1:345">
      <c r="A134" s="9" t="s">
        <v>1704</v>
      </c>
      <c r="B134" s="9" t="s">
        <v>1705</v>
      </c>
      <c r="C134" s="21" t="s">
        <v>886</v>
      </c>
      <c r="D134" s="9" t="s">
        <v>1704</v>
      </c>
      <c r="E134" s="26">
        <v>0</v>
      </c>
      <c r="F134" s="9">
        <v>0</v>
      </c>
      <c r="G134" s="9">
        <v>0</v>
      </c>
      <c r="H134" s="9">
        <v>93.758564000000007</v>
      </c>
      <c r="I134" s="9">
        <v>97.040113000000005</v>
      </c>
      <c r="J134" s="9">
        <v>102.434363</v>
      </c>
      <c r="K134" s="9">
        <v>105.568032</v>
      </c>
      <c r="L134" s="9">
        <v>109.262913</v>
      </c>
      <c r="M134" s="9">
        <v>113.087115</v>
      </c>
      <c r="N134" s="9">
        <v>117.045164</v>
      </c>
      <c r="O134" s="9">
        <v>121.141745</v>
      </c>
      <c r="P134" s="9">
        <v>125.38170599999999</v>
      </c>
      <c r="Q134" s="9">
        <v>129.77006600000001</v>
      </c>
      <c r="R134" s="9">
        <v>134.31201799999999</v>
      </c>
      <c r="S134" s="9">
        <v>139.01293899999999</v>
      </c>
      <c r="T134" s="9">
        <v>143.87839099999999</v>
      </c>
      <c r="U134" s="9">
        <v>148.91413499999999</v>
      </c>
      <c r="Y134" s="26">
        <v>0</v>
      </c>
      <c r="Z134" s="9">
        <v>0</v>
      </c>
      <c r="AA134" s="9">
        <v>0</v>
      </c>
      <c r="AB134" s="9">
        <v>91.382617999999994</v>
      </c>
      <c r="AC134" s="9">
        <v>94.581010000000006</v>
      </c>
      <c r="AD134" s="9">
        <v>99.838572999999997</v>
      </c>
      <c r="AE134" s="9">
        <v>102.89283399999999</v>
      </c>
      <c r="AF134" s="9">
        <v>106.494083</v>
      </c>
      <c r="AG134" s="9">
        <v>110.22137600000001</v>
      </c>
      <c r="AH134" s="9">
        <v>114.07912399999999</v>
      </c>
      <c r="AI134" s="9">
        <v>118.071893</v>
      </c>
      <c r="AJ134" s="9">
        <v>122.20441</v>
      </c>
      <c r="AK134" s="9">
        <v>126.48156400000001</v>
      </c>
      <c r="AL134" s="9">
        <v>130.90841900000001</v>
      </c>
      <c r="AM134" s="9">
        <v>135.49021300000001</v>
      </c>
      <c r="AN134" s="9">
        <v>140.232371</v>
      </c>
      <c r="AO134" s="9">
        <v>145.14050399999999</v>
      </c>
      <c r="AS134" s="26"/>
      <c r="BM134" s="26"/>
      <c r="CG134" s="26"/>
      <c r="DA134" s="26"/>
      <c r="DU134" s="26"/>
      <c r="EO134" s="26"/>
      <c r="FI134" s="26"/>
      <c r="GC134" s="26"/>
      <c r="GW134" s="26"/>
      <c r="HQ134" s="26"/>
      <c r="IK134" s="26"/>
      <c r="JE134" s="26"/>
      <c r="JY134" s="26"/>
      <c r="KS134" s="26"/>
      <c r="LM134" s="26"/>
      <c r="MG134" s="26"/>
    </row>
    <row r="135" spans="1:345">
      <c r="A135" s="9" t="s">
        <v>1706</v>
      </c>
      <c r="B135" s="9" t="s">
        <v>1707</v>
      </c>
      <c r="C135" s="21" t="s">
        <v>886</v>
      </c>
      <c r="D135" s="9" t="s">
        <v>1706</v>
      </c>
      <c r="E135" s="26">
        <v>0</v>
      </c>
      <c r="F135" s="9">
        <v>0</v>
      </c>
      <c r="G135" s="9">
        <v>0</v>
      </c>
      <c r="H135" s="9">
        <v>107.386464</v>
      </c>
      <c r="I135" s="9">
        <v>111.144991</v>
      </c>
      <c r="J135" s="9">
        <v>117.3233</v>
      </c>
      <c r="K135" s="9">
        <v>120.912451</v>
      </c>
      <c r="L135" s="9">
        <v>125.14438699999999</v>
      </c>
      <c r="M135" s="9">
        <v>129.52444</v>
      </c>
      <c r="N135" s="9">
        <v>134.057796</v>
      </c>
      <c r="O135" s="9">
        <v>138.749818</v>
      </c>
      <c r="P135" s="9">
        <v>143.60606200000001</v>
      </c>
      <c r="Q135" s="9">
        <v>148.632274</v>
      </c>
      <c r="R135" s="9">
        <v>153.83440400000001</v>
      </c>
      <c r="S135" s="9">
        <v>159.21860799999999</v>
      </c>
      <c r="T135" s="9">
        <v>164.791259</v>
      </c>
      <c r="U135" s="9">
        <v>170.558953</v>
      </c>
      <c r="Y135" s="26">
        <v>0</v>
      </c>
      <c r="Z135" s="9">
        <v>0</v>
      </c>
      <c r="AA135" s="9">
        <v>0</v>
      </c>
      <c r="AB135" s="9">
        <v>104.665173</v>
      </c>
      <c r="AC135" s="9">
        <v>108.32845399999999</v>
      </c>
      <c r="AD135" s="9">
        <v>114.35020900000001</v>
      </c>
      <c r="AE135" s="9">
        <v>117.84841</v>
      </c>
      <c r="AF135" s="9">
        <v>121.97310400000001</v>
      </c>
      <c r="AG135" s="9">
        <v>126.24216300000001</v>
      </c>
      <c r="AH135" s="9">
        <v>130.66063800000001</v>
      </c>
      <c r="AI135" s="9">
        <v>135.23376099999999</v>
      </c>
      <c r="AJ135" s="9">
        <v>139.96694199999999</v>
      </c>
      <c r="AK135" s="9">
        <v>144.86578499999999</v>
      </c>
      <c r="AL135" s="9">
        <v>149.93608800000001</v>
      </c>
      <c r="AM135" s="9">
        <v>155.183851</v>
      </c>
      <c r="AN135" s="9">
        <v>160.615286</v>
      </c>
      <c r="AO135" s="9">
        <v>166.23682099999999</v>
      </c>
      <c r="AS135" s="26"/>
      <c r="BM135" s="26"/>
      <c r="CG135" s="26"/>
      <c r="DA135" s="26"/>
      <c r="DU135" s="26"/>
      <c r="EO135" s="26"/>
      <c r="FI135" s="26"/>
      <c r="GC135" s="26"/>
      <c r="GW135" s="26"/>
      <c r="HQ135" s="26"/>
      <c r="IK135" s="26"/>
      <c r="JE135" s="26"/>
      <c r="JY135" s="26"/>
      <c r="KS135" s="26"/>
      <c r="LM135" s="26"/>
      <c r="MG135" s="26"/>
    </row>
    <row r="136" spans="1:345">
      <c r="A136" s="9" t="s">
        <v>1708</v>
      </c>
      <c r="B136" s="9" t="s">
        <v>1709</v>
      </c>
      <c r="C136" s="21" t="s">
        <v>886</v>
      </c>
      <c r="D136" s="9" t="s">
        <v>1708</v>
      </c>
      <c r="E136" s="26">
        <v>0</v>
      </c>
      <c r="F136" s="9">
        <v>0</v>
      </c>
      <c r="G136" s="9">
        <v>0</v>
      </c>
      <c r="H136" s="9">
        <v>121.57811</v>
      </c>
      <c r="I136" s="9">
        <v>125.833344</v>
      </c>
      <c r="J136" s="9">
        <v>132.828147</v>
      </c>
      <c r="K136" s="9">
        <v>136.89162200000001</v>
      </c>
      <c r="L136" s="9">
        <v>141.682828</v>
      </c>
      <c r="M136" s="9">
        <v>146.641727</v>
      </c>
      <c r="N136" s="9">
        <v>151.77418800000001</v>
      </c>
      <c r="O136" s="9">
        <v>157.086285</v>
      </c>
      <c r="P136" s="9">
        <v>162.584304</v>
      </c>
      <c r="Q136" s="9">
        <v>168.274755</v>
      </c>
      <c r="R136" s="9">
        <v>174.16437199999999</v>
      </c>
      <c r="S136" s="9">
        <v>180.26012499999999</v>
      </c>
      <c r="T136" s="9">
        <v>186.56922900000001</v>
      </c>
      <c r="U136" s="9">
        <v>193.099152</v>
      </c>
      <c r="Y136" s="26">
        <v>0</v>
      </c>
      <c r="Z136" s="9">
        <v>0</v>
      </c>
      <c r="AA136" s="9">
        <v>0</v>
      </c>
      <c r="AB136" s="9">
        <v>118.497187</v>
      </c>
      <c r="AC136" s="9">
        <v>122.644589</v>
      </c>
      <c r="AD136" s="9">
        <v>129.46214699999999</v>
      </c>
      <c r="AE136" s="9">
        <v>133.422653</v>
      </c>
      <c r="AF136" s="9">
        <v>138.092445</v>
      </c>
      <c r="AG136" s="9">
        <v>142.925681</v>
      </c>
      <c r="AH136" s="9">
        <v>147.92807999999999</v>
      </c>
      <c r="AI136" s="9">
        <v>153.10556299999999</v>
      </c>
      <c r="AJ136" s="9">
        <v>158.464257</v>
      </c>
      <c r="AK136" s="9">
        <v>164.01050599999999</v>
      </c>
      <c r="AL136" s="9">
        <v>169.75087400000001</v>
      </c>
      <c r="AM136" s="9">
        <v>175.69215500000001</v>
      </c>
      <c r="AN136" s="9">
        <v>181.84137999999999</v>
      </c>
      <c r="AO136" s="9">
        <v>188.205828</v>
      </c>
      <c r="AS136" s="26"/>
      <c r="BM136" s="26"/>
      <c r="CG136" s="26"/>
      <c r="DA136" s="26"/>
      <c r="DU136" s="26"/>
      <c r="EO136" s="26"/>
      <c r="FI136" s="26"/>
      <c r="GC136" s="26"/>
      <c r="GW136" s="26"/>
      <c r="HQ136" s="26"/>
      <c r="IK136" s="26"/>
      <c r="JE136" s="26"/>
      <c r="JY136" s="26"/>
      <c r="KS136" s="26"/>
      <c r="LM136" s="26"/>
      <c r="MG136" s="26"/>
    </row>
    <row r="137" spans="1:345">
      <c r="A137" s="9" t="s">
        <v>1710</v>
      </c>
      <c r="B137" s="9" t="s">
        <v>1711</v>
      </c>
      <c r="C137" s="21" t="s">
        <v>886</v>
      </c>
      <c r="D137" s="9" t="s">
        <v>1710</v>
      </c>
      <c r="E137" s="26">
        <v>0</v>
      </c>
      <c r="F137" s="9">
        <v>0</v>
      </c>
      <c r="G137" s="9">
        <v>0</v>
      </c>
      <c r="H137" s="9">
        <v>140.910743</v>
      </c>
      <c r="I137" s="9">
        <v>145.84261900000001</v>
      </c>
      <c r="J137" s="9">
        <v>153.94969499999999</v>
      </c>
      <c r="K137" s="9">
        <v>158.65931900000001</v>
      </c>
      <c r="L137" s="9">
        <v>164.21239499999999</v>
      </c>
      <c r="M137" s="9">
        <v>169.95982900000001</v>
      </c>
      <c r="N137" s="9">
        <v>175.908423</v>
      </c>
      <c r="O137" s="9">
        <v>182.06521799999999</v>
      </c>
      <c r="P137" s="9">
        <v>188.437501</v>
      </c>
      <c r="Q137" s="9">
        <v>195.032813</v>
      </c>
      <c r="R137" s="9">
        <v>201.85896199999999</v>
      </c>
      <c r="S137" s="9">
        <v>208.924025</v>
      </c>
      <c r="T137" s="9">
        <v>216.236366</v>
      </c>
      <c r="U137" s="9">
        <v>223.80463900000001</v>
      </c>
      <c r="Y137" s="26">
        <v>0</v>
      </c>
      <c r="Z137" s="9">
        <v>0</v>
      </c>
      <c r="AA137" s="9">
        <v>0</v>
      </c>
      <c r="AB137" s="9">
        <v>137.33991</v>
      </c>
      <c r="AC137" s="9">
        <v>142.146807</v>
      </c>
      <c r="AD137" s="9">
        <v>150.04845399999999</v>
      </c>
      <c r="AE137" s="9">
        <v>154.638735</v>
      </c>
      <c r="AF137" s="9">
        <v>160.05109100000001</v>
      </c>
      <c r="AG137" s="9">
        <v>165.65287900000001</v>
      </c>
      <c r="AH137" s="9">
        <v>171.45072999999999</v>
      </c>
      <c r="AI137" s="9">
        <v>177.451505</v>
      </c>
      <c r="AJ137" s="9">
        <v>183.662308</v>
      </c>
      <c r="AK137" s="9">
        <v>190.09048899999999</v>
      </c>
      <c r="AL137" s="9">
        <v>196.74365599999999</v>
      </c>
      <c r="AM137" s="9">
        <v>203.629684</v>
      </c>
      <c r="AN137" s="9">
        <v>210.75672299999999</v>
      </c>
      <c r="AO137" s="9">
        <v>218.133208</v>
      </c>
      <c r="AS137" s="26"/>
      <c r="BM137" s="26"/>
      <c r="CG137" s="26"/>
      <c r="DA137" s="26"/>
      <c r="DU137" s="26"/>
      <c r="EO137" s="26"/>
      <c r="FI137" s="26"/>
      <c r="GC137" s="26"/>
      <c r="GW137" s="26"/>
      <c r="HQ137" s="26"/>
      <c r="IK137" s="26"/>
      <c r="JE137" s="26"/>
      <c r="JY137" s="26"/>
      <c r="KS137" s="26"/>
      <c r="LM137" s="26"/>
      <c r="MG137" s="26"/>
    </row>
    <row r="138" spans="1:345">
      <c r="A138" s="9" t="s">
        <v>1712</v>
      </c>
      <c r="B138" s="9" t="s">
        <v>1713</v>
      </c>
      <c r="C138" s="21" t="s">
        <v>886</v>
      </c>
      <c r="D138" s="9" t="s">
        <v>1712</v>
      </c>
      <c r="E138" s="26">
        <v>0</v>
      </c>
      <c r="F138" s="9">
        <v>0</v>
      </c>
      <c r="G138" s="9">
        <v>0</v>
      </c>
      <c r="H138" s="9">
        <v>163.508433</v>
      </c>
      <c r="I138" s="9">
        <v>169.23122799999999</v>
      </c>
      <c r="J138" s="9">
        <v>178.63842600000001</v>
      </c>
      <c r="K138" s="9">
        <v>184.10332700000001</v>
      </c>
      <c r="L138" s="9">
        <v>190.546943</v>
      </c>
      <c r="M138" s="9">
        <v>197.21608599999999</v>
      </c>
      <c r="N138" s="9">
        <v>204.118649</v>
      </c>
      <c r="O138" s="9">
        <v>211.26280199999999</v>
      </c>
      <c r="P138" s="9">
        <v>218.65700000000001</v>
      </c>
      <c r="Q138" s="9">
        <v>226.30999499999999</v>
      </c>
      <c r="R138" s="9">
        <v>234.23084499999999</v>
      </c>
      <c r="S138" s="9">
        <v>242.42892499999999</v>
      </c>
      <c r="T138" s="9">
        <v>250.913937</v>
      </c>
      <c r="U138" s="9">
        <v>259.69592499999999</v>
      </c>
      <c r="Y138" s="26">
        <v>0</v>
      </c>
      <c r="Z138" s="9">
        <v>0</v>
      </c>
      <c r="AA138" s="9">
        <v>0</v>
      </c>
      <c r="AB138" s="9">
        <v>159.364949</v>
      </c>
      <c r="AC138" s="9">
        <v>164.942722</v>
      </c>
      <c r="AD138" s="9">
        <v>174.111547</v>
      </c>
      <c r="AE138" s="9">
        <v>179.43796599999999</v>
      </c>
      <c r="AF138" s="9">
        <v>185.71829500000001</v>
      </c>
      <c r="AG138" s="9">
        <v>192.218436</v>
      </c>
      <c r="AH138" s="9">
        <v>198.94608099999999</v>
      </c>
      <c r="AI138" s="9">
        <v>205.90919400000001</v>
      </c>
      <c r="AJ138" s="9">
        <v>213.116015</v>
      </c>
      <c r="AK138" s="9">
        <v>220.575076</v>
      </c>
      <c r="AL138" s="9">
        <v>228.29520400000001</v>
      </c>
      <c r="AM138" s="9">
        <v>236.28553600000001</v>
      </c>
      <c r="AN138" s="9">
        <v>244.55553</v>
      </c>
      <c r="AO138" s="9">
        <v>253.11497299999999</v>
      </c>
      <c r="AS138" s="26"/>
      <c r="BM138" s="26"/>
      <c r="CG138" s="26"/>
      <c r="DA138" s="26"/>
      <c r="DU138" s="26"/>
      <c r="EO138" s="26"/>
      <c r="FI138" s="26"/>
      <c r="GC138" s="26"/>
      <c r="GW138" s="26"/>
      <c r="HQ138" s="26"/>
      <c r="IK138" s="26"/>
      <c r="JE138" s="26"/>
      <c r="JY138" s="26"/>
      <c r="KS138" s="26"/>
      <c r="LM138" s="26"/>
      <c r="MG138" s="26"/>
    </row>
    <row r="139" spans="1:345">
      <c r="A139" s="9" t="s">
        <v>1714</v>
      </c>
      <c r="B139" s="9" t="s">
        <v>1715</v>
      </c>
      <c r="C139" s="21" t="s">
        <v>886</v>
      </c>
      <c r="D139" s="9" t="s">
        <v>1714</v>
      </c>
      <c r="E139" s="26">
        <v>0</v>
      </c>
      <c r="F139" s="9">
        <v>0</v>
      </c>
      <c r="G139" s="9">
        <v>0</v>
      </c>
      <c r="H139" s="9">
        <v>73.058595999999994</v>
      </c>
      <c r="I139" s="9">
        <v>75.615646999999996</v>
      </c>
      <c r="J139" s="9">
        <v>79.818956999999997</v>
      </c>
      <c r="K139" s="9">
        <v>82.260777000000004</v>
      </c>
      <c r="L139" s="9">
        <v>85.139904000000001</v>
      </c>
      <c r="M139" s="9">
        <v>88.119799999999998</v>
      </c>
      <c r="N139" s="9">
        <v>91.203992999999997</v>
      </c>
      <c r="O139" s="9">
        <v>94.396133000000006</v>
      </c>
      <c r="P139" s="9">
        <v>97.699997999999994</v>
      </c>
      <c r="Q139" s="9">
        <v>101.11949799999999</v>
      </c>
      <c r="R139" s="9">
        <v>104.65868</v>
      </c>
      <c r="S139" s="9">
        <v>108.32173400000001</v>
      </c>
      <c r="T139" s="9">
        <v>112.112995</v>
      </c>
      <c r="U139" s="9">
        <v>116.03694900000001</v>
      </c>
      <c r="Y139" s="26">
        <v>0</v>
      </c>
      <c r="Z139" s="9">
        <v>0</v>
      </c>
      <c r="AA139" s="9">
        <v>0</v>
      </c>
      <c r="AB139" s="9">
        <v>71.207211000000001</v>
      </c>
      <c r="AC139" s="9">
        <v>73.699464000000006</v>
      </c>
      <c r="AD139" s="9">
        <v>77.796263999999994</v>
      </c>
      <c r="AE139" s="9">
        <v>80.176207000000005</v>
      </c>
      <c r="AF139" s="9">
        <v>82.982373999999993</v>
      </c>
      <c r="AG139" s="9">
        <v>85.886757000000003</v>
      </c>
      <c r="AH139" s="9">
        <v>88.892793999999995</v>
      </c>
      <c r="AI139" s="9">
        <v>92.004041999999998</v>
      </c>
      <c r="AJ139" s="9">
        <v>95.224182999999996</v>
      </c>
      <c r="AK139" s="9">
        <v>98.557029999999997</v>
      </c>
      <c r="AL139" s="9">
        <v>102.00652599999999</v>
      </c>
      <c r="AM139" s="9">
        <v>105.57675399999999</v>
      </c>
      <c r="AN139" s="9">
        <v>109.27194</v>
      </c>
      <c r="AO139" s="9">
        <v>113.096458</v>
      </c>
      <c r="AS139" s="26"/>
      <c r="BM139" s="26"/>
      <c r="CG139" s="26"/>
      <c r="DA139" s="26"/>
      <c r="DU139" s="26"/>
      <c r="EO139" s="26"/>
      <c r="FI139" s="26"/>
      <c r="GC139" s="26"/>
      <c r="GW139" s="26"/>
      <c r="HQ139" s="26"/>
      <c r="IK139" s="26"/>
      <c r="JE139" s="26"/>
      <c r="JY139" s="26"/>
      <c r="KS139" s="26"/>
      <c r="LM139" s="26"/>
      <c r="MG139" s="26"/>
    </row>
    <row r="140" spans="1:345">
      <c r="A140" s="9" t="s">
        <v>1716</v>
      </c>
      <c r="B140" s="9" t="s">
        <v>1717</v>
      </c>
      <c r="C140" s="21" t="s">
        <v>886</v>
      </c>
      <c r="D140" s="9" t="s">
        <v>1716</v>
      </c>
      <c r="E140" s="26">
        <v>0</v>
      </c>
      <c r="F140" s="9">
        <v>0</v>
      </c>
      <c r="G140" s="9">
        <v>0</v>
      </c>
      <c r="H140" s="9">
        <v>93.758564000000007</v>
      </c>
      <c r="I140" s="9">
        <v>97.040113000000005</v>
      </c>
      <c r="J140" s="9">
        <v>102.434363</v>
      </c>
      <c r="K140" s="9">
        <v>105.568032</v>
      </c>
      <c r="L140" s="9">
        <v>109.262913</v>
      </c>
      <c r="M140" s="9">
        <v>113.087115</v>
      </c>
      <c r="N140" s="9">
        <v>117.045164</v>
      </c>
      <c r="O140" s="9">
        <v>121.141745</v>
      </c>
      <c r="P140" s="9">
        <v>125.38170599999999</v>
      </c>
      <c r="Q140" s="9">
        <v>129.77006600000001</v>
      </c>
      <c r="R140" s="9">
        <v>134.31201799999999</v>
      </c>
      <c r="S140" s="9">
        <v>139.01293899999999</v>
      </c>
      <c r="T140" s="9">
        <v>143.87839099999999</v>
      </c>
      <c r="U140" s="9">
        <v>148.91413499999999</v>
      </c>
      <c r="Y140" s="26">
        <v>0</v>
      </c>
      <c r="Z140" s="9">
        <v>0</v>
      </c>
      <c r="AA140" s="9">
        <v>0</v>
      </c>
      <c r="AB140" s="9">
        <v>91.382617999999994</v>
      </c>
      <c r="AC140" s="9">
        <v>94.581010000000006</v>
      </c>
      <c r="AD140" s="9">
        <v>99.838572999999997</v>
      </c>
      <c r="AE140" s="9">
        <v>102.89283399999999</v>
      </c>
      <c r="AF140" s="9">
        <v>106.494083</v>
      </c>
      <c r="AG140" s="9">
        <v>110.22137600000001</v>
      </c>
      <c r="AH140" s="9">
        <v>114.07912399999999</v>
      </c>
      <c r="AI140" s="9">
        <v>118.071893</v>
      </c>
      <c r="AJ140" s="9">
        <v>122.20441</v>
      </c>
      <c r="AK140" s="9">
        <v>126.48156400000001</v>
      </c>
      <c r="AL140" s="9">
        <v>130.90841900000001</v>
      </c>
      <c r="AM140" s="9">
        <v>135.49021300000001</v>
      </c>
      <c r="AN140" s="9">
        <v>140.232371</v>
      </c>
      <c r="AO140" s="9">
        <v>145.14050399999999</v>
      </c>
      <c r="AS140" s="26"/>
      <c r="BM140" s="26"/>
      <c r="CG140" s="26"/>
      <c r="DA140" s="26"/>
      <c r="DU140" s="26"/>
      <c r="EO140" s="26"/>
      <c r="FI140" s="26"/>
      <c r="GC140" s="26"/>
      <c r="GW140" s="26"/>
      <c r="HQ140" s="26"/>
      <c r="IK140" s="26"/>
      <c r="JE140" s="26"/>
      <c r="JY140" s="26"/>
      <c r="KS140" s="26"/>
      <c r="LM140" s="26"/>
      <c r="MG140" s="26"/>
    </row>
    <row r="141" spans="1:345">
      <c r="A141" s="9" t="s">
        <v>1718</v>
      </c>
      <c r="B141" s="9" t="s">
        <v>1719</v>
      </c>
      <c r="C141" s="21" t="s">
        <v>886</v>
      </c>
      <c r="D141" s="9" t="s">
        <v>1718</v>
      </c>
      <c r="E141" s="26">
        <v>0</v>
      </c>
      <c r="F141" s="9">
        <v>0</v>
      </c>
      <c r="G141" s="9">
        <v>0</v>
      </c>
      <c r="H141" s="9">
        <v>107.386464</v>
      </c>
      <c r="I141" s="9">
        <v>111.144991</v>
      </c>
      <c r="J141" s="9">
        <v>117.3233</v>
      </c>
      <c r="K141" s="9">
        <v>120.912451</v>
      </c>
      <c r="L141" s="9">
        <v>125.14438699999999</v>
      </c>
      <c r="M141" s="9">
        <v>129.52444</v>
      </c>
      <c r="N141" s="9">
        <v>134.057796</v>
      </c>
      <c r="O141" s="9">
        <v>138.749818</v>
      </c>
      <c r="P141" s="9">
        <v>143.60606200000001</v>
      </c>
      <c r="Q141" s="9">
        <v>148.632274</v>
      </c>
      <c r="R141" s="9">
        <v>153.83440400000001</v>
      </c>
      <c r="S141" s="9">
        <v>159.21860799999999</v>
      </c>
      <c r="T141" s="9">
        <v>164.791259</v>
      </c>
      <c r="U141" s="9">
        <v>170.558953</v>
      </c>
      <c r="Y141" s="26">
        <v>0</v>
      </c>
      <c r="Z141" s="9">
        <v>0</v>
      </c>
      <c r="AA141" s="9">
        <v>0</v>
      </c>
      <c r="AB141" s="9">
        <v>104.665173</v>
      </c>
      <c r="AC141" s="9">
        <v>108.32845399999999</v>
      </c>
      <c r="AD141" s="9">
        <v>114.35020900000001</v>
      </c>
      <c r="AE141" s="9">
        <v>117.84841</v>
      </c>
      <c r="AF141" s="9">
        <v>121.97310400000001</v>
      </c>
      <c r="AG141" s="9">
        <v>126.24216300000001</v>
      </c>
      <c r="AH141" s="9">
        <v>130.66063800000001</v>
      </c>
      <c r="AI141" s="9">
        <v>135.23376099999999</v>
      </c>
      <c r="AJ141" s="9">
        <v>139.96694199999999</v>
      </c>
      <c r="AK141" s="9">
        <v>144.86578499999999</v>
      </c>
      <c r="AL141" s="9">
        <v>149.93608800000001</v>
      </c>
      <c r="AM141" s="9">
        <v>155.183851</v>
      </c>
      <c r="AN141" s="9">
        <v>160.615286</v>
      </c>
      <c r="AO141" s="9">
        <v>166.23682099999999</v>
      </c>
      <c r="AS141" s="26"/>
      <c r="BM141" s="26"/>
      <c r="CG141" s="26"/>
      <c r="DA141" s="26"/>
      <c r="DU141" s="26"/>
      <c r="EO141" s="26"/>
      <c r="FI141" s="26"/>
      <c r="GC141" s="26"/>
      <c r="GW141" s="26"/>
      <c r="HQ141" s="26"/>
      <c r="IK141" s="26"/>
      <c r="JE141" s="26"/>
      <c r="JY141" s="26"/>
      <c r="KS141" s="26"/>
      <c r="LM141" s="26"/>
      <c r="MG141" s="26"/>
    </row>
    <row r="142" spans="1:345">
      <c r="A142" s="9" t="s">
        <v>1720</v>
      </c>
      <c r="B142" s="9" t="s">
        <v>1721</v>
      </c>
      <c r="C142" s="21" t="s">
        <v>886</v>
      </c>
      <c r="D142" s="9" t="s">
        <v>1720</v>
      </c>
      <c r="E142" s="26">
        <v>0</v>
      </c>
      <c r="F142" s="9">
        <v>0</v>
      </c>
      <c r="G142" s="9">
        <v>0</v>
      </c>
      <c r="H142" s="9">
        <v>121.57811</v>
      </c>
      <c r="I142" s="9">
        <v>125.833344</v>
      </c>
      <c r="J142" s="9">
        <v>132.828147</v>
      </c>
      <c r="K142" s="9">
        <v>136.89162200000001</v>
      </c>
      <c r="L142" s="9">
        <v>141.682828</v>
      </c>
      <c r="M142" s="9">
        <v>146.641727</v>
      </c>
      <c r="N142" s="9">
        <v>151.77418800000001</v>
      </c>
      <c r="O142" s="9">
        <v>157.086285</v>
      </c>
      <c r="P142" s="9">
        <v>162.584304</v>
      </c>
      <c r="Q142" s="9">
        <v>168.274755</v>
      </c>
      <c r="R142" s="9">
        <v>174.16437199999999</v>
      </c>
      <c r="S142" s="9">
        <v>180.26012499999999</v>
      </c>
      <c r="T142" s="9">
        <v>186.56922900000001</v>
      </c>
      <c r="U142" s="9">
        <v>193.099152</v>
      </c>
      <c r="Y142" s="26">
        <v>0</v>
      </c>
      <c r="Z142" s="9">
        <v>0</v>
      </c>
      <c r="AA142" s="9">
        <v>0</v>
      </c>
      <c r="AB142" s="9">
        <v>118.497187</v>
      </c>
      <c r="AC142" s="9">
        <v>122.644589</v>
      </c>
      <c r="AD142" s="9">
        <v>129.46214699999999</v>
      </c>
      <c r="AE142" s="9">
        <v>133.422653</v>
      </c>
      <c r="AF142" s="9">
        <v>138.092445</v>
      </c>
      <c r="AG142" s="9">
        <v>142.925681</v>
      </c>
      <c r="AH142" s="9">
        <v>147.92807999999999</v>
      </c>
      <c r="AI142" s="9">
        <v>153.10556299999999</v>
      </c>
      <c r="AJ142" s="9">
        <v>158.464257</v>
      </c>
      <c r="AK142" s="9">
        <v>164.01050599999999</v>
      </c>
      <c r="AL142" s="9">
        <v>169.75087400000001</v>
      </c>
      <c r="AM142" s="9">
        <v>175.69215500000001</v>
      </c>
      <c r="AN142" s="9">
        <v>181.84137999999999</v>
      </c>
      <c r="AO142" s="9">
        <v>188.205828</v>
      </c>
      <c r="AS142" s="26"/>
      <c r="BM142" s="26"/>
      <c r="CG142" s="26"/>
      <c r="DA142" s="26"/>
      <c r="DU142" s="26"/>
      <c r="EO142" s="26"/>
      <c r="FI142" s="26"/>
      <c r="GC142" s="26"/>
      <c r="GW142" s="26"/>
      <c r="HQ142" s="26"/>
      <c r="IK142" s="26"/>
      <c r="JE142" s="26"/>
      <c r="JY142" s="26"/>
      <c r="KS142" s="26"/>
      <c r="LM142" s="26"/>
      <c r="MG142" s="26"/>
    </row>
    <row r="143" spans="1:345">
      <c r="A143" s="9" t="s">
        <v>1722</v>
      </c>
      <c r="B143" s="9" t="s">
        <v>1723</v>
      </c>
      <c r="C143" s="21" t="s">
        <v>886</v>
      </c>
      <c r="D143" s="9" t="s">
        <v>1722</v>
      </c>
      <c r="E143" s="26">
        <v>0</v>
      </c>
      <c r="F143" s="9">
        <v>0</v>
      </c>
      <c r="G143" s="9">
        <v>0</v>
      </c>
      <c r="H143" s="9">
        <v>140.910743</v>
      </c>
      <c r="I143" s="9">
        <v>145.84261900000001</v>
      </c>
      <c r="J143" s="9">
        <v>153.94969499999999</v>
      </c>
      <c r="K143" s="9">
        <v>158.65931900000001</v>
      </c>
      <c r="L143" s="9">
        <v>164.21239499999999</v>
      </c>
      <c r="M143" s="9">
        <v>169.95982900000001</v>
      </c>
      <c r="N143" s="9">
        <v>175.908423</v>
      </c>
      <c r="O143" s="9">
        <v>182.06521799999999</v>
      </c>
      <c r="P143" s="9">
        <v>188.437501</v>
      </c>
      <c r="Q143" s="9">
        <v>195.032813</v>
      </c>
      <c r="R143" s="9">
        <v>201.85896199999999</v>
      </c>
      <c r="S143" s="9">
        <v>208.924025</v>
      </c>
      <c r="T143" s="9">
        <v>216.236366</v>
      </c>
      <c r="U143" s="9">
        <v>223.80463900000001</v>
      </c>
      <c r="Y143" s="26">
        <v>0</v>
      </c>
      <c r="Z143" s="9">
        <v>0</v>
      </c>
      <c r="AA143" s="9">
        <v>0</v>
      </c>
      <c r="AB143" s="9">
        <v>137.33991</v>
      </c>
      <c r="AC143" s="9">
        <v>142.146807</v>
      </c>
      <c r="AD143" s="9">
        <v>150.04845399999999</v>
      </c>
      <c r="AE143" s="9">
        <v>154.638735</v>
      </c>
      <c r="AF143" s="9">
        <v>160.05109100000001</v>
      </c>
      <c r="AG143" s="9">
        <v>165.65287900000001</v>
      </c>
      <c r="AH143" s="9">
        <v>171.45072999999999</v>
      </c>
      <c r="AI143" s="9">
        <v>177.451505</v>
      </c>
      <c r="AJ143" s="9">
        <v>183.662308</v>
      </c>
      <c r="AK143" s="9">
        <v>190.09048899999999</v>
      </c>
      <c r="AL143" s="9">
        <v>196.74365599999999</v>
      </c>
      <c r="AM143" s="9">
        <v>203.629684</v>
      </c>
      <c r="AN143" s="9">
        <v>210.75672299999999</v>
      </c>
      <c r="AO143" s="9">
        <v>218.133208</v>
      </c>
      <c r="AS143" s="26"/>
      <c r="BM143" s="26"/>
      <c r="CG143" s="26"/>
      <c r="DA143" s="26"/>
      <c r="DU143" s="26"/>
      <c r="EO143" s="26"/>
      <c r="FI143" s="26"/>
      <c r="GC143" s="26"/>
      <c r="GW143" s="26"/>
      <c r="HQ143" s="26"/>
      <c r="IK143" s="26"/>
      <c r="JE143" s="26"/>
      <c r="JY143" s="26"/>
      <c r="KS143" s="26"/>
      <c r="LM143" s="26"/>
      <c r="MG143" s="26"/>
    </row>
    <row r="144" spans="1:345">
      <c r="A144" s="9" t="s">
        <v>1724</v>
      </c>
      <c r="B144" s="9" t="s">
        <v>1725</v>
      </c>
      <c r="C144" s="21" t="s">
        <v>886</v>
      </c>
      <c r="D144" s="9" t="s">
        <v>1724</v>
      </c>
      <c r="E144" s="26">
        <v>0</v>
      </c>
      <c r="F144" s="9">
        <v>0</v>
      </c>
      <c r="G144" s="9">
        <v>0</v>
      </c>
      <c r="H144" s="9">
        <v>163.508433</v>
      </c>
      <c r="I144" s="9">
        <v>169.23122799999999</v>
      </c>
      <c r="J144" s="9">
        <v>178.63842600000001</v>
      </c>
      <c r="K144" s="9">
        <v>184.10332700000001</v>
      </c>
      <c r="L144" s="9">
        <v>190.546943</v>
      </c>
      <c r="M144" s="9">
        <v>197.21608599999999</v>
      </c>
      <c r="N144" s="9">
        <v>204.118649</v>
      </c>
      <c r="O144" s="9">
        <v>211.26280199999999</v>
      </c>
      <c r="P144" s="9">
        <v>218.65700000000001</v>
      </c>
      <c r="Q144" s="9">
        <v>226.30999499999999</v>
      </c>
      <c r="R144" s="9">
        <v>234.23084499999999</v>
      </c>
      <c r="S144" s="9">
        <v>242.42892499999999</v>
      </c>
      <c r="T144" s="9">
        <v>250.913937</v>
      </c>
      <c r="U144" s="9">
        <v>259.69592499999999</v>
      </c>
      <c r="Y144" s="26">
        <v>0</v>
      </c>
      <c r="Z144" s="9">
        <v>0</v>
      </c>
      <c r="AA144" s="9">
        <v>0</v>
      </c>
      <c r="AB144" s="9">
        <v>159.364949</v>
      </c>
      <c r="AC144" s="9">
        <v>164.942722</v>
      </c>
      <c r="AD144" s="9">
        <v>174.111547</v>
      </c>
      <c r="AE144" s="9">
        <v>179.43796599999999</v>
      </c>
      <c r="AF144" s="9">
        <v>185.71829500000001</v>
      </c>
      <c r="AG144" s="9">
        <v>192.218436</v>
      </c>
      <c r="AH144" s="9">
        <v>198.94608099999999</v>
      </c>
      <c r="AI144" s="9">
        <v>205.90919400000001</v>
      </c>
      <c r="AJ144" s="9">
        <v>213.116015</v>
      </c>
      <c r="AK144" s="9">
        <v>220.575076</v>
      </c>
      <c r="AL144" s="9">
        <v>228.29520400000001</v>
      </c>
      <c r="AM144" s="9">
        <v>236.28553600000001</v>
      </c>
      <c r="AN144" s="9">
        <v>244.55553</v>
      </c>
      <c r="AO144" s="9">
        <v>253.11497299999999</v>
      </c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1:345">
      <c r="A145" s="9" t="s">
        <v>1726</v>
      </c>
      <c r="B145" s="9" t="s">
        <v>1727</v>
      </c>
      <c r="C145" s="21" t="s">
        <v>886</v>
      </c>
      <c r="D145" s="9" t="s">
        <v>1726</v>
      </c>
      <c r="E145" s="26">
        <v>0</v>
      </c>
      <c r="F145" s="9">
        <v>0</v>
      </c>
      <c r="G145" s="9">
        <v>0</v>
      </c>
      <c r="H145" s="9">
        <v>73.058595999999994</v>
      </c>
      <c r="I145" s="9">
        <v>75.615646999999996</v>
      </c>
      <c r="J145" s="9">
        <v>79.818956999999997</v>
      </c>
      <c r="K145" s="9">
        <v>82.260777000000004</v>
      </c>
      <c r="L145" s="9">
        <v>85.139904000000001</v>
      </c>
      <c r="M145" s="9">
        <v>88.119799999999998</v>
      </c>
      <c r="N145" s="9">
        <v>91.203992999999997</v>
      </c>
      <c r="O145" s="9">
        <v>94.396133000000006</v>
      </c>
      <c r="P145" s="9">
        <v>97.699997999999994</v>
      </c>
      <c r="Q145" s="9">
        <v>101.11949799999999</v>
      </c>
      <c r="R145" s="9">
        <v>104.65868</v>
      </c>
      <c r="S145" s="9">
        <v>108.32173400000001</v>
      </c>
      <c r="T145" s="9">
        <v>112.112995</v>
      </c>
      <c r="U145" s="9">
        <v>116.03694900000001</v>
      </c>
      <c r="Y145" s="26">
        <v>0</v>
      </c>
      <c r="Z145" s="9">
        <v>0</v>
      </c>
      <c r="AA145" s="9">
        <v>0</v>
      </c>
      <c r="AB145" s="9">
        <v>71.207211000000001</v>
      </c>
      <c r="AC145" s="9">
        <v>73.699464000000006</v>
      </c>
      <c r="AD145" s="9">
        <v>77.796263999999994</v>
      </c>
      <c r="AE145" s="9">
        <v>80.176207000000005</v>
      </c>
      <c r="AF145" s="9">
        <v>82.982373999999993</v>
      </c>
      <c r="AG145" s="9">
        <v>85.886757000000003</v>
      </c>
      <c r="AH145" s="9">
        <v>88.892793999999995</v>
      </c>
      <c r="AI145" s="9">
        <v>92.004041999999998</v>
      </c>
      <c r="AJ145" s="9">
        <v>95.224182999999996</v>
      </c>
      <c r="AK145" s="9">
        <v>98.557029999999997</v>
      </c>
      <c r="AL145" s="9">
        <v>102.00652599999999</v>
      </c>
      <c r="AM145" s="9">
        <v>105.57675399999999</v>
      </c>
      <c r="AN145" s="9">
        <v>109.27194</v>
      </c>
      <c r="AO145" s="9">
        <v>113.096458</v>
      </c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1:345">
      <c r="A146" s="9" t="s">
        <v>1728</v>
      </c>
      <c r="B146" s="9" t="s">
        <v>1729</v>
      </c>
      <c r="C146" s="21" t="s">
        <v>886</v>
      </c>
      <c r="D146" s="9" t="s">
        <v>1728</v>
      </c>
      <c r="E146" s="26">
        <v>0</v>
      </c>
      <c r="F146" s="9">
        <v>0</v>
      </c>
      <c r="G146" s="9">
        <v>0</v>
      </c>
      <c r="H146" s="9">
        <v>93.758564000000007</v>
      </c>
      <c r="I146" s="9">
        <v>97.040113000000005</v>
      </c>
      <c r="J146" s="9">
        <v>102.434363</v>
      </c>
      <c r="K146" s="9">
        <v>105.568032</v>
      </c>
      <c r="L146" s="9">
        <v>109.262913</v>
      </c>
      <c r="M146" s="9">
        <v>113.087115</v>
      </c>
      <c r="N146" s="9">
        <v>117.045164</v>
      </c>
      <c r="O146" s="9">
        <v>121.141745</v>
      </c>
      <c r="P146" s="9">
        <v>125.38170599999999</v>
      </c>
      <c r="Q146" s="9">
        <v>129.77006600000001</v>
      </c>
      <c r="R146" s="9">
        <v>134.31201799999999</v>
      </c>
      <c r="S146" s="9">
        <v>139.01293899999999</v>
      </c>
      <c r="T146" s="9">
        <v>143.87839099999999</v>
      </c>
      <c r="U146" s="9">
        <v>148.91413499999999</v>
      </c>
      <c r="Y146" s="26">
        <v>0</v>
      </c>
      <c r="Z146" s="9">
        <v>0</v>
      </c>
      <c r="AA146" s="9">
        <v>0</v>
      </c>
      <c r="AB146" s="9">
        <v>91.382617999999994</v>
      </c>
      <c r="AC146" s="9">
        <v>94.581010000000006</v>
      </c>
      <c r="AD146" s="9">
        <v>99.838572999999997</v>
      </c>
      <c r="AE146" s="9">
        <v>102.89283399999999</v>
      </c>
      <c r="AF146" s="9">
        <v>106.494083</v>
      </c>
      <c r="AG146" s="9">
        <v>110.22137600000001</v>
      </c>
      <c r="AH146" s="9">
        <v>114.07912399999999</v>
      </c>
      <c r="AI146" s="9">
        <v>118.071893</v>
      </c>
      <c r="AJ146" s="9">
        <v>122.20441</v>
      </c>
      <c r="AK146" s="9">
        <v>126.48156400000001</v>
      </c>
      <c r="AL146" s="9">
        <v>130.90841900000001</v>
      </c>
      <c r="AM146" s="9">
        <v>135.49021300000001</v>
      </c>
      <c r="AN146" s="9">
        <v>140.232371</v>
      </c>
      <c r="AO146" s="9">
        <v>145.14050399999999</v>
      </c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1:345">
      <c r="A147" s="9" t="s">
        <v>1730</v>
      </c>
      <c r="B147" s="9" t="s">
        <v>1731</v>
      </c>
      <c r="C147" s="21" t="s">
        <v>886</v>
      </c>
      <c r="D147" s="9" t="s">
        <v>1730</v>
      </c>
      <c r="E147" s="26">
        <v>0</v>
      </c>
      <c r="F147" s="9">
        <v>0</v>
      </c>
      <c r="G147" s="9">
        <v>0</v>
      </c>
      <c r="H147" s="9">
        <v>107.386464</v>
      </c>
      <c r="I147" s="9">
        <v>111.144991</v>
      </c>
      <c r="J147" s="9">
        <v>117.3233</v>
      </c>
      <c r="K147" s="9">
        <v>120.912451</v>
      </c>
      <c r="L147" s="9">
        <v>125.14438699999999</v>
      </c>
      <c r="M147" s="9">
        <v>129.52444</v>
      </c>
      <c r="N147" s="9">
        <v>134.057796</v>
      </c>
      <c r="O147" s="9">
        <v>138.749818</v>
      </c>
      <c r="P147" s="9">
        <v>143.60606200000001</v>
      </c>
      <c r="Q147" s="9">
        <v>148.632274</v>
      </c>
      <c r="R147" s="9">
        <v>153.83440400000001</v>
      </c>
      <c r="S147" s="9">
        <v>159.21860799999999</v>
      </c>
      <c r="T147" s="9">
        <v>164.791259</v>
      </c>
      <c r="U147" s="9">
        <v>170.558953</v>
      </c>
      <c r="Y147" s="26">
        <v>0</v>
      </c>
      <c r="Z147" s="9">
        <v>0</v>
      </c>
      <c r="AA147" s="9">
        <v>0</v>
      </c>
      <c r="AB147" s="9">
        <v>104.665173</v>
      </c>
      <c r="AC147" s="9">
        <v>108.32845399999999</v>
      </c>
      <c r="AD147" s="9">
        <v>114.35020900000001</v>
      </c>
      <c r="AE147" s="9">
        <v>117.84841</v>
      </c>
      <c r="AF147" s="9">
        <v>121.97310400000001</v>
      </c>
      <c r="AG147" s="9">
        <v>126.24216300000001</v>
      </c>
      <c r="AH147" s="9">
        <v>130.66063800000001</v>
      </c>
      <c r="AI147" s="9">
        <v>135.23376099999999</v>
      </c>
      <c r="AJ147" s="9">
        <v>139.96694199999999</v>
      </c>
      <c r="AK147" s="9">
        <v>144.86578499999999</v>
      </c>
      <c r="AL147" s="9">
        <v>149.93608800000001</v>
      </c>
      <c r="AM147" s="9">
        <v>155.183851</v>
      </c>
      <c r="AN147" s="9">
        <v>160.615286</v>
      </c>
      <c r="AO147" s="9">
        <v>166.23682099999999</v>
      </c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1:345">
      <c r="A148" s="9" t="s">
        <v>1732</v>
      </c>
      <c r="B148" s="9" t="s">
        <v>1733</v>
      </c>
      <c r="C148" s="21" t="s">
        <v>886</v>
      </c>
      <c r="D148" s="9" t="s">
        <v>1732</v>
      </c>
      <c r="E148" s="26">
        <v>0</v>
      </c>
      <c r="F148" s="9">
        <v>0</v>
      </c>
      <c r="G148" s="9">
        <v>0</v>
      </c>
      <c r="H148" s="9">
        <v>121.57811</v>
      </c>
      <c r="I148" s="9">
        <v>125.833344</v>
      </c>
      <c r="J148" s="9">
        <v>132.828147</v>
      </c>
      <c r="K148" s="9">
        <v>136.89162200000001</v>
      </c>
      <c r="L148" s="9">
        <v>141.682828</v>
      </c>
      <c r="M148" s="9">
        <v>146.641727</v>
      </c>
      <c r="N148" s="9">
        <v>151.77418800000001</v>
      </c>
      <c r="O148" s="9">
        <v>157.086285</v>
      </c>
      <c r="P148" s="9">
        <v>162.584304</v>
      </c>
      <c r="Q148" s="9">
        <v>168.274755</v>
      </c>
      <c r="R148" s="9">
        <v>174.16437199999999</v>
      </c>
      <c r="S148" s="9">
        <v>180.26012499999999</v>
      </c>
      <c r="T148" s="9">
        <v>186.56922900000001</v>
      </c>
      <c r="U148" s="9">
        <v>193.099152</v>
      </c>
      <c r="Y148" s="26">
        <v>0</v>
      </c>
      <c r="Z148" s="9">
        <v>0</v>
      </c>
      <c r="AA148" s="9">
        <v>0</v>
      </c>
      <c r="AB148" s="9">
        <v>118.497187</v>
      </c>
      <c r="AC148" s="9">
        <v>122.644589</v>
      </c>
      <c r="AD148" s="9">
        <v>129.46214699999999</v>
      </c>
      <c r="AE148" s="9">
        <v>133.422653</v>
      </c>
      <c r="AF148" s="9">
        <v>138.092445</v>
      </c>
      <c r="AG148" s="9">
        <v>142.925681</v>
      </c>
      <c r="AH148" s="9">
        <v>147.92807999999999</v>
      </c>
      <c r="AI148" s="9">
        <v>153.10556299999999</v>
      </c>
      <c r="AJ148" s="9">
        <v>158.464257</v>
      </c>
      <c r="AK148" s="9">
        <v>164.01050599999999</v>
      </c>
      <c r="AL148" s="9">
        <v>169.75087400000001</v>
      </c>
      <c r="AM148" s="9">
        <v>175.69215500000001</v>
      </c>
      <c r="AN148" s="9">
        <v>181.84137999999999</v>
      </c>
      <c r="AO148" s="9">
        <v>188.205828</v>
      </c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1:345">
      <c r="A149" s="9" t="s">
        <v>1734</v>
      </c>
      <c r="B149" s="9" t="s">
        <v>1735</v>
      </c>
      <c r="C149" s="21" t="s">
        <v>886</v>
      </c>
      <c r="D149" s="9" t="s">
        <v>1734</v>
      </c>
      <c r="E149" s="26">
        <v>0</v>
      </c>
      <c r="F149" s="9">
        <v>0</v>
      </c>
      <c r="G149" s="9">
        <v>0</v>
      </c>
      <c r="H149" s="9">
        <v>140.910743</v>
      </c>
      <c r="I149" s="9">
        <v>145.84261900000001</v>
      </c>
      <c r="J149" s="9">
        <v>153.94969499999999</v>
      </c>
      <c r="K149" s="9">
        <v>158.65931900000001</v>
      </c>
      <c r="L149" s="9">
        <v>164.21239499999999</v>
      </c>
      <c r="M149" s="9">
        <v>169.95982900000001</v>
      </c>
      <c r="N149" s="9">
        <v>175.908423</v>
      </c>
      <c r="O149" s="9">
        <v>182.06521799999999</v>
      </c>
      <c r="P149" s="9">
        <v>188.437501</v>
      </c>
      <c r="Q149" s="9">
        <v>195.032813</v>
      </c>
      <c r="R149" s="9">
        <v>201.85896199999999</v>
      </c>
      <c r="S149" s="9">
        <v>208.924025</v>
      </c>
      <c r="T149" s="9">
        <v>216.236366</v>
      </c>
      <c r="U149" s="9">
        <v>223.80463900000001</v>
      </c>
      <c r="Y149" s="26">
        <v>0</v>
      </c>
      <c r="Z149" s="9">
        <v>0</v>
      </c>
      <c r="AA149" s="9">
        <v>0</v>
      </c>
      <c r="AB149" s="9">
        <v>137.33991</v>
      </c>
      <c r="AC149" s="9">
        <v>142.146807</v>
      </c>
      <c r="AD149" s="9">
        <v>150.04845399999999</v>
      </c>
      <c r="AE149" s="9">
        <v>154.638735</v>
      </c>
      <c r="AF149" s="9">
        <v>160.05109100000001</v>
      </c>
      <c r="AG149" s="9">
        <v>165.65287900000001</v>
      </c>
      <c r="AH149" s="9">
        <v>171.45072999999999</v>
      </c>
      <c r="AI149" s="9">
        <v>177.451505</v>
      </c>
      <c r="AJ149" s="9">
        <v>183.662308</v>
      </c>
      <c r="AK149" s="9">
        <v>190.09048899999999</v>
      </c>
      <c r="AL149" s="9">
        <v>196.74365599999999</v>
      </c>
      <c r="AM149" s="9">
        <v>203.629684</v>
      </c>
      <c r="AN149" s="9">
        <v>210.75672299999999</v>
      </c>
      <c r="AO149" s="9">
        <v>218.133208</v>
      </c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1:345">
      <c r="A150" s="9" t="s">
        <v>1736</v>
      </c>
      <c r="B150" s="9" t="s">
        <v>1737</v>
      </c>
      <c r="C150" s="21" t="s">
        <v>886</v>
      </c>
      <c r="D150" s="9" t="s">
        <v>1736</v>
      </c>
      <c r="E150" s="26">
        <v>0</v>
      </c>
      <c r="F150" s="9">
        <v>0</v>
      </c>
      <c r="G150" s="9">
        <v>0</v>
      </c>
      <c r="H150" s="9">
        <v>163.508433</v>
      </c>
      <c r="I150" s="9">
        <v>169.23122799999999</v>
      </c>
      <c r="J150" s="9">
        <v>178.63842600000001</v>
      </c>
      <c r="K150" s="9">
        <v>184.10332700000001</v>
      </c>
      <c r="L150" s="9">
        <v>190.546943</v>
      </c>
      <c r="M150" s="9">
        <v>197.21608599999999</v>
      </c>
      <c r="N150" s="9">
        <v>204.118649</v>
      </c>
      <c r="O150" s="9">
        <v>211.26280199999999</v>
      </c>
      <c r="P150" s="9">
        <v>218.65700000000001</v>
      </c>
      <c r="Q150" s="9">
        <v>226.30999499999999</v>
      </c>
      <c r="R150" s="9">
        <v>234.23084499999999</v>
      </c>
      <c r="S150" s="9">
        <v>242.42892499999999</v>
      </c>
      <c r="T150" s="9">
        <v>250.913937</v>
      </c>
      <c r="U150" s="9">
        <v>259.69592499999999</v>
      </c>
      <c r="Y150" s="26">
        <v>0</v>
      </c>
      <c r="Z150" s="9">
        <v>0</v>
      </c>
      <c r="AA150" s="9">
        <v>0</v>
      </c>
      <c r="AB150" s="9">
        <v>159.364949</v>
      </c>
      <c r="AC150" s="9">
        <v>164.942722</v>
      </c>
      <c r="AD150" s="9">
        <v>174.111547</v>
      </c>
      <c r="AE150" s="9">
        <v>179.43796599999999</v>
      </c>
      <c r="AF150" s="9">
        <v>185.71829500000001</v>
      </c>
      <c r="AG150" s="9">
        <v>192.218436</v>
      </c>
      <c r="AH150" s="9">
        <v>198.94608099999999</v>
      </c>
      <c r="AI150" s="9">
        <v>205.90919400000001</v>
      </c>
      <c r="AJ150" s="9">
        <v>213.116015</v>
      </c>
      <c r="AK150" s="9">
        <v>220.575076</v>
      </c>
      <c r="AL150" s="9">
        <v>228.29520400000001</v>
      </c>
      <c r="AM150" s="9">
        <v>236.28553600000001</v>
      </c>
      <c r="AN150" s="9">
        <v>244.55553</v>
      </c>
      <c r="AO150" s="9">
        <v>253.11497299999999</v>
      </c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1:345">
      <c r="A151" s="9" t="s">
        <v>1738</v>
      </c>
      <c r="B151" s="9" t="s">
        <v>1739</v>
      </c>
      <c r="C151" s="21" t="s">
        <v>886</v>
      </c>
      <c r="D151" s="9" t="s">
        <v>1738</v>
      </c>
      <c r="E151" s="26">
        <v>0</v>
      </c>
      <c r="F151" s="9">
        <v>0</v>
      </c>
      <c r="G151" s="9">
        <v>0</v>
      </c>
      <c r="H151" s="9">
        <v>73.058595999999994</v>
      </c>
      <c r="I151" s="9">
        <v>75.615646999999996</v>
      </c>
      <c r="J151" s="9">
        <v>79.818956999999997</v>
      </c>
      <c r="K151" s="9">
        <v>82.260777000000004</v>
      </c>
      <c r="L151" s="9">
        <v>85.139904000000001</v>
      </c>
      <c r="M151" s="9">
        <v>88.119799999999998</v>
      </c>
      <c r="N151" s="9">
        <v>91.203992999999997</v>
      </c>
      <c r="O151" s="9">
        <v>94.396133000000006</v>
      </c>
      <c r="P151" s="9">
        <v>97.699997999999994</v>
      </c>
      <c r="Q151" s="9">
        <v>101.11949799999999</v>
      </c>
      <c r="R151" s="9">
        <v>104.65868</v>
      </c>
      <c r="S151" s="9">
        <v>108.32173400000001</v>
      </c>
      <c r="T151" s="9">
        <v>112.112995</v>
      </c>
      <c r="U151" s="9">
        <v>116.03694900000001</v>
      </c>
      <c r="Y151" s="26">
        <v>0</v>
      </c>
      <c r="Z151" s="9">
        <v>0</v>
      </c>
      <c r="AA151" s="9">
        <v>0</v>
      </c>
      <c r="AB151" s="9">
        <v>71.207211000000001</v>
      </c>
      <c r="AC151" s="9">
        <v>73.699464000000006</v>
      </c>
      <c r="AD151" s="9">
        <v>77.796263999999994</v>
      </c>
      <c r="AE151" s="9">
        <v>80.176207000000005</v>
      </c>
      <c r="AF151" s="9">
        <v>82.982373999999993</v>
      </c>
      <c r="AG151" s="9">
        <v>85.886757000000003</v>
      </c>
      <c r="AH151" s="9">
        <v>88.892793999999995</v>
      </c>
      <c r="AI151" s="9">
        <v>92.004041999999998</v>
      </c>
      <c r="AJ151" s="9">
        <v>95.224182999999996</v>
      </c>
      <c r="AK151" s="9">
        <v>98.557029999999997</v>
      </c>
      <c r="AL151" s="9">
        <v>102.00652599999999</v>
      </c>
      <c r="AM151" s="9">
        <v>105.57675399999999</v>
      </c>
      <c r="AN151" s="9">
        <v>109.27194</v>
      </c>
      <c r="AO151" s="9">
        <v>113.096458</v>
      </c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1:345">
      <c r="A152" s="9" t="s">
        <v>1740</v>
      </c>
      <c r="B152" s="9" t="s">
        <v>1741</v>
      </c>
      <c r="C152" s="21" t="s">
        <v>886</v>
      </c>
      <c r="D152" s="9" t="s">
        <v>1740</v>
      </c>
      <c r="E152" s="26">
        <v>0</v>
      </c>
      <c r="F152" s="9">
        <v>0</v>
      </c>
      <c r="G152" s="9">
        <v>0</v>
      </c>
      <c r="H152" s="9">
        <v>93.758564000000007</v>
      </c>
      <c r="I152" s="9">
        <v>97.040113000000005</v>
      </c>
      <c r="J152" s="9">
        <v>102.434363</v>
      </c>
      <c r="K152" s="9">
        <v>105.568032</v>
      </c>
      <c r="L152" s="9">
        <v>109.262913</v>
      </c>
      <c r="M152" s="9">
        <v>113.087115</v>
      </c>
      <c r="N152" s="9">
        <v>117.045164</v>
      </c>
      <c r="O152" s="9">
        <v>121.141745</v>
      </c>
      <c r="P152" s="9">
        <v>125.38170599999999</v>
      </c>
      <c r="Q152" s="9">
        <v>129.77006600000001</v>
      </c>
      <c r="R152" s="9">
        <v>134.31201799999999</v>
      </c>
      <c r="S152" s="9">
        <v>139.01293899999999</v>
      </c>
      <c r="T152" s="9">
        <v>143.87839099999999</v>
      </c>
      <c r="U152" s="9">
        <v>148.91413499999999</v>
      </c>
      <c r="Y152" s="26">
        <v>0</v>
      </c>
      <c r="Z152" s="9">
        <v>0</v>
      </c>
      <c r="AA152" s="9">
        <v>0</v>
      </c>
      <c r="AB152" s="9">
        <v>91.382617999999994</v>
      </c>
      <c r="AC152" s="9">
        <v>94.581010000000006</v>
      </c>
      <c r="AD152" s="9">
        <v>99.838572999999997</v>
      </c>
      <c r="AE152" s="9">
        <v>102.89283399999999</v>
      </c>
      <c r="AF152" s="9">
        <v>106.494083</v>
      </c>
      <c r="AG152" s="9">
        <v>110.22137600000001</v>
      </c>
      <c r="AH152" s="9">
        <v>114.07912399999999</v>
      </c>
      <c r="AI152" s="9">
        <v>118.071893</v>
      </c>
      <c r="AJ152" s="9">
        <v>122.20441</v>
      </c>
      <c r="AK152" s="9">
        <v>126.48156400000001</v>
      </c>
      <c r="AL152" s="9">
        <v>130.90841900000001</v>
      </c>
      <c r="AM152" s="9">
        <v>135.49021300000001</v>
      </c>
      <c r="AN152" s="9">
        <v>140.232371</v>
      </c>
      <c r="AO152" s="9">
        <v>145.14050399999999</v>
      </c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1:345">
      <c r="A153" s="9" t="s">
        <v>1742</v>
      </c>
      <c r="B153" s="9" t="s">
        <v>1743</v>
      </c>
      <c r="C153" s="21" t="s">
        <v>886</v>
      </c>
      <c r="D153" s="9" t="s">
        <v>1742</v>
      </c>
      <c r="E153" s="26">
        <v>0</v>
      </c>
      <c r="F153" s="9">
        <v>0</v>
      </c>
      <c r="G153" s="9">
        <v>0</v>
      </c>
      <c r="H153" s="9">
        <v>107.386464</v>
      </c>
      <c r="I153" s="9">
        <v>111.144991</v>
      </c>
      <c r="J153" s="9">
        <v>117.3233</v>
      </c>
      <c r="K153" s="9">
        <v>120.912451</v>
      </c>
      <c r="L153" s="9">
        <v>125.14438699999999</v>
      </c>
      <c r="M153" s="9">
        <v>129.52444</v>
      </c>
      <c r="N153" s="9">
        <v>134.057796</v>
      </c>
      <c r="O153" s="9">
        <v>138.749818</v>
      </c>
      <c r="P153" s="9">
        <v>143.60606200000001</v>
      </c>
      <c r="Q153" s="9">
        <v>148.632274</v>
      </c>
      <c r="R153" s="9">
        <v>153.83440400000001</v>
      </c>
      <c r="S153" s="9">
        <v>159.21860799999999</v>
      </c>
      <c r="T153" s="9">
        <v>164.791259</v>
      </c>
      <c r="U153" s="9">
        <v>170.558953</v>
      </c>
      <c r="Y153" s="26">
        <v>0</v>
      </c>
      <c r="Z153" s="9">
        <v>0</v>
      </c>
      <c r="AA153" s="9">
        <v>0</v>
      </c>
      <c r="AB153" s="9">
        <v>104.665173</v>
      </c>
      <c r="AC153" s="9">
        <v>108.32845399999999</v>
      </c>
      <c r="AD153" s="9">
        <v>114.35020900000001</v>
      </c>
      <c r="AE153" s="9">
        <v>117.84841</v>
      </c>
      <c r="AF153" s="9">
        <v>121.97310400000001</v>
      </c>
      <c r="AG153" s="9">
        <v>126.24216300000001</v>
      </c>
      <c r="AH153" s="9">
        <v>130.66063800000001</v>
      </c>
      <c r="AI153" s="9">
        <v>135.23376099999999</v>
      </c>
      <c r="AJ153" s="9">
        <v>139.96694199999999</v>
      </c>
      <c r="AK153" s="9">
        <v>144.86578499999999</v>
      </c>
      <c r="AL153" s="9">
        <v>149.93608800000001</v>
      </c>
      <c r="AM153" s="9">
        <v>155.183851</v>
      </c>
      <c r="AN153" s="9">
        <v>160.615286</v>
      </c>
      <c r="AO153" s="9">
        <v>166.23682099999999</v>
      </c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1:345">
      <c r="A154" s="9" t="s">
        <v>1744</v>
      </c>
      <c r="B154" s="9" t="s">
        <v>1049</v>
      </c>
      <c r="C154" s="21" t="s">
        <v>886</v>
      </c>
      <c r="D154" s="9" t="s">
        <v>1744</v>
      </c>
      <c r="E154" s="26">
        <v>0</v>
      </c>
      <c r="F154" s="9">
        <v>0</v>
      </c>
      <c r="G154" s="9">
        <v>0</v>
      </c>
      <c r="H154" s="9">
        <v>320.429799</v>
      </c>
      <c r="I154" s="9">
        <v>331.64484199999998</v>
      </c>
      <c r="J154" s="9">
        <v>350.08026100000001</v>
      </c>
      <c r="K154" s="9">
        <v>360.78990599999997</v>
      </c>
      <c r="L154" s="9">
        <v>373.417552</v>
      </c>
      <c r="M154" s="9">
        <v>386.487167</v>
      </c>
      <c r="N154" s="9">
        <v>400.01421699999997</v>
      </c>
      <c r="O154" s="9">
        <v>414.01471500000002</v>
      </c>
      <c r="P154" s="9">
        <v>428.50522999999998</v>
      </c>
      <c r="Q154" s="9">
        <v>443.50291299999998</v>
      </c>
      <c r="R154" s="9">
        <v>459.02551499999998</v>
      </c>
      <c r="S154" s="9">
        <v>475.091408</v>
      </c>
      <c r="T154" s="9">
        <v>491.719607</v>
      </c>
      <c r="U154" s="9">
        <v>508.92979400000002</v>
      </c>
      <c r="Y154" s="26">
        <v>0</v>
      </c>
      <c r="Z154" s="9">
        <v>0</v>
      </c>
      <c r="AA154" s="9">
        <v>0</v>
      </c>
      <c r="AB154" s="9">
        <v>312.309755</v>
      </c>
      <c r="AC154" s="9">
        <v>323.24059699999998</v>
      </c>
      <c r="AD154" s="9">
        <v>341.20887299999998</v>
      </c>
      <c r="AE154" s="9">
        <v>351.647132</v>
      </c>
      <c r="AF154" s="9">
        <v>363.95478200000002</v>
      </c>
      <c r="AG154" s="9">
        <v>376.69319899999999</v>
      </c>
      <c r="AH154" s="9">
        <v>389.87746099999998</v>
      </c>
      <c r="AI154" s="9">
        <v>403.52317299999999</v>
      </c>
      <c r="AJ154" s="9">
        <v>417.64648399999999</v>
      </c>
      <c r="AK154" s="9">
        <v>432.26411100000001</v>
      </c>
      <c r="AL154" s="9">
        <v>447.39335399999999</v>
      </c>
      <c r="AM154" s="9">
        <v>463.052122</v>
      </c>
      <c r="AN154" s="9">
        <v>479.25894599999998</v>
      </c>
      <c r="AO154" s="9">
        <v>496.03300899999999</v>
      </c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1:345">
      <c r="A155" s="9" t="s">
        <v>1745</v>
      </c>
      <c r="B155" s="9" t="s">
        <v>1051</v>
      </c>
      <c r="C155" s="21" t="s">
        <v>886</v>
      </c>
      <c r="D155" s="9" t="s">
        <v>1745</v>
      </c>
      <c r="E155" s="26">
        <v>0</v>
      </c>
      <c r="F155" s="9">
        <v>0</v>
      </c>
      <c r="G155" s="9">
        <v>0</v>
      </c>
      <c r="H155" s="9">
        <v>372.05139600000001</v>
      </c>
      <c r="I155" s="9">
        <v>385.073195</v>
      </c>
      <c r="J155" s="9">
        <v>406.47858000000002</v>
      </c>
      <c r="K155" s="9">
        <v>418.91356000000002</v>
      </c>
      <c r="L155" s="9">
        <v>433.575535</v>
      </c>
      <c r="M155" s="9">
        <v>448.75067899999999</v>
      </c>
      <c r="N155" s="9">
        <v>464.456952</v>
      </c>
      <c r="O155" s="9">
        <v>480.71294599999999</v>
      </c>
      <c r="P155" s="9">
        <v>497.53789899999998</v>
      </c>
      <c r="Q155" s="9">
        <v>514.95172500000001</v>
      </c>
      <c r="R155" s="9">
        <v>532.97503600000005</v>
      </c>
      <c r="S155" s="9">
        <v>551.62916199999995</v>
      </c>
      <c r="T155" s="9">
        <v>570.93618300000003</v>
      </c>
      <c r="U155" s="9">
        <v>590.918949</v>
      </c>
      <c r="Y155" s="26">
        <v>0</v>
      </c>
      <c r="Z155" s="9">
        <v>0</v>
      </c>
      <c r="AA155" s="9">
        <v>0</v>
      </c>
      <c r="AB155" s="9">
        <v>362.62320399999999</v>
      </c>
      <c r="AC155" s="9">
        <v>375.31501600000001</v>
      </c>
      <c r="AD155" s="9">
        <v>396.17800199999999</v>
      </c>
      <c r="AE155" s="9">
        <v>408.29787599999997</v>
      </c>
      <c r="AF155" s="9">
        <v>422.588302</v>
      </c>
      <c r="AG155" s="9">
        <v>437.37889300000001</v>
      </c>
      <c r="AH155" s="9">
        <v>452.68715400000002</v>
      </c>
      <c r="AI155" s="9">
        <v>468.531204</v>
      </c>
      <c r="AJ155" s="9">
        <v>484.92979600000001</v>
      </c>
      <c r="AK155" s="9">
        <v>501.90233899999998</v>
      </c>
      <c r="AL155" s="9">
        <v>519.46892100000002</v>
      </c>
      <c r="AM155" s="9">
        <v>537.65033300000005</v>
      </c>
      <c r="AN155" s="9">
        <v>556.46809499999995</v>
      </c>
      <c r="AO155" s="9">
        <v>575.944478</v>
      </c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1:345">
      <c r="A156" s="9" t="s">
        <v>1746</v>
      </c>
      <c r="B156" s="9" t="s">
        <v>1053</v>
      </c>
      <c r="C156" s="21" t="s">
        <v>886</v>
      </c>
      <c r="D156" s="9" t="s">
        <v>1746</v>
      </c>
      <c r="E156" s="26">
        <v>0</v>
      </c>
      <c r="F156" s="9">
        <v>0</v>
      </c>
      <c r="G156" s="9">
        <v>0</v>
      </c>
      <c r="H156" s="9">
        <v>466.87233199999997</v>
      </c>
      <c r="I156" s="9">
        <v>483.21286400000002</v>
      </c>
      <c r="J156" s="9">
        <v>510.073621</v>
      </c>
      <c r="K156" s="9">
        <v>525.67777799999999</v>
      </c>
      <c r="L156" s="9">
        <v>544.07650000000001</v>
      </c>
      <c r="M156" s="9">
        <v>563.11917700000004</v>
      </c>
      <c r="N156" s="9">
        <v>582.82834800000001</v>
      </c>
      <c r="O156" s="9">
        <v>603.22734100000002</v>
      </c>
      <c r="P156" s="9">
        <v>624.34029799999996</v>
      </c>
      <c r="Q156" s="9">
        <v>646.19220800000005</v>
      </c>
      <c r="R156" s="9">
        <v>668.80893500000002</v>
      </c>
      <c r="S156" s="9">
        <v>692.21724800000004</v>
      </c>
      <c r="T156" s="9">
        <v>716.44485199999997</v>
      </c>
      <c r="U156" s="9">
        <v>741.52042200000005</v>
      </c>
      <c r="Y156" s="26">
        <v>0</v>
      </c>
      <c r="Z156" s="9">
        <v>0</v>
      </c>
      <c r="AA156" s="9">
        <v>0</v>
      </c>
      <c r="AB156" s="9">
        <v>455.04127399999999</v>
      </c>
      <c r="AC156" s="9">
        <v>470.96771799999999</v>
      </c>
      <c r="AD156" s="9">
        <v>497.14783899999998</v>
      </c>
      <c r="AE156" s="9">
        <v>512.356583</v>
      </c>
      <c r="AF156" s="9">
        <v>530.28906300000006</v>
      </c>
      <c r="AG156" s="9">
        <v>548.84918000000005</v>
      </c>
      <c r="AH156" s="9">
        <v>568.05890199999999</v>
      </c>
      <c r="AI156" s="9">
        <v>587.94096300000001</v>
      </c>
      <c r="AJ156" s="9">
        <v>608.51889700000004</v>
      </c>
      <c r="AK156" s="9">
        <v>629.81705799999997</v>
      </c>
      <c r="AL156" s="9">
        <v>651.86065499999995</v>
      </c>
      <c r="AM156" s="9">
        <v>674.67577800000004</v>
      </c>
      <c r="AN156" s="9">
        <v>698.28943000000004</v>
      </c>
      <c r="AO156" s="9">
        <v>722.72956099999999</v>
      </c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1:345">
      <c r="A157" s="9" t="s">
        <v>1747</v>
      </c>
      <c r="B157" s="9" t="s">
        <v>1043</v>
      </c>
      <c r="C157" s="21" t="s">
        <v>886</v>
      </c>
      <c r="D157" s="9" t="s">
        <v>1747</v>
      </c>
      <c r="E157" s="26">
        <v>0</v>
      </c>
      <c r="F157" s="9">
        <v>0</v>
      </c>
      <c r="G157" s="9">
        <v>0</v>
      </c>
      <c r="H157" s="9">
        <v>140.910743</v>
      </c>
      <c r="I157" s="9">
        <v>145.84261900000001</v>
      </c>
      <c r="J157" s="9">
        <v>153.94969499999999</v>
      </c>
      <c r="K157" s="9">
        <v>158.65931900000001</v>
      </c>
      <c r="L157" s="9">
        <v>164.21239499999999</v>
      </c>
      <c r="M157" s="9">
        <v>169.95982900000001</v>
      </c>
      <c r="N157" s="9">
        <v>175.908423</v>
      </c>
      <c r="O157" s="9">
        <v>182.06521799999999</v>
      </c>
      <c r="P157" s="9">
        <v>188.437501</v>
      </c>
      <c r="Q157" s="9">
        <v>195.032813</v>
      </c>
      <c r="R157" s="9">
        <v>201.85896199999999</v>
      </c>
      <c r="S157" s="9">
        <v>208.924025</v>
      </c>
      <c r="T157" s="9">
        <v>216.236366</v>
      </c>
      <c r="U157" s="9">
        <v>223.80463900000001</v>
      </c>
      <c r="Y157" s="26">
        <v>0</v>
      </c>
      <c r="Z157" s="9">
        <v>0</v>
      </c>
      <c r="AA157" s="9">
        <v>0</v>
      </c>
      <c r="AB157" s="9">
        <v>137.33991</v>
      </c>
      <c r="AC157" s="9">
        <v>142.146807</v>
      </c>
      <c r="AD157" s="9">
        <v>150.04845399999999</v>
      </c>
      <c r="AE157" s="9">
        <v>154.638735</v>
      </c>
      <c r="AF157" s="9">
        <v>160.05109100000001</v>
      </c>
      <c r="AG157" s="9">
        <v>165.65287900000001</v>
      </c>
      <c r="AH157" s="9">
        <v>171.45072999999999</v>
      </c>
      <c r="AI157" s="9">
        <v>177.451505</v>
      </c>
      <c r="AJ157" s="9">
        <v>183.662308</v>
      </c>
      <c r="AK157" s="9">
        <v>190.09048899999999</v>
      </c>
      <c r="AL157" s="9">
        <v>196.74365599999999</v>
      </c>
      <c r="AM157" s="9">
        <v>203.629684</v>
      </c>
      <c r="AN157" s="9">
        <v>210.75672299999999</v>
      </c>
      <c r="AO157" s="9">
        <v>218.133208</v>
      </c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1:345">
      <c r="A158" s="9" t="s">
        <v>1748</v>
      </c>
      <c r="B158" s="9" t="s">
        <v>1045</v>
      </c>
      <c r="C158" s="21" t="s">
        <v>886</v>
      </c>
      <c r="D158" s="9" t="s">
        <v>1748</v>
      </c>
      <c r="E158" s="26">
        <v>0</v>
      </c>
      <c r="F158" s="9">
        <v>0</v>
      </c>
      <c r="G158" s="9">
        <v>0</v>
      </c>
      <c r="H158" s="9">
        <v>163.508433</v>
      </c>
      <c r="I158" s="9">
        <v>169.23122799999999</v>
      </c>
      <c r="J158" s="9">
        <v>178.63842600000001</v>
      </c>
      <c r="K158" s="9">
        <v>184.10332700000001</v>
      </c>
      <c r="L158" s="9">
        <v>190.546943</v>
      </c>
      <c r="M158" s="9">
        <v>197.21608599999999</v>
      </c>
      <c r="N158" s="9">
        <v>204.118649</v>
      </c>
      <c r="O158" s="9">
        <v>211.26280199999999</v>
      </c>
      <c r="P158" s="9">
        <v>218.65700000000001</v>
      </c>
      <c r="Q158" s="9">
        <v>226.30999499999999</v>
      </c>
      <c r="R158" s="9">
        <v>234.23084499999999</v>
      </c>
      <c r="S158" s="9">
        <v>242.42892499999999</v>
      </c>
      <c r="T158" s="9">
        <v>250.913937</v>
      </c>
      <c r="U158" s="9">
        <v>259.69592499999999</v>
      </c>
      <c r="Y158" s="26">
        <v>0</v>
      </c>
      <c r="Z158" s="9">
        <v>0</v>
      </c>
      <c r="AA158" s="9">
        <v>0</v>
      </c>
      <c r="AB158" s="9">
        <v>159.364949</v>
      </c>
      <c r="AC158" s="9">
        <v>164.942722</v>
      </c>
      <c r="AD158" s="9">
        <v>174.111547</v>
      </c>
      <c r="AE158" s="9">
        <v>179.43796599999999</v>
      </c>
      <c r="AF158" s="9">
        <v>185.71829500000001</v>
      </c>
      <c r="AG158" s="9">
        <v>192.218436</v>
      </c>
      <c r="AH158" s="9">
        <v>198.94608099999999</v>
      </c>
      <c r="AI158" s="9">
        <v>205.90919400000001</v>
      </c>
      <c r="AJ158" s="9">
        <v>213.116015</v>
      </c>
      <c r="AK158" s="9">
        <v>220.575076</v>
      </c>
      <c r="AL158" s="9">
        <v>228.29520400000001</v>
      </c>
      <c r="AM158" s="9">
        <v>236.28553600000001</v>
      </c>
      <c r="AN158" s="9">
        <v>244.55553</v>
      </c>
      <c r="AO158" s="9">
        <v>253.11497299999999</v>
      </c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1:345">
      <c r="A159" s="9" t="s">
        <v>1749</v>
      </c>
      <c r="B159" s="9" t="s">
        <v>1047</v>
      </c>
      <c r="C159" s="21" t="s">
        <v>886</v>
      </c>
      <c r="D159" s="9" t="s">
        <v>1749</v>
      </c>
      <c r="E159" s="26">
        <v>0</v>
      </c>
      <c r="F159" s="9">
        <v>0</v>
      </c>
      <c r="G159" s="9">
        <v>0</v>
      </c>
      <c r="H159" s="9">
        <v>189.02967799999999</v>
      </c>
      <c r="I159" s="9">
        <v>195.64571599999999</v>
      </c>
      <c r="J159" s="9">
        <v>206.52123800000001</v>
      </c>
      <c r="K159" s="9">
        <v>212.83913000000001</v>
      </c>
      <c r="L159" s="9">
        <v>220.288499</v>
      </c>
      <c r="M159" s="9">
        <v>227.99859699999999</v>
      </c>
      <c r="N159" s="9">
        <v>235.97854699999999</v>
      </c>
      <c r="O159" s="9">
        <v>244.237797</v>
      </c>
      <c r="P159" s="9">
        <v>252.78612000000001</v>
      </c>
      <c r="Q159" s="9">
        <v>261.63363399999997</v>
      </c>
      <c r="R159" s="9">
        <v>270.79081100000002</v>
      </c>
      <c r="S159" s="9">
        <v>280.26848899999999</v>
      </c>
      <c r="T159" s="9">
        <v>290.07788599999998</v>
      </c>
      <c r="U159" s="9">
        <v>300.23061200000001</v>
      </c>
      <c r="Y159" s="26">
        <v>0</v>
      </c>
      <c r="Z159" s="9">
        <v>0</v>
      </c>
      <c r="AA159" s="9">
        <v>0</v>
      </c>
      <c r="AB159" s="9">
        <v>184.23945800000001</v>
      </c>
      <c r="AC159" s="9">
        <v>190.687839</v>
      </c>
      <c r="AD159" s="9">
        <v>201.287781</v>
      </c>
      <c r="AE159" s="9">
        <v>207.44557599999999</v>
      </c>
      <c r="AF159" s="9">
        <v>214.70617100000001</v>
      </c>
      <c r="AG159" s="9">
        <v>222.220887</v>
      </c>
      <c r="AH159" s="9">
        <v>229.99861799999999</v>
      </c>
      <c r="AI159" s="9">
        <v>238.04856899999999</v>
      </c>
      <c r="AJ159" s="9">
        <v>246.380269</v>
      </c>
      <c r="AK159" s="9">
        <v>255.003579</v>
      </c>
      <c r="AL159" s="9">
        <v>263.92870399999998</v>
      </c>
      <c r="AM159" s="9">
        <v>273.16620899999998</v>
      </c>
      <c r="AN159" s="9">
        <v>282.72702600000002</v>
      </c>
      <c r="AO159" s="9">
        <v>292.62247200000002</v>
      </c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1:345">
      <c r="A160" s="9" t="s">
        <v>1750</v>
      </c>
      <c r="B160" s="9" t="s">
        <v>1055</v>
      </c>
      <c r="C160" s="21" t="s">
        <v>886</v>
      </c>
      <c r="D160" s="9" t="s">
        <v>1750</v>
      </c>
      <c r="E160" s="26">
        <v>0</v>
      </c>
      <c r="F160" s="9">
        <v>0</v>
      </c>
      <c r="G160" s="9">
        <v>0</v>
      </c>
      <c r="H160" s="9">
        <v>255.575121</v>
      </c>
      <c r="I160" s="9">
        <v>264.52024999999998</v>
      </c>
      <c r="J160" s="9">
        <v>279.224358</v>
      </c>
      <c r="K160" s="9">
        <v>287.76638100000002</v>
      </c>
      <c r="L160" s="9">
        <v>297.83820400000002</v>
      </c>
      <c r="M160" s="9">
        <v>308.262542</v>
      </c>
      <c r="N160" s="9">
        <v>319.05173100000002</v>
      </c>
      <c r="O160" s="9">
        <v>330.21854100000002</v>
      </c>
      <c r="P160" s="9">
        <v>341.77618999999999</v>
      </c>
      <c r="Q160" s="9">
        <v>353.73835700000001</v>
      </c>
      <c r="R160" s="9">
        <v>366.11919899999998</v>
      </c>
      <c r="S160" s="9">
        <v>378.93337100000002</v>
      </c>
      <c r="T160" s="9">
        <v>392.19603899999998</v>
      </c>
      <c r="U160" s="9">
        <v>405.92290100000002</v>
      </c>
      <c r="Y160" s="26">
        <v>0</v>
      </c>
      <c r="Z160" s="9">
        <v>0</v>
      </c>
      <c r="AA160" s="9">
        <v>0</v>
      </c>
      <c r="AB160" s="9">
        <v>249.09856600000001</v>
      </c>
      <c r="AC160" s="9">
        <v>257.81701600000002</v>
      </c>
      <c r="AD160" s="9">
        <v>272.14852999999999</v>
      </c>
      <c r="AE160" s="9">
        <v>280.47409599999997</v>
      </c>
      <c r="AF160" s="9">
        <v>290.29068999999998</v>
      </c>
      <c r="AG160" s="9">
        <v>300.45086400000002</v>
      </c>
      <c r="AH160" s="9">
        <v>310.96664399999997</v>
      </c>
      <c r="AI160" s="9">
        <v>321.85047700000001</v>
      </c>
      <c r="AJ160" s="9">
        <v>333.11524300000002</v>
      </c>
      <c r="AK160" s="9">
        <v>344.77427699999998</v>
      </c>
      <c r="AL160" s="9">
        <v>356.84137600000003</v>
      </c>
      <c r="AM160" s="9">
        <v>369.330825</v>
      </c>
      <c r="AN160" s="9">
        <v>382.25740400000001</v>
      </c>
      <c r="AO160" s="9">
        <v>395.636413</v>
      </c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1:345">
      <c r="A161" s="9" t="s">
        <v>1751</v>
      </c>
      <c r="B161" s="9" t="s">
        <v>970</v>
      </c>
      <c r="C161" s="21" t="s">
        <v>886</v>
      </c>
      <c r="D161" s="9" t="s">
        <v>1751</v>
      </c>
      <c r="E161" s="26">
        <v>0</v>
      </c>
      <c r="F161" s="9">
        <v>0</v>
      </c>
      <c r="G161" s="9">
        <v>0</v>
      </c>
      <c r="H161" s="9">
        <v>255.575121</v>
      </c>
      <c r="I161" s="9">
        <v>264.52024999999998</v>
      </c>
      <c r="J161" s="9">
        <v>279.224358</v>
      </c>
      <c r="K161" s="9">
        <v>287.76638100000002</v>
      </c>
      <c r="L161" s="9">
        <v>297.83820400000002</v>
      </c>
      <c r="M161" s="9">
        <v>308.262542</v>
      </c>
      <c r="N161" s="9">
        <v>319.05173100000002</v>
      </c>
      <c r="O161" s="9">
        <v>330.21854100000002</v>
      </c>
      <c r="P161" s="9">
        <v>341.77618999999999</v>
      </c>
      <c r="Q161" s="9">
        <v>353.73835700000001</v>
      </c>
      <c r="R161" s="9">
        <v>366.11919899999998</v>
      </c>
      <c r="S161" s="9">
        <v>378.93337100000002</v>
      </c>
      <c r="T161" s="9">
        <v>392.19603899999998</v>
      </c>
      <c r="U161" s="9">
        <v>405.92290100000002</v>
      </c>
      <c r="Y161" s="26">
        <v>0</v>
      </c>
      <c r="Z161" s="9">
        <v>0</v>
      </c>
      <c r="AA161" s="9">
        <v>0</v>
      </c>
      <c r="AB161" s="9">
        <v>249.09856600000001</v>
      </c>
      <c r="AC161" s="9">
        <v>257.81701600000002</v>
      </c>
      <c r="AD161" s="9">
        <v>272.14852999999999</v>
      </c>
      <c r="AE161" s="9">
        <v>280.47409599999997</v>
      </c>
      <c r="AF161" s="9">
        <v>290.29068999999998</v>
      </c>
      <c r="AG161" s="9">
        <v>300.45086400000002</v>
      </c>
      <c r="AH161" s="9">
        <v>310.96664399999997</v>
      </c>
      <c r="AI161" s="9">
        <v>321.85047700000001</v>
      </c>
      <c r="AJ161" s="9">
        <v>333.11524300000002</v>
      </c>
      <c r="AK161" s="9">
        <v>344.77427699999998</v>
      </c>
      <c r="AL161" s="9">
        <v>356.84137600000003</v>
      </c>
      <c r="AM161" s="9">
        <v>369.330825</v>
      </c>
      <c r="AN161" s="9">
        <v>382.25740400000001</v>
      </c>
      <c r="AO161" s="9">
        <v>395.636413</v>
      </c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1:345">
      <c r="A162" s="9" t="s">
        <v>1752</v>
      </c>
      <c r="B162" s="9" t="s">
        <v>1057</v>
      </c>
      <c r="C162" s="21" t="s">
        <v>886</v>
      </c>
      <c r="D162" s="9" t="s">
        <v>1752</v>
      </c>
      <c r="E162" s="26">
        <v>0</v>
      </c>
      <c r="F162" s="9">
        <v>0</v>
      </c>
      <c r="G162" s="9">
        <v>0</v>
      </c>
      <c r="H162" s="9">
        <v>70.894632000000001</v>
      </c>
      <c r="I162" s="9">
        <v>73.375944000000004</v>
      </c>
      <c r="J162" s="9">
        <v>77.454753999999994</v>
      </c>
      <c r="K162" s="9">
        <v>79.824247</v>
      </c>
      <c r="L162" s="9">
        <v>82.618095999999994</v>
      </c>
      <c r="M162" s="9">
        <v>85.509728999999993</v>
      </c>
      <c r="N162" s="9">
        <v>88.502570000000006</v>
      </c>
      <c r="O162" s="9">
        <v>91.600160000000002</v>
      </c>
      <c r="P162" s="9">
        <v>94.806166000000005</v>
      </c>
      <c r="Q162" s="9">
        <v>98.124381</v>
      </c>
      <c r="R162" s="9">
        <v>101.558735</v>
      </c>
      <c r="S162" s="9">
        <v>105.11329000000001</v>
      </c>
      <c r="T162" s="9">
        <v>108.79225599999999</v>
      </c>
      <c r="U162" s="9">
        <v>112.59998400000001</v>
      </c>
      <c r="Y162" s="26">
        <v>0</v>
      </c>
      <c r="Z162" s="9">
        <v>0</v>
      </c>
      <c r="AA162" s="9">
        <v>0</v>
      </c>
      <c r="AB162" s="9">
        <v>69.098084</v>
      </c>
      <c r="AC162" s="9">
        <v>71.516516999999993</v>
      </c>
      <c r="AD162" s="9">
        <v>75.491972000000004</v>
      </c>
      <c r="AE162" s="9">
        <v>77.801422000000002</v>
      </c>
      <c r="AF162" s="9">
        <v>80.524472000000003</v>
      </c>
      <c r="AG162" s="9">
        <v>83.342827999999997</v>
      </c>
      <c r="AH162" s="9">
        <v>86.259827000000001</v>
      </c>
      <c r="AI162" s="9">
        <v>89.278920999999997</v>
      </c>
      <c r="AJ162" s="9">
        <v>92.403683000000001</v>
      </c>
      <c r="AK162" s="9">
        <v>95.637811999999997</v>
      </c>
      <c r="AL162" s="9">
        <v>98.985135999999997</v>
      </c>
      <c r="AM162" s="9">
        <v>102.44961600000001</v>
      </c>
      <c r="AN162" s="9">
        <v>106.035352</v>
      </c>
      <c r="AO162" s="9">
        <v>109.746589</v>
      </c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1:345">
      <c r="A163" s="9" t="s">
        <v>1753</v>
      </c>
      <c r="B163" s="9" t="s">
        <v>1059</v>
      </c>
      <c r="C163" s="21" t="s">
        <v>886</v>
      </c>
      <c r="D163" s="9" t="s">
        <v>1753</v>
      </c>
      <c r="E163" s="26">
        <v>0</v>
      </c>
      <c r="F163" s="9">
        <v>0</v>
      </c>
      <c r="G163" s="9">
        <v>0</v>
      </c>
      <c r="H163" s="9">
        <v>85.077950000000001</v>
      </c>
      <c r="I163" s="9">
        <v>88.055678</v>
      </c>
      <c r="J163" s="9">
        <v>92.950502999999998</v>
      </c>
      <c r="K163" s="9">
        <v>95.794042000000005</v>
      </c>
      <c r="L163" s="9">
        <v>99.146833000000001</v>
      </c>
      <c r="M163" s="9">
        <v>102.616972</v>
      </c>
      <c r="N163" s="9">
        <v>106.208567</v>
      </c>
      <c r="O163" s="9">
        <v>109.925866</v>
      </c>
      <c r="P163" s="9">
        <v>113.77327200000001</v>
      </c>
      <c r="Q163" s="9">
        <v>117.755336</v>
      </c>
      <c r="R163" s="9">
        <v>121.876773</v>
      </c>
      <c r="S163" s="9">
        <v>126.14246</v>
      </c>
      <c r="T163" s="9">
        <v>130.557446</v>
      </c>
      <c r="U163" s="9">
        <v>135.126957</v>
      </c>
      <c r="Y163" s="26">
        <v>0</v>
      </c>
      <c r="Z163" s="9">
        <v>0</v>
      </c>
      <c r="AA163" s="9">
        <v>0</v>
      </c>
      <c r="AB163" s="9">
        <v>82.921981000000002</v>
      </c>
      <c r="AC163" s="9">
        <v>85.824251000000004</v>
      </c>
      <c r="AD163" s="9">
        <v>90.595043000000004</v>
      </c>
      <c r="AE163" s="9">
        <v>93.366525999999993</v>
      </c>
      <c r="AF163" s="9">
        <v>96.634354000000002</v>
      </c>
      <c r="AG163" s="9">
        <v>100.01655700000001</v>
      </c>
      <c r="AH163" s="9">
        <v>103.51713599999999</v>
      </c>
      <c r="AI163" s="9">
        <v>107.140236</v>
      </c>
      <c r="AJ163" s="9">
        <v>110.89014400000001</v>
      </c>
      <c r="AK163" s="9">
        <v>114.771299</v>
      </c>
      <c r="AL163" s="9">
        <v>118.78829500000001</v>
      </c>
      <c r="AM163" s="9">
        <v>122.945885</v>
      </c>
      <c r="AN163" s="9">
        <v>127.248991</v>
      </c>
      <c r="AO163" s="9">
        <v>131.70270600000001</v>
      </c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1:345">
      <c r="A164" s="9" t="s">
        <v>1754</v>
      </c>
      <c r="B164" s="9" t="s">
        <v>1061</v>
      </c>
      <c r="C164" s="21" t="s">
        <v>886</v>
      </c>
      <c r="D164" s="9" t="s">
        <v>1754</v>
      </c>
      <c r="E164" s="26">
        <v>0</v>
      </c>
      <c r="F164" s="9">
        <v>0</v>
      </c>
      <c r="G164" s="9">
        <v>0</v>
      </c>
      <c r="H164" s="9">
        <v>125.50768600000001</v>
      </c>
      <c r="I164" s="9">
        <v>129.90045499999999</v>
      </c>
      <c r="J164" s="9">
        <v>137.12134</v>
      </c>
      <c r="K164" s="9">
        <v>141.31615199999999</v>
      </c>
      <c r="L164" s="9">
        <v>146.26221699999999</v>
      </c>
      <c r="M164" s="9">
        <v>151.381395</v>
      </c>
      <c r="N164" s="9">
        <v>156.679743</v>
      </c>
      <c r="O164" s="9">
        <v>162.163534</v>
      </c>
      <c r="P164" s="9">
        <v>167.839258</v>
      </c>
      <c r="Q164" s="9">
        <v>173.71363199999999</v>
      </c>
      <c r="R164" s="9">
        <v>179.793609</v>
      </c>
      <c r="S164" s="9">
        <v>186.086386</v>
      </c>
      <c r="T164" s="9">
        <v>192.59940900000001</v>
      </c>
      <c r="U164" s="9">
        <v>199.34038799999999</v>
      </c>
      <c r="Y164" s="26">
        <v>0</v>
      </c>
      <c r="Z164" s="9">
        <v>0</v>
      </c>
      <c r="AA164" s="9">
        <v>0</v>
      </c>
      <c r="AB164" s="9">
        <v>122.32718300000001</v>
      </c>
      <c r="AC164" s="9">
        <v>126.608634</v>
      </c>
      <c r="AD164" s="9">
        <v>133.646546</v>
      </c>
      <c r="AE164" s="9">
        <v>137.735061</v>
      </c>
      <c r="AF164" s="9">
        <v>142.55578800000001</v>
      </c>
      <c r="AG164" s="9">
        <v>147.54524000000001</v>
      </c>
      <c r="AH164" s="9">
        <v>152.70932400000001</v>
      </c>
      <c r="AI164" s="9">
        <v>158.05414999999999</v>
      </c>
      <c r="AJ164" s="9">
        <v>163.58604500000001</v>
      </c>
      <c r="AK164" s="9">
        <v>169.31155699999999</v>
      </c>
      <c r="AL164" s="9">
        <v>175.237461</v>
      </c>
      <c r="AM164" s="9">
        <v>181.37077199999999</v>
      </c>
      <c r="AN164" s="9">
        <v>187.718749</v>
      </c>
      <c r="AO164" s="9">
        <v>194.288906</v>
      </c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1:345">
      <c r="A165" s="9" t="s">
        <v>1755</v>
      </c>
      <c r="B165" s="9" t="s">
        <v>1063</v>
      </c>
      <c r="C165" s="21" t="s">
        <v>886</v>
      </c>
      <c r="D165" s="9" t="s">
        <v>1755</v>
      </c>
      <c r="E165" s="26">
        <v>0</v>
      </c>
      <c r="F165" s="9">
        <v>0</v>
      </c>
      <c r="G165" s="9">
        <v>0</v>
      </c>
      <c r="H165" s="9">
        <v>85.077950000000001</v>
      </c>
      <c r="I165" s="9">
        <v>88.055678</v>
      </c>
      <c r="J165" s="9">
        <v>92.950502999999998</v>
      </c>
      <c r="K165" s="9">
        <v>95.794042000000005</v>
      </c>
      <c r="L165" s="9">
        <v>99.146833000000001</v>
      </c>
      <c r="M165" s="9">
        <v>102.616972</v>
      </c>
      <c r="N165" s="9">
        <v>106.208567</v>
      </c>
      <c r="O165" s="9">
        <v>109.925866</v>
      </c>
      <c r="P165" s="9">
        <v>113.77327200000001</v>
      </c>
      <c r="Q165" s="9">
        <v>117.755336</v>
      </c>
      <c r="R165" s="9">
        <v>121.876773</v>
      </c>
      <c r="S165" s="9">
        <v>126.14246</v>
      </c>
      <c r="T165" s="9">
        <v>130.557446</v>
      </c>
      <c r="U165" s="9">
        <v>135.126957</v>
      </c>
      <c r="Y165" s="26">
        <v>0</v>
      </c>
      <c r="Z165" s="9">
        <v>0</v>
      </c>
      <c r="AA165" s="9">
        <v>0</v>
      </c>
      <c r="AB165" s="9">
        <v>82.921981000000002</v>
      </c>
      <c r="AC165" s="9">
        <v>85.824251000000004</v>
      </c>
      <c r="AD165" s="9">
        <v>90.595043000000004</v>
      </c>
      <c r="AE165" s="9">
        <v>93.366525999999993</v>
      </c>
      <c r="AF165" s="9">
        <v>96.634354000000002</v>
      </c>
      <c r="AG165" s="9">
        <v>100.01655700000001</v>
      </c>
      <c r="AH165" s="9">
        <v>103.51713599999999</v>
      </c>
      <c r="AI165" s="9">
        <v>107.140236</v>
      </c>
      <c r="AJ165" s="9">
        <v>110.89014400000001</v>
      </c>
      <c r="AK165" s="9">
        <v>114.771299</v>
      </c>
      <c r="AL165" s="9">
        <v>118.78829500000001</v>
      </c>
      <c r="AM165" s="9">
        <v>122.945885</v>
      </c>
      <c r="AN165" s="9">
        <v>127.248991</v>
      </c>
      <c r="AO165" s="9">
        <v>131.70270600000001</v>
      </c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1:345">
      <c r="A166" s="9" t="s">
        <v>1756</v>
      </c>
      <c r="B166" s="9" t="s">
        <v>1065</v>
      </c>
      <c r="C166" s="21" t="s">
        <v>886</v>
      </c>
      <c r="D166" s="9" t="s">
        <v>1756</v>
      </c>
      <c r="E166" s="26">
        <v>0</v>
      </c>
      <c r="F166" s="9">
        <v>0</v>
      </c>
      <c r="G166" s="9">
        <v>0</v>
      </c>
      <c r="H166" s="9">
        <v>125.50768600000001</v>
      </c>
      <c r="I166" s="9">
        <v>129.90045499999999</v>
      </c>
      <c r="J166" s="9">
        <v>137.12134</v>
      </c>
      <c r="K166" s="9">
        <v>141.31615199999999</v>
      </c>
      <c r="L166" s="9">
        <v>146.26221699999999</v>
      </c>
      <c r="M166" s="9">
        <v>151.381395</v>
      </c>
      <c r="N166" s="9">
        <v>156.679743</v>
      </c>
      <c r="O166" s="9">
        <v>162.163534</v>
      </c>
      <c r="P166" s="9">
        <v>167.839258</v>
      </c>
      <c r="Q166" s="9">
        <v>173.71363199999999</v>
      </c>
      <c r="R166" s="9">
        <v>179.793609</v>
      </c>
      <c r="S166" s="9">
        <v>186.086386</v>
      </c>
      <c r="T166" s="9">
        <v>192.59940900000001</v>
      </c>
      <c r="U166" s="9">
        <v>199.34038799999999</v>
      </c>
      <c r="Y166" s="26">
        <v>0</v>
      </c>
      <c r="Z166" s="9">
        <v>0</v>
      </c>
      <c r="AA166" s="9">
        <v>0</v>
      </c>
      <c r="AB166" s="9">
        <v>122.32718300000001</v>
      </c>
      <c r="AC166" s="9">
        <v>126.608634</v>
      </c>
      <c r="AD166" s="9">
        <v>133.646546</v>
      </c>
      <c r="AE166" s="9">
        <v>137.735061</v>
      </c>
      <c r="AF166" s="9">
        <v>142.55578800000001</v>
      </c>
      <c r="AG166" s="9">
        <v>147.54524000000001</v>
      </c>
      <c r="AH166" s="9">
        <v>152.70932400000001</v>
      </c>
      <c r="AI166" s="9">
        <v>158.05414999999999</v>
      </c>
      <c r="AJ166" s="9">
        <v>163.58604500000001</v>
      </c>
      <c r="AK166" s="9">
        <v>169.31155699999999</v>
      </c>
      <c r="AL166" s="9">
        <v>175.237461</v>
      </c>
      <c r="AM166" s="9">
        <v>181.37077199999999</v>
      </c>
      <c r="AN166" s="9">
        <v>187.718749</v>
      </c>
      <c r="AO166" s="9">
        <v>194.288906</v>
      </c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1:345">
      <c r="A167" s="9" t="s">
        <v>1757</v>
      </c>
      <c r="B167" s="9" t="s">
        <v>1067</v>
      </c>
      <c r="C167" s="21" t="s">
        <v>886</v>
      </c>
      <c r="D167" s="9" t="s">
        <v>1757</v>
      </c>
      <c r="E167" s="26">
        <v>0</v>
      </c>
      <c r="F167" s="9">
        <v>0</v>
      </c>
      <c r="G167" s="9">
        <v>0</v>
      </c>
      <c r="H167" s="9">
        <v>221.69391999999999</v>
      </c>
      <c r="I167" s="9">
        <v>229.45320699999999</v>
      </c>
      <c r="J167" s="9">
        <v>242.20801499999999</v>
      </c>
      <c r="K167" s="9">
        <v>249.61763500000001</v>
      </c>
      <c r="L167" s="9">
        <v>258.35425199999997</v>
      </c>
      <c r="M167" s="9">
        <v>267.39665100000002</v>
      </c>
      <c r="N167" s="9">
        <v>276.75553300000001</v>
      </c>
      <c r="O167" s="9">
        <v>286.44197700000001</v>
      </c>
      <c r="P167" s="9">
        <v>296.467446</v>
      </c>
      <c r="Q167" s="9">
        <v>306.84380700000003</v>
      </c>
      <c r="R167" s="9">
        <v>317.58334000000002</v>
      </c>
      <c r="S167" s="9">
        <v>328.698757</v>
      </c>
      <c r="T167" s="9">
        <v>340.20321300000001</v>
      </c>
      <c r="U167" s="9">
        <v>352.11032599999999</v>
      </c>
      <c r="Y167" s="26">
        <v>0</v>
      </c>
      <c r="Z167" s="9">
        <v>0</v>
      </c>
      <c r="AA167" s="9">
        <v>0</v>
      </c>
      <c r="AB167" s="9">
        <v>216.075952</v>
      </c>
      <c r="AC167" s="9">
        <v>223.638611</v>
      </c>
      <c r="AD167" s="9">
        <v>236.07021800000001</v>
      </c>
      <c r="AE167" s="9">
        <v>243.29207700000001</v>
      </c>
      <c r="AF167" s="9">
        <v>251.807299</v>
      </c>
      <c r="AG167" s="9">
        <v>260.62055500000002</v>
      </c>
      <c r="AH167" s="9">
        <v>269.74227400000001</v>
      </c>
      <c r="AI167" s="9">
        <v>279.18325399999998</v>
      </c>
      <c r="AJ167" s="9">
        <v>288.95466800000003</v>
      </c>
      <c r="AK167" s="9">
        <v>299.06808100000001</v>
      </c>
      <c r="AL167" s="9">
        <v>309.53546399999999</v>
      </c>
      <c r="AM167" s="9">
        <v>320.36920500000002</v>
      </c>
      <c r="AN167" s="9">
        <v>331.58212800000001</v>
      </c>
      <c r="AO167" s="9">
        <v>343.18750199999999</v>
      </c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1:345">
      <c r="A168" s="9" t="s">
        <v>1758</v>
      </c>
      <c r="B168" s="9" t="s">
        <v>1759</v>
      </c>
      <c r="C168" s="21" t="s">
        <v>886</v>
      </c>
      <c r="D168" s="9" t="s">
        <v>1758</v>
      </c>
      <c r="E168" s="26">
        <v>0</v>
      </c>
      <c r="F168" s="9">
        <v>0</v>
      </c>
      <c r="G168" s="9">
        <v>0</v>
      </c>
      <c r="H168" s="9">
        <v>85.077950000000001</v>
      </c>
      <c r="I168" s="9">
        <v>88.055678</v>
      </c>
      <c r="J168" s="9">
        <v>92.950502999999998</v>
      </c>
      <c r="K168" s="9">
        <v>95.794042000000005</v>
      </c>
      <c r="L168" s="9">
        <v>99.146833000000001</v>
      </c>
      <c r="M168" s="9">
        <v>102.616972</v>
      </c>
      <c r="N168" s="9">
        <v>106.208567</v>
      </c>
      <c r="O168" s="9">
        <v>109.925866</v>
      </c>
      <c r="P168" s="9">
        <v>113.77327200000001</v>
      </c>
      <c r="Q168" s="9">
        <v>117.755336</v>
      </c>
      <c r="R168" s="9">
        <v>121.876773</v>
      </c>
      <c r="S168" s="9">
        <v>126.14246</v>
      </c>
      <c r="T168" s="9">
        <v>130.557446</v>
      </c>
      <c r="U168" s="9">
        <v>135.126957</v>
      </c>
      <c r="Y168" s="26">
        <v>0</v>
      </c>
      <c r="Z168" s="9">
        <v>0</v>
      </c>
      <c r="AA168" s="9">
        <v>0</v>
      </c>
      <c r="AB168" s="9">
        <v>82.921981000000002</v>
      </c>
      <c r="AC168" s="9">
        <v>85.824251000000004</v>
      </c>
      <c r="AD168" s="9">
        <v>90.595043000000004</v>
      </c>
      <c r="AE168" s="9">
        <v>93.366525999999993</v>
      </c>
      <c r="AF168" s="9">
        <v>96.634354000000002</v>
      </c>
      <c r="AG168" s="9">
        <v>100.01655700000001</v>
      </c>
      <c r="AH168" s="9">
        <v>103.51713599999999</v>
      </c>
      <c r="AI168" s="9">
        <v>107.140236</v>
      </c>
      <c r="AJ168" s="9">
        <v>110.89014400000001</v>
      </c>
      <c r="AK168" s="9">
        <v>114.771299</v>
      </c>
      <c r="AL168" s="9">
        <v>118.78829500000001</v>
      </c>
      <c r="AM168" s="9">
        <v>122.945885</v>
      </c>
      <c r="AN168" s="9">
        <v>127.248991</v>
      </c>
      <c r="AO168" s="9">
        <v>131.70270600000001</v>
      </c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1:345">
      <c r="A169" s="9" t="s">
        <v>1760</v>
      </c>
      <c r="B169" s="9" t="s">
        <v>1761</v>
      </c>
      <c r="C169" s="21" t="s">
        <v>886</v>
      </c>
      <c r="D169" s="9" t="s">
        <v>1760</v>
      </c>
      <c r="E169" s="26">
        <v>0</v>
      </c>
      <c r="F169" s="9">
        <v>0</v>
      </c>
      <c r="G169" s="9">
        <v>0</v>
      </c>
      <c r="H169" s="9">
        <v>125.50768600000001</v>
      </c>
      <c r="I169" s="9">
        <v>129.90045499999999</v>
      </c>
      <c r="J169" s="9">
        <v>137.12134</v>
      </c>
      <c r="K169" s="9">
        <v>141.31615199999999</v>
      </c>
      <c r="L169" s="9">
        <v>146.26221699999999</v>
      </c>
      <c r="M169" s="9">
        <v>151.381395</v>
      </c>
      <c r="N169" s="9">
        <v>156.679743</v>
      </c>
      <c r="O169" s="9">
        <v>162.163534</v>
      </c>
      <c r="P169" s="9">
        <v>167.839258</v>
      </c>
      <c r="Q169" s="9">
        <v>173.71363199999999</v>
      </c>
      <c r="R169" s="9">
        <v>179.793609</v>
      </c>
      <c r="S169" s="9">
        <v>186.086386</v>
      </c>
      <c r="T169" s="9">
        <v>192.59940900000001</v>
      </c>
      <c r="U169" s="9">
        <v>199.34038799999999</v>
      </c>
      <c r="Y169" s="26">
        <v>0</v>
      </c>
      <c r="Z169" s="9">
        <v>0</v>
      </c>
      <c r="AA169" s="9">
        <v>0</v>
      </c>
      <c r="AB169" s="9">
        <v>122.32718300000001</v>
      </c>
      <c r="AC169" s="9">
        <v>126.608634</v>
      </c>
      <c r="AD169" s="9">
        <v>133.646546</v>
      </c>
      <c r="AE169" s="9">
        <v>137.735061</v>
      </c>
      <c r="AF169" s="9">
        <v>142.55578800000001</v>
      </c>
      <c r="AG169" s="9">
        <v>147.54524000000001</v>
      </c>
      <c r="AH169" s="9">
        <v>152.70932400000001</v>
      </c>
      <c r="AI169" s="9">
        <v>158.05414999999999</v>
      </c>
      <c r="AJ169" s="9">
        <v>163.58604500000001</v>
      </c>
      <c r="AK169" s="9">
        <v>169.31155699999999</v>
      </c>
      <c r="AL169" s="9">
        <v>175.237461</v>
      </c>
      <c r="AM169" s="9">
        <v>181.37077199999999</v>
      </c>
      <c r="AN169" s="9">
        <v>187.718749</v>
      </c>
      <c r="AO169" s="9">
        <v>194.288906</v>
      </c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1:345">
      <c r="A170" s="9" t="s">
        <v>1762</v>
      </c>
      <c r="B170" s="9" t="s">
        <v>1763</v>
      </c>
      <c r="C170" s="21" t="s">
        <v>886</v>
      </c>
      <c r="D170" s="9" t="s">
        <v>1762</v>
      </c>
      <c r="E170" s="26">
        <v>0</v>
      </c>
      <c r="F170" s="9">
        <v>0</v>
      </c>
      <c r="G170" s="9">
        <v>0</v>
      </c>
      <c r="H170" s="9">
        <v>221.69391999999999</v>
      </c>
      <c r="I170" s="9">
        <v>229.45320699999999</v>
      </c>
      <c r="J170" s="9">
        <v>242.20801499999999</v>
      </c>
      <c r="K170" s="9">
        <v>249.61763500000001</v>
      </c>
      <c r="L170" s="9">
        <v>258.35425199999997</v>
      </c>
      <c r="M170" s="9">
        <v>267.39665100000002</v>
      </c>
      <c r="N170" s="9">
        <v>276.75553300000001</v>
      </c>
      <c r="O170" s="9">
        <v>286.44197700000001</v>
      </c>
      <c r="P170" s="9">
        <v>296.467446</v>
      </c>
      <c r="Q170" s="9">
        <v>306.84380700000003</v>
      </c>
      <c r="R170" s="9">
        <v>317.58334000000002</v>
      </c>
      <c r="S170" s="9">
        <v>328.698757</v>
      </c>
      <c r="T170" s="9">
        <v>340.20321300000001</v>
      </c>
      <c r="U170" s="9">
        <v>352.11032599999999</v>
      </c>
      <c r="Y170" s="26">
        <v>0</v>
      </c>
      <c r="Z170" s="9">
        <v>0</v>
      </c>
      <c r="AA170" s="9">
        <v>0</v>
      </c>
      <c r="AB170" s="9">
        <v>216.075952</v>
      </c>
      <c r="AC170" s="9">
        <v>223.638611</v>
      </c>
      <c r="AD170" s="9">
        <v>236.07021800000001</v>
      </c>
      <c r="AE170" s="9">
        <v>243.29207700000001</v>
      </c>
      <c r="AF170" s="9">
        <v>251.807299</v>
      </c>
      <c r="AG170" s="9">
        <v>260.62055500000002</v>
      </c>
      <c r="AH170" s="9">
        <v>269.74227400000001</v>
      </c>
      <c r="AI170" s="9">
        <v>279.18325399999998</v>
      </c>
      <c r="AJ170" s="9">
        <v>288.95466800000003</v>
      </c>
      <c r="AK170" s="9">
        <v>299.06808100000001</v>
      </c>
      <c r="AL170" s="9">
        <v>309.53546399999999</v>
      </c>
      <c r="AM170" s="9">
        <v>320.36920500000002</v>
      </c>
      <c r="AN170" s="9">
        <v>331.58212800000001</v>
      </c>
      <c r="AO170" s="9">
        <v>343.18750199999999</v>
      </c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1:345">
      <c r="A171" s="9" t="s">
        <v>1764</v>
      </c>
      <c r="B171" s="9" t="s">
        <v>1025</v>
      </c>
      <c r="C171" s="21" t="s">
        <v>886</v>
      </c>
      <c r="D171" s="9" t="s">
        <v>1764</v>
      </c>
      <c r="E171" s="26">
        <v>0</v>
      </c>
      <c r="F171" s="9">
        <v>0</v>
      </c>
      <c r="G171" s="9">
        <v>0</v>
      </c>
      <c r="H171" s="9">
        <v>121.57811</v>
      </c>
      <c r="I171" s="9">
        <v>125.833344</v>
      </c>
      <c r="J171" s="9">
        <v>132.828147</v>
      </c>
      <c r="K171" s="9">
        <v>136.89162200000001</v>
      </c>
      <c r="L171" s="9">
        <v>141.682828</v>
      </c>
      <c r="M171" s="9">
        <v>146.641727</v>
      </c>
      <c r="N171" s="9">
        <v>151.77418800000001</v>
      </c>
      <c r="O171" s="9">
        <v>157.086285</v>
      </c>
      <c r="P171" s="9">
        <v>162.584304</v>
      </c>
      <c r="Q171" s="9">
        <v>168.274755</v>
      </c>
      <c r="R171" s="9">
        <v>174.16437199999999</v>
      </c>
      <c r="S171" s="9">
        <v>180.26012499999999</v>
      </c>
      <c r="T171" s="9">
        <v>186.56922900000001</v>
      </c>
      <c r="U171" s="9">
        <v>193.099152</v>
      </c>
      <c r="Y171" s="26">
        <v>0</v>
      </c>
      <c r="Z171" s="9">
        <v>0</v>
      </c>
      <c r="AA171" s="9">
        <v>0</v>
      </c>
      <c r="AB171" s="9">
        <v>118.497187</v>
      </c>
      <c r="AC171" s="9">
        <v>122.644589</v>
      </c>
      <c r="AD171" s="9">
        <v>129.46214699999999</v>
      </c>
      <c r="AE171" s="9">
        <v>133.422653</v>
      </c>
      <c r="AF171" s="9">
        <v>138.092445</v>
      </c>
      <c r="AG171" s="9">
        <v>142.925681</v>
      </c>
      <c r="AH171" s="9">
        <v>147.92807999999999</v>
      </c>
      <c r="AI171" s="9">
        <v>153.10556299999999</v>
      </c>
      <c r="AJ171" s="9">
        <v>158.464257</v>
      </c>
      <c r="AK171" s="9">
        <v>164.01050599999999</v>
      </c>
      <c r="AL171" s="9">
        <v>169.75087400000001</v>
      </c>
      <c r="AM171" s="9">
        <v>175.69215500000001</v>
      </c>
      <c r="AN171" s="9">
        <v>181.84137999999999</v>
      </c>
      <c r="AO171" s="9">
        <v>188.205828</v>
      </c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1:345">
      <c r="A172" s="9" t="s">
        <v>1765</v>
      </c>
      <c r="B172" s="9" t="s">
        <v>1027</v>
      </c>
      <c r="C172" s="21" t="s">
        <v>886</v>
      </c>
      <c r="D172" s="9" t="s">
        <v>1765</v>
      </c>
      <c r="E172" s="26">
        <v>0</v>
      </c>
      <c r="F172" s="9">
        <v>0</v>
      </c>
      <c r="G172" s="9">
        <v>0</v>
      </c>
      <c r="H172" s="9">
        <v>140.910743</v>
      </c>
      <c r="I172" s="9">
        <v>145.84261900000001</v>
      </c>
      <c r="J172" s="9">
        <v>153.94969499999999</v>
      </c>
      <c r="K172" s="9">
        <v>158.65931900000001</v>
      </c>
      <c r="L172" s="9">
        <v>164.21239499999999</v>
      </c>
      <c r="M172" s="9">
        <v>169.95982900000001</v>
      </c>
      <c r="N172" s="9">
        <v>175.908423</v>
      </c>
      <c r="O172" s="9">
        <v>182.06521799999999</v>
      </c>
      <c r="P172" s="9">
        <v>188.437501</v>
      </c>
      <c r="Q172" s="9">
        <v>195.032813</v>
      </c>
      <c r="R172" s="9">
        <v>201.85896199999999</v>
      </c>
      <c r="S172" s="9">
        <v>208.924025</v>
      </c>
      <c r="T172" s="9">
        <v>216.236366</v>
      </c>
      <c r="U172" s="9">
        <v>223.80463900000001</v>
      </c>
      <c r="Y172" s="26">
        <v>0</v>
      </c>
      <c r="Z172" s="9">
        <v>0</v>
      </c>
      <c r="AA172" s="9">
        <v>0</v>
      </c>
      <c r="AB172" s="9">
        <v>137.33991</v>
      </c>
      <c r="AC172" s="9">
        <v>142.146807</v>
      </c>
      <c r="AD172" s="9">
        <v>150.04845399999999</v>
      </c>
      <c r="AE172" s="9">
        <v>154.638735</v>
      </c>
      <c r="AF172" s="9">
        <v>160.05109100000001</v>
      </c>
      <c r="AG172" s="9">
        <v>165.65287900000001</v>
      </c>
      <c r="AH172" s="9">
        <v>171.45072999999999</v>
      </c>
      <c r="AI172" s="9">
        <v>177.451505</v>
      </c>
      <c r="AJ172" s="9">
        <v>183.662308</v>
      </c>
      <c r="AK172" s="9">
        <v>190.09048899999999</v>
      </c>
      <c r="AL172" s="9">
        <v>196.74365599999999</v>
      </c>
      <c r="AM172" s="9">
        <v>203.629684</v>
      </c>
      <c r="AN172" s="9">
        <v>210.75672299999999</v>
      </c>
      <c r="AO172" s="9">
        <v>218.133208</v>
      </c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1:345">
      <c r="A173" s="9" t="s">
        <v>1766</v>
      </c>
      <c r="B173" s="9" t="s">
        <v>1029</v>
      </c>
      <c r="C173" s="21" t="s">
        <v>886</v>
      </c>
      <c r="D173" s="9" t="s">
        <v>1766</v>
      </c>
      <c r="E173" s="26">
        <v>0</v>
      </c>
      <c r="F173" s="9">
        <v>0</v>
      </c>
      <c r="G173" s="9">
        <v>0</v>
      </c>
      <c r="H173" s="9">
        <v>189.02967799999999</v>
      </c>
      <c r="I173" s="9">
        <v>195.64571599999999</v>
      </c>
      <c r="J173" s="9">
        <v>206.52123800000001</v>
      </c>
      <c r="K173" s="9">
        <v>212.83913000000001</v>
      </c>
      <c r="L173" s="9">
        <v>220.288499</v>
      </c>
      <c r="M173" s="9">
        <v>227.99859699999999</v>
      </c>
      <c r="N173" s="9">
        <v>235.97854699999999</v>
      </c>
      <c r="O173" s="9">
        <v>244.237797</v>
      </c>
      <c r="P173" s="9">
        <v>252.78612000000001</v>
      </c>
      <c r="Q173" s="9">
        <v>261.63363399999997</v>
      </c>
      <c r="R173" s="9">
        <v>270.79081100000002</v>
      </c>
      <c r="S173" s="9">
        <v>280.26848899999999</v>
      </c>
      <c r="T173" s="9">
        <v>290.07788599999998</v>
      </c>
      <c r="U173" s="9">
        <v>300.23061200000001</v>
      </c>
      <c r="Y173" s="26">
        <v>0</v>
      </c>
      <c r="Z173" s="9">
        <v>0</v>
      </c>
      <c r="AA173" s="9">
        <v>0</v>
      </c>
      <c r="AB173" s="9">
        <v>184.23945800000001</v>
      </c>
      <c r="AC173" s="9">
        <v>190.687839</v>
      </c>
      <c r="AD173" s="9">
        <v>201.287781</v>
      </c>
      <c r="AE173" s="9">
        <v>207.44557599999999</v>
      </c>
      <c r="AF173" s="9">
        <v>214.70617100000001</v>
      </c>
      <c r="AG173" s="9">
        <v>222.220887</v>
      </c>
      <c r="AH173" s="9">
        <v>229.99861799999999</v>
      </c>
      <c r="AI173" s="9">
        <v>238.04856899999999</v>
      </c>
      <c r="AJ173" s="9">
        <v>246.380269</v>
      </c>
      <c r="AK173" s="9">
        <v>255.003579</v>
      </c>
      <c r="AL173" s="9">
        <v>263.92870399999998</v>
      </c>
      <c r="AM173" s="9">
        <v>273.16620899999998</v>
      </c>
      <c r="AN173" s="9">
        <v>282.72702600000002</v>
      </c>
      <c r="AO173" s="9">
        <v>292.62247200000002</v>
      </c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1:345">
      <c r="A174" s="9" t="s">
        <v>1767</v>
      </c>
      <c r="B174" s="9" t="s">
        <v>1069</v>
      </c>
      <c r="C174" s="21" t="s">
        <v>886</v>
      </c>
      <c r="D174" s="9" t="s">
        <v>1767</v>
      </c>
      <c r="E174" s="26">
        <v>0</v>
      </c>
      <c r="F174" s="9">
        <v>0</v>
      </c>
      <c r="G174" s="9">
        <v>0</v>
      </c>
      <c r="H174" s="9">
        <v>85.077950000000001</v>
      </c>
      <c r="I174" s="9">
        <v>88.055678</v>
      </c>
      <c r="J174" s="9">
        <v>92.950502999999998</v>
      </c>
      <c r="K174" s="9">
        <v>95.794042000000005</v>
      </c>
      <c r="L174" s="9">
        <v>99.146833000000001</v>
      </c>
      <c r="M174" s="9">
        <v>102.616972</v>
      </c>
      <c r="N174" s="9">
        <v>106.208567</v>
      </c>
      <c r="O174" s="9">
        <v>109.925866</v>
      </c>
      <c r="P174" s="9">
        <v>113.77327200000001</v>
      </c>
      <c r="Q174" s="9">
        <v>117.755336</v>
      </c>
      <c r="R174" s="9">
        <v>121.876773</v>
      </c>
      <c r="S174" s="9">
        <v>126.14246</v>
      </c>
      <c r="T174" s="9">
        <v>130.557446</v>
      </c>
      <c r="U174" s="9">
        <v>135.126957</v>
      </c>
      <c r="Y174" s="26">
        <v>0</v>
      </c>
      <c r="Z174" s="9">
        <v>0</v>
      </c>
      <c r="AA174" s="9">
        <v>0</v>
      </c>
      <c r="AB174" s="9">
        <v>82.921981000000002</v>
      </c>
      <c r="AC174" s="9">
        <v>85.824251000000004</v>
      </c>
      <c r="AD174" s="9">
        <v>90.595043000000004</v>
      </c>
      <c r="AE174" s="9">
        <v>93.366525999999993</v>
      </c>
      <c r="AF174" s="9">
        <v>96.634354000000002</v>
      </c>
      <c r="AG174" s="9">
        <v>100.01655700000001</v>
      </c>
      <c r="AH174" s="9">
        <v>103.51713599999999</v>
      </c>
      <c r="AI174" s="9">
        <v>107.140236</v>
      </c>
      <c r="AJ174" s="9">
        <v>110.89014400000001</v>
      </c>
      <c r="AK174" s="9">
        <v>114.771299</v>
      </c>
      <c r="AL174" s="9">
        <v>118.78829500000001</v>
      </c>
      <c r="AM174" s="9">
        <v>122.945885</v>
      </c>
      <c r="AN174" s="9">
        <v>127.248991</v>
      </c>
      <c r="AO174" s="9">
        <v>131.70270600000001</v>
      </c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1:345">
      <c r="A175" s="9" t="s">
        <v>1768</v>
      </c>
      <c r="B175" s="9" t="s">
        <v>1071</v>
      </c>
      <c r="C175" s="21" t="s">
        <v>886</v>
      </c>
      <c r="D175" s="9" t="s">
        <v>1768</v>
      </c>
      <c r="E175" s="26">
        <v>0</v>
      </c>
      <c r="F175" s="9">
        <v>0</v>
      </c>
      <c r="G175" s="9">
        <v>0</v>
      </c>
      <c r="H175" s="9">
        <v>125.50768600000001</v>
      </c>
      <c r="I175" s="9">
        <v>129.90045499999999</v>
      </c>
      <c r="J175" s="9">
        <v>137.12134</v>
      </c>
      <c r="K175" s="9">
        <v>141.31615199999999</v>
      </c>
      <c r="L175" s="9">
        <v>146.26221699999999</v>
      </c>
      <c r="M175" s="9">
        <v>151.381395</v>
      </c>
      <c r="N175" s="9">
        <v>156.679743</v>
      </c>
      <c r="O175" s="9">
        <v>162.163534</v>
      </c>
      <c r="P175" s="9">
        <v>167.839258</v>
      </c>
      <c r="Q175" s="9">
        <v>173.71363199999999</v>
      </c>
      <c r="R175" s="9">
        <v>179.793609</v>
      </c>
      <c r="S175" s="9">
        <v>186.086386</v>
      </c>
      <c r="T175" s="9">
        <v>192.59940900000001</v>
      </c>
      <c r="U175" s="9">
        <v>199.34038799999999</v>
      </c>
      <c r="Y175" s="26">
        <v>0</v>
      </c>
      <c r="Z175" s="9">
        <v>0</v>
      </c>
      <c r="AA175" s="9">
        <v>0</v>
      </c>
      <c r="AB175" s="9">
        <v>122.32718300000001</v>
      </c>
      <c r="AC175" s="9">
        <v>126.608634</v>
      </c>
      <c r="AD175" s="9">
        <v>133.646546</v>
      </c>
      <c r="AE175" s="9">
        <v>137.735061</v>
      </c>
      <c r="AF175" s="9">
        <v>142.55578800000001</v>
      </c>
      <c r="AG175" s="9">
        <v>147.54524000000001</v>
      </c>
      <c r="AH175" s="9">
        <v>152.70932400000001</v>
      </c>
      <c r="AI175" s="9">
        <v>158.05414999999999</v>
      </c>
      <c r="AJ175" s="9">
        <v>163.58604500000001</v>
      </c>
      <c r="AK175" s="9">
        <v>169.31155699999999</v>
      </c>
      <c r="AL175" s="9">
        <v>175.237461</v>
      </c>
      <c r="AM175" s="9">
        <v>181.37077199999999</v>
      </c>
      <c r="AN175" s="9">
        <v>187.718749</v>
      </c>
      <c r="AO175" s="9">
        <v>194.288906</v>
      </c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1:345">
      <c r="A176" s="9" t="s">
        <v>1769</v>
      </c>
      <c r="B176" s="9" t="s">
        <v>1073</v>
      </c>
      <c r="C176" s="21" t="s">
        <v>886</v>
      </c>
      <c r="D176" s="9" t="s">
        <v>1769</v>
      </c>
      <c r="E176" s="26">
        <v>0</v>
      </c>
      <c r="F176" s="9">
        <v>0</v>
      </c>
      <c r="G176" s="9">
        <v>0</v>
      </c>
      <c r="H176" s="9">
        <v>166.01963799999999</v>
      </c>
      <c r="I176" s="9">
        <v>171.83032600000001</v>
      </c>
      <c r="J176" s="9">
        <v>181.382002</v>
      </c>
      <c r="K176" s="9">
        <v>186.930834</v>
      </c>
      <c r="L176" s="9">
        <v>193.47341299999999</v>
      </c>
      <c r="M176" s="9">
        <v>200.24498299999999</v>
      </c>
      <c r="N176" s="9">
        <v>207.253557</v>
      </c>
      <c r="O176" s="9">
        <v>214.50743199999999</v>
      </c>
      <c r="P176" s="9">
        <v>222.01519200000001</v>
      </c>
      <c r="Q176" s="9">
        <v>229.78572399999999</v>
      </c>
      <c r="R176" s="9">
        <v>237.82822400000001</v>
      </c>
      <c r="S176" s="9">
        <v>246.15221199999999</v>
      </c>
      <c r="T176" s="9">
        <v>254.767539</v>
      </c>
      <c r="U176" s="9">
        <v>263.68440299999997</v>
      </c>
      <c r="Y176" s="26">
        <v>0</v>
      </c>
      <c r="Z176" s="9">
        <v>0</v>
      </c>
      <c r="AA176" s="9">
        <v>0</v>
      </c>
      <c r="AB176" s="9">
        <v>161.81251800000001</v>
      </c>
      <c r="AC176" s="9">
        <v>167.475956</v>
      </c>
      <c r="AD176" s="9">
        <v>176.78559799999999</v>
      </c>
      <c r="AE176" s="9">
        <v>182.19382200000001</v>
      </c>
      <c r="AF176" s="9">
        <v>188.570606</v>
      </c>
      <c r="AG176" s="9">
        <v>195.17057700000001</v>
      </c>
      <c r="AH176" s="9">
        <v>202.00154699999999</v>
      </c>
      <c r="AI176" s="9">
        <v>209.07160099999999</v>
      </c>
      <c r="AJ176" s="9">
        <v>216.389107</v>
      </c>
      <c r="AK176" s="9">
        <v>223.962726</v>
      </c>
      <c r="AL176" s="9">
        <v>231.801421</v>
      </c>
      <c r="AM176" s="9">
        <v>239.91447099999999</v>
      </c>
      <c r="AN176" s="9">
        <v>248.31147799999999</v>
      </c>
      <c r="AO176" s="9">
        <v>257.00237900000002</v>
      </c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1:345">
      <c r="A177" s="9" t="s">
        <v>1770</v>
      </c>
      <c r="B177" s="9" t="s">
        <v>1075</v>
      </c>
      <c r="C177" s="21" t="s">
        <v>886</v>
      </c>
      <c r="D177" s="9" t="s">
        <v>1770</v>
      </c>
      <c r="E177" s="26">
        <v>0</v>
      </c>
      <c r="F177" s="9">
        <v>0</v>
      </c>
      <c r="G177" s="9">
        <v>0</v>
      </c>
      <c r="H177" s="9">
        <v>85.077950000000001</v>
      </c>
      <c r="I177" s="9">
        <v>88.055678</v>
      </c>
      <c r="J177" s="9">
        <v>92.950502999999998</v>
      </c>
      <c r="K177" s="9">
        <v>95.794042000000005</v>
      </c>
      <c r="L177" s="9">
        <v>99.146833000000001</v>
      </c>
      <c r="M177" s="9">
        <v>102.616972</v>
      </c>
      <c r="N177" s="9">
        <v>106.208567</v>
      </c>
      <c r="O177" s="9">
        <v>109.925866</v>
      </c>
      <c r="P177" s="9">
        <v>113.77327200000001</v>
      </c>
      <c r="Q177" s="9">
        <v>117.755336</v>
      </c>
      <c r="R177" s="9">
        <v>121.876773</v>
      </c>
      <c r="S177" s="9">
        <v>126.14246</v>
      </c>
      <c r="T177" s="9">
        <v>130.557446</v>
      </c>
      <c r="U177" s="9">
        <v>135.126957</v>
      </c>
      <c r="Y177" s="26">
        <v>0</v>
      </c>
      <c r="Z177" s="9">
        <v>0</v>
      </c>
      <c r="AA177" s="9">
        <v>0</v>
      </c>
      <c r="AB177" s="9">
        <v>82.921981000000002</v>
      </c>
      <c r="AC177" s="9">
        <v>85.824251000000004</v>
      </c>
      <c r="AD177" s="9">
        <v>90.595043000000004</v>
      </c>
      <c r="AE177" s="9">
        <v>93.366525999999993</v>
      </c>
      <c r="AF177" s="9">
        <v>96.634354000000002</v>
      </c>
      <c r="AG177" s="9">
        <v>100.01655700000001</v>
      </c>
      <c r="AH177" s="9">
        <v>103.51713599999999</v>
      </c>
      <c r="AI177" s="9">
        <v>107.140236</v>
      </c>
      <c r="AJ177" s="9">
        <v>110.89014400000001</v>
      </c>
      <c r="AK177" s="9">
        <v>114.771299</v>
      </c>
      <c r="AL177" s="9">
        <v>118.78829500000001</v>
      </c>
      <c r="AM177" s="9">
        <v>122.945885</v>
      </c>
      <c r="AN177" s="9">
        <v>127.248991</v>
      </c>
      <c r="AO177" s="9">
        <v>131.70270600000001</v>
      </c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1:345">
      <c r="A178" s="9" t="s">
        <v>1771</v>
      </c>
      <c r="B178" s="9" t="s">
        <v>1077</v>
      </c>
      <c r="C178" s="21" t="s">
        <v>886</v>
      </c>
      <c r="D178" s="9" t="s">
        <v>1771</v>
      </c>
      <c r="E178" s="26">
        <v>0</v>
      </c>
      <c r="F178" s="9">
        <v>0</v>
      </c>
      <c r="G178" s="9">
        <v>0</v>
      </c>
      <c r="H178" s="9">
        <v>125.50768600000001</v>
      </c>
      <c r="I178" s="9">
        <v>129.90045499999999</v>
      </c>
      <c r="J178" s="9">
        <v>137.12134</v>
      </c>
      <c r="K178" s="9">
        <v>141.31615199999999</v>
      </c>
      <c r="L178" s="9">
        <v>146.26221699999999</v>
      </c>
      <c r="M178" s="9">
        <v>151.381395</v>
      </c>
      <c r="N178" s="9">
        <v>156.679743</v>
      </c>
      <c r="O178" s="9">
        <v>162.163534</v>
      </c>
      <c r="P178" s="9">
        <v>167.839258</v>
      </c>
      <c r="Q178" s="9">
        <v>173.71363199999999</v>
      </c>
      <c r="R178" s="9">
        <v>179.793609</v>
      </c>
      <c r="S178" s="9">
        <v>186.086386</v>
      </c>
      <c r="T178" s="9">
        <v>192.59940900000001</v>
      </c>
      <c r="U178" s="9">
        <v>199.34038799999999</v>
      </c>
      <c r="Y178" s="26">
        <v>0</v>
      </c>
      <c r="Z178" s="9">
        <v>0</v>
      </c>
      <c r="AA178" s="9">
        <v>0</v>
      </c>
      <c r="AB178" s="9">
        <v>122.32718300000001</v>
      </c>
      <c r="AC178" s="9">
        <v>126.608634</v>
      </c>
      <c r="AD178" s="9">
        <v>133.646546</v>
      </c>
      <c r="AE178" s="9">
        <v>137.735061</v>
      </c>
      <c r="AF178" s="9">
        <v>142.55578800000001</v>
      </c>
      <c r="AG178" s="9">
        <v>147.54524000000001</v>
      </c>
      <c r="AH178" s="9">
        <v>152.70932400000001</v>
      </c>
      <c r="AI178" s="9">
        <v>158.05414999999999</v>
      </c>
      <c r="AJ178" s="9">
        <v>163.58604500000001</v>
      </c>
      <c r="AK178" s="9">
        <v>169.31155699999999</v>
      </c>
      <c r="AL178" s="9">
        <v>175.237461</v>
      </c>
      <c r="AM178" s="9">
        <v>181.37077199999999</v>
      </c>
      <c r="AN178" s="9">
        <v>187.718749</v>
      </c>
      <c r="AO178" s="9">
        <v>194.288906</v>
      </c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1:345">
      <c r="A179" s="9" t="s">
        <v>1772</v>
      </c>
      <c r="B179" s="9" t="s">
        <v>1079</v>
      </c>
      <c r="C179" s="21" t="s">
        <v>886</v>
      </c>
      <c r="D179" s="9" t="s">
        <v>1772</v>
      </c>
      <c r="E179" s="26">
        <v>0</v>
      </c>
      <c r="F179" s="9">
        <v>0</v>
      </c>
      <c r="G179" s="9">
        <v>0</v>
      </c>
      <c r="H179" s="9">
        <v>166.01963799999999</v>
      </c>
      <c r="I179" s="9">
        <v>171.83032600000001</v>
      </c>
      <c r="J179" s="9">
        <v>181.382002</v>
      </c>
      <c r="K179" s="9">
        <v>186.930834</v>
      </c>
      <c r="L179" s="9">
        <v>193.47341299999999</v>
      </c>
      <c r="M179" s="9">
        <v>200.24498299999999</v>
      </c>
      <c r="N179" s="9">
        <v>207.253557</v>
      </c>
      <c r="O179" s="9">
        <v>214.50743199999999</v>
      </c>
      <c r="P179" s="9">
        <v>222.01519200000001</v>
      </c>
      <c r="Q179" s="9">
        <v>229.78572399999999</v>
      </c>
      <c r="R179" s="9">
        <v>237.82822400000001</v>
      </c>
      <c r="S179" s="9">
        <v>246.15221199999999</v>
      </c>
      <c r="T179" s="9">
        <v>254.767539</v>
      </c>
      <c r="U179" s="9">
        <v>263.68440299999997</v>
      </c>
      <c r="Y179" s="26">
        <v>0</v>
      </c>
      <c r="Z179" s="9">
        <v>0</v>
      </c>
      <c r="AA179" s="9">
        <v>0</v>
      </c>
      <c r="AB179" s="9">
        <v>161.81251800000001</v>
      </c>
      <c r="AC179" s="9">
        <v>167.475956</v>
      </c>
      <c r="AD179" s="9">
        <v>176.78559799999999</v>
      </c>
      <c r="AE179" s="9">
        <v>182.19382200000001</v>
      </c>
      <c r="AF179" s="9">
        <v>188.570606</v>
      </c>
      <c r="AG179" s="9">
        <v>195.17057700000001</v>
      </c>
      <c r="AH179" s="9">
        <v>202.00154699999999</v>
      </c>
      <c r="AI179" s="9">
        <v>209.07160099999999</v>
      </c>
      <c r="AJ179" s="9">
        <v>216.389107</v>
      </c>
      <c r="AK179" s="9">
        <v>223.962726</v>
      </c>
      <c r="AL179" s="9">
        <v>231.801421</v>
      </c>
      <c r="AM179" s="9">
        <v>239.91447099999999</v>
      </c>
      <c r="AN179" s="9">
        <v>248.31147799999999</v>
      </c>
      <c r="AO179" s="9">
        <v>257.00237900000002</v>
      </c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1:345">
      <c r="A180" s="9" t="s">
        <v>1773</v>
      </c>
      <c r="B180" s="9" t="s">
        <v>1129</v>
      </c>
      <c r="C180" s="21" t="s">
        <v>886</v>
      </c>
      <c r="D180" s="9" t="s">
        <v>1773</v>
      </c>
      <c r="E180" s="26">
        <v>0</v>
      </c>
      <c r="F180" s="9">
        <v>0</v>
      </c>
      <c r="G180" s="9">
        <v>0</v>
      </c>
      <c r="H180" s="9">
        <v>159.680485</v>
      </c>
      <c r="I180" s="9">
        <v>165.26930200000001</v>
      </c>
      <c r="J180" s="9">
        <v>174.456265</v>
      </c>
      <c r="K180" s="9">
        <v>179.79322500000001</v>
      </c>
      <c r="L180" s="9">
        <v>186.08598799999999</v>
      </c>
      <c r="M180" s="9">
        <v>192.59899799999999</v>
      </c>
      <c r="N180" s="9">
        <v>199.33996300000001</v>
      </c>
      <c r="O180" s="9">
        <v>206.31686099999999</v>
      </c>
      <c r="P180" s="9">
        <v>213.53795199999999</v>
      </c>
      <c r="Q180" s="9">
        <v>221.01177999999999</v>
      </c>
      <c r="R180" s="9">
        <v>228.74719200000001</v>
      </c>
      <c r="S180" s="9">
        <v>236.753344</v>
      </c>
      <c r="T180" s="9">
        <v>245.03971100000001</v>
      </c>
      <c r="U180" s="9">
        <v>253.61610099999999</v>
      </c>
      <c r="Y180" s="26">
        <v>0</v>
      </c>
      <c r="Z180" s="9">
        <v>0</v>
      </c>
      <c r="AA180" s="9">
        <v>0</v>
      </c>
      <c r="AB180" s="9">
        <v>155.634006</v>
      </c>
      <c r="AC180" s="9">
        <v>161.08119600000001</v>
      </c>
      <c r="AD180" s="9">
        <v>170.03536600000001</v>
      </c>
      <c r="AE180" s="9">
        <v>175.237087</v>
      </c>
      <c r="AF180" s="9">
        <v>181.370385</v>
      </c>
      <c r="AG180" s="9">
        <v>187.71834899999999</v>
      </c>
      <c r="AH180" s="9">
        <v>194.28849099999999</v>
      </c>
      <c r="AI180" s="9">
        <v>201.08858799999999</v>
      </c>
      <c r="AJ180" s="9">
        <v>208.126689</v>
      </c>
      <c r="AK180" s="9">
        <v>215.411123</v>
      </c>
      <c r="AL180" s="9">
        <v>222.950512</v>
      </c>
      <c r="AM180" s="9">
        <v>230.75378000000001</v>
      </c>
      <c r="AN180" s="9">
        <v>238.830162</v>
      </c>
      <c r="AO180" s="9">
        <v>247.18921800000001</v>
      </c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1:345">
      <c r="A181" s="9" t="s">
        <v>1774</v>
      </c>
      <c r="B181" s="9" t="s">
        <v>1775</v>
      </c>
      <c r="C181" s="21" t="s">
        <v>886</v>
      </c>
      <c r="D181" s="9" t="s">
        <v>1774</v>
      </c>
      <c r="E181" s="26">
        <v>0</v>
      </c>
      <c r="F181" s="9">
        <v>0</v>
      </c>
      <c r="G181" s="9">
        <v>0</v>
      </c>
      <c r="H181" s="9">
        <v>1</v>
      </c>
      <c r="I181" s="9">
        <v>1</v>
      </c>
      <c r="J181" s="9">
        <v>1</v>
      </c>
      <c r="K181" s="9">
        <v>1</v>
      </c>
      <c r="L181" s="9">
        <v>1</v>
      </c>
      <c r="M181" s="9">
        <v>1</v>
      </c>
      <c r="N181" s="9">
        <v>1</v>
      </c>
      <c r="O181" s="9">
        <v>1</v>
      </c>
      <c r="P181" s="9">
        <v>1</v>
      </c>
      <c r="Q181" s="9">
        <v>1</v>
      </c>
      <c r="R181" s="9">
        <v>1</v>
      </c>
      <c r="S181" s="9">
        <v>1</v>
      </c>
      <c r="T181" s="9">
        <v>1</v>
      </c>
      <c r="U181" s="9">
        <v>1</v>
      </c>
      <c r="Y181" s="26">
        <v>0</v>
      </c>
      <c r="Z181" s="9">
        <v>0</v>
      </c>
      <c r="AA181" s="9">
        <v>0</v>
      </c>
      <c r="AB181" s="9">
        <v>1</v>
      </c>
      <c r="AC181" s="9">
        <v>1</v>
      </c>
      <c r="AD181" s="9">
        <v>1</v>
      </c>
      <c r="AE181" s="9">
        <v>1</v>
      </c>
      <c r="AF181" s="9">
        <v>1</v>
      </c>
      <c r="AG181" s="9">
        <v>1</v>
      </c>
      <c r="AH181" s="9">
        <v>1</v>
      </c>
      <c r="AI181" s="9">
        <v>1</v>
      </c>
      <c r="AJ181" s="9">
        <v>1</v>
      </c>
      <c r="AK181" s="9">
        <v>1</v>
      </c>
      <c r="AL181" s="9">
        <v>1</v>
      </c>
      <c r="AM181" s="9">
        <v>1</v>
      </c>
      <c r="AN181" s="9">
        <v>1</v>
      </c>
      <c r="AO181" s="9">
        <v>1</v>
      </c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1:345">
      <c r="A182" s="9" t="s">
        <v>1776</v>
      </c>
      <c r="B182" s="9" t="s">
        <v>1777</v>
      </c>
      <c r="C182" s="21" t="s">
        <v>886</v>
      </c>
      <c r="D182" s="9" t="s">
        <v>1776</v>
      </c>
      <c r="E182" s="26">
        <v>0</v>
      </c>
      <c r="F182" s="9">
        <v>0</v>
      </c>
      <c r="G182" s="9">
        <v>0</v>
      </c>
      <c r="H182" s="9">
        <v>1</v>
      </c>
      <c r="I182" s="9">
        <v>1</v>
      </c>
      <c r="J182" s="9">
        <v>1</v>
      </c>
      <c r="K182" s="9">
        <v>1</v>
      </c>
      <c r="L182" s="9">
        <v>1</v>
      </c>
      <c r="M182" s="9">
        <v>1</v>
      </c>
      <c r="N182" s="9">
        <v>1</v>
      </c>
      <c r="O182" s="9">
        <v>1</v>
      </c>
      <c r="P182" s="9">
        <v>1</v>
      </c>
      <c r="Q182" s="9">
        <v>1</v>
      </c>
      <c r="R182" s="9">
        <v>1</v>
      </c>
      <c r="S182" s="9">
        <v>1</v>
      </c>
      <c r="T182" s="9">
        <v>1</v>
      </c>
      <c r="U182" s="9">
        <v>1</v>
      </c>
      <c r="Y182" s="26">
        <v>0</v>
      </c>
      <c r="Z182" s="9">
        <v>0</v>
      </c>
      <c r="AA182" s="9">
        <v>0</v>
      </c>
      <c r="AB182" s="9">
        <v>1</v>
      </c>
      <c r="AC182" s="9">
        <v>1</v>
      </c>
      <c r="AD182" s="9">
        <v>1</v>
      </c>
      <c r="AE182" s="9">
        <v>1</v>
      </c>
      <c r="AF182" s="9">
        <v>1</v>
      </c>
      <c r="AG182" s="9">
        <v>1</v>
      </c>
      <c r="AH182" s="9">
        <v>1</v>
      </c>
      <c r="AI182" s="9">
        <v>1</v>
      </c>
      <c r="AJ182" s="9">
        <v>1</v>
      </c>
      <c r="AK182" s="9">
        <v>1</v>
      </c>
      <c r="AL182" s="9">
        <v>1</v>
      </c>
      <c r="AM182" s="9">
        <v>1</v>
      </c>
      <c r="AN182" s="9">
        <v>1</v>
      </c>
      <c r="AO182" s="9">
        <v>1</v>
      </c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1:345">
      <c r="A183" s="9" t="s">
        <v>1778</v>
      </c>
      <c r="B183" s="9" t="s">
        <v>1779</v>
      </c>
      <c r="C183" s="21" t="s">
        <v>839</v>
      </c>
      <c r="D183" s="9" t="s">
        <v>1778</v>
      </c>
      <c r="E183" s="26">
        <v>0</v>
      </c>
      <c r="F183" s="9">
        <v>0</v>
      </c>
      <c r="G183" s="9">
        <v>0</v>
      </c>
      <c r="H183" s="9">
        <v>1</v>
      </c>
      <c r="I183" s="9">
        <v>1</v>
      </c>
      <c r="J183" s="9">
        <v>1</v>
      </c>
      <c r="K183" s="9">
        <v>1</v>
      </c>
      <c r="L183" s="9">
        <v>1</v>
      </c>
      <c r="M183" s="9">
        <v>1</v>
      </c>
      <c r="N183" s="9">
        <v>1</v>
      </c>
      <c r="O183" s="9">
        <v>1</v>
      </c>
      <c r="P183" s="9">
        <v>1</v>
      </c>
      <c r="Q183" s="9">
        <v>1</v>
      </c>
      <c r="R183" s="9">
        <v>1</v>
      </c>
      <c r="S183" s="9">
        <v>1</v>
      </c>
      <c r="T183" s="9">
        <v>1</v>
      </c>
      <c r="U183" s="9">
        <v>1</v>
      </c>
      <c r="Y183" s="26">
        <v>0</v>
      </c>
      <c r="Z183" s="9">
        <v>0</v>
      </c>
      <c r="AA183" s="9">
        <v>0</v>
      </c>
      <c r="AB183" s="9">
        <v>1</v>
      </c>
      <c r="AC183" s="9">
        <v>1</v>
      </c>
      <c r="AD183" s="9">
        <v>1</v>
      </c>
      <c r="AE183" s="9">
        <v>1</v>
      </c>
      <c r="AF183" s="9">
        <v>1</v>
      </c>
      <c r="AG183" s="9">
        <v>1</v>
      </c>
      <c r="AH183" s="9">
        <v>1</v>
      </c>
      <c r="AI183" s="9">
        <v>1</v>
      </c>
      <c r="AJ183" s="9">
        <v>1</v>
      </c>
      <c r="AK183" s="9">
        <v>1</v>
      </c>
      <c r="AL183" s="9">
        <v>1</v>
      </c>
      <c r="AM183" s="9">
        <v>1</v>
      </c>
      <c r="AN183" s="9">
        <v>1</v>
      </c>
      <c r="AO183" s="9">
        <v>1</v>
      </c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1:345">
      <c r="A184" s="9" t="s">
        <v>1780</v>
      </c>
      <c r="B184" s="9" t="s">
        <v>1781</v>
      </c>
      <c r="C184" s="21" t="s">
        <v>839</v>
      </c>
      <c r="D184" s="9" t="s">
        <v>1780</v>
      </c>
      <c r="E184" s="26">
        <v>0</v>
      </c>
      <c r="F184" s="9">
        <v>0</v>
      </c>
      <c r="G184" s="9">
        <v>0</v>
      </c>
      <c r="H184" s="9">
        <v>1</v>
      </c>
      <c r="I184" s="9">
        <v>1</v>
      </c>
      <c r="J184" s="9">
        <v>1</v>
      </c>
      <c r="K184" s="9">
        <v>1</v>
      </c>
      <c r="L184" s="9">
        <v>1</v>
      </c>
      <c r="M184" s="9">
        <v>1</v>
      </c>
      <c r="N184" s="9">
        <v>1</v>
      </c>
      <c r="O184" s="9">
        <v>1</v>
      </c>
      <c r="P184" s="9">
        <v>1</v>
      </c>
      <c r="Q184" s="9">
        <v>1</v>
      </c>
      <c r="R184" s="9">
        <v>1</v>
      </c>
      <c r="S184" s="9">
        <v>1</v>
      </c>
      <c r="T184" s="9">
        <v>1</v>
      </c>
      <c r="U184" s="9">
        <v>1</v>
      </c>
      <c r="Y184" s="26">
        <v>0</v>
      </c>
      <c r="Z184" s="9">
        <v>0</v>
      </c>
      <c r="AA184" s="9">
        <v>0</v>
      </c>
      <c r="AB184" s="9">
        <v>1</v>
      </c>
      <c r="AC184" s="9">
        <v>1</v>
      </c>
      <c r="AD184" s="9">
        <v>1</v>
      </c>
      <c r="AE184" s="9">
        <v>1</v>
      </c>
      <c r="AF184" s="9">
        <v>1</v>
      </c>
      <c r="AG184" s="9">
        <v>1</v>
      </c>
      <c r="AH184" s="9">
        <v>1</v>
      </c>
      <c r="AI184" s="9">
        <v>1</v>
      </c>
      <c r="AJ184" s="9">
        <v>1</v>
      </c>
      <c r="AK184" s="9">
        <v>1</v>
      </c>
      <c r="AL184" s="9">
        <v>1</v>
      </c>
      <c r="AM184" s="9">
        <v>1</v>
      </c>
      <c r="AN184" s="9">
        <v>1</v>
      </c>
      <c r="AO184" s="9">
        <v>1</v>
      </c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1:345">
      <c r="A185" s="9" t="s">
        <v>1782</v>
      </c>
      <c r="B185" s="9" t="s">
        <v>1149</v>
      </c>
      <c r="C185" s="21" t="s">
        <v>839</v>
      </c>
      <c r="D185" s="9" t="s">
        <v>1782</v>
      </c>
      <c r="E185" s="26">
        <v>0</v>
      </c>
      <c r="F185" s="9">
        <v>0</v>
      </c>
      <c r="G185" s="9">
        <v>0</v>
      </c>
      <c r="H185" s="9">
        <v>1.026</v>
      </c>
      <c r="I185" s="9">
        <v>1.026</v>
      </c>
      <c r="J185" s="9">
        <v>1.026</v>
      </c>
      <c r="K185" s="9">
        <v>1.026</v>
      </c>
      <c r="L185" s="9">
        <v>1.026</v>
      </c>
      <c r="M185" s="9">
        <v>1.026</v>
      </c>
      <c r="N185" s="9">
        <v>1.026</v>
      </c>
      <c r="O185" s="9">
        <v>1.026</v>
      </c>
      <c r="P185" s="9">
        <v>1.026</v>
      </c>
      <c r="Q185" s="9">
        <v>1.026</v>
      </c>
      <c r="R185" s="9">
        <v>1.026</v>
      </c>
      <c r="S185" s="9">
        <v>1.026</v>
      </c>
      <c r="T185" s="9">
        <v>1.026</v>
      </c>
      <c r="U185" s="9">
        <v>1.026</v>
      </c>
      <c r="Y185" s="26">
        <v>0</v>
      </c>
      <c r="Z185" s="9">
        <v>0</v>
      </c>
      <c r="AA185" s="9">
        <v>0</v>
      </c>
      <c r="AB185" s="9">
        <v>1</v>
      </c>
      <c r="AC185" s="9">
        <v>1</v>
      </c>
      <c r="AD185" s="9">
        <v>1</v>
      </c>
      <c r="AE185" s="9">
        <v>1</v>
      </c>
      <c r="AF185" s="9">
        <v>1</v>
      </c>
      <c r="AG185" s="9">
        <v>1</v>
      </c>
      <c r="AH185" s="9">
        <v>1</v>
      </c>
      <c r="AI185" s="9">
        <v>1</v>
      </c>
      <c r="AJ185" s="9">
        <v>1</v>
      </c>
      <c r="AK185" s="9">
        <v>1</v>
      </c>
      <c r="AL185" s="9">
        <v>1</v>
      </c>
      <c r="AM185" s="9">
        <v>1</v>
      </c>
      <c r="AN185" s="9">
        <v>1</v>
      </c>
      <c r="AO185" s="9">
        <v>1</v>
      </c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1:345">
      <c r="A186" s="9" t="s">
        <v>1783</v>
      </c>
      <c r="B186" s="9" t="s">
        <v>1151</v>
      </c>
      <c r="C186" s="21" t="s">
        <v>839</v>
      </c>
      <c r="D186" s="9" t="s">
        <v>1783</v>
      </c>
      <c r="E186" s="26">
        <v>0</v>
      </c>
      <c r="F186" s="9">
        <v>0</v>
      </c>
      <c r="G186" s="9">
        <v>0</v>
      </c>
      <c r="H186" s="9">
        <v>1.026</v>
      </c>
      <c r="I186" s="9">
        <v>1.026</v>
      </c>
      <c r="J186" s="9">
        <v>1.026</v>
      </c>
      <c r="K186" s="9">
        <v>1.026</v>
      </c>
      <c r="L186" s="9">
        <v>1.026</v>
      </c>
      <c r="M186" s="9">
        <v>1.026</v>
      </c>
      <c r="N186" s="9">
        <v>1.026</v>
      </c>
      <c r="O186" s="9">
        <v>1.026</v>
      </c>
      <c r="P186" s="9">
        <v>1.026</v>
      </c>
      <c r="Q186" s="9">
        <v>1.026</v>
      </c>
      <c r="R186" s="9">
        <v>1.026</v>
      </c>
      <c r="S186" s="9">
        <v>1.026</v>
      </c>
      <c r="T186" s="9">
        <v>1.026</v>
      </c>
      <c r="U186" s="9">
        <v>1.026</v>
      </c>
      <c r="Y186" s="26">
        <v>0</v>
      </c>
      <c r="Z186" s="9">
        <v>0</v>
      </c>
      <c r="AA186" s="9">
        <v>0</v>
      </c>
      <c r="AB186" s="9">
        <v>1</v>
      </c>
      <c r="AC186" s="9">
        <v>1</v>
      </c>
      <c r="AD186" s="9">
        <v>1</v>
      </c>
      <c r="AE186" s="9">
        <v>1</v>
      </c>
      <c r="AF186" s="9">
        <v>1</v>
      </c>
      <c r="AG186" s="9">
        <v>1</v>
      </c>
      <c r="AH186" s="9">
        <v>1</v>
      </c>
      <c r="AI186" s="9">
        <v>1</v>
      </c>
      <c r="AJ186" s="9">
        <v>1</v>
      </c>
      <c r="AK186" s="9">
        <v>1</v>
      </c>
      <c r="AL186" s="9">
        <v>1</v>
      </c>
      <c r="AM186" s="9">
        <v>1</v>
      </c>
      <c r="AN186" s="9">
        <v>1</v>
      </c>
      <c r="AO186" s="9">
        <v>1</v>
      </c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1:345">
      <c r="A187" s="9" t="s">
        <v>1784</v>
      </c>
      <c r="B187" s="9" t="s">
        <v>1099</v>
      </c>
      <c r="C187" s="21" t="s">
        <v>886</v>
      </c>
      <c r="D187" s="9" t="s">
        <v>1784</v>
      </c>
      <c r="E187" s="26">
        <v>0</v>
      </c>
      <c r="F187" s="9">
        <v>0</v>
      </c>
      <c r="G187" s="9">
        <v>0</v>
      </c>
      <c r="H187" s="9">
        <v>60.347850999999999</v>
      </c>
      <c r="I187" s="9">
        <v>62.460025999999999</v>
      </c>
      <c r="J187" s="9">
        <v>65.932044000000005</v>
      </c>
      <c r="K187" s="9">
        <v>67.949034999999995</v>
      </c>
      <c r="L187" s="9">
        <v>70.327251000000004</v>
      </c>
      <c r="M187" s="9">
        <v>72.788704999999993</v>
      </c>
      <c r="N187" s="9">
        <v>75.336309</v>
      </c>
      <c r="O187" s="9">
        <v>77.973079999999996</v>
      </c>
      <c r="P187" s="9">
        <v>80.702138000000005</v>
      </c>
      <c r="Q187" s="9">
        <v>83.526713000000001</v>
      </c>
      <c r="R187" s="9">
        <v>86.450147999999999</v>
      </c>
      <c r="S187" s="9">
        <v>89.475903000000002</v>
      </c>
      <c r="T187" s="9">
        <v>92.607560000000007</v>
      </c>
      <c r="U187" s="9">
        <v>95.848823999999993</v>
      </c>
      <c r="Y187" s="26">
        <v>0</v>
      </c>
      <c r="Z187" s="9">
        <v>0</v>
      </c>
      <c r="AA187" s="9">
        <v>0</v>
      </c>
      <c r="AB187" s="9">
        <v>58.818570000000001</v>
      </c>
      <c r="AC187" s="9">
        <v>60.877220000000001</v>
      </c>
      <c r="AD187" s="9">
        <v>64.261258999999995</v>
      </c>
      <c r="AE187" s="9">
        <v>66.227138999999994</v>
      </c>
      <c r="AF187" s="9">
        <v>68.545089000000004</v>
      </c>
      <c r="AG187" s="9">
        <v>70.944166999999993</v>
      </c>
      <c r="AH187" s="9">
        <v>73.427212999999995</v>
      </c>
      <c r="AI187" s="9">
        <v>75.997164999999995</v>
      </c>
      <c r="AJ187" s="9">
        <v>78.657066</v>
      </c>
      <c r="AK187" s="9">
        <v>81.410062999999994</v>
      </c>
      <c r="AL187" s="9">
        <v>84.259416000000002</v>
      </c>
      <c r="AM187" s="9">
        <v>87.208494999999999</v>
      </c>
      <c r="AN187" s="9">
        <v>90.260791999999995</v>
      </c>
      <c r="AO187" s="9">
        <v>93.419920000000005</v>
      </c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1:345">
      <c r="A188" s="9" t="s">
        <v>1785</v>
      </c>
      <c r="B188" s="9" t="s">
        <v>1101</v>
      </c>
      <c r="C188" s="21" t="s">
        <v>886</v>
      </c>
      <c r="D188" s="9" t="s">
        <v>1785</v>
      </c>
      <c r="E188" s="26">
        <v>0</v>
      </c>
      <c r="F188" s="9">
        <v>0</v>
      </c>
      <c r="G188" s="9">
        <v>0</v>
      </c>
      <c r="H188" s="9">
        <v>65.359278000000003</v>
      </c>
      <c r="I188" s="9">
        <v>67.646852999999993</v>
      </c>
      <c r="J188" s="9">
        <v>71.407195000000002</v>
      </c>
      <c r="K188" s="9">
        <v>73.591682000000006</v>
      </c>
      <c r="L188" s="9">
        <v>76.167390999999995</v>
      </c>
      <c r="M188" s="9">
        <v>78.833248999999995</v>
      </c>
      <c r="N188" s="9">
        <v>81.592412999999993</v>
      </c>
      <c r="O188" s="9">
        <v>84.448148000000003</v>
      </c>
      <c r="P188" s="9">
        <v>87.403833000000006</v>
      </c>
      <c r="Q188" s="9">
        <v>90.462967000000006</v>
      </c>
      <c r="R188" s="9">
        <v>93.629170999999999</v>
      </c>
      <c r="S188" s="9">
        <v>96.906192000000004</v>
      </c>
      <c r="T188" s="9">
        <v>100.29790800000001</v>
      </c>
      <c r="U188" s="9">
        <v>103.808335</v>
      </c>
      <c r="Y188" s="26">
        <v>0</v>
      </c>
      <c r="Z188" s="9">
        <v>0</v>
      </c>
      <c r="AA188" s="9">
        <v>0</v>
      </c>
      <c r="AB188" s="9">
        <v>63.703001999999998</v>
      </c>
      <c r="AC188" s="9">
        <v>65.932607000000004</v>
      </c>
      <c r="AD188" s="9">
        <v>69.597665000000006</v>
      </c>
      <c r="AE188" s="9">
        <v>71.726795999999993</v>
      </c>
      <c r="AF188" s="9">
        <v>74.237234000000001</v>
      </c>
      <c r="AG188" s="9">
        <v>76.835537000000002</v>
      </c>
      <c r="AH188" s="9">
        <v>79.524781000000004</v>
      </c>
      <c r="AI188" s="9">
        <v>82.308148000000003</v>
      </c>
      <c r="AJ188" s="9">
        <v>85.188933000000006</v>
      </c>
      <c r="AK188" s="9">
        <v>88.170546000000002</v>
      </c>
      <c r="AL188" s="9">
        <v>91.256514999999993</v>
      </c>
      <c r="AM188" s="9">
        <v>94.450492999999994</v>
      </c>
      <c r="AN188" s="9">
        <v>97.756259999999997</v>
      </c>
      <c r="AO188" s="9">
        <v>101.177729</v>
      </c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1:345">
      <c r="A189" s="9" t="s">
        <v>1786</v>
      </c>
      <c r="B189" s="9" t="s">
        <v>1103</v>
      </c>
      <c r="C189" s="21" t="s">
        <v>886</v>
      </c>
      <c r="D189" s="9" t="s">
        <v>1786</v>
      </c>
      <c r="E189" s="26">
        <v>0</v>
      </c>
      <c r="F189" s="9">
        <v>0</v>
      </c>
      <c r="G189" s="9">
        <v>0</v>
      </c>
      <c r="H189" s="9">
        <v>74.012742000000003</v>
      </c>
      <c r="I189" s="9">
        <v>76.603188000000003</v>
      </c>
      <c r="J189" s="9">
        <v>80.861394000000004</v>
      </c>
      <c r="K189" s="9">
        <v>83.335103000000004</v>
      </c>
      <c r="L189" s="9">
        <v>86.251830999999996</v>
      </c>
      <c r="M189" s="9">
        <v>89.270645999999999</v>
      </c>
      <c r="N189" s="9">
        <v>92.395117999999997</v>
      </c>
      <c r="O189" s="9">
        <v>95.628946999999997</v>
      </c>
      <c r="P189" s="9">
        <v>98.975960000000001</v>
      </c>
      <c r="Q189" s="9">
        <v>102.440119</v>
      </c>
      <c r="R189" s="9">
        <v>106.02552300000001</v>
      </c>
      <c r="S189" s="9">
        <v>109.736417</v>
      </c>
      <c r="T189" s="9">
        <v>113.577191</v>
      </c>
      <c r="U189" s="9">
        <v>117.552393</v>
      </c>
      <c r="Y189" s="26">
        <v>0</v>
      </c>
      <c r="Z189" s="9">
        <v>0</v>
      </c>
      <c r="AA189" s="9">
        <v>0</v>
      </c>
      <c r="AB189" s="9">
        <v>72.137178000000006</v>
      </c>
      <c r="AC189" s="9">
        <v>74.661979000000002</v>
      </c>
      <c r="AD189" s="9">
        <v>78.812284000000005</v>
      </c>
      <c r="AE189" s="9">
        <v>81.223309</v>
      </c>
      <c r="AF189" s="9">
        <v>84.066125</v>
      </c>
      <c r="AG189" s="9">
        <v>87.008438999999996</v>
      </c>
      <c r="AH189" s="9">
        <v>90.053734000000006</v>
      </c>
      <c r="AI189" s="9">
        <v>93.205614999999995</v>
      </c>
      <c r="AJ189" s="9">
        <v>96.467811999999995</v>
      </c>
      <c r="AK189" s="9">
        <v>99.844184999999996</v>
      </c>
      <c r="AL189" s="9">
        <v>103.33873199999999</v>
      </c>
      <c r="AM189" s="9">
        <v>106.95558699999999</v>
      </c>
      <c r="AN189" s="9">
        <v>110.699033</v>
      </c>
      <c r="AO189" s="9">
        <v>114.573499</v>
      </c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1:345">
      <c r="A190" s="9" t="s">
        <v>1787</v>
      </c>
      <c r="B190" s="9" t="s">
        <v>1105</v>
      </c>
      <c r="C190" s="21" t="s">
        <v>886</v>
      </c>
      <c r="D190" s="9" t="s">
        <v>1787</v>
      </c>
      <c r="E190" s="26">
        <v>0</v>
      </c>
      <c r="F190" s="9">
        <v>0</v>
      </c>
      <c r="G190" s="9">
        <v>0</v>
      </c>
      <c r="H190" s="9">
        <v>97.920670999999999</v>
      </c>
      <c r="I190" s="9">
        <v>101.34789499999999</v>
      </c>
      <c r="J190" s="9">
        <v>106.981605</v>
      </c>
      <c r="K190" s="9">
        <v>110.254383</v>
      </c>
      <c r="L190" s="9">
        <v>114.113286</v>
      </c>
      <c r="M190" s="9">
        <v>118.10725100000001</v>
      </c>
      <c r="N190" s="9">
        <v>122.241005</v>
      </c>
      <c r="O190" s="9">
        <v>126.51944</v>
      </c>
      <c r="P190" s="9">
        <v>130.947621</v>
      </c>
      <c r="Q190" s="9">
        <v>135.530787</v>
      </c>
      <c r="R190" s="9">
        <v>140.27436499999999</v>
      </c>
      <c r="S190" s="9">
        <v>145.18396799999999</v>
      </c>
      <c r="T190" s="9">
        <v>150.26540700000001</v>
      </c>
      <c r="U190" s="9">
        <v>155.52469600000001</v>
      </c>
      <c r="Y190" s="26">
        <v>0</v>
      </c>
      <c r="Z190" s="9">
        <v>0</v>
      </c>
      <c r="AA190" s="9">
        <v>0</v>
      </c>
      <c r="AB190" s="9">
        <v>95.439254000000005</v>
      </c>
      <c r="AC190" s="9">
        <v>98.779628000000002</v>
      </c>
      <c r="AD190" s="9">
        <v>104.270583</v>
      </c>
      <c r="AE190" s="9">
        <v>107.46042799999999</v>
      </c>
      <c r="AF190" s="9">
        <v>111.221543</v>
      </c>
      <c r="AG190" s="9">
        <v>115.11429699999999</v>
      </c>
      <c r="AH190" s="9">
        <v>119.143297</v>
      </c>
      <c r="AI190" s="9">
        <v>123.31331299999999</v>
      </c>
      <c r="AJ190" s="9">
        <v>127.629278</v>
      </c>
      <c r="AK190" s="9">
        <v>132.09630300000001</v>
      </c>
      <c r="AL190" s="9">
        <v>136.719674</v>
      </c>
      <c r="AM190" s="9">
        <v>141.504862</v>
      </c>
      <c r="AN190" s="9">
        <v>146.45753300000001</v>
      </c>
      <c r="AO190" s="9">
        <v>151.58354600000001</v>
      </c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1:345">
      <c r="A191" s="9" t="s">
        <v>1788</v>
      </c>
      <c r="B191" s="9" t="s">
        <v>1107</v>
      </c>
      <c r="C191" s="21" t="s">
        <v>886</v>
      </c>
      <c r="D191" s="9" t="s">
        <v>1788</v>
      </c>
      <c r="E191" s="26">
        <v>0</v>
      </c>
      <c r="F191" s="9">
        <v>0</v>
      </c>
      <c r="G191" s="9">
        <v>0</v>
      </c>
      <c r="H191" s="9">
        <v>121.57811</v>
      </c>
      <c r="I191" s="9">
        <v>125.833344</v>
      </c>
      <c r="J191" s="9">
        <v>132.828147</v>
      </c>
      <c r="K191" s="9">
        <v>136.89162200000001</v>
      </c>
      <c r="L191" s="9">
        <v>141.682828</v>
      </c>
      <c r="M191" s="9">
        <v>146.641727</v>
      </c>
      <c r="N191" s="9">
        <v>151.77418800000001</v>
      </c>
      <c r="O191" s="9">
        <v>157.086285</v>
      </c>
      <c r="P191" s="9">
        <v>162.584304</v>
      </c>
      <c r="Q191" s="9">
        <v>168.274755</v>
      </c>
      <c r="R191" s="9">
        <v>174.16437199999999</v>
      </c>
      <c r="S191" s="9">
        <v>180.26012499999999</v>
      </c>
      <c r="T191" s="9">
        <v>186.56922900000001</v>
      </c>
      <c r="U191" s="9">
        <v>193.099152</v>
      </c>
      <c r="Y191" s="26">
        <v>0</v>
      </c>
      <c r="Z191" s="9">
        <v>0</v>
      </c>
      <c r="AA191" s="9">
        <v>0</v>
      </c>
      <c r="AB191" s="9">
        <v>118.497187</v>
      </c>
      <c r="AC191" s="9">
        <v>122.644589</v>
      </c>
      <c r="AD191" s="9">
        <v>129.46214699999999</v>
      </c>
      <c r="AE191" s="9">
        <v>133.422653</v>
      </c>
      <c r="AF191" s="9">
        <v>138.092445</v>
      </c>
      <c r="AG191" s="9">
        <v>142.925681</v>
      </c>
      <c r="AH191" s="9">
        <v>147.92807999999999</v>
      </c>
      <c r="AI191" s="9">
        <v>153.10556299999999</v>
      </c>
      <c r="AJ191" s="9">
        <v>158.464257</v>
      </c>
      <c r="AK191" s="9">
        <v>164.01050599999999</v>
      </c>
      <c r="AL191" s="9">
        <v>169.75087400000001</v>
      </c>
      <c r="AM191" s="9">
        <v>175.69215500000001</v>
      </c>
      <c r="AN191" s="9">
        <v>181.84137999999999</v>
      </c>
      <c r="AO191" s="9">
        <v>188.205828</v>
      </c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1:345">
      <c r="A192" s="9" t="s">
        <v>1789</v>
      </c>
      <c r="B192" s="9" t="s">
        <v>1109</v>
      </c>
      <c r="C192" s="21" t="s">
        <v>886</v>
      </c>
      <c r="D192" s="9" t="s">
        <v>1789</v>
      </c>
      <c r="E192" s="26">
        <v>0</v>
      </c>
      <c r="F192" s="9">
        <v>0</v>
      </c>
      <c r="G192" s="9">
        <v>0</v>
      </c>
      <c r="H192" s="9">
        <v>140.910743</v>
      </c>
      <c r="I192" s="9">
        <v>145.84261900000001</v>
      </c>
      <c r="J192" s="9">
        <v>153.94969499999999</v>
      </c>
      <c r="K192" s="9">
        <v>158.65931900000001</v>
      </c>
      <c r="L192" s="9">
        <v>164.21239499999999</v>
      </c>
      <c r="M192" s="9">
        <v>169.95982900000001</v>
      </c>
      <c r="N192" s="9">
        <v>175.908423</v>
      </c>
      <c r="O192" s="9">
        <v>182.06521799999999</v>
      </c>
      <c r="P192" s="9">
        <v>188.437501</v>
      </c>
      <c r="Q192" s="9">
        <v>195.032813</v>
      </c>
      <c r="R192" s="9">
        <v>201.85896199999999</v>
      </c>
      <c r="S192" s="9">
        <v>208.924025</v>
      </c>
      <c r="T192" s="9">
        <v>216.236366</v>
      </c>
      <c r="U192" s="9">
        <v>223.80463900000001</v>
      </c>
      <c r="Y192" s="26">
        <v>0</v>
      </c>
      <c r="Z192" s="9">
        <v>0</v>
      </c>
      <c r="AA192" s="9">
        <v>0</v>
      </c>
      <c r="AB192" s="9">
        <v>137.33991</v>
      </c>
      <c r="AC192" s="9">
        <v>142.146807</v>
      </c>
      <c r="AD192" s="9">
        <v>150.04845399999999</v>
      </c>
      <c r="AE192" s="9">
        <v>154.638735</v>
      </c>
      <c r="AF192" s="9">
        <v>160.05109100000001</v>
      </c>
      <c r="AG192" s="9">
        <v>165.65287900000001</v>
      </c>
      <c r="AH192" s="9">
        <v>171.45072999999999</v>
      </c>
      <c r="AI192" s="9">
        <v>177.451505</v>
      </c>
      <c r="AJ192" s="9">
        <v>183.662308</v>
      </c>
      <c r="AK192" s="9">
        <v>190.09048899999999</v>
      </c>
      <c r="AL192" s="9">
        <v>196.74365599999999</v>
      </c>
      <c r="AM192" s="9">
        <v>203.629684</v>
      </c>
      <c r="AN192" s="9">
        <v>210.75672299999999</v>
      </c>
      <c r="AO192" s="9">
        <v>218.133208</v>
      </c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1:345">
      <c r="A193" s="9" t="s">
        <v>1790</v>
      </c>
      <c r="B193" s="9" t="s">
        <v>1087</v>
      </c>
      <c r="C193" s="21" t="s">
        <v>886</v>
      </c>
      <c r="D193" s="9" t="s">
        <v>1790</v>
      </c>
      <c r="E193" s="26">
        <v>0</v>
      </c>
      <c r="F193" s="9">
        <v>0</v>
      </c>
      <c r="G193" s="9">
        <v>0</v>
      </c>
      <c r="H193" s="9">
        <v>117.385076</v>
      </c>
      <c r="I193" s="9">
        <v>121.493554</v>
      </c>
      <c r="J193" s="9">
        <v>128.247117</v>
      </c>
      <c r="K193" s="9">
        <v>132.17044899999999</v>
      </c>
      <c r="L193" s="9">
        <v>136.796415</v>
      </c>
      <c r="M193" s="9">
        <v>141.58428900000001</v>
      </c>
      <c r="N193" s="9">
        <v>146.53973999999999</v>
      </c>
      <c r="O193" s="9">
        <v>151.66863000000001</v>
      </c>
      <c r="P193" s="9">
        <v>156.97703300000001</v>
      </c>
      <c r="Q193" s="9">
        <v>162.47122899999999</v>
      </c>
      <c r="R193" s="9">
        <v>168.15772200000001</v>
      </c>
      <c r="S193" s="9">
        <v>174.04324199999999</v>
      </c>
      <c r="T193" s="9">
        <v>180.13475500000001</v>
      </c>
      <c r="U193" s="9">
        <v>186.43947199999999</v>
      </c>
      <c r="Y193" s="26">
        <v>0</v>
      </c>
      <c r="Z193" s="9">
        <v>0</v>
      </c>
      <c r="AA193" s="9">
        <v>0</v>
      </c>
      <c r="AB193" s="9">
        <v>114.410409</v>
      </c>
      <c r="AC193" s="9">
        <v>118.414773</v>
      </c>
      <c r="AD193" s="9">
        <v>124.99720600000001</v>
      </c>
      <c r="AE193" s="9">
        <v>128.82111900000001</v>
      </c>
      <c r="AF193" s="9">
        <v>133.329858</v>
      </c>
      <c r="AG193" s="9">
        <v>137.99640299999999</v>
      </c>
      <c r="AH193" s="9">
        <v>142.826278</v>
      </c>
      <c r="AI193" s="9">
        <v>147.825197</v>
      </c>
      <c r="AJ193" s="9">
        <v>152.99907899999999</v>
      </c>
      <c r="AK193" s="9">
        <v>158.35404700000001</v>
      </c>
      <c r="AL193" s="9">
        <v>163.89643899999999</v>
      </c>
      <c r="AM193" s="9">
        <v>169.632814</v>
      </c>
      <c r="AN193" s="9">
        <v>175.569962</v>
      </c>
      <c r="AO193" s="9">
        <v>181.714911</v>
      </c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1:345">
      <c r="A194" s="9" t="s">
        <v>1791</v>
      </c>
      <c r="B194" s="9" t="s">
        <v>980</v>
      </c>
      <c r="C194" s="21" t="s">
        <v>886</v>
      </c>
      <c r="D194" s="9" t="s">
        <v>1791</v>
      </c>
      <c r="E194" s="26">
        <v>0</v>
      </c>
      <c r="F194" s="9">
        <v>0</v>
      </c>
      <c r="G194" s="9">
        <v>0</v>
      </c>
      <c r="H194" s="9">
        <v>67.438284999999993</v>
      </c>
      <c r="I194" s="9">
        <v>69.798625000000001</v>
      </c>
      <c r="J194" s="9">
        <v>73.678579999999997</v>
      </c>
      <c r="K194" s="9">
        <v>75.932552999999999</v>
      </c>
      <c r="L194" s="9">
        <v>78.590192000000002</v>
      </c>
      <c r="M194" s="9">
        <v>81.340849000000006</v>
      </c>
      <c r="N194" s="9">
        <v>84.187777999999994</v>
      </c>
      <c r="O194" s="9">
        <v>87.134350999999995</v>
      </c>
      <c r="P194" s="9">
        <v>90.184053000000006</v>
      </c>
      <c r="Q194" s="9">
        <v>93.340495000000004</v>
      </c>
      <c r="R194" s="9">
        <v>96.607411999999997</v>
      </c>
      <c r="S194" s="9">
        <v>99.988671999999994</v>
      </c>
      <c r="T194" s="9">
        <v>103.488275</v>
      </c>
      <c r="U194" s="9">
        <v>107.110365</v>
      </c>
      <c r="Y194" s="26">
        <v>0</v>
      </c>
      <c r="Z194" s="9">
        <v>0</v>
      </c>
      <c r="AA194" s="9">
        <v>0</v>
      </c>
      <c r="AB194" s="9">
        <v>65.729325000000003</v>
      </c>
      <c r="AC194" s="9">
        <v>68.029850999999994</v>
      </c>
      <c r="AD194" s="9">
        <v>71.811490000000006</v>
      </c>
      <c r="AE194" s="9">
        <v>74.008347000000001</v>
      </c>
      <c r="AF194" s="9">
        <v>76.598639000000006</v>
      </c>
      <c r="AG194" s="9">
        <v>79.279590999999996</v>
      </c>
      <c r="AH194" s="9">
        <v>82.054377000000002</v>
      </c>
      <c r="AI194" s="9">
        <v>84.926280000000006</v>
      </c>
      <c r="AJ194" s="9">
        <v>87.898700000000005</v>
      </c>
      <c r="AK194" s="9">
        <v>90.975154000000003</v>
      </c>
      <c r="AL194" s="9">
        <v>94.159284999999997</v>
      </c>
      <c r="AM194" s="9">
        <v>97.454859999999996</v>
      </c>
      <c r="AN194" s="9">
        <v>100.86578</v>
      </c>
      <c r="AO194" s="9">
        <v>104.39608200000001</v>
      </c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1:345">
      <c r="A195" s="9" t="s">
        <v>1792</v>
      </c>
      <c r="B195" s="9" t="s">
        <v>982</v>
      </c>
      <c r="C195" s="21" t="s">
        <v>886</v>
      </c>
      <c r="D195" s="9" t="s">
        <v>1792</v>
      </c>
      <c r="E195" s="26">
        <v>0</v>
      </c>
      <c r="F195" s="9">
        <v>0</v>
      </c>
      <c r="G195" s="9">
        <v>0</v>
      </c>
      <c r="H195" s="9">
        <v>97.920670999999999</v>
      </c>
      <c r="I195" s="9">
        <v>101.34789499999999</v>
      </c>
      <c r="J195" s="9">
        <v>106.981605</v>
      </c>
      <c r="K195" s="9">
        <v>110.254383</v>
      </c>
      <c r="L195" s="9">
        <v>114.113286</v>
      </c>
      <c r="M195" s="9">
        <v>118.10725100000001</v>
      </c>
      <c r="N195" s="9">
        <v>122.241005</v>
      </c>
      <c r="O195" s="9">
        <v>126.51944</v>
      </c>
      <c r="P195" s="9">
        <v>130.947621</v>
      </c>
      <c r="Q195" s="9">
        <v>135.530787</v>
      </c>
      <c r="R195" s="9">
        <v>140.27436499999999</v>
      </c>
      <c r="S195" s="9">
        <v>145.18396799999999</v>
      </c>
      <c r="T195" s="9">
        <v>150.26540700000001</v>
      </c>
      <c r="U195" s="9">
        <v>155.52469600000001</v>
      </c>
      <c r="Y195" s="26">
        <v>0</v>
      </c>
      <c r="Z195" s="9">
        <v>0</v>
      </c>
      <c r="AA195" s="9">
        <v>0</v>
      </c>
      <c r="AB195" s="9">
        <v>95.439254000000005</v>
      </c>
      <c r="AC195" s="9">
        <v>98.779628000000002</v>
      </c>
      <c r="AD195" s="9">
        <v>104.270583</v>
      </c>
      <c r="AE195" s="9">
        <v>107.46042799999999</v>
      </c>
      <c r="AF195" s="9">
        <v>111.221543</v>
      </c>
      <c r="AG195" s="9">
        <v>115.11429699999999</v>
      </c>
      <c r="AH195" s="9">
        <v>119.143297</v>
      </c>
      <c r="AI195" s="9">
        <v>123.31331299999999</v>
      </c>
      <c r="AJ195" s="9">
        <v>127.629278</v>
      </c>
      <c r="AK195" s="9">
        <v>132.09630300000001</v>
      </c>
      <c r="AL195" s="9">
        <v>136.719674</v>
      </c>
      <c r="AM195" s="9">
        <v>141.504862</v>
      </c>
      <c r="AN195" s="9">
        <v>146.45753300000001</v>
      </c>
      <c r="AO195" s="9">
        <v>151.58354600000001</v>
      </c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1:345">
      <c r="A196" s="9" t="s">
        <v>1793</v>
      </c>
      <c r="B196" s="9" t="s">
        <v>984</v>
      </c>
      <c r="C196" s="21" t="s">
        <v>886</v>
      </c>
      <c r="D196" s="9" t="s">
        <v>1793</v>
      </c>
      <c r="E196" s="26">
        <v>0</v>
      </c>
      <c r="F196" s="9">
        <v>0</v>
      </c>
      <c r="G196" s="9">
        <v>0</v>
      </c>
      <c r="H196" s="9">
        <v>121.57811</v>
      </c>
      <c r="I196" s="9">
        <v>125.833344</v>
      </c>
      <c r="J196" s="9">
        <v>132.828147</v>
      </c>
      <c r="K196" s="9">
        <v>136.89162200000001</v>
      </c>
      <c r="L196" s="9">
        <v>141.682828</v>
      </c>
      <c r="M196" s="9">
        <v>146.641727</v>
      </c>
      <c r="N196" s="9">
        <v>151.77418800000001</v>
      </c>
      <c r="O196" s="9">
        <v>157.086285</v>
      </c>
      <c r="P196" s="9">
        <v>162.584304</v>
      </c>
      <c r="Q196" s="9">
        <v>168.274755</v>
      </c>
      <c r="R196" s="9">
        <v>174.16437199999999</v>
      </c>
      <c r="S196" s="9">
        <v>180.26012499999999</v>
      </c>
      <c r="T196" s="9">
        <v>186.56922900000001</v>
      </c>
      <c r="U196" s="9">
        <v>193.099152</v>
      </c>
      <c r="Y196" s="26">
        <v>0</v>
      </c>
      <c r="Z196" s="9">
        <v>0</v>
      </c>
      <c r="AA196" s="9">
        <v>0</v>
      </c>
      <c r="AB196" s="9">
        <v>118.497187</v>
      </c>
      <c r="AC196" s="9">
        <v>122.644589</v>
      </c>
      <c r="AD196" s="9">
        <v>129.46214699999999</v>
      </c>
      <c r="AE196" s="9">
        <v>133.422653</v>
      </c>
      <c r="AF196" s="9">
        <v>138.092445</v>
      </c>
      <c r="AG196" s="9">
        <v>142.925681</v>
      </c>
      <c r="AH196" s="9">
        <v>147.92807999999999</v>
      </c>
      <c r="AI196" s="9">
        <v>153.10556299999999</v>
      </c>
      <c r="AJ196" s="9">
        <v>158.464257</v>
      </c>
      <c r="AK196" s="9">
        <v>164.01050599999999</v>
      </c>
      <c r="AL196" s="9">
        <v>169.75087400000001</v>
      </c>
      <c r="AM196" s="9">
        <v>175.69215500000001</v>
      </c>
      <c r="AN196" s="9">
        <v>181.84137999999999</v>
      </c>
      <c r="AO196" s="9">
        <v>188.205828</v>
      </c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1:345">
      <c r="A197" s="9" t="s">
        <v>1794</v>
      </c>
      <c r="B197" s="9" t="s">
        <v>1795</v>
      </c>
      <c r="C197" s="21" t="s">
        <v>886</v>
      </c>
      <c r="D197" s="9" t="s">
        <v>1794</v>
      </c>
      <c r="E197" s="26">
        <v>0</v>
      </c>
      <c r="F197" s="9">
        <v>0</v>
      </c>
      <c r="G197" s="9">
        <v>0</v>
      </c>
      <c r="H197" s="9">
        <v>73.058595999999994</v>
      </c>
      <c r="I197" s="9">
        <v>75.615646999999996</v>
      </c>
      <c r="J197" s="9">
        <v>79.818956999999997</v>
      </c>
      <c r="K197" s="9">
        <v>82.260777000000004</v>
      </c>
      <c r="L197" s="9">
        <v>85.139904000000001</v>
      </c>
      <c r="M197" s="9">
        <v>88.119799999999998</v>
      </c>
      <c r="N197" s="9">
        <v>91.203992999999997</v>
      </c>
      <c r="O197" s="9">
        <v>94.396133000000006</v>
      </c>
      <c r="P197" s="9">
        <v>97.699997999999994</v>
      </c>
      <c r="Q197" s="9">
        <v>101.11949799999999</v>
      </c>
      <c r="R197" s="9">
        <v>104.65868</v>
      </c>
      <c r="S197" s="9">
        <v>108.32173400000001</v>
      </c>
      <c r="T197" s="9">
        <v>112.112995</v>
      </c>
      <c r="U197" s="9">
        <v>116.03694900000001</v>
      </c>
      <c r="Y197" s="26">
        <v>0</v>
      </c>
      <c r="Z197" s="9">
        <v>0</v>
      </c>
      <c r="AA197" s="9">
        <v>0</v>
      </c>
      <c r="AB197" s="9">
        <v>71.207211000000001</v>
      </c>
      <c r="AC197" s="9">
        <v>73.699464000000006</v>
      </c>
      <c r="AD197" s="9">
        <v>77.796263999999994</v>
      </c>
      <c r="AE197" s="9">
        <v>80.176207000000005</v>
      </c>
      <c r="AF197" s="9">
        <v>82.982373999999993</v>
      </c>
      <c r="AG197" s="9">
        <v>85.886757000000003</v>
      </c>
      <c r="AH197" s="9">
        <v>88.892793999999995</v>
      </c>
      <c r="AI197" s="9">
        <v>92.004041999999998</v>
      </c>
      <c r="AJ197" s="9">
        <v>95.224182999999996</v>
      </c>
      <c r="AK197" s="9">
        <v>98.557029999999997</v>
      </c>
      <c r="AL197" s="9">
        <v>102.00652599999999</v>
      </c>
      <c r="AM197" s="9">
        <v>105.57675399999999</v>
      </c>
      <c r="AN197" s="9">
        <v>109.27194</v>
      </c>
      <c r="AO197" s="9">
        <v>113.096458</v>
      </c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1:345">
      <c r="A198" s="9" t="s">
        <v>1796</v>
      </c>
      <c r="B198" s="9" t="s">
        <v>1797</v>
      </c>
      <c r="C198" s="21" t="s">
        <v>886</v>
      </c>
      <c r="D198" s="9" t="s">
        <v>1796</v>
      </c>
      <c r="E198" s="26">
        <v>0</v>
      </c>
      <c r="F198" s="9">
        <v>0</v>
      </c>
      <c r="G198" s="9">
        <v>0</v>
      </c>
      <c r="H198" s="9">
        <v>93.758564000000007</v>
      </c>
      <c r="I198" s="9">
        <v>97.040113000000005</v>
      </c>
      <c r="J198" s="9">
        <v>102.434363</v>
      </c>
      <c r="K198" s="9">
        <v>105.568032</v>
      </c>
      <c r="L198" s="9">
        <v>109.262913</v>
      </c>
      <c r="M198" s="9">
        <v>113.087115</v>
      </c>
      <c r="N198" s="9">
        <v>117.045164</v>
      </c>
      <c r="O198" s="9">
        <v>121.141745</v>
      </c>
      <c r="P198" s="9">
        <v>125.38170599999999</v>
      </c>
      <c r="Q198" s="9">
        <v>129.77006600000001</v>
      </c>
      <c r="R198" s="9">
        <v>134.31201799999999</v>
      </c>
      <c r="S198" s="9">
        <v>139.01293899999999</v>
      </c>
      <c r="T198" s="9">
        <v>143.87839099999999</v>
      </c>
      <c r="U198" s="9">
        <v>148.91413499999999</v>
      </c>
      <c r="Y198" s="26">
        <v>0</v>
      </c>
      <c r="Z198" s="9">
        <v>0</v>
      </c>
      <c r="AA198" s="9">
        <v>0</v>
      </c>
      <c r="AB198" s="9">
        <v>91.382617999999994</v>
      </c>
      <c r="AC198" s="9">
        <v>94.581010000000006</v>
      </c>
      <c r="AD198" s="9">
        <v>99.838572999999997</v>
      </c>
      <c r="AE198" s="9">
        <v>102.89283399999999</v>
      </c>
      <c r="AF198" s="9">
        <v>106.494083</v>
      </c>
      <c r="AG198" s="9">
        <v>110.22137600000001</v>
      </c>
      <c r="AH198" s="9">
        <v>114.07912399999999</v>
      </c>
      <c r="AI198" s="9">
        <v>118.071893</v>
      </c>
      <c r="AJ198" s="9">
        <v>122.20441</v>
      </c>
      <c r="AK198" s="9">
        <v>126.48156400000001</v>
      </c>
      <c r="AL198" s="9">
        <v>130.90841900000001</v>
      </c>
      <c r="AM198" s="9">
        <v>135.49021300000001</v>
      </c>
      <c r="AN198" s="9">
        <v>140.232371</v>
      </c>
      <c r="AO198" s="9">
        <v>145.14050399999999</v>
      </c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1:345">
      <c r="A199" s="9" t="s">
        <v>1798</v>
      </c>
      <c r="B199" s="9" t="s">
        <v>1799</v>
      </c>
      <c r="C199" s="21" t="s">
        <v>886</v>
      </c>
      <c r="D199" s="9" t="s">
        <v>1798</v>
      </c>
      <c r="E199" s="26">
        <v>0</v>
      </c>
      <c r="F199" s="9">
        <v>0</v>
      </c>
      <c r="G199" s="9">
        <v>0</v>
      </c>
      <c r="H199" s="9">
        <v>107.386464</v>
      </c>
      <c r="I199" s="9">
        <v>111.144991</v>
      </c>
      <c r="J199" s="9">
        <v>117.3233</v>
      </c>
      <c r="K199" s="9">
        <v>120.912451</v>
      </c>
      <c r="L199" s="9">
        <v>125.14438699999999</v>
      </c>
      <c r="M199" s="9">
        <v>129.52444</v>
      </c>
      <c r="N199" s="9">
        <v>134.057796</v>
      </c>
      <c r="O199" s="9">
        <v>138.749818</v>
      </c>
      <c r="P199" s="9">
        <v>143.60606200000001</v>
      </c>
      <c r="Q199" s="9">
        <v>148.632274</v>
      </c>
      <c r="R199" s="9">
        <v>153.83440400000001</v>
      </c>
      <c r="S199" s="9">
        <v>159.21860799999999</v>
      </c>
      <c r="T199" s="9">
        <v>164.791259</v>
      </c>
      <c r="U199" s="9">
        <v>170.558953</v>
      </c>
      <c r="Y199" s="26">
        <v>0</v>
      </c>
      <c r="Z199" s="9">
        <v>0</v>
      </c>
      <c r="AA199" s="9">
        <v>0</v>
      </c>
      <c r="AB199" s="9">
        <v>104.665173</v>
      </c>
      <c r="AC199" s="9">
        <v>108.32845399999999</v>
      </c>
      <c r="AD199" s="9">
        <v>114.35020900000001</v>
      </c>
      <c r="AE199" s="9">
        <v>117.84841</v>
      </c>
      <c r="AF199" s="9">
        <v>121.97310400000001</v>
      </c>
      <c r="AG199" s="9">
        <v>126.24216300000001</v>
      </c>
      <c r="AH199" s="9">
        <v>130.66063800000001</v>
      </c>
      <c r="AI199" s="9">
        <v>135.23376099999999</v>
      </c>
      <c r="AJ199" s="9">
        <v>139.96694199999999</v>
      </c>
      <c r="AK199" s="9">
        <v>144.86578499999999</v>
      </c>
      <c r="AL199" s="9">
        <v>149.93608800000001</v>
      </c>
      <c r="AM199" s="9">
        <v>155.183851</v>
      </c>
      <c r="AN199" s="9">
        <v>160.615286</v>
      </c>
      <c r="AO199" s="9">
        <v>166.23682099999999</v>
      </c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1:345">
      <c r="A200" s="9" t="s">
        <v>1800</v>
      </c>
      <c r="B200" s="9" t="s">
        <v>946</v>
      </c>
      <c r="C200" s="21" t="s">
        <v>886</v>
      </c>
      <c r="D200" s="9" t="s">
        <v>1800</v>
      </c>
      <c r="E200" s="26">
        <v>0</v>
      </c>
      <c r="F200" s="9">
        <v>0</v>
      </c>
      <c r="G200" s="9">
        <v>0</v>
      </c>
      <c r="H200" s="9">
        <v>97.920670999999999</v>
      </c>
      <c r="I200" s="9">
        <v>101.34789499999999</v>
      </c>
      <c r="J200" s="9">
        <v>106.981605</v>
      </c>
      <c r="K200" s="9">
        <v>110.254383</v>
      </c>
      <c r="L200" s="9">
        <v>114.113286</v>
      </c>
      <c r="M200" s="9">
        <v>118.10725100000001</v>
      </c>
      <c r="N200" s="9">
        <v>122.241005</v>
      </c>
      <c r="O200" s="9">
        <v>126.51944</v>
      </c>
      <c r="P200" s="9">
        <v>130.947621</v>
      </c>
      <c r="Q200" s="9">
        <v>135.530787</v>
      </c>
      <c r="R200" s="9">
        <v>140.27436499999999</v>
      </c>
      <c r="S200" s="9">
        <v>145.18396799999999</v>
      </c>
      <c r="T200" s="9">
        <v>150.26540700000001</v>
      </c>
      <c r="U200" s="9">
        <v>155.52469600000001</v>
      </c>
      <c r="Y200" s="26">
        <v>0</v>
      </c>
      <c r="Z200" s="9">
        <v>0</v>
      </c>
      <c r="AA200" s="9">
        <v>0</v>
      </c>
      <c r="AB200" s="9">
        <v>95.439254000000005</v>
      </c>
      <c r="AC200" s="9">
        <v>98.779628000000002</v>
      </c>
      <c r="AD200" s="9">
        <v>104.270583</v>
      </c>
      <c r="AE200" s="9">
        <v>107.46042799999999</v>
      </c>
      <c r="AF200" s="9">
        <v>111.221543</v>
      </c>
      <c r="AG200" s="9">
        <v>115.11429699999999</v>
      </c>
      <c r="AH200" s="9">
        <v>119.143297</v>
      </c>
      <c r="AI200" s="9">
        <v>123.31331299999999</v>
      </c>
      <c r="AJ200" s="9">
        <v>127.629278</v>
      </c>
      <c r="AK200" s="9">
        <v>132.09630300000001</v>
      </c>
      <c r="AL200" s="9">
        <v>136.719674</v>
      </c>
      <c r="AM200" s="9">
        <v>141.504862</v>
      </c>
      <c r="AN200" s="9">
        <v>146.45753300000001</v>
      </c>
      <c r="AO200" s="9">
        <v>151.58354600000001</v>
      </c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1:345">
      <c r="A201" s="9" t="s">
        <v>1801</v>
      </c>
      <c r="B201" s="9" t="s">
        <v>948</v>
      </c>
      <c r="C201" s="21" t="s">
        <v>886</v>
      </c>
      <c r="D201" s="9" t="s">
        <v>1801</v>
      </c>
      <c r="E201" s="26">
        <v>0</v>
      </c>
      <c r="F201" s="9">
        <v>0</v>
      </c>
      <c r="G201" s="9">
        <v>0</v>
      </c>
      <c r="H201" s="9">
        <v>140.910743</v>
      </c>
      <c r="I201" s="9">
        <v>145.84261900000001</v>
      </c>
      <c r="J201" s="9">
        <v>153.94969499999999</v>
      </c>
      <c r="K201" s="9">
        <v>158.65931900000001</v>
      </c>
      <c r="L201" s="9">
        <v>164.21239499999999</v>
      </c>
      <c r="M201" s="9">
        <v>169.95982900000001</v>
      </c>
      <c r="N201" s="9">
        <v>175.908423</v>
      </c>
      <c r="O201" s="9">
        <v>182.06521799999999</v>
      </c>
      <c r="P201" s="9">
        <v>188.437501</v>
      </c>
      <c r="Q201" s="9">
        <v>195.032813</v>
      </c>
      <c r="R201" s="9">
        <v>201.85896199999999</v>
      </c>
      <c r="S201" s="9">
        <v>208.924025</v>
      </c>
      <c r="T201" s="9">
        <v>216.236366</v>
      </c>
      <c r="U201" s="9">
        <v>223.80463900000001</v>
      </c>
      <c r="Y201" s="26">
        <v>0</v>
      </c>
      <c r="Z201" s="9">
        <v>0</v>
      </c>
      <c r="AA201" s="9">
        <v>0</v>
      </c>
      <c r="AB201" s="9">
        <v>137.33991</v>
      </c>
      <c r="AC201" s="9">
        <v>142.146807</v>
      </c>
      <c r="AD201" s="9">
        <v>150.04845399999999</v>
      </c>
      <c r="AE201" s="9">
        <v>154.638735</v>
      </c>
      <c r="AF201" s="9">
        <v>160.05109100000001</v>
      </c>
      <c r="AG201" s="9">
        <v>165.65287900000001</v>
      </c>
      <c r="AH201" s="9">
        <v>171.45072999999999</v>
      </c>
      <c r="AI201" s="9">
        <v>177.451505</v>
      </c>
      <c r="AJ201" s="9">
        <v>183.662308</v>
      </c>
      <c r="AK201" s="9">
        <v>190.09048899999999</v>
      </c>
      <c r="AL201" s="9">
        <v>196.74365599999999</v>
      </c>
      <c r="AM201" s="9">
        <v>203.629684</v>
      </c>
      <c r="AN201" s="9">
        <v>210.75672299999999</v>
      </c>
      <c r="AO201" s="9">
        <v>218.133208</v>
      </c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1:345">
      <c r="A202" s="9" t="s">
        <v>1802</v>
      </c>
      <c r="B202" s="9" t="s">
        <v>950</v>
      </c>
      <c r="C202" s="21" t="s">
        <v>886</v>
      </c>
      <c r="D202" s="9" t="s">
        <v>1802</v>
      </c>
      <c r="E202" s="26">
        <v>0</v>
      </c>
      <c r="F202" s="9">
        <v>0</v>
      </c>
      <c r="G202" s="9">
        <v>0</v>
      </c>
      <c r="H202" s="9">
        <v>163.508433</v>
      </c>
      <c r="I202" s="9">
        <v>169.23122799999999</v>
      </c>
      <c r="J202" s="9">
        <v>178.63842600000001</v>
      </c>
      <c r="K202" s="9">
        <v>184.10332700000001</v>
      </c>
      <c r="L202" s="9">
        <v>190.546943</v>
      </c>
      <c r="M202" s="9">
        <v>197.21608599999999</v>
      </c>
      <c r="N202" s="9">
        <v>204.118649</v>
      </c>
      <c r="O202" s="9">
        <v>211.26280199999999</v>
      </c>
      <c r="P202" s="9">
        <v>218.65700000000001</v>
      </c>
      <c r="Q202" s="9">
        <v>226.30999499999999</v>
      </c>
      <c r="R202" s="9">
        <v>234.23084499999999</v>
      </c>
      <c r="S202" s="9">
        <v>242.42892499999999</v>
      </c>
      <c r="T202" s="9">
        <v>250.913937</v>
      </c>
      <c r="U202" s="9">
        <v>259.69592499999999</v>
      </c>
      <c r="Y202" s="26">
        <v>0</v>
      </c>
      <c r="Z202" s="9">
        <v>0</v>
      </c>
      <c r="AA202" s="9">
        <v>0</v>
      </c>
      <c r="AB202" s="9">
        <v>159.364949</v>
      </c>
      <c r="AC202" s="9">
        <v>164.942722</v>
      </c>
      <c r="AD202" s="9">
        <v>174.111547</v>
      </c>
      <c r="AE202" s="9">
        <v>179.43796599999999</v>
      </c>
      <c r="AF202" s="9">
        <v>185.71829500000001</v>
      </c>
      <c r="AG202" s="9">
        <v>192.218436</v>
      </c>
      <c r="AH202" s="9">
        <v>198.94608099999999</v>
      </c>
      <c r="AI202" s="9">
        <v>205.90919400000001</v>
      </c>
      <c r="AJ202" s="9">
        <v>213.116015</v>
      </c>
      <c r="AK202" s="9">
        <v>220.575076</v>
      </c>
      <c r="AL202" s="9">
        <v>228.29520400000001</v>
      </c>
      <c r="AM202" s="9">
        <v>236.28553600000001</v>
      </c>
      <c r="AN202" s="9">
        <v>244.55553</v>
      </c>
      <c r="AO202" s="9">
        <v>253.11497299999999</v>
      </c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1:345">
      <c r="A203" s="9" t="s">
        <v>1803</v>
      </c>
      <c r="B203" s="9" t="s">
        <v>1804</v>
      </c>
      <c r="C203" s="21" t="s">
        <v>886</v>
      </c>
      <c r="D203" s="9" t="s">
        <v>1803</v>
      </c>
      <c r="E203" s="26">
        <v>0</v>
      </c>
      <c r="F203" s="9">
        <v>0</v>
      </c>
      <c r="G203" s="9">
        <v>0</v>
      </c>
      <c r="H203" s="9">
        <v>73.058595999999994</v>
      </c>
      <c r="I203" s="9">
        <v>75.615646999999996</v>
      </c>
      <c r="J203" s="9">
        <v>79.818956999999997</v>
      </c>
      <c r="K203" s="9">
        <v>82.260777000000004</v>
      </c>
      <c r="L203" s="9">
        <v>85.139904000000001</v>
      </c>
      <c r="M203" s="9">
        <v>88.119799999999998</v>
      </c>
      <c r="N203" s="9">
        <v>91.203992999999997</v>
      </c>
      <c r="O203" s="9">
        <v>94.396133000000006</v>
      </c>
      <c r="P203" s="9">
        <v>97.699997999999994</v>
      </c>
      <c r="Q203" s="9">
        <v>101.11949799999999</v>
      </c>
      <c r="R203" s="9">
        <v>104.65868</v>
      </c>
      <c r="S203" s="9">
        <v>108.32173400000001</v>
      </c>
      <c r="T203" s="9">
        <v>112.112995</v>
      </c>
      <c r="U203" s="9">
        <v>116.03694900000001</v>
      </c>
      <c r="Y203" s="26">
        <v>0</v>
      </c>
      <c r="Z203" s="9">
        <v>0</v>
      </c>
      <c r="AA203" s="9">
        <v>0</v>
      </c>
      <c r="AB203" s="9">
        <v>71.207211000000001</v>
      </c>
      <c r="AC203" s="9">
        <v>73.699464000000006</v>
      </c>
      <c r="AD203" s="9">
        <v>77.796263999999994</v>
      </c>
      <c r="AE203" s="9">
        <v>80.176207000000005</v>
      </c>
      <c r="AF203" s="9">
        <v>82.982373999999993</v>
      </c>
      <c r="AG203" s="9">
        <v>85.886757000000003</v>
      </c>
      <c r="AH203" s="9">
        <v>88.892793999999995</v>
      </c>
      <c r="AI203" s="9">
        <v>92.004041999999998</v>
      </c>
      <c r="AJ203" s="9">
        <v>95.224182999999996</v>
      </c>
      <c r="AK203" s="9">
        <v>98.557029999999997</v>
      </c>
      <c r="AL203" s="9">
        <v>102.00652599999999</v>
      </c>
      <c r="AM203" s="9">
        <v>105.57675399999999</v>
      </c>
      <c r="AN203" s="9">
        <v>109.27194</v>
      </c>
      <c r="AO203" s="9">
        <v>113.096458</v>
      </c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1:345">
      <c r="A204" s="9" t="s">
        <v>1805</v>
      </c>
      <c r="B204" s="9" t="s">
        <v>1806</v>
      </c>
      <c r="C204" s="21" t="s">
        <v>886</v>
      </c>
      <c r="D204" s="9" t="s">
        <v>1805</v>
      </c>
      <c r="E204" s="26">
        <v>0</v>
      </c>
      <c r="F204" s="9">
        <v>0</v>
      </c>
      <c r="G204" s="9">
        <v>0</v>
      </c>
      <c r="H204" s="9">
        <v>107.386464</v>
      </c>
      <c r="I204" s="9">
        <v>111.144991</v>
      </c>
      <c r="J204" s="9">
        <v>117.3233</v>
      </c>
      <c r="K204" s="9">
        <v>120.912451</v>
      </c>
      <c r="L204" s="9">
        <v>125.14438699999999</v>
      </c>
      <c r="M204" s="9">
        <v>129.52444</v>
      </c>
      <c r="N204" s="9">
        <v>134.057796</v>
      </c>
      <c r="O204" s="9">
        <v>138.749818</v>
      </c>
      <c r="P204" s="9">
        <v>143.60606200000001</v>
      </c>
      <c r="Q204" s="9">
        <v>148.632274</v>
      </c>
      <c r="R204" s="9">
        <v>153.83440400000001</v>
      </c>
      <c r="S204" s="9">
        <v>159.21860799999999</v>
      </c>
      <c r="T204" s="9">
        <v>164.791259</v>
      </c>
      <c r="U204" s="9">
        <v>170.558953</v>
      </c>
      <c r="Y204" s="26">
        <v>0</v>
      </c>
      <c r="Z204" s="9">
        <v>0</v>
      </c>
      <c r="AA204" s="9">
        <v>0</v>
      </c>
      <c r="AB204" s="9">
        <v>104.665173</v>
      </c>
      <c r="AC204" s="9">
        <v>108.32845399999999</v>
      </c>
      <c r="AD204" s="9">
        <v>114.35020900000001</v>
      </c>
      <c r="AE204" s="9">
        <v>117.84841</v>
      </c>
      <c r="AF204" s="9">
        <v>121.97310400000001</v>
      </c>
      <c r="AG204" s="9">
        <v>126.24216300000001</v>
      </c>
      <c r="AH204" s="9">
        <v>130.66063800000001</v>
      </c>
      <c r="AI204" s="9">
        <v>135.23376099999999</v>
      </c>
      <c r="AJ204" s="9">
        <v>139.96694199999999</v>
      </c>
      <c r="AK204" s="9">
        <v>144.86578499999999</v>
      </c>
      <c r="AL204" s="9">
        <v>149.93608800000001</v>
      </c>
      <c r="AM204" s="9">
        <v>155.183851</v>
      </c>
      <c r="AN204" s="9">
        <v>160.615286</v>
      </c>
      <c r="AO204" s="9">
        <v>166.23682099999999</v>
      </c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1:345">
      <c r="A205" s="9" t="s">
        <v>1807</v>
      </c>
      <c r="B205" s="9" t="s">
        <v>1808</v>
      </c>
      <c r="C205" s="21" t="s">
        <v>886</v>
      </c>
      <c r="D205" s="9" t="s">
        <v>1807</v>
      </c>
      <c r="E205" s="26">
        <v>0</v>
      </c>
      <c r="F205" s="9">
        <v>0</v>
      </c>
      <c r="G205" s="9">
        <v>0</v>
      </c>
      <c r="H205" s="9">
        <v>122.61818700000001</v>
      </c>
      <c r="I205" s="9">
        <v>126.909824</v>
      </c>
      <c r="J205" s="9">
        <v>133.96446599999999</v>
      </c>
      <c r="K205" s="9">
        <v>138.062703</v>
      </c>
      <c r="L205" s="9">
        <v>142.89489800000001</v>
      </c>
      <c r="M205" s="9">
        <v>147.896219</v>
      </c>
      <c r="N205" s="9">
        <v>153.072587</v>
      </c>
      <c r="O205" s="9">
        <v>158.430127</v>
      </c>
      <c r="P205" s="9">
        <v>163.97518199999999</v>
      </c>
      <c r="Q205" s="9">
        <v>169.714313</v>
      </c>
      <c r="R205" s="9">
        <v>175.654314</v>
      </c>
      <c r="S205" s="9">
        <v>181.80221499999999</v>
      </c>
      <c r="T205" s="9">
        <v>188.16529199999999</v>
      </c>
      <c r="U205" s="9">
        <v>194.75107800000001</v>
      </c>
      <c r="Y205" s="26">
        <v>0</v>
      </c>
      <c r="Z205" s="9">
        <v>0</v>
      </c>
      <c r="AA205" s="9">
        <v>0</v>
      </c>
      <c r="AB205" s="9">
        <v>119.510907</v>
      </c>
      <c r="AC205" s="9">
        <v>123.693789</v>
      </c>
      <c r="AD205" s="9">
        <v>130.569671</v>
      </c>
      <c r="AE205" s="9">
        <v>134.56405799999999</v>
      </c>
      <c r="AF205" s="9">
        <v>139.27379999999999</v>
      </c>
      <c r="AG205" s="9">
        <v>144.148383</v>
      </c>
      <c r="AH205" s="9">
        <v>149.19357600000001</v>
      </c>
      <c r="AI205" s="9">
        <v>154.41535099999999</v>
      </c>
      <c r="AJ205" s="9">
        <v>159.81988799999999</v>
      </c>
      <c r="AK205" s="9">
        <v>165.41358399999999</v>
      </c>
      <c r="AL205" s="9">
        <v>171.20305999999999</v>
      </c>
      <c r="AM205" s="9">
        <v>177.195167</v>
      </c>
      <c r="AN205" s="9">
        <v>183.396998</v>
      </c>
      <c r="AO205" s="9">
        <v>189.81589299999999</v>
      </c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1:345">
      <c r="A206" s="9" t="s">
        <v>1809</v>
      </c>
      <c r="B206" s="9" t="s">
        <v>1117</v>
      </c>
      <c r="C206" s="21" t="s">
        <v>886</v>
      </c>
      <c r="D206" s="9" t="s">
        <v>1809</v>
      </c>
      <c r="E206" s="26">
        <v>0</v>
      </c>
      <c r="F206" s="9">
        <v>0</v>
      </c>
      <c r="G206" s="9">
        <v>0</v>
      </c>
      <c r="H206" s="9">
        <v>131.85739000000001</v>
      </c>
      <c r="I206" s="9">
        <v>136.472399</v>
      </c>
      <c r="J206" s="9">
        <v>142.340712</v>
      </c>
      <c r="K206" s="9">
        <v>147.32263699999999</v>
      </c>
      <c r="L206" s="9">
        <v>152.47892899999999</v>
      </c>
      <c r="M206" s="9">
        <v>157.81569200000001</v>
      </c>
      <c r="N206" s="9">
        <v>163.33924099999999</v>
      </c>
      <c r="O206" s="9">
        <v>169.05611400000001</v>
      </c>
      <c r="P206" s="9">
        <v>174.97307799999999</v>
      </c>
      <c r="Q206" s="9">
        <v>181.09713600000001</v>
      </c>
      <c r="R206" s="9">
        <v>187.43553600000001</v>
      </c>
      <c r="S206" s="9">
        <v>193.995779</v>
      </c>
      <c r="T206" s="9">
        <v>200.78563199999999</v>
      </c>
      <c r="U206" s="9">
        <v>207.813129</v>
      </c>
      <c r="Y206" s="26">
        <v>0</v>
      </c>
      <c r="Z206" s="9">
        <v>0</v>
      </c>
      <c r="AA206" s="9">
        <v>0</v>
      </c>
      <c r="AB206" s="9">
        <v>128.515975</v>
      </c>
      <c r="AC206" s="9">
        <v>133.01403400000001</v>
      </c>
      <c r="AD206" s="9">
        <v>138.73363699999999</v>
      </c>
      <c r="AE206" s="9">
        <v>143.589315</v>
      </c>
      <c r="AF206" s="9">
        <v>148.61494099999999</v>
      </c>
      <c r="AG206" s="9">
        <v>153.816463</v>
      </c>
      <c r="AH206" s="9">
        <v>159.20004</v>
      </c>
      <c r="AI206" s="9">
        <v>164.772041</v>
      </c>
      <c r="AJ206" s="9">
        <v>170.539063</v>
      </c>
      <c r="AK206" s="9">
        <v>176.50792999999999</v>
      </c>
      <c r="AL206" s="9">
        <v>182.68570700000001</v>
      </c>
      <c r="AM206" s="9">
        <v>189.07970700000001</v>
      </c>
      <c r="AN206" s="9">
        <v>195.697497</v>
      </c>
      <c r="AO206" s="9">
        <v>202.546909</v>
      </c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1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1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  <row r="1846" spans="5:345">
      <c r="E1846" s="26"/>
      <c r="Y1846" s="26"/>
      <c r="AS1846" s="26"/>
      <c r="BM1846" s="26"/>
      <c r="CG1846" s="26"/>
      <c r="DA1846" s="26"/>
      <c r="DU1846" s="26"/>
      <c r="EO1846" s="26"/>
      <c r="FI1846" s="26"/>
      <c r="GC1846" s="26"/>
      <c r="GW1846" s="26"/>
      <c r="HQ1846" s="26"/>
      <c r="IK1846" s="26"/>
      <c r="JE1846" s="26"/>
      <c r="JY1846" s="26"/>
      <c r="KS1846" s="26"/>
      <c r="LM1846" s="26"/>
      <c r="MG1846" s="26"/>
    </row>
    <row r="1847" spans="5:345">
      <c r="E1847" s="26"/>
      <c r="Y1847" s="26"/>
      <c r="AS1847" s="26"/>
      <c r="BM1847" s="26"/>
      <c r="CG1847" s="26"/>
      <c r="DA1847" s="26"/>
      <c r="DU1847" s="26"/>
      <c r="EO1847" s="26"/>
      <c r="FI1847" s="26"/>
      <c r="GC1847" s="26"/>
      <c r="GW1847" s="26"/>
      <c r="HQ1847" s="26"/>
      <c r="IK1847" s="26"/>
      <c r="JE1847" s="26"/>
      <c r="JY1847" s="26"/>
      <c r="KS1847" s="26"/>
      <c r="LM1847" s="26"/>
      <c r="MG1847" s="26"/>
    </row>
    <row r="1848" spans="5:345">
      <c r="E1848" s="26"/>
      <c r="Y1848" s="26"/>
      <c r="AS1848" s="26"/>
      <c r="BM1848" s="26"/>
      <c r="CG1848" s="26"/>
      <c r="DA1848" s="26"/>
      <c r="DU1848" s="26"/>
      <c r="EO1848" s="26"/>
      <c r="FI1848" s="26"/>
      <c r="GC1848" s="26"/>
      <c r="GW1848" s="26"/>
      <c r="HQ1848" s="26"/>
      <c r="IK1848" s="26"/>
      <c r="JE1848" s="26"/>
      <c r="JY1848" s="26"/>
      <c r="KS1848" s="26"/>
      <c r="LM1848" s="26"/>
      <c r="MG1848" s="26"/>
    </row>
    <row r="1849" spans="5:345">
      <c r="E1849" s="26"/>
      <c r="Y1849" s="26"/>
      <c r="AS1849" s="26"/>
      <c r="BM1849" s="26"/>
      <c r="CG1849" s="26"/>
      <c r="DA1849" s="26"/>
      <c r="DU1849" s="26"/>
      <c r="EO1849" s="26"/>
      <c r="FI1849" s="26"/>
      <c r="GC1849" s="26"/>
      <c r="GW1849" s="26"/>
      <c r="HQ1849" s="26"/>
      <c r="IK1849" s="26"/>
      <c r="JE1849" s="26"/>
      <c r="JY1849" s="26"/>
      <c r="KS1849" s="26"/>
      <c r="LM1849" s="26"/>
      <c r="MG1849" s="26"/>
    </row>
    <row r="1850" spans="5:345">
      <c r="E1850" s="26"/>
      <c r="Y1850" s="26"/>
      <c r="AS1850" s="26"/>
      <c r="BM1850" s="26"/>
      <c r="CG1850" s="26"/>
      <c r="DA1850" s="26"/>
      <c r="DU1850" s="26"/>
      <c r="EO1850" s="26"/>
      <c r="FI1850" s="26"/>
      <c r="GC1850" s="26"/>
      <c r="GW1850" s="26"/>
      <c r="HQ1850" s="26"/>
      <c r="IK1850" s="26"/>
      <c r="JE1850" s="26"/>
      <c r="JY1850" s="26"/>
      <c r="KS1850" s="26"/>
      <c r="LM1850" s="26"/>
      <c r="MG1850" s="26"/>
    </row>
    <row r="1851" spans="5:345">
      <c r="E1851" s="26"/>
      <c r="Y1851" s="26"/>
      <c r="AS1851" s="26"/>
      <c r="BM1851" s="26"/>
      <c r="CG1851" s="26"/>
      <c r="DA1851" s="26"/>
      <c r="DU1851" s="26"/>
      <c r="EO1851" s="26"/>
      <c r="FI1851" s="26"/>
      <c r="GC1851" s="26"/>
      <c r="GW1851" s="26"/>
      <c r="HQ1851" s="26"/>
      <c r="IK1851" s="26"/>
      <c r="JE1851" s="26"/>
      <c r="JY1851" s="26"/>
      <c r="KS1851" s="26"/>
      <c r="LM1851" s="26"/>
      <c r="MG1851" s="26"/>
    </row>
    <row r="1852" spans="5:345">
      <c r="E1852" s="26"/>
      <c r="Y1852" s="26"/>
      <c r="AS1852" s="26"/>
      <c r="BM1852" s="26"/>
      <c r="CG1852" s="26"/>
      <c r="DA1852" s="26"/>
      <c r="DU1852" s="26"/>
      <c r="EO1852" s="26"/>
      <c r="FI1852" s="26"/>
      <c r="GC1852" s="26"/>
      <c r="GW1852" s="26"/>
      <c r="HQ1852" s="26"/>
      <c r="IK1852" s="26"/>
      <c r="JE1852" s="26"/>
      <c r="JY1852" s="26"/>
      <c r="KS1852" s="26"/>
      <c r="LM1852" s="26"/>
      <c r="MG1852" s="26"/>
    </row>
    <row r="1853" spans="5:345">
      <c r="E1853" s="26"/>
      <c r="Y1853" s="26"/>
      <c r="AS1853" s="26"/>
      <c r="BM1853" s="26"/>
      <c r="CG1853" s="26"/>
      <c r="DA1853" s="26"/>
      <c r="DU1853" s="26"/>
      <c r="EO1853" s="26"/>
      <c r="FI1853" s="26"/>
      <c r="GC1853" s="26"/>
      <c r="GW1853" s="26"/>
      <c r="HQ1853" s="26"/>
      <c r="IK1853" s="26"/>
      <c r="JE1853" s="26"/>
      <c r="JY1853" s="26"/>
      <c r="KS1853" s="26"/>
      <c r="LM1853" s="26"/>
      <c r="MG1853" s="26"/>
    </row>
    <row r="1854" spans="5:345">
      <c r="E1854" s="26"/>
      <c r="Y1854" s="26"/>
      <c r="AS1854" s="26"/>
      <c r="BM1854" s="26"/>
      <c r="CG1854" s="26"/>
      <c r="DA1854" s="26"/>
      <c r="DU1854" s="26"/>
      <c r="EO1854" s="26"/>
      <c r="FI1854" s="26"/>
      <c r="GC1854" s="26"/>
      <c r="GW1854" s="26"/>
      <c r="HQ1854" s="26"/>
      <c r="IK1854" s="26"/>
      <c r="JE1854" s="26"/>
      <c r="JY1854" s="26"/>
      <c r="KS1854" s="26"/>
      <c r="LM1854" s="26"/>
      <c r="MG1854" s="26"/>
    </row>
    <row r="1855" spans="5:345">
      <c r="E1855" s="26"/>
      <c r="Y1855" s="26"/>
      <c r="AS1855" s="26"/>
      <c r="BM1855" s="26"/>
      <c r="CG1855" s="26"/>
      <c r="DA1855" s="26"/>
      <c r="DU1855" s="26"/>
      <c r="EO1855" s="26"/>
      <c r="FI1855" s="26"/>
      <c r="GC1855" s="26"/>
      <c r="GW1855" s="26"/>
      <c r="HQ1855" s="26"/>
      <c r="IK1855" s="26"/>
      <c r="JE1855" s="26"/>
      <c r="JY1855" s="26"/>
      <c r="KS1855" s="26"/>
      <c r="LM1855" s="26"/>
      <c r="MG1855" s="26"/>
    </row>
    <row r="1856" spans="5:345">
      <c r="E1856" s="26"/>
      <c r="Y1856" s="26"/>
      <c r="AS1856" s="26"/>
      <c r="BM1856" s="26"/>
      <c r="CG1856" s="26"/>
      <c r="DA1856" s="26"/>
      <c r="DU1856" s="26"/>
      <c r="EO1856" s="26"/>
      <c r="FI1856" s="26"/>
      <c r="GC1856" s="26"/>
      <c r="GW1856" s="26"/>
      <c r="HQ1856" s="26"/>
      <c r="IK1856" s="26"/>
      <c r="JE1856" s="26"/>
      <c r="JY1856" s="26"/>
      <c r="KS1856" s="26"/>
      <c r="LM1856" s="26"/>
      <c r="MG1856" s="26"/>
    </row>
    <row r="1857" spans="5:345">
      <c r="E1857" s="26"/>
      <c r="Y1857" s="26"/>
      <c r="AS1857" s="26"/>
      <c r="BM1857" s="26"/>
      <c r="CG1857" s="26"/>
      <c r="DA1857" s="26"/>
      <c r="DU1857" s="26"/>
      <c r="EO1857" s="26"/>
      <c r="FI1857" s="26"/>
      <c r="GC1857" s="26"/>
      <c r="GW1857" s="26"/>
      <c r="HQ1857" s="26"/>
      <c r="IK1857" s="26"/>
      <c r="JE1857" s="26"/>
      <c r="JY1857" s="26"/>
      <c r="KS1857" s="26"/>
      <c r="LM1857" s="26"/>
      <c r="MG1857" s="26"/>
    </row>
    <row r="1858" spans="5:345">
      <c r="E1858" s="26"/>
      <c r="Y1858" s="26"/>
      <c r="AS1858" s="26"/>
      <c r="BM1858" s="26"/>
      <c r="CG1858" s="26"/>
      <c r="DA1858" s="26"/>
      <c r="DU1858" s="26"/>
      <c r="EO1858" s="26"/>
      <c r="FI1858" s="26"/>
      <c r="GC1858" s="26"/>
      <c r="GW1858" s="26"/>
      <c r="HQ1858" s="26"/>
      <c r="IK1858" s="26"/>
      <c r="JE1858" s="26"/>
      <c r="JY1858" s="26"/>
      <c r="KS1858" s="26"/>
      <c r="LM1858" s="26"/>
      <c r="MG1858" s="26"/>
    </row>
    <row r="1859" spans="5:345">
      <c r="E1859" s="26"/>
      <c r="Y1859" s="26"/>
      <c r="AS1859" s="26"/>
      <c r="BM1859" s="26"/>
      <c r="CG1859" s="26"/>
      <c r="DA1859" s="26"/>
      <c r="DU1859" s="26"/>
      <c r="EO1859" s="26"/>
      <c r="FI1859" s="26"/>
      <c r="GC1859" s="26"/>
      <c r="GW1859" s="26"/>
      <c r="HQ1859" s="26"/>
      <c r="IK1859" s="26"/>
      <c r="JE1859" s="26"/>
      <c r="JY1859" s="26"/>
      <c r="KS1859" s="26"/>
      <c r="LM1859" s="26"/>
      <c r="MG1859" s="26"/>
    </row>
    <row r="1860" spans="5:345">
      <c r="E1860" s="26"/>
      <c r="Y1860" s="26"/>
      <c r="AS1860" s="26"/>
      <c r="BM1860" s="26"/>
      <c r="CG1860" s="26"/>
      <c r="DA1860" s="26"/>
      <c r="DU1860" s="26"/>
      <c r="EO1860" s="26"/>
      <c r="FI1860" s="26"/>
      <c r="GC1860" s="26"/>
      <c r="GW1860" s="26"/>
      <c r="HQ1860" s="26"/>
      <c r="IK1860" s="26"/>
      <c r="JE1860" s="26"/>
      <c r="JY1860" s="26"/>
      <c r="KS1860" s="26"/>
      <c r="LM1860" s="26"/>
      <c r="MG1860" s="26"/>
    </row>
    <row r="1861" spans="5:345">
      <c r="E1861" s="26"/>
      <c r="Y1861" s="26"/>
      <c r="AS1861" s="26"/>
      <c r="BM1861" s="26"/>
      <c r="CG1861" s="26"/>
      <c r="DA1861" s="26"/>
      <c r="DU1861" s="26"/>
      <c r="EO1861" s="26"/>
      <c r="FI1861" s="26"/>
      <c r="GC1861" s="26"/>
      <c r="GW1861" s="26"/>
      <c r="HQ1861" s="26"/>
      <c r="IK1861" s="26"/>
      <c r="JE1861" s="26"/>
      <c r="JY1861" s="26"/>
      <c r="KS1861" s="26"/>
      <c r="LM1861" s="26"/>
      <c r="MG1861" s="26"/>
    </row>
    <row r="1862" spans="5:345">
      <c r="E1862" s="26"/>
      <c r="Y1862" s="26"/>
      <c r="AS1862" s="26"/>
      <c r="BM1862" s="26"/>
      <c r="CG1862" s="26"/>
      <c r="DA1862" s="26"/>
      <c r="DU1862" s="26"/>
      <c r="EO1862" s="26"/>
      <c r="FI1862" s="26"/>
      <c r="GC1862" s="26"/>
      <c r="GW1862" s="26"/>
      <c r="HQ1862" s="26"/>
      <c r="IK1862" s="26"/>
      <c r="JE1862" s="26"/>
      <c r="JY1862" s="26"/>
      <c r="KS1862" s="26"/>
      <c r="LM1862" s="26"/>
      <c r="MG1862" s="26"/>
    </row>
    <row r="1863" spans="5:345">
      <c r="E1863" s="26"/>
      <c r="Y1863" s="26"/>
      <c r="AS1863" s="26"/>
      <c r="BM1863" s="26"/>
      <c r="CG1863" s="26"/>
      <c r="DA1863" s="26"/>
      <c r="DU1863" s="26"/>
      <c r="EO1863" s="26"/>
      <c r="FI1863" s="26"/>
      <c r="GC1863" s="26"/>
      <c r="GW1863" s="26"/>
      <c r="HQ1863" s="26"/>
      <c r="IK1863" s="26"/>
      <c r="JE1863" s="26"/>
      <c r="JY1863" s="26"/>
      <c r="KS1863" s="26"/>
      <c r="LM1863" s="26"/>
      <c r="MG1863" s="26"/>
    </row>
    <row r="1864" spans="5:345">
      <c r="E1864" s="26"/>
      <c r="Y1864" s="26"/>
      <c r="AS1864" s="26"/>
      <c r="BM1864" s="26"/>
      <c r="CG1864" s="26"/>
      <c r="DA1864" s="26"/>
      <c r="DU1864" s="26"/>
      <c r="EO1864" s="26"/>
      <c r="FI1864" s="26"/>
      <c r="GC1864" s="26"/>
      <c r="GW1864" s="26"/>
      <c r="HQ1864" s="26"/>
      <c r="IK1864" s="26"/>
      <c r="JE1864" s="26"/>
      <c r="JY1864" s="26"/>
      <c r="KS1864" s="26"/>
      <c r="LM1864" s="26"/>
      <c r="MG1864" s="26"/>
    </row>
    <row r="1865" spans="5:345">
      <c r="E1865" s="26"/>
      <c r="Y1865" s="26"/>
      <c r="AS1865" s="26"/>
      <c r="BM1865" s="26"/>
      <c r="CG1865" s="26"/>
      <c r="DA1865" s="26"/>
      <c r="DU1865" s="26"/>
      <c r="EO1865" s="26"/>
      <c r="FI1865" s="26"/>
      <c r="GC1865" s="26"/>
      <c r="GW1865" s="26"/>
      <c r="HQ1865" s="26"/>
      <c r="IK1865" s="26"/>
      <c r="JE1865" s="26"/>
      <c r="JY1865" s="26"/>
      <c r="KS1865" s="26"/>
      <c r="LM1865" s="26"/>
      <c r="MG1865" s="26"/>
    </row>
    <row r="1866" spans="5:345">
      <c r="E1866" s="26"/>
      <c r="Y1866" s="26"/>
      <c r="AS1866" s="26"/>
      <c r="BM1866" s="26"/>
      <c r="CG1866" s="26"/>
      <c r="DA1866" s="26"/>
      <c r="DU1866" s="26"/>
      <c r="EO1866" s="26"/>
      <c r="FI1866" s="26"/>
      <c r="GC1866" s="26"/>
      <c r="GW1866" s="26"/>
      <c r="HQ1866" s="26"/>
      <c r="IK1866" s="26"/>
      <c r="JE1866" s="26"/>
      <c r="JY1866" s="26"/>
      <c r="KS1866" s="26"/>
      <c r="LM1866" s="26"/>
      <c r="MG1866" s="26"/>
    </row>
    <row r="1867" spans="5:345">
      <c r="E1867" s="26"/>
      <c r="Y1867" s="26"/>
      <c r="AS1867" s="26"/>
      <c r="BM1867" s="26"/>
      <c r="CG1867" s="26"/>
      <c r="DA1867" s="26"/>
      <c r="DU1867" s="26"/>
      <c r="EO1867" s="26"/>
      <c r="FI1867" s="26"/>
      <c r="GC1867" s="26"/>
      <c r="GW1867" s="26"/>
      <c r="HQ1867" s="26"/>
      <c r="IK1867" s="26"/>
      <c r="JE1867" s="26"/>
      <c r="JY1867" s="26"/>
      <c r="KS1867" s="26"/>
      <c r="LM1867" s="26"/>
      <c r="MG1867" s="26"/>
    </row>
    <row r="1868" spans="5:345">
      <c r="E1868" s="26"/>
      <c r="Y1868" s="26"/>
      <c r="AS1868" s="26"/>
      <c r="BM1868" s="26"/>
      <c r="CG1868" s="26"/>
      <c r="DA1868" s="26"/>
      <c r="DU1868" s="26"/>
      <c r="EO1868" s="26"/>
      <c r="FI1868" s="26"/>
      <c r="GC1868" s="26"/>
      <c r="GW1868" s="26"/>
      <c r="HQ1868" s="26"/>
      <c r="IK1868" s="26"/>
      <c r="JE1868" s="26"/>
      <c r="JY1868" s="26"/>
      <c r="KS1868" s="26"/>
      <c r="LM1868" s="26"/>
      <c r="MG1868" s="26"/>
    </row>
    <row r="1869" spans="5:345">
      <c r="E1869" s="26"/>
      <c r="Y1869" s="26"/>
      <c r="AS1869" s="26"/>
      <c r="BM1869" s="26"/>
      <c r="CG1869" s="26"/>
      <c r="DA1869" s="26"/>
      <c r="DU1869" s="26"/>
      <c r="EO1869" s="26"/>
      <c r="FI1869" s="26"/>
      <c r="GC1869" s="26"/>
      <c r="GW1869" s="26"/>
      <c r="HQ1869" s="26"/>
      <c r="IK1869" s="26"/>
      <c r="JE1869" s="26"/>
      <c r="JY1869" s="26"/>
      <c r="KS1869" s="26"/>
      <c r="LM1869" s="26"/>
      <c r="MG1869" s="26"/>
    </row>
    <row r="1870" spans="5:345">
      <c r="E1870" s="26"/>
      <c r="Y1870" s="26"/>
      <c r="AS1870" s="26"/>
      <c r="BM1870" s="26"/>
      <c r="CG1870" s="26"/>
      <c r="DA1870" s="26"/>
      <c r="DU1870" s="26"/>
      <c r="EO1870" s="26"/>
      <c r="FI1870" s="26"/>
      <c r="GC1870" s="26"/>
      <c r="GW1870" s="26"/>
      <c r="HQ1870" s="26"/>
      <c r="IK1870" s="26"/>
      <c r="JE1870" s="26"/>
      <c r="JY1870" s="26"/>
      <c r="KS1870" s="26"/>
      <c r="LM1870" s="26"/>
      <c r="MG1870" s="26"/>
    </row>
    <row r="1871" spans="5:345">
      <c r="E1871" s="26"/>
      <c r="Y1871" s="26"/>
      <c r="AS1871" s="26"/>
      <c r="BM1871" s="26"/>
      <c r="CG1871" s="26"/>
      <c r="DA1871" s="26"/>
      <c r="DU1871" s="26"/>
      <c r="EO1871" s="26"/>
      <c r="FI1871" s="26"/>
      <c r="GC1871" s="26"/>
      <c r="GW1871" s="26"/>
      <c r="HQ1871" s="26"/>
      <c r="IK1871" s="26"/>
      <c r="JE1871" s="26"/>
      <c r="JY1871" s="26"/>
      <c r="KS1871" s="26"/>
      <c r="LM1871" s="26"/>
      <c r="MG1871" s="26"/>
    </row>
    <row r="1872" spans="5:345">
      <c r="E1872" s="26"/>
      <c r="Y1872" s="26"/>
      <c r="AS1872" s="26"/>
      <c r="BM1872" s="26"/>
      <c r="CG1872" s="26"/>
      <c r="DA1872" s="26"/>
      <c r="DU1872" s="26"/>
      <c r="EO1872" s="26"/>
      <c r="FI1872" s="26"/>
      <c r="GC1872" s="26"/>
      <c r="GW1872" s="26"/>
      <c r="HQ1872" s="26"/>
      <c r="IK1872" s="26"/>
      <c r="JE1872" s="26"/>
      <c r="JY1872" s="26"/>
      <c r="KS1872" s="26"/>
      <c r="LM1872" s="26"/>
      <c r="MG1872" s="26"/>
    </row>
    <row r="1873" spans="5:345">
      <c r="E1873" s="26"/>
      <c r="Y1873" s="26"/>
      <c r="AS1873" s="26"/>
      <c r="BM1873" s="26"/>
      <c r="CG1873" s="26"/>
      <c r="DA1873" s="26"/>
      <c r="DU1873" s="26"/>
      <c r="EO1873" s="26"/>
      <c r="FI1873" s="26"/>
      <c r="GC1873" s="26"/>
      <c r="GW1873" s="26"/>
      <c r="HQ1873" s="26"/>
      <c r="IK1873" s="26"/>
      <c r="JE1873" s="26"/>
      <c r="JY1873" s="26"/>
      <c r="KS1873" s="26"/>
      <c r="LM1873" s="26"/>
      <c r="MG1873" s="26"/>
    </row>
    <row r="1874" spans="5:345">
      <c r="E1874" s="26"/>
      <c r="Y1874" s="26"/>
      <c r="AS1874" s="26"/>
      <c r="BM1874" s="26"/>
      <c r="CG1874" s="26"/>
      <c r="DA1874" s="26"/>
      <c r="DU1874" s="26"/>
      <c r="EO1874" s="26"/>
      <c r="FI1874" s="26"/>
      <c r="GC1874" s="26"/>
      <c r="GW1874" s="26"/>
      <c r="HQ1874" s="26"/>
      <c r="IK1874" s="26"/>
      <c r="JE1874" s="26"/>
      <c r="JY1874" s="26"/>
      <c r="KS1874" s="26"/>
      <c r="LM1874" s="26"/>
      <c r="MG1874" s="26"/>
    </row>
    <row r="1875" spans="5:345">
      <c r="E1875" s="26"/>
      <c r="Y1875" s="26"/>
      <c r="AS1875" s="26"/>
      <c r="BM1875" s="26"/>
      <c r="CG1875" s="26"/>
      <c r="DA1875" s="26"/>
      <c r="DU1875" s="26"/>
      <c r="EO1875" s="26"/>
      <c r="FI1875" s="26"/>
      <c r="GC1875" s="26"/>
      <c r="GW1875" s="26"/>
      <c r="HQ1875" s="26"/>
      <c r="IK1875" s="26"/>
      <c r="JE1875" s="26"/>
      <c r="JY1875" s="26"/>
      <c r="KS1875" s="26"/>
      <c r="LM1875" s="26"/>
      <c r="MG1875" s="26"/>
    </row>
    <row r="1876" spans="5:345">
      <c r="E1876" s="26"/>
      <c r="Y1876" s="26"/>
      <c r="AS1876" s="26"/>
      <c r="BM1876" s="26"/>
      <c r="CG1876" s="26"/>
      <c r="DA1876" s="26"/>
      <c r="DU1876" s="26"/>
      <c r="EO1876" s="26"/>
      <c r="FI1876" s="26"/>
      <c r="GC1876" s="26"/>
      <c r="GW1876" s="26"/>
      <c r="HQ1876" s="26"/>
      <c r="IK1876" s="26"/>
      <c r="JE1876" s="26"/>
      <c r="JY1876" s="26"/>
      <c r="KS1876" s="26"/>
      <c r="LM1876" s="26"/>
      <c r="MG1876" s="26"/>
    </row>
    <row r="1877" spans="5:345">
      <c r="E1877" s="26"/>
      <c r="Y1877" s="26"/>
      <c r="AS1877" s="26"/>
      <c r="BM1877" s="26"/>
      <c r="CG1877" s="26"/>
      <c r="DA1877" s="26"/>
      <c r="DU1877" s="26"/>
      <c r="EO1877" s="26"/>
      <c r="FI1877" s="26"/>
      <c r="GC1877" s="26"/>
      <c r="GW1877" s="26"/>
      <c r="HQ1877" s="26"/>
      <c r="IK1877" s="26"/>
      <c r="JE1877" s="26"/>
      <c r="JY1877" s="26"/>
      <c r="KS1877" s="26"/>
      <c r="LM1877" s="26"/>
      <c r="MG1877" s="26"/>
    </row>
    <row r="1878" spans="5:345">
      <c r="E1878" s="26"/>
      <c r="Y1878" s="26"/>
      <c r="AS1878" s="26"/>
      <c r="BM1878" s="26"/>
      <c r="CG1878" s="26"/>
      <c r="DA1878" s="26"/>
      <c r="DU1878" s="26"/>
      <c r="EO1878" s="26"/>
      <c r="FI1878" s="26"/>
      <c r="GC1878" s="26"/>
      <c r="GW1878" s="26"/>
      <c r="HQ1878" s="26"/>
      <c r="IK1878" s="26"/>
      <c r="JE1878" s="26"/>
      <c r="JY1878" s="26"/>
      <c r="KS1878" s="26"/>
      <c r="LM1878" s="26"/>
      <c r="MG1878" s="26"/>
    </row>
    <row r="1879" spans="5:345">
      <c r="E1879" s="26"/>
      <c r="Y1879" s="26"/>
      <c r="AS1879" s="26"/>
      <c r="BM1879" s="26"/>
      <c r="CG1879" s="26"/>
      <c r="DA1879" s="26"/>
      <c r="DU1879" s="26"/>
      <c r="EO1879" s="26"/>
      <c r="FI1879" s="26"/>
      <c r="GC1879" s="26"/>
      <c r="GW1879" s="26"/>
      <c r="HQ1879" s="26"/>
      <c r="IK1879" s="26"/>
      <c r="JE1879" s="26"/>
      <c r="JY1879" s="26"/>
      <c r="KS1879" s="26"/>
      <c r="LM1879" s="26"/>
      <c r="MG1879" s="26"/>
    </row>
    <row r="1880" spans="5:345">
      <c r="E1880" s="26"/>
      <c r="Y1880" s="26"/>
      <c r="AS1880" s="26"/>
      <c r="BM1880" s="26"/>
      <c r="CG1880" s="26"/>
      <c r="DA1880" s="26"/>
      <c r="DU1880" s="26"/>
      <c r="EO1880" s="26"/>
      <c r="FI1880" s="26"/>
      <c r="GC1880" s="26"/>
      <c r="GW1880" s="26"/>
      <c r="HQ1880" s="26"/>
      <c r="IK1880" s="26"/>
      <c r="JE1880" s="26"/>
      <c r="JY1880" s="26"/>
      <c r="KS1880" s="26"/>
      <c r="LM1880" s="26"/>
      <c r="MG1880" s="26"/>
    </row>
    <row r="1881" spans="5:345">
      <c r="E1881" s="26"/>
      <c r="Y1881" s="26"/>
      <c r="AS1881" s="26"/>
      <c r="BM1881" s="26"/>
      <c r="CG1881" s="26"/>
      <c r="DA1881" s="26"/>
      <c r="DU1881" s="26"/>
      <c r="EO1881" s="26"/>
      <c r="FI1881" s="26"/>
      <c r="GC1881" s="26"/>
      <c r="GW1881" s="26"/>
      <c r="HQ1881" s="26"/>
      <c r="IK1881" s="26"/>
      <c r="JE1881" s="26"/>
      <c r="JY1881" s="26"/>
      <c r="KS1881" s="26"/>
      <c r="LM1881" s="26"/>
      <c r="MG1881" s="26"/>
    </row>
    <row r="1882" spans="5:345">
      <c r="E1882" s="26"/>
      <c r="Y1882" s="26"/>
      <c r="AS1882" s="26"/>
      <c r="BM1882" s="26"/>
      <c r="CG1882" s="26"/>
      <c r="DA1882" s="26"/>
      <c r="DU1882" s="26"/>
      <c r="EO1882" s="26"/>
      <c r="FI1882" s="26"/>
      <c r="GC1882" s="26"/>
      <c r="GW1882" s="26"/>
      <c r="HQ1882" s="26"/>
      <c r="IK1882" s="26"/>
      <c r="JE1882" s="26"/>
      <c r="JY1882" s="26"/>
      <c r="KS1882" s="26"/>
      <c r="LM1882" s="26"/>
      <c r="MG1882" s="26"/>
    </row>
    <row r="1883" spans="5:345">
      <c r="E1883" s="26"/>
      <c r="Y1883" s="26"/>
      <c r="AS1883" s="26"/>
      <c r="BM1883" s="26"/>
      <c r="CG1883" s="26"/>
      <c r="DA1883" s="26"/>
      <c r="DU1883" s="26"/>
      <c r="EO1883" s="26"/>
      <c r="FI1883" s="26"/>
      <c r="GC1883" s="26"/>
      <c r="GW1883" s="26"/>
      <c r="HQ1883" s="26"/>
      <c r="IK1883" s="26"/>
      <c r="JE1883" s="26"/>
      <c r="JY1883" s="26"/>
      <c r="KS1883" s="26"/>
      <c r="LM1883" s="26"/>
      <c r="MG1883" s="26"/>
    </row>
    <row r="1884" spans="5:345">
      <c r="E1884" s="26"/>
      <c r="Y1884" s="26"/>
      <c r="AS1884" s="26"/>
      <c r="BM1884" s="26"/>
      <c r="CG1884" s="26"/>
      <c r="DA1884" s="26"/>
      <c r="DU1884" s="26"/>
      <c r="EO1884" s="26"/>
      <c r="FI1884" s="26"/>
      <c r="GC1884" s="26"/>
      <c r="GW1884" s="26"/>
      <c r="HQ1884" s="26"/>
      <c r="IK1884" s="26"/>
      <c r="JE1884" s="26"/>
      <c r="JY1884" s="26"/>
      <c r="KS1884" s="26"/>
      <c r="LM1884" s="26"/>
      <c r="MG1884" s="26"/>
    </row>
    <row r="1885" spans="5:345">
      <c r="E1885" s="26"/>
      <c r="Y1885" s="26"/>
      <c r="AS1885" s="26"/>
      <c r="BM1885" s="26"/>
      <c r="CG1885" s="26"/>
      <c r="DA1885" s="26"/>
      <c r="DU1885" s="26"/>
      <c r="EO1885" s="26"/>
      <c r="FI1885" s="26"/>
      <c r="GC1885" s="26"/>
      <c r="GW1885" s="26"/>
      <c r="HQ1885" s="26"/>
      <c r="IK1885" s="26"/>
      <c r="JE1885" s="26"/>
      <c r="JY1885" s="26"/>
      <c r="KS1885" s="26"/>
      <c r="LM1885" s="26"/>
      <c r="MG1885" s="26"/>
    </row>
    <row r="1886" spans="5:345">
      <c r="E1886" s="26"/>
      <c r="Y1886" s="26"/>
      <c r="AS1886" s="26"/>
      <c r="BM1886" s="26"/>
      <c r="CG1886" s="26"/>
      <c r="DA1886" s="26"/>
      <c r="DU1886" s="26"/>
      <c r="EO1886" s="26"/>
      <c r="FI1886" s="26"/>
      <c r="GC1886" s="26"/>
      <c r="GW1886" s="26"/>
      <c r="HQ1886" s="26"/>
      <c r="IK1886" s="26"/>
      <c r="JE1886" s="26"/>
      <c r="JY1886" s="26"/>
      <c r="KS1886" s="26"/>
      <c r="LM1886" s="26"/>
      <c r="MG1886" s="26"/>
    </row>
    <row r="1887" spans="5:345">
      <c r="E1887" s="26"/>
      <c r="Y1887" s="26"/>
      <c r="AS1887" s="26"/>
      <c r="BM1887" s="26"/>
      <c r="CG1887" s="26"/>
      <c r="DA1887" s="26"/>
      <c r="DU1887" s="26"/>
      <c r="EO1887" s="26"/>
      <c r="FI1887" s="26"/>
      <c r="GC1887" s="26"/>
      <c r="GW1887" s="26"/>
      <c r="HQ1887" s="26"/>
      <c r="IK1887" s="26"/>
      <c r="JE1887" s="26"/>
      <c r="JY1887" s="26"/>
      <c r="KS1887" s="26"/>
      <c r="LM1887" s="26"/>
      <c r="MG1887" s="26"/>
    </row>
    <row r="1888" spans="5:345">
      <c r="E1888" s="26"/>
      <c r="Y1888" s="26"/>
      <c r="AS1888" s="26"/>
      <c r="BM1888" s="26"/>
      <c r="CG1888" s="26"/>
      <c r="DA1888" s="26"/>
      <c r="DU1888" s="26"/>
      <c r="EO1888" s="26"/>
      <c r="FI1888" s="26"/>
      <c r="GC1888" s="26"/>
      <c r="GW1888" s="26"/>
      <c r="HQ1888" s="26"/>
      <c r="IK1888" s="26"/>
      <c r="JE1888" s="26"/>
      <c r="JY1888" s="26"/>
      <c r="KS1888" s="26"/>
      <c r="LM1888" s="26"/>
      <c r="MG1888" s="26"/>
    </row>
    <row r="1889" spans="5:345">
      <c r="E1889" s="26"/>
      <c r="Y1889" s="26"/>
      <c r="AS1889" s="26"/>
      <c r="BM1889" s="26"/>
      <c r="CG1889" s="26"/>
      <c r="DA1889" s="26"/>
      <c r="DU1889" s="26"/>
      <c r="EO1889" s="26"/>
      <c r="FI1889" s="26"/>
      <c r="GC1889" s="26"/>
      <c r="GW1889" s="26"/>
      <c r="HQ1889" s="26"/>
      <c r="IK1889" s="26"/>
      <c r="JE1889" s="26"/>
      <c r="JY1889" s="26"/>
      <c r="KS1889" s="26"/>
      <c r="LM1889" s="26"/>
      <c r="MG1889" s="26"/>
    </row>
    <row r="1890" spans="5:345">
      <c r="E1890" s="26"/>
      <c r="Y1890" s="26"/>
      <c r="AS1890" s="26"/>
      <c r="BM1890" s="26"/>
      <c r="CG1890" s="26"/>
      <c r="DA1890" s="26"/>
      <c r="DU1890" s="26"/>
      <c r="EO1890" s="26"/>
      <c r="FI1890" s="26"/>
      <c r="GC1890" s="26"/>
      <c r="GW1890" s="26"/>
      <c r="HQ1890" s="26"/>
      <c r="IK1890" s="26"/>
      <c r="JE1890" s="26"/>
      <c r="JY1890" s="26"/>
      <c r="KS1890" s="26"/>
      <c r="LM1890" s="26"/>
      <c r="MG1890" s="26"/>
    </row>
    <row r="1891" spans="5:345">
      <c r="E1891" s="26"/>
      <c r="Y1891" s="26"/>
      <c r="AS1891" s="26"/>
      <c r="BM1891" s="26"/>
      <c r="CG1891" s="26"/>
      <c r="DA1891" s="26"/>
      <c r="DU1891" s="26"/>
      <c r="EO1891" s="26"/>
      <c r="FI1891" s="26"/>
      <c r="GC1891" s="26"/>
      <c r="GW1891" s="26"/>
      <c r="HQ1891" s="26"/>
      <c r="IK1891" s="26"/>
      <c r="JE1891" s="26"/>
      <c r="JY1891" s="26"/>
      <c r="KS1891" s="26"/>
      <c r="LM1891" s="26"/>
      <c r="MG1891" s="26"/>
    </row>
    <row r="1892" spans="5:345">
      <c r="E1892" s="26"/>
      <c r="Y1892" s="26"/>
      <c r="AS1892" s="26"/>
      <c r="BM1892" s="26"/>
      <c r="CG1892" s="26"/>
      <c r="DA1892" s="26"/>
      <c r="DU1892" s="26"/>
      <c r="EO1892" s="26"/>
      <c r="FI1892" s="26"/>
      <c r="GC1892" s="26"/>
      <c r="GW1892" s="26"/>
      <c r="HQ1892" s="26"/>
      <c r="IK1892" s="26"/>
      <c r="JE1892" s="26"/>
      <c r="JY1892" s="26"/>
      <c r="KS1892" s="26"/>
      <c r="LM1892" s="26"/>
      <c r="MG1892" s="26"/>
    </row>
    <row r="1893" spans="5:345">
      <c r="E1893" s="26"/>
      <c r="Y1893" s="26"/>
      <c r="AS1893" s="26"/>
      <c r="BM1893" s="26"/>
      <c r="CG1893" s="26"/>
      <c r="DA1893" s="26"/>
      <c r="DU1893" s="26"/>
      <c r="EO1893" s="26"/>
      <c r="FI1893" s="26"/>
      <c r="GC1893" s="26"/>
      <c r="GW1893" s="26"/>
      <c r="HQ1893" s="26"/>
      <c r="IK1893" s="26"/>
      <c r="JE1893" s="26"/>
      <c r="JY1893" s="26"/>
      <c r="KS1893" s="26"/>
      <c r="LM1893" s="26"/>
      <c r="MG1893" s="26"/>
    </row>
    <row r="1894" spans="5:345">
      <c r="E1894" s="26"/>
      <c r="Y1894" s="26"/>
      <c r="AS1894" s="26"/>
      <c r="BM1894" s="26"/>
      <c r="CG1894" s="26"/>
      <c r="DA1894" s="26"/>
      <c r="DU1894" s="26"/>
      <c r="EO1894" s="26"/>
      <c r="FI1894" s="26"/>
      <c r="GC1894" s="26"/>
      <c r="GW1894" s="26"/>
      <c r="HQ1894" s="26"/>
      <c r="IK1894" s="26"/>
      <c r="JE1894" s="26"/>
      <c r="JY1894" s="26"/>
      <c r="KS1894" s="26"/>
      <c r="LM1894" s="26"/>
      <c r="MG1894" s="26"/>
    </row>
    <row r="1895" spans="5:345">
      <c r="E1895" s="26"/>
      <c r="Y1895" s="26"/>
      <c r="AS1895" s="26"/>
      <c r="BM1895" s="26"/>
      <c r="CG1895" s="26"/>
      <c r="DA1895" s="26"/>
      <c r="DU1895" s="26"/>
      <c r="EO1895" s="26"/>
      <c r="FI1895" s="26"/>
      <c r="GC1895" s="26"/>
      <c r="GW1895" s="26"/>
      <c r="HQ1895" s="26"/>
      <c r="IK1895" s="26"/>
      <c r="JE1895" s="26"/>
      <c r="JY1895" s="26"/>
      <c r="KS1895" s="26"/>
      <c r="LM1895" s="26"/>
      <c r="MG1895" s="26"/>
    </row>
    <row r="1896" spans="5:345">
      <c r="E1896" s="26"/>
      <c r="Y1896" s="26"/>
      <c r="AS1896" s="26"/>
      <c r="BM1896" s="26"/>
      <c r="CG1896" s="26"/>
      <c r="DA1896" s="26"/>
      <c r="DU1896" s="26"/>
      <c r="EO1896" s="26"/>
      <c r="FI1896" s="26"/>
      <c r="GC1896" s="26"/>
      <c r="GW1896" s="26"/>
      <c r="HQ1896" s="26"/>
      <c r="IK1896" s="26"/>
      <c r="JE1896" s="26"/>
      <c r="JY1896" s="26"/>
      <c r="KS1896" s="26"/>
      <c r="LM1896" s="26"/>
      <c r="MG1896" s="26"/>
    </row>
    <row r="1897" spans="5:345">
      <c r="E1897" s="26"/>
      <c r="Y1897" s="26"/>
      <c r="AS1897" s="26"/>
      <c r="BM1897" s="26"/>
      <c r="CG1897" s="26"/>
      <c r="DA1897" s="26"/>
      <c r="DU1897" s="26"/>
      <c r="EO1897" s="26"/>
      <c r="FI1897" s="26"/>
      <c r="GC1897" s="26"/>
      <c r="GW1897" s="26"/>
      <c r="HQ1897" s="26"/>
      <c r="IK1897" s="26"/>
      <c r="JE1897" s="26"/>
      <c r="JY1897" s="26"/>
      <c r="KS1897" s="26"/>
      <c r="LM1897" s="26"/>
      <c r="MG1897" s="26"/>
    </row>
    <row r="1898" spans="5:345">
      <c r="E1898" s="26"/>
      <c r="Y1898" s="26"/>
      <c r="AS1898" s="26"/>
      <c r="BM1898" s="26"/>
      <c r="CG1898" s="26"/>
      <c r="DA1898" s="26"/>
      <c r="DU1898" s="26"/>
      <c r="EO1898" s="26"/>
      <c r="FI1898" s="26"/>
      <c r="GC1898" s="26"/>
      <c r="GW1898" s="26"/>
      <c r="HQ1898" s="26"/>
      <c r="IK1898" s="26"/>
      <c r="JE1898" s="26"/>
      <c r="JY1898" s="26"/>
      <c r="KS1898" s="26"/>
      <c r="LM1898" s="26"/>
      <c r="MG1898" s="26"/>
    </row>
    <row r="1899" spans="5:345">
      <c r="E1899" s="26"/>
      <c r="Y1899" s="26"/>
      <c r="AS1899" s="26"/>
      <c r="BM1899" s="26"/>
      <c r="CG1899" s="26"/>
      <c r="DA1899" s="26"/>
      <c r="DU1899" s="26"/>
      <c r="EO1899" s="26"/>
      <c r="FI1899" s="26"/>
      <c r="GC1899" s="26"/>
      <c r="GW1899" s="26"/>
      <c r="HQ1899" s="26"/>
      <c r="IK1899" s="26"/>
      <c r="JE1899" s="26"/>
      <c r="JY1899" s="26"/>
      <c r="KS1899" s="26"/>
      <c r="LM1899" s="26"/>
      <c r="MG1899" s="26"/>
    </row>
    <row r="1900" spans="5:345">
      <c r="E1900" s="26"/>
      <c r="Y1900" s="26"/>
      <c r="AS1900" s="26"/>
      <c r="BM1900" s="26"/>
      <c r="CG1900" s="26"/>
      <c r="DA1900" s="26"/>
      <c r="DU1900" s="26"/>
      <c r="EO1900" s="26"/>
      <c r="FI1900" s="26"/>
      <c r="GC1900" s="26"/>
      <c r="GW1900" s="26"/>
      <c r="HQ1900" s="26"/>
      <c r="IK1900" s="26"/>
      <c r="JE1900" s="26"/>
      <c r="JY1900" s="26"/>
      <c r="KS1900" s="26"/>
      <c r="LM1900" s="26"/>
      <c r="MG1900" s="26"/>
    </row>
    <row r="1901" spans="5:345">
      <c r="E1901" s="26"/>
      <c r="Y1901" s="26"/>
      <c r="AS1901" s="26"/>
      <c r="BM1901" s="26"/>
      <c r="CG1901" s="26"/>
      <c r="DA1901" s="26"/>
      <c r="DU1901" s="26"/>
      <c r="EO1901" s="26"/>
      <c r="FI1901" s="26"/>
      <c r="GC1901" s="26"/>
      <c r="GW1901" s="26"/>
      <c r="HQ1901" s="26"/>
      <c r="IK1901" s="26"/>
      <c r="JE1901" s="26"/>
      <c r="JY1901" s="26"/>
      <c r="KS1901" s="26"/>
      <c r="LM1901" s="26"/>
      <c r="MG1901" s="26"/>
    </row>
    <row r="1902" spans="5:345">
      <c r="E1902" s="26"/>
      <c r="Y1902" s="26"/>
      <c r="AS1902" s="26"/>
      <c r="BM1902" s="26"/>
      <c r="CG1902" s="26"/>
      <c r="DA1902" s="26"/>
      <c r="DU1902" s="26"/>
      <c r="EO1902" s="26"/>
      <c r="FI1902" s="26"/>
      <c r="GC1902" s="26"/>
      <c r="GW1902" s="26"/>
      <c r="HQ1902" s="26"/>
      <c r="IK1902" s="26"/>
      <c r="JE1902" s="26"/>
      <c r="JY1902" s="26"/>
      <c r="KS1902" s="26"/>
      <c r="LM1902" s="26"/>
      <c r="MG1902" s="26"/>
    </row>
    <row r="1903" spans="5:345">
      <c r="E1903" s="26"/>
      <c r="Y1903" s="26"/>
      <c r="AS1903" s="26"/>
      <c r="BM1903" s="26"/>
      <c r="CG1903" s="26"/>
      <c r="DA1903" s="26"/>
      <c r="DU1903" s="26"/>
      <c r="EO1903" s="26"/>
      <c r="FI1903" s="26"/>
      <c r="GC1903" s="26"/>
      <c r="GW1903" s="26"/>
      <c r="HQ1903" s="26"/>
      <c r="IK1903" s="26"/>
      <c r="JE1903" s="26"/>
      <c r="JY1903" s="26"/>
      <c r="KS1903" s="26"/>
      <c r="LM1903" s="26"/>
      <c r="MG1903" s="26"/>
    </row>
    <row r="1904" spans="5:345">
      <c r="E1904" s="26"/>
      <c r="Y1904" s="26"/>
      <c r="AS1904" s="26"/>
      <c r="BM1904" s="26"/>
      <c r="CG1904" s="26"/>
      <c r="DA1904" s="26"/>
      <c r="DU1904" s="26"/>
      <c r="EO1904" s="26"/>
      <c r="FI1904" s="26"/>
      <c r="GC1904" s="26"/>
      <c r="GW1904" s="26"/>
      <c r="HQ1904" s="26"/>
      <c r="IK1904" s="26"/>
      <c r="JE1904" s="26"/>
      <c r="JY1904" s="26"/>
      <c r="KS1904" s="26"/>
      <c r="LM1904" s="26"/>
      <c r="MG1904" s="26"/>
    </row>
    <row r="1905" spans="5:345">
      <c r="E1905" s="26"/>
      <c r="Y1905" s="26"/>
      <c r="AS1905" s="26"/>
      <c r="BM1905" s="26"/>
      <c r="CG1905" s="26"/>
      <c r="DA1905" s="26"/>
      <c r="DU1905" s="26"/>
      <c r="EO1905" s="26"/>
      <c r="FI1905" s="26"/>
      <c r="GC1905" s="26"/>
      <c r="GW1905" s="26"/>
      <c r="HQ1905" s="26"/>
      <c r="IK1905" s="26"/>
      <c r="JE1905" s="26"/>
      <c r="JY1905" s="26"/>
      <c r="KS1905" s="26"/>
      <c r="LM1905" s="26"/>
      <c r="MG1905" s="26"/>
    </row>
    <row r="1906" spans="5:345">
      <c r="E1906" s="26"/>
      <c r="Y1906" s="26"/>
      <c r="AS1906" s="26"/>
      <c r="BM1906" s="26"/>
      <c r="CG1906" s="26"/>
      <c r="DA1906" s="26"/>
      <c r="DU1906" s="26"/>
      <c r="EO1906" s="26"/>
      <c r="FI1906" s="26"/>
      <c r="GC1906" s="26"/>
      <c r="GW1906" s="26"/>
      <c r="HQ1906" s="26"/>
      <c r="IK1906" s="26"/>
      <c r="JE1906" s="26"/>
      <c r="JY1906" s="26"/>
      <c r="KS1906" s="26"/>
      <c r="LM1906" s="26"/>
      <c r="MG1906" s="26"/>
    </row>
    <row r="1907" spans="5:345">
      <c r="E1907" s="26"/>
      <c r="Y1907" s="26"/>
      <c r="AS1907" s="26"/>
      <c r="BM1907" s="26"/>
      <c r="CG1907" s="26"/>
      <c r="DA1907" s="26"/>
      <c r="DU1907" s="26"/>
      <c r="EO1907" s="26"/>
      <c r="FI1907" s="26"/>
      <c r="GC1907" s="26"/>
      <c r="GW1907" s="26"/>
      <c r="HQ1907" s="26"/>
      <c r="IK1907" s="26"/>
      <c r="JE1907" s="26"/>
      <c r="JY1907" s="26"/>
      <c r="KS1907" s="26"/>
      <c r="LM1907" s="26"/>
      <c r="MG1907" s="26"/>
    </row>
    <row r="1908" spans="5:345">
      <c r="E1908" s="26"/>
      <c r="Y1908" s="26"/>
      <c r="AS1908" s="26"/>
      <c r="BM1908" s="26"/>
      <c r="CG1908" s="26"/>
      <c r="DA1908" s="26"/>
      <c r="DU1908" s="26"/>
      <c r="EO1908" s="26"/>
      <c r="FI1908" s="26"/>
      <c r="GC1908" s="26"/>
      <c r="GW1908" s="26"/>
      <c r="HQ1908" s="26"/>
      <c r="IK1908" s="26"/>
      <c r="JE1908" s="26"/>
      <c r="JY1908" s="26"/>
      <c r="KS1908" s="26"/>
      <c r="LM1908" s="26"/>
      <c r="MG1908" s="26"/>
    </row>
    <row r="1909" spans="5:345">
      <c r="E1909" s="26"/>
      <c r="Y1909" s="26"/>
      <c r="AS1909" s="26"/>
      <c r="BM1909" s="26"/>
      <c r="CG1909" s="26"/>
      <c r="DA1909" s="26"/>
      <c r="DU1909" s="26"/>
      <c r="EO1909" s="26"/>
      <c r="FI1909" s="26"/>
      <c r="GC1909" s="26"/>
      <c r="GW1909" s="26"/>
      <c r="HQ1909" s="26"/>
      <c r="IK1909" s="26"/>
      <c r="JE1909" s="26"/>
      <c r="JY1909" s="26"/>
      <c r="KS1909" s="26"/>
      <c r="LM1909" s="26"/>
      <c r="MG1909" s="26"/>
    </row>
    <row r="1910" spans="5:345">
      <c r="E1910" s="26"/>
      <c r="Y1910" s="26"/>
      <c r="AS1910" s="26"/>
      <c r="BM1910" s="26"/>
      <c r="CG1910" s="26"/>
      <c r="DA1910" s="26"/>
      <c r="DU1910" s="26"/>
      <c r="EO1910" s="26"/>
      <c r="FI1910" s="26"/>
      <c r="GC1910" s="26"/>
      <c r="GW1910" s="26"/>
      <c r="HQ1910" s="26"/>
      <c r="IK1910" s="26"/>
      <c r="JE1910" s="26"/>
      <c r="JY1910" s="26"/>
      <c r="KS1910" s="26"/>
      <c r="LM1910" s="26"/>
      <c r="MG1910" s="26"/>
    </row>
    <row r="1911" spans="5:345">
      <c r="E1911" s="26"/>
      <c r="Y1911" s="26"/>
      <c r="AS1911" s="26"/>
      <c r="BM1911" s="26"/>
      <c r="CG1911" s="26"/>
      <c r="DA1911" s="26"/>
      <c r="DU1911" s="26"/>
      <c r="EO1911" s="26"/>
      <c r="FI1911" s="26"/>
      <c r="GC1911" s="26"/>
      <c r="GW1911" s="26"/>
      <c r="HQ1911" s="26"/>
      <c r="IK1911" s="26"/>
      <c r="JE1911" s="26"/>
      <c r="JY1911" s="26"/>
      <c r="KS1911" s="26"/>
      <c r="LM1911" s="26"/>
      <c r="MG1911" s="26"/>
    </row>
    <row r="1912" spans="5:345">
      <c r="E1912" s="26"/>
      <c r="Y1912" s="26"/>
      <c r="AS1912" s="26"/>
      <c r="BM1912" s="26"/>
      <c r="CG1912" s="26"/>
      <c r="DA1912" s="26"/>
      <c r="DU1912" s="26"/>
      <c r="EO1912" s="26"/>
      <c r="FI1912" s="26"/>
      <c r="GC1912" s="26"/>
      <c r="GW1912" s="26"/>
      <c r="HQ1912" s="26"/>
      <c r="IK1912" s="26"/>
      <c r="JE1912" s="26"/>
      <c r="JY1912" s="26"/>
      <c r="KS1912" s="26"/>
      <c r="LM1912" s="26"/>
      <c r="MG1912" s="26"/>
    </row>
    <row r="1913" spans="5:345">
      <c r="E1913" s="26"/>
      <c r="Y1913" s="26"/>
      <c r="AS1913" s="26"/>
      <c r="BM1913" s="26"/>
      <c r="CG1913" s="26"/>
      <c r="DA1913" s="26"/>
      <c r="DU1913" s="26"/>
      <c r="EO1913" s="26"/>
      <c r="FI1913" s="26"/>
      <c r="GC1913" s="26"/>
      <c r="GW1913" s="26"/>
      <c r="HQ1913" s="26"/>
      <c r="IK1913" s="26"/>
      <c r="JE1913" s="26"/>
      <c r="JY1913" s="26"/>
      <c r="KS1913" s="26"/>
      <c r="LM1913" s="26"/>
      <c r="MG1913" s="26"/>
    </row>
    <row r="1914" spans="5:345">
      <c r="E1914" s="26"/>
      <c r="Y1914" s="26"/>
      <c r="AS1914" s="26"/>
      <c r="BM1914" s="26"/>
      <c r="CG1914" s="26"/>
      <c r="DA1914" s="26"/>
      <c r="DU1914" s="26"/>
      <c r="EO1914" s="26"/>
      <c r="FI1914" s="26"/>
      <c r="GC1914" s="26"/>
      <c r="GW1914" s="26"/>
      <c r="HQ1914" s="26"/>
      <c r="IK1914" s="26"/>
      <c r="JE1914" s="26"/>
      <c r="JY1914" s="26"/>
      <c r="KS1914" s="26"/>
      <c r="LM1914" s="26"/>
      <c r="MG1914" s="26"/>
    </row>
    <row r="1915" spans="5:345">
      <c r="E1915" s="26"/>
      <c r="Y1915" s="26"/>
      <c r="AS1915" s="26"/>
      <c r="BM1915" s="26"/>
      <c r="CG1915" s="26"/>
      <c r="DA1915" s="26"/>
      <c r="DU1915" s="26"/>
      <c r="EO1915" s="26"/>
      <c r="FI1915" s="26"/>
      <c r="GC1915" s="26"/>
      <c r="GW1915" s="26"/>
      <c r="HQ1915" s="26"/>
      <c r="IK1915" s="26"/>
      <c r="JE1915" s="26"/>
      <c r="JY1915" s="26"/>
      <c r="KS1915" s="26"/>
      <c r="LM1915" s="26"/>
      <c r="MG1915" s="26"/>
    </row>
    <row r="1916" spans="5:345">
      <c r="E1916" s="26"/>
      <c r="Y1916" s="26"/>
      <c r="AS1916" s="26"/>
      <c r="BM1916" s="26"/>
      <c r="CG1916" s="26"/>
      <c r="DA1916" s="26"/>
      <c r="DU1916" s="26"/>
      <c r="EO1916" s="26"/>
      <c r="FI1916" s="26"/>
      <c r="GC1916" s="26"/>
      <c r="GW1916" s="26"/>
      <c r="HQ1916" s="26"/>
      <c r="IK1916" s="26"/>
      <c r="JE1916" s="26"/>
      <c r="JY1916" s="26"/>
      <c r="KS1916" s="26"/>
      <c r="LM1916" s="26"/>
      <c r="MG1916" s="26"/>
    </row>
    <row r="1917" spans="5:345">
      <c r="E1917" s="26"/>
      <c r="Y1917" s="26"/>
      <c r="AS1917" s="26"/>
      <c r="BM1917" s="26"/>
      <c r="CG1917" s="26"/>
      <c r="DA1917" s="26"/>
      <c r="DU1917" s="26"/>
      <c r="EO1917" s="26"/>
      <c r="FI1917" s="26"/>
      <c r="GC1917" s="26"/>
      <c r="GW1917" s="26"/>
      <c r="HQ1917" s="26"/>
      <c r="IK1917" s="26"/>
      <c r="JE1917" s="26"/>
      <c r="JY1917" s="26"/>
      <c r="KS1917" s="26"/>
      <c r="LM1917" s="26"/>
      <c r="MG1917" s="26"/>
    </row>
    <row r="1918" spans="5:345">
      <c r="E1918" s="26"/>
      <c r="Y1918" s="26"/>
      <c r="AS1918" s="26"/>
      <c r="BM1918" s="26"/>
      <c r="CG1918" s="26"/>
      <c r="DA1918" s="26"/>
      <c r="DU1918" s="26"/>
      <c r="EO1918" s="26"/>
      <c r="FI1918" s="26"/>
      <c r="GC1918" s="26"/>
      <c r="GW1918" s="26"/>
      <c r="HQ1918" s="26"/>
      <c r="IK1918" s="26"/>
      <c r="JE1918" s="26"/>
      <c r="JY1918" s="26"/>
      <c r="KS1918" s="26"/>
      <c r="LM1918" s="26"/>
      <c r="MG1918" s="26"/>
    </row>
    <row r="1919" spans="5:345">
      <c r="E1919" s="26"/>
      <c r="Y1919" s="26"/>
      <c r="AS1919" s="26"/>
      <c r="BM1919" s="26"/>
      <c r="CG1919" s="26"/>
      <c r="DA1919" s="26"/>
      <c r="DU1919" s="26"/>
      <c r="EO1919" s="26"/>
      <c r="FI1919" s="26"/>
      <c r="GC1919" s="26"/>
      <c r="GW1919" s="26"/>
      <c r="HQ1919" s="26"/>
      <c r="IK1919" s="26"/>
      <c r="JE1919" s="26"/>
      <c r="JY1919" s="26"/>
      <c r="KS1919" s="26"/>
      <c r="LM1919" s="26"/>
      <c r="MG1919" s="26"/>
    </row>
    <row r="1920" spans="5:345">
      <c r="E1920" s="26"/>
      <c r="Y1920" s="26"/>
      <c r="AS1920" s="26"/>
      <c r="BM1920" s="26"/>
      <c r="CG1920" s="26"/>
      <c r="DA1920" s="26"/>
      <c r="DU1920" s="26"/>
      <c r="EO1920" s="26"/>
      <c r="FI1920" s="26"/>
      <c r="GC1920" s="26"/>
      <c r="GW1920" s="26"/>
      <c r="HQ1920" s="26"/>
      <c r="IK1920" s="26"/>
      <c r="JE1920" s="26"/>
      <c r="JY1920" s="26"/>
      <c r="KS1920" s="26"/>
      <c r="LM1920" s="26"/>
      <c r="MG1920" s="26"/>
    </row>
    <row r="1921" spans="5:345">
      <c r="E1921" s="26"/>
      <c r="Y1921" s="26"/>
      <c r="AS1921" s="26"/>
      <c r="BM1921" s="26"/>
      <c r="CG1921" s="26"/>
      <c r="DA1921" s="26"/>
      <c r="DU1921" s="26"/>
      <c r="EO1921" s="26"/>
      <c r="FI1921" s="26"/>
      <c r="GC1921" s="26"/>
      <c r="GW1921" s="26"/>
      <c r="HQ1921" s="26"/>
      <c r="IK1921" s="26"/>
      <c r="JE1921" s="26"/>
      <c r="JY1921" s="26"/>
      <c r="KS1921" s="26"/>
      <c r="LM1921" s="26"/>
      <c r="MG1921" s="26"/>
    </row>
    <row r="1922" spans="5:345">
      <c r="E1922" s="26"/>
      <c r="Y1922" s="26"/>
      <c r="AS1922" s="26"/>
      <c r="BM1922" s="26"/>
      <c r="CG1922" s="26"/>
      <c r="DA1922" s="26"/>
      <c r="DU1922" s="26"/>
      <c r="EO1922" s="26"/>
      <c r="FI1922" s="26"/>
      <c r="GC1922" s="26"/>
      <c r="GW1922" s="26"/>
      <c r="HQ1922" s="26"/>
      <c r="IK1922" s="26"/>
      <c r="JE1922" s="26"/>
      <c r="JY1922" s="26"/>
      <c r="KS1922" s="26"/>
      <c r="LM1922" s="26"/>
      <c r="MG1922" s="26"/>
    </row>
    <row r="1923" spans="5:345">
      <c r="E1923" s="26"/>
      <c r="Y1923" s="26"/>
      <c r="AS1923" s="26"/>
      <c r="BM1923" s="26"/>
      <c r="CG1923" s="26"/>
      <c r="DA1923" s="26"/>
      <c r="DU1923" s="26"/>
      <c r="EO1923" s="26"/>
      <c r="FI1923" s="26"/>
      <c r="GC1923" s="26"/>
      <c r="GW1923" s="26"/>
      <c r="HQ1923" s="26"/>
      <c r="IK1923" s="26"/>
      <c r="JE1923" s="26"/>
      <c r="JY1923" s="26"/>
      <c r="KS1923" s="26"/>
      <c r="LM1923" s="26"/>
      <c r="MG1923" s="26"/>
    </row>
    <row r="1924" spans="5:345">
      <c r="E1924" s="26"/>
      <c r="Y1924" s="26"/>
      <c r="AS1924" s="26"/>
      <c r="BM1924" s="26"/>
      <c r="CG1924" s="26"/>
      <c r="DA1924" s="26"/>
      <c r="DU1924" s="26"/>
      <c r="EO1924" s="26"/>
      <c r="FI1924" s="26"/>
      <c r="GC1924" s="26"/>
      <c r="GW1924" s="26"/>
      <c r="HQ1924" s="26"/>
      <c r="IK1924" s="26"/>
      <c r="JE1924" s="26"/>
      <c r="JY1924" s="26"/>
      <c r="KS1924" s="26"/>
      <c r="LM1924" s="26"/>
      <c r="MG1924" s="26"/>
    </row>
    <row r="1925" spans="5:345">
      <c r="E1925" s="26"/>
      <c r="Y1925" s="26"/>
      <c r="AS1925" s="26"/>
      <c r="BM1925" s="26"/>
      <c r="CG1925" s="26"/>
      <c r="DA1925" s="26"/>
      <c r="DU1925" s="26"/>
      <c r="EO1925" s="26"/>
      <c r="FI1925" s="26"/>
      <c r="GC1925" s="26"/>
      <c r="GW1925" s="26"/>
      <c r="HQ1925" s="26"/>
      <c r="IK1925" s="26"/>
      <c r="JE1925" s="26"/>
      <c r="JY1925" s="26"/>
      <c r="KS1925" s="26"/>
      <c r="LM1925" s="26"/>
      <c r="MG1925" s="26"/>
    </row>
    <row r="1926" spans="5:345">
      <c r="E1926" s="26"/>
      <c r="Y1926" s="26"/>
      <c r="AS1926" s="26"/>
      <c r="BM1926" s="26"/>
      <c r="CG1926" s="26"/>
      <c r="DA1926" s="26"/>
      <c r="DU1926" s="26"/>
      <c r="EO1926" s="26"/>
      <c r="FI1926" s="26"/>
      <c r="GC1926" s="26"/>
      <c r="GW1926" s="26"/>
      <c r="HQ1926" s="26"/>
      <c r="IK1926" s="26"/>
      <c r="JE1926" s="26"/>
      <c r="JY1926" s="26"/>
      <c r="KS1926" s="26"/>
      <c r="LM1926" s="26"/>
      <c r="MG1926" s="26"/>
    </row>
    <row r="1927" spans="5:345">
      <c r="E1927" s="26"/>
      <c r="Y1927" s="26"/>
      <c r="AS1927" s="26"/>
      <c r="BM1927" s="26"/>
      <c r="CG1927" s="26"/>
      <c r="DA1927" s="26"/>
      <c r="DU1927" s="26"/>
      <c r="EO1927" s="26"/>
      <c r="FI1927" s="26"/>
      <c r="GC1927" s="26"/>
      <c r="GW1927" s="26"/>
      <c r="HQ1927" s="26"/>
      <c r="IK1927" s="26"/>
      <c r="JE1927" s="26"/>
      <c r="JY1927" s="26"/>
      <c r="KS1927" s="26"/>
      <c r="LM1927" s="26"/>
      <c r="MG1927" s="26"/>
    </row>
    <row r="1928" spans="5:345">
      <c r="E1928" s="26"/>
      <c r="Y1928" s="26"/>
      <c r="AS1928" s="26"/>
      <c r="BM1928" s="26"/>
      <c r="CG1928" s="26"/>
      <c r="DA1928" s="26"/>
      <c r="DU1928" s="26"/>
      <c r="EO1928" s="26"/>
      <c r="FI1928" s="26"/>
      <c r="GC1928" s="26"/>
      <c r="GW1928" s="26"/>
      <c r="HQ1928" s="26"/>
      <c r="IK1928" s="26"/>
      <c r="JE1928" s="26"/>
      <c r="JY1928" s="26"/>
      <c r="KS1928" s="26"/>
      <c r="LM1928" s="26"/>
      <c r="MG1928" s="26"/>
    </row>
    <row r="1929" spans="5:345">
      <c r="E1929" s="26"/>
      <c r="Y1929" s="26"/>
      <c r="AS1929" s="26"/>
      <c r="BM1929" s="26"/>
      <c r="CG1929" s="26"/>
      <c r="DA1929" s="26"/>
      <c r="DU1929" s="26"/>
      <c r="EO1929" s="26"/>
      <c r="FI1929" s="26"/>
      <c r="GC1929" s="26"/>
      <c r="GW1929" s="26"/>
      <c r="HQ1929" s="26"/>
      <c r="IK1929" s="26"/>
      <c r="JE1929" s="26"/>
      <c r="JY1929" s="26"/>
      <c r="KS1929" s="26"/>
      <c r="LM1929" s="26"/>
      <c r="MG1929" s="26"/>
    </row>
    <row r="1930" spans="5:345">
      <c r="E1930" s="26"/>
      <c r="Y1930" s="26"/>
      <c r="AS1930" s="26"/>
      <c r="BM1930" s="26"/>
      <c r="CG1930" s="26"/>
      <c r="DA1930" s="26"/>
      <c r="DU1930" s="26"/>
      <c r="EO1930" s="26"/>
      <c r="FI1930" s="26"/>
      <c r="GC1930" s="26"/>
      <c r="GW1930" s="26"/>
      <c r="HQ1930" s="26"/>
      <c r="IK1930" s="26"/>
      <c r="JE1930" s="26"/>
      <c r="JY1930" s="26"/>
      <c r="KS1930" s="26"/>
      <c r="LM1930" s="26"/>
      <c r="MG1930" s="26"/>
    </row>
    <row r="1931" spans="5:345">
      <c r="E1931" s="26"/>
      <c r="Y1931" s="26"/>
      <c r="AS1931" s="26"/>
      <c r="BM1931" s="26"/>
      <c r="CG1931" s="26"/>
      <c r="DA1931" s="26"/>
      <c r="DU1931" s="26"/>
      <c r="EO1931" s="26"/>
      <c r="FI1931" s="26"/>
      <c r="GC1931" s="26"/>
      <c r="GW1931" s="26"/>
      <c r="HQ1931" s="26"/>
      <c r="IK1931" s="26"/>
      <c r="JE1931" s="26"/>
      <c r="JY1931" s="26"/>
      <c r="KS1931" s="26"/>
      <c r="LM1931" s="26"/>
      <c r="MG1931" s="26"/>
    </row>
    <row r="1932" spans="5:345">
      <c r="E1932" s="26"/>
      <c r="Y1932" s="26"/>
      <c r="AS1932" s="26"/>
      <c r="BM1932" s="26"/>
      <c r="CG1932" s="26"/>
      <c r="DA1932" s="26"/>
      <c r="DU1932" s="26"/>
      <c r="EO1932" s="26"/>
      <c r="FI1932" s="26"/>
      <c r="GC1932" s="26"/>
      <c r="GW1932" s="26"/>
      <c r="HQ1932" s="26"/>
      <c r="IK1932" s="26"/>
      <c r="JE1932" s="26"/>
      <c r="JY1932" s="26"/>
      <c r="KS1932" s="26"/>
      <c r="LM1932" s="26"/>
      <c r="MG1932" s="26"/>
    </row>
    <row r="1933" spans="5:345">
      <c r="E1933" s="26"/>
      <c r="Y1933" s="26"/>
      <c r="AS1933" s="26"/>
      <c r="BM1933" s="26"/>
      <c r="CG1933" s="26"/>
      <c r="DA1933" s="26"/>
      <c r="DU1933" s="26"/>
      <c r="EO1933" s="26"/>
      <c r="FI1933" s="26"/>
      <c r="GC1933" s="26"/>
      <c r="GW1933" s="26"/>
      <c r="HQ1933" s="26"/>
      <c r="IK1933" s="26"/>
      <c r="JE1933" s="26"/>
      <c r="JY1933" s="26"/>
      <c r="KS1933" s="26"/>
      <c r="LM1933" s="26"/>
      <c r="MG1933" s="26"/>
    </row>
    <row r="1934" spans="5:345">
      <c r="E1934" s="26"/>
      <c r="Y1934" s="26"/>
      <c r="AS1934" s="26"/>
      <c r="BM1934" s="26"/>
      <c r="CG1934" s="26"/>
      <c r="DA1934" s="26"/>
      <c r="DU1934" s="26"/>
      <c r="EO1934" s="26"/>
      <c r="FI1934" s="26"/>
      <c r="GC1934" s="26"/>
      <c r="GW1934" s="26"/>
      <c r="HQ1934" s="26"/>
      <c r="IK1934" s="26"/>
      <c r="JE1934" s="26"/>
      <c r="JY1934" s="26"/>
      <c r="KS1934" s="26"/>
      <c r="LM1934" s="26"/>
      <c r="MG1934" s="26"/>
    </row>
    <row r="1935" spans="5:345">
      <c r="E1935" s="26"/>
      <c r="Y1935" s="26"/>
      <c r="AS1935" s="26"/>
      <c r="BM1935" s="26"/>
      <c r="CG1935" s="26"/>
      <c r="DA1935" s="26"/>
      <c r="DU1935" s="26"/>
      <c r="EO1935" s="26"/>
      <c r="FI1935" s="26"/>
      <c r="GC1935" s="26"/>
      <c r="GW1935" s="26"/>
      <c r="HQ1935" s="26"/>
      <c r="IK1935" s="26"/>
      <c r="JE1935" s="26"/>
      <c r="JY1935" s="26"/>
      <c r="KS1935" s="26"/>
      <c r="LM1935" s="26"/>
      <c r="MG1935" s="26"/>
    </row>
    <row r="1936" spans="5:345">
      <c r="E1936" s="26"/>
      <c r="Y1936" s="26"/>
      <c r="AS1936" s="26"/>
      <c r="BM1936" s="26"/>
      <c r="CG1936" s="26"/>
      <c r="DA1936" s="26"/>
      <c r="DU1936" s="26"/>
      <c r="EO1936" s="26"/>
      <c r="FI1936" s="26"/>
      <c r="GC1936" s="26"/>
      <c r="GW1936" s="26"/>
      <c r="HQ1936" s="26"/>
      <c r="IK1936" s="26"/>
      <c r="JE1936" s="26"/>
      <c r="JY1936" s="26"/>
      <c r="KS1936" s="26"/>
      <c r="LM1936" s="26"/>
      <c r="MG1936" s="26"/>
    </row>
    <row r="1937" spans="5:345">
      <c r="E1937" s="26"/>
      <c r="Y1937" s="26"/>
      <c r="AS1937" s="26"/>
      <c r="BM1937" s="26"/>
      <c r="CG1937" s="26"/>
      <c r="DA1937" s="26"/>
      <c r="DU1937" s="26"/>
      <c r="EO1937" s="26"/>
      <c r="FI1937" s="26"/>
      <c r="GC1937" s="26"/>
      <c r="GW1937" s="26"/>
      <c r="HQ1937" s="26"/>
      <c r="IK1937" s="26"/>
      <c r="JE1937" s="26"/>
      <c r="JY1937" s="26"/>
      <c r="KS1937" s="26"/>
      <c r="LM1937" s="26"/>
      <c r="MG1937" s="26"/>
    </row>
    <row r="1938" spans="5:345">
      <c r="E1938" s="26"/>
      <c r="Y1938" s="26"/>
      <c r="AS1938" s="26"/>
      <c r="BM1938" s="26"/>
      <c r="CG1938" s="26"/>
      <c r="DA1938" s="26"/>
      <c r="DU1938" s="26"/>
      <c r="EO1938" s="26"/>
      <c r="FI1938" s="26"/>
      <c r="GC1938" s="26"/>
      <c r="GW1938" s="26"/>
      <c r="HQ1938" s="26"/>
      <c r="IK1938" s="26"/>
      <c r="JE1938" s="26"/>
      <c r="JY1938" s="26"/>
      <c r="KS1938" s="26"/>
      <c r="LM1938" s="26"/>
      <c r="MG1938" s="26"/>
    </row>
    <row r="1939" spans="5:345">
      <c r="E1939" s="26"/>
      <c r="Y1939" s="26"/>
      <c r="AS1939" s="26"/>
      <c r="BM1939" s="26"/>
      <c r="CG1939" s="26"/>
      <c r="DA1939" s="26"/>
      <c r="DU1939" s="26"/>
      <c r="EO1939" s="26"/>
      <c r="FI1939" s="26"/>
      <c r="GC1939" s="26"/>
      <c r="GW1939" s="26"/>
      <c r="HQ1939" s="26"/>
      <c r="IK1939" s="26"/>
      <c r="JE1939" s="26"/>
      <c r="JY1939" s="26"/>
      <c r="KS1939" s="26"/>
      <c r="LM1939" s="26"/>
      <c r="MG1939" s="26"/>
    </row>
    <row r="1940" spans="5:345">
      <c r="E1940" s="26"/>
      <c r="Y1940" s="26"/>
      <c r="AS1940" s="26"/>
      <c r="BM1940" s="26"/>
      <c r="CG1940" s="26"/>
      <c r="DA1940" s="26"/>
      <c r="DU1940" s="26"/>
      <c r="EO1940" s="26"/>
      <c r="FI1940" s="26"/>
      <c r="GC1940" s="26"/>
      <c r="GW1940" s="26"/>
      <c r="HQ1940" s="26"/>
      <c r="IK1940" s="26"/>
      <c r="JE1940" s="26"/>
      <c r="JY1940" s="26"/>
      <c r="KS1940" s="26"/>
      <c r="LM1940" s="26"/>
      <c r="MG1940" s="26"/>
    </row>
    <row r="1941" spans="5:345">
      <c r="E1941" s="26"/>
      <c r="Y1941" s="26"/>
      <c r="AS1941" s="26"/>
      <c r="BM1941" s="26"/>
      <c r="CG1941" s="26"/>
      <c r="DA1941" s="26"/>
      <c r="DU1941" s="26"/>
      <c r="EO1941" s="26"/>
      <c r="FI1941" s="26"/>
      <c r="GC1941" s="26"/>
      <c r="GW1941" s="26"/>
      <c r="HQ1941" s="26"/>
      <c r="IK1941" s="26"/>
      <c r="JE1941" s="26"/>
      <c r="JY1941" s="26"/>
      <c r="KS1941" s="26"/>
      <c r="LM1941" s="26"/>
      <c r="MG1941" s="26"/>
    </row>
    <row r="1942" spans="5:345">
      <c r="E1942" s="26"/>
      <c r="Y1942" s="26"/>
      <c r="AS1942" s="26"/>
      <c r="BM1942" s="26"/>
      <c r="CG1942" s="26"/>
      <c r="DA1942" s="26"/>
      <c r="DU1942" s="26"/>
      <c r="EO1942" s="26"/>
      <c r="FI1942" s="26"/>
      <c r="GC1942" s="26"/>
      <c r="GW1942" s="26"/>
      <c r="HQ1942" s="26"/>
      <c r="IK1942" s="26"/>
      <c r="JE1942" s="26"/>
      <c r="JY1942" s="26"/>
      <c r="KS1942" s="26"/>
      <c r="LM1942" s="26"/>
      <c r="MG1942" s="26"/>
    </row>
    <row r="1943" spans="5:345">
      <c r="E1943" s="26"/>
      <c r="Y1943" s="26"/>
      <c r="AS1943" s="26"/>
      <c r="BM1943" s="26"/>
      <c r="CG1943" s="26"/>
      <c r="DA1943" s="26"/>
      <c r="DU1943" s="26"/>
      <c r="EO1943" s="26"/>
      <c r="FI1943" s="26"/>
      <c r="GC1943" s="26"/>
      <c r="GW1943" s="26"/>
      <c r="HQ1943" s="26"/>
      <c r="IK1943" s="26"/>
      <c r="JE1943" s="26"/>
      <c r="JY1943" s="26"/>
      <c r="KS1943" s="26"/>
      <c r="LM1943" s="26"/>
      <c r="MG1943" s="26"/>
    </row>
    <row r="1944" spans="5:345">
      <c r="E1944" s="26"/>
      <c r="Y1944" s="26"/>
      <c r="AS1944" s="26"/>
      <c r="BM1944" s="26"/>
      <c r="CG1944" s="26"/>
      <c r="DA1944" s="26"/>
      <c r="DU1944" s="26"/>
      <c r="EO1944" s="26"/>
      <c r="FI1944" s="26"/>
      <c r="GC1944" s="26"/>
      <c r="GW1944" s="26"/>
      <c r="HQ1944" s="26"/>
      <c r="IK1944" s="26"/>
      <c r="JE1944" s="26"/>
      <c r="JY1944" s="26"/>
      <c r="KS1944" s="26"/>
      <c r="LM1944" s="26"/>
      <c r="MG1944" s="26"/>
    </row>
    <row r="1945" spans="5:345">
      <c r="E1945" s="26"/>
      <c r="Y1945" s="26"/>
      <c r="AS1945" s="26"/>
      <c r="BM1945" s="26"/>
      <c r="CG1945" s="26"/>
      <c r="DA1945" s="26"/>
      <c r="DU1945" s="26"/>
      <c r="EO1945" s="26"/>
      <c r="FI1945" s="26"/>
      <c r="GC1945" s="26"/>
      <c r="GW1945" s="26"/>
      <c r="HQ1945" s="26"/>
      <c r="IK1945" s="26"/>
      <c r="JE1945" s="26"/>
      <c r="JY1945" s="26"/>
      <c r="KS1945" s="26"/>
      <c r="LM1945" s="26"/>
      <c r="MG1945" s="26"/>
    </row>
    <row r="1946" spans="5:345">
      <c r="E1946" s="26"/>
      <c r="Y1946" s="26"/>
      <c r="AS1946" s="26"/>
      <c r="BM1946" s="26"/>
      <c r="CG1946" s="26"/>
      <c r="DA1946" s="26"/>
      <c r="DU1946" s="26"/>
      <c r="EO1946" s="26"/>
      <c r="FI1946" s="26"/>
      <c r="GC1946" s="26"/>
      <c r="GW1946" s="26"/>
      <c r="HQ1946" s="26"/>
      <c r="IK1946" s="26"/>
      <c r="JE1946" s="26"/>
      <c r="JY1946" s="26"/>
      <c r="KS1946" s="26"/>
      <c r="LM1946" s="26"/>
      <c r="MG1946" s="26"/>
    </row>
    <row r="1947" spans="5:345">
      <c r="E1947" s="26"/>
      <c r="Y1947" s="26"/>
      <c r="AS1947" s="26"/>
      <c r="BM1947" s="26"/>
      <c r="CG1947" s="26"/>
      <c r="DA1947" s="26"/>
      <c r="DU1947" s="26"/>
      <c r="EO1947" s="26"/>
      <c r="FI1947" s="26"/>
      <c r="GC1947" s="26"/>
      <c r="GW1947" s="26"/>
      <c r="HQ1947" s="26"/>
      <c r="IK1947" s="26"/>
      <c r="JE1947" s="26"/>
      <c r="JY1947" s="26"/>
      <c r="KS1947" s="26"/>
      <c r="LM1947" s="26"/>
      <c r="MG1947" s="26"/>
    </row>
    <row r="1948" spans="5:345">
      <c r="E1948" s="26"/>
      <c r="Y1948" s="26"/>
      <c r="AS1948" s="26"/>
      <c r="BM1948" s="26"/>
      <c r="CG1948" s="26"/>
      <c r="DA1948" s="26"/>
      <c r="DU1948" s="26"/>
      <c r="EO1948" s="26"/>
      <c r="FI1948" s="26"/>
      <c r="GC1948" s="26"/>
      <c r="GW1948" s="26"/>
      <c r="HQ1948" s="26"/>
      <c r="IK1948" s="26"/>
      <c r="JE1948" s="26"/>
      <c r="JY1948" s="26"/>
      <c r="KS1948" s="26"/>
      <c r="LM1948" s="26"/>
      <c r="MG1948" s="26"/>
    </row>
    <row r="1949" spans="5:345">
      <c r="E1949" s="26"/>
      <c r="Y1949" s="26"/>
      <c r="AS1949" s="26"/>
      <c r="BM1949" s="26"/>
      <c r="CG1949" s="26"/>
      <c r="DA1949" s="26"/>
      <c r="DU1949" s="26"/>
      <c r="EO1949" s="26"/>
      <c r="FI1949" s="26"/>
      <c r="GC1949" s="26"/>
      <c r="GW1949" s="26"/>
      <c r="HQ1949" s="26"/>
      <c r="IK1949" s="26"/>
      <c r="JE1949" s="26"/>
      <c r="JY1949" s="26"/>
      <c r="KS1949" s="26"/>
      <c r="LM1949" s="26"/>
      <c r="MG1949" s="26"/>
    </row>
    <row r="1950" spans="5:345">
      <c r="E1950" s="26"/>
      <c r="Y1950" s="26"/>
      <c r="AS1950" s="26"/>
      <c r="BM1950" s="26"/>
      <c r="CG1950" s="26"/>
      <c r="DA1950" s="26"/>
      <c r="DU1950" s="26"/>
      <c r="EO1950" s="26"/>
      <c r="FI1950" s="26"/>
      <c r="GC1950" s="26"/>
      <c r="GW1950" s="26"/>
      <c r="HQ1950" s="26"/>
      <c r="IK1950" s="26"/>
      <c r="JE1950" s="26"/>
      <c r="JY1950" s="26"/>
      <c r="KS1950" s="26"/>
      <c r="LM1950" s="26"/>
      <c r="MG1950" s="26"/>
    </row>
    <row r="1951" spans="5:345">
      <c r="E1951" s="26"/>
      <c r="Y1951" s="26"/>
      <c r="AS1951" s="26"/>
      <c r="BM1951" s="26"/>
      <c r="CG1951" s="26"/>
      <c r="DA1951" s="26"/>
      <c r="DU1951" s="26"/>
      <c r="EO1951" s="26"/>
      <c r="FI1951" s="26"/>
      <c r="GC1951" s="26"/>
      <c r="GW1951" s="26"/>
      <c r="HQ1951" s="26"/>
      <c r="IK1951" s="26"/>
      <c r="JE1951" s="26"/>
      <c r="JY1951" s="26"/>
      <c r="KS1951" s="26"/>
      <c r="LM1951" s="26"/>
      <c r="MG1951" s="26"/>
    </row>
    <row r="1952" spans="5:345">
      <c r="E1952" s="26"/>
      <c r="Y1952" s="26"/>
      <c r="AS1952" s="26"/>
      <c r="BM1952" s="26"/>
      <c r="CG1952" s="26"/>
      <c r="DA1952" s="26"/>
      <c r="DU1952" s="26"/>
      <c r="EO1952" s="26"/>
      <c r="FI1952" s="26"/>
      <c r="GC1952" s="26"/>
      <c r="GW1952" s="26"/>
      <c r="HQ1952" s="26"/>
      <c r="IK1952" s="26"/>
      <c r="JE1952" s="26"/>
      <c r="JY1952" s="26"/>
      <c r="KS1952" s="26"/>
      <c r="LM1952" s="26"/>
      <c r="MG1952" s="26"/>
    </row>
    <row r="1953" spans="5:345">
      <c r="E1953" s="26"/>
      <c r="Y1953" s="26"/>
      <c r="AS1953" s="26"/>
      <c r="BM1953" s="26"/>
      <c r="CG1953" s="26"/>
      <c r="DA1953" s="26"/>
      <c r="DU1953" s="26"/>
      <c r="EO1953" s="26"/>
      <c r="FI1953" s="26"/>
      <c r="GC1953" s="26"/>
      <c r="GW1953" s="26"/>
      <c r="HQ1953" s="26"/>
      <c r="IK1953" s="26"/>
      <c r="JE1953" s="26"/>
      <c r="JY1953" s="26"/>
      <c r="KS1953" s="26"/>
      <c r="LM1953" s="26"/>
      <c r="MG1953" s="26"/>
    </row>
    <row r="1954" spans="5:345">
      <c r="E1954" s="26"/>
      <c r="Y1954" s="26"/>
      <c r="AS1954" s="26"/>
      <c r="BM1954" s="26"/>
      <c r="CG1954" s="26"/>
      <c r="DA1954" s="26"/>
      <c r="DU1954" s="26"/>
      <c r="EO1954" s="26"/>
      <c r="FI1954" s="26"/>
      <c r="GC1954" s="26"/>
      <c r="GW1954" s="26"/>
      <c r="HQ1954" s="26"/>
      <c r="IK1954" s="26"/>
      <c r="JE1954" s="26"/>
      <c r="JY1954" s="26"/>
      <c r="KS1954" s="26"/>
      <c r="LM1954" s="26"/>
      <c r="MG1954" s="26"/>
    </row>
    <row r="1955" spans="5:345">
      <c r="E1955" s="26"/>
      <c r="Y1955" s="26"/>
      <c r="AS1955" s="26"/>
      <c r="BM1955" s="26"/>
      <c r="CG1955" s="26"/>
      <c r="DA1955" s="26"/>
      <c r="DU1955" s="26"/>
      <c r="EO1955" s="26"/>
      <c r="FI1955" s="26"/>
      <c r="GC1955" s="26"/>
      <c r="GW1955" s="26"/>
      <c r="HQ1955" s="26"/>
      <c r="IK1955" s="26"/>
      <c r="JE1955" s="26"/>
      <c r="JY1955" s="26"/>
      <c r="KS1955" s="26"/>
      <c r="LM1955" s="26"/>
      <c r="MG1955" s="26"/>
    </row>
    <row r="1956" spans="5:345">
      <c r="E1956" s="26"/>
      <c r="Y1956" s="26"/>
      <c r="AS1956" s="26"/>
      <c r="BM1956" s="26"/>
      <c r="CG1956" s="26"/>
      <c r="DA1956" s="26"/>
      <c r="DU1956" s="26"/>
      <c r="EO1956" s="26"/>
      <c r="FI1956" s="26"/>
      <c r="GC1956" s="26"/>
      <c r="GW1956" s="26"/>
      <c r="HQ1956" s="26"/>
      <c r="IK1956" s="26"/>
      <c r="JE1956" s="26"/>
      <c r="JY1956" s="26"/>
      <c r="KS1956" s="26"/>
      <c r="LM1956" s="26"/>
      <c r="MG1956" s="26"/>
    </row>
    <row r="1957" spans="5:345">
      <c r="E1957" s="26"/>
      <c r="Y1957" s="26"/>
      <c r="AS1957" s="26"/>
      <c r="BM1957" s="26"/>
      <c r="CG1957" s="26"/>
      <c r="DA1957" s="26"/>
      <c r="DU1957" s="26"/>
      <c r="EO1957" s="26"/>
      <c r="FI1957" s="26"/>
      <c r="GC1957" s="26"/>
      <c r="GW1957" s="26"/>
      <c r="HQ1957" s="26"/>
      <c r="IK1957" s="26"/>
      <c r="JE1957" s="26"/>
      <c r="JY1957" s="26"/>
      <c r="KS1957" s="26"/>
      <c r="LM1957" s="26"/>
      <c r="MG1957" s="26"/>
    </row>
    <row r="1958" spans="5:345">
      <c r="E1958" s="26"/>
      <c r="Y1958" s="26"/>
      <c r="AS1958" s="26"/>
      <c r="BM1958" s="26"/>
      <c r="CG1958" s="26"/>
      <c r="DA1958" s="26"/>
      <c r="DU1958" s="26"/>
      <c r="EO1958" s="26"/>
      <c r="FI1958" s="26"/>
      <c r="GC1958" s="26"/>
      <c r="GW1958" s="26"/>
      <c r="HQ1958" s="26"/>
      <c r="IK1958" s="26"/>
      <c r="JE1958" s="26"/>
      <c r="JY1958" s="26"/>
      <c r="KS1958" s="26"/>
      <c r="LM1958" s="26"/>
      <c r="MG1958" s="26"/>
    </row>
    <row r="1959" spans="5:345">
      <c r="E1959" s="26"/>
      <c r="Y1959" s="26"/>
      <c r="AS1959" s="26"/>
      <c r="BM1959" s="26"/>
      <c r="CG1959" s="26"/>
      <c r="DA1959" s="26"/>
      <c r="DU1959" s="26"/>
      <c r="EO1959" s="26"/>
      <c r="FI1959" s="26"/>
      <c r="GC1959" s="26"/>
      <c r="GW1959" s="26"/>
      <c r="HQ1959" s="26"/>
      <c r="IK1959" s="26"/>
      <c r="JE1959" s="26"/>
      <c r="JY1959" s="26"/>
      <c r="KS1959" s="26"/>
      <c r="LM1959" s="26"/>
      <c r="MG1959" s="26"/>
    </row>
    <row r="1960" spans="5:345">
      <c r="E1960" s="26"/>
      <c r="Y1960" s="26"/>
      <c r="AS1960" s="26"/>
      <c r="BM1960" s="26"/>
      <c r="CG1960" s="26"/>
      <c r="DA1960" s="26"/>
      <c r="DU1960" s="26"/>
      <c r="EO1960" s="26"/>
      <c r="FI1960" s="26"/>
      <c r="GC1960" s="26"/>
      <c r="GW1960" s="26"/>
      <c r="HQ1960" s="26"/>
      <c r="IK1960" s="26"/>
      <c r="JE1960" s="26"/>
      <c r="JY1960" s="26"/>
      <c r="KS1960" s="26"/>
      <c r="LM1960" s="26"/>
      <c r="MG1960" s="26"/>
    </row>
    <row r="1961" spans="5:345">
      <c r="E1961" s="26"/>
      <c r="Y1961" s="26"/>
      <c r="AS1961" s="26"/>
      <c r="BM1961" s="26"/>
      <c r="CG1961" s="26"/>
      <c r="DA1961" s="26"/>
      <c r="DU1961" s="26"/>
      <c r="EO1961" s="26"/>
      <c r="FI1961" s="26"/>
      <c r="GC1961" s="26"/>
      <c r="GW1961" s="26"/>
      <c r="HQ1961" s="26"/>
      <c r="IK1961" s="26"/>
      <c r="JE1961" s="26"/>
      <c r="JY1961" s="26"/>
      <c r="KS1961" s="26"/>
      <c r="LM1961" s="26"/>
      <c r="MG1961" s="26"/>
    </row>
    <row r="1962" spans="5:345">
      <c r="E1962" s="26"/>
      <c r="Y1962" s="26"/>
      <c r="AS1962" s="26"/>
      <c r="BM1962" s="26"/>
      <c r="CG1962" s="26"/>
      <c r="DA1962" s="26"/>
      <c r="DU1962" s="26"/>
      <c r="EO1962" s="26"/>
      <c r="FI1962" s="26"/>
      <c r="GC1962" s="26"/>
      <c r="GW1962" s="26"/>
      <c r="HQ1962" s="26"/>
      <c r="IK1962" s="26"/>
      <c r="JE1962" s="26"/>
      <c r="JY1962" s="26"/>
      <c r="KS1962" s="26"/>
      <c r="LM1962" s="26"/>
      <c r="MG1962" s="26"/>
    </row>
    <row r="1963" spans="5:345">
      <c r="E1963" s="26"/>
      <c r="Y1963" s="26"/>
      <c r="AS1963" s="26"/>
      <c r="BM1963" s="26"/>
      <c r="CG1963" s="26"/>
      <c r="DA1963" s="26"/>
      <c r="DU1963" s="26"/>
      <c r="EO1963" s="26"/>
      <c r="FI1963" s="26"/>
      <c r="GC1963" s="26"/>
      <c r="GW1963" s="26"/>
      <c r="HQ1963" s="26"/>
      <c r="IK1963" s="26"/>
      <c r="JE1963" s="26"/>
      <c r="JY1963" s="26"/>
      <c r="KS1963" s="26"/>
      <c r="LM1963" s="26"/>
      <c r="MG1963" s="26"/>
    </row>
    <row r="1964" spans="5:345">
      <c r="E1964" s="26"/>
      <c r="Y1964" s="26"/>
      <c r="AS1964" s="26"/>
      <c r="BM1964" s="26"/>
      <c r="CG1964" s="26"/>
      <c r="DA1964" s="26"/>
      <c r="DU1964" s="26"/>
      <c r="EO1964" s="26"/>
      <c r="FI1964" s="26"/>
      <c r="GC1964" s="26"/>
      <c r="GW1964" s="26"/>
      <c r="HQ1964" s="26"/>
      <c r="IK1964" s="26"/>
      <c r="JE1964" s="26"/>
      <c r="JY1964" s="26"/>
      <c r="KS1964" s="26"/>
      <c r="LM1964" s="26"/>
      <c r="MG1964" s="26"/>
    </row>
    <row r="1965" spans="5:345">
      <c r="E1965" s="26"/>
      <c r="Y1965" s="26"/>
      <c r="AS1965" s="26"/>
      <c r="BM1965" s="26"/>
      <c r="CG1965" s="26"/>
      <c r="DA1965" s="26"/>
      <c r="DU1965" s="26"/>
      <c r="EO1965" s="26"/>
      <c r="FI1965" s="26"/>
      <c r="GC1965" s="26"/>
      <c r="GW1965" s="26"/>
      <c r="HQ1965" s="26"/>
      <c r="IK1965" s="26"/>
      <c r="JE1965" s="26"/>
      <c r="JY1965" s="26"/>
      <c r="KS1965" s="26"/>
      <c r="LM1965" s="26"/>
      <c r="MG1965" s="26"/>
    </row>
    <row r="1966" spans="5:345">
      <c r="E1966" s="26"/>
      <c r="Y1966" s="26"/>
      <c r="AS1966" s="26"/>
      <c r="BM1966" s="26"/>
      <c r="CG1966" s="26"/>
      <c r="DA1966" s="26"/>
      <c r="DU1966" s="26"/>
      <c r="EO1966" s="26"/>
      <c r="FI1966" s="26"/>
      <c r="GC1966" s="26"/>
      <c r="GW1966" s="26"/>
      <c r="HQ1966" s="26"/>
      <c r="IK1966" s="26"/>
      <c r="JE1966" s="26"/>
      <c r="JY1966" s="26"/>
      <c r="KS1966" s="26"/>
      <c r="LM1966" s="26"/>
      <c r="MG1966" s="26"/>
    </row>
    <row r="1967" spans="5:345">
      <c r="E1967" s="26"/>
      <c r="Y1967" s="26"/>
      <c r="AS1967" s="26"/>
      <c r="BM1967" s="26"/>
      <c r="CG1967" s="26"/>
      <c r="DA1967" s="26"/>
      <c r="DU1967" s="26"/>
      <c r="EO1967" s="26"/>
      <c r="FI1967" s="26"/>
      <c r="GC1967" s="26"/>
      <c r="GW1967" s="26"/>
      <c r="HQ1967" s="26"/>
      <c r="IK1967" s="26"/>
      <c r="JE1967" s="26"/>
      <c r="JY1967" s="26"/>
      <c r="KS1967" s="26"/>
      <c r="LM1967" s="26"/>
      <c r="MG1967" s="26"/>
    </row>
    <row r="1968" spans="5:345">
      <c r="E1968" s="26"/>
      <c r="Y1968" s="26"/>
      <c r="AS1968" s="26"/>
      <c r="BM1968" s="26"/>
      <c r="CG1968" s="26"/>
      <c r="DA1968" s="26"/>
      <c r="DU1968" s="26"/>
      <c r="EO1968" s="26"/>
      <c r="FI1968" s="26"/>
      <c r="GC1968" s="26"/>
      <c r="GW1968" s="26"/>
      <c r="HQ1968" s="26"/>
      <c r="IK1968" s="26"/>
      <c r="JE1968" s="26"/>
      <c r="JY1968" s="26"/>
      <c r="KS1968" s="26"/>
      <c r="LM1968" s="26"/>
      <c r="MG1968" s="26"/>
    </row>
    <row r="1969" spans="5:345">
      <c r="E1969" s="26"/>
      <c r="Y1969" s="26"/>
      <c r="AS1969" s="26"/>
      <c r="BM1969" s="26"/>
      <c r="CG1969" s="26"/>
      <c r="DA1969" s="26"/>
      <c r="DU1969" s="26"/>
      <c r="EO1969" s="26"/>
      <c r="FI1969" s="26"/>
      <c r="GC1969" s="26"/>
      <c r="GW1969" s="26"/>
      <c r="HQ1969" s="26"/>
      <c r="IK1969" s="26"/>
      <c r="JE1969" s="26"/>
      <c r="JY1969" s="26"/>
      <c r="KS1969" s="26"/>
      <c r="LM1969" s="26"/>
      <c r="MG1969" s="26"/>
    </row>
    <row r="1970" spans="5:345">
      <c r="E1970" s="26"/>
      <c r="Y1970" s="26"/>
      <c r="AS1970" s="26"/>
      <c r="BM1970" s="26"/>
      <c r="CG1970" s="26"/>
      <c r="DA1970" s="26"/>
      <c r="DU1970" s="26"/>
      <c r="EO1970" s="26"/>
      <c r="FI1970" s="26"/>
      <c r="GC1970" s="26"/>
      <c r="GW1970" s="26"/>
      <c r="HQ1970" s="26"/>
      <c r="IK1970" s="26"/>
      <c r="JE1970" s="26"/>
      <c r="JY1970" s="26"/>
      <c r="KS1970" s="26"/>
      <c r="LM1970" s="26"/>
      <c r="MG1970" s="26"/>
    </row>
    <row r="1971" spans="5:345">
      <c r="E1971" s="26"/>
      <c r="Y1971" s="26"/>
      <c r="AS1971" s="26"/>
      <c r="BM1971" s="26"/>
      <c r="CG1971" s="26"/>
      <c r="DA1971" s="26"/>
      <c r="DU1971" s="26"/>
      <c r="EO1971" s="26"/>
      <c r="FI1971" s="26"/>
      <c r="GC1971" s="26"/>
      <c r="GW1971" s="26"/>
      <c r="HQ1971" s="26"/>
      <c r="IK1971" s="26"/>
      <c r="JE1971" s="26"/>
      <c r="JY1971" s="26"/>
      <c r="KS1971" s="26"/>
      <c r="LM1971" s="26"/>
      <c r="MG1971" s="26"/>
    </row>
    <row r="1972" spans="5:345">
      <c r="E1972" s="26"/>
      <c r="Y1972" s="26"/>
      <c r="AS1972" s="26"/>
      <c r="BM1972" s="26"/>
      <c r="CG1972" s="26"/>
      <c r="DA1972" s="26"/>
      <c r="DU1972" s="26"/>
      <c r="EO1972" s="26"/>
      <c r="FI1972" s="26"/>
      <c r="GC1972" s="26"/>
      <c r="GW1972" s="26"/>
      <c r="HQ1972" s="26"/>
      <c r="IK1972" s="26"/>
      <c r="JE1972" s="26"/>
      <c r="JY1972" s="26"/>
      <c r="KS1972" s="26"/>
      <c r="LM1972" s="26"/>
      <c r="MG1972" s="26"/>
    </row>
    <row r="1973" spans="5:345">
      <c r="E1973" s="26"/>
      <c r="Y1973" s="26"/>
      <c r="AS1973" s="26"/>
      <c r="BM1973" s="26"/>
      <c r="CG1973" s="26"/>
      <c r="DA1973" s="26"/>
      <c r="DU1973" s="26"/>
      <c r="EO1973" s="26"/>
      <c r="FI1973" s="26"/>
      <c r="GC1973" s="26"/>
      <c r="GW1973" s="26"/>
      <c r="HQ1973" s="26"/>
      <c r="IK1973" s="26"/>
      <c r="JE1973" s="26"/>
      <c r="JY1973" s="26"/>
      <c r="KS1973" s="26"/>
      <c r="LM1973" s="26"/>
      <c r="MG1973" s="26"/>
    </row>
    <row r="1974" spans="5:345">
      <c r="E1974" s="26"/>
      <c r="Y1974" s="26"/>
      <c r="AS1974" s="26"/>
      <c r="BM1974" s="26"/>
      <c r="CG1974" s="26"/>
      <c r="DA1974" s="26"/>
      <c r="DU1974" s="26"/>
      <c r="EO1974" s="26"/>
      <c r="FI1974" s="26"/>
      <c r="GC1974" s="26"/>
      <c r="GW1974" s="26"/>
      <c r="HQ1974" s="26"/>
      <c r="IK1974" s="26"/>
      <c r="JE1974" s="26"/>
      <c r="JY1974" s="26"/>
      <c r="KS1974" s="26"/>
      <c r="LM1974" s="26"/>
      <c r="MG1974" s="26"/>
    </row>
    <row r="1975" spans="5:345">
      <c r="E1975" s="26"/>
      <c r="Y1975" s="26"/>
      <c r="AS1975" s="26"/>
      <c r="BM1975" s="26"/>
      <c r="CG1975" s="26"/>
      <c r="DA1975" s="26"/>
      <c r="DU1975" s="26"/>
      <c r="EO1975" s="26"/>
      <c r="FI1975" s="26"/>
      <c r="GC1975" s="26"/>
      <c r="GW1975" s="26"/>
      <c r="HQ1975" s="26"/>
      <c r="IK1975" s="26"/>
      <c r="JE1975" s="26"/>
      <c r="JY1975" s="26"/>
      <c r="KS1975" s="26"/>
      <c r="LM1975" s="26"/>
      <c r="MG1975" s="26"/>
    </row>
    <row r="1976" spans="5:345">
      <c r="E1976" s="26"/>
      <c r="Y1976" s="26"/>
      <c r="AS1976" s="26"/>
      <c r="BM1976" s="26"/>
      <c r="CG1976" s="26"/>
      <c r="DA1976" s="26"/>
      <c r="DU1976" s="26"/>
      <c r="EO1976" s="26"/>
      <c r="FI1976" s="26"/>
      <c r="GC1976" s="26"/>
      <c r="GW1976" s="26"/>
      <c r="HQ1976" s="26"/>
      <c r="IK1976" s="26"/>
      <c r="JE1976" s="26"/>
      <c r="JY1976" s="26"/>
      <c r="KS1976" s="26"/>
      <c r="LM1976" s="26"/>
      <c r="MG1976" s="26"/>
    </row>
    <row r="1977" spans="5:345">
      <c r="E1977" s="26"/>
      <c r="Y1977" s="26"/>
      <c r="AS1977" s="26"/>
      <c r="BM1977" s="26"/>
      <c r="CG1977" s="26"/>
      <c r="DA1977" s="26"/>
      <c r="DU1977" s="26"/>
      <c r="EO1977" s="26"/>
      <c r="FI1977" s="26"/>
      <c r="GC1977" s="26"/>
      <c r="GW1977" s="26"/>
      <c r="HQ1977" s="26"/>
      <c r="IK1977" s="26"/>
      <c r="JE1977" s="26"/>
      <c r="JY1977" s="26"/>
      <c r="KS1977" s="26"/>
      <c r="LM1977" s="26"/>
      <c r="MG1977" s="26"/>
    </row>
    <row r="1978" spans="5:345">
      <c r="E1978" s="26"/>
      <c r="Y1978" s="26"/>
      <c r="AS1978" s="26"/>
      <c r="BM1978" s="26"/>
      <c r="CG1978" s="26"/>
      <c r="DA1978" s="26"/>
      <c r="DU1978" s="26"/>
      <c r="EO1978" s="26"/>
      <c r="FI1978" s="26"/>
      <c r="GC1978" s="26"/>
      <c r="GW1978" s="26"/>
      <c r="HQ1978" s="26"/>
      <c r="IK1978" s="26"/>
      <c r="JE1978" s="26"/>
      <c r="JY1978" s="26"/>
      <c r="KS1978" s="26"/>
      <c r="LM1978" s="26"/>
      <c r="MG1978" s="26"/>
    </row>
    <row r="1979" spans="5:345">
      <c r="E1979" s="26"/>
      <c r="Y1979" s="26"/>
      <c r="AS1979" s="26"/>
      <c r="BM1979" s="26"/>
      <c r="CG1979" s="26"/>
      <c r="DA1979" s="26"/>
      <c r="DU1979" s="26"/>
      <c r="EO1979" s="26"/>
      <c r="FI1979" s="26"/>
      <c r="GC1979" s="26"/>
      <c r="GW1979" s="26"/>
      <c r="HQ1979" s="26"/>
      <c r="IK1979" s="26"/>
      <c r="JE1979" s="26"/>
      <c r="JY1979" s="26"/>
      <c r="KS1979" s="26"/>
      <c r="LM1979" s="26"/>
      <c r="MG1979" s="26"/>
    </row>
    <row r="1980" spans="5:345">
      <c r="E1980" s="26"/>
      <c r="Y1980" s="26"/>
      <c r="AS1980" s="26"/>
      <c r="BM1980" s="26"/>
      <c r="CG1980" s="26"/>
      <c r="DA1980" s="26"/>
      <c r="DU1980" s="26"/>
      <c r="EO1980" s="26"/>
      <c r="FI1980" s="26"/>
      <c r="GC1980" s="26"/>
      <c r="GW1980" s="26"/>
      <c r="HQ1980" s="26"/>
      <c r="IK1980" s="26"/>
      <c r="JE1980" s="26"/>
      <c r="JY1980" s="26"/>
      <c r="KS1980" s="26"/>
      <c r="LM1980" s="26"/>
      <c r="MG1980" s="26"/>
    </row>
    <row r="1981" spans="5:345">
      <c r="E1981" s="26"/>
      <c r="Y1981" s="26"/>
      <c r="AS1981" s="26"/>
      <c r="BM1981" s="26"/>
      <c r="CG1981" s="26"/>
      <c r="DA1981" s="26"/>
      <c r="DU1981" s="26"/>
      <c r="EO1981" s="26"/>
      <c r="FI1981" s="26"/>
      <c r="GC1981" s="26"/>
      <c r="GW1981" s="26"/>
      <c r="HQ1981" s="26"/>
      <c r="IK1981" s="26"/>
      <c r="JE1981" s="26"/>
      <c r="JY1981" s="26"/>
      <c r="KS1981" s="26"/>
      <c r="LM1981" s="26"/>
      <c r="MG1981" s="26"/>
    </row>
    <row r="1982" spans="5:345">
      <c r="E1982" s="26"/>
      <c r="Y1982" s="26"/>
      <c r="AS1982" s="26"/>
      <c r="BM1982" s="26"/>
      <c r="CG1982" s="26"/>
      <c r="DA1982" s="26"/>
      <c r="DU1982" s="26"/>
      <c r="EO1982" s="26"/>
      <c r="FI1982" s="26"/>
      <c r="GC1982" s="26"/>
      <c r="GW1982" s="26"/>
      <c r="HQ1982" s="26"/>
      <c r="IK1982" s="26"/>
      <c r="JE1982" s="26"/>
      <c r="JY1982" s="26"/>
      <c r="KS1982" s="26"/>
      <c r="LM1982" s="26"/>
      <c r="MG1982" s="26"/>
    </row>
    <row r="1983" spans="5:345">
      <c r="E1983" s="26"/>
      <c r="Y1983" s="26"/>
      <c r="AS1983" s="26"/>
      <c r="BM1983" s="26"/>
      <c r="CG1983" s="26"/>
      <c r="DA1983" s="26"/>
      <c r="DU1983" s="26"/>
      <c r="EO1983" s="26"/>
      <c r="FI1983" s="26"/>
      <c r="GC1983" s="26"/>
      <c r="GW1983" s="26"/>
      <c r="HQ1983" s="26"/>
      <c r="IK1983" s="26"/>
      <c r="JE1983" s="26"/>
      <c r="JY1983" s="26"/>
      <c r="KS1983" s="26"/>
      <c r="LM1983" s="26"/>
      <c r="MG1983" s="26"/>
    </row>
    <row r="1984" spans="5:345">
      <c r="E1984" s="26"/>
      <c r="Y1984" s="26"/>
      <c r="AS1984" s="26"/>
      <c r="BM1984" s="26"/>
      <c r="CG1984" s="26"/>
      <c r="DA1984" s="26"/>
      <c r="DU1984" s="26"/>
      <c r="EO1984" s="26"/>
      <c r="FI1984" s="26"/>
      <c r="GC1984" s="26"/>
      <c r="GW1984" s="26"/>
      <c r="HQ1984" s="26"/>
      <c r="IK1984" s="26"/>
      <c r="JE1984" s="26"/>
      <c r="JY1984" s="26"/>
      <c r="KS1984" s="26"/>
      <c r="LM1984" s="26"/>
      <c r="MG1984" s="26"/>
    </row>
    <row r="1985" spans="5:345">
      <c r="E1985" s="26"/>
      <c r="Y1985" s="26"/>
      <c r="AS1985" s="26"/>
      <c r="BM1985" s="26"/>
      <c r="CG1985" s="26"/>
      <c r="DA1985" s="26"/>
      <c r="DU1985" s="26"/>
      <c r="EO1985" s="26"/>
      <c r="FI1985" s="26"/>
      <c r="GC1985" s="26"/>
      <c r="GW1985" s="26"/>
      <c r="HQ1985" s="26"/>
      <c r="IK1985" s="26"/>
      <c r="JE1985" s="26"/>
      <c r="JY1985" s="26"/>
      <c r="KS1985" s="26"/>
      <c r="LM1985" s="26"/>
      <c r="MG1985" s="26"/>
    </row>
    <row r="1986" spans="5:345">
      <c r="E1986" s="26"/>
      <c r="Y1986" s="26"/>
      <c r="AS1986" s="26"/>
      <c r="BM1986" s="26"/>
      <c r="CG1986" s="26"/>
      <c r="DA1986" s="26"/>
      <c r="DU1986" s="26"/>
      <c r="EO1986" s="26"/>
      <c r="FI1986" s="26"/>
      <c r="GC1986" s="26"/>
      <c r="GW1986" s="26"/>
      <c r="HQ1986" s="26"/>
      <c r="IK1986" s="26"/>
      <c r="JE1986" s="26"/>
      <c r="JY1986" s="26"/>
      <c r="KS1986" s="26"/>
      <c r="LM1986" s="26"/>
      <c r="MG1986" s="26"/>
    </row>
    <row r="1987" spans="5:345">
      <c r="E1987" s="26"/>
      <c r="Y1987" s="26"/>
      <c r="AS1987" s="26"/>
      <c r="BM1987" s="26"/>
      <c r="CG1987" s="26"/>
      <c r="DA1987" s="26"/>
      <c r="DU1987" s="26"/>
      <c r="EO1987" s="26"/>
      <c r="FI1987" s="26"/>
      <c r="GC1987" s="26"/>
      <c r="GW1987" s="26"/>
      <c r="HQ1987" s="26"/>
      <c r="IK1987" s="26"/>
      <c r="JE1987" s="26"/>
      <c r="JY1987" s="26"/>
      <c r="KS1987" s="26"/>
      <c r="LM1987" s="26"/>
      <c r="MG1987" s="26"/>
    </row>
    <row r="1988" spans="5:345">
      <c r="E1988" s="26"/>
      <c r="Y1988" s="26"/>
      <c r="AS1988" s="26"/>
      <c r="BM1988" s="26"/>
      <c r="CG1988" s="26"/>
      <c r="DA1988" s="26"/>
      <c r="DU1988" s="26"/>
      <c r="EO1988" s="26"/>
      <c r="FI1988" s="26"/>
      <c r="GC1988" s="26"/>
      <c r="GW1988" s="26"/>
      <c r="HQ1988" s="26"/>
      <c r="IK1988" s="26"/>
      <c r="JE1988" s="26"/>
      <c r="JY1988" s="26"/>
      <c r="KS1988" s="26"/>
      <c r="LM1988" s="26"/>
      <c r="MG1988" s="26"/>
    </row>
    <row r="1989" spans="5:345">
      <c r="E1989" s="26"/>
      <c r="Y1989" s="26"/>
      <c r="AS1989" s="26"/>
      <c r="BM1989" s="26"/>
      <c r="CG1989" s="26"/>
      <c r="DA1989" s="26"/>
      <c r="DU1989" s="26"/>
      <c r="EO1989" s="26"/>
      <c r="FI1989" s="26"/>
      <c r="GC1989" s="26"/>
      <c r="GW1989" s="26"/>
      <c r="HQ1989" s="26"/>
      <c r="IK1989" s="26"/>
      <c r="JE1989" s="26"/>
      <c r="JY1989" s="26"/>
      <c r="KS1989" s="26"/>
      <c r="LM1989" s="26"/>
      <c r="MG1989" s="26"/>
    </row>
    <row r="1990" spans="5:345">
      <c r="E1990" s="26"/>
      <c r="Y1990" s="26"/>
      <c r="AS1990" s="26"/>
      <c r="BM1990" s="26"/>
      <c r="CG1990" s="26"/>
      <c r="DA1990" s="26"/>
      <c r="DU1990" s="26"/>
      <c r="EO1990" s="26"/>
      <c r="FI1990" s="26"/>
      <c r="GC1990" s="26"/>
      <c r="GW1990" s="26"/>
      <c r="HQ1990" s="26"/>
      <c r="IK1990" s="26"/>
      <c r="JE1990" s="26"/>
      <c r="JY1990" s="26"/>
      <c r="KS1990" s="26"/>
      <c r="LM1990" s="26"/>
      <c r="MG1990" s="26"/>
    </row>
    <row r="1991" spans="5:345">
      <c r="E1991" s="26"/>
      <c r="Y1991" s="26"/>
      <c r="AS1991" s="26"/>
      <c r="BM1991" s="26"/>
      <c r="CG1991" s="26"/>
      <c r="DA1991" s="26"/>
      <c r="DU1991" s="26"/>
      <c r="EO1991" s="26"/>
      <c r="FI1991" s="26"/>
      <c r="GC1991" s="26"/>
      <c r="GW1991" s="26"/>
      <c r="HQ1991" s="26"/>
      <c r="IK1991" s="26"/>
      <c r="JE1991" s="26"/>
      <c r="JY1991" s="26"/>
      <c r="KS1991" s="26"/>
      <c r="LM1991" s="26"/>
      <c r="MG1991" s="26"/>
    </row>
    <row r="1992" spans="5:345">
      <c r="E1992" s="26"/>
      <c r="Y1992" s="26"/>
      <c r="AS1992" s="26"/>
      <c r="BM1992" s="26"/>
      <c r="CG1992" s="26"/>
      <c r="DA1992" s="26"/>
      <c r="DU1992" s="26"/>
      <c r="EO1992" s="26"/>
      <c r="FI1992" s="26"/>
      <c r="GC1992" s="26"/>
      <c r="GW1992" s="26"/>
      <c r="HQ1992" s="26"/>
      <c r="IK1992" s="26"/>
      <c r="JE1992" s="26"/>
      <c r="JY1992" s="26"/>
      <c r="KS1992" s="26"/>
      <c r="LM1992" s="26"/>
      <c r="MG1992" s="26"/>
    </row>
    <row r="1993" spans="5:345">
      <c r="E1993" s="26"/>
      <c r="Y1993" s="26"/>
      <c r="AS1993" s="26"/>
      <c r="BM1993" s="26"/>
      <c r="CG1993" s="26"/>
      <c r="DA1993" s="26"/>
      <c r="DU1993" s="26"/>
      <c r="EO1993" s="26"/>
      <c r="FI1993" s="26"/>
      <c r="GC1993" s="26"/>
      <c r="GW1993" s="26"/>
      <c r="HQ1993" s="26"/>
      <c r="IK1993" s="26"/>
      <c r="JE1993" s="26"/>
      <c r="JY1993" s="26"/>
      <c r="KS1993" s="26"/>
      <c r="LM1993" s="26"/>
      <c r="MG1993" s="26"/>
    </row>
    <row r="1994" spans="5:345">
      <c r="E1994" s="26"/>
      <c r="Y1994" s="26"/>
      <c r="AS1994" s="26"/>
      <c r="BM1994" s="26"/>
      <c r="CG1994" s="26"/>
      <c r="DA1994" s="26"/>
      <c r="DU1994" s="26"/>
      <c r="EO1994" s="26"/>
      <c r="FI1994" s="26"/>
      <c r="GC1994" s="26"/>
      <c r="GW1994" s="26"/>
      <c r="HQ1994" s="26"/>
      <c r="IK1994" s="26"/>
      <c r="JE1994" s="26"/>
      <c r="JY1994" s="26"/>
      <c r="KS1994" s="26"/>
      <c r="LM1994" s="26"/>
      <c r="MG1994" s="26"/>
    </row>
    <row r="1995" spans="5:345">
      <c r="E1995" s="26"/>
      <c r="Y1995" s="26"/>
      <c r="AS1995" s="26"/>
      <c r="BM1995" s="26"/>
      <c r="CG1995" s="26"/>
      <c r="DA1995" s="26"/>
      <c r="DU1995" s="26"/>
      <c r="EO1995" s="26"/>
      <c r="FI1995" s="26"/>
      <c r="GC1995" s="26"/>
      <c r="GW1995" s="26"/>
      <c r="HQ1995" s="26"/>
      <c r="IK1995" s="26"/>
      <c r="JE1995" s="26"/>
      <c r="JY1995" s="26"/>
      <c r="KS1995" s="26"/>
      <c r="LM1995" s="26"/>
      <c r="MG1995" s="26"/>
    </row>
    <row r="1996" spans="5:345">
      <c r="E1996" s="26"/>
      <c r="Y1996" s="26"/>
      <c r="AS1996" s="26"/>
      <c r="BM1996" s="26"/>
      <c r="CG1996" s="26"/>
      <c r="DA1996" s="26"/>
      <c r="DU1996" s="26"/>
      <c r="EO1996" s="26"/>
      <c r="FI1996" s="26"/>
      <c r="GC1996" s="26"/>
      <c r="GW1996" s="26"/>
      <c r="HQ1996" s="26"/>
      <c r="IK1996" s="26"/>
      <c r="JE1996" s="26"/>
      <c r="JY1996" s="26"/>
      <c r="KS1996" s="26"/>
      <c r="LM1996" s="26"/>
      <c r="MG1996" s="26"/>
    </row>
    <row r="1997" spans="5:345">
      <c r="E1997" s="26"/>
      <c r="Y1997" s="26"/>
      <c r="AS1997" s="26"/>
      <c r="BM1997" s="26"/>
      <c r="CG1997" s="26"/>
      <c r="DA1997" s="26"/>
      <c r="DU1997" s="26"/>
      <c r="EO1997" s="26"/>
      <c r="FI1997" s="26"/>
      <c r="GC1997" s="26"/>
      <c r="GW1997" s="26"/>
      <c r="HQ1997" s="26"/>
      <c r="IK1997" s="26"/>
      <c r="JE1997" s="26"/>
      <c r="JY1997" s="26"/>
      <c r="KS1997" s="26"/>
      <c r="LM1997" s="26"/>
      <c r="MG1997" s="26"/>
    </row>
    <row r="1998" spans="5:345">
      <c r="E1998" s="26"/>
      <c r="Y1998" s="26"/>
      <c r="AS1998" s="26"/>
      <c r="BM1998" s="26"/>
      <c r="CG1998" s="26"/>
      <c r="DA1998" s="26"/>
      <c r="DU1998" s="26"/>
      <c r="EO1998" s="26"/>
      <c r="FI1998" s="26"/>
      <c r="GC1998" s="26"/>
      <c r="GW1998" s="26"/>
      <c r="HQ1998" s="26"/>
      <c r="IK1998" s="26"/>
      <c r="JE1998" s="26"/>
      <c r="JY1998" s="26"/>
      <c r="KS1998" s="26"/>
      <c r="LM1998" s="26"/>
      <c r="MG1998" s="26"/>
    </row>
    <row r="1999" spans="5:345">
      <c r="E1999" s="26"/>
      <c r="Y1999" s="26"/>
      <c r="AS1999" s="26"/>
      <c r="BM1999" s="26"/>
      <c r="CG1999" s="26"/>
      <c r="DA1999" s="26"/>
      <c r="DU1999" s="26"/>
      <c r="EO1999" s="26"/>
      <c r="FI1999" s="26"/>
      <c r="GC1999" s="26"/>
      <c r="GW1999" s="26"/>
      <c r="HQ1999" s="26"/>
      <c r="IK1999" s="26"/>
      <c r="JE1999" s="26"/>
      <c r="JY1999" s="26"/>
      <c r="KS1999" s="26"/>
      <c r="LM1999" s="26"/>
      <c r="MG1999" s="26"/>
    </row>
    <row r="2000" spans="5:345">
      <c r="E2000" s="26"/>
      <c r="Y2000" s="26"/>
      <c r="AS2000" s="26"/>
      <c r="BM2000" s="26"/>
      <c r="CG2000" s="26"/>
      <c r="DA2000" s="26"/>
      <c r="DU2000" s="26"/>
      <c r="EO2000" s="26"/>
      <c r="FI2000" s="26"/>
      <c r="GC2000" s="26"/>
      <c r="GW2000" s="26"/>
      <c r="HQ2000" s="26"/>
      <c r="IK2000" s="26"/>
      <c r="JE2000" s="26"/>
      <c r="JY2000" s="26"/>
      <c r="KS2000" s="26"/>
      <c r="LM2000" s="26"/>
      <c r="MG2000" s="26"/>
    </row>
  </sheetData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9" fitToHeight="0" orientation="landscape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9B8BF-A970-466B-BB26-E5C8E729BEC7}">
  <sheetPr codeName="Sheet21"/>
  <dimension ref="A2:M937"/>
  <sheetViews>
    <sheetView topLeftCell="A913" workbookViewId="0"/>
  </sheetViews>
  <sheetFormatPr defaultColWidth="9.1796875" defaultRowHeight="14.5"/>
  <cols>
    <col min="1" max="1" width="14.36328125" style="9" bestFit="1" customWidth="1"/>
    <col min="2" max="3" width="16.6328125" style="9" customWidth="1"/>
    <col min="4" max="4" width="9.1796875" style="9"/>
    <col min="5" max="7" width="0" style="9" hidden="1" customWidth="1"/>
    <col min="8" max="8" width="50.6328125" style="9" customWidth="1"/>
    <col min="9" max="9" width="12.36328125" style="9" customWidth="1"/>
    <col min="10" max="10" width="30" style="37" bestFit="1" customWidth="1"/>
    <col min="11" max="11" width="9.1796875" style="9"/>
    <col min="12" max="13" width="9.6328125" style="9" bestFit="1" customWidth="1"/>
    <col min="14" max="16384" width="9.1796875" style="9"/>
  </cols>
  <sheetData>
    <row r="2" spans="1:13">
      <c r="A2" s="33" t="s">
        <v>1810</v>
      </c>
      <c r="B2" s="34" t="s">
        <v>1811</v>
      </c>
      <c r="C2" s="34" t="s">
        <v>1812</v>
      </c>
      <c r="H2" s="17" t="s">
        <v>1813</v>
      </c>
      <c r="I2" s="19" t="s">
        <v>1814</v>
      </c>
      <c r="J2" s="35" t="s">
        <v>1815</v>
      </c>
    </row>
    <row r="3" spans="1:13">
      <c r="A3" s="9" t="s">
        <v>95</v>
      </c>
      <c r="B3" s="20">
        <v>42278</v>
      </c>
      <c r="C3" s="20">
        <v>42643</v>
      </c>
      <c r="H3" s="36" t="s">
        <v>1816</v>
      </c>
      <c r="I3" s="9">
        <v>2015</v>
      </c>
      <c r="J3" s="37">
        <v>42005</v>
      </c>
      <c r="L3" s="20"/>
      <c r="M3" s="20"/>
    </row>
    <row r="4" spans="1:13">
      <c r="A4" s="9" t="s">
        <v>96</v>
      </c>
      <c r="B4" s="20">
        <f t="shared" ref="B4:B22" si="0">C3+1</f>
        <v>42644</v>
      </c>
      <c r="C4" s="20">
        <v>43008</v>
      </c>
      <c r="H4" s="36" t="s">
        <v>1817</v>
      </c>
      <c r="I4" s="9">
        <v>2015</v>
      </c>
      <c r="J4" s="37">
        <v>42023</v>
      </c>
      <c r="L4" s="20"/>
      <c r="M4" s="20"/>
    </row>
    <row r="5" spans="1:13">
      <c r="A5" s="9" t="s">
        <v>97</v>
      </c>
      <c r="B5" s="20">
        <f t="shared" si="0"/>
        <v>43009</v>
      </c>
      <c r="C5" s="20">
        <v>43373</v>
      </c>
      <c r="H5" s="36" t="s">
        <v>1818</v>
      </c>
      <c r="I5" s="9">
        <v>2015</v>
      </c>
      <c r="J5" s="37">
        <v>42051</v>
      </c>
      <c r="L5" s="20"/>
    </row>
    <row r="6" spans="1:13">
      <c r="A6" s="9" t="s">
        <v>98</v>
      </c>
      <c r="B6" s="20">
        <f t="shared" si="0"/>
        <v>43374</v>
      </c>
      <c r="C6" s="20">
        <v>43738</v>
      </c>
      <c r="H6" s="36" t="s">
        <v>148</v>
      </c>
      <c r="I6" s="9">
        <v>2015</v>
      </c>
      <c r="J6" s="37">
        <v>42149</v>
      </c>
      <c r="L6" s="20"/>
    </row>
    <row r="7" spans="1:13">
      <c r="A7" s="9" t="s">
        <v>99</v>
      </c>
      <c r="B7" s="20">
        <f t="shared" si="0"/>
        <v>43739</v>
      </c>
      <c r="C7" s="20">
        <v>44104</v>
      </c>
      <c r="H7" s="36" t="s">
        <v>1819</v>
      </c>
      <c r="I7" s="9">
        <v>2015</v>
      </c>
      <c r="J7" s="37">
        <v>42188</v>
      </c>
      <c r="L7" s="20"/>
    </row>
    <row r="8" spans="1:13">
      <c r="A8" s="9" t="s">
        <v>100</v>
      </c>
      <c r="B8" s="20">
        <f t="shared" si="0"/>
        <v>44105</v>
      </c>
      <c r="C8" s="20">
        <v>44469</v>
      </c>
      <c r="H8" s="36" t="s">
        <v>155</v>
      </c>
      <c r="I8" s="9">
        <v>2015</v>
      </c>
      <c r="J8" s="37">
        <v>42254</v>
      </c>
      <c r="L8" s="20"/>
    </row>
    <row r="9" spans="1:13">
      <c r="A9" s="9" t="s">
        <v>101</v>
      </c>
      <c r="B9" s="20">
        <f t="shared" si="0"/>
        <v>44470</v>
      </c>
      <c r="C9" s="20">
        <v>44834</v>
      </c>
      <c r="H9" s="36" t="s">
        <v>158</v>
      </c>
      <c r="I9" s="9">
        <v>2015</v>
      </c>
      <c r="J9" s="37">
        <v>42289</v>
      </c>
      <c r="L9" s="20"/>
    </row>
    <row r="10" spans="1:13">
      <c r="A10" s="9" t="s">
        <v>102</v>
      </c>
      <c r="B10" s="20">
        <f t="shared" si="0"/>
        <v>44835</v>
      </c>
      <c r="C10" s="20">
        <v>45199</v>
      </c>
      <c r="H10" s="36" t="s">
        <v>1820</v>
      </c>
      <c r="I10" s="9">
        <v>2015</v>
      </c>
      <c r="J10" s="37">
        <v>42319</v>
      </c>
      <c r="L10" s="20"/>
    </row>
    <row r="11" spans="1:13">
      <c r="A11" s="9" t="s">
        <v>103</v>
      </c>
      <c r="B11" s="20">
        <f t="shared" si="0"/>
        <v>45200</v>
      </c>
      <c r="C11" s="20">
        <v>45565</v>
      </c>
      <c r="H11" s="36" t="s">
        <v>166</v>
      </c>
      <c r="I11" s="9">
        <v>2015</v>
      </c>
      <c r="J11" s="37">
        <v>42334</v>
      </c>
      <c r="L11" s="20"/>
    </row>
    <row r="12" spans="1:13">
      <c r="A12" s="9" t="s">
        <v>104</v>
      </c>
      <c r="B12" s="20">
        <f t="shared" si="0"/>
        <v>45566</v>
      </c>
      <c r="C12" s="20">
        <v>45930</v>
      </c>
      <c r="H12" s="36" t="s">
        <v>1821</v>
      </c>
      <c r="I12" s="9">
        <v>2015</v>
      </c>
      <c r="J12" s="37">
        <v>42335</v>
      </c>
      <c r="L12" s="20"/>
    </row>
    <row r="13" spans="1:13">
      <c r="A13" s="9" t="s">
        <v>105</v>
      </c>
      <c r="B13" s="20">
        <f t="shared" si="0"/>
        <v>45931</v>
      </c>
      <c r="C13" s="20">
        <v>46295</v>
      </c>
      <c r="H13" s="36" t="s">
        <v>1822</v>
      </c>
      <c r="I13" s="9">
        <v>2015</v>
      </c>
      <c r="J13" s="37">
        <v>42363</v>
      </c>
      <c r="L13" s="20"/>
    </row>
    <row r="14" spans="1:13">
      <c r="A14" s="9" t="s">
        <v>106</v>
      </c>
      <c r="B14" s="20">
        <f>C13+1</f>
        <v>46296</v>
      </c>
      <c r="C14" s="20">
        <v>46660</v>
      </c>
      <c r="H14" s="38" t="s">
        <v>1816</v>
      </c>
      <c r="I14" s="39">
        <v>2016</v>
      </c>
      <c r="J14" s="40">
        <v>42370</v>
      </c>
      <c r="L14" s="20"/>
    </row>
    <row r="15" spans="1:13">
      <c r="A15" s="9" t="s">
        <v>107</v>
      </c>
      <c r="B15" s="20">
        <f t="shared" si="0"/>
        <v>46661</v>
      </c>
      <c r="C15" s="20">
        <v>47026</v>
      </c>
      <c r="H15" s="38" t="s">
        <v>1817</v>
      </c>
      <c r="I15" s="39">
        <v>2016</v>
      </c>
      <c r="J15" s="40">
        <v>42387</v>
      </c>
      <c r="L15" s="20"/>
    </row>
    <row r="16" spans="1:13">
      <c r="A16" s="9" t="s">
        <v>108</v>
      </c>
      <c r="B16" s="20">
        <f t="shared" si="0"/>
        <v>47027</v>
      </c>
      <c r="C16" s="20">
        <v>47391</v>
      </c>
      <c r="H16" s="38" t="s">
        <v>1818</v>
      </c>
      <c r="I16" s="39">
        <v>2016</v>
      </c>
      <c r="J16" s="40">
        <v>42415</v>
      </c>
      <c r="L16" s="20"/>
    </row>
    <row r="17" spans="1:12">
      <c r="A17" s="9" t="s">
        <v>109</v>
      </c>
      <c r="B17" s="20">
        <f t="shared" si="0"/>
        <v>47392</v>
      </c>
      <c r="C17" s="20">
        <v>47756</v>
      </c>
      <c r="H17" s="38" t="s">
        <v>148</v>
      </c>
      <c r="I17" s="39">
        <v>2016</v>
      </c>
      <c r="J17" s="40">
        <v>42520</v>
      </c>
      <c r="L17" s="20"/>
    </row>
    <row r="18" spans="1:12">
      <c r="A18" s="9" t="s">
        <v>110</v>
      </c>
      <c r="B18" s="20">
        <f t="shared" si="0"/>
        <v>47757</v>
      </c>
      <c r="C18" s="20">
        <v>48121</v>
      </c>
      <c r="H18" s="38" t="s">
        <v>1819</v>
      </c>
      <c r="I18" s="39">
        <v>2016</v>
      </c>
      <c r="J18" s="40">
        <v>42555</v>
      </c>
      <c r="L18" s="20"/>
    </row>
    <row r="19" spans="1:12">
      <c r="A19" s="9" t="s">
        <v>111</v>
      </c>
      <c r="B19" s="20">
        <f t="shared" si="0"/>
        <v>48122</v>
      </c>
      <c r="C19" s="20">
        <v>48487</v>
      </c>
      <c r="H19" s="38" t="s">
        <v>155</v>
      </c>
      <c r="I19" s="39">
        <v>2016</v>
      </c>
      <c r="J19" s="40">
        <v>42618</v>
      </c>
      <c r="L19" s="20"/>
    </row>
    <row r="20" spans="1:12">
      <c r="A20" s="9" t="s">
        <v>112</v>
      </c>
      <c r="B20" s="20">
        <f t="shared" si="0"/>
        <v>48488</v>
      </c>
      <c r="C20" s="20">
        <v>48852</v>
      </c>
      <c r="H20" s="38" t="s">
        <v>158</v>
      </c>
      <c r="I20" s="39">
        <v>2016</v>
      </c>
      <c r="J20" s="40">
        <v>42653</v>
      </c>
      <c r="L20" s="20"/>
    </row>
    <row r="21" spans="1:12">
      <c r="A21" s="9" t="s">
        <v>113</v>
      </c>
      <c r="B21" s="20">
        <f t="shared" si="0"/>
        <v>48853</v>
      </c>
      <c r="C21" s="20">
        <v>49217</v>
      </c>
      <c r="H21" s="38" t="s">
        <v>1820</v>
      </c>
      <c r="I21" s="39">
        <v>2016</v>
      </c>
      <c r="J21" s="40">
        <v>42685</v>
      </c>
      <c r="L21" s="20"/>
    </row>
    <row r="22" spans="1:12">
      <c r="A22" s="9" t="s">
        <v>114</v>
      </c>
      <c r="B22" s="20">
        <f t="shared" si="0"/>
        <v>49218</v>
      </c>
      <c r="C22" s="20">
        <v>49582</v>
      </c>
      <c r="H22" s="38" t="s">
        <v>166</v>
      </c>
      <c r="I22" s="39">
        <v>2016</v>
      </c>
      <c r="J22" s="40">
        <v>42698</v>
      </c>
      <c r="L22" s="20"/>
    </row>
    <row r="23" spans="1:12">
      <c r="H23" s="38" t="s">
        <v>1821</v>
      </c>
      <c r="I23" s="39">
        <v>2016</v>
      </c>
      <c r="J23" s="40">
        <v>42699</v>
      </c>
      <c r="L23" s="20"/>
    </row>
    <row r="24" spans="1:12">
      <c r="H24" s="38" t="s">
        <v>1822</v>
      </c>
      <c r="I24" s="39">
        <v>2016</v>
      </c>
      <c r="J24" s="40">
        <v>42730</v>
      </c>
      <c r="L24" s="20"/>
    </row>
    <row r="25" spans="1:12">
      <c r="H25" s="36" t="s">
        <v>1816</v>
      </c>
      <c r="I25" s="9">
        <v>2017</v>
      </c>
      <c r="J25" s="37">
        <v>42737</v>
      </c>
      <c r="L25" s="20"/>
    </row>
    <row r="26" spans="1:12">
      <c r="H26" s="36" t="s">
        <v>1817</v>
      </c>
      <c r="I26" s="9">
        <v>2017</v>
      </c>
      <c r="J26" s="37">
        <v>42751</v>
      </c>
      <c r="L26" s="20"/>
    </row>
    <row r="27" spans="1:12">
      <c r="H27" s="36" t="s">
        <v>1818</v>
      </c>
      <c r="I27" s="9">
        <v>2017</v>
      </c>
      <c r="J27" s="37">
        <v>42786</v>
      </c>
      <c r="L27" s="20"/>
    </row>
    <row r="28" spans="1:12">
      <c r="H28" s="36" t="s">
        <v>148</v>
      </c>
      <c r="I28" s="9">
        <v>2017</v>
      </c>
      <c r="J28" s="37">
        <v>42884</v>
      </c>
      <c r="L28" s="20"/>
    </row>
    <row r="29" spans="1:12">
      <c r="H29" s="36" t="s">
        <v>1819</v>
      </c>
      <c r="I29" s="9">
        <v>2017</v>
      </c>
      <c r="J29" s="37">
        <v>42920</v>
      </c>
      <c r="L29" s="20"/>
    </row>
    <row r="30" spans="1:12">
      <c r="H30" s="36" t="s">
        <v>155</v>
      </c>
      <c r="I30" s="9">
        <v>2017</v>
      </c>
      <c r="J30" s="37">
        <v>42982</v>
      </c>
      <c r="L30" s="20"/>
    </row>
    <row r="31" spans="1:12">
      <c r="H31" s="36" t="s">
        <v>158</v>
      </c>
      <c r="I31" s="9">
        <v>2017</v>
      </c>
      <c r="J31" s="37">
        <v>43017</v>
      </c>
      <c r="L31" s="20"/>
    </row>
    <row r="32" spans="1:12">
      <c r="H32" s="36" t="s">
        <v>1820</v>
      </c>
      <c r="I32" s="9">
        <v>2017</v>
      </c>
      <c r="J32" s="37">
        <v>43049</v>
      </c>
      <c r="L32" s="20"/>
    </row>
    <row r="33" spans="8:12">
      <c r="H33" s="36" t="s">
        <v>166</v>
      </c>
      <c r="I33" s="9">
        <v>2017</v>
      </c>
      <c r="J33" s="37">
        <v>43062</v>
      </c>
      <c r="L33" s="20"/>
    </row>
    <row r="34" spans="8:12">
      <c r="H34" s="36" t="s">
        <v>1821</v>
      </c>
      <c r="I34" s="9">
        <v>2017</v>
      </c>
      <c r="J34" s="37">
        <v>43063</v>
      </c>
      <c r="L34" s="20"/>
    </row>
    <row r="35" spans="8:12">
      <c r="H35" s="36" t="s">
        <v>1822</v>
      </c>
      <c r="I35" s="9">
        <v>2017</v>
      </c>
      <c r="J35" s="37">
        <v>43094</v>
      </c>
      <c r="L35" s="20"/>
    </row>
    <row r="36" spans="8:12">
      <c r="H36" s="38" t="s">
        <v>1816</v>
      </c>
      <c r="I36" s="39">
        <v>2018</v>
      </c>
      <c r="J36" s="40">
        <v>43101</v>
      </c>
      <c r="L36" s="20"/>
    </row>
    <row r="37" spans="8:12">
      <c r="H37" s="38" t="s">
        <v>1817</v>
      </c>
      <c r="I37" s="39">
        <v>2018</v>
      </c>
      <c r="J37" s="40">
        <v>43115</v>
      </c>
      <c r="L37" s="20"/>
    </row>
    <row r="38" spans="8:12">
      <c r="H38" s="38" t="s">
        <v>1818</v>
      </c>
      <c r="I38" s="39">
        <v>2018</v>
      </c>
      <c r="J38" s="40">
        <v>43150</v>
      </c>
      <c r="L38" s="20"/>
    </row>
    <row r="39" spans="8:12">
      <c r="H39" s="38" t="s">
        <v>148</v>
      </c>
      <c r="I39" s="39">
        <v>2018</v>
      </c>
      <c r="J39" s="40">
        <v>43248</v>
      </c>
      <c r="L39" s="20"/>
    </row>
    <row r="40" spans="8:12">
      <c r="H40" s="38" t="s">
        <v>1819</v>
      </c>
      <c r="I40" s="39">
        <v>2018</v>
      </c>
      <c r="J40" s="40">
        <v>43285</v>
      </c>
      <c r="L40" s="20"/>
    </row>
    <row r="41" spans="8:12">
      <c r="H41" s="38" t="s">
        <v>155</v>
      </c>
      <c r="I41" s="39">
        <v>2018</v>
      </c>
      <c r="J41" s="40">
        <v>43346</v>
      </c>
      <c r="L41" s="20"/>
    </row>
    <row r="42" spans="8:12">
      <c r="H42" s="38" t="s">
        <v>158</v>
      </c>
      <c r="I42" s="39">
        <v>2018</v>
      </c>
      <c r="J42" s="40">
        <v>43381</v>
      </c>
      <c r="L42" s="20"/>
    </row>
    <row r="43" spans="8:12">
      <c r="H43" s="38" t="s">
        <v>1820</v>
      </c>
      <c r="I43" s="39">
        <v>2018</v>
      </c>
      <c r="J43" s="40">
        <v>43416</v>
      </c>
      <c r="L43" s="20"/>
    </row>
    <row r="44" spans="8:12">
      <c r="H44" s="38" t="s">
        <v>166</v>
      </c>
      <c r="I44" s="39">
        <v>2018</v>
      </c>
      <c r="J44" s="40">
        <v>43426</v>
      </c>
      <c r="L44" s="20"/>
    </row>
    <row r="45" spans="8:12">
      <c r="H45" s="38" t="s">
        <v>1821</v>
      </c>
      <c r="I45" s="39">
        <v>2018</v>
      </c>
      <c r="J45" s="40">
        <v>43427</v>
      </c>
      <c r="L45" s="20"/>
    </row>
    <row r="46" spans="8:12">
      <c r="H46" s="38" t="s">
        <v>1822</v>
      </c>
      <c r="I46" s="39">
        <v>2018</v>
      </c>
      <c r="J46" s="40">
        <v>43459</v>
      </c>
      <c r="L46" s="20"/>
    </row>
    <row r="47" spans="8:12">
      <c r="H47" s="36" t="s">
        <v>1816</v>
      </c>
      <c r="I47" s="9">
        <v>2019</v>
      </c>
      <c r="J47" s="37">
        <v>43466</v>
      </c>
      <c r="L47" s="20"/>
    </row>
    <row r="48" spans="8:12">
      <c r="H48" s="36" t="s">
        <v>1817</v>
      </c>
      <c r="I48" s="9">
        <v>2019</v>
      </c>
      <c r="J48" s="37">
        <v>43486</v>
      </c>
      <c r="L48" s="20"/>
    </row>
    <row r="49" spans="8:12">
      <c r="H49" s="36" t="s">
        <v>1818</v>
      </c>
      <c r="I49" s="9">
        <v>2019</v>
      </c>
      <c r="J49" s="37">
        <v>43514</v>
      </c>
      <c r="L49" s="20"/>
    </row>
    <row r="50" spans="8:12">
      <c r="H50" s="36" t="s">
        <v>148</v>
      </c>
      <c r="I50" s="9">
        <v>2019</v>
      </c>
      <c r="J50" s="37">
        <v>43612</v>
      </c>
      <c r="L50" s="20"/>
    </row>
    <row r="51" spans="8:12">
      <c r="H51" s="36" t="s">
        <v>1819</v>
      </c>
      <c r="I51" s="9">
        <v>2019</v>
      </c>
      <c r="J51" s="37">
        <v>43650</v>
      </c>
      <c r="L51" s="20"/>
    </row>
    <row r="52" spans="8:12">
      <c r="H52" s="36" t="s">
        <v>155</v>
      </c>
      <c r="I52" s="9">
        <v>2019</v>
      </c>
      <c r="J52" s="37">
        <v>43710</v>
      </c>
      <c r="L52" s="20"/>
    </row>
    <row r="53" spans="8:12">
      <c r="H53" s="36" t="s">
        <v>158</v>
      </c>
      <c r="I53" s="9">
        <v>2019</v>
      </c>
      <c r="J53" s="37">
        <v>43752</v>
      </c>
      <c r="L53" s="20"/>
    </row>
    <row r="54" spans="8:12">
      <c r="H54" s="36" t="s">
        <v>1820</v>
      </c>
      <c r="I54" s="9">
        <v>2019</v>
      </c>
      <c r="J54" s="37">
        <v>43780</v>
      </c>
      <c r="L54" s="20"/>
    </row>
    <row r="55" spans="8:12">
      <c r="H55" s="36" t="s">
        <v>166</v>
      </c>
      <c r="I55" s="9">
        <v>2019</v>
      </c>
      <c r="J55" s="37">
        <v>43797</v>
      </c>
      <c r="L55" s="20"/>
    </row>
    <row r="56" spans="8:12">
      <c r="H56" s="36" t="s">
        <v>1821</v>
      </c>
      <c r="I56" s="9">
        <v>2019</v>
      </c>
      <c r="J56" s="37">
        <v>43798</v>
      </c>
      <c r="L56" s="20"/>
    </row>
    <row r="57" spans="8:12">
      <c r="H57" s="36" t="s">
        <v>1822</v>
      </c>
      <c r="I57" s="9">
        <v>2019</v>
      </c>
      <c r="J57" s="37">
        <v>43824</v>
      </c>
      <c r="L57" s="20"/>
    </row>
    <row r="58" spans="8:12">
      <c r="H58" s="38" t="s">
        <v>1816</v>
      </c>
      <c r="I58" s="39">
        <v>2020</v>
      </c>
      <c r="J58" s="40">
        <v>43831</v>
      </c>
      <c r="L58" s="20"/>
    </row>
    <row r="59" spans="8:12">
      <c r="H59" s="38" t="s">
        <v>1817</v>
      </c>
      <c r="I59" s="39">
        <v>2020</v>
      </c>
      <c r="J59" s="40">
        <v>43850</v>
      </c>
      <c r="L59" s="20"/>
    </row>
    <row r="60" spans="8:12">
      <c r="H60" s="38" t="s">
        <v>1818</v>
      </c>
      <c r="I60" s="39">
        <v>2020</v>
      </c>
      <c r="J60" s="40">
        <v>43878</v>
      </c>
      <c r="L60" s="20"/>
    </row>
    <row r="61" spans="8:12">
      <c r="H61" s="38" t="s">
        <v>148</v>
      </c>
      <c r="I61" s="39">
        <v>2020</v>
      </c>
      <c r="J61" s="40">
        <v>43976</v>
      </c>
      <c r="L61" s="20"/>
    </row>
    <row r="62" spans="8:12">
      <c r="H62" s="38" t="s">
        <v>1819</v>
      </c>
      <c r="I62" s="39">
        <v>2020</v>
      </c>
      <c r="J62" s="40">
        <v>44015</v>
      </c>
      <c r="L62" s="20"/>
    </row>
    <row r="63" spans="8:12">
      <c r="H63" s="38" t="s">
        <v>155</v>
      </c>
      <c r="I63" s="39">
        <v>2020</v>
      </c>
      <c r="J63" s="40">
        <v>44081</v>
      </c>
      <c r="L63" s="20"/>
    </row>
    <row r="64" spans="8:12">
      <c r="H64" s="38" t="s">
        <v>158</v>
      </c>
      <c r="I64" s="39">
        <v>2020</v>
      </c>
      <c r="J64" s="40">
        <v>44116</v>
      </c>
      <c r="L64" s="20"/>
    </row>
    <row r="65" spans="8:12">
      <c r="H65" s="38" t="s">
        <v>1820</v>
      </c>
      <c r="I65" s="39">
        <v>2020</v>
      </c>
      <c r="J65" s="40">
        <v>44146</v>
      </c>
      <c r="L65" s="20"/>
    </row>
    <row r="66" spans="8:12">
      <c r="H66" s="38" t="s">
        <v>166</v>
      </c>
      <c r="I66" s="39">
        <v>2020</v>
      </c>
      <c r="J66" s="40">
        <v>44161</v>
      </c>
      <c r="L66" s="20"/>
    </row>
    <row r="67" spans="8:12">
      <c r="H67" s="38" t="s">
        <v>1821</v>
      </c>
      <c r="I67" s="39">
        <v>2020</v>
      </c>
      <c r="J67" s="40">
        <v>44162</v>
      </c>
      <c r="L67" s="20"/>
    </row>
    <row r="68" spans="8:12">
      <c r="H68" s="38" t="s">
        <v>1822</v>
      </c>
      <c r="I68" s="39">
        <v>2020</v>
      </c>
      <c r="J68" s="40">
        <v>44190</v>
      </c>
      <c r="L68" s="20"/>
    </row>
    <row r="69" spans="8:12">
      <c r="H69" s="36" t="s">
        <v>1816</v>
      </c>
      <c r="I69" s="9">
        <v>2021</v>
      </c>
      <c r="J69" s="37">
        <v>44197</v>
      </c>
      <c r="L69" s="20"/>
    </row>
    <row r="70" spans="8:12">
      <c r="H70" s="36" t="s">
        <v>1817</v>
      </c>
      <c r="I70" s="9">
        <v>2021</v>
      </c>
      <c r="J70" s="37">
        <v>44214</v>
      </c>
      <c r="L70" s="20"/>
    </row>
    <row r="71" spans="8:12">
      <c r="H71" s="36" t="s">
        <v>1818</v>
      </c>
      <c r="I71" s="9">
        <v>2021</v>
      </c>
      <c r="J71" s="37">
        <v>44242</v>
      </c>
      <c r="L71" s="20"/>
    </row>
    <row r="72" spans="8:12">
      <c r="H72" s="36" t="s">
        <v>148</v>
      </c>
      <c r="I72" s="9">
        <v>2021</v>
      </c>
      <c r="J72" s="37">
        <v>44347</v>
      </c>
      <c r="L72" s="20"/>
    </row>
    <row r="73" spans="8:12">
      <c r="H73" s="36" t="s">
        <v>1819</v>
      </c>
      <c r="I73" s="9">
        <v>2021</v>
      </c>
      <c r="J73" s="37">
        <v>44382</v>
      </c>
      <c r="L73" s="20"/>
    </row>
    <row r="74" spans="8:12">
      <c r="H74" s="36" t="s">
        <v>155</v>
      </c>
      <c r="I74" s="9">
        <v>2021</v>
      </c>
      <c r="J74" s="37">
        <v>44445</v>
      </c>
      <c r="L74" s="20"/>
    </row>
    <row r="75" spans="8:12">
      <c r="H75" s="36" t="s">
        <v>158</v>
      </c>
      <c r="I75" s="9">
        <v>2021</v>
      </c>
      <c r="J75" s="37">
        <v>44480</v>
      </c>
      <c r="L75" s="20"/>
    </row>
    <row r="76" spans="8:12">
      <c r="H76" s="36" t="s">
        <v>1820</v>
      </c>
      <c r="I76" s="9">
        <v>2021</v>
      </c>
      <c r="J76" s="37">
        <v>44511</v>
      </c>
      <c r="L76" s="20"/>
    </row>
    <row r="77" spans="8:12">
      <c r="H77" s="36" t="s">
        <v>166</v>
      </c>
      <c r="I77" s="9">
        <v>2021</v>
      </c>
      <c r="J77" s="37">
        <v>44525</v>
      </c>
      <c r="L77" s="20"/>
    </row>
    <row r="78" spans="8:12">
      <c r="H78" s="36" t="s">
        <v>1821</v>
      </c>
      <c r="I78" s="9">
        <v>2021</v>
      </c>
      <c r="J78" s="37">
        <v>44526</v>
      </c>
      <c r="L78" s="20"/>
    </row>
    <row r="79" spans="8:12">
      <c r="H79" s="36" t="s">
        <v>1822</v>
      </c>
      <c r="I79" s="9">
        <v>2021</v>
      </c>
      <c r="J79" s="37">
        <v>44554</v>
      </c>
      <c r="L79" s="20"/>
    </row>
    <row r="80" spans="8:12">
      <c r="H80" s="38" t="s">
        <v>1816</v>
      </c>
      <c r="I80" s="39">
        <v>2021</v>
      </c>
      <c r="J80" s="40">
        <v>44561</v>
      </c>
      <c r="L80" s="20"/>
    </row>
    <row r="81" spans="8:12">
      <c r="H81" s="38" t="s">
        <v>1817</v>
      </c>
      <c r="I81" s="39">
        <v>2022</v>
      </c>
      <c r="J81" s="40">
        <v>44578</v>
      </c>
      <c r="L81" s="20"/>
    </row>
    <row r="82" spans="8:12">
      <c r="H82" s="38" t="s">
        <v>1818</v>
      </c>
      <c r="I82" s="39">
        <v>2022</v>
      </c>
      <c r="J82" s="40">
        <v>44613</v>
      </c>
      <c r="L82" s="20"/>
    </row>
    <row r="83" spans="8:12">
      <c r="H83" s="38" t="s">
        <v>148</v>
      </c>
      <c r="I83" s="39">
        <v>2022</v>
      </c>
      <c r="J83" s="40">
        <v>44711</v>
      </c>
      <c r="L83" s="20"/>
    </row>
    <row r="84" spans="8:12">
      <c r="H84" s="38" t="s">
        <v>1819</v>
      </c>
      <c r="I84" s="39">
        <v>2022</v>
      </c>
      <c r="J84" s="40">
        <v>44746</v>
      </c>
      <c r="L84" s="20"/>
    </row>
    <row r="85" spans="8:12">
      <c r="H85" s="38" t="s">
        <v>155</v>
      </c>
      <c r="I85" s="39">
        <v>2022</v>
      </c>
      <c r="J85" s="40">
        <v>44809</v>
      </c>
      <c r="L85" s="20"/>
    </row>
    <row r="86" spans="8:12">
      <c r="H86" s="38" t="s">
        <v>158</v>
      </c>
      <c r="I86" s="39">
        <v>2022</v>
      </c>
      <c r="J86" s="40">
        <v>44844</v>
      </c>
      <c r="L86" s="20"/>
    </row>
    <row r="87" spans="8:12">
      <c r="H87" s="38" t="s">
        <v>1820</v>
      </c>
      <c r="I87" s="39">
        <v>2022</v>
      </c>
      <c r="J87" s="40">
        <v>44876</v>
      </c>
      <c r="L87" s="20"/>
    </row>
    <row r="88" spans="8:12">
      <c r="H88" s="38" t="s">
        <v>166</v>
      </c>
      <c r="I88" s="39">
        <v>2022</v>
      </c>
      <c r="J88" s="40">
        <v>44889</v>
      </c>
      <c r="L88" s="20"/>
    </row>
    <row r="89" spans="8:12">
      <c r="H89" s="38" t="s">
        <v>1821</v>
      </c>
      <c r="I89" s="39">
        <v>2022</v>
      </c>
      <c r="J89" s="40">
        <v>44890</v>
      </c>
      <c r="L89" s="20"/>
    </row>
    <row r="90" spans="8:12">
      <c r="H90" s="38" t="s">
        <v>1822</v>
      </c>
      <c r="I90" s="39">
        <v>2022</v>
      </c>
      <c r="J90" s="40">
        <v>44921</v>
      </c>
      <c r="L90" s="20"/>
    </row>
    <row r="91" spans="8:12">
      <c r="H91" s="36" t="s">
        <v>1816</v>
      </c>
      <c r="I91" s="9">
        <v>2023</v>
      </c>
      <c r="J91" s="37">
        <v>44928</v>
      </c>
      <c r="L91" s="20"/>
    </row>
    <row r="92" spans="8:12">
      <c r="H92" s="36" t="s">
        <v>1817</v>
      </c>
      <c r="I92" s="9">
        <v>2023</v>
      </c>
      <c r="J92" s="37">
        <v>44942</v>
      </c>
      <c r="L92" s="20"/>
    </row>
    <row r="93" spans="8:12">
      <c r="H93" s="36" t="s">
        <v>1818</v>
      </c>
      <c r="I93" s="9">
        <v>2023</v>
      </c>
      <c r="J93" s="37">
        <v>44977</v>
      </c>
      <c r="L93" s="20"/>
    </row>
    <row r="94" spans="8:12">
      <c r="H94" s="36" t="s">
        <v>148</v>
      </c>
      <c r="I94" s="9">
        <v>2023</v>
      </c>
      <c r="J94" s="37">
        <v>45075</v>
      </c>
      <c r="L94" s="20"/>
    </row>
    <row r="95" spans="8:12">
      <c r="H95" s="36" t="s">
        <v>1819</v>
      </c>
      <c r="I95" s="9">
        <v>2023</v>
      </c>
      <c r="J95" s="37">
        <v>45111</v>
      </c>
      <c r="L95" s="20"/>
    </row>
    <row r="96" spans="8:12">
      <c r="H96" s="36" t="s">
        <v>155</v>
      </c>
      <c r="I96" s="9">
        <v>2023</v>
      </c>
      <c r="J96" s="37">
        <v>45173</v>
      </c>
      <c r="L96" s="20"/>
    </row>
    <row r="97" spans="8:12">
      <c r="H97" s="36" t="s">
        <v>158</v>
      </c>
      <c r="I97" s="9">
        <v>2023</v>
      </c>
      <c r="J97" s="37">
        <v>45208</v>
      </c>
      <c r="L97" s="20"/>
    </row>
    <row r="98" spans="8:12">
      <c r="H98" s="36" t="s">
        <v>1820</v>
      </c>
      <c r="I98" s="9">
        <v>2023</v>
      </c>
      <c r="J98" s="37">
        <v>45240</v>
      </c>
      <c r="L98" s="20"/>
    </row>
    <row r="99" spans="8:12">
      <c r="H99" s="36" t="s">
        <v>166</v>
      </c>
      <c r="I99" s="9">
        <v>2023</v>
      </c>
      <c r="J99" s="37">
        <v>45253</v>
      </c>
      <c r="L99" s="20"/>
    </row>
    <row r="100" spans="8:12">
      <c r="H100" s="36" t="s">
        <v>1821</v>
      </c>
      <c r="I100" s="9">
        <v>2023</v>
      </c>
      <c r="J100" s="37">
        <v>45254</v>
      </c>
      <c r="L100" s="20"/>
    </row>
    <row r="101" spans="8:12">
      <c r="H101" s="36" t="s">
        <v>1822</v>
      </c>
      <c r="I101" s="9">
        <v>2023</v>
      </c>
      <c r="J101" s="37">
        <v>45285</v>
      </c>
      <c r="L101" s="20"/>
    </row>
    <row r="102" spans="8:12">
      <c r="H102" s="38" t="s">
        <v>1816</v>
      </c>
      <c r="I102" s="39">
        <v>2024</v>
      </c>
      <c r="J102" s="40">
        <v>45292</v>
      </c>
      <c r="L102" s="20"/>
    </row>
    <row r="103" spans="8:12">
      <c r="H103" s="38" t="s">
        <v>1817</v>
      </c>
      <c r="I103" s="39">
        <v>2024</v>
      </c>
      <c r="J103" s="40">
        <v>45306</v>
      </c>
      <c r="L103" s="20"/>
    </row>
    <row r="104" spans="8:12">
      <c r="H104" s="38" t="s">
        <v>1818</v>
      </c>
      <c r="I104" s="39">
        <v>2024</v>
      </c>
      <c r="J104" s="40">
        <v>45341</v>
      </c>
      <c r="L104" s="20"/>
    </row>
    <row r="105" spans="8:12">
      <c r="H105" s="38" t="s">
        <v>148</v>
      </c>
      <c r="I105" s="39">
        <v>2024</v>
      </c>
      <c r="J105" s="40">
        <v>45439</v>
      </c>
      <c r="L105" s="20"/>
    </row>
    <row r="106" spans="8:12">
      <c r="H106" s="38" t="s">
        <v>1819</v>
      </c>
      <c r="I106" s="39">
        <v>2024</v>
      </c>
      <c r="J106" s="40">
        <v>45477</v>
      </c>
      <c r="L106" s="20"/>
    </row>
    <row r="107" spans="8:12">
      <c r="H107" s="38" t="s">
        <v>155</v>
      </c>
      <c r="I107" s="39">
        <v>2024</v>
      </c>
      <c r="J107" s="40">
        <v>45537</v>
      </c>
      <c r="L107" s="20"/>
    </row>
    <row r="108" spans="8:12">
      <c r="H108" s="38" t="s">
        <v>158</v>
      </c>
      <c r="I108" s="39">
        <v>2024</v>
      </c>
      <c r="J108" s="40">
        <v>45579</v>
      </c>
      <c r="L108" s="20"/>
    </row>
    <row r="109" spans="8:12">
      <c r="H109" s="38" t="s">
        <v>1820</v>
      </c>
      <c r="I109" s="39">
        <v>2024</v>
      </c>
      <c r="J109" s="40">
        <v>45607</v>
      </c>
      <c r="L109" s="20"/>
    </row>
    <row r="110" spans="8:12">
      <c r="H110" s="38" t="s">
        <v>166</v>
      </c>
      <c r="I110" s="39">
        <v>2024</v>
      </c>
      <c r="J110" s="40">
        <v>45624</v>
      </c>
      <c r="L110" s="20"/>
    </row>
    <row r="111" spans="8:12">
      <c r="H111" s="38" t="s">
        <v>1821</v>
      </c>
      <c r="I111" s="39">
        <v>2024</v>
      </c>
      <c r="J111" s="40">
        <v>45625</v>
      </c>
      <c r="L111" s="20"/>
    </row>
    <row r="112" spans="8:12">
      <c r="H112" s="38" t="s">
        <v>1822</v>
      </c>
      <c r="I112" s="39">
        <v>2024</v>
      </c>
      <c r="J112" s="40">
        <v>45651</v>
      </c>
      <c r="L112" s="20"/>
    </row>
    <row r="113" spans="8:12">
      <c r="H113" s="36" t="s">
        <v>1816</v>
      </c>
      <c r="I113" s="9">
        <v>2025</v>
      </c>
      <c r="J113" s="37">
        <v>45658</v>
      </c>
      <c r="L113" s="20"/>
    </row>
    <row r="114" spans="8:12">
      <c r="H114" s="36" t="s">
        <v>1817</v>
      </c>
      <c r="I114" s="9">
        <v>2025</v>
      </c>
      <c r="J114" s="37">
        <v>45677</v>
      </c>
      <c r="L114" s="20"/>
    </row>
    <row r="115" spans="8:12">
      <c r="H115" s="36" t="s">
        <v>1818</v>
      </c>
      <c r="I115" s="9">
        <v>2025</v>
      </c>
      <c r="J115" s="37">
        <v>45705</v>
      </c>
      <c r="L115" s="20"/>
    </row>
    <row r="116" spans="8:12">
      <c r="H116" s="36" t="s">
        <v>148</v>
      </c>
      <c r="I116" s="9">
        <v>2025</v>
      </c>
      <c r="J116" s="37">
        <v>45803</v>
      </c>
      <c r="L116" s="20"/>
    </row>
    <row r="117" spans="8:12">
      <c r="H117" s="36" t="s">
        <v>1819</v>
      </c>
      <c r="I117" s="9">
        <v>2025</v>
      </c>
      <c r="J117" s="37">
        <v>45842</v>
      </c>
      <c r="L117" s="20"/>
    </row>
    <row r="118" spans="8:12">
      <c r="H118" s="36" t="s">
        <v>155</v>
      </c>
      <c r="I118" s="9">
        <v>2025</v>
      </c>
      <c r="J118" s="37">
        <v>45901</v>
      </c>
      <c r="L118" s="20"/>
    </row>
    <row r="119" spans="8:12">
      <c r="H119" s="36" t="s">
        <v>158</v>
      </c>
      <c r="I119" s="9">
        <v>2025</v>
      </c>
      <c r="J119" s="37">
        <v>45943</v>
      </c>
      <c r="L119" s="20"/>
    </row>
    <row r="120" spans="8:12">
      <c r="H120" s="36" t="s">
        <v>1820</v>
      </c>
      <c r="I120" s="9">
        <v>2025</v>
      </c>
      <c r="J120" s="37">
        <v>45972</v>
      </c>
      <c r="L120" s="20"/>
    </row>
    <row r="121" spans="8:12">
      <c r="H121" s="36" t="s">
        <v>166</v>
      </c>
      <c r="I121" s="9">
        <v>2025</v>
      </c>
      <c r="J121" s="37">
        <v>45988</v>
      </c>
      <c r="L121" s="20"/>
    </row>
    <row r="122" spans="8:12">
      <c r="H122" s="36" t="s">
        <v>1821</v>
      </c>
      <c r="I122" s="9">
        <v>2025</v>
      </c>
      <c r="J122" s="37">
        <v>45989</v>
      </c>
      <c r="L122" s="20"/>
    </row>
    <row r="123" spans="8:12">
      <c r="H123" s="36" t="s">
        <v>1822</v>
      </c>
      <c r="I123" s="9">
        <v>2025</v>
      </c>
      <c r="J123" s="37">
        <v>46016</v>
      </c>
      <c r="L123" s="20"/>
    </row>
    <row r="124" spans="8:12">
      <c r="H124" s="38" t="s">
        <v>1816</v>
      </c>
      <c r="I124" s="39">
        <v>2026</v>
      </c>
      <c r="J124" s="40">
        <v>46023</v>
      </c>
      <c r="L124" s="20"/>
    </row>
    <row r="125" spans="8:12">
      <c r="H125" s="38" t="s">
        <v>1817</v>
      </c>
      <c r="I125" s="39">
        <v>2026</v>
      </c>
      <c r="J125" s="40">
        <v>46041</v>
      </c>
      <c r="L125" s="20"/>
    </row>
    <row r="126" spans="8:12">
      <c r="H126" s="38" t="s">
        <v>1818</v>
      </c>
      <c r="I126" s="39">
        <v>2026</v>
      </c>
      <c r="J126" s="40">
        <v>46069</v>
      </c>
      <c r="L126" s="20"/>
    </row>
    <row r="127" spans="8:12">
      <c r="H127" s="38" t="s">
        <v>148</v>
      </c>
      <c r="I127" s="39">
        <v>2026</v>
      </c>
      <c r="J127" s="40">
        <v>46167</v>
      </c>
      <c r="L127" s="20"/>
    </row>
    <row r="128" spans="8:12">
      <c r="H128" s="38" t="s">
        <v>1819</v>
      </c>
      <c r="I128" s="39">
        <v>2026</v>
      </c>
      <c r="J128" s="40">
        <v>46206</v>
      </c>
      <c r="L128" s="20"/>
    </row>
    <row r="129" spans="8:12">
      <c r="H129" s="38" t="s">
        <v>155</v>
      </c>
      <c r="I129" s="39">
        <v>2026</v>
      </c>
      <c r="J129" s="40">
        <v>46272</v>
      </c>
      <c r="L129" s="20"/>
    </row>
    <row r="130" spans="8:12">
      <c r="H130" s="38" t="s">
        <v>158</v>
      </c>
      <c r="I130" s="39">
        <v>2026</v>
      </c>
      <c r="J130" s="40">
        <v>46307</v>
      </c>
      <c r="L130" s="20"/>
    </row>
    <row r="131" spans="8:12">
      <c r="H131" s="38" t="s">
        <v>1820</v>
      </c>
      <c r="I131" s="39">
        <v>2026</v>
      </c>
      <c r="J131" s="40">
        <v>46337</v>
      </c>
      <c r="L131" s="20"/>
    </row>
    <row r="132" spans="8:12">
      <c r="H132" s="38" t="s">
        <v>166</v>
      </c>
      <c r="I132" s="39">
        <v>2026</v>
      </c>
      <c r="J132" s="40">
        <v>46352</v>
      </c>
      <c r="L132" s="20"/>
    </row>
    <row r="133" spans="8:12">
      <c r="H133" s="38" t="s">
        <v>1821</v>
      </c>
      <c r="I133" s="39">
        <v>2026</v>
      </c>
      <c r="J133" s="40">
        <v>46353</v>
      </c>
      <c r="L133" s="20"/>
    </row>
    <row r="134" spans="8:12">
      <c r="H134" s="38" t="s">
        <v>1822</v>
      </c>
      <c r="I134" s="39">
        <v>2026</v>
      </c>
      <c r="J134" s="40">
        <v>46381</v>
      </c>
      <c r="L134" s="20"/>
    </row>
    <row r="135" spans="8:12">
      <c r="H135" s="36" t="s">
        <v>1816</v>
      </c>
      <c r="I135" s="9">
        <v>2027</v>
      </c>
      <c r="J135" s="37">
        <v>46388</v>
      </c>
      <c r="L135" s="20"/>
    </row>
    <row r="136" spans="8:12">
      <c r="H136" s="36" t="s">
        <v>1817</v>
      </c>
      <c r="I136" s="9">
        <v>2027</v>
      </c>
      <c r="J136" s="37">
        <v>46405</v>
      </c>
      <c r="L136" s="20"/>
    </row>
    <row r="137" spans="8:12">
      <c r="H137" s="36" t="s">
        <v>1818</v>
      </c>
      <c r="I137" s="9">
        <v>2027</v>
      </c>
      <c r="J137" s="37">
        <v>46433</v>
      </c>
      <c r="L137" s="20"/>
    </row>
    <row r="138" spans="8:12">
      <c r="H138" s="36" t="s">
        <v>148</v>
      </c>
      <c r="I138" s="9">
        <v>2027</v>
      </c>
      <c r="J138" s="37">
        <v>46538</v>
      </c>
      <c r="L138" s="20"/>
    </row>
    <row r="139" spans="8:12">
      <c r="H139" s="36" t="s">
        <v>1819</v>
      </c>
      <c r="I139" s="9">
        <v>2027</v>
      </c>
      <c r="J139" s="37">
        <v>46573</v>
      </c>
      <c r="L139" s="20"/>
    </row>
    <row r="140" spans="8:12">
      <c r="H140" s="36" t="s">
        <v>155</v>
      </c>
      <c r="I140" s="9">
        <v>2027</v>
      </c>
      <c r="J140" s="37">
        <v>46636</v>
      </c>
      <c r="L140" s="20"/>
    </row>
    <row r="141" spans="8:12">
      <c r="H141" s="36" t="s">
        <v>158</v>
      </c>
      <c r="I141" s="9">
        <v>2027</v>
      </c>
      <c r="J141" s="37">
        <v>46671</v>
      </c>
      <c r="L141" s="20"/>
    </row>
    <row r="142" spans="8:12">
      <c r="H142" s="36" t="s">
        <v>1820</v>
      </c>
      <c r="I142" s="9">
        <v>2027</v>
      </c>
      <c r="J142" s="37">
        <v>46702</v>
      </c>
      <c r="L142" s="20"/>
    </row>
    <row r="143" spans="8:12">
      <c r="H143" s="36" t="s">
        <v>166</v>
      </c>
      <c r="I143" s="9">
        <v>2027</v>
      </c>
      <c r="J143" s="37">
        <v>46716</v>
      </c>
      <c r="L143" s="20"/>
    </row>
    <row r="144" spans="8:12">
      <c r="H144" s="36" t="s">
        <v>1821</v>
      </c>
      <c r="I144" s="9">
        <v>2027</v>
      </c>
      <c r="J144" s="37">
        <v>46717</v>
      </c>
      <c r="L144" s="20"/>
    </row>
    <row r="145" spans="8:12">
      <c r="H145" s="36" t="s">
        <v>1822</v>
      </c>
      <c r="I145" s="9">
        <v>2027</v>
      </c>
      <c r="J145" s="37">
        <v>46745</v>
      </c>
      <c r="L145" s="20"/>
    </row>
    <row r="146" spans="8:12">
      <c r="H146" s="38" t="s">
        <v>1816</v>
      </c>
      <c r="I146" s="39">
        <v>2027</v>
      </c>
      <c r="J146" s="40">
        <v>46752</v>
      </c>
      <c r="L146" s="20"/>
    </row>
    <row r="147" spans="8:12">
      <c r="H147" s="38" t="s">
        <v>1817</v>
      </c>
      <c r="I147" s="39">
        <v>2028</v>
      </c>
      <c r="J147" s="40">
        <v>46769</v>
      </c>
      <c r="L147" s="20"/>
    </row>
    <row r="148" spans="8:12">
      <c r="H148" s="38" t="s">
        <v>1818</v>
      </c>
      <c r="I148" s="39">
        <v>2028</v>
      </c>
      <c r="J148" s="40">
        <v>46804</v>
      </c>
      <c r="L148" s="20"/>
    </row>
    <row r="149" spans="8:12">
      <c r="H149" s="38" t="s">
        <v>148</v>
      </c>
      <c r="I149" s="39">
        <v>2028</v>
      </c>
      <c r="J149" s="40">
        <v>46902</v>
      </c>
      <c r="L149" s="20"/>
    </row>
    <row r="150" spans="8:12">
      <c r="H150" s="38" t="s">
        <v>1819</v>
      </c>
      <c r="I150" s="39">
        <v>2028</v>
      </c>
      <c r="J150" s="40">
        <v>46938</v>
      </c>
      <c r="L150" s="20"/>
    </row>
    <row r="151" spans="8:12">
      <c r="H151" s="38" t="s">
        <v>155</v>
      </c>
      <c r="I151" s="39">
        <v>2028</v>
      </c>
      <c r="J151" s="40">
        <v>47000</v>
      </c>
      <c r="L151" s="20"/>
    </row>
    <row r="152" spans="8:12">
      <c r="H152" s="38" t="s">
        <v>158</v>
      </c>
      <c r="I152" s="39">
        <v>2028</v>
      </c>
      <c r="J152" s="40">
        <v>47035</v>
      </c>
      <c r="L152" s="20"/>
    </row>
    <row r="153" spans="8:12">
      <c r="H153" s="38" t="s">
        <v>1820</v>
      </c>
      <c r="I153" s="39">
        <v>2028</v>
      </c>
      <c r="J153" s="40">
        <v>47067</v>
      </c>
      <c r="L153" s="20"/>
    </row>
    <row r="154" spans="8:12">
      <c r="H154" s="38" t="s">
        <v>166</v>
      </c>
      <c r="I154" s="39">
        <v>2028</v>
      </c>
      <c r="J154" s="40">
        <v>47080</v>
      </c>
      <c r="L154" s="20"/>
    </row>
    <row r="155" spans="8:12">
      <c r="H155" s="38" t="s">
        <v>1821</v>
      </c>
      <c r="I155" s="39">
        <v>2028</v>
      </c>
      <c r="J155" s="40">
        <v>47081</v>
      </c>
      <c r="L155" s="20"/>
    </row>
    <row r="156" spans="8:12">
      <c r="H156" s="38" t="s">
        <v>1822</v>
      </c>
      <c r="I156" s="39">
        <v>2028</v>
      </c>
      <c r="J156" s="40">
        <v>47112</v>
      </c>
      <c r="L156" s="20"/>
    </row>
    <row r="157" spans="8:12">
      <c r="H157" s="36" t="s">
        <v>1816</v>
      </c>
      <c r="I157" s="9">
        <v>2029</v>
      </c>
      <c r="J157" s="37">
        <v>47119</v>
      </c>
      <c r="L157" s="20"/>
    </row>
    <row r="158" spans="8:12">
      <c r="H158" s="36" t="s">
        <v>1817</v>
      </c>
      <c r="I158" s="9">
        <v>2029</v>
      </c>
      <c r="J158" s="37">
        <v>47133</v>
      </c>
      <c r="L158" s="20"/>
    </row>
    <row r="159" spans="8:12">
      <c r="H159" s="36" t="s">
        <v>1818</v>
      </c>
      <c r="I159" s="9">
        <v>2029</v>
      </c>
      <c r="J159" s="37">
        <v>47168</v>
      </c>
      <c r="L159" s="20"/>
    </row>
    <row r="160" spans="8:12">
      <c r="H160" s="36" t="s">
        <v>148</v>
      </c>
      <c r="I160" s="9">
        <v>2029</v>
      </c>
      <c r="J160" s="37">
        <v>47266</v>
      </c>
      <c r="L160" s="20"/>
    </row>
    <row r="161" spans="8:12">
      <c r="H161" s="36" t="s">
        <v>1819</v>
      </c>
      <c r="I161" s="9">
        <v>2029</v>
      </c>
      <c r="J161" s="37">
        <v>47303</v>
      </c>
      <c r="L161" s="20"/>
    </row>
    <row r="162" spans="8:12">
      <c r="H162" s="36" t="s">
        <v>155</v>
      </c>
      <c r="I162" s="9">
        <v>2029</v>
      </c>
      <c r="J162" s="37">
        <v>47364</v>
      </c>
      <c r="L162" s="20"/>
    </row>
    <row r="163" spans="8:12">
      <c r="H163" s="36" t="s">
        <v>158</v>
      </c>
      <c r="I163" s="9">
        <v>2029</v>
      </c>
      <c r="J163" s="37">
        <v>47399</v>
      </c>
      <c r="L163" s="20"/>
    </row>
    <row r="164" spans="8:12">
      <c r="H164" s="36" t="s">
        <v>1820</v>
      </c>
      <c r="I164" s="9">
        <v>2029</v>
      </c>
      <c r="J164" s="37">
        <v>47434</v>
      </c>
      <c r="L164" s="20"/>
    </row>
    <row r="165" spans="8:12">
      <c r="H165" s="36" t="s">
        <v>166</v>
      </c>
      <c r="I165" s="9">
        <v>2029</v>
      </c>
      <c r="J165" s="37">
        <v>47444</v>
      </c>
      <c r="L165" s="20"/>
    </row>
    <row r="166" spans="8:12">
      <c r="H166" s="36" t="s">
        <v>1821</v>
      </c>
      <c r="I166" s="9">
        <v>2029</v>
      </c>
      <c r="J166" s="37">
        <v>47445</v>
      </c>
      <c r="L166" s="20"/>
    </row>
    <row r="167" spans="8:12">
      <c r="H167" s="36" t="s">
        <v>1822</v>
      </c>
      <c r="I167" s="9">
        <v>2029</v>
      </c>
      <c r="J167" s="37">
        <v>47477</v>
      </c>
      <c r="L167" s="20"/>
    </row>
    <row r="168" spans="8:12">
      <c r="H168" s="38" t="s">
        <v>1816</v>
      </c>
      <c r="I168" s="39">
        <v>2030</v>
      </c>
      <c r="J168" s="40">
        <v>47484</v>
      </c>
      <c r="L168" s="20"/>
    </row>
    <row r="169" spans="8:12">
      <c r="H169" s="38" t="s">
        <v>1817</v>
      </c>
      <c r="I169" s="39">
        <v>2030</v>
      </c>
      <c r="J169" s="40">
        <v>47504</v>
      </c>
      <c r="L169" s="20"/>
    </row>
    <row r="170" spans="8:12">
      <c r="H170" s="38" t="s">
        <v>1818</v>
      </c>
      <c r="I170" s="39">
        <v>2030</v>
      </c>
      <c r="J170" s="40">
        <v>47532</v>
      </c>
      <c r="L170" s="20"/>
    </row>
    <row r="171" spans="8:12">
      <c r="H171" s="38" t="s">
        <v>148</v>
      </c>
      <c r="I171" s="39">
        <v>2030</v>
      </c>
      <c r="J171" s="40">
        <v>47630</v>
      </c>
      <c r="L171" s="20"/>
    </row>
    <row r="172" spans="8:12">
      <c r="H172" s="38" t="s">
        <v>1819</v>
      </c>
      <c r="I172" s="39">
        <v>2030</v>
      </c>
      <c r="J172" s="40">
        <v>47668</v>
      </c>
      <c r="L172" s="20"/>
    </row>
    <row r="173" spans="8:12">
      <c r="H173" s="38" t="s">
        <v>155</v>
      </c>
      <c r="I173" s="39">
        <v>2030</v>
      </c>
      <c r="J173" s="40">
        <v>47728</v>
      </c>
      <c r="L173" s="20"/>
    </row>
    <row r="174" spans="8:12">
      <c r="H174" s="38" t="s">
        <v>158</v>
      </c>
      <c r="I174" s="39">
        <v>2030</v>
      </c>
      <c r="J174" s="40">
        <v>47770</v>
      </c>
      <c r="L174" s="20"/>
    </row>
    <row r="175" spans="8:12">
      <c r="H175" s="38" t="s">
        <v>1820</v>
      </c>
      <c r="I175" s="39">
        <v>2030</v>
      </c>
      <c r="J175" s="40">
        <v>47798</v>
      </c>
      <c r="L175" s="20"/>
    </row>
    <row r="176" spans="8:12">
      <c r="H176" s="38" t="s">
        <v>166</v>
      </c>
      <c r="I176" s="39">
        <v>2030</v>
      </c>
      <c r="J176" s="40">
        <v>47815</v>
      </c>
      <c r="L176" s="20"/>
    </row>
    <row r="177" spans="8:12">
      <c r="H177" s="38" t="s">
        <v>1821</v>
      </c>
      <c r="I177" s="39">
        <v>2030</v>
      </c>
      <c r="J177" s="40">
        <v>47816</v>
      </c>
      <c r="L177" s="20"/>
    </row>
    <row r="178" spans="8:12">
      <c r="H178" s="38" t="s">
        <v>1822</v>
      </c>
      <c r="I178" s="39">
        <v>2030</v>
      </c>
      <c r="J178" s="40">
        <v>47842</v>
      </c>
      <c r="L178" s="20"/>
    </row>
    <row r="179" spans="8:12">
      <c r="H179" s="36" t="s">
        <v>1816</v>
      </c>
      <c r="I179" s="9">
        <v>2031</v>
      </c>
      <c r="J179" s="37">
        <v>47849</v>
      </c>
      <c r="L179" s="20"/>
    </row>
    <row r="180" spans="8:12">
      <c r="H180" s="36" t="s">
        <v>1817</v>
      </c>
      <c r="I180" s="9">
        <v>2031</v>
      </c>
      <c r="J180" s="37">
        <v>47868</v>
      </c>
      <c r="L180" s="20"/>
    </row>
    <row r="181" spans="8:12">
      <c r="H181" s="36" t="s">
        <v>1818</v>
      </c>
      <c r="I181" s="9">
        <v>2031</v>
      </c>
      <c r="J181" s="37">
        <v>47896</v>
      </c>
      <c r="L181" s="20"/>
    </row>
    <row r="182" spans="8:12">
      <c r="H182" s="36" t="s">
        <v>148</v>
      </c>
      <c r="I182" s="9">
        <v>2031</v>
      </c>
      <c r="J182" s="37">
        <v>47994</v>
      </c>
      <c r="L182" s="20"/>
    </row>
    <row r="183" spans="8:12">
      <c r="H183" s="36" t="s">
        <v>1819</v>
      </c>
      <c r="I183" s="9">
        <v>2031</v>
      </c>
      <c r="J183" s="37">
        <v>48033</v>
      </c>
      <c r="L183" s="20"/>
    </row>
    <row r="184" spans="8:12">
      <c r="H184" s="36" t="s">
        <v>155</v>
      </c>
      <c r="I184" s="9">
        <v>2031</v>
      </c>
      <c r="J184" s="37">
        <v>48092</v>
      </c>
      <c r="L184" s="20"/>
    </row>
    <row r="185" spans="8:12">
      <c r="H185" s="36" t="s">
        <v>158</v>
      </c>
      <c r="I185" s="9">
        <v>2031</v>
      </c>
      <c r="J185" s="37">
        <v>48134</v>
      </c>
      <c r="L185" s="20"/>
    </row>
    <row r="186" spans="8:12">
      <c r="H186" s="36" t="s">
        <v>1820</v>
      </c>
      <c r="I186" s="9">
        <v>2031</v>
      </c>
      <c r="J186" s="37">
        <v>48163</v>
      </c>
      <c r="L186" s="20"/>
    </row>
    <row r="187" spans="8:12">
      <c r="H187" s="36" t="s">
        <v>166</v>
      </c>
      <c r="I187" s="9">
        <v>2031</v>
      </c>
      <c r="J187" s="37">
        <v>48179</v>
      </c>
      <c r="L187" s="20"/>
    </row>
    <row r="188" spans="8:12">
      <c r="H188" s="36" t="s">
        <v>1821</v>
      </c>
      <c r="I188" s="9">
        <v>2031</v>
      </c>
      <c r="J188" s="37">
        <v>48180</v>
      </c>
      <c r="L188" s="20"/>
    </row>
    <row r="189" spans="8:12">
      <c r="H189" s="36" t="s">
        <v>1822</v>
      </c>
      <c r="I189" s="9">
        <v>2031</v>
      </c>
      <c r="J189" s="37">
        <v>48207</v>
      </c>
      <c r="L189" s="20"/>
    </row>
    <row r="190" spans="8:12">
      <c r="H190" s="38" t="s">
        <v>1816</v>
      </c>
      <c r="I190" s="39">
        <v>2032</v>
      </c>
      <c r="J190" s="40">
        <v>48214</v>
      </c>
      <c r="L190" s="20"/>
    </row>
    <row r="191" spans="8:12">
      <c r="H191" s="38" t="s">
        <v>1817</v>
      </c>
      <c r="I191" s="39">
        <v>2032</v>
      </c>
      <c r="J191" s="40">
        <v>48232</v>
      </c>
      <c r="L191" s="20"/>
    </row>
    <row r="192" spans="8:12">
      <c r="H192" s="38" t="s">
        <v>1818</v>
      </c>
      <c r="I192" s="39">
        <v>2032</v>
      </c>
      <c r="J192" s="40">
        <v>48260</v>
      </c>
      <c r="L192" s="20"/>
    </row>
    <row r="193" spans="8:12">
      <c r="H193" s="38" t="s">
        <v>148</v>
      </c>
      <c r="I193" s="39">
        <v>2032</v>
      </c>
      <c r="J193" s="40">
        <v>48365</v>
      </c>
      <c r="L193" s="20"/>
    </row>
    <row r="194" spans="8:12">
      <c r="H194" s="38" t="s">
        <v>1819</v>
      </c>
      <c r="I194" s="39">
        <v>2032</v>
      </c>
      <c r="J194" s="40">
        <v>48400</v>
      </c>
      <c r="L194" s="20"/>
    </row>
    <row r="195" spans="8:12">
      <c r="H195" s="38" t="s">
        <v>155</v>
      </c>
      <c r="I195" s="39">
        <v>2032</v>
      </c>
      <c r="J195" s="40">
        <v>48463</v>
      </c>
      <c r="L195" s="20"/>
    </row>
    <row r="196" spans="8:12">
      <c r="H196" s="38" t="s">
        <v>158</v>
      </c>
      <c r="I196" s="39">
        <v>2032</v>
      </c>
      <c r="J196" s="40">
        <v>48498</v>
      </c>
      <c r="L196" s="20"/>
    </row>
    <row r="197" spans="8:12">
      <c r="H197" s="38" t="s">
        <v>1820</v>
      </c>
      <c r="I197" s="39">
        <v>2032</v>
      </c>
      <c r="J197" s="40">
        <v>48529</v>
      </c>
      <c r="L197" s="20"/>
    </row>
    <row r="198" spans="8:12">
      <c r="H198" s="38" t="s">
        <v>166</v>
      </c>
      <c r="I198" s="39">
        <v>2032</v>
      </c>
      <c r="J198" s="40">
        <v>48543</v>
      </c>
      <c r="L198" s="20"/>
    </row>
    <row r="199" spans="8:12">
      <c r="H199" s="38" t="s">
        <v>1821</v>
      </c>
      <c r="I199" s="39">
        <v>2032</v>
      </c>
      <c r="J199" s="40">
        <v>48544</v>
      </c>
      <c r="L199" s="20"/>
    </row>
    <row r="200" spans="8:12">
      <c r="H200" s="38" t="s">
        <v>1822</v>
      </c>
      <c r="I200" s="39">
        <v>2032</v>
      </c>
      <c r="J200" s="40">
        <v>48572</v>
      </c>
      <c r="L200" s="20"/>
    </row>
    <row r="201" spans="8:12">
      <c r="H201" s="36" t="s">
        <v>1816</v>
      </c>
      <c r="I201" s="9">
        <v>2032</v>
      </c>
      <c r="J201" s="37">
        <v>48579</v>
      </c>
      <c r="L201" s="20"/>
    </row>
    <row r="202" spans="8:12">
      <c r="H202" s="36" t="s">
        <v>1817</v>
      </c>
      <c r="I202" s="9">
        <v>2033</v>
      </c>
      <c r="J202" s="37">
        <v>48596</v>
      </c>
      <c r="L202" s="20"/>
    </row>
    <row r="203" spans="8:12">
      <c r="H203" s="36" t="s">
        <v>1818</v>
      </c>
      <c r="I203" s="9">
        <v>2033</v>
      </c>
      <c r="J203" s="37">
        <v>48631</v>
      </c>
      <c r="L203" s="20"/>
    </row>
    <row r="204" spans="8:12">
      <c r="H204" s="36" t="s">
        <v>148</v>
      </c>
      <c r="I204" s="9">
        <v>2033</v>
      </c>
      <c r="J204" s="37">
        <v>48729</v>
      </c>
      <c r="L204" s="20"/>
    </row>
    <row r="205" spans="8:12">
      <c r="H205" s="36" t="s">
        <v>1819</v>
      </c>
      <c r="I205" s="9">
        <v>2033</v>
      </c>
      <c r="J205" s="37">
        <v>48764</v>
      </c>
      <c r="L205" s="20"/>
    </row>
    <row r="206" spans="8:12">
      <c r="H206" s="36" t="s">
        <v>155</v>
      </c>
      <c r="I206" s="9">
        <v>2033</v>
      </c>
      <c r="J206" s="37">
        <v>48827</v>
      </c>
      <c r="L206" s="20"/>
    </row>
    <row r="207" spans="8:12">
      <c r="H207" s="36" t="s">
        <v>158</v>
      </c>
      <c r="I207" s="9">
        <v>2033</v>
      </c>
      <c r="J207" s="37">
        <v>48862</v>
      </c>
      <c r="L207" s="20"/>
    </row>
    <row r="208" spans="8:12">
      <c r="H208" s="36" t="s">
        <v>1820</v>
      </c>
      <c r="I208" s="9">
        <v>2033</v>
      </c>
      <c r="J208" s="37">
        <v>48894</v>
      </c>
      <c r="L208" s="20"/>
    </row>
    <row r="209" spans="8:12">
      <c r="H209" s="36" t="s">
        <v>166</v>
      </c>
      <c r="I209" s="9">
        <v>2033</v>
      </c>
      <c r="J209" s="37">
        <v>48907</v>
      </c>
      <c r="L209" s="20"/>
    </row>
    <row r="210" spans="8:12">
      <c r="H210" s="36" t="s">
        <v>1821</v>
      </c>
      <c r="I210" s="9">
        <v>2033</v>
      </c>
      <c r="J210" s="37">
        <v>48908</v>
      </c>
      <c r="L210" s="20"/>
    </row>
    <row r="211" spans="8:12">
      <c r="H211" s="36" t="s">
        <v>1822</v>
      </c>
      <c r="I211" s="9">
        <v>2033</v>
      </c>
      <c r="J211" s="37">
        <v>48939</v>
      </c>
      <c r="L211" s="20"/>
    </row>
    <row r="212" spans="8:12">
      <c r="H212" s="38" t="s">
        <v>1816</v>
      </c>
      <c r="I212" s="39">
        <v>2034</v>
      </c>
      <c r="J212" s="40">
        <v>48946</v>
      </c>
      <c r="L212" s="20"/>
    </row>
    <row r="213" spans="8:12">
      <c r="H213" s="38" t="s">
        <v>1817</v>
      </c>
      <c r="I213" s="39">
        <v>2034</v>
      </c>
      <c r="J213" s="40">
        <v>48960</v>
      </c>
      <c r="L213" s="20"/>
    </row>
    <row r="214" spans="8:12">
      <c r="H214" s="38" t="s">
        <v>1818</v>
      </c>
      <c r="I214" s="39">
        <v>2034</v>
      </c>
      <c r="J214" s="40">
        <v>48995</v>
      </c>
      <c r="L214" s="20"/>
    </row>
    <row r="215" spans="8:12">
      <c r="H215" s="38" t="s">
        <v>148</v>
      </c>
      <c r="I215" s="39">
        <v>2034</v>
      </c>
      <c r="J215" s="40">
        <v>49093</v>
      </c>
      <c r="L215" s="20"/>
    </row>
    <row r="216" spans="8:12">
      <c r="H216" s="38" t="s">
        <v>1819</v>
      </c>
      <c r="I216" s="39">
        <v>2034</v>
      </c>
      <c r="J216" s="40">
        <v>49129</v>
      </c>
      <c r="L216" s="20"/>
    </row>
    <row r="217" spans="8:12">
      <c r="H217" s="38" t="s">
        <v>155</v>
      </c>
      <c r="I217" s="39">
        <v>2034</v>
      </c>
      <c r="J217" s="40">
        <v>49191</v>
      </c>
      <c r="L217" s="20"/>
    </row>
    <row r="218" spans="8:12">
      <c r="H218" s="38" t="s">
        <v>158</v>
      </c>
      <c r="I218" s="39">
        <v>2034</v>
      </c>
      <c r="J218" s="40">
        <v>49226</v>
      </c>
      <c r="L218" s="20"/>
    </row>
    <row r="219" spans="8:12">
      <c r="H219" s="38" t="s">
        <v>1820</v>
      </c>
      <c r="I219" s="39">
        <v>2034</v>
      </c>
      <c r="J219" s="40">
        <v>49258</v>
      </c>
      <c r="L219" s="20"/>
    </row>
    <row r="220" spans="8:12">
      <c r="H220" s="38" t="s">
        <v>166</v>
      </c>
      <c r="I220" s="39">
        <v>2034</v>
      </c>
      <c r="J220" s="40">
        <v>49271</v>
      </c>
      <c r="L220" s="20"/>
    </row>
    <row r="221" spans="8:12">
      <c r="H221" s="38" t="s">
        <v>1821</v>
      </c>
      <c r="I221" s="39">
        <v>2034</v>
      </c>
      <c r="J221" s="40">
        <v>49272</v>
      </c>
      <c r="L221" s="20"/>
    </row>
    <row r="222" spans="8:12">
      <c r="H222" s="38" t="s">
        <v>1822</v>
      </c>
      <c r="I222" s="39">
        <v>2034</v>
      </c>
      <c r="J222" s="40">
        <v>49303</v>
      </c>
      <c r="L222" s="20"/>
    </row>
    <row r="223" spans="8:12">
      <c r="H223" s="36" t="s">
        <v>1816</v>
      </c>
      <c r="I223" s="9">
        <v>2035</v>
      </c>
      <c r="J223" s="37">
        <v>49310</v>
      </c>
      <c r="L223" s="20"/>
    </row>
    <row r="224" spans="8:12">
      <c r="H224" s="36" t="s">
        <v>1817</v>
      </c>
      <c r="I224" s="9">
        <v>2035</v>
      </c>
      <c r="J224" s="37">
        <v>49324</v>
      </c>
      <c r="L224" s="20"/>
    </row>
    <row r="225" spans="8:12">
      <c r="H225" s="36" t="s">
        <v>1818</v>
      </c>
      <c r="I225" s="9">
        <v>2035</v>
      </c>
      <c r="J225" s="37">
        <v>49359</v>
      </c>
      <c r="L225" s="20"/>
    </row>
    <row r="226" spans="8:12">
      <c r="H226" s="36" t="s">
        <v>148</v>
      </c>
      <c r="I226" s="9">
        <v>2035</v>
      </c>
      <c r="J226" s="37">
        <v>49457</v>
      </c>
      <c r="L226" s="20"/>
    </row>
    <row r="227" spans="8:12">
      <c r="H227" s="36" t="s">
        <v>1819</v>
      </c>
      <c r="I227" s="9">
        <v>2035</v>
      </c>
      <c r="J227" s="37">
        <v>49494</v>
      </c>
      <c r="L227" s="20"/>
    </row>
    <row r="228" spans="8:12">
      <c r="H228" s="36" t="s">
        <v>155</v>
      </c>
      <c r="I228" s="9">
        <v>2035</v>
      </c>
      <c r="J228" s="37">
        <v>49555</v>
      </c>
      <c r="L228" s="20"/>
    </row>
    <row r="229" spans="8:12">
      <c r="H229" s="36" t="s">
        <v>158</v>
      </c>
      <c r="I229" s="9">
        <v>2035</v>
      </c>
      <c r="J229" s="37">
        <v>49590</v>
      </c>
      <c r="L229" s="20"/>
    </row>
    <row r="230" spans="8:12">
      <c r="H230" s="36" t="s">
        <v>1820</v>
      </c>
      <c r="I230" s="9">
        <v>2035</v>
      </c>
      <c r="J230" s="37">
        <v>49625</v>
      </c>
      <c r="L230" s="20"/>
    </row>
    <row r="231" spans="8:12">
      <c r="H231" s="36" t="s">
        <v>166</v>
      </c>
      <c r="I231" s="9">
        <v>2035</v>
      </c>
      <c r="J231" s="37">
        <v>49635</v>
      </c>
      <c r="L231" s="20"/>
    </row>
    <row r="232" spans="8:12">
      <c r="H232" s="36" t="s">
        <v>1821</v>
      </c>
      <c r="I232" s="9">
        <v>2035</v>
      </c>
      <c r="J232" s="37">
        <v>49636</v>
      </c>
      <c r="L232" s="20"/>
    </row>
    <row r="233" spans="8:12">
      <c r="H233" s="36" t="s">
        <v>1822</v>
      </c>
      <c r="I233" s="9">
        <v>2035</v>
      </c>
      <c r="J233" s="37">
        <v>49668</v>
      </c>
      <c r="L233" s="20"/>
    </row>
    <row r="234" spans="8:12">
      <c r="H234" s="38" t="s">
        <v>1816</v>
      </c>
      <c r="I234" s="39">
        <v>2036</v>
      </c>
      <c r="J234" s="40">
        <v>49675</v>
      </c>
      <c r="L234" s="20"/>
    </row>
    <row r="235" spans="8:12">
      <c r="H235" s="38" t="s">
        <v>1817</v>
      </c>
      <c r="I235" s="39">
        <v>2036</v>
      </c>
      <c r="J235" s="40">
        <v>49695</v>
      </c>
      <c r="L235" s="20"/>
    </row>
    <row r="236" spans="8:12">
      <c r="H236" s="38" t="s">
        <v>1818</v>
      </c>
      <c r="I236" s="39">
        <v>2036</v>
      </c>
      <c r="J236" s="40">
        <v>49723</v>
      </c>
      <c r="L236" s="20"/>
    </row>
    <row r="237" spans="8:12">
      <c r="H237" s="38" t="s">
        <v>148</v>
      </c>
      <c r="I237" s="39">
        <v>2036</v>
      </c>
      <c r="J237" s="40">
        <v>49821</v>
      </c>
      <c r="L237" s="20"/>
    </row>
    <row r="238" spans="8:12">
      <c r="H238" s="38" t="s">
        <v>1819</v>
      </c>
      <c r="I238" s="39">
        <v>2036</v>
      </c>
      <c r="J238" s="40">
        <v>49860</v>
      </c>
      <c r="L238" s="20"/>
    </row>
    <row r="239" spans="8:12">
      <c r="H239" s="38" t="s">
        <v>155</v>
      </c>
      <c r="I239" s="39">
        <v>2036</v>
      </c>
      <c r="J239" s="40">
        <v>49919</v>
      </c>
      <c r="L239" s="20"/>
    </row>
    <row r="240" spans="8:12">
      <c r="H240" s="38" t="s">
        <v>158</v>
      </c>
      <c r="I240" s="39">
        <v>2036</v>
      </c>
      <c r="J240" s="40">
        <v>49961</v>
      </c>
      <c r="L240" s="20"/>
    </row>
    <row r="241" spans="8:12">
      <c r="H241" s="38" t="s">
        <v>1820</v>
      </c>
      <c r="I241" s="39">
        <v>2036</v>
      </c>
      <c r="J241" s="40">
        <v>49990</v>
      </c>
      <c r="L241" s="20"/>
    </row>
    <row r="242" spans="8:12">
      <c r="H242" s="38" t="s">
        <v>166</v>
      </c>
      <c r="I242" s="39">
        <v>2036</v>
      </c>
      <c r="J242" s="40">
        <v>50006</v>
      </c>
      <c r="L242" s="20"/>
    </row>
    <row r="243" spans="8:12">
      <c r="H243" s="38" t="s">
        <v>1821</v>
      </c>
      <c r="I243" s="39">
        <v>2036</v>
      </c>
      <c r="J243" s="40">
        <v>50007</v>
      </c>
      <c r="L243" s="20"/>
    </row>
    <row r="244" spans="8:12">
      <c r="H244" s="38" t="s">
        <v>1822</v>
      </c>
      <c r="I244" s="39">
        <v>2036</v>
      </c>
      <c r="J244" s="40">
        <v>50034</v>
      </c>
      <c r="L244" s="20"/>
    </row>
    <row r="245" spans="8:12">
      <c r="H245" s="36" t="s">
        <v>1816</v>
      </c>
      <c r="I245" s="9">
        <v>2037</v>
      </c>
      <c r="J245" s="37">
        <v>50041</v>
      </c>
      <c r="L245" s="20"/>
    </row>
    <row r="246" spans="8:12">
      <c r="H246" s="36" t="s">
        <v>1817</v>
      </c>
      <c r="I246" s="9">
        <v>2037</v>
      </c>
      <c r="J246" s="37">
        <v>50059</v>
      </c>
      <c r="L246" s="20"/>
    </row>
    <row r="247" spans="8:12">
      <c r="H247" s="36" t="s">
        <v>1818</v>
      </c>
      <c r="I247" s="9">
        <v>2037</v>
      </c>
      <c r="J247" s="37">
        <v>50087</v>
      </c>
      <c r="L247" s="20"/>
    </row>
    <row r="248" spans="8:12">
      <c r="H248" s="36" t="s">
        <v>148</v>
      </c>
      <c r="I248" s="9">
        <v>2037</v>
      </c>
      <c r="J248" s="37">
        <v>50185</v>
      </c>
      <c r="L248" s="20"/>
    </row>
    <row r="249" spans="8:12">
      <c r="H249" s="36" t="s">
        <v>1819</v>
      </c>
      <c r="I249" s="9">
        <v>2037</v>
      </c>
      <c r="J249" s="37">
        <v>50224</v>
      </c>
      <c r="L249" s="20"/>
    </row>
    <row r="250" spans="8:12">
      <c r="H250" s="36" t="s">
        <v>155</v>
      </c>
      <c r="I250" s="9">
        <v>2037</v>
      </c>
      <c r="J250" s="37">
        <v>50290</v>
      </c>
      <c r="L250" s="20"/>
    </row>
    <row r="251" spans="8:12">
      <c r="H251" s="36" t="s">
        <v>158</v>
      </c>
      <c r="I251" s="9">
        <v>2037</v>
      </c>
      <c r="J251" s="37">
        <v>50325</v>
      </c>
      <c r="L251" s="20"/>
    </row>
    <row r="252" spans="8:12">
      <c r="H252" s="36" t="s">
        <v>1820</v>
      </c>
      <c r="I252" s="9">
        <v>2037</v>
      </c>
      <c r="J252" s="37">
        <v>50355</v>
      </c>
      <c r="L252" s="20"/>
    </row>
    <row r="253" spans="8:12">
      <c r="H253" s="36" t="s">
        <v>166</v>
      </c>
      <c r="I253" s="9">
        <v>2037</v>
      </c>
      <c r="J253" s="37">
        <v>50370</v>
      </c>
      <c r="L253" s="20"/>
    </row>
    <row r="254" spans="8:12">
      <c r="H254" s="36" t="s">
        <v>1821</v>
      </c>
      <c r="I254" s="9">
        <v>2037</v>
      </c>
      <c r="J254" s="37">
        <v>50371</v>
      </c>
      <c r="L254" s="20"/>
    </row>
    <row r="255" spans="8:12">
      <c r="H255" s="36" t="s">
        <v>1822</v>
      </c>
      <c r="I255" s="9">
        <v>2037</v>
      </c>
      <c r="J255" s="37">
        <v>50399</v>
      </c>
      <c r="L255" s="20"/>
    </row>
    <row r="256" spans="8:12">
      <c r="H256" s="38" t="s">
        <v>1816</v>
      </c>
      <c r="I256" s="39">
        <v>2038</v>
      </c>
      <c r="J256" s="40">
        <v>50406</v>
      </c>
      <c r="L256" s="20"/>
    </row>
    <row r="257" spans="8:12">
      <c r="H257" s="38" t="s">
        <v>1817</v>
      </c>
      <c r="I257" s="39">
        <v>2038</v>
      </c>
      <c r="J257" s="40">
        <v>50423</v>
      </c>
      <c r="L257" s="20"/>
    </row>
    <row r="258" spans="8:12">
      <c r="H258" s="38" t="s">
        <v>1818</v>
      </c>
      <c r="I258" s="39">
        <v>2038</v>
      </c>
      <c r="J258" s="40">
        <v>50451</v>
      </c>
      <c r="L258" s="20"/>
    </row>
    <row r="259" spans="8:12">
      <c r="H259" s="38" t="s">
        <v>148</v>
      </c>
      <c r="I259" s="39">
        <v>2038</v>
      </c>
      <c r="J259" s="40">
        <v>50556</v>
      </c>
      <c r="L259" s="20"/>
    </row>
    <row r="260" spans="8:12">
      <c r="H260" s="38" t="s">
        <v>1819</v>
      </c>
      <c r="I260" s="39">
        <v>2038</v>
      </c>
      <c r="J260" s="40">
        <v>50591</v>
      </c>
      <c r="L260" s="20"/>
    </row>
    <row r="261" spans="8:12">
      <c r="H261" s="38" t="s">
        <v>155</v>
      </c>
      <c r="I261" s="39">
        <v>2038</v>
      </c>
      <c r="J261" s="40">
        <v>50654</v>
      </c>
      <c r="L261" s="20"/>
    </row>
    <row r="262" spans="8:12">
      <c r="H262" s="38" t="s">
        <v>158</v>
      </c>
      <c r="I262" s="39">
        <v>2038</v>
      </c>
      <c r="J262" s="40">
        <v>50689</v>
      </c>
      <c r="L262" s="20"/>
    </row>
    <row r="263" spans="8:12">
      <c r="H263" s="38" t="s">
        <v>1820</v>
      </c>
      <c r="I263" s="39">
        <v>2038</v>
      </c>
      <c r="J263" s="40">
        <v>50720</v>
      </c>
      <c r="L263" s="20"/>
    </row>
    <row r="264" spans="8:12">
      <c r="H264" s="38" t="s">
        <v>166</v>
      </c>
      <c r="I264" s="39">
        <v>2038</v>
      </c>
      <c r="J264" s="40">
        <v>50734</v>
      </c>
      <c r="L264" s="20"/>
    </row>
    <row r="265" spans="8:12">
      <c r="H265" s="38" t="s">
        <v>1821</v>
      </c>
      <c r="I265" s="39">
        <v>2038</v>
      </c>
      <c r="J265" s="40">
        <v>50735</v>
      </c>
      <c r="L265" s="20"/>
    </row>
    <row r="266" spans="8:12">
      <c r="H266" s="38" t="s">
        <v>1822</v>
      </c>
      <c r="I266" s="39">
        <v>2038</v>
      </c>
      <c r="J266" s="40">
        <v>50763</v>
      </c>
      <c r="L266" s="20"/>
    </row>
    <row r="267" spans="8:12">
      <c r="H267" s="36" t="s">
        <v>1816</v>
      </c>
      <c r="I267" s="9">
        <v>2038</v>
      </c>
      <c r="J267" s="37">
        <v>50770</v>
      </c>
      <c r="L267" s="20"/>
    </row>
    <row r="268" spans="8:12">
      <c r="H268" s="36" t="s">
        <v>1817</v>
      </c>
      <c r="I268" s="9">
        <v>2039</v>
      </c>
      <c r="J268" s="37">
        <v>50787</v>
      </c>
      <c r="L268" s="20"/>
    </row>
    <row r="269" spans="8:12">
      <c r="H269" s="36" t="s">
        <v>1818</v>
      </c>
      <c r="I269" s="9">
        <v>2039</v>
      </c>
      <c r="J269" s="37">
        <v>50822</v>
      </c>
      <c r="L269" s="20"/>
    </row>
    <row r="270" spans="8:12">
      <c r="H270" s="36" t="s">
        <v>148</v>
      </c>
      <c r="I270" s="9">
        <v>2039</v>
      </c>
      <c r="J270" s="37">
        <v>50920</v>
      </c>
      <c r="L270" s="20"/>
    </row>
    <row r="271" spans="8:12">
      <c r="H271" s="36" t="s">
        <v>1819</v>
      </c>
      <c r="I271" s="9">
        <v>2039</v>
      </c>
      <c r="J271" s="37">
        <v>50955</v>
      </c>
      <c r="L271" s="20"/>
    </row>
    <row r="272" spans="8:12">
      <c r="H272" s="36" t="s">
        <v>155</v>
      </c>
      <c r="I272" s="9">
        <v>2039</v>
      </c>
      <c r="J272" s="37">
        <v>51018</v>
      </c>
      <c r="L272" s="20"/>
    </row>
    <row r="273" spans="8:12">
      <c r="H273" s="36" t="s">
        <v>158</v>
      </c>
      <c r="I273" s="9">
        <v>2039</v>
      </c>
      <c r="J273" s="37">
        <v>51053</v>
      </c>
      <c r="L273" s="20"/>
    </row>
    <row r="274" spans="8:12">
      <c r="H274" s="36" t="s">
        <v>1820</v>
      </c>
      <c r="I274" s="9">
        <v>2039</v>
      </c>
      <c r="J274" s="37">
        <v>51085</v>
      </c>
      <c r="L274" s="20"/>
    </row>
    <row r="275" spans="8:12">
      <c r="H275" s="36" t="s">
        <v>166</v>
      </c>
      <c r="I275" s="9">
        <v>2039</v>
      </c>
      <c r="J275" s="37">
        <v>51098</v>
      </c>
      <c r="L275" s="20"/>
    </row>
    <row r="276" spans="8:12">
      <c r="H276" s="36" t="s">
        <v>1821</v>
      </c>
      <c r="I276" s="9">
        <v>2039</v>
      </c>
      <c r="J276" s="37">
        <v>51099</v>
      </c>
      <c r="L276" s="20"/>
    </row>
    <row r="277" spans="8:12">
      <c r="H277" s="36" t="s">
        <v>1822</v>
      </c>
      <c r="I277" s="9">
        <v>2039</v>
      </c>
      <c r="J277" s="37">
        <v>51130</v>
      </c>
      <c r="L277" s="20"/>
    </row>
    <row r="278" spans="8:12">
      <c r="H278" s="38" t="s">
        <v>1816</v>
      </c>
      <c r="I278" s="39">
        <v>2040</v>
      </c>
      <c r="J278" s="40">
        <v>51137</v>
      </c>
      <c r="L278" s="20"/>
    </row>
    <row r="279" spans="8:12">
      <c r="H279" s="38" t="s">
        <v>1817</v>
      </c>
      <c r="I279" s="39">
        <v>2040</v>
      </c>
      <c r="J279" s="40">
        <v>51151</v>
      </c>
      <c r="L279" s="20"/>
    </row>
    <row r="280" spans="8:12">
      <c r="H280" s="38" t="s">
        <v>1818</v>
      </c>
      <c r="I280" s="39">
        <v>2040</v>
      </c>
      <c r="J280" s="40">
        <v>51186</v>
      </c>
      <c r="L280" s="20"/>
    </row>
    <row r="281" spans="8:12">
      <c r="H281" s="38" t="s">
        <v>148</v>
      </c>
      <c r="I281" s="39">
        <v>2040</v>
      </c>
      <c r="J281" s="40">
        <v>51284</v>
      </c>
      <c r="L281" s="20"/>
    </row>
    <row r="282" spans="8:12">
      <c r="H282" s="38" t="s">
        <v>1819</v>
      </c>
      <c r="I282" s="39">
        <v>2040</v>
      </c>
      <c r="J282" s="40">
        <v>51321</v>
      </c>
      <c r="L282" s="20"/>
    </row>
    <row r="283" spans="8:12">
      <c r="H283" s="38" t="s">
        <v>155</v>
      </c>
      <c r="I283" s="39">
        <v>2040</v>
      </c>
      <c r="J283" s="40">
        <v>51382</v>
      </c>
      <c r="L283" s="20"/>
    </row>
    <row r="284" spans="8:12">
      <c r="H284" s="38" t="s">
        <v>158</v>
      </c>
      <c r="I284" s="39">
        <v>2040</v>
      </c>
      <c r="J284" s="40">
        <v>51417</v>
      </c>
      <c r="L284" s="20"/>
    </row>
    <row r="285" spans="8:12">
      <c r="H285" s="38" t="s">
        <v>1820</v>
      </c>
      <c r="I285" s="39">
        <v>2040</v>
      </c>
      <c r="J285" s="40">
        <v>51452</v>
      </c>
      <c r="L285" s="20"/>
    </row>
    <row r="286" spans="8:12">
      <c r="H286" s="38" t="s">
        <v>166</v>
      </c>
      <c r="I286" s="39">
        <v>2040</v>
      </c>
      <c r="J286" s="40">
        <v>51462</v>
      </c>
      <c r="L286" s="20"/>
    </row>
    <row r="287" spans="8:12">
      <c r="H287" s="38" t="s">
        <v>1821</v>
      </c>
      <c r="I287" s="39">
        <v>2040</v>
      </c>
      <c r="J287" s="40">
        <v>51463</v>
      </c>
      <c r="L287" s="20"/>
    </row>
    <row r="288" spans="8:12">
      <c r="H288" s="38" t="s">
        <v>1822</v>
      </c>
      <c r="I288" s="39">
        <v>2040</v>
      </c>
      <c r="J288" s="40">
        <v>51495</v>
      </c>
      <c r="L288" s="20"/>
    </row>
    <row r="289" spans="8:12">
      <c r="H289" s="36" t="s">
        <v>1816</v>
      </c>
      <c r="I289" s="9">
        <v>2041</v>
      </c>
      <c r="J289" s="37">
        <v>51502</v>
      </c>
      <c r="L289" s="20"/>
    </row>
    <row r="290" spans="8:12">
      <c r="H290" s="36" t="s">
        <v>1817</v>
      </c>
      <c r="I290" s="9">
        <v>2041</v>
      </c>
      <c r="J290" s="37">
        <v>51522</v>
      </c>
      <c r="L290" s="20"/>
    </row>
    <row r="291" spans="8:12">
      <c r="H291" s="36" t="s">
        <v>1818</v>
      </c>
      <c r="I291" s="9">
        <v>2041</v>
      </c>
      <c r="J291" s="37">
        <v>51550</v>
      </c>
      <c r="L291" s="20"/>
    </row>
    <row r="292" spans="8:12">
      <c r="H292" s="36" t="s">
        <v>148</v>
      </c>
      <c r="I292" s="9">
        <v>2041</v>
      </c>
      <c r="J292" s="37">
        <v>51648</v>
      </c>
      <c r="L292" s="20"/>
    </row>
    <row r="293" spans="8:12">
      <c r="H293" s="36" t="s">
        <v>1819</v>
      </c>
      <c r="I293" s="9">
        <v>2041</v>
      </c>
      <c r="J293" s="37">
        <v>51686</v>
      </c>
      <c r="L293" s="20"/>
    </row>
    <row r="294" spans="8:12">
      <c r="H294" s="36" t="s">
        <v>155</v>
      </c>
      <c r="I294" s="9">
        <v>2041</v>
      </c>
      <c r="J294" s="37">
        <v>51746</v>
      </c>
      <c r="L294" s="20"/>
    </row>
    <row r="295" spans="8:12">
      <c r="H295" s="36" t="s">
        <v>158</v>
      </c>
      <c r="I295" s="9">
        <v>2041</v>
      </c>
      <c r="J295" s="37">
        <v>51788</v>
      </c>
      <c r="L295" s="20"/>
    </row>
    <row r="296" spans="8:12">
      <c r="H296" s="36" t="s">
        <v>1820</v>
      </c>
      <c r="I296" s="9">
        <v>2041</v>
      </c>
      <c r="J296" s="37">
        <v>51816</v>
      </c>
      <c r="L296" s="20"/>
    </row>
    <row r="297" spans="8:12">
      <c r="H297" s="36" t="s">
        <v>166</v>
      </c>
      <c r="I297" s="9">
        <v>2041</v>
      </c>
      <c r="J297" s="37">
        <v>51833</v>
      </c>
      <c r="L297" s="20"/>
    </row>
    <row r="298" spans="8:12">
      <c r="H298" s="36" t="s">
        <v>1821</v>
      </c>
      <c r="I298" s="9">
        <v>2041</v>
      </c>
      <c r="J298" s="37">
        <v>51834</v>
      </c>
      <c r="L298" s="20"/>
    </row>
    <row r="299" spans="8:12">
      <c r="H299" s="36" t="s">
        <v>1822</v>
      </c>
      <c r="I299" s="9">
        <v>2041</v>
      </c>
      <c r="J299" s="37">
        <v>51860</v>
      </c>
      <c r="L299" s="20"/>
    </row>
    <row r="300" spans="8:12">
      <c r="H300" s="38" t="s">
        <v>1816</v>
      </c>
      <c r="I300" s="39">
        <v>2042</v>
      </c>
      <c r="J300" s="40">
        <v>51867</v>
      </c>
      <c r="L300" s="20"/>
    </row>
    <row r="301" spans="8:12">
      <c r="H301" s="38" t="s">
        <v>1817</v>
      </c>
      <c r="I301" s="39">
        <v>2042</v>
      </c>
      <c r="J301" s="40">
        <v>51886</v>
      </c>
      <c r="L301" s="20"/>
    </row>
    <row r="302" spans="8:12">
      <c r="H302" s="38" t="s">
        <v>1818</v>
      </c>
      <c r="I302" s="39">
        <v>2042</v>
      </c>
      <c r="J302" s="40">
        <v>51914</v>
      </c>
      <c r="L302" s="20"/>
    </row>
    <row r="303" spans="8:12">
      <c r="H303" s="38" t="s">
        <v>148</v>
      </c>
      <c r="I303" s="39">
        <v>2042</v>
      </c>
      <c r="J303" s="40">
        <v>52012</v>
      </c>
      <c r="L303" s="20"/>
    </row>
    <row r="304" spans="8:12">
      <c r="H304" s="38" t="s">
        <v>1819</v>
      </c>
      <c r="I304" s="39">
        <v>2042</v>
      </c>
      <c r="J304" s="40">
        <v>52051</v>
      </c>
      <c r="L304" s="20"/>
    </row>
    <row r="305" spans="8:12">
      <c r="H305" s="38" t="s">
        <v>155</v>
      </c>
      <c r="I305" s="39">
        <v>2042</v>
      </c>
      <c r="J305" s="40">
        <v>52110</v>
      </c>
      <c r="L305" s="20"/>
    </row>
    <row r="306" spans="8:12">
      <c r="H306" s="38" t="s">
        <v>158</v>
      </c>
      <c r="I306" s="39">
        <v>2042</v>
      </c>
      <c r="J306" s="40">
        <v>52152</v>
      </c>
      <c r="L306" s="20"/>
    </row>
    <row r="307" spans="8:12">
      <c r="H307" s="38" t="s">
        <v>1820</v>
      </c>
      <c r="I307" s="39">
        <v>2042</v>
      </c>
      <c r="J307" s="40">
        <v>52181</v>
      </c>
      <c r="L307" s="20"/>
    </row>
    <row r="308" spans="8:12">
      <c r="H308" s="38" t="s">
        <v>166</v>
      </c>
      <c r="I308" s="39">
        <v>2042</v>
      </c>
      <c r="J308" s="40">
        <v>52197</v>
      </c>
      <c r="L308" s="20"/>
    </row>
    <row r="309" spans="8:12">
      <c r="H309" s="38" t="s">
        <v>1821</v>
      </c>
      <c r="I309" s="39">
        <v>2042</v>
      </c>
      <c r="J309" s="40">
        <v>52198</v>
      </c>
      <c r="L309" s="20"/>
    </row>
    <row r="310" spans="8:12">
      <c r="H310" s="38" t="s">
        <v>1822</v>
      </c>
      <c r="I310" s="39">
        <v>2042</v>
      </c>
      <c r="J310" s="40">
        <v>52225</v>
      </c>
      <c r="L310" s="20"/>
    </row>
    <row r="311" spans="8:12">
      <c r="H311" s="36" t="s">
        <v>1816</v>
      </c>
      <c r="I311" s="9">
        <v>2043</v>
      </c>
      <c r="J311" s="37">
        <v>52232</v>
      </c>
      <c r="L311" s="20"/>
    </row>
    <row r="312" spans="8:12">
      <c r="H312" s="36" t="s">
        <v>1817</v>
      </c>
      <c r="I312" s="9">
        <v>2043</v>
      </c>
      <c r="J312" s="37">
        <v>52250</v>
      </c>
      <c r="L312" s="20"/>
    </row>
    <row r="313" spans="8:12">
      <c r="H313" s="36" t="s">
        <v>1818</v>
      </c>
      <c r="I313" s="9">
        <v>2043</v>
      </c>
      <c r="J313" s="37">
        <v>52278</v>
      </c>
      <c r="L313" s="20"/>
    </row>
    <row r="314" spans="8:12">
      <c r="H314" s="36" t="s">
        <v>148</v>
      </c>
      <c r="I314" s="9">
        <v>2043</v>
      </c>
      <c r="J314" s="37">
        <v>52376</v>
      </c>
      <c r="L314" s="20"/>
    </row>
    <row r="315" spans="8:12">
      <c r="H315" s="36" t="s">
        <v>1819</v>
      </c>
      <c r="I315" s="9">
        <v>2043</v>
      </c>
      <c r="J315" s="37">
        <v>52415</v>
      </c>
      <c r="L315" s="20"/>
    </row>
    <row r="316" spans="8:12">
      <c r="H316" s="36" t="s">
        <v>155</v>
      </c>
      <c r="I316" s="9">
        <v>2043</v>
      </c>
      <c r="J316" s="37">
        <v>52481</v>
      </c>
      <c r="L316" s="20"/>
    </row>
    <row r="317" spans="8:12">
      <c r="H317" s="36" t="s">
        <v>158</v>
      </c>
      <c r="I317" s="9">
        <v>2043</v>
      </c>
      <c r="J317" s="37">
        <v>52516</v>
      </c>
      <c r="L317" s="20"/>
    </row>
    <row r="318" spans="8:12">
      <c r="H318" s="36" t="s">
        <v>1820</v>
      </c>
      <c r="I318" s="9">
        <v>2043</v>
      </c>
      <c r="J318" s="37">
        <v>52546</v>
      </c>
      <c r="L318" s="20"/>
    </row>
    <row r="319" spans="8:12">
      <c r="H319" s="36" t="s">
        <v>166</v>
      </c>
      <c r="I319" s="9">
        <v>2043</v>
      </c>
      <c r="J319" s="37">
        <v>52561</v>
      </c>
      <c r="L319" s="20"/>
    </row>
    <row r="320" spans="8:12">
      <c r="H320" s="36" t="s">
        <v>1821</v>
      </c>
      <c r="I320" s="9">
        <v>2043</v>
      </c>
      <c r="J320" s="37">
        <v>52562</v>
      </c>
      <c r="L320" s="20"/>
    </row>
    <row r="321" spans="8:12">
      <c r="H321" s="36" t="s">
        <v>1822</v>
      </c>
      <c r="I321" s="9">
        <v>2043</v>
      </c>
      <c r="J321" s="37">
        <v>52590</v>
      </c>
      <c r="L321" s="20"/>
    </row>
    <row r="322" spans="8:12">
      <c r="H322" s="38" t="s">
        <v>1816</v>
      </c>
      <c r="I322" s="39">
        <v>2044</v>
      </c>
      <c r="J322" s="40">
        <v>52597</v>
      </c>
      <c r="L322" s="20"/>
    </row>
    <row r="323" spans="8:12">
      <c r="H323" s="38" t="s">
        <v>1817</v>
      </c>
      <c r="I323" s="39">
        <v>2044</v>
      </c>
      <c r="J323" s="40">
        <v>52614</v>
      </c>
      <c r="L323" s="20"/>
    </row>
    <row r="324" spans="8:12">
      <c r="H324" s="38" t="s">
        <v>1818</v>
      </c>
      <c r="I324" s="39">
        <v>2044</v>
      </c>
      <c r="J324" s="40">
        <v>52642</v>
      </c>
      <c r="L324" s="20"/>
    </row>
    <row r="325" spans="8:12">
      <c r="H325" s="38" t="s">
        <v>148</v>
      </c>
      <c r="I325" s="39">
        <v>2044</v>
      </c>
      <c r="J325" s="40">
        <v>52747</v>
      </c>
      <c r="L325" s="20"/>
    </row>
    <row r="326" spans="8:12">
      <c r="H326" s="38" t="s">
        <v>1819</v>
      </c>
      <c r="I326" s="39">
        <v>2044</v>
      </c>
      <c r="J326" s="40">
        <v>52782</v>
      </c>
      <c r="L326" s="20"/>
    </row>
    <row r="327" spans="8:12">
      <c r="H327" s="38" t="s">
        <v>155</v>
      </c>
      <c r="I327" s="39">
        <v>2044</v>
      </c>
      <c r="J327" s="40">
        <v>52845</v>
      </c>
      <c r="L327" s="20"/>
    </row>
    <row r="328" spans="8:12">
      <c r="H328" s="38" t="s">
        <v>158</v>
      </c>
      <c r="I328" s="39">
        <v>2044</v>
      </c>
      <c r="J328" s="40">
        <v>52880</v>
      </c>
      <c r="L328" s="20"/>
    </row>
    <row r="329" spans="8:12">
      <c r="H329" s="38" t="s">
        <v>1820</v>
      </c>
      <c r="I329" s="39">
        <v>2044</v>
      </c>
      <c r="J329" s="40">
        <v>52912</v>
      </c>
      <c r="L329" s="20"/>
    </row>
    <row r="330" spans="8:12">
      <c r="H330" s="38" t="s">
        <v>166</v>
      </c>
      <c r="I330" s="39">
        <v>2044</v>
      </c>
      <c r="J330" s="40">
        <v>52925</v>
      </c>
      <c r="L330" s="20"/>
    </row>
    <row r="331" spans="8:12">
      <c r="H331" s="38" t="s">
        <v>1821</v>
      </c>
      <c r="I331" s="39">
        <v>2044</v>
      </c>
      <c r="J331" s="40">
        <v>52926</v>
      </c>
      <c r="L331" s="20"/>
    </row>
    <row r="332" spans="8:12">
      <c r="H332" s="38" t="s">
        <v>1822</v>
      </c>
      <c r="I332" s="39">
        <v>2044</v>
      </c>
      <c r="J332" s="40">
        <v>52957</v>
      </c>
      <c r="L332" s="20"/>
    </row>
    <row r="333" spans="8:12">
      <c r="H333" s="36" t="s">
        <v>1816</v>
      </c>
      <c r="I333" s="9">
        <v>2045</v>
      </c>
      <c r="J333" s="37">
        <v>52964</v>
      </c>
      <c r="L333" s="20"/>
    </row>
    <row r="334" spans="8:12">
      <c r="H334" s="36" t="s">
        <v>1817</v>
      </c>
      <c r="I334" s="9">
        <v>2045</v>
      </c>
      <c r="J334" s="37">
        <v>52978</v>
      </c>
      <c r="L334" s="20"/>
    </row>
    <row r="335" spans="8:12">
      <c r="H335" s="36" t="s">
        <v>1818</v>
      </c>
      <c r="I335" s="9">
        <v>2045</v>
      </c>
      <c r="J335" s="37">
        <v>53013</v>
      </c>
      <c r="L335" s="20"/>
    </row>
    <row r="336" spans="8:12">
      <c r="H336" s="36" t="s">
        <v>148</v>
      </c>
      <c r="I336" s="9">
        <v>2045</v>
      </c>
      <c r="J336" s="37">
        <v>53111</v>
      </c>
      <c r="L336" s="20"/>
    </row>
    <row r="337" spans="8:12">
      <c r="H337" s="36" t="s">
        <v>1819</v>
      </c>
      <c r="I337" s="9">
        <v>2045</v>
      </c>
      <c r="J337" s="37">
        <v>53147</v>
      </c>
      <c r="L337" s="20"/>
    </row>
    <row r="338" spans="8:12">
      <c r="H338" s="36" t="s">
        <v>155</v>
      </c>
      <c r="I338" s="9">
        <v>2045</v>
      </c>
      <c r="J338" s="37">
        <v>53209</v>
      </c>
      <c r="L338" s="20"/>
    </row>
    <row r="339" spans="8:12">
      <c r="H339" s="36" t="s">
        <v>158</v>
      </c>
      <c r="I339" s="9">
        <v>2045</v>
      </c>
      <c r="J339" s="37">
        <v>53244</v>
      </c>
      <c r="L339" s="20"/>
    </row>
    <row r="340" spans="8:12">
      <c r="H340" s="36" t="s">
        <v>1820</v>
      </c>
      <c r="I340" s="9">
        <v>2045</v>
      </c>
      <c r="J340" s="37">
        <v>53276</v>
      </c>
      <c r="L340" s="20"/>
    </row>
    <row r="341" spans="8:12">
      <c r="H341" s="36" t="s">
        <v>166</v>
      </c>
      <c r="I341" s="9">
        <v>2045</v>
      </c>
      <c r="J341" s="37">
        <v>53289</v>
      </c>
      <c r="L341" s="20"/>
    </row>
    <row r="342" spans="8:12">
      <c r="H342" s="36" t="s">
        <v>1821</v>
      </c>
      <c r="I342" s="9">
        <v>2045</v>
      </c>
      <c r="J342" s="37">
        <v>53290</v>
      </c>
      <c r="L342" s="20"/>
    </row>
    <row r="343" spans="8:12">
      <c r="H343" s="36" t="s">
        <v>1822</v>
      </c>
      <c r="I343" s="9">
        <v>2045</v>
      </c>
      <c r="J343" s="37">
        <v>53321</v>
      </c>
      <c r="L343" s="20"/>
    </row>
    <row r="344" spans="8:12">
      <c r="H344" s="38" t="s">
        <v>1816</v>
      </c>
      <c r="I344" s="39">
        <v>2046</v>
      </c>
      <c r="J344" s="40">
        <v>53328</v>
      </c>
      <c r="L344" s="20"/>
    </row>
    <row r="345" spans="8:12">
      <c r="H345" s="38" t="s">
        <v>1817</v>
      </c>
      <c r="I345" s="39">
        <v>2046</v>
      </c>
      <c r="J345" s="40">
        <v>53342</v>
      </c>
      <c r="L345" s="20"/>
    </row>
    <row r="346" spans="8:12">
      <c r="H346" s="38" t="s">
        <v>1818</v>
      </c>
      <c r="I346" s="39">
        <v>2046</v>
      </c>
      <c r="J346" s="40">
        <v>53377</v>
      </c>
      <c r="L346" s="20"/>
    </row>
    <row r="347" spans="8:12">
      <c r="H347" s="38" t="s">
        <v>148</v>
      </c>
      <c r="I347" s="39">
        <v>2046</v>
      </c>
      <c r="J347" s="40">
        <v>53475</v>
      </c>
      <c r="L347" s="20"/>
    </row>
    <row r="348" spans="8:12">
      <c r="H348" s="38" t="s">
        <v>1819</v>
      </c>
      <c r="I348" s="39">
        <v>2046</v>
      </c>
      <c r="J348" s="40">
        <v>53512</v>
      </c>
      <c r="L348" s="20"/>
    </row>
    <row r="349" spans="8:12">
      <c r="H349" s="38" t="s">
        <v>155</v>
      </c>
      <c r="I349" s="39">
        <v>2046</v>
      </c>
      <c r="J349" s="40">
        <v>53573</v>
      </c>
      <c r="L349" s="20"/>
    </row>
    <row r="350" spans="8:12">
      <c r="H350" s="38" t="s">
        <v>158</v>
      </c>
      <c r="I350" s="39">
        <v>2046</v>
      </c>
      <c r="J350" s="40">
        <v>53608</v>
      </c>
      <c r="L350" s="20"/>
    </row>
    <row r="351" spans="8:12">
      <c r="H351" s="38" t="s">
        <v>1820</v>
      </c>
      <c r="I351" s="39">
        <v>2046</v>
      </c>
      <c r="J351" s="40">
        <v>53643</v>
      </c>
      <c r="L351" s="20"/>
    </row>
    <row r="352" spans="8:12">
      <c r="H352" s="38" t="s">
        <v>166</v>
      </c>
      <c r="I352" s="39">
        <v>2046</v>
      </c>
      <c r="J352" s="40">
        <v>53653</v>
      </c>
      <c r="L352" s="20"/>
    </row>
    <row r="353" spans="8:12">
      <c r="H353" s="38" t="s">
        <v>1821</v>
      </c>
      <c r="I353" s="39">
        <v>2046</v>
      </c>
      <c r="J353" s="40">
        <v>53654</v>
      </c>
      <c r="L353" s="20"/>
    </row>
    <row r="354" spans="8:12">
      <c r="H354" s="38" t="s">
        <v>1822</v>
      </c>
      <c r="I354" s="39">
        <v>2046</v>
      </c>
      <c r="J354" s="40">
        <v>53686</v>
      </c>
      <c r="L354" s="20"/>
    </row>
    <row r="355" spans="8:12">
      <c r="H355" s="36" t="s">
        <v>1816</v>
      </c>
      <c r="I355" s="9">
        <v>2047</v>
      </c>
      <c r="J355" s="37">
        <v>53693</v>
      </c>
      <c r="L355" s="20"/>
    </row>
    <row r="356" spans="8:12">
      <c r="H356" s="36" t="s">
        <v>1817</v>
      </c>
      <c r="I356" s="9">
        <v>2047</v>
      </c>
      <c r="J356" s="37">
        <v>53713</v>
      </c>
      <c r="L356" s="20"/>
    </row>
    <row r="357" spans="8:12">
      <c r="H357" s="36" t="s">
        <v>1818</v>
      </c>
      <c r="I357" s="9">
        <v>2047</v>
      </c>
      <c r="J357" s="37">
        <v>53741</v>
      </c>
      <c r="L357" s="20"/>
    </row>
    <row r="358" spans="8:12">
      <c r="H358" s="36" t="s">
        <v>148</v>
      </c>
      <c r="I358" s="9">
        <v>2047</v>
      </c>
      <c r="J358" s="37">
        <v>53839</v>
      </c>
      <c r="L358" s="20"/>
    </row>
    <row r="359" spans="8:12">
      <c r="H359" s="36" t="s">
        <v>1819</v>
      </c>
      <c r="I359" s="9">
        <v>2047</v>
      </c>
      <c r="J359" s="37">
        <v>53877</v>
      </c>
      <c r="L359" s="20"/>
    </row>
    <row r="360" spans="8:12">
      <c r="H360" s="36" t="s">
        <v>155</v>
      </c>
      <c r="I360" s="9">
        <v>2047</v>
      </c>
      <c r="J360" s="37">
        <v>53937</v>
      </c>
      <c r="L360" s="20"/>
    </row>
    <row r="361" spans="8:12">
      <c r="H361" s="36" t="s">
        <v>158</v>
      </c>
      <c r="I361" s="9">
        <v>2047</v>
      </c>
      <c r="J361" s="37">
        <v>53979</v>
      </c>
      <c r="L361" s="20"/>
    </row>
    <row r="362" spans="8:12">
      <c r="H362" s="36" t="s">
        <v>1820</v>
      </c>
      <c r="I362" s="9">
        <v>2047</v>
      </c>
      <c r="J362" s="37">
        <v>54007</v>
      </c>
      <c r="L362" s="20"/>
    </row>
    <row r="363" spans="8:12">
      <c r="H363" s="36" t="s">
        <v>166</v>
      </c>
      <c r="I363" s="9">
        <v>2047</v>
      </c>
      <c r="J363" s="37">
        <v>54024</v>
      </c>
      <c r="L363" s="20"/>
    </row>
    <row r="364" spans="8:12">
      <c r="H364" s="36" t="s">
        <v>1821</v>
      </c>
      <c r="I364" s="9">
        <v>2047</v>
      </c>
      <c r="J364" s="37">
        <v>54025</v>
      </c>
      <c r="L364" s="20"/>
    </row>
    <row r="365" spans="8:12">
      <c r="H365" s="36" t="s">
        <v>1822</v>
      </c>
      <c r="I365" s="9">
        <v>2047</v>
      </c>
      <c r="J365" s="37">
        <v>54051</v>
      </c>
      <c r="L365" s="20"/>
    </row>
    <row r="366" spans="8:12">
      <c r="H366" s="38" t="s">
        <v>1816</v>
      </c>
      <c r="I366" s="39">
        <v>2048</v>
      </c>
      <c r="J366" s="40">
        <v>54058</v>
      </c>
      <c r="L366" s="20"/>
    </row>
    <row r="367" spans="8:12">
      <c r="H367" s="38" t="s">
        <v>1817</v>
      </c>
      <c r="I367" s="39">
        <v>2048</v>
      </c>
      <c r="J367" s="40">
        <v>54077</v>
      </c>
      <c r="L367" s="20"/>
    </row>
    <row r="368" spans="8:12">
      <c r="H368" s="38" t="s">
        <v>1818</v>
      </c>
      <c r="I368" s="39">
        <v>2048</v>
      </c>
      <c r="J368" s="40">
        <v>54105</v>
      </c>
      <c r="L368" s="20"/>
    </row>
    <row r="369" spans="8:12">
      <c r="H369" s="38" t="s">
        <v>148</v>
      </c>
      <c r="I369" s="39">
        <v>2048</v>
      </c>
      <c r="J369" s="40">
        <v>54203</v>
      </c>
      <c r="L369" s="20"/>
    </row>
    <row r="370" spans="8:12">
      <c r="H370" s="38" t="s">
        <v>1819</v>
      </c>
      <c r="I370" s="39">
        <v>2048</v>
      </c>
      <c r="J370" s="40">
        <v>54242</v>
      </c>
      <c r="L370" s="20"/>
    </row>
    <row r="371" spans="8:12">
      <c r="H371" s="38" t="s">
        <v>155</v>
      </c>
      <c r="I371" s="39">
        <v>2048</v>
      </c>
      <c r="J371" s="40">
        <v>54308</v>
      </c>
      <c r="L371" s="20"/>
    </row>
    <row r="372" spans="8:12">
      <c r="H372" s="38" t="s">
        <v>158</v>
      </c>
      <c r="I372" s="39">
        <v>2048</v>
      </c>
      <c r="J372" s="40">
        <v>54343</v>
      </c>
      <c r="L372" s="20"/>
    </row>
    <row r="373" spans="8:12">
      <c r="H373" s="38" t="s">
        <v>1820</v>
      </c>
      <c r="I373" s="39">
        <v>2048</v>
      </c>
      <c r="J373" s="40">
        <v>54373</v>
      </c>
      <c r="L373" s="20"/>
    </row>
    <row r="374" spans="8:12">
      <c r="H374" s="38" t="s">
        <v>166</v>
      </c>
      <c r="I374" s="39">
        <v>2048</v>
      </c>
      <c r="J374" s="40">
        <v>54388</v>
      </c>
      <c r="L374" s="20"/>
    </row>
    <row r="375" spans="8:12">
      <c r="H375" s="38" t="s">
        <v>1821</v>
      </c>
      <c r="I375" s="39">
        <v>2048</v>
      </c>
      <c r="J375" s="40">
        <v>54389</v>
      </c>
      <c r="L375" s="20"/>
    </row>
    <row r="376" spans="8:12">
      <c r="H376" s="38" t="s">
        <v>1822</v>
      </c>
      <c r="I376" s="39">
        <v>2048</v>
      </c>
      <c r="J376" s="40">
        <v>54417</v>
      </c>
      <c r="L376" s="20"/>
    </row>
    <row r="377" spans="8:12">
      <c r="H377" s="36" t="s">
        <v>1816</v>
      </c>
      <c r="I377" s="9">
        <v>2049</v>
      </c>
      <c r="J377" s="37">
        <v>54424</v>
      </c>
      <c r="L377" s="20"/>
    </row>
    <row r="378" spans="8:12">
      <c r="H378" s="36" t="s">
        <v>1817</v>
      </c>
      <c r="I378" s="9">
        <v>2049</v>
      </c>
      <c r="J378" s="37">
        <v>54441</v>
      </c>
      <c r="L378" s="20"/>
    </row>
    <row r="379" spans="8:12">
      <c r="H379" s="36" t="s">
        <v>1818</v>
      </c>
      <c r="I379" s="9">
        <v>2049</v>
      </c>
      <c r="J379" s="37">
        <v>54469</v>
      </c>
      <c r="L379" s="20"/>
    </row>
    <row r="380" spans="8:12">
      <c r="H380" s="36" t="s">
        <v>148</v>
      </c>
      <c r="I380" s="9">
        <v>2049</v>
      </c>
      <c r="J380" s="37">
        <v>54574</v>
      </c>
      <c r="L380" s="20"/>
    </row>
    <row r="381" spans="8:12">
      <c r="H381" s="36" t="s">
        <v>1819</v>
      </c>
      <c r="I381" s="9">
        <v>2049</v>
      </c>
      <c r="J381" s="37">
        <v>54609</v>
      </c>
      <c r="L381" s="20"/>
    </row>
    <row r="382" spans="8:12">
      <c r="H382" s="36" t="s">
        <v>155</v>
      </c>
      <c r="I382" s="9">
        <v>2049</v>
      </c>
      <c r="J382" s="37">
        <v>54672</v>
      </c>
      <c r="L382" s="20"/>
    </row>
    <row r="383" spans="8:12">
      <c r="H383" s="36" t="s">
        <v>158</v>
      </c>
      <c r="I383" s="9">
        <v>2049</v>
      </c>
      <c r="J383" s="37">
        <v>54707</v>
      </c>
      <c r="L383" s="20"/>
    </row>
    <row r="384" spans="8:12">
      <c r="H384" s="36" t="s">
        <v>1820</v>
      </c>
      <c r="I384" s="9">
        <v>2049</v>
      </c>
      <c r="J384" s="37">
        <v>54738</v>
      </c>
      <c r="L384" s="20"/>
    </row>
    <row r="385" spans="8:12">
      <c r="H385" s="36" t="s">
        <v>166</v>
      </c>
      <c r="I385" s="9">
        <v>2049</v>
      </c>
      <c r="J385" s="37">
        <v>54752</v>
      </c>
      <c r="L385" s="20"/>
    </row>
    <row r="386" spans="8:12">
      <c r="H386" s="36" t="s">
        <v>1821</v>
      </c>
      <c r="I386" s="9">
        <v>2049</v>
      </c>
      <c r="J386" s="37">
        <v>54753</v>
      </c>
      <c r="L386" s="20"/>
    </row>
    <row r="387" spans="8:12">
      <c r="H387" s="36" t="s">
        <v>1822</v>
      </c>
      <c r="I387" s="9">
        <v>2049</v>
      </c>
      <c r="J387" s="37">
        <v>54781</v>
      </c>
      <c r="L387" s="20"/>
    </row>
    <row r="388" spans="8:12">
      <c r="H388" s="38" t="s">
        <v>1816</v>
      </c>
      <c r="I388" s="39">
        <v>2049</v>
      </c>
      <c r="J388" s="40">
        <v>54788</v>
      </c>
      <c r="L388" s="20"/>
    </row>
    <row r="389" spans="8:12">
      <c r="H389" s="38" t="s">
        <v>1817</v>
      </c>
      <c r="I389" s="39">
        <v>2050</v>
      </c>
      <c r="J389" s="40">
        <v>54805</v>
      </c>
      <c r="L389" s="20"/>
    </row>
    <row r="390" spans="8:12">
      <c r="H390" s="38" t="s">
        <v>1818</v>
      </c>
      <c r="I390" s="39">
        <v>2050</v>
      </c>
      <c r="J390" s="40">
        <v>54840</v>
      </c>
      <c r="L390" s="20"/>
    </row>
    <row r="391" spans="8:12">
      <c r="H391" s="38" t="s">
        <v>148</v>
      </c>
      <c r="I391" s="39">
        <v>2050</v>
      </c>
      <c r="J391" s="40">
        <v>54938</v>
      </c>
      <c r="L391" s="20"/>
    </row>
    <row r="392" spans="8:12">
      <c r="H392" s="38" t="s">
        <v>1819</v>
      </c>
      <c r="I392" s="39">
        <v>2050</v>
      </c>
      <c r="J392" s="40">
        <v>54973</v>
      </c>
      <c r="L392" s="20"/>
    </row>
    <row r="393" spans="8:12">
      <c r="H393" s="38" t="s">
        <v>155</v>
      </c>
      <c r="I393" s="39">
        <v>2050</v>
      </c>
      <c r="J393" s="40">
        <v>55036</v>
      </c>
      <c r="L393" s="20"/>
    </row>
    <row r="394" spans="8:12">
      <c r="H394" s="38" t="s">
        <v>158</v>
      </c>
      <c r="I394" s="39">
        <v>2050</v>
      </c>
      <c r="J394" s="40">
        <v>55071</v>
      </c>
      <c r="L394" s="20"/>
    </row>
    <row r="395" spans="8:12">
      <c r="H395" s="38" t="s">
        <v>1820</v>
      </c>
      <c r="I395" s="39">
        <v>2050</v>
      </c>
      <c r="J395" s="40">
        <v>55103</v>
      </c>
      <c r="L395" s="20"/>
    </row>
    <row r="396" spans="8:12">
      <c r="H396" s="38" t="s">
        <v>166</v>
      </c>
      <c r="I396" s="39">
        <v>2050</v>
      </c>
      <c r="J396" s="40">
        <v>55116</v>
      </c>
      <c r="L396" s="20"/>
    </row>
    <row r="397" spans="8:12">
      <c r="H397" s="38" t="s">
        <v>1821</v>
      </c>
      <c r="I397" s="39">
        <v>2050</v>
      </c>
      <c r="J397" s="40">
        <v>55117</v>
      </c>
      <c r="L397" s="20"/>
    </row>
    <row r="398" spans="8:12">
      <c r="H398" s="38" t="s">
        <v>1822</v>
      </c>
      <c r="I398" s="39">
        <v>2050</v>
      </c>
      <c r="J398" s="40">
        <v>55148</v>
      </c>
      <c r="L398" s="20"/>
    </row>
    <row r="399" spans="8:12">
      <c r="H399" s="36" t="s">
        <v>1816</v>
      </c>
      <c r="I399" s="9">
        <v>2051</v>
      </c>
      <c r="J399" s="37">
        <v>55155</v>
      </c>
      <c r="L399" s="20"/>
    </row>
    <row r="400" spans="8:12">
      <c r="H400" s="36" t="s">
        <v>1817</v>
      </c>
      <c r="I400" s="9">
        <v>2051</v>
      </c>
      <c r="J400" s="37">
        <v>55169</v>
      </c>
      <c r="L400" s="20"/>
    </row>
    <row r="401" spans="8:12">
      <c r="H401" s="36" t="s">
        <v>1818</v>
      </c>
      <c r="I401" s="9">
        <v>2051</v>
      </c>
      <c r="J401" s="37">
        <v>55204</v>
      </c>
      <c r="L401" s="20"/>
    </row>
    <row r="402" spans="8:12">
      <c r="H402" s="36" t="s">
        <v>148</v>
      </c>
      <c r="I402" s="9">
        <v>2051</v>
      </c>
      <c r="J402" s="37">
        <v>55302</v>
      </c>
      <c r="L402" s="20"/>
    </row>
    <row r="403" spans="8:12">
      <c r="H403" s="36" t="s">
        <v>1819</v>
      </c>
      <c r="I403" s="9">
        <v>2051</v>
      </c>
      <c r="J403" s="37">
        <v>55338</v>
      </c>
      <c r="L403" s="20"/>
    </row>
    <row r="404" spans="8:12">
      <c r="H404" s="36" t="s">
        <v>155</v>
      </c>
      <c r="I404" s="9">
        <v>2051</v>
      </c>
      <c r="J404" s="37">
        <v>55400</v>
      </c>
      <c r="L404" s="20"/>
    </row>
    <row r="405" spans="8:12">
      <c r="H405" s="36" t="s">
        <v>158</v>
      </c>
      <c r="I405" s="9">
        <v>2051</v>
      </c>
      <c r="J405" s="37">
        <v>55435</v>
      </c>
      <c r="L405" s="20"/>
    </row>
    <row r="406" spans="8:12">
      <c r="H406" s="36" t="s">
        <v>1820</v>
      </c>
      <c r="I406" s="9">
        <v>2051</v>
      </c>
      <c r="J406" s="37">
        <v>55467</v>
      </c>
      <c r="L406" s="20"/>
    </row>
    <row r="407" spans="8:12">
      <c r="H407" s="36" t="s">
        <v>166</v>
      </c>
      <c r="I407" s="9">
        <v>2051</v>
      </c>
      <c r="J407" s="37">
        <v>55480</v>
      </c>
      <c r="L407" s="20"/>
    </row>
    <row r="408" spans="8:12">
      <c r="H408" s="36" t="s">
        <v>1821</v>
      </c>
      <c r="I408" s="9">
        <v>2051</v>
      </c>
      <c r="J408" s="37">
        <v>55481</v>
      </c>
      <c r="L408" s="20"/>
    </row>
    <row r="409" spans="8:12">
      <c r="H409" s="36" t="s">
        <v>1822</v>
      </c>
      <c r="I409" s="9">
        <v>2051</v>
      </c>
      <c r="J409" s="37">
        <v>55512</v>
      </c>
      <c r="L409" s="20"/>
    </row>
    <row r="410" spans="8:12">
      <c r="H410" s="38" t="s">
        <v>1816</v>
      </c>
      <c r="I410" s="39">
        <v>2052</v>
      </c>
      <c r="J410" s="40">
        <v>55519</v>
      </c>
      <c r="L410" s="20"/>
    </row>
    <row r="411" spans="8:12">
      <c r="H411" s="38" t="s">
        <v>1817</v>
      </c>
      <c r="I411" s="39">
        <v>2052</v>
      </c>
      <c r="J411" s="40">
        <v>55533</v>
      </c>
      <c r="L411" s="20"/>
    </row>
    <row r="412" spans="8:12">
      <c r="H412" s="38" t="s">
        <v>1818</v>
      </c>
      <c r="I412" s="39">
        <v>2052</v>
      </c>
      <c r="J412" s="40">
        <v>55568</v>
      </c>
      <c r="L412" s="20"/>
    </row>
    <row r="413" spans="8:12">
      <c r="H413" s="38" t="s">
        <v>148</v>
      </c>
      <c r="I413" s="39">
        <v>2052</v>
      </c>
      <c r="J413" s="40">
        <v>55666</v>
      </c>
      <c r="L413" s="20"/>
    </row>
    <row r="414" spans="8:12">
      <c r="H414" s="38" t="s">
        <v>1819</v>
      </c>
      <c r="I414" s="39">
        <v>2052</v>
      </c>
      <c r="J414" s="40">
        <v>55704</v>
      </c>
      <c r="L414" s="20"/>
    </row>
    <row r="415" spans="8:12">
      <c r="H415" s="38" t="s">
        <v>155</v>
      </c>
      <c r="I415" s="39">
        <v>2052</v>
      </c>
      <c r="J415" s="40">
        <v>55764</v>
      </c>
      <c r="L415" s="20"/>
    </row>
    <row r="416" spans="8:12">
      <c r="H416" s="38" t="s">
        <v>158</v>
      </c>
      <c r="I416" s="39">
        <v>2052</v>
      </c>
      <c r="J416" s="40">
        <v>55806</v>
      </c>
      <c r="L416" s="20"/>
    </row>
    <row r="417" spans="8:12">
      <c r="H417" s="38" t="s">
        <v>1820</v>
      </c>
      <c r="I417" s="39">
        <v>2052</v>
      </c>
      <c r="J417" s="40">
        <v>55834</v>
      </c>
      <c r="L417" s="20"/>
    </row>
    <row r="418" spans="8:12">
      <c r="H418" s="38" t="s">
        <v>166</v>
      </c>
      <c r="I418" s="39">
        <v>2052</v>
      </c>
      <c r="J418" s="40">
        <v>55851</v>
      </c>
      <c r="L418" s="20"/>
    </row>
    <row r="419" spans="8:12">
      <c r="H419" s="38" t="s">
        <v>1821</v>
      </c>
      <c r="I419" s="39">
        <v>2052</v>
      </c>
      <c r="J419" s="40">
        <v>55852</v>
      </c>
      <c r="L419" s="20"/>
    </row>
    <row r="420" spans="8:12">
      <c r="H420" s="38" t="s">
        <v>1822</v>
      </c>
      <c r="I420" s="39">
        <v>2052</v>
      </c>
      <c r="J420" s="40">
        <v>55878</v>
      </c>
      <c r="L420" s="20"/>
    </row>
    <row r="421" spans="8:12">
      <c r="H421" s="36" t="s">
        <v>1816</v>
      </c>
      <c r="I421" s="9">
        <v>2053</v>
      </c>
      <c r="J421" s="37">
        <v>55885</v>
      </c>
      <c r="L421" s="20"/>
    </row>
    <row r="422" spans="8:12">
      <c r="H422" s="36" t="s">
        <v>1817</v>
      </c>
      <c r="I422" s="9">
        <v>2053</v>
      </c>
      <c r="J422" s="37">
        <v>55904</v>
      </c>
      <c r="L422" s="20"/>
    </row>
    <row r="423" spans="8:12">
      <c r="H423" s="36" t="s">
        <v>1818</v>
      </c>
      <c r="I423" s="9">
        <v>2053</v>
      </c>
      <c r="J423" s="37">
        <v>55932</v>
      </c>
      <c r="L423" s="20"/>
    </row>
    <row r="424" spans="8:12">
      <c r="H424" s="36" t="s">
        <v>148</v>
      </c>
      <c r="I424" s="9">
        <v>2053</v>
      </c>
      <c r="J424" s="37">
        <v>56030</v>
      </c>
      <c r="L424" s="20"/>
    </row>
    <row r="425" spans="8:12">
      <c r="H425" s="36" t="s">
        <v>1819</v>
      </c>
      <c r="I425" s="9">
        <v>2053</v>
      </c>
      <c r="J425" s="37">
        <v>56069</v>
      </c>
      <c r="L425" s="20"/>
    </row>
    <row r="426" spans="8:12">
      <c r="H426" s="36" t="s">
        <v>155</v>
      </c>
      <c r="I426" s="9">
        <v>2053</v>
      </c>
      <c r="J426" s="37">
        <v>56128</v>
      </c>
      <c r="L426" s="20"/>
    </row>
    <row r="427" spans="8:12">
      <c r="H427" s="36" t="s">
        <v>158</v>
      </c>
      <c r="I427" s="9">
        <v>2053</v>
      </c>
      <c r="J427" s="37">
        <v>56170</v>
      </c>
      <c r="L427" s="20"/>
    </row>
    <row r="428" spans="8:12">
      <c r="H428" s="36" t="s">
        <v>1820</v>
      </c>
      <c r="I428" s="9">
        <v>2053</v>
      </c>
      <c r="J428" s="37">
        <v>56199</v>
      </c>
      <c r="L428" s="20"/>
    </row>
    <row r="429" spans="8:12">
      <c r="H429" s="36" t="s">
        <v>166</v>
      </c>
      <c r="I429" s="9">
        <v>2053</v>
      </c>
      <c r="J429" s="37">
        <v>56215</v>
      </c>
      <c r="L429" s="20"/>
    </row>
    <row r="430" spans="8:12">
      <c r="H430" s="36" t="s">
        <v>1821</v>
      </c>
      <c r="I430" s="9">
        <v>2053</v>
      </c>
      <c r="J430" s="37">
        <v>56216</v>
      </c>
      <c r="L430" s="20"/>
    </row>
    <row r="431" spans="8:12">
      <c r="H431" s="36" t="s">
        <v>1822</v>
      </c>
      <c r="I431" s="9">
        <v>2053</v>
      </c>
      <c r="J431" s="37">
        <v>56243</v>
      </c>
      <c r="L431" s="20"/>
    </row>
    <row r="432" spans="8:12">
      <c r="H432" s="38" t="s">
        <v>1816</v>
      </c>
      <c r="I432" s="39">
        <v>2054</v>
      </c>
      <c r="J432" s="40">
        <v>56250</v>
      </c>
      <c r="L432" s="20"/>
    </row>
    <row r="433" spans="8:12">
      <c r="H433" s="38" t="s">
        <v>1817</v>
      </c>
      <c r="I433" s="39">
        <v>2054</v>
      </c>
      <c r="J433" s="40">
        <v>56268</v>
      </c>
      <c r="L433" s="20"/>
    </row>
    <row r="434" spans="8:12">
      <c r="H434" s="38" t="s">
        <v>1818</v>
      </c>
      <c r="I434" s="39">
        <v>2054</v>
      </c>
      <c r="J434" s="40">
        <v>56296</v>
      </c>
      <c r="L434" s="20"/>
    </row>
    <row r="435" spans="8:12">
      <c r="H435" s="38" t="s">
        <v>148</v>
      </c>
      <c r="I435" s="39">
        <v>2054</v>
      </c>
      <c r="J435" s="40">
        <v>56394</v>
      </c>
      <c r="L435" s="20"/>
    </row>
    <row r="436" spans="8:12">
      <c r="H436" s="38" t="s">
        <v>1819</v>
      </c>
      <c r="I436" s="39">
        <v>2054</v>
      </c>
      <c r="J436" s="40">
        <v>56433</v>
      </c>
      <c r="L436" s="20"/>
    </row>
    <row r="437" spans="8:12">
      <c r="H437" s="38" t="s">
        <v>155</v>
      </c>
      <c r="I437" s="39">
        <v>2054</v>
      </c>
      <c r="J437" s="40">
        <v>56499</v>
      </c>
      <c r="L437" s="20"/>
    </row>
    <row r="438" spans="8:12">
      <c r="H438" s="38" t="s">
        <v>158</v>
      </c>
      <c r="I438" s="39">
        <v>2054</v>
      </c>
      <c r="J438" s="40">
        <v>56534</v>
      </c>
      <c r="L438" s="20"/>
    </row>
    <row r="439" spans="8:12">
      <c r="H439" s="38" t="s">
        <v>1820</v>
      </c>
      <c r="I439" s="39">
        <v>2054</v>
      </c>
      <c r="J439" s="40">
        <v>56564</v>
      </c>
      <c r="L439" s="20"/>
    </row>
    <row r="440" spans="8:12">
      <c r="H440" s="38" t="s">
        <v>166</v>
      </c>
      <c r="I440" s="39">
        <v>2054</v>
      </c>
      <c r="J440" s="40">
        <v>56579</v>
      </c>
      <c r="L440" s="20"/>
    </row>
    <row r="441" spans="8:12">
      <c r="H441" s="38" t="s">
        <v>1821</v>
      </c>
      <c r="I441" s="39">
        <v>2054</v>
      </c>
      <c r="J441" s="40">
        <v>56580</v>
      </c>
      <c r="L441" s="20"/>
    </row>
    <row r="442" spans="8:12">
      <c r="H442" s="38" t="s">
        <v>1822</v>
      </c>
      <c r="I442" s="39">
        <v>2054</v>
      </c>
      <c r="J442" s="40">
        <v>56608</v>
      </c>
      <c r="L442" s="20"/>
    </row>
    <row r="443" spans="8:12">
      <c r="H443" s="36" t="s">
        <v>1816</v>
      </c>
      <c r="I443" s="9">
        <v>2055</v>
      </c>
      <c r="J443" s="37">
        <v>56615</v>
      </c>
      <c r="L443" s="20"/>
    </row>
    <row r="444" spans="8:12">
      <c r="H444" s="36" t="s">
        <v>1817</v>
      </c>
      <c r="I444" s="9">
        <v>2055</v>
      </c>
      <c r="J444" s="37">
        <v>56632</v>
      </c>
      <c r="L444" s="20"/>
    </row>
    <row r="445" spans="8:12">
      <c r="H445" s="36" t="s">
        <v>1818</v>
      </c>
      <c r="I445" s="9">
        <v>2055</v>
      </c>
      <c r="J445" s="37">
        <v>56660</v>
      </c>
      <c r="L445" s="20"/>
    </row>
    <row r="446" spans="8:12">
      <c r="H446" s="36" t="s">
        <v>148</v>
      </c>
      <c r="I446" s="9">
        <v>2055</v>
      </c>
      <c r="J446" s="37">
        <v>56765</v>
      </c>
      <c r="L446" s="20"/>
    </row>
    <row r="447" spans="8:12">
      <c r="H447" s="36" t="s">
        <v>1819</v>
      </c>
      <c r="I447" s="9">
        <v>2055</v>
      </c>
      <c r="J447" s="37">
        <v>56800</v>
      </c>
      <c r="L447" s="20"/>
    </row>
    <row r="448" spans="8:12">
      <c r="H448" s="36" t="s">
        <v>155</v>
      </c>
      <c r="I448" s="9">
        <v>2055</v>
      </c>
      <c r="J448" s="37">
        <v>56863</v>
      </c>
      <c r="L448" s="20"/>
    </row>
    <row r="449" spans="8:12">
      <c r="H449" s="36" t="s">
        <v>158</v>
      </c>
      <c r="I449" s="9">
        <v>2055</v>
      </c>
      <c r="J449" s="37">
        <v>56898</v>
      </c>
      <c r="L449" s="20"/>
    </row>
    <row r="450" spans="8:12">
      <c r="H450" s="36" t="s">
        <v>1820</v>
      </c>
      <c r="I450" s="9">
        <v>2055</v>
      </c>
      <c r="J450" s="37">
        <v>56929</v>
      </c>
      <c r="L450" s="20"/>
    </row>
    <row r="451" spans="8:12">
      <c r="H451" s="36" t="s">
        <v>166</v>
      </c>
      <c r="I451" s="9">
        <v>2055</v>
      </c>
      <c r="J451" s="37">
        <v>56943</v>
      </c>
      <c r="L451" s="20"/>
    </row>
    <row r="452" spans="8:12">
      <c r="H452" s="36" t="s">
        <v>1821</v>
      </c>
      <c r="I452" s="9">
        <v>2055</v>
      </c>
      <c r="J452" s="37">
        <v>56944</v>
      </c>
      <c r="L452" s="20"/>
    </row>
    <row r="453" spans="8:12">
      <c r="H453" s="36" t="s">
        <v>1822</v>
      </c>
      <c r="I453" s="9">
        <v>2055</v>
      </c>
      <c r="J453" s="37">
        <v>56972</v>
      </c>
      <c r="L453" s="20"/>
    </row>
    <row r="454" spans="8:12">
      <c r="H454" s="38" t="s">
        <v>1816</v>
      </c>
      <c r="I454" s="39">
        <v>2055</v>
      </c>
      <c r="J454" s="40">
        <v>56979</v>
      </c>
      <c r="L454" s="20"/>
    </row>
    <row r="455" spans="8:12">
      <c r="H455" s="38" t="s">
        <v>1817</v>
      </c>
      <c r="I455" s="39">
        <v>2056</v>
      </c>
      <c r="J455" s="40">
        <v>56996</v>
      </c>
      <c r="L455" s="20"/>
    </row>
    <row r="456" spans="8:12">
      <c r="H456" s="38" t="s">
        <v>1818</v>
      </c>
      <c r="I456" s="39">
        <v>2056</v>
      </c>
      <c r="J456" s="40">
        <v>57031</v>
      </c>
      <c r="L456" s="20"/>
    </row>
    <row r="457" spans="8:12">
      <c r="H457" s="38" t="s">
        <v>148</v>
      </c>
      <c r="I457" s="39">
        <v>2056</v>
      </c>
      <c r="J457" s="40">
        <v>57129</v>
      </c>
      <c r="L457" s="20"/>
    </row>
    <row r="458" spans="8:12">
      <c r="H458" s="38" t="s">
        <v>1819</v>
      </c>
      <c r="I458" s="39">
        <v>2056</v>
      </c>
      <c r="J458" s="40">
        <v>57165</v>
      </c>
      <c r="L458" s="20"/>
    </row>
    <row r="459" spans="8:12">
      <c r="H459" s="38" t="s">
        <v>155</v>
      </c>
      <c r="I459" s="39">
        <v>2056</v>
      </c>
      <c r="J459" s="40">
        <v>57227</v>
      </c>
      <c r="L459" s="20"/>
    </row>
    <row r="460" spans="8:12">
      <c r="H460" s="38" t="s">
        <v>158</v>
      </c>
      <c r="I460" s="39">
        <v>2056</v>
      </c>
      <c r="J460" s="40">
        <v>57262</v>
      </c>
      <c r="L460" s="20"/>
    </row>
    <row r="461" spans="8:12">
      <c r="H461" s="38" t="s">
        <v>1820</v>
      </c>
      <c r="I461" s="39">
        <v>2056</v>
      </c>
      <c r="J461" s="40">
        <v>57294</v>
      </c>
      <c r="L461" s="20"/>
    </row>
    <row r="462" spans="8:12">
      <c r="H462" s="38" t="s">
        <v>166</v>
      </c>
      <c r="I462" s="39">
        <v>2056</v>
      </c>
      <c r="J462" s="40">
        <v>57307</v>
      </c>
      <c r="L462" s="20"/>
    </row>
    <row r="463" spans="8:12">
      <c r="H463" s="38" t="s">
        <v>1821</v>
      </c>
      <c r="I463" s="39">
        <v>2056</v>
      </c>
      <c r="J463" s="40">
        <v>57308</v>
      </c>
      <c r="L463" s="20"/>
    </row>
    <row r="464" spans="8:12">
      <c r="H464" s="38" t="s">
        <v>1822</v>
      </c>
      <c r="I464" s="39">
        <v>2056</v>
      </c>
      <c r="J464" s="40">
        <v>57339</v>
      </c>
      <c r="L464" s="20"/>
    </row>
    <row r="465" spans="8:12">
      <c r="H465" s="36" t="s">
        <v>1816</v>
      </c>
      <c r="I465" s="9">
        <v>2057</v>
      </c>
      <c r="J465" s="37">
        <v>57346</v>
      </c>
      <c r="L465" s="20"/>
    </row>
    <row r="466" spans="8:12">
      <c r="H466" s="36" t="s">
        <v>1817</v>
      </c>
      <c r="I466" s="9">
        <v>2057</v>
      </c>
      <c r="J466" s="37">
        <v>57360</v>
      </c>
      <c r="L466" s="20"/>
    </row>
    <row r="467" spans="8:12">
      <c r="H467" s="36" t="s">
        <v>1818</v>
      </c>
      <c r="I467" s="9">
        <v>2057</v>
      </c>
      <c r="J467" s="37">
        <v>57395</v>
      </c>
      <c r="L467" s="20"/>
    </row>
    <row r="468" spans="8:12">
      <c r="H468" s="36" t="s">
        <v>148</v>
      </c>
      <c r="I468" s="9">
        <v>2057</v>
      </c>
      <c r="J468" s="37">
        <v>57493</v>
      </c>
      <c r="L468" s="20"/>
    </row>
    <row r="469" spans="8:12">
      <c r="H469" s="36" t="s">
        <v>1819</v>
      </c>
      <c r="I469" s="9">
        <v>2057</v>
      </c>
      <c r="J469" s="37">
        <v>57530</v>
      </c>
      <c r="L469" s="20"/>
    </row>
    <row r="470" spans="8:12">
      <c r="H470" s="36" t="s">
        <v>155</v>
      </c>
      <c r="I470" s="9">
        <v>2057</v>
      </c>
      <c r="J470" s="37">
        <v>57591</v>
      </c>
      <c r="L470" s="20"/>
    </row>
    <row r="471" spans="8:12">
      <c r="H471" s="36" t="s">
        <v>158</v>
      </c>
      <c r="I471" s="9">
        <v>2057</v>
      </c>
      <c r="J471" s="37">
        <v>57626</v>
      </c>
      <c r="L471" s="20"/>
    </row>
    <row r="472" spans="8:12">
      <c r="H472" s="36" t="s">
        <v>1820</v>
      </c>
      <c r="I472" s="9">
        <v>2057</v>
      </c>
      <c r="J472" s="37">
        <v>57661</v>
      </c>
      <c r="L472" s="20"/>
    </row>
    <row r="473" spans="8:12">
      <c r="H473" s="36" t="s">
        <v>166</v>
      </c>
      <c r="I473" s="9">
        <v>2057</v>
      </c>
      <c r="J473" s="37">
        <v>57671</v>
      </c>
      <c r="L473" s="20"/>
    </row>
    <row r="474" spans="8:12">
      <c r="H474" s="36" t="s">
        <v>1821</v>
      </c>
      <c r="I474" s="9">
        <v>2057</v>
      </c>
      <c r="J474" s="37">
        <v>57672</v>
      </c>
      <c r="L474" s="20"/>
    </row>
    <row r="475" spans="8:12">
      <c r="H475" s="36" t="s">
        <v>1822</v>
      </c>
      <c r="I475" s="9">
        <v>2057</v>
      </c>
      <c r="J475" s="37">
        <v>57704</v>
      </c>
      <c r="L475" s="20"/>
    </row>
    <row r="476" spans="8:12">
      <c r="H476" s="38" t="s">
        <v>1816</v>
      </c>
      <c r="I476" s="39">
        <v>2058</v>
      </c>
      <c r="J476" s="40">
        <v>57711</v>
      </c>
      <c r="L476" s="20"/>
    </row>
    <row r="477" spans="8:12">
      <c r="H477" s="38" t="s">
        <v>1817</v>
      </c>
      <c r="I477" s="39">
        <v>2058</v>
      </c>
      <c r="J477" s="40">
        <v>57731</v>
      </c>
      <c r="L477" s="20"/>
    </row>
    <row r="478" spans="8:12">
      <c r="H478" s="38" t="s">
        <v>1818</v>
      </c>
      <c r="I478" s="39">
        <v>2058</v>
      </c>
      <c r="J478" s="40">
        <v>57759</v>
      </c>
      <c r="L478" s="20"/>
    </row>
    <row r="479" spans="8:12">
      <c r="H479" s="38" t="s">
        <v>148</v>
      </c>
      <c r="I479" s="39">
        <v>2058</v>
      </c>
      <c r="J479" s="40">
        <v>57857</v>
      </c>
      <c r="L479" s="20"/>
    </row>
    <row r="480" spans="8:12">
      <c r="H480" s="38" t="s">
        <v>1819</v>
      </c>
      <c r="I480" s="39">
        <v>2058</v>
      </c>
      <c r="J480" s="40">
        <v>57895</v>
      </c>
      <c r="L480" s="20"/>
    </row>
    <row r="481" spans="8:12">
      <c r="H481" s="38" t="s">
        <v>155</v>
      </c>
      <c r="I481" s="39">
        <v>2058</v>
      </c>
      <c r="J481" s="40">
        <v>57955</v>
      </c>
      <c r="L481" s="20"/>
    </row>
    <row r="482" spans="8:12">
      <c r="H482" s="38" t="s">
        <v>158</v>
      </c>
      <c r="I482" s="39">
        <v>2058</v>
      </c>
      <c r="J482" s="40">
        <v>57997</v>
      </c>
      <c r="L482" s="20"/>
    </row>
    <row r="483" spans="8:12">
      <c r="H483" s="38" t="s">
        <v>1820</v>
      </c>
      <c r="I483" s="39">
        <v>2058</v>
      </c>
      <c r="J483" s="40">
        <v>58025</v>
      </c>
      <c r="L483" s="20"/>
    </row>
    <row r="484" spans="8:12">
      <c r="H484" s="38" t="s">
        <v>166</v>
      </c>
      <c r="I484" s="39">
        <v>2058</v>
      </c>
      <c r="J484" s="40">
        <v>58042</v>
      </c>
      <c r="L484" s="20"/>
    </row>
    <row r="485" spans="8:12">
      <c r="H485" s="38" t="s">
        <v>1821</v>
      </c>
      <c r="I485" s="39">
        <v>2058</v>
      </c>
      <c r="J485" s="40">
        <v>58043</v>
      </c>
      <c r="L485" s="20"/>
    </row>
    <row r="486" spans="8:12">
      <c r="H486" s="38" t="s">
        <v>1822</v>
      </c>
      <c r="I486" s="39">
        <v>2058</v>
      </c>
      <c r="J486" s="40">
        <v>58069</v>
      </c>
      <c r="L486" s="20"/>
    </row>
    <row r="487" spans="8:12">
      <c r="H487" s="36" t="s">
        <v>1816</v>
      </c>
      <c r="I487" s="9">
        <v>2059</v>
      </c>
      <c r="J487" s="37">
        <v>58076</v>
      </c>
      <c r="L487" s="20"/>
    </row>
    <row r="488" spans="8:12">
      <c r="H488" s="36" t="s">
        <v>1817</v>
      </c>
      <c r="I488" s="9">
        <v>2059</v>
      </c>
      <c r="J488" s="37">
        <v>58095</v>
      </c>
      <c r="L488" s="20"/>
    </row>
    <row r="489" spans="8:12">
      <c r="H489" s="36" t="s">
        <v>1818</v>
      </c>
      <c r="I489" s="9">
        <v>2059</v>
      </c>
      <c r="J489" s="37">
        <v>58123</v>
      </c>
      <c r="L489" s="20"/>
    </row>
    <row r="490" spans="8:12">
      <c r="H490" s="36" t="s">
        <v>148</v>
      </c>
      <c r="I490" s="9">
        <v>2059</v>
      </c>
      <c r="J490" s="37">
        <v>58221</v>
      </c>
      <c r="L490" s="20"/>
    </row>
    <row r="491" spans="8:12">
      <c r="H491" s="36" t="s">
        <v>1819</v>
      </c>
      <c r="I491" s="9">
        <v>2059</v>
      </c>
      <c r="J491" s="37">
        <v>58260</v>
      </c>
      <c r="L491" s="20"/>
    </row>
    <row r="492" spans="8:12">
      <c r="H492" s="36" t="s">
        <v>155</v>
      </c>
      <c r="I492" s="9">
        <v>2059</v>
      </c>
      <c r="J492" s="37">
        <v>58319</v>
      </c>
      <c r="L492" s="20"/>
    </row>
    <row r="493" spans="8:12">
      <c r="H493" s="36" t="s">
        <v>158</v>
      </c>
      <c r="I493" s="9">
        <v>2059</v>
      </c>
      <c r="J493" s="37">
        <v>58361</v>
      </c>
      <c r="L493" s="20"/>
    </row>
    <row r="494" spans="8:12">
      <c r="H494" s="36" t="s">
        <v>1820</v>
      </c>
      <c r="I494" s="9">
        <v>2059</v>
      </c>
      <c r="J494" s="37">
        <v>58390</v>
      </c>
      <c r="L494" s="20"/>
    </row>
    <row r="495" spans="8:12">
      <c r="H495" s="36" t="s">
        <v>166</v>
      </c>
      <c r="I495" s="9">
        <v>2059</v>
      </c>
      <c r="J495" s="37">
        <v>58406</v>
      </c>
      <c r="L495" s="20"/>
    </row>
    <row r="496" spans="8:12">
      <c r="H496" s="36" t="s">
        <v>1821</v>
      </c>
      <c r="I496" s="9">
        <v>2059</v>
      </c>
      <c r="J496" s="37">
        <v>58407</v>
      </c>
      <c r="L496" s="20"/>
    </row>
    <row r="497" spans="8:12">
      <c r="H497" s="36" t="s">
        <v>1822</v>
      </c>
      <c r="I497" s="9">
        <v>2059</v>
      </c>
      <c r="J497" s="37">
        <v>58434</v>
      </c>
      <c r="L497" s="20"/>
    </row>
    <row r="498" spans="8:12">
      <c r="H498" s="38" t="s">
        <v>1816</v>
      </c>
      <c r="I498" s="39">
        <v>2060</v>
      </c>
      <c r="J498" s="40">
        <v>58441</v>
      </c>
      <c r="L498" s="20"/>
    </row>
    <row r="499" spans="8:12">
      <c r="H499" s="38" t="s">
        <v>1817</v>
      </c>
      <c r="I499" s="39">
        <v>2060</v>
      </c>
      <c r="J499" s="40">
        <v>58459</v>
      </c>
      <c r="L499" s="20"/>
    </row>
    <row r="500" spans="8:12">
      <c r="H500" s="38" t="s">
        <v>1818</v>
      </c>
      <c r="I500" s="39">
        <v>2060</v>
      </c>
      <c r="J500" s="40">
        <v>58487</v>
      </c>
      <c r="L500" s="20"/>
    </row>
    <row r="501" spans="8:12">
      <c r="H501" s="38" t="s">
        <v>148</v>
      </c>
      <c r="I501" s="39">
        <v>2060</v>
      </c>
      <c r="J501" s="40">
        <v>58592</v>
      </c>
      <c r="L501" s="20"/>
    </row>
    <row r="502" spans="8:12">
      <c r="H502" s="38" t="s">
        <v>1819</v>
      </c>
      <c r="I502" s="39">
        <v>2060</v>
      </c>
      <c r="J502" s="40">
        <v>58627</v>
      </c>
      <c r="L502" s="20"/>
    </row>
    <row r="503" spans="8:12">
      <c r="H503" s="38" t="s">
        <v>155</v>
      </c>
      <c r="I503" s="39">
        <v>2060</v>
      </c>
      <c r="J503" s="40">
        <v>58690</v>
      </c>
      <c r="L503" s="20"/>
    </row>
    <row r="504" spans="8:12">
      <c r="H504" s="38" t="s">
        <v>158</v>
      </c>
      <c r="I504" s="39">
        <v>2060</v>
      </c>
      <c r="J504" s="40">
        <v>58725</v>
      </c>
      <c r="L504" s="20"/>
    </row>
    <row r="505" spans="8:12">
      <c r="H505" s="38" t="s">
        <v>1820</v>
      </c>
      <c r="I505" s="39">
        <v>2060</v>
      </c>
      <c r="J505" s="40">
        <v>58756</v>
      </c>
      <c r="L505" s="20"/>
    </row>
    <row r="506" spans="8:12">
      <c r="H506" s="38" t="s">
        <v>166</v>
      </c>
      <c r="I506" s="39">
        <v>2060</v>
      </c>
      <c r="J506" s="40">
        <v>58770</v>
      </c>
      <c r="L506" s="20"/>
    </row>
    <row r="507" spans="8:12">
      <c r="H507" s="38" t="s">
        <v>1821</v>
      </c>
      <c r="I507" s="39">
        <v>2060</v>
      </c>
      <c r="J507" s="40">
        <v>58771</v>
      </c>
      <c r="L507" s="20"/>
    </row>
    <row r="508" spans="8:12">
      <c r="H508" s="38" t="s">
        <v>1822</v>
      </c>
      <c r="I508" s="39">
        <v>2060</v>
      </c>
      <c r="J508" s="40">
        <v>58799</v>
      </c>
      <c r="L508" s="20"/>
    </row>
    <row r="509" spans="8:12">
      <c r="H509" s="36" t="s">
        <v>1816</v>
      </c>
      <c r="I509" s="9">
        <v>2060</v>
      </c>
      <c r="J509" s="37">
        <v>58806</v>
      </c>
      <c r="L509" s="20"/>
    </row>
    <row r="510" spans="8:12">
      <c r="H510" s="36" t="s">
        <v>1817</v>
      </c>
      <c r="I510" s="9">
        <v>2061</v>
      </c>
      <c r="J510" s="37">
        <v>58823</v>
      </c>
      <c r="L510" s="20"/>
    </row>
    <row r="511" spans="8:12">
      <c r="H511" s="36" t="s">
        <v>1818</v>
      </c>
      <c r="I511" s="9">
        <v>2061</v>
      </c>
      <c r="J511" s="37">
        <v>58858</v>
      </c>
      <c r="L511" s="20"/>
    </row>
    <row r="512" spans="8:12">
      <c r="H512" s="36" t="s">
        <v>148</v>
      </c>
      <c r="I512" s="9">
        <v>2061</v>
      </c>
      <c r="J512" s="37">
        <v>58956</v>
      </c>
      <c r="L512" s="20"/>
    </row>
    <row r="513" spans="8:12">
      <c r="H513" s="36" t="s">
        <v>1819</v>
      </c>
      <c r="I513" s="9">
        <v>2061</v>
      </c>
      <c r="J513" s="37">
        <v>58991</v>
      </c>
      <c r="L513" s="20"/>
    </row>
    <row r="514" spans="8:12">
      <c r="H514" s="36" t="s">
        <v>155</v>
      </c>
      <c r="I514" s="9">
        <v>2061</v>
      </c>
      <c r="J514" s="37">
        <v>59054</v>
      </c>
      <c r="L514" s="20"/>
    </row>
    <row r="515" spans="8:12">
      <c r="H515" s="36" t="s">
        <v>158</v>
      </c>
      <c r="I515" s="9">
        <v>2061</v>
      </c>
      <c r="J515" s="37">
        <v>59089</v>
      </c>
      <c r="L515" s="20"/>
    </row>
    <row r="516" spans="8:12">
      <c r="H516" s="36" t="s">
        <v>1820</v>
      </c>
      <c r="I516" s="9">
        <v>2061</v>
      </c>
      <c r="J516" s="37">
        <v>59121</v>
      </c>
      <c r="L516" s="20"/>
    </row>
    <row r="517" spans="8:12">
      <c r="H517" s="36" t="s">
        <v>166</v>
      </c>
      <c r="I517" s="9">
        <v>2061</v>
      </c>
      <c r="J517" s="37">
        <v>59134</v>
      </c>
      <c r="L517" s="20"/>
    </row>
    <row r="518" spans="8:12">
      <c r="H518" s="36" t="s">
        <v>1821</v>
      </c>
      <c r="I518" s="9">
        <v>2061</v>
      </c>
      <c r="J518" s="37">
        <v>59135</v>
      </c>
      <c r="L518" s="20"/>
    </row>
    <row r="519" spans="8:12">
      <c r="H519" s="36" t="s">
        <v>1822</v>
      </c>
      <c r="I519" s="9">
        <v>2061</v>
      </c>
      <c r="J519" s="37">
        <v>59166</v>
      </c>
      <c r="L519" s="20"/>
    </row>
    <row r="520" spans="8:12">
      <c r="H520" s="38" t="s">
        <v>1816</v>
      </c>
      <c r="I520" s="39">
        <v>2062</v>
      </c>
      <c r="J520" s="40">
        <v>59173</v>
      </c>
      <c r="L520" s="20"/>
    </row>
    <row r="521" spans="8:12">
      <c r="H521" s="38" t="s">
        <v>1817</v>
      </c>
      <c r="I521" s="39">
        <v>2062</v>
      </c>
      <c r="J521" s="40">
        <v>59187</v>
      </c>
      <c r="L521" s="20"/>
    </row>
    <row r="522" spans="8:12">
      <c r="H522" s="38" t="s">
        <v>1818</v>
      </c>
      <c r="I522" s="39">
        <v>2062</v>
      </c>
      <c r="J522" s="40">
        <v>59222</v>
      </c>
      <c r="L522" s="20"/>
    </row>
    <row r="523" spans="8:12">
      <c r="H523" s="38" t="s">
        <v>148</v>
      </c>
      <c r="I523" s="39">
        <v>2062</v>
      </c>
      <c r="J523" s="40">
        <v>59320</v>
      </c>
      <c r="L523" s="20"/>
    </row>
    <row r="524" spans="8:12">
      <c r="H524" s="38" t="s">
        <v>1819</v>
      </c>
      <c r="I524" s="39">
        <v>2062</v>
      </c>
      <c r="J524" s="40">
        <v>59356</v>
      </c>
      <c r="L524" s="20"/>
    </row>
    <row r="525" spans="8:12">
      <c r="H525" s="38" t="s">
        <v>155</v>
      </c>
      <c r="I525" s="39">
        <v>2062</v>
      </c>
      <c r="J525" s="40">
        <v>59418</v>
      </c>
      <c r="L525" s="20"/>
    </row>
    <row r="526" spans="8:12">
      <c r="H526" s="38" t="s">
        <v>158</v>
      </c>
      <c r="I526" s="39">
        <v>2062</v>
      </c>
      <c r="J526" s="40">
        <v>59453</v>
      </c>
      <c r="L526" s="20"/>
    </row>
    <row r="527" spans="8:12">
      <c r="H527" s="38" t="s">
        <v>1820</v>
      </c>
      <c r="I527" s="39">
        <v>2062</v>
      </c>
      <c r="J527" s="40">
        <v>59485</v>
      </c>
      <c r="L527" s="20"/>
    </row>
    <row r="528" spans="8:12">
      <c r="H528" s="38" t="s">
        <v>166</v>
      </c>
      <c r="I528" s="39">
        <v>2062</v>
      </c>
      <c r="J528" s="40">
        <v>59498</v>
      </c>
      <c r="L528" s="20"/>
    </row>
    <row r="529" spans="8:12">
      <c r="H529" s="38" t="s">
        <v>1821</v>
      </c>
      <c r="I529" s="39">
        <v>2062</v>
      </c>
      <c r="J529" s="40">
        <v>59499</v>
      </c>
      <c r="L529" s="20"/>
    </row>
    <row r="530" spans="8:12">
      <c r="H530" s="38" t="s">
        <v>1822</v>
      </c>
      <c r="I530" s="39">
        <v>2062</v>
      </c>
      <c r="J530" s="40">
        <v>59530</v>
      </c>
      <c r="L530" s="20"/>
    </row>
    <row r="531" spans="8:12">
      <c r="H531" s="36" t="s">
        <v>1816</v>
      </c>
      <c r="I531" s="9">
        <v>2063</v>
      </c>
      <c r="J531" s="37">
        <v>59537</v>
      </c>
      <c r="L531" s="20"/>
    </row>
    <row r="532" spans="8:12">
      <c r="H532" s="36" t="s">
        <v>1817</v>
      </c>
      <c r="I532" s="9">
        <v>2063</v>
      </c>
      <c r="J532" s="37">
        <v>59551</v>
      </c>
      <c r="L532" s="20"/>
    </row>
    <row r="533" spans="8:12">
      <c r="H533" s="36" t="s">
        <v>1818</v>
      </c>
      <c r="I533" s="9">
        <v>2063</v>
      </c>
      <c r="J533" s="37">
        <v>59586</v>
      </c>
      <c r="L533" s="20"/>
    </row>
    <row r="534" spans="8:12">
      <c r="H534" s="36" t="s">
        <v>148</v>
      </c>
      <c r="I534" s="9">
        <v>2063</v>
      </c>
      <c r="J534" s="37">
        <v>59684</v>
      </c>
      <c r="L534" s="20"/>
    </row>
    <row r="535" spans="8:12">
      <c r="H535" s="36" t="s">
        <v>1819</v>
      </c>
      <c r="I535" s="9">
        <v>2063</v>
      </c>
      <c r="J535" s="37">
        <v>59721</v>
      </c>
      <c r="L535" s="20"/>
    </row>
    <row r="536" spans="8:12">
      <c r="H536" s="36" t="s">
        <v>155</v>
      </c>
      <c r="I536" s="9">
        <v>2063</v>
      </c>
      <c r="J536" s="37">
        <v>59782</v>
      </c>
      <c r="L536" s="20"/>
    </row>
    <row r="537" spans="8:12">
      <c r="H537" s="36" t="s">
        <v>158</v>
      </c>
      <c r="I537" s="9">
        <v>2063</v>
      </c>
      <c r="J537" s="37">
        <v>59817</v>
      </c>
      <c r="L537" s="20"/>
    </row>
    <row r="538" spans="8:12">
      <c r="H538" s="36" t="s">
        <v>1820</v>
      </c>
      <c r="I538" s="9">
        <v>2063</v>
      </c>
      <c r="J538" s="37">
        <v>59852</v>
      </c>
      <c r="L538" s="20"/>
    </row>
    <row r="539" spans="8:12">
      <c r="H539" s="36" t="s">
        <v>166</v>
      </c>
      <c r="I539" s="9">
        <v>2063</v>
      </c>
      <c r="J539" s="37">
        <v>59862</v>
      </c>
      <c r="L539" s="20"/>
    </row>
    <row r="540" spans="8:12">
      <c r="H540" s="36" t="s">
        <v>1821</v>
      </c>
      <c r="I540" s="9">
        <v>2063</v>
      </c>
      <c r="J540" s="37">
        <v>59863</v>
      </c>
      <c r="L540" s="20"/>
    </row>
    <row r="541" spans="8:12">
      <c r="H541" s="36" t="s">
        <v>1822</v>
      </c>
      <c r="I541" s="9">
        <v>2063</v>
      </c>
      <c r="J541" s="37">
        <v>59895</v>
      </c>
      <c r="L541" s="20"/>
    </row>
    <row r="542" spans="8:12">
      <c r="H542" s="38" t="s">
        <v>1816</v>
      </c>
      <c r="I542" s="39">
        <v>2064</v>
      </c>
      <c r="J542" s="40">
        <v>59902</v>
      </c>
      <c r="L542" s="20"/>
    </row>
    <row r="543" spans="8:12">
      <c r="H543" s="38" t="s">
        <v>1817</v>
      </c>
      <c r="I543" s="39">
        <v>2064</v>
      </c>
      <c r="J543" s="40">
        <v>59922</v>
      </c>
      <c r="L543" s="20"/>
    </row>
    <row r="544" spans="8:12">
      <c r="H544" s="38" t="s">
        <v>1818</v>
      </c>
      <c r="I544" s="39">
        <v>2064</v>
      </c>
      <c r="J544" s="40">
        <v>59950</v>
      </c>
      <c r="L544" s="20"/>
    </row>
    <row r="545" spans="8:12">
      <c r="H545" s="38" t="s">
        <v>148</v>
      </c>
      <c r="I545" s="39">
        <v>2064</v>
      </c>
      <c r="J545" s="40">
        <v>60048</v>
      </c>
      <c r="L545" s="20"/>
    </row>
    <row r="546" spans="8:12">
      <c r="H546" s="38" t="s">
        <v>1819</v>
      </c>
      <c r="I546" s="39">
        <v>2064</v>
      </c>
      <c r="J546" s="40">
        <v>60087</v>
      </c>
      <c r="L546" s="20"/>
    </row>
    <row r="547" spans="8:12">
      <c r="H547" s="38" t="s">
        <v>155</v>
      </c>
      <c r="I547" s="39">
        <v>2064</v>
      </c>
      <c r="J547" s="40">
        <v>60146</v>
      </c>
      <c r="L547" s="20"/>
    </row>
    <row r="548" spans="8:12">
      <c r="H548" s="38" t="s">
        <v>158</v>
      </c>
      <c r="I548" s="39">
        <v>2064</v>
      </c>
      <c r="J548" s="40">
        <v>60188</v>
      </c>
      <c r="L548" s="20"/>
    </row>
    <row r="549" spans="8:12">
      <c r="H549" s="38" t="s">
        <v>1820</v>
      </c>
      <c r="I549" s="39">
        <v>2064</v>
      </c>
      <c r="J549" s="40">
        <v>60217</v>
      </c>
      <c r="L549" s="20"/>
    </row>
    <row r="550" spans="8:12">
      <c r="H550" s="38" t="s">
        <v>166</v>
      </c>
      <c r="I550" s="39">
        <v>2064</v>
      </c>
      <c r="J550" s="40">
        <v>60233</v>
      </c>
      <c r="L550" s="20"/>
    </row>
    <row r="551" spans="8:12">
      <c r="H551" s="38" t="s">
        <v>1821</v>
      </c>
      <c r="I551" s="39">
        <v>2064</v>
      </c>
      <c r="J551" s="40">
        <v>60234</v>
      </c>
      <c r="L551" s="20"/>
    </row>
    <row r="552" spans="8:12">
      <c r="H552" s="38" t="s">
        <v>1822</v>
      </c>
      <c r="I552" s="39">
        <v>2064</v>
      </c>
      <c r="J552" s="40">
        <v>60261</v>
      </c>
      <c r="L552" s="20"/>
    </row>
    <row r="553" spans="8:12">
      <c r="H553" s="36" t="s">
        <v>1816</v>
      </c>
      <c r="I553" s="9">
        <v>2065</v>
      </c>
      <c r="J553" s="37">
        <v>60268</v>
      </c>
      <c r="L553" s="20"/>
    </row>
    <row r="554" spans="8:12">
      <c r="H554" s="36" t="s">
        <v>1817</v>
      </c>
      <c r="I554" s="9">
        <v>2065</v>
      </c>
      <c r="J554" s="37">
        <v>60286</v>
      </c>
      <c r="L554" s="20"/>
    </row>
    <row r="555" spans="8:12">
      <c r="H555" s="36" t="s">
        <v>1818</v>
      </c>
      <c r="I555" s="9">
        <v>2065</v>
      </c>
      <c r="J555" s="37">
        <v>60314</v>
      </c>
      <c r="L555" s="20"/>
    </row>
    <row r="556" spans="8:12">
      <c r="H556" s="36" t="s">
        <v>148</v>
      </c>
      <c r="I556" s="9">
        <v>2065</v>
      </c>
      <c r="J556" s="37">
        <v>60412</v>
      </c>
      <c r="L556" s="20"/>
    </row>
    <row r="557" spans="8:12">
      <c r="H557" s="36" t="s">
        <v>1819</v>
      </c>
      <c r="I557" s="9">
        <v>2065</v>
      </c>
      <c r="J557" s="37">
        <v>60451</v>
      </c>
      <c r="L557" s="20"/>
    </row>
    <row r="558" spans="8:12">
      <c r="H558" s="36" t="s">
        <v>155</v>
      </c>
      <c r="I558" s="9">
        <v>2065</v>
      </c>
      <c r="J558" s="37">
        <v>60517</v>
      </c>
      <c r="L558" s="20"/>
    </row>
    <row r="559" spans="8:12">
      <c r="H559" s="36" t="s">
        <v>158</v>
      </c>
      <c r="I559" s="9">
        <v>2065</v>
      </c>
      <c r="J559" s="37">
        <v>60552</v>
      </c>
      <c r="L559" s="20"/>
    </row>
    <row r="560" spans="8:12">
      <c r="H560" s="36" t="s">
        <v>1820</v>
      </c>
      <c r="I560" s="9">
        <v>2065</v>
      </c>
      <c r="J560" s="37">
        <v>60582</v>
      </c>
      <c r="L560" s="20"/>
    </row>
    <row r="561" spans="8:12">
      <c r="H561" s="36" t="s">
        <v>166</v>
      </c>
      <c r="I561" s="9">
        <v>2065</v>
      </c>
      <c r="J561" s="37">
        <v>60597</v>
      </c>
      <c r="L561" s="20"/>
    </row>
    <row r="562" spans="8:12">
      <c r="H562" s="36" t="s">
        <v>1821</v>
      </c>
      <c r="I562" s="9">
        <v>2065</v>
      </c>
      <c r="J562" s="37">
        <v>60598</v>
      </c>
      <c r="L562" s="20"/>
    </row>
    <row r="563" spans="8:12">
      <c r="H563" s="36" t="s">
        <v>1822</v>
      </c>
      <c r="I563" s="9">
        <v>2065</v>
      </c>
      <c r="J563" s="37">
        <v>60626</v>
      </c>
      <c r="L563" s="20"/>
    </row>
    <row r="564" spans="8:12">
      <c r="H564" s="38" t="s">
        <v>1816</v>
      </c>
      <c r="I564" s="39">
        <v>2066</v>
      </c>
      <c r="J564" s="40">
        <v>60633</v>
      </c>
      <c r="L564" s="20"/>
    </row>
    <row r="565" spans="8:12">
      <c r="H565" s="38" t="s">
        <v>1817</v>
      </c>
      <c r="I565" s="39">
        <v>2066</v>
      </c>
      <c r="J565" s="40">
        <v>60650</v>
      </c>
      <c r="L565" s="20"/>
    </row>
    <row r="566" spans="8:12">
      <c r="H566" s="38" t="s">
        <v>1818</v>
      </c>
      <c r="I566" s="39">
        <v>2066</v>
      </c>
      <c r="J566" s="40">
        <v>60678</v>
      </c>
      <c r="L566" s="20"/>
    </row>
    <row r="567" spans="8:12">
      <c r="H567" s="38" t="s">
        <v>148</v>
      </c>
      <c r="I567" s="39">
        <v>2066</v>
      </c>
      <c r="J567" s="40">
        <v>60783</v>
      </c>
      <c r="L567" s="20"/>
    </row>
    <row r="568" spans="8:12">
      <c r="H568" s="38" t="s">
        <v>1819</v>
      </c>
      <c r="I568" s="39">
        <v>2066</v>
      </c>
      <c r="J568" s="40">
        <v>60818</v>
      </c>
      <c r="L568" s="20"/>
    </row>
    <row r="569" spans="8:12">
      <c r="H569" s="38" t="s">
        <v>155</v>
      </c>
      <c r="I569" s="39">
        <v>2066</v>
      </c>
      <c r="J569" s="40">
        <v>60881</v>
      </c>
      <c r="L569" s="20"/>
    </row>
    <row r="570" spans="8:12">
      <c r="H570" s="38" t="s">
        <v>158</v>
      </c>
      <c r="I570" s="39">
        <v>2066</v>
      </c>
      <c r="J570" s="40">
        <v>60916</v>
      </c>
      <c r="L570" s="20"/>
    </row>
    <row r="571" spans="8:12">
      <c r="H571" s="38" t="s">
        <v>1820</v>
      </c>
      <c r="I571" s="39">
        <v>2066</v>
      </c>
      <c r="J571" s="40">
        <v>60947</v>
      </c>
      <c r="L571" s="20"/>
    </row>
    <row r="572" spans="8:12">
      <c r="H572" s="38" t="s">
        <v>166</v>
      </c>
      <c r="I572" s="39">
        <v>2066</v>
      </c>
      <c r="J572" s="40">
        <v>60961</v>
      </c>
      <c r="L572" s="20"/>
    </row>
    <row r="573" spans="8:12">
      <c r="H573" s="38" t="s">
        <v>1821</v>
      </c>
      <c r="I573" s="39">
        <v>2066</v>
      </c>
      <c r="J573" s="40">
        <v>60962</v>
      </c>
      <c r="L573" s="20"/>
    </row>
    <row r="574" spans="8:12">
      <c r="H574" s="38" t="s">
        <v>1822</v>
      </c>
      <c r="I574" s="39">
        <v>2066</v>
      </c>
      <c r="J574" s="40">
        <v>60990</v>
      </c>
      <c r="L574" s="20"/>
    </row>
    <row r="575" spans="8:12">
      <c r="H575" s="36" t="s">
        <v>1816</v>
      </c>
      <c r="I575" s="9">
        <v>2066</v>
      </c>
      <c r="J575" s="37">
        <v>60997</v>
      </c>
      <c r="L575" s="20"/>
    </row>
    <row r="576" spans="8:12">
      <c r="H576" s="36" t="s">
        <v>1817</v>
      </c>
      <c r="I576" s="9">
        <v>2067</v>
      </c>
      <c r="J576" s="37">
        <v>61014</v>
      </c>
      <c r="L576" s="20"/>
    </row>
    <row r="577" spans="8:12">
      <c r="H577" s="36" t="s">
        <v>1818</v>
      </c>
      <c r="I577" s="9">
        <v>2067</v>
      </c>
      <c r="J577" s="37">
        <v>61049</v>
      </c>
      <c r="L577" s="20"/>
    </row>
    <row r="578" spans="8:12">
      <c r="H578" s="36" t="s">
        <v>148</v>
      </c>
      <c r="I578" s="9">
        <v>2067</v>
      </c>
      <c r="J578" s="37">
        <v>61147</v>
      </c>
      <c r="L578" s="20"/>
    </row>
    <row r="579" spans="8:12">
      <c r="H579" s="36" t="s">
        <v>1819</v>
      </c>
      <c r="I579" s="9">
        <v>2067</v>
      </c>
      <c r="J579" s="37">
        <v>61182</v>
      </c>
      <c r="L579" s="20"/>
    </row>
    <row r="580" spans="8:12">
      <c r="H580" s="36" t="s">
        <v>155</v>
      </c>
      <c r="I580" s="9">
        <v>2067</v>
      </c>
      <c r="J580" s="37">
        <v>61245</v>
      </c>
      <c r="L580" s="20"/>
    </row>
    <row r="581" spans="8:12">
      <c r="H581" s="36" t="s">
        <v>158</v>
      </c>
      <c r="I581" s="9">
        <v>2067</v>
      </c>
      <c r="J581" s="37">
        <v>61280</v>
      </c>
      <c r="L581" s="20"/>
    </row>
    <row r="582" spans="8:12">
      <c r="H582" s="36" t="s">
        <v>1820</v>
      </c>
      <c r="I582" s="9">
        <v>2067</v>
      </c>
      <c r="J582" s="37">
        <v>61312</v>
      </c>
      <c r="L582" s="20"/>
    </row>
    <row r="583" spans="8:12">
      <c r="H583" s="36" t="s">
        <v>166</v>
      </c>
      <c r="I583" s="9">
        <v>2067</v>
      </c>
      <c r="J583" s="37">
        <v>61325</v>
      </c>
      <c r="L583" s="20"/>
    </row>
    <row r="584" spans="8:12">
      <c r="H584" s="36" t="s">
        <v>1821</v>
      </c>
      <c r="I584" s="9">
        <v>2067</v>
      </c>
      <c r="J584" s="37">
        <v>61326</v>
      </c>
      <c r="L584" s="20"/>
    </row>
    <row r="585" spans="8:12">
      <c r="H585" s="36" t="s">
        <v>1822</v>
      </c>
      <c r="I585" s="9">
        <v>2067</v>
      </c>
      <c r="J585" s="37">
        <v>61357</v>
      </c>
      <c r="L585" s="20"/>
    </row>
    <row r="586" spans="8:12">
      <c r="H586" s="38" t="s">
        <v>1816</v>
      </c>
      <c r="I586" s="39">
        <v>2068</v>
      </c>
      <c r="J586" s="40">
        <v>61364</v>
      </c>
      <c r="L586" s="20"/>
    </row>
    <row r="587" spans="8:12">
      <c r="H587" s="38" t="s">
        <v>1817</v>
      </c>
      <c r="I587" s="39">
        <v>2068</v>
      </c>
      <c r="J587" s="40">
        <v>61378</v>
      </c>
      <c r="L587" s="20"/>
    </row>
    <row r="588" spans="8:12">
      <c r="H588" s="38" t="s">
        <v>1818</v>
      </c>
      <c r="I588" s="39">
        <v>2068</v>
      </c>
      <c r="J588" s="40">
        <v>61413</v>
      </c>
      <c r="L588" s="20"/>
    </row>
    <row r="589" spans="8:12">
      <c r="H589" s="38" t="s">
        <v>148</v>
      </c>
      <c r="I589" s="39">
        <v>2068</v>
      </c>
      <c r="J589" s="40">
        <v>61511</v>
      </c>
      <c r="L589" s="20"/>
    </row>
    <row r="590" spans="8:12">
      <c r="H590" s="38" t="s">
        <v>1819</v>
      </c>
      <c r="I590" s="39">
        <v>2068</v>
      </c>
      <c r="J590" s="40">
        <v>61548</v>
      </c>
      <c r="L590" s="20"/>
    </row>
    <row r="591" spans="8:12">
      <c r="H591" s="38" t="s">
        <v>155</v>
      </c>
      <c r="I591" s="39">
        <v>2068</v>
      </c>
      <c r="J591" s="40">
        <v>61609</v>
      </c>
      <c r="L591" s="20"/>
    </row>
    <row r="592" spans="8:12">
      <c r="H592" s="38" t="s">
        <v>158</v>
      </c>
      <c r="I592" s="39">
        <v>2068</v>
      </c>
      <c r="J592" s="40">
        <v>61644</v>
      </c>
      <c r="L592" s="20"/>
    </row>
    <row r="593" spans="8:12">
      <c r="H593" s="38" t="s">
        <v>1820</v>
      </c>
      <c r="I593" s="39">
        <v>2068</v>
      </c>
      <c r="J593" s="40">
        <v>61679</v>
      </c>
      <c r="L593" s="20"/>
    </row>
    <row r="594" spans="8:12">
      <c r="H594" s="38" t="s">
        <v>166</v>
      </c>
      <c r="I594" s="39">
        <v>2068</v>
      </c>
      <c r="J594" s="40">
        <v>61689</v>
      </c>
      <c r="L594" s="20"/>
    </row>
    <row r="595" spans="8:12">
      <c r="H595" s="38" t="s">
        <v>1821</v>
      </c>
      <c r="I595" s="39">
        <v>2068</v>
      </c>
      <c r="J595" s="40">
        <v>61690</v>
      </c>
      <c r="L595" s="20"/>
    </row>
    <row r="596" spans="8:12">
      <c r="H596" s="38" t="s">
        <v>1822</v>
      </c>
      <c r="I596" s="39">
        <v>2068</v>
      </c>
      <c r="J596" s="40">
        <v>61722</v>
      </c>
      <c r="L596" s="20"/>
    </row>
    <row r="597" spans="8:12">
      <c r="H597" s="36" t="s">
        <v>1816</v>
      </c>
      <c r="I597" s="9">
        <v>2069</v>
      </c>
      <c r="J597" s="37">
        <v>61729</v>
      </c>
      <c r="L597" s="20"/>
    </row>
    <row r="598" spans="8:12">
      <c r="H598" s="36" t="s">
        <v>1817</v>
      </c>
      <c r="I598" s="9">
        <v>2069</v>
      </c>
      <c r="J598" s="37">
        <v>61749</v>
      </c>
      <c r="L598" s="20"/>
    </row>
    <row r="599" spans="8:12">
      <c r="H599" s="36" t="s">
        <v>1818</v>
      </c>
      <c r="I599" s="9">
        <v>2069</v>
      </c>
      <c r="J599" s="37">
        <v>61777</v>
      </c>
      <c r="L599" s="20"/>
    </row>
    <row r="600" spans="8:12">
      <c r="H600" s="36" t="s">
        <v>148</v>
      </c>
      <c r="I600" s="9">
        <v>2069</v>
      </c>
      <c r="J600" s="37">
        <v>61875</v>
      </c>
      <c r="L600" s="20"/>
    </row>
    <row r="601" spans="8:12">
      <c r="H601" s="36" t="s">
        <v>1819</v>
      </c>
      <c r="I601" s="9">
        <v>2069</v>
      </c>
      <c r="J601" s="37">
        <v>61913</v>
      </c>
      <c r="L601" s="20"/>
    </row>
    <row r="602" spans="8:12">
      <c r="H602" s="36" t="s">
        <v>155</v>
      </c>
      <c r="I602" s="9">
        <v>2069</v>
      </c>
      <c r="J602" s="37">
        <v>61973</v>
      </c>
      <c r="L602" s="20"/>
    </row>
    <row r="603" spans="8:12">
      <c r="H603" s="36" t="s">
        <v>158</v>
      </c>
      <c r="I603" s="9">
        <v>2069</v>
      </c>
      <c r="J603" s="37">
        <v>62015</v>
      </c>
      <c r="L603" s="20"/>
    </row>
    <row r="604" spans="8:12">
      <c r="H604" s="36" t="s">
        <v>1820</v>
      </c>
      <c r="I604" s="9">
        <v>2069</v>
      </c>
      <c r="J604" s="37">
        <v>62043</v>
      </c>
      <c r="L604" s="20"/>
    </row>
    <row r="605" spans="8:12">
      <c r="H605" s="36" t="s">
        <v>166</v>
      </c>
      <c r="I605" s="9">
        <v>2069</v>
      </c>
      <c r="J605" s="37">
        <v>62060</v>
      </c>
      <c r="L605" s="20"/>
    </row>
    <row r="606" spans="8:12">
      <c r="H606" s="36" t="s">
        <v>1821</v>
      </c>
      <c r="I606" s="9">
        <v>2069</v>
      </c>
      <c r="J606" s="37">
        <v>62061</v>
      </c>
      <c r="L606" s="20"/>
    </row>
    <row r="607" spans="8:12">
      <c r="H607" s="36" t="s">
        <v>1822</v>
      </c>
      <c r="I607" s="9">
        <v>2069</v>
      </c>
      <c r="J607" s="37">
        <v>62087</v>
      </c>
      <c r="L607" s="20"/>
    </row>
    <row r="608" spans="8:12">
      <c r="H608" s="38" t="s">
        <v>1816</v>
      </c>
      <c r="I608" s="39">
        <v>2070</v>
      </c>
      <c r="J608" s="40">
        <v>62094</v>
      </c>
      <c r="L608" s="20"/>
    </row>
    <row r="609" spans="8:12">
      <c r="H609" s="38" t="s">
        <v>1817</v>
      </c>
      <c r="I609" s="39">
        <v>2070</v>
      </c>
      <c r="J609" s="40">
        <v>62113</v>
      </c>
      <c r="L609" s="20"/>
    </row>
    <row r="610" spans="8:12">
      <c r="H610" s="38" t="s">
        <v>1818</v>
      </c>
      <c r="I610" s="39">
        <v>2070</v>
      </c>
      <c r="J610" s="40">
        <v>62141</v>
      </c>
      <c r="L610" s="20"/>
    </row>
    <row r="611" spans="8:12">
      <c r="H611" s="38" t="s">
        <v>148</v>
      </c>
      <c r="I611" s="39">
        <v>2070</v>
      </c>
      <c r="J611" s="40">
        <v>62239</v>
      </c>
      <c r="L611" s="20"/>
    </row>
    <row r="612" spans="8:12">
      <c r="H612" s="38" t="s">
        <v>1819</v>
      </c>
      <c r="I612" s="39">
        <v>2070</v>
      </c>
      <c r="J612" s="40">
        <v>62278</v>
      </c>
      <c r="L612" s="20"/>
    </row>
    <row r="613" spans="8:12">
      <c r="H613" s="38" t="s">
        <v>155</v>
      </c>
      <c r="I613" s="39">
        <v>2070</v>
      </c>
      <c r="J613" s="40">
        <v>62337</v>
      </c>
      <c r="L613" s="20"/>
    </row>
    <row r="614" spans="8:12">
      <c r="H614" s="38" t="s">
        <v>158</v>
      </c>
      <c r="I614" s="39">
        <v>2070</v>
      </c>
      <c r="J614" s="40">
        <v>62379</v>
      </c>
      <c r="L614" s="20"/>
    </row>
    <row r="615" spans="8:12">
      <c r="H615" s="38" t="s">
        <v>1820</v>
      </c>
      <c r="I615" s="39">
        <v>2070</v>
      </c>
      <c r="J615" s="40">
        <v>62408</v>
      </c>
      <c r="L615" s="20"/>
    </row>
    <row r="616" spans="8:12">
      <c r="H616" s="38" t="s">
        <v>166</v>
      </c>
      <c r="I616" s="39">
        <v>2070</v>
      </c>
      <c r="J616" s="40">
        <v>62424</v>
      </c>
      <c r="L616" s="20"/>
    </row>
    <row r="617" spans="8:12">
      <c r="H617" s="38" t="s">
        <v>1821</v>
      </c>
      <c r="I617" s="39">
        <v>2070</v>
      </c>
      <c r="J617" s="40">
        <v>62425</v>
      </c>
      <c r="L617" s="20"/>
    </row>
    <row r="618" spans="8:12">
      <c r="H618" s="38" t="s">
        <v>1822</v>
      </c>
      <c r="I618" s="39">
        <v>2070</v>
      </c>
      <c r="J618" s="40">
        <v>62452</v>
      </c>
      <c r="L618" s="20"/>
    </row>
    <row r="619" spans="8:12">
      <c r="H619" s="36" t="s">
        <v>1816</v>
      </c>
      <c r="I619" s="9">
        <v>2071</v>
      </c>
      <c r="J619" s="37">
        <v>62459</v>
      </c>
      <c r="L619" s="20"/>
    </row>
    <row r="620" spans="8:12">
      <c r="H620" s="36" t="s">
        <v>1817</v>
      </c>
      <c r="I620" s="9">
        <v>2071</v>
      </c>
      <c r="J620" s="37">
        <v>62477</v>
      </c>
      <c r="L620" s="20"/>
    </row>
    <row r="621" spans="8:12">
      <c r="H621" s="36" t="s">
        <v>1818</v>
      </c>
      <c r="I621" s="9">
        <v>2071</v>
      </c>
      <c r="J621" s="37">
        <v>62505</v>
      </c>
      <c r="L621" s="20"/>
    </row>
    <row r="622" spans="8:12">
      <c r="H622" s="36" t="s">
        <v>148</v>
      </c>
      <c r="I622" s="9">
        <v>2071</v>
      </c>
      <c r="J622" s="37">
        <v>62603</v>
      </c>
      <c r="L622" s="20"/>
    </row>
    <row r="623" spans="8:12">
      <c r="H623" s="36" t="s">
        <v>1819</v>
      </c>
      <c r="I623" s="9">
        <v>2071</v>
      </c>
      <c r="J623" s="37">
        <v>62642</v>
      </c>
      <c r="L623" s="20"/>
    </row>
    <row r="624" spans="8:12">
      <c r="H624" s="36" t="s">
        <v>155</v>
      </c>
      <c r="I624" s="9">
        <v>2071</v>
      </c>
      <c r="J624" s="37">
        <v>62708</v>
      </c>
      <c r="L624" s="20"/>
    </row>
    <row r="625" spans="8:10">
      <c r="H625" s="36" t="s">
        <v>158</v>
      </c>
      <c r="I625" s="9">
        <v>2071</v>
      </c>
      <c r="J625" s="37">
        <v>62743</v>
      </c>
    </row>
    <row r="626" spans="8:10">
      <c r="H626" s="36" t="s">
        <v>1820</v>
      </c>
      <c r="I626" s="9">
        <v>2071</v>
      </c>
      <c r="J626" s="37">
        <v>62773</v>
      </c>
    </row>
    <row r="627" spans="8:10">
      <c r="H627" s="36" t="s">
        <v>166</v>
      </c>
      <c r="I627" s="9">
        <v>2071</v>
      </c>
      <c r="J627" s="37">
        <v>62788</v>
      </c>
    </row>
    <row r="628" spans="8:10">
      <c r="H628" s="36" t="s">
        <v>1821</v>
      </c>
      <c r="I628" s="9">
        <v>2071</v>
      </c>
      <c r="J628" s="37">
        <v>62789</v>
      </c>
    </row>
    <row r="629" spans="8:10">
      <c r="H629" s="36" t="s">
        <v>1822</v>
      </c>
      <c r="I629" s="9">
        <v>2071</v>
      </c>
      <c r="J629" s="37">
        <v>62817</v>
      </c>
    </row>
    <row r="630" spans="8:10">
      <c r="H630" s="38" t="s">
        <v>1816</v>
      </c>
      <c r="I630" s="39">
        <v>2072</v>
      </c>
      <c r="J630" s="40">
        <v>62824</v>
      </c>
    </row>
    <row r="631" spans="8:10">
      <c r="H631" s="38" t="s">
        <v>1817</v>
      </c>
      <c r="I631" s="39">
        <v>2072</v>
      </c>
      <c r="J631" s="40">
        <v>62841</v>
      </c>
    </row>
    <row r="632" spans="8:10">
      <c r="H632" s="38" t="s">
        <v>1818</v>
      </c>
      <c r="I632" s="39">
        <v>2072</v>
      </c>
      <c r="J632" s="40">
        <v>62869</v>
      </c>
    </row>
    <row r="633" spans="8:10">
      <c r="H633" s="38" t="s">
        <v>148</v>
      </c>
      <c r="I633" s="39">
        <v>2072</v>
      </c>
      <c r="J633" s="40">
        <v>62974</v>
      </c>
    </row>
    <row r="634" spans="8:10">
      <c r="H634" s="38" t="s">
        <v>1819</v>
      </c>
      <c r="I634" s="39">
        <v>2072</v>
      </c>
      <c r="J634" s="40">
        <v>63009</v>
      </c>
    </row>
    <row r="635" spans="8:10">
      <c r="H635" s="38" t="s">
        <v>155</v>
      </c>
      <c r="I635" s="39">
        <v>2072</v>
      </c>
      <c r="J635" s="40">
        <v>63072</v>
      </c>
    </row>
    <row r="636" spans="8:10">
      <c r="H636" s="38" t="s">
        <v>158</v>
      </c>
      <c r="I636" s="39">
        <v>2072</v>
      </c>
      <c r="J636" s="40">
        <v>63107</v>
      </c>
    </row>
    <row r="637" spans="8:10">
      <c r="H637" s="38" t="s">
        <v>1820</v>
      </c>
      <c r="I637" s="39">
        <v>2072</v>
      </c>
      <c r="J637" s="40">
        <v>63139</v>
      </c>
    </row>
    <row r="638" spans="8:10">
      <c r="H638" s="38" t="s">
        <v>166</v>
      </c>
      <c r="I638" s="39">
        <v>2072</v>
      </c>
      <c r="J638" s="40">
        <v>63152</v>
      </c>
    </row>
    <row r="639" spans="8:10">
      <c r="H639" s="38" t="s">
        <v>1821</v>
      </c>
      <c r="I639" s="39">
        <v>2072</v>
      </c>
      <c r="J639" s="40">
        <v>63153</v>
      </c>
    </row>
    <row r="640" spans="8:10">
      <c r="H640" s="38" t="s">
        <v>1822</v>
      </c>
      <c r="I640" s="39">
        <v>2072</v>
      </c>
      <c r="J640" s="40">
        <v>63184</v>
      </c>
    </row>
    <row r="641" spans="8:10">
      <c r="H641" s="36" t="s">
        <v>1816</v>
      </c>
      <c r="I641" s="9">
        <v>2073</v>
      </c>
      <c r="J641" s="37">
        <v>63191</v>
      </c>
    </row>
    <row r="642" spans="8:10">
      <c r="H642" s="36" t="s">
        <v>1817</v>
      </c>
      <c r="I642" s="9">
        <v>2073</v>
      </c>
      <c r="J642" s="37">
        <v>63205</v>
      </c>
    </row>
    <row r="643" spans="8:10">
      <c r="H643" s="36" t="s">
        <v>1818</v>
      </c>
      <c r="I643" s="9">
        <v>2073</v>
      </c>
      <c r="J643" s="37">
        <v>63240</v>
      </c>
    </row>
    <row r="644" spans="8:10">
      <c r="H644" s="36" t="s">
        <v>148</v>
      </c>
      <c r="I644" s="9">
        <v>2073</v>
      </c>
      <c r="J644" s="37">
        <v>63338</v>
      </c>
    </row>
    <row r="645" spans="8:10">
      <c r="H645" s="36" t="s">
        <v>1819</v>
      </c>
      <c r="I645" s="9">
        <v>2073</v>
      </c>
      <c r="J645" s="37">
        <v>63374</v>
      </c>
    </row>
    <row r="646" spans="8:10">
      <c r="H646" s="36" t="s">
        <v>155</v>
      </c>
      <c r="I646" s="9">
        <v>2073</v>
      </c>
      <c r="J646" s="37">
        <v>63436</v>
      </c>
    </row>
    <row r="647" spans="8:10">
      <c r="H647" s="36" t="s">
        <v>158</v>
      </c>
      <c r="I647" s="9">
        <v>2073</v>
      </c>
      <c r="J647" s="37">
        <v>63471</v>
      </c>
    </row>
    <row r="648" spans="8:10">
      <c r="H648" s="36" t="s">
        <v>1820</v>
      </c>
      <c r="I648" s="9">
        <v>2073</v>
      </c>
      <c r="J648" s="37">
        <v>63503</v>
      </c>
    </row>
    <row r="649" spans="8:10">
      <c r="H649" s="36" t="s">
        <v>166</v>
      </c>
      <c r="I649" s="9">
        <v>2073</v>
      </c>
      <c r="J649" s="37">
        <v>63516</v>
      </c>
    </row>
    <row r="650" spans="8:10">
      <c r="H650" s="36" t="s">
        <v>1821</v>
      </c>
      <c r="I650" s="9">
        <v>2073</v>
      </c>
      <c r="J650" s="37">
        <v>63517</v>
      </c>
    </row>
    <row r="651" spans="8:10">
      <c r="H651" s="36" t="s">
        <v>1822</v>
      </c>
      <c r="I651" s="9">
        <v>2073</v>
      </c>
      <c r="J651" s="37">
        <v>63548</v>
      </c>
    </row>
    <row r="652" spans="8:10">
      <c r="H652" s="38" t="s">
        <v>1816</v>
      </c>
      <c r="I652" s="39">
        <v>2074</v>
      </c>
      <c r="J652" s="40">
        <v>63555</v>
      </c>
    </row>
    <row r="653" spans="8:10">
      <c r="H653" s="38" t="s">
        <v>1817</v>
      </c>
      <c r="I653" s="39">
        <v>2074</v>
      </c>
      <c r="J653" s="40">
        <v>63569</v>
      </c>
    </row>
    <row r="654" spans="8:10">
      <c r="H654" s="38" t="s">
        <v>1818</v>
      </c>
      <c r="I654" s="39">
        <v>2074</v>
      </c>
      <c r="J654" s="40">
        <v>63604</v>
      </c>
    </row>
    <row r="655" spans="8:10">
      <c r="H655" s="38" t="s">
        <v>148</v>
      </c>
      <c r="I655" s="39">
        <v>2074</v>
      </c>
      <c r="J655" s="40">
        <v>63702</v>
      </c>
    </row>
    <row r="656" spans="8:10">
      <c r="H656" s="38" t="s">
        <v>1819</v>
      </c>
      <c r="I656" s="39">
        <v>2074</v>
      </c>
      <c r="J656" s="40">
        <v>63739</v>
      </c>
    </row>
    <row r="657" spans="8:10">
      <c r="H657" s="38" t="s">
        <v>155</v>
      </c>
      <c r="I657" s="39">
        <v>2074</v>
      </c>
      <c r="J657" s="40">
        <v>63800</v>
      </c>
    </row>
    <row r="658" spans="8:10">
      <c r="H658" s="38" t="s">
        <v>158</v>
      </c>
      <c r="I658" s="39">
        <v>2074</v>
      </c>
      <c r="J658" s="40">
        <v>63835</v>
      </c>
    </row>
    <row r="659" spans="8:10">
      <c r="H659" s="38" t="s">
        <v>1820</v>
      </c>
      <c r="I659" s="39">
        <v>2074</v>
      </c>
      <c r="J659" s="40">
        <v>63870</v>
      </c>
    </row>
    <row r="660" spans="8:10">
      <c r="H660" s="38" t="s">
        <v>166</v>
      </c>
      <c r="I660" s="39">
        <v>2074</v>
      </c>
      <c r="J660" s="40">
        <v>63880</v>
      </c>
    </row>
    <row r="661" spans="8:10">
      <c r="H661" s="38" t="s">
        <v>1821</v>
      </c>
      <c r="I661" s="39">
        <v>2074</v>
      </c>
      <c r="J661" s="40">
        <v>63881</v>
      </c>
    </row>
    <row r="662" spans="8:10">
      <c r="H662" s="38" t="s">
        <v>1822</v>
      </c>
      <c r="I662" s="39">
        <v>2074</v>
      </c>
      <c r="J662" s="40">
        <v>63913</v>
      </c>
    </row>
    <row r="663" spans="8:10">
      <c r="H663" s="36" t="s">
        <v>1816</v>
      </c>
      <c r="I663" s="9">
        <v>2075</v>
      </c>
      <c r="J663" s="37">
        <v>63920</v>
      </c>
    </row>
    <row r="664" spans="8:10">
      <c r="H664" s="36" t="s">
        <v>1817</v>
      </c>
      <c r="I664" s="9">
        <v>2075</v>
      </c>
      <c r="J664" s="37">
        <v>63940</v>
      </c>
    </row>
    <row r="665" spans="8:10">
      <c r="H665" s="36" t="s">
        <v>1818</v>
      </c>
      <c r="I665" s="9">
        <v>2075</v>
      </c>
      <c r="J665" s="37">
        <v>63968</v>
      </c>
    </row>
    <row r="666" spans="8:10">
      <c r="H666" s="36" t="s">
        <v>148</v>
      </c>
      <c r="I666" s="9">
        <v>2075</v>
      </c>
      <c r="J666" s="37">
        <v>64066</v>
      </c>
    </row>
    <row r="667" spans="8:10">
      <c r="H667" s="36" t="s">
        <v>1819</v>
      </c>
      <c r="I667" s="9">
        <v>2075</v>
      </c>
      <c r="J667" s="37">
        <v>64104</v>
      </c>
    </row>
    <row r="668" spans="8:10">
      <c r="H668" s="36" t="s">
        <v>155</v>
      </c>
      <c r="I668" s="9">
        <v>2075</v>
      </c>
      <c r="J668" s="37">
        <v>64164</v>
      </c>
    </row>
    <row r="669" spans="8:10">
      <c r="H669" s="36" t="s">
        <v>158</v>
      </c>
      <c r="I669" s="9">
        <v>2075</v>
      </c>
      <c r="J669" s="37">
        <v>64206</v>
      </c>
    </row>
    <row r="670" spans="8:10">
      <c r="H670" s="36" t="s">
        <v>1820</v>
      </c>
      <c r="I670" s="9">
        <v>2075</v>
      </c>
      <c r="J670" s="37">
        <v>64234</v>
      </c>
    </row>
    <row r="671" spans="8:10">
      <c r="H671" s="36" t="s">
        <v>166</v>
      </c>
      <c r="I671" s="9">
        <v>2075</v>
      </c>
      <c r="J671" s="37">
        <v>64251</v>
      </c>
    </row>
    <row r="672" spans="8:10">
      <c r="H672" s="36" t="s">
        <v>1821</v>
      </c>
      <c r="I672" s="9">
        <v>2075</v>
      </c>
      <c r="J672" s="37">
        <v>64252</v>
      </c>
    </row>
    <row r="673" spans="8:10">
      <c r="H673" s="36" t="s">
        <v>1822</v>
      </c>
      <c r="I673" s="9">
        <v>2075</v>
      </c>
      <c r="J673" s="37">
        <v>64278</v>
      </c>
    </row>
    <row r="674" spans="8:10">
      <c r="H674" s="38" t="s">
        <v>1816</v>
      </c>
      <c r="I674" s="39">
        <v>2076</v>
      </c>
      <c r="J674" s="40">
        <v>64285</v>
      </c>
    </row>
    <row r="675" spans="8:10">
      <c r="H675" s="38" t="s">
        <v>1817</v>
      </c>
      <c r="I675" s="39">
        <v>2076</v>
      </c>
      <c r="J675" s="40">
        <v>64304</v>
      </c>
    </row>
    <row r="676" spans="8:10">
      <c r="H676" s="38" t="s">
        <v>1818</v>
      </c>
      <c r="I676" s="39">
        <v>2076</v>
      </c>
      <c r="J676" s="40">
        <v>64332</v>
      </c>
    </row>
    <row r="677" spans="8:10">
      <c r="H677" s="38" t="s">
        <v>148</v>
      </c>
      <c r="I677" s="39">
        <v>2076</v>
      </c>
      <c r="J677" s="40">
        <v>64430</v>
      </c>
    </row>
    <row r="678" spans="8:10">
      <c r="H678" s="38" t="s">
        <v>1819</v>
      </c>
      <c r="I678" s="39">
        <v>2076</v>
      </c>
      <c r="J678" s="40">
        <v>64469</v>
      </c>
    </row>
    <row r="679" spans="8:10">
      <c r="H679" s="38" t="s">
        <v>155</v>
      </c>
      <c r="I679" s="39">
        <v>2076</v>
      </c>
      <c r="J679" s="40">
        <v>64535</v>
      </c>
    </row>
    <row r="680" spans="8:10">
      <c r="H680" s="38" t="s">
        <v>158</v>
      </c>
      <c r="I680" s="39">
        <v>2076</v>
      </c>
      <c r="J680" s="40">
        <v>64570</v>
      </c>
    </row>
    <row r="681" spans="8:10">
      <c r="H681" s="38" t="s">
        <v>1820</v>
      </c>
      <c r="I681" s="39">
        <v>2076</v>
      </c>
      <c r="J681" s="40">
        <v>64600</v>
      </c>
    </row>
    <row r="682" spans="8:10">
      <c r="H682" s="38" t="s">
        <v>166</v>
      </c>
      <c r="I682" s="39">
        <v>2076</v>
      </c>
      <c r="J682" s="40">
        <v>64615</v>
      </c>
    </row>
    <row r="683" spans="8:10">
      <c r="H683" s="38" t="s">
        <v>1821</v>
      </c>
      <c r="I683" s="39">
        <v>2076</v>
      </c>
      <c r="J683" s="40">
        <v>64616</v>
      </c>
    </row>
    <row r="684" spans="8:10">
      <c r="H684" s="38" t="s">
        <v>1822</v>
      </c>
      <c r="I684" s="39">
        <v>2076</v>
      </c>
      <c r="J684" s="40">
        <v>64644</v>
      </c>
    </row>
    <row r="685" spans="8:10">
      <c r="H685" s="36" t="s">
        <v>1816</v>
      </c>
      <c r="I685" s="9">
        <v>2077</v>
      </c>
      <c r="J685" s="37">
        <v>64651</v>
      </c>
    </row>
    <row r="686" spans="8:10">
      <c r="H686" s="36" t="s">
        <v>1817</v>
      </c>
      <c r="I686" s="9">
        <v>2077</v>
      </c>
      <c r="J686" s="37">
        <v>64668</v>
      </c>
    </row>
    <row r="687" spans="8:10">
      <c r="H687" s="36" t="s">
        <v>1818</v>
      </c>
      <c r="I687" s="9">
        <v>2077</v>
      </c>
      <c r="J687" s="37">
        <v>64696</v>
      </c>
    </row>
    <row r="688" spans="8:10">
      <c r="H688" s="36" t="s">
        <v>148</v>
      </c>
      <c r="I688" s="9">
        <v>2077</v>
      </c>
      <c r="J688" s="37">
        <v>64801</v>
      </c>
    </row>
    <row r="689" spans="8:10">
      <c r="H689" s="36" t="s">
        <v>1819</v>
      </c>
      <c r="I689" s="9">
        <v>2077</v>
      </c>
      <c r="J689" s="37">
        <v>64836</v>
      </c>
    </row>
    <row r="690" spans="8:10">
      <c r="H690" s="36" t="s">
        <v>155</v>
      </c>
      <c r="I690" s="9">
        <v>2077</v>
      </c>
      <c r="J690" s="37">
        <v>64899</v>
      </c>
    </row>
    <row r="691" spans="8:10">
      <c r="H691" s="36" t="s">
        <v>158</v>
      </c>
      <c r="I691" s="9">
        <v>2077</v>
      </c>
      <c r="J691" s="37">
        <v>64934</v>
      </c>
    </row>
    <row r="692" spans="8:10">
      <c r="H692" s="36" t="s">
        <v>1820</v>
      </c>
      <c r="I692" s="9">
        <v>2077</v>
      </c>
      <c r="J692" s="37">
        <v>64965</v>
      </c>
    </row>
    <row r="693" spans="8:10">
      <c r="H693" s="36" t="s">
        <v>166</v>
      </c>
      <c r="I693" s="9">
        <v>2077</v>
      </c>
      <c r="J693" s="37">
        <v>64979</v>
      </c>
    </row>
    <row r="694" spans="8:10">
      <c r="H694" s="36" t="s">
        <v>1821</v>
      </c>
      <c r="I694" s="9">
        <v>2077</v>
      </c>
      <c r="J694" s="37">
        <v>64980</v>
      </c>
    </row>
    <row r="695" spans="8:10">
      <c r="H695" s="36" t="s">
        <v>1822</v>
      </c>
      <c r="I695" s="9">
        <v>2077</v>
      </c>
      <c r="J695" s="37">
        <v>65008</v>
      </c>
    </row>
    <row r="696" spans="8:10">
      <c r="H696" s="38" t="s">
        <v>1816</v>
      </c>
      <c r="I696" s="39">
        <v>2077</v>
      </c>
      <c r="J696" s="40">
        <v>65015</v>
      </c>
    </row>
    <row r="697" spans="8:10">
      <c r="H697" s="38" t="s">
        <v>1817</v>
      </c>
      <c r="I697" s="39">
        <v>2078</v>
      </c>
      <c r="J697" s="40">
        <v>65032</v>
      </c>
    </row>
    <row r="698" spans="8:10">
      <c r="H698" s="38" t="s">
        <v>1818</v>
      </c>
      <c r="I698" s="39">
        <v>2078</v>
      </c>
      <c r="J698" s="40">
        <v>65067</v>
      </c>
    </row>
    <row r="699" spans="8:10">
      <c r="H699" s="38" t="s">
        <v>148</v>
      </c>
      <c r="I699" s="39">
        <v>2078</v>
      </c>
      <c r="J699" s="40">
        <v>65165</v>
      </c>
    </row>
    <row r="700" spans="8:10">
      <c r="H700" s="38" t="s">
        <v>1819</v>
      </c>
      <c r="I700" s="39">
        <v>2078</v>
      </c>
      <c r="J700" s="40">
        <v>65200</v>
      </c>
    </row>
    <row r="701" spans="8:10">
      <c r="H701" s="38" t="s">
        <v>155</v>
      </c>
      <c r="I701" s="39">
        <v>2078</v>
      </c>
      <c r="J701" s="40">
        <v>65263</v>
      </c>
    </row>
    <row r="702" spans="8:10">
      <c r="H702" s="38" t="s">
        <v>158</v>
      </c>
      <c r="I702" s="39">
        <v>2078</v>
      </c>
      <c r="J702" s="40">
        <v>65298</v>
      </c>
    </row>
    <row r="703" spans="8:10">
      <c r="H703" s="38" t="s">
        <v>1820</v>
      </c>
      <c r="I703" s="39">
        <v>2078</v>
      </c>
      <c r="J703" s="40">
        <v>65330</v>
      </c>
    </row>
    <row r="704" spans="8:10">
      <c r="H704" s="38" t="s">
        <v>166</v>
      </c>
      <c r="I704" s="39">
        <v>2078</v>
      </c>
      <c r="J704" s="40">
        <v>65343</v>
      </c>
    </row>
    <row r="705" spans="8:10">
      <c r="H705" s="38" t="s">
        <v>1821</v>
      </c>
      <c r="I705" s="39">
        <v>2078</v>
      </c>
      <c r="J705" s="40">
        <v>65344</v>
      </c>
    </row>
    <row r="706" spans="8:10">
      <c r="H706" s="38" t="s">
        <v>1822</v>
      </c>
      <c r="I706" s="39">
        <v>2078</v>
      </c>
      <c r="J706" s="40">
        <v>65375</v>
      </c>
    </row>
    <row r="707" spans="8:10">
      <c r="H707" s="36" t="s">
        <v>1816</v>
      </c>
      <c r="I707" s="9">
        <v>2079</v>
      </c>
      <c r="J707" s="37">
        <v>65382</v>
      </c>
    </row>
    <row r="708" spans="8:10">
      <c r="H708" s="36" t="s">
        <v>1817</v>
      </c>
      <c r="I708" s="9">
        <v>2079</v>
      </c>
      <c r="J708" s="37">
        <v>65396</v>
      </c>
    </row>
    <row r="709" spans="8:10">
      <c r="H709" s="36" t="s">
        <v>1818</v>
      </c>
      <c r="I709" s="9">
        <v>2079</v>
      </c>
      <c r="J709" s="37">
        <v>65431</v>
      </c>
    </row>
    <row r="710" spans="8:10">
      <c r="H710" s="36" t="s">
        <v>148</v>
      </c>
      <c r="I710" s="9">
        <v>2079</v>
      </c>
      <c r="J710" s="37">
        <v>65529</v>
      </c>
    </row>
    <row r="711" spans="8:10">
      <c r="H711" s="36" t="s">
        <v>1819</v>
      </c>
      <c r="I711" s="9">
        <v>2079</v>
      </c>
      <c r="J711" s="37">
        <v>65565</v>
      </c>
    </row>
    <row r="712" spans="8:10">
      <c r="H712" s="36" t="s">
        <v>155</v>
      </c>
      <c r="I712" s="9">
        <v>2079</v>
      </c>
      <c r="J712" s="37">
        <v>65627</v>
      </c>
    </row>
    <row r="713" spans="8:10">
      <c r="H713" s="36" t="s">
        <v>158</v>
      </c>
      <c r="I713" s="9">
        <v>2079</v>
      </c>
      <c r="J713" s="37">
        <v>65662</v>
      </c>
    </row>
    <row r="714" spans="8:10">
      <c r="H714" s="36" t="s">
        <v>1820</v>
      </c>
      <c r="I714" s="9">
        <v>2079</v>
      </c>
      <c r="J714" s="37">
        <v>65694</v>
      </c>
    </row>
    <row r="715" spans="8:10">
      <c r="H715" s="36" t="s">
        <v>166</v>
      </c>
      <c r="I715" s="9">
        <v>2079</v>
      </c>
      <c r="J715" s="37">
        <v>65707</v>
      </c>
    </row>
    <row r="716" spans="8:10">
      <c r="H716" s="36" t="s">
        <v>1821</v>
      </c>
      <c r="I716" s="9">
        <v>2079</v>
      </c>
      <c r="J716" s="37">
        <v>65708</v>
      </c>
    </row>
    <row r="717" spans="8:10">
      <c r="H717" s="36" t="s">
        <v>1822</v>
      </c>
      <c r="I717" s="9">
        <v>2079</v>
      </c>
      <c r="J717" s="37">
        <v>65739</v>
      </c>
    </row>
    <row r="718" spans="8:10">
      <c r="H718" s="38" t="s">
        <v>1816</v>
      </c>
      <c r="I718" s="39">
        <v>2080</v>
      </c>
      <c r="J718" s="40">
        <v>65746</v>
      </c>
    </row>
    <row r="719" spans="8:10">
      <c r="H719" s="38" t="s">
        <v>1817</v>
      </c>
      <c r="I719" s="39">
        <v>2080</v>
      </c>
      <c r="J719" s="40">
        <v>65760</v>
      </c>
    </row>
    <row r="720" spans="8:10">
      <c r="H720" s="38" t="s">
        <v>1818</v>
      </c>
      <c r="I720" s="39">
        <v>2080</v>
      </c>
      <c r="J720" s="40">
        <v>65795</v>
      </c>
    </row>
    <row r="721" spans="8:10">
      <c r="H721" s="38" t="s">
        <v>148</v>
      </c>
      <c r="I721" s="39">
        <v>2080</v>
      </c>
      <c r="J721" s="40">
        <v>65893</v>
      </c>
    </row>
    <row r="722" spans="8:10">
      <c r="H722" s="38" t="s">
        <v>1819</v>
      </c>
      <c r="I722" s="39">
        <v>2080</v>
      </c>
      <c r="J722" s="40">
        <v>65931</v>
      </c>
    </row>
    <row r="723" spans="8:10">
      <c r="H723" s="38" t="s">
        <v>155</v>
      </c>
      <c r="I723" s="39">
        <v>2080</v>
      </c>
      <c r="J723" s="40">
        <v>65991</v>
      </c>
    </row>
    <row r="724" spans="8:10">
      <c r="H724" s="38" t="s">
        <v>158</v>
      </c>
      <c r="I724" s="39">
        <v>2080</v>
      </c>
      <c r="J724" s="40">
        <v>66033</v>
      </c>
    </row>
    <row r="725" spans="8:10">
      <c r="H725" s="38" t="s">
        <v>1820</v>
      </c>
      <c r="I725" s="39">
        <v>2080</v>
      </c>
      <c r="J725" s="40">
        <v>66061</v>
      </c>
    </row>
    <row r="726" spans="8:10">
      <c r="H726" s="38" t="s">
        <v>166</v>
      </c>
      <c r="I726" s="39">
        <v>2080</v>
      </c>
      <c r="J726" s="40">
        <v>66078</v>
      </c>
    </row>
    <row r="727" spans="8:10">
      <c r="H727" s="38" t="s">
        <v>1821</v>
      </c>
      <c r="I727" s="39">
        <v>2080</v>
      </c>
      <c r="J727" s="40">
        <v>66079</v>
      </c>
    </row>
    <row r="728" spans="8:10">
      <c r="H728" s="38" t="s">
        <v>1822</v>
      </c>
      <c r="I728" s="39">
        <v>2080</v>
      </c>
      <c r="J728" s="40">
        <v>66105</v>
      </c>
    </row>
    <row r="729" spans="8:10">
      <c r="H729" s="36" t="s">
        <v>1816</v>
      </c>
      <c r="I729" s="9">
        <v>2081</v>
      </c>
      <c r="J729" s="37">
        <v>66112</v>
      </c>
    </row>
    <row r="730" spans="8:10">
      <c r="H730" s="36" t="s">
        <v>1817</v>
      </c>
      <c r="I730" s="9">
        <v>2081</v>
      </c>
      <c r="J730" s="37">
        <v>66131</v>
      </c>
    </row>
    <row r="731" spans="8:10">
      <c r="H731" s="36" t="s">
        <v>1818</v>
      </c>
      <c r="I731" s="9">
        <v>2081</v>
      </c>
      <c r="J731" s="37">
        <v>66159</v>
      </c>
    </row>
    <row r="732" spans="8:10">
      <c r="H732" s="36" t="s">
        <v>148</v>
      </c>
      <c r="I732" s="9">
        <v>2081</v>
      </c>
      <c r="J732" s="37">
        <v>66257</v>
      </c>
    </row>
    <row r="733" spans="8:10">
      <c r="H733" s="36" t="s">
        <v>1819</v>
      </c>
      <c r="I733" s="9">
        <v>2081</v>
      </c>
      <c r="J733" s="37">
        <v>66296</v>
      </c>
    </row>
    <row r="734" spans="8:10">
      <c r="H734" s="36" t="s">
        <v>155</v>
      </c>
      <c r="I734" s="9">
        <v>2081</v>
      </c>
      <c r="J734" s="37">
        <v>66355</v>
      </c>
    </row>
    <row r="735" spans="8:10">
      <c r="H735" s="36" t="s">
        <v>158</v>
      </c>
      <c r="I735" s="9">
        <v>2081</v>
      </c>
      <c r="J735" s="37">
        <v>66397</v>
      </c>
    </row>
    <row r="736" spans="8:10">
      <c r="H736" s="36" t="s">
        <v>1820</v>
      </c>
      <c r="I736" s="9">
        <v>2081</v>
      </c>
      <c r="J736" s="37">
        <v>66426</v>
      </c>
    </row>
    <row r="737" spans="8:10">
      <c r="H737" s="36" t="s">
        <v>166</v>
      </c>
      <c r="I737" s="9">
        <v>2081</v>
      </c>
      <c r="J737" s="37">
        <v>66442</v>
      </c>
    </row>
    <row r="738" spans="8:10">
      <c r="H738" s="36" t="s">
        <v>1821</v>
      </c>
      <c r="I738" s="9">
        <v>2081</v>
      </c>
      <c r="J738" s="37">
        <v>66443</v>
      </c>
    </row>
    <row r="739" spans="8:10">
      <c r="H739" s="36" t="s">
        <v>1822</v>
      </c>
      <c r="I739" s="9">
        <v>2081</v>
      </c>
      <c r="J739" s="37">
        <v>66470</v>
      </c>
    </row>
    <row r="740" spans="8:10">
      <c r="H740" s="38" t="s">
        <v>1816</v>
      </c>
      <c r="I740" s="39">
        <v>2082</v>
      </c>
      <c r="J740" s="40">
        <v>66477</v>
      </c>
    </row>
    <row r="741" spans="8:10">
      <c r="H741" s="38" t="s">
        <v>1817</v>
      </c>
      <c r="I741" s="39">
        <v>2082</v>
      </c>
      <c r="J741" s="40">
        <v>66495</v>
      </c>
    </row>
    <row r="742" spans="8:10">
      <c r="H742" s="38" t="s">
        <v>1818</v>
      </c>
      <c r="I742" s="39">
        <v>2082</v>
      </c>
      <c r="J742" s="40">
        <v>66523</v>
      </c>
    </row>
    <row r="743" spans="8:10">
      <c r="H743" s="38" t="s">
        <v>148</v>
      </c>
      <c r="I743" s="39">
        <v>2082</v>
      </c>
      <c r="J743" s="40">
        <v>66621</v>
      </c>
    </row>
    <row r="744" spans="8:10">
      <c r="H744" s="38" t="s">
        <v>1819</v>
      </c>
      <c r="I744" s="39">
        <v>2082</v>
      </c>
      <c r="J744" s="40">
        <v>66660</v>
      </c>
    </row>
    <row r="745" spans="8:10">
      <c r="H745" s="38" t="s">
        <v>155</v>
      </c>
      <c r="I745" s="39">
        <v>2082</v>
      </c>
      <c r="J745" s="40">
        <v>66726</v>
      </c>
    </row>
    <row r="746" spans="8:10">
      <c r="H746" s="38" t="s">
        <v>158</v>
      </c>
      <c r="I746" s="39">
        <v>2082</v>
      </c>
      <c r="J746" s="40">
        <v>66761</v>
      </c>
    </row>
    <row r="747" spans="8:10">
      <c r="H747" s="38" t="s">
        <v>1820</v>
      </c>
      <c r="I747" s="39">
        <v>2082</v>
      </c>
      <c r="J747" s="40">
        <v>66791</v>
      </c>
    </row>
    <row r="748" spans="8:10">
      <c r="H748" s="38" t="s">
        <v>166</v>
      </c>
      <c r="I748" s="39">
        <v>2082</v>
      </c>
      <c r="J748" s="40">
        <v>66806</v>
      </c>
    </row>
    <row r="749" spans="8:10">
      <c r="H749" s="38" t="s">
        <v>1821</v>
      </c>
      <c r="I749" s="39">
        <v>2082</v>
      </c>
      <c r="J749" s="40">
        <v>66807</v>
      </c>
    </row>
    <row r="750" spans="8:10">
      <c r="H750" s="38" t="s">
        <v>1822</v>
      </c>
      <c r="I750" s="39">
        <v>2082</v>
      </c>
      <c r="J750" s="40">
        <v>66835</v>
      </c>
    </row>
    <row r="751" spans="8:10">
      <c r="H751" s="36" t="s">
        <v>1816</v>
      </c>
      <c r="I751" s="9">
        <v>2083</v>
      </c>
      <c r="J751" s="37">
        <v>66842</v>
      </c>
    </row>
    <row r="752" spans="8:10">
      <c r="H752" s="36" t="s">
        <v>1817</v>
      </c>
      <c r="I752" s="9">
        <v>2083</v>
      </c>
      <c r="J752" s="37">
        <v>66859</v>
      </c>
    </row>
    <row r="753" spans="8:10">
      <c r="H753" s="36" t="s">
        <v>1818</v>
      </c>
      <c r="I753" s="9">
        <v>2083</v>
      </c>
      <c r="J753" s="37">
        <v>66887</v>
      </c>
    </row>
    <row r="754" spans="8:10">
      <c r="H754" s="36" t="s">
        <v>148</v>
      </c>
      <c r="I754" s="9">
        <v>2083</v>
      </c>
      <c r="J754" s="37">
        <v>66992</v>
      </c>
    </row>
    <row r="755" spans="8:10">
      <c r="H755" s="36" t="s">
        <v>1819</v>
      </c>
      <c r="I755" s="9">
        <v>2083</v>
      </c>
      <c r="J755" s="37">
        <v>67027</v>
      </c>
    </row>
    <row r="756" spans="8:10">
      <c r="H756" s="36" t="s">
        <v>155</v>
      </c>
      <c r="I756" s="9">
        <v>2083</v>
      </c>
      <c r="J756" s="37">
        <v>67090</v>
      </c>
    </row>
    <row r="757" spans="8:10">
      <c r="H757" s="36" t="s">
        <v>158</v>
      </c>
      <c r="I757" s="9">
        <v>2083</v>
      </c>
      <c r="J757" s="37">
        <v>67125</v>
      </c>
    </row>
    <row r="758" spans="8:10">
      <c r="H758" s="36" t="s">
        <v>1820</v>
      </c>
      <c r="I758" s="9">
        <v>2083</v>
      </c>
      <c r="J758" s="37">
        <v>67156</v>
      </c>
    </row>
    <row r="759" spans="8:10">
      <c r="H759" s="36" t="s">
        <v>166</v>
      </c>
      <c r="I759" s="9">
        <v>2083</v>
      </c>
      <c r="J759" s="37">
        <v>67170</v>
      </c>
    </row>
    <row r="760" spans="8:10">
      <c r="H760" s="36" t="s">
        <v>1821</v>
      </c>
      <c r="I760" s="9">
        <v>2083</v>
      </c>
      <c r="J760" s="37">
        <v>67171</v>
      </c>
    </row>
    <row r="761" spans="8:10">
      <c r="H761" s="36" t="s">
        <v>1822</v>
      </c>
      <c r="I761" s="9">
        <v>2083</v>
      </c>
      <c r="J761" s="37">
        <v>67199</v>
      </c>
    </row>
    <row r="762" spans="8:10">
      <c r="H762" s="38" t="s">
        <v>1816</v>
      </c>
      <c r="I762" s="39">
        <v>2083</v>
      </c>
      <c r="J762" s="40">
        <v>67206</v>
      </c>
    </row>
    <row r="763" spans="8:10">
      <c r="H763" s="38" t="s">
        <v>1817</v>
      </c>
      <c r="I763" s="39">
        <v>2084</v>
      </c>
      <c r="J763" s="40">
        <v>67223</v>
      </c>
    </row>
    <row r="764" spans="8:10">
      <c r="H764" s="38" t="s">
        <v>1818</v>
      </c>
      <c r="I764" s="39">
        <v>2084</v>
      </c>
      <c r="J764" s="40">
        <v>67258</v>
      </c>
    </row>
    <row r="765" spans="8:10">
      <c r="H765" s="38" t="s">
        <v>148</v>
      </c>
      <c r="I765" s="39">
        <v>2084</v>
      </c>
      <c r="J765" s="40">
        <v>67356</v>
      </c>
    </row>
    <row r="766" spans="8:10">
      <c r="H766" s="38" t="s">
        <v>1819</v>
      </c>
      <c r="I766" s="39">
        <v>2084</v>
      </c>
      <c r="J766" s="40">
        <v>67392</v>
      </c>
    </row>
    <row r="767" spans="8:10">
      <c r="H767" s="38" t="s">
        <v>155</v>
      </c>
      <c r="I767" s="39">
        <v>2084</v>
      </c>
      <c r="J767" s="40">
        <v>67454</v>
      </c>
    </row>
    <row r="768" spans="8:10">
      <c r="H768" s="38" t="s">
        <v>158</v>
      </c>
      <c r="I768" s="39">
        <v>2084</v>
      </c>
      <c r="J768" s="40">
        <v>67489</v>
      </c>
    </row>
    <row r="769" spans="8:10">
      <c r="H769" s="38" t="s">
        <v>1820</v>
      </c>
      <c r="I769" s="39">
        <v>2084</v>
      </c>
      <c r="J769" s="40">
        <v>67521</v>
      </c>
    </row>
    <row r="770" spans="8:10">
      <c r="H770" s="38" t="s">
        <v>166</v>
      </c>
      <c r="I770" s="39">
        <v>2084</v>
      </c>
      <c r="J770" s="40">
        <v>67534</v>
      </c>
    </row>
    <row r="771" spans="8:10">
      <c r="H771" s="38" t="s">
        <v>1821</v>
      </c>
      <c r="I771" s="39">
        <v>2084</v>
      </c>
      <c r="J771" s="40">
        <v>67535</v>
      </c>
    </row>
    <row r="772" spans="8:10">
      <c r="H772" s="38" t="s">
        <v>1822</v>
      </c>
      <c r="I772" s="39">
        <v>2084</v>
      </c>
      <c r="J772" s="40">
        <v>67566</v>
      </c>
    </row>
    <row r="773" spans="8:10">
      <c r="H773" s="36" t="s">
        <v>1816</v>
      </c>
      <c r="I773" s="9">
        <v>2085</v>
      </c>
      <c r="J773" s="37">
        <v>67573</v>
      </c>
    </row>
    <row r="774" spans="8:10">
      <c r="H774" s="36" t="s">
        <v>1817</v>
      </c>
      <c r="I774" s="9">
        <v>2085</v>
      </c>
      <c r="J774" s="37">
        <v>67587</v>
      </c>
    </row>
    <row r="775" spans="8:10">
      <c r="H775" s="36" t="s">
        <v>1818</v>
      </c>
      <c r="I775" s="9">
        <v>2085</v>
      </c>
      <c r="J775" s="37">
        <v>67622</v>
      </c>
    </row>
    <row r="776" spans="8:10">
      <c r="H776" s="36" t="s">
        <v>148</v>
      </c>
      <c r="I776" s="9">
        <v>2085</v>
      </c>
      <c r="J776" s="37">
        <v>67720</v>
      </c>
    </row>
    <row r="777" spans="8:10">
      <c r="H777" s="36" t="s">
        <v>1819</v>
      </c>
      <c r="I777" s="9">
        <v>2085</v>
      </c>
      <c r="J777" s="37">
        <v>67757</v>
      </c>
    </row>
    <row r="778" spans="8:10">
      <c r="H778" s="36" t="s">
        <v>155</v>
      </c>
      <c r="I778" s="9">
        <v>2085</v>
      </c>
      <c r="J778" s="37">
        <v>67818</v>
      </c>
    </row>
    <row r="779" spans="8:10">
      <c r="H779" s="36" t="s">
        <v>158</v>
      </c>
      <c r="I779" s="9">
        <v>2085</v>
      </c>
      <c r="J779" s="37">
        <v>67853</v>
      </c>
    </row>
    <row r="780" spans="8:10">
      <c r="H780" s="36" t="s">
        <v>1820</v>
      </c>
      <c r="I780" s="9">
        <v>2085</v>
      </c>
      <c r="J780" s="37">
        <v>67888</v>
      </c>
    </row>
    <row r="781" spans="8:10">
      <c r="H781" s="36" t="s">
        <v>166</v>
      </c>
      <c r="I781" s="9">
        <v>2085</v>
      </c>
      <c r="J781" s="37">
        <v>67898</v>
      </c>
    </row>
    <row r="782" spans="8:10">
      <c r="H782" s="36" t="s">
        <v>1821</v>
      </c>
      <c r="I782" s="9">
        <v>2085</v>
      </c>
      <c r="J782" s="37">
        <v>67899</v>
      </c>
    </row>
    <row r="783" spans="8:10">
      <c r="H783" s="36" t="s">
        <v>1822</v>
      </c>
      <c r="I783" s="9">
        <v>2085</v>
      </c>
      <c r="J783" s="37">
        <v>67931</v>
      </c>
    </row>
    <row r="784" spans="8:10">
      <c r="H784" s="38" t="s">
        <v>1816</v>
      </c>
      <c r="I784" s="39">
        <v>2086</v>
      </c>
      <c r="J784" s="40">
        <v>67938</v>
      </c>
    </row>
    <row r="785" spans="8:10">
      <c r="H785" s="38" t="s">
        <v>1817</v>
      </c>
      <c r="I785" s="39">
        <v>2086</v>
      </c>
      <c r="J785" s="40">
        <v>67958</v>
      </c>
    </row>
    <row r="786" spans="8:10">
      <c r="H786" s="38" t="s">
        <v>1818</v>
      </c>
      <c r="I786" s="39">
        <v>2086</v>
      </c>
      <c r="J786" s="40">
        <v>67986</v>
      </c>
    </row>
    <row r="787" spans="8:10">
      <c r="H787" s="38" t="s">
        <v>148</v>
      </c>
      <c r="I787" s="39">
        <v>2086</v>
      </c>
      <c r="J787" s="40">
        <v>68084</v>
      </c>
    </row>
    <row r="788" spans="8:10">
      <c r="H788" s="38" t="s">
        <v>1819</v>
      </c>
      <c r="I788" s="39">
        <v>2086</v>
      </c>
      <c r="J788" s="40">
        <v>68122</v>
      </c>
    </row>
    <row r="789" spans="8:10">
      <c r="H789" s="38" t="s">
        <v>155</v>
      </c>
      <c r="I789" s="39">
        <v>2086</v>
      </c>
      <c r="J789" s="40">
        <v>68182</v>
      </c>
    </row>
    <row r="790" spans="8:10">
      <c r="H790" s="38" t="s">
        <v>158</v>
      </c>
      <c r="I790" s="39">
        <v>2086</v>
      </c>
      <c r="J790" s="40">
        <v>68224</v>
      </c>
    </row>
    <row r="791" spans="8:10">
      <c r="H791" s="38" t="s">
        <v>1820</v>
      </c>
      <c r="I791" s="39">
        <v>2086</v>
      </c>
      <c r="J791" s="40">
        <v>68252</v>
      </c>
    </row>
    <row r="792" spans="8:10">
      <c r="H792" s="38" t="s">
        <v>166</v>
      </c>
      <c r="I792" s="39">
        <v>2086</v>
      </c>
      <c r="J792" s="40">
        <v>68269</v>
      </c>
    </row>
    <row r="793" spans="8:10">
      <c r="H793" s="38" t="s">
        <v>1821</v>
      </c>
      <c r="I793" s="39">
        <v>2086</v>
      </c>
      <c r="J793" s="40">
        <v>68270</v>
      </c>
    </row>
    <row r="794" spans="8:10">
      <c r="H794" s="38" t="s">
        <v>1822</v>
      </c>
      <c r="I794" s="39">
        <v>2086</v>
      </c>
      <c r="J794" s="40">
        <v>68296</v>
      </c>
    </row>
    <row r="795" spans="8:10">
      <c r="H795" s="36" t="s">
        <v>1816</v>
      </c>
      <c r="I795" s="9">
        <v>2087</v>
      </c>
      <c r="J795" s="37">
        <v>68303</v>
      </c>
    </row>
    <row r="796" spans="8:10">
      <c r="H796" s="36" t="s">
        <v>1817</v>
      </c>
      <c r="I796" s="9">
        <v>2087</v>
      </c>
      <c r="J796" s="37">
        <v>68322</v>
      </c>
    </row>
    <row r="797" spans="8:10">
      <c r="H797" s="36" t="s">
        <v>1818</v>
      </c>
      <c r="I797" s="9">
        <v>2087</v>
      </c>
      <c r="J797" s="37">
        <v>68350</v>
      </c>
    </row>
    <row r="798" spans="8:10">
      <c r="H798" s="36" t="s">
        <v>148</v>
      </c>
      <c r="I798" s="9">
        <v>2087</v>
      </c>
      <c r="J798" s="37">
        <v>68448</v>
      </c>
    </row>
    <row r="799" spans="8:10">
      <c r="H799" s="36" t="s">
        <v>1819</v>
      </c>
      <c r="I799" s="9">
        <v>2087</v>
      </c>
      <c r="J799" s="37">
        <v>68487</v>
      </c>
    </row>
    <row r="800" spans="8:10">
      <c r="H800" s="36" t="s">
        <v>155</v>
      </c>
      <c r="I800" s="9">
        <v>2087</v>
      </c>
      <c r="J800" s="37">
        <v>68546</v>
      </c>
    </row>
    <row r="801" spans="8:10">
      <c r="H801" s="36" t="s">
        <v>158</v>
      </c>
      <c r="I801" s="9">
        <v>2087</v>
      </c>
      <c r="J801" s="37">
        <v>68588</v>
      </c>
    </row>
    <row r="802" spans="8:10">
      <c r="H802" s="36" t="s">
        <v>1820</v>
      </c>
      <c r="I802" s="9">
        <v>2087</v>
      </c>
      <c r="J802" s="37">
        <v>68617</v>
      </c>
    </row>
    <row r="803" spans="8:10">
      <c r="H803" s="36" t="s">
        <v>166</v>
      </c>
      <c r="I803" s="9">
        <v>2087</v>
      </c>
      <c r="J803" s="37">
        <v>68633</v>
      </c>
    </row>
    <row r="804" spans="8:10">
      <c r="H804" s="36" t="s">
        <v>1821</v>
      </c>
      <c r="I804" s="9">
        <v>2087</v>
      </c>
      <c r="J804" s="37">
        <v>68634</v>
      </c>
    </row>
    <row r="805" spans="8:10">
      <c r="H805" s="36" t="s">
        <v>1822</v>
      </c>
      <c r="I805" s="9">
        <v>2087</v>
      </c>
      <c r="J805" s="37">
        <v>68661</v>
      </c>
    </row>
    <row r="806" spans="8:10">
      <c r="H806" s="38" t="s">
        <v>1816</v>
      </c>
      <c r="I806" s="39">
        <v>2088</v>
      </c>
      <c r="J806" s="40">
        <v>68668</v>
      </c>
    </row>
    <row r="807" spans="8:10">
      <c r="H807" s="38" t="s">
        <v>1817</v>
      </c>
      <c r="I807" s="39">
        <v>2088</v>
      </c>
      <c r="J807" s="40">
        <v>68686</v>
      </c>
    </row>
    <row r="808" spans="8:10">
      <c r="H808" s="38" t="s">
        <v>1818</v>
      </c>
      <c r="I808" s="39">
        <v>2088</v>
      </c>
      <c r="J808" s="40">
        <v>68714</v>
      </c>
    </row>
    <row r="809" spans="8:10">
      <c r="H809" s="38" t="s">
        <v>148</v>
      </c>
      <c r="I809" s="39">
        <v>2088</v>
      </c>
      <c r="J809" s="40">
        <v>68819</v>
      </c>
    </row>
    <row r="810" spans="8:10">
      <c r="H810" s="38" t="s">
        <v>1819</v>
      </c>
      <c r="I810" s="39">
        <v>2088</v>
      </c>
      <c r="J810" s="40">
        <v>68854</v>
      </c>
    </row>
    <row r="811" spans="8:10">
      <c r="H811" s="38" t="s">
        <v>155</v>
      </c>
      <c r="I811" s="39">
        <v>2088</v>
      </c>
      <c r="J811" s="40">
        <v>68917</v>
      </c>
    </row>
    <row r="812" spans="8:10">
      <c r="H812" s="38" t="s">
        <v>158</v>
      </c>
      <c r="I812" s="39">
        <v>2088</v>
      </c>
      <c r="J812" s="40">
        <v>68952</v>
      </c>
    </row>
    <row r="813" spans="8:10">
      <c r="H813" s="38" t="s">
        <v>1820</v>
      </c>
      <c r="I813" s="39">
        <v>2088</v>
      </c>
      <c r="J813" s="40">
        <v>68983</v>
      </c>
    </row>
    <row r="814" spans="8:10">
      <c r="H814" s="38" t="s">
        <v>166</v>
      </c>
      <c r="I814" s="39">
        <v>2088</v>
      </c>
      <c r="J814" s="40">
        <v>68997</v>
      </c>
    </row>
    <row r="815" spans="8:10">
      <c r="H815" s="38" t="s">
        <v>1821</v>
      </c>
      <c r="I815" s="39">
        <v>2088</v>
      </c>
      <c r="J815" s="40">
        <v>68998</v>
      </c>
    </row>
    <row r="816" spans="8:10">
      <c r="H816" s="38" t="s">
        <v>1822</v>
      </c>
      <c r="I816" s="39">
        <v>2088</v>
      </c>
      <c r="J816" s="40">
        <v>69026</v>
      </c>
    </row>
    <row r="817" spans="8:10">
      <c r="H817" s="36" t="s">
        <v>1816</v>
      </c>
      <c r="I817" s="9">
        <v>2088</v>
      </c>
      <c r="J817" s="37">
        <v>69033</v>
      </c>
    </row>
    <row r="818" spans="8:10">
      <c r="H818" s="36" t="s">
        <v>1817</v>
      </c>
      <c r="I818" s="9">
        <v>2089</v>
      </c>
      <c r="J818" s="37">
        <v>69050</v>
      </c>
    </row>
    <row r="819" spans="8:10">
      <c r="H819" s="36" t="s">
        <v>1818</v>
      </c>
      <c r="I819" s="9">
        <v>2089</v>
      </c>
      <c r="J819" s="37">
        <v>69085</v>
      </c>
    </row>
    <row r="820" spans="8:10">
      <c r="H820" s="36" t="s">
        <v>148</v>
      </c>
      <c r="I820" s="9">
        <v>2089</v>
      </c>
      <c r="J820" s="37">
        <v>69183</v>
      </c>
    </row>
    <row r="821" spans="8:10">
      <c r="H821" s="36" t="s">
        <v>1819</v>
      </c>
      <c r="I821" s="9">
        <v>2089</v>
      </c>
      <c r="J821" s="37">
        <v>69218</v>
      </c>
    </row>
    <row r="822" spans="8:10">
      <c r="H822" s="36" t="s">
        <v>155</v>
      </c>
      <c r="I822" s="9">
        <v>2089</v>
      </c>
      <c r="J822" s="37">
        <v>69281</v>
      </c>
    </row>
    <row r="823" spans="8:10">
      <c r="H823" s="36" t="s">
        <v>158</v>
      </c>
      <c r="I823" s="9">
        <v>2089</v>
      </c>
      <c r="J823" s="37">
        <v>69316</v>
      </c>
    </row>
    <row r="824" spans="8:10">
      <c r="H824" s="36" t="s">
        <v>1820</v>
      </c>
      <c r="I824" s="9">
        <v>2089</v>
      </c>
      <c r="J824" s="37">
        <v>69348</v>
      </c>
    </row>
    <row r="825" spans="8:10">
      <c r="H825" s="36" t="s">
        <v>166</v>
      </c>
      <c r="I825" s="9">
        <v>2089</v>
      </c>
      <c r="J825" s="37">
        <v>69361</v>
      </c>
    </row>
    <row r="826" spans="8:10">
      <c r="H826" s="36" t="s">
        <v>1821</v>
      </c>
      <c r="I826" s="9">
        <v>2089</v>
      </c>
      <c r="J826" s="37">
        <v>69362</v>
      </c>
    </row>
    <row r="827" spans="8:10">
      <c r="H827" s="36" t="s">
        <v>1822</v>
      </c>
      <c r="I827" s="9">
        <v>2089</v>
      </c>
      <c r="J827" s="37">
        <v>69393</v>
      </c>
    </row>
    <row r="828" spans="8:10">
      <c r="H828" s="38" t="s">
        <v>1816</v>
      </c>
      <c r="I828" s="39">
        <v>2090</v>
      </c>
      <c r="J828" s="40">
        <v>69400</v>
      </c>
    </row>
    <row r="829" spans="8:10">
      <c r="H829" s="38" t="s">
        <v>1817</v>
      </c>
      <c r="I829" s="39">
        <v>2090</v>
      </c>
      <c r="J829" s="40">
        <v>69414</v>
      </c>
    </row>
    <row r="830" spans="8:10">
      <c r="H830" s="38" t="s">
        <v>1818</v>
      </c>
      <c r="I830" s="39">
        <v>2090</v>
      </c>
      <c r="J830" s="40">
        <v>69449</v>
      </c>
    </row>
    <row r="831" spans="8:10">
      <c r="H831" s="38" t="s">
        <v>148</v>
      </c>
      <c r="I831" s="39">
        <v>2090</v>
      </c>
      <c r="J831" s="40">
        <v>69547</v>
      </c>
    </row>
    <row r="832" spans="8:10">
      <c r="H832" s="38" t="s">
        <v>1819</v>
      </c>
      <c r="I832" s="39">
        <v>2090</v>
      </c>
      <c r="J832" s="40">
        <v>69583</v>
      </c>
    </row>
    <row r="833" spans="8:10">
      <c r="H833" s="38" t="s">
        <v>155</v>
      </c>
      <c r="I833" s="39">
        <v>2090</v>
      </c>
      <c r="J833" s="40">
        <v>69645</v>
      </c>
    </row>
    <row r="834" spans="8:10">
      <c r="H834" s="38" t="s">
        <v>158</v>
      </c>
      <c r="I834" s="39">
        <v>2090</v>
      </c>
      <c r="J834" s="40">
        <v>69680</v>
      </c>
    </row>
    <row r="835" spans="8:10">
      <c r="H835" s="38" t="s">
        <v>1820</v>
      </c>
      <c r="I835" s="39">
        <v>2090</v>
      </c>
      <c r="J835" s="40">
        <v>69712</v>
      </c>
    </row>
    <row r="836" spans="8:10">
      <c r="H836" s="38" t="s">
        <v>166</v>
      </c>
      <c r="I836" s="39">
        <v>2090</v>
      </c>
      <c r="J836" s="40">
        <v>69725</v>
      </c>
    </row>
    <row r="837" spans="8:10">
      <c r="H837" s="38" t="s">
        <v>1821</v>
      </c>
      <c r="I837" s="39">
        <v>2090</v>
      </c>
      <c r="J837" s="40">
        <v>69726</v>
      </c>
    </row>
    <row r="838" spans="8:10">
      <c r="H838" s="38" t="s">
        <v>1822</v>
      </c>
      <c r="I838" s="39">
        <v>2090</v>
      </c>
      <c r="J838" s="40">
        <v>69757</v>
      </c>
    </row>
    <row r="839" spans="8:10">
      <c r="H839" s="36" t="s">
        <v>1816</v>
      </c>
      <c r="I839" s="9">
        <v>2091</v>
      </c>
      <c r="J839" s="37">
        <v>69764</v>
      </c>
    </row>
    <row r="840" spans="8:10">
      <c r="H840" s="36" t="s">
        <v>1817</v>
      </c>
      <c r="I840" s="9">
        <v>2091</v>
      </c>
      <c r="J840" s="37">
        <v>69778</v>
      </c>
    </row>
    <row r="841" spans="8:10">
      <c r="H841" s="36" t="s">
        <v>1818</v>
      </c>
      <c r="I841" s="9">
        <v>2091</v>
      </c>
      <c r="J841" s="37">
        <v>69813</v>
      </c>
    </row>
    <row r="842" spans="8:10">
      <c r="H842" s="36" t="s">
        <v>148</v>
      </c>
      <c r="I842" s="9">
        <v>2091</v>
      </c>
      <c r="J842" s="37">
        <v>69911</v>
      </c>
    </row>
    <row r="843" spans="8:10">
      <c r="H843" s="36" t="s">
        <v>1819</v>
      </c>
      <c r="I843" s="9">
        <v>2091</v>
      </c>
      <c r="J843" s="37">
        <v>69948</v>
      </c>
    </row>
    <row r="844" spans="8:10">
      <c r="H844" s="36" t="s">
        <v>155</v>
      </c>
      <c r="I844" s="9">
        <v>2091</v>
      </c>
      <c r="J844" s="37">
        <v>70009</v>
      </c>
    </row>
    <row r="845" spans="8:10">
      <c r="H845" s="36" t="s">
        <v>158</v>
      </c>
      <c r="I845" s="9">
        <v>2091</v>
      </c>
      <c r="J845" s="37">
        <v>70044</v>
      </c>
    </row>
    <row r="846" spans="8:10">
      <c r="H846" s="36" t="s">
        <v>1820</v>
      </c>
      <c r="I846" s="9">
        <v>2091</v>
      </c>
      <c r="J846" s="37">
        <v>70079</v>
      </c>
    </row>
    <row r="847" spans="8:10">
      <c r="H847" s="36" t="s">
        <v>166</v>
      </c>
      <c r="I847" s="9">
        <v>2091</v>
      </c>
      <c r="J847" s="37">
        <v>70089</v>
      </c>
    </row>
    <row r="848" spans="8:10">
      <c r="H848" s="36" t="s">
        <v>1821</v>
      </c>
      <c r="I848" s="9">
        <v>2091</v>
      </c>
      <c r="J848" s="37">
        <v>70090</v>
      </c>
    </row>
    <row r="849" spans="8:10">
      <c r="H849" s="36" t="s">
        <v>1822</v>
      </c>
      <c r="I849" s="9">
        <v>2091</v>
      </c>
      <c r="J849" s="37">
        <v>70122</v>
      </c>
    </row>
    <row r="850" spans="8:10">
      <c r="H850" s="38" t="s">
        <v>1816</v>
      </c>
      <c r="I850" s="39">
        <v>2092</v>
      </c>
      <c r="J850" s="40">
        <v>70129</v>
      </c>
    </row>
    <row r="851" spans="8:10">
      <c r="H851" s="38" t="s">
        <v>1817</v>
      </c>
      <c r="I851" s="39">
        <v>2092</v>
      </c>
      <c r="J851" s="40">
        <v>70149</v>
      </c>
    </row>
    <row r="852" spans="8:10">
      <c r="H852" s="38" t="s">
        <v>1818</v>
      </c>
      <c r="I852" s="39">
        <v>2092</v>
      </c>
      <c r="J852" s="40">
        <v>70177</v>
      </c>
    </row>
    <row r="853" spans="8:10">
      <c r="H853" s="38" t="s">
        <v>148</v>
      </c>
      <c r="I853" s="39">
        <v>2092</v>
      </c>
      <c r="J853" s="40">
        <v>70275</v>
      </c>
    </row>
    <row r="854" spans="8:10">
      <c r="H854" s="38" t="s">
        <v>1819</v>
      </c>
      <c r="I854" s="39">
        <v>2092</v>
      </c>
      <c r="J854" s="40">
        <v>70314</v>
      </c>
    </row>
    <row r="855" spans="8:10">
      <c r="H855" s="38" t="s">
        <v>155</v>
      </c>
      <c r="I855" s="39">
        <v>2092</v>
      </c>
      <c r="J855" s="40">
        <v>70373</v>
      </c>
    </row>
    <row r="856" spans="8:10">
      <c r="H856" s="38" t="s">
        <v>158</v>
      </c>
      <c r="I856" s="39">
        <v>2092</v>
      </c>
      <c r="J856" s="40">
        <v>70415</v>
      </c>
    </row>
    <row r="857" spans="8:10">
      <c r="H857" s="38" t="s">
        <v>1820</v>
      </c>
      <c r="I857" s="39">
        <v>2092</v>
      </c>
      <c r="J857" s="40">
        <v>70444</v>
      </c>
    </row>
    <row r="858" spans="8:10">
      <c r="H858" s="38" t="s">
        <v>166</v>
      </c>
      <c r="I858" s="39">
        <v>2092</v>
      </c>
      <c r="J858" s="40">
        <v>70460</v>
      </c>
    </row>
    <row r="859" spans="8:10">
      <c r="H859" s="38" t="s">
        <v>1821</v>
      </c>
      <c r="I859" s="39">
        <v>2092</v>
      </c>
      <c r="J859" s="40">
        <v>70461</v>
      </c>
    </row>
    <row r="860" spans="8:10">
      <c r="H860" s="38" t="s">
        <v>1822</v>
      </c>
      <c r="I860" s="39">
        <v>2092</v>
      </c>
      <c r="J860" s="40">
        <v>70488</v>
      </c>
    </row>
    <row r="861" spans="8:10">
      <c r="H861" s="36" t="s">
        <v>1816</v>
      </c>
      <c r="I861" s="9">
        <v>2093</v>
      </c>
      <c r="J861" s="37">
        <v>70495</v>
      </c>
    </row>
    <row r="862" spans="8:10">
      <c r="H862" s="36" t="s">
        <v>1817</v>
      </c>
      <c r="I862" s="9">
        <v>2093</v>
      </c>
      <c r="J862" s="37">
        <v>70513</v>
      </c>
    </row>
    <row r="863" spans="8:10">
      <c r="H863" s="36" t="s">
        <v>1818</v>
      </c>
      <c r="I863" s="9">
        <v>2093</v>
      </c>
      <c r="J863" s="37">
        <v>70541</v>
      </c>
    </row>
    <row r="864" spans="8:10">
      <c r="H864" s="36" t="s">
        <v>148</v>
      </c>
      <c r="I864" s="9">
        <v>2093</v>
      </c>
      <c r="J864" s="37">
        <v>70639</v>
      </c>
    </row>
    <row r="865" spans="8:10">
      <c r="H865" s="36" t="s">
        <v>1819</v>
      </c>
      <c r="I865" s="9">
        <v>2093</v>
      </c>
      <c r="J865" s="37">
        <v>70678</v>
      </c>
    </row>
    <row r="866" spans="8:10">
      <c r="H866" s="36" t="s">
        <v>155</v>
      </c>
      <c r="I866" s="9">
        <v>2093</v>
      </c>
      <c r="J866" s="37">
        <v>70744</v>
      </c>
    </row>
    <row r="867" spans="8:10">
      <c r="H867" s="36" t="s">
        <v>158</v>
      </c>
      <c r="I867" s="9">
        <v>2093</v>
      </c>
      <c r="J867" s="37">
        <v>70779</v>
      </c>
    </row>
    <row r="868" spans="8:10">
      <c r="H868" s="36" t="s">
        <v>1820</v>
      </c>
      <c r="I868" s="9">
        <v>2093</v>
      </c>
      <c r="J868" s="37">
        <v>70809</v>
      </c>
    </row>
    <row r="869" spans="8:10">
      <c r="H869" s="36" t="s">
        <v>166</v>
      </c>
      <c r="I869" s="9">
        <v>2093</v>
      </c>
      <c r="J869" s="37">
        <v>70824</v>
      </c>
    </row>
    <row r="870" spans="8:10">
      <c r="H870" s="36" t="s">
        <v>1821</v>
      </c>
      <c r="I870" s="9">
        <v>2093</v>
      </c>
      <c r="J870" s="37">
        <v>70825</v>
      </c>
    </row>
    <row r="871" spans="8:10">
      <c r="H871" s="36" t="s">
        <v>1822</v>
      </c>
      <c r="I871" s="9">
        <v>2093</v>
      </c>
      <c r="J871" s="37">
        <v>70853</v>
      </c>
    </row>
    <row r="872" spans="8:10">
      <c r="H872" s="38" t="s">
        <v>1816</v>
      </c>
      <c r="I872" s="39">
        <v>2094</v>
      </c>
      <c r="J872" s="40">
        <v>70860</v>
      </c>
    </row>
    <row r="873" spans="8:10">
      <c r="H873" s="38" t="s">
        <v>1817</v>
      </c>
      <c r="I873" s="39">
        <v>2094</v>
      </c>
      <c r="J873" s="40">
        <v>70877</v>
      </c>
    </row>
    <row r="874" spans="8:10">
      <c r="H874" s="38" t="s">
        <v>1818</v>
      </c>
      <c r="I874" s="39">
        <v>2094</v>
      </c>
      <c r="J874" s="40">
        <v>70905</v>
      </c>
    </row>
    <row r="875" spans="8:10">
      <c r="H875" s="38" t="s">
        <v>148</v>
      </c>
      <c r="I875" s="39">
        <v>2094</v>
      </c>
      <c r="J875" s="40">
        <v>71010</v>
      </c>
    </row>
    <row r="876" spans="8:10">
      <c r="H876" s="38" t="s">
        <v>1819</v>
      </c>
      <c r="I876" s="39">
        <v>2094</v>
      </c>
      <c r="J876" s="40">
        <v>71045</v>
      </c>
    </row>
    <row r="877" spans="8:10">
      <c r="H877" s="38" t="s">
        <v>155</v>
      </c>
      <c r="I877" s="39">
        <v>2094</v>
      </c>
      <c r="J877" s="40">
        <v>71108</v>
      </c>
    </row>
    <row r="878" spans="8:10">
      <c r="H878" s="38" t="s">
        <v>158</v>
      </c>
      <c r="I878" s="39">
        <v>2094</v>
      </c>
      <c r="J878" s="40">
        <v>71143</v>
      </c>
    </row>
    <row r="879" spans="8:10">
      <c r="H879" s="38" t="s">
        <v>1820</v>
      </c>
      <c r="I879" s="39">
        <v>2094</v>
      </c>
      <c r="J879" s="40">
        <v>71174</v>
      </c>
    </row>
    <row r="880" spans="8:10">
      <c r="H880" s="38" t="s">
        <v>166</v>
      </c>
      <c r="I880" s="39">
        <v>2094</v>
      </c>
      <c r="J880" s="40">
        <v>71188</v>
      </c>
    </row>
    <row r="881" spans="8:10">
      <c r="H881" s="38" t="s">
        <v>1821</v>
      </c>
      <c r="I881" s="39">
        <v>2094</v>
      </c>
      <c r="J881" s="40">
        <v>71189</v>
      </c>
    </row>
    <row r="882" spans="8:10">
      <c r="H882" s="38" t="s">
        <v>1822</v>
      </c>
      <c r="I882" s="39">
        <v>2094</v>
      </c>
      <c r="J882" s="40">
        <v>71217</v>
      </c>
    </row>
    <row r="883" spans="8:10">
      <c r="H883" s="36" t="s">
        <v>1816</v>
      </c>
      <c r="I883" s="9">
        <v>2094</v>
      </c>
      <c r="J883" s="37">
        <v>71224</v>
      </c>
    </row>
    <row r="884" spans="8:10">
      <c r="H884" s="36" t="s">
        <v>1817</v>
      </c>
      <c r="I884" s="9">
        <v>2095</v>
      </c>
      <c r="J884" s="37">
        <v>71241</v>
      </c>
    </row>
    <row r="885" spans="8:10">
      <c r="H885" s="36" t="s">
        <v>1818</v>
      </c>
      <c r="I885" s="9">
        <v>2095</v>
      </c>
      <c r="J885" s="37">
        <v>71276</v>
      </c>
    </row>
    <row r="886" spans="8:10">
      <c r="H886" s="36" t="s">
        <v>148</v>
      </c>
      <c r="I886" s="9">
        <v>2095</v>
      </c>
      <c r="J886" s="37">
        <v>71374</v>
      </c>
    </row>
    <row r="887" spans="8:10">
      <c r="H887" s="36" t="s">
        <v>1819</v>
      </c>
      <c r="I887" s="9">
        <v>2095</v>
      </c>
      <c r="J887" s="37">
        <v>71409</v>
      </c>
    </row>
    <row r="888" spans="8:10">
      <c r="H888" s="36" t="s">
        <v>155</v>
      </c>
      <c r="I888" s="9">
        <v>2095</v>
      </c>
      <c r="J888" s="37">
        <v>71472</v>
      </c>
    </row>
    <row r="889" spans="8:10">
      <c r="H889" s="36" t="s">
        <v>158</v>
      </c>
      <c r="I889" s="9">
        <v>2095</v>
      </c>
      <c r="J889" s="37">
        <v>71507</v>
      </c>
    </row>
    <row r="890" spans="8:10">
      <c r="H890" s="36" t="s">
        <v>1820</v>
      </c>
      <c r="I890" s="9">
        <v>2095</v>
      </c>
      <c r="J890" s="37">
        <v>71539</v>
      </c>
    </row>
    <row r="891" spans="8:10">
      <c r="H891" s="36" t="s">
        <v>166</v>
      </c>
      <c r="I891" s="9">
        <v>2095</v>
      </c>
      <c r="J891" s="37">
        <v>71552</v>
      </c>
    </row>
    <row r="892" spans="8:10">
      <c r="H892" s="36" t="s">
        <v>1821</v>
      </c>
      <c r="I892" s="9">
        <v>2095</v>
      </c>
      <c r="J892" s="37">
        <v>71553</v>
      </c>
    </row>
    <row r="893" spans="8:10">
      <c r="H893" s="36" t="s">
        <v>1822</v>
      </c>
      <c r="I893" s="9">
        <v>2095</v>
      </c>
      <c r="J893" s="37">
        <v>71584</v>
      </c>
    </row>
    <row r="894" spans="8:10">
      <c r="H894" s="38" t="s">
        <v>1816</v>
      </c>
      <c r="I894" s="39">
        <v>2096</v>
      </c>
      <c r="J894" s="40">
        <v>71591</v>
      </c>
    </row>
    <row r="895" spans="8:10">
      <c r="H895" s="38" t="s">
        <v>1817</v>
      </c>
      <c r="I895" s="39">
        <v>2096</v>
      </c>
      <c r="J895" s="40">
        <v>71605</v>
      </c>
    </row>
    <row r="896" spans="8:10">
      <c r="H896" s="38" t="s">
        <v>1818</v>
      </c>
      <c r="I896" s="39">
        <v>2096</v>
      </c>
      <c r="J896" s="40">
        <v>71640</v>
      </c>
    </row>
    <row r="897" spans="8:10">
      <c r="H897" s="38" t="s">
        <v>148</v>
      </c>
      <c r="I897" s="39">
        <v>2096</v>
      </c>
      <c r="J897" s="40">
        <v>71738</v>
      </c>
    </row>
    <row r="898" spans="8:10">
      <c r="H898" s="38" t="s">
        <v>1819</v>
      </c>
      <c r="I898" s="39">
        <v>2096</v>
      </c>
      <c r="J898" s="40">
        <v>71775</v>
      </c>
    </row>
    <row r="899" spans="8:10">
      <c r="H899" s="38" t="s">
        <v>155</v>
      </c>
      <c r="I899" s="39">
        <v>2096</v>
      </c>
      <c r="J899" s="40">
        <v>71836</v>
      </c>
    </row>
    <row r="900" spans="8:10">
      <c r="H900" s="38" t="s">
        <v>158</v>
      </c>
      <c r="I900" s="39">
        <v>2096</v>
      </c>
      <c r="J900" s="40">
        <v>71871</v>
      </c>
    </row>
    <row r="901" spans="8:10">
      <c r="H901" s="38" t="s">
        <v>1820</v>
      </c>
      <c r="I901" s="39">
        <v>2096</v>
      </c>
      <c r="J901" s="40">
        <v>71906</v>
      </c>
    </row>
    <row r="902" spans="8:10">
      <c r="H902" s="38" t="s">
        <v>166</v>
      </c>
      <c r="I902" s="39">
        <v>2096</v>
      </c>
      <c r="J902" s="40">
        <v>71916</v>
      </c>
    </row>
    <row r="903" spans="8:10">
      <c r="H903" s="38" t="s">
        <v>1821</v>
      </c>
      <c r="I903" s="39">
        <v>2096</v>
      </c>
      <c r="J903" s="40">
        <v>71917</v>
      </c>
    </row>
    <row r="904" spans="8:10">
      <c r="H904" s="38" t="s">
        <v>1822</v>
      </c>
      <c r="I904" s="39">
        <v>2096</v>
      </c>
      <c r="J904" s="40">
        <v>71949</v>
      </c>
    </row>
    <row r="905" spans="8:10">
      <c r="H905" s="36" t="s">
        <v>1816</v>
      </c>
      <c r="I905" s="9">
        <v>2097</v>
      </c>
      <c r="J905" s="37">
        <v>71956</v>
      </c>
    </row>
    <row r="906" spans="8:10">
      <c r="H906" s="36" t="s">
        <v>1817</v>
      </c>
      <c r="I906" s="9">
        <v>2097</v>
      </c>
      <c r="J906" s="37">
        <v>71976</v>
      </c>
    </row>
    <row r="907" spans="8:10">
      <c r="H907" s="36" t="s">
        <v>1818</v>
      </c>
      <c r="I907" s="9">
        <v>2097</v>
      </c>
      <c r="J907" s="37">
        <v>72004</v>
      </c>
    </row>
    <row r="908" spans="8:10">
      <c r="H908" s="36" t="s">
        <v>148</v>
      </c>
      <c r="I908" s="9">
        <v>2097</v>
      </c>
      <c r="J908" s="37">
        <v>72102</v>
      </c>
    </row>
    <row r="909" spans="8:10">
      <c r="H909" s="36" t="s">
        <v>1819</v>
      </c>
      <c r="I909" s="9">
        <v>2097</v>
      </c>
      <c r="J909" s="37">
        <v>72140</v>
      </c>
    </row>
    <row r="910" spans="8:10">
      <c r="H910" s="36" t="s">
        <v>155</v>
      </c>
      <c r="I910" s="9">
        <v>2097</v>
      </c>
      <c r="J910" s="37">
        <v>72200</v>
      </c>
    </row>
    <row r="911" spans="8:10">
      <c r="H911" s="36" t="s">
        <v>158</v>
      </c>
      <c r="I911" s="9">
        <v>2097</v>
      </c>
      <c r="J911" s="37">
        <v>72242</v>
      </c>
    </row>
    <row r="912" spans="8:10">
      <c r="H912" s="36" t="s">
        <v>1820</v>
      </c>
      <c r="I912" s="9">
        <v>2097</v>
      </c>
      <c r="J912" s="37">
        <v>72270</v>
      </c>
    </row>
    <row r="913" spans="8:10">
      <c r="H913" s="36" t="s">
        <v>166</v>
      </c>
      <c r="I913" s="9">
        <v>2097</v>
      </c>
      <c r="J913" s="37">
        <v>72287</v>
      </c>
    </row>
    <row r="914" spans="8:10">
      <c r="H914" s="36" t="s">
        <v>1821</v>
      </c>
      <c r="I914" s="9">
        <v>2097</v>
      </c>
      <c r="J914" s="37">
        <v>72288</v>
      </c>
    </row>
    <row r="915" spans="8:10">
      <c r="H915" s="36" t="s">
        <v>1822</v>
      </c>
      <c r="I915" s="9">
        <v>2097</v>
      </c>
      <c r="J915" s="37">
        <v>72314</v>
      </c>
    </row>
    <row r="916" spans="8:10">
      <c r="H916" s="38" t="s">
        <v>1816</v>
      </c>
      <c r="I916" s="39">
        <v>2098</v>
      </c>
      <c r="J916" s="40">
        <v>72321</v>
      </c>
    </row>
    <row r="917" spans="8:10">
      <c r="H917" s="38" t="s">
        <v>1817</v>
      </c>
      <c r="I917" s="39">
        <v>2098</v>
      </c>
      <c r="J917" s="40">
        <v>72340</v>
      </c>
    </row>
    <row r="918" spans="8:10">
      <c r="H918" s="38" t="s">
        <v>1818</v>
      </c>
      <c r="I918" s="39">
        <v>2098</v>
      </c>
      <c r="J918" s="40">
        <v>72368</v>
      </c>
    </row>
    <row r="919" spans="8:10">
      <c r="H919" s="38" t="s">
        <v>148</v>
      </c>
      <c r="I919" s="39">
        <v>2098</v>
      </c>
      <c r="J919" s="40">
        <v>72466</v>
      </c>
    </row>
    <row r="920" spans="8:10">
      <c r="H920" s="38" t="s">
        <v>1819</v>
      </c>
      <c r="I920" s="39">
        <v>2098</v>
      </c>
      <c r="J920" s="40">
        <v>72505</v>
      </c>
    </row>
    <row r="921" spans="8:10">
      <c r="H921" s="38" t="s">
        <v>155</v>
      </c>
      <c r="I921" s="39">
        <v>2098</v>
      </c>
      <c r="J921" s="40">
        <v>72564</v>
      </c>
    </row>
    <row r="922" spans="8:10">
      <c r="H922" s="38" t="s">
        <v>158</v>
      </c>
      <c r="I922" s="39">
        <v>2098</v>
      </c>
      <c r="J922" s="40">
        <v>72606</v>
      </c>
    </row>
    <row r="923" spans="8:10">
      <c r="H923" s="38" t="s">
        <v>1820</v>
      </c>
      <c r="I923" s="39">
        <v>2098</v>
      </c>
      <c r="J923" s="40">
        <v>72635</v>
      </c>
    </row>
    <row r="924" spans="8:10">
      <c r="H924" s="38" t="s">
        <v>166</v>
      </c>
      <c r="I924" s="39">
        <v>2098</v>
      </c>
      <c r="J924" s="40">
        <v>72651</v>
      </c>
    </row>
    <row r="925" spans="8:10">
      <c r="H925" s="38" t="s">
        <v>1821</v>
      </c>
      <c r="I925" s="39">
        <v>2098</v>
      </c>
      <c r="J925" s="40">
        <v>72652</v>
      </c>
    </row>
    <row r="926" spans="8:10">
      <c r="H926" s="38" t="s">
        <v>1822</v>
      </c>
      <c r="I926" s="39">
        <v>2098</v>
      </c>
      <c r="J926" s="40">
        <v>72679</v>
      </c>
    </row>
    <row r="927" spans="8:10">
      <c r="H927" s="36" t="s">
        <v>1816</v>
      </c>
      <c r="I927" s="9">
        <v>2099</v>
      </c>
      <c r="J927" s="37">
        <v>72686</v>
      </c>
    </row>
    <row r="928" spans="8:10">
      <c r="H928" s="36" t="s">
        <v>1817</v>
      </c>
      <c r="I928" s="9">
        <v>2099</v>
      </c>
      <c r="J928" s="37">
        <v>72704</v>
      </c>
    </row>
    <row r="929" spans="8:10">
      <c r="H929" s="36" t="s">
        <v>1818</v>
      </c>
      <c r="I929" s="9">
        <v>2099</v>
      </c>
      <c r="J929" s="37">
        <v>72732</v>
      </c>
    </row>
    <row r="930" spans="8:10">
      <c r="H930" s="36" t="s">
        <v>148</v>
      </c>
      <c r="I930" s="9">
        <v>2099</v>
      </c>
      <c r="J930" s="37">
        <v>72830</v>
      </c>
    </row>
    <row r="931" spans="8:10">
      <c r="H931" s="36" t="s">
        <v>1819</v>
      </c>
      <c r="I931" s="9">
        <v>2099</v>
      </c>
      <c r="J931" s="37">
        <v>72869</v>
      </c>
    </row>
    <row r="932" spans="8:10">
      <c r="H932" s="36" t="s">
        <v>155</v>
      </c>
      <c r="I932" s="9">
        <v>2099</v>
      </c>
      <c r="J932" s="37">
        <v>72935</v>
      </c>
    </row>
    <row r="933" spans="8:10">
      <c r="H933" s="36" t="s">
        <v>158</v>
      </c>
      <c r="I933" s="9">
        <v>2099</v>
      </c>
      <c r="J933" s="37">
        <v>72970</v>
      </c>
    </row>
    <row r="934" spans="8:10">
      <c r="H934" s="36" t="s">
        <v>1820</v>
      </c>
      <c r="I934" s="9">
        <v>2099</v>
      </c>
      <c r="J934" s="37">
        <v>73000</v>
      </c>
    </row>
    <row r="935" spans="8:10">
      <c r="H935" s="36" t="s">
        <v>166</v>
      </c>
      <c r="I935" s="9">
        <v>2099</v>
      </c>
      <c r="J935" s="37">
        <v>73015</v>
      </c>
    </row>
    <row r="936" spans="8:10">
      <c r="H936" s="36" t="s">
        <v>1821</v>
      </c>
      <c r="I936" s="9">
        <v>2099</v>
      </c>
      <c r="J936" s="37">
        <v>73016</v>
      </c>
    </row>
    <row r="937" spans="8:10">
      <c r="H937" s="36" t="s">
        <v>1822</v>
      </c>
      <c r="I937" s="9">
        <v>2099</v>
      </c>
      <c r="J937" s="37">
        <v>73044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26163-D9DB-4D79-9367-3446AB40D84C}">
  <sheetPr codeName="Sheet1"/>
  <dimension ref="A1:CI948"/>
  <sheetViews>
    <sheetView tabSelected="1" topLeftCell="A155" zoomScale="85" zoomScaleNormal="85" workbookViewId="0">
      <selection activeCell="D185" sqref="D185"/>
    </sheetView>
  </sheetViews>
  <sheetFormatPr defaultColWidth="9.1796875" defaultRowHeight="12"/>
  <cols>
    <col min="1" max="1" width="12.81640625" style="87" customWidth="1"/>
    <col min="2" max="2" width="25.36328125" style="87" customWidth="1"/>
    <col min="3" max="3" width="57" style="97" customWidth="1"/>
    <col min="4" max="4" width="21.453125" style="87" customWidth="1"/>
    <col min="5" max="5" width="13.81640625" style="108" customWidth="1"/>
    <col min="6" max="6" width="17.453125" style="108" customWidth="1"/>
    <col min="7" max="7" width="22.1796875" style="87" customWidth="1"/>
    <col min="8" max="8" width="13.1796875" style="109" customWidth="1"/>
    <col min="9" max="9" width="23.81640625" style="97" customWidth="1"/>
    <col min="10" max="10" width="18.36328125" style="99" customWidth="1"/>
    <col min="11" max="11" width="15.6328125" style="99" customWidth="1"/>
    <col min="12" max="12" width="12.81640625" style="105" customWidth="1"/>
    <col min="13" max="16" width="16.453125" style="112" customWidth="1"/>
    <col min="17" max="17" width="11.6328125" style="99" customWidth="1"/>
    <col min="18" max="18" width="11.6328125" style="131" customWidth="1"/>
    <col min="19" max="19" width="13.1796875" style="100" customWidth="1"/>
    <col min="20" max="20" width="14.36328125" style="106" customWidth="1"/>
    <col min="21" max="21" width="14.453125" style="106" customWidth="1"/>
    <col min="22" max="22" width="14.1796875" style="106" customWidth="1"/>
    <col min="23" max="23" width="14.453125" style="106" customWidth="1"/>
    <col min="24" max="25" width="13.81640625" style="101" customWidth="1"/>
    <col min="26" max="26" width="48.453125" style="102" customWidth="1"/>
    <col min="27" max="27" width="1.81640625" style="87" customWidth="1"/>
    <col min="28" max="28" width="19.81640625" style="87" bestFit="1" customWidth="1"/>
    <col min="29" max="29" width="13.81640625" style="87" hidden="1" customWidth="1"/>
    <col min="30" max="30" width="34" style="87" bestFit="1" customWidth="1"/>
    <col min="31" max="31" width="9.1796875" style="87" customWidth="1"/>
    <col min="32" max="32" width="28.6328125" style="87" bestFit="1" customWidth="1"/>
    <col min="33" max="33" width="33.36328125" style="87" bestFit="1" customWidth="1"/>
    <col min="34" max="34" width="15.453125" style="103" bestFit="1" customWidth="1"/>
    <col min="35" max="35" width="18.6328125" style="87" customWidth="1"/>
    <col min="36" max="36" width="9.1796875" style="87" customWidth="1"/>
    <col min="37" max="37" width="24.6328125" style="87" customWidth="1"/>
    <col min="38" max="61" width="9.1796875" style="87" hidden="1" customWidth="1"/>
    <col min="62" max="66" width="9.81640625" style="87" hidden="1" customWidth="1"/>
    <col min="67" max="80" width="9.1796875" style="87" hidden="1" customWidth="1"/>
    <col min="81" max="81" width="26.81640625" style="87" bestFit="1" customWidth="1"/>
    <col min="82" max="84" width="9.1796875" style="97"/>
    <col min="85" max="85" width="24.453125" style="97" bestFit="1" customWidth="1"/>
    <col min="86" max="86" width="27.1796875" style="97" bestFit="1" customWidth="1"/>
    <col min="87" max="87" width="25.81640625" style="97" bestFit="1" customWidth="1"/>
    <col min="88" max="16384" width="9.1796875" style="97"/>
  </cols>
  <sheetData>
    <row r="1" spans="1:87" s="74" customFormat="1" ht="99.25" customHeight="1">
      <c r="A1" s="69" t="s">
        <v>70</v>
      </c>
      <c r="B1" s="69" t="s">
        <v>71</v>
      </c>
      <c r="C1" s="69" t="s">
        <v>72</v>
      </c>
      <c r="D1" s="69" t="s">
        <v>73</v>
      </c>
      <c r="E1" s="69" t="s">
        <v>74</v>
      </c>
      <c r="F1" s="69" t="s">
        <v>75</v>
      </c>
      <c r="G1" s="69" t="s">
        <v>76</v>
      </c>
      <c r="H1" s="70" t="s">
        <v>29</v>
      </c>
      <c r="I1" s="70" t="s">
        <v>77</v>
      </c>
      <c r="J1" s="70" t="s">
        <v>78</v>
      </c>
      <c r="K1" s="70" t="s">
        <v>38</v>
      </c>
      <c r="L1" s="71" t="s">
        <v>79</v>
      </c>
      <c r="M1" s="71" t="s">
        <v>45</v>
      </c>
      <c r="N1" s="71" t="s">
        <v>80</v>
      </c>
      <c r="O1" s="71" t="s">
        <v>81</v>
      </c>
      <c r="P1" s="71" t="s">
        <v>82</v>
      </c>
      <c r="Q1" s="70" t="s">
        <v>83</v>
      </c>
      <c r="R1" s="72" t="s">
        <v>84</v>
      </c>
      <c r="S1" s="73" t="s">
        <v>85</v>
      </c>
      <c r="T1" s="71" t="s">
        <v>86</v>
      </c>
      <c r="U1" s="71" t="s">
        <v>87</v>
      </c>
      <c r="V1" s="71" t="s">
        <v>88</v>
      </c>
      <c r="W1" s="71" t="s">
        <v>89</v>
      </c>
      <c r="X1" s="71" t="s">
        <v>90</v>
      </c>
      <c r="Y1" s="71" t="s">
        <v>91</v>
      </c>
      <c r="Z1" s="69" t="s">
        <v>92</v>
      </c>
      <c r="AH1" s="75"/>
      <c r="AJ1" s="76"/>
      <c r="AK1" s="76"/>
      <c r="AL1" s="76" t="s">
        <v>93</v>
      </c>
      <c r="AM1" s="76" t="s">
        <v>94</v>
      </c>
      <c r="AN1" s="76" t="s">
        <v>95</v>
      </c>
      <c r="AO1" s="76" t="s">
        <v>96</v>
      </c>
      <c r="AP1" s="76" t="s">
        <v>97</v>
      </c>
      <c r="AQ1" s="76" t="s">
        <v>98</v>
      </c>
      <c r="AR1" s="76" t="s">
        <v>99</v>
      </c>
      <c r="AS1" s="76" t="s">
        <v>100</v>
      </c>
      <c r="AT1" s="76" t="s">
        <v>101</v>
      </c>
      <c r="AU1" s="76" t="s">
        <v>102</v>
      </c>
      <c r="AV1" s="76" t="s">
        <v>103</v>
      </c>
      <c r="AW1" s="76" t="s">
        <v>104</v>
      </c>
      <c r="AX1" s="76" t="s">
        <v>105</v>
      </c>
      <c r="AY1" s="76" t="s">
        <v>106</v>
      </c>
      <c r="AZ1" s="76" t="s">
        <v>107</v>
      </c>
      <c r="BA1" s="76" t="s">
        <v>108</v>
      </c>
      <c r="BB1" s="76" t="s">
        <v>109</v>
      </c>
      <c r="BC1" s="76" t="s">
        <v>110</v>
      </c>
      <c r="BD1" s="76" t="s">
        <v>111</v>
      </c>
      <c r="BE1" s="76" t="s">
        <v>112</v>
      </c>
      <c r="BF1" s="76" t="s">
        <v>113</v>
      </c>
      <c r="BG1" s="76" t="s">
        <v>114</v>
      </c>
      <c r="BH1" s="77" t="s">
        <v>94</v>
      </c>
      <c r="BI1" s="77" t="s">
        <v>95</v>
      </c>
      <c r="BJ1" s="77" t="s">
        <v>96</v>
      </c>
      <c r="BK1" s="77" t="s">
        <v>97</v>
      </c>
      <c r="BL1" s="77" t="s">
        <v>98</v>
      </c>
      <c r="BM1" s="77" t="s">
        <v>99</v>
      </c>
      <c r="BN1" s="77" t="s">
        <v>100</v>
      </c>
      <c r="BO1" s="77" t="s">
        <v>101</v>
      </c>
      <c r="BP1" s="77" t="s">
        <v>102</v>
      </c>
      <c r="BQ1" s="77" t="s">
        <v>103</v>
      </c>
      <c r="BR1" s="77" t="s">
        <v>104</v>
      </c>
      <c r="BS1" s="77" t="s">
        <v>105</v>
      </c>
      <c r="BT1" s="77" t="s">
        <v>106</v>
      </c>
      <c r="BU1" s="77" t="s">
        <v>107</v>
      </c>
      <c r="BV1" s="77" t="s">
        <v>108</v>
      </c>
      <c r="BW1" s="77" t="s">
        <v>109</v>
      </c>
      <c r="BX1" s="77" t="s">
        <v>110</v>
      </c>
      <c r="BY1" s="77" t="s">
        <v>111</v>
      </c>
      <c r="BZ1" s="77" t="s">
        <v>112</v>
      </c>
      <c r="CA1" s="77" t="s">
        <v>113</v>
      </c>
      <c r="CB1" s="77" t="s">
        <v>114</v>
      </c>
      <c r="CC1" s="76"/>
    </row>
    <row r="2" spans="1:87" s="140" customFormat="1" ht="15" customHeight="1">
      <c r="A2" s="132" t="s">
        <v>262</v>
      </c>
      <c r="B2" s="133" t="s">
        <v>117</v>
      </c>
      <c r="C2" s="134" t="s">
        <v>117</v>
      </c>
      <c r="D2" s="135"/>
      <c r="E2" s="135"/>
      <c r="F2" s="135"/>
      <c r="G2" s="135"/>
      <c r="H2" s="136"/>
      <c r="I2" s="136"/>
      <c r="J2" s="136"/>
      <c r="K2" s="136"/>
      <c r="L2" s="137"/>
      <c r="M2" s="137"/>
      <c r="N2" s="137"/>
      <c r="O2" s="137"/>
      <c r="P2" s="137"/>
      <c r="Q2" s="136"/>
      <c r="R2" s="138"/>
      <c r="S2" s="139"/>
      <c r="T2" s="137"/>
      <c r="U2" s="137"/>
      <c r="V2" s="137"/>
      <c r="W2" s="137"/>
      <c r="X2" s="137"/>
      <c r="Y2" s="137"/>
      <c r="Z2" s="135"/>
      <c r="AH2" s="141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3"/>
      <c r="BI2" s="143"/>
      <c r="BJ2" s="143"/>
      <c r="BK2" s="143"/>
      <c r="BL2" s="143"/>
      <c r="BM2" s="143"/>
      <c r="BN2" s="143"/>
      <c r="BO2" s="143"/>
      <c r="BP2" s="143"/>
      <c r="BQ2" s="143"/>
      <c r="BR2" s="143"/>
      <c r="BS2" s="143"/>
      <c r="BT2" s="143"/>
      <c r="BU2" s="143"/>
      <c r="BV2" s="143"/>
      <c r="BW2" s="143"/>
      <c r="BX2" s="143"/>
      <c r="BY2" s="143"/>
      <c r="BZ2" s="143"/>
      <c r="CA2" s="143"/>
      <c r="CB2" s="143"/>
      <c r="CC2" s="142"/>
    </row>
    <row r="3" spans="1:87" s="121" customFormat="1" ht="15" customHeight="1">
      <c r="A3" s="78" t="s">
        <v>262</v>
      </c>
      <c r="B3" s="79" t="s">
        <v>117</v>
      </c>
      <c r="C3" s="127" t="s">
        <v>118</v>
      </c>
      <c r="D3" s="116"/>
      <c r="E3" s="116"/>
      <c r="F3" s="116"/>
      <c r="G3" s="116"/>
      <c r="H3" s="117"/>
      <c r="I3" s="117"/>
      <c r="J3" s="117"/>
      <c r="K3" s="117"/>
      <c r="L3" s="118"/>
      <c r="M3" s="118"/>
      <c r="N3" s="118"/>
      <c r="O3" s="118"/>
      <c r="P3" s="118"/>
      <c r="Q3" s="117"/>
      <c r="R3" s="119"/>
      <c r="S3" s="120"/>
      <c r="T3" s="118"/>
      <c r="U3" s="118"/>
      <c r="V3" s="118"/>
      <c r="W3" s="118"/>
      <c r="X3" s="118"/>
      <c r="Y3" s="118"/>
      <c r="Z3" s="116"/>
      <c r="AH3" s="122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3"/>
    </row>
    <row r="4" spans="1:87" s="121" customFormat="1" ht="15" customHeight="1">
      <c r="A4" s="78" t="s">
        <v>262</v>
      </c>
      <c r="B4" s="79" t="s">
        <v>117</v>
      </c>
      <c r="C4" s="128" t="s">
        <v>119</v>
      </c>
      <c r="D4" s="116"/>
      <c r="E4" s="116"/>
      <c r="F4" s="116"/>
      <c r="G4" s="116"/>
      <c r="H4" s="117"/>
      <c r="I4" s="117"/>
      <c r="J4" s="117"/>
      <c r="K4" s="117"/>
      <c r="L4" s="118"/>
      <c r="M4" s="118"/>
      <c r="N4" s="118"/>
      <c r="O4" s="118"/>
      <c r="P4" s="118"/>
      <c r="Q4" s="117"/>
      <c r="R4" s="119"/>
      <c r="S4" s="120"/>
      <c r="T4" s="118"/>
      <c r="U4" s="118"/>
      <c r="V4" s="118"/>
      <c r="W4" s="118"/>
      <c r="X4" s="118"/>
      <c r="Y4" s="118"/>
      <c r="Z4" s="116"/>
      <c r="AH4" s="122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  <c r="CC4" s="123"/>
    </row>
    <row r="5" spans="1:87" s="78" customFormat="1" ht="13.5" customHeight="1">
      <c r="A5" s="78" t="s">
        <v>262</v>
      </c>
      <c r="B5" s="79" t="s">
        <v>117</v>
      </c>
      <c r="C5" s="87" t="s">
        <v>120</v>
      </c>
      <c r="D5" s="87" t="s">
        <v>121</v>
      </c>
      <c r="E5" s="87"/>
      <c r="F5" s="87"/>
      <c r="G5" s="87" t="s">
        <v>122</v>
      </c>
      <c r="H5" s="108">
        <v>1250</v>
      </c>
      <c r="I5" s="87" t="s">
        <v>123</v>
      </c>
      <c r="J5" s="87" t="s">
        <v>124</v>
      </c>
      <c r="K5" s="108">
        <v>0</v>
      </c>
      <c r="L5" s="82">
        <f>100-K5</f>
        <v>100</v>
      </c>
      <c r="M5" s="110">
        <f>E5*F5</f>
        <v>0</v>
      </c>
      <c r="N5" s="111">
        <f>VLOOKUP(I5,$AB$6:$AD$20,3,FALSE)*H5</f>
        <v>191462.49999999997</v>
      </c>
      <c r="O5" s="110">
        <f>(N5+M5)*K5/100</f>
        <v>0</v>
      </c>
      <c r="P5" s="110">
        <f t="shared" ref="P5:P84" si="0">(N5+M5)*L5/100</f>
        <v>191462.49999999997</v>
      </c>
      <c r="Q5" s="108">
        <v>83</v>
      </c>
      <c r="R5" s="130">
        <f>(W5-$AH$6)/365</f>
        <v>5.1123287671232873</v>
      </c>
      <c r="S5" s="107">
        <v>45938</v>
      </c>
      <c r="T5" s="83">
        <f>IF(NOT(Q5=""),IF(NOT($S5=""),$S5,#REF!),"")</f>
        <v>45938</v>
      </c>
      <c r="U5" s="83">
        <f>T5+Q5</f>
        <v>46021</v>
      </c>
      <c r="V5" s="83">
        <f>WORKDAY.INTL(S5, Q5, 1)</f>
        <v>46055</v>
      </c>
      <c r="W5" s="83">
        <f>WORKDAY.INTL(S5, Q5, "0000011", $AH$6:$AH$90)</f>
        <v>46063</v>
      </c>
      <c r="X5" s="84">
        <f>O5+P5</f>
        <v>191462.49999999997</v>
      </c>
      <c r="Y5" s="84">
        <f>X5*(0.035*R5)+X5</f>
        <v>225721.17363013694</v>
      </c>
      <c r="Z5" s="85"/>
      <c r="AA5" s="80"/>
      <c r="AB5" s="86" t="s">
        <v>125</v>
      </c>
      <c r="AC5" s="87"/>
      <c r="AD5" s="86" t="s">
        <v>126</v>
      </c>
      <c r="AE5" s="80"/>
      <c r="AF5" s="80" t="s">
        <v>127</v>
      </c>
      <c r="AG5" s="80" t="s">
        <v>128</v>
      </c>
      <c r="AH5" s="88" t="s">
        <v>129</v>
      </c>
      <c r="AI5" s="80"/>
      <c r="AJ5" s="80"/>
      <c r="AK5" s="80"/>
      <c r="AL5" s="80">
        <f t="shared" ref="AL5:AL84" ca="1" si="1">IF(Q5="","",IFERROR(MATCH($I5,INDIRECT("'"&amp;KEY_RESOURCE_STRUCTURE_TAB&amp;"'!B:B"),0),0))</f>
        <v>0</v>
      </c>
      <c r="AM5" s="80"/>
      <c r="AN5" s="80">
        <f t="shared" ref="AN5:AW16" ca="1" si="2">IF($Q5="","",IFERROR(OFFSET(INDIRECT("'"&amp;KEY_RESOURCE_STRUCTURE_TAB&amp;"'!"&amp;KEY_RATE_SET_INDEX&amp;""),$AL5-1,COLUMN()-34),0))</f>
        <v>0</v>
      </c>
      <c r="AO5" s="80">
        <f t="shared" ca="1" si="2"/>
        <v>0</v>
      </c>
      <c r="AP5" s="80">
        <f t="shared" ca="1" si="2"/>
        <v>0</v>
      </c>
      <c r="AQ5" s="80">
        <f t="shared" ca="1" si="2"/>
        <v>0</v>
      </c>
      <c r="AR5" s="80">
        <f t="shared" ca="1" si="2"/>
        <v>0</v>
      </c>
      <c r="AS5" s="80">
        <f t="shared" ca="1" si="2"/>
        <v>0</v>
      </c>
      <c r="AT5" s="80">
        <f t="shared" ca="1" si="2"/>
        <v>0</v>
      </c>
      <c r="AU5" s="80">
        <f t="shared" ca="1" si="2"/>
        <v>0</v>
      </c>
      <c r="AV5" s="80">
        <f t="shared" ca="1" si="2"/>
        <v>0</v>
      </c>
      <c r="AW5" s="80">
        <f t="shared" ca="1" si="2"/>
        <v>0</v>
      </c>
      <c r="AX5" s="80">
        <f t="shared" ref="AX5:BG16" ca="1" si="3">IF($Q5="","",IFERROR(OFFSET(INDIRECT("'"&amp;KEY_RESOURCE_STRUCTURE_TAB&amp;"'!"&amp;KEY_RATE_SET_INDEX&amp;""),$AL5-1,COLUMN()-34),0))</f>
        <v>0</v>
      </c>
      <c r="AY5" s="80">
        <f t="shared" ca="1" si="3"/>
        <v>0</v>
      </c>
      <c r="AZ5" s="80">
        <f t="shared" ca="1" si="3"/>
        <v>0</v>
      </c>
      <c r="BA5" s="80">
        <f t="shared" ca="1" si="3"/>
        <v>0</v>
      </c>
      <c r="BB5" s="80">
        <f t="shared" ca="1" si="3"/>
        <v>0</v>
      </c>
      <c r="BC5" s="80">
        <f t="shared" ca="1" si="3"/>
        <v>0</v>
      </c>
      <c r="BD5" s="80">
        <f t="shared" ca="1" si="3"/>
        <v>0</v>
      </c>
      <c r="BE5" s="80">
        <f t="shared" ca="1" si="3"/>
        <v>0</v>
      </c>
      <c r="BF5" s="80">
        <f t="shared" ca="1" si="3"/>
        <v>0</v>
      </c>
      <c r="BG5" s="80">
        <f t="shared" ca="1" si="3"/>
        <v>0</v>
      </c>
      <c r="BH5" s="80"/>
      <c r="BI5" s="80">
        <f>IF($Q5="","",IFERROR(IF(OR(AND($T5&gt;=DATEVALUE("10/1/20"&amp;RIGHT(BH$1,2)),$T5&lt;=DATEVALUE("9/30/20"&amp;RIGHT(BI$1,2))),AND($U5&gt;=DATEVALUE("10/1/20"&amp;RIGHT(BH$1,2)),$U5&lt;=DATEVALUE("9/30/20"&amp;RIGHT(BI$1,2))),AND($T5&lt;=DATEVALUE("10/1/20"&amp;RIGHT(BH$1,2)),$U5&gt;=DATEVALUE("9/30/20"&amp;RIGHT(BI$1,2)))),
IF(AND($T5&gt;=DATEVALUE("10/1/20"&amp;RIGHT(BH$1,2)),$U5&lt;=DATEVALUE("9/30/20"&amp;RIGHT(BI$1,2))),NETWORKDAYS($T5,$U5,Holidays!$J$3:$J$937),
IF(AND($T5&lt;DATEVALUE("10/1/20"&amp;RIGHT(BH$1,2)),$U5&lt;=DATEVALUE("9/30/20"&amp;RIGHT(BI$1,2))),NETWORKDAYS(DATEVALUE("10/1/20"&amp;RIGHT(BH$1,2)),$U5,Holidays!$J$3:$J$937),
IF($T5&lt;DATEVALUE("10/1/20"&amp;RIGHT(BH$1,2)),NETWORKDAYS(DATEVALUE("10/1/20"&amp;RIGHT(BH$1,2)),DATEVALUE("9/30/20"&amp;RIGHT(BI$1,2)),Holidays!$J$3:$J$937),
IF($T5&gt;=DATEVALUE("10/1/20"&amp;RIGHT(BH$1,2)),NETWORKDAYS($T5,DATEVALUE("9/30/20"&amp;RIGHT(BI$1,2)),Holidays!$J$3:$J$937),"")))),"")/(NETWORKDAYS($T5,$U5,Holidays!$J$3:$J$937)),0))</f>
        <v>0</v>
      </c>
      <c r="BJ5" s="80">
        <f>IF($Q5="","",IFERROR(IF(OR(AND($T5&gt;=DATEVALUE("10/1/20"&amp;RIGHT(BI$1,2)),$T5&lt;=DATEVALUE("9/30/20"&amp;RIGHT(BJ$1,2))),AND($U5&gt;=DATEVALUE("10/1/20"&amp;RIGHT(BI$1,2)),$U5&lt;=DATEVALUE("9/30/20"&amp;RIGHT(BJ$1,2))),AND($T5&lt;=DATEVALUE("10/1/20"&amp;RIGHT(BI$1,2)),$U5&gt;=DATEVALUE("9/30/20"&amp;RIGHT(BJ$1,2)))),
IF(AND($T5&gt;=DATEVALUE("10/1/20"&amp;RIGHT(BI$1,2)),$U5&lt;=DATEVALUE("9/30/20"&amp;RIGHT(BJ$1,2))),NETWORKDAYS($T5,$U5,Holidays!$J$3:$J$937),
IF(AND($T5&lt;DATEVALUE("10/1/20"&amp;RIGHT(BI$1,2)),$U5&lt;=DATEVALUE("9/30/20"&amp;RIGHT(BJ$1,2))),NETWORKDAYS(DATEVALUE("10/1/20"&amp;RIGHT(BI$1,2)),$U5,Holidays!$J$3:$J$937),
IF($T5&lt;DATEVALUE("10/1/20"&amp;RIGHT(BI$1,2)),NETWORKDAYS(DATEVALUE("10/1/20"&amp;RIGHT(BI$1,2)),DATEVALUE("9/30/20"&amp;RIGHT(BJ$1,2)),Holidays!$J$3:$J$937),
IF($T5&gt;=DATEVALUE("10/1/20"&amp;RIGHT(BI$1,2)),NETWORKDAYS($T5,DATEVALUE("9/30/20"&amp;RIGHT(BJ$1,2)),Holidays!$J$3:$J$937),"")))),"")/(NETWORKDAYS($T5,$U5,Holidays!$J$3:$J$937)),0))</f>
        <v>0</v>
      </c>
      <c r="BK5" s="80">
        <f>IF($Q5="","",IFERROR(IF(OR(AND($T5&gt;=DATEVALUE("10/1/20"&amp;RIGHT(BJ$1,2)),$T5&lt;=DATEVALUE("9/30/20"&amp;RIGHT(BK$1,2))),AND($U5&gt;=DATEVALUE("10/1/20"&amp;RIGHT(BJ$1,2)),$U5&lt;=DATEVALUE("9/30/20"&amp;RIGHT(BK$1,2))),AND($T5&lt;=DATEVALUE("10/1/20"&amp;RIGHT(BJ$1,2)),$U5&gt;=DATEVALUE("9/30/20"&amp;RIGHT(BK$1,2)))),
IF(AND($T5&gt;=DATEVALUE("10/1/20"&amp;RIGHT(BJ$1,2)),$U5&lt;=DATEVALUE("9/30/20"&amp;RIGHT(BK$1,2))),NETWORKDAYS($T5,$U5,Holidays!$J$3:$J$937),
IF(AND($T5&lt;DATEVALUE("10/1/20"&amp;RIGHT(BJ$1,2)),$U5&lt;=DATEVALUE("9/30/20"&amp;RIGHT(BK$1,2))),NETWORKDAYS(DATEVALUE("10/1/20"&amp;RIGHT(BJ$1,2)),$U5,Holidays!$J$3:$J$937),
IF($T5&lt;DATEVALUE("10/1/20"&amp;RIGHT(BJ$1,2)),NETWORKDAYS(DATEVALUE("10/1/20"&amp;RIGHT(BJ$1,2)),DATEVALUE("9/30/20"&amp;RIGHT(BK$1,2)),Holidays!$J$3:$J$937),
IF($T5&gt;=DATEVALUE("10/1/20"&amp;RIGHT(BJ$1,2)),NETWORKDAYS($T5,DATEVALUE("9/30/20"&amp;RIGHT(BK$1,2)),Holidays!$J$3:$J$937),"")))),"")/(NETWORKDAYS($T5,$U5,Holidays!$J$3:$J$937)),0))</f>
        <v>0</v>
      </c>
      <c r="BL5" s="80">
        <f>IF($Q5="","",IFERROR(IF(OR(AND($T5&gt;=DATEVALUE("10/1/20"&amp;RIGHT(BK$1,2)),$T5&lt;=DATEVALUE("9/30/20"&amp;RIGHT(BL$1,2))),AND($U5&gt;=DATEVALUE("10/1/20"&amp;RIGHT(BK$1,2)),$U5&lt;=DATEVALUE("9/30/20"&amp;RIGHT(BL$1,2))),AND($T5&lt;=DATEVALUE("10/1/20"&amp;RIGHT(BK$1,2)),$U5&gt;=DATEVALUE("9/30/20"&amp;RIGHT(BL$1,2)))),
IF(AND($T5&gt;=DATEVALUE("10/1/20"&amp;RIGHT(BK$1,2)),$U5&lt;=DATEVALUE("9/30/20"&amp;RIGHT(BL$1,2))),NETWORKDAYS($T5,$U5,Holidays!$J$3:$J$937),
IF(AND($T5&lt;DATEVALUE("10/1/20"&amp;RIGHT(BK$1,2)),$U5&lt;=DATEVALUE("9/30/20"&amp;RIGHT(BL$1,2))),NETWORKDAYS(DATEVALUE("10/1/20"&amp;RIGHT(BK$1,2)),$U5,Holidays!$J$3:$J$937),
IF($T5&lt;DATEVALUE("10/1/20"&amp;RIGHT(BK$1,2)),NETWORKDAYS(DATEVALUE("10/1/20"&amp;RIGHT(BK$1,2)),DATEVALUE("9/30/20"&amp;RIGHT(BL$1,2)),Holidays!$J$3:$J$937),
IF($T5&gt;=DATEVALUE("10/1/20"&amp;RIGHT(BK$1,2)),NETWORKDAYS($T5,DATEVALUE("9/30/20"&amp;RIGHT(BL$1,2)),Holidays!$J$3:$J$937),"")))),"")/(NETWORKDAYS($T5,$U5,Holidays!$J$3:$J$937)),0))</f>
        <v>0</v>
      </c>
      <c r="BM5" s="80">
        <f>IF($Q5="","",IFERROR(IF(OR(AND($T5&gt;=DATEVALUE("10/1/20"&amp;RIGHT(BL$1,2)),$T5&lt;=DATEVALUE("9/30/20"&amp;RIGHT(BM$1,2))),AND($U5&gt;=DATEVALUE("10/1/20"&amp;RIGHT(BL$1,2)),$U5&lt;=DATEVALUE("9/30/20"&amp;RIGHT(BM$1,2))),AND($T5&lt;=DATEVALUE("10/1/20"&amp;RIGHT(BL$1,2)),$U5&gt;=DATEVALUE("9/30/20"&amp;RIGHT(BM$1,2)))),
IF(AND($T5&gt;=DATEVALUE("10/1/20"&amp;RIGHT(BL$1,2)),$U5&lt;=DATEVALUE("9/30/20"&amp;RIGHT(BM$1,2))),NETWORKDAYS($T5,$U5,Holidays!$J$3:$J$937),
IF(AND($T5&lt;DATEVALUE("10/1/20"&amp;RIGHT(BL$1,2)),$U5&lt;=DATEVALUE("9/30/20"&amp;RIGHT(BM$1,2))),NETWORKDAYS(DATEVALUE("10/1/20"&amp;RIGHT(BL$1,2)),$U5,Holidays!$J$3:$J$937),
IF($T5&lt;DATEVALUE("10/1/20"&amp;RIGHT(BL$1,2)),NETWORKDAYS(DATEVALUE("10/1/20"&amp;RIGHT(BL$1,2)),DATEVALUE("9/30/20"&amp;RIGHT(BM$1,2)),Holidays!$J$3:$J$937),
IF($T5&gt;=DATEVALUE("10/1/20"&amp;RIGHT(BL$1,2)),NETWORKDAYS($T5,DATEVALUE("9/30/20"&amp;RIGHT(BM$1,2)),Holidays!$J$3:$J$937),"")))),"")/(NETWORKDAYS($T5,$U5,Holidays!$J$3:$J$937)),0))</f>
        <v>0</v>
      </c>
      <c r="BN5" s="80">
        <f>IF($Q5="","",IFERROR(IF(OR(AND($T5&gt;=DATEVALUE("10/1/20"&amp;RIGHT(BM$1,2)),$T5&lt;=DATEVALUE("9/30/20"&amp;RIGHT(BN$1,2))),AND($U5&gt;=DATEVALUE("10/1/20"&amp;RIGHT(BM$1,2)),$U5&lt;=DATEVALUE("9/30/20"&amp;RIGHT(BN$1,2))),AND($T5&lt;=DATEVALUE("10/1/20"&amp;RIGHT(BM$1,2)),$U5&gt;=DATEVALUE("9/30/20"&amp;RIGHT(BN$1,2)))),
IF(AND($T5&gt;=DATEVALUE("10/1/20"&amp;RIGHT(BM$1,2)),$U5&lt;=DATEVALUE("9/30/20"&amp;RIGHT(BN$1,2))),NETWORKDAYS($T5,$U5,Holidays!$J$3:$J$937),
IF(AND($T5&lt;DATEVALUE("10/1/20"&amp;RIGHT(BM$1,2)),$U5&lt;=DATEVALUE("9/30/20"&amp;RIGHT(BN$1,2))),NETWORKDAYS(DATEVALUE("10/1/20"&amp;RIGHT(BM$1,2)),$U5,Holidays!$J$3:$J$937),
IF($T5&lt;DATEVALUE("10/1/20"&amp;RIGHT(BM$1,2)),NETWORKDAYS(DATEVALUE("10/1/20"&amp;RIGHT(BM$1,2)),DATEVALUE("9/30/20"&amp;RIGHT(BN$1,2)),Holidays!$J$3:$J$937),
IF($T5&gt;=DATEVALUE("10/1/20"&amp;RIGHT(BM$1,2)),NETWORKDAYS($T5,DATEVALUE("9/30/20"&amp;RIGHT(BN$1,2)),Holidays!$J$3:$J$937),"")))),"")/(NETWORKDAYS($T5,$U5,Holidays!$J$3:$J$937)),0))</f>
        <v>0</v>
      </c>
      <c r="BO5" s="80">
        <f>IF($Q5="","",IFERROR(IF(OR(AND($T5&gt;=DATEVALUE("10/1/20"&amp;RIGHT(BN$1,2)),$T5&lt;=DATEVALUE("9/30/20"&amp;RIGHT(BO$1,2))),AND($U5&gt;=DATEVALUE("10/1/20"&amp;RIGHT(BN$1,2)),$U5&lt;=DATEVALUE("9/30/20"&amp;RIGHT(BO$1,2))),AND($T5&lt;=DATEVALUE("10/1/20"&amp;RIGHT(BN$1,2)),$U5&gt;=DATEVALUE("9/30/20"&amp;RIGHT(BO$1,2)))),
IF(AND($T5&gt;=DATEVALUE("10/1/20"&amp;RIGHT(BN$1,2)),$U5&lt;=DATEVALUE("9/30/20"&amp;RIGHT(BO$1,2))),NETWORKDAYS($T5,$U5,Holidays!$J$3:$J$937),
IF(AND($T5&lt;DATEVALUE("10/1/20"&amp;RIGHT(BN$1,2)),$U5&lt;=DATEVALUE("9/30/20"&amp;RIGHT(BO$1,2))),NETWORKDAYS(DATEVALUE("10/1/20"&amp;RIGHT(BN$1,2)),$U5,Holidays!$J$3:$J$937),
IF($T5&lt;DATEVALUE("10/1/20"&amp;RIGHT(BN$1,2)),NETWORKDAYS(DATEVALUE("10/1/20"&amp;RIGHT(BN$1,2)),DATEVALUE("9/30/20"&amp;RIGHT(BO$1,2)),Holidays!$J$3:$J$937),
IF($T5&gt;=DATEVALUE("10/1/20"&amp;RIGHT(BN$1,2)),NETWORKDAYS($T5,DATEVALUE("9/30/20"&amp;RIGHT(BO$1,2)),Holidays!$J$3:$J$937),"")))),"")/(NETWORKDAYS($T5,$U5,Holidays!$J$3:$J$937)),0))</f>
        <v>0</v>
      </c>
      <c r="BP5" s="80">
        <f>IF($Q5="","",IFERROR(IF(OR(AND($T5&gt;=DATEVALUE("10/1/20"&amp;RIGHT(BO$1,2)),$T5&lt;=DATEVALUE("9/30/20"&amp;RIGHT(BP$1,2))),AND($U5&gt;=DATEVALUE("10/1/20"&amp;RIGHT(BO$1,2)),$U5&lt;=DATEVALUE("9/30/20"&amp;RIGHT(BP$1,2))),AND($T5&lt;=DATEVALUE("10/1/20"&amp;RIGHT(BO$1,2)),$U5&gt;=DATEVALUE("9/30/20"&amp;RIGHT(BP$1,2)))),
IF(AND($T5&gt;=DATEVALUE("10/1/20"&amp;RIGHT(BO$1,2)),$U5&lt;=DATEVALUE("9/30/20"&amp;RIGHT(BP$1,2))),NETWORKDAYS($T5,$U5,Holidays!$J$3:$J$937),
IF(AND($T5&lt;DATEVALUE("10/1/20"&amp;RIGHT(BO$1,2)),$U5&lt;=DATEVALUE("9/30/20"&amp;RIGHT(BP$1,2))),NETWORKDAYS(DATEVALUE("10/1/20"&amp;RIGHT(BO$1,2)),$U5,Holidays!$J$3:$J$937),
IF($T5&lt;DATEVALUE("10/1/20"&amp;RIGHT(BO$1,2)),NETWORKDAYS(DATEVALUE("10/1/20"&amp;RIGHT(BO$1,2)),DATEVALUE("9/30/20"&amp;RIGHT(BP$1,2)),Holidays!$J$3:$J$937),
IF($T5&gt;=DATEVALUE("10/1/20"&amp;RIGHT(BO$1,2)),NETWORKDAYS($T5,DATEVALUE("9/30/20"&amp;RIGHT(BP$1,2)),Holidays!$J$3:$J$937),"")))),"")/(NETWORKDAYS($T5,$U5,Holidays!$J$3:$J$937)),0))</f>
        <v>0</v>
      </c>
      <c r="BQ5" s="80">
        <f>IF($Q5="","",IFERROR(IF(OR(AND($T5&gt;=DATEVALUE("10/1/20"&amp;RIGHT(BP$1,2)),$T5&lt;=DATEVALUE("9/30/20"&amp;RIGHT(BQ$1,2))),AND($U5&gt;=DATEVALUE("10/1/20"&amp;RIGHT(BP$1,2)),$U5&lt;=DATEVALUE("9/30/20"&amp;RIGHT(BQ$1,2))),AND($T5&lt;=DATEVALUE("10/1/20"&amp;RIGHT(BP$1,2)),$U5&gt;=DATEVALUE("9/30/20"&amp;RIGHT(BQ$1,2)))),
IF(AND($T5&gt;=DATEVALUE("10/1/20"&amp;RIGHT(BP$1,2)),$U5&lt;=DATEVALUE("9/30/20"&amp;RIGHT(BQ$1,2))),NETWORKDAYS($T5,$U5,Holidays!$J$3:$J$937),
IF(AND($T5&lt;DATEVALUE("10/1/20"&amp;RIGHT(BP$1,2)),$U5&lt;=DATEVALUE("9/30/20"&amp;RIGHT(BQ$1,2))),NETWORKDAYS(DATEVALUE("10/1/20"&amp;RIGHT(BP$1,2)),$U5,Holidays!$J$3:$J$937),
IF($T5&lt;DATEVALUE("10/1/20"&amp;RIGHT(BP$1,2)),NETWORKDAYS(DATEVALUE("10/1/20"&amp;RIGHT(BP$1,2)),DATEVALUE("9/30/20"&amp;RIGHT(BQ$1,2)),Holidays!$J$3:$J$937),
IF($T5&gt;=DATEVALUE("10/1/20"&amp;RIGHT(BP$1,2)),NETWORKDAYS($T5,DATEVALUE("9/30/20"&amp;RIGHT(BQ$1,2)),Holidays!$J$3:$J$937),"")))),"")/(NETWORKDAYS($T5,$U5,Holidays!$J$3:$J$937)),0))</f>
        <v>0</v>
      </c>
      <c r="BR5" s="80">
        <f>IF($Q5="","",IFERROR(IF(OR(AND($T5&gt;=DATEVALUE("10/1/20"&amp;RIGHT(BQ$1,2)),$T5&lt;=DATEVALUE("9/30/20"&amp;RIGHT(BR$1,2))),AND($U5&gt;=DATEVALUE("10/1/20"&amp;RIGHT(BQ$1,2)),$U5&lt;=DATEVALUE("9/30/20"&amp;RIGHT(BR$1,2))),AND($T5&lt;=DATEVALUE("10/1/20"&amp;RIGHT(BQ$1,2)),$U5&gt;=DATEVALUE("9/30/20"&amp;RIGHT(BR$1,2)))),
IF(AND($T5&gt;=DATEVALUE("10/1/20"&amp;RIGHT(BQ$1,2)),$U5&lt;=DATEVALUE("9/30/20"&amp;RIGHT(BR$1,2))),NETWORKDAYS($T5,$U5,Holidays!$J$3:$J$937),
IF(AND($T5&lt;DATEVALUE("10/1/20"&amp;RIGHT(BQ$1,2)),$U5&lt;=DATEVALUE("9/30/20"&amp;RIGHT(BR$1,2))),NETWORKDAYS(DATEVALUE("10/1/20"&amp;RIGHT(BQ$1,2)),$U5,Holidays!$J$3:$J$937),
IF($T5&lt;DATEVALUE("10/1/20"&amp;RIGHT(BQ$1,2)),NETWORKDAYS(DATEVALUE("10/1/20"&amp;RIGHT(BQ$1,2)),DATEVALUE("9/30/20"&amp;RIGHT(BR$1,2)),Holidays!$J$3:$J$937),
IF($T5&gt;=DATEVALUE("10/1/20"&amp;RIGHT(BQ$1,2)),NETWORKDAYS($T5,DATEVALUE("9/30/20"&amp;RIGHT(BR$1,2)),Holidays!$J$3:$J$937),"")))),"")/(NETWORKDAYS($T5,$U5,Holidays!$J$3:$J$937)),0))</f>
        <v>0</v>
      </c>
      <c r="BS5" s="80">
        <f>IF($Q5="","",IFERROR(IF(OR(AND($T5&gt;=DATEVALUE("10/1/20"&amp;RIGHT(BR$1,2)),$T5&lt;=DATEVALUE("9/30/20"&amp;RIGHT(BS$1,2))),AND($U5&gt;=DATEVALUE("10/1/20"&amp;RIGHT(BR$1,2)),$U5&lt;=DATEVALUE("9/30/20"&amp;RIGHT(BS$1,2))),AND($T5&lt;=DATEVALUE("10/1/20"&amp;RIGHT(BR$1,2)),$U5&gt;=DATEVALUE("9/30/20"&amp;RIGHT(BS$1,2)))),
IF(AND($T5&gt;=DATEVALUE("10/1/20"&amp;RIGHT(BR$1,2)),$U5&lt;=DATEVALUE("9/30/20"&amp;RIGHT(BS$1,2))),NETWORKDAYS($T5,$U5,Holidays!$J$3:$J$937),
IF(AND($T5&lt;DATEVALUE("10/1/20"&amp;RIGHT(BR$1,2)),$U5&lt;=DATEVALUE("9/30/20"&amp;RIGHT(BS$1,2))),NETWORKDAYS(DATEVALUE("10/1/20"&amp;RIGHT(BR$1,2)),$U5,Holidays!$J$3:$J$937),
IF($T5&lt;DATEVALUE("10/1/20"&amp;RIGHT(BR$1,2)),NETWORKDAYS(DATEVALUE("10/1/20"&amp;RIGHT(BR$1,2)),DATEVALUE("9/30/20"&amp;RIGHT(BS$1,2)),Holidays!$J$3:$J$937),
IF($T5&gt;=DATEVALUE("10/1/20"&amp;RIGHT(BR$1,2)),NETWORKDAYS($T5,DATEVALUE("9/30/20"&amp;RIGHT(BS$1,2)),Holidays!$J$3:$J$937),"")))),"")/(NETWORKDAYS($T5,$U5,Holidays!$J$3:$J$937)),0))</f>
        <v>1</v>
      </c>
      <c r="BT5" s="80">
        <f>IF($Q5="","",IFERROR(IF(OR(AND($T5&gt;=DATEVALUE("10/1/20"&amp;RIGHT(BS$1,2)),$T5&lt;=DATEVALUE("9/30/20"&amp;RIGHT(BT$1,2))),AND($U5&gt;=DATEVALUE("10/1/20"&amp;RIGHT(BS$1,2)),$U5&lt;=DATEVALUE("9/30/20"&amp;RIGHT(BT$1,2))),AND($T5&lt;=DATEVALUE("10/1/20"&amp;RIGHT(BS$1,2)),$U5&gt;=DATEVALUE("9/30/20"&amp;RIGHT(BT$1,2)))),
IF(AND($T5&gt;=DATEVALUE("10/1/20"&amp;RIGHT(BS$1,2)),$U5&lt;=DATEVALUE("9/30/20"&amp;RIGHT(BT$1,2))),NETWORKDAYS($T5,$U5,Holidays!$J$3:$J$937),
IF(AND($T5&lt;DATEVALUE("10/1/20"&amp;RIGHT(BS$1,2)),$U5&lt;=DATEVALUE("9/30/20"&amp;RIGHT(BT$1,2))),NETWORKDAYS(DATEVALUE("10/1/20"&amp;RIGHT(BS$1,2)),$U5,Holidays!$J$3:$J$937),
IF($T5&lt;DATEVALUE("10/1/20"&amp;RIGHT(BS$1,2)),NETWORKDAYS(DATEVALUE("10/1/20"&amp;RIGHT(BS$1,2)),DATEVALUE("9/30/20"&amp;RIGHT(BT$1,2)),Holidays!$J$3:$J$937),
IF($T5&gt;=DATEVALUE("10/1/20"&amp;RIGHT(BS$1,2)),NETWORKDAYS($T5,DATEVALUE("9/30/20"&amp;RIGHT(BT$1,2)),Holidays!$J$3:$J$937),"")))),"")/(NETWORKDAYS($T5,$U5,Holidays!$J$3:$J$937)),0))</f>
        <v>0</v>
      </c>
      <c r="BU5" s="80">
        <f>IF($Q5="","",IFERROR(IF(OR(AND($T5&gt;=DATEVALUE("10/1/20"&amp;RIGHT(BT$1,2)),$T5&lt;=DATEVALUE("9/30/20"&amp;RIGHT(BU$1,2))),AND($U5&gt;=DATEVALUE("10/1/20"&amp;RIGHT(BT$1,2)),$U5&lt;=DATEVALUE("9/30/20"&amp;RIGHT(BU$1,2))),AND($T5&lt;=DATEVALUE("10/1/20"&amp;RIGHT(BT$1,2)),$U5&gt;=DATEVALUE("9/30/20"&amp;RIGHT(BU$1,2)))),
IF(AND($T5&gt;=DATEVALUE("10/1/20"&amp;RIGHT(BT$1,2)),$U5&lt;=DATEVALUE("9/30/20"&amp;RIGHT(BU$1,2))),NETWORKDAYS($T5,$U5,Holidays!$J$3:$J$937),
IF(AND($T5&lt;DATEVALUE("10/1/20"&amp;RIGHT(BT$1,2)),$U5&lt;=DATEVALUE("9/30/20"&amp;RIGHT(BU$1,2))),NETWORKDAYS(DATEVALUE("10/1/20"&amp;RIGHT(BT$1,2)),$U5,Holidays!$J$3:$J$937),
IF($T5&lt;DATEVALUE("10/1/20"&amp;RIGHT(BT$1,2)),NETWORKDAYS(DATEVALUE("10/1/20"&amp;RIGHT(BT$1,2)),DATEVALUE("9/30/20"&amp;RIGHT(BU$1,2)),Holidays!$J$3:$J$937),
IF($T5&gt;=DATEVALUE("10/1/20"&amp;RIGHT(BT$1,2)),NETWORKDAYS($T5,DATEVALUE("9/30/20"&amp;RIGHT(BU$1,2)),Holidays!$J$3:$J$937),"")))),"")/(NETWORKDAYS($T5,$U5,Holidays!$J$3:$J$937)),0))</f>
        <v>0</v>
      </c>
      <c r="BV5" s="80">
        <f>IF($Q5="","",IFERROR(IF(OR(AND($T5&gt;=DATEVALUE("10/1/20"&amp;RIGHT(BU$1,2)),$T5&lt;=DATEVALUE("9/30/20"&amp;RIGHT(BV$1,2))),AND($U5&gt;=DATEVALUE("10/1/20"&amp;RIGHT(BU$1,2)),$U5&lt;=DATEVALUE("9/30/20"&amp;RIGHT(BV$1,2))),AND($T5&lt;=DATEVALUE("10/1/20"&amp;RIGHT(BU$1,2)),$U5&gt;=DATEVALUE("9/30/20"&amp;RIGHT(BV$1,2)))),
IF(AND($T5&gt;=DATEVALUE("10/1/20"&amp;RIGHT(BU$1,2)),$U5&lt;=DATEVALUE("9/30/20"&amp;RIGHT(BV$1,2))),NETWORKDAYS($T5,$U5,Holidays!$J$3:$J$937),
IF(AND($T5&lt;DATEVALUE("10/1/20"&amp;RIGHT(BU$1,2)),$U5&lt;=DATEVALUE("9/30/20"&amp;RIGHT(BV$1,2))),NETWORKDAYS(DATEVALUE("10/1/20"&amp;RIGHT(BU$1,2)),$U5,Holidays!$J$3:$J$937),
IF($T5&lt;DATEVALUE("10/1/20"&amp;RIGHT(BU$1,2)),NETWORKDAYS(DATEVALUE("10/1/20"&amp;RIGHT(BU$1,2)),DATEVALUE("9/30/20"&amp;RIGHT(BV$1,2)),Holidays!$J$3:$J$937),
IF($T5&gt;=DATEVALUE("10/1/20"&amp;RIGHT(BU$1,2)),NETWORKDAYS($T5,DATEVALUE("9/30/20"&amp;RIGHT(BV$1,2)),Holidays!$J$3:$J$937),"")))),"")/(NETWORKDAYS($T5,$U5,Holidays!$J$3:$J$937)),0))</f>
        <v>0</v>
      </c>
      <c r="BW5" s="80">
        <f>IF($Q5="","",IFERROR(IF(OR(AND($T5&gt;=DATEVALUE("10/1/20"&amp;RIGHT(BV$1,2)),$T5&lt;=DATEVALUE("9/30/20"&amp;RIGHT(BW$1,2))),AND($U5&gt;=DATEVALUE("10/1/20"&amp;RIGHT(BV$1,2)),$U5&lt;=DATEVALUE("9/30/20"&amp;RIGHT(BW$1,2))),AND($T5&lt;=DATEVALUE("10/1/20"&amp;RIGHT(BV$1,2)),$U5&gt;=DATEVALUE("9/30/20"&amp;RIGHT(BW$1,2)))),
IF(AND($T5&gt;=DATEVALUE("10/1/20"&amp;RIGHT(BV$1,2)),$U5&lt;=DATEVALUE("9/30/20"&amp;RIGHT(BW$1,2))),NETWORKDAYS($T5,$U5,Holidays!$J$3:$J$937),
IF(AND($T5&lt;DATEVALUE("10/1/20"&amp;RIGHT(BV$1,2)),$U5&lt;=DATEVALUE("9/30/20"&amp;RIGHT(BW$1,2))),NETWORKDAYS(DATEVALUE("10/1/20"&amp;RIGHT(BV$1,2)),$U5,Holidays!$J$3:$J$937),
IF($T5&lt;DATEVALUE("10/1/20"&amp;RIGHT(BV$1,2)),NETWORKDAYS(DATEVALUE("10/1/20"&amp;RIGHT(BV$1,2)),DATEVALUE("9/30/20"&amp;RIGHT(BW$1,2)),Holidays!$J$3:$J$937),
IF($T5&gt;=DATEVALUE("10/1/20"&amp;RIGHT(BV$1,2)),NETWORKDAYS($T5,DATEVALUE("9/30/20"&amp;RIGHT(BW$1,2)),Holidays!$J$3:$J$937),"")))),"")/(NETWORKDAYS($T5,$U5,Holidays!$J$3:$J$937)),0))</f>
        <v>0</v>
      </c>
      <c r="BX5" s="80">
        <f>IF($Q5="","",IFERROR(IF(OR(AND($T5&gt;=DATEVALUE("10/1/20"&amp;RIGHT(BW$1,2)),$T5&lt;=DATEVALUE("9/30/20"&amp;RIGHT(BX$1,2))),AND($U5&gt;=DATEVALUE("10/1/20"&amp;RIGHT(BW$1,2)),$U5&lt;=DATEVALUE("9/30/20"&amp;RIGHT(BX$1,2))),AND($T5&lt;=DATEVALUE("10/1/20"&amp;RIGHT(BW$1,2)),$U5&gt;=DATEVALUE("9/30/20"&amp;RIGHT(BX$1,2)))),
IF(AND($T5&gt;=DATEVALUE("10/1/20"&amp;RIGHT(BW$1,2)),$U5&lt;=DATEVALUE("9/30/20"&amp;RIGHT(BX$1,2))),NETWORKDAYS($T5,$U5,Holidays!$J$3:$J$937),
IF(AND($T5&lt;DATEVALUE("10/1/20"&amp;RIGHT(BW$1,2)),$U5&lt;=DATEVALUE("9/30/20"&amp;RIGHT(BX$1,2))),NETWORKDAYS(DATEVALUE("10/1/20"&amp;RIGHT(BW$1,2)),$U5,Holidays!$J$3:$J$937),
IF($T5&lt;DATEVALUE("10/1/20"&amp;RIGHT(BW$1,2)),NETWORKDAYS(DATEVALUE("10/1/20"&amp;RIGHT(BW$1,2)),DATEVALUE("9/30/20"&amp;RIGHT(BX$1,2)),Holidays!$J$3:$J$937),
IF($T5&gt;=DATEVALUE("10/1/20"&amp;RIGHT(BW$1,2)),NETWORKDAYS($T5,DATEVALUE("9/30/20"&amp;RIGHT(BX$1,2)),Holidays!$J$3:$J$937),"")))),"")/(NETWORKDAYS($T5,$U5,Holidays!$J$3:$J$937)),0))</f>
        <v>0</v>
      </c>
      <c r="BY5" s="80">
        <f>IF($Q5="","",IFERROR(IF(OR(AND($T5&gt;=DATEVALUE("10/1/20"&amp;RIGHT(BX$1,2)),$T5&lt;=DATEVALUE("9/30/20"&amp;RIGHT(BY$1,2))),AND($U5&gt;=DATEVALUE("10/1/20"&amp;RIGHT(BX$1,2)),$U5&lt;=DATEVALUE("9/30/20"&amp;RIGHT(BY$1,2))),AND($T5&lt;=DATEVALUE("10/1/20"&amp;RIGHT(BX$1,2)),$U5&gt;=DATEVALUE("9/30/20"&amp;RIGHT(BY$1,2)))),
IF(AND($T5&gt;=DATEVALUE("10/1/20"&amp;RIGHT(BX$1,2)),$U5&lt;=DATEVALUE("9/30/20"&amp;RIGHT(BY$1,2))),NETWORKDAYS($T5,$U5,Holidays!$J$3:$J$937),
IF(AND($T5&lt;DATEVALUE("10/1/20"&amp;RIGHT(BX$1,2)),$U5&lt;=DATEVALUE("9/30/20"&amp;RIGHT(BY$1,2))),NETWORKDAYS(DATEVALUE("10/1/20"&amp;RIGHT(BX$1,2)),$U5,Holidays!$J$3:$J$937),
IF($T5&lt;DATEVALUE("10/1/20"&amp;RIGHT(BX$1,2)),NETWORKDAYS(DATEVALUE("10/1/20"&amp;RIGHT(BX$1,2)),DATEVALUE("9/30/20"&amp;RIGHT(BY$1,2)),Holidays!$J$3:$J$937),
IF($T5&gt;=DATEVALUE("10/1/20"&amp;RIGHT(BX$1,2)),NETWORKDAYS($T5,DATEVALUE("9/30/20"&amp;RIGHT(BY$1,2)),Holidays!$J$3:$J$937),"")))),"")/(NETWORKDAYS($T5,$U5,Holidays!$J$3:$J$937)),0))</f>
        <v>0</v>
      </c>
      <c r="BZ5" s="80">
        <f>IF($Q5="","",IFERROR(IF(OR(AND($T5&gt;=DATEVALUE("10/1/20"&amp;RIGHT(BY$1,2)),$T5&lt;=DATEVALUE("9/30/20"&amp;RIGHT(BZ$1,2))),AND($U5&gt;=DATEVALUE("10/1/20"&amp;RIGHT(BY$1,2)),$U5&lt;=DATEVALUE("9/30/20"&amp;RIGHT(BZ$1,2))),AND($T5&lt;=DATEVALUE("10/1/20"&amp;RIGHT(BY$1,2)),$U5&gt;=DATEVALUE("9/30/20"&amp;RIGHT(BZ$1,2)))),
IF(AND($T5&gt;=DATEVALUE("10/1/20"&amp;RIGHT(BY$1,2)),$U5&lt;=DATEVALUE("9/30/20"&amp;RIGHT(BZ$1,2))),NETWORKDAYS($T5,$U5,Holidays!$J$3:$J$937),
IF(AND($T5&lt;DATEVALUE("10/1/20"&amp;RIGHT(BY$1,2)),$U5&lt;=DATEVALUE("9/30/20"&amp;RIGHT(BZ$1,2))),NETWORKDAYS(DATEVALUE("10/1/20"&amp;RIGHT(BY$1,2)),$U5,Holidays!$J$3:$J$937),
IF($T5&lt;DATEVALUE("10/1/20"&amp;RIGHT(BY$1,2)),NETWORKDAYS(DATEVALUE("10/1/20"&amp;RIGHT(BY$1,2)),DATEVALUE("9/30/20"&amp;RIGHT(BZ$1,2)),Holidays!$J$3:$J$937),
IF($T5&gt;=DATEVALUE("10/1/20"&amp;RIGHT(BY$1,2)),NETWORKDAYS($T5,DATEVALUE("9/30/20"&amp;RIGHT(BZ$1,2)),Holidays!$J$3:$J$937),"")))),"")/(NETWORKDAYS($T5,$U5,Holidays!$J$3:$J$937)),0))</f>
        <v>0</v>
      </c>
      <c r="CA5" s="80">
        <f>IF($Q5="","",IFERROR(IF(OR(AND($T5&gt;=DATEVALUE("10/1/20"&amp;RIGHT(BZ$1,2)),$T5&lt;=DATEVALUE("9/30/20"&amp;RIGHT(CA$1,2))),AND($U5&gt;=DATEVALUE("10/1/20"&amp;RIGHT(BZ$1,2)),$U5&lt;=DATEVALUE("9/30/20"&amp;RIGHT(CA$1,2))),AND($T5&lt;=DATEVALUE("10/1/20"&amp;RIGHT(BZ$1,2)),$U5&gt;=DATEVALUE("9/30/20"&amp;RIGHT(CA$1,2)))),
IF(AND($T5&gt;=DATEVALUE("10/1/20"&amp;RIGHT(BZ$1,2)),$U5&lt;=DATEVALUE("9/30/20"&amp;RIGHT(CA$1,2))),NETWORKDAYS($T5,$U5,Holidays!$J$3:$J$937),
IF(AND($T5&lt;DATEVALUE("10/1/20"&amp;RIGHT(BZ$1,2)),$U5&lt;=DATEVALUE("9/30/20"&amp;RIGHT(CA$1,2))),NETWORKDAYS(DATEVALUE("10/1/20"&amp;RIGHT(BZ$1,2)),$U5,Holidays!$J$3:$J$937),
IF($T5&lt;DATEVALUE("10/1/20"&amp;RIGHT(BZ$1,2)),NETWORKDAYS(DATEVALUE("10/1/20"&amp;RIGHT(BZ$1,2)),DATEVALUE("9/30/20"&amp;RIGHT(CA$1,2)),Holidays!$J$3:$J$937),
IF($T5&gt;=DATEVALUE("10/1/20"&amp;RIGHT(BZ$1,2)),NETWORKDAYS($T5,DATEVALUE("9/30/20"&amp;RIGHT(CA$1,2)),Holidays!$J$3:$J$937),"")))),"")/(NETWORKDAYS($T5,$U5,Holidays!$J$3:$J$937)),0))</f>
        <v>0</v>
      </c>
      <c r="CB5" s="80">
        <f>IF($Q5="","",IFERROR(IF(OR(AND($T5&gt;=DATEVALUE("10/1/20"&amp;RIGHT(CA$1,2)),$T5&lt;=DATEVALUE("9/30/20"&amp;RIGHT(CB$1,2))),AND($U5&gt;=DATEVALUE("10/1/20"&amp;RIGHT(CA$1,2)),$U5&lt;=DATEVALUE("9/30/20"&amp;RIGHT(CB$1,2))),AND($T5&lt;=DATEVALUE("10/1/20"&amp;RIGHT(CA$1,2)),$U5&gt;=DATEVALUE("9/30/20"&amp;RIGHT(CB$1,2)))),
IF(AND($T5&gt;=DATEVALUE("10/1/20"&amp;RIGHT(CA$1,2)),$U5&lt;=DATEVALUE("9/30/20"&amp;RIGHT(CB$1,2))),NETWORKDAYS($T5,$U5,Holidays!$J$3:$J$937),
IF(AND($T5&lt;DATEVALUE("10/1/20"&amp;RIGHT(CA$1,2)),$U5&lt;=DATEVALUE("9/30/20"&amp;RIGHT(CB$1,2))),NETWORKDAYS(DATEVALUE("10/1/20"&amp;RIGHT(CA$1,2)),$U5,Holidays!$J$3:$J$937),
IF($T5&lt;DATEVALUE("10/1/20"&amp;RIGHT(CA$1,2)),NETWORKDAYS(DATEVALUE("10/1/20"&amp;RIGHT(CA$1,2)),DATEVALUE("9/30/20"&amp;RIGHT(CB$1,2)),Holidays!$J$3:$J$937),
IF($T5&gt;=DATEVALUE("10/1/20"&amp;RIGHT(CA$1,2)),NETWORKDAYS($T5,DATEVALUE("9/30/20"&amp;RIGHT(CB$1,2)),Holidays!$J$3:$J$937),"")))),"")/(NETWORKDAYS($T5,$U5,Holidays!$J$3:$J$937)),0))</f>
        <v>0</v>
      </c>
      <c r="CC5" s="80"/>
    </row>
    <row r="6" spans="1:87" s="78" customFormat="1">
      <c r="A6" s="78" t="s">
        <v>262</v>
      </c>
      <c r="B6" s="79" t="s">
        <v>117</v>
      </c>
      <c r="C6" s="87" t="s">
        <v>120</v>
      </c>
      <c r="D6" s="87" t="s">
        <v>121</v>
      </c>
      <c r="E6" s="87"/>
      <c r="F6" s="87"/>
      <c r="G6" s="87" t="s">
        <v>122</v>
      </c>
      <c r="H6" s="108">
        <v>1000</v>
      </c>
      <c r="I6" s="87" t="s">
        <v>130</v>
      </c>
      <c r="J6" s="87" t="s">
        <v>124</v>
      </c>
      <c r="K6" s="108">
        <v>0</v>
      </c>
      <c r="L6" s="82">
        <f t="shared" ref="L6:L85" si="4">100-K6</f>
        <v>100</v>
      </c>
      <c r="M6" s="110">
        <f t="shared" ref="M6:M85" si="5">E6*F6</f>
        <v>0</v>
      </c>
      <c r="N6" s="111">
        <f>VLOOKUP(I6,$AB$6:$AD$20,3,FALSE)*H6</f>
        <v>116100</v>
      </c>
      <c r="O6" s="110">
        <f t="shared" ref="O6:O85" si="6">(N6+M6)*K6/100</f>
        <v>0</v>
      </c>
      <c r="P6" s="110">
        <f t="shared" si="0"/>
        <v>116100</v>
      </c>
      <c r="Q6" s="108">
        <v>83</v>
      </c>
      <c r="R6" s="130">
        <f t="shared" ref="R6:R85" si="7">(W6-$AH$6)/365</f>
        <v>5.1123287671232873</v>
      </c>
      <c r="S6" s="107">
        <v>45938</v>
      </c>
      <c r="T6" s="83">
        <f>IF(NOT(Q6=""),IF(NOT($S6=""),$S6,#REF!),"")</f>
        <v>45938</v>
      </c>
      <c r="U6" s="83">
        <f t="shared" ref="U6:U85" si="8">T6+Q6</f>
        <v>46021</v>
      </c>
      <c r="V6" s="83">
        <f>WORKDAY.INTL(S6, Q6, 1)</f>
        <v>46055</v>
      </c>
      <c r="W6" s="83">
        <f>WORKDAY.INTL(S6, Q6, "0000011", $AH$6:$AH$90)</f>
        <v>46063</v>
      </c>
      <c r="X6" s="84">
        <f t="shared" ref="X6:X85" si="9">O6+P6</f>
        <v>116100</v>
      </c>
      <c r="Y6" s="84">
        <f t="shared" ref="Y6:Y42" si="10">X6*(0.035*R6)+X6</f>
        <v>136873.94794520549</v>
      </c>
      <c r="Z6" s="89"/>
      <c r="AA6" s="80"/>
      <c r="AB6" s="90" t="s">
        <v>131</v>
      </c>
      <c r="AC6" s="87"/>
      <c r="AD6" s="91">
        <v>157.05000000000001</v>
      </c>
      <c r="AE6" s="80"/>
      <c r="AF6" s="80" t="s">
        <v>132</v>
      </c>
      <c r="AG6" s="80" t="s">
        <v>133</v>
      </c>
      <c r="AH6" s="88">
        <v>44197</v>
      </c>
      <c r="AI6" s="80"/>
      <c r="AJ6" s="80"/>
      <c r="AK6" s="80"/>
      <c r="AL6" s="80">
        <f t="shared" ca="1" si="1"/>
        <v>0</v>
      </c>
      <c r="AM6" s="80"/>
      <c r="AN6" s="80">
        <f t="shared" ca="1" si="2"/>
        <v>0</v>
      </c>
      <c r="AO6" s="80">
        <f t="shared" ca="1" si="2"/>
        <v>0</v>
      </c>
      <c r="AP6" s="80">
        <f t="shared" ca="1" si="2"/>
        <v>0</v>
      </c>
      <c r="AQ6" s="80">
        <f t="shared" ca="1" si="2"/>
        <v>0</v>
      </c>
      <c r="AR6" s="80">
        <f t="shared" ca="1" si="2"/>
        <v>0</v>
      </c>
      <c r="AS6" s="80">
        <f t="shared" ca="1" si="2"/>
        <v>0</v>
      </c>
      <c r="AT6" s="80">
        <f t="shared" ca="1" si="2"/>
        <v>0</v>
      </c>
      <c r="AU6" s="80">
        <f t="shared" ca="1" si="2"/>
        <v>0</v>
      </c>
      <c r="AV6" s="80">
        <f t="shared" ca="1" si="2"/>
        <v>0</v>
      </c>
      <c r="AW6" s="80">
        <f t="shared" ca="1" si="2"/>
        <v>0</v>
      </c>
      <c r="AX6" s="80">
        <f t="shared" ca="1" si="3"/>
        <v>0</v>
      </c>
      <c r="AY6" s="80">
        <f t="shared" ca="1" si="3"/>
        <v>0</v>
      </c>
      <c r="AZ6" s="80">
        <f t="shared" ca="1" si="3"/>
        <v>0</v>
      </c>
      <c r="BA6" s="80">
        <f t="shared" ca="1" si="3"/>
        <v>0</v>
      </c>
      <c r="BB6" s="80">
        <f t="shared" ca="1" si="3"/>
        <v>0</v>
      </c>
      <c r="BC6" s="80">
        <f t="shared" ca="1" si="3"/>
        <v>0</v>
      </c>
      <c r="BD6" s="80">
        <f t="shared" ca="1" si="3"/>
        <v>0</v>
      </c>
      <c r="BE6" s="80">
        <f t="shared" ca="1" si="3"/>
        <v>0</v>
      </c>
      <c r="BF6" s="80">
        <f t="shared" ca="1" si="3"/>
        <v>0</v>
      </c>
      <c r="BG6" s="80">
        <f t="shared" ca="1" si="3"/>
        <v>0</v>
      </c>
      <c r="BH6" s="80"/>
      <c r="BI6" s="80">
        <f>IF($Q6="","",IFERROR(IF(OR(AND($T6&gt;=DATEVALUE("10/1/20"&amp;RIGHT(BH$1,2)),$T6&lt;=DATEVALUE("9/30/20"&amp;RIGHT(BI$1,2))),AND($U6&gt;=DATEVALUE("10/1/20"&amp;RIGHT(BH$1,2)),$U6&lt;=DATEVALUE("9/30/20"&amp;RIGHT(BI$1,2))),AND($T6&lt;=DATEVALUE("10/1/20"&amp;RIGHT(BH$1,2)),$U6&gt;=DATEVALUE("9/30/20"&amp;RIGHT(BI$1,2)))),
IF(AND($T6&gt;=DATEVALUE("10/1/20"&amp;RIGHT(BH$1,2)),$U6&lt;=DATEVALUE("9/30/20"&amp;RIGHT(BI$1,2))),NETWORKDAYS($T6,$U6,Holidays!$J$3:$J$937),
IF(AND($T6&lt;DATEVALUE("10/1/20"&amp;RIGHT(BH$1,2)),$U6&lt;=DATEVALUE("9/30/20"&amp;RIGHT(BI$1,2))),NETWORKDAYS(DATEVALUE("10/1/20"&amp;RIGHT(BH$1,2)),$U6,Holidays!$J$3:$J$937),
IF($T6&lt;DATEVALUE("10/1/20"&amp;RIGHT(BH$1,2)),NETWORKDAYS(DATEVALUE("10/1/20"&amp;RIGHT(BH$1,2)),DATEVALUE("9/30/20"&amp;RIGHT(BI$1,2)),Holidays!$J$3:$J$937),
IF($T6&gt;=DATEVALUE("10/1/20"&amp;RIGHT(BH$1,2)),NETWORKDAYS($T6,DATEVALUE("9/30/20"&amp;RIGHT(BI$1,2)),Holidays!$J$3:$J$937),"")))),"")/(NETWORKDAYS($T6,$U6,Holidays!$J$3:$J$937)),0))</f>
        <v>0</v>
      </c>
      <c r="BJ6" s="80">
        <f>IF($Q6="","",IFERROR(IF(OR(AND($T6&gt;=DATEVALUE("10/1/20"&amp;RIGHT(BI$1,2)),$T6&lt;=DATEVALUE("9/30/20"&amp;RIGHT(BJ$1,2))),AND($U6&gt;=DATEVALUE("10/1/20"&amp;RIGHT(BI$1,2)),$U6&lt;=DATEVALUE("9/30/20"&amp;RIGHT(BJ$1,2))),AND($T6&lt;=DATEVALUE("10/1/20"&amp;RIGHT(BI$1,2)),$U6&gt;=DATEVALUE("9/30/20"&amp;RIGHT(BJ$1,2)))),
IF(AND($T6&gt;=DATEVALUE("10/1/20"&amp;RIGHT(BI$1,2)),$U6&lt;=DATEVALUE("9/30/20"&amp;RIGHT(BJ$1,2))),NETWORKDAYS($T6,$U6,Holidays!$J$3:$J$937),
IF(AND($T6&lt;DATEVALUE("10/1/20"&amp;RIGHT(BI$1,2)),$U6&lt;=DATEVALUE("9/30/20"&amp;RIGHT(BJ$1,2))),NETWORKDAYS(DATEVALUE("10/1/20"&amp;RIGHT(BI$1,2)),$U6,Holidays!$J$3:$J$937),
IF($T6&lt;DATEVALUE("10/1/20"&amp;RIGHT(BI$1,2)),NETWORKDAYS(DATEVALUE("10/1/20"&amp;RIGHT(BI$1,2)),DATEVALUE("9/30/20"&amp;RIGHT(BJ$1,2)),Holidays!$J$3:$J$937),
IF($T6&gt;=DATEVALUE("10/1/20"&amp;RIGHT(BI$1,2)),NETWORKDAYS($T6,DATEVALUE("9/30/20"&amp;RIGHT(BJ$1,2)),Holidays!$J$3:$J$937),"")))),"")/(NETWORKDAYS($T6,$U6,Holidays!$J$3:$J$937)),0))</f>
        <v>0</v>
      </c>
      <c r="BK6" s="80">
        <f>IF($Q6="","",IFERROR(IF(OR(AND($T6&gt;=DATEVALUE("10/1/20"&amp;RIGHT(BJ$1,2)),$T6&lt;=DATEVALUE("9/30/20"&amp;RIGHT(BK$1,2))),AND($U6&gt;=DATEVALUE("10/1/20"&amp;RIGHT(BJ$1,2)),$U6&lt;=DATEVALUE("9/30/20"&amp;RIGHT(BK$1,2))),AND($T6&lt;=DATEVALUE("10/1/20"&amp;RIGHT(BJ$1,2)),$U6&gt;=DATEVALUE("9/30/20"&amp;RIGHT(BK$1,2)))),
IF(AND($T6&gt;=DATEVALUE("10/1/20"&amp;RIGHT(BJ$1,2)),$U6&lt;=DATEVALUE("9/30/20"&amp;RIGHT(BK$1,2))),NETWORKDAYS($T6,$U6,Holidays!$J$3:$J$937),
IF(AND($T6&lt;DATEVALUE("10/1/20"&amp;RIGHT(BJ$1,2)),$U6&lt;=DATEVALUE("9/30/20"&amp;RIGHT(BK$1,2))),NETWORKDAYS(DATEVALUE("10/1/20"&amp;RIGHT(BJ$1,2)),$U6,Holidays!$J$3:$J$937),
IF($T6&lt;DATEVALUE("10/1/20"&amp;RIGHT(BJ$1,2)),NETWORKDAYS(DATEVALUE("10/1/20"&amp;RIGHT(BJ$1,2)),DATEVALUE("9/30/20"&amp;RIGHT(BK$1,2)),Holidays!$J$3:$J$937),
IF($T6&gt;=DATEVALUE("10/1/20"&amp;RIGHT(BJ$1,2)),NETWORKDAYS($T6,DATEVALUE("9/30/20"&amp;RIGHT(BK$1,2)),Holidays!$J$3:$J$937),"")))),"")/(NETWORKDAYS($T6,$U6,Holidays!$J$3:$J$937)),0))</f>
        <v>0</v>
      </c>
      <c r="BL6" s="80">
        <f>IF($Q6="","",IFERROR(IF(OR(AND($T6&gt;=DATEVALUE("10/1/20"&amp;RIGHT(BK$1,2)),$T6&lt;=DATEVALUE("9/30/20"&amp;RIGHT(BL$1,2))),AND($U6&gt;=DATEVALUE("10/1/20"&amp;RIGHT(BK$1,2)),$U6&lt;=DATEVALUE("9/30/20"&amp;RIGHT(BL$1,2))),AND($T6&lt;=DATEVALUE("10/1/20"&amp;RIGHT(BK$1,2)),$U6&gt;=DATEVALUE("9/30/20"&amp;RIGHT(BL$1,2)))),
IF(AND($T6&gt;=DATEVALUE("10/1/20"&amp;RIGHT(BK$1,2)),$U6&lt;=DATEVALUE("9/30/20"&amp;RIGHT(BL$1,2))),NETWORKDAYS($T6,$U6,Holidays!$J$3:$J$937),
IF(AND($T6&lt;DATEVALUE("10/1/20"&amp;RIGHT(BK$1,2)),$U6&lt;=DATEVALUE("9/30/20"&amp;RIGHT(BL$1,2))),NETWORKDAYS(DATEVALUE("10/1/20"&amp;RIGHT(BK$1,2)),$U6,Holidays!$J$3:$J$937),
IF($T6&lt;DATEVALUE("10/1/20"&amp;RIGHT(BK$1,2)),NETWORKDAYS(DATEVALUE("10/1/20"&amp;RIGHT(BK$1,2)),DATEVALUE("9/30/20"&amp;RIGHT(BL$1,2)),Holidays!$J$3:$J$937),
IF($T6&gt;=DATEVALUE("10/1/20"&amp;RIGHT(BK$1,2)),NETWORKDAYS($T6,DATEVALUE("9/30/20"&amp;RIGHT(BL$1,2)),Holidays!$J$3:$J$937),"")))),"")/(NETWORKDAYS($T6,$U6,Holidays!$J$3:$J$937)),0))</f>
        <v>0</v>
      </c>
      <c r="BM6" s="80">
        <f>IF($Q6="","",IFERROR(IF(OR(AND($T6&gt;=DATEVALUE("10/1/20"&amp;RIGHT(BL$1,2)),$T6&lt;=DATEVALUE("9/30/20"&amp;RIGHT(BM$1,2))),AND($U6&gt;=DATEVALUE("10/1/20"&amp;RIGHT(BL$1,2)),$U6&lt;=DATEVALUE("9/30/20"&amp;RIGHT(BM$1,2))),AND($T6&lt;=DATEVALUE("10/1/20"&amp;RIGHT(BL$1,2)),$U6&gt;=DATEVALUE("9/30/20"&amp;RIGHT(BM$1,2)))),
IF(AND($T6&gt;=DATEVALUE("10/1/20"&amp;RIGHT(BL$1,2)),$U6&lt;=DATEVALUE("9/30/20"&amp;RIGHT(BM$1,2))),NETWORKDAYS($T6,$U6,Holidays!$J$3:$J$937),
IF(AND($T6&lt;DATEVALUE("10/1/20"&amp;RIGHT(BL$1,2)),$U6&lt;=DATEVALUE("9/30/20"&amp;RIGHT(BM$1,2))),NETWORKDAYS(DATEVALUE("10/1/20"&amp;RIGHT(BL$1,2)),$U6,Holidays!$J$3:$J$937),
IF($T6&lt;DATEVALUE("10/1/20"&amp;RIGHT(BL$1,2)),NETWORKDAYS(DATEVALUE("10/1/20"&amp;RIGHT(BL$1,2)),DATEVALUE("9/30/20"&amp;RIGHT(BM$1,2)),Holidays!$J$3:$J$937),
IF($T6&gt;=DATEVALUE("10/1/20"&amp;RIGHT(BL$1,2)),NETWORKDAYS($T6,DATEVALUE("9/30/20"&amp;RIGHT(BM$1,2)),Holidays!$J$3:$J$937),"")))),"")/(NETWORKDAYS($T6,$U6,Holidays!$J$3:$J$937)),0))</f>
        <v>0</v>
      </c>
      <c r="BN6" s="80">
        <f>IF($Q6="","",IFERROR(IF(OR(AND($T6&gt;=DATEVALUE("10/1/20"&amp;RIGHT(BM$1,2)),$T6&lt;=DATEVALUE("9/30/20"&amp;RIGHT(BN$1,2))),AND($U6&gt;=DATEVALUE("10/1/20"&amp;RIGHT(BM$1,2)),$U6&lt;=DATEVALUE("9/30/20"&amp;RIGHT(BN$1,2))),AND($T6&lt;=DATEVALUE("10/1/20"&amp;RIGHT(BM$1,2)),$U6&gt;=DATEVALUE("9/30/20"&amp;RIGHT(BN$1,2)))),
IF(AND($T6&gt;=DATEVALUE("10/1/20"&amp;RIGHT(BM$1,2)),$U6&lt;=DATEVALUE("9/30/20"&amp;RIGHT(BN$1,2))),NETWORKDAYS($T6,$U6,Holidays!$J$3:$J$937),
IF(AND($T6&lt;DATEVALUE("10/1/20"&amp;RIGHT(BM$1,2)),$U6&lt;=DATEVALUE("9/30/20"&amp;RIGHT(BN$1,2))),NETWORKDAYS(DATEVALUE("10/1/20"&amp;RIGHT(BM$1,2)),$U6,Holidays!$J$3:$J$937),
IF($T6&lt;DATEVALUE("10/1/20"&amp;RIGHT(BM$1,2)),NETWORKDAYS(DATEVALUE("10/1/20"&amp;RIGHT(BM$1,2)),DATEVALUE("9/30/20"&amp;RIGHT(BN$1,2)),Holidays!$J$3:$J$937),
IF($T6&gt;=DATEVALUE("10/1/20"&amp;RIGHT(BM$1,2)),NETWORKDAYS($T6,DATEVALUE("9/30/20"&amp;RIGHT(BN$1,2)),Holidays!$J$3:$J$937),"")))),"")/(NETWORKDAYS($T6,$U6,Holidays!$J$3:$J$937)),0))</f>
        <v>0</v>
      </c>
      <c r="BO6" s="80">
        <f>IF($Q6="","",IFERROR(IF(OR(AND($T6&gt;=DATEVALUE("10/1/20"&amp;RIGHT(BN$1,2)),$T6&lt;=DATEVALUE("9/30/20"&amp;RIGHT(BO$1,2))),AND($U6&gt;=DATEVALUE("10/1/20"&amp;RIGHT(BN$1,2)),$U6&lt;=DATEVALUE("9/30/20"&amp;RIGHT(BO$1,2))),AND($T6&lt;=DATEVALUE("10/1/20"&amp;RIGHT(BN$1,2)),$U6&gt;=DATEVALUE("9/30/20"&amp;RIGHT(BO$1,2)))),
IF(AND($T6&gt;=DATEVALUE("10/1/20"&amp;RIGHT(BN$1,2)),$U6&lt;=DATEVALUE("9/30/20"&amp;RIGHT(BO$1,2))),NETWORKDAYS($T6,$U6,Holidays!$J$3:$J$937),
IF(AND($T6&lt;DATEVALUE("10/1/20"&amp;RIGHT(BN$1,2)),$U6&lt;=DATEVALUE("9/30/20"&amp;RIGHT(BO$1,2))),NETWORKDAYS(DATEVALUE("10/1/20"&amp;RIGHT(BN$1,2)),$U6,Holidays!$J$3:$J$937),
IF($T6&lt;DATEVALUE("10/1/20"&amp;RIGHT(BN$1,2)),NETWORKDAYS(DATEVALUE("10/1/20"&amp;RIGHT(BN$1,2)),DATEVALUE("9/30/20"&amp;RIGHT(BO$1,2)),Holidays!$J$3:$J$937),
IF($T6&gt;=DATEVALUE("10/1/20"&amp;RIGHT(BN$1,2)),NETWORKDAYS($T6,DATEVALUE("9/30/20"&amp;RIGHT(BO$1,2)),Holidays!$J$3:$J$937),"")))),"")/(NETWORKDAYS($T6,$U6,Holidays!$J$3:$J$937)),0))</f>
        <v>0</v>
      </c>
      <c r="BP6" s="80">
        <f>IF($Q6="","",IFERROR(IF(OR(AND($T6&gt;=DATEVALUE("10/1/20"&amp;RIGHT(BO$1,2)),$T6&lt;=DATEVALUE("9/30/20"&amp;RIGHT(BP$1,2))),AND($U6&gt;=DATEVALUE("10/1/20"&amp;RIGHT(BO$1,2)),$U6&lt;=DATEVALUE("9/30/20"&amp;RIGHT(BP$1,2))),AND($T6&lt;=DATEVALUE("10/1/20"&amp;RIGHT(BO$1,2)),$U6&gt;=DATEVALUE("9/30/20"&amp;RIGHT(BP$1,2)))),
IF(AND($T6&gt;=DATEVALUE("10/1/20"&amp;RIGHT(BO$1,2)),$U6&lt;=DATEVALUE("9/30/20"&amp;RIGHT(BP$1,2))),NETWORKDAYS($T6,$U6,Holidays!$J$3:$J$937),
IF(AND($T6&lt;DATEVALUE("10/1/20"&amp;RIGHT(BO$1,2)),$U6&lt;=DATEVALUE("9/30/20"&amp;RIGHT(BP$1,2))),NETWORKDAYS(DATEVALUE("10/1/20"&amp;RIGHT(BO$1,2)),$U6,Holidays!$J$3:$J$937),
IF($T6&lt;DATEVALUE("10/1/20"&amp;RIGHT(BO$1,2)),NETWORKDAYS(DATEVALUE("10/1/20"&amp;RIGHT(BO$1,2)),DATEVALUE("9/30/20"&amp;RIGHT(BP$1,2)),Holidays!$J$3:$J$937),
IF($T6&gt;=DATEVALUE("10/1/20"&amp;RIGHT(BO$1,2)),NETWORKDAYS($T6,DATEVALUE("9/30/20"&amp;RIGHT(BP$1,2)),Holidays!$J$3:$J$937),"")))),"")/(NETWORKDAYS($T6,$U6,Holidays!$J$3:$J$937)),0))</f>
        <v>0</v>
      </c>
      <c r="BQ6" s="80">
        <f>IF($Q6="","",IFERROR(IF(OR(AND($T6&gt;=DATEVALUE("10/1/20"&amp;RIGHT(BP$1,2)),$T6&lt;=DATEVALUE("9/30/20"&amp;RIGHT(BQ$1,2))),AND($U6&gt;=DATEVALUE("10/1/20"&amp;RIGHT(BP$1,2)),$U6&lt;=DATEVALUE("9/30/20"&amp;RIGHT(BQ$1,2))),AND($T6&lt;=DATEVALUE("10/1/20"&amp;RIGHT(BP$1,2)),$U6&gt;=DATEVALUE("9/30/20"&amp;RIGHT(BQ$1,2)))),
IF(AND($T6&gt;=DATEVALUE("10/1/20"&amp;RIGHT(BP$1,2)),$U6&lt;=DATEVALUE("9/30/20"&amp;RIGHT(BQ$1,2))),NETWORKDAYS($T6,$U6,Holidays!$J$3:$J$937),
IF(AND($T6&lt;DATEVALUE("10/1/20"&amp;RIGHT(BP$1,2)),$U6&lt;=DATEVALUE("9/30/20"&amp;RIGHT(BQ$1,2))),NETWORKDAYS(DATEVALUE("10/1/20"&amp;RIGHT(BP$1,2)),$U6,Holidays!$J$3:$J$937),
IF($T6&lt;DATEVALUE("10/1/20"&amp;RIGHT(BP$1,2)),NETWORKDAYS(DATEVALUE("10/1/20"&amp;RIGHT(BP$1,2)),DATEVALUE("9/30/20"&amp;RIGHT(BQ$1,2)),Holidays!$J$3:$J$937),
IF($T6&gt;=DATEVALUE("10/1/20"&amp;RIGHT(BP$1,2)),NETWORKDAYS($T6,DATEVALUE("9/30/20"&amp;RIGHT(BQ$1,2)),Holidays!$J$3:$J$937),"")))),"")/(NETWORKDAYS($T6,$U6,Holidays!$J$3:$J$937)),0))</f>
        <v>0</v>
      </c>
      <c r="BR6" s="80">
        <f>IF($Q6="","",IFERROR(IF(OR(AND($T6&gt;=DATEVALUE("10/1/20"&amp;RIGHT(BQ$1,2)),$T6&lt;=DATEVALUE("9/30/20"&amp;RIGHT(BR$1,2))),AND($U6&gt;=DATEVALUE("10/1/20"&amp;RIGHT(BQ$1,2)),$U6&lt;=DATEVALUE("9/30/20"&amp;RIGHT(BR$1,2))),AND($T6&lt;=DATEVALUE("10/1/20"&amp;RIGHT(BQ$1,2)),$U6&gt;=DATEVALUE("9/30/20"&amp;RIGHT(BR$1,2)))),
IF(AND($T6&gt;=DATEVALUE("10/1/20"&amp;RIGHT(BQ$1,2)),$U6&lt;=DATEVALUE("9/30/20"&amp;RIGHT(BR$1,2))),NETWORKDAYS($T6,$U6,Holidays!$J$3:$J$937),
IF(AND($T6&lt;DATEVALUE("10/1/20"&amp;RIGHT(BQ$1,2)),$U6&lt;=DATEVALUE("9/30/20"&amp;RIGHT(BR$1,2))),NETWORKDAYS(DATEVALUE("10/1/20"&amp;RIGHT(BQ$1,2)),$U6,Holidays!$J$3:$J$937),
IF($T6&lt;DATEVALUE("10/1/20"&amp;RIGHT(BQ$1,2)),NETWORKDAYS(DATEVALUE("10/1/20"&amp;RIGHT(BQ$1,2)),DATEVALUE("9/30/20"&amp;RIGHT(BR$1,2)),Holidays!$J$3:$J$937),
IF($T6&gt;=DATEVALUE("10/1/20"&amp;RIGHT(BQ$1,2)),NETWORKDAYS($T6,DATEVALUE("9/30/20"&amp;RIGHT(BR$1,2)),Holidays!$J$3:$J$937),"")))),"")/(NETWORKDAYS($T6,$U6,Holidays!$J$3:$J$937)),0))</f>
        <v>0</v>
      </c>
      <c r="BS6" s="80">
        <f>IF($Q6="","",IFERROR(IF(OR(AND($T6&gt;=DATEVALUE("10/1/20"&amp;RIGHT(BR$1,2)),$T6&lt;=DATEVALUE("9/30/20"&amp;RIGHT(BS$1,2))),AND($U6&gt;=DATEVALUE("10/1/20"&amp;RIGHT(BR$1,2)),$U6&lt;=DATEVALUE("9/30/20"&amp;RIGHT(BS$1,2))),AND($T6&lt;=DATEVALUE("10/1/20"&amp;RIGHT(BR$1,2)),$U6&gt;=DATEVALUE("9/30/20"&amp;RIGHT(BS$1,2)))),
IF(AND($T6&gt;=DATEVALUE("10/1/20"&amp;RIGHT(BR$1,2)),$U6&lt;=DATEVALUE("9/30/20"&amp;RIGHT(BS$1,2))),NETWORKDAYS($T6,$U6,Holidays!$J$3:$J$937),
IF(AND($T6&lt;DATEVALUE("10/1/20"&amp;RIGHT(BR$1,2)),$U6&lt;=DATEVALUE("9/30/20"&amp;RIGHT(BS$1,2))),NETWORKDAYS(DATEVALUE("10/1/20"&amp;RIGHT(BR$1,2)),$U6,Holidays!$J$3:$J$937),
IF($T6&lt;DATEVALUE("10/1/20"&amp;RIGHT(BR$1,2)),NETWORKDAYS(DATEVALUE("10/1/20"&amp;RIGHT(BR$1,2)),DATEVALUE("9/30/20"&amp;RIGHT(BS$1,2)),Holidays!$J$3:$J$937),
IF($T6&gt;=DATEVALUE("10/1/20"&amp;RIGHT(BR$1,2)),NETWORKDAYS($T6,DATEVALUE("9/30/20"&amp;RIGHT(BS$1,2)),Holidays!$J$3:$J$937),"")))),"")/(NETWORKDAYS($T6,$U6,Holidays!$J$3:$J$937)),0))</f>
        <v>1</v>
      </c>
      <c r="BT6" s="80">
        <f>IF($Q6="","",IFERROR(IF(OR(AND($T6&gt;=DATEVALUE("10/1/20"&amp;RIGHT(BS$1,2)),$T6&lt;=DATEVALUE("9/30/20"&amp;RIGHT(BT$1,2))),AND($U6&gt;=DATEVALUE("10/1/20"&amp;RIGHT(BS$1,2)),$U6&lt;=DATEVALUE("9/30/20"&amp;RIGHT(BT$1,2))),AND($T6&lt;=DATEVALUE("10/1/20"&amp;RIGHT(BS$1,2)),$U6&gt;=DATEVALUE("9/30/20"&amp;RIGHT(BT$1,2)))),
IF(AND($T6&gt;=DATEVALUE("10/1/20"&amp;RIGHT(BS$1,2)),$U6&lt;=DATEVALUE("9/30/20"&amp;RIGHT(BT$1,2))),NETWORKDAYS($T6,$U6,Holidays!$J$3:$J$937),
IF(AND($T6&lt;DATEVALUE("10/1/20"&amp;RIGHT(BS$1,2)),$U6&lt;=DATEVALUE("9/30/20"&amp;RIGHT(BT$1,2))),NETWORKDAYS(DATEVALUE("10/1/20"&amp;RIGHT(BS$1,2)),$U6,Holidays!$J$3:$J$937),
IF($T6&lt;DATEVALUE("10/1/20"&amp;RIGHT(BS$1,2)),NETWORKDAYS(DATEVALUE("10/1/20"&amp;RIGHT(BS$1,2)),DATEVALUE("9/30/20"&amp;RIGHT(BT$1,2)),Holidays!$J$3:$J$937),
IF($T6&gt;=DATEVALUE("10/1/20"&amp;RIGHT(BS$1,2)),NETWORKDAYS($T6,DATEVALUE("9/30/20"&amp;RIGHT(BT$1,2)),Holidays!$J$3:$J$937),"")))),"")/(NETWORKDAYS($T6,$U6,Holidays!$J$3:$J$937)),0))</f>
        <v>0</v>
      </c>
      <c r="BU6" s="80">
        <f>IF($Q6="","",IFERROR(IF(OR(AND($T6&gt;=DATEVALUE("10/1/20"&amp;RIGHT(BT$1,2)),$T6&lt;=DATEVALUE("9/30/20"&amp;RIGHT(BU$1,2))),AND($U6&gt;=DATEVALUE("10/1/20"&amp;RIGHT(BT$1,2)),$U6&lt;=DATEVALUE("9/30/20"&amp;RIGHT(BU$1,2))),AND($T6&lt;=DATEVALUE("10/1/20"&amp;RIGHT(BT$1,2)),$U6&gt;=DATEVALUE("9/30/20"&amp;RIGHT(BU$1,2)))),
IF(AND($T6&gt;=DATEVALUE("10/1/20"&amp;RIGHT(BT$1,2)),$U6&lt;=DATEVALUE("9/30/20"&amp;RIGHT(BU$1,2))),NETWORKDAYS($T6,$U6,Holidays!$J$3:$J$937),
IF(AND($T6&lt;DATEVALUE("10/1/20"&amp;RIGHT(BT$1,2)),$U6&lt;=DATEVALUE("9/30/20"&amp;RIGHT(BU$1,2))),NETWORKDAYS(DATEVALUE("10/1/20"&amp;RIGHT(BT$1,2)),$U6,Holidays!$J$3:$J$937),
IF($T6&lt;DATEVALUE("10/1/20"&amp;RIGHT(BT$1,2)),NETWORKDAYS(DATEVALUE("10/1/20"&amp;RIGHT(BT$1,2)),DATEVALUE("9/30/20"&amp;RIGHT(BU$1,2)),Holidays!$J$3:$J$937),
IF($T6&gt;=DATEVALUE("10/1/20"&amp;RIGHT(BT$1,2)),NETWORKDAYS($T6,DATEVALUE("9/30/20"&amp;RIGHT(BU$1,2)),Holidays!$J$3:$J$937),"")))),"")/(NETWORKDAYS($T6,$U6,Holidays!$J$3:$J$937)),0))</f>
        <v>0</v>
      </c>
      <c r="BV6" s="80">
        <f>IF($Q6="","",IFERROR(IF(OR(AND($T6&gt;=DATEVALUE("10/1/20"&amp;RIGHT(BU$1,2)),$T6&lt;=DATEVALUE("9/30/20"&amp;RIGHT(BV$1,2))),AND($U6&gt;=DATEVALUE("10/1/20"&amp;RIGHT(BU$1,2)),$U6&lt;=DATEVALUE("9/30/20"&amp;RIGHT(BV$1,2))),AND($T6&lt;=DATEVALUE("10/1/20"&amp;RIGHT(BU$1,2)),$U6&gt;=DATEVALUE("9/30/20"&amp;RIGHT(BV$1,2)))),
IF(AND($T6&gt;=DATEVALUE("10/1/20"&amp;RIGHT(BU$1,2)),$U6&lt;=DATEVALUE("9/30/20"&amp;RIGHT(BV$1,2))),NETWORKDAYS($T6,$U6,Holidays!$J$3:$J$937),
IF(AND($T6&lt;DATEVALUE("10/1/20"&amp;RIGHT(BU$1,2)),$U6&lt;=DATEVALUE("9/30/20"&amp;RIGHT(BV$1,2))),NETWORKDAYS(DATEVALUE("10/1/20"&amp;RIGHT(BU$1,2)),$U6,Holidays!$J$3:$J$937),
IF($T6&lt;DATEVALUE("10/1/20"&amp;RIGHT(BU$1,2)),NETWORKDAYS(DATEVALUE("10/1/20"&amp;RIGHT(BU$1,2)),DATEVALUE("9/30/20"&amp;RIGHT(BV$1,2)),Holidays!$J$3:$J$937),
IF($T6&gt;=DATEVALUE("10/1/20"&amp;RIGHT(BU$1,2)),NETWORKDAYS($T6,DATEVALUE("9/30/20"&amp;RIGHT(BV$1,2)),Holidays!$J$3:$J$937),"")))),"")/(NETWORKDAYS($T6,$U6,Holidays!$J$3:$J$937)),0))</f>
        <v>0</v>
      </c>
      <c r="BW6" s="80">
        <f>IF($Q6="","",IFERROR(IF(OR(AND($T6&gt;=DATEVALUE("10/1/20"&amp;RIGHT(BV$1,2)),$T6&lt;=DATEVALUE("9/30/20"&amp;RIGHT(BW$1,2))),AND($U6&gt;=DATEVALUE("10/1/20"&amp;RIGHT(BV$1,2)),$U6&lt;=DATEVALUE("9/30/20"&amp;RIGHT(BW$1,2))),AND($T6&lt;=DATEVALUE("10/1/20"&amp;RIGHT(BV$1,2)),$U6&gt;=DATEVALUE("9/30/20"&amp;RIGHT(BW$1,2)))),
IF(AND($T6&gt;=DATEVALUE("10/1/20"&amp;RIGHT(BV$1,2)),$U6&lt;=DATEVALUE("9/30/20"&amp;RIGHT(BW$1,2))),NETWORKDAYS($T6,$U6,Holidays!$J$3:$J$937),
IF(AND($T6&lt;DATEVALUE("10/1/20"&amp;RIGHT(BV$1,2)),$U6&lt;=DATEVALUE("9/30/20"&amp;RIGHT(BW$1,2))),NETWORKDAYS(DATEVALUE("10/1/20"&amp;RIGHT(BV$1,2)),$U6,Holidays!$J$3:$J$937),
IF($T6&lt;DATEVALUE("10/1/20"&amp;RIGHT(BV$1,2)),NETWORKDAYS(DATEVALUE("10/1/20"&amp;RIGHT(BV$1,2)),DATEVALUE("9/30/20"&amp;RIGHT(BW$1,2)),Holidays!$J$3:$J$937),
IF($T6&gt;=DATEVALUE("10/1/20"&amp;RIGHT(BV$1,2)),NETWORKDAYS($T6,DATEVALUE("9/30/20"&amp;RIGHT(BW$1,2)),Holidays!$J$3:$J$937),"")))),"")/(NETWORKDAYS($T6,$U6,Holidays!$J$3:$J$937)),0))</f>
        <v>0</v>
      </c>
      <c r="BX6" s="80">
        <f>IF($Q6="","",IFERROR(IF(OR(AND($T6&gt;=DATEVALUE("10/1/20"&amp;RIGHT(BW$1,2)),$T6&lt;=DATEVALUE("9/30/20"&amp;RIGHT(BX$1,2))),AND($U6&gt;=DATEVALUE("10/1/20"&amp;RIGHT(BW$1,2)),$U6&lt;=DATEVALUE("9/30/20"&amp;RIGHT(BX$1,2))),AND($T6&lt;=DATEVALUE("10/1/20"&amp;RIGHT(BW$1,2)),$U6&gt;=DATEVALUE("9/30/20"&amp;RIGHT(BX$1,2)))),
IF(AND($T6&gt;=DATEVALUE("10/1/20"&amp;RIGHT(BW$1,2)),$U6&lt;=DATEVALUE("9/30/20"&amp;RIGHT(BX$1,2))),NETWORKDAYS($T6,$U6,Holidays!$J$3:$J$937),
IF(AND($T6&lt;DATEVALUE("10/1/20"&amp;RIGHT(BW$1,2)),$U6&lt;=DATEVALUE("9/30/20"&amp;RIGHT(BX$1,2))),NETWORKDAYS(DATEVALUE("10/1/20"&amp;RIGHT(BW$1,2)),$U6,Holidays!$J$3:$J$937),
IF($T6&lt;DATEVALUE("10/1/20"&amp;RIGHT(BW$1,2)),NETWORKDAYS(DATEVALUE("10/1/20"&amp;RIGHT(BW$1,2)),DATEVALUE("9/30/20"&amp;RIGHT(BX$1,2)),Holidays!$J$3:$J$937),
IF($T6&gt;=DATEVALUE("10/1/20"&amp;RIGHT(BW$1,2)),NETWORKDAYS($T6,DATEVALUE("9/30/20"&amp;RIGHT(BX$1,2)),Holidays!$J$3:$J$937),"")))),"")/(NETWORKDAYS($T6,$U6,Holidays!$J$3:$J$937)),0))</f>
        <v>0</v>
      </c>
      <c r="BY6" s="80">
        <f>IF($Q6="","",IFERROR(IF(OR(AND($T6&gt;=DATEVALUE("10/1/20"&amp;RIGHT(BX$1,2)),$T6&lt;=DATEVALUE("9/30/20"&amp;RIGHT(BY$1,2))),AND($U6&gt;=DATEVALUE("10/1/20"&amp;RIGHT(BX$1,2)),$U6&lt;=DATEVALUE("9/30/20"&amp;RIGHT(BY$1,2))),AND($T6&lt;=DATEVALUE("10/1/20"&amp;RIGHT(BX$1,2)),$U6&gt;=DATEVALUE("9/30/20"&amp;RIGHT(BY$1,2)))),
IF(AND($T6&gt;=DATEVALUE("10/1/20"&amp;RIGHT(BX$1,2)),$U6&lt;=DATEVALUE("9/30/20"&amp;RIGHT(BY$1,2))),NETWORKDAYS($T6,$U6,Holidays!$J$3:$J$937),
IF(AND($T6&lt;DATEVALUE("10/1/20"&amp;RIGHT(BX$1,2)),$U6&lt;=DATEVALUE("9/30/20"&amp;RIGHT(BY$1,2))),NETWORKDAYS(DATEVALUE("10/1/20"&amp;RIGHT(BX$1,2)),$U6,Holidays!$J$3:$J$937),
IF($T6&lt;DATEVALUE("10/1/20"&amp;RIGHT(BX$1,2)),NETWORKDAYS(DATEVALUE("10/1/20"&amp;RIGHT(BX$1,2)),DATEVALUE("9/30/20"&amp;RIGHT(BY$1,2)),Holidays!$J$3:$J$937),
IF($T6&gt;=DATEVALUE("10/1/20"&amp;RIGHT(BX$1,2)),NETWORKDAYS($T6,DATEVALUE("9/30/20"&amp;RIGHT(BY$1,2)),Holidays!$J$3:$J$937),"")))),"")/(NETWORKDAYS($T6,$U6,Holidays!$J$3:$J$937)),0))</f>
        <v>0</v>
      </c>
      <c r="BZ6" s="80">
        <f>IF($Q6="","",IFERROR(IF(OR(AND($T6&gt;=DATEVALUE("10/1/20"&amp;RIGHT(BY$1,2)),$T6&lt;=DATEVALUE("9/30/20"&amp;RIGHT(BZ$1,2))),AND($U6&gt;=DATEVALUE("10/1/20"&amp;RIGHT(BY$1,2)),$U6&lt;=DATEVALUE("9/30/20"&amp;RIGHT(BZ$1,2))),AND($T6&lt;=DATEVALUE("10/1/20"&amp;RIGHT(BY$1,2)),$U6&gt;=DATEVALUE("9/30/20"&amp;RIGHT(BZ$1,2)))),
IF(AND($T6&gt;=DATEVALUE("10/1/20"&amp;RIGHT(BY$1,2)),$U6&lt;=DATEVALUE("9/30/20"&amp;RIGHT(BZ$1,2))),NETWORKDAYS($T6,$U6,Holidays!$J$3:$J$937),
IF(AND($T6&lt;DATEVALUE("10/1/20"&amp;RIGHT(BY$1,2)),$U6&lt;=DATEVALUE("9/30/20"&amp;RIGHT(BZ$1,2))),NETWORKDAYS(DATEVALUE("10/1/20"&amp;RIGHT(BY$1,2)),$U6,Holidays!$J$3:$J$937),
IF($T6&lt;DATEVALUE("10/1/20"&amp;RIGHT(BY$1,2)),NETWORKDAYS(DATEVALUE("10/1/20"&amp;RIGHT(BY$1,2)),DATEVALUE("9/30/20"&amp;RIGHT(BZ$1,2)),Holidays!$J$3:$J$937),
IF($T6&gt;=DATEVALUE("10/1/20"&amp;RIGHT(BY$1,2)),NETWORKDAYS($T6,DATEVALUE("9/30/20"&amp;RIGHT(BZ$1,2)),Holidays!$J$3:$J$937),"")))),"")/(NETWORKDAYS($T6,$U6,Holidays!$J$3:$J$937)),0))</f>
        <v>0</v>
      </c>
      <c r="CA6" s="80">
        <f>IF($Q6="","",IFERROR(IF(OR(AND($T6&gt;=DATEVALUE("10/1/20"&amp;RIGHT(BZ$1,2)),$T6&lt;=DATEVALUE("9/30/20"&amp;RIGHT(CA$1,2))),AND($U6&gt;=DATEVALUE("10/1/20"&amp;RIGHT(BZ$1,2)),$U6&lt;=DATEVALUE("9/30/20"&amp;RIGHT(CA$1,2))),AND($T6&lt;=DATEVALUE("10/1/20"&amp;RIGHT(BZ$1,2)),$U6&gt;=DATEVALUE("9/30/20"&amp;RIGHT(CA$1,2)))),
IF(AND($T6&gt;=DATEVALUE("10/1/20"&amp;RIGHT(BZ$1,2)),$U6&lt;=DATEVALUE("9/30/20"&amp;RIGHT(CA$1,2))),NETWORKDAYS($T6,$U6,Holidays!$J$3:$J$937),
IF(AND($T6&lt;DATEVALUE("10/1/20"&amp;RIGHT(BZ$1,2)),$U6&lt;=DATEVALUE("9/30/20"&amp;RIGHT(CA$1,2))),NETWORKDAYS(DATEVALUE("10/1/20"&amp;RIGHT(BZ$1,2)),$U6,Holidays!$J$3:$J$937),
IF($T6&lt;DATEVALUE("10/1/20"&amp;RIGHT(BZ$1,2)),NETWORKDAYS(DATEVALUE("10/1/20"&amp;RIGHT(BZ$1,2)),DATEVALUE("9/30/20"&amp;RIGHT(CA$1,2)),Holidays!$J$3:$J$937),
IF($T6&gt;=DATEVALUE("10/1/20"&amp;RIGHT(BZ$1,2)),NETWORKDAYS($T6,DATEVALUE("9/30/20"&amp;RIGHT(CA$1,2)),Holidays!$J$3:$J$937),"")))),"")/(NETWORKDAYS($T6,$U6,Holidays!$J$3:$J$937)),0))</f>
        <v>0</v>
      </c>
      <c r="CB6" s="80">
        <f>IF($Q6="","",IFERROR(IF(OR(AND($T6&gt;=DATEVALUE("10/1/20"&amp;RIGHT(CA$1,2)),$T6&lt;=DATEVALUE("9/30/20"&amp;RIGHT(CB$1,2))),AND($U6&gt;=DATEVALUE("10/1/20"&amp;RIGHT(CA$1,2)),$U6&lt;=DATEVALUE("9/30/20"&amp;RIGHT(CB$1,2))),AND($T6&lt;=DATEVALUE("10/1/20"&amp;RIGHT(CA$1,2)),$U6&gt;=DATEVALUE("9/30/20"&amp;RIGHT(CB$1,2)))),
IF(AND($T6&gt;=DATEVALUE("10/1/20"&amp;RIGHT(CA$1,2)),$U6&lt;=DATEVALUE("9/30/20"&amp;RIGHT(CB$1,2))),NETWORKDAYS($T6,$U6,Holidays!$J$3:$J$937),
IF(AND($T6&lt;DATEVALUE("10/1/20"&amp;RIGHT(CA$1,2)),$U6&lt;=DATEVALUE("9/30/20"&amp;RIGHT(CB$1,2))),NETWORKDAYS(DATEVALUE("10/1/20"&amp;RIGHT(CA$1,2)),$U6,Holidays!$J$3:$J$937),
IF($T6&lt;DATEVALUE("10/1/20"&amp;RIGHT(CA$1,2)),NETWORKDAYS(DATEVALUE("10/1/20"&amp;RIGHT(CA$1,2)),DATEVALUE("9/30/20"&amp;RIGHT(CB$1,2)),Holidays!$J$3:$J$937),
IF($T6&gt;=DATEVALUE("10/1/20"&amp;RIGHT(CA$1,2)),NETWORKDAYS($T6,DATEVALUE("9/30/20"&amp;RIGHT(CB$1,2)),Holidays!$J$3:$J$937),"")))),"")/(NETWORKDAYS($T6,$U6,Holidays!$J$3:$J$937)),0))</f>
        <v>0</v>
      </c>
      <c r="CC6" s="80"/>
      <c r="CE6" s="80"/>
      <c r="CG6" s="80"/>
      <c r="CI6" s="80"/>
    </row>
    <row r="7" spans="1:87" s="78" customFormat="1">
      <c r="A7" s="78" t="s">
        <v>262</v>
      </c>
      <c r="B7" s="79" t="s">
        <v>117</v>
      </c>
      <c r="C7" s="87" t="s">
        <v>134</v>
      </c>
      <c r="D7" s="87" t="s">
        <v>135</v>
      </c>
      <c r="E7" s="87"/>
      <c r="F7" s="87"/>
      <c r="G7" s="87" t="s">
        <v>122</v>
      </c>
      <c r="H7" s="108">
        <v>40</v>
      </c>
      <c r="I7" s="87" t="s">
        <v>123</v>
      </c>
      <c r="J7" s="87" t="s">
        <v>124</v>
      </c>
      <c r="K7" s="108">
        <v>0</v>
      </c>
      <c r="L7" s="82">
        <f t="shared" si="4"/>
        <v>100</v>
      </c>
      <c r="M7" s="110">
        <f t="shared" si="5"/>
        <v>0</v>
      </c>
      <c r="N7" s="111">
        <f>VLOOKUP(I7,$AB$6:$AD$20,3,FALSE)*H7</f>
        <v>6126.7999999999993</v>
      </c>
      <c r="O7" s="110">
        <f t="shared" si="6"/>
        <v>0</v>
      </c>
      <c r="P7" s="110">
        <f t="shared" si="0"/>
        <v>6126.7999999999993</v>
      </c>
      <c r="Q7" s="108">
        <v>30</v>
      </c>
      <c r="R7" s="130">
        <f t="shared" si="7"/>
        <v>5.2273972602739729</v>
      </c>
      <c r="S7" s="107">
        <v>46062</v>
      </c>
      <c r="T7" s="83">
        <f>IF(NOT(Q7=""),IF(NOT($S7=""),$S7,#REF!),"")</f>
        <v>46062</v>
      </c>
      <c r="U7" s="83">
        <f t="shared" si="8"/>
        <v>46092</v>
      </c>
      <c r="V7" s="83">
        <f t="shared" ref="V7:V86" si="11">WORKDAY.INTL(S7, Q7, 1)</f>
        <v>46104</v>
      </c>
      <c r="W7" s="83">
        <f>WORKDAY.INTL(S7, Q7, "0000011", $AH$6:$AH$90)</f>
        <v>46105</v>
      </c>
      <c r="X7" s="84">
        <f t="shared" si="9"/>
        <v>6126.7999999999993</v>
      </c>
      <c r="Y7" s="84">
        <f t="shared" si="10"/>
        <v>7247.7526136986289</v>
      </c>
      <c r="Z7" s="89"/>
      <c r="AA7" s="80"/>
      <c r="AB7" s="90" t="s">
        <v>136</v>
      </c>
      <c r="AC7" s="87"/>
      <c r="AD7" s="91">
        <v>70.989999999999995</v>
      </c>
      <c r="AE7" s="80"/>
      <c r="AF7" s="80" t="s">
        <v>137</v>
      </c>
      <c r="AG7" s="80" t="s">
        <v>138</v>
      </c>
      <c r="AH7" s="88">
        <v>44214</v>
      </c>
      <c r="AI7" s="80"/>
      <c r="AJ7" s="80"/>
      <c r="AK7" s="80"/>
      <c r="AL7" s="80">
        <f t="shared" ca="1" si="1"/>
        <v>0</v>
      </c>
      <c r="AM7" s="80"/>
      <c r="AN7" s="80">
        <f t="shared" ca="1" si="2"/>
        <v>0</v>
      </c>
      <c r="AO7" s="80">
        <f t="shared" ca="1" si="2"/>
        <v>0</v>
      </c>
      <c r="AP7" s="80">
        <f t="shared" ca="1" si="2"/>
        <v>0</v>
      </c>
      <c r="AQ7" s="80">
        <f t="shared" ca="1" si="2"/>
        <v>0</v>
      </c>
      <c r="AR7" s="80">
        <f t="shared" ca="1" si="2"/>
        <v>0</v>
      </c>
      <c r="AS7" s="80">
        <f t="shared" ca="1" si="2"/>
        <v>0</v>
      </c>
      <c r="AT7" s="80">
        <f t="shared" ca="1" si="2"/>
        <v>0</v>
      </c>
      <c r="AU7" s="80">
        <f t="shared" ca="1" si="2"/>
        <v>0</v>
      </c>
      <c r="AV7" s="80">
        <f t="shared" ca="1" si="2"/>
        <v>0</v>
      </c>
      <c r="AW7" s="80">
        <f t="shared" ca="1" si="2"/>
        <v>0</v>
      </c>
      <c r="AX7" s="80">
        <f t="shared" ca="1" si="3"/>
        <v>0</v>
      </c>
      <c r="AY7" s="80">
        <f t="shared" ca="1" si="3"/>
        <v>0</v>
      </c>
      <c r="AZ7" s="80">
        <f t="shared" ca="1" si="3"/>
        <v>0</v>
      </c>
      <c r="BA7" s="80">
        <f t="shared" ca="1" si="3"/>
        <v>0</v>
      </c>
      <c r="BB7" s="80">
        <f t="shared" ca="1" si="3"/>
        <v>0</v>
      </c>
      <c r="BC7" s="80">
        <f t="shared" ca="1" si="3"/>
        <v>0</v>
      </c>
      <c r="BD7" s="80">
        <f t="shared" ca="1" si="3"/>
        <v>0</v>
      </c>
      <c r="BE7" s="80">
        <f t="shared" ca="1" si="3"/>
        <v>0</v>
      </c>
      <c r="BF7" s="80">
        <f t="shared" ca="1" si="3"/>
        <v>0</v>
      </c>
      <c r="BG7" s="80">
        <f t="shared" ca="1" si="3"/>
        <v>0</v>
      </c>
      <c r="BH7" s="80"/>
      <c r="BI7" s="80">
        <f>IF($Q7="","",IFERROR(IF(OR(AND($T7&gt;=DATEVALUE("10/1/20"&amp;RIGHT(BH$1,2)),$T7&lt;=DATEVALUE("9/30/20"&amp;RIGHT(BI$1,2))),AND($U7&gt;=DATEVALUE("10/1/20"&amp;RIGHT(BH$1,2)),$U7&lt;=DATEVALUE("9/30/20"&amp;RIGHT(BI$1,2))),AND($T7&lt;=DATEVALUE("10/1/20"&amp;RIGHT(BH$1,2)),$U7&gt;=DATEVALUE("9/30/20"&amp;RIGHT(BI$1,2)))),
IF(AND($T7&gt;=DATEVALUE("10/1/20"&amp;RIGHT(BH$1,2)),$U7&lt;=DATEVALUE("9/30/20"&amp;RIGHT(BI$1,2))),NETWORKDAYS($T7,$U7,Holidays!$J$3:$J$937),
IF(AND($T7&lt;DATEVALUE("10/1/20"&amp;RIGHT(BH$1,2)),$U7&lt;=DATEVALUE("9/30/20"&amp;RIGHT(BI$1,2))),NETWORKDAYS(DATEVALUE("10/1/20"&amp;RIGHT(BH$1,2)),$U7,Holidays!$J$3:$J$937),
IF($T7&lt;DATEVALUE("10/1/20"&amp;RIGHT(BH$1,2)),NETWORKDAYS(DATEVALUE("10/1/20"&amp;RIGHT(BH$1,2)),DATEVALUE("9/30/20"&amp;RIGHT(BI$1,2)),Holidays!$J$3:$J$937),
IF($T7&gt;=DATEVALUE("10/1/20"&amp;RIGHT(BH$1,2)),NETWORKDAYS($T7,DATEVALUE("9/30/20"&amp;RIGHT(BI$1,2)),Holidays!$J$3:$J$937),"")))),"")/(NETWORKDAYS($T7,$U7,Holidays!$J$3:$J$937)),0))</f>
        <v>0</v>
      </c>
      <c r="BJ7" s="80">
        <f>IF($Q7="","",IFERROR(IF(OR(AND($T7&gt;=DATEVALUE("10/1/20"&amp;RIGHT(BI$1,2)),$T7&lt;=DATEVALUE("9/30/20"&amp;RIGHT(BJ$1,2))),AND($U7&gt;=DATEVALUE("10/1/20"&amp;RIGHT(BI$1,2)),$U7&lt;=DATEVALUE("9/30/20"&amp;RIGHT(BJ$1,2))),AND($T7&lt;=DATEVALUE("10/1/20"&amp;RIGHT(BI$1,2)),$U7&gt;=DATEVALUE("9/30/20"&amp;RIGHT(BJ$1,2)))),
IF(AND($T7&gt;=DATEVALUE("10/1/20"&amp;RIGHT(BI$1,2)),$U7&lt;=DATEVALUE("9/30/20"&amp;RIGHT(BJ$1,2))),NETWORKDAYS($T7,$U7,Holidays!$J$3:$J$937),
IF(AND($T7&lt;DATEVALUE("10/1/20"&amp;RIGHT(BI$1,2)),$U7&lt;=DATEVALUE("9/30/20"&amp;RIGHT(BJ$1,2))),NETWORKDAYS(DATEVALUE("10/1/20"&amp;RIGHT(BI$1,2)),$U7,Holidays!$J$3:$J$937),
IF($T7&lt;DATEVALUE("10/1/20"&amp;RIGHT(BI$1,2)),NETWORKDAYS(DATEVALUE("10/1/20"&amp;RIGHT(BI$1,2)),DATEVALUE("9/30/20"&amp;RIGHT(BJ$1,2)),Holidays!$J$3:$J$937),
IF($T7&gt;=DATEVALUE("10/1/20"&amp;RIGHT(BI$1,2)),NETWORKDAYS($T7,DATEVALUE("9/30/20"&amp;RIGHT(BJ$1,2)),Holidays!$J$3:$J$937),"")))),"")/(NETWORKDAYS($T7,$U7,Holidays!$J$3:$J$937)),0))</f>
        <v>0</v>
      </c>
      <c r="BK7" s="80">
        <f>IF($Q7="","",IFERROR(IF(OR(AND($T7&gt;=DATEVALUE("10/1/20"&amp;RIGHT(BJ$1,2)),$T7&lt;=DATEVALUE("9/30/20"&amp;RIGHT(BK$1,2))),AND($U7&gt;=DATEVALUE("10/1/20"&amp;RIGHT(BJ$1,2)),$U7&lt;=DATEVALUE("9/30/20"&amp;RIGHT(BK$1,2))),AND($T7&lt;=DATEVALUE("10/1/20"&amp;RIGHT(BJ$1,2)),$U7&gt;=DATEVALUE("9/30/20"&amp;RIGHT(BK$1,2)))),
IF(AND($T7&gt;=DATEVALUE("10/1/20"&amp;RIGHT(BJ$1,2)),$U7&lt;=DATEVALUE("9/30/20"&amp;RIGHT(BK$1,2))),NETWORKDAYS($T7,$U7,Holidays!$J$3:$J$937),
IF(AND($T7&lt;DATEVALUE("10/1/20"&amp;RIGHT(BJ$1,2)),$U7&lt;=DATEVALUE("9/30/20"&amp;RIGHT(BK$1,2))),NETWORKDAYS(DATEVALUE("10/1/20"&amp;RIGHT(BJ$1,2)),$U7,Holidays!$J$3:$J$937),
IF($T7&lt;DATEVALUE("10/1/20"&amp;RIGHT(BJ$1,2)),NETWORKDAYS(DATEVALUE("10/1/20"&amp;RIGHT(BJ$1,2)),DATEVALUE("9/30/20"&amp;RIGHT(BK$1,2)),Holidays!$J$3:$J$937),
IF($T7&gt;=DATEVALUE("10/1/20"&amp;RIGHT(BJ$1,2)),NETWORKDAYS($T7,DATEVALUE("9/30/20"&amp;RIGHT(BK$1,2)),Holidays!$J$3:$J$937),"")))),"")/(NETWORKDAYS($T7,$U7,Holidays!$J$3:$J$937)),0))</f>
        <v>0</v>
      </c>
      <c r="BL7" s="80">
        <f>IF($Q7="","",IFERROR(IF(OR(AND($T7&gt;=DATEVALUE("10/1/20"&amp;RIGHT(BK$1,2)),$T7&lt;=DATEVALUE("9/30/20"&amp;RIGHT(BL$1,2))),AND($U7&gt;=DATEVALUE("10/1/20"&amp;RIGHT(BK$1,2)),$U7&lt;=DATEVALUE("9/30/20"&amp;RIGHT(BL$1,2))),AND($T7&lt;=DATEVALUE("10/1/20"&amp;RIGHT(BK$1,2)),$U7&gt;=DATEVALUE("9/30/20"&amp;RIGHT(BL$1,2)))),
IF(AND($T7&gt;=DATEVALUE("10/1/20"&amp;RIGHT(BK$1,2)),$U7&lt;=DATEVALUE("9/30/20"&amp;RIGHT(BL$1,2))),NETWORKDAYS($T7,$U7,Holidays!$J$3:$J$937),
IF(AND($T7&lt;DATEVALUE("10/1/20"&amp;RIGHT(BK$1,2)),$U7&lt;=DATEVALUE("9/30/20"&amp;RIGHT(BL$1,2))),NETWORKDAYS(DATEVALUE("10/1/20"&amp;RIGHT(BK$1,2)),$U7,Holidays!$J$3:$J$937),
IF($T7&lt;DATEVALUE("10/1/20"&amp;RIGHT(BK$1,2)),NETWORKDAYS(DATEVALUE("10/1/20"&amp;RIGHT(BK$1,2)),DATEVALUE("9/30/20"&amp;RIGHT(BL$1,2)),Holidays!$J$3:$J$937),
IF($T7&gt;=DATEVALUE("10/1/20"&amp;RIGHT(BK$1,2)),NETWORKDAYS($T7,DATEVALUE("9/30/20"&amp;RIGHT(BL$1,2)),Holidays!$J$3:$J$937),"")))),"")/(NETWORKDAYS($T7,$U7,Holidays!$J$3:$J$937)),0))</f>
        <v>0</v>
      </c>
      <c r="BM7" s="80">
        <f>IF($Q7="","",IFERROR(IF(OR(AND($T7&gt;=DATEVALUE("10/1/20"&amp;RIGHT(BL$1,2)),$T7&lt;=DATEVALUE("9/30/20"&amp;RIGHT(BM$1,2))),AND($U7&gt;=DATEVALUE("10/1/20"&amp;RIGHT(BL$1,2)),$U7&lt;=DATEVALUE("9/30/20"&amp;RIGHT(BM$1,2))),AND($T7&lt;=DATEVALUE("10/1/20"&amp;RIGHT(BL$1,2)),$U7&gt;=DATEVALUE("9/30/20"&amp;RIGHT(BM$1,2)))),
IF(AND($T7&gt;=DATEVALUE("10/1/20"&amp;RIGHT(BL$1,2)),$U7&lt;=DATEVALUE("9/30/20"&amp;RIGHT(BM$1,2))),NETWORKDAYS($T7,$U7,Holidays!$J$3:$J$937),
IF(AND($T7&lt;DATEVALUE("10/1/20"&amp;RIGHT(BL$1,2)),$U7&lt;=DATEVALUE("9/30/20"&amp;RIGHT(BM$1,2))),NETWORKDAYS(DATEVALUE("10/1/20"&amp;RIGHT(BL$1,2)),$U7,Holidays!$J$3:$J$937),
IF($T7&lt;DATEVALUE("10/1/20"&amp;RIGHT(BL$1,2)),NETWORKDAYS(DATEVALUE("10/1/20"&amp;RIGHT(BL$1,2)),DATEVALUE("9/30/20"&amp;RIGHT(BM$1,2)),Holidays!$J$3:$J$937),
IF($T7&gt;=DATEVALUE("10/1/20"&amp;RIGHT(BL$1,2)),NETWORKDAYS($T7,DATEVALUE("9/30/20"&amp;RIGHT(BM$1,2)),Holidays!$J$3:$J$937),"")))),"")/(NETWORKDAYS($T7,$U7,Holidays!$J$3:$J$937)),0))</f>
        <v>0</v>
      </c>
      <c r="BN7" s="80">
        <f>IF($Q7="","",IFERROR(IF(OR(AND($T7&gt;=DATEVALUE("10/1/20"&amp;RIGHT(BM$1,2)),$T7&lt;=DATEVALUE("9/30/20"&amp;RIGHT(BN$1,2))),AND($U7&gt;=DATEVALUE("10/1/20"&amp;RIGHT(BM$1,2)),$U7&lt;=DATEVALUE("9/30/20"&amp;RIGHT(BN$1,2))),AND($T7&lt;=DATEVALUE("10/1/20"&amp;RIGHT(BM$1,2)),$U7&gt;=DATEVALUE("9/30/20"&amp;RIGHT(BN$1,2)))),
IF(AND($T7&gt;=DATEVALUE("10/1/20"&amp;RIGHT(BM$1,2)),$U7&lt;=DATEVALUE("9/30/20"&amp;RIGHT(BN$1,2))),NETWORKDAYS($T7,$U7,Holidays!$J$3:$J$937),
IF(AND($T7&lt;DATEVALUE("10/1/20"&amp;RIGHT(BM$1,2)),$U7&lt;=DATEVALUE("9/30/20"&amp;RIGHT(BN$1,2))),NETWORKDAYS(DATEVALUE("10/1/20"&amp;RIGHT(BM$1,2)),$U7,Holidays!$J$3:$J$937),
IF($T7&lt;DATEVALUE("10/1/20"&amp;RIGHT(BM$1,2)),NETWORKDAYS(DATEVALUE("10/1/20"&amp;RIGHT(BM$1,2)),DATEVALUE("9/30/20"&amp;RIGHT(BN$1,2)),Holidays!$J$3:$J$937),
IF($T7&gt;=DATEVALUE("10/1/20"&amp;RIGHT(BM$1,2)),NETWORKDAYS($T7,DATEVALUE("9/30/20"&amp;RIGHT(BN$1,2)),Holidays!$J$3:$J$937),"")))),"")/(NETWORKDAYS($T7,$U7,Holidays!$J$3:$J$937)),0))</f>
        <v>0</v>
      </c>
      <c r="BO7" s="80">
        <f>IF($Q7="","",IFERROR(IF(OR(AND($T7&gt;=DATEVALUE("10/1/20"&amp;RIGHT(BN$1,2)),$T7&lt;=DATEVALUE("9/30/20"&amp;RIGHT(BO$1,2))),AND($U7&gt;=DATEVALUE("10/1/20"&amp;RIGHT(BN$1,2)),$U7&lt;=DATEVALUE("9/30/20"&amp;RIGHT(BO$1,2))),AND($T7&lt;=DATEVALUE("10/1/20"&amp;RIGHT(BN$1,2)),$U7&gt;=DATEVALUE("9/30/20"&amp;RIGHT(BO$1,2)))),
IF(AND($T7&gt;=DATEVALUE("10/1/20"&amp;RIGHT(BN$1,2)),$U7&lt;=DATEVALUE("9/30/20"&amp;RIGHT(BO$1,2))),NETWORKDAYS($T7,$U7,Holidays!$J$3:$J$937),
IF(AND($T7&lt;DATEVALUE("10/1/20"&amp;RIGHT(BN$1,2)),$U7&lt;=DATEVALUE("9/30/20"&amp;RIGHT(BO$1,2))),NETWORKDAYS(DATEVALUE("10/1/20"&amp;RIGHT(BN$1,2)),$U7,Holidays!$J$3:$J$937),
IF($T7&lt;DATEVALUE("10/1/20"&amp;RIGHT(BN$1,2)),NETWORKDAYS(DATEVALUE("10/1/20"&amp;RIGHT(BN$1,2)),DATEVALUE("9/30/20"&amp;RIGHT(BO$1,2)),Holidays!$J$3:$J$937),
IF($T7&gt;=DATEVALUE("10/1/20"&amp;RIGHT(BN$1,2)),NETWORKDAYS($T7,DATEVALUE("9/30/20"&amp;RIGHT(BO$1,2)),Holidays!$J$3:$J$937),"")))),"")/(NETWORKDAYS($T7,$U7,Holidays!$J$3:$J$937)),0))</f>
        <v>0</v>
      </c>
      <c r="BP7" s="80">
        <f>IF($Q7="","",IFERROR(IF(OR(AND($T7&gt;=DATEVALUE("10/1/20"&amp;RIGHT(BO$1,2)),$T7&lt;=DATEVALUE("9/30/20"&amp;RIGHT(BP$1,2))),AND($U7&gt;=DATEVALUE("10/1/20"&amp;RIGHT(BO$1,2)),$U7&lt;=DATEVALUE("9/30/20"&amp;RIGHT(BP$1,2))),AND($T7&lt;=DATEVALUE("10/1/20"&amp;RIGHT(BO$1,2)),$U7&gt;=DATEVALUE("9/30/20"&amp;RIGHT(BP$1,2)))),
IF(AND($T7&gt;=DATEVALUE("10/1/20"&amp;RIGHT(BO$1,2)),$U7&lt;=DATEVALUE("9/30/20"&amp;RIGHT(BP$1,2))),NETWORKDAYS($T7,$U7,Holidays!$J$3:$J$937),
IF(AND($T7&lt;DATEVALUE("10/1/20"&amp;RIGHT(BO$1,2)),$U7&lt;=DATEVALUE("9/30/20"&amp;RIGHT(BP$1,2))),NETWORKDAYS(DATEVALUE("10/1/20"&amp;RIGHT(BO$1,2)),$U7,Holidays!$J$3:$J$937),
IF($T7&lt;DATEVALUE("10/1/20"&amp;RIGHT(BO$1,2)),NETWORKDAYS(DATEVALUE("10/1/20"&amp;RIGHT(BO$1,2)),DATEVALUE("9/30/20"&amp;RIGHT(BP$1,2)),Holidays!$J$3:$J$937),
IF($T7&gt;=DATEVALUE("10/1/20"&amp;RIGHT(BO$1,2)),NETWORKDAYS($T7,DATEVALUE("9/30/20"&amp;RIGHT(BP$1,2)),Holidays!$J$3:$J$937),"")))),"")/(NETWORKDAYS($T7,$U7,Holidays!$J$3:$J$937)),0))</f>
        <v>0</v>
      </c>
      <c r="BQ7" s="80">
        <f>IF($Q7="","",IFERROR(IF(OR(AND($T7&gt;=DATEVALUE("10/1/20"&amp;RIGHT(BP$1,2)),$T7&lt;=DATEVALUE("9/30/20"&amp;RIGHT(BQ$1,2))),AND($U7&gt;=DATEVALUE("10/1/20"&amp;RIGHT(BP$1,2)),$U7&lt;=DATEVALUE("9/30/20"&amp;RIGHT(BQ$1,2))),AND($T7&lt;=DATEVALUE("10/1/20"&amp;RIGHT(BP$1,2)),$U7&gt;=DATEVALUE("9/30/20"&amp;RIGHT(BQ$1,2)))),
IF(AND($T7&gt;=DATEVALUE("10/1/20"&amp;RIGHT(BP$1,2)),$U7&lt;=DATEVALUE("9/30/20"&amp;RIGHT(BQ$1,2))),NETWORKDAYS($T7,$U7,Holidays!$J$3:$J$937),
IF(AND($T7&lt;DATEVALUE("10/1/20"&amp;RIGHT(BP$1,2)),$U7&lt;=DATEVALUE("9/30/20"&amp;RIGHT(BQ$1,2))),NETWORKDAYS(DATEVALUE("10/1/20"&amp;RIGHT(BP$1,2)),$U7,Holidays!$J$3:$J$937),
IF($T7&lt;DATEVALUE("10/1/20"&amp;RIGHT(BP$1,2)),NETWORKDAYS(DATEVALUE("10/1/20"&amp;RIGHT(BP$1,2)),DATEVALUE("9/30/20"&amp;RIGHT(BQ$1,2)),Holidays!$J$3:$J$937),
IF($T7&gt;=DATEVALUE("10/1/20"&amp;RIGHT(BP$1,2)),NETWORKDAYS($T7,DATEVALUE("9/30/20"&amp;RIGHT(BQ$1,2)),Holidays!$J$3:$J$937),"")))),"")/(NETWORKDAYS($T7,$U7,Holidays!$J$3:$J$937)),0))</f>
        <v>0</v>
      </c>
      <c r="BR7" s="80">
        <f>IF($Q7="","",IFERROR(IF(OR(AND($T7&gt;=DATEVALUE("10/1/20"&amp;RIGHT(BQ$1,2)),$T7&lt;=DATEVALUE("9/30/20"&amp;RIGHT(BR$1,2))),AND($U7&gt;=DATEVALUE("10/1/20"&amp;RIGHT(BQ$1,2)),$U7&lt;=DATEVALUE("9/30/20"&amp;RIGHT(BR$1,2))),AND($T7&lt;=DATEVALUE("10/1/20"&amp;RIGHT(BQ$1,2)),$U7&gt;=DATEVALUE("9/30/20"&amp;RIGHT(BR$1,2)))),
IF(AND($T7&gt;=DATEVALUE("10/1/20"&amp;RIGHT(BQ$1,2)),$U7&lt;=DATEVALUE("9/30/20"&amp;RIGHT(BR$1,2))),NETWORKDAYS($T7,$U7,Holidays!$J$3:$J$937),
IF(AND($T7&lt;DATEVALUE("10/1/20"&amp;RIGHT(BQ$1,2)),$U7&lt;=DATEVALUE("9/30/20"&amp;RIGHT(BR$1,2))),NETWORKDAYS(DATEVALUE("10/1/20"&amp;RIGHT(BQ$1,2)),$U7,Holidays!$J$3:$J$937),
IF($T7&lt;DATEVALUE("10/1/20"&amp;RIGHT(BQ$1,2)),NETWORKDAYS(DATEVALUE("10/1/20"&amp;RIGHT(BQ$1,2)),DATEVALUE("9/30/20"&amp;RIGHT(BR$1,2)),Holidays!$J$3:$J$937),
IF($T7&gt;=DATEVALUE("10/1/20"&amp;RIGHT(BQ$1,2)),NETWORKDAYS($T7,DATEVALUE("9/30/20"&amp;RIGHT(BR$1,2)),Holidays!$J$3:$J$937),"")))),"")/(NETWORKDAYS($T7,$U7,Holidays!$J$3:$J$937)),0))</f>
        <v>0</v>
      </c>
      <c r="BS7" s="80">
        <f>IF($Q7="","",IFERROR(IF(OR(AND($T7&gt;=DATEVALUE("10/1/20"&amp;RIGHT(BR$1,2)),$T7&lt;=DATEVALUE("9/30/20"&amp;RIGHT(BS$1,2))),AND($U7&gt;=DATEVALUE("10/1/20"&amp;RIGHT(BR$1,2)),$U7&lt;=DATEVALUE("9/30/20"&amp;RIGHT(BS$1,2))),AND($T7&lt;=DATEVALUE("10/1/20"&amp;RIGHT(BR$1,2)),$U7&gt;=DATEVALUE("9/30/20"&amp;RIGHT(BS$1,2)))),
IF(AND($T7&gt;=DATEVALUE("10/1/20"&amp;RIGHT(BR$1,2)),$U7&lt;=DATEVALUE("9/30/20"&amp;RIGHT(BS$1,2))),NETWORKDAYS($T7,$U7,Holidays!$J$3:$J$937),
IF(AND($T7&lt;DATEVALUE("10/1/20"&amp;RIGHT(BR$1,2)),$U7&lt;=DATEVALUE("9/30/20"&amp;RIGHT(BS$1,2))),NETWORKDAYS(DATEVALUE("10/1/20"&amp;RIGHT(BR$1,2)),$U7,Holidays!$J$3:$J$937),
IF($T7&lt;DATEVALUE("10/1/20"&amp;RIGHT(BR$1,2)),NETWORKDAYS(DATEVALUE("10/1/20"&amp;RIGHT(BR$1,2)),DATEVALUE("9/30/20"&amp;RIGHT(BS$1,2)),Holidays!$J$3:$J$937),
IF($T7&gt;=DATEVALUE("10/1/20"&amp;RIGHT(BR$1,2)),NETWORKDAYS($T7,DATEVALUE("9/30/20"&amp;RIGHT(BS$1,2)),Holidays!$J$3:$J$937),"")))),"")/(NETWORKDAYS($T7,$U7,Holidays!$J$3:$J$937)),0))</f>
        <v>1</v>
      </c>
      <c r="BT7" s="80">
        <f>IF($Q7="","",IFERROR(IF(OR(AND($T7&gt;=DATEVALUE("10/1/20"&amp;RIGHT(BS$1,2)),$T7&lt;=DATEVALUE("9/30/20"&amp;RIGHT(BT$1,2))),AND($U7&gt;=DATEVALUE("10/1/20"&amp;RIGHT(BS$1,2)),$U7&lt;=DATEVALUE("9/30/20"&amp;RIGHT(BT$1,2))),AND($T7&lt;=DATEVALUE("10/1/20"&amp;RIGHT(BS$1,2)),$U7&gt;=DATEVALUE("9/30/20"&amp;RIGHT(BT$1,2)))),
IF(AND($T7&gt;=DATEVALUE("10/1/20"&amp;RIGHT(BS$1,2)),$U7&lt;=DATEVALUE("9/30/20"&amp;RIGHT(BT$1,2))),NETWORKDAYS($T7,$U7,Holidays!$J$3:$J$937),
IF(AND($T7&lt;DATEVALUE("10/1/20"&amp;RIGHT(BS$1,2)),$U7&lt;=DATEVALUE("9/30/20"&amp;RIGHT(BT$1,2))),NETWORKDAYS(DATEVALUE("10/1/20"&amp;RIGHT(BS$1,2)),$U7,Holidays!$J$3:$J$937),
IF($T7&lt;DATEVALUE("10/1/20"&amp;RIGHT(BS$1,2)),NETWORKDAYS(DATEVALUE("10/1/20"&amp;RIGHT(BS$1,2)),DATEVALUE("9/30/20"&amp;RIGHT(BT$1,2)),Holidays!$J$3:$J$937),
IF($T7&gt;=DATEVALUE("10/1/20"&amp;RIGHT(BS$1,2)),NETWORKDAYS($T7,DATEVALUE("9/30/20"&amp;RIGHT(BT$1,2)),Holidays!$J$3:$J$937),"")))),"")/(NETWORKDAYS($T7,$U7,Holidays!$J$3:$J$937)),0))</f>
        <v>0</v>
      </c>
      <c r="BU7" s="80">
        <f>IF($Q7="","",IFERROR(IF(OR(AND($T7&gt;=DATEVALUE("10/1/20"&amp;RIGHT(BT$1,2)),$T7&lt;=DATEVALUE("9/30/20"&amp;RIGHT(BU$1,2))),AND($U7&gt;=DATEVALUE("10/1/20"&amp;RIGHT(BT$1,2)),$U7&lt;=DATEVALUE("9/30/20"&amp;RIGHT(BU$1,2))),AND($T7&lt;=DATEVALUE("10/1/20"&amp;RIGHT(BT$1,2)),$U7&gt;=DATEVALUE("9/30/20"&amp;RIGHT(BU$1,2)))),
IF(AND($T7&gt;=DATEVALUE("10/1/20"&amp;RIGHT(BT$1,2)),$U7&lt;=DATEVALUE("9/30/20"&amp;RIGHT(BU$1,2))),NETWORKDAYS($T7,$U7,Holidays!$J$3:$J$937),
IF(AND($T7&lt;DATEVALUE("10/1/20"&amp;RIGHT(BT$1,2)),$U7&lt;=DATEVALUE("9/30/20"&amp;RIGHT(BU$1,2))),NETWORKDAYS(DATEVALUE("10/1/20"&amp;RIGHT(BT$1,2)),$U7,Holidays!$J$3:$J$937),
IF($T7&lt;DATEVALUE("10/1/20"&amp;RIGHT(BT$1,2)),NETWORKDAYS(DATEVALUE("10/1/20"&amp;RIGHT(BT$1,2)),DATEVALUE("9/30/20"&amp;RIGHT(BU$1,2)),Holidays!$J$3:$J$937),
IF($T7&gt;=DATEVALUE("10/1/20"&amp;RIGHT(BT$1,2)),NETWORKDAYS($T7,DATEVALUE("9/30/20"&amp;RIGHT(BU$1,2)),Holidays!$J$3:$J$937),"")))),"")/(NETWORKDAYS($T7,$U7,Holidays!$J$3:$J$937)),0))</f>
        <v>0</v>
      </c>
      <c r="BV7" s="80">
        <f>IF($Q7="","",IFERROR(IF(OR(AND($T7&gt;=DATEVALUE("10/1/20"&amp;RIGHT(BU$1,2)),$T7&lt;=DATEVALUE("9/30/20"&amp;RIGHT(BV$1,2))),AND($U7&gt;=DATEVALUE("10/1/20"&amp;RIGHT(BU$1,2)),$U7&lt;=DATEVALUE("9/30/20"&amp;RIGHT(BV$1,2))),AND($T7&lt;=DATEVALUE("10/1/20"&amp;RIGHT(BU$1,2)),$U7&gt;=DATEVALUE("9/30/20"&amp;RIGHT(BV$1,2)))),
IF(AND($T7&gt;=DATEVALUE("10/1/20"&amp;RIGHT(BU$1,2)),$U7&lt;=DATEVALUE("9/30/20"&amp;RIGHT(BV$1,2))),NETWORKDAYS($T7,$U7,Holidays!$J$3:$J$937),
IF(AND($T7&lt;DATEVALUE("10/1/20"&amp;RIGHT(BU$1,2)),$U7&lt;=DATEVALUE("9/30/20"&amp;RIGHT(BV$1,2))),NETWORKDAYS(DATEVALUE("10/1/20"&amp;RIGHT(BU$1,2)),$U7,Holidays!$J$3:$J$937),
IF($T7&lt;DATEVALUE("10/1/20"&amp;RIGHT(BU$1,2)),NETWORKDAYS(DATEVALUE("10/1/20"&amp;RIGHT(BU$1,2)),DATEVALUE("9/30/20"&amp;RIGHT(BV$1,2)),Holidays!$J$3:$J$937),
IF($T7&gt;=DATEVALUE("10/1/20"&amp;RIGHT(BU$1,2)),NETWORKDAYS($T7,DATEVALUE("9/30/20"&amp;RIGHT(BV$1,2)),Holidays!$J$3:$J$937),"")))),"")/(NETWORKDAYS($T7,$U7,Holidays!$J$3:$J$937)),0))</f>
        <v>0</v>
      </c>
      <c r="BW7" s="80">
        <f>IF($Q7="","",IFERROR(IF(OR(AND($T7&gt;=DATEVALUE("10/1/20"&amp;RIGHT(BV$1,2)),$T7&lt;=DATEVALUE("9/30/20"&amp;RIGHT(BW$1,2))),AND($U7&gt;=DATEVALUE("10/1/20"&amp;RIGHT(BV$1,2)),$U7&lt;=DATEVALUE("9/30/20"&amp;RIGHT(BW$1,2))),AND($T7&lt;=DATEVALUE("10/1/20"&amp;RIGHT(BV$1,2)),$U7&gt;=DATEVALUE("9/30/20"&amp;RIGHT(BW$1,2)))),
IF(AND($T7&gt;=DATEVALUE("10/1/20"&amp;RIGHT(BV$1,2)),$U7&lt;=DATEVALUE("9/30/20"&amp;RIGHT(BW$1,2))),NETWORKDAYS($T7,$U7,Holidays!$J$3:$J$937),
IF(AND($T7&lt;DATEVALUE("10/1/20"&amp;RIGHT(BV$1,2)),$U7&lt;=DATEVALUE("9/30/20"&amp;RIGHT(BW$1,2))),NETWORKDAYS(DATEVALUE("10/1/20"&amp;RIGHT(BV$1,2)),$U7,Holidays!$J$3:$J$937),
IF($T7&lt;DATEVALUE("10/1/20"&amp;RIGHT(BV$1,2)),NETWORKDAYS(DATEVALUE("10/1/20"&amp;RIGHT(BV$1,2)),DATEVALUE("9/30/20"&amp;RIGHT(BW$1,2)),Holidays!$J$3:$J$937),
IF($T7&gt;=DATEVALUE("10/1/20"&amp;RIGHT(BV$1,2)),NETWORKDAYS($T7,DATEVALUE("9/30/20"&amp;RIGHT(BW$1,2)),Holidays!$J$3:$J$937),"")))),"")/(NETWORKDAYS($T7,$U7,Holidays!$J$3:$J$937)),0))</f>
        <v>0</v>
      </c>
      <c r="BX7" s="80">
        <f>IF($Q7="","",IFERROR(IF(OR(AND($T7&gt;=DATEVALUE("10/1/20"&amp;RIGHT(BW$1,2)),$T7&lt;=DATEVALUE("9/30/20"&amp;RIGHT(BX$1,2))),AND($U7&gt;=DATEVALUE("10/1/20"&amp;RIGHT(BW$1,2)),$U7&lt;=DATEVALUE("9/30/20"&amp;RIGHT(BX$1,2))),AND($T7&lt;=DATEVALUE("10/1/20"&amp;RIGHT(BW$1,2)),$U7&gt;=DATEVALUE("9/30/20"&amp;RIGHT(BX$1,2)))),
IF(AND($T7&gt;=DATEVALUE("10/1/20"&amp;RIGHT(BW$1,2)),$U7&lt;=DATEVALUE("9/30/20"&amp;RIGHT(BX$1,2))),NETWORKDAYS($T7,$U7,Holidays!$J$3:$J$937),
IF(AND($T7&lt;DATEVALUE("10/1/20"&amp;RIGHT(BW$1,2)),$U7&lt;=DATEVALUE("9/30/20"&amp;RIGHT(BX$1,2))),NETWORKDAYS(DATEVALUE("10/1/20"&amp;RIGHT(BW$1,2)),$U7,Holidays!$J$3:$J$937),
IF($T7&lt;DATEVALUE("10/1/20"&amp;RIGHT(BW$1,2)),NETWORKDAYS(DATEVALUE("10/1/20"&amp;RIGHT(BW$1,2)),DATEVALUE("9/30/20"&amp;RIGHT(BX$1,2)),Holidays!$J$3:$J$937),
IF($T7&gt;=DATEVALUE("10/1/20"&amp;RIGHT(BW$1,2)),NETWORKDAYS($T7,DATEVALUE("9/30/20"&amp;RIGHT(BX$1,2)),Holidays!$J$3:$J$937),"")))),"")/(NETWORKDAYS($T7,$U7,Holidays!$J$3:$J$937)),0))</f>
        <v>0</v>
      </c>
      <c r="BY7" s="80">
        <f>IF($Q7="","",IFERROR(IF(OR(AND($T7&gt;=DATEVALUE("10/1/20"&amp;RIGHT(BX$1,2)),$T7&lt;=DATEVALUE("9/30/20"&amp;RIGHT(BY$1,2))),AND($U7&gt;=DATEVALUE("10/1/20"&amp;RIGHT(BX$1,2)),$U7&lt;=DATEVALUE("9/30/20"&amp;RIGHT(BY$1,2))),AND($T7&lt;=DATEVALUE("10/1/20"&amp;RIGHT(BX$1,2)),$U7&gt;=DATEVALUE("9/30/20"&amp;RIGHT(BY$1,2)))),
IF(AND($T7&gt;=DATEVALUE("10/1/20"&amp;RIGHT(BX$1,2)),$U7&lt;=DATEVALUE("9/30/20"&amp;RIGHT(BY$1,2))),NETWORKDAYS($T7,$U7,Holidays!$J$3:$J$937),
IF(AND($T7&lt;DATEVALUE("10/1/20"&amp;RIGHT(BX$1,2)),$U7&lt;=DATEVALUE("9/30/20"&amp;RIGHT(BY$1,2))),NETWORKDAYS(DATEVALUE("10/1/20"&amp;RIGHT(BX$1,2)),$U7,Holidays!$J$3:$J$937),
IF($T7&lt;DATEVALUE("10/1/20"&amp;RIGHT(BX$1,2)),NETWORKDAYS(DATEVALUE("10/1/20"&amp;RIGHT(BX$1,2)),DATEVALUE("9/30/20"&amp;RIGHT(BY$1,2)),Holidays!$J$3:$J$937),
IF($T7&gt;=DATEVALUE("10/1/20"&amp;RIGHT(BX$1,2)),NETWORKDAYS($T7,DATEVALUE("9/30/20"&amp;RIGHT(BY$1,2)),Holidays!$J$3:$J$937),"")))),"")/(NETWORKDAYS($T7,$U7,Holidays!$J$3:$J$937)),0))</f>
        <v>0</v>
      </c>
      <c r="BZ7" s="80">
        <f>IF($Q7="","",IFERROR(IF(OR(AND($T7&gt;=DATEVALUE("10/1/20"&amp;RIGHT(BY$1,2)),$T7&lt;=DATEVALUE("9/30/20"&amp;RIGHT(BZ$1,2))),AND($U7&gt;=DATEVALUE("10/1/20"&amp;RIGHT(BY$1,2)),$U7&lt;=DATEVALUE("9/30/20"&amp;RIGHT(BZ$1,2))),AND($T7&lt;=DATEVALUE("10/1/20"&amp;RIGHT(BY$1,2)),$U7&gt;=DATEVALUE("9/30/20"&amp;RIGHT(BZ$1,2)))),
IF(AND($T7&gt;=DATEVALUE("10/1/20"&amp;RIGHT(BY$1,2)),$U7&lt;=DATEVALUE("9/30/20"&amp;RIGHT(BZ$1,2))),NETWORKDAYS($T7,$U7,Holidays!$J$3:$J$937),
IF(AND($T7&lt;DATEVALUE("10/1/20"&amp;RIGHT(BY$1,2)),$U7&lt;=DATEVALUE("9/30/20"&amp;RIGHT(BZ$1,2))),NETWORKDAYS(DATEVALUE("10/1/20"&amp;RIGHT(BY$1,2)),$U7,Holidays!$J$3:$J$937),
IF($T7&lt;DATEVALUE("10/1/20"&amp;RIGHT(BY$1,2)),NETWORKDAYS(DATEVALUE("10/1/20"&amp;RIGHT(BY$1,2)),DATEVALUE("9/30/20"&amp;RIGHT(BZ$1,2)),Holidays!$J$3:$J$937),
IF($T7&gt;=DATEVALUE("10/1/20"&amp;RIGHT(BY$1,2)),NETWORKDAYS($T7,DATEVALUE("9/30/20"&amp;RIGHT(BZ$1,2)),Holidays!$J$3:$J$937),"")))),"")/(NETWORKDAYS($T7,$U7,Holidays!$J$3:$J$937)),0))</f>
        <v>0</v>
      </c>
      <c r="CA7" s="80">
        <f>IF($Q7="","",IFERROR(IF(OR(AND($T7&gt;=DATEVALUE("10/1/20"&amp;RIGHT(BZ$1,2)),$T7&lt;=DATEVALUE("9/30/20"&amp;RIGHT(CA$1,2))),AND($U7&gt;=DATEVALUE("10/1/20"&amp;RIGHT(BZ$1,2)),$U7&lt;=DATEVALUE("9/30/20"&amp;RIGHT(CA$1,2))),AND($T7&lt;=DATEVALUE("10/1/20"&amp;RIGHT(BZ$1,2)),$U7&gt;=DATEVALUE("9/30/20"&amp;RIGHT(CA$1,2)))),
IF(AND($T7&gt;=DATEVALUE("10/1/20"&amp;RIGHT(BZ$1,2)),$U7&lt;=DATEVALUE("9/30/20"&amp;RIGHT(CA$1,2))),NETWORKDAYS($T7,$U7,Holidays!$J$3:$J$937),
IF(AND($T7&lt;DATEVALUE("10/1/20"&amp;RIGHT(BZ$1,2)),$U7&lt;=DATEVALUE("9/30/20"&amp;RIGHT(CA$1,2))),NETWORKDAYS(DATEVALUE("10/1/20"&amp;RIGHT(BZ$1,2)),$U7,Holidays!$J$3:$J$937),
IF($T7&lt;DATEVALUE("10/1/20"&amp;RIGHT(BZ$1,2)),NETWORKDAYS(DATEVALUE("10/1/20"&amp;RIGHT(BZ$1,2)),DATEVALUE("9/30/20"&amp;RIGHT(CA$1,2)),Holidays!$J$3:$J$937),
IF($T7&gt;=DATEVALUE("10/1/20"&amp;RIGHT(BZ$1,2)),NETWORKDAYS($T7,DATEVALUE("9/30/20"&amp;RIGHT(CA$1,2)),Holidays!$J$3:$J$937),"")))),"")/(NETWORKDAYS($T7,$U7,Holidays!$J$3:$J$937)),0))</f>
        <v>0</v>
      </c>
      <c r="CB7" s="80">
        <f>IF($Q7="","",IFERROR(IF(OR(AND($T7&gt;=DATEVALUE("10/1/20"&amp;RIGHT(CA$1,2)),$T7&lt;=DATEVALUE("9/30/20"&amp;RIGHT(CB$1,2))),AND($U7&gt;=DATEVALUE("10/1/20"&amp;RIGHT(CA$1,2)),$U7&lt;=DATEVALUE("9/30/20"&amp;RIGHT(CB$1,2))),AND($T7&lt;=DATEVALUE("10/1/20"&amp;RIGHT(CA$1,2)),$U7&gt;=DATEVALUE("9/30/20"&amp;RIGHT(CB$1,2)))),
IF(AND($T7&gt;=DATEVALUE("10/1/20"&amp;RIGHT(CA$1,2)),$U7&lt;=DATEVALUE("9/30/20"&amp;RIGHT(CB$1,2))),NETWORKDAYS($T7,$U7,Holidays!$J$3:$J$937),
IF(AND($T7&lt;DATEVALUE("10/1/20"&amp;RIGHT(CA$1,2)),$U7&lt;=DATEVALUE("9/30/20"&amp;RIGHT(CB$1,2))),NETWORKDAYS(DATEVALUE("10/1/20"&amp;RIGHT(CA$1,2)),$U7,Holidays!$J$3:$J$937),
IF($T7&lt;DATEVALUE("10/1/20"&amp;RIGHT(CA$1,2)),NETWORKDAYS(DATEVALUE("10/1/20"&amp;RIGHT(CA$1,2)),DATEVALUE("9/30/20"&amp;RIGHT(CB$1,2)),Holidays!$J$3:$J$937),
IF($T7&gt;=DATEVALUE("10/1/20"&amp;RIGHT(CA$1,2)),NETWORKDAYS($T7,DATEVALUE("9/30/20"&amp;RIGHT(CB$1,2)),Holidays!$J$3:$J$937),"")))),"")/(NETWORKDAYS($T7,$U7,Holidays!$J$3:$J$937)),0))</f>
        <v>0</v>
      </c>
      <c r="CG7" s="92"/>
      <c r="CH7" s="92"/>
      <c r="CI7" s="92"/>
    </row>
    <row r="8" spans="1:87" s="78" customFormat="1">
      <c r="A8" s="78" t="s">
        <v>262</v>
      </c>
      <c r="B8" s="79" t="s">
        <v>117</v>
      </c>
      <c r="C8" s="87" t="s">
        <v>139</v>
      </c>
      <c r="D8" s="87" t="s">
        <v>135</v>
      </c>
      <c r="E8" s="87">
        <v>32</v>
      </c>
      <c r="F8" s="129">
        <v>195512</v>
      </c>
      <c r="G8" s="87" t="s">
        <v>122</v>
      </c>
      <c r="H8" s="108"/>
      <c r="I8" s="87" t="s">
        <v>140</v>
      </c>
      <c r="J8" s="87" t="s">
        <v>124</v>
      </c>
      <c r="K8" s="108">
        <v>0</v>
      </c>
      <c r="L8" s="82">
        <f t="shared" si="4"/>
        <v>100</v>
      </c>
      <c r="M8" s="110">
        <f t="shared" si="5"/>
        <v>6256384</v>
      </c>
      <c r="N8" s="111">
        <f>VLOOKUP(I8,$AB$6:$AD$20,3,FALSE)*H8</f>
        <v>0</v>
      </c>
      <c r="O8" s="110">
        <f t="shared" si="6"/>
        <v>0</v>
      </c>
      <c r="P8" s="110">
        <f t="shared" si="0"/>
        <v>6256384</v>
      </c>
      <c r="Q8" s="108">
        <v>200</v>
      </c>
      <c r="R8" s="130">
        <f t="shared" si="7"/>
        <v>6.0191780821917806</v>
      </c>
      <c r="S8" s="107">
        <v>46105</v>
      </c>
      <c r="T8" s="83">
        <f>IF(NOT(Q8=""),IF(NOT($S8=""),$S8,#REF!),"")</f>
        <v>46105</v>
      </c>
      <c r="U8" s="83">
        <f t="shared" si="8"/>
        <v>46305</v>
      </c>
      <c r="V8" s="83">
        <f t="shared" si="11"/>
        <v>46385</v>
      </c>
      <c r="W8" s="83">
        <f>WORKDAY.INTL(S8, Q8, "0000011", $AH$6:$AH$90)</f>
        <v>46394</v>
      </c>
      <c r="X8" s="84">
        <f t="shared" si="9"/>
        <v>6256384</v>
      </c>
      <c r="Y8" s="84">
        <f t="shared" si="10"/>
        <v>7574424.1306301374</v>
      </c>
      <c r="Z8" s="89"/>
      <c r="AA8" s="80"/>
      <c r="AB8" s="90" t="s">
        <v>141</v>
      </c>
      <c r="AC8" s="87"/>
      <c r="AD8" s="91">
        <v>20</v>
      </c>
      <c r="AE8" s="80"/>
      <c r="AF8" s="80" t="s">
        <v>142</v>
      </c>
      <c r="AG8" s="80" t="s">
        <v>143</v>
      </c>
      <c r="AH8" s="88">
        <v>44242</v>
      </c>
      <c r="AI8" s="80"/>
      <c r="AJ8" s="80"/>
      <c r="AK8" s="80"/>
      <c r="AL8" s="80">
        <f t="shared" ca="1" si="1"/>
        <v>0</v>
      </c>
      <c r="AM8" s="80"/>
      <c r="AN8" s="80">
        <f t="shared" ca="1" si="2"/>
        <v>0</v>
      </c>
      <c r="AO8" s="80">
        <f t="shared" ca="1" si="2"/>
        <v>0</v>
      </c>
      <c r="AP8" s="80">
        <f t="shared" ca="1" si="2"/>
        <v>0</v>
      </c>
      <c r="AQ8" s="80">
        <f t="shared" ca="1" si="2"/>
        <v>0</v>
      </c>
      <c r="AR8" s="80">
        <f t="shared" ca="1" si="2"/>
        <v>0</v>
      </c>
      <c r="AS8" s="80">
        <f t="shared" ca="1" si="2"/>
        <v>0</v>
      </c>
      <c r="AT8" s="80">
        <f t="shared" ca="1" si="2"/>
        <v>0</v>
      </c>
      <c r="AU8" s="80">
        <f t="shared" ca="1" si="2"/>
        <v>0</v>
      </c>
      <c r="AV8" s="80">
        <f t="shared" ca="1" si="2"/>
        <v>0</v>
      </c>
      <c r="AW8" s="80">
        <f t="shared" ca="1" si="2"/>
        <v>0</v>
      </c>
      <c r="AX8" s="80">
        <f t="shared" ca="1" si="3"/>
        <v>0</v>
      </c>
      <c r="AY8" s="80">
        <f t="shared" ca="1" si="3"/>
        <v>0</v>
      </c>
      <c r="AZ8" s="80">
        <f t="shared" ca="1" si="3"/>
        <v>0</v>
      </c>
      <c r="BA8" s="80">
        <f t="shared" ca="1" si="3"/>
        <v>0</v>
      </c>
      <c r="BB8" s="80">
        <f t="shared" ca="1" si="3"/>
        <v>0</v>
      </c>
      <c r="BC8" s="80">
        <f t="shared" ca="1" si="3"/>
        <v>0</v>
      </c>
      <c r="BD8" s="80">
        <f t="shared" ca="1" si="3"/>
        <v>0</v>
      </c>
      <c r="BE8" s="80">
        <f t="shared" ca="1" si="3"/>
        <v>0</v>
      </c>
      <c r="BF8" s="80">
        <f t="shared" ca="1" si="3"/>
        <v>0</v>
      </c>
      <c r="BG8" s="80">
        <f t="shared" ca="1" si="3"/>
        <v>0</v>
      </c>
      <c r="BH8" s="80"/>
      <c r="BI8" s="80">
        <f>IF($Q8="","",IFERROR(IF(OR(AND($T8&gt;=DATEVALUE("10/1/20"&amp;RIGHT(BH$1,2)),$T8&lt;=DATEVALUE("9/30/20"&amp;RIGHT(BI$1,2))),AND($U8&gt;=DATEVALUE("10/1/20"&amp;RIGHT(BH$1,2)),$U8&lt;=DATEVALUE("9/30/20"&amp;RIGHT(BI$1,2))),AND($T8&lt;=DATEVALUE("10/1/20"&amp;RIGHT(BH$1,2)),$U8&gt;=DATEVALUE("9/30/20"&amp;RIGHT(BI$1,2)))),
IF(AND($T8&gt;=DATEVALUE("10/1/20"&amp;RIGHT(BH$1,2)),$U8&lt;=DATEVALUE("9/30/20"&amp;RIGHT(BI$1,2))),NETWORKDAYS($T8,$U8,Holidays!$J$3:$J$937),
IF(AND($T8&lt;DATEVALUE("10/1/20"&amp;RIGHT(BH$1,2)),$U8&lt;=DATEVALUE("9/30/20"&amp;RIGHT(BI$1,2))),NETWORKDAYS(DATEVALUE("10/1/20"&amp;RIGHT(BH$1,2)),$U8,Holidays!$J$3:$J$937),
IF($T8&lt;DATEVALUE("10/1/20"&amp;RIGHT(BH$1,2)),NETWORKDAYS(DATEVALUE("10/1/20"&amp;RIGHT(BH$1,2)),DATEVALUE("9/30/20"&amp;RIGHT(BI$1,2)),Holidays!$J$3:$J$937),
IF($T8&gt;=DATEVALUE("10/1/20"&amp;RIGHT(BH$1,2)),NETWORKDAYS($T8,DATEVALUE("9/30/20"&amp;RIGHT(BI$1,2)),Holidays!$J$3:$J$937),"")))),"")/(NETWORKDAYS($T8,$U8,Holidays!$J$3:$J$937)),0))</f>
        <v>0</v>
      </c>
      <c r="BJ8" s="80">
        <f>IF($Q8="","",IFERROR(IF(OR(AND($T8&gt;=DATEVALUE("10/1/20"&amp;RIGHT(BI$1,2)),$T8&lt;=DATEVALUE("9/30/20"&amp;RIGHT(BJ$1,2))),AND($U8&gt;=DATEVALUE("10/1/20"&amp;RIGHT(BI$1,2)),$U8&lt;=DATEVALUE("9/30/20"&amp;RIGHT(BJ$1,2))),AND($T8&lt;=DATEVALUE("10/1/20"&amp;RIGHT(BI$1,2)),$U8&gt;=DATEVALUE("9/30/20"&amp;RIGHT(BJ$1,2)))),
IF(AND($T8&gt;=DATEVALUE("10/1/20"&amp;RIGHT(BI$1,2)),$U8&lt;=DATEVALUE("9/30/20"&amp;RIGHT(BJ$1,2))),NETWORKDAYS($T8,$U8,Holidays!$J$3:$J$937),
IF(AND($T8&lt;DATEVALUE("10/1/20"&amp;RIGHT(BI$1,2)),$U8&lt;=DATEVALUE("9/30/20"&amp;RIGHT(BJ$1,2))),NETWORKDAYS(DATEVALUE("10/1/20"&amp;RIGHT(BI$1,2)),$U8,Holidays!$J$3:$J$937),
IF($T8&lt;DATEVALUE("10/1/20"&amp;RIGHT(BI$1,2)),NETWORKDAYS(DATEVALUE("10/1/20"&amp;RIGHT(BI$1,2)),DATEVALUE("9/30/20"&amp;RIGHT(BJ$1,2)),Holidays!$J$3:$J$937),
IF($T8&gt;=DATEVALUE("10/1/20"&amp;RIGHT(BI$1,2)),NETWORKDAYS($T8,DATEVALUE("9/30/20"&amp;RIGHT(BJ$1,2)),Holidays!$J$3:$J$937),"")))),"")/(NETWORKDAYS($T8,$U8,Holidays!$J$3:$J$937)),0))</f>
        <v>0</v>
      </c>
      <c r="BK8" s="80">
        <f>IF($Q8="","",IFERROR(IF(OR(AND($T8&gt;=DATEVALUE("10/1/20"&amp;RIGHT(BJ$1,2)),$T8&lt;=DATEVALUE("9/30/20"&amp;RIGHT(BK$1,2))),AND($U8&gt;=DATEVALUE("10/1/20"&amp;RIGHT(BJ$1,2)),$U8&lt;=DATEVALUE("9/30/20"&amp;RIGHT(BK$1,2))),AND($T8&lt;=DATEVALUE("10/1/20"&amp;RIGHT(BJ$1,2)),$U8&gt;=DATEVALUE("9/30/20"&amp;RIGHT(BK$1,2)))),
IF(AND($T8&gt;=DATEVALUE("10/1/20"&amp;RIGHT(BJ$1,2)),$U8&lt;=DATEVALUE("9/30/20"&amp;RIGHT(BK$1,2))),NETWORKDAYS($T8,$U8,Holidays!$J$3:$J$937),
IF(AND($T8&lt;DATEVALUE("10/1/20"&amp;RIGHT(BJ$1,2)),$U8&lt;=DATEVALUE("9/30/20"&amp;RIGHT(BK$1,2))),NETWORKDAYS(DATEVALUE("10/1/20"&amp;RIGHT(BJ$1,2)),$U8,Holidays!$J$3:$J$937),
IF($T8&lt;DATEVALUE("10/1/20"&amp;RIGHT(BJ$1,2)),NETWORKDAYS(DATEVALUE("10/1/20"&amp;RIGHT(BJ$1,2)),DATEVALUE("9/30/20"&amp;RIGHT(BK$1,2)),Holidays!$J$3:$J$937),
IF($T8&gt;=DATEVALUE("10/1/20"&amp;RIGHT(BJ$1,2)),NETWORKDAYS($T8,DATEVALUE("9/30/20"&amp;RIGHT(BK$1,2)),Holidays!$J$3:$J$937),"")))),"")/(NETWORKDAYS($T8,$U8,Holidays!$J$3:$J$937)),0))</f>
        <v>0</v>
      </c>
      <c r="BL8" s="80">
        <f>IF($Q8="","",IFERROR(IF(OR(AND($T8&gt;=DATEVALUE("10/1/20"&amp;RIGHT(BK$1,2)),$T8&lt;=DATEVALUE("9/30/20"&amp;RIGHT(BL$1,2))),AND($U8&gt;=DATEVALUE("10/1/20"&amp;RIGHT(BK$1,2)),$U8&lt;=DATEVALUE("9/30/20"&amp;RIGHT(BL$1,2))),AND($T8&lt;=DATEVALUE("10/1/20"&amp;RIGHT(BK$1,2)),$U8&gt;=DATEVALUE("9/30/20"&amp;RIGHT(BL$1,2)))),
IF(AND($T8&gt;=DATEVALUE("10/1/20"&amp;RIGHT(BK$1,2)),$U8&lt;=DATEVALUE("9/30/20"&amp;RIGHT(BL$1,2))),NETWORKDAYS($T8,$U8,Holidays!$J$3:$J$937),
IF(AND($T8&lt;DATEVALUE("10/1/20"&amp;RIGHT(BK$1,2)),$U8&lt;=DATEVALUE("9/30/20"&amp;RIGHT(BL$1,2))),NETWORKDAYS(DATEVALUE("10/1/20"&amp;RIGHT(BK$1,2)),$U8,Holidays!$J$3:$J$937),
IF($T8&lt;DATEVALUE("10/1/20"&amp;RIGHT(BK$1,2)),NETWORKDAYS(DATEVALUE("10/1/20"&amp;RIGHT(BK$1,2)),DATEVALUE("9/30/20"&amp;RIGHT(BL$1,2)),Holidays!$J$3:$J$937),
IF($T8&gt;=DATEVALUE("10/1/20"&amp;RIGHT(BK$1,2)),NETWORKDAYS($T8,DATEVALUE("9/30/20"&amp;RIGHT(BL$1,2)),Holidays!$J$3:$J$937),"")))),"")/(NETWORKDAYS($T8,$U8,Holidays!$J$3:$J$937)),0))</f>
        <v>0</v>
      </c>
      <c r="BM8" s="80">
        <f>IF($Q8="","",IFERROR(IF(OR(AND($T8&gt;=DATEVALUE("10/1/20"&amp;RIGHT(BL$1,2)),$T8&lt;=DATEVALUE("9/30/20"&amp;RIGHT(BM$1,2))),AND($U8&gt;=DATEVALUE("10/1/20"&amp;RIGHT(BL$1,2)),$U8&lt;=DATEVALUE("9/30/20"&amp;RIGHT(BM$1,2))),AND($T8&lt;=DATEVALUE("10/1/20"&amp;RIGHT(BL$1,2)),$U8&gt;=DATEVALUE("9/30/20"&amp;RIGHT(BM$1,2)))),
IF(AND($T8&gt;=DATEVALUE("10/1/20"&amp;RIGHT(BL$1,2)),$U8&lt;=DATEVALUE("9/30/20"&amp;RIGHT(BM$1,2))),NETWORKDAYS($T8,$U8,Holidays!$J$3:$J$937),
IF(AND($T8&lt;DATEVALUE("10/1/20"&amp;RIGHT(BL$1,2)),$U8&lt;=DATEVALUE("9/30/20"&amp;RIGHT(BM$1,2))),NETWORKDAYS(DATEVALUE("10/1/20"&amp;RIGHT(BL$1,2)),$U8,Holidays!$J$3:$J$937),
IF($T8&lt;DATEVALUE("10/1/20"&amp;RIGHT(BL$1,2)),NETWORKDAYS(DATEVALUE("10/1/20"&amp;RIGHT(BL$1,2)),DATEVALUE("9/30/20"&amp;RIGHT(BM$1,2)),Holidays!$J$3:$J$937),
IF($T8&gt;=DATEVALUE("10/1/20"&amp;RIGHT(BL$1,2)),NETWORKDAYS($T8,DATEVALUE("9/30/20"&amp;RIGHT(BM$1,2)),Holidays!$J$3:$J$937),"")))),"")/(NETWORKDAYS($T8,$U8,Holidays!$J$3:$J$937)),0))</f>
        <v>0</v>
      </c>
      <c r="BN8" s="80">
        <f>IF($Q8="","",IFERROR(IF(OR(AND($T8&gt;=DATEVALUE("10/1/20"&amp;RIGHT(BM$1,2)),$T8&lt;=DATEVALUE("9/30/20"&amp;RIGHT(BN$1,2))),AND($U8&gt;=DATEVALUE("10/1/20"&amp;RIGHT(BM$1,2)),$U8&lt;=DATEVALUE("9/30/20"&amp;RIGHT(BN$1,2))),AND($T8&lt;=DATEVALUE("10/1/20"&amp;RIGHT(BM$1,2)),$U8&gt;=DATEVALUE("9/30/20"&amp;RIGHT(BN$1,2)))),
IF(AND($T8&gt;=DATEVALUE("10/1/20"&amp;RIGHT(BM$1,2)),$U8&lt;=DATEVALUE("9/30/20"&amp;RIGHT(BN$1,2))),NETWORKDAYS($T8,$U8,Holidays!$J$3:$J$937),
IF(AND($T8&lt;DATEVALUE("10/1/20"&amp;RIGHT(BM$1,2)),$U8&lt;=DATEVALUE("9/30/20"&amp;RIGHT(BN$1,2))),NETWORKDAYS(DATEVALUE("10/1/20"&amp;RIGHT(BM$1,2)),$U8,Holidays!$J$3:$J$937),
IF($T8&lt;DATEVALUE("10/1/20"&amp;RIGHT(BM$1,2)),NETWORKDAYS(DATEVALUE("10/1/20"&amp;RIGHT(BM$1,2)),DATEVALUE("9/30/20"&amp;RIGHT(BN$1,2)),Holidays!$J$3:$J$937),
IF($T8&gt;=DATEVALUE("10/1/20"&amp;RIGHT(BM$1,2)),NETWORKDAYS($T8,DATEVALUE("9/30/20"&amp;RIGHT(BN$1,2)),Holidays!$J$3:$J$937),"")))),"")/(NETWORKDAYS($T8,$U8,Holidays!$J$3:$J$937)),0))</f>
        <v>0</v>
      </c>
      <c r="BO8" s="80">
        <f>IF($Q8="","",IFERROR(IF(OR(AND($T8&gt;=DATEVALUE("10/1/20"&amp;RIGHT(BN$1,2)),$T8&lt;=DATEVALUE("9/30/20"&amp;RIGHT(BO$1,2))),AND($U8&gt;=DATEVALUE("10/1/20"&amp;RIGHT(BN$1,2)),$U8&lt;=DATEVALUE("9/30/20"&amp;RIGHT(BO$1,2))),AND($T8&lt;=DATEVALUE("10/1/20"&amp;RIGHT(BN$1,2)),$U8&gt;=DATEVALUE("9/30/20"&amp;RIGHT(BO$1,2)))),
IF(AND($T8&gt;=DATEVALUE("10/1/20"&amp;RIGHT(BN$1,2)),$U8&lt;=DATEVALUE("9/30/20"&amp;RIGHT(BO$1,2))),NETWORKDAYS($T8,$U8,Holidays!$J$3:$J$937),
IF(AND($T8&lt;DATEVALUE("10/1/20"&amp;RIGHT(BN$1,2)),$U8&lt;=DATEVALUE("9/30/20"&amp;RIGHT(BO$1,2))),NETWORKDAYS(DATEVALUE("10/1/20"&amp;RIGHT(BN$1,2)),$U8,Holidays!$J$3:$J$937),
IF($T8&lt;DATEVALUE("10/1/20"&amp;RIGHT(BN$1,2)),NETWORKDAYS(DATEVALUE("10/1/20"&amp;RIGHT(BN$1,2)),DATEVALUE("9/30/20"&amp;RIGHT(BO$1,2)),Holidays!$J$3:$J$937),
IF($T8&gt;=DATEVALUE("10/1/20"&amp;RIGHT(BN$1,2)),NETWORKDAYS($T8,DATEVALUE("9/30/20"&amp;RIGHT(BO$1,2)),Holidays!$J$3:$J$937),"")))),"")/(NETWORKDAYS($T8,$U8,Holidays!$J$3:$J$937)),0))</f>
        <v>0</v>
      </c>
      <c r="BP8" s="80">
        <f>IF($Q8="","",IFERROR(IF(OR(AND($T8&gt;=DATEVALUE("10/1/20"&amp;RIGHT(BO$1,2)),$T8&lt;=DATEVALUE("9/30/20"&amp;RIGHT(BP$1,2))),AND($U8&gt;=DATEVALUE("10/1/20"&amp;RIGHT(BO$1,2)),$U8&lt;=DATEVALUE("9/30/20"&amp;RIGHT(BP$1,2))),AND($T8&lt;=DATEVALUE("10/1/20"&amp;RIGHT(BO$1,2)),$U8&gt;=DATEVALUE("9/30/20"&amp;RIGHT(BP$1,2)))),
IF(AND($T8&gt;=DATEVALUE("10/1/20"&amp;RIGHT(BO$1,2)),$U8&lt;=DATEVALUE("9/30/20"&amp;RIGHT(BP$1,2))),NETWORKDAYS($T8,$U8,Holidays!$J$3:$J$937),
IF(AND($T8&lt;DATEVALUE("10/1/20"&amp;RIGHT(BO$1,2)),$U8&lt;=DATEVALUE("9/30/20"&amp;RIGHT(BP$1,2))),NETWORKDAYS(DATEVALUE("10/1/20"&amp;RIGHT(BO$1,2)),$U8,Holidays!$J$3:$J$937),
IF($T8&lt;DATEVALUE("10/1/20"&amp;RIGHT(BO$1,2)),NETWORKDAYS(DATEVALUE("10/1/20"&amp;RIGHT(BO$1,2)),DATEVALUE("9/30/20"&amp;RIGHT(BP$1,2)),Holidays!$J$3:$J$937),
IF($T8&gt;=DATEVALUE("10/1/20"&amp;RIGHT(BO$1,2)),NETWORKDAYS($T8,DATEVALUE("9/30/20"&amp;RIGHT(BP$1,2)),Holidays!$J$3:$J$937),"")))),"")/(NETWORKDAYS($T8,$U8,Holidays!$J$3:$J$937)),0))</f>
        <v>0</v>
      </c>
      <c r="BQ8" s="80">
        <f>IF($Q8="","",IFERROR(IF(OR(AND($T8&gt;=DATEVALUE("10/1/20"&amp;RIGHT(BP$1,2)),$T8&lt;=DATEVALUE("9/30/20"&amp;RIGHT(BQ$1,2))),AND($U8&gt;=DATEVALUE("10/1/20"&amp;RIGHT(BP$1,2)),$U8&lt;=DATEVALUE("9/30/20"&amp;RIGHT(BQ$1,2))),AND($T8&lt;=DATEVALUE("10/1/20"&amp;RIGHT(BP$1,2)),$U8&gt;=DATEVALUE("9/30/20"&amp;RIGHT(BQ$1,2)))),
IF(AND($T8&gt;=DATEVALUE("10/1/20"&amp;RIGHT(BP$1,2)),$U8&lt;=DATEVALUE("9/30/20"&amp;RIGHT(BQ$1,2))),NETWORKDAYS($T8,$U8,Holidays!$J$3:$J$937),
IF(AND($T8&lt;DATEVALUE("10/1/20"&amp;RIGHT(BP$1,2)),$U8&lt;=DATEVALUE("9/30/20"&amp;RIGHT(BQ$1,2))),NETWORKDAYS(DATEVALUE("10/1/20"&amp;RIGHT(BP$1,2)),$U8,Holidays!$J$3:$J$937),
IF($T8&lt;DATEVALUE("10/1/20"&amp;RIGHT(BP$1,2)),NETWORKDAYS(DATEVALUE("10/1/20"&amp;RIGHT(BP$1,2)),DATEVALUE("9/30/20"&amp;RIGHT(BQ$1,2)),Holidays!$J$3:$J$937),
IF($T8&gt;=DATEVALUE("10/1/20"&amp;RIGHT(BP$1,2)),NETWORKDAYS($T8,DATEVALUE("9/30/20"&amp;RIGHT(BQ$1,2)),Holidays!$J$3:$J$937),"")))),"")/(NETWORKDAYS($T8,$U8,Holidays!$J$3:$J$937)),0))</f>
        <v>0</v>
      </c>
      <c r="BR8" s="80">
        <f>IF($Q8="","",IFERROR(IF(OR(AND($T8&gt;=DATEVALUE("10/1/20"&amp;RIGHT(BQ$1,2)),$T8&lt;=DATEVALUE("9/30/20"&amp;RIGHT(BR$1,2))),AND($U8&gt;=DATEVALUE("10/1/20"&amp;RIGHT(BQ$1,2)),$U8&lt;=DATEVALUE("9/30/20"&amp;RIGHT(BR$1,2))),AND($T8&lt;=DATEVALUE("10/1/20"&amp;RIGHT(BQ$1,2)),$U8&gt;=DATEVALUE("9/30/20"&amp;RIGHT(BR$1,2)))),
IF(AND($T8&gt;=DATEVALUE("10/1/20"&amp;RIGHT(BQ$1,2)),$U8&lt;=DATEVALUE("9/30/20"&amp;RIGHT(BR$1,2))),NETWORKDAYS($T8,$U8,Holidays!$J$3:$J$937),
IF(AND($T8&lt;DATEVALUE("10/1/20"&amp;RIGHT(BQ$1,2)),$U8&lt;=DATEVALUE("9/30/20"&amp;RIGHT(BR$1,2))),NETWORKDAYS(DATEVALUE("10/1/20"&amp;RIGHT(BQ$1,2)),$U8,Holidays!$J$3:$J$937),
IF($T8&lt;DATEVALUE("10/1/20"&amp;RIGHT(BQ$1,2)),NETWORKDAYS(DATEVALUE("10/1/20"&amp;RIGHT(BQ$1,2)),DATEVALUE("9/30/20"&amp;RIGHT(BR$1,2)),Holidays!$J$3:$J$937),
IF($T8&gt;=DATEVALUE("10/1/20"&amp;RIGHT(BQ$1,2)),NETWORKDAYS($T8,DATEVALUE("9/30/20"&amp;RIGHT(BR$1,2)),Holidays!$J$3:$J$937),"")))),"")/(NETWORKDAYS($T8,$U8,Holidays!$J$3:$J$937)),0))</f>
        <v>0</v>
      </c>
      <c r="BS8" s="80">
        <f>IF($Q8="","",IFERROR(IF(OR(AND($T8&gt;=DATEVALUE("10/1/20"&amp;RIGHT(BR$1,2)),$T8&lt;=DATEVALUE("9/30/20"&amp;RIGHT(BS$1,2))),AND($U8&gt;=DATEVALUE("10/1/20"&amp;RIGHT(BR$1,2)),$U8&lt;=DATEVALUE("9/30/20"&amp;RIGHT(BS$1,2))),AND($T8&lt;=DATEVALUE("10/1/20"&amp;RIGHT(BR$1,2)),$U8&gt;=DATEVALUE("9/30/20"&amp;RIGHT(BS$1,2)))),
IF(AND($T8&gt;=DATEVALUE("10/1/20"&amp;RIGHT(BR$1,2)),$U8&lt;=DATEVALUE("9/30/20"&amp;RIGHT(BS$1,2))),NETWORKDAYS($T8,$U8,Holidays!$J$3:$J$937),
IF(AND($T8&lt;DATEVALUE("10/1/20"&amp;RIGHT(BR$1,2)),$U8&lt;=DATEVALUE("9/30/20"&amp;RIGHT(BS$1,2))),NETWORKDAYS(DATEVALUE("10/1/20"&amp;RIGHT(BR$1,2)),$U8,Holidays!$J$3:$J$937),
IF($T8&lt;DATEVALUE("10/1/20"&amp;RIGHT(BR$1,2)),NETWORKDAYS(DATEVALUE("10/1/20"&amp;RIGHT(BR$1,2)),DATEVALUE("9/30/20"&amp;RIGHT(BS$1,2)),Holidays!$J$3:$J$937),
IF($T8&gt;=DATEVALUE("10/1/20"&amp;RIGHT(BR$1,2)),NETWORKDAYS($T8,DATEVALUE("9/30/20"&amp;RIGHT(BS$1,2)),Holidays!$J$3:$J$937),"")))),"")/(NETWORKDAYS($T8,$U8,Holidays!$J$3:$J$937)),0))</f>
        <v>0.95035460992907805</v>
      </c>
      <c r="BT8" s="80">
        <f>IF($Q8="","",IFERROR(IF(OR(AND($T8&gt;=DATEVALUE("10/1/20"&amp;RIGHT(BS$1,2)),$T8&lt;=DATEVALUE("9/30/20"&amp;RIGHT(BT$1,2))),AND($U8&gt;=DATEVALUE("10/1/20"&amp;RIGHT(BS$1,2)),$U8&lt;=DATEVALUE("9/30/20"&amp;RIGHT(BT$1,2))),AND($T8&lt;=DATEVALUE("10/1/20"&amp;RIGHT(BS$1,2)),$U8&gt;=DATEVALUE("9/30/20"&amp;RIGHT(BT$1,2)))),
IF(AND($T8&gt;=DATEVALUE("10/1/20"&amp;RIGHT(BS$1,2)),$U8&lt;=DATEVALUE("9/30/20"&amp;RIGHT(BT$1,2))),NETWORKDAYS($T8,$U8,Holidays!$J$3:$J$937),
IF(AND($T8&lt;DATEVALUE("10/1/20"&amp;RIGHT(BS$1,2)),$U8&lt;=DATEVALUE("9/30/20"&amp;RIGHT(BT$1,2))),NETWORKDAYS(DATEVALUE("10/1/20"&amp;RIGHT(BS$1,2)),$U8,Holidays!$J$3:$J$937),
IF($T8&lt;DATEVALUE("10/1/20"&amp;RIGHT(BS$1,2)),NETWORKDAYS(DATEVALUE("10/1/20"&amp;RIGHT(BS$1,2)),DATEVALUE("9/30/20"&amp;RIGHT(BT$1,2)),Holidays!$J$3:$J$937),
IF($T8&gt;=DATEVALUE("10/1/20"&amp;RIGHT(BS$1,2)),NETWORKDAYS($T8,DATEVALUE("9/30/20"&amp;RIGHT(BT$1,2)),Holidays!$J$3:$J$937),"")))),"")/(NETWORKDAYS($T8,$U8,Holidays!$J$3:$J$937)),0))</f>
        <v>4.9645390070921988E-2</v>
      </c>
      <c r="BU8" s="80">
        <f>IF($Q8="","",IFERROR(IF(OR(AND($T8&gt;=DATEVALUE("10/1/20"&amp;RIGHT(BT$1,2)),$T8&lt;=DATEVALUE("9/30/20"&amp;RIGHT(BU$1,2))),AND($U8&gt;=DATEVALUE("10/1/20"&amp;RIGHT(BT$1,2)),$U8&lt;=DATEVALUE("9/30/20"&amp;RIGHT(BU$1,2))),AND($T8&lt;=DATEVALUE("10/1/20"&amp;RIGHT(BT$1,2)),$U8&gt;=DATEVALUE("9/30/20"&amp;RIGHT(BU$1,2)))),
IF(AND($T8&gt;=DATEVALUE("10/1/20"&amp;RIGHT(BT$1,2)),$U8&lt;=DATEVALUE("9/30/20"&amp;RIGHT(BU$1,2))),NETWORKDAYS($T8,$U8,Holidays!$J$3:$J$937),
IF(AND($T8&lt;DATEVALUE("10/1/20"&amp;RIGHT(BT$1,2)),$U8&lt;=DATEVALUE("9/30/20"&amp;RIGHT(BU$1,2))),NETWORKDAYS(DATEVALUE("10/1/20"&amp;RIGHT(BT$1,2)),$U8,Holidays!$J$3:$J$937),
IF($T8&lt;DATEVALUE("10/1/20"&amp;RIGHT(BT$1,2)),NETWORKDAYS(DATEVALUE("10/1/20"&amp;RIGHT(BT$1,2)),DATEVALUE("9/30/20"&amp;RIGHT(BU$1,2)),Holidays!$J$3:$J$937),
IF($T8&gt;=DATEVALUE("10/1/20"&amp;RIGHT(BT$1,2)),NETWORKDAYS($T8,DATEVALUE("9/30/20"&amp;RIGHT(BU$1,2)),Holidays!$J$3:$J$937),"")))),"")/(NETWORKDAYS($T8,$U8,Holidays!$J$3:$J$937)),0))</f>
        <v>0</v>
      </c>
      <c r="BV8" s="80">
        <f>IF($Q8="","",IFERROR(IF(OR(AND($T8&gt;=DATEVALUE("10/1/20"&amp;RIGHT(BU$1,2)),$T8&lt;=DATEVALUE("9/30/20"&amp;RIGHT(BV$1,2))),AND($U8&gt;=DATEVALUE("10/1/20"&amp;RIGHT(BU$1,2)),$U8&lt;=DATEVALUE("9/30/20"&amp;RIGHT(BV$1,2))),AND($T8&lt;=DATEVALUE("10/1/20"&amp;RIGHT(BU$1,2)),$U8&gt;=DATEVALUE("9/30/20"&amp;RIGHT(BV$1,2)))),
IF(AND($T8&gt;=DATEVALUE("10/1/20"&amp;RIGHT(BU$1,2)),$U8&lt;=DATEVALUE("9/30/20"&amp;RIGHT(BV$1,2))),NETWORKDAYS($T8,$U8,Holidays!$J$3:$J$937),
IF(AND($T8&lt;DATEVALUE("10/1/20"&amp;RIGHT(BU$1,2)),$U8&lt;=DATEVALUE("9/30/20"&amp;RIGHT(BV$1,2))),NETWORKDAYS(DATEVALUE("10/1/20"&amp;RIGHT(BU$1,2)),$U8,Holidays!$J$3:$J$937),
IF($T8&lt;DATEVALUE("10/1/20"&amp;RIGHT(BU$1,2)),NETWORKDAYS(DATEVALUE("10/1/20"&amp;RIGHT(BU$1,2)),DATEVALUE("9/30/20"&amp;RIGHT(BV$1,2)),Holidays!$J$3:$J$937),
IF($T8&gt;=DATEVALUE("10/1/20"&amp;RIGHT(BU$1,2)),NETWORKDAYS($T8,DATEVALUE("9/30/20"&amp;RIGHT(BV$1,2)),Holidays!$J$3:$J$937),"")))),"")/(NETWORKDAYS($T8,$U8,Holidays!$J$3:$J$937)),0))</f>
        <v>0</v>
      </c>
      <c r="BW8" s="80">
        <f>IF($Q8="","",IFERROR(IF(OR(AND($T8&gt;=DATEVALUE("10/1/20"&amp;RIGHT(BV$1,2)),$T8&lt;=DATEVALUE("9/30/20"&amp;RIGHT(BW$1,2))),AND($U8&gt;=DATEVALUE("10/1/20"&amp;RIGHT(BV$1,2)),$U8&lt;=DATEVALUE("9/30/20"&amp;RIGHT(BW$1,2))),AND($T8&lt;=DATEVALUE("10/1/20"&amp;RIGHT(BV$1,2)),$U8&gt;=DATEVALUE("9/30/20"&amp;RIGHT(BW$1,2)))),
IF(AND($T8&gt;=DATEVALUE("10/1/20"&amp;RIGHT(BV$1,2)),$U8&lt;=DATEVALUE("9/30/20"&amp;RIGHT(BW$1,2))),NETWORKDAYS($T8,$U8,Holidays!$J$3:$J$937),
IF(AND($T8&lt;DATEVALUE("10/1/20"&amp;RIGHT(BV$1,2)),$U8&lt;=DATEVALUE("9/30/20"&amp;RIGHT(BW$1,2))),NETWORKDAYS(DATEVALUE("10/1/20"&amp;RIGHT(BV$1,2)),$U8,Holidays!$J$3:$J$937),
IF($T8&lt;DATEVALUE("10/1/20"&amp;RIGHT(BV$1,2)),NETWORKDAYS(DATEVALUE("10/1/20"&amp;RIGHT(BV$1,2)),DATEVALUE("9/30/20"&amp;RIGHT(BW$1,2)),Holidays!$J$3:$J$937),
IF($T8&gt;=DATEVALUE("10/1/20"&amp;RIGHT(BV$1,2)),NETWORKDAYS($T8,DATEVALUE("9/30/20"&amp;RIGHT(BW$1,2)),Holidays!$J$3:$J$937),"")))),"")/(NETWORKDAYS($T8,$U8,Holidays!$J$3:$J$937)),0))</f>
        <v>0</v>
      </c>
      <c r="BX8" s="80">
        <f>IF($Q8="","",IFERROR(IF(OR(AND($T8&gt;=DATEVALUE("10/1/20"&amp;RIGHT(BW$1,2)),$T8&lt;=DATEVALUE("9/30/20"&amp;RIGHT(BX$1,2))),AND($U8&gt;=DATEVALUE("10/1/20"&amp;RIGHT(BW$1,2)),$U8&lt;=DATEVALUE("9/30/20"&amp;RIGHT(BX$1,2))),AND($T8&lt;=DATEVALUE("10/1/20"&amp;RIGHT(BW$1,2)),$U8&gt;=DATEVALUE("9/30/20"&amp;RIGHT(BX$1,2)))),
IF(AND($T8&gt;=DATEVALUE("10/1/20"&amp;RIGHT(BW$1,2)),$U8&lt;=DATEVALUE("9/30/20"&amp;RIGHT(BX$1,2))),NETWORKDAYS($T8,$U8,Holidays!$J$3:$J$937),
IF(AND($T8&lt;DATEVALUE("10/1/20"&amp;RIGHT(BW$1,2)),$U8&lt;=DATEVALUE("9/30/20"&amp;RIGHT(BX$1,2))),NETWORKDAYS(DATEVALUE("10/1/20"&amp;RIGHT(BW$1,2)),$U8,Holidays!$J$3:$J$937),
IF($T8&lt;DATEVALUE("10/1/20"&amp;RIGHT(BW$1,2)),NETWORKDAYS(DATEVALUE("10/1/20"&amp;RIGHT(BW$1,2)),DATEVALUE("9/30/20"&amp;RIGHT(BX$1,2)),Holidays!$J$3:$J$937),
IF($T8&gt;=DATEVALUE("10/1/20"&amp;RIGHT(BW$1,2)),NETWORKDAYS($T8,DATEVALUE("9/30/20"&amp;RIGHT(BX$1,2)),Holidays!$J$3:$J$937),"")))),"")/(NETWORKDAYS($T8,$U8,Holidays!$J$3:$J$937)),0))</f>
        <v>0</v>
      </c>
      <c r="BY8" s="80">
        <f>IF($Q8="","",IFERROR(IF(OR(AND($T8&gt;=DATEVALUE("10/1/20"&amp;RIGHT(BX$1,2)),$T8&lt;=DATEVALUE("9/30/20"&amp;RIGHT(BY$1,2))),AND($U8&gt;=DATEVALUE("10/1/20"&amp;RIGHT(BX$1,2)),$U8&lt;=DATEVALUE("9/30/20"&amp;RIGHT(BY$1,2))),AND($T8&lt;=DATEVALUE("10/1/20"&amp;RIGHT(BX$1,2)),$U8&gt;=DATEVALUE("9/30/20"&amp;RIGHT(BY$1,2)))),
IF(AND($T8&gt;=DATEVALUE("10/1/20"&amp;RIGHT(BX$1,2)),$U8&lt;=DATEVALUE("9/30/20"&amp;RIGHT(BY$1,2))),NETWORKDAYS($T8,$U8,Holidays!$J$3:$J$937),
IF(AND($T8&lt;DATEVALUE("10/1/20"&amp;RIGHT(BX$1,2)),$U8&lt;=DATEVALUE("9/30/20"&amp;RIGHT(BY$1,2))),NETWORKDAYS(DATEVALUE("10/1/20"&amp;RIGHT(BX$1,2)),$U8,Holidays!$J$3:$J$937),
IF($T8&lt;DATEVALUE("10/1/20"&amp;RIGHT(BX$1,2)),NETWORKDAYS(DATEVALUE("10/1/20"&amp;RIGHT(BX$1,2)),DATEVALUE("9/30/20"&amp;RIGHT(BY$1,2)),Holidays!$J$3:$J$937),
IF($T8&gt;=DATEVALUE("10/1/20"&amp;RIGHT(BX$1,2)),NETWORKDAYS($T8,DATEVALUE("9/30/20"&amp;RIGHT(BY$1,2)),Holidays!$J$3:$J$937),"")))),"")/(NETWORKDAYS($T8,$U8,Holidays!$J$3:$J$937)),0))</f>
        <v>0</v>
      </c>
      <c r="BZ8" s="80">
        <f>IF($Q8="","",IFERROR(IF(OR(AND($T8&gt;=DATEVALUE("10/1/20"&amp;RIGHT(BY$1,2)),$T8&lt;=DATEVALUE("9/30/20"&amp;RIGHT(BZ$1,2))),AND($U8&gt;=DATEVALUE("10/1/20"&amp;RIGHT(BY$1,2)),$U8&lt;=DATEVALUE("9/30/20"&amp;RIGHT(BZ$1,2))),AND($T8&lt;=DATEVALUE("10/1/20"&amp;RIGHT(BY$1,2)),$U8&gt;=DATEVALUE("9/30/20"&amp;RIGHT(BZ$1,2)))),
IF(AND($T8&gt;=DATEVALUE("10/1/20"&amp;RIGHT(BY$1,2)),$U8&lt;=DATEVALUE("9/30/20"&amp;RIGHT(BZ$1,2))),NETWORKDAYS($T8,$U8,Holidays!$J$3:$J$937),
IF(AND($T8&lt;DATEVALUE("10/1/20"&amp;RIGHT(BY$1,2)),$U8&lt;=DATEVALUE("9/30/20"&amp;RIGHT(BZ$1,2))),NETWORKDAYS(DATEVALUE("10/1/20"&amp;RIGHT(BY$1,2)),$U8,Holidays!$J$3:$J$937),
IF($T8&lt;DATEVALUE("10/1/20"&amp;RIGHT(BY$1,2)),NETWORKDAYS(DATEVALUE("10/1/20"&amp;RIGHT(BY$1,2)),DATEVALUE("9/30/20"&amp;RIGHT(BZ$1,2)),Holidays!$J$3:$J$937),
IF($T8&gt;=DATEVALUE("10/1/20"&amp;RIGHT(BY$1,2)),NETWORKDAYS($T8,DATEVALUE("9/30/20"&amp;RIGHT(BZ$1,2)),Holidays!$J$3:$J$937),"")))),"")/(NETWORKDAYS($T8,$U8,Holidays!$J$3:$J$937)),0))</f>
        <v>0</v>
      </c>
      <c r="CA8" s="80">
        <f>IF($Q8="","",IFERROR(IF(OR(AND($T8&gt;=DATEVALUE("10/1/20"&amp;RIGHT(BZ$1,2)),$T8&lt;=DATEVALUE("9/30/20"&amp;RIGHT(CA$1,2))),AND($U8&gt;=DATEVALUE("10/1/20"&amp;RIGHT(BZ$1,2)),$U8&lt;=DATEVALUE("9/30/20"&amp;RIGHT(CA$1,2))),AND($T8&lt;=DATEVALUE("10/1/20"&amp;RIGHT(BZ$1,2)),$U8&gt;=DATEVALUE("9/30/20"&amp;RIGHT(CA$1,2)))),
IF(AND($T8&gt;=DATEVALUE("10/1/20"&amp;RIGHT(BZ$1,2)),$U8&lt;=DATEVALUE("9/30/20"&amp;RIGHT(CA$1,2))),NETWORKDAYS($T8,$U8,Holidays!$J$3:$J$937),
IF(AND($T8&lt;DATEVALUE("10/1/20"&amp;RIGHT(BZ$1,2)),$U8&lt;=DATEVALUE("9/30/20"&amp;RIGHT(CA$1,2))),NETWORKDAYS(DATEVALUE("10/1/20"&amp;RIGHT(BZ$1,2)),$U8,Holidays!$J$3:$J$937),
IF($T8&lt;DATEVALUE("10/1/20"&amp;RIGHT(BZ$1,2)),NETWORKDAYS(DATEVALUE("10/1/20"&amp;RIGHT(BZ$1,2)),DATEVALUE("9/30/20"&amp;RIGHT(CA$1,2)),Holidays!$J$3:$J$937),
IF($T8&gt;=DATEVALUE("10/1/20"&amp;RIGHT(BZ$1,2)),NETWORKDAYS($T8,DATEVALUE("9/30/20"&amp;RIGHT(CA$1,2)),Holidays!$J$3:$J$937),"")))),"")/(NETWORKDAYS($T8,$U8,Holidays!$J$3:$J$937)),0))</f>
        <v>0</v>
      </c>
      <c r="CB8" s="80">
        <f>IF($Q8="","",IFERROR(IF(OR(AND($T8&gt;=DATEVALUE("10/1/20"&amp;RIGHT(CA$1,2)),$T8&lt;=DATEVALUE("9/30/20"&amp;RIGHT(CB$1,2))),AND($U8&gt;=DATEVALUE("10/1/20"&amp;RIGHT(CA$1,2)),$U8&lt;=DATEVALUE("9/30/20"&amp;RIGHT(CB$1,2))),AND($T8&lt;=DATEVALUE("10/1/20"&amp;RIGHT(CA$1,2)),$U8&gt;=DATEVALUE("9/30/20"&amp;RIGHT(CB$1,2)))),
IF(AND($T8&gt;=DATEVALUE("10/1/20"&amp;RIGHT(CA$1,2)),$U8&lt;=DATEVALUE("9/30/20"&amp;RIGHT(CB$1,2))),NETWORKDAYS($T8,$U8,Holidays!$J$3:$J$937),
IF(AND($T8&lt;DATEVALUE("10/1/20"&amp;RIGHT(CA$1,2)),$U8&lt;=DATEVALUE("9/30/20"&amp;RIGHT(CB$1,2))),NETWORKDAYS(DATEVALUE("10/1/20"&amp;RIGHT(CA$1,2)),$U8,Holidays!$J$3:$J$937),
IF($T8&lt;DATEVALUE("10/1/20"&amp;RIGHT(CA$1,2)),NETWORKDAYS(DATEVALUE("10/1/20"&amp;RIGHT(CA$1,2)),DATEVALUE("9/30/20"&amp;RIGHT(CB$1,2)),Holidays!$J$3:$J$937),
IF($T8&gt;=DATEVALUE("10/1/20"&amp;RIGHT(CA$1,2)),NETWORKDAYS($T8,DATEVALUE("9/30/20"&amp;RIGHT(CB$1,2)),Holidays!$J$3:$J$937),"")))),"")/(NETWORKDAYS($T8,$U8,Holidays!$J$3:$J$937)),0))</f>
        <v>0</v>
      </c>
      <c r="CC8" s="92"/>
      <c r="CD8" s="92"/>
      <c r="CE8" s="92"/>
      <c r="CF8" s="92"/>
      <c r="CG8" s="92"/>
      <c r="CH8" s="92"/>
      <c r="CI8" s="92"/>
    </row>
    <row r="9" spans="1:87" s="78" customFormat="1">
      <c r="A9" s="78" t="s">
        <v>262</v>
      </c>
      <c r="B9" s="79" t="s">
        <v>117</v>
      </c>
      <c r="C9" s="128" t="s">
        <v>144</v>
      </c>
      <c r="D9" s="87"/>
      <c r="E9" s="108"/>
      <c r="F9" s="115"/>
      <c r="G9" s="87"/>
      <c r="H9" s="108"/>
      <c r="I9" s="87"/>
      <c r="J9" s="87"/>
      <c r="K9" s="108"/>
      <c r="L9" s="82"/>
      <c r="M9" s="110"/>
      <c r="N9" s="111"/>
      <c r="O9" s="110"/>
      <c r="P9" s="110"/>
      <c r="Q9" s="108"/>
      <c r="R9" s="130"/>
      <c r="S9" s="107"/>
      <c r="T9" s="83"/>
      <c r="U9" s="83"/>
      <c r="V9" s="83"/>
      <c r="W9" s="83"/>
      <c r="X9" s="84"/>
      <c r="Y9" s="84"/>
      <c r="Z9" s="89"/>
      <c r="AA9" s="80"/>
      <c r="AB9" s="90"/>
      <c r="AC9" s="87"/>
      <c r="AD9" s="91"/>
      <c r="AE9" s="80"/>
      <c r="AF9" s="80"/>
      <c r="AG9" s="80"/>
      <c r="AH9" s="88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92"/>
      <c r="CD9" s="92"/>
      <c r="CE9" s="92"/>
      <c r="CF9" s="92"/>
      <c r="CG9" s="92"/>
      <c r="CH9" s="92"/>
      <c r="CI9" s="92"/>
    </row>
    <row r="10" spans="1:87" s="78" customFormat="1">
      <c r="A10" s="78" t="s">
        <v>262</v>
      </c>
      <c r="B10" s="79" t="s">
        <v>117</v>
      </c>
      <c r="C10" s="87" t="s">
        <v>145</v>
      </c>
      <c r="D10" s="87" t="s">
        <v>146</v>
      </c>
      <c r="E10" s="87"/>
      <c r="F10" s="87"/>
      <c r="G10" s="87" t="s">
        <v>122</v>
      </c>
      <c r="H10" s="108">
        <v>40</v>
      </c>
      <c r="I10" s="87" t="s">
        <v>123</v>
      </c>
      <c r="J10" s="87" t="s">
        <v>124</v>
      </c>
      <c r="K10" s="108">
        <v>0</v>
      </c>
      <c r="L10" s="82">
        <f t="shared" si="4"/>
        <v>100</v>
      </c>
      <c r="M10" s="110">
        <f t="shared" si="5"/>
        <v>0</v>
      </c>
      <c r="N10" s="111">
        <f>VLOOKUP(I10,$AB$6:$AD$20,3,FALSE)*H10</f>
        <v>6126.7999999999993</v>
      </c>
      <c r="O10" s="110">
        <f t="shared" si="6"/>
        <v>0</v>
      </c>
      <c r="P10" s="110">
        <f t="shared" si="0"/>
        <v>6126.7999999999993</v>
      </c>
      <c r="Q10" s="108">
        <v>5</v>
      </c>
      <c r="R10" s="130">
        <f t="shared" si="7"/>
        <v>4.8082191780821919</v>
      </c>
      <c r="S10" s="107">
        <v>45945</v>
      </c>
      <c r="T10" s="83">
        <f>IF(NOT(Q10=""),IF(NOT($S10=""),$S10,#REF!),"")</f>
        <v>45945</v>
      </c>
      <c r="U10" s="83">
        <f t="shared" si="8"/>
        <v>45950</v>
      </c>
      <c r="V10" s="83">
        <f t="shared" si="11"/>
        <v>45952</v>
      </c>
      <c r="W10" s="83">
        <f>WORKDAY.INTL(S10, Q10, "0000011", $AH$6:$AH$90)</f>
        <v>45952</v>
      </c>
      <c r="X10" s="84">
        <f t="shared" si="9"/>
        <v>6126.7999999999993</v>
      </c>
      <c r="Y10" s="84">
        <f t="shared" si="10"/>
        <v>7157.8649041095887</v>
      </c>
      <c r="Z10" s="89"/>
      <c r="AA10" s="80"/>
      <c r="AB10" s="90" t="s">
        <v>147</v>
      </c>
      <c r="AC10" s="87"/>
      <c r="AD10" s="91">
        <v>20</v>
      </c>
      <c r="AE10" s="80"/>
      <c r="AF10" s="80" t="s">
        <v>148</v>
      </c>
      <c r="AG10" s="80" t="s">
        <v>149</v>
      </c>
      <c r="AH10" s="88">
        <v>44347</v>
      </c>
      <c r="AI10" s="80"/>
      <c r="AJ10" s="80"/>
      <c r="AK10" s="80"/>
      <c r="AL10" s="80">
        <f t="shared" ca="1" si="1"/>
        <v>0</v>
      </c>
      <c r="AM10" s="80"/>
      <c r="AN10" s="80">
        <f t="shared" ca="1" si="2"/>
        <v>0</v>
      </c>
      <c r="AO10" s="80">
        <f t="shared" ca="1" si="2"/>
        <v>0</v>
      </c>
      <c r="AP10" s="80">
        <f t="shared" ca="1" si="2"/>
        <v>0</v>
      </c>
      <c r="AQ10" s="80">
        <f t="shared" ca="1" si="2"/>
        <v>0</v>
      </c>
      <c r="AR10" s="80">
        <f t="shared" ca="1" si="2"/>
        <v>0</v>
      </c>
      <c r="AS10" s="80">
        <f t="shared" ca="1" si="2"/>
        <v>0</v>
      </c>
      <c r="AT10" s="80">
        <f t="shared" ca="1" si="2"/>
        <v>0</v>
      </c>
      <c r="AU10" s="80">
        <f t="shared" ca="1" si="2"/>
        <v>0</v>
      </c>
      <c r="AV10" s="80">
        <f t="shared" ca="1" si="2"/>
        <v>0</v>
      </c>
      <c r="AW10" s="80">
        <f t="shared" ca="1" si="2"/>
        <v>0</v>
      </c>
      <c r="AX10" s="80">
        <f t="shared" ca="1" si="3"/>
        <v>0</v>
      </c>
      <c r="AY10" s="80">
        <f t="shared" ca="1" si="3"/>
        <v>0</v>
      </c>
      <c r="AZ10" s="80">
        <f t="shared" ca="1" si="3"/>
        <v>0</v>
      </c>
      <c r="BA10" s="80">
        <f t="shared" ca="1" si="3"/>
        <v>0</v>
      </c>
      <c r="BB10" s="80">
        <f t="shared" ca="1" si="3"/>
        <v>0</v>
      </c>
      <c r="BC10" s="80">
        <f t="shared" ca="1" si="3"/>
        <v>0</v>
      </c>
      <c r="BD10" s="80">
        <f t="shared" ca="1" si="3"/>
        <v>0</v>
      </c>
      <c r="BE10" s="80">
        <f t="shared" ca="1" si="3"/>
        <v>0</v>
      </c>
      <c r="BF10" s="80">
        <f t="shared" ca="1" si="3"/>
        <v>0</v>
      </c>
      <c r="BG10" s="80">
        <f t="shared" ca="1" si="3"/>
        <v>0</v>
      </c>
      <c r="BH10" s="80"/>
      <c r="BI10" s="80">
        <f>IF($Q10="","",IFERROR(IF(OR(AND($T10&gt;=DATEVALUE("10/1/20"&amp;RIGHT(BH$1,2)),$T10&lt;=DATEVALUE("9/30/20"&amp;RIGHT(BI$1,2))),AND($U10&gt;=DATEVALUE("10/1/20"&amp;RIGHT(BH$1,2)),$U10&lt;=DATEVALUE("9/30/20"&amp;RIGHT(BI$1,2))),AND($T10&lt;=DATEVALUE("10/1/20"&amp;RIGHT(BH$1,2)),$U10&gt;=DATEVALUE("9/30/20"&amp;RIGHT(BI$1,2)))),
IF(AND($T10&gt;=DATEVALUE("10/1/20"&amp;RIGHT(BH$1,2)),$U10&lt;=DATEVALUE("9/30/20"&amp;RIGHT(BI$1,2))),NETWORKDAYS($T10,$U10,Holidays!$J$3:$J$937),
IF(AND($T10&lt;DATEVALUE("10/1/20"&amp;RIGHT(BH$1,2)),$U10&lt;=DATEVALUE("9/30/20"&amp;RIGHT(BI$1,2))),NETWORKDAYS(DATEVALUE("10/1/20"&amp;RIGHT(BH$1,2)),$U10,Holidays!$J$3:$J$937),
IF($T10&lt;DATEVALUE("10/1/20"&amp;RIGHT(BH$1,2)),NETWORKDAYS(DATEVALUE("10/1/20"&amp;RIGHT(BH$1,2)),DATEVALUE("9/30/20"&amp;RIGHT(BI$1,2)),Holidays!$J$3:$J$937),
IF($T10&gt;=DATEVALUE("10/1/20"&amp;RIGHT(BH$1,2)),NETWORKDAYS($T10,DATEVALUE("9/30/20"&amp;RIGHT(BI$1,2)),Holidays!$J$3:$J$937),"")))),"")/(NETWORKDAYS($T10,$U10,Holidays!$J$3:$J$937)),0))</f>
        <v>0</v>
      </c>
      <c r="BJ10" s="80">
        <f>IF($Q10="","",IFERROR(IF(OR(AND($T10&gt;=DATEVALUE("10/1/20"&amp;RIGHT(BI$1,2)),$T10&lt;=DATEVALUE("9/30/20"&amp;RIGHT(BJ$1,2))),AND($U10&gt;=DATEVALUE("10/1/20"&amp;RIGHT(BI$1,2)),$U10&lt;=DATEVALUE("9/30/20"&amp;RIGHT(BJ$1,2))),AND($T10&lt;=DATEVALUE("10/1/20"&amp;RIGHT(BI$1,2)),$U10&gt;=DATEVALUE("9/30/20"&amp;RIGHT(BJ$1,2)))),
IF(AND($T10&gt;=DATEVALUE("10/1/20"&amp;RIGHT(BI$1,2)),$U10&lt;=DATEVALUE("9/30/20"&amp;RIGHT(BJ$1,2))),NETWORKDAYS($T10,$U10,Holidays!$J$3:$J$937),
IF(AND($T10&lt;DATEVALUE("10/1/20"&amp;RIGHT(BI$1,2)),$U10&lt;=DATEVALUE("9/30/20"&amp;RIGHT(BJ$1,2))),NETWORKDAYS(DATEVALUE("10/1/20"&amp;RIGHT(BI$1,2)),$U10,Holidays!$J$3:$J$937),
IF($T10&lt;DATEVALUE("10/1/20"&amp;RIGHT(BI$1,2)),NETWORKDAYS(DATEVALUE("10/1/20"&amp;RIGHT(BI$1,2)),DATEVALUE("9/30/20"&amp;RIGHT(BJ$1,2)),Holidays!$J$3:$J$937),
IF($T10&gt;=DATEVALUE("10/1/20"&amp;RIGHT(BI$1,2)),NETWORKDAYS($T10,DATEVALUE("9/30/20"&amp;RIGHT(BJ$1,2)),Holidays!$J$3:$J$937),"")))),"")/(NETWORKDAYS($T10,$U10,Holidays!$J$3:$J$937)),0))</f>
        <v>0</v>
      </c>
      <c r="BK10" s="80">
        <f>IF($Q10="","",IFERROR(IF(OR(AND($T10&gt;=DATEVALUE("10/1/20"&amp;RIGHT(BJ$1,2)),$T10&lt;=DATEVALUE("9/30/20"&amp;RIGHT(BK$1,2))),AND($U10&gt;=DATEVALUE("10/1/20"&amp;RIGHT(BJ$1,2)),$U10&lt;=DATEVALUE("9/30/20"&amp;RIGHT(BK$1,2))),AND($T10&lt;=DATEVALUE("10/1/20"&amp;RIGHT(BJ$1,2)),$U10&gt;=DATEVALUE("9/30/20"&amp;RIGHT(BK$1,2)))),
IF(AND($T10&gt;=DATEVALUE("10/1/20"&amp;RIGHT(BJ$1,2)),$U10&lt;=DATEVALUE("9/30/20"&amp;RIGHT(BK$1,2))),NETWORKDAYS($T10,$U10,Holidays!$J$3:$J$937),
IF(AND($T10&lt;DATEVALUE("10/1/20"&amp;RIGHT(BJ$1,2)),$U10&lt;=DATEVALUE("9/30/20"&amp;RIGHT(BK$1,2))),NETWORKDAYS(DATEVALUE("10/1/20"&amp;RIGHT(BJ$1,2)),$U10,Holidays!$J$3:$J$937),
IF($T10&lt;DATEVALUE("10/1/20"&amp;RIGHT(BJ$1,2)),NETWORKDAYS(DATEVALUE("10/1/20"&amp;RIGHT(BJ$1,2)),DATEVALUE("9/30/20"&amp;RIGHT(BK$1,2)),Holidays!$J$3:$J$937),
IF($T10&gt;=DATEVALUE("10/1/20"&amp;RIGHT(BJ$1,2)),NETWORKDAYS($T10,DATEVALUE("9/30/20"&amp;RIGHT(BK$1,2)),Holidays!$J$3:$J$937),"")))),"")/(NETWORKDAYS($T10,$U10,Holidays!$J$3:$J$937)),0))</f>
        <v>0</v>
      </c>
      <c r="BL10" s="80">
        <f>IF($Q10="","",IFERROR(IF(OR(AND($T10&gt;=DATEVALUE("10/1/20"&amp;RIGHT(BK$1,2)),$T10&lt;=DATEVALUE("9/30/20"&amp;RIGHT(BL$1,2))),AND($U10&gt;=DATEVALUE("10/1/20"&amp;RIGHT(BK$1,2)),$U10&lt;=DATEVALUE("9/30/20"&amp;RIGHT(BL$1,2))),AND($T10&lt;=DATEVALUE("10/1/20"&amp;RIGHT(BK$1,2)),$U10&gt;=DATEVALUE("9/30/20"&amp;RIGHT(BL$1,2)))),
IF(AND($T10&gt;=DATEVALUE("10/1/20"&amp;RIGHT(BK$1,2)),$U10&lt;=DATEVALUE("9/30/20"&amp;RIGHT(BL$1,2))),NETWORKDAYS($T10,$U10,Holidays!$J$3:$J$937),
IF(AND($T10&lt;DATEVALUE("10/1/20"&amp;RIGHT(BK$1,2)),$U10&lt;=DATEVALUE("9/30/20"&amp;RIGHT(BL$1,2))),NETWORKDAYS(DATEVALUE("10/1/20"&amp;RIGHT(BK$1,2)),$U10,Holidays!$J$3:$J$937),
IF($T10&lt;DATEVALUE("10/1/20"&amp;RIGHT(BK$1,2)),NETWORKDAYS(DATEVALUE("10/1/20"&amp;RIGHT(BK$1,2)),DATEVALUE("9/30/20"&amp;RIGHT(BL$1,2)),Holidays!$J$3:$J$937),
IF($T10&gt;=DATEVALUE("10/1/20"&amp;RIGHT(BK$1,2)),NETWORKDAYS($T10,DATEVALUE("9/30/20"&amp;RIGHT(BL$1,2)),Holidays!$J$3:$J$937),"")))),"")/(NETWORKDAYS($T10,$U10,Holidays!$J$3:$J$937)),0))</f>
        <v>0</v>
      </c>
      <c r="BM10" s="80">
        <f>IF($Q10="","",IFERROR(IF(OR(AND($T10&gt;=DATEVALUE("10/1/20"&amp;RIGHT(BL$1,2)),$T10&lt;=DATEVALUE("9/30/20"&amp;RIGHT(BM$1,2))),AND($U10&gt;=DATEVALUE("10/1/20"&amp;RIGHT(BL$1,2)),$U10&lt;=DATEVALUE("9/30/20"&amp;RIGHT(BM$1,2))),AND($T10&lt;=DATEVALUE("10/1/20"&amp;RIGHT(BL$1,2)),$U10&gt;=DATEVALUE("9/30/20"&amp;RIGHT(BM$1,2)))),
IF(AND($T10&gt;=DATEVALUE("10/1/20"&amp;RIGHT(BL$1,2)),$U10&lt;=DATEVALUE("9/30/20"&amp;RIGHT(BM$1,2))),NETWORKDAYS($T10,$U10,Holidays!$J$3:$J$937),
IF(AND($T10&lt;DATEVALUE("10/1/20"&amp;RIGHT(BL$1,2)),$U10&lt;=DATEVALUE("9/30/20"&amp;RIGHT(BM$1,2))),NETWORKDAYS(DATEVALUE("10/1/20"&amp;RIGHT(BL$1,2)),$U10,Holidays!$J$3:$J$937),
IF($T10&lt;DATEVALUE("10/1/20"&amp;RIGHT(BL$1,2)),NETWORKDAYS(DATEVALUE("10/1/20"&amp;RIGHT(BL$1,2)),DATEVALUE("9/30/20"&amp;RIGHT(BM$1,2)),Holidays!$J$3:$J$937),
IF($T10&gt;=DATEVALUE("10/1/20"&amp;RIGHT(BL$1,2)),NETWORKDAYS($T10,DATEVALUE("9/30/20"&amp;RIGHT(BM$1,2)),Holidays!$J$3:$J$937),"")))),"")/(NETWORKDAYS($T10,$U10,Holidays!$J$3:$J$937)),0))</f>
        <v>0</v>
      </c>
      <c r="BN10" s="80">
        <f>IF($Q10="","",IFERROR(IF(OR(AND($T10&gt;=DATEVALUE("10/1/20"&amp;RIGHT(BM$1,2)),$T10&lt;=DATEVALUE("9/30/20"&amp;RIGHT(BN$1,2))),AND($U10&gt;=DATEVALUE("10/1/20"&amp;RIGHT(BM$1,2)),$U10&lt;=DATEVALUE("9/30/20"&amp;RIGHT(BN$1,2))),AND($T10&lt;=DATEVALUE("10/1/20"&amp;RIGHT(BM$1,2)),$U10&gt;=DATEVALUE("9/30/20"&amp;RIGHT(BN$1,2)))),
IF(AND($T10&gt;=DATEVALUE("10/1/20"&amp;RIGHT(BM$1,2)),$U10&lt;=DATEVALUE("9/30/20"&amp;RIGHT(BN$1,2))),NETWORKDAYS($T10,$U10,Holidays!$J$3:$J$937),
IF(AND($T10&lt;DATEVALUE("10/1/20"&amp;RIGHT(BM$1,2)),$U10&lt;=DATEVALUE("9/30/20"&amp;RIGHT(BN$1,2))),NETWORKDAYS(DATEVALUE("10/1/20"&amp;RIGHT(BM$1,2)),$U10,Holidays!$J$3:$J$937),
IF($T10&lt;DATEVALUE("10/1/20"&amp;RIGHT(BM$1,2)),NETWORKDAYS(DATEVALUE("10/1/20"&amp;RIGHT(BM$1,2)),DATEVALUE("9/30/20"&amp;RIGHT(BN$1,2)),Holidays!$J$3:$J$937),
IF($T10&gt;=DATEVALUE("10/1/20"&amp;RIGHT(BM$1,2)),NETWORKDAYS($T10,DATEVALUE("9/30/20"&amp;RIGHT(BN$1,2)),Holidays!$J$3:$J$937),"")))),"")/(NETWORKDAYS($T10,$U10,Holidays!$J$3:$J$937)),0))</f>
        <v>0</v>
      </c>
      <c r="BO10" s="80">
        <f>IF($Q10="","",IFERROR(IF(OR(AND($T10&gt;=DATEVALUE("10/1/20"&amp;RIGHT(BN$1,2)),$T10&lt;=DATEVALUE("9/30/20"&amp;RIGHT(BO$1,2))),AND($U10&gt;=DATEVALUE("10/1/20"&amp;RIGHT(BN$1,2)),$U10&lt;=DATEVALUE("9/30/20"&amp;RIGHT(BO$1,2))),AND($T10&lt;=DATEVALUE("10/1/20"&amp;RIGHT(BN$1,2)),$U10&gt;=DATEVALUE("9/30/20"&amp;RIGHT(BO$1,2)))),
IF(AND($T10&gt;=DATEVALUE("10/1/20"&amp;RIGHT(BN$1,2)),$U10&lt;=DATEVALUE("9/30/20"&amp;RIGHT(BO$1,2))),NETWORKDAYS($T10,$U10,Holidays!$J$3:$J$937),
IF(AND($T10&lt;DATEVALUE("10/1/20"&amp;RIGHT(BN$1,2)),$U10&lt;=DATEVALUE("9/30/20"&amp;RIGHT(BO$1,2))),NETWORKDAYS(DATEVALUE("10/1/20"&amp;RIGHT(BN$1,2)),$U10,Holidays!$J$3:$J$937),
IF($T10&lt;DATEVALUE("10/1/20"&amp;RIGHT(BN$1,2)),NETWORKDAYS(DATEVALUE("10/1/20"&amp;RIGHT(BN$1,2)),DATEVALUE("9/30/20"&amp;RIGHT(BO$1,2)),Holidays!$J$3:$J$937),
IF($T10&gt;=DATEVALUE("10/1/20"&amp;RIGHT(BN$1,2)),NETWORKDAYS($T10,DATEVALUE("9/30/20"&amp;RIGHT(BO$1,2)),Holidays!$J$3:$J$937),"")))),"")/(NETWORKDAYS($T10,$U10,Holidays!$J$3:$J$937)),0))</f>
        <v>0</v>
      </c>
      <c r="BP10" s="80">
        <f>IF($Q10="","",IFERROR(IF(OR(AND($T10&gt;=DATEVALUE("10/1/20"&amp;RIGHT(BO$1,2)),$T10&lt;=DATEVALUE("9/30/20"&amp;RIGHT(BP$1,2))),AND($U10&gt;=DATEVALUE("10/1/20"&amp;RIGHT(BO$1,2)),$U10&lt;=DATEVALUE("9/30/20"&amp;RIGHT(BP$1,2))),AND($T10&lt;=DATEVALUE("10/1/20"&amp;RIGHT(BO$1,2)),$U10&gt;=DATEVALUE("9/30/20"&amp;RIGHT(BP$1,2)))),
IF(AND($T10&gt;=DATEVALUE("10/1/20"&amp;RIGHT(BO$1,2)),$U10&lt;=DATEVALUE("9/30/20"&amp;RIGHT(BP$1,2))),NETWORKDAYS($T10,$U10,Holidays!$J$3:$J$937),
IF(AND($T10&lt;DATEVALUE("10/1/20"&amp;RIGHT(BO$1,2)),$U10&lt;=DATEVALUE("9/30/20"&amp;RIGHT(BP$1,2))),NETWORKDAYS(DATEVALUE("10/1/20"&amp;RIGHT(BO$1,2)),$U10,Holidays!$J$3:$J$937),
IF($T10&lt;DATEVALUE("10/1/20"&amp;RIGHT(BO$1,2)),NETWORKDAYS(DATEVALUE("10/1/20"&amp;RIGHT(BO$1,2)),DATEVALUE("9/30/20"&amp;RIGHT(BP$1,2)),Holidays!$J$3:$J$937),
IF($T10&gt;=DATEVALUE("10/1/20"&amp;RIGHT(BO$1,2)),NETWORKDAYS($T10,DATEVALUE("9/30/20"&amp;RIGHT(BP$1,2)),Holidays!$J$3:$J$937),"")))),"")/(NETWORKDAYS($T10,$U10,Holidays!$J$3:$J$937)),0))</f>
        <v>0</v>
      </c>
      <c r="BQ10" s="80">
        <f>IF($Q10="","",IFERROR(IF(OR(AND($T10&gt;=DATEVALUE("10/1/20"&amp;RIGHT(BP$1,2)),$T10&lt;=DATEVALUE("9/30/20"&amp;RIGHT(BQ$1,2))),AND($U10&gt;=DATEVALUE("10/1/20"&amp;RIGHT(BP$1,2)),$U10&lt;=DATEVALUE("9/30/20"&amp;RIGHT(BQ$1,2))),AND($T10&lt;=DATEVALUE("10/1/20"&amp;RIGHT(BP$1,2)),$U10&gt;=DATEVALUE("9/30/20"&amp;RIGHT(BQ$1,2)))),
IF(AND($T10&gt;=DATEVALUE("10/1/20"&amp;RIGHT(BP$1,2)),$U10&lt;=DATEVALUE("9/30/20"&amp;RIGHT(BQ$1,2))),NETWORKDAYS($T10,$U10,Holidays!$J$3:$J$937),
IF(AND($T10&lt;DATEVALUE("10/1/20"&amp;RIGHT(BP$1,2)),$U10&lt;=DATEVALUE("9/30/20"&amp;RIGHT(BQ$1,2))),NETWORKDAYS(DATEVALUE("10/1/20"&amp;RIGHT(BP$1,2)),$U10,Holidays!$J$3:$J$937),
IF($T10&lt;DATEVALUE("10/1/20"&amp;RIGHT(BP$1,2)),NETWORKDAYS(DATEVALUE("10/1/20"&amp;RIGHT(BP$1,2)),DATEVALUE("9/30/20"&amp;RIGHT(BQ$1,2)),Holidays!$J$3:$J$937),
IF($T10&gt;=DATEVALUE("10/1/20"&amp;RIGHT(BP$1,2)),NETWORKDAYS($T10,DATEVALUE("9/30/20"&amp;RIGHT(BQ$1,2)),Holidays!$J$3:$J$937),"")))),"")/(NETWORKDAYS($T10,$U10,Holidays!$J$3:$J$937)),0))</f>
        <v>0</v>
      </c>
      <c r="BR10" s="80">
        <f>IF($Q10="","",IFERROR(IF(OR(AND($T10&gt;=DATEVALUE("10/1/20"&amp;RIGHT(BQ$1,2)),$T10&lt;=DATEVALUE("9/30/20"&amp;RIGHT(BR$1,2))),AND($U10&gt;=DATEVALUE("10/1/20"&amp;RIGHT(BQ$1,2)),$U10&lt;=DATEVALUE("9/30/20"&amp;RIGHT(BR$1,2))),AND($T10&lt;=DATEVALUE("10/1/20"&amp;RIGHT(BQ$1,2)),$U10&gt;=DATEVALUE("9/30/20"&amp;RIGHT(BR$1,2)))),
IF(AND($T10&gt;=DATEVALUE("10/1/20"&amp;RIGHT(BQ$1,2)),$U10&lt;=DATEVALUE("9/30/20"&amp;RIGHT(BR$1,2))),NETWORKDAYS($T10,$U10,Holidays!$J$3:$J$937),
IF(AND($T10&lt;DATEVALUE("10/1/20"&amp;RIGHT(BQ$1,2)),$U10&lt;=DATEVALUE("9/30/20"&amp;RIGHT(BR$1,2))),NETWORKDAYS(DATEVALUE("10/1/20"&amp;RIGHT(BQ$1,2)),$U10,Holidays!$J$3:$J$937),
IF($T10&lt;DATEVALUE("10/1/20"&amp;RIGHT(BQ$1,2)),NETWORKDAYS(DATEVALUE("10/1/20"&amp;RIGHT(BQ$1,2)),DATEVALUE("9/30/20"&amp;RIGHT(BR$1,2)),Holidays!$J$3:$J$937),
IF($T10&gt;=DATEVALUE("10/1/20"&amp;RIGHT(BQ$1,2)),NETWORKDAYS($T10,DATEVALUE("9/30/20"&amp;RIGHT(BR$1,2)),Holidays!$J$3:$J$937),"")))),"")/(NETWORKDAYS($T10,$U10,Holidays!$J$3:$J$937)),0))</f>
        <v>0</v>
      </c>
      <c r="BS10" s="80">
        <f>IF($Q10="","",IFERROR(IF(OR(AND($T10&gt;=DATEVALUE("10/1/20"&amp;RIGHT(BR$1,2)),$T10&lt;=DATEVALUE("9/30/20"&amp;RIGHT(BS$1,2))),AND($U10&gt;=DATEVALUE("10/1/20"&amp;RIGHT(BR$1,2)),$U10&lt;=DATEVALUE("9/30/20"&amp;RIGHT(BS$1,2))),AND($T10&lt;=DATEVALUE("10/1/20"&amp;RIGHT(BR$1,2)),$U10&gt;=DATEVALUE("9/30/20"&amp;RIGHT(BS$1,2)))),
IF(AND($T10&gt;=DATEVALUE("10/1/20"&amp;RIGHT(BR$1,2)),$U10&lt;=DATEVALUE("9/30/20"&amp;RIGHT(BS$1,2))),NETWORKDAYS($T10,$U10,Holidays!$J$3:$J$937),
IF(AND($T10&lt;DATEVALUE("10/1/20"&amp;RIGHT(BR$1,2)),$U10&lt;=DATEVALUE("9/30/20"&amp;RIGHT(BS$1,2))),NETWORKDAYS(DATEVALUE("10/1/20"&amp;RIGHT(BR$1,2)),$U10,Holidays!$J$3:$J$937),
IF($T10&lt;DATEVALUE("10/1/20"&amp;RIGHT(BR$1,2)),NETWORKDAYS(DATEVALUE("10/1/20"&amp;RIGHT(BR$1,2)),DATEVALUE("9/30/20"&amp;RIGHT(BS$1,2)),Holidays!$J$3:$J$937),
IF($T10&gt;=DATEVALUE("10/1/20"&amp;RIGHT(BR$1,2)),NETWORKDAYS($T10,DATEVALUE("9/30/20"&amp;RIGHT(BS$1,2)),Holidays!$J$3:$J$937),"")))),"")/(NETWORKDAYS($T10,$U10,Holidays!$J$3:$J$937)),0))</f>
        <v>1</v>
      </c>
      <c r="BT10" s="80">
        <f>IF($Q10="","",IFERROR(IF(OR(AND($T10&gt;=DATEVALUE("10/1/20"&amp;RIGHT(BS$1,2)),$T10&lt;=DATEVALUE("9/30/20"&amp;RIGHT(BT$1,2))),AND($U10&gt;=DATEVALUE("10/1/20"&amp;RIGHT(BS$1,2)),$U10&lt;=DATEVALUE("9/30/20"&amp;RIGHT(BT$1,2))),AND($T10&lt;=DATEVALUE("10/1/20"&amp;RIGHT(BS$1,2)),$U10&gt;=DATEVALUE("9/30/20"&amp;RIGHT(BT$1,2)))),
IF(AND($T10&gt;=DATEVALUE("10/1/20"&amp;RIGHT(BS$1,2)),$U10&lt;=DATEVALUE("9/30/20"&amp;RIGHT(BT$1,2))),NETWORKDAYS($T10,$U10,Holidays!$J$3:$J$937),
IF(AND($T10&lt;DATEVALUE("10/1/20"&amp;RIGHT(BS$1,2)),$U10&lt;=DATEVALUE("9/30/20"&amp;RIGHT(BT$1,2))),NETWORKDAYS(DATEVALUE("10/1/20"&amp;RIGHT(BS$1,2)),$U10,Holidays!$J$3:$J$937),
IF($T10&lt;DATEVALUE("10/1/20"&amp;RIGHT(BS$1,2)),NETWORKDAYS(DATEVALUE("10/1/20"&amp;RIGHT(BS$1,2)),DATEVALUE("9/30/20"&amp;RIGHT(BT$1,2)),Holidays!$J$3:$J$937),
IF($T10&gt;=DATEVALUE("10/1/20"&amp;RIGHT(BS$1,2)),NETWORKDAYS($T10,DATEVALUE("9/30/20"&amp;RIGHT(BT$1,2)),Holidays!$J$3:$J$937),"")))),"")/(NETWORKDAYS($T10,$U10,Holidays!$J$3:$J$937)),0))</f>
        <v>0</v>
      </c>
      <c r="BU10" s="80">
        <f>IF($Q10="","",IFERROR(IF(OR(AND($T10&gt;=DATEVALUE("10/1/20"&amp;RIGHT(BT$1,2)),$T10&lt;=DATEVALUE("9/30/20"&amp;RIGHT(BU$1,2))),AND($U10&gt;=DATEVALUE("10/1/20"&amp;RIGHT(BT$1,2)),$U10&lt;=DATEVALUE("9/30/20"&amp;RIGHT(BU$1,2))),AND($T10&lt;=DATEVALUE("10/1/20"&amp;RIGHT(BT$1,2)),$U10&gt;=DATEVALUE("9/30/20"&amp;RIGHT(BU$1,2)))),
IF(AND($T10&gt;=DATEVALUE("10/1/20"&amp;RIGHT(BT$1,2)),$U10&lt;=DATEVALUE("9/30/20"&amp;RIGHT(BU$1,2))),NETWORKDAYS($T10,$U10,Holidays!$J$3:$J$937),
IF(AND($T10&lt;DATEVALUE("10/1/20"&amp;RIGHT(BT$1,2)),$U10&lt;=DATEVALUE("9/30/20"&amp;RIGHT(BU$1,2))),NETWORKDAYS(DATEVALUE("10/1/20"&amp;RIGHT(BT$1,2)),$U10,Holidays!$J$3:$J$937),
IF($T10&lt;DATEVALUE("10/1/20"&amp;RIGHT(BT$1,2)),NETWORKDAYS(DATEVALUE("10/1/20"&amp;RIGHT(BT$1,2)),DATEVALUE("9/30/20"&amp;RIGHT(BU$1,2)),Holidays!$J$3:$J$937),
IF($T10&gt;=DATEVALUE("10/1/20"&amp;RIGHT(BT$1,2)),NETWORKDAYS($T10,DATEVALUE("9/30/20"&amp;RIGHT(BU$1,2)),Holidays!$J$3:$J$937),"")))),"")/(NETWORKDAYS($T10,$U10,Holidays!$J$3:$J$937)),0))</f>
        <v>0</v>
      </c>
      <c r="BV10" s="80">
        <f>IF($Q10="","",IFERROR(IF(OR(AND($T10&gt;=DATEVALUE("10/1/20"&amp;RIGHT(BU$1,2)),$T10&lt;=DATEVALUE("9/30/20"&amp;RIGHT(BV$1,2))),AND($U10&gt;=DATEVALUE("10/1/20"&amp;RIGHT(BU$1,2)),$U10&lt;=DATEVALUE("9/30/20"&amp;RIGHT(BV$1,2))),AND($T10&lt;=DATEVALUE("10/1/20"&amp;RIGHT(BU$1,2)),$U10&gt;=DATEVALUE("9/30/20"&amp;RIGHT(BV$1,2)))),
IF(AND($T10&gt;=DATEVALUE("10/1/20"&amp;RIGHT(BU$1,2)),$U10&lt;=DATEVALUE("9/30/20"&amp;RIGHT(BV$1,2))),NETWORKDAYS($T10,$U10,Holidays!$J$3:$J$937),
IF(AND($T10&lt;DATEVALUE("10/1/20"&amp;RIGHT(BU$1,2)),$U10&lt;=DATEVALUE("9/30/20"&amp;RIGHT(BV$1,2))),NETWORKDAYS(DATEVALUE("10/1/20"&amp;RIGHT(BU$1,2)),$U10,Holidays!$J$3:$J$937),
IF($T10&lt;DATEVALUE("10/1/20"&amp;RIGHT(BU$1,2)),NETWORKDAYS(DATEVALUE("10/1/20"&amp;RIGHT(BU$1,2)),DATEVALUE("9/30/20"&amp;RIGHT(BV$1,2)),Holidays!$J$3:$J$937),
IF($T10&gt;=DATEVALUE("10/1/20"&amp;RIGHT(BU$1,2)),NETWORKDAYS($T10,DATEVALUE("9/30/20"&amp;RIGHT(BV$1,2)),Holidays!$J$3:$J$937),"")))),"")/(NETWORKDAYS($T10,$U10,Holidays!$J$3:$J$937)),0))</f>
        <v>0</v>
      </c>
      <c r="BW10" s="80">
        <f>IF($Q10="","",IFERROR(IF(OR(AND($T10&gt;=DATEVALUE("10/1/20"&amp;RIGHT(BV$1,2)),$T10&lt;=DATEVALUE("9/30/20"&amp;RIGHT(BW$1,2))),AND($U10&gt;=DATEVALUE("10/1/20"&amp;RIGHT(BV$1,2)),$U10&lt;=DATEVALUE("9/30/20"&amp;RIGHT(BW$1,2))),AND($T10&lt;=DATEVALUE("10/1/20"&amp;RIGHT(BV$1,2)),$U10&gt;=DATEVALUE("9/30/20"&amp;RIGHT(BW$1,2)))),
IF(AND($T10&gt;=DATEVALUE("10/1/20"&amp;RIGHT(BV$1,2)),$U10&lt;=DATEVALUE("9/30/20"&amp;RIGHT(BW$1,2))),NETWORKDAYS($T10,$U10,Holidays!$J$3:$J$937),
IF(AND($T10&lt;DATEVALUE("10/1/20"&amp;RIGHT(BV$1,2)),$U10&lt;=DATEVALUE("9/30/20"&amp;RIGHT(BW$1,2))),NETWORKDAYS(DATEVALUE("10/1/20"&amp;RIGHT(BV$1,2)),$U10,Holidays!$J$3:$J$937),
IF($T10&lt;DATEVALUE("10/1/20"&amp;RIGHT(BV$1,2)),NETWORKDAYS(DATEVALUE("10/1/20"&amp;RIGHT(BV$1,2)),DATEVALUE("9/30/20"&amp;RIGHT(BW$1,2)),Holidays!$J$3:$J$937),
IF($T10&gt;=DATEVALUE("10/1/20"&amp;RIGHT(BV$1,2)),NETWORKDAYS($T10,DATEVALUE("9/30/20"&amp;RIGHT(BW$1,2)),Holidays!$J$3:$J$937),"")))),"")/(NETWORKDAYS($T10,$U10,Holidays!$J$3:$J$937)),0))</f>
        <v>0</v>
      </c>
      <c r="BX10" s="80">
        <f>IF($Q10="","",IFERROR(IF(OR(AND($T10&gt;=DATEVALUE("10/1/20"&amp;RIGHT(BW$1,2)),$T10&lt;=DATEVALUE("9/30/20"&amp;RIGHT(BX$1,2))),AND($U10&gt;=DATEVALUE("10/1/20"&amp;RIGHT(BW$1,2)),$U10&lt;=DATEVALUE("9/30/20"&amp;RIGHT(BX$1,2))),AND($T10&lt;=DATEVALUE("10/1/20"&amp;RIGHT(BW$1,2)),$U10&gt;=DATEVALUE("9/30/20"&amp;RIGHT(BX$1,2)))),
IF(AND($T10&gt;=DATEVALUE("10/1/20"&amp;RIGHT(BW$1,2)),$U10&lt;=DATEVALUE("9/30/20"&amp;RIGHT(BX$1,2))),NETWORKDAYS($T10,$U10,Holidays!$J$3:$J$937),
IF(AND($T10&lt;DATEVALUE("10/1/20"&amp;RIGHT(BW$1,2)),$U10&lt;=DATEVALUE("9/30/20"&amp;RIGHT(BX$1,2))),NETWORKDAYS(DATEVALUE("10/1/20"&amp;RIGHT(BW$1,2)),$U10,Holidays!$J$3:$J$937),
IF($T10&lt;DATEVALUE("10/1/20"&amp;RIGHT(BW$1,2)),NETWORKDAYS(DATEVALUE("10/1/20"&amp;RIGHT(BW$1,2)),DATEVALUE("9/30/20"&amp;RIGHT(BX$1,2)),Holidays!$J$3:$J$937),
IF($T10&gt;=DATEVALUE("10/1/20"&amp;RIGHT(BW$1,2)),NETWORKDAYS($T10,DATEVALUE("9/30/20"&amp;RIGHT(BX$1,2)),Holidays!$J$3:$J$937),"")))),"")/(NETWORKDAYS($T10,$U10,Holidays!$J$3:$J$937)),0))</f>
        <v>0</v>
      </c>
      <c r="BY10" s="80">
        <f>IF($Q10="","",IFERROR(IF(OR(AND($T10&gt;=DATEVALUE("10/1/20"&amp;RIGHT(BX$1,2)),$T10&lt;=DATEVALUE("9/30/20"&amp;RIGHT(BY$1,2))),AND($U10&gt;=DATEVALUE("10/1/20"&amp;RIGHT(BX$1,2)),$U10&lt;=DATEVALUE("9/30/20"&amp;RIGHT(BY$1,2))),AND($T10&lt;=DATEVALUE("10/1/20"&amp;RIGHT(BX$1,2)),$U10&gt;=DATEVALUE("9/30/20"&amp;RIGHT(BY$1,2)))),
IF(AND($T10&gt;=DATEVALUE("10/1/20"&amp;RIGHT(BX$1,2)),$U10&lt;=DATEVALUE("9/30/20"&amp;RIGHT(BY$1,2))),NETWORKDAYS($T10,$U10,Holidays!$J$3:$J$937),
IF(AND($T10&lt;DATEVALUE("10/1/20"&amp;RIGHT(BX$1,2)),$U10&lt;=DATEVALUE("9/30/20"&amp;RIGHT(BY$1,2))),NETWORKDAYS(DATEVALUE("10/1/20"&amp;RIGHT(BX$1,2)),$U10,Holidays!$J$3:$J$937),
IF($T10&lt;DATEVALUE("10/1/20"&amp;RIGHT(BX$1,2)),NETWORKDAYS(DATEVALUE("10/1/20"&amp;RIGHT(BX$1,2)),DATEVALUE("9/30/20"&amp;RIGHT(BY$1,2)),Holidays!$J$3:$J$937),
IF($T10&gt;=DATEVALUE("10/1/20"&amp;RIGHT(BX$1,2)),NETWORKDAYS($T10,DATEVALUE("9/30/20"&amp;RIGHT(BY$1,2)),Holidays!$J$3:$J$937),"")))),"")/(NETWORKDAYS($T10,$U10,Holidays!$J$3:$J$937)),0))</f>
        <v>0</v>
      </c>
      <c r="BZ10" s="80">
        <f>IF($Q10="","",IFERROR(IF(OR(AND($T10&gt;=DATEVALUE("10/1/20"&amp;RIGHT(BY$1,2)),$T10&lt;=DATEVALUE("9/30/20"&amp;RIGHT(BZ$1,2))),AND($U10&gt;=DATEVALUE("10/1/20"&amp;RIGHT(BY$1,2)),$U10&lt;=DATEVALUE("9/30/20"&amp;RIGHT(BZ$1,2))),AND($T10&lt;=DATEVALUE("10/1/20"&amp;RIGHT(BY$1,2)),$U10&gt;=DATEVALUE("9/30/20"&amp;RIGHT(BZ$1,2)))),
IF(AND($T10&gt;=DATEVALUE("10/1/20"&amp;RIGHT(BY$1,2)),$U10&lt;=DATEVALUE("9/30/20"&amp;RIGHT(BZ$1,2))),NETWORKDAYS($T10,$U10,Holidays!$J$3:$J$937),
IF(AND($T10&lt;DATEVALUE("10/1/20"&amp;RIGHT(BY$1,2)),$U10&lt;=DATEVALUE("9/30/20"&amp;RIGHT(BZ$1,2))),NETWORKDAYS(DATEVALUE("10/1/20"&amp;RIGHT(BY$1,2)),$U10,Holidays!$J$3:$J$937),
IF($T10&lt;DATEVALUE("10/1/20"&amp;RIGHT(BY$1,2)),NETWORKDAYS(DATEVALUE("10/1/20"&amp;RIGHT(BY$1,2)),DATEVALUE("9/30/20"&amp;RIGHT(BZ$1,2)),Holidays!$J$3:$J$937),
IF($T10&gt;=DATEVALUE("10/1/20"&amp;RIGHT(BY$1,2)),NETWORKDAYS($T10,DATEVALUE("9/30/20"&amp;RIGHT(BZ$1,2)),Holidays!$J$3:$J$937),"")))),"")/(NETWORKDAYS($T10,$U10,Holidays!$J$3:$J$937)),0))</f>
        <v>0</v>
      </c>
      <c r="CA10" s="80">
        <f>IF($Q10="","",IFERROR(IF(OR(AND($T10&gt;=DATEVALUE("10/1/20"&amp;RIGHT(BZ$1,2)),$T10&lt;=DATEVALUE("9/30/20"&amp;RIGHT(CA$1,2))),AND($U10&gt;=DATEVALUE("10/1/20"&amp;RIGHT(BZ$1,2)),$U10&lt;=DATEVALUE("9/30/20"&amp;RIGHT(CA$1,2))),AND($T10&lt;=DATEVALUE("10/1/20"&amp;RIGHT(BZ$1,2)),$U10&gt;=DATEVALUE("9/30/20"&amp;RIGHT(CA$1,2)))),
IF(AND($T10&gt;=DATEVALUE("10/1/20"&amp;RIGHT(BZ$1,2)),$U10&lt;=DATEVALUE("9/30/20"&amp;RIGHT(CA$1,2))),NETWORKDAYS($T10,$U10,Holidays!$J$3:$J$937),
IF(AND($T10&lt;DATEVALUE("10/1/20"&amp;RIGHT(BZ$1,2)),$U10&lt;=DATEVALUE("9/30/20"&amp;RIGHT(CA$1,2))),NETWORKDAYS(DATEVALUE("10/1/20"&amp;RIGHT(BZ$1,2)),$U10,Holidays!$J$3:$J$937),
IF($T10&lt;DATEVALUE("10/1/20"&amp;RIGHT(BZ$1,2)),NETWORKDAYS(DATEVALUE("10/1/20"&amp;RIGHT(BZ$1,2)),DATEVALUE("9/30/20"&amp;RIGHT(CA$1,2)),Holidays!$J$3:$J$937),
IF($T10&gt;=DATEVALUE("10/1/20"&amp;RIGHT(BZ$1,2)),NETWORKDAYS($T10,DATEVALUE("9/30/20"&amp;RIGHT(CA$1,2)),Holidays!$J$3:$J$937),"")))),"")/(NETWORKDAYS($T10,$U10,Holidays!$J$3:$J$937)),0))</f>
        <v>0</v>
      </c>
      <c r="CB10" s="80">
        <f>IF($Q10="","",IFERROR(IF(OR(AND($T10&gt;=DATEVALUE("10/1/20"&amp;RIGHT(CA$1,2)),$T10&lt;=DATEVALUE("9/30/20"&amp;RIGHT(CB$1,2))),AND($U10&gt;=DATEVALUE("10/1/20"&amp;RIGHT(CA$1,2)),$U10&lt;=DATEVALUE("9/30/20"&amp;RIGHT(CB$1,2))),AND($T10&lt;=DATEVALUE("10/1/20"&amp;RIGHT(CA$1,2)),$U10&gt;=DATEVALUE("9/30/20"&amp;RIGHT(CB$1,2)))),
IF(AND($T10&gt;=DATEVALUE("10/1/20"&amp;RIGHT(CA$1,2)),$U10&lt;=DATEVALUE("9/30/20"&amp;RIGHT(CB$1,2))),NETWORKDAYS($T10,$U10,Holidays!$J$3:$J$937),
IF(AND($T10&lt;DATEVALUE("10/1/20"&amp;RIGHT(CA$1,2)),$U10&lt;=DATEVALUE("9/30/20"&amp;RIGHT(CB$1,2))),NETWORKDAYS(DATEVALUE("10/1/20"&amp;RIGHT(CA$1,2)),$U10,Holidays!$J$3:$J$937),
IF($T10&lt;DATEVALUE("10/1/20"&amp;RIGHT(CA$1,2)),NETWORKDAYS(DATEVALUE("10/1/20"&amp;RIGHT(CA$1,2)),DATEVALUE("9/30/20"&amp;RIGHT(CB$1,2)),Holidays!$J$3:$J$937),
IF($T10&gt;=DATEVALUE("10/1/20"&amp;RIGHT(CA$1,2)),NETWORKDAYS($T10,DATEVALUE("9/30/20"&amp;RIGHT(CB$1,2)),Holidays!$J$3:$J$937),"")))),"")/(NETWORKDAYS($T10,$U10,Holidays!$J$3:$J$937)),0))</f>
        <v>0</v>
      </c>
      <c r="CC10" s="80"/>
    </row>
    <row r="11" spans="1:87" s="78" customFormat="1">
      <c r="A11" s="78" t="s">
        <v>262</v>
      </c>
      <c r="B11" s="79" t="s">
        <v>117</v>
      </c>
      <c r="C11" s="87" t="s">
        <v>150</v>
      </c>
      <c r="D11" s="87" t="s">
        <v>135</v>
      </c>
      <c r="E11" s="87">
        <v>1</v>
      </c>
      <c r="F11" s="129">
        <v>209500</v>
      </c>
      <c r="G11" s="87" t="s">
        <v>122</v>
      </c>
      <c r="H11" s="108"/>
      <c r="I11" s="87" t="s">
        <v>140</v>
      </c>
      <c r="J11" s="87" t="s">
        <v>124</v>
      </c>
      <c r="K11" s="108">
        <v>0</v>
      </c>
      <c r="L11" s="82">
        <f t="shared" si="4"/>
        <v>100</v>
      </c>
      <c r="M11" s="110">
        <f t="shared" si="5"/>
        <v>209500</v>
      </c>
      <c r="N11" s="111">
        <f>VLOOKUP(I11,$AB$6:$AD$20,3,FALSE)*H11</f>
        <v>0</v>
      </c>
      <c r="O11" s="110">
        <f t="shared" si="6"/>
        <v>0</v>
      </c>
      <c r="P11" s="110">
        <f t="shared" si="0"/>
        <v>209500</v>
      </c>
      <c r="Q11" s="108">
        <v>120</v>
      </c>
      <c r="R11" s="130">
        <f t="shared" si="7"/>
        <v>5.2904109589041095</v>
      </c>
      <c r="S11" s="107">
        <v>45952</v>
      </c>
      <c r="T11" s="83">
        <f>IF(NOT(Q11=""),IF(NOT($S11=""),$S11,#REF!),"")</f>
        <v>45952</v>
      </c>
      <c r="U11" s="83">
        <f t="shared" si="8"/>
        <v>46072</v>
      </c>
      <c r="V11" s="83">
        <f t="shared" si="11"/>
        <v>46120</v>
      </c>
      <c r="W11" s="83">
        <f>WORKDAY.INTL(S11, Q11, "0000011", $AH$6:$AH$90)</f>
        <v>46128</v>
      </c>
      <c r="X11" s="84">
        <f t="shared" si="9"/>
        <v>209500</v>
      </c>
      <c r="Y11" s="84">
        <f t="shared" si="10"/>
        <v>248291.93835616438</v>
      </c>
      <c r="Z11" s="89"/>
      <c r="AA11" s="80"/>
      <c r="AB11" s="90" t="s">
        <v>123</v>
      </c>
      <c r="AC11" s="87"/>
      <c r="AD11" s="91">
        <v>153.16999999999999</v>
      </c>
      <c r="AE11" s="80"/>
      <c r="AF11" s="80" t="s">
        <v>151</v>
      </c>
      <c r="AG11" s="80" t="s">
        <v>152</v>
      </c>
      <c r="AH11" s="88">
        <v>44382</v>
      </c>
      <c r="AI11" s="80"/>
      <c r="AJ11" s="80"/>
      <c r="AK11" s="80"/>
      <c r="AL11" s="80">
        <f t="shared" ca="1" si="1"/>
        <v>0</v>
      </c>
      <c r="AM11" s="80"/>
      <c r="AN11" s="80">
        <f t="shared" ca="1" si="2"/>
        <v>0</v>
      </c>
      <c r="AO11" s="80">
        <f t="shared" ca="1" si="2"/>
        <v>0</v>
      </c>
      <c r="AP11" s="80">
        <f t="shared" ca="1" si="2"/>
        <v>0</v>
      </c>
      <c r="AQ11" s="80">
        <f t="shared" ca="1" si="2"/>
        <v>0</v>
      </c>
      <c r="AR11" s="80">
        <f t="shared" ca="1" si="2"/>
        <v>0</v>
      </c>
      <c r="AS11" s="80">
        <f t="shared" ca="1" si="2"/>
        <v>0</v>
      </c>
      <c r="AT11" s="80">
        <f t="shared" ca="1" si="2"/>
        <v>0</v>
      </c>
      <c r="AU11" s="80">
        <f t="shared" ca="1" si="2"/>
        <v>0</v>
      </c>
      <c r="AV11" s="80">
        <f t="shared" ca="1" si="2"/>
        <v>0</v>
      </c>
      <c r="AW11" s="80">
        <f t="shared" ca="1" si="2"/>
        <v>0</v>
      </c>
      <c r="AX11" s="80">
        <f t="shared" ca="1" si="3"/>
        <v>0</v>
      </c>
      <c r="AY11" s="80">
        <f t="shared" ca="1" si="3"/>
        <v>0</v>
      </c>
      <c r="AZ11" s="80">
        <f t="shared" ca="1" si="3"/>
        <v>0</v>
      </c>
      <c r="BA11" s="80">
        <f t="shared" ca="1" si="3"/>
        <v>0</v>
      </c>
      <c r="BB11" s="80">
        <f t="shared" ca="1" si="3"/>
        <v>0</v>
      </c>
      <c r="BC11" s="80">
        <f t="shared" ca="1" si="3"/>
        <v>0</v>
      </c>
      <c r="BD11" s="80">
        <f t="shared" ca="1" si="3"/>
        <v>0</v>
      </c>
      <c r="BE11" s="80">
        <f t="shared" ca="1" si="3"/>
        <v>0</v>
      </c>
      <c r="BF11" s="80">
        <f t="shared" ca="1" si="3"/>
        <v>0</v>
      </c>
      <c r="BG11" s="80">
        <f t="shared" ca="1" si="3"/>
        <v>0</v>
      </c>
      <c r="BH11" s="80"/>
      <c r="BI11" s="80">
        <f>IF($Q11="","",IFERROR(IF(OR(AND($T11&gt;=DATEVALUE("10/1/20"&amp;RIGHT(BH$1,2)),$T11&lt;=DATEVALUE("9/30/20"&amp;RIGHT(BI$1,2))),AND($U11&gt;=DATEVALUE("10/1/20"&amp;RIGHT(BH$1,2)),$U11&lt;=DATEVALUE("9/30/20"&amp;RIGHT(BI$1,2))),AND($T11&lt;=DATEVALUE("10/1/20"&amp;RIGHT(BH$1,2)),$U11&gt;=DATEVALUE("9/30/20"&amp;RIGHT(BI$1,2)))),
IF(AND($T11&gt;=DATEVALUE("10/1/20"&amp;RIGHT(BH$1,2)),$U11&lt;=DATEVALUE("9/30/20"&amp;RIGHT(BI$1,2))),NETWORKDAYS($T11,$U11,Holidays!$J$3:$J$937),
IF(AND($T11&lt;DATEVALUE("10/1/20"&amp;RIGHT(BH$1,2)),$U11&lt;=DATEVALUE("9/30/20"&amp;RIGHT(BI$1,2))),NETWORKDAYS(DATEVALUE("10/1/20"&amp;RIGHT(BH$1,2)),$U11,Holidays!$J$3:$J$937),
IF($T11&lt;DATEVALUE("10/1/20"&amp;RIGHT(BH$1,2)),NETWORKDAYS(DATEVALUE("10/1/20"&amp;RIGHT(BH$1,2)),DATEVALUE("9/30/20"&amp;RIGHT(BI$1,2)),Holidays!$J$3:$J$937),
IF($T11&gt;=DATEVALUE("10/1/20"&amp;RIGHT(BH$1,2)),NETWORKDAYS($T11,DATEVALUE("9/30/20"&amp;RIGHT(BI$1,2)),Holidays!$J$3:$J$937),"")))),"")/(NETWORKDAYS($T11,$U11,Holidays!$J$3:$J$937)),0))</f>
        <v>0</v>
      </c>
      <c r="BJ11" s="80">
        <f>IF($Q11="","",IFERROR(IF(OR(AND($T11&gt;=DATEVALUE("10/1/20"&amp;RIGHT(BI$1,2)),$T11&lt;=DATEVALUE("9/30/20"&amp;RIGHT(BJ$1,2))),AND($U11&gt;=DATEVALUE("10/1/20"&amp;RIGHT(BI$1,2)),$U11&lt;=DATEVALUE("9/30/20"&amp;RIGHT(BJ$1,2))),AND($T11&lt;=DATEVALUE("10/1/20"&amp;RIGHT(BI$1,2)),$U11&gt;=DATEVALUE("9/30/20"&amp;RIGHT(BJ$1,2)))),
IF(AND($T11&gt;=DATEVALUE("10/1/20"&amp;RIGHT(BI$1,2)),$U11&lt;=DATEVALUE("9/30/20"&amp;RIGHT(BJ$1,2))),NETWORKDAYS($T11,$U11,Holidays!$J$3:$J$937),
IF(AND($T11&lt;DATEVALUE("10/1/20"&amp;RIGHT(BI$1,2)),$U11&lt;=DATEVALUE("9/30/20"&amp;RIGHT(BJ$1,2))),NETWORKDAYS(DATEVALUE("10/1/20"&amp;RIGHT(BI$1,2)),$U11,Holidays!$J$3:$J$937),
IF($T11&lt;DATEVALUE("10/1/20"&amp;RIGHT(BI$1,2)),NETWORKDAYS(DATEVALUE("10/1/20"&amp;RIGHT(BI$1,2)),DATEVALUE("9/30/20"&amp;RIGHT(BJ$1,2)),Holidays!$J$3:$J$937),
IF($T11&gt;=DATEVALUE("10/1/20"&amp;RIGHT(BI$1,2)),NETWORKDAYS($T11,DATEVALUE("9/30/20"&amp;RIGHT(BJ$1,2)),Holidays!$J$3:$J$937),"")))),"")/(NETWORKDAYS($T11,$U11,Holidays!$J$3:$J$937)),0))</f>
        <v>0</v>
      </c>
      <c r="BK11" s="80">
        <f>IF($Q11="","",IFERROR(IF(OR(AND($T11&gt;=DATEVALUE("10/1/20"&amp;RIGHT(BJ$1,2)),$T11&lt;=DATEVALUE("9/30/20"&amp;RIGHT(BK$1,2))),AND($U11&gt;=DATEVALUE("10/1/20"&amp;RIGHT(BJ$1,2)),$U11&lt;=DATEVALUE("9/30/20"&amp;RIGHT(BK$1,2))),AND($T11&lt;=DATEVALUE("10/1/20"&amp;RIGHT(BJ$1,2)),$U11&gt;=DATEVALUE("9/30/20"&amp;RIGHT(BK$1,2)))),
IF(AND($T11&gt;=DATEVALUE("10/1/20"&amp;RIGHT(BJ$1,2)),$U11&lt;=DATEVALUE("9/30/20"&amp;RIGHT(BK$1,2))),NETWORKDAYS($T11,$U11,Holidays!$J$3:$J$937),
IF(AND($T11&lt;DATEVALUE("10/1/20"&amp;RIGHT(BJ$1,2)),$U11&lt;=DATEVALUE("9/30/20"&amp;RIGHT(BK$1,2))),NETWORKDAYS(DATEVALUE("10/1/20"&amp;RIGHT(BJ$1,2)),$U11,Holidays!$J$3:$J$937),
IF($T11&lt;DATEVALUE("10/1/20"&amp;RIGHT(BJ$1,2)),NETWORKDAYS(DATEVALUE("10/1/20"&amp;RIGHT(BJ$1,2)),DATEVALUE("9/30/20"&amp;RIGHT(BK$1,2)),Holidays!$J$3:$J$937),
IF($T11&gt;=DATEVALUE("10/1/20"&amp;RIGHT(BJ$1,2)),NETWORKDAYS($T11,DATEVALUE("9/30/20"&amp;RIGHT(BK$1,2)),Holidays!$J$3:$J$937),"")))),"")/(NETWORKDAYS($T11,$U11,Holidays!$J$3:$J$937)),0))</f>
        <v>0</v>
      </c>
      <c r="BL11" s="80">
        <f>IF($Q11="","",IFERROR(IF(OR(AND($T11&gt;=DATEVALUE("10/1/20"&amp;RIGHT(BK$1,2)),$T11&lt;=DATEVALUE("9/30/20"&amp;RIGHT(BL$1,2))),AND($U11&gt;=DATEVALUE("10/1/20"&amp;RIGHT(BK$1,2)),$U11&lt;=DATEVALUE("9/30/20"&amp;RIGHT(BL$1,2))),AND($T11&lt;=DATEVALUE("10/1/20"&amp;RIGHT(BK$1,2)),$U11&gt;=DATEVALUE("9/30/20"&amp;RIGHT(BL$1,2)))),
IF(AND($T11&gt;=DATEVALUE("10/1/20"&amp;RIGHT(BK$1,2)),$U11&lt;=DATEVALUE("9/30/20"&amp;RIGHT(BL$1,2))),NETWORKDAYS($T11,$U11,Holidays!$J$3:$J$937),
IF(AND($T11&lt;DATEVALUE("10/1/20"&amp;RIGHT(BK$1,2)),$U11&lt;=DATEVALUE("9/30/20"&amp;RIGHT(BL$1,2))),NETWORKDAYS(DATEVALUE("10/1/20"&amp;RIGHT(BK$1,2)),$U11,Holidays!$J$3:$J$937),
IF($T11&lt;DATEVALUE("10/1/20"&amp;RIGHT(BK$1,2)),NETWORKDAYS(DATEVALUE("10/1/20"&amp;RIGHT(BK$1,2)),DATEVALUE("9/30/20"&amp;RIGHT(BL$1,2)),Holidays!$J$3:$J$937),
IF($T11&gt;=DATEVALUE("10/1/20"&amp;RIGHT(BK$1,2)),NETWORKDAYS($T11,DATEVALUE("9/30/20"&amp;RIGHT(BL$1,2)),Holidays!$J$3:$J$937),"")))),"")/(NETWORKDAYS($T11,$U11,Holidays!$J$3:$J$937)),0))</f>
        <v>0</v>
      </c>
      <c r="BM11" s="80">
        <f>IF($Q11="","",IFERROR(IF(OR(AND($T11&gt;=DATEVALUE("10/1/20"&amp;RIGHT(BL$1,2)),$T11&lt;=DATEVALUE("9/30/20"&amp;RIGHT(BM$1,2))),AND($U11&gt;=DATEVALUE("10/1/20"&amp;RIGHT(BL$1,2)),$U11&lt;=DATEVALUE("9/30/20"&amp;RIGHT(BM$1,2))),AND($T11&lt;=DATEVALUE("10/1/20"&amp;RIGHT(BL$1,2)),$U11&gt;=DATEVALUE("9/30/20"&amp;RIGHT(BM$1,2)))),
IF(AND($T11&gt;=DATEVALUE("10/1/20"&amp;RIGHT(BL$1,2)),$U11&lt;=DATEVALUE("9/30/20"&amp;RIGHT(BM$1,2))),NETWORKDAYS($T11,$U11,Holidays!$J$3:$J$937),
IF(AND($T11&lt;DATEVALUE("10/1/20"&amp;RIGHT(BL$1,2)),$U11&lt;=DATEVALUE("9/30/20"&amp;RIGHT(BM$1,2))),NETWORKDAYS(DATEVALUE("10/1/20"&amp;RIGHT(BL$1,2)),$U11,Holidays!$J$3:$J$937),
IF($T11&lt;DATEVALUE("10/1/20"&amp;RIGHT(BL$1,2)),NETWORKDAYS(DATEVALUE("10/1/20"&amp;RIGHT(BL$1,2)),DATEVALUE("9/30/20"&amp;RIGHT(BM$1,2)),Holidays!$J$3:$J$937),
IF($T11&gt;=DATEVALUE("10/1/20"&amp;RIGHT(BL$1,2)),NETWORKDAYS($T11,DATEVALUE("9/30/20"&amp;RIGHT(BM$1,2)),Holidays!$J$3:$J$937),"")))),"")/(NETWORKDAYS($T11,$U11,Holidays!$J$3:$J$937)),0))</f>
        <v>0</v>
      </c>
      <c r="BN11" s="80">
        <f>IF($Q11="","",IFERROR(IF(OR(AND($T11&gt;=DATEVALUE("10/1/20"&amp;RIGHT(BM$1,2)),$T11&lt;=DATEVALUE("9/30/20"&amp;RIGHT(BN$1,2))),AND($U11&gt;=DATEVALUE("10/1/20"&amp;RIGHT(BM$1,2)),$U11&lt;=DATEVALUE("9/30/20"&amp;RIGHT(BN$1,2))),AND($T11&lt;=DATEVALUE("10/1/20"&amp;RIGHT(BM$1,2)),$U11&gt;=DATEVALUE("9/30/20"&amp;RIGHT(BN$1,2)))),
IF(AND($T11&gt;=DATEVALUE("10/1/20"&amp;RIGHT(BM$1,2)),$U11&lt;=DATEVALUE("9/30/20"&amp;RIGHT(BN$1,2))),NETWORKDAYS($T11,$U11,Holidays!$J$3:$J$937),
IF(AND($T11&lt;DATEVALUE("10/1/20"&amp;RIGHT(BM$1,2)),$U11&lt;=DATEVALUE("9/30/20"&amp;RIGHT(BN$1,2))),NETWORKDAYS(DATEVALUE("10/1/20"&amp;RIGHT(BM$1,2)),$U11,Holidays!$J$3:$J$937),
IF($T11&lt;DATEVALUE("10/1/20"&amp;RIGHT(BM$1,2)),NETWORKDAYS(DATEVALUE("10/1/20"&amp;RIGHT(BM$1,2)),DATEVALUE("9/30/20"&amp;RIGHT(BN$1,2)),Holidays!$J$3:$J$937),
IF($T11&gt;=DATEVALUE("10/1/20"&amp;RIGHT(BM$1,2)),NETWORKDAYS($T11,DATEVALUE("9/30/20"&amp;RIGHT(BN$1,2)),Holidays!$J$3:$J$937),"")))),"")/(NETWORKDAYS($T11,$U11,Holidays!$J$3:$J$937)),0))</f>
        <v>0</v>
      </c>
      <c r="BO11" s="80">
        <f>IF($Q11="","",IFERROR(IF(OR(AND($T11&gt;=DATEVALUE("10/1/20"&amp;RIGHT(BN$1,2)),$T11&lt;=DATEVALUE("9/30/20"&amp;RIGHT(BO$1,2))),AND($U11&gt;=DATEVALUE("10/1/20"&amp;RIGHT(BN$1,2)),$U11&lt;=DATEVALUE("9/30/20"&amp;RIGHT(BO$1,2))),AND($T11&lt;=DATEVALUE("10/1/20"&amp;RIGHT(BN$1,2)),$U11&gt;=DATEVALUE("9/30/20"&amp;RIGHT(BO$1,2)))),
IF(AND($T11&gt;=DATEVALUE("10/1/20"&amp;RIGHT(BN$1,2)),$U11&lt;=DATEVALUE("9/30/20"&amp;RIGHT(BO$1,2))),NETWORKDAYS($T11,$U11,Holidays!$J$3:$J$937),
IF(AND($T11&lt;DATEVALUE("10/1/20"&amp;RIGHT(BN$1,2)),$U11&lt;=DATEVALUE("9/30/20"&amp;RIGHT(BO$1,2))),NETWORKDAYS(DATEVALUE("10/1/20"&amp;RIGHT(BN$1,2)),$U11,Holidays!$J$3:$J$937),
IF($T11&lt;DATEVALUE("10/1/20"&amp;RIGHT(BN$1,2)),NETWORKDAYS(DATEVALUE("10/1/20"&amp;RIGHT(BN$1,2)),DATEVALUE("9/30/20"&amp;RIGHT(BO$1,2)),Holidays!$J$3:$J$937),
IF($T11&gt;=DATEVALUE("10/1/20"&amp;RIGHT(BN$1,2)),NETWORKDAYS($T11,DATEVALUE("9/30/20"&amp;RIGHT(BO$1,2)),Holidays!$J$3:$J$937),"")))),"")/(NETWORKDAYS($T11,$U11,Holidays!$J$3:$J$937)),0))</f>
        <v>0</v>
      </c>
      <c r="BP11" s="80">
        <f>IF($Q11="","",IFERROR(IF(OR(AND($T11&gt;=DATEVALUE("10/1/20"&amp;RIGHT(BO$1,2)),$T11&lt;=DATEVALUE("9/30/20"&amp;RIGHT(BP$1,2))),AND($U11&gt;=DATEVALUE("10/1/20"&amp;RIGHT(BO$1,2)),$U11&lt;=DATEVALUE("9/30/20"&amp;RIGHT(BP$1,2))),AND($T11&lt;=DATEVALUE("10/1/20"&amp;RIGHT(BO$1,2)),$U11&gt;=DATEVALUE("9/30/20"&amp;RIGHT(BP$1,2)))),
IF(AND($T11&gt;=DATEVALUE("10/1/20"&amp;RIGHT(BO$1,2)),$U11&lt;=DATEVALUE("9/30/20"&amp;RIGHT(BP$1,2))),NETWORKDAYS($T11,$U11,Holidays!$J$3:$J$937),
IF(AND($T11&lt;DATEVALUE("10/1/20"&amp;RIGHT(BO$1,2)),$U11&lt;=DATEVALUE("9/30/20"&amp;RIGHT(BP$1,2))),NETWORKDAYS(DATEVALUE("10/1/20"&amp;RIGHT(BO$1,2)),$U11,Holidays!$J$3:$J$937),
IF($T11&lt;DATEVALUE("10/1/20"&amp;RIGHT(BO$1,2)),NETWORKDAYS(DATEVALUE("10/1/20"&amp;RIGHT(BO$1,2)),DATEVALUE("9/30/20"&amp;RIGHT(BP$1,2)),Holidays!$J$3:$J$937),
IF($T11&gt;=DATEVALUE("10/1/20"&amp;RIGHT(BO$1,2)),NETWORKDAYS($T11,DATEVALUE("9/30/20"&amp;RIGHT(BP$1,2)),Holidays!$J$3:$J$937),"")))),"")/(NETWORKDAYS($T11,$U11,Holidays!$J$3:$J$937)),0))</f>
        <v>0</v>
      </c>
      <c r="BQ11" s="80">
        <f>IF($Q11="","",IFERROR(IF(OR(AND($T11&gt;=DATEVALUE("10/1/20"&amp;RIGHT(BP$1,2)),$T11&lt;=DATEVALUE("9/30/20"&amp;RIGHT(BQ$1,2))),AND($U11&gt;=DATEVALUE("10/1/20"&amp;RIGHT(BP$1,2)),$U11&lt;=DATEVALUE("9/30/20"&amp;RIGHT(BQ$1,2))),AND($T11&lt;=DATEVALUE("10/1/20"&amp;RIGHT(BP$1,2)),$U11&gt;=DATEVALUE("9/30/20"&amp;RIGHT(BQ$1,2)))),
IF(AND($T11&gt;=DATEVALUE("10/1/20"&amp;RIGHT(BP$1,2)),$U11&lt;=DATEVALUE("9/30/20"&amp;RIGHT(BQ$1,2))),NETWORKDAYS($T11,$U11,Holidays!$J$3:$J$937),
IF(AND($T11&lt;DATEVALUE("10/1/20"&amp;RIGHT(BP$1,2)),$U11&lt;=DATEVALUE("9/30/20"&amp;RIGHT(BQ$1,2))),NETWORKDAYS(DATEVALUE("10/1/20"&amp;RIGHT(BP$1,2)),$U11,Holidays!$J$3:$J$937),
IF($T11&lt;DATEVALUE("10/1/20"&amp;RIGHT(BP$1,2)),NETWORKDAYS(DATEVALUE("10/1/20"&amp;RIGHT(BP$1,2)),DATEVALUE("9/30/20"&amp;RIGHT(BQ$1,2)),Holidays!$J$3:$J$937),
IF($T11&gt;=DATEVALUE("10/1/20"&amp;RIGHT(BP$1,2)),NETWORKDAYS($T11,DATEVALUE("9/30/20"&amp;RIGHT(BQ$1,2)),Holidays!$J$3:$J$937),"")))),"")/(NETWORKDAYS($T11,$U11,Holidays!$J$3:$J$937)),0))</f>
        <v>0</v>
      </c>
      <c r="BR11" s="80">
        <f>IF($Q11="","",IFERROR(IF(OR(AND($T11&gt;=DATEVALUE("10/1/20"&amp;RIGHT(BQ$1,2)),$T11&lt;=DATEVALUE("9/30/20"&amp;RIGHT(BR$1,2))),AND($U11&gt;=DATEVALUE("10/1/20"&amp;RIGHT(BQ$1,2)),$U11&lt;=DATEVALUE("9/30/20"&amp;RIGHT(BR$1,2))),AND($T11&lt;=DATEVALUE("10/1/20"&amp;RIGHT(BQ$1,2)),$U11&gt;=DATEVALUE("9/30/20"&amp;RIGHT(BR$1,2)))),
IF(AND($T11&gt;=DATEVALUE("10/1/20"&amp;RIGHT(BQ$1,2)),$U11&lt;=DATEVALUE("9/30/20"&amp;RIGHT(BR$1,2))),NETWORKDAYS($T11,$U11,Holidays!$J$3:$J$937),
IF(AND($T11&lt;DATEVALUE("10/1/20"&amp;RIGHT(BQ$1,2)),$U11&lt;=DATEVALUE("9/30/20"&amp;RIGHT(BR$1,2))),NETWORKDAYS(DATEVALUE("10/1/20"&amp;RIGHT(BQ$1,2)),$U11,Holidays!$J$3:$J$937),
IF($T11&lt;DATEVALUE("10/1/20"&amp;RIGHT(BQ$1,2)),NETWORKDAYS(DATEVALUE("10/1/20"&amp;RIGHT(BQ$1,2)),DATEVALUE("9/30/20"&amp;RIGHT(BR$1,2)),Holidays!$J$3:$J$937),
IF($T11&gt;=DATEVALUE("10/1/20"&amp;RIGHT(BQ$1,2)),NETWORKDAYS($T11,DATEVALUE("9/30/20"&amp;RIGHT(BR$1,2)),Holidays!$J$3:$J$937),"")))),"")/(NETWORKDAYS($T11,$U11,Holidays!$J$3:$J$937)),0))</f>
        <v>0</v>
      </c>
      <c r="BS11" s="80">
        <f>IF($Q11="","",IFERROR(IF(OR(AND($T11&gt;=DATEVALUE("10/1/20"&amp;RIGHT(BR$1,2)),$T11&lt;=DATEVALUE("9/30/20"&amp;RIGHT(BS$1,2))),AND($U11&gt;=DATEVALUE("10/1/20"&amp;RIGHT(BR$1,2)),$U11&lt;=DATEVALUE("9/30/20"&amp;RIGHT(BS$1,2))),AND($T11&lt;=DATEVALUE("10/1/20"&amp;RIGHT(BR$1,2)),$U11&gt;=DATEVALUE("9/30/20"&amp;RIGHT(BS$1,2)))),
IF(AND($T11&gt;=DATEVALUE("10/1/20"&amp;RIGHT(BR$1,2)),$U11&lt;=DATEVALUE("9/30/20"&amp;RIGHT(BS$1,2))),NETWORKDAYS($T11,$U11,Holidays!$J$3:$J$937),
IF(AND($T11&lt;DATEVALUE("10/1/20"&amp;RIGHT(BR$1,2)),$U11&lt;=DATEVALUE("9/30/20"&amp;RIGHT(BS$1,2))),NETWORKDAYS(DATEVALUE("10/1/20"&amp;RIGHT(BR$1,2)),$U11,Holidays!$J$3:$J$937),
IF($T11&lt;DATEVALUE("10/1/20"&amp;RIGHT(BR$1,2)),NETWORKDAYS(DATEVALUE("10/1/20"&amp;RIGHT(BR$1,2)),DATEVALUE("9/30/20"&amp;RIGHT(BS$1,2)),Holidays!$J$3:$J$937),
IF($T11&gt;=DATEVALUE("10/1/20"&amp;RIGHT(BR$1,2)),NETWORKDAYS($T11,DATEVALUE("9/30/20"&amp;RIGHT(BS$1,2)),Holidays!$J$3:$J$937),"")))),"")/(NETWORKDAYS($T11,$U11,Holidays!$J$3:$J$937)),0))</f>
        <v>1</v>
      </c>
      <c r="BT11" s="80">
        <f>IF($Q11="","",IFERROR(IF(OR(AND($T11&gt;=DATEVALUE("10/1/20"&amp;RIGHT(BS$1,2)),$T11&lt;=DATEVALUE("9/30/20"&amp;RIGHT(BT$1,2))),AND($U11&gt;=DATEVALUE("10/1/20"&amp;RIGHT(BS$1,2)),$U11&lt;=DATEVALUE("9/30/20"&amp;RIGHT(BT$1,2))),AND($T11&lt;=DATEVALUE("10/1/20"&amp;RIGHT(BS$1,2)),$U11&gt;=DATEVALUE("9/30/20"&amp;RIGHT(BT$1,2)))),
IF(AND($T11&gt;=DATEVALUE("10/1/20"&amp;RIGHT(BS$1,2)),$U11&lt;=DATEVALUE("9/30/20"&amp;RIGHT(BT$1,2))),NETWORKDAYS($T11,$U11,Holidays!$J$3:$J$937),
IF(AND($T11&lt;DATEVALUE("10/1/20"&amp;RIGHT(BS$1,2)),$U11&lt;=DATEVALUE("9/30/20"&amp;RIGHT(BT$1,2))),NETWORKDAYS(DATEVALUE("10/1/20"&amp;RIGHT(BS$1,2)),$U11,Holidays!$J$3:$J$937),
IF($T11&lt;DATEVALUE("10/1/20"&amp;RIGHT(BS$1,2)),NETWORKDAYS(DATEVALUE("10/1/20"&amp;RIGHT(BS$1,2)),DATEVALUE("9/30/20"&amp;RIGHT(BT$1,2)),Holidays!$J$3:$J$937),
IF($T11&gt;=DATEVALUE("10/1/20"&amp;RIGHT(BS$1,2)),NETWORKDAYS($T11,DATEVALUE("9/30/20"&amp;RIGHT(BT$1,2)),Holidays!$J$3:$J$937),"")))),"")/(NETWORKDAYS($T11,$U11,Holidays!$J$3:$J$937)),0))</f>
        <v>0</v>
      </c>
      <c r="BU11" s="80">
        <f>IF($Q11="","",IFERROR(IF(OR(AND($T11&gt;=DATEVALUE("10/1/20"&amp;RIGHT(BT$1,2)),$T11&lt;=DATEVALUE("9/30/20"&amp;RIGHT(BU$1,2))),AND($U11&gt;=DATEVALUE("10/1/20"&amp;RIGHT(BT$1,2)),$U11&lt;=DATEVALUE("9/30/20"&amp;RIGHT(BU$1,2))),AND($T11&lt;=DATEVALUE("10/1/20"&amp;RIGHT(BT$1,2)),$U11&gt;=DATEVALUE("9/30/20"&amp;RIGHT(BU$1,2)))),
IF(AND($T11&gt;=DATEVALUE("10/1/20"&amp;RIGHT(BT$1,2)),$U11&lt;=DATEVALUE("9/30/20"&amp;RIGHT(BU$1,2))),NETWORKDAYS($T11,$U11,Holidays!$J$3:$J$937),
IF(AND($T11&lt;DATEVALUE("10/1/20"&amp;RIGHT(BT$1,2)),$U11&lt;=DATEVALUE("9/30/20"&amp;RIGHT(BU$1,2))),NETWORKDAYS(DATEVALUE("10/1/20"&amp;RIGHT(BT$1,2)),$U11,Holidays!$J$3:$J$937),
IF($T11&lt;DATEVALUE("10/1/20"&amp;RIGHT(BT$1,2)),NETWORKDAYS(DATEVALUE("10/1/20"&amp;RIGHT(BT$1,2)),DATEVALUE("9/30/20"&amp;RIGHT(BU$1,2)),Holidays!$J$3:$J$937),
IF($T11&gt;=DATEVALUE("10/1/20"&amp;RIGHT(BT$1,2)),NETWORKDAYS($T11,DATEVALUE("9/30/20"&amp;RIGHT(BU$1,2)),Holidays!$J$3:$J$937),"")))),"")/(NETWORKDAYS($T11,$U11,Holidays!$J$3:$J$937)),0))</f>
        <v>0</v>
      </c>
      <c r="BV11" s="80">
        <f>IF($Q11="","",IFERROR(IF(OR(AND($T11&gt;=DATEVALUE("10/1/20"&amp;RIGHT(BU$1,2)),$T11&lt;=DATEVALUE("9/30/20"&amp;RIGHT(BV$1,2))),AND($U11&gt;=DATEVALUE("10/1/20"&amp;RIGHT(BU$1,2)),$U11&lt;=DATEVALUE("9/30/20"&amp;RIGHT(BV$1,2))),AND($T11&lt;=DATEVALUE("10/1/20"&amp;RIGHT(BU$1,2)),$U11&gt;=DATEVALUE("9/30/20"&amp;RIGHT(BV$1,2)))),
IF(AND($T11&gt;=DATEVALUE("10/1/20"&amp;RIGHT(BU$1,2)),$U11&lt;=DATEVALUE("9/30/20"&amp;RIGHT(BV$1,2))),NETWORKDAYS($T11,$U11,Holidays!$J$3:$J$937),
IF(AND($T11&lt;DATEVALUE("10/1/20"&amp;RIGHT(BU$1,2)),$U11&lt;=DATEVALUE("9/30/20"&amp;RIGHT(BV$1,2))),NETWORKDAYS(DATEVALUE("10/1/20"&amp;RIGHT(BU$1,2)),$U11,Holidays!$J$3:$J$937),
IF($T11&lt;DATEVALUE("10/1/20"&amp;RIGHT(BU$1,2)),NETWORKDAYS(DATEVALUE("10/1/20"&amp;RIGHT(BU$1,2)),DATEVALUE("9/30/20"&amp;RIGHT(BV$1,2)),Holidays!$J$3:$J$937),
IF($T11&gt;=DATEVALUE("10/1/20"&amp;RIGHT(BU$1,2)),NETWORKDAYS($T11,DATEVALUE("9/30/20"&amp;RIGHT(BV$1,2)),Holidays!$J$3:$J$937),"")))),"")/(NETWORKDAYS($T11,$U11,Holidays!$J$3:$J$937)),0))</f>
        <v>0</v>
      </c>
      <c r="BW11" s="80">
        <f>IF($Q11="","",IFERROR(IF(OR(AND($T11&gt;=DATEVALUE("10/1/20"&amp;RIGHT(BV$1,2)),$T11&lt;=DATEVALUE("9/30/20"&amp;RIGHT(BW$1,2))),AND($U11&gt;=DATEVALUE("10/1/20"&amp;RIGHT(BV$1,2)),$U11&lt;=DATEVALUE("9/30/20"&amp;RIGHT(BW$1,2))),AND($T11&lt;=DATEVALUE("10/1/20"&amp;RIGHT(BV$1,2)),$U11&gt;=DATEVALUE("9/30/20"&amp;RIGHT(BW$1,2)))),
IF(AND($T11&gt;=DATEVALUE("10/1/20"&amp;RIGHT(BV$1,2)),$U11&lt;=DATEVALUE("9/30/20"&amp;RIGHT(BW$1,2))),NETWORKDAYS($T11,$U11,Holidays!$J$3:$J$937),
IF(AND($T11&lt;DATEVALUE("10/1/20"&amp;RIGHT(BV$1,2)),$U11&lt;=DATEVALUE("9/30/20"&amp;RIGHT(BW$1,2))),NETWORKDAYS(DATEVALUE("10/1/20"&amp;RIGHT(BV$1,2)),$U11,Holidays!$J$3:$J$937),
IF($T11&lt;DATEVALUE("10/1/20"&amp;RIGHT(BV$1,2)),NETWORKDAYS(DATEVALUE("10/1/20"&amp;RIGHT(BV$1,2)),DATEVALUE("9/30/20"&amp;RIGHT(BW$1,2)),Holidays!$J$3:$J$937),
IF($T11&gt;=DATEVALUE("10/1/20"&amp;RIGHT(BV$1,2)),NETWORKDAYS($T11,DATEVALUE("9/30/20"&amp;RIGHT(BW$1,2)),Holidays!$J$3:$J$937),"")))),"")/(NETWORKDAYS($T11,$U11,Holidays!$J$3:$J$937)),0))</f>
        <v>0</v>
      </c>
      <c r="BX11" s="80">
        <f>IF($Q11="","",IFERROR(IF(OR(AND($T11&gt;=DATEVALUE("10/1/20"&amp;RIGHT(BW$1,2)),$T11&lt;=DATEVALUE("9/30/20"&amp;RIGHT(BX$1,2))),AND($U11&gt;=DATEVALUE("10/1/20"&amp;RIGHT(BW$1,2)),$U11&lt;=DATEVALUE("9/30/20"&amp;RIGHT(BX$1,2))),AND($T11&lt;=DATEVALUE("10/1/20"&amp;RIGHT(BW$1,2)),$U11&gt;=DATEVALUE("9/30/20"&amp;RIGHT(BX$1,2)))),
IF(AND($T11&gt;=DATEVALUE("10/1/20"&amp;RIGHT(BW$1,2)),$U11&lt;=DATEVALUE("9/30/20"&amp;RIGHT(BX$1,2))),NETWORKDAYS($T11,$U11,Holidays!$J$3:$J$937),
IF(AND($T11&lt;DATEVALUE("10/1/20"&amp;RIGHT(BW$1,2)),$U11&lt;=DATEVALUE("9/30/20"&amp;RIGHT(BX$1,2))),NETWORKDAYS(DATEVALUE("10/1/20"&amp;RIGHT(BW$1,2)),$U11,Holidays!$J$3:$J$937),
IF($T11&lt;DATEVALUE("10/1/20"&amp;RIGHT(BW$1,2)),NETWORKDAYS(DATEVALUE("10/1/20"&amp;RIGHT(BW$1,2)),DATEVALUE("9/30/20"&amp;RIGHT(BX$1,2)),Holidays!$J$3:$J$937),
IF($T11&gt;=DATEVALUE("10/1/20"&amp;RIGHT(BW$1,2)),NETWORKDAYS($T11,DATEVALUE("9/30/20"&amp;RIGHT(BX$1,2)),Holidays!$J$3:$J$937),"")))),"")/(NETWORKDAYS($T11,$U11,Holidays!$J$3:$J$937)),0))</f>
        <v>0</v>
      </c>
      <c r="BY11" s="80">
        <f>IF($Q11="","",IFERROR(IF(OR(AND($T11&gt;=DATEVALUE("10/1/20"&amp;RIGHT(BX$1,2)),$T11&lt;=DATEVALUE("9/30/20"&amp;RIGHT(BY$1,2))),AND($U11&gt;=DATEVALUE("10/1/20"&amp;RIGHT(BX$1,2)),$U11&lt;=DATEVALUE("9/30/20"&amp;RIGHT(BY$1,2))),AND($T11&lt;=DATEVALUE("10/1/20"&amp;RIGHT(BX$1,2)),$U11&gt;=DATEVALUE("9/30/20"&amp;RIGHT(BY$1,2)))),
IF(AND($T11&gt;=DATEVALUE("10/1/20"&amp;RIGHT(BX$1,2)),$U11&lt;=DATEVALUE("9/30/20"&amp;RIGHT(BY$1,2))),NETWORKDAYS($T11,$U11,Holidays!$J$3:$J$937),
IF(AND($T11&lt;DATEVALUE("10/1/20"&amp;RIGHT(BX$1,2)),$U11&lt;=DATEVALUE("9/30/20"&amp;RIGHT(BY$1,2))),NETWORKDAYS(DATEVALUE("10/1/20"&amp;RIGHT(BX$1,2)),$U11,Holidays!$J$3:$J$937),
IF($T11&lt;DATEVALUE("10/1/20"&amp;RIGHT(BX$1,2)),NETWORKDAYS(DATEVALUE("10/1/20"&amp;RIGHT(BX$1,2)),DATEVALUE("9/30/20"&amp;RIGHT(BY$1,2)),Holidays!$J$3:$J$937),
IF($T11&gt;=DATEVALUE("10/1/20"&amp;RIGHT(BX$1,2)),NETWORKDAYS($T11,DATEVALUE("9/30/20"&amp;RIGHT(BY$1,2)),Holidays!$J$3:$J$937),"")))),"")/(NETWORKDAYS($T11,$U11,Holidays!$J$3:$J$937)),0))</f>
        <v>0</v>
      </c>
      <c r="BZ11" s="80">
        <f>IF($Q11="","",IFERROR(IF(OR(AND($T11&gt;=DATEVALUE("10/1/20"&amp;RIGHT(BY$1,2)),$T11&lt;=DATEVALUE("9/30/20"&amp;RIGHT(BZ$1,2))),AND($U11&gt;=DATEVALUE("10/1/20"&amp;RIGHT(BY$1,2)),$U11&lt;=DATEVALUE("9/30/20"&amp;RIGHT(BZ$1,2))),AND($T11&lt;=DATEVALUE("10/1/20"&amp;RIGHT(BY$1,2)),$U11&gt;=DATEVALUE("9/30/20"&amp;RIGHT(BZ$1,2)))),
IF(AND($T11&gt;=DATEVALUE("10/1/20"&amp;RIGHT(BY$1,2)),$U11&lt;=DATEVALUE("9/30/20"&amp;RIGHT(BZ$1,2))),NETWORKDAYS($T11,$U11,Holidays!$J$3:$J$937),
IF(AND($T11&lt;DATEVALUE("10/1/20"&amp;RIGHT(BY$1,2)),$U11&lt;=DATEVALUE("9/30/20"&amp;RIGHT(BZ$1,2))),NETWORKDAYS(DATEVALUE("10/1/20"&amp;RIGHT(BY$1,2)),$U11,Holidays!$J$3:$J$937),
IF($T11&lt;DATEVALUE("10/1/20"&amp;RIGHT(BY$1,2)),NETWORKDAYS(DATEVALUE("10/1/20"&amp;RIGHT(BY$1,2)),DATEVALUE("9/30/20"&amp;RIGHT(BZ$1,2)),Holidays!$J$3:$J$937),
IF($T11&gt;=DATEVALUE("10/1/20"&amp;RIGHT(BY$1,2)),NETWORKDAYS($T11,DATEVALUE("9/30/20"&amp;RIGHT(BZ$1,2)),Holidays!$J$3:$J$937),"")))),"")/(NETWORKDAYS($T11,$U11,Holidays!$J$3:$J$937)),0))</f>
        <v>0</v>
      </c>
      <c r="CA11" s="80">
        <f>IF($Q11="","",IFERROR(IF(OR(AND($T11&gt;=DATEVALUE("10/1/20"&amp;RIGHT(BZ$1,2)),$T11&lt;=DATEVALUE("9/30/20"&amp;RIGHT(CA$1,2))),AND($U11&gt;=DATEVALUE("10/1/20"&amp;RIGHT(BZ$1,2)),$U11&lt;=DATEVALUE("9/30/20"&amp;RIGHT(CA$1,2))),AND($T11&lt;=DATEVALUE("10/1/20"&amp;RIGHT(BZ$1,2)),$U11&gt;=DATEVALUE("9/30/20"&amp;RIGHT(CA$1,2)))),
IF(AND($T11&gt;=DATEVALUE("10/1/20"&amp;RIGHT(BZ$1,2)),$U11&lt;=DATEVALUE("9/30/20"&amp;RIGHT(CA$1,2))),NETWORKDAYS($T11,$U11,Holidays!$J$3:$J$937),
IF(AND($T11&lt;DATEVALUE("10/1/20"&amp;RIGHT(BZ$1,2)),$U11&lt;=DATEVALUE("9/30/20"&amp;RIGHT(CA$1,2))),NETWORKDAYS(DATEVALUE("10/1/20"&amp;RIGHT(BZ$1,2)),$U11,Holidays!$J$3:$J$937),
IF($T11&lt;DATEVALUE("10/1/20"&amp;RIGHT(BZ$1,2)),NETWORKDAYS(DATEVALUE("10/1/20"&amp;RIGHT(BZ$1,2)),DATEVALUE("9/30/20"&amp;RIGHT(CA$1,2)),Holidays!$J$3:$J$937),
IF($T11&gt;=DATEVALUE("10/1/20"&amp;RIGHT(BZ$1,2)),NETWORKDAYS($T11,DATEVALUE("9/30/20"&amp;RIGHT(CA$1,2)),Holidays!$J$3:$J$937),"")))),"")/(NETWORKDAYS($T11,$U11,Holidays!$J$3:$J$937)),0))</f>
        <v>0</v>
      </c>
      <c r="CB11" s="80">
        <f>IF($Q11="","",IFERROR(IF(OR(AND($T11&gt;=DATEVALUE("10/1/20"&amp;RIGHT(CA$1,2)),$T11&lt;=DATEVALUE("9/30/20"&amp;RIGHT(CB$1,2))),AND($U11&gt;=DATEVALUE("10/1/20"&amp;RIGHT(CA$1,2)),$U11&lt;=DATEVALUE("9/30/20"&amp;RIGHT(CB$1,2))),AND($T11&lt;=DATEVALUE("10/1/20"&amp;RIGHT(CA$1,2)),$U11&gt;=DATEVALUE("9/30/20"&amp;RIGHT(CB$1,2)))),
IF(AND($T11&gt;=DATEVALUE("10/1/20"&amp;RIGHT(CA$1,2)),$U11&lt;=DATEVALUE("9/30/20"&amp;RIGHT(CB$1,2))),NETWORKDAYS($T11,$U11,Holidays!$J$3:$J$937),
IF(AND($T11&lt;DATEVALUE("10/1/20"&amp;RIGHT(CA$1,2)),$U11&lt;=DATEVALUE("9/30/20"&amp;RIGHT(CB$1,2))),NETWORKDAYS(DATEVALUE("10/1/20"&amp;RIGHT(CA$1,2)),$U11,Holidays!$J$3:$J$937),
IF($T11&lt;DATEVALUE("10/1/20"&amp;RIGHT(CA$1,2)),NETWORKDAYS(DATEVALUE("10/1/20"&amp;RIGHT(CA$1,2)),DATEVALUE("9/30/20"&amp;RIGHT(CB$1,2)),Holidays!$J$3:$J$937),
IF($T11&gt;=DATEVALUE("10/1/20"&amp;RIGHT(CA$1,2)),NETWORKDAYS($T11,DATEVALUE("9/30/20"&amp;RIGHT(CB$1,2)),Holidays!$J$3:$J$937),"")))),"")/(NETWORKDAYS($T11,$U11,Holidays!$J$3:$J$937)),0))</f>
        <v>0</v>
      </c>
      <c r="CC11" s="80"/>
    </row>
    <row r="12" spans="1:87" s="78" customFormat="1">
      <c r="A12" s="78" t="s">
        <v>262</v>
      </c>
      <c r="B12" s="79" t="s">
        <v>117</v>
      </c>
      <c r="C12" s="128" t="s">
        <v>153</v>
      </c>
      <c r="D12" s="87"/>
      <c r="E12" s="108"/>
      <c r="F12" s="115"/>
      <c r="G12" s="87"/>
      <c r="H12" s="108"/>
      <c r="I12" s="87"/>
      <c r="J12" s="87"/>
      <c r="K12" s="108"/>
      <c r="L12" s="82"/>
      <c r="M12" s="110"/>
      <c r="N12" s="111"/>
      <c r="O12" s="110"/>
      <c r="P12" s="110"/>
      <c r="Q12" s="108"/>
      <c r="R12" s="130"/>
      <c r="S12" s="107"/>
      <c r="T12" s="83"/>
      <c r="U12" s="83"/>
      <c r="V12" s="83"/>
      <c r="W12" s="83"/>
      <c r="X12" s="84"/>
      <c r="Y12" s="84"/>
      <c r="Z12" s="89"/>
      <c r="AA12" s="80"/>
      <c r="AB12" s="90"/>
      <c r="AC12" s="87"/>
      <c r="AD12" s="91"/>
      <c r="AE12" s="80"/>
      <c r="AF12" s="80"/>
      <c r="AG12" s="80"/>
      <c r="AH12" s="88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</row>
    <row r="13" spans="1:87" s="78" customFormat="1">
      <c r="A13" s="78" t="s">
        <v>262</v>
      </c>
      <c r="B13" s="79" t="s">
        <v>117</v>
      </c>
      <c r="C13" s="87" t="s">
        <v>154</v>
      </c>
      <c r="D13" s="87" t="s">
        <v>121</v>
      </c>
      <c r="E13" s="87"/>
      <c r="F13" s="87"/>
      <c r="G13" s="87" t="s">
        <v>122</v>
      </c>
      <c r="H13" s="108">
        <v>950</v>
      </c>
      <c r="I13" s="87" t="s">
        <v>123</v>
      </c>
      <c r="J13" s="87" t="s">
        <v>124</v>
      </c>
      <c r="K13" s="108">
        <v>0</v>
      </c>
      <c r="L13" s="82">
        <f t="shared" si="4"/>
        <v>100</v>
      </c>
      <c r="M13" s="110">
        <f t="shared" si="5"/>
        <v>0</v>
      </c>
      <c r="N13" s="111">
        <f>VLOOKUP(I13,$AB$6:$AD$20,3,FALSE)*H13</f>
        <v>145511.5</v>
      </c>
      <c r="O13" s="110">
        <f t="shared" si="6"/>
        <v>0</v>
      </c>
      <c r="P13" s="110">
        <f t="shared" si="0"/>
        <v>145511.5</v>
      </c>
      <c r="Q13" s="108">
        <v>90</v>
      </c>
      <c r="R13" s="130">
        <f t="shared" si="7"/>
        <v>5.13972602739726</v>
      </c>
      <c r="S13" s="107">
        <v>45938</v>
      </c>
      <c r="T13" s="83">
        <f>IF(NOT(Q13=""),IF(NOT($S13=""),$S13,#REF!),"")</f>
        <v>45938</v>
      </c>
      <c r="U13" s="83">
        <f t="shared" si="8"/>
        <v>46028</v>
      </c>
      <c r="V13" s="83">
        <f t="shared" si="11"/>
        <v>46064</v>
      </c>
      <c r="W13" s="83">
        <f>WORKDAY.INTL(S13, Q13, "0000011", $AH$6:$AH$90)</f>
        <v>46073</v>
      </c>
      <c r="X13" s="84">
        <f t="shared" si="9"/>
        <v>145511.5</v>
      </c>
      <c r="Y13" s="84">
        <f t="shared" si="10"/>
        <v>171687.62353424658</v>
      </c>
      <c r="Z13" s="89"/>
      <c r="AA13" s="80"/>
      <c r="AB13" s="90" t="s">
        <v>130</v>
      </c>
      <c r="AC13" s="87"/>
      <c r="AD13" s="91">
        <v>116.1</v>
      </c>
      <c r="AE13" s="80"/>
      <c r="AF13" s="80" t="s">
        <v>155</v>
      </c>
      <c r="AG13" s="80" t="s">
        <v>156</v>
      </c>
      <c r="AH13" s="88">
        <v>44445</v>
      </c>
      <c r="AI13" s="80"/>
      <c r="AJ13" s="80"/>
      <c r="AK13" s="80"/>
      <c r="AL13" s="80">
        <f t="shared" ca="1" si="1"/>
        <v>0</v>
      </c>
      <c r="AM13" s="80"/>
      <c r="AN13" s="80">
        <f t="shared" ca="1" si="2"/>
        <v>0</v>
      </c>
      <c r="AO13" s="80">
        <f t="shared" ca="1" si="2"/>
        <v>0</v>
      </c>
      <c r="AP13" s="80">
        <f t="shared" ca="1" si="2"/>
        <v>0</v>
      </c>
      <c r="AQ13" s="80">
        <f t="shared" ca="1" si="2"/>
        <v>0</v>
      </c>
      <c r="AR13" s="80">
        <f t="shared" ca="1" si="2"/>
        <v>0</v>
      </c>
      <c r="AS13" s="80">
        <f t="shared" ca="1" si="2"/>
        <v>0</v>
      </c>
      <c r="AT13" s="80">
        <f t="shared" ca="1" si="2"/>
        <v>0</v>
      </c>
      <c r="AU13" s="80">
        <f t="shared" ca="1" si="2"/>
        <v>0</v>
      </c>
      <c r="AV13" s="80">
        <f t="shared" ca="1" si="2"/>
        <v>0</v>
      </c>
      <c r="AW13" s="80">
        <f t="shared" ca="1" si="2"/>
        <v>0</v>
      </c>
      <c r="AX13" s="80">
        <f t="shared" ca="1" si="3"/>
        <v>0</v>
      </c>
      <c r="AY13" s="80">
        <f t="shared" ca="1" si="3"/>
        <v>0</v>
      </c>
      <c r="AZ13" s="80">
        <f t="shared" ca="1" si="3"/>
        <v>0</v>
      </c>
      <c r="BA13" s="80">
        <f t="shared" ca="1" si="3"/>
        <v>0</v>
      </c>
      <c r="BB13" s="80">
        <f t="shared" ca="1" si="3"/>
        <v>0</v>
      </c>
      <c r="BC13" s="80">
        <f t="shared" ca="1" si="3"/>
        <v>0</v>
      </c>
      <c r="BD13" s="80">
        <f t="shared" ca="1" si="3"/>
        <v>0</v>
      </c>
      <c r="BE13" s="80">
        <f t="shared" ca="1" si="3"/>
        <v>0</v>
      </c>
      <c r="BF13" s="80">
        <f t="shared" ca="1" si="3"/>
        <v>0</v>
      </c>
      <c r="BG13" s="80">
        <f t="shared" ca="1" si="3"/>
        <v>0</v>
      </c>
      <c r="BH13" s="80"/>
      <c r="BI13" s="80">
        <f>IF($Q13="","",IFERROR(IF(OR(AND($T13&gt;=DATEVALUE("10/1/20"&amp;RIGHT(BH$1,2)),$T13&lt;=DATEVALUE("9/30/20"&amp;RIGHT(BI$1,2))),AND($U13&gt;=DATEVALUE("10/1/20"&amp;RIGHT(BH$1,2)),$U13&lt;=DATEVALUE("9/30/20"&amp;RIGHT(BI$1,2))),AND($T13&lt;=DATEVALUE("10/1/20"&amp;RIGHT(BH$1,2)),$U13&gt;=DATEVALUE("9/30/20"&amp;RIGHT(BI$1,2)))),
IF(AND($T13&gt;=DATEVALUE("10/1/20"&amp;RIGHT(BH$1,2)),$U13&lt;=DATEVALUE("9/30/20"&amp;RIGHT(BI$1,2))),NETWORKDAYS($T13,$U13,Holidays!$J$3:$J$937),
IF(AND($T13&lt;DATEVALUE("10/1/20"&amp;RIGHT(BH$1,2)),$U13&lt;=DATEVALUE("9/30/20"&amp;RIGHT(BI$1,2))),NETWORKDAYS(DATEVALUE("10/1/20"&amp;RIGHT(BH$1,2)),$U13,Holidays!$J$3:$J$937),
IF($T13&lt;DATEVALUE("10/1/20"&amp;RIGHT(BH$1,2)),NETWORKDAYS(DATEVALUE("10/1/20"&amp;RIGHT(BH$1,2)),DATEVALUE("9/30/20"&amp;RIGHT(BI$1,2)),Holidays!$J$3:$J$937),
IF($T13&gt;=DATEVALUE("10/1/20"&amp;RIGHT(BH$1,2)),NETWORKDAYS($T13,DATEVALUE("9/30/20"&amp;RIGHT(BI$1,2)),Holidays!$J$3:$J$937),"")))),"")/(NETWORKDAYS($T13,$U13,Holidays!$J$3:$J$937)),0))</f>
        <v>0</v>
      </c>
      <c r="BJ13" s="80">
        <f>IF($Q13="","",IFERROR(IF(OR(AND($T13&gt;=DATEVALUE("10/1/20"&amp;RIGHT(BI$1,2)),$T13&lt;=DATEVALUE("9/30/20"&amp;RIGHT(BJ$1,2))),AND($U13&gt;=DATEVALUE("10/1/20"&amp;RIGHT(BI$1,2)),$U13&lt;=DATEVALUE("9/30/20"&amp;RIGHT(BJ$1,2))),AND($T13&lt;=DATEVALUE("10/1/20"&amp;RIGHT(BI$1,2)),$U13&gt;=DATEVALUE("9/30/20"&amp;RIGHT(BJ$1,2)))),
IF(AND($T13&gt;=DATEVALUE("10/1/20"&amp;RIGHT(BI$1,2)),$U13&lt;=DATEVALUE("9/30/20"&amp;RIGHT(BJ$1,2))),NETWORKDAYS($T13,$U13,Holidays!$J$3:$J$937),
IF(AND($T13&lt;DATEVALUE("10/1/20"&amp;RIGHT(BI$1,2)),$U13&lt;=DATEVALUE("9/30/20"&amp;RIGHT(BJ$1,2))),NETWORKDAYS(DATEVALUE("10/1/20"&amp;RIGHT(BI$1,2)),$U13,Holidays!$J$3:$J$937),
IF($T13&lt;DATEVALUE("10/1/20"&amp;RIGHT(BI$1,2)),NETWORKDAYS(DATEVALUE("10/1/20"&amp;RIGHT(BI$1,2)),DATEVALUE("9/30/20"&amp;RIGHT(BJ$1,2)),Holidays!$J$3:$J$937),
IF($T13&gt;=DATEVALUE("10/1/20"&amp;RIGHT(BI$1,2)),NETWORKDAYS($T13,DATEVALUE("9/30/20"&amp;RIGHT(BJ$1,2)),Holidays!$J$3:$J$937),"")))),"")/(NETWORKDAYS($T13,$U13,Holidays!$J$3:$J$937)),0))</f>
        <v>0</v>
      </c>
      <c r="BK13" s="80">
        <f>IF($Q13="","",IFERROR(IF(OR(AND($T13&gt;=DATEVALUE("10/1/20"&amp;RIGHT(BJ$1,2)),$T13&lt;=DATEVALUE("9/30/20"&amp;RIGHT(BK$1,2))),AND($U13&gt;=DATEVALUE("10/1/20"&amp;RIGHT(BJ$1,2)),$U13&lt;=DATEVALUE("9/30/20"&amp;RIGHT(BK$1,2))),AND($T13&lt;=DATEVALUE("10/1/20"&amp;RIGHT(BJ$1,2)),$U13&gt;=DATEVALUE("9/30/20"&amp;RIGHT(BK$1,2)))),
IF(AND($T13&gt;=DATEVALUE("10/1/20"&amp;RIGHT(BJ$1,2)),$U13&lt;=DATEVALUE("9/30/20"&amp;RIGHT(BK$1,2))),NETWORKDAYS($T13,$U13,Holidays!$J$3:$J$937),
IF(AND($T13&lt;DATEVALUE("10/1/20"&amp;RIGHT(BJ$1,2)),$U13&lt;=DATEVALUE("9/30/20"&amp;RIGHT(BK$1,2))),NETWORKDAYS(DATEVALUE("10/1/20"&amp;RIGHT(BJ$1,2)),$U13,Holidays!$J$3:$J$937),
IF($T13&lt;DATEVALUE("10/1/20"&amp;RIGHT(BJ$1,2)),NETWORKDAYS(DATEVALUE("10/1/20"&amp;RIGHT(BJ$1,2)),DATEVALUE("9/30/20"&amp;RIGHT(BK$1,2)),Holidays!$J$3:$J$937),
IF($T13&gt;=DATEVALUE("10/1/20"&amp;RIGHT(BJ$1,2)),NETWORKDAYS($T13,DATEVALUE("9/30/20"&amp;RIGHT(BK$1,2)),Holidays!$J$3:$J$937),"")))),"")/(NETWORKDAYS($T13,$U13,Holidays!$J$3:$J$937)),0))</f>
        <v>0</v>
      </c>
      <c r="BL13" s="80">
        <f>IF($Q13="","",IFERROR(IF(OR(AND($T13&gt;=DATEVALUE("10/1/20"&amp;RIGHT(BK$1,2)),$T13&lt;=DATEVALUE("9/30/20"&amp;RIGHT(BL$1,2))),AND($U13&gt;=DATEVALUE("10/1/20"&amp;RIGHT(BK$1,2)),$U13&lt;=DATEVALUE("9/30/20"&amp;RIGHT(BL$1,2))),AND($T13&lt;=DATEVALUE("10/1/20"&amp;RIGHT(BK$1,2)),$U13&gt;=DATEVALUE("9/30/20"&amp;RIGHT(BL$1,2)))),
IF(AND($T13&gt;=DATEVALUE("10/1/20"&amp;RIGHT(BK$1,2)),$U13&lt;=DATEVALUE("9/30/20"&amp;RIGHT(BL$1,2))),NETWORKDAYS($T13,$U13,Holidays!$J$3:$J$937),
IF(AND($T13&lt;DATEVALUE("10/1/20"&amp;RIGHT(BK$1,2)),$U13&lt;=DATEVALUE("9/30/20"&amp;RIGHT(BL$1,2))),NETWORKDAYS(DATEVALUE("10/1/20"&amp;RIGHT(BK$1,2)),$U13,Holidays!$J$3:$J$937),
IF($T13&lt;DATEVALUE("10/1/20"&amp;RIGHT(BK$1,2)),NETWORKDAYS(DATEVALUE("10/1/20"&amp;RIGHT(BK$1,2)),DATEVALUE("9/30/20"&amp;RIGHT(BL$1,2)),Holidays!$J$3:$J$937),
IF($T13&gt;=DATEVALUE("10/1/20"&amp;RIGHT(BK$1,2)),NETWORKDAYS($T13,DATEVALUE("9/30/20"&amp;RIGHT(BL$1,2)),Holidays!$J$3:$J$937),"")))),"")/(NETWORKDAYS($T13,$U13,Holidays!$J$3:$J$937)),0))</f>
        <v>0</v>
      </c>
      <c r="BM13" s="80">
        <f>IF($Q13="","",IFERROR(IF(OR(AND($T13&gt;=DATEVALUE("10/1/20"&amp;RIGHT(BL$1,2)),$T13&lt;=DATEVALUE("9/30/20"&amp;RIGHT(BM$1,2))),AND($U13&gt;=DATEVALUE("10/1/20"&amp;RIGHT(BL$1,2)),$U13&lt;=DATEVALUE("9/30/20"&amp;RIGHT(BM$1,2))),AND($T13&lt;=DATEVALUE("10/1/20"&amp;RIGHT(BL$1,2)),$U13&gt;=DATEVALUE("9/30/20"&amp;RIGHT(BM$1,2)))),
IF(AND($T13&gt;=DATEVALUE("10/1/20"&amp;RIGHT(BL$1,2)),$U13&lt;=DATEVALUE("9/30/20"&amp;RIGHT(BM$1,2))),NETWORKDAYS($T13,$U13,Holidays!$J$3:$J$937),
IF(AND($T13&lt;DATEVALUE("10/1/20"&amp;RIGHT(BL$1,2)),$U13&lt;=DATEVALUE("9/30/20"&amp;RIGHT(BM$1,2))),NETWORKDAYS(DATEVALUE("10/1/20"&amp;RIGHT(BL$1,2)),$U13,Holidays!$J$3:$J$937),
IF($T13&lt;DATEVALUE("10/1/20"&amp;RIGHT(BL$1,2)),NETWORKDAYS(DATEVALUE("10/1/20"&amp;RIGHT(BL$1,2)),DATEVALUE("9/30/20"&amp;RIGHT(BM$1,2)),Holidays!$J$3:$J$937),
IF($T13&gt;=DATEVALUE("10/1/20"&amp;RIGHT(BL$1,2)),NETWORKDAYS($T13,DATEVALUE("9/30/20"&amp;RIGHT(BM$1,2)),Holidays!$J$3:$J$937),"")))),"")/(NETWORKDAYS($T13,$U13,Holidays!$J$3:$J$937)),0))</f>
        <v>0</v>
      </c>
      <c r="BN13" s="80">
        <f>IF($Q13="","",IFERROR(IF(OR(AND($T13&gt;=DATEVALUE("10/1/20"&amp;RIGHT(BM$1,2)),$T13&lt;=DATEVALUE("9/30/20"&amp;RIGHT(BN$1,2))),AND($U13&gt;=DATEVALUE("10/1/20"&amp;RIGHT(BM$1,2)),$U13&lt;=DATEVALUE("9/30/20"&amp;RIGHT(BN$1,2))),AND($T13&lt;=DATEVALUE("10/1/20"&amp;RIGHT(BM$1,2)),$U13&gt;=DATEVALUE("9/30/20"&amp;RIGHT(BN$1,2)))),
IF(AND($T13&gt;=DATEVALUE("10/1/20"&amp;RIGHT(BM$1,2)),$U13&lt;=DATEVALUE("9/30/20"&amp;RIGHT(BN$1,2))),NETWORKDAYS($T13,$U13,Holidays!$J$3:$J$937),
IF(AND($T13&lt;DATEVALUE("10/1/20"&amp;RIGHT(BM$1,2)),$U13&lt;=DATEVALUE("9/30/20"&amp;RIGHT(BN$1,2))),NETWORKDAYS(DATEVALUE("10/1/20"&amp;RIGHT(BM$1,2)),$U13,Holidays!$J$3:$J$937),
IF($T13&lt;DATEVALUE("10/1/20"&amp;RIGHT(BM$1,2)),NETWORKDAYS(DATEVALUE("10/1/20"&amp;RIGHT(BM$1,2)),DATEVALUE("9/30/20"&amp;RIGHT(BN$1,2)),Holidays!$J$3:$J$937),
IF($T13&gt;=DATEVALUE("10/1/20"&amp;RIGHT(BM$1,2)),NETWORKDAYS($T13,DATEVALUE("9/30/20"&amp;RIGHT(BN$1,2)),Holidays!$J$3:$J$937),"")))),"")/(NETWORKDAYS($T13,$U13,Holidays!$J$3:$J$937)),0))</f>
        <v>0</v>
      </c>
      <c r="BO13" s="80">
        <f>IF($Q13="","",IFERROR(IF(OR(AND($T13&gt;=DATEVALUE("10/1/20"&amp;RIGHT(BN$1,2)),$T13&lt;=DATEVALUE("9/30/20"&amp;RIGHT(BO$1,2))),AND($U13&gt;=DATEVALUE("10/1/20"&amp;RIGHT(BN$1,2)),$U13&lt;=DATEVALUE("9/30/20"&amp;RIGHT(BO$1,2))),AND($T13&lt;=DATEVALUE("10/1/20"&amp;RIGHT(BN$1,2)),$U13&gt;=DATEVALUE("9/30/20"&amp;RIGHT(BO$1,2)))),
IF(AND($T13&gt;=DATEVALUE("10/1/20"&amp;RIGHT(BN$1,2)),$U13&lt;=DATEVALUE("9/30/20"&amp;RIGHT(BO$1,2))),NETWORKDAYS($T13,$U13,Holidays!$J$3:$J$937),
IF(AND($T13&lt;DATEVALUE("10/1/20"&amp;RIGHT(BN$1,2)),$U13&lt;=DATEVALUE("9/30/20"&amp;RIGHT(BO$1,2))),NETWORKDAYS(DATEVALUE("10/1/20"&amp;RIGHT(BN$1,2)),$U13,Holidays!$J$3:$J$937),
IF($T13&lt;DATEVALUE("10/1/20"&amp;RIGHT(BN$1,2)),NETWORKDAYS(DATEVALUE("10/1/20"&amp;RIGHT(BN$1,2)),DATEVALUE("9/30/20"&amp;RIGHT(BO$1,2)),Holidays!$J$3:$J$937),
IF($T13&gt;=DATEVALUE("10/1/20"&amp;RIGHT(BN$1,2)),NETWORKDAYS($T13,DATEVALUE("9/30/20"&amp;RIGHT(BO$1,2)),Holidays!$J$3:$J$937),"")))),"")/(NETWORKDAYS($T13,$U13,Holidays!$J$3:$J$937)),0))</f>
        <v>0</v>
      </c>
      <c r="BP13" s="80">
        <f>IF($Q13="","",IFERROR(IF(OR(AND($T13&gt;=DATEVALUE("10/1/20"&amp;RIGHT(BO$1,2)),$T13&lt;=DATEVALUE("9/30/20"&amp;RIGHT(BP$1,2))),AND($U13&gt;=DATEVALUE("10/1/20"&amp;RIGHT(BO$1,2)),$U13&lt;=DATEVALUE("9/30/20"&amp;RIGHT(BP$1,2))),AND($T13&lt;=DATEVALUE("10/1/20"&amp;RIGHT(BO$1,2)),$U13&gt;=DATEVALUE("9/30/20"&amp;RIGHT(BP$1,2)))),
IF(AND($T13&gt;=DATEVALUE("10/1/20"&amp;RIGHT(BO$1,2)),$U13&lt;=DATEVALUE("9/30/20"&amp;RIGHT(BP$1,2))),NETWORKDAYS($T13,$U13,Holidays!$J$3:$J$937),
IF(AND($T13&lt;DATEVALUE("10/1/20"&amp;RIGHT(BO$1,2)),$U13&lt;=DATEVALUE("9/30/20"&amp;RIGHT(BP$1,2))),NETWORKDAYS(DATEVALUE("10/1/20"&amp;RIGHT(BO$1,2)),$U13,Holidays!$J$3:$J$937),
IF($T13&lt;DATEVALUE("10/1/20"&amp;RIGHT(BO$1,2)),NETWORKDAYS(DATEVALUE("10/1/20"&amp;RIGHT(BO$1,2)),DATEVALUE("9/30/20"&amp;RIGHT(BP$1,2)),Holidays!$J$3:$J$937),
IF($T13&gt;=DATEVALUE("10/1/20"&amp;RIGHT(BO$1,2)),NETWORKDAYS($T13,DATEVALUE("9/30/20"&amp;RIGHT(BP$1,2)),Holidays!$J$3:$J$937),"")))),"")/(NETWORKDAYS($T13,$U13,Holidays!$J$3:$J$937)),0))</f>
        <v>0</v>
      </c>
      <c r="BQ13" s="80">
        <f>IF($Q13="","",IFERROR(IF(OR(AND($T13&gt;=DATEVALUE("10/1/20"&amp;RIGHT(BP$1,2)),$T13&lt;=DATEVALUE("9/30/20"&amp;RIGHT(BQ$1,2))),AND($U13&gt;=DATEVALUE("10/1/20"&amp;RIGHT(BP$1,2)),$U13&lt;=DATEVALUE("9/30/20"&amp;RIGHT(BQ$1,2))),AND($T13&lt;=DATEVALUE("10/1/20"&amp;RIGHT(BP$1,2)),$U13&gt;=DATEVALUE("9/30/20"&amp;RIGHT(BQ$1,2)))),
IF(AND($T13&gt;=DATEVALUE("10/1/20"&amp;RIGHT(BP$1,2)),$U13&lt;=DATEVALUE("9/30/20"&amp;RIGHT(BQ$1,2))),NETWORKDAYS($T13,$U13,Holidays!$J$3:$J$937),
IF(AND($T13&lt;DATEVALUE("10/1/20"&amp;RIGHT(BP$1,2)),$U13&lt;=DATEVALUE("9/30/20"&amp;RIGHT(BQ$1,2))),NETWORKDAYS(DATEVALUE("10/1/20"&amp;RIGHT(BP$1,2)),$U13,Holidays!$J$3:$J$937),
IF($T13&lt;DATEVALUE("10/1/20"&amp;RIGHT(BP$1,2)),NETWORKDAYS(DATEVALUE("10/1/20"&amp;RIGHT(BP$1,2)),DATEVALUE("9/30/20"&amp;RIGHT(BQ$1,2)),Holidays!$J$3:$J$937),
IF($T13&gt;=DATEVALUE("10/1/20"&amp;RIGHT(BP$1,2)),NETWORKDAYS($T13,DATEVALUE("9/30/20"&amp;RIGHT(BQ$1,2)),Holidays!$J$3:$J$937),"")))),"")/(NETWORKDAYS($T13,$U13,Holidays!$J$3:$J$937)),0))</f>
        <v>0</v>
      </c>
      <c r="BR13" s="80">
        <f>IF($Q13="","",IFERROR(IF(OR(AND($T13&gt;=DATEVALUE("10/1/20"&amp;RIGHT(BQ$1,2)),$T13&lt;=DATEVALUE("9/30/20"&amp;RIGHT(BR$1,2))),AND($U13&gt;=DATEVALUE("10/1/20"&amp;RIGHT(BQ$1,2)),$U13&lt;=DATEVALUE("9/30/20"&amp;RIGHT(BR$1,2))),AND($T13&lt;=DATEVALUE("10/1/20"&amp;RIGHT(BQ$1,2)),$U13&gt;=DATEVALUE("9/30/20"&amp;RIGHT(BR$1,2)))),
IF(AND($T13&gt;=DATEVALUE("10/1/20"&amp;RIGHT(BQ$1,2)),$U13&lt;=DATEVALUE("9/30/20"&amp;RIGHT(BR$1,2))),NETWORKDAYS($T13,$U13,Holidays!$J$3:$J$937),
IF(AND($T13&lt;DATEVALUE("10/1/20"&amp;RIGHT(BQ$1,2)),$U13&lt;=DATEVALUE("9/30/20"&amp;RIGHT(BR$1,2))),NETWORKDAYS(DATEVALUE("10/1/20"&amp;RIGHT(BQ$1,2)),$U13,Holidays!$J$3:$J$937),
IF($T13&lt;DATEVALUE("10/1/20"&amp;RIGHT(BQ$1,2)),NETWORKDAYS(DATEVALUE("10/1/20"&amp;RIGHT(BQ$1,2)),DATEVALUE("9/30/20"&amp;RIGHT(BR$1,2)),Holidays!$J$3:$J$937),
IF($T13&gt;=DATEVALUE("10/1/20"&amp;RIGHT(BQ$1,2)),NETWORKDAYS($T13,DATEVALUE("9/30/20"&amp;RIGHT(BR$1,2)),Holidays!$J$3:$J$937),"")))),"")/(NETWORKDAYS($T13,$U13,Holidays!$J$3:$J$937)),0))</f>
        <v>0</v>
      </c>
      <c r="BS13" s="80">
        <f>IF($Q13="","",IFERROR(IF(OR(AND($T13&gt;=DATEVALUE("10/1/20"&amp;RIGHT(BR$1,2)),$T13&lt;=DATEVALUE("9/30/20"&amp;RIGHT(BS$1,2))),AND($U13&gt;=DATEVALUE("10/1/20"&amp;RIGHT(BR$1,2)),$U13&lt;=DATEVALUE("9/30/20"&amp;RIGHT(BS$1,2))),AND($T13&lt;=DATEVALUE("10/1/20"&amp;RIGHT(BR$1,2)),$U13&gt;=DATEVALUE("9/30/20"&amp;RIGHT(BS$1,2)))),
IF(AND($T13&gt;=DATEVALUE("10/1/20"&amp;RIGHT(BR$1,2)),$U13&lt;=DATEVALUE("9/30/20"&amp;RIGHT(BS$1,2))),NETWORKDAYS($T13,$U13,Holidays!$J$3:$J$937),
IF(AND($T13&lt;DATEVALUE("10/1/20"&amp;RIGHT(BR$1,2)),$U13&lt;=DATEVALUE("9/30/20"&amp;RIGHT(BS$1,2))),NETWORKDAYS(DATEVALUE("10/1/20"&amp;RIGHT(BR$1,2)),$U13,Holidays!$J$3:$J$937),
IF($T13&lt;DATEVALUE("10/1/20"&amp;RIGHT(BR$1,2)),NETWORKDAYS(DATEVALUE("10/1/20"&amp;RIGHT(BR$1,2)),DATEVALUE("9/30/20"&amp;RIGHT(BS$1,2)),Holidays!$J$3:$J$937),
IF($T13&gt;=DATEVALUE("10/1/20"&amp;RIGHT(BR$1,2)),NETWORKDAYS($T13,DATEVALUE("9/30/20"&amp;RIGHT(BS$1,2)),Holidays!$J$3:$J$937),"")))),"")/(NETWORKDAYS($T13,$U13,Holidays!$J$3:$J$937)),0))</f>
        <v>1</v>
      </c>
      <c r="BT13" s="80">
        <f>IF($Q13="","",IFERROR(IF(OR(AND($T13&gt;=DATEVALUE("10/1/20"&amp;RIGHT(BS$1,2)),$T13&lt;=DATEVALUE("9/30/20"&amp;RIGHT(BT$1,2))),AND($U13&gt;=DATEVALUE("10/1/20"&amp;RIGHT(BS$1,2)),$U13&lt;=DATEVALUE("9/30/20"&amp;RIGHT(BT$1,2))),AND($T13&lt;=DATEVALUE("10/1/20"&amp;RIGHT(BS$1,2)),$U13&gt;=DATEVALUE("9/30/20"&amp;RIGHT(BT$1,2)))),
IF(AND($T13&gt;=DATEVALUE("10/1/20"&amp;RIGHT(BS$1,2)),$U13&lt;=DATEVALUE("9/30/20"&amp;RIGHT(BT$1,2))),NETWORKDAYS($T13,$U13,Holidays!$J$3:$J$937),
IF(AND($T13&lt;DATEVALUE("10/1/20"&amp;RIGHT(BS$1,2)),$U13&lt;=DATEVALUE("9/30/20"&amp;RIGHT(BT$1,2))),NETWORKDAYS(DATEVALUE("10/1/20"&amp;RIGHT(BS$1,2)),$U13,Holidays!$J$3:$J$937),
IF($T13&lt;DATEVALUE("10/1/20"&amp;RIGHT(BS$1,2)),NETWORKDAYS(DATEVALUE("10/1/20"&amp;RIGHT(BS$1,2)),DATEVALUE("9/30/20"&amp;RIGHT(BT$1,2)),Holidays!$J$3:$J$937),
IF($T13&gt;=DATEVALUE("10/1/20"&amp;RIGHT(BS$1,2)),NETWORKDAYS($T13,DATEVALUE("9/30/20"&amp;RIGHT(BT$1,2)),Holidays!$J$3:$J$937),"")))),"")/(NETWORKDAYS($T13,$U13,Holidays!$J$3:$J$937)),0))</f>
        <v>0</v>
      </c>
      <c r="BU13" s="80">
        <f>IF($Q13="","",IFERROR(IF(OR(AND($T13&gt;=DATEVALUE("10/1/20"&amp;RIGHT(BT$1,2)),$T13&lt;=DATEVALUE("9/30/20"&amp;RIGHT(BU$1,2))),AND($U13&gt;=DATEVALUE("10/1/20"&amp;RIGHT(BT$1,2)),$U13&lt;=DATEVALUE("9/30/20"&amp;RIGHT(BU$1,2))),AND($T13&lt;=DATEVALUE("10/1/20"&amp;RIGHT(BT$1,2)),$U13&gt;=DATEVALUE("9/30/20"&amp;RIGHT(BU$1,2)))),
IF(AND($T13&gt;=DATEVALUE("10/1/20"&amp;RIGHT(BT$1,2)),$U13&lt;=DATEVALUE("9/30/20"&amp;RIGHT(BU$1,2))),NETWORKDAYS($T13,$U13,Holidays!$J$3:$J$937),
IF(AND($T13&lt;DATEVALUE("10/1/20"&amp;RIGHT(BT$1,2)),$U13&lt;=DATEVALUE("9/30/20"&amp;RIGHT(BU$1,2))),NETWORKDAYS(DATEVALUE("10/1/20"&amp;RIGHT(BT$1,2)),$U13,Holidays!$J$3:$J$937),
IF($T13&lt;DATEVALUE("10/1/20"&amp;RIGHT(BT$1,2)),NETWORKDAYS(DATEVALUE("10/1/20"&amp;RIGHT(BT$1,2)),DATEVALUE("9/30/20"&amp;RIGHT(BU$1,2)),Holidays!$J$3:$J$937),
IF($T13&gt;=DATEVALUE("10/1/20"&amp;RIGHT(BT$1,2)),NETWORKDAYS($T13,DATEVALUE("9/30/20"&amp;RIGHT(BU$1,2)),Holidays!$J$3:$J$937),"")))),"")/(NETWORKDAYS($T13,$U13,Holidays!$J$3:$J$937)),0))</f>
        <v>0</v>
      </c>
      <c r="BV13" s="80">
        <f>IF($Q13="","",IFERROR(IF(OR(AND($T13&gt;=DATEVALUE("10/1/20"&amp;RIGHT(BU$1,2)),$T13&lt;=DATEVALUE("9/30/20"&amp;RIGHT(BV$1,2))),AND($U13&gt;=DATEVALUE("10/1/20"&amp;RIGHT(BU$1,2)),$U13&lt;=DATEVALUE("9/30/20"&amp;RIGHT(BV$1,2))),AND($T13&lt;=DATEVALUE("10/1/20"&amp;RIGHT(BU$1,2)),$U13&gt;=DATEVALUE("9/30/20"&amp;RIGHT(BV$1,2)))),
IF(AND($T13&gt;=DATEVALUE("10/1/20"&amp;RIGHT(BU$1,2)),$U13&lt;=DATEVALUE("9/30/20"&amp;RIGHT(BV$1,2))),NETWORKDAYS($T13,$U13,Holidays!$J$3:$J$937),
IF(AND($T13&lt;DATEVALUE("10/1/20"&amp;RIGHT(BU$1,2)),$U13&lt;=DATEVALUE("9/30/20"&amp;RIGHT(BV$1,2))),NETWORKDAYS(DATEVALUE("10/1/20"&amp;RIGHT(BU$1,2)),$U13,Holidays!$J$3:$J$937),
IF($T13&lt;DATEVALUE("10/1/20"&amp;RIGHT(BU$1,2)),NETWORKDAYS(DATEVALUE("10/1/20"&amp;RIGHT(BU$1,2)),DATEVALUE("9/30/20"&amp;RIGHT(BV$1,2)),Holidays!$J$3:$J$937),
IF($T13&gt;=DATEVALUE("10/1/20"&amp;RIGHT(BU$1,2)),NETWORKDAYS($T13,DATEVALUE("9/30/20"&amp;RIGHT(BV$1,2)),Holidays!$J$3:$J$937),"")))),"")/(NETWORKDAYS($T13,$U13,Holidays!$J$3:$J$937)),0))</f>
        <v>0</v>
      </c>
      <c r="BW13" s="80">
        <f>IF($Q13="","",IFERROR(IF(OR(AND($T13&gt;=DATEVALUE("10/1/20"&amp;RIGHT(BV$1,2)),$T13&lt;=DATEVALUE("9/30/20"&amp;RIGHT(BW$1,2))),AND($U13&gt;=DATEVALUE("10/1/20"&amp;RIGHT(BV$1,2)),$U13&lt;=DATEVALUE("9/30/20"&amp;RIGHT(BW$1,2))),AND($T13&lt;=DATEVALUE("10/1/20"&amp;RIGHT(BV$1,2)),$U13&gt;=DATEVALUE("9/30/20"&amp;RIGHT(BW$1,2)))),
IF(AND($T13&gt;=DATEVALUE("10/1/20"&amp;RIGHT(BV$1,2)),$U13&lt;=DATEVALUE("9/30/20"&amp;RIGHT(BW$1,2))),NETWORKDAYS($T13,$U13,Holidays!$J$3:$J$937),
IF(AND($T13&lt;DATEVALUE("10/1/20"&amp;RIGHT(BV$1,2)),$U13&lt;=DATEVALUE("9/30/20"&amp;RIGHT(BW$1,2))),NETWORKDAYS(DATEVALUE("10/1/20"&amp;RIGHT(BV$1,2)),$U13,Holidays!$J$3:$J$937),
IF($T13&lt;DATEVALUE("10/1/20"&amp;RIGHT(BV$1,2)),NETWORKDAYS(DATEVALUE("10/1/20"&amp;RIGHT(BV$1,2)),DATEVALUE("9/30/20"&amp;RIGHT(BW$1,2)),Holidays!$J$3:$J$937),
IF($T13&gt;=DATEVALUE("10/1/20"&amp;RIGHT(BV$1,2)),NETWORKDAYS($T13,DATEVALUE("9/30/20"&amp;RIGHT(BW$1,2)),Holidays!$J$3:$J$937),"")))),"")/(NETWORKDAYS($T13,$U13,Holidays!$J$3:$J$937)),0))</f>
        <v>0</v>
      </c>
      <c r="BX13" s="80">
        <f>IF($Q13="","",IFERROR(IF(OR(AND($T13&gt;=DATEVALUE("10/1/20"&amp;RIGHT(BW$1,2)),$T13&lt;=DATEVALUE("9/30/20"&amp;RIGHT(BX$1,2))),AND($U13&gt;=DATEVALUE("10/1/20"&amp;RIGHT(BW$1,2)),$U13&lt;=DATEVALUE("9/30/20"&amp;RIGHT(BX$1,2))),AND($T13&lt;=DATEVALUE("10/1/20"&amp;RIGHT(BW$1,2)),$U13&gt;=DATEVALUE("9/30/20"&amp;RIGHT(BX$1,2)))),
IF(AND($T13&gt;=DATEVALUE("10/1/20"&amp;RIGHT(BW$1,2)),$U13&lt;=DATEVALUE("9/30/20"&amp;RIGHT(BX$1,2))),NETWORKDAYS($T13,$U13,Holidays!$J$3:$J$937),
IF(AND($T13&lt;DATEVALUE("10/1/20"&amp;RIGHT(BW$1,2)),$U13&lt;=DATEVALUE("9/30/20"&amp;RIGHT(BX$1,2))),NETWORKDAYS(DATEVALUE("10/1/20"&amp;RIGHT(BW$1,2)),$U13,Holidays!$J$3:$J$937),
IF($T13&lt;DATEVALUE("10/1/20"&amp;RIGHT(BW$1,2)),NETWORKDAYS(DATEVALUE("10/1/20"&amp;RIGHT(BW$1,2)),DATEVALUE("9/30/20"&amp;RIGHT(BX$1,2)),Holidays!$J$3:$J$937),
IF($T13&gt;=DATEVALUE("10/1/20"&amp;RIGHT(BW$1,2)),NETWORKDAYS($T13,DATEVALUE("9/30/20"&amp;RIGHT(BX$1,2)),Holidays!$J$3:$J$937),"")))),"")/(NETWORKDAYS($T13,$U13,Holidays!$J$3:$J$937)),0))</f>
        <v>0</v>
      </c>
      <c r="BY13" s="80">
        <f>IF($Q13="","",IFERROR(IF(OR(AND($T13&gt;=DATEVALUE("10/1/20"&amp;RIGHT(BX$1,2)),$T13&lt;=DATEVALUE("9/30/20"&amp;RIGHT(BY$1,2))),AND($U13&gt;=DATEVALUE("10/1/20"&amp;RIGHT(BX$1,2)),$U13&lt;=DATEVALUE("9/30/20"&amp;RIGHT(BY$1,2))),AND($T13&lt;=DATEVALUE("10/1/20"&amp;RIGHT(BX$1,2)),$U13&gt;=DATEVALUE("9/30/20"&amp;RIGHT(BY$1,2)))),
IF(AND($T13&gt;=DATEVALUE("10/1/20"&amp;RIGHT(BX$1,2)),$U13&lt;=DATEVALUE("9/30/20"&amp;RIGHT(BY$1,2))),NETWORKDAYS($T13,$U13,Holidays!$J$3:$J$937),
IF(AND($T13&lt;DATEVALUE("10/1/20"&amp;RIGHT(BX$1,2)),$U13&lt;=DATEVALUE("9/30/20"&amp;RIGHT(BY$1,2))),NETWORKDAYS(DATEVALUE("10/1/20"&amp;RIGHT(BX$1,2)),$U13,Holidays!$J$3:$J$937),
IF($T13&lt;DATEVALUE("10/1/20"&amp;RIGHT(BX$1,2)),NETWORKDAYS(DATEVALUE("10/1/20"&amp;RIGHT(BX$1,2)),DATEVALUE("9/30/20"&amp;RIGHT(BY$1,2)),Holidays!$J$3:$J$937),
IF($T13&gt;=DATEVALUE("10/1/20"&amp;RIGHT(BX$1,2)),NETWORKDAYS($T13,DATEVALUE("9/30/20"&amp;RIGHT(BY$1,2)),Holidays!$J$3:$J$937),"")))),"")/(NETWORKDAYS($T13,$U13,Holidays!$J$3:$J$937)),0))</f>
        <v>0</v>
      </c>
      <c r="BZ13" s="80">
        <f>IF($Q13="","",IFERROR(IF(OR(AND($T13&gt;=DATEVALUE("10/1/20"&amp;RIGHT(BY$1,2)),$T13&lt;=DATEVALUE("9/30/20"&amp;RIGHT(BZ$1,2))),AND($U13&gt;=DATEVALUE("10/1/20"&amp;RIGHT(BY$1,2)),$U13&lt;=DATEVALUE("9/30/20"&amp;RIGHT(BZ$1,2))),AND($T13&lt;=DATEVALUE("10/1/20"&amp;RIGHT(BY$1,2)),$U13&gt;=DATEVALUE("9/30/20"&amp;RIGHT(BZ$1,2)))),
IF(AND($T13&gt;=DATEVALUE("10/1/20"&amp;RIGHT(BY$1,2)),$U13&lt;=DATEVALUE("9/30/20"&amp;RIGHT(BZ$1,2))),NETWORKDAYS($T13,$U13,Holidays!$J$3:$J$937),
IF(AND($T13&lt;DATEVALUE("10/1/20"&amp;RIGHT(BY$1,2)),$U13&lt;=DATEVALUE("9/30/20"&amp;RIGHT(BZ$1,2))),NETWORKDAYS(DATEVALUE("10/1/20"&amp;RIGHT(BY$1,2)),$U13,Holidays!$J$3:$J$937),
IF($T13&lt;DATEVALUE("10/1/20"&amp;RIGHT(BY$1,2)),NETWORKDAYS(DATEVALUE("10/1/20"&amp;RIGHT(BY$1,2)),DATEVALUE("9/30/20"&amp;RIGHT(BZ$1,2)),Holidays!$J$3:$J$937),
IF($T13&gt;=DATEVALUE("10/1/20"&amp;RIGHT(BY$1,2)),NETWORKDAYS($T13,DATEVALUE("9/30/20"&amp;RIGHT(BZ$1,2)),Holidays!$J$3:$J$937),"")))),"")/(NETWORKDAYS($T13,$U13,Holidays!$J$3:$J$937)),0))</f>
        <v>0</v>
      </c>
      <c r="CA13" s="80">
        <f>IF($Q13="","",IFERROR(IF(OR(AND($T13&gt;=DATEVALUE("10/1/20"&amp;RIGHT(BZ$1,2)),$T13&lt;=DATEVALUE("9/30/20"&amp;RIGHT(CA$1,2))),AND($U13&gt;=DATEVALUE("10/1/20"&amp;RIGHT(BZ$1,2)),$U13&lt;=DATEVALUE("9/30/20"&amp;RIGHT(CA$1,2))),AND($T13&lt;=DATEVALUE("10/1/20"&amp;RIGHT(BZ$1,2)),$U13&gt;=DATEVALUE("9/30/20"&amp;RIGHT(CA$1,2)))),
IF(AND($T13&gt;=DATEVALUE("10/1/20"&amp;RIGHT(BZ$1,2)),$U13&lt;=DATEVALUE("9/30/20"&amp;RIGHT(CA$1,2))),NETWORKDAYS($T13,$U13,Holidays!$J$3:$J$937),
IF(AND($T13&lt;DATEVALUE("10/1/20"&amp;RIGHT(BZ$1,2)),$U13&lt;=DATEVALUE("9/30/20"&amp;RIGHT(CA$1,2))),NETWORKDAYS(DATEVALUE("10/1/20"&amp;RIGHT(BZ$1,2)),$U13,Holidays!$J$3:$J$937),
IF($T13&lt;DATEVALUE("10/1/20"&amp;RIGHT(BZ$1,2)),NETWORKDAYS(DATEVALUE("10/1/20"&amp;RIGHT(BZ$1,2)),DATEVALUE("9/30/20"&amp;RIGHT(CA$1,2)),Holidays!$J$3:$J$937),
IF($T13&gt;=DATEVALUE("10/1/20"&amp;RIGHT(BZ$1,2)),NETWORKDAYS($T13,DATEVALUE("9/30/20"&amp;RIGHT(CA$1,2)),Holidays!$J$3:$J$937),"")))),"")/(NETWORKDAYS($T13,$U13,Holidays!$J$3:$J$937)),0))</f>
        <v>0</v>
      </c>
      <c r="CB13" s="80">
        <f>IF($Q13="","",IFERROR(IF(OR(AND($T13&gt;=DATEVALUE("10/1/20"&amp;RIGHT(CA$1,2)),$T13&lt;=DATEVALUE("9/30/20"&amp;RIGHT(CB$1,2))),AND($U13&gt;=DATEVALUE("10/1/20"&amp;RIGHT(CA$1,2)),$U13&lt;=DATEVALUE("9/30/20"&amp;RIGHT(CB$1,2))),AND($T13&lt;=DATEVALUE("10/1/20"&amp;RIGHT(CA$1,2)),$U13&gt;=DATEVALUE("9/30/20"&amp;RIGHT(CB$1,2)))),
IF(AND($T13&gt;=DATEVALUE("10/1/20"&amp;RIGHT(CA$1,2)),$U13&lt;=DATEVALUE("9/30/20"&amp;RIGHT(CB$1,2))),NETWORKDAYS($T13,$U13,Holidays!$J$3:$J$937),
IF(AND($T13&lt;DATEVALUE("10/1/20"&amp;RIGHT(CA$1,2)),$U13&lt;=DATEVALUE("9/30/20"&amp;RIGHT(CB$1,2))),NETWORKDAYS(DATEVALUE("10/1/20"&amp;RIGHT(CA$1,2)),$U13,Holidays!$J$3:$J$937),
IF($T13&lt;DATEVALUE("10/1/20"&amp;RIGHT(CA$1,2)),NETWORKDAYS(DATEVALUE("10/1/20"&amp;RIGHT(CA$1,2)),DATEVALUE("9/30/20"&amp;RIGHT(CB$1,2)),Holidays!$J$3:$J$937),
IF($T13&gt;=DATEVALUE("10/1/20"&amp;RIGHT(CA$1,2)),NETWORKDAYS($T13,DATEVALUE("9/30/20"&amp;RIGHT(CB$1,2)),Holidays!$J$3:$J$937),"")))),"")/(NETWORKDAYS($T13,$U13,Holidays!$J$3:$J$937)),0))</f>
        <v>0</v>
      </c>
      <c r="CC13" s="80"/>
    </row>
    <row r="14" spans="1:87" s="78" customFormat="1">
      <c r="A14" s="78" t="s">
        <v>262</v>
      </c>
      <c r="B14" s="79" t="s">
        <v>117</v>
      </c>
      <c r="C14" s="87" t="s">
        <v>154</v>
      </c>
      <c r="D14" s="87" t="s">
        <v>121</v>
      </c>
      <c r="E14" s="87"/>
      <c r="F14" s="87"/>
      <c r="G14" s="87" t="s">
        <v>122</v>
      </c>
      <c r="H14" s="108">
        <v>700</v>
      </c>
      <c r="I14" s="87" t="s">
        <v>130</v>
      </c>
      <c r="J14" s="87" t="s">
        <v>124</v>
      </c>
      <c r="K14" s="108">
        <v>0</v>
      </c>
      <c r="L14" s="82">
        <f t="shared" si="4"/>
        <v>100</v>
      </c>
      <c r="M14" s="110">
        <f t="shared" si="5"/>
        <v>0</v>
      </c>
      <c r="N14" s="111">
        <f>VLOOKUP(I14,$AB$6:$AD$20,3,FALSE)*H14</f>
        <v>81270</v>
      </c>
      <c r="O14" s="110">
        <f t="shared" si="6"/>
        <v>0</v>
      </c>
      <c r="P14" s="110">
        <f t="shared" si="0"/>
        <v>81270</v>
      </c>
      <c r="Q14" s="108">
        <v>90</v>
      </c>
      <c r="R14" s="130">
        <f t="shared" si="7"/>
        <v>5.13972602739726</v>
      </c>
      <c r="S14" s="107">
        <v>45938</v>
      </c>
      <c r="T14" s="83">
        <f>IF(NOT(Q14=""),IF(NOT($S14=""),$S14,#REF!),"")</f>
        <v>45938</v>
      </c>
      <c r="U14" s="83">
        <f t="shared" si="8"/>
        <v>46028</v>
      </c>
      <c r="V14" s="83">
        <f t="shared" si="11"/>
        <v>46064</v>
      </c>
      <c r="W14" s="83">
        <f>WORKDAY.INTL(S14, Q14, "0000011", $AH$6:$AH$90)</f>
        <v>46073</v>
      </c>
      <c r="X14" s="84">
        <f t="shared" si="9"/>
        <v>81270</v>
      </c>
      <c r="Y14" s="84">
        <f t="shared" si="10"/>
        <v>95889.693698630144</v>
      </c>
      <c r="Z14" s="89"/>
      <c r="AA14" s="80"/>
      <c r="AB14" s="90" t="s">
        <v>157</v>
      </c>
      <c r="AC14" s="87"/>
      <c r="AD14" s="91">
        <v>101.01</v>
      </c>
      <c r="AE14" s="80"/>
      <c r="AF14" s="80" t="s">
        <v>158</v>
      </c>
      <c r="AG14" s="80" t="s">
        <v>159</v>
      </c>
      <c r="AH14" s="88">
        <v>44480</v>
      </c>
      <c r="AI14" s="80"/>
      <c r="AJ14" s="80"/>
      <c r="AK14" s="80"/>
      <c r="AL14" s="80">
        <f t="shared" ca="1" si="1"/>
        <v>0</v>
      </c>
      <c r="AM14" s="80"/>
      <c r="AN14" s="80">
        <f t="shared" ca="1" si="2"/>
        <v>0</v>
      </c>
      <c r="AO14" s="80">
        <f t="shared" ca="1" si="2"/>
        <v>0</v>
      </c>
      <c r="AP14" s="80">
        <f t="shared" ca="1" si="2"/>
        <v>0</v>
      </c>
      <c r="AQ14" s="80">
        <f t="shared" ca="1" si="2"/>
        <v>0</v>
      </c>
      <c r="AR14" s="80">
        <f t="shared" ca="1" si="2"/>
        <v>0</v>
      </c>
      <c r="AS14" s="80">
        <f t="shared" ca="1" si="2"/>
        <v>0</v>
      </c>
      <c r="AT14" s="80">
        <f t="shared" ca="1" si="2"/>
        <v>0</v>
      </c>
      <c r="AU14" s="80">
        <f t="shared" ca="1" si="2"/>
        <v>0</v>
      </c>
      <c r="AV14" s="80">
        <f t="shared" ca="1" si="2"/>
        <v>0</v>
      </c>
      <c r="AW14" s="80">
        <f t="shared" ca="1" si="2"/>
        <v>0</v>
      </c>
      <c r="AX14" s="80">
        <f t="shared" ca="1" si="3"/>
        <v>0</v>
      </c>
      <c r="AY14" s="80">
        <f t="shared" ca="1" si="3"/>
        <v>0</v>
      </c>
      <c r="AZ14" s="80">
        <f t="shared" ca="1" si="3"/>
        <v>0</v>
      </c>
      <c r="BA14" s="80">
        <f t="shared" ca="1" si="3"/>
        <v>0</v>
      </c>
      <c r="BB14" s="80">
        <f t="shared" ca="1" si="3"/>
        <v>0</v>
      </c>
      <c r="BC14" s="80">
        <f t="shared" ca="1" si="3"/>
        <v>0</v>
      </c>
      <c r="BD14" s="80">
        <f t="shared" ca="1" si="3"/>
        <v>0</v>
      </c>
      <c r="BE14" s="80">
        <f t="shared" ca="1" si="3"/>
        <v>0</v>
      </c>
      <c r="BF14" s="80">
        <f t="shared" ca="1" si="3"/>
        <v>0</v>
      </c>
      <c r="BG14" s="80">
        <f t="shared" ca="1" si="3"/>
        <v>0</v>
      </c>
      <c r="BH14" s="80"/>
      <c r="BI14" s="80">
        <f>IF($Q14="","",IFERROR(IF(OR(AND($T14&gt;=DATEVALUE("10/1/20"&amp;RIGHT(BH$1,2)),$T14&lt;=DATEVALUE("9/30/20"&amp;RIGHT(BI$1,2))),AND($U14&gt;=DATEVALUE("10/1/20"&amp;RIGHT(BH$1,2)),$U14&lt;=DATEVALUE("9/30/20"&amp;RIGHT(BI$1,2))),AND($T14&lt;=DATEVALUE("10/1/20"&amp;RIGHT(BH$1,2)),$U14&gt;=DATEVALUE("9/30/20"&amp;RIGHT(BI$1,2)))),
IF(AND($T14&gt;=DATEVALUE("10/1/20"&amp;RIGHT(BH$1,2)),$U14&lt;=DATEVALUE("9/30/20"&amp;RIGHT(BI$1,2))),NETWORKDAYS($T14,$U14,Holidays!$J$3:$J$937),
IF(AND($T14&lt;DATEVALUE("10/1/20"&amp;RIGHT(BH$1,2)),$U14&lt;=DATEVALUE("9/30/20"&amp;RIGHT(BI$1,2))),NETWORKDAYS(DATEVALUE("10/1/20"&amp;RIGHT(BH$1,2)),$U14,Holidays!$J$3:$J$937),
IF($T14&lt;DATEVALUE("10/1/20"&amp;RIGHT(BH$1,2)),NETWORKDAYS(DATEVALUE("10/1/20"&amp;RIGHT(BH$1,2)),DATEVALUE("9/30/20"&amp;RIGHT(BI$1,2)),Holidays!$J$3:$J$937),
IF($T14&gt;=DATEVALUE("10/1/20"&amp;RIGHT(BH$1,2)),NETWORKDAYS($T14,DATEVALUE("9/30/20"&amp;RIGHT(BI$1,2)),Holidays!$J$3:$J$937),"")))),"")/(NETWORKDAYS($T14,$U14,Holidays!$J$3:$J$937)),0))</f>
        <v>0</v>
      </c>
      <c r="BJ14" s="80">
        <f>IF($Q14="","",IFERROR(IF(OR(AND($T14&gt;=DATEVALUE("10/1/20"&amp;RIGHT(BI$1,2)),$T14&lt;=DATEVALUE("9/30/20"&amp;RIGHT(BJ$1,2))),AND($U14&gt;=DATEVALUE("10/1/20"&amp;RIGHT(BI$1,2)),$U14&lt;=DATEVALUE("9/30/20"&amp;RIGHT(BJ$1,2))),AND($T14&lt;=DATEVALUE("10/1/20"&amp;RIGHT(BI$1,2)),$U14&gt;=DATEVALUE("9/30/20"&amp;RIGHT(BJ$1,2)))),
IF(AND($T14&gt;=DATEVALUE("10/1/20"&amp;RIGHT(BI$1,2)),$U14&lt;=DATEVALUE("9/30/20"&amp;RIGHT(BJ$1,2))),NETWORKDAYS($T14,$U14,Holidays!$J$3:$J$937),
IF(AND($T14&lt;DATEVALUE("10/1/20"&amp;RIGHT(BI$1,2)),$U14&lt;=DATEVALUE("9/30/20"&amp;RIGHT(BJ$1,2))),NETWORKDAYS(DATEVALUE("10/1/20"&amp;RIGHT(BI$1,2)),$U14,Holidays!$J$3:$J$937),
IF($T14&lt;DATEVALUE("10/1/20"&amp;RIGHT(BI$1,2)),NETWORKDAYS(DATEVALUE("10/1/20"&amp;RIGHT(BI$1,2)),DATEVALUE("9/30/20"&amp;RIGHT(BJ$1,2)),Holidays!$J$3:$J$937),
IF($T14&gt;=DATEVALUE("10/1/20"&amp;RIGHT(BI$1,2)),NETWORKDAYS($T14,DATEVALUE("9/30/20"&amp;RIGHT(BJ$1,2)),Holidays!$J$3:$J$937),"")))),"")/(NETWORKDAYS($T14,$U14,Holidays!$J$3:$J$937)),0))</f>
        <v>0</v>
      </c>
      <c r="BK14" s="80">
        <f>IF($Q14="","",IFERROR(IF(OR(AND($T14&gt;=DATEVALUE("10/1/20"&amp;RIGHT(BJ$1,2)),$T14&lt;=DATEVALUE("9/30/20"&amp;RIGHT(BK$1,2))),AND($U14&gt;=DATEVALUE("10/1/20"&amp;RIGHT(BJ$1,2)),$U14&lt;=DATEVALUE("9/30/20"&amp;RIGHT(BK$1,2))),AND($T14&lt;=DATEVALUE("10/1/20"&amp;RIGHT(BJ$1,2)),$U14&gt;=DATEVALUE("9/30/20"&amp;RIGHT(BK$1,2)))),
IF(AND($T14&gt;=DATEVALUE("10/1/20"&amp;RIGHT(BJ$1,2)),$U14&lt;=DATEVALUE("9/30/20"&amp;RIGHT(BK$1,2))),NETWORKDAYS($T14,$U14,Holidays!$J$3:$J$937),
IF(AND($T14&lt;DATEVALUE("10/1/20"&amp;RIGHT(BJ$1,2)),$U14&lt;=DATEVALUE("9/30/20"&amp;RIGHT(BK$1,2))),NETWORKDAYS(DATEVALUE("10/1/20"&amp;RIGHT(BJ$1,2)),$U14,Holidays!$J$3:$J$937),
IF($T14&lt;DATEVALUE("10/1/20"&amp;RIGHT(BJ$1,2)),NETWORKDAYS(DATEVALUE("10/1/20"&amp;RIGHT(BJ$1,2)),DATEVALUE("9/30/20"&amp;RIGHT(BK$1,2)),Holidays!$J$3:$J$937),
IF($T14&gt;=DATEVALUE("10/1/20"&amp;RIGHT(BJ$1,2)),NETWORKDAYS($T14,DATEVALUE("9/30/20"&amp;RIGHT(BK$1,2)),Holidays!$J$3:$J$937),"")))),"")/(NETWORKDAYS($T14,$U14,Holidays!$J$3:$J$937)),0))</f>
        <v>0</v>
      </c>
      <c r="BL14" s="80">
        <f>IF($Q14="","",IFERROR(IF(OR(AND($T14&gt;=DATEVALUE("10/1/20"&amp;RIGHT(BK$1,2)),$T14&lt;=DATEVALUE("9/30/20"&amp;RIGHT(BL$1,2))),AND($U14&gt;=DATEVALUE("10/1/20"&amp;RIGHT(BK$1,2)),$U14&lt;=DATEVALUE("9/30/20"&amp;RIGHT(BL$1,2))),AND($T14&lt;=DATEVALUE("10/1/20"&amp;RIGHT(BK$1,2)),$U14&gt;=DATEVALUE("9/30/20"&amp;RIGHT(BL$1,2)))),
IF(AND($T14&gt;=DATEVALUE("10/1/20"&amp;RIGHT(BK$1,2)),$U14&lt;=DATEVALUE("9/30/20"&amp;RIGHT(BL$1,2))),NETWORKDAYS($T14,$U14,Holidays!$J$3:$J$937),
IF(AND($T14&lt;DATEVALUE("10/1/20"&amp;RIGHT(BK$1,2)),$U14&lt;=DATEVALUE("9/30/20"&amp;RIGHT(BL$1,2))),NETWORKDAYS(DATEVALUE("10/1/20"&amp;RIGHT(BK$1,2)),$U14,Holidays!$J$3:$J$937),
IF($T14&lt;DATEVALUE("10/1/20"&amp;RIGHT(BK$1,2)),NETWORKDAYS(DATEVALUE("10/1/20"&amp;RIGHT(BK$1,2)),DATEVALUE("9/30/20"&amp;RIGHT(BL$1,2)),Holidays!$J$3:$J$937),
IF($T14&gt;=DATEVALUE("10/1/20"&amp;RIGHT(BK$1,2)),NETWORKDAYS($T14,DATEVALUE("9/30/20"&amp;RIGHT(BL$1,2)),Holidays!$J$3:$J$937),"")))),"")/(NETWORKDAYS($T14,$U14,Holidays!$J$3:$J$937)),0))</f>
        <v>0</v>
      </c>
      <c r="BM14" s="80">
        <f>IF($Q14="","",IFERROR(IF(OR(AND($T14&gt;=DATEVALUE("10/1/20"&amp;RIGHT(BL$1,2)),$T14&lt;=DATEVALUE("9/30/20"&amp;RIGHT(BM$1,2))),AND($U14&gt;=DATEVALUE("10/1/20"&amp;RIGHT(BL$1,2)),$U14&lt;=DATEVALUE("9/30/20"&amp;RIGHT(BM$1,2))),AND($T14&lt;=DATEVALUE("10/1/20"&amp;RIGHT(BL$1,2)),$U14&gt;=DATEVALUE("9/30/20"&amp;RIGHT(BM$1,2)))),
IF(AND($T14&gt;=DATEVALUE("10/1/20"&amp;RIGHT(BL$1,2)),$U14&lt;=DATEVALUE("9/30/20"&amp;RIGHT(BM$1,2))),NETWORKDAYS($T14,$U14,Holidays!$J$3:$J$937),
IF(AND($T14&lt;DATEVALUE("10/1/20"&amp;RIGHT(BL$1,2)),$U14&lt;=DATEVALUE("9/30/20"&amp;RIGHT(BM$1,2))),NETWORKDAYS(DATEVALUE("10/1/20"&amp;RIGHT(BL$1,2)),$U14,Holidays!$J$3:$J$937),
IF($T14&lt;DATEVALUE("10/1/20"&amp;RIGHT(BL$1,2)),NETWORKDAYS(DATEVALUE("10/1/20"&amp;RIGHT(BL$1,2)),DATEVALUE("9/30/20"&amp;RIGHT(BM$1,2)),Holidays!$J$3:$J$937),
IF($T14&gt;=DATEVALUE("10/1/20"&amp;RIGHT(BL$1,2)),NETWORKDAYS($T14,DATEVALUE("9/30/20"&amp;RIGHT(BM$1,2)),Holidays!$J$3:$J$937),"")))),"")/(NETWORKDAYS($T14,$U14,Holidays!$J$3:$J$937)),0))</f>
        <v>0</v>
      </c>
      <c r="BN14" s="80">
        <f>IF($Q14="","",IFERROR(IF(OR(AND($T14&gt;=DATEVALUE("10/1/20"&amp;RIGHT(BM$1,2)),$T14&lt;=DATEVALUE("9/30/20"&amp;RIGHT(BN$1,2))),AND($U14&gt;=DATEVALUE("10/1/20"&amp;RIGHT(BM$1,2)),$U14&lt;=DATEVALUE("9/30/20"&amp;RIGHT(BN$1,2))),AND($T14&lt;=DATEVALUE("10/1/20"&amp;RIGHT(BM$1,2)),$U14&gt;=DATEVALUE("9/30/20"&amp;RIGHT(BN$1,2)))),
IF(AND($T14&gt;=DATEVALUE("10/1/20"&amp;RIGHT(BM$1,2)),$U14&lt;=DATEVALUE("9/30/20"&amp;RIGHT(BN$1,2))),NETWORKDAYS($T14,$U14,Holidays!$J$3:$J$937),
IF(AND($T14&lt;DATEVALUE("10/1/20"&amp;RIGHT(BM$1,2)),$U14&lt;=DATEVALUE("9/30/20"&amp;RIGHT(BN$1,2))),NETWORKDAYS(DATEVALUE("10/1/20"&amp;RIGHT(BM$1,2)),$U14,Holidays!$J$3:$J$937),
IF($T14&lt;DATEVALUE("10/1/20"&amp;RIGHT(BM$1,2)),NETWORKDAYS(DATEVALUE("10/1/20"&amp;RIGHT(BM$1,2)),DATEVALUE("9/30/20"&amp;RIGHT(BN$1,2)),Holidays!$J$3:$J$937),
IF($T14&gt;=DATEVALUE("10/1/20"&amp;RIGHT(BM$1,2)),NETWORKDAYS($T14,DATEVALUE("9/30/20"&amp;RIGHT(BN$1,2)),Holidays!$J$3:$J$937),"")))),"")/(NETWORKDAYS($T14,$U14,Holidays!$J$3:$J$937)),0))</f>
        <v>0</v>
      </c>
      <c r="BO14" s="80">
        <f>IF($Q14="","",IFERROR(IF(OR(AND($T14&gt;=DATEVALUE("10/1/20"&amp;RIGHT(BN$1,2)),$T14&lt;=DATEVALUE("9/30/20"&amp;RIGHT(BO$1,2))),AND($U14&gt;=DATEVALUE("10/1/20"&amp;RIGHT(BN$1,2)),$U14&lt;=DATEVALUE("9/30/20"&amp;RIGHT(BO$1,2))),AND($T14&lt;=DATEVALUE("10/1/20"&amp;RIGHT(BN$1,2)),$U14&gt;=DATEVALUE("9/30/20"&amp;RIGHT(BO$1,2)))),
IF(AND($T14&gt;=DATEVALUE("10/1/20"&amp;RIGHT(BN$1,2)),$U14&lt;=DATEVALUE("9/30/20"&amp;RIGHT(BO$1,2))),NETWORKDAYS($T14,$U14,Holidays!$J$3:$J$937),
IF(AND($T14&lt;DATEVALUE("10/1/20"&amp;RIGHT(BN$1,2)),$U14&lt;=DATEVALUE("9/30/20"&amp;RIGHT(BO$1,2))),NETWORKDAYS(DATEVALUE("10/1/20"&amp;RIGHT(BN$1,2)),$U14,Holidays!$J$3:$J$937),
IF($T14&lt;DATEVALUE("10/1/20"&amp;RIGHT(BN$1,2)),NETWORKDAYS(DATEVALUE("10/1/20"&amp;RIGHT(BN$1,2)),DATEVALUE("9/30/20"&amp;RIGHT(BO$1,2)),Holidays!$J$3:$J$937),
IF($T14&gt;=DATEVALUE("10/1/20"&amp;RIGHT(BN$1,2)),NETWORKDAYS($T14,DATEVALUE("9/30/20"&amp;RIGHT(BO$1,2)),Holidays!$J$3:$J$937),"")))),"")/(NETWORKDAYS($T14,$U14,Holidays!$J$3:$J$937)),0))</f>
        <v>0</v>
      </c>
      <c r="BP14" s="80">
        <f>IF($Q14="","",IFERROR(IF(OR(AND($T14&gt;=DATEVALUE("10/1/20"&amp;RIGHT(BO$1,2)),$T14&lt;=DATEVALUE("9/30/20"&amp;RIGHT(BP$1,2))),AND($U14&gt;=DATEVALUE("10/1/20"&amp;RIGHT(BO$1,2)),$U14&lt;=DATEVALUE("9/30/20"&amp;RIGHT(BP$1,2))),AND($T14&lt;=DATEVALUE("10/1/20"&amp;RIGHT(BO$1,2)),$U14&gt;=DATEVALUE("9/30/20"&amp;RIGHT(BP$1,2)))),
IF(AND($T14&gt;=DATEVALUE("10/1/20"&amp;RIGHT(BO$1,2)),$U14&lt;=DATEVALUE("9/30/20"&amp;RIGHT(BP$1,2))),NETWORKDAYS($T14,$U14,Holidays!$J$3:$J$937),
IF(AND($T14&lt;DATEVALUE("10/1/20"&amp;RIGHT(BO$1,2)),$U14&lt;=DATEVALUE("9/30/20"&amp;RIGHT(BP$1,2))),NETWORKDAYS(DATEVALUE("10/1/20"&amp;RIGHT(BO$1,2)),$U14,Holidays!$J$3:$J$937),
IF($T14&lt;DATEVALUE("10/1/20"&amp;RIGHT(BO$1,2)),NETWORKDAYS(DATEVALUE("10/1/20"&amp;RIGHT(BO$1,2)),DATEVALUE("9/30/20"&amp;RIGHT(BP$1,2)),Holidays!$J$3:$J$937),
IF($T14&gt;=DATEVALUE("10/1/20"&amp;RIGHT(BO$1,2)),NETWORKDAYS($T14,DATEVALUE("9/30/20"&amp;RIGHT(BP$1,2)),Holidays!$J$3:$J$937),"")))),"")/(NETWORKDAYS($T14,$U14,Holidays!$J$3:$J$937)),0))</f>
        <v>0</v>
      </c>
      <c r="BQ14" s="80">
        <f>IF($Q14="","",IFERROR(IF(OR(AND($T14&gt;=DATEVALUE("10/1/20"&amp;RIGHT(BP$1,2)),$T14&lt;=DATEVALUE("9/30/20"&amp;RIGHT(BQ$1,2))),AND($U14&gt;=DATEVALUE("10/1/20"&amp;RIGHT(BP$1,2)),$U14&lt;=DATEVALUE("9/30/20"&amp;RIGHT(BQ$1,2))),AND($T14&lt;=DATEVALUE("10/1/20"&amp;RIGHT(BP$1,2)),$U14&gt;=DATEVALUE("9/30/20"&amp;RIGHT(BQ$1,2)))),
IF(AND($T14&gt;=DATEVALUE("10/1/20"&amp;RIGHT(BP$1,2)),$U14&lt;=DATEVALUE("9/30/20"&amp;RIGHT(BQ$1,2))),NETWORKDAYS($T14,$U14,Holidays!$J$3:$J$937),
IF(AND($T14&lt;DATEVALUE("10/1/20"&amp;RIGHT(BP$1,2)),$U14&lt;=DATEVALUE("9/30/20"&amp;RIGHT(BQ$1,2))),NETWORKDAYS(DATEVALUE("10/1/20"&amp;RIGHT(BP$1,2)),$U14,Holidays!$J$3:$J$937),
IF($T14&lt;DATEVALUE("10/1/20"&amp;RIGHT(BP$1,2)),NETWORKDAYS(DATEVALUE("10/1/20"&amp;RIGHT(BP$1,2)),DATEVALUE("9/30/20"&amp;RIGHT(BQ$1,2)),Holidays!$J$3:$J$937),
IF($T14&gt;=DATEVALUE("10/1/20"&amp;RIGHT(BP$1,2)),NETWORKDAYS($T14,DATEVALUE("9/30/20"&amp;RIGHT(BQ$1,2)),Holidays!$J$3:$J$937),"")))),"")/(NETWORKDAYS($T14,$U14,Holidays!$J$3:$J$937)),0))</f>
        <v>0</v>
      </c>
      <c r="BR14" s="80">
        <f>IF($Q14="","",IFERROR(IF(OR(AND($T14&gt;=DATEVALUE("10/1/20"&amp;RIGHT(BQ$1,2)),$T14&lt;=DATEVALUE("9/30/20"&amp;RIGHT(BR$1,2))),AND($U14&gt;=DATEVALUE("10/1/20"&amp;RIGHT(BQ$1,2)),$U14&lt;=DATEVALUE("9/30/20"&amp;RIGHT(BR$1,2))),AND($T14&lt;=DATEVALUE("10/1/20"&amp;RIGHT(BQ$1,2)),$U14&gt;=DATEVALUE("9/30/20"&amp;RIGHT(BR$1,2)))),
IF(AND($T14&gt;=DATEVALUE("10/1/20"&amp;RIGHT(BQ$1,2)),$U14&lt;=DATEVALUE("9/30/20"&amp;RIGHT(BR$1,2))),NETWORKDAYS($T14,$U14,Holidays!$J$3:$J$937),
IF(AND($T14&lt;DATEVALUE("10/1/20"&amp;RIGHT(BQ$1,2)),$U14&lt;=DATEVALUE("9/30/20"&amp;RIGHT(BR$1,2))),NETWORKDAYS(DATEVALUE("10/1/20"&amp;RIGHT(BQ$1,2)),$U14,Holidays!$J$3:$J$937),
IF($T14&lt;DATEVALUE("10/1/20"&amp;RIGHT(BQ$1,2)),NETWORKDAYS(DATEVALUE("10/1/20"&amp;RIGHT(BQ$1,2)),DATEVALUE("9/30/20"&amp;RIGHT(BR$1,2)),Holidays!$J$3:$J$937),
IF($T14&gt;=DATEVALUE("10/1/20"&amp;RIGHT(BQ$1,2)),NETWORKDAYS($T14,DATEVALUE("9/30/20"&amp;RIGHT(BR$1,2)),Holidays!$J$3:$J$937),"")))),"")/(NETWORKDAYS($T14,$U14,Holidays!$J$3:$J$937)),0))</f>
        <v>0</v>
      </c>
      <c r="BS14" s="80">
        <f>IF($Q14="","",IFERROR(IF(OR(AND($T14&gt;=DATEVALUE("10/1/20"&amp;RIGHT(BR$1,2)),$T14&lt;=DATEVALUE("9/30/20"&amp;RIGHT(BS$1,2))),AND($U14&gt;=DATEVALUE("10/1/20"&amp;RIGHT(BR$1,2)),$U14&lt;=DATEVALUE("9/30/20"&amp;RIGHT(BS$1,2))),AND($T14&lt;=DATEVALUE("10/1/20"&amp;RIGHT(BR$1,2)),$U14&gt;=DATEVALUE("9/30/20"&amp;RIGHT(BS$1,2)))),
IF(AND($T14&gt;=DATEVALUE("10/1/20"&amp;RIGHT(BR$1,2)),$U14&lt;=DATEVALUE("9/30/20"&amp;RIGHT(BS$1,2))),NETWORKDAYS($T14,$U14,Holidays!$J$3:$J$937),
IF(AND($T14&lt;DATEVALUE("10/1/20"&amp;RIGHT(BR$1,2)),$U14&lt;=DATEVALUE("9/30/20"&amp;RIGHT(BS$1,2))),NETWORKDAYS(DATEVALUE("10/1/20"&amp;RIGHT(BR$1,2)),$U14,Holidays!$J$3:$J$937),
IF($T14&lt;DATEVALUE("10/1/20"&amp;RIGHT(BR$1,2)),NETWORKDAYS(DATEVALUE("10/1/20"&amp;RIGHT(BR$1,2)),DATEVALUE("9/30/20"&amp;RIGHT(BS$1,2)),Holidays!$J$3:$J$937),
IF($T14&gt;=DATEVALUE("10/1/20"&amp;RIGHT(BR$1,2)),NETWORKDAYS($T14,DATEVALUE("9/30/20"&amp;RIGHT(BS$1,2)),Holidays!$J$3:$J$937),"")))),"")/(NETWORKDAYS($T14,$U14,Holidays!$J$3:$J$937)),0))</f>
        <v>1</v>
      </c>
      <c r="BT14" s="80">
        <f>IF($Q14="","",IFERROR(IF(OR(AND($T14&gt;=DATEVALUE("10/1/20"&amp;RIGHT(BS$1,2)),$T14&lt;=DATEVALUE("9/30/20"&amp;RIGHT(BT$1,2))),AND($U14&gt;=DATEVALUE("10/1/20"&amp;RIGHT(BS$1,2)),$U14&lt;=DATEVALUE("9/30/20"&amp;RIGHT(BT$1,2))),AND($T14&lt;=DATEVALUE("10/1/20"&amp;RIGHT(BS$1,2)),$U14&gt;=DATEVALUE("9/30/20"&amp;RIGHT(BT$1,2)))),
IF(AND($T14&gt;=DATEVALUE("10/1/20"&amp;RIGHT(BS$1,2)),$U14&lt;=DATEVALUE("9/30/20"&amp;RIGHT(BT$1,2))),NETWORKDAYS($T14,$U14,Holidays!$J$3:$J$937),
IF(AND($T14&lt;DATEVALUE("10/1/20"&amp;RIGHT(BS$1,2)),$U14&lt;=DATEVALUE("9/30/20"&amp;RIGHT(BT$1,2))),NETWORKDAYS(DATEVALUE("10/1/20"&amp;RIGHT(BS$1,2)),$U14,Holidays!$J$3:$J$937),
IF($T14&lt;DATEVALUE("10/1/20"&amp;RIGHT(BS$1,2)),NETWORKDAYS(DATEVALUE("10/1/20"&amp;RIGHT(BS$1,2)),DATEVALUE("9/30/20"&amp;RIGHT(BT$1,2)),Holidays!$J$3:$J$937),
IF($T14&gt;=DATEVALUE("10/1/20"&amp;RIGHT(BS$1,2)),NETWORKDAYS($T14,DATEVALUE("9/30/20"&amp;RIGHT(BT$1,2)),Holidays!$J$3:$J$937),"")))),"")/(NETWORKDAYS($T14,$U14,Holidays!$J$3:$J$937)),0))</f>
        <v>0</v>
      </c>
      <c r="BU14" s="80">
        <f>IF($Q14="","",IFERROR(IF(OR(AND($T14&gt;=DATEVALUE("10/1/20"&amp;RIGHT(BT$1,2)),$T14&lt;=DATEVALUE("9/30/20"&amp;RIGHT(BU$1,2))),AND($U14&gt;=DATEVALUE("10/1/20"&amp;RIGHT(BT$1,2)),$U14&lt;=DATEVALUE("9/30/20"&amp;RIGHT(BU$1,2))),AND($T14&lt;=DATEVALUE("10/1/20"&amp;RIGHT(BT$1,2)),$U14&gt;=DATEVALUE("9/30/20"&amp;RIGHT(BU$1,2)))),
IF(AND($T14&gt;=DATEVALUE("10/1/20"&amp;RIGHT(BT$1,2)),$U14&lt;=DATEVALUE("9/30/20"&amp;RIGHT(BU$1,2))),NETWORKDAYS($T14,$U14,Holidays!$J$3:$J$937),
IF(AND($T14&lt;DATEVALUE("10/1/20"&amp;RIGHT(BT$1,2)),$U14&lt;=DATEVALUE("9/30/20"&amp;RIGHT(BU$1,2))),NETWORKDAYS(DATEVALUE("10/1/20"&amp;RIGHT(BT$1,2)),$U14,Holidays!$J$3:$J$937),
IF($T14&lt;DATEVALUE("10/1/20"&amp;RIGHT(BT$1,2)),NETWORKDAYS(DATEVALUE("10/1/20"&amp;RIGHT(BT$1,2)),DATEVALUE("9/30/20"&amp;RIGHT(BU$1,2)),Holidays!$J$3:$J$937),
IF($T14&gt;=DATEVALUE("10/1/20"&amp;RIGHT(BT$1,2)),NETWORKDAYS($T14,DATEVALUE("9/30/20"&amp;RIGHT(BU$1,2)),Holidays!$J$3:$J$937),"")))),"")/(NETWORKDAYS($T14,$U14,Holidays!$J$3:$J$937)),0))</f>
        <v>0</v>
      </c>
      <c r="BV14" s="80">
        <f>IF($Q14="","",IFERROR(IF(OR(AND($T14&gt;=DATEVALUE("10/1/20"&amp;RIGHT(BU$1,2)),$T14&lt;=DATEVALUE("9/30/20"&amp;RIGHT(BV$1,2))),AND($U14&gt;=DATEVALUE("10/1/20"&amp;RIGHT(BU$1,2)),$U14&lt;=DATEVALUE("9/30/20"&amp;RIGHT(BV$1,2))),AND($T14&lt;=DATEVALUE("10/1/20"&amp;RIGHT(BU$1,2)),$U14&gt;=DATEVALUE("9/30/20"&amp;RIGHT(BV$1,2)))),
IF(AND($T14&gt;=DATEVALUE("10/1/20"&amp;RIGHT(BU$1,2)),$U14&lt;=DATEVALUE("9/30/20"&amp;RIGHT(BV$1,2))),NETWORKDAYS($T14,$U14,Holidays!$J$3:$J$937),
IF(AND($T14&lt;DATEVALUE("10/1/20"&amp;RIGHT(BU$1,2)),$U14&lt;=DATEVALUE("9/30/20"&amp;RIGHT(BV$1,2))),NETWORKDAYS(DATEVALUE("10/1/20"&amp;RIGHT(BU$1,2)),$U14,Holidays!$J$3:$J$937),
IF($T14&lt;DATEVALUE("10/1/20"&amp;RIGHT(BU$1,2)),NETWORKDAYS(DATEVALUE("10/1/20"&amp;RIGHT(BU$1,2)),DATEVALUE("9/30/20"&amp;RIGHT(BV$1,2)),Holidays!$J$3:$J$937),
IF($T14&gt;=DATEVALUE("10/1/20"&amp;RIGHT(BU$1,2)),NETWORKDAYS($T14,DATEVALUE("9/30/20"&amp;RIGHT(BV$1,2)),Holidays!$J$3:$J$937),"")))),"")/(NETWORKDAYS($T14,$U14,Holidays!$J$3:$J$937)),0))</f>
        <v>0</v>
      </c>
      <c r="BW14" s="80">
        <f>IF($Q14="","",IFERROR(IF(OR(AND($T14&gt;=DATEVALUE("10/1/20"&amp;RIGHT(BV$1,2)),$T14&lt;=DATEVALUE("9/30/20"&amp;RIGHT(BW$1,2))),AND($U14&gt;=DATEVALUE("10/1/20"&amp;RIGHT(BV$1,2)),$U14&lt;=DATEVALUE("9/30/20"&amp;RIGHT(BW$1,2))),AND($T14&lt;=DATEVALUE("10/1/20"&amp;RIGHT(BV$1,2)),$U14&gt;=DATEVALUE("9/30/20"&amp;RIGHT(BW$1,2)))),
IF(AND($T14&gt;=DATEVALUE("10/1/20"&amp;RIGHT(BV$1,2)),$U14&lt;=DATEVALUE("9/30/20"&amp;RIGHT(BW$1,2))),NETWORKDAYS($T14,$U14,Holidays!$J$3:$J$937),
IF(AND($T14&lt;DATEVALUE("10/1/20"&amp;RIGHT(BV$1,2)),$U14&lt;=DATEVALUE("9/30/20"&amp;RIGHT(BW$1,2))),NETWORKDAYS(DATEVALUE("10/1/20"&amp;RIGHT(BV$1,2)),$U14,Holidays!$J$3:$J$937),
IF($T14&lt;DATEVALUE("10/1/20"&amp;RIGHT(BV$1,2)),NETWORKDAYS(DATEVALUE("10/1/20"&amp;RIGHT(BV$1,2)),DATEVALUE("9/30/20"&amp;RIGHT(BW$1,2)),Holidays!$J$3:$J$937),
IF($T14&gt;=DATEVALUE("10/1/20"&amp;RIGHT(BV$1,2)),NETWORKDAYS($T14,DATEVALUE("9/30/20"&amp;RIGHT(BW$1,2)),Holidays!$J$3:$J$937),"")))),"")/(NETWORKDAYS($T14,$U14,Holidays!$J$3:$J$937)),0))</f>
        <v>0</v>
      </c>
      <c r="BX14" s="80">
        <f>IF($Q14="","",IFERROR(IF(OR(AND($T14&gt;=DATEVALUE("10/1/20"&amp;RIGHT(BW$1,2)),$T14&lt;=DATEVALUE("9/30/20"&amp;RIGHT(BX$1,2))),AND($U14&gt;=DATEVALUE("10/1/20"&amp;RIGHT(BW$1,2)),$U14&lt;=DATEVALUE("9/30/20"&amp;RIGHT(BX$1,2))),AND($T14&lt;=DATEVALUE("10/1/20"&amp;RIGHT(BW$1,2)),$U14&gt;=DATEVALUE("9/30/20"&amp;RIGHT(BX$1,2)))),
IF(AND($T14&gt;=DATEVALUE("10/1/20"&amp;RIGHT(BW$1,2)),$U14&lt;=DATEVALUE("9/30/20"&amp;RIGHT(BX$1,2))),NETWORKDAYS($T14,$U14,Holidays!$J$3:$J$937),
IF(AND($T14&lt;DATEVALUE("10/1/20"&amp;RIGHT(BW$1,2)),$U14&lt;=DATEVALUE("9/30/20"&amp;RIGHT(BX$1,2))),NETWORKDAYS(DATEVALUE("10/1/20"&amp;RIGHT(BW$1,2)),$U14,Holidays!$J$3:$J$937),
IF($T14&lt;DATEVALUE("10/1/20"&amp;RIGHT(BW$1,2)),NETWORKDAYS(DATEVALUE("10/1/20"&amp;RIGHT(BW$1,2)),DATEVALUE("9/30/20"&amp;RIGHT(BX$1,2)),Holidays!$J$3:$J$937),
IF($T14&gt;=DATEVALUE("10/1/20"&amp;RIGHT(BW$1,2)),NETWORKDAYS($T14,DATEVALUE("9/30/20"&amp;RIGHT(BX$1,2)),Holidays!$J$3:$J$937),"")))),"")/(NETWORKDAYS($T14,$U14,Holidays!$J$3:$J$937)),0))</f>
        <v>0</v>
      </c>
      <c r="BY14" s="80">
        <f>IF($Q14="","",IFERROR(IF(OR(AND($T14&gt;=DATEVALUE("10/1/20"&amp;RIGHT(BX$1,2)),$T14&lt;=DATEVALUE("9/30/20"&amp;RIGHT(BY$1,2))),AND($U14&gt;=DATEVALUE("10/1/20"&amp;RIGHT(BX$1,2)),$U14&lt;=DATEVALUE("9/30/20"&amp;RIGHT(BY$1,2))),AND($T14&lt;=DATEVALUE("10/1/20"&amp;RIGHT(BX$1,2)),$U14&gt;=DATEVALUE("9/30/20"&amp;RIGHT(BY$1,2)))),
IF(AND($T14&gt;=DATEVALUE("10/1/20"&amp;RIGHT(BX$1,2)),$U14&lt;=DATEVALUE("9/30/20"&amp;RIGHT(BY$1,2))),NETWORKDAYS($T14,$U14,Holidays!$J$3:$J$937),
IF(AND($T14&lt;DATEVALUE("10/1/20"&amp;RIGHT(BX$1,2)),$U14&lt;=DATEVALUE("9/30/20"&amp;RIGHT(BY$1,2))),NETWORKDAYS(DATEVALUE("10/1/20"&amp;RIGHT(BX$1,2)),$U14,Holidays!$J$3:$J$937),
IF($T14&lt;DATEVALUE("10/1/20"&amp;RIGHT(BX$1,2)),NETWORKDAYS(DATEVALUE("10/1/20"&amp;RIGHT(BX$1,2)),DATEVALUE("9/30/20"&amp;RIGHT(BY$1,2)),Holidays!$J$3:$J$937),
IF($T14&gt;=DATEVALUE("10/1/20"&amp;RIGHT(BX$1,2)),NETWORKDAYS($T14,DATEVALUE("9/30/20"&amp;RIGHT(BY$1,2)),Holidays!$J$3:$J$937),"")))),"")/(NETWORKDAYS($T14,$U14,Holidays!$J$3:$J$937)),0))</f>
        <v>0</v>
      </c>
      <c r="BZ14" s="80">
        <f>IF($Q14="","",IFERROR(IF(OR(AND($T14&gt;=DATEVALUE("10/1/20"&amp;RIGHT(BY$1,2)),$T14&lt;=DATEVALUE("9/30/20"&amp;RIGHT(BZ$1,2))),AND($U14&gt;=DATEVALUE("10/1/20"&amp;RIGHT(BY$1,2)),$U14&lt;=DATEVALUE("9/30/20"&amp;RIGHT(BZ$1,2))),AND($T14&lt;=DATEVALUE("10/1/20"&amp;RIGHT(BY$1,2)),$U14&gt;=DATEVALUE("9/30/20"&amp;RIGHT(BZ$1,2)))),
IF(AND($T14&gt;=DATEVALUE("10/1/20"&amp;RIGHT(BY$1,2)),$U14&lt;=DATEVALUE("9/30/20"&amp;RIGHT(BZ$1,2))),NETWORKDAYS($T14,$U14,Holidays!$J$3:$J$937),
IF(AND($T14&lt;DATEVALUE("10/1/20"&amp;RIGHT(BY$1,2)),$U14&lt;=DATEVALUE("9/30/20"&amp;RIGHT(BZ$1,2))),NETWORKDAYS(DATEVALUE("10/1/20"&amp;RIGHT(BY$1,2)),$U14,Holidays!$J$3:$J$937),
IF($T14&lt;DATEVALUE("10/1/20"&amp;RIGHT(BY$1,2)),NETWORKDAYS(DATEVALUE("10/1/20"&amp;RIGHT(BY$1,2)),DATEVALUE("9/30/20"&amp;RIGHT(BZ$1,2)),Holidays!$J$3:$J$937),
IF($T14&gt;=DATEVALUE("10/1/20"&amp;RIGHT(BY$1,2)),NETWORKDAYS($T14,DATEVALUE("9/30/20"&amp;RIGHT(BZ$1,2)),Holidays!$J$3:$J$937),"")))),"")/(NETWORKDAYS($T14,$U14,Holidays!$J$3:$J$937)),0))</f>
        <v>0</v>
      </c>
      <c r="CA14" s="80">
        <f>IF($Q14="","",IFERROR(IF(OR(AND($T14&gt;=DATEVALUE("10/1/20"&amp;RIGHT(BZ$1,2)),$T14&lt;=DATEVALUE("9/30/20"&amp;RIGHT(CA$1,2))),AND($U14&gt;=DATEVALUE("10/1/20"&amp;RIGHT(BZ$1,2)),$U14&lt;=DATEVALUE("9/30/20"&amp;RIGHT(CA$1,2))),AND($T14&lt;=DATEVALUE("10/1/20"&amp;RIGHT(BZ$1,2)),$U14&gt;=DATEVALUE("9/30/20"&amp;RIGHT(CA$1,2)))),
IF(AND($T14&gt;=DATEVALUE("10/1/20"&amp;RIGHT(BZ$1,2)),$U14&lt;=DATEVALUE("9/30/20"&amp;RIGHT(CA$1,2))),NETWORKDAYS($T14,$U14,Holidays!$J$3:$J$937),
IF(AND($T14&lt;DATEVALUE("10/1/20"&amp;RIGHT(BZ$1,2)),$U14&lt;=DATEVALUE("9/30/20"&amp;RIGHT(CA$1,2))),NETWORKDAYS(DATEVALUE("10/1/20"&amp;RIGHT(BZ$1,2)),$U14,Holidays!$J$3:$J$937),
IF($T14&lt;DATEVALUE("10/1/20"&amp;RIGHT(BZ$1,2)),NETWORKDAYS(DATEVALUE("10/1/20"&amp;RIGHT(BZ$1,2)),DATEVALUE("9/30/20"&amp;RIGHT(CA$1,2)),Holidays!$J$3:$J$937),
IF($T14&gt;=DATEVALUE("10/1/20"&amp;RIGHT(BZ$1,2)),NETWORKDAYS($T14,DATEVALUE("9/30/20"&amp;RIGHT(CA$1,2)),Holidays!$J$3:$J$937),"")))),"")/(NETWORKDAYS($T14,$U14,Holidays!$J$3:$J$937)),0))</f>
        <v>0</v>
      </c>
      <c r="CB14" s="80">
        <f>IF($Q14="","",IFERROR(IF(OR(AND($T14&gt;=DATEVALUE("10/1/20"&amp;RIGHT(CA$1,2)),$T14&lt;=DATEVALUE("9/30/20"&amp;RIGHT(CB$1,2))),AND($U14&gt;=DATEVALUE("10/1/20"&amp;RIGHT(CA$1,2)),$U14&lt;=DATEVALUE("9/30/20"&amp;RIGHT(CB$1,2))),AND($T14&lt;=DATEVALUE("10/1/20"&amp;RIGHT(CA$1,2)),$U14&gt;=DATEVALUE("9/30/20"&amp;RIGHT(CB$1,2)))),
IF(AND($T14&gt;=DATEVALUE("10/1/20"&amp;RIGHT(CA$1,2)),$U14&lt;=DATEVALUE("9/30/20"&amp;RIGHT(CB$1,2))),NETWORKDAYS($T14,$U14,Holidays!$J$3:$J$937),
IF(AND($T14&lt;DATEVALUE("10/1/20"&amp;RIGHT(CA$1,2)),$U14&lt;=DATEVALUE("9/30/20"&amp;RIGHT(CB$1,2))),NETWORKDAYS(DATEVALUE("10/1/20"&amp;RIGHT(CA$1,2)),$U14,Holidays!$J$3:$J$937),
IF($T14&lt;DATEVALUE("10/1/20"&amp;RIGHT(CA$1,2)),NETWORKDAYS(DATEVALUE("10/1/20"&amp;RIGHT(CA$1,2)),DATEVALUE("9/30/20"&amp;RIGHT(CB$1,2)),Holidays!$J$3:$J$937),
IF($T14&gt;=DATEVALUE("10/1/20"&amp;RIGHT(CA$1,2)),NETWORKDAYS($T14,DATEVALUE("9/30/20"&amp;RIGHT(CB$1,2)),Holidays!$J$3:$J$937),"")))),"")/(NETWORKDAYS($T14,$U14,Holidays!$J$3:$J$937)),0))</f>
        <v>0</v>
      </c>
      <c r="CC14" s="80"/>
    </row>
    <row r="15" spans="1:87" s="93" customFormat="1">
      <c r="A15" s="78" t="s">
        <v>262</v>
      </c>
      <c r="B15" s="79" t="s">
        <v>117</v>
      </c>
      <c r="C15" s="87" t="s">
        <v>160</v>
      </c>
      <c r="D15" s="87" t="s">
        <v>146</v>
      </c>
      <c r="E15" s="87"/>
      <c r="F15" s="87"/>
      <c r="G15" s="87" t="s">
        <v>122</v>
      </c>
      <c r="H15" s="108">
        <v>40</v>
      </c>
      <c r="I15" s="87" t="s">
        <v>123</v>
      </c>
      <c r="J15" s="87" t="s">
        <v>124</v>
      </c>
      <c r="K15" s="108">
        <v>0</v>
      </c>
      <c r="L15" s="82">
        <f t="shared" si="4"/>
        <v>100</v>
      </c>
      <c r="M15" s="110">
        <f t="shared" si="5"/>
        <v>0</v>
      </c>
      <c r="N15" s="111">
        <f>VLOOKUP(I15,$AB$6:$AD$20,3,FALSE)*H15</f>
        <v>6126.7999999999993</v>
      </c>
      <c r="O15" s="110">
        <f t="shared" si="6"/>
        <v>0</v>
      </c>
      <c r="P15" s="110">
        <f t="shared" si="0"/>
        <v>6126.7999999999993</v>
      </c>
      <c r="Q15" s="108">
        <v>30</v>
      </c>
      <c r="R15" s="130">
        <f t="shared" si="7"/>
        <v>5.2520547945205482</v>
      </c>
      <c r="S15" s="107">
        <v>46072</v>
      </c>
      <c r="T15" s="83">
        <f>IF(NOT(Q15=""),IF(NOT($S15=""),$S15,#REF!),"")</f>
        <v>46072</v>
      </c>
      <c r="U15" s="83">
        <f t="shared" si="8"/>
        <v>46102</v>
      </c>
      <c r="V15" s="83">
        <f t="shared" si="11"/>
        <v>46114</v>
      </c>
      <c r="W15" s="83">
        <f>WORKDAY.INTL(S15, Q15, "0000011", $AH$6:$AH$90)</f>
        <v>46114</v>
      </c>
      <c r="X15" s="84">
        <f t="shared" si="9"/>
        <v>6126.7999999999993</v>
      </c>
      <c r="Y15" s="84">
        <f t="shared" si="10"/>
        <v>7253.0401260273966</v>
      </c>
      <c r="Z15" s="95"/>
      <c r="AA15" s="94"/>
      <c r="AB15" s="90" t="s">
        <v>161</v>
      </c>
      <c r="AC15" s="87"/>
      <c r="AD15" s="91">
        <v>153.16999999999999</v>
      </c>
      <c r="AE15" s="94"/>
      <c r="AF15" s="94" t="s">
        <v>162</v>
      </c>
      <c r="AG15" s="94" t="s">
        <v>163</v>
      </c>
      <c r="AH15" s="96">
        <v>44511</v>
      </c>
      <c r="AI15" s="94"/>
      <c r="AJ15" s="94"/>
      <c r="AK15" s="94"/>
      <c r="AL15" s="94">
        <f t="shared" ca="1" si="1"/>
        <v>0</v>
      </c>
      <c r="AM15" s="94"/>
      <c r="AN15" s="94">
        <f t="shared" ca="1" si="2"/>
        <v>0</v>
      </c>
      <c r="AO15" s="94">
        <f t="shared" ca="1" si="2"/>
        <v>0</v>
      </c>
      <c r="AP15" s="94">
        <f t="shared" ca="1" si="2"/>
        <v>0</v>
      </c>
      <c r="AQ15" s="94">
        <f t="shared" ca="1" si="2"/>
        <v>0</v>
      </c>
      <c r="AR15" s="94">
        <f t="shared" ca="1" si="2"/>
        <v>0</v>
      </c>
      <c r="AS15" s="94">
        <f t="shared" ca="1" si="2"/>
        <v>0</v>
      </c>
      <c r="AT15" s="94">
        <f t="shared" ca="1" si="2"/>
        <v>0</v>
      </c>
      <c r="AU15" s="94">
        <f t="shared" ca="1" si="2"/>
        <v>0</v>
      </c>
      <c r="AV15" s="94">
        <f t="shared" ca="1" si="2"/>
        <v>0</v>
      </c>
      <c r="AW15" s="94">
        <f t="shared" ca="1" si="2"/>
        <v>0</v>
      </c>
      <c r="AX15" s="94">
        <f t="shared" ca="1" si="3"/>
        <v>0</v>
      </c>
      <c r="AY15" s="94">
        <f t="shared" ca="1" si="3"/>
        <v>0</v>
      </c>
      <c r="AZ15" s="94">
        <f t="shared" ca="1" si="3"/>
        <v>0</v>
      </c>
      <c r="BA15" s="94">
        <f t="shared" ca="1" si="3"/>
        <v>0</v>
      </c>
      <c r="BB15" s="94">
        <f t="shared" ca="1" si="3"/>
        <v>0</v>
      </c>
      <c r="BC15" s="94">
        <f t="shared" ca="1" si="3"/>
        <v>0</v>
      </c>
      <c r="BD15" s="94">
        <f t="shared" ca="1" si="3"/>
        <v>0</v>
      </c>
      <c r="BE15" s="94">
        <f t="shared" ca="1" si="3"/>
        <v>0</v>
      </c>
      <c r="BF15" s="94">
        <f t="shared" ca="1" si="3"/>
        <v>0</v>
      </c>
      <c r="BG15" s="94">
        <f t="shared" ca="1" si="3"/>
        <v>0</v>
      </c>
      <c r="BH15" s="94"/>
      <c r="BI15" s="94">
        <f>IF($Q15="","",IFERROR(IF(OR(AND($T15&gt;=DATEVALUE("10/1/20"&amp;RIGHT(BH$1,2)),$T15&lt;=DATEVALUE("9/30/20"&amp;RIGHT(BI$1,2))),AND($U15&gt;=DATEVALUE("10/1/20"&amp;RIGHT(BH$1,2)),$U15&lt;=DATEVALUE("9/30/20"&amp;RIGHT(BI$1,2))),AND($T15&lt;=DATEVALUE("10/1/20"&amp;RIGHT(BH$1,2)),$U15&gt;=DATEVALUE("9/30/20"&amp;RIGHT(BI$1,2)))),
IF(AND($T15&gt;=DATEVALUE("10/1/20"&amp;RIGHT(BH$1,2)),$U15&lt;=DATEVALUE("9/30/20"&amp;RIGHT(BI$1,2))),NETWORKDAYS($T15,$U15,Holidays!$J$3:$J$937),
IF(AND($T15&lt;DATEVALUE("10/1/20"&amp;RIGHT(BH$1,2)),$U15&lt;=DATEVALUE("9/30/20"&amp;RIGHT(BI$1,2))),NETWORKDAYS(DATEVALUE("10/1/20"&amp;RIGHT(BH$1,2)),$U15,Holidays!$J$3:$J$937),
IF($T15&lt;DATEVALUE("10/1/20"&amp;RIGHT(BH$1,2)),NETWORKDAYS(DATEVALUE("10/1/20"&amp;RIGHT(BH$1,2)),DATEVALUE("9/30/20"&amp;RIGHT(BI$1,2)),Holidays!$J$3:$J$937),
IF($T15&gt;=DATEVALUE("10/1/20"&amp;RIGHT(BH$1,2)),NETWORKDAYS($T15,DATEVALUE("9/30/20"&amp;RIGHT(BI$1,2)),Holidays!$J$3:$J$937),"")))),"")/(NETWORKDAYS($T15,$U15,Holidays!$J$3:$J$937)),0))</f>
        <v>0</v>
      </c>
      <c r="BJ15" s="94">
        <f>IF($Q15="","",IFERROR(IF(OR(AND($T15&gt;=DATEVALUE("10/1/20"&amp;RIGHT(BI$1,2)),$T15&lt;=DATEVALUE("9/30/20"&amp;RIGHT(BJ$1,2))),AND($U15&gt;=DATEVALUE("10/1/20"&amp;RIGHT(BI$1,2)),$U15&lt;=DATEVALUE("9/30/20"&amp;RIGHT(BJ$1,2))),AND($T15&lt;=DATEVALUE("10/1/20"&amp;RIGHT(BI$1,2)),$U15&gt;=DATEVALUE("9/30/20"&amp;RIGHT(BJ$1,2)))),
IF(AND($T15&gt;=DATEVALUE("10/1/20"&amp;RIGHT(BI$1,2)),$U15&lt;=DATEVALUE("9/30/20"&amp;RIGHT(BJ$1,2))),NETWORKDAYS($T15,$U15,Holidays!$J$3:$J$937),
IF(AND($T15&lt;DATEVALUE("10/1/20"&amp;RIGHT(BI$1,2)),$U15&lt;=DATEVALUE("9/30/20"&amp;RIGHT(BJ$1,2))),NETWORKDAYS(DATEVALUE("10/1/20"&amp;RIGHT(BI$1,2)),$U15,Holidays!$J$3:$J$937),
IF($T15&lt;DATEVALUE("10/1/20"&amp;RIGHT(BI$1,2)),NETWORKDAYS(DATEVALUE("10/1/20"&amp;RIGHT(BI$1,2)),DATEVALUE("9/30/20"&amp;RIGHT(BJ$1,2)),Holidays!$J$3:$J$937),
IF($T15&gt;=DATEVALUE("10/1/20"&amp;RIGHT(BI$1,2)),NETWORKDAYS($T15,DATEVALUE("9/30/20"&amp;RIGHT(BJ$1,2)),Holidays!$J$3:$J$937),"")))),"")/(NETWORKDAYS($T15,$U15,Holidays!$J$3:$J$937)),0))</f>
        <v>0</v>
      </c>
      <c r="BK15" s="94">
        <f>IF($Q15="","",IFERROR(IF(OR(AND($T15&gt;=DATEVALUE("10/1/20"&amp;RIGHT(BJ$1,2)),$T15&lt;=DATEVALUE("9/30/20"&amp;RIGHT(BK$1,2))),AND($U15&gt;=DATEVALUE("10/1/20"&amp;RIGHT(BJ$1,2)),$U15&lt;=DATEVALUE("9/30/20"&amp;RIGHT(BK$1,2))),AND($T15&lt;=DATEVALUE("10/1/20"&amp;RIGHT(BJ$1,2)),$U15&gt;=DATEVALUE("9/30/20"&amp;RIGHT(BK$1,2)))),
IF(AND($T15&gt;=DATEVALUE("10/1/20"&amp;RIGHT(BJ$1,2)),$U15&lt;=DATEVALUE("9/30/20"&amp;RIGHT(BK$1,2))),NETWORKDAYS($T15,$U15,Holidays!$J$3:$J$937),
IF(AND($T15&lt;DATEVALUE("10/1/20"&amp;RIGHT(BJ$1,2)),$U15&lt;=DATEVALUE("9/30/20"&amp;RIGHT(BK$1,2))),NETWORKDAYS(DATEVALUE("10/1/20"&amp;RIGHT(BJ$1,2)),$U15,Holidays!$J$3:$J$937),
IF($T15&lt;DATEVALUE("10/1/20"&amp;RIGHT(BJ$1,2)),NETWORKDAYS(DATEVALUE("10/1/20"&amp;RIGHT(BJ$1,2)),DATEVALUE("9/30/20"&amp;RIGHT(BK$1,2)),Holidays!$J$3:$J$937),
IF($T15&gt;=DATEVALUE("10/1/20"&amp;RIGHT(BJ$1,2)),NETWORKDAYS($T15,DATEVALUE("9/30/20"&amp;RIGHT(BK$1,2)),Holidays!$J$3:$J$937),"")))),"")/(NETWORKDAYS($T15,$U15,Holidays!$J$3:$J$937)),0))</f>
        <v>0</v>
      </c>
      <c r="BL15" s="94">
        <f>IF($Q15="","",IFERROR(IF(OR(AND($T15&gt;=DATEVALUE("10/1/20"&amp;RIGHT(BK$1,2)),$T15&lt;=DATEVALUE("9/30/20"&amp;RIGHT(BL$1,2))),AND($U15&gt;=DATEVALUE("10/1/20"&amp;RIGHT(BK$1,2)),$U15&lt;=DATEVALUE("9/30/20"&amp;RIGHT(BL$1,2))),AND($T15&lt;=DATEVALUE("10/1/20"&amp;RIGHT(BK$1,2)),$U15&gt;=DATEVALUE("9/30/20"&amp;RIGHT(BL$1,2)))),
IF(AND($T15&gt;=DATEVALUE("10/1/20"&amp;RIGHT(BK$1,2)),$U15&lt;=DATEVALUE("9/30/20"&amp;RIGHT(BL$1,2))),NETWORKDAYS($T15,$U15,Holidays!$J$3:$J$937),
IF(AND($T15&lt;DATEVALUE("10/1/20"&amp;RIGHT(BK$1,2)),$U15&lt;=DATEVALUE("9/30/20"&amp;RIGHT(BL$1,2))),NETWORKDAYS(DATEVALUE("10/1/20"&amp;RIGHT(BK$1,2)),$U15,Holidays!$J$3:$J$937),
IF($T15&lt;DATEVALUE("10/1/20"&amp;RIGHT(BK$1,2)),NETWORKDAYS(DATEVALUE("10/1/20"&amp;RIGHT(BK$1,2)),DATEVALUE("9/30/20"&amp;RIGHT(BL$1,2)),Holidays!$J$3:$J$937),
IF($T15&gt;=DATEVALUE("10/1/20"&amp;RIGHT(BK$1,2)),NETWORKDAYS($T15,DATEVALUE("9/30/20"&amp;RIGHT(BL$1,2)),Holidays!$J$3:$J$937),"")))),"")/(NETWORKDAYS($T15,$U15,Holidays!$J$3:$J$937)),0))</f>
        <v>0</v>
      </c>
      <c r="BM15" s="94">
        <f>IF($Q15="","",IFERROR(IF(OR(AND($T15&gt;=DATEVALUE("10/1/20"&amp;RIGHT(BL$1,2)),$T15&lt;=DATEVALUE("9/30/20"&amp;RIGHT(BM$1,2))),AND($U15&gt;=DATEVALUE("10/1/20"&amp;RIGHT(BL$1,2)),$U15&lt;=DATEVALUE("9/30/20"&amp;RIGHT(BM$1,2))),AND($T15&lt;=DATEVALUE("10/1/20"&amp;RIGHT(BL$1,2)),$U15&gt;=DATEVALUE("9/30/20"&amp;RIGHT(BM$1,2)))),
IF(AND($T15&gt;=DATEVALUE("10/1/20"&amp;RIGHT(BL$1,2)),$U15&lt;=DATEVALUE("9/30/20"&amp;RIGHT(BM$1,2))),NETWORKDAYS($T15,$U15,Holidays!$J$3:$J$937),
IF(AND($T15&lt;DATEVALUE("10/1/20"&amp;RIGHT(BL$1,2)),$U15&lt;=DATEVALUE("9/30/20"&amp;RIGHT(BM$1,2))),NETWORKDAYS(DATEVALUE("10/1/20"&amp;RIGHT(BL$1,2)),$U15,Holidays!$J$3:$J$937),
IF($T15&lt;DATEVALUE("10/1/20"&amp;RIGHT(BL$1,2)),NETWORKDAYS(DATEVALUE("10/1/20"&amp;RIGHT(BL$1,2)),DATEVALUE("9/30/20"&amp;RIGHT(BM$1,2)),Holidays!$J$3:$J$937),
IF($T15&gt;=DATEVALUE("10/1/20"&amp;RIGHT(BL$1,2)),NETWORKDAYS($T15,DATEVALUE("9/30/20"&amp;RIGHT(BM$1,2)),Holidays!$J$3:$J$937),"")))),"")/(NETWORKDAYS($T15,$U15,Holidays!$J$3:$J$937)),0))</f>
        <v>0</v>
      </c>
      <c r="BN15" s="94">
        <f>IF($Q15="","",IFERROR(IF(OR(AND($T15&gt;=DATEVALUE("10/1/20"&amp;RIGHT(BM$1,2)),$T15&lt;=DATEVALUE("9/30/20"&amp;RIGHT(BN$1,2))),AND($U15&gt;=DATEVALUE("10/1/20"&amp;RIGHT(BM$1,2)),$U15&lt;=DATEVALUE("9/30/20"&amp;RIGHT(BN$1,2))),AND($T15&lt;=DATEVALUE("10/1/20"&amp;RIGHT(BM$1,2)),$U15&gt;=DATEVALUE("9/30/20"&amp;RIGHT(BN$1,2)))),
IF(AND($T15&gt;=DATEVALUE("10/1/20"&amp;RIGHT(BM$1,2)),$U15&lt;=DATEVALUE("9/30/20"&amp;RIGHT(BN$1,2))),NETWORKDAYS($T15,$U15,Holidays!$J$3:$J$937),
IF(AND($T15&lt;DATEVALUE("10/1/20"&amp;RIGHT(BM$1,2)),$U15&lt;=DATEVALUE("9/30/20"&amp;RIGHT(BN$1,2))),NETWORKDAYS(DATEVALUE("10/1/20"&amp;RIGHT(BM$1,2)),$U15,Holidays!$J$3:$J$937),
IF($T15&lt;DATEVALUE("10/1/20"&amp;RIGHT(BM$1,2)),NETWORKDAYS(DATEVALUE("10/1/20"&amp;RIGHT(BM$1,2)),DATEVALUE("9/30/20"&amp;RIGHT(BN$1,2)),Holidays!$J$3:$J$937),
IF($T15&gt;=DATEVALUE("10/1/20"&amp;RIGHT(BM$1,2)),NETWORKDAYS($T15,DATEVALUE("9/30/20"&amp;RIGHT(BN$1,2)),Holidays!$J$3:$J$937),"")))),"")/(NETWORKDAYS($T15,$U15,Holidays!$J$3:$J$937)),0))</f>
        <v>0</v>
      </c>
      <c r="BO15" s="94">
        <f>IF($Q15="","",IFERROR(IF(OR(AND($T15&gt;=DATEVALUE("10/1/20"&amp;RIGHT(BN$1,2)),$T15&lt;=DATEVALUE("9/30/20"&amp;RIGHT(BO$1,2))),AND($U15&gt;=DATEVALUE("10/1/20"&amp;RIGHT(BN$1,2)),$U15&lt;=DATEVALUE("9/30/20"&amp;RIGHT(BO$1,2))),AND($T15&lt;=DATEVALUE("10/1/20"&amp;RIGHT(BN$1,2)),$U15&gt;=DATEVALUE("9/30/20"&amp;RIGHT(BO$1,2)))),
IF(AND($T15&gt;=DATEVALUE("10/1/20"&amp;RIGHT(BN$1,2)),$U15&lt;=DATEVALUE("9/30/20"&amp;RIGHT(BO$1,2))),NETWORKDAYS($T15,$U15,Holidays!$J$3:$J$937),
IF(AND($T15&lt;DATEVALUE("10/1/20"&amp;RIGHT(BN$1,2)),$U15&lt;=DATEVALUE("9/30/20"&amp;RIGHT(BO$1,2))),NETWORKDAYS(DATEVALUE("10/1/20"&amp;RIGHT(BN$1,2)),$U15,Holidays!$J$3:$J$937),
IF($T15&lt;DATEVALUE("10/1/20"&amp;RIGHT(BN$1,2)),NETWORKDAYS(DATEVALUE("10/1/20"&amp;RIGHT(BN$1,2)),DATEVALUE("9/30/20"&amp;RIGHT(BO$1,2)),Holidays!$J$3:$J$937),
IF($T15&gt;=DATEVALUE("10/1/20"&amp;RIGHT(BN$1,2)),NETWORKDAYS($T15,DATEVALUE("9/30/20"&amp;RIGHT(BO$1,2)),Holidays!$J$3:$J$937),"")))),"")/(NETWORKDAYS($T15,$U15,Holidays!$J$3:$J$937)),0))</f>
        <v>0</v>
      </c>
      <c r="BP15" s="94">
        <f>IF($Q15="","",IFERROR(IF(OR(AND($T15&gt;=DATEVALUE("10/1/20"&amp;RIGHT(BO$1,2)),$T15&lt;=DATEVALUE("9/30/20"&amp;RIGHT(BP$1,2))),AND($U15&gt;=DATEVALUE("10/1/20"&amp;RIGHT(BO$1,2)),$U15&lt;=DATEVALUE("9/30/20"&amp;RIGHT(BP$1,2))),AND($T15&lt;=DATEVALUE("10/1/20"&amp;RIGHT(BO$1,2)),$U15&gt;=DATEVALUE("9/30/20"&amp;RIGHT(BP$1,2)))),
IF(AND($T15&gt;=DATEVALUE("10/1/20"&amp;RIGHT(BO$1,2)),$U15&lt;=DATEVALUE("9/30/20"&amp;RIGHT(BP$1,2))),NETWORKDAYS($T15,$U15,Holidays!$J$3:$J$937),
IF(AND($T15&lt;DATEVALUE("10/1/20"&amp;RIGHT(BO$1,2)),$U15&lt;=DATEVALUE("9/30/20"&amp;RIGHT(BP$1,2))),NETWORKDAYS(DATEVALUE("10/1/20"&amp;RIGHT(BO$1,2)),$U15,Holidays!$J$3:$J$937),
IF($T15&lt;DATEVALUE("10/1/20"&amp;RIGHT(BO$1,2)),NETWORKDAYS(DATEVALUE("10/1/20"&amp;RIGHT(BO$1,2)),DATEVALUE("9/30/20"&amp;RIGHT(BP$1,2)),Holidays!$J$3:$J$937),
IF($T15&gt;=DATEVALUE("10/1/20"&amp;RIGHT(BO$1,2)),NETWORKDAYS($T15,DATEVALUE("9/30/20"&amp;RIGHT(BP$1,2)),Holidays!$J$3:$J$937),"")))),"")/(NETWORKDAYS($T15,$U15,Holidays!$J$3:$J$937)),0))</f>
        <v>0</v>
      </c>
      <c r="BQ15" s="94">
        <f>IF($Q15="","",IFERROR(IF(OR(AND($T15&gt;=DATEVALUE("10/1/20"&amp;RIGHT(BP$1,2)),$T15&lt;=DATEVALUE("9/30/20"&amp;RIGHT(BQ$1,2))),AND($U15&gt;=DATEVALUE("10/1/20"&amp;RIGHT(BP$1,2)),$U15&lt;=DATEVALUE("9/30/20"&amp;RIGHT(BQ$1,2))),AND($T15&lt;=DATEVALUE("10/1/20"&amp;RIGHT(BP$1,2)),$U15&gt;=DATEVALUE("9/30/20"&amp;RIGHT(BQ$1,2)))),
IF(AND($T15&gt;=DATEVALUE("10/1/20"&amp;RIGHT(BP$1,2)),$U15&lt;=DATEVALUE("9/30/20"&amp;RIGHT(BQ$1,2))),NETWORKDAYS($T15,$U15,Holidays!$J$3:$J$937),
IF(AND($T15&lt;DATEVALUE("10/1/20"&amp;RIGHT(BP$1,2)),$U15&lt;=DATEVALUE("9/30/20"&amp;RIGHT(BQ$1,2))),NETWORKDAYS(DATEVALUE("10/1/20"&amp;RIGHT(BP$1,2)),$U15,Holidays!$J$3:$J$937),
IF($T15&lt;DATEVALUE("10/1/20"&amp;RIGHT(BP$1,2)),NETWORKDAYS(DATEVALUE("10/1/20"&amp;RIGHT(BP$1,2)),DATEVALUE("9/30/20"&amp;RIGHT(BQ$1,2)),Holidays!$J$3:$J$937),
IF($T15&gt;=DATEVALUE("10/1/20"&amp;RIGHT(BP$1,2)),NETWORKDAYS($T15,DATEVALUE("9/30/20"&amp;RIGHT(BQ$1,2)),Holidays!$J$3:$J$937),"")))),"")/(NETWORKDAYS($T15,$U15,Holidays!$J$3:$J$937)),0))</f>
        <v>0</v>
      </c>
      <c r="BR15" s="94">
        <f>IF($Q15="","",IFERROR(IF(OR(AND($T15&gt;=DATEVALUE("10/1/20"&amp;RIGHT(BQ$1,2)),$T15&lt;=DATEVALUE("9/30/20"&amp;RIGHT(BR$1,2))),AND($U15&gt;=DATEVALUE("10/1/20"&amp;RIGHT(BQ$1,2)),$U15&lt;=DATEVALUE("9/30/20"&amp;RIGHT(BR$1,2))),AND($T15&lt;=DATEVALUE("10/1/20"&amp;RIGHT(BQ$1,2)),$U15&gt;=DATEVALUE("9/30/20"&amp;RIGHT(BR$1,2)))),
IF(AND($T15&gt;=DATEVALUE("10/1/20"&amp;RIGHT(BQ$1,2)),$U15&lt;=DATEVALUE("9/30/20"&amp;RIGHT(BR$1,2))),NETWORKDAYS($T15,$U15,Holidays!$J$3:$J$937),
IF(AND($T15&lt;DATEVALUE("10/1/20"&amp;RIGHT(BQ$1,2)),$U15&lt;=DATEVALUE("9/30/20"&amp;RIGHT(BR$1,2))),NETWORKDAYS(DATEVALUE("10/1/20"&amp;RIGHT(BQ$1,2)),$U15,Holidays!$J$3:$J$937),
IF($T15&lt;DATEVALUE("10/1/20"&amp;RIGHT(BQ$1,2)),NETWORKDAYS(DATEVALUE("10/1/20"&amp;RIGHT(BQ$1,2)),DATEVALUE("9/30/20"&amp;RIGHT(BR$1,2)),Holidays!$J$3:$J$937),
IF($T15&gt;=DATEVALUE("10/1/20"&amp;RIGHT(BQ$1,2)),NETWORKDAYS($T15,DATEVALUE("9/30/20"&amp;RIGHT(BR$1,2)),Holidays!$J$3:$J$937),"")))),"")/(NETWORKDAYS($T15,$U15,Holidays!$J$3:$J$937)),0))</f>
        <v>0</v>
      </c>
      <c r="BS15" s="94">
        <f>IF($Q15="","",IFERROR(IF(OR(AND($T15&gt;=DATEVALUE("10/1/20"&amp;RIGHT(BR$1,2)),$T15&lt;=DATEVALUE("9/30/20"&amp;RIGHT(BS$1,2))),AND($U15&gt;=DATEVALUE("10/1/20"&amp;RIGHT(BR$1,2)),$U15&lt;=DATEVALUE("9/30/20"&amp;RIGHT(BS$1,2))),AND($T15&lt;=DATEVALUE("10/1/20"&amp;RIGHT(BR$1,2)),$U15&gt;=DATEVALUE("9/30/20"&amp;RIGHT(BS$1,2)))),
IF(AND($T15&gt;=DATEVALUE("10/1/20"&amp;RIGHT(BR$1,2)),$U15&lt;=DATEVALUE("9/30/20"&amp;RIGHT(BS$1,2))),NETWORKDAYS($T15,$U15,Holidays!$J$3:$J$937),
IF(AND($T15&lt;DATEVALUE("10/1/20"&amp;RIGHT(BR$1,2)),$U15&lt;=DATEVALUE("9/30/20"&amp;RIGHT(BS$1,2))),NETWORKDAYS(DATEVALUE("10/1/20"&amp;RIGHT(BR$1,2)),$U15,Holidays!$J$3:$J$937),
IF($T15&lt;DATEVALUE("10/1/20"&amp;RIGHT(BR$1,2)),NETWORKDAYS(DATEVALUE("10/1/20"&amp;RIGHT(BR$1,2)),DATEVALUE("9/30/20"&amp;RIGHT(BS$1,2)),Holidays!$J$3:$J$937),
IF($T15&gt;=DATEVALUE("10/1/20"&amp;RIGHT(BR$1,2)),NETWORKDAYS($T15,DATEVALUE("9/30/20"&amp;RIGHT(BS$1,2)),Holidays!$J$3:$J$937),"")))),"")/(NETWORKDAYS($T15,$U15,Holidays!$J$3:$J$937)),0))</f>
        <v>1</v>
      </c>
      <c r="BT15" s="94">
        <f>IF($Q15="","",IFERROR(IF(OR(AND($T15&gt;=DATEVALUE("10/1/20"&amp;RIGHT(BS$1,2)),$T15&lt;=DATEVALUE("9/30/20"&amp;RIGHT(BT$1,2))),AND($U15&gt;=DATEVALUE("10/1/20"&amp;RIGHT(BS$1,2)),$U15&lt;=DATEVALUE("9/30/20"&amp;RIGHT(BT$1,2))),AND($T15&lt;=DATEVALUE("10/1/20"&amp;RIGHT(BS$1,2)),$U15&gt;=DATEVALUE("9/30/20"&amp;RIGHT(BT$1,2)))),
IF(AND($T15&gt;=DATEVALUE("10/1/20"&amp;RIGHT(BS$1,2)),$U15&lt;=DATEVALUE("9/30/20"&amp;RIGHT(BT$1,2))),NETWORKDAYS($T15,$U15,Holidays!$J$3:$J$937),
IF(AND($T15&lt;DATEVALUE("10/1/20"&amp;RIGHT(BS$1,2)),$U15&lt;=DATEVALUE("9/30/20"&amp;RIGHT(BT$1,2))),NETWORKDAYS(DATEVALUE("10/1/20"&amp;RIGHT(BS$1,2)),$U15,Holidays!$J$3:$J$937),
IF($T15&lt;DATEVALUE("10/1/20"&amp;RIGHT(BS$1,2)),NETWORKDAYS(DATEVALUE("10/1/20"&amp;RIGHT(BS$1,2)),DATEVALUE("9/30/20"&amp;RIGHT(BT$1,2)),Holidays!$J$3:$J$937),
IF($T15&gt;=DATEVALUE("10/1/20"&amp;RIGHT(BS$1,2)),NETWORKDAYS($T15,DATEVALUE("9/30/20"&amp;RIGHT(BT$1,2)),Holidays!$J$3:$J$937),"")))),"")/(NETWORKDAYS($T15,$U15,Holidays!$J$3:$J$937)),0))</f>
        <v>0</v>
      </c>
      <c r="BU15" s="94">
        <f>IF($Q15="","",IFERROR(IF(OR(AND($T15&gt;=DATEVALUE("10/1/20"&amp;RIGHT(BT$1,2)),$T15&lt;=DATEVALUE("9/30/20"&amp;RIGHT(BU$1,2))),AND($U15&gt;=DATEVALUE("10/1/20"&amp;RIGHT(BT$1,2)),$U15&lt;=DATEVALUE("9/30/20"&amp;RIGHT(BU$1,2))),AND($T15&lt;=DATEVALUE("10/1/20"&amp;RIGHT(BT$1,2)),$U15&gt;=DATEVALUE("9/30/20"&amp;RIGHT(BU$1,2)))),
IF(AND($T15&gt;=DATEVALUE("10/1/20"&amp;RIGHT(BT$1,2)),$U15&lt;=DATEVALUE("9/30/20"&amp;RIGHT(BU$1,2))),NETWORKDAYS($T15,$U15,Holidays!$J$3:$J$937),
IF(AND($T15&lt;DATEVALUE("10/1/20"&amp;RIGHT(BT$1,2)),$U15&lt;=DATEVALUE("9/30/20"&amp;RIGHT(BU$1,2))),NETWORKDAYS(DATEVALUE("10/1/20"&amp;RIGHT(BT$1,2)),$U15,Holidays!$J$3:$J$937),
IF($T15&lt;DATEVALUE("10/1/20"&amp;RIGHT(BT$1,2)),NETWORKDAYS(DATEVALUE("10/1/20"&amp;RIGHT(BT$1,2)),DATEVALUE("9/30/20"&amp;RIGHT(BU$1,2)),Holidays!$J$3:$J$937),
IF($T15&gt;=DATEVALUE("10/1/20"&amp;RIGHT(BT$1,2)),NETWORKDAYS($T15,DATEVALUE("9/30/20"&amp;RIGHT(BU$1,2)),Holidays!$J$3:$J$937),"")))),"")/(NETWORKDAYS($T15,$U15,Holidays!$J$3:$J$937)),0))</f>
        <v>0</v>
      </c>
      <c r="BV15" s="94">
        <f>IF($Q15="","",IFERROR(IF(OR(AND($T15&gt;=DATEVALUE("10/1/20"&amp;RIGHT(BU$1,2)),$T15&lt;=DATEVALUE("9/30/20"&amp;RIGHT(BV$1,2))),AND($U15&gt;=DATEVALUE("10/1/20"&amp;RIGHT(BU$1,2)),$U15&lt;=DATEVALUE("9/30/20"&amp;RIGHT(BV$1,2))),AND($T15&lt;=DATEVALUE("10/1/20"&amp;RIGHT(BU$1,2)),$U15&gt;=DATEVALUE("9/30/20"&amp;RIGHT(BV$1,2)))),
IF(AND($T15&gt;=DATEVALUE("10/1/20"&amp;RIGHT(BU$1,2)),$U15&lt;=DATEVALUE("9/30/20"&amp;RIGHT(BV$1,2))),NETWORKDAYS($T15,$U15,Holidays!$J$3:$J$937),
IF(AND($T15&lt;DATEVALUE("10/1/20"&amp;RIGHT(BU$1,2)),$U15&lt;=DATEVALUE("9/30/20"&amp;RIGHT(BV$1,2))),NETWORKDAYS(DATEVALUE("10/1/20"&amp;RIGHT(BU$1,2)),$U15,Holidays!$J$3:$J$937),
IF($T15&lt;DATEVALUE("10/1/20"&amp;RIGHT(BU$1,2)),NETWORKDAYS(DATEVALUE("10/1/20"&amp;RIGHT(BU$1,2)),DATEVALUE("9/30/20"&amp;RIGHT(BV$1,2)),Holidays!$J$3:$J$937),
IF($T15&gt;=DATEVALUE("10/1/20"&amp;RIGHT(BU$1,2)),NETWORKDAYS($T15,DATEVALUE("9/30/20"&amp;RIGHT(BV$1,2)),Holidays!$J$3:$J$937),"")))),"")/(NETWORKDAYS($T15,$U15,Holidays!$J$3:$J$937)),0))</f>
        <v>0</v>
      </c>
      <c r="BW15" s="94">
        <f>IF($Q15="","",IFERROR(IF(OR(AND($T15&gt;=DATEVALUE("10/1/20"&amp;RIGHT(BV$1,2)),$T15&lt;=DATEVALUE("9/30/20"&amp;RIGHT(BW$1,2))),AND($U15&gt;=DATEVALUE("10/1/20"&amp;RIGHT(BV$1,2)),$U15&lt;=DATEVALUE("9/30/20"&amp;RIGHT(BW$1,2))),AND($T15&lt;=DATEVALUE("10/1/20"&amp;RIGHT(BV$1,2)),$U15&gt;=DATEVALUE("9/30/20"&amp;RIGHT(BW$1,2)))),
IF(AND($T15&gt;=DATEVALUE("10/1/20"&amp;RIGHT(BV$1,2)),$U15&lt;=DATEVALUE("9/30/20"&amp;RIGHT(BW$1,2))),NETWORKDAYS($T15,$U15,Holidays!$J$3:$J$937),
IF(AND($T15&lt;DATEVALUE("10/1/20"&amp;RIGHT(BV$1,2)),$U15&lt;=DATEVALUE("9/30/20"&amp;RIGHT(BW$1,2))),NETWORKDAYS(DATEVALUE("10/1/20"&amp;RIGHT(BV$1,2)),$U15,Holidays!$J$3:$J$937),
IF($T15&lt;DATEVALUE("10/1/20"&amp;RIGHT(BV$1,2)),NETWORKDAYS(DATEVALUE("10/1/20"&amp;RIGHT(BV$1,2)),DATEVALUE("9/30/20"&amp;RIGHT(BW$1,2)),Holidays!$J$3:$J$937),
IF($T15&gt;=DATEVALUE("10/1/20"&amp;RIGHT(BV$1,2)),NETWORKDAYS($T15,DATEVALUE("9/30/20"&amp;RIGHT(BW$1,2)),Holidays!$J$3:$J$937),"")))),"")/(NETWORKDAYS($T15,$U15,Holidays!$J$3:$J$937)),0))</f>
        <v>0</v>
      </c>
      <c r="BX15" s="94">
        <f>IF($Q15="","",IFERROR(IF(OR(AND($T15&gt;=DATEVALUE("10/1/20"&amp;RIGHT(BW$1,2)),$T15&lt;=DATEVALUE("9/30/20"&amp;RIGHT(BX$1,2))),AND($U15&gt;=DATEVALUE("10/1/20"&amp;RIGHT(BW$1,2)),$U15&lt;=DATEVALUE("9/30/20"&amp;RIGHT(BX$1,2))),AND($T15&lt;=DATEVALUE("10/1/20"&amp;RIGHT(BW$1,2)),$U15&gt;=DATEVALUE("9/30/20"&amp;RIGHT(BX$1,2)))),
IF(AND($T15&gt;=DATEVALUE("10/1/20"&amp;RIGHT(BW$1,2)),$U15&lt;=DATEVALUE("9/30/20"&amp;RIGHT(BX$1,2))),NETWORKDAYS($T15,$U15,Holidays!$J$3:$J$937),
IF(AND($T15&lt;DATEVALUE("10/1/20"&amp;RIGHT(BW$1,2)),$U15&lt;=DATEVALUE("9/30/20"&amp;RIGHT(BX$1,2))),NETWORKDAYS(DATEVALUE("10/1/20"&amp;RIGHT(BW$1,2)),$U15,Holidays!$J$3:$J$937),
IF($T15&lt;DATEVALUE("10/1/20"&amp;RIGHT(BW$1,2)),NETWORKDAYS(DATEVALUE("10/1/20"&amp;RIGHT(BW$1,2)),DATEVALUE("9/30/20"&amp;RIGHT(BX$1,2)),Holidays!$J$3:$J$937),
IF($T15&gt;=DATEVALUE("10/1/20"&amp;RIGHT(BW$1,2)),NETWORKDAYS($T15,DATEVALUE("9/30/20"&amp;RIGHT(BX$1,2)),Holidays!$J$3:$J$937),"")))),"")/(NETWORKDAYS($T15,$U15,Holidays!$J$3:$J$937)),0))</f>
        <v>0</v>
      </c>
      <c r="BY15" s="94">
        <f>IF($Q15="","",IFERROR(IF(OR(AND($T15&gt;=DATEVALUE("10/1/20"&amp;RIGHT(BX$1,2)),$T15&lt;=DATEVALUE("9/30/20"&amp;RIGHT(BY$1,2))),AND($U15&gt;=DATEVALUE("10/1/20"&amp;RIGHT(BX$1,2)),$U15&lt;=DATEVALUE("9/30/20"&amp;RIGHT(BY$1,2))),AND($T15&lt;=DATEVALUE("10/1/20"&amp;RIGHT(BX$1,2)),$U15&gt;=DATEVALUE("9/30/20"&amp;RIGHT(BY$1,2)))),
IF(AND($T15&gt;=DATEVALUE("10/1/20"&amp;RIGHT(BX$1,2)),$U15&lt;=DATEVALUE("9/30/20"&amp;RIGHT(BY$1,2))),NETWORKDAYS($T15,$U15,Holidays!$J$3:$J$937),
IF(AND($T15&lt;DATEVALUE("10/1/20"&amp;RIGHT(BX$1,2)),$U15&lt;=DATEVALUE("9/30/20"&amp;RIGHT(BY$1,2))),NETWORKDAYS(DATEVALUE("10/1/20"&amp;RIGHT(BX$1,2)),$U15,Holidays!$J$3:$J$937),
IF($T15&lt;DATEVALUE("10/1/20"&amp;RIGHT(BX$1,2)),NETWORKDAYS(DATEVALUE("10/1/20"&amp;RIGHT(BX$1,2)),DATEVALUE("9/30/20"&amp;RIGHT(BY$1,2)),Holidays!$J$3:$J$937),
IF($T15&gt;=DATEVALUE("10/1/20"&amp;RIGHT(BX$1,2)),NETWORKDAYS($T15,DATEVALUE("9/30/20"&amp;RIGHT(BY$1,2)),Holidays!$J$3:$J$937),"")))),"")/(NETWORKDAYS($T15,$U15,Holidays!$J$3:$J$937)),0))</f>
        <v>0</v>
      </c>
      <c r="BZ15" s="94">
        <f>IF($Q15="","",IFERROR(IF(OR(AND($T15&gt;=DATEVALUE("10/1/20"&amp;RIGHT(BY$1,2)),$T15&lt;=DATEVALUE("9/30/20"&amp;RIGHT(BZ$1,2))),AND($U15&gt;=DATEVALUE("10/1/20"&amp;RIGHT(BY$1,2)),$U15&lt;=DATEVALUE("9/30/20"&amp;RIGHT(BZ$1,2))),AND($T15&lt;=DATEVALUE("10/1/20"&amp;RIGHT(BY$1,2)),$U15&gt;=DATEVALUE("9/30/20"&amp;RIGHT(BZ$1,2)))),
IF(AND($T15&gt;=DATEVALUE("10/1/20"&amp;RIGHT(BY$1,2)),$U15&lt;=DATEVALUE("9/30/20"&amp;RIGHT(BZ$1,2))),NETWORKDAYS($T15,$U15,Holidays!$J$3:$J$937),
IF(AND($T15&lt;DATEVALUE("10/1/20"&amp;RIGHT(BY$1,2)),$U15&lt;=DATEVALUE("9/30/20"&amp;RIGHT(BZ$1,2))),NETWORKDAYS(DATEVALUE("10/1/20"&amp;RIGHT(BY$1,2)),$U15,Holidays!$J$3:$J$937),
IF($T15&lt;DATEVALUE("10/1/20"&amp;RIGHT(BY$1,2)),NETWORKDAYS(DATEVALUE("10/1/20"&amp;RIGHT(BY$1,2)),DATEVALUE("9/30/20"&amp;RIGHT(BZ$1,2)),Holidays!$J$3:$J$937),
IF($T15&gt;=DATEVALUE("10/1/20"&amp;RIGHT(BY$1,2)),NETWORKDAYS($T15,DATEVALUE("9/30/20"&amp;RIGHT(BZ$1,2)),Holidays!$J$3:$J$937),"")))),"")/(NETWORKDAYS($T15,$U15,Holidays!$J$3:$J$937)),0))</f>
        <v>0</v>
      </c>
      <c r="CA15" s="94">
        <f>IF($Q15="","",IFERROR(IF(OR(AND($T15&gt;=DATEVALUE("10/1/20"&amp;RIGHT(BZ$1,2)),$T15&lt;=DATEVALUE("9/30/20"&amp;RIGHT(CA$1,2))),AND($U15&gt;=DATEVALUE("10/1/20"&amp;RIGHT(BZ$1,2)),$U15&lt;=DATEVALUE("9/30/20"&amp;RIGHT(CA$1,2))),AND($T15&lt;=DATEVALUE("10/1/20"&amp;RIGHT(BZ$1,2)),$U15&gt;=DATEVALUE("9/30/20"&amp;RIGHT(CA$1,2)))),
IF(AND($T15&gt;=DATEVALUE("10/1/20"&amp;RIGHT(BZ$1,2)),$U15&lt;=DATEVALUE("9/30/20"&amp;RIGHT(CA$1,2))),NETWORKDAYS($T15,$U15,Holidays!$J$3:$J$937),
IF(AND($T15&lt;DATEVALUE("10/1/20"&amp;RIGHT(BZ$1,2)),$U15&lt;=DATEVALUE("9/30/20"&amp;RIGHT(CA$1,2))),NETWORKDAYS(DATEVALUE("10/1/20"&amp;RIGHT(BZ$1,2)),$U15,Holidays!$J$3:$J$937),
IF($T15&lt;DATEVALUE("10/1/20"&amp;RIGHT(BZ$1,2)),NETWORKDAYS(DATEVALUE("10/1/20"&amp;RIGHT(BZ$1,2)),DATEVALUE("9/30/20"&amp;RIGHT(CA$1,2)),Holidays!$J$3:$J$937),
IF($T15&gt;=DATEVALUE("10/1/20"&amp;RIGHT(BZ$1,2)),NETWORKDAYS($T15,DATEVALUE("9/30/20"&amp;RIGHT(CA$1,2)),Holidays!$J$3:$J$937),"")))),"")/(NETWORKDAYS($T15,$U15,Holidays!$J$3:$J$937)),0))</f>
        <v>0</v>
      </c>
      <c r="CB15" s="94">
        <f>IF($Q15="","",IFERROR(IF(OR(AND($T15&gt;=DATEVALUE("10/1/20"&amp;RIGHT(CA$1,2)),$T15&lt;=DATEVALUE("9/30/20"&amp;RIGHT(CB$1,2))),AND($U15&gt;=DATEVALUE("10/1/20"&amp;RIGHT(CA$1,2)),$U15&lt;=DATEVALUE("9/30/20"&amp;RIGHT(CB$1,2))),AND($T15&lt;=DATEVALUE("10/1/20"&amp;RIGHT(CA$1,2)),$U15&gt;=DATEVALUE("9/30/20"&amp;RIGHT(CB$1,2)))),
IF(AND($T15&gt;=DATEVALUE("10/1/20"&amp;RIGHT(CA$1,2)),$U15&lt;=DATEVALUE("9/30/20"&amp;RIGHT(CB$1,2))),NETWORKDAYS($T15,$U15,Holidays!$J$3:$J$937),
IF(AND($T15&lt;DATEVALUE("10/1/20"&amp;RIGHT(CA$1,2)),$U15&lt;=DATEVALUE("9/30/20"&amp;RIGHT(CB$1,2))),NETWORKDAYS(DATEVALUE("10/1/20"&amp;RIGHT(CA$1,2)),$U15,Holidays!$J$3:$J$937),
IF($T15&lt;DATEVALUE("10/1/20"&amp;RIGHT(CA$1,2)),NETWORKDAYS(DATEVALUE("10/1/20"&amp;RIGHT(CA$1,2)),DATEVALUE("9/30/20"&amp;RIGHT(CB$1,2)),Holidays!$J$3:$J$937),
IF($T15&gt;=DATEVALUE("10/1/20"&amp;RIGHT(CA$1,2)),NETWORKDAYS($T15,DATEVALUE("9/30/20"&amp;RIGHT(CB$1,2)),Holidays!$J$3:$J$937),"")))),"")/(NETWORKDAYS($T15,$U15,Holidays!$J$3:$J$937)),0))</f>
        <v>0</v>
      </c>
      <c r="CC15" s="94"/>
    </row>
    <row r="16" spans="1:87" s="93" customFormat="1">
      <c r="A16" s="78" t="s">
        <v>262</v>
      </c>
      <c r="B16" s="79" t="s">
        <v>117</v>
      </c>
      <c r="C16" s="87" t="s">
        <v>164</v>
      </c>
      <c r="D16" s="87" t="s">
        <v>135</v>
      </c>
      <c r="E16" s="87">
        <v>1</v>
      </c>
      <c r="F16" s="129">
        <v>270000</v>
      </c>
      <c r="G16" s="87" t="s">
        <v>122</v>
      </c>
      <c r="H16" s="108"/>
      <c r="I16" s="87" t="s">
        <v>140</v>
      </c>
      <c r="J16" s="87" t="s">
        <v>124</v>
      </c>
      <c r="K16" s="108">
        <v>0</v>
      </c>
      <c r="L16" s="82">
        <f t="shared" si="4"/>
        <v>100</v>
      </c>
      <c r="M16" s="110">
        <f t="shared" si="5"/>
        <v>270000</v>
      </c>
      <c r="N16" s="111">
        <f>VLOOKUP(I16,$AB$6:$AD$20,3,FALSE)*H16</f>
        <v>0</v>
      </c>
      <c r="O16" s="110">
        <f t="shared" si="6"/>
        <v>0</v>
      </c>
      <c r="P16" s="110">
        <f t="shared" si="0"/>
        <v>270000</v>
      </c>
      <c r="Q16" s="108">
        <v>120</v>
      </c>
      <c r="R16" s="130">
        <f t="shared" si="7"/>
        <v>5.7232876712328764</v>
      </c>
      <c r="S16" s="107">
        <v>46114</v>
      </c>
      <c r="T16" s="83">
        <f>IF(NOT(Q16=""),IF(NOT($S16=""),$S16,#REF!),"")</f>
        <v>46114</v>
      </c>
      <c r="U16" s="83">
        <f t="shared" si="8"/>
        <v>46234</v>
      </c>
      <c r="V16" s="83">
        <f t="shared" si="11"/>
        <v>46282</v>
      </c>
      <c r="W16" s="83">
        <f>WORKDAY.INTL(S16, Q16, "0000011", $AH$6:$AH$90)</f>
        <v>46286</v>
      </c>
      <c r="X16" s="84">
        <f t="shared" si="9"/>
        <v>270000</v>
      </c>
      <c r="Y16" s="84">
        <f t="shared" si="10"/>
        <v>324085.0684931507</v>
      </c>
      <c r="Z16" s="95"/>
      <c r="AA16" s="94"/>
      <c r="AB16" s="90" t="s">
        <v>165</v>
      </c>
      <c r="AC16" s="87"/>
      <c r="AD16" s="91">
        <v>116.1</v>
      </c>
      <c r="AE16" s="94"/>
      <c r="AF16" s="94" t="s">
        <v>166</v>
      </c>
      <c r="AG16" s="94" t="s">
        <v>167</v>
      </c>
      <c r="AH16" s="96">
        <v>44525</v>
      </c>
      <c r="AI16" s="94"/>
      <c r="AJ16" s="94"/>
      <c r="AK16" s="94"/>
      <c r="AL16" s="94">
        <f t="shared" ca="1" si="1"/>
        <v>0</v>
      </c>
      <c r="AM16" s="94"/>
      <c r="AN16" s="94">
        <f t="shared" ca="1" si="2"/>
        <v>0</v>
      </c>
      <c r="AO16" s="94">
        <f t="shared" ca="1" si="2"/>
        <v>0</v>
      </c>
      <c r="AP16" s="94">
        <f t="shared" ca="1" si="2"/>
        <v>0</v>
      </c>
      <c r="AQ16" s="94">
        <f t="shared" ca="1" si="2"/>
        <v>0</v>
      </c>
      <c r="AR16" s="94">
        <f t="shared" ca="1" si="2"/>
        <v>0</v>
      </c>
      <c r="AS16" s="94">
        <f t="shared" ca="1" si="2"/>
        <v>0</v>
      </c>
      <c r="AT16" s="94">
        <f t="shared" ca="1" si="2"/>
        <v>0</v>
      </c>
      <c r="AU16" s="94">
        <f t="shared" ca="1" si="2"/>
        <v>0</v>
      </c>
      <c r="AV16" s="94">
        <f t="shared" ca="1" si="2"/>
        <v>0</v>
      </c>
      <c r="AW16" s="94">
        <f t="shared" ca="1" si="2"/>
        <v>0</v>
      </c>
      <c r="AX16" s="94">
        <f t="shared" ca="1" si="3"/>
        <v>0</v>
      </c>
      <c r="AY16" s="94">
        <f t="shared" ca="1" si="3"/>
        <v>0</v>
      </c>
      <c r="AZ16" s="94">
        <f t="shared" ca="1" si="3"/>
        <v>0</v>
      </c>
      <c r="BA16" s="94">
        <f t="shared" ca="1" si="3"/>
        <v>0</v>
      </c>
      <c r="BB16" s="94">
        <f t="shared" ca="1" si="3"/>
        <v>0</v>
      </c>
      <c r="BC16" s="94">
        <f t="shared" ca="1" si="3"/>
        <v>0</v>
      </c>
      <c r="BD16" s="94">
        <f t="shared" ca="1" si="3"/>
        <v>0</v>
      </c>
      <c r="BE16" s="94">
        <f t="shared" ca="1" si="3"/>
        <v>0</v>
      </c>
      <c r="BF16" s="94">
        <f t="shared" ca="1" si="3"/>
        <v>0</v>
      </c>
      <c r="BG16" s="94">
        <f t="shared" ca="1" si="3"/>
        <v>0</v>
      </c>
      <c r="BH16" s="94"/>
      <c r="BI16" s="94">
        <f>IF($Q16="","",IFERROR(IF(OR(AND($T16&gt;=DATEVALUE("10/1/20"&amp;RIGHT(BH$1,2)),$T16&lt;=DATEVALUE("9/30/20"&amp;RIGHT(BI$1,2))),AND($U16&gt;=DATEVALUE("10/1/20"&amp;RIGHT(BH$1,2)),$U16&lt;=DATEVALUE("9/30/20"&amp;RIGHT(BI$1,2))),AND($T16&lt;=DATEVALUE("10/1/20"&amp;RIGHT(BH$1,2)),$U16&gt;=DATEVALUE("9/30/20"&amp;RIGHT(BI$1,2)))),
IF(AND($T16&gt;=DATEVALUE("10/1/20"&amp;RIGHT(BH$1,2)),$U16&lt;=DATEVALUE("9/30/20"&amp;RIGHT(BI$1,2))),NETWORKDAYS($T16,$U16,Holidays!$J$3:$J$937),
IF(AND($T16&lt;DATEVALUE("10/1/20"&amp;RIGHT(BH$1,2)),$U16&lt;=DATEVALUE("9/30/20"&amp;RIGHT(BI$1,2))),NETWORKDAYS(DATEVALUE("10/1/20"&amp;RIGHT(BH$1,2)),$U16,Holidays!$J$3:$J$937),
IF($T16&lt;DATEVALUE("10/1/20"&amp;RIGHT(BH$1,2)),NETWORKDAYS(DATEVALUE("10/1/20"&amp;RIGHT(BH$1,2)),DATEVALUE("9/30/20"&amp;RIGHT(BI$1,2)),Holidays!$J$3:$J$937),
IF($T16&gt;=DATEVALUE("10/1/20"&amp;RIGHT(BH$1,2)),NETWORKDAYS($T16,DATEVALUE("9/30/20"&amp;RIGHT(BI$1,2)),Holidays!$J$3:$J$937),"")))),"")/(NETWORKDAYS($T16,$U16,Holidays!$J$3:$J$937)),0))</f>
        <v>0</v>
      </c>
      <c r="BJ16" s="94">
        <f>IF($Q16="","",IFERROR(IF(OR(AND($T16&gt;=DATEVALUE("10/1/20"&amp;RIGHT(BI$1,2)),$T16&lt;=DATEVALUE("9/30/20"&amp;RIGHT(BJ$1,2))),AND($U16&gt;=DATEVALUE("10/1/20"&amp;RIGHT(BI$1,2)),$U16&lt;=DATEVALUE("9/30/20"&amp;RIGHT(BJ$1,2))),AND($T16&lt;=DATEVALUE("10/1/20"&amp;RIGHT(BI$1,2)),$U16&gt;=DATEVALUE("9/30/20"&amp;RIGHT(BJ$1,2)))),
IF(AND($T16&gt;=DATEVALUE("10/1/20"&amp;RIGHT(BI$1,2)),$U16&lt;=DATEVALUE("9/30/20"&amp;RIGHT(BJ$1,2))),NETWORKDAYS($T16,$U16,Holidays!$J$3:$J$937),
IF(AND($T16&lt;DATEVALUE("10/1/20"&amp;RIGHT(BI$1,2)),$U16&lt;=DATEVALUE("9/30/20"&amp;RIGHT(BJ$1,2))),NETWORKDAYS(DATEVALUE("10/1/20"&amp;RIGHT(BI$1,2)),$U16,Holidays!$J$3:$J$937),
IF($T16&lt;DATEVALUE("10/1/20"&amp;RIGHT(BI$1,2)),NETWORKDAYS(DATEVALUE("10/1/20"&amp;RIGHT(BI$1,2)),DATEVALUE("9/30/20"&amp;RIGHT(BJ$1,2)),Holidays!$J$3:$J$937),
IF($T16&gt;=DATEVALUE("10/1/20"&amp;RIGHT(BI$1,2)),NETWORKDAYS($T16,DATEVALUE("9/30/20"&amp;RIGHT(BJ$1,2)),Holidays!$J$3:$J$937),"")))),"")/(NETWORKDAYS($T16,$U16,Holidays!$J$3:$J$937)),0))</f>
        <v>0</v>
      </c>
      <c r="BK16" s="94">
        <f>IF($Q16="","",IFERROR(IF(OR(AND($T16&gt;=DATEVALUE("10/1/20"&amp;RIGHT(BJ$1,2)),$T16&lt;=DATEVALUE("9/30/20"&amp;RIGHT(BK$1,2))),AND($U16&gt;=DATEVALUE("10/1/20"&amp;RIGHT(BJ$1,2)),$U16&lt;=DATEVALUE("9/30/20"&amp;RIGHT(BK$1,2))),AND($T16&lt;=DATEVALUE("10/1/20"&amp;RIGHT(BJ$1,2)),$U16&gt;=DATEVALUE("9/30/20"&amp;RIGHT(BK$1,2)))),
IF(AND($T16&gt;=DATEVALUE("10/1/20"&amp;RIGHT(BJ$1,2)),$U16&lt;=DATEVALUE("9/30/20"&amp;RIGHT(BK$1,2))),NETWORKDAYS($T16,$U16,Holidays!$J$3:$J$937),
IF(AND($T16&lt;DATEVALUE("10/1/20"&amp;RIGHT(BJ$1,2)),$U16&lt;=DATEVALUE("9/30/20"&amp;RIGHT(BK$1,2))),NETWORKDAYS(DATEVALUE("10/1/20"&amp;RIGHT(BJ$1,2)),$U16,Holidays!$J$3:$J$937),
IF($T16&lt;DATEVALUE("10/1/20"&amp;RIGHT(BJ$1,2)),NETWORKDAYS(DATEVALUE("10/1/20"&amp;RIGHT(BJ$1,2)),DATEVALUE("9/30/20"&amp;RIGHT(BK$1,2)),Holidays!$J$3:$J$937),
IF($T16&gt;=DATEVALUE("10/1/20"&amp;RIGHT(BJ$1,2)),NETWORKDAYS($T16,DATEVALUE("9/30/20"&amp;RIGHT(BK$1,2)),Holidays!$J$3:$J$937),"")))),"")/(NETWORKDAYS($T16,$U16,Holidays!$J$3:$J$937)),0))</f>
        <v>0</v>
      </c>
      <c r="BL16" s="94">
        <f>IF($Q16="","",IFERROR(IF(OR(AND($T16&gt;=DATEVALUE("10/1/20"&amp;RIGHT(BK$1,2)),$T16&lt;=DATEVALUE("9/30/20"&amp;RIGHT(BL$1,2))),AND($U16&gt;=DATEVALUE("10/1/20"&amp;RIGHT(BK$1,2)),$U16&lt;=DATEVALUE("9/30/20"&amp;RIGHT(BL$1,2))),AND($T16&lt;=DATEVALUE("10/1/20"&amp;RIGHT(BK$1,2)),$U16&gt;=DATEVALUE("9/30/20"&amp;RIGHT(BL$1,2)))),
IF(AND($T16&gt;=DATEVALUE("10/1/20"&amp;RIGHT(BK$1,2)),$U16&lt;=DATEVALUE("9/30/20"&amp;RIGHT(BL$1,2))),NETWORKDAYS($T16,$U16,Holidays!$J$3:$J$937),
IF(AND($T16&lt;DATEVALUE("10/1/20"&amp;RIGHT(BK$1,2)),$U16&lt;=DATEVALUE("9/30/20"&amp;RIGHT(BL$1,2))),NETWORKDAYS(DATEVALUE("10/1/20"&amp;RIGHT(BK$1,2)),$U16,Holidays!$J$3:$J$937),
IF($T16&lt;DATEVALUE("10/1/20"&amp;RIGHT(BK$1,2)),NETWORKDAYS(DATEVALUE("10/1/20"&amp;RIGHT(BK$1,2)),DATEVALUE("9/30/20"&amp;RIGHT(BL$1,2)),Holidays!$J$3:$J$937),
IF($T16&gt;=DATEVALUE("10/1/20"&amp;RIGHT(BK$1,2)),NETWORKDAYS($T16,DATEVALUE("9/30/20"&amp;RIGHT(BL$1,2)),Holidays!$J$3:$J$937),"")))),"")/(NETWORKDAYS($T16,$U16,Holidays!$J$3:$J$937)),0))</f>
        <v>0</v>
      </c>
      <c r="BM16" s="94">
        <f>IF($Q16="","",IFERROR(IF(OR(AND($T16&gt;=DATEVALUE("10/1/20"&amp;RIGHT(BL$1,2)),$T16&lt;=DATEVALUE("9/30/20"&amp;RIGHT(BM$1,2))),AND($U16&gt;=DATEVALUE("10/1/20"&amp;RIGHT(BL$1,2)),$U16&lt;=DATEVALUE("9/30/20"&amp;RIGHT(BM$1,2))),AND($T16&lt;=DATEVALUE("10/1/20"&amp;RIGHT(BL$1,2)),$U16&gt;=DATEVALUE("9/30/20"&amp;RIGHT(BM$1,2)))),
IF(AND($T16&gt;=DATEVALUE("10/1/20"&amp;RIGHT(BL$1,2)),$U16&lt;=DATEVALUE("9/30/20"&amp;RIGHT(BM$1,2))),NETWORKDAYS($T16,$U16,Holidays!$J$3:$J$937),
IF(AND($T16&lt;DATEVALUE("10/1/20"&amp;RIGHT(BL$1,2)),$U16&lt;=DATEVALUE("9/30/20"&amp;RIGHT(BM$1,2))),NETWORKDAYS(DATEVALUE("10/1/20"&amp;RIGHT(BL$1,2)),$U16,Holidays!$J$3:$J$937),
IF($T16&lt;DATEVALUE("10/1/20"&amp;RIGHT(BL$1,2)),NETWORKDAYS(DATEVALUE("10/1/20"&amp;RIGHT(BL$1,2)),DATEVALUE("9/30/20"&amp;RIGHT(BM$1,2)),Holidays!$J$3:$J$937),
IF($T16&gt;=DATEVALUE("10/1/20"&amp;RIGHT(BL$1,2)),NETWORKDAYS($T16,DATEVALUE("9/30/20"&amp;RIGHT(BM$1,2)),Holidays!$J$3:$J$937),"")))),"")/(NETWORKDAYS($T16,$U16,Holidays!$J$3:$J$937)),0))</f>
        <v>0</v>
      </c>
      <c r="BN16" s="94">
        <f>IF($Q16="","",IFERROR(IF(OR(AND($T16&gt;=DATEVALUE("10/1/20"&amp;RIGHT(BM$1,2)),$T16&lt;=DATEVALUE("9/30/20"&amp;RIGHT(BN$1,2))),AND($U16&gt;=DATEVALUE("10/1/20"&amp;RIGHT(BM$1,2)),$U16&lt;=DATEVALUE("9/30/20"&amp;RIGHT(BN$1,2))),AND($T16&lt;=DATEVALUE("10/1/20"&amp;RIGHT(BM$1,2)),$U16&gt;=DATEVALUE("9/30/20"&amp;RIGHT(BN$1,2)))),
IF(AND($T16&gt;=DATEVALUE("10/1/20"&amp;RIGHT(BM$1,2)),$U16&lt;=DATEVALUE("9/30/20"&amp;RIGHT(BN$1,2))),NETWORKDAYS($T16,$U16,Holidays!$J$3:$J$937),
IF(AND($T16&lt;DATEVALUE("10/1/20"&amp;RIGHT(BM$1,2)),$U16&lt;=DATEVALUE("9/30/20"&amp;RIGHT(BN$1,2))),NETWORKDAYS(DATEVALUE("10/1/20"&amp;RIGHT(BM$1,2)),$U16,Holidays!$J$3:$J$937),
IF($T16&lt;DATEVALUE("10/1/20"&amp;RIGHT(BM$1,2)),NETWORKDAYS(DATEVALUE("10/1/20"&amp;RIGHT(BM$1,2)),DATEVALUE("9/30/20"&amp;RIGHT(BN$1,2)),Holidays!$J$3:$J$937),
IF($T16&gt;=DATEVALUE("10/1/20"&amp;RIGHT(BM$1,2)),NETWORKDAYS($T16,DATEVALUE("9/30/20"&amp;RIGHT(BN$1,2)),Holidays!$J$3:$J$937),"")))),"")/(NETWORKDAYS($T16,$U16,Holidays!$J$3:$J$937)),0))</f>
        <v>0</v>
      </c>
      <c r="BO16" s="94">
        <f>IF($Q16="","",IFERROR(IF(OR(AND($T16&gt;=DATEVALUE("10/1/20"&amp;RIGHT(BN$1,2)),$T16&lt;=DATEVALUE("9/30/20"&amp;RIGHT(BO$1,2))),AND($U16&gt;=DATEVALUE("10/1/20"&amp;RIGHT(BN$1,2)),$U16&lt;=DATEVALUE("9/30/20"&amp;RIGHT(BO$1,2))),AND($T16&lt;=DATEVALUE("10/1/20"&amp;RIGHT(BN$1,2)),$U16&gt;=DATEVALUE("9/30/20"&amp;RIGHT(BO$1,2)))),
IF(AND($T16&gt;=DATEVALUE("10/1/20"&amp;RIGHT(BN$1,2)),$U16&lt;=DATEVALUE("9/30/20"&amp;RIGHT(BO$1,2))),NETWORKDAYS($T16,$U16,Holidays!$J$3:$J$937),
IF(AND($T16&lt;DATEVALUE("10/1/20"&amp;RIGHT(BN$1,2)),$U16&lt;=DATEVALUE("9/30/20"&amp;RIGHT(BO$1,2))),NETWORKDAYS(DATEVALUE("10/1/20"&amp;RIGHT(BN$1,2)),$U16,Holidays!$J$3:$J$937),
IF($T16&lt;DATEVALUE("10/1/20"&amp;RIGHT(BN$1,2)),NETWORKDAYS(DATEVALUE("10/1/20"&amp;RIGHT(BN$1,2)),DATEVALUE("9/30/20"&amp;RIGHT(BO$1,2)),Holidays!$J$3:$J$937),
IF($T16&gt;=DATEVALUE("10/1/20"&amp;RIGHT(BN$1,2)),NETWORKDAYS($T16,DATEVALUE("9/30/20"&amp;RIGHT(BO$1,2)),Holidays!$J$3:$J$937),"")))),"")/(NETWORKDAYS($T16,$U16,Holidays!$J$3:$J$937)),0))</f>
        <v>0</v>
      </c>
      <c r="BP16" s="94">
        <f>IF($Q16="","",IFERROR(IF(OR(AND($T16&gt;=DATEVALUE("10/1/20"&amp;RIGHT(BO$1,2)),$T16&lt;=DATEVALUE("9/30/20"&amp;RIGHT(BP$1,2))),AND($U16&gt;=DATEVALUE("10/1/20"&amp;RIGHT(BO$1,2)),$U16&lt;=DATEVALUE("9/30/20"&amp;RIGHT(BP$1,2))),AND($T16&lt;=DATEVALUE("10/1/20"&amp;RIGHT(BO$1,2)),$U16&gt;=DATEVALUE("9/30/20"&amp;RIGHT(BP$1,2)))),
IF(AND($T16&gt;=DATEVALUE("10/1/20"&amp;RIGHT(BO$1,2)),$U16&lt;=DATEVALUE("9/30/20"&amp;RIGHT(BP$1,2))),NETWORKDAYS($T16,$U16,Holidays!$J$3:$J$937),
IF(AND($T16&lt;DATEVALUE("10/1/20"&amp;RIGHT(BO$1,2)),$U16&lt;=DATEVALUE("9/30/20"&amp;RIGHT(BP$1,2))),NETWORKDAYS(DATEVALUE("10/1/20"&amp;RIGHT(BO$1,2)),$U16,Holidays!$J$3:$J$937),
IF($T16&lt;DATEVALUE("10/1/20"&amp;RIGHT(BO$1,2)),NETWORKDAYS(DATEVALUE("10/1/20"&amp;RIGHT(BO$1,2)),DATEVALUE("9/30/20"&amp;RIGHT(BP$1,2)),Holidays!$J$3:$J$937),
IF($T16&gt;=DATEVALUE("10/1/20"&amp;RIGHT(BO$1,2)),NETWORKDAYS($T16,DATEVALUE("9/30/20"&amp;RIGHT(BP$1,2)),Holidays!$J$3:$J$937),"")))),"")/(NETWORKDAYS($T16,$U16,Holidays!$J$3:$J$937)),0))</f>
        <v>0</v>
      </c>
      <c r="BQ16" s="94">
        <f>IF($Q16="","",IFERROR(IF(OR(AND($T16&gt;=DATEVALUE("10/1/20"&amp;RIGHT(BP$1,2)),$T16&lt;=DATEVALUE("9/30/20"&amp;RIGHT(BQ$1,2))),AND($U16&gt;=DATEVALUE("10/1/20"&amp;RIGHT(BP$1,2)),$U16&lt;=DATEVALUE("9/30/20"&amp;RIGHT(BQ$1,2))),AND($T16&lt;=DATEVALUE("10/1/20"&amp;RIGHT(BP$1,2)),$U16&gt;=DATEVALUE("9/30/20"&amp;RIGHT(BQ$1,2)))),
IF(AND($T16&gt;=DATEVALUE("10/1/20"&amp;RIGHT(BP$1,2)),$U16&lt;=DATEVALUE("9/30/20"&amp;RIGHT(BQ$1,2))),NETWORKDAYS($T16,$U16,Holidays!$J$3:$J$937),
IF(AND($T16&lt;DATEVALUE("10/1/20"&amp;RIGHT(BP$1,2)),$U16&lt;=DATEVALUE("9/30/20"&amp;RIGHT(BQ$1,2))),NETWORKDAYS(DATEVALUE("10/1/20"&amp;RIGHT(BP$1,2)),$U16,Holidays!$J$3:$J$937),
IF($T16&lt;DATEVALUE("10/1/20"&amp;RIGHT(BP$1,2)),NETWORKDAYS(DATEVALUE("10/1/20"&amp;RIGHT(BP$1,2)),DATEVALUE("9/30/20"&amp;RIGHT(BQ$1,2)),Holidays!$J$3:$J$937),
IF($T16&gt;=DATEVALUE("10/1/20"&amp;RIGHT(BP$1,2)),NETWORKDAYS($T16,DATEVALUE("9/30/20"&amp;RIGHT(BQ$1,2)),Holidays!$J$3:$J$937),"")))),"")/(NETWORKDAYS($T16,$U16,Holidays!$J$3:$J$937)),0))</f>
        <v>0</v>
      </c>
      <c r="BR16" s="94">
        <f>IF($Q16="","",IFERROR(IF(OR(AND($T16&gt;=DATEVALUE("10/1/20"&amp;RIGHT(BQ$1,2)),$T16&lt;=DATEVALUE("9/30/20"&amp;RIGHT(BR$1,2))),AND($U16&gt;=DATEVALUE("10/1/20"&amp;RIGHT(BQ$1,2)),$U16&lt;=DATEVALUE("9/30/20"&amp;RIGHT(BR$1,2))),AND($T16&lt;=DATEVALUE("10/1/20"&amp;RIGHT(BQ$1,2)),$U16&gt;=DATEVALUE("9/30/20"&amp;RIGHT(BR$1,2)))),
IF(AND($T16&gt;=DATEVALUE("10/1/20"&amp;RIGHT(BQ$1,2)),$U16&lt;=DATEVALUE("9/30/20"&amp;RIGHT(BR$1,2))),NETWORKDAYS($T16,$U16,Holidays!$J$3:$J$937),
IF(AND($T16&lt;DATEVALUE("10/1/20"&amp;RIGHT(BQ$1,2)),$U16&lt;=DATEVALUE("9/30/20"&amp;RIGHT(BR$1,2))),NETWORKDAYS(DATEVALUE("10/1/20"&amp;RIGHT(BQ$1,2)),$U16,Holidays!$J$3:$J$937),
IF($T16&lt;DATEVALUE("10/1/20"&amp;RIGHT(BQ$1,2)),NETWORKDAYS(DATEVALUE("10/1/20"&amp;RIGHT(BQ$1,2)),DATEVALUE("9/30/20"&amp;RIGHT(BR$1,2)),Holidays!$J$3:$J$937),
IF($T16&gt;=DATEVALUE("10/1/20"&amp;RIGHT(BQ$1,2)),NETWORKDAYS($T16,DATEVALUE("9/30/20"&amp;RIGHT(BR$1,2)),Holidays!$J$3:$J$937),"")))),"")/(NETWORKDAYS($T16,$U16,Holidays!$J$3:$J$937)),0))</f>
        <v>0</v>
      </c>
      <c r="BS16" s="94">
        <f>IF($Q16="","",IFERROR(IF(OR(AND($T16&gt;=DATEVALUE("10/1/20"&amp;RIGHT(BR$1,2)),$T16&lt;=DATEVALUE("9/30/20"&amp;RIGHT(BS$1,2))),AND($U16&gt;=DATEVALUE("10/1/20"&amp;RIGHT(BR$1,2)),$U16&lt;=DATEVALUE("9/30/20"&amp;RIGHT(BS$1,2))),AND($T16&lt;=DATEVALUE("10/1/20"&amp;RIGHT(BR$1,2)),$U16&gt;=DATEVALUE("9/30/20"&amp;RIGHT(BS$1,2)))),
IF(AND($T16&gt;=DATEVALUE("10/1/20"&amp;RIGHT(BR$1,2)),$U16&lt;=DATEVALUE("9/30/20"&amp;RIGHT(BS$1,2))),NETWORKDAYS($T16,$U16,Holidays!$J$3:$J$937),
IF(AND($T16&lt;DATEVALUE("10/1/20"&amp;RIGHT(BR$1,2)),$U16&lt;=DATEVALUE("9/30/20"&amp;RIGHT(BS$1,2))),NETWORKDAYS(DATEVALUE("10/1/20"&amp;RIGHT(BR$1,2)),$U16,Holidays!$J$3:$J$937),
IF($T16&lt;DATEVALUE("10/1/20"&amp;RIGHT(BR$1,2)),NETWORKDAYS(DATEVALUE("10/1/20"&amp;RIGHT(BR$1,2)),DATEVALUE("9/30/20"&amp;RIGHT(BS$1,2)),Holidays!$J$3:$J$937),
IF($T16&gt;=DATEVALUE("10/1/20"&amp;RIGHT(BR$1,2)),NETWORKDAYS($T16,DATEVALUE("9/30/20"&amp;RIGHT(BS$1,2)),Holidays!$J$3:$J$937),"")))),"")/(NETWORKDAYS($T16,$U16,Holidays!$J$3:$J$937)),0))</f>
        <v>1</v>
      </c>
      <c r="BT16" s="94">
        <f>IF($Q16="","",IFERROR(IF(OR(AND($T16&gt;=DATEVALUE("10/1/20"&amp;RIGHT(BS$1,2)),$T16&lt;=DATEVALUE("9/30/20"&amp;RIGHT(BT$1,2))),AND($U16&gt;=DATEVALUE("10/1/20"&amp;RIGHT(BS$1,2)),$U16&lt;=DATEVALUE("9/30/20"&amp;RIGHT(BT$1,2))),AND($T16&lt;=DATEVALUE("10/1/20"&amp;RIGHT(BS$1,2)),$U16&gt;=DATEVALUE("9/30/20"&amp;RIGHT(BT$1,2)))),
IF(AND($T16&gt;=DATEVALUE("10/1/20"&amp;RIGHT(BS$1,2)),$U16&lt;=DATEVALUE("9/30/20"&amp;RIGHT(BT$1,2))),NETWORKDAYS($T16,$U16,Holidays!$J$3:$J$937),
IF(AND($T16&lt;DATEVALUE("10/1/20"&amp;RIGHT(BS$1,2)),$U16&lt;=DATEVALUE("9/30/20"&amp;RIGHT(BT$1,2))),NETWORKDAYS(DATEVALUE("10/1/20"&amp;RIGHT(BS$1,2)),$U16,Holidays!$J$3:$J$937),
IF($T16&lt;DATEVALUE("10/1/20"&amp;RIGHT(BS$1,2)),NETWORKDAYS(DATEVALUE("10/1/20"&amp;RIGHT(BS$1,2)),DATEVALUE("9/30/20"&amp;RIGHT(BT$1,2)),Holidays!$J$3:$J$937),
IF($T16&gt;=DATEVALUE("10/1/20"&amp;RIGHT(BS$1,2)),NETWORKDAYS($T16,DATEVALUE("9/30/20"&amp;RIGHT(BT$1,2)),Holidays!$J$3:$J$937),"")))),"")/(NETWORKDAYS($T16,$U16,Holidays!$J$3:$J$937)),0))</f>
        <v>0</v>
      </c>
      <c r="BU16" s="94">
        <f>IF($Q16="","",IFERROR(IF(OR(AND($T16&gt;=DATEVALUE("10/1/20"&amp;RIGHT(BT$1,2)),$T16&lt;=DATEVALUE("9/30/20"&amp;RIGHT(BU$1,2))),AND($U16&gt;=DATEVALUE("10/1/20"&amp;RIGHT(BT$1,2)),$U16&lt;=DATEVALUE("9/30/20"&amp;RIGHT(BU$1,2))),AND($T16&lt;=DATEVALUE("10/1/20"&amp;RIGHT(BT$1,2)),$U16&gt;=DATEVALUE("9/30/20"&amp;RIGHT(BU$1,2)))),
IF(AND($T16&gt;=DATEVALUE("10/1/20"&amp;RIGHT(BT$1,2)),$U16&lt;=DATEVALUE("9/30/20"&amp;RIGHT(BU$1,2))),NETWORKDAYS($T16,$U16,Holidays!$J$3:$J$937),
IF(AND($T16&lt;DATEVALUE("10/1/20"&amp;RIGHT(BT$1,2)),$U16&lt;=DATEVALUE("9/30/20"&amp;RIGHT(BU$1,2))),NETWORKDAYS(DATEVALUE("10/1/20"&amp;RIGHT(BT$1,2)),$U16,Holidays!$J$3:$J$937),
IF($T16&lt;DATEVALUE("10/1/20"&amp;RIGHT(BT$1,2)),NETWORKDAYS(DATEVALUE("10/1/20"&amp;RIGHT(BT$1,2)),DATEVALUE("9/30/20"&amp;RIGHT(BU$1,2)),Holidays!$J$3:$J$937),
IF($T16&gt;=DATEVALUE("10/1/20"&amp;RIGHT(BT$1,2)),NETWORKDAYS($T16,DATEVALUE("9/30/20"&amp;RIGHT(BU$1,2)),Holidays!$J$3:$J$937),"")))),"")/(NETWORKDAYS($T16,$U16,Holidays!$J$3:$J$937)),0))</f>
        <v>0</v>
      </c>
      <c r="BV16" s="94">
        <f>IF($Q16="","",IFERROR(IF(OR(AND($T16&gt;=DATEVALUE("10/1/20"&amp;RIGHT(BU$1,2)),$T16&lt;=DATEVALUE("9/30/20"&amp;RIGHT(BV$1,2))),AND($U16&gt;=DATEVALUE("10/1/20"&amp;RIGHT(BU$1,2)),$U16&lt;=DATEVALUE("9/30/20"&amp;RIGHT(BV$1,2))),AND($T16&lt;=DATEVALUE("10/1/20"&amp;RIGHT(BU$1,2)),$U16&gt;=DATEVALUE("9/30/20"&amp;RIGHT(BV$1,2)))),
IF(AND($T16&gt;=DATEVALUE("10/1/20"&amp;RIGHT(BU$1,2)),$U16&lt;=DATEVALUE("9/30/20"&amp;RIGHT(BV$1,2))),NETWORKDAYS($T16,$U16,Holidays!$J$3:$J$937),
IF(AND($T16&lt;DATEVALUE("10/1/20"&amp;RIGHT(BU$1,2)),$U16&lt;=DATEVALUE("9/30/20"&amp;RIGHT(BV$1,2))),NETWORKDAYS(DATEVALUE("10/1/20"&amp;RIGHT(BU$1,2)),$U16,Holidays!$J$3:$J$937),
IF($T16&lt;DATEVALUE("10/1/20"&amp;RIGHT(BU$1,2)),NETWORKDAYS(DATEVALUE("10/1/20"&amp;RIGHT(BU$1,2)),DATEVALUE("9/30/20"&amp;RIGHT(BV$1,2)),Holidays!$J$3:$J$937),
IF($T16&gt;=DATEVALUE("10/1/20"&amp;RIGHT(BU$1,2)),NETWORKDAYS($T16,DATEVALUE("9/30/20"&amp;RIGHT(BV$1,2)),Holidays!$J$3:$J$937),"")))),"")/(NETWORKDAYS($T16,$U16,Holidays!$J$3:$J$937)),0))</f>
        <v>0</v>
      </c>
      <c r="BW16" s="94">
        <f>IF($Q16="","",IFERROR(IF(OR(AND($T16&gt;=DATEVALUE("10/1/20"&amp;RIGHT(BV$1,2)),$T16&lt;=DATEVALUE("9/30/20"&amp;RIGHT(BW$1,2))),AND($U16&gt;=DATEVALUE("10/1/20"&amp;RIGHT(BV$1,2)),$U16&lt;=DATEVALUE("9/30/20"&amp;RIGHT(BW$1,2))),AND($T16&lt;=DATEVALUE("10/1/20"&amp;RIGHT(BV$1,2)),$U16&gt;=DATEVALUE("9/30/20"&amp;RIGHT(BW$1,2)))),
IF(AND($T16&gt;=DATEVALUE("10/1/20"&amp;RIGHT(BV$1,2)),$U16&lt;=DATEVALUE("9/30/20"&amp;RIGHT(BW$1,2))),NETWORKDAYS($T16,$U16,Holidays!$J$3:$J$937),
IF(AND($T16&lt;DATEVALUE("10/1/20"&amp;RIGHT(BV$1,2)),$U16&lt;=DATEVALUE("9/30/20"&amp;RIGHT(BW$1,2))),NETWORKDAYS(DATEVALUE("10/1/20"&amp;RIGHT(BV$1,2)),$U16,Holidays!$J$3:$J$937),
IF($T16&lt;DATEVALUE("10/1/20"&amp;RIGHT(BV$1,2)),NETWORKDAYS(DATEVALUE("10/1/20"&amp;RIGHT(BV$1,2)),DATEVALUE("9/30/20"&amp;RIGHT(BW$1,2)),Holidays!$J$3:$J$937),
IF($T16&gt;=DATEVALUE("10/1/20"&amp;RIGHT(BV$1,2)),NETWORKDAYS($T16,DATEVALUE("9/30/20"&amp;RIGHT(BW$1,2)),Holidays!$J$3:$J$937),"")))),"")/(NETWORKDAYS($T16,$U16,Holidays!$J$3:$J$937)),0))</f>
        <v>0</v>
      </c>
      <c r="BX16" s="94">
        <f>IF($Q16="","",IFERROR(IF(OR(AND($T16&gt;=DATEVALUE("10/1/20"&amp;RIGHT(BW$1,2)),$T16&lt;=DATEVALUE("9/30/20"&amp;RIGHT(BX$1,2))),AND($U16&gt;=DATEVALUE("10/1/20"&amp;RIGHT(BW$1,2)),$U16&lt;=DATEVALUE("9/30/20"&amp;RIGHT(BX$1,2))),AND($T16&lt;=DATEVALUE("10/1/20"&amp;RIGHT(BW$1,2)),$U16&gt;=DATEVALUE("9/30/20"&amp;RIGHT(BX$1,2)))),
IF(AND($T16&gt;=DATEVALUE("10/1/20"&amp;RIGHT(BW$1,2)),$U16&lt;=DATEVALUE("9/30/20"&amp;RIGHT(BX$1,2))),NETWORKDAYS($T16,$U16,Holidays!$J$3:$J$937),
IF(AND($T16&lt;DATEVALUE("10/1/20"&amp;RIGHT(BW$1,2)),$U16&lt;=DATEVALUE("9/30/20"&amp;RIGHT(BX$1,2))),NETWORKDAYS(DATEVALUE("10/1/20"&amp;RIGHT(BW$1,2)),$U16,Holidays!$J$3:$J$937),
IF($T16&lt;DATEVALUE("10/1/20"&amp;RIGHT(BW$1,2)),NETWORKDAYS(DATEVALUE("10/1/20"&amp;RIGHT(BW$1,2)),DATEVALUE("9/30/20"&amp;RIGHT(BX$1,2)),Holidays!$J$3:$J$937),
IF($T16&gt;=DATEVALUE("10/1/20"&amp;RIGHT(BW$1,2)),NETWORKDAYS($T16,DATEVALUE("9/30/20"&amp;RIGHT(BX$1,2)),Holidays!$J$3:$J$937),"")))),"")/(NETWORKDAYS($T16,$U16,Holidays!$J$3:$J$937)),0))</f>
        <v>0</v>
      </c>
      <c r="BY16" s="94">
        <f>IF($Q16="","",IFERROR(IF(OR(AND($T16&gt;=DATEVALUE("10/1/20"&amp;RIGHT(BX$1,2)),$T16&lt;=DATEVALUE("9/30/20"&amp;RIGHT(BY$1,2))),AND($U16&gt;=DATEVALUE("10/1/20"&amp;RIGHT(BX$1,2)),$U16&lt;=DATEVALUE("9/30/20"&amp;RIGHT(BY$1,2))),AND($T16&lt;=DATEVALUE("10/1/20"&amp;RIGHT(BX$1,2)),$U16&gt;=DATEVALUE("9/30/20"&amp;RIGHT(BY$1,2)))),
IF(AND($T16&gt;=DATEVALUE("10/1/20"&amp;RIGHT(BX$1,2)),$U16&lt;=DATEVALUE("9/30/20"&amp;RIGHT(BY$1,2))),NETWORKDAYS($T16,$U16,Holidays!$J$3:$J$937),
IF(AND($T16&lt;DATEVALUE("10/1/20"&amp;RIGHT(BX$1,2)),$U16&lt;=DATEVALUE("9/30/20"&amp;RIGHT(BY$1,2))),NETWORKDAYS(DATEVALUE("10/1/20"&amp;RIGHT(BX$1,2)),$U16,Holidays!$J$3:$J$937),
IF($T16&lt;DATEVALUE("10/1/20"&amp;RIGHT(BX$1,2)),NETWORKDAYS(DATEVALUE("10/1/20"&amp;RIGHT(BX$1,2)),DATEVALUE("9/30/20"&amp;RIGHT(BY$1,2)),Holidays!$J$3:$J$937),
IF($T16&gt;=DATEVALUE("10/1/20"&amp;RIGHT(BX$1,2)),NETWORKDAYS($T16,DATEVALUE("9/30/20"&amp;RIGHT(BY$1,2)),Holidays!$J$3:$J$937),"")))),"")/(NETWORKDAYS($T16,$U16,Holidays!$J$3:$J$937)),0))</f>
        <v>0</v>
      </c>
      <c r="BZ16" s="94">
        <f>IF($Q16="","",IFERROR(IF(OR(AND($T16&gt;=DATEVALUE("10/1/20"&amp;RIGHT(BY$1,2)),$T16&lt;=DATEVALUE("9/30/20"&amp;RIGHT(BZ$1,2))),AND($U16&gt;=DATEVALUE("10/1/20"&amp;RIGHT(BY$1,2)),$U16&lt;=DATEVALUE("9/30/20"&amp;RIGHT(BZ$1,2))),AND($T16&lt;=DATEVALUE("10/1/20"&amp;RIGHT(BY$1,2)),$U16&gt;=DATEVALUE("9/30/20"&amp;RIGHT(BZ$1,2)))),
IF(AND($T16&gt;=DATEVALUE("10/1/20"&amp;RIGHT(BY$1,2)),$U16&lt;=DATEVALUE("9/30/20"&amp;RIGHT(BZ$1,2))),NETWORKDAYS($T16,$U16,Holidays!$J$3:$J$937),
IF(AND($T16&lt;DATEVALUE("10/1/20"&amp;RIGHT(BY$1,2)),$U16&lt;=DATEVALUE("9/30/20"&amp;RIGHT(BZ$1,2))),NETWORKDAYS(DATEVALUE("10/1/20"&amp;RIGHT(BY$1,2)),$U16,Holidays!$J$3:$J$937),
IF($T16&lt;DATEVALUE("10/1/20"&amp;RIGHT(BY$1,2)),NETWORKDAYS(DATEVALUE("10/1/20"&amp;RIGHT(BY$1,2)),DATEVALUE("9/30/20"&amp;RIGHT(BZ$1,2)),Holidays!$J$3:$J$937),
IF($T16&gt;=DATEVALUE("10/1/20"&amp;RIGHT(BY$1,2)),NETWORKDAYS($T16,DATEVALUE("9/30/20"&amp;RIGHT(BZ$1,2)),Holidays!$J$3:$J$937),"")))),"")/(NETWORKDAYS($T16,$U16,Holidays!$J$3:$J$937)),0))</f>
        <v>0</v>
      </c>
      <c r="CA16" s="94">
        <f>IF($Q16="","",IFERROR(IF(OR(AND($T16&gt;=DATEVALUE("10/1/20"&amp;RIGHT(BZ$1,2)),$T16&lt;=DATEVALUE("9/30/20"&amp;RIGHT(CA$1,2))),AND($U16&gt;=DATEVALUE("10/1/20"&amp;RIGHT(BZ$1,2)),$U16&lt;=DATEVALUE("9/30/20"&amp;RIGHT(CA$1,2))),AND($T16&lt;=DATEVALUE("10/1/20"&amp;RIGHT(BZ$1,2)),$U16&gt;=DATEVALUE("9/30/20"&amp;RIGHT(CA$1,2)))),
IF(AND($T16&gt;=DATEVALUE("10/1/20"&amp;RIGHT(BZ$1,2)),$U16&lt;=DATEVALUE("9/30/20"&amp;RIGHT(CA$1,2))),NETWORKDAYS($T16,$U16,Holidays!$J$3:$J$937),
IF(AND($T16&lt;DATEVALUE("10/1/20"&amp;RIGHT(BZ$1,2)),$U16&lt;=DATEVALUE("9/30/20"&amp;RIGHT(CA$1,2))),NETWORKDAYS(DATEVALUE("10/1/20"&amp;RIGHT(BZ$1,2)),$U16,Holidays!$J$3:$J$937),
IF($T16&lt;DATEVALUE("10/1/20"&amp;RIGHT(BZ$1,2)),NETWORKDAYS(DATEVALUE("10/1/20"&amp;RIGHT(BZ$1,2)),DATEVALUE("9/30/20"&amp;RIGHT(CA$1,2)),Holidays!$J$3:$J$937),
IF($T16&gt;=DATEVALUE("10/1/20"&amp;RIGHT(BZ$1,2)),NETWORKDAYS($T16,DATEVALUE("9/30/20"&amp;RIGHT(CA$1,2)),Holidays!$J$3:$J$937),"")))),"")/(NETWORKDAYS($T16,$U16,Holidays!$J$3:$J$937)),0))</f>
        <v>0</v>
      </c>
      <c r="CB16" s="94">
        <f>IF($Q16="","",IFERROR(IF(OR(AND($T16&gt;=DATEVALUE("10/1/20"&amp;RIGHT(CA$1,2)),$T16&lt;=DATEVALUE("9/30/20"&amp;RIGHT(CB$1,2))),AND($U16&gt;=DATEVALUE("10/1/20"&amp;RIGHT(CA$1,2)),$U16&lt;=DATEVALUE("9/30/20"&amp;RIGHT(CB$1,2))),AND($T16&lt;=DATEVALUE("10/1/20"&amp;RIGHT(CA$1,2)),$U16&gt;=DATEVALUE("9/30/20"&amp;RIGHT(CB$1,2)))),
IF(AND($T16&gt;=DATEVALUE("10/1/20"&amp;RIGHT(CA$1,2)),$U16&lt;=DATEVALUE("9/30/20"&amp;RIGHT(CB$1,2))),NETWORKDAYS($T16,$U16,Holidays!$J$3:$J$937),
IF(AND($T16&lt;DATEVALUE("10/1/20"&amp;RIGHT(CA$1,2)),$U16&lt;=DATEVALUE("9/30/20"&amp;RIGHT(CB$1,2))),NETWORKDAYS(DATEVALUE("10/1/20"&amp;RIGHT(CA$1,2)),$U16,Holidays!$J$3:$J$937),
IF($T16&lt;DATEVALUE("10/1/20"&amp;RIGHT(CA$1,2)),NETWORKDAYS(DATEVALUE("10/1/20"&amp;RIGHT(CA$1,2)),DATEVALUE("9/30/20"&amp;RIGHT(CB$1,2)),Holidays!$J$3:$J$937),
IF($T16&gt;=DATEVALUE("10/1/20"&amp;RIGHT(CA$1,2)),NETWORKDAYS($T16,DATEVALUE("9/30/20"&amp;RIGHT(CB$1,2)),Holidays!$J$3:$J$937),"")))),"")/(NETWORKDAYS($T16,$U16,Holidays!$J$3:$J$937)),0))</f>
        <v>0</v>
      </c>
      <c r="CC16" s="94"/>
    </row>
    <row r="17" spans="1:81" s="93" customFormat="1">
      <c r="A17" s="78" t="s">
        <v>262</v>
      </c>
      <c r="B17" s="79" t="s">
        <v>117</v>
      </c>
      <c r="C17" s="126" t="s">
        <v>168</v>
      </c>
      <c r="D17" s="87"/>
      <c r="E17" s="108"/>
      <c r="F17" s="115"/>
      <c r="G17" s="87"/>
      <c r="H17" s="108"/>
      <c r="I17" s="87"/>
      <c r="J17" s="87"/>
      <c r="K17" s="108"/>
      <c r="L17" s="82"/>
      <c r="M17" s="110"/>
      <c r="N17" s="111"/>
      <c r="O17" s="110"/>
      <c r="P17" s="110"/>
      <c r="Q17" s="108"/>
      <c r="R17" s="130"/>
      <c r="S17" s="107"/>
      <c r="T17" s="83"/>
      <c r="U17" s="83"/>
      <c r="V17" s="83"/>
      <c r="W17" s="83"/>
      <c r="X17" s="84"/>
      <c r="Y17" s="84"/>
      <c r="Z17" s="95"/>
      <c r="AA17" s="94"/>
      <c r="AB17" s="90"/>
      <c r="AC17" s="87"/>
      <c r="AD17" s="91"/>
      <c r="AE17" s="94"/>
      <c r="AF17" s="94"/>
      <c r="AG17" s="94"/>
      <c r="AH17" s="96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</row>
    <row r="18" spans="1:81">
      <c r="A18" s="78" t="s">
        <v>262</v>
      </c>
      <c r="B18" s="79" t="s">
        <v>117</v>
      </c>
      <c r="C18" s="87" t="s">
        <v>169</v>
      </c>
      <c r="D18" s="87" t="s">
        <v>121</v>
      </c>
      <c r="E18" s="87"/>
      <c r="F18" s="87"/>
      <c r="G18" s="87" t="s">
        <v>122</v>
      </c>
      <c r="H18" s="108">
        <v>160</v>
      </c>
      <c r="I18" s="87" t="s">
        <v>130</v>
      </c>
      <c r="J18" s="87" t="s">
        <v>124</v>
      </c>
      <c r="K18" s="108">
        <v>0</v>
      </c>
      <c r="L18" s="82">
        <f t="shared" si="4"/>
        <v>100</v>
      </c>
      <c r="M18" s="110">
        <f t="shared" si="5"/>
        <v>0</v>
      </c>
      <c r="N18" s="111">
        <f t="shared" ref="N18:N31" si="12">VLOOKUP(I18,$AB$6:$AD$20,3,FALSE)*H18</f>
        <v>18576</v>
      </c>
      <c r="O18" s="110">
        <f t="shared" si="6"/>
        <v>0</v>
      </c>
      <c r="P18" s="110">
        <f t="shared" si="0"/>
        <v>18576</v>
      </c>
      <c r="Q18" s="108">
        <v>20</v>
      </c>
      <c r="R18" s="130">
        <f t="shared" si="7"/>
        <v>4.8493150684931505</v>
      </c>
      <c r="S18" s="107">
        <v>45938</v>
      </c>
      <c r="T18" s="83">
        <f>IF(NOT(Q18=""),IF(NOT($S18=""),$S18,#REF!),"")</f>
        <v>45938</v>
      </c>
      <c r="U18" s="83">
        <f t="shared" si="8"/>
        <v>45958</v>
      </c>
      <c r="V18" s="83">
        <f t="shared" si="11"/>
        <v>45966</v>
      </c>
      <c r="W18" s="83">
        <f t="shared" ref="W18:W31" si="13">WORKDAY.INTL(S18, Q18, "0000011", $AH$6:$AH$90)</f>
        <v>45967</v>
      </c>
      <c r="X18" s="84">
        <f t="shared" si="9"/>
        <v>18576</v>
      </c>
      <c r="Y18" s="84">
        <f t="shared" si="10"/>
        <v>21728.830684931505</v>
      </c>
      <c r="AB18" s="90" t="s">
        <v>170</v>
      </c>
      <c r="AD18" s="91">
        <v>101.01</v>
      </c>
      <c r="AF18" s="87" t="s">
        <v>171</v>
      </c>
      <c r="AG18" s="87" t="s">
        <v>172</v>
      </c>
      <c r="AH18" s="103">
        <v>44555</v>
      </c>
      <c r="AL18" s="87">
        <f t="shared" ca="1" si="1"/>
        <v>0</v>
      </c>
      <c r="AN18" s="87">
        <f t="shared" ref="AN18:AW27" ca="1" si="14">IF($Q18="","",IFERROR(OFFSET(INDIRECT("'"&amp;KEY_RESOURCE_STRUCTURE_TAB&amp;"'!"&amp;KEY_RATE_SET_INDEX&amp;""),$AL18-1,COLUMN()-34),0))</f>
        <v>0</v>
      </c>
      <c r="AO18" s="87">
        <f t="shared" ca="1" si="14"/>
        <v>0</v>
      </c>
      <c r="AP18" s="87">
        <f t="shared" ca="1" si="14"/>
        <v>0</v>
      </c>
      <c r="AQ18" s="87">
        <f t="shared" ca="1" si="14"/>
        <v>0</v>
      </c>
      <c r="AR18" s="87">
        <f t="shared" ca="1" si="14"/>
        <v>0</v>
      </c>
      <c r="AS18" s="87">
        <f t="shared" ca="1" si="14"/>
        <v>0</v>
      </c>
      <c r="AT18" s="87">
        <f t="shared" ca="1" si="14"/>
        <v>0</v>
      </c>
      <c r="AU18" s="87">
        <f t="shared" ca="1" si="14"/>
        <v>0</v>
      </c>
      <c r="AV18" s="87">
        <f t="shared" ca="1" si="14"/>
        <v>0</v>
      </c>
      <c r="AW18" s="87">
        <f t="shared" ca="1" si="14"/>
        <v>0</v>
      </c>
      <c r="AX18" s="87">
        <f t="shared" ref="AX18:BG27" ca="1" si="15">IF($Q18="","",IFERROR(OFFSET(INDIRECT("'"&amp;KEY_RESOURCE_STRUCTURE_TAB&amp;"'!"&amp;KEY_RATE_SET_INDEX&amp;""),$AL18-1,COLUMN()-34),0))</f>
        <v>0</v>
      </c>
      <c r="AY18" s="87">
        <f t="shared" ca="1" si="15"/>
        <v>0</v>
      </c>
      <c r="AZ18" s="87">
        <f t="shared" ca="1" si="15"/>
        <v>0</v>
      </c>
      <c r="BA18" s="87">
        <f t="shared" ca="1" si="15"/>
        <v>0</v>
      </c>
      <c r="BB18" s="87">
        <f t="shared" ca="1" si="15"/>
        <v>0</v>
      </c>
      <c r="BC18" s="87">
        <f t="shared" ca="1" si="15"/>
        <v>0</v>
      </c>
      <c r="BD18" s="87">
        <f t="shared" ca="1" si="15"/>
        <v>0</v>
      </c>
      <c r="BE18" s="87">
        <f t="shared" ca="1" si="15"/>
        <v>0</v>
      </c>
      <c r="BF18" s="87">
        <f t="shared" ca="1" si="15"/>
        <v>0</v>
      </c>
      <c r="BG18" s="87">
        <f t="shared" ca="1" si="15"/>
        <v>0</v>
      </c>
      <c r="BI18" s="87">
        <f>IF($Q18="","",IFERROR(IF(OR(AND($T18&gt;=DATEVALUE("10/1/20"&amp;RIGHT(BH$1,2)),$T18&lt;=DATEVALUE("9/30/20"&amp;RIGHT(BI$1,2))),AND($U18&gt;=DATEVALUE("10/1/20"&amp;RIGHT(BH$1,2)),$U18&lt;=DATEVALUE("9/30/20"&amp;RIGHT(BI$1,2))),AND($T18&lt;=DATEVALUE("10/1/20"&amp;RIGHT(BH$1,2)),$U18&gt;=DATEVALUE("9/30/20"&amp;RIGHT(BI$1,2)))),
IF(AND($T18&gt;=DATEVALUE("10/1/20"&amp;RIGHT(BH$1,2)),$U18&lt;=DATEVALUE("9/30/20"&amp;RIGHT(BI$1,2))),NETWORKDAYS($T18,$U18,Holidays!$J$3:$J$937),
IF(AND($T18&lt;DATEVALUE("10/1/20"&amp;RIGHT(BH$1,2)),$U18&lt;=DATEVALUE("9/30/20"&amp;RIGHT(BI$1,2))),NETWORKDAYS(DATEVALUE("10/1/20"&amp;RIGHT(BH$1,2)),$U18,Holidays!$J$3:$J$937),
IF($T18&lt;DATEVALUE("10/1/20"&amp;RIGHT(BH$1,2)),NETWORKDAYS(DATEVALUE("10/1/20"&amp;RIGHT(BH$1,2)),DATEVALUE("9/30/20"&amp;RIGHT(BI$1,2)),Holidays!$J$3:$J$937),
IF($T18&gt;=DATEVALUE("10/1/20"&amp;RIGHT(BH$1,2)),NETWORKDAYS($T18,DATEVALUE("9/30/20"&amp;RIGHT(BI$1,2)),Holidays!$J$3:$J$937),"")))),"")/(NETWORKDAYS($T18,$U18,Holidays!$J$3:$J$937)),0))</f>
        <v>0</v>
      </c>
      <c r="BJ18" s="87">
        <f>IF($Q18="","",IFERROR(IF(OR(AND($T18&gt;=DATEVALUE("10/1/20"&amp;RIGHT(BI$1,2)),$T18&lt;=DATEVALUE("9/30/20"&amp;RIGHT(BJ$1,2))),AND($U18&gt;=DATEVALUE("10/1/20"&amp;RIGHT(BI$1,2)),$U18&lt;=DATEVALUE("9/30/20"&amp;RIGHT(BJ$1,2))),AND($T18&lt;=DATEVALUE("10/1/20"&amp;RIGHT(BI$1,2)),$U18&gt;=DATEVALUE("9/30/20"&amp;RIGHT(BJ$1,2)))),
IF(AND($T18&gt;=DATEVALUE("10/1/20"&amp;RIGHT(BI$1,2)),$U18&lt;=DATEVALUE("9/30/20"&amp;RIGHT(BJ$1,2))),NETWORKDAYS($T18,$U18,Holidays!$J$3:$J$937),
IF(AND($T18&lt;DATEVALUE("10/1/20"&amp;RIGHT(BI$1,2)),$U18&lt;=DATEVALUE("9/30/20"&amp;RIGHT(BJ$1,2))),NETWORKDAYS(DATEVALUE("10/1/20"&amp;RIGHT(BI$1,2)),$U18,Holidays!$J$3:$J$937),
IF($T18&lt;DATEVALUE("10/1/20"&amp;RIGHT(BI$1,2)),NETWORKDAYS(DATEVALUE("10/1/20"&amp;RIGHT(BI$1,2)),DATEVALUE("9/30/20"&amp;RIGHT(BJ$1,2)),Holidays!$J$3:$J$937),
IF($T18&gt;=DATEVALUE("10/1/20"&amp;RIGHT(BI$1,2)),NETWORKDAYS($T18,DATEVALUE("9/30/20"&amp;RIGHT(BJ$1,2)),Holidays!$J$3:$J$937),"")))),"")/(NETWORKDAYS($T18,$U18,Holidays!$J$3:$J$937)),0))</f>
        <v>0</v>
      </c>
      <c r="BK18" s="87">
        <f>IF($Q18="","",IFERROR(IF(OR(AND($T18&gt;=DATEVALUE("10/1/20"&amp;RIGHT(BJ$1,2)),$T18&lt;=DATEVALUE("9/30/20"&amp;RIGHT(BK$1,2))),AND($U18&gt;=DATEVALUE("10/1/20"&amp;RIGHT(BJ$1,2)),$U18&lt;=DATEVALUE("9/30/20"&amp;RIGHT(BK$1,2))),AND($T18&lt;=DATEVALUE("10/1/20"&amp;RIGHT(BJ$1,2)),$U18&gt;=DATEVALUE("9/30/20"&amp;RIGHT(BK$1,2)))),
IF(AND($T18&gt;=DATEVALUE("10/1/20"&amp;RIGHT(BJ$1,2)),$U18&lt;=DATEVALUE("9/30/20"&amp;RIGHT(BK$1,2))),NETWORKDAYS($T18,$U18,Holidays!$J$3:$J$937),
IF(AND($T18&lt;DATEVALUE("10/1/20"&amp;RIGHT(BJ$1,2)),$U18&lt;=DATEVALUE("9/30/20"&amp;RIGHT(BK$1,2))),NETWORKDAYS(DATEVALUE("10/1/20"&amp;RIGHT(BJ$1,2)),$U18,Holidays!$J$3:$J$937),
IF($T18&lt;DATEVALUE("10/1/20"&amp;RIGHT(BJ$1,2)),NETWORKDAYS(DATEVALUE("10/1/20"&amp;RIGHT(BJ$1,2)),DATEVALUE("9/30/20"&amp;RIGHT(BK$1,2)),Holidays!$J$3:$J$937),
IF($T18&gt;=DATEVALUE("10/1/20"&amp;RIGHT(BJ$1,2)),NETWORKDAYS($T18,DATEVALUE("9/30/20"&amp;RIGHT(BK$1,2)),Holidays!$J$3:$J$937),"")))),"")/(NETWORKDAYS($T18,$U18,Holidays!$J$3:$J$937)),0))</f>
        <v>0</v>
      </c>
      <c r="BL18" s="87">
        <f>IF($Q18="","",IFERROR(IF(OR(AND($T18&gt;=DATEVALUE("10/1/20"&amp;RIGHT(BK$1,2)),$T18&lt;=DATEVALUE("9/30/20"&amp;RIGHT(BL$1,2))),AND($U18&gt;=DATEVALUE("10/1/20"&amp;RIGHT(BK$1,2)),$U18&lt;=DATEVALUE("9/30/20"&amp;RIGHT(BL$1,2))),AND($T18&lt;=DATEVALUE("10/1/20"&amp;RIGHT(BK$1,2)),$U18&gt;=DATEVALUE("9/30/20"&amp;RIGHT(BL$1,2)))),
IF(AND($T18&gt;=DATEVALUE("10/1/20"&amp;RIGHT(BK$1,2)),$U18&lt;=DATEVALUE("9/30/20"&amp;RIGHT(BL$1,2))),NETWORKDAYS($T18,$U18,Holidays!$J$3:$J$937),
IF(AND($T18&lt;DATEVALUE("10/1/20"&amp;RIGHT(BK$1,2)),$U18&lt;=DATEVALUE("9/30/20"&amp;RIGHT(BL$1,2))),NETWORKDAYS(DATEVALUE("10/1/20"&amp;RIGHT(BK$1,2)),$U18,Holidays!$J$3:$J$937),
IF($T18&lt;DATEVALUE("10/1/20"&amp;RIGHT(BK$1,2)),NETWORKDAYS(DATEVALUE("10/1/20"&amp;RIGHT(BK$1,2)),DATEVALUE("9/30/20"&amp;RIGHT(BL$1,2)),Holidays!$J$3:$J$937),
IF($T18&gt;=DATEVALUE("10/1/20"&amp;RIGHT(BK$1,2)),NETWORKDAYS($T18,DATEVALUE("9/30/20"&amp;RIGHT(BL$1,2)),Holidays!$J$3:$J$937),"")))),"")/(NETWORKDAYS($T18,$U18,Holidays!$J$3:$J$937)),0))</f>
        <v>0</v>
      </c>
      <c r="BM18" s="87">
        <f>IF($Q18="","",IFERROR(IF(OR(AND($T18&gt;=DATEVALUE("10/1/20"&amp;RIGHT(BL$1,2)),$T18&lt;=DATEVALUE("9/30/20"&amp;RIGHT(BM$1,2))),AND($U18&gt;=DATEVALUE("10/1/20"&amp;RIGHT(BL$1,2)),$U18&lt;=DATEVALUE("9/30/20"&amp;RIGHT(BM$1,2))),AND($T18&lt;=DATEVALUE("10/1/20"&amp;RIGHT(BL$1,2)),$U18&gt;=DATEVALUE("9/30/20"&amp;RIGHT(BM$1,2)))),
IF(AND($T18&gt;=DATEVALUE("10/1/20"&amp;RIGHT(BL$1,2)),$U18&lt;=DATEVALUE("9/30/20"&amp;RIGHT(BM$1,2))),NETWORKDAYS($T18,$U18,Holidays!$J$3:$J$937),
IF(AND($T18&lt;DATEVALUE("10/1/20"&amp;RIGHT(BL$1,2)),$U18&lt;=DATEVALUE("9/30/20"&amp;RIGHT(BM$1,2))),NETWORKDAYS(DATEVALUE("10/1/20"&amp;RIGHT(BL$1,2)),$U18,Holidays!$J$3:$J$937),
IF($T18&lt;DATEVALUE("10/1/20"&amp;RIGHT(BL$1,2)),NETWORKDAYS(DATEVALUE("10/1/20"&amp;RIGHT(BL$1,2)),DATEVALUE("9/30/20"&amp;RIGHT(BM$1,2)),Holidays!$J$3:$J$937),
IF($T18&gt;=DATEVALUE("10/1/20"&amp;RIGHT(BL$1,2)),NETWORKDAYS($T18,DATEVALUE("9/30/20"&amp;RIGHT(BM$1,2)),Holidays!$J$3:$J$937),"")))),"")/(NETWORKDAYS($T18,$U18,Holidays!$J$3:$J$937)),0))</f>
        <v>0</v>
      </c>
      <c r="BN18" s="87">
        <f>IF($Q18="","",IFERROR(IF(OR(AND($T18&gt;=DATEVALUE("10/1/20"&amp;RIGHT(BM$1,2)),$T18&lt;=DATEVALUE("9/30/20"&amp;RIGHT(BN$1,2))),AND($U18&gt;=DATEVALUE("10/1/20"&amp;RIGHT(BM$1,2)),$U18&lt;=DATEVALUE("9/30/20"&amp;RIGHT(BN$1,2))),AND($T18&lt;=DATEVALUE("10/1/20"&amp;RIGHT(BM$1,2)),$U18&gt;=DATEVALUE("9/30/20"&amp;RIGHT(BN$1,2)))),
IF(AND($T18&gt;=DATEVALUE("10/1/20"&amp;RIGHT(BM$1,2)),$U18&lt;=DATEVALUE("9/30/20"&amp;RIGHT(BN$1,2))),NETWORKDAYS($T18,$U18,Holidays!$J$3:$J$937),
IF(AND($T18&lt;DATEVALUE("10/1/20"&amp;RIGHT(BM$1,2)),$U18&lt;=DATEVALUE("9/30/20"&amp;RIGHT(BN$1,2))),NETWORKDAYS(DATEVALUE("10/1/20"&amp;RIGHT(BM$1,2)),$U18,Holidays!$J$3:$J$937),
IF($T18&lt;DATEVALUE("10/1/20"&amp;RIGHT(BM$1,2)),NETWORKDAYS(DATEVALUE("10/1/20"&amp;RIGHT(BM$1,2)),DATEVALUE("9/30/20"&amp;RIGHT(BN$1,2)),Holidays!$J$3:$J$937),
IF($T18&gt;=DATEVALUE("10/1/20"&amp;RIGHT(BM$1,2)),NETWORKDAYS($T18,DATEVALUE("9/30/20"&amp;RIGHT(BN$1,2)),Holidays!$J$3:$J$937),"")))),"")/(NETWORKDAYS($T18,$U18,Holidays!$J$3:$J$937)),0))</f>
        <v>0</v>
      </c>
      <c r="BO18" s="87">
        <f>IF($Q18="","",IFERROR(IF(OR(AND($T18&gt;=DATEVALUE("10/1/20"&amp;RIGHT(BN$1,2)),$T18&lt;=DATEVALUE("9/30/20"&amp;RIGHT(BO$1,2))),AND($U18&gt;=DATEVALUE("10/1/20"&amp;RIGHT(BN$1,2)),$U18&lt;=DATEVALUE("9/30/20"&amp;RIGHT(BO$1,2))),AND($T18&lt;=DATEVALUE("10/1/20"&amp;RIGHT(BN$1,2)),$U18&gt;=DATEVALUE("9/30/20"&amp;RIGHT(BO$1,2)))),
IF(AND($T18&gt;=DATEVALUE("10/1/20"&amp;RIGHT(BN$1,2)),$U18&lt;=DATEVALUE("9/30/20"&amp;RIGHT(BO$1,2))),NETWORKDAYS($T18,$U18,Holidays!$J$3:$J$937),
IF(AND($T18&lt;DATEVALUE("10/1/20"&amp;RIGHT(BN$1,2)),$U18&lt;=DATEVALUE("9/30/20"&amp;RIGHT(BO$1,2))),NETWORKDAYS(DATEVALUE("10/1/20"&amp;RIGHT(BN$1,2)),$U18,Holidays!$J$3:$J$937),
IF($T18&lt;DATEVALUE("10/1/20"&amp;RIGHT(BN$1,2)),NETWORKDAYS(DATEVALUE("10/1/20"&amp;RIGHT(BN$1,2)),DATEVALUE("9/30/20"&amp;RIGHT(BO$1,2)),Holidays!$J$3:$J$937),
IF($T18&gt;=DATEVALUE("10/1/20"&amp;RIGHT(BN$1,2)),NETWORKDAYS($T18,DATEVALUE("9/30/20"&amp;RIGHT(BO$1,2)),Holidays!$J$3:$J$937),"")))),"")/(NETWORKDAYS($T18,$U18,Holidays!$J$3:$J$937)),0))</f>
        <v>0</v>
      </c>
      <c r="BP18" s="87">
        <f>IF($Q18="","",IFERROR(IF(OR(AND($T18&gt;=DATEVALUE("10/1/20"&amp;RIGHT(BO$1,2)),$T18&lt;=DATEVALUE("9/30/20"&amp;RIGHT(BP$1,2))),AND($U18&gt;=DATEVALUE("10/1/20"&amp;RIGHT(BO$1,2)),$U18&lt;=DATEVALUE("9/30/20"&amp;RIGHT(BP$1,2))),AND($T18&lt;=DATEVALUE("10/1/20"&amp;RIGHT(BO$1,2)),$U18&gt;=DATEVALUE("9/30/20"&amp;RIGHT(BP$1,2)))),
IF(AND($T18&gt;=DATEVALUE("10/1/20"&amp;RIGHT(BO$1,2)),$U18&lt;=DATEVALUE("9/30/20"&amp;RIGHT(BP$1,2))),NETWORKDAYS($T18,$U18,Holidays!$J$3:$J$937),
IF(AND($T18&lt;DATEVALUE("10/1/20"&amp;RIGHT(BO$1,2)),$U18&lt;=DATEVALUE("9/30/20"&amp;RIGHT(BP$1,2))),NETWORKDAYS(DATEVALUE("10/1/20"&amp;RIGHT(BO$1,2)),$U18,Holidays!$J$3:$J$937),
IF($T18&lt;DATEVALUE("10/1/20"&amp;RIGHT(BO$1,2)),NETWORKDAYS(DATEVALUE("10/1/20"&amp;RIGHT(BO$1,2)),DATEVALUE("9/30/20"&amp;RIGHT(BP$1,2)),Holidays!$J$3:$J$937),
IF($T18&gt;=DATEVALUE("10/1/20"&amp;RIGHT(BO$1,2)),NETWORKDAYS($T18,DATEVALUE("9/30/20"&amp;RIGHT(BP$1,2)),Holidays!$J$3:$J$937),"")))),"")/(NETWORKDAYS($T18,$U18,Holidays!$J$3:$J$937)),0))</f>
        <v>0</v>
      </c>
      <c r="BQ18" s="87">
        <f>IF($Q18="","",IFERROR(IF(OR(AND($T18&gt;=DATEVALUE("10/1/20"&amp;RIGHT(BP$1,2)),$T18&lt;=DATEVALUE("9/30/20"&amp;RIGHT(BQ$1,2))),AND($U18&gt;=DATEVALUE("10/1/20"&amp;RIGHT(BP$1,2)),$U18&lt;=DATEVALUE("9/30/20"&amp;RIGHT(BQ$1,2))),AND($T18&lt;=DATEVALUE("10/1/20"&amp;RIGHT(BP$1,2)),$U18&gt;=DATEVALUE("9/30/20"&amp;RIGHT(BQ$1,2)))),
IF(AND($T18&gt;=DATEVALUE("10/1/20"&amp;RIGHT(BP$1,2)),$U18&lt;=DATEVALUE("9/30/20"&amp;RIGHT(BQ$1,2))),NETWORKDAYS($T18,$U18,Holidays!$J$3:$J$937),
IF(AND($T18&lt;DATEVALUE("10/1/20"&amp;RIGHT(BP$1,2)),$U18&lt;=DATEVALUE("9/30/20"&amp;RIGHT(BQ$1,2))),NETWORKDAYS(DATEVALUE("10/1/20"&amp;RIGHT(BP$1,2)),$U18,Holidays!$J$3:$J$937),
IF($T18&lt;DATEVALUE("10/1/20"&amp;RIGHT(BP$1,2)),NETWORKDAYS(DATEVALUE("10/1/20"&amp;RIGHT(BP$1,2)),DATEVALUE("9/30/20"&amp;RIGHT(BQ$1,2)),Holidays!$J$3:$J$937),
IF($T18&gt;=DATEVALUE("10/1/20"&amp;RIGHT(BP$1,2)),NETWORKDAYS($T18,DATEVALUE("9/30/20"&amp;RIGHT(BQ$1,2)),Holidays!$J$3:$J$937),"")))),"")/(NETWORKDAYS($T18,$U18,Holidays!$J$3:$J$937)),0))</f>
        <v>0</v>
      </c>
      <c r="BR18" s="87">
        <f>IF($Q18="","",IFERROR(IF(OR(AND($T18&gt;=DATEVALUE("10/1/20"&amp;RIGHT(BQ$1,2)),$T18&lt;=DATEVALUE("9/30/20"&amp;RIGHT(BR$1,2))),AND($U18&gt;=DATEVALUE("10/1/20"&amp;RIGHT(BQ$1,2)),$U18&lt;=DATEVALUE("9/30/20"&amp;RIGHT(BR$1,2))),AND($T18&lt;=DATEVALUE("10/1/20"&amp;RIGHT(BQ$1,2)),$U18&gt;=DATEVALUE("9/30/20"&amp;RIGHT(BR$1,2)))),
IF(AND($T18&gt;=DATEVALUE("10/1/20"&amp;RIGHT(BQ$1,2)),$U18&lt;=DATEVALUE("9/30/20"&amp;RIGHT(BR$1,2))),NETWORKDAYS($T18,$U18,Holidays!$J$3:$J$937),
IF(AND($T18&lt;DATEVALUE("10/1/20"&amp;RIGHT(BQ$1,2)),$U18&lt;=DATEVALUE("9/30/20"&amp;RIGHT(BR$1,2))),NETWORKDAYS(DATEVALUE("10/1/20"&amp;RIGHT(BQ$1,2)),$U18,Holidays!$J$3:$J$937),
IF($T18&lt;DATEVALUE("10/1/20"&amp;RIGHT(BQ$1,2)),NETWORKDAYS(DATEVALUE("10/1/20"&amp;RIGHT(BQ$1,2)),DATEVALUE("9/30/20"&amp;RIGHT(BR$1,2)),Holidays!$J$3:$J$937),
IF($T18&gt;=DATEVALUE("10/1/20"&amp;RIGHT(BQ$1,2)),NETWORKDAYS($T18,DATEVALUE("9/30/20"&amp;RIGHT(BR$1,2)),Holidays!$J$3:$J$937),"")))),"")/(NETWORKDAYS($T18,$U18,Holidays!$J$3:$J$937)),0))</f>
        <v>0</v>
      </c>
      <c r="BS18" s="87">
        <f>IF($Q18="","",IFERROR(IF(OR(AND($T18&gt;=DATEVALUE("10/1/20"&amp;RIGHT(BR$1,2)),$T18&lt;=DATEVALUE("9/30/20"&amp;RIGHT(BS$1,2))),AND($U18&gt;=DATEVALUE("10/1/20"&amp;RIGHT(BR$1,2)),$U18&lt;=DATEVALUE("9/30/20"&amp;RIGHT(BS$1,2))),AND($T18&lt;=DATEVALUE("10/1/20"&amp;RIGHT(BR$1,2)),$U18&gt;=DATEVALUE("9/30/20"&amp;RIGHT(BS$1,2)))),
IF(AND($T18&gt;=DATEVALUE("10/1/20"&amp;RIGHT(BR$1,2)),$U18&lt;=DATEVALUE("9/30/20"&amp;RIGHT(BS$1,2))),NETWORKDAYS($T18,$U18,Holidays!$J$3:$J$937),
IF(AND($T18&lt;DATEVALUE("10/1/20"&amp;RIGHT(BR$1,2)),$U18&lt;=DATEVALUE("9/30/20"&amp;RIGHT(BS$1,2))),NETWORKDAYS(DATEVALUE("10/1/20"&amp;RIGHT(BR$1,2)),$U18,Holidays!$J$3:$J$937),
IF($T18&lt;DATEVALUE("10/1/20"&amp;RIGHT(BR$1,2)),NETWORKDAYS(DATEVALUE("10/1/20"&amp;RIGHT(BR$1,2)),DATEVALUE("9/30/20"&amp;RIGHT(BS$1,2)),Holidays!$J$3:$J$937),
IF($T18&gt;=DATEVALUE("10/1/20"&amp;RIGHT(BR$1,2)),NETWORKDAYS($T18,DATEVALUE("9/30/20"&amp;RIGHT(BS$1,2)),Holidays!$J$3:$J$937),"")))),"")/(NETWORKDAYS($T18,$U18,Holidays!$J$3:$J$937)),0))</f>
        <v>1</v>
      </c>
      <c r="BT18" s="87">
        <f>IF($Q18="","",IFERROR(IF(OR(AND($T18&gt;=DATEVALUE("10/1/20"&amp;RIGHT(BS$1,2)),$T18&lt;=DATEVALUE("9/30/20"&amp;RIGHT(BT$1,2))),AND($U18&gt;=DATEVALUE("10/1/20"&amp;RIGHT(BS$1,2)),$U18&lt;=DATEVALUE("9/30/20"&amp;RIGHT(BT$1,2))),AND($T18&lt;=DATEVALUE("10/1/20"&amp;RIGHT(BS$1,2)),$U18&gt;=DATEVALUE("9/30/20"&amp;RIGHT(BT$1,2)))),
IF(AND($T18&gt;=DATEVALUE("10/1/20"&amp;RIGHT(BS$1,2)),$U18&lt;=DATEVALUE("9/30/20"&amp;RIGHT(BT$1,2))),NETWORKDAYS($T18,$U18,Holidays!$J$3:$J$937),
IF(AND($T18&lt;DATEVALUE("10/1/20"&amp;RIGHT(BS$1,2)),$U18&lt;=DATEVALUE("9/30/20"&amp;RIGHT(BT$1,2))),NETWORKDAYS(DATEVALUE("10/1/20"&amp;RIGHT(BS$1,2)),$U18,Holidays!$J$3:$J$937),
IF($T18&lt;DATEVALUE("10/1/20"&amp;RIGHT(BS$1,2)),NETWORKDAYS(DATEVALUE("10/1/20"&amp;RIGHT(BS$1,2)),DATEVALUE("9/30/20"&amp;RIGHT(BT$1,2)),Holidays!$J$3:$J$937),
IF($T18&gt;=DATEVALUE("10/1/20"&amp;RIGHT(BS$1,2)),NETWORKDAYS($T18,DATEVALUE("9/30/20"&amp;RIGHT(BT$1,2)),Holidays!$J$3:$J$937),"")))),"")/(NETWORKDAYS($T18,$U18,Holidays!$J$3:$J$937)),0))</f>
        <v>0</v>
      </c>
      <c r="BU18" s="87">
        <f>IF($Q18="","",IFERROR(IF(OR(AND($T18&gt;=DATEVALUE("10/1/20"&amp;RIGHT(BT$1,2)),$T18&lt;=DATEVALUE("9/30/20"&amp;RIGHT(BU$1,2))),AND($U18&gt;=DATEVALUE("10/1/20"&amp;RIGHT(BT$1,2)),$U18&lt;=DATEVALUE("9/30/20"&amp;RIGHT(BU$1,2))),AND($T18&lt;=DATEVALUE("10/1/20"&amp;RIGHT(BT$1,2)),$U18&gt;=DATEVALUE("9/30/20"&amp;RIGHT(BU$1,2)))),
IF(AND($T18&gt;=DATEVALUE("10/1/20"&amp;RIGHT(BT$1,2)),$U18&lt;=DATEVALUE("9/30/20"&amp;RIGHT(BU$1,2))),NETWORKDAYS($T18,$U18,Holidays!$J$3:$J$937),
IF(AND($T18&lt;DATEVALUE("10/1/20"&amp;RIGHT(BT$1,2)),$U18&lt;=DATEVALUE("9/30/20"&amp;RIGHT(BU$1,2))),NETWORKDAYS(DATEVALUE("10/1/20"&amp;RIGHT(BT$1,2)),$U18,Holidays!$J$3:$J$937),
IF($T18&lt;DATEVALUE("10/1/20"&amp;RIGHT(BT$1,2)),NETWORKDAYS(DATEVALUE("10/1/20"&amp;RIGHT(BT$1,2)),DATEVALUE("9/30/20"&amp;RIGHT(BU$1,2)),Holidays!$J$3:$J$937),
IF($T18&gt;=DATEVALUE("10/1/20"&amp;RIGHT(BT$1,2)),NETWORKDAYS($T18,DATEVALUE("9/30/20"&amp;RIGHT(BU$1,2)),Holidays!$J$3:$J$937),"")))),"")/(NETWORKDAYS($T18,$U18,Holidays!$J$3:$J$937)),0))</f>
        <v>0</v>
      </c>
      <c r="BV18" s="87">
        <f>IF($Q18="","",IFERROR(IF(OR(AND($T18&gt;=DATEVALUE("10/1/20"&amp;RIGHT(BU$1,2)),$T18&lt;=DATEVALUE("9/30/20"&amp;RIGHT(BV$1,2))),AND($U18&gt;=DATEVALUE("10/1/20"&amp;RIGHT(BU$1,2)),$U18&lt;=DATEVALUE("9/30/20"&amp;RIGHT(BV$1,2))),AND($T18&lt;=DATEVALUE("10/1/20"&amp;RIGHT(BU$1,2)),$U18&gt;=DATEVALUE("9/30/20"&amp;RIGHT(BV$1,2)))),
IF(AND($T18&gt;=DATEVALUE("10/1/20"&amp;RIGHT(BU$1,2)),$U18&lt;=DATEVALUE("9/30/20"&amp;RIGHT(BV$1,2))),NETWORKDAYS($T18,$U18,Holidays!$J$3:$J$937),
IF(AND($T18&lt;DATEVALUE("10/1/20"&amp;RIGHT(BU$1,2)),$U18&lt;=DATEVALUE("9/30/20"&amp;RIGHT(BV$1,2))),NETWORKDAYS(DATEVALUE("10/1/20"&amp;RIGHT(BU$1,2)),$U18,Holidays!$J$3:$J$937),
IF($T18&lt;DATEVALUE("10/1/20"&amp;RIGHT(BU$1,2)),NETWORKDAYS(DATEVALUE("10/1/20"&amp;RIGHT(BU$1,2)),DATEVALUE("9/30/20"&amp;RIGHT(BV$1,2)),Holidays!$J$3:$J$937),
IF($T18&gt;=DATEVALUE("10/1/20"&amp;RIGHT(BU$1,2)),NETWORKDAYS($T18,DATEVALUE("9/30/20"&amp;RIGHT(BV$1,2)),Holidays!$J$3:$J$937),"")))),"")/(NETWORKDAYS($T18,$U18,Holidays!$J$3:$J$937)),0))</f>
        <v>0</v>
      </c>
      <c r="BW18" s="87">
        <f>IF($Q18="","",IFERROR(IF(OR(AND($T18&gt;=DATEVALUE("10/1/20"&amp;RIGHT(BV$1,2)),$T18&lt;=DATEVALUE("9/30/20"&amp;RIGHT(BW$1,2))),AND($U18&gt;=DATEVALUE("10/1/20"&amp;RIGHT(BV$1,2)),$U18&lt;=DATEVALUE("9/30/20"&amp;RIGHT(BW$1,2))),AND($T18&lt;=DATEVALUE("10/1/20"&amp;RIGHT(BV$1,2)),$U18&gt;=DATEVALUE("9/30/20"&amp;RIGHT(BW$1,2)))),
IF(AND($T18&gt;=DATEVALUE("10/1/20"&amp;RIGHT(BV$1,2)),$U18&lt;=DATEVALUE("9/30/20"&amp;RIGHT(BW$1,2))),NETWORKDAYS($T18,$U18,Holidays!$J$3:$J$937),
IF(AND($T18&lt;DATEVALUE("10/1/20"&amp;RIGHT(BV$1,2)),$U18&lt;=DATEVALUE("9/30/20"&amp;RIGHT(BW$1,2))),NETWORKDAYS(DATEVALUE("10/1/20"&amp;RIGHT(BV$1,2)),$U18,Holidays!$J$3:$J$937),
IF($T18&lt;DATEVALUE("10/1/20"&amp;RIGHT(BV$1,2)),NETWORKDAYS(DATEVALUE("10/1/20"&amp;RIGHT(BV$1,2)),DATEVALUE("9/30/20"&amp;RIGHT(BW$1,2)),Holidays!$J$3:$J$937),
IF($T18&gt;=DATEVALUE("10/1/20"&amp;RIGHT(BV$1,2)),NETWORKDAYS($T18,DATEVALUE("9/30/20"&amp;RIGHT(BW$1,2)),Holidays!$J$3:$J$937),"")))),"")/(NETWORKDAYS($T18,$U18,Holidays!$J$3:$J$937)),0))</f>
        <v>0</v>
      </c>
      <c r="BX18" s="87">
        <f>IF($Q18="","",IFERROR(IF(OR(AND($T18&gt;=DATEVALUE("10/1/20"&amp;RIGHT(BW$1,2)),$T18&lt;=DATEVALUE("9/30/20"&amp;RIGHT(BX$1,2))),AND($U18&gt;=DATEVALUE("10/1/20"&amp;RIGHT(BW$1,2)),$U18&lt;=DATEVALUE("9/30/20"&amp;RIGHT(BX$1,2))),AND($T18&lt;=DATEVALUE("10/1/20"&amp;RIGHT(BW$1,2)),$U18&gt;=DATEVALUE("9/30/20"&amp;RIGHT(BX$1,2)))),
IF(AND($T18&gt;=DATEVALUE("10/1/20"&amp;RIGHT(BW$1,2)),$U18&lt;=DATEVALUE("9/30/20"&amp;RIGHT(BX$1,2))),NETWORKDAYS($T18,$U18,Holidays!$J$3:$J$937),
IF(AND($T18&lt;DATEVALUE("10/1/20"&amp;RIGHT(BW$1,2)),$U18&lt;=DATEVALUE("9/30/20"&amp;RIGHT(BX$1,2))),NETWORKDAYS(DATEVALUE("10/1/20"&amp;RIGHT(BW$1,2)),$U18,Holidays!$J$3:$J$937),
IF($T18&lt;DATEVALUE("10/1/20"&amp;RIGHT(BW$1,2)),NETWORKDAYS(DATEVALUE("10/1/20"&amp;RIGHT(BW$1,2)),DATEVALUE("9/30/20"&amp;RIGHT(BX$1,2)),Holidays!$J$3:$J$937),
IF($T18&gt;=DATEVALUE("10/1/20"&amp;RIGHT(BW$1,2)),NETWORKDAYS($T18,DATEVALUE("9/30/20"&amp;RIGHT(BX$1,2)),Holidays!$J$3:$J$937),"")))),"")/(NETWORKDAYS($T18,$U18,Holidays!$J$3:$J$937)),0))</f>
        <v>0</v>
      </c>
      <c r="BY18" s="87">
        <f>IF($Q18="","",IFERROR(IF(OR(AND($T18&gt;=DATEVALUE("10/1/20"&amp;RIGHT(BX$1,2)),$T18&lt;=DATEVALUE("9/30/20"&amp;RIGHT(BY$1,2))),AND($U18&gt;=DATEVALUE("10/1/20"&amp;RIGHT(BX$1,2)),$U18&lt;=DATEVALUE("9/30/20"&amp;RIGHT(BY$1,2))),AND($T18&lt;=DATEVALUE("10/1/20"&amp;RIGHT(BX$1,2)),$U18&gt;=DATEVALUE("9/30/20"&amp;RIGHT(BY$1,2)))),
IF(AND($T18&gt;=DATEVALUE("10/1/20"&amp;RIGHT(BX$1,2)),$U18&lt;=DATEVALUE("9/30/20"&amp;RIGHT(BY$1,2))),NETWORKDAYS($T18,$U18,Holidays!$J$3:$J$937),
IF(AND($T18&lt;DATEVALUE("10/1/20"&amp;RIGHT(BX$1,2)),$U18&lt;=DATEVALUE("9/30/20"&amp;RIGHT(BY$1,2))),NETWORKDAYS(DATEVALUE("10/1/20"&amp;RIGHT(BX$1,2)),$U18,Holidays!$J$3:$J$937),
IF($T18&lt;DATEVALUE("10/1/20"&amp;RIGHT(BX$1,2)),NETWORKDAYS(DATEVALUE("10/1/20"&amp;RIGHT(BX$1,2)),DATEVALUE("9/30/20"&amp;RIGHT(BY$1,2)),Holidays!$J$3:$J$937),
IF($T18&gt;=DATEVALUE("10/1/20"&amp;RIGHT(BX$1,2)),NETWORKDAYS($T18,DATEVALUE("9/30/20"&amp;RIGHT(BY$1,2)),Holidays!$J$3:$J$937),"")))),"")/(NETWORKDAYS($T18,$U18,Holidays!$J$3:$J$937)),0))</f>
        <v>0</v>
      </c>
      <c r="BZ18" s="87">
        <f>IF($Q18="","",IFERROR(IF(OR(AND($T18&gt;=DATEVALUE("10/1/20"&amp;RIGHT(BY$1,2)),$T18&lt;=DATEVALUE("9/30/20"&amp;RIGHT(BZ$1,2))),AND($U18&gt;=DATEVALUE("10/1/20"&amp;RIGHT(BY$1,2)),$U18&lt;=DATEVALUE("9/30/20"&amp;RIGHT(BZ$1,2))),AND($T18&lt;=DATEVALUE("10/1/20"&amp;RIGHT(BY$1,2)),$U18&gt;=DATEVALUE("9/30/20"&amp;RIGHT(BZ$1,2)))),
IF(AND($T18&gt;=DATEVALUE("10/1/20"&amp;RIGHT(BY$1,2)),$U18&lt;=DATEVALUE("9/30/20"&amp;RIGHT(BZ$1,2))),NETWORKDAYS($T18,$U18,Holidays!$J$3:$J$937),
IF(AND($T18&lt;DATEVALUE("10/1/20"&amp;RIGHT(BY$1,2)),$U18&lt;=DATEVALUE("9/30/20"&amp;RIGHT(BZ$1,2))),NETWORKDAYS(DATEVALUE("10/1/20"&amp;RIGHT(BY$1,2)),$U18,Holidays!$J$3:$J$937),
IF($T18&lt;DATEVALUE("10/1/20"&amp;RIGHT(BY$1,2)),NETWORKDAYS(DATEVALUE("10/1/20"&amp;RIGHT(BY$1,2)),DATEVALUE("9/30/20"&amp;RIGHT(BZ$1,2)),Holidays!$J$3:$J$937),
IF($T18&gt;=DATEVALUE("10/1/20"&amp;RIGHT(BY$1,2)),NETWORKDAYS($T18,DATEVALUE("9/30/20"&amp;RIGHT(BZ$1,2)),Holidays!$J$3:$J$937),"")))),"")/(NETWORKDAYS($T18,$U18,Holidays!$J$3:$J$937)),0))</f>
        <v>0</v>
      </c>
      <c r="CA18" s="87">
        <f>IF($Q18="","",IFERROR(IF(OR(AND($T18&gt;=DATEVALUE("10/1/20"&amp;RIGHT(BZ$1,2)),$T18&lt;=DATEVALUE("9/30/20"&amp;RIGHT(CA$1,2))),AND($U18&gt;=DATEVALUE("10/1/20"&amp;RIGHT(BZ$1,2)),$U18&lt;=DATEVALUE("9/30/20"&amp;RIGHT(CA$1,2))),AND($T18&lt;=DATEVALUE("10/1/20"&amp;RIGHT(BZ$1,2)),$U18&gt;=DATEVALUE("9/30/20"&amp;RIGHT(CA$1,2)))),
IF(AND($T18&gt;=DATEVALUE("10/1/20"&amp;RIGHT(BZ$1,2)),$U18&lt;=DATEVALUE("9/30/20"&amp;RIGHT(CA$1,2))),NETWORKDAYS($T18,$U18,Holidays!$J$3:$J$937),
IF(AND($T18&lt;DATEVALUE("10/1/20"&amp;RIGHT(BZ$1,2)),$U18&lt;=DATEVALUE("9/30/20"&amp;RIGHT(CA$1,2))),NETWORKDAYS(DATEVALUE("10/1/20"&amp;RIGHT(BZ$1,2)),$U18,Holidays!$J$3:$J$937),
IF($T18&lt;DATEVALUE("10/1/20"&amp;RIGHT(BZ$1,2)),NETWORKDAYS(DATEVALUE("10/1/20"&amp;RIGHT(BZ$1,2)),DATEVALUE("9/30/20"&amp;RIGHT(CA$1,2)),Holidays!$J$3:$J$937),
IF($T18&gt;=DATEVALUE("10/1/20"&amp;RIGHT(BZ$1,2)),NETWORKDAYS($T18,DATEVALUE("9/30/20"&amp;RIGHT(CA$1,2)),Holidays!$J$3:$J$937),"")))),"")/(NETWORKDAYS($T18,$U18,Holidays!$J$3:$J$937)),0))</f>
        <v>0</v>
      </c>
      <c r="CB18" s="87">
        <f>IF($Q18="","",IFERROR(IF(OR(AND($T18&gt;=DATEVALUE("10/1/20"&amp;RIGHT(CA$1,2)),$T18&lt;=DATEVALUE("9/30/20"&amp;RIGHT(CB$1,2))),AND($U18&gt;=DATEVALUE("10/1/20"&amp;RIGHT(CA$1,2)),$U18&lt;=DATEVALUE("9/30/20"&amp;RIGHT(CB$1,2))),AND($T18&lt;=DATEVALUE("10/1/20"&amp;RIGHT(CA$1,2)),$U18&gt;=DATEVALUE("9/30/20"&amp;RIGHT(CB$1,2)))),
IF(AND($T18&gt;=DATEVALUE("10/1/20"&amp;RIGHT(CA$1,2)),$U18&lt;=DATEVALUE("9/30/20"&amp;RIGHT(CB$1,2))),NETWORKDAYS($T18,$U18,Holidays!$J$3:$J$937),
IF(AND($T18&lt;DATEVALUE("10/1/20"&amp;RIGHT(CA$1,2)),$U18&lt;=DATEVALUE("9/30/20"&amp;RIGHT(CB$1,2))),NETWORKDAYS(DATEVALUE("10/1/20"&amp;RIGHT(CA$1,2)),$U18,Holidays!$J$3:$J$937),
IF($T18&lt;DATEVALUE("10/1/20"&amp;RIGHT(CA$1,2)),NETWORKDAYS(DATEVALUE("10/1/20"&amp;RIGHT(CA$1,2)),DATEVALUE("9/30/20"&amp;RIGHT(CB$1,2)),Holidays!$J$3:$J$937),
IF($T18&gt;=DATEVALUE("10/1/20"&amp;RIGHT(CA$1,2)),NETWORKDAYS($T18,DATEVALUE("9/30/20"&amp;RIGHT(CB$1,2)),Holidays!$J$3:$J$937),"")))),"")/(NETWORKDAYS($T18,$U18,Holidays!$J$3:$J$937)),0))</f>
        <v>0</v>
      </c>
    </row>
    <row r="19" spans="1:81">
      <c r="A19" s="78" t="s">
        <v>262</v>
      </c>
      <c r="B19" s="79" t="s">
        <v>117</v>
      </c>
      <c r="C19" s="87" t="s">
        <v>173</v>
      </c>
      <c r="D19" s="87" t="s">
        <v>146</v>
      </c>
      <c r="E19" s="87"/>
      <c r="F19" s="87"/>
      <c r="G19" s="87" t="s">
        <v>122</v>
      </c>
      <c r="H19" s="108">
        <v>5</v>
      </c>
      <c r="I19" s="87" t="s">
        <v>157</v>
      </c>
      <c r="J19" s="87" t="s">
        <v>124</v>
      </c>
      <c r="K19" s="108">
        <v>0</v>
      </c>
      <c r="L19" s="82">
        <f t="shared" si="4"/>
        <v>100</v>
      </c>
      <c r="M19" s="110">
        <f t="shared" si="5"/>
        <v>0</v>
      </c>
      <c r="N19" s="111">
        <f t="shared" si="12"/>
        <v>505.05</v>
      </c>
      <c r="O19" s="110">
        <f t="shared" si="6"/>
        <v>0</v>
      </c>
      <c r="P19" s="110">
        <f t="shared" si="0"/>
        <v>505.05</v>
      </c>
      <c r="Q19" s="108">
        <v>60</v>
      </c>
      <c r="R19" s="130">
        <f t="shared" si="7"/>
        <v>5.095890410958904</v>
      </c>
      <c r="S19" s="107">
        <v>45966</v>
      </c>
      <c r="T19" s="83">
        <f>IF(NOT(Q19=""),IF(NOT($S19=""),$S19,#REF!),"")</f>
        <v>45966</v>
      </c>
      <c r="U19" s="83">
        <f t="shared" si="8"/>
        <v>46026</v>
      </c>
      <c r="V19" s="83">
        <f t="shared" si="11"/>
        <v>46050</v>
      </c>
      <c r="W19" s="83">
        <f t="shared" si="13"/>
        <v>46057</v>
      </c>
      <c r="X19" s="84">
        <f t="shared" si="9"/>
        <v>505.05</v>
      </c>
      <c r="Y19" s="84">
        <f t="shared" si="10"/>
        <v>595.12878082191787</v>
      </c>
      <c r="AB19" s="90" t="s">
        <v>174</v>
      </c>
      <c r="AD19" s="91">
        <v>178.24</v>
      </c>
      <c r="AF19" s="87" t="s">
        <v>132</v>
      </c>
      <c r="AG19" s="87" t="s">
        <v>133</v>
      </c>
      <c r="AH19" s="103">
        <v>44562</v>
      </c>
      <c r="AL19" s="87">
        <f t="shared" ca="1" si="1"/>
        <v>0</v>
      </c>
      <c r="AN19" s="87">
        <f t="shared" ca="1" si="14"/>
        <v>0</v>
      </c>
      <c r="AO19" s="87">
        <f t="shared" ca="1" si="14"/>
        <v>0</v>
      </c>
      <c r="AP19" s="87">
        <f t="shared" ca="1" si="14"/>
        <v>0</v>
      </c>
      <c r="AQ19" s="87">
        <f t="shared" ca="1" si="14"/>
        <v>0</v>
      </c>
      <c r="AR19" s="87">
        <f t="shared" ca="1" si="14"/>
        <v>0</v>
      </c>
      <c r="AS19" s="87">
        <f t="shared" ca="1" si="14"/>
        <v>0</v>
      </c>
      <c r="AT19" s="87">
        <f t="shared" ca="1" si="14"/>
        <v>0</v>
      </c>
      <c r="AU19" s="87">
        <f t="shared" ca="1" si="14"/>
        <v>0</v>
      </c>
      <c r="AV19" s="87">
        <f t="shared" ca="1" si="14"/>
        <v>0</v>
      </c>
      <c r="AW19" s="87">
        <f t="shared" ca="1" si="14"/>
        <v>0</v>
      </c>
      <c r="AX19" s="87">
        <f t="shared" ca="1" si="15"/>
        <v>0</v>
      </c>
      <c r="AY19" s="87">
        <f t="shared" ca="1" si="15"/>
        <v>0</v>
      </c>
      <c r="AZ19" s="87">
        <f t="shared" ca="1" si="15"/>
        <v>0</v>
      </c>
      <c r="BA19" s="87">
        <f t="shared" ca="1" si="15"/>
        <v>0</v>
      </c>
      <c r="BB19" s="87">
        <f t="shared" ca="1" si="15"/>
        <v>0</v>
      </c>
      <c r="BC19" s="87">
        <f t="shared" ca="1" si="15"/>
        <v>0</v>
      </c>
      <c r="BD19" s="87">
        <f t="shared" ca="1" si="15"/>
        <v>0</v>
      </c>
      <c r="BE19" s="87">
        <f t="shared" ca="1" si="15"/>
        <v>0</v>
      </c>
      <c r="BF19" s="87">
        <f t="shared" ca="1" si="15"/>
        <v>0</v>
      </c>
      <c r="BG19" s="87">
        <f t="shared" ca="1" si="15"/>
        <v>0</v>
      </c>
      <c r="BI19" s="87">
        <f>IF($Q19="","",IFERROR(IF(OR(AND($T19&gt;=DATEVALUE("10/1/20"&amp;RIGHT(BH$1,2)),$T19&lt;=DATEVALUE("9/30/20"&amp;RIGHT(BI$1,2))),AND($U19&gt;=DATEVALUE("10/1/20"&amp;RIGHT(BH$1,2)),$U19&lt;=DATEVALUE("9/30/20"&amp;RIGHT(BI$1,2))),AND($T19&lt;=DATEVALUE("10/1/20"&amp;RIGHT(BH$1,2)),$U19&gt;=DATEVALUE("9/30/20"&amp;RIGHT(BI$1,2)))),
IF(AND($T19&gt;=DATEVALUE("10/1/20"&amp;RIGHT(BH$1,2)),$U19&lt;=DATEVALUE("9/30/20"&amp;RIGHT(BI$1,2))),NETWORKDAYS($T19,$U19,Holidays!$J$3:$J$937),
IF(AND($T19&lt;DATEVALUE("10/1/20"&amp;RIGHT(BH$1,2)),$U19&lt;=DATEVALUE("9/30/20"&amp;RIGHT(BI$1,2))),NETWORKDAYS(DATEVALUE("10/1/20"&amp;RIGHT(BH$1,2)),$U19,Holidays!$J$3:$J$937),
IF($T19&lt;DATEVALUE("10/1/20"&amp;RIGHT(BH$1,2)),NETWORKDAYS(DATEVALUE("10/1/20"&amp;RIGHT(BH$1,2)),DATEVALUE("9/30/20"&amp;RIGHT(BI$1,2)),Holidays!$J$3:$J$937),
IF($T19&gt;=DATEVALUE("10/1/20"&amp;RIGHT(BH$1,2)),NETWORKDAYS($T19,DATEVALUE("9/30/20"&amp;RIGHT(BI$1,2)),Holidays!$J$3:$J$937),"")))),"")/(NETWORKDAYS($T19,$U19,Holidays!$J$3:$J$937)),0))</f>
        <v>0</v>
      </c>
      <c r="BJ19" s="87">
        <f>IF($Q19="","",IFERROR(IF(OR(AND($T19&gt;=DATEVALUE("10/1/20"&amp;RIGHT(BI$1,2)),$T19&lt;=DATEVALUE("9/30/20"&amp;RIGHT(BJ$1,2))),AND($U19&gt;=DATEVALUE("10/1/20"&amp;RIGHT(BI$1,2)),$U19&lt;=DATEVALUE("9/30/20"&amp;RIGHT(BJ$1,2))),AND($T19&lt;=DATEVALUE("10/1/20"&amp;RIGHT(BI$1,2)),$U19&gt;=DATEVALUE("9/30/20"&amp;RIGHT(BJ$1,2)))),
IF(AND($T19&gt;=DATEVALUE("10/1/20"&amp;RIGHT(BI$1,2)),$U19&lt;=DATEVALUE("9/30/20"&amp;RIGHT(BJ$1,2))),NETWORKDAYS($T19,$U19,Holidays!$J$3:$J$937),
IF(AND($T19&lt;DATEVALUE("10/1/20"&amp;RIGHT(BI$1,2)),$U19&lt;=DATEVALUE("9/30/20"&amp;RIGHT(BJ$1,2))),NETWORKDAYS(DATEVALUE("10/1/20"&amp;RIGHT(BI$1,2)),$U19,Holidays!$J$3:$J$937),
IF($T19&lt;DATEVALUE("10/1/20"&amp;RIGHT(BI$1,2)),NETWORKDAYS(DATEVALUE("10/1/20"&amp;RIGHT(BI$1,2)),DATEVALUE("9/30/20"&amp;RIGHT(BJ$1,2)),Holidays!$J$3:$J$937),
IF($T19&gt;=DATEVALUE("10/1/20"&amp;RIGHT(BI$1,2)),NETWORKDAYS($T19,DATEVALUE("9/30/20"&amp;RIGHT(BJ$1,2)),Holidays!$J$3:$J$937),"")))),"")/(NETWORKDAYS($T19,$U19,Holidays!$J$3:$J$937)),0))</f>
        <v>0</v>
      </c>
      <c r="BK19" s="87">
        <f>IF($Q19="","",IFERROR(IF(OR(AND($T19&gt;=DATEVALUE("10/1/20"&amp;RIGHT(BJ$1,2)),$T19&lt;=DATEVALUE("9/30/20"&amp;RIGHT(BK$1,2))),AND($U19&gt;=DATEVALUE("10/1/20"&amp;RIGHT(BJ$1,2)),$U19&lt;=DATEVALUE("9/30/20"&amp;RIGHT(BK$1,2))),AND($T19&lt;=DATEVALUE("10/1/20"&amp;RIGHT(BJ$1,2)),$U19&gt;=DATEVALUE("9/30/20"&amp;RIGHT(BK$1,2)))),
IF(AND($T19&gt;=DATEVALUE("10/1/20"&amp;RIGHT(BJ$1,2)),$U19&lt;=DATEVALUE("9/30/20"&amp;RIGHT(BK$1,2))),NETWORKDAYS($T19,$U19,Holidays!$J$3:$J$937),
IF(AND($T19&lt;DATEVALUE("10/1/20"&amp;RIGHT(BJ$1,2)),$U19&lt;=DATEVALUE("9/30/20"&amp;RIGHT(BK$1,2))),NETWORKDAYS(DATEVALUE("10/1/20"&amp;RIGHT(BJ$1,2)),$U19,Holidays!$J$3:$J$937),
IF($T19&lt;DATEVALUE("10/1/20"&amp;RIGHT(BJ$1,2)),NETWORKDAYS(DATEVALUE("10/1/20"&amp;RIGHT(BJ$1,2)),DATEVALUE("9/30/20"&amp;RIGHT(BK$1,2)),Holidays!$J$3:$J$937),
IF($T19&gt;=DATEVALUE("10/1/20"&amp;RIGHT(BJ$1,2)),NETWORKDAYS($T19,DATEVALUE("9/30/20"&amp;RIGHT(BK$1,2)),Holidays!$J$3:$J$937),"")))),"")/(NETWORKDAYS($T19,$U19,Holidays!$J$3:$J$937)),0))</f>
        <v>0</v>
      </c>
      <c r="BL19" s="87">
        <f>IF($Q19="","",IFERROR(IF(OR(AND($T19&gt;=DATEVALUE("10/1/20"&amp;RIGHT(BK$1,2)),$T19&lt;=DATEVALUE("9/30/20"&amp;RIGHT(BL$1,2))),AND($U19&gt;=DATEVALUE("10/1/20"&amp;RIGHT(BK$1,2)),$U19&lt;=DATEVALUE("9/30/20"&amp;RIGHT(BL$1,2))),AND($T19&lt;=DATEVALUE("10/1/20"&amp;RIGHT(BK$1,2)),$U19&gt;=DATEVALUE("9/30/20"&amp;RIGHT(BL$1,2)))),
IF(AND($T19&gt;=DATEVALUE("10/1/20"&amp;RIGHT(BK$1,2)),$U19&lt;=DATEVALUE("9/30/20"&amp;RIGHT(BL$1,2))),NETWORKDAYS($T19,$U19,Holidays!$J$3:$J$937),
IF(AND($T19&lt;DATEVALUE("10/1/20"&amp;RIGHT(BK$1,2)),$U19&lt;=DATEVALUE("9/30/20"&amp;RIGHT(BL$1,2))),NETWORKDAYS(DATEVALUE("10/1/20"&amp;RIGHT(BK$1,2)),$U19,Holidays!$J$3:$J$937),
IF($T19&lt;DATEVALUE("10/1/20"&amp;RIGHT(BK$1,2)),NETWORKDAYS(DATEVALUE("10/1/20"&amp;RIGHT(BK$1,2)),DATEVALUE("9/30/20"&amp;RIGHT(BL$1,2)),Holidays!$J$3:$J$937),
IF($T19&gt;=DATEVALUE("10/1/20"&amp;RIGHT(BK$1,2)),NETWORKDAYS($T19,DATEVALUE("9/30/20"&amp;RIGHT(BL$1,2)),Holidays!$J$3:$J$937),"")))),"")/(NETWORKDAYS($T19,$U19,Holidays!$J$3:$J$937)),0))</f>
        <v>0</v>
      </c>
      <c r="BM19" s="87">
        <f>IF($Q19="","",IFERROR(IF(OR(AND($T19&gt;=DATEVALUE("10/1/20"&amp;RIGHT(BL$1,2)),$T19&lt;=DATEVALUE("9/30/20"&amp;RIGHT(BM$1,2))),AND($U19&gt;=DATEVALUE("10/1/20"&amp;RIGHT(BL$1,2)),$U19&lt;=DATEVALUE("9/30/20"&amp;RIGHT(BM$1,2))),AND($T19&lt;=DATEVALUE("10/1/20"&amp;RIGHT(BL$1,2)),$U19&gt;=DATEVALUE("9/30/20"&amp;RIGHT(BM$1,2)))),
IF(AND($T19&gt;=DATEVALUE("10/1/20"&amp;RIGHT(BL$1,2)),$U19&lt;=DATEVALUE("9/30/20"&amp;RIGHT(BM$1,2))),NETWORKDAYS($T19,$U19,Holidays!$J$3:$J$937),
IF(AND($T19&lt;DATEVALUE("10/1/20"&amp;RIGHT(BL$1,2)),$U19&lt;=DATEVALUE("9/30/20"&amp;RIGHT(BM$1,2))),NETWORKDAYS(DATEVALUE("10/1/20"&amp;RIGHT(BL$1,2)),$U19,Holidays!$J$3:$J$937),
IF($T19&lt;DATEVALUE("10/1/20"&amp;RIGHT(BL$1,2)),NETWORKDAYS(DATEVALUE("10/1/20"&amp;RIGHT(BL$1,2)),DATEVALUE("9/30/20"&amp;RIGHT(BM$1,2)),Holidays!$J$3:$J$937),
IF($T19&gt;=DATEVALUE("10/1/20"&amp;RIGHT(BL$1,2)),NETWORKDAYS($T19,DATEVALUE("9/30/20"&amp;RIGHT(BM$1,2)),Holidays!$J$3:$J$937),"")))),"")/(NETWORKDAYS($T19,$U19,Holidays!$J$3:$J$937)),0))</f>
        <v>0</v>
      </c>
      <c r="BN19" s="87">
        <f>IF($Q19="","",IFERROR(IF(OR(AND($T19&gt;=DATEVALUE("10/1/20"&amp;RIGHT(BM$1,2)),$T19&lt;=DATEVALUE("9/30/20"&amp;RIGHT(BN$1,2))),AND($U19&gt;=DATEVALUE("10/1/20"&amp;RIGHT(BM$1,2)),$U19&lt;=DATEVALUE("9/30/20"&amp;RIGHT(BN$1,2))),AND($T19&lt;=DATEVALUE("10/1/20"&amp;RIGHT(BM$1,2)),$U19&gt;=DATEVALUE("9/30/20"&amp;RIGHT(BN$1,2)))),
IF(AND($T19&gt;=DATEVALUE("10/1/20"&amp;RIGHT(BM$1,2)),$U19&lt;=DATEVALUE("9/30/20"&amp;RIGHT(BN$1,2))),NETWORKDAYS($T19,$U19,Holidays!$J$3:$J$937),
IF(AND($T19&lt;DATEVALUE("10/1/20"&amp;RIGHT(BM$1,2)),$U19&lt;=DATEVALUE("9/30/20"&amp;RIGHT(BN$1,2))),NETWORKDAYS(DATEVALUE("10/1/20"&amp;RIGHT(BM$1,2)),$U19,Holidays!$J$3:$J$937),
IF($T19&lt;DATEVALUE("10/1/20"&amp;RIGHT(BM$1,2)),NETWORKDAYS(DATEVALUE("10/1/20"&amp;RIGHT(BM$1,2)),DATEVALUE("9/30/20"&amp;RIGHT(BN$1,2)),Holidays!$J$3:$J$937),
IF($T19&gt;=DATEVALUE("10/1/20"&amp;RIGHT(BM$1,2)),NETWORKDAYS($T19,DATEVALUE("9/30/20"&amp;RIGHT(BN$1,2)),Holidays!$J$3:$J$937),"")))),"")/(NETWORKDAYS($T19,$U19,Holidays!$J$3:$J$937)),0))</f>
        <v>0</v>
      </c>
      <c r="BO19" s="87">
        <f>IF($Q19="","",IFERROR(IF(OR(AND($T19&gt;=DATEVALUE("10/1/20"&amp;RIGHT(BN$1,2)),$T19&lt;=DATEVALUE("9/30/20"&amp;RIGHT(BO$1,2))),AND($U19&gt;=DATEVALUE("10/1/20"&amp;RIGHT(BN$1,2)),$U19&lt;=DATEVALUE("9/30/20"&amp;RIGHT(BO$1,2))),AND($T19&lt;=DATEVALUE("10/1/20"&amp;RIGHT(BN$1,2)),$U19&gt;=DATEVALUE("9/30/20"&amp;RIGHT(BO$1,2)))),
IF(AND($T19&gt;=DATEVALUE("10/1/20"&amp;RIGHT(BN$1,2)),$U19&lt;=DATEVALUE("9/30/20"&amp;RIGHT(BO$1,2))),NETWORKDAYS($T19,$U19,Holidays!$J$3:$J$937),
IF(AND($T19&lt;DATEVALUE("10/1/20"&amp;RIGHT(BN$1,2)),$U19&lt;=DATEVALUE("9/30/20"&amp;RIGHT(BO$1,2))),NETWORKDAYS(DATEVALUE("10/1/20"&amp;RIGHT(BN$1,2)),$U19,Holidays!$J$3:$J$937),
IF($T19&lt;DATEVALUE("10/1/20"&amp;RIGHT(BN$1,2)),NETWORKDAYS(DATEVALUE("10/1/20"&amp;RIGHT(BN$1,2)),DATEVALUE("9/30/20"&amp;RIGHT(BO$1,2)),Holidays!$J$3:$J$937),
IF($T19&gt;=DATEVALUE("10/1/20"&amp;RIGHT(BN$1,2)),NETWORKDAYS($T19,DATEVALUE("9/30/20"&amp;RIGHT(BO$1,2)),Holidays!$J$3:$J$937),"")))),"")/(NETWORKDAYS($T19,$U19,Holidays!$J$3:$J$937)),0))</f>
        <v>0</v>
      </c>
      <c r="BP19" s="87">
        <f>IF($Q19="","",IFERROR(IF(OR(AND($T19&gt;=DATEVALUE("10/1/20"&amp;RIGHT(BO$1,2)),$T19&lt;=DATEVALUE("9/30/20"&amp;RIGHT(BP$1,2))),AND($U19&gt;=DATEVALUE("10/1/20"&amp;RIGHT(BO$1,2)),$U19&lt;=DATEVALUE("9/30/20"&amp;RIGHT(BP$1,2))),AND($T19&lt;=DATEVALUE("10/1/20"&amp;RIGHT(BO$1,2)),$U19&gt;=DATEVALUE("9/30/20"&amp;RIGHT(BP$1,2)))),
IF(AND($T19&gt;=DATEVALUE("10/1/20"&amp;RIGHT(BO$1,2)),$U19&lt;=DATEVALUE("9/30/20"&amp;RIGHT(BP$1,2))),NETWORKDAYS($T19,$U19,Holidays!$J$3:$J$937),
IF(AND($T19&lt;DATEVALUE("10/1/20"&amp;RIGHT(BO$1,2)),$U19&lt;=DATEVALUE("9/30/20"&amp;RIGHT(BP$1,2))),NETWORKDAYS(DATEVALUE("10/1/20"&amp;RIGHT(BO$1,2)),$U19,Holidays!$J$3:$J$937),
IF($T19&lt;DATEVALUE("10/1/20"&amp;RIGHT(BO$1,2)),NETWORKDAYS(DATEVALUE("10/1/20"&amp;RIGHT(BO$1,2)),DATEVALUE("9/30/20"&amp;RIGHT(BP$1,2)),Holidays!$J$3:$J$937),
IF($T19&gt;=DATEVALUE("10/1/20"&amp;RIGHT(BO$1,2)),NETWORKDAYS($T19,DATEVALUE("9/30/20"&amp;RIGHT(BP$1,2)),Holidays!$J$3:$J$937),"")))),"")/(NETWORKDAYS($T19,$U19,Holidays!$J$3:$J$937)),0))</f>
        <v>0</v>
      </c>
      <c r="BQ19" s="87">
        <f>IF($Q19="","",IFERROR(IF(OR(AND($T19&gt;=DATEVALUE("10/1/20"&amp;RIGHT(BP$1,2)),$T19&lt;=DATEVALUE("9/30/20"&amp;RIGHT(BQ$1,2))),AND($U19&gt;=DATEVALUE("10/1/20"&amp;RIGHT(BP$1,2)),$U19&lt;=DATEVALUE("9/30/20"&amp;RIGHT(BQ$1,2))),AND($T19&lt;=DATEVALUE("10/1/20"&amp;RIGHT(BP$1,2)),$U19&gt;=DATEVALUE("9/30/20"&amp;RIGHT(BQ$1,2)))),
IF(AND($T19&gt;=DATEVALUE("10/1/20"&amp;RIGHT(BP$1,2)),$U19&lt;=DATEVALUE("9/30/20"&amp;RIGHT(BQ$1,2))),NETWORKDAYS($T19,$U19,Holidays!$J$3:$J$937),
IF(AND($T19&lt;DATEVALUE("10/1/20"&amp;RIGHT(BP$1,2)),$U19&lt;=DATEVALUE("9/30/20"&amp;RIGHT(BQ$1,2))),NETWORKDAYS(DATEVALUE("10/1/20"&amp;RIGHT(BP$1,2)),$U19,Holidays!$J$3:$J$937),
IF($T19&lt;DATEVALUE("10/1/20"&amp;RIGHT(BP$1,2)),NETWORKDAYS(DATEVALUE("10/1/20"&amp;RIGHT(BP$1,2)),DATEVALUE("9/30/20"&amp;RIGHT(BQ$1,2)),Holidays!$J$3:$J$937),
IF($T19&gt;=DATEVALUE("10/1/20"&amp;RIGHT(BP$1,2)),NETWORKDAYS($T19,DATEVALUE("9/30/20"&amp;RIGHT(BQ$1,2)),Holidays!$J$3:$J$937),"")))),"")/(NETWORKDAYS($T19,$U19,Holidays!$J$3:$J$937)),0))</f>
        <v>0</v>
      </c>
      <c r="BR19" s="87">
        <f>IF($Q19="","",IFERROR(IF(OR(AND($T19&gt;=DATEVALUE("10/1/20"&amp;RIGHT(BQ$1,2)),$T19&lt;=DATEVALUE("9/30/20"&amp;RIGHT(BR$1,2))),AND($U19&gt;=DATEVALUE("10/1/20"&amp;RIGHT(BQ$1,2)),$U19&lt;=DATEVALUE("9/30/20"&amp;RIGHT(BR$1,2))),AND($T19&lt;=DATEVALUE("10/1/20"&amp;RIGHT(BQ$1,2)),$U19&gt;=DATEVALUE("9/30/20"&amp;RIGHT(BR$1,2)))),
IF(AND($T19&gt;=DATEVALUE("10/1/20"&amp;RIGHT(BQ$1,2)),$U19&lt;=DATEVALUE("9/30/20"&amp;RIGHT(BR$1,2))),NETWORKDAYS($T19,$U19,Holidays!$J$3:$J$937),
IF(AND($T19&lt;DATEVALUE("10/1/20"&amp;RIGHT(BQ$1,2)),$U19&lt;=DATEVALUE("9/30/20"&amp;RIGHT(BR$1,2))),NETWORKDAYS(DATEVALUE("10/1/20"&amp;RIGHT(BQ$1,2)),$U19,Holidays!$J$3:$J$937),
IF($T19&lt;DATEVALUE("10/1/20"&amp;RIGHT(BQ$1,2)),NETWORKDAYS(DATEVALUE("10/1/20"&amp;RIGHT(BQ$1,2)),DATEVALUE("9/30/20"&amp;RIGHT(BR$1,2)),Holidays!$J$3:$J$937),
IF($T19&gt;=DATEVALUE("10/1/20"&amp;RIGHT(BQ$1,2)),NETWORKDAYS($T19,DATEVALUE("9/30/20"&amp;RIGHT(BR$1,2)),Holidays!$J$3:$J$937),"")))),"")/(NETWORKDAYS($T19,$U19,Holidays!$J$3:$J$937)),0))</f>
        <v>0</v>
      </c>
      <c r="BS19" s="87">
        <f>IF($Q19="","",IFERROR(IF(OR(AND($T19&gt;=DATEVALUE("10/1/20"&amp;RIGHT(BR$1,2)),$T19&lt;=DATEVALUE("9/30/20"&amp;RIGHT(BS$1,2))),AND($U19&gt;=DATEVALUE("10/1/20"&amp;RIGHT(BR$1,2)),$U19&lt;=DATEVALUE("9/30/20"&amp;RIGHT(BS$1,2))),AND($T19&lt;=DATEVALUE("10/1/20"&amp;RIGHT(BR$1,2)),$U19&gt;=DATEVALUE("9/30/20"&amp;RIGHT(BS$1,2)))),
IF(AND($T19&gt;=DATEVALUE("10/1/20"&amp;RIGHT(BR$1,2)),$U19&lt;=DATEVALUE("9/30/20"&amp;RIGHT(BS$1,2))),NETWORKDAYS($T19,$U19,Holidays!$J$3:$J$937),
IF(AND($T19&lt;DATEVALUE("10/1/20"&amp;RIGHT(BR$1,2)),$U19&lt;=DATEVALUE("9/30/20"&amp;RIGHT(BS$1,2))),NETWORKDAYS(DATEVALUE("10/1/20"&amp;RIGHT(BR$1,2)),$U19,Holidays!$J$3:$J$937),
IF($T19&lt;DATEVALUE("10/1/20"&amp;RIGHT(BR$1,2)),NETWORKDAYS(DATEVALUE("10/1/20"&amp;RIGHT(BR$1,2)),DATEVALUE("9/30/20"&amp;RIGHT(BS$1,2)),Holidays!$J$3:$J$937),
IF($T19&gt;=DATEVALUE("10/1/20"&amp;RIGHT(BR$1,2)),NETWORKDAYS($T19,DATEVALUE("9/30/20"&amp;RIGHT(BS$1,2)),Holidays!$J$3:$J$937),"")))),"")/(NETWORKDAYS($T19,$U19,Holidays!$J$3:$J$937)),0))</f>
        <v>1</v>
      </c>
      <c r="BT19" s="87">
        <f>IF($Q19="","",IFERROR(IF(OR(AND($T19&gt;=DATEVALUE("10/1/20"&amp;RIGHT(BS$1,2)),$T19&lt;=DATEVALUE("9/30/20"&amp;RIGHT(BT$1,2))),AND($U19&gt;=DATEVALUE("10/1/20"&amp;RIGHT(BS$1,2)),$U19&lt;=DATEVALUE("9/30/20"&amp;RIGHT(BT$1,2))),AND($T19&lt;=DATEVALUE("10/1/20"&amp;RIGHT(BS$1,2)),$U19&gt;=DATEVALUE("9/30/20"&amp;RIGHT(BT$1,2)))),
IF(AND($T19&gt;=DATEVALUE("10/1/20"&amp;RIGHT(BS$1,2)),$U19&lt;=DATEVALUE("9/30/20"&amp;RIGHT(BT$1,2))),NETWORKDAYS($T19,$U19,Holidays!$J$3:$J$937),
IF(AND($T19&lt;DATEVALUE("10/1/20"&amp;RIGHT(BS$1,2)),$U19&lt;=DATEVALUE("9/30/20"&amp;RIGHT(BT$1,2))),NETWORKDAYS(DATEVALUE("10/1/20"&amp;RIGHT(BS$1,2)),$U19,Holidays!$J$3:$J$937),
IF($T19&lt;DATEVALUE("10/1/20"&amp;RIGHT(BS$1,2)),NETWORKDAYS(DATEVALUE("10/1/20"&amp;RIGHT(BS$1,2)),DATEVALUE("9/30/20"&amp;RIGHT(BT$1,2)),Holidays!$J$3:$J$937),
IF($T19&gt;=DATEVALUE("10/1/20"&amp;RIGHT(BS$1,2)),NETWORKDAYS($T19,DATEVALUE("9/30/20"&amp;RIGHT(BT$1,2)),Holidays!$J$3:$J$937),"")))),"")/(NETWORKDAYS($T19,$U19,Holidays!$J$3:$J$937)),0))</f>
        <v>0</v>
      </c>
      <c r="BU19" s="87">
        <f>IF($Q19="","",IFERROR(IF(OR(AND($T19&gt;=DATEVALUE("10/1/20"&amp;RIGHT(BT$1,2)),$T19&lt;=DATEVALUE("9/30/20"&amp;RIGHT(BU$1,2))),AND($U19&gt;=DATEVALUE("10/1/20"&amp;RIGHT(BT$1,2)),$U19&lt;=DATEVALUE("9/30/20"&amp;RIGHT(BU$1,2))),AND($T19&lt;=DATEVALUE("10/1/20"&amp;RIGHT(BT$1,2)),$U19&gt;=DATEVALUE("9/30/20"&amp;RIGHT(BU$1,2)))),
IF(AND($T19&gt;=DATEVALUE("10/1/20"&amp;RIGHT(BT$1,2)),$U19&lt;=DATEVALUE("9/30/20"&amp;RIGHT(BU$1,2))),NETWORKDAYS($T19,$U19,Holidays!$J$3:$J$937),
IF(AND($T19&lt;DATEVALUE("10/1/20"&amp;RIGHT(BT$1,2)),$U19&lt;=DATEVALUE("9/30/20"&amp;RIGHT(BU$1,2))),NETWORKDAYS(DATEVALUE("10/1/20"&amp;RIGHT(BT$1,2)),$U19,Holidays!$J$3:$J$937),
IF($T19&lt;DATEVALUE("10/1/20"&amp;RIGHT(BT$1,2)),NETWORKDAYS(DATEVALUE("10/1/20"&amp;RIGHT(BT$1,2)),DATEVALUE("9/30/20"&amp;RIGHT(BU$1,2)),Holidays!$J$3:$J$937),
IF($T19&gt;=DATEVALUE("10/1/20"&amp;RIGHT(BT$1,2)),NETWORKDAYS($T19,DATEVALUE("9/30/20"&amp;RIGHT(BU$1,2)),Holidays!$J$3:$J$937),"")))),"")/(NETWORKDAYS($T19,$U19,Holidays!$J$3:$J$937)),0))</f>
        <v>0</v>
      </c>
      <c r="BV19" s="87">
        <f>IF($Q19="","",IFERROR(IF(OR(AND($T19&gt;=DATEVALUE("10/1/20"&amp;RIGHT(BU$1,2)),$T19&lt;=DATEVALUE("9/30/20"&amp;RIGHT(BV$1,2))),AND($U19&gt;=DATEVALUE("10/1/20"&amp;RIGHT(BU$1,2)),$U19&lt;=DATEVALUE("9/30/20"&amp;RIGHT(BV$1,2))),AND($T19&lt;=DATEVALUE("10/1/20"&amp;RIGHT(BU$1,2)),$U19&gt;=DATEVALUE("9/30/20"&amp;RIGHT(BV$1,2)))),
IF(AND($T19&gt;=DATEVALUE("10/1/20"&amp;RIGHT(BU$1,2)),$U19&lt;=DATEVALUE("9/30/20"&amp;RIGHT(BV$1,2))),NETWORKDAYS($T19,$U19,Holidays!$J$3:$J$937),
IF(AND($T19&lt;DATEVALUE("10/1/20"&amp;RIGHT(BU$1,2)),$U19&lt;=DATEVALUE("9/30/20"&amp;RIGHT(BV$1,2))),NETWORKDAYS(DATEVALUE("10/1/20"&amp;RIGHT(BU$1,2)),$U19,Holidays!$J$3:$J$937),
IF($T19&lt;DATEVALUE("10/1/20"&amp;RIGHT(BU$1,2)),NETWORKDAYS(DATEVALUE("10/1/20"&amp;RIGHT(BU$1,2)),DATEVALUE("9/30/20"&amp;RIGHT(BV$1,2)),Holidays!$J$3:$J$937),
IF($T19&gt;=DATEVALUE("10/1/20"&amp;RIGHT(BU$1,2)),NETWORKDAYS($T19,DATEVALUE("9/30/20"&amp;RIGHT(BV$1,2)),Holidays!$J$3:$J$937),"")))),"")/(NETWORKDAYS($T19,$U19,Holidays!$J$3:$J$937)),0))</f>
        <v>0</v>
      </c>
      <c r="BW19" s="87">
        <f>IF($Q19="","",IFERROR(IF(OR(AND($T19&gt;=DATEVALUE("10/1/20"&amp;RIGHT(BV$1,2)),$T19&lt;=DATEVALUE("9/30/20"&amp;RIGHT(BW$1,2))),AND($U19&gt;=DATEVALUE("10/1/20"&amp;RIGHT(BV$1,2)),$U19&lt;=DATEVALUE("9/30/20"&amp;RIGHT(BW$1,2))),AND($T19&lt;=DATEVALUE("10/1/20"&amp;RIGHT(BV$1,2)),$U19&gt;=DATEVALUE("9/30/20"&amp;RIGHT(BW$1,2)))),
IF(AND($T19&gt;=DATEVALUE("10/1/20"&amp;RIGHT(BV$1,2)),$U19&lt;=DATEVALUE("9/30/20"&amp;RIGHT(BW$1,2))),NETWORKDAYS($T19,$U19,Holidays!$J$3:$J$937),
IF(AND($T19&lt;DATEVALUE("10/1/20"&amp;RIGHT(BV$1,2)),$U19&lt;=DATEVALUE("9/30/20"&amp;RIGHT(BW$1,2))),NETWORKDAYS(DATEVALUE("10/1/20"&amp;RIGHT(BV$1,2)),$U19,Holidays!$J$3:$J$937),
IF($T19&lt;DATEVALUE("10/1/20"&amp;RIGHT(BV$1,2)),NETWORKDAYS(DATEVALUE("10/1/20"&amp;RIGHT(BV$1,2)),DATEVALUE("9/30/20"&amp;RIGHT(BW$1,2)),Holidays!$J$3:$J$937),
IF($T19&gt;=DATEVALUE("10/1/20"&amp;RIGHT(BV$1,2)),NETWORKDAYS($T19,DATEVALUE("9/30/20"&amp;RIGHT(BW$1,2)),Holidays!$J$3:$J$937),"")))),"")/(NETWORKDAYS($T19,$U19,Holidays!$J$3:$J$937)),0))</f>
        <v>0</v>
      </c>
      <c r="BX19" s="87">
        <f>IF($Q19="","",IFERROR(IF(OR(AND($T19&gt;=DATEVALUE("10/1/20"&amp;RIGHT(BW$1,2)),$T19&lt;=DATEVALUE("9/30/20"&amp;RIGHT(BX$1,2))),AND($U19&gt;=DATEVALUE("10/1/20"&amp;RIGHT(BW$1,2)),$U19&lt;=DATEVALUE("9/30/20"&amp;RIGHT(BX$1,2))),AND($T19&lt;=DATEVALUE("10/1/20"&amp;RIGHT(BW$1,2)),$U19&gt;=DATEVALUE("9/30/20"&amp;RIGHT(BX$1,2)))),
IF(AND($T19&gt;=DATEVALUE("10/1/20"&amp;RIGHT(BW$1,2)),$U19&lt;=DATEVALUE("9/30/20"&amp;RIGHT(BX$1,2))),NETWORKDAYS($T19,$U19,Holidays!$J$3:$J$937),
IF(AND($T19&lt;DATEVALUE("10/1/20"&amp;RIGHT(BW$1,2)),$U19&lt;=DATEVALUE("9/30/20"&amp;RIGHT(BX$1,2))),NETWORKDAYS(DATEVALUE("10/1/20"&amp;RIGHT(BW$1,2)),$U19,Holidays!$J$3:$J$937),
IF($T19&lt;DATEVALUE("10/1/20"&amp;RIGHT(BW$1,2)),NETWORKDAYS(DATEVALUE("10/1/20"&amp;RIGHT(BW$1,2)),DATEVALUE("9/30/20"&amp;RIGHT(BX$1,2)),Holidays!$J$3:$J$937),
IF($T19&gt;=DATEVALUE("10/1/20"&amp;RIGHT(BW$1,2)),NETWORKDAYS($T19,DATEVALUE("9/30/20"&amp;RIGHT(BX$1,2)),Holidays!$J$3:$J$937),"")))),"")/(NETWORKDAYS($T19,$U19,Holidays!$J$3:$J$937)),0))</f>
        <v>0</v>
      </c>
      <c r="BY19" s="87">
        <f>IF($Q19="","",IFERROR(IF(OR(AND($T19&gt;=DATEVALUE("10/1/20"&amp;RIGHT(BX$1,2)),$T19&lt;=DATEVALUE("9/30/20"&amp;RIGHT(BY$1,2))),AND($U19&gt;=DATEVALUE("10/1/20"&amp;RIGHT(BX$1,2)),$U19&lt;=DATEVALUE("9/30/20"&amp;RIGHT(BY$1,2))),AND($T19&lt;=DATEVALUE("10/1/20"&amp;RIGHT(BX$1,2)),$U19&gt;=DATEVALUE("9/30/20"&amp;RIGHT(BY$1,2)))),
IF(AND($T19&gt;=DATEVALUE("10/1/20"&amp;RIGHT(BX$1,2)),$U19&lt;=DATEVALUE("9/30/20"&amp;RIGHT(BY$1,2))),NETWORKDAYS($T19,$U19,Holidays!$J$3:$J$937),
IF(AND($T19&lt;DATEVALUE("10/1/20"&amp;RIGHT(BX$1,2)),$U19&lt;=DATEVALUE("9/30/20"&amp;RIGHT(BY$1,2))),NETWORKDAYS(DATEVALUE("10/1/20"&amp;RIGHT(BX$1,2)),$U19,Holidays!$J$3:$J$937),
IF($T19&lt;DATEVALUE("10/1/20"&amp;RIGHT(BX$1,2)),NETWORKDAYS(DATEVALUE("10/1/20"&amp;RIGHT(BX$1,2)),DATEVALUE("9/30/20"&amp;RIGHT(BY$1,2)),Holidays!$J$3:$J$937),
IF($T19&gt;=DATEVALUE("10/1/20"&amp;RIGHT(BX$1,2)),NETWORKDAYS($T19,DATEVALUE("9/30/20"&amp;RIGHT(BY$1,2)),Holidays!$J$3:$J$937),"")))),"")/(NETWORKDAYS($T19,$U19,Holidays!$J$3:$J$937)),0))</f>
        <v>0</v>
      </c>
      <c r="BZ19" s="87">
        <f>IF($Q19="","",IFERROR(IF(OR(AND($T19&gt;=DATEVALUE("10/1/20"&amp;RIGHT(BY$1,2)),$T19&lt;=DATEVALUE("9/30/20"&amp;RIGHT(BZ$1,2))),AND($U19&gt;=DATEVALUE("10/1/20"&amp;RIGHT(BY$1,2)),$U19&lt;=DATEVALUE("9/30/20"&amp;RIGHT(BZ$1,2))),AND($T19&lt;=DATEVALUE("10/1/20"&amp;RIGHT(BY$1,2)),$U19&gt;=DATEVALUE("9/30/20"&amp;RIGHT(BZ$1,2)))),
IF(AND($T19&gt;=DATEVALUE("10/1/20"&amp;RIGHT(BY$1,2)),$U19&lt;=DATEVALUE("9/30/20"&amp;RIGHT(BZ$1,2))),NETWORKDAYS($T19,$U19,Holidays!$J$3:$J$937),
IF(AND($T19&lt;DATEVALUE("10/1/20"&amp;RIGHT(BY$1,2)),$U19&lt;=DATEVALUE("9/30/20"&amp;RIGHT(BZ$1,2))),NETWORKDAYS(DATEVALUE("10/1/20"&amp;RIGHT(BY$1,2)),$U19,Holidays!$J$3:$J$937),
IF($T19&lt;DATEVALUE("10/1/20"&amp;RIGHT(BY$1,2)),NETWORKDAYS(DATEVALUE("10/1/20"&amp;RIGHT(BY$1,2)),DATEVALUE("9/30/20"&amp;RIGHT(BZ$1,2)),Holidays!$J$3:$J$937),
IF($T19&gt;=DATEVALUE("10/1/20"&amp;RIGHT(BY$1,2)),NETWORKDAYS($T19,DATEVALUE("9/30/20"&amp;RIGHT(BZ$1,2)),Holidays!$J$3:$J$937),"")))),"")/(NETWORKDAYS($T19,$U19,Holidays!$J$3:$J$937)),0))</f>
        <v>0</v>
      </c>
      <c r="CA19" s="87">
        <f>IF($Q19="","",IFERROR(IF(OR(AND($T19&gt;=DATEVALUE("10/1/20"&amp;RIGHT(BZ$1,2)),$T19&lt;=DATEVALUE("9/30/20"&amp;RIGHT(CA$1,2))),AND($U19&gt;=DATEVALUE("10/1/20"&amp;RIGHT(BZ$1,2)),$U19&lt;=DATEVALUE("9/30/20"&amp;RIGHT(CA$1,2))),AND($T19&lt;=DATEVALUE("10/1/20"&amp;RIGHT(BZ$1,2)),$U19&gt;=DATEVALUE("9/30/20"&amp;RIGHT(CA$1,2)))),
IF(AND($T19&gt;=DATEVALUE("10/1/20"&amp;RIGHT(BZ$1,2)),$U19&lt;=DATEVALUE("9/30/20"&amp;RIGHT(CA$1,2))),NETWORKDAYS($T19,$U19,Holidays!$J$3:$J$937),
IF(AND($T19&lt;DATEVALUE("10/1/20"&amp;RIGHT(BZ$1,2)),$U19&lt;=DATEVALUE("9/30/20"&amp;RIGHT(CA$1,2))),NETWORKDAYS(DATEVALUE("10/1/20"&amp;RIGHT(BZ$1,2)),$U19,Holidays!$J$3:$J$937),
IF($T19&lt;DATEVALUE("10/1/20"&amp;RIGHT(BZ$1,2)),NETWORKDAYS(DATEVALUE("10/1/20"&amp;RIGHT(BZ$1,2)),DATEVALUE("9/30/20"&amp;RIGHT(CA$1,2)),Holidays!$J$3:$J$937),
IF($T19&gt;=DATEVALUE("10/1/20"&amp;RIGHT(BZ$1,2)),NETWORKDAYS($T19,DATEVALUE("9/30/20"&amp;RIGHT(CA$1,2)),Holidays!$J$3:$J$937),"")))),"")/(NETWORKDAYS($T19,$U19,Holidays!$J$3:$J$937)),0))</f>
        <v>0</v>
      </c>
      <c r="CB19" s="87">
        <f>IF($Q19="","",IFERROR(IF(OR(AND($T19&gt;=DATEVALUE("10/1/20"&amp;RIGHT(CA$1,2)),$T19&lt;=DATEVALUE("9/30/20"&amp;RIGHT(CB$1,2))),AND($U19&gt;=DATEVALUE("10/1/20"&amp;RIGHT(CA$1,2)),$U19&lt;=DATEVALUE("9/30/20"&amp;RIGHT(CB$1,2))),AND($T19&lt;=DATEVALUE("10/1/20"&amp;RIGHT(CA$1,2)),$U19&gt;=DATEVALUE("9/30/20"&amp;RIGHT(CB$1,2)))),
IF(AND($T19&gt;=DATEVALUE("10/1/20"&amp;RIGHT(CA$1,2)),$U19&lt;=DATEVALUE("9/30/20"&amp;RIGHT(CB$1,2))),NETWORKDAYS($T19,$U19,Holidays!$J$3:$J$937),
IF(AND($T19&lt;DATEVALUE("10/1/20"&amp;RIGHT(CA$1,2)),$U19&lt;=DATEVALUE("9/30/20"&amp;RIGHT(CB$1,2))),NETWORKDAYS(DATEVALUE("10/1/20"&amp;RIGHT(CA$1,2)),$U19,Holidays!$J$3:$J$937),
IF($T19&lt;DATEVALUE("10/1/20"&amp;RIGHT(CA$1,2)),NETWORKDAYS(DATEVALUE("10/1/20"&amp;RIGHT(CA$1,2)),DATEVALUE("9/30/20"&amp;RIGHT(CB$1,2)),Holidays!$J$3:$J$937),
IF($T19&gt;=DATEVALUE("10/1/20"&amp;RIGHT(CA$1,2)),NETWORKDAYS($T19,DATEVALUE("9/30/20"&amp;RIGHT(CB$1,2)),Holidays!$J$3:$J$937),"")))),"")/(NETWORKDAYS($T19,$U19,Holidays!$J$3:$J$937)),0))</f>
        <v>0</v>
      </c>
    </row>
    <row r="20" spans="1:81">
      <c r="A20" s="78" t="s">
        <v>262</v>
      </c>
      <c r="B20" s="79" t="s">
        <v>117</v>
      </c>
      <c r="C20" s="87" t="s">
        <v>173</v>
      </c>
      <c r="D20" s="87" t="s">
        <v>146</v>
      </c>
      <c r="E20" s="87"/>
      <c r="F20" s="87"/>
      <c r="G20" s="87" t="s">
        <v>122</v>
      </c>
      <c r="H20" s="108">
        <v>5</v>
      </c>
      <c r="I20" s="87" t="s">
        <v>157</v>
      </c>
      <c r="J20" s="87" t="s">
        <v>124</v>
      </c>
      <c r="K20" s="108">
        <v>0</v>
      </c>
      <c r="L20" s="82">
        <f t="shared" si="4"/>
        <v>100</v>
      </c>
      <c r="M20" s="110">
        <f t="shared" si="5"/>
        <v>0</v>
      </c>
      <c r="N20" s="111">
        <f t="shared" si="12"/>
        <v>505.05</v>
      </c>
      <c r="O20" s="110">
        <f t="shared" si="6"/>
        <v>0</v>
      </c>
      <c r="P20" s="110">
        <f t="shared" si="0"/>
        <v>505.05</v>
      </c>
      <c r="Q20" s="108">
        <v>60</v>
      </c>
      <c r="R20" s="130">
        <f t="shared" si="7"/>
        <v>5.095890410958904</v>
      </c>
      <c r="S20" s="107">
        <v>45966</v>
      </c>
      <c r="T20" s="83">
        <f>IF(NOT(Q20=""),IF(NOT($S20=""),$S20,#REF!),"")</f>
        <v>45966</v>
      </c>
      <c r="U20" s="83">
        <f t="shared" si="8"/>
        <v>46026</v>
      </c>
      <c r="V20" s="83">
        <f t="shared" si="11"/>
        <v>46050</v>
      </c>
      <c r="W20" s="83">
        <f t="shared" si="13"/>
        <v>46057</v>
      </c>
      <c r="X20" s="84">
        <f t="shared" si="9"/>
        <v>505.05</v>
      </c>
      <c r="Y20" s="84">
        <f t="shared" si="10"/>
        <v>595.12878082191787</v>
      </c>
      <c r="AB20" s="90" t="s">
        <v>140</v>
      </c>
      <c r="AD20" s="91">
        <v>0</v>
      </c>
      <c r="AF20" s="87" t="s">
        <v>137</v>
      </c>
      <c r="AG20" s="87" t="s">
        <v>138</v>
      </c>
      <c r="AH20" s="103">
        <v>44578</v>
      </c>
      <c r="AL20" s="87">
        <f t="shared" ca="1" si="1"/>
        <v>0</v>
      </c>
      <c r="AN20" s="87">
        <f t="shared" ca="1" si="14"/>
        <v>0</v>
      </c>
      <c r="AO20" s="87">
        <f t="shared" ca="1" si="14"/>
        <v>0</v>
      </c>
      <c r="AP20" s="87">
        <f t="shared" ca="1" si="14"/>
        <v>0</v>
      </c>
      <c r="AQ20" s="87">
        <f t="shared" ca="1" si="14"/>
        <v>0</v>
      </c>
      <c r="AR20" s="87">
        <f t="shared" ca="1" si="14"/>
        <v>0</v>
      </c>
      <c r="AS20" s="87">
        <f t="shared" ca="1" si="14"/>
        <v>0</v>
      </c>
      <c r="AT20" s="87">
        <f t="shared" ca="1" si="14"/>
        <v>0</v>
      </c>
      <c r="AU20" s="87">
        <f t="shared" ca="1" si="14"/>
        <v>0</v>
      </c>
      <c r="AV20" s="87">
        <f t="shared" ca="1" si="14"/>
        <v>0</v>
      </c>
      <c r="AW20" s="87">
        <f t="shared" ca="1" si="14"/>
        <v>0</v>
      </c>
      <c r="AX20" s="87">
        <f t="shared" ca="1" si="15"/>
        <v>0</v>
      </c>
      <c r="AY20" s="87">
        <f t="shared" ca="1" si="15"/>
        <v>0</v>
      </c>
      <c r="AZ20" s="87">
        <f t="shared" ca="1" si="15"/>
        <v>0</v>
      </c>
      <c r="BA20" s="87">
        <f t="shared" ca="1" si="15"/>
        <v>0</v>
      </c>
      <c r="BB20" s="87">
        <f t="shared" ca="1" si="15"/>
        <v>0</v>
      </c>
      <c r="BC20" s="87">
        <f t="shared" ca="1" si="15"/>
        <v>0</v>
      </c>
      <c r="BD20" s="87">
        <f t="shared" ca="1" si="15"/>
        <v>0</v>
      </c>
      <c r="BE20" s="87">
        <f t="shared" ca="1" si="15"/>
        <v>0</v>
      </c>
      <c r="BF20" s="87">
        <f t="shared" ca="1" si="15"/>
        <v>0</v>
      </c>
      <c r="BG20" s="87">
        <f t="shared" ca="1" si="15"/>
        <v>0</v>
      </c>
      <c r="BI20" s="87">
        <f>IF($Q20="","",IFERROR(IF(OR(AND($T20&gt;=DATEVALUE("10/1/20"&amp;RIGHT(BH$1,2)),$T20&lt;=DATEVALUE("9/30/20"&amp;RIGHT(BI$1,2))),AND($U20&gt;=DATEVALUE("10/1/20"&amp;RIGHT(BH$1,2)),$U20&lt;=DATEVALUE("9/30/20"&amp;RIGHT(BI$1,2))),AND($T20&lt;=DATEVALUE("10/1/20"&amp;RIGHT(BH$1,2)),$U20&gt;=DATEVALUE("9/30/20"&amp;RIGHT(BI$1,2)))),
IF(AND($T20&gt;=DATEVALUE("10/1/20"&amp;RIGHT(BH$1,2)),$U20&lt;=DATEVALUE("9/30/20"&amp;RIGHT(BI$1,2))),NETWORKDAYS($T20,$U20,Holidays!$J$3:$J$937),
IF(AND($T20&lt;DATEVALUE("10/1/20"&amp;RIGHT(BH$1,2)),$U20&lt;=DATEVALUE("9/30/20"&amp;RIGHT(BI$1,2))),NETWORKDAYS(DATEVALUE("10/1/20"&amp;RIGHT(BH$1,2)),$U20,Holidays!$J$3:$J$937),
IF($T20&lt;DATEVALUE("10/1/20"&amp;RIGHT(BH$1,2)),NETWORKDAYS(DATEVALUE("10/1/20"&amp;RIGHT(BH$1,2)),DATEVALUE("9/30/20"&amp;RIGHT(BI$1,2)),Holidays!$J$3:$J$937),
IF($T20&gt;=DATEVALUE("10/1/20"&amp;RIGHT(BH$1,2)),NETWORKDAYS($T20,DATEVALUE("9/30/20"&amp;RIGHT(BI$1,2)),Holidays!$J$3:$J$937),"")))),"")/(NETWORKDAYS($T20,$U20,Holidays!$J$3:$J$937)),0))</f>
        <v>0</v>
      </c>
      <c r="BJ20" s="87">
        <f>IF($Q20="","",IFERROR(IF(OR(AND($T20&gt;=DATEVALUE("10/1/20"&amp;RIGHT(BI$1,2)),$T20&lt;=DATEVALUE("9/30/20"&amp;RIGHT(BJ$1,2))),AND($U20&gt;=DATEVALUE("10/1/20"&amp;RIGHT(BI$1,2)),$U20&lt;=DATEVALUE("9/30/20"&amp;RIGHT(BJ$1,2))),AND($T20&lt;=DATEVALUE("10/1/20"&amp;RIGHT(BI$1,2)),$U20&gt;=DATEVALUE("9/30/20"&amp;RIGHT(BJ$1,2)))),
IF(AND($T20&gt;=DATEVALUE("10/1/20"&amp;RIGHT(BI$1,2)),$U20&lt;=DATEVALUE("9/30/20"&amp;RIGHT(BJ$1,2))),NETWORKDAYS($T20,$U20,Holidays!$J$3:$J$937),
IF(AND($T20&lt;DATEVALUE("10/1/20"&amp;RIGHT(BI$1,2)),$U20&lt;=DATEVALUE("9/30/20"&amp;RIGHT(BJ$1,2))),NETWORKDAYS(DATEVALUE("10/1/20"&amp;RIGHT(BI$1,2)),$U20,Holidays!$J$3:$J$937),
IF($T20&lt;DATEVALUE("10/1/20"&amp;RIGHT(BI$1,2)),NETWORKDAYS(DATEVALUE("10/1/20"&amp;RIGHT(BI$1,2)),DATEVALUE("9/30/20"&amp;RIGHT(BJ$1,2)),Holidays!$J$3:$J$937),
IF($T20&gt;=DATEVALUE("10/1/20"&amp;RIGHT(BI$1,2)),NETWORKDAYS($T20,DATEVALUE("9/30/20"&amp;RIGHT(BJ$1,2)),Holidays!$J$3:$J$937),"")))),"")/(NETWORKDAYS($T20,$U20,Holidays!$J$3:$J$937)),0))</f>
        <v>0</v>
      </c>
      <c r="BK20" s="87">
        <f>IF($Q20="","",IFERROR(IF(OR(AND($T20&gt;=DATEVALUE("10/1/20"&amp;RIGHT(BJ$1,2)),$T20&lt;=DATEVALUE("9/30/20"&amp;RIGHT(BK$1,2))),AND($U20&gt;=DATEVALUE("10/1/20"&amp;RIGHT(BJ$1,2)),$U20&lt;=DATEVALUE("9/30/20"&amp;RIGHT(BK$1,2))),AND($T20&lt;=DATEVALUE("10/1/20"&amp;RIGHT(BJ$1,2)),$U20&gt;=DATEVALUE("9/30/20"&amp;RIGHT(BK$1,2)))),
IF(AND($T20&gt;=DATEVALUE("10/1/20"&amp;RIGHT(BJ$1,2)),$U20&lt;=DATEVALUE("9/30/20"&amp;RIGHT(BK$1,2))),NETWORKDAYS($T20,$U20,Holidays!$J$3:$J$937),
IF(AND($T20&lt;DATEVALUE("10/1/20"&amp;RIGHT(BJ$1,2)),$U20&lt;=DATEVALUE("9/30/20"&amp;RIGHT(BK$1,2))),NETWORKDAYS(DATEVALUE("10/1/20"&amp;RIGHT(BJ$1,2)),$U20,Holidays!$J$3:$J$937),
IF($T20&lt;DATEVALUE("10/1/20"&amp;RIGHT(BJ$1,2)),NETWORKDAYS(DATEVALUE("10/1/20"&amp;RIGHT(BJ$1,2)),DATEVALUE("9/30/20"&amp;RIGHT(BK$1,2)),Holidays!$J$3:$J$937),
IF($T20&gt;=DATEVALUE("10/1/20"&amp;RIGHT(BJ$1,2)),NETWORKDAYS($T20,DATEVALUE("9/30/20"&amp;RIGHT(BK$1,2)),Holidays!$J$3:$J$937),"")))),"")/(NETWORKDAYS($T20,$U20,Holidays!$J$3:$J$937)),0))</f>
        <v>0</v>
      </c>
      <c r="BL20" s="87">
        <f>IF($Q20="","",IFERROR(IF(OR(AND($T20&gt;=DATEVALUE("10/1/20"&amp;RIGHT(BK$1,2)),$T20&lt;=DATEVALUE("9/30/20"&amp;RIGHT(BL$1,2))),AND($U20&gt;=DATEVALUE("10/1/20"&amp;RIGHT(BK$1,2)),$U20&lt;=DATEVALUE("9/30/20"&amp;RIGHT(BL$1,2))),AND($T20&lt;=DATEVALUE("10/1/20"&amp;RIGHT(BK$1,2)),$U20&gt;=DATEVALUE("9/30/20"&amp;RIGHT(BL$1,2)))),
IF(AND($T20&gt;=DATEVALUE("10/1/20"&amp;RIGHT(BK$1,2)),$U20&lt;=DATEVALUE("9/30/20"&amp;RIGHT(BL$1,2))),NETWORKDAYS($T20,$U20,Holidays!$J$3:$J$937),
IF(AND($T20&lt;DATEVALUE("10/1/20"&amp;RIGHT(BK$1,2)),$U20&lt;=DATEVALUE("9/30/20"&amp;RIGHT(BL$1,2))),NETWORKDAYS(DATEVALUE("10/1/20"&amp;RIGHT(BK$1,2)),$U20,Holidays!$J$3:$J$937),
IF($T20&lt;DATEVALUE("10/1/20"&amp;RIGHT(BK$1,2)),NETWORKDAYS(DATEVALUE("10/1/20"&amp;RIGHT(BK$1,2)),DATEVALUE("9/30/20"&amp;RIGHT(BL$1,2)),Holidays!$J$3:$J$937),
IF($T20&gt;=DATEVALUE("10/1/20"&amp;RIGHT(BK$1,2)),NETWORKDAYS($T20,DATEVALUE("9/30/20"&amp;RIGHT(BL$1,2)),Holidays!$J$3:$J$937),"")))),"")/(NETWORKDAYS($T20,$U20,Holidays!$J$3:$J$937)),0))</f>
        <v>0</v>
      </c>
      <c r="BM20" s="87">
        <f>IF($Q20="","",IFERROR(IF(OR(AND($T20&gt;=DATEVALUE("10/1/20"&amp;RIGHT(BL$1,2)),$T20&lt;=DATEVALUE("9/30/20"&amp;RIGHT(BM$1,2))),AND($U20&gt;=DATEVALUE("10/1/20"&amp;RIGHT(BL$1,2)),$U20&lt;=DATEVALUE("9/30/20"&amp;RIGHT(BM$1,2))),AND($T20&lt;=DATEVALUE("10/1/20"&amp;RIGHT(BL$1,2)),$U20&gt;=DATEVALUE("9/30/20"&amp;RIGHT(BM$1,2)))),
IF(AND($T20&gt;=DATEVALUE("10/1/20"&amp;RIGHT(BL$1,2)),$U20&lt;=DATEVALUE("9/30/20"&amp;RIGHT(BM$1,2))),NETWORKDAYS($T20,$U20,Holidays!$J$3:$J$937),
IF(AND($T20&lt;DATEVALUE("10/1/20"&amp;RIGHT(BL$1,2)),$U20&lt;=DATEVALUE("9/30/20"&amp;RIGHT(BM$1,2))),NETWORKDAYS(DATEVALUE("10/1/20"&amp;RIGHT(BL$1,2)),$U20,Holidays!$J$3:$J$937),
IF($T20&lt;DATEVALUE("10/1/20"&amp;RIGHT(BL$1,2)),NETWORKDAYS(DATEVALUE("10/1/20"&amp;RIGHT(BL$1,2)),DATEVALUE("9/30/20"&amp;RIGHT(BM$1,2)),Holidays!$J$3:$J$937),
IF($T20&gt;=DATEVALUE("10/1/20"&amp;RIGHT(BL$1,2)),NETWORKDAYS($T20,DATEVALUE("9/30/20"&amp;RIGHT(BM$1,2)),Holidays!$J$3:$J$937),"")))),"")/(NETWORKDAYS($T20,$U20,Holidays!$J$3:$J$937)),0))</f>
        <v>0</v>
      </c>
      <c r="BN20" s="87">
        <f>IF($Q20="","",IFERROR(IF(OR(AND($T20&gt;=DATEVALUE("10/1/20"&amp;RIGHT(BM$1,2)),$T20&lt;=DATEVALUE("9/30/20"&amp;RIGHT(BN$1,2))),AND($U20&gt;=DATEVALUE("10/1/20"&amp;RIGHT(BM$1,2)),$U20&lt;=DATEVALUE("9/30/20"&amp;RIGHT(BN$1,2))),AND($T20&lt;=DATEVALUE("10/1/20"&amp;RIGHT(BM$1,2)),$U20&gt;=DATEVALUE("9/30/20"&amp;RIGHT(BN$1,2)))),
IF(AND($T20&gt;=DATEVALUE("10/1/20"&amp;RIGHT(BM$1,2)),$U20&lt;=DATEVALUE("9/30/20"&amp;RIGHT(BN$1,2))),NETWORKDAYS($T20,$U20,Holidays!$J$3:$J$937),
IF(AND($T20&lt;DATEVALUE("10/1/20"&amp;RIGHT(BM$1,2)),$U20&lt;=DATEVALUE("9/30/20"&amp;RIGHT(BN$1,2))),NETWORKDAYS(DATEVALUE("10/1/20"&amp;RIGHT(BM$1,2)),$U20,Holidays!$J$3:$J$937),
IF($T20&lt;DATEVALUE("10/1/20"&amp;RIGHT(BM$1,2)),NETWORKDAYS(DATEVALUE("10/1/20"&amp;RIGHT(BM$1,2)),DATEVALUE("9/30/20"&amp;RIGHT(BN$1,2)),Holidays!$J$3:$J$937),
IF($T20&gt;=DATEVALUE("10/1/20"&amp;RIGHT(BM$1,2)),NETWORKDAYS($T20,DATEVALUE("9/30/20"&amp;RIGHT(BN$1,2)),Holidays!$J$3:$J$937),"")))),"")/(NETWORKDAYS($T20,$U20,Holidays!$J$3:$J$937)),0))</f>
        <v>0</v>
      </c>
      <c r="BO20" s="87">
        <f>IF($Q20="","",IFERROR(IF(OR(AND($T20&gt;=DATEVALUE("10/1/20"&amp;RIGHT(BN$1,2)),$T20&lt;=DATEVALUE("9/30/20"&amp;RIGHT(BO$1,2))),AND($U20&gt;=DATEVALUE("10/1/20"&amp;RIGHT(BN$1,2)),$U20&lt;=DATEVALUE("9/30/20"&amp;RIGHT(BO$1,2))),AND($T20&lt;=DATEVALUE("10/1/20"&amp;RIGHT(BN$1,2)),$U20&gt;=DATEVALUE("9/30/20"&amp;RIGHT(BO$1,2)))),
IF(AND($T20&gt;=DATEVALUE("10/1/20"&amp;RIGHT(BN$1,2)),$U20&lt;=DATEVALUE("9/30/20"&amp;RIGHT(BO$1,2))),NETWORKDAYS($T20,$U20,Holidays!$J$3:$J$937),
IF(AND($T20&lt;DATEVALUE("10/1/20"&amp;RIGHT(BN$1,2)),$U20&lt;=DATEVALUE("9/30/20"&amp;RIGHT(BO$1,2))),NETWORKDAYS(DATEVALUE("10/1/20"&amp;RIGHT(BN$1,2)),$U20,Holidays!$J$3:$J$937),
IF($T20&lt;DATEVALUE("10/1/20"&amp;RIGHT(BN$1,2)),NETWORKDAYS(DATEVALUE("10/1/20"&amp;RIGHT(BN$1,2)),DATEVALUE("9/30/20"&amp;RIGHT(BO$1,2)),Holidays!$J$3:$J$937),
IF($T20&gt;=DATEVALUE("10/1/20"&amp;RIGHT(BN$1,2)),NETWORKDAYS($T20,DATEVALUE("9/30/20"&amp;RIGHT(BO$1,2)),Holidays!$J$3:$J$937),"")))),"")/(NETWORKDAYS($T20,$U20,Holidays!$J$3:$J$937)),0))</f>
        <v>0</v>
      </c>
      <c r="BP20" s="87">
        <f>IF($Q20="","",IFERROR(IF(OR(AND($T20&gt;=DATEVALUE("10/1/20"&amp;RIGHT(BO$1,2)),$T20&lt;=DATEVALUE("9/30/20"&amp;RIGHT(BP$1,2))),AND($U20&gt;=DATEVALUE("10/1/20"&amp;RIGHT(BO$1,2)),$U20&lt;=DATEVALUE("9/30/20"&amp;RIGHT(BP$1,2))),AND($T20&lt;=DATEVALUE("10/1/20"&amp;RIGHT(BO$1,2)),$U20&gt;=DATEVALUE("9/30/20"&amp;RIGHT(BP$1,2)))),
IF(AND($T20&gt;=DATEVALUE("10/1/20"&amp;RIGHT(BO$1,2)),$U20&lt;=DATEVALUE("9/30/20"&amp;RIGHT(BP$1,2))),NETWORKDAYS($T20,$U20,Holidays!$J$3:$J$937),
IF(AND($T20&lt;DATEVALUE("10/1/20"&amp;RIGHT(BO$1,2)),$U20&lt;=DATEVALUE("9/30/20"&amp;RIGHT(BP$1,2))),NETWORKDAYS(DATEVALUE("10/1/20"&amp;RIGHT(BO$1,2)),$U20,Holidays!$J$3:$J$937),
IF($T20&lt;DATEVALUE("10/1/20"&amp;RIGHT(BO$1,2)),NETWORKDAYS(DATEVALUE("10/1/20"&amp;RIGHT(BO$1,2)),DATEVALUE("9/30/20"&amp;RIGHT(BP$1,2)),Holidays!$J$3:$J$937),
IF($T20&gt;=DATEVALUE("10/1/20"&amp;RIGHT(BO$1,2)),NETWORKDAYS($T20,DATEVALUE("9/30/20"&amp;RIGHT(BP$1,2)),Holidays!$J$3:$J$937),"")))),"")/(NETWORKDAYS($T20,$U20,Holidays!$J$3:$J$937)),0))</f>
        <v>0</v>
      </c>
      <c r="BQ20" s="87">
        <f>IF($Q20="","",IFERROR(IF(OR(AND($T20&gt;=DATEVALUE("10/1/20"&amp;RIGHT(BP$1,2)),$T20&lt;=DATEVALUE("9/30/20"&amp;RIGHT(BQ$1,2))),AND($U20&gt;=DATEVALUE("10/1/20"&amp;RIGHT(BP$1,2)),$U20&lt;=DATEVALUE("9/30/20"&amp;RIGHT(BQ$1,2))),AND($T20&lt;=DATEVALUE("10/1/20"&amp;RIGHT(BP$1,2)),$U20&gt;=DATEVALUE("9/30/20"&amp;RIGHT(BQ$1,2)))),
IF(AND($T20&gt;=DATEVALUE("10/1/20"&amp;RIGHT(BP$1,2)),$U20&lt;=DATEVALUE("9/30/20"&amp;RIGHT(BQ$1,2))),NETWORKDAYS($T20,$U20,Holidays!$J$3:$J$937),
IF(AND($T20&lt;DATEVALUE("10/1/20"&amp;RIGHT(BP$1,2)),$U20&lt;=DATEVALUE("9/30/20"&amp;RIGHT(BQ$1,2))),NETWORKDAYS(DATEVALUE("10/1/20"&amp;RIGHT(BP$1,2)),$U20,Holidays!$J$3:$J$937),
IF($T20&lt;DATEVALUE("10/1/20"&amp;RIGHT(BP$1,2)),NETWORKDAYS(DATEVALUE("10/1/20"&amp;RIGHT(BP$1,2)),DATEVALUE("9/30/20"&amp;RIGHT(BQ$1,2)),Holidays!$J$3:$J$937),
IF($T20&gt;=DATEVALUE("10/1/20"&amp;RIGHT(BP$1,2)),NETWORKDAYS($T20,DATEVALUE("9/30/20"&amp;RIGHT(BQ$1,2)),Holidays!$J$3:$J$937),"")))),"")/(NETWORKDAYS($T20,$U20,Holidays!$J$3:$J$937)),0))</f>
        <v>0</v>
      </c>
      <c r="BR20" s="87">
        <f>IF($Q20="","",IFERROR(IF(OR(AND($T20&gt;=DATEVALUE("10/1/20"&amp;RIGHT(BQ$1,2)),$T20&lt;=DATEVALUE("9/30/20"&amp;RIGHT(BR$1,2))),AND($U20&gt;=DATEVALUE("10/1/20"&amp;RIGHT(BQ$1,2)),$U20&lt;=DATEVALUE("9/30/20"&amp;RIGHT(BR$1,2))),AND($T20&lt;=DATEVALUE("10/1/20"&amp;RIGHT(BQ$1,2)),$U20&gt;=DATEVALUE("9/30/20"&amp;RIGHT(BR$1,2)))),
IF(AND($T20&gt;=DATEVALUE("10/1/20"&amp;RIGHT(BQ$1,2)),$U20&lt;=DATEVALUE("9/30/20"&amp;RIGHT(BR$1,2))),NETWORKDAYS($T20,$U20,Holidays!$J$3:$J$937),
IF(AND($T20&lt;DATEVALUE("10/1/20"&amp;RIGHT(BQ$1,2)),$U20&lt;=DATEVALUE("9/30/20"&amp;RIGHT(BR$1,2))),NETWORKDAYS(DATEVALUE("10/1/20"&amp;RIGHT(BQ$1,2)),$U20,Holidays!$J$3:$J$937),
IF($T20&lt;DATEVALUE("10/1/20"&amp;RIGHT(BQ$1,2)),NETWORKDAYS(DATEVALUE("10/1/20"&amp;RIGHT(BQ$1,2)),DATEVALUE("9/30/20"&amp;RIGHT(BR$1,2)),Holidays!$J$3:$J$937),
IF($T20&gt;=DATEVALUE("10/1/20"&amp;RIGHT(BQ$1,2)),NETWORKDAYS($T20,DATEVALUE("9/30/20"&amp;RIGHT(BR$1,2)),Holidays!$J$3:$J$937),"")))),"")/(NETWORKDAYS($T20,$U20,Holidays!$J$3:$J$937)),0))</f>
        <v>0</v>
      </c>
      <c r="BS20" s="87">
        <f>IF($Q20="","",IFERROR(IF(OR(AND($T20&gt;=DATEVALUE("10/1/20"&amp;RIGHT(BR$1,2)),$T20&lt;=DATEVALUE("9/30/20"&amp;RIGHT(BS$1,2))),AND($U20&gt;=DATEVALUE("10/1/20"&amp;RIGHT(BR$1,2)),$U20&lt;=DATEVALUE("9/30/20"&amp;RIGHT(BS$1,2))),AND($T20&lt;=DATEVALUE("10/1/20"&amp;RIGHT(BR$1,2)),$U20&gt;=DATEVALUE("9/30/20"&amp;RIGHT(BS$1,2)))),
IF(AND($T20&gt;=DATEVALUE("10/1/20"&amp;RIGHT(BR$1,2)),$U20&lt;=DATEVALUE("9/30/20"&amp;RIGHT(BS$1,2))),NETWORKDAYS($T20,$U20,Holidays!$J$3:$J$937),
IF(AND($T20&lt;DATEVALUE("10/1/20"&amp;RIGHT(BR$1,2)),$U20&lt;=DATEVALUE("9/30/20"&amp;RIGHT(BS$1,2))),NETWORKDAYS(DATEVALUE("10/1/20"&amp;RIGHT(BR$1,2)),$U20,Holidays!$J$3:$J$937),
IF($T20&lt;DATEVALUE("10/1/20"&amp;RIGHT(BR$1,2)),NETWORKDAYS(DATEVALUE("10/1/20"&amp;RIGHT(BR$1,2)),DATEVALUE("9/30/20"&amp;RIGHT(BS$1,2)),Holidays!$J$3:$J$937),
IF($T20&gt;=DATEVALUE("10/1/20"&amp;RIGHT(BR$1,2)),NETWORKDAYS($T20,DATEVALUE("9/30/20"&amp;RIGHT(BS$1,2)),Holidays!$J$3:$J$937),"")))),"")/(NETWORKDAYS($T20,$U20,Holidays!$J$3:$J$937)),0))</f>
        <v>1</v>
      </c>
      <c r="BT20" s="87">
        <f>IF($Q20="","",IFERROR(IF(OR(AND($T20&gt;=DATEVALUE("10/1/20"&amp;RIGHT(BS$1,2)),$T20&lt;=DATEVALUE("9/30/20"&amp;RIGHT(BT$1,2))),AND($U20&gt;=DATEVALUE("10/1/20"&amp;RIGHT(BS$1,2)),$U20&lt;=DATEVALUE("9/30/20"&amp;RIGHT(BT$1,2))),AND($T20&lt;=DATEVALUE("10/1/20"&amp;RIGHT(BS$1,2)),$U20&gt;=DATEVALUE("9/30/20"&amp;RIGHT(BT$1,2)))),
IF(AND($T20&gt;=DATEVALUE("10/1/20"&amp;RIGHT(BS$1,2)),$U20&lt;=DATEVALUE("9/30/20"&amp;RIGHT(BT$1,2))),NETWORKDAYS($T20,$U20,Holidays!$J$3:$J$937),
IF(AND($T20&lt;DATEVALUE("10/1/20"&amp;RIGHT(BS$1,2)),$U20&lt;=DATEVALUE("9/30/20"&amp;RIGHT(BT$1,2))),NETWORKDAYS(DATEVALUE("10/1/20"&amp;RIGHT(BS$1,2)),$U20,Holidays!$J$3:$J$937),
IF($T20&lt;DATEVALUE("10/1/20"&amp;RIGHT(BS$1,2)),NETWORKDAYS(DATEVALUE("10/1/20"&amp;RIGHT(BS$1,2)),DATEVALUE("9/30/20"&amp;RIGHT(BT$1,2)),Holidays!$J$3:$J$937),
IF($T20&gt;=DATEVALUE("10/1/20"&amp;RIGHT(BS$1,2)),NETWORKDAYS($T20,DATEVALUE("9/30/20"&amp;RIGHT(BT$1,2)),Holidays!$J$3:$J$937),"")))),"")/(NETWORKDAYS($T20,$U20,Holidays!$J$3:$J$937)),0))</f>
        <v>0</v>
      </c>
      <c r="BU20" s="87">
        <f>IF($Q20="","",IFERROR(IF(OR(AND($T20&gt;=DATEVALUE("10/1/20"&amp;RIGHT(BT$1,2)),$T20&lt;=DATEVALUE("9/30/20"&amp;RIGHT(BU$1,2))),AND($U20&gt;=DATEVALUE("10/1/20"&amp;RIGHT(BT$1,2)),$U20&lt;=DATEVALUE("9/30/20"&amp;RIGHT(BU$1,2))),AND($T20&lt;=DATEVALUE("10/1/20"&amp;RIGHT(BT$1,2)),$U20&gt;=DATEVALUE("9/30/20"&amp;RIGHT(BU$1,2)))),
IF(AND($T20&gt;=DATEVALUE("10/1/20"&amp;RIGHT(BT$1,2)),$U20&lt;=DATEVALUE("9/30/20"&amp;RIGHT(BU$1,2))),NETWORKDAYS($T20,$U20,Holidays!$J$3:$J$937),
IF(AND($T20&lt;DATEVALUE("10/1/20"&amp;RIGHT(BT$1,2)),$U20&lt;=DATEVALUE("9/30/20"&amp;RIGHT(BU$1,2))),NETWORKDAYS(DATEVALUE("10/1/20"&amp;RIGHT(BT$1,2)),$U20,Holidays!$J$3:$J$937),
IF($T20&lt;DATEVALUE("10/1/20"&amp;RIGHT(BT$1,2)),NETWORKDAYS(DATEVALUE("10/1/20"&amp;RIGHT(BT$1,2)),DATEVALUE("9/30/20"&amp;RIGHT(BU$1,2)),Holidays!$J$3:$J$937),
IF($T20&gt;=DATEVALUE("10/1/20"&amp;RIGHT(BT$1,2)),NETWORKDAYS($T20,DATEVALUE("9/30/20"&amp;RIGHT(BU$1,2)),Holidays!$J$3:$J$937),"")))),"")/(NETWORKDAYS($T20,$U20,Holidays!$J$3:$J$937)),0))</f>
        <v>0</v>
      </c>
      <c r="BV20" s="87">
        <f>IF($Q20="","",IFERROR(IF(OR(AND($T20&gt;=DATEVALUE("10/1/20"&amp;RIGHT(BU$1,2)),$T20&lt;=DATEVALUE("9/30/20"&amp;RIGHT(BV$1,2))),AND($U20&gt;=DATEVALUE("10/1/20"&amp;RIGHT(BU$1,2)),$U20&lt;=DATEVALUE("9/30/20"&amp;RIGHT(BV$1,2))),AND($T20&lt;=DATEVALUE("10/1/20"&amp;RIGHT(BU$1,2)),$U20&gt;=DATEVALUE("9/30/20"&amp;RIGHT(BV$1,2)))),
IF(AND($T20&gt;=DATEVALUE("10/1/20"&amp;RIGHT(BU$1,2)),$U20&lt;=DATEVALUE("9/30/20"&amp;RIGHT(BV$1,2))),NETWORKDAYS($T20,$U20,Holidays!$J$3:$J$937),
IF(AND($T20&lt;DATEVALUE("10/1/20"&amp;RIGHT(BU$1,2)),$U20&lt;=DATEVALUE("9/30/20"&amp;RIGHT(BV$1,2))),NETWORKDAYS(DATEVALUE("10/1/20"&amp;RIGHT(BU$1,2)),$U20,Holidays!$J$3:$J$937),
IF($T20&lt;DATEVALUE("10/1/20"&amp;RIGHT(BU$1,2)),NETWORKDAYS(DATEVALUE("10/1/20"&amp;RIGHT(BU$1,2)),DATEVALUE("9/30/20"&amp;RIGHT(BV$1,2)),Holidays!$J$3:$J$937),
IF($T20&gt;=DATEVALUE("10/1/20"&amp;RIGHT(BU$1,2)),NETWORKDAYS($T20,DATEVALUE("9/30/20"&amp;RIGHT(BV$1,2)),Holidays!$J$3:$J$937),"")))),"")/(NETWORKDAYS($T20,$U20,Holidays!$J$3:$J$937)),0))</f>
        <v>0</v>
      </c>
      <c r="BW20" s="87">
        <f>IF($Q20="","",IFERROR(IF(OR(AND($T20&gt;=DATEVALUE("10/1/20"&amp;RIGHT(BV$1,2)),$T20&lt;=DATEVALUE("9/30/20"&amp;RIGHT(BW$1,2))),AND($U20&gt;=DATEVALUE("10/1/20"&amp;RIGHT(BV$1,2)),$U20&lt;=DATEVALUE("9/30/20"&amp;RIGHT(BW$1,2))),AND($T20&lt;=DATEVALUE("10/1/20"&amp;RIGHT(BV$1,2)),$U20&gt;=DATEVALUE("9/30/20"&amp;RIGHT(BW$1,2)))),
IF(AND($T20&gt;=DATEVALUE("10/1/20"&amp;RIGHT(BV$1,2)),$U20&lt;=DATEVALUE("9/30/20"&amp;RIGHT(BW$1,2))),NETWORKDAYS($T20,$U20,Holidays!$J$3:$J$937),
IF(AND($T20&lt;DATEVALUE("10/1/20"&amp;RIGHT(BV$1,2)),$U20&lt;=DATEVALUE("9/30/20"&amp;RIGHT(BW$1,2))),NETWORKDAYS(DATEVALUE("10/1/20"&amp;RIGHT(BV$1,2)),$U20,Holidays!$J$3:$J$937),
IF($T20&lt;DATEVALUE("10/1/20"&amp;RIGHT(BV$1,2)),NETWORKDAYS(DATEVALUE("10/1/20"&amp;RIGHT(BV$1,2)),DATEVALUE("9/30/20"&amp;RIGHT(BW$1,2)),Holidays!$J$3:$J$937),
IF($T20&gt;=DATEVALUE("10/1/20"&amp;RIGHT(BV$1,2)),NETWORKDAYS($T20,DATEVALUE("9/30/20"&amp;RIGHT(BW$1,2)),Holidays!$J$3:$J$937),"")))),"")/(NETWORKDAYS($T20,$U20,Holidays!$J$3:$J$937)),0))</f>
        <v>0</v>
      </c>
      <c r="BX20" s="87">
        <f>IF($Q20="","",IFERROR(IF(OR(AND($T20&gt;=DATEVALUE("10/1/20"&amp;RIGHT(BW$1,2)),$T20&lt;=DATEVALUE("9/30/20"&amp;RIGHT(BX$1,2))),AND($U20&gt;=DATEVALUE("10/1/20"&amp;RIGHT(BW$1,2)),$U20&lt;=DATEVALUE("9/30/20"&amp;RIGHT(BX$1,2))),AND($T20&lt;=DATEVALUE("10/1/20"&amp;RIGHT(BW$1,2)),$U20&gt;=DATEVALUE("9/30/20"&amp;RIGHT(BX$1,2)))),
IF(AND($T20&gt;=DATEVALUE("10/1/20"&amp;RIGHT(BW$1,2)),$U20&lt;=DATEVALUE("9/30/20"&amp;RIGHT(BX$1,2))),NETWORKDAYS($T20,$U20,Holidays!$J$3:$J$937),
IF(AND($T20&lt;DATEVALUE("10/1/20"&amp;RIGHT(BW$1,2)),$U20&lt;=DATEVALUE("9/30/20"&amp;RIGHT(BX$1,2))),NETWORKDAYS(DATEVALUE("10/1/20"&amp;RIGHT(BW$1,2)),$U20,Holidays!$J$3:$J$937),
IF($T20&lt;DATEVALUE("10/1/20"&amp;RIGHT(BW$1,2)),NETWORKDAYS(DATEVALUE("10/1/20"&amp;RIGHT(BW$1,2)),DATEVALUE("9/30/20"&amp;RIGHT(BX$1,2)),Holidays!$J$3:$J$937),
IF($T20&gt;=DATEVALUE("10/1/20"&amp;RIGHT(BW$1,2)),NETWORKDAYS($T20,DATEVALUE("9/30/20"&amp;RIGHT(BX$1,2)),Holidays!$J$3:$J$937),"")))),"")/(NETWORKDAYS($T20,$U20,Holidays!$J$3:$J$937)),0))</f>
        <v>0</v>
      </c>
      <c r="BY20" s="87">
        <f>IF($Q20="","",IFERROR(IF(OR(AND($T20&gt;=DATEVALUE("10/1/20"&amp;RIGHT(BX$1,2)),$T20&lt;=DATEVALUE("9/30/20"&amp;RIGHT(BY$1,2))),AND($U20&gt;=DATEVALUE("10/1/20"&amp;RIGHT(BX$1,2)),$U20&lt;=DATEVALUE("9/30/20"&amp;RIGHT(BY$1,2))),AND($T20&lt;=DATEVALUE("10/1/20"&amp;RIGHT(BX$1,2)),$U20&gt;=DATEVALUE("9/30/20"&amp;RIGHT(BY$1,2)))),
IF(AND($T20&gt;=DATEVALUE("10/1/20"&amp;RIGHT(BX$1,2)),$U20&lt;=DATEVALUE("9/30/20"&amp;RIGHT(BY$1,2))),NETWORKDAYS($T20,$U20,Holidays!$J$3:$J$937),
IF(AND($T20&lt;DATEVALUE("10/1/20"&amp;RIGHT(BX$1,2)),$U20&lt;=DATEVALUE("9/30/20"&amp;RIGHT(BY$1,2))),NETWORKDAYS(DATEVALUE("10/1/20"&amp;RIGHT(BX$1,2)),$U20,Holidays!$J$3:$J$937),
IF($T20&lt;DATEVALUE("10/1/20"&amp;RIGHT(BX$1,2)),NETWORKDAYS(DATEVALUE("10/1/20"&amp;RIGHT(BX$1,2)),DATEVALUE("9/30/20"&amp;RIGHT(BY$1,2)),Holidays!$J$3:$J$937),
IF($T20&gt;=DATEVALUE("10/1/20"&amp;RIGHT(BX$1,2)),NETWORKDAYS($T20,DATEVALUE("9/30/20"&amp;RIGHT(BY$1,2)),Holidays!$J$3:$J$937),"")))),"")/(NETWORKDAYS($T20,$U20,Holidays!$J$3:$J$937)),0))</f>
        <v>0</v>
      </c>
      <c r="BZ20" s="87">
        <f>IF($Q20="","",IFERROR(IF(OR(AND($T20&gt;=DATEVALUE("10/1/20"&amp;RIGHT(BY$1,2)),$T20&lt;=DATEVALUE("9/30/20"&amp;RIGHT(BZ$1,2))),AND($U20&gt;=DATEVALUE("10/1/20"&amp;RIGHT(BY$1,2)),$U20&lt;=DATEVALUE("9/30/20"&amp;RIGHT(BZ$1,2))),AND($T20&lt;=DATEVALUE("10/1/20"&amp;RIGHT(BY$1,2)),$U20&gt;=DATEVALUE("9/30/20"&amp;RIGHT(BZ$1,2)))),
IF(AND($T20&gt;=DATEVALUE("10/1/20"&amp;RIGHT(BY$1,2)),$U20&lt;=DATEVALUE("9/30/20"&amp;RIGHT(BZ$1,2))),NETWORKDAYS($T20,$U20,Holidays!$J$3:$J$937),
IF(AND($T20&lt;DATEVALUE("10/1/20"&amp;RIGHT(BY$1,2)),$U20&lt;=DATEVALUE("9/30/20"&amp;RIGHT(BZ$1,2))),NETWORKDAYS(DATEVALUE("10/1/20"&amp;RIGHT(BY$1,2)),$U20,Holidays!$J$3:$J$937),
IF($T20&lt;DATEVALUE("10/1/20"&amp;RIGHT(BY$1,2)),NETWORKDAYS(DATEVALUE("10/1/20"&amp;RIGHT(BY$1,2)),DATEVALUE("9/30/20"&amp;RIGHT(BZ$1,2)),Holidays!$J$3:$J$937),
IF($T20&gt;=DATEVALUE("10/1/20"&amp;RIGHT(BY$1,2)),NETWORKDAYS($T20,DATEVALUE("9/30/20"&amp;RIGHT(BZ$1,2)),Holidays!$J$3:$J$937),"")))),"")/(NETWORKDAYS($T20,$U20,Holidays!$J$3:$J$937)),0))</f>
        <v>0</v>
      </c>
      <c r="CA20" s="87">
        <f>IF($Q20="","",IFERROR(IF(OR(AND($T20&gt;=DATEVALUE("10/1/20"&amp;RIGHT(BZ$1,2)),$T20&lt;=DATEVALUE("9/30/20"&amp;RIGHT(CA$1,2))),AND($U20&gt;=DATEVALUE("10/1/20"&amp;RIGHT(BZ$1,2)),$U20&lt;=DATEVALUE("9/30/20"&amp;RIGHT(CA$1,2))),AND($T20&lt;=DATEVALUE("10/1/20"&amp;RIGHT(BZ$1,2)),$U20&gt;=DATEVALUE("9/30/20"&amp;RIGHT(CA$1,2)))),
IF(AND($T20&gt;=DATEVALUE("10/1/20"&amp;RIGHT(BZ$1,2)),$U20&lt;=DATEVALUE("9/30/20"&amp;RIGHT(CA$1,2))),NETWORKDAYS($T20,$U20,Holidays!$J$3:$J$937),
IF(AND($T20&lt;DATEVALUE("10/1/20"&amp;RIGHT(BZ$1,2)),$U20&lt;=DATEVALUE("9/30/20"&amp;RIGHT(CA$1,2))),NETWORKDAYS(DATEVALUE("10/1/20"&amp;RIGHT(BZ$1,2)),$U20,Holidays!$J$3:$J$937),
IF($T20&lt;DATEVALUE("10/1/20"&amp;RIGHT(BZ$1,2)),NETWORKDAYS(DATEVALUE("10/1/20"&amp;RIGHT(BZ$1,2)),DATEVALUE("9/30/20"&amp;RIGHT(CA$1,2)),Holidays!$J$3:$J$937),
IF($T20&gt;=DATEVALUE("10/1/20"&amp;RIGHT(BZ$1,2)),NETWORKDAYS($T20,DATEVALUE("9/30/20"&amp;RIGHT(CA$1,2)),Holidays!$J$3:$J$937),"")))),"")/(NETWORKDAYS($T20,$U20,Holidays!$J$3:$J$937)),0))</f>
        <v>0</v>
      </c>
      <c r="CB20" s="87">
        <f>IF($Q20="","",IFERROR(IF(OR(AND($T20&gt;=DATEVALUE("10/1/20"&amp;RIGHT(CA$1,2)),$T20&lt;=DATEVALUE("9/30/20"&amp;RIGHT(CB$1,2))),AND($U20&gt;=DATEVALUE("10/1/20"&amp;RIGHT(CA$1,2)),$U20&lt;=DATEVALUE("9/30/20"&amp;RIGHT(CB$1,2))),AND($T20&lt;=DATEVALUE("10/1/20"&amp;RIGHT(CA$1,2)),$U20&gt;=DATEVALUE("9/30/20"&amp;RIGHT(CB$1,2)))),
IF(AND($T20&gt;=DATEVALUE("10/1/20"&amp;RIGHT(CA$1,2)),$U20&lt;=DATEVALUE("9/30/20"&amp;RIGHT(CB$1,2))),NETWORKDAYS($T20,$U20,Holidays!$J$3:$J$937),
IF(AND($T20&lt;DATEVALUE("10/1/20"&amp;RIGHT(CA$1,2)),$U20&lt;=DATEVALUE("9/30/20"&amp;RIGHT(CB$1,2))),NETWORKDAYS(DATEVALUE("10/1/20"&amp;RIGHT(CA$1,2)),$U20,Holidays!$J$3:$J$937),
IF($T20&lt;DATEVALUE("10/1/20"&amp;RIGHT(CA$1,2)),NETWORKDAYS(DATEVALUE("10/1/20"&amp;RIGHT(CA$1,2)),DATEVALUE("9/30/20"&amp;RIGHT(CB$1,2)),Holidays!$J$3:$J$937),
IF($T20&gt;=DATEVALUE("10/1/20"&amp;RIGHT(CA$1,2)),NETWORKDAYS($T20,DATEVALUE("9/30/20"&amp;RIGHT(CB$1,2)),Holidays!$J$3:$J$937),"")))),"")/(NETWORKDAYS($T20,$U20,Holidays!$J$3:$J$937)),0))</f>
        <v>0</v>
      </c>
    </row>
    <row r="21" spans="1:81">
      <c r="A21" s="78" t="s">
        <v>262</v>
      </c>
      <c r="B21" s="79" t="s">
        <v>117</v>
      </c>
      <c r="C21" s="87" t="s">
        <v>173</v>
      </c>
      <c r="D21" s="87" t="s">
        <v>146</v>
      </c>
      <c r="E21" s="87"/>
      <c r="F21" s="87"/>
      <c r="G21" s="87" t="s">
        <v>122</v>
      </c>
      <c r="H21" s="108">
        <v>5</v>
      </c>
      <c r="I21" s="87" t="s">
        <v>157</v>
      </c>
      <c r="J21" s="87" t="s">
        <v>124</v>
      </c>
      <c r="K21" s="108">
        <v>0</v>
      </c>
      <c r="L21" s="82">
        <f t="shared" si="4"/>
        <v>100</v>
      </c>
      <c r="M21" s="110">
        <f t="shared" si="5"/>
        <v>0</v>
      </c>
      <c r="N21" s="111">
        <f t="shared" si="12"/>
        <v>505.05</v>
      </c>
      <c r="O21" s="110">
        <f t="shared" si="6"/>
        <v>0</v>
      </c>
      <c r="P21" s="110">
        <f t="shared" si="0"/>
        <v>505.05</v>
      </c>
      <c r="Q21" s="108">
        <v>60</v>
      </c>
      <c r="R21" s="130">
        <f t="shared" si="7"/>
        <v>5.095890410958904</v>
      </c>
      <c r="S21" s="107">
        <v>45966</v>
      </c>
      <c r="T21" s="83">
        <f>IF(NOT(Q21=""),IF(NOT($S21=""),$S21,#REF!),"")</f>
        <v>45966</v>
      </c>
      <c r="U21" s="83">
        <f t="shared" si="8"/>
        <v>46026</v>
      </c>
      <c r="V21" s="83">
        <f t="shared" si="11"/>
        <v>46050</v>
      </c>
      <c r="W21" s="83">
        <f t="shared" si="13"/>
        <v>46057</v>
      </c>
      <c r="X21" s="84">
        <f t="shared" si="9"/>
        <v>505.05</v>
      </c>
      <c r="Y21" s="84">
        <f t="shared" si="10"/>
        <v>595.12878082191787</v>
      </c>
      <c r="AF21" s="87" t="s">
        <v>142</v>
      </c>
      <c r="AG21" s="87" t="s">
        <v>143</v>
      </c>
      <c r="AH21" s="103">
        <v>44613</v>
      </c>
      <c r="AL21" s="87">
        <f t="shared" ca="1" si="1"/>
        <v>0</v>
      </c>
      <c r="AN21" s="87">
        <f t="shared" ca="1" si="14"/>
        <v>0</v>
      </c>
      <c r="AO21" s="87">
        <f t="shared" ca="1" si="14"/>
        <v>0</v>
      </c>
      <c r="AP21" s="87">
        <f t="shared" ca="1" si="14"/>
        <v>0</v>
      </c>
      <c r="AQ21" s="87">
        <f t="shared" ca="1" si="14"/>
        <v>0</v>
      </c>
      <c r="AR21" s="87">
        <f t="shared" ca="1" si="14"/>
        <v>0</v>
      </c>
      <c r="AS21" s="87">
        <f t="shared" ca="1" si="14"/>
        <v>0</v>
      </c>
      <c r="AT21" s="87">
        <f t="shared" ca="1" si="14"/>
        <v>0</v>
      </c>
      <c r="AU21" s="87">
        <f t="shared" ca="1" si="14"/>
        <v>0</v>
      </c>
      <c r="AV21" s="87">
        <f t="shared" ca="1" si="14"/>
        <v>0</v>
      </c>
      <c r="AW21" s="87">
        <f t="shared" ca="1" si="14"/>
        <v>0</v>
      </c>
      <c r="AX21" s="87">
        <f t="shared" ca="1" si="15"/>
        <v>0</v>
      </c>
      <c r="AY21" s="87">
        <f t="shared" ca="1" si="15"/>
        <v>0</v>
      </c>
      <c r="AZ21" s="87">
        <f t="shared" ca="1" si="15"/>
        <v>0</v>
      </c>
      <c r="BA21" s="87">
        <f t="shared" ca="1" si="15"/>
        <v>0</v>
      </c>
      <c r="BB21" s="87">
        <f t="shared" ca="1" si="15"/>
        <v>0</v>
      </c>
      <c r="BC21" s="87">
        <f t="shared" ca="1" si="15"/>
        <v>0</v>
      </c>
      <c r="BD21" s="87">
        <f t="shared" ca="1" si="15"/>
        <v>0</v>
      </c>
      <c r="BE21" s="87">
        <f t="shared" ca="1" si="15"/>
        <v>0</v>
      </c>
      <c r="BF21" s="87">
        <f t="shared" ca="1" si="15"/>
        <v>0</v>
      </c>
      <c r="BG21" s="87">
        <f t="shared" ca="1" si="15"/>
        <v>0</v>
      </c>
      <c r="BI21" s="87">
        <f>IF($Q21="","",IFERROR(IF(OR(AND($T21&gt;=DATEVALUE("10/1/20"&amp;RIGHT(BH$1,2)),$T21&lt;=DATEVALUE("9/30/20"&amp;RIGHT(BI$1,2))),AND($U21&gt;=DATEVALUE("10/1/20"&amp;RIGHT(BH$1,2)),$U21&lt;=DATEVALUE("9/30/20"&amp;RIGHT(BI$1,2))),AND($T21&lt;=DATEVALUE("10/1/20"&amp;RIGHT(BH$1,2)),$U21&gt;=DATEVALUE("9/30/20"&amp;RIGHT(BI$1,2)))),
IF(AND($T21&gt;=DATEVALUE("10/1/20"&amp;RIGHT(BH$1,2)),$U21&lt;=DATEVALUE("9/30/20"&amp;RIGHT(BI$1,2))),NETWORKDAYS($T21,$U21,Holidays!$J$3:$J$937),
IF(AND($T21&lt;DATEVALUE("10/1/20"&amp;RIGHT(BH$1,2)),$U21&lt;=DATEVALUE("9/30/20"&amp;RIGHT(BI$1,2))),NETWORKDAYS(DATEVALUE("10/1/20"&amp;RIGHT(BH$1,2)),$U21,Holidays!$J$3:$J$937),
IF($T21&lt;DATEVALUE("10/1/20"&amp;RIGHT(BH$1,2)),NETWORKDAYS(DATEVALUE("10/1/20"&amp;RIGHT(BH$1,2)),DATEVALUE("9/30/20"&amp;RIGHT(BI$1,2)),Holidays!$J$3:$J$937),
IF($T21&gt;=DATEVALUE("10/1/20"&amp;RIGHT(BH$1,2)),NETWORKDAYS($T21,DATEVALUE("9/30/20"&amp;RIGHT(BI$1,2)),Holidays!$J$3:$J$937),"")))),"")/(NETWORKDAYS($T21,$U21,Holidays!$J$3:$J$937)),0))</f>
        <v>0</v>
      </c>
      <c r="BJ21" s="87">
        <f>IF($Q21="","",IFERROR(IF(OR(AND($T21&gt;=DATEVALUE("10/1/20"&amp;RIGHT(BI$1,2)),$T21&lt;=DATEVALUE("9/30/20"&amp;RIGHT(BJ$1,2))),AND($U21&gt;=DATEVALUE("10/1/20"&amp;RIGHT(BI$1,2)),$U21&lt;=DATEVALUE("9/30/20"&amp;RIGHT(BJ$1,2))),AND($T21&lt;=DATEVALUE("10/1/20"&amp;RIGHT(BI$1,2)),$U21&gt;=DATEVALUE("9/30/20"&amp;RIGHT(BJ$1,2)))),
IF(AND($T21&gt;=DATEVALUE("10/1/20"&amp;RIGHT(BI$1,2)),$U21&lt;=DATEVALUE("9/30/20"&amp;RIGHT(BJ$1,2))),NETWORKDAYS($T21,$U21,Holidays!$J$3:$J$937),
IF(AND($T21&lt;DATEVALUE("10/1/20"&amp;RIGHT(BI$1,2)),$U21&lt;=DATEVALUE("9/30/20"&amp;RIGHT(BJ$1,2))),NETWORKDAYS(DATEVALUE("10/1/20"&amp;RIGHT(BI$1,2)),$U21,Holidays!$J$3:$J$937),
IF($T21&lt;DATEVALUE("10/1/20"&amp;RIGHT(BI$1,2)),NETWORKDAYS(DATEVALUE("10/1/20"&amp;RIGHT(BI$1,2)),DATEVALUE("9/30/20"&amp;RIGHT(BJ$1,2)),Holidays!$J$3:$J$937),
IF($T21&gt;=DATEVALUE("10/1/20"&amp;RIGHT(BI$1,2)),NETWORKDAYS($T21,DATEVALUE("9/30/20"&amp;RIGHT(BJ$1,2)),Holidays!$J$3:$J$937),"")))),"")/(NETWORKDAYS($T21,$U21,Holidays!$J$3:$J$937)),0))</f>
        <v>0</v>
      </c>
      <c r="BK21" s="87">
        <f>IF($Q21="","",IFERROR(IF(OR(AND($T21&gt;=DATEVALUE("10/1/20"&amp;RIGHT(BJ$1,2)),$T21&lt;=DATEVALUE("9/30/20"&amp;RIGHT(BK$1,2))),AND($U21&gt;=DATEVALUE("10/1/20"&amp;RIGHT(BJ$1,2)),$U21&lt;=DATEVALUE("9/30/20"&amp;RIGHT(BK$1,2))),AND($T21&lt;=DATEVALUE("10/1/20"&amp;RIGHT(BJ$1,2)),$U21&gt;=DATEVALUE("9/30/20"&amp;RIGHT(BK$1,2)))),
IF(AND($T21&gt;=DATEVALUE("10/1/20"&amp;RIGHT(BJ$1,2)),$U21&lt;=DATEVALUE("9/30/20"&amp;RIGHT(BK$1,2))),NETWORKDAYS($T21,$U21,Holidays!$J$3:$J$937),
IF(AND($T21&lt;DATEVALUE("10/1/20"&amp;RIGHT(BJ$1,2)),$U21&lt;=DATEVALUE("9/30/20"&amp;RIGHT(BK$1,2))),NETWORKDAYS(DATEVALUE("10/1/20"&amp;RIGHT(BJ$1,2)),$U21,Holidays!$J$3:$J$937),
IF($T21&lt;DATEVALUE("10/1/20"&amp;RIGHT(BJ$1,2)),NETWORKDAYS(DATEVALUE("10/1/20"&amp;RIGHT(BJ$1,2)),DATEVALUE("9/30/20"&amp;RIGHT(BK$1,2)),Holidays!$J$3:$J$937),
IF($T21&gt;=DATEVALUE("10/1/20"&amp;RIGHT(BJ$1,2)),NETWORKDAYS($T21,DATEVALUE("9/30/20"&amp;RIGHT(BK$1,2)),Holidays!$J$3:$J$937),"")))),"")/(NETWORKDAYS($T21,$U21,Holidays!$J$3:$J$937)),0))</f>
        <v>0</v>
      </c>
      <c r="BL21" s="87">
        <f>IF($Q21="","",IFERROR(IF(OR(AND($T21&gt;=DATEVALUE("10/1/20"&amp;RIGHT(BK$1,2)),$T21&lt;=DATEVALUE("9/30/20"&amp;RIGHT(BL$1,2))),AND($U21&gt;=DATEVALUE("10/1/20"&amp;RIGHT(BK$1,2)),$U21&lt;=DATEVALUE("9/30/20"&amp;RIGHT(BL$1,2))),AND($T21&lt;=DATEVALUE("10/1/20"&amp;RIGHT(BK$1,2)),$U21&gt;=DATEVALUE("9/30/20"&amp;RIGHT(BL$1,2)))),
IF(AND($T21&gt;=DATEVALUE("10/1/20"&amp;RIGHT(BK$1,2)),$U21&lt;=DATEVALUE("9/30/20"&amp;RIGHT(BL$1,2))),NETWORKDAYS($T21,$U21,Holidays!$J$3:$J$937),
IF(AND($T21&lt;DATEVALUE("10/1/20"&amp;RIGHT(BK$1,2)),$U21&lt;=DATEVALUE("9/30/20"&amp;RIGHT(BL$1,2))),NETWORKDAYS(DATEVALUE("10/1/20"&amp;RIGHT(BK$1,2)),$U21,Holidays!$J$3:$J$937),
IF($T21&lt;DATEVALUE("10/1/20"&amp;RIGHT(BK$1,2)),NETWORKDAYS(DATEVALUE("10/1/20"&amp;RIGHT(BK$1,2)),DATEVALUE("9/30/20"&amp;RIGHT(BL$1,2)),Holidays!$J$3:$J$937),
IF($T21&gt;=DATEVALUE("10/1/20"&amp;RIGHT(BK$1,2)),NETWORKDAYS($T21,DATEVALUE("9/30/20"&amp;RIGHT(BL$1,2)),Holidays!$J$3:$J$937),"")))),"")/(NETWORKDAYS($T21,$U21,Holidays!$J$3:$J$937)),0))</f>
        <v>0</v>
      </c>
      <c r="BM21" s="87">
        <f>IF($Q21="","",IFERROR(IF(OR(AND($T21&gt;=DATEVALUE("10/1/20"&amp;RIGHT(BL$1,2)),$T21&lt;=DATEVALUE("9/30/20"&amp;RIGHT(BM$1,2))),AND($U21&gt;=DATEVALUE("10/1/20"&amp;RIGHT(BL$1,2)),$U21&lt;=DATEVALUE("9/30/20"&amp;RIGHT(BM$1,2))),AND($T21&lt;=DATEVALUE("10/1/20"&amp;RIGHT(BL$1,2)),$U21&gt;=DATEVALUE("9/30/20"&amp;RIGHT(BM$1,2)))),
IF(AND($T21&gt;=DATEVALUE("10/1/20"&amp;RIGHT(BL$1,2)),$U21&lt;=DATEVALUE("9/30/20"&amp;RIGHT(BM$1,2))),NETWORKDAYS($T21,$U21,Holidays!$J$3:$J$937),
IF(AND($T21&lt;DATEVALUE("10/1/20"&amp;RIGHT(BL$1,2)),$U21&lt;=DATEVALUE("9/30/20"&amp;RIGHT(BM$1,2))),NETWORKDAYS(DATEVALUE("10/1/20"&amp;RIGHT(BL$1,2)),$U21,Holidays!$J$3:$J$937),
IF($T21&lt;DATEVALUE("10/1/20"&amp;RIGHT(BL$1,2)),NETWORKDAYS(DATEVALUE("10/1/20"&amp;RIGHT(BL$1,2)),DATEVALUE("9/30/20"&amp;RIGHT(BM$1,2)),Holidays!$J$3:$J$937),
IF($T21&gt;=DATEVALUE("10/1/20"&amp;RIGHT(BL$1,2)),NETWORKDAYS($T21,DATEVALUE("9/30/20"&amp;RIGHT(BM$1,2)),Holidays!$J$3:$J$937),"")))),"")/(NETWORKDAYS($T21,$U21,Holidays!$J$3:$J$937)),0))</f>
        <v>0</v>
      </c>
      <c r="BN21" s="87">
        <f>IF($Q21="","",IFERROR(IF(OR(AND($T21&gt;=DATEVALUE("10/1/20"&amp;RIGHT(BM$1,2)),$T21&lt;=DATEVALUE("9/30/20"&amp;RIGHT(BN$1,2))),AND($U21&gt;=DATEVALUE("10/1/20"&amp;RIGHT(BM$1,2)),$U21&lt;=DATEVALUE("9/30/20"&amp;RIGHT(BN$1,2))),AND($T21&lt;=DATEVALUE("10/1/20"&amp;RIGHT(BM$1,2)),$U21&gt;=DATEVALUE("9/30/20"&amp;RIGHT(BN$1,2)))),
IF(AND($T21&gt;=DATEVALUE("10/1/20"&amp;RIGHT(BM$1,2)),$U21&lt;=DATEVALUE("9/30/20"&amp;RIGHT(BN$1,2))),NETWORKDAYS($T21,$U21,Holidays!$J$3:$J$937),
IF(AND($T21&lt;DATEVALUE("10/1/20"&amp;RIGHT(BM$1,2)),$U21&lt;=DATEVALUE("9/30/20"&amp;RIGHT(BN$1,2))),NETWORKDAYS(DATEVALUE("10/1/20"&amp;RIGHT(BM$1,2)),$U21,Holidays!$J$3:$J$937),
IF($T21&lt;DATEVALUE("10/1/20"&amp;RIGHT(BM$1,2)),NETWORKDAYS(DATEVALUE("10/1/20"&amp;RIGHT(BM$1,2)),DATEVALUE("9/30/20"&amp;RIGHT(BN$1,2)),Holidays!$J$3:$J$937),
IF($T21&gt;=DATEVALUE("10/1/20"&amp;RIGHT(BM$1,2)),NETWORKDAYS($T21,DATEVALUE("9/30/20"&amp;RIGHT(BN$1,2)),Holidays!$J$3:$J$937),"")))),"")/(NETWORKDAYS($T21,$U21,Holidays!$J$3:$J$937)),0))</f>
        <v>0</v>
      </c>
      <c r="BO21" s="87">
        <f>IF($Q21="","",IFERROR(IF(OR(AND($T21&gt;=DATEVALUE("10/1/20"&amp;RIGHT(BN$1,2)),$T21&lt;=DATEVALUE("9/30/20"&amp;RIGHT(BO$1,2))),AND($U21&gt;=DATEVALUE("10/1/20"&amp;RIGHT(BN$1,2)),$U21&lt;=DATEVALUE("9/30/20"&amp;RIGHT(BO$1,2))),AND($T21&lt;=DATEVALUE("10/1/20"&amp;RIGHT(BN$1,2)),$U21&gt;=DATEVALUE("9/30/20"&amp;RIGHT(BO$1,2)))),
IF(AND($T21&gt;=DATEVALUE("10/1/20"&amp;RIGHT(BN$1,2)),$U21&lt;=DATEVALUE("9/30/20"&amp;RIGHT(BO$1,2))),NETWORKDAYS($T21,$U21,Holidays!$J$3:$J$937),
IF(AND($T21&lt;DATEVALUE("10/1/20"&amp;RIGHT(BN$1,2)),$U21&lt;=DATEVALUE("9/30/20"&amp;RIGHT(BO$1,2))),NETWORKDAYS(DATEVALUE("10/1/20"&amp;RIGHT(BN$1,2)),$U21,Holidays!$J$3:$J$937),
IF($T21&lt;DATEVALUE("10/1/20"&amp;RIGHT(BN$1,2)),NETWORKDAYS(DATEVALUE("10/1/20"&amp;RIGHT(BN$1,2)),DATEVALUE("9/30/20"&amp;RIGHT(BO$1,2)),Holidays!$J$3:$J$937),
IF($T21&gt;=DATEVALUE("10/1/20"&amp;RIGHT(BN$1,2)),NETWORKDAYS($T21,DATEVALUE("9/30/20"&amp;RIGHT(BO$1,2)),Holidays!$J$3:$J$937),"")))),"")/(NETWORKDAYS($T21,$U21,Holidays!$J$3:$J$937)),0))</f>
        <v>0</v>
      </c>
      <c r="BP21" s="87">
        <f>IF($Q21="","",IFERROR(IF(OR(AND($T21&gt;=DATEVALUE("10/1/20"&amp;RIGHT(BO$1,2)),$T21&lt;=DATEVALUE("9/30/20"&amp;RIGHT(BP$1,2))),AND($U21&gt;=DATEVALUE("10/1/20"&amp;RIGHT(BO$1,2)),$U21&lt;=DATEVALUE("9/30/20"&amp;RIGHT(BP$1,2))),AND($T21&lt;=DATEVALUE("10/1/20"&amp;RIGHT(BO$1,2)),$U21&gt;=DATEVALUE("9/30/20"&amp;RIGHT(BP$1,2)))),
IF(AND($T21&gt;=DATEVALUE("10/1/20"&amp;RIGHT(BO$1,2)),$U21&lt;=DATEVALUE("9/30/20"&amp;RIGHT(BP$1,2))),NETWORKDAYS($T21,$U21,Holidays!$J$3:$J$937),
IF(AND($T21&lt;DATEVALUE("10/1/20"&amp;RIGHT(BO$1,2)),$U21&lt;=DATEVALUE("9/30/20"&amp;RIGHT(BP$1,2))),NETWORKDAYS(DATEVALUE("10/1/20"&amp;RIGHT(BO$1,2)),$U21,Holidays!$J$3:$J$937),
IF($T21&lt;DATEVALUE("10/1/20"&amp;RIGHT(BO$1,2)),NETWORKDAYS(DATEVALUE("10/1/20"&amp;RIGHT(BO$1,2)),DATEVALUE("9/30/20"&amp;RIGHT(BP$1,2)),Holidays!$J$3:$J$937),
IF($T21&gt;=DATEVALUE("10/1/20"&amp;RIGHT(BO$1,2)),NETWORKDAYS($T21,DATEVALUE("9/30/20"&amp;RIGHT(BP$1,2)),Holidays!$J$3:$J$937),"")))),"")/(NETWORKDAYS($T21,$U21,Holidays!$J$3:$J$937)),0))</f>
        <v>0</v>
      </c>
      <c r="BQ21" s="87">
        <f>IF($Q21="","",IFERROR(IF(OR(AND($T21&gt;=DATEVALUE("10/1/20"&amp;RIGHT(BP$1,2)),$T21&lt;=DATEVALUE("9/30/20"&amp;RIGHT(BQ$1,2))),AND($U21&gt;=DATEVALUE("10/1/20"&amp;RIGHT(BP$1,2)),$U21&lt;=DATEVALUE("9/30/20"&amp;RIGHT(BQ$1,2))),AND($T21&lt;=DATEVALUE("10/1/20"&amp;RIGHT(BP$1,2)),$U21&gt;=DATEVALUE("9/30/20"&amp;RIGHT(BQ$1,2)))),
IF(AND($T21&gt;=DATEVALUE("10/1/20"&amp;RIGHT(BP$1,2)),$U21&lt;=DATEVALUE("9/30/20"&amp;RIGHT(BQ$1,2))),NETWORKDAYS($T21,$U21,Holidays!$J$3:$J$937),
IF(AND($T21&lt;DATEVALUE("10/1/20"&amp;RIGHT(BP$1,2)),$U21&lt;=DATEVALUE("9/30/20"&amp;RIGHT(BQ$1,2))),NETWORKDAYS(DATEVALUE("10/1/20"&amp;RIGHT(BP$1,2)),$U21,Holidays!$J$3:$J$937),
IF($T21&lt;DATEVALUE("10/1/20"&amp;RIGHT(BP$1,2)),NETWORKDAYS(DATEVALUE("10/1/20"&amp;RIGHT(BP$1,2)),DATEVALUE("9/30/20"&amp;RIGHT(BQ$1,2)),Holidays!$J$3:$J$937),
IF($T21&gt;=DATEVALUE("10/1/20"&amp;RIGHT(BP$1,2)),NETWORKDAYS($T21,DATEVALUE("9/30/20"&amp;RIGHT(BQ$1,2)),Holidays!$J$3:$J$937),"")))),"")/(NETWORKDAYS($T21,$U21,Holidays!$J$3:$J$937)),0))</f>
        <v>0</v>
      </c>
      <c r="BR21" s="87">
        <f>IF($Q21="","",IFERROR(IF(OR(AND($T21&gt;=DATEVALUE("10/1/20"&amp;RIGHT(BQ$1,2)),$T21&lt;=DATEVALUE("9/30/20"&amp;RIGHT(BR$1,2))),AND($U21&gt;=DATEVALUE("10/1/20"&amp;RIGHT(BQ$1,2)),$U21&lt;=DATEVALUE("9/30/20"&amp;RIGHT(BR$1,2))),AND($T21&lt;=DATEVALUE("10/1/20"&amp;RIGHT(BQ$1,2)),$U21&gt;=DATEVALUE("9/30/20"&amp;RIGHT(BR$1,2)))),
IF(AND($T21&gt;=DATEVALUE("10/1/20"&amp;RIGHT(BQ$1,2)),$U21&lt;=DATEVALUE("9/30/20"&amp;RIGHT(BR$1,2))),NETWORKDAYS($T21,$U21,Holidays!$J$3:$J$937),
IF(AND($T21&lt;DATEVALUE("10/1/20"&amp;RIGHT(BQ$1,2)),$U21&lt;=DATEVALUE("9/30/20"&amp;RIGHT(BR$1,2))),NETWORKDAYS(DATEVALUE("10/1/20"&amp;RIGHT(BQ$1,2)),$U21,Holidays!$J$3:$J$937),
IF($T21&lt;DATEVALUE("10/1/20"&amp;RIGHT(BQ$1,2)),NETWORKDAYS(DATEVALUE("10/1/20"&amp;RIGHT(BQ$1,2)),DATEVALUE("9/30/20"&amp;RIGHT(BR$1,2)),Holidays!$J$3:$J$937),
IF($T21&gt;=DATEVALUE("10/1/20"&amp;RIGHT(BQ$1,2)),NETWORKDAYS($T21,DATEVALUE("9/30/20"&amp;RIGHT(BR$1,2)),Holidays!$J$3:$J$937),"")))),"")/(NETWORKDAYS($T21,$U21,Holidays!$J$3:$J$937)),0))</f>
        <v>0</v>
      </c>
      <c r="BS21" s="87">
        <f>IF($Q21="","",IFERROR(IF(OR(AND($T21&gt;=DATEVALUE("10/1/20"&amp;RIGHT(BR$1,2)),$T21&lt;=DATEVALUE("9/30/20"&amp;RIGHT(BS$1,2))),AND($U21&gt;=DATEVALUE("10/1/20"&amp;RIGHT(BR$1,2)),$U21&lt;=DATEVALUE("9/30/20"&amp;RIGHT(BS$1,2))),AND($T21&lt;=DATEVALUE("10/1/20"&amp;RIGHT(BR$1,2)),$U21&gt;=DATEVALUE("9/30/20"&amp;RIGHT(BS$1,2)))),
IF(AND($T21&gt;=DATEVALUE("10/1/20"&amp;RIGHT(BR$1,2)),$U21&lt;=DATEVALUE("9/30/20"&amp;RIGHT(BS$1,2))),NETWORKDAYS($T21,$U21,Holidays!$J$3:$J$937),
IF(AND($T21&lt;DATEVALUE("10/1/20"&amp;RIGHT(BR$1,2)),$U21&lt;=DATEVALUE("9/30/20"&amp;RIGHT(BS$1,2))),NETWORKDAYS(DATEVALUE("10/1/20"&amp;RIGHT(BR$1,2)),$U21,Holidays!$J$3:$J$937),
IF($T21&lt;DATEVALUE("10/1/20"&amp;RIGHT(BR$1,2)),NETWORKDAYS(DATEVALUE("10/1/20"&amp;RIGHT(BR$1,2)),DATEVALUE("9/30/20"&amp;RIGHT(BS$1,2)),Holidays!$J$3:$J$937),
IF($T21&gt;=DATEVALUE("10/1/20"&amp;RIGHT(BR$1,2)),NETWORKDAYS($T21,DATEVALUE("9/30/20"&amp;RIGHT(BS$1,2)),Holidays!$J$3:$J$937),"")))),"")/(NETWORKDAYS($T21,$U21,Holidays!$J$3:$J$937)),0))</f>
        <v>1</v>
      </c>
      <c r="BT21" s="87">
        <f>IF($Q21="","",IFERROR(IF(OR(AND($T21&gt;=DATEVALUE("10/1/20"&amp;RIGHT(BS$1,2)),$T21&lt;=DATEVALUE("9/30/20"&amp;RIGHT(BT$1,2))),AND($U21&gt;=DATEVALUE("10/1/20"&amp;RIGHT(BS$1,2)),$U21&lt;=DATEVALUE("9/30/20"&amp;RIGHT(BT$1,2))),AND($T21&lt;=DATEVALUE("10/1/20"&amp;RIGHT(BS$1,2)),$U21&gt;=DATEVALUE("9/30/20"&amp;RIGHT(BT$1,2)))),
IF(AND($T21&gt;=DATEVALUE("10/1/20"&amp;RIGHT(BS$1,2)),$U21&lt;=DATEVALUE("9/30/20"&amp;RIGHT(BT$1,2))),NETWORKDAYS($T21,$U21,Holidays!$J$3:$J$937),
IF(AND($T21&lt;DATEVALUE("10/1/20"&amp;RIGHT(BS$1,2)),$U21&lt;=DATEVALUE("9/30/20"&amp;RIGHT(BT$1,2))),NETWORKDAYS(DATEVALUE("10/1/20"&amp;RIGHT(BS$1,2)),$U21,Holidays!$J$3:$J$937),
IF($T21&lt;DATEVALUE("10/1/20"&amp;RIGHT(BS$1,2)),NETWORKDAYS(DATEVALUE("10/1/20"&amp;RIGHT(BS$1,2)),DATEVALUE("9/30/20"&amp;RIGHT(BT$1,2)),Holidays!$J$3:$J$937),
IF($T21&gt;=DATEVALUE("10/1/20"&amp;RIGHT(BS$1,2)),NETWORKDAYS($T21,DATEVALUE("9/30/20"&amp;RIGHT(BT$1,2)),Holidays!$J$3:$J$937),"")))),"")/(NETWORKDAYS($T21,$U21,Holidays!$J$3:$J$937)),0))</f>
        <v>0</v>
      </c>
      <c r="BU21" s="87">
        <f>IF($Q21="","",IFERROR(IF(OR(AND($T21&gt;=DATEVALUE("10/1/20"&amp;RIGHT(BT$1,2)),$T21&lt;=DATEVALUE("9/30/20"&amp;RIGHT(BU$1,2))),AND($U21&gt;=DATEVALUE("10/1/20"&amp;RIGHT(BT$1,2)),$U21&lt;=DATEVALUE("9/30/20"&amp;RIGHT(BU$1,2))),AND($T21&lt;=DATEVALUE("10/1/20"&amp;RIGHT(BT$1,2)),$U21&gt;=DATEVALUE("9/30/20"&amp;RIGHT(BU$1,2)))),
IF(AND($T21&gt;=DATEVALUE("10/1/20"&amp;RIGHT(BT$1,2)),$U21&lt;=DATEVALUE("9/30/20"&amp;RIGHT(BU$1,2))),NETWORKDAYS($T21,$U21,Holidays!$J$3:$J$937),
IF(AND($T21&lt;DATEVALUE("10/1/20"&amp;RIGHT(BT$1,2)),$U21&lt;=DATEVALUE("9/30/20"&amp;RIGHT(BU$1,2))),NETWORKDAYS(DATEVALUE("10/1/20"&amp;RIGHT(BT$1,2)),$U21,Holidays!$J$3:$J$937),
IF($T21&lt;DATEVALUE("10/1/20"&amp;RIGHT(BT$1,2)),NETWORKDAYS(DATEVALUE("10/1/20"&amp;RIGHT(BT$1,2)),DATEVALUE("9/30/20"&amp;RIGHT(BU$1,2)),Holidays!$J$3:$J$937),
IF($T21&gt;=DATEVALUE("10/1/20"&amp;RIGHT(BT$1,2)),NETWORKDAYS($T21,DATEVALUE("9/30/20"&amp;RIGHT(BU$1,2)),Holidays!$J$3:$J$937),"")))),"")/(NETWORKDAYS($T21,$U21,Holidays!$J$3:$J$937)),0))</f>
        <v>0</v>
      </c>
      <c r="BV21" s="87">
        <f>IF($Q21="","",IFERROR(IF(OR(AND($T21&gt;=DATEVALUE("10/1/20"&amp;RIGHT(BU$1,2)),$T21&lt;=DATEVALUE("9/30/20"&amp;RIGHT(BV$1,2))),AND($U21&gt;=DATEVALUE("10/1/20"&amp;RIGHT(BU$1,2)),$U21&lt;=DATEVALUE("9/30/20"&amp;RIGHT(BV$1,2))),AND($T21&lt;=DATEVALUE("10/1/20"&amp;RIGHT(BU$1,2)),$U21&gt;=DATEVALUE("9/30/20"&amp;RIGHT(BV$1,2)))),
IF(AND($T21&gt;=DATEVALUE("10/1/20"&amp;RIGHT(BU$1,2)),$U21&lt;=DATEVALUE("9/30/20"&amp;RIGHT(BV$1,2))),NETWORKDAYS($T21,$U21,Holidays!$J$3:$J$937),
IF(AND($T21&lt;DATEVALUE("10/1/20"&amp;RIGHT(BU$1,2)),$U21&lt;=DATEVALUE("9/30/20"&amp;RIGHT(BV$1,2))),NETWORKDAYS(DATEVALUE("10/1/20"&amp;RIGHT(BU$1,2)),$U21,Holidays!$J$3:$J$937),
IF($T21&lt;DATEVALUE("10/1/20"&amp;RIGHT(BU$1,2)),NETWORKDAYS(DATEVALUE("10/1/20"&amp;RIGHT(BU$1,2)),DATEVALUE("9/30/20"&amp;RIGHT(BV$1,2)),Holidays!$J$3:$J$937),
IF($T21&gt;=DATEVALUE("10/1/20"&amp;RIGHT(BU$1,2)),NETWORKDAYS($T21,DATEVALUE("9/30/20"&amp;RIGHT(BV$1,2)),Holidays!$J$3:$J$937),"")))),"")/(NETWORKDAYS($T21,$U21,Holidays!$J$3:$J$937)),0))</f>
        <v>0</v>
      </c>
      <c r="BW21" s="87">
        <f>IF($Q21="","",IFERROR(IF(OR(AND($T21&gt;=DATEVALUE("10/1/20"&amp;RIGHT(BV$1,2)),$T21&lt;=DATEVALUE("9/30/20"&amp;RIGHT(BW$1,2))),AND($U21&gt;=DATEVALUE("10/1/20"&amp;RIGHT(BV$1,2)),$U21&lt;=DATEVALUE("9/30/20"&amp;RIGHT(BW$1,2))),AND($T21&lt;=DATEVALUE("10/1/20"&amp;RIGHT(BV$1,2)),$U21&gt;=DATEVALUE("9/30/20"&amp;RIGHT(BW$1,2)))),
IF(AND($T21&gt;=DATEVALUE("10/1/20"&amp;RIGHT(BV$1,2)),$U21&lt;=DATEVALUE("9/30/20"&amp;RIGHT(BW$1,2))),NETWORKDAYS($T21,$U21,Holidays!$J$3:$J$937),
IF(AND($T21&lt;DATEVALUE("10/1/20"&amp;RIGHT(BV$1,2)),$U21&lt;=DATEVALUE("9/30/20"&amp;RIGHT(BW$1,2))),NETWORKDAYS(DATEVALUE("10/1/20"&amp;RIGHT(BV$1,2)),$U21,Holidays!$J$3:$J$937),
IF($T21&lt;DATEVALUE("10/1/20"&amp;RIGHT(BV$1,2)),NETWORKDAYS(DATEVALUE("10/1/20"&amp;RIGHT(BV$1,2)),DATEVALUE("9/30/20"&amp;RIGHT(BW$1,2)),Holidays!$J$3:$J$937),
IF($T21&gt;=DATEVALUE("10/1/20"&amp;RIGHT(BV$1,2)),NETWORKDAYS($T21,DATEVALUE("9/30/20"&amp;RIGHT(BW$1,2)),Holidays!$J$3:$J$937),"")))),"")/(NETWORKDAYS($T21,$U21,Holidays!$J$3:$J$937)),0))</f>
        <v>0</v>
      </c>
      <c r="BX21" s="87">
        <f>IF($Q21="","",IFERROR(IF(OR(AND($T21&gt;=DATEVALUE("10/1/20"&amp;RIGHT(BW$1,2)),$T21&lt;=DATEVALUE("9/30/20"&amp;RIGHT(BX$1,2))),AND($U21&gt;=DATEVALUE("10/1/20"&amp;RIGHT(BW$1,2)),$U21&lt;=DATEVALUE("9/30/20"&amp;RIGHT(BX$1,2))),AND($T21&lt;=DATEVALUE("10/1/20"&amp;RIGHT(BW$1,2)),$U21&gt;=DATEVALUE("9/30/20"&amp;RIGHT(BX$1,2)))),
IF(AND($T21&gt;=DATEVALUE("10/1/20"&amp;RIGHT(BW$1,2)),$U21&lt;=DATEVALUE("9/30/20"&amp;RIGHT(BX$1,2))),NETWORKDAYS($T21,$U21,Holidays!$J$3:$J$937),
IF(AND($T21&lt;DATEVALUE("10/1/20"&amp;RIGHT(BW$1,2)),$U21&lt;=DATEVALUE("9/30/20"&amp;RIGHT(BX$1,2))),NETWORKDAYS(DATEVALUE("10/1/20"&amp;RIGHT(BW$1,2)),$U21,Holidays!$J$3:$J$937),
IF($T21&lt;DATEVALUE("10/1/20"&amp;RIGHT(BW$1,2)),NETWORKDAYS(DATEVALUE("10/1/20"&amp;RIGHT(BW$1,2)),DATEVALUE("9/30/20"&amp;RIGHT(BX$1,2)),Holidays!$J$3:$J$937),
IF($T21&gt;=DATEVALUE("10/1/20"&amp;RIGHT(BW$1,2)),NETWORKDAYS($T21,DATEVALUE("9/30/20"&amp;RIGHT(BX$1,2)),Holidays!$J$3:$J$937),"")))),"")/(NETWORKDAYS($T21,$U21,Holidays!$J$3:$J$937)),0))</f>
        <v>0</v>
      </c>
      <c r="BY21" s="87">
        <f>IF($Q21="","",IFERROR(IF(OR(AND($T21&gt;=DATEVALUE("10/1/20"&amp;RIGHT(BX$1,2)),$T21&lt;=DATEVALUE("9/30/20"&amp;RIGHT(BY$1,2))),AND($U21&gt;=DATEVALUE("10/1/20"&amp;RIGHT(BX$1,2)),$U21&lt;=DATEVALUE("9/30/20"&amp;RIGHT(BY$1,2))),AND($T21&lt;=DATEVALUE("10/1/20"&amp;RIGHT(BX$1,2)),$U21&gt;=DATEVALUE("9/30/20"&amp;RIGHT(BY$1,2)))),
IF(AND($T21&gt;=DATEVALUE("10/1/20"&amp;RIGHT(BX$1,2)),$U21&lt;=DATEVALUE("9/30/20"&amp;RIGHT(BY$1,2))),NETWORKDAYS($T21,$U21,Holidays!$J$3:$J$937),
IF(AND($T21&lt;DATEVALUE("10/1/20"&amp;RIGHT(BX$1,2)),$U21&lt;=DATEVALUE("9/30/20"&amp;RIGHT(BY$1,2))),NETWORKDAYS(DATEVALUE("10/1/20"&amp;RIGHT(BX$1,2)),$U21,Holidays!$J$3:$J$937),
IF($T21&lt;DATEVALUE("10/1/20"&amp;RIGHT(BX$1,2)),NETWORKDAYS(DATEVALUE("10/1/20"&amp;RIGHT(BX$1,2)),DATEVALUE("9/30/20"&amp;RIGHT(BY$1,2)),Holidays!$J$3:$J$937),
IF($T21&gt;=DATEVALUE("10/1/20"&amp;RIGHT(BX$1,2)),NETWORKDAYS($T21,DATEVALUE("9/30/20"&amp;RIGHT(BY$1,2)),Holidays!$J$3:$J$937),"")))),"")/(NETWORKDAYS($T21,$U21,Holidays!$J$3:$J$937)),0))</f>
        <v>0</v>
      </c>
      <c r="BZ21" s="87">
        <f>IF($Q21="","",IFERROR(IF(OR(AND($T21&gt;=DATEVALUE("10/1/20"&amp;RIGHT(BY$1,2)),$T21&lt;=DATEVALUE("9/30/20"&amp;RIGHT(BZ$1,2))),AND($U21&gt;=DATEVALUE("10/1/20"&amp;RIGHT(BY$1,2)),$U21&lt;=DATEVALUE("9/30/20"&amp;RIGHT(BZ$1,2))),AND($T21&lt;=DATEVALUE("10/1/20"&amp;RIGHT(BY$1,2)),$U21&gt;=DATEVALUE("9/30/20"&amp;RIGHT(BZ$1,2)))),
IF(AND($T21&gt;=DATEVALUE("10/1/20"&amp;RIGHT(BY$1,2)),$U21&lt;=DATEVALUE("9/30/20"&amp;RIGHT(BZ$1,2))),NETWORKDAYS($T21,$U21,Holidays!$J$3:$J$937),
IF(AND($T21&lt;DATEVALUE("10/1/20"&amp;RIGHT(BY$1,2)),$U21&lt;=DATEVALUE("9/30/20"&amp;RIGHT(BZ$1,2))),NETWORKDAYS(DATEVALUE("10/1/20"&amp;RIGHT(BY$1,2)),$U21,Holidays!$J$3:$J$937),
IF($T21&lt;DATEVALUE("10/1/20"&amp;RIGHT(BY$1,2)),NETWORKDAYS(DATEVALUE("10/1/20"&amp;RIGHT(BY$1,2)),DATEVALUE("9/30/20"&amp;RIGHT(BZ$1,2)),Holidays!$J$3:$J$937),
IF($T21&gt;=DATEVALUE("10/1/20"&amp;RIGHT(BY$1,2)),NETWORKDAYS($T21,DATEVALUE("9/30/20"&amp;RIGHT(BZ$1,2)),Holidays!$J$3:$J$937),"")))),"")/(NETWORKDAYS($T21,$U21,Holidays!$J$3:$J$937)),0))</f>
        <v>0</v>
      </c>
      <c r="CA21" s="87">
        <f>IF($Q21="","",IFERROR(IF(OR(AND($T21&gt;=DATEVALUE("10/1/20"&amp;RIGHT(BZ$1,2)),$T21&lt;=DATEVALUE("9/30/20"&amp;RIGHT(CA$1,2))),AND($U21&gt;=DATEVALUE("10/1/20"&amp;RIGHT(BZ$1,2)),$U21&lt;=DATEVALUE("9/30/20"&amp;RIGHT(CA$1,2))),AND($T21&lt;=DATEVALUE("10/1/20"&amp;RIGHT(BZ$1,2)),$U21&gt;=DATEVALUE("9/30/20"&amp;RIGHT(CA$1,2)))),
IF(AND($T21&gt;=DATEVALUE("10/1/20"&amp;RIGHT(BZ$1,2)),$U21&lt;=DATEVALUE("9/30/20"&amp;RIGHT(CA$1,2))),NETWORKDAYS($T21,$U21,Holidays!$J$3:$J$937),
IF(AND($T21&lt;DATEVALUE("10/1/20"&amp;RIGHT(BZ$1,2)),$U21&lt;=DATEVALUE("9/30/20"&amp;RIGHT(CA$1,2))),NETWORKDAYS(DATEVALUE("10/1/20"&amp;RIGHT(BZ$1,2)),$U21,Holidays!$J$3:$J$937),
IF($T21&lt;DATEVALUE("10/1/20"&amp;RIGHT(BZ$1,2)),NETWORKDAYS(DATEVALUE("10/1/20"&amp;RIGHT(BZ$1,2)),DATEVALUE("9/30/20"&amp;RIGHT(CA$1,2)),Holidays!$J$3:$J$937),
IF($T21&gt;=DATEVALUE("10/1/20"&amp;RIGHT(BZ$1,2)),NETWORKDAYS($T21,DATEVALUE("9/30/20"&amp;RIGHT(CA$1,2)),Holidays!$J$3:$J$937),"")))),"")/(NETWORKDAYS($T21,$U21,Holidays!$J$3:$J$937)),0))</f>
        <v>0</v>
      </c>
      <c r="CB21" s="87">
        <f>IF($Q21="","",IFERROR(IF(OR(AND($T21&gt;=DATEVALUE("10/1/20"&amp;RIGHT(CA$1,2)),$T21&lt;=DATEVALUE("9/30/20"&amp;RIGHT(CB$1,2))),AND($U21&gt;=DATEVALUE("10/1/20"&amp;RIGHT(CA$1,2)),$U21&lt;=DATEVALUE("9/30/20"&amp;RIGHT(CB$1,2))),AND($T21&lt;=DATEVALUE("10/1/20"&amp;RIGHT(CA$1,2)),$U21&gt;=DATEVALUE("9/30/20"&amp;RIGHT(CB$1,2)))),
IF(AND($T21&gt;=DATEVALUE("10/1/20"&amp;RIGHT(CA$1,2)),$U21&lt;=DATEVALUE("9/30/20"&amp;RIGHT(CB$1,2))),NETWORKDAYS($T21,$U21,Holidays!$J$3:$J$937),
IF(AND($T21&lt;DATEVALUE("10/1/20"&amp;RIGHT(CA$1,2)),$U21&lt;=DATEVALUE("9/30/20"&amp;RIGHT(CB$1,2))),NETWORKDAYS(DATEVALUE("10/1/20"&amp;RIGHT(CA$1,2)),$U21,Holidays!$J$3:$J$937),
IF($T21&lt;DATEVALUE("10/1/20"&amp;RIGHT(CA$1,2)),NETWORKDAYS(DATEVALUE("10/1/20"&amp;RIGHT(CA$1,2)),DATEVALUE("9/30/20"&amp;RIGHT(CB$1,2)),Holidays!$J$3:$J$937),
IF($T21&gt;=DATEVALUE("10/1/20"&amp;RIGHT(CA$1,2)),NETWORKDAYS($T21,DATEVALUE("9/30/20"&amp;RIGHT(CB$1,2)),Holidays!$J$3:$J$937),"")))),"")/(NETWORKDAYS($T21,$U21,Holidays!$J$3:$J$937)),0))</f>
        <v>0</v>
      </c>
    </row>
    <row r="22" spans="1:81">
      <c r="A22" s="78" t="s">
        <v>262</v>
      </c>
      <c r="B22" s="79" t="s">
        <v>117</v>
      </c>
      <c r="C22" s="87" t="s">
        <v>173</v>
      </c>
      <c r="D22" s="87" t="s">
        <v>146</v>
      </c>
      <c r="E22" s="87"/>
      <c r="F22" s="87"/>
      <c r="G22" s="87" t="s">
        <v>122</v>
      </c>
      <c r="H22" s="108">
        <v>5</v>
      </c>
      <c r="I22" s="87" t="s">
        <v>157</v>
      </c>
      <c r="J22" s="87" t="s">
        <v>124</v>
      </c>
      <c r="K22" s="108">
        <v>0</v>
      </c>
      <c r="L22" s="82">
        <f t="shared" si="4"/>
        <v>100</v>
      </c>
      <c r="M22" s="110">
        <f t="shared" si="5"/>
        <v>0</v>
      </c>
      <c r="N22" s="111">
        <f t="shared" si="12"/>
        <v>505.05</v>
      </c>
      <c r="O22" s="110">
        <f t="shared" si="6"/>
        <v>0</v>
      </c>
      <c r="P22" s="110">
        <f t="shared" si="0"/>
        <v>505.05</v>
      </c>
      <c r="Q22" s="108">
        <v>60</v>
      </c>
      <c r="R22" s="130">
        <f t="shared" si="7"/>
        <v>5.095890410958904</v>
      </c>
      <c r="S22" s="107">
        <v>45966</v>
      </c>
      <c r="T22" s="83">
        <f>IF(NOT(Q22=""),IF(NOT($S22=""),$S22,#REF!),"")</f>
        <v>45966</v>
      </c>
      <c r="U22" s="83">
        <f t="shared" si="8"/>
        <v>46026</v>
      </c>
      <c r="V22" s="83">
        <f t="shared" si="11"/>
        <v>46050</v>
      </c>
      <c r="W22" s="83">
        <f t="shared" si="13"/>
        <v>46057</v>
      </c>
      <c r="X22" s="84">
        <f t="shared" si="9"/>
        <v>505.05</v>
      </c>
      <c r="Y22" s="84">
        <f t="shared" si="10"/>
        <v>595.12878082191787</v>
      </c>
      <c r="AF22" s="87" t="s">
        <v>148</v>
      </c>
      <c r="AG22" s="87" t="s">
        <v>149</v>
      </c>
      <c r="AH22" s="103">
        <v>44711</v>
      </c>
      <c r="AL22" s="87">
        <f t="shared" ca="1" si="1"/>
        <v>0</v>
      </c>
      <c r="AN22" s="87">
        <f t="shared" ca="1" si="14"/>
        <v>0</v>
      </c>
      <c r="AO22" s="87">
        <f t="shared" ca="1" si="14"/>
        <v>0</v>
      </c>
      <c r="AP22" s="87">
        <f t="shared" ca="1" si="14"/>
        <v>0</v>
      </c>
      <c r="AQ22" s="87">
        <f t="shared" ca="1" si="14"/>
        <v>0</v>
      </c>
      <c r="AR22" s="87">
        <f t="shared" ca="1" si="14"/>
        <v>0</v>
      </c>
      <c r="AS22" s="87">
        <f t="shared" ca="1" si="14"/>
        <v>0</v>
      </c>
      <c r="AT22" s="87">
        <f t="shared" ca="1" si="14"/>
        <v>0</v>
      </c>
      <c r="AU22" s="87">
        <f t="shared" ca="1" si="14"/>
        <v>0</v>
      </c>
      <c r="AV22" s="87">
        <f t="shared" ca="1" si="14"/>
        <v>0</v>
      </c>
      <c r="AW22" s="87">
        <f t="shared" ca="1" si="14"/>
        <v>0</v>
      </c>
      <c r="AX22" s="87">
        <f t="shared" ca="1" si="15"/>
        <v>0</v>
      </c>
      <c r="AY22" s="87">
        <f t="shared" ca="1" si="15"/>
        <v>0</v>
      </c>
      <c r="AZ22" s="87">
        <f t="shared" ca="1" si="15"/>
        <v>0</v>
      </c>
      <c r="BA22" s="87">
        <f t="shared" ca="1" si="15"/>
        <v>0</v>
      </c>
      <c r="BB22" s="87">
        <f t="shared" ca="1" si="15"/>
        <v>0</v>
      </c>
      <c r="BC22" s="87">
        <f t="shared" ca="1" si="15"/>
        <v>0</v>
      </c>
      <c r="BD22" s="87">
        <f t="shared" ca="1" si="15"/>
        <v>0</v>
      </c>
      <c r="BE22" s="87">
        <f t="shared" ca="1" si="15"/>
        <v>0</v>
      </c>
      <c r="BF22" s="87">
        <f t="shared" ca="1" si="15"/>
        <v>0</v>
      </c>
      <c r="BG22" s="87">
        <f t="shared" ca="1" si="15"/>
        <v>0</v>
      </c>
      <c r="BI22" s="87">
        <f>IF($Q22="","",IFERROR(IF(OR(AND($T22&gt;=DATEVALUE("10/1/20"&amp;RIGHT(BH$1,2)),$T22&lt;=DATEVALUE("9/30/20"&amp;RIGHT(BI$1,2))),AND($U22&gt;=DATEVALUE("10/1/20"&amp;RIGHT(BH$1,2)),$U22&lt;=DATEVALUE("9/30/20"&amp;RIGHT(BI$1,2))),AND($T22&lt;=DATEVALUE("10/1/20"&amp;RIGHT(BH$1,2)),$U22&gt;=DATEVALUE("9/30/20"&amp;RIGHT(BI$1,2)))),
IF(AND($T22&gt;=DATEVALUE("10/1/20"&amp;RIGHT(BH$1,2)),$U22&lt;=DATEVALUE("9/30/20"&amp;RIGHT(BI$1,2))),NETWORKDAYS($T22,$U22,Holidays!$J$3:$J$937),
IF(AND($T22&lt;DATEVALUE("10/1/20"&amp;RIGHT(BH$1,2)),$U22&lt;=DATEVALUE("9/30/20"&amp;RIGHT(BI$1,2))),NETWORKDAYS(DATEVALUE("10/1/20"&amp;RIGHT(BH$1,2)),$U22,Holidays!$J$3:$J$937),
IF($T22&lt;DATEVALUE("10/1/20"&amp;RIGHT(BH$1,2)),NETWORKDAYS(DATEVALUE("10/1/20"&amp;RIGHT(BH$1,2)),DATEVALUE("9/30/20"&amp;RIGHT(BI$1,2)),Holidays!$J$3:$J$937),
IF($T22&gt;=DATEVALUE("10/1/20"&amp;RIGHT(BH$1,2)),NETWORKDAYS($T22,DATEVALUE("9/30/20"&amp;RIGHT(BI$1,2)),Holidays!$J$3:$J$937),"")))),"")/(NETWORKDAYS($T22,$U22,Holidays!$J$3:$J$937)),0))</f>
        <v>0</v>
      </c>
      <c r="BJ22" s="87">
        <f>IF($Q22="","",IFERROR(IF(OR(AND($T22&gt;=DATEVALUE("10/1/20"&amp;RIGHT(BI$1,2)),$T22&lt;=DATEVALUE("9/30/20"&amp;RIGHT(BJ$1,2))),AND($U22&gt;=DATEVALUE("10/1/20"&amp;RIGHT(BI$1,2)),$U22&lt;=DATEVALUE("9/30/20"&amp;RIGHT(BJ$1,2))),AND($T22&lt;=DATEVALUE("10/1/20"&amp;RIGHT(BI$1,2)),$U22&gt;=DATEVALUE("9/30/20"&amp;RIGHT(BJ$1,2)))),
IF(AND($T22&gt;=DATEVALUE("10/1/20"&amp;RIGHT(BI$1,2)),$U22&lt;=DATEVALUE("9/30/20"&amp;RIGHT(BJ$1,2))),NETWORKDAYS($T22,$U22,Holidays!$J$3:$J$937),
IF(AND($T22&lt;DATEVALUE("10/1/20"&amp;RIGHT(BI$1,2)),$U22&lt;=DATEVALUE("9/30/20"&amp;RIGHT(BJ$1,2))),NETWORKDAYS(DATEVALUE("10/1/20"&amp;RIGHT(BI$1,2)),$U22,Holidays!$J$3:$J$937),
IF($T22&lt;DATEVALUE("10/1/20"&amp;RIGHT(BI$1,2)),NETWORKDAYS(DATEVALUE("10/1/20"&amp;RIGHT(BI$1,2)),DATEVALUE("9/30/20"&amp;RIGHT(BJ$1,2)),Holidays!$J$3:$J$937),
IF($T22&gt;=DATEVALUE("10/1/20"&amp;RIGHT(BI$1,2)),NETWORKDAYS($T22,DATEVALUE("9/30/20"&amp;RIGHT(BJ$1,2)),Holidays!$J$3:$J$937),"")))),"")/(NETWORKDAYS($T22,$U22,Holidays!$J$3:$J$937)),0))</f>
        <v>0</v>
      </c>
      <c r="BK22" s="87">
        <f>IF($Q22="","",IFERROR(IF(OR(AND($T22&gt;=DATEVALUE("10/1/20"&amp;RIGHT(BJ$1,2)),$T22&lt;=DATEVALUE("9/30/20"&amp;RIGHT(BK$1,2))),AND($U22&gt;=DATEVALUE("10/1/20"&amp;RIGHT(BJ$1,2)),$U22&lt;=DATEVALUE("9/30/20"&amp;RIGHT(BK$1,2))),AND($T22&lt;=DATEVALUE("10/1/20"&amp;RIGHT(BJ$1,2)),$U22&gt;=DATEVALUE("9/30/20"&amp;RIGHT(BK$1,2)))),
IF(AND($T22&gt;=DATEVALUE("10/1/20"&amp;RIGHT(BJ$1,2)),$U22&lt;=DATEVALUE("9/30/20"&amp;RIGHT(BK$1,2))),NETWORKDAYS($T22,$U22,Holidays!$J$3:$J$937),
IF(AND($T22&lt;DATEVALUE("10/1/20"&amp;RIGHT(BJ$1,2)),$U22&lt;=DATEVALUE("9/30/20"&amp;RIGHT(BK$1,2))),NETWORKDAYS(DATEVALUE("10/1/20"&amp;RIGHT(BJ$1,2)),$U22,Holidays!$J$3:$J$937),
IF($T22&lt;DATEVALUE("10/1/20"&amp;RIGHT(BJ$1,2)),NETWORKDAYS(DATEVALUE("10/1/20"&amp;RIGHT(BJ$1,2)),DATEVALUE("9/30/20"&amp;RIGHT(BK$1,2)),Holidays!$J$3:$J$937),
IF($T22&gt;=DATEVALUE("10/1/20"&amp;RIGHT(BJ$1,2)),NETWORKDAYS($T22,DATEVALUE("9/30/20"&amp;RIGHT(BK$1,2)),Holidays!$J$3:$J$937),"")))),"")/(NETWORKDAYS($T22,$U22,Holidays!$J$3:$J$937)),0))</f>
        <v>0</v>
      </c>
      <c r="BL22" s="87">
        <f>IF($Q22="","",IFERROR(IF(OR(AND($T22&gt;=DATEVALUE("10/1/20"&amp;RIGHT(BK$1,2)),$T22&lt;=DATEVALUE("9/30/20"&amp;RIGHT(BL$1,2))),AND($U22&gt;=DATEVALUE("10/1/20"&amp;RIGHT(BK$1,2)),$U22&lt;=DATEVALUE("9/30/20"&amp;RIGHT(BL$1,2))),AND($T22&lt;=DATEVALUE("10/1/20"&amp;RIGHT(BK$1,2)),$U22&gt;=DATEVALUE("9/30/20"&amp;RIGHT(BL$1,2)))),
IF(AND($T22&gt;=DATEVALUE("10/1/20"&amp;RIGHT(BK$1,2)),$U22&lt;=DATEVALUE("9/30/20"&amp;RIGHT(BL$1,2))),NETWORKDAYS($T22,$U22,Holidays!$J$3:$J$937),
IF(AND($T22&lt;DATEVALUE("10/1/20"&amp;RIGHT(BK$1,2)),$U22&lt;=DATEVALUE("9/30/20"&amp;RIGHT(BL$1,2))),NETWORKDAYS(DATEVALUE("10/1/20"&amp;RIGHT(BK$1,2)),$U22,Holidays!$J$3:$J$937),
IF($T22&lt;DATEVALUE("10/1/20"&amp;RIGHT(BK$1,2)),NETWORKDAYS(DATEVALUE("10/1/20"&amp;RIGHT(BK$1,2)),DATEVALUE("9/30/20"&amp;RIGHT(BL$1,2)),Holidays!$J$3:$J$937),
IF($T22&gt;=DATEVALUE("10/1/20"&amp;RIGHT(BK$1,2)),NETWORKDAYS($T22,DATEVALUE("9/30/20"&amp;RIGHT(BL$1,2)),Holidays!$J$3:$J$937),"")))),"")/(NETWORKDAYS($T22,$U22,Holidays!$J$3:$J$937)),0))</f>
        <v>0</v>
      </c>
      <c r="BM22" s="87">
        <f>IF($Q22="","",IFERROR(IF(OR(AND($T22&gt;=DATEVALUE("10/1/20"&amp;RIGHT(BL$1,2)),$T22&lt;=DATEVALUE("9/30/20"&amp;RIGHT(BM$1,2))),AND($U22&gt;=DATEVALUE("10/1/20"&amp;RIGHT(BL$1,2)),$U22&lt;=DATEVALUE("9/30/20"&amp;RIGHT(BM$1,2))),AND($T22&lt;=DATEVALUE("10/1/20"&amp;RIGHT(BL$1,2)),$U22&gt;=DATEVALUE("9/30/20"&amp;RIGHT(BM$1,2)))),
IF(AND($T22&gt;=DATEVALUE("10/1/20"&amp;RIGHT(BL$1,2)),$U22&lt;=DATEVALUE("9/30/20"&amp;RIGHT(BM$1,2))),NETWORKDAYS($T22,$U22,Holidays!$J$3:$J$937),
IF(AND($T22&lt;DATEVALUE("10/1/20"&amp;RIGHT(BL$1,2)),$U22&lt;=DATEVALUE("9/30/20"&amp;RIGHT(BM$1,2))),NETWORKDAYS(DATEVALUE("10/1/20"&amp;RIGHT(BL$1,2)),$U22,Holidays!$J$3:$J$937),
IF($T22&lt;DATEVALUE("10/1/20"&amp;RIGHT(BL$1,2)),NETWORKDAYS(DATEVALUE("10/1/20"&amp;RIGHT(BL$1,2)),DATEVALUE("9/30/20"&amp;RIGHT(BM$1,2)),Holidays!$J$3:$J$937),
IF($T22&gt;=DATEVALUE("10/1/20"&amp;RIGHT(BL$1,2)),NETWORKDAYS($T22,DATEVALUE("9/30/20"&amp;RIGHT(BM$1,2)),Holidays!$J$3:$J$937),"")))),"")/(NETWORKDAYS($T22,$U22,Holidays!$J$3:$J$937)),0))</f>
        <v>0</v>
      </c>
      <c r="BN22" s="87">
        <f>IF($Q22="","",IFERROR(IF(OR(AND($T22&gt;=DATEVALUE("10/1/20"&amp;RIGHT(BM$1,2)),$T22&lt;=DATEVALUE("9/30/20"&amp;RIGHT(BN$1,2))),AND($U22&gt;=DATEVALUE("10/1/20"&amp;RIGHT(BM$1,2)),$U22&lt;=DATEVALUE("9/30/20"&amp;RIGHT(BN$1,2))),AND($T22&lt;=DATEVALUE("10/1/20"&amp;RIGHT(BM$1,2)),$U22&gt;=DATEVALUE("9/30/20"&amp;RIGHT(BN$1,2)))),
IF(AND($T22&gt;=DATEVALUE("10/1/20"&amp;RIGHT(BM$1,2)),$U22&lt;=DATEVALUE("9/30/20"&amp;RIGHT(BN$1,2))),NETWORKDAYS($T22,$U22,Holidays!$J$3:$J$937),
IF(AND($T22&lt;DATEVALUE("10/1/20"&amp;RIGHT(BM$1,2)),$U22&lt;=DATEVALUE("9/30/20"&amp;RIGHT(BN$1,2))),NETWORKDAYS(DATEVALUE("10/1/20"&amp;RIGHT(BM$1,2)),$U22,Holidays!$J$3:$J$937),
IF($T22&lt;DATEVALUE("10/1/20"&amp;RIGHT(BM$1,2)),NETWORKDAYS(DATEVALUE("10/1/20"&amp;RIGHT(BM$1,2)),DATEVALUE("9/30/20"&amp;RIGHT(BN$1,2)),Holidays!$J$3:$J$937),
IF($T22&gt;=DATEVALUE("10/1/20"&amp;RIGHT(BM$1,2)),NETWORKDAYS($T22,DATEVALUE("9/30/20"&amp;RIGHT(BN$1,2)),Holidays!$J$3:$J$937),"")))),"")/(NETWORKDAYS($T22,$U22,Holidays!$J$3:$J$937)),0))</f>
        <v>0</v>
      </c>
      <c r="BO22" s="87">
        <f>IF($Q22="","",IFERROR(IF(OR(AND($T22&gt;=DATEVALUE("10/1/20"&amp;RIGHT(BN$1,2)),$T22&lt;=DATEVALUE("9/30/20"&amp;RIGHT(BO$1,2))),AND($U22&gt;=DATEVALUE("10/1/20"&amp;RIGHT(BN$1,2)),$U22&lt;=DATEVALUE("9/30/20"&amp;RIGHT(BO$1,2))),AND($T22&lt;=DATEVALUE("10/1/20"&amp;RIGHT(BN$1,2)),$U22&gt;=DATEVALUE("9/30/20"&amp;RIGHT(BO$1,2)))),
IF(AND($T22&gt;=DATEVALUE("10/1/20"&amp;RIGHT(BN$1,2)),$U22&lt;=DATEVALUE("9/30/20"&amp;RIGHT(BO$1,2))),NETWORKDAYS($T22,$U22,Holidays!$J$3:$J$937),
IF(AND($T22&lt;DATEVALUE("10/1/20"&amp;RIGHT(BN$1,2)),$U22&lt;=DATEVALUE("9/30/20"&amp;RIGHT(BO$1,2))),NETWORKDAYS(DATEVALUE("10/1/20"&amp;RIGHT(BN$1,2)),$U22,Holidays!$J$3:$J$937),
IF($T22&lt;DATEVALUE("10/1/20"&amp;RIGHT(BN$1,2)),NETWORKDAYS(DATEVALUE("10/1/20"&amp;RIGHT(BN$1,2)),DATEVALUE("9/30/20"&amp;RIGHT(BO$1,2)),Holidays!$J$3:$J$937),
IF($T22&gt;=DATEVALUE("10/1/20"&amp;RIGHT(BN$1,2)),NETWORKDAYS($T22,DATEVALUE("9/30/20"&amp;RIGHT(BO$1,2)),Holidays!$J$3:$J$937),"")))),"")/(NETWORKDAYS($T22,$U22,Holidays!$J$3:$J$937)),0))</f>
        <v>0</v>
      </c>
      <c r="BP22" s="87">
        <f>IF($Q22="","",IFERROR(IF(OR(AND($T22&gt;=DATEVALUE("10/1/20"&amp;RIGHT(BO$1,2)),$T22&lt;=DATEVALUE("9/30/20"&amp;RIGHT(BP$1,2))),AND($U22&gt;=DATEVALUE("10/1/20"&amp;RIGHT(BO$1,2)),$U22&lt;=DATEVALUE("9/30/20"&amp;RIGHT(BP$1,2))),AND($T22&lt;=DATEVALUE("10/1/20"&amp;RIGHT(BO$1,2)),$U22&gt;=DATEVALUE("9/30/20"&amp;RIGHT(BP$1,2)))),
IF(AND($T22&gt;=DATEVALUE("10/1/20"&amp;RIGHT(BO$1,2)),$U22&lt;=DATEVALUE("9/30/20"&amp;RIGHT(BP$1,2))),NETWORKDAYS($T22,$U22,Holidays!$J$3:$J$937),
IF(AND($T22&lt;DATEVALUE("10/1/20"&amp;RIGHT(BO$1,2)),$U22&lt;=DATEVALUE("9/30/20"&amp;RIGHT(BP$1,2))),NETWORKDAYS(DATEVALUE("10/1/20"&amp;RIGHT(BO$1,2)),$U22,Holidays!$J$3:$J$937),
IF($T22&lt;DATEVALUE("10/1/20"&amp;RIGHT(BO$1,2)),NETWORKDAYS(DATEVALUE("10/1/20"&amp;RIGHT(BO$1,2)),DATEVALUE("9/30/20"&amp;RIGHT(BP$1,2)),Holidays!$J$3:$J$937),
IF($T22&gt;=DATEVALUE("10/1/20"&amp;RIGHT(BO$1,2)),NETWORKDAYS($T22,DATEVALUE("9/30/20"&amp;RIGHT(BP$1,2)),Holidays!$J$3:$J$937),"")))),"")/(NETWORKDAYS($T22,$U22,Holidays!$J$3:$J$937)),0))</f>
        <v>0</v>
      </c>
      <c r="BQ22" s="87">
        <f>IF($Q22="","",IFERROR(IF(OR(AND($T22&gt;=DATEVALUE("10/1/20"&amp;RIGHT(BP$1,2)),$T22&lt;=DATEVALUE("9/30/20"&amp;RIGHT(BQ$1,2))),AND($U22&gt;=DATEVALUE("10/1/20"&amp;RIGHT(BP$1,2)),$U22&lt;=DATEVALUE("9/30/20"&amp;RIGHT(BQ$1,2))),AND($T22&lt;=DATEVALUE("10/1/20"&amp;RIGHT(BP$1,2)),$U22&gt;=DATEVALUE("9/30/20"&amp;RIGHT(BQ$1,2)))),
IF(AND($T22&gt;=DATEVALUE("10/1/20"&amp;RIGHT(BP$1,2)),$U22&lt;=DATEVALUE("9/30/20"&amp;RIGHT(BQ$1,2))),NETWORKDAYS($T22,$U22,Holidays!$J$3:$J$937),
IF(AND($T22&lt;DATEVALUE("10/1/20"&amp;RIGHT(BP$1,2)),$U22&lt;=DATEVALUE("9/30/20"&amp;RIGHT(BQ$1,2))),NETWORKDAYS(DATEVALUE("10/1/20"&amp;RIGHT(BP$1,2)),$U22,Holidays!$J$3:$J$937),
IF($T22&lt;DATEVALUE("10/1/20"&amp;RIGHT(BP$1,2)),NETWORKDAYS(DATEVALUE("10/1/20"&amp;RIGHT(BP$1,2)),DATEVALUE("9/30/20"&amp;RIGHT(BQ$1,2)),Holidays!$J$3:$J$937),
IF($T22&gt;=DATEVALUE("10/1/20"&amp;RIGHT(BP$1,2)),NETWORKDAYS($T22,DATEVALUE("9/30/20"&amp;RIGHT(BQ$1,2)),Holidays!$J$3:$J$937),"")))),"")/(NETWORKDAYS($T22,$U22,Holidays!$J$3:$J$937)),0))</f>
        <v>0</v>
      </c>
      <c r="BR22" s="87">
        <f>IF($Q22="","",IFERROR(IF(OR(AND($T22&gt;=DATEVALUE("10/1/20"&amp;RIGHT(BQ$1,2)),$T22&lt;=DATEVALUE("9/30/20"&amp;RIGHT(BR$1,2))),AND($U22&gt;=DATEVALUE("10/1/20"&amp;RIGHT(BQ$1,2)),$U22&lt;=DATEVALUE("9/30/20"&amp;RIGHT(BR$1,2))),AND($T22&lt;=DATEVALUE("10/1/20"&amp;RIGHT(BQ$1,2)),$U22&gt;=DATEVALUE("9/30/20"&amp;RIGHT(BR$1,2)))),
IF(AND($T22&gt;=DATEVALUE("10/1/20"&amp;RIGHT(BQ$1,2)),$U22&lt;=DATEVALUE("9/30/20"&amp;RIGHT(BR$1,2))),NETWORKDAYS($T22,$U22,Holidays!$J$3:$J$937),
IF(AND($T22&lt;DATEVALUE("10/1/20"&amp;RIGHT(BQ$1,2)),$U22&lt;=DATEVALUE("9/30/20"&amp;RIGHT(BR$1,2))),NETWORKDAYS(DATEVALUE("10/1/20"&amp;RIGHT(BQ$1,2)),$U22,Holidays!$J$3:$J$937),
IF($T22&lt;DATEVALUE("10/1/20"&amp;RIGHT(BQ$1,2)),NETWORKDAYS(DATEVALUE("10/1/20"&amp;RIGHT(BQ$1,2)),DATEVALUE("9/30/20"&amp;RIGHT(BR$1,2)),Holidays!$J$3:$J$937),
IF($T22&gt;=DATEVALUE("10/1/20"&amp;RIGHT(BQ$1,2)),NETWORKDAYS($T22,DATEVALUE("9/30/20"&amp;RIGHT(BR$1,2)),Holidays!$J$3:$J$937),"")))),"")/(NETWORKDAYS($T22,$U22,Holidays!$J$3:$J$937)),0))</f>
        <v>0</v>
      </c>
      <c r="BS22" s="87">
        <f>IF($Q22="","",IFERROR(IF(OR(AND($T22&gt;=DATEVALUE("10/1/20"&amp;RIGHT(BR$1,2)),$T22&lt;=DATEVALUE("9/30/20"&amp;RIGHT(BS$1,2))),AND($U22&gt;=DATEVALUE("10/1/20"&amp;RIGHT(BR$1,2)),$U22&lt;=DATEVALUE("9/30/20"&amp;RIGHT(BS$1,2))),AND($T22&lt;=DATEVALUE("10/1/20"&amp;RIGHT(BR$1,2)),$U22&gt;=DATEVALUE("9/30/20"&amp;RIGHT(BS$1,2)))),
IF(AND($T22&gt;=DATEVALUE("10/1/20"&amp;RIGHT(BR$1,2)),$U22&lt;=DATEVALUE("9/30/20"&amp;RIGHT(BS$1,2))),NETWORKDAYS($T22,$U22,Holidays!$J$3:$J$937),
IF(AND($T22&lt;DATEVALUE("10/1/20"&amp;RIGHT(BR$1,2)),$U22&lt;=DATEVALUE("9/30/20"&amp;RIGHT(BS$1,2))),NETWORKDAYS(DATEVALUE("10/1/20"&amp;RIGHT(BR$1,2)),$U22,Holidays!$J$3:$J$937),
IF($T22&lt;DATEVALUE("10/1/20"&amp;RIGHT(BR$1,2)),NETWORKDAYS(DATEVALUE("10/1/20"&amp;RIGHT(BR$1,2)),DATEVALUE("9/30/20"&amp;RIGHT(BS$1,2)),Holidays!$J$3:$J$937),
IF($T22&gt;=DATEVALUE("10/1/20"&amp;RIGHT(BR$1,2)),NETWORKDAYS($T22,DATEVALUE("9/30/20"&amp;RIGHT(BS$1,2)),Holidays!$J$3:$J$937),"")))),"")/(NETWORKDAYS($T22,$U22,Holidays!$J$3:$J$937)),0))</f>
        <v>1</v>
      </c>
      <c r="BT22" s="87">
        <f>IF($Q22="","",IFERROR(IF(OR(AND($T22&gt;=DATEVALUE("10/1/20"&amp;RIGHT(BS$1,2)),$T22&lt;=DATEVALUE("9/30/20"&amp;RIGHT(BT$1,2))),AND($U22&gt;=DATEVALUE("10/1/20"&amp;RIGHT(BS$1,2)),$U22&lt;=DATEVALUE("9/30/20"&amp;RIGHT(BT$1,2))),AND($T22&lt;=DATEVALUE("10/1/20"&amp;RIGHT(BS$1,2)),$U22&gt;=DATEVALUE("9/30/20"&amp;RIGHT(BT$1,2)))),
IF(AND($T22&gt;=DATEVALUE("10/1/20"&amp;RIGHT(BS$1,2)),$U22&lt;=DATEVALUE("9/30/20"&amp;RIGHT(BT$1,2))),NETWORKDAYS($T22,$U22,Holidays!$J$3:$J$937),
IF(AND($T22&lt;DATEVALUE("10/1/20"&amp;RIGHT(BS$1,2)),$U22&lt;=DATEVALUE("9/30/20"&amp;RIGHT(BT$1,2))),NETWORKDAYS(DATEVALUE("10/1/20"&amp;RIGHT(BS$1,2)),$U22,Holidays!$J$3:$J$937),
IF($T22&lt;DATEVALUE("10/1/20"&amp;RIGHT(BS$1,2)),NETWORKDAYS(DATEVALUE("10/1/20"&amp;RIGHT(BS$1,2)),DATEVALUE("9/30/20"&amp;RIGHT(BT$1,2)),Holidays!$J$3:$J$937),
IF($T22&gt;=DATEVALUE("10/1/20"&amp;RIGHT(BS$1,2)),NETWORKDAYS($T22,DATEVALUE("9/30/20"&amp;RIGHT(BT$1,2)),Holidays!$J$3:$J$937),"")))),"")/(NETWORKDAYS($T22,$U22,Holidays!$J$3:$J$937)),0))</f>
        <v>0</v>
      </c>
      <c r="BU22" s="87">
        <f>IF($Q22="","",IFERROR(IF(OR(AND($T22&gt;=DATEVALUE("10/1/20"&amp;RIGHT(BT$1,2)),$T22&lt;=DATEVALUE("9/30/20"&amp;RIGHT(BU$1,2))),AND($U22&gt;=DATEVALUE("10/1/20"&amp;RIGHT(BT$1,2)),$U22&lt;=DATEVALUE("9/30/20"&amp;RIGHT(BU$1,2))),AND($T22&lt;=DATEVALUE("10/1/20"&amp;RIGHT(BT$1,2)),$U22&gt;=DATEVALUE("9/30/20"&amp;RIGHT(BU$1,2)))),
IF(AND($T22&gt;=DATEVALUE("10/1/20"&amp;RIGHT(BT$1,2)),$U22&lt;=DATEVALUE("9/30/20"&amp;RIGHT(BU$1,2))),NETWORKDAYS($T22,$U22,Holidays!$J$3:$J$937),
IF(AND($T22&lt;DATEVALUE("10/1/20"&amp;RIGHT(BT$1,2)),$U22&lt;=DATEVALUE("9/30/20"&amp;RIGHT(BU$1,2))),NETWORKDAYS(DATEVALUE("10/1/20"&amp;RIGHT(BT$1,2)),$U22,Holidays!$J$3:$J$937),
IF($T22&lt;DATEVALUE("10/1/20"&amp;RIGHT(BT$1,2)),NETWORKDAYS(DATEVALUE("10/1/20"&amp;RIGHT(BT$1,2)),DATEVALUE("9/30/20"&amp;RIGHT(BU$1,2)),Holidays!$J$3:$J$937),
IF($T22&gt;=DATEVALUE("10/1/20"&amp;RIGHT(BT$1,2)),NETWORKDAYS($T22,DATEVALUE("9/30/20"&amp;RIGHT(BU$1,2)),Holidays!$J$3:$J$937),"")))),"")/(NETWORKDAYS($T22,$U22,Holidays!$J$3:$J$937)),0))</f>
        <v>0</v>
      </c>
      <c r="BV22" s="87">
        <f>IF($Q22="","",IFERROR(IF(OR(AND($T22&gt;=DATEVALUE("10/1/20"&amp;RIGHT(BU$1,2)),$T22&lt;=DATEVALUE("9/30/20"&amp;RIGHT(BV$1,2))),AND($U22&gt;=DATEVALUE("10/1/20"&amp;RIGHT(BU$1,2)),$U22&lt;=DATEVALUE("9/30/20"&amp;RIGHT(BV$1,2))),AND($T22&lt;=DATEVALUE("10/1/20"&amp;RIGHT(BU$1,2)),$U22&gt;=DATEVALUE("9/30/20"&amp;RIGHT(BV$1,2)))),
IF(AND($T22&gt;=DATEVALUE("10/1/20"&amp;RIGHT(BU$1,2)),$U22&lt;=DATEVALUE("9/30/20"&amp;RIGHT(BV$1,2))),NETWORKDAYS($T22,$U22,Holidays!$J$3:$J$937),
IF(AND($T22&lt;DATEVALUE("10/1/20"&amp;RIGHT(BU$1,2)),$U22&lt;=DATEVALUE("9/30/20"&amp;RIGHT(BV$1,2))),NETWORKDAYS(DATEVALUE("10/1/20"&amp;RIGHT(BU$1,2)),$U22,Holidays!$J$3:$J$937),
IF($T22&lt;DATEVALUE("10/1/20"&amp;RIGHT(BU$1,2)),NETWORKDAYS(DATEVALUE("10/1/20"&amp;RIGHT(BU$1,2)),DATEVALUE("9/30/20"&amp;RIGHT(BV$1,2)),Holidays!$J$3:$J$937),
IF($T22&gt;=DATEVALUE("10/1/20"&amp;RIGHT(BU$1,2)),NETWORKDAYS($T22,DATEVALUE("9/30/20"&amp;RIGHT(BV$1,2)),Holidays!$J$3:$J$937),"")))),"")/(NETWORKDAYS($T22,$U22,Holidays!$J$3:$J$937)),0))</f>
        <v>0</v>
      </c>
      <c r="BW22" s="87">
        <f>IF($Q22="","",IFERROR(IF(OR(AND($T22&gt;=DATEVALUE("10/1/20"&amp;RIGHT(BV$1,2)),$T22&lt;=DATEVALUE("9/30/20"&amp;RIGHT(BW$1,2))),AND($U22&gt;=DATEVALUE("10/1/20"&amp;RIGHT(BV$1,2)),$U22&lt;=DATEVALUE("9/30/20"&amp;RIGHT(BW$1,2))),AND($T22&lt;=DATEVALUE("10/1/20"&amp;RIGHT(BV$1,2)),$U22&gt;=DATEVALUE("9/30/20"&amp;RIGHT(BW$1,2)))),
IF(AND($T22&gt;=DATEVALUE("10/1/20"&amp;RIGHT(BV$1,2)),$U22&lt;=DATEVALUE("9/30/20"&amp;RIGHT(BW$1,2))),NETWORKDAYS($T22,$U22,Holidays!$J$3:$J$937),
IF(AND($T22&lt;DATEVALUE("10/1/20"&amp;RIGHT(BV$1,2)),$U22&lt;=DATEVALUE("9/30/20"&amp;RIGHT(BW$1,2))),NETWORKDAYS(DATEVALUE("10/1/20"&amp;RIGHT(BV$1,2)),$U22,Holidays!$J$3:$J$937),
IF($T22&lt;DATEVALUE("10/1/20"&amp;RIGHT(BV$1,2)),NETWORKDAYS(DATEVALUE("10/1/20"&amp;RIGHT(BV$1,2)),DATEVALUE("9/30/20"&amp;RIGHT(BW$1,2)),Holidays!$J$3:$J$937),
IF($T22&gt;=DATEVALUE("10/1/20"&amp;RIGHT(BV$1,2)),NETWORKDAYS($T22,DATEVALUE("9/30/20"&amp;RIGHT(BW$1,2)),Holidays!$J$3:$J$937),"")))),"")/(NETWORKDAYS($T22,$U22,Holidays!$J$3:$J$937)),0))</f>
        <v>0</v>
      </c>
      <c r="BX22" s="87">
        <f>IF($Q22="","",IFERROR(IF(OR(AND($T22&gt;=DATEVALUE("10/1/20"&amp;RIGHT(BW$1,2)),$T22&lt;=DATEVALUE("9/30/20"&amp;RIGHT(BX$1,2))),AND($U22&gt;=DATEVALUE("10/1/20"&amp;RIGHT(BW$1,2)),$U22&lt;=DATEVALUE("9/30/20"&amp;RIGHT(BX$1,2))),AND($T22&lt;=DATEVALUE("10/1/20"&amp;RIGHT(BW$1,2)),$U22&gt;=DATEVALUE("9/30/20"&amp;RIGHT(BX$1,2)))),
IF(AND($T22&gt;=DATEVALUE("10/1/20"&amp;RIGHT(BW$1,2)),$U22&lt;=DATEVALUE("9/30/20"&amp;RIGHT(BX$1,2))),NETWORKDAYS($T22,$U22,Holidays!$J$3:$J$937),
IF(AND($T22&lt;DATEVALUE("10/1/20"&amp;RIGHT(BW$1,2)),$U22&lt;=DATEVALUE("9/30/20"&amp;RIGHT(BX$1,2))),NETWORKDAYS(DATEVALUE("10/1/20"&amp;RIGHT(BW$1,2)),$U22,Holidays!$J$3:$J$937),
IF($T22&lt;DATEVALUE("10/1/20"&amp;RIGHT(BW$1,2)),NETWORKDAYS(DATEVALUE("10/1/20"&amp;RIGHT(BW$1,2)),DATEVALUE("9/30/20"&amp;RIGHT(BX$1,2)),Holidays!$J$3:$J$937),
IF($T22&gt;=DATEVALUE("10/1/20"&amp;RIGHT(BW$1,2)),NETWORKDAYS($T22,DATEVALUE("9/30/20"&amp;RIGHT(BX$1,2)),Holidays!$J$3:$J$937),"")))),"")/(NETWORKDAYS($T22,$U22,Holidays!$J$3:$J$937)),0))</f>
        <v>0</v>
      </c>
      <c r="BY22" s="87">
        <f>IF($Q22="","",IFERROR(IF(OR(AND($T22&gt;=DATEVALUE("10/1/20"&amp;RIGHT(BX$1,2)),$T22&lt;=DATEVALUE("9/30/20"&amp;RIGHT(BY$1,2))),AND($U22&gt;=DATEVALUE("10/1/20"&amp;RIGHT(BX$1,2)),$U22&lt;=DATEVALUE("9/30/20"&amp;RIGHT(BY$1,2))),AND($T22&lt;=DATEVALUE("10/1/20"&amp;RIGHT(BX$1,2)),$U22&gt;=DATEVALUE("9/30/20"&amp;RIGHT(BY$1,2)))),
IF(AND($T22&gt;=DATEVALUE("10/1/20"&amp;RIGHT(BX$1,2)),$U22&lt;=DATEVALUE("9/30/20"&amp;RIGHT(BY$1,2))),NETWORKDAYS($T22,$U22,Holidays!$J$3:$J$937),
IF(AND($T22&lt;DATEVALUE("10/1/20"&amp;RIGHT(BX$1,2)),$U22&lt;=DATEVALUE("9/30/20"&amp;RIGHT(BY$1,2))),NETWORKDAYS(DATEVALUE("10/1/20"&amp;RIGHT(BX$1,2)),$U22,Holidays!$J$3:$J$937),
IF($T22&lt;DATEVALUE("10/1/20"&amp;RIGHT(BX$1,2)),NETWORKDAYS(DATEVALUE("10/1/20"&amp;RIGHT(BX$1,2)),DATEVALUE("9/30/20"&amp;RIGHT(BY$1,2)),Holidays!$J$3:$J$937),
IF($T22&gt;=DATEVALUE("10/1/20"&amp;RIGHT(BX$1,2)),NETWORKDAYS($T22,DATEVALUE("9/30/20"&amp;RIGHT(BY$1,2)),Holidays!$J$3:$J$937),"")))),"")/(NETWORKDAYS($T22,$U22,Holidays!$J$3:$J$937)),0))</f>
        <v>0</v>
      </c>
      <c r="BZ22" s="87">
        <f>IF($Q22="","",IFERROR(IF(OR(AND($T22&gt;=DATEVALUE("10/1/20"&amp;RIGHT(BY$1,2)),$T22&lt;=DATEVALUE("9/30/20"&amp;RIGHT(BZ$1,2))),AND($U22&gt;=DATEVALUE("10/1/20"&amp;RIGHT(BY$1,2)),$U22&lt;=DATEVALUE("9/30/20"&amp;RIGHT(BZ$1,2))),AND($T22&lt;=DATEVALUE("10/1/20"&amp;RIGHT(BY$1,2)),$U22&gt;=DATEVALUE("9/30/20"&amp;RIGHT(BZ$1,2)))),
IF(AND($T22&gt;=DATEVALUE("10/1/20"&amp;RIGHT(BY$1,2)),$U22&lt;=DATEVALUE("9/30/20"&amp;RIGHT(BZ$1,2))),NETWORKDAYS($T22,$U22,Holidays!$J$3:$J$937),
IF(AND($T22&lt;DATEVALUE("10/1/20"&amp;RIGHT(BY$1,2)),$U22&lt;=DATEVALUE("9/30/20"&amp;RIGHT(BZ$1,2))),NETWORKDAYS(DATEVALUE("10/1/20"&amp;RIGHT(BY$1,2)),$U22,Holidays!$J$3:$J$937),
IF($T22&lt;DATEVALUE("10/1/20"&amp;RIGHT(BY$1,2)),NETWORKDAYS(DATEVALUE("10/1/20"&amp;RIGHT(BY$1,2)),DATEVALUE("9/30/20"&amp;RIGHT(BZ$1,2)),Holidays!$J$3:$J$937),
IF($T22&gt;=DATEVALUE("10/1/20"&amp;RIGHT(BY$1,2)),NETWORKDAYS($T22,DATEVALUE("9/30/20"&amp;RIGHT(BZ$1,2)),Holidays!$J$3:$J$937),"")))),"")/(NETWORKDAYS($T22,$U22,Holidays!$J$3:$J$937)),0))</f>
        <v>0</v>
      </c>
      <c r="CA22" s="87">
        <f>IF($Q22="","",IFERROR(IF(OR(AND($T22&gt;=DATEVALUE("10/1/20"&amp;RIGHT(BZ$1,2)),$T22&lt;=DATEVALUE("9/30/20"&amp;RIGHT(CA$1,2))),AND($U22&gt;=DATEVALUE("10/1/20"&amp;RIGHT(BZ$1,2)),$U22&lt;=DATEVALUE("9/30/20"&amp;RIGHT(CA$1,2))),AND($T22&lt;=DATEVALUE("10/1/20"&amp;RIGHT(BZ$1,2)),$U22&gt;=DATEVALUE("9/30/20"&amp;RIGHT(CA$1,2)))),
IF(AND($T22&gt;=DATEVALUE("10/1/20"&amp;RIGHT(BZ$1,2)),$U22&lt;=DATEVALUE("9/30/20"&amp;RIGHT(CA$1,2))),NETWORKDAYS($T22,$U22,Holidays!$J$3:$J$937),
IF(AND($T22&lt;DATEVALUE("10/1/20"&amp;RIGHT(BZ$1,2)),$U22&lt;=DATEVALUE("9/30/20"&amp;RIGHT(CA$1,2))),NETWORKDAYS(DATEVALUE("10/1/20"&amp;RIGHT(BZ$1,2)),$U22,Holidays!$J$3:$J$937),
IF($T22&lt;DATEVALUE("10/1/20"&amp;RIGHT(BZ$1,2)),NETWORKDAYS(DATEVALUE("10/1/20"&amp;RIGHT(BZ$1,2)),DATEVALUE("9/30/20"&amp;RIGHT(CA$1,2)),Holidays!$J$3:$J$937),
IF($T22&gt;=DATEVALUE("10/1/20"&amp;RIGHT(BZ$1,2)),NETWORKDAYS($T22,DATEVALUE("9/30/20"&amp;RIGHT(CA$1,2)),Holidays!$J$3:$J$937),"")))),"")/(NETWORKDAYS($T22,$U22,Holidays!$J$3:$J$937)),0))</f>
        <v>0</v>
      </c>
      <c r="CB22" s="87">
        <f>IF($Q22="","",IFERROR(IF(OR(AND($T22&gt;=DATEVALUE("10/1/20"&amp;RIGHT(CA$1,2)),$T22&lt;=DATEVALUE("9/30/20"&amp;RIGHT(CB$1,2))),AND($U22&gt;=DATEVALUE("10/1/20"&amp;RIGHT(CA$1,2)),$U22&lt;=DATEVALUE("9/30/20"&amp;RIGHT(CB$1,2))),AND($T22&lt;=DATEVALUE("10/1/20"&amp;RIGHT(CA$1,2)),$U22&gt;=DATEVALUE("9/30/20"&amp;RIGHT(CB$1,2)))),
IF(AND($T22&gt;=DATEVALUE("10/1/20"&amp;RIGHT(CA$1,2)),$U22&lt;=DATEVALUE("9/30/20"&amp;RIGHT(CB$1,2))),NETWORKDAYS($T22,$U22,Holidays!$J$3:$J$937),
IF(AND($T22&lt;DATEVALUE("10/1/20"&amp;RIGHT(CA$1,2)),$U22&lt;=DATEVALUE("9/30/20"&amp;RIGHT(CB$1,2))),NETWORKDAYS(DATEVALUE("10/1/20"&amp;RIGHT(CA$1,2)),$U22,Holidays!$J$3:$J$937),
IF($T22&lt;DATEVALUE("10/1/20"&amp;RIGHT(CA$1,2)),NETWORKDAYS(DATEVALUE("10/1/20"&amp;RIGHT(CA$1,2)),DATEVALUE("9/30/20"&amp;RIGHT(CB$1,2)),Holidays!$J$3:$J$937),
IF($T22&gt;=DATEVALUE("10/1/20"&amp;RIGHT(CA$1,2)),NETWORKDAYS($T22,DATEVALUE("9/30/20"&amp;RIGHT(CB$1,2)),Holidays!$J$3:$J$937),"")))),"")/(NETWORKDAYS($T22,$U22,Holidays!$J$3:$J$937)),0))</f>
        <v>0</v>
      </c>
    </row>
    <row r="23" spans="1:81">
      <c r="A23" s="78" t="s">
        <v>262</v>
      </c>
      <c r="B23" s="79" t="s">
        <v>117</v>
      </c>
      <c r="C23" s="87" t="s">
        <v>173</v>
      </c>
      <c r="D23" s="87" t="s">
        <v>146</v>
      </c>
      <c r="E23" s="87"/>
      <c r="F23" s="87"/>
      <c r="G23" s="87" t="s">
        <v>122</v>
      </c>
      <c r="H23" s="108">
        <v>40</v>
      </c>
      <c r="I23" s="87" t="s">
        <v>157</v>
      </c>
      <c r="J23" s="87" t="s">
        <v>124</v>
      </c>
      <c r="K23" s="108">
        <v>0</v>
      </c>
      <c r="L23" s="82">
        <f t="shared" si="4"/>
        <v>100</v>
      </c>
      <c r="M23" s="110">
        <f t="shared" si="5"/>
        <v>0</v>
      </c>
      <c r="N23" s="111">
        <f t="shared" si="12"/>
        <v>4040.4</v>
      </c>
      <c r="O23" s="110">
        <f t="shared" si="6"/>
        <v>0</v>
      </c>
      <c r="P23" s="110">
        <f t="shared" si="0"/>
        <v>4040.4</v>
      </c>
      <c r="Q23" s="108">
        <v>60</v>
      </c>
      <c r="R23" s="130">
        <f t="shared" si="7"/>
        <v>5.095890410958904</v>
      </c>
      <c r="S23" s="107">
        <v>45966</v>
      </c>
      <c r="T23" s="83">
        <f>IF(NOT(Q23=""),IF(NOT($S23=""),$S23,#REF!),"")</f>
        <v>45966</v>
      </c>
      <c r="U23" s="83">
        <f t="shared" si="8"/>
        <v>46026</v>
      </c>
      <c r="V23" s="83">
        <f t="shared" si="11"/>
        <v>46050</v>
      </c>
      <c r="W23" s="83">
        <f t="shared" si="13"/>
        <v>46057</v>
      </c>
      <c r="X23" s="84">
        <f t="shared" si="9"/>
        <v>4040.4</v>
      </c>
      <c r="Y23" s="84">
        <f t="shared" si="10"/>
        <v>4761.030246575343</v>
      </c>
      <c r="AF23" s="87" t="s">
        <v>151</v>
      </c>
      <c r="AG23" s="87" t="s">
        <v>152</v>
      </c>
      <c r="AH23" s="103">
        <v>44746</v>
      </c>
      <c r="AL23" s="87">
        <f t="shared" ca="1" si="1"/>
        <v>0</v>
      </c>
      <c r="AN23" s="87">
        <f t="shared" ca="1" si="14"/>
        <v>0</v>
      </c>
      <c r="AO23" s="87">
        <f t="shared" ca="1" si="14"/>
        <v>0</v>
      </c>
      <c r="AP23" s="87">
        <f t="shared" ca="1" si="14"/>
        <v>0</v>
      </c>
      <c r="AQ23" s="87">
        <f t="shared" ca="1" si="14"/>
        <v>0</v>
      </c>
      <c r="AR23" s="87">
        <f t="shared" ca="1" si="14"/>
        <v>0</v>
      </c>
      <c r="AS23" s="87">
        <f t="shared" ca="1" si="14"/>
        <v>0</v>
      </c>
      <c r="AT23" s="87">
        <f t="shared" ca="1" si="14"/>
        <v>0</v>
      </c>
      <c r="AU23" s="87">
        <f t="shared" ca="1" si="14"/>
        <v>0</v>
      </c>
      <c r="AV23" s="87">
        <f t="shared" ca="1" si="14"/>
        <v>0</v>
      </c>
      <c r="AW23" s="87">
        <f t="shared" ca="1" si="14"/>
        <v>0</v>
      </c>
      <c r="AX23" s="87">
        <f t="shared" ca="1" si="15"/>
        <v>0</v>
      </c>
      <c r="AY23" s="87">
        <f t="shared" ca="1" si="15"/>
        <v>0</v>
      </c>
      <c r="AZ23" s="87">
        <f t="shared" ca="1" si="15"/>
        <v>0</v>
      </c>
      <c r="BA23" s="87">
        <f t="shared" ca="1" si="15"/>
        <v>0</v>
      </c>
      <c r="BB23" s="87">
        <f t="shared" ca="1" si="15"/>
        <v>0</v>
      </c>
      <c r="BC23" s="87">
        <f t="shared" ca="1" si="15"/>
        <v>0</v>
      </c>
      <c r="BD23" s="87">
        <f t="shared" ca="1" si="15"/>
        <v>0</v>
      </c>
      <c r="BE23" s="87">
        <f t="shared" ca="1" si="15"/>
        <v>0</v>
      </c>
      <c r="BF23" s="87">
        <f t="shared" ca="1" si="15"/>
        <v>0</v>
      </c>
      <c r="BG23" s="87">
        <f t="shared" ca="1" si="15"/>
        <v>0</v>
      </c>
      <c r="BI23" s="87">
        <f>IF($Q23="","",IFERROR(IF(OR(AND($T23&gt;=DATEVALUE("10/1/20"&amp;RIGHT(BH$1,2)),$T23&lt;=DATEVALUE("9/30/20"&amp;RIGHT(BI$1,2))),AND($U23&gt;=DATEVALUE("10/1/20"&amp;RIGHT(BH$1,2)),$U23&lt;=DATEVALUE("9/30/20"&amp;RIGHT(BI$1,2))),AND($T23&lt;=DATEVALUE("10/1/20"&amp;RIGHT(BH$1,2)),$U23&gt;=DATEVALUE("9/30/20"&amp;RIGHT(BI$1,2)))),
IF(AND($T23&gt;=DATEVALUE("10/1/20"&amp;RIGHT(BH$1,2)),$U23&lt;=DATEVALUE("9/30/20"&amp;RIGHT(BI$1,2))),NETWORKDAYS($T23,$U23,Holidays!$J$3:$J$937),
IF(AND($T23&lt;DATEVALUE("10/1/20"&amp;RIGHT(BH$1,2)),$U23&lt;=DATEVALUE("9/30/20"&amp;RIGHT(BI$1,2))),NETWORKDAYS(DATEVALUE("10/1/20"&amp;RIGHT(BH$1,2)),$U23,Holidays!$J$3:$J$937),
IF($T23&lt;DATEVALUE("10/1/20"&amp;RIGHT(BH$1,2)),NETWORKDAYS(DATEVALUE("10/1/20"&amp;RIGHT(BH$1,2)),DATEVALUE("9/30/20"&amp;RIGHT(BI$1,2)),Holidays!$J$3:$J$937),
IF($T23&gt;=DATEVALUE("10/1/20"&amp;RIGHT(BH$1,2)),NETWORKDAYS($T23,DATEVALUE("9/30/20"&amp;RIGHT(BI$1,2)),Holidays!$J$3:$J$937),"")))),"")/(NETWORKDAYS($T23,$U23,Holidays!$J$3:$J$937)),0))</f>
        <v>0</v>
      </c>
      <c r="BJ23" s="87">
        <f>IF($Q23="","",IFERROR(IF(OR(AND($T23&gt;=DATEVALUE("10/1/20"&amp;RIGHT(BI$1,2)),$T23&lt;=DATEVALUE("9/30/20"&amp;RIGHT(BJ$1,2))),AND($U23&gt;=DATEVALUE("10/1/20"&amp;RIGHT(BI$1,2)),$U23&lt;=DATEVALUE("9/30/20"&amp;RIGHT(BJ$1,2))),AND($T23&lt;=DATEVALUE("10/1/20"&amp;RIGHT(BI$1,2)),$U23&gt;=DATEVALUE("9/30/20"&amp;RIGHT(BJ$1,2)))),
IF(AND($T23&gt;=DATEVALUE("10/1/20"&amp;RIGHT(BI$1,2)),$U23&lt;=DATEVALUE("9/30/20"&amp;RIGHT(BJ$1,2))),NETWORKDAYS($T23,$U23,Holidays!$J$3:$J$937),
IF(AND($T23&lt;DATEVALUE("10/1/20"&amp;RIGHT(BI$1,2)),$U23&lt;=DATEVALUE("9/30/20"&amp;RIGHT(BJ$1,2))),NETWORKDAYS(DATEVALUE("10/1/20"&amp;RIGHT(BI$1,2)),$U23,Holidays!$J$3:$J$937),
IF($T23&lt;DATEVALUE("10/1/20"&amp;RIGHT(BI$1,2)),NETWORKDAYS(DATEVALUE("10/1/20"&amp;RIGHT(BI$1,2)),DATEVALUE("9/30/20"&amp;RIGHT(BJ$1,2)),Holidays!$J$3:$J$937),
IF($T23&gt;=DATEVALUE("10/1/20"&amp;RIGHT(BI$1,2)),NETWORKDAYS($T23,DATEVALUE("9/30/20"&amp;RIGHT(BJ$1,2)),Holidays!$J$3:$J$937),"")))),"")/(NETWORKDAYS($T23,$U23,Holidays!$J$3:$J$937)),0))</f>
        <v>0</v>
      </c>
      <c r="BK23" s="87">
        <f>IF($Q23="","",IFERROR(IF(OR(AND($T23&gt;=DATEVALUE("10/1/20"&amp;RIGHT(BJ$1,2)),$T23&lt;=DATEVALUE("9/30/20"&amp;RIGHT(BK$1,2))),AND($U23&gt;=DATEVALUE("10/1/20"&amp;RIGHT(BJ$1,2)),$U23&lt;=DATEVALUE("9/30/20"&amp;RIGHT(BK$1,2))),AND($T23&lt;=DATEVALUE("10/1/20"&amp;RIGHT(BJ$1,2)),$U23&gt;=DATEVALUE("9/30/20"&amp;RIGHT(BK$1,2)))),
IF(AND($T23&gt;=DATEVALUE("10/1/20"&amp;RIGHT(BJ$1,2)),$U23&lt;=DATEVALUE("9/30/20"&amp;RIGHT(BK$1,2))),NETWORKDAYS($T23,$U23,Holidays!$J$3:$J$937),
IF(AND($T23&lt;DATEVALUE("10/1/20"&amp;RIGHT(BJ$1,2)),$U23&lt;=DATEVALUE("9/30/20"&amp;RIGHT(BK$1,2))),NETWORKDAYS(DATEVALUE("10/1/20"&amp;RIGHT(BJ$1,2)),$U23,Holidays!$J$3:$J$937),
IF($T23&lt;DATEVALUE("10/1/20"&amp;RIGHT(BJ$1,2)),NETWORKDAYS(DATEVALUE("10/1/20"&amp;RIGHT(BJ$1,2)),DATEVALUE("9/30/20"&amp;RIGHT(BK$1,2)),Holidays!$J$3:$J$937),
IF($T23&gt;=DATEVALUE("10/1/20"&amp;RIGHT(BJ$1,2)),NETWORKDAYS($T23,DATEVALUE("9/30/20"&amp;RIGHT(BK$1,2)),Holidays!$J$3:$J$937),"")))),"")/(NETWORKDAYS($T23,$U23,Holidays!$J$3:$J$937)),0))</f>
        <v>0</v>
      </c>
      <c r="BL23" s="87">
        <f>IF($Q23="","",IFERROR(IF(OR(AND($T23&gt;=DATEVALUE("10/1/20"&amp;RIGHT(BK$1,2)),$T23&lt;=DATEVALUE("9/30/20"&amp;RIGHT(BL$1,2))),AND($U23&gt;=DATEVALUE("10/1/20"&amp;RIGHT(BK$1,2)),$U23&lt;=DATEVALUE("9/30/20"&amp;RIGHT(BL$1,2))),AND($T23&lt;=DATEVALUE("10/1/20"&amp;RIGHT(BK$1,2)),$U23&gt;=DATEVALUE("9/30/20"&amp;RIGHT(BL$1,2)))),
IF(AND($T23&gt;=DATEVALUE("10/1/20"&amp;RIGHT(BK$1,2)),$U23&lt;=DATEVALUE("9/30/20"&amp;RIGHT(BL$1,2))),NETWORKDAYS($T23,$U23,Holidays!$J$3:$J$937),
IF(AND($T23&lt;DATEVALUE("10/1/20"&amp;RIGHT(BK$1,2)),$U23&lt;=DATEVALUE("9/30/20"&amp;RIGHT(BL$1,2))),NETWORKDAYS(DATEVALUE("10/1/20"&amp;RIGHT(BK$1,2)),$U23,Holidays!$J$3:$J$937),
IF($T23&lt;DATEVALUE("10/1/20"&amp;RIGHT(BK$1,2)),NETWORKDAYS(DATEVALUE("10/1/20"&amp;RIGHT(BK$1,2)),DATEVALUE("9/30/20"&amp;RIGHT(BL$1,2)),Holidays!$J$3:$J$937),
IF($T23&gt;=DATEVALUE("10/1/20"&amp;RIGHT(BK$1,2)),NETWORKDAYS($T23,DATEVALUE("9/30/20"&amp;RIGHT(BL$1,2)),Holidays!$J$3:$J$937),"")))),"")/(NETWORKDAYS($T23,$U23,Holidays!$J$3:$J$937)),0))</f>
        <v>0</v>
      </c>
      <c r="BM23" s="87">
        <f>IF($Q23="","",IFERROR(IF(OR(AND($T23&gt;=DATEVALUE("10/1/20"&amp;RIGHT(BL$1,2)),$T23&lt;=DATEVALUE("9/30/20"&amp;RIGHT(BM$1,2))),AND($U23&gt;=DATEVALUE("10/1/20"&amp;RIGHT(BL$1,2)),$U23&lt;=DATEVALUE("9/30/20"&amp;RIGHT(BM$1,2))),AND($T23&lt;=DATEVALUE("10/1/20"&amp;RIGHT(BL$1,2)),$U23&gt;=DATEVALUE("9/30/20"&amp;RIGHT(BM$1,2)))),
IF(AND($T23&gt;=DATEVALUE("10/1/20"&amp;RIGHT(BL$1,2)),$U23&lt;=DATEVALUE("9/30/20"&amp;RIGHT(BM$1,2))),NETWORKDAYS($T23,$U23,Holidays!$J$3:$J$937),
IF(AND($T23&lt;DATEVALUE("10/1/20"&amp;RIGHT(BL$1,2)),$U23&lt;=DATEVALUE("9/30/20"&amp;RIGHT(BM$1,2))),NETWORKDAYS(DATEVALUE("10/1/20"&amp;RIGHT(BL$1,2)),$U23,Holidays!$J$3:$J$937),
IF($T23&lt;DATEVALUE("10/1/20"&amp;RIGHT(BL$1,2)),NETWORKDAYS(DATEVALUE("10/1/20"&amp;RIGHT(BL$1,2)),DATEVALUE("9/30/20"&amp;RIGHT(BM$1,2)),Holidays!$J$3:$J$937),
IF($T23&gt;=DATEVALUE("10/1/20"&amp;RIGHT(BL$1,2)),NETWORKDAYS($T23,DATEVALUE("9/30/20"&amp;RIGHT(BM$1,2)),Holidays!$J$3:$J$937),"")))),"")/(NETWORKDAYS($T23,$U23,Holidays!$J$3:$J$937)),0))</f>
        <v>0</v>
      </c>
      <c r="BN23" s="87">
        <f>IF($Q23="","",IFERROR(IF(OR(AND($T23&gt;=DATEVALUE("10/1/20"&amp;RIGHT(BM$1,2)),$T23&lt;=DATEVALUE("9/30/20"&amp;RIGHT(BN$1,2))),AND($U23&gt;=DATEVALUE("10/1/20"&amp;RIGHT(BM$1,2)),$U23&lt;=DATEVALUE("9/30/20"&amp;RIGHT(BN$1,2))),AND($T23&lt;=DATEVALUE("10/1/20"&amp;RIGHT(BM$1,2)),$U23&gt;=DATEVALUE("9/30/20"&amp;RIGHT(BN$1,2)))),
IF(AND($T23&gt;=DATEVALUE("10/1/20"&amp;RIGHT(BM$1,2)),$U23&lt;=DATEVALUE("9/30/20"&amp;RIGHT(BN$1,2))),NETWORKDAYS($T23,$U23,Holidays!$J$3:$J$937),
IF(AND($T23&lt;DATEVALUE("10/1/20"&amp;RIGHT(BM$1,2)),$U23&lt;=DATEVALUE("9/30/20"&amp;RIGHT(BN$1,2))),NETWORKDAYS(DATEVALUE("10/1/20"&amp;RIGHT(BM$1,2)),$U23,Holidays!$J$3:$J$937),
IF($T23&lt;DATEVALUE("10/1/20"&amp;RIGHT(BM$1,2)),NETWORKDAYS(DATEVALUE("10/1/20"&amp;RIGHT(BM$1,2)),DATEVALUE("9/30/20"&amp;RIGHT(BN$1,2)),Holidays!$J$3:$J$937),
IF($T23&gt;=DATEVALUE("10/1/20"&amp;RIGHT(BM$1,2)),NETWORKDAYS($T23,DATEVALUE("9/30/20"&amp;RIGHT(BN$1,2)),Holidays!$J$3:$J$937),"")))),"")/(NETWORKDAYS($T23,$U23,Holidays!$J$3:$J$937)),0))</f>
        <v>0</v>
      </c>
      <c r="BO23" s="87">
        <f>IF($Q23="","",IFERROR(IF(OR(AND($T23&gt;=DATEVALUE("10/1/20"&amp;RIGHT(BN$1,2)),$T23&lt;=DATEVALUE("9/30/20"&amp;RIGHT(BO$1,2))),AND($U23&gt;=DATEVALUE("10/1/20"&amp;RIGHT(BN$1,2)),$U23&lt;=DATEVALUE("9/30/20"&amp;RIGHT(BO$1,2))),AND($T23&lt;=DATEVALUE("10/1/20"&amp;RIGHT(BN$1,2)),$U23&gt;=DATEVALUE("9/30/20"&amp;RIGHT(BO$1,2)))),
IF(AND($T23&gt;=DATEVALUE("10/1/20"&amp;RIGHT(BN$1,2)),$U23&lt;=DATEVALUE("9/30/20"&amp;RIGHT(BO$1,2))),NETWORKDAYS($T23,$U23,Holidays!$J$3:$J$937),
IF(AND($T23&lt;DATEVALUE("10/1/20"&amp;RIGHT(BN$1,2)),$U23&lt;=DATEVALUE("9/30/20"&amp;RIGHT(BO$1,2))),NETWORKDAYS(DATEVALUE("10/1/20"&amp;RIGHT(BN$1,2)),$U23,Holidays!$J$3:$J$937),
IF($T23&lt;DATEVALUE("10/1/20"&amp;RIGHT(BN$1,2)),NETWORKDAYS(DATEVALUE("10/1/20"&amp;RIGHT(BN$1,2)),DATEVALUE("9/30/20"&amp;RIGHT(BO$1,2)),Holidays!$J$3:$J$937),
IF($T23&gt;=DATEVALUE("10/1/20"&amp;RIGHT(BN$1,2)),NETWORKDAYS($T23,DATEVALUE("9/30/20"&amp;RIGHT(BO$1,2)),Holidays!$J$3:$J$937),"")))),"")/(NETWORKDAYS($T23,$U23,Holidays!$J$3:$J$937)),0))</f>
        <v>0</v>
      </c>
      <c r="BP23" s="87">
        <f>IF($Q23="","",IFERROR(IF(OR(AND($T23&gt;=DATEVALUE("10/1/20"&amp;RIGHT(BO$1,2)),$T23&lt;=DATEVALUE("9/30/20"&amp;RIGHT(BP$1,2))),AND($U23&gt;=DATEVALUE("10/1/20"&amp;RIGHT(BO$1,2)),$U23&lt;=DATEVALUE("9/30/20"&amp;RIGHT(BP$1,2))),AND($T23&lt;=DATEVALUE("10/1/20"&amp;RIGHT(BO$1,2)),$U23&gt;=DATEVALUE("9/30/20"&amp;RIGHT(BP$1,2)))),
IF(AND($T23&gt;=DATEVALUE("10/1/20"&amp;RIGHT(BO$1,2)),$U23&lt;=DATEVALUE("9/30/20"&amp;RIGHT(BP$1,2))),NETWORKDAYS($T23,$U23,Holidays!$J$3:$J$937),
IF(AND($T23&lt;DATEVALUE("10/1/20"&amp;RIGHT(BO$1,2)),$U23&lt;=DATEVALUE("9/30/20"&amp;RIGHT(BP$1,2))),NETWORKDAYS(DATEVALUE("10/1/20"&amp;RIGHT(BO$1,2)),$U23,Holidays!$J$3:$J$937),
IF($T23&lt;DATEVALUE("10/1/20"&amp;RIGHT(BO$1,2)),NETWORKDAYS(DATEVALUE("10/1/20"&amp;RIGHT(BO$1,2)),DATEVALUE("9/30/20"&amp;RIGHT(BP$1,2)),Holidays!$J$3:$J$937),
IF($T23&gt;=DATEVALUE("10/1/20"&amp;RIGHT(BO$1,2)),NETWORKDAYS($T23,DATEVALUE("9/30/20"&amp;RIGHT(BP$1,2)),Holidays!$J$3:$J$937),"")))),"")/(NETWORKDAYS($T23,$U23,Holidays!$J$3:$J$937)),0))</f>
        <v>0</v>
      </c>
      <c r="BQ23" s="87">
        <f>IF($Q23="","",IFERROR(IF(OR(AND($T23&gt;=DATEVALUE("10/1/20"&amp;RIGHT(BP$1,2)),$T23&lt;=DATEVALUE("9/30/20"&amp;RIGHT(BQ$1,2))),AND($U23&gt;=DATEVALUE("10/1/20"&amp;RIGHT(BP$1,2)),$U23&lt;=DATEVALUE("9/30/20"&amp;RIGHT(BQ$1,2))),AND($T23&lt;=DATEVALUE("10/1/20"&amp;RIGHT(BP$1,2)),$U23&gt;=DATEVALUE("9/30/20"&amp;RIGHT(BQ$1,2)))),
IF(AND($T23&gt;=DATEVALUE("10/1/20"&amp;RIGHT(BP$1,2)),$U23&lt;=DATEVALUE("9/30/20"&amp;RIGHT(BQ$1,2))),NETWORKDAYS($T23,$U23,Holidays!$J$3:$J$937),
IF(AND($T23&lt;DATEVALUE("10/1/20"&amp;RIGHT(BP$1,2)),$U23&lt;=DATEVALUE("9/30/20"&amp;RIGHT(BQ$1,2))),NETWORKDAYS(DATEVALUE("10/1/20"&amp;RIGHT(BP$1,2)),$U23,Holidays!$J$3:$J$937),
IF($T23&lt;DATEVALUE("10/1/20"&amp;RIGHT(BP$1,2)),NETWORKDAYS(DATEVALUE("10/1/20"&amp;RIGHT(BP$1,2)),DATEVALUE("9/30/20"&amp;RIGHT(BQ$1,2)),Holidays!$J$3:$J$937),
IF($T23&gt;=DATEVALUE("10/1/20"&amp;RIGHT(BP$1,2)),NETWORKDAYS($T23,DATEVALUE("9/30/20"&amp;RIGHT(BQ$1,2)),Holidays!$J$3:$J$937),"")))),"")/(NETWORKDAYS($T23,$U23,Holidays!$J$3:$J$937)),0))</f>
        <v>0</v>
      </c>
      <c r="BR23" s="87">
        <f>IF($Q23="","",IFERROR(IF(OR(AND($T23&gt;=DATEVALUE("10/1/20"&amp;RIGHT(BQ$1,2)),$T23&lt;=DATEVALUE("9/30/20"&amp;RIGHT(BR$1,2))),AND($U23&gt;=DATEVALUE("10/1/20"&amp;RIGHT(BQ$1,2)),$U23&lt;=DATEVALUE("9/30/20"&amp;RIGHT(BR$1,2))),AND($T23&lt;=DATEVALUE("10/1/20"&amp;RIGHT(BQ$1,2)),$U23&gt;=DATEVALUE("9/30/20"&amp;RIGHT(BR$1,2)))),
IF(AND($T23&gt;=DATEVALUE("10/1/20"&amp;RIGHT(BQ$1,2)),$U23&lt;=DATEVALUE("9/30/20"&amp;RIGHT(BR$1,2))),NETWORKDAYS($T23,$U23,Holidays!$J$3:$J$937),
IF(AND($T23&lt;DATEVALUE("10/1/20"&amp;RIGHT(BQ$1,2)),$U23&lt;=DATEVALUE("9/30/20"&amp;RIGHT(BR$1,2))),NETWORKDAYS(DATEVALUE("10/1/20"&amp;RIGHT(BQ$1,2)),$U23,Holidays!$J$3:$J$937),
IF($T23&lt;DATEVALUE("10/1/20"&amp;RIGHT(BQ$1,2)),NETWORKDAYS(DATEVALUE("10/1/20"&amp;RIGHT(BQ$1,2)),DATEVALUE("9/30/20"&amp;RIGHT(BR$1,2)),Holidays!$J$3:$J$937),
IF($T23&gt;=DATEVALUE("10/1/20"&amp;RIGHT(BQ$1,2)),NETWORKDAYS($T23,DATEVALUE("9/30/20"&amp;RIGHT(BR$1,2)),Holidays!$J$3:$J$937),"")))),"")/(NETWORKDAYS($T23,$U23,Holidays!$J$3:$J$937)),0))</f>
        <v>0</v>
      </c>
      <c r="BS23" s="87">
        <f>IF($Q23="","",IFERROR(IF(OR(AND($T23&gt;=DATEVALUE("10/1/20"&amp;RIGHT(BR$1,2)),$T23&lt;=DATEVALUE("9/30/20"&amp;RIGHT(BS$1,2))),AND($U23&gt;=DATEVALUE("10/1/20"&amp;RIGHT(BR$1,2)),$U23&lt;=DATEVALUE("9/30/20"&amp;RIGHT(BS$1,2))),AND($T23&lt;=DATEVALUE("10/1/20"&amp;RIGHT(BR$1,2)),$U23&gt;=DATEVALUE("9/30/20"&amp;RIGHT(BS$1,2)))),
IF(AND($T23&gt;=DATEVALUE("10/1/20"&amp;RIGHT(BR$1,2)),$U23&lt;=DATEVALUE("9/30/20"&amp;RIGHT(BS$1,2))),NETWORKDAYS($T23,$U23,Holidays!$J$3:$J$937),
IF(AND($T23&lt;DATEVALUE("10/1/20"&amp;RIGHT(BR$1,2)),$U23&lt;=DATEVALUE("9/30/20"&amp;RIGHT(BS$1,2))),NETWORKDAYS(DATEVALUE("10/1/20"&amp;RIGHT(BR$1,2)),$U23,Holidays!$J$3:$J$937),
IF($T23&lt;DATEVALUE("10/1/20"&amp;RIGHT(BR$1,2)),NETWORKDAYS(DATEVALUE("10/1/20"&amp;RIGHT(BR$1,2)),DATEVALUE("9/30/20"&amp;RIGHT(BS$1,2)),Holidays!$J$3:$J$937),
IF($T23&gt;=DATEVALUE("10/1/20"&amp;RIGHT(BR$1,2)),NETWORKDAYS($T23,DATEVALUE("9/30/20"&amp;RIGHT(BS$1,2)),Holidays!$J$3:$J$937),"")))),"")/(NETWORKDAYS($T23,$U23,Holidays!$J$3:$J$937)),0))</f>
        <v>1</v>
      </c>
      <c r="BT23" s="87">
        <f>IF($Q23="","",IFERROR(IF(OR(AND($T23&gt;=DATEVALUE("10/1/20"&amp;RIGHT(BS$1,2)),$T23&lt;=DATEVALUE("9/30/20"&amp;RIGHT(BT$1,2))),AND($U23&gt;=DATEVALUE("10/1/20"&amp;RIGHT(BS$1,2)),$U23&lt;=DATEVALUE("9/30/20"&amp;RIGHT(BT$1,2))),AND($T23&lt;=DATEVALUE("10/1/20"&amp;RIGHT(BS$1,2)),$U23&gt;=DATEVALUE("9/30/20"&amp;RIGHT(BT$1,2)))),
IF(AND($T23&gt;=DATEVALUE("10/1/20"&amp;RIGHT(BS$1,2)),$U23&lt;=DATEVALUE("9/30/20"&amp;RIGHT(BT$1,2))),NETWORKDAYS($T23,$U23,Holidays!$J$3:$J$937),
IF(AND($T23&lt;DATEVALUE("10/1/20"&amp;RIGHT(BS$1,2)),$U23&lt;=DATEVALUE("9/30/20"&amp;RIGHT(BT$1,2))),NETWORKDAYS(DATEVALUE("10/1/20"&amp;RIGHT(BS$1,2)),$U23,Holidays!$J$3:$J$937),
IF($T23&lt;DATEVALUE("10/1/20"&amp;RIGHT(BS$1,2)),NETWORKDAYS(DATEVALUE("10/1/20"&amp;RIGHT(BS$1,2)),DATEVALUE("9/30/20"&amp;RIGHT(BT$1,2)),Holidays!$J$3:$J$937),
IF($T23&gt;=DATEVALUE("10/1/20"&amp;RIGHT(BS$1,2)),NETWORKDAYS($T23,DATEVALUE("9/30/20"&amp;RIGHT(BT$1,2)),Holidays!$J$3:$J$937),"")))),"")/(NETWORKDAYS($T23,$U23,Holidays!$J$3:$J$937)),0))</f>
        <v>0</v>
      </c>
      <c r="BU23" s="87">
        <f>IF($Q23="","",IFERROR(IF(OR(AND($T23&gt;=DATEVALUE("10/1/20"&amp;RIGHT(BT$1,2)),$T23&lt;=DATEVALUE("9/30/20"&amp;RIGHT(BU$1,2))),AND($U23&gt;=DATEVALUE("10/1/20"&amp;RIGHT(BT$1,2)),$U23&lt;=DATEVALUE("9/30/20"&amp;RIGHT(BU$1,2))),AND($T23&lt;=DATEVALUE("10/1/20"&amp;RIGHT(BT$1,2)),$U23&gt;=DATEVALUE("9/30/20"&amp;RIGHT(BU$1,2)))),
IF(AND($T23&gt;=DATEVALUE("10/1/20"&amp;RIGHT(BT$1,2)),$U23&lt;=DATEVALUE("9/30/20"&amp;RIGHT(BU$1,2))),NETWORKDAYS($T23,$U23,Holidays!$J$3:$J$937),
IF(AND($T23&lt;DATEVALUE("10/1/20"&amp;RIGHT(BT$1,2)),$U23&lt;=DATEVALUE("9/30/20"&amp;RIGHT(BU$1,2))),NETWORKDAYS(DATEVALUE("10/1/20"&amp;RIGHT(BT$1,2)),$U23,Holidays!$J$3:$J$937),
IF($T23&lt;DATEVALUE("10/1/20"&amp;RIGHT(BT$1,2)),NETWORKDAYS(DATEVALUE("10/1/20"&amp;RIGHT(BT$1,2)),DATEVALUE("9/30/20"&amp;RIGHT(BU$1,2)),Holidays!$J$3:$J$937),
IF($T23&gt;=DATEVALUE("10/1/20"&amp;RIGHT(BT$1,2)),NETWORKDAYS($T23,DATEVALUE("9/30/20"&amp;RIGHT(BU$1,2)),Holidays!$J$3:$J$937),"")))),"")/(NETWORKDAYS($T23,$U23,Holidays!$J$3:$J$937)),0))</f>
        <v>0</v>
      </c>
      <c r="BV23" s="87">
        <f>IF($Q23="","",IFERROR(IF(OR(AND($T23&gt;=DATEVALUE("10/1/20"&amp;RIGHT(BU$1,2)),$T23&lt;=DATEVALUE("9/30/20"&amp;RIGHT(BV$1,2))),AND($U23&gt;=DATEVALUE("10/1/20"&amp;RIGHT(BU$1,2)),$U23&lt;=DATEVALUE("9/30/20"&amp;RIGHT(BV$1,2))),AND($T23&lt;=DATEVALUE("10/1/20"&amp;RIGHT(BU$1,2)),$U23&gt;=DATEVALUE("9/30/20"&amp;RIGHT(BV$1,2)))),
IF(AND($T23&gt;=DATEVALUE("10/1/20"&amp;RIGHT(BU$1,2)),$U23&lt;=DATEVALUE("9/30/20"&amp;RIGHT(BV$1,2))),NETWORKDAYS($T23,$U23,Holidays!$J$3:$J$937),
IF(AND($T23&lt;DATEVALUE("10/1/20"&amp;RIGHT(BU$1,2)),$U23&lt;=DATEVALUE("9/30/20"&amp;RIGHT(BV$1,2))),NETWORKDAYS(DATEVALUE("10/1/20"&amp;RIGHT(BU$1,2)),$U23,Holidays!$J$3:$J$937),
IF($T23&lt;DATEVALUE("10/1/20"&amp;RIGHT(BU$1,2)),NETWORKDAYS(DATEVALUE("10/1/20"&amp;RIGHT(BU$1,2)),DATEVALUE("9/30/20"&amp;RIGHT(BV$1,2)),Holidays!$J$3:$J$937),
IF($T23&gt;=DATEVALUE("10/1/20"&amp;RIGHT(BU$1,2)),NETWORKDAYS($T23,DATEVALUE("9/30/20"&amp;RIGHT(BV$1,2)),Holidays!$J$3:$J$937),"")))),"")/(NETWORKDAYS($T23,$U23,Holidays!$J$3:$J$937)),0))</f>
        <v>0</v>
      </c>
      <c r="BW23" s="87">
        <f>IF($Q23="","",IFERROR(IF(OR(AND($T23&gt;=DATEVALUE("10/1/20"&amp;RIGHT(BV$1,2)),$T23&lt;=DATEVALUE("9/30/20"&amp;RIGHT(BW$1,2))),AND($U23&gt;=DATEVALUE("10/1/20"&amp;RIGHT(BV$1,2)),$U23&lt;=DATEVALUE("9/30/20"&amp;RIGHT(BW$1,2))),AND($T23&lt;=DATEVALUE("10/1/20"&amp;RIGHT(BV$1,2)),$U23&gt;=DATEVALUE("9/30/20"&amp;RIGHT(BW$1,2)))),
IF(AND($T23&gt;=DATEVALUE("10/1/20"&amp;RIGHT(BV$1,2)),$U23&lt;=DATEVALUE("9/30/20"&amp;RIGHT(BW$1,2))),NETWORKDAYS($T23,$U23,Holidays!$J$3:$J$937),
IF(AND($T23&lt;DATEVALUE("10/1/20"&amp;RIGHT(BV$1,2)),$U23&lt;=DATEVALUE("9/30/20"&amp;RIGHT(BW$1,2))),NETWORKDAYS(DATEVALUE("10/1/20"&amp;RIGHT(BV$1,2)),$U23,Holidays!$J$3:$J$937),
IF($T23&lt;DATEVALUE("10/1/20"&amp;RIGHT(BV$1,2)),NETWORKDAYS(DATEVALUE("10/1/20"&amp;RIGHT(BV$1,2)),DATEVALUE("9/30/20"&amp;RIGHT(BW$1,2)),Holidays!$J$3:$J$937),
IF($T23&gt;=DATEVALUE("10/1/20"&amp;RIGHT(BV$1,2)),NETWORKDAYS($T23,DATEVALUE("9/30/20"&amp;RIGHT(BW$1,2)),Holidays!$J$3:$J$937),"")))),"")/(NETWORKDAYS($T23,$U23,Holidays!$J$3:$J$937)),0))</f>
        <v>0</v>
      </c>
      <c r="BX23" s="87">
        <f>IF($Q23="","",IFERROR(IF(OR(AND($T23&gt;=DATEVALUE("10/1/20"&amp;RIGHT(BW$1,2)),$T23&lt;=DATEVALUE("9/30/20"&amp;RIGHT(BX$1,2))),AND($U23&gt;=DATEVALUE("10/1/20"&amp;RIGHT(BW$1,2)),$U23&lt;=DATEVALUE("9/30/20"&amp;RIGHT(BX$1,2))),AND($T23&lt;=DATEVALUE("10/1/20"&amp;RIGHT(BW$1,2)),$U23&gt;=DATEVALUE("9/30/20"&amp;RIGHT(BX$1,2)))),
IF(AND($T23&gt;=DATEVALUE("10/1/20"&amp;RIGHT(BW$1,2)),$U23&lt;=DATEVALUE("9/30/20"&amp;RIGHT(BX$1,2))),NETWORKDAYS($T23,$U23,Holidays!$J$3:$J$937),
IF(AND($T23&lt;DATEVALUE("10/1/20"&amp;RIGHT(BW$1,2)),$U23&lt;=DATEVALUE("9/30/20"&amp;RIGHT(BX$1,2))),NETWORKDAYS(DATEVALUE("10/1/20"&amp;RIGHT(BW$1,2)),$U23,Holidays!$J$3:$J$937),
IF($T23&lt;DATEVALUE("10/1/20"&amp;RIGHT(BW$1,2)),NETWORKDAYS(DATEVALUE("10/1/20"&amp;RIGHT(BW$1,2)),DATEVALUE("9/30/20"&amp;RIGHT(BX$1,2)),Holidays!$J$3:$J$937),
IF($T23&gt;=DATEVALUE("10/1/20"&amp;RIGHT(BW$1,2)),NETWORKDAYS($T23,DATEVALUE("9/30/20"&amp;RIGHT(BX$1,2)),Holidays!$J$3:$J$937),"")))),"")/(NETWORKDAYS($T23,$U23,Holidays!$J$3:$J$937)),0))</f>
        <v>0</v>
      </c>
      <c r="BY23" s="87">
        <f>IF($Q23="","",IFERROR(IF(OR(AND($T23&gt;=DATEVALUE("10/1/20"&amp;RIGHT(BX$1,2)),$T23&lt;=DATEVALUE("9/30/20"&amp;RIGHT(BY$1,2))),AND($U23&gt;=DATEVALUE("10/1/20"&amp;RIGHT(BX$1,2)),$U23&lt;=DATEVALUE("9/30/20"&amp;RIGHT(BY$1,2))),AND($T23&lt;=DATEVALUE("10/1/20"&amp;RIGHT(BX$1,2)),$U23&gt;=DATEVALUE("9/30/20"&amp;RIGHT(BY$1,2)))),
IF(AND($T23&gt;=DATEVALUE("10/1/20"&amp;RIGHT(BX$1,2)),$U23&lt;=DATEVALUE("9/30/20"&amp;RIGHT(BY$1,2))),NETWORKDAYS($T23,$U23,Holidays!$J$3:$J$937),
IF(AND($T23&lt;DATEVALUE("10/1/20"&amp;RIGHT(BX$1,2)),$U23&lt;=DATEVALUE("9/30/20"&amp;RIGHT(BY$1,2))),NETWORKDAYS(DATEVALUE("10/1/20"&amp;RIGHT(BX$1,2)),$U23,Holidays!$J$3:$J$937),
IF($T23&lt;DATEVALUE("10/1/20"&amp;RIGHT(BX$1,2)),NETWORKDAYS(DATEVALUE("10/1/20"&amp;RIGHT(BX$1,2)),DATEVALUE("9/30/20"&amp;RIGHT(BY$1,2)),Holidays!$J$3:$J$937),
IF($T23&gt;=DATEVALUE("10/1/20"&amp;RIGHT(BX$1,2)),NETWORKDAYS($T23,DATEVALUE("9/30/20"&amp;RIGHT(BY$1,2)),Holidays!$J$3:$J$937),"")))),"")/(NETWORKDAYS($T23,$U23,Holidays!$J$3:$J$937)),0))</f>
        <v>0</v>
      </c>
      <c r="BZ23" s="87">
        <f>IF($Q23="","",IFERROR(IF(OR(AND($T23&gt;=DATEVALUE("10/1/20"&amp;RIGHT(BY$1,2)),$T23&lt;=DATEVALUE("9/30/20"&amp;RIGHT(BZ$1,2))),AND($U23&gt;=DATEVALUE("10/1/20"&amp;RIGHT(BY$1,2)),$U23&lt;=DATEVALUE("9/30/20"&amp;RIGHT(BZ$1,2))),AND($T23&lt;=DATEVALUE("10/1/20"&amp;RIGHT(BY$1,2)),$U23&gt;=DATEVALUE("9/30/20"&amp;RIGHT(BZ$1,2)))),
IF(AND($T23&gt;=DATEVALUE("10/1/20"&amp;RIGHT(BY$1,2)),$U23&lt;=DATEVALUE("9/30/20"&amp;RIGHT(BZ$1,2))),NETWORKDAYS($T23,$U23,Holidays!$J$3:$J$937),
IF(AND($T23&lt;DATEVALUE("10/1/20"&amp;RIGHT(BY$1,2)),$U23&lt;=DATEVALUE("9/30/20"&amp;RIGHT(BZ$1,2))),NETWORKDAYS(DATEVALUE("10/1/20"&amp;RIGHT(BY$1,2)),$U23,Holidays!$J$3:$J$937),
IF($T23&lt;DATEVALUE("10/1/20"&amp;RIGHT(BY$1,2)),NETWORKDAYS(DATEVALUE("10/1/20"&amp;RIGHT(BY$1,2)),DATEVALUE("9/30/20"&amp;RIGHT(BZ$1,2)),Holidays!$J$3:$J$937),
IF($T23&gt;=DATEVALUE("10/1/20"&amp;RIGHT(BY$1,2)),NETWORKDAYS($T23,DATEVALUE("9/30/20"&amp;RIGHT(BZ$1,2)),Holidays!$J$3:$J$937),"")))),"")/(NETWORKDAYS($T23,$U23,Holidays!$J$3:$J$937)),0))</f>
        <v>0</v>
      </c>
      <c r="CA23" s="87">
        <f>IF($Q23="","",IFERROR(IF(OR(AND($T23&gt;=DATEVALUE("10/1/20"&amp;RIGHT(BZ$1,2)),$T23&lt;=DATEVALUE("9/30/20"&amp;RIGHT(CA$1,2))),AND($U23&gt;=DATEVALUE("10/1/20"&amp;RIGHT(BZ$1,2)),$U23&lt;=DATEVALUE("9/30/20"&amp;RIGHT(CA$1,2))),AND($T23&lt;=DATEVALUE("10/1/20"&amp;RIGHT(BZ$1,2)),$U23&gt;=DATEVALUE("9/30/20"&amp;RIGHT(CA$1,2)))),
IF(AND($T23&gt;=DATEVALUE("10/1/20"&amp;RIGHT(BZ$1,2)),$U23&lt;=DATEVALUE("9/30/20"&amp;RIGHT(CA$1,2))),NETWORKDAYS($T23,$U23,Holidays!$J$3:$J$937),
IF(AND($T23&lt;DATEVALUE("10/1/20"&amp;RIGHT(BZ$1,2)),$U23&lt;=DATEVALUE("9/30/20"&amp;RIGHT(CA$1,2))),NETWORKDAYS(DATEVALUE("10/1/20"&amp;RIGHT(BZ$1,2)),$U23,Holidays!$J$3:$J$937),
IF($T23&lt;DATEVALUE("10/1/20"&amp;RIGHT(BZ$1,2)),NETWORKDAYS(DATEVALUE("10/1/20"&amp;RIGHT(BZ$1,2)),DATEVALUE("9/30/20"&amp;RIGHT(CA$1,2)),Holidays!$J$3:$J$937),
IF($T23&gt;=DATEVALUE("10/1/20"&amp;RIGHT(BZ$1,2)),NETWORKDAYS($T23,DATEVALUE("9/30/20"&amp;RIGHT(CA$1,2)),Holidays!$J$3:$J$937),"")))),"")/(NETWORKDAYS($T23,$U23,Holidays!$J$3:$J$937)),0))</f>
        <v>0</v>
      </c>
      <c r="CB23" s="87">
        <f>IF($Q23="","",IFERROR(IF(OR(AND($T23&gt;=DATEVALUE("10/1/20"&amp;RIGHT(CA$1,2)),$T23&lt;=DATEVALUE("9/30/20"&amp;RIGHT(CB$1,2))),AND($U23&gt;=DATEVALUE("10/1/20"&amp;RIGHT(CA$1,2)),$U23&lt;=DATEVALUE("9/30/20"&amp;RIGHT(CB$1,2))),AND($T23&lt;=DATEVALUE("10/1/20"&amp;RIGHT(CA$1,2)),$U23&gt;=DATEVALUE("9/30/20"&amp;RIGHT(CB$1,2)))),
IF(AND($T23&gt;=DATEVALUE("10/1/20"&amp;RIGHT(CA$1,2)),$U23&lt;=DATEVALUE("9/30/20"&amp;RIGHT(CB$1,2))),NETWORKDAYS($T23,$U23,Holidays!$J$3:$J$937),
IF(AND($T23&lt;DATEVALUE("10/1/20"&amp;RIGHT(CA$1,2)),$U23&lt;=DATEVALUE("9/30/20"&amp;RIGHT(CB$1,2))),NETWORKDAYS(DATEVALUE("10/1/20"&amp;RIGHT(CA$1,2)),$U23,Holidays!$J$3:$J$937),
IF($T23&lt;DATEVALUE("10/1/20"&amp;RIGHT(CA$1,2)),NETWORKDAYS(DATEVALUE("10/1/20"&amp;RIGHT(CA$1,2)),DATEVALUE("9/30/20"&amp;RIGHT(CB$1,2)),Holidays!$J$3:$J$937),
IF($T23&gt;=DATEVALUE("10/1/20"&amp;RIGHT(CA$1,2)),NETWORKDAYS($T23,DATEVALUE("9/30/20"&amp;RIGHT(CB$1,2)),Holidays!$J$3:$J$937),"")))),"")/(NETWORKDAYS($T23,$U23,Holidays!$J$3:$J$937)),0))</f>
        <v>0</v>
      </c>
    </row>
    <row r="24" spans="1:81">
      <c r="A24" s="78" t="s">
        <v>262</v>
      </c>
      <c r="B24" s="79" t="s">
        <v>117</v>
      </c>
      <c r="C24" s="87" t="s">
        <v>175</v>
      </c>
      <c r="D24" s="87" t="s">
        <v>176</v>
      </c>
      <c r="E24" s="87">
        <v>1</v>
      </c>
      <c r="F24" s="129">
        <v>1709915</v>
      </c>
      <c r="G24" s="87" t="s">
        <v>122</v>
      </c>
      <c r="H24" s="108"/>
      <c r="I24" s="87" t="s">
        <v>140</v>
      </c>
      <c r="J24" s="87" t="s">
        <v>124</v>
      </c>
      <c r="K24" s="108">
        <v>0</v>
      </c>
      <c r="L24" s="82">
        <f t="shared" si="4"/>
        <v>100</v>
      </c>
      <c r="M24" s="110">
        <f t="shared" si="5"/>
        <v>1709915</v>
      </c>
      <c r="N24" s="111">
        <f t="shared" si="12"/>
        <v>0</v>
      </c>
      <c r="O24" s="110">
        <f t="shared" si="6"/>
        <v>0</v>
      </c>
      <c r="P24" s="110">
        <f t="shared" si="0"/>
        <v>1709915</v>
      </c>
      <c r="Q24" s="108">
        <v>300</v>
      </c>
      <c r="R24" s="130">
        <f t="shared" si="7"/>
        <v>6.2849315068493148</v>
      </c>
      <c r="S24" s="107">
        <v>46057</v>
      </c>
      <c r="T24" s="83">
        <f>IF(NOT(Q24=""),IF(NOT($S24=""),$S24,#REF!),"")</f>
        <v>46057</v>
      </c>
      <c r="U24" s="83">
        <f t="shared" si="8"/>
        <v>46357</v>
      </c>
      <c r="V24" s="83">
        <f t="shared" si="11"/>
        <v>46477</v>
      </c>
      <c r="W24" s="83">
        <f t="shared" si="13"/>
        <v>46491</v>
      </c>
      <c r="X24" s="84">
        <f t="shared" si="9"/>
        <v>1709915</v>
      </c>
      <c r="Y24" s="84">
        <f t="shared" si="10"/>
        <v>2086049.4530136986</v>
      </c>
      <c r="AF24" s="87" t="s">
        <v>155</v>
      </c>
      <c r="AG24" s="87" t="s">
        <v>156</v>
      </c>
      <c r="AH24" s="103">
        <v>44809</v>
      </c>
      <c r="AL24" s="87">
        <f t="shared" ca="1" si="1"/>
        <v>0</v>
      </c>
      <c r="AN24" s="87">
        <f t="shared" ca="1" si="14"/>
        <v>0</v>
      </c>
      <c r="AO24" s="87">
        <f t="shared" ca="1" si="14"/>
        <v>0</v>
      </c>
      <c r="AP24" s="87">
        <f t="shared" ca="1" si="14"/>
        <v>0</v>
      </c>
      <c r="AQ24" s="87">
        <f t="shared" ca="1" si="14"/>
        <v>0</v>
      </c>
      <c r="AR24" s="87">
        <f t="shared" ca="1" si="14"/>
        <v>0</v>
      </c>
      <c r="AS24" s="87">
        <f t="shared" ca="1" si="14"/>
        <v>0</v>
      </c>
      <c r="AT24" s="87">
        <f t="shared" ca="1" si="14"/>
        <v>0</v>
      </c>
      <c r="AU24" s="87">
        <f t="shared" ca="1" si="14"/>
        <v>0</v>
      </c>
      <c r="AV24" s="87">
        <f t="shared" ca="1" si="14"/>
        <v>0</v>
      </c>
      <c r="AW24" s="87">
        <f t="shared" ca="1" si="14"/>
        <v>0</v>
      </c>
      <c r="AX24" s="87">
        <f t="shared" ca="1" si="15"/>
        <v>0</v>
      </c>
      <c r="AY24" s="87">
        <f t="shared" ca="1" si="15"/>
        <v>0</v>
      </c>
      <c r="AZ24" s="87">
        <f t="shared" ca="1" si="15"/>
        <v>0</v>
      </c>
      <c r="BA24" s="87">
        <f t="shared" ca="1" si="15"/>
        <v>0</v>
      </c>
      <c r="BB24" s="87">
        <f t="shared" ca="1" si="15"/>
        <v>0</v>
      </c>
      <c r="BC24" s="87">
        <f t="shared" ca="1" si="15"/>
        <v>0</v>
      </c>
      <c r="BD24" s="87">
        <f t="shared" ca="1" si="15"/>
        <v>0</v>
      </c>
      <c r="BE24" s="87">
        <f t="shared" ca="1" si="15"/>
        <v>0</v>
      </c>
      <c r="BF24" s="87">
        <f t="shared" ca="1" si="15"/>
        <v>0</v>
      </c>
      <c r="BG24" s="87">
        <f t="shared" ca="1" si="15"/>
        <v>0</v>
      </c>
      <c r="BI24" s="87">
        <f>IF($Q24="","",IFERROR(IF(OR(AND($T24&gt;=DATEVALUE("10/1/20"&amp;RIGHT(BH$1,2)),$T24&lt;=DATEVALUE("9/30/20"&amp;RIGHT(BI$1,2))),AND($U24&gt;=DATEVALUE("10/1/20"&amp;RIGHT(BH$1,2)),$U24&lt;=DATEVALUE("9/30/20"&amp;RIGHT(BI$1,2))),AND($T24&lt;=DATEVALUE("10/1/20"&amp;RIGHT(BH$1,2)),$U24&gt;=DATEVALUE("9/30/20"&amp;RIGHT(BI$1,2)))),
IF(AND($T24&gt;=DATEVALUE("10/1/20"&amp;RIGHT(BH$1,2)),$U24&lt;=DATEVALUE("9/30/20"&amp;RIGHT(BI$1,2))),NETWORKDAYS($T24,$U24,Holidays!$J$3:$J$937),
IF(AND($T24&lt;DATEVALUE("10/1/20"&amp;RIGHT(BH$1,2)),$U24&lt;=DATEVALUE("9/30/20"&amp;RIGHT(BI$1,2))),NETWORKDAYS(DATEVALUE("10/1/20"&amp;RIGHT(BH$1,2)),$U24,Holidays!$J$3:$J$937),
IF($T24&lt;DATEVALUE("10/1/20"&amp;RIGHT(BH$1,2)),NETWORKDAYS(DATEVALUE("10/1/20"&amp;RIGHT(BH$1,2)),DATEVALUE("9/30/20"&amp;RIGHT(BI$1,2)),Holidays!$J$3:$J$937),
IF($T24&gt;=DATEVALUE("10/1/20"&amp;RIGHT(BH$1,2)),NETWORKDAYS($T24,DATEVALUE("9/30/20"&amp;RIGHT(BI$1,2)),Holidays!$J$3:$J$937),"")))),"")/(NETWORKDAYS($T24,$U24,Holidays!$J$3:$J$937)),0))</f>
        <v>0</v>
      </c>
      <c r="BJ24" s="87">
        <f>IF($Q24="","",IFERROR(IF(OR(AND($T24&gt;=DATEVALUE("10/1/20"&amp;RIGHT(BI$1,2)),$T24&lt;=DATEVALUE("9/30/20"&amp;RIGHT(BJ$1,2))),AND($U24&gt;=DATEVALUE("10/1/20"&amp;RIGHT(BI$1,2)),$U24&lt;=DATEVALUE("9/30/20"&amp;RIGHT(BJ$1,2))),AND($T24&lt;=DATEVALUE("10/1/20"&amp;RIGHT(BI$1,2)),$U24&gt;=DATEVALUE("9/30/20"&amp;RIGHT(BJ$1,2)))),
IF(AND($T24&gt;=DATEVALUE("10/1/20"&amp;RIGHT(BI$1,2)),$U24&lt;=DATEVALUE("9/30/20"&amp;RIGHT(BJ$1,2))),NETWORKDAYS($T24,$U24,Holidays!$J$3:$J$937),
IF(AND($T24&lt;DATEVALUE("10/1/20"&amp;RIGHT(BI$1,2)),$U24&lt;=DATEVALUE("9/30/20"&amp;RIGHT(BJ$1,2))),NETWORKDAYS(DATEVALUE("10/1/20"&amp;RIGHT(BI$1,2)),$U24,Holidays!$J$3:$J$937),
IF($T24&lt;DATEVALUE("10/1/20"&amp;RIGHT(BI$1,2)),NETWORKDAYS(DATEVALUE("10/1/20"&amp;RIGHT(BI$1,2)),DATEVALUE("9/30/20"&amp;RIGHT(BJ$1,2)),Holidays!$J$3:$J$937),
IF($T24&gt;=DATEVALUE("10/1/20"&amp;RIGHT(BI$1,2)),NETWORKDAYS($T24,DATEVALUE("9/30/20"&amp;RIGHT(BJ$1,2)),Holidays!$J$3:$J$937),"")))),"")/(NETWORKDAYS($T24,$U24,Holidays!$J$3:$J$937)),0))</f>
        <v>0</v>
      </c>
      <c r="BK24" s="87">
        <f>IF($Q24="","",IFERROR(IF(OR(AND($T24&gt;=DATEVALUE("10/1/20"&amp;RIGHT(BJ$1,2)),$T24&lt;=DATEVALUE("9/30/20"&amp;RIGHT(BK$1,2))),AND($U24&gt;=DATEVALUE("10/1/20"&amp;RIGHT(BJ$1,2)),$U24&lt;=DATEVALUE("9/30/20"&amp;RIGHT(BK$1,2))),AND($T24&lt;=DATEVALUE("10/1/20"&amp;RIGHT(BJ$1,2)),$U24&gt;=DATEVALUE("9/30/20"&amp;RIGHT(BK$1,2)))),
IF(AND($T24&gt;=DATEVALUE("10/1/20"&amp;RIGHT(BJ$1,2)),$U24&lt;=DATEVALUE("9/30/20"&amp;RIGHT(BK$1,2))),NETWORKDAYS($T24,$U24,Holidays!$J$3:$J$937),
IF(AND($T24&lt;DATEVALUE("10/1/20"&amp;RIGHT(BJ$1,2)),$U24&lt;=DATEVALUE("9/30/20"&amp;RIGHT(BK$1,2))),NETWORKDAYS(DATEVALUE("10/1/20"&amp;RIGHT(BJ$1,2)),$U24,Holidays!$J$3:$J$937),
IF($T24&lt;DATEVALUE("10/1/20"&amp;RIGHT(BJ$1,2)),NETWORKDAYS(DATEVALUE("10/1/20"&amp;RIGHT(BJ$1,2)),DATEVALUE("9/30/20"&amp;RIGHT(BK$1,2)),Holidays!$J$3:$J$937),
IF($T24&gt;=DATEVALUE("10/1/20"&amp;RIGHT(BJ$1,2)),NETWORKDAYS($T24,DATEVALUE("9/30/20"&amp;RIGHT(BK$1,2)),Holidays!$J$3:$J$937),"")))),"")/(NETWORKDAYS($T24,$U24,Holidays!$J$3:$J$937)),0))</f>
        <v>0</v>
      </c>
      <c r="BL24" s="87">
        <f>IF($Q24="","",IFERROR(IF(OR(AND($T24&gt;=DATEVALUE("10/1/20"&amp;RIGHT(BK$1,2)),$T24&lt;=DATEVALUE("9/30/20"&amp;RIGHT(BL$1,2))),AND($U24&gt;=DATEVALUE("10/1/20"&amp;RIGHT(BK$1,2)),$U24&lt;=DATEVALUE("9/30/20"&amp;RIGHT(BL$1,2))),AND($T24&lt;=DATEVALUE("10/1/20"&amp;RIGHT(BK$1,2)),$U24&gt;=DATEVALUE("9/30/20"&amp;RIGHT(BL$1,2)))),
IF(AND($T24&gt;=DATEVALUE("10/1/20"&amp;RIGHT(BK$1,2)),$U24&lt;=DATEVALUE("9/30/20"&amp;RIGHT(BL$1,2))),NETWORKDAYS($T24,$U24,Holidays!$J$3:$J$937),
IF(AND($T24&lt;DATEVALUE("10/1/20"&amp;RIGHT(BK$1,2)),$U24&lt;=DATEVALUE("9/30/20"&amp;RIGHT(BL$1,2))),NETWORKDAYS(DATEVALUE("10/1/20"&amp;RIGHT(BK$1,2)),$U24,Holidays!$J$3:$J$937),
IF($T24&lt;DATEVALUE("10/1/20"&amp;RIGHT(BK$1,2)),NETWORKDAYS(DATEVALUE("10/1/20"&amp;RIGHT(BK$1,2)),DATEVALUE("9/30/20"&amp;RIGHT(BL$1,2)),Holidays!$J$3:$J$937),
IF($T24&gt;=DATEVALUE("10/1/20"&amp;RIGHT(BK$1,2)),NETWORKDAYS($T24,DATEVALUE("9/30/20"&amp;RIGHT(BL$1,2)),Holidays!$J$3:$J$937),"")))),"")/(NETWORKDAYS($T24,$U24,Holidays!$J$3:$J$937)),0))</f>
        <v>0</v>
      </c>
      <c r="BM24" s="87">
        <f>IF($Q24="","",IFERROR(IF(OR(AND($T24&gt;=DATEVALUE("10/1/20"&amp;RIGHT(BL$1,2)),$T24&lt;=DATEVALUE("9/30/20"&amp;RIGHT(BM$1,2))),AND($U24&gt;=DATEVALUE("10/1/20"&amp;RIGHT(BL$1,2)),$U24&lt;=DATEVALUE("9/30/20"&amp;RIGHT(BM$1,2))),AND($T24&lt;=DATEVALUE("10/1/20"&amp;RIGHT(BL$1,2)),$U24&gt;=DATEVALUE("9/30/20"&amp;RIGHT(BM$1,2)))),
IF(AND($T24&gt;=DATEVALUE("10/1/20"&amp;RIGHT(BL$1,2)),$U24&lt;=DATEVALUE("9/30/20"&amp;RIGHT(BM$1,2))),NETWORKDAYS($T24,$U24,Holidays!$J$3:$J$937),
IF(AND($T24&lt;DATEVALUE("10/1/20"&amp;RIGHT(BL$1,2)),$U24&lt;=DATEVALUE("9/30/20"&amp;RIGHT(BM$1,2))),NETWORKDAYS(DATEVALUE("10/1/20"&amp;RIGHT(BL$1,2)),$U24,Holidays!$J$3:$J$937),
IF($T24&lt;DATEVALUE("10/1/20"&amp;RIGHT(BL$1,2)),NETWORKDAYS(DATEVALUE("10/1/20"&amp;RIGHT(BL$1,2)),DATEVALUE("9/30/20"&amp;RIGHT(BM$1,2)),Holidays!$J$3:$J$937),
IF($T24&gt;=DATEVALUE("10/1/20"&amp;RIGHT(BL$1,2)),NETWORKDAYS($T24,DATEVALUE("9/30/20"&amp;RIGHT(BM$1,2)),Holidays!$J$3:$J$937),"")))),"")/(NETWORKDAYS($T24,$U24,Holidays!$J$3:$J$937)),0))</f>
        <v>0</v>
      </c>
      <c r="BN24" s="87">
        <f>IF($Q24="","",IFERROR(IF(OR(AND($T24&gt;=DATEVALUE("10/1/20"&amp;RIGHT(BM$1,2)),$T24&lt;=DATEVALUE("9/30/20"&amp;RIGHT(BN$1,2))),AND($U24&gt;=DATEVALUE("10/1/20"&amp;RIGHT(BM$1,2)),$U24&lt;=DATEVALUE("9/30/20"&amp;RIGHT(BN$1,2))),AND($T24&lt;=DATEVALUE("10/1/20"&amp;RIGHT(BM$1,2)),$U24&gt;=DATEVALUE("9/30/20"&amp;RIGHT(BN$1,2)))),
IF(AND($T24&gt;=DATEVALUE("10/1/20"&amp;RIGHT(BM$1,2)),$U24&lt;=DATEVALUE("9/30/20"&amp;RIGHT(BN$1,2))),NETWORKDAYS($T24,$U24,Holidays!$J$3:$J$937),
IF(AND($T24&lt;DATEVALUE("10/1/20"&amp;RIGHT(BM$1,2)),$U24&lt;=DATEVALUE("9/30/20"&amp;RIGHT(BN$1,2))),NETWORKDAYS(DATEVALUE("10/1/20"&amp;RIGHT(BM$1,2)),$U24,Holidays!$J$3:$J$937),
IF($T24&lt;DATEVALUE("10/1/20"&amp;RIGHT(BM$1,2)),NETWORKDAYS(DATEVALUE("10/1/20"&amp;RIGHT(BM$1,2)),DATEVALUE("9/30/20"&amp;RIGHT(BN$1,2)),Holidays!$J$3:$J$937),
IF($T24&gt;=DATEVALUE("10/1/20"&amp;RIGHT(BM$1,2)),NETWORKDAYS($T24,DATEVALUE("9/30/20"&amp;RIGHT(BN$1,2)),Holidays!$J$3:$J$937),"")))),"")/(NETWORKDAYS($T24,$U24,Holidays!$J$3:$J$937)),0))</f>
        <v>0</v>
      </c>
      <c r="BO24" s="87">
        <f>IF($Q24="","",IFERROR(IF(OR(AND($T24&gt;=DATEVALUE("10/1/20"&amp;RIGHT(BN$1,2)),$T24&lt;=DATEVALUE("9/30/20"&amp;RIGHT(BO$1,2))),AND($U24&gt;=DATEVALUE("10/1/20"&amp;RIGHT(BN$1,2)),$U24&lt;=DATEVALUE("9/30/20"&amp;RIGHT(BO$1,2))),AND($T24&lt;=DATEVALUE("10/1/20"&amp;RIGHT(BN$1,2)),$U24&gt;=DATEVALUE("9/30/20"&amp;RIGHT(BO$1,2)))),
IF(AND($T24&gt;=DATEVALUE("10/1/20"&amp;RIGHT(BN$1,2)),$U24&lt;=DATEVALUE("9/30/20"&amp;RIGHT(BO$1,2))),NETWORKDAYS($T24,$U24,Holidays!$J$3:$J$937),
IF(AND($T24&lt;DATEVALUE("10/1/20"&amp;RIGHT(BN$1,2)),$U24&lt;=DATEVALUE("9/30/20"&amp;RIGHT(BO$1,2))),NETWORKDAYS(DATEVALUE("10/1/20"&amp;RIGHT(BN$1,2)),$U24,Holidays!$J$3:$J$937),
IF($T24&lt;DATEVALUE("10/1/20"&amp;RIGHT(BN$1,2)),NETWORKDAYS(DATEVALUE("10/1/20"&amp;RIGHT(BN$1,2)),DATEVALUE("9/30/20"&amp;RIGHT(BO$1,2)),Holidays!$J$3:$J$937),
IF($T24&gt;=DATEVALUE("10/1/20"&amp;RIGHT(BN$1,2)),NETWORKDAYS($T24,DATEVALUE("9/30/20"&amp;RIGHT(BO$1,2)),Holidays!$J$3:$J$937),"")))),"")/(NETWORKDAYS($T24,$U24,Holidays!$J$3:$J$937)),0))</f>
        <v>0</v>
      </c>
      <c r="BP24" s="87">
        <f>IF($Q24="","",IFERROR(IF(OR(AND($T24&gt;=DATEVALUE("10/1/20"&amp;RIGHT(BO$1,2)),$T24&lt;=DATEVALUE("9/30/20"&amp;RIGHT(BP$1,2))),AND($U24&gt;=DATEVALUE("10/1/20"&amp;RIGHT(BO$1,2)),$U24&lt;=DATEVALUE("9/30/20"&amp;RIGHT(BP$1,2))),AND($T24&lt;=DATEVALUE("10/1/20"&amp;RIGHT(BO$1,2)),$U24&gt;=DATEVALUE("9/30/20"&amp;RIGHT(BP$1,2)))),
IF(AND($T24&gt;=DATEVALUE("10/1/20"&amp;RIGHT(BO$1,2)),$U24&lt;=DATEVALUE("9/30/20"&amp;RIGHT(BP$1,2))),NETWORKDAYS($T24,$U24,Holidays!$J$3:$J$937),
IF(AND($T24&lt;DATEVALUE("10/1/20"&amp;RIGHT(BO$1,2)),$U24&lt;=DATEVALUE("9/30/20"&amp;RIGHT(BP$1,2))),NETWORKDAYS(DATEVALUE("10/1/20"&amp;RIGHT(BO$1,2)),$U24,Holidays!$J$3:$J$937),
IF($T24&lt;DATEVALUE("10/1/20"&amp;RIGHT(BO$1,2)),NETWORKDAYS(DATEVALUE("10/1/20"&amp;RIGHT(BO$1,2)),DATEVALUE("9/30/20"&amp;RIGHT(BP$1,2)),Holidays!$J$3:$J$937),
IF($T24&gt;=DATEVALUE("10/1/20"&amp;RIGHT(BO$1,2)),NETWORKDAYS($T24,DATEVALUE("9/30/20"&amp;RIGHT(BP$1,2)),Holidays!$J$3:$J$937),"")))),"")/(NETWORKDAYS($T24,$U24,Holidays!$J$3:$J$937)),0))</f>
        <v>0</v>
      </c>
      <c r="BQ24" s="87">
        <f>IF($Q24="","",IFERROR(IF(OR(AND($T24&gt;=DATEVALUE("10/1/20"&amp;RIGHT(BP$1,2)),$T24&lt;=DATEVALUE("9/30/20"&amp;RIGHT(BQ$1,2))),AND($U24&gt;=DATEVALUE("10/1/20"&amp;RIGHT(BP$1,2)),$U24&lt;=DATEVALUE("9/30/20"&amp;RIGHT(BQ$1,2))),AND($T24&lt;=DATEVALUE("10/1/20"&amp;RIGHT(BP$1,2)),$U24&gt;=DATEVALUE("9/30/20"&amp;RIGHT(BQ$1,2)))),
IF(AND($T24&gt;=DATEVALUE("10/1/20"&amp;RIGHT(BP$1,2)),$U24&lt;=DATEVALUE("9/30/20"&amp;RIGHT(BQ$1,2))),NETWORKDAYS($T24,$U24,Holidays!$J$3:$J$937),
IF(AND($T24&lt;DATEVALUE("10/1/20"&amp;RIGHT(BP$1,2)),$U24&lt;=DATEVALUE("9/30/20"&amp;RIGHT(BQ$1,2))),NETWORKDAYS(DATEVALUE("10/1/20"&amp;RIGHT(BP$1,2)),$U24,Holidays!$J$3:$J$937),
IF($T24&lt;DATEVALUE("10/1/20"&amp;RIGHT(BP$1,2)),NETWORKDAYS(DATEVALUE("10/1/20"&amp;RIGHT(BP$1,2)),DATEVALUE("9/30/20"&amp;RIGHT(BQ$1,2)),Holidays!$J$3:$J$937),
IF($T24&gt;=DATEVALUE("10/1/20"&amp;RIGHT(BP$1,2)),NETWORKDAYS($T24,DATEVALUE("9/30/20"&amp;RIGHT(BQ$1,2)),Holidays!$J$3:$J$937),"")))),"")/(NETWORKDAYS($T24,$U24,Holidays!$J$3:$J$937)),0))</f>
        <v>0</v>
      </c>
      <c r="BR24" s="87">
        <f>IF($Q24="","",IFERROR(IF(OR(AND($T24&gt;=DATEVALUE("10/1/20"&amp;RIGHT(BQ$1,2)),$T24&lt;=DATEVALUE("9/30/20"&amp;RIGHT(BR$1,2))),AND($U24&gt;=DATEVALUE("10/1/20"&amp;RIGHT(BQ$1,2)),$U24&lt;=DATEVALUE("9/30/20"&amp;RIGHT(BR$1,2))),AND($T24&lt;=DATEVALUE("10/1/20"&amp;RIGHT(BQ$1,2)),$U24&gt;=DATEVALUE("9/30/20"&amp;RIGHT(BR$1,2)))),
IF(AND($T24&gt;=DATEVALUE("10/1/20"&amp;RIGHT(BQ$1,2)),$U24&lt;=DATEVALUE("9/30/20"&amp;RIGHT(BR$1,2))),NETWORKDAYS($T24,$U24,Holidays!$J$3:$J$937),
IF(AND($T24&lt;DATEVALUE("10/1/20"&amp;RIGHT(BQ$1,2)),$U24&lt;=DATEVALUE("9/30/20"&amp;RIGHT(BR$1,2))),NETWORKDAYS(DATEVALUE("10/1/20"&amp;RIGHT(BQ$1,2)),$U24,Holidays!$J$3:$J$937),
IF($T24&lt;DATEVALUE("10/1/20"&amp;RIGHT(BQ$1,2)),NETWORKDAYS(DATEVALUE("10/1/20"&amp;RIGHT(BQ$1,2)),DATEVALUE("9/30/20"&amp;RIGHT(BR$1,2)),Holidays!$J$3:$J$937),
IF($T24&gt;=DATEVALUE("10/1/20"&amp;RIGHT(BQ$1,2)),NETWORKDAYS($T24,DATEVALUE("9/30/20"&amp;RIGHT(BR$1,2)),Holidays!$J$3:$J$937),"")))),"")/(NETWORKDAYS($T24,$U24,Holidays!$J$3:$J$937)),0))</f>
        <v>0</v>
      </c>
      <c r="BS24" s="87">
        <f>IF($Q24="","",IFERROR(IF(OR(AND($T24&gt;=DATEVALUE("10/1/20"&amp;RIGHT(BR$1,2)),$T24&lt;=DATEVALUE("9/30/20"&amp;RIGHT(BS$1,2))),AND($U24&gt;=DATEVALUE("10/1/20"&amp;RIGHT(BR$1,2)),$U24&lt;=DATEVALUE("9/30/20"&amp;RIGHT(BS$1,2))),AND($T24&lt;=DATEVALUE("10/1/20"&amp;RIGHT(BR$1,2)),$U24&gt;=DATEVALUE("9/30/20"&amp;RIGHT(BS$1,2)))),
IF(AND($T24&gt;=DATEVALUE("10/1/20"&amp;RIGHT(BR$1,2)),$U24&lt;=DATEVALUE("9/30/20"&amp;RIGHT(BS$1,2))),NETWORKDAYS($T24,$U24,Holidays!$J$3:$J$937),
IF(AND($T24&lt;DATEVALUE("10/1/20"&amp;RIGHT(BR$1,2)),$U24&lt;=DATEVALUE("9/30/20"&amp;RIGHT(BS$1,2))),NETWORKDAYS(DATEVALUE("10/1/20"&amp;RIGHT(BR$1,2)),$U24,Holidays!$J$3:$J$937),
IF($T24&lt;DATEVALUE("10/1/20"&amp;RIGHT(BR$1,2)),NETWORKDAYS(DATEVALUE("10/1/20"&amp;RIGHT(BR$1,2)),DATEVALUE("9/30/20"&amp;RIGHT(BS$1,2)),Holidays!$J$3:$J$937),
IF($T24&gt;=DATEVALUE("10/1/20"&amp;RIGHT(BR$1,2)),NETWORKDAYS($T24,DATEVALUE("9/30/20"&amp;RIGHT(BS$1,2)),Holidays!$J$3:$J$937),"")))),"")/(NETWORKDAYS($T24,$U24,Holidays!$J$3:$J$937)),0))</f>
        <v>0.80676328502415462</v>
      </c>
      <c r="BT24" s="87">
        <f>IF($Q24="","",IFERROR(IF(OR(AND($T24&gt;=DATEVALUE("10/1/20"&amp;RIGHT(BS$1,2)),$T24&lt;=DATEVALUE("9/30/20"&amp;RIGHT(BT$1,2))),AND($U24&gt;=DATEVALUE("10/1/20"&amp;RIGHT(BS$1,2)),$U24&lt;=DATEVALUE("9/30/20"&amp;RIGHT(BT$1,2))),AND($T24&lt;=DATEVALUE("10/1/20"&amp;RIGHT(BS$1,2)),$U24&gt;=DATEVALUE("9/30/20"&amp;RIGHT(BT$1,2)))),
IF(AND($T24&gt;=DATEVALUE("10/1/20"&amp;RIGHT(BS$1,2)),$U24&lt;=DATEVALUE("9/30/20"&amp;RIGHT(BT$1,2))),NETWORKDAYS($T24,$U24,Holidays!$J$3:$J$937),
IF(AND($T24&lt;DATEVALUE("10/1/20"&amp;RIGHT(BS$1,2)),$U24&lt;=DATEVALUE("9/30/20"&amp;RIGHT(BT$1,2))),NETWORKDAYS(DATEVALUE("10/1/20"&amp;RIGHT(BS$1,2)),$U24,Holidays!$J$3:$J$937),
IF($T24&lt;DATEVALUE("10/1/20"&amp;RIGHT(BS$1,2)),NETWORKDAYS(DATEVALUE("10/1/20"&amp;RIGHT(BS$1,2)),DATEVALUE("9/30/20"&amp;RIGHT(BT$1,2)),Holidays!$J$3:$J$937),
IF($T24&gt;=DATEVALUE("10/1/20"&amp;RIGHT(BS$1,2)),NETWORKDAYS($T24,DATEVALUE("9/30/20"&amp;RIGHT(BT$1,2)),Holidays!$J$3:$J$937),"")))),"")/(NETWORKDAYS($T24,$U24,Holidays!$J$3:$J$937)),0))</f>
        <v>0.19323671497584541</v>
      </c>
      <c r="BU24" s="87">
        <f>IF($Q24="","",IFERROR(IF(OR(AND($T24&gt;=DATEVALUE("10/1/20"&amp;RIGHT(BT$1,2)),$T24&lt;=DATEVALUE("9/30/20"&amp;RIGHT(BU$1,2))),AND($U24&gt;=DATEVALUE("10/1/20"&amp;RIGHT(BT$1,2)),$U24&lt;=DATEVALUE("9/30/20"&amp;RIGHT(BU$1,2))),AND($T24&lt;=DATEVALUE("10/1/20"&amp;RIGHT(BT$1,2)),$U24&gt;=DATEVALUE("9/30/20"&amp;RIGHT(BU$1,2)))),
IF(AND($T24&gt;=DATEVALUE("10/1/20"&amp;RIGHT(BT$1,2)),$U24&lt;=DATEVALUE("9/30/20"&amp;RIGHT(BU$1,2))),NETWORKDAYS($T24,$U24,Holidays!$J$3:$J$937),
IF(AND($T24&lt;DATEVALUE("10/1/20"&amp;RIGHT(BT$1,2)),$U24&lt;=DATEVALUE("9/30/20"&amp;RIGHT(BU$1,2))),NETWORKDAYS(DATEVALUE("10/1/20"&amp;RIGHT(BT$1,2)),$U24,Holidays!$J$3:$J$937),
IF($T24&lt;DATEVALUE("10/1/20"&amp;RIGHT(BT$1,2)),NETWORKDAYS(DATEVALUE("10/1/20"&amp;RIGHT(BT$1,2)),DATEVALUE("9/30/20"&amp;RIGHT(BU$1,2)),Holidays!$J$3:$J$937),
IF($T24&gt;=DATEVALUE("10/1/20"&amp;RIGHT(BT$1,2)),NETWORKDAYS($T24,DATEVALUE("9/30/20"&amp;RIGHT(BU$1,2)),Holidays!$J$3:$J$937),"")))),"")/(NETWORKDAYS($T24,$U24,Holidays!$J$3:$J$937)),0))</f>
        <v>0</v>
      </c>
      <c r="BV24" s="87">
        <f>IF($Q24="","",IFERROR(IF(OR(AND($T24&gt;=DATEVALUE("10/1/20"&amp;RIGHT(BU$1,2)),$T24&lt;=DATEVALUE("9/30/20"&amp;RIGHT(BV$1,2))),AND($U24&gt;=DATEVALUE("10/1/20"&amp;RIGHT(BU$1,2)),$U24&lt;=DATEVALUE("9/30/20"&amp;RIGHT(BV$1,2))),AND($T24&lt;=DATEVALUE("10/1/20"&amp;RIGHT(BU$1,2)),$U24&gt;=DATEVALUE("9/30/20"&amp;RIGHT(BV$1,2)))),
IF(AND($T24&gt;=DATEVALUE("10/1/20"&amp;RIGHT(BU$1,2)),$U24&lt;=DATEVALUE("9/30/20"&amp;RIGHT(BV$1,2))),NETWORKDAYS($T24,$U24,Holidays!$J$3:$J$937),
IF(AND($T24&lt;DATEVALUE("10/1/20"&amp;RIGHT(BU$1,2)),$U24&lt;=DATEVALUE("9/30/20"&amp;RIGHT(BV$1,2))),NETWORKDAYS(DATEVALUE("10/1/20"&amp;RIGHT(BU$1,2)),$U24,Holidays!$J$3:$J$937),
IF($T24&lt;DATEVALUE("10/1/20"&amp;RIGHT(BU$1,2)),NETWORKDAYS(DATEVALUE("10/1/20"&amp;RIGHT(BU$1,2)),DATEVALUE("9/30/20"&amp;RIGHT(BV$1,2)),Holidays!$J$3:$J$937),
IF($T24&gt;=DATEVALUE("10/1/20"&amp;RIGHT(BU$1,2)),NETWORKDAYS($T24,DATEVALUE("9/30/20"&amp;RIGHT(BV$1,2)),Holidays!$J$3:$J$937),"")))),"")/(NETWORKDAYS($T24,$U24,Holidays!$J$3:$J$937)),0))</f>
        <v>0</v>
      </c>
      <c r="BW24" s="87">
        <f>IF($Q24="","",IFERROR(IF(OR(AND($T24&gt;=DATEVALUE("10/1/20"&amp;RIGHT(BV$1,2)),$T24&lt;=DATEVALUE("9/30/20"&amp;RIGHT(BW$1,2))),AND($U24&gt;=DATEVALUE("10/1/20"&amp;RIGHT(BV$1,2)),$U24&lt;=DATEVALUE("9/30/20"&amp;RIGHT(BW$1,2))),AND($T24&lt;=DATEVALUE("10/1/20"&amp;RIGHT(BV$1,2)),$U24&gt;=DATEVALUE("9/30/20"&amp;RIGHT(BW$1,2)))),
IF(AND($T24&gt;=DATEVALUE("10/1/20"&amp;RIGHT(BV$1,2)),$U24&lt;=DATEVALUE("9/30/20"&amp;RIGHT(BW$1,2))),NETWORKDAYS($T24,$U24,Holidays!$J$3:$J$937),
IF(AND($T24&lt;DATEVALUE("10/1/20"&amp;RIGHT(BV$1,2)),$U24&lt;=DATEVALUE("9/30/20"&amp;RIGHT(BW$1,2))),NETWORKDAYS(DATEVALUE("10/1/20"&amp;RIGHT(BV$1,2)),$U24,Holidays!$J$3:$J$937),
IF($T24&lt;DATEVALUE("10/1/20"&amp;RIGHT(BV$1,2)),NETWORKDAYS(DATEVALUE("10/1/20"&amp;RIGHT(BV$1,2)),DATEVALUE("9/30/20"&amp;RIGHT(BW$1,2)),Holidays!$J$3:$J$937),
IF($T24&gt;=DATEVALUE("10/1/20"&amp;RIGHT(BV$1,2)),NETWORKDAYS($T24,DATEVALUE("9/30/20"&amp;RIGHT(BW$1,2)),Holidays!$J$3:$J$937),"")))),"")/(NETWORKDAYS($T24,$U24,Holidays!$J$3:$J$937)),0))</f>
        <v>0</v>
      </c>
      <c r="BX24" s="87">
        <f>IF($Q24="","",IFERROR(IF(OR(AND($T24&gt;=DATEVALUE("10/1/20"&amp;RIGHT(BW$1,2)),$T24&lt;=DATEVALUE("9/30/20"&amp;RIGHT(BX$1,2))),AND($U24&gt;=DATEVALUE("10/1/20"&amp;RIGHT(BW$1,2)),$U24&lt;=DATEVALUE("9/30/20"&amp;RIGHT(BX$1,2))),AND($T24&lt;=DATEVALUE("10/1/20"&amp;RIGHT(BW$1,2)),$U24&gt;=DATEVALUE("9/30/20"&amp;RIGHT(BX$1,2)))),
IF(AND($T24&gt;=DATEVALUE("10/1/20"&amp;RIGHT(BW$1,2)),$U24&lt;=DATEVALUE("9/30/20"&amp;RIGHT(BX$1,2))),NETWORKDAYS($T24,$U24,Holidays!$J$3:$J$937),
IF(AND($T24&lt;DATEVALUE("10/1/20"&amp;RIGHT(BW$1,2)),$U24&lt;=DATEVALUE("9/30/20"&amp;RIGHT(BX$1,2))),NETWORKDAYS(DATEVALUE("10/1/20"&amp;RIGHT(BW$1,2)),$U24,Holidays!$J$3:$J$937),
IF($T24&lt;DATEVALUE("10/1/20"&amp;RIGHT(BW$1,2)),NETWORKDAYS(DATEVALUE("10/1/20"&amp;RIGHT(BW$1,2)),DATEVALUE("9/30/20"&amp;RIGHT(BX$1,2)),Holidays!$J$3:$J$937),
IF($T24&gt;=DATEVALUE("10/1/20"&amp;RIGHT(BW$1,2)),NETWORKDAYS($T24,DATEVALUE("9/30/20"&amp;RIGHT(BX$1,2)),Holidays!$J$3:$J$937),"")))),"")/(NETWORKDAYS($T24,$U24,Holidays!$J$3:$J$937)),0))</f>
        <v>0</v>
      </c>
      <c r="BY24" s="87">
        <f>IF($Q24="","",IFERROR(IF(OR(AND($T24&gt;=DATEVALUE("10/1/20"&amp;RIGHT(BX$1,2)),$T24&lt;=DATEVALUE("9/30/20"&amp;RIGHT(BY$1,2))),AND($U24&gt;=DATEVALUE("10/1/20"&amp;RIGHT(BX$1,2)),$U24&lt;=DATEVALUE("9/30/20"&amp;RIGHT(BY$1,2))),AND($T24&lt;=DATEVALUE("10/1/20"&amp;RIGHT(BX$1,2)),$U24&gt;=DATEVALUE("9/30/20"&amp;RIGHT(BY$1,2)))),
IF(AND($T24&gt;=DATEVALUE("10/1/20"&amp;RIGHT(BX$1,2)),$U24&lt;=DATEVALUE("9/30/20"&amp;RIGHT(BY$1,2))),NETWORKDAYS($T24,$U24,Holidays!$J$3:$J$937),
IF(AND($T24&lt;DATEVALUE("10/1/20"&amp;RIGHT(BX$1,2)),$U24&lt;=DATEVALUE("9/30/20"&amp;RIGHT(BY$1,2))),NETWORKDAYS(DATEVALUE("10/1/20"&amp;RIGHT(BX$1,2)),$U24,Holidays!$J$3:$J$937),
IF($T24&lt;DATEVALUE("10/1/20"&amp;RIGHT(BX$1,2)),NETWORKDAYS(DATEVALUE("10/1/20"&amp;RIGHT(BX$1,2)),DATEVALUE("9/30/20"&amp;RIGHT(BY$1,2)),Holidays!$J$3:$J$937),
IF($T24&gt;=DATEVALUE("10/1/20"&amp;RIGHT(BX$1,2)),NETWORKDAYS($T24,DATEVALUE("9/30/20"&amp;RIGHT(BY$1,2)),Holidays!$J$3:$J$937),"")))),"")/(NETWORKDAYS($T24,$U24,Holidays!$J$3:$J$937)),0))</f>
        <v>0</v>
      </c>
      <c r="BZ24" s="87">
        <f>IF($Q24="","",IFERROR(IF(OR(AND($T24&gt;=DATEVALUE("10/1/20"&amp;RIGHT(BY$1,2)),$T24&lt;=DATEVALUE("9/30/20"&amp;RIGHT(BZ$1,2))),AND($U24&gt;=DATEVALUE("10/1/20"&amp;RIGHT(BY$1,2)),$U24&lt;=DATEVALUE("9/30/20"&amp;RIGHT(BZ$1,2))),AND($T24&lt;=DATEVALUE("10/1/20"&amp;RIGHT(BY$1,2)),$U24&gt;=DATEVALUE("9/30/20"&amp;RIGHT(BZ$1,2)))),
IF(AND($T24&gt;=DATEVALUE("10/1/20"&amp;RIGHT(BY$1,2)),$U24&lt;=DATEVALUE("9/30/20"&amp;RIGHT(BZ$1,2))),NETWORKDAYS($T24,$U24,Holidays!$J$3:$J$937),
IF(AND($T24&lt;DATEVALUE("10/1/20"&amp;RIGHT(BY$1,2)),$U24&lt;=DATEVALUE("9/30/20"&amp;RIGHT(BZ$1,2))),NETWORKDAYS(DATEVALUE("10/1/20"&amp;RIGHT(BY$1,2)),$U24,Holidays!$J$3:$J$937),
IF($T24&lt;DATEVALUE("10/1/20"&amp;RIGHT(BY$1,2)),NETWORKDAYS(DATEVALUE("10/1/20"&amp;RIGHT(BY$1,2)),DATEVALUE("9/30/20"&amp;RIGHT(BZ$1,2)),Holidays!$J$3:$J$937),
IF($T24&gt;=DATEVALUE("10/1/20"&amp;RIGHT(BY$1,2)),NETWORKDAYS($T24,DATEVALUE("9/30/20"&amp;RIGHT(BZ$1,2)),Holidays!$J$3:$J$937),"")))),"")/(NETWORKDAYS($T24,$U24,Holidays!$J$3:$J$937)),0))</f>
        <v>0</v>
      </c>
      <c r="CA24" s="87">
        <f>IF($Q24="","",IFERROR(IF(OR(AND($T24&gt;=DATEVALUE("10/1/20"&amp;RIGHT(BZ$1,2)),$T24&lt;=DATEVALUE("9/30/20"&amp;RIGHT(CA$1,2))),AND($U24&gt;=DATEVALUE("10/1/20"&amp;RIGHT(BZ$1,2)),$U24&lt;=DATEVALUE("9/30/20"&amp;RIGHT(CA$1,2))),AND($T24&lt;=DATEVALUE("10/1/20"&amp;RIGHT(BZ$1,2)),$U24&gt;=DATEVALUE("9/30/20"&amp;RIGHT(CA$1,2)))),
IF(AND($T24&gt;=DATEVALUE("10/1/20"&amp;RIGHT(BZ$1,2)),$U24&lt;=DATEVALUE("9/30/20"&amp;RIGHT(CA$1,2))),NETWORKDAYS($T24,$U24,Holidays!$J$3:$J$937),
IF(AND($T24&lt;DATEVALUE("10/1/20"&amp;RIGHT(BZ$1,2)),$U24&lt;=DATEVALUE("9/30/20"&amp;RIGHT(CA$1,2))),NETWORKDAYS(DATEVALUE("10/1/20"&amp;RIGHT(BZ$1,2)),$U24,Holidays!$J$3:$J$937),
IF($T24&lt;DATEVALUE("10/1/20"&amp;RIGHT(BZ$1,2)),NETWORKDAYS(DATEVALUE("10/1/20"&amp;RIGHT(BZ$1,2)),DATEVALUE("9/30/20"&amp;RIGHT(CA$1,2)),Holidays!$J$3:$J$937),
IF($T24&gt;=DATEVALUE("10/1/20"&amp;RIGHT(BZ$1,2)),NETWORKDAYS($T24,DATEVALUE("9/30/20"&amp;RIGHT(CA$1,2)),Holidays!$J$3:$J$937),"")))),"")/(NETWORKDAYS($T24,$U24,Holidays!$J$3:$J$937)),0))</f>
        <v>0</v>
      </c>
      <c r="CB24" s="87">
        <f>IF($Q24="","",IFERROR(IF(OR(AND($T24&gt;=DATEVALUE("10/1/20"&amp;RIGHT(CA$1,2)),$T24&lt;=DATEVALUE("9/30/20"&amp;RIGHT(CB$1,2))),AND($U24&gt;=DATEVALUE("10/1/20"&amp;RIGHT(CA$1,2)),$U24&lt;=DATEVALUE("9/30/20"&amp;RIGHT(CB$1,2))),AND($T24&lt;=DATEVALUE("10/1/20"&amp;RIGHT(CA$1,2)),$U24&gt;=DATEVALUE("9/30/20"&amp;RIGHT(CB$1,2)))),
IF(AND($T24&gt;=DATEVALUE("10/1/20"&amp;RIGHT(CA$1,2)),$U24&lt;=DATEVALUE("9/30/20"&amp;RIGHT(CB$1,2))),NETWORKDAYS($T24,$U24,Holidays!$J$3:$J$937),
IF(AND($T24&lt;DATEVALUE("10/1/20"&amp;RIGHT(CA$1,2)),$U24&lt;=DATEVALUE("9/30/20"&amp;RIGHT(CB$1,2))),NETWORKDAYS(DATEVALUE("10/1/20"&amp;RIGHT(CA$1,2)),$U24,Holidays!$J$3:$J$937),
IF($T24&lt;DATEVALUE("10/1/20"&amp;RIGHT(CA$1,2)),NETWORKDAYS(DATEVALUE("10/1/20"&amp;RIGHT(CA$1,2)),DATEVALUE("9/30/20"&amp;RIGHT(CB$1,2)),Holidays!$J$3:$J$937),
IF($T24&gt;=DATEVALUE("10/1/20"&amp;RIGHT(CA$1,2)),NETWORKDAYS($T24,DATEVALUE("9/30/20"&amp;RIGHT(CB$1,2)),Holidays!$J$3:$J$937),"")))),"")/(NETWORKDAYS($T24,$U24,Holidays!$J$3:$J$937)),0))</f>
        <v>0</v>
      </c>
    </row>
    <row r="25" spans="1:81">
      <c r="A25" s="78" t="s">
        <v>262</v>
      </c>
      <c r="B25" s="79" t="s">
        <v>117</v>
      </c>
      <c r="C25" s="87" t="s">
        <v>175</v>
      </c>
      <c r="D25" s="87" t="s">
        <v>176</v>
      </c>
      <c r="E25" s="87">
        <v>1</v>
      </c>
      <c r="F25" s="129">
        <v>77292</v>
      </c>
      <c r="G25" s="87" t="s">
        <v>122</v>
      </c>
      <c r="H25" s="108"/>
      <c r="I25" s="87" t="s">
        <v>140</v>
      </c>
      <c r="J25" s="87" t="s">
        <v>124</v>
      </c>
      <c r="K25" s="108">
        <v>0</v>
      </c>
      <c r="L25" s="82">
        <f t="shared" si="4"/>
        <v>100</v>
      </c>
      <c r="M25" s="110">
        <f t="shared" si="5"/>
        <v>77292</v>
      </c>
      <c r="N25" s="111">
        <f t="shared" si="12"/>
        <v>0</v>
      </c>
      <c r="O25" s="110">
        <f t="shared" si="6"/>
        <v>0</v>
      </c>
      <c r="P25" s="110">
        <f t="shared" si="0"/>
        <v>77292</v>
      </c>
      <c r="Q25" s="108">
        <v>300</v>
      </c>
      <c r="R25" s="130">
        <f t="shared" si="7"/>
        <v>6.2849315068493148</v>
      </c>
      <c r="S25" s="107">
        <v>46057</v>
      </c>
      <c r="T25" s="83">
        <f>IF(NOT(Q25=""),IF(NOT($S25=""),$S25,#REF!),"")</f>
        <v>46057</v>
      </c>
      <c r="U25" s="83">
        <f t="shared" si="8"/>
        <v>46357</v>
      </c>
      <c r="V25" s="83">
        <f t="shared" si="11"/>
        <v>46477</v>
      </c>
      <c r="W25" s="83">
        <f t="shared" si="13"/>
        <v>46491</v>
      </c>
      <c r="X25" s="84">
        <f t="shared" si="9"/>
        <v>77292</v>
      </c>
      <c r="Y25" s="84">
        <f t="shared" si="10"/>
        <v>94294.122410958909</v>
      </c>
      <c r="AF25" s="87" t="s">
        <v>158</v>
      </c>
      <c r="AG25" s="87" t="s">
        <v>159</v>
      </c>
      <c r="AH25" s="103">
        <v>44844</v>
      </c>
      <c r="AL25" s="87">
        <f t="shared" ca="1" si="1"/>
        <v>0</v>
      </c>
      <c r="AN25" s="87">
        <f t="shared" ca="1" si="14"/>
        <v>0</v>
      </c>
      <c r="AO25" s="87">
        <f t="shared" ca="1" si="14"/>
        <v>0</v>
      </c>
      <c r="AP25" s="87">
        <f t="shared" ca="1" si="14"/>
        <v>0</v>
      </c>
      <c r="AQ25" s="87">
        <f t="shared" ca="1" si="14"/>
        <v>0</v>
      </c>
      <c r="AR25" s="87">
        <f t="shared" ca="1" si="14"/>
        <v>0</v>
      </c>
      <c r="AS25" s="87">
        <f t="shared" ca="1" si="14"/>
        <v>0</v>
      </c>
      <c r="AT25" s="87">
        <f t="shared" ca="1" si="14"/>
        <v>0</v>
      </c>
      <c r="AU25" s="87">
        <f t="shared" ca="1" si="14"/>
        <v>0</v>
      </c>
      <c r="AV25" s="87">
        <f t="shared" ca="1" si="14"/>
        <v>0</v>
      </c>
      <c r="AW25" s="87">
        <f t="shared" ca="1" si="14"/>
        <v>0</v>
      </c>
      <c r="AX25" s="87">
        <f t="shared" ca="1" si="15"/>
        <v>0</v>
      </c>
      <c r="AY25" s="87">
        <f t="shared" ca="1" si="15"/>
        <v>0</v>
      </c>
      <c r="AZ25" s="87">
        <f t="shared" ca="1" si="15"/>
        <v>0</v>
      </c>
      <c r="BA25" s="87">
        <f t="shared" ca="1" si="15"/>
        <v>0</v>
      </c>
      <c r="BB25" s="87">
        <f t="shared" ca="1" si="15"/>
        <v>0</v>
      </c>
      <c r="BC25" s="87">
        <f t="shared" ca="1" si="15"/>
        <v>0</v>
      </c>
      <c r="BD25" s="87">
        <f t="shared" ca="1" si="15"/>
        <v>0</v>
      </c>
      <c r="BE25" s="87">
        <f t="shared" ca="1" si="15"/>
        <v>0</v>
      </c>
      <c r="BF25" s="87">
        <f t="shared" ca="1" si="15"/>
        <v>0</v>
      </c>
      <c r="BG25" s="87">
        <f t="shared" ca="1" si="15"/>
        <v>0</v>
      </c>
      <c r="BI25" s="87">
        <f>IF($Q25="","",IFERROR(IF(OR(AND($T25&gt;=DATEVALUE("10/1/20"&amp;RIGHT(BH$1,2)),$T25&lt;=DATEVALUE("9/30/20"&amp;RIGHT(BI$1,2))),AND($U25&gt;=DATEVALUE("10/1/20"&amp;RIGHT(BH$1,2)),$U25&lt;=DATEVALUE("9/30/20"&amp;RIGHT(BI$1,2))),AND($T25&lt;=DATEVALUE("10/1/20"&amp;RIGHT(BH$1,2)),$U25&gt;=DATEVALUE("9/30/20"&amp;RIGHT(BI$1,2)))),
IF(AND($T25&gt;=DATEVALUE("10/1/20"&amp;RIGHT(BH$1,2)),$U25&lt;=DATEVALUE("9/30/20"&amp;RIGHT(BI$1,2))),NETWORKDAYS($T25,$U25,Holidays!$J$3:$J$937),
IF(AND($T25&lt;DATEVALUE("10/1/20"&amp;RIGHT(BH$1,2)),$U25&lt;=DATEVALUE("9/30/20"&amp;RIGHT(BI$1,2))),NETWORKDAYS(DATEVALUE("10/1/20"&amp;RIGHT(BH$1,2)),$U25,Holidays!$J$3:$J$937),
IF($T25&lt;DATEVALUE("10/1/20"&amp;RIGHT(BH$1,2)),NETWORKDAYS(DATEVALUE("10/1/20"&amp;RIGHT(BH$1,2)),DATEVALUE("9/30/20"&amp;RIGHT(BI$1,2)),Holidays!$J$3:$J$937),
IF($T25&gt;=DATEVALUE("10/1/20"&amp;RIGHT(BH$1,2)),NETWORKDAYS($T25,DATEVALUE("9/30/20"&amp;RIGHT(BI$1,2)),Holidays!$J$3:$J$937),"")))),"")/(NETWORKDAYS($T25,$U25,Holidays!$J$3:$J$937)),0))</f>
        <v>0</v>
      </c>
      <c r="BJ25" s="87">
        <f>IF($Q25="","",IFERROR(IF(OR(AND($T25&gt;=DATEVALUE("10/1/20"&amp;RIGHT(BI$1,2)),$T25&lt;=DATEVALUE("9/30/20"&amp;RIGHT(BJ$1,2))),AND($U25&gt;=DATEVALUE("10/1/20"&amp;RIGHT(BI$1,2)),$U25&lt;=DATEVALUE("9/30/20"&amp;RIGHT(BJ$1,2))),AND($T25&lt;=DATEVALUE("10/1/20"&amp;RIGHT(BI$1,2)),$U25&gt;=DATEVALUE("9/30/20"&amp;RIGHT(BJ$1,2)))),
IF(AND($T25&gt;=DATEVALUE("10/1/20"&amp;RIGHT(BI$1,2)),$U25&lt;=DATEVALUE("9/30/20"&amp;RIGHT(BJ$1,2))),NETWORKDAYS($T25,$U25,Holidays!$J$3:$J$937),
IF(AND($T25&lt;DATEVALUE("10/1/20"&amp;RIGHT(BI$1,2)),$U25&lt;=DATEVALUE("9/30/20"&amp;RIGHT(BJ$1,2))),NETWORKDAYS(DATEVALUE("10/1/20"&amp;RIGHT(BI$1,2)),$U25,Holidays!$J$3:$J$937),
IF($T25&lt;DATEVALUE("10/1/20"&amp;RIGHT(BI$1,2)),NETWORKDAYS(DATEVALUE("10/1/20"&amp;RIGHT(BI$1,2)),DATEVALUE("9/30/20"&amp;RIGHT(BJ$1,2)),Holidays!$J$3:$J$937),
IF($T25&gt;=DATEVALUE("10/1/20"&amp;RIGHT(BI$1,2)),NETWORKDAYS($T25,DATEVALUE("9/30/20"&amp;RIGHT(BJ$1,2)),Holidays!$J$3:$J$937),"")))),"")/(NETWORKDAYS($T25,$U25,Holidays!$J$3:$J$937)),0))</f>
        <v>0</v>
      </c>
      <c r="BK25" s="87">
        <f>IF($Q25="","",IFERROR(IF(OR(AND($T25&gt;=DATEVALUE("10/1/20"&amp;RIGHT(BJ$1,2)),$T25&lt;=DATEVALUE("9/30/20"&amp;RIGHT(BK$1,2))),AND($U25&gt;=DATEVALUE("10/1/20"&amp;RIGHT(BJ$1,2)),$U25&lt;=DATEVALUE("9/30/20"&amp;RIGHT(BK$1,2))),AND($T25&lt;=DATEVALUE("10/1/20"&amp;RIGHT(BJ$1,2)),$U25&gt;=DATEVALUE("9/30/20"&amp;RIGHT(BK$1,2)))),
IF(AND($T25&gt;=DATEVALUE("10/1/20"&amp;RIGHT(BJ$1,2)),$U25&lt;=DATEVALUE("9/30/20"&amp;RIGHT(BK$1,2))),NETWORKDAYS($T25,$U25,Holidays!$J$3:$J$937),
IF(AND($T25&lt;DATEVALUE("10/1/20"&amp;RIGHT(BJ$1,2)),$U25&lt;=DATEVALUE("9/30/20"&amp;RIGHT(BK$1,2))),NETWORKDAYS(DATEVALUE("10/1/20"&amp;RIGHT(BJ$1,2)),$U25,Holidays!$J$3:$J$937),
IF($T25&lt;DATEVALUE("10/1/20"&amp;RIGHT(BJ$1,2)),NETWORKDAYS(DATEVALUE("10/1/20"&amp;RIGHT(BJ$1,2)),DATEVALUE("9/30/20"&amp;RIGHT(BK$1,2)),Holidays!$J$3:$J$937),
IF($T25&gt;=DATEVALUE("10/1/20"&amp;RIGHT(BJ$1,2)),NETWORKDAYS($T25,DATEVALUE("9/30/20"&amp;RIGHT(BK$1,2)),Holidays!$J$3:$J$937),"")))),"")/(NETWORKDAYS($T25,$U25,Holidays!$J$3:$J$937)),0))</f>
        <v>0</v>
      </c>
      <c r="BL25" s="87">
        <f>IF($Q25="","",IFERROR(IF(OR(AND($T25&gt;=DATEVALUE("10/1/20"&amp;RIGHT(BK$1,2)),$T25&lt;=DATEVALUE("9/30/20"&amp;RIGHT(BL$1,2))),AND($U25&gt;=DATEVALUE("10/1/20"&amp;RIGHT(BK$1,2)),$U25&lt;=DATEVALUE("9/30/20"&amp;RIGHT(BL$1,2))),AND($T25&lt;=DATEVALUE("10/1/20"&amp;RIGHT(BK$1,2)),$U25&gt;=DATEVALUE("9/30/20"&amp;RIGHT(BL$1,2)))),
IF(AND($T25&gt;=DATEVALUE("10/1/20"&amp;RIGHT(BK$1,2)),$U25&lt;=DATEVALUE("9/30/20"&amp;RIGHT(BL$1,2))),NETWORKDAYS($T25,$U25,Holidays!$J$3:$J$937),
IF(AND($T25&lt;DATEVALUE("10/1/20"&amp;RIGHT(BK$1,2)),$U25&lt;=DATEVALUE("9/30/20"&amp;RIGHT(BL$1,2))),NETWORKDAYS(DATEVALUE("10/1/20"&amp;RIGHT(BK$1,2)),$U25,Holidays!$J$3:$J$937),
IF($T25&lt;DATEVALUE("10/1/20"&amp;RIGHT(BK$1,2)),NETWORKDAYS(DATEVALUE("10/1/20"&amp;RIGHT(BK$1,2)),DATEVALUE("9/30/20"&amp;RIGHT(BL$1,2)),Holidays!$J$3:$J$937),
IF($T25&gt;=DATEVALUE("10/1/20"&amp;RIGHT(BK$1,2)),NETWORKDAYS($T25,DATEVALUE("9/30/20"&amp;RIGHT(BL$1,2)),Holidays!$J$3:$J$937),"")))),"")/(NETWORKDAYS($T25,$U25,Holidays!$J$3:$J$937)),0))</f>
        <v>0</v>
      </c>
      <c r="BM25" s="87">
        <f>IF($Q25="","",IFERROR(IF(OR(AND($T25&gt;=DATEVALUE("10/1/20"&amp;RIGHT(BL$1,2)),$T25&lt;=DATEVALUE("9/30/20"&amp;RIGHT(BM$1,2))),AND($U25&gt;=DATEVALUE("10/1/20"&amp;RIGHT(BL$1,2)),$U25&lt;=DATEVALUE("9/30/20"&amp;RIGHT(BM$1,2))),AND($T25&lt;=DATEVALUE("10/1/20"&amp;RIGHT(BL$1,2)),$U25&gt;=DATEVALUE("9/30/20"&amp;RIGHT(BM$1,2)))),
IF(AND($T25&gt;=DATEVALUE("10/1/20"&amp;RIGHT(BL$1,2)),$U25&lt;=DATEVALUE("9/30/20"&amp;RIGHT(BM$1,2))),NETWORKDAYS($T25,$U25,Holidays!$J$3:$J$937),
IF(AND($T25&lt;DATEVALUE("10/1/20"&amp;RIGHT(BL$1,2)),$U25&lt;=DATEVALUE("9/30/20"&amp;RIGHT(BM$1,2))),NETWORKDAYS(DATEVALUE("10/1/20"&amp;RIGHT(BL$1,2)),$U25,Holidays!$J$3:$J$937),
IF($T25&lt;DATEVALUE("10/1/20"&amp;RIGHT(BL$1,2)),NETWORKDAYS(DATEVALUE("10/1/20"&amp;RIGHT(BL$1,2)),DATEVALUE("9/30/20"&amp;RIGHT(BM$1,2)),Holidays!$J$3:$J$937),
IF($T25&gt;=DATEVALUE("10/1/20"&amp;RIGHT(BL$1,2)),NETWORKDAYS($T25,DATEVALUE("9/30/20"&amp;RIGHT(BM$1,2)),Holidays!$J$3:$J$937),"")))),"")/(NETWORKDAYS($T25,$U25,Holidays!$J$3:$J$937)),0))</f>
        <v>0</v>
      </c>
      <c r="BN25" s="87">
        <f>IF($Q25="","",IFERROR(IF(OR(AND($T25&gt;=DATEVALUE("10/1/20"&amp;RIGHT(BM$1,2)),$T25&lt;=DATEVALUE("9/30/20"&amp;RIGHT(BN$1,2))),AND($U25&gt;=DATEVALUE("10/1/20"&amp;RIGHT(BM$1,2)),$U25&lt;=DATEVALUE("9/30/20"&amp;RIGHT(BN$1,2))),AND($T25&lt;=DATEVALUE("10/1/20"&amp;RIGHT(BM$1,2)),$U25&gt;=DATEVALUE("9/30/20"&amp;RIGHT(BN$1,2)))),
IF(AND($T25&gt;=DATEVALUE("10/1/20"&amp;RIGHT(BM$1,2)),$U25&lt;=DATEVALUE("9/30/20"&amp;RIGHT(BN$1,2))),NETWORKDAYS($T25,$U25,Holidays!$J$3:$J$937),
IF(AND($T25&lt;DATEVALUE("10/1/20"&amp;RIGHT(BM$1,2)),$U25&lt;=DATEVALUE("9/30/20"&amp;RIGHT(BN$1,2))),NETWORKDAYS(DATEVALUE("10/1/20"&amp;RIGHT(BM$1,2)),$U25,Holidays!$J$3:$J$937),
IF($T25&lt;DATEVALUE("10/1/20"&amp;RIGHT(BM$1,2)),NETWORKDAYS(DATEVALUE("10/1/20"&amp;RIGHT(BM$1,2)),DATEVALUE("9/30/20"&amp;RIGHT(BN$1,2)),Holidays!$J$3:$J$937),
IF($T25&gt;=DATEVALUE("10/1/20"&amp;RIGHT(BM$1,2)),NETWORKDAYS($T25,DATEVALUE("9/30/20"&amp;RIGHT(BN$1,2)),Holidays!$J$3:$J$937),"")))),"")/(NETWORKDAYS($T25,$U25,Holidays!$J$3:$J$937)),0))</f>
        <v>0</v>
      </c>
      <c r="BO25" s="87">
        <f>IF($Q25="","",IFERROR(IF(OR(AND($T25&gt;=DATEVALUE("10/1/20"&amp;RIGHT(BN$1,2)),$T25&lt;=DATEVALUE("9/30/20"&amp;RIGHT(BO$1,2))),AND($U25&gt;=DATEVALUE("10/1/20"&amp;RIGHT(BN$1,2)),$U25&lt;=DATEVALUE("9/30/20"&amp;RIGHT(BO$1,2))),AND($T25&lt;=DATEVALUE("10/1/20"&amp;RIGHT(BN$1,2)),$U25&gt;=DATEVALUE("9/30/20"&amp;RIGHT(BO$1,2)))),
IF(AND($T25&gt;=DATEVALUE("10/1/20"&amp;RIGHT(BN$1,2)),$U25&lt;=DATEVALUE("9/30/20"&amp;RIGHT(BO$1,2))),NETWORKDAYS($T25,$U25,Holidays!$J$3:$J$937),
IF(AND($T25&lt;DATEVALUE("10/1/20"&amp;RIGHT(BN$1,2)),$U25&lt;=DATEVALUE("9/30/20"&amp;RIGHT(BO$1,2))),NETWORKDAYS(DATEVALUE("10/1/20"&amp;RIGHT(BN$1,2)),$U25,Holidays!$J$3:$J$937),
IF($T25&lt;DATEVALUE("10/1/20"&amp;RIGHT(BN$1,2)),NETWORKDAYS(DATEVALUE("10/1/20"&amp;RIGHT(BN$1,2)),DATEVALUE("9/30/20"&amp;RIGHT(BO$1,2)),Holidays!$J$3:$J$937),
IF($T25&gt;=DATEVALUE("10/1/20"&amp;RIGHT(BN$1,2)),NETWORKDAYS($T25,DATEVALUE("9/30/20"&amp;RIGHT(BO$1,2)),Holidays!$J$3:$J$937),"")))),"")/(NETWORKDAYS($T25,$U25,Holidays!$J$3:$J$937)),0))</f>
        <v>0</v>
      </c>
      <c r="BP25" s="87">
        <f>IF($Q25="","",IFERROR(IF(OR(AND($T25&gt;=DATEVALUE("10/1/20"&amp;RIGHT(BO$1,2)),$T25&lt;=DATEVALUE("9/30/20"&amp;RIGHT(BP$1,2))),AND($U25&gt;=DATEVALUE("10/1/20"&amp;RIGHT(BO$1,2)),$U25&lt;=DATEVALUE("9/30/20"&amp;RIGHT(BP$1,2))),AND($T25&lt;=DATEVALUE("10/1/20"&amp;RIGHT(BO$1,2)),$U25&gt;=DATEVALUE("9/30/20"&amp;RIGHT(BP$1,2)))),
IF(AND($T25&gt;=DATEVALUE("10/1/20"&amp;RIGHT(BO$1,2)),$U25&lt;=DATEVALUE("9/30/20"&amp;RIGHT(BP$1,2))),NETWORKDAYS($T25,$U25,Holidays!$J$3:$J$937),
IF(AND($T25&lt;DATEVALUE("10/1/20"&amp;RIGHT(BO$1,2)),$U25&lt;=DATEVALUE("9/30/20"&amp;RIGHT(BP$1,2))),NETWORKDAYS(DATEVALUE("10/1/20"&amp;RIGHT(BO$1,2)),$U25,Holidays!$J$3:$J$937),
IF($T25&lt;DATEVALUE("10/1/20"&amp;RIGHT(BO$1,2)),NETWORKDAYS(DATEVALUE("10/1/20"&amp;RIGHT(BO$1,2)),DATEVALUE("9/30/20"&amp;RIGHT(BP$1,2)),Holidays!$J$3:$J$937),
IF($T25&gt;=DATEVALUE("10/1/20"&amp;RIGHT(BO$1,2)),NETWORKDAYS($T25,DATEVALUE("9/30/20"&amp;RIGHT(BP$1,2)),Holidays!$J$3:$J$937),"")))),"")/(NETWORKDAYS($T25,$U25,Holidays!$J$3:$J$937)),0))</f>
        <v>0</v>
      </c>
      <c r="BQ25" s="87">
        <f>IF($Q25="","",IFERROR(IF(OR(AND($T25&gt;=DATEVALUE("10/1/20"&amp;RIGHT(BP$1,2)),$T25&lt;=DATEVALUE("9/30/20"&amp;RIGHT(BQ$1,2))),AND($U25&gt;=DATEVALUE("10/1/20"&amp;RIGHT(BP$1,2)),$U25&lt;=DATEVALUE("9/30/20"&amp;RIGHT(BQ$1,2))),AND($T25&lt;=DATEVALUE("10/1/20"&amp;RIGHT(BP$1,2)),$U25&gt;=DATEVALUE("9/30/20"&amp;RIGHT(BQ$1,2)))),
IF(AND($T25&gt;=DATEVALUE("10/1/20"&amp;RIGHT(BP$1,2)),$U25&lt;=DATEVALUE("9/30/20"&amp;RIGHT(BQ$1,2))),NETWORKDAYS($T25,$U25,Holidays!$J$3:$J$937),
IF(AND($T25&lt;DATEVALUE("10/1/20"&amp;RIGHT(BP$1,2)),$U25&lt;=DATEVALUE("9/30/20"&amp;RIGHT(BQ$1,2))),NETWORKDAYS(DATEVALUE("10/1/20"&amp;RIGHT(BP$1,2)),$U25,Holidays!$J$3:$J$937),
IF($T25&lt;DATEVALUE("10/1/20"&amp;RIGHT(BP$1,2)),NETWORKDAYS(DATEVALUE("10/1/20"&amp;RIGHT(BP$1,2)),DATEVALUE("9/30/20"&amp;RIGHT(BQ$1,2)),Holidays!$J$3:$J$937),
IF($T25&gt;=DATEVALUE("10/1/20"&amp;RIGHT(BP$1,2)),NETWORKDAYS($T25,DATEVALUE("9/30/20"&amp;RIGHT(BQ$1,2)),Holidays!$J$3:$J$937),"")))),"")/(NETWORKDAYS($T25,$U25,Holidays!$J$3:$J$937)),0))</f>
        <v>0</v>
      </c>
      <c r="BR25" s="87">
        <f>IF($Q25="","",IFERROR(IF(OR(AND($T25&gt;=DATEVALUE("10/1/20"&amp;RIGHT(BQ$1,2)),$T25&lt;=DATEVALUE("9/30/20"&amp;RIGHT(BR$1,2))),AND($U25&gt;=DATEVALUE("10/1/20"&amp;RIGHT(BQ$1,2)),$U25&lt;=DATEVALUE("9/30/20"&amp;RIGHT(BR$1,2))),AND($T25&lt;=DATEVALUE("10/1/20"&amp;RIGHT(BQ$1,2)),$U25&gt;=DATEVALUE("9/30/20"&amp;RIGHT(BR$1,2)))),
IF(AND($T25&gt;=DATEVALUE("10/1/20"&amp;RIGHT(BQ$1,2)),$U25&lt;=DATEVALUE("9/30/20"&amp;RIGHT(BR$1,2))),NETWORKDAYS($T25,$U25,Holidays!$J$3:$J$937),
IF(AND($T25&lt;DATEVALUE("10/1/20"&amp;RIGHT(BQ$1,2)),$U25&lt;=DATEVALUE("9/30/20"&amp;RIGHT(BR$1,2))),NETWORKDAYS(DATEVALUE("10/1/20"&amp;RIGHT(BQ$1,2)),$U25,Holidays!$J$3:$J$937),
IF($T25&lt;DATEVALUE("10/1/20"&amp;RIGHT(BQ$1,2)),NETWORKDAYS(DATEVALUE("10/1/20"&amp;RIGHT(BQ$1,2)),DATEVALUE("9/30/20"&amp;RIGHT(BR$1,2)),Holidays!$J$3:$J$937),
IF($T25&gt;=DATEVALUE("10/1/20"&amp;RIGHT(BQ$1,2)),NETWORKDAYS($T25,DATEVALUE("9/30/20"&amp;RIGHT(BR$1,2)),Holidays!$J$3:$J$937),"")))),"")/(NETWORKDAYS($T25,$U25,Holidays!$J$3:$J$937)),0))</f>
        <v>0</v>
      </c>
      <c r="BS25" s="87">
        <f>IF($Q25="","",IFERROR(IF(OR(AND($T25&gt;=DATEVALUE("10/1/20"&amp;RIGHT(BR$1,2)),$T25&lt;=DATEVALUE("9/30/20"&amp;RIGHT(BS$1,2))),AND($U25&gt;=DATEVALUE("10/1/20"&amp;RIGHT(BR$1,2)),$U25&lt;=DATEVALUE("9/30/20"&amp;RIGHT(BS$1,2))),AND($T25&lt;=DATEVALUE("10/1/20"&amp;RIGHT(BR$1,2)),$U25&gt;=DATEVALUE("9/30/20"&amp;RIGHT(BS$1,2)))),
IF(AND($T25&gt;=DATEVALUE("10/1/20"&amp;RIGHT(BR$1,2)),$U25&lt;=DATEVALUE("9/30/20"&amp;RIGHT(BS$1,2))),NETWORKDAYS($T25,$U25,Holidays!$J$3:$J$937),
IF(AND($T25&lt;DATEVALUE("10/1/20"&amp;RIGHT(BR$1,2)),$U25&lt;=DATEVALUE("9/30/20"&amp;RIGHT(BS$1,2))),NETWORKDAYS(DATEVALUE("10/1/20"&amp;RIGHT(BR$1,2)),$U25,Holidays!$J$3:$J$937),
IF($T25&lt;DATEVALUE("10/1/20"&amp;RIGHT(BR$1,2)),NETWORKDAYS(DATEVALUE("10/1/20"&amp;RIGHT(BR$1,2)),DATEVALUE("9/30/20"&amp;RIGHT(BS$1,2)),Holidays!$J$3:$J$937),
IF($T25&gt;=DATEVALUE("10/1/20"&amp;RIGHT(BR$1,2)),NETWORKDAYS($T25,DATEVALUE("9/30/20"&amp;RIGHT(BS$1,2)),Holidays!$J$3:$J$937),"")))),"")/(NETWORKDAYS($T25,$U25,Holidays!$J$3:$J$937)),0))</f>
        <v>0.80676328502415462</v>
      </c>
      <c r="BT25" s="87">
        <f>IF($Q25="","",IFERROR(IF(OR(AND($T25&gt;=DATEVALUE("10/1/20"&amp;RIGHT(BS$1,2)),$T25&lt;=DATEVALUE("9/30/20"&amp;RIGHT(BT$1,2))),AND($U25&gt;=DATEVALUE("10/1/20"&amp;RIGHT(BS$1,2)),$U25&lt;=DATEVALUE("9/30/20"&amp;RIGHT(BT$1,2))),AND($T25&lt;=DATEVALUE("10/1/20"&amp;RIGHT(BS$1,2)),$U25&gt;=DATEVALUE("9/30/20"&amp;RIGHT(BT$1,2)))),
IF(AND($T25&gt;=DATEVALUE("10/1/20"&amp;RIGHT(BS$1,2)),$U25&lt;=DATEVALUE("9/30/20"&amp;RIGHT(BT$1,2))),NETWORKDAYS($T25,$U25,Holidays!$J$3:$J$937),
IF(AND($T25&lt;DATEVALUE("10/1/20"&amp;RIGHT(BS$1,2)),$U25&lt;=DATEVALUE("9/30/20"&amp;RIGHT(BT$1,2))),NETWORKDAYS(DATEVALUE("10/1/20"&amp;RIGHT(BS$1,2)),$U25,Holidays!$J$3:$J$937),
IF($T25&lt;DATEVALUE("10/1/20"&amp;RIGHT(BS$1,2)),NETWORKDAYS(DATEVALUE("10/1/20"&amp;RIGHT(BS$1,2)),DATEVALUE("9/30/20"&amp;RIGHT(BT$1,2)),Holidays!$J$3:$J$937),
IF($T25&gt;=DATEVALUE("10/1/20"&amp;RIGHT(BS$1,2)),NETWORKDAYS($T25,DATEVALUE("9/30/20"&amp;RIGHT(BT$1,2)),Holidays!$J$3:$J$937),"")))),"")/(NETWORKDAYS($T25,$U25,Holidays!$J$3:$J$937)),0))</f>
        <v>0.19323671497584541</v>
      </c>
      <c r="BU25" s="87">
        <f>IF($Q25="","",IFERROR(IF(OR(AND($T25&gt;=DATEVALUE("10/1/20"&amp;RIGHT(BT$1,2)),$T25&lt;=DATEVALUE("9/30/20"&amp;RIGHT(BU$1,2))),AND($U25&gt;=DATEVALUE("10/1/20"&amp;RIGHT(BT$1,2)),$U25&lt;=DATEVALUE("9/30/20"&amp;RIGHT(BU$1,2))),AND($T25&lt;=DATEVALUE("10/1/20"&amp;RIGHT(BT$1,2)),$U25&gt;=DATEVALUE("9/30/20"&amp;RIGHT(BU$1,2)))),
IF(AND($T25&gt;=DATEVALUE("10/1/20"&amp;RIGHT(BT$1,2)),$U25&lt;=DATEVALUE("9/30/20"&amp;RIGHT(BU$1,2))),NETWORKDAYS($T25,$U25,Holidays!$J$3:$J$937),
IF(AND($T25&lt;DATEVALUE("10/1/20"&amp;RIGHT(BT$1,2)),$U25&lt;=DATEVALUE("9/30/20"&amp;RIGHT(BU$1,2))),NETWORKDAYS(DATEVALUE("10/1/20"&amp;RIGHT(BT$1,2)),$U25,Holidays!$J$3:$J$937),
IF($T25&lt;DATEVALUE("10/1/20"&amp;RIGHT(BT$1,2)),NETWORKDAYS(DATEVALUE("10/1/20"&amp;RIGHT(BT$1,2)),DATEVALUE("9/30/20"&amp;RIGHT(BU$1,2)),Holidays!$J$3:$J$937),
IF($T25&gt;=DATEVALUE("10/1/20"&amp;RIGHT(BT$1,2)),NETWORKDAYS($T25,DATEVALUE("9/30/20"&amp;RIGHT(BU$1,2)),Holidays!$J$3:$J$937),"")))),"")/(NETWORKDAYS($T25,$U25,Holidays!$J$3:$J$937)),0))</f>
        <v>0</v>
      </c>
      <c r="BV25" s="87">
        <f>IF($Q25="","",IFERROR(IF(OR(AND($T25&gt;=DATEVALUE("10/1/20"&amp;RIGHT(BU$1,2)),$T25&lt;=DATEVALUE("9/30/20"&amp;RIGHT(BV$1,2))),AND($U25&gt;=DATEVALUE("10/1/20"&amp;RIGHT(BU$1,2)),$U25&lt;=DATEVALUE("9/30/20"&amp;RIGHT(BV$1,2))),AND($T25&lt;=DATEVALUE("10/1/20"&amp;RIGHT(BU$1,2)),$U25&gt;=DATEVALUE("9/30/20"&amp;RIGHT(BV$1,2)))),
IF(AND($T25&gt;=DATEVALUE("10/1/20"&amp;RIGHT(BU$1,2)),$U25&lt;=DATEVALUE("9/30/20"&amp;RIGHT(BV$1,2))),NETWORKDAYS($T25,$U25,Holidays!$J$3:$J$937),
IF(AND($T25&lt;DATEVALUE("10/1/20"&amp;RIGHT(BU$1,2)),$U25&lt;=DATEVALUE("9/30/20"&amp;RIGHT(BV$1,2))),NETWORKDAYS(DATEVALUE("10/1/20"&amp;RIGHT(BU$1,2)),$U25,Holidays!$J$3:$J$937),
IF($T25&lt;DATEVALUE("10/1/20"&amp;RIGHT(BU$1,2)),NETWORKDAYS(DATEVALUE("10/1/20"&amp;RIGHT(BU$1,2)),DATEVALUE("9/30/20"&amp;RIGHT(BV$1,2)),Holidays!$J$3:$J$937),
IF($T25&gt;=DATEVALUE("10/1/20"&amp;RIGHT(BU$1,2)),NETWORKDAYS($T25,DATEVALUE("9/30/20"&amp;RIGHT(BV$1,2)),Holidays!$J$3:$J$937),"")))),"")/(NETWORKDAYS($T25,$U25,Holidays!$J$3:$J$937)),0))</f>
        <v>0</v>
      </c>
      <c r="BW25" s="87">
        <f>IF($Q25="","",IFERROR(IF(OR(AND($T25&gt;=DATEVALUE("10/1/20"&amp;RIGHT(BV$1,2)),$T25&lt;=DATEVALUE("9/30/20"&amp;RIGHT(BW$1,2))),AND($U25&gt;=DATEVALUE("10/1/20"&amp;RIGHT(BV$1,2)),$U25&lt;=DATEVALUE("9/30/20"&amp;RIGHT(BW$1,2))),AND($T25&lt;=DATEVALUE("10/1/20"&amp;RIGHT(BV$1,2)),$U25&gt;=DATEVALUE("9/30/20"&amp;RIGHT(BW$1,2)))),
IF(AND($T25&gt;=DATEVALUE("10/1/20"&amp;RIGHT(BV$1,2)),$U25&lt;=DATEVALUE("9/30/20"&amp;RIGHT(BW$1,2))),NETWORKDAYS($T25,$U25,Holidays!$J$3:$J$937),
IF(AND($T25&lt;DATEVALUE("10/1/20"&amp;RIGHT(BV$1,2)),$U25&lt;=DATEVALUE("9/30/20"&amp;RIGHT(BW$1,2))),NETWORKDAYS(DATEVALUE("10/1/20"&amp;RIGHT(BV$1,2)),$U25,Holidays!$J$3:$J$937),
IF($T25&lt;DATEVALUE("10/1/20"&amp;RIGHT(BV$1,2)),NETWORKDAYS(DATEVALUE("10/1/20"&amp;RIGHT(BV$1,2)),DATEVALUE("9/30/20"&amp;RIGHT(BW$1,2)),Holidays!$J$3:$J$937),
IF($T25&gt;=DATEVALUE("10/1/20"&amp;RIGHT(BV$1,2)),NETWORKDAYS($T25,DATEVALUE("9/30/20"&amp;RIGHT(BW$1,2)),Holidays!$J$3:$J$937),"")))),"")/(NETWORKDAYS($T25,$U25,Holidays!$J$3:$J$937)),0))</f>
        <v>0</v>
      </c>
      <c r="BX25" s="87">
        <f>IF($Q25="","",IFERROR(IF(OR(AND($T25&gt;=DATEVALUE("10/1/20"&amp;RIGHT(BW$1,2)),$T25&lt;=DATEVALUE("9/30/20"&amp;RIGHT(BX$1,2))),AND($U25&gt;=DATEVALUE("10/1/20"&amp;RIGHT(BW$1,2)),$U25&lt;=DATEVALUE("9/30/20"&amp;RIGHT(BX$1,2))),AND($T25&lt;=DATEVALUE("10/1/20"&amp;RIGHT(BW$1,2)),$U25&gt;=DATEVALUE("9/30/20"&amp;RIGHT(BX$1,2)))),
IF(AND($T25&gt;=DATEVALUE("10/1/20"&amp;RIGHT(BW$1,2)),$U25&lt;=DATEVALUE("9/30/20"&amp;RIGHT(BX$1,2))),NETWORKDAYS($T25,$U25,Holidays!$J$3:$J$937),
IF(AND($T25&lt;DATEVALUE("10/1/20"&amp;RIGHT(BW$1,2)),$U25&lt;=DATEVALUE("9/30/20"&amp;RIGHT(BX$1,2))),NETWORKDAYS(DATEVALUE("10/1/20"&amp;RIGHT(BW$1,2)),$U25,Holidays!$J$3:$J$937),
IF($T25&lt;DATEVALUE("10/1/20"&amp;RIGHT(BW$1,2)),NETWORKDAYS(DATEVALUE("10/1/20"&amp;RIGHT(BW$1,2)),DATEVALUE("9/30/20"&amp;RIGHT(BX$1,2)),Holidays!$J$3:$J$937),
IF($T25&gt;=DATEVALUE("10/1/20"&amp;RIGHT(BW$1,2)),NETWORKDAYS($T25,DATEVALUE("9/30/20"&amp;RIGHT(BX$1,2)),Holidays!$J$3:$J$937),"")))),"")/(NETWORKDAYS($T25,$U25,Holidays!$J$3:$J$937)),0))</f>
        <v>0</v>
      </c>
      <c r="BY25" s="87">
        <f>IF($Q25="","",IFERROR(IF(OR(AND($T25&gt;=DATEVALUE("10/1/20"&amp;RIGHT(BX$1,2)),$T25&lt;=DATEVALUE("9/30/20"&amp;RIGHT(BY$1,2))),AND($U25&gt;=DATEVALUE("10/1/20"&amp;RIGHT(BX$1,2)),$U25&lt;=DATEVALUE("9/30/20"&amp;RIGHT(BY$1,2))),AND($T25&lt;=DATEVALUE("10/1/20"&amp;RIGHT(BX$1,2)),$U25&gt;=DATEVALUE("9/30/20"&amp;RIGHT(BY$1,2)))),
IF(AND($T25&gt;=DATEVALUE("10/1/20"&amp;RIGHT(BX$1,2)),$U25&lt;=DATEVALUE("9/30/20"&amp;RIGHT(BY$1,2))),NETWORKDAYS($T25,$U25,Holidays!$J$3:$J$937),
IF(AND($T25&lt;DATEVALUE("10/1/20"&amp;RIGHT(BX$1,2)),$U25&lt;=DATEVALUE("9/30/20"&amp;RIGHT(BY$1,2))),NETWORKDAYS(DATEVALUE("10/1/20"&amp;RIGHT(BX$1,2)),$U25,Holidays!$J$3:$J$937),
IF($T25&lt;DATEVALUE("10/1/20"&amp;RIGHT(BX$1,2)),NETWORKDAYS(DATEVALUE("10/1/20"&amp;RIGHT(BX$1,2)),DATEVALUE("9/30/20"&amp;RIGHT(BY$1,2)),Holidays!$J$3:$J$937),
IF($T25&gt;=DATEVALUE("10/1/20"&amp;RIGHT(BX$1,2)),NETWORKDAYS($T25,DATEVALUE("9/30/20"&amp;RIGHT(BY$1,2)),Holidays!$J$3:$J$937),"")))),"")/(NETWORKDAYS($T25,$U25,Holidays!$J$3:$J$937)),0))</f>
        <v>0</v>
      </c>
      <c r="BZ25" s="87">
        <f>IF($Q25="","",IFERROR(IF(OR(AND($T25&gt;=DATEVALUE("10/1/20"&amp;RIGHT(BY$1,2)),$T25&lt;=DATEVALUE("9/30/20"&amp;RIGHT(BZ$1,2))),AND($U25&gt;=DATEVALUE("10/1/20"&amp;RIGHT(BY$1,2)),$U25&lt;=DATEVALUE("9/30/20"&amp;RIGHT(BZ$1,2))),AND($T25&lt;=DATEVALUE("10/1/20"&amp;RIGHT(BY$1,2)),$U25&gt;=DATEVALUE("9/30/20"&amp;RIGHT(BZ$1,2)))),
IF(AND($T25&gt;=DATEVALUE("10/1/20"&amp;RIGHT(BY$1,2)),$U25&lt;=DATEVALUE("9/30/20"&amp;RIGHT(BZ$1,2))),NETWORKDAYS($T25,$U25,Holidays!$J$3:$J$937),
IF(AND($T25&lt;DATEVALUE("10/1/20"&amp;RIGHT(BY$1,2)),$U25&lt;=DATEVALUE("9/30/20"&amp;RIGHT(BZ$1,2))),NETWORKDAYS(DATEVALUE("10/1/20"&amp;RIGHT(BY$1,2)),$U25,Holidays!$J$3:$J$937),
IF($T25&lt;DATEVALUE("10/1/20"&amp;RIGHT(BY$1,2)),NETWORKDAYS(DATEVALUE("10/1/20"&amp;RIGHT(BY$1,2)),DATEVALUE("9/30/20"&amp;RIGHT(BZ$1,2)),Holidays!$J$3:$J$937),
IF($T25&gt;=DATEVALUE("10/1/20"&amp;RIGHT(BY$1,2)),NETWORKDAYS($T25,DATEVALUE("9/30/20"&amp;RIGHT(BZ$1,2)),Holidays!$J$3:$J$937),"")))),"")/(NETWORKDAYS($T25,$U25,Holidays!$J$3:$J$937)),0))</f>
        <v>0</v>
      </c>
      <c r="CA25" s="87">
        <f>IF($Q25="","",IFERROR(IF(OR(AND($T25&gt;=DATEVALUE("10/1/20"&amp;RIGHT(BZ$1,2)),$T25&lt;=DATEVALUE("9/30/20"&amp;RIGHT(CA$1,2))),AND($U25&gt;=DATEVALUE("10/1/20"&amp;RIGHT(BZ$1,2)),$U25&lt;=DATEVALUE("9/30/20"&amp;RIGHT(CA$1,2))),AND($T25&lt;=DATEVALUE("10/1/20"&amp;RIGHT(BZ$1,2)),$U25&gt;=DATEVALUE("9/30/20"&amp;RIGHT(CA$1,2)))),
IF(AND($T25&gt;=DATEVALUE("10/1/20"&amp;RIGHT(BZ$1,2)),$U25&lt;=DATEVALUE("9/30/20"&amp;RIGHT(CA$1,2))),NETWORKDAYS($T25,$U25,Holidays!$J$3:$J$937),
IF(AND($T25&lt;DATEVALUE("10/1/20"&amp;RIGHT(BZ$1,2)),$U25&lt;=DATEVALUE("9/30/20"&amp;RIGHT(CA$1,2))),NETWORKDAYS(DATEVALUE("10/1/20"&amp;RIGHT(BZ$1,2)),$U25,Holidays!$J$3:$J$937),
IF($T25&lt;DATEVALUE("10/1/20"&amp;RIGHT(BZ$1,2)),NETWORKDAYS(DATEVALUE("10/1/20"&amp;RIGHT(BZ$1,2)),DATEVALUE("9/30/20"&amp;RIGHT(CA$1,2)),Holidays!$J$3:$J$937),
IF($T25&gt;=DATEVALUE("10/1/20"&amp;RIGHT(BZ$1,2)),NETWORKDAYS($T25,DATEVALUE("9/30/20"&amp;RIGHT(CA$1,2)),Holidays!$J$3:$J$937),"")))),"")/(NETWORKDAYS($T25,$U25,Holidays!$J$3:$J$937)),0))</f>
        <v>0</v>
      </c>
      <c r="CB25" s="87">
        <f>IF($Q25="","",IFERROR(IF(OR(AND($T25&gt;=DATEVALUE("10/1/20"&amp;RIGHT(CA$1,2)),$T25&lt;=DATEVALUE("9/30/20"&amp;RIGHT(CB$1,2))),AND($U25&gt;=DATEVALUE("10/1/20"&amp;RIGHT(CA$1,2)),$U25&lt;=DATEVALUE("9/30/20"&amp;RIGHT(CB$1,2))),AND($T25&lt;=DATEVALUE("10/1/20"&amp;RIGHT(CA$1,2)),$U25&gt;=DATEVALUE("9/30/20"&amp;RIGHT(CB$1,2)))),
IF(AND($T25&gt;=DATEVALUE("10/1/20"&amp;RIGHT(CA$1,2)),$U25&lt;=DATEVALUE("9/30/20"&amp;RIGHT(CB$1,2))),NETWORKDAYS($T25,$U25,Holidays!$J$3:$J$937),
IF(AND($T25&lt;DATEVALUE("10/1/20"&amp;RIGHT(CA$1,2)),$U25&lt;=DATEVALUE("9/30/20"&amp;RIGHT(CB$1,2))),NETWORKDAYS(DATEVALUE("10/1/20"&amp;RIGHT(CA$1,2)),$U25,Holidays!$J$3:$J$937),
IF($T25&lt;DATEVALUE("10/1/20"&amp;RIGHT(CA$1,2)),NETWORKDAYS(DATEVALUE("10/1/20"&amp;RIGHT(CA$1,2)),DATEVALUE("9/30/20"&amp;RIGHT(CB$1,2)),Holidays!$J$3:$J$937),
IF($T25&gt;=DATEVALUE("10/1/20"&amp;RIGHT(CA$1,2)),NETWORKDAYS($T25,DATEVALUE("9/30/20"&amp;RIGHT(CB$1,2)),Holidays!$J$3:$J$937),"")))),"")/(NETWORKDAYS($T25,$U25,Holidays!$J$3:$J$937)),0))</f>
        <v>0</v>
      </c>
    </row>
    <row r="26" spans="1:81">
      <c r="A26" s="78" t="s">
        <v>262</v>
      </c>
      <c r="B26" s="79" t="s">
        <v>117</v>
      </c>
      <c r="C26" s="87" t="s">
        <v>175</v>
      </c>
      <c r="D26" s="87" t="s">
        <v>176</v>
      </c>
      <c r="E26" s="87">
        <v>1</v>
      </c>
      <c r="F26" s="129">
        <v>10700</v>
      </c>
      <c r="G26" s="87" t="s">
        <v>122</v>
      </c>
      <c r="H26" s="108"/>
      <c r="I26" s="87" t="s">
        <v>140</v>
      </c>
      <c r="J26" s="87" t="s">
        <v>124</v>
      </c>
      <c r="K26" s="108">
        <v>0</v>
      </c>
      <c r="L26" s="82">
        <f t="shared" si="4"/>
        <v>100</v>
      </c>
      <c r="M26" s="110">
        <f t="shared" si="5"/>
        <v>10700</v>
      </c>
      <c r="N26" s="111">
        <f t="shared" si="12"/>
        <v>0</v>
      </c>
      <c r="O26" s="110">
        <f t="shared" si="6"/>
        <v>0</v>
      </c>
      <c r="P26" s="110">
        <f t="shared" si="0"/>
        <v>10700</v>
      </c>
      <c r="Q26" s="108">
        <v>300</v>
      </c>
      <c r="R26" s="130">
        <f t="shared" si="7"/>
        <v>6.2849315068493148</v>
      </c>
      <c r="S26" s="107">
        <v>46057</v>
      </c>
      <c r="T26" s="83">
        <f>IF(NOT(Q26=""),IF(NOT($S26=""),$S26,#REF!),"")</f>
        <v>46057</v>
      </c>
      <c r="U26" s="83">
        <f t="shared" si="8"/>
        <v>46357</v>
      </c>
      <c r="V26" s="83">
        <f t="shared" si="11"/>
        <v>46477</v>
      </c>
      <c r="W26" s="83">
        <f t="shared" si="13"/>
        <v>46491</v>
      </c>
      <c r="X26" s="84">
        <f t="shared" si="9"/>
        <v>10700</v>
      </c>
      <c r="Y26" s="84">
        <f t="shared" si="10"/>
        <v>13053.706849315069</v>
      </c>
      <c r="AF26" s="87" t="s">
        <v>162</v>
      </c>
      <c r="AG26" s="87" t="s">
        <v>163</v>
      </c>
      <c r="AH26" s="103">
        <v>44876</v>
      </c>
      <c r="AL26" s="87">
        <f t="shared" ca="1" si="1"/>
        <v>0</v>
      </c>
      <c r="AN26" s="87">
        <f t="shared" ca="1" si="14"/>
        <v>0</v>
      </c>
      <c r="AO26" s="87">
        <f t="shared" ca="1" si="14"/>
        <v>0</v>
      </c>
      <c r="AP26" s="87">
        <f t="shared" ca="1" si="14"/>
        <v>0</v>
      </c>
      <c r="AQ26" s="87">
        <f t="shared" ca="1" si="14"/>
        <v>0</v>
      </c>
      <c r="AR26" s="87">
        <f t="shared" ca="1" si="14"/>
        <v>0</v>
      </c>
      <c r="AS26" s="87">
        <f t="shared" ca="1" si="14"/>
        <v>0</v>
      </c>
      <c r="AT26" s="87">
        <f t="shared" ca="1" si="14"/>
        <v>0</v>
      </c>
      <c r="AU26" s="87">
        <f t="shared" ca="1" si="14"/>
        <v>0</v>
      </c>
      <c r="AV26" s="87">
        <f t="shared" ca="1" si="14"/>
        <v>0</v>
      </c>
      <c r="AW26" s="87">
        <f t="shared" ca="1" si="14"/>
        <v>0</v>
      </c>
      <c r="AX26" s="87">
        <f t="shared" ca="1" si="15"/>
        <v>0</v>
      </c>
      <c r="AY26" s="87">
        <f t="shared" ca="1" si="15"/>
        <v>0</v>
      </c>
      <c r="AZ26" s="87">
        <f t="shared" ca="1" si="15"/>
        <v>0</v>
      </c>
      <c r="BA26" s="87">
        <f t="shared" ca="1" si="15"/>
        <v>0</v>
      </c>
      <c r="BB26" s="87">
        <f t="shared" ca="1" si="15"/>
        <v>0</v>
      </c>
      <c r="BC26" s="87">
        <f t="shared" ca="1" si="15"/>
        <v>0</v>
      </c>
      <c r="BD26" s="87">
        <f t="shared" ca="1" si="15"/>
        <v>0</v>
      </c>
      <c r="BE26" s="87">
        <f t="shared" ca="1" si="15"/>
        <v>0</v>
      </c>
      <c r="BF26" s="87">
        <f t="shared" ca="1" si="15"/>
        <v>0</v>
      </c>
      <c r="BG26" s="87">
        <f t="shared" ca="1" si="15"/>
        <v>0</v>
      </c>
      <c r="BI26" s="87">
        <f>IF($Q26="","",IFERROR(IF(OR(AND($T26&gt;=DATEVALUE("10/1/20"&amp;RIGHT(BH$1,2)),$T26&lt;=DATEVALUE("9/30/20"&amp;RIGHT(BI$1,2))),AND($U26&gt;=DATEVALUE("10/1/20"&amp;RIGHT(BH$1,2)),$U26&lt;=DATEVALUE("9/30/20"&amp;RIGHT(BI$1,2))),AND($T26&lt;=DATEVALUE("10/1/20"&amp;RIGHT(BH$1,2)),$U26&gt;=DATEVALUE("9/30/20"&amp;RIGHT(BI$1,2)))),
IF(AND($T26&gt;=DATEVALUE("10/1/20"&amp;RIGHT(BH$1,2)),$U26&lt;=DATEVALUE("9/30/20"&amp;RIGHT(BI$1,2))),NETWORKDAYS($T26,$U26,Holidays!$J$3:$J$937),
IF(AND($T26&lt;DATEVALUE("10/1/20"&amp;RIGHT(BH$1,2)),$U26&lt;=DATEVALUE("9/30/20"&amp;RIGHT(BI$1,2))),NETWORKDAYS(DATEVALUE("10/1/20"&amp;RIGHT(BH$1,2)),$U26,Holidays!$J$3:$J$937),
IF($T26&lt;DATEVALUE("10/1/20"&amp;RIGHT(BH$1,2)),NETWORKDAYS(DATEVALUE("10/1/20"&amp;RIGHT(BH$1,2)),DATEVALUE("9/30/20"&amp;RIGHT(BI$1,2)),Holidays!$J$3:$J$937),
IF($T26&gt;=DATEVALUE("10/1/20"&amp;RIGHT(BH$1,2)),NETWORKDAYS($T26,DATEVALUE("9/30/20"&amp;RIGHT(BI$1,2)),Holidays!$J$3:$J$937),"")))),"")/(NETWORKDAYS($T26,$U26,Holidays!$J$3:$J$937)),0))</f>
        <v>0</v>
      </c>
      <c r="BJ26" s="87">
        <f>IF($Q26="","",IFERROR(IF(OR(AND($T26&gt;=DATEVALUE("10/1/20"&amp;RIGHT(BI$1,2)),$T26&lt;=DATEVALUE("9/30/20"&amp;RIGHT(BJ$1,2))),AND($U26&gt;=DATEVALUE("10/1/20"&amp;RIGHT(BI$1,2)),$U26&lt;=DATEVALUE("9/30/20"&amp;RIGHT(BJ$1,2))),AND($T26&lt;=DATEVALUE("10/1/20"&amp;RIGHT(BI$1,2)),$U26&gt;=DATEVALUE("9/30/20"&amp;RIGHT(BJ$1,2)))),
IF(AND($T26&gt;=DATEVALUE("10/1/20"&amp;RIGHT(BI$1,2)),$U26&lt;=DATEVALUE("9/30/20"&amp;RIGHT(BJ$1,2))),NETWORKDAYS($T26,$U26,Holidays!$J$3:$J$937),
IF(AND($T26&lt;DATEVALUE("10/1/20"&amp;RIGHT(BI$1,2)),$U26&lt;=DATEVALUE("9/30/20"&amp;RIGHT(BJ$1,2))),NETWORKDAYS(DATEVALUE("10/1/20"&amp;RIGHT(BI$1,2)),$U26,Holidays!$J$3:$J$937),
IF($T26&lt;DATEVALUE("10/1/20"&amp;RIGHT(BI$1,2)),NETWORKDAYS(DATEVALUE("10/1/20"&amp;RIGHT(BI$1,2)),DATEVALUE("9/30/20"&amp;RIGHT(BJ$1,2)),Holidays!$J$3:$J$937),
IF($T26&gt;=DATEVALUE("10/1/20"&amp;RIGHT(BI$1,2)),NETWORKDAYS($T26,DATEVALUE("9/30/20"&amp;RIGHT(BJ$1,2)),Holidays!$J$3:$J$937),"")))),"")/(NETWORKDAYS($T26,$U26,Holidays!$J$3:$J$937)),0))</f>
        <v>0</v>
      </c>
      <c r="BK26" s="87">
        <f>IF($Q26="","",IFERROR(IF(OR(AND($T26&gt;=DATEVALUE("10/1/20"&amp;RIGHT(BJ$1,2)),$T26&lt;=DATEVALUE("9/30/20"&amp;RIGHT(BK$1,2))),AND($U26&gt;=DATEVALUE("10/1/20"&amp;RIGHT(BJ$1,2)),$U26&lt;=DATEVALUE("9/30/20"&amp;RIGHT(BK$1,2))),AND($T26&lt;=DATEVALUE("10/1/20"&amp;RIGHT(BJ$1,2)),$U26&gt;=DATEVALUE("9/30/20"&amp;RIGHT(BK$1,2)))),
IF(AND($T26&gt;=DATEVALUE("10/1/20"&amp;RIGHT(BJ$1,2)),$U26&lt;=DATEVALUE("9/30/20"&amp;RIGHT(BK$1,2))),NETWORKDAYS($T26,$U26,Holidays!$J$3:$J$937),
IF(AND($T26&lt;DATEVALUE("10/1/20"&amp;RIGHT(BJ$1,2)),$U26&lt;=DATEVALUE("9/30/20"&amp;RIGHT(BK$1,2))),NETWORKDAYS(DATEVALUE("10/1/20"&amp;RIGHT(BJ$1,2)),$U26,Holidays!$J$3:$J$937),
IF($T26&lt;DATEVALUE("10/1/20"&amp;RIGHT(BJ$1,2)),NETWORKDAYS(DATEVALUE("10/1/20"&amp;RIGHT(BJ$1,2)),DATEVALUE("9/30/20"&amp;RIGHT(BK$1,2)),Holidays!$J$3:$J$937),
IF($T26&gt;=DATEVALUE("10/1/20"&amp;RIGHT(BJ$1,2)),NETWORKDAYS($T26,DATEVALUE("9/30/20"&amp;RIGHT(BK$1,2)),Holidays!$J$3:$J$937),"")))),"")/(NETWORKDAYS($T26,$U26,Holidays!$J$3:$J$937)),0))</f>
        <v>0</v>
      </c>
      <c r="BL26" s="87">
        <f>IF($Q26="","",IFERROR(IF(OR(AND($T26&gt;=DATEVALUE("10/1/20"&amp;RIGHT(BK$1,2)),$T26&lt;=DATEVALUE("9/30/20"&amp;RIGHT(BL$1,2))),AND($U26&gt;=DATEVALUE("10/1/20"&amp;RIGHT(BK$1,2)),$U26&lt;=DATEVALUE("9/30/20"&amp;RIGHT(BL$1,2))),AND($T26&lt;=DATEVALUE("10/1/20"&amp;RIGHT(BK$1,2)),$U26&gt;=DATEVALUE("9/30/20"&amp;RIGHT(BL$1,2)))),
IF(AND($T26&gt;=DATEVALUE("10/1/20"&amp;RIGHT(BK$1,2)),$U26&lt;=DATEVALUE("9/30/20"&amp;RIGHT(BL$1,2))),NETWORKDAYS($T26,$U26,Holidays!$J$3:$J$937),
IF(AND($T26&lt;DATEVALUE("10/1/20"&amp;RIGHT(BK$1,2)),$U26&lt;=DATEVALUE("9/30/20"&amp;RIGHT(BL$1,2))),NETWORKDAYS(DATEVALUE("10/1/20"&amp;RIGHT(BK$1,2)),$U26,Holidays!$J$3:$J$937),
IF($T26&lt;DATEVALUE("10/1/20"&amp;RIGHT(BK$1,2)),NETWORKDAYS(DATEVALUE("10/1/20"&amp;RIGHT(BK$1,2)),DATEVALUE("9/30/20"&amp;RIGHT(BL$1,2)),Holidays!$J$3:$J$937),
IF($T26&gt;=DATEVALUE("10/1/20"&amp;RIGHT(BK$1,2)),NETWORKDAYS($T26,DATEVALUE("9/30/20"&amp;RIGHT(BL$1,2)),Holidays!$J$3:$J$937),"")))),"")/(NETWORKDAYS($T26,$U26,Holidays!$J$3:$J$937)),0))</f>
        <v>0</v>
      </c>
      <c r="BM26" s="87">
        <f>IF($Q26="","",IFERROR(IF(OR(AND($T26&gt;=DATEVALUE("10/1/20"&amp;RIGHT(BL$1,2)),$T26&lt;=DATEVALUE("9/30/20"&amp;RIGHT(BM$1,2))),AND($U26&gt;=DATEVALUE("10/1/20"&amp;RIGHT(BL$1,2)),$U26&lt;=DATEVALUE("9/30/20"&amp;RIGHT(BM$1,2))),AND($T26&lt;=DATEVALUE("10/1/20"&amp;RIGHT(BL$1,2)),$U26&gt;=DATEVALUE("9/30/20"&amp;RIGHT(BM$1,2)))),
IF(AND($T26&gt;=DATEVALUE("10/1/20"&amp;RIGHT(BL$1,2)),$U26&lt;=DATEVALUE("9/30/20"&amp;RIGHT(BM$1,2))),NETWORKDAYS($T26,$U26,Holidays!$J$3:$J$937),
IF(AND($T26&lt;DATEVALUE("10/1/20"&amp;RIGHT(BL$1,2)),$U26&lt;=DATEVALUE("9/30/20"&amp;RIGHT(BM$1,2))),NETWORKDAYS(DATEVALUE("10/1/20"&amp;RIGHT(BL$1,2)),$U26,Holidays!$J$3:$J$937),
IF($T26&lt;DATEVALUE("10/1/20"&amp;RIGHT(BL$1,2)),NETWORKDAYS(DATEVALUE("10/1/20"&amp;RIGHT(BL$1,2)),DATEVALUE("9/30/20"&amp;RIGHT(BM$1,2)),Holidays!$J$3:$J$937),
IF($T26&gt;=DATEVALUE("10/1/20"&amp;RIGHT(BL$1,2)),NETWORKDAYS($T26,DATEVALUE("9/30/20"&amp;RIGHT(BM$1,2)),Holidays!$J$3:$J$937),"")))),"")/(NETWORKDAYS($T26,$U26,Holidays!$J$3:$J$937)),0))</f>
        <v>0</v>
      </c>
      <c r="BN26" s="87">
        <f>IF($Q26="","",IFERROR(IF(OR(AND($T26&gt;=DATEVALUE("10/1/20"&amp;RIGHT(BM$1,2)),$T26&lt;=DATEVALUE("9/30/20"&amp;RIGHT(BN$1,2))),AND($U26&gt;=DATEVALUE("10/1/20"&amp;RIGHT(BM$1,2)),$U26&lt;=DATEVALUE("9/30/20"&amp;RIGHT(BN$1,2))),AND($T26&lt;=DATEVALUE("10/1/20"&amp;RIGHT(BM$1,2)),$U26&gt;=DATEVALUE("9/30/20"&amp;RIGHT(BN$1,2)))),
IF(AND($T26&gt;=DATEVALUE("10/1/20"&amp;RIGHT(BM$1,2)),$U26&lt;=DATEVALUE("9/30/20"&amp;RIGHT(BN$1,2))),NETWORKDAYS($T26,$U26,Holidays!$J$3:$J$937),
IF(AND($T26&lt;DATEVALUE("10/1/20"&amp;RIGHT(BM$1,2)),$U26&lt;=DATEVALUE("9/30/20"&amp;RIGHT(BN$1,2))),NETWORKDAYS(DATEVALUE("10/1/20"&amp;RIGHT(BM$1,2)),$U26,Holidays!$J$3:$J$937),
IF($T26&lt;DATEVALUE("10/1/20"&amp;RIGHT(BM$1,2)),NETWORKDAYS(DATEVALUE("10/1/20"&amp;RIGHT(BM$1,2)),DATEVALUE("9/30/20"&amp;RIGHT(BN$1,2)),Holidays!$J$3:$J$937),
IF($T26&gt;=DATEVALUE("10/1/20"&amp;RIGHT(BM$1,2)),NETWORKDAYS($T26,DATEVALUE("9/30/20"&amp;RIGHT(BN$1,2)),Holidays!$J$3:$J$937),"")))),"")/(NETWORKDAYS($T26,$U26,Holidays!$J$3:$J$937)),0))</f>
        <v>0</v>
      </c>
      <c r="BO26" s="87">
        <f>IF($Q26="","",IFERROR(IF(OR(AND($T26&gt;=DATEVALUE("10/1/20"&amp;RIGHT(BN$1,2)),$T26&lt;=DATEVALUE("9/30/20"&amp;RIGHT(BO$1,2))),AND($U26&gt;=DATEVALUE("10/1/20"&amp;RIGHT(BN$1,2)),$U26&lt;=DATEVALUE("9/30/20"&amp;RIGHT(BO$1,2))),AND($T26&lt;=DATEVALUE("10/1/20"&amp;RIGHT(BN$1,2)),$U26&gt;=DATEVALUE("9/30/20"&amp;RIGHT(BO$1,2)))),
IF(AND($T26&gt;=DATEVALUE("10/1/20"&amp;RIGHT(BN$1,2)),$U26&lt;=DATEVALUE("9/30/20"&amp;RIGHT(BO$1,2))),NETWORKDAYS($T26,$U26,Holidays!$J$3:$J$937),
IF(AND($T26&lt;DATEVALUE("10/1/20"&amp;RIGHT(BN$1,2)),$U26&lt;=DATEVALUE("9/30/20"&amp;RIGHT(BO$1,2))),NETWORKDAYS(DATEVALUE("10/1/20"&amp;RIGHT(BN$1,2)),$U26,Holidays!$J$3:$J$937),
IF($T26&lt;DATEVALUE("10/1/20"&amp;RIGHT(BN$1,2)),NETWORKDAYS(DATEVALUE("10/1/20"&amp;RIGHT(BN$1,2)),DATEVALUE("9/30/20"&amp;RIGHT(BO$1,2)),Holidays!$J$3:$J$937),
IF($T26&gt;=DATEVALUE("10/1/20"&amp;RIGHT(BN$1,2)),NETWORKDAYS($T26,DATEVALUE("9/30/20"&amp;RIGHT(BO$1,2)),Holidays!$J$3:$J$937),"")))),"")/(NETWORKDAYS($T26,$U26,Holidays!$J$3:$J$937)),0))</f>
        <v>0</v>
      </c>
      <c r="BP26" s="87">
        <f>IF($Q26="","",IFERROR(IF(OR(AND($T26&gt;=DATEVALUE("10/1/20"&amp;RIGHT(BO$1,2)),$T26&lt;=DATEVALUE("9/30/20"&amp;RIGHT(BP$1,2))),AND($U26&gt;=DATEVALUE("10/1/20"&amp;RIGHT(BO$1,2)),$U26&lt;=DATEVALUE("9/30/20"&amp;RIGHT(BP$1,2))),AND($T26&lt;=DATEVALUE("10/1/20"&amp;RIGHT(BO$1,2)),$U26&gt;=DATEVALUE("9/30/20"&amp;RIGHT(BP$1,2)))),
IF(AND($T26&gt;=DATEVALUE("10/1/20"&amp;RIGHT(BO$1,2)),$U26&lt;=DATEVALUE("9/30/20"&amp;RIGHT(BP$1,2))),NETWORKDAYS($T26,$U26,Holidays!$J$3:$J$937),
IF(AND($T26&lt;DATEVALUE("10/1/20"&amp;RIGHT(BO$1,2)),$U26&lt;=DATEVALUE("9/30/20"&amp;RIGHT(BP$1,2))),NETWORKDAYS(DATEVALUE("10/1/20"&amp;RIGHT(BO$1,2)),$U26,Holidays!$J$3:$J$937),
IF($T26&lt;DATEVALUE("10/1/20"&amp;RIGHT(BO$1,2)),NETWORKDAYS(DATEVALUE("10/1/20"&amp;RIGHT(BO$1,2)),DATEVALUE("9/30/20"&amp;RIGHT(BP$1,2)),Holidays!$J$3:$J$937),
IF($T26&gt;=DATEVALUE("10/1/20"&amp;RIGHT(BO$1,2)),NETWORKDAYS($T26,DATEVALUE("9/30/20"&amp;RIGHT(BP$1,2)),Holidays!$J$3:$J$937),"")))),"")/(NETWORKDAYS($T26,$U26,Holidays!$J$3:$J$937)),0))</f>
        <v>0</v>
      </c>
      <c r="BQ26" s="87">
        <f>IF($Q26="","",IFERROR(IF(OR(AND($T26&gt;=DATEVALUE("10/1/20"&amp;RIGHT(BP$1,2)),$T26&lt;=DATEVALUE("9/30/20"&amp;RIGHT(BQ$1,2))),AND($U26&gt;=DATEVALUE("10/1/20"&amp;RIGHT(BP$1,2)),$U26&lt;=DATEVALUE("9/30/20"&amp;RIGHT(BQ$1,2))),AND($T26&lt;=DATEVALUE("10/1/20"&amp;RIGHT(BP$1,2)),$U26&gt;=DATEVALUE("9/30/20"&amp;RIGHT(BQ$1,2)))),
IF(AND($T26&gt;=DATEVALUE("10/1/20"&amp;RIGHT(BP$1,2)),$U26&lt;=DATEVALUE("9/30/20"&amp;RIGHT(BQ$1,2))),NETWORKDAYS($T26,$U26,Holidays!$J$3:$J$937),
IF(AND($T26&lt;DATEVALUE("10/1/20"&amp;RIGHT(BP$1,2)),$U26&lt;=DATEVALUE("9/30/20"&amp;RIGHT(BQ$1,2))),NETWORKDAYS(DATEVALUE("10/1/20"&amp;RIGHT(BP$1,2)),$U26,Holidays!$J$3:$J$937),
IF($T26&lt;DATEVALUE("10/1/20"&amp;RIGHT(BP$1,2)),NETWORKDAYS(DATEVALUE("10/1/20"&amp;RIGHT(BP$1,2)),DATEVALUE("9/30/20"&amp;RIGHT(BQ$1,2)),Holidays!$J$3:$J$937),
IF($T26&gt;=DATEVALUE("10/1/20"&amp;RIGHT(BP$1,2)),NETWORKDAYS($T26,DATEVALUE("9/30/20"&amp;RIGHT(BQ$1,2)),Holidays!$J$3:$J$937),"")))),"")/(NETWORKDAYS($T26,$U26,Holidays!$J$3:$J$937)),0))</f>
        <v>0</v>
      </c>
      <c r="BR26" s="87">
        <f>IF($Q26="","",IFERROR(IF(OR(AND($T26&gt;=DATEVALUE("10/1/20"&amp;RIGHT(BQ$1,2)),$T26&lt;=DATEVALUE("9/30/20"&amp;RIGHT(BR$1,2))),AND($U26&gt;=DATEVALUE("10/1/20"&amp;RIGHT(BQ$1,2)),$U26&lt;=DATEVALUE("9/30/20"&amp;RIGHT(BR$1,2))),AND($T26&lt;=DATEVALUE("10/1/20"&amp;RIGHT(BQ$1,2)),$U26&gt;=DATEVALUE("9/30/20"&amp;RIGHT(BR$1,2)))),
IF(AND($T26&gt;=DATEVALUE("10/1/20"&amp;RIGHT(BQ$1,2)),$U26&lt;=DATEVALUE("9/30/20"&amp;RIGHT(BR$1,2))),NETWORKDAYS($T26,$U26,Holidays!$J$3:$J$937),
IF(AND($T26&lt;DATEVALUE("10/1/20"&amp;RIGHT(BQ$1,2)),$U26&lt;=DATEVALUE("9/30/20"&amp;RIGHT(BR$1,2))),NETWORKDAYS(DATEVALUE("10/1/20"&amp;RIGHT(BQ$1,2)),$U26,Holidays!$J$3:$J$937),
IF($T26&lt;DATEVALUE("10/1/20"&amp;RIGHT(BQ$1,2)),NETWORKDAYS(DATEVALUE("10/1/20"&amp;RIGHT(BQ$1,2)),DATEVALUE("9/30/20"&amp;RIGHT(BR$1,2)),Holidays!$J$3:$J$937),
IF($T26&gt;=DATEVALUE("10/1/20"&amp;RIGHT(BQ$1,2)),NETWORKDAYS($T26,DATEVALUE("9/30/20"&amp;RIGHT(BR$1,2)),Holidays!$J$3:$J$937),"")))),"")/(NETWORKDAYS($T26,$U26,Holidays!$J$3:$J$937)),0))</f>
        <v>0</v>
      </c>
      <c r="BS26" s="87">
        <f>IF($Q26="","",IFERROR(IF(OR(AND($T26&gt;=DATEVALUE("10/1/20"&amp;RIGHT(BR$1,2)),$T26&lt;=DATEVALUE("9/30/20"&amp;RIGHT(BS$1,2))),AND($U26&gt;=DATEVALUE("10/1/20"&amp;RIGHT(BR$1,2)),$U26&lt;=DATEVALUE("9/30/20"&amp;RIGHT(BS$1,2))),AND($T26&lt;=DATEVALUE("10/1/20"&amp;RIGHT(BR$1,2)),$U26&gt;=DATEVALUE("9/30/20"&amp;RIGHT(BS$1,2)))),
IF(AND($T26&gt;=DATEVALUE("10/1/20"&amp;RIGHT(BR$1,2)),$U26&lt;=DATEVALUE("9/30/20"&amp;RIGHT(BS$1,2))),NETWORKDAYS($T26,$U26,Holidays!$J$3:$J$937),
IF(AND($T26&lt;DATEVALUE("10/1/20"&amp;RIGHT(BR$1,2)),$U26&lt;=DATEVALUE("9/30/20"&amp;RIGHT(BS$1,2))),NETWORKDAYS(DATEVALUE("10/1/20"&amp;RIGHT(BR$1,2)),$U26,Holidays!$J$3:$J$937),
IF($T26&lt;DATEVALUE("10/1/20"&amp;RIGHT(BR$1,2)),NETWORKDAYS(DATEVALUE("10/1/20"&amp;RIGHT(BR$1,2)),DATEVALUE("9/30/20"&amp;RIGHT(BS$1,2)),Holidays!$J$3:$J$937),
IF($T26&gt;=DATEVALUE("10/1/20"&amp;RIGHT(BR$1,2)),NETWORKDAYS($T26,DATEVALUE("9/30/20"&amp;RIGHT(BS$1,2)),Holidays!$J$3:$J$937),"")))),"")/(NETWORKDAYS($T26,$U26,Holidays!$J$3:$J$937)),0))</f>
        <v>0.80676328502415462</v>
      </c>
      <c r="BT26" s="87">
        <f>IF($Q26="","",IFERROR(IF(OR(AND($T26&gt;=DATEVALUE("10/1/20"&amp;RIGHT(BS$1,2)),$T26&lt;=DATEVALUE("9/30/20"&amp;RIGHT(BT$1,2))),AND($U26&gt;=DATEVALUE("10/1/20"&amp;RIGHT(BS$1,2)),$U26&lt;=DATEVALUE("9/30/20"&amp;RIGHT(BT$1,2))),AND($T26&lt;=DATEVALUE("10/1/20"&amp;RIGHT(BS$1,2)),$U26&gt;=DATEVALUE("9/30/20"&amp;RIGHT(BT$1,2)))),
IF(AND($T26&gt;=DATEVALUE("10/1/20"&amp;RIGHT(BS$1,2)),$U26&lt;=DATEVALUE("9/30/20"&amp;RIGHT(BT$1,2))),NETWORKDAYS($T26,$U26,Holidays!$J$3:$J$937),
IF(AND($T26&lt;DATEVALUE("10/1/20"&amp;RIGHT(BS$1,2)),$U26&lt;=DATEVALUE("9/30/20"&amp;RIGHT(BT$1,2))),NETWORKDAYS(DATEVALUE("10/1/20"&amp;RIGHT(BS$1,2)),$U26,Holidays!$J$3:$J$937),
IF($T26&lt;DATEVALUE("10/1/20"&amp;RIGHT(BS$1,2)),NETWORKDAYS(DATEVALUE("10/1/20"&amp;RIGHT(BS$1,2)),DATEVALUE("9/30/20"&amp;RIGHT(BT$1,2)),Holidays!$J$3:$J$937),
IF($T26&gt;=DATEVALUE("10/1/20"&amp;RIGHT(BS$1,2)),NETWORKDAYS($T26,DATEVALUE("9/30/20"&amp;RIGHT(BT$1,2)),Holidays!$J$3:$J$937),"")))),"")/(NETWORKDAYS($T26,$U26,Holidays!$J$3:$J$937)),0))</f>
        <v>0.19323671497584541</v>
      </c>
      <c r="BU26" s="87">
        <f>IF($Q26="","",IFERROR(IF(OR(AND($T26&gt;=DATEVALUE("10/1/20"&amp;RIGHT(BT$1,2)),$T26&lt;=DATEVALUE("9/30/20"&amp;RIGHT(BU$1,2))),AND($U26&gt;=DATEVALUE("10/1/20"&amp;RIGHT(BT$1,2)),$U26&lt;=DATEVALUE("9/30/20"&amp;RIGHT(BU$1,2))),AND($T26&lt;=DATEVALUE("10/1/20"&amp;RIGHT(BT$1,2)),$U26&gt;=DATEVALUE("9/30/20"&amp;RIGHT(BU$1,2)))),
IF(AND($T26&gt;=DATEVALUE("10/1/20"&amp;RIGHT(BT$1,2)),$U26&lt;=DATEVALUE("9/30/20"&amp;RIGHT(BU$1,2))),NETWORKDAYS($T26,$U26,Holidays!$J$3:$J$937),
IF(AND($T26&lt;DATEVALUE("10/1/20"&amp;RIGHT(BT$1,2)),$U26&lt;=DATEVALUE("9/30/20"&amp;RIGHT(BU$1,2))),NETWORKDAYS(DATEVALUE("10/1/20"&amp;RIGHT(BT$1,2)),$U26,Holidays!$J$3:$J$937),
IF($T26&lt;DATEVALUE("10/1/20"&amp;RIGHT(BT$1,2)),NETWORKDAYS(DATEVALUE("10/1/20"&amp;RIGHT(BT$1,2)),DATEVALUE("9/30/20"&amp;RIGHT(BU$1,2)),Holidays!$J$3:$J$937),
IF($T26&gt;=DATEVALUE("10/1/20"&amp;RIGHT(BT$1,2)),NETWORKDAYS($T26,DATEVALUE("9/30/20"&amp;RIGHT(BU$1,2)),Holidays!$J$3:$J$937),"")))),"")/(NETWORKDAYS($T26,$U26,Holidays!$J$3:$J$937)),0))</f>
        <v>0</v>
      </c>
      <c r="BV26" s="87">
        <f>IF($Q26="","",IFERROR(IF(OR(AND($T26&gt;=DATEVALUE("10/1/20"&amp;RIGHT(BU$1,2)),$T26&lt;=DATEVALUE("9/30/20"&amp;RIGHT(BV$1,2))),AND($U26&gt;=DATEVALUE("10/1/20"&amp;RIGHT(BU$1,2)),$U26&lt;=DATEVALUE("9/30/20"&amp;RIGHT(BV$1,2))),AND($T26&lt;=DATEVALUE("10/1/20"&amp;RIGHT(BU$1,2)),$U26&gt;=DATEVALUE("9/30/20"&amp;RIGHT(BV$1,2)))),
IF(AND($T26&gt;=DATEVALUE("10/1/20"&amp;RIGHT(BU$1,2)),$U26&lt;=DATEVALUE("9/30/20"&amp;RIGHT(BV$1,2))),NETWORKDAYS($T26,$U26,Holidays!$J$3:$J$937),
IF(AND($T26&lt;DATEVALUE("10/1/20"&amp;RIGHT(BU$1,2)),$U26&lt;=DATEVALUE("9/30/20"&amp;RIGHT(BV$1,2))),NETWORKDAYS(DATEVALUE("10/1/20"&amp;RIGHT(BU$1,2)),$U26,Holidays!$J$3:$J$937),
IF($T26&lt;DATEVALUE("10/1/20"&amp;RIGHT(BU$1,2)),NETWORKDAYS(DATEVALUE("10/1/20"&amp;RIGHT(BU$1,2)),DATEVALUE("9/30/20"&amp;RIGHT(BV$1,2)),Holidays!$J$3:$J$937),
IF($T26&gt;=DATEVALUE("10/1/20"&amp;RIGHT(BU$1,2)),NETWORKDAYS($T26,DATEVALUE("9/30/20"&amp;RIGHT(BV$1,2)),Holidays!$J$3:$J$937),"")))),"")/(NETWORKDAYS($T26,$U26,Holidays!$J$3:$J$937)),0))</f>
        <v>0</v>
      </c>
      <c r="BW26" s="87">
        <f>IF($Q26="","",IFERROR(IF(OR(AND($T26&gt;=DATEVALUE("10/1/20"&amp;RIGHT(BV$1,2)),$T26&lt;=DATEVALUE("9/30/20"&amp;RIGHT(BW$1,2))),AND($U26&gt;=DATEVALUE("10/1/20"&amp;RIGHT(BV$1,2)),$U26&lt;=DATEVALUE("9/30/20"&amp;RIGHT(BW$1,2))),AND($T26&lt;=DATEVALUE("10/1/20"&amp;RIGHT(BV$1,2)),$U26&gt;=DATEVALUE("9/30/20"&amp;RIGHT(BW$1,2)))),
IF(AND($T26&gt;=DATEVALUE("10/1/20"&amp;RIGHT(BV$1,2)),$U26&lt;=DATEVALUE("9/30/20"&amp;RIGHT(BW$1,2))),NETWORKDAYS($T26,$U26,Holidays!$J$3:$J$937),
IF(AND($T26&lt;DATEVALUE("10/1/20"&amp;RIGHT(BV$1,2)),$U26&lt;=DATEVALUE("9/30/20"&amp;RIGHT(BW$1,2))),NETWORKDAYS(DATEVALUE("10/1/20"&amp;RIGHT(BV$1,2)),$U26,Holidays!$J$3:$J$937),
IF($T26&lt;DATEVALUE("10/1/20"&amp;RIGHT(BV$1,2)),NETWORKDAYS(DATEVALUE("10/1/20"&amp;RIGHT(BV$1,2)),DATEVALUE("9/30/20"&amp;RIGHT(BW$1,2)),Holidays!$J$3:$J$937),
IF($T26&gt;=DATEVALUE("10/1/20"&amp;RIGHT(BV$1,2)),NETWORKDAYS($T26,DATEVALUE("9/30/20"&amp;RIGHT(BW$1,2)),Holidays!$J$3:$J$937),"")))),"")/(NETWORKDAYS($T26,$U26,Holidays!$J$3:$J$937)),0))</f>
        <v>0</v>
      </c>
      <c r="BX26" s="87">
        <f>IF($Q26="","",IFERROR(IF(OR(AND($T26&gt;=DATEVALUE("10/1/20"&amp;RIGHT(BW$1,2)),$T26&lt;=DATEVALUE("9/30/20"&amp;RIGHT(BX$1,2))),AND($U26&gt;=DATEVALUE("10/1/20"&amp;RIGHT(BW$1,2)),$U26&lt;=DATEVALUE("9/30/20"&amp;RIGHT(BX$1,2))),AND($T26&lt;=DATEVALUE("10/1/20"&amp;RIGHT(BW$1,2)),$U26&gt;=DATEVALUE("9/30/20"&amp;RIGHT(BX$1,2)))),
IF(AND($T26&gt;=DATEVALUE("10/1/20"&amp;RIGHT(BW$1,2)),$U26&lt;=DATEVALUE("9/30/20"&amp;RIGHT(BX$1,2))),NETWORKDAYS($T26,$U26,Holidays!$J$3:$J$937),
IF(AND($T26&lt;DATEVALUE("10/1/20"&amp;RIGHT(BW$1,2)),$U26&lt;=DATEVALUE("9/30/20"&amp;RIGHT(BX$1,2))),NETWORKDAYS(DATEVALUE("10/1/20"&amp;RIGHT(BW$1,2)),$U26,Holidays!$J$3:$J$937),
IF($T26&lt;DATEVALUE("10/1/20"&amp;RIGHT(BW$1,2)),NETWORKDAYS(DATEVALUE("10/1/20"&amp;RIGHT(BW$1,2)),DATEVALUE("9/30/20"&amp;RIGHT(BX$1,2)),Holidays!$J$3:$J$937),
IF($T26&gt;=DATEVALUE("10/1/20"&amp;RIGHT(BW$1,2)),NETWORKDAYS($T26,DATEVALUE("9/30/20"&amp;RIGHT(BX$1,2)),Holidays!$J$3:$J$937),"")))),"")/(NETWORKDAYS($T26,$U26,Holidays!$J$3:$J$937)),0))</f>
        <v>0</v>
      </c>
      <c r="BY26" s="87">
        <f>IF($Q26="","",IFERROR(IF(OR(AND($T26&gt;=DATEVALUE("10/1/20"&amp;RIGHT(BX$1,2)),$T26&lt;=DATEVALUE("9/30/20"&amp;RIGHT(BY$1,2))),AND($U26&gt;=DATEVALUE("10/1/20"&amp;RIGHT(BX$1,2)),$U26&lt;=DATEVALUE("9/30/20"&amp;RIGHT(BY$1,2))),AND($T26&lt;=DATEVALUE("10/1/20"&amp;RIGHT(BX$1,2)),$U26&gt;=DATEVALUE("9/30/20"&amp;RIGHT(BY$1,2)))),
IF(AND($T26&gt;=DATEVALUE("10/1/20"&amp;RIGHT(BX$1,2)),$U26&lt;=DATEVALUE("9/30/20"&amp;RIGHT(BY$1,2))),NETWORKDAYS($T26,$U26,Holidays!$J$3:$J$937),
IF(AND($T26&lt;DATEVALUE("10/1/20"&amp;RIGHT(BX$1,2)),$U26&lt;=DATEVALUE("9/30/20"&amp;RIGHT(BY$1,2))),NETWORKDAYS(DATEVALUE("10/1/20"&amp;RIGHT(BX$1,2)),$U26,Holidays!$J$3:$J$937),
IF($T26&lt;DATEVALUE("10/1/20"&amp;RIGHT(BX$1,2)),NETWORKDAYS(DATEVALUE("10/1/20"&amp;RIGHT(BX$1,2)),DATEVALUE("9/30/20"&amp;RIGHT(BY$1,2)),Holidays!$J$3:$J$937),
IF($T26&gt;=DATEVALUE("10/1/20"&amp;RIGHT(BX$1,2)),NETWORKDAYS($T26,DATEVALUE("9/30/20"&amp;RIGHT(BY$1,2)),Holidays!$J$3:$J$937),"")))),"")/(NETWORKDAYS($T26,$U26,Holidays!$J$3:$J$937)),0))</f>
        <v>0</v>
      </c>
      <c r="BZ26" s="87">
        <f>IF($Q26="","",IFERROR(IF(OR(AND($T26&gt;=DATEVALUE("10/1/20"&amp;RIGHT(BY$1,2)),$T26&lt;=DATEVALUE("9/30/20"&amp;RIGHT(BZ$1,2))),AND($U26&gt;=DATEVALUE("10/1/20"&amp;RIGHT(BY$1,2)),$U26&lt;=DATEVALUE("9/30/20"&amp;RIGHT(BZ$1,2))),AND($T26&lt;=DATEVALUE("10/1/20"&amp;RIGHT(BY$1,2)),$U26&gt;=DATEVALUE("9/30/20"&amp;RIGHT(BZ$1,2)))),
IF(AND($T26&gt;=DATEVALUE("10/1/20"&amp;RIGHT(BY$1,2)),$U26&lt;=DATEVALUE("9/30/20"&amp;RIGHT(BZ$1,2))),NETWORKDAYS($T26,$U26,Holidays!$J$3:$J$937),
IF(AND($T26&lt;DATEVALUE("10/1/20"&amp;RIGHT(BY$1,2)),$U26&lt;=DATEVALUE("9/30/20"&amp;RIGHT(BZ$1,2))),NETWORKDAYS(DATEVALUE("10/1/20"&amp;RIGHT(BY$1,2)),$U26,Holidays!$J$3:$J$937),
IF($T26&lt;DATEVALUE("10/1/20"&amp;RIGHT(BY$1,2)),NETWORKDAYS(DATEVALUE("10/1/20"&amp;RIGHT(BY$1,2)),DATEVALUE("9/30/20"&amp;RIGHT(BZ$1,2)),Holidays!$J$3:$J$937),
IF($T26&gt;=DATEVALUE("10/1/20"&amp;RIGHT(BY$1,2)),NETWORKDAYS($T26,DATEVALUE("9/30/20"&amp;RIGHT(BZ$1,2)),Holidays!$J$3:$J$937),"")))),"")/(NETWORKDAYS($T26,$U26,Holidays!$J$3:$J$937)),0))</f>
        <v>0</v>
      </c>
      <c r="CA26" s="87">
        <f>IF($Q26="","",IFERROR(IF(OR(AND($T26&gt;=DATEVALUE("10/1/20"&amp;RIGHT(BZ$1,2)),$T26&lt;=DATEVALUE("9/30/20"&amp;RIGHT(CA$1,2))),AND($U26&gt;=DATEVALUE("10/1/20"&amp;RIGHT(BZ$1,2)),$U26&lt;=DATEVALUE("9/30/20"&amp;RIGHT(CA$1,2))),AND($T26&lt;=DATEVALUE("10/1/20"&amp;RIGHT(BZ$1,2)),$U26&gt;=DATEVALUE("9/30/20"&amp;RIGHT(CA$1,2)))),
IF(AND($T26&gt;=DATEVALUE("10/1/20"&amp;RIGHT(BZ$1,2)),$U26&lt;=DATEVALUE("9/30/20"&amp;RIGHT(CA$1,2))),NETWORKDAYS($T26,$U26,Holidays!$J$3:$J$937),
IF(AND($T26&lt;DATEVALUE("10/1/20"&amp;RIGHT(BZ$1,2)),$U26&lt;=DATEVALUE("9/30/20"&amp;RIGHT(CA$1,2))),NETWORKDAYS(DATEVALUE("10/1/20"&amp;RIGHT(BZ$1,2)),$U26,Holidays!$J$3:$J$937),
IF($T26&lt;DATEVALUE("10/1/20"&amp;RIGHT(BZ$1,2)),NETWORKDAYS(DATEVALUE("10/1/20"&amp;RIGHT(BZ$1,2)),DATEVALUE("9/30/20"&amp;RIGHT(CA$1,2)),Holidays!$J$3:$J$937),
IF($T26&gt;=DATEVALUE("10/1/20"&amp;RIGHT(BZ$1,2)),NETWORKDAYS($T26,DATEVALUE("9/30/20"&amp;RIGHT(CA$1,2)),Holidays!$J$3:$J$937),"")))),"")/(NETWORKDAYS($T26,$U26,Holidays!$J$3:$J$937)),0))</f>
        <v>0</v>
      </c>
      <c r="CB26" s="87">
        <f>IF($Q26="","",IFERROR(IF(OR(AND($T26&gt;=DATEVALUE("10/1/20"&amp;RIGHT(CA$1,2)),$T26&lt;=DATEVALUE("9/30/20"&amp;RIGHT(CB$1,2))),AND($U26&gt;=DATEVALUE("10/1/20"&amp;RIGHT(CA$1,2)),$U26&lt;=DATEVALUE("9/30/20"&amp;RIGHT(CB$1,2))),AND($T26&lt;=DATEVALUE("10/1/20"&amp;RIGHT(CA$1,2)),$U26&gt;=DATEVALUE("9/30/20"&amp;RIGHT(CB$1,2)))),
IF(AND($T26&gt;=DATEVALUE("10/1/20"&amp;RIGHT(CA$1,2)),$U26&lt;=DATEVALUE("9/30/20"&amp;RIGHT(CB$1,2))),NETWORKDAYS($T26,$U26,Holidays!$J$3:$J$937),
IF(AND($T26&lt;DATEVALUE("10/1/20"&amp;RIGHT(CA$1,2)),$U26&lt;=DATEVALUE("9/30/20"&amp;RIGHT(CB$1,2))),NETWORKDAYS(DATEVALUE("10/1/20"&amp;RIGHT(CA$1,2)),$U26,Holidays!$J$3:$J$937),
IF($T26&lt;DATEVALUE("10/1/20"&amp;RIGHT(CA$1,2)),NETWORKDAYS(DATEVALUE("10/1/20"&amp;RIGHT(CA$1,2)),DATEVALUE("9/30/20"&amp;RIGHT(CB$1,2)),Holidays!$J$3:$J$937),
IF($T26&gt;=DATEVALUE("10/1/20"&amp;RIGHT(CA$1,2)),NETWORKDAYS($T26,DATEVALUE("9/30/20"&amp;RIGHT(CB$1,2)),Holidays!$J$3:$J$937),"")))),"")/(NETWORKDAYS($T26,$U26,Holidays!$J$3:$J$937)),0))</f>
        <v>0</v>
      </c>
    </row>
    <row r="27" spans="1:81">
      <c r="A27" s="78" t="s">
        <v>262</v>
      </c>
      <c r="B27" s="79" t="s">
        <v>117</v>
      </c>
      <c r="C27" s="87" t="s">
        <v>175</v>
      </c>
      <c r="D27" s="87" t="s">
        <v>176</v>
      </c>
      <c r="E27" s="87">
        <v>1</v>
      </c>
      <c r="F27" s="129">
        <v>14500</v>
      </c>
      <c r="G27" s="87" t="s">
        <v>122</v>
      </c>
      <c r="H27" s="108"/>
      <c r="I27" s="87" t="s">
        <v>140</v>
      </c>
      <c r="J27" s="87" t="s">
        <v>124</v>
      </c>
      <c r="K27" s="108">
        <v>0</v>
      </c>
      <c r="L27" s="82">
        <f t="shared" si="4"/>
        <v>100</v>
      </c>
      <c r="M27" s="110">
        <f t="shared" si="5"/>
        <v>14500</v>
      </c>
      <c r="N27" s="111">
        <f t="shared" si="12"/>
        <v>0</v>
      </c>
      <c r="O27" s="110">
        <f t="shared" si="6"/>
        <v>0</v>
      </c>
      <c r="P27" s="110">
        <f t="shared" si="0"/>
        <v>14500</v>
      </c>
      <c r="Q27" s="108">
        <v>300</v>
      </c>
      <c r="R27" s="130">
        <f t="shared" si="7"/>
        <v>6.2849315068493148</v>
      </c>
      <c r="S27" s="107">
        <v>46057</v>
      </c>
      <c r="T27" s="83">
        <f>IF(NOT(Q27=""),IF(NOT($S27=""),$S27,#REF!),"")</f>
        <v>46057</v>
      </c>
      <c r="U27" s="83">
        <f t="shared" si="8"/>
        <v>46357</v>
      </c>
      <c r="V27" s="83">
        <f t="shared" si="11"/>
        <v>46477</v>
      </c>
      <c r="W27" s="83">
        <f t="shared" si="13"/>
        <v>46491</v>
      </c>
      <c r="X27" s="84">
        <f t="shared" si="9"/>
        <v>14500</v>
      </c>
      <c r="Y27" s="84">
        <f t="shared" si="10"/>
        <v>17689.602739726026</v>
      </c>
      <c r="AF27" s="87" t="s">
        <v>166</v>
      </c>
      <c r="AG27" s="87" t="s">
        <v>167</v>
      </c>
      <c r="AH27" s="103">
        <v>44889</v>
      </c>
      <c r="AL27" s="87">
        <f t="shared" ca="1" si="1"/>
        <v>0</v>
      </c>
      <c r="AN27" s="87">
        <f t="shared" ca="1" si="14"/>
        <v>0</v>
      </c>
      <c r="AO27" s="87">
        <f t="shared" ca="1" si="14"/>
        <v>0</v>
      </c>
      <c r="AP27" s="87">
        <f t="shared" ca="1" si="14"/>
        <v>0</v>
      </c>
      <c r="AQ27" s="87">
        <f t="shared" ca="1" si="14"/>
        <v>0</v>
      </c>
      <c r="AR27" s="87">
        <f t="shared" ca="1" si="14"/>
        <v>0</v>
      </c>
      <c r="AS27" s="87">
        <f t="shared" ca="1" si="14"/>
        <v>0</v>
      </c>
      <c r="AT27" s="87">
        <f t="shared" ca="1" si="14"/>
        <v>0</v>
      </c>
      <c r="AU27" s="87">
        <f t="shared" ca="1" si="14"/>
        <v>0</v>
      </c>
      <c r="AV27" s="87">
        <f t="shared" ca="1" si="14"/>
        <v>0</v>
      </c>
      <c r="AW27" s="87">
        <f t="shared" ca="1" si="14"/>
        <v>0</v>
      </c>
      <c r="AX27" s="87">
        <f t="shared" ca="1" si="15"/>
        <v>0</v>
      </c>
      <c r="AY27" s="87">
        <f t="shared" ca="1" si="15"/>
        <v>0</v>
      </c>
      <c r="AZ27" s="87">
        <f t="shared" ca="1" si="15"/>
        <v>0</v>
      </c>
      <c r="BA27" s="87">
        <f t="shared" ca="1" si="15"/>
        <v>0</v>
      </c>
      <c r="BB27" s="87">
        <f t="shared" ca="1" si="15"/>
        <v>0</v>
      </c>
      <c r="BC27" s="87">
        <f t="shared" ca="1" si="15"/>
        <v>0</v>
      </c>
      <c r="BD27" s="87">
        <f t="shared" ca="1" si="15"/>
        <v>0</v>
      </c>
      <c r="BE27" s="87">
        <f t="shared" ca="1" si="15"/>
        <v>0</v>
      </c>
      <c r="BF27" s="87">
        <f t="shared" ca="1" si="15"/>
        <v>0</v>
      </c>
      <c r="BG27" s="87">
        <f t="shared" ca="1" si="15"/>
        <v>0</v>
      </c>
      <c r="BI27" s="87">
        <f>IF($Q27="","",IFERROR(IF(OR(AND($T27&gt;=DATEVALUE("10/1/20"&amp;RIGHT(BH$1,2)),$T27&lt;=DATEVALUE("9/30/20"&amp;RIGHT(BI$1,2))),AND($U27&gt;=DATEVALUE("10/1/20"&amp;RIGHT(BH$1,2)),$U27&lt;=DATEVALUE("9/30/20"&amp;RIGHT(BI$1,2))),AND($T27&lt;=DATEVALUE("10/1/20"&amp;RIGHT(BH$1,2)),$U27&gt;=DATEVALUE("9/30/20"&amp;RIGHT(BI$1,2)))),
IF(AND($T27&gt;=DATEVALUE("10/1/20"&amp;RIGHT(BH$1,2)),$U27&lt;=DATEVALUE("9/30/20"&amp;RIGHT(BI$1,2))),NETWORKDAYS($T27,$U27,Holidays!$J$3:$J$937),
IF(AND($T27&lt;DATEVALUE("10/1/20"&amp;RIGHT(BH$1,2)),$U27&lt;=DATEVALUE("9/30/20"&amp;RIGHT(BI$1,2))),NETWORKDAYS(DATEVALUE("10/1/20"&amp;RIGHT(BH$1,2)),$U27,Holidays!$J$3:$J$937),
IF($T27&lt;DATEVALUE("10/1/20"&amp;RIGHT(BH$1,2)),NETWORKDAYS(DATEVALUE("10/1/20"&amp;RIGHT(BH$1,2)),DATEVALUE("9/30/20"&amp;RIGHT(BI$1,2)),Holidays!$J$3:$J$937),
IF($T27&gt;=DATEVALUE("10/1/20"&amp;RIGHT(BH$1,2)),NETWORKDAYS($T27,DATEVALUE("9/30/20"&amp;RIGHT(BI$1,2)),Holidays!$J$3:$J$937),"")))),"")/(NETWORKDAYS($T27,$U27,Holidays!$J$3:$J$937)),0))</f>
        <v>0</v>
      </c>
      <c r="BJ27" s="87">
        <f>IF($Q27="","",IFERROR(IF(OR(AND($T27&gt;=DATEVALUE("10/1/20"&amp;RIGHT(BI$1,2)),$T27&lt;=DATEVALUE("9/30/20"&amp;RIGHT(BJ$1,2))),AND($U27&gt;=DATEVALUE("10/1/20"&amp;RIGHT(BI$1,2)),$U27&lt;=DATEVALUE("9/30/20"&amp;RIGHT(BJ$1,2))),AND($T27&lt;=DATEVALUE("10/1/20"&amp;RIGHT(BI$1,2)),$U27&gt;=DATEVALUE("9/30/20"&amp;RIGHT(BJ$1,2)))),
IF(AND($T27&gt;=DATEVALUE("10/1/20"&amp;RIGHT(BI$1,2)),$U27&lt;=DATEVALUE("9/30/20"&amp;RIGHT(BJ$1,2))),NETWORKDAYS($T27,$U27,Holidays!$J$3:$J$937),
IF(AND($T27&lt;DATEVALUE("10/1/20"&amp;RIGHT(BI$1,2)),$U27&lt;=DATEVALUE("9/30/20"&amp;RIGHT(BJ$1,2))),NETWORKDAYS(DATEVALUE("10/1/20"&amp;RIGHT(BI$1,2)),$U27,Holidays!$J$3:$J$937),
IF($T27&lt;DATEVALUE("10/1/20"&amp;RIGHT(BI$1,2)),NETWORKDAYS(DATEVALUE("10/1/20"&amp;RIGHT(BI$1,2)),DATEVALUE("9/30/20"&amp;RIGHT(BJ$1,2)),Holidays!$J$3:$J$937),
IF($T27&gt;=DATEVALUE("10/1/20"&amp;RIGHT(BI$1,2)),NETWORKDAYS($T27,DATEVALUE("9/30/20"&amp;RIGHT(BJ$1,2)),Holidays!$J$3:$J$937),"")))),"")/(NETWORKDAYS($T27,$U27,Holidays!$J$3:$J$937)),0))</f>
        <v>0</v>
      </c>
      <c r="BK27" s="87">
        <f>IF($Q27="","",IFERROR(IF(OR(AND($T27&gt;=DATEVALUE("10/1/20"&amp;RIGHT(BJ$1,2)),$T27&lt;=DATEVALUE("9/30/20"&amp;RIGHT(BK$1,2))),AND($U27&gt;=DATEVALUE("10/1/20"&amp;RIGHT(BJ$1,2)),$U27&lt;=DATEVALUE("9/30/20"&amp;RIGHT(BK$1,2))),AND($T27&lt;=DATEVALUE("10/1/20"&amp;RIGHT(BJ$1,2)),$U27&gt;=DATEVALUE("9/30/20"&amp;RIGHT(BK$1,2)))),
IF(AND($T27&gt;=DATEVALUE("10/1/20"&amp;RIGHT(BJ$1,2)),$U27&lt;=DATEVALUE("9/30/20"&amp;RIGHT(BK$1,2))),NETWORKDAYS($T27,$U27,Holidays!$J$3:$J$937),
IF(AND($T27&lt;DATEVALUE("10/1/20"&amp;RIGHT(BJ$1,2)),$U27&lt;=DATEVALUE("9/30/20"&amp;RIGHT(BK$1,2))),NETWORKDAYS(DATEVALUE("10/1/20"&amp;RIGHT(BJ$1,2)),$U27,Holidays!$J$3:$J$937),
IF($T27&lt;DATEVALUE("10/1/20"&amp;RIGHT(BJ$1,2)),NETWORKDAYS(DATEVALUE("10/1/20"&amp;RIGHT(BJ$1,2)),DATEVALUE("9/30/20"&amp;RIGHT(BK$1,2)),Holidays!$J$3:$J$937),
IF($T27&gt;=DATEVALUE("10/1/20"&amp;RIGHT(BJ$1,2)),NETWORKDAYS($T27,DATEVALUE("9/30/20"&amp;RIGHT(BK$1,2)),Holidays!$J$3:$J$937),"")))),"")/(NETWORKDAYS($T27,$U27,Holidays!$J$3:$J$937)),0))</f>
        <v>0</v>
      </c>
      <c r="BL27" s="87">
        <f>IF($Q27="","",IFERROR(IF(OR(AND($T27&gt;=DATEVALUE("10/1/20"&amp;RIGHT(BK$1,2)),$T27&lt;=DATEVALUE("9/30/20"&amp;RIGHT(BL$1,2))),AND($U27&gt;=DATEVALUE("10/1/20"&amp;RIGHT(BK$1,2)),$U27&lt;=DATEVALUE("9/30/20"&amp;RIGHT(BL$1,2))),AND($T27&lt;=DATEVALUE("10/1/20"&amp;RIGHT(BK$1,2)),$U27&gt;=DATEVALUE("9/30/20"&amp;RIGHT(BL$1,2)))),
IF(AND($T27&gt;=DATEVALUE("10/1/20"&amp;RIGHT(BK$1,2)),$U27&lt;=DATEVALUE("9/30/20"&amp;RIGHT(BL$1,2))),NETWORKDAYS($T27,$U27,Holidays!$J$3:$J$937),
IF(AND($T27&lt;DATEVALUE("10/1/20"&amp;RIGHT(BK$1,2)),$U27&lt;=DATEVALUE("9/30/20"&amp;RIGHT(BL$1,2))),NETWORKDAYS(DATEVALUE("10/1/20"&amp;RIGHT(BK$1,2)),$U27,Holidays!$J$3:$J$937),
IF($T27&lt;DATEVALUE("10/1/20"&amp;RIGHT(BK$1,2)),NETWORKDAYS(DATEVALUE("10/1/20"&amp;RIGHT(BK$1,2)),DATEVALUE("9/30/20"&amp;RIGHT(BL$1,2)),Holidays!$J$3:$J$937),
IF($T27&gt;=DATEVALUE("10/1/20"&amp;RIGHT(BK$1,2)),NETWORKDAYS($T27,DATEVALUE("9/30/20"&amp;RIGHT(BL$1,2)),Holidays!$J$3:$J$937),"")))),"")/(NETWORKDAYS($T27,$U27,Holidays!$J$3:$J$937)),0))</f>
        <v>0</v>
      </c>
      <c r="BM27" s="87">
        <f>IF($Q27="","",IFERROR(IF(OR(AND($T27&gt;=DATEVALUE("10/1/20"&amp;RIGHT(BL$1,2)),$T27&lt;=DATEVALUE("9/30/20"&amp;RIGHT(BM$1,2))),AND($U27&gt;=DATEVALUE("10/1/20"&amp;RIGHT(BL$1,2)),$U27&lt;=DATEVALUE("9/30/20"&amp;RIGHT(BM$1,2))),AND($T27&lt;=DATEVALUE("10/1/20"&amp;RIGHT(BL$1,2)),$U27&gt;=DATEVALUE("9/30/20"&amp;RIGHT(BM$1,2)))),
IF(AND($T27&gt;=DATEVALUE("10/1/20"&amp;RIGHT(BL$1,2)),$U27&lt;=DATEVALUE("9/30/20"&amp;RIGHT(BM$1,2))),NETWORKDAYS($T27,$U27,Holidays!$J$3:$J$937),
IF(AND($T27&lt;DATEVALUE("10/1/20"&amp;RIGHT(BL$1,2)),$U27&lt;=DATEVALUE("9/30/20"&amp;RIGHT(BM$1,2))),NETWORKDAYS(DATEVALUE("10/1/20"&amp;RIGHT(BL$1,2)),$U27,Holidays!$J$3:$J$937),
IF($T27&lt;DATEVALUE("10/1/20"&amp;RIGHT(BL$1,2)),NETWORKDAYS(DATEVALUE("10/1/20"&amp;RIGHT(BL$1,2)),DATEVALUE("9/30/20"&amp;RIGHT(BM$1,2)),Holidays!$J$3:$J$937),
IF($T27&gt;=DATEVALUE("10/1/20"&amp;RIGHT(BL$1,2)),NETWORKDAYS($T27,DATEVALUE("9/30/20"&amp;RIGHT(BM$1,2)),Holidays!$J$3:$J$937),"")))),"")/(NETWORKDAYS($T27,$U27,Holidays!$J$3:$J$937)),0))</f>
        <v>0</v>
      </c>
      <c r="BN27" s="87">
        <f>IF($Q27="","",IFERROR(IF(OR(AND($T27&gt;=DATEVALUE("10/1/20"&amp;RIGHT(BM$1,2)),$T27&lt;=DATEVALUE("9/30/20"&amp;RIGHT(BN$1,2))),AND($U27&gt;=DATEVALUE("10/1/20"&amp;RIGHT(BM$1,2)),$U27&lt;=DATEVALUE("9/30/20"&amp;RIGHT(BN$1,2))),AND($T27&lt;=DATEVALUE("10/1/20"&amp;RIGHT(BM$1,2)),$U27&gt;=DATEVALUE("9/30/20"&amp;RIGHT(BN$1,2)))),
IF(AND($T27&gt;=DATEVALUE("10/1/20"&amp;RIGHT(BM$1,2)),$U27&lt;=DATEVALUE("9/30/20"&amp;RIGHT(BN$1,2))),NETWORKDAYS($T27,$U27,Holidays!$J$3:$J$937),
IF(AND($T27&lt;DATEVALUE("10/1/20"&amp;RIGHT(BM$1,2)),$U27&lt;=DATEVALUE("9/30/20"&amp;RIGHT(BN$1,2))),NETWORKDAYS(DATEVALUE("10/1/20"&amp;RIGHT(BM$1,2)),$U27,Holidays!$J$3:$J$937),
IF($T27&lt;DATEVALUE("10/1/20"&amp;RIGHT(BM$1,2)),NETWORKDAYS(DATEVALUE("10/1/20"&amp;RIGHT(BM$1,2)),DATEVALUE("9/30/20"&amp;RIGHT(BN$1,2)),Holidays!$J$3:$J$937),
IF($T27&gt;=DATEVALUE("10/1/20"&amp;RIGHT(BM$1,2)),NETWORKDAYS($T27,DATEVALUE("9/30/20"&amp;RIGHT(BN$1,2)),Holidays!$J$3:$J$937),"")))),"")/(NETWORKDAYS($T27,$U27,Holidays!$J$3:$J$937)),0))</f>
        <v>0</v>
      </c>
      <c r="BO27" s="87">
        <f>IF($Q27="","",IFERROR(IF(OR(AND($T27&gt;=DATEVALUE("10/1/20"&amp;RIGHT(BN$1,2)),$T27&lt;=DATEVALUE("9/30/20"&amp;RIGHT(BO$1,2))),AND($U27&gt;=DATEVALUE("10/1/20"&amp;RIGHT(BN$1,2)),$U27&lt;=DATEVALUE("9/30/20"&amp;RIGHT(BO$1,2))),AND($T27&lt;=DATEVALUE("10/1/20"&amp;RIGHT(BN$1,2)),$U27&gt;=DATEVALUE("9/30/20"&amp;RIGHT(BO$1,2)))),
IF(AND($T27&gt;=DATEVALUE("10/1/20"&amp;RIGHT(BN$1,2)),$U27&lt;=DATEVALUE("9/30/20"&amp;RIGHT(BO$1,2))),NETWORKDAYS($T27,$U27,Holidays!$J$3:$J$937),
IF(AND($T27&lt;DATEVALUE("10/1/20"&amp;RIGHT(BN$1,2)),$U27&lt;=DATEVALUE("9/30/20"&amp;RIGHT(BO$1,2))),NETWORKDAYS(DATEVALUE("10/1/20"&amp;RIGHT(BN$1,2)),$U27,Holidays!$J$3:$J$937),
IF($T27&lt;DATEVALUE("10/1/20"&amp;RIGHT(BN$1,2)),NETWORKDAYS(DATEVALUE("10/1/20"&amp;RIGHT(BN$1,2)),DATEVALUE("9/30/20"&amp;RIGHT(BO$1,2)),Holidays!$J$3:$J$937),
IF($T27&gt;=DATEVALUE("10/1/20"&amp;RIGHT(BN$1,2)),NETWORKDAYS($T27,DATEVALUE("9/30/20"&amp;RIGHT(BO$1,2)),Holidays!$J$3:$J$937),"")))),"")/(NETWORKDAYS($T27,$U27,Holidays!$J$3:$J$937)),0))</f>
        <v>0</v>
      </c>
      <c r="BP27" s="87">
        <f>IF($Q27="","",IFERROR(IF(OR(AND($T27&gt;=DATEVALUE("10/1/20"&amp;RIGHT(BO$1,2)),$T27&lt;=DATEVALUE("9/30/20"&amp;RIGHT(BP$1,2))),AND($U27&gt;=DATEVALUE("10/1/20"&amp;RIGHT(BO$1,2)),$U27&lt;=DATEVALUE("9/30/20"&amp;RIGHT(BP$1,2))),AND($T27&lt;=DATEVALUE("10/1/20"&amp;RIGHT(BO$1,2)),$U27&gt;=DATEVALUE("9/30/20"&amp;RIGHT(BP$1,2)))),
IF(AND($T27&gt;=DATEVALUE("10/1/20"&amp;RIGHT(BO$1,2)),$U27&lt;=DATEVALUE("9/30/20"&amp;RIGHT(BP$1,2))),NETWORKDAYS($T27,$U27,Holidays!$J$3:$J$937),
IF(AND($T27&lt;DATEVALUE("10/1/20"&amp;RIGHT(BO$1,2)),$U27&lt;=DATEVALUE("9/30/20"&amp;RIGHT(BP$1,2))),NETWORKDAYS(DATEVALUE("10/1/20"&amp;RIGHT(BO$1,2)),$U27,Holidays!$J$3:$J$937),
IF($T27&lt;DATEVALUE("10/1/20"&amp;RIGHT(BO$1,2)),NETWORKDAYS(DATEVALUE("10/1/20"&amp;RIGHT(BO$1,2)),DATEVALUE("9/30/20"&amp;RIGHT(BP$1,2)),Holidays!$J$3:$J$937),
IF($T27&gt;=DATEVALUE("10/1/20"&amp;RIGHT(BO$1,2)),NETWORKDAYS($T27,DATEVALUE("9/30/20"&amp;RIGHT(BP$1,2)),Holidays!$J$3:$J$937),"")))),"")/(NETWORKDAYS($T27,$U27,Holidays!$J$3:$J$937)),0))</f>
        <v>0</v>
      </c>
      <c r="BQ27" s="87">
        <f>IF($Q27="","",IFERROR(IF(OR(AND($T27&gt;=DATEVALUE("10/1/20"&amp;RIGHT(BP$1,2)),$T27&lt;=DATEVALUE("9/30/20"&amp;RIGHT(BQ$1,2))),AND($U27&gt;=DATEVALUE("10/1/20"&amp;RIGHT(BP$1,2)),$U27&lt;=DATEVALUE("9/30/20"&amp;RIGHT(BQ$1,2))),AND($T27&lt;=DATEVALUE("10/1/20"&amp;RIGHT(BP$1,2)),$U27&gt;=DATEVALUE("9/30/20"&amp;RIGHT(BQ$1,2)))),
IF(AND($T27&gt;=DATEVALUE("10/1/20"&amp;RIGHT(BP$1,2)),$U27&lt;=DATEVALUE("9/30/20"&amp;RIGHT(BQ$1,2))),NETWORKDAYS($T27,$U27,Holidays!$J$3:$J$937),
IF(AND($T27&lt;DATEVALUE("10/1/20"&amp;RIGHT(BP$1,2)),$U27&lt;=DATEVALUE("9/30/20"&amp;RIGHT(BQ$1,2))),NETWORKDAYS(DATEVALUE("10/1/20"&amp;RIGHT(BP$1,2)),$U27,Holidays!$J$3:$J$937),
IF($T27&lt;DATEVALUE("10/1/20"&amp;RIGHT(BP$1,2)),NETWORKDAYS(DATEVALUE("10/1/20"&amp;RIGHT(BP$1,2)),DATEVALUE("9/30/20"&amp;RIGHT(BQ$1,2)),Holidays!$J$3:$J$937),
IF($T27&gt;=DATEVALUE("10/1/20"&amp;RIGHT(BP$1,2)),NETWORKDAYS($T27,DATEVALUE("9/30/20"&amp;RIGHT(BQ$1,2)),Holidays!$J$3:$J$937),"")))),"")/(NETWORKDAYS($T27,$U27,Holidays!$J$3:$J$937)),0))</f>
        <v>0</v>
      </c>
      <c r="BR27" s="87">
        <f>IF($Q27="","",IFERROR(IF(OR(AND($T27&gt;=DATEVALUE("10/1/20"&amp;RIGHT(BQ$1,2)),$T27&lt;=DATEVALUE("9/30/20"&amp;RIGHT(BR$1,2))),AND($U27&gt;=DATEVALUE("10/1/20"&amp;RIGHT(BQ$1,2)),$U27&lt;=DATEVALUE("9/30/20"&amp;RIGHT(BR$1,2))),AND($T27&lt;=DATEVALUE("10/1/20"&amp;RIGHT(BQ$1,2)),$U27&gt;=DATEVALUE("9/30/20"&amp;RIGHT(BR$1,2)))),
IF(AND($T27&gt;=DATEVALUE("10/1/20"&amp;RIGHT(BQ$1,2)),$U27&lt;=DATEVALUE("9/30/20"&amp;RIGHT(BR$1,2))),NETWORKDAYS($T27,$U27,Holidays!$J$3:$J$937),
IF(AND($T27&lt;DATEVALUE("10/1/20"&amp;RIGHT(BQ$1,2)),$U27&lt;=DATEVALUE("9/30/20"&amp;RIGHT(BR$1,2))),NETWORKDAYS(DATEVALUE("10/1/20"&amp;RIGHT(BQ$1,2)),$U27,Holidays!$J$3:$J$937),
IF($T27&lt;DATEVALUE("10/1/20"&amp;RIGHT(BQ$1,2)),NETWORKDAYS(DATEVALUE("10/1/20"&amp;RIGHT(BQ$1,2)),DATEVALUE("9/30/20"&amp;RIGHT(BR$1,2)),Holidays!$J$3:$J$937),
IF($T27&gt;=DATEVALUE("10/1/20"&amp;RIGHT(BQ$1,2)),NETWORKDAYS($T27,DATEVALUE("9/30/20"&amp;RIGHT(BR$1,2)),Holidays!$J$3:$J$937),"")))),"")/(NETWORKDAYS($T27,$U27,Holidays!$J$3:$J$937)),0))</f>
        <v>0</v>
      </c>
      <c r="BS27" s="87">
        <f>IF($Q27="","",IFERROR(IF(OR(AND($T27&gt;=DATEVALUE("10/1/20"&amp;RIGHT(BR$1,2)),$T27&lt;=DATEVALUE("9/30/20"&amp;RIGHT(BS$1,2))),AND($U27&gt;=DATEVALUE("10/1/20"&amp;RIGHT(BR$1,2)),$U27&lt;=DATEVALUE("9/30/20"&amp;RIGHT(BS$1,2))),AND($T27&lt;=DATEVALUE("10/1/20"&amp;RIGHT(BR$1,2)),$U27&gt;=DATEVALUE("9/30/20"&amp;RIGHT(BS$1,2)))),
IF(AND($T27&gt;=DATEVALUE("10/1/20"&amp;RIGHT(BR$1,2)),$U27&lt;=DATEVALUE("9/30/20"&amp;RIGHT(BS$1,2))),NETWORKDAYS($T27,$U27,Holidays!$J$3:$J$937),
IF(AND($T27&lt;DATEVALUE("10/1/20"&amp;RIGHT(BR$1,2)),$U27&lt;=DATEVALUE("9/30/20"&amp;RIGHT(BS$1,2))),NETWORKDAYS(DATEVALUE("10/1/20"&amp;RIGHT(BR$1,2)),$U27,Holidays!$J$3:$J$937),
IF($T27&lt;DATEVALUE("10/1/20"&amp;RIGHT(BR$1,2)),NETWORKDAYS(DATEVALUE("10/1/20"&amp;RIGHT(BR$1,2)),DATEVALUE("9/30/20"&amp;RIGHT(BS$1,2)),Holidays!$J$3:$J$937),
IF($T27&gt;=DATEVALUE("10/1/20"&amp;RIGHT(BR$1,2)),NETWORKDAYS($T27,DATEVALUE("9/30/20"&amp;RIGHT(BS$1,2)),Holidays!$J$3:$J$937),"")))),"")/(NETWORKDAYS($T27,$U27,Holidays!$J$3:$J$937)),0))</f>
        <v>0.80676328502415462</v>
      </c>
      <c r="BT27" s="87">
        <f>IF($Q27="","",IFERROR(IF(OR(AND($T27&gt;=DATEVALUE("10/1/20"&amp;RIGHT(BS$1,2)),$T27&lt;=DATEVALUE("9/30/20"&amp;RIGHT(BT$1,2))),AND($U27&gt;=DATEVALUE("10/1/20"&amp;RIGHT(BS$1,2)),$U27&lt;=DATEVALUE("9/30/20"&amp;RIGHT(BT$1,2))),AND($T27&lt;=DATEVALUE("10/1/20"&amp;RIGHT(BS$1,2)),$U27&gt;=DATEVALUE("9/30/20"&amp;RIGHT(BT$1,2)))),
IF(AND($T27&gt;=DATEVALUE("10/1/20"&amp;RIGHT(BS$1,2)),$U27&lt;=DATEVALUE("9/30/20"&amp;RIGHT(BT$1,2))),NETWORKDAYS($T27,$U27,Holidays!$J$3:$J$937),
IF(AND($T27&lt;DATEVALUE("10/1/20"&amp;RIGHT(BS$1,2)),$U27&lt;=DATEVALUE("9/30/20"&amp;RIGHT(BT$1,2))),NETWORKDAYS(DATEVALUE("10/1/20"&amp;RIGHT(BS$1,2)),$U27,Holidays!$J$3:$J$937),
IF($T27&lt;DATEVALUE("10/1/20"&amp;RIGHT(BS$1,2)),NETWORKDAYS(DATEVALUE("10/1/20"&amp;RIGHT(BS$1,2)),DATEVALUE("9/30/20"&amp;RIGHT(BT$1,2)),Holidays!$J$3:$J$937),
IF($T27&gt;=DATEVALUE("10/1/20"&amp;RIGHT(BS$1,2)),NETWORKDAYS($T27,DATEVALUE("9/30/20"&amp;RIGHT(BT$1,2)),Holidays!$J$3:$J$937),"")))),"")/(NETWORKDAYS($T27,$U27,Holidays!$J$3:$J$937)),0))</f>
        <v>0.19323671497584541</v>
      </c>
      <c r="BU27" s="87">
        <f>IF($Q27="","",IFERROR(IF(OR(AND($T27&gt;=DATEVALUE("10/1/20"&amp;RIGHT(BT$1,2)),$T27&lt;=DATEVALUE("9/30/20"&amp;RIGHT(BU$1,2))),AND($U27&gt;=DATEVALUE("10/1/20"&amp;RIGHT(BT$1,2)),$U27&lt;=DATEVALUE("9/30/20"&amp;RIGHT(BU$1,2))),AND($T27&lt;=DATEVALUE("10/1/20"&amp;RIGHT(BT$1,2)),$U27&gt;=DATEVALUE("9/30/20"&amp;RIGHT(BU$1,2)))),
IF(AND($T27&gt;=DATEVALUE("10/1/20"&amp;RIGHT(BT$1,2)),$U27&lt;=DATEVALUE("9/30/20"&amp;RIGHT(BU$1,2))),NETWORKDAYS($T27,$U27,Holidays!$J$3:$J$937),
IF(AND($T27&lt;DATEVALUE("10/1/20"&amp;RIGHT(BT$1,2)),$U27&lt;=DATEVALUE("9/30/20"&amp;RIGHT(BU$1,2))),NETWORKDAYS(DATEVALUE("10/1/20"&amp;RIGHT(BT$1,2)),$U27,Holidays!$J$3:$J$937),
IF($T27&lt;DATEVALUE("10/1/20"&amp;RIGHT(BT$1,2)),NETWORKDAYS(DATEVALUE("10/1/20"&amp;RIGHT(BT$1,2)),DATEVALUE("9/30/20"&amp;RIGHT(BU$1,2)),Holidays!$J$3:$J$937),
IF($T27&gt;=DATEVALUE("10/1/20"&amp;RIGHT(BT$1,2)),NETWORKDAYS($T27,DATEVALUE("9/30/20"&amp;RIGHT(BU$1,2)),Holidays!$J$3:$J$937),"")))),"")/(NETWORKDAYS($T27,$U27,Holidays!$J$3:$J$937)),0))</f>
        <v>0</v>
      </c>
      <c r="BV27" s="87">
        <f>IF($Q27="","",IFERROR(IF(OR(AND($T27&gt;=DATEVALUE("10/1/20"&amp;RIGHT(BU$1,2)),$T27&lt;=DATEVALUE("9/30/20"&amp;RIGHT(BV$1,2))),AND($U27&gt;=DATEVALUE("10/1/20"&amp;RIGHT(BU$1,2)),$U27&lt;=DATEVALUE("9/30/20"&amp;RIGHT(BV$1,2))),AND($T27&lt;=DATEVALUE("10/1/20"&amp;RIGHT(BU$1,2)),$U27&gt;=DATEVALUE("9/30/20"&amp;RIGHT(BV$1,2)))),
IF(AND($T27&gt;=DATEVALUE("10/1/20"&amp;RIGHT(BU$1,2)),$U27&lt;=DATEVALUE("9/30/20"&amp;RIGHT(BV$1,2))),NETWORKDAYS($T27,$U27,Holidays!$J$3:$J$937),
IF(AND($T27&lt;DATEVALUE("10/1/20"&amp;RIGHT(BU$1,2)),$U27&lt;=DATEVALUE("9/30/20"&amp;RIGHT(BV$1,2))),NETWORKDAYS(DATEVALUE("10/1/20"&amp;RIGHT(BU$1,2)),$U27,Holidays!$J$3:$J$937),
IF($T27&lt;DATEVALUE("10/1/20"&amp;RIGHT(BU$1,2)),NETWORKDAYS(DATEVALUE("10/1/20"&amp;RIGHT(BU$1,2)),DATEVALUE("9/30/20"&amp;RIGHT(BV$1,2)),Holidays!$J$3:$J$937),
IF($T27&gt;=DATEVALUE("10/1/20"&amp;RIGHT(BU$1,2)),NETWORKDAYS($T27,DATEVALUE("9/30/20"&amp;RIGHT(BV$1,2)),Holidays!$J$3:$J$937),"")))),"")/(NETWORKDAYS($T27,$U27,Holidays!$J$3:$J$937)),0))</f>
        <v>0</v>
      </c>
      <c r="BW27" s="87">
        <f>IF($Q27="","",IFERROR(IF(OR(AND($T27&gt;=DATEVALUE("10/1/20"&amp;RIGHT(BV$1,2)),$T27&lt;=DATEVALUE("9/30/20"&amp;RIGHT(BW$1,2))),AND($U27&gt;=DATEVALUE("10/1/20"&amp;RIGHT(BV$1,2)),$U27&lt;=DATEVALUE("9/30/20"&amp;RIGHT(BW$1,2))),AND($T27&lt;=DATEVALUE("10/1/20"&amp;RIGHT(BV$1,2)),$U27&gt;=DATEVALUE("9/30/20"&amp;RIGHT(BW$1,2)))),
IF(AND($T27&gt;=DATEVALUE("10/1/20"&amp;RIGHT(BV$1,2)),$U27&lt;=DATEVALUE("9/30/20"&amp;RIGHT(BW$1,2))),NETWORKDAYS($T27,$U27,Holidays!$J$3:$J$937),
IF(AND($T27&lt;DATEVALUE("10/1/20"&amp;RIGHT(BV$1,2)),$U27&lt;=DATEVALUE("9/30/20"&amp;RIGHT(BW$1,2))),NETWORKDAYS(DATEVALUE("10/1/20"&amp;RIGHT(BV$1,2)),$U27,Holidays!$J$3:$J$937),
IF($T27&lt;DATEVALUE("10/1/20"&amp;RIGHT(BV$1,2)),NETWORKDAYS(DATEVALUE("10/1/20"&amp;RIGHT(BV$1,2)),DATEVALUE("9/30/20"&amp;RIGHT(BW$1,2)),Holidays!$J$3:$J$937),
IF($T27&gt;=DATEVALUE("10/1/20"&amp;RIGHT(BV$1,2)),NETWORKDAYS($T27,DATEVALUE("9/30/20"&amp;RIGHT(BW$1,2)),Holidays!$J$3:$J$937),"")))),"")/(NETWORKDAYS($T27,$U27,Holidays!$J$3:$J$937)),0))</f>
        <v>0</v>
      </c>
      <c r="BX27" s="87">
        <f>IF($Q27="","",IFERROR(IF(OR(AND($T27&gt;=DATEVALUE("10/1/20"&amp;RIGHT(BW$1,2)),$T27&lt;=DATEVALUE("9/30/20"&amp;RIGHT(BX$1,2))),AND($U27&gt;=DATEVALUE("10/1/20"&amp;RIGHT(BW$1,2)),$U27&lt;=DATEVALUE("9/30/20"&amp;RIGHT(BX$1,2))),AND($T27&lt;=DATEVALUE("10/1/20"&amp;RIGHT(BW$1,2)),$U27&gt;=DATEVALUE("9/30/20"&amp;RIGHT(BX$1,2)))),
IF(AND($T27&gt;=DATEVALUE("10/1/20"&amp;RIGHT(BW$1,2)),$U27&lt;=DATEVALUE("9/30/20"&amp;RIGHT(BX$1,2))),NETWORKDAYS($T27,$U27,Holidays!$J$3:$J$937),
IF(AND($T27&lt;DATEVALUE("10/1/20"&amp;RIGHT(BW$1,2)),$U27&lt;=DATEVALUE("9/30/20"&amp;RIGHT(BX$1,2))),NETWORKDAYS(DATEVALUE("10/1/20"&amp;RIGHT(BW$1,2)),$U27,Holidays!$J$3:$J$937),
IF($T27&lt;DATEVALUE("10/1/20"&amp;RIGHT(BW$1,2)),NETWORKDAYS(DATEVALUE("10/1/20"&amp;RIGHT(BW$1,2)),DATEVALUE("9/30/20"&amp;RIGHT(BX$1,2)),Holidays!$J$3:$J$937),
IF($T27&gt;=DATEVALUE("10/1/20"&amp;RIGHT(BW$1,2)),NETWORKDAYS($T27,DATEVALUE("9/30/20"&amp;RIGHT(BX$1,2)),Holidays!$J$3:$J$937),"")))),"")/(NETWORKDAYS($T27,$U27,Holidays!$J$3:$J$937)),0))</f>
        <v>0</v>
      </c>
      <c r="BY27" s="87">
        <f>IF($Q27="","",IFERROR(IF(OR(AND($T27&gt;=DATEVALUE("10/1/20"&amp;RIGHT(BX$1,2)),$T27&lt;=DATEVALUE("9/30/20"&amp;RIGHT(BY$1,2))),AND($U27&gt;=DATEVALUE("10/1/20"&amp;RIGHT(BX$1,2)),$U27&lt;=DATEVALUE("9/30/20"&amp;RIGHT(BY$1,2))),AND($T27&lt;=DATEVALUE("10/1/20"&amp;RIGHT(BX$1,2)),$U27&gt;=DATEVALUE("9/30/20"&amp;RIGHT(BY$1,2)))),
IF(AND($T27&gt;=DATEVALUE("10/1/20"&amp;RIGHT(BX$1,2)),$U27&lt;=DATEVALUE("9/30/20"&amp;RIGHT(BY$1,2))),NETWORKDAYS($T27,$U27,Holidays!$J$3:$J$937),
IF(AND($T27&lt;DATEVALUE("10/1/20"&amp;RIGHT(BX$1,2)),$U27&lt;=DATEVALUE("9/30/20"&amp;RIGHT(BY$1,2))),NETWORKDAYS(DATEVALUE("10/1/20"&amp;RIGHT(BX$1,2)),$U27,Holidays!$J$3:$J$937),
IF($T27&lt;DATEVALUE("10/1/20"&amp;RIGHT(BX$1,2)),NETWORKDAYS(DATEVALUE("10/1/20"&amp;RIGHT(BX$1,2)),DATEVALUE("9/30/20"&amp;RIGHT(BY$1,2)),Holidays!$J$3:$J$937),
IF($T27&gt;=DATEVALUE("10/1/20"&amp;RIGHT(BX$1,2)),NETWORKDAYS($T27,DATEVALUE("9/30/20"&amp;RIGHT(BY$1,2)),Holidays!$J$3:$J$937),"")))),"")/(NETWORKDAYS($T27,$U27,Holidays!$J$3:$J$937)),0))</f>
        <v>0</v>
      </c>
      <c r="BZ27" s="87">
        <f>IF($Q27="","",IFERROR(IF(OR(AND($T27&gt;=DATEVALUE("10/1/20"&amp;RIGHT(BY$1,2)),$T27&lt;=DATEVALUE("9/30/20"&amp;RIGHT(BZ$1,2))),AND($U27&gt;=DATEVALUE("10/1/20"&amp;RIGHT(BY$1,2)),$U27&lt;=DATEVALUE("9/30/20"&amp;RIGHT(BZ$1,2))),AND($T27&lt;=DATEVALUE("10/1/20"&amp;RIGHT(BY$1,2)),$U27&gt;=DATEVALUE("9/30/20"&amp;RIGHT(BZ$1,2)))),
IF(AND($T27&gt;=DATEVALUE("10/1/20"&amp;RIGHT(BY$1,2)),$U27&lt;=DATEVALUE("9/30/20"&amp;RIGHT(BZ$1,2))),NETWORKDAYS($T27,$U27,Holidays!$J$3:$J$937),
IF(AND($T27&lt;DATEVALUE("10/1/20"&amp;RIGHT(BY$1,2)),$U27&lt;=DATEVALUE("9/30/20"&amp;RIGHT(BZ$1,2))),NETWORKDAYS(DATEVALUE("10/1/20"&amp;RIGHT(BY$1,2)),$U27,Holidays!$J$3:$J$937),
IF($T27&lt;DATEVALUE("10/1/20"&amp;RIGHT(BY$1,2)),NETWORKDAYS(DATEVALUE("10/1/20"&amp;RIGHT(BY$1,2)),DATEVALUE("9/30/20"&amp;RIGHT(BZ$1,2)),Holidays!$J$3:$J$937),
IF($T27&gt;=DATEVALUE("10/1/20"&amp;RIGHT(BY$1,2)),NETWORKDAYS($T27,DATEVALUE("9/30/20"&amp;RIGHT(BZ$1,2)),Holidays!$J$3:$J$937),"")))),"")/(NETWORKDAYS($T27,$U27,Holidays!$J$3:$J$937)),0))</f>
        <v>0</v>
      </c>
      <c r="CA27" s="87">
        <f>IF($Q27="","",IFERROR(IF(OR(AND($T27&gt;=DATEVALUE("10/1/20"&amp;RIGHT(BZ$1,2)),$T27&lt;=DATEVALUE("9/30/20"&amp;RIGHT(CA$1,2))),AND($U27&gt;=DATEVALUE("10/1/20"&amp;RIGHT(BZ$1,2)),$U27&lt;=DATEVALUE("9/30/20"&amp;RIGHT(CA$1,2))),AND($T27&lt;=DATEVALUE("10/1/20"&amp;RIGHT(BZ$1,2)),$U27&gt;=DATEVALUE("9/30/20"&amp;RIGHT(CA$1,2)))),
IF(AND($T27&gt;=DATEVALUE("10/1/20"&amp;RIGHT(BZ$1,2)),$U27&lt;=DATEVALUE("9/30/20"&amp;RIGHT(CA$1,2))),NETWORKDAYS($T27,$U27,Holidays!$J$3:$J$937),
IF(AND($T27&lt;DATEVALUE("10/1/20"&amp;RIGHT(BZ$1,2)),$U27&lt;=DATEVALUE("9/30/20"&amp;RIGHT(CA$1,2))),NETWORKDAYS(DATEVALUE("10/1/20"&amp;RIGHT(BZ$1,2)),$U27,Holidays!$J$3:$J$937),
IF($T27&lt;DATEVALUE("10/1/20"&amp;RIGHT(BZ$1,2)),NETWORKDAYS(DATEVALUE("10/1/20"&amp;RIGHT(BZ$1,2)),DATEVALUE("9/30/20"&amp;RIGHT(CA$1,2)),Holidays!$J$3:$J$937),
IF($T27&gt;=DATEVALUE("10/1/20"&amp;RIGHT(BZ$1,2)),NETWORKDAYS($T27,DATEVALUE("9/30/20"&amp;RIGHT(CA$1,2)),Holidays!$J$3:$J$937),"")))),"")/(NETWORKDAYS($T27,$U27,Holidays!$J$3:$J$937)),0))</f>
        <v>0</v>
      </c>
      <c r="CB27" s="87">
        <f>IF($Q27="","",IFERROR(IF(OR(AND($T27&gt;=DATEVALUE("10/1/20"&amp;RIGHT(CA$1,2)),$T27&lt;=DATEVALUE("9/30/20"&amp;RIGHT(CB$1,2))),AND($U27&gt;=DATEVALUE("10/1/20"&amp;RIGHT(CA$1,2)),$U27&lt;=DATEVALUE("9/30/20"&amp;RIGHT(CB$1,2))),AND($T27&lt;=DATEVALUE("10/1/20"&amp;RIGHT(CA$1,2)),$U27&gt;=DATEVALUE("9/30/20"&amp;RIGHT(CB$1,2)))),
IF(AND($T27&gt;=DATEVALUE("10/1/20"&amp;RIGHT(CA$1,2)),$U27&lt;=DATEVALUE("9/30/20"&amp;RIGHT(CB$1,2))),NETWORKDAYS($T27,$U27,Holidays!$J$3:$J$937),
IF(AND($T27&lt;DATEVALUE("10/1/20"&amp;RIGHT(CA$1,2)),$U27&lt;=DATEVALUE("9/30/20"&amp;RIGHT(CB$1,2))),NETWORKDAYS(DATEVALUE("10/1/20"&amp;RIGHT(CA$1,2)),$U27,Holidays!$J$3:$J$937),
IF($T27&lt;DATEVALUE("10/1/20"&amp;RIGHT(CA$1,2)),NETWORKDAYS(DATEVALUE("10/1/20"&amp;RIGHT(CA$1,2)),DATEVALUE("9/30/20"&amp;RIGHT(CB$1,2)),Holidays!$J$3:$J$937),
IF($T27&gt;=DATEVALUE("10/1/20"&amp;RIGHT(CA$1,2)),NETWORKDAYS($T27,DATEVALUE("9/30/20"&amp;RIGHT(CB$1,2)),Holidays!$J$3:$J$937),"")))),"")/(NETWORKDAYS($T27,$U27,Holidays!$J$3:$J$937)),0))</f>
        <v>0</v>
      </c>
    </row>
    <row r="28" spans="1:81">
      <c r="A28" s="78" t="s">
        <v>262</v>
      </c>
      <c r="B28" s="79" t="s">
        <v>117</v>
      </c>
      <c r="C28" s="87" t="s">
        <v>175</v>
      </c>
      <c r="D28" s="87" t="s">
        <v>176</v>
      </c>
      <c r="E28" s="87">
        <v>48</v>
      </c>
      <c r="F28" s="129">
        <v>155</v>
      </c>
      <c r="G28" s="87" t="s">
        <v>122</v>
      </c>
      <c r="H28" s="108"/>
      <c r="I28" s="87" t="s">
        <v>140</v>
      </c>
      <c r="J28" s="87" t="s">
        <v>124</v>
      </c>
      <c r="K28" s="108">
        <v>0</v>
      </c>
      <c r="L28" s="82">
        <f t="shared" si="4"/>
        <v>100</v>
      </c>
      <c r="M28" s="110">
        <f t="shared" si="5"/>
        <v>7440</v>
      </c>
      <c r="N28" s="111">
        <f t="shared" si="12"/>
        <v>0</v>
      </c>
      <c r="O28" s="110">
        <f t="shared" si="6"/>
        <v>0</v>
      </c>
      <c r="P28" s="110">
        <f t="shared" si="0"/>
        <v>7440</v>
      </c>
      <c r="Q28" s="108">
        <v>300</v>
      </c>
      <c r="R28" s="130">
        <f t="shared" si="7"/>
        <v>6.2849315068493148</v>
      </c>
      <c r="S28" s="107">
        <v>46057</v>
      </c>
      <c r="T28" s="83">
        <f>IF(NOT(Q28=""),IF(NOT($S28=""),$S28,#REF!),"")</f>
        <v>46057</v>
      </c>
      <c r="U28" s="83">
        <f t="shared" si="8"/>
        <v>46357</v>
      </c>
      <c r="V28" s="83">
        <f t="shared" si="11"/>
        <v>46477</v>
      </c>
      <c r="W28" s="83">
        <f t="shared" si="13"/>
        <v>46491</v>
      </c>
      <c r="X28" s="84">
        <f t="shared" si="9"/>
        <v>7440</v>
      </c>
      <c r="Y28" s="84">
        <f t="shared" si="10"/>
        <v>9076.5961643835617</v>
      </c>
      <c r="AF28" s="87" t="s">
        <v>171</v>
      </c>
      <c r="AG28" s="87" t="s">
        <v>172</v>
      </c>
      <c r="AH28" s="103">
        <v>44920</v>
      </c>
      <c r="AL28" s="87">
        <f t="shared" ca="1" si="1"/>
        <v>0</v>
      </c>
      <c r="AN28" s="87">
        <f t="shared" ref="AN28:AW38" ca="1" si="16">IF($Q28="","",IFERROR(OFFSET(INDIRECT("'"&amp;KEY_RESOURCE_STRUCTURE_TAB&amp;"'!"&amp;KEY_RATE_SET_INDEX&amp;""),$AL28-1,COLUMN()-34),0))</f>
        <v>0</v>
      </c>
      <c r="AO28" s="87">
        <f t="shared" ca="1" si="16"/>
        <v>0</v>
      </c>
      <c r="AP28" s="87">
        <f t="shared" ca="1" si="16"/>
        <v>0</v>
      </c>
      <c r="AQ28" s="87">
        <f t="shared" ca="1" si="16"/>
        <v>0</v>
      </c>
      <c r="AR28" s="87">
        <f t="shared" ca="1" si="16"/>
        <v>0</v>
      </c>
      <c r="AS28" s="87">
        <f t="shared" ca="1" si="16"/>
        <v>0</v>
      </c>
      <c r="AT28" s="87">
        <f t="shared" ca="1" si="16"/>
        <v>0</v>
      </c>
      <c r="AU28" s="87">
        <f t="shared" ca="1" si="16"/>
        <v>0</v>
      </c>
      <c r="AV28" s="87">
        <f t="shared" ca="1" si="16"/>
        <v>0</v>
      </c>
      <c r="AW28" s="87">
        <f t="shared" ca="1" si="16"/>
        <v>0</v>
      </c>
      <c r="AX28" s="87">
        <f t="shared" ref="AX28:BG38" ca="1" si="17">IF($Q28="","",IFERROR(OFFSET(INDIRECT("'"&amp;KEY_RESOURCE_STRUCTURE_TAB&amp;"'!"&amp;KEY_RATE_SET_INDEX&amp;""),$AL28-1,COLUMN()-34),0))</f>
        <v>0</v>
      </c>
      <c r="AY28" s="87">
        <f t="shared" ca="1" si="17"/>
        <v>0</v>
      </c>
      <c r="AZ28" s="87">
        <f t="shared" ca="1" si="17"/>
        <v>0</v>
      </c>
      <c r="BA28" s="87">
        <f t="shared" ca="1" si="17"/>
        <v>0</v>
      </c>
      <c r="BB28" s="87">
        <f t="shared" ca="1" si="17"/>
        <v>0</v>
      </c>
      <c r="BC28" s="87">
        <f t="shared" ca="1" si="17"/>
        <v>0</v>
      </c>
      <c r="BD28" s="87">
        <f t="shared" ca="1" si="17"/>
        <v>0</v>
      </c>
      <c r="BE28" s="87">
        <f t="shared" ca="1" si="17"/>
        <v>0</v>
      </c>
      <c r="BF28" s="87">
        <f t="shared" ca="1" si="17"/>
        <v>0</v>
      </c>
      <c r="BG28" s="87">
        <f t="shared" ca="1" si="17"/>
        <v>0</v>
      </c>
      <c r="BI28" s="87">
        <f>IF($Q28="","",IFERROR(IF(OR(AND($T28&gt;=DATEVALUE("10/1/20"&amp;RIGHT(BH$1,2)),$T28&lt;=DATEVALUE("9/30/20"&amp;RIGHT(BI$1,2))),AND($U28&gt;=DATEVALUE("10/1/20"&amp;RIGHT(BH$1,2)),$U28&lt;=DATEVALUE("9/30/20"&amp;RIGHT(BI$1,2))),AND($T28&lt;=DATEVALUE("10/1/20"&amp;RIGHT(BH$1,2)),$U28&gt;=DATEVALUE("9/30/20"&amp;RIGHT(BI$1,2)))),
IF(AND($T28&gt;=DATEVALUE("10/1/20"&amp;RIGHT(BH$1,2)),$U28&lt;=DATEVALUE("9/30/20"&amp;RIGHT(BI$1,2))),NETWORKDAYS($T28,$U28,Holidays!$J$3:$J$937),
IF(AND($T28&lt;DATEVALUE("10/1/20"&amp;RIGHT(BH$1,2)),$U28&lt;=DATEVALUE("9/30/20"&amp;RIGHT(BI$1,2))),NETWORKDAYS(DATEVALUE("10/1/20"&amp;RIGHT(BH$1,2)),$U28,Holidays!$J$3:$J$937),
IF($T28&lt;DATEVALUE("10/1/20"&amp;RIGHT(BH$1,2)),NETWORKDAYS(DATEVALUE("10/1/20"&amp;RIGHT(BH$1,2)),DATEVALUE("9/30/20"&amp;RIGHT(BI$1,2)),Holidays!$J$3:$J$937),
IF($T28&gt;=DATEVALUE("10/1/20"&amp;RIGHT(BH$1,2)),NETWORKDAYS($T28,DATEVALUE("9/30/20"&amp;RIGHT(BI$1,2)),Holidays!$J$3:$J$937),"")))),"")/(NETWORKDAYS($T28,$U28,Holidays!$J$3:$J$937)),0))</f>
        <v>0</v>
      </c>
      <c r="BJ28" s="87">
        <f>IF($Q28="","",IFERROR(IF(OR(AND($T28&gt;=DATEVALUE("10/1/20"&amp;RIGHT(BI$1,2)),$T28&lt;=DATEVALUE("9/30/20"&amp;RIGHT(BJ$1,2))),AND($U28&gt;=DATEVALUE("10/1/20"&amp;RIGHT(BI$1,2)),$U28&lt;=DATEVALUE("9/30/20"&amp;RIGHT(BJ$1,2))),AND($T28&lt;=DATEVALUE("10/1/20"&amp;RIGHT(BI$1,2)),$U28&gt;=DATEVALUE("9/30/20"&amp;RIGHT(BJ$1,2)))),
IF(AND($T28&gt;=DATEVALUE("10/1/20"&amp;RIGHT(BI$1,2)),$U28&lt;=DATEVALUE("9/30/20"&amp;RIGHT(BJ$1,2))),NETWORKDAYS($T28,$U28,Holidays!$J$3:$J$937),
IF(AND($T28&lt;DATEVALUE("10/1/20"&amp;RIGHT(BI$1,2)),$U28&lt;=DATEVALUE("9/30/20"&amp;RIGHT(BJ$1,2))),NETWORKDAYS(DATEVALUE("10/1/20"&amp;RIGHT(BI$1,2)),$U28,Holidays!$J$3:$J$937),
IF($T28&lt;DATEVALUE("10/1/20"&amp;RIGHT(BI$1,2)),NETWORKDAYS(DATEVALUE("10/1/20"&amp;RIGHT(BI$1,2)),DATEVALUE("9/30/20"&amp;RIGHT(BJ$1,2)),Holidays!$J$3:$J$937),
IF($T28&gt;=DATEVALUE("10/1/20"&amp;RIGHT(BI$1,2)),NETWORKDAYS($T28,DATEVALUE("9/30/20"&amp;RIGHT(BJ$1,2)),Holidays!$J$3:$J$937),"")))),"")/(NETWORKDAYS($T28,$U28,Holidays!$J$3:$J$937)),0))</f>
        <v>0</v>
      </c>
      <c r="BK28" s="87">
        <f>IF($Q28="","",IFERROR(IF(OR(AND($T28&gt;=DATEVALUE("10/1/20"&amp;RIGHT(BJ$1,2)),$T28&lt;=DATEVALUE("9/30/20"&amp;RIGHT(BK$1,2))),AND($U28&gt;=DATEVALUE("10/1/20"&amp;RIGHT(BJ$1,2)),$U28&lt;=DATEVALUE("9/30/20"&amp;RIGHT(BK$1,2))),AND($T28&lt;=DATEVALUE("10/1/20"&amp;RIGHT(BJ$1,2)),$U28&gt;=DATEVALUE("9/30/20"&amp;RIGHT(BK$1,2)))),
IF(AND($T28&gt;=DATEVALUE("10/1/20"&amp;RIGHT(BJ$1,2)),$U28&lt;=DATEVALUE("9/30/20"&amp;RIGHT(BK$1,2))),NETWORKDAYS($T28,$U28,Holidays!$J$3:$J$937),
IF(AND($T28&lt;DATEVALUE("10/1/20"&amp;RIGHT(BJ$1,2)),$U28&lt;=DATEVALUE("9/30/20"&amp;RIGHT(BK$1,2))),NETWORKDAYS(DATEVALUE("10/1/20"&amp;RIGHT(BJ$1,2)),$U28,Holidays!$J$3:$J$937),
IF($T28&lt;DATEVALUE("10/1/20"&amp;RIGHT(BJ$1,2)),NETWORKDAYS(DATEVALUE("10/1/20"&amp;RIGHT(BJ$1,2)),DATEVALUE("9/30/20"&amp;RIGHT(BK$1,2)),Holidays!$J$3:$J$937),
IF($T28&gt;=DATEVALUE("10/1/20"&amp;RIGHT(BJ$1,2)),NETWORKDAYS($T28,DATEVALUE("9/30/20"&amp;RIGHT(BK$1,2)),Holidays!$J$3:$J$937),"")))),"")/(NETWORKDAYS($T28,$U28,Holidays!$J$3:$J$937)),0))</f>
        <v>0</v>
      </c>
      <c r="BL28" s="87">
        <f>IF($Q28="","",IFERROR(IF(OR(AND($T28&gt;=DATEVALUE("10/1/20"&amp;RIGHT(BK$1,2)),$T28&lt;=DATEVALUE("9/30/20"&amp;RIGHT(BL$1,2))),AND($U28&gt;=DATEVALUE("10/1/20"&amp;RIGHT(BK$1,2)),$U28&lt;=DATEVALUE("9/30/20"&amp;RIGHT(BL$1,2))),AND($T28&lt;=DATEVALUE("10/1/20"&amp;RIGHT(BK$1,2)),$U28&gt;=DATEVALUE("9/30/20"&amp;RIGHT(BL$1,2)))),
IF(AND($T28&gt;=DATEVALUE("10/1/20"&amp;RIGHT(BK$1,2)),$U28&lt;=DATEVALUE("9/30/20"&amp;RIGHT(BL$1,2))),NETWORKDAYS($T28,$U28,Holidays!$J$3:$J$937),
IF(AND($T28&lt;DATEVALUE("10/1/20"&amp;RIGHT(BK$1,2)),$U28&lt;=DATEVALUE("9/30/20"&amp;RIGHT(BL$1,2))),NETWORKDAYS(DATEVALUE("10/1/20"&amp;RIGHT(BK$1,2)),$U28,Holidays!$J$3:$J$937),
IF($T28&lt;DATEVALUE("10/1/20"&amp;RIGHT(BK$1,2)),NETWORKDAYS(DATEVALUE("10/1/20"&amp;RIGHT(BK$1,2)),DATEVALUE("9/30/20"&amp;RIGHT(BL$1,2)),Holidays!$J$3:$J$937),
IF($T28&gt;=DATEVALUE("10/1/20"&amp;RIGHT(BK$1,2)),NETWORKDAYS($T28,DATEVALUE("9/30/20"&amp;RIGHT(BL$1,2)),Holidays!$J$3:$J$937),"")))),"")/(NETWORKDAYS($T28,$U28,Holidays!$J$3:$J$937)),0))</f>
        <v>0</v>
      </c>
      <c r="BM28" s="87">
        <f>IF($Q28="","",IFERROR(IF(OR(AND($T28&gt;=DATEVALUE("10/1/20"&amp;RIGHT(BL$1,2)),$T28&lt;=DATEVALUE("9/30/20"&amp;RIGHT(BM$1,2))),AND($U28&gt;=DATEVALUE("10/1/20"&amp;RIGHT(BL$1,2)),$U28&lt;=DATEVALUE("9/30/20"&amp;RIGHT(BM$1,2))),AND($T28&lt;=DATEVALUE("10/1/20"&amp;RIGHT(BL$1,2)),$U28&gt;=DATEVALUE("9/30/20"&amp;RIGHT(BM$1,2)))),
IF(AND($T28&gt;=DATEVALUE("10/1/20"&amp;RIGHT(BL$1,2)),$U28&lt;=DATEVALUE("9/30/20"&amp;RIGHT(BM$1,2))),NETWORKDAYS($T28,$U28,Holidays!$J$3:$J$937),
IF(AND($T28&lt;DATEVALUE("10/1/20"&amp;RIGHT(BL$1,2)),$U28&lt;=DATEVALUE("9/30/20"&amp;RIGHT(BM$1,2))),NETWORKDAYS(DATEVALUE("10/1/20"&amp;RIGHT(BL$1,2)),$U28,Holidays!$J$3:$J$937),
IF($T28&lt;DATEVALUE("10/1/20"&amp;RIGHT(BL$1,2)),NETWORKDAYS(DATEVALUE("10/1/20"&amp;RIGHT(BL$1,2)),DATEVALUE("9/30/20"&amp;RIGHT(BM$1,2)),Holidays!$J$3:$J$937),
IF($T28&gt;=DATEVALUE("10/1/20"&amp;RIGHT(BL$1,2)),NETWORKDAYS($T28,DATEVALUE("9/30/20"&amp;RIGHT(BM$1,2)),Holidays!$J$3:$J$937),"")))),"")/(NETWORKDAYS($T28,$U28,Holidays!$J$3:$J$937)),0))</f>
        <v>0</v>
      </c>
      <c r="BN28" s="87">
        <f>IF($Q28="","",IFERROR(IF(OR(AND($T28&gt;=DATEVALUE("10/1/20"&amp;RIGHT(BM$1,2)),$T28&lt;=DATEVALUE("9/30/20"&amp;RIGHT(BN$1,2))),AND($U28&gt;=DATEVALUE("10/1/20"&amp;RIGHT(BM$1,2)),$U28&lt;=DATEVALUE("9/30/20"&amp;RIGHT(BN$1,2))),AND($T28&lt;=DATEVALUE("10/1/20"&amp;RIGHT(BM$1,2)),$U28&gt;=DATEVALUE("9/30/20"&amp;RIGHT(BN$1,2)))),
IF(AND($T28&gt;=DATEVALUE("10/1/20"&amp;RIGHT(BM$1,2)),$U28&lt;=DATEVALUE("9/30/20"&amp;RIGHT(BN$1,2))),NETWORKDAYS($T28,$U28,Holidays!$J$3:$J$937),
IF(AND($T28&lt;DATEVALUE("10/1/20"&amp;RIGHT(BM$1,2)),$U28&lt;=DATEVALUE("9/30/20"&amp;RIGHT(BN$1,2))),NETWORKDAYS(DATEVALUE("10/1/20"&amp;RIGHT(BM$1,2)),$U28,Holidays!$J$3:$J$937),
IF($T28&lt;DATEVALUE("10/1/20"&amp;RIGHT(BM$1,2)),NETWORKDAYS(DATEVALUE("10/1/20"&amp;RIGHT(BM$1,2)),DATEVALUE("9/30/20"&amp;RIGHT(BN$1,2)),Holidays!$J$3:$J$937),
IF($T28&gt;=DATEVALUE("10/1/20"&amp;RIGHT(BM$1,2)),NETWORKDAYS($T28,DATEVALUE("9/30/20"&amp;RIGHT(BN$1,2)),Holidays!$J$3:$J$937),"")))),"")/(NETWORKDAYS($T28,$U28,Holidays!$J$3:$J$937)),0))</f>
        <v>0</v>
      </c>
      <c r="BO28" s="87">
        <f>IF($Q28="","",IFERROR(IF(OR(AND($T28&gt;=DATEVALUE("10/1/20"&amp;RIGHT(BN$1,2)),$T28&lt;=DATEVALUE("9/30/20"&amp;RIGHT(BO$1,2))),AND($U28&gt;=DATEVALUE("10/1/20"&amp;RIGHT(BN$1,2)),$U28&lt;=DATEVALUE("9/30/20"&amp;RIGHT(BO$1,2))),AND($T28&lt;=DATEVALUE("10/1/20"&amp;RIGHT(BN$1,2)),$U28&gt;=DATEVALUE("9/30/20"&amp;RIGHT(BO$1,2)))),
IF(AND($T28&gt;=DATEVALUE("10/1/20"&amp;RIGHT(BN$1,2)),$U28&lt;=DATEVALUE("9/30/20"&amp;RIGHT(BO$1,2))),NETWORKDAYS($T28,$U28,Holidays!$J$3:$J$937),
IF(AND($T28&lt;DATEVALUE("10/1/20"&amp;RIGHT(BN$1,2)),$U28&lt;=DATEVALUE("9/30/20"&amp;RIGHT(BO$1,2))),NETWORKDAYS(DATEVALUE("10/1/20"&amp;RIGHT(BN$1,2)),$U28,Holidays!$J$3:$J$937),
IF($T28&lt;DATEVALUE("10/1/20"&amp;RIGHT(BN$1,2)),NETWORKDAYS(DATEVALUE("10/1/20"&amp;RIGHT(BN$1,2)),DATEVALUE("9/30/20"&amp;RIGHT(BO$1,2)),Holidays!$J$3:$J$937),
IF($T28&gt;=DATEVALUE("10/1/20"&amp;RIGHT(BN$1,2)),NETWORKDAYS($T28,DATEVALUE("9/30/20"&amp;RIGHT(BO$1,2)),Holidays!$J$3:$J$937),"")))),"")/(NETWORKDAYS($T28,$U28,Holidays!$J$3:$J$937)),0))</f>
        <v>0</v>
      </c>
      <c r="BP28" s="87">
        <f>IF($Q28="","",IFERROR(IF(OR(AND($T28&gt;=DATEVALUE("10/1/20"&amp;RIGHT(BO$1,2)),$T28&lt;=DATEVALUE("9/30/20"&amp;RIGHT(BP$1,2))),AND($U28&gt;=DATEVALUE("10/1/20"&amp;RIGHT(BO$1,2)),$U28&lt;=DATEVALUE("9/30/20"&amp;RIGHT(BP$1,2))),AND($T28&lt;=DATEVALUE("10/1/20"&amp;RIGHT(BO$1,2)),$U28&gt;=DATEVALUE("9/30/20"&amp;RIGHT(BP$1,2)))),
IF(AND($T28&gt;=DATEVALUE("10/1/20"&amp;RIGHT(BO$1,2)),$U28&lt;=DATEVALUE("9/30/20"&amp;RIGHT(BP$1,2))),NETWORKDAYS($T28,$U28,Holidays!$J$3:$J$937),
IF(AND($T28&lt;DATEVALUE("10/1/20"&amp;RIGHT(BO$1,2)),$U28&lt;=DATEVALUE("9/30/20"&amp;RIGHT(BP$1,2))),NETWORKDAYS(DATEVALUE("10/1/20"&amp;RIGHT(BO$1,2)),$U28,Holidays!$J$3:$J$937),
IF($T28&lt;DATEVALUE("10/1/20"&amp;RIGHT(BO$1,2)),NETWORKDAYS(DATEVALUE("10/1/20"&amp;RIGHT(BO$1,2)),DATEVALUE("9/30/20"&amp;RIGHT(BP$1,2)),Holidays!$J$3:$J$937),
IF($T28&gt;=DATEVALUE("10/1/20"&amp;RIGHT(BO$1,2)),NETWORKDAYS($T28,DATEVALUE("9/30/20"&amp;RIGHT(BP$1,2)),Holidays!$J$3:$J$937),"")))),"")/(NETWORKDAYS($T28,$U28,Holidays!$J$3:$J$937)),0))</f>
        <v>0</v>
      </c>
      <c r="BQ28" s="87">
        <f>IF($Q28="","",IFERROR(IF(OR(AND($T28&gt;=DATEVALUE("10/1/20"&amp;RIGHT(BP$1,2)),$T28&lt;=DATEVALUE("9/30/20"&amp;RIGHT(BQ$1,2))),AND($U28&gt;=DATEVALUE("10/1/20"&amp;RIGHT(BP$1,2)),$U28&lt;=DATEVALUE("9/30/20"&amp;RIGHT(BQ$1,2))),AND($T28&lt;=DATEVALUE("10/1/20"&amp;RIGHT(BP$1,2)),$U28&gt;=DATEVALUE("9/30/20"&amp;RIGHT(BQ$1,2)))),
IF(AND($T28&gt;=DATEVALUE("10/1/20"&amp;RIGHT(BP$1,2)),$U28&lt;=DATEVALUE("9/30/20"&amp;RIGHT(BQ$1,2))),NETWORKDAYS($T28,$U28,Holidays!$J$3:$J$937),
IF(AND($T28&lt;DATEVALUE("10/1/20"&amp;RIGHT(BP$1,2)),$U28&lt;=DATEVALUE("9/30/20"&amp;RIGHT(BQ$1,2))),NETWORKDAYS(DATEVALUE("10/1/20"&amp;RIGHT(BP$1,2)),$U28,Holidays!$J$3:$J$937),
IF($T28&lt;DATEVALUE("10/1/20"&amp;RIGHT(BP$1,2)),NETWORKDAYS(DATEVALUE("10/1/20"&amp;RIGHT(BP$1,2)),DATEVALUE("9/30/20"&amp;RIGHT(BQ$1,2)),Holidays!$J$3:$J$937),
IF($T28&gt;=DATEVALUE("10/1/20"&amp;RIGHT(BP$1,2)),NETWORKDAYS($T28,DATEVALUE("9/30/20"&amp;RIGHT(BQ$1,2)),Holidays!$J$3:$J$937),"")))),"")/(NETWORKDAYS($T28,$U28,Holidays!$J$3:$J$937)),0))</f>
        <v>0</v>
      </c>
      <c r="BR28" s="87">
        <f>IF($Q28="","",IFERROR(IF(OR(AND($T28&gt;=DATEVALUE("10/1/20"&amp;RIGHT(BQ$1,2)),$T28&lt;=DATEVALUE("9/30/20"&amp;RIGHT(BR$1,2))),AND($U28&gt;=DATEVALUE("10/1/20"&amp;RIGHT(BQ$1,2)),$U28&lt;=DATEVALUE("9/30/20"&amp;RIGHT(BR$1,2))),AND($T28&lt;=DATEVALUE("10/1/20"&amp;RIGHT(BQ$1,2)),$U28&gt;=DATEVALUE("9/30/20"&amp;RIGHT(BR$1,2)))),
IF(AND($T28&gt;=DATEVALUE("10/1/20"&amp;RIGHT(BQ$1,2)),$U28&lt;=DATEVALUE("9/30/20"&amp;RIGHT(BR$1,2))),NETWORKDAYS($T28,$U28,Holidays!$J$3:$J$937),
IF(AND($T28&lt;DATEVALUE("10/1/20"&amp;RIGHT(BQ$1,2)),$U28&lt;=DATEVALUE("9/30/20"&amp;RIGHT(BR$1,2))),NETWORKDAYS(DATEVALUE("10/1/20"&amp;RIGHT(BQ$1,2)),$U28,Holidays!$J$3:$J$937),
IF($T28&lt;DATEVALUE("10/1/20"&amp;RIGHT(BQ$1,2)),NETWORKDAYS(DATEVALUE("10/1/20"&amp;RIGHT(BQ$1,2)),DATEVALUE("9/30/20"&amp;RIGHT(BR$1,2)),Holidays!$J$3:$J$937),
IF($T28&gt;=DATEVALUE("10/1/20"&amp;RIGHT(BQ$1,2)),NETWORKDAYS($T28,DATEVALUE("9/30/20"&amp;RIGHT(BR$1,2)),Holidays!$J$3:$J$937),"")))),"")/(NETWORKDAYS($T28,$U28,Holidays!$J$3:$J$937)),0))</f>
        <v>0</v>
      </c>
      <c r="BS28" s="87">
        <f>IF($Q28="","",IFERROR(IF(OR(AND($T28&gt;=DATEVALUE("10/1/20"&amp;RIGHT(BR$1,2)),$T28&lt;=DATEVALUE("9/30/20"&amp;RIGHT(BS$1,2))),AND($U28&gt;=DATEVALUE("10/1/20"&amp;RIGHT(BR$1,2)),$U28&lt;=DATEVALUE("9/30/20"&amp;RIGHT(BS$1,2))),AND($T28&lt;=DATEVALUE("10/1/20"&amp;RIGHT(BR$1,2)),$U28&gt;=DATEVALUE("9/30/20"&amp;RIGHT(BS$1,2)))),
IF(AND($T28&gt;=DATEVALUE("10/1/20"&amp;RIGHT(BR$1,2)),$U28&lt;=DATEVALUE("9/30/20"&amp;RIGHT(BS$1,2))),NETWORKDAYS($T28,$U28,Holidays!$J$3:$J$937),
IF(AND($T28&lt;DATEVALUE("10/1/20"&amp;RIGHT(BR$1,2)),$U28&lt;=DATEVALUE("9/30/20"&amp;RIGHT(BS$1,2))),NETWORKDAYS(DATEVALUE("10/1/20"&amp;RIGHT(BR$1,2)),$U28,Holidays!$J$3:$J$937),
IF($T28&lt;DATEVALUE("10/1/20"&amp;RIGHT(BR$1,2)),NETWORKDAYS(DATEVALUE("10/1/20"&amp;RIGHT(BR$1,2)),DATEVALUE("9/30/20"&amp;RIGHT(BS$1,2)),Holidays!$J$3:$J$937),
IF($T28&gt;=DATEVALUE("10/1/20"&amp;RIGHT(BR$1,2)),NETWORKDAYS($T28,DATEVALUE("9/30/20"&amp;RIGHT(BS$1,2)),Holidays!$J$3:$J$937),"")))),"")/(NETWORKDAYS($T28,$U28,Holidays!$J$3:$J$937)),0))</f>
        <v>0.80676328502415462</v>
      </c>
      <c r="BT28" s="87">
        <f>IF($Q28="","",IFERROR(IF(OR(AND($T28&gt;=DATEVALUE("10/1/20"&amp;RIGHT(BS$1,2)),$T28&lt;=DATEVALUE("9/30/20"&amp;RIGHT(BT$1,2))),AND($U28&gt;=DATEVALUE("10/1/20"&amp;RIGHT(BS$1,2)),$U28&lt;=DATEVALUE("9/30/20"&amp;RIGHT(BT$1,2))),AND($T28&lt;=DATEVALUE("10/1/20"&amp;RIGHT(BS$1,2)),$U28&gt;=DATEVALUE("9/30/20"&amp;RIGHT(BT$1,2)))),
IF(AND($T28&gt;=DATEVALUE("10/1/20"&amp;RIGHT(BS$1,2)),$U28&lt;=DATEVALUE("9/30/20"&amp;RIGHT(BT$1,2))),NETWORKDAYS($T28,$U28,Holidays!$J$3:$J$937),
IF(AND($T28&lt;DATEVALUE("10/1/20"&amp;RIGHT(BS$1,2)),$U28&lt;=DATEVALUE("9/30/20"&amp;RIGHT(BT$1,2))),NETWORKDAYS(DATEVALUE("10/1/20"&amp;RIGHT(BS$1,2)),$U28,Holidays!$J$3:$J$937),
IF($T28&lt;DATEVALUE("10/1/20"&amp;RIGHT(BS$1,2)),NETWORKDAYS(DATEVALUE("10/1/20"&amp;RIGHT(BS$1,2)),DATEVALUE("9/30/20"&amp;RIGHT(BT$1,2)),Holidays!$J$3:$J$937),
IF($T28&gt;=DATEVALUE("10/1/20"&amp;RIGHT(BS$1,2)),NETWORKDAYS($T28,DATEVALUE("9/30/20"&amp;RIGHT(BT$1,2)),Holidays!$J$3:$J$937),"")))),"")/(NETWORKDAYS($T28,$U28,Holidays!$J$3:$J$937)),0))</f>
        <v>0.19323671497584541</v>
      </c>
      <c r="BU28" s="87">
        <f>IF($Q28="","",IFERROR(IF(OR(AND($T28&gt;=DATEVALUE("10/1/20"&amp;RIGHT(BT$1,2)),$T28&lt;=DATEVALUE("9/30/20"&amp;RIGHT(BU$1,2))),AND($U28&gt;=DATEVALUE("10/1/20"&amp;RIGHT(BT$1,2)),$U28&lt;=DATEVALUE("9/30/20"&amp;RIGHT(BU$1,2))),AND($T28&lt;=DATEVALUE("10/1/20"&amp;RIGHT(BT$1,2)),$U28&gt;=DATEVALUE("9/30/20"&amp;RIGHT(BU$1,2)))),
IF(AND($T28&gt;=DATEVALUE("10/1/20"&amp;RIGHT(BT$1,2)),$U28&lt;=DATEVALUE("9/30/20"&amp;RIGHT(BU$1,2))),NETWORKDAYS($T28,$U28,Holidays!$J$3:$J$937),
IF(AND($T28&lt;DATEVALUE("10/1/20"&amp;RIGHT(BT$1,2)),$U28&lt;=DATEVALUE("9/30/20"&amp;RIGHT(BU$1,2))),NETWORKDAYS(DATEVALUE("10/1/20"&amp;RIGHT(BT$1,2)),$U28,Holidays!$J$3:$J$937),
IF($T28&lt;DATEVALUE("10/1/20"&amp;RIGHT(BT$1,2)),NETWORKDAYS(DATEVALUE("10/1/20"&amp;RIGHT(BT$1,2)),DATEVALUE("9/30/20"&amp;RIGHT(BU$1,2)),Holidays!$J$3:$J$937),
IF($T28&gt;=DATEVALUE("10/1/20"&amp;RIGHT(BT$1,2)),NETWORKDAYS($T28,DATEVALUE("9/30/20"&amp;RIGHT(BU$1,2)),Holidays!$J$3:$J$937),"")))),"")/(NETWORKDAYS($T28,$U28,Holidays!$J$3:$J$937)),0))</f>
        <v>0</v>
      </c>
      <c r="BV28" s="87">
        <f>IF($Q28="","",IFERROR(IF(OR(AND($T28&gt;=DATEVALUE("10/1/20"&amp;RIGHT(BU$1,2)),$T28&lt;=DATEVALUE("9/30/20"&amp;RIGHT(BV$1,2))),AND($U28&gt;=DATEVALUE("10/1/20"&amp;RIGHT(BU$1,2)),$U28&lt;=DATEVALUE("9/30/20"&amp;RIGHT(BV$1,2))),AND($T28&lt;=DATEVALUE("10/1/20"&amp;RIGHT(BU$1,2)),$U28&gt;=DATEVALUE("9/30/20"&amp;RIGHT(BV$1,2)))),
IF(AND($T28&gt;=DATEVALUE("10/1/20"&amp;RIGHT(BU$1,2)),$U28&lt;=DATEVALUE("9/30/20"&amp;RIGHT(BV$1,2))),NETWORKDAYS($T28,$U28,Holidays!$J$3:$J$937),
IF(AND($T28&lt;DATEVALUE("10/1/20"&amp;RIGHT(BU$1,2)),$U28&lt;=DATEVALUE("9/30/20"&amp;RIGHT(BV$1,2))),NETWORKDAYS(DATEVALUE("10/1/20"&amp;RIGHT(BU$1,2)),$U28,Holidays!$J$3:$J$937),
IF($T28&lt;DATEVALUE("10/1/20"&amp;RIGHT(BU$1,2)),NETWORKDAYS(DATEVALUE("10/1/20"&amp;RIGHT(BU$1,2)),DATEVALUE("9/30/20"&amp;RIGHT(BV$1,2)),Holidays!$J$3:$J$937),
IF($T28&gt;=DATEVALUE("10/1/20"&amp;RIGHT(BU$1,2)),NETWORKDAYS($T28,DATEVALUE("9/30/20"&amp;RIGHT(BV$1,2)),Holidays!$J$3:$J$937),"")))),"")/(NETWORKDAYS($T28,$U28,Holidays!$J$3:$J$937)),0))</f>
        <v>0</v>
      </c>
      <c r="BW28" s="87">
        <f>IF($Q28="","",IFERROR(IF(OR(AND($T28&gt;=DATEVALUE("10/1/20"&amp;RIGHT(BV$1,2)),$T28&lt;=DATEVALUE("9/30/20"&amp;RIGHT(BW$1,2))),AND($U28&gt;=DATEVALUE("10/1/20"&amp;RIGHT(BV$1,2)),$U28&lt;=DATEVALUE("9/30/20"&amp;RIGHT(BW$1,2))),AND($T28&lt;=DATEVALUE("10/1/20"&amp;RIGHT(BV$1,2)),$U28&gt;=DATEVALUE("9/30/20"&amp;RIGHT(BW$1,2)))),
IF(AND($T28&gt;=DATEVALUE("10/1/20"&amp;RIGHT(BV$1,2)),$U28&lt;=DATEVALUE("9/30/20"&amp;RIGHT(BW$1,2))),NETWORKDAYS($T28,$U28,Holidays!$J$3:$J$937),
IF(AND($T28&lt;DATEVALUE("10/1/20"&amp;RIGHT(BV$1,2)),$U28&lt;=DATEVALUE("9/30/20"&amp;RIGHT(BW$1,2))),NETWORKDAYS(DATEVALUE("10/1/20"&amp;RIGHT(BV$1,2)),$U28,Holidays!$J$3:$J$937),
IF($T28&lt;DATEVALUE("10/1/20"&amp;RIGHT(BV$1,2)),NETWORKDAYS(DATEVALUE("10/1/20"&amp;RIGHT(BV$1,2)),DATEVALUE("9/30/20"&amp;RIGHT(BW$1,2)),Holidays!$J$3:$J$937),
IF($T28&gt;=DATEVALUE("10/1/20"&amp;RIGHT(BV$1,2)),NETWORKDAYS($T28,DATEVALUE("9/30/20"&amp;RIGHT(BW$1,2)),Holidays!$J$3:$J$937),"")))),"")/(NETWORKDAYS($T28,$U28,Holidays!$J$3:$J$937)),0))</f>
        <v>0</v>
      </c>
      <c r="BX28" s="87">
        <f>IF($Q28="","",IFERROR(IF(OR(AND($T28&gt;=DATEVALUE("10/1/20"&amp;RIGHT(BW$1,2)),$T28&lt;=DATEVALUE("9/30/20"&amp;RIGHT(BX$1,2))),AND($U28&gt;=DATEVALUE("10/1/20"&amp;RIGHT(BW$1,2)),$U28&lt;=DATEVALUE("9/30/20"&amp;RIGHT(BX$1,2))),AND($T28&lt;=DATEVALUE("10/1/20"&amp;RIGHT(BW$1,2)),$U28&gt;=DATEVALUE("9/30/20"&amp;RIGHT(BX$1,2)))),
IF(AND($T28&gt;=DATEVALUE("10/1/20"&amp;RIGHT(BW$1,2)),$U28&lt;=DATEVALUE("9/30/20"&amp;RIGHT(BX$1,2))),NETWORKDAYS($T28,$U28,Holidays!$J$3:$J$937),
IF(AND($T28&lt;DATEVALUE("10/1/20"&amp;RIGHT(BW$1,2)),$U28&lt;=DATEVALUE("9/30/20"&amp;RIGHT(BX$1,2))),NETWORKDAYS(DATEVALUE("10/1/20"&amp;RIGHT(BW$1,2)),$U28,Holidays!$J$3:$J$937),
IF($T28&lt;DATEVALUE("10/1/20"&amp;RIGHT(BW$1,2)),NETWORKDAYS(DATEVALUE("10/1/20"&amp;RIGHT(BW$1,2)),DATEVALUE("9/30/20"&amp;RIGHT(BX$1,2)),Holidays!$J$3:$J$937),
IF($T28&gt;=DATEVALUE("10/1/20"&amp;RIGHT(BW$1,2)),NETWORKDAYS($T28,DATEVALUE("9/30/20"&amp;RIGHT(BX$1,2)),Holidays!$J$3:$J$937),"")))),"")/(NETWORKDAYS($T28,$U28,Holidays!$J$3:$J$937)),0))</f>
        <v>0</v>
      </c>
      <c r="BY28" s="87">
        <f>IF($Q28="","",IFERROR(IF(OR(AND($T28&gt;=DATEVALUE("10/1/20"&amp;RIGHT(BX$1,2)),$T28&lt;=DATEVALUE("9/30/20"&amp;RIGHT(BY$1,2))),AND($U28&gt;=DATEVALUE("10/1/20"&amp;RIGHT(BX$1,2)),$U28&lt;=DATEVALUE("9/30/20"&amp;RIGHT(BY$1,2))),AND($T28&lt;=DATEVALUE("10/1/20"&amp;RIGHT(BX$1,2)),$U28&gt;=DATEVALUE("9/30/20"&amp;RIGHT(BY$1,2)))),
IF(AND($T28&gt;=DATEVALUE("10/1/20"&amp;RIGHT(BX$1,2)),$U28&lt;=DATEVALUE("9/30/20"&amp;RIGHT(BY$1,2))),NETWORKDAYS($T28,$U28,Holidays!$J$3:$J$937),
IF(AND($T28&lt;DATEVALUE("10/1/20"&amp;RIGHT(BX$1,2)),$U28&lt;=DATEVALUE("9/30/20"&amp;RIGHT(BY$1,2))),NETWORKDAYS(DATEVALUE("10/1/20"&amp;RIGHT(BX$1,2)),$U28,Holidays!$J$3:$J$937),
IF($T28&lt;DATEVALUE("10/1/20"&amp;RIGHT(BX$1,2)),NETWORKDAYS(DATEVALUE("10/1/20"&amp;RIGHT(BX$1,2)),DATEVALUE("9/30/20"&amp;RIGHT(BY$1,2)),Holidays!$J$3:$J$937),
IF($T28&gt;=DATEVALUE("10/1/20"&amp;RIGHT(BX$1,2)),NETWORKDAYS($T28,DATEVALUE("9/30/20"&amp;RIGHT(BY$1,2)),Holidays!$J$3:$J$937),"")))),"")/(NETWORKDAYS($T28,$U28,Holidays!$J$3:$J$937)),0))</f>
        <v>0</v>
      </c>
      <c r="BZ28" s="87">
        <f>IF($Q28="","",IFERROR(IF(OR(AND($T28&gt;=DATEVALUE("10/1/20"&amp;RIGHT(BY$1,2)),$T28&lt;=DATEVALUE("9/30/20"&amp;RIGHT(BZ$1,2))),AND($U28&gt;=DATEVALUE("10/1/20"&amp;RIGHT(BY$1,2)),$U28&lt;=DATEVALUE("9/30/20"&amp;RIGHT(BZ$1,2))),AND($T28&lt;=DATEVALUE("10/1/20"&amp;RIGHT(BY$1,2)),$U28&gt;=DATEVALUE("9/30/20"&amp;RIGHT(BZ$1,2)))),
IF(AND($T28&gt;=DATEVALUE("10/1/20"&amp;RIGHT(BY$1,2)),$U28&lt;=DATEVALUE("9/30/20"&amp;RIGHT(BZ$1,2))),NETWORKDAYS($T28,$U28,Holidays!$J$3:$J$937),
IF(AND($T28&lt;DATEVALUE("10/1/20"&amp;RIGHT(BY$1,2)),$U28&lt;=DATEVALUE("9/30/20"&amp;RIGHT(BZ$1,2))),NETWORKDAYS(DATEVALUE("10/1/20"&amp;RIGHT(BY$1,2)),$U28,Holidays!$J$3:$J$937),
IF($T28&lt;DATEVALUE("10/1/20"&amp;RIGHT(BY$1,2)),NETWORKDAYS(DATEVALUE("10/1/20"&amp;RIGHT(BY$1,2)),DATEVALUE("9/30/20"&amp;RIGHT(BZ$1,2)),Holidays!$J$3:$J$937),
IF($T28&gt;=DATEVALUE("10/1/20"&amp;RIGHT(BY$1,2)),NETWORKDAYS($T28,DATEVALUE("9/30/20"&amp;RIGHT(BZ$1,2)),Holidays!$J$3:$J$937),"")))),"")/(NETWORKDAYS($T28,$U28,Holidays!$J$3:$J$937)),0))</f>
        <v>0</v>
      </c>
      <c r="CA28" s="87">
        <f>IF($Q28="","",IFERROR(IF(OR(AND($T28&gt;=DATEVALUE("10/1/20"&amp;RIGHT(BZ$1,2)),$T28&lt;=DATEVALUE("9/30/20"&amp;RIGHT(CA$1,2))),AND($U28&gt;=DATEVALUE("10/1/20"&amp;RIGHT(BZ$1,2)),$U28&lt;=DATEVALUE("9/30/20"&amp;RIGHT(CA$1,2))),AND($T28&lt;=DATEVALUE("10/1/20"&amp;RIGHT(BZ$1,2)),$U28&gt;=DATEVALUE("9/30/20"&amp;RIGHT(CA$1,2)))),
IF(AND($T28&gt;=DATEVALUE("10/1/20"&amp;RIGHT(BZ$1,2)),$U28&lt;=DATEVALUE("9/30/20"&amp;RIGHT(CA$1,2))),NETWORKDAYS($T28,$U28,Holidays!$J$3:$J$937),
IF(AND($T28&lt;DATEVALUE("10/1/20"&amp;RIGHT(BZ$1,2)),$U28&lt;=DATEVALUE("9/30/20"&amp;RIGHT(CA$1,2))),NETWORKDAYS(DATEVALUE("10/1/20"&amp;RIGHT(BZ$1,2)),$U28,Holidays!$J$3:$J$937),
IF($T28&lt;DATEVALUE("10/1/20"&amp;RIGHT(BZ$1,2)),NETWORKDAYS(DATEVALUE("10/1/20"&amp;RIGHT(BZ$1,2)),DATEVALUE("9/30/20"&amp;RIGHT(CA$1,2)),Holidays!$J$3:$J$937),
IF($T28&gt;=DATEVALUE("10/1/20"&amp;RIGHT(BZ$1,2)),NETWORKDAYS($T28,DATEVALUE("9/30/20"&amp;RIGHT(CA$1,2)),Holidays!$J$3:$J$937),"")))),"")/(NETWORKDAYS($T28,$U28,Holidays!$J$3:$J$937)),0))</f>
        <v>0</v>
      </c>
      <c r="CB28" s="87">
        <f>IF($Q28="","",IFERROR(IF(OR(AND($T28&gt;=DATEVALUE("10/1/20"&amp;RIGHT(CA$1,2)),$T28&lt;=DATEVALUE("9/30/20"&amp;RIGHT(CB$1,2))),AND($U28&gt;=DATEVALUE("10/1/20"&amp;RIGHT(CA$1,2)),$U28&lt;=DATEVALUE("9/30/20"&amp;RIGHT(CB$1,2))),AND($T28&lt;=DATEVALUE("10/1/20"&amp;RIGHT(CA$1,2)),$U28&gt;=DATEVALUE("9/30/20"&amp;RIGHT(CB$1,2)))),
IF(AND($T28&gt;=DATEVALUE("10/1/20"&amp;RIGHT(CA$1,2)),$U28&lt;=DATEVALUE("9/30/20"&amp;RIGHT(CB$1,2))),NETWORKDAYS($T28,$U28,Holidays!$J$3:$J$937),
IF(AND($T28&lt;DATEVALUE("10/1/20"&amp;RIGHT(CA$1,2)),$U28&lt;=DATEVALUE("9/30/20"&amp;RIGHT(CB$1,2))),NETWORKDAYS(DATEVALUE("10/1/20"&amp;RIGHT(CA$1,2)),$U28,Holidays!$J$3:$J$937),
IF($T28&lt;DATEVALUE("10/1/20"&amp;RIGHT(CA$1,2)),NETWORKDAYS(DATEVALUE("10/1/20"&amp;RIGHT(CA$1,2)),DATEVALUE("9/30/20"&amp;RIGHT(CB$1,2)),Holidays!$J$3:$J$937),
IF($T28&gt;=DATEVALUE("10/1/20"&amp;RIGHT(CA$1,2)),NETWORKDAYS($T28,DATEVALUE("9/30/20"&amp;RIGHT(CB$1,2)),Holidays!$J$3:$J$937),"")))),"")/(NETWORKDAYS($T28,$U28,Holidays!$J$3:$J$937)),0))</f>
        <v>0</v>
      </c>
    </row>
    <row r="29" spans="1:81">
      <c r="A29" s="78" t="s">
        <v>262</v>
      </c>
      <c r="B29" s="79" t="s">
        <v>117</v>
      </c>
      <c r="C29" s="87" t="s">
        <v>177</v>
      </c>
      <c r="D29" s="87" t="s">
        <v>178</v>
      </c>
      <c r="E29" s="87"/>
      <c r="F29" s="87"/>
      <c r="G29" s="87" t="s">
        <v>122</v>
      </c>
      <c r="H29" s="108">
        <v>160</v>
      </c>
      <c r="I29" s="87" t="s">
        <v>157</v>
      </c>
      <c r="J29" s="87" t="s">
        <v>124</v>
      </c>
      <c r="K29" s="108">
        <v>0</v>
      </c>
      <c r="L29" s="82">
        <f t="shared" si="4"/>
        <v>100</v>
      </c>
      <c r="M29" s="110">
        <f t="shared" si="5"/>
        <v>0</v>
      </c>
      <c r="N29" s="111">
        <f t="shared" si="12"/>
        <v>16161.6</v>
      </c>
      <c r="O29" s="110">
        <f t="shared" si="6"/>
        <v>0</v>
      </c>
      <c r="P29" s="110">
        <f t="shared" si="0"/>
        <v>16161.6</v>
      </c>
      <c r="Q29" s="108">
        <v>180</v>
      </c>
      <c r="R29" s="130">
        <f t="shared" si="7"/>
        <v>6.9945205479452053</v>
      </c>
      <c r="S29" s="107">
        <v>46492</v>
      </c>
      <c r="T29" s="83">
        <f>IF(NOT(Q29=""),IF(NOT($S29=""),$S29,#REF!),"")</f>
        <v>46492</v>
      </c>
      <c r="U29" s="83">
        <f t="shared" si="8"/>
        <v>46672</v>
      </c>
      <c r="V29" s="83">
        <f t="shared" si="11"/>
        <v>46744</v>
      </c>
      <c r="W29" s="83">
        <f t="shared" si="13"/>
        <v>46750</v>
      </c>
      <c r="X29" s="84">
        <f t="shared" si="9"/>
        <v>16161.6</v>
      </c>
      <c r="Y29" s="84">
        <f t="shared" si="10"/>
        <v>20118.092515068493</v>
      </c>
      <c r="AF29" s="87" t="s">
        <v>132</v>
      </c>
      <c r="AG29" s="87" t="s">
        <v>133</v>
      </c>
      <c r="AH29" s="103">
        <v>44927</v>
      </c>
      <c r="AL29" s="87">
        <f t="shared" ca="1" si="1"/>
        <v>0</v>
      </c>
      <c r="AN29" s="87">
        <f t="shared" ca="1" si="16"/>
        <v>0</v>
      </c>
      <c r="AO29" s="87">
        <f t="shared" ca="1" si="16"/>
        <v>0</v>
      </c>
      <c r="AP29" s="87">
        <f t="shared" ca="1" si="16"/>
        <v>0</v>
      </c>
      <c r="AQ29" s="87">
        <f t="shared" ca="1" si="16"/>
        <v>0</v>
      </c>
      <c r="AR29" s="87">
        <f t="shared" ca="1" si="16"/>
        <v>0</v>
      </c>
      <c r="AS29" s="87">
        <f t="shared" ca="1" si="16"/>
        <v>0</v>
      </c>
      <c r="AT29" s="87">
        <f t="shared" ca="1" si="16"/>
        <v>0</v>
      </c>
      <c r="AU29" s="87">
        <f t="shared" ca="1" si="16"/>
        <v>0</v>
      </c>
      <c r="AV29" s="87">
        <f t="shared" ca="1" si="16"/>
        <v>0</v>
      </c>
      <c r="AW29" s="87">
        <f t="shared" ca="1" si="16"/>
        <v>0</v>
      </c>
      <c r="AX29" s="87">
        <f t="shared" ca="1" si="17"/>
        <v>0</v>
      </c>
      <c r="AY29" s="87">
        <f t="shared" ca="1" si="17"/>
        <v>0</v>
      </c>
      <c r="AZ29" s="87">
        <f t="shared" ca="1" si="17"/>
        <v>0</v>
      </c>
      <c r="BA29" s="87">
        <f t="shared" ca="1" si="17"/>
        <v>0</v>
      </c>
      <c r="BB29" s="87">
        <f t="shared" ca="1" si="17"/>
        <v>0</v>
      </c>
      <c r="BC29" s="87">
        <f t="shared" ca="1" si="17"/>
        <v>0</v>
      </c>
      <c r="BD29" s="87">
        <f t="shared" ca="1" si="17"/>
        <v>0</v>
      </c>
      <c r="BE29" s="87">
        <f t="shared" ca="1" si="17"/>
        <v>0</v>
      </c>
      <c r="BF29" s="87">
        <f t="shared" ca="1" si="17"/>
        <v>0</v>
      </c>
      <c r="BG29" s="87">
        <f t="shared" ca="1" si="17"/>
        <v>0</v>
      </c>
      <c r="BI29" s="87">
        <f>IF($Q29="","",IFERROR(IF(OR(AND($T29&gt;=DATEVALUE("10/1/20"&amp;RIGHT(BH$1,2)),$T29&lt;=DATEVALUE("9/30/20"&amp;RIGHT(BI$1,2))),AND($U29&gt;=DATEVALUE("10/1/20"&amp;RIGHT(BH$1,2)),$U29&lt;=DATEVALUE("9/30/20"&amp;RIGHT(BI$1,2))),AND($T29&lt;=DATEVALUE("10/1/20"&amp;RIGHT(BH$1,2)),$U29&gt;=DATEVALUE("9/30/20"&amp;RIGHT(BI$1,2)))),
IF(AND($T29&gt;=DATEVALUE("10/1/20"&amp;RIGHT(BH$1,2)),$U29&lt;=DATEVALUE("9/30/20"&amp;RIGHT(BI$1,2))),NETWORKDAYS($T29,$U29,Holidays!$J$3:$J$937),
IF(AND($T29&lt;DATEVALUE("10/1/20"&amp;RIGHT(BH$1,2)),$U29&lt;=DATEVALUE("9/30/20"&amp;RIGHT(BI$1,2))),NETWORKDAYS(DATEVALUE("10/1/20"&amp;RIGHT(BH$1,2)),$U29,Holidays!$J$3:$J$937),
IF($T29&lt;DATEVALUE("10/1/20"&amp;RIGHT(BH$1,2)),NETWORKDAYS(DATEVALUE("10/1/20"&amp;RIGHT(BH$1,2)),DATEVALUE("9/30/20"&amp;RIGHT(BI$1,2)),Holidays!$J$3:$J$937),
IF($T29&gt;=DATEVALUE("10/1/20"&amp;RIGHT(BH$1,2)),NETWORKDAYS($T29,DATEVALUE("9/30/20"&amp;RIGHT(BI$1,2)),Holidays!$J$3:$J$937),"")))),"")/(NETWORKDAYS($T29,$U29,Holidays!$J$3:$J$937)),0))</f>
        <v>0</v>
      </c>
      <c r="BJ29" s="87">
        <f>IF($Q29="","",IFERROR(IF(OR(AND($T29&gt;=DATEVALUE("10/1/20"&amp;RIGHT(BI$1,2)),$T29&lt;=DATEVALUE("9/30/20"&amp;RIGHT(BJ$1,2))),AND($U29&gt;=DATEVALUE("10/1/20"&amp;RIGHT(BI$1,2)),$U29&lt;=DATEVALUE("9/30/20"&amp;RIGHT(BJ$1,2))),AND($T29&lt;=DATEVALUE("10/1/20"&amp;RIGHT(BI$1,2)),$U29&gt;=DATEVALUE("9/30/20"&amp;RIGHT(BJ$1,2)))),
IF(AND($T29&gt;=DATEVALUE("10/1/20"&amp;RIGHT(BI$1,2)),$U29&lt;=DATEVALUE("9/30/20"&amp;RIGHT(BJ$1,2))),NETWORKDAYS($T29,$U29,Holidays!$J$3:$J$937),
IF(AND($T29&lt;DATEVALUE("10/1/20"&amp;RIGHT(BI$1,2)),$U29&lt;=DATEVALUE("9/30/20"&amp;RIGHT(BJ$1,2))),NETWORKDAYS(DATEVALUE("10/1/20"&amp;RIGHT(BI$1,2)),$U29,Holidays!$J$3:$J$937),
IF($T29&lt;DATEVALUE("10/1/20"&amp;RIGHT(BI$1,2)),NETWORKDAYS(DATEVALUE("10/1/20"&amp;RIGHT(BI$1,2)),DATEVALUE("9/30/20"&amp;RIGHT(BJ$1,2)),Holidays!$J$3:$J$937),
IF($T29&gt;=DATEVALUE("10/1/20"&amp;RIGHT(BI$1,2)),NETWORKDAYS($T29,DATEVALUE("9/30/20"&amp;RIGHT(BJ$1,2)),Holidays!$J$3:$J$937),"")))),"")/(NETWORKDAYS($T29,$U29,Holidays!$J$3:$J$937)),0))</f>
        <v>0</v>
      </c>
      <c r="BK29" s="87">
        <f>IF($Q29="","",IFERROR(IF(OR(AND($T29&gt;=DATEVALUE("10/1/20"&amp;RIGHT(BJ$1,2)),$T29&lt;=DATEVALUE("9/30/20"&amp;RIGHT(BK$1,2))),AND($U29&gt;=DATEVALUE("10/1/20"&amp;RIGHT(BJ$1,2)),$U29&lt;=DATEVALUE("9/30/20"&amp;RIGHT(BK$1,2))),AND($T29&lt;=DATEVALUE("10/1/20"&amp;RIGHT(BJ$1,2)),$U29&gt;=DATEVALUE("9/30/20"&amp;RIGHT(BK$1,2)))),
IF(AND($T29&gt;=DATEVALUE("10/1/20"&amp;RIGHT(BJ$1,2)),$U29&lt;=DATEVALUE("9/30/20"&amp;RIGHT(BK$1,2))),NETWORKDAYS($T29,$U29,Holidays!$J$3:$J$937),
IF(AND($T29&lt;DATEVALUE("10/1/20"&amp;RIGHT(BJ$1,2)),$U29&lt;=DATEVALUE("9/30/20"&amp;RIGHT(BK$1,2))),NETWORKDAYS(DATEVALUE("10/1/20"&amp;RIGHT(BJ$1,2)),$U29,Holidays!$J$3:$J$937),
IF($T29&lt;DATEVALUE("10/1/20"&amp;RIGHT(BJ$1,2)),NETWORKDAYS(DATEVALUE("10/1/20"&amp;RIGHT(BJ$1,2)),DATEVALUE("9/30/20"&amp;RIGHT(BK$1,2)),Holidays!$J$3:$J$937),
IF($T29&gt;=DATEVALUE("10/1/20"&amp;RIGHT(BJ$1,2)),NETWORKDAYS($T29,DATEVALUE("9/30/20"&amp;RIGHT(BK$1,2)),Holidays!$J$3:$J$937),"")))),"")/(NETWORKDAYS($T29,$U29,Holidays!$J$3:$J$937)),0))</f>
        <v>0</v>
      </c>
      <c r="BL29" s="87">
        <f>IF($Q29="","",IFERROR(IF(OR(AND($T29&gt;=DATEVALUE("10/1/20"&amp;RIGHT(BK$1,2)),$T29&lt;=DATEVALUE("9/30/20"&amp;RIGHT(BL$1,2))),AND($U29&gt;=DATEVALUE("10/1/20"&amp;RIGHT(BK$1,2)),$U29&lt;=DATEVALUE("9/30/20"&amp;RIGHT(BL$1,2))),AND($T29&lt;=DATEVALUE("10/1/20"&amp;RIGHT(BK$1,2)),$U29&gt;=DATEVALUE("9/30/20"&amp;RIGHT(BL$1,2)))),
IF(AND($T29&gt;=DATEVALUE("10/1/20"&amp;RIGHT(BK$1,2)),$U29&lt;=DATEVALUE("9/30/20"&amp;RIGHT(BL$1,2))),NETWORKDAYS($T29,$U29,Holidays!$J$3:$J$937),
IF(AND($T29&lt;DATEVALUE("10/1/20"&amp;RIGHT(BK$1,2)),$U29&lt;=DATEVALUE("9/30/20"&amp;RIGHT(BL$1,2))),NETWORKDAYS(DATEVALUE("10/1/20"&amp;RIGHT(BK$1,2)),$U29,Holidays!$J$3:$J$937),
IF($T29&lt;DATEVALUE("10/1/20"&amp;RIGHT(BK$1,2)),NETWORKDAYS(DATEVALUE("10/1/20"&amp;RIGHT(BK$1,2)),DATEVALUE("9/30/20"&amp;RIGHT(BL$1,2)),Holidays!$J$3:$J$937),
IF($T29&gt;=DATEVALUE("10/1/20"&amp;RIGHT(BK$1,2)),NETWORKDAYS($T29,DATEVALUE("9/30/20"&amp;RIGHT(BL$1,2)),Holidays!$J$3:$J$937),"")))),"")/(NETWORKDAYS($T29,$U29,Holidays!$J$3:$J$937)),0))</f>
        <v>0</v>
      </c>
      <c r="BM29" s="87">
        <f>IF($Q29="","",IFERROR(IF(OR(AND($T29&gt;=DATEVALUE("10/1/20"&amp;RIGHT(BL$1,2)),$T29&lt;=DATEVALUE("9/30/20"&amp;RIGHT(BM$1,2))),AND($U29&gt;=DATEVALUE("10/1/20"&amp;RIGHT(BL$1,2)),$U29&lt;=DATEVALUE("9/30/20"&amp;RIGHT(BM$1,2))),AND($T29&lt;=DATEVALUE("10/1/20"&amp;RIGHT(BL$1,2)),$U29&gt;=DATEVALUE("9/30/20"&amp;RIGHT(BM$1,2)))),
IF(AND($T29&gt;=DATEVALUE("10/1/20"&amp;RIGHT(BL$1,2)),$U29&lt;=DATEVALUE("9/30/20"&amp;RIGHT(BM$1,2))),NETWORKDAYS($T29,$U29,Holidays!$J$3:$J$937),
IF(AND($T29&lt;DATEVALUE("10/1/20"&amp;RIGHT(BL$1,2)),$U29&lt;=DATEVALUE("9/30/20"&amp;RIGHT(BM$1,2))),NETWORKDAYS(DATEVALUE("10/1/20"&amp;RIGHT(BL$1,2)),$U29,Holidays!$J$3:$J$937),
IF($T29&lt;DATEVALUE("10/1/20"&amp;RIGHT(BL$1,2)),NETWORKDAYS(DATEVALUE("10/1/20"&amp;RIGHT(BL$1,2)),DATEVALUE("9/30/20"&amp;RIGHT(BM$1,2)),Holidays!$J$3:$J$937),
IF($T29&gt;=DATEVALUE("10/1/20"&amp;RIGHT(BL$1,2)),NETWORKDAYS($T29,DATEVALUE("9/30/20"&amp;RIGHT(BM$1,2)),Holidays!$J$3:$J$937),"")))),"")/(NETWORKDAYS($T29,$U29,Holidays!$J$3:$J$937)),0))</f>
        <v>0</v>
      </c>
      <c r="BN29" s="87">
        <f>IF($Q29="","",IFERROR(IF(OR(AND($T29&gt;=DATEVALUE("10/1/20"&amp;RIGHT(BM$1,2)),$T29&lt;=DATEVALUE("9/30/20"&amp;RIGHT(BN$1,2))),AND($U29&gt;=DATEVALUE("10/1/20"&amp;RIGHT(BM$1,2)),$U29&lt;=DATEVALUE("9/30/20"&amp;RIGHT(BN$1,2))),AND($T29&lt;=DATEVALUE("10/1/20"&amp;RIGHT(BM$1,2)),$U29&gt;=DATEVALUE("9/30/20"&amp;RIGHT(BN$1,2)))),
IF(AND($T29&gt;=DATEVALUE("10/1/20"&amp;RIGHT(BM$1,2)),$U29&lt;=DATEVALUE("9/30/20"&amp;RIGHT(BN$1,2))),NETWORKDAYS($T29,$U29,Holidays!$J$3:$J$937),
IF(AND($T29&lt;DATEVALUE("10/1/20"&amp;RIGHT(BM$1,2)),$U29&lt;=DATEVALUE("9/30/20"&amp;RIGHT(BN$1,2))),NETWORKDAYS(DATEVALUE("10/1/20"&amp;RIGHT(BM$1,2)),$U29,Holidays!$J$3:$J$937),
IF($T29&lt;DATEVALUE("10/1/20"&amp;RIGHT(BM$1,2)),NETWORKDAYS(DATEVALUE("10/1/20"&amp;RIGHT(BM$1,2)),DATEVALUE("9/30/20"&amp;RIGHT(BN$1,2)),Holidays!$J$3:$J$937),
IF($T29&gt;=DATEVALUE("10/1/20"&amp;RIGHT(BM$1,2)),NETWORKDAYS($T29,DATEVALUE("9/30/20"&amp;RIGHT(BN$1,2)),Holidays!$J$3:$J$937),"")))),"")/(NETWORKDAYS($T29,$U29,Holidays!$J$3:$J$937)),0))</f>
        <v>0</v>
      </c>
      <c r="BO29" s="87">
        <f>IF($Q29="","",IFERROR(IF(OR(AND($T29&gt;=DATEVALUE("10/1/20"&amp;RIGHT(BN$1,2)),$T29&lt;=DATEVALUE("9/30/20"&amp;RIGHT(BO$1,2))),AND($U29&gt;=DATEVALUE("10/1/20"&amp;RIGHT(BN$1,2)),$U29&lt;=DATEVALUE("9/30/20"&amp;RIGHT(BO$1,2))),AND($T29&lt;=DATEVALUE("10/1/20"&amp;RIGHT(BN$1,2)),$U29&gt;=DATEVALUE("9/30/20"&amp;RIGHT(BO$1,2)))),
IF(AND($T29&gt;=DATEVALUE("10/1/20"&amp;RIGHT(BN$1,2)),$U29&lt;=DATEVALUE("9/30/20"&amp;RIGHT(BO$1,2))),NETWORKDAYS($T29,$U29,Holidays!$J$3:$J$937),
IF(AND($T29&lt;DATEVALUE("10/1/20"&amp;RIGHT(BN$1,2)),$U29&lt;=DATEVALUE("9/30/20"&amp;RIGHT(BO$1,2))),NETWORKDAYS(DATEVALUE("10/1/20"&amp;RIGHT(BN$1,2)),$U29,Holidays!$J$3:$J$937),
IF($T29&lt;DATEVALUE("10/1/20"&amp;RIGHT(BN$1,2)),NETWORKDAYS(DATEVALUE("10/1/20"&amp;RIGHT(BN$1,2)),DATEVALUE("9/30/20"&amp;RIGHT(BO$1,2)),Holidays!$J$3:$J$937),
IF($T29&gt;=DATEVALUE("10/1/20"&amp;RIGHT(BN$1,2)),NETWORKDAYS($T29,DATEVALUE("9/30/20"&amp;RIGHT(BO$1,2)),Holidays!$J$3:$J$937),"")))),"")/(NETWORKDAYS($T29,$U29,Holidays!$J$3:$J$937)),0))</f>
        <v>0</v>
      </c>
      <c r="BP29" s="87">
        <f>IF($Q29="","",IFERROR(IF(OR(AND($T29&gt;=DATEVALUE("10/1/20"&amp;RIGHT(BO$1,2)),$T29&lt;=DATEVALUE("9/30/20"&amp;RIGHT(BP$1,2))),AND($U29&gt;=DATEVALUE("10/1/20"&amp;RIGHT(BO$1,2)),$U29&lt;=DATEVALUE("9/30/20"&amp;RIGHT(BP$1,2))),AND($T29&lt;=DATEVALUE("10/1/20"&amp;RIGHT(BO$1,2)),$U29&gt;=DATEVALUE("9/30/20"&amp;RIGHT(BP$1,2)))),
IF(AND($T29&gt;=DATEVALUE("10/1/20"&amp;RIGHT(BO$1,2)),$U29&lt;=DATEVALUE("9/30/20"&amp;RIGHT(BP$1,2))),NETWORKDAYS($T29,$U29,Holidays!$J$3:$J$937),
IF(AND($T29&lt;DATEVALUE("10/1/20"&amp;RIGHT(BO$1,2)),$U29&lt;=DATEVALUE("9/30/20"&amp;RIGHT(BP$1,2))),NETWORKDAYS(DATEVALUE("10/1/20"&amp;RIGHT(BO$1,2)),$U29,Holidays!$J$3:$J$937),
IF($T29&lt;DATEVALUE("10/1/20"&amp;RIGHT(BO$1,2)),NETWORKDAYS(DATEVALUE("10/1/20"&amp;RIGHT(BO$1,2)),DATEVALUE("9/30/20"&amp;RIGHT(BP$1,2)),Holidays!$J$3:$J$937),
IF($T29&gt;=DATEVALUE("10/1/20"&amp;RIGHT(BO$1,2)),NETWORKDAYS($T29,DATEVALUE("9/30/20"&amp;RIGHT(BP$1,2)),Holidays!$J$3:$J$937),"")))),"")/(NETWORKDAYS($T29,$U29,Holidays!$J$3:$J$937)),0))</f>
        <v>0</v>
      </c>
      <c r="BQ29" s="87">
        <f>IF($Q29="","",IFERROR(IF(OR(AND($T29&gt;=DATEVALUE("10/1/20"&amp;RIGHT(BP$1,2)),$T29&lt;=DATEVALUE("9/30/20"&amp;RIGHT(BQ$1,2))),AND($U29&gt;=DATEVALUE("10/1/20"&amp;RIGHT(BP$1,2)),$U29&lt;=DATEVALUE("9/30/20"&amp;RIGHT(BQ$1,2))),AND($T29&lt;=DATEVALUE("10/1/20"&amp;RIGHT(BP$1,2)),$U29&gt;=DATEVALUE("9/30/20"&amp;RIGHT(BQ$1,2)))),
IF(AND($T29&gt;=DATEVALUE("10/1/20"&amp;RIGHT(BP$1,2)),$U29&lt;=DATEVALUE("9/30/20"&amp;RIGHT(BQ$1,2))),NETWORKDAYS($T29,$U29,Holidays!$J$3:$J$937),
IF(AND($T29&lt;DATEVALUE("10/1/20"&amp;RIGHT(BP$1,2)),$U29&lt;=DATEVALUE("9/30/20"&amp;RIGHT(BQ$1,2))),NETWORKDAYS(DATEVALUE("10/1/20"&amp;RIGHT(BP$1,2)),$U29,Holidays!$J$3:$J$937),
IF($T29&lt;DATEVALUE("10/1/20"&amp;RIGHT(BP$1,2)),NETWORKDAYS(DATEVALUE("10/1/20"&amp;RIGHT(BP$1,2)),DATEVALUE("9/30/20"&amp;RIGHT(BQ$1,2)),Holidays!$J$3:$J$937),
IF($T29&gt;=DATEVALUE("10/1/20"&amp;RIGHT(BP$1,2)),NETWORKDAYS($T29,DATEVALUE("9/30/20"&amp;RIGHT(BQ$1,2)),Holidays!$J$3:$J$937),"")))),"")/(NETWORKDAYS($T29,$U29,Holidays!$J$3:$J$937)),0))</f>
        <v>0</v>
      </c>
      <c r="BR29" s="87">
        <f>IF($Q29="","",IFERROR(IF(OR(AND($T29&gt;=DATEVALUE("10/1/20"&amp;RIGHT(BQ$1,2)),$T29&lt;=DATEVALUE("9/30/20"&amp;RIGHT(BR$1,2))),AND($U29&gt;=DATEVALUE("10/1/20"&amp;RIGHT(BQ$1,2)),$U29&lt;=DATEVALUE("9/30/20"&amp;RIGHT(BR$1,2))),AND($T29&lt;=DATEVALUE("10/1/20"&amp;RIGHT(BQ$1,2)),$U29&gt;=DATEVALUE("9/30/20"&amp;RIGHT(BR$1,2)))),
IF(AND($T29&gt;=DATEVALUE("10/1/20"&amp;RIGHT(BQ$1,2)),$U29&lt;=DATEVALUE("9/30/20"&amp;RIGHT(BR$1,2))),NETWORKDAYS($T29,$U29,Holidays!$J$3:$J$937),
IF(AND($T29&lt;DATEVALUE("10/1/20"&amp;RIGHT(BQ$1,2)),$U29&lt;=DATEVALUE("9/30/20"&amp;RIGHT(BR$1,2))),NETWORKDAYS(DATEVALUE("10/1/20"&amp;RIGHT(BQ$1,2)),$U29,Holidays!$J$3:$J$937),
IF($T29&lt;DATEVALUE("10/1/20"&amp;RIGHT(BQ$1,2)),NETWORKDAYS(DATEVALUE("10/1/20"&amp;RIGHT(BQ$1,2)),DATEVALUE("9/30/20"&amp;RIGHT(BR$1,2)),Holidays!$J$3:$J$937),
IF($T29&gt;=DATEVALUE("10/1/20"&amp;RIGHT(BQ$1,2)),NETWORKDAYS($T29,DATEVALUE("9/30/20"&amp;RIGHT(BR$1,2)),Holidays!$J$3:$J$937),"")))),"")/(NETWORKDAYS($T29,$U29,Holidays!$J$3:$J$937)),0))</f>
        <v>0</v>
      </c>
      <c r="BS29" s="87">
        <f>IF($Q29="","",IFERROR(IF(OR(AND($T29&gt;=DATEVALUE("10/1/20"&amp;RIGHT(BR$1,2)),$T29&lt;=DATEVALUE("9/30/20"&amp;RIGHT(BS$1,2))),AND($U29&gt;=DATEVALUE("10/1/20"&amp;RIGHT(BR$1,2)),$U29&lt;=DATEVALUE("9/30/20"&amp;RIGHT(BS$1,2))),AND($T29&lt;=DATEVALUE("10/1/20"&amp;RIGHT(BR$1,2)),$U29&gt;=DATEVALUE("9/30/20"&amp;RIGHT(BS$1,2)))),
IF(AND($T29&gt;=DATEVALUE("10/1/20"&amp;RIGHT(BR$1,2)),$U29&lt;=DATEVALUE("9/30/20"&amp;RIGHT(BS$1,2))),NETWORKDAYS($T29,$U29,Holidays!$J$3:$J$937),
IF(AND($T29&lt;DATEVALUE("10/1/20"&amp;RIGHT(BR$1,2)),$U29&lt;=DATEVALUE("9/30/20"&amp;RIGHT(BS$1,2))),NETWORKDAYS(DATEVALUE("10/1/20"&amp;RIGHT(BR$1,2)),$U29,Holidays!$J$3:$J$937),
IF($T29&lt;DATEVALUE("10/1/20"&amp;RIGHT(BR$1,2)),NETWORKDAYS(DATEVALUE("10/1/20"&amp;RIGHT(BR$1,2)),DATEVALUE("9/30/20"&amp;RIGHT(BS$1,2)),Holidays!$J$3:$J$937),
IF($T29&gt;=DATEVALUE("10/1/20"&amp;RIGHT(BR$1,2)),NETWORKDAYS($T29,DATEVALUE("9/30/20"&amp;RIGHT(BS$1,2)),Holidays!$J$3:$J$937),"")))),"")/(NETWORKDAYS($T29,$U29,Holidays!$J$3:$J$937)),0))</f>
        <v>0</v>
      </c>
      <c r="BT29" s="87">
        <f>IF($Q29="","",IFERROR(IF(OR(AND($T29&gt;=DATEVALUE("10/1/20"&amp;RIGHT(BS$1,2)),$T29&lt;=DATEVALUE("9/30/20"&amp;RIGHT(BT$1,2))),AND($U29&gt;=DATEVALUE("10/1/20"&amp;RIGHT(BS$1,2)),$U29&lt;=DATEVALUE("9/30/20"&amp;RIGHT(BT$1,2))),AND($T29&lt;=DATEVALUE("10/1/20"&amp;RIGHT(BS$1,2)),$U29&gt;=DATEVALUE("9/30/20"&amp;RIGHT(BT$1,2)))),
IF(AND($T29&gt;=DATEVALUE("10/1/20"&amp;RIGHT(BS$1,2)),$U29&lt;=DATEVALUE("9/30/20"&amp;RIGHT(BT$1,2))),NETWORKDAYS($T29,$U29,Holidays!$J$3:$J$937),
IF(AND($T29&lt;DATEVALUE("10/1/20"&amp;RIGHT(BS$1,2)),$U29&lt;=DATEVALUE("9/30/20"&amp;RIGHT(BT$1,2))),NETWORKDAYS(DATEVALUE("10/1/20"&amp;RIGHT(BS$1,2)),$U29,Holidays!$J$3:$J$937),
IF($T29&lt;DATEVALUE("10/1/20"&amp;RIGHT(BS$1,2)),NETWORKDAYS(DATEVALUE("10/1/20"&amp;RIGHT(BS$1,2)),DATEVALUE("9/30/20"&amp;RIGHT(BT$1,2)),Holidays!$J$3:$J$937),
IF($T29&gt;=DATEVALUE("10/1/20"&amp;RIGHT(BS$1,2)),NETWORKDAYS($T29,DATEVALUE("9/30/20"&amp;RIGHT(BT$1,2)),Holidays!$J$3:$J$937),"")))),"")/(NETWORKDAYS($T29,$U29,Holidays!$J$3:$J$937)),0))</f>
        <v>0.94399999999999995</v>
      </c>
      <c r="BU29" s="87">
        <f>IF($Q29="","",IFERROR(IF(OR(AND($T29&gt;=DATEVALUE("10/1/20"&amp;RIGHT(BT$1,2)),$T29&lt;=DATEVALUE("9/30/20"&amp;RIGHT(BU$1,2))),AND($U29&gt;=DATEVALUE("10/1/20"&amp;RIGHT(BT$1,2)),$U29&lt;=DATEVALUE("9/30/20"&amp;RIGHT(BU$1,2))),AND($T29&lt;=DATEVALUE("10/1/20"&amp;RIGHT(BT$1,2)),$U29&gt;=DATEVALUE("9/30/20"&amp;RIGHT(BU$1,2)))),
IF(AND($T29&gt;=DATEVALUE("10/1/20"&amp;RIGHT(BT$1,2)),$U29&lt;=DATEVALUE("9/30/20"&amp;RIGHT(BU$1,2))),NETWORKDAYS($T29,$U29,Holidays!$J$3:$J$937),
IF(AND($T29&lt;DATEVALUE("10/1/20"&amp;RIGHT(BT$1,2)),$U29&lt;=DATEVALUE("9/30/20"&amp;RIGHT(BU$1,2))),NETWORKDAYS(DATEVALUE("10/1/20"&amp;RIGHT(BT$1,2)),$U29,Holidays!$J$3:$J$937),
IF($T29&lt;DATEVALUE("10/1/20"&amp;RIGHT(BT$1,2)),NETWORKDAYS(DATEVALUE("10/1/20"&amp;RIGHT(BT$1,2)),DATEVALUE("9/30/20"&amp;RIGHT(BU$1,2)),Holidays!$J$3:$J$937),
IF($T29&gt;=DATEVALUE("10/1/20"&amp;RIGHT(BT$1,2)),NETWORKDAYS($T29,DATEVALUE("9/30/20"&amp;RIGHT(BU$1,2)),Holidays!$J$3:$J$937),"")))),"")/(NETWORKDAYS($T29,$U29,Holidays!$J$3:$J$937)),0))</f>
        <v>5.6000000000000001E-2</v>
      </c>
      <c r="BV29" s="87">
        <f>IF($Q29="","",IFERROR(IF(OR(AND($T29&gt;=DATEVALUE("10/1/20"&amp;RIGHT(BU$1,2)),$T29&lt;=DATEVALUE("9/30/20"&amp;RIGHT(BV$1,2))),AND($U29&gt;=DATEVALUE("10/1/20"&amp;RIGHT(BU$1,2)),$U29&lt;=DATEVALUE("9/30/20"&amp;RIGHT(BV$1,2))),AND($T29&lt;=DATEVALUE("10/1/20"&amp;RIGHT(BU$1,2)),$U29&gt;=DATEVALUE("9/30/20"&amp;RIGHT(BV$1,2)))),
IF(AND($T29&gt;=DATEVALUE("10/1/20"&amp;RIGHT(BU$1,2)),$U29&lt;=DATEVALUE("9/30/20"&amp;RIGHT(BV$1,2))),NETWORKDAYS($T29,$U29,Holidays!$J$3:$J$937),
IF(AND($T29&lt;DATEVALUE("10/1/20"&amp;RIGHT(BU$1,2)),$U29&lt;=DATEVALUE("9/30/20"&amp;RIGHT(BV$1,2))),NETWORKDAYS(DATEVALUE("10/1/20"&amp;RIGHT(BU$1,2)),$U29,Holidays!$J$3:$J$937),
IF($T29&lt;DATEVALUE("10/1/20"&amp;RIGHT(BU$1,2)),NETWORKDAYS(DATEVALUE("10/1/20"&amp;RIGHT(BU$1,2)),DATEVALUE("9/30/20"&amp;RIGHT(BV$1,2)),Holidays!$J$3:$J$937),
IF($T29&gt;=DATEVALUE("10/1/20"&amp;RIGHT(BU$1,2)),NETWORKDAYS($T29,DATEVALUE("9/30/20"&amp;RIGHT(BV$1,2)),Holidays!$J$3:$J$937),"")))),"")/(NETWORKDAYS($T29,$U29,Holidays!$J$3:$J$937)),0))</f>
        <v>0</v>
      </c>
      <c r="BW29" s="87">
        <f>IF($Q29="","",IFERROR(IF(OR(AND($T29&gt;=DATEVALUE("10/1/20"&amp;RIGHT(BV$1,2)),$T29&lt;=DATEVALUE("9/30/20"&amp;RIGHT(BW$1,2))),AND($U29&gt;=DATEVALUE("10/1/20"&amp;RIGHT(BV$1,2)),$U29&lt;=DATEVALUE("9/30/20"&amp;RIGHT(BW$1,2))),AND($T29&lt;=DATEVALUE("10/1/20"&amp;RIGHT(BV$1,2)),$U29&gt;=DATEVALUE("9/30/20"&amp;RIGHT(BW$1,2)))),
IF(AND($T29&gt;=DATEVALUE("10/1/20"&amp;RIGHT(BV$1,2)),$U29&lt;=DATEVALUE("9/30/20"&amp;RIGHT(BW$1,2))),NETWORKDAYS($T29,$U29,Holidays!$J$3:$J$937),
IF(AND($T29&lt;DATEVALUE("10/1/20"&amp;RIGHT(BV$1,2)),$U29&lt;=DATEVALUE("9/30/20"&amp;RIGHT(BW$1,2))),NETWORKDAYS(DATEVALUE("10/1/20"&amp;RIGHT(BV$1,2)),$U29,Holidays!$J$3:$J$937),
IF($T29&lt;DATEVALUE("10/1/20"&amp;RIGHT(BV$1,2)),NETWORKDAYS(DATEVALUE("10/1/20"&amp;RIGHT(BV$1,2)),DATEVALUE("9/30/20"&amp;RIGHT(BW$1,2)),Holidays!$J$3:$J$937),
IF($T29&gt;=DATEVALUE("10/1/20"&amp;RIGHT(BV$1,2)),NETWORKDAYS($T29,DATEVALUE("9/30/20"&amp;RIGHT(BW$1,2)),Holidays!$J$3:$J$937),"")))),"")/(NETWORKDAYS($T29,$U29,Holidays!$J$3:$J$937)),0))</f>
        <v>0</v>
      </c>
      <c r="BX29" s="87">
        <f>IF($Q29="","",IFERROR(IF(OR(AND($T29&gt;=DATEVALUE("10/1/20"&amp;RIGHT(BW$1,2)),$T29&lt;=DATEVALUE("9/30/20"&amp;RIGHT(BX$1,2))),AND($U29&gt;=DATEVALUE("10/1/20"&amp;RIGHT(BW$1,2)),$U29&lt;=DATEVALUE("9/30/20"&amp;RIGHT(BX$1,2))),AND($T29&lt;=DATEVALUE("10/1/20"&amp;RIGHT(BW$1,2)),$U29&gt;=DATEVALUE("9/30/20"&amp;RIGHT(BX$1,2)))),
IF(AND($T29&gt;=DATEVALUE("10/1/20"&amp;RIGHT(BW$1,2)),$U29&lt;=DATEVALUE("9/30/20"&amp;RIGHT(BX$1,2))),NETWORKDAYS($T29,$U29,Holidays!$J$3:$J$937),
IF(AND($T29&lt;DATEVALUE("10/1/20"&amp;RIGHT(BW$1,2)),$U29&lt;=DATEVALUE("9/30/20"&amp;RIGHT(BX$1,2))),NETWORKDAYS(DATEVALUE("10/1/20"&amp;RIGHT(BW$1,2)),$U29,Holidays!$J$3:$J$937),
IF($T29&lt;DATEVALUE("10/1/20"&amp;RIGHT(BW$1,2)),NETWORKDAYS(DATEVALUE("10/1/20"&amp;RIGHT(BW$1,2)),DATEVALUE("9/30/20"&amp;RIGHT(BX$1,2)),Holidays!$J$3:$J$937),
IF($T29&gt;=DATEVALUE("10/1/20"&amp;RIGHT(BW$1,2)),NETWORKDAYS($T29,DATEVALUE("9/30/20"&amp;RIGHT(BX$1,2)),Holidays!$J$3:$J$937),"")))),"")/(NETWORKDAYS($T29,$U29,Holidays!$J$3:$J$937)),0))</f>
        <v>0</v>
      </c>
      <c r="BY29" s="87">
        <f>IF($Q29="","",IFERROR(IF(OR(AND($T29&gt;=DATEVALUE("10/1/20"&amp;RIGHT(BX$1,2)),$T29&lt;=DATEVALUE("9/30/20"&amp;RIGHT(BY$1,2))),AND($U29&gt;=DATEVALUE("10/1/20"&amp;RIGHT(BX$1,2)),$U29&lt;=DATEVALUE("9/30/20"&amp;RIGHT(BY$1,2))),AND($T29&lt;=DATEVALUE("10/1/20"&amp;RIGHT(BX$1,2)),$U29&gt;=DATEVALUE("9/30/20"&amp;RIGHT(BY$1,2)))),
IF(AND($T29&gt;=DATEVALUE("10/1/20"&amp;RIGHT(BX$1,2)),$U29&lt;=DATEVALUE("9/30/20"&amp;RIGHT(BY$1,2))),NETWORKDAYS($T29,$U29,Holidays!$J$3:$J$937),
IF(AND($T29&lt;DATEVALUE("10/1/20"&amp;RIGHT(BX$1,2)),$U29&lt;=DATEVALUE("9/30/20"&amp;RIGHT(BY$1,2))),NETWORKDAYS(DATEVALUE("10/1/20"&amp;RIGHT(BX$1,2)),$U29,Holidays!$J$3:$J$937),
IF($T29&lt;DATEVALUE("10/1/20"&amp;RIGHT(BX$1,2)),NETWORKDAYS(DATEVALUE("10/1/20"&amp;RIGHT(BX$1,2)),DATEVALUE("9/30/20"&amp;RIGHT(BY$1,2)),Holidays!$J$3:$J$937),
IF($T29&gt;=DATEVALUE("10/1/20"&amp;RIGHT(BX$1,2)),NETWORKDAYS($T29,DATEVALUE("9/30/20"&amp;RIGHT(BY$1,2)),Holidays!$J$3:$J$937),"")))),"")/(NETWORKDAYS($T29,$U29,Holidays!$J$3:$J$937)),0))</f>
        <v>0</v>
      </c>
      <c r="BZ29" s="87">
        <f>IF($Q29="","",IFERROR(IF(OR(AND($T29&gt;=DATEVALUE("10/1/20"&amp;RIGHT(BY$1,2)),$T29&lt;=DATEVALUE("9/30/20"&amp;RIGHT(BZ$1,2))),AND($U29&gt;=DATEVALUE("10/1/20"&amp;RIGHT(BY$1,2)),$U29&lt;=DATEVALUE("9/30/20"&amp;RIGHT(BZ$1,2))),AND($T29&lt;=DATEVALUE("10/1/20"&amp;RIGHT(BY$1,2)),$U29&gt;=DATEVALUE("9/30/20"&amp;RIGHT(BZ$1,2)))),
IF(AND($T29&gt;=DATEVALUE("10/1/20"&amp;RIGHT(BY$1,2)),$U29&lt;=DATEVALUE("9/30/20"&amp;RIGHT(BZ$1,2))),NETWORKDAYS($T29,$U29,Holidays!$J$3:$J$937),
IF(AND($T29&lt;DATEVALUE("10/1/20"&amp;RIGHT(BY$1,2)),$U29&lt;=DATEVALUE("9/30/20"&amp;RIGHT(BZ$1,2))),NETWORKDAYS(DATEVALUE("10/1/20"&amp;RIGHT(BY$1,2)),$U29,Holidays!$J$3:$J$937),
IF($T29&lt;DATEVALUE("10/1/20"&amp;RIGHT(BY$1,2)),NETWORKDAYS(DATEVALUE("10/1/20"&amp;RIGHT(BY$1,2)),DATEVALUE("9/30/20"&amp;RIGHT(BZ$1,2)),Holidays!$J$3:$J$937),
IF($T29&gt;=DATEVALUE("10/1/20"&amp;RIGHT(BY$1,2)),NETWORKDAYS($T29,DATEVALUE("9/30/20"&amp;RIGHT(BZ$1,2)),Holidays!$J$3:$J$937),"")))),"")/(NETWORKDAYS($T29,$U29,Holidays!$J$3:$J$937)),0))</f>
        <v>0</v>
      </c>
      <c r="CA29" s="87">
        <f>IF($Q29="","",IFERROR(IF(OR(AND($T29&gt;=DATEVALUE("10/1/20"&amp;RIGHT(BZ$1,2)),$T29&lt;=DATEVALUE("9/30/20"&amp;RIGHT(CA$1,2))),AND($U29&gt;=DATEVALUE("10/1/20"&amp;RIGHT(BZ$1,2)),$U29&lt;=DATEVALUE("9/30/20"&amp;RIGHT(CA$1,2))),AND($T29&lt;=DATEVALUE("10/1/20"&amp;RIGHT(BZ$1,2)),$U29&gt;=DATEVALUE("9/30/20"&amp;RIGHT(CA$1,2)))),
IF(AND($T29&gt;=DATEVALUE("10/1/20"&amp;RIGHT(BZ$1,2)),$U29&lt;=DATEVALUE("9/30/20"&amp;RIGHT(CA$1,2))),NETWORKDAYS($T29,$U29,Holidays!$J$3:$J$937),
IF(AND($T29&lt;DATEVALUE("10/1/20"&amp;RIGHT(BZ$1,2)),$U29&lt;=DATEVALUE("9/30/20"&amp;RIGHT(CA$1,2))),NETWORKDAYS(DATEVALUE("10/1/20"&amp;RIGHT(BZ$1,2)),$U29,Holidays!$J$3:$J$937),
IF($T29&lt;DATEVALUE("10/1/20"&amp;RIGHT(BZ$1,2)),NETWORKDAYS(DATEVALUE("10/1/20"&amp;RIGHT(BZ$1,2)),DATEVALUE("9/30/20"&amp;RIGHT(CA$1,2)),Holidays!$J$3:$J$937),
IF($T29&gt;=DATEVALUE("10/1/20"&amp;RIGHT(BZ$1,2)),NETWORKDAYS($T29,DATEVALUE("9/30/20"&amp;RIGHT(CA$1,2)),Holidays!$J$3:$J$937),"")))),"")/(NETWORKDAYS($T29,$U29,Holidays!$J$3:$J$937)),0))</f>
        <v>0</v>
      </c>
      <c r="CB29" s="87">
        <f>IF($Q29="","",IFERROR(IF(OR(AND($T29&gt;=DATEVALUE("10/1/20"&amp;RIGHT(CA$1,2)),$T29&lt;=DATEVALUE("9/30/20"&amp;RIGHT(CB$1,2))),AND($U29&gt;=DATEVALUE("10/1/20"&amp;RIGHT(CA$1,2)),$U29&lt;=DATEVALUE("9/30/20"&amp;RIGHT(CB$1,2))),AND($T29&lt;=DATEVALUE("10/1/20"&amp;RIGHT(CA$1,2)),$U29&gt;=DATEVALUE("9/30/20"&amp;RIGHT(CB$1,2)))),
IF(AND($T29&gt;=DATEVALUE("10/1/20"&amp;RIGHT(CA$1,2)),$U29&lt;=DATEVALUE("9/30/20"&amp;RIGHT(CB$1,2))),NETWORKDAYS($T29,$U29,Holidays!$J$3:$J$937),
IF(AND($T29&lt;DATEVALUE("10/1/20"&amp;RIGHT(CA$1,2)),$U29&lt;=DATEVALUE("9/30/20"&amp;RIGHT(CB$1,2))),NETWORKDAYS(DATEVALUE("10/1/20"&amp;RIGHT(CA$1,2)),$U29,Holidays!$J$3:$J$937),
IF($T29&lt;DATEVALUE("10/1/20"&amp;RIGHT(CA$1,2)),NETWORKDAYS(DATEVALUE("10/1/20"&amp;RIGHT(CA$1,2)),DATEVALUE("9/30/20"&amp;RIGHT(CB$1,2)),Holidays!$J$3:$J$937),
IF($T29&gt;=DATEVALUE("10/1/20"&amp;RIGHT(CA$1,2)),NETWORKDAYS($T29,DATEVALUE("9/30/20"&amp;RIGHT(CB$1,2)),Holidays!$J$3:$J$937),"")))),"")/(NETWORKDAYS($T29,$U29,Holidays!$J$3:$J$937)),0))</f>
        <v>0</v>
      </c>
    </row>
    <row r="30" spans="1:81">
      <c r="A30" s="78" t="s">
        <v>262</v>
      </c>
      <c r="B30" s="79" t="s">
        <v>117</v>
      </c>
      <c r="C30" s="87" t="s">
        <v>177</v>
      </c>
      <c r="D30" s="87" t="s">
        <v>178</v>
      </c>
      <c r="E30" s="87"/>
      <c r="F30" s="87"/>
      <c r="G30" s="87" t="s">
        <v>122</v>
      </c>
      <c r="H30" s="108">
        <v>2200</v>
      </c>
      <c r="I30" s="87" t="s">
        <v>141</v>
      </c>
      <c r="J30" s="87" t="s">
        <v>124</v>
      </c>
      <c r="K30" s="108">
        <v>0</v>
      </c>
      <c r="L30" s="82">
        <f t="shared" si="4"/>
        <v>100</v>
      </c>
      <c r="M30" s="110">
        <f t="shared" si="5"/>
        <v>0</v>
      </c>
      <c r="N30" s="111">
        <f t="shared" si="12"/>
        <v>44000</v>
      </c>
      <c r="O30" s="110">
        <f t="shared" si="6"/>
        <v>0</v>
      </c>
      <c r="P30" s="110">
        <f t="shared" si="0"/>
        <v>44000</v>
      </c>
      <c r="Q30" s="108">
        <v>180</v>
      </c>
      <c r="R30" s="130">
        <f t="shared" si="7"/>
        <v>6.9945205479452053</v>
      </c>
      <c r="S30" s="107">
        <v>46492</v>
      </c>
      <c r="T30" s="83">
        <f>IF(NOT(Q30=""),IF(NOT($S30=""),$S30,#REF!),"")</f>
        <v>46492</v>
      </c>
      <c r="U30" s="83">
        <f t="shared" si="8"/>
        <v>46672</v>
      </c>
      <c r="V30" s="83">
        <f t="shared" si="11"/>
        <v>46744</v>
      </c>
      <c r="W30" s="83">
        <f t="shared" si="13"/>
        <v>46750</v>
      </c>
      <c r="X30" s="84">
        <f t="shared" si="9"/>
        <v>44000</v>
      </c>
      <c r="Y30" s="84">
        <f t="shared" si="10"/>
        <v>54771.561643835616</v>
      </c>
      <c r="AF30" s="87" t="s">
        <v>137</v>
      </c>
      <c r="AG30" s="87" t="s">
        <v>138</v>
      </c>
      <c r="AH30" s="103">
        <v>44942</v>
      </c>
      <c r="AL30" s="87">
        <f t="shared" ca="1" si="1"/>
        <v>0</v>
      </c>
      <c r="AN30" s="87">
        <f t="shared" ca="1" si="16"/>
        <v>0</v>
      </c>
      <c r="AO30" s="87">
        <f t="shared" ca="1" si="16"/>
        <v>0</v>
      </c>
      <c r="AP30" s="87">
        <f t="shared" ca="1" si="16"/>
        <v>0</v>
      </c>
      <c r="AQ30" s="87">
        <f t="shared" ca="1" si="16"/>
        <v>0</v>
      </c>
      <c r="AR30" s="87">
        <f t="shared" ca="1" si="16"/>
        <v>0</v>
      </c>
      <c r="AS30" s="87">
        <f t="shared" ca="1" si="16"/>
        <v>0</v>
      </c>
      <c r="AT30" s="87">
        <f t="shared" ca="1" si="16"/>
        <v>0</v>
      </c>
      <c r="AU30" s="87">
        <f t="shared" ca="1" si="16"/>
        <v>0</v>
      </c>
      <c r="AV30" s="87">
        <f t="shared" ca="1" si="16"/>
        <v>0</v>
      </c>
      <c r="AW30" s="87">
        <f t="shared" ca="1" si="16"/>
        <v>0</v>
      </c>
      <c r="AX30" s="87">
        <f t="shared" ca="1" si="17"/>
        <v>0</v>
      </c>
      <c r="AY30" s="87">
        <f t="shared" ca="1" si="17"/>
        <v>0</v>
      </c>
      <c r="AZ30" s="87">
        <f t="shared" ca="1" si="17"/>
        <v>0</v>
      </c>
      <c r="BA30" s="87">
        <f t="shared" ca="1" si="17"/>
        <v>0</v>
      </c>
      <c r="BB30" s="87">
        <f t="shared" ca="1" si="17"/>
        <v>0</v>
      </c>
      <c r="BC30" s="87">
        <f t="shared" ca="1" si="17"/>
        <v>0</v>
      </c>
      <c r="BD30" s="87">
        <f t="shared" ca="1" si="17"/>
        <v>0</v>
      </c>
      <c r="BE30" s="87">
        <f t="shared" ca="1" si="17"/>
        <v>0</v>
      </c>
      <c r="BF30" s="87">
        <f t="shared" ca="1" si="17"/>
        <v>0</v>
      </c>
      <c r="BG30" s="87">
        <f t="shared" ca="1" si="17"/>
        <v>0</v>
      </c>
      <c r="BI30" s="87">
        <f>IF($Q30="","",IFERROR(IF(OR(AND($T30&gt;=DATEVALUE("10/1/20"&amp;RIGHT(BH$1,2)),$T30&lt;=DATEVALUE("9/30/20"&amp;RIGHT(BI$1,2))),AND($U30&gt;=DATEVALUE("10/1/20"&amp;RIGHT(BH$1,2)),$U30&lt;=DATEVALUE("9/30/20"&amp;RIGHT(BI$1,2))),AND($T30&lt;=DATEVALUE("10/1/20"&amp;RIGHT(BH$1,2)),$U30&gt;=DATEVALUE("9/30/20"&amp;RIGHT(BI$1,2)))),
IF(AND($T30&gt;=DATEVALUE("10/1/20"&amp;RIGHT(BH$1,2)),$U30&lt;=DATEVALUE("9/30/20"&amp;RIGHT(BI$1,2))),NETWORKDAYS($T30,$U30,Holidays!$J$3:$J$937),
IF(AND($T30&lt;DATEVALUE("10/1/20"&amp;RIGHT(BH$1,2)),$U30&lt;=DATEVALUE("9/30/20"&amp;RIGHT(BI$1,2))),NETWORKDAYS(DATEVALUE("10/1/20"&amp;RIGHT(BH$1,2)),$U30,Holidays!$J$3:$J$937),
IF($T30&lt;DATEVALUE("10/1/20"&amp;RIGHT(BH$1,2)),NETWORKDAYS(DATEVALUE("10/1/20"&amp;RIGHT(BH$1,2)),DATEVALUE("9/30/20"&amp;RIGHT(BI$1,2)),Holidays!$J$3:$J$937),
IF($T30&gt;=DATEVALUE("10/1/20"&amp;RIGHT(BH$1,2)),NETWORKDAYS($T30,DATEVALUE("9/30/20"&amp;RIGHT(BI$1,2)),Holidays!$J$3:$J$937),"")))),"")/(NETWORKDAYS($T30,$U30,Holidays!$J$3:$J$937)),0))</f>
        <v>0</v>
      </c>
      <c r="BJ30" s="87">
        <f>IF($Q30="","",IFERROR(IF(OR(AND($T30&gt;=DATEVALUE("10/1/20"&amp;RIGHT(BI$1,2)),$T30&lt;=DATEVALUE("9/30/20"&amp;RIGHT(BJ$1,2))),AND($U30&gt;=DATEVALUE("10/1/20"&amp;RIGHT(BI$1,2)),$U30&lt;=DATEVALUE("9/30/20"&amp;RIGHT(BJ$1,2))),AND($T30&lt;=DATEVALUE("10/1/20"&amp;RIGHT(BI$1,2)),$U30&gt;=DATEVALUE("9/30/20"&amp;RIGHT(BJ$1,2)))),
IF(AND($T30&gt;=DATEVALUE("10/1/20"&amp;RIGHT(BI$1,2)),$U30&lt;=DATEVALUE("9/30/20"&amp;RIGHT(BJ$1,2))),NETWORKDAYS($T30,$U30,Holidays!$J$3:$J$937),
IF(AND($T30&lt;DATEVALUE("10/1/20"&amp;RIGHT(BI$1,2)),$U30&lt;=DATEVALUE("9/30/20"&amp;RIGHT(BJ$1,2))),NETWORKDAYS(DATEVALUE("10/1/20"&amp;RIGHT(BI$1,2)),$U30,Holidays!$J$3:$J$937),
IF($T30&lt;DATEVALUE("10/1/20"&amp;RIGHT(BI$1,2)),NETWORKDAYS(DATEVALUE("10/1/20"&amp;RIGHT(BI$1,2)),DATEVALUE("9/30/20"&amp;RIGHT(BJ$1,2)),Holidays!$J$3:$J$937),
IF($T30&gt;=DATEVALUE("10/1/20"&amp;RIGHT(BI$1,2)),NETWORKDAYS($T30,DATEVALUE("9/30/20"&amp;RIGHT(BJ$1,2)),Holidays!$J$3:$J$937),"")))),"")/(NETWORKDAYS($T30,$U30,Holidays!$J$3:$J$937)),0))</f>
        <v>0</v>
      </c>
      <c r="BK30" s="87">
        <f>IF($Q30="","",IFERROR(IF(OR(AND($T30&gt;=DATEVALUE("10/1/20"&amp;RIGHT(BJ$1,2)),$T30&lt;=DATEVALUE("9/30/20"&amp;RIGHT(BK$1,2))),AND($U30&gt;=DATEVALUE("10/1/20"&amp;RIGHT(BJ$1,2)),$U30&lt;=DATEVALUE("9/30/20"&amp;RIGHT(BK$1,2))),AND($T30&lt;=DATEVALUE("10/1/20"&amp;RIGHT(BJ$1,2)),$U30&gt;=DATEVALUE("9/30/20"&amp;RIGHT(BK$1,2)))),
IF(AND($T30&gt;=DATEVALUE("10/1/20"&amp;RIGHT(BJ$1,2)),$U30&lt;=DATEVALUE("9/30/20"&amp;RIGHT(BK$1,2))),NETWORKDAYS($T30,$U30,Holidays!$J$3:$J$937),
IF(AND($T30&lt;DATEVALUE("10/1/20"&amp;RIGHT(BJ$1,2)),$U30&lt;=DATEVALUE("9/30/20"&amp;RIGHT(BK$1,2))),NETWORKDAYS(DATEVALUE("10/1/20"&amp;RIGHT(BJ$1,2)),$U30,Holidays!$J$3:$J$937),
IF($T30&lt;DATEVALUE("10/1/20"&amp;RIGHT(BJ$1,2)),NETWORKDAYS(DATEVALUE("10/1/20"&amp;RIGHT(BJ$1,2)),DATEVALUE("9/30/20"&amp;RIGHT(BK$1,2)),Holidays!$J$3:$J$937),
IF($T30&gt;=DATEVALUE("10/1/20"&amp;RIGHT(BJ$1,2)),NETWORKDAYS($T30,DATEVALUE("9/30/20"&amp;RIGHT(BK$1,2)),Holidays!$J$3:$J$937),"")))),"")/(NETWORKDAYS($T30,$U30,Holidays!$J$3:$J$937)),0))</f>
        <v>0</v>
      </c>
      <c r="BL30" s="87">
        <f>IF($Q30="","",IFERROR(IF(OR(AND($T30&gt;=DATEVALUE("10/1/20"&amp;RIGHT(BK$1,2)),$T30&lt;=DATEVALUE("9/30/20"&amp;RIGHT(BL$1,2))),AND($U30&gt;=DATEVALUE("10/1/20"&amp;RIGHT(BK$1,2)),$U30&lt;=DATEVALUE("9/30/20"&amp;RIGHT(BL$1,2))),AND($T30&lt;=DATEVALUE("10/1/20"&amp;RIGHT(BK$1,2)),$U30&gt;=DATEVALUE("9/30/20"&amp;RIGHT(BL$1,2)))),
IF(AND($T30&gt;=DATEVALUE("10/1/20"&amp;RIGHT(BK$1,2)),$U30&lt;=DATEVALUE("9/30/20"&amp;RIGHT(BL$1,2))),NETWORKDAYS($T30,$U30,Holidays!$J$3:$J$937),
IF(AND($T30&lt;DATEVALUE("10/1/20"&amp;RIGHT(BK$1,2)),$U30&lt;=DATEVALUE("9/30/20"&amp;RIGHT(BL$1,2))),NETWORKDAYS(DATEVALUE("10/1/20"&amp;RIGHT(BK$1,2)),$U30,Holidays!$J$3:$J$937),
IF($T30&lt;DATEVALUE("10/1/20"&amp;RIGHT(BK$1,2)),NETWORKDAYS(DATEVALUE("10/1/20"&amp;RIGHT(BK$1,2)),DATEVALUE("9/30/20"&amp;RIGHT(BL$1,2)),Holidays!$J$3:$J$937),
IF($T30&gt;=DATEVALUE("10/1/20"&amp;RIGHT(BK$1,2)),NETWORKDAYS($T30,DATEVALUE("9/30/20"&amp;RIGHT(BL$1,2)),Holidays!$J$3:$J$937),"")))),"")/(NETWORKDAYS($T30,$U30,Holidays!$J$3:$J$937)),0))</f>
        <v>0</v>
      </c>
      <c r="BM30" s="87">
        <f>IF($Q30="","",IFERROR(IF(OR(AND($T30&gt;=DATEVALUE("10/1/20"&amp;RIGHT(BL$1,2)),$T30&lt;=DATEVALUE("9/30/20"&amp;RIGHT(BM$1,2))),AND($U30&gt;=DATEVALUE("10/1/20"&amp;RIGHT(BL$1,2)),$U30&lt;=DATEVALUE("9/30/20"&amp;RIGHT(BM$1,2))),AND($T30&lt;=DATEVALUE("10/1/20"&amp;RIGHT(BL$1,2)),$U30&gt;=DATEVALUE("9/30/20"&amp;RIGHT(BM$1,2)))),
IF(AND($T30&gt;=DATEVALUE("10/1/20"&amp;RIGHT(BL$1,2)),$U30&lt;=DATEVALUE("9/30/20"&amp;RIGHT(BM$1,2))),NETWORKDAYS($T30,$U30,Holidays!$J$3:$J$937),
IF(AND($T30&lt;DATEVALUE("10/1/20"&amp;RIGHT(BL$1,2)),$U30&lt;=DATEVALUE("9/30/20"&amp;RIGHT(BM$1,2))),NETWORKDAYS(DATEVALUE("10/1/20"&amp;RIGHT(BL$1,2)),$U30,Holidays!$J$3:$J$937),
IF($T30&lt;DATEVALUE("10/1/20"&amp;RIGHT(BL$1,2)),NETWORKDAYS(DATEVALUE("10/1/20"&amp;RIGHT(BL$1,2)),DATEVALUE("9/30/20"&amp;RIGHT(BM$1,2)),Holidays!$J$3:$J$937),
IF($T30&gt;=DATEVALUE("10/1/20"&amp;RIGHT(BL$1,2)),NETWORKDAYS($T30,DATEVALUE("9/30/20"&amp;RIGHT(BM$1,2)),Holidays!$J$3:$J$937),"")))),"")/(NETWORKDAYS($T30,$U30,Holidays!$J$3:$J$937)),0))</f>
        <v>0</v>
      </c>
      <c r="BN30" s="87">
        <f>IF($Q30="","",IFERROR(IF(OR(AND($T30&gt;=DATEVALUE("10/1/20"&amp;RIGHT(BM$1,2)),$T30&lt;=DATEVALUE("9/30/20"&amp;RIGHT(BN$1,2))),AND($U30&gt;=DATEVALUE("10/1/20"&amp;RIGHT(BM$1,2)),$U30&lt;=DATEVALUE("9/30/20"&amp;RIGHT(BN$1,2))),AND($T30&lt;=DATEVALUE("10/1/20"&amp;RIGHT(BM$1,2)),$U30&gt;=DATEVALUE("9/30/20"&amp;RIGHT(BN$1,2)))),
IF(AND($T30&gt;=DATEVALUE("10/1/20"&amp;RIGHT(BM$1,2)),$U30&lt;=DATEVALUE("9/30/20"&amp;RIGHT(BN$1,2))),NETWORKDAYS($T30,$U30,Holidays!$J$3:$J$937),
IF(AND($T30&lt;DATEVALUE("10/1/20"&amp;RIGHT(BM$1,2)),$U30&lt;=DATEVALUE("9/30/20"&amp;RIGHT(BN$1,2))),NETWORKDAYS(DATEVALUE("10/1/20"&amp;RIGHT(BM$1,2)),$U30,Holidays!$J$3:$J$937),
IF($T30&lt;DATEVALUE("10/1/20"&amp;RIGHT(BM$1,2)),NETWORKDAYS(DATEVALUE("10/1/20"&amp;RIGHT(BM$1,2)),DATEVALUE("9/30/20"&amp;RIGHT(BN$1,2)),Holidays!$J$3:$J$937),
IF($T30&gt;=DATEVALUE("10/1/20"&amp;RIGHT(BM$1,2)),NETWORKDAYS($T30,DATEVALUE("9/30/20"&amp;RIGHT(BN$1,2)),Holidays!$J$3:$J$937),"")))),"")/(NETWORKDAYS($T30,$U30,Holidays!$J$3:$J$937)),0))</f>
        <v>0</v>
      </c>
      <c r="BO30" s="87">
        <f>IF($Q30="","",IFERROR(IF(OR(AND($T30&gt;=DATEVALUE("10/1/20"&amp;RIGHT(BN$1,2)),$T30&lt;=DATEVALUE("9/30/20"&amp;RIGHT(BO$1,2))),AND($U30&gt;=DATEVALUE("10/1/20"&amp;RIGHT(BN$1,2)),$U30&lt;=DATEVALUE("9/30/20"&amp;RIGHT(BO$1,2))),AND($T30&lt;=DATEVALUE("10/1/20"&amp;RIGHT(BN$1,2)),$U30&gt;=DATEVALUE("9/30/20"&amp;RIGHT(BO$1,2)))),
IF(AND($T30&gt;=DATEVALUE("10/1/20"&amp;RIGHT(BN$1,2)),$U30&lt;=DATEVALUE("9/30/20"&amp;RIGHT(BO$1,2))),NETWORKDAYS($T30,$U30,Holidays!$J$3:$J$937),
IF(AND($T30&lt;DATEVALUE("10/1/20"&amp;RIGHT(BN$1,2)),$U30&lt;=DATEVALUE("9/30/20"&amp;RIGHT(BO$1,2))),NETWORKDAYS(DATEVALUE("10/1/20"&amp;RIGHT(BN$1,2)),$U30,Holidays!$J$3:$J$937),
IF($T30&lt;DATEVALUE("10/1/20"&amp;RIGHT(BN$1,2)),NETWORKDAYS(DATEVALUE("10/1/20"&amp;RIGHT(BN$1,2)),DATEVALUE("9/30/20"&amp;RIGHT(BO$1,2)),Holidays!$J$3:$J$937),
IF($T30&gt;=DATEVALUE("10/1/20"&amp;RIGHT(BN$1,2)),NETWORKDAYS($T30,DATEVALUE("9/30/20"&amp;RIGHT(BO$1,2)),Holidays!$J$3:$J$937),"")))),"")/(NETWORKDAYS($T30,$U30,Holidays!$J$3:$J$937)),0))</f>
        <v>0</v>
      </c>
      <c r="BP30" s="87">
        <f>IF($Q30="","",IFERROR(IF(OR(AND($T30&gt;=DATEVALUE("10/1/20"&amp;RIGHT(BO$1,2)),$T30&lt;=DATEVALUE("9/30/20"&amp;RIGHT(BP$1,2))),AND($U30&gt;=DATEVALUE("10/1/20"&amp;RIGHT(BO$1,2)),$U30&lt;=DATEVALUE("9/30/20"&amp;RIGHT(BP$1,2))),AND($T30&lt;=DATEVALUE("10/1/20"&amp;RIGHT(BO$1,2)),$U30&gt;=DATEVALUE("9/30/20"&amp;RIGHT(BP$1,2)))),
IF(AND($T30&gt;=DATEVALUE("10/1/20"&amp;RIGHT(BO$1,2)),$U30&lt;=DATEVALUE("9/30/20"&amp;RIGHT(BP$1,2))),NETWORKDAYS($T30,$U30,Holidays!$J$3:$J$937),
IF(AND($T30&lt;DATEVALUE("10/1/20"&amp;RIGHT(BO$1,2)),$U30&lt;=DATEVALUE("9/30/20"&amp;RIGHT(BP$1,2))),NETWORKDAYS(DATEVALUE("10/1/20"&amp;RIGHT(BO$1,2)),$U30,Holidays!$J$3:$J$937),
IF($T30&lt;DATEVALUE("10/1/20"&amp;RIGHT(BO$1,2)),NETWORKDAYS(DATEVALUE("10/1/20"&amp;RIGHT(BO$1,2)),DATEVALUE("9/30/20"&amp;RIGHT(BP$1,2)),Holidays!$J$3:$J$937),
IF($T30&gt;=DATEVALUE("10/1/20"&amp;RIGHT(BO$1,2)),NETWORKDAYS($T30,DATEVALUE("9/30/20"&amp;RIGHT(BP$1,2)),Holidays!$J$3:$J$937),"")))),"")/(NETWORKDAYS($T30,$U30,Holidays!$J$3:$J$937)),0))</f>
        <v>0</v>
      </c>
      <c r="BQ30" s="87">
        <f>IF($Q30="","",IFERROR(IF(OR(AND($T30&gt;=DATEVALUE("10/1/20"&amp;RIGHT(BP$1,2)),$T30&lt;=DATEVALUE("9/30/20"&amp;RIGHT(BQ$1,2))),AND($U30&gt;=DATEVALUE("10/1/20"&amp;RIGHT(BP$1,2)),$U30&lt;=DATEVALUE("9/30/20"&amp;RIGHT(BQ$1,2))),AND($T30&lt;=DATEVALUE("10/1/20"&amp;RIGHT(BP$1,2)),$U30&gt;=DATEVALUE("9/30/20"&amp;RIGHT(BQ$1,2)))),
IF(AND($T30&gt;=DATEVALUE("10/1/20"&amp;RIGHT(BP$1,2)),$U30&lt;=DATEVALUE("9/30/20"&amp;RIGHT(BQ$1,2))),NETWORKDAYS($T30,$U30,Holidays!$J$3:$J$937),
IF(AND($T30&lt;DATEVALUE("10/1/20"&amp;RIGHT(BP$1,2)),$U30&lt;=DATEVALUE("9/30/20"&amp;RIGHT(BQ$1,2))),NETWORKDAYS(DATEVALUE("10/1/20"&amp;RIGHT(BP$1,2)),$U30,Holidays!$J$3:$J$937),
IF($T30&lt;DATEVALUE("10/1/20"&amp;RIGHT(BP$1,2)),NETWORKDAYS(DATEVALUE("10/1/20"&amp;RIGHT(BP$1,2)),DATEVALUE("9/30/20"&amp;RIGHT(BQ$1,2)),Holidays!$J$3:$J$937),
IF($T30&gt;=DATEVALUE("10/1/20"&amp;RIGHT(BP$1,2)),NETWORKDAYS($T30,DATEVALUE("9/30/20"&amp;RIGHT(BQ$1,2)),Holidays!$J$3:$J$937),"")))),"")/(NETWORKDAYS($T30,$U30,Holidays!$J$3:$J$937)),0))</f>
        <v>0</v>
      </c>
      <c r="BR30" s="87">
        <f>IF($Q30="","",IFERROR(IF(OR(AND($T30&gt;=DATEVALUE("10/1/20"&amp;RIGHT(BQ$1,2)),$T30&lt;=DATEVALUE("9/30/20"&amp;RIGHT(BR$1,2))),AND($U30&gt;=DATEVALUE("10/1/20"&amp;RIGHT(BQ$1,2)),$U30&lt;=DATEVALUE("9/30/20"&amp;RIGHT(BR$1,2))),AND($T30&lt;=DATEVALUE("10/1/20"&amp;RIGHT(BQ$1,2)),$U30&gt;=DATEVALUE("9/30/20"&amp;RIGHT(BR$1,2)))),
IF(AND($T30&gt;=DATEVALUE("10/1/20"&amp;RIGHT(BQ$1,2)),$U30&lt;=DATEVALUE("9/30/20"&amp;RIGHT(BR$1,2))),NETWORKDAYS($T30,$U30,Holidays!$J$3:$J$937),
IF(AND($T30&lt;DATEVALUE("10/1/20"&amp;RIGHT(BQ$1,2)),$U30&lt;=DATEVALUE("9/30/20"&amp;RIGHT(BR$1,2))),NETWORKDAYS(DATEVALUE("10/1/20"&amp;RIGHT(BQ$1,2)),$U30,Holidays!$J$3:$J$937),
IF($T30&lt;DATEVALUE("10/1/20"&amp;RIGHT(BQ$1,2)),NETWORKDAYS(DATEVALUE("10/1/20"&amp;RIGHT(BQ$1,2)),DATEVALUE("9/30/20"&amp;RIGHT(BR$1,2)),Holidays!$J$3:$J$937),
IF($T30&gt;=DATEVALUE("10/1/20"&amp;RIGHT(BQ$1,2)),NETWORKDAYS($T30,DATEVALUE("9/30/20"&amp;RIGHT(BR$1,2)),Holidays!$J$3:$J$937),"")))),"")/(NETWORKDAYS($T30,$U30,Holidays!$J$3:$J$937)),0))</f>
        <v>0</v>
      </c>
      <c r="BS30" s="87">
        <f>IF($Q30="","",IFERROR(IF(OR(AND($T30&gt;=DATEVALUE("10/1/20"&amp;RIGHT(BR$1,2)),$T30&lt;=DATEVALUE("9/30/20"&amp;RIGHT(BS$1,2))),AND($U30&gt;=DATEVALUE("10/1/20"&amp;RIGHT(BR$1,2)),$U30&lt;=DATEVALUE("9/30/20"&amp;RIGHT(BS$1,2))),AND($T30&lt;=DATEVALUE("10/1/20"&amp;RIGHT(BR$1,2)),$U30&gt;=DATEVALUE("9/30/20"&amp;RIGHT(BS$1,2)))),
IF(AND($T30&gt;=DATEVALUE("10/1/20"&amp;RIGHT(BR$1,2)),$U30&lt;=DATEVALUE("9/30/20"&amp;RIGHT(BS$1,2))),NETWORKDAYS($T30,$U30,Holidays!$J$3:$J$937),
IF(AND($T30&lt;DATEVALUE("10/1/20"&amp;RIGHT(BR$1,2)),$U30&lt;=DATEVALUE("9/30/20"&amp;RIGHT(BS$1,2))),NETWORKDAYS(DATEVALUE("10/1/20"&amp;RIGHT(BR$1,2)),$U30,Holidays!$J$3:$J$937),
IF($T30&lt;DATEVALUE("10/1/20"&amp;RIGHT(BR$1,2)),NETWORKDAYS(DATEVALUE("10/1/20"&amp;RIGHT(BR$1,2)),DATEVALUE("9/30/20"&amp;RIGHT(BS$1,2)),Holidays!$J$3:$J$937),
IF($T30&gt;=DATEVALUE("10/1/20"&amp;RIGHT(BR$1,2)),NETWORKDAYS($T30,DATEVALUE("9/30/20"&amp;RIGHT(BS$1,2)),Holidays!$J$3:$J$937),"")))),"")/(NETWORKDAYS($T30,$U30,Holidays!$J$3:$J$937)),0))</f>
        <v>0</v>
      </c>
      <c r="BT30" s="87">
        <f>IF($Q30="","",IFERROR(IF(OR(AND($T30&gt;=DATEVALUE("10/1/20"&amp;RIGHT(BS$1,2)),$T30&lt;=DATEVALUE("9/30/20"&amp;RIGHT(BT$1,2))),AND($U30&gt;=DATEVALUE("10/1/20"&amp;RIGHT(BS$1,2)),$U30&lt;=DATEVALUE("9/30/20"&amp;RIGHT(BT$1,2))),AND($T30&lt;=DATEVALUE("10/1/20"&amp;RIGHT(BS$1,2)),$U30&gt;=DATEVALUE("9/30/20"&amp;RIGHT(BT$1,2)))),
IF(AND($T30&gt;=DATEVALUE("10/1/20"&amp;RIGHT(BS$1,2)),$U30&lt;=DATEVALUE("9/30/20"&amp;RIGHT(BT$1,2))),NETWORKDAYS($T30,$U30,Holidays!$J$3:$J$937),
IF(AND($T30&lt;DATEVALUE("10/1/20"&amp;RIGHT(BS$1,2)),$U30&lt;=DATEVALUE("9/30/20"&amp;RIGHT(BT$1,2))),NETWORKDAYS(DATEVALUE("10/1/20"&amp;RIGHT(BS$1,2)),$U30,Holidays!$J$3:$J$937),
IF($T30&lt;DATEVALUE("10/1/20"&amp;RIGHT(BS$1,2)),NETWORKDAYS(DATEVALUE("10/1/20"&amp;RIGHT(BS$1,2)),DATEVALUE("9/30/20"&amp;RIGHT(BT$1,2)),Holidays!$J$3:$J$937),
IF($T30&gt;=DATEVALUE("10/1/20"&amp;RIGHT(BS$1,2)),NETWORKDAYS($T30,DATEVALUE("9/30/20"&amp;RIGHT(BT$1,2)),Holidays!$J$3:$J$937),"")))),"")/(NETWORKDAYS($T30,$U30,Holidays!$J$3:$J$937)),0))</f>
        <v>0.94399999999999995</v>
      </c>
      <c r="BU30" s="87">
        <f>IF($Q30="","",IFERROR(IF(OR(AND($T30&gt;=DATEVALUE("10/1/20"&amp;RIGHT(BT$1,2)),$T30&lt;=DATEVALUE("9/30/20"&amp;RIGHT(BU$1,2))),AND($U30&gt;=DATEVALUE("10/1/20"&amp;RIGHT(BT$1,2)),$U30&lt;=DATEVALUE("9/30/20"&amp;RIGHT(BU$1,2))),AND($T30&lt;=DATEVALUE("10/1/20"&amp;RIGHT(BT$1,2)),$U30&gt;=DATEVALUE("9/30/20"&amp;RIGHT(BU$1,2)))),
IF(AND($T30&gt;=DATEVALUE("10/1/20"&amp;RIGHT(BT$1,2)),$U30&lt;=DATEVALUE("9/30/20"&amp;RIGHT(BU$1,2))),NETWORKDAYS($T30,$U30,Holidays!$J$3:$J$937),
IF(AND($T30&lt;DATEVALUE("10/1/20"&amp;RIGHT(BT$1,2)),$U30&lt;=DATEVALUE("9/30/20"&amp;RIGHT(BU$1,2))),NETWORKDAYS(DATEVALUE("10/1/20"&amp;RIGHT(BT$1,2)),$U30,Holidays!$J$3:$J$937),
IF($T30&lt;DATEVALUE("10/1/20"&amp;RIGHT(BT$1,2)),NETWORKDAYS(DATEVALUE("10/1/20"&amp;RIGHT(BT$1,2)),DATEVALUE("9/30/20"&amp;RIGHT(BU$1,2)),Holidays!$J$3:$J$937),
IF($T30&gt;=DATEVALUE("10/1/20"&amp;RIGHT(BT$1,2)),NETWORKDAYS($T30,DATEVALUE("9/30/20"&amp;RIGHT(BU$1,2)),Holidays!$J$3:$J$937),"")))),"")/(NETWORKDAYS($T30,$U30,Holidays!$J$3:$J$937)),0))</f>
        <v>5.6000000000000001E-2</v>
      </c>
      <c r="BV30" s="87">
        <f>IF($Q30="","",IFERROR(IF(OR(AND($T30&gt;=DATEVALUE("10/1/20"&amp;RIGHT(BU$1,2)),$T30&lt;=DATEVALUE("9/30/20"&amp;RIGHT(BV$1,2))),AND($U30&gt;=DATEVALUE("10/1/20"&amp;RIGHT(BU$1,2)),$U30&lt;=DATEVALUE("9/30/20"&amp;RIGHT(BV$1,2))),AND($T30&lt;=DATEVALUE("10/1/20"&amp;RIGHT(BU$1,2)),$U30&gt;=DATEVALUE("9/30/20"&amp;RIGHT(BV$1,2)))),
IF(AND($T30&gt;=DATEVALUE("10/1/20"&amp;RIGHT(BU$1,2)),$U30&lt;=DATEVALUE("9/30/20"&amp;RIGHT(BV$1,2))),NETWORKDAYS($T30,$U30,Holidays!$J$3:$J$937),
IF(AND($T30&lt;DATEVALUE("10/1/20"&amp;RIGHT(BU$1,2)),$U30&lt;=DATEVALUE("9/30/20"&amp;RIGHT(BV$1,2))),NETWORKDAYS(DATEVALUE("10/1/20"&amp;RIGHT(BU$1,2)),$U30,Holidays!$J$3:$J$937),
IF($T30&lt;DATEVALUE("10/1/20"&amp;RIGHT(BU$1,2)),NETWORKDAYS(DATEVALUE("10/1/20"&amp;RIGHT(BU$1,2)),DATEVALUE("9/30/20"&amp;RIGHT(BV$1,2)),Holidays!$J$3:$J$937),
IF($T30&gt;=DATEVALUE("10/1/20"&amp;RIGHT(BU$1,2)),NETWORKDAYS($T30,DATEVALUE("9/30/20"&amp;RIGHT(BV$1,2)),Holidays!$J$3:$J$937),"")))),"")/(NETWORKDAYS($T30,$U30,Holidays!$J$3:$J$937)),0))</f>
        <v>0</v>
      </c>
      <c r="BW30" s="87">
        <f>IF($Q30="","",IFERROR(IF(OR(AND($T30&gt;=DATEVALUE("10/1/20"&amp;RIGHT(BV$1,2)),$T30&lt;=DATEVALUE("9/30/20"&amp;RIGHT(BW$1,2))),AND($U30&gt;=DATEVALUE("10/1/20"&amp;RIGHT(BV$1,2)),$U30&lt;=DATEVALUE("9/30/20"&amp;RIGHT(BW$1,2))),AND($T30&lt;=DATEVALUE("10/1/20"&amp;RIGHT(BV$1,2)),$U30&gt;=DATEVALUE("9/30/20"&amp;RIGHT(BW$1,2)))),
IF(AND($T30&gt;=DATEVALUE("10/1/20"&amp;RIGHT(BV$1,2)),$U30&lt;=DATEVALUE("9/30/20"&amp;RIGHT(BW$1,2))),NETWORKDAYS($T30,$U30,Holidays!$J$3:$J$937),
IF(AND($T30&lt;DATEVALUE("10/1/20"&amp;RIGHT(BV$1,2)),$U30&lt;=DATEVALUE("9/30/20"&amp;RIGHT(BW$1,2))),NETWORKDAYS(DATEVALUE("10/1/20"&amp;RIGHT(BV$1,2)),$U30,Holidays!$J$3:$J$937),
IF($T30&lt;DATEVALUE("10/1/20"&amp;RIGHT(BV$1,2)),NETWORKDAYS(DATEVALUE("10/1/20"&amp;RIGHT(BV$1,2)),DATEVALUE("9/30/20"&amp;RIGHT(BW$1,2)),Holidays!$J$3:$J$937),
IF($T30&gt;=DATEVALUE("10/1/20"&amp;RIGHT(BV$1,2)),NETWORKDAYS($T30,DATEVALUE("9/30/20"&amp;RIGHT(BW$1,2)),Holidays!$J$3:$J$937),"")))),"")/(NETWORKDAYS($T30,$U30,Holidays!$J$3:$J$937)),0))</f>
        <v>0</v>
      </c>
      <c r="BX30" s="87">
        <f>IF($Q30="","",IFERROR(IF(OR(AND($T30&gt;=DATEVALUE("10/1/20"&amp;RIGHT(BW$1,2)),$T30&lt;=DATEVALUE("9/30/20"&amp;RIGHT(BX$1,2))),AND($U30&gt;=DATEVALUE("10/1/20"&amp;RIGHT(BW$1,2)),$U30&lt;=DATEVALUE("9/30/20"&amp;RIGHT(BX$1,2))),AND($T30&lt;=DATEVALUE("10/1/20"&amp;RIGHT(BW$1,2)),$U30&gt;=DATEVALUE("9/30/20"&amp;RIGHT(BX$1,2)))),
IF(AND($T30&gt;=DATEVALUE("10/1/20"&amp;RIGHT(BW$1,2)),$U30&lt;=DATEVALUE("9/30/20"&amp;RIGHT(BX$1,2))),NETWORKDAYS($T30,$U30,Holidays!$J$3:$J$937),
IF(AND($T30&lt;DATEVALUE("10/1/20"&amp;RIGHT(BW$1,2)),$U30&lt;=DATEVALUE("9/30/20"&amp;RIGHT(BX$1,2))),NETWORKDAYS(DATEVALUE("10/1/20"&amp;RIGHT(BW$1,2)),$U30,Holidays!$J$3:$J$937),
IF($T30&lt;DATEVALUE("10/1/20"&amp;RIGHT(BW$1,2)),NETWORKDAYS(DATEVALUE("10/1/20"&amp;RIGHT(BW$1,2)),DATEVALUE("9/30/20"&amp;RIGHT(BX$1,2)),Holidays!$J$3:$J$937),
IF($T30&gt;=DATEVALUE("10/1/20"&amp;RIGHT(BW$1,2)),NETWORKDAYS($T30,DATEVALUE("9/30/20"&amp;RIGHT(BX$1,2)),Holidays!$J$3:$J$937),"")))),"")/(NETWORKDAYS($T30,$U30,Holidays!$J$3:$J$937)),0))</f>
        <v>0</v>
      </c>
      <c r="BY30" s="87">
        <f>IF($Q30="","",IFERROR(IF(OR(AND($T30&gt;=DATEVALUE("10/1/20"&amp;RIGHT(BX$1,2)),$T30&lt;=DATEVALUE("9/30/20"&amp;RIGHT(BY$1,2))),AND($U30&gt;=DATEVALUE("10/1/20"&amp;RIGHT(BX$1,2)),$U30&lt;=DATEVALUE("9/30/20"&amp;RIGHT(BY$1,2))),AND($T30&lt;=DATEVALUE("10/1/20"&amp;RIGHT(BX$1,2)),$U30&gt;=DATEVALUE("9/30/20"&amp;RIGHT(BY$1,2)))),
IF(AND($T30&gt;=DATEVALUE("10/1/20"&amp;RIGHT(BX$1,2)),$U30&lt;=DATEVALUE("9/30/20"&amp;RIGHT(BY$1,2))),NETWORKDAYS($T30,$U30,Holidays!$J$3:$J$937),
IF(AND($T30&lt;DATEVALUE("10/1/20"&amp;RIGHT(BX$1,2)),$U30&lt;=DATEVALUE("9/30/20"&amp;RIGHT(BY$1,2))),NETWORKDAYS(DATEVALUE("10/1/20"&amp;RIGHT(BX$1,2)),$U30,Holidays!$J$3:$J$937),
IF($T30&lt;DATEVALUE("10/1/20"&amp;RIGHT(BX$1,2)),NETWORKDAYS(DATEVALUE("10/1/20"&amp;RIGHT(BX$1,2)),DATEVALUE("9/30/20"&amp;RIGHT(BY$1,2)),Holidays!$J$3:$J$937),
IF($T30&gt;=DATEVALUE("10/1/20"&amp;RIGHT(BX$1,2)),NETWORKDAYS($T30,DATEVALUE("9/30/20"&amp;RIGHT(BY$1,2)),Holidays!$J$3:$J$937),"")))),"")/(NETWORKDAYS($T30,$U30,Holidays!$J$3:$J$937)),0))</f>
        <v>0</v>
      </c>
      <c r="BZ30" s="87">
        <f>IF($Q30="","",IFERROR(IF(OR(AND($T30&gt;=DATEVALUE("10/1/20"&amp;RIGHT(BY$1,2)),$T30&lt;=DATEVALUE("9/30/20"&amp;RIGHT(BZ$1,2))),AND($U30&gt;=DATEVALUE("10/1/20"&amp;RIGHT(BY$1,2)),$U30&lt;=DATEVALUE("9/30/20"&amp;RIGHT(BZ$1,2))),AND($T30&lt;=DATEVALUE("10/1/20"&amp;RIGHT(BY$1,2)),$U30&gt;=DATEVALUE("9/30/20"&amp;RIGHT(BZ$1,2)))),
IF(AND($T30&gt;=DATEVALUE("10/1/20"&amp;RIGHT(BY$1,2)),$U30&lt;=DATEVALUE("9/30/20"&amp;RIGHT(BZ$1,2))),NETWORKDAYS($T30,$U30,Holidays!$J$3:$J$937),
IF(AND($T30&lt;DATEVALUE("10/1/20"&amp;RIGHT(BY$1,2)),$U30&lt;=DATEVALUE("9/30/20"&amp;RIGHT(BZ$1,2))),NETWORKDAYS(DATEVALUE("10/1/20"&amp;RIGHT(BY$1,2)),$U30,Holidays!$J$3:$J$937),
IF($T30&lt;DATEVALUE("10/1/20"&amp;RIGHT(BY$1,2)),NETWORKDAYS(DATEVALUE("10/1/20"&amp;RIGHT(BY$1,2)),DATEVALUE("9/30/20"&amp;RIGHT(BZ$1,2)),Holidays!$J$3:$J$937),
IF($T30&gt;=DATEVALUE("10/1/20"&amp;RIGHT(BY$1,2)),NETWORKDAYS($T30,DATEVALUE("9/30/20"&amp;RIGHT(BZ$1,2)),Holidays!$J$3:$J$937),"")))),"")/(NETWORKDAYS($T30,$U30,Holidays!$J$3:$J$937)),0))</f>
        <v>0</v>
      </c>
      <c r="CA30" s="87">
        <f>IF($Q30="","",IFERROR(IF(OR(AND($T30&gt;=DATEVALUE("10/1/20"&amp;RIGHT(BZ$1,2)),$T30&lt;=DATEVALUE("9/30/20"&amp;RIGHT(CA$1,2))),AND($U30&gt;=DATEVALUE("10/1/20"&amp;RIGHT(BZ$1,2)),$U30&lt;=DATEVALUE("9/30/20"&amp;RIGHT(CA$1,2))),AND($T30&lt;=DATEVALUE("10/1/20"&amp;RIGHT(BZ$1,2)),$U30&gt;=DATEVALUE("9/30/20"&amp;RIGHT(CA$1,2)))),
IF(AND($T30&gt;=DATEVALUE("10/1/20"&amp;RIGHT(BZ$1,2)),$U30&lt;=DATEVALUE("9/30/20"&amp;RIGHT(CA$1,2))),NETWORKDAYS($T30,$U30,Holidays!$J$3:$J$937),
IF(AND($T30&lt;DATEVALUE("10/1/20"&amp;RIGHT(BZ$1,2)),$U30&lt;=DATEVALUE("9/30/20"&amp;RIGHT(CA$1,2))),NETWORKDAYS(DATEVALUE("10/1/20"&amp;RIGHT(BZ$1,2)),$U30,Holidays!$J$3:$J$937),
IF($T30&lt;DATEVALUE("10/1/20"&amp;RIGHT(BZ$1,2)),NETWORKDAYS(DATEVALUE("10/1/20"&amp;RIGHT(BZ$1,2)),DATEVALUE("9/30/20"&amp;RIGHT(CA$1,2)),Holidays!$J$3:$J$937),
IF($T30&gt;=DATEVALUE("10/1/20"&amp;RIGHT(BZ$1,2)),NETWORKDAYS($T30,DATEVALUE("9/30/20"&amp;RIGHT(CA$1,2)),Holidays!$J$3:$J$937),"")))),"")/(NETWORKDAYS($T30,$U30,Holidays!$J$3:$J$937)),0))</f>
        <v>0</v>
      </c>
      <c r="CB30" s="87">
        <f>IF($Q30="","",IFERROR(IF(OR(AND($T30&gt;=DATEVALUE("10/1/20"&amp;RIGHT(CA$1,2)),$T30&lt;=DATEVALUE("9/30/20"&amp;RIGHT(CB$1,2))),AND($U30&gt;=DATEVALUE("10/1/20"&amp;RIGHT(CA$1,2)),$U30&lt;=DATEVALUE("9/30/20"&amp;RIGHT(CB$1,2))),AND($T30&lt;=DATEVALUE("10/1/20"&amp;RIGHT(CA$1,2)),$U30&gt;=DATEVALUE("9/30/20"&amp;RIGHT(CB$1,2)))),
IF(AND($T30&gt;=DATEVALUE("10/1/20"&amp;RIGHT(CA$1,2)),$U30&lt;=DATEVALUE("9/30/20"&amp;RIGHT(CB$1,2))),NETWORKDAYS($T30,$U30,Holidays!$J$3:$J$937),
IF(AND($T30&lt;DATEVALUE("10/1/20"&amp;RIGHT(CA$1,2)),$U30&lt;=DATEVALUE("9/30/20"&amp;RIGHT(CB$1,2))),NETWORKDAYS(DATEVALUE("10/1/20"&amp;RIGHT(CA$1,2)),$U30,Holidays!$J$3:$J$937),
IF($T30&lt;DATEVALUE("10/1/20"&amp;RIGHT(CA$1,2)),NETWORKDAYS(DATEVALUE("10/1/20"&amp;RIGHT(CA$1,2)),DATEVALUE("9/30/20"&amp;RIGHT(CB$1,2)),Holidays!$J$3:$J$937),
IF($T30&gt;=DATEVALUE("10/1/20"&amp;RIGHT(CA$1,2)),NETWORKDAYS($T30,DATEVALUE("9/30/20"&amp;RIGHT(CB$1,2)),Holidays!$J$3:$J$937),"")))),"")/(NETWORKDAYS($T30,$U30,Holidays!$J$3:$J$937)),0))</f>
        <v>0</v>
      </c>
    </row>
    <row r="31" spans="1:81">
      <c r="A31" s="78" t="s">
        <v>262</v>
      </c>
      <c r="B31" s="79" t="s">
        <v>117</v>
      </c>
      <c r="C31" s="87" t="s">
        <v>177</v>
      </c>
      <c r="D31" s="87" t="s">
        <v>178</v>
      </c>
      <c r="E31" s="87"/>
      <c r="F31" s="87"/>
      <c r="G31" s="87" t="s">
        <v>122</v>
      </c>
      <c r="H31" s="108">
        <v>50</v>
      </c>
      <c r="I31" s="87" t="s">
        <v>170</v>
      </c>
      <c r="J31" s="87" t="s">
        <v>124</v>
      </c>
      <c r="K31" s="108">
        <v>0</v>
      </c>
      <c r="L31" s="82">
        <f t="shared" si="4"/>
        <v>100</v>
      </c>
      <c r="M31" s="110">
        <f t="shared" si="5"/>
        <v>0</v>
      </c>
      <c r="N31" s="111">
        <f t="shared" si="12"/>
        <v>5050.5</v>
      </c>
      <c r="O31" s="110">
        <f t="shared" si="6"/>
        <v>0</v>
      </c>
      <c r="P31" s="110">
        <f t="shared" si="0"/>
        <v>5050.5</v>
      </c>
      <c r="Q31" s="108">
        <v>180</v>
      </c>
      <c r="R31" s="130">
        <f t="shared" si="7"/>
        <v>6.9945205479452053</v>
      </c>
      <c r="S31" s="107">
        <v>46492</v>
      </c>
      <c r="T31" s="83">
        <f>IF(NOT(Q31=""),IF(NOT($S31=""),$S31,#REF!),"")</f>
        <v>46492</v>
      </c>
      <c r="U31" s="83">
        <f t="shared" si="8"/>
        <v>46672</v>
      </c>
      <c r="V31" s="83">
        <f t="shared" si="11"/>
        <v>46744</v>
      </c>
      <c r="W31" s="83">
        <f t="shared" si="13"/>
        <v>46750</v>
      </c>
      <c r="X31" s="84">
        <f t="shared" si="9"/>
        <v>5050.5</v>
      </c>
      <c r="Y31" s="84">
        <f t="shared" si="10"/>
        <v>6286.9039109589039</v>
      </c>
      <c r="AF31" s="87" t="s">
        <v>142</v>
      </c>
      <c r="AG31" s="87" t="s">
        <v>143</v>
      </c>
      <c r="AH31" s="103">
        <v>44977</v>
      </c>
      <c r="AL31" s="87">
        <f t="shared" ca="1" si="1"/>
        <v>0</v>
      </c>
      <c r="AN31" s="87">
        <f t="shared" ca="1" si="16"/>
        <v>0</v>
      </c>
      <c r="AO31" s="87">
        <f t="shared" ca="1" si="16"/>
        <v>0</v>
      </c>
      <c r="AP31" s="87">
        <f t="shared" ca="1" si="16"/>
        <v>0</v>
      </c>
      <c r="AQ31" s="87">
        <f t="shared" ca="1" si="16"/>
        <v>0</v>
      </c>
      <c r="AR31" s="87">
        <f t="shared" ca="1" si="16"/>
        <v>0</v>
      </c>
      <c r="AS31" s="87">
        <f t="shared" ca="1" si="16"/>
        <v>0</v>
      </c>
      <c r="AT31" s="87">
        <f t="shared" ca="1" si="16"/>
        <v>0</v>
      </c>
      <c r="AU31" s="87">
        <f t="shared" ca="1" si="16"/>
        <v>0</v>
      </c>
      <c r="AV31" s="87">
        <f t="shared" ca="1" si="16"/>
        <v>0</v>
      </c>
      <c r="AW31" s="87">
        <f t="shared" ca="1" si="16"/>
        <v>0</v>
      </c>
      <c r="AX31" s="87">
        <f t="shared" ca="1" si="17"/>
        <v>0</v>
      </c>
      <c r="AY31" s="87">
        <f t="shared" ca="1" si="17"/>
        <v>0</v>
      </c>
      <c r="AZ31" s="87">
        <f t="shared" ca="1" si="17"/>
        <v>0</v>
      </c>
      <c r="BA31" s="87">
        <f t="shared" ca="1" si="17"/>
        <v>0</v>
      </c>
      <c r="BB31" s="87">
        <f t="shared" ca="1" si="17"/>
        <v>0</v>
      </c>
      <c r="BC31" s="87">
        <f t="shared" ca="1" si="17"/>
        <v>0</v>
      </c>
      <c r="BD31" s="87">
        <f t="shared" ca="1" si="17"/>
        <v>0</v>
      </c>
      <c r="BE31" s="87">
        <f t="shared" ca="1" si="17"/>
        <v>0</v>
      </c>
      <c r="BF31" s="87">
        <f t="shared" ca="1" si="17"/>
        <v>0</v>
      </c>
      <c r="BG31" s="87">
        <f t="shared" ca="1" si="17"/>
        <v>0</v>
      </c>
      <c r="BI31" s="87">
        <f>IF($Q31="","",IFERROR(IF(OR(AND($T31&gt;=DATEVALUE("10/1/20"&amp;RIGHT(BH$1,2)),$T31&lt;=DATEVALUE("9/30/20"&amp;RIGHT(BI$1,2))),AND($U31&gt;=DATEVALUE("10/1/20"&amp;RIGHT(BH$1,2)),$U31&lt;=DATEVALUE("9/30/20"&amp;RIGHT(BI$1,2))),AND($T31&lt;=DATEVALUE("10/1/20"&amp;RIGHT(BH$1,2)),$U31&gt;=DATEVALUE("9/30/20"&amp;RIGHT(BI$1,2)))),
IF(AND($T31&gt;=DATEVALUE("10/1/20"&amp;RIGHT(BH$1,2)),$U31&lt;=DATEVALUE("9/30/20"&amp;RIGHT(BI$1,2))),NETWORKDAYS($T31,$U31,Holidays!$J$3:$J$937),
IF(AND($T31&lt;DATEVALUE("10/1/20"&amp;RIGHT(BH$1,2)),$U31&lt;=DATEVALUE("9/30/20"&amp;RIGHT(BI$1,2))),NETWORKDAYS(DATEVALUE("10/1/20"&amp;RIGHT(BH$1,2)),$U31,Holidays!$J$3:$J$937),
IF($T31&lt;DATEVALUE("10/1/20"&amp;RIGHT(BH$1,2)),NETWORKDAYS(DATEVALUE("10/1/20"&amp;RIGHT(BH$1,2)),DATEVALUE("9/30/20"&amp;RIGHT(BI$1,2)),Holidays!$J$3:$J$937),
IF($T31&gt;=DATEVALUE("10/1/20"&amp;RIGHT(BH$1,2)),NETWORKDAYS($T31,DATEVALUE("9/30/20"&amp;RIGHT(BI$1,2)),Holidays!$J$3:$J$937),"")))),"")/(NETWORKDAYS($T31,$U31,Holidays!$J$3:$J$937)),0))</f>
        <v>0</v>
      </c>
      <c r="BJ31" s="87">
        <f>IF($Q31="","",IFERROR(IF(OR(AND($T31&gt;=DATEVALUE("10/1/20"&amp;RIGHT(BI$1,2)),$T31&lt;=DATEVALUE("9/30/20"&amp;RIGHT(BJ$1,2))),AND($U31&gt;=DATEVALUE("10/1/20"&amp;RIGHT(BI$1,2)),$U31&lt;=DATEVALUE("9/30/20"&amp;RIGHT(BJ$1,2))),AND($T31&lt;=DATEVALUE("10/1/20"&amp;RIGHT(BI$1,2)),$U31&gt;=DATEVALUE("9/30/20"&amp;RIGHT(BJ$1,2)))),
IF(AND($T31&gt;=DATEVALUE("10/1/20"&amp;RIGHT(BI$1,2)),$U31&lt;=DATEVALUE("9/30/20"&amp;RIGHT(BJ$1,2))),NETWORKDAYS($T31,$U31,Holidays!$J$3:$J$937),
IF(AND($T31&lt;DATEVALUE("10/1/20"&amp;RIGHT(BI$1,2)),$U31&lt;=DATEVALUE("9/30/20"&amp;RIGHT(BJ$1,2))),NETWORKDAYS(DATEVALUE("10/1/20"&amp;RIGHT(BI$1,2)),$U31,Holidays!$J$3:$J$937),
IF($T31&lt;DATEVALUE("10/1/20"&amp;RIGHT(BI$1,2)),NETWORKDAYS(DATEVALUE("10/1/20"&amp;RIGHT(BI$1,2)),DATEVALUE("9/30/20"&amp;RIGHT(BJ$1,2)),Holidays!$J$3:$J$937),
IF($T31&gt;=DATEVALUE("10/1/20"&amp;RIGHT(BI$1,2)),NETWORKDAYS($T31,DATEVALUE("9/30/20"&amp;RIGHT(BJ$1,2)),Holidays!$J$3:$J$937),"")))),"")/(NETWORKDAYS($T31,$U31,Holidays!$J$3:$J$937)),0))</f>
        <v>0</v>
      </c>
      <c r="BK31" s="87">
        <f>IF($Q31="","",IFERROR(IF(OR(AND($T31&gt;=DATEVALUE("10/1/20"&amp;RIGHT(BJ$1,2)),$T31&lt;=DATEVALUE("9/30/20"&amp;RIGHT(BK$1,2))),AND($U31&gt;=DATEVALUE("10/1/20"&amp;RIGHT(BJ$1,2)),$U31&lt;=DATEVALUE("9/30/20"&amp;RIGHT(BK$1,2))),AND($T31&lt;=DATEVALUE("10/1/20"&amp;RIGHT(BJ$1,2)),$U31&gt;=DATEVALUE("9/30/20"&amp;RIGHT(BK$1,2)))),
IF(AND($T31&gt;=DATEVALUE("10/1/20"&amp;RIGHT(BJ$1,2)),$U31&lt;=DATEVALUE("9/30/20"&amp;RIGHT(BK$1,2))),NETWORKDAYS($T31,$U31,Holidays!$J$3:$J$937),
IF(AND($T31&lt;DATEVALUE("10/1/20"&amp;RIGHT(BJ$1,2)),$U31&lt;=DATEVALUE("9/30/20"&amp;RIGHT(BK$1,2))),NETWORKDAYS(DATEVALUE("10/1/20"&amp;RIGHT(BJ$1,2)),$U31,Holidays!$J$3:$J$937),
IF($T31&lt;DATEVALUE("10/1/20"&amp;RIGHT(BJ$1,2)),NETWORKDAYS(DATEVALUE("10/1/20"&amp;RIGHT(BJ$1,2)),DATEVALUE("9/30/20"&amp;RIGHT(BK$1,2)),Holidays!$J$3:$J$937),
IF($T31&gt;=DATEVALUE("10/1/20"&amp;RIGHT(BJ$1,2)),NETWORKDAYS($T31,DATEVALUE("9/30/20"&amp;RIGHT(BK$1,2)),Holidays!$J$3:$J$937),"")))),"")/(NETWORKDAYS($T31,$U31,Holidays!$J$3:$J$937)),0))</f>
        <v>0</v>
      </c>
      <c r="BL31" s="87">
        <f>IF($Q31="","",IFERROR(IF(OR(AND($T31&gt;=DATEVALUE("10/1/20"&amp;RIGHT(BK$1,2)),$T31&lt;=DATEVALUE("9/30/20"&amp;RIGHT(BL$1,2))),AND($U31&gt;=DATEVALUE("10/1/20"&amp;RIGHT(BK$1,2)),$U31&lt;=DATEVALUE("9/30/20"&amp;RIGHT(BL$1,2))),AND($T31&lt;=DATEVALUE("10/1/20"&amp;RIGHT(BK$1,2)),$U31&gt;=DATEVALUE("9/30/20"&amp;RIGHT(BL$1,2)))),
IF(AND($T31&gt;=DATEVALUE("10/1/20"&amp;RIGHT(BK$1,2)),$U31&lt;=DATEVALUE("9/30/20"&amp;RIGHT(BL$1,2))),NETWORKDAYS($T31,$U31,Holidays!$J$3:$J$937),
IF(AND($T31&lt;DATEVALUE("10/1/20"&amp;RIGHT(BK$1,2)),$U31&lt;=DATEVALUE("9/30/20"&amp;RIGHT(BL$1,2))),NETWORKDAYS(DATEVALUE("10/1/20"&amp;RIGHT(BK$1,2)),$U31,Holidays!$J$3:$J$937),
IF($T31&lt;DATEVALUE("10/1/20"&amp;RIGHT(BK$1,2)),NETWORKDAYS(DATEVALUE("10/1/20"&amp;RIGHT(BK$1,2)),DATEVALUE("9/30/20"&amp;RIGHT(BL$1,2)),Holidays!$J$3:$J$937),
IF($T31&gt;=DATEVALUE("10/1/20"&amp;RIGHT(BK$1,2)),NETWORKDAYS($T31,DATEVALUE("9/30/20"&amp;RIGHT(BL$1,2)),Holidays!$J$3:$J$937),"")))),"")/(NETWORKDAYS($T31,$U31,Holidays!$J$3:$J$937)),0))</f>
        <v>0</v>
      </c>
      <c r="BM31" s="87">
        <f>IF($Q31="","",IFERROR(IF(OR(AND($T31&gt;=DATEVALUE("10/1/20"&amp;RIGHT(BL$1,2)),$T31&lt;=DATEVALUE("9/30/20"&amp;RIGHT(BM$1,2))),AND($U31&gt;=DATEVALUE("10/1/20"&amp;RIGHT(BL$1,2)),$U31&lt;=DATEVALUE("9/30/20"&amp;RIGHT(BM$1,2))),AND($T31&lt;=DATEVALUE("10/1/20"&amp;RIGHT(BL$1,2)),$U31&gt;=DATEVALUE("9/30/20"&amp;RIGHT(BM$1,2)))),
IF(AND($T31&gt;=DATEVALUE("10/1/20"&amp;RIGHT(BL$1,2)),$U31&lt;=DATEVALUE("9/30/20"&amp;RIGHT(BM$1,2))),NETWORKDAYS($T31,$U31,Holidays!$J$3:$J$937),
IF(AND($T31&lt;DATEVALUE("10/1/20"&amp;RIGHT(BL$1,2)),$U31&lt;=DATEVALUE("9/30/20"&amp;RIGHT(BM$1,2))),NETWORKDAYS(DATEVALUE("10/1/20"&amp;RIGHT(BL$1,2)),$U31,Holidays!$J$3:$J$937),
IF($T31&lt;DATEVALUE("10/1/20"&amp;RIGHT(BL$1,2)),NETWORKDAYS(DATEVALUE("10/1/20"&amp;RIGHT(BL$1,2)),DATEVALUE("9/30/20"&amp;RIGHT(BM$1,2)),Holidays!$J$3:$J$937),
IF($T31&gt;=DATEVALUE("10/1/20"&amp;RIGHT(BL$1,2)),NETWORKDAYS($T31,DATEVALUE("9/30/20"&amp;RIGHT(BM$1,2)),Holidays!$J$3:$J$937),"")))),"")/(NETWORKDAYS($T31,$U31,Holidays!$J$3:$J$937)),0))</f>
        <v>0</v>
      </c>
      <c r="BN31" s="87">
        <f>IF($Q31="","",IFERROR(IF(OR(AND($T31&gt;=DATEVALUE("10/1/20"&amp;RIGHT(BM$1,2)),$T31&lt;=DATEVALUE("9/30/20"&amp;RIGHT(BN$1,2))),AND($U31&gt;=DATEVALUE("10/1/20"&amp;RIGHT(BM$1,2)),$U31&lt;=DATEVALUE("9/30/20"&amp;RIGHT(BN$1,2))),AND($T31&lt;=DATEVALUE("10/1/20"&amp;RIGHT(BM$1,2)),$U31&gt;=DATEVALUE("9/30/20"&amp;RIGHT(BN$1,2)))),
IF(AND($T31&gt;=DATEVALUE("10/1/20"&amp;RIGHT(BM$1,2)),$U31&lt;=DATEVALUE("9/30/20"&amp;RIGHT(BN$1,2))),NETWORKDAYS($T31,$U31,Holidays!$J$3:$J$937),
IF(AND($T31&lt;DATEVALUE("10/1/20"&amp;RIGHT(BM$1,2)),$U31&lt;=DATEVALUE("9/30/20"&amp;RIGHT(BN$1,2))),NETWORKDAYS(DATEVALUE("10/1/20"&amp;RIGHT(BM$1,2)),$U31,Holidays!$J$3:$J$937),
IF($T31&lt;DATEVALUE("10/1/20"&amp;RIGHT(BM$1,2)),NETWORKDAYS(DATEVALUE("10/1/20"&amp;RIGHT(BM$1,2)),DATEVALUE("9/30/20"&amp;RIGHT(BN$1,2)),Holidays!$J$3:$J$937),
IF($T31&gt;=DATEVALUE("10/1/20"&amp;RIGHT(BM$1,2)),NETWORKDAYS($T31,DATEVALUE("9/30/20"&amp;RIGHT(BN$1,2)),Holidays!$J$3:$J$937),"")))),"")/(NETWORKDAYS($T31,$U31,Holidays!$J$3:$J$937)),0))</f>
        <v>0</v>
      </c>
      <c r="BO31" s="87">
        <f>IF($Q31="","",IFERROR(IF(OR(AND($T31&gt;=DATEVALUE("10/1/20"&amp;RIGHT(BN$1,2)),$T31&lt;=DATEVALUE("9/30/20"&amp;RIGHT(BO$1,2))),AND($U31&gt;=DATEVALUE("10/1/20"&amp;RIGHT(BN$1,2)),$U31&lt;=DATEVALUE("9/30/20"&amp;RIGHT(BO$1,2))),AND($T31&lt;=DATEVALUE("10/1/20"&amp;RIGHT(BN$1,2)),$U31&gt;=DATEVALUE("9/30/20"&amp;RIGHT(BO$1,2)))),
IF(AND($T31&gt;=DATEVALUE("10/1/20"&amp;RIGHT(BN$1,2)),$U31&lt;=DATEVALUE("9/30/20"&amp;RIGHT(BO$1,2))),NETWORKDAYS($T31,$U31,Holidays!$J$3:$J$937),
IF(AND($T31&lt;DATEVALUE("10/1/20"&amp;RIGHT(BN$1,2)),$U31&lt;=DATEVALUE("9/30/20"&amp;RIGHT(BO$1,2))),NETWORKDAYS(DATEVALUE("10/1/20"&amp;RIGHT(BN$1,2)),$U31,Holidays!$J$3:$J$937),
IF($T31&lt;DATEVALUE("10/1/20"&amp;RIGHT(BN$1,2)),NETWORKDAYS(DATEVALUE("10/1/20"&amp;RIGHT(BN$1,2)),DATEVALUE("9/30/20"&amp;RIGHT(BO$1,2)),Holidays!$J$3:$J$937),
IF($T31&gt;=DATEVALUE("10/1/20"&amp;RIGHT(BN$1,2)),NETWORKDAYS($T31,DATEVALUE("9/30/20"&amp;RIGHT(BO$1,2)),Holidays!$J$3:$J$937),"")))),"")/(NETWORKDAYS($T31,$U31,Holidays!$J$3:$J$937)),0))</f>
        <v>0</v>
      </c>
      <c r="BP31" s="87">
        <f>IF($Q31="","",IFERROR(IF(OR(AND($T31&gt;=DATEVALUE("10/1/20"&amp;RIGHT(BO$1,2)),$T31&lt;=DATEVALUE("9/30/20"&amp;RIGHT(BP$1,2))),AND($U31&gt;=DATEVALUE("10/1/20"&amp;RIGHT(BO$1,2)),$U31&lt;=DATEVALUE("9/30/20"&amp;RIGHT(BP$1,2))),AND($T31&lt;=DATEVALUE("10/1/20"&amp;RIGHT(BO$1,2)),$U31&gt;=DATEVALUE("9/30/20"&amp;RIGHT(BP$1,2)))),
IF(AND($T31&gt;=DATEVALUE("10/1/20"&amp;RIGHT(BO$1,2)),$U31&lt;=DATEVALUE("9/30/20"&amp;RIGHT(BP$1,2))),NETWORKDAYS($T31,$U31,Holidays!$J$3:$J$937),
IF(AND($T31&lt;DATEVALUE("10/1/20"&amp;RIGHT(BO$1,2)),$U31&lt;=DATEVALUE("9/30/20"&amp;RIGHT(BP$1,2))),NETWORKDAYS(DATEVALUE("10/1/20"&amp;RIGHT(BO$1,2)),$U31,Holidays!$J$3:$J$937),
IF($T31&lt;DATEVALUE("10/1/20"&amp;RIGHT(BO$1,2)),NETWORKDAYS(DATEVALUE("10/1/20"&amp;RIGHT(BO$1,2)),DATEVALUE("9/30/20"&amp;RIGHT(BP$1,2)),Holidays!$J$3:$J$937),
IF($T31&gt;=DATEVALUE("10/1/20"&amp;RIGHT(BO$1,2)),NETWORKDAYS($T31,DATEVALUE("9/30/20"&amp;RIGHT(BP$1,2)),Holidays!$J$3:$J$937),"")))),"")/(NETWORKDAYS($T31,$U31,Holidays!$J$3:$J$937)),0))</f>
        <v>0</v>
      </c>
      <c r="BQ31" s="87">
        <f>IF($Q31="","",IFERROR(IF(OR(AND($T31&gt;=DATEVALUE("10/1/20"&amp;RIGHT(BP$1,2)),$T31&lt;=DATEVALUE("9/30/20"&amp;RIGHT(BQ$1,2))),AND($U31&gt;=DATEVALUE("10/1/20"&amp;RIGHT(BP$1,2)),$U31&lt;=DATEVALUE("9/30/20"&amp;RIGHT(BQ$1,2))),AND($T31&lt;=DATEVALUE("10/1/20"&amp;RIGHT(BP$1,2)),$U31&gt;=DATEVALUE("9/30/20"&amp;RIGHT(BQ$1,2)))),
IF(AND($T31&gt;=DATEVALUE("10/1/20"&amp;RIGHT(BP$1,2)),$U31&lt;=DATEVALUE("9/30/20"&amp;RIGHT(BQ$1,2))),NETWORKDAYS($T31,$U31,Holidays!$J$3:$J$937),
IF(AND($T31&lt;DATEVALUE("10/1/20"&amp;RIGHT(BP$1,2)),$U31&lt;=DATEVALUE("9/30/20"&amp;RIGHT(BQ$1,2))),NETWORKDAYS(DATEVALUE("10/1/20"&amp;RIGHT(BP$1,2)),$U31,Holidays!$J$3:$J$937),
IF($T31&lt;DATEVALUE("10/1/20"&amp;RIGHT(BP$1,2)),NETWORKDAYS(DATEVALUE("10/1/20"&amp;RIGHT(BP$1,2)),DATEVALUE("9/30/20"&amp;RIGHT(BQ$1,2)),Holidays!$J$3:$J$937),
IF($T31&gt;=DATEVALUE("10/1/20"&amp;RIGHT(BP$1,2)),NETWORKDAYS($T31,DATEVALUE("9/30/20"&amp;RIGHT(BQ$1,2)),Holidays!$J$3:$J$937),"")))),"")/(NETWORKDAYS($T31,$U31,Holidays!$J$3:$J$937)),0))</f>
        <v>0</v>
      </c>
      <c r="BR31" s="87">
        <f>IF($Q31="","",IFERROR(IF(OR(AND($T31&gt;=DATEVALUE("10/1/20"&amp;RIGHT(BQ$1,2)),$T31&lt;=DATEVALUE("9/30/20"&amp;RIGHT(BR$1,2))),AND($U31&gt;=DATEVALUE("10/1/20"&amp;RIGHT(BQ$1,2)),$U31&lt;=DATEVALUE("9/30/20"&amp;RIGHT(BR$1,2))),AND($T31&lt;=DATEVALUE("10/1/20"&amp;RIGHT(BQ$1,2)),$U31&gt;=DATEVALUE("9/30/20"&amp;RIGHT(BR$1,2)))),
IF(AND($T31&gt;=DATEVALUE("10/1/20"&amp;RIGHT(BQ$1,2)),$U31&lt;=DATEVALUE("9/30/20"&amp;RIGHT(BR$1,2))),NETWORKDAYS($T31,$U31,Holidays!$J$3:$J$937),
IF(AND($T31&lt;DATEVALUE("10/1/20"&amp;RIGHT(BQ$1,2)),$U31&lt;=DATEVALUE("9/30/20"&amp;RIGHT(BR$1,2))),NETWORKDAYS(DATEVALUE("10/1/20"&amp;RIGHT(BQ$1,2)),$U31,Holidays!$J$3:$J$937),
IF($T31&lt;DATEVALUE("10/1/20"&amp;RIGHT(BQ$1,2)),NETWORKDAYS(DATEVALUE("10/1/20"&amp;RIGHT(BQ$1,2)),DATEVALUE("9/30/20"&amp;RIGHT(BR$1,2)),Holidays!$J$3:$J$937),
IF($T31&gt;=DATEVALUE("10/1/20"&amp;RIGHT(BQ$1,2)),NETWORKDAYS($T31,DATEVALUE("9/30/20"&amp;RIGHT(BR$1,2)),Holidays!$J$3:$J$937),"")))),"")/(NETWORKDAYS($T31,$U31,Holidays!$J$3:$J$937)),0))</f>
        <v>0</v>
      </c>
      <c r="BS31" s="87">
        <f>IF($Q31="","",IFERROR(IF(OR(AND($T31&gt;=DATEVALUE("10/1/20"&amp;RIGHT(BR$1,2)),$T31&lt;=DATEVALUE("9/30/20"&amp;RIGHT(BS$1,2))),AND($U31&gt;=DATEVALUE("10/1/20"&amp;RIGHT(BR$1,2)),$U31&lt;=DATEVALUE("9/30/20"&amp;RIGHT(BS$1,2))),AND($T31&lt;=DATEVALUE("10/1/20"&amp;RIGHT(BR$1,2)),$U31&gt;=DATEVALUE("9/30/20"&amp;RIGHT(BS$1,2)))),
IF(AND($T31&gt;=DATEVALUE("10/1/20"&amp;RIGHT(BR$1,2)),$U31&lt;=DATEVALUE("9/30/20"&amp;RIGHT(BS$1,2))),NETWORKDAYS($T31,$U31,Holidays!$J$3:$J$937),
IF(AND($T31&lt;DATEVALUE("10/1/20"&amp;RIGHT(BR$1,2)),$U31&lt;=DATEVALUE("9/30/20"&amp;RIGHT(BS$1,2))),NETWORKDAYS(DATEVALUE("10/1/20"&amp;RIGHT(BR$1,2)),$U31,Holidays!$J$3:$J$937),
IF($T31&lt;DATEVALUE("10/1/20"&amp;RIGHT(BR$1,2)),NETWORKDAYS(DATEVALUE("10/1/20"&amp;RIGHT(BR$1,2)),DATEVALUE("9/30/20"&amp;RIGHT(BS$1,2)),Holidays!$J$3:$J$937),
IF($T31&gt;=DATEVALUE("10/1/20"&amp;RIGHT(BR$1,2)),NETWORKDAYS($T31,DATEVALUE("9/30/20"&amp;RIGHT(BS$1,2)),Holidays!$J$3:$J$937),"")))),"")/(NETWORKDAYS($T31,$U31,Holidays!$J$3:$J$937)),0))</f>
        <v>0</v>
      </c>
      <c r="BT31" s="87">
        <f>IF($Q31="","",IFERROR(IF(OR(AND($T31&gt;=DATEVALUE("10/1/20"&amp;RIGHT(BS$1,2)),$T31&lt;=DATEVALUE("9/30/20"&amp;RIGHT(BT$1,2))),AND($U31&gt;=DATEVALUE("10/1/20"&amp;RIGHT(BS$1,2)),$U31&lt;=DATEVALUE("9/30/20"&amp;RIGHT(BT$1,2))),AND($T31&lt;=DATEVALUE("10/1/20"&amp;RIGHT(BS$1,2)),$U31&gt;=DATEVALUE("9/30/20"&amp;RIGHT(BT$1,2)))),
IF(AND($T31&gt;=DATEVALUE("10/1/20"&amp;RIGHT(BS$1,2)),$U31&lt;=DATEVALUE("9/30/20"&amp;RIGHT(BT$1,2))),NETWORKDAYS($T31,$U31,Holidays!$J$3:$J$937),
IF(AND($T31&lt;DATEVALUE("10/1/20"&amp;RIGHT(BS$1,2)),$U31&lt;=DATEVALUE("9/30/20"&amp;RIGHT(BT$1,2))),NETWORKDAYS(DATEVALUE("10/1/20"&amp;RIGHT(BS$1,2)),$U31,Holidays!$J$3:$J$937),
IF($T31&lt;DATEVALUE("10/1/20"&amp;RIGHT(BS$1,2)),NETWORKDAYS(DATEVALUE("10/1/20"&amp;RIGHT(BS$1,2)),DATEVALUE("9/30/20"&amp;RIGHT(BT$1,2)),Holidays!$J$3:$J$937),
IF($T31&gt;=DATEVALUE("10/1/20"&amp;RIGHT(BS$1,2)),NETWORKDAYS($T31,DATEVALUE("9/30/20"&amp;RIGHT(BT$1,2)),Holidays!$J$3:$J$937),"")))),"")/(NETWORKDAYS($T31,$U31,Holidays!$J$3:$J$937)),0))</f>
        <v>0.94399999999999995</v>
      </c>
      <c r="BU31" s="87">
        <f>IF($Q31="","",IFERROR(IF(OR(AND($T31&gt;=DATEVALUE("10/1/20"&amp;RIGHT(BT$1,2)),$T31&lt;=DATEVALUE("9/30/20"&amp;RIGHT(BU$1,2))),AND($U31&gt;=DATEVALUE("10/1/20"&amp;RIGHT(BT$1,2)),$U31&lt;=DATEVALUE("9/30/20"&amp;RIGHT(BU$1,2))),AND($T31&lt;=DATEVALUE("10/1/20"&amp;RIGHT(BT$1,2)),$U31&gt;=DATEVALUE("9/30/20"&amp;RIGHT(BU$1,2)))),
IF(AND($T31&gt;=DATEVALUE("10/1/20"&amp;RIGHT(BT$1,2)),$U31&lt;=DATEVALUE("9/30/20"&amp;RIGHT(BU$1,2))),NETWORKDAYS($T31,$U31,Holidays!$J$3:$J$937),
IF(AND($T31&lt;DATEVALUE("10/1/20"&amp;RIGHT(BT$1,2)),$U31&lt;=DATEVALUE("9/30/20"&amp;RIGHT(BU$1,2))),NETWORKDAYS(DATEVALUE("10/1/20"&amp;RIGHT(BT$1,2)),$U31,Holidays!$J$3:$J$937),
IF($T31&lt;DATEVALUE("10/1/20"&amp;RIGHT(BT$1,2)),NETWORKDAYS(DATEVALUE("10/1/20"&amp;RIGHT(BT$1,2)),DATEVALUE("9/30/20"&amp;RIGHT(BU$1,2)),Holidays!$J$3:$J$937),
IF($T31&gt;=DATEVALUE("10/1/20"&amp;RIGHT(BT$1,2)),NETWORKDAYS($T31,DATEVALUE("9/30/20"&amp;RIGHT(BU$1,2)),Holidays!$J$3:$J$937),"")))),"")/(NETWORKDAYS($T31,$U31,Holidays!$J$3:$J$937)),0))</f>
        <v>5.6000000000000001E-2</v>
      </c>
      <c r="BV31" s="87">
        <f>IF($Q31="","",IFERROR(IF(OR(AND($T31&gt;=DATEVALUE("10/1/20"&amp;RIGHT(BU$1,2)),$T31&lt;=DATEVALUE("9/30/20"&amp;RIGHT(BV$1,2))),AND($U31&gt;=DATEVALUE("10/1/20"&amp;RIGHT(BU$1,2)),$U31&lt;=DATEVALUE("9/30/20"&amp;RIGHT(BV$1,2))),AND($T31&lt;=DATEVALUE("10/1/20"&amp;RIGHT(BU$1,2)),$U31&gt;=DATEVALUE("9/30/20"&amp;RIGHT(BV$1,2)))),
IF(AND($T31&gt;=DATEVALUE("10/1/20"&amp;RIGHT(BU$1,2)),$U31&lt;=DATEVALUE("9/30/20"&amp;RIGHT(BV$1,2))),NETWORKDAYS($T31,$U31,Holidays!$J$3:$J$937),
IF(AND($T31&lt;DATEVALUE("10/1/20"&amp;RIGHT(BU$1,2)),$U31&lt;=DATEVALUE("9/30/20"&amp;RIGHT(BV$1,2))),NETWORKDAYS(DATEVALUE("10/1/20"&amp;RIGHT(BU$1,2)),$U31,Holidays!$J$3:$J$937),
IF($T31&lt;DATEVALUE("10/1/20"&amp;RIGHT(BU$1,2)),NETWORKDAYS(DATEVALUE("10/1/20"&amp;RIGHT(BU$1,2)),DATEVALUE("9/30/20"&amp;RIGHT(BV$1,2)),Holidays!$J$3:$J$937),
IF($T31&gt;=DATEVALUE("10/1/20"&amp;RIGHT(BU$1,2)),NETWORKDAYS($T31,DATEVALUE("9/30/20"&amp;RIGHT(BV$1,2)),Holidays!$J$3:$J$937),"")))),"")/(NETWORKDAYS($T31,$U31,Holidays!$J$3:$J$937)),0))</f>
        <v>0</v>
      </c>
      <c r="BW31" s="87">
        <f>IF($Q31="","",IFERROR(IF(OR(AND($T31&gt;=DATEVALUE("10/1/20"&amp;RIGHT(BV$1,2)),$T31&lt;=DATEVALUE("9/30/20"&amp;RIGHT(BW$1,2))),AND($U31&gt;=DATEVALUE("10/1/20"&amp;RIGHT(BV$1,2)),$U31&lt;=DATEVALUE("9/30/20"&amp;RIGHT(BW$1,2))),AND($T31&lt;=DATEVALUE("10/1/20"&amp;RIGHT(BV$1,2)),$U31&gt;=DATEVALUE("9/30/20"&amp;RIGHT(BW$1,2)))),
IF(AND($T31&gt;=DATEVALUE("10/1/20"&amp;RIGHT(BV$1,2)),$U31&lt;=DATEVALUE("9/30/20"&amp;RIGHT(BW$1,2))),NETWORKDAYS($T31,$U31,Holidays!$J$3:$J$937),
IF(AND($T31&lt;DATEVALUE("10/1/20"&amp;RIGHT(BV$1,2)),$U31&lt;=DATEVALUE("9/30/20"&amp;RIGHT(BW$1,2))),NETWORKDAYS(DATEVALUE("10/1/20"&amp;RIGHT(BV$1,2)),$U31,Holidays!$J$3:$J$937),
IF($T31&lt;DATEVALUE("10/1/20"&amp;RIGHT(BV$1,2)),NETWORKDAYS(DATEVALUE("10/1/20"&amp;RIGHT(BV$1,2)),DATEVALUE("9/30/20"&amp;RIGHT(BW$1,2)),Holidays!$J$3:$J$937),
IF($T31&gt;=DATEVALUE("10/1/20"&amp;RIGHT(BV$1,2)),NETWORKDAYS($T31,DATEVALUE("9/30/20"&amp;RIGHT(BW$1,2)),Holidays!$J$3:$J$937),"")))),"")/(NETWORKDAYS($T31,$U31,Holidays!$J$3:$J$937)),0))</f>
        <v>0</v>
      </c>
      <c r="BX31" s="87">
        <f>IF($Q31="","",IFERROR(IF(OR(AND($T31&gt;=DATEVALUE("10/1/20"&amp;RIGHT(BW$1,2)),$T31&lt;=DATEVALUE("9/30/20"&amp;RIGHT(BX$1,2))),AND($U31&gt;=DATEVALUE("10/1/20"&amp;RIGHT(BW$1,2)),$U31&lt;=DATEVALUE("9/30/20"&amp;RIGHT(BX$1,2))),AND($T31&lt;=DATEVALUE("10/1/20"&amp;RIGHT(BW$1,2)),$U31&gt;=DATEVALUE("9/30/20"&amp;RIGHT(BX$1,2)))),
IF(AND($T31&gt;=DATEVALUE("10/1/20"&amp;RIGHT(BW$1,2)),$U31&lt;=DATEVALUE("9/30/20"&amp;RIGHT(BX$1,2))),NETWORKDAYS($T31,$U31,Holidays!$J$3:$J$937),
IF(AND($T31&lt;DATEVALUE("10/1/20"&amp;RIGHT(BW$1,2)),$U31&lt;=DATEVALUE("9/30/20"&amp;RIGHT(BX$1,2))),NETWORKDAYS(DATEVALUE("10/1/20"&amp;RIGHT(BW$1,2)),$U31,Holidays!$J$3:$J$937),
IF($T31&lt;DATEVALUE("10/1/20"&amp;RIGHT(BW$1,2)),NETWORKDAYS(DATEVALUE("10/1/20"&amp;RIGHT(BW$1,2)),DATEVALUE("9/30/20"&amp;RIGHT(BX$1,2)),Holidays!$J$3:$J$937),
IF($T31&gt;=DATEVALUE("10/1/20"&amp;RIGHT(BW$1,2)),NETWORKDAYS($T31,DATEVALUE("9/30/20"&amp;RIGHT(BX$1,2)),Holidays!$J$3:$J$937),"")))),"")/(NETWORKDAYS($T31,$U31,Holidays!$J$3:$J$937)),0))</f>
        <v>0</v>
      </c>
      <c r="BY31" s="87">
        <f>IF($Q31="","",IFERROR(IF(OR(AND($T31&gt;=DATEVALUE("10/1/20"&amp;RIGHT(BX$1,2)),$T31&lt;=DATEVALUE("9/30/20"&amp;RIGHT(BY$1,2))),AND($U31&gt;=DATEVALUE("10/1/20"&amp;RIGHT(BX$1,2)),$U31&lt;=DATEVALUE("9/30/20"&amp;RIGHT(BY$1,2))),AND($T31&lt;=DATEVALUE("10/1/20"&amp;RIGHT(BX$1,2)),$U31&gt;=DATEVALUE("9/30/20"&amp;RIGHT(BY$1,2)))),
IF(AND($T31&gt;=DATEVALUE("10/1/20"&amp;RIGHT(BX$1,2)),$U31&lt;=DATEVALUE("9/30/20"&amp;RIGHT(BY$1,2))),NETWORKDAYS($T31,$U31,Holidays!$J$3:$J$937),
IF(AND($T31&lt;DATEVALUE("10/1/20"&amp;RIGHT(BX$1,2)),$U31&lt;=DATEVALUE("9/30/20"&amp;RIGHT(BY$1,2))),NETWORKDAYS(DATEVALUE("10/1/20"&amp;RIGHT(BX$1,2)),$U31,Holidays!$J$3:$J$937),
IF($T31&lt;DATEVALUE("10/1/20"&amp;RIGHT(BX$1,2)),NETWORKDAYS(DATEVALUE("10/1/20"&amp;RIGHT(BX$1,2)),DATEVALUE("9/30/20"&amp;RIGHT(BY$1,2)),Holidays!$J$3:$J$937),
IF($T31&gt;=DATEVALUE("10/1/20"&amp;RIGHT(BX$1,2)),NETWORKDAYS($T31,DATEVALUE("9/30/20"&amp;RIGHT(BY$1,2)),Holidays!$J$3:$J$937),"")))),"")/(NETWORKDAYS($T31,$U31,Holidays!$J$3:$J$937)),0))</f>
        <v>0</v>
      </c>
      <c r="BZ31" s="87">
        <f>IF($Q31="","",IFERROR(IF(OR(AND($T31&gt;=DATEVALUE("10/1/20"&amp;RIGHT(BY$1,2)),$T31&lt;=DATEVALUE("9/30/20"&amp;RIGHT(BZ$1,2))),AND($U31&gt;=DATEVALUE("10/1/20"&amp;RIGHT(BY$1,2)),$U31&lt;=DATEVALUE("9/30/20"&amp;RIGHT(BZ$1,2))),AND($T31&lt;=DATEVALUE("10/1/20"&amp;RIGHT(BY$1,2)),$U31&gt;=DATEVALUE("9/30/20"&amp;RIGHT(BZ$1,2)))),
IF(AND($T31&gt;=DATEVALUE("10/1/20"&amp;RIGHT(BY$1,2)),$U31&lt;=DATEVALUE("9/30/20"&amp;RIGHT(BZ$1,2))),NETWORKDAYS($T31,$U31,Holidays!$J$3:$J$937),
IF(AND($T31&lt;DATEVALUE("10/1/20"&amp;RIGHT(BY$1,2)),$U31&lt;=DATEVALUE("9/30/20"&amp;RIGHT(BZ$1,2))),NETWORKDAYS(DATEVALUE("10/1/20"&amp;RIGHT(BY$1,2)),$U31,Holidays!$J$3:$J$937),
IF($T31&lt;DATEVALUE("10/1/20"&amp;RIGHT(BY$1,2)),NETWORKDAYS(DATEVALUE("10/1/20"&amp;RIGHT(BY$1,2)),DATEVALUE("9/30/20"&amp;RIGHT(BZ$1,2)),Holidays!$J$3:$J$937),
IF($T31&gt;=DATEVALUE("10/1/20"&amp;RIGHT(BY$1,2)),NETWORKDAYS($T31,DATEVALUE("9/30/20"&amp;RIGHT(BZ$1,2)),Holidays!$J$3:$J$937),"")))),"")/(NETWORKDAYS($T31,$U31,Holidays!$J$3:$J$937)),0))</f>
        <v>0</v>
      </c>
      <c r="CA31" s="87">
        <f>IF($Q31="","",IFERROR(IF(OR(AND($T31&gt;=DATEVALUE("10/1/20"&amp;RIGHT(BZ$1,2)),$T31&lt;=DATEVALUE("9/30/20"&amp;RIGHT(CA$1,2))),AND($U31&gt;=DATEVALUE("10/1/20"&amp;RIGHT(BZ$1,2)),$U31&lt;=DATEVALUE("9/30/20"&amp;RIGHT(CA$1,2))),AND($T31&lt;=DATEVALUE("10/1/20"&amp;RIGHT(BZ$1,2)),$U31&gt;=DATEVALUE("9/30/20"&amp;RIGHT(CA$1,2)))),
IF(AND($T31&gt;=DATEVALUE("10/1/20"&amp;RIGHT(BZ$1,2)),$U31&lt;=DATEVALUE("9/30/20"&amp;RIGHT(CA$1,2))),NETWORKDAYS($T31,$U31,Holidays!$J$3:$J$937),
IF(AND($T31&lt;DATEVALUE("10/1/20"&amp;RIGHT(BZ$1,2)),$U31&lt;=DATEVALUE("9/30/20"&amp;RIGHT(CA$1,2))),NETWORKDAYS(DATEVALUE("10/1/20"&amp;RIGHT(BZ$1,2)),$U31,Holidays!$J$3:$J$937),
IF($T31&lt;DATEVALUE("10/1/20"&amp;RIGHT(BZ$1,2)),NETWORKDAYS(DATEVALUE("10/1/20"&amp;RIGHT(BZ$1,2)),DATEVALUE("9/30/20"&amp;RIGHT(CA$1,2)),Holidays!$J$3:$J$937),
IF($T31&gt;=DATEVALUE("10/1/20"&amp;RIGHT(BZ$1,2)),NETWORKDAYS($T31,DATEVALUE("9/30/20"&amp;RIGHT(CA$1,2)),Holidays!$J$3:$J$937),"")))),"")/(NETWORKDAYS($T31,$U31,Holidays!$J$3:$J$937)),0))</f>
        <v>0</v>
      </c>
      <c r="CB31" s="87">
        <f>IF($Q31="","",IFERROR(IF(OR(AND($T31&gt;=DATEVALUE("10/1/20"&amp;RIGHT(CA$1,2)),$T31&lt;=DATEVALUE("9/30/20"&amp;RIGHT(CB$1,2))),AND($U31&gt;=DATEVALUE("10/1/20"&amp;RIGHT(CA$1,2)),$U31&lt;=DATEVALUE("9/30/20"&amp;RIGHT(CB$1,2))),AND($T31&lt;=DATEVALUE("10/1/20"&amp;RIGHT(CA$1,2)),$U31&gt;=DATEVALUE("9/30/20"&amp;RIGHT(CB$1,2)))),
IF(AND($T31&gt;=DATEVALUE("10/1/20"&amp;RIGHT(CA$1,2)),$U31&lt;=DATEVALUE("9/30/20"&amp;RIGHT(CB$1,2))),NETWORKDAYS($T31,$U31,Holidays!$J$3:$J$937),
IF(AND($T31&lt;DATEVALUE("10/1/20"&amp;RIGHT(CA$1,2)),$U31&lt;=DATEVALUE("9/30/20"&amp;RIGHT(CB$1,2))),NETWORKDAYS(DATEVALUE("10/1/20"&amp;RIGHT(CA$1,2)),$U31,Holidays!$J$3:$J$937),
IF($T31&lt;DATEVALUE("10/1/20"&amp;RIGHT(CA$1,2)),NETWORKDAYS(DATEVALUE("10/1/20"&amp;RIGHT(CA$1,2)),DATEVALUE("9/30/20"&amp;RIGHT(CB$1,2)),Holidays!$J$3:$J$937),
IF($T31&gt;=DATEVALUE("10/1/20"&amp;RIGHT(CA$1,2)),NETWORKDAYS($T31,DATEVALUE("9/30/20"&amp;RIGHT(CB$1,2)),Holidays!$J$3:$J$937),"")))),"")/(NETWORKDAYS($T31,$U31,Holidays!$J$3:$J$937)),0))</f>
        <v>0</v>
      </c>
    </row>
    <row r="32" spans="1:81">
      <c r="A32" s="78" t="s">
        <v>262</v>
      </c>
      <c r="B32" s="79" t="s">
        <v>117</v>
      </c>
      <c r="C32" s="126" t="s">
        <v>179</v>
      </c>
      <c r="H32" s="108"/>
      <c r="I32" s="87"/>
      <c r="J32" s="87"/>
      <c r="K32" s="108"/>
      <c r="L32" s="82"/>
      <c r="M32" s="110"/>
      <c r="N32" s="111"/>
      <c r="O32" s="110"/>
      <c r="P32" s="110"/>
      <c r="Q32" s="108"/>
      <c r="R32" s="130"/>
      <c r="S32" s="107"/>
      <c r="T32" s="83"/>
      <c r="U32" s="83"/>
      <c r="V32" s="83"/>
      <c r="W32" s="83"/>
      <c r="X32" s="84"/>
      <c r="Y32" s="84"/>
    </row>
    <row r="33" spans="1:80">
      <c r="A33" s="78" t="s">
        <v>262</v>
      </c>
      <c r="B33" s="79" t="s">
        <v>117</v>
      </c>
      <c r="C33" s="87" t="s">
        <v>180</v>
      </c>
      <c r="D33" s="87" t="s">
        <v>121</v>
      </c>
      <c r="E33" s="87"/>
      <c r="F33" s="87"/>
      <c r="G33" s="87" t="s">
        <v>122</v>
      </c>
      <c r="H33" s="108">
        <v>160</v>
      </c>
      <c r="I33" s="87" t="s">
        <v>130</v>
      </c>
      <c r="J33" s="87" t="s">
        <v>124</v>
      </c>
      <c r="K33" s="108">
        <v>0</v>
      </c>
      <c r="L33" s="82">
        <f t="shared" si="4"/>
        <v>100</v>
      </c>
      <c r="M33" s="110">
        <f t="shared" si="5"/>
        <v>0</v>
      </c>
      <c r="N33" s="111">
        <f t="shared" ref="N33:N39" si="18">VLOOKUP(I33,$AB$6:$AD$20,3,FALSE)*H33</f>
        <v>18576</v>
      </c>
      <c r="O33" s="110">
        <f t="shared" si="6"/>
        <v>0</v>
      </c>
      <c r="P33" s="110">
        <f t="shared" si="0"/>
        <v>18576</v>
      </c>
      <c r="Q33" s="108">
        <v>5</v>
      </c>
      <c r="R33" s="130">
        <f t="shared" si="7"/>
        <v>4.7917808219178086</v>
      </c>
      <c r="S33" s="107">
        <v>45938</v>
      </c>
      <c r="T33" s="83">
        <f>IF(NOT(Q33=""),IF(NOT($S33=""),$S33,#REF!),"")</f>
        <v>45938</v>
      </c>
      <c r="U33" s="83">
        <f t="shared" si="8"/>
        <v>45943</v>
      </c>
      <c r="V33" s="83">
        <f t="shared" si="11"/>
        <v>45945</v>
      </c>
      <c r="W33" s="83">
        <f t="shared" ref="W33:W39" si="19">WORKDAY.INTL(S33, Q33, "0000011", $AH$6:$AH$90)</f>
        <v>45946</v>
      </c>
      <c r="X33" s="84">
        <f t="shared" si="9"/>
        <v>18576</v>
      </c>
      <c r="Y33" s="84">
        <f t="shared" si="10"/>
        <v>21691.424219178083</v>
      </c>
      <c r="AF33" s="87" t="s">
        <v>148</v>
      </c>
      <c r="AG33" s="87" t="s">
        <v>149</v>
      </c>
      <c r="AH33" s="103">
        <v>45075</v>
      </c>
      <c r="AL33" s="87">
        <f t="shared" ca="1" si="1"/>
        <v>0</v>
      </c>
      <c r="AN33" s="87">
        <f t="shared" ca="1" si="16"/>
        <v>0</v>
      </c>
      <c r="AO33" s="87">
        <f t="shared" ca="1" si="16"/>
        <v>0</v>
      </c>
      <c r="AP33" s="87">
        <f t="shared" ca="1" si="16"/>
        <v>0</v>
      </c>
      <c r="AQ33" s="87">
        <f t="shared" ca="1" si="16"/>
        <v>0</v>
      </c>
      <c r="AR33" s="87">
        <f t="shared" ca="1" si="16"/>
        <v>0</v>
      </c>
      <c r="AS33" s="87">
        <f t="shared" ca="1" si="16"/>
        <v>0</v>
      </c>
      <c r="AT33" s="87">
        <f t="shared" ca="1" si="16"/>
        <v>0</v>
      </c>
      <c r="AU33" s="87">
        <f t="shared" ca="1" si="16"/>
        <v>0</v>
      </c>
      <c r="AV33" s="87">
        <f t="shared" ca="1" si="16"/>
        <v>0</v>
      </c>
      <c r="AW33" s="87">
        <f t="shared" ca="1" si="16"/>
        <v>0</v>
      </c>
      <c r="AX33" s="87">
        <f t="shared" ca="1" si="17"/>
        <v>0</v>
      </c>
      <c r="AY33" s="87">
        <f t="shared" ca="1" si="17"/>
        <v>0</v>
      </c>
      <c r="AZ33" s="87">
        <f t="shared" ca="1" si="17"/>
        <v>0</v>
      </c>
      <c r="BA33" s="87">
        <f t="shared" ca="1" si="17"/>
        <v>0</v>
      </c>
      <c r="BB33" s="87">
        <f t="shared" ca="1" si="17"/>
        <v>0</v>
      </c>
      <c r="BC33" s="87">
        <f t="shared" ca="1" si="17"/>
        <v>0</v>
      </c>
      <c r="BD33" s="87">
        <f t="shared" ca="1" si="17"/>
        <v>0</v>
      </c>
      <c r="BE33" s="87">
        <f t="shared" ca="1" si="17"/>
        <v>0</v>
      </c>
      <c r="BF33" s="87">
        <f t="shared" ca="1" si="17"/>
        <v>0</v>
      </c>
      <c r="BG33" s="87">
        <f t="shared" ca="1" si="17"/>
        <v>0</v>
      </c>
      <c r="BI33" s="87">
        <f>IF($Q33="","",IFERROR(IF(OR(AND($T33&gt;=DATEVALUE("10/1/20"&amp;RIGHT(BH$1,2)),$T33&lt;=DATEVALUE("9/30/20"&amp;RIGHT(BI$1,2))),AND($U33&gt;=DATEVALUE("10/1/20"&amp;RIGHT(BH$1,2)),$U33&lt;=DATEVALUE("9/30/20"&amp;RIGHT(BI$1,2))),AND($T33&lt;=DATEVALUE("10/1/20"&amp;RIGHT(BH$1,2)),$U33&gt;=DATEVALUE("9/30/20"&amp;RIGHT(BI$1,2)))),
IF(AND($T33&gt;=DATEVALUE("10/1/20"&amp;RIGHT(BH$1,2)),$U33&lt;=DATEVALUE("9/30/20"&amp;RIGHT(BI$1,2))),NETWORKDAYS($T33,$U33,Holidays!$J$3:$J$937),
IF(AND($T33&lt;DATEVALUE("10/1/20"&amp;RIGHT(BH$1,2)),$U33&lt;=DATEVALUE("9/30/20"&amp;RIGHT(BI$1,2))),NETWORKDAYS(DATEVALUE("10/1/20"&amp;RIGHT(BH$1,2)),$U33,Holidays!$J$3:$J$937),
IF($T33&lt;DATEVALUE("10/1/20"&amp;RIGHT(BH$1,2)),NETWORKDAYS(DATEVALUE("10/1/20"&amp;RIGHT(BH$1,2)),DATEVALUE("9/30/20"&amp;RIGHT(BI$1,2)),Holidays!$J$3:$J$937),
IF($T33&gt;=DATEVALUE("10/1/20"&amp;RIGHT(BH$1,2)),NETWORKDAYS($T33,DATEVALUE("9/30/20"&amp;RIGHT(BI$1,2)),Holidays!$J$3:$J$937),"")))),"")/(NETWORKDAYS($T33,$U33,Holidays!$J$3:$J$937)),0))</f>
        <v>0</v>
      </c>
      <c r="BJ33" s="87">
        <f>IF($Q33="","",IFERROR(IF(OR(AND($T33&gt;=DATEVALUE("10/1/20"&amp;RIGHT(BI$1,2)),$T33&lt;=DATEVALUE("9/30/20"&amp;RIGHT(BJ$1,2))),AND($U33&gt;=DATEVALUE("10/1/20"&amp;RIGHT(BI$1,2)),$U33&lt;=DATEVALUE("9/30/20"&amp;RIGHT(BJ$1,2))),AND($T33&lt;=DATEVALUE("10/1/20"&amp;RIGHT(BI$1,2)),$U33&gt;=DATEVALUE("9/30/20"&amp;RIGHT(BJ$1,2)))),
IF(AND($T33&gt;=DATEVALUE("10/1/20"&amp;RIGHT(BI$1,2)),$U33&lt;=DATEVALUE("9/30/20"&amp;RIGHT(BJ$1,2))),NETWORKDAYS($T33,$U33,Holidays!$J$3:$J$937),
IF(AND($T33&lt;DATEVALUE("10/1/20"&amp;RIGHT(BI$1,2)),$U33&lt;=DATEVALUE("9/30/20"&amp;RIGHT(BJ$1,2))),NETWORKDAYS(DATEVALUE("10/1/20"&amp;RIGHT(BI$1,2)),$U33,Holidays!$J$3:$J$937),
IF($T33&lt;DATEVALUE("10/1/20"&amp;RIGHT(BI$1,2)),NETWORKDAYS(DATEVALUE("10/1/20"&amp;RIGHT(BI$1,2)),DATEVALUE("9/30/20"&amp;RIGHT(BJ$1,2)),Holidays!$J$3:$J$937),
IF($T33&gt;=DATEVALUE("10/1/20"&amp;RIGHT(BI$1,2)),NETWORKDAYS($T33,DATEVALUE("9/30/20"&amp;RIGHT(BJ$1,2)),Holidays!$J$3:$J$937),"")))),"")/(NETWORKDAYS($T33,$U33,Holidays!$J$3:$J$937)),0))</f>
        <v>0</v>
      </c>
      <c r="BK33" s="87">
        <f>IF($Q33="","",IFERROR(IF(OR(AND($T33&gt;=DATEVALUE("10/1/20"&amp;RIGHT(BJ$1,2)),$T33&lt;=DATEVALUE("9/30/20"&amp;RIGHT(BK$1,2))),AND($U33&gt;=DATEVALUE("10/1/20"&amp;RIGHT(BJ$1,2)),$U33&lt;=DATEVALUE("9/30/20"&amp;RIGHT(BK$1,2))),AND($T33&lt;=DATEVALUE("10/1/20"&amp;RIGHT(BJ$1,2)),$U33&gt;=DATEVALUE("9/30/20"&amp;RIGHT(BK$1,2)))),
IF(AND($T33&gt;=DATEVALUE("10/1/20"&amp;RIGHT(BJ$1,2)),$U33&lt;=DATEVALUE("9/30/20"&amp;RIGHT(BK$1,2))),NETWORKDAYS($T33,$U33,Holidays!$J$3:$J$937),
IF(AND($T33&lt;DATEVALUE("10/1/20"&amp;RIGHT(BJ$1,2)),$U33&lt;=DATEVALUE("9/30/20"&amp;RIGHT(BK$1,2))),NETWORKDAYS(DATEVALUE("10/1/20"&amp;RIGHT(BJ$1,2)),$U33,Holidays!$J$3:$J$937),
IF($T33&lt;DATEVALUE("10/1/20"&amp;RIGHT(BJ$1,2)),NETWORKDAYS(DATEVALUE("10/1/20"&amp;RIGHT(BJ$1,2)),DATEVALUE("9/30/20"&amp;RIGHT(BK$1,2)),Holidays!$J$3:$J$937),
IF($T33&gt;=DATEVALUE("10/1/20"&amp;RIGHT(BJ$1,2)),NETWORKDAYS($T33,DATEVALUE("9/30/20"&amp;RIGHT(BK$1,2)),Holidays!$J$3:$J$937),"")))),"")/(NETWORKDAYS($T33,$U33,Holidays!$J$3:$J$937)),0))</f>
        <v>0</v>
      </c>
      <c r="BL33" s="87">
        <f>IF($Q33="","",IFERROR(IF(OR(AND($T33&gt;=DATEVALUE("10/1/20"&amp;RIGHT(BK$1,2)),$T33&lt;=DATEVALUE("9/30/20"&amp;RIGHT(BL$1,2))),AND($U33&gt;=DATEVALUE("10/1/20"&amp;RIGHT(BK$1,2)),$U33&lt;=DATEVALUE("9/30/20"&amp;RIGHT(BL$1,2))),AND($T33&lt;=DATEVALUE("10/1/20"&amp;RIGHT(BK$1,2)),$U33&gt;=DATEVALUE("9/30/20"&amp;RIGHT(BL$1,2)))),
IF(AND($T33&gt;=DATEVALUE("10/1/20"&amp;RIGHT(BK$1,2)),$U33&lt;=DATEVALUE("9/30/20"&amp;RIGHT(BL$1,2))),NETWORKDAYS($T33,$U33,Holidays!$J$3:$J$937),
IF(AND($T33&lt;DATEVALUE("10/1/20"&amp;RIGHT(BK$1,2)),$U33&lt;=DATEVALUE("9/30/20"&amp;RIGHT(BL$1,2))),NETWORKDAYS(DATEVALUE("10/1/20"&amp;RIGHT(BK$1,2)),$U33,Holidays!$J$3:$J$937),
IF($T33&lt;DATEVALUE("10/1/20"&amp;RIGHT(BK$1,2)),NETWORKDAYS(DATEVALUE("10/1/20"&amp;RIGHT(BK$1,2)),DATEVALUE("9/30/20"&amp;RIGHT(BL$1,2)),Holidays!$J$3:$J$937),
IF($T33&gt;=DATEVALUE("10/1/20"&amp;RIGHT(BK$1,2)),NETWORKDAYS($T33,DATEVALUE("9/30/20"&amp;RIGHT(BL$1,2)),Holidays!$J$3:$J$937),"")))),"")/(NETWORKDAYS($T33,$U33,Holidays!$J$3:$J$937)),0))</f>
        <v>0</v>
      </c>
      <c r="BM33" s="87">
        <f>IF($Q33="","",IFERROR(IF(OR(AND($T33&gt;=DATEVALUE("10/1/20"&amp;RIGHT(BL$1,2)),$T33&lt;=DATEVALUE("9/30/20"&amp;RIGHT(BM$1,2))),AND($U33&gt;=DATEVALUE("10/1/20"&amp;RIGHT(BL$1,2)),$U33&lt;=DATEVALUE("9/30/20"&amp;RIGHT(BM$1,2))),AND($T33&lt;=DATEVALUE("10/1/20"&amp;RIGHT(BL$1,2)),$U33&gt;=DATEVALUE("9/30/20"&amp;RIGHT(BM$1,2)))),
IF(AND($T33&gt;=DATEVALUE("10/1/20"&amp;RIGHT(BL$1,2)),$U33&lt;=DATEVALUE("9/30/20"&amp;RIGHT(BM$1,2))),NETWORKDAYS($T33,$U33,Holidays!$J$3:$J$937),
IF(AND($T33&lt;DATEVALUE("10/1/20"&amp;RIGHT(BL$1,2)),$U33&lt;=DATEVALUE("9/30/20"&amp;RIGHT(BM$1,2))),NETWORKDAYS(DATEVALUE("10/1/20"&amp;RIGHT(BL$1,2)),$U33,Holidays!$J$3:$J$937),
IF($T33&lt;DATEVALUE("10/1/20"&amp;RIGHT(BL$1,2)),NETWORKDAYS(DATEVALUE("10/1/20"&amp;RIGHT(BL$1,2)),DATEVALUE("9/30/20"&amp;RIGHT(BM$1,2)),Holidays!$J$3:$J$937),
IF($T33&gt;=DATEVALUE("10/1/20"&amp;RIGHT(BL$1,2)),NETWORKDAYS($T33,DATEVALUE("9/30/20"&amp;RIGHT(BM$1,2)),Holidays!$J$3:$J$937),"")))),"")/(NETWORKDAYS($T33,$U33,Holidays!$J$3:$J$937)),0))</f>
        <v>0</v>
      </c>
      <c r="BN33" s="87">
        <f>IF($Q33="","",IFERROR(IF(OR(AND($T33&gt;=DATEVALUE("10/1/20"&amp;RIGHT(BM$1,2)),$T33&lt;=DATEVALUE("9/30/20"&amp;RIGHT(BN$1,2))),AND($U33&gt;=DATEVALUE("10/1/20"&amp;RIGHT(BM$1,2)),$U33&lt;=DATEVALUE("9/30/20"&amp;RIGHT(BN$1,2))),AND($T33&lt;=DATEVALUE("10/1/20"&amp;RIGHT(BM$1,2)),$U33&gt;=DATEVALUE("9/30/20"&amp;RIGHT(BN$1,2)))),
IF(AND($T33&gt;=DATEVALUE("10/1/20"&amp;RIGHT(BM$1,2)),$U33&lt;=DATEVALUE("9/30/20"&amp;RIGHT(BN$1,2))),NETWORKDAYS($T33,$U33,Holidays!$J$3:$J$937),
IF(AND($T33&lt;DATEVALUE("10/1/20"&amp;RIGHT(BM$1,2)),$U33&lt;=DATEVALUE("9/30/20"&amp;RIGHT(BN$1,2))),NETWORKDAYS(DATEVALUE("10/1/20"&amp;RIGHT(BM$1,2)),$U33,Holidays!$J$3:$J$937),
IF($T33&lt;DATEVALUE("10/1/20"&amp;RIGHT(BM$1,2)),NETWORKDAYS(DATEVALUE("10/1/20"&amp;RIGHT(BM$1,2)),DATEVALUE("9/30/20"&amp;RIGHT(BN$1,2)),Holidays!$J$3:$J$937),
IF($T33&gt;=DATEVALUE("10/1/20"&amp;RIGHT(BM$1,2)),NETWORKDAYS($T33,DATEVALUE("9/30/20"&amp;RIGHT(BN$1,2)),Holidays!$J$3:$J$937),"")))),"")/(NETWORKDAYS($T33,$U33,Holidays!$J$3:$J$937)),0))</f>
        <v>0</v>
      </c>
      <c r="BO33" s="87">
        <f>IF($Q33="","",IFERROR(IF(OR(AND($T33&gt;=DATEVALUE("10/1/20"&amp;RIGHT(BN$1,2)),$T33&lt;=DATEVALUE("9/30/20"&amp;RIGHT(BO$1,2))),AND($U33&gt;=DATEVALUE("10/1/20"&amp;RIGHT(BN$1,2)),$U33&lt;=DATEVALUE("9/30/20"&amp;RIGHT(BO$1,2))),AND($T33&lt;=DATEVALUE("10/1/20"&amp;RIGHT(BN$1,2)),$U33&gt;=DATEVALUE("9/30/20"&amp;RIGHT(BO$1,2)))),
IF(AND($T33&gt;=DATEVALUE("10/1/20"&amp;RIGHT(BN$1,2)),$U33&lt;=DATEVALUE("9/30/20"&amp;RIGHT(BO$1,2))),NETWORKDAYS($T33,$U33,Holidays!$J$3:$J$937),
IF(AND($T33&lt;DATEVALUE("10/1/20"&amp;RIGHT(BN$1,2)),$U33&lt;=DATEVALUE("9/30/20"&amp;RIGHT(BO$1,2))),NETWORKDAYS(DATEVALUE("10/1/20"&amp;RIGHT(BN$1,2)),$U33,Holidays!$J$3:$J$937),
IF($T33&lt;DATEVALUE("10/1/20"&amp;RIGHT(BN$1,2)),NETWORKDAYS(DATEVALUE("10/1/20"&amp;RIGHT(BN$1,2)),DATEVALUE("9/30/20"&amp;RIGHT(BO$1,2)),Holidays!$J$3:$J$937),
IF($T33&gt;=DATEVALUE("10/1/20"&amp;RIGHT(BN$1,2)),NETWORKDAYS($T33,DATEVALUE("9/30/20"&amp;RIGHT(BO$1,2)),Holidays!$J$3:$J$937),"")))),"")/(NETWORKDAYS($T33,$U33,Holidays!$J$3:$J$937)),0))</f>
        <v>0</v>
      </c>
      <c r="BP33" s="87">
        <f>IF($Q33="","",IFERROR(IF(OR(AND($T33&gt;=DATEVALUE("10/1/20"&amp;RIGHT(BO$1,2)),$T33&lt;=DATEVALUE("9/30/20"&amp;RIGHT(BP$1,2))),AND($U33&gt;=DATEVALUE("10/1/20"&amp;RIGHT(BO$1,2)),$U33&lt;=DATEVALUE("9/30/20"&amp;RIGHT(BP$1,2))),AND($T33&lt;=DATEVALUE("10/1/20"&amp;RIGHT(BO$1,2)),$U33&gt;=DATEVALUE("9/30/20"&amp;RIGHT(BP$1,2)))),
IF(AND($T33&gt;=DATEVALUE("10/1/20"&amp;RIGHT(BO$1,2)),$U33&lt;=DATEVALUE("9/30/20"&amp;RIGHT(BP$1,2))),NETWORKDAYS($T33,$U33,Holidays!$J$3:$J$937),
IF(AND($T33&lt;DATEVALUE("10/1/20"&amp;RIGHT(BO$1,2)),$U33&lt;=DATEVALUE("9/30/20"&amp;RIGHT(BP$1,2))),NETWORKDAYS(DATEVALUE("10/1/20"&amp;RIGHT(BO$1,2)),$U33,Holidays!$J$3:$J$937),
IF($T33&lt;DATEVALUE("10/1/20"&amp;RIGHT(BO$1,2)),NETWORKDAYS(DATEVALUE("10/1/20"&amp;RIGHT(BO$1,2)),DATEVALUE("9/30/20"&amp;RIGHT(BP$1,2)),Holidays!$J$3:$J$937),
IF($T33&gt;=DATEVALUE("10/1/20"&amp;RIGHT(BO$1,2)),NETWORKDAYS($T33,DATEVALUE("9/30/20"&amp;RIGHT(BP$1,2)),Holidays!$J$3:$J$937),"")))),"")/(NETWORKDAYS($T33,$U33,Holidays!$J$3:$J$937)),0))</f>
        <v>0</v>
      </c>
      <c r="BQ33" s="87">
        <f>IF($Q33="","",IFERROR(IF(OR(AND($T33&gt;=DATEVALUE("10/1/20"&amp;RIGHT(BP$1,2)),$T33&lt;=DATEVALUE("9/30/20"&amp;RIGHT(BQ$1,2))),AND($U33&gt;=DATEVALUE("10/1/20"&amp;RIGHT(BP$1,2)),$U33&lt;=DATEVALUE("9/30/20"&amp;RIGHT(BQ$1,2))),AND($T33&lt;=DATEVALUE("10/1/20"&amp;RIGHT(BP$1,2)),$U33&gt;=DATEVALUE("9/30/20"&amp;RIGHT(BQ$1,2)))),
IF(AND($T33&gt;=DATEVALUE("10/1/20"&amp;RIGHT(BP$1,2)),$U33&lt;=DATEVALUE("9/30/20"&amp;RIGHT(BQ$1,2))),NETWORKDAYS($T33,$U33,Holidays!$J$3:$J$937),
IF(AND($T33&lt;DATEVALUE("10/1/20"&amp;RIGHT(BP$1,2)),$U33&lt;=DATEVALUE("9/30/20"&amp;RIGHT(BQ$1,2))),NETWORKDAYS(DATEVALUE("10/1/20"&amp;RIGHT(BP$1,2)),$U33,Holidays!$J$3:$J$937),
IF($T33&lt;DATEVALUE("10/1/20"&amp;RIGHT(BP$1,2)),NETWORKDAYS(DATEVALUE("10/1/20"&amp;RIGHT(BP$1,2)),DATEVALUE("9/30/20"&amp;RIGHT(BQ$1,2)),Holidays!$J$3:$J$937),
IF($T33&gt;=DATEVALUE("10/1/20"&amp;RIGHT(BP$1,2)),NETWORKDAYS($T33,DATEVALUE("9/30/20"&amp;RIGHT(BQ$1,2)),Holidays!$J$3:$J$937),"")))),"")/(NETWORKDAYS($T33,$U33,Holidays!$J$3:$J$937)),0))</f>
        <v>0</v>
      </c>
      <c r="BR33" s="87">
        <f>IF($Q33="","",IFERROR(IF(OR(AND($T33&gt;=DATEVALUE("10/1/20"&amp;RIGHT(BQ$1,2)),$T33&lt;=DATEVALUE("9/30/20"&amp;RIGHT(BR$1,2))),AND($U33&gt;=DATEVALUE("10/1/20"&amp;RIGHT(BQ$1,2)),$U33&lt;=DATEVALUE("9/30/20"&amp;RIGHT(BR$1,2))),AND($T33&lt;=DATEVALUE("10/1/20"&amp;RIGHT(BQ$1,2)),$U33&gt;=DATEVALUE("9/30/20"&amp;RIGHT(BR$1,2)))),
IF(AND($T33&gt;=DATEVALUE("10/1/20"&amp;RIGHT(BQ$1,2)),$U33&lt;=DATEVALUE("9/30/20"&amp;RIGHT(BR$1,2))),NETWORKDAYS($T33,$U33,Holidays!$J$3:$J$937),
IF(AND($T33&lt;DATEVALUE("10/1/20"&amp;RIGHT(BQ$1,2)),$U33&lt;=DATEVALUE("9/30/20"&amp;RIGHT(BR$1,2))),NETWORKDAYS(DATEVALUE("10/1/20"&amp;RIGHT(BQ$1,2)),$U33,Holidays!$J$3:$J$937),
IF($T33&lt;DATEVALUE("10/1/20"&amp;RIGHT(BQ$1,2)),NETWORKDAYS(DATEVALUE("10/1/20"&amp;RIGHT(BQ$1,2)),DATEVALUE("9/30/20"&amp;RIGHT(BR$1,2)),Holidays!$J$3:$J$937),
IF($T33&gt;=DATEVALUE("10/1/20"&amp;RIGHT(BQ$1,2)),NETWORKDAYS($T33,DATEVALUE("9/30/20"&amp;RIGHT(BR$1,2)),Holidays!$J$3:$J$937),"")))),"")/(NETWORKDAYS($T33,$U33,Holidays!$J$3:$J$937)),0))</f>
        <v>0</v>
      </c>
      <c r="BS33" s="87">
        <f>IF($Q33="","",IFERROR(IF(OR(AND($T33&gt;=DATEVALUE("10/1/20"&amp;RIGHT(BR$1,2)),$T33&lt;=DATEVALUE("9/30/20"&amp;RIGHT(BS$1,2))),AND($U33&gt;=DATEVALUE("10/1/20"&amp;RIGHT(BR$1,2)),$U33&lt;=DATEVALUE("9/30/20"&amp;RIGHT(BS$1,2))),AND($T33&lt;=DATEVALUE("10/1/20"&amp;RIGHT(BR$1,2)),$U33&gt;=DATEVALUE("9/30/20"&amp;RIGHT(BS$1,2)))),
IF(AND($T33&gt;=DATEVALUE("10/1/20"&amp;RIGHT(BR$1,2)),$U33&lt;=DATEVALUE("9/30/20"&amp;RIGHT(BS$1,2))),NETWORKDAYS($T33,$U33,Holidays!$J$3:$J$937),
IF(AND($T33&lt;DATEVALUE("10/1/20"&amp;RIGHT(BR$1,2)),$U33&lt;=DATEVALUE("9/30/20"&amp;RIGHT(BS$1,2))),NETWORKDAYS(DATEVALUE("10/1/20"&amp;RIGHT(BR$1,2)),$U33,Holidays!$J$3:$J$937),
IF($T33&lt;DATEVALUE("10/1/20"&amp;RIGHT(BR$1,2)),NETWORKDAYS(DATEVALUE("10/1/20"&amp;RIGHT(BR$1,2)),DATEVALUE("9/30/20"&amp;RIGHT(BS$1,2)),Holidays!$J$3:$J$937),
IF($T33&gt;=DATEVALUE("10/1/20"&amp;RIGHT(BR$1,2)),NETWORKDAYS($T33,DATEVALUE("9/30/20"&amp;RIGHT(BS$1,2)),Holidays!$J$3:$J$937),"")))),"")/(NETWORKDAYS($T33,$U33,Holidays!$J$3:$J$937)),0))</f>
        <v>1</v>
      </c>
      <c r="BT33" s="87">
        <f>IF($Q33="","",IFERROR(IF(OR(AND($T33&gt;=DATEVALUE("10/1/20"&amp;RIGHT(BS$1,2)),$T33&lt;=DATEVALUE("9/30/20"&amp;RIGHT(BT$1,2))),AND($U33&gt;=DATEVALUE("10/1/20"&amp;RIGHT(BS$1,2)),$U33&lt;=DATEVALUE("9/30/20"&amp;RIGHT(BT$1,2))),AND($T33&lt;=DATEVALUE("10/1/20"&amp;RIGHT(BS$1,2)),$U33&gt;=DATEVALUE("9/30/20"&amp;RIGHT(BT$1,2)))),
IF(AND($T33&gt;=DATEVALUE("10/1/20"&amp;RIGHT(BS$1,2)),$U33&lt;=DATEVALUE("9/30/20"&amp;RIGHT(BT$1,2))),NETWORKDAYS($T33,$U33,Holidays!$J$3:$J$937),
IF(AND($T33&lt;DATEVALUE("10/1/20"&amp;RIGHT(BS$1,2)),$U33&lt;=DATEVALUE("9/30/20"&amp;RIGHT(BT$1,2))),NETWORKDAYS(DATEVALUE("10/1/20"&amp;RIGHT(BS$1,2)),$U33,Holidays!$J$3:$J$937),
IF($T33&lt;DATEVALUE("10/1/20"&amp;RIGHT(BS$1,2)),NETWORKDAYS(DATEVALUE("10/1/20"&amp;RIGHT(BS$1,2)),DATEVALUE("9/30/20"&amp;RIGHT(BT$1,2)),Holidays!$J$3:$J$937),
IF($T33&gt;=DATEVALUE("10/1/20"&amp;RIGHT(BS$1,2)),NETWORKDAYS($T33,DATEVALUE("9/30/20"&amp;RIGHT(BT$1,2)),Holidays!$J$3:$J$937),"")))),"")/(NETWORKDAYS($T33,$U33,Holidays!$J$3:$J$937)),0))</f>
        <v>0</v>
      </c>
      <c r="BU33" s="87">
        <f>IF($Q33="","",IFERROR(IF(OR(AND($T33&gt;=DATEVALUE("10/1/20"&amp;RIGHT(BT$1,2)),$T33&lt;=DATEVALUE("9/30/20"&amp;RIGHT(BU$1,2))),AND($U33&gt;=DATEVALUE("10/1/20"&amp;RIGHT(BT$1,2)),$U33&lt;=DATEVALUE("9/30/20"&amp;RIGHT(BU$1,2))),AND($T33&lt;=DATEVALUE("10/1/20"&amp;RIGHT(BT$1,2)),$U33&gt;=DATEVALUE("9/30/20"&amp;RIGHT(BU$1,2)))),
IF(AND($T33&gt;=DATEVALUE("10/1/20"&amp;RIGHT(BT$1,2)),$U33&lt;=DATEVALUE("9/30/20"&amp;RIGHT(BU$1,2))),NETWORKDAYS($T33,$U33,Holidays!$J$3:$J$937),
IF(AND($T33&lt;DATEVALUE("10/1/20"&amp;RIGHT(BT$1,2)),$U33&lt;=DATEVALUE("9/30/20"&amp;RIGHT(BU$1,2))),NETWORKDAYS(DATEVALUE("10/1/20"&amp;RIGHT(BT$1,2)),$U33,Holidays!$J$3:$J$937),
IF($T33&lt;DATEVALUE("10/1/20"&amp;RIGHT(BT$1,2)),NETWORKDAYS(DATEVALUE("10/1/20"&amp;RIGHT(BT$1,2)),DATEVALUE("9/30/20"&amp;RIGHT(BU$1,2)),Holidays!$J$3:$J$937),
IF($T33&gt;=DATEVALUE("10/1/20"&amp;RIGHT(BT$1,2)),NETWORKDAYS($T33,DATEVALUE("9/30/20"&amp;RIGHT(BU$1,2)),Holidays!$J$3:$J$937),"")))),"")/(NETWORKDAYS($T33,$U33,Holidays!$J$3:$J$937)),0))</f>
        <v>0</v>
      </c>
      <c r="BV33" s="87">
        <f>IF($Q33="","",IFERROR(IF(OR(AND($T33&gt;=DATEVALUE("10/1/20"&amp;RIGHT(BU$1,2)),$T33&lt;=DATEVALUE("9/30/20"&amp;RIGHT(BV$1,2))),AND($U33&gt;=DATEVALUE("10/1/20"&amp;RIGHT(BU$1,2)),$U33&lt;=DATEVALUE("9/30/20"&amp;RIGHT(BV$1,2))),AND($T33&lt;=DATEVALUE("10/1/20"&amp;RIGHT(BU$1,2)),$U33&gt;=DATEVALUE("9/30/20"&amp;RIGHT(BV$1,2)))),
IF(AND($T33&gt;=DATEVALUE("10/1/20"&amp;RIGHT(BU$1,2)),$U33&lt;=DATEVALUE("9/30/20"&amp;RIGHT(BV$1,2))),NETWORKDAYS($T33,$U33,Holidays!$J$3:$J$937),
IF(AND($T33&lt;DATEVALUE("10/1/20"&amp;RIGHT(BU$1,2)),$U33&lt;=DATEVALUE("9/30/20"&amp;RIGHT(BV$1,2))),NETWORKDAYS(DATEVALUE("10/1/20"&amp;RIGHT(BU$1,2)),$U33,Holidays!$J$3:$J$937),
IF($T33&lt;DATEVALUE("10/1/20"&amp;RIGHT(BU$1,2)),NETWORKDAYS(DATEVALUE("10/1/20"&amp;RIGHT(BU$1,2)),DATEVALUE("9/30/20"&amp;RIGHT(BV$1,2)),Holidays!$J$3:$J$937),
IF($T33&gt;=DATEVALUE("10/1/20"&amp;RIGHT(BU$1,2)),NETWORKDAYS($T33,DATEVALUE("9/30/20"&amp;RIGHT(BV$1,2)),Holidays!$J$3:$J$937),"")))),"")/(NETWORKDAYS($T33,$U33,Holidays!$J$3:$J$937)),0))</f>
        <v>0</v>
      </c>
      <c r="BW33" s="87">
        <f>IF($Q33="","",IFERROR(IF(OR(AND($T33&gt;=DATEVALUE("10/1/20"&amp;RIGHT(BV$1,2)),$T33&lt;=DATEVALUE("9/30/20"&amp;RIGHT(BW$1,2))),AND($U33&gt;=DATEVALUE("10/1/20"&amp;RIGHT(BV$1,2)),$U33&lt;=DATEVALUE("9/30/20"&amp;RIGHT(BW$1,2))),AND($T33&lt;=DATEVALUE("10/1/20"&amp;RIGHT(BV$1,2)),$U33&gt;=DATEVALUE("9/30/20"&amp;RIGHT(BW$1,2)))),
IF(AND($T33&gt;=DATEVALUE("10/1/20"&amp;RIGHT(BV$1,2)),$U33&lt;=DATEVALUE("9/30/20"&amp;RIGHT(BW$1,2))),NETWORKDAYS($T33,$U33,Holidays!$J$3:$J$937),
IF(AND($T33&lt;DATEVALUE("10/1/20"&amp;RIGHT(BV$1,2)),$U33&lt;=DATEVALUE("9/30/20"&amp;RIGHT(BW$1,2))),NETWORKDAYS(DATEVALUE("10/1/20"&amp;RIGHT(BV$1,2)),$U33,Holidays!$J$3:$J$937),
IF($T33&lt;DATEVALUE("10/1/20"&amp;RIGHT(BV$1,2)),NETWORKDAYS(DATEVALUE("10/1/20"&amp;RIGHT(BV$1,2)),DATEVALUE("9/30/20"&amp;RIGHT(BW$1,2)),Holidays!$J$3:$J$937),
IF($T33&gt;=DATEVALUE("10/1/20"&amp;RIGHT(BV$1,2)),NETWORKDAYS($T33,DATEVALUE("9/30/20"&amp;RIGHT(BW$1,2)),Holidays!$J$3:$J$937),"")))),"")/(NETWORKDAYS($T33,$U33,Holidays!$J$3:$J$937)),0))</f>
        <v>0</v>
      </c>
      <c r="BX33" s="87">
        <f>IF($Q33="","",IFERROR(IF(OR(AND($T33&gt;=DATEVALUE("10/1/20"&amp;RIGHT(BW$1,2)),$T33&lt;=DATEVALUE("9/30/20"&amp;RIGHT(BX$1,2))),AND($U33&gt;=DATEVALUE("10/1/20"&amp;RIGHT(BW$1,2)),$U33&lt;=DATEVALUE("9/30/20"&amp;RIGHT(BX$1,2))),AND($T33&lt;=DATEVALUE("10/1/20"&amp;RIGHT(BW$1,2)),$U33&gt;=DATEVALUE("9/30/20"&amp;RIGHT(BX$1,2)))),
IF(AND($T33&gt;=DATEVALUE("10/1/20"&amp;RIGHT(BW$1,2)),$U33&lt;=DATEVALUE("9/30/20"&amp;RIGHT(BX$1,2))),NETWORKDAYS($T33,$U33,Holidays!$J$3:$J$937),
IF(AND($T33&lt;DATEVALUE("10/1/20"&amp;RIGHT(BW$1,2)),$U33&lt;=DATEVALUE("9/30/20"&amp;RIGHT(BX$1,2))),NETWORKDAYS(DATEVALUE("10/1/20"&amp;RIGHT(BW$1,2)),$U33,Holidays!$J$3:$J$937),
IF($T33&lt;DATEVALUE("10/1/20"&amp;RIGHT(BW$1,2)),NETWORKDAYS(DATEVALUE("10/1/20"&amp;RIGHT(BW$1,2)),DATEVALUE("9/30/20"&amp;RIGHT(BX$1,2)),Holidays!$J$3:$J$937),
IF($T33&gt;=DATEVALUE("10/1/20"&amp;RIGHT(BW$1,2)),NETWORKDAYS($T33,DATEVALUE("9/30/20"&amp;RIGHT(BX$1,2)),Holidays!$J$3:$J$937),"")))),"")/(NETWORKDAYS($T33,$U33,Holidays!$J$3:$J$937)),0))</f>
        <v>0</v>
      </c>
      <c r="BY33" s="87">
        <f>IF($Q33="","",IFERROR(IF(OR(AND($T33&gt;=DATEVALUE("10/1/20"&amp;RIGHT(BX$1,2)),$T33&lt;=DATEVALUE("9/30/20"&amp;RIGHT(BY$1,2))),AND($U33&gt;=DATEVALUE("10/1/20"&amp;RIGHT(BX$1,2)),$U33&lt;=DATEVALUE("9/30/20"&amp;RIGHT(BY$1,2))),AND($T33&lt;=DATEVALUE("10/1/20"&amp;RIGHT(BX$1,2)),$U33&gt;=DATEVALUE("9/30/20"&amp;RIGHT(BY$1,2)))),
IF(AND($T33&gt;=DATEVALUE("10/1/20"&amp;RIGHT(BX$1,2)),$U33&lt;=DATEVALUE("9/30/20"&amp;RIGHT(BY$1,2))),NETWORKDAYS($T33,$U33,Holidays!$J$3:$J$937),
IF(AND($T33&lt;DATEVALUE("10/1/20"&amp;RIGHT(BX$1,2)),$U33&lt;=DATEVALUE("9/30/20"&amp;RIGHT(BY$1,2))),NETWORKDAYS(DATEVALUE("10/1/20"&amp;RIGHT(BX$1,2)),$U33,Holidays!$J$3:$J$937),
IF($T33&lt;DATEVALUE("10/1/20"&amp;RIGHT(BX$1,2)),NETWORKDAYS(DATEVALUE("10/1/20"&amp;RIGHT(BX$1,2)),DATEVALUE("9/30/20"&amp;RIGHT(BY$1,2)),Holidays!$J$3:$J$937),
IF($T33&gt;=DATEVALUE("10/1/20"&amp;RIGHT(BX$1,2)),NETWORKDAYS($T33,DATEVALUE("9/30/20"&amp;RIGHT(BY$1,2)),Holidays!$J$3:$J$937),"")))),"")/(NETWORKDAYS($T33,$U33,Holidays!$J$3:$J$937)),0))</f>
        <v>0</v>
      </c>
      <c r="BZ33" s="87">
        <f>IF($Q33="","",IFERROR(IF(OR(AND($T33&gt;=DATEVALUE("10/1/20"&amp;RIGHT(BY$1,2)),$T33&lt;=DATEVALUE("9/30/20"&amp;RIGHT(BZ$1,2))),AND($U33&gt;=DATEVALUE("10/1/20"&amp;RIGHT(BY$1,2)),$U33&lt;=DATEVALUE("9/30/20"&amp;RIGHT(BZ$1,2))),AND($T33&lt;=DATEVALUE("10/1/20"&amp;RIGHT(BY$1,2)),$U33&gt;=DATEVALUE("9/30/20"&amp;RIGHT(BZ$1,2)))),
IF(AND($T33&gt;=DATEVALUE("10/1/20"&amp;RIGHT(BY$1,2)),$U33&lt;=DATEVALUE("9/30/20"&amp;RIGHT(BZ$1,2))),NETWORKDAYS($T33,$U33,Holidays!$J$3:$J$937),
IF(AND($T33&lt;DATEVALUE("10/1/20"&amp;RIGHT(BY$1,2)),$U33&lt;=DATEVALUE("9/30/20"&amp;RIGHT(BZ$1,2))),NETWORKDAYS(DATEVALUE("10/1/20"&amp;RIGHT(BY$1,2)),$U33,Holidays!$J$3:$J$937),
IF($T33&lt;DATEVALUE("10/1/20"&amp;RIGHT(BY$1,2)),NETWORKDAYS(DATEVALUE("10/1/20"&amp;RIGHT(BY$1,2)),DATEVALUE("9/30/20"&amp;RIGHT(BZ$1,2)),Holidays!$J$3:$J$937),
IF($T33&gt;=DATEVALUE("10/1/20"&amp;RIGHT(BY$1,2)),NETWORKDAYS($T33,DATEVALUE("9/30/20"&amp;RIGHT(BZ$1,2)),Holidays!$J$3:$J$937),"")))),"")/(NETWORKDAYS($T33,$U33,Holidays!$J$3:$J$937)),0))</f>
        <v>0</v>
      </c>
      <c r="CA33" s="87">
        <f>IF($Q33="","",IFERROR(IF(OR(AND($T33&gt;=DATEVALUE("10/1/20"&amp;RIGHT(BZ$1,2)),$T33&lt;=DATEVALUE("9/30/20"&amp;RIGHT(CA$1,2))),AND($U33&gt;=DATEVALUE("10/1/20"&amp;RIGHT(BZ$1,2)),$U33&lt;=DATEVALUE("9/30/20"&amp;RIGHT(CA$1,2))),AND($T33&lt;=DATEVALUE("10/1/20"&amp;RIGHT(BZ$1,2)),$U33&gt;=DATEVALUE("9/30/20"&amp;RIGHT(CA$1,2)))),
IF(AND($T33&gt;=DATEVALUE("10/1/20"&amp;RIGHT(BZ$1,2)),$U33&lt;=DATEVALUE("9/30/20"&amp;RIGHT(CA$1,2))),NETWORKDAYS($T33,$U33,Holidays!$J$3:$J$937),
IF(AND($T33&lt;DATEVALUE("10/1/20"&amp;RIGHT(BZ$1,2)),$U33&lt;=DATEVALUE("9/30/20"&amp;RIGHT(CA$1,2))),NETWORKDAYS(DATEVALUE("10/1/20"&amp;RIGHT(BZ$1,2)),$U33,Holidays!$J$3:$J$937),
IF($T33&lt;DATEVALUE("10/1/20"&amp;RIGHT(BZ$1,2)),NETWORKDAYS(DATEVALUE("10/1/20"&amp;RIGHT(BZ$1,2)),DATEVALUE("9/30/20"&amp;RIGHT(CA$1,2)),Holidays!$J$3:$J$937),
IF($T33&gt;=DATEVALUE("10/1/20"&amp;RIGHT(BZ$1,2)),NETWORKDAYS($T33,DATEVALUE("9/30/20"&amp;RIGHT(CA$1,2)),Holidays!$J$3:$J$937),"")))),"")/(NETWORKDAYS($T33,$U33,Holidays!$J$3:$J$937)),0))</f>
        <v>0</v>
      </c>
      <c r="CB33" s="87">
        <f>IF($Q33="","",IFERROR(IF(OR(AND($T33&gt;=DATEVALUE("10/1/20"&amp;RIGHT(CA$1,2)),$T33&lt;=DATEVALUE("9/30/20"&amp;RIGHT(CB$1,2))),AND($U33&gt;=DATEVALUE("10/1/20"&amp;RIGHT(CA$1,2)),$U33&lt;=DATEVALUE("9/30/20"&amp;RIGHT(CB$1,2))),AND($T33&lt;=DATEVALUE("10/1/20"&amp;RIGHT(CA$1,2)),$U33&gt;=DATEVALUE("9/30/20"&amp;RIGHT(CB$1,2)))),
IF(AND($T33&gt;=DATEVALUE("10/1/20"&amp;RIGHT(CA$1,2)),$U33&lt;=DATEVALUE("9/30/20"&amp;RIGHT(CB$1,2))),NETWORKDAYS($T33,$U33,Holidays!$J$3:$J$937),
IF(AND($T33&lt;DATEVALUE("10/1/20"&amp;RIGHT(CA$1,2)),$U33&lt;=DATEVALUE("9/30/20"&amp;RIGHT(CB$1,2))),NETWORKDAYS(DATEVALUE("10/1/20"&amp;RIGHT(CA$1,2)),$U33,Holidays!$J$3:$J$937),
IF($T33&lt;DATEVALUE("10/1/20"&amp;RIGHT(CA$1,2)),NETWORKDAYS(DATEVALUE("10/1/20"&amp;RIGHT(CA$1,2)),DATEVALUE("9/30/20"&amp;RIGHT(CB$1,2)),Holidays!$J$3:$J$937),
IF($T33&gt;=DATEVALUE("10/1/20"&amp;RIGHT(CA$1,2)),NETWORKDAYS($T33,DATEVALUE("9/30/20"&amp;RIGHT(CB$1,2)),Holidays!$J$3:$J$937),"")))),"")/(NETWORKDAYS($T33,$U33,Holidays!$J$3:$J$937)),0))</f>
        <v>0</v>
      </c>
    </row>
    <row r="34" spans="1:80">
      <c r="A34" s="78" t="s">
        <v>262</v>
      </c>
      <c r="B34" s="79" t="s">
        <v>117</v>
      </c>
      <c r="C34" s="87" t="s">
        <v>181</v>
      </c>
      <c r="D34" s="87" t="s">
        <v>146</v>
      </c>
      <c r="E34" s="87"/>
      <c r="F34" s="87"/>
      <c r="G34" s="87" t="s">
        <v>122</v>
      </c>
      <c r="H34" s="108">
        <v>40</v>
      </c>
      <c r="I34" s="87" t="s">
        <v>157</v>
      </c>
      <c r="J34" s="87" t="s">
        <v>124</v>
      </c>
      <c r="K34" s="108">
        <v>0</v>
      </c>
      <c r="L34" s="82">
        <f t="shared" si="4"/>
        <v>100</v>
      </c>
      <c r="M34" s="110">
        <f t="shared" si="5"/>
        <v>0</v>
      </c>
      <c r="N34" s="111">
        <f t="shared" si="18"/>
        <v>4040.4</v>
      </c>
      <c r="O34" s="110">
        <f t="shared" si="6"/>
        <v>0</v>
      </c>
      <c r="P34" s="110">
        <f t="shared" si="0"/>
        <v>4040.4</v>
      </c>
      <c r="Q34" s="108">
        <v>30</v>
      </c>
      <c r="R34" s="130">
        <f t="shared" si="7"/>
        <v>4.9095890410958907</v>
      </c>
      <c r="S34" s="107">
        <v>45945</v>
      </c>
      <c r="T34" s="83">
        <f>IF(NOT(Q34=""),IF(NOT($S34=""),$S34,#REF!),"")</f>
        <v>45945</v>
      </c>
      <c r="U34" s="83">
        <f t="shared" si="8"/>
        <v>45975</v>
      </c>
      <c r="V34" s="83">
        <f t="shared" si="11"/>
        <v>45987</v>
      </c>
      <c r="W34" s="83">
        <f t="shared" si="19"/>
        <v>45989</v>
      </c>
      <c r="X34" s="84">
        <f t="shared" si="9"/>
        <v>4040.4</v>
      </c>
      <c r="Y34" s="84">
        <f t="shared" si="10"/>
        <v>4734.6846246575342</v>
      </c>
      <c r="AF34" s="87" t="s">
        <v>151</v>
      </c>
      <c r="AG34" s="87" t="s">
        <v>152</v>
      </c>
      <c r="AH34" s="103">
        <v>45111</v>
      </c>
      <c r="AL34" s="87">
        <f t="shared" ca="1" si="1"/>
        <v>0</v>
      </c>
      <c r="AN34" s="87">
        <f t="shared" ca="1" si="16"/>
        <v>0</v>
      </c>
      <c r="AO34" s="87">
        <f t="shared" ca="1" si="16"/>
        <v>0</v>
      </c>
      <c r="AP34" s="87">
        <f t="shared" ca="1" si="16"/>
        <v>0</v>
      </c>
      <c r="AQ34" s="87">
        <f t="shared" ca="1" si="16"/>
        <v>0</v>
      </c>
      <c r="AR34" s="87">
        <f t="shared" ca="1" si="16"/>
        <v>0</v>
      </c>
      <c r="AS34" s="87">
        <f t="shared" ca="1" si="16"/>
        <v>0</v>
      </c>
      <c r="AT34" s="87">
        <f t="shared" ca="1" si="16"/>
        <v>0</v>
      </c>
      <c r="AU34" s="87">
        <f t="shared" ca="1" si="16"/>
        <v>0</v>
      </c>
      <c r="AV34" s="87">
        <f t="shared" ca="1" si="16"/>
        <v>0</v>
      </c>
      <c r="AW34" s="87">
        <f t="shared" ca="1" si="16"/>
        <v>0</v>
      </c>
      <c r="AX34" s="87">
        <f t="shared" ca="1" si="17"/>
        <v>0</v>
      </c>
      <c r="AY34" s="87">
        <f t="shared" ca="1" si="17"/>
        <v>0</v>
      </c>
      <c r="AZ34" s="87">
        <f t="shared" ca="1" si="17"/>
        <v>0</v>
      </c>
      <c r="BA34" s="87">
        <f t="shared" ca="1" si="17"/>
        <v>0</v>
      </c>
      <c r="BB34" s="87">
        <f t="shared" ca="1" si="17"/>
        <v>0</v>
      </c>
      <c r="BC34" s="87">
        <f t="shared" ca="1" si="17"/>
        <v>0</v>
      </c>
      <c r="BD34" s="87">
        <f t="shared" ca="1" si="17"/>
        <v>0</v>
      </c>
      <c r="BE34" s="87">
        <f t="shared" ca="1" si="17"/>
        <v>0</v>
      </c>
      <c r="BF34" s="87">
        <f t="shared" ca="1" si="17"/>
        <v>0</v>
      </c>
      <c r="BG34" s="87">
        <f t="shared" ca="1" si="17"/>
        <v>0</v>
      </c>
      <c r="BI34" s="87">
        <f>IF($Q34="","",IFERROR(IF(OR(AND($T34&gt;=DATEVALUE("10/1/20"&amp;RIGHT(BH$1,2)),$T34&lt;=DATEVALUE("9/30/20"&amp;RIGHT(BI$1,2))),AND($U34&gt;=DATEVALUE("10/1/20"&amp;RIGHT(BH$1,2)),$U34&lt;=DATEVALUE("9/30/20"&amp;RIGHT(BI$1,2))),AND($T34&lt;=DATEVALUE("10/1/20"&amp;RIGHT(BH$1,2)),$U34&gt;=DATEVALUE("9/30/20"&amp;RIGHT(BI$1,2)))),
IF(AND($T34&gt;=DATEVALUE("10/1/20"&amp;RIGHT(BH$1,2)),$U34&lt;=DATEVALUE("9/30/20"&amp;RIGHT(BI$1,2))),NETWORKDAYS($T34,$U34,Holidays!$J$3:$J$937),
IF(AND($T34&lt;DATEVALUE("10/1/20"&amp;RIGHT(BH$1,2)),$U34&lt;=DATEVALUE("9/30/20"&amp;RIGHT(BI$1,2))),NETWORKDAYS(DATEVALUE("10/1/20"&amp;RIGHT(BH$1,2)),$U34,Holidays!$J$3:$J$937),
IF($T34&lt;DATEVALUE("10/1/20"&amp;RIGHT(BH$1,2)),NETWORKDAYS(DATEVALUE("10/1/20"&amp;RIGHT(BH$1,2)),DATEVALUE("9/30/20"&amp;RIGHT(BI$1,2)),Holidays!$J$3:$J$937),
IF($T34&gt;=DATEVALUE("10/1/20"&amp;RIGHT(BH$1,2)),NETWORKDAYS($T34,DATEVALUE("9/30/20"&amp;RIGHT(BI$1,2)),Holidays!$J$3:$J$937),"")))),"")/(NETWORKDAYS($T34,$U34,Holidays!$J$3:$J$937)),0))</f>
        <v>0</v>
      </c>
      <c r="BJ34" s="87">
        <f>IF($Q34="","",IFERROR(IF(OR(AND($T34&gt;=DATEVALUE("10/1/20"&amp;RIGHT(BI$1,2)),$T34&lt;=DATEVALUE("9/30/20"&amp;RIGHT(BJ$1,2))),AND($U34&gt;=DATEVALUE("10/1/20"&amp;RIGHT(BI$1,2)),$U34&lt;=DATEVALUE("9/30/20"&amp;RIGHT(BJ$1,2))),AND($T34&lt;=DATEVALUE("10/1/20"&amp;RIGHT(BI$1,2)),$U34&gt;=DATEVALUE("9/30/20"&amp;RIGHT(BJ$1,2)))),
IF(AND($T34&gt;=DATEVALUE("10/1/20"&amp;RIGHT(BI$1,2)),$U34&lt;=DATEVALUE("9/30/20"&amp;RIGHT(BJ$1,2))),NETWORKDAYS($T34,$U34,Holidays!$J$3:$J$937),
IF(AND($T34&lt;DATEVALUE("10/1/20"&amp;RIGHT(BI$1,2)),$U34&lt;=DATEVALUE("9/30/20"&amp;RIGHT(BJ$1,2))),NETWORKDAYS(DATEVALUE("10/1/20"&amp;RIGHT(BI$1,2)),$U34,Holidays!$J$3:$J$937),
IF($T34&lt;DATEVALUE("10/1/20"&amp;RIGHT(BI$1,2)),NETWORKDAYS(DATEVALUE("10/1/20"&amp;RIGHT(BI$1,2)),DATEVALUE("9/30/20"&amp;RIGHT(BJ$1,2)),Holidays!$J$3:$J$937),
IF($T34&gt;=DATEVALUE("10/1/20"&amp;RIGHT(BI$1,2)),NETWORKDAYS($T34,DATEVALUE("9/30/20"&amp;RIGHT(BJ$1,2)),Holidays!$J$3:$J$937),"")))),"")/(NETWORKDAYS($T34,$U34,Holidays!$J$3:$J$937)),0))</f>
        <v>0</v>
      </c>
      <c r="BK34" s="87">
        <f>IF($Q34="","",IFERROR(IF(OR(AND($T34&gt;=DATEVALUE("10/1/20"&amp;RIGHT(BJ$1,2)),$T34&lt;=DATEVALUE("9/30/20"&amp;RIGHT(BK$1,2))),AND($U34&gt;=DATEVALUE("10/1/20"&amp;RIGHT(BJ$1,2)),$U34&lt;=DATEVALUE("9/30/20"&amp;RIGHT(BK$1,2))),AND($T34&lt;=DATEVALUE("10/1/20"&amp;RIGHT(BJ$1,2)),$U34&gt;=DATEVALUE("9/30/20"&amp;RIGHT(BK$1,2)))),
IF(AND($T34&gt;=DATEVALUE("10/1/20"&amp;RIGHT(BJ$1,2)),$U34&lt;=DATEVALUE("9/30/20"&amp;RIGHT(BK$1,2))),NETWORKDAYS($T34,$U34,Holidays!$J$3:$J$937),
IF(AND($T34&lt;DATEVALUE("10/1/20"&amp;RIGHT(BJ$1,2)),$U34&lt;=DATEVALUE("9/30/20"&amp;RIGHT(BK$1,2))),NETWORKDAYS(DATEVALUE("10/1/20"&amp;RIGHT(BJ$1,2)),$U34,Holidays!$J$3:$J$937),
IF($T34&lt;DATEVALUE("10/1/20"&amp;RIGHT(BJ$1,2)),NETWORKDAYS(DATEVALUE("10/1/20"&amp;RIGHT(BJ$1,2)),DATEVALUE("9/30/20"&amp;RIGHT(BK$1,2)),Holidays!$J$3:$J$937),
IF($T34&gt;=DATEVALUE("10/1/20"&amp;RIGHT(BJ$1,2)),NETWORKDAYS($T34,DATEVALUE("9/30/20"&amp;RIGHT(BK$1,2)),Holidays!$J$3:$J$937),"")))),"")/(NETWORKDAYS($T34,$U34,Holidays!$J$3:$J$937)),0))</f>
        <v>0</v>
      </c>
      <c r="BL34" s="87">
        <f>IF($Q34="","",IFERROR(IF(OR(AND($T34&gt;=DATEVALUE("10/1/20"&amp;RIGHT(BK$1,2)),$T34&lt;=DATEVALUE("9/30/20"&amp;RIGHT(BL$1,2))),AND($U34&gt;=DATEVALUE("10/1/20"&amp;RIGHT(BK$1,2)),$U34&lt;=DATEVALUE("9/30/20"&amp;RIGHT(BL$1,2))),AND($T34&lt;=DATEVALUE("10/1/20"&amp;RIGHT(BK$1,2)),$U34&gt;=DATEVALUE("9/30/20"&amp;RIGHT(BL$1,2)))),
IF(AND($T34&gt;=DATEVALUE("10/1/20"&amp;RIGHT(BK$1,2)),$U34&lt;=DATEVALUE("9/30/20"&amp;RIGHT(BL$1,2))),NETWORKDAYS($T34,$U34,Holidays!$J$3:$J$937),
IF(AND($T34&lt;DATEVALUE("10/1/20"&amp;RIGHT(BK$1,2)),$U34&lt;=DATEVALUE("9/30/20"&amp;RIGHT(BL$1,2))),NETWORKDAYS(DATEVALUE("10/1/20"&amp;RIGHT(BK$1,2)),$U34,Holidays!$J$3:$J$937),
IF($T34&lt;DATEVALUE("10/1/20"&amp;RIGHT(BK$1,2)),NETWORKDAYS(DATEVALUE("10/1/20"&amp;RIGHT(BK$1,2)),DATEVALUE("9/30/20"&amp;RIGHT(BL$1,2)),Holidays!$J$3:$J$937),
IF($T34&gt;=DATEVALUE("10/1/20"&amp;RIGHT(BK$1,2)),NETWORKDAYS($T34,DATEVALUE("9/30/20"&amp;RIGHT(BL$1,2)),Holidays!$J$3:$J$937),"")))),"")/(NETWORKDAYS($T34,$U34,Holidays!$J$3:$J$937)),0))</f>
        <v>0</v>
      </c>
      <c r="BM34" s="87">
        <f>IF($Q34="","",IFERROR(IF(OR(AND($T34&gt;=DATEVALUE("10/1/20"&amp;RIGHT(BL$1,2)),$T34&lt;=DATEVALUE("9/30/20"&amp;RIGHT(BM$1,2))),AND($U34&gt;=DATEVALUE("10/1/20"&amp;RIGHT(BL$1,2)),$U34&lt;=DATEVALUE("9/30/20"&amp;RIGHT(BM$1,2))),AND($T34&lt;=DATEVALUE("10/1/20"&amp;RIGHT(BL$1,2)),$U34&gt;=DATEVALUE("9/30/20"&amp;RIGHT(BM$1,2)))),
IF(AND($T34&gt;=DATEVALUE("10/1/20"&amp;RIGHT(BL$1,2)),$U34&lt;=DATEVALUE("9/30/20"&amp;RIGHT(BM$1,2))),NETWORKDAYS($T34,$U34,Holidays!$J$3:$J$937),
IF(AND($T34&lt;DATEVALUE("10/1/20"&amp;RIGHT(BL$1,2)),$U34&lt;=DATEVALUE("9/30/20"&amp;RIGHT(BM$1,2))),NETWORKDAYS(DATEVALUE("10/1/20"&amp;RIGHT(BL$1,2)),$U34,Holidays!$J$3:$J$937),
IF($T34&lt;DATEVALUE("10/1/20"&amp;RIGHT(BL$1,2)),NETWORKDAYS(DATEVALUE("10/1/20"&amp;RIGHT(BL$1,2)),DATEVALUE("9/30/20"&amp;RIGHT(BM$1,2)),Holidays!$J$3:$J$937),
IF($T34&gt;=DATEVALUE("10/1/20"&amp;RIGHT(BL$1,2)),NETWORKDAYS($T34,DATEVALUE("9/30/20"&amp;RIGHT(BM$1,2)),Holidays!$J$3:$J$937),"")))),"")/(NETWORKDAYS($T34,$U34,Holidays!$J$3:$J$937)),0))</f>
        <v>0</v>
      </c>
      <c r="BN34" s="87">
        <f>IF($Q34="","",IFERROR(IF(OR(AND($T34&gt;=DATEVALUE("10/1/20"&amp;RIGHT(BM$1,2)),$T34&lt;=DATEVALUE("9/30/20"&amp;RIGHT(BN$1,2))),AND($U34&gt;=DATEVALUE("10/1/20"&amp;RIGHT(BM$1,2)),$U34&lt;=DATEVALUE("9/30/20"&amp;RIGHT(BN$1,2))),AND($T34&lt;=DATEVALUE("10/1/20"&amp;RIGHT(BM$1,2)),$U34&gt;=DATEVALUE("9/30/20"&amp;RIGHT(BN$1,2)))),
IF(AND($T34&gt;=DATEVALUE("10/1/20"&amp;RIGHT(BM$1,2)),$U34&lt;=DATEVALUE("9/30/20"&amp;RIGHT(BN$1,2))),NETWORKDAYS($T34,$U34,Holidays!$J$3:$J$937),
IF(AND($T34&lt;DATEVALUE("10/1/20"&amp;RIGHT(BM$1,2)),$U34&lt;=DATEVALUE("9/30/20"&amp;RIGHT(BN$1,2))),NETWORKDAYS(DATEVALUE("10/1/20"&amp;RIGHT(BM$1,2)),$U34,Holidays!$J$3:$J$937),
IF($T34&lt;DATEVALUE("10/1/20"&amp;RIGHT(BM$1,2)),NETWORKDAYS(DATEVALUE("10/1/20"&amp;RIGHT(BM$1,2)),DATEVALUE("9/30/20"&amp;RIGHT(BN$1,2)),Holidays!$J$3:$J$937),
IF($T34&gt;=DATEVALUE("10/1/20"&amp;RIGHT(BM$1,2)),NETWORKDAYS($T34,DATEVALUE("9/30/20"&amp;RIGHT(BN$1,2)),Holidays!$J$3:$J$937),"")))),"")/(NETWORKDAYS($T34,$U34,Holidays!$J$3:$J$937)),0))</f>
        <v>0</v>
      </c>
      <c r="BO34" s="87">
        <f>IF($Q34="","",IFERROR(IF(OR(AND($T34&gt;=DATEVALUE("10/1/20"&amp;RIGHT(BN$1,2)),$T34&lt;=DATEVALUE("9/30/20"&amp;RIGHT(BO$1,2))),AND($U34&gt;=DATEVALUE("10/1/20"&amp;RIGHT(BN$1,2)),$U34&lt;=DATEVALUE("9/30/20"&amp;RIGHT(BO$1,2))),AND($T34&lt;=DATEVALUE("10/1/20"&amp;RIGHT(BN$1,2)),$U34&gt;=DATEVALUE("9/30/20"&amp;RIGHT(BO$1,2)))),
IF(AND($T34&gt;=DATEVALUE("10/1/20"&amp;RIGHT(BN$1,2)),$U34&lt;=DATEVALUE("9/30/20"&amp;RIGHT(BO$1,2))),NETWORKDAYS($T34,$U34,Holidays!$J$3:$J$937),
IF(AND($T34&lt;DATEVALUE("10/1/20"&amp;RIGHT(BN$1,2)),$U34&lt;=DATEVALUE("9/30/20"&amp;RIGHT(BO$1,2))),NETWORKDAYS(DATEVALUE("10/1/20"&amp;RIGHT(BN$1,2)),$U34,Holidays!$J$3:$J$937),
IF($T34&lt;DATEVALUE("10/1/20"&amp;RIGHT(BN$1,2)),NETWORKDAYS(DATEVALUE("10/1/20"&amp;RIGHT(BN$1,2)),DATEVALUE("9/30/20"&amp;RIGHT(BO$1,2)),Holidays!$J$3:$J$937),
IF($T34&gt;=DATEVALUE("10/1/20"&amp;RIGHT(BN$1,2)),NETWORKDAYS($T34,DATEVALUE("9/30/20"&amp;RIGHT(BO$1,2)),Holidays!$J$3:$J$937),"")))),"")/(NETWORKDAYS($T34,$U34,Holidays!$J$3:$J$937)),0))</f>
        <v>0</v>
      </c>
      <c r="BP34" s="87">
        <f>IF($Q34="","",IFERROR(IF(OR(AND($T34&gt;=DATEVALUE("10/1/20"&amp;RIGHT(BO$1,2)),$T34&lt;=DATEVALUE("9/30/20"&amp;RIGHT(BP$1,2))),AND($U34&gt;=DATEVALUE("10/1/20"&amp;RIGHT(BO$1,2)),$U34&lt;=DATEVALUE("9/30/20"&amp;RIGHT(BP$1,2))),AND($T34&lt;=DATEVALUE("10/1/20"&amp;RIGHT(BO$1,2)),$U34&gt;=DATEVALUE("9/30/20"&amp;RIGHT(BP$1,2)))),
IF(AND($T34&gt;=DATEVALUE("10/1/20"&amp;RIGHT(BO$1,2)),$U34&lt;=DATEVALUE("9/30/20"&amp;RIGHT(BP$1,2))),NETWORKDAYS($T34,$U34,Holidays!$J$3:$J$937),
IF(AND($T34&lt;DATEVALUE("10/1/20"&amp;RIGHT(BO$1,2)),$U34&lt;=DATEVALUE("9/30/20"&amp;RIGHT(BP$1,2))),NETWORKDAYS(DATEVALUE("10/1/20"&amp;RIGHT(BO$1,2)),$U34,Holidays!$J$3:$J$937),
IF($T34&lt;DATEVALUE("10/1/20"&amp;RIGHT(BO$1,2)),NETWORKDAYS(DATEVALUE("10/1/20"&amp;RIGHT(BO$1,2)),DATEVALUE("9/30/20"&amp;RIGHT(BP$1,2)),Holidays!$J$3:$J$937),
IF($T34&gt;=DATEVALUE("10/1/20"&amp;RIGHT(BO$1,2)),NETWORKDAYS($T34,DATEVALUE("9/30/20"&amp;RIGHT(BP$1,2)),Holidays!$J$3:$J$937),"")))),"")/(NETWORKDAYS($T34,$U34,Holidays!$J$3:$J$937)),0))</f>
        <v>0</v>
      </c>
      <c r="BQ34" s="87">
        <f>IF($Q34="","",IFERROR(IF(OR(AND($T34&gt;=DATEVALUE("10/1/20"&amp;RIGHT(BP$1,2)),$T34&lt;=DATEVALUE("9/30/20"&amp;RIGHT(BQ$1,2))),AND($U34&gt;=DATEVALUE("10/1/20"&amp;RIGHT(BP$1,2)),$U34&lt;=DATEVALUE("9/30/20"&amp;RIGHT(BQ$1,2))),AND($T34&lt;=DATEVALUE("10/1/20"&amp;RIGHT(BP$1,2)),$U34&gt;=DATEVALUE("9/30/20"&amp;RIGHT(BQ$1,2)))),
IF(AND($T34&gt;=DATEVALUE("10/1/20"&amp;RIGHT(BP$1,2)),$U34&lt;=DATEVALUE("9/30/20"&amp;RIGHT(BQ$1,2))),NETWORKDAYS($T34,$U34,Holidays!$J$3:$J$937),
IF(AND($T34&lt;DATEVALUE("10/1/20"&amp;RIGHT(BP$1,2)),$U34&lt;=DATEVALUE("9/30/20"&amp;RIGHT(BQ$1,2))),NETWORKDAYS(DATEVALUE("10/1/20"&amp;RIGHT(BP$1,2)),$U34,Holidays!$J$3:$J$937),
IF($T34&lt;DATEVALUE("10/1/20"&amp;RIGHT(BP$1,2)),NETWORKDAYS(DATEVALUE("10/1/20"&amp;RIGHT(BP$1,2)),DATEVALUE("9/30/20"&amp;RIGHT(BQ$1,2)),Holidays!$J$3:$J$937),
IF($T34&gt;=DATEVALUE("10/1/20"&amp;RIGHT(BP$1,2)),NETWORKDAYS($T34,DATEVALUE("9/30/20"&amp;RIGHT(BQ$1,2)),Holidays!$J$3:$J$937),"")))),"")/(NETWORKDAYS($T34,$U34,Holidays!$J$3:$J$937)),0))</f>
        <v>0</v>
      </c>
      <c r="BR34" s="87">
        <f>IF($Q34="","",IFERROR(IF(OR(AND($T34&gt;=DATEVALUE("10/1/20"&amp;RIGHT(BQ$1,2)),$T34&lt;=DATEVALUE("9/30/20"&amp;RIGHT(BR$1,2))),AND($U34&gt;=DATEVALUE("10/1/20"&amp;RIGHT(BQ$1,2)),$U34&lt;=DATEVALUE("9/30/20"&amp;RIGHT(BR$1,2))),AND($T34&lt;=DATEVALUE("10/1/20"&amp;RIGHT(BQ$1,2)),$U34&gt;=DATEVALUE("9/30/20"&amp;RIGHT(BR$1,2)))),
IF(AND($T34&gt;=DATEVALUE("10/1/20"&amp;RIGHT(BQ$1,2)),$U34&lt;=DATEVALUE("9/30/20"&amp;RIGHT(BR$1,2))),NETWORKDAYS($T34,$U34,Holidays!$J$3:$J$937),
IF(AND($T34&lt;DATEVALUE("10/1/20"&amp;RIGHT(BQ$1,2)),$U34&lt;=DATEVALUE("9/30/20"&amp;RIGHT(BR$1,2))),NETWORKDAYS(DATEVALUE("10/1/20"&amp;RIGHT(BQ$1,2)),$U34,Holidays!$J$3:$J$937),
IF($T34&lt;DATEVALUE("10/1/20"&amp;RIGHT(BQ$1,2)),NETWORKDAYS(DATEVALUE("10/1/20"&amp;RIGHT(BQ$1,2)),DATEVALUE("9/30/20"&amp;RIGHT(BR$1,2)),Holidays!$J$3:$J$937),
IF($T34&gt;=DATEVALUE("10/1/20"&amp;RIGHT(BQ$1,2)),NETWORKDAYS($T34,DATEVALUE("9/30/20"&amp;RIGHT(BR$1,2)),Holidays!$J$3:$J$937),"")))),"")/(NETWORKDAYS($T34,$U34,Holidays!$J$3:$J$937)),0))</f>
        <v>0</v>
      </c>
      <c r="BS34" s="87">
        <f>IF($Q34="","",IFERROR(IF(OR(AND($T34&gt;=DATEVALUE("10/1/20"&amp;RIGHT(BR$1,2)),$T34&lt;=DATEVALUE("9/30/20"&amp;RIGHT(BS$1,2))),AND($U34&gt;=DATEVALUE("10/1/20"&amp;RIGHT(BR$1,2)),$U34&lt;=DATEVALUE("9/30/20"&amp;RIGHT(BS$1,2))),AND($T34&lt;=DATEVALUE("10/1/20"&amp;RIGHT(BR$1,2)),$U34&gt;=DATEVALUE("9/30/20"&amp;RIGHT(BS$1,2)))),
IF(AND($T34&gt;=DATEVALUE("10/1/20"&amp;RIGHT(BR$1,2)),$U34&lt;=DATEVALUE("9/30/20"&amp;RIGHT(BS$1,2))),NETWORKDAYS($T34,$U34,Holidays!$J$3:$J$937),
IF(AND($T34&lt;DATEVALUE("10/1/20"&amp;RIGHT(BR$1,2)),$U34&lt;=DATEVALUE("9/30/20"&amp;RIGHT(BS$1,2))),NETWORKDAYS(DATEVALUE("10/1/20"&amp;RIGHT(BR$1,2)),$U34,Holidays!$J$3:$J$937),
IF($T34&lt;DATEVALUE("10/1/20"&amp;RIGHT(BR$1,2)),NETWORKDAYS(DATEVALUE("10/1/20"&amp;RIGHT(BR$1,2)),DATEVALUE("9/30/20"&amp;RIGHT(BS$1,2)),Holidays!$J$3:$J$937),
IF($T34&gt;=DATEVALUE("10/1/20"&amp;RIGHT(BR$1,2)),NETWORKDAYS($T34,DATEVALUE("9/30/20"&amp;RIGHT(BS$1,2)),Holidays!$J$3:$J$937),"")))),"")/(NETWORKDAYS($T34,$U34,Holidays!$J$3:$J$937)),0))</f>
        <v>1</v>
      </c>
      <c r="BT34" s="87">
        <f>IF($Q34="","",IFERROR(IF(OR(AND($T34&gt;=DATEVALUE("10/1/20"&amp;RIGHT(BS$1,2)),$T34&lt;=DATEVALUE("9/30/20"&amp;RIGHT(BT$1,2))),AND($U34&gt;=DATEVALUE("10/1/20"&amp;RIGHT(BS$1,2)),$U34&lt;=DATEVALUE("9/30/20"&amp;RIGHT(BT$1,2))),AND($T34&lt;=DATEVALUE("10/1/20"&amp;RIGHT(BS$1,2)),$U34&gt;=DATEVALUE("9/30/20"&amp;RIGHT(BT$1,2)))),
IF(AND($T34&gt;=DATEVALUE("10/1/20"&amp;RIGHT(BS$1,2)),$U34&lt;=DATEVALUE("9/30/20"&amp;RIGHT(BT$1,2))),NETWORKDAYS($T34,$U34,Holidays!$J$3:$J$937),
IF(AND($T34&lt;DATEVALUE("10/1/20"&amp;RIGHT(BS$1,2)),$U34&lt;=DATEVALUE("9/30/20"&amp;RIGHT(BT$1,2))),NETWORKDAYS(DATEVALUE("10/1/20"&amp;RIGHT(BS$1,2)),$U34,Holidays!$J$3:$J$937),
IF($T34&lt;DATEVALUE("10/1/20"&amp;RIGHT(BS$1,2)),NETWORKDAYS(DATEVALUE("10/1/20"&amp;RIGHT(BS$1,2)),DATEVALUE("9/30/20"&amp;RIGHT(BT$1,2)),Holidays!$J$3:$J$937),
IF($T34&gt;=DATEVALUE("10/1/20"&amp;RIGHT(BS$1,2)),NETWORKDAYS($T34,DATEVALUE("9/30/20"&amp;RIGHT(BT$1,2)),Holidays!$J$3:$J$937),"")))),"")/(NETWORKDAYS($T34,$U34,Holidays!$J$3:$J$937)),0))</f>
        <v>0</v>
      </c>
      <c r="BU34" s="87">
        <f>IF($Q34="","",IFERROR(IF(OR(AND($T34&gt;=DATEVALUE("10/1/20"&amp;RIGHT(BT$1,2)),$T34&lt;=DATEVALUE("9/30/20"&amp;RIGHT(BU$1,2))),AND($U34&gt;=DATEVALUE("10/1/20"&amp;RIGHT(BT$1,2)),$U34&lt;=DATEVALUE("9/30/20"&amp;RIGHT(BU$1,2))),AND($T34&lt;=DATEVALUE("10/1/20"&amp;RIGHT(BT$1,2)),$U34&gt;=DATEVALUE("9/30/20"&amp;RIGHT(BU$1,2)))),
IF(AND($T34&gt;=DATEVALUE("10/1/20"&amp;RIGHT(BT$1,2)),$U34&lt;=DATEVALUE("9/30/20"&amp;RIGHT(BU$1,2))),NETWORKDAYS($T34,$U34,Holidays!$J$3:$J$937),
IF(AND($T34&lt;DATEVALUE("10/1/20"&amp;RIGHT(BT$1,2)),$U34&lt;=DATEVALUE("9/30/20"&amp;RIGHT(BU$1,2))),NETWORKDAYS(DATEVALUE("10/1/20"&amp;RIGHT(BT$1,2)),$U34,Holidays!$J$3:$J$937),
IF($T34&lt;DATEVALUE("10/1/20"&amp;RIGHT(BT$1,2)),NETWORKDAYS(DATEVALUE("10/1/20"&amp;RIGHT(BT$1,2)),DATEVALUE("9/30/20"&amp;RIGHT(BU$1,2)),Holidays!$J$3:$J$937),
IF($T34&gt;=DATEVALUE("10/1/20"&amp;RIGHT(BT$1,2)),NETWORKDAYS($T34,DATEVALUE("9/30/20"&amp;RIGHT(BU$1,2)),Holidays!$J$3:$J$937),"")))),"")/(NETWORKDAYS($T34,$U34,Holidays!$J$3:$J$937)),0))</f>
        <v>0</v>
      </c>
      <c r="BV34" s="87">
        <f>IF($Q34="","",IFERROR(IF(OR(AND($T34&gt;=DATEVALUE("10/1/20"&amp;RIGHT(BU$1,2)),$T34&lt;=DATEVALUE("9/30/20"&amp;RIGHT(BV$1,2))),AND($U34&gt;=DATEVALUE("10/1/20"&amp;RIGHT(BU$1,2)),$U34&lt;=DATEVALUE("9/30/20"&amp;RIGHT(BV$1,2))),AND($T34&lt;=DATEVALUE("10/1/20"&amp;RIGHT(BU$1,2)),$U34&gt;=DATEVALUE("9/30/20"&amp;RIGHT(BV$1,2)))),
IF(AND($T34&gt;=DATEVALUE("10/1/20"&amp;RIGHT(BU$1,2)),$U34&lt;=DATEVALUE("9/30/20"&amp;RIGHT(BV$1,2))),NETWORKDAYS($T34,$U34,Holidays!$J$3:$J$937),
IF(AND($T34&lt;DATEVALUE("10/1/20"&amp;RIGHT(BU$1,2)),$U34&lt;=DATEVALUE("9/30/20"&amp;RIGHT(BV$1,2))),NETWORKDAYS(DATEVALUE("10/1/20"&amp;RIGHT(BU$1,2)),$U34,Holidays!$J$3:$J$937),
IF($T34&lt;DATEVALUE("10/1/20"&amp;RIGHT(BU$1,2)),NETWORKDAYS(DATEVALUE("10/1/20"&amp;RIGHT(BU$1,2)),DATEVALUE("9/30/20"&amp;RIGHT(BV$1,2)),Holidays!$J$3:$J$937),
IF($T34&gt;=DATEVALUE("10/1/20"&amp;RIGHT(BU$1,2)),NETWORKDAYS($T34,DATEVALUE("9/30/20"&amp;RIGHT(BV$1,2)),Holidays!$J$3:$J$937),"")))),"")/(NETWORKDAYS($T34,$U34,Holidays!$J$3:$J$937)),0))</f>
        <v>0</v>
      </c>
      <c r="BW34" s="87">
        <f>IF($Q34="","",IFERROR(IF(OR(AND($T34&gt;=DATEVALUE("10/1/20"&amp;RIGHT(BV$1,2)),$T34&lt;=DATEVALUE("9/30/20"&amp;RIGHT(BW$1,2))),AND($U34&gt;=DATEVALUE("10/1/20"&amp;RIGHT(BV$1,2)),$U34&lt;=DATEVALUE("9/30/20"&amp;RIGHT(BW$1,2))),AND($T34&lt;=DATEVALUE("10/1/20"&amp;RIGHT(BV$1,2)),$U34&gt;=DATEVALUE("9/30/20"&amp;RIGHT(BW$1,2)))),
IF(AND($T34&gt;=DATEVALUE("10/1/20"&amp;RIGHT(BV$1,2)),$U34&lt;=DATEVALUE("9/30/20"&amp;RIGHT(BW$1,2))),NETWORKDAYS($T34,$U34,Holidays!$J$3:$J$937),
IF(AND($T34&lt;DATEVALUE("10/1/20"&amp;RIGHT(BV$1,2)),$U34&lt;=DATEVALUE("9/30/20"&amp;RIGHT(BW$1,2))),NETWORKDAYS(DATEVALUE("10/1/20"&amp;RIGHT(BV$1,2)),$U34,Holidays!$J$3:$J$937),
IF($T34&lt;DATEVALUE("10/1/20"&amp;RIGHT(BV$1,2)),NETWORKDAYS(DATEVALUE("10/1/20"&amp;RIGHT(BV$1,2)),DATEVALUE("9/30/20"&amp;RIGHT(BW$1,2)),Holidays!$J$3:$J$937),
IF($T34&gt;=DATEVALUE("10/1/20"&amp;RIGHT(BV$1,2)),NETWORKDAYS($T34,DATEVALUE("9/30/20"&amp;RIGHT(BW$1,2)),Holidays!$J$3:$J$937),"")))),"")/(NETWORKDAYS($T34,$U34,Holidays!$J$3:$J$937)),0))</f>
        <v>0</v>
      </c>
      <c r="BX34" s="87">
        <f>IF($Q34="","",IFERROR(IF(OR(AND($T34&gt;=DATEVALUE("10/1/20"&amp;RIGHT(BW$1,2)),$T34&lt;=DATEVALUE("9/30/20"&amp;RIGHT(BX$1,2))),AND($U34&gt;=DATEVALUE("10/1/20"&amp;RIGHT(BW$1,2)),$U34&lt;=DATEVALUE("9/30/20"&amp;RIGHT(BX$1,2))),AND($T34&lt;=DATEVALUE("10/1/20"&amp;RIGHT(BW$1,2)),$U34&gt;=DATEVALUE("9/30/20"&amp;RIGHT(BX$1,2)))),
IF(AND($T34&gt;=DATEVALUE("10/1/20"&amp;RIGHT(BW$1,2)),$U34&lt;=DATEVALUE("9/30/20"&amp;RIGHT(BX$1,2))),NETWORKDAYS($T34,$U34,Holidays!$J$3:$J$937),
IF(AND($T34&lt;DATEVALUE("10/1/20"&amp;RIGHT(BW$1,2)),$U34&lt;=DATEVALUE("9/30/20"&amp;RIGHT(BX$1,2))),NETWORKDAYS(DATEVALUE("10/1/20"&amp;RIGHT(BW$1,2)),$U34,Holidays!$J$3:$J$937),
IF($T34&lt;DATEVALUE("10/1/20"&amp;RIGHT(BW$1,2)),NETWORKDAYS(DATEVALUE("10/1/20"&amp;RIGHT(BW$1,2)),DATEVALUE("9/30/20"&amp;RIGHT(BX$1,2)),Holidays!$J$3:$J$937),
IF($T34&gt;=DATEVALUE("10/1/20"&amp;RIGHT(BW$1,2)),NETWORKDAYS($T34,DATEVALUE("9/30/20"&amp;RIGHT(BX$1,2)),Holidays!$J$3:$J$937),"")))),"")/(NETWORKDAYS($T34,$U34,Holidays!$J$3:$J$937)),0))</f>
        <v>0</v>
      </c>
      <c r="BY34" s="87">
        <f>IF($Q34="","",IFERROR(IF(OR(AND($T34&gt;=DATEVALUE("10/1/20"&amp;RIGHT(BX$1,2)),$T34&lt;=DATEVALUE("9/30/20"&amp;RIGHT(BY$1,2))),AND($U34&gt;=DATEVALUE("10/1/20"&amp;RIGHT(BX$1,2)),$U34&lt;=DATEVALUE("9/30/20"&amp;RIGHT(BY$1,2))),AND($T34&lt;=DATEVALUE("10/1/20"&amp;RIGHT(BX$1,2)),$U34&gt;=DATEVALUE("9/30/20"&amp;RIGHT(BY$1,2)))),
IF(AND($T34&gt;=DATEVALUE("10/1/20"&amp;RIGHT(BX$1,2)),$U34&lt;=DATEVALUE("9/30/20"&amp;RIGHT(BY$1,2))),NETWORKDAYS($T34,$U34,Holidays!$J$3:$J$937),
IF(AND($T34&lt;DATEVALUE("10/1/20"&amp;RIGHT(BX$1,2)),$U34&lt;=DATEVALUE("9/30/20"&amp;RIGHT(BY$1,2))),NETWORKDAYS(DATEVALUE("10/1/20"&amp;RIGHT(BX$1,2)),$U34,Holidays!$J$3:$J$937),
IF($T34&lt;DATEVALUE("10/1/20"&amp;RIGHT(BX$1,2)),NETWORKDAYS(DATEVALUE("10/1/20"&amp;RIGHT(BX$1,2)),DATEVALUE("9/30/20"&amp;RIGHT(BY$1,2)),Holidays!$J$3:$J$937),
IF($T34&gt;=DATEVALUE("10/1/20"&amp;RIGHT(BX$1,2)),NETWORKDAYS($T34,DATEVALUE("9/30/20"&amp;RIGHT(BY$1,2)),Holidays!$J$3:$J$937),"")))),"")/(NETWORKDAYS($T34,$U34,Holidays!$J$3:$J$937)),0))</f>
        <v>0</v>
      </c>
      <c r="BZ34" s="87">
        <f>IF($Q34="","",IFERROR(IF(OR(AND($T34&gt;=DATEVALUE("10/1/20"&amp;RIGHT(BY$1,2)),$T34&lt;=DATEVALUE("9/30/20"&amp;RIGHT(BZ$1,2))),AND($U34&gt;=DATEVALUE("10/1/20"&amp;RIGHT(BY$1,2)),$U34&lt;=DATEVALUE("9/30/20"&amp;RIGHT(BZ$1,2))),AND($T34&lt;=DATEVALUE("10/1/20"&amp;RIGHT(BY$1,2)),$U34&gt;=DATEVALUE("9/30/20"&amp;RIGHT(BZ$1,2)))),
IF(AND($T34&gt;=DATEVALUE("10/1/20"&amp;RIGHT(BY$1,2)),$U34&lt;=DATEVALUE("9/30/20"&amp;RIGHT(BZ$1,2))),NETWORKDAYS($T34,$U34,Holidays!$J$3:$J$937),
IF(AND($T34&lt;DATEVALUE("10/1/20"&amp;RIGHT(BY$1,2)),$U34&lt;=DATEVALUE("9/30/20"&amp;RIGHT(BZ$1,2))),NETWORKDAYS(DATEVALUE("10/1/20"&amp;RIGHT(BY$1,2)),$U34,Holidays!$J$3:$J$937),
IF($T34&lt;DATEVALUE("10/1/20"&amp;RIGHT(BY$1,2)),NETWORKDAYS(DATEVALUE("10/1/20"&amp;RIGHT(BY$1,2)),DATEVALUE("9/30/20"&amp;RIGHT(BZ$1,2)),Holidays!$J$3:$J$937),
IF($T34&gt;=DATEVALUE("10/1/20"&amp;RIGHT(BY$1,2)),NETWORKDAYS($T34,DATEVALUE("9/30/20"&amp;RIGHT(BZ$1,2)),Holidays!$J$3:$J$937),"")))),"")/(NETWORKDAYS($T34,$U34,Holidays!$J$3:$J$937)),0))</f>
        <v>0</v>
      </c>
      <c r="CA34" s="87">
        <f>IF($Q34="","",IFERROR(IF(OR(AND($T34&gt;=DATEVALUE("10/1/20"&amp;RIGHT(BZ$1,2)),$T34&lt;=DATEVALUE("9/30/20"&amp;RIGHT(CA$1,2))),AND($U34&gt;=DATEVALUE("10/1/20"&amp;RIGHT(BZ$1,2)),$U34&lt;=DATEVALUE("9/30/20"&amp;RIGHT(CA$1,2))),AND($T34&lt;=DATEVALUE("10/1/20"&amp;RIGHT(BZ$1,2)),$U34&gt;=DATEVALUE("9/30/20"&amp;RIGHT(CA$1,2)))),
IF(AND($T34&gt;=DATEVALUE("10/1/20"&amp;RIGHT(BZ$1,2)),$U34&lt;=DATEVALUE("9/30/20"&amp;RIGHT(CA$1,2))),NETWORKDAYS($T34,$U34,Holidays!$J$3:$J$937),
IF(AND($T34&lt;DATEVALUE("10/1/20"&amp;RIGHT(BZ$1,2)),$U34&lt;=DATEVALUE("9/30/20"&amp;RIGHT(CA$1,2))),NETWORKDAYS(DATEVALUE("10/1/20"&amp;RIGHT(BZ$1,2)),$U34,Holidays!$J$3:$J$937),
IF($T34&lt;DATEVALUE("10/1/20"&amp;RIGHT(BZ$1,2)),NETWORKDAYS(DATEVALUE("10/1/20"&amp;RIGHT(BZ$1,2)),DATEVALUE("9/30/20"&amp;RIGHT(CA$1,2)),Holidays!$J$3:$J$937),
IF($T34&gt;=DATEVALUE("10/1/20"&amp;RIGHT(BZ$1,2)),NETWORKDAYS($T34,DATEVALUE("9/30/20"&amp;RIGHT(CA$1,2)),Holidays!$J$3:$J$937),"")))),"")/(NETWORKDAYS($T34,$U34,Holidays!$J$3:$J$937)),0))</f>
        <v>0</v>
      </c>
      <c r="CB34" s="87">
        <f>IF($Q34="","",IFERROR(IF(OR(AND($T34&gt;=DATEVALUE("10/1/20"&amp;RIGHT(CA$1,2)),$T34&lt;=DATEVALUE("9/30/20"&amp;RIGHT(CB$1,2))),AND($U34&gt;=DATEVALUE("10/1/20"&amp;RIGHT(CA$1,2)),$U34&lt;=DATEVALUE("9/30/20"&amp;RIGHT(CB$1,2))),AND($T34&lt;=DATEVALUE("10/1/20"&amp;RIGHT(CA$1,2)),$U34&gt;=DATEVALUE("9/30/20"&amp;RIGHT(CB$1,2)))),
IF(AND($T34&gt;=DATEVALUE("10/1/20"&amp;RIGHT(CA$1,2)),$U34&lt;=DATEVALUE("9/30/20"&amp;RIGHT(CB$1,2))),NETWORKDAYS($T34,$U34,Holidays!$J$3:$J$937),
IF(AND($T34&lt;DATEVALUE("10/1/20"&amp;RIGHT(CA$1,2)),$U34&lt;=DATEVALUE("9/30/20"&amp;RIGHT(CB$1,2))),NETWORKDAYS(DATEVALUE("10/1/20"&amp;RIGHT(CA$1,2)),$U34,Holidays!$J$3:$J$937),
IF($T34&lt;DATEVALUE("10/1/20"&amp;RIGHT(CA$1,2)),NETWORKDAYS(DATEVALUE("10/1/20"&amp;RIGHT(CA$1,2)),DATEVALUE("9/30/20"&amp;RIGHT(CB$1,2)),Holidays!$J$3:$J$937),
IF($T34&gt;=DATEVALUE("10/1/20"&amp;RIGHT(CA$1,2)),NETWORKDAYS($T34,DATEVALUE("9/30/20"&amp;RIGHT(CB$1,2)),Holidays!$J$3:$J$937),"")))),"")/(NETWORKDAYS($T34,$U34,Holidays!$J$3:$J$937)),0))</f>
        <v>0</v>
      </c>
    </row>
    <row r="35" spans="1:80">
      <c r="A35" s="78" t="s">
        <v>262</v>
      </c>
      <c r="B35" s="79" t="s">
        <v>117</v>
      </c>
      <c r="C35" s="87" t="s">
        <v>182</v>
      </c>
      <c r="D35" s="87" t="s">
        <v>176</v>
      </c>
      <c r="E35" s="87">
        <v>1</v>
      </c>
      <c r="F35" s="129">
        <v>46465</v>
      </c>
      <c r="G35" s="87" t="s">
        <v>122</v>
      </c>
      <c r="H35" s="108"/>
      <c r="I35" s="87" t="s">
        <v>140</v>
      </c>
      <c r="J35" s="87" t="s">
        <v>124</v>
      </c>
      <c r="K35" s="108">
        <v>0</v>
      </c>
      <c r="L35" s="82">
        <f t="shared" si="4"/>
        <v>100</v>
      </c>
      <c r="M35" s="110">
        <f t="shared" si="5"/>
        <v>46465</v>
      </c>
      <c r="N35" s="111">
        <f t="shared" si="18"/>
        <v>0</v>
      </c>
      <c r="O35" s="110">
        <f t="shared" si="6"/>
        <v>0</v>
      </c>
      <c r="P35" s="110">
        <f t="shared" si="0"/>
        <v>46465</v>
      </c>
      <c r="Q35" s="108">
        <v>60</v>
      </c>
      <c r="R35" s="130">
        <f t="shared" si="7"/>
        <v>5.1561643835616442</v>
      </c>
      <c r="S35" s="107">
        <v>45989</v>
      </c>
      <c r="T35" s="83">
        <f>IF(NOT(Q35=""),IF(NOT($S35=""),$S35,#REF!),"")</f>
        <v>45989</v>
      </c>
      <c r="U35" s="83">
        <f t="shared" si="8"/>
        <v>46049</v>
      </c>
      <c r="V35" s="83">
        <f t="shared" si="11"/>
        <v>46073</v>
      </c>
      <c r="W35" s="83">
        <f t="shared" si="19"/>
        <v>46079</v>
      </c>
      <c r="X35" s="84">
        <f t="shared" si="9"/>
        <v>46465</v>
      </c>
      <c r="Y35" s="84">
        <f t="shared" si="10"/>
        <v>54850.341232876715</v>
      </c>
      <c r="AF35" s="87" t="s">
        <v>155</v>
      </c>
      <c r="AG35" s="87" t="s">
        <v>156</v>
      </c>
      <c r="AH35" s="103">
        <v>45173</v>
      </c>
      <c r="AL35" s="87">
        <f t="shared" ca="1" si="1"/>
        <v>0</v>
      </c>
      <c r="AN35" s="87">
        <f t="shared" ca="1" si="16"/>
        <v>0</v>
      </c>
      <c r="AO35" s="87">
        <f t="shared" ca="1" si="16"/>
        <v>0</v>
      </c>
      <c r="AP35" s="87">
        <f t="shared" ca="1" si="16"/>
        <v>0</v>
      </c>
      <c r="AQ35" s="87">
        <f t="shared" ca="1" si="16"/>
        <v>0</v>
      </c>
      <c r="AR35" s="87">
        <f t="shared" ca="1" si="16"/>
        <v>0</v>
      </c>
      <c r="AS35" s="87">
        <f t="shared" ca="1" si="16"/>
        <v>0</v>
      </c>
      <c r="AT35" s="87">
        <f t="shared" ca="1" si="16"/>
        <v>0</v>
      </c>
      <c r="AU35" s="87">
        <f t="shared" ca="1" si="16"/>
        <v>0</v>
      </c>
      <c r="AV35" s="87">
        <f t="shared" ca="1" si="16"/>
        <v>0</v>
      </c>
      <c r="AW35" s="87">
        <f t="shared" ca="1" si="16"/>
        <v>0</v>
      </c>
      <c r="AX35" s="87">
        <f t="shared" ca="1" si="17"/>
        <v>0</v>
      </c>
      <c r="AY35" s="87">
        <f t="shared" ca="1" si="17"/>
        <v>0</v>
      </c>
      <c r="AZ35" s="87">
        <f t="shared" ca="1" si="17"/>
        <v>0</v>
      </c>
      <c r="BA35" s="87">
        <f t="shared" ca="1" si="17"/>
        <v>0</v>
      </c>
      <c r="BB35" s="87">
        <f t="shared" ca="1" si="17"/>
        <v>0</v>
      </c>
      <c r="BC35" s="87">
        <f t="shared" ca="1" si="17"/>
        <v>0</v>
      </c>
      <c r="BD35" s="87">
        <f t="shared" ca="1" si="17"/>
        <v>0</v>
      </c>
      <c r="BE35" s="87">
        <f t="shared" ca="1" si="17"/>
        <v>0</v>
      </c>
      <c r="BF35" s="87">
        <f t="shared" ca="1" si="17"/>
        <v>0</v>
      </c>
      <c r="BG35" s="87">
        <f t="shared" ca="1" si="17"/>
        <v>0</v>
      </c>
      <c r="BI35" s="87">
        <f>IF($Q35="","",IFERROR(IF(OR(AND($T35&gt;=DATEVALUE("10/1/20"&amp;RIGHT(BH$1,2)),$T35&lt;=DATEVALUE("9/30/20"&amp;RIGHT(BI$1,2))),AND($U35&gt;=DATEVALUE("10/1/20"&amp;RIGHT(BH$1,2)),$U35&lt;=DATEVALUE("9/30/20"&amp;RIGHT(BI$1,2))),AND($T35&lt;=DATEVALUE("10/1/20"&amp;RIGHT(BH$1,2)),$U35&gt;=DATEVALUE("9/30/20"&amp;RIGHT(BI$1,2)))),
IF(AND($T35&gt;=DATEVALUE("10/1/20"&amp;RIGHT(BH$1,2)),$U35&lt;=DATEVALUE("9/30/20"&amp;RIGHT(BI$1,2))),NETWORKDAYS($T35,$U35,Holidays!$J$3:$J$937),
IF(AND($T35&lt;DATEVALUE("10/1/20"&amp;RIGHT(BH$1,2)),$U35&lt;=DATEVALUE("9/30/20"&amp;RIGHT(BI$1,2))),NETWORKDAYS(DATEVALUE("10/1/20"&amp;RIGHT(BH$1,2)),$U35,Holidays!$J$3:$J$937),
IF($T35&lt;DATEVALUE("10/1/20"&amp;RIGHT(BH$1,2)),NETWORKDAYS(DATEVALUE("10/1/20"&amp;RIGHT(BH$1,2)),DATEVALUE("9/30/20"&amp;RIGHT(BI$1,2)),Holidays!$J$3:$J$937),
IF($T35&gt;=DATEVALUE("10/1/20"&amp;RIGHT(BH$1,2)),NETWORKDAYS($T35,DATEVALUE("9/30/20"&amp;RIGHT(BI$1,2)),Holidays!$J$3:$J$937),"")))),"")/(NETWORKDAYS($T35,$U35,Holidays!$J$3:$J$937)),0))</f>
        <v>0</v>
      </c>
      <c r="BJ35" s="87">
        <f>IF($Q35="","",IFERROR(IF(OR(AND($T35&gt;=DATEVALUE("10/1/20"&amp;RIGHT(BI$1,2)),$T35&lt;=DATEVALUE("9/30/20"&amp;RIGHT(BJ$1,2))),AND($U35&gt;=DATEVALUE("10/1/20"&amp;RIGHT(BI$1,2)),$U35&lt;=DATEVALUE("9/30/20"&amp;RIGHT(BJ$1,2))),AND($T35&lt;=DATEVALUE("10/1/20"&amp;RIGHT(BI$1,2)),$U35&gt;=DATEVALUE("9/30/20"&amp;RIGHT(BJ$1,2)))),
IF(AND($T35&gt;=DATEVALUE("10/1/20"&amp;RIGHT(BI$1,2)),$U35&lt;=DATEVALUE("9/30/20"&amp;RIGHT(BJ$1,2))),NETWORKDAYS($T35,$U35,Holidays!$J$3:$J$937),
IF(AND($T35&lt;DATEVALUE("10/1/20"&amp;RIGHT(BI$1,2)),$U35&lt;=DATEVALUE("9/30/20"&amp;RIGHT(BJ$1,2))),NETWORKDAYS(DATEVALUE("10/1/20"&amp;RIGHT(BI$1,2)),$U35,Holidays!$J$3:$J$937),
IF($T35&lt;DATEVALUE("10/1/20"&amp;RIGHT(BI$1,2)),NETWORKDAYS(DATEVALUE("10/1/20"&amp;RIGHT(BI$1,2)),DATEVALUE("9/30/20"&amp;RIGHT(BJ$1,2)),Holidays!$J$3:$J$937),
IF($T35&gt;=DATEVALUE("10/1/20"&amp;RIGHT(BI$1,2)),NETWORKDAYS($T35,DATEVALUE("9/30/20"&amp;RIGHT(BJ$1,2)),Holidays!$J$3:$J$937),"")))),"")/(NETWORKDAYS($T35,$U35,Holidays!$J$3:$J$937)),0))</f>
        <v>0</v>
      </c>
      <c r="BK35" s="87">
        <f>IF($Q35="","",IFERROR(IF(OR(AND($T35&gt;=DATEVALUE("10/1/20"&amp;RIGHT(BJ$1,2)),$T35&lt;=DATEVALUE("9/30/20"&amp;RIGHT(BK$1,2))),AND($U35&gt;=DATEVALUE("10/1/20"&amp;RIGHT(BJ$1,2)),$U35&lt;=DATEVALUE("9/30/20"&amp;RIGHT(BK$1,2))),AND($T35&lt;=DATEVALUE("10/1/20"&amp;RIGHT(BJ$1,2)),$U35&gt;=DATEVALUE("9/30/20"&amp;RIGHT(BK$1,2)))),
IF(AND($T35&gt;=DATEVALUE("10/1/20"&amp;RIGHT(BJ$1,2)),$U35&lt;=DATEVALUE("9/30/20"&amp;RIGHT(BK$1,2))),NETWORKDAYS($T35,$U35,Holidays!$J$3:$J$937),
IF(AND($T35&lt;DATEVALUE("10/1/20"&amp;RIGHT(BJ$1,2)),$U35&lt;=DATEVALUE("9/30/20"&amp;RIGHT(BK$1,2))),NETWORKDAYS(DATEVALUE("10/1/20"&amp;RIGHT(BJ$1,2)),$U35,Holidays!$J$3:$J$937),
IF($T35&lt;DATEVALUE("10/1/20"&amp;RIGHT(BJ$1,2)),NETWORKDAYS(DATEVALUE("10/1/20"&amp;RIGHT(BJ$1,2)),DATEVALUE("9/30/20"&amp;RIGHT(BK$1,2)),Holidays!$J$3:$J$937),
IF($T35&gt;=DATEVALUE("10/1/20"&amp;RIGHT(BJ$1,2)),NETWORKDAYS($T35,DATEVALUE("9/30/20"&amp;RIGHT(BK$1,2)),Holidays!$J$3:$J$937),"")))),"")/(NETWORKDAYS($T35,$U35,Holidays!$J$3:$J$937)),0))</f>
        <v>0</v>
      </c>
      <c r="BL35" s="87">
        <f>IF($Q35="","",IFERROR(IF(OR(AND($T35&gt;=DATEVALUE("10/1/20"&amp;RIGHT(BK$1,2)),$T35&lt;=DATEVALUE("9/30/20"&amp;RIGHT(BL$1,2))),AND($U35&gt;=DATEVALUE("10/1/20"&amp;RIGHT(BK$1,2)),$U35&lt;=DATEVALUE("9/30/20"&amp;RIGHT(BL$1,2))),AND($T35&lt;=DATEVALUE("10/1/20"&amp;RIGHT(BK$1,2)),$U35&gt;=DATEVALUE("9/30/20"&amp;RIGHT(BL$1,2)))),
IF(AND($T35&gt;=DATEVALUE("10/1/20"&amp;RIGHT(BK$1,2)),$U35&lt;=DATEVALUE("9/30/20"&amp;RIGHT(BL$1,2))),NETWORKDAYS($T35,$U35,Holidays!$J$3:$J$937),
IF(AND($T35&lt;DATEVALUE("10/1/20"&amp;RIGHT(BK$1,2)),$U35&lt;=DATEVALUE("9/30/20"&amp;RIGHT(BL$1,2))),NETWORKDAYS(DATEVALUE("10/1/20"&amp;RIGHT(BK$1,2)),$U35,Holidays!$J$3:$J$937),
IF($T35&lt;DATEVALUE("10/1/20"&amp;RIGHT(BK$1,2)),NETWORKDAYS(DATEVALUE("10/1/20"&amp;RIGHT(BK$1,2)),DATEVALUE("9/30/20"&amp;RIGHT(BL$1,2)),Holidays!$J$3:$J$937),
IF($T35&gt;=DATEVALUE("10/1/20"&amp;RIGHT(BK$1,2)),NETWORKDAYS($T35,DATEVALUE("9/30/20"&amp;RIGHT(BL$1,2)),Holidays!$J$3:$J$937),"")))),"")/(NETWORKDAYS($T35,$U35,Holidays!$J$3:$J$937)),0))</f>
        <v>0</v>
      </c>
      <c r="BM35" s="87">
        <f>IF($Q35="","",IFERROR(IF(OR(AND($T35&gt;=DATEVALUE("10/1/20"&amp;RIGHT(BL$1,2)),$T35&lt;=DATEVALUE("9/30/20"&amp;RIGHT(BM$1,2))),AND($U35&gt;=DATEVALUE("10/1/20"&amp;RIGHT(BL$1,2)),$U35&lt;=DATEVALUE("9/30/20"&amp;RIGHT(BM$1,2))),AND($T35&lt;=DATEVALUE("10/1/20"&amp;RIGHT(BL$1,2)),$U35&gt;=DATEVALUE("9/30/20"&amp;RIGHT(BM$1,2)))),
IF(AND($T35&gt;=DATEVALUE("10/1/20"&amp;RIGHT(BL$1,2)),$U35&lt;=DATEVALUE("9/30/20"&amp;RIGHT(BM$1,2))),NETWORKDAYS($T35,$U35,Holidays!$J$3:$J$937),
IF(AND($T35&lt;DATEVALUE("10/1/20"&amp;RIGHT(BL$1,2)),$U35&lt;=DATEVALUE("9/30/20"&amp;RIGHT(BM$1,2))),NETWORKDAYS(DATEVALUE("10/1/20"&amp;RIGHT(BL$1,2)),$U35,Holidays!$J$3:$J$937),
IF($T35&lt;DATEVALUE("10/1/20"&amp;RIGHT(BL$1,2)),NETWORKDAYS(DATEVALUE("10/1/20"&amp;RIGHT(BL$1,2)),DATEVALUE("9/30/20"&amp;RIGHT(BM$1,2)),Holidays!$J$3:$J$937),
IF($T35&gt;=DATEVALUE("10/1/20"&amp;RIGHT(BL$1,2)),NETWORKDAYS($T35,DATEVALUE("9/30/20"&amp;RIGHT(BM$1,2)),Holidays!$J$3:$J$937),"")))),"")/(NETWORKDAYS($T35,$U35,Holidays!$J$3:$J$937)),0))</f>
        <v>0</v>
      </c>
      <c r="BN35" s="87">
        <f>IF($Q35="","",IFERROR(IF(OR(AND($T35&gt;=DATEVALUE("10/1/20"&amp;RIGHT(BM$1,2)),$T35&lt;=DATEVALUE("9/30/20"&amp;RIGHT(BN$1,2))),AND($U35&gt;=DATEVALUE("10/1/20"&amp;RIGHT(BM$1,2)),$U35&lt;=DATEVALUE("9/30/20"&amp;RIGHT(BN$1,2))),AND($T35&lt;=DATEVALUE("10/1/20"&amp;RIGHT(BM$1,2)),$U35&gt;=DATEVALUE("9/30/20"&amp;RIGHT(BN$1,2)))),
IF(AND($T35&gt;=DATEVALUE("10/1/20"&amp;RIGHT(BM$1,2)),$U35&lt;=DATEVALUE("9/30/20"&amp;RIGHT(BN$1,2))),NETWORKDAYS($T35,$U35,Holidays!$J$3:$J$937),
IF(AND($T35&lt;DATEVALUE("10/1/20"&amp;RIGHT(BM$1,2)),$U35&lt;=DATEVALUE("9/30/20"&amp;RIGHT(BN$1,2))),NETWORKDAYS(DATEVALUE("10/1/20"&amp;RIGHT(BM$1,2)),$U35,Holidays!$J$3:$J$937),
IF($T35&lt;DATEVALUE("10/1/20"&amp;RIGHT(BM$1,2)),NETWORKDAYS(DATEVALUE("10/1/20"&amp;RIGHT(BM$1,2)),DATEVALUE("9/30/20"&amp;RIGHT(BN$1,2)),Holidays!$J$3:$J$937),
IF($T35&gt;=DATEVALUE("10/1/20"&amp;RIGHT(BM$1,2)),NETWORKDAYS($T35,DATEVALUE("9/30/20"&amp;RIGHT(BN$1,2)),Holidays!$J$3:$J$937),"")))),"")/(NETWORKDAYS($T35,$U35,Holidays!$J$3:$J$937)),0))</f>
        <v>0</v>
      </c>
      <c r="BO35" s="87">
        <f>IF($Q35="","",IFERROR(IF(OR(AND($T35&gt;=DATEVALUE("10/1/20"&amp;RIGHT(BN$1,2)),$T35&lt;=DATEVALUE("9/30/20"&amp;RIGHT(BO$1,2))),AND($U35&gt;=DATEVALUE("10/1/20"&amp;RIGHT(BN$1,2)),$U35&lt;=DATEVALUE("9/30/20"&amp;RIGHT(BO$1,2))),AND($T35&lt;=DATEVALUE("10/1/20"&amp;RIGHT(BN$1,2)),$U35&gt;=DATEVALUE("9/30/20"&amp;RIGHT(BO$1,2)))),
IF(AND($T35&gt;=DATEVALUE("10/1/20"&amp;RIGHT(BN$1,2)),$U35&lt;=DATEVALUE("9/30/20"&amp;RIGHT(BO$1,2))),NETWORKDAYS($T35,$U35,Holidays!$J$3:$J$937),
IF(AND($T35&lt;DATEVALUE("10/1/20"&amp;RIGHT(BN$1,2)),$U35&lt;=DATEVALUE("9/30/20"&amp;RIGHT(BO$1,2))),NETWORKDAYS(DATEVALUE("10/1/20"&amp;RIGHT(BN$1,2)),$U35,Holidays!$J$3:$J$937),
IF($T35&lt;DATEVALUE("10/1/20"&amp;RIGHT(BN$1,2)),NETWORKDAYS(DATEVALUE("10/1/20"&amp;RIGHT(BN$1,2)),DATEVALUE("9/30/20"&amp;RIGHT(BO$1,2)),Holidays!$J$3:$J$937),
IF($T35&gt;=DATEVALUE("10/1/20"&amp;RIGHT(BN$1,2)),NETWORKDAYS($T35,DATEVALUE("9/30/20"&amp;RIGHT(BO$1,2)),Holidays!$J$3:$J$937),"")))),"")/(NETWORKDAYS($T35,$U35,Holidays!$J$3:$J$937)),0))</f>
        <v>0</v>
      </c>
      <c r="BP35" s="87">
        <f>IF($Q35="","",IFERROR(IF(OR(AND($T35&gt;=DATEVALUE("10/1/20"&amp;RIGHT(BO$1,2)),$T35&lt;=DATEVALUE("9/30/20"&amp;RIGHT(BP$1,2))),AND($U35&gt;=DATEVALUE("10/1/20"&amp;RIGHT(BO$1,2)),$U35&lt;=DATEVALUE("9/30/20"&amp;RIGHT(BP$1,2))),AND($T35&lt;=DATEVALUE("10/1/20"&amp;RIGHT(BO$1,2)),$U35&gt;=DATEVALUE("9/30/20"&amp;RIGHT(BP$1,2)))),
IF(AND($T35&gt;=DATEVALUE("10/1/20"&amp;RIGHT(BO$1,2)),$U35&lt;=DATEVALUE("9/30/20"&amp;RIGHT(BP$1,2))),NETWORKDAYS($T35,$U35,Holidays!$J$3:$J$937),
IF(AND($T35&lt;DATEVALUE("10/1/20"&amp;RIGHT(BO$1,2)),$U35&lt;=DATEVALUE("9/30/20"&amp;RIGHT(BP$1,2))),NETWORKDAYS(DATEVALUE("10/1/20"&amp;RIGHT(BO$1,2)),$U35,Holidays!$J$3:$J$937),
IF($T35&lt;DATEVALUE("10/1/20"&amp;RIGHT(BO$1,2)),NETWORKDAYS(DATEVALUE("10/1/20"&amp;RIGHT(BO$1,2)),DATEVALUE("9/30/20"&amp;RIGHT(BP$1,2)),Holidays!$J$3:$J$937),
IF($T35&gt;=DATEVALUE("10/1/20"&amp;RIGHT(BO$1,2)),NETWORKDAYS($T35,DATEVALUE("9/30/20"&amp;RIGHT(BP$1,2)),Holidays!$J$3:$J$937),"")))),"")/(NETWORKDAYS($T35,$U35,Holidays!$J$3:$J$937)),0))</f>
        <v>0</v>
      </c>
      <c r="BQ35" s="87">
        <f>IF($Q35="","",IFERROR(IF(OR(AND($T35&gt;=DATEVALUE("10/1/20"&amp;RIGHT(BP$1,2)),$T35&lt;=DATEVALUE("9/30/20"&amp;RIGHT(BQ$1,2))),AND($U35&gt;=DATEVALUE("10/1/20"&amp;RIGHT(BP$1,2)),$U35&lt;=DATEVALUE("9/30/20"&amp;RIGHT(BQ$1,2))),AND($T35&lt;=DATEVALUE("10/1/20"&amp;RIGHT(BP$1,2)),$U35&gt;=DATEVALUE("9/30/20"&amp;RIGHT(BQ$1,2)))),
IF(AND($T35&gt;=DATEVALUE("10/1/20"&amp;RIGHT(BP$1,2)),$U35&lt;=DATEVALUE("9/30/20"&amp;RIGHT(BQ$1,2))),NETWORKDAYS($T35,$U35,Holidays!$J$3:$J$937),
IF(AND($T35&lt;DATEVALUE("10/1/20"&amp;RIGHT(BP$1,2)),$U35&lt;=DATEVALUE("9/30/20"&amp;RIGHT(BQ$1,2))),NETWORKDAYS(DATEVALUE("10/1/20"&amp;RIGHT(BP$1,2)),$U35,Holidays!$J$3:$J$937),
IF($T35&lt;DATEVALUE("10/1/20"&amp;RIGHT(BP$1,2)),NETWORKDAYS(DATEVALUE("10/1/20"&amp;RIGHT(BP$1,2)),DATEVALUE("9/30/20"&amp;RIGHT(BQ$1,2)),Holidays!$J$3:$J$937),
IF($T35&gt;=DATEVALUE("10/1/20"&amp;RIGHT(BP$1,2)),NETWORKDAYS($T35,DATEVALUE("9/30/20"&amp;RIGHT(BQ$1,2)),Holidays!$J$3:$J$937),"")))),"")/(NETWORKDAYS($T35,$U35,Holidays!$J$3:$J$937)),0))</f>
        <v>0</v>
      </c>
      <c r="BR35" s="87">
        <f>IF($Q35="","",IFERROR(IF(OR(AND($T35&gt;=DATEVALUE("10/1/20"&amp;RIGHT(BQ$1,2)),$T35&lt;=DATEVALUE("9/30/20"&amp;RIGHT(BR$1,2))),AND($U35&gt;=DATEVALUE("10/1/20"&amp;RIGHT(BQ$1,2)),$U35&lt;=DATEVALUE("9/30/20"&amp;RIGHT(BR$1,2))),AND($T35&lt;=DATEVALUE("10/1/20"&amp;RIGHT(BQ$1,2)),$U35&gt;=DATEVALUE("9/30/20"&amp;RIGHT(BR$1,2)))),
IF(AND($T35&gt;=DATEVALUE("10/1/20"&amp;RIGHT(BQ$1,2)),$U35&lt;=DATEVALUE("9/30/20"&amp;RIGHT(BR$1,2))),NETWORKDAYS($T35,$U35,Holidays!$J$3:$J$937),
IF(AND($T35&lt;DATEVALUE("10/1/20"&amp;RIGHT(BQ$1,2)),$U35&lt;=DATEVALUE("9/30/20"&amp;RIGHT(BR$1,2))),NETWORKDAYS(DATEVALUE("10/1/20"&amp;RIGHT(BQ$1,2)),$U35,Holidays!$J$3:$J$937),
IF($T35&lt;DATEVALUE("10/1/20"&amp;RIGHT(BQ$1,2)),NETWORKDAYS(DATEVALUE("10/1/20"&amp;RIGHT(BQ$1,2)),DATEVALUE("9/30/20"&amp;RIGHT(BR$1,2)),Holidays!$J$3:$J$937),
IF($T35&gt;=DATEVALUE("10/1/20"&amp;RIGHT(BQ$1,2)),NETWORKDAYS($T35,DATEVALUE("9/30/20"&amp;RIGHT(BR$1,2)),Holidays!$J$3:$J$937),"")))),"")/(NETWORKDAYS($T35,$U35,Holidays!$J$3:$J$937)),0))</f>
        <v>0</v>
      </c>
      <c r="BS35" s="87">
        <f>IF($Q35="","",IFERROR(IF(OR(AND($T35&gt;=DATEVALUE("10/1/20"&amp;RIGHT(BR$1,2)),$T35&lt;=DATEVALUE("9/30/20"&amp;RIGHT(BS$1,2))),AND($U35&gt;=DATEVALUE("10/1/20"&amp;RIGHT(BR$1,2)),$U35&lt;=DATEVALUE("9/30/20"&amp;RIGHT(BS$1,2))),AND($T35&lt;=DATEVALUE("10/1/20"&amp;RIGHT(BR$1,2)),$U35&gt;=DATEVALUE("9/30/20"&amp;RIGHT(BS$1,2)))),
IF(AND($T35&gt;=DATEVALUE("10/1/20"&amp;RIGHT(BR$1,2)),$U35&lt;=DATEVALUE("9/30/20"&amp;RIGHT(BS$1,2))),NETWORKDAYS($T35,$U35,Holidays!$J$3:$J$937),
IF(AND($T35&lt;DATEVALUE("10/1/20"&amp;RIGHT(BR$1,2)),$U35&lt;=DATEVALUE("9/30/20"&amp;RIGHT(BS$1,2))),NETWORKDAYS(DATEVALUE("10/1/20"&amp;RIGHT(BR$1,2)),$U35,Holidays!$J$3:$J$937),
IF($T35&lt;DATEVALUE("10/1/20"&amp;RIGHT(BR$1,2)),NETWORKDAYS(DATEVALUE("10/1/20"&amp;RIGHT(BR$1,2)),DATEVALUE("9/30/20"&amp;RIGHT(BS$1,2)),Holidays!$J$3:$J$937),
IF($T35&gt;=DATEVALUE("10/1/20"&amp;RIGHT(BR$1,2)),NETWORKDAYS($T35,DATEVALUE("9/30/20"&amp;RIGHT(BS$1,2)),Holidays!$J$3:$J$937),"")))),"")/(NETWORKDAYS($T35,$U35,Holidays!$J$3:$J$937)),0))</f>
        <v>1</v>
      </c>
      <c r="BT35" s="87">
        <f>IF($Q35="","",IFERROR(IF(OR(AND($T35&gt;=DATEVALUE("10/1/20"&amp;RIGHT(BS$1,2)),$T35&lt;=DATEVALUE("9/30/20"&amp;RIGHT(BT$1,2))),AND($U35&gt;=DATEVALUE("10/1/20"&amp;RIGHT(BS$1,2)),$U35&lt;=DATEVALUE("9/30/20"&amp;RIGHT(BT$1,2))),AND($T35&lt;=DATEVALUE("10/1/20"&amp;RIGHT(BS$1,2)),$U35&gt;=DATEVALUE("9/30/20"&amp;RIGHT(BT$1,2)))),
IF(AND($T35&gt;=DATEVALUE("10/1/20"&amp;RIGHT(BS$1,2)),$U35&lt;=DATEVALUE("9/30/20"&amp;RIGHT(BT$1,2))),NETWORKDAYS($T35,$U35,Holidays!$J$3:$J$937),
IF(AND($T35&lt;DATEVALUE("10/1/20"&amp;RIGHT(BS$1,2)),$U35&lt;=DATEVALUE("9/30/20"&amp;RIGHT(BT$1,2))),NETWORKDAYS(DATEVALUE("10/1/20"&amp;RIGHT(BS$1,2)),$U35,Holidays!$J$3:$J$937),
IF($T35&lt;DATEVALUE("10/1/20"&amp;RIGHT(BS$1,2)),NETWORKDAYS(DATEVALUE("10/1/20"&amp;RIGHT(BS$1,2)),DATEVALUE("9/30/20"&amp;RIGHT(BT$1,2)),Holidays!$J$3:$J$937),
IF($T35&gt;=DATEVALUE("10/1/20"&amp;RIGHT(BS$1,2)),NETWORKDAYS($T35,DATEVALUE("9/30/20"&amp;RIGHT(BT$1,2)),Holidays!$J$3:$J$937),"")))),"")/(NETWORKDAYS($T35,$U35,Holidays!$J$3:$J$937)),0))</f>
        <v>0</v>
      </c>
      <c r="BU35" s="87">
        <f>IF($Q35="","",IFERROR(IF(OR(AND($T35&gt;=DATEVALUE("10/1/20"&amp;RIGHT(BT$1,2)),$T35&lt;=DATEVALUE("9/30/20"&amp;RIGHT(BU$1,2))),AND($U35&gt;=DATEVALUE("10/1/20"&amp;RIGHT(BT$1,2)),$U35&lt;=DATEVALUE("9/30/20"&amp;RIGHT(BU$1,2))),AND($T35&lt;=DATEVALUE("10/1/20"&amp;RIGHT(BT$1,2)),$U35&gt;=DATEVALUE("9/30/20"&amp;RIGHT(BU$1,2)))),
IF(AND($T35&gt;=DATEVALUE("10/1/20"&amp;RIGHT(BT$1,2)),$U35&lt;=DATEVALUE("9/30/20"&amp;RIGHT(BU$1,2))),NETWORKDAYS($T35,$U35,Holidays!$J$3:$J$937),
IF(AND($T35&lt;DATEVALUE("10/1/20"&amp;RIGHT(BT$1,2)),$U35&lt;=DATEVALUE("9/30/20"&amp;RIGHT(BU$1,2))),NETWORKDAYS(DATEVALUE("10/1/20"&amp;RIGHT(BT$1,2)),$U35,Holidays!$J$3:$J$937),
IF($T35&lt;DATEVALUE("10/1/20"&amp;RIGHT(BT$1,2)),NETWORKDAYS(DATEVALUE("10/1/20"&amp;RIGHT(BT$1,2)),DATEVALUE("9/30/20"&amp;RIGHT(BU$1,2)),Holidays!$J$3:$J$937),
IF($T35&gt;=DATEVALUE("10/1/20"&amp;RIGHT(BT$1,2)),NETWORKDAYS($T35,DATEVALUE("9/30/20"&amp;RIGHT(BU$1,2)),Holidays!$J$3:$J$937),"")))),"")/(NETWORKDAYS($T35,$U35,Holidays!$J$3:$J$937)),0))</f>
        <v>0</v>
      </c>
      <c r="BV35" s="87">
        <f>IF($Q35="","",IFERROR(IF(OR(AND($T35&gt;=DATEVALUE("10/1/20"&amp;RIGHT(BU$1,2)),$T35&lt;=DATEVALUE("9/30/20"&amp;RIGHT(BV$1,2))),AND($U35&gt;=DATEVALUE("10/1/20"&amp;RIGHT(BU$1,2)),$U35&lt;=DATEVALUE("9/30/20"&amp;RIGHT(BV$1,2))),AND($T35&lt;=DATEVALUE("10/1/20"&amp;RIGHT(BU$1,2)),$U35&gt;=DATEVALUE("9/30/20"&amp;RIGHT(BV$1,2)))),
IF(AND($T35&gt;=DATEVALUE("10/1/20"&amp;RIGHT(BU$1,2)),$U35&lt;=DATEVALUE("9/30/20"&amp;RIGHT(BV$1,2))),NETWORKDAYS($T35,$U35,Holidays!$J$3:$J$937),
IF(AND($T35&lt;DATEVALUE("10/1/20"&amp;RIGHT(BU$1,2)),$U35&lt;=DATEVALUE("9/30/20"&amp;RIGHT(BV$1,2))),NETWORKDAYS(DATEVALUE("10/1/20"&amp;RIGHT(BU$1,2)),$U35,Holidays!$J$3:$J$937),
IF($T35&lt;DATEVALUE("10/1/20"&amp;RIGHT(BU$1,2)),NETWORKDAYS(DATEVALUE("10/1/20"&amp;RIGHT(BU$1,2)),DATEVALUE("9/30/20"&amp;RIGHT(BV$1,2)),Holidays!$J$3:$J$937),
IF($T35&gt;=DATEVALUE("10/1/20"&amp;RIGHT(BU$1,2)),NETWORKDAYS($T35,DATEVALUE("9/30/20"&amp;RIGHT(BV$1,2)),Holidays!$J$3:$J$937),"")))),"")/(NETWORKDAYS($T35,$U35,Holidays!$J$3:$J$937)),0))</f>
        <v>0</v>
      </c>
      <c r="BW35" s="87">
        <f>IF($Q35="","",IFERROR(IF(OR(AND($T35&gt;=DATEVALUE("10/1/20"&amp;RIGHT(BV$1,2)),$T35&lt;=DATEVALUE("9/30/20"&amp;RIGHT(BW$1,2))),AND($U35&gt;=DATEVALUE("10/1/20"&amp;RIGHT(BV$1,2)),$U35&lt;=DATEVALUE("9/30/20"&amp;RIGHT(BW$1,2))),AND($T35&lt;=DATEVALUE("10/1/20"&amp;RIGHT(BV$1,2)),$U35&gt;=DATEVALUE("9/30/20"&amp;RIGHT(BW$1,2)))),
IF(AND($T35&gt;=DATEVALUE("10/1/20"&amp;RIGHT(BV$1,2)),$U35&lt;=DATEVALUE("9/30/20"&amp;RIGHT(BW$1,2))),NETWORKDAYS($T35,$U35,Holidays!$J$3:$J$937),
IF(AND($T35&lt;DATEVALUE("10/1/20"&amp;RIGHT(BV$1,2)),$U35&lt;=DATEVALUE("9/30/20"&amp;RIGHT(BW$1,2))),NETWORKDAYS(DATEVALUE("10/1/20"&amp;RIGHT(BV$1,2)),$U35,Holidays!$J$3:$J$937),
IF($T35&lt;DATEVALUE("10/1/20"&amp;RIGHT(BV$1,2)),NETWORKDAYS(DATEVALUE("10/1/20"&amp;RIGHT(BV$1,2)),DATEVALUE("9/30/20"&amp;RIGHT(BW$1,2)),Holidays!$J$3:$J$937),
IF($T35&gt;=DATEVALUE("10/1/20"&amp;RIGHT(BV$1,2)),NETWORKDAYS($T35,DATEVALUE("9/30/20"&amp;RIGHT(BW$1,2)),Holidays!$J$3:$J$937),"")))),"")/(NETWORKDAYS($T35,$U35,Holidays!$J$3:$J$937)),0))</f>
        <v>0</v>
      </c>
      <c r="BX35" s="87">
        <f>IF($Q35="","",IFERROR(IF(OR(AND($T35&gt;=DATEVALUE("10/1/20"&amp;RIGHT(BW$1,2)),$T35&lt;=DATEVALUE("9/30/20"&amp;RIGHT(BX$1,2))),AND($U35&gt;=DATEVALUE("10/1/20"&amp;RIGHT(BW$1,2)),$U35&lt;=DATEVALUE("9/30/20"&amp;RIGHT(BX$1,2))),AND($T35&lt;=DATEVALUE("10/1/20"&amp;RIGHT(BW$1,2)),$U35&gt;=DATEVALUE("9/30/20"&amp;RIGHT(BX$1,2)))),
IF(AND($T35&gt;=DATEVALUE("10/1/20"&amp;RIGHT(BW$1,2)),$U35&lt;=DATEVALUE("9/30/20"&amp;RIGHT(BX$1,2))),NETWORKDAYS($T35,$U35,Holidays!$J$3:$J$937),
IF(AND($T35&lt;DATEVALUE("10/1/20"&amp;RIGHT(BW$1,2)),$U35&lt;=DATEVALUE("9/30/20"&amp;RIGHT(BX$1,2))),NETWORKDAYS(DATEVALUE("10/1/20"&amp;RIGHT(BW$1,2)),$U35,Holidays!$J$3:$J$937),
IF($T35&lt;DATEVALUE("10/1/20"&amp;RIGHT(BW$1,2)),NETWORKDAYS(DATEVALUE("10/1/20"&amp;RIGHT(BW$1,2)),DATEVALUE("9/30/20"&amp;RIGHT(BX$1,2)),Holidays!$J$3:$J$937),
IF($T35&gt;=DATEVALUE("10/1/20"&amp;RIGHT(BW$1,2)),NETWORKDAYS($T35,DATEVALUE("9/30/20"&amp;RIGHT(BX$1,2)),Holidays!$J$3:$J$937),"")))),"")/(NETWORKDAYS($T35,$U35,Holidays!$J$3:$J$937)),0))</f>
        <v>0</v>
      </c>
      <c r="BY35" s="87">
        <f>IF($Q35="","",IFERROR(IF(OR(AND($T35&gt;=DATEVALUE("10/1/20"&amp;RIGHT(BX$1,2)),$T35&lt;=DATEVALUE("9/30/20"&amp;RIGHT(BY$1,2))),AND($U35&gt;=DATEVALUE("10/1/20"&amp;RIGHT(BX$1,2)),$U35&lt;=DATEVALUE("9/30/20"&amp;RIGHT(BY$1,2))),AND($T35&lt;=DATEVALUE("10/1/20"&amp;RIGHT(BX$1,2)),$U35&gt;=DATEVALUE("9/30/20"&amp;RIGHT(BY$1,2)))),
IF(AND($T35&gt;=DATEVALUE("10/1/20"&amp;RIGHT(BX$1,2)),$U35&lt;=DATEVALUE("9/30/20"&amp;RIGHT(BY$1,2))),NETWORKDAYS($T35,$U35,Holidays!$J$3:$J$937),
IF(AND($T35&lt;DATEVALUE("10/1/20"&amp;RIGHT(BX$1,2)),$U35&lt;=DATEVALUE("9/30/20"&amp;RIGHT(BY$1,2))),NETWORKDAYS(DATEVALUE("10/1/20"&amp;RIGHT(BX$1,2)),$U35,Holidays!$J$3:$J$937),
IF($T35&lt;DATEVALUE("10/1/20"&amp;RIGHT(BX$1,2)),NETWORKDAYS(DATEVALUE("10/1/20"&amp;RIGHT(BX$1,2)),DATEVALUE("9/30/20"&amp;RIGHT(BY$1,2)),Holidays!$J$3:$J$937),
IF($T35&gt;=DATEVALUE("10/1/20"&amp;RIGHT(BX$1,2)),NETWORKDAYS($T35,DATEVALUE("9/30/20"&amp;RIGHT(BY$1,2)),Holidays!$J$3:$J$937),"")))),"")/(NETWORKDAYS($T35,$U35,Holidays!$J$3:$J$937)),0))</f>
        <v>0</v>
      </c>
      <c r="BZ35" s="87">
        <f>IF($Q35="","",IFERROR(IF(OR(AND($T35&gt;=DATEVALUE("10/1/20"&amp;RIGHT(BY$1,2)),$T35&lt;=DATEVALUE("9/30/20"&amp;RIGHT(BZ$1,2))),AND($U35&gt;=DATEVALUE("10/1/20"&amp;RIGHT(BY$1,2)),$U35&lt;=DATEVALUE("9/30/20"&amp;RIGHT(BZ$1,2))),AND($T35&lt;=DATEVALUE("10/1/20"&amp;RIGHT(BY$1,2)),$U35&gt;=DATEVALUE("9/30/20"&amp;RIGHT(BZ$1,2)))),
IF(AND($T35&gt;=DATEVALUE("10/1/20"&amp;RIGHT(BY$1,2)),$U35&lt;=DATEVALUE("9/30/20"&amp;RIGHT(BZ$1,2))),NETWORKDAYS($T35,$U35,Holidays!$J$3:$J$937),
IF(AND($T35&lt;DATEVALUE("10/1/20"&amp;RIGHT(BY$1,2)),$U35&lt;=DATEVALUE("9/30/20"&amp;RIGHT(BZ$1,2))),NETWORKDAYS(DATEVALUE("10/1/20"&amp;RIGHT(BY$1,2)),$U35,Holidays!$J$3:$J$937),
IF($T35&lt;DATEVALUE("10/1/20"&amp;RIGHT(BY$1,2)),NETWORKDAYS(DATEVALUE("10/1/20"&amp;RIGHT(BY$1,2)),DATEVALUE("9/30/20"&amp;RIGHT(BZ$1,2)),Holidays!$J$3:$J$937),
IF($T35&gt;=DATEVALUE("10/1/20"&amp;RIGHT(BY$1,2)),NETWORKDAYS($T35,DATEVALUE("9/30/20"&amp;RIGHT(BZ$1,2)),Holidays!$J$3:$J$937),"")))),"")/(NETWORKDAYS($T35,$U35,Holidays!$J$3:$J$937)),0))</f>
        <v>0</v>
      </c>
      <c r="CA35" s="87">
        <f>IF($Q35="","",IFERROR(IF(OR(AND($T35&gt;=DATEVALUE("10/1/20"&amp;RIGHT(BZ$1,2)),$T35&lt;=DATEVALUE("9/30/20"&amp;RIGHT(CA$1,2))),AND($U35&gt;=DATEVALUE("10/1/20"&amp;RIGHT(BZ$1,2)),$U35&lt;=DATEVALUE("9/30/20"&amp;RIGHT(CA$1,2))),AND($T35&lt;=DATEVALUE("10/1/20"&amp;RIGHT(BZ$1,2)),$U35&gt;=DATEVALUE("9/30/20"&amp;RIGHT(CA$1,2)))),
IF(AND($T35&gt;=DATEVALUE("10/1/20"&amp;RIGHT(BZ$1,2)),$U35&lt;=DATEVALUE("9/30/20"&amp;RIGHT(CA$1,2))),NETWORKDAYS($T35,$U35,Holidays!$J$3:$J$937),
IF(AND($T35&lt;DATEVALUE("10/1/20"&amp;RIGHT(BZ$1,2)),$U35&lt;=DATEVALUE("9/30/20"&amp;RIGHT(CA$1,2))),NETWORKDAYS(DATEVALUE("10/1/20"&amp;RIGHT(BZ$1,2)),$U35,Holidays!$J$3:$J$937),
IF($T35&lt;DATEVALUE("10/1/20"&amp;RIGHT(BZ$1,2)),NETWORKDAYS(DATEVALUE("10/1/20"&amp;RIGHT(BZ$1,2)),DATEVALUE("9/30/20"&amp;RIGHT(CA$1,2)),Holidays!$J$3:$J$937),
IF($T35&gt;=DATEVALUE("10/1/20"&amp;RIGHT(BZ$1,2)),NETWORKDAYS($T35,DATEVALUE("9/30/20"&amp;RIGHT(CA$1,2)),Holidays!$J$3:$J$937),"")))),"")/(NETWORKDAYS($T35,$U35,Holidays!$J$3:$J$937)),0))</f>
        <v>0</v>
      </c>
      <c r="CB35" s="87">
        <f>IF($Q35="","",IFERROR(IF(OR(AND($T35&gt;=DATEVALUE("10/1/20"&amp;RIGHT(CA$1,2)),$T35&lt;=DATEVALUE("9/30/20"&amp;RIGHT(CB$1,2))),AND($U35&gt;=DATEVALUE("10/1/20"&amp;RIGHT(CA$1,2)),$U35&lt;=DATEVALUE("9/30/20"&amp;RIGHT(CB$1,2))),AND($T35&lt;=DATEVALUE("10/1/20"&amp;RIGHT(CA$1,2)),$U35&gt;=DATEVALUE("9/30/20"&amp;RIGHT(CB$1,2)))),
IF(AND($T35&gt;=DATEVALUE("10/1/20"&amp;RIGHT(CA$1,2)),$U35&lt;=DATEVALUE("9/30/20"&amp;RIGHT(CB$1,2))),NETWORKDAYS($T35,$U35,Holidays!$J$3:$J$937),
IF(AND($T35&lt;DATEVALUE("10/1/20"&amp;RIGHT(CA$1,2)),$U35&lt;=DATEVALUE("9/30/20"&amp;RIGHT(CB$1,2))),NETWORKDAYS(DATEVALUE("10/1/20"&amp;RIGHT(CA$1,2)),$U35,Holidays!$J$3:$J$937),
IF($T35&lt;DATEVALUE("10/1/20"&amp;RIGHT(CA$1,2)),NETWORKDAYS(DATEVALUE("10/1/20"&amp;RIGHT(CA$1,2)),DATEVALUE("9/30/20"&amp;RIGHT(CB$1,2)),Holidays!$J$3:$J$937),
IF($T35&gt;=DATEVALUE("10/1/20"&amp;RIGHT(CA$1,2)),NETWORKDAYS($T35,DATEVALUE("9/30/20"&amp;RIGHT(CB$1,2)),Holidays!$J$3:$J$937),"")))),"")/(NETWORKDAYS($T35,$U35,Holidays!$J$3:$J$937)),0))</f>
        <v>0</v>
      </c>
    </row>
    <row r="36" spans="1:80">
      <c r="A36" s="78" t="s">
        <v>262</v>
      </c>
      <c r="B36" s="79" t="s">
        <v>117</v>
      </c>
      <c r="C36" s="87" t="s">
        <v>183</v>
      </c>
      <c r="D36" s="87" t="s">
        <v>178</v>
      </c>
      <c r="E36" s="87"/>
      <c r="F36" s="87"/>
      <c r="G36" s="87" t="s">
        <v>122</v>
      </c>
      <c r="H36" s="108">
        <v>50</v>
      </c>
      <c r="I36" s="87" t="s">
        <v>131</v>
      </c>
      <c r="J36" s="87" t="s">
        <v>124</v>
      </c>
      <c r="K36" s="108">
        <v>0</v>
      </c>
      <c r="L36" s="82">
        <f t="shared" si="4"/>
        <v>100</v>
      </c>
      <c r="M36" s="110">
        <f t="shared" si="5"/>
        <v>0</v>
      </c>
      <c r="N36" s="111">
        <f t="shared" si="18"/>
        <v>7852.5000000000009</v>
      </c>
      <c r="O36" s="110">
        <f t="shared" si="6"/>
        <v>0</v>
      </c>
      <c r="P36" s="110">
        <f t="shared" si="0"/>
        <v>7852.5000000000009</v>
      </c>
      <c r="Q36" s="108">
        <v>150</v>
      </c>
      <c r="R36" s="130">
        <f t="shared" si="7"/>
        <v>5.7424657534246579</v>
      </c>
      <c r="S36" s="107">
        <v>46079</v>
      </c>
      <c r="T36" s="83">
        <f>IF(NOT(Q36=""),IF(NOT($S36=""),$S36,#REF!),"")</f>
        <v>46079</v>
      </c>
      <c r="U36" s="83">
        <f t="shared" si="8"/>
        <v>46229</v>
      </c>
      <c r="V36" s="83">
        <f t="shared" si="11"/>
        <v>46289</v>
      </c>
      <c r="W36" s="83">
        <f t="shared" si="19"/>
        <v>46293</v>
      </c>
      <c r="X36" s="84">
        <f t="shared" si="9"/>
        <v>7852.5000000000009</v>
      </c>
      <c r="Y36" s="84">
        <f t="shared" si="10"/>
        <v>9430.7449315068516</v>
      </c>
      <c r="AF36" s="87" t="s">
        <v>158</v>
      </c>
      <c r="AG36" s="87" t="s">
        <v>159</v>
      </c>
      <c r="AH36" s="103">
        <v>45208</v>
      </c>
      <c r="AL36" s="87">
        <f t="shared" ca="1" si="1"/>
        <v>0</v>
      </c>
      <c r="AN36" s="87">
        <f t="shared" ca="1" si="16"/>
        <v>0</v>
      </c>
      <c r="AO36" s="87">
        <f t="shared" ca="1" si="16"/>
        <v>0</v>
      </c>
      <c r="AP36" s="87">
        <f t="shared" ca="1" si="16"/>
        <v>0</v>
      </c>
      <c r="AQ36" s="87">
        <f t="shared" ca="1" si="16"/>
        <v>0</v>
      </c>
      <c r="AR36" s="87">
        <f t="shared" ca="1" si="16"/>
        <v>0</v>
      </c>
      <c r="AS36" s="87">
        <f t="shared" ca="1" si="16"/>
        <v>0</v>
      </c>
      <c r="AT36" s="87">
        <f t="shared" ca="1" si="16"/>
        <v>0</v>
      </c>
      <c r="AU36" s="87">
        <f t="shared" ca="1" si="16"/>
        <v>0</v>
      </c>
      <c r="AV36" s="87">
        <f t="shared" ca="1" si="16"/>
        <v>0</v>
      </c>
      <c r="AW36" s="87">
        <f t="shared" ca="1" si="16"/>
        <v>0</v>
      </c>
      <c r="AX36" s="87">
        <f t="shared" ca="1" si="17"/>
        <v>0</v>
      </c>
      <c r="AY36" s="87">
        <f t="shared" ca="1" si="17"/>
        <v>0</v>
      </c>
      <c r="AZ36" s="87">
        <f t="shared" ca="1" si="17"/>
        <v>0</v>
      </c>
      <c r="BA36" s="87">
        <f t="shared" ca="1" si="17"/>
        <v>0</v>
      </c>
      <c r="BB36" s="87">
        <f t="shared" ca="1" si="17"/>
        <v>0</v>
      </c>
      <c r="BC36" s="87">
        <f t="shared" ca="1" si="17"/>
        <v>0</v>
      </c>
      <c r="BD36" s="87">
        <f t="shared" ca="1" si="17"/>
        <v>0</v>
      </c>
      <c r="BE36" s="87">
        <f t="shared" ca="1" si="17"/>
        <v>0</v>
      </c>
      <c r="BF36" s="87">
        <f t="shared" ca="1" si="17"/>
        <v>0</v>
      </c>
      <c r="BG36" s="87">
        <f t="shared" ca="1" si="17"/>
        <v>0</v>
      </c>
      <c r="BI36" s="87">
        <f>IF($Q36="","",IFERROR(IF(OR(AND($T36&gt;=DATEVALUE("10/1/20"&amp;RIGHT(BH$1,2)),$T36&lt;=DATEVALUE("9/30/20"&amp;RIGHT(BI$1,2))),AND($U36&gt;=DATEVALUE("10/1/20"&amp;RIGHT(BH$1,2)),$U36&lt;=DATEVALUE("9/30/20"&amp;RIGHT(BI$1,2))),AND($T36&lt;=DATEVALUE("10/1/20"&amp;RIGHT(BH$1,2)),$U36&gt;=DATEVALUE("9/30/20"&amp;RIGHT(BI$1,2)))),
IF(AND($T36&gt;=DATEVALUE("10/1/20"&amp;RIGHT(BH$1,2)),$U36&lt;=DATEVALUE("9/30/20"&amp;RIGHT(BI$1,2))),NETWORKDAYS($T36,$U36,Holidays!$J$3:$J$937),
IF(AND($T36&lt;DATEVALUE("10/1/20"&amp;RIGHT(BH$1,2)),$U36&lt;=DATEVALUE("9/30/20"&amp;RIGHT(BI$1,2))),NETWORKDAYS(DATEVALUE("10/1/20"&amp;RIGHT(BH$1,2)),$U36,Holidays!$J$3:$J$937),
IF($T36&lt;DATEVALUE("10/1/20"&amp;RIGHT(BH$1,2)),NETWORKDAYS(DATEVALUE("10/1/20"&amp;RIGHT(BH$1,2)),DATEVALUE("9/30/20"&amp;RIGHT(BI$1,2)),Holidays!$J$3:$J$937),
IF($T36&gt;=DATEVALUE("10/1/20"&amp;RIGHT(BH$1,2)),NETWORKDAYS($T36,DATEVALUE("9/30/20"&amp;RIGHT(BI$1,2)),Holidays!$J$3:$J$937),"")))),"")/(NETWORKDAYS($T36,$U36,Holidays!$J$3:$J$937)),0))</f>
        <v>0</v>
      </c>
      <c r="BJ36" s="87">
        <f>IF($Q36="","",IFERROR(IF(OR(AND($T36&gt;=DATEVALUE("10/1/20"&amp;RIGHT(BI$1,2)),$T36&lt;=DATEVALUE("9/30/20"&amp;RIGHT(BJ$1,2))),AND($U36&gt;=DATEVALUE("10/1/20"&amp;RIGHT(BI$1,2)),$U36&lt;=DATEVALUE("9/30/20"&amp;RIGHT(BJ$1,2))),AND($T36&lt;=DATEVALUE("10/1/20"&amp;RIGHT(BI$1,2)),$U36&gt;=DATEVALUE("9/30/20"&amp;RIGHT(BJ$1,2)))),
IF(AND($T36&gt;=DATEVALUE("10/1/20"&amp;RIGHT(BI$1,2)),$U36&lt;=DATEVALUE("9/30/20"&amp;RIGHT(BJ$1,2))),NETWORKDAYS($T36,$U36,Holidays!$J$3:$J$937),
IF(AND($T36&lt;DATEVALUE("10/1/20"&amp;RIGHT(BI$1,2)),$U36&lt;=DATEVALUE("9/30/20"&amp;RIGHT(BJ$1,2))),NETWORKDAYS(DATEVALUE("10/1/20"&amp;RIGHT(BI$1,2)),$U36,Holidays!$J$3:$J$937),
IF($T36&lt;DATEVALUE("10/1/20"&amp;RIGHT(BI$1,2)),NETWORKDAYS(DATEVALUE("10/1/20"&amp;RIGHT(BI$1,2)),DATEVALUE("9/30/20"&amp;RIGHT(BJ$1,2)),Holidays!$J$3:$J$937),
IF($T36&gt;=DATEVALUE("10/1/20"&amp;RIGHT(BI$1,2)),NETWORKDAYS($T36,DATEVALUE("9/30/20"&amp;RIGHT(BJ$1,2)),Holidays!$J$3:$J$937),"")))),"")/(NETWORKDAYS($T36,$U36,Holidays!$J$3:$J$937)),0))</f>
        <v>0</v>
      </c>
      <c r="BK36" s="87">
        <f>IF($Q36="","",IFERROR(IF(OR(AND($T36&gt;=DATEVALUE("10/1/20"&amp;RIGHT(BJ$1,2)),$T36&lt;=DATEVALUE("9/30/20"&amp;RIGHT(BK$1,2))),AND($U36&gt;=DATEVALUE("10/1/20"&amp;RIGHT(BJ$1,2)),$U36&lt;=DATEVALUE("9/30/20"&amp;RIGHT(BK$1,2))),AND($T36&lt;=DATEVALUE("10/1/20"&amp;RIGHT(BJ$1,2)),$U36&gt;=DATEVALUE("9/30/20"&amp;RIGHT(BK$1,2)))),
IF(AND($T36&gt;=DATEVALUE("10/1/20"&amp;RIGHT(BJ$1,2)),$U36&lt;=DATEVALUE("9/30/20"&amp;RIGHT(BK$1,2))),NETWORKDAYS($T36,$U36,Holidays!$J$3:$J$937),
IF(AND($T36&lt;DATEVALUE("10/1/20"&amp;RIGHT(BJ$1,2)),$U36&lt;=DATEVALUE("9/30/20"&amp;RIGHT(BK$1,2))),NETWORKDAYS(DATEVALUE("10/1/20"&amp;RIGHT(BJ$1,2)),$U36,Holidays!$J$3:$J$937),
IF($T36&lt;DATEVALUE("10/1/20"&amp;RIGHT(BJ$1,2)),NETWORKDAYS(DATEVALUE("10/1/20"&amp;RIGHT(BJ$1,2)),DATEVALUE("9/30/20"&amp;RIGHT(BK$1,2)),Holidays!$J$3:$J$937),
IF($T36&gt;=DATEVALUE("10/1/20"&amp;RIGHT(BJ$1,2)),NETWORKDAYS($T36,DATEVALUE("9/30/20"&amp;RIGHT(BK$1,2)),Holidays!$J$3:$J$937),"")))),"")/(NETWORKDAYS($T36,$U36,Holidays!$J$3:$J$937)),0))</f>
        <v>0</v>
      </c>
      <c r="BL36" s="87">
        <f>IF($Q36="","",IFERROR(IF(OR(AND($T36&gt;=DATEVALUE("10/1/20"&amp;RIGHT(BK$1,2)),$T36&lt;=DATEVALUE("9/30/20"&amp;RIGHT(BL$1,2))),AND($U36&gt;=DATEVALUE("10/1/20"&amp;RIGHT(BK$1,2)),$U36&lt;=DATEVALUE("9/30/20"&amp;RIGHT(BL$1,2))),AND($T36&lt;=DATEVALUE("10/1/20"&amp;RIGHT(BK$1,2)),$U36&gt;=DATEVALUE("9/30/20"&amp;RIGHT(BL$1,2)))),
IF(AND($T36&gt;=DATEVALUE("10/1/20"&amp;RIGHT(BK$1,2)),$U36&lt;=DATEVALUE("9/30/20"&amp;RIGHT(BL$1,2))),NETWORKDAYS($T36,$U36,Holidays!$J$3:$J$937),
IF(AND($T36&lt;DATEVALUE("10/1/20"&amp;RIGHT(BK$1,2)),$U36&lt;=DATEVALUE("9/30/20"&amp;RIGHT(BL$1,2))),NETWORKDAYS(DATEVALUE("10/1/20"&amp;RIGHT(BK$1,2)),$U36,Holidays!$J$3:$J$937),
IF($T36&lt;DATEVALUE("10/1/20"&amp;RIGHT(BK$1,2)),NETWORKDAYS(DATEVALUE("10/1/20"&amp;RIGHT(BK$1,2)),DATEVALUE("9/30/20"&amp;RIGHT(BL$1,2)),Holidays!$J$3:$J$937),
IF($T36&gt;=DATEVALUE("10/1/20"&amp;RIGHT(BK$1,2)),NETWORKDAYS($T36,DATEVALUE("9/30/20"&amp;RIGHT(BL$1,2)),Holidays!$J$3:$J$937),"")))),"")/(NETWORKDAYS($T36,$U36,Holidays!$J$3:$J$937)),0))</f>
        <v>0</v>
      </c>
      <c r="BM36" s="87">
        <f>IF($Q36="","",IFERROR(IF(OR(AND($T36&gt;=DATEVALUE("10/1/20"&amp;RIGHT(BL$1,2)),$T36&lt;=DATEVALUE("9/30/20"&amp;RIGHT(BM$1,2))),AND($U36&gt;=DATEVALUE("10/1/20"&amp;RIGHT(BL$1,2)),$U36&lt;=DATEVALUE("9/30/20"&amp;RIGHT(BM$1,2))),AND($T36&lt;=DATEVALUE("10/1/20"&amp;RIGHT(BL$1,2)),$U36&gt;=DATEVALUE("9/30/20"&amp;RIGHT(BM$1,2)))),
IF(AND($T36&gt;=DATEVALUE("10/1/20"&amp;RIGHT(BL$1,2)),$U36&lt;=DATEVALUE("9/30/20"&amp;RIGHT(BM$1,2))),NETWORKDAYS($T36,$U36,Holidays!$J$3:$J$937),
IF(AND($T36&lt;DATEVALUE("10/1/20"&amp;RIGHT(BL$1,2)),$U36&lt;=DATEVALUE("9/30/20"&amp;RIGHT(BM$1,2))),NETWORKDAYS(DATEVALUE("10/1/20"&amp;RIGHT(BL$1,2)),$U36,Holidays!$J$3:$J$937),
IF($T36&lt;DATEVALUE("10/1/20"&amp;RIGHT(BL$1,2)),NETWORKDAYS(DATEVALUE("10/1/20"&amp;RIGHT(BL$1,2)),DATEVALUE("9/30/20"&amp;RIGHT(BM$1,2)),Holidays!$J$3:$J$937),
IF($T36&gt;=DATEVALUE("10/1/20"&amp;RIGHT(BL$1,2)),NETWORKDAYS($T36,DATEVALUE("9/30/20"&amp;RIGHT(BM$1,2)),Holidays!$J$3:$J$937),"")))),"")/(NETWORKDAYS($T36,$U36,Holidays!$J$3:$J$937)),0))</f>
        <v>0</v>
      </c>
      <c r="BN36" s="87">
        <f>IF($Q36="","",IFERROR(IF(OR(AND($T36&gt;=DATEVALUE("10/1/20"&amp;RIGHT(BM$1,2)),$T36&lt;=DATEVALUE("9/30/20"&amp;RIGHT(BN$1,2))),AND($U36&gt;=DATEVALUE("10/1/20"&amp;RIGHT(BM$1,2)),$U36&lt;=DATEVALUE("9/30/20"&amp;RIGHT(BN$1,2))),AND($T36&lt;=DATEVALUE("10/1/20"&amp;RIGHT(BM$1,2)),$U36&gt;=DATEVALUE("9/30/20"&amp;RIGHT(BN$1,2)))),
IF(AND($T36&gt;=DATEVALUE("10/1/20"&amp;RIGHT(BM$1,2)),$U36&lt;=DATEVALUE("9/30/20"&amp;RIGHT(BN$1,2))),NETWORKDAYS($T36,$U36,Holidays!$J$3:$J$937),
IF(AND($T36&lt;DATEVALUE("10/1/20"&amp;RIGHT(BM$1,2)),$U36&lt;=DATEVALUE("9/30/20"&amp;RIGHT(BN$1,2))),NETWORKDAYS(DATEVALUE("10/1/20"&amp;RIGHT(BM$1,2)),$U36,Holidays!$J$3:$J$937),
IF($T36&lt;DATEVALUE("10/1/20"&amp;RIGHT(BM$1,2)),NETWORKDAYS(DATEVALUE("10/1/20"&amp;RIGHT(BM$1,2)),DATEVALUE("9/30/20"&amp;RIGHT(BN$1,2)),Holidays!$J$3:$J$937),
IF($T36&gt;=DATEVALUE("10/1/20"&amp;RIGHT(BM$1,2)),NETWORKDAYS($T36,DATEVALUE("9/30/20"&amp;RIGHT(BN$1,2)),Holidays!$J$3:$J$937),"")))),"")/(NETWORKDAYS($T36,$U36,Holidays!$J$3:$J$937)),0))</f>
        <v>0</v>
      </c>
      <c r="BO36" s="87">
        <f>IF($Q36="","",IFERROR(IF(OR(AND($T36&gt;=DATEVALUE("10/1/20"&amp;RIGHT(BN$1,2)),$T36&lt;=DATEVALUE("9/30/20"&amp;RIGHT(BO$1,2))),AND($U36&gt;=DATEVALUE("10/1/20"&amp;RIGHT(BN$1,2)),$U36&lt;=DATEVALUE("9/30/20"&amp;RIGHT(BO$1,2))),AND($T36&lt;=DATEVALUE("10/1/20"&amp;RIGHT(BN$1,2)),$U36&gt;=DATEVALUE("9/30/20"&amp;RIGHT(BO$1,2)))),
IF(AND($T36&gt;=DATEVALUE("10/1/20"&amp;RIGHT(BN$1,2)),$U36&lt;=DATEVALUE("9/30/20"&amp;RIGHT(BO$1,2))),NETWORKDAYS($T36,$U36,Holidays!$J$3:$J$937),
IF(AND($T36&lt;DATEVALUE("10/1/20"&amp;RIGHT(BN$1,2)),$U36&lt;=DATEVALUE("9/30/20"&amp;RIGHT(BO$1,2))),NETWORKDAYS(DATEVALUE("10/1/20"&amp;RIGHT(BN$1,2)),$U36,Holidays!$J$3:$J$937),
IF($T36&lt;DATEVALUE("10/1/20"&amp;RIGHT(BN$1,2)),NETWORKDAYS(DATEVALUE("10/1/20"&amp;RIGHT(BN$1,2)),DATEVALUE("9/30/20"&amp;RIGHT(BO$1,2)),Holidays!$J$3:$J$937),
IF($T36&gt;=DATEVALUE("10/1/20"&amp;RIGHT(BN$1,2)),NETWORKDAYS($T36,DATEVALUE("9/30/20"&amp;RIGHT(BO$1,2)),Holidays!$J$3:$J$937),"")))),"")/(NETWORKDAYS($T36,$U36,Holidays!$J$3:$J$937)),0))</f>
        <v>0</v>
      </c>
      <c r="BP36" s="87">
        <f>IF($Q36="","",IFERROR(IF(OR(AND($T36&gt;=DATEVALUE("10/1/20"&amp;RIGHT(BO$1,2)),$T36&lt;=DATEVALUE("9/30/20"&amp;RIGHT(BP$1,2))),AND($U36&gt;=DATEVALUE("10/1/20"&amp;RIGHT(BO$1,2)),$U36&lt;=DATEVALUE("9/30/20"&amp;RIGHT(BP$1,2))),AND($T36&lt;=DATEVALUE("10/1/20"&amp;RIGHT(BO$1,2)),$U36&gt;=DATEVALUE("9/30/20"&amp;RIGHT(BP$1,2)))),
IF(AND($T36&gt;=DATEVALUE("10/1/20"&amp;RIGHT(BO$1,2)),$U36&lt;=DATEVALUE("9/30/20"&amp;RIGHT(BP$1,2))),NETWORKDAYS($T36,$U36,Holidays!$J$3:$J$937),
IF(AND($T36&lt;DATEVALUE("10/1/20"&amp;RIGHT(BO$1,2)),$U36&lt;=DATEVALUE("9/30/20"&amp;RIGHT(BP$1,2))),NETWORKDAYS(DATEVALUE("10/1/20"&amp;RIGHT(BO$1,2)),$U36,Holidays!$J$3:$J$937),
IF($T36&lt;DATEVALUE("10/1/20"&amp;RIGHT(BO$1,2)),NETWORKDAYS(DATEVALUE("10/1/20"&amp;RIGHT(BO$1,2)),DATEVALUE("9/30/20"&amp;RIGHT(BP$1,2)),Holidays!$J$3:$J$937),
IF($T36&gt;=DATEVALUE("10/1/20"&amp;RIGHT(BO$1,2)),NETWORKDAYS($T36,DATEVALUE("9/30/20"&amp;RIGHT(BP$1,2)),Holidays!$J$3:$J$937),"")))),"")/(NETWORKDAYS($T36,$U36,Holidays!$J$3:$J$937)),0))</f>
        <v>0</v>
      </c>
      <c r="BQ36" s="87">
        <f>IF($Q36="","",IFERROR(IF(OR(AND($T36&gt;=DATEVALUE("10/1/20"&amp;RIGHT(BP$1,2)),$T36&lt;=DATEVALUE("9/30/20"&amp;RIGHT(BQ$1,2))),AND($U36&gt;=DATEVALUE("10/1/20"&amp;RIGHT(BP$1,2)),$U36&lt;=DATEVALUE("9/30/20"&amp;RIGHT(BQ$1,2))),AND($T36&lt;=DATEVALUE("10/1/20"&amp;RIGHT(BP$1,2)),$U36&gt;=DATEVALUE("9/30/20"&amp;RIGHT(BQ$1,2)))),
IF(AND($T36&gt;=DATEVALUE("10/1/20"&amp;RIGHT(BP$1,2)),$U36&lt;=DATEVALUE("9/30/20"&amp;RIGHT(BQ$1,2))),NETWORKDAYS($T36,$U36,Holidays!$J$3:$J$937),
IF(AND($T36&lt;DATEVALUE("10/1/20"&amp;RIGHT(BP$1,2)),$U36&lt;=DATEVALUE("9/30/20"&amp;RIGHT(BQ$1,2))),NETWORKDAYS(DATEVALUE("10/1/20"&amp;RIGHT(BP$1,2)),$U36,Holidays!$J$3:$J$937),
IF($T36&lt;DATEVALUE("10/1/20"&amp;RIGHT(BP$1,2)),NETWORKDAYS(DATEVALUE("10/1/20"&amp;RIGHT(BP$1,2)),DATEVALUE("9/30/20"&amp;RIGHT(BQ$1,2)),Holidays!$J$3:$J$937),
IF($T36&gt;=DATEVALUE("10/1/20"&amp;RIGHT(BP$1,2)),NETWORKDAYS($T36,DATEVALUE("9/30/20"&amp;RIGHT(BQ$1,2)),Holidays!$J$3:$J$937),"")))),"")/(NETWORKDAYS($T36,$U36,Holidays!$J$3:$J$937)),0))</f>
        <v>0</v>
      </c>
      <c r="BR36" s="87">
        <f>IF($Q36="","",IFERROR(IF(OR(AND($T36&gt;=DATEVALUE("10/1/20"&amp;RIGHT(BQ$1,2)),$T36&lt;=DATEVALUE("9/30/20"&amp;RIGHT(BR$1,2))),AND($U36&gt;=DATEVALUE("10/1/20"&amp;RIGHT(BQ$1,2)),$U36&lt;=DATEVALUE("9/30/20"&amp;RIGHT(BR$1,2))),AND($T36&lt;=DATEVALUE("10/1/20"&amp;RIGHT(BQ$1,2)),$U36&gt;=DATEVALUE("9/30/20"&amp;RIGHT(BR$1,2)))),
IF(AND($T36&gt;=DATEVALUE("10/1/20"&amp;RIGHT(BQ$1,2)),$U36&lt;=DATEVALUE("9/30/20"&amp;RIGHT(BR$1,2))),NETWORKDAYS($T36,$U36,Holidays!$J$3:$J$937),
IF(AND($T36&lt;DATEVALUE("10/1/20"&amp;RIGHT(BQ$1,2)),$U36&lt;=DATEVALUE("9/30/20"&amp;RIGHT(BR$1,2))),NETWORKDAYS(DATEVALUE("10/1/20"&amp;RIGHT(BQ$1,2)),$U36,Holidays!$J$3:$J$937),
IF($T36&lt;DATEVALUE("10/1/20"&amp;RIGHT(BQ$1,2)),NETWORKDAYS(DATEVALUE("10/1/20"&amp;RIGHT(BQ$1,2)),DATEVALUE("9/30/20"&amp;RIGHT(BR$1,2)),Holidays!$J$3:$J$937),
IF($T36&gt;=DATEVALUE("10/1/20"&amp;RIGHT(BQ$1,2)),NETWORKDAYS($T36,DATEVALUE("9/30/20"&amp;RIGHT(BR$1,2)),Holidays!$J$3:$J$937),"")))),"")/(NETWORKDAYS($T36,$U36,Holidays!$J$3:$J$937)),0))</f>
        <v>0</v>
      </c>
      <c r="BS36" s="87">
        <f>IF($Q36="","",IFERROR(IF(OR(AND($T36&gt;=DATEVALUE("10/1/20"&amp;RIGHT(BR$1,2)),$T36&lt;=DATEVALUE("9/30/20"&amp;RIGHT(BS$1,2))),AND($U36&gt;=DATEVALUE("10/1/20"&amp;RIGHT(BR$1,2)),$U36&lt;=DATEVALUE("9/30/20"&amp;RIGHT(BS$1,2))),AND($T36&lt;=DATEVALUE("10/1/20"&amp;RIGHT(BR$1,2)),$U36&gt;=DATEVALUE("9/30/20"&amp;RIGHT(BS$1,2)))),
IF(AND($T36&gt;=DATEVALUE("10/1/20"&amp;RIGHT(BR$1,2)),$U36&lt;=DATEVALUE("9/30/20"&amp;RIGHT(BS$1,2))),NETWORKDAYS($T36,$U36,Holidays!$J$3:$J$937),
IF(AND($T36&lt;DATEVALUE("10/1/20"&amp;RIGHT(BR$1,2)),$U36&lt;=DATEVALUE("9/30/20"&amp;RIGHT(BS$1,2))),NETWORKDAYS(DATEVALUE("10/1/20"&amp;RIGHT(BR$1,2)),$U36,Holidays!$J$3:$J$937),
IF($T36&lt;DATEVALUE("10/1/20"&amp;RIGHT(BR$1,2)),NETWORKDAYS(DATEVALUE("10/1/20"&amp;RIGHT(BR$1,2)),DATEVALUE("9/30/20"&amp;RIGHT(BS$1,2)),Holidays!$J$3:$J$937),
IF($T36&gt;=DATEVALUE("10/1/20"&amp;RIGHT(BR$1,2)),NETWORKDAYS($T36,DATEVALUE("9/30/20"&amp;RIGHT(BS$1,2)),Holidays!$J$3:$J$937),"")))),"")/(NETWORKDAYS($T36,$U36,Holidays!$J$3:$J$937)),0))</f>
        <v>1</v>
      </c>
      <c r="BT36" s="87">
        <f>IF($Q36="","",IFERROR(IF(OR(AND($T36&gt;=DATEVALUE("10/1/20"&amp;RIGHT(BS$1,2)),$T36&lt;=DATEVALUE("9/30/20"&amp;RIGHT(BT$1,2))),AND($U36&gt;=DATEVALUE("10/1/20"&amp;RIGHT(BS$1,2)),$U36&lt;=DATEVALUE("9/30/20"&amp;RIGHT(BT$1,2))),AND($T36&lt;=DATEVALUE("10/1/20"&amp;RIGHT(BS$1,2)),$U36&gt;=DATEVALUE("9/30/20"&amp;RIGHT(BT$1,2)))),
IF(AND($T36&gt;=DATEVALUE("10/1/20"&amp;RIGHT(BS$1,2)),$U36&lt;=DATEVALUE("9/30/20"&amp;RIGHT(BT$1,2))),NETWORKDAYS($T36,$U36,Holidays!$J$3:$J$937),
IF(AND($T36&lt;DATEVALUE("10/1/20"&amp;RIGHT(BS$1,2)),$U36&lt;=DATEVALUE("9/30/20"&amp;RIGHT(BT$1,2))),NETWORKDAYS(DATEVALUE("10/1/20"&amp;RIGHT(BS$1,2)),$U36,Holidays!$J$3:$J$937),
IF($T36&lt;DATEVALUE("10/1/20"&amp;RIGHT(BS$1,2)),NETWORKDAYS(DATEVALUE("10/1/20"&amp;RIGHT(BS$1,2)),DATEVALUE("9/30/20"&amp;RIGHT(BT$1,2)),Holidays!$J$3:$J$937),
IF($T36&gt;=DATEVALUE("10/1/20"&amp;RIGHT(BS$1,2)),NETWORKDAYS($T36,DATEVALUE("9/30/20"&amp;RIGHT(BT$1,2)),Holidays!$J$3:$J$937),"")))),"")/(NETWORKDAYS($T36,$U36,Holidays!$J$3:$J$937)),0))</f>
        <v>0</v>
      </c>
      <c r="BU36" s="87">
        <f>IF($Q36="","",IFERROR(IF(OR(AND($T36&gt;=DATEVALUE("10/1/20"&amp;RIGHT(BT$1,2)),$T36&lt;=DATEVALUE("9/30/20"&amp;RIGHT(BU$1,2))),AND($U36&gt;=DATEVALUE("10/1/20"&amp;RIGHT(BT$1,2)),$U36&lt;=DATEVALUE("9/30/20"&amp;RIGHT(BU$1,2))),AND($T36&lt;=DATEVALUE("10/1/20"&amp;RIGHT(BT$1,2)),$U36&gt;=DATEVALUE("9/30/20"&amp;RIGHT(BU$1,2)))),
IF(AND($T36&gt;=DATEVALUE("10/1/20"&amp;RIGHT(BT$1,2)),$U36&lt;=DATEVALUE("9/30/20"&amp;RIGHT(BU$1,2))),NETWORKDAYS($T36,$U36,Holidays!$J$3:$J$937),
IF(AND($T36&lt;DATEVALUE("10/1/20"&amp;RIGHT(BT$1,2)),$U36&lt;=DATEVALUE("9/30/20"&amp;RIGHT(BU$1,2))),NETWORKDAYS(DATEVALUE("10/1/20"&amp;RIGHT(BT$1,2)),$U36,Holidays!$J$3:$J$937),
IF($T36&lt;DATEVALUE("10/1/20"&amp;RIGHT(BT$1,2)),NETWORKDAYS(DATEVALUE("10/1/20"&amp;RIGHT(BT$1,2)),DATEVALUE("9/30/20"&amp;RIGHT(BU$1,2)),Holidays!$J$3:$J$937),
IF($T36&gt;=DATEVALUE("10/1/20"&amp;RIGHT(BT$1,2)),NETWORKDAYS($T36,DATEVALUE("9/30/20"&amp;RIGHT(BU$1,2)),Holidays!$J$3:$J$937),"")))),"")/(NETWORKDAYS($T36,$U36,Holidays!$J$3:$J$937)),0))</f>
        <v>0</v>
      </c>
      <c r="BV36" s="87">
        <f>IF($Q36="","",IFERROR(IF(OR(AND($T36&gt;=DATEVALUE("10/1/20"&amp;RIGHT(BU$1,2)),$T36&lt;=DATEVALUE("9/30/20"&amp;RIGHT(BV$1,2))),AND($U36&gt;=DATEVALUE("10/1/20"&amp;RIGHT(BU$1,2)),$U36&lt;=DATEVALUE("9/30/20"&amp;RIGHT(BV$1,2))),AND($T36&lt;=DATEVALUE("10/1/20"&amp;RIGHT(BU$1,2)),$U36&gt;=DATEVALUE("9/30/20"&amp;RIGHT(BV$1,2)))),
IF(AND($T36&gt;=DATEVALUE("10/1/20"&amp;RIGHT(BU$1,2)),$U36&lt;=DATEVALUE("9/30/20"&amp;RIGHT(BV$1,2))),NETWORKDAYS($T36,$U36,Holidays!$J$3:$J$937),
IF(AND($T36&lt;DATEVALUE("10/1/20"&amp;RIGHT(BU$1,2)),$U36&lt;=DATEVALUE("9/30/20"&amp;RIGHT(BV$1,2))),NETWORKDAYS(DATEVALUE("10/1/20"&amp;RIGHT(BU$1,2)),$U36,Holidays!$J$3:$J$937),
IF($T36&lt;DATEVALUE("10/1/20"&amp;RIGHT(BU$1,2)),NETWORKDAYS(DATEVALUE("10/1/20"&amp;RIGHT(BU$1,2)),DATEVALUE("9/30/20"&amp;RIGHT(BV$1,2)),Holidays!$J$3:$J$937),
IF($T36&gt;=DATEVALUE("10/1/20"&amp;RIGHT(BU$1,2)),NETWORKDAYS($T36,DATEVALUE("9/30/20"&amp;RIGHT(BV$1,2)),Holidays!$J$3:$J$937),"")))),"")/(NETWORKDAYS($T36,$U36,Holidays!$J$3:$J$937)),0))</f>
        <v>0</v>
      </c>
      <c r="BW36" s="87">
        <f>IF($Q36="","",IFERROR(IF(OR(AND($T36&gt;=DATEVALUE("10/1/20"&amp;RIGHT(BV$1,2)),$T36&lt;=DATEVALUE("9/30/20"&amp;RIGHT(BW$1,2))),AND($U36&gt;=DATEVALUE("10/1/20"&amp;RIGHT(BV$1,2)),$U36&lt;=DATEVALUE("9/30/20"&amp;RIGHT(BW$1,2))),AND($T36&lt;=DATEVALUE("10/1/20"&amp;RIGHT(BV$1,2)),$U36&gt;=DATEVALUE("9/30/20"&amp;RIGHT(BW$1,2)))),
IF(AND($T36&gt;=DATEVALUE("10/1/20"&amp;RIGHT(BV$1,2)),$U36&lt;=DATEVALUE("9/30/20"&amp;RIGHT(BW$1,2))),NETWORKDAYS($T36,$U36,Holidays!$J$3:$J$937),
IF(AND($T36&lt;DATEVALUE("10/1/20"&amp;RIGHT(BV$1,2)),$U36&lt;=DATEVALUE("9/30/20"&amp;RIGHT(BW$1,2))),NETWORKDAYS(DATEVALUE("10/1/20"&amp;RIGHT(BV$1,2)),$U36,Holidays!$J$3:$J$937),
IF($T36&lt;DATEVALUE("10/1/20"&amp;RIGHT(BV$1,2)),NETWORKDAYS(DATEVALUE("10/1/20"&amp;RIGHT(BV$1,2)),DATEVALUE("9/30/20"&amp;RIGHT(BW$1,2)),Holidays!$J$3:$J$937),
IF($T36&gt;=DATEVALUE("10/1/20"&amp;RIGHT(BV$1,2)),NETWORKDAYS($T36,DATEVALUE("9/30/20"&amp;RIGHT(BW$1,2)),Holidays!$J$3:$J$937),"")))),"")/(NETWORKDAYS($T36,$U36,Holidays!$J$3:$J$937)),0))</f>
        <v>0</v>
      </c>
      <c r="BX36" s="87">
        <f>IF($Q36="","",IFERROR(IF(OR(AND($T36&gt;=DATEVALUE("10/1/20"&amp;RIGHT(BW$1,2)),$T36&lt;=DATEVALUE("9/30/20"&amp;RIGHT(BX$1,2))),AND($U36&gt;=DATEVALUE("10/1/20"&amp;RIGHT(BW$1,2)),$U36&lt;=DATEVALUE("9/30/20"&amp;RIGHT(BX$1,2))),AND($T36&lt;=DATEVALUE("10/1/20"&amp;RIGHT(BW$1,2)),$U36&gt;=DATEVALUE("9/30/20"&amp;RIGHT(BX$1,2)))),
IF(AND($T36&gt;=DATEVALUE("10/1/20"&amp;RIGHT(BW$1,2)),$U36&lt;=DATEVALUE("9/30/20"&amp;RIGHT(BX$1,2))),NETWORKDAYS($T36,$U36,Holidays!$J$3:$J$937),
IF(AND($T36&lt;DATEVALUE("10/1/20"&amp;RIGHT(BW$1,2)),$U36&lt;=DATEVALUE("9/30/20"&amp;RIGHT(BX$1,2))),NETWORKDAYS(DATEVALUE("10/1/20"&amp;RIGHT(BW$1,2)),$U36,Holidays!$J$3:$J$937),
IF($T36&lt;DATEVALUE("10/1/20"&amp;RIGHT(BW$1,2)),NETWORKDAYS(DATEVALUE("10/1/20"&amp;RIGHT(BW$1,2)),DATEVALUE("9/30/20"&amp;RIGHT(BX$1,2)),Holidays!$J$3:$J$937),
IF($T36&gt;=DATEVALUE("10/1/20"&amp;RIGHT(BW$1,2)),NETWORKDAYS($T36,DATEVALUE("9/30/20"&amp;RIGHT(BX$1,2)),Holidays!$J$3:$J$937),"")))),"")/(NETWORKDAYS($T36,$U36,Holidays!$J$3:$J$937)),0))</f>
        <v>0</v>
      </c>
      <c r="BY36" s="87">
        <f>IF($Q36="","",IFERROR(IF(OR(AND($T36&gt;=DATEVALUE("10/1/20"&amp;RIGHT(BX$1,2)),$T36&lt;=DATEVALUE("9/30/20"&amp;RIGHT(BY$1,2))),AND($U36&gt;=DATEVALUE("10/1/20"&amp;RIGHT(BX$1,2)),$U36&lt;=DATEVALUE("9/30/20"&amp;RIGHT(BY$1,2))),AND($T36&lt;=DATEVALUE("10/1/20"&amp;RIGHT(BX$1,2)),$U36&gt;=DATEVALUE("9/30/20"&amp;RIGHT(BY$1,2)))),
IF(AND($T36&gt;=DATEVALUE("10/1/20"&amp;RIGHT(BX$1,2)),$U36&lt;=DATEVALUE("9/30/20"&amp;RIGHT(BY$1,2))),NETWORKDAYS($T36,$U36,Holidays!$J$3:$J$937),
IF(AND($T36&lt;DATEVALUE("10/1/20"&amp;RIGHT(BX$1,2)),$U36&lt;=DATEVALUE("9/30/20"&amp;RIGHT(BY$1,2))),NETWORKDAYS(DATEVALUE("10/1/20"&amp;RIGHT(BX$1,2)),$U36,Holidays!$J$3:$J$937),
IF($T36&lt;DATEVALUE("10/1/20"&amp;RIGHT(BX$1,2)),NETWORKDAYS(DATEVALUE("10/1/20"&amp;RIGHT(BX$1,2)),DATEVALUE("9/30/20"&amp;RIGHT(BY$1,2)),Holidays!$J$3:$J$937),
IF($T36&gt;=DATEVALUE("10/1/20"&amp;RIGHT(BX$1,2)),NETWORKDAYS($T36,DATEVALUE("9/30/20"&amp;RIGHT(BY$1,2)),Holidays!$J$3:$J$937),"")))),"")/(NETWORKDAYS($T36,$U36,Holidays!$J$3:$J$937)),0))</f>
        <v>0</v>
      </c>
      <c r="BZ36" s="87">
        <f>IF($Q36="","",IFERROR(IF(OR(AND($T36&gt;=DATEVALUE("10/1/20"&amp;RIGHT(BY$1,2)),$T36&lt;=DATEVALUE("9/30/20"&amp;RIGHT(BZ$1,2))),AND($U36&gt;=DATEVALUE("10/1/20"&amp;RIGHT(BY$1,2)),$U36&lt;=DATEVALUE("9/30/20"&amp;RIGHT(BZ$1,2))),AND($T36&lt;=DATEVALUE("10/1/20"&amp;RIGHT(BY$1,2)),$U36&gt;=DATEVALUE("9/30/20"&amp;RIGHT(BZ$1,2)))),
IF(AND($T36&gt;=DATEVALUE("10/1/20"&amp;RIGHT(BY$1,2)),$U36&lt;=DATEVALUE("9/30/20"&amp;RIGHT(BZ$1,2))),NETWORKDAYS($T36,$U36,Holidays!$J$3:$J$937),
IF(AND($T36&lt;DATEVALUE("10/1/20"&amp;RIGHT(BY$1,2)),$U36&lt;=DATEVALUE("9/30/20"&amp;RIGHT(BZ$1,2))),NETWORKDAYS(DATEVALUE("10/1/20"&amp;RIGHT(BY$1,2)),$U36,Holidays!$J$3:$J$937),
IF($T36&lt;DATEVALUE("10/1/20"&amp;RIGHT(BY$1,2)),NETWORKDAYS(DATEVALUE("10/1/20"&amp;RIGHT(BY$1,2)),DATEVALUE("9/30/20"&amp;RIGHT(BZ$1,2)),Holidays!$J$3:$J$937),
IF($T36&gt;=DATEVALUE("10/1/20"&amp;RIGHT(BY$1,2)),NETWORKDAYS($T36,DATEVALUE("9/30/20"&amp;RIGHT(BZ$1,2)),Holidays!$J$3:$J$937),"")))),"")/(NETWORKDAYS($T36,$U36,Holidays!$J$3:$J$937)),0))</f>
        <v>0</v>
      </c>
      <c r="CA36" s="87">
        <f>IF($Q36="","",IFERROR(IF(OR(AND($T36&gt;=DATEVALUE("10/1/20"&amp;RIGHT(BZ$1,2)),$T36&lt;=DATEVALUE("9/30/20"&amp;RIGHT(CA$1,2))),AND($U36&gt;=DATEVALUE("10/1/20"&amp;RIGHT(BZ$1,2)),$U36&lt;=DATEVALUE("9/30/20"&amp;RIGHT(CA$1,2))),AND($T36&lt;=DATEVALUE("10/1/20"&amp;RIGHT(BZ$1,2)),$U36&gt;=DATEVALUE("9/30/20"&amp;RIGHT(CA$1,2)))),
IF(AND($T36&gt;=DATEVALUE("10/1/20"&amp;RIGHT(BZ$1,2)),$U36&lt;=DATEVALUE("9/30/20"&amp;RIGHT(CA$1,2))),NETWORKDAYS($T36,$U36,Holidays!$J$3:$J$937),
IF(AND($T36&lt;DATEVALUE("10/1/20"&amp;RIGHT(BZ$1,2)),$U36&lt;=DATEVALUE("9/30/20"&amp;RIGHT(CA$1,2))),NETWORKDAYS(DATEVALUE("10/1/20"&amp;RIGHT(BZ$1,2)),$U36,Holidays!$J$3:$J$937),
IF($T36&lt;DATEVALUE("10/1/20"&amp;RIGHT(BZ$1,2)),NETWORKDAYS(DATEVALUE("10/1/20"&amp;RIGHT(BZ$1,2)),DATEVALUE("9/30/20"&amp;RIGHT(CA$1,2)),Holidays!$J$3:$J$937),
IF($T36&gt;=DATEVALUE("10/1/20"&amp;RIGHT(BZ$1,2)),NETWORKDAYS($T36,DATEVALUE("9/30/20"&amp;RIGHT(CA$1,2)),Holidays!$J$3:$J$937),"")))),"")/(NETWORKDAYS($T36,$U36,Holidays!$J$3:$J$937)),0))</f>
        <v>0</v>
      </c>
      <c r="CB36" s="87">
        <f>IF($Q36="","",IFERROR(IF(OR(AND($T36&gt;=DATEVALUE("10/1/20"&amp;RIGHT(CA$1,2)),$T36&lt;=DATEVALUE("9/30/20"&amp;RIGHT(CB$1,2))),AND($U36&gt;=DATEVALUE("10/1/20"&amp;RIGHT(CA$1,2)),$U36&lt;=DATEVALUE("9/30/20"&amp;RIGHT(CB$1,2))),AND($T36&lt;=DATEVALUE("10/1/20"&amp;RIGHT(CA$1,2)),$U36&gt;=DATEVALUE("9/30/20"&amp;RIGHT(CB$1,2)))),
IF(AND($T36&gt;=DATEVALUE("10/1/20"&amp;RIGHT(CA$1,2)),$U36&lt;=DATEVALUE("9/30/20"&amp;RIGHT(CB$1,2))),NETWORKDAYS($T36,$U36,Holidays!$J$3:$J$937),
IF(AND($T36&lt;DATEVALUE("10/1/20"&amp;RIGHT(CA$1,2)),$U36&lt;=DATEVALUE("9/30/20"&amp;RIGHT(CB$1,2))),NETWORKDAYS(DATEVALUE("10/1/20"&amp;RIGHT(CA$1,2)),$U36,Holidays!$J$3:$J$937),
IF($T36&lt;DATEVALUE("10/1/20"&amp;RIGHT(CA$1,2)),NETWORKDAYS(DATEVALUE("10/1/20"&amp;RIGHT(CA$1,2)),DATEVALUE("9/30/20"&amp;RIGHT(CB$1,2)),Holidays!$J$3:$J$937),
IF($T36&gt;=DATEVALUE("10/1/20"&amp;RIGHT(CA$1,2)),NETWORKDAYS($T36,DATEVALUE("9/30/20"&amp;RIGHT(CB$1,2)),Holidays!$J$3:$J$937),"")))),"")/(NETWORKDAYS($T36,$U36,Holidays!$J$3:$J$937)),0))</f>
        <v>0</v>
      </c>
    </row>
    <row r="37" spans="1:80">
      <c r="A37" s="78" t="s">
        <v>262</v>
      </c>
      <c r="B37" s="79" t="s">
        <v>117</v>
      </c>
      <c r="C37" s="87" t="s">
        <v>183</v>
      </c>
      <c r="D37" s="87" t="s">
        <v>178</v>
      </c>
      <c r="E37" s="87"/>
      <c r="F37" s="87"/>
      <c r="G37" s="87" t="s">
        <v>122</v>
      </c>
      <c r="H37" s="108">
        <v>6400</v>
      </c>
      <c r="I37" s="87" t="s">
        <v>141</v>
      </c>
      <c r="J37" s="87" t="s">
        <v>124</v>
      </c>
      <c r="K37" s="108">
        <v>0</v>
      </c>
      <c r="L37" s="82">
        <f t="shared" si="4"/>
        <v>100</v>
      </c>
      <c r="M37" s="110">
        <f t="shared" si="5"/>
        <v>0</v>
      </c>
      <c r="N37" s="111">
        <f t="shared" si="18"/>
        <v>128000</v>
      </c>
      <c r="O37" s="110">
        <f t="shared" si="6"/>
        <v>0</v>
      </c>
      <c r="P37" s="110">
        <f t="shared" si="0"/>
        <v>128000</v>
      </c>
      <c r="Q37" s="108">
        <v>150</v>
      </c>
      <c r="R37" s="130">
        <f t="shared" si="7"/>
        <v>5.7424657534246579</v>
      </c>
      <c r="S37" s="107">
        <v>46079</v>
      </c>
      <c r="T37" s="83">
        <f>IF(NOT(Q37=""),IF(NOT($S37=""),$S37,#REF!),"")</f>
        <v>46079</v>
      </c>
      <c r="U37" s="83">
        <f t="shared" si="8"/>
        <v>46229</v>
      </c>
      <c r="V37" s="83">
        <f t="shared" si="11"/>
        <v>46289</v>
      </c>
      <c r="W37" s="83">
        <f t="shared" si="19"/>
        <v>46293</v>
      </c>
      <c r="X37" s="84">
        <f t="shared" si="9"/>
        <v>128000</v>
      </c>
      <c r="Y37" s="84">
        <f t="shared" si="10"/>
        <v>153726.24657534246</v>
      </c>
      <c r="AF37" s="87" t="s">
        <v>162</v>
      </c>
      <c r="AG37" s="87" t="s">
        <v>163</v>
      </c>
      <c r="AH37" s="103">
        <v>45241</v>
      </c>
      <c r="AL37" s="87">
        <f t="shared" ca="1" si="1"/>
        <v>0</v>
      </c>
      <c r="AN37" s="87">
        <f t="shared" ca="1" si="16"/>
        <v>0</v>
      </c>
      <c r="AO37" s="87">
        <f t="shared" ca="1" si="16"/>
        <v>0</v>
      </c>
      <c r="AP37" s="87">
        <f t="shared" ca="1" si="16"/>
        <v>0</v>
      </c>
      <c r="AQ37" s="87">
        <f t="shared" ca="1" si="16"/>
        <v>0</v>
      </c>
      <c r="AR37" s="87">
        <f t="shared" ca="1" si="16"/>
        <v>0</v>
      </c>
      <c r="AS37" s="87">
        <f t="shared" ca="1" si="16"/>
        <v>0</v>
      </c>
      <c r="AT37" s="87">
        <f t="shared" ca="1" si="16"/>
        <v>0</v>
      </c>
      <c r="AU37" s="87">
        <f t="shared" ca="1" si="16"/>
        <v>0</v>
      </c>
      <c r="AV37" s="87">
        <f t="shared" ca="1" si="16"/>
        <v>0</v>
      </c>
      <c r="AW37" s="87">
        <f t="shared" ca="1" si="16"/>
        <v>0</v>
      </c>
      <c r="AX37" s="87">
        <f t="shared" ca="1" si="17"/>
        <v>0</v>
      </c>
      <c r="AY37" s="87">
        <f t="shared" ca="1" si="17"/>
        <v>0</v>
      </c>
      <c r="AZ37" s="87">
        <f t="shared" ca="1" si="17"/>
        <v>0</v>
      </c>
      <c r="BA37" s="87">
        <f t="shared" ca="1" si="17"/>
        <v>0</v>
      </c>
      <c r="BB37" s="87">
        <f t="shared" ca="1" si="17"/>
        <v>0</v>
      </c>
      <c r="BC37" s="87">
        <f t="shared" ca="1" si="17"/>
        <v>0</v>
      </c>
      <c r="BD37" s="87">
        <f t="shared" ca="1" si="17"/>
        <v>0</v>
      </c>
      <c r="BE37" s="87">
        <f t="shared" ca="1" si="17"/>
        <v>0</v>
      </c>
      <c r="BF37" s="87">
        <f t="shared" ca="1" si="17"/>
        <v>0</v>
      </c>
      <c r="BG37" s="87">
        <f t="shared" ca="1" si="17"/>
        <v>0</v>
      </c>
      <c r="BI37" s="87">
        <f>IF($Q37="","",IFERROR(IF(OR(AND($T37&gt;=DATEVALUE("10/1/20"&amp;RIGHT(BH$1,2)),$T37&lt;=DATEVALUE("9/30/20"&amp;RIGHT(BI$1,2))),AND($U37&gt;=DATEVALUE("10/1/20"&amp;RIGHT(BH$1,2)),$U37&lt;=DATEVALUE("9/30/20"&amp;RIGHT(BI$1,2))),AND($T37&lt;=DATEVALUE("10/1/20"&amp;RIGHT(BH$1,2)),$U37&gt;=DATEVALUE("9/30/20"&amp;RIGHT(BI$1,2)))),
IF(AND($T37&gt;=DATEVALUE("10/1/20"&amp;RIGHT(BH$1,2)),$U37&lt;=DATEVALUE("9/30/20"&amp;RIGHT(BI$1,2))),NETWORKDAYS($T37,$U37,Holidays!$J$3:$J$937),
IF(AND($T37&lt;DATEVALUE("10/1/20"&amp;RIGHT(BH$1,2)),$U37&lt;=DATEVALUE("9/30/20"&amp;RIGHT(BI$1,2))),NETWORKDAYS(DATEVALUE("10/1/20"&amp;RIGHT(BH$1,2)),$U37,Holidays!$J$3:$J$937),
IF($T37&lt;DATEVALUE("10/1/20"&amp;RIGHT(BH$1,2)),NETWORKDAYS(DATEVALUE("10/1/20"&amp;RIGHT(BH$1,2)),DATEVALUE("9/30/20"&amp;RIGHT(BI$1,2)),Holidays!$J$3:$J$937),
IF($T37&gt;=DATEVALUE("10/1/20"&amp;RIGHT(BH$1,2)),NETWORKDAYS($T37,DATEVALUE("9/30/20"&amp;RIGHT(BI$1,2)),Holidays!$J$3:$J$937),"")))),"")/(NETWORKDAYS($T37,$U37,Holidays!$J$3:$J$937)),0))</f>
        <v>0</v>
      </c>
      <c r="BJ37" s="87">
        <f>IF($Q37="","",IFERROR(IF(OR(AND($T37&gt;=DATEVALUE("10/1/20"&amp;RIGHT(BI$1,2)),$T37&lt;=DATEVALUE("9/30/20"&amp;RIGHT(BJ$1,2))),AND($U37&gt;=DATEVALUE("10/1/20"&amp;RIGHT(BI$1,2)),$U37&lt;=DATEVALUE("9/30/20"&amp;RIGHT(BJ$1,2))),AND($T37&lt;=DATEVALUE("10/1/20"&amp;RIGHT(BI$1,2)),$U37&gt;=DATEVALUE("9/30/20"&amp;RIGHT(BJ$1,2)))),
IF(AND($T37&gt;=DATEVALUE("10/1/20"&amp;RIGHT(BI$1,2)),$U37&lt;=DATEVALUE("9/30/20"&amp;RIGHT(BJ$1,2))),NETWORKDAYS($T37,$U37,Holidays!$J$3:$J$937),
IF(AND($T37&lt;DATEVALUE("10/1/20"&amp;RIGHT(BI$1,2)),$U37&lt;=DATEVALUE("9/30/20"&amp;RIGHT(BJ$1,2))),NETWORKDAYS(DATEVALUE("10/1/20"&amp;RIGHT(BI$1,2)),$U37,Holidays!$J$3:$J$937),
IF($T37&lt;DATEVALUE("10/1/20"&amp;RIGHT(BI$1,2)),NETWORKDAYS(DATEVALUE("10/1/20"&amp;RIGHT(BI$1,2)),DATEVALUE("9/30/20"&amp;RIGHT(BJ$1,2)),Holidays!$J$3:$J$937),
IF($T37&gt;=DATEVALUE("10/1/20"&amp;RIGHT(BI$1,2)),NETWORKDAYS($T37,DATEVALUE("9/30/20"&amp;RIGHT(BJ$1,2)),Holidays!$J$3:$J$937),"")))),"")/(NETWORKDAYS($T37,$U37,Holidays!$J$3:$J$937)),0))</f>
        <v>0</v>
      </c>
      <c r="BK37" s="87">
        <f>IF($Q37="","",IFERROR(IF(OR(AND($T37&gt;=DATEVALUE("10/1/20"&amp;RIGHT(BJ$1,2)),$T37&lt;=DATEVALUE("9/30/20"&amp;RIGHT(BK$1,2))),AND($U37&gt;=DATEVALUE("10/1/20"&amp;RIGHT(BJ$1,2)),$U37&lt;=DATEVALUE("9/30/20"&amp;RIGHT(BK$1,2))),AND($T37&lt;=DATEVALUE("10/1/20"&amp;RIGHT(BJ$1,2)),$U37&gt;=DATEVALUE("9/30/20"&amp;RIGHT(BK$1,2)))),
IF(AND($T37&gt;=DATEVALUE("10/1/20"&amp;RIGHT(BJ$1,2)),$U37&lt;=DATEVALUE("9/30/20"&amp;RIGHT(BK$1,2))),NETWORKDAYS($T37,$U37,Holidays!$J$3:$J$937),
IF(AND($T37&lt;DATEVALUE("10/1/20"&amp;RIGHT(BJ$1,2)),$U37&lt;=DATEVALUE("9/30/20"&amp;RIGHT(BK$1,2))),NETWORKDAYS(DATEVALUE("10/1/20"&amp;RIGHT(BJ$1,2)),$U37,Holidays!$J$3:$J$937),
IF($T37&lt;DATEVALUE("10/1/20"&amp;RIGHT(BJ$1,2)),NETWORKDAYS(DATEVALUE("10/1/20"&amp;RIGHT(BJ$1,2)),DATEVALUE("9/30/20"&amp;RIGHT(BK$1,2)),Holidays!$J$3:$J$937),
IF($T37&gt;=DATEVALUE("10/1/20"&amp;RIGHT(BJ$1,2)),NETWORKDAYS($T37,DATEVALUE("9/30/20"&amp;RIGHT(BK$1,2)),Holidays!$J$3:$J$937),"")))),"")/(NETWORKDAYS($T37,$U37,Holidays!$J$3:$J$937)),0))</f>
        <v>0</v>
      </c>
      <c r="BL37" s="87">
        <f>IF($Q37="","",IFERROR(IF(OR(AND($T37&gt;=DATEVALUE("10/1/20"&amp;RIGHT(BK$1,2)),$T37&lt;=DATEVALUE("9/30/20"&amp;RIGHT(BL$1,2))),AND($U37&gt;=DATEVALUE("10/1/20"&amp;RIGHT(BK$1,2)),$U37&lt;=DATEVALUE("9/30/20"&amp;RIGHT(BL$1,2))),AND($T37&lt;=DATEVALUE("10/1/20"&amp;RIGHT(BK$1,2)),$U37&gt;=DATEVALUE("9/30/20"&amp;RIGHT(BL$1,2)))),
IF(AND($T37&gt;=DATEVALUE("10/1/20"&amp;RIGHT(BK$1,2)),$U37&lt;=DATEVALUE("9/30/20"&amp;RIGHT(BL$1,2))),NETWORKDAYS($T37,$U37,Holidays!$J$3:$J$937),
IF(AND($T37&lt;DATEVALUE("10/1/20"&amp;RIGHT(BK$1,2)),$U37&lt;=DATEVALUE("9/30/20"&amp;RIGHT(BL$1,2))),NETWORKDAYS(DATEVALUE("10/1/20"&amp;RIGHT(BK$1,2)),$U37,Holidays!$J$3:$J$937),
IF($T37&lt;DATEVALUE("10/1/20"&amp;RIGHT(BK$1,2)),NETWORKDAYS(DATEVALUE("10/1/20"&amp;RIGHT(BK$1,2)),DATEVALUE("9/30/20"&amp;RIGHT(BL$1,2)),Holidays!$J$3:$J$937),
IF($T37&gt;=DATEVALUE("10/1/20"&amp;RIGHT(BK$1,2)),NETWORKDAYS($T37,DATEVALUE("9/30/20"&amp;RIGHT(BL$1,2)),Holidays!$J$3:$J$937),"")))),"")/(NETWORKDAYS($T37,$U37,Holidays!$J$3:$J$937)),0))</f>
        <v>0</v>
      </c>
      <c r="BM37" s="87">
        <f>IF($Q37="","",IFERROR(IF(OR(AND($T37&gt;=DATEVALUE("10/1/20"&amp;RIGHT(BL$1,2)),$T37&lt;=DATEVALUE("9/30/20"&amp;RIGHT(BM$1,2))),AND($U37&gt;=DATEVALUE("10/1/20"&amp;RIGHT(BL$1,2)),$U37&lt;=DATEVALUE("9/30/20"&amp;RIGHT(BM$1,2))),AND($T37&lt;=DATEVALUE("10/1/20"&amp;RIGHT(BL$1,2)),$U37&gt;=DATEVALUE("9/30/20"&amp;RIGHT(BM$1,2)))),
IF(AND($T37&gt;=DATEVALUE("10/1/20"&amp;RIGHT(BL$1,2)),$U37&lt;=DATEVALUE("9/30/20"&amp;RIGHT(BM$1,2))),NETWORKDAYS($T37,$U37,Holidays!$J$3:$J$937),
IF(AND($T37&lt;DATEVALUE("10/1/20"&amp;RIGHT(BL$1,2)),$U37&lt;=DATEVALUE("9/30/20"&amp;RIGHT(BM$1,2))),NETWORKDAYS(DATEVALUE("10/1/20"&amp;RIGHT(BL$1,2)),$U37,Holidays!$J$3:$J$937),
IF($T37&lt;DATEVALUE("10/1/20"&amp;RIGHT(BL$1,2)),NETWORKDAYS(DATEVALUE("10/1/20"&amp;RIGHT(BL$1,2)),DATEVALUE("9/30/20"&amp;RIGHT(BM$1,2)),Holidays!$J$3:$J$937),
IF($T37&gt;=DATEVALUE("10/1/20"&amp;RIGHT(BL$1,2)),NETWORKDAYS($T37,DATEVALUE("9/30/20"&amp;RIGHT(BM$1,2)),Holidays!$J$3:$J$937),"")))),"")/(NETWORKDAYS($T37,$U37,Holidays!$J$3:$J$937)),0))</f>
        <v>0</v>
      </c>
      <c r="BN37" s="87">
        <f>IF($Q37="","",IFERROR(IF(OR(AND($T37&gt;=DATEVALUE("10/1/20"&amp;RIGHT(BM$1,2)),$T37&lt;=DATEVALUE("9/30/20"&amp;RIGHT(BN$1,2))),AND($U37&gt;=DATEVALUE("10/1/20"&amp;RIGHT(BM$1,2)),$U37&lt;=DATEVALUE("9/30/20"&amp;RIGHT(BN$1,2))),AND($T37&lt;=DATEVALUE("10/1/20"&amp;RIGHT(BM$1,2)),$U37&gt;=DATEVALUE("9/30/20"&amp;RIGHT(BN$1,2)))),
IF(AND($T37&gt;=DATEVALUE("10/1/20"&amp;RIGHT(BM$1,2)),$U37&lt;=DATEVALUE("9/30/20"&amp;RIGHT(BN$1,2))),NETWORKDAYS($T37,$U37,Holidays!$J$3:$J$937),
IF(AND($T37&lt;DATEVALUE("10/1/20"&amp;RIGHT(BM$1,2)),$U37&lt;=DATEVALUE("9/30/20"&amp;RIGHT(BN$1,2))),NETWORKDAYS(DATEVALUE("10/1/20"&amp;RIGHT(BM$1,2)),$U37,Holidays!$J$3:$J$937),
IF($T37&lt;DATEVALUE("10/1/20"&amp;RIGHT(BM$1,2)),NETWORKDAYS(DATEVALUE("10/1/20"&amp;RIGHT(BM$1,2)),DATEVALUE("9/30/20"&amp;RIGHT(BN$1,2)),Holidays!$J$3:$J$937),
IF($T37&gt;=DATEVALUE("10/1/20"&amp;RIGHT(BM$1,2)),NETWORKDAYS($T37,DATEVALUE("9/30/20"&amp;RIGHT(BN$1,2)),Holidays!$J$3:$J$937),"")))),"")/(NETWORKDAYS($T37,$U37,Holidays!$J$3:$J$937)),0))</f>
        <v>0</v>
      </c>
      <c r="BO37" s="87">
        <f>IF($Q37="","",IFERROR(IF(OR(AND($T37&gt;=DATEVALUE("10/1/20"&amp;RIGHT(BN$1,2)),$T37&lt;=DATEVALUE("9/30/20"&amp;RIGHT(BO$1,2))),AND($U37&gt;=DATEVALUE("10/1/20"&amp;RIGHT(BN$1,2)),$U37&lt;=DATEVALUE("9/30/20"&amp;RIGHT(BO$1,2))),AND($T37&lt;=DATEVALUE("10/1/20"&amp;RIGHT(BN$1,2)),$U37&gt;=DATEVALUE("9/30/20"&amp;RIGHT(BO$1,2)))),
IF(AND($T37&gt;=DATEVALUE("10/1/20"&amp;RIGHT(BN$1,2)),$U37&lt;=DATEVALUE("9/30/20"&amp;RIGHT(BO$1,2))),NETWORKDAYS($T37,$U37,Holidays!$J$3:$J$937),
IF(AND($T37&lt;DATEVALUE("10/1/20"&amp;RIGHT(BN$1,2)),$U37&lt;=DATEVALUE("9/30/20"&amp;RIGHT(BO$1,2))),NETWORKDAYS(DATEVALUE("10/1/20"&amp;RIGHT(BN$1,2)),$U37,Holidays!$J$3:$J$937),
IF($T37&lt;DATEVALUE("10/1/20"&amp;RIGHT(BN$1,2)),NETWORKDAYS(DATEVALUE("10/1/20"&amp;RIGHT(BN$1,2)),DATEVALUE("9/30/20"&amp;RIGHT(BO$1,2)),Holidays!$J$3:$J$937),
IF($T37&gt;=DATEVALUE("10/1/20"&amp;RIGHT(BN$1,2)),NETWORKDAYS($T37,DATEVALUE("9/30/20"&amp;RIGHT(BO$1,2)),Holidays!$J$3:$J$937),"")))),"")/(NETWORKDAYS($T37,$U37,Holidays!$J$3:$J$937)),0))</f>
        <v>0</v>
      </c>
      <c r="BP37" s="87">
        <f>IF($Q37="","",IFERROR(IF(OR(AND($T37&gt;=DATEVALUE("10/1/20"&amp;RIGHT(BO$1,2)),$T37&lt;=DATEVALUE("9/30/20"&amp;RIGHT(BP$1,2))),AND($U37&gt;=DATEVALUE("10/1/20"&amp;RIGHT(BO$1,2)),$U37&lt;=DATEVALUE("9/30/20"&amp;RIGHT(BP$1,2))),AND($T37&lt;=DATEVALUE("10/1/20"&amp;RIGHT(BO$1,2)),$U37&gt;=DATEVALUE("9/30/20"&amp;RIGHT(BP$1,2)))),
IF(AND($T37&gt;=DATEVALUE("10/1/20"&amp;RIGHT(BO$1,2)),$U37&lt;=DATEVALUE("9/30/20"&amp;RIGHT(BP$1,2))),NETWORKDAYS($T37,$U37,Holidays!$J$3:$J$937),
IF(AND($T37&lt;DATEVALUE("10/1/20"&amp;RIGHT(BO$1,2)),$U37&lt;=DATEVALUE("9/30/20"&amp;RIGHT(BP$1,2))),NETWORKDAYS(DATEVALUE("10/1/20"&amp;RIGHT(BO$1,2)),$U37,Holidays!$J$3:$J$937),
IF($T37&lt;DATEVALUE("10/1/20"&amp;RIGHT(BO$1,2)),NETWORKDAYS(DATEVALUE("10/1/20"&amp;RIGHT(BO$1,2)),DATEVALUE("9/30/20"&amp;RIGHT(BP$1,2)),Holidays!$J$3:$J$937),
IF($T37&gt;=DATEVALUE("10/1/20"&amp;RIGHT(BO$1,2)),NETWORKDAYS($T37,DATEVALUE("9/30/20"&amp;RIGHT(BP$1,2)),Holidays!$J$3:$J$937),"")))),"")/(NETWORKDAYS($T37,$U37,Holidays!$J$3:$J$937)),0))</f>
        <v>0</v>
      </c>
      <c r="BQ37" s="87">
        <f>IF($Q37="","",IFERROR(IF(OR(AND($T37&gt;=DATEVALUE("10/1/20"&amp;RIGHT(BP$1,2)),$T37&lt;=DATEVALUE("9/30/20"&amp;RIGHT(BQ$1,2))),AND($U37&gt;=DATEVALUE("10/1/20"&amp;RIGHT(BP$1,2)),$U37&lt;=DATEVALUE("9/30/20"&amp;RIGHT(BQ$1,2))),AND($T37&lt;=DATEVALUE("10/1/20"&amp;RIGHT(BP$1,2)),$U37&gt;=DATEVALUE("9/30/20"&amp;RIGHT(BQ$1,2)))),
IF(AND($T37&gt;=DATEVALUE("10/1/20"&amp;RIGHT(BP$1,2)),$U37&lt;=DATEVALUE("9/30/20"&amp;RIGHT(BQ$1,2))),NETWORKDAYS($T37,$U37,Holidays!$J$3:$J$937),
IF(AND($T37&lt;DATEVALUE("10/1/20"&amp;RIGHT(BP$1,2)),$U37&lt;=DATEVALUE("9/30/20"&amp;RIGHT(BQ$1,2))),NETWORKDAYS(DATEVALUE("10/1/20"&amp;RIGHT(BP$1,2)),$U37,Holidays!$J$3:$J$937),
IF($T37&lt;DATEVALUE("10/1/20"&amp;RIGHT(BP$1,2)),NETWORKDAYS(DATEVALUE("10/1/20"&amp;RIGHT(BP$1,2)),DATEVALUE("9/30/20"&amp;RIGHT(BQ$1,2)),Holidays!$J$3:$J$937),
IF($T37&gt;=DATEVALUE("10/1/20"&amp;RIGHT(BP$1,2)),NETWORKDAYS($T37,DATEVALUE("9/30/20"&amp;RIGHT(BQ$1,2)),Holidays!$J$3:$J$937),"")))),"")/(NETWORKDAYS($T37,$U37,Holidays!$J$3:$J$937)),0))</f>
        <v>0</v>
      </c>
      <c r="BR37" s="87">
        <f>IF($Q37="","",IFERROR(IF(OR(AND($T37&gt;=DATEVALUE("10/1/20"&amp;RIGHT(BQ$1,2)),$T37&lt;=DATEVALUE("9/30/20"&amp;RIGHT(BR$1,2))),AND($U37&gt;=DATEVALUE("10/1/20"&amp;RIGHT(BQ$1,2)),$U37&lt;=DATEVALUE("9/30/20"&amp;RIGHT(BR$1,2))),AND($T37&lt;=DATEVALUE("10/1/20"&amp;RIGHT(BQ$1,2)),$U37&gt;=DATEVALUE("9/30/20"&amp;RIGHT(BR$1,2)))),
IF(AND($T37&gt;=DATEVALUE("10/1/20"&amp;RIGHT(BQ$1,2)),$U37&lt;=DATEVALUE("9/30/20"&amp;RIGHT(BR$1,2))),NETWORKDAYS($T37,$U37,Holidays!$J$3:$J$937),
IF(AND($T37&lt;DATEVALUE("10/1/20"&amp;RIGHT(BQ$1,2)),$U37&lt;=DATEVALUE("9/30/20"&amp;RIGHT(BR$1,2))),NETWORKDAYS(DATEVALUE("10/1/20"&amp;RIGHT(BQ$1,2)),$U37,Holidays!$J$3:$J$937),
IF($T37&lt;DATEVALUE("10/1/20"&amp;RIGHT(BQ$1,2)),NETWORKDAYS(DATEVALUE("10/1/20"&amp;RIGHT(BQ$1,2)),DATEVALUE("9/30/20"&amp;RIGHT(BR$1,2)),Holidays!$J$3:$J$937),
IF($T37&gt;=DATEVALUE("10/1/20"&amp;RIGHT(BQ$1,2)),NETWORKDAYS($T37,DATEVALUE("9/30/20"&amp;RIGHT(BR$1,2)),Holidays!$J$3:$J$937),"")))),"")/(NETWORKDAYS($T37,$U37,Holidays!$J$3:$J$937)),0))</f>
        <v>0</v>
      </c>
      <c r="BS37" s="87">
        <f>IF($Q37="","",IFERROR(IF(OR(AND($T37&gt;=DATEVALUE("10/1/20"&amp;RIGHT(BR$1,2)),$T37&lt;=DATEVALUE("9/30/20"&amp;RIGHT(BS$1,2))),AND($U37&gt;=DATEVALUE("10/1/20"&amp;RIGHT(BR$1,2)),$U37&lt;=DATEVALUE("9/30/20"&amp;RIGHT(BS$1,2))),AND($T37&lt;=DATEVALUE("10/1/20"&amp;RIGHT(BR$1,2)),$U37&gt;=DATEVALUE("9/30/20"&amp;RIGHT(BS$1,2)))),
IF(AND($T37&gt;=DATEVALUE("10/1/20"&amp;RIGHT(BR$1,2)),$U37&lt;=DATEVALUE("9/30/20"&amp;RIGHT(BS$1,2))),NETWORKDAYS($T37,$U37,Holidays!$J$3:$J$937),
IF(AND($T37&lt;DATEVALUE("10/1/20"&amp;RIGHT(BR$1,2)),$U37&lt;=DATEVALUE("9/30/20"&amp;RIGHT(BS$1,2))),NETWORKDAYS(DATEVALUE("10/1/20"&amp;RIGHT(BR$1,2)),$U37,Holidays!$J$3:$J$937),
IF($T37&lt;DATEVALUE("10/1/20"&amp;RIGHT(BR$1,2)),NETWORKDAYS(DATEVALUE("10/1/20"&amp;RIGHT(BR$1,2)),DATEVALUE("9/30/20"&amp;RIGHT(BS$1,2)),Holidays!$J$3:$J$937),
IF($T37&gt;=DATEVALUE("10/1/20"&amp;RIGHT(BR$1,2)),NETWORKDAYS($T37,DATEVALUE("9/30/20"&amp;RIGHT(BS$1,2)),Holidays!$J$3:$J$937),"")))),"")/(NETWORKDAYS($T37,$U37,Holidays!$J$3:$J$937)),0))</f>
        <v>1</v>
      </c>
      <c r="BT37" s="87">
        <f>IF($Q37="","",IFERROR(IF(OR(AND($T37&gt;=DATEVALUE("10/1/20"&amp;RIGHT(BS$1,2)),$T37&lt;=DATEVALUE("9/30/20"&amp;RIGHT(BT$1,2))),AND($U37&gt;=DATEVALUE("10/1/20"&amp;RIGHT(BS$1,2)),$U37&lt;=DATEVALUE("9/30/20"&amp;RIGHT(BT$1,2))),AND($T37&lt;=DATEVALUE("10/1/20"&amp;RIGHT(BS$1,2)),$U37&gt;=DATEVALUE("9/30/20"&amp;RIGHT(BT$1,2)))),
IF(AND($T37&gt;=DATEVALUE("10/1/20"&amp;RIGHT(BS$1,2)),$U37&lt;=DATEVALUE("9/30/20"&amp;RIGHT(BT$1,2))),NETWORKDAYS($T37,$U37,Holidays!$J$3:$J$937),
IF(AND($T37&lt;DATEVALUE("10/1/20"&amp;RIGHT(BS$1,2)),$U37&lt;=DATEVALUE("9/30/20"&amp;RIGHT(BT$1,2))),NETWORKDAYS(DATEVALUE("10/1/20"&amp;RIGHT(BS$1,2)),$U37,Holidays!$J$3:$J$937),
IF($T37&lt;DATEVALUE("10/1/20"&amp;RIGHT(BS$1,2)),NETWORKDAYS(DATEVALUE("10/1/20"&amp;RIGHT(BS$1,2)),DATEVALUE("9/30/20"&amp;RIGHT(BT$1,2)),Holidays!$J$3:$J$937),
IF($T37&gt;=DATEVALUE("10/1/20"&amp;RIGHT(BS$1,2)),NETWORKDAYS($T37,DATEVALUE("9/30/20"&amp;RIGHT(BT$1,2)),Holidays!$J$3:$J$937),"")))),"")/(NETWORKDAYS($T37,$U37,Holidays!$J$3:$J$937)),0))</f>
        <v>0</v>
      </c>
      <c r="BU37" s="87">
        <f>IF($Q37="","",IFERROR(IF(OR(AND($T37&gt;=DATEVALUE("10/1/20"&amp;RIGHT(BT$1,2)),$T37&lt;=DATEVALUE("9/30/20"&amp;RIGHT(BU$1,2))),AND($U37&gt;=DATEVALUE("10/1/20"&amp;RIGHT(BT$1,2)),$U37&lt;=DATEVALUE("9/30/20"&amp;RIGHT(BU$1,2))),AND($T37&lt;=DATEVALUE("10/1/20"&amp;RIGHT(BT$1,2)),$U37&gt;=DATEVALUE("9/30/20"&amp;RIGHT(BU$1,2)))),
IF(AND($T37&gt;=DATEVALUE("10/1/20"&amp;RIGHT(BT$1,2)),$U37&lt;=DATEVALUE("9/30/20"&amp;RIGHT(BU$1,2))),NETWORKDAYS($T37,$U37,Holidays!$J$3:$J$937),
IF(AND($T37&lt;DATEVALUE("10/1/20"&amp;RIGHT(BT$1,2)),$U37&lt;=DATEVALUE("9/30/20"&amp;RIGHT(BU$1,2))),NETWORKDAYS(DATEVALUE("10/1/20"&amp;RIGHT(BT$1,2)),$U37,Holidays!$J$3:$J$937),
IF($T37&lt;DATEVALUE("10/1/20"&amp;RIGHT(BT$1,2)),NETWORKDAYS(DATEVALUE("10/1/20"&amp;RIGHT(BT$1,2)),DATEVALUE("9/30/20"&amp;RIGHT(BU$1,2)),Holidays!$J$3:$J$937),
IF($T37&gt;=DATEVALUE("10/1/20"&amp;RIGHT(BT$1,2)),NETWORKDAYS($T37,DATEVALUE("9/30/20"&amp;RIGHT(BU$1,2)),Holidays!$J$3:$J$937),"")))),"")/(NETWORKDAYS($T37,$U37,Holidays!$J$3:$J$937)),0))</f>
        <v>0</v>
      </c>
      <c r="BV37" s="87">
        <f>IF($Q37="","",IFERROR(IF(OR(AND($T37&gt;=DATEVALUE("10/1/20"&amp;RIGHT(BU$1,2)),$T37&lt;=DATEVALUE("9/30/20"&amp;RIGHT(BV$1,2))),AND($U37&gt;=DATEVALUE("10/1/20"&amp;RIGHT(BU$1,2)),$U37&lt;=DATEVALUE("9/30/20"&amp;RIGHT(BV$1,2))),AND($T37&lt;=DATEVALUE("10/1/20"&amp;RIGHT(BU$1,2)),$U37&gt;=DATEVALUE("9/30/20"&amp;RIGHT(BV$1,2)))),
IF(AND($T37&gt;=DATEVALUE("10/1/20"&amp;RIGHT(BU$1,2)),$U37&lt;=DATEVALUE("9/30/20"&amp;RIGHT(BV$1,2))),NETWORKDAYS($T37,$U37,Holidays!$J$3:$J$937),
IF(AND($T37&lt;DATEVALUE("10/1/20"&amp;RIGHT(BU$1,2)),$U37&lt;=DATEVALUE("9/30/20"&amp;RIGHT(BV$1,2))),NETWORKDAYS(DATEVALUE("10/1/20"&amp;RIGHT(BU$1,2)),$U37,Holidays!$J$3:$J$937),
IF($T37&lt;DATEVALUE("10/1/20"&amp;RIGHT(BU$1,2)),NETWORKDAYS(DATEVALUE("10/1/20"&amp;RIGHT(BU$1,2)),DATEVALUE("9/30/20"&amp;RIGHT(BV$1,2)),Holidays!$J$3:$J$937),
IF($T37&gt;=DATEVALUE("10/1/20"&amp;RIGHT(BU$1,2)),NETWORKDAYS($T37,DATEVALUE("9/30/20"&amp;RIGHT(BV$1,2)),Holidays!$J$3:$J$937),"")))),"")/(NETWORKDAYS($T37,$U37,Holidays!$J$3:$J$937)),0))</f>
        <v>0</v>
      </c>
      <c r="BW37" s="87">
        <f>IF($Q37="","",IFERROR(IF(OR(AND($T37&gt;=DATEVALUE("10/1/20"&amp;RIGHT(BV$1,2)),$T37&lt;=DATEVALUE("9/30/20"&amp;RIGHT(BW$1,2))),AND($U37&gt;=DATEVALUE("10/1/20"&amp;RIGHT(BV$1,2)),$U37&lt;=DATEVALUE("9/30/20"&amp;RIGHT(BW$1,2))),AND($T37&lt;=DATEVALUE("10/1/20"&amp;RIGHT(BV$1,2)),$U37&gt;=DATEVALUE("9/30/20"&amp;RIGHT(BW$1,2)))),
IF(AND($T37&gt;=DATEVALUE("10/1/20"&amp;RIGHT(BV$1,2)),$U37&lt;=DATEVALUE("9/30/20"&amp;RIGHT(BW$1,2))),NETWORKDAYS($T37,$U37,Holidays!$J$3:$J$937),
IF(AND($T37&lt;DATEVALUE("10/1/20"&amp;RIGHT(BV$1,2)),$U37&lt;=DATEVALUE("9/30/20"&amp;RIGHT(BW$1,2))),NETWORKDAYS(DATEVALUE("10/1/20"&amp;RIGHT(BV$1,2)),$U37,Holidays!$J$3:$J$937),
IF($T37&lt;DATEVALUE("10/1/20"&amp;RIGHT(BV$1,2)),NETWORKDAYS(DATEVALUE("10/1/20"&amp;RIGHT(BV$1,2)),DATEVALUE("9/30/20"&amp;RIGHT(BW$1,2)),Holidays!$J$3:$J$937),
IF($T37&gt;=DATEVALUE("10/1/20"&amp;RIGHT(BV$1,2)),NETWORKDAYS($T37,DATEVALUE("9/30/20"&amp;RIGHT(BW$1,2)),Holidays!$J$3:$J$937),"")))),"")/(NETWORKDAYS($T37,$U37,Holidays!$J$3:$J$937)),0))</f>
        <v>0</v>
      </c>
      <c r="BX37" s="87">
        <f>IF($Q37="","",IFERROR(IF(OR(AND($T37&gt;=DATEVALUE("10/1/20"&amp;RIGHT(BW$1,2)),$T37&lt;=DATEVALUE("9/30/20"&amp;RIGHT(BX$1,2))),AND($U37&gt;=DATEVALUE("10/1/20"&amp;RIGHT(BW$1,2)),$U37&lt;=DATEVALUE("9/30/20"&amp;RIGHT(BX$1,2))),AND($T37&lt;=DATEVALUE("10/1/20"&amp;RIGHT(BW$1,2)),$U37&gt;=DATEVALUE("9/30/20"&amp;RIGHT(BX$1,2)))),
IF(AND($T37&gt;=DATEVALUE("10/1/20"&amp;RIGHT(BW$1,2)),$U37&lt;=DATEVALUE("9/30/20"&amp;RIGHT(BX$1,2))),NETWORKDAYS($T37,$U37,Holidays!$J$3:$J$937),
IF(AND($T37&lt;DATEVALUE("10/1/20"&amp;RIGHT(BW$1,2)),$U37&lt;=DATEVALUE("9/30/20"&amp;RIGHT(BX$1,2))),NETWORKDAYS(DATEVALUE("10/1/20"&amp;RIGHT(BW$1,2)),$U37,Holidays!$J$3:$J$937),
IF($T37&lt;DATEVALUE("10/1/20"&amp;RIGHT(BW$1,2)),NETWORKDAYS(DATEVALUE("10/1/20"&amp;RIGHT(BW$1,2)),DATEVALUE("9/30/20"&amp;RIGHT(BX$1,2)),Holidays!$J$3:$J$937),
IF($T37&gt;=DATEVALUE("10/1/20"&amp;RIGHT(BW$1,2)),NETWORKDAYS($T37,DATEVALUE("9/30/20"&amp;RIGHT(BX$1,2)),Holidays!$J$3:$J$937),"")))),"")/(NETWORKDAYS($T37,$U37,Holidays!$J$3:$J$937)),0))</f>
        <v>0</v>
      </c>
      <c r="BY37" s="87">
        <f>IF($Q37="","",IFERROR(IF(OR(AND($T37&gt;=DATEVALUE("10/1/20"&amp;RIGHT(BX$1,2)),$T37&lt;=DATEVALUE("9/30/20"&amp;RIGHT(BY$1,2))),AND($U37&gt;=DATEVALUE("10/1/20"&amp;RIGHT(BX$1,2)),$U37&lt;=DATEVALUE("9/30/20"&amp;RIGHT(BY$1,2))),AND($T37&lt;=DATEVALUE("10/1/20"&amp;RIGHT(BX$1,2)),$U37&gt;=DATEVALUE("9/30/20"&amp;RIGHT(BY$1,2)))),
IF(AND($T37&gt;=DATEVALUE("10/1/20"&amp;RIGHT(BX$1,2)),$U37&lt;=DATEVALUE("9/30/20"&amp;RIGHT(BY$1,2))),NETWORKDAYS($T37,$U37,Holidays!$J$3:$J$937),
IF(AND($T37&lt;DATEVALUE("10/1/20"&amp;RIGHT(BX$1,2)),$U37&lt;=DATEVALUE("9/30/20"&amp;RIGHT(BY$1,2))),NETWORKDAYS(DATEVALUE("10/1/20"&amp;RIGHT(BX$1,2)),$U37,Holidays!$J$3:$J$937),
IF($T37&lt;DATEVALUE("10/1/20"&amp;RIGHT(BX$1,2)),NETWORKDAYS(DATEVALUE("10/1/20"&amp;RIGHT(BX$1,2)),DATEVALUE("9/30/20"&amp;RIGHT(BY$1,2)),Holidays!$J$3:$J$937),
IF($T37&gt;=DATEVALUE("10/1/20"&amp;RIGHT(BX$1,2)),NETWORKDAYS($T37,DATEVALUE("9/30/20"&amp;RIGHT(BY$1,2)),Holidays!$J$3:$J$937),"")))),"")/(NETWORKDAYS($T37,$U37,Holidays!$J$3:$J$937)),0))</f>
        <v>0</v>
      </c>
      <c r="BZ37" s="87">
        <f>IF($Q37="","",IFERROR(IF(OR(AND($T37&gt;=DATEVALUE("10/1/20"&amp;RIGHT(BY$1,2)),$T37&lt;=DATEVALUE("9/30/20"&amp;RIGHT(BZ$1,2))),AND($U37&gt;=DATEVALUE("10/1/20"&amp;RIGHT(BY$1,2)),$U37&lt;=DATEVALUE("9/30/20"&amp;RIGHT(BZ$1,2))),AND($T37&lt;=DATEVALUE("10/1/20"&amp;RIGHT(BY$1,2)),$U37&gt;=DATEVALUE("9/30/20"&amp;RIGHT(BZ$1,2)))),
IF(AND($T37&gt;=DATEVALUE("10/1/20"&amp;RIGHT(BY$1,2)),$U37&lt;=DATEVALUE("9/30/20"&amp;RIGHT(BZ$1,2))),NETWORKDAYS($T37,$U37,Holidays!$J$3:$J$937),
IF(AND($T37&lt;DATEVALUE("10/1/20"&amp;RIGHT(BY$1,2)),$U37&lt;=DATEVALUE("9/30/20"&amp;RIGHT(BZ$1,2))),NETWORKDAYS(DATEVALUE("10/1/20"&amp;RIGHT(BY$1,2)),$U37,Holidays!$J$3:$J$937),
IF($T37&lt;DATEVALUE("10/1/20"&amp;RIGHT(BY$1,2)),NETWORKDAYS(DATEVALUE("10/1/20"&amp;RIGHT(BY$1,2)),DATEVALUE("9/30/20"&amp;RIGHT(BZ$1,2)),Holidays!$J$3:$J$937),
IF($T37&gt;=DATEVALUE("10/1/20"&amp;RIGHT(BY$1,2)),NETWORKDAYS($T37,DATEVALUE("9/30/20"&amp;RIGHT(BZ$1,2)),Holidays!$J$3:$J$937),"")))),"")/(NETWORKDAYS($T37,$U37,Holidays!$J$3:$J$937)),0))</f>
        <v>0</v>
      </c>
      <c r="CA37" s="87">
        <f>IF($Q37="","",IFERROR(IF(OR(AND($T37&gt;=DATEVALUE("10/1/20"&amp;RIGHT(BZ$1,2)),$T37&lt;=DATEVALUE("9/30/20"&amp;RIGHT(CA$1,2))),AND($U37&gt;=DATEVALUE("10/1/20"&amp;RIGHT(BZ$1,2)),$U37&lt;=DATEVALUE("9/30/20"&amp;RIGHT(CA$1,2))),AND($T37&lt;=DATEVALUE("10/1/20"&amp;RIGHT(BZ$1,2)),$U37&gt;=DATEVALUE("9/30/20"&amp;RIGHT(CA$1,2)))),
IF(AND($T37&gt;=DATEVALUE("10/1/20"&amp;RIGHT(BZ$1,2)),$U37&lt;=DATEVALUE("9/30/20"&amp;RIGHT(CA$1,2))),NETWORKDAYS($T37,$U37,Holidays!$J$3:$J$937),
IF(AND($T37&lt;DATEVALUE("10/1/20"&amp;RIGHT(BZ$1,2)),$U37&lt;=DATEVALUE("9/30/20"&amp;RIGHT(CA$1,2))),NETWORKDAYS(DATEVALUE("10/1/20"&amp;RIGHT(BZ$1,2)),$U37,Holidays!$J$3:$J$937),
IF($T37&lt;DATEVALUE("10/1/20"&amp;RIGHT(BZ$1,2)),NETWORKDAYS(DATEVALUE("10/1/20"&amp;RIGHT(BZ$1,2)),DATEVALUE("9/30/20"&amp;RIGHT(CA$1,2)),Holidays!$J$3:$J$937),
IF($T37&gt;=DATEVALUE("10/1/20"&amp;RIGHT(BZ$1,2)),NETWORKDAYS($T37,DATEVALUE("9/30/20"&amp;RIGHT(CA$1,2)),Holidays!$J$3:$J$937),"")))),"")/(NETWORKDAYS($T37,$U37,Holidays!$J$3:$J$937)),0))</f>
        <v>0</v>
      </c>
      <c r="CB37" s="87">
        <f>IF($Q37="","",IFERROR(IF(OR(AND($T37&gt;=DATEVALUE("10/1/20"&amp;RIGHT(CA$1,2)),$T37&lt;=DATEVALUE("9/30/20"&amp;RIGHT(CB$1,2))),AND($U37&gt;=DATEVALUE("10/1/20"&amp;RIGHT(CA$1,2)),$U37&lt;=DATEVALUE("9/30/20"&amp;RIGHT(CB$1,2))),AND($T37&lt;=DATEVALUE("10/1/20"&amp;RIGHT(CA$1,2)),$U37&gt;=DATEVALUE("9/30/20"&amp;RIGHT(CB$1,2)))),
IF(AND($T37&gt;=DATEVALUE("10/1/20"&amp;RIGHT(CA$1,2)),$U37&lt;=DATEVALUE("9/30/20"&amp;RIGHT(CB$1,2))),NETWORKDAYS($T37,$U37,Holidays!$J$3:$J$937),
IF(AND($T37&lt;DATEVALUE("10/1/20"&amp;RIGHT(CA$1,2)),$U37&lt;=DATEVALUE("9/30/20"&amp;RIGHT(CB$1,2))),NETWORKDAYS(DATEVALUE("10/1/20"&amp;RIGHT(CA$1,2)),$U37,Holidays!$J$3:$J$937),
IF($T37&lt;DATEVALUE("10/1/20"&amp;RIGHT(CA$1,2)),NETWORKDAYS(DATEVALUE("10/1/20"&amp;RIGHT(CA$1,2)),DATEVALUE("9/30/20"&amp;RIGHT(CB$1,2)),Holidays!$J$3:$J$937),
IF($T37&gt;=DATEVALUE("10/1/20"&amp;RIGHT(CA$1,2)),NETWORKDAYS($T37,DATEVALUE("9/30/20"&amp;RIGHT(CB$1,2)),Holidays!$J$3:$J$937),"")))),"")/(NETWORKDAYS($T37,$U37,Holidays!$J$3:$J$937)),0))</f>
        <v>0</v>
      </c>
    </row>
    <row r="38" spans="1:80">
      <c r="A38" s="78" t="s">
        <v>262</v>
      </c>
      <c r="B38" s="79" t="s">
        <v>117</v>
      </c>
      <c r="C38" s="87" t="s">
        <v>183</v>
      </c>
      <c r="D38" s="87" t="s">
        <v>178</v>
      </c>
      <c r="E38" s="87"/>
      <c r="F38" s="87"/>
      <c r="G38" s="87" t="s">
        <v>122</v>
      </c>
      <c r="H38" s="108">
        <v>100</v>
      </c>
      <c r="I38" s="87" t="s">
        <v>157</v>
      </c>
      <c r="J38" s="87" t="s">
        <v>124</v>
      </c>
      <c r="K38" s="108">
        <v>0</v>
      </c>
      <c r="L38" s="82">
        <f t="shared" si="4"/>
        <v>100</v>
      </c>
      <c r="M38" s="110">
        <f t="shared" si="5"/>
        <v>0</v>
      </c>
      <c r="N38" s="111">
        <f t="shared" si="18"/>
        <v>10101</v>
      </c>
      <c r="O38" s="110">
        <f t="shared" si="6"/>
        <v>0</v>
      </c>
      <c r="P38" s="110">
        <f t="shared" si="0"/>
        <v>10101</v>
      </c>
      <c r="Q38" s="108">
        <v>150</v>
      </c>
      <c r="R38" s="130">
        <f t="shared" si="7"/>
        <v>5.7424657534246579</v>
      </c>
      <c r="S38" s="107">
        <v>46079</v>
      </c>
      <c r="T38" s="83">
        <f>IF(NOT(Q38=""),IF(NOT($S38=""),$S38,#REF!),"")</f>
        <v>46079</v>
      </c>
      <c r="U38" s="83">
        <f t="shared" si="8"/>
        <v>46229</v>
      </c>
      <c r="V38" s="83">
        <f t="shared" si="11"/>
        <v>46289</v>
      </c>
      <c r="W38" s="83">
        <f t="shared" si="19"/>
        <v>46293</v>
      </c>
      <c r="X38" s="84">
        <f t="shared" si="9"/>
        <v>10101</v>
      </c>
      <c r="Y38" s="84">
        <f t="shared" si="10"/>
        <v>12131.162630136987</v>
      </c>
      <c r="AF38" s="87" t="s">
        <v>166</v>
      </c>
      <c r="AG38" s="87" t="s">
        <v>167</v>
      </c>
      <c r="AH38" s="103">
        <v>45253</v>
      </c>
      <c r="AL38" s="87">
        <f t="shared" ca="1" si="1"/>
        <v>0</v>
      </c>
      <c r="AN38" s="87">
        <f t="shared" ca="1" si="16"/>
        <v>0</v>
      </c>
      <c r="AO38" s="87">
        <f t="shared" ca="1" si="16"/>
        <v>0</v>
      </c>
      <c r="AP38" s="87">
        <f t="shared" ca="1" si="16"/>
        <v>0</v>
      </c>
      <c r="AQ38" s="87">
        <f t="shared" ca="1" si="16"/>
        <v>0</v>
      </c>
      <c r="AR38" s="87">
        <f t="shared" ca="1" si="16"/>
        <v>0</v>
      </c>
      <c r="AS38" s="87">
        <f t="shared" ca="1" si="16"/>
        <v>0</v>
      </c>
      <c r="AT38" s="87">
        <f t="shared" ca="1" si="16"/>
        <v>0</v>
      </c>
      <c r="AU38" s="87">
        <f t="shared" ca="1" si="16"/>
        <v>0</v>
      </c>
      <c r="AV38" s="87">
        <f t="shared" ca="1" si="16"/>
        <v>0</v>
      </c>
      <c r="AW38" s="87">
        <f t="shared" ca="1" si="16"/>
        <v>0</v>
      </c>
      <c r="AX38" s="87">
        <f t="shared" ca="1" si="17"/>
        <v>0</v>
      </c>
      <c r="AY38" s="87">
        <f t="shared" ca="1" si="17"/>
        <v>0</v>
      </c>
      <c r="AZ38" s="87">
        <f t="shared" ca="1" si="17"/>
        <v>0</v>
      </c>
      <c r="BA38" s="87">
        <f t="shared" ca="1" si="17"/>
        <v>0</v>
      </c>
      <c r="BB38" s="87">
        <f t="shared" ca="1" si="17"/>
        <v>0</v>
      </c>
      <c r="BC38" s="87">
        <f t="shared" ca="1" si="17"/>
        <v>0</v>
      </c>
      <c r="BD38" s="87">
        <f t="shared" ca="1" si="17"/>
        <v>0</v>
      </c>
      <c r="BE38" s="87">
        <f t="shared" ca="1" si="17"/>
        <v>0</v>
      </c>
      <c r="BF38" s="87">
        <f t="shared" ca="1" si="17"/>
        <v>0</v>
      </c>
      <c r="BG38" s="87">
        <f t="shared" ca="1" si="17"/>
        <v>0</v>
      </c>
      <c r="BI38" s="87">
        <f>IF($Q38="","",IFERROR(IF(OR(AND($T38&gt;=DATEVALUE("10/1/20"&amp;RIGHT(BH$1,2)),$T38&lt;=DATEVALUE("9/30/20"&amp;RIGHT(BI$1,2))),AND($U38&gt;=DATEVALUE("10/1/20"&amp;RIGHT(BH$1,2)),$U38&lt;=DATEVALUE("9/30/20"&amp;RIGHT(BI$1,2))),AND($T38&lt;=DATEVALUE("10/1/20"&amp;RIGHT(BH$1,2)),$U38&gt;=DATEVALUE("9/30/20"&amp;RIGHT(BI$1,2)))),
IF(AND($T38&gt;=DATEVALUE("10/1/20"&amp;RIGHT(BH$1,2)),$U38&lt;=DATEVALUE("9/30/20"&amp;RIGHT(BI$1,2))),NETWORKDAYS($T38,$U38,Holidays!$J$3:$J$937),
IF(AND($T38&lt;DATEVALUE("10/1/20"&amp;RIGHT(BH$1,2)),$U38&lt;=DATEVALUE("9/30/20"&amp;RIGHT(BI$1,2))),NETWORKDAYS(DATEVALUE("10/1/20"&amp;RIGHT(BH$1,2)),$U38,Holidays!$J$3:$J$937),
IF($T38&lt;DATEVALUE("10/1/20"&amp;RIGHT(BH$1,2)),NETWORKDAYS(DATEVALUE("10/1/20"&amp;RIGHT(BH$1,2)),DATEVALUE("9/30/20"&amp;RIGHT(BI$1,2)),Holidays!$J$3:$J$937),
IF($T38&gt;=DATEVALUE("10/1/20"&amp;RIGHT(BH$1,2)),NETWORKDAYS($T38,DATEVALUE("9/30/20"&amp;RIGHT(BI$1,2)),Holidays!$J$3:$J$937),"")))),"")/(NETWORKDAYS($T38,$U38,Holidays!$J$3:$J$937)),0))</f>
        <v>0</v>
      </c>
      <c r="BJ38" s="87">
        <f>IF($Q38="","",IFERROR(IF(OR(AND($T38&gt;=DATEVALUE("10/1/20"&amp;RIGHT(BI$1,2)),$T38&lt;=DATEVALUE("9/30/20"&amp;RIGHT(BJ$1,2))),AND($U38&gt;=DATEVALUE("10/1/20"&amp;RIGHT(BI$1,2)),$U38&lt;=DATEVALUE("9/30/20"&amp;RIGHT(BJ$1,2))),AND($T38&lt;=DATEVALUE("10/1/20"&amp;RIGHT(BI$1,2)),$U38&gt;=DATEVALUE("9/30/20"&amp;RIGHT(BJ$1,2)))),
IF(AND($T38&gt;=DATEVALUE("10/1/20"&amp;RIGHT(BI$1,2)),$U38&lt;=DATEVALUE("9/30/20"&amp;RIGHT(BJ$1,2))),NETWORKDAYS($T38,$U38,Holidays!$J$3:$J$937),
IF(AND($T38&lt;DATEVALUE("10/1/20"&amp;RIGHT(BI$1,2)),$U38&lt;=DATEVALUE("9/30/20"&amp;RIGHT(BJ$1,2))),NETWORKDAYS(DATEVALUE("10/1/20"&amp;RIGHT(BI$1,2)),$U38,Holidays!$J$3:$J$937),
IF($T38&lt;DATEVALUE("10/1/20"&amp;RIGHT(BI$1,2)),NETWORKDAYS(DATEVALUE("10/1/20"&amp;RIGHT(BI$1,2)),DATEVALUE("9/30/20"&amp;RIGHT(BJ$1,2)),Holidays!$J$3:$J$937),
IF($T38&gt;=DATEVALUE("10/1/20"&amp;RIGHT(BI$1,2)),NETWORKDAYS($T38,DATEVALUE("9/30/20"&amp;RIGHT(BJ$1,2)),Holidays!$J$3:$J$937),"")))),"")/(NETWORKDAYS($T38,$U38,Holidays!$J$3:$J$937)),0))</f>
        <v>0</v>
      </c>
      <c r="BK38" s="87">
        <f>IF($Q38="","",IFERROR(IF(OR(AND($T38&gt;=DATEVALUE("10/1/20"&amp;RIGHT(BJ$1,2)),$T38&lt;=DATEVALUE("9/30/20"&amp;RIGHT(BK$1,2))),AND($U38&gt;=DATEVALUE("10/1/20"&amp;RIGHT(BJ$1,2)),$U38&lt;=DATEVALUE("9/30/20"&amp;RIGHT(BK$1,2))),AND($T38&lt;=DATEVALUE("10/1/20"&amp;RIGHT(BJ$1,2)),$U38&gt;=DATEVALUE("9/30/20"&amp;RIGHT(BK$1,2)))),
IF(AND($T38&gt;=DATEVALUE("10/1/20"&amp;RIGHT(BJ$1,2)),$U38&lt;=DATEVALUE("9/30/20"&amp;RIGHT(BK$1,2))),NETWORKDAYS($T38,$U38,Holidays!$J$3:$J$937),
IF(AND($T38&lt;DATEVALUE("10/1/20"&amp;RIGHT(BJ$1,2)),$U38&lt;=DATEVALUE("9/30/20"&amp;RIGHT(BK$1,2))),NETWORKDAYS(DATEVALUE("10/1/20"&amp;RIGHT(BJ$1,2)),$U38,Holidays!$J$3:$J$937),
IF($T38&lt;DATEVALUE("10/1/20"&amp;RIGHT(BJ$1,2)),NETWORKDAYS(DATEVALUE("10/1/20"&amp;RIGHT(BJ$1,2)),DATEVALUE("9/30/20"&amp;RIGHT(BK$1,2)),Holidays!$J$3:$J$937),
IF($T38&gt;=DATEVALUE("10/1/20"&amp;RIGHT(BJ$1,2)),NETWORKDAYS($T38,DATEVALUE("9/30/20"&amp;RIGHT(BK$1,2)),Holidays!$J$3:$J$937),"")))),"")/(NETWORKDAYS($T38,$U38,Holidays!$J$3:$J$937)),0))</f>
        <v>0</v>
      </c>
      <c r="BL38" s="87">
        <f>IF($Q38="","",IFERROR(IF(OR(AND($T38&gt;=DATEVALUE("10/1/20"&amp;RIGHT(BK$1,2)),$T38&lt;=DATEVALUE("9/30/20"&amp;RIGHT(BL$1,2))),AND($U38&gt;=DATEVALUE("10/1/20"&amp;RIGHT(BK$1,2)),$U38&lt;=DATEVALUE("9/30/20"&amp;RIGHT(BL$1,2))),AND($T38&lt;=DATEVALUE("10/1/20"&amp;RIGHT(BK$1,2)),$U38&gt;=DATEVALUE("9/30/20"&amp;RIGHT(BL$1,2)))),
IF(AND($T38&gt;=DATEVALUE("10/1/20"&amp;RIGHT(BK$1,2)),$U38&lt;=DATEVALUE("9/30/20"&amp;RIGHT(BL$1,2))),NETWORKDAYS($T38,$U38,Holidays!$J$3:$J$937),
IF(AND($T38&lt;DATEVALUE("10/1/20"&amp;RIGHT(BK$1,2)),$U38&lt;=DATEVALUE("9/30/20"&amp;RIGHT(BL$1,2))),NETWORKDAYS(DATEVALUE("10/1/20"&amp;RIGHT(BK$1,2)),$U38,Holidays!$J$3:$J$937),
IF($T38&lt;DATEVALUE("10/1/20"&amp;RIGHT(BK$1,2)),NETWORKDAYS(DATEVALUE("10/1/20"&amp;RIGHT(BK$1,2)),DATEVALUE("9/30/20"&amp;RIGHT(BL$1,2)),Holidays!$J$3:$J$937),
IF($T38&gt;=DATEVALUE("10/1/20"&amp;RIGHT(BK$1,2)),NETWORKDAYS($T38,DATEVALUE("9/30/20"&amp;RIGHT(BL$1,2)),Holidays!$J$3:$J$937),"")))),"")/(NETWORKDAYS($T38,$U38,Holidays!$J$3:$J$937)),0))</f>
        <v>0</v>
      </c>
      <c r="BM38" s="87">
        <f>IF($Q38="","",IFERROR(IF(OR(AND($T38&gt;=DATEVALUE("10/1/20"&amp;RIGHT(BL$1,2)),$T38&lt;=DATEVALUE("9/30/20"&amp;RIGHT(BM$1,2))),AND($U38&gt;=DATEVALUE("10/1/20"&amp;RIGHT(BL$1,2)),$U38&lt;=DATEVALUE("9/30/20"&amp;RIGHT(BM$1,2))),AND($T38&lt;=DATEVALUE("10/1/20"&amp;RIGHT(BL$1,2)),$U38&gt;=DATEVALUE("9/30/20"&amp;RIGHT(BM$1,2)))),
IF(AND($T38&gt;=DATEVALUE("10/1/20"&amp;RIGHT(BL$1,2)),$U38&lt;=DATEVALUE("9/30/20"&amp;RIGHT(BM$1,2))),NETWORKDAYS($T38,$U38,Holidays!$J$3:$J$937),
IF(AND($T38&lt;DATEVALUE("10/1/20"&amp;RIGHT(BL$1,2)),$U38&lt;=DATEVALUE("9/30/20"&amp;RIGHT(BM$1,2))),NETWORKDAYS(DATEVALUE("10/1/20"&amp;RIGHT(BL$1,2)),$U38,Holidays!$J$3:$J$937),
IF($T38&lt;DATEVALUE("10/1/20"&amp;RIGHT(BL$1,2)),NETWORKDAYS(DATEVALUE("10/1/20"&amp;RIGHT(BL$1,2)),DATEVALUE("9/30/20"&amp;RIGHT(BM$1,2)),Holidays!$J$3:$J$937),
IF($T38&gt;=DATEVALUE("10/1/20"&amp;RIGHT(BL$1,2)),NETWORKDAYS($T38,DATEVALUE("9/30/20"&amp;RIGHT(BM$1,2)),Holidays!$J$3:$J$937),"")))),"")/(NETWORKDAYS($T38,$U38,Holidays!$J$3:$J$937)),0))</f>
        <v>0</v>
      </c>
      <c r="BN38" s="87">
        <f>IF($Q38="","",IFERROR(IF(OR(AND($T38&gt;=DATEVALUE("10/1/20"&amp;RIGHT(BM$1,2)),$T38&lt;=DATEVALUE("9/30/20"&amp;RIGHT(BN$1,2))),AND($U38&gt;=DATEVALUE("10/1/20"&amp;RIGHT(BM$1,2)),$U38&lt;=DATEVALUE("9/30/20"&amp;RIGHT(BN$1,2))),AND($T38&lt;=DATEVALUE("10/1/20"&amp;RIGHT(BM$1,2)),$U38&gt;=DATEVALUE("9/30/20"&amp;RIGHT(BN$1,2)))),
IF(AND($T38&gt;=DATEVALUE("10/1/20"&amp;RIGHT(BM$1,2)),$U38&lt;=DATEVALUE("9/30/20"&amp;RIGHT(BN$1,2))),NETWORKDAYS($T38,$U38,Holidays!$J$3:$J$937),
IF(AND($T38&lt;DATEVALUE("10/1/20"&amp;RIGHT(BM$1,2)),$U38&lt;=DATEVALUE("9/30/20"&amp;RIGHT(BN$1,2))),NETWORKDAYS(DATEVALUE("10/1/20"&amp;RIGHT(BM$1,2)),$U38,Holidays!$J$3:$J$937),
IF($T38&lt;DATEVALUE("10/1/20"&amp;RIGHT(BM$1,2)),NETWORKDAYS(DATEVALUE("10/1/20"&amp;RIGHT(BM$1,2)),DATEVALUE("9/30/20"&amp;RIGHT(BN$1,2)),Holidays!$J$3:$J$937),
IF($T38&gt;=DATEVALUE("10/1/20"&amp;RIGHT(BM$1,2)),NETWORKDAYS($T38,DATEVALUE("9/30/20"&amp;RIGHT(BN$1,2)),Holidays!$J$3:$J$937),"")))),"")/(NETWORKDAYS($T38,$U38,Holidays!$J$3:$J$937)),0))</f>
        <v>0</v>
      </c>
      <c r="BO38" s="87">
        <f>IF($Q38="","",IFERROR(IF(OR(AND($T38&gt;=DATEVALUE("10/1/20"&amp;RIGHT(BN$1,2)),$T38&lt;=DATEVALUE("9/30/20"&amp;RIGHT(BO$1,2))),AND($U38&gt;=DATEVALUE("10/1/20"&amp;RIGHT(BN$1,2)),$U38&lt;=DATEVALUE("9/30/20"&amp;RIGHT(BO$1,2))),AND($T38&lt;=DATEVALUE("10/1/20"&amp;RIGHT(BN$1,2)),$U38&gt;=DATEVALUE("9/30/20"&amp;RIGHT(BO$1,2)))),
IF(AND($T38&gt;=DATEVALUE("10/1/20"&amp;RIGHT(BN$1,2)),$U38&lt;=DATEVALUE("9/30/20"&amp;RIGHT(BO$1,2))),NETWORKDAYS($T38,$U38,Holidays!$J$3:$J$937),
IF(AND($T38&lt;DATEVALUE("10/1/20"&amp;RIGHT(BN$1,2)),$U38&lt;=DATEVALUE("9/30/20"&amp;RIGHT(BO$1,2))),NETWORKDAYS(DATEVALUE("10/1/20"&amp;RIGHT(BN$1,2)),$U38,Holidays!$J$3:$J$937),
IF($T38&lt;DATEVALUE("10/1/20"&amp;RIGHT(BN$1,2)),NETWORKDAYS(DATEVALUE("10/1/20"&amp;RIGHT(BN$1,2)),DATEVALUE("9/30/20"&amp;RIGHT(BO$1,2)),Holidays!$J$3:$J$937),
IF($T38&gt;=DATEVALUE("10/1/20"&amp;RIGHT(BN$1,2)),NETWORKDAYS($T38,DATEVALUE("9/30/20"&amp;RIGHT(BO$1,2)),Holidays!$J$3:$J$937),"")))),"")/(NETWORKDAYS($T38,$U38,Holidays!$J$3:$J$937)),0))</f>
        <v>0</v>
      </c>
      <c r="BP38" s="87">
        <f>IF($Q38="","",IFERROR(IF(OR(AND($T38&gt;=DATEVALUE("10/1/20"&amp;RIGHT(BO$1,2)),$T38&lt;=DATEVALUE("9/30/20"&amp;RIGHT(BP$1,2))),AND($U38&gt;=DATEVALUE("10/1/20"&amp;RIGHT(BO$1,2)),$U38&lt;=DATEVALUE("9/30/20"&amp;RIGHT(BP$1,2))),AND($T38&lt;=DATEVALUE("10/1/20"&amp;RIGHT(BO$1,2)),$U38&gt;=DATEVALUE("9/30/20"&amp;RIGHT(BP$1,2)))),
IF(AND($T38&gt;=DATEVALUE("10/1/20"&amp;RIGHT(BO$1,2)),$U38&lt;=DATEVALUE("9/30/20"&amp;RIGHT(BP$1,2))),NETWORKDAYS($T38,$U38,Holidays!$J$3:$J$937),
IF(AND($T38&lt;DATEVALUE("10/1/20"&amp;RIGHT(BO$1,2)),$U38&lt;=DATEVALUE("9/30/20"&amp;RIGHT(BP$1,2))),NETWORKDAYS(DATEVALUE("10/1/20"&amp;RIGHT(BO$1,2)),$U38,Holidays!$J$3:$J$937),
IF($T38&lt;DATEVALUE("10/1/20"&amp;RIGHT(BO$1,2)),NETWORKDAYS(DATEVALUE("10/1/20"&amp;RIGHT(BO$1,2)),DATEVALUE("9/30/20"&amp;RIGHT(BP$1,2)),Holidays!$J$3:$J$937),
IF($T38&gt;=DATEVALUE("10/1/20"&amp;RIGHT(BO$1,2)),NETWORKDAYS($T38,DATEVALUE("9/30/20"&amp;RIGHT(BP$1,2)),Holidays!$J$3:$J$937),"")))),"")/(NETWORKDAYS($T38,$U38,Holidays!$J$3:$J$937)),0))</f>
        <v>0</v>
      </c>
      <c r="BQ38" s="87">
        <f>IF($Q38="","",IFERROR(IF(OR(AND($T38&gt;=DATEVALUE("10/1/20"&amp;RIGHT(BP$1,2)),$T38&lt;=DATEVALUE("9/30/20"&amp;RIGHT(BQ$1,2))),AND($U38&gt;=DATEVALUE("10/1/20"&amp;RIGHT(BP$1,2)),$U38&lt;=DATEVALUE("9/30/20"&amp;RIGHT(BQ$1,2))),AND($T38&lt;=DATEVALUE("10/1/20"&amp;RIGHT(BP$1,2)),$U38&gt;=DATEVALUE("9/30/20"&amp;RIGHT(BQ$1,2)))),
IF(AND($T38&gt;=DATEVALUE("10/1/20"&amp;RIGHT(BP$1,2)),$U38&lt;=DATEVALUE("9/30/20"&amp;RIGHT(BQ$1,2))),NETWORKDAYS($T38,$U38,Holidays!$J$3:$J$937),
IF(AND($T38&lt;DATEVALUE("10/1/20"&amp;RIGHT(BP$1,2)),$U38&lt;=DATEVALUE("9/30/20"&amp;RIGHT(BQ$1,2))),NETWORKDAYS(DATEVALUE("10/1/20"&amp;RIGHT(BP$1,2)),$U38,Holidays!$J$3:$J$937),
IF($T38&lt;DATEVALUE("10/1/20"&amp;RIGHT(BP$1,2)),NETWORKDAYS(DATEVALUE("10/1/20"&amp;RIGHT(BP$1,2)),DATEVALUE("9/30/20"&amp;RIGHT(BQ$1,2)),Holidays!$J$3:$J$937),
IF($T38&gt;=DATEVALUE("10/1/20"&amp;RIGHT(BP$1,2)),NETWORKDAYS($T38,DATEVALUE("9/30/20"&amp;RIGHT(BQ$1,2)),Holidays!$J$3:$J$937),"")))),"")/(NETWORKDAYS($T38,$U38,Holidays!$J$3:$J$937)),0))</f>
        <v>0</v>
      </c>
      <c r="BR38" s="87">
        <f>IF($Q38="","",IFERROR(IF(OR(AND($T38&gt;=DATEVALUE("10/1/20"&amp;RIGHT(BQ$1,2)),$T38&lt;=DATEVALUE("9/30/20"&amp;RIGHT(BR$1,2))),AND($U38&gt;=DATEVALUE("10/1/20"&amp;RIGHT(BQ$1,2)),$U38&lt;=DATEVALUE("9/30/20"&amp;RIGHT(BR$1,2))),AND($T38&lt;=DATEVALUE("10/1/20"&amp;RIGHT(BQ$1,2)),$U38&gt;=DATEVALUE("9/30/20"&amp;RIGHT(BR$1,2)))),
IF(AND($T38&gt;=DATEVALUE("10/1/20"&amp;RIGHT(BQ$1,2)),$U38&lt;=DATEVALUE("9/30/20"&amp;RIGHT(BR$1,2))),NETWORKDAYS($T38,$U38,Holidays!$J$3:$J$937),
IF(AND($T38&lt;DATEVALUE("10/1/20"&amp;RIGHT(BQ$1,2)),$U38&lt;=DATEVALUE("9/30/20"&amp;RIGHT(BR$1,2))),NETWORKDAYS(DATEVALUE("10/1/20"&amp;RIGHT(BQ$1,2)),$U38,Holidays!$J$3:$J$937),
IF($T38&lt;DATEVALUE("10/1/20"&amp;RIGHT(BQ$1,2)),NETWORKDAYS(DATEVALUE("10/1/20"&amp;RIGHT(BQ$1,2)),DATEVALUE("9/30/20"&amp;RIGHT(BR$1,2)),Holidays!$J$3:$J$937),
IF($T38&gt;=DATEVALUE("10/1/20"&amp;RIGHT(BQ$1,2)),NETWORKDAYS($T38,DATEVALUE("9/30/20"&amp;RIGHT(BR$1,2)),Holidays!$J$3:$J$937),"")))),"")/(NETWORKDAYS($T38,$U38,Holidays!$J$3:$J$937)),0))</f>
        <v>0</v>
      </c>
      <c r="BS38" s="87">
        <f>IF($Q38="","",IFERROR(IF(OR(AND($T38&gt;=DATEVALUE("10/1/20"&amp;RIGHT(BR$1,2)),$T38&lt;=DATEVALUE("9/30/20"&amp;RIGHT(BS$1,2))),AND($U38&gt;=DATEVALUE("10/1/20"&amp;RIGHT(BR$1,2)),$U38&lt;=DATEVALUE("9/30/20"&amp;RIGHT(BS$1,2))),AND($T38&lt;=DATEVALUE("10/1/20"&amp;RIGHT(BR$1,2)),$U38&gt;=DATEVALUE("9/30/20"&amp;RIGHT(BS$1,2)))),
IF(AND($T38&gt;=DATEVALUE("10/1/20"&amp;RIGHT(BR$1,2)),$U38&lt;=DATEVALUE("9/30/20"&amp;RIGHT(BS$1,2))),NETWORKDAYS($T38,$U38,Holidays!$J$3:$J$937),
IF(AND($T38&lt;DATEVALUE("10/1/20"&amp;RIGHT(BR$1,2)),$U38&lt;=DATEVALUE("9/30/20"&amp;RIGHT(BS$1,2))),NETWORKDAYS(DATEVALUE("10/1/20"&amp;RIGHT(BR$1,2)),$U38,Holidays!$J$3:$J$937),
IF($T38&lt;DATEVALUE("10/1/20"&amp;RIGHT(BR$1,2)),NETWORKDAYS(DATEVALUE("10/1/20"&amp;RIGHT(BR$1,2)),DATEVALUE("9/30/20"&amp;RIGHT(BS$1,2)),Holidays!$J$3:$J$937),
IF($T38&gt;=DATEVALUE("10/1/20"&amp;RIGHT(BR$1,2)),NETWORKDAYS($T38,DATEVALUE("9/30/20"&amp;RIGHT(BS$1,2)),Holidays!$J$3:$J$937),"")))),"")/(NETWORKDAYS($T38,$U38,Holidays!$J$3:$J$937)),0))</f>
        <v>1</v>
      </c>
      <c r="BT38" s="87">
        <f>IF($Q38="","",IFERROR(IF(OR(AND($T38&gt;=DATEVALUE("10/1/20"&amp;RIGHT(BS$1,2)),$T38&lt;=DATEVALUE("9/30/20"&amp;RIGHT(BT$1,2))),AND($U38&gt;=DATEVALUE("10/1/20"&amp;RIGHT(BS$1,2)),$U38&lt;=DATEVALUE("9/30/20"&amp;RIGHT(BT$1,2))),AND($T38&lt;=DATEVALUE("10/1/20"&amp;RIGHT(BS$1,2)),$U38&gt;=DATEVALUE("9/30/20"&amp;RIGHT(BT$1,2)))),
IF(AND($T38&gt;=DATEVALUE("10/1/20"&amp;RIGHT(BS$1,2)),$U38&lt;=DATEVALUE("9/30/20"&amp;RIGHT(BT$1,2))),NETWORKDAYS($T38,$U38,Holidays!$J$3:$J$937),
IF(AND($T38&lt;DATEVALUE("10/1/20"&amp;RIGHT(BS$1,2)),$U38&lt;=DATEVALUE("9/30/20"&amp;RIGHT(BT$1,2))),NETWORKDAYS(DATEVALUE("10/1/20"&amp;RIGHT(BS$1,2)),$U38,Holidays!$J$3:$J$937),
IF($T38&lt;DATEVALUE("10/1/20"&amp;RIGHT(BS$1,2)),NETWORKDAYS(DATEVALUE("10/1/20"&amp;RIGHT(BS$1,2)),DATEVALUE("9/30/20"&amp;RIGHT(BT$1,2)),Holidays!$J$3:$J$937),
IF($T38&gt;=DATEVALUE("10/1/20"&amp;RIGHT(BS$1,2)),NETWORKDAYS($T38,DATEVALUE("9/30/20"&amp;RIGHT(BT$1,2)),Holidays!$J$3:$J$937),"")))),"")/(NETWORKDAYS($T38,$U38,Holidays!$J$3:$J$937)),0))</f>
        <v>0</v>
      </c>
      <c r="BU38" s="87">
        <f>IF($Q38="","",IFERROR(IF(OR(AND($T38&gt;=DATEVALUE("10/1/20"&amp;RIGHT(BT$1,2)),$T38&lt;=DATEVALUE("9/30/20"&amp;RIGHT(BU$1,2))),AND($U38&gt;=DATEVALUE("10/1/20"&amp;RIGHT(BT$1,2)),$U38&lt;=DATEVALUE("9/30/20"&amp;RIGHT(BU$1,2))),AND($T38&lt;=DATEVALUE("10/1/20"&amp;RIGHT(BT$1,2)),$U38&gt;=DATEVALUE("9/30/20"&amp;RIGHT(BU$1,2)))),
IF(AND($T38&gt;=DATEVALUE("10/1/20"&amp;RIGHT(BT$1,2)),$U38&lt;=DATEVALUE("9/30/20"&amp;RIGHT(BU$1,2))),NETWORKDAYS($T38,$U38,Holidays!$J$3:$J$937),
IF(AND($T38&lt;DATEVALUE("10/1/20"&amp;RIGHT(BT$1,2)),$U38&lt;=DATEVALUE("9/30/20"&amp;RIGHT(BU$1,2))),NETWORKDAYS(DATEVALUE("10/1/20"&amp;RIGHT(BT$1,2)),$U38,Holidays!$J$3:$J$937),
IF($T38&lt;DATEVALUE("10/1/20"&amp;RIGHT(BT$1,2)),NETWORKDAYS(DATEVALUE("10/1/20"&amp;RIGHT(BT$1,2)),DATEVALUE("9/30/20"&amp;RIGHT(BU$1,2)),Holidays!$J$3:$J$937),
IF($T38&gt;=DATEVALUE("10/1/20"&amp;RIGHT(BT$1,2)),NETWORKDAYS($T38,DATEVALUE("9/30/20"&amp;RIGHT(BU$1,2)),Holidays!$J$3:$J$937),"")))),"")/(NETWORKDAYS($T38,$U38,Holidays!$J$3:$J$937)),0))</f>
        <v>0</v>
      </c>
      <c r="BV38" s="87">
        <f>IF($Q38="","",IFERROR(IF(OR(AND($T38&gt;=DATEVALUE("10/1/20"&amp;RIGHT(BU$1,2)),$T38&lt;=DATEVALUE("9/30/20"&amp;RIGHT(BV$1,2))),AND($U38&gt;=DATEVALUE("10/1/20"&amp;RIGHT(BU$1,2)),$U38&lt;=DATEVALUE("9/30/20"&amp;RIGHT(BV$1,2))),AND($T38&lt;=DATEVALUE("10/1/20"&amp;RIGHT(BU$1,2)),$U38&gt;=DATEVALUE("9/30/20"&amp;RIGHT(BV$1,2)))),
IF(AND($T38&gt;=DATEVALUE("10/1/20"&amp;RIGHT(BU$1,2)),$U38&lt;=DATEVALUE("9/30/20"&amp;RIGHT(BV$1,2))),NETWORKDAYS($T38,$U38,Holidays!$J$3:$J$937),
IF(AND($T38&lt;DATEVALUE("10/1/20"&amp;RIGHT(BU$1,2)),$U38&lt;=DATEVALUE("9/30/20"&amp;RIGHT(BV$1,2))),NETWORKDAYS(DATEVALUE("10/1/20"&amp;RIGHT(BU$1,2)),$U38,Holidays!$J$3:$J$937),
IF($T38&lt;DATEVALUE("10/1/20"&amp;RIGHT(BU$1,2)),NETWORKDAYS(DATEVALUE("10/1/20"&amp;RIGHT(BU$1,2)),DATEVALUE("9/30/20"&amp;RIGHT(BV$1,2)),Holidays!$J$3:$J$937),
IF($T38&gt;=DATEVALUE("10/1/20"&amp;RIGHT(BU$1,2)),NETWORKDAYS($T38,DATEVALUE("9/30/20"&amp;RIGHT(BV$1,2)),Holidays!$J$3:$J$937),"")))),"")/(NETWORKDAYS($T38,$U38,Holidays!$J$3:$J$937)),0))</f>
        <v>0</v>
      </c>
      <c r="BW38" s="87">
        <f>IF($Q38="","",IFERROR(IF(OR(AND($T38&gt;=DATEVALUE("10/1/20"&amp;RIGHT(BV$1,2)),$T38&lt;=DATEVALUE("9/30/20"&amp;RIGHT(BW$1,2))),AND($U38&gt;=DATEVALUE("10/1/20"&amp;RIGHT(BV$1,2)),$U38&lt;=DATEVALUE("9/30/20"&amp;RIGHT(BW$1,2))),AND($T38&lt;=DATEVALUE("10/1/20"&amp;RIGHT(BV$1,2)),$U38&gt;=DATEVALUE("9/30/20"&amp;RIGHT(BW$1,2)))),
IF(AND($T38&gt;=DATEVALUE("10/1/20"&amp;RIGHT(BV$1,2)),$U38&lt;=DATEVALUE("9/30/20"&amp;RIGHT(BW$1,2))),NETWORKDAYS($T38,$U38,Holidays!$J$3:$J$937),
IF(AND($T38&lt;DATEVALUE("10/1/20"&amp;RIGHT(BV$1,2)),$U38&lt;=DATEVALUE("9/30/20"&amp;RIGHT(BW$1,2))),NETWORKDAYS(DATEVALUE("10/1/20"&amp;RIGHT(BV$1,2)),$U38,Holidays!$J$3:$J$937),
IF($T38&lt;DATEVALUE("10/1/20"&amp;RIGHT(BV$1,2)),NETWORKDAYS(DATEVALUE("10/1/20"&amp;RIGHT(BV$1,2)),DATEVALUE("9/30/20"&amp;RIGHT(BW$1,2)),Holidays!$J$3:$J$937),
IF($T38&gt;=DATEVALUE("10/1/20"&amp;RIGHT(BV$1,2)),NETWORKDAYS($T38,DATEVALUE("9/30/20"&amp;RIGHT(BW$1,2)),Holidays!$J$3:$J$937),"")))),"")/(NETWORKDAYS($T38,$U38,Holidays!$J$3:$J$937)),0))</f>
        <v>0</v>
      </c>
      <c r="BX38" s="87">
        <f>IF($Q38="","",IFERROR(IF(OR(AND($T38&gt;=DATEVALUE("10/1/20"&amp;RIGHT(BW$1,2)),$T38&lt;=DATEVALUE("9/30/20"&amp;RIGHT(BX$1,2))),AND($U38&gt;=DATEVALUE("10/1/20"&amp;RIGHT(BW$1,2)),$U38&lt;=DATEVALUE("9/30/20"&amp;RIGHT(BX$1,2))),AND($T38&lt;=DATEVALUE("10/1/20"&amp;RIGHT(BW$1,2)),$U38&gt;=DATEVALUE("9/30/20"&amp;RIGHT(BX$1,2)))),
IF(AND($T38&gt;=DATEVALUE("10/1/20"&amp;RIGHT(BW$1,2)),$U38&lt;=DATEVALUE("9/30/20"&amp;RIGHT(BX$1,2))),NETWORKDAYS($T38,$U38,Holidays!$J$3:$J$937),
IF(AND($T38&lt;DATEVALUE("10/1/20"&amp;RIGHT(BW$1,2)),$U38&lt;=DATEVALUE("9/30/20"&amp;RIGHT(BX$1,2))),NETWORKDAYS(DATEVALUE("10/1/20"&amp;RIGHT(BW$1,2)),$U38,Holidays!$J$3:$J$937),
IF($T38&lt;DATEVALUE("10/1/20"&amp;RIGHT(BW$1,2)),NETWORKDAYS(DATEVALUE("10/1/20"&amp;RIGHT(BW$1,2)),DATEVALUE("9/30/20"&amp;RIGHT(BX$1,2)),Holidays!$J$3:$J$937),
IF($T38&gt;=DATEVALUE("10/1/20"&amp;RIGHT(BW$1,2)),NETWORKDAYS($T38,DATEVALUE("9/30/20"&amp;RIGHT(BX$1,2)),Holidays!$J$3:$J$937),"")))),"")/(NETWORKDAYS($T38,$U38,Holidays!$J$3:$J$937)),0))</f>
        <v>0</v>
      </c>
      <c r="BY38" s="87">
        <f>IF($Q38="","",IFERROR(IF(OR(AND($T38&gt;=DATEVALUE("10/1/20"&amp;RIGHT(BX$1,2)),$T38&lt;=DATEVALUE("9/30/20"&amp;RIGHT(BY$1,2))),AND($U38&gt;=DATEVALUE("10/1/20"&amp;RIGHT(BX$1,2)),$U38&lt;=DATEVALUE("9/30/20"&amp;RIGHT(BY$1,2))),AND($T38&lt;=DATEVALUE("10/1/20"&amp;RIGHT(BX$1,2)),$U38&gt;=DATEVALUE("9/30/20"&amp;RIGHT(BY$1,2)))),
IF(AND($T38&gt;=DATEVALUE("10/1/20"&amp;RIGHT(BX$1,2)),$U38&lt;=DATEVALUE("9/30/20"&amp;RIGHT(BY$1,2))),NETWORKDAYS($T38,$U38,Holidays!$J$3:$J$937),
IF(AND($T38&lt;DATEVALUE("10/1/20"&amp;RIGHT(BX$1,2)),$U38&lt;=DATEVALUE("9/30/20"&amp;RIGHT(BY$1,2))),NETWORKDAYS(DATEVALUE("10/1/20"&amp;RIGHT(BX$1,2)),$U38,Holidays!$J$3:$J$937),
IF($T38&lt;DATEVALUE("10/1/20"&amp;RIGHT(BX$1,2)),NETWORKDAYS(DATEVALUE("10/1/20"&amp;RIGHT(BX$1,2)),DATEVALUE("9/30/20"&amp;RIGHT(BY$1,2)),Holidays!$J$3:$J$937),
IF($T38&gt;=DATEVALUE("10/1/20"&amp;RIGHT(BX$1,2)),NETWORKDAYS($T38,DATEVALUE("9/30/20"&amp;RIGHT(BY$1,2)),Holidays!$J$3:$J$937),"")))),"")/(NETWORKDAYS($T38,$U38,Holidays!$J$3:$J$937)),0))</f>
        <v>0</v>
      </c>
      <c r="BZ38" s="87">
        <f>IF($Q38="","",IFERROR(IF(OR(AND($T38&gt;=DATEVALUE("10/1/20"&amp;RIGHT(BY$1,2)),$T38&lt;=DATEVALUE("9/30/20"&amp;RIGHT(BZ$1,2))),AND($U38&gt;=DATEVALUE("10/1/20"&amp;RIGHT(BY$1,2)),$U38&lt;=DATEVALUE("9/30/20"&amp;RIGHT(BZ$1,2))),AND($T38&lt;=DATEVALUE("10/1/20"&amp;RIGHT(BY$1,2)),$U38&gt;=DATEVALUE("9/30/20"&amp;RIGHT(BZ$1,2)))),
IF(AND($T38&gt;=DATEVALUE("10/1/20"&amp;RIGHT(BY$1,2)),$U38&lt;=DATEVALUE("9/30/20"&amp;RIGHT(BZ$1,2))),NETWORKDAYS($T38,$U38,Holidays!$J$3:$J$937),
IF(AND($T38&lt;DATEVALUE("10/1/20"&amp;RIGHT(BY$1,2)),$U38&lt;=DATEVALUE("9/30/20"&amp;RIGHT(BZ$1,2))),NETWORKDAYS(DATEVALUE("10/1/20"&amp;RIGHT(BY$1,2)),$U38,Holidays!$J$3:$J$937),
IF($T38&lt;DATEVALUE("10/1/20"&amp;RIGHT(BY$1,2)),NETWORKDAYS(DATEVALUE("10/1/20"&amp;RIGHT(BY$1,2)),DATEVALUE("9/30/20"&amp;RIGHT(BZ$1,2)),Holidays!$J$3:$J$937),
IF($T38&gt;=DATEVALUE("10/1/20"&amp;RIGHT(BY$1,2)),NETWORKDAYS($T38,DATEVALUE("9/30/20"&amp;RIGHT(BZ$1,2)),Holidays!$J$3:$J$937),"")))),"")/(NETWORKDAYS($T38,$U38,Holidays!$J$3:$J$937)),0))</f>
        <v>0</v>
      </c>
      <c r="CA38" s="87">
        <f>IF($Q38="","",IFERROR(IF(OR(AND($T38&gt;=DATEVALUE("10/1/20"&amp;RIGHT(BZ$1,2)),$T38&lt;=DATEVALUE("9/30/20"&amp;RIGHT(CA$1,2))),AND($U38&gt;=DATEVALUE("10/1/20"&amp;RIGHT(BZ$1,2)),$U38&lt;=DATEVALUE("9/30/20"&amp;RIGHT(CA$1,2))),AND($T38&lt;=DATEVALUE("10/1/20"&amp;RIGHT(BZ$1,2)),$U38&gt;=DATEVALUE("9/30/20"&amp;RIGHT(CA$1,2)))),
IF(AND($T38&gt;=DATEVALUE("10/1/20"&amp;RIGHT(BZ$1,2)),$U38&lt;=DATEVALUE("9/30/20"&amp;RIGHT(CA$1,2))),NETWORKDAYS($T38,$U38,Holidays!$J$3:$J$937),
IF(AND($T38&lt;DATEVALUE("10/1/20"&amp;RIGHT(BZ$1,2)),$U38&lt;=DATEVALUE("9/30/20"&amp;RIGHT(CA$1,2))),NETWORKDAYS(DATEVALUE("10/1/20"&amp;RIGHT(BZ$1,2)),$U38,Holidays!$J$3:$J$937),
IF($T38&lt;DATEVALUE("10/1/20"&amp;RIGHT(BZ$1,2)),NETWORKDAYS(DATEVALUE("10/1/20"&amp;RIGHT(BZ$1,2)),DATEVALUE("9/30/20"&amp;RIGHT(CA$1,2)),Holidays!$J$3:$J$937),
IF($T38&gt;=DATEVALUE("10/1/20"&amp;RIGHT(BZ$1,2)),NETWORKDAYS($T38,DATEVALUE("9/30/20"&amp;RIGHT(CA$1,2)),Holidays!$J$3:$J$937),"")))),"")/(NETWORKDAYS($T38,$U38,Holidays!$J$3:$J$937)),0))</f>
        <v>0</v>
      </c>
      <c r="CB38" s="87">
        <f>IF($Q38="","",IFERROR(IF(OR(AND($T38&gt;=DATEVALUE("10/1/20"&amp;RIGHT(CA$1,2)),$T38&lt;=DATEVALUE("9/30/20"&amp;RIGHT(CB$1,2))),AND($U38&gt;=DATEVALUE("10/1/20"&amp;RIGHT(CA$1,2)),$U38&lt;=DATEVALUE("9/30/20"&amp;RIGHT(CB$1,2))),AND($T38&lt;=DATEVALUE("10/1/20"&amp;RIGHT(CA$1,2)),$U38&gt;=DATEVALUE("9/30/20"&amp;RIGHT(CB$1,2)))),
IF(AND($T38&gt;=DATEVALUE("10/1/20"&amp;RIGHT(CA$1,2)),$U38&lt;=DATEVALUE("9/30/20"&amp;RIGHT(CB$1,2))),NETWORKDAYS($T38,$U38,Holidays!$J$3:$J$937),
IF(AND($T38&lt;DATEVALUE("10/1/20"&amp;RIGHT(CA$1,2)),$U38&lt;=DATEVALUE("9/30/20"&amp;RIGHT(CB$1,2))),NETWORKDAYS(DATEVALUE("10/1/20"&amp;RIGHT(CA$1,2)),$U38,Holidays!$J$3:$J$937),
IF($T38&lt;DATEVALUE("10/1/20"&amp;RIGHT(CA$1,2)),NETWORKDAYS(DATEVALUE("10/1/20"&amp;RIGHT(CA$1,2)),DATEVALUE("9/30/20"&amp;RIGHT(CB$1,2)),Holidays!$J$3:$J$937),
IF($T38&gt;=DATEVALUE("10/1/20"&amp;RIGHT(CA$1,2)),NETWORKDAYS($T38,DATEVALUE("9/30/20"&amp;RIGHT(CB$1,2)),Holidays!$J$3:$J$937),"")))),"")/(NETWORKDAYS($T38,$U38,Holidays!$J$3:$J$937)),0))</f>
        <v>0</v>
      </c>
    </row>
    <row r="39" spans="1:80">
      <c r="A39" s="78" t="s">
        <v>262</v>
      </c>
      <c r="B39" s="79" t="s">
        <v>117</v>
      </c>
      <c r="C39" s="87" t="s">
        <v>183</v>
      </c>
      <c r="D39" s="87" t="s">
        <v>178</v>
      </c>
      <c r="E39" s="87"/>
      <c r="F39" s="87"/>
      <c r="G39" s="87" t="s">
        <v>122</v>
      </c>
      <c r="H39" s="108">
        <v>100</v>
      </c>
      <c r="I39" s="87" t="s">
        <v>170</v>
      </c>
      <c r="J39" s="87" t="s">
        <v>124</v>
      </c>
      <c r="K39" s="108">
        <v>0</v>
      </c>
      <c r="L39" s="82">
        <f t="shared" si="4"/>
        <v>100</v>
      </c>
      <c r="M39" s="110">
        <f t="shared" si="5"/>
        <v>0</v>
      </c>
      <c r="N39" s="111">
        <f t="shared" si="18"/>
        <v>10101</v>
      </c>
      <c r="O39" s="110">
        <f t="shared" si="6"/>
        <v>0</v>
      </c>
      <c r="P39" s="110">
        <f t="shared" si="0"/>
        <v>10101</v>
      </c>
      <c r="Q39" s="108">
        <v>150</v>
      </c>
      <c r="R39" s="130">
        <f t="shared" si="7"/>
        <v>5.7424657534246579</v>
      </c>
      <c r="S39" s="107">
        <v>46079</v>
      </c>
      <c r="T39" s="83">
        <f>IF(NOT(Q39=""),IF(NOT($S39=""),$S39,#REF!),"")</f>
        <v>46079</v>
      </c>
      <c r="U39" s="83">
        <f t="shared" si="8"/>
        <v>46229</v>
      </c>
      <c r="V39" s="83">
        <f t="shared" si="11"/>
        <v>46289</v>
      </c>
      <c r="W39" s="83">
        <f t="shared" si="19"/>
        <v>46293</v>
      </c>
      <c r="X39" s="84">
        <f t="shared" si="9"/>
        <v>10101</v>
      </c>
      <c r="Y39" s="84">
        <f t="shared" si="10"/>
        <v>12131.162630136987</v>
      </c>
      <c r="AF39" s="87" t="s">
        <v>171</v>
      </c>
      <c r="AG39" s="87" t="s">
        <v>172</v>
      </c>
      <c r="AH39" s="103">
        <v>45285</v>
      </c>
      <c r="AL39" s="87">
        <f t="shared" ca="1" si="1"/>
        <v>0</v>
      </c>
      <c r="AN39" s="87">
        <f t="shared" ref="AN39:AW52" ca="1" si="20">IF($Q39="","",IFERROR(OFFSET(INDIRECT("'"&amp;KEY_RESOURCE_STRUCTURE_TAB&amp;"'!"&amp;KEY_RATE_SET_INDEX&amp;""),$AL39-1,COLUMN()-34),0))</f>
        <v>0</v>
      </c>
      <c r="AO39" s="87">
        <f t="shared" ca="1" si="20"/>
        <v>0</v>
      </c>
      <c r="AP39" s="87">
        <f t="shared" ca="1" si="20"/>
        <v>0</v>
      </c>
      <c r="AQ39" s="87">
        <f t="shared" ca="1" si="20"/>
        <v>0</v>
      </c>
      <c r="AR39" s="87">
        <f t="shared" ca="1" si="20"/>
        <v>0</v>
      </c>
      <c r="AS39" s="87">
        <f t="shared" ca="1" si="20"/>
        <v>0</v>
      </c>
      <c r="AT39" s="87">
        <f t="shared" ca="1" si="20"/>
        <v>0</v>
      </c>
      <c r="AU39" s="87">
        <f t="shared" ca="1" si="20"/>
        <v>0</v>
      </c>
      <c r="AV39" s="87">
        <f t="shared" ca="1" si="20"/>
        <v>0</v>
      </c>
      <c r="AW39" s="87">
        <f t="shared" ca="1" si="20"/>
        <v>0</v>
      </c>
      <c r="AX39" s="87">
        <f t="shared" ref="AX39:BG52" ca="1" si="21">IF($Q39="","",IFERROR(OFFSET(INDIRECT("'"&amp;KEY_RESOURCE_STRUCTURE_TAB&amp;"'!"&amp;KEY_RATE_SET_INDEX&amp;""),$AL39-1,COLUMN()-34),0))</f>
        <v>0</v>
      </c>
      <c r="AY39" s="87">
        <f t="shared" ca="1" si="21"/>
        <v>0</v>
      </c>
      <c r="AZ39" s="87">
        <f t="shared" ca="1" si="21"/>
        <v>0</v>
      </c>
      <c r="BA39" s="87">
        <f t="shared" ca="1" si="21"/>
        <v>0</v>
      </c>
      <c r="BB39" s="87">
        <f t="shared" ca="1" si="21"/>
        <v>0</v>
      </c>
      <c r="BC39" s="87">
        <f t="shared" ca="1" si="21"/>
        <v>0</v>
      </c>
      <c r="BD39" s="87">
        <f t="shared" ca="1" si="21"/>
        <v>0</v>
      </c>
      <c r="BE39" s="87">
        <f t="shared" ca="1" si="21"/>
        <v>0</v>
      </c>
      <c r="BF39" s="87">
        <f t="shared" ca="1" si="21"/>
        <v>0</v>
      </c>
      <c r="BG39" s="87">
        <f t="shared" ca="1" si="21"/>
        <v>0</v>
      </c>
      <c r="BI39" s="87">
        <f>IF($Q39="","",IFERROR(IF(OR(AND($T39&gt;=DATEVALUE("10/1/20"&amp;RIGHT(BH$1,2)),$T39&lt;=DATEVALUE("9/30/20"&amp;RIGHT(BI$1,2))),AND($U39&gt;=DATEVALUE("10/1/20"&amp;RIGHT(BH$1,2)),$U39&lt;=DATEVALUE("9/30/20"&amp;RIGHT(BI$1,2))),AND($T39&lt;=DATEVALUE("10/1/20"&amp;RIGHT(BH$1,2)),$U39&gt;=DATEVALUE("9/30/20"&amp;RIGHT(BI$1,2)))),
IF(AND($T39&gt;=DATEVALUE("10/1/20"&amp;RIGHT(BH$1,2)),$U39&lt;=DATEVALUE("9/30/20"&amp;RIGHT(BI$1,2))),NETWORKDAYS($T39,$U39,Holidays!$J$3:$J$937),
IF(AND($T39&lt;DATEVALUE("10/1/20"&amp;RIGHT(BH$1,2)),$U39&lt;=DATEVALUE("9/30/20"&amp;RIGHT(BI$1,2))),NETWORKDAYS(DATEVALUE("10/1/20"&amp;RIGHT(BH$1,2)),$U39,Holidays!$J$3:$J$937),
IF($T39&lt;DATEVALUE("10/1/20"&amp;RIGHT(BH$1,2)),NETWORKDAYS(DATEVALUE("10/1/20"&amp;RIGHT(BH$1,2)),DATEVALUE("9/30/20"&amp;RIGHT(BI$1,2)),Holidays!$J$3:$J$937),
IF($T39&gt;=DATEVALUE("10/1/20"&amp;RIGHT(BH$1,2)),NETWORKDAYS($T39,DATEVALUE("9/30/20"&amp;RIGHT(BI$1,2)),Holidays!$J$3:$J$937),"")))),"")/(NETWORKDAYS($T39,$U39,Holidays!$J$3:$J$937)),0))</f>
        <v>0</v>
      </c>
      <c r="BJ39" s="87">
        <f>IF($Q39="","",IFERROR(IF(OR(AND($T39&gt;=DATEVALUE("10/1/20"&amp;RIGHT(BI$1,2)),$T39&lt;=DATEVALUE("9/30/20"&amp;RIGHT(BJ$1,2))),AND($U39&gt;=DATEVALUE("10/1/20"&amp;RIGHT(BI$1,2)),$U39&lt;=DATEVALUE("9/30/20"&amp;RIGHT(BJ$1,2))),AND($T39&lt;=DATEVALUE("10/1/20"&amp;RIGHT(BI$1,2)),$U39&gt;=DATEVALUE("9/30/20"&amp;RIGHT(BJ$1,2)))),
IF(AND($T39&gt;=DATEVALUE("10/1/20"&amp;RIGHT(BI$1,2)),$U39&lt;=DATEVALUE("9/30/20"&amp;RIGHT(BJ$1,2))),NETWORKDAYS($T39,$U39,Holidays!$J$3:$J$937),
IF(AND($T39&lt;DATEVALUE("10/1/20"&amp;RIGHT(BI$1,2)),$U39&lt;=DATEVALUE("9/30/20"&amp;RIGHT(BJ$1,2))),NETWORKDAYS(DATEVALUE("10/1/20"&amp;RIGHT(BI$1,2)),$U39,Holidays!$J$3:$J$937),
IF($T39&lt;DATEVALUE("10/1/20"&amp;RIGHT(BI$1,2)),NETWORKDAYS(DATEVALUE("10/1/20"&amp;RIGHT(BI$1,2)),DATEVALUE("9/30/20"&amp;RIGHT(BJ$1,2)),Holidays!$J$3:$J$937),
IF($T39&gt;=DATEVALUE("10/1/20"&amp;RIGHT(BI$1,2)),NETWORKDAYS($T39,DATEVALUE("9/30/20"&amp;RIGHT(BJ$1,2)),Holidays!$J$3:$J$937),"")))),"")/(NETWORKDAYS($T39,$U39,Holidays!$J$3:$J$937)),0))</f>
        <v>0</v>
      </c>
      <c r="BK39" s="87">
        <f>IF($Q39="","",IFERROR(IF(OR(AND($T39&gt;=DATEVALUE("10/1/20"&amp;RIGHT(BJ$1,2)),$T39&lt;=DATEVALUE("9/30/20"&amp;RIGHT(BK$1,2))),AND($U39&gt;=DATEVALUE("10/1/20"&amp;RIGHT(BJ$1,2)),$U39&lt;=DATEVALUE("9/30/20"&amp;RIGHT(BK$1,2))),AND($T39&lt;=DATEVALUE("10/1/20"&amp;RIGHT(BJ$1,2)),$U39&gt;=DATEVALUE("9/30/20"&amp;RIGHT(BK$1,2)))),
IF(AND($T39&gt;=DATEVALUE("10/1/20"&amp;RIGHT(BJ$1,2)),$U39&lt;=DATEVALUE("9/30/20"&amp;RIGHT(BK$1,2))),NETWORKDAYS($T39,$U39,Holidays!$J$3:$J$937),
IF(AND($T39&lt;DATEVALUE("10/1/20"&amp;RIGHT(BJ$1,2)),$U39&lt;=DATEVALUE("9/30/20"&amp;RIGHT(BK$1,2))),NETWORKDAYS(DATEVALUE("10/1/20"&amp;RIGHT(BJ$1,2)),$U39,Holidays!$J$3:$J$937),
IF($T39&lt;DATEVALUE("10/1/20"&amp;RIGHT(BJ$1,2)),NETWORKDAYS(DATEVALUE("10/1/20"&amp;RIGHT(BJ$1,2)),DATEVALUE("9/30/20"&amp;RIGHT(BK$1,2)),Holidays!$J$3:$J$937),
IF($T39&gt;=DATEVALUE("10/1/20"&amp;RIGHT(BJ$1,2)),NETWORKDAYS($T39,DATEVALUE("9/30/20"&amp;RIGHT(BK$1,2)),Holidays!$J$3:$J$937),"")))),"")/(NETWORKDAYS($T39,$U39,Holidays!$J$3:$J$937)),0))</f>
        <v>0</v>
      </c>
      <c r="BL39" s="87">
        <f>IF($Q39="","",IFERROR(IF(OR(AND($T39&gt;=DATEVALUE("10/1/20"&amp;RIGHT(BK$1,2)),$T39&lt;=DATEVALUE("9/30/20"&amp;RIGHT(BL$1,2))),AND($U39&gt;=DATEVALUE("10/1/20"&amp;RIGHT(BK$1,2)),$U39&lt;=DATEVALUE("9/30/20"&amp;RIGHT(BL$1,2))),AND($T39&lt;=DATEVALUE("10/1/20"&amp;RIGHT(BK$1,2)),$U39&gt;=DATEVALUE("9/30/20"&amp;RIGHT(BL$1,2)))),
IF(AND($T39&gt;=DATEVALUE("10/1/20"&amp;RIGHT(BK$1,2)),$U39&lt;=DATEVALUE("9/30/20"&amp;RIGHT(BL$1,2))),NETWORKDAYS($T39,$U39,Holidays!$J$3:$J$937),
IF(AND($T39&lt;DATEVALUE("10/1/20"&amp;RIGHT(BK$1,2)),$U39&lt;=DATEVALUE("9/30/20"&amp;RIGHT(BL$1,2))),NETWORKDAYS(DATEVALUE("10/1/20"&amp;RIGHT(BK$1,2)),$U39,Holidays!$J$3:$J$937),
IF($T39&lt;DATEVALUE("10/1/20"&amp;RIGHT(BK$1,2)),NETWORKDAYS(DATEVALUE("10/1/20"&amp;RIGHT(BK$1,2)),DATEVALUE("9/30/20"&amp;RIGHT(BL$1,2)),Holidays!$J$3:$J$937),
IF($T39&gt;=DATEVALUE("10/1/20"&amp;RIGHT(BK$1,2)),NETWORKDAYS($T39,DATEVALUE("9/30/20"&amp;RIGHT(BL$1,2)),Holidays!$J$3:$J$937),"")))),"")/(NETWORKDAYS($T39,$U39,Holidays!$J$3:$J$937)),0))</f>
        <v>0</v>
      </c>
      <c r="BM39" s="87">
        <f>IF($Q39="","",IFERROR(IF(OR(AND($T39&gt;=DATEVALUE("10/1/20"&amp;RIGHT(BL$1,2)),$T39&lt;=DATEVALUE("9/30/20"&amp;RIGHT(BM$1,2))),AND($U39&gt;=DATEVALUE("10/1/20"&amp;RIGHT(BL$1,2)),$U39&lt;=DATEVALUE("9/30/20"&amp;RIGHT(BM$1,2))),AND($T39&lt;=DATEVALUE("10/1/20"&amp;RIGHT(BL$1,2)),$U39&gt;=DATEVALUE("9/30/20"&amp;RIGHT(BM$1,2)))),
IF(AND($T39&gt;=DATEVALUE("10/1/20"&amp;RIGHT(BL$1,2)),$U39&lt;=DATEVALUE("9/30/20"&amp;RIGHT(BM$1,2))),NETWORKDAYS($T39,$U39,Holidays!$J$3:$J$937),
IF(AND($T39&lt;DATEVALUE("10/1/20"&amp;RIGHT(BL$1,2)),$U39&lt;=DATEVALUE("9/30/20"&amp;RIGHT(BM$1,2))),NETWORKDAYS(DATEVALUE("10/1/20"&amp;RIGHT(BL$1,2)),$U39,Holidays!$J$3:$J$937),
IF($T39&lt;DATEVALUE("10/1/20"&amp;RIGHT(BL$1,2)),NETWORKDAYS(DATEVALUE("10/1/20"&amp;RIGHT(BL$1,2)),DATEVALUE("9/30/20"&amp;RIGHT(BM$1,2)),Holidays!$J$3:$J$937),
IF($T39&gt;=DATEVALUE("10/1/20"&amp;RIGHT(BL$1,2)),NETWORKDAYS($T39,DATEVALUE("9/30/20"&amp;RIGHT(BM$1,2)),Holidays!$J$3:$J$937),"")))),"")/(NETWORKDAYS($T39,$U39,Holidays!$J$3:$J$937)),0))</f>
        <v>0</v>
      </c>
      <c r="BN39" s="87">
        <f>IF($Q39="","",IFERROR(IF(OR(AND($T39&gt;=DATEVALUE("10/1/20"&amp;RIGHT(BM$1,2)),$T39&lt;=DATEVALUE("9/30/20"&amp;RIGHT(BN$1,2))),AND($U39&gt;=DATEVALUE("10/1/20"&amp;RIGHT(BM$1,2)),$U39&lt;=DATEVALUE("9/30/20"&amp;RIGHT(BN$1,2))),AND($T39&lt;=DATEVALUE("10/1/20"&amp;RIGHT(BM$1,2)),$U39&gt;=DATEVALUE("9/30/20"&amp;RIGHT(BN$1,2)))),
IF(AND($T39&gt;=DATEVALUE("10/1/20"&amp;RIGHT(BM$1,2)),$U39&lt;=DATEVALUE("9/30/20"&amp;RIGHT(BN$1,2))),NETWORKDAYS($T39,$U39,Holidays!$J$3:$J$937),
IF(AND($T39&lt;DATEVALUE("10/1/20"&amp;RIGHT(BM$1,2)),$U39&lt;=DATEVALUE("9/30/20"&amp;RIGHT(BN$1,2))),NETWORKDAYS(DATEVALUE("10/1/20"&amp;RIGHT(BM$1,2)),$U39,Holidays!$J$3:$J$937),
IF($T39&lt;DATEVALUE("10/1/20"&amp;RIGHT(BM$1,2)),NETWORKDAYS(DATEVALUE("10/1/20"&amp;RIGHT(BM$1,2)),DATEVALUE("9/30/20"&amp;RIGHT(BN$1,2)),Holidays!$J$3:$J$937),
IF($T39&gt;=DATEVALUE("10/1/20"&amp;RIGHT(BM$1,2)),NETWORKDAYS($T39,DATEVALUE("9/30/20"&amp;RIGHT(BN$1,2)),Holidays!$J$3:$J$937),"")))),"")/(NETWORKDAYS($T39,$U39,Holidays!$J$3:$J$937)),0))</f>
        <v>0</v>
      </c>
      <c r="BO39" s="87">
        <f>IF($Q39="","",IFERROR(IF(OR(AND($T39&gt;=DATEVALUE("10/1/20"&amp;RIGHT(BN$1,2)),$T39&lt;=DATEVALUE("9/30/20"&amp;RIGHT(BO$1,2))),AND($U39&gt;=DATEVALUE("10/1/20"&amp;RIGHT(BN$1,2)),$U39&lt;=DATEVALUE("9/30/20"&amp;RIGHT(BO$1,2))),AND($T39&lt;=DATEVALUE("10/1/20"&amp;RIGHT(BN$1,2)),$U39&gt;=DATEVALUE("9/30/20"&amp;RIGHT(BO$1,2)))),
IF(AND($T39&gt;=DATEVALUE("10/1/20"&amp;RIGHT(BN$1,2)),$U39&lt;=DATEVALUE("9/30/20"&amp;RIGHT(BO$1,2))),NETWORKDAYS($T39,$U39,Holidays!$J$3:$J$937),
IF(AND($T39&lt;DATEVALUE("10/1/20"&amp;RIGHT(BN$1,2)),$U39&lt;=DATEVALUE("9/30/20"&amp;RIGHT(BO$1,2))),NETWORKDAYS(DATEVALUE("10/1/20"&amp;RIGHT(BN$1,2)),$U39,Holidays!$J$3:$J$937),
IF($T39&lt;DATEVALUE("10/1/20"&amp;RIGHT(BN$1,2)),NETWORKDAYS(DATEVALUE("10/1/20"&amp;RIGHT(BN$1,2)),DATEVALUE("9/30/20"&amp;RIGHT(BO$1,2)),Holidays!$J$3:$J$937),
IF($T39&gt;=DATEVALUE("10/1/20"&amp;RIGHT(BN$1,2)),NETWORKDAYS($T39,DATEVALUE("9/30/20"&amp;RIGHT(BO$1,2)),Holidays!$J$3:$J$937),"")))),"")/(NETWORKDAYS($T39,$U39,Holidays!$J$3:$J$937)),0))</f>
        <v>0</v>
      </c>
      <c r="BP39" s="87">
        <f>IF($Q39="","",IFERROR(IF(OR(AND($T39&gt;=DATEVALUE("10/1/20"&amp;RIGHT(BO$1,2)),$T39&lt;=DATEVALUE("9/30/20"&amp;RIGHT(BP$1,2))),AND($U39&gt;=DATEVALUE("10/1/20"&amp;RIGHT(BO$1,2)),$U39&lt;=DATEVALUE("9/30/20"&amp;RIGHT(BP$1,2))),AND($T39&lt;=DATEVALUE("10/1/20"&amp;RIGHT(BO$1,2)),$U39&gt;=DATEVALUE("9/30/20"&amp;RIGHT(BP$1,2)))),
IF(AND($T39&gt;=DATEVALUE("10/1/20"&amp;RIGHT(BO$1,2)),$U39&lt;=DATEVALUE("9/30/20"&amp;RIGHT(BP$1,2))),NETWORKDAYS($T39,$U39,Holidays!$J$3:$J$937),
IF(AND($T39&lt;DATEVALUE("10/1/20"&amp;RIGHT(BO$1,2)),$U39&lt;=DATEVALUE("9/30/20"&amp;RIGHT(BP$1,2))),NETWORKDAYS(DATEVALUE("10/1/20"&amp;RIGHT(BO$1,2)),$U39,Holidays!$J$3:$J$937),
IF($T39&lt;DATEVALUE("10/1/20"&amp;RIGHT(BO$1,2)),NETWORKDAYS(DATEVALUE("10/1/20"&amp;RIGHT(BO$1,2)),DATEVALUE("9/30/20"&amp;RIGHT(BP$1,2)),Holidays!$J$3:$J$937),
IF($T39&gt;=DATEVALUE("10/1/20"&amp;RIGHT(BO$1,2)),NETWORKDAYS($T39,DATEVALUE("9/30/20"&amp;RIGHT(BP$1,2)),Holidays!$J$3:$J$937),"")))),"")/(NETWORKDAYS($T39,$U39,Holidays!$J$3:$J$937)),0))</f>
        <v>0</v>
      </c>
      <c r="BQ39" s="87">
        <f>IF($Q39="","",IFERROR(IF(OR(AND($T39&gt;=DATEVALUE("10/1/20"&amp;RIGHT(BP$1,2)),$T39&lt;=DATEVALUE("9/30/20"&amp;RIGHT(BQ$1,2))),AND($U39&gt;=DATEVALUE("10/1/20"&amp;RIGHT(BP$1,2)),$U39&lt;=DATEVALUE("9/30/20"&amp;RIGHT(BQ$1,2))),AND($T39&lt;=DATEVALUE("10/1/20"&amp;RIGHT(BP$1,2)),$U39&gt;=DATEVALUE("9/30/20"&amp;RIGHT(BQ$1,2)))),
IF(AND($T39&gt;=DATEVALUE("10/1/20"&amp;RIGHT(BP$1,2)),$U39&lt;=DATEVALUE("9/30/20"&amp;RIGHT(BQ$1,2))),NETWORKDAYS($T39,$U39,Holidays!$J$3:$J$937),
IF(AND($T39&lt;DATEVALUE("10/1/20"&amp;RIGHT(BP$1,2)),$U39&lt;=DATEVALUE("9/30/20"&amp;RIGHT(BQ$1,2))),NETWORKDAYS(DATEVALUE("10/1/20"&amp;RIGHT(BP$1,2)),$U39,Holidays!$J$3:$J$937),
IF($T39&lt;DATEVALUE("10/1/20"&amp;RIGHT(BP$1,2)),NETWORKDAYS(DATEVALUE("10/1/20"&amp;RIGHT(BP$1,2)),DATEVALUE("9/30/20"&amp;RIGHT(BQ$1,2)),Holidays!$J$3:$J$937),
IF($T39&gt;=DATEVALUE("10/1/20"&amp;RIGHT(BP$1,2)),NETWORKDAYS($T39,DATEVALUE("9/30/20"&amp;RIGHT(BQ$1,2)),Holidays!$J$3:$J$937),"")))),"")/(NETWORKDAYS($T39,$U39,Holidays!$J$3:$J$937)),0))</f>
        <v>0</v>
      </c>
      <c r="BR39" s="87">
        <f>IF($Q39="","",IFERROR(IF(OR(AND($T39&gt;=DATEVALUE("10/1/20"&amp;RIGHT(BQ$1,2)),$T39&lt;=DATEVALUE("9/30/20"&amp;RIGHT(BR$1,2))),AND($U39&gt;=DATEVALUE("10/1/20"&amp;RIGHT(BQ$1,2)),$U39&lt;=DATEVALUE("9/30/20"&amp;RIGHT(BR$1,2))),AND($T39&lt;=DATEVALUE("10/1/20"&amp;RIGHT(BQ$1,2)),$U39&gt;=DATEVALUE("9/30/20"&amp;RIGHT(BR$1,2)))),
IF(AND($T39&gt;=DATEVALUE("10/1/20"&amp;RIGHT(BQ$1,2)),$U39&lt;=DATEVALUE("9/30/20"&amp;RIGHT(BR$1,2))),NETWORKDAYS($T39,$U39,Holidays!$J$3:$J$937),
IF(AND($T39&lt;DATEVALUE("10/1/20"&amp;RIGHT(BQ$1,2)),$U39&lt;=DATEVALUE("9/30/20"&amp;RIGHT(BR$1,2))),NETWORKDAYS(DATEVALUE("10/1/20"&amp;RIGHT(BQ$1,2)),$U39,Holidays!$J$3:$J$937),
IF($T39&lt;DATEVALUE("10/1/20"&amp;RIGHT(BQ$1,2)),NETWORKDAYS(DATEVALUE("10/1/20"&amp;RIGHT(BQ$1,2)),DATEVALUE("9/30/20"&amp;RIGHT(BR$1,2)),Holidays!$J$3:$J$937),
IF($T39&gt;=DATEVALUE("10/1/20"&amp;RIGHT(BQ$1,2)),NETWORKDAYS($T39,DATEVALUE("9/30/20"&amp;RIGHT(BR$1,2)),Holidays!$J$3:$J$937),"")))),"")/(NETWORKDAYS($T39,$U39,Holidays!$J$3:$J$937)),0))</f>
        <v>0</v>
      </c>
      <c r="BS39" s="87">
        <f>IF($Q39="","",IFERROR(IF(OR(AND($T39&gt;=DATEVALUE("10/1/20"&amp;RIGHT(BR$1,2)),$T39&lt;=DATEVALUE("9/30/20"&amp;RIGHT(BS$1,2))),AND($U39&gt;=DATEVALUE("10/1/20"&amp;RIGHT(BR$1,2)),$U39&lt;=DATEVALUE("9/30/20"&amp;RIGHT(BS$1,2))),AND($T39&lt;=DATEVALUE("10/1/20"&amp;RIGHT(BR$1,2)),$U39&gt;=DATEVALUE("9/30/20"&amp;RIGHT(BS$1,2)))),
IF(AND($T39&gt;=DATEVALUE("10/1/20"&amp;RIGHT(BR$1,2)),$U39&lt;=DATEVALUE("9/30/20"&amp;RIGHT(BS$1,2))),NETWORKDAYS($T39,$U39,Holidays!$J$3:$J$937),
IF(AND($T39&lt;DATEVALUE("10/1/20"&amp;RIGHT(BR$1,2)),$U39&lt;=DATEVALUE("9/30/20"&amp;RIGHT(BS$1,2))),NETWORKDAYS(DATEVALUE("10/1/20"&amp;RIGHT(BR$1,2)),$U39,Holidays!$J$3:$J$937),
IF($T39&lt;DATEVALUE("10/1/20"&amp;RIGHT(BR$1,2)),NETWORKDAYS(DATEVALUE("10/1/20"&amp;RIGHT(BR$1,2)),DATEVALUE("9/30/20"&amp;RIGHT(BS$1,2)),Holidays!$J$3:$J$937),
IF($T39&gt;=DATEVALUE("10/1/20"&amp;RIGHT(BR$1,2)),NETWORKDAYS($T39,DATEVALUE("9/30/20"&amp;RIGHT(BS$1,2)),Holidays!$J$3:$J$937),"")))),"")/(NETWORKDAYS($T39,$U39,Holidays!$J$3:$J$937)),0))</f>
        <v>1</v>
      </c>
      <c r="BT39" s="87">
        <f>IF($Q39="","",IFERROR(IF(OR(AND($T39&gt;=DATEVALUE("10/1/20"&amp;RIGHT(BS$1,2)),$T39&lt;=DATEVALUE("9/30/20"&amp;RIGHT(BT$1,2))),AND($U39&gt;=DATEVALUE("10/1/20"&amp;RIGHT(BS$1,2)),$U39&lt;=DATEVALUE("9/30/20"&amp;RIGHT(BT$1,2))),AND($T39&lt;=DATEVALUE("10/1/20"&amp;RIGHT(BS$1,2)),$U39&gt;=DATEVALUE("9/30/20"&amp;RIGHT(BT$1,2)))),
IF(AND($T39&gt;=DATEVALUE("10/1/20"&amp;RIGHT(BS$1,2)),$U39&lt;=DATEVALUE("9/30/20"&amp;RIGHT(BT$1,2))),NETWORKDAYS($T39,$U39,Holidays!$J$3:$J$937),
IF(AND($T39&lt;DATEVALUE("10/1/20"&amp;RIGHT(BS$1,2)),$U39&lt;=DATEVALUE("9/30/20"&amp;RIGHT(BT$1,2))),NETWORKDAYS(DATEVALUE("10/1/20"&amp;RIGHT(BS$1,2)),$U39,Holidays!$J$3:$J$937),
IF($T39&lt;DATEVALUE("10/1/20"&amp;RIGHT(BS$1,2)),NETWORKDAYS(DATEVALUE("10/1/20"&amp;RIGHT(BS$1,2)),DATEVALUE("9/30/20"&amp;RIGHT(BT$1,2)),Holidays!$J$3:$J$937),
IF($T39&gt;=DATEVALUE("10/1/20"&amp;RIGHT(BS$1,2)),NETWORKDAYS($T39,DATEVALUE("9/30/20"&amp;RIGHT(BT$1,2)),Holidays!$J$3:$J$937),"")))),"")/(NETWORKDAYS($T39,$U39,Holidays!$J$3:$J$937)),0))</f>
        <v>0</v>
      </c>
      <c r="BU39" s="87">
        <f>IF($Q39="","",IFERROR(IF(OR(AND($T39&gt;=DATEVALUE("10/1/20"&amp;RIGHT(BT$1,2)),$T39&lt;=DATEVALUE("9/30/20"&amp;RIGHT(BU$1,2))),AND($U39&gt;=DATEVALUE("10/1/20"&amp;RIGHT(BT$1,2)),$U39&lt;=DATEVALUE("9/30/20"&amp;RIGHT(BU$1,2))),AND($T39&lt;=DATEVALUE("10/1/20"&amp;RIGHT(BT$1,2)),$U39&gt;=DATEVALUE("9/30/20"&amp;RIGHT(BU$1,2)))),
IF(AND($T39&gt;=DATEVALUE("10/1/20"&amp;RIGHT(BT$1,2)),$U39&lt;=DATEVALUE("9/30/20"&amp;RIGHT(BU$1,2))),NETWORKDAYS($T39,$U39,Holidays!$J$3:$J$937),
IF(AND($T39&lt;DATEVALUE("10/1/20"&amp;RIGHT(BT$1,2)),$U39&lt;=DATEVALUE("9/30/20"&amp;RIGHT(BU$1,2))),NETWORKDAYS(DATEVALUE("10/1/20"&amp;RIGHT(BT$1,2)),$U39,Holidays!$J$3:$J$937),
IF($T39&lt;DATEVALUE("10/1/20"&amp;RIGHT(BT$1,2)),NETWORKDAYS(DATEVALUE("10/1/20"&amp;RIGHT(BT$1,2)),DATEVALUE("9/30/20"&amp;RIGHT(BU$1,2)),Holidays!$J$3:$J$937),
IF($T39&gt;=DATEVALUE("10/1/20"&amp;RIGHT(BT$1,2)),NETWORKDAYS($T39,DATEVALUE("9/30/20"&amp;RIGHT(BU$1,2)),Holidays!$J$3:$J$937),"")))),"")/(NETWORKDAYS($T39,$U39,Holidays!$J$3:$J$937)),0))</f>
        <v>0</v>
      </c>
      <c r="BV39" s="87">
        <f>IF($Q39="","",IFERROR(IF(OR(AND($T39&gt;=DATEVALUE("10/1/20"&amp;RIGHT(BU$1,2)),$T39&lt;=DATEVALUE("9/30/20"&amp;RIGHT(BV$1,2))),AND($U39&gt;=DATEVALUE("10/1/20"&amp;RIGHT(BU$1,2)),$U39&lt;=DATEVALUE("9/30/20"&amp;RIGHT(BV$1,2))),AND($T39&lt;=DATEVALUE("10/1/20"&amp;RIGHT(BU$1,2)),$U39&gt;=DATEVALUE("9/30/20"&amp;RIGHT(BV$1,2)))),
IF(AND($T39&gt;=DATEVALUE("10/1/20"&amp;RIGHT(BU$1,2)),$U39&lt;=DATEVALUE("9/30/20"&amp;RIGHT(BV$1,2))),NETWORKDAYS($T39,$U39,Holidays!$J$3:$J$937),
IF(AND($T39&lt;DATEVALUE("10/1/20"&amp;RIGHT(BU$1,2)),$U39&lt;=DATEVALUE("9/30/20"&amp;RIGHT(BV$1,2))),NETWORKDAYS(DATEVALUE("10/1/20"&amp;RIGHT(BU$1,2)),$U39,Holidays!$J$3:$J$937),
IF($T39&lt;DATEVALUE("10/1/20"&amp;RIGHT(BU$1,2)),NETWORKDAYS(DATEVALUE("10/1/20"&amp;RIGHT(BU$1,2)),DATEVALUE("9/30/20"&amp;RIGHT(BV$1,2)),Holidays!$J$3:$J$937),
IF($T39&gt;=DATEVALUE("10/1/20"&amp;RIGHT(BU$1,2)),NETWORKDAYS($T39,DATEVALUE("9/30/20"&amp;RIGHT(BV$1,2)),Holidays!$J$3:$J$937),"")))),"")/(NETWORKDAYS($T39,$U39,Holidays!$J$3:$J$937)),0))</f>
        <v>0</v>
      </c>
      <c r="BW39" s="87">
        <f>IF($Q39="","",IFERROR(IF(OR(AND($T39&gt;=DATEVALUE("10/1/20"&amp;RIGHT(BV$1,2)),$T39&lt;=DATEVALUE("9/30/20"&amp;RIGHT(BW$1,2))),AND($U39&gt;=DATEVALUE("10/1/20"&amp;RIGHT(BV$1,2)),$U39&lt;=DATEVALUE("9/30/20"&amp;RIGHT(BW$1,2))),AND($T39&lt;=DATEVALUE("10/1/20"&amp;RIGHT(BV$1,2)),$U39&gt;=DATEVALUE("9/30/20"&amp;RIGHT(BW$1,2)))),
IF(AND($T39&gt;=DATEVALUE("10/1/20"&amp;RIGHT(BV$1,2)),$U39&lt;=DATEVALUE("9/30/20"&amp;RIGHT(BW$1,2))),NETWORKDAYS($T39,$U39,Holidays!$J$3:$J$937),
IF(AND($T39&lt;DATEVALUE("10/1/20"&amp;RIGHT(BV$1,2)),$U39&lt;=DATEVALUE("9/30/20"&amp;RIGHT(BW$1,2))),NETWORKDAYS(DATEVALUE("10/1/20"&amp;RIGHT(BV$1,2)),$U39,Holidays!$J$3:$J$937),
IF($T39&lt;DATEVALUE("10/1/20"&amp;RIGHT(BV$1,2)),NETWORKDAYS(DATEVALUE("10/1/20"&amp;RIGHT(BV$1,2)),DATEVALUE("9/30/20"&amp;RIGHT(BW$1,2)),Holidays!$J$3:$J$937),
IF($T39&gt;=DATEVALUE("10/1/20"&amp;RIGHT(BV$1,2)),NETWORKDAYS($T39,DATEVALUE("9/30/20"&amp;RIGHT(BW$1,2)),Holidays!$J$3:$J$937),"")))),"")/(NETWORKDAYS($T39,$U39,Holidays!$J$3:$J$937)),0))</f>
        <v>0</v>
      </c>
      <c r="BX39" s="87">
        <f>IF($Q39="","",IFERROR(IF(OR(AND($T39&gt;=DATEVALUE("10/1/20"&amp;RIGHT(BW$1,2)),$T39&lt;=DATEVALUE("9/30/20"&amp;RIGHT(BX$1,2))),AND($U39&gt;=DATEVALUE("10/1/20"&amp;RIGHT(BW$1,2)),$U39&lt;=DATEVALUE("9/30/20"&amp;RIGHT(BX$1,2))),AND($T39&lt;=DATEVALUE("10/1/20"&amp;RIGHT(BW$1,2)),$U39&gt;=DATEVALUE("9/30/20"&amp;RIGHT(BX$1,2)))),
IF(AND($T39&gt;=DATEVALUE("10/1/20"&amp;RIGHT(BW$1,2)),$U39&lt;=DATEVALUE("9/30/20"&amp;RIGHT(BX$1,2))),NETWORKDAYS($T39,$U39,Holidays!$J$3:$J$937),
IF(AND($T39&lt;DATEVALUE("10/1/20"&amp;RIGHT(BW$1,2)),$U39&lt;=DATEVALUE("9/30/20"&amp;RIGHT(BX$1,2))),NETWORKDAYS(DATEVALUE("10/1/20"&amp;RIGHT(BW$1,2)),$U39,Holidays!$J$3:$J$937),
IF($T39&lt;DATEVALUE("10/1/20"&amp;RIGHT(BW$1,2)),NETWORKDAYS(DATEVALUE("10/1/20"&amp;RIGHT(BW$1,2)),DATEVALUE("9/30/20"&amp;RIGHT(BX$1,2)),Holidays!$J$3:$J$937),
IF($T39&gt;=DATEVALUE("10/1/20"&amp;RIGHT(BW$1,2)),NETWORKDAYS($T39,DATEVALUE("9/30/20"&amp;RIGHT(BX$1,2)),Holidays!$J$3:$J$937),"")))),"")/(NETWORKDAYS($T39,$U39,Holidays!$J$3:$J$937)),0))</f>
        <v>0</v>
      </c>
      <c r="BY39" s="87">
        <f>IF($Q39="","",IFERROR(IF(OR(AND($T39&gt;=DATEVALUE("10/1/20"&amp;RIGHT(BX$1,2)),$T39&lt;=DATEVALUE("9/30/20"&amp;RIGHT(BY$1,2))),AND($U39&gt;=DATEVALUE("10/1/20"&amp;RIGHT(BX$1,2)),$U39&lt;=DATEVALUE("9/30/20"&amp;RIGHT(BY$1,2))),AND($T39&lt;=DATEVALUE("10/1/20"&amp;RIGHT(BX$1,2)),$U39&gt;=DATEVALUE("9/30/20"&amp;RIGHT(BY$1,2)))),
IF(AND($T39&gt;=DATEVALUE("10/1/20"&amp;RIGHT(BX$1,2)),$U39&lt;=DATEVALUE("9/30/20"&amp;RIGHT(BY$1,2))),NETWORKDAYS($T39,$U39,Holidays!$J$3:$J$937),
IF(AND($T39&lt;DATEVALUE("10/1/20"&amp;RIGHT(BX$1,2)),$U39&lt;=DATEVALUE("9/30/20"&amp;RIGHT(BY$1,2))),NETWORKDAYS(DATEVALUE("10/1/20"&amp;RIGHT(BX$1,2)),$U39,Holidays!$J$3:$J$937),
IF($T39&lt;DATEVALUE("10/1/20"&amp;RIGHT(BX$1,2)),NETWORKDAYS(DATEVALUE("10/1/20"&amp;RIGHT(BX$1,2)),DATEVALUE("9/30/20"&amp;RIGHT(BY$1,2)),Holidays!$J$3:$J$937),
IF($T39&gt;=DATEVALUE("10/1/20"&amp;RIGHT(BX$1,2)),NETWORKDAYS($T39,DATEVALUE("9/30/20"&amp;RIGHT(BY$1,2)),Holidays!$J$3:$J$937),"")))),"")/(NETWORKDAYS($T39,$U39,Holidays!$J$3:$J$937)),0))</f>
        <v>0</v>
      </c>
      <c r="BZ39" s="87">
        <f>IF($Q39="","",IFERROR(IF(OR(AND($T39&gt;=DATEVALUE("10/1/20"&amp;RIGHT(BY$1,2)),$T39&lt;=DATEVALUE("9/30/20"&amp;RIGHT(BZ$1,2))),AND($U39&gt;=DATEVALUE("10/1/20"&amp;RIGHT(BY$1,2)),$U39&lt;=DATEVALUE("9/30/20"&amp;RIGHT(BZ$1,2))),AND($T39&lt;=DATEVALUE("10/1/20"&amp;RIGHT(BY$1,2)),$U39&gt;=DATEVALUE("9/30/20"&amp;RIGHT(BZ$1,2)))),
IF(AND($T39&gt;=DATEVALUE("10/1/20"&amp;RIGHT(BY$1,2)),$U39&lt;=DATEVALUE("9/30/20"&amp;RIGHT(BZ$1,2))),NETWORKDAYS($T39,$U39,Holidays!$J$3:$J$937),
IF(AND($T39&lt;DATEVALUE("10/1/20"&amp;RIGHT(BY$1,2)),$U39&lt;=DATEVALUE("9/30/20"&amp;RIGHT(BZ$1,2))),NETWORKDAYS(DATEVALUE("10/1/20"&amp;RIGHT(BY$1,2)),$U39,Holidays!$J$3:$J$937),
IF($T39&lt;DATEVALUE("10/1/20"&amp;RIGHT(BY$1,2)),NETWORKDAYS(DATEVALUE("10/1/20"&amp;RIGHT(BY$1,2)),DATEVALUE("9/30/20"&amp;RIGHT(BZ$1,2)),Holidays!$J$3:$J$937),
IF($T39&gt;=DATEVALUE("10/1/20"&amp;RIGHT(BY$1,2)),NETWORKDAYS($T39,DATEVALUE("9/30/20"&amp;RIGHT(BZ$1,2)),Holidays!$J$3:$J$937),"")))),"")/(NETWORKDAYS($T39,$U39,Holidays!$J$3:$J$937)),0))</f>
        <v>0</v>
      </c>
      <c r="CA39" s="87">
        <f>IF($Q39="","",IFERROR(IF(OR(AND($T39&gt;=DATEVALUE("10/1/20"&amp;RIGHT(BZ$1,2)),$T39&lt;=DATEVALUE("9/30/20"&amp;RIGHT(CA$1,2))),AND($U39&gt;=DATEVALUE("10/1/20"&amp;RIGHT(BZ$1,2)),$U39&lt;=DATEVALUE("9/30/20"&amp;RIGHT(CA$1,2))),AND($T39&lt;=DATEVALUE("10/1/20"&amp;RIGHT(BZ$1,2)),$U39&gt;=DATEVALUE("9/30/20"&amp;RIGHT(CA$1,2)))),
IF(AND($T39&gt;=DATEVALUE("10/1/20"&amp;RIGHT(BZ$1,2)),$U39&lt;=DATEVALUE("9/30/20"&amp;RIGHT(CA$1,2))),NETWORKDAYS($T39,$U39,Holidays!$J$3:$J$937),
IF(AND($T39&lt;DATEVALUE("10/1/20"&amp;RIGHT(BZ$1,2)),$U39&lt;=DATEVALUE("9/30/20"&amp;RIGHT(CA$1,2))),NETWORKDAYS(DATEVALUE("10/1/20"&amp;RIGHT(BZ$1,2)),$U39,Holidays!$J$3:$J$937),
IF($T39&lt;DATEVALUE("10/1/20"&amp;RIGHT(BZ$1,2)),NETWORKDAYS(DATEVALUE("10/1/20"&amp;RIGHT(BZ$1,2)),DATEVALUE("9/30/20"&amp;RIGHT(CA$1,2)),Holidays!$J$3:$J$937),
IF($T39&gt;=DATEVALUE("10/1/20"&amp;RIGHT(BZ$1,2)),NETWORKDAYS($T39,DATEVALUE("9/30/20"&amp;RIGHT(CA$1,2)),Holidays!$J$3:$J$937),"")))),"")/(NETWORKDAYS($T39,$U39,Holidays!$J$3:$J$937)),0))</f>
        <v>0</v>
      </c>
      <c r="CB39" s="87">
        <f>IF($Q39="","",IFERROR(IF(OR(AND($T39&gt;=DATEVALUE("10/1/20"&amp;RIGHT(CA$1,2)),$T39&lt;=DATEVALUE("9/30/20"&amp;RIGHT(CB$1,2))),AND($U39&gt;=DATEVALUE("10/1/20"&amp;RIGHT(CA$1,2)),$U39&lt;=DATEVALUE("9/30/20"&amp;RIGHT(CB$1,2))),AND($T39&lt;=DATEVALUE("10/1/20"&amp;RIGHT(CA$1,2)),$U39&gt;=DATEVALUE("9/30/20"&amp;RIGHT(CB$1,2)))),
IF(AND($T39&gt;=DATEVALUE("10/1/20"&amp;RIGHT(CA$1,2)),$U39&lt;=DATEVALUE("9/30/20"&amp;RIGHT(CB$1,2))),NETWORKDAYS($T39,$U39,Holidays!$J$3:$J$937),
IF(AND($T39&lt;DATEVALUE("10/1/20"&amp;RIGHT(CA$1,2)),$U39&lt;=DATEVALUE("9/30/20"&amp;RIGHT(CB$1,2))),NETWORKDAYS(DATEVALUE("10/1/20"&amp;RIGHT(CA$1,2)),$U39,Holidays!$J$3:$J$937),
IF($T39&lt;DATEVALUE("10/1/20"&amp;RIGHT(CA$1,2)),NETWORKDAYS(DATEVALUE("10/1/20"&amp;RIGHT(CA$1,2)),DATEVALUE("9/30/20"&amp;RIGHT(CB$1,2)),Holidays!$J$3:$J$937),
IF($T39&gt;=DATEVALUE("10/1/20"&amp;RIGHT(CA$1,2)),NETWORKDAYS($T39,DATEVALUE("9/30/20"&amp;RIGHT(CB$1,2)),Holidays!$J$3:$J$937),"")))),"")/(NETWORKDAYS($T39,$U39,Holidays!$J$3:$J$937)),0))</f>
        <v>0</v>
      </c>
    </row>
    <row r="40" spans="1:80">
      <c r="A40" s="78" t="s">
        <v>262</v>
      </c>
      <c r="B40" s="79" t="s">
        <v>117</v>
      </c>
      <c r="C40" s="126" t="s">
        <v>184</v>
      </c>
      <c r="H40" s="108"/>
      <c r="I40" s="87"/>
      <c r="J40" s="87"/>
      <c r="K40" s="108"/>
      <c r="L40" s="82"/>
      <c r="M40" s="110"/>
      <c r="N40" s="111"/>
      <c r="O40" s="110"/>
      <c r="P40" s="110"/>
      <c r="Q40" s="108"/>
      <c r="R40" s="130"/>
      <c r="S40" s="107"/>
      <c r="T40" s="83"/>
      <c r="U40" s="83"/>
      <c r="V40" s="83"/>
      <c r="W40" s="83"/>
      <c r="X40" s="84"/>
      <c r="Y40" s="84"/>
    </row>
    <row r="41" spans="1:80">
      <c r="A41" s="78" t="s">
        <v>262</v>
      </c>
      <c r="B41" s="79" t="s">
        <v>117</v>
      </c>
      <c r="C41" s="87" t="s">
        <v>185</v>
      </c>
      <c r="D41" s="87" t="s">
        <v>135</v>
      </c>
      <c r="E41" s="87">
        <v>7680</v>
      </c>
      <c r="F41" s="129">
        <v>10</v>
      </c>
      <c r="G41" s="87" t="s">
        <v>122</v>
      </c>
      <c r="H41" s="108"/>
      <c r="I41" s="87" t="s">
        <v>140</v>
      </c>
      <c r="J41" s="87" t="s">
        <v>124</v>
      </c>
      <c r="K41" s="108">
        <v>0</v>
      </c>
      <c r="L41" s="82">
        <f t="shared" si="4"/>
        <v>100</v>
      </c>
      <c r="M41" s="110">
        <f t="shared" si="5"/>
        <v>76800</v>
      </c>
      <c r="N41" s="111">
        <f t="shared" ref="N41:N47" si="22">VLOOKUP(I41,$AB$6:$AD$20,3,FALSE)*H41</f>
        <v>0</v>
      </c>
      <c r="O41" s="110">
        <f t="shared" si="6"/>
        <v>0</v>
      </c>
      <c r="P41" s="110">
        <f t="shared" si="0"/>
        <v>76800</v>
      </c>
      <c r="Q41" s="108">
        <v>180</v>
      </c>
      <c r="R41" s="130">
        <f t="shared" si="7"/>
        <v>5.493150684931507</v>
      </c>
      <c r="S41" s="107">
        <v>45938</v>
      </c>
      <c r="T41" s="83">
        <f>IF(NOT(Q41=""),IF(NOT($S41=""),$S41,#REF!),"")</f>
        <v>45938</v>
      </c>
      <c r="U41" s="83">
        <f t="shared" si="8"/>
        <v>46118</v>
      </c>
      <c r="V41" s="83">
        <f t="shared" si="11"/>
        <v>46190</v>
      </c>
      <c r="W41" s="83">
        <f t="shared" ref="W41:W47" si="23">WORKDAY.INTL(S41, Q41, "0000011", $AH$6:$AH$90)</f>
        <v>46202</v>
      </c>
      <c r="X41" s="84">
        <f t="shared" si="9"/>
        <v>76800</v>
      </c>
      <c r="Y41" s="84">
        <f t="shared" si="10"/>
        <v>91565.589041095896</v>
      </c>
      <c r="AF41" s="87" t="s">
        <v>132</v>
      </c>
      <c r="AG41" s="87" t="s">
        <v>133</v>
      </c>
      <c r="AH41" s="103">
        <v>45292</v>
      </c>
      <c r="AL41" s="87">
        <f t="shared" ca="1" si="1"/>
        <v>0</v>
      </c>
      <c r="AN41" s="87">
        <f t="shared" ca="1" si="20"/>
        <v>0</v>
      </c>
      <c r="AO41" s="87">
        <f t="shared" ca="1" si="20"/>
        <v>0</v>
      </c>
      <c r="AP41" s="87">
        <f t="shared" ca="1" si="20"/>
        <v>0</v>
      </c>
      <c r="AQ41" s="87">
        <f t="shared" ca="1" si="20"/>
        <v>0</v>
      </c>
      <c r="AR41" s="87">
        <f t="shared" ca="1" si="20"/>
        <v>0</v>
      </c>
      <c r="AS41" s="87">
        <f t="shared" ca="1" si="20"/>
        <v>0</v>
      </c>
      <c r="AT41" s="87">
        <f t="shared" ca="1" si="20"/>
        <v>0</v>
      </c>
      <c r="AU41" s="87">
        <f t="shared" ca="1" si="20"/>
        <v>0</v>
      </c>
      <c r="AV41" s="87">
        <f t="shared" ca="1" si="20"/>
        <v>0</v>
      </c>
      <c r="AW41" s="87">
        <f t="shared" ca="1" si="20"/>
        <v>0</v>
      </c>
      <c r="AX41" s="87">
        <f t="shared" ca="1" si="21"/>
        <v>0</v>
      </c>
      <c r="AY41" s="87">
        <f t="shared" ca="1" si="21"/>
        <v>0</v>
      </c>
      <c r="AZ41" s="87">
        <f t="shared" ca="1" si="21"/>
        <v>0</v>
      </c>
      <c r="BA41" s="87">
        <f t="shared" ca="1" si="21"/>
        <v>0</v>
      </c>
      <c r="BB41" s="87">
        <f t="shared" ca="1" si="21"/>
        <v>0</v>
      </c>
      <c r="BC41" s="87">
        <f t="shared" ca="1" si="21"/>
        <v>0</v>
      </c>
      <c r="BD41" s="87">
        <f t="shared" ca="1" si="21"/>
        <v>0</v>
      </c>
      <c r="BE41" s="87">
        <f t="shared" ca="1" si="21"/>
        <v>0</v>
      </c>
      <c r="BF41" s="87">
        <f t="shared" ca="1" si="21"/>
        <v>0</v>
      </c>
      <c r="BG41" s="87">
        <f t="shared" ca="1" si="21"/>
        <v>0</v>
      </c>
      <c r="BI41" s="87">
        <f>IF($Q41="","",IFERROR(IF(OR(AND($T41&gt;=DATEVALUE("10/1/20"&amp;RIGHT(BH$1,2)),$T41&lt;=DATEVALUE("9/30/20"&amp;RIGHT(BI$1,2))),AND($U41&gt;=DATEVALUE("10/1/20"&amp;RIGHT(BH$1,2)),$U41&lt;=DATEVALUE("9/30/20"&amp;RIGHT(BI$1,2))),AND($T41&lt;=DATEVALUE("10/1/20"&amp;RIGHT(BH$1,2)),$U41&gt;=DATEVALUE("9/30/20"&amp;RIGHT(BI$1,2)))),
IF(AND($T41&gt;=DATEVALUE("10/1/20"&amp;RIGHT(BH$1,2)),$U41&lt;=DATEVALUE("9/30/20"&amp;RIGHT(BI$1,2))),NETWORKDAYS($T41,$U41,Holidays!$J$3:$J$937),
IF(AND($T41&lt;DATEVALUE("10/1/20"&amp;RIGHT(BH$1,2)),$U41&lt;=DATEVALUE("9/30/20"&amp;RIGHT(BI$1,2))),NETWORKDAYS(DATEVALUE("10/1/20"&amp;RIGHT(BH$1,2)),$U41,Holidays!$J$3:$J$937),
IF($T41&lt;DATEVALUE("10/1/20"&amp;RIGHT(BH$1,2)),NETWORKDAYS(DATEVALUE("10/1/20"&amp;RIGHT(BH$1,2)),DATEVALUE("9/30/20"&amp;RIGHT(BI$1,2)),Holidays!$J$3:$J$937),
IF($T41&gt;=DATEVALUE("10/1/20"&amp;RIGHT(BH$1,2)),NETWORKDAYS($T41,DATEVALUE("9/30/20"&amp;RIGHT(BI$1,2)),Holidays!$J$3:$J$937),"")))),"")/(NETWORKDAYS($T41,$U41,Holidays!$J$3:$J$937)),0))</f>
        <v>0</v>
      </c>
      <c r="BJ41" s="87">
        <f>IF($Q41="","",IFERROR(IF(OR(AND($T41&gt;=DATEVALUE("10/1/20"&amp;RIGHT(BI$1,2)),$T41&lt;=DATEVALUE("9/30/20"&amp;RIGHT(BJ$1,2))),AND($U41&gt;=DATEVALUE("10/1/20"&amp;RIGHT(BI$1,2)),$U41&lt;=DATEVALUE("9/30/20"&amp;RIGHT(BJ$1,2))),AND($T41&lt;=DATEVALUE("10/1/20"&amp;RIGHT(BI$1,2)),$U41&gt;=DATEVALUE("9/30/20"&amp;RIGHT(BJ$1,2)))),
IF(AND($T41&gt;=DATEVALUE("10/1/20"&amp;RIGHT(BI$1,2)),$U41&lt;=DATEVALUE("9/30/20"&amp;RIGHT(BJ$1,2))),NETWORKDAYS($T41,$U41,Holidays!$J$3:$J$937),
IF(AND($T41&lt;DATEVALUE("10/1/20"&amp;RIGHT(BI$1,2)),$U41&lt;=DATEVALUE("9/30/20"&amp;RIGHT(BJ$1,2))),NETWORKDAYS(DATEVALUE("10/1/20"&amp;RIGHT(BI$1,2)),$U41,Holidays!$J$3:$J$937),
IF($T41&lt;DATEVALUE("10/1/20"&amp;RIGHT(BI$1,2)),NETWORKDAYS(DATEVALUE("10/1/20"&amp;RIGHT(BI$1,2)),DATEVALUE("9/30/20"&amp;RIGHT(BJ$1,2)),Holidays!$J$3:$J$937),
IF($T41&gt;=DATEVALUE("10/1/20"&amp;RIGHT(BI$1,2)),NETWORKDAYS($T41,DATEVALUE("9/30/20"&amp;RIGHT(BJ$1,2)),Holidays!$J$3:$J$937),"")))),"")/(NETWORKDAYS($T41,$U41,Holidays!$J$3:$J$937)),0))</f>
        <v>0</v>
      </c>
      <c r="BK41" s="87">
        <f>IF($Q41="","",IFERROR(IF(OR(AND($T41&gt;=DATEVALUE("10/1/20"&amp;RIGHT(BJ$1,2)),$T41&lt;=DATEVALUE("9/30/20"&amp;RIGHT(BK$1,2))),AND($U41&gt;=DATEVALUE("10/1/20"&amp;RIGHT(BJ$1,2)),$U41&lt;=DATEVALUE("9/30/20"&amp;RIGHT(BK$1,2))),AND($T41&lt;=DATEVALUE("10/1/20"&amp;RIGHT(BJ$1,2)),$U41&gt;=DATEVALUE("9/30/20"&amp;RIGHT(BK$1,2)))),
IF(AND($T41&gt;=DATEVALUE("10/1/20"&amp;RIGHT(BJ$1,2)),$U41&lt;=DATEVALUE("9/30/20"&amp;RIGHT(BK$1,2))),NETWORKDAYS($T41,$U41,Holidays!$J$3:$J$937),
IF(AND($T41&lt;DATEVALUE("10/1/20"&amp;RIGHT(BJ$1,2)),$U41&lt;=DATEVALUE("9/30/20"&amp;RIGHT(BK$1,2))),NETWORKDAYS(DATEVALUE("10/1/20"&amp;RIGHT(BJ$1,2)),$U41,Holidays!$J$3:$J$937),
IF($T41&lt;DATEVALUE("10/1/20"&amp;RIGHT(BJ$1,2)),NETWORKDAYS(DATEVALUE("10/1/20"&amp;RIGHT(BJ$1,2)),DATEVALUE("9/30/20"&amp;RIGHT(BK$1,2)),Holidays!$J$3:$J$937),
IF($T41&gt;=DATEVALUE("10/1/20"&amp;RIGHT(BJ$1,2)),NETWORKDAYS($T41,DATEVALUE("9/30/20"&amp;RIGHT(BK$1,2)),Holidays!$J$3:$J$937),"")))),"")/(NETWORKDAYS($T41,$U41,Holidays!$J$3:$J$937)),0))</f>
        <v>0</v>
      </c>
      <c r="BL41" s="87">
        <f>IF($Q41="","",IFERROR(IF(OR(AND($T41&gt;=DATEVALUE("10/1/20"&amp;RIGHT(BK$1,2)),$T41&lt;=DATEVALUE("9/30/20"&amp;RIGHT(BL$1,2))),AND($U41&gt;=DATEVALUE("10/1/20"&amp;RIGHT(BK$1,2)),$U41&lt;=DATEVALUE("9/30/20"&amp;RIGHT(BL$1,2))),AND($T41&lt;=DATEVALUE("10/1/20"&amp;RIGHT(BK$1,2)),$U41&gt;=DATEVALUE("9/30/20"&amp;RIGHT(BL$1,2)))),
IF(AND($T41&gt;=DATEVALUE("10/1/20"&amp;RIGHT(BK$1,2)),$U41&lt;=DATEVALUE("9/30/20"&amp;RIGHT(BL$1,2))),NETWORKDAYS($T41,$U41,Holidays!$J$3:$J$937),
IF(AND($T41&lt;DATEVALUE("10/1/20"&amp;RIGHT(BK$1,2)),$U41&lt;=DATEVALUE("9/30/20"&amp;RIGHT(BL$1,2))),NETWORKDAYS(DATEVALUE("10/1/20"&amp;RIGHT(BK$1,2)),$U41,Holidays!$J$3:$J$937),
IF($T41&lt;DATEVALUE("10/1/20"&amp;RIGHT(BK$1,2)),NETWORKDAYS(DATEVALUE("10/1/20"&amp;RIGHT(BK$1,2)),DATEVALUE("9/30/20"&amp;RIGHT(BL$1,2)),Holidays!$J$3:$J$937),
IF($T41&gt;=DATEVALUE("10/1/20"&amp;RIGHT(BK$1,2)),NETWORKDAYS($T41,DATEVALUE("9/30/20"&amp;RIGHT(BL$1,2)),Holidays!$J$3:$J$937),"")))),"")/(NETWORKDAYS($T41,$U41,Holidays!$J$3:$J$937)),0))</f>
        <v>0</v>
      </c>
      <c r="BM41" s="87">
        <f>IF($Q41="","",IFERROR(IF(OR(AND($T41&gt;=DATEVALUE("10/1/20"&amp;RIGHT(BL$1,2)),$T41&lt;=DATEVALUE("9/30/20"&amp;RIGHT(BM$1,2))),AND($U41&gt;=DATEVALUE("10/1/20"&amp;RIGHT(BL$1,2)),$U41&lt;=DATEVALUE("9/30/20"&amp;RIGHT(BM$1,2))),AND($T41&lt;=DATEVALUE("10/1/20"&amp;RIGHT(BL$1,2)),$U41&gt;=DATEVALUE("9/30/20"&amp;RIGHT(BM$1,2)))),
IF(AND($T41&gt;=DATEVALUE("10/1/20"&amp;RIGHT(BL$1,2)),$U41&lt;=DATEVALUE("9/30/20"&amp;RIGHT(BM$1,2))),NETWORKDAYS($T41,$U41,Holidays!$J$3:$J$937),
IF(AND($T41&lt;DATEVALUE("10/1/20"&amp;RIGHT(BL$1,2)),$U41&lt;=DATEVALUE("9/30/20"&amp;RIGHT(BM$1,2))),NETWORKDAYS(DATEVALUE("10/1/20"&amp;RIGHT(BL$1,2)),$U41,Holidays!$J$3:$J$937),
IF($T41&lt;DATEVALUE("10/1/20"&amp;RIGHT(BL$1,2)),NETWORKDAYS(DATEVALUE("10/1/20"&amp;RIGHT(BL$1,2)),DATEVALUE("9/30/20"&amp;RIGHT(BM$1,2)),Holidays!$J$3:$J$937),
IF($T41&gt;=DATEVALUE("10/1/20"&amp;RIGHT(BL$1,2)),NETWORKDAYS($T41,DATEVALUE("9/30/20"&amp;RIGHT(BM$1,2)),Holidays!$J$3:$J$937),"")))),"")/(NETWORKDAYS($T41,$U41,Holidays!$J$3:$J$937)),0))</f>
        <v>0</v>
      </c>
      <c r="BN41" s="87">
        <f>IF($Q41="","",IFERROR(IF(OR(AND($T41&gt;=DATEVALUE("10/1/20"&amp;RIGHT(BM$1,2)),$T41&lt;=DATEVALUE("9/30/20"&amp;RIGHT(BN$1,2))),AND($U41&gt;=DATEVALUE("10/1/20"&amp;RIGHT(BM$1,2)),$U41&lt;=DATEVALUE("9/30/20"&amp;RIGHT(BN$1,2))),AND($T41&lt;=DATEVALUE("10/1/20"&amp;RIGHT(BM$1,2)),$U41&gt;=DATEVALUE("9/30/20"&amp;RIGHT(BN$1,2)))),
IF(AND($T41&gt;=DATEVALUE("10/1/20"&amp;RIGHT(BM$1,2)),$U41&lt;=DATEVALUE("9/30/20"&amp;RIGHT(BN$1,2))),NETWORKDAYS($T41,$U41,Holidays!$J$3:$J$937),
IF(AND($T41&lt;DATEVALUE("10/1/20"&amp;RIGHT(BM$1,2)),$U41&lt;=DATEVALUE("9/30/20"&amp;RIGHT(BN$1,2))),NETWORKDAYS(DATEVALUE("10/1/20"&amp;RIGHT(BM$1,2)),$U41,Holidays!$J$3:$J$937),
IF($T41&lt;DATEVALUE("10/1/20"&amp;RIGHT(BM$1,2)),NETWORKDAYS(DATEVALUE("10/1/20"&amp;RIGHT(BM$1,2)),DATEVALUE("9/30/20"&amp;RIGHT(BN$1,2)),Holidays!$J$3:$J$937),
IF($T41&gt;=DATEVALUE("10/1/20"&amp;RIGHT(BM$1,2)),NETWORKDAYS($T41,DATEVALUE("9/30/20"&amp;RIGHT(BN$1,2)),Holidays!$J$3:$J$937),"")))),"")/(NETWORKDAYS($T41,$U41,Holidays!$J$3:$J$937)),0))</f>
        <v>0</v>
      </c>
      <c r="BO41" s="87">
        <f>IF($Q41="","",IFERROR(IF(OR(AND($T41&gt;=DATEVALUE("10/1/20"&amp;RIGHT(BN$1,2)),$T41&lt;=DATEVALUE("9/30/20"&amp;RIGHT(BO$1,2))),AND($U41&gt;=DATEVALUE("10/1/20"&amp;RIGHT(BN$1,2)),$U41&lt;=DATEVALUE("9/30/20"&amp;RIGHT(BO$1,2))),AND($T41&lt;=DATEVALUE("10/1/20"&amp;RIGHT(BN$1,2)),$U41&gt;=DATEVALUE("9/30/20"&amp;RIGHT(BO$1,2)))),
IF(AND($T41&gt;=DATEVALUE("10/1/20"&amp;RIGHT(BN$1,2)),$U41&lt;=DATEVALUE("9/30/20"&amp;RIGHT(BO$1,2))),NETWORKDAYS($T41,$U41,Holidays!$J$3:$J$937),
IF(AND($T41&lt;DATEVALUE("10/1/20"&amp;RIGHT(BN$1,2)),$U41&lt;=DATEVALUE("9/30/20"&amp;RIGHT(BO$1,2))),NETWORKDAYS(DATEVALUE("10/1/20"&amp;RIGHT(BN$1,2)),$U41,Holidays!$J$3:$J$937),
IF($T41&lt;DATEVALUE("10/1/20"&amp;RIGHT(BN$1,2)),NETWORKDAYS(DATEVALUE("10/1/20"&amp;RIGHT(BN$1,2)),DATEVALUE("9/30/20"&amp;RIGHT(BO$1,2)),Holidays!$J$3:$J$937),
IF($T41&gt;=DATEVALUE("10/1/20"&amp;RIGHT(BN$1,2)),NETWORKDAYS($T41,DATEVALUE("9/30/20"&amp;RIGHT(BO$1,2)),Holidays!$J$3:$J$937),"")))),"")/(NETWORKDAYS($T41,$U41,Holidays!$J$3:$J$937)),0))</f>
        <v>0</v>
      </c>
      <c r="BP41" s="87">
        <f>IF($Q41="","",IFERROR(IF(OR(AND($T41&gt;=DATEVALUE("10/1/20"&amp;RIGHT(BO$1,2)),$T41&lt;=DATEVALUE("9/30/20"&amp;RIGHT(BP$1,2))),AND($U41&gt;=DATEVALUE("10/1/20"&amp;RIGHT(BO$1,2)),$U41&lt;=DATEVALUE("9/30/20"&amp;RIGHT(BP$1,2))),AND($T41&lt;=DATEVALUE("10/1/20"&amp;RIGHT(BO$1,2)),$U41&gt;=DATEVALUE("9/30/20"&amp;RIGHT(BP$1,2)))),
IF(AND($T41&gt;=DATEVALUE("10/1/20"&amp;RIGHT(BO$1,2)),$U41&lt;=DATEVALUE("9/30/20"&amp;RIGHT(BP$1,2))),NETWORKDAYS($T41,$U41,Holidays!$J$3:$J$937),
IF(AND($T41&lt;DATEVALUE("10/1/20"&amp;RIGHT(BO$1,2)),$U41&lt;=DATEVALUE("9/30/20"&amp;RIGHT(BP$1,2))),NETWORKDAYS(DATEVALUE("10/1/20"&amp;RIGHT(BO$1,2)),$U41,Holidays!$J$3:$J$937),
IF($T41&lt;DATEVALUE("10/1/20"&amp;RIGHT(BO$1,2)),NETWORKDAYS(DATEVALUE("10/1/20"&amp;RIGHT(BO$1,2)),DATEVALUE("9/30/20"&amp;RIGHT(BP$1,2)),Holidays!$J$3:$J$937),
IF($T41&gt;=DATEVALUE("10/1/20"&amp;RIGHT(BO$1,2)),NETWORKDAYS($T41,DATEVALUE("9/30/20"&amp;RIGHT(BP$1,2)),Holidays!$J$3:$J$937),"")))),"")/(NETWORKDAYS($T41,$U41,Holidays!$J$3:$J$937)),0))</f>
        <v>0</v>
      </c>
      <c r="BQ41" s="87">
        <f>IF($Q41="","",IFERROR(IF(OR(AND($T41&gt;=DATEVALUE("10/1/20"&amp;RIGHT(BP$1,2)),$T41&lt;=DATEVALUE("9/30/20"&amp;RIGHT(BQ$1,2))),AND($U41&gt;=DATEVALUE("10/1/20"&amp;RIGHT(BP$1,2)),$U41&lt;=DATEVALUE("9/30/20"&amp;RIGHT(BQ$1,2))),AND($T41&lt;=DATEVALUE("10/1/20"&amp;RIGHT(BP$1,2)),$U41&gt;=DATEVALUE("9/30/20"&amp;RIGHT(BQ$1,2)))),
IF(AND($T41&gt;=DATEVALUE("10/1/20"&amp;RIGHT(BP$1,2)),$U41&lt;=DATEVALUE("9/30/20"&amp;RIGHT(BQ$1,2))),NETWORKDAYS($T41,$U41,Holidays!$J$3:$J$937),
IF(AND($T41&lt;DATEVALUE("10/1/20"&amp;RIGHT(BP$1,2)),$U41&lt;=DATEVALUE("9/30/20"&amp;RIGHT(BQ$1,2))),NETWORKDAYS(DATEVALUE("10/1/20"&amp;RIGHT(BP$1,2)),$U41,Holidays!$J$3:$J$937),
IF($T41&lt;DATEVALUE("10/1/20"&amp;RIGHT(BP$1,2)),NETWORKDAYS(DATEVALUE("10/1/20"&amp;RIGHT(BP$1,2)),DATEVALUE("9/30/20"&amp;RIGHT(BQ$1,2)),Holidays!$J$3:$J$937),
IF($T41&gt;=DATEVALUE("10/1/20"&amp;RIGHT(BP$1,2)),NETWORKDAYS($T41,DATEVALUE("9/30/20"&amp;RIGHT(BQ$1,2)),Holidays!$J$3:$J$937),"")))),"")/(NETWORKDAYS($T41,$U41,Holidays!$J$3:$J$937)),0))</f>
        <v>0</v>
      </c>
      <c r="BR41" s="87">
        <f>IF($Q41="","",IFERROR(IF(OR(AND($T41&gt;=DATEVALUE("10/1/20"&amp;RIGHT(BQ$1,2)),$T41&lt;=DATEVALUE("9/30/20"&amp;RIGHT(BR$1,2))),AND($U41&gt;=DATEVALUE("10/1/20"&amp;RIGHT(BQ$1,2)),$U41&lt;=DATEVALUE("9/30/20"&amp;RIGHT(BR$1,2))),AND($T41&lt;=DATEVALUE("10/1/20"&amp;RIGHT(BQ$1,2)),$U41&gt;=DATEVALUE("9/30/20"&amp;RIGHT(BR$1,2)))),
IF(AND($T41&gt;=DATEVALUE("10/1/20"&amp;RIGHT(BQ$1,2)),$U41&lt;=DATEVALUE("9/30/20"&amp;RIGHT(BR$1,2))),NETWORKDAYS($T41,$U41,Holidays!$J$3:$J$937),
IF(AND($T41&lt;DATEVALUE("10/1/20"&amp;RIGHT(BQ$1,2)),$U41&lt;=DATEVALUE("9/30/20"&amp;RIGHT(BR$1,2))),NETWORKDAYS(DATEVALUE("10/1/20"&amp;RIGHT(BQ$1,2)),$U41,Holidays!$J$3:$J$937),
IF($T41&lt;DATEVALUE("10/1/20"&amp;RIGHT(BQ$1,2)),NETWORKDAYS(DATEVALUE("10/1/20"&amp;RIGHT(BQ$1,2)),DATEVALUE("9/30/20"&amp;RIGHT(BR$1,2)),Holidays!$J$3:$J$937),
IF($T41&gt;=DATEVALUE("10/1/20"&amp;RIGHT(BQ$1,2)),NETWORKDAYS($T41,DATEVALUE("9/30/20"&amp;RIGHT(BR$1,2)),Holidays!$J$3:$J$937),"")))),"")/(NETWORKDAYS($T41,$U41,Holidays!$J$3:$J$937)),0))</f>
        <v>0</v>
      </c>
      <c r="BS41" s="87">
        <f>IF($Q41="","",IFERROR(IF(OR(AND($T41&gt;=DATEVALUE("10/1/20"&amp;RIGHT(BR$1,2)),$T41&lt;=DATEVALUE("9/30/20"&amp;RIGHT(BS$1,2))),AND($U41&gt;=DATEVALUE("10/1/20"&amp;RIGHT(BR$1,2)),$U41&lt;=DATEVALUE("9/30/20"&amp;RIGHT(BS$1,2))),AND($T41&lt;=DATEVALUE("10/1/20"&amp;RIGHT(BR$1,2)),$U41&gt;=DATEVALUE("9/30/20"&amp;RIGHT(BS$1,2)))),
IF(AND($T41&gt;=DATEVALUE("10/1/20"&amp;RIGHT(BR$1,2)),$U41&lt;=DATEVALUE("9/30/20"&amp;RIGHT(BS$1,2))),NETWORKDAYS($T41,$U41,Holidays!$J$3:$J$937),
IF(AND($T41&lt;DATEVALUE("10/1/20"&amp;RIGHT(BR$1,2)),$U41&lt;=DATEVALUE("9/30/20"&amp;RIGHT(BS$1,2))),NETWORKDAYS(DATEVALUE("10/1/20"&amp;RIGHT(BR$1,2)),$U41,Holidays!$J$3:$J$937),
IF($T41&lt;DATEVALUE("10/1/20"&amp;RIGHT(BR$1,2)),NETWORKDAYS(DATEVALUE("10/1/20"&amp;RIGHT(BR$1,2)),DATEVALUE("9/30/20"&amp;RIGHT(BS$1,2)),Holidays!$J$3:$J$937),
IF($T41&gt;=DATEVALUE("10/1/20"&amp;RIGHT(BR$1,2)),NETWORKDAYS($T41,DATEVALUE("9/30/20"&amp;RIGHT(BS$1,2)),Holidays!$J$3:$J$937),"")))),"")/(NETWORKDAYS($T41,$U41,Holidays!$J$3:$J$937)),0))</f>
        <v>1</v>
      </c>
      <c r="BT41" s="87">
        <f>IF($Q41="","",IFERROR(IF(OR(AND($T41&gt;=DATEVALUE("10/1/20"&amp;RIGHT(BS$1,2)),$T41&lt;=DATEVALUE("9/30/20"&amp;RIGHT(BT$1,2))),AND($U41&gt;=DATEVALUE("10/1/20"&amp;RIGHT(BS$1,2)),$U41&lt;=DATEVALUE("9/30/20"&amp;RIGHT(BT$1,2))),AND($T41&lt;=DATEVALUE("10/1/20"&amp;RIGHT(BS$1,2)),$U41&gt;=DATEVALUE("9/30/20"&amp;RIGHT(BT$1,2)))),
IF(AND($T41&gt;=DATEVALUE("10/1/20"&amp;RIGHT(BS$1,2)),$U41&lt;=DATEVALUE("9/30/20"&amp;RIGHT(BT$1,2))),NETWORKDAYS($T41,$U41,Holidays!$J$3:$J$937),
IF(AND($T41&lt;DATEVALUE("10/1/20"&amp;RIGHT(BS$1,2)),$U41&lt;=DATEVALUE("9/30/20"&amp;RIGHT(BT$1,2))),NETWORKDAYS(DATEVALUE("10/1/20"&amp;RIGHT(BS$1,2)),$U41,Holidays!$J$3:$J$937),
IF($T41&lt;DATEVALUE("10/1/20"&amp;RIGHT(BS$1,2)),NETWORKDAYS(DATEVALUE("10/1/20"&amp;RIGHT(BS$1,2)),DATEVALUE("9/30/20"&amp;RIGHT(BT$1,2)),Holidays!$J$3:$J$937),
IF($T41&gt;=DATEVALUE("10/1/20"&amp;RIGHT(BS$1,2)),NETWORKDAYS($T41,DATEVALUE("9/30/20"&amp;RIGHT(BT$1,2)),Holidays!$J$3:$J$937),"")))),"")/(NETWORKDAYS($T41,$U41,Holidays!$J$3:$J$937)),0))</f>
        <v>0</v>
      </c>
      <c r="BU41" s="87">
        <f>IF($Q41="","",IFERROR(IF(OR(AND($T41&gt;=DATEVALUE("10/1/20"&amp;RIGHT(BT$1,2)),$T41&lt;=DATEVALUE("9/30/20"&amp;RIGHT(BU$1,2))),AND($U41&gt;=DATEVALUE("10/1/20"&amp;RIGHT(BT$1,2)),$U41&lt;=DATEVALUE("9/30/20"&amp;RIGHT(BU$1,2))),AND($T41&lt;=DATEVALUE("10/1/20"&amp;RIGHT(BT$1,2)),$U41&gt;=DATEVALUE("9/30/20"&amp;RIGHT(BU$1,2)))),
IF(AND($T41&gt;=DATEVALUE("10/1/20"&amp;RIGHT(BT$1,2)),$U41&lt;=DATEVALUE("9/30/20"&amp;RIGHT(BU$1,2))),NETWORKDAYS($T41,$U41,Holidays!$J$3:$J$937),
IF(AND($T41&lt;DATEVALUE("10/1/20"&amp;RIGHT(BT$1,2)),$U41&lt;=DATEVALUE("9/30/20"&amp;RIGHT(BU$1,2))),NETWORKDAYS(DATEVALUE("10/1/20"&amp;RIGHT(BT$1,2)),$U41,Holidays!$J$3:$J$937),
IF($T41&lt;DATEVALUE("10/1/20"&amp;RIGHT(BT$1,2)),NETWORKDAYS(DATEVALUE("10/1/20"&amp;RIGHT(BT$1,2)),DATEVALUE("9/30/20"&amp;RIGHT(BU$1,2)),Holidays!$J$3:$J$937),
IF($T41&gt;=DATEVALUE("10/1/20"&amp;RIGHT(BT$1,2)),NETWORKDAYS($T41,DATEVALUE("9/30/20"&amp;RIGHT(BU$1,2)),Holidays!$J$3:$J$937),"")))),"")/(NETWORKDAYS($T41,$U41,Holidays!$J$3:$J$937)),0))</f>
        <v>0</v>
      </c>
      <c r="BV41" s="87">
        <f>IF($Q41="","",IFERROR(IF(OR(AND($T41&gt;=DATEVALUE("10/1/20"&amp;RIGHT(BU$1,2)),$T41&lt;=DATEVALUE("9/30/20"&amp;RIGHT(BV$1,2))),AND($U41&gt;=DATEVALUE("10/1/20"&amp;RIGHT(BU$1,2)),$U41&lt;=DATEVALUE("9/30/20"&amp;RIGHT(BV$1,2))),AND($T41&lt;=DATEVALUE("10/1/20"&amp;RIGHT(BU$1,2)),$U41&gt;=DATEVALUE("9/30/20"&amp;RIGHT(BV$1,2)))),
IF(AND($T41&gt;=DATEVALUE("10/1/20"&amp;RIGHT(BU$1,2)),$U41&lt;=DATEVALUE("9/30/20"&amp;RIGHT(BV$1,2))),NETWORKDAYS($T41,$U41,Holidays!$J$3:$J$937),
IF(AND($T41&lt;DATEVALUE("10/1/20"&amp;RIGHT(BU$1,2)),$U41&lt;=DATEVALUE("9/30/20"&amp;RIGHT(BV$1,2))),NETWORKDAYS(DATEVALUE("10/1/20"&amp;RIGHT(BU$1,2)),$U41,Holidays!$J$3:$J$937),
IF($T41&lt;DATEVALUE("10/1/20"&amp;RIGHT(BU$1,2)),NETWORKDAYS(DATEVALUE("10/1/20"&amp;RIGHT(BU$1,2)),DATEVALUE("9/30/20"&amp;RIGHT(BV$1,2)),Holidays!$J$3:$J$937),
IF($T41&gt;=DATEVALUE("10/1/20"&amp;RIGHT(BU$1,2)),NETWORKDAYS($T41,DATEVALUE("9/30/20"&amp;RIGHT(BV$1,2)),Holidays!$J$3:$J$937),"")))),"")/(NETWORKDAYS($T41,$U41,Holidays!$J$3:$J$937)),0))</f>
        <v>0</v>
      </c>
      <c r="BW41" s="87">
        <f>IF($Q41="","",IFERROR(IF(OR(AND($T41&gt;=DATEVALUE("10/1/20"&amp;RIGHT(BV$1,2)),$T41&lt;=DATEVALUE("9/30/20"&amp;RIGHT(BW$1,2))),AND($U41&gt;=DATEVALUE("10/1/20"&amp;RIGHT(BV$1,2)),$U41&lt;=DATEVALUE("9/30/20"&amp;RIGHT(BW$1,2))),AND($T41&lt;=DATEVALUE("10/1/20"&amp;RIGHT(BV$1,2)),$U41&gt;=DATEVALUE("9/30/20"&amp;RIGHT(BW$1,2)))),
IF(AND($T41&gt;=DATEVALUE("10/1/20"&amp;RIGHT(BV$1,2)),$U41&lt;=DATEVALUE("9/30/20"&amp;RIGHT(BW$1,2))),NETWORKDAYS($T41,$U41,Holidays!$J$3:$J$937),
IF(AND($T41&lt;DATEVALUE("10/1/20"&amp;RIGHT(BV$1,2)),$U41&lt;=DATEVALUE("9/30/20"&amp;RIGHT(BW$1,2))),NETWORKDAYS(DATEVALUE("10/1/20"&amp;RIGHT(BV$1,2)),$U41,Holidays!$J$3:$J$937),
IF($T41&lt;DATEVALUE("10/1/20"&amp;RIGHT(BV$1,2)),NETWORKDAYS(DATEVALUE("10/1/20"&amp;RIGHT(BV$1,2)),DATEVALUE("9/30/20"&amp;RIGHT(BW$1,2)),Holidays!$J$3:$J$937),
IF($T41&gt;=DATEVALUE("10/1/20"&amp;RIGHT(BV$1,2)),NETWORKDAYS($T41,DATEVALUE("9/30/20"&amp;RIGHT(BW$1,2)),Holidays!$J$3:$J$937),"")))),"")/(NETWORKDAYS($T41,$U41,Holidays!$J$3:$J$937)),0))</f>
        <v>0</v>
      </c>
      <c r="BX41" s="87">
        <f>IF($Q41="","",IFERROR(IF(OR(AND($T41&gt;=DATEVALUE("10/1/20"&amp;RIGHT(BW$1,2)),$T41&lt;=DATEVALUE("9/30/20"&amp;RIGHT(BX$1,2))),AND($U41&gt;=DATEVALUE("10/1/20"&amp;RIGHT(BW$1,2)),$U41&lt;=DATEVALUE("9/30/20"&amp;RIGHT(BX$1,2))),AND($T41&lt;=DATEVALUE("10/1/20"&amp;RIGHT(BW$1,2)),$U41&gt;=DATEVALUE("9/30/20"&amp;RIGHT(BX$1,2)))),
IF(AND($T41&gt;=DATEVALUE("10/1/20"&amp;RIGHT(BW$1,2)),$U41&lt;=DATEVALUE("9/30/20"&amp;RIGHT(BX$1,2))),NETWORKDAYS($T41,$U41,Holidays!$J$3:$J$937),
IF(AND($T41&lt;DATEVALUE("10/1/20"&amp;RIGHT(BW$1,2)),$U41&lt;=DATEVALUE("9/30/20"&amp;RIGHT(BX$1,2))),NETWORKDAYS(DATEVALUE("10/1/20"&amp;RIGHT(BW$1,2)),$U41,Holidays!$J$3:$J$937),
IF($T41&lt;DATEVALUE("10/1/20"&amp;RIGHT(BW$1,2)),NETWORKDAYS(DATEVALUE("10/1/20"&amp;RIGHT(BW$1,2)),DATEVALUE("9/30/20"&amp;RIGHT(BX$1,2)),Holidays!$J$3:$J$937),
IF($T41&gt;=DATEVALUE("10/1/20"&amp;RIGHT(BW$1,2)),NETWORKDAYS($T41,DATEVALUE("9/30/20"&amp;RIGHT(BX$1,2)),Holidays!$J$3:$J$937),"")))),"")/(NETWORKDAYS($T41,$U41,Holidays!$J$3:$J$937)),0))</f>
        <v>0</v>
      </c>
      <c r="BY41" s="87">
        <f>IF($Q41="","",IFERROR(IF(OR(AND($T41&gt;=DATEVALUE("10/1/20"&amp;RIGHT(BX$1,2)),$T41&lt;=DATEVALUE("9/30/20"&amp;RIGHT(BY$1,2))),AND($U41&gt;=DATEVALUE("10/1/20"&amp;RIGHT(BX$1,2)),$U41&lt;=DATEVALUE("9/30/20"&amp;RIGHT(BY$1,2))),AND($T41&lt;=DATEVALUE("10/1/20"&amp;RIGHT(BX$1,2)),$U41&gt;=DATEVALUE("9/30/20"&amp;RIGHT(BY$1,2)))),
IF(AND($T41&gt;=DATEVALUE("10/1/20"&amp;RIGHT(BX$1,2)),$U41&lt;=DATEVALUE("9/30/20"&amp;RIGHT(BY$1,2))),NETWORKDAYS($T41,$U41,Holidays!$J$3:$J$937),
IF(AND($T41&lt;DATEVALUE("10/1/20"&amp;RIGHT(BX$1,2)),$U41&lt;=DATEVALUE("9/30/20"&amp;RIGHT(BY$1,2))),NETWORKDAYS(DATEVALUE("10/1/20"&amp;RIGHT(BX$1,2)),$U41,Holidays!$J$3:$J$937),
IF($T41&lt;DATEVALUE("10/1/20"&amp;RIGHT(BX$1,2)),NETWORKDAYS(DATEVALUE("10/1/20"&amp;RIGHT(BX$1,2)),DATEVALUE("9/30/20"&amp;RIGHT(BY$1,2)),Holidays!$J$3:$J$937),
IF($T41&gt;=DATEVALUE("10/1/20"&amp;RIGHT(BX$1,2)),NETWORKDAYS($T41,DATEVALUE("9/30/20"&amp;RIGHT(BY$1,2)),Holidays!$J$3:$J$937),"")))),"")/(NETWORKDAYS($T41,$U41,Holidays!$J$3:$J$937)),0))</f>
        <v>0</v>
      </c>
      <c r="BZ41" s="87">
        <f>IF($Q41="","",IFERROR(IF(OR(AND($T41&gt;=DATEVALUE("10/1/20"&amp;RIGHT(BY$1,2)),$T41&lt;=DATEVALUE("9/30/20"&amp;RIGHT(BZ$1,2))),AND($U41&gt;=DATEVALUE("10/1/20"&amp;RIGHT(BY$1,2)),$U41&lt;=DATEVALUE("9/30/20"&amp;RIGHT(BZ$1,2))),AND($T41&lt;=DATEVALUE("10/1/20"&amp;RIGHT(BY$1,2)),$U41&gt;=DATEVALUE("9/30/20"&amp;RIGHT(BZ$1,2)))),
IF(AND($T41&gt;=DATEVALUE("10/1/20"&amp;RIGHT(BY$1,2)),$U41&lt;=DATEVALUE("9/30/20"&amp;RIGHT(BZ$1,2))),NETWORKDAYS($T41,$U41,Holidays!$J$3:$J$937),
IF(AND($T41&lt;DATEVALUE("10/1/20"&amp;RIGHT(BY$1,2)),$U41&lt;=DATEVALUE("9/30/20"&amp;RIGHT(BZ$1,2))),NETWORKDAYS(DATEVALUE("10/1/20"&amp;RIGHT(BY$1,2)),$U41,Holidays!$J$3:$J$937),
IF($T41&lt;DATEVALUE("10/1/20"&amp;RIGHT(BY$1,2)),NETWORKDAYS(DATEVALUE("10/1/20"&amp;RIGHT(BY$1,2)),DATEVALUE("9/30/20"&amp;RIGHT(BZ$1,2)),Holidays!$J$3:$J$937),
IF($T41&gt;=DATEVALUE("10/1/20"&amp;RIGHT(BY$1,2)),NETWORKDAYS($T41,DATEVALUE("9/30/20"&amp;RIGHT(BZ$1,2)),Holidays!$J$3:$J$937),"")))),"")/(NETWORKDAYS($T41,$U41,Holidays!$J$3:$J$937)),0))</f>
        <v>0</v>
      </c>
      <c r="CA41" s="87">
        <f>IF($Q41="","",IFERROR(IF(OR(AND($T41&gt;=DATEVALUE("10/1/20"&amp;RIGHT(BZ$1,2)),$T41&lt;=DATEVALUE("9/30/20"&amp;RIGHT(CA$1,2))),AND($U41&gt;=DATEVALUE("10/1/20"&amp;RIGHT(BZ$1,2)),$U41&lt;=DATEVALUE("9/30/20"&amp;RIGHT(CA$1,2))),AND($T41&lt;=DATEVALUE("10/1/20"&amp;RIGHT(BZ$1,2)),$U41&gt;=DATEVALUE("9/30/20"&amp;RIGHT(CA$1,2)))),
IF(AND($T41&gt;=DATEVALUE("10/1/20"&amp;RIGHT(BZ$1,2)),$U41&lt;=DATEVALUE("9/30/20"&amp;RIGHT(CA$1,2))),NETWORKDAYS($T41,$U41,Holidays!$J$3:$J$937),
IF(AND($T41&lt;DATEVALUE("10/1/20"&amp;RIGHT(BZ$1,2)),$U41&lt;=DATEVALUE("9/30/20"&amp;RIGHT(CA$1,2))),NETWORKDAYS(DATEVALUE("10/1/20"&amp;RIGHT(BZ$1,2)),$U41,Holidays!$J$3:$J$937),
IF($T41&lt;DATEVALUE("10/1/20"&amp;RIGHT(BZ$1,2)),NETWORKDAYS(DATEVALUE("10/1/20"&amp;RIGHT(BZ$1,2)),DATEVALUE("9/30/20"&amp;RIGHT(CA$1,2)),Holidays!$J$3:$J$937),
IF($T41&gt;=DATEVALUE("10/1/20"&amp;RIGHT(BZ$1,2)),NETWORKDAYS($T41,DATEVALUE("9/30/20"&amp;RIGHT(CA$1,2)),Holidays!$J$3:$J$937),"")))),"")/(NETWORKDAYS($T41,$U41,Holidays!$J$3:$J$937)),0))</f>
        <v>0</v>
      </c>
      <c r="CB41" s="87">
        <f>IF($Q41="","",IFERROR(IF(OR(AND($T41&gt;=DATEVALUE("10/1/20"&amp;RIGHT(CA$1,2)),$T41&lt;=DATEVALUE("9/30/20"&amp;RIGHT(CB$1,2))),AND($U41&gt;=DATEVALUE("10/1/20"&amp;RIGHT(CA$1,2)),$U41&lt;=DATEVALUE("9/30/20"&amp;RIGHT(CB$1,2))),AND($T41&lt;=DATEVALUE("10/1/20"&amp;RIGHT(CA$1,2)),$U41&gt;=DATEVALUE("9/30/20"&amp;RIGHT(CB$1,2)))),
IF(AND($T41&gt;=DATEVALUE("10/1/20"&amp;RIGHT(CA$1,2)),$U41&lt;=DATEVALUE("9/30/20"&amp;RIGHT(CB$1,2))),NETWORKDAYS($T41,$U41,Holidays!$J$3:$J$937),
IF(AND($T41&lt;DATEVALUE("10/1/20"&amp;RIGHT(CA$1,2)),$U41&lt;=DATEVALUE("9/30/20"&amp;RIGHT(CB$1,2))),NETWORKDAYS(DATEVALUE("10/1/20"&amp;RIGHT(CA$1,2)),$U41,Holidays!$J$3:$J$937),
IF($T41&lt;DATEVALUE("10/1/20"&amp;RIGHT(CA$1,2)),NETWORKDAYS(DATEVALUE("10/1/20"&amp;RIGHT(CA$1,2)),DATEVALUE("9/30/20"&amp;RIGHT(CB$1,2)),Holidays!$J$3:$J$937),
IF($T41&gt;=DATEVALUE("10/1/20"&amp;RIGHT(CA$1,2)),NETWORKDAYS($T41,DATEVALUE("9/30/20"&amp;RIGHT(CB$1,2)),Holidays!$J$3:$J$937),"")))),"")/(NETWORKDAYS($T41,$U41,Holidays!$J$3:$J$937)),0))</f>
        <v>0</v>
      </c>
    </row>
    <row r="42" spans="1:80">
      <c r="A42" s="78" t="s">
        <v>262</v>
      </c>
      <c r="B42" s="79" t="s">
        <v>117</v>
      </c>
      <c r="C42" s="87" t="s">
        <v>186</v>
      </c>
      <c r="D42" s="87" t="s">
        <v>176</v>
      </c>
      <c r="E42" s="87">
        <v>7680</v>
      </c>
      <c r="F42" s="129">
        <v>12</v>
      </c>
      <c r="G42" s="87" t="s">
        <v>122</v>
      </c>
      <c r="H42" s="108"/>
      <c r="I42" s="87" t="s">
        <v>140</v>
      </c>
      <c r="J42" s="87" t="s">
        <v>124</v>
      </c>
      <c r="K42" s="108">
        <v>0</v>
      </c>
      <c r="L42" s="82">
        <f t="shared" si="4"/>
        <v>100</v>
      </c>
      <c r="M42" s="110">
        <f t="shared" si="5"/>
        <v>92160</v>
      </c>
      <c r="N42" s="111">
        <f t="shared" si="22"/>
        <v>0</v>
      </c>
      <c r="O42" s="110">
        <f t="shared" si="6"/>
        <v>0</v>
      </c>
      <c r="P42" s="110">
        <f t="shared" si="0"/>
        <v>92160</v>
      </c>
      <c r="Q42" s="108">
        <v>60</v>
      </c>
      <c r="R42" s="130">
        <f t="shared" si="7"/>
        <v>5.0191780821917806</v>
      </c>
      <c r="S42" s="107">
        <v>45938</v>
      </c>
      <c r="T42" s="83">
        <f>IF(NOT(Q42=""),IF(NOT($S42=""),$S42,#REF!),"")</f>
        <v>45938</v>
      </c>
      <c r="U42" s="83">
        <f t="shared" si="8"/>
        <v>45998</v>
      </c>
      <c r="V42" s="83">
        <f t="shared" si="11"/>
        <v>46022</v>
      </c>
      <c r="W42" s="83">
        <f t="shared" si="23"/>
        <v>46029</v>
      </c>
      <c r="X42" s="84">
        <f t="shared" si="9"/>
        <v>92160</v>
      </c>
      <c r="Y42" s="84">
        <f t="shared" si="10"/>
        <v>108349.86082191781</v>
      </c>
      <c r="AF42" s="87" t="s">
        <v>137</v>
      </c>
      <c r="AG42" s="87" t="s">
        <v>138</v>
      </c>
      <c r="AH42" s="103">
        <v>45306</v>
      </c>
      <c r="AL42" s="87">
        <f t="shared" ca="1" si="1"/>
        <v>0</v>
      </c>
      <c r="AN42" s="87">
        <f t="shared" ca="1" si="20"/>
        <v>0</v>
      </c>
      <c r="AO42" s="87">
        <f t="shared" ca="1" si="20"/>
        <v>0</v>
      </c>
      <c r="AP42" s="87">
        <f t="shared" ca="1" si="20"/>
        <v>0</v>
      </c>
      <c r="AQ42" s="87">
        <f t="shared" ca="1" si="20"/>
        <v>0</v>
      </c>
      <c r="AR42" s="87">
        <f t="shared" ca="1" si="20"/>
        <v>0</v>
      </c>
      <c r="AS42" s="87">
        <f t="shared" ca="1" si="20"/>
        <v>0</v>
      </c>
      <c r="AT42" s="87">
        <f t="shared" ca="1" si="20"/>
        <v>0</v>
      </c>
      <c r="AU42" s="87">
        <f t="shared" ca="1" si="20"/>
        <v>0</v>
      </c>
      <c r="AV42" s="87">
        <f t="shared" ca="1" si="20"/>
        <v>0</v>
      </c>
      <c r="AW42" s="87">
        <f t="shared" ca="1" si="20"/>
        <v>0</v>
      </c>
      <c r="AX42" s="87">
        <f t="shared" ca="1" si="21"/>
        <v>0</v>
      </c>
      <c r="AY42" s="87">
        <f t="shared" ca="1" si="21"/>
        <v>0</v>
      </c>
      <c r="AZ42" s="87">
        <f t="shared" ca="1" si="21"/>
        <v>0</v>
      </c>
      <c r="BA42" s="87">
        <f t="shared" ca="1" si="21"/>
        <v>0</v>
      </c>
      <c r="BB42" s="87">
        <f t="shared" ca="1" si="21"/>
        <v>0</v>
      </c>
      <c r="BC42" s="87">
        <f t="shared" ca="1" si="21"/>
        <v>0</v>
      </c>
      <c r="BD42" s="87">
        <f t="shared" ca="1" si="21"/>
        <v>0</v>
      </c>
      <c r="BE42" s="87">
        <f t="shared" ca="1" si="21"/>
        <v>0</v>
      </c>
      <c r="BF42" s="87">
        <f t="shared" ca="1" si="21"/>
        <v>0</v>
      </c>
      <c r="BG42" s="87">
        <f t="shared" ca="1" si="21"/>
        <v>0</v>
      </c>
      <c r="BI42" s="87">
        <f>IF($Q42="","",IFERROR(IF(OR(AND($T42&gt;=DATEVALUE("10/1/20"&amp;RIGHT(BH$1,2)),$T42&lt;=DATEVALUE("9/30/20"&amp;RIGHT(BI$1,2))),AND($U42&gt;=DATEVALUE("10/1/20"&amp;RIGHT(BH$1,2)),$U42&lt;=DATEVALUE("9/30/20"&amp;RIGHT(BI$1,2))),AND($T42&lt;=DATEVALUE("10/1/20"&amp;RIGHT(BH$1,2)),$U42&gt;=DATEVALUE("9/30/20"&amp;RIGHT(BI$1,2)))),
IF(AND($T42&gt;=DATEVALUE("10/1/20"&amp;RIGHT(BH$1,2)),$U42&lt;=DATEVALUE("9/30/20"&amp;RIGHT(BI$1,2))),NETWORKDAYS($T42,$U42,Holidays!$J$3:$J$937),
IF(AND($T42&lt;DATEVALUE("10/1/20"&amp;RIGHT(BH$1,2)),$U42&lt;=DATEVALUE("9/30/20"&amp;RIGHT(BI$1,2))),NETWORKDAYS(DATEVALUE("10/1/20"&amp;RIGHT(BH$1,2)),$U42,Holidays!$J$3:$J$937),
IF($T42&lt;DATEVALUE("10/1/20"&amp;RIGHT(BH$1,2)),NETWORKDAYS(DATEVALUE("10/1/20"&amp;RIGHT(BH$1,2)),DATEVALUE("9/30/20"&amp;RIGHT(BI$1,2)),Holidays!$J$3:$J$937),
IF($T42&gt;=DATEVALUE("10/1/20"&amp;RIGHT(BH$1,2)),NETWORKDAYS($T42,DATEVALUE("9/30/20"&amp;RIGHT(BI$1,2)),Holidays!$J$3:$J$937),"")))),"")/(NETWORKDAYS($T42,$U42,Holidays!$J$3:$J$937)),0))</f>
        <v>0</v>
      </c>
      <c r="BJ42" s="87">
        <f>IF($Q42="","",IFERROR(IF(OR(AND($T42&gt;=DATEVALUE("10/1/20"&amp;RIGHT(BI$1,2)),$T42&lt;=DATEVALUE("9/30/20"&amp;RIGHT(BJ$1,2))),AND($U42&gt;=DATEVALUE("10/1/20"&amp;RIGHT(BI$1,2)),$U42&lt;=DATEVALUE("9/30/20"&amp;RIGHT(BJ$1,2))),AND($T42&lt;=DATEVALUE("10/1/20"&amp;RIGHT(BI$1,2)),$U42&gt;=DATEVALUE("9/30/20"&amp;RIGHT(BJ$1,2)))),
IF(AND($T42&gt;=DATEVALUE("10/1/20"&amp;RIGHT(BI$1,2)),$U42&lt;=DATEVALUE("9/30/20"&amp;RIGHT(BJ$1,2))),NETWORKDAYS($T42,$U42,Holidays!$J$3:$J$937),
IF(AND($T42&lt;DATEVALUE("10/1/20"&amp;RIGHT(BI$1,2)),$U42&lt;=DATEVALUE("9/30/20"&amp;RIGHT(BJ$1,2))),NETWORKDAYS(DATEVALUE("10/1/20"&amp;RIGHT(BI$1,2)),$U42,Holidays!$J$3:$J$937),
IF($T42&lt;DATEVALUE("10/1/20"&amp;RIGHT(BI$1,2)),NETWORKDAYS(DATEVALUE("10/1/20"&amp;RIGHT(BI$1,2)),DATEVALUE("9/30/20"&amp;RIGHT(BJ$1,2)),Holidays!$J$3:$J$937),
IF($T42&gt;=DATEVALUE("10/1/20"&amp;RIGHT(BI$1,2)),NETWORKDAYS($T42,DATEVALUE("9/30/20"&amp;RIGHT(BJ$1,2)),Holidays!$J$3:$J$937),"")))),"")/(NETWORKDAYS($T42,$U42,Holidays!$J$3:$J$937)),0))</f>
        <v>0</v>
      </c>
      <c r="BK42" s="87">
        <f>IF($Q42="","",IFERROR(IF(OR(AND($T42&gt;=DATEVALUE("10/1/20"&amp;RIGHT(BJ$1,2)),$T42&lt;=DATEVALUE("9/30/20"&amp;RIGHT(BK$1,2))),AND($U42&gt;=DATEVALUE("10/1/20"&amp;RIGHT(BJ$1,2)),$U42&lt;=DATEVALUE("9/30/20"&amp;RIGHT(BK$1,2))),AND($T42&lt;=DATEVALUE("10/1/20"&amp;RIGHT(BJ$1,2)),$U42&gt;=DATEVALUE("9/30/20"&amp;RIGHT(BK$1,2)))),
IF(AND($T42&gt;=DATEVALUE("10/1/20"&amp;RIGHT(BJ$1,2)),$U42&lt;=DATEVALUE("9/30/20"&amp;RIGHT(BK$1,2))),NETWORKDAYS($T42,$U42,Holidays!$J$3:$J$937),
IF(AND($T42&lt;DATEVALUE("10/1/20"&amp;RIGHT(BJ$1,2)),$U42&lt;=DATEVALUE("9/30/20"&amp;RIGHT(BK$1,2))),NETWORKDAYS(DATEVALUE("10/1/20"&amp;RIGHT(BJ$1,2)),$U42,Holidays!$J$3:$J$937),
IF($T42&lt;DATEVALUE("10/1/20"&amp;RIGHT(BJ$1,2)),NETWORKDAYS(DATEVALUE("10/1/20"&amp;RIGHT(BJ$1,2)),DATEVALUE("9/30/20"&amp;RIGHT(BK$1,2)),Holidays!$J$3:$J$937),
IF($T42&gt;=DATEVALUE("10/1/20"&amp;RIGHT(BJ$1,2)),NETWORKDAYS($T42,DATEVALUE("9/30/20"&amp;RIGHT(BK$1,2)),Holidays!$J$3:$J$937),"")))),"")/(NETWORKDAYS($T42,$U42,Holidays!$J$3:$J$937)),0))</f>
        <v>0</v>
      </c>
      <c r="BL42" s="87">
        <f>IF($Q42="","",IFERROR(IF(OR(AND($T42&gt;=DATEVALUE("10/1/20"&amp;RIGHT(BK$1,2)),$T42&lt;=DATEVALUE("9/30/20"&amp;RIGHT(BL$1,2))),AND($U42&gt;=DATEVALUE("10/1/20"&amp;RIGHT(BK$1,2)),$U42&lt;=DATEVALUE("9/30/20"&amp;RIGHT(BL$1,2))),AND($T42&lt;=DATEVALUE("10/1/20"&amp;RIGHT(BK$1,2)),$U42&gt;=DATEVALUE("9/30/20"&amp;RIGHT(BL$1,2)))),
IF(AND($T42&gt;=DATEVALUE("10/1/20"&amp;RIGHT(BK$1,2)),$U42&lt;=DATEVALUE("9/30/20"&amp;RIGHT(BL$1,2))),NETWORKDAYS($T42,$U42,Holidays!$J$3:$J$937),
IF(AND($T42&lt;DATEVALUE("10/1/20"&amp;RIGHT(BK$1,2)),$U42&lt;=DATEVALUE("9/30/20"&amp;RIGHT(BL$1,2))),NETWORKDAYS(DATEVALUE("10/1/20"&amp;RIGHT(BK$1,2)),$U42,Holidays!$J$3:$J$937),
IF($T42&lt;DATEVALUE("10/1/20"&amp;RIGHT(BK$1,2)),NETWORKDAYS(DATEVALUE("10/1/20"&amp;RIGHT(BK$1,2)),DATEVALUE("9/30/20"&amp;RIGHT(BL$1,2)),Holidays!$J$3:$J$937),
IF($T42&gt;=DATEVALUE("10/1/20"&amp;RIGHT(BK$1,2)),NETWORKDAYS($T42,DATEVALUE("9/30/20"&amp;RIGHT(BL$1,2)),Holidays!$J$3:$J$937),"")))),"")/(NETWORKDAYS($T42,$U42,Holidays!$J$3:$J$937)),0))</f>
        <v>0</v>
      </c>
      <c r="BM42" s="87">
        <f>IF($Q42="","",IFERROR(IF(OR(AND($T42&gt;=DATEVALUE("10/1/20"&amp;RIGHT(BL$1,2)),$T42&lt;=DATEVALUE("9/30/20"&amp;RIGHT(BM$1,2))),AND($U42&gt;=DATEVALUE("10/1/20"&amp;RIGHT(BL$1,2)),$U42&lt;=DATEVALUE("9/30/20"&amp;RIGHT(BM$1,2))),AND($T42&lt;=DATEVALUE("10/1/20"&amp;RIGHT(BL$1,2)),$U42&gt;=DATEVALUE("9/30/20"&amp;RIGHT(BM$1,2)))),
IF(AND($T42&gt;=DATEVALUE("10/1/20"&amp;RIGHT(BL$1,2)),$U42&lt;=DATEVALUE("9/30/20"&amp;RIGHT(BM$1,2))),NETWORKDAYS($T42,$U42,Holidays!$J$3:$J$937),
IF(AND($T42&lt;DATEVALUE("10/1/20"&amp;RIGHT(BL$1,2)),$U42&lt;=DATEVALUE("9/30/20"&amp;RIGHT(BM$1,2))),NETWORKDAYS(DATEVALUE("10/1/20"&amp;RIGHT(BL$1,2)),$U42,Holidays!$J$3:$J$937),
IF($T42&lt;DATEVALUE("10/1/20"&amp;RIGHT(BL$1,2)),NETWORKDAYS(DATEVALUE("10/1/20"&amp;RIGHT(BL$1,2)),DATEVALUE("9/30/20"&amp;RIGHT(BM$1,2)),Holidays!$J$3:$J$937),
IF($T42&gt;=DATEVALUE("10/1/20"&amp;RIGHT(BL$1,2)),NETWORKDAYS($T42,DATEVALUE("9/30/20"&amp;RIGHT(BM$1,2)),Holidays!$J$3:$J$937),"")))),"")/(NETWORKDAYS($T42,$U42,Holidays!$J$3:$J$937)),0))</f>
        <v>0</v>
      </c>
      <c r="BN42" s="87">
        <f>IF($Q42="","",IFERROR(IF(OR(AND($T42&gt;=DATEVALUE("10/1/20"&amp;RIGHT(BM$1,2)),$T42&lt;=DATEVALUE("9/30/20"&amp;RIGHT(BN$1,2))),AND($U42&gt;=DATEVALUE("10/1/20"&amp;RIGHT(BM$1,2)),$U42&lt;=DATEVALUE("9/30/20"&amp;RIGHT(BN$1,2))),AND($T42&lt;=DATEVALUE("10/1/20"&amp;RIGHT(BM$1,2)),$U42&gt;=DATEVALUE("9/30/20"&amp;RIGHT(BN$1,2)))),
IF(AND($T42&gt;=DATEVALUE("10/1/20"&amp;RIGHT(BM$1,2)),$U42&lt;=DATEVALUE("9/30/20"&amp;RIGHT(BN$1,2))),NETWORKDAYS($T42,$U42,Holidays!$J$3:$J$937),
IF(AND($T42&lt;DATEVALUE("10/1/20"&amp;RIGHT(BM$1,2)),$U42&lt;=DATEVALUE("9/30/20"&amp;RIGHT(BN$1,2))),NETWORKDAYS(DATEVALUE("10/1/20"&amp;RIGHT(BM$1,2)),$U42,Holidays!$J$3:$J$937),
IF($T42&lt;DATEVALUE("10/1/20"&amp;RIGHT(BM$1,2)),NETWORKDAYS(DATEVALUE("10/1/20"&amp;RIGHT(BM$1,2)),DATEVALUE("9/30/20"&amp;RIGHT(BN$1,2)),Holidays!$J$3:$J$937),
IF($T42&gt;=DATEVALUE("10/1/20"&amp;RIGHT(BM$1,2)),NETWORKDAYS($T42,DATEVALUE("9/30/20"&amp;RIGHT(BN$1,2)),Holidays!$J$3:$J$937),"")))),"")/(NETWORKDAYS($T42,$U42,Holidays!$J$3:$J$937)),0))</f>
        <v>0</v>
      </c>
      <c r="BO42" s="87">
        <f>IF($Q42="","",IFERROR(IF(OR(AND($T42&gt;=DATEVALUE("10/1/20"&amp;RIGHT(BN$1,2)),$T42&lt;=DATEVALUE("9/30/20"&amp;RIGHT(BO$1,2))),AND($U42&gt;=DATEVALUE("10/1/20"&amp;RIGHT(BN$1,2)),$U42&lt;=DATEVALUE("9/30/20"&amp;RIGHT(BO$1,2))),AND($T42&lt;=DATEVALUE("10/1/20"&amp;RIGHT(BN$1,2)),$U42&gt;=DATEVALUE("9/30/20"&amp;RIGHT(BO$1,2)))),
IF(AND($T42&gt;=DATEVALUE("10/1/20"&amp;RIGHT(BN$1,2)),$U42&lt;=DATEVALUE("9/30/20"&amp;RIGHT(BO$1,2))),NETWORKDAYS($T42,$U42,Holidays!$J$3:$J$937),
IF(AND($T42&lt;DATEVALUE("10/1/20"&amp;RIGHT(BN$1,2)),$U42&lt;=DATEVALUE("9/30/20"&amp;RIGHT(BO$1,2))),NETWORKDAYS(DATEVALUE("10/1/20"&amp;RIGHT(BN$1,2)),$U42,Holidays!$J$3:$J$937),
IF($T42&lt;DATEVALUE("10/1/20"&amp;RIGHT(BN$1,2)),NETWORKDAYS(DATEVALUE("10/1/20"&amp;RIGHT(BN$1,2)),DATEVALUE("9/30/20"&amp;RIGHT(BO$1,2)),Holidays!$J$3:$J$937),
IF($T42&gt;=DATEVALUE("10/1/20"&amp;RIGHT(BN$1,2)),NETWORKDAYS($T42,DATEVALUE("9/30/20"&amp;RIGHT(BO$1,2)),Holidays!$J$3:$J$937),"")))),"")/(NETWORKDAYS($T42,$U42,Holidays!$J$3:$J$937)),0))</f>
        <v>0</v>
      </c>
      <c r="BP42" s="87">
        <f>IF($Q42="","",IFERROR(IF(OR(AND($T42&gt;=DATEVALUE("10/1/20"&amp;RIGHT(BO$1,2)),$T42&lt;=DATEVALUE("9/30/20"&amp;RIGHT(BP$1,2))),AND($U42&gt;=DATEVALUE("10/1/20"&amp;RIGHT(BO$1,2)),$U42&lt;=DATEVALUE("9/30/20"&amp;RIGHT(BP$1,2))),AND($T42&lt;=DATEVALUE("10/1/20"&amp;RIGHT(BO$1,2)),$U42&gt;=DATEVALUE("9/30/20"&amp;RIGHT(BP$1,2)))),
IF(AND($T42&gt;=DATEVALUE("10/1/20"&amp;RIGHT(BO$1,2)),$U42&lt;=DATEVALUE("9/30/20"&amp;RIGHT(BP$1,2))),NETWORKDAYS($T42,$U42,Holidays!$J$3:$J$937),
IF(AND($T42&lt;DATEVALUE("10/1/20"&amp;RIGHT(BO$1,2)),$U42&lt;=DATEVALUE("9/30/20"&amp;RIGHT(BP$1,2))),NETWORKDAYS(DATEVALUE("10/1/20"&amp;RIGHT(BO$1,2)),$U42,Holidays!$J$3:$J$937),
IF($T42&lt;DATEVALUE("10/1/20"&amp;RIGHT(BO$1,2)),NETWORKDAYS(DATEVALUE("10/1/20"&amp;RIGHT(BO$1,2)),DATEVALUE("9/30/20"&amp;RIGHT(BP$1,2)),Holidays!$J$3:$J$937),
IF($T42&gt;=DATEVALUE("10/1/20"&amp;RIGHT(BO$1,2)),NETWORKDAYS($T42,DATEVALUE("9/30/20"&amp;RIGHT(BP$1,2)),Holidays!$J$3:$J$937),"")))),"")/(NETWORKDAYS($T42,$U42,Holidays!$J$3:$J$937)),0))</f>
        <v>0</v>
      </c>
      <c r="BQ42" s="87">
        <f>IF($Q42="","",IFERROR(IF(OR(AND($T42&gt;=DATEVALUE("10/1/20"&amp;RIGHT(BP$1,2)),$T42&lt;=DATEVALUE("9/30/20"&amp;RIGHT(BQ$1,2))),AND($U42&gt;=DATEVALUE("10/1/20"&amp;RIGHT(BP$1,2)),$U42&lt;=DATEVALUE("9/30/20"&amp;RIGHT(BQ$1,2))),AND($T42&lt;=DATEVALUE("10/1/20"&amp;RIGHT(BP$1,2)),$U42&gt;=DATEVALUE("9/30/20"&amp;RIGHT(BQ$1,2)))),
IF(AND($T42&gt;=DATEVALUE("10/1/20"&amp;RIGHT(BP$1,2)),$U42&lt;=DATEVALUE("9/30/20"&amp;RIGHT(BQ$1,2))),NETWORKDAYS($T42,$U42,Holidays!$J$3:$J$937),
IF(AND($T42&lt;DATEVALUE("10/1/20"&amp;RIGHT(BP$1,2)),$U42&lt;=DATEVALUE("9/30/20"&amp;RIGHT(BQ$1,2))),NETWORKDAYS(DATEVALUE("10/1/20"&amp;RIGHT(BP$1,2)),$U42,Holidays!$J$3:$J$937),
IF($T42&lt;DATEVALUE("10/1/20"&amp;RIGHT(BP$1,2)),NETWORKDAYS(DATEVALUE("10/1/20"&amp;RIGHT(BP$1,2)),DATEVALUE("9/30/20"&amp;RIGHT(BQ$1,2)),Holidays!$J$3:$J$937),
IF($T42&gt;=DATEVALUE("10/1/20"&amp;RIGHT(BP$1,2)),NETWORKDAYS($T42,DATEVALUE("9/30/20"&amp;RIGHT(BQ$1,2)),Holidays!$J$3:$J$937),"")))),"")/(NETWORKDAYS($T42,$U42,Holidays!$J$3:$J$937)),0))</f>
        <v>0</v>
      </c>
      <c r="BR42" s="87">
        <f>IF($Q42="","",IFERROR(IF(OR(AND($T42&gt;=DATEVALUE("10/1/20"&amp;RIGHT(BQ$1,2)),$T42&lt;=DATEVALUE("9/30/20"&amp;RIGHT(BR$1,2))),AND($U42&gt;=DATEVALUE("10/1/20"&amp;RIGHT(BQ$1,2)),$U42&lt;=DATEVALUE("9/30/20"&amp;RIGHT(BR$1,2))),AND($T42&lt;=DATEVALUE("10/1/20"&amp;RIGHT(BQ$1,2)),$U42&gt;=DATEVALUE("9/30/20"&amp;RIGHT(BR$1,2)))),
IF(AND($T42&gt;=DATEVALUE("10/1/20"&amp;RIGHT(BQ$1,2)),$U42&lt;=DATEVALUE("9/30/20"&amp;RIGHT(BR$1,2))),NETWORKDAYS($T42,$U42,Holidays!$J$3:$J$937),
IF(AND($T42&lt;DATEVALUE("10/1/20"&amp;RIGHT(BQ$1,2)),$U42&lt;=DATEVALUE("9/30/20"&amp;RIGHT(BR$1,2))),NETWORKDAYS(DATEVALUE("10/1/20"&amp;RIGHT(BQ$1,2)),$U42,Holidays!$J$3:$J$937),
IF($T42&lt;DATEVALUE("10/1/20"&amp;RIGHT(BQ$1,2)),NETWORKDAYS(DATEVALUE("10/1/20"&amp;RIGHT(BQ$1,2)),DATEVALUE("9/30/20"&amp;RIGHT(BR$1,2)),Holidays!$J$3:$J$937),
IF($T42&gt;=DATEVALUE("10/1/20"&amp;RIGHT(BQ$1,2)),NETWORKDAYS($T42,DATEVALUE("9/30/20"&amp;RIGHT(BR$1,2)),Holidays!$J$3:$J$937),"")))),"")/(NETWORKDAYS($T42,$U42,Holidays!$J$3:$J$937)),0))</f>
        <v>0</v>
      </c>
      <c r="BS42" s="87">
        <f>IF($Q42="","",IFERROR(IF(OR(AND($T42&gt;=DATEVALUE("10/1/20"&amp;RIGHT(BR$1,2)),$T42&lt;=DATEVALUE("9/30/20"&amp;RIGHT(BS$1,2))),AND($U42&gt;=DATEVALUE("10/1/20"&amp;RIGHT(BR$1,2)),$U42&lt;=DATEVALUE("9/30/20"&amp;RIGHT(BS$1,2))),AND($T42&lt;=DATEVALUE("10/1/20"&amp;RIGHT(BR$1,2)),$U42&gt;=DATEVALUE("9/30/20"&amp;RIGHT(BS$1,2)))),
IF(AND($T42&gt;=DATEVALUE("10/1/20"&amp;RIGHT(BR$1,2)),$U42&lt;=DATEVALUE("9/30/20"&amp;RIGHT(BS$1,2))),NETWORKDAYS($T42,$U42,Holidays!$J$3:$J$937),
IF(AND($T42&lt;DATEVALUE("10/1/20"&amp;RIGHT(BR$1,2)),$U42&lt;=DATEVALUE("9/30/20"&amp;RIGHT(BS$1,2))),NETWORKDAYS(DATEVALUE("10/1/20"&amp;RIGHT(BR$1,2)),$U42,Holidays!$J$3:$J$937),
IF($T42&lt;DATEVALUE("10/1/20"&amp;RIGHT(BR$1,2)),NETWORKDAYS(DATEVALUE("10/1/20"&amp;RIGHT(BR$1,2)),DATEVALUE("9/30/20"&amp;RIGHT(BS$1,2)),Holidays!$J$3:$J$937),
IF($T42&gt;=DATEVALUE("10/1/20"&amp;RIGHT(BR$1,2)),NETWORKDAYS($T42,DATEVALUE("9/30/20"&amp;RIGHT(BS$1,2)),Holidays!$J$3:$J$937),"")))),"")/(NETWORKDAYS($T42,$U42,Holidays!$J$3:$J$937)),0))</f>
        <v>1</v>
      </c>
      <c r="BT42" s="87">
        <f>IF($Q42="","",IFERROR(IF(OR(AND($T42&gt;=DATEVALUE("10/1/20"&amp;RIGHT(BS$1,2)),$T42&lt;=DATEVALUE("9/30/20"&amp;RIGHT(BT$1,2))),AND($U42&gt;=DATEVALUE("10/1/20"&amp;RIGHT(BS$1,2)),$U42&lt;=DATEVALUE("9/30/20"&amp;RIGHT(BT$1,2))),AND($T42&lt;=DATEVALUE("10/1/20"&amp;RIGHT(BS$1,2)),$U42&gt;=DATEVALUE("9/30/20"&amp;RIGHT(BT$1,2)))),
IF(AND($T42&gt;=DATEVALUE("10/1/20"&amp;RIGHT(BS$1,2)),$U42&lt;=DATEVALUE("9/30/20"&amp;RIGHT(BT$1,2))),NETWORKDAYS($T42,$U42,Holidays!$J$3:$J$937),
IF(AND($T42&lt;DATEVALUE("10/1/20"&amp;RIGHT(BS$1,2)),$U42&lt;=DATEVALUE("9/30/20"&amp;RIGHT(BT$1,2))),NETWORKDAYS(DATEVALUE("10/1/20"&amp;RIGHT(BS$1,2)),$U42,Holidays!$J$3:$J$937),
IF($T42&lt;DATEVALUE("10/1/20"&amp;RIGHT(BS$1,2)),NETWORKDAYS(DATEVALUE("10/1/20"&amp;RIGHT(BS$1,2)),DATEVALUE("9/30/20"&amp;RIGHT(BT$1,2)),Holidays!$J$3:$J$937),
IF($T42&gt;=DATEVALUE("10/1/20"&amp;RIGHT(BS$1,2)),NETWORKDAYS($T42,DATEVALUE("9/30/20"&amp;RIGHT(BT$1,2)),Holidays!$J$3:$J$937),"")))),"")/(NETWORKDAYS($T42,$U42,Holidays!$J$3:$J$937)),0))</f>
        <v>0</v>
      </c>
      <c r="BU42" s="87">
        <f>IF($Q42="","",IFERROR(IF(OR(AND($T42&gt;=DATEVALUE("10/1/20"&amp;RIGHT(BT$1,2)),$T42&lt;=DATEVALUE("9/30/20"&amp;RIGHT(BU$1,2))),AND($U42&gt;=DATEVALUE("10/1/20"&amp;RIGHT(BT$1,2)),$U42&lt;=DATEVALUE("9/30/20"&amp;RIGHT(BU$1,2))),AND($T42&lt;=DATEVALUE("10/1/20"&amp;RIGHT(BT$1,2)),$U42&gt;=DATEVALUE("9/30/20"&amp;RIGHT(BU$1,2)))),
IF(AND($T42&gt;=DATEVALUE("10/1/20"&amp;RIGHT(BT$1,2)),$U42&lt;=DATEVALUE("9/30/20"&amp;RIGHT(BU$1,2))),NETWORKDAYS($T42,$U42,Holidays!$J$3:$J$937),
IF(AND($T42&lt;DATEVALUE("10/1/20"&amp;RIGHT(BT$1,2)),$U42&lt;=DATEVALUE("9/30/20"&amp;RIGHT(BU$1,2))),NETWORKDAYS(DATEVALUE("10/1/20"&amp;RIGHT(BT$1,2)),$U42,Holidays!$J$3:$J$937),
IF($T42&lt;DATEVALUE("10/1/20"&amp;RIGHT(BT$1,2)),NETWORKDAYS(DATEVALUE("10/1/20"&amp;RIGHT(BT$1,2)),DATEVALUE("9/30/20"&amp;RIGHT(BU$1,2)),Holidays!$J$3:$J$937),
IF($T42&gt;=DATEVALUE("10/1/20"&amp;RIGHT(BT$1,2)),NETWORKDAYS($T42,DATEVALUE("9/30/20"&amp;RIGHT(BU$1,2)),Holidays!$J$3:$J$937),"")))),"")/(NETWORKDAYS($T42,$U42,Holidays!$J$3:$J$937)),0))</f>
        <v>0</v>
      </c>
      <c r="BV42" s="87">
        <f>IF($Q42="","",IFERROR(IF(OR(AND($T42&gt;=DATEVALUE("10/1/20"&amp;RIGHT(BU$1,2)),$T42&lt;=DATEVALUE("9/30/20"&amp;RIGHT(BV$1,2))),AND($U42&gt;=DATEVALUE("10/1/20"&amp;RIGHT(BU$1,2)),$U42&lt;=DATEVALUE("9/30/20"&amp;RIGHT(BV$1,2))),AND($T42&lt;=DATEVALUE("10/1/20"&amp;RIGHT(BU$1,2)),$U42&gt;=DATEVALUE("9/30/20"&amp;RIGHT(BV$1,2)))),
IF(AND($T42&gt;=DATEVALUE("10/1/20"&amp;RIGHT(BU$1,2)),$U42&lt;=DATEVALUE("9/30/20"&amp;RIGHT(BV$1,2))),NETWORKDAYS($T42,$U42,Holidays!$J$3:$J$937),
IF(AND($T42&lt;DATEVALUE("10/1/20"&amp;RIGHT(BU$1,2)),$U42&lt;=DATEVALUE("9/30/20"&amp;RIGHT(BV$1,2))),NETWORKDAYS(DATEVALUE("10/1/20"&amp;RIGHT(BU$1,2)),$U42,Holidays!$J$3:$J$937),
IF($T42&lt;DATEVALUE("10/1/20"&amp;RIGHT(BU$1,2)),NETWORKDAYS(DATEVALUE("10/1/20"&amp;RIGHT(BU$1,2)),DATEVALUE("9/30/20"&amp;RIGHT(BV$1,2)),Holidays!$J$3:$J$937),
IF($T42&gt;=DATEVALUE("10/1/20"&amp;RIGHT(BU$1,2)),NETWORKDAYS($T42,DATEVALUE("9/30/20"&amp;RIGHT(BV$1,2)),Holidays!$J$3:$J$937),"")))),"")/(NETWORKDAYS($T42,$U42,Holidays!$J$3:$J$937)),0))</f>
        <v>0</v>
      </c>
      <c r="BW42" s="87">
        <f>IF($Q42="","",IFERROR(IF(OR(AND($T42&gt;=DATEVALUE("10/1/20"&amp;RIGHT(BV$1,2)),$T42&lt;=DATEVALUE("9/30/20"&amp;RIGHT(BW$1,2))),AND($U42&gt;=DATEVALUE("10/1/20"&amp;RIGHT(BV$1,2)),$U42&lt;=DATEVALUE("9/30/20"&amp;RIGHT(BW$1,2))),AND($T42&lt;=DATEVALUE("10/1/20"&amp;RIGHT(BV$1,2)),$U42&gt;=DATEVALUE("9/30/20"&amp;RIGHT(BW$1,2)))),
IF(AND($T42&gt;=DATEVALUE("10/1/20"&amp;RIGHT(BV$1,2)),$U42&lt;=DATEVALUE("9/30/20"&amp;RIGHT(BW$1,2))),NETWORKDAYS($T42,$U42,Holidays!$J$3:$J$937),
IF(AND($T42&lt;DATEVALUE("10/1/20"&amp;RIGHT(BV$1,2)),$U42&lt;=DATEVALUE("9/30/20"&amp;RIGHT(BW$1,2))),NETWORKDAYS(DATEVALUE("10/1/20"&amp;RIGHT(BV$1,2)),$U42,Holidays!$J$3:$J$937),
IF($T42&lt;DATEVALUE("10/1/20"&amp;RIGHT(BV$1,2)),NETWORKDAYS(DATEVALUE("10/1/20"&amp;RIGHT(BV$1,2)),DATEVALUE("9/30/20"&amp;RIGHT(BW$1,2)),Holidays!$J$3:$J$937),
IF($T42&gt;=DATEVALUE("10/1/20"&amp;RIGHT(BV$1,2)),NETWORKDAYS($T42,DATEVALUE("9/30/20"&amp;RIGHT(BW$1,2)),Holidays!$J$3:$J$937),"")))),"")/(NETWORKDAYS($T42,$U42,Holidays!$J$3:$J$937)),0))</f>
        <v>0</v>
      </c>
      <c r="BX42" s="87">
        <f>IF($Q42="","",IFERROR(IF(OR(AND($T42&gt;=DATEVALUE("10/1/20"&amp;RIGHT(BW$1,2)),$T42&lt;=DATEVALUE("9/30/20"&amp;RIGHT(BX$1,2))),AND($U42&gt;=DATEVALUE("10/1/20"&amp;RIGHT(BW$1,2)),$U42&lt;=DATEVALUE("9/30/20"&amp;RIGHT(BX$1,2))),AND($T42&lt;=DATEVALUE("10/1/20"&amp;RIGHT(BW$1,2)),$U42&gt;=DATEVALUE("9/30/20"&amp;RIGHT(BX$1,2)))),
IF(AND($T42&gt;=DATEVALUE("10/1/20"&amp;RIGHT(BW$1,2)),$U42&lt;=DATEVALUE("9/30/20"&amp;RIGHT(BX$1,2))),NETWORKDAYS($T42,$U42,Holidays!$J$3:$J$937),
IF(AND($T42&lt;DATEVALUE("10/1/20"&amp;RIGHT(BW$1,2)),$U42&lt;=DATEVALUE("9/30/20"&amp;RIGHT(BX$1,2))),NETWORKDAYS(DATEVALUE("10/1/20"&amp;RIGHT(BW$1,2)),$U42,Holidays!$J$3:$J$937),
IF($T42&lt;DATEVALUE("10/1/20"&amp;RIGHT(BW$1,2)),NETWORKDAYS(DATEVALUE("10/1/20"&amp;RIGHT(BW$1,2)),DATEVALUE("9/30/20"&amp;RIGHT(BX$1,2)),Holidays!$J$3:$J$937),
IF($T42&gt;=DATEVALUE("10/1/20"&amp;RIGHT(BW$1,2)),NETWORKDAYS($T42,DATEVALUE("9/30/20"&amp;RIGHT(BX$1,2)),Holidays!$J$3:$J$937),"")))),"")/(NETWORKDAYS($T42,$U42,Holidays!$J$3:$J$937)),0))</f>
        <v>0</v>
      </c>
      <c r="BY42" s="87">
        <f>IF($Q42="","",IFERROR(IF(OR(AND($T42&gt;=DATEVALUE("10/1/20"&amp;RIGHT(BX$1,2)),$T42&lt;=DATEVALUE("9/30/20"&amp;RIGHT(BY$1,2))),AND($U42&gt;=DATEVALUE("10/1/20"&amp;RIGHT(BX$1,2)),$U42&lt;=DATEVALUE("9/30/20"&amp;RIGHT(BY$1,2))),AND($T42&lt;=DATEVALUE("10/1/20"&amp;RIGHT(BX$1,2)),$U42&gt;=DATEVALUE("9/30/20"&amp;RIGHT(BY$1,2)))),
IF(AND($T42&gt;=DATEVALUE("10/1/20"&amp;RIGHT(BX$1,2)),$U42&lt;=DATEVALUE("9/30/20"&amp;RIGHT(BY$1,2))),NETWORKDAYS($T42,$U42,Holidays!$J$3:$J$937),
IF(AND($T42&lt;DATEVALUE("10/1/20"&amp;RIGHT(BX$1,2)),$U42&lt;=DATEVALUE("9/30/20"&amp;RIGHT(BY$1,2))),NETWORKDAYS(DATEVALUE("10/1/20"&amp;RIGHT(BX$1,2)),$U42,Holidays!$J$3:$J$937),
IF($T42&lt;DATEVALUE("10/1/20"&amp;RIGHT(BX$1,2)),NETWORKDAYS(DATEVALUE("10/1/20"&amp;RIGHT(BX$1,2)),DATEVALUE("9/30/20"&amp;RIGHT(BY$1,2)),Holidays!$J$3:$J$937),
IF($T42&gt;=DATEVALUE("10/1/20"&amp;RIGHT(BX$1,2)),NETWORKDAYS($T42,DATEVALUE("9/30/20"&amp;RIGHT(BY$1,2)),Holidays!$J$3:$J$937),"")))),"")/(NETWORKDAYS($T42,$U42,Holidays!$J$3:$J$937)),0))</f>
        <v>0</v>
      </c>
      <c r="BZ42" s="87">
        <f>IF($Q42="","",IFERROR(IF(OR(AND($T42&gt;=DATEVALUE("10/1/20"&amp;RIGHT(BY$1,2)),$T42&lt;=DATEVALUE("9/30/20"&amp;RIGHT(BZ$1,2))),AND($U42&gt;=DATEVALUE("10/1/20"&amp;RIGHT(BY$1,2)),$U42&lt;=DATEVALUE("9/30/20"&amp;RIGHT(BZ$1,2))),AND($T42&lt;=DATEVALUE("10/1/20"&amp;RIGHT(BY$1,2)),$U42&gt;=DATEVALUE("9/30/20"&amp;RIGHT(BZ$1,2)))),
IF(AND($T42&gt;=DATEVALUE("10/1/20"&amp;RIGHT(BY$1,2)),$U42&lt;=DATEVALUE("9/30/20"&amp;RIGHT(BZ$1,2))),NETWORKDAYS($T42,$U42,Holidays!$J$3:$J$937),
IF(AND($T42&lt;DATEVALUE("10/1/20"&amp;RIGHT(BY$1,2)),$U42&lt;=DATEVALUE("9/30/20"&amp;RIGHT(BZ$1,2))),NETWORKDAYS(DATEVALUE("10/1/20"&amp;RIGHT(BY$1,2)),$U42,Holidays!$J$3:$J$937),
IF($T42&lt;DATEVALUE("10/1/20"&amp;RIGHT(BY$1,2)),NETWORKDAYS(DATEVALUE("10/1/20"&amp;RIGHT(BY$1,2)),DATEVALUE("9/30/20"&amp;RIGHT(BZ$1,2)),Holidays!$J$3:$J$937),
IF($T42&gt;=DATEVALUE("10/1/20"&amp;RIGHT(BY$1,2)),NETWORKDAYS($T42,DATEVALUE("9/30/20"&amp;RIGHT(BZ$1,2)),Holidays!$J$3:$J$937),"")))),"")/(NETWORKDAYS($T42,$U42,Holidays!$J$3:$J$937)),0))</f>
        <v>0</v>
      </c>
      <c r="CA42" s="87">
        <f>IF($Q42="","",IFERROR(IF(OR(AND($T42&gt;=DATEVALUE("10/1/20"&amp;RIGHT(BZ$1,2)),$T42&lt;=DATEVALUE("9/30/20"&amp;RIGHT(CA$1,2))),AND($U42&gt;=DATEVALUE("10/1/20"&amp;RIGHT(BZ$1,2)),$U42&lt;=DATEVALUE("9/30/20"&amp;RIGHT(CA$1,2))),AND($T42&lt;=DATEVALUE("10/1/20"&amp;RIGHT(BZ$1,2)),$U42&gt;=DATEVALUE("9/30/20"&amp;RIGHT(CA$1,2)))),
IF(AND($T42&gt;=DATEVALUE("10/1/20"&amp;RIGHT(BZ$1,2)),$U42&lt;=DATEVALUE("9/30/20"&amp;RIGHT(CA$1,2))),NETWORKDAYS($T42,$U42,Holidays!$J$3:$J$937),
IF(AND($T42&lt;DATEVALUE("10/1/20"&amp;RIGHT(BZ$1,2)),$U42&lt;=DATEVALUE("9/30/20"&amp;RIGHT(CA$1,2))),NETWORKDAYS(DATEVALUE("10/1/20"&amp;RIGHT(BZ$1,2)),$U42,Holidays!$J$3:$J$937),
IF($T42&lt;DATEVALUE("10/1/20"&amp;RIGHT(BZ$1,2)),NETWORKDAYS(DATEVALUE("10/1/20"&amp;RIGHT(BZ$1,2)),DATEVALUE("9/30/20"&amp;RIGHT(CA$1,2)),Holidays!$J$3:$J$937),
IF($T42&gt;=DATEVALUE("10/1/20"&amp;RIGHT(BZ$1,2)),NETWORKDAYS($T42,DATEVALUE("9/30/20"&amp;RIGHT(CA$1,2)),Holidays!$J$3:$J$937),"")))),"")/(NETWORKDAYS($T42,$U42,Holidays!$J$3:$J$937)),0))</f>
        <v>0</v>
      </c>
      <c r="CB42" s="87">
        <f>IF($Q42="","",IFERROR(IF(OR(AND($T42&gt;=DATEVALUE("10/1/20"&amp;RIGHT(CA$1,2)),$T42&lt;=DATEVALUE("9/30/20"&amp;RIGHT(CB$1,2))),AND($U42&gt;=DATEVALUE("10/1/20"&amp;RIGHT(CA$1,2)),$U42&lt;=DATEVALUE("9/30/20"&amp;RIGHT(CB$1,2))),AND($T42&lt;=DATEVALUE("10/1/20"&amp;RIGHT(CA$1,2)),$U42&gt;=DATEVALUE("9/30/20"&amp;RIGHT(CB$1,2)))),
IF(AND($T42&gt;=DATEVALUE("10/1/20"&amp;RIGHT(CA$1,2)),$U42&lt;=DATEVALUE("9/30/20"&amp;RIGHT(CB$1,2))),NETWORKDAYS($T42,$U42,Holidays!$J$3:$J$937),
IF(AND($T42&lt;DATEVALUE("10/1/20"&amp;RIGHT(CA$1,2)),$U42&lt;=DATEVALUE("9/30/20"&amp;RIGHT(CB$1,2))),NETWORKDAYS(DATEVALUE("10/1/20"&amp;RIGHT(CA$1,2)),$U42,Holidays!$J$3:$J$937),
IF($T42&lt;DATEVALUE("10/1/20"&amp;RIGHT(CA$1,2)),NETWORKDAYS(DATEVALUE("10/1/20"&amp;RIGHT(CA$1,2)),DATEVALUE("9/30/20"&amp;RIGHT(CB$1,2)),Holidays!$J$3:$J$937),
IF($T42&gt;=DATEVALUE("10/1/20"&amp;RIGHT(CA$1,2)),NETWORKDAYS($T42,DATEVALUE("9/30/20"&amp;RIGHT(CB$1,2)),Holidays!$J$3:$J$937),"")))),"")/(NETWORKDAYS($T42,$U42,Holidays!$J$3:$J$937)),0))</f>
        <v>0</v>
      </c>
    </row>
    <row r="43" spans="1:80">
      <c r="A43" s="78" t="s">
        <v>262</v>
      </c>
      <c r="B43" s="79" t="s">
        <v>117</v>
      </c>
      <c r="C43" s="87" t="s">
        <v>187</v>
      </c>
      <c r="D43" s="87" t="s">
        <v>176</v>
      </c>
      <c r="E43" s="87">
        <v>1536</v>
      </c>
      <c r="F43" s="129">
        <v>31</v>
      </c>
      <c r="G43" s="87" t="s">
        <v>122</v>
      </c>
      <c r="H43" s="108"/>
      <c r="I43" s="87" t="s">
        <v>140</v>
      </c>
      <c r="J43" s="87" t="s">
        <v>124</v>
      </c>
      <c r="K43" s="108">
        <v>0</v>
      </c>
      <c r="L43" s="82">
        <f t="shared" si="4"/>
        <v>100</v>
      </c>
      <c r="M43" s="110">
        <f t="shared" si="5"/>
        <v>47616</v>
      </c>
      <c r="N43" s="111">
        <f t="shared" si="22"/>
        <v>0</v>
      </c>
      <c r="O43" s="110">
        <f t="shared" si="6"/>
        <v>0</v>
      </c>
      <c r="P43" s="110">
        <f t="shared" si="0"/>
        <v>47616</v>
      </c>
      <c r="Q43" s="108">
        <v>60</v>
      </c>
      <c r="R43" s="130">
        <f t="shared" si="7"/>
        <v>5.0191780821917806</v>
      </c>
      <c r="S43" s="107">
        <v>45938</v>
      </c>
      <c r="T43" s="83">
        <f>IF(NOT(Q43=""),IF(NOT($S43=""),$S43,#REF!),"")</f>
        <v>45938</v>
      </c>
      <c r="U43" s="83">
        <f t="shared" si="8"/>
        <v>45998</v>
      </c>
      <c r="V43" s="83">
        <f t="shared" si="11"/>
        <v>46022</v>
      </c>
      <c r="W43" s="83">
        <f t="shared" si="23"/>
        <v>46029</v>
      </c>
      <c r="X43" s="84">
        <f t="shared" si="9"/>
        <v>47616</v>
      </c>
      <c r="Y43" s="84">
        <f t="shared" ref="Y43:Y85" si="24">X43*(0.035*R43)+X43</f>
        <v>55980.761424657539</v>
      </c>
      <c r="AF43" s="87" t="s">
        <v>142</v>
      </c>
      <c r="AG43" s="87" t="s">
        <v>143</v>
      </c>
      <c r="AH43" s="103">
        <v>45341</v>
      </c>
      <c r="AL43" s="87">
        <f t="shared" ca="1" si="1"/>
        <v>0</v>
      </c>
      <c r="AN43" s="87">
        <f t="shared" ca="1" si="20"/>
        <v>0</v>
      </c>
      <c r="AO43" s="87">
        <f t="shared" ca="1" si="20"/>
        <v>0</v>
      </c>
      <c r="AP43" s="87">
        <f t="shared" ca="1" si="20"/>
        <v>0</v>
      </c>
      <c r="AQ43" s="87">
        <f t="shared" ca="1" si="20"/>
        <v>0</v>
      </c>
      <c r="AR43" s="87">
        <f t="shared" ca="1" si="20"/>
        <v>0</v>
      </c>
      <c r="AS43" s="87">
        <f t="shared" ca="1" si="20"/>
        <v>0</v>
      </c>
      <c r="AT43" s="87">
        <f t="shared" ca="1" si="20"/>
        <v>0</v>
      </c>
      <c r="AU43" s="87">
        <f t="shared" ca="1" si="20"/>
        <v>0</v>
      </c>
      <c r="AV43" s="87">
        <f t="shared" ca="1" si="20"/>
        <v>0</v>
      </c>
      <c r="AW43" s="87">
        <f t="shared" ca="1" si="20"/>
        <v>0</v>
      </c>
      <c r="AX43" s="87">
        <f t="shared" ca="1" si="21"/>
        <v>0</v>
      </c>
      <c r="AY43" s="87">
        <f t="shared" ca="1" si="21"/>
        <v>0</v>
      </c>
      <c r="AZ43" s="87">
        <f t="shared" ca="1" si="21"/>
        <v>0</v>
      </c>
      <c r="BA43" s="87">
        <f t="shared" ca="1" si="21"/>
        <v>0</v>
      </c>
      <c r="BB43" s="87">
        <f t="shared" ca="1" si="21"/>
        <v>0</v>
      </c>
      <c r="BC43" s="87">
        <f t="shared" ca="1" si="21"/>
        <v>0</v>
      </c>
      <c r="BD43" s="87">
        <f t="shared" ca="1" si="21"/>
        <v>0</v>
      </c>
      <c r="BE43" s="87">
        <f t="shared" ca="1" si="21"/>
        <v>0</v>
      </c>
      <c r="BF43" s="87">
        <f t="shared" ca="1" si="21"/>
        <v>0</v>
      </c>
      <c r="BG43" s="87">
        <f t="shared" ca="1" si="21"/>
        <v>0</v>
      </c>
      <c r="BI43" s="87">
        <f>IF($Q43="","",IFERROR(IF(OR(AND($T43&gt;=DATEVALUE("10/1/20"&amp;RIGHT(BH$1,2)),$T43&lt;=DATEVALUE("9/30/20"&amp;RIGHT(BI$1,2))),AND($U43&gt;=DATEVALUE("10/1/20"&amp;RIGHT(BH$1,2)),$U43&lt;=DATEVALUE("9/30/20"&amp;RIGHT(BI$1,2))),AND($T43&lt;=DATEVALUE("10/1/20"&amp;RIGHT(BH$1,2)),$U43&gt;=DATEVALUE("9/30/20"&amp;RIGHT(BI$1,2)))),
IF(AND($T43&gt;=DATEVALUE("10/1/20"&amp;RIGHT(BH$1,2)),$U43&lt;=DATEVALUE("9/30/20"&amp;RIGHT(BI$1,2))),NETWORKDAYS($T43,$U43,Holidays!$J$3:$J$937),
IF(AND($T43&lt;DATEVALUE("10/1/20"&amp;RIGHT(BH$1,2)),$U43&lt;=DATEVALUE("9/30/20"&amp;RIGHT(BI$1,2))),NETWORKDAYS(DATEVALUE("10/1/20"&amp;RIGHT(BH$1,2)),$U43,Holidays!$J$3:$J$937),
IF($T43&lt;DATEVALUE("10/1/20"&amp;RIGHT(BH$1,2)),NETWORKDAYS(DATEVALUE("10/1/20"&amp;RIGHT(BH$1,2)),DATEVALUE("9/30/20"&amp;RIGHT(BI$1,2)),Holidays!$J$3:$J$937),
IF($T43&gt;=DATEVALUE("10/1/20"&amp;RIGHT(BH$1,2)),NETWORKDAYS($T43,DATEVALUE("9/30/20"&amp;RIGHT(BI$1,2)),Holidays!$J$3:$J$937),"")))),"")/(NETWORKDAYS($T43,$U43,Holidays!$J$3:$J$937)),0))</f>
        <v>0</v>
      </c>
      <c r="BJ43" s="87">
        <f>IF($Q43="","",IFERROR(IF(OR(AND($T43&gt;=DATEVALUE("10/1/20"&amp;RIGHT(BI$1,2)),$T43&lt;=DATEVALUE("9/30/20"&amp;RIGHT(BJ$1,2))),AND($U43&gt;=DATEVALUE("10/1/20"&amp;RIGHT(BI$1,2)),$U43&lt;=DATEVALUE("9/30/20"&amp;RIGHT(BJ$1,2))),AND($T43&lt;=DATEVALUE("10/1/20"&amp;RIGHT(BI$1,2)),$U43&gt;=DATEVALUE("9/30/20"&amp;RIGHT(BJ$1,2)))),
IF(AND($T43&gt;=DATEVALUE("10/1/20"&amp;RIGHT(BI$1,2)),$U43&lt;=DATEVALUE("9/30/20"&amp;RIGHT(BJ$1,2))),NETWORKDAYS($T43,$U43,Holidays!$J$3:$J$937),
IF(AND($T43&lt;DATEVALUE("10/1/20"&amp;RIGHT(BI$1,2)),$U43&lt;=DATEVALUE("9/30/20"&amp;RIGHT(BJ$1,2))),NETWORKDAYS(DATEVALUE("10/1/20"&amp;RIGHT(BI$1,2)),$U43,Holidays!$J$3:$J$937),
IF($T43&lt;DATEVALUE("10/1/20"&amp;RIGHT(BI$1,2)),NETWORKDAYS(DATEVALUE("10/1/20"&amp;RIGHT(BI$1,2)),DATEVALUE("9/30/20"&amp;RIGHT(BJ$1,2)),Holidays!$J$3:$J$937),
IF($T43&gt;=DATEVALUE("10/1/20"&amp;RIGHT(BI$1,2)),NETWORKDAYS($T43,DATEVALUE("9/30/20"&amp;RIGHT(BJ$1,2)),Holidays!$J$3:$J$937),"")))),"")/(NETWORKDAYS($T43,$U43,Holidays!$J$3:$J$937)),0))</f>
        <v>0</v>
      </c>
      <c r="BK43" s="87">
        <f>IF($Q43="","",IFERROR(IF(OR(AND($T43&gt;=DATEVALUE("10/1/20"&amp;RIGHT(BJ$1,2)),$T43&lt;=DATEVALUE("9/30/20"&amp;RIGHT(BK$1,2))),AND($U43&gt;=DATEVALUE("10/1/20"&amp;RIGHT(BJ$1,2)),$U43&lt;=DATEVALUE("9/30/20"&amp;RIGHT(BK$1,2))),AND($T43&lt;=DATEVALUE("10/1/20"&amp;RIGHT(BJ$1,2)),$U43&gt;=DATEVALUE("9/30/20"&amp;RIGHT(BK$1,2)))),
IF(AND($T43&gt;=DATEVALUE("10/1/20"&amp;RIGHT(BJ$1,2)),$U43&lt;=DATEVALUE("9/30/20"&amp;RIGHT(BK$1,2))),NETWORKDAYS($T43,$U43,Holidays!$J$3:$J$937),
IF(AND($T43&lt;DATEVALUE("10/1/20"&amp;RIGHT(BJ$1,2)),$U43&lt;=DATEVALUE("9/30/20"&amp;RIGHT(BK$1,2))),NETWORKDAYS(DATEVALUE("10/1/20"&amp;RIGHT(BJ$1,2)),$U43,Holidays!$J$3:$J$937),
IF($T43&lt;DATEVALUE("10/1/20"&amp;RIGHT(BJ$1,2)),NETWORKDAYS(DATEVALUE("10/1/20"&amp;RIGHT(BJ$1,2)),DATEVALUE("9/30/20"&amp;RIGHT(BK$1,2)),Holidays!$J$3:$J$937),
IF($T43&gt;=DATEVALUE("10/1/20"&amp;RIGHT(BJ$1,2)),NETWORKDAYS($T43,DATEVALUE("9/30/20"&amp;RIGHT(BK$1,2)),Holidays!$J$3:$J$937),"")))),"")/(NETWORKDAYS($T43,$U43,Holidays!$J$3:$J$937)),0))</f>
        <v>0</v>
      </c>
      <c r="BL43" s="87">
        <f>IF($Q43="","",IFERROR(IF(OR(AND($T43&gt;=DATEVALUE("10/1/20"&amp;RIGHT(BK$1,2)),$T43&lt;=DATEVALUE("9/30/20"&amp;RIGHT(BL$1,2))),AND($U43&gt;=DATEVALUE("10/1/20"&amp;RIGHT(BK$1,2)),$U43&lt;=DATEVALUE("9/30/20"&amp;RIGHT(BL$1,2))),AND($T43&lt;=DATEVALUE("10/1/20"&amp;RIGHT(BK$1,2)),$U43&gt;=DATEVALUE("9/30/20"&amp;RIGHT(BL$1,2)))),
IF(AND($T43&gt;=DATEVALUE("10/1/20"&amp;RIGHT(BK$1,2)),$U43&lt;=DATEVALUE("9/30/20"&amp;RIGHT(BL$1,2))),NETWORKDAYS($T43,$U43,Holidays!$J$3:$J$937),
IF(AND($T43&lt;DATEVALUE("10/1/20"&amp;RIGHT(BK$1,2)),$U43&lt;=DATEVALUE("9/30/20"&amp;RIGHT(BL$1,2))),NETWORKDAYS(DATEVALUE("10/1/20"&amp;RIGHT(BK$1,2)),$U43,Holidays!$J$3:$J$937),
IF($T43&lt;DATEVALUE("10/1/20"&amp;RIGHT(BK$1,2)),NETWORKDAYS(DATEVALUE("10/1/20"&amp;RIGHT(BK$1,2)),DATEVALUE("9/30/20"&amp;RIGHT(BL$1,2)),Holidays!$J$3:$J$937),
IF($T43&gt;=DATEVALUE("10/1/20"&amp;RIGHT(BK$1,2)),NETWORKDAYS($T43,DATEVALUE("9/30/20"&amp;RIGHT(BL$1,2)),Holidays!$J$3:$J$937),"")))),"")/(NETWORKDAYS($T43,$U43,Holidays!$J$3:$J$937)),0))</f>
        <v>0</v>
      </c>
      <c r="BM43" s="87">
        <f>IF($Q43="","",IFERROR(IF(OR(AND($T43&gt;=DATEVALUE("10/1/20"&amp;RIGHT(BL$1,2)),$T43&lt;=DATEVALUE("9/30/20"&amp;RIGHT(BM$1,2))),AND($U43&gt;=DATEVALUE("10/1/20"&amp;RIGHT(BL$1,2)),$U43&lt;=DATEVALUE("9/30/20"&amp;RIGHT(BM$1,2))),AND($T43&lt;=DATEVALUE("10/1/20"&amp;RIGHT(BL$1,2)),$U43&gt;=DATEVALUE("9/30/20"&amp;RIGHT(BM$1,2)))),
IF(AND($T43&gt;=DATEVALUE("10/1/20"&amp;RIGHT(BL$1,2)),$U43&lt;=DATEVALUE("9/30/20"&amp;RIGHT(BM$1,2))),NETWORKDAYS($T43,$U43,Holidays!$J$3:$J$937),
IF(AND($T43&lt;DATEVALUE("10/1/20"&amp;RIGHT(BL$1,2)),$U43&lt;=DATEVALUE("9/30/20"&amp;RIGHT(BM$1,2))),NETWORKDAYS(DATEVALUE("10/1/20"&amp;RIGHT(BL$1,2)),$U43,Holidays!$J$3:$J$937),
IF($T43&lt;DATEVALUE("10/1/20"&amp;RIGHT(BL$1,2)),NETWORKDAYS(DATEVALUE("10/1/20"&amp;RIGHT(BL$1,2)),DATEVALUE("9/30/20"&amp;RIGHT(BM$1,2)),Holidays!$J$3:$J$937),
IF($T43&gt;=DATEVALUE("10/1/20"&amp;RIGHT(BL$1,2)),NETWORKDAYS($T43,DATEVALUE("9/30/20"&amp;RIGHT(BM$1,2)),Holidays!$J$3:$J$937),"")))),"")/(NETWORKDAYS($T43,$U43,Holidays!$J$3:$J$937)),0))</f>
        <v>0</v>
      </c>
      <c r="BN43" s="87">
        <f>IF($Q43="","",IFERROR(IF(OR(AND($T43&gt;=DATEVALUE("10/1/20"&amp;RIGHT(BM$1,2)),$T43&lt;=DATEVALUE("9/30/20"&amp;RIGHT(BN$1,2))),AND($U43&gt;=DATEVALUE("10/1/20"&amp;RIGHT(BM$1,2)),$U43&lt;=DATEVALUE("9/30/20"&amp;RIGHT(BN$1,2))),AND($T43&lt;=DATEVALUE("10/1/20"&amp;RIGHT(BM$1,2)),$U43&gt;=DATEVALUE("9/30/20"&amp;RIGHT(BN$1,2)))),
IF(AND($T43&gt;=DATEVALUE("10/1/20"&amp;RIGHT(BM$1,2)),$U43&lt;=DATEVALUE("9/30/20"&amp;RIGHT(BN$1,2))),NETWORKDAYS($T43,$U43,Holidays!$J$3:$J$937),
IF(AND($T43&lt;DATEVALUE("10/1/20"&amp;RIGHT(BM$1,2)),$U43&lt;=DATEVALUE("9/30/20"&amp;RIGHT(BN$1,2))),NETWORKDAYS(DATEVALUE("10/1/20"&amp;RIGHT(BM$1,2)),$U43,Holidays!$J$3:$J$937),
IF($T43&lt;DATEVALUE("10/1/20"&amp;RIGHT(BM$1,2)),NETWORKDAYS(DATEVALUE("10/1/20"&amp;RIGHT(BM$1,2)),DATEVALUE("9/30/20"&amp;RIGHT(BN$1,2)),Holidays!$J$3:$J$937),
IF($T43&gt;=DATEVALUE("10/1/20"&amp;RIGHT(BM$1,2)),NETWORKDAYS($T43,DATEVALUE("9/30/20"&amp;RIGHT(BN$1,2)),Holidays!$J$3:$J$937),"")))),"")/(NETWORKDAYS($T43,$U43,Holidays!$J$3:$J$937)),0))</f>
        <v>0</v>
      </c>
      <c r="BO43" s="87">
        <f>IF($Q43="","",IFERROR(IF(OR(AND($T43&gt;=DATEVALUE("10/1/20"&amp;RIGHT(BN$1,2)),$T43&lt;=DATEVALUE("9/30/20"&amp;RIGHT(BO$1,2))),AND($U43&gt;=DATEVALUE("10/1/20"&amp;RIGHT(BN$1,2)),$U43&lt;=DATEVALUE("9/30/20"&amp;RIGHT(BO$1,2))),AND($T43&lt;=DATEVALUE("10/1/20"&amp;RIGHT(BN$1,2)),$U43&gt;=DATEVALUE("9/30/20"&amp;RIGHT(BO$1,2)))),
IF(AND($T43&gt;=DATEVALUE("10/1/20"&amp;RIGHT(BN$1,2)),$U43&lt;=DATEVALUE("9/30/20"&amp;RIGHT(BO$1,2))),NETWORKDAYS($T43,$U43,Holidays!$J$3:$J$937),
IF(AND($T43&lt;DATEVALUE("10/1/20"&amp;RIGHT(BN$1,2)),$U43&lt;=DATEVALUE("9/30/20"&amp;RIGHT(BO$1,2))),NETWORKDAYS(DATEVALUE("10/1/20"&amp;RIGHT(BN$1,2)),$U43,Holidays!$J$3:$J$937),
IF($T43&lt;DATEVALUE("10/1/20"&amp;RIGHT(BN$1,2)),NETWORKDAYS(DATEVALUE("10/1/20"&amp;RIGHT(BN$1,2)),DATEVALUE("9/30/20"&amp;RIGHT(BO$1,2)),Holidays!$J$3:$J$937),
IF($T43&gt;=DATEVALUE("10/1/20"&amp;RIGHT(BN$1,2)),NETWORKDAYS($T43,DATEVALUE("9/30/20"&amp;RIGHT(BO$1,2)),Holidays!$J$3:$J$937),"")))),"")/(NETWORKDAYS($T43,$U43,Holidays!$J$3:$J$937)),0))</f>
        <v>0</v>
      </c>
      <c r="BP43" s="87">
        <f>IF($Q43="","",IFERROR(IF(OR(AND($T43&gt;=DATEVALUE("10/1/20"&amp;RIGHT(BO$1,2)),$T43&lt;=DATEVALUE("9/30/20"&amp;RIGHT(BP$1,2))),AND($U43&gt;=DATEVALUE("10/1/20"&amp;RIGHT(BO$1,2)),$U43&lt;=DATEVALUE("9/30/20"&amp;RIGHT(BP$1,2))),AND($T43&lt;=DATEVALUE("10/1/20"&amp;RIGHT(BO$1,2)),$U43&gt;=DATEVALUE("9/30/20"&amp;RIGHT(BP$1,2)))),
IF(AND($T43&gt;=DATEVALUE("10/1/20"&amp;RIGHT(BO$1,2)),$U43&lt;=DATEVALUE("9/30/20"&amp;RIGHT(BP$1,2))),NETWORKDAYS($T43,$U43,Holidays!$J$3:$J$937),
IF(AND($T43&lt;DATEVALUE("10/1/20"&amp;RIGHT(BO$1,2)),$U43&lt;=DATEVALUE("9/30/20"&amp;RIGHT(BP$1,2))),NETWORKDAYS(DATEVALUE("10/1/20"&amp;RIGHT(BO$1,2)),$U43,Holidays!$J$3:$J$937),
IF($T43&lt;DATEVALUE("10/1/20"&amp;RIGHT(BO$1,2)),NETWORKDAYS(DATEVALUE("10/1/20"&amp;RIGHT(BO$1,2)),DATEVALUE("9/30/20"&amp;RIGHT(BP$1,2)),Holidays!$J$3:$J$937),
IF($T43&gt;=DATEVALUE("10/1/20"&amp;RIGHT(BO$1,2)),NETWORKDAYS($T43,DATEVALUE("9/30/20"&amp;RIGHT(BP$1,2)),Holidays!$J$3:$J$937),"")))),"")/(NETWORKDAYS($T43,$U43,Holidays!$J$3:$J$937)),0))</f>
        <v>0</v>
      </c>
      <c r="BQ43" s="87">
        <f>IF($Q43="","",IFERROR(IF(OR(AND($T43&gt;=DATEVALUE("10/1/20"&amp;RIGHT(BP$1,2)),$T43&lt;=DATEVALUE("9/30/20"&amp;RIGHT(BQ$1,2))),AND($U43&gt;=DATEVALUE("10/1/20"&amp;RIGHT(BP$1,2)),$U43&lt;=DATEVALUE("9/30/20"&amp;RIGHT(BQ$1,2))),AND($T43&lt;=DATEVALUE("10/1/20"&amp;RIGHT(BP$1,2)),$U43&gt;=DATEVALUE("9/30/20"&amp;RIGHT(BQ$1,2)))),
IF(AND($T43&gt;=DATEVALUE("10/1/20"&amp;RIGHT(BP$1,2)),$U43&lt;=DATEVALUE("9/30/20"&amp;RIGHT(BQ$1,2))),NETWORKDAYS($T43,$U43,Holidays!$J$3:$J$937),
IF(AND($T43&lt;DATEVALUE("10/1/20"&amp;RIGHT(BP$1,2)),$U43&lt;=DATEVALUE("9/30/20"&amp;RIGHT(BQ$1,2))),NETWORKDAYS(DATEVALUE("10/1/20"&amp;RIGHT(BP$1,2)),$U43,Holidays!$J$3:$J$937),
IF($T43&lt;DATEVALUE("10/1/20"&amp;RIGHT(BP$1,2)),NETWORKDAYS(DATEVALUE("10/1/20"&amp;RIGHT(BP$1,2)),DATEVALUE("9/30/20"&amp;RIGHT(BQ$1,2)),Holidays!$J$3:$J$937),
IF($T43&gt;=DATEVALUE("10/1/20"&amp;RIGHT(BP$1,2)),NETWORKDAYS($T43,DATEVALUE("9/30/20"&amp;RIGHT(BQ$1,2)),Holidays!$J$3:$J$937),"")))),"")/(NETWORKDAYS($T43,$U43,Holidays!$J$3:$J$937)),0))</f>
        <v>0</v>
      </c>
      <c r="BR43" s="87">
        <f>IF($Q43="","",IFERROR(IF(OR(AND($T43&gt;=DATEVALUE("10/1/20"&amp;RIGHT(BQ$1,2)),$T43&lt;=DATEVALUE("9/30/20"&amp;RIGHT(BR$1,2))),AND($U43&gt;=DATEVALUE("10/1/20"&amp;RIGHT(BQ$1,2)),$U43&lt;=DATEVALUE("9/30/20"&amp;RIGHT(BR$1,2))),AND($T43&lt;=DATEVALUE("10/1/20"&amp;RIGHT(BQ$1,2)),$U43&gt;=DATEVALUE("9/30/20"&amp;RIGHT(BR$1,2)))),
IF(AND($T43&gt;=DATEVALUE("10/1/20"&amp;RIGHT(BQ$1,2)),$U43&lt;=DATEVALUE("9/30/20"&amp;RIGHT(BR$1,2))),NETWORKDAYS($T43,$U43,Holidays!$J$3:$J$937),
IF(AND($T43&lt;DATEVALUE("10/1/20"&amp;RIGHT(BQ$1,2)),$U43&lt;=DATEVALUE("9/30/20"&amp;RIGHT(BR$1,2))),NETWORKDAYS(DATEVALUE("10/1/20"&amp;RIGHT(BQ$1,2)),$U43,Holidays!$J$3:$J$937),
IF($T43&lt;DATEVALUE("10/1/20"&amp;RIGHT(BQ$1,2)),NETWORKDAYS(DATEVALUE("10/1/20"&amp;RIGHT(BQ$1,2)),DATEVALUE("9/30/20"&amp;RIGHT(BR$1,2)),Holidays!$J$3:$J$937),
IF($T43&gt;=DATEVALUE("10/1/20"&amp;RIGHT(BQ$1,2)),NETWORKDAYS($T43,DATEVALUE("9/30/20"&amp;RIGHT(BR$1,2)),Holidays!$J$3:$J$937),"")))),"")/(NETWORKDAYS($T43,$U43,Holidays!$J$3:$J$937)),0))</f>
        <v>0</v>
      </c>
      <c r="BS43" s="87">
        <f>IF($Q43="","",IFERROR(IF(OR(AND($T43&gt;=DATEVALUE("10/1/20"&amp;RIGHT(BR$1,2)),$T43&lt;=DATEVALUE("9/30/20"&amp;RIGHT(BS$1,2))),AND($U43&gt;=DATEVALUE("10/1/20"&amp;RIGHT(BR$1,2)),$U43&lt;=DATEVALUE("9/30/20"&amp;RIGHT(BS$1,2))),AND($T43&lt;=DATEVALUE("10/1/20"&amp;RIGHT(BR$1,2)),$U43&gt;=DATEVALUE("9/30/20"&amp;RIGHT(BS$1,2)))),
IF(AND($T43&gt;=DATEVALUE("10/1/20"&amp;RIGHT(BR$1,2)),$U43&lt;=DATEVALUE("9/30/20"&amp;RIGHT(BS$1,2))),NETWORKDAYS($T43,$U43,Holidays!$J$3:$J$937),
IF(AND($T43&lt;DATEVALUE("10/1/20"&amp;RIGHT(BR$1,2)),$U43&lt;=DATEVALUE("9/30/20"&amp;RIGHT(BS$1,2))),NETWORKDAYS(DATEVALUE("10/1/20"&amp;RIGHT(BR$1,2)),$U43,Holidays!$J$3:$J$937),
IF($T43&lt;DATEVALUE("10/1/20"&amp;RIGHT(BR$1,2)),NETWORKDAYS(DATEVALUE("10/1/20"&amp;RIGHT(BR$1,2)),DATEVALUE("9/30/20"&amp;RIGHT(BS$1,2)),Holidays!$J$3:$J$937),
IF($T43&gt;=DATEVALUE("10/1/20"&amp;RIGHT(BR$1,2)),NETWORKDAYS($T43,DATEVALUE("9/30/20"&amp;RIGHT(BS$1,2)),Holidays!$J$3:$J$937),"")))),"")/(NETWORKDAYS($T43,$U43,Holidays!$J$3:$J$937)),0))</f>
        <v>1</v>
      </c>
      <c r="BT43" s="87">
        <f>IF($Q43="","",IFERROR(IF(OR(AND($T43&gt;=DATEVALUE("10/1/20"&amp;RIGHT(BS$1,2)),$T43&lt;=DATEVALUE("9/30/20"&amp;RIGHT(BT$1,2))),AND($U43&gt;=DATEVALUE("10/1/20"&amp;RIGHT(BS$1,2)),$U43&lt;=DATEVALUE("9/30/20"&amp;RIGHT(BT$1,2))),AND($T43&lt;=DATEVALUE("10/1/20"&amp;RIGHT(BS$1,2)),$U43&gt;=DATEVALUE("9/30/20"&amp;RIGHT(BT$1,2)))),
IF(AND($T43&gt;=DATEVALUE("10/1/20"&amp;RIGHT(BS$1,2)),$U43&lt;=DATEVALUE("9/30/20"&amp;RIGHT(BT$1,2))),NETWORKDAYS($T43,$U43,Holidays!$J$3:$J$937),
IF(AND($T43&lt;DATEVALUE("10/1/20"&amp;RIGHT(BS$1,2)),$U43&lt;=DATEVALUE("9/30/20"&amp;RIGHT(BT$1,2))),NETWORKDAYS(DATEVALUE("10/1/20"&amp;RIGHT(BS$1,2)),$U43,Holidays!$J$3:$J$937),
IF($T43&lt;DATEVALUE("10/1/20"&amp;RIGHT(BS$1,2)),NETWORKDAYS(DATEVALUE("10/1/20"&amp;RIGHT(BS$1,2)),DATEVALUE("9/30/20"&amp;RIGHT(BT$1,2)),Holidays!$J$3:$J$937),
IF($T43&gt;=DATEVALUE("10/1/20"&amp;RIGHT(BS$1,2)),NETWORKDAYS($T43,DATEVALUE("9/30/20"&amp;RIGHT(BT$1,2)),Holidays!$J$3:$J$937),"")))),"")/(NETWORKDAYS($T43,$U43,Holidays!$J$3:$J$937)),0))</f>
        <v>0</v>
      </c>
      <c r="BU43" s="87">
        <f>IF($Q43="","",IFERROR(IF(OR(AND($T43&gt;=DATEVALUE("10/1/20"&amp;RIGHT(BT$1,2)),$T43&lt;=DATEVALUE("9/30/20"&amp;RIGHT(BU$1,2))),AND($U43&gt;=DATEVALUE("10/1/20"&amp;RIGHT(BT$1,2)),$U43&lt;=DATEVALUE("9/30/20"&amp;RIGHT(BU$1,2))),AND($T43&lt;=DATEVALUE("10/1/20"&amp;RIGHT(BT$1,2)),$U43&gt;=DATEVALUE("9/30/20"&amp;RIGHT(BU$1,2)))),
IF(AND($T43&gt;=DATEVALUE("10/1/20"&amp;RIGHT(BT$1,2)),$U43&lt;=DATEVALUE("9/30/20"&amp;RIGHT(BU$1,2))),NETWORKDAYS($T43,$U43,Holidays!$J$3:$J$937),
IF(AND($T43&lt;DATEVALUE("10/1/20"&amp;RIGHT(BT$1,2)),$U43&lt;=DATEVALUE("9/30/20"&amp;RIGHT(BU$1,2))),NETWORKDAYS(DATEVALUE("10/1/20"&amp;RIGHT(BT$1,2)),$U43,Holidays!$J$3:$J$937),
IF($T43&lt;DATEVALUE("10/1/20"&amp;RIGHT(BT$1,2)),NETWORKDAYS(DATEVALUE("10/1/20"&amp;RIGHT(BT$1,2)),DATEVALUE("9/30/20"&amp;RIGHT(BU$1,2)),Holidays!$J$3:$J$937),
IF($T43&gt;=DATEVALUE("10/1/20"&amp;RIGHT(BT$1,2)),NETWORKDAYS($T43,DATEVALUE("9/30/20"&amp;RIGHT(BU$1,2)),Holidays!$J$3:$J$937),"")))),"")/(NETWORKDAYS($T43,$U43,Holidays!$J$3:$J$937)),0))</f>
        <v>0</v>
      </c>
      <c r="BV43" s="87">
        <f>IF($Q43="","",IFERROR(IF(OR(AND($T43&gt;=DATEVALUE("10/1/20"&amp;RIGHT(BU$1,2)),$T43&lt;=DATEVALUE("9/30/20"&amp;RIGHT(BV$1,2))),AND($U43&gt;=DATEVALUE("10/1/20"&amp;RIGHT(BU$1,2)),$U43&lt;=DATEVALUE("9/30/20"&amp;RIGHT(BV$1,2))),AND($T43&lt;=DATEVALUE("10/1/20"&amp;RIGHT(BU$1,2)),$U43&gt;=DATEVALUE("9/30/20"&amp;RIGHT(BV$1,2)))),
IF(AND($T43&gt;=DATEVALUE("10/1/20"&amp;RIGHT(BU$1,2)),$U43&lt;=DATEVALUE("9/30/20"&amp;RIGHT(BV$1,2))),NETWORKDAYS($T43,$U43,Holidays!$J$3:$J$937),
IF(AND($T43&lt;DATEVALUE("10/1/20"&amp;RIGHT(BU$1,2)),$U43&lt;=DATEVALUE("9/30/20"&amp;RIGHT(BV$1,2))),NETWORKDAYS(DATEVALUE("10/1/20"&amp;RIGHT(BU$1,2)),$U43,Holidays!$J$3:$J$937),
IF($T43&lt;DATEVALUE("10/1/20"&amp;RIGHT(BU$1,2)),NETWORKDAYS(DATEVALUE("10/1/20"&amp;RIGHT(BU$1,2)),DATEVALUE("9/30/20"&amp;RIGHT(BV$1,2)),Holidays!$J$3:$J$937),
IF($T43&gt;=DATEVALUE("10/1/20"&amp;RIGHT(BU$1,2)),NETWORKDAYS($T43,DATEVALUE("9/30/20"&amp;RIGHT(BV$1,2)),Holidays!$J$3:$J$937),"")))),"")/(NETWORKDAYS($T43,$U43,Holidays!$J$3:$J$937)),0))</f>
        <v>0</v>
      </c>
      <c r="BW43" s="87">
        <f>IF($Q43="","",IFERROR(IF(OR(AND($T43&gt;=DATEVALUE("10/1/20"&amp;RIGHT(BV$1,2)),$T43&lt;=DATEVALUE("9/30/20"&amp;RIGHT(BW$1,2))),AND($U43&gt;=DATEVALUE("10/1/20"&amp;RIGHT(BV$1,2)),$U43&lt;=DATEVALUE("9/30/20"&amp;RIGHT(BW$1,2))),AND($T43&lt;=DATEVALUE("10/1/20"&amp;RIGHT(BV$1,2)),$U43&gt;=DATEVALUE("9/30/20"&amp;RIGHT(BW$1,2)))),
IF(AND($T43&gt;=DATEVALUE("10/1/20"&amp;RIGHT(BV$1,2)),$U43&lt;=DATEVALUE("9/30/20"&amp;RIGHT(BW$1,2))),NETWORKDAYS($T43,$U43,Holidays!$J$3:$J$937),
IF(AND($T43&lt;DATEVALUE("10/1/20"&amp;RIGHT(BV$1,2)),$U43&lt;=DATEVALUE("9/30/20"&amp;RIGHT(BW$1,2))),NETWORKDAYS(DATEVALUE("10/1/20"&amp;RIGHT(BV$1,2)),$U43,Holidays!$J$3:$J$937),
IF($T43&lt;DATEVALUE("10/1/20"&amp;RIGHT(BV$1,2)),NETWORKDAYS(DATEVALUE("10/1/20"&amp;RIGHT(BV$1,2)),DATEVALUE("9/30/20"&amp;RIGHT(BW$1,2)),Holidays!$J$3:$J$937),
IF($T43&gt;=DATEVALUE("10/1/20"&amp;RIGHT(BV$1,2)),NETWORKDAYS($T43,DATEVALUE("9/30/20"&amp;RIGHT(BW$1,2)),Holidays!$J$3:$J$937),"")))),"")/(NETWORKDAYS($T43,$U43,Holidays!$J$3:$J$937)),0))</f>
        <v>0</v>
      </c>
      <c r="BX43" s="87">
        <f>IF($Q43="","",IFERROR(IF(OR(AND($T43&gt;=DATEVALUE("10/1/20"&amp;RIGHT(BW$1,2)),$T43&lt;=DATEVALUE("9/30/20"&amp;RIGHT(BX$1,2))),AND($U43&gt;=DATEVALUE("10/1/20"&amp;RIGHT(BW$1,2)),$U43&lt;=DATEVALUE("9/30/20"&amp;RIGHT(BX$1,2))),AND($T43&lt;=DATEVALUE("10/1/20"&amp;RIGHT(BW$1,2)),$U43&gt;=DATEVALUE("9/30/20"&amp;RIGHT(BX$1,2)))),
IF(AND($T43&gt;=DATEVALUE("10/1/20"&amp;RIGHT(BW$1,2)),$U43&lt;=DATEVALUE("9/30/20"&amp;RIGHT(BX$1,2))),NETWORKDAYS($T43,$U43,Holidays!$J$3:$J$937),
IF(AND($T43&lt;DATEVALUE("10/1/20"&amp;RIGHT(BW$1,2)),$U43&lt;=DATEVALUE("9/30/20"&amp;RIGHT(BX$1,2))),NETWORKDAYS(DATEVALUE("10/1/20"&amp;RIGHT(BW$1,2)),$U43,Holidays!$J$3:$J$937),
IF($T43&lt;DATEVALUE("10/1/20"&amp;RIGHT(BW$1,2)),NETWORKDAYS(DATEVALUE("10/1/20"&amp;RIGHT(BW$1,2)),DATEVALUE("9/30/20"&amp;RIGHT(BX$1,2)),Holidays!$J$3:$J$937),
IF($T43&gt;=DATEVALUE("10/1/20"&amp;RIGHT(BW$1,2)),NETWORKDAYS($T43,DATEVALUE("9/30/20"&amp;RIGHT(BX$1,2)),Holidays!$J$3:$J$937),"")))),"")/(NETWORKDAYS($T43,$U43,Holidays!$J$3:$J$937)),0))</f>
        <v>0</v>
      </c>
      <c r="BY43" s="87">
        <f>IF($Q43="","",IFERROR(IF(OR(AND($T43&gt;=DATEVALUE("10/1/20"&amp;RIGHT(BX$1,2)),$T43&lt;=DATEVALUE("9/30/20"&amp;RIGHT(BY$1,2))),AND($U43&gt;=DATEVALUE("10/1/20"&amp;RIGHT(BX$1,2)),$U43&lt;=DATEVALUE("9/30/20"&amp;RIGHT(BY$1,2))),AND($T43&lt;=DATEVALUE("10/1/20"&amp;RIGHT(BX$1,2)),$U43&gt;=DATEVALUE("9/30/20"&amp;RIGHT(BY$1,2)))),
IF(AND($T43&gt;=DATEVALUE("10/1/20"&amp;RIGHT(BX$1,2)),$U43&lt;=DATEVALUE("9/30/20"&amp;RIGHT(BY$1,2))),NETWORKDAYS($T43,$U43,Holidays!$J$3:$J$937),
IF(AND($T43&lt;DATEVALUE("10/1/20"&amp;RIGHT(BX$1,2)),$U43&lt;=DATEVALUE("9/30/20"&amp;RIGHT(BY$1,2))),NETWORKDAYS(DATEVALUE("10/1/20"&amp;RIGHT(BX$1,2)),$U43,Holidays!$J$3:$J$937),
IF($T43&lt;DATEVALUE("10/1/20"&amp;RIGHT(BX$1,2)),NETWORKDAYS(DATEVALUE("10/1/20"&amp;RIGHT(BX$1,2)),DATEVALUE("9/30/20"&amp;RIGHT(BY$1,2)),Holidays!$J$3:$J$937),
IF($T43&gt;=DATEVALUE("10/1/20"&amp;RIGHT(BX$1,2)),NETWORKDAYS($T43,DATEVALUE("9/30/20"&amp;RIGHT(BY$1,2)),Holidays!$J$3:$J$937),"")))),"")/(NETWORKDAYS($T43,$U43,Holidays!$J$3:$J$937)),0))</f>
        <v>0</v>
      </c>
      <c r="BZ43" s="87">
        <f>IF($Q43="","",IFERROR(IF(OR(AND($T43&gt;=DATEVALUE("10/1/20"&amp;RIGHT(BY$1,2)),$T43&lt;=DATEVALUE("9/30/20"&amp;RIGHT(BZ$1,2))),AND($U43&gt;=DATEVALUE("10/1/20"&amp;RIGHT(BY$1,2)),$U43&lt;=DATEVALUE("9/30/20"&amp;RIGHT(BZ$1,2))),AND($T43&lt;=DATEVALUE("10/1/20"&amp;RIGHT(BY$1,2)),$U43&gt;=DATEVALUE("9/30/20"&amp;RIGHT(BZ$1,2)))),
IF(AND($T43&gt;=DATEVALUE("10/1/20"&amp;RIGHT(BY$1,2)),$U43&lt;=DATEVALUE("9/30/20"&amp;RIGHT(BZ$1,2))),NETWORKDAYS($T43,$U43,Holidays!$J$3:$J$937),
IF(AND($T43&lt;DATEVALUE("10/1/20"&amp;RIGHT(BY$1,2)),$U43&lt;=DATEVALUE("9/30/20"&amp;RIGHT(BZ$1,2))),NETWORKDAYS(DATEVALUE("10/1/20"&amp;RIGHT(BY$1,2)),$U43,Holidays!$J$3:$J$937),
IF($T43&lt;DATEVALUE("10/1/20"&amp;RIGHT(BY$1,2)),NETWORKDAYS(DATEVALUE("10/1/20"&amp;RIGHT(BY$1,2)),DATEVALUE("9/30/20"&amp;RIGHT(BZ$1,2)),Holidays!$J$3:$J$937),
IF($T43&gt;=DATEVALUE("10/1/20"&amp;RIGHT(BY$1,2)),NETWORKDAYS($T43,DATEVALUE("9/30/20"&amp;RIGHT(BZ$1,2)),Holidays!$J$3:$J$937),"")))),"")/(NETWORKDAYS($T43,$U43,Holidays!$J$3:$J$937)),0))</f>
        <v>0</v>
      </c>
      <c r="CA43" s="87">
        <f>IF($Q43="","",IFERROR(IF(OR(AND($T43&gt;=DATEVALUE("10/1/20"&amp;RIGHT(BZ$1,2)),$T43&lt;=DATEVALUE("9/30/20"&amp;RIGHT(CA$1,2))),AND($U43&gt;=DATEVALUE("10/1/20"&amp;RIGHT(BZ$1,2)),$U43&lt;=DATEVALUE("9/30/20"&amp;RIGHT(CA$1,2))),AND($T43&lt;=DATEVALUE("10/1/20"&amp;RIGHT(BZ$1,2)),$U43&gt;=DATEVALUE("9/30/20"&amp;RIGHT(CA$1,2)))),
IF(AND($T43&gt;=DATEVALUE("10/1/20"&amp;RIGHT(BZ$1,2)),$U43&lt;=DATEVALUE("9/30/20"&amp;RIGHT(CA$1,2))),NETWORKDAYS($T43,$U43,Holidays!$J$3:$J$937),
IF(AND($T43&lt;DATEVALUE("10/1/20"&amp;RIGHT(BZ$1,2)),$U43&lt;=DATEVALUE("9/30/20"&amp;RIGHT(CA$1,2))),NETWORKDAYS(DATEVALUE("10/1/20"&amp;RIGHT(BZ$1,2)),$U43,Holidays!$J$3:$J$937),
IF($T43&lt;DATEVALUE("10/1/20"&amp;RIGHT(BZ$1,2)),NETWORKDAYS(DATEVALUE("10/1/20"&amp;RIGHT(BZ$1,2)),DATEVALUE("9/30/20"&amp;RIGHT(CA$1,2)),Holidays!$J$3:$J$937),
IF($T43&gt;=DATEVALUE("10/1/20"&amp;RIGHT(BZ$1,2)),NETWORKDAYS($T43,DATEVALUE("9/30/20"&amp;RIGHT(CA$1,2)),Holidays!$J$3:$J$937),"")))),"")/(NETWORKDAYS($T43,$U43,Holidays!$J$3:$J$937)),0))</f>
        <v>0</v>
      </c>
      <c r="CB43" s="87">
        <f>IF($Q43="","",IFERROR(IF(OR(AND($T43&gt;=DATEVALUE("10/1/20"&amp;RIGHT(CA$1,2)),$T43&lt;=DATEVALUE("9/30/20"&amp;RIGHT(CB$1,2))),AND($U43&gt;=DATEVALUE("10/1/20"&amp;RIGHT(CA$1,2)),$U43&lt;=DATEVALUE("9/30/20"&amp;RIGHT(CB$1,2))),AND($T43&lt;=DATEVALUE("10/1/20"&amp;RIGHT(CA$1,2)),$U43&gt;=DATEVALUE("9/30/20"&amp;RIGHT(CB$1,2)))),
IF(AND($T43&gt;=DATEVALUE("10/1/20"&amp;RIGHT(CA$1,2)),$U43&lt;=DATEVALUE("9/30/20"&amp;RIGHT(CB$1,2))),NETWORKDAYS($T43,$U43,Holidays!$J$3:$J$937),
IF(AND($T43&lt;DATEVALUE("10/1/20"&amp;RIGHT(CA$1,2)),$U43&lt;=DATEVALUE("9/30/20"&amp;RIGHT(CB$1,2))),NETWORKDAYS(DATEVALUE("10/1/20"&amp;RIGHT(CA$1,2)),$U43,Holidays!$J$3:$J$937),
IF($T43&lt;DATEVALUE("10/1/20"&amp;RIGHT(CA$1,2)),NETWORKDAYS(DATEVALUE("10/1/20"&amp;RIGHT(CA$1,2)),DATEVALUE("9/30/20"&amp;RIGHT(CB$1,2)),Holidays!$J$3:$J$937),
IF($T43&gt;=DATEVALUE("10/1/20"&amp;RIGHT(CA$1,2)),NETWORKDAYS($T43,DATEVALUE("9/30/20"&amp;RIGHT(CB$1,2)),Holidays!$J$3:$J$937),"")))),"")/(NETWORKDAYS($T43,$U43,Holidays!$J$3:$J$937)),0))</f>
        <v>0</v>
      </c>
    </row>
    <row r="44" spans="1:80">
      <c r="A44" s="78" t="s">
        <v>262</v>
      </c>
      <c r="B44" s="79" t="s">
        <v>117</v>
      </c>
      <c r="C44" s="87" t="s">
        <v>188</v>
      </c>
      <c r="D44" s="87" t="s">
        <v>176</v>
      </c>
      <c r="E44" s="87">
        <v>64</v>
      </c>
      <c r="F44" s="129">
        <v>444</v>
      </c>
      <c r="G44" s="87" t="s">
        <v>122</v>
      </c>
      <c r="H44" s="108"/>
      <c r="I44" s="87" t="s">
        <v>140</v>
      </c>
      <c r="J44" s="87" t="s">
        <v>124</v>
      </c>
      <c r="K44" s="108">
        <v>0</v>
      </c>
      <c r="L44" s="82">
        <f t="shared" si="4"/>
        <v>100</v>
      </c>
      <c r="M44" s="110">
        <f t="shared" si="5"/>
        <v>28416</v>
      </c>
      <c r="N44" s="111">
        <f t="shared" si="22"/>
        <v>0</v>
      </c>
      <c r="O44" s="110">
        <f t="shared" si="6"/>
        <v>0</v>
      </c>
      <c r="P44" s="110">
        <f t="shared" si="0"/>
        <v>28416</v>
      </c>
      <c r="Q44" s="108">
        <v>60</v>
      </c>
      <c r="R44" s="130">
        <f t="shared" si="7"/>
        <v>5.0191780821917806</v>
      </c>
      <c r="S44" s="107">
        <v>45938</v>
      </c>
      <c r="T44" s="83">
        <f>IF(NOT(Q44=""),IF(NOT($S44=""),$S44,#REF!),"")</f>
        <v>45938</v>
      </c>
      <c r="U44" s="83">
        <f t="shared" si="8"/>
        <v>45998</v>
      </c>
      <c r="V44" s="83">
        <f t="shared" si="11"/>
        <v>46022</v>
      </c>
      <c r="W44" s="83">
        <f t="shared" si="23"/>
        <v>46029</v>
      </c>
      <c r="X44" s="84">
        <f t="shared" si="9"/>
        <v>28416</v>
      </c>
      <c r="Y44" s="84">
        <f t="shared" si="24"/>
        <v>33407.873753424661</v>
      </c>
      <c r="AF44" s="87" t="s">
        <v>148</v>
      </c>
      <c r="AG44" s="87" t="s">
        <v>149</v>
      </c>
      <c r="AH44" s="103">
        <v>45439</v>
      </c>
      <c r="AL44" s="87">
        <f t="shared" ca="1" si="1"/>
        <v>0</v>
      </c>
      <c r="AN44" s="87">
        <f t="shared" ca="1" si="20"/>
        <v>0</v>
      </c>
      <c r="AO44" s="87">
        <f t="shared" ca="1" si="20"/>
        <v>0</v>
      </c>
      <c r="AP44" s="87">
        <f t="shared" ca="1" si="20"/>
        <v>0</v>
      </c>
      <c r="AQ44" s="87">
        <f t="shared" ca="1" si="20"/>
        <v>0</v>
      </c>
      <c r="AR44" s="87">
        <f t="shared" ca="1" si="20"/>
        <v>0</v>
      </c>
      <c r="AS44" s="87">
        <f t="shared" ca="1" si="20"/>
        <v>0</v>
      </c>
      <c r="AT44" s="87">
        <f t="shared" ca="1" si="20"/>
        <v>0</v>
      </c>
      <c r="AU44" s="87">
        <f t="shared" ca="1" si="20"/>
        <v>0</v>
      </c>
      <c r="AV44" s="87">
        <f t="shared" ca="1" si="20"/>
        <v>0</v>
      </c>
      <c r="AW44" s="87">
        <f t="shared" ca="1" si="20"/>
        <v>0</v>
      </c>
      <c r="AX44" s="87">
        <f t="shared" ca="1" si="21"/>
        <v>0</v>
      </c>
      <c r="AY44" s="87">
        <f t="shared" ca="1" si="21"/>
        <v>0</v>
      </c>
      <c r="AZ44" s="87">
        <f t="shared" ca="1" si="21"/>
        <v>0</v>
      </c>
      <c r="BA44" s="87">
        <f t="shared" ca="1" si="21"/>
        <v>0</v>
      </c>
      <c r="BB44" s="87">
        <f t="shared" ca="1" si="21"/>
        <v>0</v>
      </c>
      <c r="BC44" s="87">
        <f t="shared" ca="1" si="21"/>
        <v>0</v>
      </c>
      <c r="BD44" s="87">
        <f t="shared" ca="1" si="21"/>
        <v>0</v>
      </c>
      <c r="BE44" s="87">
        <f t="shared" ca="1" si="21"/>
        <v>0</v>
      </c>
      <c r="BF44" s="87">
        <f t="shared" ca="1" si="21"/>
        <v>0</v>
      </c>
      <c r="BG44" s="87">
        <f t="shared" ca="1" si="21"/>
        <v>0</v>
      </c>
      <c r="BI44" s="87">
        <f>IF($Q44="","",IFERROR(IF(OR(AND($T44&gt;=DATEVALUE("10/1/20"&amp;RIGHT(BH$1,2)),$T44&lt;=DATEVALUE("9/30/20"&amp;RIGHT(BI$1,2))),AND($U44&gt;=DATEVALUE("10/1/20"&amp;RIGHT(BH$1,2)),$U44&lt;=DATEVALUE("9/30/20"&amp;RIGHT(BI$1,2))),AND($T44&lt;=DATEVALUE("10/1/20"&amp;RIGHT(BH$1,2)),$U44&gt;=DATEVALUE("9/30/20"&amp;RIGHT(BI$1,2)))),
IF(AND($T44&gt;=DATEVALUE("10/1/20"&amp;RIGHT(BH$1,2)),$U44&lt;=DATEVALUE("9/30/20"&amp;RIGHT(BI$1,2))),NETWORKDAYS($T44,$U44,Holidays!$J$3:$J$937),
IF(AND($T44&lt;DATEVALUE("10/1/20"&amp;RIGHT(BH$1,2)),$U44&lt;=DATEVALUE("9/30/20"&amp;RIGHT(BI$1,2))),NETWORKDAYS(DATEVALUE("10/1/20"&amp;RIGHT(BH$1,2)),$U44,Holidays!$J$3:$J$937),
IF($T44&lt;DATEVALUE("10/1/20"&amp;RIGHT(BH$1,2)),NETWORKDAYS(DATEVALUE("10/1/20"&amp;RIGHT(BH$1,2)),DATEVALUE("9/30/20"&amp;RIGHT(BI$1,2)),Holidays!$J$3:$J$937),
IF($T44&gt;=DATEVALUE("10/1/20"&amp;RIGHT(BH$1,2)),NETWORKDAYS($T44,DATEVALUE("9/30/20"&amp;RIGHT(BI$1,2)),Holidays!$J$3:$J$937),"")))),"")/(NETWORKDAYS($T44,$U44,Holidays!$J$3:$J$937)),0))</f>
        <v>0</v>
      </c>
      <c r="BJ44" s="87">
        <f>IF($Q44="","",IFERROR(IF(OR(AND($T44&gt;=DATEVALUE("10/1/20"&amp;RIGHT(BI$1,2)),$T44&lt;=DATEVALUE("9/30/20"&amp;RIGHT(BJ$1,2))),AND($U44&gt;=DATEVALUE("10/1/20"&amp;RIGHT(BI$1,2)),$U44&lt;=DATEVALUE("9/30/20"&amp;RIGHT(BJ$1,2))),AND($T44&lt;=DATEVALUE("10/1/20"&amp;RIGHT(BI$1,2)),$U44&gt;=DATEVALUE("9/30/20"&amp;RIGHT(BJ$1,2)))),
IF(AND($T44&gt;=DATEVALUE("10/1/20"&amp;RIGHT(BI$1,2)),$U44&lt;=DATEVALUE("9/30/20"&amp;RIGHT(BJ$1,2))),NETWORKDAYS($T44,$U44,Holidays!$J$3:$J$937),
IF(AND($T44&lt;DATEVALUE("10/1/20"&amp;RIGHT(BI$1,2)),$U44&lt;=DATEVALUE("9/30/20"&amp;RIGHT(BJ$1,2))),NETWORKDAYS(DATEVALUE("10/1/20"&amp;RIGHT(BI$1,2)),$U44,Holidays!$J$3:$J$937),
IF($T44&lt;DATEVALUE("10/1/20"&amp;RIGHT(BI$1,2)),NETWORKDAYS(DATEVALUE("10/1/20"&amp;RIGHT(BI$1,2)),DATEVALUE("9/30/20"&amp;RIGHT(BJ$1,2)),Holidays!$J$3:$J$937),
IF($T44&gt;=DATEVALUE("10/1/20"&amp;RIGHT(BI$1,2)),NETWORKDAYS($T44,DATEVALUE("9/30/20"&amp;RIGHT(BJ$1,2)),Holidays!$J$3:$J$937),"")))),"")/(NETWORKDAYS($T44,$U44,Holidays!$J$3:$J$937)),0))</f>
        <v>0</v>
      </c>
      <c r="BK44" s="87">
        <f>IF($Q44="","",IFERROR(IF(OR(AND($T44&gt;=DATEVALUE("10/1/20"&amp;RIGHT(BJ$1,2)),$T44&lt;=DATEVALUE("9/30/20"&amp;RIGHT(BK$1,2))),AND($U44&gt;=DATEVALUE("10/1/20"&amp;RIGHT(BJ$1,2)),$U44&lt;=DATEVALUE("9/30/20"&amp;RIGHT(BK$1,2))),AND($T44&lt;=DATEVALUE("10/1/20"&amp;RIGHT(BJ$1,2)),$U44&gt;=DATEVALUE("9/30/20"&amp;RIGHT(BK$1,2)))),
IF(AND($T44&gt;=DATEVALUE("10/1/20"&amp;RIGHT(BJ$1,2)),$U44&lt;=DATEVALUE("9/30/20"&amp;RIGHT(BK$1,2))),NETWORKDAYS($T44,$U44,Holidays!$J$3:$J$937),
IF(AND($T44&lt;DATEVALUE("10/1/20"&amp;RIGHT(BJ$1,2)),$U44&lt;=DATEVALUE("9/30/20"&amp;RIGHT(BK$1,2))),NETWORKDAYS(DATEVALUE("10/1/20"&amp;RIGHT(BJ$1,2)),$U44,Holidays!$J$3:$J$937),
IF($T44&lt;DATEVALUE("10/1/20"&amp;RIGHT(BJ$1,2)),NETWORKDAYS(DATEVALUE("10/1/20"&amp;RIGHT(BJ$1,2)),DATEVALUE("9/30/20"&amp;RIGHT(BK$1,2)),Holidays!$J$3:$J$937),
IF($T44&gt;=DATEVALUE("10/1/20"&amp;RIGHT(BJ$1,2)),NETWORKDAYS($T44,DATEVALUE("9/30/20"&amp;RIGHT(BK$1,2)),Holidays!$J$3:$J$937),"")))),"")/(NETWORKDAYS($T44,$U44,Holidays!$J$3:$J$937)),0))</f>
        <v>0</v>
      </c>
      <c r="BL44" s="87">
        <f>IF($Q44="","",IFERROR(IF(OR(AND($T44&gt;=DATEVALUE("10/1/20"&amp;RIGHT(BK$1,2)),$T44&lt;=DATEVALUE("9/30/20"&amp;RIGHT(BL$1,2))),AND($U44&gt;=DATEVALUE("10/1/20"&amp;RIGHT(BK$1,2)),$U44&lt;=DATEVALUE("9/30/20"&amp;RIGHT(BL$1,2))),AND($T44&lt;=DATEVALUE("10/1/20"&amp;RIGHT(BK$1,2)),$U44&gt;=DATEVALUE("9/30/20"&amp;RIGHT(BL$1,2)))),
IF(AND($T44&gt;=DATEVALUE("10/1/20"&amp;RIGHT(BK$1,2)),$U44&lt;=DATEVALUE("9/30/20"&amp;RIGHT(BL$1,2))),NETWORKDAYS($T44,$U44,Holidays!$J$3:$J$937),
IF(AND($T44&lt;DATEVALUE("10/1/20"&amp;RIGHT(BK$1,2)),$U44&lt;=DATEVALUE("9/30/20"&amp;RIGHT(BL$1,2))),NETWORKDAYS(DATEVALUE("10/1/20"&amp;RIGHT(BK$1,2)),$U44,Holidays!$J$3:$J$937),
IF($T44&lt;DATEVALUE("10/1/20"&amp;RIGHT(BK$1,2)),NETWORKDAYS(DATEVALUE("10/1/20"&amp;RIGHT(BK$1,2)),DATEVALUE("9/30/20"&amp;RIGHT(BL$1,2)),Holidays!$J$3:$J$937),
IF($T44&gt;=DATEVALUE("10/1/20"&amp;RIGHT(BK$1,2)),NETWORKDAYS($T44,DATEVALUE("9/30/20"&amp;RIGHT(BL$1,2)),Holidays!$J$3:$J$937),"")))),"")/(NETWORKDAYS($T44,$U44,Holidays!$J$3:$J$937)),0))</f>
        <v>0</v>
      </c>
      <c r="BM44" s="87">
        <f>IF($Q44="","",IFERROR(IF(OR(AND($T44&gt;=DATEVALUE("10/1/20"&amp;RIGHT(BL$1,2)),$T44&lt;=DATEVALUE("9/30/20"&amp;RIGHT(BM$1,2))),AND($U44&gt;=DATEVALUE("10/1/20"&amp;RIGHT(BL$1,2)),$U44&lt;=DATEVALUE("9/30/20"&amp;RIGHT(BM$1,2))),AND($T44&lt;=DATEVALUE("10/1/20"&amp;RIGHT(BL$1,2)),$U44&gt;=DATEVALUE("9/30/20"&amp;RIGHT(BM$1,2)))),
IF(AND($T44&gt;=DATEVALUE("10/1/20"&amp;RIGHT(BL$1,2)),$U44&lt;=DATEVALUE("9/30/20"&amp;RIGHT(BM$1,2))),NETWORKDAYS($T44,$U44,Holidays!$J$3:$J$937),
IF(AND($T44&lt;DATEVALUE("10/1/20"&amp;RIGHT(BL$1,2)),$U44&lt;=DATEVALUE("9/30/20"&amp;RIGHT(BM$1,2))),NETWORKDAYS(DATEVALUE("10/1/20"&amp;RIGHT(BL$1,2)),$U44,Holidays!$J$3:$J$937),
IF($T44&lt;DATEVALUE("10/1/20"&amp;RIGHT(BL$1,2)),NETWORKDAYS(DATEVALUE("10/1/20"&amp;RIGHT(BL$1,2)),DATEVALUE("9/30/20"&amp;RIGHT(BM$1,2)),Holidays!$J$3:$J$937),
IF($T44&gt;=DATEVALUE("10/1/20"&amp;RIGHT(BL$1,2)),NETWORKDAYS($T44,DATEVALUE("9/30/20"&amp;RIGHT(BM$1,2)),Holidays!$J$3:$J$937),"")))),"")/(NETWORKDAYS($T44,$U44,Holidays!$J$3:$J$937)),0))</f>
        <v>0</v>
      </c>
      <c r="BN44" s="87">
        <f>IF($Q44="","",IFERROR(IF(OR(AND($T44&gt;=DATEVALUE("10/1/20"&amp;RIGHT(BM$1,2)),$T44&lt;=DATEVALUE("9/30/20"&amp;RIGHT(BN$1,2))),AND($U44&gt;=DATEVALUE("10/1/20"&amp;RIGHT(BM$1,2)),$U44&lt;=DATEVALUE("9/30/20"&amp;RIGHT(BN$1,2))),AND($T44&lt;=DATEVALUE("10/1/20"&amp;RIGHT(BM$1,2)),$U44&gt;=DATEVALUE("9/30/20"&amp;RIGHT(BN$1,2)))),
IF(AND($T44&gt;=DATEVALUE("10/1/20"&amp;RIGHT(BM$1,2)),$U44&lt;=DATEVALUE("9/30/20"&amp;RIGHT(BN$1,2))),NETWORKDAYS($T44,$U44,Holidays!$J$3:$J$937),
IF(AND($T44&lt;DATEVALUE("10/1/20"&amp;RIGHT(BM$1,2)),$U44&lt;=DATEVALUE("9/30/20"&amp;RIGHT(BN$1,2))),NETWORKDAYS(DATEVALUE("10/1/20"&amp;RIGHT(BM$1,2)),$U44,Holidays!$J$3:$J$937),
IF($T44&lt;DATEVALUE("10/1/20"&amp;RIGHT(BM$1,2)),NETWORKDAYS(DATEVALUE("10/1/20"&amp;RIGHT(BM$1,2)),DATEVALUE("9/30/20"&amp;RIGHT(BN$1,2)),Holidays!$J$3:$J$937),
IF($T44&gt;=DATEVALUE("10/1/20"&amp;RIGHT(BM$1,2)),NETWORKDAYS($T44,DATEVALUE("9/30/20"&amp;RIGHT(BN$1,2)),Holidays!$J$3:$J$937),"")))),"")/(NETWORKDAYS($T44,$U44,Holidays!$J$3:$J$937)),0))</f>
        <v>0</v>
      </c>
      <c r="BO44" s="87">
        <f>IF($Q44="","",IFERROR(IF(OR(AND($T44&gt;=DATEVALUE("10/1/20"&amp;RIGHT(BN$1,2)),$T44&lt;=DATEVALUE("9/30/20"&amp;RIGHT(BO$1,2))),AND($U44&gt;=DATEVALUE("10/1/20"&amp;RIGHT(BN$1,2)),$U44&lt;=DATEVALUE("9/30/20"&amp;RIGHT(BO$1,2))),AND($T44&lt;=DATEVALUE("10/1/20"&amp;RIGHT(BN$1,2)),$U44&gt;=DATEVALUE("9/30/20"&amp;RIGHT(BO$1,2)))),
IF(AND($T44&gt;=DATEVALUE("10/1/20"&amp;RIGHT(BN$1,2)),$U44&lt;=DATEVALUE("9/30/20"&amp;RIGHT(BO$1,2))),NETWORKDAYS($T44,$U44,Holidays!$J$3:$J$937),
IF(AND($T44&lt;DATEVALUE("10/1/20"&amp;RIGHT(BN$1,2)),$U44&lt;=DATEVALUE("9/30/20"&amp;RIGHT(BO$1,2))),NETWORKDAYS(DATEVALUE("10/1/20"&amp;RIGHT(BN$1,2)),$U44,Holidays!$J$3:$J$937),
IF($T44&lt;DATEVALUE("10/1/20"&amp;RIGHT(BN$1,2)),NETWORKDAYS(DATEVALUE("10/1/20"&amp;RIGHT(BN$1,2)),DATEVALUE("9/30/20"&amp;RIGHT(BO$1,2)),Holidays!$J$3:$J$937),
IF($T44&gt;=DATEVALUE("10/1/20"&amp;RIGHT(BN$1,2)),NETWORKDAYS($T44,DATEVALUE("9/30/20"&amp;RIGHT(BO$1,2)),Holidays!$J$3:$J$937),"")))),"")/(NETWORKDAYS($T44,$U44,Holidays!$J$3:$J$937)),0))</f>
        <v>0</v>
      </c>
      <c r="BP44" s="87">
        <f>IF($Q44="","",IFERROR(IF(OR(AND($T44&gt;=DATEVALUE("10/1/20"&amp;RIGHT(BO$1,2)),$T44&lt;=DATEVALUE("9/30/20"&amp;RIGHT(BP$1,2))),AND($U44&gt;=DATEVALUE("10/1/20"&amp;RIGHT(BO$1,2)),$U44&lt;=DATEVALUE("9/30/20"&amp;RIGHT(BP$1,2))),AND($T44&lt;=DATEVALUE("10/1/20"&amp;RIGHT(BO$1,2)),$U44&gt;=DATEVALUE("9/30/20"&amp;RIGHT(BP$1,2)))),
IF(AND($T44&gt;=DATEVALUE("10/1/20"&amp;RIGHT(BO$1,2)),$U44&lt;=DATEVALUE("9/30/20"&amp;RIGHT(BP$1,2))),NETWORKDAYS($T44,$U44,Holidays!$J$3:$J$937),
IF(AND($T44&lt;DATEVALUE("10/1/20"&amp;RIGHT(BO$1,2)),$U44&lt;=DATEVALUE("9/30/20"&amp;RIGHT(BP$1,2))),NETWORKDAYS(DATEVALUE("10/1/20"&amp;RIGHT(BO$1,2)),$U44,Holidays!$J$3:$J$937),
IF($T44&lt;DATEVALUE("10/1/20"&amp;RIGHT(BO$1,2)),NETWORKDAYS(DATEVALUE("10/1/20"&amp;RIGHT(BO$1,2)),DATEVALUE("9/30/20"&amp;RIGHT(BP$1,2)),Holidays!$J$3:$J$937),
IF($T44&gt;=DATEVALUE("10/1/20"&amp;RIGHT(BO$1,2)),NETWORKDAYS($T44,DATEVALUE("9/30/20"&amp;RIGHT(BP$1,2)),Holidays!$J$3:$J$937),"")))),"")/(NETWORKDAYS($T44,$U44,Holidays!$J$3:$J$937)),0))</f>
        <v>0</v>
      </c>
      <c r="BQ44" s="87">
        <f>IF($Q44="","",IFERROR(IF(OR(AND($T44&gt;=DATEVALUE("10/1/20"&amp;RIGHT(BP$1,2)),$T44&lt;=DATEVALUE("9/30/20"&amp;RIGHT(BQ$1,2))),AND($U44&gt;=DATEVALUE("10/1/20"&amp;RIGHT(BP$1,2)),$U44&lt;=DATEVALUE("9/30/20"&amp;RIGHT(BQ$1,2))),AND($T44&lt;=DATEVALUE("10/1/20"&amp;RIGHT(BP$1,2)),$U44&gt;=DATEVALUE("9/30/20"&amp;RIGHT(BQ$1,2)))),
IF(AND($T44&gt;=DATEVALUE("10/1/20"&amp;RIGHT(BP$1,2)),$U44&lt;=DATEVALUE("9/30/20"&amp;RIGHT(BQ$1,2))),NETWORKDAYS($T44,$U44,Holidays!$J$3:$J$937),
IF(AND($T44&lt;DATEVALUE("10/1/20"&amp;RIGHT(BP$1,2)),$U44&lt;=DATEVALUE("9/30/20"&amp;RIGHT(BQ$1,2))),NETWORKDAYS(DATEVALUE("10/1/20"&amp;RIGHT(BP$1,2)),$U44,Holidays!$J$3:$J$937),
IF($T44&lt;DATEVALUE("10/1/20"&amp;RIGHT(BP$1,2)),NETWORKDAYS(DATEVALUE("10/1/20"&amp;RIGHT(BP$1,2)),DATEVALUE("9/30/20"&amp;RIGHT(BQ$1,2)),Holidays!$J$3:$J$937),
IF($T44&gt;=DATEVALUE("10/1/20"&amp;RIGHT(BP$1,2)),NETWORKDAYS($T44,DATEVALUE("9/30/20"&amp;RIGHT(BQ$1,2)),Holidays!$J$3:$J$937),"")))),"")/(NETWORKDAYS($T44,$U44,Holidays!$J$3:$J$937)),0))</f>
        <v>0</v>
      </c>
      <c r="BR44" s="87">
        <f>IF($Q44="","",IFERROR(IF(OR(AND($T44&gt;=DATEVALUE("10/1/20"&amp;RIGHT(BQ$1,2)),$T44&lt;=DATEVALUE("9/30/20"&amp;RIGHT(BR$1,2))),AND($U44&gt;=DATEVALUE("10/1/20"&amp;RIGHT(BQ$1,2)),$U44&lt;=DATEVALUE("9/30/20"&amp;RIGHT(BR$1,2))),AND($T44&lt;=DATEVALUE("10/1/20"&amp;RIGHT(BQ$1,2)),$U44&gt;=DATEVALUE("9/30/20"&amp;RIGHT(BR$1,2)))),
IF(AND($T44&gt;=DATEVALUE("10/1/20"&amp;RIGHT(BQ$1,2)),$U44&lt;=DATEVALUE("9/30/20"&amp;RIGHT(BR$1,2))),NETWORKDAYS($T44,$U44,Holidays!$J$3:$J$937),
IF(AND($T44&lt;DATEVALUE("10/1/20"&amp;RIGHT(BQ$1,2)),$U44&lt;=DATEVALUE("9/30/20"&amp;RIGHT(BR$1,2))),NETWORKDAYS(DATEVALUE("10/1/20"&amp;RIGHT(BQ$1,2)),$U44,Holidays!$J$3:$J$937),
IF($T44&lt;DATEVALUE("10/1/20"&amp;RIGHT(BQ$1,2)),NETWORKDAYS(DATEVALUE("10/1/20"&amp;RIGHT(BQ$1,2)),DATEVALUE("9/30/20"&amp;RIGHT(BR$1,2)),Holidays!$J$3:$J$937),
IF($T44&gt;=DATEVALUE("10/1/20"&amp;RIGHT(BQ$1,2)),NETWORKDAYS($T44,DATEVALUE("9/30/20"&amp;RIGHT(BR$1,2)),Holidays!$J$3:$J$937),"")))),"")/(NETWORKDAYS($T44,$U44,Holidays!$J$3:$J$937)),0))</f>
        <v>0</v>
      </c>
      <c r="BS44" s="87">
        <f>IF($Q44="","",IFERROR(IF(OR(AND($T44&gt;=DATEVALUE("10/1/20"&amp;RIGHT(BR$1,2)),$T44&lt;=DATEVALUE("9/30/20"&amp;RIGHT(BS$1,2))),AND($U44&gt;=DATEVALUE("10/1/20"&amp;RIGHT(BR$1,2)),$U44&lt;=DATEVALUE("9/30/20"&amp;RIGHT(BS$1,2))),AND($T44&lt;=DATEVALUE("10/1/20"&amp;RIGHT(BR$1,2)),$U44&gt;=DATEVALUE("9/30/20"&amp;RIGHT(BS$1,2)))),
IF(AND($T44&gt;=DATEVALUE("10/1/20"&amp;RIGHT(BR$1,2)),$U44&lt;=DATEVALUE("9/30/20"&amp;RIGHT(BS$1,2))),NETWORKDAYS($T44,$U44,Holidays!$J$3:$J$937),
IF(AND($T44&lt;DATEVALUE("10/1/20"&amp;RIGHT(BR$1,2)),$U44&lt;=DATEVALUE("9/30/20"&amp;RIGHT(BS$1,2))),NETWORKDAYS(DATEVALUE("10/1/20"&amp;RIGHT(BR$1,2)),$U44,Holidays!$J$3:$J$937),
IF($T44&lt;DATEVALUE("10/1/20"&amp;RIGHT(BR$1,2)),NETWORKDAYS(DATEVALUE("10/1/20"&amp;RIGHT(BR$1,2)),DATEVALUE("9/30/20"&amp;RIGHT(BS$1,2)),Holidays!$J$3:$J$937),
IF($T44&gt;=DATEVALUE("10/1/20"&amp;RIGHT(BR$1,2)),NETWORKDAYS($T44,DATEVALUE("9/30/20"&amp;RIGHT(BS$1,2)),Holidays!$J$3:$J$937),"")))),"")/(NETWORKDAYS($T44,$U44,Holidays!$J$3:$J$937)),0))</f>
        <v>1</v>
      </c>
      <c r="BT44" s="87">
        <f>IF($Q44="","",IFERROR(IF(OR(AND($T44&gt;=DATEVALUE("10/1/20"&amp;RIGHT(BS$1,2)),$T44&lt;=DATEVALUE("9/30/20"&amp;RIGHT(BT$1,2))),AND($U44&gt;=DATEVALUE("10/1/20"&amp;RIGHT(BS$1,2)),$U44&lt;=DATEVALUE("9/30/20"&amp;RIGHT(BT$1,2))),AND($T44&lt;=DATEVALUE("10/1/20"&amp;RIGHT(BS$1,2)),$U44&gt;=DATEVALUE("9/30/20"&amp;RIGHT(BT$1,2)))),
IF(AND($T44&gt;=DATEVALUE("10/1/20"&amp;RIGHT(BS$1,2)),$U44&lt;=DATEVALUE("9/30/20"&amp;RIGHT(BT$1,2))),NETWORKDAYS($T44,$U44,Holidays!$J$3:$J$937),
IF(AND($T44&lt;DATEVALUE("10/1/20"&amp;RIGHT(BS$1,2)),$U44&lt;=DATEVALUE("9/30/20"&amp;RIGHT(BT$1,2))),NETWORKDAYS(DATEVALUE("10/1/20"&amp;RIGHT(BS$1,2)),$U44,Holidays!$J$3:$J$937),
IF($T44&lt;DATEVALUE("10/1/20"&amp;RIGHT(BS$1,2)),NETWORKDAYS(DATEVALUE("10/1/20"&amp;RIGHT(BS$1,2)),DATEVALUE("9/30/20"&amp;RIGHT(BT$1,2)),Holidays!$J$3:$J$937),
IF($T44&gt;=DATEVALUE("10/1/20"&amp;RIGHT(BS$1,2)),NETWORKDAYS($T44,DATEVALUE("9/30/20"&amp;RIGHT(BT$1,2)),Holidays!$J$3:$J$937),"")))),"")/(NETWORKDAYS($T44,$U44,Holidays!$J$3:$J$937)),0))</f>
        <v>0</v>
      </c>
      <c r="BU44" s="87">
        <f>IF($Q44="","",IFERROR(IF(OR(AND($T44&gt;=DATEVALUE("10/1/20"&amp;RIGHT(BT$1,2)),$T44&lt;=DATEVALUE("9/30/20"&amp;RIGHT(BU$1,2))),AND($U44&gt;=DATEVALUE("10/1/20"&amp;RIGHT(BT$1,2)),$U44&lt;=DATEVALUE("9/30/20"&amp;RIGHT(BU$1,2))),AND($T44&lt;=DATEVALUE("10/1/20"&amp;RIGHT(BT$1,2)),$U44&gt;=DATEVALUE("9/30/20"&amp;RIGHT(BU$1,2)))),
IF(AND($T44&gt;=DATEVALUE("10/1/20"&amp;RIGHT(BT$1,2)),$U44&lt;=DATEVALUE("9/30/20"&amp;RIGHT(BU$1,2))),NETWORKDAYS($T44,$U44,Holidays!$J$3:$J$937),
IF(AND($T44&lt;DATEVALUE("10/1/20"&amp;RIGHT(BT$1,2)),$U44&lt;=DATEVALUE("9/30/20"&amp;RIGHT(BU$1,2))),NETWORKDAYS(DATEVALUE("10/1/20"&amp;RIGHT(BT$1,2)),$U44,Holidays!$J$3:$J$937),
IF($T44&lt;DATEVALUE("10/1/20"&amp;RIGHT(BT$1,2)),NETWORKDAYS(DATEVALUE("10/1/20"&amp;RIGHT(BT$1,2)),DATEVALUE("9/30/20"&amp;RIGHT(BU$1,2)),Holidays!$J$3:$J$937),
IF($T44&gt;=DATEVALUE("10/1/20"&amp;RIGHT(BT$1,2)),NETWORKDAYS($T44,DATEVALUE("9/30/20"&amp;RIGHT(BU$1,2)),Holidays!$J$3:$J$937),"")))),"")/(NETWORKDAYS($T44,$U44,Holidays!$J$3:$J$937)),0))</f>
        <v>0</v>
      </c>
      <c r="BV44" s="87">
        <f>IF($Q44="","",IFERROR(IF(OR(AND($T44&gt;=DATEVALUE("10/1/20"&amp;RIGHT(BU$1,2)),$T44&lt;=DATEVALUE("9/30/20"&amp;RIGHT(BV$1,2))),AND($U44&gt;=DATEVALUE("10/1/20"&amp;RIGHT(BU$1,2)),$U44&lt;=DATEVALUE("9/30/20"&amp;RIGHT(BV$1,2))),AND($T44&lt;=DATEVALUE("10/1/20"&amp;RIGHT(BU$1,2)),$U44&gt;=DATEVALUE("9/30/20"&amp;RIGHT(BV$1,2)))),
IF(AND($T44&gt;=DATEVALUE("10/1/20"&amp;RIGHT(BU$1,2)),$U44&lt;=DATEVALUE("9/30/20"&amp;RIGHT(BV$1,2))),NETWORKDAYS($T44,$U44,Holidays!$J$3:$J$937),
IF(AND($T44&lt;DATEVALUE("10/1/20"&amp;RIGHT(BU$1,2)),$U44&lt;=DATEVALUE("9/30/20"&amp;RIGHT(BV$1,2))),NETWORKDAYS(DATEVALUE("10/1/20"&amp;RIGHT(BU$1,2)),$U44,Holidays!$J$3:$J$937),
IF($T44&lt;DATEVALUE("10/1/20"&amp;RIGHT(BU$1,2)),NETWORKDAYS(DATEVALUE("10/1/20"&amp;RIGHT(BU$1,2)),DATEVALUE("9/30/20"&amp;RIGHT(BV$1,2)),Holidays!$J$3:$J$937),
IF($T44&gt;=DATEVALUE("10/1/20"&amp;RIGHT(BU$1,2)),NETWORKDAYS($T44,DATEVALUE("9/30/20"&amp;RIGHT(BV$1,2)),Holidays!$J$3:$J$937),"")))),"")/(NETWORKDAYS($T44,$U44,Holidays!$J$3:$J$937)),0))</f>
        <v>0</v>
      </c>
      <c r="BW44" s="87">
        <f>IF($Q44="","",IFERROR(IF(OR(AND($T44&gt;=DATEVALUE("10/1/20"&amp;RIGHT(BV$1,2)),$T44&lt;=DATEVALUE("9/30/20"&amp;RIGHT(BW$1,2))),AND($U44&gt;=DATEVALUE("10/1/20"&amp;RIGHT(BV$1,2)),$U44&lt;=DATEVALUE("9/30/20"&amp;RIGHT(BW$1,2))),AND($T44&lt;=DATEVALUE("10/1/20"&amp;RIGHT(BV$1,2)),$U44&gt;=DATEVALUE("9/30/20"&amp;RIGHT(BW$1,2)))),
IF(AND($T44&gt;=DATEVALUE("10/1/20"&amp;RIGHT(BV$1,2)),$U44&lt;=DATEVALUE("9/30/20"&amp;RIGHT(BW$1,2))),NETWORKDAYS($T44,$U44,Holidays!$J$3:$J$937),
IF(AND($T44&lt;DATEVALUE("10/1/20"&amp;RIGHT(BV$1,2)),$U44&lt;=DATEVALUE("9/30/20"&amp;RIGHT(BW$1,2))),NETWORKDAYS(DATEVALUE("10/1/20"&amp;RIGHT(BV$1,2)),$U44,Holidays!$J$3:$J$937),
IF($T44&lt;DATEVALUE("10/1/20"&amp;RIGHT(BV$1,2)),NETWORKDAYS(DATEVALUE("10/1/20"&amp;RIGHT(BV$1,2)),DATEVALUE("9/30/20"&amp;RIGHT(BW$1,2)),Holidays!$J$3:$J$937),
IF($T44&gt;=DATEVALUE("10/1/20"&amp;RIGHT(BV$1,2)),NETWORKDAYS($T44,DATEVALUE("9/30/20"&amp;RIGHT(BW$1,2)),Holidays!$J$3:$J$937),"")))),"")/(NETWORKDAYS($T44,$U44,Holidays!$J$3:$J$937)),0))</f>
        <v>0</v>
      </c>
      <c r="BX44" s="87">
        <f>IF($Q44="","",IFERROR(IF(OR(AND($T44&gt;=DATEVALUE("10/1/20"&amp;RIGHT(BW$1,2)),$T44&lt;=DATEVALUE("9/30/20"&amp;RIGHT(BX$1,2))),AND($U44&gt;=DATEVALUE("10/1/20"&amp;RIGHT(BW$1,2)),$U44&lt;=DATEVALUE("9/30/20"&amp;RIGHT(BX$1,2))),AND($T44&lt;=DATEVALUE("10/1/20"&amp;RIGHT(BW$1,2)),$U44&gt;=DATEVALUE("9/30/20"&amp;RIGHT(BX$1,2)))),
IF(AND($T44&gt;=DATEVALUE("10/1/20"&amp;RIGHT(BW$1,2)),$U44&lt;=DATEVALUE("9/30/20"&amp;RIGHT(BX$1,2))),NETWORKDAYS($T44,$U44,Holidays!$J$3:$J$937),
IF(AND($T44&lt;DATEVALUE("10/1/20"&amp;RIGHT(BW$1,2)),$U44&lt;=DATEVALUE("9/30/20"&amp;RIGHT(BX$1,2))),NETWORKDAYS(DATEVALUE("10/1/20"&amp;RIGHT(BW$1,2)),$U44,Holidays!$J$3:$J$937),
IF($T44&lt;DATEVALUE("10/1/20"&amp;RIGHT(BW$1,2)),NETWORKDAYS(DATEVALUE("10/1/20"&amp;RIGHT(BW$1,2)),DATEVALUE("9/30/20"&amp;RIGHT(BX$1,2)),Holidays!$J$3:$J$937),
IF($T44&gt;=DATEVALUE("10/1/20"&amp;RIGHT(BW$1,2)),NETWORKDAYS($T44,DATEVALUE("9/30/20"&amp;RIGHT(BX$1,2)),Holidays!$J$3:$J$937),"")))),"")/(NETWORKDAYS($T44,$U44,Holidays!$J$3:$J$937)),0))</f>
        <v>0</v>
      </c>
      <c r="BY44" s="87">
        <f>IF($Q44="","",IFERROR(IF(OR(AND($T44&gt;=DATEVALUE("10/1/20"&amp;RIGHT(BX$1,2)),$T44&lt;=DATEVALUE("9/30/20"&amp;RIGHT(BY$1,2))),AND($U44&gt;=DATEVALUE("10/1/20"&amp;RIGHT(BX$1,2)),$U44&lt;=DATEVALUE("9/30/20"&amp;RIGHT(BY$1,2))),AND($T44&lt;=DATEVALUE("10/1/20"&amp;RIGHT(BX$1,2)),$U44&gt;=DATEVALUE("9/30/20"&amp;RIGHT(BY$1,2)))),
IF(AND($T44&gt;=DATEVALUE("10/1/20"&amp;RIGHT(BX$1,2)),$U44&lt;=DATEVALUE("9/30/20"&amp;RIGHT(BY$1,2))),NETWORKDAYS($T44,$U44,Holidays!$J$3:$J$937),
IF(AND($T44&lt;DATEVALUE("10/1/20"&amp;RIGHT(BX$1,2)),$U44&lt;=DATEVALUE("9/30/20"&amp;RIGHT(BY$1,2))),NETWORKDAYS(DATEVALUE("10/1/20"&amp;RIGHT(BX$1,2)),$U44,Holidays!$J$3:$J$937),
IF($T44&lt;DATEVALUE("10/1/20"&amp;RIGHT(BX$1,2)),NETWORKDAYS(DATEVALUE("10/1/20"&amp;RIGHT(BX$1,2)),DATEVALUE("9/30/20"&amp;RIGHT(BY$1,2)),Holidays!$J$3:$J$937),
IF($T44&gt;=DATEVALUE("10/1/20"&amp;RIGHT(BX$1,2)),NETWORKDAYS($T44,DATEVALUE("9/30/20"&amp;RIGHT(BY$1,2)),Holidays!$J$3:$J$937),"")))),"")/(NETWORKDAYS($T44,$U44,Holidays!$J$3:$J$937)),0))</f>
        <v>0</v>
      </c>
      <c r="BZ44" s="87">
        <f>IF($Q44="","",IFERROR(IF(OR(AND($T44&gt;=DATEVALUE("10/1/20"&amp;RIGHT(BY$1,2)),$T44&lt;=DATEVALUE("9/30/20"&amp;RIGHT(BZ$1,2))),AND($U44&gt;=DATEVALUE("10/1/20"&amp;RIGHT(BY$1,2)),$U44&lt;=DATEVALUE("9/30/20"&amp;RIGHT(BZ$1,2))),AND($T44&lt;=DATEVALUE("10/1/20"&amp;RIGHT(BY$1,2)),$U44&gt;=DATEVALUE("9/30/20"&amp;RIGHT(BZ$1,2)))),
IF(AND($T44&gt;=DATEVALUE("10/1/20"&amp;RIGHT(BY$1,2)),$U44&lt;=DATEVALUE("9/30/20"&amp;RIGHT(BZ$1,2))),NETWORKDAYS($T44,$U44,Holidays!$J$3:$J$937),
IF(AND($T44&lt;DATEVALUE("10/1/20"&amp;RIGHT(BY$1,2)),$U44&lt;=DATEVALUE("9/30/20"&amp;RIGHT(BZ$1,2))),NETWORKDAYS(DATEVALUE("10/1/20"&amp;RIGHT(BY$1,2)),$U44,Holidays!$J$3:$J$937),
IF($T44&lt;DATEVALUE("10/1/20"&amp;RIGHT(BY$1,2)),NETWORKDAYS(DATEVALUE("10/1/20"&amp;RIGHT(BY$1,2)),DATEVALUE("9/30/20"&amp;RIGHT(BZ$1,2)),Holidays!$J$3:$J$937),
IF($T44&gt;=DATEVALUE("10/1/20"&amp;RIGHT(BY$1,2)),NETWORKDAYS($T44,DATEVALUE("9/30/20"&amp;RIGHT(BZ$1,2)),Holidays!$J$3:$J$937),"")))),"")/(NETWORKDAYS($T44,$U44,Holidays!$J$3:$J$937)),0))</f>
        <v>0</v>
      </c>
      <c r="CA44" s="87">
        <f>IF($Q44="","",IFERROR(IF(OR(AND($T44&gt;=DATEVALUE("10/1/20"&amp;RIGHT(BZ$1,2)),$T44&lt;=DATEVALUE("9/30/20"&amp;RIGHT(CA$1,2))),AND($U44&gt;=DATEVALUE("10/1/20"&amp;RIGHT(BZ$1,2)),$U44&lt;=DATEVALUE("9/30/20"&amp;RIGHT(CA$1,2))),AND($T44&lt;=DATEVALUE("10/1/20"&amp;RIGHT(BZ$1,2)),$U44&gt;=DATEVALUE("9/30/20"&amp;RIGHT(CA$1,2)))),
IF(AND($T44&gt;=DATEVALUE("10/1/20"&amp;RIGHT(BZ$1,2)),$U44&lt;=DATEVALUE("9/30/20"&amp;RIGHT(CA$1,2))),NETWORKDAYS($T44,$U44,Holidays!$J$3:$J$937),
IF(AND($T44&lt;DATEVALUE("10/1/20"&amp;RIGHT(BZ$1,2)),$U44&lt;=DATEVALUE("9/30/20"&amp;RIGHT(CA$1,2))),NETWORKDAYS(DATEVALUE("10/1/20"&amp;RIGHT(BZ$1,2)),$U44,Holidays!$J$3:$J$937),
IF($T44&lt;DATEVALUE("10/1/20"&amp;RIGHT(BZ$1,2)),NETWORKDAYS(DATEVALUE("10/1/20"&amp;RIGHT(BZ$1,2)),DATEVALUE("9/30/20"&amp;RIGHT(CA$1,2)),Holidays!$J$3:$J$937),
IF($T44&gt;=DATEVALUE("10/1/20"&amp;RIGHT(BZ$1,2)),NETWORKDAYS($T44,DATEVALUE("9/30/20"&amp;RIGHT(CA$1,2)),Holidays!$J$3:$J$937),"")))),"")/(NETWORKDAYS($T44,$U44,Holidays!$J$3:$J$937)),0))</f>
        <v>0</v>
      </c>
      <c r="CB44" s="87">
        <f>IF($Q44="","",IFERROR(IF(OR(AND($T44&gt;=DATEVALUE("10/1/20"&amp;RIGHT(CA$1,2)),$T44&lt;=DATEVALUE("9/30/20"&amp;RIGHT(CB$1,2))),AND($U44&gt;=DATEVALUE("10/1/20"&amp;RIGHT(CA$1,2)),$U44&lt;=DATEVALUE("9/30/20"&amp;RIGHT(CB$1,2))),AND($T44&lt;=DATEVALUE("10/1/20"&amp;RIGHT(CA$1,2)),$U44&gt;=DATEVALUE("9/30/20"&amp;RIGHT(CB$1,2)))),
IF(AND($T44&gt;=DATEVALUE("10/1/20"&amp;RIGHT(CA$1,2)),$U44&lt;=DATEVALUE("9/30/20"&amp;RIGHT(CB$1,2))),NETWORKDAYS($T44,$U44,Holidays!$J$3:$J$937),
IF(AND($T44&lt;DATEVALUE("10/1/20"&amp;RIGHT(CA$1,2)),$U44&lt;=DATEVALUE("9/30/20"&amp;RIGHT(CB$1,2))),NETWORKDAYS(DATEVALUE("10/1/20"&amp;RIGHT(CA$1,2)),$U44,Holidays!$J$3:$J$937),
IF($T44&lt;DATEVALUE("10/1/20"&amp;RIGHT(CA$1,2)),NETWORKDAYS(DATEVALUE("10/1/20"&amp;RIGHT(CA$1,2)),DATEVALUE("9/30/20"&amp;RIGHT(CB$1,2)),Holidays!$J$3:$J$937),
IF($T44&gt;=DATEVALUE("10/1/20"&amp;RIGHT(CA$1,2)),NETWORKDAYS($T44,DATEVALUE("9/30/20"&amp;RIGHT(CB$1,2)),Holidays!$J$3:$J$937),"")))),"")/(NETWORKDAYS($T44,$U44,Holidays!$J$3:$J$937)),0))</f>
        <v>0</v>
      </c>
    </row>
    <row r="45" spans="1:80">
      <c r="A45" s="78" t="s">
        <v>262</v>
      </c>
      <c r="B45" s="79" t="s">
        <v>117</v>
      </c>
      <c r="C45" s="87" t="s">
        <v>189</v>
      </c>
      <c r="D45" s="87" t="s">
        <v>176</v>
      </c>
      <c r="E45" s="87">
        <v>64</v>
      </c>
      <c r="F45" s="129">
        <v>234</v>
      </c>
      <c r="G45" s="87" t="s">
        <v>122</v>
      </c>
      <c r="H45" s="108"/>
      <c r="I45" s="87" t="s">
        <v>140</v>
      </c>
      <c r="J45" s="87" t="s">
        <v>124</v>
      </c>
      <c r="K45" s="108">
        <v>0</v>
      </c>
      <c r="L45" s="82">
        <f t="shared" si="4"/>
        <v>100</v>
      </c>
      <c r="M45" s="110">
        <f t="shared" si="5"/>
        <v>14976</v>
      </c>
      <c r="N45" s="111">
        <f t="shared" si="22"/>
        <v>0</v>
      </c>
      <c r="O45" s="110">
        <f t="shared" si="6"/>
        <v>0</v>
      </c>
      <c r="P45" s="110">
        <f t="shared" si="0"/>
        <v>14976</v>
      </c>
      <c r="Q45" s="108">
        <v>60</v>
      </c>
      <c r="R45" s="130">
        <f t="shared" si="7"/>
        <v>5.0191780821917806</v>
      </c>
      <c r="S45" s="107">
        <v>45938</v>
      </c>
      <c r="T45" s="83">
        <f>IF(NOT(Q45=""),IF(NOT($S45=""),$S45,#REF!),"")</f>
        <v>45938</v>
      </c>
      <c r="U45" s="83">
        <f t="shared" si="8"/>
        <v>45998</v>
      </c>
      <c r="V45" s="83">
        <f t="shared" si="11"/>
        <v>46022</v>
      </c>
      <c r="W45" s="83">
        <f t="shared" si="23"/>
        <v>46029</v>
      </c>
      <c r="X45" s="84">
        <f t="shared" si="9"/>
        <v>14976</v>
      </c>
      <c r="Y45" s="84">
        <f t="shared" si="24"/>
        <v>17606.852383561643</v>
      </c>
      <c r="AF45" s="87" t="s">
        <v>151</v>
      </c>
      <c r="AG45" s="87" t="s">
        <v>152</v>
      </c>
      <c r="AH45" s="103">
        <v>45477</v>
      </c>
      <c r="AL45" s="87">
        <f t="shared" ca="1" si="1"/>
        <v>0</v>
      </c>
      <c r="AN45" s="87">
        <f t="shared" ca="1" si="20"/>
        <v>0</v>
      </c>
      <c r="AO45" s="87">
        <f t="shared" ca="1" si="20"/>
        <v>0</v>
      </c>
      <c r="AP45" s="87">
        <f t="shared" ca="1" si="20"/>
        <v>0</v>
      </c>
      <c r="AQ45" s="87">
        <f t="shared" ca="1" si="20"/>
        <v>0</v>
      </c>
      <c r="AR45" s="87">
        <f t="shared" ca="1" si="20"/>
        <v>0</v>
      </c>
      <c r="AS45" s="87">
        <f t="shared" ca="1" si="20"/>
        <v>0</v>
      </c>
      <c r="AT45" s="87">
        <f t="shared" ca="1" si="20"/>
        <v>0</v>
      </c>
      <c r="AU45" s="87">
        <f t="shared" ca="1" si="20"/>
        <v>0</v>
      </c>
      <c r="AV45" s="87">
        <f t="shared" ca="1" si="20"/>
        <v>0</v>
      </c>
      <c r="AW45" s="87">
        <f t="shared" ca="1" si="20"/>
        <v>0</v>
      </c>
      <c r="AX45" s="87">
        <f t="shared" ca="1" si="21"/>
        <v>0</v>
      </c>
      <c r="AY45" s="87">
        <f t="shared" ca="1" si="21"/>
        <v>0</v>
      </c>
      <c r="AZ45" s="87">
        <f t="shared" ca="1" si="21"/>
        <v>0</v>
      </c>
      <c r="BA45" s="87">
        <f t="shared" ca="1" si="21"/>
        <v>0</v>
      </c>
      <c r="BB45" s="87">
        <f t="shared" ca="1" si="21"/>
        <v>0</v>
      </c>
      <c r="BC45" s="87">
        <f t="shared" ca="1" si="21"/>
        <v>0</v>
      </c>
      <c r="BD45" s="87">
        <f t="shared" ca="1" si="21"/>
        <v>0</v>
      </c>
      <c r="BE45" s="87">
        <f t="shared" ca="1" si="21"/>
        <v>0</v>
      </c>
      <c r="BF45" s="87">
        <f t="shared" ca="1" si="21"/>
        <v>0</v>
      </c>
      <c r="BG45" s="87">
        <f t="shared" ca="1" si="21"/>
        <v>0</v>
      </c>
      <c r="BI45" s="87">
        <f>IF($Q45="","",IFERROR(IF(OR(AND($T45&gt;=DATEVALUE("10/1/20"&amp;RIGHT(BH$1,2)),$T45&lt;=DATEVALUE("9/30/20"&amp;RIGHT(BI$1,2))),AND($U45&gt;=DATEVALUE("10/1/20"&amp;RIGHT(BH$1,2)),$U45&lt;=DATEVALUE("9/30/20"&amp;RIGHT(BI$1,2))),AND($T45&lt;=DATEVALUE("10/1/20"&amp;RIGHT(BH$1,2)),$U45&gt;=DATEVALUE("9/30/20"&amp;RIGHT(BI$1,2)))),
IF(AND($T45&gt;=DATEVALUE("10/1/20"&amp;RIGHT(BH$1,2)),$U45&lt;=DATEVALUE("9/30/20"&amp;RIGHT(BI$1,2))),NETWORKDAYS($T45,$U45,Holidays!$J$3:$J$937),
IF(AND($T45&lt;DATEVALUE("10/1/20"&amp;RIGHT(BH$1,2)),$U45&lt;=DATEVALUE("9/30/20"&amp;RIGHT(BI$1,2))),NETWORKDAYS(DATEVALUE("10/1/20"&amp;RIGHT(BH$1,2)),$U45,Holidays!$J$3:$J$937),
IF($T45&lt;DATEVALUE("10/1/20"&amp;RIGHT(BH$1,2)),NETWORKDAYS(DATEVALUE("10/1/20"&amp;RIGHT(BH$1,2)),DATEVALUE("9/30/20"&amp;RIGHT(BI$1,2)),Holidays!$J$3:$J$937),
IF($T45&gt;=DATEVALUE("10/1/20"&amp;RIGHT(BH$1,2)),NETWORKDAYS($T45,DATEVALUE("9/30/20"&amp;RIGHT(BI$1,2)),Holidays!$J$3:$J$937),"")))),"")/(NETWORKDAYS($T45,$U45,Holidays!$J$3:$J$937)),0))</f>
        <v>0</v>
      </c>
      <c r="BJ45" s="87">
        <f>IF($Q45="","",IFERROR(IF(OR(AND($T45&gt;=DATEVALUE("10/1/20"&amp;RIGHT(BI$1,2)),$T45&lt;=DATEVALUE("9/30/20"&amp;RIGHT(BJ$1,2))),AND($U45&gt;=DATEVALUE("10/1/20"&amp;RIGHT(BI$1,2)),$U45&lt;=DATEVALUE("9/30/20"&amp;RIGHT(BJ$1,2))),AND($T45&lt;=DATEVALUE("10/1/20"&amp;RIGHT(BI$1,2)),$U45&gt;=DATEVALUE("9/30/20"&amp;RIGHT(BJ$1,2)))),
IF(AND($T45&gt;=DATEVALUE("10/1/20"&amp;RIGHT(BI$1,2)),$U45&lt;=DATEVALUE("9/30/20"&amp;RIGHT(BJ$1,2))),NETWORKDAYS($T45,$U45,Holidays!$J$3:$J$937),
IF(AND($T45&lt;DATEVALUE("10/1/20"&amp;RIGHT(BI$1,2)),$U45&lt;=DATEVALUE("9/30/20"&amp;RIGHT(BJ$1,2))),NETWORKDAYS(DATEVALUE("10/1/20"&amp;RIGHT(BI$1,2)),$U45,Holidays!$J$3:$J$937),
IF($T45&lt;DATEVALUE("10/1/20"&amp;RIGHT(BI$1,2)),NETWORKDAYS(DATEVALUE("10/1/20"&amp;RIGHT(BI$1,2)),DATEVALUE("9/30/20"&amp;RIGHT(BJ$1,2)),Holidays!$J$3:$J$937),
IF($T45&gt;=DATEVALUE("10/1/20"&amp;RIGHT(BI$1,2)),NETWORKDAYS($T45,DATEVALUE("9/30/20"&amp;RIGHT(BJ$1,2)),Holidays!$J$3:$J$937),"")))),"")/(NETWORKDAYS($T45,$U45,Holidays!$J$3:$J$937)),0))</f>
        <v>0</v>
      </c>
      <c r="BK45" s="87">
        <f>IF($Q45="","",IFERROR(IF(OR(AND($T45&gt;=DATEVALUE("10/1/20"&amp;RIGHT(BJ$1,2)),$T45&lt;=DATEVALUE("9/30/20"&amp;RIGHT(BK$1,2))),AND($U45&gt;=DATEVALUE("10/1/20"&amp;RIGHT(BJ$1,2)),$U45&lt;=DATEVALUE("9/30/20"&amp;RIGHT(BK$1,2))),AND($T45&lt;=DATEVALUE("10/1/20"&amp;RIGHT(BJ$1,2)),$U45&gt;=DATEVALUE("9/30/20"&amp;RIGHT(BK$1,2)))),
IF(AND($T45&gt;=DATEVALUE("10/1/20"&amp;RIGHT(BJ$1,2)),$U45&lt;=DATEVALUE("9/30/20"&amp;RIGHT(BK$1,2))),NETWORKDAYS($T45,$U45,Holidays!$J$3:$J$937),
IF(AND($T45&lt;DATEVALUE("10/1/20"&amp;RIGHT(BJ$1,2)),$U45&lt;=DATEVALUE("9/30/20"&amp;RIGHT(BK$1,2))),NETWORKDAYS(DATEVALUE("10/1/20"&amp;RIGHT(BJ$1,2)),$U45,Holidays!$J$3:$J$937),
IF($T45&lt;DATEVALUE("10/1/20"&amp;RIGHT(BJ$1,2)),NETWORKDAYS(DATEVALUE("10/1/20"&amp;RIGHT(BJ$1,2)),DATEVALUE("9/30/20"&amp;RIGHT(BK$1,2)),Holidays!$J$3:$J$937),
IF($T45&gt;=DATEVALUE("10/1/20"&amp;RIGHT(BJ$1,2)),NETWORKDAYS($T45,DATEVALUE("9/30/20"&amp;RIGHT(BK$1,2)),Holidays!$J$3:$J$937),"")))),"")/(NETWORKDAYS($T45,$U45,Holidays!$J$3:$J$937)),0))</f>
        <v>0</v>
      </c>
      <c r="BL45" s="87">
        <f>IF($Q45="","",IFERROR(IF(OR(AND($T45&gt;=DATEVALUE("10/1/20"&amp;RIGHT(BK$1,2)),$T45&lt;=DATEVALUE("9/30/20"&amp;RIGHT(BL$1,2))),AND($U45&gt;=DATEVALUE("10/1/20"&amp;RIGHT(BK$1,2)),$U45&lt;=DATEVALUE("9/30/20"&amp;RIGHT(BL$1,2))),AND($T45&lt;=DATEVALUE("10/1/20"&amp;RIGHT(BK$1,2)),$U45&gt;=DATEVALUE("9/30/20"&amp;RIGHT(BL$1,2)))),
IF(AND($T45&gt;=DATEVALUE("10/1/20"&amp;RIGHT(BK$1,2)),$U45&lt;=DATEVALUE("9/30/20"&amp;RIGHT(BL$1,2))),NETWORKDAYS($T45,$U45,Holidays!$J$3:$J$937),
IF(AND($T45&lt;DATEVALUE("10/1/20"&amp;RIGHT(BK$1,2)),$U45&lt;=DATEVALUE("9/30/20"&amp;RIGHT(BL$1,2))),NETWORKDAYS(DATEVALUE("10/1/20"&amp;RIGHT(BK$1,2)),$U45,Holidays!$J$3:$J$937),
IF($T45&lt;DATEVALUE("10/1/20"&amp;RIGHT(BK$1,2)),NETWORKDAYS(DATEVALUE("10/1/20"&amp;RIGHT(BK$1,2)),DATEVALUE("9/30/20"&amp;RIGHT(BL$1,2)),Holidays!$J$3:$J$937),
IF($T45&gt;=DATEVALUE("10/1/20"&amp;RIGHT(BK$1,2)),NETWORKDAYS($T45,DATEVALUE("9/30/20"&amp;RIGHT(BL$1,2)),Holidays!$J$3:$J$937),"")))),"")/(NETWORKDAYS($T45,$U45,Holidays!$J$3:$J$937)),0))</f>
        <v>0</v>
      </c>
      <c r="BM45" s="87">
        <f>IF($Q45="","",IFERROR(IF(OR(AND($T45&gt;=DATEVALUE("10/1/20"&amp;RIGHT(BL$1,2)),$T45&lt;=DATEVALUE("9/30/20"&amp;RIGHT(BM$1,2))),AND($U45&gt;=DATEVALUE("10/1/20"&amp;RIGHT(BL$1,2)),$U45&lt;=DATEVALUE("9/30/20"&amp;RIGHT(BM$1,2))),AND($T45&lt;=DATEVALUE("10/1/20"&amp;RIGHT(BL$1,2)),$U45&gt;=DATEVALUE("9/30/20"&amp;RIGHT(BM$1,2)))),
IF(AND($T45&gt;=DATEVALUE("10/1/20"&amp;RIGHT(BL$1,2)),$U45&lt;=DATEVALUE("9/30/20"&amp;RIGHT(BM$1,2))),NETWORKDAYS($T45,$U45,Holidays!$J$3:$J$937),
IF(AND($T45&lt;DATEVALUE("10/1/20"&amp;RIGHT(BL$1,2)),$U45&lt;=DATEVALUE("9/30/20"&amp;RIGHT(BM$1,2))),NETWORKDAYS(DATEVALUE("10/1/20"&amp;RIGHT(BL$1,2)),$U45,Holidays!$J$3:$J$937),
IF($T45&lt;DATEVALUE("10/1/20"&amp;RIGHT(BL$1,2)),NETWORKDAYS(DATEVALUE("10/1/20"&amp;RIGHT(BL$1,2)),DATEVALUE("9/30/20"&amp;RIGHT(BM$1,2)),Holidays!$J$3:$J$937),
IF($T45&gt;=DATEVALUE("10/1/20"&amp;RIGHT(BL$1,2)),NETWORKDAYS($T45,DATEVALUE("9/30/20"&amp;RIGHT(BM$1,2)),Holidays!$J$3:$J$937),"")))),"")/(NETWORKDAYS($T45,$U45,Holidays!$J$3:$J$937)),0))</f>
        <v>0</v>
      </c>
      <c r="BN45" s="87">
        <f>IF($Q45="","",IFERROR(IF(OR(AND($T45&gt;=DATEVALUE("10/1/20"&amp;RIGHT(BM$1,2)),$T45&lt;=DATEVALUE("9/30/20"&amp;RIGHT(BN$1,2))),AND($U45&gt;=DATEVALUE("10/1/20"&amp;RIGHT(BM$1,2)),$U45&lt;=DATEVALUE("9/30/20"&amp;RIGHT(BN$1,2))),AND($T45&lt;=DATEVALUE("10/1/20"&amp;RIGHT(BM$1,2)),$U45&gt;=DATEVALUE("9/30/20"&amp;RIGHT(BN$1,2)))),
IF(AND($T45&gt;=DATEVALUE("10/1/20"&amp;RIGHT(BM$1,2)),$U45&lt;=DATEVALUE("9/30/20"&amp;RIGHT(BN$1,2))),NETWORKDAYS($T45,$U45,Holidays!$J$3:$J$937),
IF(AND($T45&lt;DATEVALUE("10/1/20"&amp;RIGHT(BM$1,2)),$U45&lt;=DATEVALUE("9/30/20"&amp;RIGHT(BN$1,2))),NETWORKDAYS(DATEVALUE("10/1/20"&amp;RIGHT(BM$1,2)),$U45,Holidays!$J$3:$J$937),
IF($T45&lt;DATEVALUE("10/1/20"&amp;RIGHT(BM$1,2)),NETWORKDAYS(DATEVALUE("10/1/20"&amp;RIGHT(BM$1,2)),DATEVALUE("9/30/20"&amp;RIGHT(BN$1,2)),Holidays!$J$3:$J$937),
IF($T45&gt;=DATEVALUE("10/1/20"&amp;RIGHT(BM$1,2)),NETWORKDAYS($T45,DATEVALUE("9/30/20"&amp;RIGHT(BN$1,2)),Holidays!$J$3:$J$937),"")))),"")/(NETWORKDAYS($T45,$U45,Holidays!$J$3:$J$937)),0))</f>
        <v>0</v>
      </c>
      <c r="BO45" s="87">
        <f>IF($Q45="","",IFERROR(IF(OR(AND($T45&gt;=DATEVALUE("10/1/20"&amp;RIGHT(BN$1,2)),$T45&lt;=DATEVALUE("9/30/20"&amp;RIGHT(BO$1,2))),AND($U45&gt;=DATEVALUE("10/1/20"&amp;RIGHT(BN$1,2)),$U45&lt;=DATEVALUE("9/30/20"&amp;RIGHT(BO$1,2))),AND($T45&lt;=DATEVALUE("10/1/20"&amp;RIGHT(BN$1,2)),$U45&gt;=DATEVALUE("9/30/20"&amp;RIGHT(BO$1,2)))),
IF(AND($T45&gt;=DATEVALUE("10/1/20"&amp;RIGHT(BN$1,2)),$U45&lt;=DATEVALUE("9/30/20"&amp;RIGHT(BO$1,2))),NETWORKDAYS($T45,$U45,Holidays!$J$3:$J$937),
IF(AND($T45&lt;DATEVALUE("10/1/20"&amp;RIGHT(BN$1,2)),$U45&lt;=DATEVALUE("9/30/20"&amp;RIGHT(BO$1,2))),NETWORKDAYS(DATEVALUE("10/1/20"&amp;RIGHT(BN$1,2)),$U45,Holidays!$J$3:$J$937),
IF($T45&lt;DATEVALUE("10/1/20"&amp;RIGHT(BN$1,2)),NETWORKDAYS(DATEVALUE("10/1/20"&amp;RIGHT(BN$1,2)),DATEVALUE("9/30/20"&amp;RIGHT(BO$1,2)),Holidays!$J$3:$J$937),
IF($T45&gt;=DATEVALUE("10/1/20"&amp;RIGHT(BN$1,2)),NETWORKDAYS($T45,DATEVALUE("9/30/20"&amp;RIGHT(BO$1,2)),Holidays!$J$3:$J$937),"")))),"")/(NETWORKDAYS($T45,$U45,Holidays!$J$3:$J$937)),0))</f>
        <v>0</v>
      </c>
      <c r="BP45" s="87">
        <f>IF($Q45="","",IFERROR(IF(OR(AND($T45&gt;=DATEVALUE("10/1/20"&amp;RIGHT(BO$1,2)),$T45&lt;=DATEVALUE("9/30/20"&amp;RIGHT(BP$1,2))),AND($U45&gt;=DATEVALUE("10/1/20"&amp;RIGHT(BO$1,2)),$U45&lt;=DATEVALUE("9/30/20"&amp;RIGHT(BP$1,2))),AND($T45&lt;=DATEVALUE("10/1/20"&amp;RIGHT(BO$1,2)),$U45&gt;=DATEVALUE("9/30/20"&amp;RIGHT(BP$1,2)))),
IF(AND($T45&gt;=DATEVALUE("10/1/20"&amp;RIGHT(BO$1,2)),$U45&lt;=DATEVALUE("9/30/20"&amp;RIGHT(BP$1,2))),NETWORKDAYS($T45,$U45,Holidays!$J$3:$J$937),
IF(AND($T45&lt;DATEVALUE("10/1/20"&amp;RIGHT(BO$1,2)),$U45&lt;=DATEVALUE("9/30/20"&amp;RIGHT(BP$1,2))),NETWORKDAYS(DATEVALUE("10/1/20"&amp;RIGHT(BO$1,2)),$U45,Holidays!$J$3:$J$937),
IF($T45&lt;DATEVALUE("10/1/20"&amp;RIGHT(BO$1,2)),NETWORKDAYS(DATEVALUE("10/1/20"&amp;RIGHT(BO$1,2)),DATEVALUE("9/30/20"&amp;RIGHT(BP$1,2)),Holidays!$J$3:$J$937),
IF($T45&gt;=DATEVALUE("10/1/20"&amp;RIGHT(BO$1,2)),NETWORKDAYS($T45,DATEVALUE("9/30/20"&amp;RIGHT(BP$1,2)),Holidays!$J$3:$J$937),"")))),"")/(NETWORKDAYS($T45,$U45,Holidays!$J$3:$J$937)),0))</f>
        <v>0</v>
      </c>
      <c r="BQ45" s="87">
        <f>IF($Q45="","",IFERROR(IF(OR(AND($T45&gt;=DATEVALUE("10/1/20"&amp;RIGHT(BP$1,2)),$T45&lt;=DATEVALUE("9/30/20"&amp;RIGHT(BQ$1,2))),AND($U45&gt;=DATEVALUE("10/1/20"&amp;RIGHT(BP$1,2)),$U45&lt;=DATEVALUE("9/30/20"&amp;RIGHT(BQ$1,2))),AND($T45&lt;=DATEVALUE("10/1/20"&amp;RIGHT(BP$1,2)),$U45&gt;=DATEVALUE("9/30/20"&amp;RIGHT(BQ$1,2)))),
IF(AND($T45&gt;=DATEVALUE("10/1/20"&amp;RIGHT(BP$1,2)),$U45&lt;=DATEVALUE("9/30/20"&amp;RIGHT(BQ$1,2))),NETWORKDAYS($T45,$U45,Holidays!$J$3:$J$937),
IF(AND($T45&lt;DATEVALUE("10/1/20"&amp;RIGHT(BP$1,2)),$U45&lt;=DATEVALUE("9/30/20"&amp;RIGHT(BQ$1,2))),NETWORKDAYS(DATEVALUE("10/1/20"&amp;RIGHT(BP$1,2)),$U45,Holidays!$J$3:$J$937),
IF($T45&lt;DATEVALUE("10/1/20"&amp;RIGHT(BP$1,2)),NETWORKDAYS(DATEVALUE("10/1/20"&amp;RIGHT(BP$1,2)),DATEVALUE("9/30/20"&amp;RIGHT(BQ$1,2)),Holidays!$J$3:$J$937),
IF($T45&gt;=DATEVALUE("10/1/20"&amp;RIGHT(BP$1,2)),NETWORKDAYS($T45,DATEVALUE("9/30/20"&amp;RIGHT(BQ$1,2)),Holidays!$J$3:$J$937),"")))),"")/(NETWORKDAYS($T45,$U45,Holidays!$J$3:$J$937)),0))</f>
        <v>0</v>
      </c>
      <c r="BR45" s="87">
        <f>IF($Q45="","",IFERROR(IF(OR(AND($T45&gt;=DATEVALUE("10/1/20"&amp;RIGHT(BQ$1,2)),$T45&lt;=DATEVALUE("9/30/20"&amp;RIGHT(BR$1,2))),AND($U45&gt;=DATEVALUE("10/1/20"&amp;RIGHT(BQ$1,2)),$U45&lt;=DATEVALUE("9/30/20"&amp;RIGHT(BR$1,2))),AND($T45&lt;=DATEVALUE("10/1/20"&amp;RIGHT(BQ$1,2)),$U45&gt;=DATEVALUE("9/30/20"&amp;RIGHT(BR$1,2)))),
IF(AND($T45&gt;=DATEVALUE("10/1/20"&amp;RIGHT(BQ$1,2)),$U45&lt;=DATEVALUE("9/30/20"&amp;RIGHT(BR$1,2))),NETWORKDAYS($T45,$U45,Holidays!$J$3:$J$937),
IF(AND($T45&lt;DATEVALUE("10/1/20"&amp;RIGHT(BQ$1,2)),$U45&lt;=DATEVALUE("9/30/20"&amp;RIGHT(BR$1,2))),NETWORKDAYS(DATEVALUE("10/1/20"&amp;RIGHT(BQ$1,2)),$U45,Holidays!$J$3:$J$937),
IF($T45&lt;DATEVALUE("10/1/20"&amp;RIGHT(BQ$1,2)),NETWORKDAYS(DATEVALUE("10/1/20"&amp;RIGHT(BQ$1,2)),DATEVALUE("9/30/20"&amp;RIGHT(BR$1,2)),Holidays!$J$3:$J$937),
IF($T45&gt;=DATEVALUE("10/1/20"&amp;RIGHT(BQ$1,2)),NETWORKDAYS($T45,DATEVALUE("9/30/20"&amp;RIGHT(BR$1,2)),Holidays!$J$3:$J$937),"")))),"")/(NETWORKDAYS($T45,$U45,Holidays!$J$3:$J$937)),0))</f>
        <v>0</v>
      </c>
      <c r="BS45" s="87">
        <f>IF($Q45="","",IFERROR(IF(OR(AND($T45&gt;=DATEVALUE("10/1/20"&amp;RIGHT(BR$1,2)),$T45&lt;=DATEVALUE("9/30/20"&amp;RIGHT(BS$1,2))),AND($U45&gt;=DATEVALUE("10/1/20"&amp;RIGHT(BR$1,2)),$U45&lt;=DATEVALUE("9/30/20"&amp;RIGHT(BS$1,2))),AND($T45&lt;=DATEVALUE("10/1/20"&amp;RIGHT(BR$1,2)),$U45&gt;=DATEVALUE("9/30/20"&amp;RIGHT(BS$1,2)))),
IF(AND($T45&gt;=DATEVALUE("10/1/20"&amp;RIGHT(BR$1,2)),$U45&lt;=DATEVALUE("9/30/20"&amp;RIGHT(BS$1,2))),NETWORKDAYS($T45,$U45,Holidays!$J$3:$J$937),
IF(AND($T45&lt;DATEVALUE("10/1/20"&amp;RIGHT(BR$1,2)),$U45&lt;=DATEVALUE("9/30/20"&amp;RIGHT(BS$1,2))),NETWORKDAYS(DATEVALUE("10/1/20"&amp;RIGHT(BR$1,2)),$U45,Holidays!$J$3:$J$937),
IF($T45&lt;DATEVALUE("10/1/20"&amp;RIGHT(BR$1,2)),NETWORKDAYS(DATEVALUE("10/1/20"&amp;RIGHT(BR$1,2)),DATEVALUE("9/30/20"&amp;RIGHT(BS$1,2)),Holidays!$J$3:$J$937),
IF($T45&gt;=DATEVALUE("10/1/20"&amp;RIGHT(BR$1,2)),NETWORKDAYS($T45,DATEVALUE("9/30/20"&amp;RIGHT(BS$1,2)),Holidays!$J$3:$J$937),"")))),"")/(NETWORKDAYS($T45,$U45,Holidays!$J$3:$J$937)),0))</f>
        <v>1</v>
      </c>
      <c r="BT45" s="87">
        <f>IF($Q45="","",IFERROR(IF(OR(AND($T45&gt;=DATEVALUE("10/1/20"&amp;RIGHT(BS$1,2)),$T45&lt;=DATEVALUE("9/30/20"&amp;RIGHT(BT$1,2))),AND($U45&gt;=DATEVALUE("10/1/20"&amp;RIGHT(BS$1,2)),$U45&lt;=DATEVALUE("9/30/20"&amp;RIGHT(BT$1,2))),AND($T45&lt;=DATEVALUE("10/1/20"&amp;RIGHT(BS$1,2)),$U45&gt;=DATEVALUE("9/30/20"&amp;RIGHT(BT$1,2)))),
IF(AND($T45&gt;=DATEVALUE("10/1/20"&amp;RIGHT(BS$1,2)),$U45&lt;=DATEVALUE("9/30/20"&amp;RIGHT(BT$1,2))),NETWORKDAYS($T45,$U45,Holidays!$J$3:$J$937),
IF(AND($T45&lt;DATEVALUE("10/1/20"&amp;RIGHT(BS$1,2)),$U45&lt;=DATEVALUE("9/30/20"&amp;RIGHT(BT$1,2))),NETWORKDAYS(DATEVALUE("10/1/20"&amp;RIGHT(BS$1,2)),$U45,Holidays!$J$3:$J$937),
IF($T45&lt;DATEVALUE("10/1/20"&amp;RIGHT(BS$1,2)),NETWORKDAYS(DATEVALUE("10/1/20"&amp;RIGHT(BS$1,2)),DATEVALUE("9/30/20"&amp;RIGHT(BT$1,2)),Holidays!$J$3:$J$937),
IF($T45&gt;=DATEVALUE("10/1/20"&amp;RIGHT(BS$1,2)),NETWORKDAYS($T45,DATEVALUE("9/30/20"&amp;RIGHT(BT$1,2)),Holidays!$J$3:$J$937),"")))),"")/(NETWORKDAYS($T45,$U45,Holidays!$J$3:$J$937)),0))</f>
        <v>0</v>
      </c>
      <c r="BU45" s="87">
        <f>IF($Q45="","",IFERROR(IF(OR(AND($T45&gt;=DATEVALUE("10/1/20"&amp;RIGHT(BT$1,2)),$T45&lt;=DATEVALUE("9/30/20"&amp;RIGHT(BU$1,2))),AND($U45&gt;=DATEVALUE("10/1/20"&amp;RIGHT(BT$1,2)),$U45&lt;=DATEVALUE("9/30/20"&amp;RIGHT(BU$1,2))),AND($T45&lt;=DATEVALUE("10/1/20"&amp;RIGHT(BT$1,2)),$U45&gt;=DATEVALUE("9/30/20"&amp;RIGHT(BU$1,2)))),
IF(AND($T45&gt;=DATEVALUE("10/1/20"&amp;RIGHT(BT$1,2)),$U45&lt;=DATEVALUE("9/30/20"&amp;RIGHT(BU$1,2))),NETWORKDAYS($T45,$U45,Holidays!$J$3:$J$937),
IF(AND($T45&lt;DATEVALUE("10/1/20"&amp;RIGHT(BT$1,2)),$U45&lt;=DATEVALUE("9/30/20"&amp;RIGHT(BU$1,2))),NETWORKDAYS(DATEVALUE("10/1/20"&amp;RIGHT(BT$1,2)),$U45,Holidays!$J$3:$J$937),
IF($T45&lt;DATEVALUE("10/1/20"&amp;RIGHT(BT$1,2)),NETWORKDAYS(DATEVALUE("10/1/20"&amp;RIGHT(BT$1,2)),DATEVALUE("9/30/20"&amp;RIGHT(BU$1,2)),Holidays!$J$3:$J$937),
IF($T45&gt;=DATEVALUE("10/1/20"&amp;RIGHT(BT$1,2)),NETWORKDAYS($T45,DATEVALUE("9/30/20"&amp;RIGHT(BU$1,2)),Holidays!$J$3:$J$937),"")))),"")/(NETWORKDAYS($T45,$U45,Holidays!$J$3:$J$937)),0))</f>
        <v>0</v>
      </c>
      <c r="BV45" s="87">
        <f>IF($Q45="","",IFERROR(IF(OR(AND($T45&gt;=DATEVALUE("10/1/20"&amp;RIGHT(BU$1,2)),$T45&lt;=DATEVALUE("9/30/20"&amp;RIGHT(BV$1,2))),AND($U45&gt;=DATEVALUE("10/1/20"&amp;RIGHT(BU$1,2)),$U45&lt;=DATEVALUE("9/30/20"&amp;RIGHT(BV$1,2))),AND($T45&lt;=DATEVALUE("10/1/20"&amp;RIGHT(BU$1,2)),$U45&gt;=DATEVALUE("9/30/20"&amp;RIGHT(BV$1,2)))),
IF(AND($T45&gt;=DATEVALUE("10/1/20"&amp;RIGHT(BU$1,2)),$U45&lt;=DATEVALUE("9/30/20"&amp;RIGHT(BV$1,2))),NETWORKDAYS($T45,$U45,Holidays!$J$3:$J$937),
IF(AND($T45&lt;DATEVALUE("10/1/20"&amp;RIGHT(BU$1,2)),$U45&lt;=DATEVALUE("9/30/20"&amp;RIGHT(BV$1,2))),NETWORKDAYS(DATEVALUE("10/1/20"&amp;RIGHT(BU$1,2)),$U45,Holidays!$J$3:$J$937),
IF($T45&lt;DATEVALUE("10/1/20"&amp;RIGHT(BU$1,2)),NETWORKDAYS(DATEVALUE("10/1/20"&amp;RIGHT(BU$1,2)),DATEVALUE("9/30/20"&amp;RIGHT(BV$1,2)),Holidays!$J$3:$J$937),
IF($T45&gt;=DATEVALUE("10/1/20"&amp;RIGHT(BU$1,2)),NETWORKDAYS($T45,DATEVALUE("9/30/20"&amp;RIGHT(BV$1,2)),Holidays!$J$3:$J$937),"")))),"")/(NETWORKDAYS($T45,$U45,Holidays!$J$3:$J$937)),0))</f>
        <v>0</v>
      </c>
      <c r="BW45" s="87">
        <f>IF($Q45="","",IFERROR(IF(OR(AND($T45&gt;=DATEVALUE("10/1/20"&amp;RIGHT(BV$1,2)),$T45&lt;=DATEVALUE("9/30/20"&amp;RIGHT(BW$1,2))),AND($U45&gt;=DATEVALUE("10/1/20"&amp;RIGHT(BV$1,2)),$U45&lt;=DATEVALUE("9/30/20"&amp;RIGHT(BW$1,2))),AND($T45&lt;=DATEVALUE("10/1/20"&amp;RIGHT(BV$1,2)),$U45&gt;=DATEVALUE("9/30/20"&amp;RIGHT(BW$1,2)))),
IF(AND($T45&gt;=DATEVALUE("10/1/20"&amp;RIGHT(BV$1,2)),$U45&lt;=DATEVALUE("9/30/20"&amp;RIGHT(BW$1,2))),NETWORKDAYS($T45,$U45,Holidays!$J$3:$J$937),
IF(AND($T45&lt;DATEVALUE("10/1/20"&amp;RIGHT(BV$1,2)),$U45&lt;=DATEVALUE("9/30/20"&amp;RIGHT(BW$1,2))),NETWORKDAYS(DATEVALUE("10/1/20"&amp;RIGHT(BV$1,2)),$U45,Holidays!$J$3:$J$937),
IF($T45&lt;DATEVALUE("10/1/20"&amp;RIGHT(BV$1,2)),NETWORKDAYS(DATEVALUE("10/1/20"&amp;RIGHT(BV$1,2)),DATEVALUE("9/30/20"&amp;RIGHT(BW$1,2)),Holidays!$J$3:$J$937),
IF($T45&gt;=DATEVALUE("10/1/20"&amp;RIGHT(BV$1,2)),NETWORKDAYS($T45,DATEVALUE("9/30/20"&amp;RIGHT(BW$1,2)),Holidays!$J$3:$J$937),"")))),"")/(NETWORKDAYS($T45,$U45,Holidays!$J$3:$J$937)),0))</f>
        <v>0</v>
      </c>
      <c r="BX45" s="87">
        <f>IF($Q45="","",IFERROR(IF(OR(AND($T45&gt;=DATEVALUE("10/1/20"&amp;RIGHT(BW$1,2)),$T45&lt;=DATEVALUE("9/30/20"&amp;RIGHT(BX$1,2))),AND($U45&gt;=DATEVALUE("10/1/20"&amp;RIGHT(BW$1,2)),$U45&lt;=DATEVALUE("9/30/20"&amp;RIGHT(BX$1,2))),AND($T45&lt;=DATEVALUE("10/1/20"&amp;RIGHT(BW$1,2)),$U45&gt;=DATEVALUE("9/30/20"&amp;RIGHT(BX$1,2)))),
IF(AND($T45&gt;=DATEVALUE("10/1/20"&amp;RIGHT(BW$1,2)),$U45&lt;=DATEVALUE("9/30/20"&amp;RIGHT(BX$1,2))),NETWORKDAYS($T45,$U45,Holidays!$J$3:$J$937),
IF(AND($T45&lt;DATEVALUE("10/1/20"&amp;RIGHT(BW$1,2)),$U45&lt;=DATEVALUE("9/30/20"&amp;RIGHT(BX$1,2))),NETWORKDAYS(DATEVALUE("10/1/20"&amp;RIGHT(BW$1,2)),$U45,Holidays!$J$3:$J$937),
IF($T45&lt;DATEVALUE("10/1/20"&amp;RIGHT(BW$1,2)),NETWORKDAYS(DATEVALUE("10/1/20"&amp;RIGHT(BW$1,2)),DATEVALUE("9/30/20"&amp;RIGHT(BX$1,2)),Holidays!$J$3:$J$937),
IF($T45&gt;=DATEVALUE("10/1/20"&amp;RIGHT(BW$1,2)),NETWORKDAYS($T45,DATEVALUE("9/30/20"&amp;RIGHT(BX$1,2)),Holidays!$J$3:$J$937),"")))),"")/(NETWORKDAYS($T45,$U45,Holidays!$J$3:$J$937)),0))</f>
        <v>0</v>
      </c>
      <c r="BY45" s="87">
        <f>IF($Q45="","",IFERROR(IF(OR(AND($T45&gt;=DATEVALUE("10/1/20"&amp;RIGHT(BX$1,2)),$T45&lt;=DATEVALUE("9/30/20"&amp;RIGHT(BY$1,2))),AND($U45&gt;=DATEVALUE("10/1/20"&amp;RIGHT(BX$1,2)),$U45&lt;=DATEVALUE("9/30/20"&amp;RIGHT(BY$1,2))),AND($T45&lt;=DATEVALUE("10/1/20"&amp;RIGHT(BX$1,2)),$U45&gt;=DATEVALUE("9/30/20"&amp;RIGHT(BY$1,2)))),
IF(AND($T45&gt;=DATEVALUE("10/1/20"&amp;RIGHT(BX$1,2)),$U45&lt;=DATEVALUE("9/30/20"&amp;RIGHT(BY$1,2))),NETWORKDAYS($T45,$U45,Holidays!$J$3:$J$937),
IF(AND($T45&lt;DATEVALUE("10/1/20"&amp;RIGHT(BX$1,2)),$U45&lt;=DATEVALUE("9/30/20"&amp;RIGHT(BY$1,2))),NETWORKDAYS(DATEVALUE("10/1/20"&amp;RIGHT(BX$1,2)),$U45,Holidays!$J$3:$J$937),
IF($T45&lt;DATEVALUE("10/1/20"&amp;RIGHT(BX$1,2)),NETWORKDAYS(DATEVALUE("10/1/20"&amp;RIGHT(BX$1,2)),DATEVALUE("9/30/20"&amp;RIGHT(BY$1,2)),Holidays!$J$3:$J$937),
IF($T45&gt;=DATEVALUE("10/1/20"&amp;RIGHT(BX$1,2)),NETWORKDAYS($T45,DATEVALUE("9/30/20"&amp;RIGHT(BY$1,2)),Holidays!$J$3:$J$937),"")))),"")/(NETWORKDAYS($T45,$U45,Holidays!$J$3:$J$937)),0))</f>
        <v>0</v>
      </c>
      <c r="BZ45" s="87">
        <f>IF($Q45="","",IFERROR(IF(OR(AND($T45&gt;=DATEVALUE("10/1/20"&amp;RIGHT(BY$1,2)),$T45&lt;=DATEVALUE("9/30/20"&amp;RIGHT(BZ$1,2))),AND($U45&gt;=DATEVALUE("10/1/20"&amp;RIGHT(BY$1,2)),$U45&lt;=DATEVALUE("9/30/20"&amp;RIGHT(BZ$1,2))),AND($T45&lt;=DATEVALUE("10/1/20"&amp;RIGHT(BY$1,2)),$U45&gt;=DATEVALUE("9/30/20"&amp;RIGHT(BZ$1,2)))),
IF(AND($T45&gt;=DATEVALUE("10/1/20"&amp;RIGHT(BY$1,2)),$U45&lt;=DATEVALUE("9/30/20"&amp;RIGHT(BZ$1,2))),NETWORKDAYS($T45,$U45,Holidays!$J$3:$J$937),
IF(AND($T45&lt;DATEVALUE("10/1/20"&amp;RIGHT(BY$1,2)),$U45&lt;=DATEVALUE("9/30/20"&amp;RIGHT(BZ$1,2))),NETWORKDAYS(DATEVALUE("10/1/20"&amp;RIGHT(BY$1,2)),$U45,Holidays!$J$3:$J$937),
IF($T45&lt;DATEVALUE("10/1/20"&amp;RIGHT(BY$1,2)),NETWORKDAYS(DATEVALUE("10/1/20"&amp;RIGHT(BY$1,2)),DATEVALUE("9/30/20"&amp;RIGHT(BZ$1,2)),Holidays!$J$3:$J$937),
IF($T45&gt;=DATEVALUE("10/1/20"&amp;RIGHT(BY$1,2)),NETWORKDAYS($T45,DATEVALUE("9/30/20"&amp;RIGHT(BZ$1,2)),Holidays!$J$3:$J$937),"")))),"")/(NETWORKDAYS($T45,$U45,Holidays!$J$3:$J$937)),0))</f>
        <v>0</v>
      </c>
      <c r="CA45" s="87">
        <f>IF($Q45="","",IFERROR(IF(OR(AND($T45&gt;=DATEVALUE("10/1/20"&amp;RIGHT(BZ$1,2)),$T45&lt;=DATEVALUE("9/30/20"&amp;RIGHT(CA$1,2))),AND($U45&gt;=DATEVALUE("10/1/20"&amp;RIGHT(BZ$1,2)),$U45&lt;=DATEVALUE("9/30/20"&amp;RIGHT(CA$1,2))),AND($T45&lt;=DATEVALUE("10/1/20"&amp;RIGHT(BZ$1,2)),$U45&gt;=DATEVALUE("9/30/20"&amp;RIGHT(CA$1,2)))),
IF(AND($T45&gt;=DATEVALUE("10/1/20"&amp;RIGHT(BZ$1,2)),$U45&lt;=DATEVALUE("9/30/20"&amp;RIGHT(CA$1,2))),NETWORKDAYS($T45,$U45,Holidays!$J$3:$J$937),
IF(AND($T45&lt;DATEVALUE("10/1/20"&amp;RIGHT(BZ$1,2)),$U45&lt;=DATEVALUE("9/30/20"&amp;RIGHT(CA$1,2))),NETWORKDAYS(DATEVALUE("10/1/20"&amp;RIGHT(BZ$1,2)),$U45,Holidays!$J$3:$J$937),
IF($T45&lt;DATEVALUE("10/1/20"&amp;RIGHT(BZ$1,2)),NETWORKDAYS(DATEVALUE("10/1/20"&amp;RIGHT(BZ$1,2)),DATEVALUE("9/30/20"&amp;RIGHT(CA$1,2)),Holidays!$J$3:$J$937),
IF($T45&gt;=DATEVALUE("10/1/20"&amp;RIGHT(BZ$1,2)),NETWORKDAYS($T45,DATEVALUE("9/30/20"&amp;RIGHT(CA$1,2)),Holidays!$J$3:$J$937),"")))),"")/(NETWORKDAYS($T45,$U45,Holidays!$J$3:$J$937)),0))</f>
        <v>0</v>
      </c>
      <c r="CB45" s="87">
        <f>IF($Q45="","",IFERROR(IF(OR(AND($T45&gt;=DATEVALUE("10/1/20"&amp;RIGHT(CA$1,2)),$T45&lt;=DATEVALUE("9/30/20"&amp;RIGHT(CB$1,2))),AND($U45&gt;=DATEVALUE("10/1/20"&amp;RIGHT(CA$1,2)),$U45&lt;=DATEVALUE("9/30/20"&amp;RIGHT(CB$1,2))),AND($T45&lt;=DATEVALUE("10/1/20"&amp;RIGHT(CA$1,2)),$U45&gt;=DATEVALUE("9/30/20"&amp;RIGHT(CB$1,2)))),
IF(AND($T45&gt;=DATEVALUE("10/1/20"&amp;RIGHT(CA$1,2)),$U45&lt;=DATEVALUE("9/30/20"&amp;RIGHT(CB$1,2))),NETWORKDAYS($T45,$U45,Holidays!$J$3:$J$937),
IF(AND($T45&lt;DATEVALUE("10/1/20"&amp;RIGHT(CA$1,2)),$U45&lt;=DATEVALUE("9/30/20"&amp;RIGHT(CB$1,2))),NETWORKDAYS(DATEVALUE("10/1/20"&amp;RIGHT(CA$1,2)),$U45,Holidays!$J$3:$J$937),
IF($T45&lt;DATEVALUE("10/1/20"&amp;RIGHT(CA$1,2)),NETWORKDAYS(DATEVALUE("10/1/20"&amp;RIGHT(CA$1,2)),DATEVALUE("9/30/20"&amp;RIGHT(CB$1,2)),Holidays!$J$3:$J$937),
IF($T45&gt;=DATEVALUE("10/1/20"&amp;RIGHT(CA$1,2)),NETWORKDAYS($T45,DATEVALUE("9/30/20"&amp;RIGHT(CB$1,2)),Holidays!$J$3:$J$937),"")))),"")/(NETWORKDAYS($T45,$U45,Holidays!$J$3:$J$937)),0))</f>
        <v>0</v>
      </c>
    </row>
    <row r="46" spans="1:80">
      <c r="A46" s="78" t="s">
        <v>262</v>
      </c>
      <c r="B46" s="79" t="s">
        <v>117</v>
      </c>
      <c r="C46" s="87" t="s">
        <v>190</v>
      </c>
      <c r="D46" s="87" t="s">
        <v>176</v>
      </c>
      <c r="E46" s="87">
        <v>64</v>
      </c>
      <c r="F46" s="129">
        <v>668</v>
      </c>
      <c r="G46" s="87" t="s">
        <v>122</v>
      </c>
      <c r="H46" s="108"/>
      <c r="I46" s="87" t="s">
        <v>140</v>
      </c>
      <c r="J46" s="87" t="s">
        <v>124</v>
      </c>
      <c r="K46" s="108">
        <v>0</v>
      </c>
      <c r="L46" s="82">
        <f t="shared" si="4"/>
        <v>100</v>
      </c>
      <c r="M46" s="110">
        <f t="shared" si="5"/>
        <v>42752</v>
      </c>
      <c r="N46" s="110">
        <f t="shared" si="22"/>
        <v>0</v>
      </c>
      <c r="O46" s="110">
        <f t="shared" si="6"/>
        <v>0</v>
      </c>
      <c r="P46" s="110">
        <f t="shared" si="0"/>
        <v>42752</v>
      </c>
      <c r="Q46" s="108">
        <v>60</v>
      </c>
      <c r="R46" s="130">
        <f t="shared" si="7"/>
        <v>5.0191780821917806</v>
      </c>
      <c r="S46" s="107">
        <v>45938</v>
      </c>
      <c r="T46" s="83">
        <f>IF(NOT(Q46=""),IF(NOT($S46=""),$S46,#REF!),"")</f>
        <v>45938</v>
      </c>
      <c r="U46" s="83">
        <f t="shared" si="8"/>
        <v>45998</v>
      </c>
      <c r="V46" s="83">
        <f t="shared" si="11"/>
        <v>46022</v>
      </c>
      <c r="W46" s="83">
        <f t="shared" si="23"/>
        <v>46029</v>
      </c>
      <c r="X46" s="84">
        <f t="shared" si="9"/>
        <v>42752</v>
      </c>
      <c r="Y46" s="84">
        <f t="shared" si="24"/>
        <v>50262.29654794521</v>
      </c>
      <c r="AF46" s="87" t="s">
        <v>155</v>
      </c>
      <c r="AG46" s="87" t="s">
        <v>156</v>
      </c>
      <c r="AH46" s="103">
        <v>45537</v>
      </c>
      <c r="AL46" s="87">
        <f t="shared" ca="1" si="1"/>
        <v>0</v>
      </c>
      <c r="AN46" s="87">
        <f t="shared" ca="1" si="20"/>
        <v>0</v>
      </c>
      <c r="AO46" s="87">
        <f t="shared" ca="1" si="20"/>
        <v>0</v>
      </c>
      <c r="AP46" s="87">
        <f t="shared" ca="1" si="20"/>
        <v>0</v>
      </c>
      <c r="AQ46" s="87">
        <f t="shared" ca="1" si="20"/>
        <v>0</v>
      </c>
      <c r="AR46" s="87">
        <f t="shared" ca="1" si="20"/>
        <v>0</v>
      </c>
      <c r="AS46" s="87">
        <f t="shared" ca="1" si="20"/>
        <v>0</v>
      </c>
      <c r="AT46" s="87">
        <f t="shared" ca="1" si="20"/>
        <v>0</v>
      </c>
      <c r="AU46" s="87">
        <f t="shared" ca="1" si="20"/>
        <v>0</v>
      </c>
      <c r="AV46" s="87">
        <f t="shared" ca="1" si="20"/>
        <v>0</v>
      </c>
      <c r="AW46" s="87">
        <f t="shared" ca="1" si="20"/>
        <v>0</v>
      </c>
      <c r="AX46" s="87">
        <f t="shared" ca="1" si="21"/>
        <v>0</v>
      </c>
      <c r="AY46" s="87">
        <f t="shared" ca="1" si="21"/>
        <v>0</v>
      </c>
      <c r="AZ46" s="87">
        <f t="shared" ca="1" si="21"/>
        <v>0</v>
      </c>
      <c r="BA46" s="87">
        <f t="shared" ca="1" si="21"/>
        <v>0</v>
      </c>
      <c r="BB46" s="87">
        <f t="shared" ca="1" si="21"/>
        <v>0</v>
      </c>
      <c r="BC46" s="87">
        <f t="shared" ca="1" si="21"/>
        <v>0</v>
      </c>
      <c r="BD46" s="87">
        <f t="shared" ca="1" si="21"/>
        <v>0</v>
      </c>
      <c r="BE46" s="87">
        <f t="shared" ca="1" si="21"/>
        <v>0</v>
      </c>
      <c r="BF46" s="87">
        <f t="shared" ca="1" si="21"/>
        <v>0</v>
      </c>
      <c r="BG46" s="87">
        <f t="shared" ca="1" si="21"/>
        <v>0</v>
      </c>
      <c r="BI46" s="87">
        <f>IF($Q46="","",IFERROR(IF(OR(AND($T46&gt;=DATEVALUE("10/1/20"&amp;RIGHT(BH$1,2)),$T46&lt;=DATEVALUE("9/30/20"&amp;RIGHT(BI$1,2))),AND($U46&gt;=DATEVALUE("10/1/20"&amp;RIGHT(BH$1,2)),$U46&lt;=DATEVALUE("9/30/20"&amp;RIGHT(BI$1,2))),AND($T46&lt;=DATEVALUE("10/1/20"&amp;RIGHT(BH$1,2)),$U46&gt;=DATEVALUE("9/30/20"&amp;RIGHT(BI$1,2)))),
IF(AND($T46&gt;=DATEVALUE("10/1/20"&amp;RIGHT(BH$1,2)),$U46&lt;=DATEVALUE("9/30/20"&amp;RIGHT(BI$1,2))),NETWORKDAYS($T46,$U46,Holidays!$J$3:$J$937),
IF(AND($T46&lt;DATEVALUE("10/1/20"&amp;RIGHT(BH$1,2)),$U46&lt;=DATEVALUE("9/30/20"&amp;RIGHT(BI$1,2))),NETWORKDAYS(DATEVALUE("10/1/20"&amp;RIGHT(BH$1,2)),$U46,Holidays!$J$3:$J$937),
IF($T46&lt;DATEVALUE("10/1/20"&amp;RIGHT(BH$1,2)),NETWORKDAYS(DATEVALUE("10/1/20"&amp;RIGHT(BH$1,2)),DATEVALUE("9/30/20"&amp;RIGHT(BI$1,2)),Holidays!$J$3:$J$937),
IF($T46&gt;=DATEVALUE("10/1/20"&amp;RIGHT(BH$1,2)),NETWORKDAYS($T46,DATEVALUE("9/30/20"&amp;RIGHT(BI$1,2)),Holidays!$J$3:$J$937),"")))),"")/(NETWORKDAYS($T46,$U46,Holidays!$J$3:$J$937)),0))</f>
        <v>0</v>
      </c>
      <c r="BJ46" s="87">
        <f>IF($Q46="","",IFERROR(IF(OR(AND($T46&gt;=DATEVALUE("10/1/20"&amp;RIGHT(BI$1,2)),$T46&lt;=DATEVALUE("9/30/20"&amp;RIGHT(BJ$1,2))),AND($U46&gt;=DATEVALUE("10/1/20"&amp;RIGHT(BI$1,2)),$U46&lt;=DATEVALUE("9/30/20"&amp;RIGHT(BJ$1,2))),AND($T46&lt;=DATEVALUE("10/1/20"&amp;RIGHT(BI$1,2)),$U46&gt;=DATEVALUE("9/30/20"&amp;RIGHT(BJ$1,2)))),
IF(AND($T46&gt;=DATEVALUE("10/1/20"&amp;RIGHT(BI$1,2)),$U46&lt;=DATEVALUE("9/30/20"&amp;RIGHT(BJ$1,2))),NETWORKDAYS($T46,$U46,Holidays!$J$3:$J$937),
IF(AND($T46&lt;DATEVALUE("10/1/20"&amp;RIGHT(BI$1,2)),$U46&lt;=DATEVALUE("9/30/20"&amp;RIGHT(BJ$1,2))),NETWORKDAYS(DATEVALUE("10/1/20"&amp;RIGHT(BI$1,2)),$U46,Holidays!$J$3:$J$937),
IF($T46&lt;DATEVALUE("10/1/20"&amp;RIGHT(BI$1,2)),NETWORKDAYS(DATEVALUE("10/1/20"&amp;RIGHT(BI$1,2)),DATEVALUE("9/30/20"&amp;RIGHT(BJ$1,2)),Holidays!$J$3:$J$937),
IF($T46&gt;=DATEVALUE("10/1/20"&amp;RIGHT(BI$1,2)),NETWORKDAYS($T46,DATEVALUE("9/30/20"&amp;RIGHT(BJ$1,2)),Holidays!$J$3:$J$937),"")))),"")/(NETWORKDAYS($T46,$U46,Holidays!$J$3:$J$937)),0))</f>
        <v>0</v>
      </c>
      <c r="BK46" s="87">
        <f>IF($Q46="","",IFERROR(IF(OR(AND($T46&gt;=DATEVALUE("10/1/20"&amp;RIGHT(BJ$1,2)),$T46&lt;=DATEVALUE("9/30/20"&amp;RIGHT(BK$1,2))),AND($U46&gt;=DATEVALUE("10/1/20"&amp;RIGHT(BJ$1,2)),$U46&lt;=DATEVALUE("9/30/20"&amp;RIGHT(BK$1,2))),AND($T46&lt;=DATEVALUE("10/1/20"&amp;RIGHT(BJ$1,2)),$U46&gt;=DATEVALUE("9/30/20"&amp;RIGHT(BK$1,2)))),
IF(AND($T46&gt;=DATEVALUE("10/1/20"&amp;RIGHT(BJ$1,2)),$U46&lt;=DATEVALUE("9/30/20"&amp;RIGHT(BK$1,2))),NETWORKDAYS($T46,$U46,Holidays!$J$3:$J$937),
IF(AND($T46&lt;DATEVALUE("10/1/20"&amp;RIGHT(BJ$1,2)),$U46&lt;=DATEVALUE("9/30/20"&amp;RIGHT(BK$1,2))),NETWORKDAYS(DATEVALUE("10/1/20"&amp;RIGHT(BJ$1,2)),$U46,Holidays!$J$3:$J$937),
IF($T46&lt;DATEVALUE("10/1/20"&amp;RIGHT(BJ$1,2)),NETWORKDAYS(DATEVALUE("10/1/20"&amp;RIGHT(BJ$1,2)),DATEVALUE("9/30/20"&amp;RIGHT(BK$1,2)),Holidays!$J$3:$J$937),
IF($T46&gt;=DATEVALUE("10/1/20"&amp;RIGHT(BJ$1,2)),NETWORKDAYS($T46,DATEVALUE("9/30/20"&amp;RIGHT(BK$1,2)),Holidays!$J$3:$J$937),"")))),"")/(NETWORKDAYS($T46,$U46,Holidays!$J$3:$J$937)),0))</f>
        <v>0</v>
      </c>
      <c r="BL46" s="87">
        <f>IF($Q46="","",IFERROR(IF(OR(AND($T46&gt;=DATEVALUE("10/1/20"&amp;RIGHT(BK$1,2)),$T46&lt;=DATEVALUE("9/30/20"&amp;RIGHT(BL$1,2))),AND($U46&gt;=DATEVALUE("10/1/20"&amp;RIGHT(BK$1,2)),$U46&lt;=DATEVALUE("9/30/20"&amp;RIGHT(BL$1,2))),AND($T46&lt;=DATEVALUE("10/1/20"&amp;RIGHT(BK$1,2)),$U46&gt;=DATEVALUE("9/30/20"&amp;RIGHT(BL$1,2)))),
IF(AND($T46&gt;=DATEVALUE("10/1/20"&amp;RIGHT(BK$1,2)),$U46&lt;=DATEVALUE("9/30/20"&amp;RIGHT(BL$1,2))),NETWORKDAYS($T46,$U46,Holidays!$J$3:$J$937),
IF(AND($T46&lt;DATEVALUE("10/1/20"&amp;RIGHT(BK$1,2)),$U46&lt;=DATEVALUE("9/30/20"&amp;RIGHT(BL$1,2))),NETWORKDAYS(DATEVALUE("10/1/20"&amp;RIGHT(BK$1,2)),$U46,Holidays!$J$3:$J$937),
IF($T46&lt;DATEVALUE("10/1/20"&amp;RIGHT(BK$1,2)),NETWORKDAYS(DATEVALUE("10/1/20"&amp;RIGHT(BK$1,2)),DATEVALUE("9/30/20"&amp;RIGHT(BL$1,2)),Holidays!$J$3:$J$937),
IF($T46&gt;=DATEVALUE("10/1/20"&amp;RIGHT(BK$1,2)),NETWORKDAYS($T46,DATEVALUE("9/30/20"&amp;RIGHT(BL$1,2)),Holidays!$J$3:$J$937),"")))),"")/(NETWORKDAYS($T46,$U46,Holidays!$J$3:$J$937)),0))</f>
        <v>0</v>
      </c>
      <c r="BM46" s="87">
        <f>IF($Q46="","",IFERROR(IF(OR(AND($T46&gt;=DATEVALUE("10/1/20"&amp;RIGHT(BL$1,2)),$T46&lt;=DATEVALUE("9/30/20"&amp;RIGHT(BM$1,2))),AND($U46&gt;=DATEVALUE("10/1/20"&amp;RIGHT(BL$1,2)),$U46&lt;=DATEVALUE("9/30/20"&amp;RIGHT(BM$1,2))),AND($T46&lt;=DATEVALUE("10/1/20"&amp;RIGHT(BL$1,2)),$U46&gt;=DATEVALUE("9/30/20"&amp;RIGHT(BM$1,2)))),
IF(AND($T46&gt;=DATEVALUE("10/1/20"&amp;RIGHT(BL$1,2)),$U46&lt;=DATEVALUE("9/30/20"&amp;RIGHT(BM$1,2))),NETWORKDAYS($T46,$U46,Holidays!$J$3:$J$937),
IF(AND($T46&lt;DATEVALUE("10/1/20"&amp;RIGHT(BL$1,2)),$U46&lt;=DATEVALUE("9/30/20"&amp;RIGHT(BM$1,2))),NETWORKDAYS(DATEVALUE("10/1/20"&amp;RIGHT(BL$1,2)),$U46,Holidays!$J$3:$J$937),
IF($T46&lt;DATEVALUE("10/1/20"&amp;RIGHT(BL$1,2)),NETWORKDAYS(DATEVALUE("10/1/20"&amp;RIGHT(BL$1,2)),DATEVALUE("9/30/20"&amp;RIGHT(BM$1,2)),Holidays!$J$3:$J$937),
IF($T46&gt;=DATEVALUE("10/1/20"&amp;RIGHT(BL$1,2)),NETWORKDAYS($T46,DATEVALUE("9/30/20"&amp;RIGHT(BM$1,2)),Holidays!$J$3:$J$937),"")))),"")/(NETWORKDAYS($T46,$U46,Holidays!$J$3:$J$937)),0))</f>
        <v>0</v>
      </c>
      <c r="BN46" s="87">
        <f>IF($Q46="","",IFERROR(IF(OR(AND($T46&gt;=DATEVALUE("10/1/20"&amp;RIGHT(BM$1,2)),$T46&lt;=DATEVALUE("9/30/20"&amp;RIGHT(BN$1,2))),AND($U46&gt;=DATEVALUE("10/1/20"&amp;RIGHT(BM$1,2)),$U46&lt;=DATEVALUE("9/30/20"&amp;RIGHT(BN$1,2))),AND($T46&lt;=DATEVALUE("10/1/20"&amp;RIGHT(BM$1,2)),$U46&gt;=DATEVALUE("9/30/20"&amp;RIGHT(BN$1,2)))),
IF(AND($T46&gt;=DATEVALUE("10/1/20"&amp;RIGHT(BM$1,2)),$U46&lt;=DATEVALUE("9/30/20"&amp;RIGHT(BN$1,2))),NETWORKDAYS($T46,$U46,Holidays!$J$3:$J$937),
IF(AND($T46&lt;DATEVALUE("10/1/20"&amp;RIGHT(BM$1,2)),$U46&lt;=DATEVALUE("9/30/20"&amp;RIGHT(BN$1,2))),NETWORKDAYS(DATEVALUE("10/1/20"&amp;RIGHT(BM$1,2)),$U46,Holidays!$J$3:$J$937),
IF($T46&lt;DATEVALUE("10/1/20"&amp;RIGHT(BM$1,2)),NETWORKDAYS(DATEVALUE("10/1/20"&amp;RIGHT(BM$1,2)),DATEVALUE("9/30/20"&amp;RIGHT(BN$1,2)),Holidays!$J$3:$J$937),
IF($T46&gt;=DATEVALUE("10/1/20"&amp;RIGHT(BM$1,2)),NETWORKDAYS($T46,DATEVALUE("9/30/20"&amp;RIGHT(BN$1,2)),Holidays!$J$3:$J$937),"")))),"")/(NETWORKDAYS($T46,$U46,Holidays!$J$3:$J$937)),0))</f>
        <v>0</v>
      </c>
      <c r="BO46" s="87">
        <f>IF($Q46="","",IFERROR(IF(OR(AND($T46&gt;=DATEVALUE("10/1/20"&amp;RIGHT(BN$1,2)),$T46&lt;=DATEVALUE("9/30/20"&amp;RIGHT(BO$1,2))),AND($U46&gt;=DATEVALUE("10/1/20"&amp;RIGHT(BN$1,2)),$U46&lt;=DATEVALUE("9/30/20"&amp;RIGHT(BO$1,2))),AND($T46&lt;=DATEVALUE("10/1/20"&amp;RIGHT(BN$1,2)),$U46&gt;=DATEVALUE("9/30/20"&amp;RIGHT(BO$1,2)))),
IF(AND($T46&gt;=DATEVALUE("10/1/20"&amp;RIGHT(BN$1,2)),$U46&lt;=DATEVALUE("9/30/20"&amp;RIGHT(BO$1,2))),NETWORKDAYS($T46,$U46,Holidays!$J$3:$J$937),
IF(AND($T46&lt;DATEVALUE("10/1/20"&amp;RIGHT(BN$1,2)),$U46&lt;=DATEVALUE("9/30/20"&amp;RIGHT(BO$1,2))),NETWORKDAYS(DATEVALUE("10/1/20"&amp;RIGHT(BN$1,2)),$U46,Holidays!$J$3:$J$937),
IF($T46&lt;DATEVALUE("10/1/20"&amp;RIGHT(BN$1,2)),NETWORKDAYS(DATEVALUE("10/1/20"&amp;RIGHT(BN$1,2)),DATEVALUE("9/30/20"&amp;RIGHT(BO$1,2)),Holidays!$J$3:$J$937),
IF($T46&gt;=DATEVALUE("10/1/20"&amp;RIGHT(BN$1,2)),NETWORKDAYS($T46,DATEVALUE("9/30/20"&amp;RIGHT(BO$1,2)),Holidays!$J$3:$J$937),"")))),"")/(NETWORKDAYS($T46,$U46,Holidays!$J$3:$J$937)),0))</f>
        <v>0</v>
      </c>
      <c r="BP46" s="87">
        <f>IF($Q46="","",IFERROR(IF(OR(AND($T46&gt;=DATEVALUE("10/1/20"&amp;RIGHT(BO$1,2)),$T46&lt;=DATEVALUE("9/30/20"&amp;RIGHT(BP$1,2))),AND($U46&gt;=DATEVALUE("10/1/20"&amp;RIGHT(BO$1,2)),$U46&lt;=DATEVALUE("9/30/20"&amp;RIGHT(BP$1,2))),AND($T46&lt;=DATEVALUE("10/1/20"&amp;RIGHT(BO$1,2)),$U46&gt;=DATEVALUE("9/30/20"&amp;RIGHT(BP$1,2)))),
IF(AND($T46&gt;=DATEVALUE("10/1/20"&amp;RIGHT(BO$1,2)),$U46&lt;=DATEVALUE("9/30/20"&amp;RIGHT(BP$1,2))),NETWORKDAYS($T46,$U46,Holidays!$J$3:$J$937),
IF(AND($T46&lt;DATEVALUE("10/1/20"&amp;RIGHT(BO$1,2)),$U46&lt;=DATEVALUE("9/30/20"&amp;RIGHT(BP$1,2))),NETWORKDAYS(DATEVALUE("10/1/20"&amp;RIGHT(BO$1,2)),$U46,Holidays!$J$3:$J$937),
IF($T46&lt;DATEVALUE("10/1/20"&amp;RIGHT(BO$1,2)),NETWORKDAYS(DATEVALUE("10/1/20"&amp;RIGHT(BO$1,2)),DATEVALUE("9/30/20"&amp;RIGHT(BP$1,2)),Holidays!$J$3:$J$937),
IF($T46&gt;=DATEVALUE("10/1/20"&amp;RIGHT(BO$1,2)),NETWORKDAYS($T46,DATEVALUE("9/30/20"&amp;RIGHT(BP$1,2)),Holidays!$J$3:$J$937),"")))),"")/(NETWORKDAYS($T46,$U46,Holidays!$J$3:$J$937)),0))</f>
        <v>0</v>
      </c>
      <c r="BQ46" s="87">
        <f>IF($Q46="","",IFERROR(IF(OR(AND($T46&gt;=DATEVALUE("10/1/20"&amp;RIGHT(BP$1,2)),$T46&lt;=DATEVALUE("9/30/20"&amp;RIGHT(BQ$1,2))),AND($U46&gt;=DATEVALUE("10/1/20"&amp;RIGHT(BP$1,2)),$U46&lt;=DATEVALUE("9/30/20"&amp;RIGHT(BQ$1,2))),AND($T46&lt;=DATEVALUE("10/1/20"&amp;RIGHT(BP$1,2)),$U46&gt;=DATEVALUE("9/30/20"&amp;RIGHT(BQ$1,2)))),
IF(AND($T46&gt;=DATEVALUE("10/1/20"&amp;RIGHT(BP$1,2)),$U46&lt;=DATEVALUE("9/30/20"&amp;RIGHT(BQ$1,2))),NETWORKDAYS($T46,$U46,Holidays!$J$3:$J$937),
IF(AND($T46&lt;DATEVALUE("10/1/20"&amp;RIGHT(BP$1,2)),$U46&lt;=DATEVALUE("9/30/20"&amp;RIGHT(BQ$1,2))),NETWORKDAYS(DATEVALUE("10/1/20"&amp;RIGHT(BP$1,2)),$U46,Holidays!$J$3:$J$937),
IF($T46&lt;DATEVALUE("10/1/20"&amp;RIGHT(BP$1,2)),NETWORKDAYS(DATEVALUE("10/1/20"&amp;RIGHT(BP$1,2)),DATEVALUE("9/30/20"&amp;RIGHT(BQ$1,2)),Holidays!$J$3:$J$937),
IF($T46&gt;=DATEVALUE("10/1/20"&amp;RIGHT(BP$1,2)),NETWORKDAYS($T46,DATEVALUE("9/30/20"&amp;RIGHT(BQ$1,2)),Holidays!$J$3:$J$937),"")))),"")/(NETWORKDAYS($T46,$U46,Holidays!$J$3:$J$937)),0))</f>
        <v>0</v>
      </c>
      <c r="BR46" s="87">
        <f>IF($Q46="","",IFERROR(IF(OR(AND($T46&gt;=DATEVALUE("10/1/20"&amp;RIGHT(BQ$1,2)),$T46&lt;=DATEVALUE("9/30/20"&amp;RIGHT(BR$1,2))),AND($U46&gt;=DATEVALUE("10/1/20"&amp;RIGHT(BQ$1,2)),$U46&lt;=DATEVALUE("9/30/20"&amp;RIGHT(BR$1,2))),AND($T46&lt;=DATEVALUE("10/1/20"&amp;RIGHT(BQ$1,2)),$U46&gt;=DATEVALUE("9/30/20"&amp;RIGHT(BR$1,2)))),
IF(AND($T46&gt;=DATEVALUE("10/1/20"&amp;RIGHT(BQ$1,2)),$U46&lt;=DATEVALUE("9/30/20"&amp;RIGHT(BR$1,2))),NETWORKDAYS($T46,$U46,Holidays!$J$3:$J$937),
IF(AND($T46&lt;DATEVALUE("10/1/20"&amp;RIGHT(BQ$1,2)),$U46&lt;=DATEVALUE("9/30/20"&amp;RIGHT(BR$1,2))),NETWORKDAYS(DATEVALUE("10/1/20"&amp;RIGHT(BQ$1,2)),$U46,Holidays!$J$3:$J$937),
IF($T46&lt;DATEVALUE("10/1/20"&amp;RIGHT(BQ$1,2)),NETWORKDAYS(DATEVALUE("10/1/20"&amp;RIGHT(BQ$1,2)),DATEVALUE("9/30/20"&amp;RIGHT(BR$1,2)),Holidays!$J$3:$J$937),
IF($T46&gt;=DATEVALUE("10/1/20"&amp;RIGHT(BQ$1,2)),NETWORKDAYS($T46,DATEVALUE("9/30/20"&amp;RIGHT(BR$1,2)),Holidays!$J$3:$J$937),"")))),"")/(NETWORKDAYS($T46,$U46,Holidays!$J$3:$J$937)),0))</f>
        <v>0</v>
      </c>
      <c r="BS46" s="87">
        <f>IF($Q46="","",IFERROR(IF(OR(AND($T46&gt;=DATEVALUE("10/1/20"&amp;RIGHT(BR$1,2)),$T46&lt;=DATEVALUE("9/30/20"&amp;RIGHT(BS$1,2))),AND($U46&gt;=DATEVALUE("10/1/20"&amp;RIGHT(BR$1,2)),$U46&lt;=DATEVALUE("9/30/20"&amp;RIGHT(BS$1,2))),AND($T46&lt;=DATEVALUE("10/1/20"&amp;RIGHT(BR$1,2)),$U46&gt;=DATEVALUE("9/30/20"&amp;RIGHT(BS$1,2)))),
IF(AND($T46&gt;=DATEVALUE("10/1/20"&amp;RIGHT(BR$1,2)),$U46&lt;=DATEVALUE("9/30/20"&amp;RIGHT(BS$1,2))),NETWORKDAYS($T46,$U46,Holidays!$J$3:$J$937),
IF(AND($T46&lt;DATEVALUE("10/1/20"&amp;RIGHT(BR$1,2)),$U46&lt;=DATEVALUE("9/30/20"&amp;RIGHT(BS$1,2))),NETWORKDAYS(DATEVALUE("10/1/20"&amp;RIGHT(BR$1,2)),$U46,Holidays!$J$3:$J$937),
IF($T46&lt;DATEVALUE("10/1/20"&amp;RIGHT(BR$1,2)),NETWORKDAYS(DATEVALUE("10/1/20"&amp;RIGHT(BR$1,2)),DATEVALUE("9/30/20"&amp;RIGHT(BS$1,2)),Holidays!$J$3:$J$937),
IF($T46&gt;=DATEVALUE("10/1/20"&amp;RIGHT(BR$1,2)),NETWORKDAYS($T46,DATEVALUE("9/30/20"&amp;RIGHT(BS$1,2)),Holidays!$J$3:$J$937),"")))),"")/(NETWORKDAYS($T46,$U46,Holidays!$J$3:$J$937)),0))</f>
        <v>1</v>
      </c>
      <c r="BT46" s="87">
        <f>IF($Q46="","",IFERROR(IF(OR(AND($T46&gt;=DATEVALUE("10/1/20"&amp;RIGHT(BS$1,2)),$T46&lt;=DATEVALUE("9/30/20"&amp;RIGHT(BT$1,2))),AND($U46&gt;=DATEVALUE("10/1/20"&amp;RIGHT(BS$1,2)),$U46&lt;=DATEVALUE("9/30/20"&amp;RIGHT(BT$1,2))),AND($T46&lt;=DATEVALUE("10/1/20"&amp;RIGHT(BS$1,2)),$U46&gt;=DATEVALUE("9/30/20"&amp;RIGHT(BT$1,2)))),
IF(AND($T46&gt;=DATEVALUE("10/1/20"&amp;RIGHT(BS$1,2)),$U46&lt;=DATEVALUE("9/30/20"&amp;RIGHT(BT$1,2))),NETWORKDAYS($T46,$U46,Holidays!$J$3:$J$937),
IF(AND($T46&lt;DATEVALUE("10/1/20"&amp;RIGHT(BS$1,2)),$U46&lt;=DATEVALUE("9/30/20"&amp;RIGHT(BT$1,2))),NETWORKDAYS(DATEVALUE("10/1/20"&amp;RIGHT(BS$1,2)),$U46,Holidays!$J$3:$J$937),
IF($T46&lt;DATEVALUE("10/1/20"&amp;RIGHT(BS$1,2)),NETWORKDAYS(DATEVALUE("10/1/20"&amp;RIGHT(BS$1,2)),DATEVALUE("9/30/20"&amp;RIGHT(BT$1,2)),Holidays!$J$3:$J$937),
IF($T46&gt;=DATEVALUE("10/1/20"&amp;RIGHT(BS$1,2)),NETWORKDAYS($T46,DATEVALUE("9/30/20"&amp;RIGHT(BT$1,2)),Holidays!$J$3:$J$937),"")))),"")/(NETWORKDAYS($T46,$U46,Holidays!$J$3:$J$937)),0))</f>
        <v>0</v>
      </c>
      <c r="BU46" s="87">
        <f>IF($Q46="","",IFERROR(IF(OR(AND($T46&gt;=DATEVALUE("10/1/20"&amp;RIGHT(BT$1,2)),$T46&lt;=DATEVALUE("9/30/20"&amp;RIGHT(BU$1,2))),AND($U46&gt;=DATEVALUE("10/1/20"&amp;RIGHT(BT$1,2)),$U46&lt;=DATEVALUE("9/30/20"&amp;RIGHT(BU$1,2))),AND($T46&lt;=DATEVALUE("10/1/20"&amp;RIGHT(BT$1,2)),$U46&gt;=DATEVALUE("9/30/20"&amp;RIGHT(BU$1,2)))),
IF(AND($T46&gt;=DATEVALUE("10/1/20"&amp;RIGHT(BT$1,2)),$U46&lt;=DATEVALUE("9/30/20"&amp;RIGHT(BU$1,2))),NETWORKDAYS($T46,$U46,Holidays!$J$3:$J$937),
IF(AND($T46&lt;DATEVALUE("10/1/20"&amp;RIGHT(BT$1,2)),$U46&lt;=DATEVALUE("9/30/20"&amp;RIGHT(BU$1,2))),NETWORKDAYS(DATEVALUE("10/1/20"&amp;RIGHT(BT$1,2)),$U46,Holidays!$J$3:$J$937),
IF($T46&lt;DATEVALUE("10/1/20"&amp;RIGHT(BT$1,2)),NETWORKDAYS(DATEVALUE("10/1/20"&amp;RIGHT(BT$1,2)),DATEVALUE("9/30/20"&amp;RIGHT(BU$1,2)),Holidays!$J$3:$J$937),
IF($T46&gt;=DATEVALUE("10/1/20"&amp;RIGHT(BT$1,2)),NETWORKDAYS($T46,DATEVALUE("9/30/20"&amp;RIGHT(BU$1,2)),Holidays!$J$3:$J$937),"")))),"")/(NETWORKDAYS($T46,$U46,Holidays!$J$3:$J$937)),0))</f>
        <v>0</v>
      </c>
      <c r="BV46" s="87">
        <f>IF($Q46="","",IFERROR(IF(OR(AND($T46&gt;=DATEVALUE("10/1/20"&amp;RIGHT(BU$1,2)),$T46&lt;=DATEVALUE("9/30/20"&amp;RIGHT(BV$1,2))),AND($U46&gt;=DATEVALUE("10/1/20"&amp;RIGHT(BU$1,2)),$U46&lt;=DATEVALUE("9/30/20"&amp;RIGHT(BV$1,2))),AND($T46&lt;=DATEVALUE("10/1/20"&amp;RIGHT(BU$1,2)),$U46&gt;=DATEVALUE("9/30/20"&amp;RIGHT(BV$1,2)))),
IF(AND($T46&gt;=DATEVALUE("10/1/20"&amp;RIGHT(BU$1,2)),$U46&lt;=DATEVALUE("9/30/20"&amp;RIGHT(BV$1,2))),NETWORKDAYS($T46,$U46,Holidays!$J$3:$J$937),
IF(AND($T46&lt;DATEVALUE("10/1/20"&amp;RIGHT(BU$1,2)),$U46&lt;=DATEVALUE("9/30/20"&amp;RIGHT(BV$1,2))),NETWORKDAYS(DATEVALUE("10/1/20"&amp;RIGHT(BU$1,2)),$U46,Holidays!$J$3:$J$937),
IF($T46&lt;DATEVALUE("10/1/20"&amp;RIGHT(BU$1,2)),NETWORKDAYS(DATEVALUE("10/1/20"&amp;RIGHT(BU$1,2)),DATEVALUE("9/30/20"&amp;RIGHT(BV$1,2)),Holidays!$J$3:$J$937),
IF($T46&gt;=DATEVALUE("10/1/20"&amp;RIGHT(BU$1,2)),NETWORKDAYS($T46,DATEVALUE("9/30/20"&amp;RIGHT(BV$1,2)),Holidays!$J$3:$J$937),"")))),"")/(NETWORKDAYS($T46,$U46,Holidays!$J$3:$J$937)),0))</f>
        <v>0</v>
      </c>
      <c r="BW46" s="87">
        <f>IF($Q46="","",IFERROR(IF(OR(AND($T46&gt;=DATEVALUE("10/1/20"&amp;RIGHT(BV$1,2)),$T46&lt;=DATEVALUE("9/30/20"&amp;RIGHT(BW$1,2))),AND($U46&gt;=DATEVALUE("10/1/20"&amp;RIGHT(BV$1,2)),$U46&lt;=DATEVALUE("9/30/20"&amp;RIGHT(BW$1,2))),AND($T46&lt;=DATEVALUE("10/1/20"&amp;RIGHT(BV$1,2)),$U46&gt;=DATEVALUE("9/30/20"&amp;RIGHT(BW$1,2)))),
IF(AND($T46&gt;=DATEVALUE("10/1/20"&amp;RIGHT(BV$1,2)),$U46&lt;=DATEVALUE("9/30/20"&amp;RIGHT(BW$1,2))),NETWORKDAYS($T46,$U46,Holidays!$J$3:$J$937),
IF(AND($T46&lt;DATEVALUE("10/1/20"&amp;RIGHT(BV$1,2)),$U46&lt;=DATEVALUE("9/30/20"&amp;RIGHT(BW$1,2))),NETWORKDAYS(DATEVALUE("10/1/20"&amp;RIGHT(BV$1,2)),$U46,Holidays!$J$3:$J$937),
IF($T46&lt;DATEVALUE("10/1/20"&amp;RIGHT(BV$1,2)),NETWORKDAYS(DATEVALUE("10/1/20"&amp;RIGHT(BV$1,2)),DATEVALUE("9/30/20"&amp;RIGHT(BW$1,2)),Holidays!$J$3:$J$937),
IF($T46&gt;=DATEVALUE("10/1/20"&amp;RIGHT(BV$1,2)),NETWORKDAYS($T46,DATEVALUE("9/30/20"&amp;RIGHT(BW$1,2)),Holidays!$J$3:$J$937),"")))),"")/(NETWORKDAYS($T46,$U46,Holidays!$J$3:$J$937)),0))</f>
        <v>0</v>
      </c>
      <c r="BX46" s="87">
        <f>IF($Q46="","",IFERROR(IF(OR(AND($T46&gt;=DATEVALUE("10/1/20"&amp;RIGHT(BW$1,2)),$T46&lt;=DATEVALUE("9/30/20"&amp;RIGHT(BX$1,2))),AND($U46&gt;=DATEVALUE("10/1/20"&amp;RIGHT(BW$1,2)),$U46&lt;=DATEVALUE("9/30/20"&amp;RIGHT(BX$1,2))),AND($T46&lt;=DATEVALUE("10/1/20"&amp;RIGHT(BW$1,2)),$U46&gt;=DATEVALUE("9/30/20"&amp;RIGHT(BX$1,2)))),
IF(AND($T46&gt;=DATEVALUE("10/1/20"&amp;RIGHT(BW$1,2)),$U46&lt;=DATEVALUE("9/30/20"&amp;RIGHT(BX$1,2))),NETWORKDAYS($T46,$U46,Holidays!$J$3:$J$937),
IF(AND($T46&lt;DATEVALUE("10/1/20"&amp;RIGHT(BW$1,2)),$U46&lt;=DATEVALUE("9/30/20"&amp;RIGHT(BX$1,2))),NETWORKDAYS(DATEVALUE("10/1/20"&amp;RIGHT(BW$1,2)),$U46,Holidays!$J$3:$J$937),
IF($T46&lt;DATEVALUE("10/1/20"&amp;RIGHT(BW$1,2)),NETWORKDAYS(DATEVALUE("10/1/20"&amp;RIGHT(BW$1,2)),DATEVALUE("9/30/20"&amp;RIGHT(BX$1,2)),Holidays!$J$3:$J$937),
IF($T46&gt;=DATEVALUE("10/1/20"&amp;RIGHT(BW$1,2)),NETWORKDAYS($T46,DATEVALUE("9/30/20"&amp;RIGHT(BX$1,2)),Holidays!$J$3:$J$937),"")))),"")/(NETWORKDAYS($T46,$U46,Holidays!$J$3:$J$937)),0))</f>
        <v>0</v>
      </c>
      <c r="BY46" s="87">
        <f>IF($Q46="","",IFERROR(IF(OR(AND($T46&gt;=DATEVALUE("10/1/20"&amp;RIGHT(BX$1,2)),$T46&lt;=DATEVALUE("9/30/20"&amp;RIGHT(BY$1,2))),AND($U46&gt;=DATEVALUE("10/1/20"&amp;RIGHT(BX$1,2)),$U46&lt;=DATEVALUE("9/30/20"&amp;RIGHT(BY$1,2))),AND($T46&lt;=DATEVALUE("10/1/20"&amp;RIGHT(BX$1,2)),$U46&gt;=DATEVALUE("9/30/20"&amp;RIGHT(BY$1,2)))),
IF(AND($T46&gt;=DATEVALUE("10/1/20"&amp;RIGHT(BX$1,2)),$U46&lt;=DATEVALUE("9/30/20"&amp;RIGHT(BY$1,2))),NETWORKDAYS($T46,$U46,Holidays!$J$3:$J$937),
IF(AND($T46&lt;DATEVALUE("10/1/20"&amp;RIGHT(BX$1,2)),$U46&lt;=DATEVALUE("9/30/20"&amp;RIGHT(BY$1,2))),NETWORKDAYS(DATEVALUE("10/1/20"&amp;RIGHT(BX$1,2)),$U46,Holidays!$J$3:$J$937),
IF($T46&lt;DATEVALUE("10/1/20"&amp;RIGHT(BX$1,2)),NETWORKDAYS(DATEVALUE("10/1/20"&amp;RIGHT(BX$1,2)),DATEVALUE("9/30/20"&amp;RIGHT(BY$1,2)),Holidays!$J$3:$J$937),
IF($T46&gt;=DATEVALUE("10/1/20"&amp;RIGHT(BX$1,2)),NETWORKDAYS($T46,DATEVALUE("9/30/20"&amp;RIGHT(BY$1,2)),Holidays!$J$3:$J$937),"")))),"")/(NETWORKDAYS($T46,$U46,Holidays!$J$3:$J$937)),0))</f>
        <v>0</v>
      </c>
      <c r="BZ46" s="87">
        <f>IF($Q46="","",IFERROR(IF(OR(AND($T46&gt;=DATEVALUE("10/1/20"&amp;RIGHT(BY$1,2)),$T46&lt;=DATEVALUE("9/30/20"&amp;RIGHT(BZ$1,2))),AND($U46&gt;=DATEVALUE("10/1/20"&amp;RIGHT(BY$1,2)),$U46&lt;=DATEVALUE("9/30/20"&amp;RIGHT(BZ$1,2))),AND($T46&lt;=DATEVALUE("10/1/20"&amp;RIGHT(BY$1,2)),$U46&gt;=DATEVALUE("9/30/20"&amp;RIGHT(BZ$1,2)))),
IF(AND($T46&gt;=DATEVALUE("10/1/20"&amp;RIGHT(BY$1,2)),$U46&lt;=DATEVALUE("9/30/20"&amp;RIGHT(BZ$1,2))),NETWORKDAYS($T46,$U46,Holidays!$J$3:$J$937),
IF(AND($T46&lt;DATEVALUE("10/1/20"&amp;RIGHT(BY$1,2)),$U46&lt;=DATEVALUE("9/30/20"&amp;RIGHT(BZ$1,2))),NETWORKDAYS(DATEVALUE("10/1/20"&amp;RIGHT(BY$1,2)),$U46,Holidays!$J$3:$J$937),
IF($T46&lt;DATEVALUE("10/1/20"&amp;RIGHT(BY$1,2)),NETWORKDAYS(DATEVALUE("10/1/20"&amp;RIGHT(BY$1,2)),DATEVALUE("9/30/20"&amp;RIGHT(BZ$1,2)),Holidays!$J$3:$J$937),
IF($T46&gt;=DATEVALUE("10/1/20"&amp;RIGHT(BY$1,2)),NETWORKDAYS($T46,DATEVALUE("9/30/20"&amp;RIGHT(BZ$1,2)),Holidays!$J$3:$J$937),"")))),"")/(NETWORKDAYS($T46,$U46,Holidays!$J$3:$J$937)),0))</f>
        <v>0</v>
      </c>
      <c r="CA46" s="87">
        <f>IF($Q46="","",IFERROR(IF(OR(AND($T46&gt;=DATEVALUE("10/1/20"&amp;RIGHT(BZ$1,2)),$T46&lt;=DATEVALUE("9/30/20"&amp;RIGHT(CA$1,2))),AND($U46&gt;=DATEVALUE("10/1/20"&amp;RIGHT(BZ$1,2)),$U46&lt;=DATEVALUE("9/30/20"&amp;RIGHT(CA$1,2))),AND($T46&lt;=DATEVALUE("10/1/20"&amp;RIGHT(BZ$1,2)),$U46&gt;=DATEVALUE("9/30/20"&amp;RIGHT(CA$1,2)))),
IF(AND($T46&gt;=DATEVALUE("10/1/20"&amp;RIGHT(BZ$1,2)),$U46&lt;=DATEVALUE("9/30/20"&amp;RIGHT(CA$1,2))),NETWORKDAYS($T46,$U46,Holidays!$J$3:$J$937),
IF(AND($T46&lt;DATEVALUE("10/1/20"&amp;RIGHT(BZ$1,2)),$U46&lt;=DATEVALUE("9/30/20"&amp;RIGHT(CA$1,2))),NETWORKDAYS(DATEVALUE("10/1/20"&amp;RIGHT(BZ$1,2)),$U46,Holidays!$J$3:$J$937),
IF($T46&lt;DATEVALUE("10/1/20"&amp;RIGHT(BZ$1,2)),NETWORKDAYS(DATEVALUE("10/1/20"&amp;RIGHT(BZ$1,2)),DATEVALUE("9/30/20"&amp;RIGHT(CA$1,2)),Holidays!$J$3:$J$937),
IF($T46&gt;=DATEVALUE("10/1/20"&amp;RIGHT(BZ$1,2)),NETWORKDAYS($T46,DATEVALUE("9/30/20"&amp;RIGHT(CA$1,2)),Holidays!$J$3:$J$937),"")))),"")/(NETWORKDAYS($T46,$U46,Holidays!$J$3:$J$937)),0))</f>
        <v>0</v>
      </c>
      <c r="CB46" s="87">
        <f>IF($Q46="","",IFERROR(IF(OR(AND($T46&gt;=DATEVALUE("10/1/20"&amp;RIGHT(CA$1,2)),$T46&lt;=DATEVALUE("9/30/20"&amp;RIGHT(CB$1,2))),AND($U46&gt;=DATEVALUE("10/1/20"&amp;RIGHT(CA$1,2)),$U46&lt;=DATEVALUE("9/30/20"&amp;RIGHT(CB$1,2))),AND($T46&lt;=DATEVALUE("10/1/20"&amp;RIGHT(CA$1,2)),$U46&gt;=DATEVALUE("9/30/20"&amp;RIGHT(CB$1,2)))),
IF(AND($T46&gt;=DATEVALUE("10/1/20"&amp;RIGHT(CA$1,2)),$U46&lt;=DATEVALUE("9/30/20"&amp;RIGHT(CB$1,2))),NETWORKDAYS($T46,$U46,Holidays!$J$3:$J$937),
IF(AND($T46&lt;DATEVALUE("10/1/20"&amp;RIGHT(CA$1,2)),$U46&lt;=DATEVALUE("9/30/20"&amp;RIGHT(CB$1,2))),NETWORKDAYS(DATEVALUE("10/1/20"&amp;RIGHT(CA$1,2)),$U46,Holidays!$J$3:$J$937),
IF($T46&lt;DATEVALUE("10/1/20"&amp;RIGHT(CA$1,2)),NETWORKDAYS(DATEVALUE("10/1/20"&amp;RIGHT(CA$1,2)),DATEVALUE("9/30/20"&amp;RIGHT(CB$1,2)),Holidays!$J$3:$J$937),
IF($T46&gt;=DATEVALUE("10/1/20"&amp;RIGHT(CA$1,2)),NETWORKDAYS($T46,DATEVALUE("9/30/20"&amp;RIGHT(CB$1,2)),Holidays!$J$3:$J$937),"")))),"")/(NETWORKDAYS($T46,$U46,Holidays!$J$3:$J$937)),0))</f>
        <v>0</v>
      </c>
    </row>
    <row r="47" spans="1:80">
      <c r="A47" s="78" t="s">
        <v>262</v>
      </c>
      <c r="B47" s="79" t="s">
        <v>117</v>
      </c>
      <c r="C47" s="87" t="s">
        <v>191</v>
      </c>
      <c r="D47" s="87" t="s">
        <v>176</v>
      </c>
      <c r="E47" s="87">
        <v>1</v>
      </c>
      <c r="F47" s="129">
        <v>242000</v>
      </c>
      <c r="G47" s="87" t="s">
        <v>122</v>
      </c>
      <c r="H47" s="108"/>
      <c r="I47" s="87" t="s">
        <v>140</v>
      </c>
      <c r="J47" s="87" t="s">
        <v>124</v>
      </c>
      <c r="K47" s="108">
        <v>0</v>
      </c>
      <c r="L47" s="82">
        <f t="shared" si="4"/>
        <v>100</v>
      </c>
      <c r="M47" s="110">
        <f t="shared" si="5"/>
        <v>242000</v>
      </c>
      <c r="N47" s="110">
        <f t="shared" si="22"/>
        <v>0</v>
      </c>
      <c r="O47" s="110">
        <f t="shared" si="6"/>
        <v>0</v>
      </c>
      <c r="P47" s="110">
        <f t="shared" si="0"/>
        <v>242000</v>
      </c>
      <c r="Q47" s="108">
        <v>60</v>
      </c>
      <c r="R47" s="130">
        <f t="shared" si="7"/>
        <v>5.0191780821917806</v>
      </c>
      <c r="S47" s="107">
        <v>45938</v>
      </c>
      <c r="T47" s="83">
        <f>IF(NOT(Q47=""),IF(NOT($S47=""),$S47,#REF!),"")</f>
        <v>45938</v>
      </c>
      <c r="U47" s="83">
        <f t="shared" si="8"/>
        <v>45998</v>
      </c>
      <c r="V47" s="83">
        <f t="shared" si="11"/>
        <v>46022</v>
      </c>
      <c r="W47" s="83">
        <f t="shared" si="23"/>
        <v>46029</v>
      </c>
      <c r="X47" s="84">
        <f t="shared" si="9"/>
        <v>242000</v>
      </c>
      <c r="Y47" s="84">
        <f t="shared" si="24"/>
        <v>284512.43835616438</v>
      </c>
      <c r="AF47" s="87" t="s">
        <v>158</v>
      </c>
      <c r="AG47" s="87" t="s">
        <v>159</v>
      </c>
      <c r="AH47" s="103">
        <v>45579</v>
      </c>
      <c r="AL47" s="87">
        <f t="shared" ca="1" si="1"/>
        <v>0</v>
      </c>
      <c r="AN47" s="87">
        <f t="shared" ca="1" si="20"/>
        <v>0</v>
      </c>
      <c r="AO47" s="87">
        <f t="shared" ca="1" si="20"/>
        <v>0</v>
      </c>
      <c r="AP47" s="87">
        <f t="shared" ca="1" si="20"/>
        <v>0</v>
      </c>
      <c r="AQ47" s="87">
        <f t="shared" ca="1" si="20"/>
        <v>0</v>
      </c>
      <c r="AR47" s="87">
        <f t="shared" ca="1" si="20"/>
        <v>0</v>
      </c>
      <c r="AS47" s="87">
        <f t="shared" ca="1" si="20"/>
        <v>0</v>
      </c>
      <c r="AT47" s="87">
        <f t="shared" ca="1" si="20"/>
        <v>0</v>
      </c>
      <c r="AU47" s="87">
        <f t="shared" ca="1" si="20"/>
        <v>0</v>
      </c>
      <c r="AV47" s="87">
        <f t="shared" ca="1" si="20"/>
        <v>0</v>
      </c>
      <c r="AW47" s="87">
        <f t="shared" ca="1" si="20"/>
        <v>0</v>
      </c>
      <c r="AX47" s="87">
        <f t="shared" ca="1" si="21"/>
        <v>0</v>
      </c>
      <c r="AY47" s="87">
        <f t="shared" ca="1" si="21"/>
        <v>0</v>
      </c>
      <c r="AZ47" s="87">
        <f t="shared" ca="1" si="21"/>
        <v>0</v>
      </c>
      <c r="BA47" s="87">
        <f t="shared" ca="1" si="21"/>
        <v>0</v>
      </c>
      <c r="BB47" s="87">
        <f t="shared" ca="1" si="21"/>
        <v>0</v>
      </c>
      <c r="BC47" s="87">
        <f t="shared" ca="1" si="21"/>
        <v>0</v>
      </c>
      <c r="BD47" s="87">
        <f t="shared" ca="1" si="21"/>
        <v>0</v>
      </c>
      <c r="BE47" s="87">
        <f t="shared" ca="1" si="21"/>
        <v>0</v>
      </c>
      <c r="BF47" s="87">
        <f t="shared" ca="1" si="21"/>
        <v>0</v>
      </c>
      <c r="BG47" s="87">
        <f t="shared" ca="1" si="21"/>
        <v>0</v>
      </c>
      <c r="BI47" s="87">
        <f>IF($Q47="","",IFERROR(IF(OR(AND($T47&gt;=DATEVALUE("10/1/20"&amp;RIGHT(BH$1,2)),$T47&lt;=DATEVALUE("9/30/20"&amp;RIGHT(BI$1,2))),AND($U47&gt;=DATEVALUE("10/1/20"&amp;RIGHT(BH$1,2)),$U47&lt;=DATEVALUE("9/30/20"&amp;RIGHT(BI$1,2))),AND($T47&lt;=DATEVALUE("10/1/20"&amp;RIGHT(BH$1,2)),$U47&gt;=DATEVALUE("9/30/20"&amp;RIGHT(BI$1,2)))),
IF(AND($T47&gt;=DATEVALUE("10/1/20"&amp;RIGHT(BH$1,2)),$U47&lt;=DATEVALUE("9/30/20"&amp;RIGHT(BI$1,2))),NETWORKDAYS($T47,$U47,Holidays!$J$3:$J$937),
IF(AND($T47&lt;DATEVALUE("10/1/20"&amp;RIGHT(BH$1,2)),$U47&lt;=DATEVALUE("9/30/20"&amp;RIGHT(BI$1,2))),NETWORKDAYS(DATEVALUE("10/1/20"&amp;RIGHT(BH$1,2)),$U47,Holidays!$J$3:$J$937),
IF($T47&lt;DATEVALUE("10/1/20"&amp;RIGHT(BH$1,2)),NETWORKDAYS(DATEVALUE("10/1/20"&amp;RIGHT(BH$1,2)),DATEVALUE("9/30/20"&amp;RIGHT(BI$1,2)),Holidays!$J$3:$J$937),
IF($T47&gt;=DATEVALUE("10/1/20"&amp;RIGHT(BH$1,2)),NETWORKDAYS($T47,DATEVALUE("9/30/20"&amp;RIGHT(BI$1,2)),Holidays!$J$3:$J$937),"")))),"")/(NETWORKDAYS($T47,$U47,Holidays!$J$3:$J$937)),0))</f>
        <v>0</v>
      </c>
      <c r="BJ47" s="87">
        <f>IF($Q47="","",IFERROR(IF(OR(AND($T47&gt;=DATEVALUE("10/1/20"&amp;RIGHT(BI$1,2)),$T47&lt;=DATEVALUE("9/30/20"&amp;RIGHT(BJ$1,2))),AND($U47&gt;=DATEVALUE("10/1/20"&amp;RIGHT(BI$1,2)),$U47&lt;=DATEVALUE("9/30/20"&amp;RIGHT(BJ$1,2))),AND($T47&lt;=DATEVALUE("10/1/20"&amp;RIGHT(BI$1,2)),$U47&gt;=DATEVALUE("9/30/20"&amp;RIGHT(BJ$1,2)))),
IF(AND($T47&gt;=DATEVALUE("10/1/20"&amp;RIGHT(BI$1,2)),$U47&lt;=DATEVALUE("9/30/20"&amp;RIGHT(BJ$1,2))),NETWORKDAYS($T47,$U47,Holidays!$J$3:$J$937),
IF(AND($T47&lt;DATEVALUE("10/1/20"&amp;RIGHT(BI$1,2)),$U47&lt;=DATEVALUE("9/30/20"&amp;RIGHT(BJ$1,2))),NETWORKDAYS(DATEVALUE("10/1/20"&amp;RIGHT(BI$1,2)),$U47,Holidays!$J$3:$J$937),
IF($T47&lt;DATEVALUE("10/1/20"&amp;RIGHT(BI$1,2)),NETWORKDAYS(DATEVALUE("10/1/20"&amp;RIGHT(BI$1,2)),DATEVALUE("9/30/20"&amp;RIGHT(BJ$1,2)),Holidays!$J$3:$J$937),
IF($T47&gt;=DATEVALUE("10/1/20"&amp;RIGHT(BI$1,2)),NETWORKDAYS($T47,DATEVALUE("9/30/20"&amp;RIGHT(BJ$1,2)),Holidays!$J$3:$J$937),"")))),"")/(NETWORKDAYS($T47,$U47,Holidays!$J$3:$J$937)),0))</f>
        <v>0</v>
      </c>
      <c r="BK47" s="87">
        <f>IF($Q47="","",IFERROR(IF(OR(AND($T47&gt;=DATEVALUE("10/1/20"&amp;RIGHT(BJ$1,2)),$T47&lt;=DATEVALUE("9/30/20"&amp;RIGHT(BK$1,2))),AND($U47&gt;=DATEVALUE("10/1/20"&amp;RIGHT(BJ$1,2)),$U47&lt;=DATEVALUE("9/30/20"&amp;RIGHT(BK$1,2))),AND($T47&lt;=DATEVALUE("10/1/20"&amp;RIGHT(BJ$1,2)),$U47&gt;=DATEVALUE("9/30/20"&amp;RIGHT(BK$1,2)))),
IF(AND($T47&gt;=DATEVALUE("10/1/20"&amp;RIGHT(BJ$1,2)),$U47&lt;=DATEVALUE("9/30/20"&amp;RIGHT(BK$1,2))),NETWORKDAYS($T47,$U47,Holidays!$J$3:$J$937),
IF(AND($T47&lt;DATEVALUE("10/1/20"&amp;RIGHT(BJ$1,2)),$U47&lt;=DATEVALUE("9/30/20"&amp;RIGHT(BK$1,2))),NETWORKDAYS(DATEVALUE("10/1/20"&amp;RIGHT(BJ$1,2)),$U47,Holidays!$J$3:$J$937),
IF($T47&lt;DATEVALUE("10/1/20"&amp;RIGHT(BJ$1,2)),NETWORKDAYS(DATEVALUE("10/1/20"&amp;RIGHT(BJ$1,2)),DATEVALUE("9/30/20"&amp;RIGHT(BK$1,2)),Holidays!$J$3:$J$937),
IF($T47&gt;=DATEVALUE("10/1/20"&amp;RIGHT(BJ$1,2)),NETWORKDAYS($T47,DATEVALUE("9/30/20"&amp;RIGHT(BK$1,2)),Holidays!$J$3:$J$937),"")))),"")/(NETWORKDAYS($T47,$U47,Holidays!$J$3:$J$937)),0))</f>
        <v>0</v>
      </c>
      <c r="BL47" s="87">
        <f>IF($Q47="","",IFERROR(IF(OR(AND($T47&gt;=DATEVALUE("10/1/20"&amp;RIGHT(BK$1,2)),$T47&lt;=DATEVALUE("9/30/20"&amp;RIGHT(BL$1,2))),AND($U47&gt;=DATEVALUE("10/1/20"&amp;RIGHT(BK$1,2)),$U47&lt;=DATEVALUE("9/30/20"&amp;RIGHT(BL$1,2))),AND($T47&lt;=DATEVALUE("10/1/20"&amp;RIGHT(BK$1,2)),$U47&gt;=DATEVALUE("9/30/20"&amp;RIGHT(BL$1,2)))),
IF(AND($T47&gt;=DATEVALUE("10/1/20"&amp;RIGHT(BK$1,2)),$U47&lt;=DATEVALUE("9/30/20"&amp;RIGHT(BL$1,2))),NETWORKDAYS($T47,$U47,Holidays!$J$3:$J$937),
IF(AND($T47&lt;DATEVALUE("10/1/20"&amp;RIGHT(BK$1,2)),$U47&lt;=DATEVALUE("9/30/20"&amp;RIGHT(BL$1,2))),NETWORKDAYS(DATEVALUE("10/1/20"&amp;RIGHT(BK$1,2)),$U47,Holidays!$J$3:$J$937),
IF($T47&lt;DATEVALUE("10/1/20"&amp;RIGHT(BK$1,2)),NETWORKDAYS(DATEVALUE("10/1/20"&amp;RIGHT(BK$1,2)),DATEVALUE("9/30/20"&amp;RIGHT(BL$1,2)),Holidays!$J$3:$J$937),
IF($T47&gt;=DATEVALUE("10/1/20"&amp;RIGHT(BK$1,2)),NETWORKDAYS($T47,DATEVALUE("9/30/20"&amp;RIGHT(BL$1,2)),Holidays!$J$3:$J$937),"")))),"")/(NETWORKDAYS($T47,$U47,Holidays!$J$3:$J$937)),0))</f>
        <v>0</v>
      </c>
      <c r="BM47" s="87">
        <f>IF($Q47="","",IFERROR(IF(OR(AND($T47&gt;=DATEVALUE("10/1/20"&amp;RIGHT(BL$1,2)),$T47&lt;=DATEVALUE("9/30/20"&amp;RIGHT(BM$1,2))),AND($U47&gt;=DATEVALUE("10/1/20"&amp;RIGHT(BL$1,2)),$U47&lt;=DATEVALUE("9/30/20"&amp;RIGHT(BM$1,2))),AND($T47&lt;=DATEVALUE("10/1/20"&amp;RIGHT(BL$1,2)),$U47&gt;=DATEVALUE("9/30/20"&amp;RIGHT(BM$1,2)))),
IF(AND($T47&gt;=DATEVALUE("10/1/20"&amp;RIGHT(BL$1,2)),$U47&lt;=DATEVALUE("9/30/20"&amp;RIGHT(BM$1,2))),NETWORKDAYS($T47,$U47,Holidays!$J$3:$J$937),
IF(AND($T47&lt;DATEVALUE("10/1/20"&amp;RIGHT(BL$1,2)),$U47&lt;=DATEVALUE("9/30/20"&amp;RIGHT(BM$1,2))),NETWORKDAYS(DATEVALUE("10/1/20"&amp;RIGHT(BL$1,2)),$U47,Holidays!$J$3:$J$937),
IF($T47&lt;DATEVALUE("10/1/20"&amp;RIGHT(BL$1,2)),NETWORKDAYS(DATEVALUE("10/1/20"&amp;RIGHT(BL$1,2)),DATEVALUE("9/30/20"&amp;RIGHT(BM$1,2)),Holidays!$J$3:$J$937),
IF($T47&gt;=DATEVALUE("10/1/20"&amp;RIGHT(BL$1,2)),NETWORKDAYS($T47,DATEVALUE("9/30/20"&amp;RIGHT(BM$1,2)),Holidays!$J$3:$J$937),"")))),"")/(NETWORKDAYS($T47,$U47,Holidays!$J$3:$J$937)),0))</f>
        <v>0</v>
      </c>
      <c r="BN47" s="87">
        <f>IF($Q47="","",IFERROR(IF(OR(AND($T47&gt;=DATEVALUE("10/1/20"&amp;RIGHT(BM$1,2)),$T47&lt;=DATEVALUE("9/30/20"&amp;RIGHT(BN$1,2))),AND($U47&gt;=DATEVALUE("10/1/20"&amp;RIGHT(BM$1,2)),$U47&lt;=DATEVALUE("9/30/20"&amp;RIGHT(BN$1,2))),AND($T47&lt;=DATEVALUE("10/1/20"&amp;RIGHT(BM$1,2)),$U47&gt;=DATEVALUE("9/30/20"&amp;RIGHT(BN$1,2)))),
IF(AND($T47&gt;=DATEVALUE("10/1/20"&amp;RIGHT(BM$1,2)),$U47&lt;=DATEVALUE("9/30/20"&amp;RIGHT(BN$1,2))),NETWORKDAYS($T47,$U47,Holidays!$J$3:$J$937),
IF(AND($T47&lt;DATEVALUE("10/1/20"&amp;RIGHT(BM$1,2)),$U47&lt;=DATEVALUE("9/30/20"&amp;RIGHT(BN$1,2))),NETWORKDAYS(DATEVALUE("10/1/20"&amp;RIGHT(BM$1,2)),$U47,Holidays!$J$3:$J$937),
IF($T47&lt;DATEVALUE("10/1/20"&amp;RIGHT(BM$1,2)),NETWORKDAYS(DATEVALUE("10/1/20"&amp;RIGHT(BM$1,2)),DATEVALUE("9/30/20"&amp;RIGHT(BN$1,2)),Holidays!$J$3:$J$937),
IF($T47&gt;=DATEVALUE("10/1/20"&amp;RIGHT(BM$1,2)),NETWORKDAYS($T47,DATEVALUE("9/30/20"&amp;RIGHT(BN$1,2)),Holidays!$J$3:$J$937),"")))),"")/(NETWORKDAYS($T47,$U47,Holidays!$J$3:$J$937)),0))</f>
        <v>0</v>
      </c>
      <c r="BO47" s="87">
        <f>IF($Q47="","",IFERROR(IF(OR(AND($T47&gt;=DATEVALUE("10/1/20"&amp;RIGHT(BN$1,2)),$T47&lt;=DATEVALUE("9/30/20"&amp;RIGHT(BO$1,2))),AND($U47&gt;=DATEVALUE("10/1/20"&amp;RIGHT(BN$1,2)),$U47&lt;=DATEVALUE("9/30/20"&amp;RIGHT(BO$1,2))),AND($T47&lt;=DATEVALUE("10/1/20"&amp;RIGHT(BN$1,2)),$U47&gt;=DATEVALUE("9/30/20"&amp;RIGHT(BO$1,2)))),
IF(AND($T47&gt;=DATEVALUE("10/1/20"&amp;RIGHT(BN$1,2)),$U47&lt;=DATEVALUE("9/30/20"&amp;RIGHT(BO$1,2))),NETWORKDAYS($T47,$U47,Holidays!$J$3:$J$937),
IF(AND($T47&lt;DATEVALUE("10/1/20"&amp;RIGHT(BN$1,2)),$U47&lt;=DATEVALUE("9/30/20"&amp;RIGHT(BO$1,2))),NETWORKDAYS(DATEVALUE("10/1/20"&amp;RIGHT(BN$1,2)),$U47,Holidays!$J$3:$J$937),
IF($T47&lt;DATEVALUE("10/1/20"&amp;RIGHT(BN$1,2)),NETWORKDAYS(DATEVALUE("10/1/20"&amp;RIGHT(BN$1,2)),DATEVALUE("9/30/20"&amp;RIGHT(BO$1,2)),Holidays!$J$3:$J$937),
IF($T47&gt;=DATEVALUE("10/1/20"&amp;RIGHT(BN$1,2)),NETWORKDAYS($T47,DATEVALUE("9/30/20"&amp;RIGHT(BO$1,2)),Holidays!$J$3:$J$937),"")))),"")/(NETWORKDAYS($T47,$U47,Holidays!$J$3:$J$937)),0))</f>
        <v>0</v>
      </c>
      <c r="BP47" s="87">
        <f>IF($Q47="","",IFERROR(IF(OR(AND($T47&gt;=DATEVALUE("10/1/20"&amp;RIGHT(BO$1,2)),$T47&lt;=DATEVALUE("9/30/20"&amp;RIGHT(BP$1,2))),AND($U47&gt;=DATEVALUE("10/1/20"&amp;RIGHT(BO$1,2)),$U47&lt;=DATEVALUE("9/30/20"&amp;RIGHT(BP$1,2))),AND($T47&lt;=DATEVALUE("10/1/20"&amp;RIGHT(BO$1,2)),$U47&gt;=DATEVALUE("9/30/20"&amp;RIGHT(BP$1,2)))),
IF(AND($T47&gt;=DATEVALUE("10/1/20"&amp;RIGHT(BO$1,2)),$U47&lt;=DATEVALUE("9/30/20"&amp;RIGHT(BP$1,2))),NETWORKDAYS($T47,$U47,Holidays!$J$3:$J$937),
IF(AND($T47&lt;DATEVALUE("10/1/20"&amp;RIGHT(BO$1,2)),$U47&lt;=DATEVALUE("9/30/20"&amp;RIGHT(BP$1,2))),NETWORKDAYS(DATEVALUE("10/1/20"&amp;RIGHT(BO$1,2)),$U47,Holidays!$J$3:$J$937),
IF($T47&lt;DATEVALUE("10/1/20"&amp;RIGHT(BO$1,2)),NETWORKDAYS(DATEVALUE("10/1/20"&amp;RIGHT(BO$1,2)),DATEVALUE("9/30/20"&amp;RIGHT(BP$1,2)),Holidays!$J$3:$J$937),
IF($T47&gt;=DATEVALUE("10/1/20"&amp;RIGHT(BO$1,2)),NETWORKDAYS($T47,DATEVALUE("9/30/20"&amp;RIGHT(BP$1,2)),Holidays!$J$3:$J$937),"")))),"")/(NETWORKDAYS($T47,$U47,Holidays!$J$3:$J$937)),0))</f>
        <v>0</v>
      </c>
      <c r="BQ47" s="87">
        <f>IF($Q47="","",IFERROR(IF(OR(AND($T47&gt;=DATEVALUE("10/1/20"&amp;RIGHT(BP$1,2)),$T47&lt;=DATEVALUE("9/30/20"&amp;RIGHT(BQ$1,2))),AND($U47&gt;=DATEVALUE("10/1/20"&amp;RIGHT(BP$1,2)),$U47&lt;=DATEVALUE("9/30/20"&amp;RIGHT(BQ$1,2))),AND($T47&lt;=DATEVALUE("10/1/20"&amp;RIGHT(BP$1,2)),$U47&gt;=DATEVALUE("9/30/20"&amp;RIGHT(BQ$1,2)))),
IF(AND($T47&gt;=DATEVALUE("10/1/20"&amp;RIGHT(BP$1,2)),$U47&lt;=DATEVALUE("9/30/20"&amp;RIGHT(BQ$1,2))),NETWORKDAYS($T47,$U47,Holidays!$J$3:$J$937),
IF(AND($T47&lt;DATEVALUE("10/1/20"&amp;RIGHT(BP$1,2)),$U47&lt;=DATEVALUE("9/30/20"&amp;RIGHT(BQ$1,2))),NETWORKDAYS(DATEVALUE("10/1/20"&amp;RIGHT(BP$1,2)),$U47,Holidays!$J$3:$J$937),
IF($T47&lt;DATEVALUE("10/1/20"&amp;RIGHT(BP$1,2)),NETWORKDAYS(DATEVALUE("10/1/20"&amp;RIGHT(BP$1,2)),DATEVALUE("9/30/20"&amp;RIGHT(BQ$1,2)),Holidays!$J$3:$J$937),
IF($T47&gt;=DATEVALUE("10/1/20"&amp;RIGHT(BP$1,2)),NETWORKDAYS($T47,DATEVALUE("9/30/20"&amp;RIGHT(BQ$1,2)),Holidays!$J$3:$J$937),"")))),"")/(NETWORKDAYS($T47,$U47,Holidays!$J$3:$J$937)),0))</f>
        <v>0</v>
      </c>
      <c r="BR47" s="87">
        <f>IF($Q47="","",IFERROR(IF(OR(AND($T47&gt;=DATEVALUE("10/1/20"&amp;RIGHT(BQ$1,2)),$T47&lt;=DATEVALUE("9/30/20"&amp;RIGHT(BR$1,2))),AND($U47&gt;=DATEVALUE("10/1/20"&amp;RIGHT(BQ$1,2)),$U47&lt;=DATEVALUE("9/30/20"&amp;RIGHT(BR$1,2))),AND($T47&lt;=DATEVALUE("10/1/20"&amp;RIGHT(BQ$1,2)),$U47&gt;=DATEVALUE("9/30/20"&amp;RIGHT(BR$1,2)))),
IF(AND($T47&gt;=DATEVALUE("10/1/20"&amp;RIGHT(BQ$1,2)),$U47&lt;=DATEVALUE("9/30/20"&amp;RIGHT(BR$1,2))),NETWORKDAYS($T47,$U47,Holidays!$J$3:$J$937),
IF(AND($T47&lt;DATEVALUE("10/1/20"&amp;RIGHT(BQ$1,2)),$U47&lt;=DATEVALUE("9/30/20"&amp;RIGHT(BR$1,2))),NETWORKDAYS(DATEVALUE("10/1/20"&amp;RIGHT(BQ$1,2)),$U47,Holidays!$J$3:$J$937),
IF($T47&lt;DATEVALUE("10/1/20"&amp;RIGHT(BQ$1,2)),NETWORKDAYS(DATEVALUE("10/1/20"&amp;RIGHT(BQ$1,2)),DATEVALUE("9/30/20"&amp;RIGHT(BR$1,2)),Holidays!$J$3:$J$937),
IF($T47&gt;=DATEVALUE("10/1/20"&amp;RIGHT(BQ$1,2)),NETWORKDAYS($T47,DATEVALUE("9/30/20"&amp;RIGHT(BR$1,2)),Holidays!$J$3:$J$937),"")))),"")/(NETWORKDAYS($T47,$U47,Holidays!$J$3:$J$937)),0))</f>
        <v>0</v>
      </c>
      <c r="BS47" s="87">
        <f>IF($Q47="","",IFERROR(IF(OR(AND($T47&gt;=DATEVALUE("10/1/20"&amp;RIGHT(BR$1,2)),$T47&lt;=DATEVALUE("9/30/20"&amp;RIGHT(BS$1,2))),AND($U47&gt;=DATEVALUE("10/1/20"&amp;RIGHT(BR$1,2)),$U47&lt;=DATEVALUE("9/30/20"&amp;RIGHT(BS$1,2))),AND($T47&lt;=DATEVALUE("10/1/20"&amp;RIGHT(BR$1,2)),$U47&gt;=DATEVALUE("9/30/20"&amp;RIGHT(BS$1,2)))),
IF(AND($T47&gt;=DATEVALUE("10/1/20"&amp;RIGHT(BR$1,2)),$U47&lt;=DATEVALUE("9/30/20"&amp;RIGHT(BS$1,2))),NETWORKDAYS($T47,$U47,Holidays!$J$3:$J$937),
IF(AND($T47&lt;DATEVALUE("10/1/20"&amp;RIGHT(BR$1,2)),$U47&lt;=DATEVALUE("9/30/20"&amp;RIGHT(BS$1,2))),NETWORKDAYS(DATEVALUE("10/1/20"&amp;RIGHT(BR$1,2)),$U47,Holidays!$J$3:$J$937),
IF($T47&lt;DATEVALUE("10/1/20"&amp;RIGHT(BR$1,2)),NETWORKDAYS(DATEVALUE("10/1/20"&amp;RIGHT(BR$1,2)),DATEVALUE("9/30/20"&amp;RIGHT(BS$1,2)),Holidays!$J$3:$J$937),
IF($T47&gt;=DATEVALUE("10/1/20"&amp;RIGHT(BR$1,2)),NETWORKDAYS($T47,DATEVALUE("9/30/20"&amp;RIGHT(BS$1,2)),Holidays!$J$3:$J$937),"")))),"")/(NETWORKDAYS($T47,$U47,Holidays!$J$3:$J$937)),0))</f>
        <v>1</v>
      </c>
      <c r="BT47" s="87">
        <f>IF($Q47="","",IFERROR(IF(OR(AND($T47&gt;=DATEVALUE("10/1/20"&amp;RIGHT(BS$1,2)),$T47&lt;=DATEVALUE("9/30/20"&amp;RIGHT(BT$1,2))),AND($U47&gt;=DATEVALUE("10/1/20"&amp;RIGHT(BS$1,2)),$U47&lt;=DATEVALUE("9/30/20"&amp;RIGHT(BT$1,2))),AND($T47&lt;=DATEVALUE("10/1/20"&amp;RIGHT(BS$1,2)),$U47&gt;=DATEVALUE("9/30/20"&amp;RIGHT(BT$1,2)))),
IF(AND($T47&gt;=DATEVALUE("10/1/20"&amp;RIGHT(BS$1,2)),$U47&lt;=DATEVALUE("9/30/20"&amp;RIGHT(BT$1,2))),NETWORKDAYS($T47,$U47,Holidays!$J$3:$J$937),
IF(AND($T47&lt;DATEVALUE("10/1/20"&amp;RIGHT(BS$1,2)),$U47&lt;=DATEVALUE("9/30/20"&amp;RIGHT(BT$1,2))),NETWORKDAYS(DATEVALUE("10/1/20"&amp;RIGHT(BS$1,2)),$U47,Holidays!$J$3:$J$937),
IF($T47&lt;DATEVALUE("10/1/20"&amp;RIGHT(BS$1,2)),NETWORKDAYS(DATEVALUE("10/1/20"&amp;RIGHT(BS$1,2)),DATEVALUE("9/30/20"&amp;RIGHT(BT$1,2)),Holidays!$J$3:$J$937),
IF($T47&gt;=DATEVALUE("10/1/20"&amp;RIGHT(BS$1,2)),NETWORKDAYS($T47,DATEVALUE("9/30/20"&amp;RIGHT(BT$1,2)),Holidays!$J$3:$J$937),"")))),"")/(NETWORKDAYS($T47,$U47,Holidays!$J$3:$J$937)),0))</f>
        <v>0</v>
      </c>
      <c r="BU47" s="87">
        <f>IF($Q47="","",IFERROR(IF(OR(AND($T47&gt;=DATEVALUE("10/1/20"&amp;RIGHT(BT$1,2)),$T47&lt;=DATEVALUE("9/30/20"&amp;RIGHT(BU$1,2))),AND($U47&gt;=DATEVALUE("10/1/20"&amp;RIGHT(BT$1,2)),$U47&lt;=DATEVALUE("9/30/20"&amp;RIGHT(BU$1,2))),AND($T47&lt;=DATEVALUE("10/1/20"&amp;RIGHT(BT$1,2)),$U47&gt;=DATEVALUE("9/30/20"&amp;RIGHT(BU$1,2)))),
IF(AND($T47&gt;=DATEVALUE("10/1/20"&amp;RIGHT(BT$1,2)),$U47&lt;=DATEVALUE("9/30/20"&amp;RIGHT(BU$1,2))),NETWORKDAYS($T47,$U47,Holidays!$J$3:$J$937),
IF(AND($T47&lt;DATEVALUE("10/1/20"&amp;RIGHT(BT$1,2)),$U47&lt;=DATEVALUE("9/30/20"&amp;RIGHT(BU$1,2))),NETWORKDAYS(DATEVALUE("10/1/20"&amp;RIGHT(BT$1,2)),$U47,Holidays!$J$3:$J$937),
IF($T47&lt;DATEVALUE("10/1/20"&amp;RIGHT(BT$1,2)),NETWORKDAYS(DATEVALUE("10/1/20"&amp;RIGHT(BT$1,2)),DATEVALUE("9/30/20"&amp;RIGHT(BU$1,2)),Holidays!$J$3:$J$937),
IF($T47&gt;=DATEVALUE("10/1/20"&amp;RIGHT(BT$1,2)),NETWORKDAYS($T47,DATEVALUE("9/30/20"&amp;RIGHT(BU$1,2)),Holidays!$J$3:$J$937),"")))),"")/(NETWORKDAYS($T47,$U47,Holidays!$J$3:$J$937)),0))</f>
        <v>0</v>
      </c>
      <c r="BV47" s="87">
        <f>IF($Q47="","",IFERROR(IF(OR(AND($T47&gt;=DATEVALUE("10/1/20"&amp;RIGHT(BU$1,2)),$T47&lt;=DATEVALUE("9/30/20"&amp;RIGHT(BV$1,2))),AND($U47&gt;=DATEVALUE("10/1/20"&amp;RIGHT(BU$1,2)),$U47&lt;=DATEVALUE("9/30/20"&amp;RIGHT(BV$1,2))),AND($T47&lt;=DATEVALUE("10/1/20"&amp;RIGHT(BU$1,2)),$U47&gt;=DATEVALUE("9/30/20"&amp;RIGHT(BV$1,2)))),
IF(AND($T47&gt;=DATEVALUE("10/1/20"&amp;RIGHT(BU$1,2)),$U47&lt;=DATEVALUE("9/30/20"&amp;RIGHT(BV$1,2))),NETWORKDAYS($T47,$U47,Holidays!$J$3:$J$937),
IF(AND($T47&lt;DATEVALUE("10/1/20"&amp;RIGHT(BU$1,2)),$U47&lt;=DATEVALUE("9/30/20"&amp;RIGHT(BV$1,2))),NETWORKDAYS(DATEVALUE("10/1/20"&amp;RIGHT(BU$1,2)),$U47,Holidays!$J$3:$J$937),
IF($T47&lt;DATEVALUE("10/1/20"&amp;RIGHT(BU$1,2)),NETWORKDAYS(DATEVALUE("10/1/20"&amp;RIGHT(BU$1,2)),DATEVALUE("9/30/20"&amp;RIGHT(BV$1,2)),Holidays!$J$3:$J$937),
IF($T47&gt;=DATEVALUE("10/1/20"&amp;RIGHT(BU$1,2)),NETWORKDAYS($T47,DATEVALUE("9/30/20"&amp;RIGHT(BV$1,2)),Holidays!$J$3:$J$937),"")))),"")/(NETWORKDAYS($T47,$U47,Holidays!$J$3:$J$937)),0))</f>
        <v>0</v>
      </c>
      <c r="BW47" s="87">
        <f>IF($Q47="","",IFERROR(IF(OR(AND($T47&gt;=DATEVALUE("10/1/20"&amp;RIGHT(BV$1,2)),$T47&lt;=DATEVALUE("9/30/20"&amp;RIGHT(BW$1,2))),AND($U47&gt;=DATEVALUE("10/1/20"&amp;RIGHT(BV$1,2)),$U47&lt;=DATEVALUE("9/30/20"&amp;RIGHT(BW$1,2))),AND($T47&lt;=DATEVALUE("10/1/20"&amp;RIGHT(BV$1,2)),$U47&gt;=DATEVALUE("9/30/20"&amp;RIGHT(BW$1,2)))),
IF(AND($T47&gt;=DATEVALUE("10/1/20"&amp;RIGHT(BV$1,2)),$U47&lt;=DATEVALUE("9/30/20"&amp;RIGHT(BW$1,2))),NETWORKDAYS($T47,$U47,Holidays!$J$3:$J$937),
IF(AND($T47&lt;DATEVALUE("10/1/20"&amp;RIGHT(BV$1,2)),$U47&lt;=DATEVALUE("9/30/20"&amp;RIGHT(BW$1,2))),NETWORKDAYS(DATEVALUE("10/1/20"&amp;RIGHT(BV$1,2)),$U47,Holidays!$J$3:$J$937),
IF($T47&lt;DATEVALUE("10/1/20"&amp;RIGHT(BV$1,2)),NETWORKDAYS(DATEVALUE("10/1/20"&amp;RIGHT(BV$1,2)),DATEVALUE("9/30/20"&amp;RIGHT(BW$1,2)),Holidays!$J$3:$J$937),
IF($T47&gt;=DATEVALUE("10/1/20"&amp;RIGHT(BV$1,2)),NETWORKDAYS($T47,DATEVALUE("9/30/20"&amp;RIGHT(BW$1,2)),Holidays!$J$3:$J$937),"")))),"")/(NETWORKDAYS($T47,$U47,Holidays!$J$3:$J$937)),0))</f>
        <v>0</v>
      </c>
      <c r="BX47" s="87">
        <f>IF($Q47="","",IFERROR(IF(OR(AND($T47&gt;=DATEVALUE("10/1/20"&amp;RIGHT(BW$1,2)),$T47&lt;=DATEVALUE("9/30/20"&amp;RIGHT(BX$1,2))),AND($U47&gt;=DATEVALUE("10/1/20"&amp;RIGHT(BW$1,2)),$U47&lt;=DATEVALUE("9/30/20"&amp;RIGHT(BX$1,2))),AND($T47&lt;=DATEVALUE("10/1/20"&amp;RIGHT(BW$1,2)),$U47&gt;=DATEVALUE("9/30/20"&amp;RIGHT(BX$1,2)))),
IF(AND($T47&gt;=DATEVALUE("10/1/20"&amp;RIGHT(BW$1,2)),$U47&lt;=DATEVALUE("9/30/20"&amp;RIGHT(BX$1,2))),NETWORKDAYS($T47,$U47,Holidays!$J$3:$J$937),
IF(AND($T47&lt;DATEVALUE("10/1/20"&amp;RIGHT(BW$1,2)),$U47&lt;=DATEVALUE("9/30/20"&amp;RIGHT(BX$1,2))),NETWORKDAYS(DATEVALUE("10/1/20"&amp;RIGHT(BW$1,2)),$U47,Holidays!$J$3:$J$937),
IF($T47&lt;DATEVALUE("10/1/20"&amp;RIGHT(BW$1,2)),NETWORKDAYS(DATEVALUE("10/1/20"&amp;RIGHT(BW$1,2)),DATEVALUE("9/30/20"&amp;RIGHT(BX$1,2)),Holidays!$J$3:$J$937),
IF($T47&gt;=DATEVALUE("10/1/20"&amp;RIGHT(BW$1,2)),NETWORKDAYS($T47,DATEVALUE("9/30/20"&amp;RIGHT(BX$1,2)),Holidays!$J$3:$J$937),"")))),"")/(NETWORKDAYS($T47,$U47,Holidays!$J$3:$J$937)),0))</f>
        <v>0</v>
      </c>
      <c r="BY47" s="87">
        <f>IF($Q47="","",IFERROR(IF(OR(AND($T47&gt;=DATEVALUE("10/1/20"&amp;RIGHT(BX$1,2)),$T47&lt;=DATEVALUE("9/30/20"&amp;RIGHT(BY$1,2))),AND($U47&gt;=DATEVALUE("10/1/20"&amp;RIGHT(BX$1,2)),$U47&lt;=DATEVALUE("9/30/20"&amp;RIGHT(BY$1,2))),AND($T47&lt;=DATEVALUE("10/1/20"&amp;RIGHT(BX$1,2)),$U47&gt;=DATEVALUE("9/30/20"&amp;RIGHT(BY$1,2)))),
IF(AND($T47&gt;=DATEVALUE("10/1/20"&amp;RIGHT(BX$1,2)),$U47&lt;=DATEVALUE("9/30/20"&amp;RIGHT(BY$1,2))),NETWORKDAYS($T47,$U47,Holidays!$J$3:$J$937),
IF(AND($T47&lt;DATEVALUE("10/1/20"&amp;RIGHT(BX$1,2)),$U47&lt;=DATEVALUE("9/30/20"&amp;RIGHT(BY$1,2))),NETWORKDAYS(DATEVALUE("10/1/20"&amp;RIGHT(BX$1,2)),$U47,Holidays!$J$3:$J$937),
IF($T47&lt;DATEVALUE("10/1/20"&amp;RIGHT(BX$1,2)),NETWORKDAYS(DATEVALUE("10/1/20"&amp;RIGHT(BX$1,2)),DATEVALUE("9/30/20"&amp;RIGHT(BY$1,2)),Holidays!$J$3:$J$937),
IF($T47&gt;=DATEVALUE("10/1/20"&amp;RIGHT(BX$1,2)),NETWORKDAYS($T47,DATEVALUE("9/30/20"&amp;RIGHT(BY$1,2)),Holidays!$J$3:$J$937),"")))),"")/(NETWORKDAYS($T47,$U47,Holidays!$J$3:$J$937)),0))</f>
        <v>0</v>
      </c>
      <c r="BZ47" s="87">
        <f>IF($Q47="","",IFERROR(IF(OR(AND($T47&gt;=DATEVALUE("10/1/20"&amp;RIGHT(BY$1,2)),$T47&lt;=DATEVALUE("9/30/20"&amp;RIGHT(BZ$1,2))),AND($U47&gt;=DATEVALUE("10/1/20"&amp;RIGHT(BY$1,2)),$U47&lt;=DATEVALUE("9/30/20"&amp;RIGHT(BZ$1,2))),AND($T47&lt;=DATEVALUE("10/1/20"&amp;RIGHT(BY$1,2)),$U47&gt;=DATEVALUE("9/30/20"&amp;RIGHT(BZ$1,2)))),
IF(AND($T47&gt;=DATEVALUE("10/1/20"&amp;RIGHT(BY$1,2)),$U47&lt;=DATEVALUE("9/30/20"&amp;RIGHT(BZ$1,2))),NETWORKDAYS($T47,$U47,Holidays!$J$3:$J$937),
IF(AND($T47&lt;DATEVALUE("10/1/20"&amp;RIGHT(BY$1,2)),$U47&lt;=DATEVALUE("9/30/20"&amp;RIGHT(BZ$1,2))),NETWORKDAYS(DATEVALUE("10/1/20"&amp;RIGHT(BY$1,2)),$U47,Holidays!$J$3:$J$937),
IF($T47&lt;DATEVALUE("10/1/20"&amp;RIGHT(BY$1,2)),NETWORKDAYS(DATEVALUE("10/1/20"&amp;RIGHT(BY$1,2)),DATEVALUE("9/30/20"&amp;RIGHT(BZ$1,2)),Holidays!$J$3:$J$937),
IF($T47&gt;=DATEVALUE("10/1/20"&amp;RIGHT(BY$1,2)),NETWORKDAYS($T47,DATEVALUE("9/30/20"&amp;RIGHT(BZ$1,2)),Holidays!$J$3:$J$937),"")))),"")/(NETWORKDAYS($T47,$U47,Holidays!$J$3:$J$937)),0))</f>
        <v>0</v>
      </c>
      <c r="CA47" s="87">
        <f>IF($Q47="","",IFERROR(IF(OR(AND($T47&gt;=DATEVALUE("10/1/20"&amp;RIGHT(BZ$1,2)),$T47&lt;=DATEVALUE("9/30/20"&amp;RIGHT(CA$1,2))),AND($U47&gt;=DATEVALUE("10/1/20"&amp;RIGHT(BZ$1,2)),$U47&lt;=DATEVALUE("9/30/20"&amp;RIGHT(CA$1,2))),AND($T47&lt;=DATEVALUE("10/1/20"&amp;RIGHT(BZ$1,2)),$U47&gt;=DATEVALUE("9/30/20"&amp;RIGHT(CA$1,2)))),
IF(AND($T47&gt;=DATEVALUE("10/1/20"&amp;RIGHT(BZ$1,2)),$U47&lt;=DATEVALUE("9/30/20"&amp;RIGHT(CA$1,2))),NETWORKDAYS($T47,$U47,Holidays!$J$3:$J$937),
IF(AND($T47&lt;DATEVALUE("10/1/20"&amp;RIGHT(BZ$1,2)),$U47&lt;=DATEVALUE("9/30/20"&amp;RIGHT(CA$1,2))),NETWORKDAYS(DATEVALUE("10/1/20"&amp;RIGHT(BZ$1,2)),$U47,Holidays!$J$3:$J$937),
IF($T47&lt;DATEVALUE("10/1/20"&amp;RIGHT(BZ$1,2)),NETWORKDAYS(DATEVALUE("10/1/20"&amp;RIGHT(BZ$1,2)),DATEVALUE("9/30/20"&amp;RIGHT(CA$1,2)),Holidays!$J$3:$J$937),
IF($T47&gt;=DATEVALUE("10/1/20"&amp;RIGHT(BZ$1,2)),NETWORKDAYS($T47,DATEVALUE("9/30/20"&amp;RIGHT(CA$1,2)),Holidays!$J$3:$J$937),"")))),"")/(NETWORKDAYS($T47,$U47,Holidays!$J$3:$J$937)),0))</f>
        <v>0</v>
      </c>
      <c r="CB47" s="87">
        <f>IF($Q47="","",IFERROR(IF(OR(AND($T47&gt;=DATEVALUE("10/1/20"&amp;RIGHT(CA$1,2)),$T47&lt;=DATEVALUE("9/30/20"&amp;RIGHT(CB$1,2))),AND($U47&gt;=DATEVALUE("10/1/20"&amp;RIGHT(CA$1,2)),$U47&lt;=DATEVALUE("9/30/20"&amp;RIGHT(CB$1,2))),AND($T47&lt;=DATEVALUE("10/1/20"&amp;RIGHT(CA$1,2)),$U47&gt;=DATEVALUE("9/30/20"&amp;RIGHT(CB$1,2)))),
IF(AND($T47&gt;=DATEVALUE("10/1/20"&amp;RIGHT(CA$1,2)),$U47&lt;=DATEVALUE("9/30/20"&amp;RIGHT(CB$1,2))),NETWORKDAYS($T47,$U47,Holidays!$J$3:$J$937),
IF(AND($T47&lt;DATEVALUE("10/1/20"&amp;RIGHT(CA$1,2)),$U47&lt;=DATEVALUE("9/30/20"&amp;RIGHT(CB$1,2))),NETWORKDAYS(DATEVALUE("10/1/20"&amp;RIGHT(CA$1,2)),$U47,Holidays!$J$3:$J$937),
IF($T47&lt;DATEVALUE("10/1/20"&amp;RIGHT(CA$1,2)),NETWORKDAYS(DATEVALUE("10/1/20"&amp;RIGHT(CA$1,2)),DATEVALUE("9/30/20"&amp;RIGHT(CB$1,2)),Holidays!$J$3:$J$937),
IF($T47&gt;=DATEVALUE("10/1/20"&amp;RIGHT(CA$1,2)),NETWORKDAYS($T47,DATEVALUE("9/30/20"&amp;RIGHT(CB$1,2)),Holidays!$J$3:$J$937),"")))),"")/(NETWORKDAYS($T47,$U47,Holidays!$J$3:$J$937)),0))</f>
        <v>0</v>
      </c>
    </row>
    <row r="48" spans="1:80" ht="15.5">
      <c r="A48" s="78"/>
      <c r="B48" s="79"/>
      <c r="C48" s="87"/>
      <c r="E48" s="87"/>
      <c r="F48" s="129"/>
      <c r="H48" s="191">
        <f>SUM(H5:H47)</f>
        <v>13500</v>
      </c>
      <c r="I48" s="87"/>
      <c r="J48" s="87"/>
      <c r="K48" s="108"/>
      <c r="L48" s="82"/>
      <c r="M48" s="192">
        <f>SUM(M5:M47)</f>
        <v>9146916</v>
      </c>
      <c r="N48" s="192">
        <f>SUM(N5:N47)</f>
        <v>821244.00000000023</v>
      </c>
      <c r="O48" s="192">
        <f>SUM(O5:O47)</f>
        <v>0</v>
      </c>
      <c r="P48" s="192">
        <f>SUM(P5:P47)</f>
        <v>9968160</v>
      </c>
      <c r="Q48" s="108"/>
      <c r="R48" s="130"/>
      <c r="S48" s="107"/>
      <c r="T48" s="83"/>
      <c r="U48" s="83"/>
      <c r="V48" s="83"/>
      <c r="W48" s="83"/>
      <c r="X48" s="84">
        <f t="shared" si="9"/>
        <v>9968160</v>
      </c>
      <c r="Y48" s="84"/>
    </row>
    <row r="49" spans="1:80">
      <c r="A49" s="78"/>
      <c r="B49" s="79"/>
      <c r="C49" s="87"/>
      <c r="E49" s="87"/>
      <c r="F49" s="129"/>
      <c r="H49" s="108"/>
      <c r="I49" s="87"/>
      <c r="J49" s="87"/>
      <c r="K49" s="108"/>
      <c r="L49" s="82"/>
      <c r="M49" s="110"/>
      <c r="N49" s="110"/>
      <c r="O49" s="110"/>
      <c r="P49" s="110"/>
      <c r="Q49" s="108"/>
      <c r="R49" s="130"/>
      <c r="S49" s="107"/>
      <c r="T49" s="83"/>
      <c r="U49" s="83"/>
      <c r="V49" s="83"/>
      <c r="W49" s="83"/>
      <c r="X49" s="84"/>
      <c r="Y49" s="84"/>
    </row>
    <row r="50" spans="1:80">
      <c r="A50" s="78" t="s">
        <v>262</v>
      </c>
      <c r="B50" s="79" t="s">
        <v>117</v>
      </c>
      <c r="C50" s="126" t="s">
        <v>192</v>
      </c>
      <c r="F50" s="115"/>
      <c r="H50" s="108"/>
      <c r="I50" s="87"/>
      <c r="J50" s="87"/>
      <c r="K50" s="108"/>
      <c r="L50" s="82"/>
      <c r="M50" s="110"/>
      <c r="N50" s="110"/>
      <c r="O50" s="110"/>
      <c r="P50" s="110"/>
      <c r="Q50" s="108"/>
      <c r="R50" s="130"/>
      <c r="S50" s="107"/>
      <c r="T50" s="83"/>
      <c r="U50" s="83"/>
      <c r="V50" s="83"/>
      <c r="W50" s="83"/>
      <c r="X50" s="84"/>
      <c r="Y50" s="84"/>
    </row>
    <row r="51" spans="1:80">
      <c r="A51" s="78" t="s">
        <v>262</v>
      </c>
      <c r="B51" s="79" t="s">
        <v>117</v>
      </c>
      <c r="C51" s="87" t="s">
        <v>193</v>
      </c>
      <c r="D51" s="87" t="s">
        <v>194</v>
      </c>
      <c r="E51" s="87"/>
      <c r="F51" s="87"/>
      <c r="G51" s="87" t="s">
        <v>122</v>
      </c>
      <c r="H51" s="108">
        <v>256</v>
      </c>
      <c r="I51" s="87" t="s">
        <v>157</v>
      </c>
      <c r="J51" s="87" t="s">
        <v>195</v>
      </c>
      <c r="K51" s="108">
        <v>100</v>
      </c>
      <c r="L51" s="82">
        <f t="shared" si="4"/>
        <v>0</v>
      </c>
      <c r="M51" s="110">
        <f t="shared" si="5"/>
        <v>0</v>
      </c>
      <c r="N51" s="110">
        <f>VLOOKUP(I51,$AB$6:$AD$20,3,FALSE)*H51</f>
        <v>25858.560000000001</v>
      </c>
      <c r="O51" s="110">
        <f t="shared" si="6"/>
        <v>25858.560000000001</v>
      </c>
      <c r="P51" s="110">
        <f t="shared" si="0"/>
        <v>0</v>
      </c>
      <c r="Q51" s="108">
        <v>90</v>
      </c>
      <c r="R51" s="130">
        <f t="shared" si="7"/>
        <v>5.13972602739726</v>
      </c>
      <c r="S51" s="107">
        <v>45938</v>
      </c>
      <c r="T51" s="83">
        <f>IF(NOT(Q51=""),IF(NOT($S51=""),$S51,#REF!),"")</f>
        <v>45938</v>
      </c>
      <c r="U51" s="83">
        <f t="shared" si="8"/>
        <v>46028</v>
      </c>
      <c r="V51" s="83">
        <f t="shared" si="11"/>
        <v>46064</v>
      </c>
      <c r="W51" s="83">
        <f>WORKDAY.INTL(S51, Q51, "0000011", $AH$6:$AH$90)</f>
        <v>46073</v>
      </c>
      <c r="X51" s="84">
        <f t="shared" si="9"/>
        <v>25858.560000000001</v>
      </c>
      <c r="Y51" s="84">
        <f t="shared" si="24"/>
        <v>30510.266985205482</v>
      </c>
      <c r="AF51" s="87" t="s">
        <v>162</v>
      </c>
      <c r="AG51" s="87" t="s">
        <v>163</v>
      </c>
      <c r="AH51" s="103">
        <v>45607</v>
      </c>
      <c r="AL51" s="87">
        <f t="shared" ca="1" si="1"/>
        <v>0</v>
      </c>
      <c r="AN51" s="87">
        <f t="shared" ca="1" si="20"/>
        <v>0</v>
      </c>
      <c r="AO51" s="87">
        <f t="shared" ca="1" si="20"/>
        <v>0</v>
      </c>
      <c r="AP51" s="87">
        <f t="shared" ca="1" si="20"/>
        <v>0</v>
      </c>
      <c r="AQ51" s="87">
        <f t="shared" ca="1" si="20"/>
        <v>0</v>
      </c>
      <c r="AR51" s="87">
        <f t="shared" ca="1" si="20"/>
        <v>0</v>
      </c>
      <c r="AS51" s="87">
        <f t="shared" ca="1" si="20"/>
        <v>0</v>
      </c>
      <c r="AT51" s="87">
        <f t="shared" ca="1" si="20"/>
        <v>0</v>
      </c>
      <c r="AU51" s="87">
        <f t="shared" ca="1" si="20"/>
        <v>0</v>
      </c>
      <c r="AV51" s="87">
        <f t="shared" ca="1" si="20"/>
        <v>0</v>
      </c>
      <c r="AW51" s="87">
        <f t="shared" ca="1" si="20"/>
        <v>0</v>
      </c>
      <c r="AX51" s="87">
        <f t="shared" ca="1" si="21"/>
        <v>0</v>
      </c>
      <c r="AY51" s="87">
        <f t="shared" ca="1" si="21"/>
        <v>0</v>
      </c>
      <c r="AZ51" s="87">
        <f t="shared" ca="1" si="21"/>
        <v>0</v>
      </c>
      <c r="BA51" s="87">
        <f t="shared" ca="1" si="21"/>
        <v>0</v>
      </c>
      <c r="BB51" s="87">
        <f t="shared" ca="1" si="21"/>
        <v>0</v>
      </c>
      <c r="BC51" s="87">
        <f t="shared" ca="1" si="21"/>
        <v>0</v>
      </c>
      <c r="BD51" s="87">
        <f t="shared" ca="1" si="21"/>
        <v>0</v>
      </c>
      <c r="BE51" s="87">
        <f t="shared" ca="1" si="21"/>
        <v>0</v>
      </c>
      <c r="BF51" s="87">
        <f t="shared" ca="1" si="21"/>
        <v>0</v>
      </c>
      <c r="BG51" s="87">
        <f t="shared" ca="1" si="21"/>
        <v>0</v>
      </c>
      <c r="BI51" s="87">
        <f>IF($Q51="","",IFERROR(IF(OR(AND($T51&gt;=DATEVALUE("10/1/20"&amp;RIGHT(BH$1,2)),$T51&lt;=DATEVALUE("9/30/20"&amp;RIGHT(BI$1,2))),AND($U51&gt;=DATEVALUE("10/1/20"&amp;RIGHT(BH$1,2)),$U51&lt;=DATEVALUE("9/30/20"&amp;RIGHT(BI$1,2))),AND($T51&lt;=DATEVALUE("10/1/20"&amp;RIGHT(BH$1,2)),$U51&gt;=DATEVALUE("9/30/20"&amp;RIGHT(BI$1,2)))),
IF(AND($T51&gt;=DATEVALUE("10/1/20"&amp;RIGHT(BH$1,2)),$U51&lt;=DATEVALUE("9/30/20"&amp;RIGHT(BI$1,2))),NETWORKDAYS($T51,$U51,Holidays!$J$3:$J$937),
IF(AND($T51&lt;DATEVALUE("10/1/20"&amp;RIGHT(BH$1,2)),$U51&lt;=DATEVALUE("9/30/20"&amp;RIGHT(BI$1,2))),NETWORKDAYS(DATEVALUE("10/1/20"&amp;RIGHT(BH$1,2)),$U51,Holidays!$J$3:$J$937),
IF($T51&lt;DATEVALUE("10/1/20"&amp;RIGHT(BH$1,2)),NETWORKDAYS(DATEVALUE("10/1/20"&amp;RIGHT(BH$1,2)),DATEVALUE("9/30/20"&amp;RIGHT(BI$1,2)),Holidays!$J$3:$J$937),
IF($T51&gt;=DATEVALUE("10/1/20"&amp;RIGHT(BH$1,2)),NETWORKDAYS($T51,DATEVALUE("9/30/20"&amp;RIGHT(BI$1,2)),Holidays!$J$3:$J$937),"")))),"")/(NETWORKDAYS($T51,$U51,Holidays!$J$3:$J$937)),0))</f>
        <v>0</v>
      </c>
      <c r="BJ51" s="87">
        <f>IF($Q51="","",IFERROR(IF(OR(AND($T51&gt;=DATEVALUE("10/1/20"&amp;RIGHT(BI$1,2)),$T51&lt;=DATEVALUE("9/30/20"&amp;RIGHT(BJ$1,2))),AND($U51&gt;=DATEVALUE("10/1/20"&amp;RIGHT(BI$1,2)),$U51&lt;=DATEVALUE("9/30/20"&amp;RIGHT(BJ$1,2))),AND($T51&lt;=DATEVALUE("10/1/20"&amp;RIGHT(BI$1,2)),$U51&gt;=DATEVALUE("9/30/20"&amp;RIGHT(BJ$1,2)))),
IF(AND($T51&gt;=DATEVALUE("10/1/20"&amp;RIGHT(BI$1,2)),$U51&lt;=DATEVALUE("9/30/20"&amp;RIGHT(BJ$1,2))),NETWORKDAYS($T51,$U51,Holidays!$J$3:$J$937),
IF(AND($T51&lt;DATEVALUE("10/1/20"&amp;RIGHT(BI$1,2)),$U51&lt;=DATEVALUE("9/30/20"&amp;RIGHT(BJ$1,2))),NETWORKDAYS(DATEVALUE("10/1/20"&amp;RIGHT(BI$1,2)),$U51,Holidays!$J$3:$J$937),
IF($T51&lt;DATEVALUE("10/1/20"&amp;RIGHT(BI$1,2)),NETWORKDAYS(DATEVALUE("10/1/20"&amp;RIGHT(BI$1,2)),DATEVALUE("9/30/20"&amp;RIGHT(BJ$1,2)),Holidays!$J$3:$J$937),
IF($T51&gt;=DATEVALUE("10/1/20"&amp;RIGHT(BI$1,2)),NETWORKDAYS($T51,DATEVALUE("9/30/20"&amp;RIGHT(BJ$1,2)),Holidays!$J$3:$J$937),"")))),"")/(NETWORKDAYS($T51,$U51,Holidays!$J$3:$J$937)),0))</f>
        <v>0</v>
      </c>
      <c r="BK51" s="87">
        <f>IF($Q51="","",IFERROR(IF(OR(AND($T51&gt;=DATEVALUE("10/1/20"&amp;RIGHT(BJ$1,2)),$T51&lt;=DATEVALUE("9/30/20"&amp;RIGHT(BK$1,2))),AND($U51&gt;=DATEVALUE("10/1/20"&amp;RIGHT(BJ$1,2)),$U51&lt;=DATEVALUE("9/30/20"&amp;RIGHT(BK$1,2))),AND($T51&lt;=DATEVALUE("10/1/20"&amp;RIGHT(BJ$1,2)),$U51&gt;=DATEVALUE("9/30/20"&amp;RIGHT(BK$1,2)))),
IF(AND($T51&gt;=DATEVALUE("10/1/20"&amp;RIGHT(BJ$1,2)),$U51&lt;=DATEVALUE("9/30/20"&amp;RIGHT(BK$1,2))),NETWORKDAYS($T51,$U51,Holidays!$J$3:$J$937),
IF(AND($T51&lt;DATEVALUE("10/1/20"&amp;RIGHT(BJ$1,2)),$U51&lt;=DATEVALUE("9/30/20"&amp;RIGHT(BK$1,2))),NETWORKDAYS(DATEVALUE("10/1/20"&amp;RIGHT(BJ$1,2)),$U51,Holidays!$J$3:$J$937),
IF($T51&lt;DATEVALUE("10/1/20"&amp;RIGHT(BJ$1,2)),NETWORKDAYS(DATEVALUE("10/1/20"&amp;RIGHT(BJ$1,2)),DATEVALUE("9/30/20"&amp;RIGHT(BK$1,2)),Holidays!$J$3:$J$937),
IF($T51&gt;=DATEVALUE("10/1/20"&amp;RIGHT(BJ$1,2)),NETWORKDAYS($T51,DATEVALUE("9/30/20"&amp;RIGHT(BK$1,2)),Holidays!$J$3:$J$937),"")))),"")/(NETWORKDAYS($T51,$U51,Holidays!$J$3:$J$937)),0))</f>
        <v>0</v>
      </c>
      <c r="BL51" s="87">
        <f>IF($Q51="","",IFERROR(IF(OR(AND($T51&gt;=DATEVALUE("10/1/20"&amp;RIGHT(BK$1,2)),$T51&lt;=DATEVALUE("9/30/20"&amp;RIGHT(BL$1,2))),AND($U51&gt;=DATEVALUE("10/1/20"&amp;RIGHT(BK$1,2)),$U51&lt;=DATEVALUE("9/30/20"&amp;RIGHT(BL$1,2))),AND($T51&lt;=DATEVALUE("10/1/20"&amp;RIGHT(BK$1,2)),$U51&gt;=DATEVALUE("9/30/20"&amp;RIGHT(BL$1,2)))),
IF(AND($T51&gt;=DATEVALUE("10/1/20"&amp;RIGHT(BK$1,2)),$U51&lt;=DATEVALUE("9/30/20"&amp;RIGHT(BL$1,2))),NETWORKDAYS($T51,$U51,Holidays!$J$3:$J$937),
IF(AND($T51&lt;DATEVALUE("10/1/20"&amp;RIGHT(BK$1,2)),$U51&lt;=DATEVALUE("9/30/20"&amp;RIGHT(BL$1,2))),NETWORKDAYS(DATEVALUE("10/1/20"&amp;RIGHT(BK$1,2)),$U51,Holidays!$J$3:$J$937),
IF($T51&lt;DATEVALUE("10/1/20"&amp;RIGHT(BK$1,2)),NETWORKDAYS(DATEVALUE("10/1/20"&amp;RIGHT(BK$1,2)),DATEVALUE("9/30/20"&amp;RIGHT(BL$1,2)),Holidays!$J$3:$J$937),
IF($T51&gt;=DATEVALUE("10/1/20"&amp;RIGHT(BK$1,2)),NETWORKDAYS($T51,DATEVALUE("9/30/20"&amp;RIGHT(BL$1,2)),Holidays!$J$3:$J$937),"")))),"")/(NETWORKDAYS($T51,$U51,Holidays!$J$3:$J$937)),0))</f>
        <v>0</v>
      </c>
      <c r="BM51" s="87">
        <f>IF($Q51="","",IFERROR(IF(OR(AND($T51&gt;=DATEVALUE("10/1/20"&amp;RIGHT(BL$1,2)),$T51&lt;=DATEVALUE("9/30/20"&amp;RIGHT(BM$1,2))),AND($U51&gt;=DATEVALUE("10/1/20"&amp;RIGHT(BL$1,2)),$U51&lt;=DATEVALUE("9/30/20"&amp;RIGHT(BM$1,2))),AND($T51&lt;=DATEVALUE("10/1/20"&amp;RIGHT(BL$1,2)),$U51&gt;=DATEVALUE("9/30/20"&amp;RIGHT(BM$1,2)))),
IF(AND($T51&gt;=DATEVALUE("10/1/20"&amp;RIGHT(BL$1,2)),$U51&lt;=DATEVALUE("9/30/20"&amp;RIGHT(BM$1,2))),NETWORKDAYS($T51,$U51,Holidays!$J$3:$J$937),
IF(AND($T51&lt;DATEVALUE("10/1/20"&amp;RIGHT(BL$1,2)),$U51&lt;=DATEVALUE("9/30/20"&amp;RIGHT(BM$1,2))),NETWORKDAYS(DATEVALUE("10/1/20"&amp;RIGHT(BL$1,2)),$U51,Holidays!$J$3:$J$937),
IF($T51&lt;DATEVALUE("10/1/20"&amp;RIGHT(BL$1,2)),NETWORKDAYS(DATEVALUE("10/1/20"&amp;RIGHT(BL$1,2)),DATEVALUE("9/30/20"&amp;RIGHT(BM$1,2)),Holidays!$J$3:$J$937),
IF($T51&gt;=DATEVALUE("10/1/20"&amp;RIGHT(BL$1,2)),NETWORKDAYS($T51,DATEVALUE("9/30/20"&amp;RIGHT(BM$1,2)),Holidays!$J$3:$J$937),"")))),"")/(NETWORKDAYS($T51,$U51,Holidays!$J$3:$J$937)),0))</f>
        <v>0</v>
      </c>
      <c r="BN51" s="87">
        <f>IF($Q51="","",IFERROR(IF(OR(AND($T51&gt;=DATEVALUE("10/1/20"&amp;RIGHT(BM$1,2)),$T51&lt;=DATEVALUE("9/30/20"&amp;RIGHT(BN$1,2))),AND($U51&gt;=DATEVALUE("10/1/20"&amp;RIGHT(BM$1,2)),$U51&lt;=DATEVALUE("9/30/20"&amp;RIGHT(BN$1,2))),AND($T51&lt;=DATEVALUE("10/1/20"&amp;RIGHT(BM$1,2)),$U51&gt;=DATEVALUE("9/30/20"&amp;RIGHT(BN$1,2)))),
IF(AND($T51&gt;=DATEVALUE("10/1/20"&amp;RIGHT(BM$1,2)),$U51&lt;=DATEVALUE("9/30/20"&amp;RIGHT(BN$1,2))),NETWORKDAYS($T51,$U51,Holidays!$J$3:$J$937),
IF(AND($T51&lt;DATEVALUE("10/1/20"&amp;RIGHT(BM$1,2)),$U51&lt;=DATEVALUE("9/30/20"&amp;RIGHT(BN$1,2))),NETWORKDAYS(DATEVALUE("10/1/20"&amp;RIGHT(BM$1,2)),$U51,Holidays!$J$3:$J$937),
IF($T51&lt;DATEVALUE("10/1/20"&amp;RIGHT(BM$1,2)),NETWORKDAYS(DATEVALUE("10/1/20"&amp;RIGHT(BM$1,2)),DATEVALUE("9/30/20"&amp;RIGHT(BN$1,2)),Holidays!$J$3:$J$937),
IF($T51&gt;=DATEVALUE("10/1/20"&amp;RIGHT(BM$1,2)),NETWORKDAYS($T51,DATEVALUE("9/30/20"&amp;RIGHT(BN$1,2)),Holidays!$J$3:$J$937),"")))),"")/(NETWORKDAYS($T51,$U51,Holidays!$J$3:$J$937)),0))</f>
        <v>0</v>
      </c>
      <c r="BO51" s="87">
        <f>IF($Q51="","",IFERROR(IF(OR(AND($T51&gt;=DATEVALUE("10/1/20"&amp;RIGHT(BN$1,2)),$T51&lt;=DATEVALUE("9/30/20"&amp;RIGHT(BO$1,2))),AND($U51&gt;=DATEVALUE("10/1/20"&amp;RIGHT(BN$1,2)),$U51&lt;=DATEVALUE("9/30/20"&amp;RIGHT(BO$1,2))),AND($T51&lt;=DATEVALUE("10/1/20"&amp;RIGHT(BN$1,2)),$U51&gt;=DATEVALUE("9/30/20"&amp;RIGHT(BO$1,2)))),
IF(AND($T51&gt;=DATEVALUE("10/1/20"&amp;RIGHT(BN$1,2)),$U51&lt;=DATEVALUE("9/30/20"&amp;RIGHT(BO$1,2))),NETWORKDAYS($T51,$U51,Holidays!$J$3:$J$937),
IF(AND($T51&lt;DATEVALUE("10/1/20"&amp;RIGHT(BN$1,2)),$U51&lt;=DATEVALUE("9/30/20"&amp;RIGHT(BO$1,2))),NETWORKDAYS(DATEVALUE("10/1/20"&amp;RIGHT(BN$1,2)),$U51,Holidays!$J$3:$J$937),
IF($T51&lt;DATEVALUE("10/1/20"&amp;RIGHT(BN$1,2)),NETWORKDAYS(DATEVALUE("10/1/20"&amp;RIGHT(BN$1,2)),DATEVALUE("9/30/20"&amp;RIGHT(BO$1,2)),Holidays!$J$3:$J$937),
IF($T51&gt;=DATEVALUE("10/1/20"&amp;RIGHT(BN$1,2)),NETWORKDAYS($T51,DATEVALUE("9/30/20"&amp;RIGHT(BO$1,2)),Holidays!$J$3:$J$937),"")))),"")/(NETWORKDAYS($T51,$U51,Holidays!$J$3:$J$937)),0))</f>
        <v>0</v>
      </c>
      <c r="BP51" s="87">
        <f>IF($Q51="","",IFERROR(IF(OR(AND($T51&gt;=DATEVALUE("10/1/20"&amp;RIGHT(BO$1,2)),$T51&lt;=DATEVALUE("9/30/20"&amp;RIGHT(BP$1,2))),AND($U51&gt;=DATEVALUE("10/1/20"&amp;RIGHT(BO$1,2)),$U51&lt;=DATEVALUE("9/30/20"&amp;RIGHT(BP$1,2))),AND($T51&lt;=DATEVALUE("10/1/20"&amp;RIGHT(BO$1,2)),$U51&gt;=DATEVALUE("9/30/20"&amp;RIGHT(BP$1,2)))),
IF(AND($T51&gt;=DATEVALUE("10/1/20"&amp;RIGHT(BO$1,2)),$U51&lt;=DATEVALUE("9/30/20"&amp;RIGHT(BP$1,2))),NETWORKDAYS($T51,$U51,Holidays!$J$3:$J$937),
IF(AND($T51&lt;DATEVALUE("10/1/20"&amp;RIGHT(BO$1,2)),$U51&lt;=DATEVALUE("9/30/20"&amp;RIGHT(BP$1,2))),NETWORKDAYS(DATEVALUE("10/1/20"&amp;RIGHT(BO$1,2)),$U51,Holidays!$J$3:$J$937),
IF($T51&lt;DATEVALUE("10/1/20"&amp;RIGHT(BO$1,2)),NETWORKDAYS(DATEVALUE("10/1/20"&amp;RIGHT(BO$1,2)),DATEVALUE("9/30/20"&amp;RIGHT(BP$1,2)),Holidays!$J$3:$J$937),
IF($T51&gt;=DATEVALUE("10/1/20"&amp;RIGHT(BO$1,2)),NETWORKDAYS($T51,DATEVALUE("9/30/20"&amp;RIGHT(BP$1,2)),Holidays!$J$3:$J$937),"")))),"")/(NETWORKDAYS($T51,$U51,Holidays!$J$3:$J$937)),0))</f>
        <v>0</v>
      </c>
      <c r="BQ51" s="87">
        <f>IF($Q51="","",IFERROR(IF(OR(AND($T51&gt;=DATEVALUE("10/1/20"&amp;RIGHT(BP$1,2)),$T51&lt;=DATEVALUE("9/30/20"&amp;RIGHT(BQ$1,2))),AND($U51&gt;=DATEVALUE("10/1/20"&amp;RIGHT(BP$1,2)),$U51&lt;=DATEVALUE("9/30/20"&amp;RIGHT(BQ$1,2))),AND($T51&lt;=DATEVALUE("10/1/20"&amp;RIGHT(BP$1,2)),$U51&gt;=DATEVALUE("9/30/20"&amp;RIGHT(BQ$1,2)))),
IF(AND($T51&gt;=DATEVALUE("10/1/20"&amp;RIGHT(BP$1,2)),$U51&lt;=DATEVALUE("9/30/20"&amp;RIGHT(BQ$1,2))),NETWORKDAYS($T51,$U51,Holidays!$J$3:$J$937),
IF(AND($T51&lt;DATEVALUE("10/1/20"&amp;RIGHT(BP$1,2)),$U51&lt;=DATEVALUE("9/30/20"&amp;RIGHT(BQ$1,2))),NETWORKDAYS(DATEVALUE("10/1/20"&amp;RIGHT(BP$1,2)),$U51,Holidays!$J$3:$J$937),
IF($T51&lt;DATEVALUE("10/1/20"&amp;RIGHT(BP$1,2)),NETWORKDAYS(DATEVALUE("10/1/20"&amp;RIGHT(BP$1,2)),DATEVALUE("9/30/20"&amp;RIGHT(BQ$1,2)),Holidays!$J$3:$J$937),
IF($T51&gt;=DATEVALUE("10/1/20"&amp;RIGHT(BP$1,2)),NETWORKDAYS($T51,DATEVALUE("9/30/20"&amp;RIGHT(BQ$1,2)),Holidays!$J$3:$J$937),"")))),"")/(NETWORKDAYS($T51,$U51,Holidays!$J$3:$J$937)),0))</f>
        <v>0</v>
      </c>
      <c r="BR51" s="87">
        <f>IF($Q51="","",IFERROR(IF(OR(AND($T51&gt;=DATEVALUE("10/1/20"&amp;RIGHT(BQ$1,2)),$T51&lt;=DATEVALUE("9/30/20"&amp;RIGHT(BR$1,2))),AND($U51&gt;=DATEVALUE("10/1/20"&amp;RIGHT(BQ$1,2)),$U51&lt;=DATEVALUE("9/30/20"&amp;RIGHT(BR$1,2))),AND($T51&lt;=DATEVALUE("10/1/20"&amp;RIGHT(BQ$1,2)),$U51&gt;=DATEVALUE("9/30/20"&amp;RIGHT(BR$1,2)))),
IF(AND($T51&gt;=DATEVALUE("10/1/20"&amp;RIGHT(BQ$1,2)),$U51&lt;=DATEVALUE("9/30/20"&amp;RIGHT(BR$1,2))),NETWORKDAYS($T51,$U51,Holidays!$J$3:$J$937),
IF(AND($T51&lt;DATEVALUE("10/1/20"&amp;RIGHT(BQ$1,2)),$U51&lt;=DATEVALUE("9/30/20"&amp;RIGHT(BR$1,2))),NETWORKDAYS(DATEVALUE("10/1/20"&amp;RIGHT(BQ$1,2)),$U51,Holidays!$J$3:$J$937),
IF($T51&lt;DATEVALUE("10/1/20"&amp;RIGHT(BQ$1,2)),NETWORKDAYS(DATEVALUE("10/1/20"&amp;RIGHT(BQ$1,2)),DATEVALUE("9/30/20"&amp;RIGHT(BR$1,2)),Holidays!$J$3:$J$937),
IF($T51&gt;=DATEVALUE("10/1/20"&amp;RIGHT(BQ$1,2)),NETWORKDAYS($T51,DATEVALUE("9/30/20"&amp;RIGHT(BR$1,2)),Holidays!$J$3:$J$937),"")))),"")/(NETWORKDAYS($T51,$U51,Holidays!$J$3:$J$937)),0))</f>
        <v>0</v>
      </c>
      <c r="BS51" s="87">
        <f>IF($Q51="","",IFERROR(IF(OR(AND($T51&gt;=DATEVALUE("10/1/20"&amp;RIGHT(BR$1,2)),$T51&lt;=DATEVALUE("9/30/20"&amp;RIGHT(BS$1,2))),AND($U51&gt;=DATEVALUE("10/1/20"&amp;RIGHT(BR$1,2)),$U51&lt;=DATEVALUE("9/30/20"&amp;RIGHT(BS$1,2))),AND($T51&lt;=DATEVALUE("10/1/20"&amp;RIGHT(BR$1,2)),$U51&gt;=DATEVALUE("9/30/20"&amp;RIGHT(BS$1,2)))),
IF(AND($T51&gt;=DATEVALUE("10/1/20"&amp;RIGHT(BR$1,2)),$U51&lt;=DATEVALUE("9/30/20"&amp;RIGHT(BS$1,2))),NETWORKDAYS($T51,$U51,Holidays!$J$3:$J$937),
IF(AND($T51&lt;DATEVALUE("10/1/20"&amp;RIGHT(BR$1,2)),$U51&lt;=DATEVALUE("9/30/20"&amp;RIGHT(BS$1,2))),NETWORKDAYS(DATEVALUE("10/1/20"&amp;RIGHT(BR$1,2)),$U51,Holidays!$J$3:$J$937),
IF($T51&lt;DATEVALUE("10/1/20"&amp;RIGHT(BR$1,2)),NETWORKDAYS(DATEVALUE("10/1/20"&amp;RIGHT(BR$1,2)),DATEVALUE("9/30/20"&amp;RIGHT(BS$1,2)),Holidays!$J$3:$J$937),
IF($T51&gt;=DATEVALUE("10/1/20"&amp;RIGHT(BR$1,2)),NETWORKDAYS($T51,DATEVALUE("9/30/20"&amp;RIGHT(BS$1,2)),Holidays!$J$3:$J$937),"")))),"")/(NETWORKDAYS($T51,$U51,Holidays!$J$3:$J$937)),0))</f>
        <v>1</v>
      </c>
      <c r="BT51" s="87">
        <f>IF($Q51="","",IFERROR(IF(OR(AND($T51&gt;=DATEVALUE("10/1/20"&amp;RIGHT(BS$1,2)),$T51&lt;=DATEVALUE("9/30/20"&amp;RIGHT(BT$1,2))),AND($U51&gt;=DATEVALUE("10/1/20"&amp;RIGHT(BS$1,2)),$U51&lt;=DATEVALUE("9/30/20"&amp;RIGHT(BT$1,2))),AND($T51&lt;=DATEVALUE("10/1/20"&amp;RIGHT(BS$1,2)),$U51&gt;=DATEVALUE("9/30/20"&amp;RIGHT(BT$1,2)))),
IF(AND($T51&gt;=DATEVALUE("10/1/20"&amp;RIGHT(BS$1,2)),$U51&lt;=DATEVALUE("9/30/20"&amp;RIGHT(BT$1,2))),NETWORKDAYS($T51,$U51,Holidays!$J$3:$J$937),
IF(AND($T51&lt;DATEVALUE("10/1/20"&amp;RIGHT(BS$1,2)),$U51&lt;=DATEVALUE("9/30/20"&amp;RIGHT(BT$1,2))),NETWORKDAYS(DATEVALUE("10/1/20"&amp;RIGHT(BS$1,2)),$U51,Holidays!$J$3:$J$937),
IF($T51&lt;DATEVALUE("10/1/20"&amp;RIGHT(BS$1,2)),NETWORKDAYS(DATEVALUE("10/1/20"&amp;RIGHT(BS$1,2)),DATEVALUE("9/30/20"&amp;RIGHT(BT$1,2)),Holidays!$J$3:$J$937),
IF($T51&gt;=DATEVALUE("10/1/20"&amp;RIGHT(BS$1,2)),NETWORKDAYS($T51,DATEVALUE("9/30/20"&amp;RIGHT(BT$1,2)),Holidays!$J$3:$J$937),"")))),"")/(NETWORKDAYS($T51,$U51,Holidays!$J$3:$J$937)),0))</f>
        <v>0</v>
      </c>
      <c r="BU51" s="87">
        <f>IF($Q51="","",IFERROR(IF(OR(AND($T51&gt;=DATEVALUE("10/1/20"&amp;RIGHT(BT$1,2)),$T51&lt;=DATEVALUE("9/30/20"&amp;RIGHT(BU$1,2))),AND($U51&gt;=DATEVALUE("10/1/20"&amp;RIGHT(BT$1,2)),$U51&lt;=DATEVALUE("9/30/20"&amp;RIGHT(BU$1,2))),AND($T51&lt;=DATEVALUE("10/1/20"&amp;RIGHT(BT$1,2)),$U51&gt;=DATEVALUE("9/30/20"&amp;RIGHT(BU$1,2)))),
IF(AND($T51&gt;=DATEVALUE("10/1/20"&amp;RIGHT(BT$1,2)),$U51&lt;=DATEVALUE("9/30/20"&amp;RIGHT(BU$1,2))),NETWORKDAYS($T51,$U51,Holidays!$J$3:$J$937),
IF(AND($T51&lt;DATEVALUE("10/1/20"&amp;RIGHT(BT$1,2)),$U51&lt;=DATEVALUE("9/30/20"&amp;RIGHT(BU$1,2))),NETWORKDAYS(DATEVALUE("10/1/20"&amp;RIGHT(BT$1,2)),$U51,Holidays!$J$3:$J$937),
IF($T51&lt;DATEVALUE("10/1/20"&amp;RIGHT(BT$1,2)),NETWORKDAYS(DATEVALUE("10/1/20"&amp;RIGHT(BT$1,2)),DATEVALUE("9/30/20"&amp;RIGHT(BU$1,2)),Holidays!$J$3:$J$937),
IF($T51&gt;=DATEVALUE("10/1/20"&amp;RIGHT(BT$1,2)),NETWORKDAYS($T51,DATEVALUE("9/30/20"&amp;RIGHT(BU$1,2)),Holidays!$J$3:$J$937),"")))),"")/(NETWORKDAYS($T51,$U51,Holidays!$J$3:$J$937)),0))</f>
        <v>0</v>
      </c>
      <c r="BV51" s="87">
        <f>IF($Q51="","",IFERROR(IF(OR(AND($T51&gt;=DATEVALUE("10/1/20"&amp;RIGHT(BU$1,2)),$T51&lt;=DATEVALUE("9/30/20"&amp;RIGHT(BV$1,2))),AND($U51&gt;=DATEVALUE("10/1/20"&amp;RIGHT(BU$1,2)),$U51&lt;=DATEVALUE("9/30/20"&amp;RIGHT(BV$1,2))),AND($T51&lt;=DATEVALUE("10/1/20"&amp;RIGHT(BU$1,2)),$U51&gt;=DATEVALUE("9/30/20"&amp;RIGHT(BV$1,2)))),
IF(AND($T51&gt;=DATEVALUE("10/1/20"&amp;RIGHT(BU$1,2)),$U51&lt;=DATEVALUE("9/30/20"&amp;RIGHT(BV$1,2))),NETWORKDAYS($T51,$U51,Holidays!$J$3:$J$937),
IF(AND($T51&lt;DATEVALUE("10/1/20"&amp;RIGHT(BU$1,2)),$U51&lt;=DATEVALUE("9/30/20"&amp;RIGHT(BV$1,2))),NETWORKDAYS(DATEVALUE("10/1/20"&amp;RIGHT(BU$1,2)),$U51,Holidays!$J$3:$J$937),
IF($T51&lt;DATEVALUE("10/1/20"&amp;RIGHT(BU$1,2)),NETWORKDAYS(DATEVALUE("10/1/20"&amp;RIGHT(BU$1,2)),DATEVALUE("9/30/20"&amp;RIGHT(BV$1,2)),Holidays!$J$3:$J$937),
IF($T51&gt;=DATEVALUE("10/1/20"&amp;RIGHT(BU$1,2)),NETWORKDAYS($T51,DATEVALUE("9/30/20"&amp;RIGHT(BV$1,2)),Holidays!$J$3:$J$937),"")))),"")/(NETWORKDAYS($T51,$U51,Holidays!$J$3:$J$937)),0))</f>
        <v>0</v>
      </c>
      <c r="BW51" s="87">
        <f>IF($Q51="","",IFERROR(IF(OR(AND($T51&gt;=DATEVALUE("10/1/20"&amp;RIGHT(BV$1,2)),$T51&lt;=DATEVALUE("9/30/20"&amp;RIGHT(BW$1,2))),AND($U51&gt;=DATEVALUE("10/1/20"&amp;RIGHT(BV$1,2)),$U51&lt;=DATEVALUE("9/30/20"&amp;RIGHT(BW$1,2))),AND($T51&lt;=DATEVALUE("10/1/20"&amp;RIGHT(BV$1,2)),$U51&gt;=DATEVALUE("9/30/20"&amp;RIGHT(BW$1,2)))),
IF(AND($T51&gt;=DATEVALUE("10/1/20"&amp;RIGHT(BV$1,2)),$U51&lt;=DATEVALUE("9/30/20"&amp;RIGHT(BW$1,2))),NETWORKDAYS($T51,$U51,Holidays!$J$3:$J$937),
IF(AND($T51&lt;DATEVALUE("10/1/20"&amp;RIGHT(BV$1,2)),$U51&lt;=DATEVALUE("9/30/20"&amp;RIGHT(BW$1,2))),NETWORKDAYS(DATEVALUE("10/1/20"&amp;RIGHT(BV$1,2)),$U51,Holidays!$J$3:$J$937),
IF($T51&lt;DATEVALUE("10/1/20"&amp;RIGHT(BV$1,2)),NETWORKDAYS(DATEVALUE("10/1/20"&amp;RIGHT(BV$1,2)),DATEVALUE("9/30/20"&amp;RIGHT(BW$1,2)),Holidays!$J$3:$J$937),
IF($T51&gt;=DATEVALUE("10/1/20"&amp;RIGHT(BV$1,2)),NETWORKDAYS($T51,DATEVALUE("9/30/20"&amp;RIGHT(BW$1,2)),Holidays!$J$3:$J$937),"")))),"")/(NETWORKDAYS($T51,$U51,Holidays!$J$3:$J$937)),0))</f>
        <v>0</v>
      </c>
      <c r="BX51" s="87">
        <f>IF($Q51="","",IFERROR(IF(OR(AND($T51&gt;=DATEVALUE("10/1/20"&amp;RIGHT(BW$1,2)),$T51&lt;=DATEVALUE("9/30/20"&amp;RIGHT(BX$1,2))),AND($U51&gt;=DATEVALUE("10/1/20"&amp;RIGHT(BW$1,2)),$U51&lt;=DATEVALUE("9/30/20"&amp;RIGHT(BX$1,2))),AND($T51&lt;=DATEVALUE("10/1/20"&amp;RIGHT(BW$1,2)),$U51&gt;=DATEVALUE("9/30/20"&amp;RIGHT(BX$1,2)))),
IF(AND($T51&gt;=DATEVALUE("10/1/20"&amp;RIGHT(BW$1,2)),$U51&lt;=DATEVALUE("9/30/20"&amp;RIGHT(BX$1,2))),NETWORKDAYS($T51,$U51,Holidays!$J$3:$J$937),
IF(AND($T51&lt;DATEVALUE("10/1/20"&amp;RIGHT(BW$1,2)),$U51&lt;=DATEVALUE("9/30/20"&amp;RIGHT(BX$1,2))),NETWORKDAYS(DATEVALUE("10/1/20"&amp;RIGHT(BW$1,2)),$U51,Holidays!$J$3:$J$937),
IF($T51&lt;DATEVALUE("10/1/20"&amp;RIGHT(BW$1,2)),NETWORKDAYS(DATEVALUE("10/1/20"&amp;RIGHT(BW$1,2)),DATEVALUE("9/30/20"&amp;RIGHT(BX$1,2)),Holidays!$J$3:$J$937),
IF($T51&gt;=DATEVALUE("10/1/20"&amp;RIGHT(BW$1,2)),NETWORKDAYS($T51,DATEVALUE("9/30/20"&amp;RIGHT(BX$1,2)),Holidays!$J$3:$J$937),"")))),"")/(NETWORKDAYS($T51,$U51,Holidays!$J$3:$J$937)),0))</f>
        <v>0</v>
      </c>
      <c r="BY51" s="87">
        <f>IF($Q51="","",IFERROR(IF(OR(AND($T51&gt;=DATEVALUE("10/1/20"&amp;RIGHT(BX$1,2)),$T51&lt;=DATEVALUE("9/30/20"&amp;RIGHT(BY$1,2))),AND($U51&gt;=DATEVALUE("10/1/20"&amp;RIGHT(BX$1,2)),$U51&lt;=DATEVALUE("9/30/20"&amp;RIGHT(BY$1,2))),AND($T51&lt;=DATEVALUE("10/1/20"&amp;RIGHT(BX$1,2)),$U51&gt;=DATEVALUE("9/30/20"&amp;RIGHT(BY$1,2)))),
IF(AND($T51&gt;=DATEVALUE("10/1/20"&amp;RIGHT(BX$1,2)),$U51&lt;=DATEVALUE("9/30/20"&amp;RIGHT(BY$1,2))),NETWORKDAYS($T51,$U51,Holidays!$J$3:$J$937),
IF(AND($T51&lt;DATEVALUE("10/1/20"&amp;RIGHT(BX$1,2)),$U51&lt;=DATEVALUE("9/30/20"&amp;RIGHT(BY$1,2))),NETWORKDAYS(DATEVALUE("10/1/20"&amp;RIGHT(BX$1,2)),$U51,Holidays!$J$3:$J$937),
IF($T51&lt;DATEVALUE("10/1/20"&amp;RIGHT(BX$1,2)),NETWORKDAYS(DATEVALUE("10/1/20"&amp;RIGHT(BX$1,2)),DATEVALUE("9/30/20"&amp;RIGHT(BY$1,2)),Holidays!$J$3:$J$937),
IF($T51&gt;=DATEVALUE("10/1/20"&amp;RIGHT(BX$1,2)),NETWORKDAYS($T51,DATEVALUE("9/30/20"&amp;RIGHT(BY$1,2)),Holidays!$J$3:$J$937),"")))),"")/(NETWORKDAYS($T51,$U51,Holidays!$J$3:$J$937)),0))</f>
        <v>0</v>
      </c>
      <c r="BZ51" s="87">
        <f>IF($Q51="","",IFERROR(IF(OR(AND($T51&gt;=DATEVALUE("10/1/20"&amp;RIGHT(BY$1,2)),$T51&lt;=DATEVALUE("9/30/20"&amp;RIGHT(BZ$1,2))),AND($U51&gt;=DATEVALUE("10/1/20"&amp;RIGHT(BY$1,2)),$U51&lt;=DATEVALUE("9/30/20"&amp;RIGHT(BZ$1,2))),AND($T51&lt;=DATEVALUE("10/1/20"&amp;RIGHT(BY$1,2)),$U51&gt;=DATEVALUE("9/30/20"&amp;RIGHT(BZ$1,2)))),
IF(AND($T51&gt;=DATEVALUE("10/1/20"&amp;RIGHT(BY$1,2)),$U51&lt;=DATEVALUE("9/30/20"&amp;RIGHT(BZ$1,2))),NETWORKDAYS($T51,$U51,Holidays!$J$3:$J$937),
IF(AND($T51&lt;DATEVALUE("10/1/20"&amp;RIGHT(BY$1,2)),$U51&lt;=DATEVALUE("9/30/20"&amp;RIGHT(BZ$1,2))),NETWORKDAYS(DATEVALUE("10/1/20"&amp;RIGHT(BY$1,2)),$U51,Holidays!$J$3:$J$937),
IF($T51&lt;DATEVALUE("10/1/20"&amp;RIGHT(BY$1,2)),NETWORKDAYS(DATEVALUE("10/1/20"&amp;RIGHT(BY$1,2)),DATEVALUE("9/30/20"&amp;RIGHT(BZ$1,2)),Holidays!$J$3:$J$937),
IF($T51&gt;=DATEVALUE("10/1/20"&amp;RIGHT(BY$1,2)),NETWORKDAYS($T51,DATEVALUE("9/30/20"&amp;RIGHT(BZ$1,2)),Holidays!$J$3:$J$937),"")))),"")/(NETWORKDAYS($T51,$U51,Holidays!$J$3:$J$937)),0))</f>
        <v>0</v>
      </c>
      <c r="CA51" s="87">
        <f>IF($Q51="","",IFERROR(IF(OR(AND($T51&gt;=DATEVALUE("10/1/20"&amp;RIGHT(BZ$1,2)),$T51&lt;=DATEVALUE("9/30/20"&amp;RIGHT(CA$1,2))),AND($U51&gt;=DATEVALUE("10/1/20"&amp;RIGHT(BZ$1,2)),$U51&lt;=DATEVALUE("9/30/20"&amp;RIGHT(CA$1,2))),AND($T51&lt;=DATEVALUE("10/1/20"&amp;RIGHT(BZ$1,2)),$U51&gt;=DATEVALUE("9/30/20"&amp;RIGHT(CA$1,2)))),
IF(AND($T51&gt;=DATEVALUE("10/1/20"&amp;RIGHT(BZ$1,2)),$U51&lt;=DATEVALUE("9/30/20"&amp;RIGHT(CA$1,2))),NETWORKDAYS($T51,$U51,Holidays!$J$3:$J$937),
IF(AND($T51&lt;DATEVALUE("10/1/20"&amp;RIGHT(BZ$1,2)),$U51&lt;=DATEVALUE("9/30/20"&amp;RIGHT(CA$1,2))),NETWORKDAYS(DATEVALUE("10/1/20"&amp;RIGHT(BZ$1,2)),$U51,Holidays!$J$3:$J$937),
IF($T51&lt;DATEVALUE("10/1/20"&amp;RIGHT(BZ$1,2)),NETWORKDAYS(DATEVALUE("10/1/20"&amp;RIGHT(BZ$1,2)),DATEVALUE("9/30/20"&amp;RIGHT(CA$1,2)),Holidays!$J$3:$J$937),
IF($T51&gt;=DATEVALUE("10/1/20"&amp;RIGHT(BZ$1,2)),NETWORKDAYS($T51,DATEVALUE("9/30/20"&amp;RIGHT(CA$1,2)),Holidays!$J$3:$J$937),"")))),"")/(NETWORKDAYS($T51,$U51,Holidays!$J$3:$J$937)),0))</f>
        <v>0</v>
      </c>
      <c r="CB51" s="87">
        <f>IF($Q51="","",IFERROR(IF(OR(AND($T51&gt;=DATEVALUE("10/1/20"&amp;RIGHT(CA$1,2)),$T51&lt;=DATEVALUE("9/30/20"&amp;RIGHT(CB$1,2))),AND($U51&gt;=DATEVALUE("10/1/20"&amp;RIGHT(CA$1,2)),$U51&lt;=DATEVALUE("9/30/20"&amp;RIGHT(CB$1,2))),AND($T51&lt;=DATEVALUE("10/1/20"&amp;RIGHT(CA$1,2)),$U51&gt;=DATEVALUE("9/30/20"&amp;RIGHT(CB$1,2)))),
IF(AND($T51&gt;=DATEVALUE("10/1/20"&amp;RIGHT(CA$1,2)),$U51&lt;=DATEVALUE("9/30/20"&amp;RIGHT(CB$1,2))),NETWORKDAYS($T51,$U51,Holidays!$J$3:$J$937),
IF(AND($T51&lt;DATEVALUE("10/1/20"&amp;RIGHT(CA$1,2)),$U51&lt;=DATEVALUE("9/30/20"&amp;RIGHT(CB$1,2))),NETWORKDAYS(DATEVALUE("10/1/20"&amp;RIGHT(CA$1,2)),$U51,Holidays!$J$3:$J$937),
IF($T51&lt;DATEVALUE("10/1/20"&amp;RIGHT(CA$1,2)),NETWORKDAYS(DATEVALUE("10/1/20"&amp;RIGHT(CA$1,2)),DATEVALUE("9/30/20"&amp;RIGHT(CB$1,2)),Holidays!$J$3:$J$937),
IF($T51&gt;=DATEVALUE("10/1/20"&amp;RIGHT(CA$1,2)),NETWORKDAYS($T51,DATEVALUE("9/30/20"&amp;RIGHT(CB$1,2)),Holidays!$J$3:$J$937),"")))),"")/(NETWORKDAYS($T51,$U51,Holidays!$J$3:$J$937)),0))</f>
        <v>0</v>
      </c>
    </row>
    <row r="52" spans="1:80">
      <c r="A52" s="78" t="s">
        <v>262</v>
      </c>
      <c r="B52" s="79" t="s">
        <v>117</v>
      </c>
      <c r="C52" s="87" t="s">
        <v>196</v>
      </c>
      <c r="D52" s="87" t="s">
        <v>194</v>
      </c>
      <c r="E52" s="87"/>
      <c r="F52" s="87"/>
      <c r="G52" s="87" t="s">
        <v>122</v>
      </c>
      <c r="H52" s="108">
        <v>256</v>
      </c>
      <c r="I52" s="87" t="s">
        <v>157</v>
      </c>
      <c r="J52" s="87" t="s">
        <v>195</v>
      </c>
      <c r="K52" s="108">
        <v>100</v>
      </c>
      <c r="L52" s="82">
        <f t="shared" si="4"/>
        <v>0</v>
      </c>
      <c r="M52" s="110">
        <f t="shared" si="5"/>
        <v>0</v>
      </c>
      <c r="N52" s="110">
        <f>VLOOKUP(I52,$AB$6:$AD$20,3,FALSE)*H52</f>
        <v>25858.560000000001</v>
      </c>
      <c r="O52" s="110">
        <f t="shared" si="6"/>
        <v>25858.560000000001</v>
      </c>
      <c r="P52" s="110">
        <f t="shared" si="0"/>
        <v>0</v>
      </c>
      <c r="Q52" s="108">
        <v>90</v>
      </c>
      <c r="R52" s="130">
        <f t="shared" si="7"/>
        <v>5.484931506849315</v>
      </c>
      <c r="S52" s="107">
        <v>46072</v>
      </c>
      <c r="T52" s="83">
        <f>IF(NOT(Q52=""),IF(NOT($S52=""),$S52,#REF!),"")</f>
        <v>46072</v>
      </c>
      <c r="U52" s="83">
        <f t="shared" si="8"/>
        <v>46162</v>
      </c>
      <c r="V52" s="83">
        <f t="shared" si="11"/>
        <v>46198</v>
      </c>
      <c r="W52" s="83">
        <f>WORKDAY.INTL(S52, Q52, "0000011", $AH$6:$AH$90)</f>
        <v>46199</v>
      </c>
      <c r="X52" s="84">
        <f t="shared" si="9"/>
        <v>25858.560000000001</v>
      </c>
      <c r="Y52" s="84">
        <f t="shared" si="24"/>
        <v>30822.69506630137</v>
      </c>
      <c r="AF52" s="87" t="s">
        <v>166</v>
      </c>
      <c r="AG52" s="87" t="s">
        <v>167</v>
      </c>
      <c r="AH52" s="103">
        <v>45624</v>
      </c>
      <c r="AL52" s="87">
        <f t="shared" ca="1" si="1"/>
        <v>0</v>
      </c>
      <c r="AN52" s="87">
        <f t="shared" ca="1" si="20"/>
        <v>0</v>
      </c>
      <c r="AO52" s="87">
        <f t="shared" ca="1" si="20"/>
        <v>0</v>
      </c>
      <c r="AP52" s="87">
        <f t="shared" ca="1" si="20"/>
        <v>0</v>
      </c>
      <c r="AQ52" s="87">
        <f t="shared" ca="1" si="20"/>
        <v>0</v>
      </c>
      <c r="AR52" s="87">
        <f t="shared" ca="1" si="20"/>
        <v>0</v>
      </c>
      <c r="AS52" s="87">
        <f t="shared" ca="1" si="20"/>
        <v>0</v>
      </c>
      <c r="AT52" s="87">
        <f t="shared" ca="1" si="20"/>
        <v>0</v>
      </c>
      <c r="AU52" s="87">
        <f t="shared" ca="1" si="20"/>
        <v>0</v>
      </c>
      <c r="AV52" s="87">
        <f t="shared" ca="1" si="20"/>
        <v>0</v>
      </c>
      <c r="AW52" s="87">
        <f t="shared" ca="1" si="20"/>
        <v>0</v>
      </c>
      <c r="AX52" s="87">
        <f t="shared" ca="1" si="21"/>
        <v>0</v>
      </c>
      <c r="AY52" s="87">
        <f t="shared" ca="1" si="21"/>
        <v>0</v>
      </c>
      <c r="AZ52" s="87">
        <f t="shared" ca="1" si="21"/>
        <v>0</v>
      </c>
      <c r="BA52" s="87">
        <f t="shared" ca="1" si="21"/>
        <v>0</v>
      </c>
      <c r="BB52" s="87">
        <f t="shared" ca="1" si="21"/>
        <v>0</v>
      </c>
      <c r="BC52" s="87">
        <f t="shared" ca="1" si="21"/>
        <v>0</v>
      </c>
      <c r="BD52" s="87">
        <f t="shared" ca="1" si="21"/>
        <v>0</v>
      </c>
      <c r="BE52" s="87">
        <f t="shared" ca="1" si="21"/>
        <v>0</v>
      </c>
      <c r="BF52" s="87">
        <f t="shared" ca="1" si="21"/>
        <v>0</v>
      </c>
      <c r="BG52" s="87">
        <f t="shared" ca="1" si="21"/>
        <v>0</v>
      </c>
      <c r="BI52" s="87">
        <f>IF($Q52="","",IFERROR(IF(OR(AND($T52&gt;=DATEVALUE("10/1/20"&amp;RIGHT(BH$1,2)),$T52&lt;=DATEVALUE("9/30/20"&amp;RIGHT(BI$1,2))),AND($U52&gt;=DATEVALUE("10/1/20"&amp;RIGHT(BH$1,2)),$U52&lt;=DATEVALUE("9/30/20"&amp;RIGHT(BI$1,2))),AND($T52&lt;=DATEVALUE("10/1/20"&amp;RIGHT(BH$1,2)),$U52&gt;=DATEVALUE("9/30/20"&amp;RIGHT(BI$1,2)))),
IF(AND($T52&gt;=DATEVALUE("10/1/20"&amp;RIGHT(BH$1,2)),$U52&lt;=DATEVALUE("9/30/20"&amp;RIGHT(BI$1,2))),NETWORKDAYS($T52,$U52,Holidays!$J$3:$J$937),
IF(AND($T52&lt;DATEVALUE("10/1/20"&amp;RIGHT(BH$1,2)),$U52&lt;=DATEVALUE("9/30/20"&amp;RIGHT(BI$1,2))),NETWORKDAYS(DATEVALUE("10/1/20"&amp;RIGHT(BH$1,2)),$U52,Holidays!$J$3:$J$937),
IF($T52&lt;DATEVALUE("10/1/20"&amp;RIGHT(BH$1,2)),NETWORKDAYS(DATEVALUE("10/1/20"&amp;RIGHT(BH$1,2)),DATEVALUE("9/30/20"&amp;RIGHT(BI$1,2)),Holidays!$J$3:$J$937),
IF($T52&gt;=DATEVALUE("10/1/20"&amp;RIGHT(BH$1,2)),NETWORKDAYS($T52,DATEVALUE("9/30/20"&amp;RIGHT(BI$1,2)),Holidays!$J$3:$J$937),"")))),"")/(NETWORKDAYS($T52,$U52,Holidays!$J$3:$J$937)),0))</f>
        <v>0</v>
      </c>
      <c r="BJ52" s="87">
        <f>IF($Q52="","",IFERROR(IF(OR(AND($T52&gt;=DATEVALUE("10/1/20"&amp;RIGHT(BI$1,2)),$T52&lt;=DATEVALUE("9/30/20"&amp;RIGHT(BJ$1,2))),AND($U52&gt;=DATEVALUE("10/1/20"&amp;RIGHT(BI$1,2)),$U52&lt;=DATEVALUE("9/30/20"&amp;RIGHT(BJ$1,2))),AND($T52&lt;=DATEVALUE("10/1/20"&amp;RIGHT(BI$1,2)),$U52&gt;=DATEVALUE("9/30/20"&amp;RIGHT(BJ$1,2)))),
IF(AND($T52&gt;=DATEVALUE("10/1/20"&amp;RIGHT(BI$1,2)),$U52&lt;=DATEVALUE("9/30/20"&amp;RIGHT(BJ$1,2))),NETWORKDAYS($T52,$U52,Holidays!$J$3:$J$937),
IF(AND($T52&lt;DATEVALUE("10/1/20"&amp;RIGHT(BI$1,2)),$U52&lt;=DATEVALUE("9/30/20"&amp;RIGHT(BJ$1,2))),NETWORKDAYS(DATEVALUE("10/1/20"&amp;RIGHT(BI$1,2)),$U52,Holidays!$J$3:$J$937),
IF($T52&lt;DATEVALUE("10/1/20"&amp;RIGHT(BI$1,2)),NETWORKDAYS(DATEVALUE("10/1/20"&amp;RIGHT(BI$1,2)),DATEVALUE("9/30/20"&amp;RIGHT(BJ$1,2)),Holidays!$J$3:$J$937),
IF($T52&gt;=DATEVALUE("10/1/20"&amp;RIGHT(BI$1,2)),NETWORKDAYS($T52,DATEVALUE("9/30/20"&amp;RIGHT(BJ$1,2)),Holidays!$J$3:$J$937),"")))),"")/(NETWORKDAYS($T52,$U52,Holidays!$J$3:$J$937)),0))</f>
        <v>0</v>
      </c>
      <c r="BK52" s="87">
        <f>IF($Q52="","",IFERROR(IF(OR(AND($T52&gt;=DATEVALUE("10/1/20"&amp;RIGHT(BJ$1,2)),$T52&lt;=DATEVALUE("9/30/20"&amp;RIGHT(BK$1,2))),AND($U52&gt;=DATEVALUE("10/1/20"&amp;RIGHT(BJ$1,2)),$U52&lt;=DATEVALUE("9/30/20"&amp;RIGHT(BK$1,2))),AND($T52&lt;=DATEVALUE("10/1/20"&amp;RIGHT(BJ$1,2)),$U52&gt;=DATEVALUE("9/30/20"&amp;RIGHT(BK$1,2)))),
IF(AND($T52&gt;=DATEVALUE("10/1/20"&amp;RIGHT(BJ$1,2)),$U52&lt;=DATEVALUE("9/30/20"&amp;RIGHT(BK$1,2))),NETWORKDAYS($T52,$U52,Holidays!$J$3:$J$937),
IF(AND($T52&lt;DATEVALUE("10/1/20"&amp;RIGHT(BJ$1,2)),$U52&lt;=DATEVALUE("9/30/20"&amp;RIGHT(BK$1,2))),NETWORKDAYS(DATEVALUE("10/1/20"&amp;RIGHT(BJ$1,2)),$U52,Holidays!$J$3:$J$937),
IF($T52&lt;DATEVALUE("10/1/20"&amp;RIGHT(BJ$1,2)),NETWORKDAYS(DATEVALUE("10/1/20"&amp;RIGHT(BJ$1,2)),DATEVALUE("9/30/20"&amp;RIGHT(BK$1,2)),Holidays!$J$3:$J$937),
IF($T52&gt;=DATEVALUE("10/1/20"&amp;RIGHT(BJ$1,2)),NETWORKDAYS($T52,DATEVALUE("9/30/20"&amp;RIGHT(BK$1,2)),Holidays!$J$3:$J$937),"")))),"")/(NETWORKDAYS($T52,$U52,Holidays!$J$3:$J$937)),0))</f>
        <v>0</v>
      </c>
      <c r="BL52" s="87">
        <f>IF($Q52="","",IFERROR(IF(OR(AND($T52&gt;=DATEVALUE("10/1/20"&amp;RIGHT(BK$1,2)),$T52&lt;=DATEVALUE("9/30/20"&amp;RIGHT(BL$1,2))),AND($U52&gt;=DATEVALUE("10/1/20"&amp;RIGHT(BK$1,2)),$U52&lt;=DATEVALUE("9/30/20"&amp;RIGHT(BL$1,2))),AND($T52&lt;=DATEVALUE("10/1/20"&amp;RIGHT(BK$1,2)),$U52&gt;=DATEVALUE("9/30/20"&amp;RIGHT(BL$1,2)))),
IF(AND($T52&gt;=DATEVALUE("10/1/20"&amp;RIGHT(BK$1,2)),$U52&lt;=DATEVALUE("9/30/20"&amp;RIGHT(BL$1,2))),NETWORKDAYS($T52,$U52,Holidays!$J$3:$J$937),
IF(AND($T52&lt;DATEVALUE("10/1/20"&amp;RIGHT(BK$1,2)),$U52&lt;=DATEVALUE("9/30/20"&amp;RIGHT(BL$1,2))),NETWORKDAYS(DATEVALUE("10/1/20"&amp;RIGHT(BK$1,2)),$U52,Holidays!$J$3:$J$937),
IF($T52&lt;DATEVALUE("10/1/20"&amp;RIGHT(BK$1,2)),NETWORKDAYS(DATEVALUE("10/1/20"&amp;RIGHT(BK$1,2)),DATEVALUE("9/30/20"&amp;RIGHT(BL$1,2)),Holidays!$J$3:$J$937),
IF($T52&gt;=DATEVALUE("10/1/20"&amp;RIGHT(BK$1,2)),NETWORKDAYS($T52,DATEVALUE("9/30/20"&amp;RIGHT(BL$1,2)),Holidays!$J$3:$J$937),"")))),"")/(NETWORKDAYS($T52,$U52,Holidays!$J$3:$J$937)),0))</f>
        <v>0</v>
      </c>
      <c r="BM52" s="87">
        <f>IF($Q52="","",IFERROR(IF(OR(AND($T52&gt;=DATEVALUE("10/1/20"&amp;RIGHT(BL$1,2)),$T52&lt;=DATEVALUE("9/30/20"&amp;RIGHT(BM$1,2))),AND($U52&gt;=DATEVALUE("10/1/20"&amp;RIGHT(BL$1,2)),$U52&lt;=DATEVALUE("9/30/20"&amp;RIGHT(BM$1,2))),AND($T52&lt;=DATEVALUE("10/1/20"&amp;RIGHT(BL$1,2)),$U52&gt;=DATEVALUE("9/30/20"&amp;RIGHT(BM$1,2)))),
IF(AND($T52&gt;=DATEVALUE("10/1/20"&amp;RIGHT(BL$1,2)),$U52&lt;=DATEVALUE("9/30/20"&amp;RIGHT(BM$1,2))),NETWORKDAYS($T52,$U52,Holidays!$J$3:$J$937),
IF(AND($T52&lt;DATEVALUE("10/1/20"&amp;RIGHT(BL$1,2)),$U52&lt;=DATEVALUE("9/30/20"&amp;RIGHT(BM$1,2))),NETWORKDAYS(DATEVALUE("10/1/20"&amp;RIGHT(BL$1,2)),$U52,Holidays!$J$3:$J$937),
IF($T52&lt;DATEVALUE("10/1/20"&amp;RIGHT(BL$1,2)),NETWORKDAYS(DATEVALUE("10/1/20"&amp;RIGHT(BL$1,2)),DATEVALUE("9/30/20"&amp;RIGHT(BM$1,2)),Holidays!$J$3:$J$937),
IF($T52&gt;=DATEVALUE("10/1/20"&amp;RIGHT(BL$1,2)),NETWORKDAYS($T52,DATEVALUE("9/30/20"&amp;RIGHT(BM$1,2)),Holidays!$J$3:$J$937),"")))),"")/(NETWORKDAYS($T52,$U52,Holidays!$J$3:$J$937)),0))</f>
        <v>0</v>
      </c>
      <c r="BN52" s="87">
        <f>IF($Q52="","",IFERROR(IF(OR(AND($T52&gt;=DATEVALUE("10/1/20"&amp;RIGHT(BM$1,2)),$T52&lt;=DATEVALUE("9/30/20"&amp;RIGHT(BN$1,2))),AND($U52&gt;=DATEVALUE("10/1/20"&amp;RIGHT(BM$1,2)),$U52&lt;=DATEVALUE("9/30/20"&amp;RIGHT(BN$1,2))),AND($T52&lt;=DATEVALUE("10/1/20"&amp;RIGHT(BM$1,2)),$U52&gt;=DATEVALUE("9/30/20"&amp;RIGHT(BN$1,2)))),
IF(AND($T52&gt;=DATEVALUE("10/1/20"&amp;RIGHT(BM$1,2)),$U52&lt;=DATEVALUE("9/30/20"&amp;RIGHT(BN$1,2))),NETWORKDAYS($T52,$U52,Holidays!$J$3:$J$937),
IF(AND($T52&lt;DATEVALUE("10/1/20"&amp;RIGHT(BM$1,2)),$U52&lt;=DATEVALUE("9/30/20"&amp;RIGHT(BN$1,2))),NETWORKDAYS(DATEVALUE("10/1/20"&amp;RIGHT(BM$1,2)),$U52,Holidays!$J$3:$J$937),
IF($T52&lt;DATEVALUE("10/1/20"&amp;RIGHT(BM$1,2)),NETWORKDAYS(DATEVALUE("10/1/20"&amp;RIGHT(BM$1,2)),DATEVALUE("9/30/20"&amp;RIGHT(BN$1,2)),Holidays!$J$3:$J$937),
IF($T52&gt;=DATEVALUE("10/1/20"&amp;RIGHT(BM$1,2)),NETWORKDAYS($T52,DATEVALUE("9/30/20"&amp;RIGHT(BN$1,2)),Holidays!$J$3:$J$937),"")))),"")/(NETWORKDAYS($T52,$U52,Holidays!$J$3:$J$937)),0))</f>
        <v>0</v>
      </c>
      <c r="BO52" s="87">
        <f>IF($Q52="","",IFERROR(IF(OR(AND($T52&gt;=DATEVALUE("10/1/20"&amp;RIGHT(BN$1,2)),$T52&lt;=DATEVALUE("9/30/20"&amp;RIGHT(BO$1,2))),AND($U52&gt;=DATEVALUE("10/1/20"&amp;RIGHT(BN$1,2)),$U52&lt;=DATEVALUE("9/30/20"&amp;RIGHT(BO$1,2))),AND($T52&lt;=DATEVALUE("10/1/20"&amp;RIGHT(BN$1,2)),$U52&gt;=DATEVALUE("9/30/20"&amp;RIGHT(BO$1,2)))),
IF(AND($T52&gt;=DATEVALUE("10/1/20"&amp;RIGHT(BN$1,2)),$U52&lt;=DATEVALUE("9/30/20"&amp;RIGHT(BO$1,2))),NETWORKDAYS($T52,$U52,Holidays!$J$3:$J$937),
IF(AND($T52&lt;DATEVALUE("10/1/20"&amp;RIGHT(BN$1,2)),$U52&lt;=DATEVALUE("9/30/20"&amp;RIGHT(BO$1,2))),NETWORKDAYS(DATEVALUE("10/1/20"&amp;RIGHT(BN$1,2)),$U52,Holidays!$J$3:$J$937),
IF($T52&lt;DATEVALUE("10/1/20"&amp;RIGHT(BN$1,2)),NETWORKDAYS(DATEVALUE("10/1/20"&amp;RIGHT(BN$1,2)),DATEVALUE("9/30/20"&amp;RIGHT(BO$1,2)),Holidays!$J$3:$J$937),
IF($T52&gt;=DATEVALUE("10/1/20"&amp;RIGHT(BN$1,2)),NETWORKDAYS($T52,DATEVALUE("9/30/20"&amp;RIGHT(BO$1,2)),Holidays!$J$3:$J$937),"")))),"")/(NETWORKDAYS($T52,$U52,Holidays!$J$3:$J$937)),0))</f>
        <v>0</v>
      </c>
      <c r="BP52" s="87">
        <f>IF($Q52="","",IFERROR(IF(OR(AND($T52&gt;=DATEVALUE("10/1/20"&amp;RIGHT(BO$1,2)),$T52&lt;=DATEVALUE("9/30/20"&amp;RIGHT(BP$1,2))),AND($U52&gt;=DATEVALUE("10/1/20"&amp;RIGHT(BO$1,2)),$U52&lt;=DATEVALUE("9/30/20"&amp;RIGHT(BP$1,2))),AND($T52&lt;=DATEVALUE("10/1/20"&amp;RIGHT(BO$1,2)),$U52&gt;=DATEVALUE("9/30/20"&amp;RIGHT(BP$1,2)))),
IF(AND($T52&gt;=DATEVALUE("10/1/20"&amp;RIGHT(BO$1,2)),$U52&lt;=DATEVALUE("9/30/20"&amp;RIGHT(BP$1,2))),NETWORKDAYS($T52,$U52,Holidays!$J$3:$J$937),
IF(AND($T52&lt;DATEVALUE("10/1/20"&amp;RIGHT(BO$1,2)),$U52&lt;=DATEVALUE("9/30/20"&amp;RIGHT(BP$1,2))),NETWORKDAYS(DATEVALUE("10/1/20"&amp;RIGHT(BO$1,2)),$U52,Holidays!$J$3:$J$937),
IF($T52&lt;DATEVALUE("10/1/20"&amp;RIGHT(BO$1,2)),NETWORKDAYS(DATEVALUE("10/1/20"&amp;RIGHT(BO$1,2)),DATEVALUE("9/30/20"&amp;RIGHT(BP$1,2)),Holidays!$J$3:$J$937),
IF($T52&gt;=DATEVALUE("10/1/20"&amp;RIGHT(BO$1,2)),NETWORKDAYS($T52,DATEVALUE("9/30/20"&amp;RIGHT(BP$1,2)),Holidays!$J$3:$J$937),"")))),"")/(NETWORKDAYS($T52,$U52,Holidays!$J$3:$J$937)),0))</f>
        <v>0</v>
      </c>
      <c r="BQ52" s="87">
        <f>IF($Q52="","",IFERROR(IF(OR(AND($T52&gt;=DATEVALUE("10/1/20"&amp;RIGHT(BP$1,2)),$T52&lt;=DATEVALUE("9/30/20"&amp;RIGHT(BQ$1,2))),AND($U52&gt;=DATEVALUE("10/1/20"&amp;RIGHT(BP$1,2)),$U52&lt;=DATEVALUE("9/30/20"&amp;RIGHT(BQ$1,2))),AND($T52&lt;=DATEVALUE("10/1/20"&amp;RIGHT(BP$1,2)),$U52&gt;=DATEVALUE("9/30/20"&amp;RIGHT(BQ$1,2)))),
IF(AND($T52&gt;=DATEVALUE("10/1/20"&amp;RIGHT(BP$1,2)),$U52&lt;=DATEVALUE("9/30/20"&amp;RIGHT(BQ$1,2))),NETWORKDAYS($T52,$U52,Holidays!$J$3:$J$937),
IF(AND($T52&lt;DATEVALUE("10/1/20"&amp;RIGHT(BP$1,2)),$U52&lt;=DATEVALUE("9/30/20"&amp;RIGHT(BQ$1,2))),NETWORKDAYS(DATEVALUE("10/1/20"&amp;RIGHT(BP$1,2)),$U52,Holidays!$J$3:$J$937),
IF($T52&lt;DATEVALUE("10/1/20"&amp;RIGHT(BP$1,2)),NETWORKDAYS(DATEVALUE("10/1/20"&amp;RIGHT(BP$1,2)),DATEVALUE("9/30/20"&amp;RIGHT(BQ$1,2)),Holidays!$J$3:$J$937),
IF($T52&gt;=DATEVALUE("10/1/20"&amp;RIGHT(BP$1,2)),NETWORKDAYS($T52,DATEVALUE("9/30/20"&amp;RIGHT(BQ$1,2)),Holidays!$J$3:$J$937),"")))),"")/(NETWORKDAYS($T52,$U52,Holidays!$J$3:$J$937)),0))</f>
        <v>0</v>
      </c>
      <c r="BR52" s="87">
        <f>IF($Q52="","",IFERROR(IF(OR(AND($T52&gt;=DATEVALUE("10/1/20"&amp;RIGHT(BQ$1,2)),$T52&lt;=DATEVALUE("9/30/20"&amp;RIGHT(BR$1,2))),AND($U52&gt;=DATEVALUE("10/1/20"&amp;RIGHT(BQ$1,2)),$U52&lt;=DATEVALUE("9/30/20"&amp;RIGHT(BR$1,2))),AND($T52&lt;=DATEVALUE("10/1/20"&amp;RIGHT(BQ$1,2)),$U52&gt;=DATEVALUE("9/30/20"&amp;RIGHT(BR$1,2)))),
IF(AND($T52&gt;=DATEVALUE("10/1/20"&amp;RIGHT(BQ$1,2)),$U52&lt;=DATEVALUE("9/30/20"&amp;RIGHT(BR$1,2))),NETWORKDAYS($T52,$U52,Holidays!$J$3:$J$937),
IF(AND($T52&lt;DATEVALUE("10/1/20"&amp;RIGHT(BQ$1,2)),$U52&lt;=DATEVALUE("9/30/20"&amp;RIGHT(BR$1,2))),NETWORKDAYS(DATEVALUE("10/1/20"&amp;RIGHT(BQ$1,2)),$U52,Holidays!$J$3:$J$937),
IF($T52&lt;DATEVALUE("10/1/20"&amp;RIGHT(BQ$1,2)),NETWORKDAYS(DATEVALUE("10/1/20"&amp;RIGHT(BQ$1,2)),DATEVALUE("9/30/20"&amp;RIGHT(BR$1,2)),Holidays!$J$3:$J$937),
IF($T52&gt;=DATEVALUE("10/1/20"&amp;RIGHT(BQ$1,2)),NETWORKDAYS($T52,DATEVALUE("9/30/20"&amp;RIGHT(BR$1,2)),Holidays!$J$3:$J$937),"")))),"")/(NETWORKDAYS($T52,$U52,Holidays!$J$3:$J$937)),0))</f>
        <v>0</v>
      </c>
      <c r="BS52" s="87">
        <f>IF($Q52="","",IFERROR(IF(OR(AND($T52&gt;=DATEVALUE("10/1/20"&amp;RIGHT(BR$1,2)),$T52&lt;=DATEVALUE("9/30/20"&amp;RIGHT(BS$1,2))),AND($U52&gt;=DATEVALUE("10/1/20"&amp;RIGHT(BR$1,2)),$U52&lt;=DATEVALUE("9/30/20"&amp;RIGHT(BS$1,2))),AND($T52&lt;=DATEVALUE("10/1/20"&amp;RIGHT(BR$1,2)),$U52&gt;=DATEVALUE("9/30/20"&amp;RIGHT(BS$1,2)))),
IF(AND($T52&gt;=DATEVALUE("10/1/20"&amp;RIGHT(BR$1,2)),$U52&lt;=DATEVALUE("9/30/20"&amp;RIGHT(BS$1,2))),NETWORKDAYS($T52,$U52,Holidays!$J$3:$J$937),
IF(AND($T52&lt;DATEVALUE("10/1/20"&amp;RIGHT(BR$1,2)),$U52&lt;=DATEVALUE("9/30/20"&amp;RIGHT(BS$1,2))),NETWORKDAYS(DATEVALUE("10/1/20"&amp;RIGHT(BR$1,2)),$U52,Holidays!$J$3:$J$937),
IF($T52&lt;DATEVALUE("10/1/20"&amp;RIGHT(BR$1,2)),NETWORKDAYS(DATEVALUE("10/1/20"&amp;RIGHT(BR$1,2)),DATEVALUE("9/30/20"&amp;RIGHT(BS$1,2)),Holidays!$J$3:$J$937),
IF($T52&gt;=DATEVALUE("10/1/20"&amp;RIGHT(BR$1,2)),NETWORKDAYS($T52,DATEVALUE("9/30/20"&amp;RIGHT(BS$1,2)),Holidays!$J$3:$J$937),"")))),"")/(NETWORKDAYS($T52,$U52,Holidays!$J$3:$J$937)),0))</f>
        <v>1</v>
      </c>
      <c r="BT52" s="87">
        <f>IF($Q52="","",IFERROR(IF(OR(AND($T52&gt;=DATEVALUE("10/1/20"&amp;RIGHT(BS$1,2)),$T52&lt;=DATEVALUE("9/30/20"&amp;RIGHT(BT$1,2))),AND($U52&gt;=DATEVALUE("10/1/20"&amp;RIGHT(BS$1,2)),$U52&lt;=DATEVALUE("9/30/20"&amp;RIGHT(BT$1,2))),AND($T52&lt;=DATEVALUE("10/1/20"&amp;RIGHT(BS$1,2)),$U52&gt;=DATEVALUE("9/30/20"&amp;RIGHT(BT$1,2)))),
IF(AND($T52&gt;=DATEVALUE("10/1/20"&amp;RIGHT(BS$1,2)),$U52&lt;=DATEVALUE("9/30/20"&amp;RIGHT(BT$1,2))),NETWORKDAYS($T52,$U52,Holidays!$J$3:$J$937),
IF(AND($T52&lt;DATEVALUE("10/1/20"&amp;RIGHT(BS$1,2)),$U52&lt;=DATEVALUE("9/30/20"&amp;RIGHT(BT$1,2))),NETWORKDAYS(DATEVALUE("10/1/20"&amp;RIGHT(BS$1,2)),$U52,Holidays!$J$3:$J$937),
IF($T52&lt;DATEVALUE("10/1/20"&amp;RIGHT(BS$1,2)),NETWORKDAYS(DATEVALUE("10/1/20"&amp;RIGHT(BS$1,2)),DATEVALUE("9/30/20"&amp;RIGHT(BT$1,2)),Holidays!$J$3:$J$937),
IF($T52&gt;=DATEVALUE("10/1/20"&amp;RIGHT(BS$1,2)),NETWORKDAYS($T52,DATEVALUE("9/30/20"&amp;RIGHT(BT$1,2)),Holidays!$J$3:$J$937),"")))),"")/(NETWORKDAYS($T52,$U52,Holidays!$J$3:$J$937)),0))</f>
        <v>0</v>
      </c>
      <c r="BU52" s="87">
        <f>IF($Q52="","",IFERROR(IF(OR(AND($T52&gt;=DATEVALUE("10/1/20"&amp;RIGHT(BT$1,2)),$T52&lt;=DATEVALUE("9/30/20"&amp;RIGHT(BU$1,2))),AND($U52&gt;=DATEVALUE("10/1/20"&amp;RIGHT(BT$1,2)),$U52&lt;=DATEVALUE("9/30/20"&amp;RIGHT(BU$1,2))),AND($T52&lt;=DATEVALUE("10/1/20"&amp;RIGHT(BT$1,2)),$U52&gt;=DATEVALUE("9/30/20"&amp;RIGHT(BU$1,2)))),
IF(AND($T52&gt;=DATEVALUE("10/1/20"&amp;RIGHT(BT$1,2)),$U52&lt;=DATEVALUE("9/30/20"&amp;RIGHT(BU$1,2))),NETWORKDAYS($T52,$U52,Holidays!$J$3:$J$937),
IF(AND($T52&lt;DATEVALUE("10/1/20"&amp;RIGHT(BT$1,2)),$U52&lt;=DATEVALUE("9/30/20"&amp;RIGHT(BU$1,2))),NETWORKDAYS(DATEVALUE("10/1/20"&amp;RIGHT(BT$1,2)),$U52,Holidays!$J$3:$J$937),
IF($T52&lt;DATEVALUE("10/1/20"&amp;RIGHT(BT$1,2)),NETWORKDAYS(DATEVALUE("10/1/20"&amp;RIGHT(BT$1,2)),DATEVALUE("9/30/20"&amp;RIGHT(BU$1,2)),Holidays!$J$3:$J$937),
IF($T52&gt;=DATEVALUE("10/1/20"&amp;RIGHT(BT$1,2)),NETWORKDAYS($T52,DATEVALUE("9/30/20"&amp;RIGHT(BU$1,2)),Holidays!$J$3:$J$937),"")))),"")/(NETWORKDAYS($T52,$U52,Holidays!$J$3:$J$937)),0))</f>
        <v>0</v>
      </c>
      <c r="BV52" s="87">
        <f>IF($Q52="","",IFERROR(IF(OR(AND($T52&gt;=DATEVALUE("10/1/20"&amp;RIGHT(BU$1,2)),$T52&lt;=DATEVALUE("9/30/20"&amp;RIGHT(BV$1,2))),AND($U52&gt;=DATEVALUE("10/1/20"&amp;RIGHT(BU$1,2)),$U52&lt;=DATEVALUE("9/30/20"&amp;RIGHT(BV$1,2))),AND($T52&lt;=DATEVALUE("10/1/20"&amp;RIGHT(BU$1,2)),$U52&gt;=DATEVALUE("9/30/20"&amp;RIGHT(BV$1,2)))),
IF(AND($T52&gt;=DATEVALUE("10/1/20"&amp;RIGHT(BU$1,2)),$U52&lt;=DATEVALUE("9/30/20"&amp;RIGHT(BV$1,2))),NETWORKDAYS($T52,$U52,Holidays!$J$3:$J$937),
IF(AND($T52&lt;DATEVALUE("10/1/20"&amp;RIGHT(BU$1,2)),$U52&lt;=DATEVALUE("9/30/20"&amp;RIGHT(BV$1,2))),NETWORKDAYS(DATEVALUE("10/1/20"&amp;RIGHT(BU$1,2)),$U52,Holidays!$J$3:$J$937),
IF($T52&lt;DATEVALUE("10/1/20"&amp;RIGHT(BU$1,2)),NETWORKDAYS(DATEVALUE("10/1/20"&amp;RIGHT(BU$1,2)),DATEVALUE("9/30/20"&amp;RIGHT(BV$1,2)),Holidays!$J$3:$J$937),
IF($T52&gt;=DATEVALUE("10/1/20"&amp;RIGHT(BU$1,2)),NETWORKDAYS($T52,DATEVALUE("9/30/20"&amp;RIGHT(BV$1,2)),Holidays!$J$3:$J$937),"")))),"")/(NETWORKDAYS($T52,$U52,Holidays!$J$3:$J$937)),0))</f>
        <v>0</v>
      </c>
      <c r="BW52" s="87">
        <f>IF($Q52="","",IFERROR(IF(OR(AND($T52&gt;=DATEVALUE("10/1/20"&amp;RIGHT(BV$1,2)),$T52&lt;=DATEVALUE("9/30/20"&amp;RIGHT(BW$1,2))),AND($U52&gt;=DATEVALUE("10/1/20"&amp;RIGHT(BV$1,2)),$U52&lt;=DATEVALUE("9/30/20"&amp;RIGHT(BW$1,2))),AND($T52&lt;=DATEVALUE("10/1/20"&amp;RIGHT(BV$1,2)),$U52&gt;=DATEVALUE("9/30/20"&amp;RIGHT(BW$1,2)))),
IF(AND($T52&gt;=DATEVALUE("10/1/20"&amp;RIGHT(BV$1,2)),$U52&lt;=DATEVALUE("9/30/20"&amp;RIGHT(BW$1,2))),NETWORKDAYS($T52,$U52,Holidays!$J$3:$J$937),
IF(AND($T52&lt;DATEVALUE("10/1/20"&amp;RIGHT(BV$1,2)),$U52&lt;=DATEVALUE("9/30/20"&amp;RIGHT(BW$1,2))),NETWORKDAYS(DATEVALUE("10/1/20"&amp;RIGHT(BV$1,2)),$U52,Holidays!$J$3:$J$937),
IF($T52&lt;DATEVALUE("10/1/20"&amp;RIGHT(BV$1,2)),NETWORKDAYS(DATEVALUE("10/1/20"&amp;RIGHT(BV$1,2)),DATEVALUE("9/30/20"&amp;RIGHT(BW$1,2)),Holidays!$J$3:$J$937),
IF($T52&gt;=DATEVALUE("10/1/20"&amp;RIGHT(BV$1,2)),NETWORKDAYS($T52,DATEVALUE("9/30/20"&amp;RIGHT(BW$1,2)),Holidays!$J$3:$J$937),"")))),"")/(NETWORKDAYS($T52,$U52,Holidays!$J$3:$J$937)),0))</f>
        <v>0</v>
      </c>
      <c r="BX52" s="87">
        <f>IF($Q52="","",IFERROR(IF(OR(AND($T52&gt;=DATEVALUE("10/1/20"&amp;RIGHT(BW$1,2)),$T52&lt;=DATEVALUE("9/30/20"&amp;RIGHT(BX$1,2))),AND($U52&gt;=DATEVALUE("10/1/20"&amp;RIGHT(BW$1,2)),$U52&lt;=DATEVALUE("9/30/20"&amp;RIGHT(BX$1,2))),AND($T52&lt;=DATEVALUE("10/1/20"&amp;RIGHT(BW$1,2)),$U52&gt;=DATEVALUE("9/30/20"&amp;RIGHT(BX$1,2)))),
IF(AND($T52&gt;=DATEVALUE("10/1/20"&amp;RIGHT(BW$1,2)),$U52&lt;=DATEVALUE("9/30/20"&amp;RIGHT(BX$1,2))),NETWORKDAYS($T52,$U52,Holidays!$J$3:$J$937),
IF(AND($T52&lt;DATEVALUE("10/1/20"&amp;RIGHT(BW$1,2)),$U52&lt;=DATEVALUE("9/30/20"&amp;RIGHT(BX$1,2))),NETWORKDAYS(DATEVALUE("10/1/20"&amp;RIGHT(BW$1,2)),$U52,Holidays!$J$3:$J$937),
IF($T52&lt;DATEVALUE("10/1/20"&amp;RIGHT(BW$1,2)),NETWORKDAYS(DATEVALUE("10/1/20"&amp;RIGHT(BW$1,2)),DATEVALUE("9/30/20"&amp;RIGHT(BX$1,2)),Holidays!$J$3:$J$937),
IF($T52&gt;=DATEVALUE("10/1/20"&amp;RIGHT(BW$1,2)),NETWORKDAYS($T52,DATEVALUE("9/30/20"&amp;RIGHT(BX$1,2)),Holidays!$J$3:$J$937),"")))),"")/(NETWORKDAYS($T52,$U52,Holidays!$J$3:$J$937)),0))</f>
        <v>0</v>
      </c>
      <c r="BY52" s="87">
        <f>IF($Q52="","",IFERROR(IF(OR(AND($T52&gt;=DATEVALUE("10/1/20"&amp;RIGHT(BX$1,2)),$T52&lt;=DATEVALUE("9/30/20"&amp;RIGHT(BY$1,2))),AND($U52&gt;=DATEVALUE("10/1/20"&amp;RIGHT(BX$1,2)),$U52&lt;=DATEVALUE("9/30/20"&amp;RIGHT(BY$1,2))),AND($T52&lt;=DATEVALUE("10/1/20"&amp;RIGHT(BX$1,2)),$U52&gt;=DATEVALUE("9/30/20"&amp;RIGHT(BY$1,2)))),
IF(AND($T52&gt;=DATEVALUE("10/1/20"&amp;RIGHT(BX$1,2)),$U52&lt;=DATEVALUE("9/30/20"&amp;RIGHT(BY$1,2))),NETWORKDAYS($T52,$U52,Holidays!$J$3:$J$937),
IF(AND($T52&lt;DATEVALUE("10/1/20"&amp;RIGHT(BX$1,2)),$U52&lt;=DATEVALUE("9/30/20"&amp;RIGHT(BY$1,2))),NETWORKDAYS(DATEVALUE("10/1/20"&amp;RIGHT(BX$1,2)),$U52,Holidays!$J$3:$J$937),
IF($T52&lt;DATEVALUE("10/1/20"&amp;RIGHT(BX$1,2)),NETWORKDAYS(DATEVALUE("10/1/20"&amp;RIGHT(BX$1,2)),DATEVALUE("9/30/20"&amp;RIGHT(BY$1,2)),Holidays!$J$3:$J$937),
IF($T52&gt;=DATEVALUE("10/1/20"&amp;RIGHT(BX$1,2)),NETWORKDAYS($T52,DATEVALUE("9/30/20"&amp;RIGHT(BY$1,2)),Holidays!$J$3:$J$937),"")))),"")/(NETWORKDAYS($T52,$U52,Holidays!$J$3:$J$937)),0))</f>
        <v>0</v>
      </c>
      <c r="BZ52" s="87">
        <f>IF($Q52="","",IFERROR(IF(OR(AND($T52&gt;=DATEVALUE("10/1/20"&amp;RIGHT(BY$1,2)),$T52&lt;=DATEVALUE("9/30/20"&amp;RIGHT(BZ$1,2))),AND($U52&gt;=DATEVALUE("10/1/20"&amp;RIGHT(BY$1,2)),$U52&lt;=DATEVALUE("9/30/20"&amp;RIGHT(BZ$1,2))),AND($T52&lt;=DATEVALUE("10/1/20"&amp;RIGHT(BY$1,2)),$U52&gt;=DATEVALUE("9/30/20"&amp;RIGHT(BZ$1,2)))),
IF(AND($T52&gt;=DATEVALUE("10/1/20"&amp;RIGHT(BY$1,2)),$U52&lt;=DATEVALUE("9/30/20"&amp;RIGHT(BZ$1,2))),NETWORKDAYS($T52,$U52,Holidays!$J$3:$J$937),
IF(AND($T52&lt;DATEVALUE("10/1/20"&amp;RIGHT(BY$1,2)),$U52&lt;=DATEVALUE("9/30/20"&amp;RIGHT(BZ$1,2))),NETWORKDAYS(DATEVALUE("10/1/20"&amp;RIGHT(BY$1,2)),$U52,Holidays!$J$3:$J$937),
IF($T52&lt;DATEVALUE("10/1/20"&amp;RIGHT(BY$1,2)),NETWORKDAYS(DATEVALUE("10/1/20"&amp;RIGHT(BY$1,2)),DATEVALUE("9/30/20"&amp;RIGHT(BZ$1,2)),Holidays!$J$3:$J$937),
IF($T52&gt;=DATEVALUE("10/1/20"&amp;RIGHT(BY$1,2)),NETWORKDAYS($T52,DATEVALUE("9/30/20"&amp;RIGHT(BZ$1,2)),Holidays!$J$3:$J$937),"")))),"")/(NETWORKDAYS($T52,$U52,Holidays!$J$3:$J$937)),0))</f>
        <v>0</v>
      </c>
      <c r="CA52" s="87">
        <f>IF($Q52="","",IFERROR(IF(OR(AND($T52&gt;=DATEVALUE("10/1/20"&amp;RIGHT(BZ$1,2)),$T52&lt;=DATEVALUE("9/30/20"&amp;RIGHT(CA$1,2))),AND($U52&gt;=DATEVALUE("10/1/20"&amp;RIGHT(BZ$1,2)),$U52&lt;=DATEVALUE("9/30/20"&amp;RIGHT(CA$1,2))),AND($T52&lt;=DATEVALUE("10/1/20"&amp;RIGHT(BZ$1,2)),$U52&gt;=DATEVALUE("9/30/20"&amp;RIGHT(CA$1,2)))),
IF(AND($T52&gt;=DATEVALUE("10/1/20"&amp;RIGHT(BZ$1,2)),$U52&lt;=DATEVALUE("9/30/20"&amp;RIGHT(CA$1,2))),NETWORKDAYS($T52,$U52,Holidays!$J$3:$J$937),
IF(AND($T52&lt;DATEVALUE("10/1/20"&amp;RIGHT(BZ$1,2)),$U52&lt;=DATEVALUE("9/30/20"&amp;RIGHT(CA$1,2))),NETWORKDAYS(DATEVALUE("10/1/20"&amp;RIGHT(BZ$1,2)),$U52,Holidays!$J$3:$J$937),
IF($T52&lt;DATEVALUE("10/1/20"&amp;RIGHT(BZ$1,2)),NETWORKDAYS(DATEVALUE("10/1/20"&amp;RIGHT(BZ$1,2)),DATEVALUE("9/30/20"&amp;RIGHT(CA$1,2)),Holidays!$J$3:$J$937),
IF($T52&gt;=DATEVALUE("10/1/20"&amp;RIGHT(BZ$1,2)),NETWORKDAYS($T52,DATEVALUE("9/30/20"&amp;RIGHT(CA$1,2)),Holidays!$J$3:$J$937),"")))),"")/(NETWORKDAYS($T52,$U52,Holidays!$J$3:$J$937)),0))</f>
        <v>0</v>
      </c>
      <c r="CB52" s="87">
        <f>IF($Q52="","",IFERROR(IF(OR(AND($T52&gt;=DATEVALUE("10/1/20"&amp;RIGHT(CA$1,2)),$T52&lt;=DATEVALUE("9/30/20"&amp;RIGHT(CB$1,2))),AND($U52&gt;=DATEVALUE("10/1/20"&amp;RIGHT(CA$1,2)),$U52&lt;=DATEVALUE("9/30/20"&amp;RIGHT(CB$1,2))),AND($T52&lt;=DATEVALUE("10/1/20"&amp;RIGHT(CA$1,2)),$U52&gt;=DATEVALUE("9/30/20"&amp;RIGHT(CB$1,2)))),
IF(AND($T52&gt;=DATEVALUE("10/1/20"&amp;RIGHT(CA$1,2)),$U52&lt;=DATEVALUE("9/30/20"&amp;RIGHT(CB$1,2))),NETWORKDAYS($T52,$U52,Holidays!$J$3:$J$937),
IF(AND($T52&lt;DATEVALUE("10/1/20"&amp;RIGHT(CA$1,2)),$U52&lt;=DATEVALUE("9/30/20"&amp;RIGHT(CB$1,2))),NETWORKDAYS(DATEVALUE("10/1/20"&amp;RIGHT(CA$1,2)),$U52,Holidays!$J$3:$J$937),
IF($T52&lt;DATEVALUE("10/1/20"&amp;RIGHT(CA$1,2)),NETWORKDAYS(DATEVALUE("10/1/20"&amp;RIGHT(CA$1,2)),DATEVALUE("9/30/20"&amp;RIGHT(CB$1,2)),Holidays!$J$3:$J$937),
IF($T52&gt;=DATEVALUE("10/1/20"&amp;RIGHT(CA$1,2)),NETWORKDAYS($T52,DATEVALUE("9/30/20"&amp;RIGHT(CB$1,2)),Holidays!$J$3:$J$937),"")))),"")/(NETWORKDAYS($T52,$U52,Holidays!$J$3:$J$937)),0))</f>
        <v>0</v>
      </c>
    </row>
    <row r="53" spans="1:80">
      <c r="A53" s="78" t="s">
        <v>262</v>
      </c>
      <c r="B53" s="79" t="s">
        <v>117</v>
      </c>
      <c r="C53" s="87" t="s">
        <v>197</v>
      </c>
      <c r="D53" s="87" t="s">
        <v>194</v>
      </c>
      <c r="E53" s="87"/>
      <c r="F53" s="87"/>
      <c r="G53" s="87" t="s">
        <v>122</v>
      </c>
      <c r="H53" s="108">
        <v>768</v>
      </c>
      <c r="I53" s="87" t="s">
        <v>157</v>
      </c>
      <c r="J53" s="87" t="s">
        <v>195</v>
      </c>
      <c r="K53" s="108">
        <v>100</v>
      </c>
      <c r="L53" s="82">
        <f t="shared" si="4"/>
        <v>0</v>
      </c>
      <c r="M53" s="110">
        <f t="shared" si="5"/>
        <v>0</v>
      </c>
      <c r="N53" s="110">
        <f>VLOOKUP(I53,$AB$6:$AD$20,3,FALSE)*H53</f>
        <v>77575.680000000008</v>
      </c>
      <c r="O53" s="110">
        <f t="shared" si="6"/>
        <v>77575.680000000008</v>
      </c>
      <c r="P53" s="110">
        <f t="shared" si="0"/>
        <v>0</v>
      </c>
      <c r="Q53" s="108">
        <v>90</v>
      </c>
      <c r="R53" s="130">
        <f t="shared" si="7"/>
        <v>5.8410958904109593</v>
      </c>
      <c r="S53" s="107">
        <v>46199</v>
      </c>
      <c r="T53" s="83">
        <f>IF(NOT(Q53=""),IF(NOT($S53=""),$S53,#REF!),"")</f>
        <v>46199</v>
      </c>
      <c r="U53" s="83">
        <f t="shared" si="8"/>
        <v>46289</v>
      </c>
      <c r="V53" s="83">
        <f t="shared" si="11"/>
        <v>46325</v>
      </c>
      <c r="W53" s="83">
        <f>WORKDAY.INTL(S53, Q53, "0000011", $AH$6:$AH$90)</f>
        <v>46329</v>
      </c>
      <c r="X53" s="84">
        <f t="shared" si="9"/>
        <v>77575.680000000008</v>
      </c>
      <c r="Y53" s="84">
        <f t="shared" si="24"/>
        <v>93435.124497534256</v>
      </c>
      <c r="AF53" s="87" t="s">
        <v>171</v>
      </c>
      <c r="AG53" s="87" t="s">
        <v>172</v>
      </c>
      <c r="AH53" s="103">
        <v>45651</v>
      </c>
      <c r="AL53" s="87">
        <f t="shared" ca="1" si="1"/>
        <v>0</v>
      </c>
      <c r="AN53" s="87">
        <f t="shared" ref="AN53:AW67" ca="1" si="25">IF($Q53="","",IFERROR(OFFSET(INDIRECT("'"&amp;KEY_RESOURCE_STRUCTURE_TAB&amp;"'!"&amp;KEY_RATE_SET_INDEX&amp;""),$AL53-1,COLUMN()-34),0))</f>
        <v>0</v>
      </c>
      <c r="AO53" s="87">
        <f t="shared" ca="1" si="25"/>
        <v>0</v>
      </c>
      <c r="AP53" s="87">
        <f t="shared" ca="1" si="25"/>
        <v>0</v>
      </c>
      <c r="AQ53" s="87">
        <f t="shared" ca="1" si="25"/>
        <v>0</v>
      </c>
      <c r="AR53" s="87">
        <f t="shared" ca="1" si="25"/>
        <v>0</v>
      </c>
      <c r="AS53" s="87">
        <f t="shared" ca="1" si="25"/>
        <v>0</v>
      </c>
      <c r="AT53" s="87">
        <f t="shared" ca="1" si="25"/>
        <v>0</v>
      </c>
      <c r="AU53" s="87">
        <f t="shared" ca="1" si="25"/>
        <v>0</v>
      </c>
      <c r="AV53" s="87">
        <f t="shared" ca="1" si="25"/>
        <v>0</v>
      </c>
      <c r="AW53" s="87">
        <f t="shared" ca="1" si="25"/>
        <v>0</v>
      </c>
      <c r="AX53" s="87">
        <f t="shared" ref="AX53:BG67" ca="1" si="26">IF($Q53="","",IFERROR(OFFSET(INDIRECT("'"&amp;KEY_RESOURCE_STRUCTURE_TAB&amp;"'!"&amp;KEY_RATE_SET_INDEX&amp;""),$AL53-1,COLUMN()-34),0))</f>
        <v>0</v>
      </c>
      <c r="AY53" s="87">
        <f t="shared" ca="1" si="26"/>
        <v>0</v>
      </c>
      <c r="AZ53" s="87">
        <f t="shared" ca="1" si="26"/>
        <v>0</v>
      </c>
      <c r="BA53" s="87">
        <f t="shared" ca="1" si="26"/>
        <v>0</v>
      </c>
      <c r="BB53" s="87">
        <f t="shared" ca="1" si="26"/>
        <v>0</v>
      </c>
      <c r="BC53" s="87">
        <f t="shared" ca="1" si="26"/>
        <v>0</v>
      </c>
      <c r="BD53" s="87">
        <f t="shared" ca="1" si="26"/>
        <v>0</v>
      </c>
      <c r="BE53" s="87">
        <f t="shared" ca="1" si="26"/>
        <v>0</v>
      </c>
      <c r="BF53" s="87">
        <f t="shared" ca="1" si="26"/>
        <v>0</v>
      </c>
      <c r="BG53" s="87">
        <f t="shared" ca="1" si="26"/>
        <v>0</v>
      </c>
      <c r="BI53" s="87">
        <f>IF($Q53="","",IFERROR(IF(OR(AND($T53&gt;=DATEVALUE("10/1/20"&amp;RIGHT(BH$1,2)),$T53&lt;=DATEVALUE("9/30/20"&amp;RIGHT(BI$1,2))),AND($U53&gt;=DATEVALUE("10/1/20"&amp;RIGHT(BH$1,2)),$U53&lt;=DATEVALUE("9/30/20"&amp;RIGHT(BI$1,2))),AND($T53&lt;=DATEVALUE("10/1/20"&amp;RIGHT(BH$1,2)),$U53&gt;=DATEVALUE("9/30/20"&amp;RIGHT(BI$1,2)))),
IF(AND($T53&gt;=DATEVALUE("10/1/20"&amp;RIGHT(BH$1,2)),$U53&lt;=DATEVALUE("9/30/20"&amp;RIGHT(BI$1,2))),NETWORKDAYS($T53,$U53,Holidays!$J$3:$J$937),
IF(AND($T53&lt;DATEVALUE("10/1/20"&amp;RIGHT(BH$1,2)),$U53&lt;=DATEVALUE("9/30/20"&amp;RIGHT(BI$1,2))),NETWORKDAYS(DATEVALUE("10/1/20"&amp;RIGHT(BH$1,2)),$U53,Holidays!$J$3:$J$937),
IF($T53&lt;DATEVALUE("10/1/20"&amp;RIGHT(BH$1,2)),NETWORKDAYS(DATEVALUE("10/1/20"&amp;RIGHT(BH$1,2)),DATEVALUE("9/30/20"&amp;RIGHT(BI$1,2)),Holidays!$J$3:$J$937),
IF($T53&gt;=DATEVALUE("10/1/20"&amp;RIGHT(BH$1,2)),NETWORKDAYS($T53,DATEVALUE("9/30/20"&amp;RIGHT(BI$1,2)),Holidays!$J$3:$J$937),"")))),"")/(NETWORKDAYS($T53,$U53,Holidays!$J$3:$J$937)),0))</f>
        <v>0</v>
      </c>
      <c r="BJ53" s="87">
        <f>IF($Q53="","",IFERROR(IF(OR(AND($T53&gt;=DATEVALUE("10/1/20"&amp;RIGHT(BI$1,2)),$T53&lt;=DATEVALUE("9/30/20"&amp;RIGHT(BJ$1,2))),AND($U53&gt;=DATEVALUE("10/1/20"&amp;RIGHT(BI$1,2)),$U53&lt;=DATEVALUE("9/30/20"&amp;RIGHT(BJ$1,2))),AND($T53&lt;=DATEVALUE("10/1/20"&amp;RIGHT(BI$1,2)),$U53&gt;=DATEVALUE("9/30/20"&amp;RIGHT(BJ$1,2)))),
IF(AND($T53&gt;=DATEVALUE("10/1/20"&amp;RIGHT(BI$1,2)),$U53&lt;=DATEVALUE("9/30/20"&amp;RIGHT(BJ$1,2))),NETWORKDAYS($T53,$U53,Holidays!$J$3:$J$937),
IF(AND($T53&lt;DATEVALUE("10/1/20"&amp;RIGHT(BI$1,2)),$U53&lt;=DATEVALUE("9/30/20"&amp;RIGHT(BJ$1,2))),NETWORKDAYS(DATEVALUE("10/1/20"&amp;RIGHT(BI$1,2)),$U53,Holidays!$J$3:$J$937),
IF($T53&lt;DATEVALUE("10/1/20"&amp;RIGHT(BI$1,2)),NETWORKDAYS(DATEVALUE("10/1/20"&amp;RIGHT(BI$1,2)),DATEVALUE("9/30/20"&amp;RIGHT(BJ$1,2)),Holidays!$J$3:$J$937),
IF($T53&gt;=DATEVALUE("10/1/20"&amp;RIGHT(BI$1,2)),NETWORKDAYS($T53,DATEVALUE("9/30/20"&amp;RIGHT(BJ$1,2)),Holidays!$J$3:$J$937),"")))),"")/(NETWORKDAYS($T53,$U53,Holidays!$J$3:$J$937)),0))</f>
        <v>0</v>
      </c>
      <c r="BK53" s="87">
        <f>IF($Q53="","",IFERROR(IF(OR(AND($T53&gt;=DATEVALUE("10/1/20"&amp;RIGHT(BJ$1,2)),$T53&lt;=DATEVALUE("9/30/20"&amp;RIGHT(BK$1,2))),AND($U53&gt;=DATEVALUE("10/1/20"&amp;RIGHT(BJ$1,2)),$U53&lt;=DATEVALUE("9/30/20"&amp;RIGHT(BK$1,2))),AND($T53&lt;=DATEVALUE("10/1/20"&amp;RIGHT(BJ$1,2)),$U53&gt;=DATEVALUE("9/30/20"&amp;RIGHT(BK$1,2)))),
IF(AND($T53&gt;=DATEVALUE("10/1/20"&amp;RIGHT(BJ$1,2)),$U53&lt;=DATEVALUE("9/30/20"&amp;RIGHT(BK$1,2))),NETWORKDAYS($T53,$U53,Holidays!$J$3:$J$937),
IF(AND($T53&lt;DATEVALUE("10/1/20"&amp;RIGHT(BJ$1,2)),$U53&lt;=DATEVALUE("9/30/20"&amp;RIGHT(BK$1,2))),NETWORKDAYS(DATEVALUE("10/1/20"&amp;RIGHT(BJ$1,2)),$U53,Holidays!$J$3:$J$937),
IF($T53&lt;DATEVALUE("10/1/20"&amp;RIGHT(BJ$1,2)),NETWORKDAYS(DATEVALUE("10/1/20"&amp;RIGHT(BJ$1,2)),DATEVALUE("9/30/20"&amp;RIGHT(BK$1,2)),Holidays!$J$3:$J$937),
IF($T53&gt;=DATEVALUE("10/1/20"&amp;RIGHT(BJ$1,2)),NETWORKDAYS($T53,DATEVALUE("9/30/20"&amp;RIGHT(BK$1,2)),Holidays!$J$3:$J$937),"")))),"")/(NETWORKDAYS($T53,$U53,Holidays!$J$3:$J$937)),0))</f>
        <v>0</v>
      </c>
      <c r="BL53" s="87">
        <f>IF($Q53="","",IFERROR(IF(OR(AND($T53&gt;=DATEVALUE("10/1/20"&amp;RIGHT(BK$1,2)),$T53&lt;=DATEVALUE("9/30/20"&amp;RIGHT(BL$1,2))),AND($U53&gt;=DATEVALUE("10/1/20"&amp;RIGHT(BK$1,2)),$U53&lt;=DATEVALUE("9/30/20"&amp;RIGHT(BL$1,2))),AND($T53&lt;=DATEVALUE("10/1/20"&amp;RIGHT(BK$1,2)),$U53&gt;=DATEVALUE("9/30/20"&amp;RIGHT(BL$1,2)))),
IF(AND($T53&gt;=DATEVALUE("10/1/20"&amp;RIGHT(BK$1,2)),$U53&lt;=DATEVALUE("9/30/20"&amp;RIGHT(BL$1,2))),NETWORKDAYS($T53,$U53,Holidays!$J$3:$J$937),
IF(AND($T53&lt;DATEVALUE("10/1/20"&amp;RIGHT(BK$1,2)),$U53&lt;=DATEVALUE("9/30/20"&amp;RIGHT(BL$1,2))),NETWORKDAYS(DATEVALUE("10/1/20"&amp;RIGHT(BK$1,2)),$U53,Holidays!$J$3:$J$937),
IF($T53&lt;DATEVALUE("10/1/20"&amp;RIGHT(BK$1,2)),NETWORKDAYS(DATEVALUE("10/1/20"&amp;RIGHT(BK$1,2)),DATEVALUE("9/30/20"&amp;RIGHT(BL$1,2)),Holidays!$J$3:$J$937),
IF($T53&gt;=DATEVALUE("10/1/20"&amp;RIGHT(BK$1,2)),NETWORKDAYS($T53,DATEVALUE("9/30/20"&amp;RIGHT(BL$1,2)),Holidays!$J$3:$J$937),"")))),"")/(NETWORKDAYS($T53,$U53,Holidays!$J$3:$J$937)),0))</f>
        <v>0</v>
      </c>
      <c r="BM53" s="87">
        <f>IF($Q53="","",IFERROR(IF(OR(AND($T53&gt;=DATEVALUE("10/1/20"&amp;RIGHT(BL$1,2)),$T53&lt;=DATEVALUE("9/30/20"&amp;RIGHT(BM$1,2))),AND($U53&gt;=DATEVALUE("10/1/20"&amp;RIGHT(BL$1,2)),$U53&lt;=DATEVALUE("9/30/20"&amp;RIGHT(BM$1,2))),AND($T53&lt;=DATEVALUE("10/1/20"&amp;RIGHT(BL$1,2)),$U53&gt;=DATEVALUE("9/30/20"&amp;RIGHT(BM$1,2)))),
IF(AND($T53&gt;=DATEVALUE("10/1/20"&amp;RIGHT(BL$1,2)),$U53&lt;=DATEVALUE("9/30/20"&amp;RIGHT(BM$1,2))),NETWORKDAYS($T53,$U53,Holidays!$J$3:$J$937),
IF(AND($T53&lt;DATEVALUE("10/1/20"&amp;RIGHT(BL$1,2)),$U53&lt;=DATEVALUE("9/30/20"&amp;RIGHT(BM$1,2))),NETWORKDAYS(DATEVALUE("10/1/20"&amp;RIGHT(BL$1,2)),$U53,Holidays!$J$3:$J$937),
IF($T53&lt;DATEVALUE("10/1/20"&amp;RIGHT(BL$1,2)),NETWORKDAYS(DATEVALUE("10/1/20"&amp;RIGHT(BL$1,2)),DATEVALUE("9/30/20"&amp;RIGHT(BM$1,2)),Holidays!$J$3:$J$937),
IF($T53&gt;=DATEVALUE("10/1/20"&amp;RIGHT(BL$1,2)),NETWORKDAYS($T53,DATEVALUE("9/30/20"&amp;RIGHT(BM$1,2)),Holidays!$J$3:$J$937),"")))),"")/(NETWORKDAYS($T53,$U53,Holidays!$J$3:$J$937)),0))</f>
        <v>0</v>
      </c>
      <c r="BN53" s="87">
        <f>IF($Q53="","",IFERROR(IF(OR(AND($T53&gt;=DATEVALUE("10/1/20"&amp;RIGHT(BM$1,2)),$T53&lt;=DATEVALUE("9/30/20"&amp;RIGHT(BN$1,2))),AND($U53&gt;=DATEVALUE("10/1/20"&amp;RIGHT(BM$1,2)),$U53&lt;=DATEVALUE("9/30/20"&amp;RIGHT(BN$1,2))),AND($T53&lt;=DATEVALUE("10/1/20"&amp;RIGHT(BM$1,2)),$U53&gt;=DATEVALUE("9/30/20"&amp;RIGHT(BN$1,2)))),
IF(AND($T53&gt;=DATEVALUE("10/1/20"&amp;RIGHT(BM$1,2)),$U53&lt;=DATEVALUE("9/30/20"&amp;RIGHT(BN$1,2))),NETWORKDAYS($T53,$U53,Holidays!$J$3:$J$937),
IF(AND($T53&lt;DATEVALUE("10/1/20"&amp;RIGHT(BM$1,2)),$U53&lt;=DATEVALUE("9/30/20"&amp;RIGHT(BN$1,2))),NETWORKDAYS(DATEVALUE("10/1/20"&amp;RIGHT(BM$1,2)),$U53,Holidays!$J$3:$J$937),
IF($T53&lt;DATEVALUE("10/1/20"&amp;RIGHT(BM$1,2)),NETWORKDAYS(DATEVALUE("10/1/20"&amp;RIGHT(BM$1,2)),DATEVALUE("9/30/20"&amp;RIGHT(BN$1,2)),Holidays!$J$3:$J$937),
IF($T53&gt;=DATEVALUE("10/1/20"&amp;RIGHT(BM$1,2)),NETWORKDAYS($T53,DATEVALUE("9/30/20"&amp;RIGHT(BN$1,2)),Holidays!$J$3:$J$937),"")))),"")/(NETWORKDAYS($T53,$U53,Holidays!$J$3:$J$937)),0))</f>
        <v>0</v>
      </c>
      <c r="BO53" s="87">
        <f>IF($Q53="","",IFERROR(IF(OR(AND($T53&gt;=DATEVALUE("10/1/20"&amp;RIGHT(BN$1,2)),$T53&lt;=DATEVALUE("9/30/20"&amp;RIGHT(BO$1,2))),AND($U53&gt;=DATEVALUE("10/1/20"&amp;RIGHT(BN$1,2)),$U53&lt;=DATEVALUE("9/30/20"&amp;RIGHT(BO$1,2))),AND($T53&lt;=DATEVALUE("10/1/20"&amp;RIGHT(BN$1,2)),$U53&gt;=DATEVALUE("9/30/20"&amp;RIGHT(BO$1,2)))),
IF(AND($T53&gt;=DATEVALUE("10/1/20"&amp;RIGHT(BN$1,2)),$U53&lt;=DATEVALUE("9/30/20"&amp;RIGHT(BO$1,2))),NETWORKDAYS($T53,$U53,Holidays!$J$3:$J$937),
IF(AND($T53&lt;DATEVALUE("10/1/20"&amp;RIGHT(BN$1,2)),$U53&lt;=DATEVALUE("9/30/20"&amp;RIGHT(BO$1,2))),NETWORKDAYS(DATEVALUE("10/1/20"&amp;RIGHT(BN$1,2)),$U53,Holidays!$J$3:$J$937),
IF($T53&lt;DATEVALUE("10/1/20"&amp;RIGHT(BN$1,2)),NETWORKDAYS(DATEVALUE("10/1/20"&amp;RIGHT(BN$1,2)),DATEVALUE("9/30/20"&amp;RIGHT(BO$1,2)),Holidays!$J$3:$J$937),
IF($T53&gt;=DATEVALUE("10/1/20"&amp;RIGHT(BN$1,2)),NETWORKDAYS($T53,DATEVALUE("9/30/20"&amp;RIGHT(BO$1,2)),Holidays!$J$3:$J$937),"")))),"")/(NETWORKDAYS($T53,$U53,Holidays!$J$3:$J$937)),0))</f>
        <v>0</v>
      </c>
      <c r="BP53" s="87">
        <f>IF($Q53="","",IFERROR(IF(OR(AND($T53&gt;=DATEVALUE("10/1/20"&amp;RIGHT(BO$1,2)),$T53&lt;=DATEVALUE("9/30/20"&amp;RIGHT(BP$1,2))),AND($U53&gt;=DATEVALUE("10/1/20"&amp;RIGHT(BO$1,2)),$U53&lt;=DATEVALUE("9/30/20"&amp;RIGHT(BP$1,2))),AND($T53&lt;=DATEVALUE("10/1/20"&amp;RIGHT(BO$1,2)),$U53&gt;=DATEVALUE("9/30/20"&amp;RIGHT(BP$1,2)))),
IF(AND($T53&gt;=DATEVALUE("10/1/20"&amp;RIGHT(BO$1,2)),$U53&lt;=DATEVALUE("9/30/20"&amp;RIGHT(BP$1,2))),NETWORKDAYS($T53,$U53,Holidays!$J$3:$J$937),
IF(AND($T53&lt;DATEVALUE("10/1/20"&amp;RIGHT(BO$1,2)),$U53&lt;=DATEVALUE("9/30/20"&amp;RIGHT(BP$1,2))),NETWORKDAYS(DATEVALUE("10/1/20"&amp;RIGHT(BO$1,2)),$U53,Holidays!$J$3:$J$937),
IF($T53&lt;DATEVALUE("10/1/20"&amp;RIGHT(BO$1,2)),NETWORKDAYS(DATEVALUE("10/1/20"&amp;RIGHT(BO$1,2)),DATEVALUE("9/30/20"&amp;RIGHT(BP$1,2)),Holidays!$J$3:$J$937),
IF($T53&gt;=DATEVALUE("10/1/20"&amp;RIGHT(BO$1,2)),NETWORKDAYS($T53,DATEVALUE("9/30/20"&amp;RIGHT(BP$1,2)),Holidays!$J$3:$J$937),"")))),"")/(NETWORKDAYS($T53,$U53,Holidays!$J$3:$J$937)),0))</f>
        <v>0</v>
      </c>
      <c r="BQ53" s="87">
        <f>IF($Q53="","",IFERROR(IF(OR(AND($T53&gt;=DATEVALUE("10/1/20"&amp;RIGHT(BP$1,2)),$T53&lt;=DATEVALUE("9/30/20"&amp;RIGHT(BQ$1,2))),AND($U53&gt;=DATEVALUE("10/1/20"&amp;RIGHT(BP$1,2)),$U53&lt;=DATEVALUE("9/30/20"&amp;RIGHT(BQ$1,2))),AND($T53&lt;=DATEVALUE("10/1/20"&amp;RIGHT(BP$1,2)),$U53&gt;=DATEVALUE("9/30/20"&amp;RIGHT(BQ$1,2)))),
IF(AND($T53&gt;=DATEVALUE("10/1/20"&amp;RIGHT(BP$1,2)),$U53&lt;=DATEVALUE("9/30/20"&amp;RIGHT(BQ$1,2))),NETWORKDAYS($T53,$U53,Holidays!$J$3:$J$937),
IF(AND($T53&lt;DATEVALUE("10/1/20"&amp;RIGHT(BP$1,2)),$U53&lt;=DATEVALUE("9/30/20"&amp;RIGHT(BQ$1,2))),NETWORKDAYS(DATEVALUE("10/1/20"&amp;RIGHT(BP$1,2)),$U53,Holidays!$J$3:$J$937),
IF($T53&lt;DATEVALUE("10/1/20"&amp;RIGHT(BP$1,2)),NETWORKDAYS(DATEVALUE("10/1/20"&amp;RIGHT(BP$1,2)),DATEVALUE("9/30/20"&amp;RIGHT(BQ$1,2)),Holidays!$J$3:$J$937),
IF($T53&gt;=DATEVALUE("10/1/20"&amp;RIGHT(BP$1,2)),NETWORKDAYS($T53,DATEVALUE("9/30/20"&amp;RIGHT(BQ$1,2)),Holidays!$J$3:$J$937),"")))),"")/(NETWORKDAYS($T53,$U53,Holidays!$J$3:$J$937)),0))</f>
        <v>0</v>
      </c>
      <c r="BR53" s="87">
        <f>IF($Q53="","",IFERROR(IF(OR(AND($T53&gt;=DATEVALUE("10/1/20"&amp;RIGHT(BQ$1,2)),$T53&lt;=DATEVALUE("9/30/20"&amp;RIGHT(BR$1,2))),AND($U53&gt;=DATEVALUE("10/1/20"&amp;RIGHT(BQ$1,2)),$U53&lt;=DATEVALUE("9/30/20"&amp;RIGHT(BR$1,2))),AND($T53&lt;=DATEVALUE("10/1/20"&amp;RIGHT(BQ$1,2)),$U53&gt;=DATEVALUE("9/30/20"&amp;RIGHT(BR$1,2)))),
IF(AND($T53&gt;=DATEVALUE("10/1/20"&amp;RIGHT(BQ$1,2)),$U53&lt;=DATEVALUE("9/30/20"&amp;RIGHT(BR$1,2))),NETWORKDAYS($T53,$U53,Holidays!$J$3:$J$937),
IF(AND($T53&lt;DATEVALUE("10/1/20"&amp;RIGHT(BQ$1,2)),$U53&lt;=DATEVALUE("9/30/20"&amp;RIGHT(BR$1,2))),NETWORKDAYS(DATEVALUE("10/1/20"&amp;RIGHT(BQ$1,2)),$U53,Holidays!$J$3:$J$937),
IF($T53&lt;DATEVALUE("10/1/20"&amp;RIGHT(BQ$1,2)),NETWORKDAYS(DATEVALUE("10/1/20"&amp;RIGHT(BQ$1,2)),DATEVALUE("9/30/20"&amp;RIGHT(BR$1,2)),Holidays!$J$3:$J$937),
IF($T53&gt;=DATEVALUE("10/1/20"&amp;RIGHT(BQ$1,2)),NETWORKDAYS($T53,DATEVALUE("9/30/20"&amp;RIGHT(BR$1,2)),Holidays!$J$3:$J$937),"")))),"")/(NETWORKDAYS($T53,$U53,Holidays!$J$3:$J$937)),0))</f>
        <v>0</v>
      </c>
      <c r="BS53" s="87">
        <f>IF($Q53="","",IFERROR(IF(OR(AND($T53&gt;=DATEVALUE("10/1/20"&amp;RIGHT(BR$1,2)),$T53&lt;=DATEVALUE("9/30/20"&amp;RIGHT(BS$1,2))),AND($U53&gt;=DATEVALUE("10/1/20"&amp;RIGHT(BR$1,2)),$U53&lt;=DATEVALUE("9/30/20"&amp;RIGHT(BS$1,2))),AND($T53&lt;=DATEVALUE("10/1/20"&amp;RIGHT(BR$1,2)),$U53&gt;=DATEVALUE("9/30/20"&amp;RIGHT(BS$1,2)))),
IF(AND($T53&gt;=DATEVALUE("10/1/20"&amp;RIGHT(BR$1,2)),$U53&lt;=DATEVALUE("9/30/20"&amp;RIGHT(BS$1,2))),NETWORKDAYS($T53,$U53,Holidays!$J$3:$J$937),
IF(AND($T53&lt;DATEVALUE("10/1/20"&amp;RIGHT(BR$1,2)),$U53&lt;=DATEVALUE("9/30/20"&amp;RIGHT(BS$1,2))),NETWORKDAYS(DATEVALUE("10/1/20"&amp;RIGHT(BR$1,2)),$U53,Holidays!$J$3:$J$937),
IF($T53&lt;DATEVALUE("10/1/20"&amp;RIGHT(BR$1,2)),NETWORKDAYS(DATEVALUE("10/1/20"&amp;RIGHT(BR$1,2)),DATEVALUE("9/30/20"&amp;RIGHT(BS$1,2)),Holidays!$J$3:$J$937),
IF($T53&gt;=DATEVALUE("10/1/20"&amp;RIGHT(BR$1,2)),NETWORKDAYS($T53,DATEVALUE("9/30/20"&amp;RIGHT(BS$1,2)),Holidays!$J$3:$J$937),"")))),"")/(NETWORKDAYS($T53,$U53,Holidays!$J$3:$J$937)),0))</f>
        <v>1</v>
      </c>
      <c r="BT53" s="87">
        <f>IF($Q53="","",IFERROR(IF(OR(AND($T53&gt;=DATEVALUE("10/1/20"&amp;RIGHT(BS$1,2)),$T53&lt;=DATEVALUE("9/30/20"&amp;RIGHT(BT$1,2))),AND($U53&gt;=DATEVALUE("10/1/20"&amp;RIGHT(BS$1,2)),$U53&lt;=DATEVALUE("9/30/20"&amp;RIGHT(BT$1,2))),AND($T53&lt;=DATEVALUE("10/1/20"&amp;RIGHT(BS$1,2)),$U53&gt;=DATEVALUE("9/30/20"&amp;RIGHT(BT$1,2)))),
IF(AND($T53&gt;=DATEVALUE("10/1/20"&amp;RIGHT(BS$1,2)),$U53&lt;=DATEVALUE("9/30/20"&amp;RIGHT(BT$1,2))),NETWORKDAYS($T53,$U53,Holidays!$J$3:$J$937),
IF(AND($T53&lt;DATEVALUE("10/1/20"&amp;RIGHT(BS$1,2)),$U53&lt;=DATEVALUE("9/30/20"&amp;RIGHT(BT$1,2))),NETWORKDAYS(DATEVALUE("10/1/20"&amp;RIGHT(BS$1,2)),$U53,Holidays!$J$3:$J$937),
IF($T53&lt;DATEVALUE("10/1/20"&amp;RIGHT(BS$1,2)),NETWORKDAYS(DATEVALUE("10/1/20"&amp;RIGHT(BS$1,2)),DATEVALUE("9/30/20"&amp;RIGHT(BT$1,2)),Holidays!$J$3:$J$937),
IF($T53&gt;=DATEVALUE("10/1/20"&amp;RIGHT(BS$1,2)),NETWORKDAYS($T53,DATEVALUE("9/30/20"&amp;RIGHT(BT$1,2)),Holidays!$J$3:$J$937),"")))),"")/(NETWORKDAYS($T53,$U53,Holidays!$J$3:$J$937)),0))</f>
        <v>0</v>
      </c>
      <c r="BU53" s="87">
        <f>IF($Q53="","",IFERROR(IF(OR(AND($T53&gt;=DATEVALUE("10/1/20"&amp;RIGHT(BT$1,2)),$T53&lt;=DATEVALUE("9/30/20"&amp;RIGHT(BU$1,2))),AND($U53&gt;=DATEVALUE("10/1/20"&amp;RIGHT(BT$1,2)),$U53&lt;=DATEVALUE("9/30/20"&amp;RIGHT(BU$1,2))),AND($T53&lt;=DATEVALUE("10/1/20"&amp;RIGHT(BT$1,2)),$U53&gt;=DATEVALUE("9/30/20"&amp;RIGHT(BU$1,2)))),
IF(AND($T53&gt;=DATEVALUE("10/1/20"&amp;RIGHT(BT$1,2)),$U53&lt;=DATEVALUE("9/30/20"&amp;RIGHT(BU$1,2))),NETWORKDAYS($T53,$U53,Holidays!$J$3:$J$937),
IF(AND($T53&lt;DATEVALUE("10/1/20"&amp;RIGHT(BT$1,2)),$U53&lt;=DATEVALUE("9/30/20"&amp;RIGHT(BU$1,2))),NETWORKDAYS(DATEVALUE("10/1/20"&amp;RIGHT(BT$1,2)),$U53,Holidays!$J$3:$J$937),
IF($T53&lt;DATEVALUE("10/1/20"&amp;RIGHT(BT$1,2)),NETWORKDAYS(DATEVALUE("10/1/20"&amp;RIGHT(BT$1,2)),DATEVALUE("9/30/20"&amp;RIGHT(BU$1,2)),Holidays!$J$3:$J$937),
IF($T53&gt;=DATEVALUE("10/1/20"&amp;RIGHT(BT$1,2)),NETWORKDAYS($T53,DATEVALUE("9/30/20"&amp;RIGHT(BU$1,2)),Holidays!$J$3:$J$937),"")))),"")/(NETWORKDAYS($T53,$U53,Holidays!$J$3:$J$937)),0))</f>
        <v>0</v>
      </c>
      <c r="BV53" s="87">
        <f>IF($Q53="","",IFERROR(IF(OR(AND($T53&gt;=DATEVALUE("10/1/20"&amp;RIGHT(BU$1,2)),$T53&lt;=DATEVALUE("9/30/20"&amp;RIGHT(BV$1,2))),AND($U53&gt;=DATEVALUE("10/1/20"&amp;RIGHT(BU$1,2)),$U53&lt;=DATEVALUE("9/30/20"&amp;RIGHT(BV$1,2))),AND($T53&lt;=DATEVALUE("10/1/20"&amp;RIGHT(BU$1,2)),$U53&gt;=DATEVALUE("9/30/20"&amp;RIGHT(BV$1,2)))),
IF(AND($T53&gt;=DATEVALUE("10/1/20"&amp;RIGHT(BU$1,2)),$U53&lt;=DATEVALUE("9/30/20"&amp;RIGHT(BV$1,2))),NETWORKDAYS($T53,$U53,Holidays!$J$3:$J$937),
IF(AND($T53&lt;DATEVALUE("10/1/20"&amp;RIGHT(BU$1,2)),$U53&lt;=DATEVALUE("9/30/20"&amp;RIGHT(BV$1,2))),NETWORKDAYS(DATEVALUE("10/1/20"&amp;RIGHT(BU$1,2)),$U53,Holidays!$J$3:$J$937),
IF($T53&lt;DATEVALUE("10/1/20"&amp;RIGHT(BU$1,2)),NETWORKDAYS(DATEVALUE("10/1/20"&amp;RIGHT(BU$1,2)),DATEVALUE("9/30/20"&amp;RIGHT(BV$1,2)),Holidays!$J$3:$J$937),
IF($T53&gt;=DATEVALUE("10/1/20"&amp;RIGHT(BU$1,2)),NETWORKDAYS($T53,DATEVALUE("9/30/20"&amp;RIGHT(BV$1,2)),Holidays!$J$3:$J$937),"")))),"")/(NETWORKDAYS($T53,$U53,Holidays!$J$3:$J$937)),0))</f>
        <v>0</v>
      </c>
      <c r="BW53" s="87">
        <f>IF($Q53="","",IFERROR(IF(OR(AND($T53&gt;=DATEVALUE("10/1/20"&amp;RIGHT(BV$1,2)),$T53&lt;=DATEVALUE("9/30/20"&amp;RIGHT(BW$1,2))),AND($U53&gt;=DATEVALUE("10/1/20"&amp;RIGHT(BV$1,2)),$U53&lt;=DATEVALUE("9/30/20"&amp;RIGHT(BW$1,2))),AND($T53&lt;=DATEVALUE("10/1/20"&amp;RIGHT(BV$1,2)),$U53&gt;=DATEVALUE("9/30/20"&amp;RIGHT(BW$1,2)))),
IF(AND($T53&gt;=DATEVALUE("10/1/20"&amp;RIGHT(BV$1,2)),$U53&lt;=DATEVALUE("9/30/20"&amp;RIGHT(BW$1,2))),NETWORKDAYS($T53,$U53,Holidays!$J$3:$J$937),
IF(AND($T53&lt;DATEVALUE("10/1/20"&amp;RIGHT(BV$1,2)),$U53&lt;=DATEVALUE("9/30/20"&amp;RIGHT(BW$1,2))),NETWORKDAYS(DATEVALUE("10/1/20"&amp;RIGHT(BV$1,2)),$U53,Holidays!$J$3:$J$937),
IF($T53&lt;DATEVALUE("10/1/20"&amp;RIGHT(BV$1,2)),NETWORKDAYS(DATEVALUE("10/1/20"&amp;RIGHT(BV$1,2)),DATEVALUE("9/30/20"&amp;RIGHT(BW$1,2)),Holidays!$J$3:$J$937),
IF($T53&gt;=DATEVALUE("10/1/20"&amp;RIGHT(BV$1,2)),NETWORKDAYS($T53,DATEVALUE("9/30/20"&amp;RIGHT(BW$1,2)),Holidays!$J$3:$J$937),"")))),"")/(NETWORKDAYS($T53,$U53,Holidays!$J$3:$J$937)),0))</f>
        <v>0</v>
      </c>
      <c r="BX53" s="87">
        <f>IF($Q53="","",IFERROR(IF(OR(AND($T53&gt;=DATEVALUE("10/1/20"&amp;RIGHT(BW$1,2)),$T53&lt;=DATEVALUE("9/30/20"&amp;RIGHT(BX$1,2))),AND($U53&gt;=DATEVALUE("10/1/20"&amp;RIGHT(BW$1,2)),$U53&lt;=DATEVALUE("9/30/20"&amp;RIGHT(BX$1,2))),AND($T53&lt;=DATEVALUE("10/1/20"&amp;RIGHT(BW$1,2)),$U53&gt;=DATEVALUE("9/30/20"&amp;RIGHT(BX$1,2)))),
IF(AND($T53&gt;=DATEVALUE("10/1/20"&amp;RIGHT(BW$1,2)),$U53&lt;=DATEVALUE("9/30/20"&amp;RIGHT(BX$1,2))),NETWORKDAYS($T53,$U53,Holidays!$J$3:$J$937),
IF(AND($T53&lt;DATEVALUE("10/1/20"&amp;RIGHT(BW$1,2)),$U53&lt;=DATEVALUE("9/30/20"&amp;RIGHT(BX$1,2))),NETWORKDAYS(DATEVALUE("10/1/20"&amp;RIGHT(BW$1,2)),$U53,Holidays!$J$3:$J$937),
IF($T53&lt;DATEVALUE("10/1/20"&amp;RIGHT(BW$1,2)),NETWORKDAYS(DATEVALUE("10/1/20"&amp;RIGHT(BW$1,2)),DATEVALUE("9/30/20"&amp;RIGHT(BX$1,2)),Holidays!$J$3:$J$937),
IF($T53&gt;=DATEVALUE("10/1/20"&amp;RIGHT(BW$1,2)),NETWORKDAYS($T53,DATEVALUE("9/30/20"&amp;RIGHT(BX$1,2)),Holidays!$J$3:$J$937),"")))),"")/(NETWORKDAYS($T53,$U53,Holidays!$J$3:$J$937)),0))</f>
        <v>0</v>
      </c>
      <c r="BY53" s="87">
        <f>IF($Q53="","",IFERROR(IF(OR(AND($T53&gt;=DATEVALUE("10/1/20"&amp;RIGHT(BX$1,2)),$T53&lt;=DATEVALUE("9/30/20"&amp;RIGHT(BY$1,2))),AND($U53&gt;=DATEVALUE("10/1/20"&amp;RIGHT(BX$1,2)),$U53&lt;=DATEVALUE("9/30/20"&amp;RIGHT(BY$1,2))),AND($T53&lt;=DATEVALUE("10/1/20"&amp;RIGHT(BX$1,2)),$U53&gt;=DATEVALUE("9/30/20"&amp;RIGHT(BY$1,2)))),
IF(AND($T53&gt;=DATEVALUE("10/1/20"&amp;RIGHT(BX$1,2)),$U53&lt;=DATEVALUE("9/30/20"&amp;RIGHT(BY$1,2))),NETWORKDAYS($T53,$U53,Holidays!$J$3:$J$937),
IF(AND($T53&lt;DATEVALUE("10/1/20"&amp;RIGHT(BX$1,2)),$U53&lt;=DATEVALUE("9/30/20"&amp;RIGHT(BY$1,2))),NETWORKDAYS(DATEVALUE("10/1/20"&amp;RIGHT(BX$1,2)),$U53,Holidays!$J$3:$J$937),
IF($T53&lt;DATEVALUE("10/1/20"&amp;RIGHT(BX$1,2)),NETWORKDAYS(DATEVALUE("10/1/20"&amp;RIGHT(BX$1,2)),DATEVALUE("9/30/20"&amp;RIGHT(BY$1,2)),Holidays!$J$3:$J$937),
IF($T53&gt;=DATEVALUE("10/1/20"&amp;RIGHT(BX$1,2)),NETWORKDAYS($T53,DATEVALUE("9/30/20"&amp;RIGHT(BY$1,2)),Holidays!$J$3:$J$937),"")))),"")/(NETWORKDAYS($T53,$U53,Holidays!$J$3:$J$937)),0))</f>
        <v>0</v>
      </c>
      <c r="BZ53" s="87">
        <f>IF($Q53="","",IFERROR(IF(OR(AND($T53&gt;=DATEVALUE("10/1/20"&amp;RIGHT(BY$1,2)),$T53&lt;=DATEVALUE("9/30/20"&amp;RIGHT(BZ$1,2))),AND($U53&gt;=DATEVALUE("10/1/20"&amp;RIGHT(BY$1,2)),$U53&lt;=DATEVALUE("9/30/20"&amp;RIGHT(BZ$1,2))),AND($T53&lt;=DATEVALUE("10/1/20"&amp;RIGHT(BY$1,2)),$U53&gt;=DATEVALUE("9/30/20"&amp;RIGHT(BZ$1,2)))),
IF(AND($T53&gt;=DATEVALUE("10/1/20"&amp;RIGHT(BY$1,2)),$U53&lt;=DATEVALUE("9/30/20"&amp;RIGHT(BZ$1,2))),NETWORKDAYS($T53,$U53,Holidays!$J$3:$J$937),
IF(AND($T53&lt;DATEVALUE("10/1/20"&amp;RIGHT(BY$1,2)),$U53&lt;=DATEVALUE("9/30/20"&amp;RIGHT(BZ$1,2))),NETWORKDAYS(DATEVALUE("10/1/20"&amp;RIGHT(BY$1,2)),$U53,Holidays!$J$3:$J$937),
IF($T53&lt;DATEVALUE("10/1/20"&amp;RIGHT(BY$1,2)),NETWORKDAYS(DATEVALUE("10/1/20"&amp;RIGHT(BY$1,2)),DATEVALUE("9/30/20"&amp;RIGHT(BZ$1,2)),Holidays!$J$3:$J$937),
IF($T53&gt;=DATEVALUE("10/1/20"&amp;RIGHT(BY$1,2)),NETWORKDAYS($T53,DATEVALUE("9/30/20"&amp;RIGHT(BZ$1,2)),Holidays!$J$3:$J$937),"")))),"")/(NETWORKDAYS($T53,$U53,Holidays!$J$3:$J$937)),0))</f>
        <v>0</v>
      </c>
      <c r="CA53" s="87">
        <f>IF($Q53="","",IFERROR(IF(OR(AND($T53&gt;=DATEVALUE("10/1/20"&amp;RIGHT(BZ$1,2)),$T53&lt;=DATEVALUE("9/30/20"&amp;RIGHT(CA$1,2))),AND($U53&gt;=DATEVALUE("10/1/20"&amp;RIGHT(BZ$1,2)),$U53&lt;=DATEVALUE("9/30/20"&amp;RIGHT(CA$1,2))),AND($T53&lt;=DATEVALUE("10/1/20"&amp;RIGHT(BZ$1,2)),$U53&gt;=DATEVALUE("9/30/20"&amp;RIGHT(CA$1,2)))),
IF(AND($T53&gt;=DATEVALUE("10/1/20"&amp;RIGHT(BZ$1,2)),$U53&lt;=DATEVALUE("9/30/20"&amp;RIGHT(CA$1,2))),NETWORKDAYS($T53,$U53,Holidays!$J$3:$J$937),
IF(AND($T53&lt;DATEVALUE("10/1/20"&amp;RIGHT(BZ$1,2)),$U53&lt;=DATEVALUE("9/30/20"&amp;RIGHT(CA$1,2))),NETWORKDAYS(DATEVALUE("10/1/20"&amp;RIGHT(BZ$1,2)),$U53,Holidays!$J$3:$J$937),
IF($T53&lt;DATEVALUE("10/1/20"&amp;RIGHT(BZ$1,2)),NETWORKDAYS(DATEVALUE("10/1/20"&amp;RIGHT(BZ$1,2)),DATEVALUE("9/30/20"&amp;RIGHT(CA$1,2)),Holidays!$J$3:$J$937),
IF($T53&gt;=DATEVALUE("10/1/20"&amp;RIGHT(BZ$1,2)),NETWORKDAYS($T53,DATEVALUE("9/30/20"&amp;RIGHT(CA$1,2)),Holidays!$J$3:$J$937),"")))),"")/(NETWORKDAYS($T53,$U53,Holidays!$J$3:$J$937)),0))</f>
        <v>0</v>
      </c>
      <c r="CB53" s="87">
        <f>IF($Q53="","",IFERROR(IF(OR(AND($T53&gt;=DATEVALUE("10/1/20"&amp;RIGHT(CA$1,2)),$T53&lt;=DATEVALUE("9/30/20"&amp;RIGHT(CB$1,2))),AND($U53&gt;=DATEVALUE("10/1/20"&amp;RIGHT(CA$1,2)),$U53&lt;=DATEVALUE("9/30/20"&amp;RIGHT(CB$1,2))),AND($T53&lt;=DATEVALUE("10/1/20"&amp;RIGHT(CA$1,2)),$U53&gt;=DATEVALUE("9/30/20"&amp;RIGHT(CB$1,2)))),
IF(AND($T53&gt;=DATEVALUE("10/1/20"&amp;RIGHT(CA$1,2)),$U53&lt;=DATEVALUE("9/30/20"&amp;RIGHT(CB$1,2))),NETWORKDAYS($T53,$U53,Holidays!$J$3:$J$937),
IF(AND($T53&lt;DATEVALUE("10/1/20"&amp;RIGHT(CA$1,2)),$U53&lt;=DATEVALUE("9/30/20"&amp;RIGHT(CB$1,2))),NETWORKDAYS(DATEVALUE("10/1/20"&amp;RIGHT(CA$1,2)),$U53,Holidays!$J$3:$J$937),
IF($T53&lt;DATEVALUE("10/1/20"&amp;RIGHT(CA$1,2)),NETWORKDAYS(DATEVALUE("10/1/20"&amp;RIGHT(CA$1,2)),DATEVALUE("9/30/20"&amp;RIGHT(CB$1,2)),Holidays!$J$3:$J$937),
IF($T53&gt;=DATEVALUE("10/1/20"&amp;RIGHT(CA$1,2)),NETWORKDAYS($T53,DATEVALUE("9/30/20"&amp;RIGHT(CB$1,2)),Holidays!$J$3:$J$937),"")))),"")/(NETWORKDAYS($T53,$U53,Holidays!$J$3:$J$937)),0))</f>
        <v>0</v>
      </c>
    </row>
    <row r="54" spans="1:80">
      <c r="A54" s="78" t="s">
        <v>262</v>
      </c>
      <c r="B54" s="79" t="s">
        <v>117</v>
      </c>
      <c r="C54" s="87" t="s">
        <v>198</v>
      </c>
      <c r="D54" s="87" t="s">
        <v>194</v>
      </c>
      <c r="E54" s="87"/>
      <c r="F54" s="87"/>
      <c r="G54" s="87" t="s">
        <v>122</v>
      </c>
      <c r="H54" s="108">
        <v>32</v>
      </c>
      <c r="I54" s="87" t="s">
        <v>157</v>
      </c>
      <c r="J54" s="87" t="s">
        <v>195</v>
      </c>
      <c r="K54" s="108">
        <v>100</v>
      </c>
      <c r="L54" s="82">
        <f t="shared" si="4"/>
        <v>0</v>
      </c>
      <c r="M54" s="110">
        <f t="shared" si="5"/>
        <v>0</v>
      </c>
      <c r="N54" s="110">
        <f>VLOOKUP(I54,$AB$6:$AD$20,3,FALSE)*H54</f>
        <v>3232.32</v>
      </c>
      <c r="O54" s="110">
        <f t="shared" si="6"/>
        <v>3232.32</v>
      </c>
      <c r="P54" s="110">
        <f t="shared" si="0"/>
        <v>0</v>
      </c>
      <c r="Q54" s="108">
        <v>90</v>
      </c>
      <c r="R54" s="130">
        <f t="shared" si="7"/>
        <v>5.8410958904109593</v>
      </c>
      <c r="S54" s="107">
        <v>46199</v>
      </c>
      <c r="T54" s="83">
        <f>IF(NOT(Q54=""),IF(NOT($S54=""),$S54,#REF!),"")</f>
        <v>46199</v>
      </c>
      <c r="U54" s="83">
        <f t="shared" si="8"/>
        <v>46289</v>
      </c>
      <c r="V54" s="83">
        <f t="shared" si="11"/>
        <v>46325</v>
      </c>
      <c r="W54" s="83">
        <f>WORKDAY.INTL(S54, Q54, "0000011", $AH$6:$AH$90)</f>
        <v>46329</v>
      </c>
      <c r="X54" s="84">
        <f t="shared" si="9"/>
        <v>3232.32</v>
      </c>
      <c r="Y54" s="84">
        <f t="shared" si="24"/>
        <v>3893.1301873972607</v>
      </c>
      <c r="AF54" s="87" t="s">
        <v>132</v>
      </c>
      <c r="AG54" s="87" t="s">
        <v>133</v>
      </c>
      <c r="AH54" s="103">
        <v>45658</v>
      </c>
      <c r="AL54" s="87">
        <f t="shared" ca="1" si="1"/>
        <v>0</v>
      </c>
      <c r="AN54" s="87">
        <f t="shared" ca="1" si="25"/>
        <v>0</v>
      </c>
      <c r="AO54" s="87">
        <f t="shared" ca="1" si="25"/>
        <v>0</v>
      </c>
      <c r="AP54" s="87">
        <f t="shared" ca="1" si="25"/>
        <v>0</v>
      </c>
      <c r="AQ54" s="87">
        <f t="shared" ca="1" si="25"/>
        <v>0</v>
      </c>
      <c r="AR54" s="87">
        <f t="shared" ca="1" si="25"/>
        <v>0</v>
      </c>
      <c r="AS54" s="87">
        <f t="shared" ca="1" si="25"/>
        <v>0</v>
      </c>
      <c r="AT54" s="87">
        <f t="shared" ca="1" si="25"/>
        <v>0</v>
      </c>
      <c r="AU54" s="87">
        <f t="shared" ca="1" si="25"/>
        <v>0</v>
      </c>
      <c r="AV54" s="87">
        <f t="shared" ca="1" si="25"/>
        <v>0</v>
      </c>
      <c r="AW54" s="87">
        <f t="shared" ca="1" si="25"/>
        <v>0</v>
      </c>
      <c r="AX54" s="87">
        <f t="shared" ca="1" si="26"/>
        <v>0</v>
      </c>
      <c r="AY54" s="87">
        <f t="shared" ca="1" si="26"/>
        <v>0</v>
      </c>
      <c r="AZ54" s="87">
        <f t="shared" ca="1" si="26"/>
        <v>0</v>
      </c>
      <c r="BA54" s="87">
        <f t="shared" ca="1" si="26"/>
        <v>0</v>
      </c>
      <c r="BB54" s="87">
        <f t="shared" ca="1" si="26"/>
        <v>0</v>
      </c>
      <c r="BC54" s="87">
        <f t="shared" ca="1" si="26"/>
        <v>0</v>
      </c>
      <c r="BD54" s="87">
        <f t="shared" ca="1" si="26"/>
        <v>0</v>
      </c>
      <c r="BE54" s="87">
        <f t="shared" ca="1" si="26"/>
        <v>0</v>
      </c>
      <c r="BF54" s="87">
        <f t="shared" ca="1" si="26"/>
        <v>0</v>
      </c>
      <c r="BG54" s="87">
        <f t="shared" ca="1" si="26"/>
        <v>0</v>
      </c>
      <c r="BI54" s="87">
        <f>IF($Q54="","",IFERROR(IF(OR(AND($T54&gt;=DATEVALUE("10/1/20"&amp;RIGHT(BH$1,2)),$T54&lt;=DATEVALUE("9/30/20"&amp;RIGHT(BI$1,2))),AND($U54&gt;=DATEVALUE("10/1/20"&amp;RIGHT(BH$1,2)),$U54&lt;=DATEVALUE("9/30/20"&amp;RIGHT(BI$1,2))),AND($T54&lt;=DATEVALUE("10/1/20"&amp;RIGHT(BH$1,2)),$U54&gt;=DATEVALUE("9/30/20"&amp;RIGHT(BI$1,2)))),
IF(AND($T54&gt;=DATEVALUE("10/1/20"&amp;RIGHT(BH$1,2)),$U54&lt;=DATEVALUE("9/30/20"&amp;RIGHT(BI$1,2))),NETWORKDAYS($T54,$U54,Holidays!$J$3:$J$937),
IF(AND($T54&lt;DATEVALUE("10/1/20"&amp;RIGHT(BH$1,2)),$U54&lt;=DATEVALUE("9/30/20"&amp;RIGHT(BI$1,2))),NETWORKDAYS(DATEVALUE("10/1/20"&amp;RIGHT(BH$1,2)),$U54,Holidays!$J$3:$J$937),
IF($T54&lt;DATEVALUE("10/1/20"&amp;RIGHT(BH$1,2)),NETWORKDAYS(DATEVALUE("10/1/20"&amp;RIGHT(BH$1,2)),DATEVALUE("9/30/20"&amp;RIGHT(BI$1,2)),Holidays!$J$3:$J$937),
IF($T54&gt;=DATEVALUE("10/1/20"&amp;RIGHT(BH$1,2)),NETWORKDAYS($T54,DATEVALUE("9/30/20"&amp;RIGHT(BI$1,2)),Holidays!$J$3:$J$937),"")))),"")/(NETWORKDAYS($T54,$U54,Holidays!$J$3:$J$937)),0))</f>
        <v>0</v>
      </c>
      <c r="BJ54" s="87">
        <f>IF($Q54="","",IFERROR(IF(OR(AND($T54&gt;=DATEVALUE("10/1/20"&amp;RIGHT(BI$1,2)),$T54&lt;=DATEVALUE("9/30/20"&amp;RIGHT(BJ$1,2))),AND($U54&gt;=DATEVALUE("10/1/20"&amp;RIGHT(BI$1,2)),$U54&lt;=DATEVALUE("9/30/20"&amp;RIGHT(BJ$1,2))),AND($T54&lt;=DATEVALUE("10/1/20"&amp;RIGHT(BI$1,2)),$U54&gt;=DATEVALUE("9/30/20"&amp;RIGHT(BJ$1,2)))),
IF(AND($T54&gt;=DATEVALUE("10/1/20"&amp;RIGHT(BI$1,2)),$U54&lt;=DATEVALUE("9/30/20"&amp;RIGHT(BJ$1,2))),NETWORKDAYS($T54,$U54,Holidays!$J$3:$J$937),
IF(AND($T54&lt;DATEVALUE("10/1/20"&amp;RIGHT(BI$1,2)),$U54&lt;=DATEVALUE("9/30/20"&amp;RIGHT(BJ$1,2))),NETWORKDAYS(DATEVALUE("10/1/20"&amp;RIGHT(BI$1,2)),$U54,Holidays!$J$3:$J$937),
IF($T54&lt;DATEVALUE("10/1/20"&amp;RIGHT(BI$1,2)),NETWORKDAYS(DATEVALUE("10/1/20"&amp;RIGHT(BI$1,2)),DATEVALUE("9/30/20"&amp;RIGHT(BJ$1,2)),Holidays!$J$3:$J$937),
IF($T54&gt;=DATEVALUE("10/1/20"&amp;RIGHT(BI$1,2)),NETWORKDAYS($T54,DATEVALUE("9/30/20"&amp;RIGHT(BJ$1,2)),Holidays!$J$3:$J$937),"")))),"")/(NETWORKDAYS($T54,$U54,Holidays!$J$3:$J$937)),0))</f>
        <v>0</v>
      </c>
      <c r="BK54" s="87">
        <f>IF($Q54="","",IFERROR(IF(OR(AND($T54&gt;=DATEVALUE("10/1/20"&amp;RIGHT(BJ$1,2)),$T54&lt;=DATEVALUE("9/30/20"&amp;RIGHT(BK$1,2))),AND($U54&gt;=DATEVALUE("10/1/20"&amp;RIGHT(BJ$1,2)),$U54&lt;=DATEVALUE("9/30/20"&amp;RIGHT(BK$1,2))),AND($T54&lt;=DATEVALUE("10/1/20"&amp;RIGHT(BJ$1,2)),$U54&gt;=DATEVALUE("9/30/20"&amp;RIGHT(BK$1,2)))),
IF(AND($T54&gt;=DATEVALUE("10/1/20"&amp;RIGHT(BJ$1,2)),$U54&lt;=DATEVALUE("9/30/20"&amp;RIGHT(BK$1,2))),NETWORKDAYS($T54,$U54,Holidays!$J$3:$J$937),
IF(AND($T54&lt;DATEVALUE("10/1/20"&amp;RIGHT(BJ$1,2)),$U54&lt;=DATEVALUE("9/30/20"&amp;RIGHT(BK$1,2))),NETWORKDAYS(DATEVALUE("10/1/20"&amp;RIGHT(BJ$1,2)),$U54,Holidays!$J$3:$J$937),
IF($T54&lt;DATEVALUE("10/1/20"&amp;RIGHT(BJ$1,2)),NETWORKDAYS(DATEVALUE("10/1/20"&amp;RIGHT(BJ$1,2)),DATEVALUE("9/30/20"&amp;RIGHT(BK$1,2)),Holidays!$J$3:$J$937),
IF($T54&gt;=DATEVALUE("10/1/20"&amp;RIGHT(BJ$1,2)),NETWORKDAYS($T54,DATEVALUE("9/30/20"&amp;RIGHT(BK$1,2)),Holidays!$J$3:$J$937),"")))),"")/(NETWORKDAYS($T54,$U54,Holidays!$J$3:$J$937)),0))</f>
        <v>0</v>
      </c>
      <c r="BL54" s="87">
        <f>IF($Q54="","",IFERROR(IF(OR(AND($T54&gt;=DATEVALUE("10/1/20"&amp;RIGHT(BK$1,2)),$T54&lt;=DATEVALUE("9/30/20"&amp;RIGHT(BL$1,2))),AND($U54&gt;=DATEVALUE("10/1/20"&amp;RIGHT(BK$1,2)),$U54&lt;=DATEVALUE("9/30/20"&amp;RIGHT(BL$1,2))),AND($T54&lt;=DATEVALUE("10/1/20"&amp;RIGHT(BK$1,2)),$U54&gt;=DATEVALUE("9/30/20"&amp;RIGHT(BL$1,2)))),
IF(AND($T54&gt;=DATEVALUE("10/1/20"&amp;RIGHT(BK$1,2)),$U54&lt;=DATEVALUE("9/30/20"&amp;RIGHT(BL$1,2))),NETWORKDAYS($T54,$U54,Holidays!$J$3:$J$937),
IF(AND($T54&lt;DATEVALUE("10/1/20"&amp;RIGHT(BK$1,2)),$U54&lt;=DATEVALUE("9/30/20"&amp;RIGHT(BL$1,2))),NETWORKDAYS(DATEVALUE("10/1/20"&amp;RIGHT(BK$1,2)),$U54,Holidays!$J$3:$J$937),
IF($T54&lt;DATEVALUE("10/1/20"&amp;RIGHT(BK$1,2)),NETWORKDAYS(DATEVALUE("10/1/20"&amp;RIGHT(BK$1,2)),DATEVALUE("9/30/20"&amp;RIGHT(BL$1,2)),Holidays!$J$3:$J$937),
IF($T54&gt;=DATEVALUE("10/1/20"&amp;RIGHT(BK$1,2)),NETWORKDAYS($T54,DATEVALUE("9/30/20"&amp;RIGHT(BL$1,2)),Holidays!$J$3:$J$937),"")))),"")/(NETWORKDAYS($T54,$U54,Holidays!$J$3:$J$937)),0))</f>
        <v>0</v>
      </c>
      <c r="BM54" s="87">
        <f>IF($Q54="","",IFERROR(IF(OR(AND($T54&gt;=DATEVALUE("10/1/20"&amp;RIGHT(BL$1,2)),$T54&lt;=DATEVALUE("9/30/20"&amp;RIGHT(BM$1,2))),AND($U54&gt;=DATEVALUE("10/1/20"&amp;RIGHT(BL$1,2)),$U54&lt;=DATEVALUE("9/30/20"&amp;RIGHT(BM$1,2))),AND($T54&lt;=DATEVALUE("10/1/20"&amp;RIGHT(BL$1,2)),$U54&gt;=DATEVALUE("9/30/20"&amp;RIGHT(BM$1,2)))),
IF(AND($T54&gt;=DATEVALUE("10/1/20"&amp;RIGHT(BL$1,2)),$U54&lt;=DATEVALUE("9/30/20"&amp;RIGHT(BM$1,2))),NETWORKDAYS($T54,$U54,Holidays!$J$3:$J$937),
IF(AND($T54&lt;DATEVALUE("10/1/20"&amp;RIGHT(BL$1,2)),$U54&lt;=DATEVALUE("9/30/20"&amp;RIGHT(BM$1,2))),NETWORKDAYS(DATEVALUE("10/1/20"&amp;RIGHT(BL$1,2)),$U54,Holidays!$J$3:$J$937),
IF($T54&lt;DATEVALUE("10/1/20"&amp;RIGHT(BL$1,2)),NETWORKDAYS(DATEVALUE("10/1/20"&amp;RIGHT(BL$1,2)),DATEVALUE("9/30/20"&amp;RIGHT(BM$1,2)),Holidays!$J$3:$J$937),
IF($T54&gt;=DATEVALUE("10/1/20"&amp;RIGHT(BL$1,2)),NETWORKDAYS($T54,DATEVALUE("9/30/20"&amp;RIGHT(BM$1,2)),Holidays!$J$3:$J$937),"")))),"")/(NETWORKDAYS($T54,$U54,Holidays!$J$3:$J$937)),0))</f>
        <v>0</v>
      </c>
      <c r="BN54" s="87">
        <f>IF($Q54="","",IFERROR(IF(OR(AND($T54&gt;=DATEVALUE("10/1/20"&amp;RIGHT(BM$1,2)),$T54&lt;=DATEVALUE("9/30/20"&amp;RIGHT(BN$1,2))),AND($U54&gt;=DATEVALUE("10/1/20"&amp;RIGHT(BM$1,2)),$U54&lt;=DATEVALUE("9/30/20"&amp;RIGHT(BN$1,2))),AND($T54&lt;=DATEVALUE("10/1/20"&amp;RIGHT(BM$1,2)),$U54&gt;=DATEVALUE("9/30/20"&amp;RIGHT(BN$1,2)))),
IF(AND($T54&gt;=DATEVALUE("10/1/20"&amp;RIGHT(BM$1,2)),$U54&lt;=DATEVALUE("9/30/20"&amp;RIGHT(BN$1,2))),NETWORKDAYS($T54,$U54,Holidays!$J$3:$J$937),
IF(AND($T54&lt;DATEVALUE("10/1/20"&amp;RIGHT(BM$1,2)),$U54&lt;=DATEVALUE("9/30/20"&amp;RIGHT(BN$1,2))),NETWORKDAYS(DATEVALUE("10/1/20"&amp;RIGHT(BM$1,2)),$U54,Holidays!$J$3:$J$937),
IF($T54&lt;DATEVALUE("10/1/20"&amp;RIGHT(BM$1,2)),NETWORKDAYS(DATEVALUE("10/1/20"&amp;RIGHT(BM$1,2)),DATEVALUE("9/30/20"&amp;RIGHT(BN$1,2)),Holidays!$J$3:$J$937),
IF($T54&gt;=DATEVALUE("10/1/20"&amp;RIGHT(BM$1,2)),NETWORKDAYS($T54,DATEVALUE("9/30/20"&amp;RIGHT(BN$1,2)),Holidays!$J$3:$J$937),"")))),"")/(NETWORKDAYS($T54,$U54,Holidays!$J$3:$J$937)),0))</f>
        <v>0</v>
      </c>
      <c r="BO54" s="87">
        <f>IF($Q54="","",IFERROR(IF(OR(AND($T54&gt;=DATEVALUE("10/1/20"&amp;RIGHT(BN$1,2)),$T54&lt;=DATEVALUE("9/30/20"&amp;RIGHT(BO$1,2))),AND($U54&gt;=DATEVALUE("10/1/20"&amp;RIGHT(BN$1,2)),$U54&lt;=DATEVALUE("9/30/20"&amp;RIGHT(BO$1,2))),AND($T54&lt;=DATEVALUE("10/1/20"&amp;RIGHT(BN$1,2)),$U54&gt;=DATEVALUE("9/30/20"&amp;RIGHT(BO$1,2)))),
IF(AND($T54&gt;=DATEVALUE("10/1/20"&amp;RIGHT(BN$1,2)),$U54&lt;=DATEVALUE("9/30/20"&amp;RIGHT(BO$1,2))),NETWORKDAYS($T54,$U54,Holidays!$J$3:$J$937),
IF(AND($T54&lt;DATEVALUE("10/1/20"&amp;RIGHT(BN$1,2)),$U54&lt;=DATEVALUE("9/30/20"&amp;RIGHT(BO$1,2))),NETWORKDAYS(DATEVALUE("10/1/20"&amp;RIGHT(BN$1,2)),$U54,Holidays!$J$3:$J$937),
IF($T54&lt;DATEVALUE("10/1/20"&amp;RIGHT(BN$1,2)),NETWORKDAYS(DATEVALUE("10/1/20"&amp;RIGHT(BN$1,2)),DATEVALUE("9/30/20"&amp;RIGHT(BO$1,2)),Holidays!$J$3:$J$937),
IF($T54&gt;=DATEVALUE("10/1/20"&amp;RIGHT(BN$1,2)),NETWORKDAYS($T54,DATEVALUE("9/30/20"&amp;RIGHT(BO$1,2)),Holidays!$J$3:$J$937),"")))),"")/(NETWORKDAYS($T54,$U54,Holidays!$J$3:$J$937)),0))</f>
        <v>0</v>
      </c>
      <c r="BP54" s="87">
        <f>IF($Q54="","",IFERROR(IF(OR(AND($T54&gt;=DATEVALUE("10/1/20"&amp;RIGHT(BO$1,2)),$T54&lt;=DATEVALUE("9/30/20"&amp;RIGHT(BP$1,2))),AND($U54&gt;=DATEVALUE("10/1/20"&amp;RIGHT(BO$1,2)),$U54&lt;=DATEVALUE("9/30/20"&amp;RIGHT(BP$1,2))),AND($T54&lt;=DATEVALUE("10/1/20"&amp;RIGHT(BO$1,2)),$U54&gt;=DATEVALUE("9/30/20"&amp;RIGHT(BP$1,2)))),
IF(AND($T54&gt;=DATEVALUE("10/1/20"&amp;RIGHT(BO$1,2)),$U54&lt;=DATEVALUE("9/30/20"&amp;RIGHT(BP$1,2))),NETWORKDAYS($T54,$U54,Holidays!$J$3:$J$937),
IF(AND($T54&lt;DATEVALUE("10/1/20"&amp;RIGHT(BO$1,2)),$U54&lt;=DATEVALUE("9/30/20"&amp;RIGHT(BP$1,2))),NETWORKDAYS(DATEVALUE("10/1/20"&amp;RIGHT(BO$1,2)),$U54,Holidays!$J$3:$J$937),
IF($T54&lt;DATEVALUE("10/1/20"&amp;RIGHT(BO$1,2)),NETWORKDAYS(DATEVALUE("10/1/20"&amp;RIGHT(BO$1,2)),DATEVALUE("9/30/20"&amp;RIGHT(BP$1,2)),Holidays!$J$3:$J$937),
IF($T54&gt;=DATEVALUE("10/1/20"&amp;RIGHT(BO$1,2)),NETWORKDAYS($T54,DATEVALUE("9/30/20"&amp;RIGHT(BP$1,2)),Holidays!$J$3:$J$937),"")))),"")/(NETWORKDAYS($T54,$U54,Holidays!$J$3:$J$937)),0))</f>
        <v>0</v>
      </c>
      <c r="BQ54" s="87">
        <f>IF($Q54="","",IFERROR(IF(OR(AND($T54&gt;=DATEVALUE("10/1/20"&amp;RIGHT(BP$1,2)),$T54&lt;=DATEVALUE("9/30/20"&amp;RIGHT(BQ$1,2))),AND($U54&gt;=DATEVALUE("10/1/20"&amp;RIGHT(BP$1,2)),$U54&lt;=DATEVALUE("9/30/20"&amp;RIGHT(BQ$1,2))),AND($T54&lt;=DATEVALUE("10/1/20"&amp;RIGHT(BP$1,2)),$U54&gt;=DATEVALUE("9/30/20"&amp;RIGHT(BQ$1,2)))),
IF(AND($T54&gt;=DATEVALUE("10/1/20"&amp;RIGHT(BP$1,2)),$U54&lt;=DATEVALUE("9/30/20"&amp;RIGHT(BQ$1,2))),NETWORKDAYS($T54,$U54,Holidays!$J$3:$J$937),
IF(AND($T54&lt;DATEVALUE("10/1/20"&amp;RIGHT(BP$1,2)),$U54&lt;=DATEVALUE("9/30/20"&amp;RIGHT(BQ$1,2))),NETWORKDAYS(DATEVALUE("10/1/20"&amp;RIGHT(BP$1,2)),$U54,Holidays!$J$3:$J$937),
IF($T54&lt;DATEVALUE("10/1/20"&amp;RIGHT(BP$1,2)),NETWORKDAYS(DATEVALUE("10/1/20"&amp;RIGHT(BP$1,2)),DATEVALUE("9/30/20"&amp;RIGHT(BQ$1,2)),Holidays!$J$3:$J$937),
IF($T54&gt;=DATEVALUE("10/1/20"&amp;RIGHT(BP$1,2)),NETWORKDAYS($T54,DATEVALUE("9/30/20"&amp;RIGHT(BQ$1,2)),Holidays!$J$3:$J$937),"")))),"")/(NETWORKDAYS($T54,$U54,Holidays!$J$3:$J$937)),0))</f>
        <v>0</v>
      </c>
      <c r="BR54" s="87">
        <f>IF($Q54="","",IFERROR(IF(OR(AND($T54&gt;=DATEVALUE("10/1/20"&amp;RIGHT(BQ$1,2)),$T54&lt;=DATEVALUE("9/30/20"&amp;RIGHT(BR$1,2))),AND($U54&gt;=DATEVALUE("10/1/20"&amp;RIGHT(BQ$1,2)),$U54&lt;=DATEVALUE("9/30/20"&amp;RIGHT(BR$1,2))),AND($T54&lt;=DATEVALUE("10/1/20"&amp;RIGHT(BQ$1,2)),$U54&gt;=DATEVALUE("9/30/20"&amp;RIGHT(BR$1,2)))),
IF(AND($T54&gt;=DATEVALUE("10/1/20"&amp;RIGHT(BQ$1,2)),$U54&lt;=DATEVALUE("9/30/20"&amp;RIGHT(BR$1,2))),NETWORKDAYS($T54,$U54,Holidays!$J$3:$J$937),
IF(AND($T54&lt;DATEVALUE("10/1/20"&amp;RIGHT(BQ$1,2)),$U54&lt;=DATEVALUE("9/30/20"&amp;RIGHT(BR$1,2))),NETWORKDAYS(DATEVALUE("10/1/20"&amp;RIGHT(BQ$1,2)),$U54,Holidays!$J$3:$J$937),
IF($T54&lt;DATEVALUE("10/1/20"&amp;RIGHT(BQ$1,2)),NETWORKDAYS(DATEVALUE("10/1/20"&amp;RIGHT(BQ$1,2)),DATEVALUE("9/30/20"&amp;RIGHT(BR$1,2)),Holidays!$J$3:$J$937),
IF($T54&gt;=DATEVALUE("10/1/20"&amp;RIGHT(BQ$1,2)),NETWORKDAYS($T54,DATEVALUE("9/30/20"&amp;RIGHT(BR$1,2)),Holidays!$J$3:$J$937),"")))),"")/(NETWORKDAYS($T54,$U54,Holidays!$J$3:$J$937)),0))</f>
        <v>0</v>
      </c>
      <c r="BS54" s="87">
        <f>IF($Q54="","",IFERROR(IF(OR(AND($T54&gt;=DATEVALUE("10/1/20"&amp;RIGHT(BR$1,2)),$T54&lt;=DATEVALUE("9/30/20"&amp;RIGHT(BS$1,2))),AND($U54&gt;=DATEVALUE("10/1/20"&amp;RIGHT(BR$1,2)),$U54&lt;=DATEVALUE("9/30/20"&amp;RIGHT(BS$1,2))),AND($T54&lt;=DATEVALUE("10/1/20"&amp;RIGHT(BR$1,2)),$U54&gt;=DATEVALUE("9/30/20"&amp;RIGHT(BS$1,2)))),
IF(AND($T54&gt;=DATEVALUE("10/1/20"&amp;RIGHT(BR$1,2)),$U54&lt;=DATEVALUE("9/30/20"&amp;RIGHT(BS$1,2))),NETWORKDAYS($T54,$U54,Holidays!$J$3:$J$937),
IF(AND($T54&lt;DATEVALUE("10/1/20"&amp;RIGHT(BR$1,2)),$U54&lt;=DATEVALUE("9/30/20"&amp;RIGHT(BS$1,2))),NETWORKDAYS(DATEVALUE("10/1/20"&amp;RIGHT(BR$1,2)),$U54,Holidays!$J$3:$J$937),
IF($T54&lt;DATEVALUE("10/1/20"&amp;RIGHT(BR$1,2)),NETWORKDAYS(DATEVALUE("10/1/20"&amp;RIGHT(BR$1,2)),DATEVALUE("9/30/20"&amp;RIGHT(BS$1,2)),Holidays!$J$3:$J$937),
IF($T54&gt;=DATEVALUE("10/1/20"&amp;RIGHT(BR$1,2)),NETWORKDAYS($T54,DATEVALUE("9/30/20"&amp;RIGHT(BS$1,2)),Holidays!$J$3:$J$937),"")))),"")/(NETWORKDAYS($T54,$U54,Holidays!$J$3:$J$937)),0))</f>
        <v>1</v>
      </c>
      <c r="BT54" s="87">
        <f>IF($Q54="","",IFERROR(IF(OR(AND($T54&gt;=DATEVALUE("10/1/20"&amp;RIGHT(BS$1,2)),$T54&lt;=DATEVALUE("9/30/20"&amp;RIGHT(BT$1,2))),AND($U54&gt;=DATEVALUE("10/1/20"&amp;RIGHT(BS$1,2)),$U54&lt;=DATEVALUE("9/30/20"&amp;RIGHT(BT$1,2))),AND($T54&lt;=DATEVALUE("10/1/20"&amp;RIGHT(BS$1,2)),$U54&gt;=DATEVALUE("9/30/20"&amp;RIGHT(BT$1,2)))),
IF(AND($T54&gt;=DATEVALUE("10/1/20"&amp;RIGHT(BS$1,2)),$U54&lt;=DATEVALUE("9/30/20"&amp;RIGHT(BT$1,2))),NETWORKDAYS($T54,$U54,Holidays!$J$3:$J$937),
IF(AND($T54&lt;DATEVALUE("10/1/20"&amp;RIGHT(BS$1,2)),$U54&lt;=DATEVALUE("9/30/20"&amp;RIGHT(BT$1,2))),NETWORKDAYS(DATEVALUE("10/1/20"&amp;RIGHT(BS$1,2)),$U54,Holidays!$J$3:$J$937),
IF($T54&lt;DATEVALUE("10/1/20"&amp;RIGHT(BS$1,2)),NETWORKDAYS(DATEVALUE("10/1/20"&amp;RIGHT(BS$1,2)),DATEVALUE("9/30/20"&amp;RIGHT(BT$1,2)),Holidays!$J$3:$J$937),
IF($T54&gt;=DATEVALUE("10/1/20"&amp;RIGHT(BS$1,2)),NETWORKDAYS($T54,DATEVALUE("9/30/20"&amp;RIGHT(BT$1,2)),Holidays!$J$3:$J$937),"")))),"")/(NETWORKDAYS($T54,$U54,Holidays!$J$3:$J$937)),0))</f>
        <v>0</v>
      </c>
      <c r="BU54" s="87">
        <f>IF($Q54="","",IFERROR(IF(OR(AND($T54&gt;=DATEVALUE("10/1/20"&amp;RIGHT(BT$1,2)),$T54&lt;=DATEVALUE("9/30/20"&amp;RIGHT(BU$1,2))),AND($U54&gt;=DATEVALUE("10/1/20"&amp;RIGHT(BT$1,2)),$U54&lt;=DATEVALUE("9/30/20"&amp;RIGHT(BU$1,2))),AND($T54&lt;=DATEVALUE("10/1/20"&amp;RIGHT(BT$1,2)),$U54&gt;=DATEVALUE("9/30/20"&amp;RIGHT(BU$1,2)))),
IF(AND($T54&gt;=DATEVALUE("10/1/20"&amp;RIGHT(BT$1,2)),$U54&lt;=DATEVALUE("9/30/20"&amp;RIGHT(BU$1,2))),NETWORKDAYS($T54,$U54,Holidays!$J$3:$J$937),
IF(AND($T54&lt;DATEVALUE("10/1/20"&amp;RIGHT(BT$1,2)),$U54&lt;=DATEVALUE("9/30/20"&amp;RIGHT(BU$1,2))),NETWORKDAYS(DATEVALUE("10/1/20"&amp;RIGHT(BT$1,2)),$U54,Holidays!$J$3:$J$937),
IF($T54&lt;DATEVALUE("10/1/20"&amp;RIGHT(BT$1,2)),NETWORKDAYS(DATEVALUE("10/1/20"&amp;RIGHT(BT$1,2)),DATEVALUE("9/30/20"&amp;RIGHT(BU$1,2)),Holidays!$J$3:$J$937),
IF($T54&gt;=DATEVALUE("10/1/20"&amp;RIGHT(BT$1,2)),NETWORKDAYS($T54,DATEVALUE("9/30/20"&amp;RIGHT(BU$1,2)),Holidays!$J$3:$J$937),"")))),"")/(NETWORKDAYS($T54,$U54,Holidays!$J$3:$J$937)),0))</f>
        <v>0</v>
      </c>
      <c r="BV54" s="87">
        <f>IF($Q54="","",IFERROR(IF(OR(AND($T54&gt;=DATEVALUE("10/1/20"&amp;RIGHT(BU$1,2)),$T54&lt;=DATEVALUE("9/30/20"&amp;RIGHT(BV$1,2))),AND($U54&gt;=DATEVALUE("10/1/20"&amp;RIGHT(BU$1,2)),$U54&lt;=DATEVALUE("9/30/20"&amp;RIGHT(BV$1,2))),AND($T54&lt;=DATEVALUE("10/1/20"&amp;RIGHT(BU$1,2)),$U54&gt;=DATEVALUE("9/30/20"&amp;RIGHT(BV$1,2)))),
IF(AND($T54&gt;=DATEVALUE("10/1/20"&amp;RIGHT(BU$1,2)),$U54&lt;=DATEVALUE("9/30/20"&amp;RIGHT(BV$1,2))),NETWORKDAYS($T54,$U54,Holidays!$J$3:$J$937),
IF(AND($T54&lt;DATEVALUE("10/1/20"&amp;RIGHT(BU$1,2)),$U54&lt;=DATEVALUE("9/30/20"&amp;RIGHT(BV$1,2))),NETWORKDAYS(DATEVALUE("10/1/20"&amp;RIGHT(BU$1,2)),$U54,Holidays!$J$3:$J$937),
IF($T54&lt;DATEVALUE("10/1/20"&amp;RIGHT(BU$1,2)),NETWORKDAYS(DATEVALUE("10/1/20"&amp;RIGHT(BU$1,2)),DATEVALUE("9/30/20"&amp;RIGHT(BV$1,2)),Holidays!$J$3:$J$937),
IF($T54&gt;=DATEVALUE("10/1/20"&amp;RIGHT(BU$1,2)),NETWORKDAYS($T54,DATEVALUE("9/30/20"&amp;RIGHT(BV$1,2)),Holidays!$J$3:$J$937),"")))),"")/(NETWORKDAYS($T54,$U54,Holidays!$J$3:$J$937)),0))</f>
        <v>0</v>
      </c>
      <c r="BW54" s="87">
        <f>IF($Q54="","",IFERROR(IF(OR(AND($T54&gt;=DATEVALUE("10/1/20"&amp;RIGHT(BV$1,2)),$T54&lt;=DATEVALUE("9/30/20"&amp;RIGHT(BW$1,2))),AND($U54&gt;=DATEVALUE("10/1/20"&amp;RIGHT(BV$1,2)),$U54&lt;=DATEVALUE("9/30/20"&amp;RIGHT(BW$1,2))),AND($T54&lt;=DATEVALUE("10/1/20"&amp;RIGHT(BV$1,2)),$U54&gt;=DATEVALUE("9/30/20"&amp;RIGHT(BW$1,2)))),
IF(AND($T54&gt;=DATEVALUE("10/1/20"&amp;RIGHT(BV$1,2)),$U54&lt;=DATEVALUE("9/30/20"&amp;RIGHT(BW$1,2))),NETWORKDAYS($T54,$U54,Holidays!$J$3:$J$937),
IF(AND($T54&lt;DATEVALUE("10/1/20"&amp;RIGHT(BV$1,2)),$U54&lt;=DATEVALUE("9/30/20"&amp;RIGHT(BW$1,2))),NETWORKDAYS(DATEVALUE("10/1/20"&amp;RIGHT(BV$1,2)),$U54,Holidays!$J$3:$J$937),
IF($T54&lt;DATEVALUE("10/1/20"&amp;RIGHT(BV$1,2)),NETWORKDAYS(DATEVALUE("10/1/20"&amp;RIGHT(BV$1,2)),DATEVALUE("9/30/20"&amp;RIGHT(BW$1,2)),Holidays!$J$3:$J$937),
IF($T54&gt;=DATEVALUE("10/1/20"&amp;RIGHT(BV$1,2)),NETWORKDAYS($T54,DATEVALUE("9/30/20"&amp;RIGHT(BW$1,2)),Holidays!$J$3:$J$937),"")))),"")/(NETWORKDAYS($T54,$U54,Holidays!$J$3:$J$937)),0))</f>
        <v>0</v>
      </c>
      <c r="BX54" s="87">
        <f>IF($Q54="","",IFERROR(IF(OR(AND($T54&gt;=DATEVALUE("10/1/20"&amp;RIGHT(BW$1,2)),$T54&lt;=DATEVALUE("9/30/20"&amp;RIGHT(BX$1,2))),AND($U54&gt;=DATEVALUE("10/1/20"&amp;RIGHT(BW$1,2)),$U54&lt;=DATEVALUE("9/30/20"&amp;RIGHT(BX$1,2))),AND($T54&lt;=DATEVALUE("10/1/20"&amp;RIGHT(BW$1,2)),$U54&gt;=DATEVALUE("9/30/20"&amp;RIGHT(BX$1,2)))),
IF(AND($T54&gt;=DATEVALUE("10/1/20"&amp;RIGHT(BW$1,2)),$U54&lt;=DATEVALUE("9/30/20"&amp;RIGHT(BX$1,2))),NETWORKDAYS($T54,$U54,Holidays!$J$3:$J$937),
IF(AND($T54&lt;DATEVALUE("10/1/20"&amp;RIGHT(BW$1,2)),$U54&lt;=DATEVALUE("9/30/20"&amp;RIGHT(BX$1,2))),NETWORKDAYS(DATEVALUE("10/1/20"&amp;RIGHT(BW$1,2)),$U54,Holidays!$J$3:$J$937),
IF($T54&lt;DATEVALUE("10/1/20"&amp;RIGHT(BW$1,2)),NETWORKDAYS(DATEVALUE("10/1/20"&amp;RIGHT(BW$1,2)),DATEVALUE("9/30/20"&amp;RIGHT(BX$1,2)),Holidays!$J$3:$J$937),
IF($T54&gt;=DATEVALUE("10/1/20"&amp;RIGHT(BW$1,2)),NETWORKDAYS($T54,DATEVALUE("9/30/20"&amp;RIGHT(BX$1,2)),Holidays!$J$3:$J$937),"")))),"")/(NETWORKDAYS($T54,$U54,Holidays!$J$3:$J$937)),0))</f>
        <v>0</v>
      </c>
      <c r="BY54" s="87">
        <f>IF($Q54="","",IFERROR(IF(OR(AND($T54&gt;=DATEVALUE("10/1/20"&amp;RIGHT(BX$1,2)),$T54&lt;=DATEVALUE("9/30/20"&amp;RIGHT(BY$1,2))),AND($U54&gt;=DATEVALUE("10/1/20"&amp;RIGHT(BX$1,2)),$U54&lt;=DATEVALUE("9/30/20"&amp;RIGHT(BY$1,2))),AND($T54&lt;=DATEVALUE("10/1/20"&amp;RIGHT(BX$1,2)),$U54&gt;=DATEVALUE("9/30/20"&amp;RIGHT(BY$1,2)))),
IF(AND($T54&gt;=DATEVALUE("10/1/20"&amp;RIGHT(BX$1,2)),$U54&lt;=DATEVALUE("9/30/20"&amp;RIGHT(BY$1,2))),NETWORKDAYS($T54,$U54,Holidays!$J$3:$J$937),
IF(AND($T54&lt;DATEVALUE("10/1/20"&amp;RIGHT(BX$1,2)),$U54&lt;=DATEVALUE("9/30/20"&amp;RIGHT(BY$1,2))),NETWORKDAYS(DATEVALUE("10/1/20"&amp;RIGHT(BX$1,2)),$U54,Holidays!$J$3:$J$937),
IF($T54&lt;DATEVALUE("10/1/20"&amp;RIGHT(BX$1,2)),NETWORKDAYS(DATEVALUE("10/1/20"&amp;RIGHT(BX$1,2)),DATEVALUE("9/30/20"&amp;RIGHT(BY$1,2)),Holidays!$J$3:$J$937),
IF($T54&gt;=DATEVALUE("10/1/20"&amp;RIGHT(BX$1,2)),NETWORKDAYS($T54,DATEVALUE("9/30/20"&amp;RIGHT(BY$1,2)),Holidays!$J$3:$J$937),"")))),"")/(NETWORKDAYS($T54,$U54,Holidays!$J$3:$J$937)),0))</f>
        <v>0</v>
      </c>
      <c r="BZ54" s="87">
        <f>IF($Q54="","",IFERROR(IF(OR(AND($T54&gt;=DATEVALUE("10/1/20"&amp;RIGHT(BY$1,2)),$T54&lt;=DATEVALUE("9/30/20"&amp;RIGHT(BZ$1,2))),AND($U54&gt;=DATEVALUE("10/1/20"&amp;RIGHT(BY$1,2)),$U54&lt;=DATEVALUE("9/30/20"&amp;RIGHT(BZ$1,2))),AND($T54&lt;=DATEVALUE("10/1/20"&amp;RIGHT(BY$1,2)),$U54&gt;=DATEVALUE("9/30/20"&amp;RIGHT(BZ$1,2)))),
IF(AND($T54&gt;=DATEVALUE("10/1/20"&amp;RIGHT(BY$1,2)),$U54&lt;=DATEVALUE("9/30/20"&amp;RIGHT(BZ$1,2))),NETWORKDAYS($T54,$U54,Holidays!$J$3:$J$937),
IF(AND($T54&lt;DATEVALUE("10/1/20"&amp;RIGHT(BY$1,2)),$U54&lt;=DATEVALUE("9/30/20"&amp;RIGHT(BZ$1,2))),NETWORKDAYS(DATEVALUE("10/1/20"&amp;RIGHT(BY$1,2)),$U54,Holidays!$J$3:$J$937),
IF($T54&lt;DATEVALUE("10/1/20"&amp;RIGHT(BY$1,2)),NETWORKDAYS(DATEVALUE("10/1/20"&amp;RIGHT(BY$1,2)),DATEVALUE("9/30/20"&amp;RIGHT(BZ$1,2)),Holidays!$J$3:$J$937),
IF($T54&gt;=DATEVALUE("10/1/20"&amp;RIGHT(BY$1,2)),NETWORKDAYS($T54,DATEVALUE("9/30/20"&amp;RIGHT(BZ$1,2)),Holidays!$J$3:$J$937),"")))),"")/(NETWORKDAYS($T54,$U54,Holidays!$J$3:$J$937)),0))</f>
        <v>0</v>
      </c>
      <c r="CA54" s="87">
        <f>IF($Q54="","",IFERROR(IF(OR(AND($T54&gt;=DATEVALUE("10/1/20"&amp;RIGHT(BZ$1,2)),$T54&lt;=DATEVALUE("9/30/20"&amp;RIGHT(CA$1,2))),AND($U54&gt;=DATEVALUE("10/1/20"&amp;RIGHT(BZ$1,2)),$U54&lt;=DATEVALUE("9/30/20"&amp;RIGHT(CA$1,2))),AND($T54&lt;=DATEVALUE("10/1/20"&amp;RIGHT(BZ$1,2)),$U54&gt;=DATEVALUE("9/30/20"&amp;RIGHT(CA$1,2)))),
IF(AND($T54&gt;=DATEVALUE("10/1/20"&amp;RIGHT(BZ$1,2)),$U54&lt;=DATEVALUE("9/30/20"&amp;RIGHT(CA$1,2))),NETWORKDAYS($T54,$U54,Holidays!$J$3:$J$937),
IF(AND($T54&lt;DATEVALUE("10/1/20"&amp;RIGHT(BZ$1,2)),$U54&lt;=DATEVALUE("9/30/20"&amp;RIGHT(CA$1,2))),NETWORKDAYS(DATEVALUE("10/1/20"&amp;RIGHT(BZ$1,2)),$U54,Holidays!$J$3:$J$937),
IF($T54&lt;DATEVALUE("10/1/20"&amp;RIGHT(BZ$1,2)),NETWORKDAYS(DATEVALUE("10/1/20"&amp;RIGHT(BZ$1,2)),DATEVALUE("9/30/20"&amp;RIGHT(CA$1,2)),Holidays!$J$3:$J$937),
IF($T54&gt;=DATEVALUE("10/1/20"&amp;RIGHT(BZ$1,2)),NETWORKDAYS($T54,DATEVALUE("9/30/20"&amp;RIGHT(CA$1,2)),Holidays!$J$3:$J$937),"")))),"")/(NETWORKDAYS($T54,$U54,Holidays!$J$3:$J$937)),0))</f>
        <v>0</v>
      </c>
      <c r="CB54" s="87">
        <f>IF($Q54="","",IFERROR(IF(OR(AND($T54&gt;=DATEVALUE("10/1/20"&amp;RIGHT(CA$1,2)),$T54&lt;=DATEVALUE("9/30/20"&amp;RIGHT(CB$1,2))),AND($U54&gt;=DATEVALUE("10/1/20"&amp;RIGHT(CA$1,2)),$U54&lt;=DATEVALUE("9/30/20"&amp;RIGHT(CB$1,2))),AND($T54&lt;=DATEVALUE("10/1/20"&amp;RIGHT(CA$1,2)),$U54&gt;=DATEVALUE("9/30/20"&amp;RIGHT(CB$1,2)))),
IF(AND($T54&gt;=DATEVALUE("10/1/20"&amp;RIGHT(CA$1,2)),$U54&lt;=DATEVALUE("9/30/20"&amp;RIGHT(CB$1,2))),NETWORKDAYS($T54,$U54,Holidays!$J$3:$J$937),
IF(AND($T54&lt;DATEVALUE("10/1/20"&amp;RIGHT(CA$1,2)),$U54&lt;=DATEVALUE("9/30/20"&amp;RIGHT(CB$1,2))),NETWORKDAYS(DATEVALUE("10/1/20"&amp;RIGHT(CA$1,2)),$U54,Holidays!$J$3:$J$937),
IF($T54&lt;DATEVALUE("10/1/20"&amp;RIGHT(CA$1,2)),NETWORKDAYS(DATEVALUE("10/1/20"&amp;RIGHT(CA$1,2)),DATEVALUE("9/30/20"&amp;RIGHT(CB$1,2)),Holidays!$J$3:$J$937),
IF($T54&gt;=DATEVALUE("10/1/20"&amp;RIGHT(CA$1,2)),NETWORKDAYS($T54,DATEVALUE("9/30/20"&amp;RIGHT(CB$1,2)),Holidays!$J$3:$J$937),"")))),"")/(NETWORKDAYS($T54,$U54,Holidays!$J$3:$J$937)),0))</f>
        <v>0</v>
      </c>
    </row>
    <row r="55" spans="1:80">
      <c r="A55" s="78" t="s">
        <v>262</v>
      </c>
      <c r="B55" s="79" t="s">
        <v>117</v>
      </c>
      <c r="C55" s="126" t="s">
        <v>199</v>
      </c>
      <c r="H55" s="108"/>
      <c r="I55" s="87"/>
      <c r="J55" s="87"/>
      <c r="K55" s="108"/>
      <c r="L55" s="82"/>
      <c r="M55" s="110"/>
      <c r="N55" s="110"/>
      <c r="O55" s="110"/>
      <c r="P55" s="110"/>
      <c r="Q55" s="108"/>
      <c r="R55" s="130"/>
      <c r="S55" s="107"/>
      <c r="T55" s="83"/>
      <c r="U55" s="83"/>
      <c r="V55" s="83"/>
      <c r="W55" s="83"/>
      <c r="X55" s="84"/>
      <c r="Y55" s="84"/>
    </row>
    <row r="56" spans="1:80">
      <c r="A56" s="78" t="s">
        <v>262</v>
      </c>
      <c r="B56" s="79" t="s">
        <v>117</v>
      </c>
      <c r="C56" s="87" t="s">
        <v>200</v>
      </c>
      <c r="D56" s="87" t="s">
        <v>176</v>
      </c>
      <c r="E56" s="87">
        <v>7680</v>
      </c>
      <c r="F56" s="129">
        <v>10</v>
      </c>
      <c r="G56" s="87" t="s">
        <v>122</v>
      </c>
      <c r="H56" s="108"/>
      <c r="I56" s="87" t="s">
        <v>140</v>
      </c>
      <c r="J56" s="87" t="s">
        <v>195</v>
      </c>
      <c r="K56" s="108">
        <v>100</v>
      </c>
      <c r="L56" s="82">
        <f t="shared" si="4"/>
        <v>0</v>
      </c>
      <c r="M56" s="110">
        <f t="shared" si="5"/>
        <v>76800</v>
      </c>
      <c r="N56" s="110">
        <f>VLOOKUP(I56,$AB$6:$AD$20,3,FALSE)*H56</f>
        <v>0</v>
      </c>
      <c r="O56" s="110">
        <f t="shared" si="6"/>
        <v>76800</v>
      </c>
      <c r="P56" s="110">
        <f t="shared" si="0"/>
        <v>0</v>
      </c>
      <c r="Q56" s="108">
        <v>160</v>
      </c>
      <c r="R56" s="130">
        <f t="shared" si="7"/>
        <v>6.4821917808219176</v>
      </c>
      <c r="S56" s="107">
        <v>46330</v>
      </c>
      <c r="T56" s="83">
        <f>IF(NOT(Q56=""),IF(NOT($S56=""),$S56,#REF!),"")</f>
        <v>46330</v>
      </c>
      <c r="U56" s="83">
        <f t="shared" si="8"/>
        <v>46490</v>
      </c>
      <c r="V56" s="83">
        <f t="shared" si="11"/>
        <v>46554</v>
      </c>
      <c r="W56" s="83">
        <f>WORKDAY.INTL(S56, Q56, "0000011", $AH$6:$AH$90)</f>
        <v>46563</v>
      </c>
      <c r="X56" s="84">
        <f t="shared" si="9"/>
        <v>76800</v>
      </c>
      <c r="Y56" s="84">
        <f t="shared" si="24"/>
        <v>94224.131506849313</v>
      </c>
      <c r="AF56" s="87" t="s">
        <v>137</v>
      </c>
      <c r="AG56" s="87" t="s">
        <v>138</v>
      </c>
      <c r="AH56" s="103">
        <v>45677</v>
      </c>
      <c r="AL56" s="87">
        <f t="shared" ca="1" si="1"/>
        <v>0</v>
      </c>
      <c r="AN56" s="87">
        <f t="shared" ca="1" si="25"/>
        <v>0</v>
      </c>
      <c r="AO56" s="87">
        <f t="shared" ca="1" si="25"/>
        <v>0</v>
      </c>
      <c r="AP56" s="87">
        <f t="shared" ca="1" si="25"/>
        <v>0</v>
      </c>
      <c r="AQ56" s="87">
        <f t="shared" ca="1" si="25"/>
        <v>0</v>
      </c>
      <c r="AR56" s="87">
        <f t="shared" ca="1" si="25"/>
        <v>0</v>
      </c>
      <c r="AS56" s="87">
        <f t="shared" ca="1" si="25"/>
        <v>0</v>
      </c>
      <c r="AT56" s="87">
        <f t="shared" ca="1" si="25"/>
        <v>0</v>
      </c>
      <c r="AU56" s="87">
        <f t="shared" ca="1" si="25"/>
        <v>0</v>
      </c>
      <c r="AV56" s="87">
        <f t="shared" ca="1" si="25"/>
        <v>0</v>
      </c>
      <c r="AW56" s="87">
        <f t="shared" ca="1" si="25"/>
        <v>0</v>
      </c>
      <c r="AX56" s="87">
        <f t="shared" ca="1" si="26"/>
        <v>0</v>
      </c>
      <c r="AY56" s="87">
        <f t="shared" ca="1" si="26"/>
        <v>0</v>
      </c>
      <c r="AZ56" s="87">
        <f t="shared" ca="1" si="26"/>
        <v>0</v>
      </c>
      <c r="BA56" s="87">
        <f t="shared" ca="1" si="26"/>
        <v>0</v>
      </c>
      <c r="BB56" s="87">
        <f t="shared" ca="1" si="26"/>
        <v>0</v>
      </c>
      <c r="BC56" s="87">
        <f t="shared" ca="1" si="26"/>
        <v>0</v>
      </c>
      <c r="BD56" s="87">
        <f t="shared" ca="1" si="26"/>
        <v>0</v>
      </c>
      <c r="BE56" s="87">
        <f t="shared" ca="1" si="26"/>
        <v>0</v>
      </c>
      <c r="BF56" s="87">
        <f t="shared" ca="1" si="26"/>
        <v>0</v>
      </c>
      <c r="BG56" s="87">
        <f t="shared" ca="1" si="26"/>
        <v>0</v>
      </c>
      <c r="BI56" s="87">
        <f>IF($Q56="","",IFERROR(IF(OR(AND($T56&gt;=DATEVALUE("10/1/20"&amp;RIGHT(BH$1,2)),$T56&lt;=DATEVALUE("9/30/20"&amp;RIGHT(BI$1,2))),AND($U56&gt;=DATEVALUE("10/1/20"&amp;RIGHT(BH$1,2)),$U56&lt;=DATEVALUE("9/30/20"&amp;RIGHT(BI$1,2))),AND($T56&lt;=DATEVALUE("10/1/20"&amp;RIGHT(BH$1,2)),$U56&gt;=DATEVALUE("9/30/20"&amp;RIGHT(BI$1,2)))),
IF(AND($T56&gt;=DATEVALUE("10/1/20"&amp;RIGHT(BH$1,2)),$U56&lt;=DATEVALUE("9/30/20"&amp;RIGHT(BI$1,2))),NETWORKDAYS($T56,$U56,Holidays!$J$3:$J$937),
IF(AND($T56&lt;DATEVALUE("10/1/20"&amp;RIGHT(BH$1,2)),$U56&lt;=DATEVALUE("9/30/20"&amp;RIGHT(BI$1,2))),NETWORKDAYS(DATEVALUE("10/1/20"&amp;RIGHT(BH$1,2)),$U56,Holidays!$J$3:$J$937),
IF($T56&lt;DATEVALUE("10/1/20"&amp;RIGHT(BH$1,2)),NETWORKDAYS(DATEVALUE("10/1/20"&amp;RIGHT(BH$1,2)),DATEVALUE("9/30/20"&amp;RIGHT(BI$1,2)),Holidays!$J$3:$J$937),
IF($T56&gt;=DATEVALUE("10/1/20"&amp;RIGHT(BH$1,2)),NETWORKDAYS($T56,DATEVALUE("9/30/20"&amp;RIGHT(BI$1,2)),Holidays!$J$3:$J$937),"")))),"")/(NETWORKDAYS($T56,$U56,Holidays!$J$3:$J$937)),0))</f>
        <v>0</v>
      </c>
      <c r="BJ56" s="87">
        <f>IF($Q56="","",IFERROR(IF(OR(AND($T56&gt;=DATEVALUE("10/1/20"&amp;RIGHT(BI$1,2)),$T56&lt;=DATEVALUE("9/30/20"&amp;RIGHT(BJ$1,2))),AND($U56&gt;=DATEVALUE("10/1/20"&amp;RIGHT(BI$1,2)),$U56&lt;=DATEVALUE("9/30/20"&amp;RIGHT(BJ$1,2))),AND($T56&lt;=DATEVALUE("10/1/20"&amp;RIGHT(BI$1,2)),$U56&gt;=DATEVALUE("9/30/20"&amp;RIGHT(BJ$1,2)))),
IF(AND($T56&gt;=DATEVALUE("10/1/20"&amp;RIGHT(BI$1,2)),$U56&lt;=DATEVALUE("9/30/20"&amp;RIGHT(BJ$1,2))),NETWORKDAYS($T56,$U56,Holidays!$J$3:$J$937),
IF(AND($T56&lt;DATEVALUE("10/1/20"&amp;RIGHT(BI$1,2)),$U56&lt;=DATEVALUE("9/30/20"&amp;RIGHT(BJ$1,2))),NETWORKDAYS(DATEVALUE("10/1/20"&amp;RIGHT(BI$1,2)),$U56,Holidays!$J$3:$J$937),
IF($T56&lt;DATEVALUE("10/1/20"&amp;RIGHT(BI$1,2)),NETWORKDAYS(DATEVALUE("10/1/20"&amp;RIGHT(BI$1,2)),DATEVALUE("9/30/20"&amp;RIGHT(BJ$1,2)),Holidays!$J$3:$J$937),
IF($T56&gt;=DATEVALUE("10/1/20"&amp;RIGHT(BI$1,2)),NETWORKDAYS($T56,DATEVALUE("9/30/20"&amp;RIGHT(BJ$1,2)),Holidays!$J$3:$J$937),"")))),"")/(NETWORKDAYS($T56,$U56,Holidays!$J$3:$J$937)),0))</f>
        <v>0</v>
      </c>
      <c r="BK56" s="87">
        <f>IF($Q56="","",IFERROR(IF(OR(AND($T56&gt;=DATEVALUE("10/1/20"&amp;RIGHT(BJ$1,2)),$T56&lt;=DATEVALUE("9/30/20"&amp;RIGHT(BK$1,2))),AND($U56&gt;=DATEVALUE("10/1/20"&amp;RIGHT(BJ$1,2)),$U56&lt;=DATEVALUE("9/30/20"&amp;RIGHT(BK$1,2))),AND($T56&lt;=DATEVALUE("10/1/20"&amp;RIGHT(BJ$1,2)),$U56&gt;=DATEVALUE("9/30/20"&amp;RIGHT(BK$1,2)))),
IF(AND($T56&gt;=DATEVALUE("10/1/20"&amp;RIGHT(BJ$1,2)),$U56&lt;=DATEVALUE("9/30/20"&amp;RIGHT(BK$1,2))),NETWORKDAYS($T56,$U56,Holidays!$J$3:$J$937),
IF(AND($T56&lt;DATEVALUE("10/1/20"&amp;RIGHT(BJ$1,2)),$U56&lt;=DATEVALUE("9/30/20"&amp;RIGHT(BK$1,2))),NETWORKDAYS(DATEVALUE("10/1/20"&amp;RIGHT(BJ$1,2)),$U56,Holidays!$J$3:$J$937),
IF($T56&lt;DATEVALUE("10/1/20"&amp;RIGHT(BJ$1,2)),NETWORKDAYS(DATEVALUE("10/1/20"&amp;RIGHT(BJ$1,2)),DATEVALUE("9/30/20"&amp;RIGHT(BK$1,2)),Holidays!$J$3:$J$937),
IF($T56&gt;=DATEVALUE("10/1/20"&amp;RIGHT(BJ$1,2)),NETWORKDAYS($T56,DATEVALUE("9/30/20"&amp;RIGHT(BK$1,2)),Holidays!$J$3:$J$937),"")))),"")/(NETWORKDAYS($T56,$U56,Holidays!$J$3:$J$937)),0))</f>
        <v>0</v>
      </c>
      <c r="BL56" s="87">
        <f>IF($Q56="","",IFERROR(IF(OR(AND($T56&gt;=DATEVALUE("10/1/20"&amp;RIGHT(BK$1,2)),$T56&lt;=DATEVALUE("9/30/20"&amp;RIGHT(BL$1,2))),AND($U56&gt;=DATEVALUE("10/1/20"&amp;RIGHT(BK$1,2)),$U56&lt;=DATEVALUE("9/30/20"&amp;RIGHT(BL$1,2))),AND($T56&lt;=DATEVALUE("10/1/20"&amp;RIGHT(BK$1,2)),$U56&gt;=DATEVALUE("9/30/20"&amp;RIGHT(BL$1,2)))),
IF(AND($T56&gt;=DATEVALUE("10/1/20"&amp;RIGHT(BK$1,2)),$U56&lt;=DATEVALUE("9/30/20"&amp;RIGHT(BL$1,2))),NETWORKDAYS($T56,$U56,Holidays!$J$3:$J$937),
IF(AND($T56&lt;DATEVALUE("10/1/20"&amp;RIGHT(BK$1,2)),$U56&lt;=DATEVALUE("9/30/20"&amp;RIGHT(BL$1,2))),NETWORKDAYS(DATEVALUE("10/1/20"&amp;RIGHT(BK$1,2)),$U56,Holidays!$J$3:$J$937),
IF($T56&lt;DATEVALUE("10/1/20"&amp;RIGHT(BK$1,2)),NETWORKDAYS(DATEVALUE("10/1/20"&amp;RIGHT(BK$1,2)),DATEVALUE("9/30/20"&amp;RIGHT(BL$1,2)),Holidays!$J$3:$J$937),
IF($T56&gt;=DATEVALUE("10/1/20"&amp;RIGHT(BK$1,2)),NETWORKDAYS($T56,DATEVALUE("9/30/20"&amp;RIGHT(BL$1,2)),Holidays!$J$3:$J$937),"")))),"")/(NETWORKDAYS($T56,$U56,Holidays!$J$3:$J$937)),0))</f>
        <v>0</v>
      </c>
      <c r="BM56" s="87">
        <f>IF($Q56="","",IFERROR(IF(OR(AND($T56&gt;=DATEVALUE("10/1/20"&amp;RIGHT(BL$1,2)),$T56&lt;=DATEVALUE("9/30/20"&amp;RIGHT(BM$1,2))),AND($U56&gt;=DATEVALUE("10/1/20"&amp;RIGHT(BL$1,2)),$U56&lt;=DATEVALUE("9/30/20"&amp;RIGHT(BM$1,2))),AND($T56&lt;=DATEVALUE("10/1/20"&amp;RIGHT(BL$1,2)),$U56&gt;=DATEVALUE("9/30/20"&amp;RIGHT(BM$1,2)))),
IF(AND($T56&gt;=DATEVALUE("10/1/20"&amp;RIGHT(BL$1,2)),$U56&lt;=DATEVALUE("9/30/20"&amp;RIGHT(BM$1,2))),NETWORKDAYS($T56,$U56,Holidays!$J$3:$J$937),
IF(AND($T56&lt;DATEVALUE("10/1/20"&amp;RIGHT(BL$1,2)),$U56&lt;=DATEVALUE("9/30/20"&amp;RIGHT(BM$1,2))),NETWORKDAYS(DATEVALUE("10/1/20"&amp;RIGHT(BL$1,2)),$U56,Holidays!$J$3:$J$937),
IF($T56&lt;DATEVALUE("10/1/20"&amp;RIGHT(BL$1,2)),NETWORKDAYS(DATEVALUE("10/1/20"&amp;RIGHT(BL$1,2)),DATEVALUE("9/30/20"&amp;RIGHT(BM$1,2)),Holidays!$J$3:$J$937),
IF($T56&gt;=DATEVALUE("10/1/20"&amp;RIGHT(BL$1,2)),NETWORKDAYS($T56,DATEVALUE("9/30/20"&amp;RIGHT(BM$1,2)),Holidays!$J$3:$J$937),"")))),"")/(NETWORKDAYS($T56,$U56,Holidays!$J$3:$J$937)),0))</f>
        <v>0</v>
      </c>
      <c r="BN56" s="87">
        <f>IF($Q56="","",IFERROR(IF(OR(AND($T56&gt;=DATEVALUE("10/1/20"&amp;RIGHT(BM$1,2)),$T56&lt;=DATEVALUE("9/30/20"&amp;RIGHT(BN$1,2))),AND($U56&gt;=DATEVALUE("10/1/20"&amp;RIGHT(BM$1,2)),$U56&lt;=DATEVALUE("9/30/20"&amp;RIGHT(BN$1,2))),AND($T56&lt;=DATEVALUE("10/1/20"&amp;RIGHT(BM$1,2)),$U56&gt;=DATEVALUE("9/30/20"&amp;RIGHT(BN$1,2)))),
IF(AND($T56&gt;=DATEVALUE("10/1/20"&amp;RIGHT(BM$1,2)),$U56&lt;=DATEVALUE("9/30/20"&amp;RIGHT(BN$1,2))),NETWORKDAYS($T56,$U56,Holidays!$J$3:$J$937),
IF(AND($T56&lt;DATEVALUE("10/1/20"&amp;RIGHT(BM$1,2)),$U56&lt;=DATEVALUE("9/30/20"&amp;RIGHT(BN$1,2))),NETWORKDAYS(DATEVALUE("10/1/20"&amp;RIGHT(BM$1,2)),$U56,Holidays!$J$3:$J$937),
IF($T56&lt;DATEVALUE("10/1/20"&amp;RIGHT(BM$1,2)),NETWORKDAYS(DATEVALUE("10/1/20"&amp;RIGHT(BM$1,2)),DATEVALUE("9/30/20"&amp;RIGHT(BN$1,2)),Holidays!$J$3:$J$937),
IF($T56&gt;=DATEVALUE("10/1/20"&amp;RIGHT(BM$1,2)),NETWORKDAYS($T56,DATEVALUE("9/30/20"&amp;RIGHT(BN$1,2)),Holidays!$J$3:$J$937),"")))),"")/(NETWORKDAYS($T56,$U56,Holidays!$J$3:$J$937)),0))</f>
        <v>0</v>
      </c>
      <c r="BO56" s="87">
        <f>IF($Q56="","",IFERROR(IF(OR(AND($T56&gt;=DATEVALUE("10/1/20"&amp;RIGHT(BN$1,2)),$T56&lt;=DATEVALUE("9/30/20"&amp;RIGHT(BO$1,2))),AND($U56&gt;=DATEVALUE("10/1/20"&amp;RIGHT(BN$1,2)),$U56&lt;=DATEVALUE("9/30/20"&amp;RIGHT(BO$1,2))),AND($T56&lt;=DATEVALUE("10/1/20"&amp;RIGHT(BN$1,2)),$U56&gt;=DATEVALUE("9/30/20"&amp;RIGHT(BO$1,2)))),
IF(AND($T56&gt;=DATEVALUE("10/1/20"&amp;RIGHT(BN$1,2)),$U56&lt;=DATEVALUE("9/30/20"&amp;RIGHT(BO$1,2))),NETWORKDAYS($T56,$U56,Holidays!$J$3:$J$937),
IF(AND($T56&lt;DATEVALUE("10/1/20"&amp;RIGHT(BN$1,2)),$U56&lt;=DATEVALUE("9/30/20"&amp;RIGHT(BO$1,2))),NETWORKDAYS(DATEVALUE("10/1/20"&amp;RIGHT(BN$1,2)),$U56,Holidays!$J$3:$J$937),
IF($T56&lt;DATEVALUE("10/1/20"&amp;RIGHT(BN$1,2)),NETWORKDAYS(DATEVALUE("10/1/20"&amp;RIGHT(BN$1,2)),DATEVALUE("9/30/20"&amp;RIGHT(BO$1,2)),Holidays!$J$3:$J$937),
IF($T56&gt;=DATEVALUE("10/1/20"&amp;RIGHT(BN$1,2)),NETWORKDAYS($T56,DATEVALUE("9/30/20"&amp;RIGHT(BO$1,2)),Holidays!$J$3:$J$937),"")))),"")/(NETWORKDAYS($T56,$U56,Holidays!$J$3:$J$937)),0))</f>
        <v>0</v>
      </c>
      <c r="BP56" s="87">
        <f>IF($Q56="","",IFERROR(IF(OR(AND($T56&gt;=DATEVALUE("10/1/20"&amp;RIGHT(BO$1,2)),$T56&lt;=DATEVALUE("9/30/20"&amp;RIGHT(BP$1,2))),AND($U56&gt;=DATEVALUE("10/1/20"&amp;RIGHT(BO$1,2)),$U56&lt;=DATEVALUE("9/30/20"&amp;RIGHT(BP$1,2))),AND($T56&lt;=DATEVALUE("10/1/20"&amp;RIGHT(BO$1,2)),$U56&gt;=DATEVALUE("9/30/20"&amp;RIGHT(BP$1,2)))),
IF(AND($T56&gt;=DATEVALUE("10/1/20"&amp;RIGHT(BO$1,2)),$U56&lt;=DATEVALUE("9/30/20"&amp;RIGHT(BP$1,2))),NETWORKDAYS($T56,$U56,Holidays!$J$3:$J$937),
IF(AND($T56&lt;DATEVALUE("10/1/20"&amp;RIGHT(BO$1,2)),$U56&lt;=DATEVALUE("9/30/20"&amp;RIGHT(BP$1,2))),NETWORKDAYS(DATEVALUE("10/1/20"&amp;RIGHT(BO$1,2)),$U56,Holidays!$J$3:$J$937),
IF($T56&lt;DATEVALUE("10/1/20"&amp;RIGHT(BO$1,2)),NETWORKDAYS(DATEVALUE("10/1/20"&amp;RIGHT(BO$1,2)),DATEVALUE("9/30/20"&amp;RIGHT(BP$1,2)),Holidays!$J$3:$J$937),
IF($T56&gt;=DATEVALUE("10/1/20"&amp;RIGHT(BO$1,2)),NETWORKDAYS($T56,DATEVALUE("9/30/20"&amp;RIGHT(BP$1,2)),Holidays!$J$3:$J$937),"")))),"")/(NETWORKDAYS($T56,$U56,Holidays!$J$3:$J$937)),0))</f>
        <v>0</v>
      </c>
      <c r="BQ56" s="87">
        <f>IF($Q56="","",IFERROR(IF(OR(AND($T56&gt;=DATEVALUE("10/1/20"&amp;RIGHT(BP$1,2)),$T56&lt;=DATEVALUE("9/30/20"&amp;RIGHT(BQ$1,2))),AND($U56&gt;=DATEVALUE("10/1/20"&amp;RIGHT(BP$1,2)),$U56&lt;=DATEVALUE("9/30/20"&amp;RIGHT(BQ$1,2))),AND($T56&lt;=DATEVALUE("10/1/20"&amp;RIGHT(BP$1,2)),$U56&gt;=DATEVALUE("9/30/20"&amp;RIGHT(BQ$1,2)))),
IF(AND($T56&gt;=DATEVALUE("10/1/20"&amp;RIGHT(BP$1,2)),$U56&lt;=DATEVALUE("9/30/20"&amp;RIGHT(BQ$1,2))),NETWORKDAYS($T56,$U56,Holidays!$J$3:$J$937),
IF(AND($T56&lt;DATEVALUE("10/1/20"&amp;RIGHT(BP$1,2)),$U56&lt;=DATEVALUE("9/30/20"&amp;RIGHT(BQ$1,2))),NETWORKDAYS(DATEVALUE("10/1/20"&amp;RIGHT(BP$1,2)),$U56,Holidays!$J$3:$J$937),
IF($T56&lt;DATEVALUE("10/1/20"&amp;RIGHT(BP$1,2)),NETWORKDAYS(DATEVALUE("10/1/20"&amp;RIGHT(BP$1,2)),DATEVALUE("9/30/20"&amp;RIGHT(BQ$1,2)),Holidays!$J$3:$J$937),
IF($T56&gt;=DATEVALUE("10/1/20"&amp;RIGHT(BP$1,2)),NETWORKDAYS($T56,DATEVALUE("9/30/20"&amp;RIGHT(BQ$1,2)),Holidays!$J$3:$J$937),"")))),"")/(NETWORKDAYS($T56,$U56,Holidays!$J$3:$J$937)),0))</f>
        <v>0</v>
      </c>
      <c r="BR56" s="87">
        <f>IF($Q56="","",IFERROR(IF(OR(AND($T56&gt;=DATEVALUE("10/1/20"&amp;RIGHT(BQ$1,2)),$T56&lt;=DATEVALUE("9/30/20"&amp;RIGHT(BR$1,2))),AND($U56&gt;=DATEVALUE("10/1/20"&amp;RIGHT(BQ$1,2)),$U56&lt;=DATEVALUE("9/30/20"&amp;RIGHT(BR$1,2))),AND($T56&lt;=DATEVALUE("10/1/20"&amp;RIGHT(BQ$1,2)),$U56&gt;=DATEVALUE("9/30/20"&amp;RIGHT(BR$1,2)))),
IF(AND($T56&gt;=DATEVALUE("10/1/20"&amp;RIGHT(BQ$1,2)),$U56&lt;=DATEVALUE("9/30/20"&amp;RIGHT(BR$1,2))),NETWORKDAYS($T56,$U56,Holidays!$J$3:$J$937),
IF(AND($T56&lt;DATEVALUE("10/1/20"&amp;RIGHT(BQ$1,2)),$U56&lt;=DATEVALUE("9/30/20"&amp;RIGHT(BR$1,2))),NETWORKDAYS(DATEVALUE("10/1/20"&amp;RIGHT(BQ$1,2)),$U56,Holidays!$J$3:$J$937),
IF($T56&lt;DATEVALUE("10/1/20"&amp;RIGHT(BQ$1,2)),NETWORKDAYS(DATEVALUE("10/1/20"&amp;RIGHT(BQ$1,2)),DATEVALUE("9/30/20"&amp;RIGHT(BR$1,2)),Holidays!$J$3:$J$937),
IF($T56&gt;=DATEVALUE("10/1/20"&amp;RIGHT(BQ$1,2)),NETWORKDAYS($T56,DATEVALUE("9/30/20"&amp;RIGHT(BR$1,2)),Holidays!$J$3:$J$937),"")))),"")/(NETWORKDAYS($T56,$U56,Holidays!$J$3:$J$937)),0))</f>
        <v>0</v>
      </c>
      <c r="BS56" s="87">
        <f>IF($Q56="","",IFERROR(IF(OR(AND($T56&gt;=DATEVALUE("10/1/20"&amp;RIGHT(BR$1,2)),$T56&lt;=DATEVALUE("9/30/20"&amp;RIGHT(BS$1,2))),AND($U56&gt;=DATEVALUE("10/1/20"&amp;RIGHT(BR$1,2)),$U56&lt;=DATEVALUE("9/30/20"&amp;RIGHT(BS$1,2))),AND($T56&lt;=DATEVALUE("10/1/20"&amp;RIGHT(BR$1,2)),$U56&gt;=DATEVALUE("9/30/20"&amp;RIGHT(BS$1,2)))),
IF(AND($T56&gt;=DATEVALUE("10/1/20"&amp;RIGHT(BR$1,2)),$U56&lt;=DATEVALUE("9/30/20"&amp;RIGHT(BS$1,2))),NETWORKDAYS($T56,$U56,Holidays!$J$3:$J$937),
IF(AND($T56&lt;DATEVALUE("10/1/20"&amp;RIGHT(BR$1,2)),$U56&lt;=DATEVALUE("9/30/20"&amp;RIGHT(BS$1,2))),NETWORKDAYS(DATEVALUE("10/1/20"&amp;RIGHT(BR$1,2)),$U56,Holidays!$J$3:$J$937),
IF($T56&lt;DATEVALUE("10/1/20"&amp;RIGHT(BR$1,2)),NETWORKDAYS(DATEVALUE("10/1/20"&amp;RIGHT(BR$1,2)),DATEVALUE("9/30/20"&amp;RIGHT(BS$1,2)),Holidays!$J$3:$J$937),
IF($T56&gt;=DATEVALUE("10/1/20"&amp;RIGHT(BR$1,2)),NETWORKDAYS($T56,DATEVALUE("9/30/20"&amp;RIGHT(BS$1,2)),Holidays!$J$3:$J$937),"")))),"")/(NETWORKDAYS($T56,$U56,Holidays!$J$3:$J$937)),0))</f>
        <v>0</v>
      </c>
      <c r="BT56" s="87">
        <f>IF($Q56="","",IFERROR(IF(OR(AND($T56&gt;=DATEVALUE("10/1/20"&amp;RIGHT(BS$1,2)),$T56&lt;=DATEVALUE("9/30/20"&amp;RIGHT(BT$1,2))),AND($U56&gt;=DATEVALUE("10/1/20"&amp;RIGHT(BS$1,2)),$U56&lt;=DATEVALUE("9/30/20"&amp;RIGHT(BT$1,2))),AND($T56&lt;=DATEVALUE("10/1/20"&amp;RIGHT(BS$1,2)),$U56&gt;=DATEVALUE("9/30/20"&amp;RIGHT(BT$1,2)))),
IF(AND($T56&gt;=DATEVALUE("10/1/20"&amp;RIGHT(BS$1,2)),$U56&lt;=DATEVALUE("9/30/20"&amp;RIGHT(BT$1,2))),NETWORKDAYS($T56,$U56,Holidays!$J$3:$J$937),
IF(AND($T56&lt;DATEVALUE("10/1/20"&amp;RIGHT(BS$1,2)),$U56&lt;=DATEVALUE("9/30/20"&amp;RIGHT(BT$1,2))),NETWORKDAYS(DATEVALUE("10/1/20"&amp;RIGHT(BS$1,2)),$U56,Holidays!$J$3:$J$937),
IF($T56&lt;DATEVALUE("10/1/20"&amp;RIGHT(BS$1,2)),NETWORKDAYS(DATEVALUE("10/1/20"&amp;RIGHT(BS$1,2)),DATEVALUE("9/30/20"&amp;RIGHT(BT$1,2)),Holidays!$J$3:$J$937),
IF($T56&gt;=DATEVALUE("10/1/20"&amp;RIGHT(BS$1,2)),NETWORKDAYS($T56,DATEVALUE("9/30/20"&amp;RIGHT(BT$1,2)),Holidays!$J$3:$J$937),"")))),"")/(NETWORKDAYS($T56,$U56,Holidays!$J$3:$J$937)),0))</f>
        <v>1</v>
      </c>
      <c r="BU56" s="87">
        <f>IF($Q56="","",IFERROR(IF(OR(AND($T56&gt;=DATEVALUE("10/1/20"&amp;RIGHT(BT$1,2)),$T56&lt;=DATEVALUE("9/30/20"&amp;RIGHT(BU$1,2))),AND($U56&gt;=DATEVALUE("10/1/20"&amp;RIGHT(BT$1,2)),$U56&lt;=DATEVALUE("9/30/20"&amp;RIGHT(BU$1,2))),AND($T56&lt;=DATEVALUE("10/1/20"&amp;RIGHT(BT$1,2)),$U56&gt;=DATEVALUE("9/30/20"&amp;RIGHT(BU$1,2)))),
IF(AND($T56&gt;=DATEVALUE("10/1/20"&amp;RIGHT(BT$1,2)),$U56&lt;=DATEVALUE("9/30/20"&amp;RIGHT(BU$1,2))),NETWORKDAYS($T56,$U56,Holidays!$J$3:$J$937),
IF(AND($T56&lt;DATEVALUE("10/1/20"&amp;RIGHT(BT$1,2)),$U56&lt;=DATEVALUE("9/30/20"&amp;RIGHT(BU$1,2))),NETWORKDAYS(DATEVALUE("10/1/20"&amp;RIGHT(BT$1,2)),$U56,Holidays!$J$3:$J$937),
IF($T56&lt;DATEVALUE("10/1/20"&amp;RIGHT(BT$1,2)),NETWORKDAYS(DATEVALUE("10/1/20"&amp;RIGHT(BT$1,2)),DATEVALUE("9/30/20"&amp;RIGHT(BU$1,2)),Holidays!$J$3:$J$937),
IF($T56&gt;=DATEVALUE("10/1/20"&amp;RIGHT(BT$1,2)),NETWORKDAYS($T56,DATEVALUE("9/30/20"&amp;RIGHT(BU$1,2)),Holidays!$J$3:$J$937),"")))),"")/(NETWORKDAYS($T56,$U56,Holidays!$J$3:$J$937)),0))</f>
        <v>0</v>
      </c>
      <c r="BV56" s="87">
        <f>IF($Q56="","",IFERROR(IF(OR(AND($T56&gt;=DATEVALUE("10/1/20"&amp;RIGHT(BU$1,2)),$T56&lt;=DATEVALUE("9/30/20"&amp;RIGHT(BV$1,2))),AND($U56&gt;=DATEVALUE("10/1/20"&amp;RIGHT(BU$1,2)),$U56&lt;=DATEVALUE("9/30/20"&amp;RIGHT(BV$1,2))),AND($T56&lt;=DATEVALUE("10/1/20"&amp;RIGHT(BU$1,2)),$U56&gt;=DATEVALUE("9/30/20"&amp;RIGHT(BV$1,2)))),
IF(AND($T56&gt;=DATEVALUE("10/1/20"&amp;RIGHT(BU$1,2)),$U56&lt;=DATEVALUE("9/30/20"&amp;RIGHT(BV$1,2))),NETWORKDAYS($T56,$U56,Holidays!$J$3:$J$937),
IF(AND($T56&lt;DATEVALUE("10/1/20"&amp;RIGHT(BU$1,2)),$U56&lt;=DATEVALUE("9/30/20"&amp;RIGHT(BV$1,2))),NETWORKDAYS(DATEVALUE("10/1/20"&amp;RIGHT(BU$1,2)),$U56,Holidays!$J$3:$J$937),
IF($T56&lt;DATEVALUE("10/1/20"&amp;RIGHT(BU$1,2)),NETWORKDAYS(DATEVALUE("10/1/20"&amp;RIGHT(BU$1,2)),DATEVALUE("9/30/20"&amp;RIGHT(BV$1,2)),Holidays!$J$3:$J$937),
IF($T56&gt;=DATEVALUE("10/1/20"&amp;RIGHT(BU$1,2)),NETWORKDAYS($T56,DATEVALUE("9/30/20"&amp;RIGHT(BV$1,2)),Holidays!$J$3:$J$937),"")))),"")/(NETWORKDAYS($T56,$U56,Holidays!$J$3:$J$937)),0))</f>
        <v>0</v>
      </c>
      <c r="BW56" s="87">
        <f>IF($Q56="","",IFERROR(IF(OR(AND($T56&gt;=DATEVALUE("10/1/20"&amp;RIGHT(BV$1,2)),$T56&lt;=DATEVALUE("9/30/20"&amp;RIGHT(BW$1,2))),AND($U56&gt;=DATEVALUE("10/1/20"&amp;RIGHT(BV$1,2)),$U56&lt;=DATEVALUE("9/30/20"&amp;RIGHT(BW$1,2))),AND($T56&lt;=DATEVALUE("10/1/20"&amp;RIGHT(BV$1,2)),$U56&gt;=DATEVALUE("9/30/20"&amp;RIGHT(BW$1,2)))),
IF(AND($T56&gt;=DATEVALUE("10/1/20"&amp;RIGHT(BV$1,2)),$U56&lt;=DATEVALUE("9/30/20"&amp;RIGHT(BW$1,2))),NETWORKDAYS($T56,$U56,Holidays!$J$3:$J$937),
IF(AND($T56&lt;DATEVALUE("10/1/20"&amp;RIGHT(BV$1,2)),$U56&lt;=DATEVALUE("9/30/20"&amp;RIGHT(BW$1,2))),NETWORKDAYS(DATEVALUE("10/1/20"&amp;RIGHT(BV$1,2)),$U56,Holidays!$J$3:$J$937),
IF($T56&lt;DATEVALUE("10/1/20"&amp;RIGHT(BV$1,2)),NETWORKDAYS(DATEVALUE("10/1/20"&amp;RIGHT(BV$1,2)),DATEVALUE("9/30/20"&amp;RIGHT(BW$1,2)),Holidays!$J$3:$J$937),
IF($T56&gt;=DATEVALUE("10/1/20"&amp;RIGHT(BV$1,2)),NETWORKDAYS($T56,DATEVALUE("9/30/20"&amp;RIGHT(BW$1,2)),Holidays!$J$3:$J$937),"")))),"")/(NETWORKDAYS($T56,$U56,Holidays!$J$3:$J$937)),0))</f>
        <v>0</v>
      </c>
      <c r="BX56" s="87">
        <f>IF($Q56="","",IFERROR(IF(OR(AND($T56&gt;=DATEVALUE("10/1/20"&amp;RIGHT(BW$1,2)),$T56&lt;=DATEVALUE("9/30/20"&amp;RIGHT(BX$1,2))),AND($U56&gt;=DATEVALUE("10/1/20"&amp;RIGHT(BW$1,2)),$U56&lt;=DATEVALUE("9/30/20"&amp;RIGHT(BX$1,2))),AND($T56&lt;=DATEVALUE("10/1/20"&amp;RIGHT(BW$1,2)),$U56&gt;=DATEVALUE("9/30/20"&amp;RIGHT(BX$1,2)))),
IF(AND($T56&gt;=DATEVALUE("10/1/20"&amp;RIGHT(BW$1,2)),$U56&lt;=DATEVALUE("9/30/20"&amp;RIGHT(BX$1,2))),NETWORKDAYS($T56,$U56,Holidays!$J$3:$J$937),
IF(AND($T56&lt;DATEVALUE("10/1/20"&amp;RIGHT(BW$1,2)),$U56&lt;=DATEVALUE("9/30/20"&amp;RIGHT(BX$1,2))),NETWORKDAYS(DATEVALUE("10/1/20"&amp;RIGHT(BW$1,2)),$U56,Holidays!$J$3:$J$937),
IF($T56&lt;DATEVALUE("10/1/20"&amp;RIGHT(BW$1,2)),NETWORKDAYS(DATEVALUE("10/1/20"&amp;RIGHT(BW$1,2)),DATEVALUE("9/30/20"&amp;RIGHT(BX$1,2)),Holidays!$J$3:$J$937),
IF($T56&gt;=DATEVALUE("10/1/20"&amp;RIGHT(BW$1,2)),NETWORKDAYS($T56,DATEVALUE("9/30/20"&amp;RIGHT(BX$1,2)),Holidays!$J$3:$J$937),"")))),"")/(NETWORKDAYS($T56,$U56,Holidays!$J$3:$J$937)),0))</f>
        <v>0</v>
      </c>
      <c r="BY56" s="87">
        <f>IF($Q56="","",IFERROR(IF(OR(AND($T56&gt;=DATEVALUE("10/1/20"&amp;RIGHT(BX$1,2)),$T56&lt;=DATEVALUE("9/30/20"&amp;RIGHT(BY$1,2))),AND($U56&gt;=DATEVALUE("10/1/20"&amp;RIGHT(BX$1,2)),$U56&lt;=DATEVALUE("9/30/20"&amp;RIGHT(BY$1,2))),AND($T56&lt;=DATEVALUE("10/1/20"&amp;RIGHT(BX$1,2)),$U56&gt;=DATEVALUE("9/30/20"&amp;RIGHT(BY$1,2)))),
IF(AND($T56&gt;=DATEVALUE("10/1/20"&amp;RIGHT(BX$1,2)),$U56&lt;=DATEVALUE("9/30/20"&amp;RIGHT(BY$1,2))),NETWORKDAYS($T56,$U56,Holidays!$J$3:$J$937),
IF(AND($T56&lt;DATEVALUE("10/1/20"&amp;RIGHT(BX$1,2)),$U56&lt;=DATEVALUE("9/30/20"&amp;RIGHT(BY$1,2))),NETWORKDAYS(DATEVALUE("10/1/20"&amp;RIGHT(BX$1,2)),$U56,Holidays!$J$3:$J$937),
IF($T56&lt;DATEVALUE("10/1/20"&amp;RIGHT(BX$1,2)),NETWORKDAYS(DATEVALUE("10/1/20"&amp;RIGHT(BX$1,2)),DATEVALUE("9/30/20"&amp;RIGHT(BY$1,2)),Holidays!$J$3:$J$937),
IF($T56&gt;=DATEVALUE("10/1/20"&amp;RIGHT(BX$1,2)),NETWORKDAYS($T56,DATEVALUE("9/30/20"&amp;RIGHT(BY$1,2)),Holidays!$J$3:$J$937),"")))),"")/(NETWORKDAYS($T56,$U56,Holidays!$J$3:$J$937)),0))</f>
        <v>0</v>
      </c>
      <c r="BZ56" s="87">
        <f>IF($Q56="","",IFERROR(IF(OR(AND($T56&gt;=DATEVALUE("10/1/20"&amp;RIGHT(BY$1,2)),$T56&lt;=DATEVALUE("9/30/20"&amp;RIGHT(BZ$1,2))),AND($U56&gt;=DATEVALUE("10/1/20"&amp;RIGHT(BY$1,2)),$U56&lt;=DATEVALUE("9/30/20"&amp;RIGHT(BZ$1,2))),AND($T56&lt;=DATEVALUE("10/1/20"&amp;RIGHT(BY$1,2)),$U56&gt;=DATEVALUE("9/30/20"&amp;RIGHT(BZ$1,2)))),
IF(AND($T56&gt;=DATEVALUE("10/1/20"&amp;RIGHT(BY$1,2)),$U56&lt;=DATEVALUE("9/30/20"&amp;RIGHT(BZ$1,2))),NETWORKDAYS($T56,$U56,Holidays!$J$3:$J$937),
IF(AND($T56&lt;DATEVALUE("10/1/20"&amp;RIGHT(BY$1,2)),$U56&lt;=DATEVALUE("9/30/20"&amp;RIGHT(BZ$1,2))),NETWORKDAYS(DATEVALUE("10/1/20"&amp;RIGHT(BY$1,2)),$U56,Holidays!$J$3:$J$937),
IF($T56&lt;DATEVALUE("10/1/20"&amp;RIGHT(BY$1,2)),NETWORKDAYS(DATEVALUE("10/1/20"&amp;RIGHT(BY$1,2)),DATEVALUE("9/30/20"&amp;RIGHT(BZ$1,2)),Holidays!$J$3:$J$937),
IF($T56&gt;=DATEVALUE("10/1/20"&amp;RIGHT(BY$1,2)),NETWORKDAYS($T56,DATEVALUE("9/30/20"&amp;RIGHT(BZ$1,2)),Holidays!$J$3:$J$937),"")))),"")/(NETWORKDAYS($T56,$U56,Holidays!$J$3:$J$937)),0))</f>
        <v>0</v>
      </c>
      <c r="CA56" s="87">
        <f>IF($Q56="","",IFERROR(IF(OR(AND($T56&gt;=DATEVALUE("10/1/20"&amp;RIGHT(BZ$1,2)),$T56&lt;=DATEVALUE("9/30/20"&amp;RIGHT(CA$1,2))),AND($U56&gt;=DATEVALUE("10/1/20"&amp;RIGHT(BZ$1,2)),$U56&lt;=DATEVALUE("9/30/20"&amp;RIGHT(CA$1,2))),AND($T56&lt;=DATEVALUE("10/1/20"&amp;RIGHT(BZ$1,2)),$U56&gt;=DATEVALUE("9/30/20"&amp;RIGHT(CA$1,2)))),
IF(AND($T56&gt;=DATEVALUE("10/1/20"&amp;RIGHT(BZ$1,2)),$U56&lt;=DATEVALUE("9/30/20"&amp;RIGHT(CA$1,2))),NETWORKDAYS($T56,$U56,Holidays!$J$3:$J$937),
IF(AND($T56&lt;DATEVALUE("10/1/20"&amp;RIGHT(BZ$1,2)),$U56&lt;=DATEVALUE("9/30/20"&amp;RIGHT(CA$1,2))),NETWORKDAYS(DATEVALUE("10/1/20"&amp;RIGHT(BZ$1,2)),$U56,Holidays!$J$3:$J$937),
IF($T56&lt;DATEVALUE("10/1/20"&amp;RIGHT(BZ$1,2)),NETWORKDAYS(DATEVALUE("10/1/20"&amp;RIGHT(BZ$1,2)),DATEVALUE("9/30/20"&amp;RIGHT(CA$1,2)),Holidays!$J$3:$J$937),
IF($T56&gt;=DATEVALUE("10/1/20"&amp;RIGHT(BZ$1,2)),NETWORKDAYS($T56,DATEVALUE("9/30/20"&amp;RIGHT(CA$1,2)),Holidays!$J$3:$J$937),"")))),"")/(NETWORKDAYS($T56,$U56,Holidays!$J$3:$J$937)),0))</f>
        <v>0</v>
      </c>
      <c r="CB56" s="87">
        <f>IF($Q56="","",IFERROR(IF(OR(AND($T56&gt;=DATEVALUE("10/1/20"&amp;RIGHT(CA$1,2)),$T56&lt;=DATEVALUE("9/30/20"&amp;RIGHT(CB$1,2))),AND($U56&gt;=DATEVALUE("10/1/20"&amp;RIGHT(CA$1,2)),$U56&lt;=DATEVALUE("9/30/20"&amp;RIGHT(CB$1,2))),AND($T56&lt;=DATEVALUE("10/1/20"&amp;RIGHT(CA$1,2)),$U56&gt;=DATEVALUE("9/30/20"&amp;RIGHT(CB$1,2)))),
IF(AND($T56&gt;=DATEVALUE("10/1/20"&amp;RIGHT(CA$1,2)),$U56&lt;=DATEVALUE("9/30/20"&amp;RIGHT(CB$1,2))),NETWORKDAYS($T56,$U56,Holidays!$J$3:$J$937),
IF(AND($T56&lt;DATEVALUE("10/1/20"&amp;RIGHT(CA$1,2)),$U56&lt;=DATEVALUE("9/30/20"&amp;RIGHT(CB$1,2))),NETWORKDAYS(DATEVALUE("10/1/20"&amp;RIGHT(CA$1,2)),$U56,Holidays!$J$3:$J$937),
IF($T56&lt;DATEVALUE("10/1/20"&amp;RIGHT(CA$1,2)),NETWORKDAYS(DATEVALUE("10/1/20"&amp;RIGHT(CA$1,2)),DATEVALUE("9/30/20"&amp;RIGHT(CB$1,2)),Holidays!$J$3:$J$937),
IF($T56&gt;=DATEVALUE("10/1/20"&amp;RIGHT(CA$1,2)),NETWORKDAYS($T56,DATEVALUE("9/30/20"&amp;RIGHT(CB$1,2)),Holidays!$J$3:$J$937),"")))),"")/(NETWORKDAYS($T56,$U56,Holidays!$J$3:$J$937)),0))</f>
        <v>0</v>
      </c>
    </row>
    <row r="57" spans="1:80">
      <c r="A57" s="78" t="s">
        <v>262</v>
      </c>
      <c r="B57" s="79" t="s">
        <v>117</v>
      </c>
      <c r="C57" s="87" t="s">
        <v>200</v>
      </c>
      <c r="D57" s="87" t="s">
        <v>176</v>
      </c>
      <c r="E57" s="87">
        <v>7680</v>
      </c>
      <c r="F57" s="129">
        <v>13</v>
      </c>
      <c r="G57" s="87" t="s">
        <v>122</v>
      </c>
      <c r="H57" s="108"/>
      <c r="I57" s="87" t="s">
        <v>140</v>
      </c>
      <c r="J57" s="87" t="s">
        <v>195</v>
      </c>
      <c r="K57" s="108">
        <v>100</v>
      </c>
      <c r="L57" s="82">
        <f t="shared" si="4"/>
        <v>0</v>
      </c>
      <c r="M57" s="110">
        <f t="shared" si="5"/>
        <v>99840</v>
      </c>
      <c r="N57" s="110">
        <f>VLOOKUP(I57,$AB$6:$AD$20,3,FALSE)*H57</f>
        <v>0</v>
      </c>
      <c r="O57" s="110">
        <f t="shared" si="6"/>
        <v>99840</v>
      </c>
      <c r="P57" s="110">
        <f t="shared" si="0"/>
        <v>0</v>
      </c>
      <c r="Q57" s="108">
        <v>160</v>
      </c>
      <c r="R57" s="130">
        <f t="shared" si="7"/>
        <v>6.4821917808219176</v>
      </c>
      <c r="S57" s="107">
        <v>46330</v>
      </c>
      <c r="T57" s="83">
        <f>IF(NOT(Q57=""),IF(NOT($S57=""),$S57,#REF!),"")</f>
        <v>46330</v>
      </c>
      <c r="U57" s="83">
        <f t="shared" si="8"/>
        <v>46490</v>
      </c>
      <c r="V57" s="83">
        <f t="shared" si="11"/>
        <v>46554</v>
      </c>
      <c r="W57" s="83">
        <f>WORKDAY.INTL(S57, Q57, "0000011", $AH$6:$AH$90)</f>
        <v>46563</v>
      </c>
      <c r="X57" s="84">
        <f t="shared" si="9"/>
        <v>99840</v>
      </c>
      <c r="Y57" s="84">
        <f t="shared" si="24"/>
        <v>122491.37095890411</v>
      </c>
      <c r="AF57" s="87" t="s">
        <v>142</v>
      </c>
      <c r="AG57" s="87" t="s">
        <v>143</v>
      </c>
      <c r="AH57" s="103">
        <v>45705</v>
      </c>
      <c r="AL57" s="87">
        <f t="shared" ca="1" si="1"/>
        <v>0</v>
      </c>
      <c r="AN57" s="87">
        <f t="shared" ca="1" si="25"/>
        <v>0</v>
      </c>
      <c r="AO57" s="87">
        <f t="shared" ca="1" si="25"/>
        <v>0</v>
      </c>
      <c r="AP57" s="87">
        <f t="shared" ca="1" si="25"/>
        <v>0</v>
      </c>
      <c r="AQ57" s="87">
        <f t="shared" ca="1" si="25"/>
        <v>0</v>
      </c>
      <c r="AR57" s="87">
        <f t="shared" ca="1" si="25"/>
        <v>0</v>
      </c>
      <c r="AS57" s="87">
        <f t="shared" ca="1" si="25"/>
        <v>0</v>
      </c>
      <c r="AT57" s="87">
        <f t="shared" ca="1" si="25"/>
        <v>0</v>
      </c>
      <c r="AU57" s="87">
        <f t="shared" ca="1" si="25"/>
        <v>0</v>
      </c>
      <c r="AV57" s="87">
        <f t="shared" ca="1" si="25"/>
        <v>0</v>
      </c>
      <c r="AW57" s="87">
        <f t="shared" ca="1" si="25"/>
        <v>0</v>
      </c>
      <c r="AX57" s="87">
        <f t="shared" ca="1" si="26"/>
        <v>0</v>
      </c>
      <c r="AY57" s="87">
        <f t="shared" ca="1" si="26"/>
        <v>0</v>
      </c>
      <c r="AZ57" s="87">
        <f t="shared" ca="1" si="26"/>
        <v>0</v>
      </c>
      <c r="BA57" s="87">
        <f t="shared" ca="1" si="26"/>
        <v>0</v>
      </c>
      <c r="BB57" s="87">
        <f t="shared" ca="1" si="26"/>
        <v>0</v>
      </c>
      <c r="BC57" s="87">
        <f t="shared" ca="1" si="26"/>
        <v>0</v>
      </c>
      <c r="BD57" s="87">
        <f t="shared" ca="1" si="26"/>
        <v>0</v>
      </c>
      <c r="BE57" s="87">
        <f t="shared" ca="1" si="26"/>
        <v>0</v>
      </c>
      <c r="BF57" s="87">
        <f t="shared" ca="1" si="26"/>
        <v>0</v>
      </c>
      <c r="BG57" s="87">
        <f t="shared" ca="1" si="26"/>
        <v>0</v>
      </c>
      <c r="BI57" s="87">
        <f>IF($Q57="","",IFERROR(IF(OR(AND($T57&gt;=DATEVALUE("10/1/20"&amp;RIGHT(BH$1,2)),$T57&lt;=DATEVALUE("9/30/20"&amp;RIGHT(BI$1,2))),AND($U57&gt;=DATEVALUE("10/1/20"&amp;RIGHT(BH$1,2)),$U57&lt;=DATEVALUE("9/30/20"&amp;RIGHT(BI$1,2))),AND($T57&lt;=DATEVALUE("10/1/20"&amp;RIGHT(BH$1,2)),$U57&gt;=DATEVALUE("9/30/20"&amp;RIGHT(BI$1,2)))),
IF(AND($T57&gt;=DATEVALUE("10/1/20"&amp;RIGHT(BH$1,2)),$U57&lt;=DATEVALUE("9/30/20"&amp;RIGHT(BI$1,2))),NETWORKDAYS($T57,$U57,Holidays!$J$3:$J$937),
IF(AND($T57&lt;DATEVALUE("10/1/20"&amp;RIGHT(BH$1,2)),$U57&lt;=DATEVALUE("9/30/20"&amp;RIGHT(BI$1,2))),NETWORKDAYS(DATEVALUE("10/1/20"&amp;RIGHT(BH$1,2)),$U57,Holidays!$J$3:$J$937),
IF($T57&lt;DATEVALUE("10/1/20"&amp;RIGHT(BH$1,2)),NETWORKDAYS(DATEVALUE("10/1/20"&amp;RIGHT(BH$1,2)),DATEVALUE("9/30/20"&amp;RIGHT(BI$1,2)),Holidays!$J$3:$J$937),
IF($T57&gt;=DATEVALUE("10/1/20"&amp;RIGHT(BH$1,2)),NETWORKDAYS($T57,DATEVALUE("9/30/20"&amp;RIGHT(BI$1,2)),Holidays!$J$3:$J$937),"")))),"")/(NETWORKDAYS($T57,$U57,Holidays!$J$3:$J$937)),0))</f>
        <v>0</v>
      </c>
      <c r="BJ57" s="87">
        <f>IF($Q57="","",IFERROR(IF(OR(AND($T57&gt;=DATEVALUE("10/1/20"&amp;RIGHT(BI$1,2)),$T57&lt;=DATEVALUE("9/30/20"&amp;RIGHT(BJ$1,2))),AND($U57&gt;=DATEVALUE("10/1/20"&amp;RIGHT(BI$1,2)),$U57&lt;=DATEVALUE("9/30/20"&amp;RIGHT(BJ$1,2))),AND($T57&lt;=DATEVALUE("10/1/20"&amp;RIGHT(BI$1,2)),$U57&gt;=DATEVALUE("9/30/20"&amp;RIGHT(BJ$1,2)))),
IF(AND($T57&gt;=DATEVALUE("10/1/20"&amp;RIGHT(BI$1,2)),$U57&lt;=DATEVALUE("9/30/20"&amp;RIGHT(BJ$1,2))),NETWORKDAYS($T57,$U57,Holidays!$J$3:$J$937),
IF(AND($T57&lt;DATEVALUE("10/1/20"&amp;RIGHT(BI$1,2)),$U57&lt;=DATEVALUE("9/30/20"&amp;RIGHT(BJ$1,2))),NETWORKDAYS(DATEVALUE("10/1/20"&amp;RIGHT(BI$1,2)),$U57,Holidays!$J$3:$J$937),
IF($T57&lt;DATEVALUE("10/1/20"&amp;RIGHT(BI$1,2)),NETWORKDAYS(DATEVALUE("10/1/20"&amp;RIGHT(BI$1,2)),DATEVALUE("9/30/20"&amp;RIGHT(BJ$1,2)),Holidays!$J$3:$J$937),
IF($T57&gt;=DATEVALUE("10/1/20"&amp;RIGHT(BI$1,2)),NETWORKDAYS($T57,DATEVALUE("9/30/20"&amp;RIGHT(BJ$1,2)),Holidays!$J$3:$J$937),"")))),"")/(NETWORKDAYS($T57,$U57,Holidays!$J$3:$J$937)),0))</f>
        <v>0</v>
      </c>
      <c r="BK57" s="87">
        <f>IF($Q57="","",IFERROR(IF(OR(AND($T57&gt;=DATEVALUE("10/1/20"&amp;RIGHT(BJ$1,2)),$T57&lt;=DATEVALUE("9/30/20"&amp;RIGHT(BK$1,2))),AND($U57&gt;=DATEVALUE("10/1/20"&amp;RIGHT(BJ$1,2)),$U57&lt;=DATEVALUE("9/30/20"&amp;RIGHT(BK$1,2))),AND($T57&lt;=DATEVALUE("10/1/20"&amp;RIGHT(BJ$1,2)),$U57&gt;=DATEVALUE("9/30/20"&amp;RIGHT(BK$1,2)))),
IF(AND($T57&gt;=DATEVALUE("10/1/20"&amp;RIGHT(BJ$1,2)),$U57&lt;=DATEVALUE("9/30/20"&amp;RIGHT(BK$1,2))),NETWORKDAYS($T57,$U57,Holidays!$J$3:$J$937),
IF(AND($T57&lt;DATEVALUE("10/1/20"&amp;RIGHT(BJ$1,2)),$U57&lt;=DATEVALUE("9/30/20"&amp;RIGHT(BK$1,2))),NETWORKDAYS(DATEVALUE("10/1/20"&amp;RIGHT(BJ$1,2)),$U57,Holidays!$J$3:$J$937),
IF($T57&lt;DATEVALUE("10/1/20"&amp;RIGHT(BJ$1,2)),NETWORKDAYS(DATEVALUE("10/1/20"&amp;RIGHT(BJ$1,2)),DATEVALUE("9/30/20"&amp;RIGHT(BK$1,2)),Holidays!$J$3:$J$937),
IF($T57&gt;=DATEVALUE("10/1/20"&amp;RIGHT(BJ$1,2)),NETWORKDAYS($T57,DATEVALUE("9/30/20"&amp;RIGHT(BK$1,2)),Holidays!$J$3:$J$937),"")))),"")/(NETWORKDAYS($T57,$U57,Holidays!$J$3:$J$937)),0))</f>
        <v>0</v>
      </c>
      <c r="BL57" s="87">
        <f>IF($Q57="","",IFERROR(IF(OR(AND($T57&gt;=DATEVALUE("10/1/20"&amp;RIGHT(BK$1,2)),$T57&lt;=DATEVALUE("9/30/20"&amp;RIGHT(BL$1,2))),AND($U57&gt;=DATEVALUE("10/1/20"&amp;RIGHT(BK$1,2)),$U57&lt;=DATEVALUE("9/30/20"&amp;RIGHT(BL$1,2))),AND($T57&lt;=DATEVALUE("10/1/20"&amp;RIGHT(BK$1,2)),$U57&gt;=DATEVALUE("9/30/20"&amp;RIGHT(BL$1,2)))),
IF(AND($T57&gt;=DATEVALUE("10/1/20"&amp;RIGHT(BK$1,2)),$U57&lt;=DATEVALUE("9/30/20"&amp;RIGHT(BL$1,2))),NETWORKDAYS($T57,$U57,Holidays!$J$3:$J$937),
IF(AND($T57&lt;DATEVALUE("10/1/20"&amp;RIGHT(BK$1,2)),$U57&lt;=DATEVALUE("9/30/20"&amp;RIGHT(BL$1,2))),NETWORKDAYS(DATEVALUE("10/1/20"&amp;RIGHT(BK$1,2)),$U57,Holidays!$J$3:$J$937),
IF($T57&lt;DATEVALUE("10/1/20"&amp;RIGHT(BK$1,2)),NETWORKDAYS(DATEVALUE("10/1/20"&amp;RIGHT(BK$1,2)),DATEVALUE("9/30/20"&amp;RIGHT(BL$1,2)),Holidays!$J$3:$J$937),
IF($T57&gt;=DATEVALUE("10/1/20"&amp;RIGHT(BK$1,2)),NETWORKDAYS($T57,DATEVALUE("9/30/20"&amp;RIGHT(BL$1,2)),Holidays!$J$3:$J$937),"")))),"")/(NETWORKDAYS($T57,$U57,Holidays!$J$3:$J$937)),0))</f>
        <v>0</v>
      </c>
      <c r="BM57" s="87">
        <f>IF($Q57="","",IFERROR(IF(OR(AND($T57&gt;=DATEVALUE("10/1/20"&amp;RIGHT(BL$1,2)),$T57&lt;=DATEVALUE("9/30/20"&amp;RIGHT(BM$1,2))),AND($U57&gt;=DATEVALUE("10/1/20"&amp;RIGHT(BL$1,2)),$U57&lt;=DATEVALUE("9/30/20"&amp;RIGHT(BM$1,2))),AND($T57&lt;=DATEVALUE("10/1/20"&amp;RIGHT(BL$1,2)),$U57&gt;=DATEVALUE("9/30/20"&amp;RIGHT(BM$1,2)))),
IF(AND($T57&gt;=DATEVALUE("10/1/20"&amp;RIGHT(BL$1,2)),$U57&lt;=DATEVALUE("9/30/20"&amp;RIGHT(BM$1,2))),NETWORKDAYS($T57,$U57,Holidays!$J$3:$J$937),
IF(AND($T57&lt;DATEVALUE("10/1/20"&amp;RIGHT(BL$1,2)),$U57&lt;=DATEVALUE("9/30/20"&amp;RIGHT(BM$1,2))),NETWORKDAYS(DATEVALUE("10/1/20"&amp;RIGHT(BL$1,2)),$U57,Holidays!$J$3:$J$937),
IF($T57&lt;DATEVALUE("10/1/20"&amp;RIGHT(BL$1,2)),NETWORKDAYS(DATEVALUE("10/1/20"&amp;RIGHT(BL$1,2)),DATEVALUE("9/30/20"&amp;RIGHT(BM$1,2)),Holidays!$J$3:$J$937),
IF($T57&gt;=DATEVALUE("10/1/20"&amp;RIGHT(BL$1,2)),NETWORKDAYS($T57,DATEVALUE("9/30/20"&amp;RIGHT(BM$1,2)),Holidays!$J$3:$J$937),"")))),"")/(NETWORKDAYS($T57,$U57,Holidays!$J$3:$J$937)),0))</f>
        <v>0</v>
      </c>
      <c r="BN57" s="87">
        <f>IF($Q57="","",IFERROR(IF(OR(AND($T57&gt;=DATEVALUE("10/1/20"&amp;RIGHT(BM$1,2)),$T57&lt;=DATEVALUE("9/30/20"&amp;RIGHT(BN$1,2))),AND($U57&gt;=DATEVALUE("10/1/20"&amp;RIGHT(BM$1,2)),$U57&lt;=DATEVALUE("9/30/20"&amp;RIGHT(BN$1,2))),AND($T57&lt;=DATEVALUE("10/1/20"&amp;RIGHT(BM$1,2)),$U57&gt;=DATEVALUE("9/30/20"&amp;RIGHT(BN$1,2)))),
IF(AND($T57&gt;=DATEVALUE("10/1/20"&amp;RIGHT(BM$1,2)),$U57&lt;=DATEVALUE("9/30/20"&amp;RIGHT(BN$1,2))),NETWORKDAYS($T57,$U57,Holidays!$J$3:$J$937),
IF(AND($T57&lt;DATEVALUE("10/1/20"&amp;RIGHT(BM$1,2)),$U57&lt;=DATEVALUE("9/30/20"&amp;RIGHT(BN$1,2))),NETWORKDAYS(DATEVALUE("10/1/20"&amp;RIGHT(BM$1,2)),$U57,Holidays!$J$3:$J$937),
IF($T57&lt;DATEVALUE("10/1/20"&amp;RIGHT(BM$1,2)),NETWORKDAYS(DATEVALUE("10/1/20"&amp;RIGHT(BM$1,2)),DATEVALUE("9/30/20"&amp;RIGHT(BN$1,2)),Holidays!$J$3:$J$937),
IF($T57&gt;=DATEVALUE("10/1/20"&amp;RIGHT(BM$1,2)),NETWORKDAYS($T57,DATEVALUE("9/30/20"&amp;RIGHT(BN$1,2)),Holidays!$J$3:$J$937),"")))),"")/(NETWORKDAYS($T57,$U57,Holidays!$J$3:$J$937)),0))</f>
        <v>0</v>
      </c>
      <c r="BO57" s="87">
        <f>IF($Q57="","",IFERROR(IF(OR(AND($T57&gt;=DATEVALUE("10/1/20"&amp;RIGHT(BN$1,2)),$T57&lt;=DATEVALUE("9/30/20"&amp;RIGHT(BO$1,2))),AND($U57&gt;=DATEVALUE("10/1/20"&amp;RIGHT(BN$1,2)),$U57&lt;=DATEVALUE("9/30/20"&amp;RIGHT(BO$1,2))),AND($T57&lt;=DATEVALUE("10/1/20"&amp;RIGHT(BN$1,2)),$U57&gt;=DATEVALUE("9/30/20"&amp;RIGHT(BO$1,2)))),
IF(AND($T57&gt;=DATEVALUE("10/1/20"&amp;RIGHT(BN$1,2)),$U57&lt;=DATEVALUE("9/30/20"&amp;RIGHT(BO$1,2))),NETWORKDAYS($T57,$U57,Holidays!$J$3:$J$937),
IF(AND($T57&lt;DATEVALUE("10/1/20"&amp;RIGHT(BN$1,2)),$U57&lt;=DATEVALUE("9/30/20"&amp;RIGHT(BO$1,2))),NETWORKDAYS(DATEVALUE("10/1/20"&amp;RIGHT(BN$1,2)),$U57,Holidays!$J$3:$J$937),
IF($T57&lt;DATEVALUE("10/1/20"&amp;RIGHT(BN$1,2)),NETWORKDAYS(DATEVALUE("10/1/20"&amp;RIGHT(BN$1,2)),DATEVALUE("9/30/20"&amp;RIGHT(BO$1,2)),Holidays!$J$3:$J$937),
IF($T57&gt;=DATEVALUE("10/1/20"&amp;RIGHT(BN$1,2)),NETWORKDAYS($T57,DATEVALUE("9/30/20"&amp;RIGHT(BO$1,2)),Holidays!$J$3:$J$937),"")))),"")/(NETWORKDAYS($T57,$U57,Holidays!$J$3:$J$937)),0))</f>
        <v>0</v>
      </c>
      <c r="BP57" s="87">
        <f>IF($Q57="","",IFERROR(IF(OR(AND($T57&gt;=DATEVALUE("10/1/20"&amp;RIGHT(BO$1,2)),$T57&lt;=DATEVALUE("9/30/20"&amp;RIGHT(BP$1,2))),AND($U57&gt;=DATEVALUE("10/1/20"&amp;RIGHT(BO$1,2)),$U57&lt;=DATEVALUE("9/30/20"&amp;RIGHT(BP$1,2))),AND($T57&lt;=DATEVALUE("10/1/20"&amp;RIGHT(BO$1,2)),$U57&gt;=DATEVALUE("9/30/20"&amp;RIGHT(BP$1,2)))),
IF(AND($T57&gt;=DATEVALUE("10/1/20"&amp;RIGHT(BO$1,2)),$U57&lt;=DATEVALUE("9/30/20"&amp;RIGHT(BP$1,2))),NETWORKDAYS($T57,$U57,Holidays!$J$3:$J$937),
IF(AND($T57&lt;DATEVALUE("10/1/20"&amp;RIGHT(BO$1,2)),$U57&lt;=DATEVALUE("9/30/20"&amp;RIGHT(BP$1,2))),NETWORKDAYS(DATEVALUE("10/1/20"&amp;RIGHT(BO$1,2)),$U57,Holidays!$J$3:$J$937),
IF($T57&lt;DATEVALUE("10/1/20"&amp;RIGHT(BO$1,2)),NETWORKDAYS(DATEVALUE("10/1/20"&amp;RIGHT(BO$1,2)),DATEVALUE("9/30/20"&amp;RIGHT(BP$1,2)),Holidays!$J$3:$J$937),
IF($T57&gt;=DATEVALUE("10/1/20"&amp;RIGHT(BO$1,2)),NETWORKDAYS($T57,DATEVALUE("9/30/20"&amp;RIGHT(BP$1,2)),Holidays!$J$3:$J$937),"")))),"")/(NETWORKDAYS($T57,$U57,Holidays!$J$3:$J$937)),0))</f>
        <v>0</v>
      </c>
      <c r="BQ57" s="87">
        <f>IF($Q57="","",IFERROR(IF(OR(AND($T57&gt;=DATEVALUE("10/1/20"&amp;RIGHT(BP$1,2)),$T57&lt;=DATEVALUE("9/30/20"&amp;RIGHT(BQ$1,2))),AND($U57&gt;=DATEVALUE("10/1/20"&amp;RIGHT(BP$1,2)),$U57&lt;=DATEVALUE("9/30/20"&amp;RIGHT(BQ$1,2))),AND($T57&lt;=DATEVALUE("10/1/20"&amp;RIGHT(BP$1,2)),$U57&gt;=DATEVALUE("9/30/20"&amp;RIGHT(BQ$1,2)))),
IF(AND($T57&gt;=DATEVALUE("10/1/20"&amp;RIGHT(BP$1,2)),$U57&lt;=DATEVALUE("9/30/20"&amp;RIGHT(BQ$1,2))),NETWORKDAYS($T57,$U57,Holidays!$J$3:$J$937),
IF(AND($T57&lt;DATEVALUE("10/1/20"&amp;RIGHT(BP$1,2)),$U57&lt;=DATEVALUE("9/30/20"&amp;RIGHT(BQ$1,2))),NETWORKDAYS(DATEVALUE("10/1/20"&amp;RIGHT(BP$1,2)),$U57,Holidays!$J$3:$J$937),
IF($T57&lt;DATEVALUE("10/1/20"&amp;RIGHT(BP$1,2)),NETWORKDAYS(DATEVALUE("10/1/20"&amp;RIGHT(BP$1,2)),DATEVALUE("9/30/20"&amp;RIGHT(BQ$1,2)),Holidays!$J$3:$J$937),
IF($T57&gt;=DATEVALUE("10/1/20"&amp;RIGHT(BP$1,2)),NETWORKDAYS($T57,DATEVALUE("9/30/20"&amp;RIGHT(BQ$1,2)),Holidays!$J$3:$J$937),"")))),"")/(NETWORKDAYS($T57,$U57,Holidays!$J$3:$J$937)),0))</f>
        <v>0</v>
      </c>
      <c r="BR57" s="87">
        <f>IF($Q57="","",IFERROR(IF(OR(AND($T57&gt;=DATEVALUE("10/1/20"&amp;RIGHT(BQ$1,2)),$T57&lt;=DATEVALUE("9/30/20"&amp;RIGHT(BR$1,2))),AND($U57&gt;=DATEVALUE("10/1/20"&amp;RIGHT(BQ$1,2)),$U57&lt;=DATEVALUE("9/30/20"&amp;RIGHT(BR$1,2))),AND($T57&lt;=DATEVALUE("10/1/20"&amp;RIGHT(BQ$1,2)),$U57&gt;=DATEVALUE("9/30/20"&amp;RIGHT(BR$1,2)))),
IF(AND($T57&gt;=DATEVALUE("10/1/20"&amp;RIGHT(BQ$1,2)),$U57&lt;=DATEVALUE("9/30/20"&amp;RIGHT(BR$1,2))),NETWORKDAYS($T57,$U57,Holidays!$J$3:$J$937),
IF(AND($T57&lt;DATEVALUE("10/1/20"&amp;RIGHT(BQ$1,2)),$U57&lt;=DATEVALUE("9/30/20"&amp;RIGHT(BR$1,2))),NETWORKDAYS(DATEVALUE("10/1/20"&amp;RIGHT(BQ$1,2)),$U57,Holidays!$J$3:$J$937),
IF($T57&lt;DATEVALUE("10/1/20"&amp;RIGHT(BQ$1,2)),NETWORKDAYS(DATEVALUE("10/1/20"&amp;RIGHT(BQ$1,2)),DATEVALUE("9/30/20"&amp;RIGHT(BR$1,2)),Holidays!$J$3:$J$937),
IF($T57&gt;=DATEVALUE("10/1/20"&amp;RIGHT(BQ$1,2)),NETWORKDAYS($T57,DATEVALUE("9/30/20"&amp;RIGHT(BR$1,2)),Holidays!$J$3:$J$937),"")))),"")/(NETWORKDAYS($T57,$U57,Holidays!$J$3:$J$937)),0))</f>
        <v>0</v>
      </c>
      <c r="BS57" s="87">
        <f>IF($Q57="","",IFERROR(IF(OR(AND($T57&gt;=DATEVALUE("10/1/20"&amp;RIGHT(BR$1,2)),$T57&lt;=DATEVALUE("9/30/20"&amp;RIGHT(BS$1,2))),AND($U57&gt;=DATEVALUE("10/1/20"&amp;RIGHT(BR$1,2)),$U57&lt;=DATEVALUE("9/30/20"&amp;RIGHT(BS$1,2))),AND($T57&lt;=DATEVALUE("10/1/20"&amp;RIGHT(BR$1,2)),$U57&gt;=DATEVALUE("9/30/20"&amp;RIGHT(BS$1,2)))),
IF(AND($T57&gt;=DATEVALUE("10/1/20"&amp;RIGHT(BR$1,2)),$U57&lt;=DATEVALUE("9/30/20"&amp;RIGHT(BS$1,2))),NETWORKDAYS($T57,$U57,Holidays!$J$3:$J$937),
IF(AND($T57&lt;DATEVALUE("10/1/20"&amp;RIGHT(BR$1,2)),$U57&lt;=DATEVALUE("9/30/20"&amp;RIGHT(BS$1,2))),NETWORKDAYS(DATEVALUE("10/1/20"&amp;RIGHT(BR$1,2)),$U57,Holidays!$J$3:$J$937),
IF($T57&lt;DATEVALUE("10/1/20"&amp;RIGHT(BR$1,2)),NETWORKDAYS(DATEVALUE("10/1/20"&amp;RIGHT(BR$1,2)),DATEVALUE("9/30/20"&amp;RIGHT(BS$1,2)),Holidays!$J$3:$J$937),
IF($T57&gt;=DATEVALUE("10/1/20"&amp;RIGHT(BR$1,2)),NETWORKDAYS($T57,DATEVALUE("9/30/20"&amp;RIGHT(BS$1,2)),Holidays!$J$3:$J$937),"")))),"")/(NETWORKDAYS($T57,$U57,Holidays!$J$3:$J$937)),0))</f>
        <v>0</v>
      </c>
      <c r="BT57" s="87">
        <f>IF($Q57="","",IFERROR(IF(OR(AND($T57&gt;=DATEVALUE("10/1/20"&amp;RIGHT(BS$1,2)),$T57&lt;=DATEVALUE("9/30/20"&amp;RIGHT(BT$1,2))),AND($U57&gt;=DATEVALUE("10/1/20"&amp;RIGHT(BS$1,2)),$U57&lt;=DATEVALUE("9/30/20"&amp;RIGHT(BT$1,2))),AND($T57&lt;=DATEVALUE("10/1/20"&amp;RIGHT(BS$1,2)),$U57&gt;=DATEVALUE("9/30/20"&amp;RIGHT(BT$1,2)))),
IF(AND($T57&gt;=DATEVALUE("10/1/20"&amp;RIGHT(BS$1,2)),$U57&lt;=DATEVALUE("9/30/20"&amp;RIGHT(BT$1,2))),NETWORKDAYS($T57,$U57,Holidays!$J$3:$J$937),
IF(AND($T57&lt;DATEVALUE("10/1/20"&amp;RIGHT(BS$1,2)),$U57&lt;=DATEVALUE("9/30/20"&amp;RIGHT(BT$1,2))),NETWORKDAYS(DATEVALUE("10/1/20"&amp;RIGHT(BS$1,2)),$U57,Holidays!$J$3:$J$937),
IF($T57&lt;DATEVALUE("10/1/20"&amp;RIGHT(BS$1,2)),NETWORKDAYS(DATEVALUE("10/1/20"&amp;RIGHT(BS$1,2)),DATEVALUE("9/30/20"&amp;RIGHT(BT$1,2)),Holidays!$J$3:$J$937),
IF($T57&gt;=DATEVALUE("10/1/20"&amp;RIGHT(BS$1,2)),NETWORKDAYS($T57,DATEVALUE("9/30/20"&amp;RIGHT(BT$1,2)),Holidays!$J$3:$J$937),"")))),"")/(NETWORKDAYS($T57,$U57,Holidays!$J$3:$J$937)),0))</f>
        <v>1</v>
      </c>
      <c r="BU57" s="87">
        <f>IF($Q57="","",IFERROR(IF(OR(AND($T57&gt;=DATEVALUE("10/1/20"&amp;RIGHT(BT$1,2)),$T57&lt;=DATEVALUE("9/30/20"&amp;RIGHT(BU$1,2))),AND($U57&gt;=DATEVALUE("10/1/20"&amp;RIGHT(BT$1,2)),$U57&lt;=DATEVALUE("9/30/20"&amp;RIGHT(BU$1,2))),AND($T57&lt;=DATEVALUE("10/1/20"&amp;RIGHT(BT$1,2)),$U57&gt;=DATEVALUE("9/30/20"&amp;RIGHT(BU$1,2)))),
IF(AND($T57&gt;=DATEVALUE("10/1/20"&amp;RIGHT(BT$1,2)),$U57&lt;=DATEVALUE("9/30/20"&amp;RIGHT(BU$1,2))),NETWORKDAYS($T57,$U57,Holidays!$J$3:$J$937),
IF(AND($T57&lt;DATEVALUE("10/1/20"&amp;RIGHT(BT$1,2)),$U57&lt;=DATEVALUE("9/30/20"&amp;RIGHT(BU$1,2))),NETWORKDAYS(DATEVALUE("10/1/20"&amp;RIGHT(BT$1,2)),$U57,Holidays!$J$3:$J$937),
IF($T57&lt;DATEVALUE("10/1/20"&amp;RIGHT(BT$1,2)),NETWORKDAYS(DATEVALUE("10/1/20"&amp;RIGHT(BT$1,2)),DATEVALUE("9/30/20"&amp;RIGHT(BU$1,2)),Holidays!$J$3:$J$937),
IF($T57&gt;=DATEVALUE("10/1/20"&amp;RIGHT(BT$1,2)),NETWORKDAYS($T57,DATEVALUE("9/30/20"&amp;RIGHT(BU$1,2)),Holidays!$J$3:$J$937),"")))),"")/(NETWORKDAYS($T57,$U57,Holidays!$J$3:$J$937)),0))</f>
        <v>0</v>
      </c>
      <c r="BV57" s="87">
        <f>IF($Q57="","",IFERROR(IF(OR(AND($T57&gt;=DATEVALUE("10/1/20"&amp;RIGHT(BU$1,2)),$T57&lt;=DATEVALUE("9/30/20"&amp;RIGHT(BV$1,2))),AND($U57&gt;=DATEVALUE("10/1/20"&amp;RIGHT(BU$1,2)),$U57&lt;=DATEVALUE("9/30/20"&amp;RIGHT(BV$1,2))),AND($T57&lt;=DATEVALUE("10/1/20"&amp;RIGHT(BU$1,2)),$U57&gt;=DATEVALUE("9/30/20"&amp;RIGHT(BV$1,2)))),
IF(AND($T57&gt;=DATEVALUE("10/1/20"&amp;RIGHT(BU$1,2)),$U57&lt;=DATEVALUE("9/30/20"&amp;RIGHT(BV$1,2))),NETWORKDAYS($T57,$U57,Holidays!$J$3:$J$937),
IF(AND($T57&lt;DATEVALUE("10/1/20"&amp;RIGHT(BU$1,2)),$U57&lt;=DATEVALUE("9/30/20"&amp;RIGHT(BV$1,2))),NETWORKDAYS(DATEVALUE("10/1/20"&amp;RIGHT(BU$1,2)),$U57,Holidays!$J$3:$J$937),
IF($T57&lt;DATEVALUE("10/1/20"&amp;RIGHT(BU$1,2)),NETWORKDAYS(DATEVALUE("10/1/20"&amp;RIGHT(BU$1,2)),DATEVALUE("9/30/20"&amp;RIGHT(BV$1,2)),Holidays!$J$3:$J$937),
IF($T57&gt;=DATEVALUE("10/1/20"&amp;RIGHT(BU$1,2)),NETWORKDAYS($T57,DATEVALUE("9/30/20"&amp;RIGHT(BV$1,2)),Holidays!$J$3:$J$937),"")))),"")/(NETWORKDAYS($T57,$U57,Holidays!$J$3:$J$937)),0))</f>
        <v>0</v>
      </c>
      <c r="BW57" s="87">
        <f>IF($Q57="","",IFERROR(IF(OR(AND($T57&gt;=DATEVALUE("10/1/20"&amp;RIGHT(BV$1,2)),$T57&lt;=DATEVALUE("9/30/20"&amp;RIGHT(BW$1,2))),AND($U57&gt;=DATEVALUE("10/1/20"&amp;RIGHT(BV$1,2)),$U57&lt;=DATEVALUE("9/30/20"&amp;RIGHT(BW$1,2))),AND($T57&lt;=DATEVALUE("10/1/20"&amp;RIGHT(BV$1,2)),$U57&gt;=DATEVALUE("9/30/20"&amp;RIGHT(BW$1,2)))),
IF(AND($T57&gt;=DATEVALUE("10/1/20"&amp;RIGHT(BV$1,2)),$U57&lt;=DATEVALUE("9/30/20"&amp;RIGHT(BW$1,2))),NETWORKDAYS($T57,$U57,Holidays!$J$3:$J$937),
IF(AND($T57&lt;DATEVALUE("10/1/20"&amp;RIGHT(BV$1,2)),$U57&lt;=DATEVALUE("9/30/20"&amp;RIGHT(BW$1,2))),NETWORKDAYS(DATEVALUE("10/1/20"&amp;RIGHT(BV$1,2)),$U57,Holidays!$J$3:$J$937),
IF($T57&lt;DATEVALUE("10/1/20"&amp;RIGHT(BV$1,2)),NETWORKDAYS(DATEVALUE("10/1/20"&amp;RIGHT(BV$1,2)),DATEVALUE("9/30/20"&amp;RIGHT(BW$1,2)),Holidays!$J$3:$J$937),
IF($T57&gt;=DATEVALUE("10/1/20"&amp;RIGHT(BV$1,2)),NETWORKDAYS($T57,DATEVALUE("9/30/20"&amp;RIGHT(BW$1,2)),Holidays!$J$3:$J$937),"")))),"")/(NETWORKDAYS($T57,$U57,Holidays!$J$3:$J$937)),0))</f>
        <v>0</v>
      </c>
      <c r="BX57" s="87">
        <f>IF($Q57="","",IFERROR(IF(OR(AND($T57&gt;=DATEVALUE("10/1/20"&amp;RIGHT(BW$1,2)),$T57&lt;=DATEVALUE("9/30/20"&amp;RIGHT(BX$1,2))),AND($U57&gt;=DATEVALUE("10/1/20"&amp;RIGHT(BW$1,2)),$U57&lt;=DATEVALUE("9/30/20"&amp;RIGHT(BX$1,2))),AND($T57&lt;=DATEVALUE("10/1/20"&amp;RIGHT(BW$1,2)),$U57&gt;=DATEVALUE("9/30/20"&amp;RIGHT(BX$1,2)))),
IF(AND($T57&gt;=DATEVALUE("10/1/20"&amp;RIGHT(BW$1,2)),$U57&lt;=DATEVALUE("9/30/20"&amp;RIGHT(BX$1,2))),NETWORKDAYS($T57,$U57,Holidays!$J$3:$J$937),
IF(AND($T57&lt;DATEVALUE("10/1/20"&amp;RIGHT(BW$1,2)),$U57&lt;=DATEVALUE("9/30/20"&amp;RIGHT(BX$1,2))),NETWORKDAYS(DATEVALUE("10/1/20"&amp;RIGHT(BW$1,2)),$U57,Holidays!$J$3:$J$937),
IF($T57&lt;DATEVALUE("10/1/20"&amp;RIGHT(BW$1,2)),NETWORKDAYS(DATEVALUE("10/1/20"&amp;RIGHT(BW$1,2)),DATEVALUE("9/30/20"&amp;RIGHT(BX$1,2)),Holidays!$J$3:$J$937),
IF($T57&gt;=DATEVALUE("10/1/20"&amp;RIGHT(BW$1,2)),NETWORKDAYS($T57,DATEVALUE("9/30/20"&amp;RIGHT(BX$1,2)),Holidays!$J$3:$J$937),"")))),"")/(NETWORKDAYS($T57,$U57,Holidays!$J$3:$J$937)),0))</f>
        <v>0</v>
      </c>
      <c r="BY57" s="87">
        <f>IF($Q57="","",IFERROR(IF(OR(AND($T57&gt;=DATEVALUE("10/1/20"&amp;RIGHT(BX$1,2)),$T57&lt;=DATEVALUE("9/30/20"&amp;RIGHT(BY$1,2))),AND($U57&gt;=DATEVALUE("10/1/20"&amp;RIGHT(BX$1,2)),$U57&lt;=DATEVALUE("9/30/20"&amp;RIGHT(BY$1,2))),AND($T57&lt;=DATEVALUE("10/1/20"&amp;RIGHT(BX$1,2)),$U57&gt;=DATEVALUE("9/30/20"&amp;RIGHT(BY$1,2)))),
IF(AND($T57&gt;=DATEVALUE("10/1/20"&amp;RIGHT(BX$1,2)),$U57&lt;=DATEVALUE("9/30/20"&amp;RIGHT(BY$1,2))),NETWORKDAYS($T57,$U57,Holidays!$J$3:$J$937),
IF(AND($T57&lt;DATEVALUE("10/1/20"&amp;RIGHT(BX$1,2)),$U57&lt;=DATEVALUE("9/30/20"&amp;RIGHT(BY$1,2))),NETWORKDAYS(DATEVALUE("10/1/20"&amp;RIGHT(BX$1,2)),$U57,Holidays!$J$3:$J$937),
IF($T57&lt;DATEVALUE("10/1/20"&amp;RIGHT(BX$1,2)),NETWORKDAYS(DATEVALUE("10/1/20"&amp;RIGHT(BX$1,2)),DATEVALUE("9/30/20"&amp;RIGHT(BY$1,2)),Holidays!$J$3:$J$937),
IF($T57&gt;=DATEVALUE("10/1/20"&amp;RIGHT(BX$1,2)),NETWORKDAYS($T57,DATEVALUE("9/30/20"&amp;RIGHT(BY$1,2)),Holidays!$J$3:$J$937),"")))),"")/(NETWORKDAYS($T57,$U57,Holidays!$J$3:$J$937)),0))</f>
        <v>0</v>
      </c>
      <c r="BZ57" s="87">
        <f>IF($Q57="","",IFERROR(IF(OR(AND($T57&gt;=DATEVALUE("10/1/20"&amp;RIGHT(BY$1,2)),$T57&lt;=DATEVALUE("9/30/20"&amp;RIGHT(BZ$1,2))),AND($U57&gt;=DATEVALUE("10/1/20"&amp;RIGHT(BY$1,2)),$U57&lt;=DATEVALUE("9/30/20"&amp;RIGHT(BZ$1,2))),AND($T57&lt;=DATEVALUE("10/1/20"&amp;RIGHT(BY$1,2)),$U57&gt;=DATEVALUE("9/30/20"&amp;RIGHT(BZ$1,2)))),
IF(AND($T57&gt;=DATEVALUE("10/1/20"&amp;RIGHT(BY$1,2)),$U57&lt;=DATEVALUE("9/30/20"&amp;RIGHT(BZ$1,2))),NETWORKDAYS($T57,$U57,Holidays!$J$3:$J$937),
IF(AND($T57&lt;DATEVALUE("10/1/20"&amp;RIGHT(BY$1,2)),$U57&lt;=DATEVALUE("9/30/20"&amp;RIGHT(BZ$1,2))),NETWORKDAYS(DATEVALUE("10/1/20"&amp;RIGHT(BY$1,2)),$U57,Holidays!$J$3:$J$937),
IF($T57&lt;DATEVALUE("10/1/20"&amp;RIGHT(BY$1,2)),NETWORKDAYS(DATEVALUE("10/1/20"&amp;RIGHT(BY$1,2)),DATEVALUE("9/30/20"&amp;RIGHT(BZ$1,2)),Holidays!$J$3:$J$937),
IF($T57&gt;=DATEVALUE("10/1/20"&amp;RIGHT(BY$1,2)),NETWORKDAYS($T57,DATEVALUE("9/30/20"&amp;RIGHT(BZ$1,2)),Holidays!$J$3:$J$937),"")))),"")/(NETWORKDAYS($T57,$U57,Holidays!$J$3:$J$937)),0))</f>
        <v>0</v>
      </c>
      <c r="CA57" s="87">
        <f>IF($Q57="","",IFERROR(IF(OR(AND($T57&gt;=DATEVALUE("10/1/20"&amp;RIGHT(BZ$1,2)),$T57&lt;=DATEVALUE("9/30/20"&amp;RIGHT(CA$1,2))),AND($U57&gt;=DATEVALUE("10/1/20"&amp;RIGHT(BZ$1,2)),$U57&lt;=DATEVALUE("9/30/20"&amp;RIGHT(CA$1,2))),AND($T57&lt;=DATEVALUE("10/1/20"&amp;RIGHT(BZ$1,2)),$U57&gt;=DATEVALUE("9/30/20"&amp;RIGHT(CA$1,2)))),
IF(AND($T57&gt;=DATEVALUE("10/1/20"&amp;RIGHT(BZ$1,2)),$U57&lt;=DATEVALUE("9/30/20"&amp;RIGHT(CA$1,2))),NETWORKDAYS($T57,$U57,Holidays!$J$3:$J$937),
IF(AND($T57&lt;DATEVALUE("10/1/20"&amp;RIGHT(BZ$1,2)),$U57&lt;=DATEVALUE("9/30/20"&amp;RIGHT(CA$1,2))),NETWORKDAYS(DATEVALUE("10/1/20"&amp;RIGHT(BZ$1,2)),$U57,Holidays!$J$3:$J$937),
IF($T57&lt;DATEVALUE("10/1/20"&amp;RIGHT(BZ$1,2)),NETWORKDAYS(DATEVALUE("10/1/20"&amp;RIGHT(BZ$1,2)),DATEVALUE("9/30/20"&amp;RIGHT(CA$1,2)),Holidays!$J$3:$J$937),
IF($T57&gt;=DATEVALUE("10/1/20"&amp;RIGHT(BZ$1,2)),NETWORKDAYS($T57,DATEVALUE("9/30/20"&amp;RIGHT(CA$1,2)),Holidays!$J$3:$J$937),"")))),"")/(NETWORKDAYS($T57,$U57,Holidays!$J$3:$J$937)),0))</f>
        <v>0</v>
      </c>
      <c r="CB57" s="87">
        <f>IF($Q57="","",IFERROR(IF(OR(AND($T57&gt;=DATEVALUE("10/1/20"&amp;RIGHT(CA$1,2)),$T57&lt;=DATEVALUE("9/30/20"&amp;RIGHT(CB$1,2))),AND($U57&gt;=DATEVALUE("10/1/20"&amp;RIGHT(CA$1,2)),$U57&lt;=DATEVALUE("9/30/20"&amp;RIGHT(CB$1,2))),AND($T57&lt;=DATEVALUE("10/1/20"&amp;RIGHT(CA$1,2)),$U57&gt;=DATEVALUE("9/30/20"&amp;RIGHT(CB$1,2)))),
IF(AND($T57&gt;=DATEVALUE("10/1/20"&amp;RIGHT(CA$1,2)),$U57&lt;=DATEVALUE("9/30/20"&amp;RIGHT(CB$1,2))),NETWORKDAYS($T57,$U57,Holidays!$J$3:$J$937),
IF(AND($T57&lt;DATEVALUE("10/1/20"&amp;RIGHT(CA$1,2)),$U57&lt;=DATEVALUE("9/30/20"&amp;RIGHT(CB$1,2))),NETWORKDAYS(DATEVALUE("10/1/20"&amp;RIGHT(CA$1,2)),$U57,Holidays!$J$3:$J$937),
IF($T57&lt;DATEVALUE("10/1/20"&amp;RIGHT(CA$1,2)),NETWORKDAYS(DATEVALUE("10/1/20"&amp;RIGHT(CA$1,2)),DATEVALUE("9/30/20"&amp;RIGHT(CB$1,2)),Holidays!$J$3:$J$937),
IF($T57&gt;=DATEVALUE("10/1/20"&amp;RIGHT(CA$1,2)),NETWORKDAYS($T57,DATEVALUE("9/30/20"&amp;RIGHT(CB$1,2)),Holidays!$J$3:$J$937),"")))),"")/(NETWORKDAYS($T57,$U57,Holidays!$J$3:$J$937)),0))</f>
        <v>0</v>
      </c>
    </row>
    <row r="58" spans="1:80">
      <c r="A58" s="78" t="s">
        <v>262</v>
      </c>
      <c r="B58" s="79" t="s">
        <v>117</v>
      </c>
      <c r="C58" s="87" t="s">
        <v>201</v>
      </c>
      <c r="D58" s="87" t="s">
        <v>178</v>
      </c>
      <c r="E58" s="87"/>
      <c r="F58" s="87"/>
      <c r="G58" s="87" t="s">
        <v>122</v>
      </c>
      <c r="H58" s="108">
        <v>50</v>
      </c>
      <c r="I58" s="87" t="s">
        <v>131</v>
      </c>
      <c r="J58" s="87" t="s">
        <v>195</v>
      </c>
      <c r="K58" s="108">
        <v>100</v>
      </c>
      <c r="L58" s="82">
        <f t="shared" si="4"/>
        <v>0</v>
      </c>
      <c r="M58" s="110">
        <f t="shared" si="5"/>
        <v>0</v>
      </c>
      <c r="N58" s="110">
        <f>VLOOKUP(I58,$AB$6:$AD$20,3,FALSE)*H58</f>
        <v>7852.5000000000009</v>
      </c>
      <c r="O58" s="110">
        <f t="shared" si="6"/>
        <v>7852.5000000000009</v>
      </c>
      <c r="P58" s="110">
        <f t="shared" si="0"/>
        <v>0</v>
      </c>
      <c r="Q58" s="108">
        <v>160</v>
      </c>
      <c r="R58" s="130">
        <f t="shared" si="7"/>
        <v>7.1095890410958908</v>
      </c>
      <c r="S58" s="107">
        <v>46563</v>
      </c>
      <c r="T58" s="83">
        <f>IF(NOT(Q58=""),IF(NOT($S58=""),$S58,#REF!),"")</f>
        <v>46563</v>
      </c>
      <c r="U58" s="83">
        <f t="shared" si="8"/>
        <v>46723</v>
      </c>
      <c r="V58" s="83">
        <f t="shared" si="11"/>
        <v>46787</v>
      </c>
      <c r="W58" s="83">
        <f>WORKDAY.INTL(S58, Q58, "0000011", $AH$6:$AH$90)</f>
        <v>46792</v>
      </c>
      <c r="X58" s="84">
        <f t="shared" si="9"/>
        <v>7852.5000000000009</v>
      </c>
      <c r="Y58" s="84">
        <f t="shared" si="24"/>
        <v>9806.481678082193</v>
      </c>
      <c r="AF58" s="87" t="s">
        <v>148</v>
      </c>
      <c r="AG58" s="87" t="s">
        <v>149</v>
      </c>
      <c r="AH58" s="103">
        <v>45803</v>
      </c>
      <c r="AL58" s="87">
        <f t="shared" ca="1" si="1"/>
        <v>0</v>
      </c>
      <c r="AN58" s="87">
        <f t="shared" ca="1" si="25"/>
        <v>0</v>
      </c>
      <c r="AO58" s="87">
        <f t="shared" ca="1" si="25"/>
        <v>0</v>
      </c>
      <c r="AP58" s="87">
        <f t="shared" ca="1" si="25"/>
        <v>0</v>
      </c>
      <c r="AQ58" s="87">
        <f t="shared" ca="1" si="25"/>
        <v>0</v>
      </c>
      <c r="AR58" s="87">
        <f t="shared" ca="1" si="25"/>
        <v>0</v>
      </c>
      <c r="AS58" s="87">
        <f t="shared" ca="1" si="25"/>
        <v>0</v>
      </c>
      <c r="AT58" s="87">
        <f t="shared" ca="1" si="25"/>
        <v>0</v>
      </c>
      <c r="AU58" s="87">
        <f t="shared" ca="1" si="25"/>
        <v>0</v>
      </c>
      <c r="AV58" s="87">
        <f t="shared" ca="1" si="25"/>
        <v>0</v>
      </c>
      <c r="AW58" s="87">
        <f t="shared" ca="1" si="25"/>
        <v>0</v>
      </c>
      <c r="AX58" s="87">
        <f t="shared" ca="1" si="26"/>
        <v>0</v>
      </c>
      <c r="AY58" s="87">
        <f t="shared" ca="1" si="26"/>
        <v>0</v>
      </c>
      <c r="AZ58" s="87">
        <f t="shared" ca="1" si="26"/>
        <v>0</v>
      </c>
      <c r="BA58" s="87">
        <f t="shared" ca="1" si="26"/>
        <v>0</v>
      </c>
      <c r="BB58" s="87">
        <f t="shared" ca="1" si="26"/>
        <v>0</v>
      </c>
      <c r="BC58" s="87">
        <f t="shared" ca="1" si="26"/>
        <v>0</v>
      </c>
      <c r="BD58" s="87">
        <f t="shared" ca="1" si="26"/>
        <v>0</v>
      </c>
      <c r="BE58" s="87">
        <f t="shared" ca="1" si="26"/>
        <v>0</v>
      </c>
      <c r="BF58" s="87">
        <f t="shared" ca="1" si="26"/>
        <v>0</v>
      </c>
      <c r="BG58" s="87">
        <f t="shared" ca="1" si="26"/>
        <v>0</v>
      </c>
      <c r="BI58" s="87">
        <f>IF($Q58="","",IFERROR(IF(OR(AND($T58&gt;=DATEVALUE("10/1/20"&amp;RIGHT(BH$1,2)),$T58&lt;=DATEVALUE("9/30/20"&amp;RIGHT(BI$1,2))),AND($U58&gt;=DATEVALUE("10/1/20"&amp;RIGHT(BH$1,2)),$U58&lt;=DATEVALUE("9/30/20"&amp;RIGHT(BI$1,2))),AND($T58&lt;=DATEVALUE("10/1/20"&amp;RIGHT(BH$1,2)),$U58&gt;=DATEVALUE("9/30/20"&amp;RIGHT(BI$1,2)))),
IF(AND($T58&gt;=DATEVALUE("10/1/20"&amp;RIGHT(BH$1,2)),$U58&lt;=DATEVALUE("9/30/20"&amp;RIGHT(BI$1,2))),NETWORKDAYS($T58,$U58,Holidays!$J$3:$J$937),
IF(AND($T58&lt;DATEVALUE("10/1/20"&amp;RIGHT(BH$1,2)),$U58&lt;=DATEVALUE("9/30/20"&amp;RIGHT(BI$1,2))),NETWORKDAYS(DATEVALUE("10/1/20"&amp;RIGHT(BH$1,2)),$U58,Holidays!$J$3:$J$937),
IF($T58&lt;DATEVALUE("10/1/20"&amp;RIGHT(BH$1,2)),NETWORKDAYS(DATEVALUE("10/1/20"&amp;RIGHT(BH$1,2)),DATEVALUE("9/30/20"&amp;RIGHT(BI$1,2)),Holidays!$J$3:$J$937),
IF($T58&gt;=DATEVALUE("10/1/20"&amp;RIGHT(BH$1,2)),NETWORKDAYS($T58,DATEVALUE("9/30/20"&amp;RIGHT(BI$1,2)),Holidays!$J$3:$J$937),"")))),"")/(NETWORKDAYS($T58,$U58,Holidays!$J$3:$J$937)),0))</f>
        <v>0</v>
      </c>
      <c r="BJ58" s="87">
        <f>IF($Q58="","",IFERROR(IF(OR(AND($T58&gt;=DATEVALUE("10/1/20"&amp;RIGHT(BI$1,2)),$T58&lt;=DATEVALUE("9/30/20"&amp;RIGHT(BJ$1,2))),AND($U58&gt;=DATEVALUE("10/1/20"&amp;RIGHT(BI$1,2)),$U58&lt;=DATEVALUE("9/30/20"&amp;RIGHT(BJ$1,2))),AND($T58&lt;=DATEVALUE("10/1/20"&amp;RIGHT(BI$1,2)),$U58&gt;=DATEVALUE("9/30/20"&amp;RIGHT(BJ$1,2)))),
IF(AND($T58&gt;=DATEVALUE("10/1/20"&amp;RIGHT(BI$1,2)),$U58&lt;=DATEVALUE("9/30/20"&amp;RIGHT(BJ$1,2))),NETWORKDAYS($T58,$U58,Holidays!$J$3:$J$937),
IF(AND($T58&lt;DATEVALUE("10/1/20"&amp;RIGHT(BI$1,2)),$U58&lt;=DATEVALUE("9/30/20"&amp;RIGHT(BJ$1,2))),NETWORKDAYS(DATEVALUE("10/1/20"&amp;RIGHT(BI$1,2)),$U58,Holidays!$J$3:$J$937),
IF($T58&lt;DATEVALUE("10/1/20"&amp;RIGHT(BI$1,2)),NETWORKDAYS(DATEVALUE("10/1/20"&amp;RIGHT(BI$1,2)),DATEVALUE("9/30/20"&amp;RIGHT(BJ$1,2)),Holidays!$J$3:$J$937),
IF($T58&gt;=DATEVALUE("10/1/20"&amp;RIGHT(BI$1,2)),NETWORKDAYS($T58,DATEVALUE("9/30/20"&amp;RIGHT(BJ$1,2)),Holidays!$J$3:$J$937),"")))),"")/(NETWORKDAYS($T58,$U58,Holidays!$J$3:$J$937)),0))</f>
        <v>0</v>
      </c>
      <c r="BK58" s="87">
        <f>IF($Q58="","",IFERROR(IF(OR(AND($T58&gt;=DATEVALUE("10/1/20"&amp;RIGHT(BJ$1,2)),$T58&lt;=DATEVALUE("9/30/20"&amp;RIGHT(BK$1,2))),AND($U58&gt;=DATEVALUE("10/1/20"&amp;RIGHT(BJ$1,2)),$U58&lt;=DATEVALUE("9/30/20"&amp;RIGHT(BK$1,2))),AND($T58&lt;=DATEVALUE("10/1/20"&amp;RIGHT(BJ$1,2)),$U58&gt;=DATEVALUE("9/30/20"&amp;RIGHT(BK$1,2)))),
IF(AND($T58&gt;=DATEVALUE("10/1/20"&amp;RIGHT(BJ$1,2)),$U58&lt;=DATEVALUE("9/30/20"&amp;RIGHT(BK$1,2))),NETWORKDAYS($T58,$U58,Holidays!$J$3:$J$937),
IF(AND($T58&lt;DATEVALUE("10/1/20"&amp;RIGHT(BJ$1,2)),$U58&lt;=DATEVALUE("9/30/20"&amp;RIGHT(BK$1,2))),NETWORKDAYS(DATEVALUE("10/1/20"&amp;RIGHT(BJ$1,2)),$U58,Holidays!$J$3:$J$937),
IF($T58&lt;DATEVALUE("10/1/20"&amp;RIGHT(BJ$1,2)),NETWORKDAYS(DATEVALUE("10/1/20"&amp;RIGHT(BJ$1,2)),DATEVALUE("9/30/20"&amp;RIGHT(BK$1,2)),Holidays!$J$3:$J$937),
IF($T58&gt;=DATEVALUE("10/1/20"&amp;RIGHT(BJ$1,2)),NETWORKDAYS($T58,DATEVALUE("9/30/20"&amp;RIGHT(BK$1,2)),Holidays!$J$3:$J$937),"")))),"")/(NETWORKDAYS($T58,$U58,Holidays!$J$3:$J$937)),0))</f>
        <v>0</v>
      </c>
      <c r="BL58" s="87">
        <f>IF($Q58="","",IFERROR(IF(OR(AND($T58&gt;=DATEVALUE("10/1/20"&amp;RIGHT(BK$1,2)),$T58&lt;=DATEVALUE("9/30/20"&amp;RIGHT(BL$1,2))),AND($U58&gt;=DATEVALUE("10/1/20"&amp;RIGHT(BK$1,2)),$U58&lt;=DATEVALUE("9/30/20"&amp;RIGHT(BL$1,2))),AND($T58&lt;=DATEVALUE("10/1/20"&amp;RIGHT(BK$1,2)),$U58&gt;=DATEVALUE("9/30/20"&amp;RIGHT(BL$1,2)))),
IF(AND($T58&gt;=DATEVALUE("10/1/20"&amp;RIGHT(BK$1,2)),$U58&lt;=DATEVALUE("9/30/20"&amp;RIGHT(BL$1,2))),NETWORKDAYS($T58,$U58,Holidays!$J$3:$J$937),
IF(AND($T58&lt;DATEVALUE("10/1/20"&amp;RIGHT(BK$1,2)),$U58&lt;=DATEVALUE("9/30/20"&amp;RIGHT(BL$1,2))),NETWORKDAYS(DATEVALUE("10/1/20"&amp;RIGHT(BK$1,2)),$U58,Holidays!$J$3:$J$937),
IF($T58&lt;DATEVALUE("10/1/20"&amp;RIGHT(BK$1,2)),NETWORKDAYS(DATEVALUE("10/1/20"&amp;RIGHT(BK$1,2)),DATEVALUE("9/30/20"&amp;RIGHT(BL$1,2)),Holidays!$J$3:$J$937),
IF($T58&gt;=DATEVALUE("10/1/20"&amp;RIGHT(BK$1,2)),NETWORKDAYS($T58,DATEVALUE("9/30/20"&amp;RIGHT(BL$1,2)),Holidays!$J$3:$J$937),"")))),"")/(NETWORKDAYS($T58,$U58,Holidays!$J$3:$J$937)),0))</f>
        <v>0</v>
      </c>
      <c r="BM58" s="87">
        <f>IF($Q58="","",IFERROR(IF(OR(AND($T58&gt;=DATEVALUE("10/1/20"&amp;RIGHT(BL$1,2)),$T58&lt;=DATEVALUE("9/30/20"&amp;RIGHT(BM$1,2))),AND($U58&gt;=DATEVALUE("10/1/20"&amp;RIGHT(BL$1,2)),$U58&lt;=DATEVALUE("9/30/20"&amp;RIGHT(BM$1,2))),AND($T58&lt;=DATEVALUE("10/1/20"&amp;RIGHT(BL$1,2)),$U58&gt;=DATEVALUE("9/30/20"&amp;RIGHT(BM$1,2)))),
IF(AND($T58&gt;=DATEVALUE("10/1/20"&amp;RIGHT(BL$1,2)),$U58&lt;=DATEVALUE("9/30/20"&amp;RIGHT(BM$1,2))),NETWORKDAYS($T58,$U58,Holidays!$J$3:$J$937),
IF(AND($T58&lt;DATEVALUE("10/1/20"&amp;RIGHT(BL$1,2)),$U58&lt;=DATEVALUE("9/30/20"&amp;RIGHT(BM$1,2))),NETWORKDAYS(DATEVALUE("10/1/20"&amp;RIGHT(BL$1,2)),$U58,Holidays!$J$3:$J$937),
IF($T58&lt;DATEVALUE("10/1/20"&amp;RIGHT(BL$1,2)),NETWORKDAYS(DATEVALUE("10/1/20"&amp;RIGHT(BL$1,2)),DATEVALUE("9/30/20"&amp;RIGHT(BM$1,2)),Holidays!$J$3:$J$937),
IF($T58&gt;=DATEVALUE("10/1/20"&amp;RIGHT(BL$1,2)),NETWORKDAYS($T58,DATEVALUE("9/30/20"&amp;RIGHT(BM$1,2)),Holidays!$J$3:$J$937),"")))),"")/(NETWORKDAYS($T58,$U58,Holidays!$J$3:$J$937)),0))</f>
        <v>0</v>
      </c>
      <c r="BN58" s="87">
        <f>IF($Q58="","",IFERROR(IF(OR(AND($T58&gt;=DATEVALUE("10/1/20"&amp;RIGHT(BM$1,2)),$T58&lt;=DATEVALUE("9/30/20"&amp;RIGHT(BN$1,2))),AND($U58&gt;=DATEVALUE("10/1/20"&amp;RIGHT(BM$1,2)),$U58&lt;=DATEVALUE("9/30/20"&amp;RIGHT(BN$1,2))),AND($T58&lt;=DATEVALUE("10/1/20"&amp;RIGHT(BM$1,2)),$U58&gt;=DATEVALUE("9/30/20"&amp;RIGHT(BN$1,2)))),
IF(AND($T58&gt;=DATEVALUE("10/1/20"&amp;RIGHT(BM$1,2)),$U58&lt;=DATEVALUE("9/30/20"&amp;RIGHT(BN$1,2))),NETWORKDAYS($T58,$U58,Holidays!$J$3:$J$937),
IF(AND($T58&lt;DATEVALUE("10/1/20"&amp;RIGHT(BM$1,2)),$U58&lt;=DATEVALUE("9/30/20"&amp;RIGHT(BN$1,2))),NETWORKDAYS(DATEVALUE("10/1/20"&amp;RIGHT(BM$1,2)),$U58,Holidays!$J$3:$J$937),
IF($T58&lt;DATEVALUE("10/1/20"&amp;RIGHT(BM$1,2)),NETWORKDAYS(DATEVALUE("10/1/20"&amp;RIGHT(BM$1,2)),DATEVALUE("9/30/20"&amp;RIGHT(BN$1,2)),Holidays!$J$3:$J$937),
IF($T58&gt;=DATEVALUE("10/1/20"&amp;RIGHT(BM$1,2)),NETWORKDAYS($T58,DATEVALUE("9/30/20"&amp;RIGHT(BN$1,2)),Holidays!$J$3:$J$937),"")))),"")/(NETWORKDAYS($T58,$U58,Holidays!$J$3:$J$937)),0))</f>
        <v>0</v>
      </c>
      <c r="BO58" s="87">
        <f>IF($Q58="","",IFERROR(IF(OR(AND($T58&gt;=DATEVALUE("10/1/20"&amp;RIGHT(BN$1,2)),$T58&lt;=DATEVALUE("9/30/20"&amp;RIGHT(BO$1,2))),AND($U58&gt;=DATEVALUE("10/1/20"&amp;RIGHT(BN$1,2)),$U58&lt;=DATEVALUE("9/30/20"&amp;RIGHT(BO$1,2))),AND($T58&lt;=DATEVALUE("10/1/20"&amp;RIGHT(BN$1,2)),$U58&gt;=DATEVALUE("9/30/20"&amp;RIGHT(BO$1,2)))),
IF(AND($T58&gt;=DATEVALUE("10/1/20"&amp;RIGHT(BN$1,2)),$U58&lt;=DATEVALUE("9/30/20"&amp;RIGHT(BO$1,2))),NETWORKDAYS($T58,$U58,Holidays!$J$3:$J$937),
IF(AND($T58&lt;DATEVALUE("10/1/20"&amp;RIGHT(BN$1,2)),$U58&lt;=DATEVALUE("9/30/20"&amp;RIGHT(BO$1,2))),NETWORKDAYS(DATEVALUE("10/1/20"&amp;RIGHT(BN$1,2)),$U58,Holidays!$J$3:$J$937),
IF($T58&lt;DATEVALUE("10/1/20"&amp;RIGHT(BN$1,2)),NETWORKDAYS(DATEVALUE("10/1/20"&amp;RIGHT(BN$1,2)),DATEVALUE("9/30/20"&amp;RIGHT(BO$1,2)),Holidays!$J$3:$J$937),
IF($T58&gt;=DATEVALUE("10/1/20"&amp;RIGHT(BN$1,2)),NETWORKDAYS($T58,DATEVALUE("9/30/20"&amp;RIGHT(BO$1,2)),Holidays!$J$3:$J$937),"")))),"")/(NETWORKDAYS($T58,$U58,Holidays!$J$3:$J$937)),0))</f>
        <v>0</v>
      </c>
      <c r="BP58" s="87">
        <f>IF($Q58="","",IFERROR(IF(OR(AND($T58&gt;=DATEVALUE("10/1/20"&amp;RIGHT(BO$1,2)),$T58&lt;=DATEVALUE("9/30/20"&amp;RIGHT(BP$1,2))),AND($U58&gt;=DATEVALUE("10/1/20"&amp;RIGHT(BO$1,2)),$U58&lt;=DATEVALUE("9/30/20"&amp;RIGHT(BP$1,2))),AND($T58&lt;=DATEVALUE("10/1/20"&amp;RIGHT(BO$1,2)),$U58&gt;=DATEVALUE("9/30/20"&amp;RIGHT(BP$1,2)))),
IF(AND($T58&gt;=DATEVALUE("10/1/20"&amp;RIGHT(BO$1,2)),$U58&lt;=DATEVALUE("9/30/20"&amp;RIGHT(BP$1,2))),NETWORKDAYS($T58,$U58,Holidays!$J$3:$J$937),
IF(AND($T58&lt;DATEVALUE("10/1/20"&amp;RIGHT(BO$1,2)),$U58&lt;=DATEVALUE("9/30/20"&amp;RIGHT(BP$1,2))),NETWORKDAYS(DATEVALUE("10/1/20"&amp;RIGHT(BO$1,2)),$U58,Holidays!$J$3:$J$937),
IF($T58&lt;DATEVALUE("10/1/20"&amp;RIGHT(BO$1,2)),NETWORKDAYS(DATEVALUE("10/1/20"&amp;RIGHT(BO$1,2)),DATEVALUE("9/30/20"&amp;RIGHT(BP$1,2)),Holidays!$J$3:$J$937),
IF($T58&gt;=DATEVALUE("10/1/20"&amp;RIGHT(BO$1,2)),NETWORKDAYS($T58,DATEVALUE("9/30/20"&amp;RIGHT(BP$1,2)),Holidays!$J$3:$J$937),"")))),"")/(NETWORKDAYS($T58,$U58,Holidays!$J$3:$J$937)),0))</f>
        <v>0</v>
      </c>
      <c r="BQ58" s="87">
        <f>IF($Q58="","",IFERROR(IF(OR(AND($T58&gt;=DATEVALUE("10/1/20"&amp;RIGHT(BP$1,2)),$T58&lt;=DATEVALUE("9/30/20"&amp;RIGHT(BQ$1,2))),AND($U58&gt;=DATEVALUE("10/1/20"&amp;RIGHT(BP$1,2)),$U58&lt;=DATEVALUE("9/30/20"&amp;RIGHT(BQ$1,2))),AND($T58&lt;=DATEVALUE("10/1/20"&amp;RIGHT(BP$1,2)),$U58&gt;=DATEVALUE("9/30/20"&amp;RIGHT(BQ$1,2)))),
IF(AND($T58&gt;=DATEVALUE("10/1/20"&amp;RIGHT(BP$1,2)),$U58&lt;=DATEVALUE("9/30/20"&amp;RIGHT(BQ$1,2))),NETWORKDAYS($T58,$U58,Holidays!$J$3:$J$937),
IF(AND($T58&lt;DATEVALUE("10/1/20"&amp;RIGHT(BP$1,2)),$U58&lt;=DATEVALUE("9/30/20"&amp;RIGHT(BQ$1,2))),NETWORKDAYS(DATEVALUE("10/1/20"&amp;RIGHT(BP$1,2)),$U58,Holidays!$J$3:$J$937),
IF($T58&lt;DATEVALUE("10/1/20"&amp;RIGHT(BP$1,2)),NETWORKDAYS(DATEVALUE("10/1/20"&amp;RIGHT(BP$1,2)),DATEVALUE("9/30/20"&amp;RIGHT(BQ$1,2)),Holidays!$J$3:$J$937),
IF($T58&gt;=DATEVALUE("10/1/20"&amp;RIGHT(BP$1,2)),NETWORKDAYS($T58,DATEVALUE("9/30/20"&amp;RIGHT(BQ$1,2)),Holidays!$J$3:$J$937),"")))),"")/(NETWORKDAYS($T58,$U58,Holidays!$J$3:$J$937)),0))</f>
        <v>0</v>
      </c>
      <c r="BR58" s="87">
        <f>IF($Q58="","",IFERROR(IF(OR(AND($T58&gt;=DATEVALUE("10/1/20"&amp;RIGHT(BQ$1,2)),$T58&lt;=DATEVALUE("9/30/20"&amp;RIGHT(BR$1,2))),AND($U58&gt;=DATEVALUE("10/1/20"&amp;RIGHT(BQ$1,2)),$U58&lt;=DATEVALUE("9/30/20"&amp;RIGHT(BR$1,2))),AND($T58&lt;=DATEVALUE("10/1/20"&amp;RIGHT(BQ$1,2)),$U58&gt;=DATEVALUE("9/30/20"&amp;RIGHT(BR$1,2)))),
IF(AND($T58&gt;=DATEVALUE("10/1/20"&amp;RIGHT(BQ$1,2)),$U58&lt;=DATEVALUE("9/30/20"&amp;RIGHT(BR$1,2))),NETWORKDAYS($T58,$U58,Holidays!$J$3:$J$937),
IF(AND($T58&lt;DATEVALUE("10/1/20"&amp;RIGHT(BQ$1,2)),$U58&lt;=DATEVALUE("9/30/20"&amp;RIGHT(BR$1,2))),NETWORKDAYS(DATEVALUE("10/1/20"&amp;RIGHT(BQ$1,2)),$U58,Holidays!$J$3:$J$937),
IF($T58&lt;DATEVALUE("10/1/20"&amp;RIGHT(BQ$1,2)),NETWORKDAYS(DATEVALUE("10/1/20"&amp;RIGHT(BQ$1,2)),DATEVALUE("9/30/20"&amp;RIGHT(BR$1,2)),Holidays!$J$3:$J$937),
IF($T58&gt;=DATEVALUE("10/1/20"&amp;RIGHT(BQ$1,2)),NETWORKDAYS($T58,DATEVALUE("9/30/20"&amp;RIGHT(BR$1,2)),Holidays!$J$3:$J$937),"")))),"")/(NETWORKDAYS($T58,$U58,Holidays!$J$3:$J$937)),0))</f>
        <v>0</v>
      </c>
      <c r="BS58" s="87">
        <f>IF($Q58="","",IFERROR(IF(OR(AND($T58&gt;=DATEVALUE("10/1/20"&amp;RIGHT(BR$1,2)),$T58&lt;=DATEVALUE("9/30/20"&amp;RIGHT(BS$1,2))),AND($U58&gt;=DATEVALUE("10/1/20"&amp;RIGHT(BR$1,2)),$U58&lt;=DATEVALUE("9/30/20"&amp;RIGHT(BS$1,2))),AND($T58&lt;=DATEVALUE("10/1/20"&amp;RIGHT(BR$1,2)),$U58&gt;=DATEVALUE("9/30/20"&amp;RIGHT(BS$1,2)))),
IF(AND($T58&gt;=DATEVALUE("10/1/20"&amp;RIGHT(BR$1,2)),$U58&lt;=DATEVALUE("9/30/20"&amp;RIGHT(BS$1,2))),NETWORKDAYS($T58,$U58,Holidays!$J$3:$J$937),
IF(AND($T58&lt;DATEVALUE("10/1/20"&amp;RIGHT(BR$1,2)),$U58&lt;=DATEVALUE("9/30/20"&amp;RIGHT(BS$1,2))),NETWORKDAYS(DATEVALUE("10/1/20"&amp;RIGHT(BR$1,2)),$U58,Holidays!$J$3:$J$937),
IF($T58&lt;DATEVALUE("10/1/20"&amp;RIGHT(BR$1,2)),NETWORKDAYS(DATEVALUE("10/1/20"&amp;RIGHT(BR$1,2)),DATEVALUE("9/30/20"&amp;RIGHT(BS$1,2)),Holidays!$J$3:$J$937),
IF($T58&gt;=DATEVALUE("10/1/20"&amp;RIGHT(BR$1,2)),NETWORKDAYS($T58,DATEVALUE("9/30/20"&amp;RIGHT(BS$1,2)),Holidays!$J$3:$J$937),"")))),"")/(NETWORKDAYS($T58,$U58,Holidays!$J$3:$J$937)),0))</f>
        <v>0</v>
      </c>
      <c r="BT58" s="87">
        <f>IF($Q58="","",IFERROR(IF(OR(AND($T58&gt;=DATEVALUE("10/1/20"&amp;RIGHT(BS$1,2)),$T58&lt;=DATEVALUE("9/30/20"&amp;RIGHT(BT$1,2))),AND($U58&gt;=DATEVALUE("10/1/20"&amp;RIGHT(BS$1,2)),$U58&lt;=DATEVALUE("9/30/20"&amp;RIGHT(BT$1,2))),AND($T58&lt;=DATEVALUE("10/1/20"&amp;RIGHT(BS$1,2)),$U58&gt;=DATEVALUE("9/30/20"&amp;RIGHT(BT$1,2)))),
IF(AND($T58&gt;=DATEVALUE("10/1/20"&amp;RIGHT(BS$1,2)),$U58&lt;=DATEVALUE("9/30/20"&amp;RIGHT(BT$1,2))),NETWORKDAYS($T58,$U58,Holidays!$J$3:$J$937),
IF(AND($T58&lt;DATEVALUE("10/1/20"&amp;RIGHT(BS$1,2)),$U58&lt;=DATEVALUE("9/30/20"&amp;RIGHT(BT$1,2))),NETWORKDAYS(DATEVALUE("10/1/20"&amp;RIGHT(BS$1,2)),$U58,Holidays!$J$3:$J$937),
IF($T58&lt;DATEVALUE("10/1/20"&amp;RIGHT(BS$1,2)),NETWORKDAYS(DATEVALUE("10/1/20"&amp;RIGHT(BS$1,2)),DATEVALUE("9/30/20"&amp;RIGHT(BT$1,2)),Holidays!$J$3:$J$937),
IF($T58&gt;=DATEVALUE("10/1/20"&amp;RIGHT(BS$1,2)),NETWORKDAYS($T58,DATEVALUE("9/30/20"&amp;RIGHT(BT$1,2)),Holidays!$J$3:$J$937),"")))),"")/(NETWORKDAYS($T58,$U58,Holidays!$J$3:$J$937)),0))</f>
        <v>0.62385321100917435</v>
      </c>
      <c r="BU58" s="87">
        <f>IF($Q58="","",IFERROR(IF(OR(AND($T58&gt;=DATEVALUE("10/1/20"&amp;RIGHT(BT$1,2)),$T58&lt;=DATEVALUE("9/30/20"&amp;RIGHT(BU$1,2))),AND($U58&gt;=DATEVALUE("10/1/20"&amp;RIGHT(BT$1,2)),$U58&lt;=DATEVALUE("9/30/20"&amp;RIGHT(BU$1,2))),AND($T58&lt;=DATEVALUE("10/1/20"&amp;RIGHT(BT$1,2)),$U58&gt;=DATEVALUE("9/30/20"&amp;RIGHT(BU$1,2)))),
IF(AND($T58&gt;=DATEVALUE("10/1/20"&amp;RIGHT(BT$1,2)),$U58&lt;=DATEVALUE("9/30/20"&amp;RIGHT(BU$1,2))),NETWORKDAYS($T58,$U58,Holidays!$J$3:$J$937),
IF(AND($T58&lt;DATEVALUE("10/1/20"&amp;RIGHT(BT$1,2)),$U58&lt;=DATEVALUE("9/30/20"&amp;RIGHT(BU$1,2))),NETWORKDAYS(DATEVALUE("10/1/20"&amp;RIGHT(BT$1,2)),$U58,Holidays!$J$3:$J$937),
IF($T58&lt;DATEVALUE("10/1/20"&amp;RIGHT(BT$1,2)),NETWORKDAYS(DATEVALUE("10/1/20"&amp;RIGHT(BT$1,2)),DATEVALUE("9/30/20"&amp;RIGHT(BU$1,2)),Holidays!$J$3:$J$937),
IF($T58&gt;=DATEVALUE("10/1/20"&amp;RIGHT(BT$1,2)),NETWORKDAYS($T58,DATEVALUE("9/30/20"&amp;RIGHT(BU$1,2)),Holidays!$J$3:$J$937),"")))),"")/(NETWORKDAYS($T58,$U58,Holidays!$J$3:$J$937)),0))</f>
        <v>0.37614678899082571</v>
      </c>
      <c r="BV58" s="87">
        <f>IF($Q58="","",IFERROR(IF(OR(AND($T58&gt;=DATEVALUE("10/1/20"&amp;RIGHT(BU$1,2)),$T58&lt;=DATEVALUE("9/30/20"&amp;RIGHT(BV$1,2))),AND($U58&gt;=DATEVALUE("10/1/20"&amp;RIGHT(BU$1,2)),$U58&lt;=DATEVALUE("9/30/20"&amp;RIGHT(BV$1,2))),AND($T58&lt;=DATEVALUE("10/1/20"&amp;RIGHT(BU$1,2)),$U58&gt;=DATEVALUE("9/30/20"&amp;RIGHT(BV$1,2)))),
IF(AND($T58&gt;=DATEVALUE("10/1/20"&amp;RIGHT(BU$1,2)),$U58&lt;=DATEVALUE("9/30/20"&amp;RIGHT(BV$1,2))),NETWORKDAYS($T58,$U58,Holidays!$J$3:$J$937),
IF(AND($T58&lt;DATEVALUE("10/1/20"&amp;RIGHT(BU$1,2)),$U58&lt;=DATEVALUE("9/30/20"&amp;RIGHT(BV$1,2))),NETWORKDAYS(DATEVALUE("10/1/20"&amp;RIGHT(BU$1,2)),$U58,Holidays!$J$3:$J$937),
IF($T58&lt;DATEVALUE("10/1/20"&amp;RIGHT(BU$1,2)),NETWORKDAYS(DATEVALUE("10/1/20"&amp;RIGHT(BU$1,2)),DATEVALUE("9/30/20"&amp;RIGHT(BV$1,2)),Holidays!$J$3:$J$937),
IF($T58&gt;=DATEVALUE("10/1/20"&amp;RIGHT(BU$1,2)),NETWORKDAYS($T58,DATEVALUE("9/30/20"&amp;RIGHT(BV$1,2)),Holidays!$J$3:$J$937),"")))),"")/(NETWORKDAYS($T58,$U58,Holidays!$J$3:$J$937)),0))</f>
        <v>0</v>
      </c>
      <c r="BW58" s="87">
        <f>IF($Q58="","",IFERROR(IF(OR(AND($T58&gt;=DATEVALUE("10/1/20"&amp;RIGHT(BV$1,2)),$T58&lt;=DATEVALUE("9/30/20"&amp;RIGHT(BW$1,2))),AND($U58&gt;=DATEVALUE("10/1/20"&amp;RIGHT(BV$1,2)),$U58&lt;=DATEVALUE("9/30/20"&amp;RIGHT(BW$1,2))),AND($T58&lt;=DATEVALUE("10/1/20"&amp;RIGHT(BV$1,2)),$U58&gt;=DATEVALUE("9/30/20"&amp;RIGHT(BW$1,2)))),
IF(AND($T58&gt;=DATEVALUE("10/1/20"&amp;RIGHT(BV$1,2)),$U58&lt;=DATEVALUE("9/30/20"&amp;RIGHT(BW$1,2))),NETWORKDAYS($T58,$U58,Holidays!$J$3:$J$937),
IF(AND($T58&lt;DATEVALUE("10/1/20"&amp;RIGHT(BV$1,2)),$U58&lt;=DATEVALUE("9/30/20"&amp;RIGHT(BW$1,2))),NETWORKDAYS(DATEVALUE("10/1/20"&amp;RIGHT(BV$1,2)),$U58,Holidays!$J$3:$J$937),
IF($T58&lt;DATEVALUE("10/1/20"&amp;RIGHT(BV$1,2)),NETWORKDAYS(DATEVALUE("10/1/20"&amp;RIGHT(BV$1,2)),DATEVALUE("9/30/20"&amp;RIGHT(BW$1,2)),Holidays!$J$3:$J$937),
IF($T58&gt;=DATEVALUE("10/1/20"&amp;RIGHT(BV$1,2)),NETWORKDAYS($T58,DATEVALUE("9/30/20"&amp;RIGHT(BW$1,2)),Holidays!$J$3:$J$937),"")))),"")/(NETWORKDAYS($T58,$U58,Holidays!$J$3:$J$937)),0))</f>
        <v>0</v>
      </c>
      <c r="BX58" s="87">
        <f>IF($Q58="","",IFERROR(IF(OR(AND($T58&gt;=DATEVALUE("10/1/20"&amp;RIGHT(BW$1,2)),$T58&lt;=DATEVALUE("9/30/20"&amp;RIGHT(BX$1,2))),AND($U58&gt;=DATEVALUE("10/1/20"&amp;RIGHT(BW$1,2)),$U58&lt;=DATEVALUE("9/30/20"&amp;RIGHT(BX$1,2))),AND($T58&lt;=DATEVALUE("10/1/20"&amp;RIGHT(BW$1,2)),$U58&gt;=DATEVALUE("9/30/20"&amp;RIGHT(BX$1,2)))),
IF(AND($T58&gt;=DATEVALUE("10/1/20"&amp;RIGHT(BW$1,2)),$U58&lt;=DATEVALUE("9/30/20"&amp;RIGHT(BX$1,2))),NETWORKDAYS($T58,$U58,Holidays!$J$3:$J$937),
IF(AND($T58&lt;DATEVALUE("10/1/20"&amp;RIGHT(BW$1,2)),$U58&lt;=DATEVALUE("9/30/20"&amp;RIGHT(BX$1,2))),NETWORKDAYS(DATEVALUE("10/1/20"&amp;RIGHT(BW$1,2)),$U58,Holidays!$J$3:$J$937),
IF($T58&lt;DATEVALUE("10/1/20"&amp;RIGHT(BW$1,2)),NETWORKDAYS(DATEVALUE("10/1/20"&amp;RIGHT(BW$1,2)),DATEVALUE("9/30/20"&amp;RIGHT(BX$1,2)),Holidays!$J$3:$J$937),
IF($T58&gt;=DATEVALUE("10/1/20"&amp;RIGHT(BW$1,2)),NETWORKDAYS($T58,DATEVALUE("9/30/20"&amp;RIGHT(BX$1,2)),Holidays!$J$3:$J$937),"")))),"")/(NETWORKDAYS($T58,$U58,Holidays!$J$3:$J$937)),0))</f>
        <v>0</v>
      </c>
      <c r="BY58" s="87">
        <f>IF($Q58="","",IFERROR(IF(OR(AND($T58&gt;=DATEVALUE("10/1/20"&amp;RIGHT(BX$1,2)),$T58&lt;=DATEVALUE("9/30/20"&amp;RIGHT(BY$1,2))),AND($U58&gt;=DATEVALUE("10/1/20"&amp;RIGHT(BX$1,2)),$U58&lt;=DATEVALUE("9/30/20"&amp;RIGHT(BY$1,2))),AND($T58&lt;=DATEVALUE("10/1/20"&amp;RIGHT(BX$1,2)),$U58&gt;=DATEVALUE("9/30/20"&amp;RIGHT(BY$1,2)))),
IF(AND($T58&gt;=DATEVALUE("10/1/20"&amp;RIGHT(BX$1,2)),$U58&lt;=DATEVALUE("9/30/20"&amp;RIGHT(BY$1,2))),NETWORKDAYS($T58,$U58,Holidays!$J$3:$J$937),
IF(AND($T58&lt;DATEVALUE("10/1/20"&amp;RIGHT(BX$1,2)),$U58&lt;=DATEVALUE("9/30/20"&amp;RIGHT(BY$1,2))),NETWORKDAYS(DATEVALUE("10/1/20"&amp;RIGHT(BX$1,2)),$U58,Holidays!$J$3:$J$937),
IF($T58&lt;DATEVALUE("10/1/20"&amp;RIGHT(BX$1,2)),NETWORKDAYS(DATEVALUE("10/1/20"&amp;RIGHT(BX$1,2)),DATEVALUE("9/30/20"&amp;RIGHT(BY$1,2)),Holidays!$J$3:$J$937),
IF($T58&gt;=DATEVALUE("10/1/20"&amp;RIGHT(BX$1,2)),NETWORKDAYS($T58,DATEVALUE("9/30/20"&amp;RIGHT(BY$1,2)),Holidays!$J$3:$J$937),"")))),"")/(NETWORKDAYS($T58,$U58,Holidays!$J$3:$J$937)),0))</f>
        <v>0</v>
      </c>
      <c r="BZ58" s="87">
        <f>IF($Q58="","",IFERROR(IF(OR(AND($T58&gt;=DATEVALUE("10/1/20"&amp;RIGHT(BY$1,2)),$T58&lt;=DATEVALUE("9/30/20"&amp;RIGHT(BZ$1,2))),AND($U58&gt;=DATEVALUE("10/1/20"&amp;RIGHT(BY$1,2)),$U58&lt;=DATEVALUE("9/30/20"&amp;RIGHT(BZ$1,2))),AND($T58&lt;=DATEVALUE("10/1/20"&amp;RIGHT(BY$1,2)),$U58&gt;=DATEVALUE("9/30/20"&amp;RIGHT(BZ$1,2)))),
IF(AND($T58&gt;=DATEVALUE("10/1/20"&amp;RIGHT(BY$1,2)),$U58&lt;=DATEVALUE("9/30/20"&amp;RIGHT(BZ$1,2))),NETWORKDAYS($T58,$U58,Holidays!$J$3:$J$937),
IF(AND($T58&lt;DATEVALUE("10/1/20"&amp;RIGHT(BY$1,2)),$U58&lt;=DATEVALUE("9/30/20"&amp;RIGHT(BZ$1,2))),NETWORKDAYS(DATEVALUE("10/1/20"&amp;RIGHT(BY$1,2)),$U58,Holidays!$J$3:$J$937),
IF($T58&lt;DATEVALUE("10/1/20"&amp;RIGHT(BY$1,2)),NETWORKDAYS(DATEVALUE("10/1/20"&amp;RIGHT(BY$1,2)),DATEVALUE("9/30/20"&amp;RIGHT(BZ$1,2)),Holidays!$J$3:$J$937),
IF($T58&gt;=DATEVALUE("10/1/20"&amp;RIGHT(BY$1,2)),NETWORKDAYS($T58,DATEVALUE("9/30/20"&amp;RIGHT(BZ$1,2)),Holidays!$J$3:$J$937),"")))),"")/(NETWORKDAYS($T58,$U58,Holidays!$J$3:$J$937)),0))</f>
        <v>0</v>
      </c>
      <c r="CA58" s="87">
        <f>IF($Q58="","",IFERROR(IF(OR(AND($T58&gt;=DATEVALUE("10/1/20"&amp;RIGHT(BZ$1,2)),$T58&lt;=DATEVALUE("9/30/20"&amp;RIGHT(CA$1,2))),AND($U58&gt;=DATEVALUE("10/1/20"&amp;RIGHT(BZ$1,2)),$U58&lt;=DATEVALUE("9/30/20"&amp;RIGHT(CA$1,2))),AND($T58&lt;=DATEVALUE("10/1/20"&amp;RIGHT(BZ$1,2)),$U58&gt;=DATEVALUE("9/30/20"&amp;RIGHT(CA$1,2)))),
IF(AND($T58&gt;=DATEVALUE("10/1/20"&amp;RIGHT(BZ$1,2)),$U58&lt;=DATEVALUE("9/30/20"&amp;RIGHT(CA$1,2))),NETWORKDAYS($T58,$U58,Holidays!$J$3:$J$937),
IF(AND($T58&lt;DATEVALUE("10/1/20"&amp;RIGHT(BZ$1,2)),$U58&lt;=DATEVALUE("9/30/20"&amp;RIGHT(CA$1,2))),NETWORKDAYS(DATEVALUE("10/1/20"&amp;RIGHT(BZ$1,2)),$U58,Holidays!$J$3:$J$937),
IF($T58&lt;DATEVALUE("10/1/20"&amp;RIGHT(BZ$1,2)),NETWORKDAYS(DATEVALUE("10/1/20"&amp;RIGHT(BZ$1,2)),DATEVALUE("9/30/20"&amp;RIGHT(CA$1,2)),Holidays!$J$3:$J$937),
IF($T58&gt;=DATEVALUE("10/1/20"&amp;RIGHT(BZ$1,2)),NETWORKDAYS($T58,DATEVALUE("9/30/20"&amp;RIGHT(CA$1,2)),Holidays!$J$3:$J$937),"")))),"")/(NETWORKDAYS($T58,$U58,Holidays!$J$3:$J$937)),0))</f>
        <v>0</v>
      </c>
      <c r="CB58" s="87">
        <f>IF($Q58="","",IFERROR(IF(OR(AND($T58&gt;=DATEVALUE("10/1/20"&amp;RIGHT(CA$1,2)),$T58&lt;=DATEVALUE("9/30/20"&amp;RIGHT(CB$1,2))),AND($U58&gt;=DATEVALUE("10/1/20"&amp;RIGHT(CA$1,2)),$U58&lt;=DATEVALUE("9/30/20"&amp;RIGHT(CB$1,2))),AND($T58&lt;=DATEVALUE("10/1/20"&amp;RIGHT(CA$1,2)),$U58&gt;=DATEVALUE("9/30/20"&amp;RIGHT(CB$1,2)))),
IF(AND($T58&gt;=DATEVALUE("10/1/20"&amp;RIGHT(CA$1,2)),$U58&lt;=DATEVALUE("9/30/20"&amp;RIGHT(CB$1,2))),NETWORKDAYS($T58,$U58,Holidays!$J$3:$J$937),
IF(AND($T58&lt;DATEVALUE("10/1/20"&amp;RIGHT(CA$1,2)),$U58&lt;=DATEVALUE("9/30/20"&amp;RIGHT(CB$1,2))),NETWORKDAYS(DATEVALUE("10/1/20"&amp;RIGHT(CA$1,2)),$U58,Holidays!$J$3:$J$937),
IF($T58&lt;DATEVALUE("10/1/20"&amp;RIGHT(CA$1,2)),NETWORKDAYS(DATEVALUE("10/1/20"&amp;RIGHT(CA$1,2)),DATEVALUE("9/30/20"&amp;RIGHT(CB$1,2)),Holidays!$J$3:$J$937),
IF($T58&gt;=DATEVALUE("10/1/20"&amp;RIGHT(CA$1,2)),NETWORKDAYS($T58,DATEVALUE("9/30/20"&amp;RIGHT(CB$1,2)),Holidays!$J$3:$J$937),"")))),"")/(NETWORKDAYS($T58,$U58,Holidays!$J$3:$J$937)),0))</f>
        <v>0</v>
      </c>
    </row>
    <row r="59" spans="1:80">
      <c r="A59" s="78" t="s">
        <v>262</v>
      </c>
      <c r="B59" s="79" t="s">
        <v>117</v>
      </c>
      <c r="C59" s="87" t="s">
        <v>201</v>
      </c>
      <c r="D59" s="87" t="s">
        <v>178</v>
      </c>
      <c r="E59" s="87"/>
      <c r="F59" s="87"/>
      <c r="G59" s="87" t="s">
        <v>122</v>
      </c>
      <c r="H59" s="108">
        <v>1600</v>
      </c>
      <c r="I59" s="87" t="s">
        <v>141</v>
      </c>
      <c r="J59" s="87" t="s">
        <v>195</v>
      </c>
      <c r="K59" s="108">
        <v>100</v>
      </c>
      <c r="L59" s="82">
        <f t="shared" si="4"/>
        <v>0</v>
      </c>
      <c r="M59" s="110">
        <f t="shared" si="5"/>
        <v>0</v>
      </c>
      <c r="N59" s="110">
        <f>VLOOKUP(I59,$AB$6:$AD$20,3,FALSE)*H59</f>
        <v>32000</v>
      </c>
      <c r="O59" s="110">
        <f t="shared" si="6"/>
        <v>32000</v>
      </c>
      <c r="P59" s="110">
        <f t="shared" si="0"/>
        <v>0</v>
      </c>
      <c r="Q59" s="108">
        <v>160</v>
      </c>
      <c r="R59" s="130">
        <f t="shared" si="7"/>
        <v>7.1095890410958908</v>
      </c>
      <c r="S59" s="107">
        <v>46563</v>
      </c>
      <c r="T59" s="83">
        <f>IF(NOT(Q59=""),IF(NOT($S59=""),$S59,#REF!),"")</f>
        <v>46563</v>
      </c>
      <c r="U59" s="83">
        <f t="shared" si="8"/>
        <v>46723</v>
      </c>
      <c r="V59" s="83">
        <f t="shared" si="11"/>
        <v>46787</v>
      </c>
      <c r="W59" s="83">
        <f>WORKDAY.INTL(S59, Q59, "0000011", $AH$6:$AH$90)</f>
        <v>46792</v>
      </c>
      <c r="X59" s="84">
        <f t="shared" si="9"/>
        <v>32000</v>
      </c>
      <c r="Y59" s="84">
        <f t="shared" si="24"/>
        <v>39962.739726027401</v>
      </c>
      <c r="AF59" s="87" t="s">
        <v>151</v>
      </c>
      <c r="AG59" s="87" t="s">
        <v>152</v>
      </c>
      <c r="AH59" s="103">
        <v>45842</v>
      </c>
      <c r="AL59" s="87">
        <f t="shared" ca="1" si="1"/>
        <v>0</v>
      </c>
      <c r="AN59" s="87">
        <f t="shared" ca="1" si="25"/>
        <v>0</v>
      </c>
      <c r="AO59" s="87">
        <f t="shared" ca="1" si="25"/>
        <v>0</v>
      </c>
      <c r="AP59" s="87">
        <f t="shared" ca="1" si="25"/>
        <v>0</v>
      </c>
      <c r="AQ59" s="87">
        <f t="shared" ca="1" si="25"/>
        <v>0</v>
      </c>
      <c r="AR59" s="87">
        <f t="shared" ca="1" si="25"/>
        <v>0</v>
      </c>
      <c r="AS59" s="87">
        <f t="shared" ca="1" si="25"/>
        <v>0</v>
      </c>
      <c r="AT59" s="87">
        <f t="shared" ca="1" si="25"/>
        <v>0</v>
      </c>
      <c r="AU59" s="87">
        <f t="shared" ca="1" si="25"/>
        <v>0</v>
      </c>
      <c r="AV59" s="87">
        <f t="shared" ca="1" si="25"/>
        <v>0</v>
      </c>
      <c r="AW59" s="87">
        <f t="shared" ca="1" si="25"/>
        <v>0</v>
      </c>
      <c r="AX59" s="87">
        <f t="shared" ca="1" si="26"/>
        <v>0</v>
      </c>
      <c r="AY59" s="87">
        <f t="shared" ca="1" si="26"/>
        <v>0</v>
      </c>
      <c r="AZ59" s="87">
        <f t="shared" ca="1" si="26"/>
        <v>0</v>
      </c>
      <c r="BA59" s="87">
        <f t="shared" ca="1" si="26"/>
        <v>0</v>
      </c>
      <c r="BB59" s="87">
        <f t="shared" ca="1" si="26"/>
        <v>0</v>
      </c>
      <c r="BC59" s="87">
        <f t="shared" ca="1" si="26"/>
        <v>0</v>
      </c>
      <c r="BD59" s="87">
        <f t="shared" ca="1" si="26"/>
        <v>0</v>
      </c>
      <c r="BE59" s="87">
        <f t="shared" ca="1" si="26"/>
        <v>0</v>
      </c>
      <c r="BF59" s="87">
        <f t="shared" ca="1" si="26"/>
        <v>0</v>
      </c>
      <c r="BG59" s="87">
        <f t="shared" ca="1" si="26"/>
        <v>0</v>
      </c>
      <c r="BI59" s="87">
        <f>IF($Q59="","",IFERROR(IF(OR(AND($T59&gt;=DATEVALUE("10/1/20"&amp;RIGHT(BH$1,2)),$T59&lt;=DATEVALUE("9/30/20"&amp;RIGHT(BI$1,2))),AND($U59&gt;=DATEVALUE("10/1/20"&amp;RIGHT(BH$1,2)),$U59&lt;=DATEVALUE("9/30/20"&amp;RIGHT(BI$1,2))),AND($T59&lt;=DATEVALUE("10/1/20"&amp;RIGHT(BH$1,2)),$U59&gt;=DATEVALUE("9/30/20"&amp;RIGHT(BI$1,2)))),
IF(AND($T59&gt;=DATEVALUE("10/1/20"&amp;RIGHT(BH$1,2)),$U59&lt;=DATEVALUE("9/30/20"&amp;RIGHT(BI$1,2))),NETWORKDAYS($T59,$U59,Holidays!$J$3:$J$937),
IF(AND($T59&lt;DATEVALUE("10/1/20"&amp;RIGHT(BH$1,2)),$U59&lt;=DATEVALUE("9/30/20"&amp;RIGHT(BI$1,2))),NETWORKDAYS(DATEVALUE("10/1/20"&amp;RIGHT(BH$1,2)),$U59,Holidays!$J$3:$J$937),
IF($T59&lt;DATEVALUE("10/1/20"&amp;RIGHT(BH$1,2)),NETWORKDAYS(DATEVALUE("10/1/20"&amp;RIGHT(BH$1,2)),DATEVALUE("9/30/20"&amp;RIGHT(BI$1,2)),Holidays!$J$3:$J$937),
IF($T59&gt;=DATEVALUE("10/1/20"&amp;RIGHT(BH$1,2)),NETWORKDAYS($T59,DATEVALUE("9/30/20"&amp;RIGHT(BI$1,2)),Holidays!$J$3:$J$937),"")))),"")/(NETWORKDAYS($T59,$U59,Holidays!$J$3:$J$937)),0))</f>
        <v>0</v>
      </c>
      <c r="BJ59" s="87">
        <f>IF($Q59="","",IFERROR(IF(OR(AND($T59&gt;=DATEVALUE("10/1/20"&amp;RIGHT(BI$1,2)),$T59&lt;=DATEVALUE("9/30/20"&amp;RIGHT(BJ$1,2))),AND($U59&gt;=DATEVALUE("10/1/20"&amp;RIGHT(BI$1,2)),$U59&lt;=DATEVALUE("9/30/20"&amp;RIGHT(BJ$1,2))),AND($T59&lt;=DATEVALUE("10/1/20"&amp;RIGHT(BI$1,2)),$U59&gt;=DATEVALUE("9/30/20"&amp;RIGHT(BJ$1,2)))),
IF(AND($T59&gt;=DATEVALUE("10/1/20"&amp;RIGHT(BI$1,2)),$U59&lt;=DATEVALUE("9/30/20"&amp;RIGHT(BJ$1,2))),NETWORKDAYS($T59,$U59,Holidays!$J$3:$J$937),
IF(AND($T59&lt;DATEVALUE("10/1/20"&amp;RIGHT(BI$1,2)),$U59&lt;=DATEVALUE("9/30/20"&amp;RIGHT(BJ$1,2))),NETWORKDAYS(DATEVALUE("10/1/20"&amp;RIGHT(BI$1,2)),$U59,Holidays!$J$3:$J$937),
IF($T59&lt;DATEVALUE("10/1/20"&amp;RIGHT(BI$1,2)),NETWORKDAYS(DATEVALUE("10/1/20"&amp;RIGHT(BI$1,2)),DATEVALUE("9/30/20"&amp;RIGHT(BJ$1,2)),Holidays!$J$3:$J$937),
IF($T59&gt;=DATEVALUE("10/1/20"&amp;RIGHT(BI$1,2)),NETWORKDAYS($T59,DATEVALUE("9/30/20"&amp;RIGHT(BJ$1,2)),Holidays!$J$3:$J$937),"")))),"")/(NETWORKDAYS($T59,$U59,Holidays!$J$3:$J$937)),0))</f>
        <v>0</v>
      </c>
      <c r="BK59" s="87">
        <f>IF($Q59="","",IFERROR(IF(OR(AND($T59&gt;=DATEVALUE("10/1/20"&amp;RIGHT(BJ$1,2)),$T59&lt;=DATEVALUE("9/30/20"&amp;RIGHT(BK$1,2))),AND($U59&gt;=DATEVALUE("10/1/20"&amp;RIGHT(BJ$1,2)),$U59&lt;=DATEVALUE("9/30/20"&amp;RIGHT(BK$1,2))),AND($T59&lt;=DATEVALUE("10/1/20"&amp;RIGHT(BJ$1,2)),$U59&gt;=DATEVALUE("9/30/20"&amp;RIGHT(BK$1,2)))),
IF(AND($T59&gt;=DATEVALUE("10/1/20"&amp;RIGHT(BJ$1,2)),$U59&lt;=DATEVALUE("9/30/20"&amp;RIGHT(BK$1,2))),NETWORKDAYS($T59,$U59,Holidays!$J$3:$J$937),
IF(AND($T59&lt;DATEVALUE("10/1/20"&amp;RIGHT(BJ$1,2)),$U59&lt;=DATEVALUE("9/30/20"&amp;RIGHT(BK$1,2))),NETWORKDAYS(DATEVALUE("10/1/20"&amp;RIGHT(BJ$1,2)),$U59,Holidays!$J$3:$J$937),
IF($T59&lt;DATEVALUE("10/1/20"&amp;RIGHT(BJ$1,2)),NETWORKDAYS(DATEVALUE("10/1/20"&amp;RIGHT(BJ$1,2)),DATEVALUE("9/30/20"&amp;RIGHT(BK$1,2)),Holidays!$J$3:$J$937),
IF($T59&gt;=DATEVALUE("10/1/20"&amp;RIGHT(BJ$1,2)),NETWORKDAYS($T59,DATEVALUE("9/30/20"&amp;RIGHT(BK$1,2)),Holidays!$J$3:$J$937),"")))),"")/(NETWORKDAYS($T59,$U59,Holidays!$J$3:$J$937)),0))</f>
        <v>0</v>
      </c>
      <c r="BL59" s="87">
        <f>IF($Q59="","",IFERROR(IF(OR(AND($T59&gt;=DATEVALUE("10/1/20"&amp;RIGHT(BK$1,2)),$T59&lt;=DATEVALUE("9/30/20"&amp;RIGHT(BL$1,2))),AND($U59&gt;=DATEVALUE("10/1/20"&amp;RIGHT(BK$1,2)),$U59&lt;=DATEVALUE("9/30/20"&amp;RIGHT(BL$1,2))),AND($T59&lt;=DATEVALUE("10/1/20"&amp;RIGHT(BK$1,2)),$U59&gt;=DATEVALUE("9/30/20"&amp;RIGHT(BL$1,2)))),
IF(AND($T59&gt;=DATEVALUE("10/1/20"&amp;RIGHT(BK$1,2)),$U59&lt;=DATEVALUE("9/30/20"&amp;RIGHT(BL$1,2))),NETWORKDAYS($T59,$U59,Holidays!$J$3:$J$937),
IF(AND($T59&lt;DATEVALUE("10/1/20"&amp;RIGHT(BK$1,2)),$U59&lt;=DATEVALUE("9/30/20"&amp;RIGHT(BL$1,2))),NETWORKDAYS(DATEVALUE("10/1/20"&amp;RIGHT(BK$1,2)),$U59,Holidays!$J$3:$J$937),
IF($T59&lt;DATEVALUE("10/1/20"&amp;RIGHT(BK$1,2)),NETWORKDAYS(DATEVALUE("10/1/20"&amp;RIGHT(BK$1,2)),DATEVALUE("9/30/20"&amp;RIGHT(BL$1,2)),Holidays!$J$3:$J$937),
IF($T59&gt;=DATEVALUE("10/1/20"&amp;RIGHT(BK$1,2)),NETWORKDAYS($T59,DATEVALUE("9/30/20"&amp;RIGHT(BL$1,2)),Holidays!$J$3:$J$937),"")))),"")/(NETWORKDAYS($T59,$U59,Holidays!$J$3:$J$937)),0))</f>
        <v>0</v>
      </c>
      <c r="BM59" s="87">
        <f>IF($Q59="","",IFERROR(IF(OR(AND($T59&gt;=DATEVALUE("10/1/20"&amp;RIGHT(BL$1,2)),$T59&lt;=DATEVALUE("9/30/20"&amp;RIGHT(BM$1,2))),AND($U59&gt;=DATEVALUE("10/1/20"&amp;RIGHT(BL$1,2)),$U59&lt;=DATEVALUE("9/30/20"&amp;RIGHT(BM$1,2))),AND($T59&lt;=DATEVALUE("10/1/20"&amp;RIGHT(BL$1,2)),$U59&gt;=DATEVALUE("9/30/20"&amp;RIGHT(BM$1,2)))),
IF(AND($T59&gt;=DATEVALUE("10/1/20"&amp;RIGHT(BL$1,2)),$U59&lt;=DATEVALUE("9/30/20"&amp;RIGHT(BM$1,2))),NETWORKDAYS($T59,$U59,Holidays!$J$3:$J$937),
IF(AND($T59&lt;DATEVALUE("10/1/20"&amp;RIGHT(BL$1,2)),$U59&lt;=DATEVALUE("9/30/20"&amp;RIGHT(BM$1,2))),NETWORKDAYS(DATEVALUE("10/1/20"&amp;RIGHT(BL$1,2)),$U59,Holidays!$J$3:$J$937),
IF($T59&lt;DATEVALUE("10/1/20"&amp;RIGHT(BL$1,2)),NETWORKDAYS(DATEVALUE("10/1/20"&amp;RIGHT(BL$1,2)),DATEVALUE("9/30/20"&amp;RIGHT(BM$1,2)),Holidays!$J$3:$J$937),
IF($T59&gt;=DATEVALUE("10/1/20"&amp;RIGHT(BL$1,2)),NETWORKDAYS($T59,DATEVALUE("9/30/20"&amp;RIGHT(BM$1,2)),Holidays!$J$3:$J$937),"")))),"")/(NETWORKDAYS($T59,$U59,Holidays!$J$3:$J$937)),0))</f>
        <v>0</v>
      </c>
      <c r="BN59" s="87">
        <f>IF($Q59="","",IFERROR(IF(OR(AND($T59&gt;=DATEVALUE("10/1/20"&amp;RIGHT(BM$1,2)),$T59&lt;=DATEVALUE("9/30/20"&amp;RIGHT(BN$1,2))),AND($U59&gt;=DATEVALUE("10/1/20"&amp;RIGHT(BM$1,2)),$U59&lt;=DATEVALUE("9/30/20"&amp;RIGHT(BN$1,2))),AND($T59&lt;=DATEVALUE("10/1/20"&amp;RIGHT(BM$1,2)),$U59&gt;=DATEVALUE("9/30/20"&amp;RIGHT(BN$1,2)))),
IF(AND($T59&gt;=DATEVALUE("10/1/20"&amp;RIGHT(BM$1,2)),$U59&lt;=DATEVALUE("9/30/20"&amp;RIGHT(BN$1,2))),NETWORKDAYS($T59,$U59,Holidays!$J$3:$J$937),
IF(AND($T59&lt;DATEVALUE("10/1/20"&amp;RIGHT(BM$1,2)),$U59&lt;=DATEVALUE("9/30/20"&amp;RIGHT(BN$1,2))),NETWORKDAYS(DATEVALUE("10/1/20"&amp;RIGHT(BM$1,2)),$U59,Holidays!$J$3:$J$937),
IF($T59&lt;DATEVALUE("10/1/20"&amp;RIGHT(BM$1,2)),NETWORKDAYS(DATEVALUE("10/1/20"&amp;RIGHT(BM$1,2)),DATEVALUE("9/30/20"&amp;RIGHT(BN$1,2)),Holidays!$J$3:$J$937),
IF($T59&gt;=DATEVALUE("10/1/20"&amp;RIGHT(BM$1,2)),NETWORKDAYS($T59,DATEVALUE("9/30/20"&amp;RIGHT(BN$1,2)),Holidays!$J$3:$J$937),"")))),"")/(NETWORKDAYS($T59,$U59,Holidays!$J$3:$J$937)),0))</f>
        <v>0</v>
      </c>
      <c r="BO59" s="87">
        <f>IF($Q59="","",IFERROR(IF(OR(AND($T59&gt;=DATEVALUE("10/1/20"&amp;RIGHT(BN$1,2)),$T59&lt;=DATEVALUE("9/30/20"&amp;RIGHT(BO$1,2))),AND($U59&gt;=DATEVALUE("10/1/20"&amp;RIGHT(BN$1,2)),$U59&lt;=DATEVALUE("9/30/20"&amp;RIGHT(BO$1,2))),AND($T59&lt;=DATEVALUE("10/1/20"&amp;RIGHT(BN$1,2)),$U59&gt;=DATEVALUE("9/30/20"&amp;RIGHT(BO$1,2)))),
IF(AND($T59&gt;=DATEVALUE("10/1/20"&amp;RIGHT(BN$1,2)),$U59&lt;=DATEVALUE("9/30/20"&amp;RIGHT(BO$1,2))),NETWORKDAYS($T59,$U59,Holidays!$J$3:$J$937),
IF(AND($T59&lt;DATEVALUE("10/1/20"&amp;RIGHT(BN$1,2)),$U59&lt;=DATEVALUE("9/30/20"&amp;RIGHT(BO$1,2))),NETWORKDAYS(DATEVALUE("10/1/20"&amp;RIGHT(BN$1,2)),$U59,Holidays!$J$3:$J$937),
IF($T59&lt;DATEVALUE("10/1/20"&amp;RIGHT(BN$1,2)),NETWORKDAYS(DATEVALUE("10/1/20"&amp;RIGHT(BN$1,2)),DATEVALUE("9/30/20"&amp;RIGHT(BO$1,2)),Holidays!$J$3:$J$937),
IF($T59&gt;=DATEVALUE("10/1/20"&amp;RIGHT(BN$1,2)),NETWORKDAYS($T59,DATEVALUE("9/30/20"&amp;RIGHT(BO$1,2)),Holidays!$J$3:$J$937),"")))),"")/(NETWORKDAYS($T59,$U59,Holidays!$J$3:$J$937)),0))</f>
        <v>0</v>
      </c>
      <c r="BP59" s="87">
        <f>IF($Q59="","",IFERROR(IF(OR(AND($T59&gt;=DATEVALUE("10/1/20"&amp;RIGHT(BO$1,2)),$T59&lt;=DATEVALUE("9/30/20"&amp;RIGHT(BP$1,2))),AND($U59&gt;=DATEVALUE("10/1/20"&amp;RIGHT(BO$1,2)),$U59&lt;=DATEVALUE("9/30/20"&amp;RIGHT(BP$1,2))),AND($T59&lt;=DATEVALUE("10/1/20"&amp;RIGHT(BO$1,2)),$U59&gt;=DATEVALUE("9/30/20"&amp;RIGHT(BP$1,2)))),
IF(AND($T59&gt;=DATEVALUE("10/1/20"&amp;RIGHT(BO$1,2)),$U59&lt;=DATEVALUE("9/30/20"&amp;RIGHT(BP$1,2))),NETWORKDAYS($T59,$U59,Holidays!$J$3:$J$937),
IF(AND($T59&lt;DATEVALUE("10/1/20"&amp;RIGHT(BO$1,2)),$U59&lt;=DATEVALUE("9/30/20"&amp;RIGHT(BP$1,2))),NETWORKDAYS(DATEVALUE("10/1/20"&amp;RIGHT(BO$1,2)),$U59,Holidays!$J$3:$J$937),
IF($T59&lt;DATEVALUE("10/1/20"&amp;RIGHT(BO$1,2)),NETWORKDAYS(DATEVALUE("10/1/20"&amp;RIGHT(BO$1,2)),DATEVALUE("9/30/20"&amp;RIGHT(BP$1,2)),Holidays!$J$3:$J$937),
IF($T59&gt;=DATEVALUE("10/1/20"&amp;RIGHT(BO$1,2)),NETWORKDAYS($T59,DATEVALUE("9/30/20"&amp;RIGHT(BP$1,2)),Holidays!$J$3:$J$937),"")))),"")/(NETWORKDAYS($T59,$U59,Holidays!$J$3:$J$937)),0))</f>
        <v>0</v>
      </c>
      <c r="BQ59" s="87">
        <f>IF($Q59="","",IFERROR(IF(OR(AND($T59&gt;=DATEVALUE("10/1/20"&amp;RIGHT(BP$1,2)),$T59&lt;=DATEVALUE("9/30/20"&amp;RIGHT(BQ$1,2))),AND($U59&gt;=DATEVALUE("10/1/20"&amp;RIGHT(BP$1,2)),$U59&lt;=DATEVALUE("9/30/20"&amp;RIGHT(BQ$1,2))),AND($T59&lt;=DATEVALUE("10/1/20"&amp;RIGHT(BP$1,2)),$U59&gt;=DATEVALUE("9/30/20"&amp;RIGHT(BQ$1,2)))),
IF(AND($T59&gt;=DATEVALUE("10/1/20"&amp;RIGHT(BP$1,2)),$U59&lt;=DATEVALUE("9/30/20"&amp;RIGHT(BQ$1,2))),NETWORKDAYS($T59,$U59,Holidays!$J$3:$J$937),
IF(AND($T59&lt;DATEVALUE("10/1/20"&amp;RIGHT(BP$1,2)),$U59&lt;=DATEVALUE("9/30/20"&amp;RIGHT(BQ$1,2))),NETWORKDAYS(DATEVALUE("10/1/20"&amp;RIGHT(BP$1,2)),$U59,Holidays!$J$3:$J$937),
IF($T59&lt;DATEVALUE("10/1/20"&amp;RIGHT(BP$1,2)),NETWORKDAYS(DATEVALUE("10/1/20"&amp;RIGHT(BP$1,2)),DATEVALUE("9/30/20"&amp;RIGHT(BQ$1,2)),Holidays!$J$3:$J$937),
IF($T59&gt;=DATEVALUE("10/1/20"&amp;RIGHT(BP$1,2)),NETWORKDAYS($T59,DATEVALUE("9/30/20"&amp;RIGHT(BQ$1,2)),Holidays!$J$3:$J$937),"")))),"")/(NETWORKDAYS($T59,$U59,Holidays!$J$3:$J$937)),0))</f>
        <v>0</v>
      </c>
      <c r="BR59" s="87">
        <f>IF($Q59="","",IFERROR(IF(OR(AND($T59&gt;=DATEVALUE("10/1/20"&amp;RIGHT(BQ$1,2)),$T59&lt;=DATEVALUE("9/30/20"&amp;RIGHT(BR$1,2))),AND($U59&gt;=DATEVALUE("10/1/20"&amp;RIGHT(BQ$1,2)),$U59&lt;=DATEVALUE("9/30/20"&amp;RIGHT(BR$1,2))),AND($T59&lt;=DATEVALUE("10/1/20"&amp;RIGHT(BQ$1,2)),$U59&gt;=DATEVALUE("9/30/20"&amp;RIGHT(BR$1,2)))),
IF(AND($T59&gt;=DATEVALUE("10/1/20"&amp;RIGHT(BQ$1,2)),$U59&lt;=DATEVALUE("9/30/20"&amp;RIGHT(BR$1,2))),NETWORKDAYS($T59,$U59,Holidays!$J$3:$J$937),
IF(AND($T59&lt;DATEVALUE("10/1/20"&amp;RIGHT(BQ$1,2)),$U59&lt;=DATEVALUE("9/30/20"&amp;RIGHT(BR$1,2))),NETWORKDAYS(DATEVALUE("10/1/20"&amp;RIGHT(BQ$1,2)),$U59,Holidays!$J$3:$J$937),
IF($T59&lt;DATEVALUE("10/1/20"&amp;RIGHT(BQ$1,2)),NETWORKDAYS(DATEVALUE("10/1/20"&amp;RIGHT(BQ$1,2)),DATEVALUE("9/30/20"&amp;RIGHT(BR$1,2)),Holidays!$J$3:$J$937),
IF($T59&gt;=DATEVALUE("10/1/20"&amp;RIGHT(BQ$1,2)),NETWORKDAYS($T59,DATEVALUE("9/30/20"&amp;RIGHT(BR$1,2)),Holidays!$J$3:$J$937),"")))),"")/(NETWORKDAYS($T59,$U59,Holidays!$J$3:$J$937)),0))</f>
        <v>0</v>
      </c>
      <c r="BS59" s="87">
        <f>IF($Q59="","",IFERROR(IF(OR(AND($T59&gt;=DATEVALUE("10/1/20"&amp;RIGHT(BR$1,2)),$T59&lt;=DATEVALUE("9/30/20"&amp;RIGHT(BS$1,2))),AND($U59&gt;=DATEVALUE("10/1/20"&amp;RIGHT(BR$1,2)),$U59&lt;=DATEVALUE("9/30/20"&amp;RIGHT(BS$1,2))),AND($T59&lt;=DATEVALUE("10/1/20"&amp;RIGHT(BR$1,2)),$U59&gt;=DATEVALUE("9/30/20"&amp;RIGHT(BS$1,2)))),
IF(AND($T59&gt;=DATEVALUE("10/1/20"&amp;RIGHT(BR$1,2)),$U59&lt;=DATEVALUE("9/30/20"&amp;RIGHT(BS$1,2))),NETWORKDAYS($T59,$U59,Holidays!$J$3:$J$937),
IF(AND($T59&lt;DATEVALUE("10/1/20"&amp;RIGHT(BR$1,2)),$U59&lt;=DATEVALUE("9/30/20"&amp;RIGHT(BS$1,2))),NETWORKDAYS(DATEVALUE("10/1/20"&amp;RIGHT(BR$1,2)),$U59,Holidays!$J$3:$J$937),
IF($T59&lt;DATEVALUE("10/1/20"&amp;RIGHT(BR$1,2)),NETWORKDAYS(DATEVALUE("10/1/20"&amp;RIGHT(BR$1,2)),DATEVALUE("9/30/20"&amp;RIGHT(BS$1,2)),Holidays!$J$3:$J$937),
IF($T59&gt;=DATEVALUE("10/1/20"&amp;RIGHT(BR$1,2)),NETWORKDAYS($T59,DATEVALUE("9/30/20"&amp;RIGHT(BS$1,2)),Holidays!$J$3:$J$937),"")))),"")/(NETWORKDAYS($T59,$U59,Holidays!$J$3:$J$937)),0))</f>
        <v>0</v>
      </c>
      <c r="BT59" s="87">
        <f>IF($Q59="","",IFERROR(IF(OR(AND($T59&gt;=DATEVALUE("10/1/20"&amp;RIGHT(BS$1,2)),$T59&lt;=DATEVALUE("9/30/20"&amp;RIGHT(BT$1,2))),AND($U59&gt;=DATEVALUE("10/1/20"&amp;RIGHT(BS$1,2)),$U59&lt;=DATEVALUE("9/30/20"&amp;RIGHT(BT$1,2))),AND($T59&lt;=DATEVALUE("10/1/20"&amp;RIGHT(BS$1,2)),$U59&gt;=DATEVALUE("9/30/20"&amp;RIGHT(BT$1,2)))),
IF(AND($T59&gt;=DATEVALUE("10/1/20"&amp;RIGHT(BS$1,2)),$U59&lt;=DATEVALUE("9/30/20"&amp;RIGHT(BT$1,2))),NETWORKDAYS($T59,$U59,Holidays!$J$3:$J$937),
IF(AND($T59&lt;DATEVALUE("10/1/20"&amp;RIGHT(BS$1,2)),$U59&lt;=DATEVALUE("9/30/20"&amp;RIGHT(BT$1,2))),NETWORKDAYS(DATEVALUE("10/1/20"&amp;RIGHT(BS$1,2)),$U59,Holidays!$J$3:$J$937),
IF($T59&lt;DATEVALUE("10/1/20"&amp;RIGHT(BS$1,2)),NETWORKDAYS(DATEVALUE("10/1/20"&amp;RIGHT(BS$1,2)),DATEVALUE("9/30/20"&amp;RIGHT(BT$1,2)),Holidays!$J$3:$J$937),
IF($T59&gt;=DATEVALUE("10/1/20"&amp;RIGHT(BS$1,2)),NETWORKDAYS($T59,DATEVALUE("9/30/20"&amp;RIGHT(BT$1,2)),Holidays!$J$3:$J$937),"")))),"")/(NETWORKDAYS($T59,$U59,Holidays!$J$3:$J$937)),0))</f>
        <v>0.62385321100917435</v>
      </c>
      <c r="BU59" s="87">
        <f>IF($Q59="","",IFERROR(IF(OR(AND($T59&gt;=DATEVALUE("10/1/20"&amp;RIGHT(BT$1,2)),$T59&lt;=DATEVALUE("9/30/20"&amp;RIGHT(BU$1,2))),AND($U59&gt;=DATEVALUE("10/1/20"&amp;RIGHT(BT$1,2)),$U59&lt;=DATEVALUE("9/30/20"&amp;RIGHT(BU$1,2))),AND($T59&lt;=DATEVALUE("10/1/20"&amp;RIGHT(BT$1,2)),$U59&gt;=DATEVALUE("9/30/20"&amp;RIGHT(BU$1,2)))),
IF(AND($T59&gt;=DATEVALUE("10/1/20"&amp;RIGHT(BT$1,2)),$U59&lt;=DATEVALUE("9/30/20"&amp;RIGHT(BU$1,2))),NETWORKDAYS($T59,$U59,Holidays!$J$3:$J$937),
IF(AND($T59&lt;DATEVALUE("10/1/20"&amp;RIGHT(BT$1,2)),$U59&lt;=DATEVALUE("9/30/20"&amp;RIGHT(BU$1,2))),NETWORKDAYS(DATEVALUE("10/1/20"&amp;RIGHT(BT$1,2)),$U59,Holidays!$J$3:$J$937),
IF($T59&lt;DATEVALUE("10/1/20"&amp;RIGHT(BT$1,2)),NETWORKDAYS(DATEVALUE("10/1/20"&amp;RIGHT(BT$1,2)),DATEVALUE("9/30/20"&amp;RIGHT(BU$1,2)),Holidays!$J$3:$J$937),
IF($T59&gt;=DATEVALUE("10/1/20"&amp;RIGHT(BT$1,2)),NETWORKDAYS($T59,DATEVALUE("9/30/20"&amp;RIGHT(BU$1,2)),Holidays!$J$3:$J$937),"")))),"")/(NETWORKDAYS($T59,$U59,Holidays!$J$3:$J$937)),0))</f>
        <v>0.37614678899082571</v>
      </c>
      <c r="BV59" s="87">
        <f>IF($Q59="","",IFERROR(IF(OR(AND($T59&gt;=DATEVALUE("10/1/20"&amp;RIGHT(BU$1,2)),$T59&lt;=DATEVALUE("9/30/20"&amp;RIGHT(BV$1,2))),AND($U59&gt;=DATEVALUE("10/1/20"&amp;RIGHT(BU$1,2)),$U59&lt;=DATEVALUE("9/30/20"&amp;RIGHT(BV$1,2))),AND($T59&lt;=DATEVALUE("10/1/20"&amp;RIGHT(BU$1,2)),$U59&gt;=DATEVALUE("9/30/20"&amp;RIGHT(BV$1,2)))),
IF(AND($T59&gt;=DATEVALUE("10/1/20"&amp;RIGHT(BU$1,2)),$U59&lt;=DATEVALUE("9/30/20"&amp;RIGHT(BV$1,2))),NETWORKDAYS($T59,$U59,Holidays!$J$3:$J$937),
IF(AND($T59&lt;DATEVALUE("10/1/20"&amp;RIGHT(BU$1,2)),$U59&lt;=DATEVALUE("9/30/20"&amp;RIGHT(BV$1,2))),NETWORKDAYS(DATEVALUE("10/1/20"&amp;RIGHT(BU$1,2)),$U59,Holidays!$J$3:$J$937),
IF($T59&lt;DATEVALUE("10/1/20"&amp;RIGHT(BU$1,2)),NETWORKDAYS(DATEVALUE("10/1/20"&amp;RIGHT(BU$1,2)),DATEVALUE("9/30/20"&amp;RIGHT(BV$1,2)),Holidays!$J$3:$J$937),
IF($T59&gt;=DATEVALUE("10/1/20"&amp;RIGHT(BU$1,2)),NETWORKDAYS($T59,DATEVALUE("9/30/20"&amp;RIGHT(BV$1,2)),Holidays!$J$3:$J$937),"")))),"")/(NETWORKDAYS($T59,$U59,Holidays!$J$3:$J$937)),0))</f>
        <v>0</v>
      </c>
      <c r="BW59" s="87">
        <f>IF($Q59="","",IFERROR(IF(OR(AND($T59&gt;=DATEVALUE("10/1/20"&amp;RIGHT(BV$1,2)),$T59&lt;=DATEVALUE("9/30/20"&amp;RIGHT(BW$1,2))),AND($U59&gt;=DATEVALUE("10/1/20"&amp;RIGHT(BV$1,2)),$U59&lt;=DATEVALUE("9/30/20"&amp;RIGHT(BW$1,2))),AND($T59&lt;=DATEVALUE("10/1/20"&amp;RIGHT(BV$1,2)),$U59&gt;=DATEVALUE("9/30/20"&amp;RIGHT(BW$1,2)))),
IF(AND($T59&gt;=DATEVALUE("10/1/20"&amp;RIGHT(BV$1,2)),$U59&lt;=DATEVALUE("9/30/20"&amp;RIGHT(BW$1,2))),NETWORKDAYS($T59,$U59,Holidays!$J$3:$J$937),
IF(AND($T59&lt;DATEVALUE("10/1/20"&amp;RIGHT(BV$1,2)),$U59&lt;=DATEVALUE("9/30/20"&amp;RIGHT(BW$1,2))),NETWORKDAYS(DATEVALUE("10/1/20"&amp;RIGHT(BV$1,2)),$U59,Holidays!$J$3:$J$937),
IF($T59&lt;DATEVALUE("10/1/20"&amp;RIGHT(BV$1,2)),NETWORKDAYS(DATEVALUE("10/1/20"&amp;RIGHT(BV$1,2)),DATEVALUE("9/30/20"&amp;RIGHT(BW$1,2)),Holidays!$J$3:$J$937),
IF($T59&gt;=DATEVALUE("10/1/20"&amp;RIGHT(BV$1,2)),NETWORKDAYS($T59,DATEVALUE("9/30/20"&amp;RIGHT(BW$1,2)),Holidays!$J$3:$J$937),"")))),"")/(NETWORKDAYS($T59,$U59,Holidays!$J$3:$J$937)),0))</f>
        <v>0</v>
      </c>
      <c r="BX59" s="87">
        <f>IF($Q59="","",IFERROR(IF(OR(AND($T59&gt;=DATEVALUE("10/1/20"&amp;RIGHT(BW$1,2)),$T59&lt;=DATEVALUE("9/30/20"&amp;RIGHT(BX$1,2))),AND($U59&gt;=DATEVALUE("10/1/20"&amp;RIGHT(BW$1,2)),$U59&lt;=DATEVALUE("9/30/20"&amp;RIGHT(BX$1,2))),AND($T59&lt;=DATEVALUE("10/1/20"&amp;RIGHT(BW$1,2)),$U59&gt;=DATEVALUE("9/30/20"&amp;RIGHT(BX$1,2)))),
IF(AND($T59&gt;=DATEVALUE("10/1/20"&amp;RIGHT(BW$1,2)),$U59&lt;=DATEVALUE("9/30/20"&amp;RIGHT(BX$1,2))),NETWORKDAYS($T59,$U59,Holidays!$J$3:$J$937),
IF(AND($T59&lt;DATEVALUE("10/1/20"&amp;RIGHT(BW$1,2)),$U59&lt;=DATEVALUE("9/30/20"&amp;RIGHT(BX$1,2))),NETWORKDAYS(DATEVALUE("10/1/20"&amp;RIGHT(BW$1,2)),$U59,Holidays!$J$3:$J$937),
IF($T59&lt;DATEVALUE("10/1/20"&amp;RIGHT(BW$1,2)),NETWORKDAYS(DATEVALUE("10/1/20"&amp;RIGHT(BW$1,2)),DATEVALUE("9/30/20"&amp;RIGHT(BX$1,2)),Holidays!$J$3:$J$937),
IF($T59&gt;=DATEVALUE("10/1/20"&amp;RIGHT(BW$1,2)),NETWORKDAYS($T59,DATEVALUE("9/30/20"&amp;RIGHT(BX$1,2)),Holidays!$J$3:$J$937),"")))),"")/(NETWORKDAYS($T59,$U59,Holidays!$J$3:$J$937)),0))</f>
        <v>0</v>
      </c>
      <c r="BY59" s="87">
        <f>IF($Q59="","",IFERROR(IF(OR(AND($T59&gt;=DATEVALUE("10/1/20"&amp;RIGHT(BX$1,2)),$T59&lt;=DATEVALUE("9/30/20"&amp;RIGHT(BY$1,2))),AND($U59&gt;=DATEVALUE("10/1/20"&amp;RIGHT(BX$1,2)),$U59&lt;=DATEVALUE("9/30/20"&amp;RIGHT(BY$1,2))),AND($T59&lt;=DATEVALUE("10/1/20"&amp;RIGHT(BX$1,2)),$U59&gt;=DATEVALUE("9/30/20"&amp;RIGHT(BY$1,2)))),
IF(AND($T59&gt;=DATEVALUE("10/1/20"&amp;RIGHT(BX$1,2)),$U59&lt;=DATEVALUE("9/30/20"&amp;RIGHT(BY$1,2))),NETWORKDAYS($T59,$U59,Holidays!$J$3:$J$937),
IF(AND($T59&lt;DATEVALUE("10/1/20"&amp;RIGHT(BX$1,2)),$U59&lt;=DATEVALUE("9/30/20"&amp;RIGHT(BY$1,2))),NETWORKDAYS(DATEVALUE("10/1/20"&amp;RIGHT(BX$1,2)),$U59,Holidays!$J$3:$J$937),
IF($T59&lt;DATEVALUE("10/1/20"&amp;RIGHT(BX$1,2)),NETWORKDAYS(DATEVALUE("10/1/20"&amp;RIGHT(BX$1,2)),DATEVALUE("9/30/20"&amp;RIGHT(BY$1,2)),Holidays!$J$3:$J$937),
IF($T59&gt;=DATEVALUE("10/1/20"&amp;RIGHT(BX$1,2)),NETWORKDAYS($T59,DATEVALUE("9/30/20"&amp;RIGHT(BY$1,2)),Holidays!$J$3:$J$937),"")))),"")/(NETWORKDAYS($T59,$U59,Holidays!$J$3:$J$937)),0))</f>
        <v>0</v>
      </c>
      <c r="BZ59" s="87">
        <f>IF($Q59="","",IFERROR(IF(OR(AND($T59&gt;=DATEVALUE("10/1/20"&amp;RIGHT(BY$1,2)),$T59&lt;=DATEVALUE("9/30/20"&amp;RIGHT(BZ$1,2))),AND($U59&gt;=DATEVALUE("10/1/20"&amp;RIGHT(BY$1,2)),$U59&lt;=DATEVALUE("9/30/20"&amp;RIGHT(BZ$1,2))),AND($T59&lt;=DATEVALUE("10/1/20"&amp;RIGHT(BY$1,2)),$U59&gt;=DATEVALUE("9/30/20"&amp;RIGHT(BZ$1,2)))),
IF(AND($T59&gt;=DATEVALUE("10/1/20"&amp;RIGHT(BY$1,2)),$U59&lt;=DATEVALUE("9/30/20"&amp;RIGHT(BZ$1,2))),NETWORKDAYS($T59,$U59,Holidays!$J$3:$J$937),
IF(AND($T59&lt;DATEVALUE("10/1/20"&amp;RIGHT(BY$1,2)),$U59&lt;=DATEVALUE("9/30/20"&amp;RIGHT(BZ$1,2))),NETWORKDAYS(DATEVALUE("10/1/20"&amp;RIGHT(BY$1,2)),$U59,Holidays!$J$3:$J$937),
IF($T59&lt;DATEVALUE("10/1/20"&amp;RIGHT(BY$1,2)),NETWORKDAYS(DATEVALUE("10/1/20"&amp;RIGHT(BY$1,2)),DATEVALUE("9/30/20"&amp;RIGHT(BZ$1,2)),Holidays!$J$3:$J$937),
IF($T59&gt;=DATEVALUE("10/1/20"&amp;RIGHT(BY$1,2)),NETWORKDAYS($T59,DATEVALUE("9/30/20"&amp;RIGHT(BZ$1,2)),Holidays!$J$3:$J$937),"")))),"")/(NETWORKDAYS($T59,$U59,Holidays!$J$3:$J$937)),0))</f>
        <v>0</v>
      </c>
      <c r="CA59" s="87">
        <f>IF($Q59="","",IFERROR(IF(OR(AND($T59&gt;=DATEVALUE("10/1/20"&amp;RIGHT(BZ$1,2)),$T59&lt;=DATEVALUE("9/30/20"&amp;RIGHT(CA$1,2))),AND($U59&gt;=DATEVALUE("10/1/20"&amp;RIGHT(BZ$1,2)),$U59&lt;=DATEVALUE("9/30/20"&amp;RIGHT(CA$1,2))),AND($T59&lt;=DATEVALUE("10/1/20"&amp;RIGHT(BZ$1,2)),$U59&gt;=DATEVALUE("9/30/20"&amp;RIGHT(CA$1,2)))),
IF(AND($T59&gt;=DATEVALUE("10/1/20"&amp;RIGHT(BZ$1,2)),$U59&lt;=DATEVALUE("9/30/20"&amp;RIGHT(CA$1,2))),NETWORKDAYS($T59,$U59,Holidays!$J$3:$J$937),
IF(AND($T59&lt;DATEVALUE("10/1/20"&amp;RIGHT(BZ$1,2)),$U59&lt;=DATEVALUE("9/30/20"&amp;RIGHT(CA$1,2))),NETWORKDAYS(DATEVALUE("10/1/20"&amp;RIGHT(BZ$1,2)),$U59,Holidays!$J$3:$J$937),
IF($T59&lt;DATEVALUE("10/1/20"&amp;RIGHT(BZ$1,2)),NETWORKDAYS(DATEVALUE("10/1/20"&amp;RIGHT(BZ$1,2)),DATEVALUE("9/30/20"&amp;RIGHT(CA$1,2)),Holidays!$J$3:$J$937),
IF($T59&gt;=DATEVALUE("10/1/20"&amp;RIGHT(BZ$1,2)),NETWORKDAYS($T59,DATEVALUE("9/30/20"&amp;RIGHT(CA$1,2)),Holidays!$J$3:$J$937),"")))),"")/(NETWORKDAYS($T59,$U59,Holidays!$J$3:$J$937)),0))</f>
        <v>0</v>
      </c>
      <c r="CB59" s="87">
        <f>IF($Q59="","",IFERROR(IF(OR(AND($T59&gt;=DATEVALUE("10/1/20"&amp;RIGHT(CA$1,2)),$T59&lt;=DATEVALUE("9/30/20"&amp;RIGHT(CB$1,2))),AND($U59&gt;=DATEVALUE("10/1/20"&amp;RIGHT(CA$1,2)),$U59&lt;=DATEVALUE("9/30/20"&amp;RIGHT(CB$1,2))),AND($T59&lt;=DATEVALUE("10/1/20"&amp;RIGHT(CA$1,2)),$U59&gt;=DATEVALUE("9/30/20"&amp;RIGHT(CB$1,2)))),
IF(AND($T59&gt;=DATEVALUE("10/1/20"&amp;RIGHT(CA$1,2)),$U59&lt;=DATEVALUE("9/30/20"&amp;RIGHT(CB$1,2))),NETWORKDAYS($T59,$U59,Holidays!$J$3:$J$937),
IF(AND($T59&lt;DATEVALUE("10/1/20"&amp;RIGHT(CA$1,2)),$U59&lt;=DATEVALUE("9/30/20"&amp;RIGHT(CB$1,2))),NETWORKDAYS(DATEVALUE("10/1/20"&amp;RIGHT(CA$1,2)),$U59,Holidays!$J$3:$J$937),
IF($T59&lt;DATEVALUE("10/1/20"&amp;RIGHT(CA$1,2)),NETWORKDAYS(DATEVALUE("10/1/20"&amp;RIGHT(CA$1,2)),DATEVALUE("9/30/20"&amp;RIGHT(CB$1,2)),Holidays!$J$3:$J$937),
IF($T59&gt;=DATEVALUE("10/1/20"&amp;RIGHT(CA$1,2)),NETWORKDAYS($T59,DATEVALUE("9/30/20"&amp;RIGHT(CB$1,2)),Holidays!$J$3:$J$937),"")))),"")/(NETWORKDAYS($T59,$U59,Holidays!$J$3:$J$937)),0))</f>
        <v>0</v>
      </c>
    </row>
    <row r="60" spans="1:80" ht="15.5">
      <c r="A60" s="78"/>
      <c r="B60" s="79"/>
      <c r="C60" s="87"/>
      <c r="E60" s="87"/>
      <c r="F60" s="87"/>
      <c r="H60" s="191">
        <f>SUM(H51:H59)</f>
        <v>2962</v>
      </c>
      <c r="I60" s="87"/>
      <c r="J60" s="87"/>
      <c r="K60" s="108"/>
      <c r="L60" s="82"/>
      <c r="M60" s="192">
        <f>SUM(M51:M59)</f>
        <v>176640</v>
      </c>
      <c r="N60" s="192">
        <f>SUM(N51:N59)</f>
        <v>172377.62000000002</v>
      </c>
      <c r="O60" s="192">
        <f>SUM(O51:O59)</f>
        <v>349017.62</v>
      </c>
      <c r="P60" s="192">
        <f>SUM(P51:P59)</f>
        <v>0</v>
      </c>
      <c r="Q60" s="108"/>
      <c r="R60" s="130"/>
      <c r="S60" s="107"/>
      <c r="T60" s="83"/>
      <c r="U60" s="83"/>
      <c r="V60" s="83"/>
      <c r="W60" s="83"/>
      <c r="X60" s="84">
        <f t="shared" si="9"/>
        <v>349017.62</v>
      </c>
      <c r="Y60" s="84"/>
    </row>
    <row r="61" spans="1:80">
      <c r="A61" s="78"/>
      <c r="B61" s="79"/>
      <c r="C61" s="87"/>
      <c r="E61" s="87"/>
      <c r="F61" s="87"/>
      <c r="H61" s="108"/>
      <c r="I61" s="87"/>
      <c r="J61" s="87"/>
      <c r="K61" s="108"/>
      <c r="L61" s="82"/>
      <c r="M61" s="110"/>
      <c r="N61" s="110"/>
      <c r="O61" s="110"/>
      <c r="P61" s="110"/>
      <c r="Q61" s="108"/>
      <c r="R61" s="130"/>
      <c r="S61" s="107"/>
      <c r="T61" s="83"/>
      <c r="U61" s="83"/>
      <c r="V61" s="83"/>
      <c r="W61" s="83"/>
      <c r="X61" s="84"/>
      <c r="Y61" s="84"/>
    </row>
    <row r="62" spans="1:80">
      <c r="A62" s="78" t="s">
        <v>262</v>
      </c>
      <c r="B62" s="79" t="s">
        <v>117</v>
      </c>
      <c r="C62" s="125" t="s">
        <v>202</v>
      </c>
      <c r="H62" s="108"/>
      <c r="I62" s="87"/>
      <c r="J62" s="87"/>
      <c r="K62" s="108"/>
      <c r="L62" s="82"/>
      <c r="M62" s="110"/>
      <c r="N62" s="110"/>
      <c r="O62" s="110"/>
      <c r="P62" s="110"/>
      <c r="Q62" s="108"/>
      <c r="R62" s="130"/>
      <c r="S62" s="107"/>
      <c r="T62" s="83"/>
      <c r="U62" s="83"/>
      <c r="V62" s="83"/>
      <c r="W62" s="83"/>
      <c r="X62" s="84"/>
      <c r="Y62" s="84"/>
    </row>
    <row r="63" spans="1:80">
      <c r="A63" s="78" t="s">
        <v>262</v>
      </c>
      <c r="B63" s="79" t="s">
        <v>117</v>
      </c>
      <c r="C63" s="126" t="s">
        <v>203</v>
      </c>
      <c r="H63" s="108"/>
      <c r="I63" s="87"/>
      <c r="J63" s="87"/>
      <c r="K63" s="108"/>
      <c r="L63" s="82"/>
      <c r="M63" s="110"/>
      <c r="N63" s="110"/>
      <c r="O63" s="110"/>
      <c r="P63" s="110"/>
      <c r="Q63" s="108"/>
      <c r="R63" s="130"/>
      <c r="S63" s="107"/>
      <c r="T63" s="83"/>
      <c r="U63" s="83"/>
      <c r="V63" s="83"/>
      <c r="W63" s="83"/>
      <c r="X63" s="84"/>
      <c r="Y63" s="84"/>
    </row>
    <row r="64" spans="1:80">
      <c r="A64" s="78" t="s">
        <v>262</v>
      </c>
      <c r="B64" s="79" t="s">
        <v>117</v>
      </c>
      <c r="C64" s="87" t="s">
        <v>204</v>
      </c>
      <c r="D64" s="87" t="s">
        <v>121</v>
      </c>
      <c r="E64" s="87"/>
      <c r="F64" s="87"/>
      <c r="G64" s="87" t="s">
        <v>122</v>
      </c>
      <c r="H64" s="108">
        <v>800</v>
      </c>
      <c r="I64" s="87" t="s">
        <v>123</v>
      </c>
      <c r="J64" s="87" t="s">
        <v>195</v>
      </c>
      <c r="K64" s="108">
        <v>100</v>
      </c>
      <c r="L64" s="82">
        <f t="shared" si="4"/>
        <v>0</v>
      </c>
      <c r="M64" s="110">
        <f t="shared" si="5"/>
        <v>0</v>
      </c>
      <c r="N64" s="110">
        <f>VLOOKUP(I64,$AB$6:$AD$20,3,FALSE)*H64</f>
        <v>122535.99999999999</v>
      </c>
      <c r="O64" s="110">
        <f t="shared" si="6"/>
        <v>122535.99999999999</v>
      </c>
      <c r="P64" s="110">
        <f t="shared" si="0"/>
        <v>0</v>
      </c>
      <c r="Q64" s="108">
        <v>100</v>
      </c>
      <c r="R64" s="130">
        <f t="shared" si="7"/>
        <v>2.3945205479452056</v>
      </c>
      <c r="S64" s="107">
        <v>44929</v>
      </c>
      <c r="T64" s="83">
        <f>IF(NOT(Q64=""),IF(NOT($S64=""),$S64,#REF!),"")</f>
        <v>44929</v>
      </c>
      <c r="U64" s="83">
        <f t="shared" si="8"/>
        <v>45029</v>
      </c>
      <c r="V64" s="83">
        <f t="shared" si="11"/>
        <v>45069</v>
      </c>
      <c r="W64" s="83">
        <f>WORKDAY.INTL(S64, Q64, "0000011", $AH$6:$AH$90)</f>
        <v>45071</v>
      </c>
      <c r="X64" s="84">
        <f t="shared" si="9"/>
        <v>122535.99999999999</v>
      </c>
      <c r="Y64" s="84">
        <f t="shared" si="24"/>
        <v>132805.52394520547</v>
      </c>
      <c r="AF64" s="87" t="s">
        <v>155</v>
      </c>
      <c r="AG64" s="87" t="s">
        <v>156</v>
      </c>
      <c r="AH64" s="103">
        <v>45901</v>
      </c>
      <c r="AL64" s="87">
        <f t="shared" ca="1" si="1"/>
        <v>0</v>
      </c>
      <c r="AN64" s="87">
        <f t="shared" ca="1" si="25"/>
        <v>0</v>
      </c>
      <c r="AO64" s="87">
        <f t="shared" ca="1" si="25"/>
        <v>0</v>
      </c>
      <c r="AP64" s="87">
        <f t="shared" ca="1" si="25"/>
        <v>0</v>
      </c>
      <c r="AQ64" s="87">
        <f t="shared" ca="1" si="25"/>
        <v>0</v>
      </c>
      <c r="AR64" s="87">
        <f t="shared" ca="1" si="25"/>
        <v>0</v>
      </c>
      <c r="AS64" s="87">
        <f t="shared" ca="1" si="25"/>
        <v>0</v>
      </c>
      <c r="AT64" s="87">
        <f t="shared" ca="1" si="25"/>
        <v>0</v>
      </c>
      <c r="AU64" s="87">
        <f t="shared" ca="1" si="25"/>
        <v>0</v>
      </c>
      <c r="AV64" s="87">
        <f t="shared" ca="1" si="25"/>
        <v>0</v>
      </c>
      <c r="AW64" s="87">
        <f t="shared" ca="1" si="25"/>
        <v>0</v>
      </c>
      <c r="AX64" s="87">
        <f t="shared" ca="1" si="26"/>
        <v>0</v>
      </c>
      <c r="AY64" s="87">
        <f t="shared" ca="1" si="26"/>
        <v>0</v>
      </c>
      <c r="AZ64" s="87">
        <f t="shared" ca="1" si="26"/>
        <v>0</v>
      </c>
      <c r="BA64" s="87">
        <f t="shared" ca="1" si="26"/>
        <v>0</v>
      </c>
      <c r="BB64" s="87">
        <f t="shared" ca="1" si="26"/>
        <v>0</v>
      </c>
      <c r="BC64" s="87">
        <f t="shared" ca="1" si="26"/>
        <v>0</v>
      </c>
      <c r="BD64" s="87">
        <f t="shared" ca="1" si="26"/>
        <v>0</v>
      </c>
      <c r="BE64" s="87">
        <f t="shared" ca="1" si="26"/>
        <v>0</v>
      </c>
      <c r="BF64" s="87">
        <f t="shared" ca="1" si="26"/>
        <v>0</v>
      </c>
      <c r="BG64" s="87">
        <f t="shared" ca="1" si="26"/>
        <v>0</v>
      </c>
      <c r="BI64" s="87">
        <f>IF($Q64="","",IFERROR(IF(OR(AND($T64&gt;=DATEVALUE("10/1/20"&amp;RIGHT(BH$1,2)),$T64&lt;=DATEVALUE("9/30/20"&amp;RIGHT(BI$1,2))),AND($U64&gt;=DATEVALUE("10/1/20"&amp;RIGHT(BH$1,2)),$U64&lt;=DATEVALUE("9/30/20"&amp;RIGHT(BI$1,2))),AND($T64&lt;=DATEVALUE("10/1/20"&amp;RIGHT(BH$1,2)),$U64&gt;=DATEVALUE("9/30/20"&amp;RIGHT(BI$1,2)))),
IF(AND($T64&gt;=DATEVALUE("10/1/20"&amp;RIGHT(BH$1,2)),$U64&lt;=DATEVALUE("9/30/20"&amp;RIGHT(BI$1,2))),NETWORKDAYS($T64,$U64,Holidays!$J$3:$J$937),
IF(AND($T64&lt;DATEVALUE("10/1/20"&amp;RIGHT(BH$1,2)),$U64&lt;=DATEVALUE("9/30/20"&amp;RIGHT(BI$1,2))),NETWORKDAYS(DATEVALUE("10/1/20"&amp;RIGHT(BH$1,2)),$U64,Holidays!$J$3:$J$937),
IF($T64&lt;DATEVALUE("10/1/20"&amp;RIGHT(BH$1,2)),NETWORKDAYS(DATEVALUE("10/1/20"&amp;RIGHT(BH$1,2)),DATEVALUE("9/30/20"&amp;RIGHT(BI$1,2)),Holidays!$J$3:$J$937),
IF($T64&gt;=DATEVALUE("10/1/20"&amp;RIGHT(BH$1,2)),NETWORKDAYS($T64,DATEVALUE("9/30/20"&amp;RIGHT(BI$1,2)),Holidays!$J$3:$J$937),"")))),"")/(NETWORKDAYS($T64,$U64,Holidays!$J$3:$J$937)),0))</f>
        <v>0</v>
      </c>
      <c r="BJ64" s="87">
        <f>IF($Q64="","",IFERROR(IF(OR(AND($T64&gt;=DATEVALUE("10/1/20"&amp;RIGHT(BI$1,2)),$T64&lt;=DATEVALUE("9/30/20"&amp;RIGHT(BJ$1,2))),AND($U64&gt;=DATEVALUE("10/1/20"&amp;RIGHT(BI$1,2)),$U64&lt;=DATEVALUE("9/30/20"&amp;RIGHT(BJ$1,2))),AND($T64&lt;=DATEVALUE("10/1/20"&amp;RIGHT(BI$1,2)),$U64&gt;=DATEVALUE("9/30/20"&amp;RIGHT(BJ$1,2)))),
IF(AND($T64&gt;=DATEVALUE("10/1/20"&amp;RIGHT(BI$1,2)),$U64&lt;=DATEVALUE("9/30/20"&amp;RIGHT(BJ$1,2))),NETWORKDAYS($T64,$U64,Holidays!$J$3:$J$937),
IF(AND($T64&lt;DATEVALUE("10/1/20"&amp;RIGHT(BI$1,2)),$U64&lt;=DATEVALUE("9/30/20"&amp;RIGHT(BJ$1,2))),NETWORKDAYS(DATEVALUE("10/1/20"&amp;RIGHT(BI$1,2)),$U64,Holidays!$J$3:$J$937),
IF($T64&lt;DATEVALUE("10/1/20"&amp;RIGHT(BI$1,2)),NETWORKDAYS(DATEVALUE("10/1/20"&amp;RIGHT(BI$1,2)),DATEVALUE("9/30/20"&amp;RIGHT(BJ$1,2)),Holidays!$J$3:$J$937),
IF($T64&gt;=DATEVALUE("10/1/20"&amp;RIGHT(BI$1,2)),NETWORKDAYS($T64,DATEVALUE("9/30/20"&amp;RIGHT(BJ$1,2)),Holidays!$J$3:$J$937),"")))),"")/(NETWORKDAYS($T64,$U64,Holidays!$J$3:$J$937)),0))</f>
        <v>0</v>
      </c>
      <c r="BK64" s="87">
        <f>IF($Q64="","",IFERROR(IF(OR(AND($T64&gt;=DATEVALUE("10/1/20"&amp;RIGHT(BJ$1,2)),$T64&lt;=DATEVALUE("9/30/20"&amp;RIGHT(BK$1,2))),AND($U64&gt;=DATEVALUE("10/1/20"&amp;RIGHT(BJ$1,2)),$U64&lt;=DATEVALUE("9/30/20"&amp;RIGHT(BK$1,2))),AND($T64&lt;=DATEVALUE("10/1/20"&amp;RIGHT(BJ$1,2)),$U64&gt;=DATEVALUE("9/30/20"&amp;RIGHT(BK$1,2)))),
IF(AND($T64&gt;=DATEVALUE("10/1/20"&amp;RIGHT(BJ$1,2)),$U64&lt;=DATEVALUE("9/30/20"&amp;RIGHT(BK$1,2))),NETWORKDAYS($T64,$U64,Holidays!$J$3:$J$937),
IF(AND($T64&lt;DATEVALUE("10/1/20"&amp;RIGHT(BJ$1,2)),$U64&lt;=DATEVALUE("9/30/20"&amp;RIGHT(BK$1,2))),NETWORKDAYS(DATEVALUE("10/1/20"&amp;RIGHT(BJ$1,2)),$U64,Holidays!$J$3:$J$937),
IF($T64&lt;DATEVALUE("10/1/20"&amp;RIGHT(BJ$1,2)),NETWORKDAYS(DATEVALUE("10/1/20"&amp;RIGHT(BJ$1,2)),DATEVALUE("9/30/20"&amp;RIGHT(BK$1,2)),Holidays!$J$3:$J$937),
IF($T64&gt;=DATEVALUE("10/1/20"&amp;RIGHT(BJ$1,2)),NETWORKDAYS($T64,DATEVALUE("9/30/20"&amp;RIGHT(BK$1,2)),Holidays!$J$3:$J$937),"")))),"")/(NETWORKDAYS($T64,$U64,Holidays!$J$3:$J$937)),0))</f>
        <v>0</v>
      </c>
      <c r="BL64" s="87">
        <f>IF($Q64="","",IFERROR(IF(OR(AND($T64&gt;=DATEVALUE("10/1/20"&amp;RIGHT(BK$1,2)),$T64&lt;=DATEVALUE("9/30/20"&amp;RIGHT(BL$1,2))),AND($U64&gt;=DATEVALUE("10/1/20"&amp;RIGHT(BK$1,2)),$U64&lt;=DATEVALUE("9/30/20"&amp;RIGHT(BL$1,2))),AND($T64&lt;=DATEVALUE("10/1/20"&amp;RIGHT(BK$1,2)),$U64&gt;=DATEVALUE("9/30/20"&amp;RIGHT(BL$1,2)))),
IF(AND($T64&gt;=DATEVALUE("10/1/20"&amp;RIGHT(BK$1,2)),$U64&lt;=DATEVALUE("9/30/20"&amp;RIGHT(BL$1,2))),NETWORKDAYS($T64,$U64,Holidays!$J$3:$J$937),
IF(AND($T64&lt;DATEVALUE("10/1/20"&amp;RIGHT(BK$1,2)),$U64&lt;=DATEVALUE("9/30/20"&amp;RIGHT(BL$1,2))),NETWORKDAYS(DATEVALUE("10/1/20"&amp;RIGHT(BK$1,2)),$U64,Holidays!$J$3:$J$937),
IF($T64&lt;DATEVALUE("10/1/20"&amp;RIGHT(BK$1,2)),NETWORKDAYS(DATEVALUE("10/1/20"&amp;RIGHT(BK$1,2)),DATEVALUE("9/30/20"&amp;RIGHT(BL$1,2)),Holidays!$J$3:$J$937),
IF($T64&gt;=DATEVALUE("10/1/20"&amp;RIGHT(BK$1,2)),NETWORKDAYS($T64,DATEVALUE("9/30/20"&amp;RIGHT(BL$1,2)),Holidays!$J$3:$J$937),"")))),"")/(NETWORKDAYS($T64,$U64,Holidays!$J$3:$J$937)),0))</f>
        <v>0</v>
      </c>
      <c r="BM64" s="87">
        <f>IF($Q64="","",IFERROR(IF(OR(AND($T64&gt;=DATEVALUE("10/1/20"&amp;RIGHT(BL$1,2)),$T64&lt;=DATEVALUE("9/30/20"&amp;RIGHT(BM$1,2))),AND($U64&gt;=DATEVALUE("10/1/20"&amp;RIGHT(BL$1,2)),$U64&lt;=DATEVALUE("9/30/20"&amp;RIGHT(BM$1,2))),AND($T64&lt;=DATEVALUE("10/1/20"&amp;RIGHT(BL$1,2)),$U64&gt;=DATEVALUE("9/30/20"&amp;RIGHT(BM$1,2)))),
IF(AND($T64&gt;=DATEVALUE("10/1/20"&amp;RIGHT(BL$1,2)),$U64&lt;=DATEVALUE("9/30/20"&amp;RIGHT(BM$1,2))),NETWORKDAYS($T64,$U64,Holidays!$J$3:$J$937),
IF(AND($T64&lt;DATEVALUE("10/1/20"&amp;RIGHT(BL$1,2)),$U64&lt;=DATEVALUE("9/30/20"&amp;RIGHT(BM$1,2))),NETWORKDAYS(DATEVALUE("10/1/20"&amp;RIGHT(BL$1,2)),$U64,Holidays!$J$3:$J$937),
IF($T64&lt;DATEVALUE("10/1/20"&amp;RIGHT(BL$1,2)),NETWORKDAYS(DATEVALUE("10/1/20"&amp;RIGHT(BL$1,2)),DATEVALUE("9/30/20"&amp;RIGHT(BM$1,2)),Holidays!$J$3:$J$937),
IF($T64&gt;=DATEVALUE("10/1/20"&amp;RIGHT(BL$1,2)),NETWORKDAYS($T64,DATEVALUE("9/30/20"&amp;RIGHT(BM$1,2)),Holidays!$J$3:$J$937),"")))),"")/(NETWORKDAYS($T64,$U64,Holidays!$J$3:$J$937)),0))</f>
        <v>0</v>
      </c>
      <c r="BN64" s="87">
        <f>IF($Q64="","",IFERROR(IF(OR(AND($T64&gt;=DATEVALUE("10/1/20"&amp;RIGHT(BM$1,2)),$T64&lt;=DATEVALUE("9/30/20"&amp;RIGHT(BN$1,2))),AND($U64&gt;=DATEVALUE("10/1/20"&amp;RIGHT(BM$1,2)),$U64&lt;=DATEVALUE("9/30/20"&amp;RIGHT(BN$1,2))),AND($T64&lt;=DATEVALUE("10/1/20"&amp;RIGHT(BM$1,2)),$U64&gt;=DATEVALUE("9/30/20"&amp;RIGHT(BN$1,2)))),
IF(AND($T64&gt;=DATEVALUE("10/1/20"&amp;RIGHT(BM$1,2)),$U64&lt;=DATEVALUE("9/30/20"&amp;RIGHT(BN$1,2))),NETWORKDAYS($T64,$U64,Holidays!$J$3:$J$937),
IF(AND($T64&lt;DATEVALUE("10/1/20"&amp;RIGHT(BM$1,2)),$U64&lt;=DATEVALUE("9/30/20"&amp;RIGHT(BN$1,2))),NETWORKDAYS(DATEVALUE("10/1/20"&amp;RIGHT(BM$1,2)),$U64,Holidays!$J$3:$J$937),
IF($T64&lt;DATEVALUE("10/1/20"&amp;RIGHT(BM$1,2)),NETWORKDAYS(DATEVALUE("10/1/20"&amp;RIGHT(BM$1,2)),DATEVALUE("9/30/20"&amp;RIGHT(BN$1,2)),Holidays!$J$3:$J$937),
IF($T64&gt;=DATEVALUE("10/1/20"&amp;RIGHT(BM$1,2)),NETWORKDAYS($T64,DATEVALUE("9/30/20"&amp;RIGHT(BN$1,2)),Holidays!$J$3:$J$937),"")))),"")/(NETWORKDAYS($T64,$U64,Holidays!$J$3:$J$937)),0))</f>
        <v>0</v>
      </c>
      <c r="BO64" s="87">
        <f>IF($Q64="","",IFERROR(IF(OR(AND($T64&gt;=DATEVALUE("10/1/20"&amp;RIGHT(BN$1,2)),$T64&lt;=DATEVALUE("9/30/20"&amp;RIGHT(BO$1,2))),AND($U64&gt;=DATEVALUE("10/1/20"&amp;RIGHT(BN$1,2)),$U64&lt;=DATEVALUE("9/30/20"&amp;RIGHT(BO$1,2))),AND($T64&lt;=DATEVALUE("10/1/20"&amp;RIGHT(BN$1,2)),$U64&gt;=DATEVALUE("9/30/20"&amp;RIGHT(BO$1,2)))),
IF(AND($T64&gt;=DATEVALUE("10/1/20"&amp;RIGHT(BN$1,2)),$U64&lt;=DATEVALUE("9/30/20"&amp;RIGHT(BO$1,2))),NETWORKDAYS($T64,$U64,Holidays!$J$3:$J$937),
IF(AND($T64&lt;DATEVALUE("10/1/20"&amp;RIGHT(BN$1,2)),$U64&lt;=DATEVALUE("9/30/20"&amp;RIGHT(BO$1,2))),NETWORKDAYS(DATEVALUE("10/1/20"&amp;RIGHT(BN$1,2)),$U64,Holidays!$J$3:$J$937),
IF($T64&lt;DATEVALUE("10/1/20"&amp;RIGHT(BN$1,2)),NETWORKDAYS(DATEVALUE("10/1/20"&amp;RIGHT(BN$1,2)),DATEVALUE("9/30/20"&amp;RIGHT(BO$1,2)),Holidays!$J$3:$J$937),
IF($T64&gt;=DATEVALUE("10/1/20"&amp;RIGHT(BN$1,2)),NETWORKDAYS($T64,DATEVALUE("9/30/20"&amp;RIGHT(BO$1,2)),Holidays!$J$3:$J$937),"")))),"")/(NETWORKDAYS($T64,$U64,Holidays!$J$3:$J$937)),0))</f>
        <v>0</v>
      </c>
      <c r="BP64" s="87">
        <f>IF($Q64="","",IFERROR(IF(OR(AND($T64&gt;=DATEVALUE("10/1/20"&amp;RIGHT(BO$1,2)),$T64&lt;=DATEVALUE("9/30/20"&amp;RIGHT(BP$1,2))),AND($U64&gt;=DATEVALUE("10/1/20"&amp;RIGHT(BO$1,2)),$U64&lt;=DATEVALUE("9/30/20"&amp;RIGHT(BP$1,2))),AND($T64&lt;=DATEVALUE("10/1/20"&amp;RIGHT(BO$1,2)),$U64&gt;=DATEVALUE("9/30/20"&amp;RIGHT(BP$1,2)))),
IF(AND($T64&gt;=DATEVALUE("10/1/20"&amp;RIGHT(BO$1,2)),$U64&lt;=DATEVALUE("9/30/20"&amp;RIGHT(BP$1,2))),NETWORKDAYS($T64,$U64,Holidays!$J$3:$J$937),
IF(AND($T64&lt;DATEVALUE("10/1/20"&amp;RIGHT(BO$1,2)),$U64&lt;=DATEVALUE("9/30/20"&amp;RIGHT(BP$1,2))),NETWORKDAYS(DATEVALUE("10/1/20"&amp;RIGHT(BO$1,2)),$U64,Holidays!$J$3:$J$937),
IF($T64&lt;DATEVALUE("10/1/20"&amp;RIGHT(BO$1,2)),NETWORKDAYS(DATEVALUE("10/1/20"&amp;RIGHT(BO$1,2)),DATEVALUE("9/30/20"&amp;RIGHT(BP$1,2)),Holidays!$J$3:$J$937),
IF($T64&gt;=DATEVALUE("10/1/20"&amp;RIGHT(BO$1,2)),NETWORKDAYS($T64,DATEVALUE("9/30/20"&amp;RIGHT(BP$1,2)),Holidays!$J$3:$J$937),"")))),"")/(NETWORKDAYS($T64,$U64,Holidays!$J$3:$J$937)),0))</f>
        <v>1</v>
      </c>
      <c r="BQ64" s="87">
        <f>IF($Q64="","",IFERROR(IF(OR(AND($T64&gt;=DATEVALUE("10/1/20"&amp;RIGHT(BP$1,2)),$T64&lt;=DATEVALUE("9/30/20"&amp;RIGHT(BQ$1,2))),AND($U64&gt;=DATEVALUE("10/1/20"&amp;RIGHT(BP$1,2)),$U64&lt;=DATEVALUE("9/30/20"&amp;RIGHT(BQ$1,2))),AND($T64&lt;=DATEVALUE("10/1/20"&amp;RIGHT(BP$1,2)),$U64&gt;=DATEVALUE("9/30/20"&amp;RIGHT(BQ$1,2)))),
IF(AND($T64&gt;=DATEVALUE("10/1/20"&amp;RIGHT(BP$1,2)),$U64&lt;=DATEVALUE("9/30/20"&amp;RIGHT(BQ$1,2))),NETWORKDAYS($T64,$U64,Holidays!$J$3:$J$937),
IF(AND($T64&lt;DATEVALUE("10/1/20"&amp;RIGHT(BP$1,2)),$U64&lt;=DATEVALUE("9/30/20"&amp;RIGHT(BQ$1,2))),NETWORKDAYS(DATEVALUE("10/1/20"&amp;RIGHT(BP$1,2)),$U64,Holidays!$J$3:$J$937),
IF($T64&lt;DATEVALUE("10/1/20"&amp;RIGHT(BP$1,2)),NETWORKDAYS(DATEVALUE("10/1/20"&amp;RIGHT(BP$1,2)),DATEVALUE("9/30/20"&amp;RIGHT(BQ$1,2)),Holidays!$J$3:$J$937),
IF($T64&gt;=DATEVALUE("10/1/20"&amp;RIGHT(BP$1,2)),NETWORKDAYS($T64,DATEVALUE("9/30/20"&amp;RIGHT(BQ$1,2)),Holidays!$J$3:$J$937),"")))),"")/(NETWORKDAYS($T64,$U64,Holidays!$J$3:$J$937)),0))</f>
        <v>0</v>
      </c>
      <c r="BR64" s="87">
        <f>IF($Q64="","",IFERROR(IF(OR(AND($T64&gt;=DATEVALUE("10/1/20"&amp;RIGHT(BQ$1,2)),$T64&lt;=DATEVALUE("9/30/20"&amp;RIGHT(BR$1,2))),AND($U64&gt;=DATEVALUE("10/1/20"&amp;RIGHT(BQ$1,2)),$U64&lt;=DATEVALUE("9/30/20"&amp;RIGHT(BR$1,2))),AND($T64&lt;=DATEVALUE("10/1/20"&amp;RIGHT(BQ$1,2)),$U64&gt;=DATEVALUE("9/30/20"&amp;RIGHT(BR$1,2)))),
IF(AND($T64&gt;=DATEVALUE("10/1/20"&amp;RIGHT(BQ$1,2)),$U64&lt;=DATEVALUE("9/30/20"&amp;RIGHT(BR$1,2))),NETWORKDAYS($T64,$U64,Holidays!$J$3:$J$937),
IF(AND($T64&lt;DATEVALUE("10/1/20"&amp;RIGHT(BQ$1,2)),$U64&lt;=DATEVALUE("9/30/20"&amp;RIGHT(BR$1,2))),NETWORKDAYS(DATEVALUE("10/1/20"&amp;RIGHT(BQ$1,2)),$U64,Holidays!$J$3:$J$937),
IF($T64&lt;DATEVALUE("10/1/20"&amp;RIGHT(BQ$1,2)),NETWORKDAYS(DATEVALUE("10/1/20"&amp;RIGHT(BQ$1,2)),DATEVALUE("9/30/20"&amp;RIGHT(BR$1,2)),Holidays!$J$3:$J$937),
IF($T64&gt;=DATEVALUE("10/1/20"&amp;RIGHT(BQ$1,2)),NETWORKDAYS($T64,DATEVALUE("9/30/20"&amp;RIGHT(BR$1,2)),Holidays!$J$3:$J$937),"")))),"")/(NETWORKDAYS($T64,$U64,Holidays!$J$3:$J$937)),0))</f>
        <v>0</v>
      </c>
      <c r="BS64" s="87">
        <f>IF($Q64="","",IFERROR(IF(OR(AND($T64&gt;=DATEVALUE("10/1/20"&amp;RIGHT(BR$1,2)),$T64&lt;=DATEVALUE("9/30/20"&amp;RIGHT(BS$1,2))),AND($U64&gt;=DATEVALUE("10/1/20"&amp;RIGHT(BR$1,2)),$U64&lt;=DATEVALUE("9/30/20"&amp;RIGHT(BS$1,2))),AND($T64&lt;=DATEVALUE("10/1/20"&amp;RIGHT(BR$1,2)),$U64&gt;=DATEVALUE("9/30/20"&amp;RIGHT(BS$1,2)))),
IF(AND($T64&gt;=DATEVALUE("10/1/20"&amp;RIGHT(BR$1,2)),$U64&lt;=DATEVALUE("9/30/20"&amp;RIGHT(BS$1,2))),NETWORKDAYS($T64,$U64,Holidays!$J$3:$J$937),
IF(AND($T64&lt;DATEVALUE("10/1/20"&amp;RIGHT(BR$1,2)),$U64&lt;=DATEVALUE("9/30/20"&amp;RIGHT(BS$1,2))),NETWORKDAYS(DATEVALUE("10/1/20"&amp;RIGHT(BR$1,2)),$U64,Holidays!$J$3:$J$937),
IF($T64&lt;DATEVALUE("10/1/20"&amp;RIGHT(BR$1,2)),NETWORKDAYS(DATEVALUE("10/1/20"&amp;RIGHT(BR$1,2)),DATEVALUE("9/30/20"&amp;RIGHT(BS$1,2)),Holidays!$J$3:$J$937),
IF($T64&gt;=DATEVALUE("10/1/20"&amp;RIGHT(BR$1,2)),NETWORKDAYS($T64,DATEVALUE("9/30/20"&amp;RIGHT(BS$1,2)),Holidays!$J$3:$J$937),"")))),"")/(NETWORKDAYS($T64,$U64,Holidays!$J$3:$J$937)),0))</f>
        <v>0</v>
      </c>
      <c r="BT64" s="87">
        <f>IF($Q64="","",IFERROR(IF(OR(AND($T64&gt;=DATEVALUE("10/1/20"&amp;RIGHT(BS$1,2)),$T64&lt;=DATEVALUE("9/30/20"&amp;RIGHT(BT$1,2))),AND($U64&gt;=DATEVALUE("10/1/20"&amp;RIGHT(BS$1,2)),$U64&lt;=DATEVALUE("9/30/20"&amp;RIGHT(BT$1,2))),AND($T64&lt;=DATEVALUE("10/1/20"&amp;RIGHT(BS$1,2)),$U64&gt;=DATEVALUE("9/30/20"&amp;RIGHT(BT$1,2)))),
IF(AND($T64&gt;=DATEVALUE("10/1/20"&amp;RIGHT(BS$1,2)),$U64&lt;=DATEVALUE("9/30/20"&amp;RIGHT(BT$1,2))),NETWORKDAYS($T64,$U64,Holidays!$J$3:$J$937),
IF(AND($T64&lt;DATEVALUE("10/1/20"&amp;RIGHT(BS$1,2)),$U64&lt;=DATEVALUE("9/30/20"&amp;RIGHT(BT$1,2))),NETWORKDAYS(DATEVALUE("10/1/20"&amp;RIGHT(BS$1,2)),$U64,Holidays!$J$3:$J$937),
IF($T64&lt;DATEVALUE("10/1/20"&amp;RIGHT(BS$1,2)),NETWORKDAYS(DATEVALUE("10/1/20"&amp;RIGHT(BS$1,2)),DATEVALUE("9/30/20"&amp;RIGHT(BT$1,2)),Holidays!$J$3:$J$937),
IF($T64&gt;=DATEVALUE("10/1/20"&amp;RIGHT(BS$1,2)),NETWORKDAYS($T64,DATEVALUE("9/30/20"&amp;RIGHT(BT$1,2)),Holidays!$J$3:$J$937),"")))),"")/(NETWORKDAYS($T64,$U64,Holidays!$J$3:$J$937)),0))</f>
        <v>0</v>
      </c>
      <c r="BU64" s="87">
        <f>IF($Q64="","",IFERROR(IF(OR(AND($T64&gt;=DATEVALUE("10/1/20"&amp;RIGHT(BT$1,2)),$T64&lt;=DATEVALUE("9/30/20"&amp;RIGHT(BU$1,2))),AND($U64&gt;=DATEVALUE("10/1/20"&amp;RIGHT(BT$1,2)),$U64&lt;=DATEVALUE("9/30/20"&amp;RIGHT(BU$1,2))),AND($T64&lt;=DATEVALUE("10/1/20"&amp;RIGHT(BT$1,2)),$U64&gt;=DATEVALUE("9/30/20"&amp;RIGHT(BU$1,2)))),
IF(AND($T64&gt;=DATEVALUE("10/1/20"&amp;RIGHT(BT$1,2)),$U64&lt;=DATEVALUE("9/30/20"&amp;RIGHT(BU$1,2))),NETWORKDAYS($T64,$U64,Holidays!$J$3:$J$937),
IF(AND($T64&lt;DATEVALUE("10/1/20"&amp;RIGHT(BT$1,2)),$U64&lt;=DATEVALUE("9/30/20"&amp;RIGHT(BU$1,2))),NETWORKDAYS(DATEVALUE("10/1/20"&amp;RIGHT(BT$1,2)),$U64,Holidays!$J$3:$J$937),
IF($T64&lt;DATEVALUE("10/1/20"&amp;RIGHT(BT$1,2)),NETWORKDAYS(DATEVALUE("10/1/20"&amp;RIGHT(BT$1,2)),DATEVALUE("9/30/20"&amp;RIGHT(BU$1,2)),Holidays!$J$3:$J$937),
IF($T64&gt;=DATEVALUE("10/1/20"&amp;RIGHT(BT$1,2)),NETWORKDAYS($T64,DATEVALUE("9/30/20"&amp;RIGHT(BU$1,2)),Holidays!$J$3:$J$937),"")))),"")/(NETWORKDAYS($T64,$U64,Holidays!$J$3:$J$937)),0))</f>
        <v>0</v>
      </c>
      <c r="BV64" s="87">
        <f>IF($Q64="","",IFERROR(IF(OR(AND($T64&gt;=DATEVALUE("10/1/20"&amp;RIGHT(BU$1,2)),$T64&lt;=DATEVALUE("9/30/20"&amp;RIGHT(BV$1,2))),AND($U64&gt;=DATEVALUE("10/1/20"&amp;RIGHT(BU$1,2)),$U64&lt;=DATEVALUE("9/30/20"&amp;RIGHT(BV$1,2))),AND($T64&lt;=DATEVALUE("10/1/20"&amp;RIGHT(BU$1,2)),$U64&gt;=DATEVALUE("9/30/20"&amp;RIGHT(BV$1,2)))),
IF(AND($T64&gt;=DATEVALUE("10/1/20"&amp;RIGHT(BU$1,2)),$U64&lt;=DATEVALUE("9/30/20"&amp;RIGHT(BV$1,2))),NETWORKDAYS($T64,$U64,Holidays!$J$3:$J$937),
IF(AND($T64&lt;DATEVALUE("10/1/20"&amp;RIGHT(BU$1,2)),$U64&lt;=DATEVALUE("9/30/20"&amp;RIGHT(BV$1,2))),NETWORKDAYS(DATEVALUE("10/1/20"&amp;RIGHT(BU$1,2)),$U64,Holidays!$J$3:$J$937),
IF($T64&lt;DATEVALUE("10/1/20"&amp;RIGHT(BU$1,2)),NETWORKDAYS(DATEVALUE("10/1/20"&amp;RIGHT(BU$1,2)),DATEVALUE("9/30/20"&amp;RIGHT(BV$1,2)),Holidays!$J$3:$J$937),
IF($T64&gt;=DATEVALUE("10/1/20"&amp;RIGHT(BU$1,2)),NETWORKDAYS($T64,DATEVALUE("9/30/20"&amp;RIGHT(BV$1,2)),Holidays!$J$3:$J$937),"")))),"")/(NETWORKDAYS($T64,$U64,Holidays!$J$3:$J$937)),0))</f>
        <v>0</v>
      </c>
      <c r="BW64" s="87">
        <f>IF($Q64="","",IFERROR(IF(OR(AND($T64&gt;=DATEVALUE("10/1/20"&amp;RIGHT(BV$1,2)),$T64&lt;=DATEVALUE("9/30/20"&amp;RIGHT(BW$1,2))),AND($U64&gt;=DATEVALUE("10/1/20"&amp;RIGHT(BV$1,2)),$U64&lt;=DATEVALUE("9/30/20"&amp;RIGHT(BW$1,2))),AND($T64&lt;=DATEVALUE("10/1/20"&amp;RIGHT(BV$1,2)),$U64&gt;=DATEVALUE("9/30/20"&amp;RIGHT(BW$1,2)))),
IF(AND($T64&gt;=DATEVALUE("10/1/20"&amp;RIGHT(BV$1,2)),$U64&lt;=DATEVALUE("9/30/20"&amp;RIGHT(BW$1,2))),NETWORKDAYS($T64,$U64,Holidays!$J$3:$J$937),
IF(AND($T64&lt;DATEVALUE("10/1/20"&amp;RIGHT(BV$1,2)),$U64&lt;=DATEVALUE("9/30/20"&amp;RIGHT(BW$1,2))),NETWORKDAYS(DATEVALUE("10/1/20"&amp;RIGHT(BV$1,2)),$U64,Holidays!$J$3:$J$937),
IF($T64&lt;DATEVALUE("10/1/20"&amp;RIGHT(BV$1,2)),NETWORKDAYS(DATEVALUE("10/1/20"&amp;RIGHT(BV$1,2)),DATEVALUE("9/30/20"&amp;RIGHT(BW$1,2)),Holidays!$J$3:$J$937),
IF($T64&gt;=DATEVALUE("10/1/20"&amp;RIGHT(BV$1,2)),NETWORKDAYS($T64,DATEVALUE("9/30/20"&amp;RIGHT(BW$1,2)),Holidays!$J$3:$J$937),"")))),"")/(NETWORKDAYS($T64,$U64,Holidays!$J$3:$J$937)),0))</f>
        <v>0</v>
      </c>
      <c r="BX64" s="87">
        <f>IF($Q64="","",IFERROR(IF(OR(AND($T64&gt;=DATEVALUE("10/1/20"&amp;RIGHT(BW$1,2)),$T64&lt;=DATEVALUE("9/30/20"&amp;RIGHT(BX$1,2))),AND($U64&gt;=DATEVALUE("10/1/20"&amp;RIGHT(BW$1,2)),$U64&lt;=DATEVALUE("9/30/20"&amp;RIGHT(BX$1,2))),AND($T64&lt;=DATEVALUE("10/1/20"&amp;RIGHT(BW$1,2)),$U64&gt;=DATEVALUE("9/30/20"&amp;RIGHT(BX$1,2)))),
IF(AND($T64&gt;=DATEVALUE("10/1/20"&amp;RIGHT(BW$1,2)),$U64&lt;=DATEVALUE("9/30/20"&amp;RIGHT(BX$1,2))),NETWORKDAYS($T64,$U64,Holidays!$J$3:$J$937),
IF(AND($T64&lt;DATEVALUE("10/1/20"&amp;RIGHT(BW$1,2)),$U64&lt;=DATEVALUE("9/30/20"&amp;RIGHT(BX$1,2))),NETWORKDAYS(DATEVALUE("10/1/20"&amp;RIGHT(BW$1,2)),$U64,Holidays!$J$3:$J$937),
IF($T64&lt;DATEVALUE("10/1/20"&amp;RIGHT(BW$1,2)),NETWORKDAYS(DATEVALUE("10/1/20"&amp;RIGHT(BW$1,2)),DATEVALUE("9/30/20"&amp;RIGHT(BX$1,2)),Holidays!$J$3:$J$937),
IF($T64&gt;=DATEVALUE("10/1/20"&amp;RIGHT(BW$1,2)),NETWORKDAYS($T64,DATEVALUE("9/30/20"&amp;RIGHT(BX$1,2)),Holidays!$J$3:$J$937),"")))),"")/(NETWORKDAYS($T64,$U64,Holidays!$J$3:$J$937)),0))</f>
        <v>0</v>
      </c>
      <c r="BY64" s="87">
        <f>IF($Q64="","",IFERROR(IF(OR(AND($T64&gt;=DATEVALUE("10/1/20"&amp;RIGHT(BX$1,2)),$T64&lt;=DATEVALUE("9/30/20"&amp;RIGHT(BY$1,2))),AND($U64&gt;=DATEVALUE("10/1/20"&amp;RIGHT(BX$1,2)),$U64&lt;=DATEVALUE("9/30/20"&amp;RIGHT(BY$1,2))),AND($T64&lt;=DATEVALUE("10/1/20"&amp;RIGHT(BX$1,2)),$U64&gt;=DATEVALUE("9/30/20"&amp;RIGHT(BY$1,2)))),
IF(AND($T64&gt;=DATEVALUE("10/1/20"&amp;RIGHT(BX$1,2)),$U64&lt;=DATEVALUE("9/30/20"&amp;RIGHT(BY$1,2))),NETWORKDAYS($T64,$U64,Holidays!$J$3:$J$937),
IF(AND($T64&lt;DATEVALUE("10/1/20"&amp;RIGHT(BX$1,2)),$U64&lt;=DATEVALUE("9/30/20"&amp;RIGHT(BY$1,2))),NETWORKDAYS(DATEVALUE("10/1/20"&amp;RIGHT(BX$1,2)),$U64,Holidays!$J$3:$J$937),
IF($T64&lt;DATEVALUE("10/1/20"&amp;RIGHT(BX$1,2)),NETWORKDAYS(DATEVALUE("10/1/20"&amp;RIGHT(BX$1,2)),DATEVALUE("9/30/20"&amp;RIGHT(BY$1,2)),Holidays!$J$3:$J$937),
IF($T64&gt;=DATEVALUE("10/1/20"&amp;RIGHT(BX$1,2)),NETWORKDAYS($T64,DATEVALUE("9/30/20"&amp;RIGHT(BY$1,2)),Holidays!$J$3:$J$937),"")))),"")/(NETWORKDAYS($T64,$U64,Holidays!$J$3:$J$937)),0))</f>
        <v>0</v>
      </c>
      <c r="BZ64" s="87">
        <f>IF($Q64="","",IFERROR(IF(OR(AND($T64&gt;=DATEVALUE("10/1/20"&amp;RIGHT(BY$1,2)),$T64&lt;=DATEVALUE("9/30/20"&amp;RIGHT(BZ$1,2))),AND($U64&gt;=DATEVALUE("10/1/20"&amp;RIGHT(BY$1,2)),$U64&lt;=DATEVALUE("9/30/20"&amp;RIGHT(BZ$1,2))),AND($T64&lt;=DATEVALUE("10/1/20"&amp;RIGHT(BY$1,2)),$U64&gt;=DATEVALUE("9/30/20"&amp;RIGHT(BZ$1,2)))),
IF(AND($T64&gt;=DATEVALUE("10/1/20"&amp;RIGHT(BY$1,2)),$U64&lt;=DATEVALUE("9/30/20"&amp;RIGHT(BZ$1,2))),NETWORKDAYS($T64,$U64,Holidays!$J$3:$J$937),
IF(AND($T64&lt;DATEVALUE("10/1/20"&amp;RIGHT(BY$1,2)),$U64&lt;=DATEVALUE("9/30/20"&amp;RIGHT(BZ$1,2))),NETWORKDAYS(DATEVALUE("10/1/20"&amp;RIGHT(BY$1,2)),$U64,Holidays!$J$3:$J$937),
IF($T64&lt;DATEVALUE("10/1/20"&amp;RIGHT(BY$1,2)),NETWORKDAYS(DATEVALUE("10/1/20"&amp;RIGHT(BY$1,2)),DATEVALUE("9/30/20"&amp;RIGHT(BZ$1,2)),Holidays!$J$3:$J$937),
IF($T64&gt;=DATEVALUE("10/1/20"&amp;RIGHT(BY$1,2)),NETWORKDAYS($T64,DATEVALUE("9/30/20"&amp;RIGHT(BZ$1,2)),Holidays!$J$3:$J$937),"")))),"")/(NETWORKDAYS($T64,$U64,Holidays!$J$3:$J$937)),0))</f>
        <v>0</v>
      </c>
      <c r="CA64" s="87">
        <f>IF($Q64="","",IFERROR(IF(OR(AND($T64&gt;=DATEVALUE("10/1/20"&amp;RIGHT(BZ$1,2)),$T64&lt;=DATEVALUE("9/30/20"&amp;RIGHT(CA$1,2))),AND($U64&gt;=DATEVALUE("10/1/20"&amp;RIGHT(BZ$1,2)),$U64&lt;=DATEVALUE("9/30/20"&amp;RIGHT(CA$1,2))),AND($T64&lt;=DATEVALUE("10/1/20"&amp;RIGHT(BZ$1,2)),$U64&gt;=DATEVALUE("9/30/20"&amp;RIGHT(CA$1,2)))),
IF(AND($T64&gt;=DATEVALUE("10/1/20"&amp;RIGHT(BZ$1,2)),$U64&lt;=DATEVALUE("9/30/20"&amp;RIGHT(CA$1,2))),NETWORKDAYS($T64,$U64,Holidays!$J$3:$J$937),
IF(AND($T64&lt;DATEVALUE("10/1/20"&amp;RIGHT(BZ$1,2)),$U64&lt;=DATEVALUE("9/30/20"&amp;RIGHT(CA$1,2))),NETWORKDAYS(DATEVALUE("10/1/20"&amp;RIGHT(BZ$1,2)),$U64,Holidays!$J$3:$J$937),
IF($T64&lt;DATEVALUE("10/1/20"&amp;RIGHT(BZ$1,2)),NETWORKDAYS(DATEVALUE("10/1/20"&amp;RIGHT(BZ$1,2)),DATEVALUE("9/30/20"&amp;RIGHT(CA$1,2)),Holidays!$J$3:$J$937),
IF($T64&gt;=DATEVALUE("10/1/20"&amp;RIGHT(BZ$1,2)),NETWORKDAYS($T64,DATEVALUE("9/30/20"&amp;RIGHT(CA$1,2)),Holidays!$J$3:$J$937),"")))),"")/(NETWORKDAYS($T64,$U64,Holidays!$J$3:$J$937)),0))</f>
        <v>0</v>
      </c>
      <c r="CB64" s="87">
        <f>IF($Q64="","",IFERROR(IF(OR(AND($T64&gt;=DATEVALUE("10/1/20"&amp;RIGHT(CA$1,2)),$T64&lt;=DATEVALUE("9/30/20"&amp;RIGHT(CB$1,2))),AND($U64&gt;=DATEVALUE("10/1/20"&amp;RIGHT(CA$1,2)),$U64&lt;=DATEVALUE("9/30/20"&amp;RIGHT(CB$1,2))),AND($T64&lt;=DATEVALUE("10/1/20"&amp;RIGHT(CA$1,2)),$U64&gt;=DATEVALUE("9/30/20"&amp;RIGHT(CB$1,2)))),
IF(AND($T64&gt;=DATEVALUE("10/1/20"&amp;RIGHT(CA$1,2)),$U64&lt;=DATEVALUE("9/30/20"&amp;RIGHT(CB$1,2))),NETWORKDAYS($T64,$U64,Holidays!$J$3:$J$937),
IF(AND($T64&lt;DATEVALUE("10/1/20"&amp;RIGHT(CA$1,2)),$U64&lt;=DATEVALUE("9/30/20"&amp;RIGHT(CB$1,2))),NETWORKDAYS(DATEVALUE("10/1/20"&amp;RIGHT(CA$1,2)),$U64,Holidays!$J$3:$J$937),
IF($T64&lt;DATEVALUE("10/1/20"&amp;RIGHT(CA$1,2)),NETWORKDAYS(DATEVALUE("10/1/20"&amp;RIGHT(CA$1,2)),DATEVALUE("9/30/20"&amp;RIGHT(CB$1,2)),Holidays!$J$3:$J$937),
IF($T64&gt;=DATEVALUE("10/1/20"&amp;RIGHT(CA$1,2)),NETWORKDAYS($T64,DATEVALUE("9/30/20"&amp;RIGHT(CB$1,2)),Holidays!$J$3:$J$937),"")))),"")/(NETWORKDAYS($T64,$U64,Holidays!$J$3:$J$937)),0))</f>
        <v>0</v>
      </c>
    </row>
    <row r="65" spans="1:80">
      <c r="A65" s="78" t="s">
        <v>262</v>
      </c>
      <c r="B65" s="79" t="s">
        <v>117</v>
      </c>
      <c r="C65" s="87" t="s">
        <v>204</v>
      </c>
      <c r="D65" s="87" t="s">
        <v>121</v>
      </c>
      <c r="E65" s="87"/>
      <c r="F65" s="87"/>
      <c r="G65" s="87" t="s">
        <v>122</v>
      </c>
      <c r="H65" s="108">
        <v>200</v>
      </c>
      <c r="I65" s="87" t="s">
        <v>130</v>
      </c>
      <c r="J65" s="87" t="s">
        <v>195</v>
      </c>
      <c r="K65" s="108">
        <v>100</v>
      </c>
      <c r="L65" s="82">
        <f t="shared" si="4"/>
        <v>0</v>
      </c>
      <c r="M65" s="110">
        <f t="shared" si="5"/>
        <v>0</v>
      </c>
      <c r="N65" s="110">
        <f>VLOOKUP(I65,$AB$6:$AD$20,3,FALSE)*H65</f>
        <v>23220</v>
      </c>
      <c r="O65" s="110">
        <f t="shared" si="6"/>
        <v>23220</v>
      </c>
      <c r="P65" s="110">
        <f t="shared" si="0"/>
        <v>0</v>
      </c>
      <c r="Q65" s="108">
        <v>100</v>
      </c>
      <c r="R65" s="130">
        <f t="shared" si="7"/>
        <v>2.3945205479452056</v>
      </c>
      <c r="S65" s="107">
        <v>44929</v>
      </c>
      <c r="T65" s="83">
        <f>IF(NOT(Q65=""),IF(NOT($S65=""),$S65,#REF!),"")</f>
        <v>44929</v>
      </c>
      <c r="U65" s="83">
        <f t="shared" si="8"/>
        <v>45029</v>
      </c>
      <c r="V65" s="83">
        <f t="shared" si="11"/>
        <v>45069</v>
      </c>
      <c r="W65" s="83">
        <f>WORKDAY.INTL(S65, Q65, "0000011", $AH$6:$AH$90)</f>
        <v>45071</v>
      </c>
      <c r="X65" s="84">
        <f t="shared" si="9"/>
        <v>23220</v>
      </c>
      <c r="Y65" s="84">
        <f t="shared" si="24"/>
        <v>25166.026849315069</v>
      </c>
      <c r="AF65" s="87" t="s">
        <v>158</v>
      </c>
      <c r="AG65" s="87" t="s">
        <v>159</v>
      </c>
      <c r="AH65" s="103">
        <v>45943</v>
      </c>
      <c r="AL65" s="87">
        <f t="shared" ca="1" si="1"/>
        <v>0</v>
      </c>
      <c r="AN65" s="87">
        <f t="shared" ca="1" si="25"/>
        <v>0</v>
      </c>
      <c r="AO65" s="87">
        <f t="shared" ca="1" si="25"/>
        <v>0</v>
      </c>
      <c r="AP65" s="87">
        <f t="shared" ca="1" si="25"/>
        <v>0</v>
      </c>
      <c r="AQ65" s="87">
        <f t="shared" ca="1" si="25"/>
        <v>0</v>
      </c>
      <c r="AR65" s="87">
        <f t="shared" ca="1" si="25"/>
        <v>0</v>
      </c>
      <c r="AS65" s="87">
        <f t="shared" ca="1" si="25"/>
        <v>0</v>
      </c>
      <c r="AT65" s="87">
        <f t="shared" ca="1" si="25"/>
        <v>0</v>
      </c>
      <c r="AU65" s="87">
        <f t="shared" ca="1" si="25"/>
        <v>0</v>
      </c>
      <c r="AV65" s="87">
        <f t="shared" ca="1" si="25"/>
        <v>0</v>
      </c>
      <c r="AW65" s="87">
        <f t="shared" ca="1" si="25"/>
        <v>0</v>
      </c>
      <c r="AX65" s="87">
        <f t="shared" ca="1" si="26"/>
        <v>0</v>
      </c>
      <c r="AY65" s="87">
        <f t="shared" ca="1" si="26"/>
        <v>0</v>
      </c>
      <c r="AZ65" s="87">
        <f t="shared" ca="1" si="26"/>
        <v>0</v>
      </c>
      <c r="BA65" s="87">
        <f t="shared" ca="1" si="26"/>
        <v>0</v>
      </c>
      <c r="BB65" s="87">
        <f t="shared" ca="1" si="26"/>
        <v>0</v>
      </c>
      <c r="BC65" s="87">
        <f t="shared" ca="1" si="26"/>
        <v>0</v>
      </c>
      <c r="BD65" s="87">
        <f t="shared" ca="1" si="26"/>
        <v>0</v>
      </c>
      <c r="BE65" s="87">
        <f t="shared" ca="1" si="26"/>
        <v>0</v>
      </c>
      <c r="BF65" s="87">
        <f t="shared" ca="1" si="26"/>
        <v>0</v>
      </c>
      <c r="BG65" s="87">
        <f t="shared" ca="1" si="26"/>
        <v>0</v>
      </c>
      <c r="BI65" s="87">
        <f>IF($Q65="","",IFERROR(IF(OR(AND($T65&gt;=DATEVALUE("10/1/20"&amp;RIGHT(BH$1,2)),$T65&lt;=DATEVALUE("9/30/20"&amp;RIGHT(BI$1,2))),AND($U65&gt;=DATEVALUE("10/1/20"&amp;RIGHT(BH$1,2)),$U65&lt;=DATEVALUE("9/30/20"&amp;RIGHT(BI$1,2))),AND($T65&lt;=DATEVALUE("10/1/20"&amp;RIGHT(BH$1,2)),$U65&gt;=DATEVALUE("9/30/20"&amp;RIGHT(BI$1,2)))),
IF(AND($T65&gt;=DATEVALUE("10/1/20"&amp;RIGHT(BH$1,2)),$U65&lt;=DATEVALUE("9/30/20"&amp;RIGHT(BI$1,2))),NETWORKDAYS($T65,$U65,Holidays!$J$3:$J$937),
IF(AND($T65&lt;DATEVALUE("10/1/20"&amp;RIGHT(BH$1,2)),$U65&lt;=DATEVALUE("9/30/20"&amp;RIGHT(BI$1,2))),NETWORKDAYS(DATEVALUE("10/1/20"&amp;RIGHT(BH$1,2)),$U65,Holidays!$J$3:$J$937),
IF($T65&lt;DATEVALUE("10/1/20"&amp;RIGHT(BH$1,2)),NETWORKDAYS(DATEVALUE("10/1/20"&amp;RIGHT(BH$1,2)),DATEVALUE("9/30/20"&amp;RIGHT(BI$1,2)),Holidays!$J$3:$J$937),
IF($T65&gt;=DATEVALUE("10/1/20"&amp;RIGHT(BH$1,2)),NETWORKDAYS($T65,DATEVALUE("9/30/20"&amp;RIGHT(BI$1,2)),Holidays!$J$3:$J$937),"")))),"")/(NETWORKDAYS($T65,$U65,Holidays!$J$3:$J$937)),0))</f>
        <v>0</v>
      </c>
      <c r="BJ65" s="87">
        <f>IF($Q65="","",IFERROR(IF(OR(AND($T65&gt;=DATEVALUE("10/1/20"&amp;RIGHT(BI$1,2)),$T65&lt;=DATEVALUE("9/30/20"&amp;RIGHT(BJ$1,2))),AND($U65&gt;=DATEVALUE("10/1/20"&amp;RIGHT(BI$1,2)),$U65&lt;=DATEVALUE("9/30/20"&amp;RIGHT(BJ$1,2))),AND($T65&lt;=DATEVALUE("10/1/20"&amp;RIGHT(BI$1,2)),$U65&gt;=DATEVALUE("9/30/20"&amp;RIGHT(BJ$1,2)))),
IF(AND($T65&gt;=DATEVALUE("10/1/20"&amp;RIGHT(BI$1,2)),$U65&lt;=DATEVALUE("9/30/20"&amp;RIGHT(BJ$1,2))),NETWORKDAYS($T65,$U65,Holidays!$J$3:$J$937),
IF(AND($T65&lt;DATEVALUE("10/1/20"&amp;RIGHT(BI$1,2)),$U65&lt;=DATEVALUE("9/30/20"&amp;RIGHT(BJ$1,2))),NETWORKDAYS(DATEVALUE("10/1/20"&amp;RIGHT(BI$1,2)),$U65,Holidays!$J$3:$J$937),
IF($T65&lt;DATEVALUE("10/1/20"&amp;RIGHT(BI$1,2)),NETWORKDAYS(DATEVALUE("10/1/20"&amp;RIGHT(BI$1,2)),DATEVALUE("9/30/20"&amp;RIGHT(BJ$1,2)),Holidays!$J$3:$J$937),
IF($T65&gt;=DATEVALUE("10/1/20"&amp;RIGHT(BI$1,2)),NETWORKDAYS($T65,DATEVALUE("9/30/20"&amp;RIGHT(BJ$1,2)),Holidays!$J$3:$J$937),"")))),"")/(NETWORKDAYS($T65,$U65,Holidays!$J$3:$J$937)),0))</f>
        <v>0</v>
      </c>
      <c r="BK65" s="87">
        <f>IF($Q65="","",IFERROR(IF(OR(AND($T65&gt;=DATEVALUE("10/1/20"&amp;RIGHT(BJ$1,2)),$T65&lt;=DATEVALUE("9/30/20"&amp;RIGHT(BK$1,2))),AND($U65&gt;=DATEVALUE("10/1/20"&amp;RIGHT(BJ$1,2)),$U65&lt;=DATEVALUE("9/30/20"&amp;RIGHT(BK$1,2))),AND($T65&lt;=DATEVALUE("10/1/20"&amp;RIGHT(BJ$1,2)),$U65&gt;=DATEVALUE("9/30/20"&amp;RIGHT(BK$1,2)))),
IF(AND($T65&gt;=DATEVALUE("10/1/20"&amp;RIGHT(BJ$1,2)),$U65&lt;=DATEVALUE("9/30/20"&amp;RIGHT(BK$1,2))),NETWORKDAYS($T65,$U65,Holidays!$J$3:$J$937),
IF(AND($T65&lt;DATEVALUE("10/1/20"&amp;RIGHT(BJ$1,2)),$U65&lt;=DATEVALUE("9/30/20"&amp;RIGHT(BK$1,2))),NETWORKDAYS(DATEVALUE("10/1/20"&amp;RIGHT(BJ$1,2)),$U65,Holidays!$J$3:$J$937),
IF($T65&lt;DATEVALUE("10/1/20"&amp;RIGHT(BJ$1,2)),NETWORKDAYS(DATEVALUE("10/1/20"&amp;RIGHT(BJ$1,2)),DATEVALUE("9/30/20"&amp;RIGHT(BK$1,2)),Holidays!$J$3:$J$937),
IF($T65&gt;=DATEVALUE("10/1/20"&amp;RIGHT(BJ$1,2)),NETWORKDAYS($T65,DATEVALUE("9/30/20"&amp;RIGHT(BK$1,2)),Holidays!$J$3:$J$937),"")))),"")/(NETWORKDAYS($T65,$U65,Holidays!$J$3:$J$937)),0))</f>
        <v>0</v>
      </c>
      <c r="BL65" s="87">
        <f>IF($Q65="","",IFERROR(IF(OR(AND($T65&gt;=DATEVALUE("10/1/20"&amp;RIGHT(BK$1,2)),$T65&lt;=DATEVALUE("9/30/20"&amp;RIGHT(BL$1,2))),AND($U65&gt;=DATEVALUE("10/1/20"&amp;RIGHT(BK$1,2)),$U65&lt;=DATEVALUE("9/30/20"&amp;RIGHT(BL$1,2))),AND($T65&lt;=DATEVALUE("10/1/20"&amp;RIGHT(BK$1,2)),$U65&gt;=DATEVALUE("9/30/20"&amp;RIGHT(BL$1,2)))),
IF(AND($T65&gt;=DATEVALUE("10/1/20"&amp;RIGHT(BK$1,2)),$U65&lt;=DATEVALUE("9/30/20"&amp;RIGHT(BL$1,2))),NETWORKDAYS($T65,$U65,Holidays!$J$3:$J$937),
IF(AND($T65&lt;DATEVALUE("10/1/20"&amp;RIGHT(BK$1,2)),$U65&lt;=DATEVALUE("9/30/20"&amp;RIGHT(BL$1,2))),NETWORKDAYS(DATEVALUE("10/1/20"&amp;RIGHT(BK$1,2)),$U65,Holidays!$J$3:$J$937),
IF($T65&lt;DATEVALUE("10/1/20"&amp;RIGHT(BK$1,2)),NETWORKDAYS(DATEVALUE("10/1/20"&amp;RIGHT(BK$1,2)),DATEVALUE("9/30/20"&amp;RIGHT(BL$1,2)),Holidays!$J$3:$J$937),
IF($T65&gt;=DATEVALUE("10/1/20"&amp;RIGHT(BK$1,2)),NETWORKDAYS($T65,DATEVALUE("9/30/20"&amp;RIGHT(BL$1,2)),Holidays!$J$3:$J$937),"")))),"")/(NETWORKDAYS($T65,$U65,Holidays!$J$3:$J$937)),0))</f>
        <v>0</v>
      </c>
      <c r="BM65" s="87">
        <f>IF($Q65="","",IFERROR(IF(OR(AND($T65&gt;=DATEVALUE("10/1/20"&amp;RIGHT(BL$1,2)),$T65&lt;=DATEVALUE("9/30/20"&amp;RIGHT(BM$1,2))),AND($U65&gt;=DATEVALUE("10/1/20"&amp;RIGHT(BL$1,2)),$U65&lt;=DATEVALUE("9/30/20"&amp;RIGHT(BM$1,2))),AND($T65&lt;=DATEVALUE("10/1/20"&amp;RIGHT(BL$1,2)),$U65&gt;=DATEVALUE("9/30/20"&amp;RIGHT(BM$1,2)))),
IF(AND($T65&gt;=DATEVALUE("10/1/20"&amp;RIGHT(BL$1,2)),$U65&lt;=DATEVALUE("9/30/20"&amp;RIGHT(BM$1,2))),NETWORKDAYS($T65,$U65,Holidays!$J$3:$J$937),
IF(AND($T65&lt;DATEVALUE("10/1/20"&amp;RIGHT(BL$1,2)),$U65&lt;=DATEVALUE("9/30/20"&amp;RIGHT(BM$1,2))),NETWORKDAYS(DATEVALUE("10/1/20"&amp;RIGHT(BL$1,2)),$U65,Holidays!$J$3:$J$937),
IF($T65&lt;DATEVALUE("10/1/20"&amp;RIGHT(BL$1,2)),NETWORKDAYS(DATEVALUE("10/1/20"&amp;RIGHT(BL$1,2)),DATEVALUE("9/30/20"&amp;RIGHT(BM$1,2)),Holidays!$J$3:$J$937),
IF($T65&gt;=DATEVALUE("10/1/20"&amp;RIGHT(BL$1,2)),NETWORKDAYS($T65,DATEVALUE("9/30/20"&amp;RIGHT(BM$1,2)),Holidays!$J$3:$J$937),"")))),"")/(NETWORKDAYS($T65,$U65,Holidays!$J$3:$J$937)),0))</f>
        <v>0</v>
      </c>
      <c r="BN65" s="87">
        <f>IF($Q65="","",IFERROR(IF(OR(AND($T65&gt;=DATEVALUE("10/1/20"&amp;RIGHT(BM$1,2)),$T65&lt;=DATEVALUE("9/30/20"&amp;RIGHT(BN$1,2))),AND($U65&gt;=DATEVALUE("10/1/20"&amp;RIGHT(BM$1,2)),$U65&lt;=DATEVALUE("9/30/20"&amp;RIGHT(BN$1,2))),AND($T65&lt;=DATEVALUE("10/1/20"&amp;RIGHT(BM$1,2)),$U65&gt;=DATEVALUE("9/30/20"&amp;RIGHT(BN$1,2)))),
IF(AND($T65&gt;=DATEVALUE("10/1/20"&amp;RIGHT(BM$1,2)),$U65&lt;=DATEVALUE("9/30/20"&amp;RIGHT(BN$1,2))),NETWORKDAYS($T65,$U65,Holidays!$J$3:$J$937),
IF(AND($T65&lt;DATEVALUE("10/1/20"&amp;RIGHT(BM$1,2)),$U65&lt;=DATEVALUE("9/30/20"&amp;RIGHT(BN$1,2))),NETWORKDAYS(DATEVALUE("10/1/20"&amp;RIGHT(BM$1,2)),$U65,Holidays!$J$3:$J$937),
IF($T65&lt;DATEVALUE("10/1/20"&amp;RIGHT(BM$1,2)),NETWORKDAYS(DATEVALUE("10/1/20"&amp;RIGHT(BM$1,2)),DATEVALUE("9/30/20"&amp;RIGHT(BN$1,2)),Holidays!$J$3:$J$937),
IF($T65&gt;=DATEVALUE("10/1/20"&amp;RIGHT(BM$1,2)),NETWORKDAYS($T65,DATEVALUE("9/30/20"&amp;RIGHT(BN$1,2)),Holidays!$J$3:$J$937),"")))),"")/(NETWORKDAYS($T65,$U65,Holidays!$J$3:$J$937)),0))</f>
        <v>0</v>
      </c>
      <c r="BO65" s="87">
        <f>IF($Q65="","",IFERROR(IF(OR(AND($T65&gt;=DATEVALUE("10/1/20"&amp;RIGHT(BN$1,2)),$T65&lt;=DATEVALUE("9/30/20"&amp;RIGHT(BO$1,2))),AND($U65&gt;=DATEVALUE("10/1/20"&amp;RIGHT(BN$1,2)),$U65&lt;=DATEVALUE("9/30/20"&amp;RIGHT(BO$1,2))),AND($T65&lt;=DATEVALUE("10/1/20"&amp;RIGHT(BN$1,2)),$U65&gt;=DATEVALUE("9/30/20"&amp;RIGHT(BO$1,2)))),
IF(AND($T65&gt;=DATEVALUE("10/1/20"&amp;RIGHT(BN$1,2)),$U65&lt;=DATEVALUE("9/30/20"&amp;RIGHT(BO$1,2))),NETWORKDAYS($T65,$U65,Holidays!$J$3:$J$937),
IF(AND($T65&lt;DATEVALUE("10/1/20"&amp;RIGHT(BN$1,2)),$U65&lt;=DATEVALUE("9/30/20"&amp;RIGHT(BO$1,2))),NETWORKDAYS(DATEVALUE("10/1/20"&amp;RIGHT(BN$1,2)),$U65,Holidays!$J$3:$J$937),
IF($T65&lt;DATEVALUE("10/1/20"&amp;RIGHT(BN$1,2)),NETWORKDAYS(DATEVALUE("10/1/20"&amp;RIGHT(BN$1,2)),DATEVALUE("9/30/20"&amp;RIGHT(BO$1,2)),Holidays!$J$3:$J$937),
IF($T65&gt;=DATEVALUE("10/1/20"&amp;RIGHT(BN$1,2)),NETWORKDAYS($T65,DATEVALUE("9/30/20"&amp;RIGHT(BO$1,2)),Holidays!$J$3:$J$937),"")))),"")/(NETWORKDAYS($T65,$U65,Holidays!$J$3:$J$937)),0))</f>
        <v>0</v>
      </c>
      <c r="BP65" s="87">
        <f>IF($Q65="","",IFERROR(IF(OR(AND($T65&gt;=DATEVALUE("10/1/20"&amp;RIGHT(BO$1,2)),$T65&lt;=DATEVALUE("9/30/20"&amp;RIGHT(BP$1,2))),AND($U65&gt;=DATEVALUE("10/1/20"&amp;RIGHT(BO$1,2)),$U65&lt;=DATEVALUE("9/30/20"&amp;RIGHT(BP$1,2))),AND($T65&lt;=DATEVALUE("10/1/20"&amp;RIGHT(BO$1,2)),$U65&gt;=DATEVALUE("9/30/20"&amp;RIGHT(BP$1,2)))),
IF(AND($T65&gt;=DATEVALUE("10/1/20"&amp;RIGHT(BO$1,2)),$U65&lt;=DATEVALUE("9/30/20"&amp;RIGHT(BP$1,2))),NETWORKDAYS($T65,$U65,Holidays!$J$3:$J$937),
IF(AND($T65&lt;DATEVALUE("10/1/20"&amp;RIGHT(BO$1,2)),$U65&lt;=DATEVALUE("9/30/20"&amp;RIGHT(BP$1,2))),NETWORKDAYS(DATEVALUE("10/1/20"&amp;RIGHT(BO$1,2)),$U65,Holidays!$J$3:$J$937),
IF($T65&lt;DATEVALUE("10/1/20"&amp;RIGHT(BO$1,2)),NETWORKDAYS(DATEVALUE("10/1/20"&amp;RIGHT(BO$1,2)),DATEVALUE("9/30/20"&amp;RIGHT(BP$1,2)),Holidays!$J$3:$J$937),
IF($T65&gt;=DATEVALUE("10/1/20"&amp;RIGHT(BO$1,2)),NETWORKDAYS($T65,DATEVALUE("9/30/20"&amp;RIGHT(BP$1,2)),Holidays!$J$3:$J$937),"")))),"")/(NETWORKDAYS($T65,$U65,Holidays!$J$3:$J$937)),0))</f>
        <v>1</v>
      </c>
      <c r="BQ65" s="87">
        <f>IF($Q65="","",IFERROR(IF(OR(AND($T65&gt;=DATEVALUE("10/1/20"&amp;RIGHT(BP$1,2)),$T65&lt;=DATEVALUE("9/30/20"&amp;RIGHT(BQ$1,2))),AND($U65&gt;=DATEVALUE("10/1/20"&amp;RIGHT(BP$1,2)),$U65&lt;=DATEVALUE("9/30/20"&amp;RIGHT(BQ$1,2))),AND($T65&lt;=DATEVALUE("10/1/20"&amp;RIGHT(BP$1,2)),$U65&gt;=DATEVALUE("9/30/20"&amp;RIGHT(BQ$1,2)))),
IF(AND($T65&gt;=DATEVALUE("10/1/20"&amp;RIGHT(BP$1,2)),$U65&lt;=DATEVALUE("9/30/20"&amp;RIGHT(BQ$1,2))),NETWORKDAYS($T65,$U65,Holidays!$J$3:$J$937),
IF(AND($T65&lt;DATEVALUE("10/1/20"&amp;RIGHT(BP$1,2)),$U65&lt;=DATEVALUE("9/30/20"&amp;RIGHT(BQ$1,2))),NETWORKDAYS(DATEVALUE("10/1/20"&amp;RIGHT(BP$1,2)),$U65,Holidays!$J$3:$J$937),
IF($T65&lt;DATEVALUE("10/1/20"&amp;RIGHT(BP$1,2)),NETWORKDAYS(DATEVALUE("10/1/20"&amp;RIGHT(BP$1,2)),DATEVALUE("9/30/20"&amp;RIGHT(BQ$1,2)),Holidays!$J$3:$J$937),
IF($T65&gt;=DATEVALUE("10/1/20"&amp;RIGHT(BP$1,2)),NETWORKDAYS($T65,DATEVALUE("9/30/20"&amp;RIGHT(BQ$1,2)),Holidays!$J$3:$J$937),"")))),"")/(NETWORKDAYS($T65,$U65,Holidays!$J$3:$J$937)),0))</f>
        <v>0</v>
      </c>
      <c r="BR65" s="87">
        <f>IF($Q65="","",IFERROR(IF(OR(AND($T65&gt;=DATEVALUE("10/1/20"&amp;RIGHT(BQ$1,2)),$T65&lt;=DATEVALUE("9/30/20"&amp;RIGHT(BR$1,2))),AND($U65&gt;=DATEVALUE("10/1/20"&amp;RIGHT(BQ$1,2)),$U65&lt;=DATEVALUE("9/30/20"&amp;RIGHT(BR$1,2))),AND($T65&lt;=DATEVALUE("10/1/20"&amp;RIGHT(BQ$1,2)),$U65&gt;=DATEVALUE("9/30/20"&amp;RIGHT(BR$1,2)))),
IF(AND($T65&gt;=DATEVALUE("10/1/20"&amp;RIGHT(BQ$1,2)),$U65&lt;=DATEVALUE("9/30/20"&amp;RIGHT(BR$1,2))),NETWORKDAYS($T65,$U65,Holidays!$J$3:$J$937),
IF(AND($T65&lt;DATEVALUE("10/1/20"&amp;RIGHT(BQ$1,2)),$U65&lt;=DATEVALUE("9/30/20"&amp;RIGHT(BR$1,2))),NETWORKDAYS(DATEVALUE("10/1/20"&amp;RIGHT(BQ$1,2)),$U65,Holidays!$J$3:$J$937),
IF($T65&lt;DATEVALUE("10/1/20"&amp;RIGHT(BQ$1,2)),NETWORKDAYS(DATEVALUE("10/1/20"&amp;RIGHT(BQ$1,2)),DATEVALUE("9/30/20"&amp;RIGHT(BR$1,2)),Holidays!$J$3:$J$937),
IF($T65&gt;=DATEVALUE("10/1/20"&amp;RIGHT(BQ$1,2)),NETWORKDAYS($T65,DATEVALUE("9/30/20"&amp;RIGHT(BR$1,2)),Holidays!$J$3:$J$937),"")))),"")/(NETWORKDAYS($T65,$U65,Holidays!$J$3:$J$937)),0))</f>
        <v>0</v>
      </c>
      <c r="BS65" s="87">
        <f>IF($Q65="","",IFERROR(IF(OR(AND($T65&gt;=DATEVALUE("10/1/20"&amp;RIGHT(BR$1,2)),$T65&lt;=DATEVALUE("9/30/20"&amp;RIGHT(BS$1,2))),AND($U65&gt;=DATEVALUE("10/1/20"&amp;RIGHT(BR$1,2)),$U65&lt;=DATEVALUE("9/30/20"&amp;RIGHT(BS$1,2))),AND($T65&lt;=DATEVALUE("10/1/20"&amp;RIGHT(BR$1,2)),$U65&gt;=DATEVALUE("9/30/20"&amp;RIGHT(BS$1,2)))),
IF(AND($T65&gt;=DATEVALUE("10/1/20"&amp;RIGHT(BR$1,2)),$U65&lt;=DATEVALUE("9/30/20"&amp;RIGHT(BS$1,2))),NETWORKDAYS($T65,$U65,Holidays!$J$3:$J$937),
IF(AND($T65&lt;DATEVALUE("10/1/20"&amp;RIGHT(BR$1,2)),$U65&lt;=DATEVALUE("9/30/20"&amp;RIGHT(BS$1,2))),NETWORKDAYS(DATEVALUE("10/1/20"&amp;RIGHT(BR$1,2)),$U65,Holidays!$J$3:$J$937),
IF($T65&lt;DATEVALUE("10/1/20"&amp;RIGHT(BR$1,2)),NETWORKDAYS(DATEVALUE("10/1/20"&amp;RIGHT(BR$1,2)),DATEVALUE("9/30/20"&amp;RIGHT(BS$1,2)),Holidays!$J$3:$J$937),
IF($T65&gt;=DATEVALUE("10/1/20"&amp;RIGHT(BR$1,2)),NETWORKDAYS($T65,DATEVALUE("9/30/20"&amp;RIGHT(BS$1,2)),Holidays!$J$3:$J$937),"")))),"")/(NETWORKDAYS($T65,$U65,Holidays!$J$3:$J$937)),0))</f>
        <v>0</v>
      </c>
      <c r="BT65" s="87">
        <f>IF($Q65="","",IFERROR(IF(OR(AND($T65&gt;=DATEVALUE("10/1/20"&amp;RIGHT(BS$1,2)),$T65&lt;=DATEVALUE("9/30/20"&amp;RIGHT(BT$1,2))),AND($U65&gt;=DATEVALUE("10/1/20"&amp;RIGHT(BS$1,2)),$U65&lt;=DATEVALUE("9/30/20"&amp;RIGHT(BT$1,2))),AND($T65&lt;=DATEVALUE("10/1/20"&amp;RIGHT(BS$1,2)),$U65&gt;=DATEVALUE("9/30/20"&amp;RIGHT(BT$1,2)))),
IF(AND($T65&gt;=DATEVALUE("10/1/20"&amp;RIGHT(BS$1,2)),$U65&lt;=DATEVALUE("9/30/20"&amp;RIGHT(BT$1,2))),NETWORKDAYS($T65,$U65,Holidays!$J$3:$J$937),
IF(AND($T65&lt;DATEVALUE("10/1/20"&amp;RIGHT(BS$1,2)),$U65&lt;=DATEVALUE("9/30/20"&amp;RIGHT(BT$1,2))),NETWORKDAYS(DATEVALUE("10/1/20"&amp;RIGHT(BS$1,2)),$U65,Holidays!$J$3:$J$937),
IF($T65&lt;DATEVALUE("10/1/20"&amp;RIGHT(BS$1,2)),NETWORKDAYS(DATEVALUE("10/1/20"&amp;RIGHT(BS$1,2)),DATEVALUE("9/30/20"&amp;RIGHT(BT$1,2)),Holidays!$J$3:$J$937),
IF($T65&gt;=DATEVALUE("10/1/20"&amp;RIGHT(BS$1,2)),NETWORKDAYS($T65,DATEVALUE("9/30/20"&amp;RIGHT(BT$1,2)),Holidays!$J$3:$J$937),"")))),"")/(NETWORKDAYS($T65,$U65,Holidays!$J$3:$J$937)),0))</f>
        <v>0</v>
      </c>
      <c r="BU65" s="87">
        <f>IF($Q65="","",IFERROR(IF(OR(AND($T65&gt;=DATEVALUE("10/1/20"&amp;RIGHT(BT$1,2)),$T65&lt;=DATEVALUE("9/30/20"&amp;RIGHT(BU$1,2))),AND($U65&gt;=DATEVALUE("10/1/20"&amp;RIGHT(BT$1,2)),$U65&lt;=DATEVALUE("9/30/20"&amp;RIGHT(BU$1,2))),AND($T65&lt;=DATEVALUE("10/1/20"&amp;RIGHT(BT$1,2)),$U65&gt;=DATEVALUE("9/30/20"&amp;RIGHT(BU$1,2)))),
IF(AND($T65&gt;=DATEVALUE("10/1/20"&amp;RIGHT(BT$1,2)),$U65&lt;=DATEVALUE("9/30/20"&amp;RIGHT(BU$1,2))),NETWORKDAYS($T65,$U65,Holidays!$J$3:$J$937),
IF(AND($T65&lt;DATEVALUE("10/1/20"&amp;RIGHT(BT$1,2)),$U65&lt;=DATEVALUE("9/30/20"&amp;RIGHT(BU$1,2))),NETWORKDAYS(DATEVALUE("10/1/20"&amp;RIGHT(BT$1,2)),$U65,Holidays!$J$3:$J$937),
IF($T65&lt;DATEVALUE("10/1/20"&amp;RIGHT(BT$1,2)),NETWORKDAYS(DATEVALUE("10/1/20"&amp;RIGHT(BT$1,2)),DATEVALUE("9/30/20"&amp;RIGHT(BU$1,2)),Holidays!$J$3:$J$937),
IF($T65&gt;=DATEVALUE("10/1/20"&amp;RIGHT(BT$1,2)),NETWORKDAYS($T65,DATEVALUE("9/30/20"&amp;RIGHT(BU$1,2)),Holidays!$J$3:$J$937),"")))),"")/(NETWORKDAYS($T65,$U65,Holidays!$J$3:$J$937)),0))</f>
        <v>0</v>
      </c>
      <c r="BV65" s="87">
        <f>IF($Q65="","",IFERROR(IF(OR(AND($T65&gt;=DATEVALUE("10/1/20"&amp;RIGHT(BU$1,2)),$T65&lt;=DATEVALUE("9/30/20"&amp;RIGHT(BV$1,2))),AND($U65&gt;=DATEVALUE("10/1/20"&amp;RIGHT(BU$1,2)),$U65&lt;=DATEVALUE("9/30/20"&amp;RIGHT(BV$1,2))),AND($T65&lt;=DATEVALUE("10/1/20"&amp;RIGHT(BU$1,2)),$U65&gt;=DATEVALUE("9/30/20"&amp;RIGHT(BV$1,2)))),
IF(AND($T65&gt;=DATEVALUE("10/1/20"&amp;RIGHT(BU$1,2)),$U65&lt;=DATEVALUE("9/30/20"&amp;RIGHT(BV$1,2))),NETWORKDAYS($T65,$U65,Holidays!$J$3:$J$937),
IF(AND($T65&lt;DATEVALUE("10/1/20"&amp;RIGHT(BU$1,2)),$U65&lt;=DATEVALUE("9/30/20"&amp;RIGHT(BV$1,2))),NETWORKDAYS(DATEVALUE("10/1/20"&amp;RIGHT(BU$1,2)),$U65,Holidays!$J$3:$J$937),
IF($T65&lt;DATEVALUE("10/1/20"&amp;RIGHT(BU$1,2)),NETWORKDAYS(DATEVALUE("10/1/20"&amp;RIGHT(BU$1,2)),DATEVALUE("9/30/20"&amp;RIGHT(BV$1,2)),Holidays!$J$3:$J$937),
IF($T65&gt;=DATEVALUE("10/1/20"&amp;RIGHT(BU$1,2)),NETWORKDAYS($T65,DATEVALUE("9/30/20"&amp;RIGHT(BV$1,2)),Holidays!$J$3:$J$937),"")))),"")/(NETWORKDAYS($T65,$U65,Holidays!$J$3:$J$937)),0))</f>
        <v>0</v>
      </c>
      <c r="BW65" s="87">
        <f>IF($Q65="","",IFERROR(IF(OR(AND($T65&gt;=DATEVALUE("10/1/20"&amp;RIGHT(BV$1,2)),$T65&lt;=DATEVALUE("9/30/20"&amp;RIGHT(BW$1,2))),AND($U65&gt;=DATEVALUE("10/1/20"&amp;RIGHT(BV$1,2)),$U65&lt;=DATEVALUE("9/30/20"&amp;RIGHT(BW$1,2))),AND($T65&lt;=DATEVALUE("10/1/20"&amp;RIGHT(BV$1,2)),$U65&gt;=DATEVALUE("9/30/20"&amp;RIGHT(BW$1,2)))),
IF(AND($T65&gt;=DATEVALUE("10/1/20"&amp;RIGHT(BV$1,2)),$U65&lt;=DATEVALUE("9/30/20"&amp;RIGHT(BW$1,2))),NETWORKDAYS($T65,$U65,Holidays!$J$3:$J$937),
IF(AND($T65&lt;DATEVALUE("10/1/20"&amp;RIGHT(BV$1,2)),$U65&lt;=DATEVALUE("9/30/20"&amp;RIGHT(BW$1,2))),NETWORKDAYS(DATEVALUE("10/1/20"&amp;RIGHT(BV$1,2)),$U65,Holidays!$J$3:$J$937),
IF($T65&lt;DATEVALUE("10/1/20"&amp;RIGHT(BV$1,2)),NETWORKDAYS(DATEVALUE("10/1/20"&amp;RIGHT(BV$1,2)),DATEVALUE("9/30/20"&amp;RIGHT(BW$1,2)),Holidays!$J$3:$J$937),
IF($T65&gt;=DATEVALUE("10/1/20"&amp;RIGHT(BV$1,2)),NETWORKDAYS($T65,DATEVALUE("9/30/20"&amp;RIGHT(BW$1,2)),Holidays!$J$3:$J$937),"")))),"")/(NETWORKDAYS($T65,$U65,Holidays!$J$3:$J$937)),0))</f>
        <v>0</v>
      </c>
      <c r="BX65" s="87">
        <f>IF($Q65="","",IFERROR(IF(OR(AND($T65&gt;=DATEVALUE("10/1/20"&amp;RIGHT(BW$1,2)),$T65&lt;=DATEVALUE("9/30/20"&amp;RIGHT(BX$1,2))),AND($U65&gt;=DATEVALUE("10/1/20"&amp;RIGHT(BW$1,2)),$U65&lt;=DATEVALUE("9/30/20"&amp;RIGHT(BX$1,2))),AND($T65&lt;=DATEVALUE("10/1/20"&amp;RIGHT(BW$1,2)),$U65&gt;=DATEVALUE("9/30/20"&amp;RIGHT(BX$1,2)))),
IF(AND($T65&gt;=DATEVALUE("10/1/20"&amp;RIGHT(BW$1,2)),$U65&lt;=DATEVALUE("9/30/20"&amp;RIGHT(BX$1,2))),NETWORKDAYS($T65,$U65,Holidays!$J$3:$J$937),
IF(AND($T65&lt;DATEVALUE("10/1/20"&amp;RIGHT(BW$1,2)),$U65&lt;=DATEVALUE("9/30/20"&amp;RIGHT(BX$1,2))),NETWORKDAYS(DATEVALUE("10/1/20"&amp;RIGHT(BW$1,2)),$U65,Holidays!$J$3:$J$937),
IF($T65&lt;DATEVALUE("10/1/20"&amp;RIGHT(BW$1,2)),NETWORKDAYS(DATEVALUE("10/1/20"&amp;RIGHT(BW$1,2)),DATEVALUE("9/30/20"&amp;RIGHT(BX$1,2)),Holidays!$J$3:$J$937),
IF($T65&gt;=DATEVALUE("10/1/20"&amp;RIGHT(BW$1,2)),NETWORKDAYS($T65,DATEVALUE("9/30/20"&amp;RIGHT(BX$1,2)),Holidays!$J$3:$J$937),"")))),"")/(NETWORKDAYS($T65,$U65,Holidays!$J$3:$J$937)),0))</f>
        <v>0</v>
      </c>
      <c r="BY65" s="87">
        <f>IF($Q65="","",IFERROR(IF(OR(AND($T65&gt;=DATEVALUE("10/1/20"&amp;RIGHT(BX$1,2)),$T65&lt;=DATEVALUE("9/30/20"&amp;RIGHT(BY$1,2))),AND($U65&gt;=DATEVALUE("10/1/20"&amp;RIGHT(BX$1,2)),$U65&lt;=DATEVALUE("9/30/20"&amp;RIGHT(BY$1,2))),AND($T65&lt;=DATEVALUE("10/1/20"&amp;RIGHT(BX$1,2)),$U65&gt;=DATEVALUE("9/30/20"&amp;RIGHT(BY$1,2)))),
IF(AND($T65&gt;=DATEVALUE("10/1/20"&amp;RIGHT(BX$1,2)),$U65&lt;=DATEVALUE("9/30/20"&amp;RIGHT(BY$1,2))),NETWORKDAYS($T65,$U65,Holidays!$J$3:$J$937),
IF(AND($T65&lt;DATEVALUE("10/1/20"&amp;RIGHT(BX$1,2)),$U65&lt;=DATEVALUE("9/30/20"&amp;RIGHT(BY$1,2))),NETWORKDAYS(DATEVALUE("10/1/20"&amp;RIGHT(BX$1,2)),$U65,Holidays!$J$3:$J$937),
IF($T65&lt;DATEVALUE("10/1/20"&amp;RIGHT(BX$1,2)),NETWORKDAYS(DATEVALUE("10/1/20"&amp;RIGHT(BX$1,2)),DATEVALUE("9/30/20"&amp;RIGHT(BY$1,2)),Holidays!$J$3:$J$937),
IF($T65&gt;=DATEVALUE("10/1/20"&amp;RIGHT(BX$1,2)),NETWORKDAYS($T65,DATEVALUE("9/30/20"&amp;RIGHT(BY$1,2)),Holidays!$J$3:$J$937),"")))),"")/(NETWORKDAYS($T65,$U65,Holidays!$J$3:$J$937)),0))</f>
        <v>0</v>
      </c>
      <c r="BZ65" s="87">
        <f>IF($Q65="","",IFERROR(IF(OR(AND($T65&gt;=DATEVALUE("10/1/20"&amp;RIGHT(BY$1,2)),$T65&lt;=DATEVALUE("9/30/20"&amp;RIGHT(BZ$1,2))),AND($U65&gt;=DATEVALUE("10/1/20"&amp;RIGHT(BY$1,2)),$U65&lt;=DATEVALUE("9/30/20"&amp;RIGHT(BZ$1,2))),AND($T65&lt;=DATEVALUE("10/1/20"&amp;RIGHT(BY$1,2)),$U65&gt;=DATEVALUE("9/30/20"&amp;RIGHT(BZ$1,2)))),
IF(AND($T65&gt;=DATEVALUE("10/1/20"&amp;RIGHT(BY$1,2)),$U65&lt;=DATEVALUE("9/30/20"&amp;RIGHT(BZ$1,2))),NETWORKDAYS($T65,$U65,Holidays!$J$3:$J$937),
IF(AND($T65&lt;DATEVALUE("10/1/20"&amp;RIGHT(BY$1,2)),$U65&lt;=DATEVALUE("9/30/20"&amp;RIGHT(BZ$1,2))),NETWORKDAYS(DATEVALUE("10/1/20"&amp;RIGHT(BY$1,2)),$U65,Holidays!$J$3:$J$937),
IF($T65&lt;DATEVALUE("10/1/20"&amp;RIGHT(BY$1,2)),NETWORKDAYS(DATEVALUE("10/1/20"&amp;RIGHT(BY$1,2)),DATEVALUE("9/30/20"&amp;RIGHT(BZ$1,2)),Holidays!$J$3:$J$937),
IF($T65&gt;=DATEVALUE("10/1/20"&amp;RIGHT(BY$1,2)),NETWORKDAYS($T65,DATEVALUE("9/30/20"&amp;RIGHT(BZ$1,2)),Holidays!$J$3:$J$937),"")))),"")/(NETWORKDAYS($T65,$U65,Holidays!$J$3:$J$937)),0))</f>
        <v>0</v>
      </c>
      <c r="CA65" s="87">
        <f>IF($Q65="","",IFERROR(IF(OR(AND($T65&gt;=DATEVALUE("10/1/20"&amp;RIGHT(BZ$1,2)),$T65&lt;=DATEVALUE("9/30/20"&amp;RIGHT(CA$1,2))),AND($U65&gt;=DATEVALUE("10/1/20"&amp;RIGHT(BZ$1,2)),$U65&lt;=DATEVALUE("9/30/20"&amp;RIGHT(CA$1,2))),AND($T65&lt;=DATEVALUE("10/1/20"&amp;RIGHT(BZ$1,2)),$U65&gt;=DATEVALUE("9/30/20"&amp;RIGHT(CA$1,2)))),
IF(AND($T65&gt;=DATEVALUE("10/1/20"&amp;RIGHT(BZ$1,2)),$U65&lt;=DATEVALUE("9/30/20"&amp;RIGHT(CA$1,2))),NETWORKDAYS($T65,$U65,Holidays!$J$3:$J$937),
IF(AND($T65&lt;DATEVALUE("10/1/20"&amp;RIGHT(BZ$1,2)),$U65&lt;=DATEVALUE("9/30/20"&amp;RIGHT(CA$1,2))),NETWORKDAYS(DATEVALUE("10/1/20"&amp;RIGHT(BZ$1,2)),$U65,Holidays!$J$3:$J$937),
IF($T65&lt;DATEVALUE("10/1/20"&amp;RIGHT(BZ$1,2)),NETWORKDAYS(DATEVALUE("10/1/20"&amp;RIGHT(BZ$1,2)),DATEVALUE("9/30/20"&amp;RIGHT(CA$1,2)),Holidays!$J$3:$J$937),
IF($T65&gt;=DATEVALUE("10/1/20"&amp;RIGHT(BZ$1,2)),NETWORKDAYS($T65,DATEVALUE("9/30/20"&amp;RIGHT(CA$1,2)),Holidays!$J$3:$J$937),"")))),"")/(NETWORKDAYS($T65,$U65,Holidays!$J$3:$J$937)),0))</f>
        <v>0</v>
      </c>
      <c r="CB65" s="87">
        <f>IF($Q65="","",IFERROR(IF(OR(AND($T65&gt;=DATEVALUE("10/1/20"&amp;RIGHT(CA$1,2)),$T65&lt;=DATEVALUE("9/30/20"&amp;RIGHT(CB$1,2))),AND($U65&gt;=DATEVALUE("10/1/20"&amp;RIGHT(CA$1,2)),$U65&lt;=DATEVALUE("9/30/20"&amp;RIGHT(CB$1,2))),AND($T65&lt;=DATEVALUE("10/1/20"&amp;RIGHT(CA$1,2)),$U65&gt;=DATEVALUE("9/30/20"&amp;RIGHT(CB$1,2)))),
IF(AND($T65&gt;=DATEVALUE("10/1/20"&amp;RIGHT(CA$1,2)),$U65&lt;=DATEVALUE("9/30/20"&amp;RIGHT(CB$1,2))),NETWORKDAYS($T65,$U65,Holidays!$J$3:$J$937),
IF(AND($T65&lt;DATEVALUE("10/1/20"&amp;RIGHT(CA$1,2)),$U65&lt;=DATEVALUE("9/30/20"&amp;RIGHT(CB$1,2))),NETWORKDAYS(DATEVALUE("10/1/20"&amp;RIGHT(CA$1,2)),$U65,Holidays!$J$3:$J$937),
IF($T65&lt;DATEVALUE("10/1/20"&amp;RIGHT(CA$1,2)),NETWORKDAYS(DATEVALUE("10/1/20"&amp;RIGHT(CA$1,2)),DATEVALUE("9/30/20"&amp;RIGHT(CB$1,2)),Holidays!$J$3:$J$937),
IF($T65&gt;=DATEVALUE("10/1/20"&amp;RIGHT(CA$1,2)),NETWORKDAYS($T65,DATEVALUE("9/30/20"&amp;RIGHT(CB$1,2)),Holidays!$J$3:$J$937),"")))),"")/(NETWORKDAYS($T65,$U65,Holidays!$J$3:$J$937)),0))</f>
        <v>0</v>
      </c>
    </row>
    <row r="66" spans="1:80">
      <c r="A66" s="78" t="s">
        <v>262</v>
      </c>
      <c r="B66" s="79" t="s">
        <v>117</v>
      </c>
      <c r="C66" s="87" t="s">
        <v>205</v>
      </c>
      <c r="D66" s="87" t="s">
        <v>135</v>
      </c>
      <c r="E66" s="87"/>
      <c r="F66" s="87"/>
      <c r="G66" s="87" t="s">
        <v>122</v>
      </c>
      <c r="H66" s="108">
        <v>40</v>
      </c>
      <c r="I66" s="87" t="s">
        <v>123</v>
      </c>
      <c r="J66" s="87" t="s">
        <v>195</v>
      </c>
      <c r="K66" s="108">
        <v>100</v>
      </c>
      <c r="L66" s="82">
        <f t="shared" si="4"/>
        <v>0</v>
      </c>
      <c r="M66" s="110">
        <f t="shared" si="5"/>
        <v>0</v>
      </c>
      <c r="N66" s="110">
        <f>VLOOKUP(I66,$AB$6:$AD$20,3,FALSE)*H66</f>
        <v>6126.7999999999993</v>
      </c>
      <c r="O66" s="110">
        <f t="shared" si="6"/>
        <v>6126.7999999999993</v>
      </c>
      <c r="P66" s="110">
        <f t="shared" si="0"/>
        <v>0</v>
      </c>
      <c r="Q66" s="108">
        <v>30</v>
      </c>
      <c r="R66" s="130">
        <f t="shared" si="7"/>
        <v>3.2876712328767121</v>
      </c>
      <c r="S66" s="107">
        <v>45355</v>
      </c>
      <c r="T66" s="83">
        <f>IF(NOT(Q66=""),IF(NOT($S66=""),$S66,#REF!),"")</f>
        <v>45355</v>
      </c>
      <c r="U66" s="83">
        <f t="shared" si="8"/>
        <v>45385</v>
      </c>
      <c r="V66" s="83">
        <f t="shared" si="11"/>
        <v>45397</v>
      </c>
      <c r="W66" s="83">
        <f>WORKDAY.INTL(S66, Q66, "0000011", $AH$6:$AH$90)</f>
        <v>45397</v>
      </c>
      <c r="X66" s="84">
        <f t="shared" si="9"/>
        <v>6126.7999999999993</v>
      </c>
      <c r="Y66" s="84">
        <f t="shared" si="24"/>
        <v>6831.8016438356153</v>
      </c>
      <c r="AF66" s="87" t="s">
        <v>162</v>
      </c>
      <c r="AG66" s="87" t="s">
        <v>163</v>
      </c>
      <c r="AH66" s="103">
        <v>45972</v>
      </c>
      <c r="AL66" s="87">
        <f t="shared" ca="1" si="1"/>
        <v>0</v>
      </c>
      <c r="AN66" s="87">
        <f t="shared" ca="1" si="25"/>
        <v>0</v>
      </c>
      <c r="AO66" s="87">
        <f t="shared" ca="1" si="25"/>
        <v>0</v>
      </c>
      <c r="AP66" s="87">
        <f t="shared" ca="1" si="25"/>
        <v>0</v>
      </c>
      <c r="AQ66" s="87">
        <f t="shared" ca="1" si="25"/>
        <v>0</v>
      </c>
      <c r="AR66" s="87">
        <f t="shared" ca="1" si="25"/>
        <v>0</v>
      </c>
      <c r="AS66" s="87">
        <f t="shared" ca="1" si="25"/>
        <v>0</v>
      </c>
      <c r="AT66" s="87">
        <f t="shared" ca="1" si="25"/>
        <v>0</v>
      </c>
      <c r="AU66" s="87">
        <f t="shared" ca="1" si="25"/>
        <v>0</v>
      </c>
      <c r="AV66" s="87">
        <f t="shared" ca="1" si="25"/>
        <v>0</v>
      </c>
      <c r="AW66" s="87">
        <f t="shared" ca="1" si="25"/>
        <v>0</v>
      </c>
      <c r="AX66" s="87">
        <f t="shared" ca="1" si="26"/>
        <v>0</v>
      </c>
      <c r="AY66" s="87">
        <f t="shared" ca="1" si="26"/>
        <v>0</v>
      </c>
      <c r="AZ66" s="87">
        <f t="shared" ca="1" si="26"/>
        <v>0</v>
      </c>
      <c r="BA66" s="87">
        <f t="shared" ca="1" si="26"/>
        <v>0</v>
      </c>
      <c r="BB66" s="87">
        <f t="shared" ca="1" si="26"/>
        <v>0</v>
      </c>
      <c r="BC66" s="87">
        <f t="shared" ca="1" si="26"/>
        <v>0</v>
      </c>
      <c r="BD66" s="87">
        <f t="shared" ca="1" si="26"/>
        <v>0</v>
      </c>
      <c r="BE66" s="87">
        <f t="shared" ca="1" si="26"/>
        <v>0</v>
      </c>
      <c r="BF66" s="87">
        <f t="shared" ca="1" si="26"/>
        <v>0</v>
      </c>
      <c r="BG66" s="87">
        <f t="shared" ca="1" si="26"/>
        <v>0</v>
      </c>
      <c r="BI66" s="87">
        <f>IF($Q66="","",IFERROR(IF(OR(AND($T66&gt;=DATEVALUE("10/1/20"&amp;RIGHT(BH$1,2)),$T66&lt;=DATEVALUE("9/30/20"&amp;RIGHT(BI$1,2))),AND($U66&gt;=DATEVALUE("10/1/20"&amp;RIGHT(BH$1,2)),$U66&lt;=DATEVALUE("9/30/20"&amp;RIGHT(BI$1,2))),AND($T66&lt;=DATEVALUE("10/1/20"&amp;RIGHT(BH$1,2)),$U66&gt;=DATEVALUE("9/30/20"&amp;RIGHT(BI$1,2)))),
IF(AND($T66&gt;=DATEVALUE("10/1/20"&amp;RIGHT(BH$1,2)),$U66&lt;=DATEVALUE("9/30/20"&amp;RIGHT(BI$1,2))),NETWORKDAYS($T66,$U66,Holidays!$J$3:$J$937),
IF(AND($T66&lt;DATEVALUE("10/1/20"&amp;RIGHT(BH$1,2)),$U66&lt;=DATEVALUE("9/30/20"&amp;RIGHT(BI$1,2))),NETWORKDAYS(DATEVALUE("10/1/20"&amp;RIGHT(BH$1,2)),$U66,Holidays!$J$3:$J$937),
IF($T66&lt;DATEVALUE("10/1/20"&amp;RIGHT(BH$1,2)),NETWORKDAYS(DATEVALUE("10/1/20"&amp;RIGHT(BH$1,2)),DATEVALUE("9/30/20"&amp;RIGHT(BI$1,2)),Holidays!$J$3:$J$937),
IF($T66&gt;=DATEVALUE("10/1/20"&amp;RIGHT(BH$1,2)),NETWORKDAYS($T66,DATEVALUE("9/30/20"&amp;RIGHT(BI$1,2)),Holidays!$J$3:$J$937),"")))),"")/(NETWORKDAYS($T66,$U66,Holidays!$J$3:$J$937)),0))</f>
        <v>0</v>
      </c>
      <c r="BJ66" s="87">
        <f>IF($Q66="","",IFERROR(IF(OR(AND($T66&gt;=DATEVALUE("10/1/20"&amp;RIGHT(BI$1,2)),$T66&lt;=DATEVALUE("9/30/20"&amp;RIGHT(BJ$1,2))),AND($U66&gt;=DATEVALUE("10/1/20"&amp;RIGHT(BI$1,2)),$U66&lt;=DATEVALUE("9/30/20"&amp;RIGHT(BJ$1,2))),AND($T66&lt;=DATEVALUE("10/1/20"&amp;RIGHT(BI$1,2)),$U66&gt;=DATEVALUE("9/30/20"&amp;RIGHT(BJ$1,2)))),
IF(AND($T66&gt;=DATEVALUE("10/1/20"&amp;RIGHT(BI$1,2)),$U66&lt;=DATEVALUE("9/30/20"&amp;RIGHT(BJ$1,2))),NETWORKDAYS($T66,$U66,Holidays!$J$3:$J$937),
IF(AND($T66&lt;DATEVALUE("10/1/20"&amp;RIGHT(BI$1,2)),$U66&lt;=DATEVALUE("9/30/20"&amp;RIGHT(BJ$1,2))),NETWORKDAYS(DATEVALUE("10/1/20"&amp;RIGHT(BI$1,2)),$U66,Holidays!$J$3:$J$937),
IF($T66&lt;DATEVALUE("10/1/20"&amp;RIGHT(BI$1,2)),NETWORKDAYS(DATEVALUE("10/1/20"&amp;RIGHT(BI$1,2)),DATEVALUE("9/30/20"&amp;RIGHT(BJ$1,2)),Holidays!$J$3:$J$937),
IF($T66&gt;=DATEVALUE("10/1/20"&amp;RIGHT(BI$1,2)),NETWORKDAYS($T66,DATEVALUE("9/30/20"&amp;RIGHT(BJ$1,2)),Holidays!$J$3:$J$937),"")))),"")/(NETWORKDAYS($T66,$U66,Holidays!$J$3:$J$937)),0))</f>
        <v>0</v>
      </c>
      <c r="BK66" s="87">
        <f>IF($Q66="","",IFERROR(IF(OR(AND($T66&gt;=DATEVALUE("10/1/20"&amp;RIGHT(BJ$1,2)),$T66&lt;=DATEVALUE("9/30/20"&amp;RIGHT(BK$1,2))),AND($U66&gt;=DATEVALUE("10/1/20"&amp;RIGHT(BJ$1,2)),$U66&lt;=DATEVALUE("9/30/20"&amp;RIGHT(BK$1,2))),AND($T66&lt;=DATEVALUE("10/1/20"&amp;RIGHT(BJ$1,2)),$U66&gt;=DATEVALUE("9/30/20"&amp;RIGHT(BK$1,2)))),
IF(AND($T66&gt;=DATEVALUE("10/1/20"&amp;RIGHT(BJ$1,2)),$U66&lt;=DATEVALUE("9/30/20"&amp;RIGHT(BK$1,2))),NETWORKDAYS($T66,$U66,Holidays!$J$3:$J$937),
IF(AND($T66&lt;DATEVALUE("10/1/20"&amp;RIGHT(BJ$1,2)),$U66&lt;=DATEVALUE("9/30/20"&amp;RIGHT(BK$1,2))),NETWORKDAYS(DATEVALUE("10/1/20"&amp;RIGHT(BJ$1,2)),$U66,Holidays!$J$3:$J$937),
IF($T66&lt;DATEVALUE("10/1/20"&amp;RIGHT(BJ$1,2)),NETWORKDAYS(DATEVALUE("10/1/20"&amp;RIGHT(BJ$1,2)),DATEVALUE("9/30/20"&amp;RIGHT(BK$1,2)),Holidays!$J$3:$J$937),
IF($T66&gt;=DATEVALUE("10/1/20"&amp;RIGHT(BJ$1,2)),NETWORKDAYS($T66,DATEVALUE("9/30/20"&amp;RIGHT(BK$1,2)),Holidays!$J$3:$J$937),"")))),"")/(NETWORKDAYS($T66,$U66,Holidays!$J$3:$J$937)),0))</f>
        <v>0</v>
      </c>
      <c r="BL66" s="87">
        <f>IF($Q66="","",IFERROR(IF(OR(AND($T66&gt;=DATEVALUE("10/1/20"&amp;RIGHT(BK$1,2)),$T66&lt;=DATEVALUE("9/30/20"&amp;RIGHT(BL$1,2))),AND($U66&gt;=DATEVALUE("10/1/20"&amp;RIGHT(BK$1,2)),$U66&lt;=DATEVALUE("9/30/20"&amp;RIGHT(BL$1,2))),AND($T66&lt;=DATEVALUE("10/1/20"&amp;RIGHT(BK$1,2)),$U66&gt;=DATEVALUE("9/30/20"&amp;RIGHT(BL$1,2)))),
IF(AND($T66&gt;=DATEVALUE("10/1/20"&amp;RIGHT(BK$1,2)),$U66&lt;=DATEVALUE("9/30/20"&amp;RIGHT(BL$1,2))),NETWORKDAYS($T66,$U66,Holidays!$J$3:$J$937),
IF(AND($T66&lt;DATEVALUE("10/1/20"&amp;RIGHT(BK$1,2)),$U66&lt;=DATEVALUE("9/30/20"&amp;RIGHT(BL$1,2))),NETWORKDAYS(DATEVALUE("10/1/20"&amp;RIGHT(BK$1,2)),$U66,Holidays!$J$3:$J$937),
IF($T66&lt;DATEVALUE("10/1/20"&amp;RIGHT(BK$1,2)),NETWORKDAYS(DATEVALUE("10/1/20"&amp;RIGHT(BK$1,2)),DATEVALUE("9/30/20"&amp;RIGHT(BL$1,2)),Holidays!$J$3:$J$937),
IF($T66&gt;=DATEVALUE("10/1/20"&amp;RIGHT(BK$1,2)),NETWORKDAYS($T66,DATEVALUE("9/30/20"&amp;RIGHT(BL$1,2)),Holidays!$J$3:$J$937),"")))),"")/(NETWORKDAYS($T66,$U66,Holidays!$J$3:$J$937)),0))</f>
        <v>0</v>
      </c>
      <c r="BM66" s="87">
        <f>IF($Q66="","",IFERROR(IF(OR(AND($T66&gt;=DATEVALUE("10/1/20"&amp;RIGHT(BL$1,2)),$T66&lt;=DATEVALUE("9/30/20"&amp;RIGHT(BM$1,2))),AND($U66&gt;=DATEVALUE("10/1/20"&amp;RIGHT(BL$1,2)),$U66&lt;=DATEVALUE("9/30/20"&amp;RIGHT(BM$1,2))),AND($T66&lt;=DATEVALUE("10/1/20"&amp;RIGHT(BL$1,2)),$U66&gt;=DATEVALUE("9/30/20"&amp;RIGHT(BM$1,2)))),
IF(AND($T66&gt;=DATEVALUE("10/1/20"&amp;RIGHT(BL$1,2)),$U66&lt;=DATEVALUE("9/30/20"&amp;RIGHT(BM$1,2))),NETWORKDAYS($T66,$U66,Holidays!$J$3:$J$937),
IF(AND($T66&lt;DATEVALUE("10/1/20"&amp;RIGHT(BL$1,2)),$U66&lt;=DATEVALUE("9/30/20"&amp;RIGHT(BM$1,2))),NETWORKDAYS(DATEVALUE("10/1/20"&amp;RIGHT(BL$1,2)),$U66,Holidays!$J$3:$J$937),
IF($T66&lt;DATEVALUE("10/1/20"&amp;RIGHT(BL$1,2)),NETWORKDAYS(DATEVALUE("10/1/20"&amp;RIGHT(BL$1,2)),DATEVALUE("9/30/20"&amp;RIGHT(BM$1,2)),Holidays!$J$3:$J$937),
IF($T66&gt;=DATEVALUE("10/1/20"&amp;RIGHT(BL$1,2)),NETWORKDAYS($T66,DATEVALUE("9/30/20"&amp;RIGHT(BM$1,2)),Holidays!$J$3:$J$937),"")))),"")/(NETWORKDAYS($T66,$U66,Holidays!$J$3:$J$937)),0))</f>
        <v>0</v>
      </c>
      <c r="BN66" s="87">
        <f>IF($Q66="","",IFERROR(IF(OR(AND($T66&gt;=DATEVALUE("10/1/20"&amp;RIGHT(BM$1,2)),$T66&lt;=DATEVALUE("9/30/20"&amp;RIGHT(BN$1,2))),AND($U66&gt;=DATEVALUE("10/1/20"&amp;RIGHT(BM$1,2)),$U66&lt;=DATEVALUE("9/30/20"&amp;RIGHT(BN$1,2))),AND($T66&lt;=DATEVALUE("10/1/20"&amp;RIGHT(BM$1,2)),$U66&gt;=DATEVALUE("9/30/20"&amp;RIGHT(BN$1,2)))),
IF(AND($T66&gt;=DATEVALUE("10/1/20"&amp;RIGHT(BM$1,2)),$U66&lt;=DATEVALUE("9/30/20"&amp;RIGHT(BN$1,2))),NETWORKDAYS($T66,$U66,Holidays!$J$3:$J$937),
IF(AND($T66&lt;DATEVALUE("10/1/20"&amp;RIGHT(BM$1,2)),$U66&lt;=DATEVALUE("9/30/20"&amp;RIGHT(BN$1,2))),NETWORKDAYS(DATEVALUE("10/1/20"&amp;RIGHT(BM$1,2)),$U66,Holidays!$J$3:$J$937),
IF($T66&lt;DATEVALUE("10/1/20"&amp;RIGHT(BM$1,2)),NETWORKDAYS(DATEVALUE("10/1/20"&amp;RIGHT(BM$1,2)),DATEVALUE("9/30/20"&amp;RIGHT(BN$1,2)),Holidays!$J$3:$J$937),
IF($T66&gt;=DATEVALUE("10/1/20"&amp;RIGHT(BM$1,2)),NETWORKDAYS($T66,DATEVALUE("9/30/20"&amp;RIGHT(BN$1,2)),Holidays!$J$3:$J$937),"")))),"")/(NETWORKDAYS($T66,$U66,Holidays!$J$3:$J$937)),0))</f>
        <v>0</v>
      </c>
      <c r="BO66" s="87">
        <f>IF($Q66="","",IFERROR(IF(OR(AND($T66&gt;=DATEVALUE("10/1/20"&amp;RIGHT(BN$1,2)),$T66&lt;=DATEVALUE("9/30/20"&amp;RIGHT(BO$1,2))),AND($U66&gt;=DATEVALUE("10/1/20"&amp;RIGHT(BN$1,2)),$U66&lt;=DATEVALUE("9/30/20"&amp;RIGHT(BO$1,2))),AND($T66&lt;=DATEVALUE("10/1/20"&amp;RIGHT(BN$1,2)),$U66&gt;=DATEVALUE("9/30/20"&amp;RIGHT(BO$1,2)))),
IF(AND($T66&gt;=DATEVALUE("10/1/20"&amp;RIGHT(BN$1,2)),$U66&lt;=DATEVALUE("9/30/20"&amp;RIGHT(BO$1,2))),NETWORKDAYS($T66,$U66,Holidays!$J$3:$J$937),
IF(AND($T66&lt;DATEVALUE("10/1/20"&amp;RIGHT(BN$1,2)),$U66&lt;=DATEVALUE("9/30/20"&amp;RIGHT(BO$1,2))),NETWORKDAYS(DATEVALUE("10/1/20"&amp;RIGHT(BN$1,2)),$U66,Holidays!$J$3:$J$937),
IF($T66&lt;DATEVALUE("10/1/20"&amp;RIGHT(BN$1,2)),NETWORKDAYS(DATEVALUE("10/1/20"&amp;RIGHT(BN$1,2)),DATEVALUE("9/30/20"&amp;RIGHT(BO$1,2)),Holidays!$J$3:$J$937),
IF($T66&gt;=DATEVALUE("10/1/20"&amp;RIGHT(BN$1,2)),NETWORKDAYS($T66,DATEVALUE("9/30/20"&amp;RIGHT(BO$1,2)),Holidays!$J$3:$J$937),"")))),"")/(NETWORKDAYS($T66,$U66,Holidays!$J$3:$J$937)),0))</f>
        <v>0</v>
      </c>
      <c r="BP66" s="87">
        <f>IF($Q66="","",IFERROR(IF(OR(AND($T66&gt;=DATEVALUE("10/1/20"&amp;RIGHT(BO$1,2)),$T66&lt;=DATEVALUE("9/30/20"&amp;RIGHT(BP$1,2))),AND($U66&gt;=DATEVALUE("10/1/20"&amp;RIGHT(BO$1,2)),$U66&lt;=DATEVALUE("9/30/20"&amp;RIGHT(BP$1,2))),AND($T66&lt;=DATEVALUE("10/1/20"&amp;RIGHT(BO$1,2)),$U66&gt;=DATEVALUE("9/30/20"&amp;RIGHT(BP$1,2)))),
IF(AND($T66&gt;=DATEVALUE("10/1/20"&amp;RIGHT(BO$1,2)),$U66&lt;=DATEVALUE("9/30/20"&amp;RIGHT(BP$1,2))),NETWORKDAYS($T66,$U66,Holidays!$J$3:$J$937),
IF(AND($T66&lt;DATEVALUE("10/1/20"&amp;RIGHT(BO$1,2)),$U66&lt;=DATEVALUE("9/30/20"&amp;RIGHT(BP$1,2))),NETWORKDAYS(DATEVALUE("10/1/20"&amp;RIGHT(BO$1,2)),$U66,Holidays!$J$3:$J$937),
IF($T66&lt;DATEVALUE("10/1/20"&amp;RIGHT(BO$1,2)),NETWORKDAYS(DATEVALUE("10/1/20"&amp;RIGHT(BO$1,2)),DATEVALUE("9/30/20"&amp;RIGHT(BP$1,2)),Holidays!$J$3:$J$937),
IF($T66&gt;=DATEVALUE("10/1/20"&amp;RIGHT(BO$1,2)),NETWORKDAYS($T66,DATEVALUE("9/30/20"&amp;RIGHT(BP$1,2)),Holidays!$J$3:$J$937),"")))),"")/(NETWORKDAYS($T66,$U66,Holidays!$J$3:$J$937)),0))</f>
        <v>0</v>
      </c>
      <c r="BQ66" s="87">
        <f>IF($Q66="","",IFERROR(IF(OR(AND($T66&gt;=DATEVALUE("10/1/20"&amp;RIGHT(BP$1,2)),$T66&lt;=DATEVALUE("9/30/20"&amp;RIGHT(BQ$1,2))),AND($U66&gt;=DATEVALUE("10/1/20"&amp;RIGHT(BP$1,2)),$U66&lt;=DATEVALUE("9/30/20"&amp;RIGHT(BQ$1,2))),AND($T66&lt;=DATEVALUE("10/1/20"&amp;RIGHT(BP$1,2)),$U66&gt;=DATEVALUE("9/30/20"&amp;RIGHT(BQ$1,2)))),
IF(AND($T66&gt;=DATEVALUE("10/1/20"&amp;RIGHT(BP$1,2)),$U66&lt;=DATEVALUE("9/30/20"&amp;RIGHT(BQ$1,2))),NETWORKDAYS($T66,$U66,Holidays!$J$3:$J$937),
IF(AND($T66&lt;DATEVALUE("10/1/20"&amp;RIGHT(BP$1,2)),$U66&lt;=DATEVALUE("9/30/20"&amp;RIGHT(BQ$1,2))),NETWORKDAYS(DATEVALUE("10/1/20"&amp;RIGHT(BP$1,2)),$U66,Holidays!$J$3:$J$937),
IF($T66&lt;DATEVALUE("10/1/20"&amp;RIGHT(BP$1,2)),NETWORKDAYS(DATEVALUE("10/1/20"&amp;RIGHT(BP$1,2)),DATEVALUE("9/30/20"&amp;RIGHT(BQ$1,2)),Holidays!$J$3:$J$937),
IF($T66&gt;=DATEVALUE("10/1/20"&amp;RIGHT(BP$1,2)),NETWORKDAYS($T66,DATEVALUE("9/30/20"&amp;RIGHT(BQ$1,2)),Holidays!$J$3:$J$937),"")))),"")/(NETWORKDAYS($T66,$U66,Holidays!$J$3:$J$937)),0))</f>
        <v>1</v>
      </c>
      <c r="BR66" s="87">
        <f>IF($Q66="","",IFERROR(IF(OR(AND($T66&gt;=DATEVALUE("10/1/20"&amp;RIGHT(BQ$1,2)),$T66&lt;=DATEVALUE("9/30/20"&amp;RIGHT(BR$1,2))),AND($U66&gt;=DATEVALUE("10/1/20"&amp;RIGHT(BQ$1,2)),$U66&lt;=DATEVALUE("9/30/20"&amp;RIGHT(BR$1,2))),AND($T66&lt;=DATEVALUE("10/1/20"&amp;RIGHT(BQ$1,2)),$U66&gt;=DATEVALUE("9/30/20"&amp;RIGHT(BR$1,2)))),
IF(AND($T66&gt;=DATEVALUE("10/1/20"&amp;RIGHT(BQ$1,2)),$U66&lt;=DATEVALUE("9/30/20"&amp;RIGHT(BR$1,2))),NETWORKDAYS($T66,$U66,Holidays!$J$3:$J$937),
IF(AND($T66&lt;DATEVALUE("10/1/20"&amp;RIGHT(BQ$1,2)),$U66&lt;=DATEVALUE("9/30/20"&amp;RIGHT(BR$1,2))),NETWORKDAYS(DATEVALUE("10/1/20"&amp;RIGHT(BQ$1,2)),$U66,Holidays!$J$3:$J$937),
IF($T66&lt;DATEVALUE("10/1/20"&amp;RIGHT(BQ$1,2)),NETWORKDAYS(DATEVALUE("10/1/20"&amp;RIGHT(BQ$1,2)),DATEVALUE("9/30/20"&amp;RIGHT(BR$1,2)),Holidays!$J$3:$J$937),
IF($T66&gt;=DATEVALUE("10/1/20"&amp;RIGHT(BQ$1,2)),NETWORKDAYS($T66,DATEVALUE("9/30/20"&amp;RIGHT(BR$1,2)),Holidays!$J$3:$J$937),"")))),"")/(NETWORKDAYS($T66,$U66,Holidays!$J$3:$J$937)),0))</f>
        <v>0</v>
      </c>
      <c r="BS66" s="87">
        <f>IF($Q66="","",IFERROR(IF(OR(AND($T66&gt;=DATEVALUE("10/1/20"&amp;RIGHT(BR$1,2)),$T66&lt;=DATEVALUE("9/30/20"&amp;RIGHT(BS$1,2))),AND($U66&gt;=DATEVALUE("10/1/20"&amp;RIGHT(BR$1,2)),$U66&lt;=DATEVALUE("9/30/20"&amp;RIGHT(BS$1,2))),AND($T66&lt;=DATEVALUE("10/1/20"&amp;RIGHT(BR$1,2)),$U66&gt;=DATEVALUE("9/30/20"&amp;RIGHT(BS$1,2)))),
IF(AND($T66&gt;=DATEVALUE("10/1/20"&amp;RIGHT(BR$1,2)),$U66&lt;=DATEVALUE("9/30/20"&amp;RIGHT(BS$1,2))),NETWORKDAYS($T66,$U66,Holidays!$J$3:$J$937),
IF(AND($T66&lt;DATEVALUE("10/1/20"&amp;RIGHT(BR$1,2)),$U66&lt;=DATEVALUE("9/30/20"&amp;RIGHT(BS$1,2))),NETWORKDAYS(DATEVALUE("10/1/20"&amp;RIGHT(BR$1,2)),$U66,Holidays!$J$3:$J$937),
IF($T66&lt;DATEVALUE("10/1/20"&amp;RIGHT(BR$1,2)),NETWORKDAYS(DATEVALUE("10/1/20"&amp;RIGHT(BR$1,2)),DATEVALUE("9/30/20"&amp;RIGHT(BS$1,2)),Holidays!$J$3:$J$937),
IF($T66&gt;=DATEVALUE("10/1/20"&amp;RIGHT(BR$1,2)),NETWORKDAYS($T66,DATEVALUE("9/30/20"&amp;RIGHT(BS$1,2)),Holidays!$J$3:$J$937),"")))),"")/(NETWORKDAYS($T66,$U66,Holidays!$J$3:$J$937)),0))</f>
        <v>0</v>
      </c>
      <c r="BT66" s="87">
        <f>IF($Q66="","",IFERROR(IF(OR(AND($T66&gt;=DATEVALUE("10/1/20"&amp;RIGHT(BS$1,2)),$T66&lt;=DATEVALUE("9/30/20"&amp;RIGHT(BT$1,2))),AND($U66&gt;=DATEVALUE("10/1/20"&amp;RIGHT(BS$1,2)),$U66&lt;=DATEVALUE("9/30/20"&amp;RIGHT(BT$1,2))),AND($T66&lt;=DATEVALUE("10/1/20"&amp;RIGHT(BS$1,2)),$U66&gt;=DATEVALUE("9/30/20"&amp;RIGHT(BT$1,2)))),
IF(AND($T66&gt;=DATEVALUE("10/1/20"&amp;RIGHT(BS$1,2)),$U66&lt;=DATEVALUE("9/30/20"&amp;RIGHT(BT$1,2))),NETWORKDAYS($T66,$U66,Holidays!$J$3:$J$937),
IF(AND($T66&lt;DATEVALUE("10/1/20"&amp;RIGHT(BS$1,2)),$U66&lt;=DATEVALUE("9/30/20"&amp;RIGHT(BT$1,2))),NETWORKDAYS(DATEVALUE("10/1/20"&amp;RIGHT(BS$1,2)),$U66,Holidays!$J$3:$J$937),
IF($T66&lt;DATEVALUE("10/1/20"&amp;RIGHT(BS$1,2)),NETWORKDAYS(DATEVALUE("10/1/20"&amp;RIGHT(BS$1,2)),DATEVALUE("9/30/20"&amp;RIGHT(BT$1,2)),Holidays!$J$3:$J$937),
IF($T66&gt;=DATEVALUE("10/1/20"&amp;RIGHT(BS$1,2)),NETWORKDAYS($T66,DATEVALUE("9/30/20"&amp;RIGHT(BT$1,2)),Holidays!$J$3:$J$937),"")))),"")/(NETWORKDAYS($T66,$U66,Holidays!$J$3:$J$937)),0))</f>
        <v>0</v>
      </c>
      <c r="BU66" s="87">
        <f>IF($Q66="","",IFERROR(IF(OR(AND($T66&gt;=DATEVALUE("10/1/20"&amp;RIGHT(BT$1,2)),$T66&lt;=DATEVALUE("9/30/20"&amp;RIGHT(BU$1,2))),AND($U66&gt;=DATEVALUE("10/1/20"&amp;RIGHT(BT$1,2)),$U66&lt;=DATEVALUE("9/30/20"&amp;RIGHT(BU$1,2))),AND($T66&lt;=DATEVALUE("10/1/20"&amp;RIGHT(BT$1,2)),$U66&gt;=DATEVALUE("9/30/20"&amp;RIGHT(BU$1,2)))),
IF(AND($T66&gt;=DATEVALUE("10/1/20"&amp;RIGHT(BT$1,2)),$U66&lt;=DATEVALUE("9/30/20"&amp;RIGHT(BU$1,2))),NETWORKDAYS($T66,$U66,Holidays!$J$3:$J$937),
IF(AND($T66&lt;DATEVALUE("10/1/20"&amp;RIGHT(BT$1,2)),$U66&lt;=DATEVALUE("9/30/20"&amp;RIGHT(BU$1,2))),NETWORKDAYS(DATEVALUE("10/1/20"&amp;RIGHT(BT$1,2)),$U66,Holidays!$J$3:$J$937),
IF($T66&lt;DATEVALUE("10/1/20"&amp;RIGHT(BT$1,2)),NETWORKDAYS(DATEVALUE("10/1/20"&amp;RIGHT(BT$1,2)),DATEVALUE("9/30/20"&amp;RIGHT(BU$1,2)),Holidays!$J$3:$J$937),
IF($T66&gt;=DATEVALUE("10/1/20"&amp;RIGHT(BT$1,2)),NETWORKDAYS($T66,DATEVALUE("9/30/20"&amp;RIGHT(BU$1,2)),Holidays!$J$3:$J$937),"")))),"")/(NETWORKDAYS($T66,$U66,Holidays!$J$3:$J$937)),0))</f>
        <v>0</v>
      </c>
      <c r="BV66" s="87">
        <f>IF($Q66="","",IFERROR(IF(OR(AND($T66&gt;=DATEVALUE("10/1/20"&amp;RIGHT(BU$1,2)),$T66&lt;=DATEVALUE("9/30/20"&amp;RIGHT(BV$1,2))),AND($U66&gt;=DATEVALUE("10/1/20"&amp;RIGHT(BU$1,2)),$U66&lt;=DATEVALUE("9/30/20"&amp;RIGHT(BV$1,2))),AND($T66&lt;=DATEVALUE("10/1/20"&amp;RIGHT(BU$1,2)),$U66&gt;=DATEVALUE("9/30/20"&amp;RIGHT(BV$1,2)))),
IF(AND($T66&gt;=DATEVALUE("10/1/20"&amp;RIGHT(BU$1,2)),$U66&lt;=DATEVALUE("9/30/20"&amp;RIGHT(BV$1,2))),NETWORKDAYS($T66,$U66,Holidays!$J$3:$J$937),
IF(AND($T66&lt;DATEVALUE("10/1/20"&amp;RIGHT(BU$1,2)),$U66&lt;=DATEVALUE("9/30/20"&amp;RIGHT(BV$1,2))),NETWORKDAYS(DATEVALUE("10/1/20"&amp;RIGHT(BU$1,2)),$U66,Holidays!$J$3:$J$937),
IF($T66&lt;DATEVALUE("10/1/20"&amp;RIGHT(BU$1,2)),NETWORKDAYS(DATEVALUE("10/1/20"&amp;RIGHT(BU$1,2)),DATEVALUE("9/30/20"&amp;RIGHT(BV$1,2)),Holidays!$J$3:$J$937),
IF($T66&gt;=DATEVALUE("10/1/20"&amp;RIGHT(BU$1,2)),NETWORKDAYS($T66,DATEVALUE("9/30/20"&amp;RIGHT(BV$1,2)),Holidays!$J$3:$J$937),"")))),"")/(NETWORKDAYS($T66,$U66,Holidays!$J$3:$J$937)),0))</f>
        <v>0</v>
      </c>
      <c r="BW66" s="87">
        <f>IF($Q66="","",IFERROR(IF(OR(AND($T66&gt;=DATEVALUE("10/1/20"&amp;RIGHT(BV$1,2)),$T66&lt;=DATEVALUE("9/30/20"&amp;RIGHT(BW$1,2))),AND($U66&gt;=DATEVALUE("10/1/20"&amp;RIGHT(BV$1,2)),$U66&lt;=DATEVALUE("9/30/20"&amp;RIGHT(BW$1,2))),AND($T66&lt;=DATEVALUE("10/1/20"&amp;RIGHT(BV$1,2)),$U66&gt;=DATEVALUE("9/30/20"&amp;RIGHT(BW$1,2)))),
IF(AND($T66&gt;=DATEVALUE("10/1/20"&amp;RIGHT(BV$1,2)),$U66&lt;=DATEVALUE("9/30/20"&amp;RIGHT(BW$1,2))),NETWORKDAYS($T66,$U66,Holidays!$J$3:$J$937),
IF(AND($T66&lt;DATEVALUE("10/1/20"&amp;RIGHT(BV$1,2)),$U66&lt;=DATEVALUE("9/30/20"&amp;RIGHT(BW$1,2))),NETWORKDAYS(DATEVALUE("10/1/20"&amp;RIGHT(BV$1,2)),$U66,Holidays!$J$3:$J$937),
IF($T66&lt;DATEVALUE("10/1/20"&amp;RIGHT(BV$1,2)),NETWORKDAYS(DATEVALUE("10/1/20"&amp;RIGHT(BV$1,2)),DATEVALUE("9/30/20"&amp;RIGHT(BW$1,2)),Holidays!$J$3:$J$937),
IF($T66&gt;=DATEVALUE("10/1/20"&amp;RIGHT(BV$1,2)),NETWORKDAYS($T66,DATEVALUE("9/30/20"&amp;RIGHT(BW$1,2)),Holidays!$J$3:$J$937),"")))),"")/(NETWORKDAYS($T66,$U66,Holidays!$J$3:$J$937)),0))</f>
        <v>0</v>
      </c>
      <c r="BX66" s="87">
        <f>IF($Q66="","",IFERROR(IF(OR(AND($T66&gt;=DATEVALUE("10/1/20"&amp;RIGHT(BW$1,2)),$T66&lt;=DATEVALUE("9/30/20"&amp;RIGHT(BX$1,2))),AND($U66&gt;=DATEVALUE("10/1/20"&amp;RIGHT(BW$1,2)),$U66&lt;=DATEVALUE("9/30/20"&amp;RIGHT(BX$1,2))),AND($T66&lt;=DATEVALUE("10/1/20"&amp;RIGHT(BW$1,2)),$U66&gt;=DATEVALUE("9/30/20"&amp;RIGHT(BX$1,2)))),
IF(AND($T66&gt;=DATEVALUE("10/1/20"&amp;RIGHT(BW$1,2)),$U66&lt;=DATEVALUE("9/30/20"&amp;RIGHT(BX$1,2))),NETWORKDAYS($T66,$U66,Holidays!$J$3:$J$937),
IF(AND($T66&lt;DATEVALUE("10/1/20"&amp;RIGHT(BW$1,2)),$U66&lt;=DATEVALUE("9/30/20"&amp;RIGHT(BX$1,2))),NETWORKDAYS(DATEVALUE("10/1/20"&amp;RIGHT(BW$1,2)),$U66,Holidays!$J$3:$J$937),
IF($T66&lt;DATEVALUE("10/1/20"&amp;RIGHT(BW$1,2)),NETWORKDAYS(DATEVALUE("10/1/20"&amp;RIGHT(BW$1,2)),DATEVALUE("9/30/20"&amp;RIGHT(BX$1,2)),Holidays!$J$3:$J$937),
IF($T66&gt;=DATEVALUE("10/1/20"&amp;RIGHT(BW$1,2)),NETWORKDAYS($T66,DATEVALUE("9/30/20"&amp;RIGHT(BX$1,2)),Holidays!$J$3:$J$937),"")))),"")/(NETWORKDAYS($T66,$U66,Holidays!$J$3:$J$937)),0))</f>
        <v>0</v>
      </c>
      <c r="BY66" s="87">
        <f>IF($Q66="","",IFERROR(IF(OR(AND($T66&gt;=DATEVALUE("10/1/20"&amp;RIGHT(BX$1,2)),$T66&lt;=DATEVALUE("9/30/20"&amp;RIGHT(BY$1,2))),AND($U66&gt;=DATEVALUE("10/1/20"&amp;RIGHT(BX$1,2)),$U66&lt;=DATEVALUE("9/30/20"&amp;RIGHT(BY$1,2))),AND($T66&lt;=DATEVALUE("10/1/20"&amp;RIGHT(BX$1,2)),$U66&gt;=DATEVALUE("9/30/20"&amp;RIGHT(BY$1,2)))),
IF(AND($T66&gt;=DATEVALUE("10/1/20"&amp;RIGHT(BX$1,2)),$U66&lt;=DATEVALUE("9/30/20"&amp;RIGHT(BY$1,2))),NETWORKDAYS($T66,$U66,Holidays!$J$3:$J$937),
IF(AND($T66&lt;DATEVALUE("10/1/20"&amp;RIGHT(BX$1,2)),$U66&lt;=DATEVALUE("9/30/20"&amp;RIGHT(BY$1,2))),NETWORKDAYS(DATEVALUE("10/1/20"&amp;RIGHT(BX$1,2)),$U66,Holidays!$J$3:$J$937),
IF($T66&lt;DATEVALUE("10/1/20"&amp;RIGHT(BX$1,2)),NETWORKDAYS(DATEVALUE("10/1/20"&amp;RIGHT(BX$1,2)),DATEVALUE("9/30/20"&amp;RIGHT(BY$1,2)),Holidays!$J$3:$J$937),
IF($T66&gt;=DATEVALUE("10/1/20"&amp;RIGHT(BX$1,2)),NETWORKDAYS($T66,DATEVALUE("9/30/20"&amp;RIGHT(BY$1,2)),Holidays!$J$3:$J$937),"")))),"")/(NETWORKDAYS($T66,$U66,Holidays!$J$3:$J$937)),0))</f>
        <v>0</v>
      </c>
      <c r="BZ66" s="87">
        <f>IF($Q66="","",IFERROR(IF(OR(AND($T66&gt;=DATEVALUE("10/1/20"&amp;RIGHT(BY$1,2)),$T66&lt;=DATEVALUE("9/30/20"&amp;RIGHT(BZ$1,2))),AND($U66&gt;=DATEVALUE("10/1/20"&amp;RIGHT(BY$1,2)),$U66&lt;=DATEVALUE("9/30/20"&amp;RIGHT(BZ$1,2))),AND($T66&lt;=DATEVALUE("10/1/20"&amp;RIGHT(BY$1,2)),$U66&gt;=DATEVALUE("9/30/20"&amp;RIGHT(BZ$1,2)))),
IF(AND($T66&gt;=DATEVALUE("10/1/20"&amp;RIGHT(BY$1,2)),$U66&lt;=DATEVALUE("9/30/20"&amp;RIGHT(BZ$1,2))),NETWORKDAYS($T66,$U66,Holidays!$J$3:$J$937),
IF(AND($T66&lt;DATEVALUE("10/1/20"&amp;RIGHT(BY$1,2)),$U66&lt;=DATEVALUE("9/30/20"&amp;RIGHT(BZ$1,2))),NETWORKDAYS(DATEVALUE("10/1/20"&amp;RIGHT(BY$1,2)),$U66,Holidays!$J$3:$J$937),
IF($T66&lt;DATEVALUE("10/1/20"&amp;RIGHT(BY$1,2)),NETWORKDAYS(DATEVALUE("10/1/20"&amp;RIGHT(BY$1,2)),DATEVALUE("9/30/20"&amp;RIGHT(BZ$1,2)),Holidays!$J$3:$J$937),
IF($T66&gt;=DATEVALUE("10/1/20"&amp;RIGHT(BY$1,2)),NETWORKDAYS($T66,DATEVALUE("9/30/20"&amp;RIGHT(BZ$1,2)),Holidays!$J$3:$J$937),"")))),"")/(NETWORKDAYS($T66,$U66,Holidays!$J$3:$J$937)),0))</f>
        <v>0</v>
      </c>
      <c r="CA66" s="87">
        <f>IF($Q66="","",IFERROR(IF(OR(AND($T66&gt;=DATEVALUE("10/1/20"&amp;RIGHT(BZ$1,2)),$T66&lt;=DATEVALUE("9/30/20"&amp;RIGHT(CA$1,2))),AND($U66&gt;=DATEVALUE("10/1/20"&amp;RIGHT(BZ$1,2)),$U66&lt;=DATEVALUE("9/30/20"&amp;RIGHT(CA$1,2))),AND($T66&lt;=DATEVALUE("10/1/20"&amp;RIGHT(BZ$1,2)),$U66&gt;=DATEVALUE("9/30/20"&amp;RIGHT(CA$1,2)))),
IF(AND($T66&gt;=DATEVALUE("10/1/20"&amp;RIGHT(BZ$1,2)),$U66&lt;=DATEVALUE("9/30/20"&amp;RIGHT(CA$1,2))),NETWORKDAYS($T66,$U66,Holidays!$J$3:$J$937),
IF(AND($T66&lt;DATEVALUE("10/1/20"&amp;RIGHT(BZ$1,2)),$U66&lt;=DATEVALUE("9/30/20"&amp;RIGHT(CA$1,2))),NETWORKDAYS(DATEVALUE("10/1/20"&amp;RIGHT(BZ$1,2)),$U66,Holidays!$J$3:$J$937),
IF($T66&lt;DATEVALUE("10/1/20"&amp;RIGHT(BZ$1,2)),NETWORKDAYS(DATEVALUE("10/1/20"&amp;RIGHT(BZ$1,2)),DATEVALUE("9/30/20"&amp;RIGHT(CA$1,2)),Holidays!$J$3:$J$937),
IF($T66&gt;=DATEVALUE("10/1/20"&amp;RIGHT(BZ$1,2)),NETWORKDAYS($T66,DATEVALUE("9/30/20"&amp;RIGHT(CA$1,2)),Holidays!$J$3:$J$937),"")))),"")/(NETWORKDAYS($T66,$U66,Holidays!$J$3:$J$937)),0))</f>
        <v>0</v>
      </c>
      <c r="CB66" s="87">
        <f>IF($Q66="","",IFERROR(IF(OR(AND($T66&gt;=DATEVALUE("10/1/20"&amp;RIGHT(CA$1,2)),$T66&lt;=DATEVALUE("9/30/20"&amp;RIGHT(CB$1,2))),AND($U66&gt;=DATEVALUE("10/1/20"&amp;RIGHT(CA$1,2)),$U66&lt;=DATEVALUE("9/30/20"&amp;RIGHT(CB$1,2))),AND($T66&lt;=DATEVALUE("10/1/20"&amp;RIGHT(CA$1,2)),$U66&gt;=DATEVALUE("9/30/20"&amp;RIGHT(CB$1,2)))),
IF(AND($T66&gt;=DATEVALUE("10/1/20"&amp;RIGHT(CA$1,2)),$U66&lt;=DATEVALUE("9/30/20"&amp;RIGHT(CB$1,2))),NETWORKDAYS($T66,$U66,Holidays!$J$3:$J$937),
IF(AND($T66&lt;DATEVALUE("10/1/20"&amp;RIGHT(CA$1,2)),$U66&lt;=DATEVALUE("9/30/20"&amp;RIGHT(CB$1,2))),NETWORKDAYS(DATEVALUE("10/1/20"&amp;RIGHT(CA$1,2)),$U66,Holidays!$J$3:$J$937),
IF($T66&lt;DATEVALUE("10/1/20"&amp;RIGHT(CA$1,2)),NETWORKDAYS(DATEVALUE("10/1/20"&amp;RIGHT(CA$1,2)),DATEVALUE("9/30/20"&amp;RIGHT(CB$1,2)),Holidays!$J$3:$J$937),
IF($T66&gt;=DATEVALUE("10/1/20"&amp;RIGHT(CA$1,2)),NETWORKDAYS($T66,DATEVALUE("9/30/20"&amp;RIGHT(CB$1,2)),Holidays!$J$3:$J$937),"")))),"")/(NETWORKDAYS($T66,$U66,Holidays!$J$3:$J$937)),0))</f>
        <v>0</v>
      </c>
    </row>
    <row r="67" spans="1:80">
      <c r="A67" s="78" t="s">
        <v>262</v>
      </c>
      <c r="B67" s="79" t="s">
        <v>117</v>
      </c>
      <c r="C67" s="87" t="s">
        <v>206</v>
      </c>
      <c r="D67" s="87" t="s">
        <v>176</v>
      </c>
      <c r="E67" s="87">
        <v>32</v>
      </c>
      <c r="F67" s="129">
        <v>54820</v>
      </c>
      <c r="G67" s="87" t="s">
        <v>122</v>
      </c>
      <c r="H67" s="108"/>
      <c r="I67" s="87" t="s">
        <v>140</v>
      </c>
      <c r="J67" s="87" t="s">
        <v>195</v>
      </c>
      <c r="K67" s="108">
        <v>100</v>
      </c>
      <c r="L67" s="82">
        <f t="shared" si="4"/>
        <v>0</v>
      </c>
      <c r="M67" s="110">
        <f t="shared" si="5"/>
        <v>1754240</v>
      </c>
      <c r="N67" s="110">
        <f>VLOOKUP(I67,$AB$6:$AD$20,3,FALSE)*H67</f>
        <v>0</v>
      </c>
      <c r="O67" s="110">
        <f t="shared" si="6"/>
        <v>1754240</v>
      </c>
      <c r="P67" s="110">
        <f t="shared" si="0"/>
        <v>0</v>
      </c>
      <c r="Q67" s="108">
        <v>200</v>
      </c>
      <c r="R67" s="130">
        <f t="shared" si="7"/>
        <v>4.0849315068493155</v>
      </c>
      <c r="S67" s="107">
        <v>45397</v>
      </c>
      <c r="T67" s="83">
        <f>IF(NOT(Q67=""),IF(NOT($S67=""),$S67,#REF!),"")</f>
        <v>45397</v>
      </c>
      <c r="U67" s="83">
        <f t="shared" si="8"/>
        <v>45597</v>
      </c>
      <c r="V67" s="83">
        <f t="shared" si="11"/>
        <v>45677</v>
      </c>
      <c r="W67" s="83">
        <f>WORKDAY.INTL(S67, Q67, "0000011", $AH$6:$AH$90)</f>
        <v>45688</v>
      </c>
      <c r="X67" s="84">
        <f t="shared" si="9"/>
        <v>1754240</v>
      </c>
      <c r="Y67" s="84">
        <f t="shared" si="24"/>
        <v>2005048.258630137</v>
      </c>
      <c r="AF67" s="87" t="s">
        <v>166</v>
      </c>
      <c r="AG67" s="87" t="s">
        <v>167</v>
      </c>
      <c r="AH67" s="103">
        <v>45988</v>
      </c>
      <c r="AL67" s="87">
        <f t="shared" ca="1" si="1"/>
        <v>0</v>
      </c>
      <c r="AN67" s="87">
        <f t="shared" ca="1" si="25"/>
        <v>0</v>
      </c>
      <c r="AO67" s="87">
        <f t="shared" ca="1" si="25"/>
        <v>0</v>
      </c>
      <c r="AP67" s="87">
        <f t="shared" ca="1" si="25"/>
        <v>0</v>
      </c>
      <c r="AQ67" s="87">
        <f t="shared" ca="1" si="25"/>
        <v>0</v>
      </c>
      <c r="AR67" s="87">
        <f t="shared" ca="1" si="25"/>
        <v>0</v>
      </c>
      <c r="AS67" s="87">
        <f t="shared" ca="1" si="25"/>
        <v>0</v>
      </c>
      <c r="AT67" s="87">
        <f t="shared" ca="1" si="25"/>
        <v>0</v>
      </c>
      <c r="AU67" s="87">
        <f t="shared" ca="1" si="25"/>
        <v>0</v>
      </c>
      <c r="AV67" s="87">
        <f t="shared" ca="1" si="25"/>
        <v>0</v>
      </c>
      <c r="AW67" s="87">
        <f t="shared" ca="1" si="25"/>
        <v>0</v>
      </c>
      <c r="AX67" s="87">
        <f t="shared" ca="1" si="26"/>
        <v>0</v>
      </c>
      <c r="AY67" s="87">
        <f t="shared" ca="1" si="26"/>
        <v>0</v>
      </c>
      <c r="AZ67" s="87">
        <f t="shared" ca="1" si="26"/>
        <v>0</v>
      </c>
      <c r="BA67" s="87">
        <f t="shared" ca="1" si="26"/>
        <v>0</v>
      </c>
      <c r="BB67" s="87">
        <f t="shared" ca="1" si="26"/>
        <v>0</v>
      </c>
      <c r="BC67" s="87">
        <f t="shared" ca="1" si="26"/>
        <v>0</v>
      </c>
      <c r="BD67" s="87">
        <f t="shared" ca="1" si="26"/>
        <v>0</v>
      </c>
      <c r="BE67" s="87">
        <f t="shared" ca="1" si="26"/>
        <v>0</v>
      </c>
      <c r="BF67" s="87">
        <f t="shared" ca="1" si="26"/>
        <v>0</v>
      </c>
      <c r="BG67" s="87">
        <f t="shared" ca="1" si="26"/>
        <v>0</v>
      </c>
      <c r="BI67" s="87">
        <f>IF($Q67="","",IFERROR(IF(OR(AND($T67&gt;=DATEVALUE("10/1/20"&amp;RIGHT(BH$1,2)),$T67&lt;=DATEVALUE("9/30/20"&amp;RIGHT(BI$1,2))),AND($U67&gt;=DATEVALUE("10/1/20"&amp;RIGHT(BH$1,2)),$U67&lt;=DATEVALUE("9/30/20"&amp;RIGHT(BI$1,2))),AND($T67&lt;=DATEVALUE("10/1/20"&amp;RIGHT(BH$1,2)),$U67&gt;=DATEVALUE("9/30/20"&amp;RIGHT(BI$1,2)))),
IF(AND($T67&gt;=DATEVALUE("10/1/20"&amp;RIGHT(BH$1,2)),$U67&lt;=DATEVALUE("9/30/20"&amp;RIGHT(BI$1,2))),NETWORKDAYS($T67,$U67,Holidays!$J$3:$J$937),
IF(AND($T67&lt;DATEVALUE("10/1/20"&amp;RIGHT(BH$1,2)),$U67&lt;=DATEVALUE("9/30/20"&amp;RIGHT(BI$1,2))),NETWORKDAYS(DATEVALUE("10/1/20"&amp;RIGHT(BH$1,2)),$U67,Holidays!$J$3:$J$937),
IF($T67&lt;DATEVALUE("10/1/20"&amp;RIGHT(BH$1,2)),NETWORKDAYS(DATEVALUE("10/1/20"&amp;RIGHT(BH$1,2)),DATEVALUE("9/30/20"&amp;RIGHT(BI$1,2)),Holidays!$J$3:$J$937),
IF($T67&gt;=DATEVALUE("10/1/20"&amp;RIGHT(BH$1,2)),NETWORKDAYS($T67,DATEVALUE("9/30/20"&amp;RIGHT(BI$1,2)),Holidays!$J$3:$J$937),"")))),"")/(NETWORKDAYS($T67,$U67,Holidays!$J$3:$J$937)),0))</f>
        <v>0</v>
      </c>
      <c r="BJ67" s="87">
        <f>IF($Q67="","",IFERROR(IF(OR(AND($T67&gt;=DATEVALUE("10/1/20"&amp;RIGHT(BI$1,2)),$T67&lt;=DATEVALUE("9/30/20"&amp;RIGHT(BJ$1,2))),AND($U67&gt;=DATEVALUE("10/1/20"&amp;RIGHT(BI$1,2)),$U67&lt;=DATEVALUE("9/30/20"&amp;RIGHT(BJ$1,2))),AND($T67&lt;=DATEVALUE("10/1/20"&amp;RIGHT(BI$1,2)),$U67&gt;=DATEVALUE("9/30/20"&amp;RIGHT(BJ$1,2)))),
IF(AND($T67&gt;=DATEVALUE("10/1/20"&amp;RIGHT(BI$1,2)),$U67&lt;=DATEVALUE("9/30/20"&amp;RIGHT(BJ$1,2))),NETWORKDAYS($T67,$U67,Holidays!$J$3:$J$937),
IF(AND($T67&lt;DATEVALUE("10/1/20"&amp;RIGHT(BI$1,2)),$U67&lt;=DATEVALUE("9/30/20"&amp;RIGHT(BJ$1,2))),NETWORKDAYS(DATEVALUE("10/1/20"&amp;RIGHT(BI$1,2)),$U67,Holidays!$J$3:$J$937),
IF($T67&lt;DATEVALUE("10/1/20"&amp;RIGHT(BI$1,2)),NETWORKDAYS(DATEVALUE("10/1/20"&amp;RIGHT(BI$1,2)),DATEVALUE("9/30/20"&amp;RIGHT(BJ$1,2)),Holidays!$J$3:$J$937),
IF($T67&gt;=DATEVALUE("10/1/20"&amp;RIGHT(BI$1,2)),NETWORKDAYS($T67,DATEVALUE("9/30/20"&amp;RIGHT(BJ$1,2)),Holidays!$J$3:$J$937),"")))),"")/(NETWORKDAYS($T67,$U67,Holidays!$J$3:$J$937)),0))</f>
        <v>0</v>
      </c>
      <c r="BK67" s="87">
        <f>IF($Q67="","",IFERROR(IF(OR(AND($T67&gt;=DATEVALUE("10/1/20"&amp;RIGHT(BJ$1,2)),$T67&lt;=DATEVALUE("9/30/20"&amp;RIGHT(BK$1,2))),AND($U67&gt;=DATEVALUE("10/1/20"&amp;RIGHT(BJ$1,2)),$U67&lt;=DATEVALUE("9/30/20"&amp;RIGHT(BK$1,2))),AND($T67&lt;=DATEVALUE("10/1/20"&amp;RIGHT(BJ$1,2)),$U67&gt;=DATEVALUE("9/30/20"&amp;RIGHT(BK$1,2)))),
IF(AND($T67&gt;=DATEVALUE("10/1/20"&amp;RIGHT(BJ$1,2)),$U67&lt;=DATEVALUE("9/30/20"&amp;RIGHT(BK$1,2))),NETWORKDAYS($T67,$U67,Holidays!$J$3:$J$937),
IF(AND($T67&lt;DATEVALUE("10/1/20"&amp;RIGHT(BJ$1,2)),$U67&lt;=DATEVALUE("9/30/20"&amp;RIGHT(BK$1,2))),NETWORKDAYS(DATEVALUE("10/1/20"&amp;RIGHT(BJ$1,2)),$U67,Holidays!$J$3:$J$937),
IF($T67&lt;DATEVALUE("10/1/20"&amp;RIGHT(BJ$1,2)),NETWORKDAYS(DATEVALUE("10/1/20"&amp;RIGHT(BJ$1,2)),DATEVALUE("9/30/20"&amp;RIGHT(BK$1,2)),Holidays!$J$3:$J$937),
IF($T67&gt;=DATEVALUE("10/1/20"&amp;RIGHT(BJ$1,2)),NETWORKDAYS($T67,DATEVALUE("9/30/20"&amp;RIGHT(BK$1,2)),Holidays!$J$3:$J$937),"")))),"")/(NETWORKDAYS($T67,$U67,Holidays!$J$3:$J$937)),0))</f>
        <v>0</v>
      </c>
      <c r="BL67" s="87">
        <f>IF($Q67="","",IFERROR(IF(OR(AND($T67&gt;=DATEVALUE("10/1/20"&amp;RIGHT(BK$1,2)),$T67&lt;=DATEVALUE("9/30/20"&amp;RIGHT(BL$1,2))),AND($U67&gt;=DATEVALUE("10/1/20"&amp;RIGHT(BK$1,2)),$U67&lt;=DATEVALUE("9/30/20"&amp;RIGHT(BL$1,2))),AND($T67&lt;=DATEVALUE("10/1/20"&amp;RIGHT(BK$1,2)),$U67&gt;=DATEVALUE("9/30/20"&amp;RIGHT(BL$1,2)))),
IF(AND($T67&gt;=DATEVALUE("10/1/20"&amp;RIGHT(BK$1,2)),$U67&lt;=DATEVALUE("9/30/20"&amp;RIGHT(BL$1,2))),NETWORKDAYS($T67,$U67,Holidays!$J$3:$J$937),
IF(AND($T67&lt;DATEVALUE("10/1/20"&amp;RIGHT(BK$1,2)),$U67&lt;=DATEVALUE("9/30/20"&amp;RIGHT(BL$1,2))),NETWORKDAYS(DATEVALUE("10/1/20"&amp;RIGHT(BK$1,2)),$U67,Holidays!$J$3:$J$937),
IF($T67&lt;DATEVALUE("10/1/20"&amp;RIGHT(BK$1,2)),NETWORKDAYS(DATEVALUE("10/1/20"&amp;RIGHT(BK$1,2)),DATEVALUE("9/30/20"&amp;RIGHT(BL$1,2)),Holidays!$J$3:$J$937),
IF($T67&gt;=DATEVALUE("10/1/20"&amp;RIGHT(BK$1,2)),NETWORKDAYS($T67,DATEVALUE("9/30/20"&amp;RIGHT(BL$1,2)),Holidays!$J$3:$J$937),"")))),"")/(NETWORKDAYS($T67,$U67,Holidays!$J$3:$J$937)),0))</f>
        <v>0</v>
      </c>
      <c r="BM67" s="87">
        <f>IF($Q67="","",IFERROR(IF(OR(AND($T67&gt;=DATEVALUE("10/1/20"&amp;RIGHT(BL$1,2)),$T67&lt;=DATEVALUE("9/30/20"&amp;RIGHT(BM$1,2))),AND($U67&gt;=DATEVALUE("10/1/20"&amp;RIGHT(BL$1,2)),$U67&lt;=DATEVALUE("9/30/20"&amp;RIGHT(BM$1,2))),AND($T67&lt;=DATEVALUE("10/1/20"&amp;RIGHT(BL$1,2)),$U67&gt;=DATEVALUE("9/30/20"&amp;RIGHT(BM$1,2)))),
IF(AND($T67&gt;=DATEVALUE("10/1/20"&amp;RIGHT(BL$1,2)),$U67&lt;=DATEVALUE("9/30/20"&amp;RIGHT(BM$1,2))),NETWORKDAYS($T67,$U67,Holidays!$J$3:$J$937),
IF(AND($T67&lt;DATEVALUE("10/1/20"&amp;RIGHT(BL$1,2)),$U67&lt;=DATEVALUE("9/30/20"&amp;RIGHT(BM$1,2))),NETWORKDAYS(DATEVALUE("10/1/20"&amp;RIGHT(BL$1,2)),$U67,Holidays!$J$3:$J$937),
IF($T67&lt;DATEVALUE("10/1/20"&amp;RIGHT(BL$1,2)),NETWORKDAYS(DATEVALUE("10/1/20"&amp;RIGHT(BL$1,2)),DATEVALUE("9/30/20"&amp;RIGHT(BM$1,2)),Holidays!$J$3:$J$937),
IF($T67&gt;=DATEVALUE("10/1/20"&amp;RIGHT(BL$1,2)),NETWORKDAYS($T67,DATEVALUE("9/30/20"&amp;RIGHT(BM$1,2)),Holidays!$J$3:$J$937),"")))),"")/(NETWORKDAYS($T67,$U67,Holidays!$J$3:$J$937)),0))</f>
        <v>0</v>
      </c>
      <c r="BN67" s="87">
        <f>IF($Q67="","",IFERROR(IF(OR(AND($T67&gt;=DATEVALUE("10/1/20"&amp;RIGHT(BM$1,2)),$T67&lt;=DATEVALUE("9/30/20"&amp;RIGHT(BN$1,2))),AND($U67&gt;=DATEVALUE("10/1/20"&amp;RIGHT(BM$1,2)),$U67&lt;=DATEVALUE("9/30/20"&amp;RIGHT(BN$1,2))),AND($T67&lt;=DATEVALUE("10/1/20"&amp;RIGHT(BM$1,2)),$U67&gt;=DATEVALUE("9/30/20"&amp;RIGHT(BN$1,2)))),
IF(AND($T67&gt;=DATEVALUE("10/1/20"&amp;RIGHT(BM$1,2)),$U67&lt;=DATEVALUE("9/30/20"&amp;RIGHT(BN$1,2))),NETWORKDAYS($T67,$U67,Holidays!$J$3:$J$937),
IF(AND($T67&lt;DATEVALUE("10/1/20"&amp;RIGHT(BM$1,2)),$U67&lt;=DATEVALUE("9/30/20"&amp;RIGHT(BN$1,2))),NETWORKDAYS(DATEVALUE("10/1/20"&amp;RIGHT(BM$1,2)),$U67,Holidays!$J$3:$J$937),
IF($T67&lt;DATEVALUE("10/1/20"&amp;RIGHT(BM$1,2)),NETWORKDAYS(DATEVALUE("10/1/20"&amp;RIGHT(BM$1,2)),DATEVALUE("9/30/20"&amp;RIGHT(BN$1,2)),Holidays!$J$3:$J$937),
IF($T67&gt;=DATEVALUE("10/1/20"&amp;RIGHT(BM$1,2)),NETWORKDAYS($T67,DATEVALUE("9/30/20"&amp;RIGHT(BN$1,2)),Holidays!$J$3:$J$937),"")))),"")/(NETWORKDAYS($T67,$U67,Holidays!$J$3:$J$937)),0))</f>
        <v>0</v>
      </c>
      <c r="BO67" s="87">
        <f>IF($Q67="","",IFERROR(IF(OR(AND($T67&gt;=DATEVALUE("10/1/20"&amp;RIGHT(BN$1,2)),$T67&lt;=DATEVALUE("9/30/20"&amp;RIGHT(BO$1,2))),AND($U67&gt;=DATEVALUE("10/1/20"&amp;RIGHT(BN$1,2)),$U67&lt;=DATEVALUE("9/30/20"&amp;RIGHT(BO$1,2))),AND($T67&lt;=DATEVALUE("10/1/20"&amp;RIGHT(BN$1,2)),$U67&gt;=DATEVALUE("9/30/20"&amp;RIGHT(BO$1,2)))),
IF(AND($T67&gt;=DATEVALUE("10/1/20"&amp;RIGHT(BN$1,2)),$U67&lt;=DATEVALUE("9/30/20"&amp;RIGHT(BO$1,2))),NETWORKDAYS($T67,$U67,Holidays!$J$3:$J$937),
IF(AND($T67&lt;DATEVALUE("10/1/20"&amp;RIGHT(BN$1,2)),$U67&lt;=DATEVALUE("9/30/20"&amp;RIGHT(BO$1,2))),NETWORKDAYS(DATEVALUE("10/1/20"&amp;RIGHT(BN$1,2)),$U67,Holidays!$J$3:$J$937),
IF($T67&lt;DATEVALUE("10/1/20"&amp;RIGHT(BN$1,2)),NETWORKDAYS(DATEVALUE("10/1/20"&amp;RIGHT(BN$1,2)),DATEVALUE("9/30/20"&amp;RIGHT(BO$1,2)),Holidays!$J$3:$J$937),
IF($T67&gt;=DATEVALUE("10/1/20"&amp;RIGHT(BN$1,2)),NETWORKDAYS($T67,DATEVALUE("9/30/20"&amp;RIGHT(BO$1,2)),Holidays!$J$3:$J$937),"")))),"")/(NETWORKDAYS($T67,$U67,Holidays!$J$3:$J$937)),0))</f>
        <v>0</v>
      </c>
      <c r="BP67" s="87">
        <f>IF($Q67="","",IFERROR(IF(OR(AND($T67&gt;=DATEVALUE("10/1/20"&amp;RIGHT(BO$1,2)),$T67&lt;=DATEVALUE("9/30/20"&amp;RIGHT(BP$1,2))),AND($U67&gt;=DATEVALUE("10/1/20"&amp;RIGHT(BO$1,2)),$U67&lt;=DATEVALUE("9/30/20"&amp;RIGHT(BP$1,2))),AND($T67&lt;=DATEVALUE("10/1/20"&amp;RIGHT(BO$1,2)),$U67&gt;=DATEVALUE("9/30/20"&amp;RIGHT(BP$1,2)))),
IF(AND($T67&gt;=DATEVALUE("10/1/20"&amp;RIGHT(BO$1,2)),$U67&lt;=DATEVALUE("9/30/20"&amp;RIGHT(BP$1,2))),NETWORKDAYS($T67,$U67,Holidays!$J$3:$J$937),
IF(AND($T67&lt;DATEVALUE("10/1/20"&amp;RIGHT(BO$1,2)),$U67&lt;=DATEVALUE("9/30/20"&amp;RIGHT(BP$1,2))),NETWORKDAYS(DATEVALUE("10/1/20"&amp;RIGHT(BO$1,2)),$U67,Holidays!$J$3:$J$937),
IF($T67&lt;DATEVALUE("10/1/20"&amp;RIGHT(BO$1,2)),NETWORKDAYS(DATEVALUE("10/1/20"&amp;RIGHT(BO$1,2)),DATEVALUE("9/30/20"&amp;RIGHT(BP$1,2)),Holidays!$J$3:$J$937),
IF($T67&gt;=DATEVALUE("10/1/20"&amp;RIGHT(BO$1,2)),NETWORKDAYS($T67,DATEVALUE("9/30/20"&amp;RIGHT(BP$1,2)),Holidays!$J$3:$J$937),"")))),"")/(NETWORKDAYS($T67,$U67,Holidays!$J$3:$J$937)),0))</f>
        <v>0</v>
      </c>
      <c r="BQ67" s="87">
        <f>IF($Q67="","",IFERROR(IF(OR(AND($T67&gt;=DATEVALUE("10/1/20"&amp;RIGHT(BP$1,2)),$T67&lt;=DATEVALUE("9/30/20"&amp;RIGHT(BQ$1,2))),AND($U67&gt;=DATEVALUE("10/1/20"&amp;RIGHT(BP$1,2)),$U67&lt;=DATEVALUE("9/30/20"&amp;RIGHT(BQ$1,2))),AND($T67&lt;=DATEVALUE("10/1/20"&amp;RIGHT(BP$1,2)),$U67&gt;=DATEVALUE("9/30/20"&amp;RIGHT(BQ$1,2)))),
IF(AND($T67&gt;=DATEVALUE("10/1/20"&amp;RIGHT(BP$1,2)),$U67&lt;=DATEVALUE("9/30/20"&amp;RIGHT(BQ$1,2))),NETWORKDAYS($T67,$U67,Holidays!$J$3:$J$937),
IF(AND($T67&lt;DATEVALUE("10/1/20"&amp;RIGHT(BP$1,2)),$U67&lt;=DATEVALUE("9/30/20"&amp;RIGHT(BQ$1,2))),NETWORKDAYS(DATEVALUE("10/1/20"&amp;RIGHT(BP$1,2)),$U67,Holidays!$J$3:$J$937),
IF($T67&lt;DATEVALUE("10/1/20"&amp;RIGHT(BP$1,2)),NETWORKDAYS(DATEVALUE("10/1/20"&amp;RIGHT(BP$1,2)),DATEVALUE("9/30/20"&amp;RIGHT(BQ$1,2)),Holidays!$J$3:$J$937),
IF($T67&gt;=DATEVALUE("10/1/20"&amp;RIGHT(BP$1,2)),NETWORKDAYS($T67,DATEVALUE("9/30/20"&amp;RIGHT(BQ$1,2)),Holidays!$J$3:$J$937),"")))),"")/(NETWORKDAYS($T67,$U67,Holidays!$J$3:$J$937)),0))</f>
        <v>0.83687943262411346</v>
      </c>
      <c r="BR67" s="87">
        <f>IF($Q67="","",IFERROR(IF(OR(AND($T67&gt;=DATEVALUE("10/1/20"&amp;RIGHT(BQ$1,2)),$T67&lt;=DATEVALUE("9/30/20"&amp;RIGHT(BR$1,2))),AND($U67&gt;=DATEVALUE("10/1/20"&amp;RIGHT(BQ$1,2)),$U67&lt;=DATEVALUE("9/30/20"&amp;RIGHT(BR$1,2))),AND($T67&lt;=DATEVALUE("10/1/20"&amp;RIGHT(BQ$1,2)),$U67&gt;=DATEVALUE("9/30/20"&amp;RIGHT(BR$1,2)))),
IF(AND($T67&gt;=DATEVALUE("10/1/20"&amp;RIGHT(BQ$1,2)),$U67&lt;=DATEVALUE("9/30/20"&amp;RIGHT(BR$1,2))),NETWORKDAYS($T67,$U67,Holidays!$J$3:$J$937),
IF(AND($T67&lt;DATEVALUE("10/1/20"&amp;RIGHT(BQ$1,2)),$U67&lt;=DATEVALUE("9/30/20"&amp;RIGHT(BR$1,2))),NETWORKDAYS(DATEVALUE("10/1/20"&amp;RIGHT(BQ$1,2)),$U67,Holidays!$J$3:$J$937),
IF($T67&lt;DATEVALUE("10/1/20"&amp;RIGHT(BQ$1,2)),NETWORKDAYS(DATEVALUE("10/1/20"&amp;RIGHT(BQ$1,2)),DATEVALUE("9/30/20"&amp;RIGHT(BR$1,2)),Holidays!$J$3:$J$937),
IF($T67&gt;=DATEVALUE("10/1/20"&amp;RIGHT(BQ$1,2)),NETWORKDAYS($T67,DATEVALUE("9/30/20"&amp;RIGHT(BR$1,2)),Holidays!$J$3:$J$937),"")))),"")/(NETWORKDAYS($T67,$U67,Holidays!$J$3:$J$937)),0))</f>
        <v>0.16312056737588654</v>
      </c>
      <c r="BS67" s="87">
        <f>IF($Q67="","",IFERROR(IF(OR(AND($T67&gt;=DATEVALUE("10/1/20"&amp;RIGHT(BR$1,2)),$T67&lt;=DATEVALUE("9/30/20"&amp;RIGHT(BS$1,2))),AND($U67&gt;=DATEVALUE("10/1/20"&amp;RIGHT(BR$1,2)),$U67&lt;=DATEVALUE("9/30/20"&amp;RIGHT(BS$1,2))),AND($T67&lt;=DATEVALUE("10/1/20"&amp;RIGHT(BR$1,2)),$U67&gt;=DATEVALUE("9/30/20"&amp;RIGHT(BS$1,2)))),
IF(AND($T67&gt;=DATEVALUE("10/1/20"&amp;RIGHT(BR$1,2)),$U67&lt;=DATEVALUE("9/30/20"&amp;RIGHT(BS$1,2))),NETWORKDAYS($T67,$U67,Holidays!$J$3:$J$937),
IF(AND($T67&lt;DATEVALUE("10/1/20"&amp;RIGHT(BR$1,2)),$U67&lt;=DATEVALUE("9/30/20"&amp;RIGHT(BS$1,2))),NETWORKDAYS(DATEVALUE("10/1/20"&amp;RIGHT(BR$1,2)),$U67,Holidays!$J$3:$J$937),
IF($T67&lt;DATEVALUE("10/1/20"&amp;RIGHT(BR$1,2)),NETWORKDAYS(DATEVALUE("10/1/20"&amp;RIGHT(BR$1,2)),DATEVALUE("9/30/20"&amp;RIGHT(BS$1,2)),Holidays!$J$3:$J$937),
IF($T67&gt;=DATEVALUE("10/1/20"&amp;RIGHT(BR$1,2)),NETWORKDAYS($T67,DATEVALUE("9/30/20"&amp;RIGHT(BS$1,2)),Holidays!$J$3:$J$937),"")))),"")/(NETWORKDAYS($T67,$U67,Holidays!$J$3:$J$937)),0))</f>
        <v>0</v>
      </c>
      <c r="BT67" s="87">
        <f>IF($Q67="","",IFERROR(IF(OR(AND($T67&gt;=DATEVALUE("10/1/20"&amp;RIGHT(BS$1,2)),$T67&lt;=DATEVALUE("9/30/20"&amp;RIGHT(BT$1,2))),AND($U67&gt;=DATEVALUE("10/1/20"&amp;RIGHT(BS$1,2)),$U67&lt;=DATEVALUE("9/30/20"&amp;RIGHT(BT$1,2))),AND($T67&lt;=DATEVALUE("10/1/20"&amp;RIGHT(BS$1,2)),$U67&gt;=DATEVALUE("9/30/20"&amp;RIGHT(BT$1,2)))),
IF(AND($T67&gt;=DATEVALUE("10/1/20"&amp;RIGHT(BS$1,2)),$U67&lt;=DATEVALUE("9/30/20"&amp;RIGHT(BT$1,2))),NETWORKDAYS($T67,$U67,Holidays!$J$3:$J$937),
IF(AND($T67&lt;DATEVALUE("10/1/20"&amp;RIGHT(BS$1,2)),$U67&lt;=DATEVALUE("9/30/20"&amp;RIGHT(BT$1,2))),NETWORKDAYS(DATEVALUE("10/1/20"&amp;RIGHT(BS$1,2)),$U67,Holidays!$J$3:$J$937),
IF($T67&lt;DATEVALUE("10/1/20"&amp;RIGHT(BS$1,2)),NETWORKDAYS(DATEVALUE("10/1/20"&amp;RIGHT(BS$1,2)),DATEVALUE("9/30/20"&amp;RIGHT(BT$1,2)),Holidays!$J$3:$J$937),
IF($T67&gt;=DATEVALUE("10/1/20"&amp;RIGHT(BS$1,2)),NETWORKDAYS($T67,DATEVALUE("9/30/20"&amp;RIGHT(BT$1,2)),Holidays!$J$3:$J$937),"")))),"")/(NETWORKDAYS($T67,$U67,Holidays!$J$3:$J$937)),0))</f>
        <v>0</v>
      </c>
      <c r="BU67" s="87">
        <f>IF($Q67="","",IFERROR(IF(OR(AND($T67&gt;=DATEVALUE("10/1/20"&amp;RIGHT(BT$1,2)),$T67&lt;=DATEVALUE("9/30/20"&amp;RIGHT(BU$1,2))),AND($U67&gt;=DATEVALUE("10/1/20"&amp;RIGHT(BT$1,2)),$U67&lt;=DATEVALUE("9/30/20"&amp;RIGHT(BU$1,2))),AND($T67&lt;=DATEVALUE("10/1/20"&amp;RIGHT(BT$1,2)),$U67&gt;=DATEVALUE("9/30/20"&amp;RIGHT(BU$1,2)))),
IF(AND($T67&gt;=DATEVALUE("10/1/20"&amp;RIGHT(BT$1,2)),$U67&lt;=DATEVALUE("9/30/20"&amp;RIGHT(BU$1,2))),NETWORKDAYS($T67,$U67,Holidays!$J$3:$J$937),
IF(AND($T67&lt;DATEVALUE("10/1/20"&amp;RIGHT(BT$1,2)),$U67&lt;=DATEVALUE("9/30/20"&amp;RIGHT(BU$1,2))),NETWORKDAYS(DATEVALUE("10/1/20"&amp;RIGHT(BT$1,2)),$U67,Holidays!$J$3:$J$937),
IF($T67&lt;DATEVALUE("10/1/20"&amp;RIGHT(BT$1,2)),NETWORKDAYS(DATEVALUE("10/1/20"&amp;RIGHT(BT$1,2)),DATEVALUE("9/30/20"&amp;RIGHT(BU$1,2)),Holidays!$J$3:$J$937),
IF($T67&gt;=DATEVALUE("10/1/20"&amp;RIGHT(BT$1,2)),NETWORKDAYS($T67,DATEVALUE("9/30/20"&amp;RIGHT(BU$1,2)),Holidays!$J$3:$J$937),"")))),"")/(NETWORKDAYS($T67,$U67,Holidays!$J$3:$J$937)),0))</f>
        <v>0</v>
      </c>
      <c r="BV67" s="87">
        <f>IF($Q67="","",IFERROR(IF(OR(AND($T67&gt;=DATEVALUE("10/1/20"&amp;RIGHT(BU$1,2)),$T67&lt;=DATEVALUE("9/30/20"&amp;RIGHT(BV$1,2))),AND($U67&gt;=DATEVALUE("10/1/20"&amp;RIGHT(BU$1,2)),$U67&lt;=DATEVALUE("9/30/20"&amp;RIGHT(BV$1,2))),AND($T67&lt;=DATEVALUE("10/1/20"&amp;RIGHT(BU$1,2)),$U67&gt;=DATEVALUE("9/30/20"&amp;RIGHT(BV$1,2)))),
IF(AND($T67&gt;=DATEVALUE("10/1/20"&amp;RIGHT(BU$1,2)),$U67&lt;=DATEVALUE("9/30/20"&amp;RIGHT(BV$1,2))),NETWORKDAYS($T67,$U67,Holidays!$J$3:$J$937),
IF(AND($T67&lt;DATEVALUE("10/1/20"&amp;RIGHT(BU$1,2)),$U67&lt;=DATEVALUE("9/30/20"&amp;RIGHT(BV$1,2))),NETWORKDAYS(DATEVALUE("10/1/20"&amp;RIGHT(BU$1,2)),$U67,Holidays!$J$3:$J$937),
IF($T67&lt;DATEVALUE("10/1/20"&amp;RIGHT(BU$1,2)),NETWORKDAYS(DATEVALUE("10/1/20"&amp;RIGHT(BU$1,2)),DATEVALUE("9/30/20"&amp;RIGHT(BV$1,2)),Holidays!$J$3:$J$937),
IF($T67&gt;=DATEVALUE("10/1/20"&amp;RIGHT(BU$1,2)),NETWORKDAYS($T67,DATEVALUE("9/30/20"&amp;RIGHT(BV$1,2)),Holidays!$J$3:$J$937),"")))),"")/(NETWORKDAYS($T67,$U67,Holidays!$J$3:$J$937)),0))</f>
        <v>0</v>
      </c>
      <c r="BW67" s="87">
        <f>IF($Q67="","",IFERROR(IF(OR(AND($T67&gt;=DATEVALUE("10/1/20"&amp;RIGHT(BV$1,2)),$T67&lt;=DATEVALUE("9/30/20"&amp;RIGHT(BW$1,2))),AND($U67&gt;=DATEVALUE("10/1/20"&amp;RIGHT(BV$1,2)),$U67&lt;=DATEVALUE("9/30/20"&amp;RIGHT(BW$1,2))),AND($T67&lt;=DATEVALUE("10/1/20"&amp;RIGHT(BV$1,2)),$U67&gt;=DATEVALUE("9/30/20"&amp;RIGHT(BW$1,2)))),
IF(AND($T67&gt;=DATEVALUE("10/1/20"&amp;RIGHT(BV$1,2)),$U67&lt;=DATEVALUE("9/30/20"&amp;RIGHT(BW$1,2))),NETWORKDAYS($T67,$U67,Holidays!$J$3:$J$937),
IF(AND($T67&lt;DATEVALUE("10/1/20"&amp;RIGHT(BV$1,2)),$U67&lt;=DATEVALUE("9/30/20"&amp;RIGHT(BW$1,2))),NETWORKDAYS(DATEVALUE("10/1/20"&amp;RIGHT(BV$1,2)),$U67,Holidays!$J$3:$J$937),
IF($T67&lt;DATEVALUE("10/1/20"&amp;RIGHT(BV$1,2)),NETWORKDAYS(DATEVALUE("10/1/20"&amp;RIGHT(BV$1,2)),DATEVALUE("9/30/20"&amp;RIGHT(BW$1,2)),Holidays!$J$3:$J$937),
IF($T67&gt;=DATEVALUE("10/1/20"&amp;RIGHT(BV$1,2)),NETWORKDAYS($T67,DATEVALUE("9/30/20"&amp;RIGHT(BW$1,2)),Holidays!$J$3:$J$937),"")))),"")/(NETWORKDAYS($T67,$U67,Holidays!$J$3:$J$937)),0))</f>
        <v>0</v>
      </c>
      <c r="BX67" s="87">
        <f>IF($Q67="","",IFERROR(IF(OR(AND($T67&gt;=DATEVALUE("10/1/20"&amp;RIGHT(BW$1,2)),$T67&lt;=DATEVALUE("9/30/20"&amp;RIGHT(BX$1,2))),AND($U67&gt;=DATEVALUE("10/1/20"&amp;RIGHT(BW$1,2)),$U67&lt;=DATEVALUE("9/30/20"&amp;RIGHT(BX$1,2))),AND($T67&lt;=DATEVALUE("10/1/20"&amp;RIGHT(BW$1,2)),$U67&gt;=DATEVALUE("9/30/20"&amp;RIGHT(BX$1,2)))),
IF(AND($T67&gt;=DATEVALUE("10/1/20"&amp;RIGHT(BW$1,2)),$U67&lt;=DATEVALUE("9/30/20"&amp;RIGHT(BX$1,2))),NETWORKDAYS($T67,$U67,Holidays!$J$3:$J$937),
IF(AND($T67&lt;DATEVALUE("10/1/20"&amp;RIGHT(BW$1,2)),$U67&lt;=DATEVALUE("9/30/20"&amp;RIGHT(BX$1,2))),NETWORKDAYS(DATEVALUE("10/1/20"&amp;RIGHT(BW$1,2)),$U67,Holidays!$J$3:$J$937),
IF($T67&lt;DATEVALUE("10/1/20"&amp;RIGHT(BW$1,2)),NETWORKDAYS(DATEVALUE("10/1/20"&amp;RIGHT(BW$1,2)),DATEVALUE("9/30/20"&amp;RIGHT(BX$1,2)),Holidays!$J$3:$J$937),
IF($T67&gt;=DATEVALUE("10/1/20"&amp;RIGHT(BW$1,2)),NETWORKDAYS($T67,DATEVALUE("9/30/20"&amp;RIGHT(BX$1,2)),Holidays!$J$3:$J$937),"")))),"")/(NETWORKDAYS($T67,$U67,Holidays!$J$3:$J$937)),0))</f>
        <v>0</v>
      </c>
      <c r="BY67" s="87">
        <f>IF($Q67="","",IFERROR(IF(OR(AND($T67&gt;=DATEVALUE("10/1/20"&amp;RIGHT(BX$1,2)),$T67&lt;=DATEVALUE("9/30/20"&amp;RIGHT(BY$1,2))),AND($U67&gt;=DATEVALUE("10/1/20"&amp;RIGHT(BX$1,2)),$U67&lt;=DATEVALUE("9/30/20"&amp;RIGHT(BY$1,2))),AND($T67&lt;=DATEVALUE("10/1/20"&amp;RIGHT(BX$1,2)),$U67&gt;=DATEVALUE("9/30/20"&amp;RIGHT(BY$1,2)))),
IF(AND($T67&gt;=DATEVALUE("10/1/20"&amp;RIGHT(BX$1,2)),$U67&lt;=DATEVALUE("9/30/20"&amp;RIGHT(BY$1,2))),NETWORKDAYS($T67,$U67,Holidays!$J$3:$J$937),
IF(AND($T67&lt;DATEVALUE("10/1/20"&amp;RIGHT(BX$1,2)),$U67&lt;=DATEVALUE("9/30/20"&amp;RIGHT(BY$1,2))),NETWORKDAYS(DATEVALUE("10/1/20"&amp;RIGHT(BX$1,2)),$U67,Holidays!$J$3:$J$937),
IF($T67&lt;DATEVALUE("10/1/20"&amp;RIGHT(BX$1,2)),NETWORKDAYS(DATEVALUE("10/1/20"&amp;RIGHT(BX$1,2)),DATEVALUE("9/30/20"&amp;RIGHT(BY$1,2)),Holidays!$J$3:$J$937),
IF($T67&gt;=DATEVALUE("10/1/20"&amp;RIGHT(BX$1,2)),NETWORKDAYS($T67,DATEVALUE("9/30/20"&amp;RIGHT(BY$1,2)),Holidays!$J$3:$J$937),"")))),"")/(NETWORKDAYS($T67,$U67,Holidays!$J$3:$J$937)),0))</f>
        <v>0</v>
      </c>
      <c r="BZ67" s="87">
        <f>IF($Q67="","",IFERROR(IF(OR(AND($T67&gt;=DATEVALUE("10/1/20"&amp;RIGHT(BY$1,2)),$T67&lt;=DATEVALUE("9/30/20"&amp;RIGHT(BZ$1,2))),AND($U67&gt;=DATEVALUE("10/1/20"&amp;RIGHT(BY$1,2)),$U67&lt;=DATEVALUE("9/30/20"&amp;RIGHT(BZ$1,2))),AND($T67&lt;=DATEVALUE("10/1/20"&amp;RIGHT(BY$1,2)),$U67&gt;=DATEVALUE("9/30/20"&amp;RIGHT(BZ$1,2)))),
IF(AND($T67&gt;=DATEVALUE("10/1/20"&amp;RIGHT(BY$1,2)),$U67&lt;=DATEVALUE("9/30/20"&amp;RIGHT(BZ$1,2))),NETWORKDAYS($T67,$U67,Holidays!$J$3:$J$937),
IF(AND($T67&lt;DATEVALUE("10/1/20"&amp;RIGHT(BY$1,2)),$U67&lt;=DATEVALUE("9/30/20"&amp;RIGHT(BZ$1,2))),NETWORKDAYS(DATEVALUE("10/1/20"&amp;RIGHT(BY$1,2)),$U67,Holidays!$J$3:$J$937),
IF($T67&lt;DATEVALUE("10/1/20"&amp;RIGHT(BY$1,2)),NETWORKDAYS(DATEVALUE("10/1/20"&amp;RIGHT(BY$1,2)),DATEVALUE("9/30/20"&amp;RIGHT(BZ$1,2)),Holidays!$J$3:$J$937),
IF($T67&gt;=DATEVALUE("10/1/20"&amp;RIGHT(BY$1,2)),NETWORKDAYS($T67,DATEVALUE("9/30/20"&amp;RIGHT(BZ$1,2)),Holidays!$J$3:$J$937),"")))),"")/(NETWORKDAYS($T67,$U67,Holidays!$J$3:$J$937)),0))</f>
        <v>0</v>
      </c>
      <c r="CA67" s="87">
        <f>IF($Q67="","",IFERROR(IF(OR(AND($T67&gt;=DATEVALUE("10/1/20"&amp;RIGHT(BZ$1,2)),$T67&lt;=DATEVALUE("9/30/20"&amp;RIGHT(CA$1,2))),AND($U67&gt;=DATEVALUE("10/1/20"&amp;RIGHT(BZ$1,2)),$U67&lt;=DATEVALUE("9/30/20"&amp;RIGHT(CA$1,2))),AND($T67&lt;=DATEVALUE("10/1/20"&amp;RIGHT(BZ$1,2)),$U67&gt;=DATEVALUE("9/30/20"&amp;RIGHT(CA$1,2)))),
IF(AND($T67&gt;=DATEVALUE("10/1/20"&amp;RIGHT(BZ$1,2)),$U67&lt;=DATEVALUE("9/30/20"&amp;RIGHT(CA$1,2))),NETWORKDAYS($T67,$U67,Holidays!$J$3:$J$937),
IF(AND($T67&lt;DATEVALUE("10/1/20"&amp;RIGHT(BZ$1,2)),$U67&lt;=DATEVALUE("9/30/20"&amp;RIGHT(CA$1,2))),NETWORKDAYS(DATEVALUE("10/1/20"&amp;RIGHT(BZ$1,2)),$U67,Holidays!$J$3:$J$937),
IF($T67&lt;DATEVALUE("10/1/20"&amp;RIGHT(BZ$1,2)),NETWORKDAYS(DATEVALUE("10/1/20"&amp;RIGHT(BZ$1,2)),DATEVALUE("9/30/20"&amp;RIGHT(CA$1,2)),Holidays!$J$3:$J$937),
IF($T67&gt;=DATEVALUE("10/1/20"&amp;RIGHT(BZ$1,2)),NETWORKDAYS($T67,DATEVALUE("9/30/20"&amp;RIGHT(CA$1,2)),Holidays!$J$3:$J$937),"")))),"")/(NETWORKDAYS($T67,$U67,Holidays!$J$3:$J$937)),0))</f>
        <v>0</v>
      </c>
      <c r="CB67" s="87">
        <f>IF($Q67="","",IFERROR(IF(OR(AND($T67&gt;=DATEVALUE("10/1/20"&amp;RIGHT(CA$1,2)),$T67&lt;=DATEVALUE("9/30/20"&amp;RIGHT(CB$1,2))),AND($U67&gt;=DATEVALUE("10/1/20"&amp;RIGHT(CA$1,2)),$U67&lt;=DATEVALUE("9/30/20"&amp;RIGHT(CB$1,2))),AND($T67&lt;=DATEVALUE("10/1/20"&amp;RIGHT(CA$1,2)),$U67&gt;=DATEVALUE("9/30/20"&amp;RIGHT(CB$1,2)))),
IF(AND($T67&gt;=DATEVALUE("10/1/20"&amp;RIGHT(CA$1,2)),$U67&lt;=DATEVALUE("9/30/20"&amp;RIGHT(CB$1,2))),NETWORKDAYS($T67,$U67,Holidays!$J$3:$J$937),
IF(AND($T67&lt;DATEVALUE("10/1/20"&amp;RIGHT(CA$1,2)),$U67&lt;=DATEVALUE("9/30/20"&amp;RIGHT(CB$1,2))),NETWORKDAYS(DATEVALUE("10/1/20"&amp;RIGHT(CA$1,2)),$U67,Holidays!$J$3:$J$937),
IF($T67&lt;DATEVALUE("10/1/20"&amp;RIGHT(CA$1,2)),NETWORKDAYS(DATEVALUE("10/1/20"&amp;RIGHT(CA$1,2)),DATEVALUE("9/30/20"&amp;RIGHT(CB$1,2)),Holidays!$J$3:$J$937),
IF($T67&gt;=DATEVALUE("10/1/20"&amp;RIGHT(CA$1,2)),NETWORKDAYS($T67,DATEVALUE("9/30/20"&amp;RIGHT(CB$1,2)),Holidays!$J$3:$J$937),"")))),"")/(NETWORKDAYS($T67,$U67,Holidays!$J$3:$J$937)),0))</f>
        <v>0</v>
      </c>
    </row>
    <row r="68" spans="1:80">
      <c r="A68" s="78" t="s">
        <v>262</v>
      </c>
      <c r="B68" s="79" t="s">
        <v>117</v>
      </c>
      <c r="C68" s="126" t="s">
        <v>207</v>
      </c>
      <c r="F68" s="115"/>
      <c r="H68" s="108"/>
      <c r="I68" s="87"/>
      <c r="J68" s="87"/>
      <c r="K68" s="108"/>
      <c r="L68" s="82"/>
      <c r="M68" s="110"/>
      <c r="N68" s="110"/>
      <c r="O68" s="110"/>
      <c r="P68" s="110"/>
      <c r="Q68" s="108"/>
      <c r="R68" s="130"/>
      <c r="S68" s="107"/>
      <c r="T68" s="83"/>
      <c r="U68" s="83"/>
      <c r="V68" s="83"/>
      <c r="W68" s="83"/>
      <c r="X68" s="84"/>
      <c r="Y68" s="84"/>
    </row>
    <row r="69" spans="1:80">
      <c r="A69" s="78" t="s">
        <v>262</v>
      </c>
      <c r="B69" s="79" t="s">
        <v>117</v>
      </c>
      <c r="C69" s="87" t="s">
        <v>208</v>
      </c>
      <c r="D69" s="87" t="s">
        <v>176</v>
      </c>
      <c r="E69" s="87">
        <v>6912</v>
      </c>
      <c r="F69" s="129">
        <v>64</v>
      </c>
      <c r="G69" s="87" t="s">
        <v>122</v>
      </c>
      <c r="H69" s="108"/>
      <c r="I69" s="87" t="s">
        <v>140</v>
      </c>
      <c r="J69" s="87" t="s">
        <v>195</v>
      </c>
      <c r="K69" s="108">
        <v>100</v>
      </c>
      <c r="L69" s="82">
        <f t="shared" si="4"/>
        <v>0</v>
      </c>
      <c r="M69" s="110">
        <f t="shared" si="5"/>
        <v>442368</v>
      </c>
      <c r="N69" s="110">
        <f t="shared" ref="N69:N74" si="27">VLOOKUP(I69,$AB$6:$AD$20,3,FALSE)*H69</f>
        <v>0</v>
      </c>
      <c r="O69" s="110">
        <f t="shared" si="6"/>
        <v>442368</v>
      </c>
      <c r="P69" s="110">
        <f t="shared" si="0"/>
        <v>0</v>
      </c>
      <c r="Q69" s="108">
        <v>240</v>
      </c>
      <c r="R69" s="130">
        <f t="shared" si="7"/>
        <v>4.2465753424657535</v>
      </c>
      <c r="S69" s="107">
        <v>45397</v>
      </c>
      <c r="T69" s="83">
        <f>IF(NOT(Q69=""),IF(NOT($S69=""),$S69,#REF!),"")</f>
        <v>45397</v>
      </c>
      <c r="U69" s="83">
        <f t="shared" si="8"/>
        <v>45637</v>
      </c>
      <c r="V69" s="83">
        <f t="shared" si="11"/>
        <v>45733</v>
      </c>
      <c r="W69" s="83">
        <f t="shared" ref="W69:W74" si="28">WORKDAY.INTL(S69, Q69, "0000011", $AH$6:$AH$90)</f>
        <v>45747</v>
      </c>
      <c r="X69" s="84">
        <f t="shared" si="9"/>
        <v>442368</v>
      </c>
      <c r="Y69" s="84">
        <f t="shared" si="24"/>
        <v>508117.2164383562</v>
      </c>
      <c r="AF69" s="87" t="s">
        <v>171</v>
      </c>
      <c r="AG69" s="87" t="s">
        <v>172</v>
      </c>
      <c r="AH69" s="103">
        <v>46016</v>
      </c>
      <c r="AL69" s="87">
        <f t="shared" ca="1" si="1"/>
        <v>0</v>
      </c>
      <c r="AN69" s="87">
        <f t="shared" ref="AN69:AW79" ca="1" si="29">IF($Q69="","",IFERROR(OFFSET(INDIRECT("'"&amp;KEY_RESOURCE_STRUCTURE_TAB&amp;"'!"&amp;KEY_RATE_SET_INDEX&amp;""),$AL69-1,COLUMN()-34),0))</f>
        <v>0</v>
      </c>
      <c r="AO69" s="87">
        <f t="shared" ca="1" si="29"/>
        <v>0</v>
      </c>
      <c r="AP69" s="87">
        <f t="shared" ca="1" si="29"/>
        <v>0</v>
      </c>
      <c r="AQ69" s="87">
        <f t="shared" ca="1" si="29"/>
        <v>0</v>
      </c>
      <c r="AR69" s="87">
        <f t="shared" ca="1" si="29"/>
        <v>0</v>
      </c>
      <c r="AS69" s="87">
        <f t="shared" ca="1" si="29"/>
        <v>0</v>
      </c>
      <c r="AT69" s="87">
        <f t="shared" ca="1" si="29"/>
        <v>0</v>
      </c>
      <c r="AU69" s="87">
        <f t="shared" ca="1" si="29"/>
        <v>0</v>
      </c>
      <c r="AV69" s="87">
        <f t="shared" ca="1" si="29"/>
        <v>0</v>
      </c>
      <c r="AW69" s="87">
        <f t="shared" ca="1" si="29"/>
        <v>0</v>
      </c>
      <c r="AX69" s="87">
        <f t="shared" ref="AX69:BG79" ca="1" si="30">IF($Q69="","",IFERROR(OFFSET(INDIRECT("'"&amp;KEY_RESOURCE_STRUCTURE_TAB&amp;"'!"&amp;KEY_RATE_SET_INDEX&amp;""),$AL69-1,COLUMN()-34),0))</f>
        <v>0</v>
      </c>
      <c r="AY69" s="87">
        <f t="shared" ca="1" si="30"/>
        <v>0</v>
      </c>
      <c r="AZ69" s="87">
        <f t="shared" ca="1" si="30"/>
        <v>0</v>
      </c>
      <c r="BA69" s="87">
        <f t="shared" ca="1" si="30"/>
        <v>0</v>
      </c>
      <c r="BB69" s="87">
        <f t="shared" ca="1" si="30"/>
        <v>0</v>
      </c>
      <c r="BC69" s="87">
        <f t="shared" ca="1" si="30"/>
        <v>0</v>
      </c>
      <c r="BD69" s="87">
        <f t="shared" ca="1" si="30"/>
        <v>0</v>
      </c>
      <c r="BE69" s="87">
        <f t="shared" ca="1" si="30"/>
        <v>0</v>
      </c>
      <c r="BF69" s="87">
        <f t="shared" ca="1" si="30"/>
        <v>0</v>
      </c>
      <c r="BG69" s="87">
        <f t="shared" ca="1" si="30"/>
        <v>0</v>
      </c>
      <c r="BI69" s="87">
        <f>IF($Q69="","",IFERROR(IF(OR(AND($T69&gt;=DATEVALUE("10/1/20"&amp;RIGHT(BH$1,2)),$T69&lt;=DATEVALUE("9/30/20"&amp;RIGHT(BI$1,2))),AND($U69&gt;=DATEVALUE("10/1/20"&amp;RIGHT(BH$1,2)),$U69&lt;=DATEVALUE("9/30/20"&amp;RIGHT(BI$1,2))),AND($T69&lt;=DATEVALUE("10/1/20"&amp;RIGHT(BH$1,2)),$U69&gt;=DATEVALUE("9/30/20"&amp;RIGHT(BI$1,2)))),
IF(AND($T69&gt;=DATEVALUE("10/1/20"&amp;RIGHT(BH$1,2)),$U69&lt;=DATEVALUE("9/30/20"&amp;RIGHT(BI$1,2))),NETWORKDAYS($T69,$U69,Holidays!$J$3:$J$937),
IF(AND($T69&lt;DATEVALUE("10/1/20"&amp;RIGHT(BH$1,2)),$U69&lt;=DATEVALUE("9/30/20"&amp;RIGHT(BI$1,2))),NETWORKDAYS(DATEVALUE("10/1/20"&amp;RIGHT(BH$1,2)),$U69,Holidays!$J$3:$J$937),
IF($T69&lt;DATEVALUE("10/1/20"&amp;RIGHT(BH$1,2)),NETWORKDAYS(DATEVALUE("10/1/20"&amp;RIGHT(BH$1,2)),DATEVALUE("9/30/20"&amp;RIGHT(BI$1,2)),Holidays!$J$3:$J$937),
IF($T69&gt;=DATEVALUE("10/1/20"&amp;RIGHT(BH$1,2)),NETWORKDAYS($T69,DATEVALUE("9/30/20"&amp;RIGHT(BI$1,2)),Holidays!$J$3:$J$937),"")))),"")/(NETWORKDAYS($T69,$U69,Holidays!$J$3:$J$937)),0))</f>
        <v>0</v>
      </c>
      <c r="BJ69" s="87">
        <f>IF($Q69="","",IFERROR(IF(OR(AND($T69&gt;=DATEVALUE("10/1/20"&amp;RIGHT(BI$1,2)),$T69&lt;=DATEVALUE("9/30/20"&amp;RIGHT(BJ$1,2))),AND($U69&gt;=DATEVALUE("10/1/20"&amp;RIGHT(BI$1,2)),$U69&lt;=DATEVALUE("9/30/20"&amp;RIGHT(BJ$1,2))),AND($T69&lt;=DATEVALUE("10/1/20"&amp;RIGHT(BI$1,2)),$U69&gt;=DATEVALUE("9/30/20"&amp;RIGHT(BJ$1,2)))),
IF(AND($T69&gt;=DATEVALUE("10/1/20"&amp;RIGHT(BI$1,2)),$U69&lt;=DATEVALUE("9/30/20"&amp;RIGHT(BJ$1,2))),NETWORKDAYS($T69,$U69,Holidays!$J$3:$J$937),
IF(AND($T69&lt;DATEVALUE("10/1/20"&amp;RIGHT(BI$1,2)),$U69&lt;=DATEVALUE("9/30/20"&amp;RIGHT(BJ$1,2))),NETWORKDAYS(DATEVALUE("10/1/20"&amp;RIGHT(BI$1,2)),$U69,Holidays!$J$3:$J$937),
IF($T69&lt;DATEVALUE("10/1/20"&amp;RIGHT(BI$1,2)),NETWORKDAYS(DATEVALUE("10/1/20"&amp;RIGHT(BI$1,2)),DATEVALUE("9/30/20"&amp;RIGHT(BJ$1,2)),Holidays!$J$3:$J$937),
IF($T69&gt;=DATEVALUE("10/1/20"&amp;RIGHT(BI$1,2)),NETWORKDAYS($T69,DATEVALUE("9/30/20"&amp;RIGHT(BJ$1,2)),Holidays!$J$3:$J$937),"")))),"")/(NETWORKDAYS($T69,$U69,Holidays!$J$3:$J$937)),0))</f>
        <v>0</v>
      </c>
      <c r="BK69" s="87">
        <f>IF($Q69="","",IFERROR(IF(OR(AND($T69&gt;=DATEVALUE("10/1/20"&amp;RIGHT(BJ$1,2)),$T69&lt;=DATEVALUE("9/30/20"&amp;RIGHT(BK$1,2))),AND($U69&gt;=DATEVALUE("10/1/20"&amp;RIGHT(BJ$1,2)),$U69&lt;=DATEVALUE("9/30/20"&amp;RIGHT(BK$1,2))),AND($T69&lt;=DATEVALUE("10/1/20"&amp;RIGHT(BJ$1,2)),$U69&gt;=DATEVALUE("9/30/20"&amp;RIGHT(BK$1,2)))),
IF(AND($T69&gt;=DATEVALUE("10/1/20"&amp;RIGHT(BJ$1,2)),$U69&lt;=DATEVALUE("9/30/20"&amp;RIGHT(BK$1,2))),NETWORKDAYS($T69,$U69,Holidays!$J$3:$J$937),
IF(AND($T69&lt;DATEVALUE("10/1/20"&amp;RIGHT(BJ$1,2)),$U69&lt;=DATEVALUE("9/30/20"&amp;RIGHT(BK$1,2))),NETWORKDAYS(DATEVALUE("10/1/20"&amp;RIGHT(BJ$1,2)),$U69,Holidays!$J$3:$J$937),
IF($T69&lt;DATEVALUE("10/1/20"&amp;RIGHT(BJ$1,2)),NETWORKDAYS(DATEVALUE("10/1/20"&amp;RIGHT(BJ$1,2)),DATEVALUE("9/30/20"&amp;RIGHT(BK$1,2)),Holidays!$J$3:$J$937),
IF($T69&gt;=DATEVALUE("10/1/20"&amp;RIGHT(BJ$1,2)),NETWORKDAYS($T69,DATEVALUE("9/30/20"&amp;RIGHT(BK$1,2)),Holidays!$J$3:$J$937),"")))),"")/(NETWORKDAYS($T69,$U69,Holidays!$J$3:$J$937)),0))</f>
        <v>0</v>
      </c>
      <c r="BL69" s="87">
        <f>IF($Q69="","",IFERROR(IF(OR(AND($T69&gt;=DATEVALUE("10/1/20"&amp;RIGHT(BK$1,2)),$T69&lt;=DATEVALUE("9/30/20"&amp;RIGHT(BL$1,2))),AND($U69&gt;=DATEVALUE("10/1/20"&amp;RIGHT(BK$1,2)),$U69&lt;=DATEVALUE("9/30/20"&amp;RIGHT(BL$1,2))),AND($T69&lt;=DATEVALUE("10/1/20"&amp;RIGHT(BK$1,2)),$U69&gt;=DATEVALUE("9/30/20"&amp;RIGHT(BL$1,2)))),
IF(AND($T69&gt;=DATEVALUE("10/1/20"&amp;RIGHT(BK$1,2)),$U69&lt;=DATEVALUE("9/30/20"&amp;RIGHT(BL$1,2))),NETWORKDAYS($T69,$U69,Holidays!$J$3:$J$937),
IF(AND($T69&lt;DATEVALUE("10/1/20"&amp;RIGHT(BK$1,2)),$U69&lt;=DATEVALUE("9/30/20"&amp;RIGHT(BL$1,2))),NETWORKDAYS(DATEVALUE("10/1/20"&amp;RIGHT(BK$1,2)),$U69,Holidays!$J$3:$J$937),
IF($T69&lt;DATEVALUE("10/1/20"&amp;RIGHT(BK$1,2)),NETWORKDAYS(DATEVALUE("10/1/20"&amp;RIGHT(BK$1,2)),DATEVALUE("9/30/20"&amp;RIGHT(BL$1,2)),Holidays!$J$3:$J$937),
IF($T69&gt;=DATEVALUE("10/1/20"&amp;RIGHT(BK$1,2)),NETWORKDAYS($T69,DATEVALUE("9/30/20"&amp;RIGHT(BL$1,2)),Holidays!$J$3:$J$937),"")))),"")/(NETWORKDAYS($T69,$U69,Holidays!$J$3:$J$937)),0))</f>
        <v>0</v>
      </c>
      <c r="BM69" s="87">
        <f>IF($Q69="","",IFERROR(IF(OR(AND($T69&gt;=DATEVALUE("10/1/20"&amp;RIGHT(BL$1,2)),$T69&lt;=DATEVALUE("9/30/20"&amp;RIGHT(BM$1,2))),AND($U69&gt;=DATEVALUE("10/1/20"&amp;RIGHT(BL$1,2)),$U69&lt;=DATEVALUE("9/30/20"&amp;RIGHT(BM$1,2))),AND($T69&lt;=DATEVALUE("10/1/20"&amp;RIGHT(BL$1,2)),$U69&gt;=DATEVALUE("9/30/20"&amp;RIGHT(BM$1,2)))),
IF(AND($T69&gt;=DATEVALUE("10/1/20"&amp;RIGHT(BL$1,2)),$U69&lt;=DATEVALUE("9/30/20"&amp;RIGHT(BM$1,2))),NETWORKDAYS($T69,$U69,Holidays!$J$3:$J$937),
IF(AND($T69&lt;DATEVALUE("10/1/20"&amp;RIGHT(BL$1,2)),$U69&lt;=DATEVALUE("9/30/20"&amp;RIGHT(BM$1,2))),NETWORKDAYS(DATEVALUE("10/1/20"&amp;RIGHT(BL$1,2)),$U69,Holidays!$J$3:$J$937),
IF($T69&lt;DATEVALUE("10/1/20"&amp;RIGHT(BL$1,2)),NETWORKDAYS(DATEVALUE("10/1/20"&amp;RIGHT(BL$1,2)),DATEVALUE("9/30/20"&amp;RIGHT(BM$1,2)),Holidays!$J$3:$J$937),
IF($T69&gt;=DATEVALUE("10/1/20"&amp;RIGHT(BL$1,2)),NETWORKDAYS($T69,DATEVALUE("9/30/20"&amp;RIGHT(BM$1,2)),Holidays!$J$3:$J$937),"")))),"")/(NETWORKDAYS($T69,$U69,Holidays!$J$3:$J$937)),0))</f>
        <v>0</v>
      </c>
      <c r="BN69" s="87">
        <f>IF($Q69="","",IFERROR(IF(OR(AND($T69&gt;=DATEVALUE("10/1/20"&amp;RIGHT(BM$1,2)),$T69&lt;=DATEVALUE("9/30/20"&amp;RIGHT(BN$1,2))),AND($U69&gt;=DATEVALUE("10/1/20"&amp;RIGHT(BM$1,2)),$U69&lt;=DATEVALUE("9/30/20"&amp;RIGHT(BN$1,2))),AND($T69&lt;=DATEVALUE("10/1/20"&amp;RIGHT(BM$1,2)),$U69&gt;=DATEVALUE("9/30/20"&amp;RIGHT(BN$1,2)))),
IF(AND($T69&gt;=DATEVALUE("10/1/20"&amp;RIGHT(BM$1,2)),$U69&lt;=DATEVALUE("9/30/20"&amp;RIGHT(BN$1,2))),NETWORKDAYS($T69,$U69,Holidays!$J$3:$J$937),
IF(AND($T69&lt;DATEVALUE("10/1/20"&amp;RIGHT(BM$1,2)),$U69&lt;=DATEVALUE("9/30/20"&amp;RIGHT(BN$1,2))),NETWORKDAYS(DATEVALUE("10/1/20"&amp;RIGHT(BM$1,2)),$U69,Holidays!$J$3:$J$937),
IF($T69&lt;DATEVALUE("10/1/20"&amp;RIGHT(BM$1,2)),NETWORKDAYS(DATEVALUE("10/1/20"&amp;RIGHT(BM$1,2)),DATEVALUE("9/30/20"&amp;RIGHT(BN$1,2)),Holidays!$J$3:$J$937),
IF($T69&gt;=DATEVALUE("10/1/20"&amp;RIGHT(BM$1,2)),NETWORKDAYS($T69,DATEVALUE("9/30/20"&amp;RIGHT(BN$1,2)),Holidays!$J$3:$J$937),"")))),"")/(NETWORKDAYS($T69,$U69,Holidays!$J$3:$J$937)),0))</f>
        <v>0</v>
      </c>
      <c r="BO69" s="87">
        <f>IF($Q69="","",IFERROR(IF(OR(AND($T69&gt;=DATEVALUE("10/1/20"&amp;RIGHT(BN$1,2)),$T69&lt;=DATEVALUE("9/30/20"&amp;RIGHT(BO$1,2))),AND($U69&gt;=DATEVALUE("10/1/20"&amp;RIGHT(BN$1,2)),$U69&lt;=DATEVALUE("9/30/20"&amp;RIGHT(BO$1,2))),AND($T69&lt;=DATEVALUE("10/1/20"&amp;RIGHT(BN$1,2)),$U69&gt;=DATEVALUE("9/30/20"&amp;RIGHT(BO$1,2)))),
IF(AND($T69&gt;=DATEVALUE("10/1/20"&amp;RIGHT(BN$1,2)),$U69&lt;=DATEVALUE("9/30/20"&amp;RIGHT(BO$1,2))),NETWORKDAYS($T69,$U69,Holidays!$J$3:$J$937),
IF(AND($T69&lt;DATEVALUE("10/1/20"&amp;RIGHT(BN$1,2)),$U69&lt;=DATEVALUE("9/30/20"&amp;RIGHT(BO$1,2))),NETWORKDAYS(DATEVALUE("10/1/20"&amp;RIGHT(BN$1,2)),$U69,Holidays!$J$3:$J$937),
IF($T69&lt;DATEVALUE("10/1/20"&amp;RIGHT(BN$1,2)),NETWORKDAYS(DATEVALUE("10/1/20"&amp;RIGHT(BN$1,2)),DATEVALUE("9/30/20"&amp;RIGHT(BO$1,2)),Holidays!$J$3:$J$937),
IF($T69&gt;=DATEVALUE("10/1/20"&amp;RIGHT(BN$1,2)),NETWORKDAYS($T69,DATEVALUE("9/30/20"&amp;RIGHT(BO$1,2)),Holidays!$J$3:$J$937),"")))),"")/(NETWORKDAYS($T69,$U69,Holidays!$J$3:$J$937)),0))</f>
        <v>0</v>
      </c>
      <c r="BP69" s="87">
        <f>IF($Q69="","",IFERROR(IF(OR(AND($T69&gt;=DATEVALUE("10/1/20"&amp;RIGHT(BO$1,2)),$T69&lt;=DATEVALUE("9/30/20"&amp;RIGHT(BP$1,2))),AND($U69&gt;=DATEVALUE("10/1/20"&amp;RIGHT(BO$1,2)),$U69&lt;=DATEVALUE("9/30/20"&amp;RIGHT(BP$1,2))),AND($T69&lt;=DATEVALUE("10/1/20"&amp;RIGHT(BO$1,2)),$U69&gt;=DATEVALUE("9/30/20"&amp;RIGHT(BP$1,2)))),
IF(AND($T69&gt;=DATEVALUE("10/1/20"&amp;RIGHT(BO$1,2)),$U69&lt;=DATEVALUE("9/30/20"&amp;RIGHT(BP$1,2))),NETWORKDAYS($T69,$U69,Holidays!$J$3:$J$937),
IF(AND($T69&lt;DATEVALUE("10/1/20"&amp;RIGHT(BO$1,2)),$U69&lt;=DATEVALUE("9/30/20"&amp;RIGHT(BP$1,2))),NETWORKDAYS(DATEVALUE("10/1/20"&amp;RIGHT(BO$1,2)),$U69,Holidays!$J$3:$J$937),
IF($T69&lt;DATEVALUE("10/1/20"&amp;RIGHT(BO$1,2)),NETWORKDAYS(DATEVALUE("10/1/20"&amp;RIGHT(BO$1,2)),DATEVALUE("9/30/20"&amp;RIGHT(BP$1,2)),Holidays!$J$3:$J$937),
IF($T69&gt;=DATEVALUE("10/1/20"&amp;RIGHT(BO$1,2)),NETWORKDAYS($T69,DATEVALUE("9/30/20"&amp;RIGHT(BP$1,2)),Holidays!$J$3:$J$937),"")))),"")/(NETWORKDAYS($T69,$U69,Holidays!$J$3:$J$937)),0))</f>
        <v>0</v>
      </c>
      <c r="BQ69" s="87">
        <f>IF($Q69="","",IFERROR(IF(OR(AND($T69&gt;=DATEVALUE("10/1/20"&amp;RIGHT(BP$1,2)),$T69&lt;=DATEVALUE("9/30/20"&amp;RIGHT(BQ$1,2))),AND($U69&gt;=DATEVALUE("10/1/20"&amp;RIGHT(BP$1,2)),$U69&lt;=DATEVALUE("9/30/20"&amp;RIGHT(BQ$1,2))),AND($T69&lt;=DATEVALUE("10/1/20"&amp;RIGHT(BP$1,2)),$U69&gt;=DATEVALUE("9/30/20"&amp;RIGHT(BQ$1,2)))),
IF(AND($T69&gt;=DATEVALUE("10/1/20"&amp;RIGHT(BP$1,2)),$U69&lt;=DATEVALUE("9/30/20"&amp;RIGHT(BQ$1,2))),NETWORKDAYS($T69,$U69,Holidays!$J$3:$J$937),
IF(AND($T69&lt;DATEVALUE("10/1/20"&amp;RIGHT(BP$1,2)),$U69&lt;=DATEVALUE("9/30/20"&amp;RIGHT(BQ$1,2))),NETWORKDAYS(DATEVALUE("10/1/20"&amp;RIGHT(BP$1,2)),$U69,Holidays!$J$3:$J$937),
IF($T69&lt;DATEVALUE("10/1/20"&amp;RIGHT(BP$1,2)),NETWORKDAYS(DATEVALUE("10/1/20"&amp;RIGHT(BP$1,2)),DATEVALUE("9/30/20"&amp;RIGHT(BQ$1,2)),Holidays!$J$3:$J$937),
IF($T69&gt;=DATEVALUE("10/1/20"&amp;RIGHT(BP$1,2)),NETWORKDAYS($T69,DATEVALUE("9/30/20"&amp;RIGHT(BQ$1,2)),Holidays!$J$3:$J$937),"")))),"")/(NETWORKDAYS($T69,$U69,Holidays!$J$3:$J$937)),0))</f>
        <v>0.71084337349397586</v>
      </c>
      <c r="BR69" s="87">
        <f>IF($Q69="","",IFERROR(IF(OR(AND($T69&gt;=DATEVALUE("10/1/20"&amp;RIGHT(BQ$1,2)),$T69&lt;=DATEVALUE("9/30/20"&amp;RIGHT(BR$1,2))),AND($U69&gt;=DATEVALUE("10/1/20"&amp;RIGHT(BQ$1,2)),$U69&lt;=DATEVALUE("9/30/20"&amp;RIGHT(BR$1,2))),AND($T69&lt;=DATEVALUE("10/1/20"&amp;RIGHT(BQ$1,2)),$U69&gt;=DATEVALUE("9/30/20"&amp;RIGHT(BR$1,2)))),
IF(AND($T69&gt;=DATEVALUE("10/1/20"&amp;RIGHT(BQ$1,2)),$U69&lt;=DATEVALUE("9/30/20"&amp;RIGHT(BR$1,2))),NETWORKDAYS($T69,$U69,Holidays!$J$3:$J$937),
IF(AND($T69&lt;DATEVALUE("10/1/20"&amp;RIGHT(BQ$1,2)),$U69&lt;=DATEVALUE("9/30/20"&amp;RIGHT(BR$1,2))),NETWORKDAYS(DATEVALUE("10/1/20"&amp;RIGHT(BQ$1,2)),$U69,Holidays!$J$3:$J$937),
IF($T69&lt;DATEVALUE("10/1/20"&amp;RIGHT(BQ$1,2)),NETWORKDAYS(DATEVALUE("10/1/20"&amp;RIGHT(BQ$1,2)),DATEVALUE("9/30/20"&amp;RIGHT(BR$1,2)),Holidays!$J$3:$J$937),
IF($T69&gt;=DATEVALUE("10/1/20"&amp;RIGHT(BQ$1,2)),NETWORKDAYS($T69,DATEVALUE("9/30/20"&amp;RIGHT(BR$1,2)),Holidays!$J$3:$J$937),"")))),"")/(NETWORKDAYS($T69,$U69,Holidays!$J$3:$J$937)),0))</f>
        <v>0.28915662650602408</v>
      </c>
      <c r="BS69" s="87">
        <f>IF($Q69="","",IFERROR(IF(OR(AND($T69&gt;=DATEVALUE("10/1/20"&amp;RIGHT(BR$1,2)),$T69&lt;=DATEVALUE("9/30/20"&amp;RIGHT(BS$1,2))),AND($U69&gt;=DATEVALUE("10/1/20"&amp;RIGHT(BR$1,2)),$U69&lt;=DATEVALUE("9/30/20"&amp;RIGHT(BS$1,2))),AND($T69&lt;=DATEVALUE("10/1/20"&amp;RIGHT(BR$1,2)),$U69&gt;=DATEVALUE("9/30/20"&amp;RIGHT(BS$1,2)))),
IF(AND($T69&gt;=DATEVALUE("10/1/20"&amp;RIGHT(BR$1,2)),$U69&lt;=DATEVALUE("9/30/20"&amp;RIGHT(BS$1,2))),NETWORKDAYS($T69,$U69,Holidays!$J$3:$J$937),
IF(AND($T69&lt;DATEVALUE("10/1/20"&amp;RIGHT(BR$1,2)),$U69&lt;=DATEVALUE("9/30/20"&amp;RIGHT(BS$1,2))),NETWORKDAYS(DATEVALUE("10/1/20"&amp;RIGHT(BR$1,2)),$U69,Holidays!$J$3:$J$937),
IF($T69&lt;DATEVALUE("10/1/20"&amp;RIGHT(BR$1,2)),NETWORKDAYS(DATEVALUE("10/1/20"&amp;RIGHT(BR$1,2)),DATEVALUE("9/30/20"&amp;RIGHT(BS$1,2)),Holidays!$J$3:$J$937),
IF($T69&gt;=DATEVALUE("10/1/20"&amp;RIGHT(BR$1,2)),NETWORKDAYS($T69,DATEVALUE("9/30/20"&amp;RIGHT(BS$1,2)),Holidays!$J$3:$J$937),"")))),"")/(NETWORKDAYS($T69,$U69,Holidays!$J$3:$J$937)),0))</f>
        <v>0</v>
      </c>
      <c r="BT69" s="87">
        <f>IF($Q69="","",IFERROR(IF(OR(AND($T69&gt;=DATEVALUE("10/1/20"&amp;RIGHT(BS$1,2)),$T69&lt;=DATEVALUE("9/30/20"&amp;RIGHT(BT$1,2))),AND($U69&gt;=DATEVALUE("10/1/20"&amp;RIGHT(BS$1,2)),$U69&lt;=DATEVALUE("9/30/20"&amp;RIGHT(BT$1,2))),AND($T69&lt;=DATEVALUE("10/1/20"&amp;RIGHT(BS$1,2)),$U69&gt;=DATEVALUE("9/30/20"&amp;RIGHT(BT$1,2)))),
IF(AND($T69&gt;=DATEVALUE("10/1/20"&amp;RIGHT(BS$1,2)),$U69&lt;=DATEVALUE("9/30/20"&amp;RIGHT(BT$1,2))),NETWORKDAYS($T69,$U69,Holidays!$J$3:$J$937),
IF(AND($T69&lt;DATEVALUE("10/1/20"&amp;RIGHT(BS$1,2)),$U69&lt;=DATEVALUE("9/30/20"&amp;RIGHT(BT$1,2))),NETWORKDAYS(DATEVALUE("10/1/20"&amp;RIGHT(BS$1,2)),$U69,Holidays!$J$3:$J$937),
IF($T69&lt;DATEVALUE("10/1/20"&amp;RIGHT(BS$1,2)),NETWORKDAYS(DATEVALUE("10/1/20"&amp;RIGHT(BS$1,2)),DATEVALUE("9/30/20"&amp;RIGHT(BT$1,2)),Holidays!$J$3:$J$937),
IF($T69&gt;=DATEVALUE("10/1/20"&amp;RIGHT(BS$1,2)),NETWORKDAYS($T69,DATEVALUE("9/30/20"&amp;RIGHT(BT$1,2)),Holidays!$J$3:$J$937),"")))),"")/(NETWORKDAYS($T69,$U69,Holidays!$J$3:$J$937)),0))</f>
        <v>0</v>
      </c>
      <c r="BU69" s="87">
        <f>IF($Q69="","",IFERROR(IF(OR(AND($T69&gt;=DATEVALUE("10/1/20"&amp;RIGHT(BT$1,2)),$T69&lt;=DATEVALUE("9/30/20"&amp;RIGHT(BU$1,2))),AND($U69&gt;=DATEVALUE("10/1/20"&amp;RIGHT(BT$1,2)),$U69&lt;=DATEVALUE("9/30/20"&amp;RIGHT(BU$1,2))),AND($T69&lt;=DATEVALUE("10/1/20"&amp;RIGHT(BT$1,2)),$U69&gt;=DATEVALUE("9/30/20"&amp;RIGHT(BU$1,2)))),
IF(AND($T69&gt;=DATEVALUE("10/1/20"&amp;RIGHT(BT$1,2)),$U69&lt;=DATEVALUE("9/30/20"&amp;RIGHT(BU$1,2))),NETWORKDAYS($T69,$U69,Holidays!$J$3:$J$937),
IF(AND($T69&lt;DATEVALUE("10/1/20"&amp;RIGHT(BT$1,2)),$U69&lt;=DATEVALUE("9/30/20"&amp;RIGHT(BU$1,2))),NETWORKDAYS(DATEVALUE("10/1/20"&amp;RIGHT(BT$1,2)),$U69,Holidays!$J$3:$J$937),
IF($T69&lt;DATEVALUE("10/1/20"&amp;RIGHT(BT$1,2)),NETWORKDAYS(DATEVALUE("10/1/20"&amp;RIGHT(BT$1,2)),DATEVALUE("9/30/20"&amp;RIGHT(BU$1,2)),Holidays!$J$3:$J$937),
IF($T69&gt;=DATEVALUE("10/1/20"&amp;RIGHT(BT$1,2)),NETWORKDAYS($T69,DATEVALUE("9/30/20"&amp;RIGHT(BU$1,2)),Holidays!$J$3:$J$937),"")))),"")/(NETWORKDAYS($T69,$U69,Holidays!$J$3:$J$937)),0))</f>
        <v>0</v>
      </c>
      <c r="BV69" s="87">
        <f>IF($Q69="","",IFERROR(IF(OR(AND($T69&gt;=DATEVALUE("10/1/20"&amp;RIGHT(BU$1,2)),$T69&lt;=DATEVALUE("9/30/20"&amp;RIGHT(BV$1,2))),AND($U69&gt;=DATEVALUE("10/1/20"&amp;RIGHT(BU$1,2)),$U69&lt;=DATEVALUE("9/30/20"&amp;RIGHT(BV$1,2))),AND($T69&lt;=DATEVALUE("10/1/20"&amp;RIGHT(BU$1,2)),$U69&gt;=DATEVALUE("9/30/20"&amp;RIGHT(BV$1,2)))),
IF(AND($T69&gt;=DATEVALUE("10/1/20"&amp;RIGHT(BU$1,2)),$U69&lt;=DATEVALUE("9/30/20"&amp;RIGHT(BV$1,2))),NETWORKDAYS($T69,$U69,Holidays!$J$3:$J$937),
IF(AND($T69&lt;DATEVALUE("10/1/20"&amp;RIGHT(BU$1,2)),$U69&lt;=DATEVALUE("9/30/20"&amp;RIGHT(BV$1,2))),NETWORKDAYS(DATEVALUE("10/1/20"&amp;RIGHT(BU$1,2)),$U69,Holidays!$J$3:$J$937),
IF($T69&lt;DATEVALUE("10/1/20"&amp;RIGHT(BU$1,2)),NETWORKDAYS(DATEVALUE("10/1/20"&amp;RIGHT(BU$1,2)),DATEVALUE("9/30/20"&amp;RIGHT(BV$1,2)),Holidays!$J$3:$J$937),
IF($T69&gt;=DATEVALUE("10/1/20"&amp;RIGHT(BU$1,2)),NETWORKDAYS($T69,DATEVALUE("9/30/20"&amp;RIGHT(BV$1,2)),Holidays!$J$3:$J$937),"")))),"")/(NETWORKDAYS($T69,$U69,Holidays!$J$3:$J$937)),0))</f>
        <v>0</v>
      </c>
      <c r="BW69" s="87">
        <f>IF($Q69="","",IFERROR(IF(OR(AND($T69&gt;=DATEVALUE("10/1/20"&amp;RIGHT(BV$1,2)),$T69&lt;=DATEVALUE("9/30/20"&amp;RIGHT(BW$1,2))),AND($U69&gt;=DATEVALUE("10/1/20"&amp;RIGHT(BV$1,2)),$U69&lt;=DATEVALUE("9/30/20"&amp;RIGHT(BW$1,2))),AND($T69&lt;=DATEVALUE("10/1/20"&amp;RIGHT(BV$1,2)),$U69&gt;=DATEVALUE("9/30/20"&amp;RIGHT(BW$1,2)))),
IF(AND($T69&gt;=DATEVALUE("10/1/20"&amp;RIGHT(BV$1,2)),$U69&lt;=DATEVALUE("9/30/20"&amp;RIGHT(BW$1,2))),NETWORKDAYS($T69,$U69,Holidays!$J$3:$J$937),
IF(AND($T69&lt;DATEVALUE("10/1/20"&amp;RIGHT(BV$1,2)),$U69&lt;=DATEVALUE("9/30/20"&amp;RIGHT(BW$1,2))),NETWORKDAYS(DATEVALUE("10/1/20"&amp;RIGHT(BV$1,2)),$U69,Holidays!$J$3:$J$937),
IF($T69&lt;DATEVALUE("10/1/20"&amp;RIGHT(BV$1,2)),NETWORKDAYS(DATEVALUE("10/1/20"&amp;RIGHT(BV$1,2)),DATEVALUE("9/30/20"&amp;RIGHT(BW$1,2)),Holidays!$J$3:$J$937),
IF($T69&gt;=DATEVALUE("10/1/20"&amp;RIGHT(BV$1,2)),NETWORKDAYS($T69,DATEVALUE("9/30/20"&amp;RIGHT(BW$1,2)),Holidays!$J$3:$J$937),"")))),"")/(NETWORKDAYS($T69,$U69,Holidays!$J$3:$J$937)),0))</f>
        <v>0</v>
      </c>
      <c r="BX69" s="87">
        <f>IF($Q69="","",IFERROR(IF(OR(AND($T69&gt;=DATEVALUE("10/1/20"&amp;RIGHT(BW$1,2)),$T69&lt;=DATEVALUE("9/30/20"&amp;RIGHT(BX$1,2))),AND($U69&gt;=DATEVALUE("10/1/20"&amp;RIGHT(BW$1,2)),$U69&lt;=DATEVALUE("9/30/20"&amp;RIGHT(BX$1,2))),AND($T69&lt;=DATEVALUE("10/1/20"&amp;RIGHT(BW$1,2)),$U69&gt;=DATEVALUE("9/30/20"&amp;RIGHT(BX$1,2)))),
IF(AND($T69&gt;=DATEVALUE("10/1/20"&amp;RIGHT(BW$1,2)),$U69&lt;=DATEVALUE("9/30/20"&amp;RIGHT(BX$1,2))),NETWORKDAYS($T69,$U69,Holidays!$J$3:$J$937),
IF(AND($T69&lt;DATEVALUE("10/1/20"&amp;RIGHT(BW$1,2)),$U69&lt;=DATEVALUE("9/30/20"&amp;RIGHT(BX$1,2))),NETWORKDAYS(DATEVALUE("10/1/20"&amp;RIGHT(BW$1,2)),$U69,Holidays!$J$3:$J$937),
IF($T69&lt;DATEVALUE("10/1/20"&amp;RIGHT(BW$1,2)),NETWORKDAYS(DATEVALUE("10/1/20"&amp;RIGHT(BW$1,2)),DATEVALUE("9/30/20"&amp;RIGHT(BX$1,2)),Holidays!$J$3:$J$937),
IF($T69&gt;=DATEVALUE("10/1/20"&amp;RIGHT(BW$1,2)),NETWORKDAYS($T69,DATEVALUE("9/30/20"&amp;RIGHT(BX$1,2)),Holidays!$J$3:$J$937),"")))),"")/(NETWORKDAYS($T69,$U69,Holidays!$J$3:$J$937)),0))</f>
        <v>0</v>
      </c>
      <c r="BY69" s="87">
        <f>IF($Q69="","",IFERROR(IF(OR(AND($T69&gt;=DATEVALUE("10/1/20"&amp;RIGHT(BX$1,2)),$T69&lt;=DATEVALUE("9/30/20"&amp;RIGHT(BY$1,2))),AND($U69&gt;=DATEVALUE("10/1/20"&amp;RIGHT(BX$1,2)),$U69&lt;=DATEVALUE("9/30/20"&amp;RIGHT(BY$1,2))),AND($T69&lt;=DATEVALUE("10/1/20"&amp;RIGHT(BX$1,2)),$U69&gt;=DATEVALUE("9/30/20"&amp;RIGHT(BY$1,2)))),
IF(AND($T69&gt;=DATEVALUE("10/1/20"&amp;RIGHT(BX$1,2)),$U69&lt;=DATEVALUE("9/30/20"&amp;RIGHT(BY$1,2))),NETWORKDAYS($T69,$U69,Holidays!$J$3:$J$937),
IF(AND($T69&lt;DATEVALUE("10/1/20"&amp;RIGHT(BX$1,2)),$U69&lt;=DATEVALUE("9/30/20"&amp;RIGHT(BY$1,2))),NETWORKDAYS(DATEVALUE("10/1/20"&amp;RIGHT(BX$1,2)),$U69,Holidays!$J$3:$J$937),
IF($T69&lt;DATEVALUE("10/1/20"&amp;RIGHT(BX$1,2)),NETWORKDAYS(DATEVALUE("10/1/20"&amp;RIGHT(BX$1,2)),DATEVALUE("9/30/20"&amp;RIGHT(BY$1,2)),Holidays!$J$3:$J$937),
IF($T69&gt;=DATEVALUE("10/1/20"&amp;RIGHT(BX$1,2)),NETWORKDAYS($T69,DATEVALUE("9/30/20"&amp;RIGHT(BY$1,2)),Holidays!$J$3:$J$937),"")))),"")/(NETWORKDAYS($T69,$U69,Holidays!$J$3:$J$937)),0))</f>
        <v>0</v>
      </c>
      <c r="BZ69" s="87">
        <f>IF($Q69="","",IFERROR(IF(OR(AND($T69&gt;=DATEVALUE("10/1/20"&amp;RIGHT(BY$1,2)),$T69&lt;=DATEVALUE("9/30/20"&amp;RIGHT(BZ$1,2))),AND($U69&gt;=DATEVALUE("10/1/20"&amp;RIGHT(BY$1,2)),$U69&lt;=DATEVALUE("9/30/20"&amp;RIGHT(BZ$1,2))),AND($T69&lt;=DATEVALUE("10/1/20"&amp;RIGHT(BY$1,2)),$U69&gt;=DATEVALUE("9/30/20"&amp;RIGHT(BZ$1,2)))),
IF(AND($T69&gt;=DATEVALUE("10/1/20"&amp;RIGHT(BY$1,2)),$U69&lt;=DATEVALUE("9/30/20"&amp;RIGHT(BZ$1,2))),NETWORKDAYS($T69,$U69,Holidays!$J$3:$J$937),
IF(AND($T69&lt;DATEVALUE("10/1/20"&amp;RIGHT(BY$1,2)),$U69&lt;=DATEVALUE("9/30/20"&amp;RIGHT(BZ$1,2))),NETWORKDAYS(DATEVALUE("10/1/20"&amp;RIGHT(BY$1,2)),$U69,Holidays!$J$3:$J$937),
IF($T69&lt;DATEVALUE("10/1/20"&amp;RIGHT(BY$1,2)),NETWORKDAYS(DATEVALUE("10/1/20"&amp;RIGHT(BY$1,2)),DATEVALUE("9/30/20"&amp;RIGHT(BZ$1,2)),Holidays!$J$3:$J$937),
IF($T69&gt;=DATEVALUE("10/1/20"&amp;RIGHT(BY$1,2)),NETWORKDAYS($T69,DATEVALUE("9/30/20"&amp;RIGHT(BZ$1,2)),Holidays!$J$3:$J$937),"")))),"")/(NETWORKDAYS($T69,$U69,Holidays!$J$3:$J$937)),0))</f>
        <v>0</v>
      </c>
      <c r="CA69" s="87">
        <f>IF($Q69="","",IFERROR(IF(OR(AND($T69&gt;=DATEVALUE("10/1/20"&amp;RIGHT(BZ$1,2)),$T69&lt;=DATEVALUE("9/30/20"&amp;RIGHT(CA$1,2))),AND($U69&gt;=DATEVALUE("10/1/20"&amp;RIGHT(BZ$1,2)),$U69&lt;=DATEVALUE("9/30/20"&amp;RIGHT(CA$1,2))),AND($T69&lt;=DATEVALUE("10/1/20"&amp;RIGHT(BZ$1,2)),$U69&gt;=DATEVALUE("9/30/20"&amp;RIGHT(CA$1,2)))),
IF(AND($T69&gt;=DATEVALUE("10/1/20"&amp;RIGHT(BZ$1,2)),$U69&lt;=DATEVALUE("9/30/20"&amp;RIGHT(CA$1,2))),NETWORKDAYS($T69,$U69,Holidays!$J$3:$J$937),
IF(AND($T69&lt;DATEVALUE("10/1/20"&amp;RIGHT(BZ$1,2)),$U69&lt;=DATEVALUE("9/30/20"&amp;RIGHT(CA$1,2))),NETWORKDAYS(DATEVALUE("10/1/20"&amp;RIGHT(BZ$1,2)),$U69,Holidays!$J$3:$J$937),
IF($T69&lt;DATEVALUE("10/1/20"&amp;RIGHT(BZ$1,2)),NETWORKDAYS(DATEVALUE("10/1/20"&amp;RIGHT(BZ$1,2)),DATEVALUE("9/30/20"&amp;RIGHT(CA$1,2)),Holidays!$J$3:$J$937),
IF($T69&gt;=DATEVALUE("10/1/20"&amp;RIGHT(BZ$1,2)),NETWORKDAYS($T69,DATEVALUE("9/30/20"&amp;RIGHT(CA$1,2)),Holidays!$J$3:$J$937),"")))),"")/(NETWORKDAYS($T69,$U69,Holidays!$J$3:$J$937)),0))</f>
        <v>0</v>
      </c>
      <c r="CB69" s="87">
        <f>IF($Q69="","",IFERROR(IF(OR(AND($T69&gt;=DATEVALUE("10/1/20"&amp;RIGHT(CA$1,2)),$T69&lt;=DATEVALUE("9/30/20"&amp;RIGHT(CB$1,2))),AND($U69&gt;=DATEVALUE("10/1/20"&amp;RIGHT(CA$1,2)),$U69&lt;=DATEVALUE("9/30/20"&amp;RIGHT(CB$1,2))),AND($T69&lt;=DATEVALUE("10/1/20"&amp;RIGHT(CA$1,2)),$U69&gt;=DATEVALUE("9/30/20"&amp;RIGHT(CB$1,2)))),
IF(AND($T69&gt;=DATEVALUE("10/1/20"&amp;RIGHT(CA$1,2)),$U69&lt;=DATEVALUE("9/30/20"&amp;RIGHT(CB$1,2))),NETWORKDAYS($T69,$U69,Holidays!$J$3:$J$937),
IF(AND($T69&lt;DATEVALUE("10/1/20"&amp;RIGHT(CA$1,2)),$U69&lt;=DATEVALUE("9/30/20"&amp;RIGHT(CB$1,2))),NETWORKDAYS(DATEVALUE("10/1/20"&amp;RIGHT(CA$1,2)),$U69,Holidays!$J$3:$J$937),
IF($T69&lt;DATEVALUE("10/1/20"&amp;RIGHT(CA$1,2)),NETWORKDAYS(DATEVALUE("10/1/20"&amp;RIGHT(CA$1,2)),DATEVALUE("9/30/20"&amp;RIGHT(CB$1,2)),Holidays!$J$3:$J$937),
IF($T69&gt;=DATEVALUE("10/1/20"&amp;RIGHT(CA$1,2)),NETWORKDAYS($T69,DATEVALUE("9/30/20"&amp;RIGHT(CB$1,2)),Holidays!$J$3:$J$937),"")))),"")/(NETWORKDAYS($T69,$U69,Holidays!$J$3:$J$937)),0))</f>
        <v>0</v>
      </c>
    </row>
    <row r="70" spans="1:80">
      <c r="A70" s="78" t="s">
        <v>262</v>
      </c>
      <c r="B70" s="79" t="s">
        <v>117</v>
      </c>
      <c r="C70" s="87" t="s">
        <v>209</v>
      </c>
      <c r="D70" s="87" t="s">
        <v>146</v>
      </c>
      <c r="E70" s="87"/>
      <c r="F70" s="87"/>
      <c r="G70" s="87" t="s">
        <v>122</v>
      </c>
      <c r="H70" s="108">
        <v>40</v>
      </c>
      <c r="I70" s="87" t="s">
        <v>157</v>
      </c>
      <c r="J70" s="87" t="s">
        <v>195</v>
      </c>
      <c r="K70" s="108">
        <v>100</v>
      </c>
      <c r="L70" s="82">
        <f t="shared" si="4"/>
        <v>0</v>
      </c>
      <c r="M70" s="110">
        <f t="shared" si="5"/>
        <v>0</v>
      </c>
      <c r="N70" s="110">
        <f t="shared" si="27"/>
        <v>4040.4</v>
      </c>
      <c r="O70" s="110">
        <f t="shared" si="6"/>
        <v>4040.4</v>
      </c>
      <c r="P70" s="110">
        <f t="shared" si="0"/>
        <v>0</v>
      </c>
      <c r="Q70" s="108">
        <v>30</v>
      </c>
      <c r="R70" s="130">
        <f t="shared" si="7"/>
        <v>3.2876712328767121</v>
      </c>
      <c r="S70" s="107">
        <v>45355</v>
      </c>
      <c r="T70" s="83">
        <f>IF(NOT(Q70=""),IF(NOT($S70=""),$S70,#REF!),"")</f>
        <v>45355</v>
      </c>
      <c r="U70" s="83">
        <f t="shared" si="8"/>
        <v>45385</v>
      </c>
      <c r="V70" s="83">
        <f t="shared" si="11"/>
        <v>45397</v>
      </c>
      <c r="W70" s="83">
        <f t="shared" si="28"/>
        <v>45397</v>
      </c>
      <c r="X70" s="84">
        <f t="shared" si="9"/>
        <v>4040.4</v>
      </c>
      <c r="Y70" s="84">
        <f t="shared" si="24"/>
        <v>4505.3227397260271</v>
      </c>
      <c r="AF70" s="87" t="s">
        <v>132</v>
      </c>
      <c r="AG70" s="87" t="s">
        <v>133</v>
      </c>
      <c r="AH70" s="103">
        <v>46023</v>
      </c>
      <c r="AL70" s="87">
        <f t="shared" ca="1" si="1"/>
        <v>0</v>
      </c>
      <c r="AN70" s="87">
        <f t="shared" ca="1" si="29"/>
        <v>0</v>
      </c>
      <c r="AO70" s="87">
        <f t="shared" ca="1" si="29"/>
        <v>0</v>
      </c>
      <c r="AP70" s="87">
        <f t="shared" ca="1" si="29"/>
        <v>0</v>
      </c>
      <c r="AQ70" s="87">
        <f t="shared" ca="1" si="29"/>
        <v>0</v>
      </c>
      <c r="AR70" s="87">
        <f t="shared" ca="1" si="29"/>
        <v>0</v>
      </c>
      <c r="AS70" s="87">
        <f t="shared" ca="1" si="29"/>
        <v>0</v>
      </c>
      <c r="AT70" s="87">
        <f t="shared" ca="1" si="29"/>
        <v>0</v>
      </c>
      <c r="AU70" s="87">
        <f t="shared" ca="1" si="29"/>
        <v>0</v>
      </c>
      <c r="AV70" s="87">
        <f t="shared" ca="1" si="29"/>
        <v>0</v>
      </c>
      <c r="AW70" s="87">
        <f t="shared" ca="1" si="29"/>
        <v>0</v>
      </c>
      <c r="AX70" s="87">
        <f t="shared" ca="1" si="30"/>
        <v>0</v>
      </c>
      <c r="AY70" s="87">
        <f t="shared" ca="1" si="30"/>
        <v>0</v>
      </c>
      <c r="AZ70" s="87">
        <f t="shared" ca="1" si="30"/>
        <v>0</v>
      </c>
      <c r="BA70" s="87">
        <f t="shared" ca="1" si="30"/>
        <v>0</v>
      </c>
      <c r="BB70" s="87">
        <f t="shared" ca="1" si="30"/>
        <v>0</v>
      </c>
      <c r="BC70" s="87">
        <f t="shared" ca="1" si="30"/>
        <v>0</v>
      </c>
      <c r="BD70" s="87">
        <f t="shared" ca="1" si="30"/>
        <v>0</v>
      </c>
      <c r="BE70" s="87">
        <f t="shared" ca="1" si="30"/>
        <v>0</v>
      </c>
      <c r="BF70" s="87">
        <f t="shared" ca="1" si="30"/>
        <v>0</v>
      </c>
      <c r="BG70" s="87">
        <f t="shared" ca="1" si="30"/>
        <v>0</v>
      </c>
      <c r="BI70" s="87">
        <f>IF($Q70="","",IFERROR(IF(OR(AND($T70&gt;=DATEVALUE("10/1/20"&amp;RIGHT(BH$1,2)),$T70&lt;=DATEVALUE("9/30/20"&amp;RIGHT(BI$1,2))),AND($U70&gt;=DATEVALUE("10/1/20"&amp;RIGHT(BH$1,2)),$U70&lt;=DATEVALUE("9/30/20"&amp;RIGHT(BI$1,2))),AND($T70&lt;=DATEVALUE("10/1/20"&amp;RIGHT(BH$1,2)),$U70&gt;=DATEVALUE("9/30/20"&amp;RIGHT(BI$1,2)))),
IF(AND($T70&gt;=DATEVALUE("10/1/20"&amp;RIGHT(BH$1,2)),$U70&lt;=DATEVALUE("9/30/20"&amp;RIGHT(BI$1,2))),NETWORKDAYS($T70,$U70,Holidays!$J$3:$J$937),
IF(AND($T70&lt;DATEVALUE("10/1/20"&amp;RIGHT(BH$1,2)),$U70&lt;=DATEVALUE("9/30/20"&amp;RIGHT(BI$1,2))),NETWORKDAYS(DATEVALUE("10/1/20"&amp;RIGHT(BH$1,2)),$U70,Holidays!$J$3:$J$937),
IF($T70&lt;DATEVALUE("10/1/20"&amp;RIGHT(BH$1,2)),NETWORKDAYS(DATEVALUE("10/1/20"&amp;RIGHT(BH$1,2)),DATEVALUE("9/30/20"&amp;RIGHT(BI$1,2)),Holidays!$J$3:$J$937),
IF($T70&gt;=DATEVALUE("10/1/20"&amp;RIGHT(BH$1,2)),NETWORKDAYS($T70,DATEVALUE("9/30/20"&amp;RIGHT(BI$1,2)),Holidays!$J$3:$J$937),"")))),"")/(NETWORKDAYS($T70,$U70,Holidays!$J$3:$J$937)),0))</f>
        <v>0</v>
      </c>
      <c r="BJ70" s="87">
        <f>IF($Q70="","",IFERROR(IF(OR(AND($T70&gt;=DATEVALUE("10/1/20"&amp;RIGHT(BI$1,2)),$T70&lt;=DATEVALUE("9/30/20"&amp;RIGHT(BJ$1,2))),AND($U70&gt;=DATEVALUE("10/1/20"&amp;RIGHT(BI$1,2)),$U70&lt;=DATEVALUE("9/30/20"&amp;RIGHT(BJ$1,2))),AND($T70&lt;=DATEVALUE("10/1/20"&amp;RIGHT(BI$1,2)),$U70&gt;=DATEVALUE("9/30/20"&amp;RIGHT(BJ$1,2)))),
IF(AND($T70&gt;=DATEVALUE("10/1/20"&amp;RIGHT(BI$1,2)),$U70&lt;=DATEVALUE("9/30/20"&amp;RIGHT(BJ$1,2))),NETWORKDAYS($T70,$U70,Holidays!$J$3:$J$937),
IF(AND($T70&lt;DATEVALUE("10/1/20"&amp;RIGHT(BI$1,2)),$U70&lt;=DATEVALUE("9/30/20"&amp;RIGHT(BJ$1,2))),NETWORKDAYS(DATEVALUE("10/1/20"&amp;RIGHT(BI$1,2)),$U70,Holidays!$J$3:$J$937),
IF($T70&lt;DATEVALUE("10/1/20"&amp;RIGHT(BI$1,2)),NETWORKDAYS(DATEVALUE("10/1/20"&amp;RIGHT(BI$1,2)),DATEVALUE("9/30/20"&amp;RIGHT(BJ$1,2)),Holidays!$J$3:$J$937),
IF($T70&gt;=DATEVALUE("10/1/20"&amp;RIGHT(BI$1,2)),NETWORKDAYS($T70,DATEVALUE("9/30/20"&amp;RIGHT(BJ$1,2)),Holidays!$J$3:$J$937),"")))),"")/(NETWORKDAYS($T70,$U70,Holidays!$J$3:$J$937)),0))</f>
        <v>0</v>
      </c>
      <c r="BK70" s="87">
        <f>IF($Q70="","",IFERROR(IF(OR(AND($T70&gt;=DATEVALUE("10/1/20"&amp;RIGHT(BJ$1,2)),$T70&lt;=DATEVALUE("9/30/20"&amp;RIGHT(BK$1,2))),AND($U70&gt;=DATEVALUE("10/1/20"&amp;RIGHT(BJ$1,2)),$U70&lt;=DATEVALUE("9/30/20"&amp;RIGHT(BK$1,2))),AND($T70&lt;=DATEVALUE("10/1/20"&amp;RIGHT(BJ$1,2)),$U70&gt;=DATEVALUE("9/30/20"&amp;RIGHT(BK$1,2)))),
IF(AND($T70&gt;=DATEVALUE("10/1/20"&amp;RIGHT(BJ$1,2)),$U70&lt;=DATEVALUE("9/30/20"&amp;RIGHT(BK$1,2))),NETWORKDAYS($T70,$U70,Holidays!$J$3:$J$937),
IF(AND($T70&lt;DATEVALUE("10/1/20"&amp;RIGHT(BJ$1,2)),$U70&lt;=DATEVALUE("9/30/20"&amp;RIGHT(BK$1,2))),NETWORKDAYS(DATEVALUE("10/1/20"&amp;RIGHT(BJ$1,2)),$U70,Holidays!$J$3:$J$937),
IF($T70&lt;DATEVALUE("10/1/20"&amp;RIGHT(BJ$1,2)),NETWORKDAYS(DATEVALUE("10/1/20"&amp;RIGHT(BJ$1,2)),DATEVALUE("9/30/20"&amp;RIGHT(BK$1,2)),Holidays!$J$3:$J$937),
IF($T70&gt;=DATEVALUE("10/1/20"&amp;RIGHT(BJ$1,2)),NETWORKDAYS($T70,DATEVALUE("9/30/20"&amp;RIGHT(BK$1,2)),Holidays!$J$3:$J$937),"")))),"")/(NETWORKDAYS($T70,$U70,Holidays!$J$3:$J$937)),0))</f>
        <v>0</v>
      </c>
      <c r="BL70" s="87">
        <f>IF($Q70="","",IFERROR(IF(OR(AND($T70&gt;=DATEVALUE("10/1/20"&amp;RIGHT(BK$1,2)),$T70&lt;=DATEVALUE("9/30/20"&amp;RIGHT(BL$1,2))),AND($U70&gt;=DATEVALUE("10/1/20"&amp;RIGHT(BK$1,2)),$U70&lt;=DATEVALUE("9/30/20"&amp;RIGHT(BL$1,2))),AND($T70&lt;=DATEVALUE("10/1/20"&amp;RIGHT(BK$1,2)),$U70&gt;=DATEVALUE("9/30/20"&amp;RIGHT(BL$1,2)))),
IF(AND($T70&gt;=DATEVALUE("10/1/20"&amp;RIGHT(BK$1,2)),$U70&lt;=DATEVALUE("9/30/20"&amp;RIGHT(BL$1,2))),NETWORKDAYS($T70,$U70,Holidays!$J$3:$J$937),
IF(AND($T70&lt;DATEVALUE("10/1/20"&amp;RIGHT(BK$1,2)),$U70&lt;=DATEVALUE("9/30/20"&amp;RIGHT(BL$1,2))),NETWORKDAYS(DATEVALUE("10/1/20"&amp;RIGHT(BK$1,2)),$U70,Holidays!$J$3:$J$937),
IF($T70&lt;DATEVALUE("10/1/20"&amp;RIGHT(BK$1,2)),NETWORKDAYS(DATEVALUE("10/1/20"&amp;RIGHT(BK$1,2)),DATEVALUE("9/30/20"&amp;RIGHT(BL$1,2)),Holidays!$J$3:$J$937),
IF($T70&gt;=DATEVALUE("10/1/20"&amp;RIGHT(BK$1,2)),NETWORKDAYS($T70,DATEVALUE("9/30/20"&amp;RIGHT(BL$1,2)),Holidays!$J$3:$J$937),"")))),"")/(NETWORKDAYS($T70,$U70,Holidays!$J$3:$J$937)),0))</f>
        <v>0</v>
      </c>
      <c r="BM70" s="87">
        <f>IF($Q70="","",IFERROR(IF(OR(AND($T70&gt;=DATEVALUE("10/1/20"&amp;RIGHT(BL$1,2)),$T70&lt;=DATEVALUE("9/30/20"&amp;RIGHT(BM$1,2))),AND($U70&gt;=DATEVALUE("10/1/20"&amp;RIGHT(BL$1,2)),$U70&lt;=DATEVALUE("9/30/20"&amp;RIGHT(BM$1,2))),AND($T70&lt;=DATEVALUE("10/1/20"&amp;RIGHT(BL$1,2)),$U70&gt;=DATEVALUE("9/30/20"&amp;RIGHT(BM$1,2)))),
IF(AND($T70&gt;=DATEVALUE("10/1/20"&amp;RIGHT(BL$1,2)),$U70&lt;=DATEVALUE("9/30/20"&amp;RIGHT(BM$1,2))),NETWORKDAYS($T70,$U70,Holidays!$J$3:$J$937),
IF(AND($T70&lt;DATEVALUE("10/1/20"&amp;RIGHT(BL$1,2)),$U70&lt;=DATEVALUE("9/30/20"&amp;RIGHT(BM$1,2))),NETWORKDAYS(DATEVALUE("10/1/20"&amp;RIGHT(BL$1,2)),$U70,Holidays!$J$3:$J$937),
IF($T70&lt;DATEVALUE("10/1/20"&amp;RIGHT(BL$1,2)),NETWORKDAYS(DATEVALUE("10/1/20"&amp;RIGHT(BL$1,2)),DATEVALUE("9/30/20"&amp;RIGHT(BM$1,2)),Holidays!$J$3:$J$937),
IF($T70&gt;=DATEVALUE("10/1/20"&amp;RIGHT(BL$1,2)),NETWORKDAYS($T70,DATEVALUE("9/30/20"&amp;RIGHT(BM$1,2)),Holidays!$J$3:$J$937),"")))),"")/(NETWORKDAYS($T70,$U70,Holidays!$J$3:$J$937)),0))</f>
        <v>0</v>
      </c>
      <c r="BN70" s="87">
        <f>IF($Q70="","",IFERROR(IF(OR(AND($T70&gt;=DATEVALUE("10/1/20"&amp;RIGHT(BM$1,2)),$T70&lt;=DATEVALUE("9/30/20"&amp;RIGHT(BN$1,2))),AND($U70&gt;=DATEVALUE("10/1/20"&amp;RIGHT(BM$1,2)),$U70&lt;=DATEVALUE("9/30/20"&amp;RIGHT(BN$1,2))),AND($T70&lt;=DATEVALUE("10/1/20"&amp;RIGHT(BM$1,2)),$U70&gt;=DATEVALUE("9/30/20"&amp;RIGHT(BN$1,2)))),
IF(AND($T70&gt;=DATEVALUE("10/1/20"&amp;RIGHT(BM$1,2)),$U70&lt;=DATEVALUE("9/30/20"&amp;RIGHT(BN$1,2))),NETWORKDAYS($T70,$U70,Holidays!$J$3:$J$937),
IF(AND($T70&lt;DATEVALUE("10/1/20"&amp;RIGHT(BM$1,2)),$U70&lt;=DATEVALUE("9/30/20"&amp;RIGHT(BN$1,2))),NETWORKDAYS(DATEVALUE("10/1/20"&amp;RIGHT(BM$1,2)),$U70,Holidays!$J$3:$J$937),
IF($T70&lt;DATEVALUE("10/1/20"&amp;RIGHT(BM$1,2)),NETWORKDAYS(DATEVALUE("10/1/20"&amp;RIGHT(BM$1,2)),DATEVALUE("9/30/20"&amp;RIGHT(BN$1,2)),Holidays!$J$3:$J$937),
IF($T70&gt;=DATEVALUE("10/1/20"&amp;RIGHT(BM$1,2)),NETWORKDAYS($T70,DATEVALUE("9/30/20"&amp;RIGHT(BN$1,2)),Holidays!$J$3:$J$937),"")))),"")/(NETWORKDAYS($T70,$U70,Holidays!$J$3:$J$937)),0))</f>
        <v>0</v>
      </c>
      <c r="BO70" s="87">
        <f>IF($Q70="","",IFERROR(IF(OR(AND($T70&gt;=DATEVALUE("10/1/20"&amp;RIGHT(BN$1,2)),$T70&lt;=DATEVALUE("9/30/20"&amp;RIGHT(BO$1,2))),AND($U70&gt;=DATEVALUE("10/1/20"&amp;RIGHT(BN$1,2)),$U70&lt;=DATEVALUE("9/30/20"&amp;RIGHT(BO$1,2))),AND($T70&lt;=DATEVALUE("10/1/20"&amp;RIGHT(BN$1,2)),$U70&gt;=DATEVALUE("9/30/20"&amp;RIGHT(BO$1,2)))),
IF(AND($T70&gt;=DATEVALUE("10/1/20"&amp;RIGHT(BN$1,2)),$U70&lt;=DATEVALUE("9/30/20"&amp;RIGHT(BO$1,2))),NETWORKDAYS($T70,$U70,Holidays!$J$3:$J$937),
IF(AND($T70&lt;DATEVALUE("10/1/20"&amp;RIGHT(BN$1,2)),$U70&lt;=DATEVALUE("9/30/20"&amp;RIGHT(BO$1,2))),NETWORKDAYS(DATEVALUE("10/1/20"&amp;RIGHT(BN$1,2)),$U70,Holidays!$J$3:$J$937),
IF($T70&lt;DATEVALUE("10/1/20"&amp;RIGHT(BN$1,2)),NETWORKDAYS(DATEVALUE("10/1/20"&amp;RIGHT(BN$1,2)),DATEVALUE("9/30/20"&amp;RIGHT(BO$1,2)),Holidays!$J$3:$J$937),
IF($T70&gt;=DATEVALUE("10/1/20"&amp;RIGHT(BN$1,2)),NETWORKDAYS($T70,DATEVALUE("9/30/20"&amp;RIGHT(BO$1,2)),Holidays!$J$3:$J$937),"")))),"")/(NETWORKDAYS($T70,$U70,Holidays!$J$3:$J$937)),0))</f>
        <v>0</v>
      </c>
      <c r="BP70" s="87">
        <f>IF($Q70="","",IFERROR(IF(OR(AND($T70&gt;=DATEVALUE("10/1/20"&amp;RIGHT(BO$1,2)),$T70&lt;=DATEVALUE("9/30/20"&amp;RIGHT(BP$1,2))),AND($U70&gt;=DATEVALUE("10/1/20"&amp;RIGHT(BO$1,2)),$U70&lt;=DATEVALUE("9/30/20"&amp;RIGHT(BP$1,2))),AND($T70&lt;=DATEVALUE("10/1/20"&amp;RIGHT(BO$1,2)),$U70&gt;=DATEVALUE("9/30/20"&amp;RIGHT(BP$1,2)))),
IF(AND($T70&gt;=DATEVALUE("10/1/20"&amp;RIGHT(BO$1,2)),$U70&lt;=DATEVALUE("9/30/20"&amp;RIGHT(BP$1,2))),NETWORKDAYS($T70,$U70,Holidays!$J$3:$J$937),
IF(AND($T70&lt;DATEVALUE("10/1/20"&amp;RIGHT(BO$1,2)),$U70&lt;=DATEVALUE("9/30/20"&amp;RIGHT(BP$1,2))),NETWORKDAYS(DATEVALUE("10/1/20"&amp;RIGHT(BO$1,2)),$U70,Holidays!$J$3:$J$937),
IF($T70&lt;DATEVALUE("10/1/20"&amp;RIGHT(BO$1,2)),NETWORKDAYS(DATEVALUE("10/1/20"&amp;RIGHT(BO$1,2)),DATEVALUE("9/30/20"&amp;RIGHT(BP$1,2)),Holidays!$J$3:$J$937),
IF($T70&gt;=DATEVALUE("10/1/20"&amp;RIGHT(BO$1,2)),NETWORKDAYS($T70,DATEVALUE("9/30/20"&amp;RIGHT(BP$1,2)),Holidays!$J$3:$J$937),"")))),"")/(NETWORKDAYS($T70,$U70,Holidays!$J$3:$J$937)),0))</f>
        <v>0</v>
      </c>
      <c r="BQ70" s="87">
        <f>IF($Q70="","",IFERROR(IF(OR(AND($T70&gt;=DATEVALUE("10/1/20"&amp;RIGHT(BP$1,2)),$T70&lt;=DATEVALUE("9/30/20"&amp;RIGHT(BQ$1,2))),AND($U70&gt;=DATEVALUE("10/1/20"&amp;RIGHT(BP$1,2)),$U70&lt;=DATEVALUE("9/30/20"&amp;RIGHT(BQ$1,2))),AND($T70&lt;=DATEVALUE("10/1/20"&amp;RIGHT(BP$1,2)),$U70&gt;=DATEVALUE("9/30/20"&amp;RIGHT(BQ$1,2)))),
IF(AND($T70&gt;=DATEVALUE("10/1/20"&amp;RIGHT(BP$1,2)),$U70&lt;=DATEVALUE("9/30/20"&amp;RIGHT(BQ$1,2))),NETWORKDAYS($T70,$U70,Holidays!$J$3:$J$937),
IF(AND($T70&lt;DATEVALUE("10/1/20"&amp;RIGHT(BP$1,2)),$U70&lt;=DATEVALUE("9/30/20"&amp;RIGHT(BQ$1,2))),NETWORKDAYS(DATEVALUE("10/1/20"&amp;RIGHT(BP$1,2)),$U70,Holidays!$J$3:$J$937),
IF($T70&lt;DATEVALUE("10/1/20"&amp;RIGHT(BP$1,2)),NETWORKDAYS(DATEVALUE("10/1/20"&amp;RIGHT(BP$1,2)),DATEVALUE("9/30/20"&amp;RIGHT(BQ$1,2)),Holidays!$J$3:$J$937),
IF($T70&gt;=DATEVALUE("10/1/20"&amp;RIGHT(BP$1,2)),NETWORKDAYS($T70,DATEVALUE("9/30/20"&amp;RIGHT(BQ$1,2)),Holidays!$J$3:$J$937),"")))),"")/(NETWORKDAYS($T70,$U70,Holidays!$J$3:$J$937)),0))</f>
        <v>1</v>
      </c>
      <c r="BR70" s="87">
        <f>IF($Q70="","",IFERROR(IF(OR(AND($T70&gt;=DATEVALUE("10/1/20"&amp;RIGHT(BQ$1,2)),$T70&lt;=DATEVALUE("9/30/20"&amp;RIGHT(BR$1,2))),AND($U70&gt;=DATEVALUE("10/1/20"&amp;RIGHT(BQ$1,2)),$U70&lt;=DATEVALUE("9/30/20"&amp;RIGHT(BR$1,2))),AND($T70&lt;=DATEVALUE("10/1/20"&amp;RIGHT(BQ$1,2)),$U70&gt;=DATEVALUE("9/30/20"&amp;RIGHT(BR$1,2)))),
IF(AND($T70&gt;=DATEVALUE("10/1/20"&amp;RIGHT(BQ$1,2)),$U70&lt;=DATEVALUE("9/30/20"&amp;RIGHT(BR$1,2))),NETWORKDAYS($T70,$U70,Holidays!$J$3:$J$937),
IF(AND($T70&lt;DATEVALUE("10/1/20"&amp;RIGHT(BQ$1,2)),$U70&lt;=DATEVALUE("9/30/20"&amp;RIGHT(BR$1,2))),NETWORKDAYS(DATEVALUE("10/1/20"&amp;RIGHT(BQ$1,2)),$U70,Holidays!$J$3:$J$937),
IF($T70&lt;DATEVALUE("10/1/20"&amp;RIGHT(BQ$1,2)),NETWORKDAYS(DATEVALUE("10/1/20"&amp;RIGHT(BQ$1,2)),DATEVALUE("9/30/20"&amp;RIGHT(BR$1,2)),Holidays!$J$3:$J$937),
IF($T70&gt;=DATEVALUE("10/1/20"&amp;RIGHT(BQ$1,2)),NETWORKDAYS($T70,DATEVALUE("9/30/20"&amp;RIGHT(BR$1,2)),Holidays!$J$3:$J$937),"")))),"")/(NETWORKDAYS($T70,$U70,Holidays!$J$3:$J$937)),0))</f>
        <v>0</v>
      </c>
      <c r="BS70" s="87">
        <f>IF($Q70="","",IFERROR(IF(OR(AND($T70&gt;=DATEVALUE("10/1/20"&amp;RIGHT(BR$1,2)),$T70&lt;=DATEVALUE("9/30/20"&amp;RIGHT(BS$1,2))),AND($U70&gt;=DATEVALUE("10/1/20"&amp;RIGHT(BR$1,2)),$U70&lt;=DATEVALUE("9/30/20"&amp;RIGHT(BS$1,2))),AND($T70&lt;=DATEVALUE("10/1/20"&amp;RIGHT(BR$1,2)),$U70&gt;=DATEVALUE("9/30/20"&amp;RIGHT(BS$1,2)))),
IF(AND($T70&gt;=DATEVALUE("10/1/20"&amp;RIGHT(BR$1,2)),$U70&lt;=DATEVALUE("9/30/20"&amp;RIGHT(BS$1,2))),NETWORKDAYS($T70,$U70,Holidays!$J$3:$J$937),
IF(AND($T70&lt;DATEVALUE("10/1/20"&amp;RIGHT(BR$1,2)),$U70&lt;=DATEVALUE("9/30/20"&amp;RIGHT(BS$1,2))),NETWORKDAYS(DATEVALUE("10/1/20"&amp;RIGHT(BR$1,2)),$U70,Holidays!$J$3:$J$937),
IF($T70&lt;DATEVALUE("10/1/20"&amp;RIGHT(BR$1,2)),NETWORKDAYS(DATEVALUE("10/1/20"&amp;RIGHT(BR$1,2)),DATEVALUE("9/30/20"&amp;RIGHT(BS$1,2)),Holidays!$J$3:$J$937),
IF($T70&gt;=DATEVALUE("10/1/20"&amp;RIGHT(BR$1,2)),NETWORKDAYS($T70,DATEVALUE("9/30/20"&amp;RIGHT(BS$1,2)),Holidays!$J$3:$J$937),"")))),"")/(NETWORKDAYS($T70,$U70,Holidays!$J$3:$J$937)),0))</f>
        <v>0</v>
      </c>
      <c r="BT70" s="87">
        <f>IF($Q70="","",IFERROR(IF(OR(AND($T70&gt;=DATEVALUE("10/1/20"&amp;RIGHT(BS$1,2)),$T70&lt;=DATEVALUE("9/30/20"&amp;RIGHT(BT$1,2))),AND($U70&gt;=DATEVALUE("10/1/20"&amp;RIGHT(BS$1,2)),$U70&lt;=DATEVALUE("9/30/20"&amp;RIGHT(BT$1,2))),AND($T70&lt;=DATEVALUE("10/1/20"&amp;RIGHT(BS$1,2)),$U70&gt;=DATEVALUE("9/30/20"&amp;RIGHT(BT$1,2)))),
IF(AND($T70&gt;=DATEVALUE("10/1/20"&amp;RIGHT(BS$1,2)),$U70&lt;=DATEVALUE("9/30/20"&amp;RIGHT(BT$1,2))),NETWORKDAYS($T70,$U70,Holidays!$J$3:$J$937),
IF(AND($T70&lt;DATEVALUE("10/1/20"&amp;RIGHT(BS$1,2)),$U70&lt;=DATEVALUE("9/30/20"&amp;RIGHT(BT$1,2))),NETWORKDAYS(DATEVALUE("10/1/20"&amp;RIGHT(BS$1,2)),$U70,Holidays!$J$3:$J$937),
IF($T70&lt;DATEVALUE("10/1/20"&amp;RIGHT(BS$1,2)),NETWORKDAYS(DATEVALUE("10/1/20"&amp;RIGHT(BS$1,2)),DATEVALUE("9/30/20"&amp;RIGHT(BT$1,2)),Holidays!$J$3:$J$937),
IF($T70&gt;=DATEVALUE("10/1/20"&amp;RIGHT(BS$1,2)),NETWORKDAYS($T70,DATEVALUE("9/30/20"&amp;RIGHT(BT$1,2)),Holidays!$J$3:$J$937),"")))),"")/(NETWORKDAYS($T70,$U70,Holidays!$J$3:$J$937)),0))</f>
        <v>0</v>
      </c>
      <c r="BU70" s="87">
        <f>IF($Q70="","",IFERROR(IF(OR(AND($T70&gt;=DATEVALUE("10/1/20"&amp;RIGHT(BT$1,2)),$T70&lt;=DATEVALUE("9/30/20"&amp;RIGHT(BU$1,2))),AND($U70&gt;=DATEVALUE("10/1/20"&amp;RIGHT(BT$1,2)),$U70&lt;=DATEVALUE("9/30/20"&amp;RIGHT(BU$1,2))),AND($T70&lt;=DATEVALUE("10/1/20"&amp;RIGHT(BT$1,2)),$U70&gt;=DATEVALUE("9/30/20"&amp;RIGHT(BU$1,2)))),
IF(AND($T70&gt;=DATEVALUE("10/1/20"&amp;RIGHT(BT$1,2)),$U70&lt;=DATEVALUE("9/30/20"&amp;RIGHT(BU$1,2))),NETWORKDAYS($T70,$U70,Holidays!$J$3:$J$937),
IF(AND($T70&lt;DATEVALUE("10/1/20"&amp;RIGHT(BT$1,2)),$U70&lt;=DATEVALUE("9/30/20"&amp;RIGHT(BU$1,2))),NETWORKDAYS(DATEVALUE("10/1/20"&amp;RIGHT(BT$1,2)),$U70,Holidays!$J$3:$J$937),
IF($T70&lt;DATEVALUE("10/1/20"&amp;RIGHT(BT$1,2)),NETWORKDAYS(DATEVALUE("10/1/20"&amp;RIGHT(BT$1,2)),DATEVALUE("9/30/20"&amp;RIGHT(BU$1,2)),Holidays!$J$3:$J$937),
IF($T70&gt;=DATEVALUE("10/1/20"&amp;RIGHT(BT$1,2)),NETWORKDAYS($T70,DATEVALUE("9/30/20"&amp;RIGHT(BU$1,2)),Holidays!$J$3:$J$937),"")))),"")/(NETWORKDAYS($T70,$U70,Holidays!$J$3:$J$937)),0))</f>
        <v>0</v>
      </c>
      <c r="BV70" s="87">
        <f>IF($Q70="","",IFERROR(IF(OR(AND($T70&gt;=DATEVALUE("10/1/20"&amp;RIGHT(BU$1,2)),$T70&lt;=DATEVALUE("9/30/20"&amp;RIGHT(BV$1,2))),AND($U70&gt;=DATEVALUE("10/1/20"&amp;RIGHT(BU$1,2)),$U70&lt;=DATEVALUE("9/30/20"&amp;RIGHT(BV$1,2))),AND($T70&lt;=DATEVALUE("10/1/20"&amp;RIGHT(BU$1,2)),$U70&gt;=DATEVALUE("9/30/20"&amp;RIGHT(BV$1,2)))),
IF(AND($T70&gt;=DATEVALUE("10/1/20"&amp;RIGHT(BU$1,2)),$U70&lt;=DATEVALUE("9/30/20"&amp;RIGHT(BV$1,2))),NETWORKDAYS($T70,$U70,Holidays!$J$3:$J$937),
IF(AND($T70&lt;DATEVALUE("10/1/20"&amp;RIGHT(BU$1,2)),$U70&lt;=DATEVALUE("9/30/20"&amp;RIGHT(BV$1,2))),NETWORKDAYS(DATEVALUE("10/1/20"&amp;RIGHT(BU$1,2)),$U70,Holidays!$J$3:$J$937),
IF($T70&lt;DATEVALUE("10/1/20"&amp;RIGHT(BU$1,2)),NETWORKDAYS(DATEVALUE("10/1/20"&amp;RIGHT(BU$1,2)),DATEVALUE("9/30/20"&amp;RIGHT(BV$1,2)),Holidays!$J$3:$J$937),
IF($T70&gt;=DATEVALUE("10/1/20"&amp;RIGHT(BU$1,2)),NETWORKDAYS($T70,DATEVALUE("9/30/20"&amp;RIGHT(BV$1,2)),Holidays!$J$3:$J$937),"")))),"")/(NETWORKDAYS($T70,$U70,Holidays!$J$3:$J$937)),0))</f>
        <v>0</v>
      </c>
      <c r="BW70" s="87">
        <f>IF($Q70="","",IFERROR(IF(OR(AND($T70&gt;=DATEVALUE("10/1/20"&amp;RIGHT(BV$1,2)),$T70&lt;=DATEVALUE("9/30/20"&amp;RIGHT(BW$1,2))),AND($U70&gt;=DATEVALUE("10/1/20"&amp;RIGHT(BV$1,2)),$U70&lt;=DATEVALUE("9/30/20"&amp;RIGHT(BW$1,2))),AND($T70&lt;=DATEVALUE("10/1/20"&amp;RIGHT(BV$1,2)),$U70&gt;=DATEVALUE("9/30/20"&amp;RIGHT(BW$1,2)))),
IF(AND($T70&gt;=DATEVALUE("10/1/20"&amp;RIGHT(BV$1,2)),$U70&lt;=DATEVALUE("9/30/20"&amp;RIGHT(BW$1,2))),NETWORKDAYS($T70,$U70,Holidays!$J$3:$J$937),
IF(AND($T70&lt;DATEVALUE("10/1/20"&amp;RIGHT(BV$1,2)),$U70&lt;=DATEVALUE("9/30/20"&amp;RIGHT(BW$1,2))),NETWORKDAYS(DATEVALUE("10/1/20"&amp;RIGHT(BV$1,2)),$U70,Holidays!$J$3:$J$937),
IF($T70&lt;DATEVALUE("10/1/20"&amp;RIGHT(BV$1,2)),NETWORKDAYS(DATEVALUE("10/1/20"&amp;RIGHT(BV$1,2)),DATEVALUE("9/30/20"&amp;RIGHT(BW$1,2)),Holidays!$J$3:$J$937),
IF($T70&gt;=DATEVALUE("10/1/20"&amp;RIGHT(BV$1,2)),NETWORKDAYS($T70,DATEVALUE("9/30/20"&amp;RIGHT(BW$1,2)),Holidays!$J$3:$J$937),"")))),"")/(NETWORKDAYS($T70,$U70,Holidays!$J$3:$J$937)),0))</f>
        <v>0</v>
      </c>
      <c r="BX70" s="87">
        <f>IF($Q70="","",IFERROR(IF(OR(AND($T70&gt;=DATEVALUE("10/1/20"&amp;RIGHT(BW$1,2)),$T70&lt;=DATEVALUE("9/30/20"&amp;RIGHT(BX$1,2))),AND($U70&gt;=DATEVALUE("10/1/20"&amp;RIGHT(BW$1,2)),$U70&lt;=DATEVALUE("9/30/20"&amp;RIGHT(BX$1,2))),AND($T70&lt;=DATEVALUE("10/1/20"&amp;RIGHT(BW$1,2)),$U70&gt;=DATEVALUE("9/30/20"&amp;RIGHT(BX$1,2)))),
IF(AND($T70&gt;=DATEVALUE("10/1/20"&amp;RIGHT(BW$1,2)),$U70&lt;=DATEVALUE("9/30/20"&amp;RIGHT(BX$1,2))),NETWORKDAYS($T70,$U70,Holidays!$J$3:$J$937),
IF(AND($T70&lt;DATEVALUE("10/1/20"&amp;RIGHT(BW$1,2)),$U70&lt;=DATEVALUE("9/30/20"&amp;RIGHT(BX$1,2))),NETWORKDAYS(DATEVALUE("10/1/20"&amp;RIGHT(BW$1,2)),$U70,Holidays!$J$3:$J$937),
IF($T70&lt;DATEVALUE("10/1/20"&amp;RIGHT(BW$1,2)),NETWORKDAYS(DATEVALUE("10/1/20"&amp;RIGHT(BW$1,2)),DATEVALUE("9/30/20"&amp;RIGHT(BX$1,2)),Holidays!$J$3:$J$937),
IF($T70&gt;=DATEVALUE("10/1/20"&amp;RIGHT(BW$1,2)),NETWORKDAYS($T70,DATEVALUE("9/30/20"&amp;RIGHT(BX$1,2)),Holidays!$J$3:$J$937),"")))),"")/(NETWORKDAYS($T70,$U70,Holidays!$J$3:$J$937)),0))</f>
        <v>0</v>
      </c>
      <c r="BY70" s="87">
        <f>IF($Q70="","",IFERROR(IF(OR(AND($T70&gt;=DATEVALUE("10/1/20"&amp;RIGHT(BX$1,2)),$T70&lt;=DATEVALUE("9/30/20"&amp;RIGHT(BY$1,2))),AND($U70&gt;=DATEVALUE("10/1/20"&amp;RIGHT(BX$1,2)),$U70&lt;=DATEVALUE("9/30/20"&amp;RIGHT(BY$1,2))),AND($T70&lt;=DATEVALUE("10/1/20"&amp;RIGHT(BX$1,2)),$U70&gt;=DATEVALUE("9/30/20"&amp;RIGHT(BY$1,2)))),
IF(AND($T70&gt;=DATEVALUE("10/1/20"&amp;RIGHT(BX$1,2)),$U70&lt;=DATEVALUE("9/30/20"&amp;RIGHT(BY$1,2))),NETWORKDAYS($T70,$U70,Holidays!$J$3:$J$937),
IF(AND($T70&lt;DATEVALUE("10/1/20"&amp;RIGHT(BX$1,2)),$U70&lt;=DATEVALUE("9/30/20"&amp;RIGHT(BY$1,2))),NETWORKDAYS(DATEVALUE("10/1/20"&amp;RIGHT(BX$1,2)),$U70,Holidays!$J$3:$J$937),
IF($T70&lt;DATEVALUE("10/1/20"&amp;RIGHT(BX$1,2)),NETWORKDAYS(DATEVALUE("10/1/20"&amp;RIGHT(BX$1,2)),DATEVALUE("9/30/20"&amp;RIGHT(BY$1,2)),Holidays!$J$3:$J$937),
IF($T70&gt;=DATEVALUE("10/1/20"&amp;RIGHT(BX$1,2)),NETWORKDAYS($T70,DATEVALUE("9/30/20"&amp;RIGHT(BY$1,2)),Holidays!$J$3:$J$937),"")))),"")/(NETWORKDAYS($T70,$U70,Holidays!$J$3:$J$937)),0))</f>
        <v>0</v>
      </c>
      <c r="BZ70" s="87">
        <f>IF($Q70="","",IFERROR(IF(OR(AND($T70&gt;=DATEVALUE("10/1/20"&amp;RIGHT(BY$1,2)),$T70&lt;=DATEVALUE("9/30/20"&amp;RIGHT(BZ$1,2))),AND($U70&gt;=DATEVALUE("10/1/20"&amp;RIGHT(BY$1,2)),$U70&lt;=DATEVALUE("9/30/20"&amp;RIGHT(BZ$1,2))),AND($T70&lt;=DATEVALUE("10/1/20"&amp;RIGHT(BY$1,2)),$U70&gt;=DATEVALUE("9/30/20"&amp;RIGHT(BZ$1,2)))),
IF(AND($T70&gt;=DATEVALUE("10/1/20"&amp;RIGHT(BY$1,2)),$U70&lt;=DATEVALUE("9/30/20"&amp;RIGHT(BZ$1,2))),NETWORKDAYS($T70,$U70,Holidays!$J$3:$J$937),
IF(AND($T70&lt;DATEVALUE("10/1/20"&amp;RIGHT(BY$1,2)),$U70&lt;=DATEVALUE("9/30/20"&amp;RIGHT(BZ$1,2))),NETWORKDAYS(DATEVALUE("10/1/20"&amp;RIGHT(BY$1,2)),$U70,Holidays!$J$3:$J$937),
IF($T70&lt;DATEVALUE("10/1/20"&amp;RIGHT(BY$1,2)),NETWORKDAYS(DATEVALUE("10/1/20"&amp;RIGHT(BY$1,2)),DATEVALUE("9/30/20"&amp;RIGHT(BZ$1,2)),Holidays!$J$3:$J$937),
IF($T70&gt;=DATEVALUE("10/1/20"&amp;RIGHT(BY$1,2)),NETWORKDAYS($T70,DATEVALUE("9/30/20"&amp;RIGHT(BZ$1,2)),Holidays!$J$3:$J$937),"")))),"")/(NETWORKDAYS($T70,$U70,Holidays!$J$3:$J$937)),0))</f>
        <v>0</v>
      </c>
      <c r="CA70" s="87">
        <f>IF($Q70="","",IFERROR(IF(OR(AND($T70&gt;=DATEVALUE("10/1/20"&amp;RIGHT(BZ$1,2)),$T70&lt;=DATEVALUE("9/30/20"&amp;RIGHT(CA$1,2))),AND($U70&gt;=DATEVALUE("10/1/20"&amp;RIGHT(BZ$1,2)),$U70&lt;=DATEVALUE("9/30/20"&amp;RIGHT(CA$1,2))),AND($T70&lt;=DATEVALUE("10/1/20"&amp;RIGHT(BZ$1,2)),$U70&gt;=DATEVALUE("9/30/20"&amp;RIGHT(CA$1,2)))),
IF(AND($T70&gt;=DATEVALUE("10/1/20"&amp;RIGHT(BZ$1,2)),$U70&lt;=DATEVALUE("9/30/20"&amp;RIGHT(CA$1,2))),NETWORKDAYS($T70,$U70,Holidays!$J$3:$J$937),
IF(AND($T70&lt;DATEVALUE("10/1/20"&amp;RIGHT(BZ$1,2)),$U70&lt;=DATEVALUE("9/30/20"&amp;RIGHT(CA$1,2))),NETWORKDAYS(DATEVALUE("10/1/20"&amp;RIGHT(BZ$1,2)),$U70,Holidays!$J$3:$J$937),
IF($T70&lt;DATEVALUE("10/1/20"&amp;RIGHT(BZ$1,2)),NETWORKDAYS(DATEVALUE("10/1/20"&amp;RIGHT(BZ$1,2)),DATEVALUE("9/30/20"&amp;RIGHT(CA$1,2)),Holidays!$J$3:$J$937),
IF($T70&gt;=DATEVALUE("10/1/20"&amp;RIGHT(BZ$1,2)),NETWORKDAYS($T70,DATEVALUE("9/30/20"&amp;RIGHT(CA$1,2)),Holidays!$J$3:$J$937),"")))),"")/(NETWORKDAYS($T70,$U70,Holidays!$J$3:$J$937)),0))</f>
        <v>0</v>
      </c>
      <c r="CB70" s="87">
        <f>IF($Q70="","",IFERROR(IF(OR(AND($T70&gt;=DATEVALUE("10/1/20"&amp;RIGHT(CA$1,2)),$T70&lt;=DATEVALUE("9/30/20"&amp;RIGHT(CB$1,2))),AND($U70&gt;=DATEVALUE("10/1/20"&amp;RIGHT(CA$1,2)),$U70&lt;=DATEVALUE("9/30/20"&amp;RIGHT(CB$1,2))),AND($T70&lt;=DATEVALUE("10/1/20"&amp;RIGHT(CA$1,2)),$U70&gt;=DATEVALUE("9/30/20"&amp;RIGHT(CB$1,2)))),
IF(AND($T70&gt;=DATEVALUE("10/1/20"&amp;RIGHT(CA$1,2)),$U70&lt;=DATEVALUE("9/30/20"&amp;RIGHT(CB$1,2))),NETWORKDAYS($T70,$U70,Holidays!$J$3:$J$937),
IF(AND($T70&lt;DATEVALUE("10/1/20"&amp;RIGHT(CA$1,2)),$U70&lt;=DATEVALUE("9/30/20"&amp;RIGHT(CB$1,2))),NETWORKDAYS(DATEVALUE("10/1/20"&amp;RIGHT(CA$1,2)),$U70,Holidays!$J$3:$J$937),
IF($T70&lt;DATEVALUE("10/1/20"&amp;RIGHT(CA$1,2)),NETWORKDAYS(DATEVALUE("10/1/20"&amp;RIGHT(CA$1,2)),DATEVALUE("9/30/20"&amp;RIGHT(CB$1,2)),Holidays!$J$3:$J$937),
IF($T70&gt;=DATEVALUE("10/1/20"&amp;RIGHT(CA$1,2)),NETWORKDAYS($T70,DATEVALUE("9/30/20"&amp;RIGHT(CB$1,2)),Holidays!$J$3:$J$937),"")))),"")/(NETWORKDAYS($T70,$U70,Holidays!$J$3:$J$937)),0))</f>
        <v>0</v>
      </c>
    </row>
    <row r="71" spans="1:80">
      <c r="A71" s="78" t="s">
        <v>262</v>
      </c>
      <c r="B71" s="79" t="s">
        <v>117</v>
      </c>
      <c r="C71" s="87" t="s">
        <v>210</v>
      </c>
      <c r="D71" s="87" t="s">
        <v>121</v>
      </c>
      <c r="E71" s="87"/>
      <c r="F71" s="87"/>
      <c r="G71" s="87" t="s">
        <v>122</v>
      </c>
      <c r="H71" s="108">
        <v>40</v>
      </c>
      <c r="I71" s="87" t="s">
        <v>130</v>
      </c>
      <c r="J71" s="87" t="s">
        <v>195</v>
      </c>
      <c r="K71" s="108">
        <v>100</v>
      </c>
      <c r="L71" s="82">
        <f t="shared" si="4"/>
        <v>0</v>
      </c>
      <c r="M71" s="110">
        <f t="shared" si="5"/>
        <v>0</v>
      </c>
      <c r="N71" s="110">
        <f t="shared" si="27"/>
        <v>4644</v>
      </c>
      <c r="O71" s="110">
        <f t="shared" si="6"/>
        <v>4644</v>
      </c>
      <c r="P71" s="110">
        <f t="shared" si="0"/>
        <v>0</v>
      </c>
      <c r="Q71" s="108">
        <v>20</v>
      </c>
      <c r="R71" s="130">
        <f t="shared" si="7"/>
        <v>2.0849315068493151</v>
      </c>
      <c r="S71" s="107">
        <v>44929</v>
      </c>
      <c r="T71" s="83">
        <f>IF(NOT(Q71=""),IF(NOT($S71=""),$S71,#REF!),"")</f>
        <v>44929</v>
      </c>
      <c r="U71" s="83">
        <f t="shared" si="8"/>
        <v>44949</v>
      </c>
      <c r="V71" s="83">
        <f t="shared" si="11"/>
        <v>44957</v>
      </c>
      <c r="W71" s="83">
        <f t="shared" si="28"/>
        <v>44958</v>
      </c>
      <c r="X71" s="84">
        <f t="shared" si="9"/>
        <v>4644</v>
      </c>
      <c r="Y71" s="84">
        <f t="shared" si="24"/>
        <v>4982.8847671232879</v>
      </c>
      <c r="AF71" s="87" t="s">
        <v>137</v>
      </c>
      <c r="AG71" s="87" t="s">
        <v>138</v>
      </c>
      <c r="AH71" s="103">
        <v>46041</v>
      </c>
      <c r="AL71" s="87">
        <f t="shared" ca="1" si="1"/>
        <v>0</v>
      </c>
      <c r="AN71" s="87">
        <f t="shared" ca="1" si="29"/>
        <v>0</v>
      </c>
      <c r="AO71" s="87">
        <f t="shared" ca="1" si="29"/>
        <v>0</v>
      </c>
      <c r="AP71" s="87">
        <f t="shared" ca="1" si="29"/>
        <v>0</v>
      </c>
      <c r="AQ71" s="87">
        <f t="shared" ca="1" si="29"/>
        <v>0</v>
      </c>
      <c r="AR71" s="87">
        <f t="shared" ca="1" si="29"/>
        <v>0</v>
      </c>
      <c r="AS71" s="87">
        <f t="shared" ca="1" si="29"/>
        <v>0</v>
      </c>
      <c r="AT71" s="87">
        <f t="shared" ca="1" si="29"/>
        <v>0</v>
      </c>
      <c r="AU71" s="87">
        <f t="shared" ca="1" si="29"/>
        <v>0</v>
      </c>
      <c r="AV71" s="87">
        <f t="shared" ca="1" si="29"/>
        <v>0</v>
      </c>
      <c r="AW71" s="87">
        <f t="shared" ca="1" si="29"/>
        <v>0</v>
      </c>
      <c r="AX71" s="87">
        <f t="shared" ca="1" si="30"/>
        <v>0</v>
      </c>
      <c r="AY71" s="87">
        <f t="shared" ca="1" si="30"/>
        <v>0</v>
      </c>
      <c r="AZ71" s="87">
        <f t="shared" ca="1" si="30"/>
        <v>0</v>
      </c>
      <c r="BA71" s="87">
        <f t="shared" ca="1" si="30"/>
        <v>0</v>
      </c>
      <c r="BB71" s="87">
        <f t="shared" ca="1" si="30"/>
        <v>0</v>
      </c>
      <c r="BC71" s="87">
        <f t="shared" ca="1" si="30"/>
        <v>0</v>
      </c>
      <c r="BD71" s="87">
        <f t="shared" ca="1" si="30"/>
        <v>0</v>
      </c>
      <c r="BE71" s="87">
        <f t="shared" ca="1" si="30"/>
        <v>0</v>
      </c>
      <c r="BF71" s="87">
        <f t="shared" ca="1" si="30"/>
        <v>0</v>
      </c>
      <c r="BG71" s="87">
        <f t="shared" ca="1" si="30"/>
        <v>0</v>
      </c>
      <c r="BI71" s="87">
        <f>IF($Q71="","",IFERROR(IF(OR(AND($T71&gt;=DATEVALUE("10/1/20"&amp;RIGHT(BH$1,2)),$T71&lt;=DATEVALUE("9/30/20"&amp;RIGHT(BI$1,2))),AND($U71&gt;=DATEVALUE("10/1/20"&amp;RIGHT(BH$1,2)),$U71&lt;=DATEVALUE("9/30/20"&amp;RIGHT(BI$1,2))),AND($T71&lt;=DATEVALUE("10/1/20"&amp;RIGHT(BH$1,2)),$U71&gt;=DATEVALUE("9/30/20"&amp;RIGHT(BI$1,2)))),
IF(AND($T71&gt;=DATEVALUE("10/1/20"&amp;RIGHT(BH$1,2)),$U71&lt;=DATEVALUE("9/30/20"&amp;RIGHT(BI$1,2))),NETWORKDAYS($T71,$U71,Holidays!$J$3:$J$937),
IF(AND($T71&lt;DATEVALUE("10/1/20"&amp;RIGHT(BH$1,2)),$U71&lt;=DATEVALUE("9/30/20"&amp;RIGHT(BI$1,2))),NETWORKDAYS(DATEVALUE("10/1/20"&amp;RIGHT(BH$1,2)),$U71,Holidays!$J$3:$J$937),
IF($T71&lt;DATEVALUE("10/1/20"&amp;RIGHT(BH$1,2)),NETWORKDAYS(DATEVALUE("10/1/20"&amp;RIGHT(BH$1,2)),DATEVALUE("9/30/20"&amp;RIGHT(BI$1,2)),Holidays!$J$3:$J$937),
IF($T71&gt;=DATEVALUE("10/1/20"&amp;RIGHT(BH$1,2)),NETWORKDAYS($T71,DATEVALUE("9/30/20"&amp;RIGHT(BI$1,2)),Holidays!$J$3:$J$937),"")))),"")/(NETWORKDAYS($T71,$U71,Holidays!$J$3:$J$937)),0))</f>
        <v>0</v>
      </c>
      <c r="BJ71" s="87">
        <f>IF($Q71="","",IFERROR(IF(OR(AND($T71&gt;=DATEVALUE("10/1/20"&amp;RIGHT(BI$1,2)),$T71&lt;=DATEVALUE("9/30/20"&amp;RIGHT(BJ$1,2))),AND($U71&gt;=DATEVALUE("10/1/20"&amp;RIGHT(BI$1,2)),$U71&lt;=DATEVALUE("9/30/20"&amp;RIGHT(BJ$1,2))),AND($T71&lt;=DATEVALUE("10/1/20"&amp;RIGHT(BI$1,2)),$U71&gt;=DATEVALUE("9/30/20"&amp;RIGHT(BJ$1,2)))),
IF(AND($T71&gt;=DATEVALUE("10/1/20"&amp;RIGHT(BI$1,2)),$U71&lt;=DATEVALUE("9/30/20"&amp;RIGHT(BJ$1,2))),NETWORKDAYS($T71,$U71,Holidays!$J$3:$J$937),
IF(AND($T71&lt;DATEVALUE("10/1/20"&amp;RIGHT(BI$1,2)),$U71&lt;=DATEVALUE("9/30/20"&amp;RIGHT(BJ$1,2))),NETWORKDAYS(DATEVALUE("10/1/20"&amp;RIGHT(BI$1,2)),$U71,Holidays!$J$3:$J$937),
IF($T71&lt;DATEVALUE("10/1/20"&amp;RIGHT(BI$1,2)),NETWORKDAYS(DATEVALUE("10/1/20"&amp;RIGHT(BI$1,2)),DATEVALUE("9/30/20"&amp;RIGHT(BJ$1,2)),Holidays!$J$3:$J$937),
IF($T71&gt;=DATEVALUE("10/1/20"&amp;RIGHT(BI$1,2)),NETWORKDAYS($T71,DATEVALUE("9/30/20"&amp;RIGHT(BJ$1,2)),Holidays!$J$3:$J$937),"")))),"")/(NETWORKDAYS($T71,$U71,Holidays!$J$3:$J$937)),0))</f>
        <v>0</v>
      </c>
      <c r="BK71" s="87">
        <f>IF($Q71="","",IFERROR(IF(OR(AND($T71&gt;=DATEVALUE("10/1/20"&amp;RIGHT(BJ$1,2)),$T71&lt;=DATEVALUE("9/30/20"&amp;RIGHT(BK$1,2))),AND($U71&gt;=DATEVALUE("10/1/20"&amp;RIGHT(BJ$1,2)),$U71&lt;=DATEVALUE("9/30/20"&amp;RIGHT(BK$1,2))),AND($T71&lt;=DATEVALUE("10/1/20"&amp;RIGHT(BJ$1,2)),$U71&gt;=DATEVALUE("9/30/20"&amp;RIGHT(BK$1,2)))),
IF(AND($T71&gt;=DATEVALUE("10/1/20"&amp;RIGHT(BJ$1,2)),$U71&lt;=DATEVALUE("9/30/20"&amp;RIGHT(BK$1,2))),NETWORKDAYS($T71,$U71,Holidays!$J$3:$J$937),
IF(AND($T71&lt;DATEVALUE("10/1/20"&amp;RIGHT(BJ$1,2)),$U71&lt;=DATEVALUE("9/30/20"&amp;RIGHT(BK$1,2))),NETWORKDAYS(DATEVALUE("10/1/20"&amp;RIGHT(BJ$1,2)),$U71,Holidays!$J$3:$J$937),
IF($T71&lt;DATEVALUE("10/1/20"&amp;RIGHT(BJ$1,2)),NETWORKDAYS(DATEVALUE("10/1/20"&amp;RIGHT(BJ$1,2)),DATEVALUE("9/30/20"&amp;RIGHT(BK$1,2)),Holidays!$J$3:$J$937),
IF($T71&gt;=DATEVALUE("10/1/20"&amp;RIGHT(BJ$1,2)),NETWORKDAYS($T71,DATEVALUE("9/30/20"&amp;RIGHT(BK$1,2)),Holidays!$J$3:$J$937),"")))),"")/(NETWORKDAYS($T71,$U71,Holidays!$J$3:$J$937)),0))</f>
        <v>0</v>
      </c>
      <c r="BL71" s="87">
        <f>IF($Q71="","",IFERROR(IF(OR(AND($T71&gt;=DATEVALUE("10/1/20"&amp;RIGHT(BK$1,2)),$T71&lt;=DATEVALUE("9/30/20"&amp;RIGHT(BL$1,2))),AND($U71&gt;=DATEVALUE("10/1/20"&amp;RIGHT(BK$1,2)),$U71&lt;=DATEVALUE("9/30/20"&amp;RIGHT(BL$1,2))),AND($T71&lt;=DATEVALUE("10/1/20"&amp;RIGHT(BK$1,2)),$U71&gt;=DATEVALUE("9/30/20"&amp;RIGHT(BL$1,2)))),
IF(AND($T71&gt;=DATEVALUE("10/1/20"&amp;RIGHT(BK$1,2)),$U71&lt;=DATEVALUE("9/30/20"&amp;RIGHT(BL$1,2))),NETWORKDAYS($T71,$U71,Holidays!$J$3:$J$937),
IF(AND($T71&lt;DATEVALUE("10/1/20"&amp;RIGHT(BK$1,2)),$U71&lt;=DATEVALUE("9/30/20"&amp;RIGHT(BL$1,2))),NETWORKDAYS(DATEVALUE("10/1/20"&amp;RIGHT(BK$1,2)),$U71,Holidays!$J$3:$J$937),
IF($T71&lt;DATEVALUE("10/1/20"&amp;RIGHT(BK$1,2)),NETWORKDAYS(DATEVALUE("10/1/20"&amp;RIGHT(BK$1,2)),DATEVALUE("9/30/20"&amp;RIGHT(BL$1,2)),Holidays!$J$3:$J$937),
IF($T71&gt;=DATEVALUE("10/1/20"&amp;RIGHT(BK$1,2)),NETWORKDAYS($T71,DATEVALUE("9/30/20"&amp;RIGHT(BL$1,2)),Holidays!$J$3:$J$937),"")))),"")/(NETWORKDAYS($T71,$U71,Holidays!$J$3:$J$937)),0))</f>
        <v>0</v>
      </c>
      <c r="BM71" s="87">
        <f>IF($Q71="","",IFERROR(IF(OR(AND($T71&gt;=DATEVALUE("10/1/20"&amp;RIGHT(BL$1,2)),$T71&lt;=DATEVALUE("9/30/20"&amp;RIGHT(BM$1,2))),AND($U71&gt;=DATEVALUE("10/1/20"&amp;RIGHT(BL$1,2)),$U71&lt;=DATEVALUE("9/30/20"&amp;RIGHT(BM$1,2))),AND($T71&lt;=DATEVALUE("10/1/20"&amp;RIGHT(BL$1,2)),$U71&gt;=DATEVALUE("9/30/20"&amp;RIGHT(BM$1,2)))),
IF(AND($T71&gt;=DATEVALUE("10/1/20"&amp;RIGHT(BL$1,2)),$U71&lt;=DATEVALUE("9/30/20"&amp;RIGHT(BM$1,2))),NETWORKDAYS($T71,$U71,Holidays!$J$3:$J$937),
IF(AND($T71&lt;DATEVALUE("10/1/20"&amp;RIGHT(BL$1,2)),$U71&lt;=DATEVALUE("9/30/20"&amp;RIGHT(BM$1,2))),NETWORKDAYS(DATEVALUE("10/1/20"&amp;RIGHT(BL$1,2)),$U71,Holidays!$J$3:$J$937),
IF($T71&lt;DATEVALUE("10/1/20"&amp;RIGHT(BL$1,2)),NETWORKDAYS(DATEVALUE("10/1/20"&amp;RIGHT(BL$1,2)),DATEVALUE("9/30/20"&amp;RIGHT(BM$1,2)),Holidays!$J$3:$J$937),
IF($T71&gt;=DATEVALUE("10/1/20"&amp;RIGHT(BL$1,2)),NETWORKDAYS($T71,DATEVALUE("9/30/20"&amp;RIGHT(BM$1,2)),Holidays!$J$3:$J$937),"")))),"")/(NETWORKDAYS($T71,$U71,Holidays!$J$3:$J$937)),0))</f>
        <v>0</v>
      </c>
      <c r="BN71" s="87">
        <f>IF($Q71="","",IFERROR(IF(OR(AND($T71&gt;=DATEVALUE("10/1/20"&amp;RIGHT(BM$1,2)),$T71&lt;=DATEVALUE("9/30/20"&amp;RIGHT(BN$1,2))),AND($U71&gt;=DATEVALUE("10/1/20"&amp;RIGHT(BM$1,2)),$U71&lt;=DATEVALUE("9/30/20"&amp;RIGHT(BN$1,2))),AND($T71&lt;=DATEVALUE("10/1/20"&amp;RIGHT(BM$1,2)),$U71&gt;=DATEVALUE("9/30/20"&amp;RIGHT(BN$1,2)))),
IF(AND($T71&gt;=DATEVALUE("10/1/20"&amp;RIGHT(BM$1,2)),$U71&lt;=DATEVALUE("9/30/20"&amp;RIGHT(BN$1,2))),NETWORKDAYS($T71,$U71,Holidays!$J$3:$J$937),
IF(AND($T71&lt;DATEVALUE("10/1/20"&amp;RIGHT(BM$1,2)),$U71&lt;=DATEVALUE("9/30/20"&amp;RIGHT(BN$1,2))),NETWORKDAYS(DATEVALUE("10/1/20"&amp;RIGHT(BM$1,2)),$U71,Holidays!$J$3:$J$937),
IF($T71&lt;DATEVALUE("10/1/20"&amp;RIGHT(BM$1,2)),NETWORKDAYS(DATEVALUE("10/1/20"&amp;RIGHT(BM$1,2)),DATEVALUE("9/30/20"&amp;RIGHT(BN$1,2)),Holidays!$J$3:$J$937),
IF($T71&gt;=DATEVALUE("10/1/20"&amp;RIGHT(BM$1,2)),NETWORKDAYS($T71,DATEVALUE("9/30/20"&amp;RIGHT(BN$1,2)),Holidays!$J$3:$J$937),"")))),"")/(NETWORKDAYS($T71,$U71,Holidays!$J$3:$J$937)),0))</f>
        <v>0</v>
      </c>
      <c r="BO71" s="87">
        <f>IF($Q71="","",IFERROR(IF(OR(AND($T71&gt;=DATEVALUE("10/1/20"&amp;RIGHT(BN$1,2)),$T71&lt;=DATEVALUE("9/30/20"&amp;RIGHT(BO$1,2))),AND($U71&gt;=DATEVALUE("10/1/20"&amp;RIGHT(BN$1,2)),$U71&lt;=DATEVALUE("9/30/20"&amp;RIGHT(BO$1,2))),AND($T71&lt;=DATEVALUE("10/1/20"&amp;RIGHT(BN$1,2)),$U71&gt;=DATEVALUE("9/30/20"&amp;RIGHT(BO$1,2)))),
IF(AND($T71&gt;=DATEVALUE("10/1/20"&amp;RIGHT(BN$1,2)),$U71&lt;=DATEVALUE("9/30/20"&amp;RIGHT(BO$1,2))),NETWORKDAYS($T71,$U71,Holidays!$J$3:$J$937),
IF(AND($T71&lt;DATEVALUE("10/1/20"&amp;RIGHT(BN$1,2)),$U71&lt;=DATEVALUE("9/30/20"&amp;RIGHT(BO$1,2))),NETWORKDAYS(DATEVALUE("10/1/20"&amp;RIGHT(BN$1,2)),$U71,Holidays!$J$3:$J$937),
IF($T71&lt;DATEVALUE("10/1/20"&amp;RIGHT(BN$1,2)),NETWORKDAYS(DATEVALUE("10/1/20"&amp;RIGHT(BN$1,2)),DATEVALUE("9/30/20"&amp;RIGHT(BO$1,2)),Holidays!$J$3:$J$937),
IF($T71&gt;=DATEVALUE("10/1/20"&amp;RIGHT(BN$1,2)),NETWORKDAYS($T71,DATEVALUE("9/30/20"&amp;RIGHT(BO$1,2)),Holidays!$J$3:$J$937),"")))),"")/(NETWORKDAYS($T71,$U71,Holidays!$J$3:$J$937)),0))</f>
        <v>0</v>
      </c>
      <c r="BP71" s="87">
        <f>IF($Q71="","",IFERROR(IF(OR(AND($T71&gt;=DATEVALUE("10/1/20"&amp;RIGHT(BO$1,2)),$T71&lt;=DATEVALUE("9/30/20"&amp;RIGHT(BP$1,2))),AND($U71&gt;=DATEVALUE("10/1/20"&amp;RIGHT(BO$1,2)),$U71&lt;=DATEVALUE("9/30/20"&amp;RIGHT(BP$1,2))),AND($T71&lt;=DATEVALUE("10/1/20"&amp;RIGHT(BO$1,2)),$U71&gt;=DATEVALUE("9/30/20"&amp;RIGHT(BP$1,2)))),
IF(AND($T71&gt;=DATEVALUE("10/1/20"&amp;RIGHT(BO$1,2)),$U71&lt;=DATEVALUE("9/30/20"&amp;RIGHT(BP$1,2))),NETWORKDAYS($T71,$U71,Holidays!$J$3:$J$937),
IF(AND($T71&lt;DATEVALUE("10/1/20"&amp;RIGHT(BO$1,2)),$U71&lt;=DATEVALUE("9/30/20"&amp;RIGHT(BP$1,2))),NETWORKDAYS(DATEVALUE("10/1/20"&amp;RIGHT(BO$1,2)),$U71,Holidays!$J$3:$J$937),
IF($T71&lt;DATEVALUE("10/1/20"&amp;RIGHT(BO$1,2)),NETWORKDAYS(DATEVALUE("10/1/20"&amp;RIGHT(BO$1,2)),DATEVALUE("9/30/20"&amp;RIGHT(BP$1,2)),Holidays!$J$3:$J$937),
IF($T71&gt;=DATEVALUE("10/1/20"&amp;RIGHT(BO$1,2)),NETWORKDAYS($T71,DATEVALUE("9/30/20"&amp;RIGHT(BP$1,2)),Holidays!$J$3:$J$937),"")))),"")/(NETWORKDAYS($T71,$U71,Holidays!$J$3:$J$937)),0))</f>
        <v>1</v>
      </c>
      <c r="BQ71" s="87">
        <f>IF($Q71="","",IFERROR(IF(OR(AND($T71&gt;=DATEVALUE("10/1/20"&amp;RIGHT(BP$1,2)),$T71&lt;=DATEVALUE("9/30/20"&amp;RIGHT(BQ$1,2))),AND($U71&gt;=DATEVALUE("10/1/20"&amp;RIGHT(BP$1,2)),$U71&lt;=DATEVALUE("9/30/20"&amp;RIGHT(BQ$1,2))),AND($T71&lt;=DATEVALUE("10/1/20"&amp;RIGHT(BP$1,2)),$U71&gt;=DATEVALUE("9/30/20"&amp;RIGHT(BQ$1,2)))),
IF(AND($T71&gt;=DATEVALUE("10/1/20"&amp;RIGHT(BP$1,2)),$U71&lt;=DATEVALUE("9/30/20"&amp;RIGHT(BQ$1,2))),NETWORKDAYS($T71,$U71,Holidays!$J$3:$J$937),
IF(AND($T71&lt;DATEVALUE("10/1/20"&amp;RIGHT(BP$1,2)),$U71&lt;=DATEVALUE("9/30/20"&amp;RIGHT(BQ$1,2))),NETWORKDAYS(DATEVALUE("10/1/20"&amp;RIGHT(BP$1,2)),$U71,Holidays!$J$3:$J$937),
IF($T71&lt;DATEVALUE("10/1/20"&amp;RIGHT(BP$1,2)),NETWORKDAYS(DATEVALUE("10/1/20"&amp;RIGHT(BP$1,2)),DATEVALUE("9/30/20"&amp;RIGHT(BQ$1,2)),Holidays!$J$3:$J$937),
IF($T71&gt;=DATEVALUE("10/1/20"&amp;RIGHT(BP$1,2)),NETWORKDAYS($T71,DATEVALUE("9/30/20"&amp;RIGHT(BQ$1,2)),Holidays!$J$3:$J$937),"")))),"")/(NETWORKDAYS($T71,$U71,Holidays!$J$3:$J$937)),0))</f>
        <v>0</v>
      </c>
      <c r="BR71" s="87">
        <f>IF($Q71="","",IFERROR(IF(OR(AND($T71&gt;=DATEVALUE("10/1/20"&amp;RIGHT(BQ$1,2)),$T71&lt;=DATEVALUE("9/30/20"&amp;RIGHT(BR$1,2))),AND($U71&gt;=DATEVALUE("10/1/20"&amp;RIGHT(BQ$1,2)),$U71&lt;=DATEVALUE("9/30/20"&amp;RIGHT(BR$1,2))),AND($T71&lt;=DATEVALUE("10/1/20"&amp;RIGHT(BQ$1,2)),$U71&gt;=DATEVALUE("9/30/20"&amp;RIGHT(BR$1,2)))),
IF(AND($T71&gt;=DATEVALUE("10/1/20"&amp;RIGHT(BQ$1,2)),$U71&lt;=DATEVALUE("9/30/20"&amp;RIGHT(BR$1,2))),NETWORKDAYS($T71,$U71,Holidays!$J$3:$J$937),
IF(AND($T71&lt;DATEVALUE("10/1/20"&amp;RIGHT(BQ$1,2)),$U71&lt;=DATEVALUE("9/30/20"&amp;RIGHT(BR$1,2))),NETWORKDAYS(DATEVALUE("10/1/20"&amp;RIGHT(BQ$1,2)),$U71,Holidays!$J$3:$J$937),
IF($T71&lt;DATEVALUE("10/1/20"&amp;RIGHT(BQ$1,2)),NETWORKDAYS(DATEVALUE("10/1/20"&amp;RIGHT(BQ$1,2)),DATEVALUE("9/30/20"&amp;RIGHT(BR$1,2)),Holidays!$J$3:$J$937),
IF($T71&gt;=DATEVALUE("10/1/20"&amp;RIGHT(BQ$1,2)),NETWORKDAYS($T71,DATEVALUE("9/30/20"&amp;RIGHT(BR$1,2)),Holidays!$J$3:$J$937),"")))),"")/(NETWORKDAYS($T71,$U71,Holidays!$J$3:$J$937)),0))</f>
        <v>0</v>
      </c>
      <c r="BS71" s="87">
        <f>IF($Q71="","",IFERROR(IF(OR(AND($T71&gt;=DATEVALUE("10/1/20"&amp;RIGHT(BR$1,2)),$T71&lt;=DATEVALUE("9/30/20"&amp;RIGHT(BS$1,2))),AND($U71&gt;=DATEVALUE("10/1/20"&amp;RIGHT(BR$1,2)),$U71&lt;=DATEVALUE("9/30/20"&amp;RIGHT(BS$1,2))),AND($T71&lt;=DATEVALUE("10/1/20"&amp;RIGHT(BR$1,2)),$U71&gt;=DATEVALUE("9/30/20"&amp;RIGHT(BS$1,2)))),
IF(AND($T71&gt;=DATEVALUE("10/1/20"&amp;RIGHT(BR$1,2)),$U71&lt;=DATEVALUE("9/30/20"&amp;RIGHT(BS$1,2))),NETWORKDAYS($T71,$U71,Holidays!$J$3:$J$937),
IF(AND($T71&lt;DATEVALUE("10/1/20"&amp;RIGHT(BR$1,2)),$U71&lt;=DATEVALUE("9/30/20"&amp;RIGHT(BS$1,2))),NETWORKDAYS(DATEVALUE("10/1/20"&amp;RIGHT(BR$1,2)),$U71,Holidays!$J$3:$J$937),
IF($T71&lt;DATEVALUE("10/1/20"&amp;RIGHT(BR$1,2)),NETWORKDAYS(DATEVALUE("10/1/20"&amp;RIGHT(BR$1,2)),DATEVALUE("9/30/20"&amp;RIGHT(BS$1,2)),Holidays!$J$3:$J$937),
IF($T71&gt;=DATEVALUE("10/1/20"&amp;RIGHT(BR$1,2)),NETWORKDAYS($T71,DATEVALUE("9/30/20"&amp;RIGHT(BS$1,2)),Holidays!$J$3:$J$937),"")))),"")/(NETWORKDAYS($T71,$U71,Holidays!$J$3:$J$937)),0))</f>
        <v>0</v>
      </c>
      <c r="BT71" s="87">
        <f>IF($Q71="","",IFERROR(IF(OR(AND($T71&gt;=DATEVALUE("10/1/20"&amp;RIGHT(BS$1,2)),$T71&lt;=DATEVALUE("9/30/20"&amp;RIGHT(BT$1,2))),AND($U71&gt;=DATEVALUE("10/1/20"&amp;RIGHT(BS$1,2)),$U71&lt;=DATEVALUE("9/30/20"&amp;RIGHT(BT$1,2))),AND($T71&lt;=DATEVALUE("10/1/20"&amp;RIGHT(BS$1,2)),$U71&gt;=DATEVALUE("9/30/20"&amp;RIGHT(BT$1,2)))),
IF(AND($T71&gt;=DATEVALUE("10/1/20"&amp;RIGHT(BS$1,2)),$U71&lt;=DATEVALUE("9/30/20"&amp;RIGHT(BT$1,2))),NETWORKDAYS($T71,$U71,Holidays!$J$3:$J$937),
IF(AND($T71&lt;DATEVALUE("10/1/20"&amp;RIGHT(BS$1,2)),$U71&lt;=DATEVALUE("9/30/20"&amp;RIGHT(BT$1,2))),NETWORKDAYS(DATEVALUE("10/1/20"&amp;RIGHT(BS$1,2)),$U71,Holidays!$J$3:$J$937),
IF($T71&lt;DATEVALUE("10/1/20"&amp;RIGHT(BS$1,2)),NETWORKDAYS(DATEVALUE("10/1/20"&amp;RIGHT(BS$1,2)),DATEVALUE("9/30/20"&amp;RIGHT(BT$1,2)),Holidays!$J$3:$J$937),
IF($T71&gt;=DATEVALUE("10/1/20"&amp;RIGHT(BS$1,2)),NETWORKDAYS($T71,DATEVALUE("9/30/20"&amp;RIGHT(BT$1,2)),Holidays!$J$3:$J$937),"")))),"")/(NETWORKDAYS($T71,$U71,Holidays!$J$3:$J$937)),0))</f>
        <v>0</v>
      </c>
      <c r="BU71" s="87">
        <f>IF($Q71="","",IFERROR(IF(OR(AND($T71&gt;=DATEVALUE("10/1/20"&amp;RIGHT(BT$1,2)),$T71&lt;=DATEVALUE("9/30/20"&amp;RIGHT(BU$1,2))),AND($U71&gt;=DATEVALUE("10/1/20"&amp;RIGHT(BT$1,2)),$U71&lt;=DATEVALUE("9/30/20"&amp;RIGHT(BU$1,2))),AND($T71&lt;=DATEVALUE("10/1/20"&amp;RIGHT(BT$1,2)),$U71&gt;=DATEVALUE("9/30/20"&amp;RIGHT(BU$1,2)))),
IF(AND($T71&gt;=DATEVALUE("10/1/20"&amp;RIGHT(BT$1,2)),$U71&lt;=DATEVALUE("9/30/20"&amp;RIGHT(BU$1,2))),NETWORKDAYS($T71,$U71,Holidays!$J$3:$J$937),
IF(AND($T71&lt;DATEVALUE("10/1/20"&amp;RIGHT(BT$1,2)),$U71&lt;=DATEVALUE("9/30/20"&amp;RIGHT(BU$1,2))),NETWORKDAYS(DATEVALUE("10/1/20"&amp;RIGHT(BT$1,2)),$U71,Holidays!$J$3:$J$937),
IF($T71&lt;DATEVALUE("10/1/20"&amp;RIGHT(BT$1,2)),NETWORKDAYS(DATEVALUE("10/1/20"&amp;RIGHT(BT$1,2)),DATEVALUE("9/30/20"&amp;RIGHT(BU$1,2)),Holidays!$J$3:$J$937),
IF($T71&gt;=DATEVALUE("10/1/20"&amp;RIGHT(BT$1,2)),NETWORKDAYS($T71,DATEVALUE("9/30/20"&amp;RIGHT(BU$1,2)),Holidays!$J$3:$J$937),"")))),"")/(NETWORKDAYS($T71,$U71,Holidays!$J$3:$J$937)),0))</f>
        <v>0</v>
      </c>
      <c r="BV71" s="87">
        <f>IF($Q71="","",IFERROR(IF(OR(AND($T71&gt;=DATEVALUE("10/1/20"&amp;RIGHT(BU$1,2)),$T71&lt;=DATEVALUE("9/30/20"&amp;RIGHT(BV$1,2))),AND($U71&gt;=DATEVALUE("10/1/20"&amp;RIGHT(BU$1,2)),$U71&lt;=DATEVALUE("9/30/20"&amp;RIGHT(BV$1,2))),AND($T71&lt;=DATEVALUE("10/1/20"&amp;RIGHT(BU$1,2)),$U71&gt;=DATEVALUE("9/30/20"&amp;RIGHT(BV$1,2)))),
IF(AND($T71&gt;=DATEVALUE("10/1/20"&amp;RIGHT(BU$1,2)),$U71&lt;=DATEVALUE("9/30/20"&amp;RIGHT(BV$1,2))),NETWORKDAYS($T71,$U71,Holidays!$J$3:$J$937),
IF(AND($T71&lt;DATEVALUE("10/1/20"&amp;RIGHT(BU$1,2)),$U71&lt;=DATEVALUE("9/30/20"&amp;RIGHT(BV$1,2))),NETWORKDAYS(DATEVALUE("10/1/20"&amp;RIGHT(BU$1,2)),$U71,Holidays!$J$3:$J$937),
IF($T71&lt;DATEVALUE("10/1/20"&amp;RIGHT(BU$1,2)),NETWORKDAYS(DATEVALUE("10/1/20"&amp;RIGHT(BU$1,2)),DATEVALUE("9/30/20"&amp;RIGHT(BV$1,2)),Holidays!$J$3:$J$937),
IF($T71&gt;=DATEVALUE("10/1/20"&amp;RIGHT(BU$1,2)),NETWORKDAYS($T71,DATEVALUE("9/30/20"&amp;RIGHT(BV$1,2)),Holidays!$J$3:$J$937),"")))),"")/(NETWORKDAYS($T71,$U71,Holidays!$J$3:$J$937)),0))</f>
        <v>0</v>
      </c>
      <c r="BW71" s="87">
        <f>IF($Q71="","",IFERROR(IF(OR(AND($T71&gt;=DATEVALUE("10/1/20"&amp;RIGHT(BV$1,2)),$T71&lt;=DATEVALUE("9/30/20"&amp;RIGHT(BW$1,2))),AND($U71&gt;=DATEVALUE("10/1/20"&amp;RIGHT(BV$1,2)),$U71&lt;=DATEVALUE("9/30/20"&amp;RIGHT(BW$1,2))),AND($T71&lt;=DATEVALUE("10/1/20"&amp;RIGHT(BV$1,2)),$U71&gt;=DATEVALUE("9/30/20"&amp;RIGHT(BW$1,2)))),
IF(AND($T71&gt;=DATEVALUE("10/1/20"&amp;RIGHT(BV$1,2)),$U71&lt;=DATEVALUE("9/30/20"&amp;RIGHT(BW$1,2))),NETWORKDAYS($T71,$U71,Holidays!$J$3:$J$937),
IF(AND($T71&lt;DATEVALUE("10/1/20"&amp;RIGHT(BV$1,2)),$U71&lt;=DATEVALUE("9/30/20"&amp;RIGHT(BW$1,2))),NETWORKDAYS(DATEVALUE("10/1/20"&amp;RIGHT(BV$1,2)),$U71,Holidays!$J$3:$J$937),
IF($T71&lt;DATEVALUE("10/1/20"&amp;RIGHT(BV$1,2)),NETWORKDAYS(DATEVALUE("10/1/20"&amp;RIGHT(BV$1,2)),DATEVALUE("9/30/20"&amp;RIGHT(BW$1,2)),Holidays!$J$3:$J$937),
IF($T71&gt;=DATEVALUE("10/1/20"&amp;RIGHT(BV$1,2)),NETWORKDAYS($T71,DATEVALUE("9/30/20"&amp;RIGHT(BW$1,2)),Holidays!$J$3:$J$937),"")))),"")/(NETWORKDAYS($T71,$U71,Holidays!$J$3:$J$937)),0))</f>
        <v>0</v>
      </c>
      <c r="BX71" s="87">
        <f>IF($Q71="","",IFERROR(IF(OR(AND($T71&gt;=DATEVALUE("10/1/20"&amp;RIGHT(BW$1,2)),$T71&lt;=DATEVALUE("9/30/20"&amp;RIGHT(BX$1,2))),AND($U71&gt;=DATEVALUE("10/1/20"&amp;RIGHT(BW$1,2)),$U71&lt;=DATEVALUE("9/30/20"&amp;RIGHT(BX$1,2))),AND($T71&lt;=DATEVALUE("10/1/20"&amp;RIGHT(BW$1,2)),$U71&gt;=DATEVALUE("9/30/20"&amp;RIGHT(BX$1,2)))),
IF(AND($T71&gt;=DATEVALUE("10/1/20"&amp;RIGHT(BW$1,2)),$U71&lt;=DATEVALUE("9/30/20"&amp;RIGHT(BX$1,2))),NETWORKDAYS($T71,$U71,Holidays!$J$3:$J$937),
IF(AND($T71&lt;DATEVALUE("10/1/20"&amp;RIGHT(BW$1,2)),$U71&lt;=DATEVALUE("9/30/20"&amp;RIGHT(BX$1,2))),NETWORKDAYS(DATEVALUE("10/1/20"&amp;RIGHT(BW$1,2)),$U71,Holidays!$J$3:$J$937),
IF($T71&lt;DATEVALUE("10/1/20"&amp;RIGHT(BW$1,2)),NETWORKDAYS(DATEVALUE("10/1/20"&amp;RIGHT(BW$1,2)),DATEVALUE("9/30/20"&amp;RIGHT(BX$1,2)),Holidays!$J$3:$J$937),
IF($T71&gt;=DATEVALUE("10/1/20"&amp;RIGHT(BW$1,2)),NETWORKDAYS($T71,DATEVALUE("9/30/20"&amp;RIGHT(BX$1,2)),Holidays!$J$3:$J$937),"")))),"")/(NETWORKDAYS($T71,$U71,Holidays!$J$3:$J$937)),0))</f>
        <v>0</v>
      </c>
      <c r="BY71" s="87">
        <f>IF($Q71="","",IFERROR(IF(OR(AND($T71&gt;=DATEVALUE("10/1/20"&amp;RIGHT(BX$1,2)),$T71&lt;=DATEVALUE("9/30/20"&amp;RIGHT(BY$1,2))),AND($U71&gt;=DATEVALUE("10/1/20"&amp;RIGHT(BX$1,2)),$U71&lt;=DATEVALUE("9/30/20"&amp;RIGHT(BY$1,2))),AND($T71&lt;=DATEVALUE("10/1/20"&amp;RIGHT(BX$1,2)),$U71&gt;=DATEVALUE("9/30/20"&amp;RIGHT(BY$1,2)))),
IF(AND($T71&gt;=DATEVALUE("10/1/20"&amp;RIGHT(BX$1,2)),$U71&lt;=DATEVALUE("9/30/20"&amp;RIGHT(BY$1,2))),NETWORKDAYS($T71,$U71,Holidays!$J$3:$J$937),
IF(AND($T71&lt;DATEVALUE("10/1/20"&amp;RIGHT(BX$1,2)),$U71&lt;=DATEVALUE("9/30/20"&amp;RIGHT(BY$1,2))),NETWORKDAYS(DATEVALUE("10/1/20"&amp;RIGHT(BX$1,2)),$U71,Holidays!$J$3:$J$937),
IF($T71&lt;DATEVALUE("10/1/20"&amp;RIGHT(BX$1,2)),NETWORKDAYS(DATEVALUE("10/1/20"&amp;RIGHT(BX$1,2)),DATEVALUE("9/30/20"&amp;RIGHT(BY$1,2)),Holidays!$J$3:$J$937),
IF($T71&gt;=DATEVALUE("10/1/20"&amp;RIGHT(BX$1,2)),NETWORKDAYS($T71,DATEVALUE("9/30/20"&amp;RIGHT(BY$1,2)),Holidays!$J$3:$J$937),"")))),"")/(NETWORKDAYS($T71,$U71,Holidays!$J$3:$J$937)),0))</f>
        <v>0</v>
      </c>
      <c r="BZ71" s="87">
        <f>IF($Q71="","",IFERROR(IF(OR(AND($T71&gt;=DATEVALUE("10/1/20"&amp;RIGHT(BY$1,2)),$T71&lt;=DATEVALUE("9/30/20"&amp;RIGHT(BZ$1,2))),AND($U71&gt;=DATEVALUE("10/1/20"&amp;RIGHT(BY$1,2)),$U71&lt;=DATEVALUE("9/30/20"&amp;RIGHT(BZ$1,2))),AND($T71&lt;=DATEVALUE("10/1/20"&amp;RIGHT(BY$1,2)),$U71&gt;=DATEVALUE("9/30/20"&amp;RIGHT(BZ$1,2)))),
IF(AND($T71&gt;=DATEVALUE("10/1/20"&amp;RIGHT(BY$1,2)),$U71&lt;=DATEVALUE("9/30/20"&amp;RIGHT(BZ$1,2))),NETWORKDAYS($T71,$U71,Holidays!$J$3:$J$937),
IF(AND($T71&lt;DATEVALUE("10/1/20"&amp;RIGHT(BY$1,2)),$U71&lt;=DATEVALUE("9/30/20"&amp;RIGHT(BZ$1,2))),NETWORKDAYS(DATEVALUE("10/1/20"&amp;RIGHT(BY$1,2)),$U71,Holidays!$J$3:$J$937),
IF($T71&lt;DATEVALUE("10/1/20"&amp;RIGHT(BY$1,2)),NETWORKDAYS(DATEVALUE("10/1/20"&amp;RIGHT(BY$1,2)),DATEVALUE("9/30/20"&amp;RIGHT(BZ$1,2)),Holidays!$J$3:$J$937),
IF($T71&gt;=DATEVALUE("10/1/20"&amp;RIGHT(BY$1,2)),NETWORKDAYS($T71,DATEVALUE("9/30/20"&amp;RIGHT(BZ$1,2)),Holidays!$J$3:$J$937),"")))),"")/(NETWORKDAYS($T71,$U71,Holidays!$J$3:$J$937)),0))</f>
        <v>0</v>
      </c>
      <c r="CA71" s="87">
        <f>IF($Q71="","",IFERROR(IF(OR(AND($T71&gt;=DATEVALUE("10/1/20"&amp;RIGHT(BZ$1,2)),$T71&lt;=DATEVALUE("9/30/20"&amp;RIGHT(CA$1,2))),AND($U71&gt;=DATEVALUE("10/1/20"&amp;RIGHT(BZ$1,2)),$U71&lt;=DATEVALUE("9/30/20"&amp;RIGHT(CA$1,2))),AND($T71&lt;=DATEVALUE("10/1/20"&amp;RIGHT(BZ$1,2)),$U71&gt;=DATEVALUE("9/30/20"&amp;RIGHT(CA$1,2)))),
IF(AND($T71&gt;=DATEVALUE("10/1/20"&amp;RIGHT(BZ$1,2)),$U71&lt;=DATEVALUE("9/30/20"&amp;RIGHT(CA$1,2))),NETWORKDAYS($T71,$U71,Holidays!$J$3:$J$937),
IF(AND($T71&lt;DATEVALUE("10/1/20"&amp;RIGHT(BZ$1,2)),$U71&lt;=DATEVALUE("9/30/20"&amp;RIGHT(CA$1,2))),NETWORKDAYS(DATEVALUE("10/1/20"&amp;RIGHT(BZ$1,2)),$U71,Holidays!$J$3:$J$937),
IF($T71&lt;DATEVALUE("10/1/20"&amp;RIGHT(BZ$1,2)),NETWORKDAYS(DATEVALUE("10/1/20"&amp;RIGHT(BZ$1,2)),DATEVALUE("9/30/20"&amp;RIGHT(CA$1,2)),Holidays!$J$3:$J$937),
IF($T71&gt;=DATEVALUE("10/1/20"&amp;RIGHT(BZ$1,2)),NETWORKDAYS($T71,DATEVALUE("9/30/20"&amp;RIGHT(CA$1,2)),Holidays!$J$3:$J$937),"")))),"")/(NETWORKDAYS($T71,$U71,Holidays!$J$3:$J$937)),0))</f>
        <v>0</v>
      </c>
      <c r="CB71" s="87">
        <f>IF($Q71="","",IFERROR(IF(OR(AND($T71&gt;=DATEVALUE("10/1/20"&amp;RIGHT(CA$1,2)),$T71&lt;=DATEVALUE("9/30/20"&amp;RIGHT(CB$1,2))),AND($U71&gt;=DATEVALUE("10/1/20"&amp;RIGHT(CA$1,2)),$U71&lt;=DATEVALUE("9/30/20"&amp;RIGHT(CB$1,2))),AND($T71&lt;=DATEVALUE("10/1/20"&amp;RIGHT(CA$1,2)),$U71&gt;=DATEVALUE("9/30/20"&amp;RIGHT(CB$1,2)))),
IF(AND($T71&gt;=DATEVALUE("10/1/20"&amp;RIGHT(CA$1,2)),$U71&lt;=DATEVALUE("9/30/20"&amp;RIGHT(CB$1,2))),NETWORKDAYS($T71,$U71,Holidays!$J$3:$J$937),
IF(AND($T71&lt;DATEVALUE("10/1/20"&amp;RIGHT(CA$1,2)),$U71&lt;=DATEVALUE("9/30/20"&amp;RIGHT(CB$1,2))),NETWORKDAYS(DATEVALUE("10/1/20"&amp;RIGHT(CA$1,2)),$U71,Holidays!$J$3:$J$937),
IF($T71&lt;DATEVALUE("10/1/20"&amp;RIGHT(CA$1,2)),NETWORKDAYS(DATEVALUE("10/1/20"&amp;RIGHT(CA$1,2)),DATEVALUE("9/30/20"&amp;RIGHT(CB$1,2)),Holidays!$J$3:$J$937),
IF($T71&gt;=DATEVALUE("10/1/20"&amp;RIGHT(CA$1,2)),NETWORKDAYS($T71,DATEVALUE("9/30/20"&amp;RIGHT(CB$1,2)),Holidays!$J$3:$J$937),"")))),"")/(NETWORKDAYS($T71,$U71,Holidays!$J$3:$J$937)),0))</f>
        <v>0</v>
      </c>
    </row>
    <row r="72" spans="1:80">
      <c r="A72" s="78" t="s">
        <v>262</v>
      </c>
      <c r="B72" s="79" t="s">
        <v>117</v>
      </c>
      <c r="C72" s="87" t="s">
        <v>211</v>
      </c>
      <c r="D72" s="87" t="s">
        <v>178</v>
      </c>
      <c r="E72" s="87"/>
      <c r="F72" s="87"/>
      <c r="G72" s="87" t="s">
        <v>122</v>
      </c>
      <c r="H72" s="108">
        <v>2200</v>
      </c>
      <c r="I72" s="87" t="s">
        <v>147</v>
      </c>
      <c r="J72" s="87" t="s">
        <v>195</v>
      </c>
      <c r="K72" s="108">
        <v>100</v>
      </c>
      <c r="L72" s="82">
        <f t="shared" si="4"/>
        <v>0</v>
      </c>
      <c r="M72" s="110">
        <f t="shared" si="5"/>
        <v>0</v>
      </c>
      <c r="N72" s="110">
        <f t="shared" si="27"/>
        <v>44000</v>
      </c>
      <c r="O72" s="110">
        <f t="shared" si="6"/>
        <v>44000</v>
      </c>
      <c r="P72" s="110">
        <f t="shared" si="0"/>
        <v>0</v>
      </c>
      <c r="Q72" s="108">
        <v>45</v>
      </c>
      <c r="R72" s="130">
        <f t="shared" si="7"/>
        <v>4.4219178082191783</v>
      </c>
      <c r="S72" s="107">
        <v>45747</v>
      </c>
      <c r="T72" s="83">
        <f>IF(NOT(Q72=""),IF(NOT($S72=""),$S72,#REF!),"")</f>
        <v>45747</v>
      </c>
      <c r="U72" s="83">
        <f t="shared" si="8"/>
        <v>45792</v>
      </c>
      <c r="V72" s="83">
        <f t="shared" si="11"/>
        <v>45810</v>
      </c>
      <c r="W72" s="83">
        <f t="shared" si="28"/>
        <v>45811</v>
      </c>
      <c r="X72" s="84">
        <f t="shared" si="9"/>
        <v>44000</v>
      </c>
      <c r="Y72" s="84">
        <f t="shared" si="24"/>
        <v>50809.753424657538</v>
      </c>
      <c r="AF72" s="87" t="s">
        <v>142</v>
      </c>
      <c r="AG72" s="87" t="s">
        <v>143</v>
      </c>
      <c r="AH72" s="103">
        <v>46069</v>
      </c>
      <c r="AL72" s="87">
        <f t="shared" ca="1" si="1"/>
        <v>0</v>
      </c>
      <c r="AN72" s="87">
        <f t="shared" ca="1" si="29"/>
        <v>0</v>
      </c>
      <c r="AO72" s="87">
        <f t="shared" ca="1" si="29"/>
        <v>0</v>
      </c>
      <c r="AP72" s="87">
        <f t="shared" ca="1" si="29"/>
        <v>0</v>
      </c>
      <c r="AQ72" s="87">
        <f t="shared" ca="1" si="29"/>
        <v>0</v>
      </c>
      <c r="AR72" s="87">
        <f t="shared" ca="1" si="29"/>
        <v>0</v>
      </c>
      <c r="AS72" s="87">
        <f t="shared" ca="1" si="29"/>
        <v>0</v>
      </c>
      <c r="AT72" s="87">
        <f t="shared" ca="1" si="29"/>
        <v>0</v>
      </c>
      <c r="AU72" s="87">
        <f t="shared" ca="1" si="29"/>
        <v>0</v>
      </c>
      <c r="AV72" s="87">
        <f t="shared" ca="1" si="29"/>
        <v>0</v>
      </c>
      <c r="AW72" s="87">
        <f t="shared" ca="1" si="29"/>
        <v>0</v>
      </c>
      <c r="AX72" s="87">
        <f t="shared" ca="1" si="30"/>
        <v>0</v>
      </c>
      <c r="AY72" s="87">
        <f t="shared" ca="1" si="30"/>
        <v>0</v>
      </c>
      <c r="AZ72" s="87">
        <f t="shared" ca="1" si="30"/>
        <v>0</v>
      </c>
      <c r="BA72" s="87">
        <f t="shared" ca="1" si="30"/>
        <v>0</v>
      </c>
      <c r="BB72" s="87">
        <f t="shared" ca="1" si="30"/>
        <v>0</v>
      </c>
      <c r="BC72" s="87">
        <f t="shared" ca="1" si="30"/>
        <v>0</v>
      </c>
      <c r="BD72" s="87">
        <f t="shared" ca="1" si="30"/>
        <v>0</v>
      </c>
      <c r="BE72" s="87">
        <f t="shared" ca="1" si="30"/>
        <v>0</v>
      </c>
      <c r="BF72" s="87">
        <f t="shared" ca="1" si="30"/>
        <v>0</v>
      </c>
      <c r="BG72" s="87">
        <f t="shared" ca="1" si="30"/>
        <v>0</v>
      </c>
      <c r="BI72" s="87">
        <f>IF($Q72="","",IFERROR(IF(OR(AND($T72&gt;=DATEVALUE("10/1/20"&amp;RIGHT(BH$1,2)),$T72&lt;=DATEVALUE("9/30/20"&amp;RIGHT(BI$1,2))),AND($U72&gt;=DATEVALUE("10/1/20"&amp;RIGHT(BH$1,2)),$U72&lt;=DATEVALUE("9/30/20"&amp;RIGHT(BI$1,2))),AND($T72&lt;=DATEVALUE("10/1/20"&amp;RIGHT(BH$1,2)),$U72&gt;=DATEVALUE("9/30/20"&amp;RIGHT(BI$1,2)))),
IF(AND($T72&gt;=DATEVALUE("10/1/20"&amp;RIGHT(BH$1,2)),$U72&lt;=DATEVALUE("9/30/20"&amp;RIGHT(BI$1,2))),NETWORKDAYS($T72,$U72,Holidays!$J$3:$J$937),
IF(AND($T72&lt;DATEVALUE("10/1/20"&amp;RIGHT(BH$1,2)),$U72&lt;=DATEVALUE("9/30/20"&amp;RIGHT(BI$1,2))),NETWORKDAYS(DATEVALUE("10/1/20"&amp;RIGHT(BH$1,2)),$U72,Holidays!$J$3:$J$937),
IF($T72&lt;DATEVALUE("10/1/20"&amp;RIGHT(BH$1,2)),NETWORKDAYS(DATEVALUE("10/1/20"&amp;RIGHT(BH$1,2)),DATEVALUE("9/30/20"&amp;RIGHT(BI$1,2)),Holidays!$J$3:$J$937),
IF($T72&gt;=DATEVALUE("10/1/20"&amp;RIGHT(BH$1,2)),NETWORKDAYS($T72,DATEVALUE("9/30/20"&amp;RIGHT(BI$1,2)),Holidays!$J$3:$J$937),"")))),"")/(NETWORKDAYS($T72,$U72,Holidays!$J$3:$J$937)),0))</f>
        <v>0</v>
      </c>
      <c r="BJ72" s="87">
        <f>IF($Q72="","",IFERROR(IF(OR(AND($T72&gt;=DATEVALUE("10/1/20"&amp;RIGHT(BI$1,2)),$T72&lt;=DATEVALUE("9/30/20"&amp;RIGHT(BJ$1,2))),AND($U72&gt;=DATEVALUE("10/1/20"&amp;RIGHT(BI$1,2)),$U72&lt;=DATEVALUE("9/30/20"&amp;RIGHT(BJ$1,2))),AND($T72&lt;=DATEVALUE("10/1/20"&amp;RIGHT(BI$1,2)),$U72&gt;=DATEVALUE("9/30/20"&amp;RIGHT(BJ$1,2)))),
IF(AND($T72&gt;=DATEVALUE("10/1/20"&amp;RIGHT(BI$1,2)),$U72&lt;=DATEVALUE("9/30/20"&amp;RIGHT(BJ$1,2))),NETWORKDAYS($T72,$U72,Holidays!$J$3:$J$937),
IF(AND($T72&lt;DATEVALUE("10/1/20"&amp;RIGHT(BI$1,2)),$U72&lt;=DATEVALUE("9/30/20"&amp;RIGHT(BJ$1,2))),NETWORKDAYS(DATEVALUE("10/1/20"&amp;RIGHT(BI$1,2)),$U72,Holidays!$J$3:$J$937),
IF($T72&lt;DATEVALUE("10/1/20"&amp;RIGHT(BI$1,2)),NETWORKDAYS(DATEVALUE("10/1/20"&amp;RIGHT(BI$1,2)),DATEVALUE("9/30/20"&amp;RIGHT(BJ$1,2)),Holidays!$J$3:$J$937),
IF($T72&gt;=DATEVALUE("10/1/20"&amp;RIGHT(BI$1,2)),NETWORKDAYS($T72,DATEVALUE("9/30/20"&amp;RIGHT(BJ$1,2)),Holidays!$J$3:$J$937),"")))),"")/(NETWORKDAYS($T72,$U72,Holidays!$J$3:$J$937)),0))</f>
        <v>0</v>
      </c>
      <c r="BK72" s="87">
        <f>IF($Q72="","",IFERROR(IF(OR(AND($T72&gt;=DATEVALUE("10/1/20"&amp;RIGHT(BJ$1,2)),$T72&lt;=DATEVALUE("9/30/20"&amp;RIGHT(BK$1,2))),AND($U72&gt;=DATEVALUE("10/1/20"&amp;RIGHT(BJ$1,2)),$U72&lt;=DATEVALUE("9/30/20"&amp;RIGHT(BK$1,2))),AND($T72&lt;=DATEVALUE("10/1/20"&amp;RIGHT(BJ$1,2)),$U72&gt;=DATEVALUE("9/30/20"&amp;RIGHT(BK$1,2)))),
IF(AND($T72&gt;=DATEVALUE("10/1/20"&amp;RIGHT(BJ$1,2)),$U72&lt;=DATEVALUE("9/30/20"&amp;RIGHT(BK$1,2))),NETWORKDAYS($T72,$U72,Holidays!$J$3:$J$937),
IF(AND($T72&lt;DATEVALUE("10/1/20"&amp;RIGHT(BJ$1,2)),$U72&lt;=DATEVALUE("9/30/20"&amp;RIGHT(BK$1,2))),NETWORKDAYS(DATEVALUE("10/1/20"&amp;RIGHT(BJ$1,2)),$U72,Holidays!$J$3:$J$937),
IF($T72&lt;DATEVALUE("10/1/20"&amp;RIGHT(BJ$1,2)),NETWORKDAYS(DATEVALUE("10/1/20"&amp;RIGHT(BJ$1,2)),DATEVALUE("9/30/20"&amp;RIGHT(BK$1,2)),Holidays!$J$3:$J$937),
IF($T72&gt;=DATEVALUE("10/1/20"&amp;RIGHT(BJ$1,2)),NETWORKDAYS($T72,DATEVALUE("9/30/20"&amp;RIGHT(BK$1,2)),Holidays!$J$3:$J$937),"")))),"")/(NETWORKDAYS($T72,$U72,Holidays!$J$3:$J$937)),0))</f>
        <v>0</v>
      </c>
      <c r="BL72" s="87">
        <f>IF($Q72="","",IFERROR(IF(OR(AND($T72&gt;=DATEVALUE("10/1/20"&amp;RIGHT(BK$1,2)),$T72&lt;=DATEVALUE("9/30/20"&amp;RIGHT(BL$1,2))),AND($U72&gt;=DATEVALUE("10/1/20"&amp;RIGHT(BK$1,2)),$U72&lt;=DATEVALUE("9/30/20"&amp;RIGHT(BL$1,2))),AND($T72&lt;=DATEVALUE("10/1/20"&amp;RIGHT(BK$1,2)),$U72&gt;=DATEVALUE("9/30/20"&amp;RIGHT(BL$1,2)))),
IF(AND($T72&gt;=DATEVALUE("10/1/20"&amp;RIGHT(BK$1,2)),$U72&lt;=DATEVALUE("9/30/20"&amp;RIGHT(BL$1,2))),NETWORKDAYS($T72,$U72,Holidays!$J$3:$J$937),
IF(AND($T72&lt;DATEVALUE("10/1/20"&amp;RIGHT(BK$1,2)),$U72&lt;=DATEVALUE("9/30/20"&amp;RIGHT(BL$1,2))),NETWORKDAYS(DATEVALUE("10/1/20"&amp;RIGHT(BK$1,2)),$U72,Holidays!$J$3:$J$937),
IF($T72&lt;DATEVALUE("10/1/20"&amp;RIGHT(BK$1,2)),NETWORKDAYS(DATEVALUE("10/1/20"&amp;RIGHT(BK$1,2)),DATEVALUE("9/30/20"&amp;RIGHT(BL$1,2)),Holidays!$J$3:$J$937),
IF($T72&gt;=DATEVALUE("10/1/20"&amp;RIGHT(BK$1,2)),NETWORKDAYS($T72,DATEVALUE("9/30/20"&amp;RIGHT(BL$1,2)),Holidays!$J$3:$J$937),"")))),"")/(NETWORKDAYS($T72,$U72,Holidays!$J$3:$J$937)),0))</f>
        <v>0</v>
      </c>
      <c r="BM72" s="87">
        <f>IF($Q72="","",IFERROR(IF(OR(AND($T72&gt;=DATEVALUE("10/1/20"&amp;RIGHT(BL$1,2)),$T72&lt;=DATEVALUE("9/30/20"&amp;RIGHT(BM$1,2))),AND($U72&gt;=DATEVALUE("10/1/20"&amp;RIGHT(BL$1,2)),$U72&lt;=DATEVALUE("9/30/20"&amp;RIGHT(BM$1,2))),AND($T72&lt;=DATEVALUE("10/1/20"&amp;RIGHT(BL$1,2)),$U72&gt;=DATEVALUE("9/30/20"&amp;RIGHT(BM$1,2)))),
IF(AND($T72&gt;=DATEVALUE("10/1/20"&amp;RIGHT(BL$1,2)),$U72&lt;=DATEVALUE("9/30/20"&amp;RIGHT(BM$1,2))),NETWORKDAYS($T72,$U72,Holidays!$J$3:$J$937),
IF(AND($T72&lt;DATEVALUE("10/1/20"&amp;RIGHT(BL$1,2)),$U72&lt;=DATEVALUE("9/30/20"&amp;RIGHT(BM$1,2))),NETWORKDAYS(DATEVALUE("10/1/20"&amp;RIGHT(BL$1,2)),$U72,Holidays!$J$3:$J$937),
IF($T72&lt;DATEVALUE("10/1/20"&amp;RIGHT(BL$1,2)),NETWORKDAYS(DATEVALUE("10/1/20"&amp;RIGHT(BL$1,2)),DATEVALUE("9/30/20"&amp;RIGHT(BM$1,2)),Holidays!$J$3:$J$937),
IF($T72&gt;=DATEVALUE("10/1/20"&amp;RIGHT(BL$1,2)),NETWORKDAYS($T72,DATEVALUE("9/30/20"&amp;RIGHT(BM$1,2)),Holidays!$J$3:$J$937),"")))),"")/(NETWORKDAYS($T72,$U72,Holidays!$J$3:$J$937)),0))</f>
        <v>0</v>
      </c>
      <c r="BN72" s="87">
        <f>IF($Q72="","",IFERROR(IF(OR(AND($T72&gt;=DATEVALUE("10/1/20"&amp;RIGHT(BM$1,2)),$T72&lt;=DATEVALUE("9/30/20"&amp;RIGHT(BN$1,2))),AND($U72&gt;=DATEVALUE("10/1/20"&amp;RIGHT(BM$1,2)),$U72&lt;=DATEVALUE("9/30/20"&amp;RIGHT(BN$1,2))),AND($T72&lt;=DATEVALUE("10/1/20"&amp;RIGHT(BM$1,2)),$U72&gt;=DATEVALUE("9/30/20"&amp;RIGHT(BN$1,2)))),
IF(AND($T72&gt;=DATEVALUE("10/1/20"&amp;RIGHT(BM$1,2)),$U72&lt;=DATEVALUE("9/30/20"&amp;RIGHT(BN$1,2))),NETWORKDAYS($T72,$U72,Holidays!$J$3:$J$937),
IF(AND($T72&lt;DATEVALUE("10/1/20"&amp;RIGHT(BM$1,2)),$U72&lt;=DATEVALUE("9/30/20"&amp;RIGHT(BN$1,2))),NETWORKDAYS(DATEVALUE("10/1/20"&amp;RIGHT(BM$1,2)),$U72,Holidays!$J$3:$J$937),
IF($T72&lt;DATEVALUE("10/1/20"&amp;RIGHT(BM$1,2)),NETWORKDAYS(DATEVALUE("10/1/20"&amp;RIGHT(BM$1,2)),DATEVALUE("9/30/20"&amp;RIGHT(BN$1,2)),Holidays!$J$3:$J$937),
IF($T72&gt;=DATEVALUE("10/1/20"&amp;RIGHT(BM$1,2)),NETWORKDAYS($T72,DATEVALUE("9/30/20"&amp;RIGHT(BN$1,2)),Holidays!$J$3:$J$937),"")))),"")/(NETWORKDAYS($T72,$U72,Holidays!$J$3:$J$937)),0))</f>
        <v>0</v>
      </c>
      <c r="BO72" s="87">
        <f>IF($Q72="","",IFERROR(IF(OR(AND($T72&gt;=DATEVALUE("10/1/20"&amp;RIGHT(BN$1,2)),$T72&lt;=DATEVALUE("9/30/20"&amp;RIGHT(BO$1,2))),AND($U72&gt;=DATEVALUE("10/1/20"&amp;RIGHT(BN$1,2)),$U72&lt;=DATEVALUE("9/30/20"&amp;RIGHT(BO$1,2))),AND($T72&lt;=DATEVALUE("10/1/20"&amp;RIGHT(BN$1,2)),$U72&gt;=DATEVALUE("9/30/20"&amp;RIGHT(BO$1,2)))),
IF(AND($T72&gt;=DATEVALUE("10/1/20"&amp;RIGHT(BN$1,2)),$U72&lt;=DATEVALUE("9/30/20"&amp;RIGHT(BO$1,2))),NETWORKDAYS($T72,$U72,Holidays!$J$3:$J$937),
IF(AND($T72&lt;DATEVALUE("10/1/20"&amp;RIGHT(BN$1,2)),$U72&lt;=DATEVALUE("9/30/20"&amp;RIGHT(BO$1,2))),NETWORKDAYS(DATEVALUE("10/1/20"&amp;RIGHT(BN$1,2)),$U72,Holidays!$J$3:$J$937),
IF($T72&lt;DATEVALUE("10/1/20"&amp;RIGHT(BN$1,2)),NETWORKDAYS(DATEVALUE("10/1/20"&amp;RIGHT(BN$1,2)),DATEVALUE("9/30/20"&amp;RIGHT(BO$1,2)),Holidays!$J$3:$J$937),
IF($T72&gt;=DATEVALUE("10/1/20"&amp;RIGHT(BN$1,2)),NETWORKDAYS($T72,DATEVALUE("9/30/20"&amp;RIGHT(BO$1,2)),Holidays!$J$3:$J$937),"")))),"")/(NETWORKDAYS($T72,$U72,Holidays!$J$3:$J$937)),0))</f>
        <v>0</v>
      </c>
      <c r="BP72" s="87">
        <f>IF($Q72="","",IFERROR(IF(OR(AND($T72&gt;=DATEVALUE("10/1/20"&amp;RIGHT(BO$1,2)),$T72&lt;=DATEVALUE("9/30/20"&amp;RIGHT(BP$1,2))),AND($U72&gt;=DATEVALUE("10/1/20"&amp;RIGHT(BO$1,2)),$U72&lt;=DATEVALUE("9/30/20"&amp;RIGHT(BP$1,2))),AND($T72&lt;=DATEVALUE("10/1/20"&amp;RIGHT(BO$1,2)),$U72&gt;=DATEVALUE("9/30/20"&amp;RIGHT(BP$1,2)))),
IF(AND($T72&gt;=DATEVALUE("10/1/20"&amp;RIGHT(BO$1,2)),$U72&lt;=DATEVALUE("9/30/20"&amp;RIGHT(BP$1,2))),NETWORKDAYS($T72,$U72,Holidays!$J$3:$J$937),
IF(AND($T72&lt;DATEVALUE("10/1/20"&amp;RIGHT(BO$1,2)),$U72&lt;=DATEVALUE("9/30/20"&amp;RIGHT(BP$1,2))),NETWORKDAYS(DATEVALUE("10/1/20"&amp;RIGHT(BO$1,2)),$U72,Holidays!$J$3:$J$937),
IF($T72&lt;DATEVALUE("10/1/20"&amp;RIGHT(BO$1,2)),NETWORKDAYS(DATEVALUE("10/1/20"&amp;RIGHT(BO$1,2)),DATEVALUE("9/30/20"&amp;RIGHT(BP$1,2)),Holidays!$J$3:$J$937),
IF($T72&gt;=DATEVALUE("10/1/20"&amp;RIGHT(BO$1,2)),NETWORKDAYS($T72,DATEVALUE("9/30/20"&amp;RIGHT(BP$1,2)),Holidays!$J$3:$J$937),"")))),"")/(NETWORKDAYS($T72,$U72,Holidays!$J$3:$J$937)),0))</f>
        <v>0</v>
      </c>
      <c r="BQ72" s="87">
        <f>IF($Q72="","",IFERROR(IF(OR(AND($T72&gt;=DATEVALUE("10/1/20"&amp;RIGHT(BP$1,2)),$T72&lt;=DATEVALUE("9/30/20"&amp;RIGHT(BQ$1,2))),AND($U72&gt;=DATEVALUE("10/1/20"&amp;RIGHT(BP$1,2)),$U72&lt;=DATEVALUE("9/30/20"&amp;RIGHT(BQ$1,2))),AND($T72&lt;=DATEVALUE("10/1/20"&amp;RIGHT(BP$1,2)),$U72&gt;=DATEVALUE("9/30/20"&amp;RIGHT(BQ$1,2)))),
IF(AND($T72&gt;=DATEVALUE("10/1/20"&amp;RIGHT(BP$1,2)),$U72&lt;=DATEVALUE("9/30/20"&amp;RIGHT(BQ$1,2))),NETWORKDAYS($T72,$U72,Holidays!$J$3:$J$937),
IF(AND($T72&lt;DATEVALUE("10/1/20"&amp;RIGHT(BP$1,2)),$U72&lt;=DATEVALUE("9/30/20"&amp;RIGHT(BQ$1,2))),NETWORKDAYS(DATEVALUE("10/1/20"&amp;RIGHT(BP$1,2)),$U72,Holidays!$J$3:$J$937),
IF($T72&lt;DATEVALUE("10/1/20"&amp;RIGHT(BP$1,2)),NETWORKDAYS(DATEVALUE("10/1/20"&amp;RIGHT(BP$1,2)),DATEVALUE("9/30/20"&amp;RIGHT(BQ$1,2)),Holidays!$J$3:$J$937),
IF($T72&gt;=DATEVALUE("10/1/20"&amp;RIGHT(BP$1,2)),NETWORKDAYS($T72,DATEVALUE("9/30/20"&amp;RIGHT(BQ$1,2)),Holidays!$J$3:$J$937),"")))),"")/(NETWORKDAYS($T72,$U72,Holidays!$J$3:$J$937)),0))</f>
        <v>0</v>
      </c>
      <c r="BR72" s="87">
        <f>IF($Q72="","",IFERROR(IF(OR(AND($T72&gt;=DATEVALUE("10/1/20"&amp;RIGHT(BQ$1,2)),$T72&lt;=DATEVALUE("9/30/20"&amp;RIGHT(BR$1,2))),AND($U72&gt;=DATEVALUE("10/1/20"&amp;RIGHT(BQ$1,2)),$U72&lt;=DATEVALUE("9/30/20"&amp;RIGHT(BR$1,2))),AND($T72&lt;=DATEVALUE("10/1/20"&amp;RIGHT(BQ$1,2)),$U72&gt;=DATEVALUE("9/30/20"&amp;RIGHT(BR$1,2)))),
IF(AND($T72&gt;=DATEVALUE("10/1/20"&amp;RIGHT(BQ$1,2)),$U72&lt;=DATEVALUE("9/30/20"&amp;RIGHT(BR$1,2))),NETWORKDAYS($T72,$U72,Holidays!$J$3:$J$937),
IF(AND($T72&lt;DATEVALUE("10/1/20"&amp;RIGHT(BQ$1,2)),$U72&lt;=DATEVALUE("9/30/20"&amp;RIGHT(BR$1,2))),NETWORKDAYS(DATEVALUE("10/1/20"&amp;RIGHT(BQ$1,2)),$U72,Holidays!$J$3:$J$937),
IF($T72&lt;DATEVALUE("10/1/20"&amp;RIGHT(BQ$1,2)),NETWORKDAYS(DATEVALUE("10/1/20"&amp;RIGHT(BQ$1,2)),DATEVALUE("9/30/20"&amp;RIGHT(BR$1,2)),Holidays!$J$3:$J$937),
IF($T72&gt;=DATEVALUE("10/1/20"&amp;RIGHT(BQ$1,2)),NETWORKDAYS($T72,DATEVALUE("9/30/20"&amp;RIGHT(BR$1,2)),Holidays!$J$3:$J$937),"")))),"")/(NETWORKDAYS($T72,$U72,Holidays!$J$3:$J$937)),0))</f>
        <v>1</v>
      </c>
      <c r="BS72" s="87">
        <f>IF($Q72="","",IFERROR(IF(OR(AND($T72&gt;=DATEVALUE("10/1/20"&amp;RIGHT(BR$1,2)),$T72&lt;=DATEVALUE("9/30/20"&amp;RIGHT(BS$1,2))),AND($U72&gt;=DATEVALUE("10/1/20"&amp;RIGHT(BR$1,2)),$U72&lt;=DATEVALUE("9/30/20"&amp;RIGHT(BS$1,2))),AND($T72&lt;=DATEVALUE("10/1/20"&amp;RIGHT(BR$1,2)),$U72&gt;=DATEVALUE("9/30/20"&amp;RIGHT(BS$1,2)))),
IF(AND($T72&gt;=DATEVALUE("10/1/20"&amp;RIGHT(BR$1,2)),$U72&lt;=DATEVALUE("9/30/20"&amp;RIGHT(BS$1,2))),NETWORKDAYS($T72,$U72,Holidays!$J$3:$J$937),
IF(AND($T72&lt;DATEVALUE("10/1/20"&amp;RIGHT(BR$1,2)),$U72&lt;=DATEVALUE("9/30/20"&amp;RIGHT(BS$1,2))),NETWORKDAYS(DATEVALUE("10/1/20"&amp;RIGHT(BR$1,2)),$U72,Holidays!$J$3:$J$937),
IF($T72&lt;DATEVALUE("10/1/20"&amp;RIGHT(BR$1,2)),NETWORKDAYS(DATEVALUE("10/1/20"&amp;RIGHT(BR$1,2)),DATEVALUE("9/30/20"&amp;RIGHT(BS$1,2)),Holidays!$J$3:$J$937),
IF($T72&gt;=DATEVALUE("10/1/20"&amp;RIGHT(BR$1,2)),NETWORKDAYS($T72,DATEVALUE("9/30/20"&amp;RIGHT(BS$1,2)),Holidays!$J$3:$J$937),"")))),"")/(NETWORKDAYS($T72,$U72,Holidays!$J$3:$J$937)),0))</f>
        <v>0</v>
      </c>
      <c r="BT72" s="87">
        <f>IF($Q72="","",IFERROR(IF(OR(AND($T72&gt;=DATEVALUE("10/1/20"&amp;RIGHT(BS$1,2)),$T72&lt;=DATEVALUE("9/30/20"&amp;RIGHT(BT$1,2))),AND($U72&gt;=DATEVALUE("10/1/20"&amp;RIGHT(BS$1,2)),$U72&lt;=DATEVALUE("9/30/20"&amp;RIGHT(BT$1,2))),AND($T72&lt;=DATEVALUE("10/1/20"&amp;RIGHT(BS$1,2)),$U72&gt;=DATEVALUE("9/30/20"&amp;RIGHT(BT$1,2)))),
IF(AND($T72&gt;=DATEVALUE("10/1/20"&amp;RIGHT(BS$1,2)),$U72&lt;=DATEVALUE("9/30/20"&amp;RIGHT(BT$1,2))),NETWORKDAYS($T72,$U72,Holidays!$J$3:$J$937),
IF(AND($T72&lt;DATEVALUE("10/1/20"&amp;RIGHT(BS$1,2)),$U72&lt;=DATEVALUE("9/30/20"&amp;RIGHT(BT$1,2))),NETWORKDAYS(DATEVALUE("10/1/20"&amp;RIGHT(BS$1,2)),$U72,Holidays!$J$3:$J$937),
IF($T72&lt;DATEVALUE("10/1/20"&amp;RIGHT(BS$1,2)),NETWORKDAYS(DATEVALUE("10/1/20"&amp;RIGHT(BS$1,2)),DATEVALUE("9/30/20"&amp;RIGHT(BT$1,2)),Holidays!$J$3:$J$937),
IF($T72&gt;=DATEVALUE("10/1/20"&amp;RIGHT(BS$1,2)),NETWORKDAYS($T72,DATEVALUE("9/30/20"&amp;RIGHT(BT$1,2)),Holidays!$J$3:$J$937),"")))),"")/(NETWORKDAYS($T72,$U72,Holidays!$J$3:$J$937)),0))</f>
        <v>0</v>
      </c>
      <c r="BU72" s="87">
        <f>IF($Q72="","",IFERROR(IF(OR(AND($T72&gt;=DATEVALUE("10/1/20"&amp;RIGHT(BT$1,2)),$T72&lt;=DATEVALUE("9/30/20"&amp;RIGHT(BU$1,2))),AND($U72&gt;=DATEVALUE("10/1/20"&amp;RIGHT(BT$1,2)),$U72&lt;=DATEVALUE("9/30/20"&amp;RIGHT(BU$1,2))),AND($T72&lt;=DATEVALUE("10/1/20"&amp;RIGHT(BT$1,2)),$U72&gt;=DATEVALUE("9/30/20"&amp;RIGHT(BU$1,2)))),
IF(AND($T72&gt;=DATEVALUE("10/1/20"&amp;RIGHT(BT$1,2)),$U72&lt;=DATEVALUE("9/30/20"&amp;RIGHT(BU$1,2))),NETWORKDAYS($T72,$U72,Holidays!$J$3:$J$937),
IF(AND($T72&lt;DATEVALUE("10/1/20"&amp;RIGHT(BT$1,2)),$U72&lt;=DATEVALUE("9/30/20"&amp;RIGHT(BU$1,2))),NETWORKDAYS(DATEVALUE("10/1/20"&amp;RIGHT(BT$1,2)),$U72,Holidays!$J$3:$J$937),
IF($T72&lt;DATEVALUE("10/1/20"&amp;RIGHT(BT$1,2)),NETWORKDAYS(DATEVALUE("10/1/20"&amp;RIGHT(BT$1,2)),DATEVALUE("9/30/20"&amp;RIGHT(BU$1,2)),Holidays!$J$3:$J$937),
IF($T72&gt;=DATEVALUE("10/1/20"&amp;RIGHT(BT$1,2)),NETWORKDAYS($T72,DATEVALUE("9/30/20"&amp;RIGHT(BU$1,2)),Holidays!$J$3:$J$937),"")))),"")/(NETWORKDAYS($T72,$U72,Holidays!$J$3:$J$937)),0))</f>
        <v>0</v>
      </c>
      <c r="BV72" s="87">
        <f>IF($Q72="","",IFERROR(IF(OR(AND($T72&gt;=DATEVALUE("10/1/20"&amp;RIGHT(BU$1,2)),$T72&lt;=DATEVALUE("9/30/20"&amp;RIGHT(BV$1,2))),AND($U72&gt;=DATEVALUE("10/1/20"&amp;RIGHT(BU$1,2)),$U72&lt;=DATEVALUE("9/30/20"&amp;RIGHT(BV$1,2))),AND($T72&lt;=DATEVALUE("10/1/20"&amp;RIGHT(BU$1,2)),$U72&gt;=DATEVALUE("9/30/20"&amp;RIGHT(BV$1,2)))),
IF(AND($T72&gt;=DATEVALUE("10/1/20"&amp;RIGHT(BU$1,2)),$U72&lt;=DATEVALUE("9/30/20"&amp;RIGHT(BV$1,2))),NETWORKDAYS($T72,$U72,Holidays!$J$3:$J$937),
IF(AND($T72&lt;DATEVALUE("10/1/20"&amp;RIGHT(BU$1,2)),$U72&lt;=DATEVALUE("9/30/20"&amp;RIGHT(BV$1,2))),NETWORKDAYS(DATEVALUE("10/1/20"&amp;RIGHT(BU$1,2)),$U72,Holidays!$J$3:$J$937),
IF($T72&lt;DATEVALUE("10/1/20"&amp;RIGHT(BU$1,2)),NETWORKDAYS(DATEVALUE("10/1/20"&amp;RIGHT(BU$1,2)),DATEVALUE("9/30/20"&amp;RIGHT(BV$1,2)),Holidays!$J$3:$J$937),
IF($T72&gt;=DATEVALUE("10/1/20"&amp;RIGHT(BU$1,2)),NETWORKDAYS($T72,DATEVALUE("9/30/20"&amp;RIGHT(BV$1,2)),Holidays!$J$3:$J$937),"")))),"")/(NETWORKDAYS($T72,$U72,Holidays!$J$3:$J$937)),0))</f>
        <v>0</v>
      </c>
      <c r="BW72" s="87">
        <f>IF($Q72="","",IFERROR(IF(OR(AND($T72&gt;=DATEVALUE("10/1/20"&amp;RIGHT(BV$1,2)),$T72&lt;=DATEVALUE("9/30/20"&amp;RIGHT(BW$1,2))),AND($U72&gt;=DATEVALUE("10/1/20"&amp;RIGHT(BV$1,2)),$U72&lt;=DATEVALUE("9/30/20"&amp;RIGHT(BW$1,2))),AND($T72&lt;=DATEVALUE("10/1/20"&amp;RIGHT(BV$1,2)),$U72&gt;=DATEVALUE("9/30/20"&amp;RIGHT(BW$1,2)))),
IF(AND($T72&gt;=DATEVALUE("10/1/20"&amp;RIGHT(BV$1,2)),$U72&lt;=DATEVALUE("9/30/20"&amp;RIGHT(BW$1,2))),NETWORKDAYS($T72,$U72,Holidays!$J$3:$J$937),
IF(AND($T72&lt;DATEVALUE("10/1/20"&amp;RIGHT(BV$1,2)),$U72&lt;=DATEVALUE("9/30/20"&amp;RIGHT(BW$1,2))),NETWORKDAYS(DATEVALUE("10/1/20"&amp;RIGHT(BV$1,2)),$U72,Holidays!$J$3:$J$937),
IF($T72&lt;DATEVALUE("10/1/20"&amp;RIGHT(BV$1,2)),NETWORKDAYS(DATEVALUE("10/1/20"&amp;RIGHT(BV$1,2)),DATEVALUE("9/30/20"&amp;RIGHT(BW$1,2)),Holidays!$J$3:$J$937),
IF($T72&gt;=DATEVALUE("10/1/20"&amp;RIGHT(BV$1,2)),NETWORKDAYS($T72,DATEVALUE("9/30/20"&amp;RIGHT(BW$1,2)),Holidays!$J$3:$J$937),"")))),"")/(NETWORKDAYS($T72,$U72,Holidays!$J$3:$J$937)),0))</f>
        <v>0</v>
      </c>
      <c r="BX72" s="87">
        <f>IF($Q72="","",IFERROR(IF(OR(AND($T72&gt;=DATEVALUE("10/1/20"&amp;RIGHT(BW$1,2)),$T72&lt;=DATEVALUE("9/30/20"&amp;RIGHT(BX$1,2))),AND($U72&gt;=DATEVALUE("10/1/20"&amp;RIGHT(BW$1,2)),$U72&lt;=DATEVALUE("9/30/20"&amp;RIGHT(BX$1,2))),AND($T72&lt;=DATEVALUE("10/1/20"&amp;RIGHT(BW$1,2)),$U72&gt;=DATEVALUE("9/30/20"&amp;RIGHT(BX$1,2)))),
IF(AND($T72&gt;=DATEVALUE("10/1/20"&amp;RIGHT(BW$1,2)),$U72&lt;=DATEVALUE("9/30/20"&amp;RIGHT(BX$1,2))),NETWORKDAYS($T72,$U72,Holidays!$J$3:$J$937),
IF(AND($T72&lt;DATEVALUE("10/1/20"&amp;RIGHT(BW$1,2)),$U72&lt;=DATEVALUE("9/30/20"&amp;RIGHT(BX$1,2))),NETWORKDAYS(DATEVALUE("10/1/20"&amp;RIGHT(BW$1,2)),$U72,Holidays!$J$3:$J$937),
IF($T72&lt;DATEVALUE("10/1/20"&amp;RIGHT(BW$1,2)),NETWORKDAYS(DATEVALUE("10/1/20"&amp;RIGHT(BW$1,2)),DATEVALUE("9/30/20"&amp;RIGHT(BX$1,2)),Holidays!$J$3:$J$937),
IF($T72&gt;=DATEVALUE("10/1/20"&amp;RIGHT(BW$1,2)),NETWORKDAYS($T72,DATEVALUE("9/30/20"&amp;RIGHT(BX$1,2)),Holidays!$J$3:$J$937),"")))),"")/(NETWORKDAYS($T72,$U72,Holidays!$J$3:$J$937)),0))</f>
        <v>0</v>
      </c>
      <c r="BY72" s="87">
        <f>IF($Q72="","",IFERROR(IF(OR(AND($T72&gt;=DATEVALUE("10/1/20"&amp;RIGHT(BX$1,2)),$T72&lt;=DATEVALUE("9/30/20"&amp;RIGHT(BY$1,2))),AND($U72&gt;=DATEVALUE("10/1/20"&amp;RIGHT(BX$1,2)),$U72&lt;=DATEVALUE("9/30/20"&amp;RIGHT(BY$1,2))),AND($T72&lt;=DATEVALUE("10/1/20"&amp;RIGHT(BX$1,2)),$U72&gt;=DATEVALUE("9/30/20"&amp;RIGHT(BY$1,2)))),
IF(AND($T72&gt;=DATEVALUE("10/1/20"&amp;RIGHT(BX$1,2)),$U72&lt;=DATEVALUE("9/30/20"&amp;RIGHT(BY$1,2))),NETWORKDAYS($T72,$U72,Holidays!$J$3:$J$937),
IF(AND($T72&lt;DATEVALUE("10/1/20"&amp;RIGHT(BX$1,2)),$U72&lt;=DATEVALUE("9/30/20"&amp;RIGHT(BY$1,2))),NETWORKDAYS(DATEVALUE("10/1/20"&amp;RIGHT(BX$1,2)),$U72,Holidays!$J$3:$J$937),
IF($T72&lt;DATEVALUE("10/1/20"&amp;RIGHT(BX$1,2)),NETWORKDAYS(DATEVALUE("10/1/20"&amp;RIGHT(BX$1,2)),DATEVALUE("9/30/20"&amp;RIGHT(BY$1,2)),Holidays!$J$3:$J$937),
IF($T72&gt;=DATEVALUE("10/1/20"&amp;RIGHT(BX$1,2)),NETWORKDAYS($T72,DATEVALUE("9/30/20"&amp;RIGHT(BY$1,2)),Holidays!$J$3:$J$937),"")))),"")/(NETWORKDAYS($T72,$U72,Holidays!$J$3:$J$937)),0))</f>
        <v>0</v>
      </c>
      <c r="BZ72" s="87">
        <f>IF($Q72="","",IFERROR(IF(OR(AND($T72&gt;=DATEVALUE("10/1/20"&amp;RIGHT(BY$1,2)),$T72&lt;=DATEVALUE("9/30/20"&amp;RIGHT(BZ$1,2))),AND($U72&gt;=DATEVALUE("10/1/20"&amp;RIGHT(BY$1,2)),$U72&lt;=DATEVALUE("9/30/20"&amp;RIGHT(BZ$1,2))),AND($T72&lt;=DATEVALUE("10/1/20"&amp;RIGHT(BY$1,2)),$U72&gt;=DATEVALUE("9/30/20"&amp;RIGHT(BZ$1,2)))),
IF(AND($T72&gt;=DATEVALUE("10/1/20"&amp;RIGHT(BY$1,2)),$U72&lt;=DATEVALUE("9/30/20"&amp;RIGHT(BZ$1,2))),NETWORKDAYS($T72,$U72,Holidays!$J$3:$J$937),
IF(AND($T72&lt;DATEVALUE("10/1/20"&amp;RIGHT(BY$1,2)),$U72&lt;=DATEVALUE("9/30/20"&amp;RIGHT(BZ$1,2))),NETWORKDAYS(DATEVALUE("10/1/20"&amp;RIGHT(BY$1,2)),$U72,Holidays!$J$3:$J$937),
IF($T72&lt;DATEVALUE("10/1/20"&amp;RIGHT(BY$1,2)),NETWORKDAYS(DATEVALUE("10/1/20"&amp;RIGHT(BY$1,2)),DATEVALUE("9/30/20"&amp;RIGHT(BZ$1,2)),Holidays!$J$3:$J$937),
IF($T72&gt;=DATEVALUE("10/1/20"&amp;RIGHT(BY$1,2)),NETWORKDAYS($T72,DATEVALUE("9/30/20"&amp;RIGHT(BZ$1,2)),Holidays!$J$3:$J$937),"")))),"")/(NETWORKDAYS($T72,$U72,Holidays!$J$3:$J$937)),0))</f>
        <v>0</v>
      </c>
      <c r="CA72" s="87">
        <f>IF($Q72="","",IFERROR(IF(OR(AND($T72&gt;=DATEVALUE("10/1/20"&amp;RIGHT(BZ$1,2)),$T72&lt;=DATEVALUE("9/30/20"&amp;RIGHT(CA$1,2))),AND($U72&gt;=DATEVALUE("10/1/20"&amp;RIGHT(BZ$1,2)),$U72&lt;=DATEVALUE("9/30/20"&amp;RIGHT(CA$1,2))),AND($T72&lt;=DATEVALUE("10/1/20"&amp;RIGHT(BZ$1,2)),$U72&gt;=DATEVALUE("9/30/20"&amp;RIGHT(CA$1,2)))),
IF(AND($T72&gt;=DATEVALUE("10/1/20"&amp;RIGHT(BZ$1,2)),$U72&lt;=DATEVALUE("9/30/20"&amp;RIGHT(CA$1,2))),NETWORKDAYS($T72,$U72,Holidays!$J$3:$J$937),
IF(AND($T72&lt;DATEVALUE("10/1/20"&amp;RIGHT(BZ$1,2)),$U72&lt;=DATEVALUE("9/30/20"&amp;RIGHT(CA$1,2))),NETWORKDAYS(DATEVALUE("10/1/20"&amp;RIGHT(BZ$1,2)),$U72,Holidays!$J$3:$J$937),
IF($T72&lt;DATEVALUE("10/1/20"&amp;RIGHT(BZ$1,2)),NETWORKDAYS(DATEVALUE("10/1/20"&amp;RIGHT(BZ$1,2)),DATEVALUE("9/30/20"&amp;RIGHT(CA$1,2)),Holidays!$J$3:$J$937),
IF($T72&gt;=DATEVALUE("10/1/20"&amp;RIGHT(BZ$1,2)),NETWORKDAYS($T72,DATEVALUE("9/30/20"&amp;RIGHT(CA$1,2)),Holidays!$J$3:$J$937),"")))),"")/(NETWORKDAYS($T72,$U72,Holidays!$J$3:$J$937)),0))</f>
        <v>0</v>
      </c>
      <c r="CB72" s="87">
        <f>IF($Q72="","",IFERROR(IF(OR(AND($T72&gt;=DATEVALUE("10/1/20"&amp;RIGHT(CA$1,2)),$T72&lt;=DATEVALUE("9/30/20"&amp;RIGHT(CB$1,2))),AND($U72&gt;=DATEVALUE("10/1/20"&amp;RIGHT(CA$1,2)),$U72&lt;=DATEVALUE("9/30/20"&amp;RIGHT(CB$1,2))),AND($T72&lt;=DATEVALUE("10/1/20"&amp;RIGHT(CA$1,2)),$U72&gt;=DATEVALUE("9/30/20"&amp;RIGHT(CB$1,2)))),
IF(AND($T72&gt;=DATEVALUE("10/1/20"&amp;RIGHT(CA$1,2)),$U72&lt;=DATEVALUE("9/30/20"&amp;RIGHT(CB$1,2))),NETWORKDAYS($T72,$U72,Holidays!$J$3:$J$937),
IF(AND($T72&lt;DATEVALUE("10/1/20"&amp;RIGHT(CA$1,2)),$U72&lt;=DATEVALUE("9/30/20"&amp;RIGHT(CB$1,2))),NETWORKDAYS(DATEVALUE("10/1/20"&amp;RIGHT(CA$1,2)),$U72,Holidays!$J$3:$J$937),
IF($T72&lt;DATEVALUE("10/1/20"&amp;RIGHT(CA$1,2)),NETWORKDAYS(DATEVALUE("10/1/20"&amp;RIGHT(CA$1,2)),DATEVALUE("9/30/20"&amp;RIGHT(CB$1,2)),Holidays!$J$3:$J$937),
IF($T72&gt;=DATEVALUE("10/1/20"&amp;RIGHT(CA$1,2)),NETWORKDAYS($T72,DATEVALUE("9/30/20"&amp;RIGHT(CB$1,2)),Holidays!$J$3:$J$937),"")))),"")/(NETWORKDAYS($T72,$U72,Holidays!$J$3:$J$937)),0))</f>
        <v>0</v>
      </c>
    </row>
    <row r="73" spans="1:80">
      <c r="A73" s="78" t="s">
        <v>262</v>
      </c>
      <c r="B73" s="79" t="s">
        <v>117</v>
      </c>
      <c r="C73" s="87" t="s">
        <v>211</v>
      </c>
      <c r="D73" s="87" t="s">
        <v>178</v>
      </c>
      <c r="E73" s="87"/>
      <c r="F73" s="87"/>
      <c r="G73" s="87" t="s">
        <v>122</v>
      </c>
      <c r="H73" s="108">
        <v>160</v>
      </c>
      <c r="I73" s="87" t="s">
        <v>131</v>
      </c>
      <c r="J73" s="87" t="s">
        <v>195</v>
      </c>
      <c r="K73" s="108">
        <v>100</v>
      </c>
      <c r="L73" s="82">
        <f t="shared" si="4"/>
        <v>0</v>
      </c>
      <c r="M73" s="110">
        <f t="shared" si="5"/>
        <v>0</v>
      </c>
      <c r="N73" s="110">
        <f t="shared" si="27"/>
        <v>25128</v>
      </c>
      <c r="O73" s="110">
        <f t="shared" si="6"/>
        <v>25128</v>
      </c>
      <c r="P73" s="110">
        <f t="shared" si="0"/>
        <v>0</v>
      </c>
      <c r="Q73" s="108">
        <v>45</v>
      </c>
      <c r="R73" s="130">
        <f t="shared" si="7"/>
        <v>4.4219178082191783</v>
      </c>
      <c r="S73" s="107">
        <v>45747</v>
      </c>
      <c r="T73" s="83">
        <f>IF(NOT(Q73=""),IF(NOT($S73=""),$S73,#REF!),"")</f>
        <v>45747</v>
      </c>
      <c r="U73" s="83">
        <f t="shared" si="8"/>
        <v>45792</v>
      </c>
      <c r="V73" s="83">
        <f t="shared" si="11"/>
        <v>45810</v>
      </c>
      <c r="W73" s="83">
        <f t="shared" si="28"/>
        <v>45811</v>
      </c>
      <c r="X73" s="84">
        <f t="shared" si="9"/>
        <v>25128</v>
      </c>
      <c r="Y73" s="84">
        <f t="shared" si="24"/>
        <v>29016.988273972602</v>
      </c>
      <c r="AF73" s="87" t="s">
        <v>148</v>
      </c>
      <c r="AG73" s="87" t="s">
        <v>149</v>
      </c>
      <c r="AH73" s="103">
        <v>46167</v>
      </c>
      <c r="AL73" s="87">
        <f t="shared" ca="1" si="1"/>
        <v>0</v>
      </c>
      <c r="AN73" s="87">
        <f t="shared" ca="1" si="29"/>
        <v>0</v>
      </c>
      <c r="AO73" s="87">
        <f t="shared" ca="1" si="29"/>
        <v>0</v>
      </c>
      <c r="AP73" s="87">
        <f t="shared" ca="1" si="29"/>
        <v>0</v>
      </c>
      <c r="AQ73" s="87">
        <f t="shared" ca="1" si="29"/>
        <v>0</v>
      </c>
      <c r="AR73" s="87">
        <f t="shared" ca="1" si="29"/>
        <v>0</v>
      </c>
      <c r="AS73" s="87">
        <f t="shared" ca="1" si="29"/>
        <v>0</v>
      </c>
      <c r="AT73" s="87">
        <f t="shared" ca="1" si="29"/>
        <v>0</v>
      </c>
      <c r="AU73" s="87">
        <f t="shared" ca="1" si="29"/>
        <v>0</v>
      </c>
      <c r="AV73" s="87">
        <f t="shared" ca="1" si="29"/>
        <v>0</v>
      </c>
      <c r="AW73" s="87">
        <f t="shared" ca="1" si="29"/>
        <v>0</v>
      </c>
      <c r="AX73" s="87">
        <f t="shared" ca="1" si="30"/>
        <v>0</v>
      </c>
      <c r="AY73" s="87">
        <f t="shared" ca="1" si="30"/>
        <v>0</v>
      </c>
      <c r="AZ73" s="87">
        <f t="shared" ca="1" si="30"/>
        <v>0</v>
      </c>
      <c r="BA73" s="87">
        <f t="shared" ca="1" si="30"/>
        <v>0</v>
      </c>
      <c r="BB73" s="87">
        <f t="shared" ca="1" si="30"/>
        <v>0</v>
      </c>
      <c r="BC73" s="87">
        <f t="shared" ca="1" si="30"/>
        <v>0</v>
      </c>
      <c r="BD73" s="87">
        <f t="shared" ca="1" si="30"/>
        <v>0</v>
      </c>
      <c r="BE73" s="87">
        <f t="shared" ca="1" si="30"/>
        <v>0</v>
      </c>
      <c r="BF73" s="87">
        <f t="shared" ca="1" si="30"/>
        <v>0</v>
      </c>
      <c r="BG73" s="87">
        <f t="shared" ca="1" si="30"/>
        <v>0</v>
      </c>
      <c r="BI73" s="87">
        <f>IF($Q73="","",IFERROR(IF(OR(AND($T73&gt;=DATEVALUE("10/1/20"&amp;RIGHT(BH$1,2)),$T73&lt;=DATEVALUE("9/30/20"&amp;RIGHT(BI$1,2))),AND($U73&gt;=DATEVALUE("10/1/20"&amp;RIGHT(BH$1,2)),$U73&lt;=DATEVALUE("9/30/20"&amp;RIGHT(BI$1,2))),AND($T73&lt;=DATEVALUE("10/1/20"&amp;RIGHT(BH$1,2)),$U73&gt;=DATEVALUE("9/30/20"&amp;RIGHT(BI$1,2)))),
IF(AND($T73&gt;=DATEVALUE("10/1/20"&amp;RIGHT(BH$1,2)),$U73&lt;=DATEVALUE("9/30/20"&amp;RIGHT(BI$1,2))),NETWORKDAYS($T73,$U73,Holidays!$J$3:$J$937),
IF(AND($T73&lt;DATEVALUE("10/1/20"&amp;RIGHT(BH$1,2)),$U73&lt;=DATEVALUE("9/30/20"&amp;RIGHT(BI$1,2))),NETWORKDAYS(DATEVALUE("10/1/20"&amp;RIGHT(BH$1,2)),$U73,Holidays!$J$3:$J$937),
IF($T73&lt;DATEVALUE("10/1/20"&amp;RIGHT(BH$1,2)),NETWORKDAYS(DATEVALUE("10/1/20"&amp;RIGHT(BH$1,2)),DATEVALUE("9/30/20"&amp;RIGHT(BI$1,2)),Holidays!$J$3:$J$937),
IF($T73&gt;=DATEVALUE("10/1/20"&amp;RIGHT(BH$1,2)),NETWORKDAYS($T73,DATEVALUE("9/30/20"&amp;RIGHT(BI$1,2)),Holidays!$J$3:$J$937),"")))),"")/(NETWORKDAYS($T73,$U73,Holidays!$J$3:$J$937)),0))</f>
        <v>0</v>
      </c>
      <c r="BJ73" s="87">
        <f>IF($Q73="","",IFERROR(IF(OR(AND($T73&gt;=DATEVALUE("10/1/20"&amp;RIGHT(BI$1,2)),$T73&lt;=DATEVALUE("9/30/20"&amp;RIGHT(BJ$1,2))),AND($U73&gt;=DATEVALUE("10/1/20"&amp;RIGHT(BI$1,2)),$U73&lt;=DATEVALUE("9/30/20"&amp;RIGHT(BJ$1,2))),AND($T73&lt;=DATEVALUE("10/1/20"&amp;RIGHT(BI$1,2)),$U73&gt;=DATEVALUE("9/30/20"&amp;RIGHT(BJ$1,2)))),
IF(AND($T73&gt;=DATEVALUE("10/1/20"&amp;RIGHT(BI$1,2)),$U73&lt;=DATEVALUE("9/30/20"&amp;RIGHT(BJ$1,2))),NETWORKDAYS($T73,$U73,Holidays!$J$3:$J$937),
IF(AND($T73&lt;DATEVALUE("10/1/20"&amp;RIGHT(BI$1,2)),$U73&lt;=DATEVALUE("9/30/20"&amp;RIGHT(BJ$1,2))),NETWORKDAYS(DATEVALUE("10/1/20"&amp;RIGHT(BI$1,2)),$U73,Holidays!$J$3:$J$937),
IF($T73&lt;DATEVALUE("10/1/20"&amp;RIGHT(BI$1,2)),NETWORKDAYS(DATEVALUE("10/1/20"&amp;RIGHT(BI$1,2)),DATEVALUE("9/30/20"&amp;RIGHT(BJ$1,2)),Holidays!$J$3:$J$937),
IF($T73&gt;=DATEVALUE("10/1/20"&amp;RIGHT(BI$1,2)),NETWORKDAYS($T73,DATEVALUE("9/30/20"&amp;RIGHT(BJ$1,2)),Holidays!$J$3:$J$937),"")))),"")/(NETWORKDAYS($T73,$U73,Holidays!$J$3:$J$937)),0))</f>
        <v>0</v>
      </c>
      <c r="BK73" s="87">
        <f>IF($Q73="","",IFERROR(IF(OR(AND($T73&gt;=DATEVALUE("10/1/20"&amp;RIGHT(BJ$1,2)),$T73&lt;=DATEVALUE("9/30/20"&amp;RIGHT(BK$1,2))),AND($U73&gt;=DATEVALUE("10/1/20"&amp;RIGHT(BJ$1,2)),$U73&lt;=DATEVALUE("9/30/20"&amp;RIGHT(BK$1,2))),AND($T73&lt;=DATEVALUE("10/1/20"&amp;RIGHT(BJ$1,2)),$U73&gt;=DATEVALUE("9/30/20"&amp;RIGHT(BK$1,2)))),
IF(AND($T73&gt;=DATEVALUE("10/1/20"&amp;RIGHT(BJ$1,2)),$U73&lt;=DATEVALUE("9/30/20"&amp;RIGHT(BK$1,2))),NETWORKDAYS($T73,$U73,Holidays!$J$3:$J$937),
IF(AND($T73&lt;DATEVALUE("10/1/20"&amp;RIGHT(BJ$1,2)),$U73&lt;=DATEVALUE("9/30/20"&amp;RIGHT(BK$1,2))),NETWORKDAYS(DATEVALUE("10/1/20"&amp;RIGHT(BJ$1,2)),$U73,Holidays!$J$3:$J$937),
IF($T73&lt;DATEVALUE("10/1/20"&amp;RIGHT(BJ$1,2)),NETWORKDAYS(DATEVALUE("10/1/20"&amp;RIGHT(BJ$1,2)),DATEVALUE("9/30/20"&amp;RIGHT(BK$1,2)),Holidays!$J$3:$J$937),
IF($T73&gt;=DATEVALUE("10/1/20"&amp;RIGHT(BJ$1,2)),NETWORKDAYS($T73,DATEVALUE("9/30/20"&amp;RIGHT(BK$1,2)),Holidays!$J$3:$J$937),"")))),"")/(NETWORKDAYS($T73,$U73,Holidays!$J$3:$J$937)),0))</f>
        <v>0</v>
      </c>
      <c r="BL73" s="87">
        <f>IF($Q73="","",IFERROR(IF(OR(AND($T73&gt;=DATEVALUE("10/1/20"&amp;RIGHT(BK$1,2)),$T73&lt;=DATEVALUE("9/30/20"&amp;RIGHT(BL$1,2))),AND($U73&gt;=DATEVALUE("10/1/20"&amp;RIGHT(BK$1,2)),$U73&lt;=DATEVALUE("9/30/20"&amp;RIGHT(BL$1,2))),AND($T73&lt;=DATEVALUE("10/1/20"&amp;RIGHT(BK$1,2)),$U73&gt;=DATEVALUE("9/30/20"&amp;RIGHT(BL$1,2)))),
IF(AND($T73&gt;=DATEVALUE("10/1/20"&amp;RIGHT(BK$1,2)),$U73&lt;=DATEVALUE("9/30/20"&amp;RIGHT(BL$1,2))),NETWORKDAYS($T73,$U73,Holidays!$J$3:$J$937),
IF(AND($T73&lt;DATEVALUE("10/1/20"&amp;RIGHT(BK$1,2)),$U73&lt;=DATEVALUE("9/30/20"&amp;RIGHT(BL$1,2))),NETWORKDAYS(DATEVALUE("10/1/20"&amp;RIGHT(BK$1,2)),$U73,Holidays!$J$3:$J$937),
IF($T73&lt;DATEVALUE("10/1/20"&amp;RIGHT(BK$1,2)),NETWORKDAYS(DATEVALUE("10/1/20"&amp;RIGHT(BK$1,2)),DATEVALUE("9/30/20"&amp;RIGHT(BL$1,2)),Holidays!$J$3:$J$937),
IF($T73&gt;=DATEVALUE("10/1/20"&amp;RIGHT(BK$1,2)),NETWORKDAYS($T73,DATEVALUE("9/30/20"&amp;RIGHT(BL$1,2)),Holidays!$J$3:$J$937),"")))),"")/(NETWORKDAYS($T73,$U73,Holidays!$J$3:$J$937)),0))</f>
        <v>0</v>
      </c>
      <c r="BM73" s="87">
        <f>IF($Q73="","",IFERROR(IF(OR(AND($T73&gt;=DATEVALUE("10/1/20"&amp;RIGHT(BL$1,2)),$T73&lt;=DATEVALUE("9/30/20"&amp;RIGHT(BM$1,2))),AND($U73&gt;=DATEVALUE("10/1/20"&amp;RIGHT(BL$1,2)),$U73&lt;=DATEVALUE("9/30/20"&amp;RIGHT(BM$1,2))),AND($T73&lt;=DATEVALUE("10/1/20"&amp;RIGHT(BL$1,2)),$U73&gt;=DATEVALUE("9/30/20"&amp;RIGHT(BM$1,2)))),
IF(AND($T73&gt;=DATEVALUE("10/1/20"&amp;RIGHT(BL$1,2)),$U73&lt;=DATEVALUE("9/30/20"&amp;RIGHT(BM$1,2))),NETWORKDAYS($T73,$U73,Holidays!$J$3:$J$937),
IF(AND($T73&lt;DATEVALUE("10/1/20"&amp;RIGHT(BL$1,2)),$U73&lt;=DATEVALUE("9/30/20"&amp;RIGHT(BM$1,2))),NETWORKDAYS(DATEVALUE("10/1/20"&amp;RIGHT(BL$1,2)),$U73,Holidays!$J$3:$J$937),
IF($T73&lt;DATEVALUE("10/1/20"&amp;RIGHT(BL$1,2)),NETWORKDAYS(DATEVALUE("10/1/20"&amp;RIGHT(BL$1,2)),DATEVALUE("9/30/20"&amp;RIGHT(BM$1,2)),Holidays!$J$3:$J$937),
IF($T73&gt;=DATEVALUE("10/1/20"&amp;RIGHT(BL$1,2)),NETWORKDAYS($T73,DATEVALUE("9/30/20"&amp;RIGHT(BM$1,2)),Holidays!$J$3:$J$937),"")))),"")/(NETWORKDAYS($T73,$U73,Holidays!$J$3:$J$937)),0))</f>
        <v>0</v>
      </c>
      <c r="BN73" s="87">
        <f>IF($Q73="","",IFERROR(IF(OR(AND($T73&gt;=DATEVALUE("10/1/20"&amp;RIGHT(BM$1,2)),$T73&lt;=DATEVALUE("9/30/20"&amp;RIGHT(BN$1,2))),AND($U73&gt;=DATEVALUE("10/1/20"&amp;RIGHT(BM$1,2)),$U73&lt;=DATEVALUE("9/30/20"&amp;RIGHT(BN$1,2))),AND($T73&lt;=DATEVALUE("10/1/20"&amp;RIGHT(BM$1,2)),$U73&gt;=DATEVALUE("9/30/20"&amp;RIGHT(BN$1,2)))),
IF(AND($T73&gt;=DATEVALUE("10/1/20"&amp;RIGHT(BM$1,2)),$U73&lt;=DATEVALUE("9/30/20"&amp;RIGHT(BN$1,2))),NETWORKDAYS($T73,$U73,Holidays!$J$3:$J$937),
IF(AND($T73&lt;DATEVALUE("10/1/20"&amp;RIGHT(BM$1,2)),$U73&lt;=DATEVALUE("9/30/20"&amp;RIGHT(BN$1,2))),NETWORKDAYS(DATEVALUE("10/1/20"&amp;RIGHT(BM$1,2)),$U73,Holidays!$J$3:$J$937),
IF($T73&lt;DATEVALUE("10/1/20"&amp;RIGHT(BM$1,2)),NETWORKDAYS(DATEVALUE("10/1/20"&amp;RIGHT(BM$1,2)),DATEVALUE("9/30/20"&amp;RIGHT(BN$1,2)),Holidays!$J$3:$J$937),
IF($T73&gt;=DATEVALUE("10/1/20"&amp;RIGHT(BM$1,2)),NETWORKDAYS($T73,DATEVALUE("9/30/20"&amp;RIGHT(BN$1,2)),Holidays!$J$3:$J$937),"")))),"")/(NETWORKDAYS($T73,$U73,Holidays!$J$3:$J$937)),0))</f>
        <v>0</v>
      </c>
      <c r="BO73" s="87">
        <f>IF($Q73="","",IFERROR(IF(OR(AND($T73&gt;=DATEVALUE("10/1/20"&amp;RIGHT(BN$1,2)),$T73&lt;=DATEVALUE("9/30/20"&amp;RIGHT(BO$1,2))),AND($U73&gt;=DATEVALUE("10/1/20"&amp;RIGHT(BN$1,2)),$U73&lt;=DATEVALUE("9/30/20"&amp;RIGHT(BO$1,2))),AND($T73&lt;=DATEVALUE("10/1/20"&amp;RIGHT(BN$1,2)),$U73&gt;=DATEVALUE("9/30/20"&amp;RIGHT(BO$1,2)))),
IF(AND($T73&gt;=DATEVALUE("10/1/20"&amp;RIGHT(BN$1,2)),$U73&lt;=DATEVALUE("9/30/20"&amp;RIGHT(BO$1,2))),NETWORKDAYS($T73,$U73,Holidays!$J$3:$J$937),
IF(AND($T73&lt;DATEVALUE("10/1/20"&amp;RIGHT(BN$1,2)),$U73&lt;=DATEVALUE("9/30/20"&amp;RIGHT(BO$1,2))),NETWORKDAYS(DATEVALUE("10/1/20"&amp;RIGHT(BN$1,2)),$U73,Holidays!$J$3:$J$937),
IF($T73&lt;DATEVALUE("10/1/20"&amp;RIGHT(BN$1,2)),NETWORKDAYS(DATEVALUE("10/1/20"&amp;RIGHT(BN$1,2)),DATEVALUE("9/30/20"&amp;RIGHT(BO$1,2)),Holidays!$J$3:$J$937),
IF($T73&gt;=DATEVALUE("10/1/20"&amp;RIGHT(BN$1,2)),NETWORKDAYS($T73,DATEVALUE("9/30/20"&amp;RIGHT(BO$1,2)),Holidays!$J$3:$J$937),"")))),"")/(NETWORKDAYS($T73,$U73,Holidays!$J$3:$J$937)),0))</f>
        <v>0</v>
      </c>
      <c r="BP73" s="87">
        <f>IF($Q73="","",IFERROR(IF(OR(AND($T73&gt;=DATEVALUE("10/1/20"&amp;RIGHT(BO$1,2)),$T73&lt;=DATEVALUE("9/30/20"&amp;RIGHT(BP$1,2))),AND($U73&gt;=DATEVALUE("10/1/20"&amp;RIGHT(BO$1,2)),$U73&lt;=DATEVALUE("9/30/20"&amp;RIGHT(BP$1,2))),AND($T73&lt;=DATEVALUE("10/1/20"&amp;RIGHT(BO$1,2)),$U73&gt;=DATEVALUE("9/30/20"&amp;RIGHT(BP$1,2)))),
IF(AND($T73&gt;=DATEVALUE("10/1/20"&amp;RIGHT(BO$1,2)),$U73&lt;=DATEVALUE("9/30/20"&amp;RIGHT(BP$1,2))),NETWORKDAYS($T73,$U73,Holidays!$J$3:$J$937),
IF(AND($T73&lt;DATEVALUE("10/1/20"&amp;RIGHT(BO$1,2)),$U73&lt;=DATEVALUE("9/30/20"&amp;RIGHT(BP$1,2))),NETWORKDAYS(DATEVALUE("10/1/20"&amp;RIGHT(BO$1,2)),$U73,Holidays!$J$3:$J$937),
IF($T73&lt;DATEVALUE("10/1/20"&amp;RIGHT(BO$1,2)),NETWORKDAYS(DATEVALUE("10/1/20"&amp;RIGHT(BO$1,2)),DATEVALUE("9/30/20"&amp;RIGHT(BP$1,2)),Holidays!$J$3:$J$937),
IF($T73&gt;=DATEVALUE("10/1/20"&amp;RIGHT(BO$1,2)),NETWORKDAYS($T73,DATEVALUE("9/30/20"&amp;RIGHT(BP$1,2)),Holidays!$J$3:$J$937),"")))),"")/(NETWORKDAYS($T73,$U73,Holidays!$J$3:$J$937)),0))</f>
        <v>0</v>
      </c>
      <c r="BQ73" s="87">
        <f>IF($Q73="","",IFERROR(IF(OR(AND($T73&gt;=DATEVALUE("10/1/20"&amp;RIGHT(BP$1,2)),$T73&lt;=DATEVALUE("9/30/20"&amp;RIGHT(BQ$1,2))),AND($U73&gt;=DATEVALUE("10/1/20"&amp;RIGHT(BP$1,2)),$U73&lt;=DATEVALUE("9/30/20"&amp;RIGHT(BQ$1,2))),AND($T73&lt;=DATEVALUE("10/1/20"&amp;RIGHT(BP$1,2)),$U73&gt;=DATEVALUE("9/30/20"&amp;RIGHT(BQ$1,2)))),
IF(AND($T73&gt;=DATEVALUE("10/1/20"&amp;RIGHT(BP$1,2)),$U73&lt;=DATEVALUE("9/30/20"&amp;RIGHT(BQ$1,2))),NETWORKDAYS($T73,$U73,Holidays!$J$3:$J$937),
IF(AND($T73&lt;DATEVALUE("10/1/20"&amp;RIGHT(BP$1,2)),$U73&lt;=DATEVALUE("9/30/20"&amp;RIGHT(BQ$1,2))),NETWORKDAYS(DATEVALUE("10/1/20"&amp;RIGHT(BP$1,2)),$U73,Holidays!$J$3:$J$937),
IF($T73&lt;DATEVALUE("10/1/20"&amp;RIGHT(BP$1,2)),NETWORKDAYS(DATEVALUE("10/1/20"&amp;RIGHT(BP$1,2)),DATEVALUE("9/30/20"&amp;RIGHT(BQ$1,2)),Holidays!$J$3:$J$937),
IF($T73&gt;=DATEVALUE("10/1/20"&amp;RIGHT(BP$1,2)),NETWORKDAYS($T73,DATEVALUE("9/30/20"&amp;RIGHT(BQ$1,2)),Holidays!$J$3:$J$937),"")))),"")/(NETWORKDAYS($T73,$U73,Holidays!$J$3:$J$937)),0))</f>
        <v>0</v>
      </c>
      <c r="BR73" s="87">
        <f>IF($Q73="","",IFERROR(IF(OR(AND($T73&gt;=DATEVALUE("10/1/20"&amp;RIGHT(BQ$1,2)),$T73&lt;=DATEVALUE("9/30/20"&amp;RIGHT(BR$1,2))),AND($U73&gt;=DATEVALUE("10/1/20"&amp;RIGHT(BQ$1,2)),$U73&lt;=DATEVALUE("9/30/20"&amp;RIGHT(BR$1,2))),AND($T73&lt;=DATEVALUE("10/1/20"&amp;RIGHT(BQ$1,2)),$U73&gt;=DATEVALUE("9/30/20"&amp;RIGHT(BR$1,2)))),
IF(AND($T73&gt;=DATEVALUE("10/1/20"&amp;RIGHT(BQ$1,2)),$U73&lt;=DATEVALUE("9/30/20"&amp;RIGHT(BR$1,2))),NETWORKDAYS($T73,$U73,Holidays!$J$3:$J$937),
IF(AND($T73&lt;DATEVALUE("10/1/20"&amp;RIGHT(BQ$1,2)),$U73&lt;=DATEVALUE("9/30/20"&amp;RIGHT(BR$1,2))),NETWORKDAYS(DATEVALUE("10/1/20"&amp;RIGHT(BQ$1,2)),$U73,Holidays!$J$3:$J$937),
IF($T73&lt;DATEVALUE("10/1/20"&amp;RIGHT(BQ$1,2)),NETWORKDAYS(DATEVALUE("10/1/20"&amp;RIGHT(BQ$1,2)),DATEVALUE("9/30/20"&amp;RIGHT(BR$1,2)),Holidays!$J$3:$J$937),
IF($T73&gt;=DATEVALUE("10/1/20"&amp;RIGHT(BQ$1,2)),NETWORKDAYS($T73,DATEVALUE("9/30/20"&amp;RIGHT(BR$1,2)),Holidays!$J$3:$J$937),"")))),"")/(NETWORKDAYS($T73,$U73,Holidays!$J$3:$J$937)),0))</f>
        <v>1</v>
      </c>
      <c r="BS73" s="87">
        <f>IF($Q73="","",IFERROR(IF(OR(AND($T73&gt;=DATEVALUE("10/1/20"&amp;RIGHT(BR$1,2)),$T73&lt;=DATEVALUE("9/30/20"&amp;RIGHT(BS$1,2))),AND($U73&gt;=DATEVALUE("10/1/20"&amp;RIGHT(BR$1,2)),$U73&lt;=DATEVALUE("9/30/20"&amp;RIGHT(BS$1,2))),AND($T73&lt;=DATEVALUE("10/1/20"&amp;RIGHT(BR$1,2)),$U73&gt;=DATEVALUE("9/30/20"&amp;RIGHT(BS$1,2)))),
IF(AND($T73&gt;=DATEVALUE("10/1/20"&amp;RIGHT(BR$1,2)),$U73&lt;=DATEVALUE("9/30/20"&amp;RIGHT(BS$1,2))),NETWORKDAYS($T73,$U73,Holidays!$J$3:$J$937),
IF(AND($T73&lt;DATEVALUE("10/1/20"&amp;RIGHT(BR$1,2)),$U73&lt;=DATEVALUE("9/30/20"&amp;RIGHT(BS$1,2))),NETWORKDAYS(DATEVALUE("10/1/20"&amp;RIGHT(BR$1,2)),$U73,Holidays!$J$3:$J$937),
IF($T73&lt;DATEVALUE("10/1/20"&amp;RIGHT(BR$1,2)),NETWORKDAYS(DATEVALUE("10/1/20"&amp;RIGHT(BR$1,2)),DATEVALUE("9/30/20"&amp;RIGHT(BS$1,2)),Holidays!$J$3:$J$937),
IF($T73&gt;=DATEVALUE("10/1/20"&amp;RIGHT(BR$1,2)),NETWORKDAYS($T73,DATEVALUE("9/30/20"&amp;RIGHT(BS$1,2)),Holidays!$J$3:$J$937),"")))),"")/(NETWORKDAYS($T73,$U73,Holidays!$J$3:$J$937)),0))</f>
        <v>0</v>
      </c>
      <c r="BT73" s="87">
        <f>IF($Q73="","",IFERROR(IF(OR(AND($T73&gt;=DATEVALUE("10/1/20"&amp;RIGHT(BS$1,2)),$T73&lt;=DATEVALUE("9/30/20"&amp;RIGHT(BT$1,2))),AND($U73&gt;=DATEVALUE("10/1/20"&amp;RIGHT(BS$1,2)),$U73&lt;=DATEVALUE("9/30/20"&amp;RIGHT(BT$1,2))),AND($T73&lt;=DATEVALUE("10/1/20"&amp;RIGHT(BS$1,2)),$U73&gt;=DATEVALUE("9/30/20"&amp;RIGHT(BT$1,2)))),
IF(AND($T73&gt;=DATEVALUE("10/1/20"&amp;RIGHT(BS$1,2)),$U73&lt;=DATEVALUE("9/30/20"&amp;RIGHT(BT$1,2))),NETWORKDAYS($T73,$U73,Holidays!$J$3:$J$937),
IF(AND($T73&lt;DATEVALUE("10/1/20"&amp;RIGHT(BS$1,2)),$U73&lt;=DATEVALUE("9/30/20"&amp;RIGHT(BT$1,2))),NETWORKDAYS(DATEVALUE("10/1/20"&amp;RIGHT(BS$1,2)),$U73,Holidays!$J$3:$J$937),
IF($T73&lt;DATEVALUE("10/1/20"&amp;RIGHT(BS$1,2)),NETWORKDAYS(DATEVALUE("10/1/20"&amp;RIGHT(BS$1,2)),DATEVALUE("9/30/20"&amp;RIGHT(BT$1,2)),Holidays!$J$3:$J$937),
IF($T73&gt;=DATEVALUE("10/1/20"&amp;RIGHT(BS$1,2)),NETWORKDAYS($T73,DATEVALUE("9/30/20"&amp;RIGHT(BT$1,2)),Holidays!$J$3:$J$937),"")))),"")/(NETWORKDAYS($T73,$U73,Holidays!$J$3:$J$937)),0))</f>
        <v>0</v>
      </c>
      <c r="BU73" s="87">
        <f>IF($Q73="","",IFERROR(IF(OR(AND($T73&gt;=DATEVALUE("10/1/20"&amp;RIGHT(BT$1,2)),$T73&lt;=DATEVALUE("9/30/20"&amp;RIGHT(BU$1,2))),AND($U73&gt;=DATEVALUE("10/1/20"&amp;RIGHT(BT$1,2)),$U73&lt;=DATEVALUE("9/30/20"&amp;RIGHT(BU$1,2))),AND($T73&lt;=DATEVALUE("10/1/20"&amp;RIGHT(BT$1,2)),$U73&gt;=DATEVALUE("9/30/20"&amp;RIGHT(BU$1,2)))),
IF(AND($T73&gt;=DATEVALUE("10/1/20"&amp;RIGHT(BT$1,2)),$U73&lt;=DATEVALUE("9/30/20"&amp;RIGHT(BU$1,2))),NETWORKDAYS($T73,$U73,Holidays!$J$3:$J$937),
IF(AND($T73&lt;DATEVALUE("10/1/20"&amp;RIGHT(BT$1,2)),$U73&lt;=DATEVALUE("9/30/20"&amp;RIGHT(BU$1,2))),NETWORKDAYS(DATEVALUE("10/1/20"&amp;RIGHT(BT$1,2)),$U73,Holidays!$J$3:$J$937),
IF($T73&lt;DATEVALUE("10/1/20"&amp;RIGHT(BT$1,2)),NETWORKDAYS(DATEVALUE("10/1/20"&amp;RIGHT(BT$1,2)),DATEVALUE("9/30/20"&amp;RIGHT(BU$1,2)),Holidays!$J$3:$J$937),
IF($T73&gt;=DATEVALUE("10/1/20"&amp;RIGHT(BT$1,2)),NETWORKDAYS($T73,DATEVALUE("9/30/20"&amp;RIGHT(BU$1,2)),Holidays!$J$3:$J$937),"")))),"")/(NETWORKDAYS($T73,$U73,Holidays!$J$3:$J$937)),0))</f>
        <v>0</v>
      </c>
      <c r="BV73" s="87">
        <f>IF($Q73="","",IFERROR(IF(OR(AND($T73&gt;=DATEVALUE("10/1/20"&amp;RIGHT(BU$1,2)),$T73&lt;=DATEVALUE("9/30/20"&amp;RIGHT(BV$1,2))),AND($U73&gt;=DATEVALUE("10/1/20"&amp;RIGHT(BU$1,2)),$U73&lt;=DATEVALUE("9/30/20"&amp;RIGHT(BV$1,2))),AND($T73&lt;=DATEVALUE("10/1/20"&amp;RIGHT(BU$1,2)),$U73&gt;=DATEVALUE("9/30/20"&amp;RIGHT(BV$1,2)))),
IF(AND($T73&gt;=DATEVALUE("10/1/20"&amp;RIGHT(BU$1,2)),$U73&lt;=DATEVALUE("9/30/20"&amp;RIGHT(BV$1,2))),NETWORKDAYS($T73,$U73,Holidays!$J$3:$J$937),
IF(AND($T73&lt;DATEVALUE("10/1/20"&amp;RIGHT(BU$1,2)),$U73&lt;=DATEVALUE("9/30/20"&amp;RIGHT(BV$1,2))),NETWORKDAYS(DATEVALUE("10/1/20"&amp;RIGHT(BU$1,2)),$U73,Holidays!$J$3:$J$937),
IF($T73&lt;DATEVALUE("10/1/20"&amp;RIGHT(BU$1,2)),NETWORKDAYS(DATEVALUE("10/1/20"&amp;RIGHT(BU$1,2)),DATEVALUE("9/30/20"&amp;RIGHT(BV$1,2)),Holidays!$J$3:$J$937),
IF($T73&gt;=DATEVALUE("10/1/20"&amp;RIGHT(BU$1,2)),NETWORKDAYS($T73,DATEVALUE("9/30/20"&amp;RIGHT(BV$1,2)),Holidays!$J$3:$J$937),"")))),"")/(NETWORKDAYS($T73,$U73,Holidays!$J$3:$J$937)),0))</f>
        <v>0</v>
      </c>
      <c r="BW73" s="87">
        <f>IF($Q73="","",IFERROR(IF(OR(AND($T73&gt;=DATEVALUE("10/1/20"&amp;RIGHT(BV$1,2)),$T73&lt;=DATEVALUE("9/30/20"&amp;RIGHT(BW$1,2))),AND($U73&gt;=DATEVALUE("10/1/20"&amp;RIGHT(BV$1,2)),$U73&lt;=DATEVALUE("9/30/20"&amp;RIGHT(BW$1,2))),AND($T73&lt;=DATEVALUE("10/1/20"&amp;RIGHT(BV$1,2)),$U73&gt;=DATEVALUE("9/30/20"&amp;RIGHT(BW$1,2)))),
IF(AND($T73&gt;=DATEVALUE("10/1/20"&amp;RIGHT(BV$1,2)),$U73&lt;=DATEVALUE("9/30/20"&amp;RIGHT(BW$1,2))),NETWORKDAYS($T73,$U73,Holidays!$J$3:$J$937),
IF(AND($T73&lt;DATEVALUE("10/1/20"&amp;RIGHT(BV$1,2)),$U73&lt;=DATEVALUE("9/30/20"&amp;RIGHT(BW$1,2))),NETWORKDAYS(DATEVALUE("10/1/20"&amp;RIGHT(BV$1,2)),$U73,Holidays!$J$3:$J$937),
IF($T73&lt;DATEVALUE("10/1/20"&amp;RIGHT(BV$1,2)),NETWORKDAYS(DATEVALUE("10/1/20"&amp;RIGHT(BV$1,2)),DATEVALUE("9/30/20"&amp;RIGHT(BW$1,2)),Holidays!$J$3:$J$937),
IF($T73&gt;=DATEVALUE("10/1/20"&amp;RIGHT(BV$1,2)),NETWORKDAYS($T73,DATEVALUE("9/30/20"&amp;RIGHT(BW$1,2)),Holidays!$J$3:$J$937),"")))),"")/(NETWORKDAYS($T73,$U73,Holidays!$J$3:$J$937)),0))</f>
        <v>0</v>
      </c>
      <c r="BX73" s="87">
        <f>IF($Q73="","",IFERROR(IF(OR(AND($T73&gt;=DATEVALUE("10/1/20"&amp;RIGHT(BW$1,2)),$T73&lt;=DATEVALUE("9/30/20"&amp;RIGHT(BX$1,2))),AND($U73&gt;=DATEVALUE("10/1/20"&amp;RIGHT(BW$1,2)),$U73&lt;=DATEVALUE("9/30/20"&amp;RIGHT(BX$1,2))),AND($T73&lt;=DATEVALUE("10/1/20"&amp;RIGHT(BW$1,2)),$U73&gt;=DATEVALUE("9/30/20"&amp;RIGHT(BX$1,2)))),
IF(AND($T73&gt;=DATEVALUE("10/1/20"&amp;RIGHT(BW$1,2)),$U73&lt;=DATEVALUE("9/30/20"&amp;RIGHT(BX$1,2))),NETWORKDAYS($T73,$U73,Holidays!$J$3:$J$937),
IF(AND($T73&lt;DATEVALUE("10/1/20"&amp;RIGHT(BW$1,2)),$U73&lt;=DATEVALUE("9/30/20"&amp;RIGHT(BX$1,2))),NETWORKDAYS(DATEVALUE("10/1/20"&amp;RIGHT(BW$1,2)),$U73,Holidays!$J$3:$J$937),
IF($T73&lt;DATEVALUE("10/1/20"&amp;RIGHT(BW$1,2)),NETWORKDAYS(DATEVALUE("10/1/20"&amp;RIGHT(BW$1,2)),DATEVALUE("9/30/20"&amp;RIGHT(BX$1,2)),Holidays!$J$3:$J$937),
IF($T73&gt;=DATEVALUE("10/1/20"&amp;RIGHT(BW$1,2)),NETWORKDAYS($T73,DATEVALUE("9/30/20"&amp;RIGHT(BX$1,2)),Holidays!$J$3:$J$937),"")))),"")/(NETWORKDAYS($T73,$U73,Holidays!$J$3:$J$937)),0))</f>
        <v>0</v>
      </c>
      <c r="BY73" s="87">
        <f>IF($Q73="","",IFERROR(IF(OR(AND($T73&gt;=DATEVALUE("10/1/20"&amp;RIGHT(BX$1,2)),$T73&lt;=DATEVALUE("9/30/20"&amp;RIGHT(BY$1,2))),AND($U73&gt;=DATEVALUE("10/1/20"&amp;RIGHT(BX$1,2)),$U73&lt;=DATEVALUE("9/30/20"&amp;RIGHT(BY$1,2))),AND($T73&lt;=DATEVALUE("10/1/20"&amp;RIGHT(BX$1,2)),$U73&gt;=DATEVALUE("9/30/20"&amp;RIGHT(BY$1,2)))),
IF(AND($T73&gt;=DATEVALUE("10/1/20"&amp;RIGHT(BX$1,2)),$U73&lt;=DATEVALUE("9/30/20"&amp;RIGHT(BY$1,2))),NETWORKDAYS($T73,$U73,Holidays!$J$3:$J$937),
IF(AND($T73&lt;DATEVALUE("10/1/20"&amp;RIGHT(BX$1,2)),$U73&lt;=DATEVALUE("9/30/20"&amp;RIGHT(BY$1,2))),NETWORKDAYS(DATEVALUE("10/1/20"&amp;RIGHT(BX$1,2)),$U73,Holidays!$J$3:$J$937),
IF($T73&lt;DATEVALUE("10/1/20"&amp;RIGHT(BX$1,2)),NETWORKDAYS(DATEVALUE("10/1/20"&amp;RIGHT(BX$1,2)),DATEVALUE("9/30/20"&amp;RIGHT(BY$1,2)),Holidays!$J$3:$J$937),
IF($T73&gt;=DATEVALUE("10/1/20"&amp;RIGHT(BX$1,2)),NETWORKDAYS($T73,DATEVALUE("9/30/20"&amp;RIGHT(BY$1,2)),Holidays!$J$3:$J$937),"")))),"")/(NETWORKDAYS($T73,$U73,Holidays!$J$3:$J$937)),0))</f>
        <v>0</v>
      </c>
      <c r="BZ73" s="87">
        <f>IF($Q73="","",IFERROR(IF(OR(AND($T73&gt;=DATEVALUE("10/1/20"&amp;RIGHT(BY$1,2)),$T73&lt;=DATEVALUE("9/30/20"&amp;RIGHT(BZ$1,2))),AND($U73&gt;=DATEVALUE("10/1/20"&amp;RIGHT(BY$1,2)),$U73&lt;=DATEVALUE("9/30/20"&amp;RIGHT(BZ$1,2))),AND($T73&lt;=DATEVALUE("10/1/20"&amp;RIGHT(BY$1,2)),$U73&gt;=DATEVALUE("9/30/20"&amp;RIGHT(BZ$1,2)))),
IF(AND($T73&gt;=DATEVALUE("10/1/20"&amp;RIGHT(BY$1,2)),$U73&lt;=DATEVALUE("9/30/20"&amp;RIGHT(BZ$1,2))),NETWORKDAYS($T73,$U73,Holidays!$J$3:$J$937),
IF(AND($T73&lt;DATEVALUE("10/1/20"&amp;RIGHT(BY$1,2)),$U73&lt;=DATEVALUE("9/30/20"&amp;RIGHT(BZ$1,2))),NETWORKDAYS(DATEVALUE("10/1/20"&amp;RIGHT(BY$1,2)),$U73,Holidays!$J$3:$J$937),
IF($T73&lt;DATEVALUE("10/1/20"&amp;RIGHT(BY$1,2)),NETWORKDAYS(DATEVALUE("10/1/20"&amp;RIGHT(BY$1,2)),DATEVALUE("9/30/20"&amp;RIGHT(BZ$1,2)),Holidays!$J$3:$J$937),
IF($T73&gt;=DATEVALUE("10/1/20"&amp;RIGHT(BY$1,2)),NETWORKDAYS($T73,DATEVALUE("9/30/20"&amp;RIGHT(BZ$1,2)),Holidays!$J$3:$J$937),"")))),"")/(NETWORKDAYS($T73,$U73,Holidays!$J$3:$J$937)),0))</f>
        <v>0</v>
      </c>
      <c r="CA73" s="87">
        <f>IF($Q73="","",IFERROR(IF(OR(AND($T73&gt;=DATEVALUE("10/1/20"&amp;RIGHT(BZ$1,2)),$T73&lt;=DATEVALUE("9/30/20"&amp;RIGHT(CA$1,2))),AND($U73&gt;=DATEVALUE("10/1/20"&amp;RIGHT(BZ$1,2)),$U73&lt;=DATEVALUE("9/30/20"&amp;RIGHT(CA$1,2))),AND($T73&lt;=DATEVALUE("10/1/20"&amp;RIGHT(BZ$1,2)),$U73&gt;=DATEVALUE("9/30/20"&amp;RIGHT(CA$1,2)))),
IF(AND($T73&gt;=DATEVALUE("10/1/20"&amp;RIGHT(BZ$1,2)),$U73&lt;=DATEVALUE("9/30/20"&amp;RIGHT(CA$1,2))),NETWORKDAYS($T73,$U73,Holidays!$J$3:$J$937),
IF(AND($T73&lt;DATEVALUE("10/1/20"&amp;RIGHT(BZ$1,2)),$U73&lt;=DATEVALUE("9/30/20"&amp;RIGHT(CA$1,2))),NETWORKDAYS(DATEVALUE("10/1/20"&amp;RIGHT(BZ$1,2)),$U73,Holidays!$J$3:$J$937),
IF($T73&lt;DATEVALUE("10/1/20"&amp;RIGHT(BZ$1,2)),NETWORKDAYS(DATEVALUE("10/1/20"&amp;RIGHT(BZ$1,2)),DATEVALUE("9/30/20"&amp;RIGHT(CA$1,2)),Holidays!$J$3:$J$937),
IF($T73&gt;=DATEVALUE("10/1/20"&amp;RIGHT(BZ$1,2)),NETWORKDAYS($T73,DATEVALUE("9/30/20"&amp;RIGHT(CA$1,2)),Holidays!$J$3:$J$937),"")))),"")/(NETWORKDAYS($T73,$U73,Holidays!$J$3:$J$937)),0))</f>
        <v>0</v>
      </c>
      <c r="CB73" s="87">
        <f>IF($Q73="","",IFERROR(IF(OR(AND($T73&gt;=DATEVALUE("10/1/20"&amp;RIGHT(CA$1,2)),$T73&lt;=DATEVALUE("9/30/20"&amp;RIGHT(CB$1,2))),AND($U73&gt;=DATEVALUE("10/1/20"&amp;RIGHT(CA$1,2)),$U73&lt;=DATEVALUE("9/30/20"&amp;RIGHT(CB$1,2))),AND($T73&lt;=DATEVALUE("10/1/20"&amp;RIGHT(CA$1,2)),$U73&gt;=DATEVALUE("9/30/20"&amp;RIGHT(CB$1,2)))),
IF(AND($T73&gt;=DATEVALUE("10/1/20"&amp;RIGHT(CA$1,2)),$U73&lt;=DATEVALUE("9/30/20"&amp;RIGHT(CB$1,2))),NETWORKDAYS($T73,$U73,Holidays!$J$3:$J$937),
IF(AND($T73&lt;DATEVALUE("10/1/20"&amp;RIGHT(CA$1,2)),$U73&lt;=DATEVALUE("9/30/20"&amp;RIGHT(CB$1,2))),NETWORKDAYS(DATEVALUE("10/1/20"&amp;RIGHT(CA$1,2)),$U73,Holidays!$J$3:$J$937),
IF($T73&lt;DATEVALUE("10/1/20"&amp;RIGHT(CA$1,2)),NETWORKDAYS(DATEVALUE("10/1/20"&amp;RIGHT(CA$1,2)),DATEVALUE("9/30/20"&amp;RIGHT(CB$1,2)),Holidays!$J$3:$J$937),
IF($T73&gt;=DATEVALUE("10/1/20"&amp;RIGHT(CA$1,2)),NETWORKDAYS($T73,DATEVALUE("9/30/20"&amp;RIGHT(CB$1,2)),Holidays!$J$3:$J$937),"")))),"")/(NETWORKDAYS($T73,$U73,Holidays!$J$3:$J$937)),0))</f>
        <v>0</v>
      </c>
    </row>
    <row r="74" spans="1:80">
      <c r="A74" s="78" t="s">
        <v>262</v>
      </c>
      <c r="B74" s="79" t="s">
        <v>117</v>
      </c>
      <c r="C74" s="87" t="s">
        <v>211</v>
      </c>
      <c r="D74" s="87" t="s">
        <v>178</v>
      </c>
      <c r="E74" s="87"/>
      <c r="F74" s="87"/>
      <c r="G74" s="87" t="s">
        <v>122</v>
      </c>
      <c r="H74" s="108">
        <v>50</v>
      </c>
      <c r="I74" s="87" t="s">
        <v>157</v>
      </c>
      <c r="J74" s="87" t="s">
        <v>195</v>
      </c>
      <c r="K74" s="108">
        <v>100</v>
      </c>
      <c r="L74" s="82">
        <f t="shared" si="4"/>
        <v>0</v>
      </c>
      <c r="M74" s="110">
        <f t="shared" si="5"/>
        <v>0</v>
      </c>
      <c r="N74" s="110">
        <f t="shared" si="27"/>
        <v>5050.5</v>
      </c>
      <c r="O74" s="110">
        <f t="shared" si="6"/>
        <v>5050.5</v>
      </c>
      <c r="P74" s="110">
        <f t="shared" si="0"/>
        <v>0</v>
      </c>
      <c r="Q74" s="108">
        <v>45</v>
      </c>
      <c r="R74" s="130">
        <f t="shared" si="7"/>
        <v>4.4219178082191783</v>
      </c>
      <c r="S74" s="107">
        <v>45747</v>
      </c>
      <c r="T74" s="83">
        <f>IF(NOT(Q74=""),IF(NOT($S74=""),$S74,#REF!),"")</f>
        <v>45747</v>
      </c>
      <c r="U74" s="83">
        <f t="shared" si="8"/>
        <v>45792</v>
      </c>
      <c r="V74" s="83">
        <f t="shared" si="11"/>
        <v>45810</v>
      </c>
      <c r="W74" s="83">
        <f t="shared" si="28"/>
        <v>45811</v>
      </c>
      <c r="X74" s="84">
        <f t="shared" si="9"/>
        <v>5050.5</v>
      </c>
      <c r="Y74" s="84">
        <f t="shared" si="24"/>
        <v>5832.1513561643833</v>
      </c>
      <c r="AF74" s="87" t="s">
        <v>151</v>
      </c>
      <c r="AG74" s="87" t="s">
        <v>152</v>
      </c>
      <c r="AH74" s="103">
        <v>46207</v>
      </c>
      <c r="AL74" s="87">
        <f t="shared" ca="1" si="1"/>
        <v>0</v>
      </c>
      <c r="AN74" s="87">
        <f t="shared" ca="1" si="29"/>
        <v>0</v>
      </c>
      <c r="AO74" s="87">
        <f t="shared" ca="1" si="29"/>
        <v>0</v>
      </c>
      <c r="AP74" s="87">
        <f t="shared" ca="1" si="29"/>
        <v>0</v>
      </c>
      <c r="AQ74" s="87">
        <f t="shared" ca="1" si="29"/>
        <v>0</v>
      </c>
      <c r="AR74" s="87">
        <f t="shared" ca="1" si="29"/>
        <v>0</v>
      </c>
      <c r="AS74" s="87">
        <f t="shared" ca="1" si="29"/>
        <v>0</v>
      </c>
      <c r="AT74" s="87">
        <f t="shared" ca="1" si="29"/>
        <v>0</v>
      </c>
      <c r="AU74" s="87">
        <f t="shared" ca="1" si="29"/>
        <v>0</v>
      </c>
      <c r="AV74" s="87">
        <f t="shared" ca="1" si="29"/>
        <v>0</v>
      </c>
      <c r="AW74" s="87">
        <f t="shared" ca="1" si="29"/>
        <v>0</v>
      </c>
      <c r="AX74" s="87">
        <f t="shared" ca="1" si="30"/>
        <v>0</v>
      </c>
      <c r="AY74" s="87">
        <f t="shared" ca="1" si="30"/>
        <v>0</v>
      </c>
      <c r="AZ74" s="87">
        <f t="shared" ca="1" si="30"/>
        <v>0</v>
      </c>
      <c r="BA74" s="87">
        <f t="shared" ca="1" si="30"/>
        <v>0</v>
      </c>
      <c r="BB74" s="87">
        <f t="shared" ca="1" si="30"/>
        <v>0</v>
      </c>
      <c r="BC74" s="87">
        <f t="shared" ca="1" si="30"/>
        <v>0</v>
      </c>
      <c r="BD74" s="87">
        <f t="shared" ca="1" si="30"/>
        <v>0</v>
      </c>
      <c r="BE74" s="87">
        <f t="shared" ca="1" si="30"/>
        <v>0</v>
      </c>
      <c r="BF74" s="87">
        <f t="shared" ca="1" si="30"/>
        <v>0</v>
      </c>
      <c r="BG74" s="87">
        <f t="shared" ca="1" si="30"/>
        <v>0</v>
      </c>
      <c r="BI74" s="87">
        <f>IF($Q74="","",IFERROR(IF(OR(AND($T74&gt;=DATEVALUE("10/1/20"&amp;RIGHT(BH$1,2)),$T74&lt;=DATEVALUE("9/30/20"&amp;RIGHT(BI$1,2))),AND($U74&gt;=DATEVALUE("10/1/20"&amp;RIGHT(BH$1,2)),$U74&lt;=DATEVALUE("9/30/20"&amp;RIGHT(BI$1,2))),AND($T74&lt;=DATEVALUE("10/1/20"&amp;RIGHT(BH$1,2)),$U74&gt;=DATEVALUE("9/30/20"&amp;RIGHT(BI$1,2)))),
IF(AND($T74&gt;=DATEVALUE("10/1/20"&amp;RIGHT(BH$1,2)),$U74&lt;=DATEVALUE("9/30/20"&amp;RIGHT(BI$1,2))),NETWORKDAYS($T74,$U74,Holidays!$J$3:$J$937),
IF(AND($T74&lt;DATEVALUE("10/1/20"&amp;RIGHT(BH$1,2)),$U74&lt;=DATEVALUE("9/30/20"&amp;RIGHT(BI$1,2))),NETWORKDAYS(DATEVALUE("10/1/20"&amp;RIGHT(BH$1,2)),$U74,Holidays!$J$3:$J$937),
IF($T74&lt;DATEVALUE("10/1/20"&amp;RIGHT(BH$1,2)),NETWORKDAYS(DATEVALUE("10/1/20"&amp;RIGHT(BH$1,2)),DATEVALUE("9/30/20"&amp;RIGHT(BI$1,2)),Holidays!$J$3:$J$937),
IF($T74&gt;=DATEVALUE("10/1/20"&amp;RIGHT(BH$1,2)),NETWORKDAYS($T74,DATEVALUE("9/30/20"&amp;RIGHT(BI$1,2)),Holidays!$J$3:$J$937),"")))),"")/(NETWORKDAYS($T74,$U74,Holidays!$J$3:$J$937)),0))</f>
        <v>0</v>
      </c>
      <c r="BJ74" s="87">
        <f>IF($Q74="","",IFERROR(IF(OR(AND($T74&gt;=DATEVALUE("10/1/20"&amp;RIGHT(BI$1,2)),$T74&lt;=DATEVALUE("9/30/20"&amp;RIGHT(BJ$1,2))),AND($U74&gt;=DATEVALUE("10/1/20"&amp;RIGHT(BI$1,2)),$U74&lt;=DATEVALUE("9/30/20"&amp;RIGHT(BJ$1,2))),AND($T74&lt;=DATEVALUE("10/1/20"&amp;RIGHT(BI$1,2)),$U74&gt;=DATEVALUE("9/30/20"&amp;RIGHT(BJ$1,2)))),
IF(AND($T74&gt;=DATEVALUE("10/1/20"&amp;RIGHT(BI$1,2)),$U74&lt;=DATEVALUE("9/30/20"&amp;RIGHT(BJ$1,2))),NETWORKDAYS($T74,$U74,Holidays!$J$3:$J$937),
IF(AND($T74&lt;DATEVALUE("10/1/20"&amp;RIGHT(BI$1,2)),$U74&lt;=DATEVALUE("9/30/20"&amp;RIGHT(BJ$1,2))),NETWORKDAYS(DATEVALUE("10/1/20"&amp;RIGHT(BI$1,2)),$U74,Holidays!$J$3:$J$937),
IF($T74&lt;DATEVALUE("10/1/20"&amp;RIGHT(BI$1,2)),NETWORKDAYS(DATEVALUE("10/1/20"&amp;RIGHT(BI$1,2)),DATEVALUE("9/30/20"&amp;RIGHT(BJ$1,2)),Holidays!$J$3:$J$937),
IF($T74&gt;=DATEVALUE("10/1/20"&amp;RIGHT(BI$1,2)),NETWORKDAYS($T74,DATEVALUE("9/30/20"&amp;RIGHT(BJ$1,2)),Holidays!$J$3:$J$937),"")))),"")/(NETWORKDAYS($T74,$U74,Holidays!$J$3:$J$937)),0))</f>
        <v>0</v>
      </c>
      <c r="BK74" s="87">
        <f>IF($Q74="","",IFERROR(IF(OR(AND($T74&gt;=DATEVALUE("10/1/20"&amp;RIGHT(BJ$1,2)),$T74&lt;=DATEVALUE("9/30/20"&amp;RIGHT(BK$1,2))),AND($U74&gt;=DATEVALUE("10/1/20"&amp;RIGHT(BJ$1,2)),$U74&lt;=DATEVALUE("9/30/20"&amp;RIGHT(BK$1,2))),AND($T74&lt;=DATEVALUE("10/1/20"&amp;RIGHT(BJ$1,2)),$U74&gt;=DATEVALUE("9/30/20"&amp;RIGHT(BK$1,2)))),
IF(AND($T74&gt;=DATEVALUE("10/1/20"&amp;RIGHT(BJ$1,2)),$U74&lt;=DATEVALUE("9/30/20"&amp;RIGHT(BK$1,2))),NETWORKDAYS($T74,$U74,Holidays!$J$3:$J$937),
IF(AND($T74&lt;DATEVALUE("10/1/20"&amp;RIGHT(BJ$1,2)),$U74&lt;=DATEVALUE("9/30/20"&amp;RIGHT(BK$1,2))),NETWORKDAYS(DATEVALUE("10/1/20"&amp;RIGHT(BJ$1,2)),$U74,Holidays!$J$3:$J$937),
IF($T74&lt;DATEVALUE("10/1/20"&amp;RIGHT(BJ$1,2)),NETWORKDAYS(DATEVALUE("10/1/20"&amp;RIGHT(BJ$1,2)),DATEVALUE("9/30/20"&amp;RIGHT(BK$1,2)),Holidays!$J$3:$J$937),
IF($T74&gt;=DATEVALUE("10/1/20"&amp;RIGHT(BJ$1,2)),NETWORKDAYS($T74,DATEVALUE("9/30/20"&amp;RIGHT(BK$1,2)),Holidays!$J$3:$J$937),"")))),"")/(NETWORKDAYS($T74,$U74,Holidays!$J$3:$J$937)),0))</f>
        <v>0</v>
      </c>
      <c r="BL74" s="87">
        <f>IF($Q74="","",IFERROR(IF(OR(AND($T74&gt;=DATEVALUE("10/1/20"&amp;RIGHT(BK$1,2)),$T74&lt;=DATEVALUE("9/30/20"&amp;RIGHT(BL$1,2))),AND($U74&gt;=DATEVALUE("10/1/20"&amp;RIGHT(BK$1,2)),$U74&lt;=DATEVALUE("9/30/20"&amp;RIGHT(BL$1,2))),AND($T74&lt;=DATEVALUE("10/1/20"&amp;RIGHT(BK$1,2)),$U74&gt;=DATEVALUE("9/30/20"&amp;RIGHT(BL$1,2)))),
IF(AND($T74&gt;=DATEVALUE("10/1/20"&amp;RIGHT(BK$1,2)),$U74&lt;=DATEVALUE("9/30/20"&amp;RIGHT(BL$1,2))),NETWORKDAYS($T74,$U74,Holidays!$J$3:$J$937),
IF(AND($T74&lt;DATEVALUE("10/1/20"&amp;RIGHT(BK$1,2)),$U74&lt;=DATEVALUE("9/30/20"&amp;RIGHT(BL$1,2))),NETWORKDAYS(DATEVALUE("10/1/20"&amp;RIGHT(BK$1,2)),$U74,Holidays!$J$3:$J$937),
IF($T74&lt;DATEVALUE("10/1/20"&amp;RIGHT(BK$1,2)),NETWORKDAYS(DATEVALUE("10/1/20"&amp;RIGHT(BK$1,2)),DATEVALUE("9/30/20"&amp;RIGHT(BL$1,2)),Holidays!$J$3:$J$937),
IF($T74&gt;=DATEVALUE("10/1/20"&amp;RIGHT(BK$1,2)),NETWORKDAYS($T74,DATEVALUE("9/30/20"&amp;RIGHT(BL$1,2)),Holidays!$J$3:$J$937),"")))),"")/(NETWORKDAYS($T74,$U74,Holidays!$J$3:$J$937)),0))</f>
        <v>0</v>
      </c>
      <c r="BM74" s="87">
        <f>IF($Q74="","",IFERROR(IF(OR(AND($T74&gt;=DATEVALUE("10/1/20"&amp;RIGHT(BL$1,2)),$T74&lt;=DATEVALUE("9/30/20"&amp;RIGHT(BM$1,2))),AND($U74&gt;=DATEVALUE("10/1/20"&amp;RIGHT(BL$1,2)),$U74&lt;=DATEVALUE("9/30/20"&amp;RIGHT(BM$1,2))),AND($T74&lt;=DATEVALUE("10/1/20"&amp;RIGHT(BL$1,2)),$U74&gt;=DATEVALUE("9/30/20"&amp;RIGHT(BM$1,2)))),
IF(AND($T74&gt;=DATEVALUE("10/1/20"&amp;RIGHT(BL$1,2)),$U74&lt;=DATEVALUE("9/30/20"&amp;RIGHT(BM$1,2))),NETWORKDAYS($T74,$U74,Holidays!$J$3:$J$937),
IF(AND($T74&lt;DATEVALUE("10/1/20"&amp;RIGHT(BL$1,2)),$U74&lt;=DATEVALUE("9/30/20"&amp;RIGHT(BM$1,2))),NETWORKDAYS(DATEVALUE("10/1/20"&amp;RIGHT(BL$1,2)),$U74,Holidays!$J$3:$J$937),
IF($T74&lt;DATEVALUE("10/1/20"&amp;RIGHT(BL$1,2)),NETWORKDAYS(DATEVALUE("10/1/20"&amp;RIGHT(BL$1,2)),DATEVALUE("9/30/20"&amp;RIGHT(BM$1,2)),Holidays!$J$3:$J$937),
IF($T74&gt;=DATEVALUE("10/1/20"&amp;RIGHT(BL$1,2)),NETWORKDAYS($T74,DATEVALUE("9/30/20"&amp;RIGHT(BM$1,2)),Holidays!$J$3:$J$937),"")))),"")/(NETWORKDAYS($T74,$U74,Holidays!$J$3:$J$937)),0))</f>
        <v>0</v>
      </c>
      <c r="BN74" s="87">
        <f>IF($Q74="","",IFERROR(IF(OR(AND($T74&gt;=DATEVALUE("10/1/20"&amp;RIGHT(BM$1,2)),$T74&lt;=DATEVALUE("9/30/20"&amp;RIGHT(BN$1,2))),AND($U74&gt;=DATEVALUE("10/1/20"&amp;RIGHT(BM$1,2)),$U74&lt;=DATEVALUE("9/30/20"&amp;RIGHT(BN$1,2))),AND($T74&lt;=DATEVALUE("10/1/20"&amp;RIGHT(BM$1,2)),$U74&gt;=DATEVALUE("9/30/20"&amp;RIGHT(BN$1,2)))),
IF(AND($T74&gt;=DATEVALUE("10/1/20"&amp;RIGHT(BM$1,2)),$U74&lt;=DATEVALUE("9/30/20"&amp;RIGHT(BN$1,2))),NETWORKDAYS($T74,$U74,Holidays!$J$3:$J$937),
IF(AND($T74&lt;DATEVALUE("10/1/20"&amp;RIGHT(BM$1,2)),$U74&lt;=DATEVALUE("9/30/20"&amp;RIGHT(BN$1,2))),NETWORKDAYS(DATEVALUE("10/1/20"&amp;RIGHT(BM$1,2)),$U74,Holidays!$J$3:$J$937),
IF($T74&lt;DATEVALUE("10/1/20"&amp;RIGHT(BM$1,2)),NETWORKDAYS(DATEVALUE("10/1/20"&amp;RIGHT(BM$1,2)),DATEVALUE("9/30/20"&amp;RIGHT(BN$1,2)),Holidays!$J$3:$J$937),
IF($T74&gt;=DATEVALUE("10/1/20"&amp;RIGHT(BM$1,2)),NETWORKDAYS($T74,DATEVALUE("9/30/20"&amp;RIGHT(BN$1,2)),Holidays!$J$3:$J$937),"")))),"")/(NETWORKDAYS($T74,$U74,Holidays!$J$3:$J$937)),0))</f>
        <v>0</v>
      </c>
      <c r="BO74" s="87">
        <f>IF($Q74="","",IFERROR(IF(OR(AND($T74&gt;=DATEVALUE("10/1/20"&amp;RIGHT(BN$1,2)),$T74&lt;=DATEVALUE("9/30/20"&amp;RIGHT(BO$1,2))),AND($U74&gt;=DATEVALUE("10/1/20"&amp;RIGHT(BN$1,2)),$U74&lt;=DATEVALUE("9/30/20"&amp;RIGHT(BO$1,2))),AND($T74&lt;=DATEVALUE("10/1/20"&amp;RIGHT(BN$1,2)),$U74&gt;=DATEVALUE("9/30/20"&amp;RIGHT(BO$1,2)))),
IF(AND($T74&gt;=DATEVALUE("10/1/20"&amp;RIGHT(BN$1,2)),$U74&lt;=DATEVALUE("9/30/20"&amp;RIGHT(BO$1,2))),NETWORKDAYS($T74,$U74,Holidays!$J$3:$J$937),
IF(AND($T74&lt;DATEVALUE("10/1/20"&amp;RIGHT(BN$1,2)),$U74&lt;=DATEVALUE("9/30/20"&amp;RIGHT(BO$1,2))),NETWORKDAYS(DATEVALUE("10/1/20"&amp;RIGHT(BN$1,2)),$U74,Holidays!$J$3:$J$937),
IF($T74&lt;DATEVALUE("10/1/20"&amp;RIGHT(BN$1,2)),NETWORKDAYS(DATEVALUE("10/1/20"&amp;RIGHT(BN$1,2)),DATEVALUE("9/30/20"&amp;RIGHT(BO$1,2)),Holidays!$J$3:$J$937),
IF($T74&gt;=DATEVALUE("10/1/20"&amp;RIGHT(BN$1,2)),NETWORKDAYS($T74,DATEVALUE("9/30/20"&amp;RIGHT(BO$1,2)),Holidays!$J$3:$J$937),"")))),"")/(NETWORKDAYS($T74,$U74,Holidays!$J$3:$J$937)),0))</f>
        <v>0</v>
      </c>
      <c r="BP74" s="87">
        <f>IF($Q74="","",IFERROR(IF(OR(AND($T74&gt;=DATEVALUE("10/1/20"&amp;RIGHT(BO$1,2)),$T74&lt;=DATEVALUE("9/30/20"&amp;RIGHT(BP$1,2))),AND($U74&gt;=DATEVALUE("10/1/20"&amp;RIGHT(BO$1,2)),$U74&lt;=DATEVALUE("9/30/20"&amp;RIGHT(BP$1,2))),AND($T74&lt;=DATEVALUE("10/1/20"&amp;RIGHT(BO$1,2)),$U74&gt;=DATEVALUE("9/30/20"&amp;RIGHT(BP$1,2)))),
IF(AND($T74&gt;=DATEVALUE("10/1/20"&amp;RIGHT(BO$1,2)),$U74&lt;=DATEVALUE("9/30/20"&amp;RIGHT(BP$1,2))),NETWORKDAYS($T74,$U74,Holidays!$J$3:$J$937),
IF(AND($T74&lt;DATEVALUE("10/1/20"&amp;RIGHT(BO$1,2)),$U74&lt;=DATEVALUE("9/30/20"&amp;RIGHT(BP$1,2))),NETWORKDAYS(DATEVALUE("10/1/20"&amp;RIGHT(BO$1,2)),$U74,Holidays!$J$3:$J$937),
IF($T74&lt;DATEVALUE("10/1/20"&amp;RIGHT(BO$1,2)),NETWORKDAYS(DATEVALUE("10/1/20"&amp;RIGHT(BO$1,2)),DATEVALUE("9/30/20"&amp;RIGHT(BP$1,2)),Holidays!$J$3:$J$937),
IF($T74&gt;=DATEVALUE("10/1/20"&amp;RIGHT(BO$1,2)),NETWORKDAYS($T74,DATEVALUE("9/30/20"&amp;RIGHT(BP$1,2)),Holidays!$J$3:$J$937),"")))),"")/(NETWORKDAYS($T74,$U74,Holidays!$J$3:$J$937)),0))</f>
        <v>0</v>
      </c>
      <c r="BQ74" s="87">
        <f>IF($Q74="","",IFERROR(IF(OR(AND($T74&gt;=DATEVALUE("10/1/20"&amp;RIGHT(BP$1,2)),$T74&lt;=DATEVALUE("9/30/20"&amp;RIGHT(BQ$1,2))),AND($U74&gt;=DATEVALUE("10/1/20"&amp;RIGHT(BP$1,2)),$U74&lt;=DATEVALUE("9/30/20"&amp;RIGHT(BQ$1,2))),AND($T74&lt;=DATEVALUE("10/1/20"&amp;RIGHT(BP$1,2)),$U74&gt;=DATEVALUE("9/30/20"&amp;RIGHT(BQ$1,2)))),
IF(AND($T74&gt;=DATEVALUE("10/1/20"&amp;RIGHT(BP$1,2)),$U74&lt;=DATEVALUE("9/30/20"&amp;RIGHT(BQ$1,2))),NETWORKDAYS($T74,$U74,Holidays!$J$3:$J$937),
IF(AND($T74&lt;DATEVALUE("10/1/20"&amp;RIGHT(BP$1,2)),$U74&lt;=DATEVALUE("9/30/20"&amp;RIGHT(BQ$1,2))),NETWORKDAYS(DATEVALUE("10/1/20"&amp;RIGHT(BP$1,2)),$U74,Holidays!$J$3:$J$937),
IF($T74&lt;DATEVALUE("10/1/20"&amp;RIGHT(BP$1,2)),NETWORKDAYS(DATEVALUE("10/1/20"&amp;RIGHT(BP$1,2)),DATEVALUE("9/30/20"&amp;RIGHT(BQ$1,2)),Holidays!$J$3:$J$937),
IF($T74&gt;=DATEVALUE("10/1/20"&amp;RIGHT(BP$1,2)),NETWORKDAYS($T74,DATEVALUE("9/30/20"&amp;RIGHT(BQ$1,2)),Holidays!$J$3:$J$937),"")))),"")/(NETWORKDAYS($T74,$U74,Holidays!$J$3:$J$937)),0))</f>
        <v>0</v>
      </c>
      <c r="BR74" s="87">
        <f>IF($Q74="","",IFERROR(IF(OR(AND($T74&gt;=DATEVALUE("10/1/20"&amp;RIGHT(BQ$1,2)),$T74&lt;=DATEVALUE("9/30/20"&amp;RIGHT(BR$1,2))),AND($U74&gt;=DATEVALUE("10/1/20"&amp;RIGHT(BQ$1,2)),$U74&lt;=DATEVALUE("9/30/20"&amp;RIGHT(BR$1,2))),AND($T74&lt;=DATEVALUE("10/1/20"&amp;RIGHT(BQ$1,2)),$U74&gt;=DATEVALUE("9/30/20"&amp;RIGHT(BR$1,2)))),
IF(AND($T74&gt;=DATEVALUE("10/1/20"&amp;RIGHT(BQ$1,2)),$U74&lt;=DATEVALUE("9/30/20"&amp;RIGHT(BR$1,2))),NETWORKDAYS($T74,$U74,Holidays!$J$3:$J$937),
IF(AND($T74&lt;DATEVALUE("10/1/20"&amp;RIGHT(BQ$1,2)),$U74&lt;=DATEVALUE("9/30/20"&amp;RIGHT(BR$1,2))),NETWORKDAYS(DATEVALUE("10/1/20"&amp;RIGHT(BQ$1,2)),$U74,Holidays!$J$3:$J$937),
IF($T74&lt;DATEVALUE("10/1/20"&amp;RIGHT(BQ$1,2)),NETWORKDAYS(DATEVALUE("10/1/20"&amp;RIGHT(BQ$1,2)),DATEVALUE("9/30/20"&amp;RIGHT(BR$1,2)),Holidays!$J$3:$J$937),
IF($T74&gt;=DATEVALUE("10/1/20"&amp;RIGHT(BQ$1,2)),NETWORKDAYS($T74,DATEVALUE("9/30/20"&amp;RIGHT(BR$1,2)),Holidays!$J$3:$J$937),"")))),"")/(NETWORKDAYS($T74,$U74,Holidays!$J$3:$J$937)),0))</f>
        <v>1</v>
      </c>
      <c r="BS74" s="87">
        <f>IF($Q74="","",IFERROR(IF(OR(AND($T74&gt;=DATEVALUE("10/1/20"&amp;RIGHT(BR$1,2)),$T74&lt;=DATEVALUE("9/30/20"&amp;RIGHT(BS$1,2))),AND($U74&gt;=DATEVALUE("10/1/20"&amp;RIGHT(BR$1,2)),$U74&lt;=DATEVALUE("9/30/20"&amp;RIGHT(BS$1,2))),AND($T74&lt;=DATEVALUE("10/1/20"&amp;RIGHT(BR$1,2)),$U74&gt;=DATEVALUE("9/30/20"&amp;RIGHT(BS$1,2)))),
IF(AND($T74&gt;=DATEVALUE("10/1/20"&amp;RIGHT(BR$1,2)),$U74&lt;=DATEVALUE("9/30/20"&amp;RIGHT(BS$1,2))),NETWORKDAYS($T74,$U74,Holidays!$J$3:$J$937),
IF(AND($T74&lt;DATEVALUE("10/1/20"&amp;RIGHT(BR$1,2)),$U74&lt;=DATEVALUE("9/30/20"&amp;RIGHT(BS$1,2))),NETWORKDAYS(DATEVALUE("10/1/20"&amp;RIGHT(BR$1,2)),$U74,Holidays!$J$3:$J$937),
IF($T74&lt;DATEVALUE("10/1/20"&amp;RIGHT(BR$1,2)),NETWORKDAYS(DATEVALUE("10/1/20"&amp;RIGHT(BR$1,2)),DATEVALUE("9/30/20"&amp;RIGHT(BS$1,2)),Holidays!$J$3:$J$937),
IF($T74&gt;=DATEVALUE("10/1/20"&amp;RIGHT(BR$1,2)),NETWORKDAYS($T74,DATEVALUE("9/30/20"&amp;RIGHT(BS$1,2)),Holidays!$J$3:$J$937),"")))),"")/(NETWORKDAYS($T74,$U74,Holidays!$J$3:$J$937)),0))</f>
        <v>0</v>
      </c>
      <c r="BT74" s="87">
        <f>IF($Q74="","",IFERROR(IF(OR(AND($T74&gt;=DATEVALUE("10/1/20"&amp;RIGHT(BS$1,2)),$T74&lt;=DATEVALUE("9/30/20"&amp;RIGHT(BT$1,2))),AND($U74&gt;=DATEVALUE("10/1/20"&amp;RIGHT(BS$1,2)),$U74&lt;=DATEVALUE("9/30/20"&amp;RIGHT(BT$1,2))),AND($T74&lt;=DATEVALUE("10/1/20"&amp;RIGHT(BS$1,2)),$U74&gt;=DATEVALUE("9/30/20"&amp;RIGHT(BT$1,2)))),
IF(AND($T74&gt;=DATEVALUE("10/1/20"&amp;RIGHT(BS$1,2)),$U74&lt;=DATEVALUE("9/30/20"&amp;RIGHT(BT$1,2))),NETWORKDAYS($T74,$U74,Holidays!$J$3:$J$937),
IF(AND($T74&lt;DATEVALUE("10/1/20"&amp;RIGHT(BS$1,2)),$U74&lt;=DATEVALUE("9/30/20"&amp;RIGHT(BT$1,2))),NETWORKDAYS(DATEVALUE("10/1/20"&amp;RIGHT(BS$1,2)),$U74,Holidays!$J$3:$J$937),
IF($T74&lt;DATEVALUE("10/1/20"&amp;RIGHT(BS$1,2)),NETWORKDAYS(DATEVALUE("10/1/20"&amp;RIGHT(BS$1,2)),DATEVALUE("9/30/20"&amp;RIGHT(BT$1,2)),Holidays!$J$3:$J$937),
IF($T74&gt;=DATEVALUE("10/1/20"&amp;RIGHT(BS$1,2)),NETWORKDAYS($T74,DATEVALUE("9/30/20"&amp;RIGHT(BT$1,2)),Holidays!$J$3:$J$937),"")))),"")/(NETWORKDAYS($T74,$U74,Holidays!$J$3:$J$937)),0))</f>
        <v>0</v>
      </c>
      <c r="BU74" s="87">
        <f>IF($Q74="","",IFERROR(IF(OR(AND($T74&gt;=DATEVALUE("10/1/20"&amp;RIGHT(BT$1,2)),$T74&lt;=DATEVALUE("9/30/20"&amp;RIGHT(BU$1,2))),AND($U74&gt;=DATEVALUE("10/1/20"&amp;RIGHT(BT$1,2)),$U74&lt;=DATEVALUE("9/30/20"&amp;RIGHT(BU$1,2))),AND($T74&lt;=DATEVALUE("10/1/20"&amp;RIGHT(BT$1,2)),$U74&gt;=DATEVALUE("9/30/20"&amp;RIGHT(BU$1,2)))),
IF(AND($T74&gt;=DATEVALUE("10/1/20"&amp;RIGHT(BT$1,2)),$U74&lt;=DATEVALUE("9/30/20"&amp;RIGHT(BU$1,2))),NETWORKDAYS($T74,$U74,Holidays!$J$3:$J$937),
IF(AND($T74&lt;DATEVALUE("10/1/20"&amp;RIGHT(BT$1,2)),$U74&lt;=DATEVALUE("9/30/20"&amp;RIGHT(BU$1,2))),NETWORKDAYS(DATEVALUE("10/1/20"&amp;RIGHT(BT$1,2)),$U74,Holidays!$J$3:$J$937),
IF($T74&lt;DATEVALUE("10/1/20"&amp;RIGHT(BT$1,2)),NETWORKDAYS(DATEVALUE("10/1/20"&amp;RIGHT(BT$1,2)),DATEVALUE("9/30/20"&amp;RIGHT(BU$1,2)),Holidays!$J$3:$J$937),
IF($T74&gt;=DATEVALUE("10/1/20"&amp;RIGHT(BT$1,2)),NETWORKDAYS($T74,DATEVALUE("9/30/20"&amp;RIGHT(BU$1,2)),Holidays!$J$3:$J$937),"")))),"")/(NETWORKDAYS($T74,$U74,Holidays!$J$3:$J$937)),0))</f>
        <v>0</v>
      </c>
      <c r="BV74" s="87">
        <f>IF($Q74="","",IFERROR(IF(OR(AND($T74&gt;=DATEVALUE("10/1/20"&amp;RIGHT(BU$1,2)),$T74&lt;=DATEVALUE("9/30/20"&amp;RIGHT(BV$1,2))),AND($U74&gt;=DATEVALUE("10/1/20"&amp;RIGHT(BU$1,2)),$U74&lt;=DATEVALUE("9/30/20"&amp;RIGHT(BV$1,2))),AND($T74&lt;=DATEVALUE("10/1/20"&amp;RIGHT(BU$1,2)),$U74&gt;=DATEVALUE("9/30/20"&amp;RIGHT(BV$1,2)))),
IF(AND($T74&gt;=DATEVALUE("10/1/20"&amp;RIGHT(BU$1,2)),$U74&lt;=DATEVALUE("9/30/20"&amp;RIGHT(BV$1,2))),NETWORKDAYS($T74,$U74,Holidays!$J$3:$J$937),
IF(AND($T74&lt;DATEVALUE("10/1/20"&amp;RIGHT(BU$1,2)),$U74&lt;=DATEVALUE("9/30/20"&amp;RIGHT(BV$1,2))),NETWORKDAYS(DATEVALUE("10/1/20"&amp;RIGHT(BU$1,2)),$U74,Holidays!$J$3:$J$937),
IF($T74&lt;DATEVALUE("10/1/20"&amp;RIGHT(BU$1,2)),NETWORKDAYS(DATEVALUE("10/1/20"&amp;RIGHT(BU$1,2)),DATEVALUE("9/30/20"&amp;RIGHT(BV$1,2)),Holidays!$J$3:$J$937),
IF($T74&gt;=DATEVALUE("10/1/20"&amp;RIGHT(BU$1,2)),NETWORKDAYS($T74,DATEVALUE("9/30/20"&amp;RIGHT(BV$1,2)),Holidays!$J$3:$J$937),"")))),"")/(NETWORKDAYS($T74,$U74,Holidays!$J$3:$J$937)),0))</f>
        <v>0</v>
      </c>
      <c r="BW74" s="87">
        <f>IF($Q74="","",IFERROR(IF(OR(AND($T74&gt;=DATEVALUE("10/1/20"&amp;RIGHT(BV$1,2)),$T74&lt;=DATEVALUE("9/30/20"&amp;RIGHT(BW$1,2))),AND($U74&gt;=DATEVALUE("10/1/20"&amp;RIGHT(BV$1,2)),$U74&lt;=DATEVALUE("9/30/20"&amp;RIGHT(BW$1,2))),AND($T74&lt;=DATEVALUE("10/1/20"&amp;RIGHT(BV$1,2)),$U74&gt;=DATEVALUE("9/30/20"&amp;RIGHT(BW$1,2)))),
IF(AND($T74&gt;=DATEVALUE("10/1/20"&amp;RIGHT(BV$1,2)),$U74&lt;=DATEVALUE("9/30/20"&amp;RIGHT(BW$1,2))),NETWORKDAYS($T74,$U74,Holidays!$J$3:$J$937),
IF(AND($T74&lt;DATEVALUE("10/1/20"&amp;RIGHT(BV$1,2)),$U74&lt;=DATEVALUE("9/30/20"&amp;RIGHT(BW$1,2))),NETWORKDAYS(DATEVALUE("10/1/20"&amp;RIGHT(BV$1,2)),$U74,Holidays!$J$3:$J$937),
IF($T74&lt;DATEVALUE("10/1/20"&amp;RIGHT(BV$1,2)),NETWORKDAYS(DATEVALUE("10/1/20"&amp;RIGHT(BV$1,2)),DATEVALUE("9/30/20"&amp;RIGHT(BW$1,2)),Holidays!$J$3:$J$937),
IF($T74&gt;=DATEVALUE("10/1/20"&amp;RIGHT(BV$1,2)),NETWORKDAYS($T74,DATEVALUE("9/30/20"&amp;RIGHT(BW$1,2)),Holidays!$J$3:$J$937),"")))),"")/(NETWORKDAYS($T74,$U74,Holidays!$J$3:$J$937)),0))</f>
        <v>0</v>
      </c>
      <c r="BX74" s="87">
        <f>IF($Q74="","",IFERROR(IF(OR(AND($T74&gt;=DATEVALUE("10/1/20"&amp;RIGHT(BW$1,2)),$T74&lt;=DATEVALUE("9/30/20"&amp;RIGHT(BX$1,2))),AND($U74&gt;=DATEVALUE("10/1/20"&amp;RIGHT(BW$1,2)),$U74&lt;=DATEVALUE("9/30/20"&amp;RIGHT(BX$1,2))),AND($T74&lt;=DATEVALUE("10/1/20"&amp;RIGHT(BW$1,2)),$U74&gt;=DATEVALUE("9/30/20"&amp;RIGHT(BX$1,2)))),
IF(AND($T74&gt;=DATEVALUE("10/1/20"&amp;RIGHT(BW$1,2)),$U74&lt;=DATEVALUE("9/30/20"&amp;RIGHT(BX$1,2))),NETWORKDAYS($T74,$U74,Holidays!$J$3:$J$937),
IF(AND($T74&lt;DATEVALUE("10/1/20"&amp;RIGHT(BW$1,2)),$U74&lt;=DATEVALUE("9/30/20"&amp;RIGHT(BX$1,2))),NETWORKDAYS(DATEVALUE("10/1/20"&amp;RIGHT(BW$1,2)),$U74,Holidays!$J$3:$J$937),
IF($T74&lt;DATEVALUE("10/1/20"&amp;RIGHT(BW$1,2)),NETWORKDAYS(DATEVALUE("10/1/20"&amp;RIGHT(BW$1,2)),DATEVALUE("9/30/20"&amp;RIGHT(BX$1,2)),Holidays!$J$3:$J$937),
IF($T74&gt;=DATEVALUE("10/1/20"&amp;RIGHT(BW$1,2)),NETWORKDAYS($T74,DATEVALUE("9/30/20"&amp;RIGHT(BX$1,2)),Holidays!$J$3:$J$937),"")))),"")/(NETWORKDAYS($T74,$U74,Holidays!$J$3:$J$937)),0))</f>
        <v>0</v>
      </c>
      <c r="BY74" s="87">
        <f>IF($Q74="","",IFERROR(IF(OR(AND($T74&gt;=DATEVALUE("10/1/20"&amp;RIGHT(BX$1,2)),$T74&lt;=DATEVALUE("9/30/20"&amp;RIGHT(BY$1,2))),AND($U74&gt;=DATEVALUE("10/1/20"&amp;RIGHT(BX$1,2)),$U74&lt;=DATEVALUE("9/30/20"&amp;RIGHT(BY$1,2))),AND($T74&lt;=DATEVALUE("10/1/20"&amp;RIGHT(BX$1,2)),$U74&gt;=DATEVALUE("9/30/20"&amp;RIGHT(BY$1,2)))),
IF(AND($T74&gt;=DATEVALUE("10/1/20"&amp;RIGHT(BX$1,2)),$U74&lt;=DATEVALUE("9/30/20"&amp;RIGHT(BY$1,2))),NETWORKDAYS($T74,$U74,Holidays!$J$3:$J$937),
IF(AND($T74&lt;DATEVALUE("10/1/20"&amp;RIGHT(BX$1,2)),$U74&lt;=DATEVALUE("9/30/20"&amp;RIGHT(BY$1,2))),NETWORKDAYS(DATEVALUE("10/1/20"&amp;RIGHT(BX$1,2)),$U74,Holidays!$J$3:$J$937),
IF($T74&lt;DATEVALUE("10/1/20"&amp;RIGHT(BX$1,2)),NETWORKDAYS(DATEVALUE("10/1/20"&amp;RIGHT(BX$1,2)),DATEVALUE("9/30/20"&amp;RIGHT(BY$1,2)),Holidays!$J$3:$J$937),
IF($T74&gt;=DATEVALUE("10/1/20"&amp;RIGHT(BX$1,2)),NETWORKDAYS($T74,DATEVALUE("9/30/20"&amp;RIGHT(BY$1,2)),Holidays!$J$3:$J$937),"")))),"")/(NETWORKDAYS($T74,$U74,Holidays!$J$3:$J$937)),0))</f>
        <v>0</v>
      </c>
      <c r="BZ74" s="87">
        <f>IF($Q74="","",IFERROR(IF(OR(AND($T74&gt;=DATEVALUE("10/1/20"&amp;RIGHT(BY$1,2)),$T74&lt;=DATEVALUE("9/30/20"&amp;RIGHT(BZ$1,2))),AND($U74&gt;=DATEVALUE("10/1/20"&amp;RIGHT(BY$1,2)),$U74&lt;=DATEVALUE("9/30/20"&amp;RIGHT(BZ$1,2))),AND($T74&lt;=DATEVALUE("10/1/20"&amp;RIGHT(BY$1,2)),$U74&gt;=DATEVALUE("9/30/20"&amp;RIGHT(BZ$1,2)))),
IF(AND($T74&gt;=DATEVALUE("10/1/20"&amp;RIGHT(BY$1,2)),$U74&lt;=DATEVALUE("9/30/20"&amp;RIGHT(BZ$1,2))),NETWORKDAYS($T74,$U74,Holidays!$J$3:$J$937),
IF(AND($T74&lt;DATEVALUE("10/1/20"&amp;RIGHT(BY$1,2)),$U74&lt;=DATEVALUE("9/30/20"&amp;RIGHT(BZ$1,2))),NETWORKDAYS(DATEVALUE("10/1/20"&amp;RIGHT(BY$1,2)),$U74,Holidays!$J$3:$J$937),
IF($T74&lt;DATEVALUE("10/1/20"&amp;RIGHT(BY$1,2)),NETWORKDAYS(DATEVALUE("10/1/20"&amp;RIGHT(BY$1,2)),DATEVALUE("9/30/20"&amp;RIGHT(BZ$1,2)),Holidays!$J$3:$J$937),
IF($T74&gt;=DATEVALUE("10/1/20"&amp;RIGHT(BY$1,2)),NETWORKDAYS($T74,DATEVALUE("9/30/20"&amp;RIGHT(BZ$1,2)),Holidays!$J$3:$J$937),"")))),"")/(NETWORKDAYS($T74,$U74,Holidays!$J$3:$J$937)),0))</f>
        <v>0</v>
      </c>
      <c r="CA74" s="87">
        <f>IF($Q74="","",IFERROR(IF(OR(AND($T74&gt;=DATEVALUE("10/1/20"&amp;RIGHT(BZ$1,2)),$T74&lt;=DATEVALUE("9/30/20"&amp;RIGHT(CA$1,2))),AND($U74&gt;=DATEVALUE("10/1/20"&amp;RIGHT(BZ$1,2)),$U74&lt;=DATEVALUE("9/30/20"&amp;RIGHT(CA$1,2))),AND($T74&lt;=DATEVALUE("10/1/20"&amp;RIGHT(BZ$1,2)),$U74&gt;=DATEVALUE("9/30/20"&amp;RIGHT(CA$1,2)))),
IF(AND($T74&gt;=DATEVALUE("10/1/20"&amp;RIGHT(BZ$1,2)),$U74&lt;=DATEVALUE("9/30/20"&amp;RIGHT(CA$1,2))),NETWORKDAYS($T74,$U74,Holidays!$J$3:$J$937),
IF(AND($T74&lt;DATEVALUE("10/1/20"&amp;RIGHT(BZ$1,2)),$U74&lt;=DATEVALUE("9/30/20"&amp;RIGHT(CA$1,2))),NETWORKDAYS(DATEVALUE("10/1/20"&amp;RIGHT(BZ$1,2)),$U74,Holidays!$J$3:$J$937),
IF($T74&lt;DATEVALUE("10/1/20"&amp;RIGHT(BZ$1,2)),NETWORKDAYS(DATEVALUE("10/1/20"&amp;RIGHT(BZ$1,2)),DATEVALUE("9/30/20"&amp;RIGHT(CA$1,2)),Holidays!$J$3:$J$937),
IF($T74&gt;=DATEVALUE("10/1/20"&amp;RIGHT(BZ$1,2)),NETWORKDAYS($T74,DATEVALUE("9/30/20"&amp;RIGHT(CA$1,2)),Holidays!$J$3:$J$937),"")))),"")/(NETWORKDAYS($T74,$U74,Holidays!$J$3:$J$937)),0))</f>
        <v>0</v>
      </c>
      <c r="CB74" s="87">
        <f>IF($Q74="","",IFERROR(IF(OR(AND($T74&gt;=DATEVALUE("10/1/20"&amp;RIGHT(CA$1,2)),$T74&lt;=DATEVALUE("9/30/20"&amp;RIGHT(CB$1,2))),AND($U74&gt;=DATEVALUE("10/1/20"&amp;RIGHT(CA$1,2)),$U74&lt;=DATEVALUE("9/30/20"&amp;RIGHT(CB$1,2))),AND($T74&lt;=DATEVALUE("10/1/20"&amp;RIGHT(CA$1,2)),$U74&gt;=DATEVALUE("9/30/20"&amp;RIGHT(CB$1,2)))),
IF(AND($T74&gt;=DATEVALUE("10/1/20"&amp;RIGHT(CA$1,2)),$U74&lt;=DATEVALUE("9/30/20"&amp;RIGHT(CB$1,2))),NETWORKDAYS($T74,$U74,Holidays!$J$3:$J$937),
IF(AND($T74&lt;DATEVALUE("10/1/20"&amp;RIGHT(CA$1,2)),$U74&lt;=DATEVALUE("9/30/20"&amp;RIGHT(CB$1,2))),NETWORKDAYS(DATEVALUE("10/1/20"&amp;RIGHT(CA$1,2)),$U74,Holidays!$J$3:$J$937),
IF($T74&lt;DATEVALUE("10/1/20"&amp;RIGHT(CA$1,2)),NETWORKDAYS(DATEVALUE("10/1/20"&amp;RIGHT(CA$1,2)),DATEVALUE("9/30/20"&amp;RIGHT(CB$1,2)),Holidays!$J$3:$J$937),
IF($T74&gt;=DATEVALUE("10/1/20"&amp;RIGHT(CA$1,2)),NETWORKDAYS($T74,DATEVALUE("9/30/20"&amp;RIGHT(CB$1,2)),Holidays!$J$3:$J$937),"")))),"")/(NETWORKDAYS($T74,$U74,Holidays!$J$3:$J$937)),0))</f>
        <v>0</v>
      </c>
    </row>
    <row r="75" spans="1:80">
      <c r="A75" s="78" t="s">
        <v>262</v>
      </c>
      <c r="B75" s="79" t="s">
        <v>117</v>
      </c>
      <c r="C75" s="126" t="s">
        <v>212</v>
      </c>
      <c r="H75" s="108"/>
      <c r="I75" s="87"/>
      <c r="J75" s="87"/>
      <c r="K75" s="108"/>
      <c r="L75" s="82"/>
      <c r="M75" s="110"/>
      <c r="N75" s="110"/>
      <c r="O75" s="110"/>
      <c r="P75" s="110"/>
      <c r="Q75" s="108"/>
      <c r="R75" s="130"/>
      <c r="S75" s="107"/>
      <c r="T75" s="83"/>
      <c r="U75" s="83"/>
      <c r="V75" s="83"/>
      <c r="W75" s="83"/>
      <c r="X75" s="84"/>
      <c r="Y75" s="84"/>
    </row>
    <row r="76" spans="1:80">
      <c r="A76" s="78" t="s">
        <v>262</v>
      </c>
      <c r="B76" s="79" t="s">
        <v>117</v>
      </c>
      <c r="C76" s="87" t="s">
        <v>185</v>
      </c>
      <c r="D76" s="87" t="s">
        <v>135</v>
      </c>
      <c r="E76" s="87">
        <v>6912</v>
      </c>
      <c r="F76" s="129">
        <v>10</v>
      </c>
      <c r="G76" s="87" t="s">
        <v>122</v>
      </c>
      <c r="H76" s="108"/>
      <c r="I76" s="87" t="s">
        <v>140</v>
      </c>
      <c r="J76" s="87" t="s">
        <v>195</v>
      </c>
      <c r="K76" s="108">
        <v>100</v>
      </c>
      <c r="L76" s="82">
        <f t="shared" si="4"/>
        <v>0</v>
      </c>
      <c r="M76" s="110">
        <f t="shared" si="5"/>
        <v>69120</v>
      </c>
      <c r="N76" s="110">
        <f t="shared" ref="N76:N82" si="31">VLOOKUP(I76,$AB$6:$AD$20,3,FALSE)*H76</f>
        <v>0</v>
      </c>
      <c r="O76" s="110">
        <f t="shared" si="6"/>
        <v>69120</v>
      </c>
      <c r="P76" s="110">
        <f t="shared" si="0"/>
        <v>0</v>
      </c>
      <c r="Q76" s="108">
        <v>100</v>
      </c>
      <c r="R76" s="130">
        <f t="shared" si="7"/>
        <v>3.5616438356164384</v>
      </c>
      <c r="S76" s="107">
        <v>45355</v>
      </c>
      <c r="T76" s="83">
        <f>IF(NOT(Q76=""),IF(NOT($S76=""),$S76,#REF!),"")</f>
        <v>45355</v>
      </c>
      <c r="U76" s="83">
        <f t="shared" si="8"/>
        <v>45455</v>
      </c>
      <c r="V76" s="83">
        <f t="shared" si="11"/>
        <v>45495</v>
      </c>
      <c r="W76" s="83">
        <f t="shared" ref="W76:W82" si="32">WORKDAY.INTL(S76, Q76, "0000011", $AH$6:$AH$90)</f>
        <v>45497</v>
      </c>
      <c r="X76" s="84">
        <f t="shared" si="9"/>
        <v>69120</v>
      </c>
      <c r="Y76" s="84">
        <f t="shared" si="24"/>
        <v>77736.328767123283</v>
      </c>
      <c r="AF76" s="87" t="s">
        <v>155</v>
      </c>
      <c r="AG76" s="87" t="s">
        <v>156</v>
      </c>
      <c r="AH76" s="103">
        <v>46272</v>
      </c>
      <c r="AL76" s="87">
        <f t="shared" ca="1" si="1"/>
        <v>0</v>
      </c>
      <c r="AN76" s="87">
        <f t="shared" ca="1" si="29"/>
        <v>0</v>
      </c>
      <c r="AO76" s="87">
        <f t="shared" ca="1" si="29"/>
        <v>0</v>
      </c>
      <c r="AP76" s="87">
        <f t="shared" ca="1" si="29"/>
        <v>0</v>
      </c>
      <c r="AQ76" s="87">
        <f t="shared" ca="1" si="29"/>
        <v>0</v>
      </c>
      <c r="AR76" s="87">
        <f t="shared" ca="1" si="29"/>
        <v>0</v>
      </c>
      <c r="AS76" s="87">
        <f t="shared" ca="1" si="29"/>
        <v>0</v>
      </c>
      <c r="AT76" s="87">
        <f t="shared" ca="1" si="29"/>
        <v>0</v>
      </c>
      <c r="AU76" s="87">
        <f t="shared" ca="1" si="29"/>
        <v>0</v>
      </c>
      <c r="AV76" s="87">
        <f t="shared" ca="1" si="29"/>
        <v>0</v>
      </c>
      <c r="AW76" s="87">
        <f t="shared" ca="1" si="29"/>
        <v>0</v>
      </c>
      <c r="AX76" s="87">
        <f t="shared" ca="1" si="30"/>
        <v>0</v>
      </c>
      <c r="AY76" s="87">
        <f t="shared" ca="1" si="30"/>
        <v>0</v>
      </c>
      <c r="AZ76" s="87">
        <f t="shared" ca="1" si="30"/>
        <v>0</v>
      </c>
      <c r="BA76" s="87">
        <f t="shared" ca="1" si="30"/>
        <v>0</v>
      </c>
      <c r="BB76" s="87">
        <f t="shared" ca="1" si="30"/>
        <v>0</v>
      </c>
      <c r="BC76" s="87">
        <f t="shared" ca="1" si="30"/>
        <v>0</v>
      </c>
      <c r="BD76" s="87">
        <f t="shared" ca="1" si="30"/>
        <v>0</v>
      </c>
      <c r="BE76" s="87">
        <f t="shared" ca="1" si="30"/>
        <v>0</v>
      </c>
      <c r="BF76" s="87">
        <f t="shared" ca="1" si="30"/>
        <v>0</v>
      </c>
      <c r="BG76" s="87">
        <f t="shared" ca="1" si="30"/>
        <v>0</v>
      </c>
      <c r="BI76" s="87">
        <f>IF($Q76="","",IFERROR(IF(OR(AND($T76&gt;=DATEVALUE("10/1/20"&amp;RIGHT(BH$1,2)),$T76&lt;=DATEVALUE("9/30/20"&amp;RIGHT(BI$1,2))),AND($U76&gt;=DATEVALUE("10/1/20"&amp;RIGHT(BH$1,2)),$U76&lt;=DATEVALUE("9/30/20"&amp;RIGHT(BI$1,2))),AND($T76&lt;=DATEVALUE("10/1/20"&amp;RIGHT(BH$1,2)),$U76&gt;=DATEVALUE("9/30/20"&amp;RIGHT(BI$1,2)))),
IF(AND($T76&gt;=DATEVALUE("10/1/20"&amp;RIGHT(BH$1,2)),$U76&lt;=DATEVALUE("9/30/20"&amp;RIGHT(BI$1,2))),NETWORKDAYS($T76,$U76,Holidays!$J$3:$J$937),
IF(AND($T76&lt;DATEVALUE("10/1/20"&amp;RIGHT(BH$1,2)),$U76&lt;=DATEVALUE("9/30/20"&amp;RIGHT(BI$1,2))),NETWORKDAYS(DATEVALUE("10/1/20"&amp;RIGHT(BH$1,2)),$U76,Holidays!$J$3:$J$937),
IF($T76&lt;DATEVALUE("10/1/20"&amp;RIGHT(BH$1,2)),NETWORKDAYS(DATEVALUE("10/1/20"&amp;RIGHT(BH$1,2)),DATEVALUE("9/30/20"&amp;RIGHT(BI$1,2)),Holidays!$J$3:$J$937),
IF($T76&gt;=DATEVALUE("10/1/20"&amp;RIGHT(BH$1,2)),NETWORKDAYS($T76,DATEVALUE("9/30/20"&amp;RIGHT(BI$1,2)),Holidays!$J$3:$J$937),"")))),"")/(NETWORKDAYS($T76,$U76,Holidays!$J$3:$J$937)),0))</f>
        <v>0</v>
      </c>
      <c r="BJ76" s="87">
        <f>IF($Q76="","",IFERROR(IF(OR(AND($T76&gt;=DATEVALUE("10/1/20"&amp;RIGHT(BI$1,2)),$T76&lt;=DATEVALUE("9/30/20"&amp;RIGHT(BJ$1,2))),AND($U76&gt;=DATEVALUE("10/1/20"&amp;RIGHT(BI$1,2)),$U76&lt;=DATEVALUE("9/30/20"&amp;RIGHT(BJ$1,2))),AND($T76&lt;=DATEVALUE("10/1/20"&amp;RIGHT(BI$1,2)),$U76&gt;=DATEVALUE("9/30/20"&amp;RIGHT(BJ$1,2)))),
IF(AND($T76&gt;=DATEVALUE("10/1/20"&amp;RIGHT(BI$1,2)),$U76&lt;=DATEVALUE("9/30/20"&amp;RIGHT(BJ$1,2))),NETWORKDAYS($T76,$U76,Holidays!$J$3:$J$937),
IF(AND($T76&lt;DATEVALUE("10/1/20"&amp;RIGHT(BI$1,2)),$U76&lt;=DATEVALUE("9/30/20"&amp;RIGHT(BJ$1,2))),NETWORKDAYS(DATEVALUE("10/1/20"&amp;RIGHT(BI$1,2)),$U76,Holidays!$J$3:$J$937),
IF($T76&lt;DATEVALUE("10/1/20"&amp;RIGHT(BI$1,2)),NETWORKDAYS(DATEVALUE("10/1/20"&amp;RIGHT(BI$1,2)),DATEVALUE("9/30/20"&amp;RIGHT(BJ$1,2)),Holidays!$J$3:$J$937),
IF($T76&gt;=DATEVALUE("10/1/20"&amp;RIGHT(BI$1,2)),NETWORKDAYS($T76,DATEVALUE("9/30/20"&amp;RIGHT(BJ$1,2)),Holidays!$J$3:$J$937),"")))),"")/(NETWORKDAYS($T76,$U76,Holidays!$J$3:$J$937)),0))</f>
        <v>0</v>
      </c>
      <c r="BK76" s="87">
        <f>IF($Q76="","",IFERROR(IF(OR(AND($T76&gt;=DATEVALUE("10/1/20"&amp;RIGHT(BJ$1,2)),$T76&lt;=DATEVALUE("9/30/20"&amp;RIGHT(BK$1,2))),AND($U76&gt;=DATEVALUE("10/1/20"&amp;RIGHT(BJ$1,2)),$U76&lt;=DATEVALUE("9/30/20"&amp;RIGHT(BK$1,2))),AND($T76&lt;=DATEVALUE("10/1/20"&amp;RIGHT(BJ$1,2)),$U76&gt;=DATEVALUE("9/30/20"&amp;RIGHT(BK$1,2)))),
IF(AND($T76&gt;=DATEVALUE("10/1/20"&amp;RIGHT(BJ$1,2)),$U76&lt;=DATEVALUE("9/30/20"&amp;RIGHT(BK$1,2))),NETWORKDAYS($T76,$U76,Holidays!$J$3:$J$937),
IF(AND($T76&lt;DATEVALUE("10/1/20"&amp;RIGHT(BJ$1,2)),$U76&lt;=DATEVALUE("9/30/20"&amp;RIGHT(BK$1,2))),NETWORKDAYS(DATEVALUE("10/1/20"&amp;RIGHT(BJ$1,2)),$U76,Holidays!$J$3:$J$937),
IF($T76&lt;DATEVALUE("10/1/20"&amp;RIGHT(BJ$1,2)),NETWORKDAYS(DATEVALUE("10/1/20"&amp;RIGHT(BJ$1,2)),DATEVALUE("9/30/20"&amp;RIGHT(BK$1,2)),Holidays!$J$3:$J$937),
IF($T76&gt;=DATEVALUE("10/1/20"&amp;RIGHT(BJ$1,2)),NETWORKDAYS($T76,DATEVALUE("9/30/20"&amp;RIGHT(BK$1,2)),Holidays!$J$3:$J$937),"")))),"")/(NETWORKDAYS($T76,$U76,Holidays!$J$3:$J$937)),0))</f>
        <v>0</v>
      </c>
      <c r="BL76" s="87">
        <f>IF($Q76="","",IFERROR(IF(OR(AND($T76&gt;=DATEVALUE("10/1/20"&amp;RIGHT(BK$1,2)),$T76&lt;=DATEVALUE("9/30/20"&amp;RIGHT(BL$1,2))),AND($U76&gt;=DATEVALUE("10/1/20"&amp;RIGHT(BK$1,2)),$U76&lt;=DATEVALUE("9/30/20"&amp;RIGHT(BL$1,2))),AND($T76&lt;=DATEVALUE("10/1/20"&amp;RIGHT(BK$1,2)),$U76&gt;=DATEVALUE("9/30/20"&amp;RIGHT(BL$1,2)))),
IF(AND($T76&gt;=DATEVALUE("10/1/20"&amp;RIGHT(BK$1,2)),$U76&lt;=DATEVALUE("9/30/20"&amp;RIGHT(BL$1,2))),NETWORKDAYS($T76,$U76,Holidays!$J$3:$J$937),
IF(AND($T76&lt;DATEVALUE("10/1/20"&amp;RIGHT(BK$1,2)),$U76&lt;=DATEVALUE("9/30/20"&amp;RIGHT(BL$1,2))),NETWORKDAYS(DATEVALUE("10/1/20"&amp;RIGHT(BK$1,2)),$U76,Holidays!$J$3:$J$937),
IF($T76&lt;DATEVALUE("10/1/20"&amp;RIGHT(BK$1,2)),NETWORKDAYS(DATEVALUE("10/1/20"&amp;RIGHT(BK$1,2)),DATEVALUE("9/30/20"&amp;RIGHT(BL$1,2)),Holidays!$J$3:$J$937),
IF($T76&gt;=DATEVALUE("10/1/20"&amp;RIGHT(BK$1,2)),NETWORKDAYS($T76,DATEVALUE("9/30/20"&amp;RIGHT(BL$1,2)),Holidays!$J$3:$J$937),"")))),"")/(NETWORKDAYS($T76,$U76,Holidays!$J$3:$J$937)),0))</f>
        <v>0</v>
      </c>
      <c r="BM76" s="87">
        <f>IF($Q76="","",IFERROR(IF(OR(AND($T76&gt;=DATEVALUE("10/1/20"&amp;RIGHT(BL$1,2)),$T76&lt;=DATEVALUE("9/30/20"&amp;RIGHT(BM$1,2))),AND($U76&gt;=DATEVALUE("10/1/20"&amp;RIGHT(BL$1,2)),$U76&lt;=DATEVALUE("9/30/20"&amp;RIGHT(BM$1,2))),AND($T76&lt;=DATEVALUE("10/1/20"&amp;RIGHT(BL$1,2)),$U76&gt;=DATEVALUE("9/30/20"&amp;RIGHT(BM$1,2)))),
IF(AND($T76&gt;=DATEVALUE("10/1/20"&amp;RIGHT(BL$1,2)),$U76&lt;=DATEVALUE("9/30/20"&amp;RIGHT(BM$1,2))),NETWORKDAYS($T76,$U76,Holidays!$J$3:$J$937),
IF(AND($T76&lt;DATEVALUE("10/1/20"&amp;RIGHT(BL$1,2)),$U76&lt;=DATEVALUE("9/30/20"&amp;RIGHT(BM$1,2))),NETWORKDAYS(DATEVALUE("10/1/20"&amp;RIGHT(BL$1,2)),$U76,Holidays!$J$3:$J$937),
IF($T76&lt;DATEVALUE("10/1/20"&amp;RIGHT(BL$1,2)),NETWORKDAYS(DATEVALUE("10/1/20"&amp;RIGHT(BL$1,2)),DATEVALUE("9/30/20"&amp;RIGHT(BM$1,2)),Holidays!$J$3:$J$937),
IF($T76&gt;=DATEVALUE("10/1/20"&amp;RIGHT(BL$1,2)),NETWORKDAYS($T76,DATEVALUE("9/30/20"&amp;RIGHT(BM$1,2)),Holidays!$J$3:$J$937),"")))),"")/(NETWORKDAYS($T76,$U76,Holidays!$J$3:$J$937)),0))</f>
        <v>0</v>
      </c>
      <c r="BN76" s="87">
        <f>IF($Q76="","",IFERROR(IF(OR(AND($T76&gt;=DATEVALUE("10/1/20"&amp;RIGHT(BM$1,2)),$T76&lt;=DATEVALUE("9/30/20"&amp;RIGHT(BN$1,2))),AND($U76&gt;=DATEVALUE("10/1/20"&amp;RIGHT(BM$1,2)),$U76&lt;=DATEVALUE("9/30/20"&amp;RIGHT(BN$1,2))),AND($T76&lt;=DATEVALUE("10/1/20"&amp;RIGHT(BM$1,2)),$U76&gt;=DATEVALUE("9/30/20"&amp;RIGHT(BN$1,2)))),
IF(AND($T76&gt;=DATEVALUE("10/1/20"&amp;RIGHT(BM$1,2)),$U76&lt;=DATEVALUE("9/30/20"&amp;RIGHT(BN$1,2))),NETWORKDAYS($T76,$U76,Holidays!$J$3:$J$937),
IF(AND($T76&lt;DATEVALUE("10/1/20"&amp;RIGHT(BM$1,2)),$U76&lt;=DATEVALUE("9/30/20"&amp;RIGHT(BN$1,2))),NETWORKDAYS(DATEVALUE("10/1/20"&amp;RIGHT(BM$1,2)),$U76,Holidays!$J$3:$J$937),
IF($T76&lt;DATEVALUE("10/1/20"&amp;RIGHT(BM$1,2)),NETWORKDAYS(DATEVALUE("10/1/20"&amp;RIGHT(BM$1,2)),DATEVALUE("9/30/20"&amp;RIGHT(BN$1,2)),Holidays!$J$3:$J$937),
IF($T76&gt;=DATEVALUE("10/1/20"&amp;RIGHT(BM$1,2)),NETWORKDAYS($T76,DATEVALUE("9/30/20"&amp;RIGHT(BN$1,2)),Holidays!$J$3:$J$937),"")))),"")/(NETWORKDAYS($T76,$U76,Holidays!$J$3:$J$937)),0))</f>
        <v>0</v>
      </c>
      <c r="BO76" s="87">
        <f>IF($Q76="","",IFERROR(IF(OR(AND($T76&gt;=DATEVALUE("10/1/20"&amp;RIGHT(BN$1,2)),$T76&lt;=DATEVALUE("9/30/20"&amp;RIGHT(BO$1,2))),AND($U76&gt;=DATEVALUE("10/1/20"&amp;RIGHT(BN$1,2)),$U76&lt;=DATEVALUE("9/30/20"&amp;RIGHT(BO$1,2))),AND($T76&lt;=DATEVALUE("10/1/20"&amp;RIGHT(BN$1,2)),$U76&gt;=DATEVALUE("9/30/20"&amp;RIGHT(BO$1,2)))),
IF(AND($T76&gt;=DATEVALUE("10/1/20"&amp;RIGHT(BN$1,2)),$U76&lt;=DATEVALUE("9/30/20"&amp;RIGHT(BO$1,2))),NETWORKDAYS($T76,$U76,Holidays!$J$3:$J$937),
IF(AND($T76&lt;DATEVALUE("10/1/20"&amp;RIGHT(BN$1,2)),$U76&lt;=DATEVALUE("9/30/20"&amp;RIGHT(BO$1,2))),NETWORKDAYS(DATEVALUE("10/1/20"&amp;RIGHT(BN$1,2)),$U76,Holidays!$J$3:$J$937),
IF($T76&lt;DATEVALUE("10/1/20"&amp;RIGHT(BN$1,2)),NETWORKDAYS(DATEVALUE("10/1/20"&amp;RIGHT(BN$1,2)),DATEVALUE("9/30/20"&amp;RIGHT(BO$1,2)),Holidays!$J$3:$J$937),
IF($T76&gt;=DATEVALUE("10/1/20"&amp;RIGHT(BN$1,2)),NETWORKDAYS($T76,DATEVALUE("9/30/20"&amp;RIGHT(BO$1,2)),Holidays!$J$3:$J$937),"")))),"")/(NETWORKDAYS($T76,$U76,Holidays!$J$3:$J$937)),0))</f>
        <v>0</v>
      </c>
      <c r="BP76" s="87">
        <f>IF($Q76="","",IFERROR(IF(OR(AND($T76&gt;=DATEVALUE("10/1/20"&amp;RIGHT(BO$1,2)),$T76&lt;=DATEVALUE("9/30/20"&amp;RIGHT(BP$1,2))),AND($U76&gt;=DATEVALUE("10/1/20"&amp;RIGHT(BO$1,2)),$U76&lt;=DATEVALUE("9/30/20"&amp;RIGHT(BP$1,2))),AND($T76&lt;=DATEVALUE("10/1/20"&amp;RIGHT(BO$1,2)),$U76&gt;=DATEVALUE("9/30/20"&amp;RIGHT(BP$1,2)))),
IF(AND($T76&gt;=DATEVALUE("10/1/20"&amp;RIGHT(BO$1,2)),$U76&lt;=DATEVALUE("9/30/20"&amp;RIGHT(BP$1,2))),NETWORKDAYS($T76,$U76,Holidays!$J$3:$J$937),
IF(AND($T76&lt;DATEVALUE("10/1/20"&amp;RIGHT(BO$1,2)),$U76&lt;=DATEVALUE("9/30/20"&amp;RIGHT(BP$1,2))),NETWORKDAYS(DATEVALUE("10/1/20"&amp;RIGHT(BO$1,2)),$U76,Holidays!$J$3:$J$937),
IF($T76&lt;DATEVALUE("10/1/20"&amp;RIGHT(BO$1,2)),NETWORKDAYS(DATEVALUE("10/1/20"&amp;RIGHT(BO$1,2)),DATEVALUE("9/30/20"&amp;RIGHT(BP$1,2)),Holidays!$J$3:$J$937),
IF($T76&gt;=DATEVALUE("10/1/20"&amp;RIGHT(BO$1,2)),NETWORKDAYS($T76,DATEVALUE("9/30/20"&amp;RIGHT(BP$1,2)),Holidays!$J$3:$J$937),"")))),"")/(NETWORKDAYS($T76,$U76,Holidays!$J$3:$J$937)),0))</f>
        <v>0</v>
      </c>
      <c r="BQ76" s="87">
        <f>IF($Q76="","",IFERROR(IF(OR(AND($T76&gt;=DATEVALUE("10/1/20"&amp;RIGHT(BP$1,2)),$T76&lt;=DATEVALUE("9/30/20"&amp;RIGHT(BQ$1,2))),AND($U76&gt;=DATEVALUE("10/1/20"&amp;RIGHT(BP$1,2)),$U76&lt;=DATEVALUE("9/30/20"&amp;RIGHT(BQ$1,2))),AND($T76&lt;=DATEVALUE("10/1/20"&amp;RIGHT(BP$1,2)),$U76&gt;=DATEVALUE("9/30/20"&amp;RIGHT(BQ$1,2)))),
IF(AND($T76&gt;=DATEVALUE("10/1/20"&amp;RIGHT(BP$1,2)),$U76&lt;=DATEVALUE("9/30/20"&amp;RIGHT(BQ$1,2))),NETWORKDAYS($T76,$U76,Holidays!$J$3:$J$937),
IF(AND($T76&lt;DATEVALUE("10/1/20"&amp;RIGHT(BP$1,2)),$U76&lt;=DATEVALUE("9/30/20"&amp;RIGHT(BQ$1,2))),NETWORKDAYS(DATEVALUE("10/1/20"&amp;RIGHT(BP$1,2)),$U76,Holidays!$J$3:$J$937),
IF($T76&lt;DATEVALUE("10/1/20"&amp;RIGHT(BP$1,2)),NETWORKDAYS(DATEVALUE("10/1/20"&amp;RIGHT(BP$1,2)),DATEVALUE("9/30/20"&amp;RIGHT(BQ$1,2)),Holidays!$J$3:$J$937),
IF($T76&gt;=DATEVALUE("10/1/20"&amp;RIGHT(BP$1,2)),NETWORKDAYS($T76,DATEVALUE("9/30/20"&amp;RIGHT(BQ$1,2)),Holidays!$J$3:$J$937),"")))),"")/(NETWORKDAYS($T76,$U76,Holidays!$J$3:$J$937)),0))</f>
        <v>1</v>
      </c>
      <c r="BR76" s="87">
        <f>IF($Q76="","",IFERROR(IF(OR(AND($T76&gt;=DATEVALUE("10/1/20"&amp;RIGHT(BQ$1,2)),$T76&lt;=DATEVALUE("9/30/20"&amp;RIGHT(BR$1,2))),AND($U76&gt;=DATEVALUE("10/1/20"&amp;RIGHT(BQ$1,2)),$U76&lt;=DATEVALUE("9/30/20"&amp;RIGHT(BR$1,2))),AND($T76&lt;=DATEVALUE("10/1/20"&amp;RIGHT(BQ$1,2)),$U76&gt;=DATEVALUE("9/30/20"&amp;RIGHT(BR$1,2)))),
IF(AND($T76&gt;=DATEVALUE("10/1/20"&amp;RIGHT(BQ$1,2)),$U76&lt;=DATEVALUE("9/30/20"&amp;RIGHT(BR$1,2))),NETWORKDAYS($T76,$U76,Holidays!$J$3:$J$937),
IF(AND($T76&lt;DATEVALUE("10/1/20"&amp;RIGHT(BQ$1,2)),$U76&lt;=DATEVALUE("9/30/20"&amp;RIGHT(BR$1,2))),NETWORKDAYS(DATEVALUE("10/1/20"&amp;RIGHT(BQ$1,2)),$U76,Holidays!$J$3:$J$937),
IF($T76&lt;DATEVALUE("10/1/20"&amp;RIGHT(BQ$1,2)),NETWORKDAYS(DATEVALUE("10/1/20"&amp;RIGHT(BQ$1,2)),DATEVALUE("9/30/20"&amp;RIGHT(BR$1,2)),Holidays!$J$3:$J$937),
IF($T76&gt;=DATEVALUE("10/1/20"&amp;RIGHT(BQ$1,2)),NETWORKDAYS($T76,DATEVALUE("9/30/20"&amp;RIGHT(BR$1,2)),Holidays!$J$3:$J$937),"")))),"")/(NETWORKDAYS($T76,$U76,Holidays!$J$3:$J$937)),0))</f>
        <v>0</v>
      </c>
      <c r="BS76" s="87">
        <f>IF($Q76="","",IFERROR(IF(OR(AND($T76&gt;=DATEVALUE("10/1/20"&amp;RIGHT(BR$1,2)),$T76&lt;=DATEVALUE("9/30/20"&amp;RIGHT(BS$1,2))),AND($U76&gt;=DATEVALUE("10/1/20"&amp;RIGHT(BR$1,2)),$U76&lt;=DATEVALUE("9/30/20"&amp;RIGHT(BS$1,2))),AND($T76&lt;=DATEVALUE("10/1/20"&amp;RIGHT(BR$1,2)),$U76&gt;=DATEVALUE("9/30/20"&amp;RIGHT(BS$1,2)))),
IF(AND($T76&gt;=DATEVALUE("10/1/20"&amp;RIGHT(BR$1,2)),$U76&lt;=DATEVALUE("9/30/20"&amp;RIGHT(BS$1,2))),NETWORKDAYS($T76,$U76,Holidays!$J$3:$J$937),
IF(AND($T76&lt;DATEVALUE("10/1/20"&amp;RIGHT(BR$1,2)),$U76&lt;=DATEVALUE("9/30/20"&amp;RIGHT(BS$1,2))),NETWORKDAYS(DATEVALUE("10/1/20"&amp;RIGHT(BR$1,2)),$U76,Holidays!$J$3:$J$937),
IF($T76&lt;DATEVALUE("10/1/20"&amp;RIGHT(BR$1,2)),NETWORKDAYS(DATEVALUE("10/1/20"&amp;RIGHT(BR$1,2)),DATEVALUE("9/30/20"&amp;RIGHT(BS$1,2)),Holidays!$J$3:$J$937),
IF($T76&gt;=DATEVALUE("10/1/20"&amp;RIGHT(BR$1,2)),NETWORKDAYS($T76,DATEVALUE("9/30/20"&amp;RIGHT(BS$1,2)),Holidays!$J$3:$J$937),"")))),"")/(NETWORKDAYS($T76,$U76,Holidays!$J$3:$J$937)),0))</f>
        <v>0</v>
      </c>
      <c r="BT76" s="87">
        <f>IF($Q76="","",IFERROR(IF(OR(AND($T76&gt;=DATEVALUE("10/1/20"&amp;RIGHT(BS$1,2)),$T76&lt;=DATEVALUE("9/30/20"&amp;RIGHT(BT$1,2))),AND($U76&gt;=DATEVALUE("10/1/20"&amp;RIGHT(BS$1,2)),$U76&lt;=DATEVALUE("9/30/20"&amp;RIGHT(BT$1,2))),AND($T76&lt;=DATEVALUE("10/1/20"&amp;RIGHT(BS$1,2)),$U76&gt;=DATEVALUE("9/30/20"&amp;RIGHT(BT$1,2)))),
IF(AND($T76&gt;=DATEVALUE("10/1/20"&amp;RIGHT(BS$1,2)),$U76&lt;=DATEVALUE("9/30/20"&amp;RIGHT(BT$1,2))),NETWORKDAYS($T76,$U76,Holidays!$J$3:$J$937),
IF(AND($T76&lt;DATEVALUE("10/1/20"&amp;RIGHT(BS$1,2)),$U76&lt;=DATEVALUE("9/30/20"&amp;RIGHT(BT$1,2))),NETWORKDAYS(DATEVALUE("10/1/20"&amp;RIGHT(BS$1,2)),$U76,Holidays!$J$3:$J$937),
IF($T76&lt;DATEVALUE("10/1/20"&amp;RIGHT(BS$1,2)),NETWORKDAYS(DATEVALUE("10/1/20"&amp;RIGHT(BS$1,2)),DATEVALUE("9/30/20"&amp;RIGHT(BT$1,2)),Holidays!$J$3:$J$937),
IF($T76&gt;=DATEVALUE("10/1/20"&amp;RIGHT(BS$1,2)),NETWORKDAYS($T76,DATEVALUE("9/30/20"&amp;RIGHT(BT$1,2)),Holidays!$J$3:$J$937),"")))),"")/(NETWORKDAYS($T76,$U76,Holidays!$J$3:$J$937)),0))</f>
        <v>0</v>
      </c>
      <c r="BU76" s="87">
        <f>IF($Q76="","",IFERROR(IF(OR(AND($T76&gt;=DATEVALUE("10/1/20"&amp;RIGHT(BT$1,2)),$T76&lt;=DATEVALUE("9/30/20"&amp;RIGHT(BU$1,2))),AND($U76&gt;=DATEVALUE("10/1/20"&amp;RIGHT(BT$1,2)),$U76&lt;=DATEVALUE("9/30/20"&amp;RIGHT(BU$1,2))),AND($T76&lt;=DATEVALUE("10/1/20"&amp;RIGHT(BT$1,2)),$U76&gt;=DATEVALUE("9/30/20"&amp;RIGHT(BU$1,2)))),
IF(AND($T76&gt;=DATEVALUE("10/1/20"&amp;RIGHT(BT$1,2)),$U76&lt;=DATEVALUE("9/30/20"&amp;RIGHT(BU$1,2))),NETWORKDAYS($T76,$U76,Holidays!$J$3:$J$937),
IF(AND($T76&lt;DATEVALUE("10/1/20"&amp;RIGHT(BT$1,2)),$U76&lt;=DATEVALUE("9/30/20"&amp;RIGHT(BU$1,2))),NETWORKDAYS(DATEVALUE("10/1/20"&amp;RIGHT(BT$1,2)),$U76,Holidays!$J$3:$J$937),
IF($T76&lt;DATEVALUE("10/1/20"&amp;RIGHT(BT$1,2)),NETWORKDAYS(DATEVALUE("10/1/20"&amp;RIGHT(BT$1,2)),DATEVALUE("9/30/20"&amp;RIGHT(BU$1,2)),Holidays!$J$3:$J$937),
IF($T76&gt;=DATEVALUE("10/1/20"&amp;RIGHT(BT$1,2)),NETWORKDAYS($T76,DATEVALUE("9/30/20"&amp;RIGHT(BU$1,2)),Holidays!$J$3:$J$937),"")))),"")/(NETWORKDAYS($T76,$U76,Holidays!$J$3:$J$937)),0))</f>
        <v>0</v>
      </c>
      <c r="BV76" s="87">
        <f>IF($Q76="","",IFERROR(IF(OR(AND($T76&gt;=DATEVALUE("10/1/20"&amp;RIGHT(BU$1,2)),$T76&lt;=DATEVALUE("9/30/20"&amp;RIGHT(BV$1,2))),AND($U76&gt;=DATEVALUE("10/1/20"&amp;RIGHT(BU$1,2)),$U76&lt;=DATEVALUE("9/30/20"&amp;RIGHT(BV$1,2))),AND($T76&lt;=DATEVALUE("10/1/20"&amp;RIGHT(BU$1,2)),$U76&gt;=DATEVALUE("9/30/20"&amp;RIGHT(BV$1,2)))),
IF(AND($T76&gt;=DATEVALUE("10/1/20"&amp;RIGHT(BU$1,2)),$U76&lt;=DATEVALUE("9/30/20"&amp;RIGHT(BV$1,2))),NETWORKDAYS($T76,$U76,Holidays!$J$3:$J$937),
IF(AND($T76&lt;DATEVALUE("10/1/20"&amp;RIGHT(BU$1,2)),$U76&lt;=DATEVALUE("9/30/20"&amp;RIGHT(BV$1,2))),NETWORKDAYS(DATEVALUE("10/1/20"&amp;RIGHT(BU$1,2)),$U76,Holidays!$J$3:$J$937),
IF($T76&lt;DATEVALUE("10/1/20"&amp;RIGHT(BU$1,2)),NETWORKDAYS(DATEVALUE("10/1/20"&amp;RIGHT(BU$1,2)),DATEVALUE("9/30/20"&amp;RIGHT(BV$1,2)),Holidays!$J$3:$J$937),
IF($T76&gt;=DATEVALUE("10/1/20"&amp;RIGHT(BU$1,2)),NETWORKDAYS($T76,DATEVALUE("9/30/20"&amp;RIGHT(BV$1,2)),Holidays!$J$3:$J$937),"")))),"")/(NETWORKDAYS($T76,$U76,Holidays!$J$3:$J$937)),0))</f>
        <v>0</v>
      </c>
      <c r="BW76" s="87">
        <f>IF($Q76="","",IFERROR(IF(OR(AND($T76&gt;=DATEVALUE("10/1/20"&amp;RIGHT(BV$1,2)),$T76&lt;=DATEVALUE("9/30/20"&amp;RIGHT(BW$1,2))),AND($U76&gt;=DATEVALUE("10/1/20"&amp;RIGHT(BV$1,2)),$U76&lt;=DATEVALUE("9/30/20"&amp;RIGHT(BW$1,2))),AND($T76&lt;=DATEVALUE("10/1/20"&amp;RIGHT(BV$1,2)),$U76&gt;=DATEVALUE("9/30/20"&amp;RIGHT(BW$1,2)))),
IF(AND($T76&gt;=DATEVALUE("10/1/20"&amp;RIGHT(BV$1,2)),$U76&lt;=DATEVALUE("9/30/20"&amp;RIGHT(BW$1,2))),NETWORKDAYS($T76,$U76,Holidays!$J$3:$J$937),
IF(AND($T76&lt;DATEVALUE("10/1/20"&amp;RIGHT(BV$1,2)),$U76&lt;=DATEVALUE("9/30/20"&amp;RIGHT(BW$1,2))),NETWORKDAYS(DATEVALUE("10/1/20"&amp;RIGHT(BV$1,2)),$U76,Holidays!$J$3:$J$937),
IF($T76&lt;DATEVALUE("10/1/20"&amp;RIGHT(BV$1,2)),NETWORKDAYS(DATEVALUE("10/1/20"&amp;RIGHT(BV$1,2)),DATEVALUE("9/30/20"&amp;RIGHT(BW$1,2)),Holidays!$J$3:$J$937),
IF($T76&gt;=DATEVALUE("10/1/20"&amp;RIGHT(BV$1,2)),NETWORKDAYS($T76,DATEVALUE("9/30/20"&amp;RIGHT(BW$1,2)),Holidays!$J$3:$J$937),"")))),"")/(NETWORKDAYS($T76,$U76,Holidays!$J$3:$J$937)),0))</f>
        <v>0</v>
      </c>
      <c r="BX76" s="87">
        <f>IF($Q76="","",IFERROR(IF(OR(AND($T76&gt;=DATEVALUE("10/1/20"&amp;RIGHT(BW$1,2)),$T76&lt;=DATEVALUE("9/30/20"&amp;RIGHT(BX$1,2))),AND($U76&gt;=DATEVALUE("10/1/20"&amp;RIGHT(BW$1,2)),$U76&lt;=DATEVALUE("9/30/20"&amp;RIGHT(BX$1,2))),AND($T76&lt;=DATEVALUE("10/1/20"&amp;RIGHT(BW$1,2)),$U76&gt;=DATEVALUE("9/30/20"&amp;RIGHT(BX$1,2)))),
IF(AND($T76&gt;=DATEVALUE("10/1/20"&amp;RIGHT(BW$1,2)),$U76&lt;=DATEVALUE("9/30/20"&amp;RIGHT(BX$1,2))),NETWORKDAYS($T76,$U76,Holidays!$J$3:$J$937),
IF(AND($T76&lt;DATEVALUE("10/1/20"&amp;RIGHT(BW$1,2)),$U76&lt;=DATEVALUE("9/30/20"&amp;RIGHT(BX$1,2))),NETWORKDAYS(DATEVALUE("10/1/20"&amp;RIGHT(BW$1,2)),$U76,Holidays!$J$3:$J$937),
IF($T76&lt;DATEVALUE("10/1/20"&amp;RIGHT(BW$1,2)),NETWORKDAYS(DATEVALUE("10/1/20"&amp;RIGHT(BW$1,2)),DATEVALUE("9/30/20"&amp;RIGHT(BX$1,2)),Holidays!$J$3:$J$937),
IF($T76&gt;=DATEVALUE("10/1/20"&amp;RIGHT(BW$1,2)),NETWORKDAYS($T76,DATEVALUE("9/30/20"&amp;RIGHT(BX$1,2)),Holidays!$J$3:$J$937),"")))),"")/(NETWORKDAYS($T76,$U76,Holidays!$J$3:$J$937)),0))</f>
        <v>0</v>
      </c>
      <c r="BY76" s="87">
        <f>IF($Q76="","",IFERROR(IF(OR(AND($T76&gt;=DATEVALUE("10/1/20"&amp;RIGHT(BX$1,2)),$T76&lt;=DATEVALUE("9/30/20"&amp;RIGHT(BY$1,2))),AND($U76&gt;=DATEVALUE("10/1/20"&amp;RIGHT(BX$1,2)),$U76&lt;=DATEVALUE("9/30/20"&amp;RIGHT(BY$1,2))),AND($T76&lt;=DATEVALUE("10/1/20"&amp;RIGHT(BX$1,2)),$U76&gt;=DATEVALUE("9/30/20"&amp;RIGHT(BY$1,2)))),
IF(AND($T76&gt;=DATEVALUE("10/1/20"&amp;RIGHT(BX$1,2)),$U76&lt;=DATEVALUE("9/30/20"&amp;RIGHT(BY$1,2))),NETWORKDAYS($T76,$U76,Holidays!$J$3:$J$937),
IF(AND($T76&lt;DATEVALUE("10/1/20"&amp;RIGHT(BX$1,2)),$U76&lt;=DATEVALUE("9/30/20"&amp;RIGHT(BY$1,2))),NETWORKDAYS(DATEVALUE("10/1/20"&amp;RIGHT(BX$1,2)),$U76,Holidays!$J$3:$J$937),
IF($T76&lt;DATEVALUE("10/1/20"&amp;RIGHT(BX$1,2)),NETWORKDAYS(DATEVALUE("10/1/20"&amp;RIGHT(BX$1,2)),DATEVALUE("9/30/20"&amp;RIGHT(BY$1,2)),Holidays!$J$3:$J$937),
IF($T76&gt;=DATEVALUE("10/1/20"&amp;RIGHT(BX$1,2)),NETWORKDAYS($T76,DATEVALUE("9/30/20"&amp;RIGHT(BY$1,2)),Holidays!$J$3:$J$937),"")))),"")/(NETWORKDAYS($T76,$U76,Holidays!$J$3:$J$937)),0))</f>
        <v>0</v>
      </c>
      <c r="BZ76" s="87">
        <f>IF($Q76="","",IFERROR(IF(OR(AND($T76&gt;=DATEVALUE("10/1/20"&amp;RIGHT(BY$1,2)),$T76&lt;=DATEVALUE("9/30/20"&amp;RIGHT(BZ$1,2))),AND($U76&gt;=DATEVALUE("10/1/20"&amp;RIGHT(BY$1,2)),$U76&lt;=DATEVALUE("9/30/20"&amp;RIGHT(BZ$1,2))),AND($T76&lt;=DATEVALUE("10/1/20"&amp;RIGHT(BY$1,2)),$U76&gt;=DATEVALUE("9/30/20"&amp;RIGHT(BZ$1,2)))),
IF(AND($T76&gt;=DATEVALUE("10/1/20"&amp;RIGHT(BY$1,2)),$U76&lt;=DATEVALUE("9/30/20"&amp;RIGHT(BZ$1,2))),NETWORKDAYS($T76,$U76,Holidays!$J$3:$J$937),
IF(AND($T76&lt;DATEVALUE("10/1/20"&amp;RIGHT(BY$1,2)),$U76&lt;=DATEVALUE("9/30/20"&amp;RIGHT(BZ$1,2))),NETWORKDAYS(DATEVALUE("10/1/20"&amp;RIGHT(BY$1,2)),$U76,Holidays!$J$3:$J$937),
IF($T76&lt;DATEVALUE("10/1/20"&amp;RIGHT(BY$1,2)),NETWORKDAYS(DATEVALUE("10/1/20"&amp;RIGHT(BY$1,2)),DATEVALUE("9/30/20"&amp;RIGHT(BZ$1,2)),Holidays!$J$3:$J$937),
IF($T76&gt;=DATEVALUE("10/1/20"&amp;RIGHT(BY$1,2)),NETWORKDAYS($T76,DATEVALUE("9/30/20"&amp;RIGHT(BZ$1,2)),Holidays!$J$3:$J$937),"")))),"")/(NETWORKDAYS($T76,$U76,Holidays!$J$3:$J$937)),0))</f>
        <v>0</v>
      </c>
      <c r="CA76" s="87">
        <f>IF($Q76="","",IFERROR(IF(OR(AND($T76&gt;=DATEVALUE("10/1/20"&amp;RIGHT(BZ$1,2)),$T76&lt;=DATEVALUE("9/30/20"&amp;RIGHT(CA$1,2))),AND($U76&gt;=DATEVALUE("10/1/20"&amp;RIGHT(BZ$1,2)),$U76&lt;=DATEVALUE("9/30/20"&amp;RIGHT(CA$1,2))),AND($T76&lt;=DATEVALUE("10/1/20"&amp;RIGHT(BZ$1,2)),$U76&gt;=DATEVALUE("9/30/20"&amp;RIGHT(CA$1,2)))),
IF(AND($T76&gt;=DATEVALUE("10/1/20"&amp;RIGHT(BZ$1,2)),$U76&lt;=DATEVALUE("9/30/20"&amp;RIGHT(CA$1,2))),NETWORKDAYS($T76,$U76,Holidays!$J$3:$J$937),
IF(AND($T76&lt;DATEVALUE("10/1/20"&amp;RIGHT(BZ$1,2)),$U76&lt;=DATEVALUE("9/30/20"&amp;RIGHT(CA$1,2))),NETWORKDAYS(DATEVALUE("10/1/20"&amp;RIGHT(BZ$1,2)),$U76,Holidays!$J$3:$J$937),
IF($T76&lt;DATEVALUE("10/1/20"&amp;RIGHT(BZ$1,2)),NETWORKDAYS(DATEVALUE("10/1/20"&amp;RIGHT(BZ$1,2)),DATEVALUE("9/30/20"&amp;RIGHT(CA$1,2)),Holidays!$J$3:$J$937),
IF($T76&gt;=DATEVALUE("10/1/20"&amp;RIGHT(BZ$1,2)),NETWORKDAYS($T76,DATEVALUE("9/30/20"&amp;RIGHT(CA$1,2)),Holidays!$J$3:$J$937),"")))),"")/(NETWORKDAYS($T76,$U76,Holidays!$J$3:$J$937)),0))</f>
        <v>0</v>
      </c>
      <c r="CB76" s="87">
        <f>IF($Q76="","",IFERROR(IF(OR(AND($T76&gt;=DATEVALUE("10/1/20"&amp;RIGHT(CA$1,2)),$T76&lt;=DATEVALUE("9/30/20"&amp;RIGHT(CB$1,2))),AND($U76&gt;=DATEVALUE("10/1/20"&amp;RIGHT(CA$1,2)),$U76&lt;=DATEVALUE("9/30/20"&amp;RIGHT(CB$1,2))),AND($T76&lt;=DATEVALUE("10/1/20"&amp;RIGHT(CA$1,2)),$U76&gt;=DATEVALUE("9/30/20"&amp;RIGHT(CB$1,2)))),
IF(AND($T76&gt;=DATEVALUE("10/1/20"&amp;RIGHT(CA$1,2)),$U76&lt;=DATEVALUE("9/30/20"&amp;RIGHT(CB$1,2))),NETWORKDAYS($T76,$U76,Holidays!$J$3:$J$937),
IF(AND($T76&lt;DATEVALUE("10/1/20"&amp;RIGHT(CA$1,2)),$U76&lt;=DATEVALUE("9/30/20"&amp;RIGHT(CB$1,2))),NETWORKDAYS(DATEVALUE("10/1/20"&amp;RIGHT(CA$1,2)),$U76,Holidays!$J$3:$J$937),
IF($T76&lt;DATEVALUE("10/1/20"&amp;RIGHT(CA$1,2)),NETWORKDAYS(DATEVALUE("10/1/20"&amp;RIGHT(CA$1,2)),DATEVALUE("9/30/20"&amp;RIGHT(CB$1,2)),Holidays!$J$3:$J$937),
IF($T76&gt;=DATEVALUE("10/1/20"&amp;RIGHT(CA$1,2)),NETWORKDAYS($T76,DATEVALUE("9/30/20"&amp;RIGHT(CB$1,2)),Holidays!$J$3:$J$937),"")))),"")/(NETWORKDAYS($T76,$U76,Holidays!$J$3:$J$937)),0))</f>
        <v>0</v>
      </c>
    </row>
    <row r="77" spans="1:80">
      <c r="A77" s="78" t="s">
        <v>262</v>
      </c>
      <c r="B77" s="79" t="s">
        <v>117</v>
      </c>
      <c r="C77" s="87" t="s">
        <v>186</v>
      </c>
      <c r="D77" s="87" t="s">
        <v>176</v>
      </c>
      <c r="E77" s="87">
        <v>6912</v>
      </c>
      <c r="F77" s="129">
        <v>12</v>
      </c>
      <c r="G77" s="87" t="s">
        <v>122</v>
      </c>
      <c r="H77" s="108"/>
      <c r="I77" s="87" t="s">
        <v>140</v>
      </c>
      <c r="J77" s="87" t="s">
        <v>195</v>
      </c>
      <c r="K77" s="108">
        <v>100</v>
      </c>
      <c r="L77" s="82">
        <f t="shared" si="4"/>
        <v>0</v>
      </c>
      <c r="M77" s="110">
        <f t="shared" si="5"/>
        <v>82944</v>
      </c>
      <c r="N77" s="110">
        <f t="shared" si="31"/>
        <v>0</v>
      </c>
      <c r="O77" s="110">
        <f t="shared" si="6"/>
        <v>82944</v>
      </c>
      <c r="P77" s="110">
        <f t="shared" si="0"/>
        <v>0</v>
      </c>
      <c r="Q77" s="108">
        <v>100</v>
      </c>
      <c r="R77" s="130">
        <f t="shared" si="7"/>
        <v>3.5616438356164384</v>
      </c>
      <c r="S77" s="107">
        <v>45355</v>
      </c>
      <c r="T77" s="83">
        <f>IF(NOT(Q77=""),IF(NOT($S77=""),$S77,#REF!),"")</f>
        <v>45355</v>
      </c>
      <c r="U77" s="83">
        <f t="shared" si="8"/>
        <v>45455</v>
      </c>
      <c r="V77" s="83">
        <f t="shared" si="11"/>
        <v>45495</v>
      </c>
      <c r="W77" s="83">
        <f t="shared" si="32"/>
        <v>45497</v>
      </c>
      <c r="X77" s="84">
        <f t="shared" si="9"/>
        <v>82944</v>
      </c>
      <c r="Y77" s="84">
        <f t="shared" si="24"/>
        <v>93283.594520547951</v>
      </c>
      <c r="AF77" s="87" t="s">
        <v>158</v>
      </c>
      <c r="AG77" s="87" t="s">
        <v>159</v>
      </c>
      <c r="AH77" s="103">
        <v>46307</v>
      </c>
      <c r="AL77" s="87">
        <f t="shared" ca="1" si="1"/>
        <v>0</v>
      </c>
      <c r="AN77" s="87">
        <f t="shared" ca="1" si="29"/>
        <v>0</v>
      </c>
      <c r="AO77" s="87">
        <f t="shared" ca="1" si="29"/>
        <v>0</v>
      </c>
      <c r="AP77" s="87">
        <f t="shared" ca="1" si="29"/>
        <v>0</v>
      </c>
      <c r="AQ77" s="87">
        <f t="shared" ca="1" si="29"/>
        <v>0</v>
      </c>
      <c r="AR77" s="87">
        <f t="shared" ca="1" si="29"/>
        <v>0</v>
      </c>
      <c r="AS77" s="87">
        <f t="shared" ca="1" si="29"/>
        <v>0</v>
      </c>
      <c r="AT77" s="87">
        <f t="shared" ca="1" si="29"/>
        <v>0</v>
      </c>
      <c r="AU77" s="87">
        <f t="shared" ca="1" si="29"/>
        <v>0</v>
      </c>
      <c r="AV77" s="87">
        <f t="shared" ca="1" si="29"/>
        <v>0</v>
      </c>
      <c r="AW77" s="87">
        <f t="shared" ca="1" si="29"/>
        <v>0</v>
      </c>
      <c r="AX77" s="87">
        <f t="shared" ca="1" si="30"/>
        <v>0</v>
      </c>
      <c r="AY77" s="87">
        <f t="shared" ca="1" si="30"/>
        <v>0</v>
      </c>
      <c r="AZ77" s="87">
        <f t="shared" ca="1" si="30"/>
        <v>0</v>
      </c>
      <c r="BA77" s="87">
        <f t="shared" ca="1" si="30"/>
        <v>0</v>
      </c>
      <c r="BB77" s="87">
        <f t="shared" ca="1" si="30"/>
        <v>0</v>
      </c>
      <c r="BC77" s="87">
        <f t="shared" ca="1" si="30"/>
        <v>0</v>
      </c>
      <c r="BD77" s="87">
        <f t="shared" ca="1" si="30"/>
        <v>0</v>
      </c>
      <c r="BE77" s="87">
        <f t="shared" ca="1" si="30"/>
        <v>0</v>
      </c>
      <c r="BF77" s="87">
        <f t="shared" ca="1" si="30"/>
        <v>0</v>
      </c>
      <c r="BG77" s="87">
        <f t="shared" ca="1" si="30"/>
        <v>0</v>
      </c>
      <c r="BI77" s="87">
        <f>IF($Q77="","",IFERROR(IF(OR(AND($T77&gt;=DATEVALUE("10/1/20"&amp;RIGHT(BH$1,2)),$T77&lt;=DATEVALUE("9/30/20"&amp;RIGHT(BI$1,2))),AND($U77&gt;=DATEVALUE("10/1/20"&amp;RIGHT(BH$1,2)),$U77&lt;=DATEVALUE("9/30/20"&amp;RIGHT(BI$1,2))),AND($T77&lt;=DATEVALUE("10/1/20"&amp;RIGHT(BH$1,2)),$U77&gt;=DATEVALUE("9/30/20"&amp;RIGHT(BI$1,2)))),
IF(AND($T77&gt;=DATEVALUE("10/1/20"&amp;RIGHT(BH$1,2)),$U77&lt;=DATEVALUE("9/30/20"&amp;RIGHT(BI$1,2))),NETWORKDAYS($T77,$U77,Holidays!$J$3:$J$937),
IF(AND($T77&lt;DATEVALUE("10/1/20"&amp;RIGHT(BH$1,2)),$U77&lt;=DATEVALUE("9/30/20"&amp;RIGHT(BI$1,2))),NETWORKDAYS(DATEVALUE("10/1/20"&amp;RIGHT(BH$1,2)),$U77,Holidays!$J$3:$J$937),
IF($T77&lt;DATEVALUE("10/1/20"&amp;RIGHT(BH$1,2)),NETWORKDAYS(DATEVALUE("10/1/20"&amp;RIGHT(BH$1,2)),DATEVALUE("9/30/20"&amp;RIGHT(BI$1,2)),Holidays!$J$3:$J$937),
IF($T77&gt;=DATEVALUE("10/1/20"&amp;RIGHT(BH$1,2)),NETWORKDAYS($T77,DATEVALUE("9/30/20"&amp;RIGHT(BI$1,2)),Holidays!$J$3:$J$937),"")))),"")/(NETWORKDAYS($T77,$U77,Holidays!$J$3:$J$937)),0))</f>
        <v>0</v>
      </c>
      <c r="BJ77" s="87">
        <f>IF($Q77="","",IFERROR(IF(OR(AND($T77&gt;=DATEVALUE("10/1/20"&amp;RIGHT(BI$1,2)),$T77&lt;=DATEVALUE("9/30/20"&amp;RIGHT(BJ$1,2))),AND($U77&gt;=DATEVALUE("10/1/20"&amp;RIGHT(BI$1,2)),$U77&lt;=DATEVALUE("9/30/20"&amp;RIGHT(BJ$1,2))),AND($T77&lt;=DATEVALUE("10/1/20"&amp;RIGHT(BI$1,2)),$U77&gt;=DATEVALUE("9/30/20"&amp;RIGHT(BJ$1,2)))),
IF(AND($T77&gt;=DATEVALUE("10/1/20"&amp;RIGHT(BI$1,2)),$U77&lt;=DATEVALUE("9/30/20"&amp;RIGHT(BJ$1,2))),NETWORKDAYS($T77,$U77,Holidays!$J$3:$J$937),
IF(AND($T77&lt;DATEVALUE("10/1/20"&amp;RIGHT(BI$1,2)),$U77&lt;=DATEVALUE("9/30/20"&amp;RIGHT(BJ$1,2))),NETWORKDAYS(DATEVALUE("10/1/20"&amp;RIGHT(BI$1,2)),$U77,Holidays!$J$3:$J$937),
IF($T77&lt;DATEVALUE("10/1/20"&amp;RIGHT(BI$1,2)),NETWORKDAYS(DATEVALUE("10/1/20"&amp;RIGHT(BI$1,2)),DATEVALUE("9/30/20"&amp;RIGHT(BJ$1,2)),Holidays!$J$3:$J$937),
IF($T77&gt;=DATEVALUE("10/1/20"&amp;RIGHT(BI$1,2)),NETWORKDAYS($T77,DATEVALUE("9/30/20"&amp;RIGHT(BJ$1,2)),Holidays!$J$3:$J$937),"")))),"")/(NETWORKDAYS($T77,$U77,Holidays!$J$3:$J$937)),0))</f>
        <v>0</v>
      </c>
      <c r="BK77" s="87">
        <f>IF($Q77="","",IFERROR(IF(OR(AND($T77&gt;=DATEVALUE("10/1/20"&amp;RIGHT(BJ$1,2)),$T77&lt;=DATEVALUE("9/30/20"&amp;RIGHT(BK$1,2))),AND($U77&gt;=DATEVALUE("10/1/20"&amp;RIGHT(BJ$1,2)),$U77&lt;=DATEVALUE("9/30/20"&amp;RIGHT(BK$1,2))),AND($T77&lt;=DATEVALUE("10/1/20"&amp;RIGHT(BJ$1,2)),$U77&gt;=DATEVALUE("9/30/20"&amp;RIGHT(BK$1,2)))),
IF(AND($T77&gt;=DATEVALUE("10/1/20"&amp;RIGHT(BJ$1,2)),$U77&lt;=DATEVALUE("9/30/20"&amp;RIGHT(BK$1,2))),NETWORKDAYS($T77,$U77,Holidays!$J$3:$J$937),
IF(AND($T77&lt;DATEVALUE("10/1/20"&amp;RIGHT(BJ$1,2)),$U77&lt;=DATEVALUE("9/30/20"&amp;RIGHT(BK$1,2))),NETWORKDAYS(DATEVALUE("10/1/20"&amp;RIGHT(BJ$1,2)),$U77,Holidays!$J$3:$J$937),
IF($T77&lt;DATEVALUE("10/1/20"&amp;RIGHT(BJ$1,2)),NETWORKDAYS(DATEVALUE("10/1/20"&amp;RIGHT(BJ$1,2)),DATEVALUE("9/30/20"&amp;RIGHT(BK$1,2)),Holidays!$J$3:$J$937),
IF($T77&gt;=DATEVALUE("10/1/20"&amp;RIGHT(BJ$1,2)),NETWORKDAYS($T77,DATEVALUE("9/30/20"&amp;RIGHT(BK$1,2)),Holidays!$J$3:$J$937),"")))),"")/(NETWORKDAYS($T77,$U77,Holidays!$J$3:$J$937)),0))</f>
        <v>0</v>
      </c>
      <c r="BL77" s="87">
        <f>IF($Q77="","",IFERROR(IF(OR(AND($T77&gt;=DATEVALUE("10/1/20"&amp;RIGHT(BK$1,2)),$T77&lt;=DATEVALUE("9/30/20"&amp;RIGHT(BL$1,2))),AND($U77&gt;=DATEVALUE("10/1/20"&amp;RIGHT(BK$1,2)),$U77&lt;=DATEVALUE("9/30/20"&amp;RIGHT(BL$1,2))),AND($T77&lt;=DATEVALUE("10/1/20"&amp;RIGHT(BK$1,2)),$U77&gt;=DATEVALUE("9/30/20"&amp;RIGHT(BL$1,2)))),
IF(AND($T77&gt;=DATEVALUE("10/1/20"&amp;RIGHT(BK$1,2)),$U77&lt;=DATEVALUE("9/30/20"&amp;RIGHT(BL$1,2))),NETWORKDAYS($T77,$U77,Holidays!$J$3:$J$937),
IF(AND($T77&lt;DATEVALUE("10/1/20"&amp;RIGHT(BK$1,2)),$U77&lt;=DATEVALUE("9/30/20"&amp;RIGHT(BL$1,2))),NETWORKDAYS(DATEVALUE("10/1/20"&amp;RIGHT(BK$1,2)),$U77,Holidays!$J$3:$J$937),
IF($T77&lt;DATEVALUE("10/1/20"&amp;RIGHT(BK$1,2)),NETWORKDAYS(DATEVALUE("10/1/20"&amp;RIGHT(BK$1,2)),DATEVALUE("9/30/20"&amp;RIGHT(BL$1,2)),Holidays!$J$3:$J$937),
IF($T77&gt;=DATEVALUE("10/1/20"&amp;RIGHT(BK$1,2)),NETWORKDAYS($T77,DATEVALUE("9/30/20"&amp;RIGHT(BL$1,2)),Holidays!$J$3:$J$937),"")))),"")/(NETWORKDAYS($T77,$U77,Holidays!$J$3:$J$937)),0))</f>
        <v>0</v>
      </c>
      <c r="BM77" s="87">
        <f>IF($Q77="","",IFERROR(IF(OR(AND($T77&gt;=DATEVALUE("10/1/20"&amp;RIGHT(BL$1,2)),$T77&lt;=DATEVALUE("9/30/20"&amp;RIGHT(BM$1,2))),AND($U77&gt;=DATEVALUE("10/1/20"&amp;RIGHT(BL$1,2)),$U77&lt;=DATEVALUE("9/30/20"&amp;RIGHT(BM$1,2))),AND($T77&lt;=DATEVALUE("10/1/20"&amp;RIGHT(BL$1,2)),$U77&gt;=DATEVALUE("9/30/20"&amp;RIGHT(BM$1,2)))),
IF(AND($T77&gt;=DATEVALUE("10/1/20"&amp;RIGHT(BL$1,2)),$U77&lt;=DATEVALUE("9/30/20"&amp;RIGHT(BM$1,2))),NETWORKDAYS($T77,$U77,Holidays!$J$3:$J$937),
IF(AND($T77&lt;DATEVALUE("10/1/20"&amp;RIGHT(BL$1,2)),$U77&lt;=DATEVALUE("9/30/20"&amp;RIGHT(BM$1,2))),NETWORKDAYS(DATEVALUE("10/1/20"&amp;RIGHT(BL$1,2)),$U77,Holidays!$J$3:$J$937),
IF($T77&lt;DATEVALUE("10/1/20"&amp;RIGHT(BL$1,2)),NETWORKDAYS(DATEVALUE("10/1/20"&amp;RIGHT(BL$1,2)),DATEVALUE("9/30/20"&amp;RIGHT(BM$1,2)),Holidays!$J$3:$J$937),
IF($T77&gt;=DATEVALUE("10/1/20"&amp;RIGHT(BL$1,2)),NETWORKDAYS($T77,DATEVALUE("9/30/20"&amp;RIGHT(BM$1,2)),Holidays!$J$3:$J$937),"")))),"")/(NETWORKDAYS($T77,$U77,Holidays!$J$3:$J$937)),0))</f>
        <v>0</v>
      </c>
      <c r="BN77" s="87">
        <f>IF($Q77="","",IFERROR(IF(OR(AND($T77&gt;=DATEVALUE("10/1/20"&amp;RIGHT(BM$1,2)),$T77&lt;=DATEVALUE("9/30/20"&amp;RIGHT(BN$1,2))),AND($U77&gt;=DATEVALUE("10/1/20"&amp;RIGHT(BM$1,2)),$U77&lt;=DATEVALUE("9/30/20"&amp;RIGHT(BN$1,2))),AND($T77&lt;=DATEVALUE("10/1/20"&amp;RIGHT(BM$1,2)),$U77&gt;=DATEVALUE("9/30/20"&amp;RIGHT(BN$1,2)))),
IF(AND($T77&gt;=DATEVALUE("10/1/20"&amp;RIGHT(BM$1,2)),$U77&lt;=DATEVALUE("9/30/20"&amp;RIGHT(BN$1,2))),NETWORKDAYS($T77,$U77,Holidays!$J$3:$J$937),
IF(AND($T77&lt;DATEVALUE("10/1/20"&amp;RIGHT(BM$1,2)),$U77&lt;=DATEVALUE("9/30/20"&amp;RIGHT(BN$1,2))),NETWORKDAYS(DATEVALUE("10/1/20"&amp;RIGHT(BM$1,2)),$U77,Holidays!$J$3:$J$937),
IF($T77&lt;DATEVALUE("10/1/20"&amp;RIGHT(BM$1,2)),NETWORKDAYS(DATEVALUE("10/1/20"&amp;RIGHT(BM$1,2)),DATEVALUE("9/30/20"&amp;RIGHT(BN$1,2)),Holidays!$J$3:$J$937),
IF($T77&gt;=DATEVALUE("10/1/20"&amp;RIGHT(BM$1,2)),NETWORKDAYS($T77,DATEVALUE("9/30/20"&amp;RIGHT(BN$1,2)),Holidays!$J$3:$J$937),"")))),"")/(NETWORKDAYS($T77,$U77,Holidays!$J$3:$J$937)),0))</f>
        <v>0</v>
      </c>
      <c r="BO77" s="87">
        <f>IF($Q77="","",IFERROR(IF(OR(AND($T77&gt;=DATEVALUE("10/1/20"&amp;RIGHT(BN$1,2)),$T77&lt;=DATEVALUE("9/30/20"&amp;RIGHT(BO$1,2))),AND($U77&gt;=DATEVALUE("10/1/20"&amp;RIGHT(BN$1,2)),$U77&lt;=DATEVALUE("9/30/20"&amp;RIGHT(BO$1,2))),AND($T77&lt;=DATEVALUE("10/1/20"&amp;RIGHT(BN$1,2)),$U77&gt;=DATEVALUE("9/30/20"&amp;RIGHT(BO$1,2)))),
IF(AND($T77&gt;=DATEVALUE("10/1/20"&amp;RIGHT(BN$1,2)),$U77&lt;=DATEVALUE("9/30/20"&amp;RIGHT(BO$1,2))),NETWORKDAYS($T77,$U77,Holidays!$J$3:$J$937),
IF(AND($T77&lt;DATEVALUE("10/1/20"&amp;RIGHT(BN$1,2)),$U77&lt;=DATEVALUE("9/30/20"&amp;RIGHT(BO$1,2))),NETWORKDAYS(DATEVALUE("10/1/20"&amp;RIGHT(BN$1,2)),$U77,Holidays!$J$3:$J$937),
IF($T77&lt;DATEVALUE("10/1/20"&amp;RIGHT(BN$1,2)),NETWORKDAYS(DATEVALUE("10/1/20"&amp;RIGHT(BN$1,2)),DATEVALUE("9/30/20"&amp;RIGHT(BO$1,2)),Holidays!$J$3:$J$937),
IF($T77&gt;=DATEVALUE("10/1/20"&amp;RIGHT(BN$1,2)),NETWORKDAYS($T77,DATEVALUE("9/30/20"&amp;RIGHT(BO$1,2)),Holidays!$J$3:$J$937),"")))),"")/(NETWORKDAYS($T77,$U77,Holidays!$J$3:$J$937)),0))</f>
        <v>0</v>
      </c>
      <c r="BP77" s="87">
        <f>IF($Q77="","",IFERROR(IF(OR(AND($T77&gt;=DATEVALUE("10/1/20"&amp;RIGHT(BO$1,2)),$T77&lt;=DATEVALUE("9/30/20"&amp;RIGHT(BP$1,2))),AND($U77&gt;=DATEVALUE("10/1/20"&amp;RIGHT(BO$1,2)),$U77&lt;=DATEVALUE("9/30/20"&amp;RIGHT(BP$1,2))),AND($T77&lt;=DATEVALUE("10/1/20"&amp;RIGHT(BO$1,2)),$U77&gt;=DATEVALUE("9/30/20"&amp;RIGHT(BP$1,2)))),
IF(AND($T77&gt;=DATEVALUE("10/1/20"&amp;RIGHT(BO$1,2)),$U77&lt;=DATEVALUE("9/30/20"&amp;RIGHT(BP$1,2))),NETWORKDAYS($T77,$U77,Holidays!$J$3:$J$937),
IF(AND($T77&lt;DATEVALUE("10/1/20"&amp;RIGHT(BO$1,2)),$U77&lt;=DATEVALUE("9/30/20"&amp;RIGHT(BP$1,2))),NETWORKDAYS(DATEVALUE("10/1/20"&amp;RIGHT(BO$1,2)),$U77,Holidays!$J$3:$J$937),
IF($T77&lt;DATEVALUE("10/1/20"&amp;RIGHT(BO$1,2)),NETWORKDAYS(DATEVALUE("10/1/20"&amp;RIGHT(BO$1,2)),DATEVALUE("9/30/20"&amp;RIGHT(BP$1,2)),Holidays!$J$3:$J$937),
IF($T77&gt;=DATEVALUE("10/1/20"&amp;RIGHT(BO$1,2)),NETWORKDAYS($T77,DATEVALUE("9/30/20"&amp;RIGHT(BP$1,2)),Holidays!$J$3:$J$937),"")))),"")/(NETWORKDAYS($T77,$U77,Holidays!$J$3:$J$937)),0))</f>
        <v>0</v>
      </c>
      <c r="BQ77" s="87">
        <f>IF($Q77="","",IFERROR(IF(OR(AND($T77&gt;=DATEVALUE("10/1/20"&amp;RIGHT(BP$1,2)),$T77&lt;=DATEVALUE("9/30/20"&amp;RIGHT(BQ$1,2))),AND($U77&gt;=DATEVALUE("10/1/20"&amp;RIGHT(BP$1,2)),$U77&lt;=DATEVALUE("9/30/20"&amp;RIGHT(BQ$1,2))),AND($T77&lt;=DATEVALUE("10/1/20"&amp;RIGHT(BP$1,2)),$U77&gt;=DATEVALUE("9/30/20"&amp;RIGHT(BQ$1,2)))),
IF(AND($T77&gt;=DATEVALUE("10/1/20"&amp;RIGHT(BP$1,2)),$U77&lt;=DATEVALUE("9/30/20"&amp;RIGHT(BQ$1,2))),NETWORKDAYS($T77,$U77,Holidays!$J$3:$J$937),
IF(AND($T77&lt;DATEVALUE("10/1/20"&amp;RIGHT(BP$1,2)),$U77&lt;=DATEVALUE("9/30/20"&amp;RIGHT(BQ$1,2))),NETWORKDAYS(DATEVALUE("10/1/20"&amp;RIGHT(BP$1,2)),$U77,Holidays!$J$3:$J$937),
IF($T77&lt;DATEVALUE("10/1/20"&amp;RIGHT(BP$1,2)),NETWORKDAYS(DATEVALUE("10/1/20"&amp;RIGHT(BP$1,2)),DATEVALUE("9/30/20"&amp;RIGHT(BQ$1,2)),Holidays!$J$3:$J$937),
IF($T77&gt;=DATEVALUE("10/1/20"&amp;RIGHT(BP$1,2)),NETWORKDAYS($T77,DATEVALUE("9/30/20"&amp;RIGHT(BQ$1,2)),Holidays!$J$3:$J$937),"")))),"")/(NETWORKDAYS($T77,$U77,Holidays!$J$3:$J$937)),0))</f>
        <v>1</v>
      </c>
      <c r="BR77" s="87">
        <f>IF($Q77="","",IFERROR(IF(OR(AND($T77&gt;=DATEVALUE("10/1/20"&amp;RIGHT(BQ$1,2)),$T77&lt;=DATEVALUE("9/30/20"&amp;RIGHT(BR$1,2))),AND($U77&gt;=DATEVALUE("10/1/20"&amp;RIGHT(BQ$1,2)),$U77&lt;=DATEVALUE("9/30/20"&amp;RIGHT(BR$1,2))),AND($T77&lt;=DATEVALUE("10/1/20"&amp;RIGHT(BQ$1,2)),$U77&gt;=DATEVALUE("9/30/20"&amp;RIGHT(BR$1,2)))),
IF(AND($T77&gt;=DATEVALUE("10/1/20"&amp;RIGHT(BQ$1,2)),$U77&lt;=DATEVALUE("9/30/20"&amp;RIGHT(BR$1,2))),NETWORKDAYS($T77,$U77,Holidays!$J$3:$J$937),
IF(AND($T77&lt;DATEVALUE("10/1/20"&amp;RIGHT(BQ$1,2)),$U77&lt;=DATEVALUE("9/30/20"&amp;RIGHT(BR$1,2))),NETWORKDAYS(DATEVALUE("10/1/20"&amp;RIGHT(BQ$1,2)),$U77,Holidays!$J$3:$J$937),
IF($T77&lt;DATEVALUE("10/1/20"&amp;RIGHT(BQ$1,2)),NETWORKDAYS(DATEVALUE("10/1/20"&amp;RIGHT(BQ$1,2)),DATEVALUE("9/30/20"&amp;RIGHT(BR$1,2)),Holidays!$J$3:$J$937),
IF($T77&gt;=DATEVALUE("10/1/20"&amp;RIGHT(BQ$1,2)),NETWORKDAYS($T77,DATEVALUE("9/30/20"&amp;RIGHT(BR$1,2)),Holidays!$J$3:$J$937),"")))),"")/(NETWORKDAYS($T77,$U77,Holidays!$J$3:$J$937)),0))</f>
        <v>0</v>
      </c>
      <c r="BS77" s="87">
        <f>IF($Q77="","",IFERROR(IF(OR(AND($T77&gt;=DATEVALUE("10/1/20"&amp;RIGHT(BR$1,2)),$T77&lt;=DATEVALUE("9/30/20"&amp;RIGHT(BS$1,2))),AND($U77&gt;=DATEVALUE("10/1/20"&amp;RIGHT(BR$1,2)),$U77&lt;=DATEVALUE("9/30/20"&amp;RIGHT(BS$1,2))),AND($T77&lt;=DATEVALUE("10/1/20"&amp;RIGHT(BR$1,2)),$U77&gt;=DATEVALUE("9/30/20"&amp;RIGHT(BS$1,2)))),
IF(AND($T77&gt;=DATEVALUE("10/1/20"&amp;RIGHT(BR$1,2)),$U77&lt;=DATEVALUE("9/30/20"&amp;RIGHT(BS$1,2))),NETWORKDAYS($T77,$U77,Holidays!$J$3:$J$937),
IF(AND($T77&lt;DATEVALUE("10/1/20"&amp;RIGHT(BR$1,2)),$U77&lt;=DATEVALUE("9/30/20"&amp;RIGHT(BS$1,2))),NETWORKDAYS(DATEVALUE("10/1/20"&amp;RIGHT(BR$1,2)),$U77,Holidays!$J$3:$J$937),
IF($T77&lt;DATEVALUE("10/1/20"&amp;RIGHT(BR$1,2)),NETWORKDAYS(DATEVALUE("10/1/20"&amp;RIGHT(BR$1,2)),DATEVALUE("9/30/20"&amp;RIGHT(BS$1,2)),Holidays!$J$3:$J$937),
IF($T77&gt;=DATEVALUE("10/1/20"&amp;RIGHT(BR$1,2)),NETWORKDAYS($T77,DATEVALUE("9/30/20"&amp;RIGHT(BS$1,2)),Holidays!$J$3:$J$937),"")))),"")/(NETWORKDAYS($T77,$U77,Holidays!$J$3:$J$937)),0))</f>
        <v>0</v>
      </c>
      <c r="BT77" s="87">
        <f>IF($Q77="","",IFERROR(IF(OR(AND($T77&gt;=DATEVALUE("10/1/20"&amp;RIGHT(BS$1,2)),$T77&lt;=DATEVALUE("9/30/20"&amp;RIGHT(BT$1,2))),AND($U77&gt;=DATEVALUE("10/1/20"&amp;RIGHT(BS$1,2)),$U77&lt;=DATEVALUE("9/30/20"&amp;RIGHT(BT$1,2))),AND($T77&lt;=DATEVALUE("10/1/20"&amp;RIGHT(BS$1,2)),$U77&gt;=DATEVALUE("9/30/20"&amp;RIGHT(BT$1,2)))),
IF(AND($T77&gt;=DATEVALUE("10/1/20"&amp;RIGHT(BS$1,2)),$U77&lt;=DATEVALUE("9/30/20"&amp;RIGHT(BT$1,2))),NETWORKDAYS($T77,$U77,Holidays!$J$3:$J$937),
IF(AND($T77&lt;DATEVALUE("10/1/20"&amp;RIGHT(BS$1,2)),$U77&lt;=DATEVALUE("9/30/20"&amp;RIGHT(BT$1,2))),NETWORKDAYS(DATEVALUE("10/1/20"&amp;RIGHT(BS$1,2)),$U77,Holidays!$J$3:$J$937),
IF($T77&lt;DATEVALUE("10/1/20"&amp;RIGHT(BS$1,2)),NETWORKDAYS(DATEVALUE("10/1/20"&amp;RIGHT(BS$1,2)),DATEVALUE("9/30/20"&amp;RIGHT(BT$1,2)),Holidays!$J$3:$J$937),
IF($T77&gt;=DATEVALUE("10/1/20"&amp;RIGHT(BS$1,2)),NETWORKDAYS($T77,DATEVALUE("9/30/20"&amp;RIGHT(BT$1,2)),Holidays!$J$3:$J$937),"")))),"")/(NETWORKDAYS($T77,$U77,Holidays!$J$3:$J$937)),0))</f>
        <v>0</v>
      </c>
      <c r="BU77" s="87">
        <f>IF($Q77="","",IFERROR(IF(OR(AND($T77&gt;=DATEVALUE("10/1/20"&amp;RIGHT(BT$1,2)),$T77&lt;=DATEVALUE("9/30/20"&amp;RIGHT(BU$1,2))),AND($U77&gt;=DATEVALUE("10/1/20"&amp;RIGHT(BT$1,2)),$U77&lt;=DATEVALUE("9/30/20"&amp;RIGHT(BU$1,2))),AND($T77&lt;=DATEVALUE("10/1/20"&amp;RIGHT(BT$1,2)),$U77&gt;=DATEVALUE("9/30/20"&amp;RIGHT(BU$1,2)))),
IF(AND($T77&gt;=DATEVALUE("10/1/20"&amp;RIGHT(BT$1,2)),$U77&lt;=DATEVALUE("9/30/20"&amp;RIGHT(BU$1,2))),NETWORKDAYS($T77,$U77,Holidays!$J$3:$J$937),
IF(AND($T77&lt;DATEVALUE("10/1/20"&amp;RIGHT(BT$1,2)),$U77&lt;=DATEVALUE("9/30/20"&amp;RIGHT(BU$1,2))),NETWORKDAYS(DATEVALUE("10/1/20"&amp;RIGHT(BT$1,2)),$U77,Holidays!$J$3:$J$937),
IF($T77&lt;DATEVALUE("10/1/20"&amp;RIGHT(BT$1,2)),NETWORKDAYS(DATEVALUE("10/1/20"&amp;RIGHT(BT$1,2)),DATEVALUE("9/30/20"&amp;RIGHT(BU$1,2)),Holidays!$J$3:$J$937),
IF($T77&gt;=DATEVALUE("10/1/20"&amp;RIGHT(BT$1,2)),NETWORKDAYS($T77,DATEVALUE("9/30/20"&amp;RIGHT(BU$1,2)),Holidays!$J$3:$J$937),"")))),"")/(NETWORKDAYS($T77,$U77,Holidays!$J$3:$J$937)),0))</f>
        <v>0</v>
      </c>
      <c r="BV77" s="87">
        <f>IF($Q77="","",IFERROR(IF(OR(AND($T77&gt;=DATEVALUE("10/1/20"&amp;RIGHT(BU$1,2)),$T77&lt;=DATEVALUE("9/30/20"&amp;RIGHT(BV$1,2))),AND($U77&gt;=DATEVALUE("10/1/20"&amp;RIGHT(BU$1,2)),$U77&lt;=DATEVALUE("9/30/20"&amp;RIGHT(BV$1,2))),AND($T77&lt;=DATEVALUE("10/1/20"&amp;RIGHT(BU$1,2)),$U77&gt;=DATEVALUE("9/30/20"&amp;RIGHT(BV$1,2)))),
IF(AND($T77&gt;=DATEVALUE("10/1/20"&amp;RIGHT(BU$1,2)),$U77&lt;=DATEVALUE("9/30/20"&amp;RIGHT(BV$1,2))),NETWORKDAYS($T77,$U77,Holidays!$J$3:$J$937),
IF(AND($T77&lt;DATEVALUE("10/1/20"&amp;RIGHT(BU$1,2)),$U77&lt;=DATEVALUE("9/30/20"&amp;RIGHT(BV$1,2))),NETWORKDAYS(DATEVALUE("10/1/20"&amp;RIGHT(BU$1,2)),$U77,Holidays!$J$3:$J$937),
IF($T77&lt;DATEVALUE("10/1/20"&amp;RIGHT(BU$1,2)),NETWORKDAYS(DATEVALUE("10/1/20"&amp;RIGHT(BU$1,2)),DATEVALUE("9/30/20"&amp;RIGHT(BV$1,2)),Holidays!$J$3:$J$937),
IF($T77&gt;=DATEVALUE("10/1/20"&amp;RIGHT(BU$1,2)),NETWORKDAYS($T77,DATEVALUE("9/30/20"&amp;RIGHT(BV$1,2)),Holidays!$J$3:$J$937),"")))),"")/(NETWORKDAYS($T77,$U77,Holidays!$J$3:$J$937)),0))</f>
        <v>0</v>
      </c>
      <c r="BW77" s="87">
        <f>IF($Q77="","",IFERROR(IF(OR(AND($T77&gt;=DATEVALUE("10/1/20"&amp;RIGHT(BV$1,2)),$T77&lt;=DATEVALUE("9/30/20"&amp;RIGHT(BW$1,2))),AND($U77&gt;=DATEVALUE("10/1/20"&amp;RIGHT(BV$1,2)),$U77&lt;=DATEVALUE("9/30/20"&amp;RIGHT(BW$1,2))),AND($T77&lt;=DATEVALUE("10/1/20"&amp;RIGHT(BV$1,2)),$U77&gt;=DATEVALUE("9/30/20"&amp;RIGHT(BW$1,2)))),
IF(AND($T77&gt;=DATEVALUE("10/1/20"&amp;RIGHT(BV$1,2)),$U77&lt;=DATEVALUE("9/30/20"&amp;RIGHT(BW$1,2))),NETWORKDAYS($T77,$U77,Holidays!$J$3:$J$937),
IF(AND($T77&lt;DATEVALUE("10/1/20"&amp;RIGHT(BV$1,2)),$U77&lt;=DATEVALUE("9/30/20"&amp;RIGHT(BW$1,2))),NETWORKDAYS(DATEVALUE("10/1/20"&amp;RIGHT(BV$1,2)),$U77,Holidays!$J$3:$J$937),
IF($T77&lt;DATEVALUE("10/1/20"&amp;RIGHT(BV$1,2)),NETWORKDAYS(DATEVALUE("10/1/20"&amp;RIGHT(BV$1,2)),DATEVALUE("9/30/20"&amp;RIGHT(BW$1,2)),Holidays!$J$3:$J$937),
IF($T77&gt;=DATEVALUE("10/1/20"&amp;RIGHT(BV$1,2)),NETWORKDAYS($T77,DATEVALUE("9/30/20"&amp;RIGHT(BW$1,2)),Holidays!$J$3:$J$937),"")))),"")/(NETWORKDAYS($T77,$U77,Holidays!$J$3:$J$937)),0))</f>
        <v>0</v>
      </c>
      <c r="BX77" s="87">
        <f>IF($Q77="","",IFERROR(IF(OR(AND($T77&gt;=DATEVALUE("10/1/20"&amp;RIGHT(BW$1,2)),$T77&lt;=DATEVALUE("9/30/20"&amp;RIGHT(BX$1,2))),AND($U77&gt;=DATEVALUE("10/1/20"&amp;RIGHT(BW$1,2)),$U77&lt;=DATEVALUE("9/30/20"&amp;RIGHT(BX$1,2))),AND($T77&lt;=DATEVALUE("10/1/20"&amp;RIGHT(BW$1,2)),$U77&gt;=DATEVALUE("9/30/20"&amp;RIGHT(BX$1,2)))),
IF(AND($T77&gt;=DATEVALUE("10/1/20"&amp;RIGHT(BW$1,2)),$U77&lt;=DATEVALUE("9/30/20"&amp;RIGHT(BX$1,2))),NETWORKDAYS($T77,$U77,Holidays!$J$3:$J$937),
IF(AND($T77&lt;DATEVALUE("10/1/20"&amp;RIGHT(BW$1,2)),$U77&lt;=DATEVALUE("9/30/20"&amp;RIGHT(BX$1,2))),NETWORKDAYS(DATEVALUE("10/1/20"&amp;RIGHT(BW$1,2)),$U77,Holidays!$J$3:$J$937),
IF($T77&lt;DATEVALUE("10/1/20"&amp;RIGHT(BW$1,2)),NETWORKDAYS(DATEVALUE("10/1/20"&amp;RIGHT(BW$1,2)),DATEVALUE("9/30/20"&amp;RIGHT(BX$1,2)),Holidays!$J$3:$J$937),
IF($T77&gt;=DATEVALUE("10/1/20"&amp;RIGHT(BW$1,2)),NETWORKDAYS($T77,DATEVALUE("9/30/20"&amp;RIGHT(BX$1,2)),Holidays!$J$3:$J$937),"")))),"")/(NETWORKDAYS($T77,$U77,Holidays!$J$3:$J$937)),0))</f>
        <v>0</v>
      </c>
      <c r="BY77" s="87">
        <f>IF($Q77="","",IFERROR(IF(OR(AND($T77&gt;=DATEVALUE("10/1/20"&amp;RIGHT(BX$1,2)),$T77&lt;=DATEVALUE("9/30/20"&amp;RIGHT(BY$1,2))),AND($U77&gt;=DATEVALUE("10/1/20"&amp;RIGHT(BX$1,2)),$U77&lt;=DATEVALUE("9/30/20"&amp;RIGHT(BY$1,2))),AND($T77&lt;=DATEVALUE("10/1/20"&amp;RIGHT(BX$1,2)),$U77&gt;=DATEVALUE("9/30/20"&amp;RIGHT(BY$1,2)))),
IF(AND($T77&gt;=DATEVALUE("10/1/20"&amp;RIGHT(BX$1,2)),$U77&lt;=DATEVALUE("9/30/20"&amp;RIGHT(BY$1,2))),NETWORKDAYS($T77,$U77,Holidays!$J$3:$J$937),
IF(AND($T77&lt;DATEVALUE("10/1/20"&amp;RIGHT(BX$1,2)),$U77&lt;=DATEVALUE("9/30/20"&amp;RIGHT(BY$1,2))),NETWORKDAYS(DATEVALUE("10/1/20"&amp;RIGHT(BX$1,2)),$U77,Holidays!$J$3:$J$937),
IF($T77&lt;DATEVALUE("10/1/20"&amp;RIGHT(BX$1,2)),NETWORKDAYS(DATEVALUE("10/1/20"&amp;RIGHT(BX$1,2)),DATEVALUE("9/30/20"&amp;RIGHT(BY$1,2)),Holidays!$J$3:$J$937),
IF($T77&gt;=DATEVALUE("10/1/20"&amp;RIGHT(BX$1,2)),NETWORKDAYS($T77,DATEVALUE("9/30/20"&amp;RIGHT(BY$1,2)),Holidays!$J$3:$J$937),"")))),"")/(NETWORKDAYS($T77,$U77,Holidays!$J$3:$J$937)),0))</f>
        <v>0</v>
      </c>
      <c r="BZ77" s="87">
        <f>IF($Q77="","",IFERROR(IF(OR(AND($T77&gt;=DATEVALUE("10/1/20"&amp;RIGHT(BY$1,2)),$T77&lt;=DATEVALUE("9/30/20"&amp;RIGHT(BZ$1,2))),AND($U77&gt;=DATEVALUE("10/1/20"&amp;RIGHT(BY$1,2)),$U77&lt;=DATEVALUE("9/30/20"&amp;RIGHT(BZ$1,2))),AND($T77&lt;=DATEVALUE("10/1/20"&amp;RIGHT(BY$1,2)),$U77&gt;=DATEVALUE("9/30/20"&amp;RIGHT(BZ$1,2)))),
IF(AND($T77&gt;=DATEVALUE("10/1/20"&amp;RIGHT(BY$1,2)),$U77&lt;=DATEVALUE("9/30/20"&amp;RIGHT(BZ$1,2))),NETWORKDAYS($T77,$U77,Holidays!$J$3:$J$937),
IF(AND($T77&lt;DATEVALUE("10/1/20"&amp;RIGHT(BY$1,2)),$U77&lt;=DATEVALUE("9/30/20"&amp;RIGHT(BZ$1,2))),NETWORKDAYS(DATEVALUE("10/1/20"&amp;RIGHT(BY$1,2)),$U77,Holidays!$J$3:$J$937),
IF($T77&lt;DATEVALUE("10/1/20"&amp;RIGHT(BY$1,2)),NETWORKDAYS(DATEVALUE("10/1/20"&amp;RIGHT(BY$1,2)),DATEVALUE("9/30/20"&amp;RIGHT(BZ$1,2)),Holidays!$J$3:$J$937),
IF($T77&gt;=DATEVALUE("10/1/20"&amp;RIGHT(BY$1,2)),NETWORKDAYS($T77,DATEVALUE("9/30/20"&amp;RIGHT(BZ$1,2)),Holidays!$J$3:$J$937),"")))),"")/(NETWORKDAYS($T77,$U77,Holidays!$J$3:$J$937)),0))</f>
        <v>0</v>
      </c>
      <c r="CA77" s="87">
        <f>IF($Q77="","",IFERROR(IF(OR(AND($T77&gt;=DATEVALUE("10/1/20"&amp;RIGHT(BZ$1,2)),$T77&lt;=DATEVALUE("9/30/20"&amp;RIGHT(CA$1,2))),AND($U77&gt;=DATEVALUE("10/1/20"&amp;RIGHT(BZ$1,2)),$U77&lt;=DATEVALUE("9/30/20"&amp;RIGHT(CA$1,2))),AND($T77&lt;=DATEVALUE("10/1/20"&amp;RIGHT(BZ$1,2)),$U77&gt;=DATEVALUE("9/30/20"&amp;RIGHT(CA$1,2)))),
IF(AND($T77&gt;=DATEVALUE("10/1/20"&amp;RIGHT(BZ$1,2)),$U77&lt;=DATEVALUE("9/30/20"&amp;RIGHT(CA$1,2))),NETWORKDAYS($T77,$U77,Holidays!$J$3:$J$937),
IF(AND($T77&lt;DATEVALUE("10/1/20"&amp;RIGHT(BZ$1,2)),$U77&lt;=DATEVALUE("9/30/20"&amp;RIGHT(CA$1,2))),NETWORKDAYS(DATEVALUE("10/1/20"&amp;RIGHT(BZ$1,2)),$U77,Holidays!$J$3:$J$937),
IF($T77&lt;DATEVALUE("10/1/20"&amp;RIGHT(BZ$1,2)),NETWORKDAYS(DATEVALUE("10/1/20"&amp;RIGHT(BZ$1,2)),DATEVALUE("9/30/20"&amp;RIGHT(CA$1,2)),Holidays!$J$3:$J$937),
IF($T77&gt;=DATEVALUE("10/1/20"&amp;RIGHT(BZ$1,2)),NETWORKDAYS($T77,DATEVALUE("9/30/20"&amp;RIGHT(CA$1,2)),Holidays!$J$3:$J$937),"")))),"")/(NETWORKDAYS($T77,$U77,Holidays!$J$3:$J$937)),0))</f>
        <v>0</v>
      </c>
      <c r="CB77" s="87">
        <f>IF($Q77="","",IFERROR(IF(OR(AND($T77&gt;=DATEVALUE("10/1/20"&amp;RIGHT(CA$1,2)),$T77&lt;=DATEVALUE("9/30/20"&amp;RIGHT(CB$1,2))),AND($U77&gt;=DATEVALUE("10/1/20"&amp;RIGHT(CA$1,2)),$U77&lt;=DATEVALUE("9/30/20"&amp;RIGHT(CB$1,2))),AND($T77&lt;=DATEVALUE("10/1/20"&amp;RIGHT(CA$1,2)),$U77&gt;=DATEVALUE("9/30/20"&amp;RIGHT(CB$1,2)))),
IF(AND($T77&gt;=DATEVALUE("10/1/20"&amp;RIGHT(CA$1,2)),$U77&lt;=DATEVALUE("9/30/20"&amp;RIGHT(CB$1,2))),NETWORKDAYS($T77,$U77,Holidays!$J$3:$J$937),
IF(AND($T77&lt;DATEVALUE("10/1/20"&amp;RIGHT(CA$1,2)),$U77&lt;=DATEVALUE("9/30/20"&amp;RIGHT(CB$1,2))),NETWORKDAYS(DATEVALUE("10/1/20"&amp;RIGHT(CA$1,2)),$U77,Holidays!$J$3:$J$937),
IF($T77&lt;DATEVALUE("10/1/20"&amp;RIGHT(CA$1,2)),NETWORKDAYS(DATEVALUE("10/1/20"&amp;RIGHT(CA$1,2)),DATEVALUE("9/30/20"&amp;RIGHT(CB$1,2)),Holidays!$J$3:$J$937),
IF($T77&gt;=DATEVALUE("10/1/20"&amp;RIGHT(CA$1,2)),NETWORKDAYS($T77,DATEVALUE("9/30/20"&amp;RIGHT(CB$1,2)),Holidays!$J$3:$J$937),"")))),"")/(NETWORKDAYS($T77,$U77,Holidays!$J$3:$J$937)),0))</f>
        <v>0</v>
      </c>
    </row>
    <row r="78" spans="1:80">
      <c r="A78" s="78" t="s">
        <v>262</v>
      </c>
      <c r="B78" s="79" t="s">
        <v>117</v>
      </c>
      <c r="C78" s="87" t="s">
        <v>187</v>
      </c>
      <c r="D78" s="87" t="s">
        <v>176</v>
      </c>
      <c r="E78" s="87">
        <v>1536</v>
      </c>
      <c r="F78" s="129">
        <v>31</v>
      </c>
      <c r="G78" s="87" t="s">
        <v>122</v>
      </c>
      <c r="H78" s="108"/>
      <c r="I78" s="87" t="s">
        <v>140</v>
      </c>
      <c r="J78" s="87" t="s">
        <v>195</v>
      </c>
      <c r="K78" s="108">
        <v>100</v>
      </c>
      <c r="L78" s="82">
        <f t="shared" si="4"/>
        <v>0</v>
      </c>
      <c r="M78" s="110">
        <f t="shared" si="5"/>
        <v>47616</v>
      </c>
      <c r="N78" s="110">
        <f t="shared" si="31"/>
        <v>0</v>
      </c>
      <c r="O78" s="110">
        <f t="shared" si="6"/>
        <v>47616</v>
      </c>
      <c r="P78" s="110">
        <f t="shared" si="0"/>
        <v>0</v>
      </c>
      <c r="Q78" s="108">
        <v>100</v>
      </c>
      <c r="R78" s="130">
        <f t="shared" si="7"/>
        <v>3.5616438356164384</v>
      </c>
      <c r="S78" s="107">
        <v>45355</v>
      </c>
      <c r="T78" s="83">
        <f>IF(NOT(Q78=""),IF(NOT($S78=""),$S78,#REF!),"")</f>
        <v>45355</v>
      </c>
      <c r="U78" s="83">
        <f t="shared" si="8"/>
        <v>45455</v>
      </c>
      <c r="V78" s="83">
        <f t="shared" si="11"/>
        <v>45495</v>
      </c>
      <c r="W78" s="83">
        <f t="shared" si="32"/>
        <v>45497</v>
      </c>
      <c r="X78" s="84">
        <f t="shared" si="9"/>
        <v>47616</v>
      </c>
      <c r="Y78" s="84">
        <f t="shared" si="24"/>
        <v>53551.693150684936</v>
      </c>
      <c r="AF78" s="87" t="s">
        <v>162</v>
      </c>
      <c r="AG78" s="87" t="s">
        <v>163</v>
      </c>
      <c r="AH78" s="103">
        <v>46337</v>
      </c>
      <c r="AL78" s="87">
        <f t="shared" ca="1" si="1"/>
        <v>0</v>
      </c>
      <c r="AN78" s="87">
        <f t="shared" ca="1" si="29"/>
        <v>0</v>
      </c>
      <c r="AO78" s="87">
        <f t="shared" ca="1" si="29"/>
        <v>0</v>
      </c>
      <c r="AP78" s="87">
        <f t="shared" ca="1" si="29"/>
        <v>0</v>
      </c>
      <c r="AQ78" s="87">
        <f t="shared" ca="1" si="29"/>
        <v>0</v>
      </c>
      <c r="AR78" s="87">
        <f t="shared" ca="1" si="29"/>
        <v>0</v>
      </c>
      <c r="AS78" s="87">
        <f t="shared" ca="1" si="29"/>
        <v>0</v>
      </c>
      <c r="AT78" s="87">
        <f t="shared" ca="1" si="29"/>
        <v>0</v>
      </c>
      <c r="AU78" s="87">
        <f t="shared" ca="1" si="29"/>
        <v>0</v>
      </c>
      <c r="AV78" s="87">
        <f t="shared" ca="1" si="29"/>
        <v>0</v>
      </c>
      <c r="AW78" s="87">
        <f t="shared" ca="1" si="29"/>
        <v>0</v>
      </c>
      <c r="AX78" s="87">
        <f t="shared" ca="1" si="30"/>
        <v>0</v>
      </c>
      <c r="AY78" s="87">
        <f t="shared" ca="1" si="30"/>
        <v>0</v>
      </c>
      <c r="AZ78" s="87">
        <f t="shared" ca="1" si="30"/>
        <v>0</v>
      </c>
      <c r="BA78" s="87">
        <f t="shared" ca="1" si="30"/>
        <v>0</v>
      </c>
      <c r="BB78" s="87">
        <f t="shared" ca="1" si="30"/>
        <v>0</v>
      </c>
      <c r="BC78" s="87">
        <f t="shared" ca="1" si="30"/>
        <v>0</v>
      </c>
      <c r="BD78" s="87">
        <f t="shared" ca="1" si="30"/>
        <v>0</v>
      </c>
      <c r="BE78" s="87">
        <f t="shared" ca="1" si="30"/>
        <v>0</v>
      </c>
      <c r="BF78" s="87">
        <f t="shared" ca="1" si="30"/>
        <v>0</v>
      </c>
      <c r="BG78" s="87">
        <f t="shared" ca="1" si="30"/>
        <v>0</v>
      </c>
      <c r="BI78" s="87">
        <f>IF($Q78="","",IFERROR(IF(OR(AND($T78&gt;=DATEVALUE("10/1/20"&amp;RIGHT(BH$1,2)),$T78&lt;=DATEVALUE("9/30/20"&amp;RIGHT(BI$1,2))),AND($U78&gt;=DATEVALUE("10/1/20"&amp;RIGHT(BH$1,2)),$U78&lt;=DATEVALUE("9/30/20"&amp;RIGHT(BI$1,2))),AND($T78&lt;=DATEVALUE("10/1/20"&amp;RIGHT(BH$1,2)),$U78&gt;=DATEVALUE("9/30/20"&amp;RIGHT(BI$1,2)))),
IF(AND($T78&gt;=DATEVALUE("10/1/20"&amp;RIGHT(BH$1,2)),$U78&lt;=DATEVALUE("9/30/20"&amp;RIGHT(BI$1,2))),NETWORKDAYS($T78,$U78,Holidays!$J$3:$J$937),
IF(AND($T78&lt;DATEVALUE("10/1/20"&amp;RIGHT(BH$1,2)),$U78&lt;=DATEVALUE("9/30/20"&amp;RIGHT(BI$1,2))),NETWORKDAYS(DATEVALUE("10/1/20"&amp;RIGHT(BH$1,2)),$U78,Holidays!$J$3:$J$937),
IF($T78&lt;DATEVALUE("10/1/20"&amp;RIGHT(BH$1,2)),NETWORKDAYS(DATEVALUE("10/1/20"&amp;RIGHT(BH$1,2)),DATEVALUE("9/30/20"&amp;RIGHT(BI$1,2)),Holidays!$J$3:$J$937),
IF($T78&gt;=DATEVALUE("10/1/20"&amp;RIGHT(BH$1,2)),NETWORKDAYS($T78,DATEVALUE("9/30/20"&amp;RIGHT(BI$1,2)),Holidays!$J$3:$J$937),"")))),"")/(NETWORKDAYS($T78,$U78,Holidays!$J$3:$J$937)),0))</f>
        <v>0</v>
      </c>
      <c r="BJ78" s="87">
        <f>IF($Q78="","",IFERROR(IF(OR(AND($T78&gt;=DATEVALUE("10/1/20"&amp;RIGHT(BI$1,2)),$T78&lt;=DATEVALUE("9/30/20"&amp;RIGHT(BJ$1,2))),AND($U78&gt;=DATEVALUE("10/1/20"&amp;RIGHT(BI$1,2)),$U78&lt;=DATEVALUE("9/30/20"&amp;RIGHT(BJ$1,2))),AND($T78&lt;=DATEVALUE("10/1/20"&amp;RIGHT(BI$1,2)),$U78&gt;=DATEVALUE("9/30/20"&amp;RIGHT(BJ$1,2)))),
IF(AND($T78&gt;=DATEVALUE("10/1/20"&amp;RIGHT(BI$1,2)),$U78&lt;=DATEVALUE("9/30/20"&amp;RIGHT(BJ$1,2))),NETWORKDAYS($T78,$U78,Holidays!$J$3:$J$937),
IF(AND($T78&lt;DATEVALUE("10/1/20"&amp;RIGHT(BI$1,2)),$U78&lt;=DATEVALUE("9/30/20"&amp;RIGHT(BJ$1,2))),NETWORKDAYS(DATEVALUE("10/1/20"&amp;RIGHT(BI$1,2)),$U78,Holidays!$J$3:$J$937),
IF($T78&lt;DATEVALUE("10/1/20"&amp;RIGHT(BI$1,2)),NETWORKDAYS(DATEVALUE("10/1/20"&amp;RIGHT(BI$1,2)),DATEVALUE("9/30/20"&amp;RIGHT(BJ$1,2)),Holidays!$J$3:$J$937),
IF($T78&gt;=DATEVALUE("10/1/20"&amp;RIGHT(BI$1,2)),NETWORKDAYS($T78,DATEVALUE("9/30/20"&amp;RIGHT(BJ$1,2)),Holidays!$J$3:$J$937),"")))),"")/(NETWORKDAYS($T78,$U78,Holidays!$J$3:$J$937)),0))</f>
        <v>0</v>
      </c>
      <c r="BK78" s="87">
        <f>IF($Q78="","",IFERROR(IF(OR(AND($T78&gt;=DATEVALUE("10/1/20"&amp;RIGHT(BJ$1,2)),$T78&lt;=DATEVALUE("9/30/20"&amp;RIGHT(BK$1,2))),AND($U78&gt;=DATEVALUE("10/1/20"&amp;RIGHT(BJ$1,2)),$U78&lt;=DATEVALUE("9/30/20"&amp;RIGHT(BK$1,2))),AND($T78&lt;=DATEVALUE("10/1/20"&amp;RIGHT(BJ$1,2)),$U78&gt;=DATEVALUE("9/30/20"&amp;RIGHT(BK$1,2)))),
IF(AND($T78&gt;=DATEVALUE("10/1/20"&amp;RIGHT(BJ$1,2)),$U78&lt;=DATEVALUE("9/30/20"&amp;RIGHT(BK$1,2))),NETWORKDAYS($T78,$U78,Holidays!$J$3:$J$937),
IF(AND($T78&lt;DATEVALUE("10/1/20"&amp;RIGHT(BJ$1,2)),$U78&lt;=DATEVALUE("9/30/20"&amp;RIGHT(BK$1,2))),NETWORKDAYS(DATEVALUE("10/1/20"&amp;RIGHT(BJ$1,2)),$U78,Holidays!$J$3:$J$937),
IF($T78&lt;DATEVALUE("10/1/20"&amp;RIGHT(BJ$1,2)),NETWORKDAYS(DATEVALUE("10/1/20"&amp;RIGHT(BJ$1,2)),DATEVALUE("9/30/20"&amp;RIGHT(BK$1,2)),Holidays!$J$3:$J$937),
IF($T78&gt;=DATEVALUE("10/1/20"&amp;RIGHT(BJ$1,2)),NETWORKDAYS($T78,DATEVALUE("9/30/20"&amp;RIGHT(BK$1,2)),Holidays!$J$3:$J$937),"")))),"")/(NETWORKDAYS($T78,$U78,Holidays!$J$3:$J$937)),0))</f>
        <v>0</v>
      </c>
      <c r="BL78" s="87">
        <f>IF($Q78="","",IFERROR(IF(OR(AND($T78&gt;=DATEVALUE("10/1/20"&amp;RIGHT(BK$1,2)),$T78&lt;=DATEVALUE("9/30/20"&amp;RIGHT(BL$1,2))),AND($U78&gt;=DATEVALUE("10/1/20"&amp;RIGHT(BK$1,2)),$U78&lt;=DATEVALUE("9/30/20"&amp;RIGHT(BL$1,2))),AND($T78&lt;=DATEVALUE("10/1/20"&amp;RIGHT(BK$1,2)),$U78&gt;=DATEVALUE("9/30/20"&amp;RIGHT(BL$1,2)))),
IF(AND($T78&gt;=DATEVALUE("10/1/20"&amp;RIGHT(BK$1,2)),$U78&lt;=DATEVALUE("9/30/20"&amp;RIGHT(BL$1,2))),NETWORKDAYS($T78,$U78,Holidays!$J$3:$J$937),
IF(AND($T78&lt;DATEVALUE("10/1/20"&amp;RIGHT(BK$1,2)),$U78&lt;=DATEVALUE("9/30/20"&amp;RIGHT(BL$1,2))),NETWORKDAYS(DATEVALUE("10/1/20"&amp;RIGHT(BK$1,2)),$U78,Holidays!$J$3:$J$937),
IF($T78&lt;DATEVALUE("10/1/20"&amp;RIGHT(BK$1,2)),NETWORKDAYS(DATEVALUE("10/1/20"&amp;RIGHT(BK$1,2)),DATEVALUE("9/30/20"&amp;RIGHT(BL$1,2)),Holidays!$J$3:$J$937),
IF($T78&gt;=DATEVALUE("10/1/20"&amp;RIGHT(BK$1,2)),NETWORKDAYS($T78,DATEVALUE("9/30/20"&amp;RIGHT(BL$1,2)),Holidays!$J$3:$J$937),"")))),"")/(NETWORKDAYS($T78,$U78,Holidays!$J$3:$J$937)),0))</f>
        <v>0</v>
      </c>
      <c r="BM78" s="87">
        <f>IF($Q78="","",IFERROR(IF(OR(AND($T78&gt;=DATEVALUE("10/1/20"&amp;RIGHT(BL$1,2)),$T78&lt;=DATEVALUE("9/30/20"&amp;RIGHT(BM$1,2))),AND($U78&gt;=DATEVALUE("10/1/20"&amp;RIGHT(BL$1,2)),$U78&lt;=DATEVALUE("9/30/20"&amp;RIGHT(BM$1,2))),AND($T78&lt;=DATEVALUE("10/1/20"&amp;RIGHT(BL$1,2)),$U78&gt;=DATEVALUE("9/30/20"&amp;RIGHT(BM$1,2)))),
IF(AND($T78&gt;=DATEVALUE("10/1/20"&amp;RIGHT(BL$1,2)),$U78&lt;=DATEVALUE("9/30/20"&amp;RIGHT(BM$1,2))),NETWORKDAYS($T78,$U78,Holidays!$J$3:$J$937),
IF(AND($T78&lt;DATEVALUE("10/1/20"&amp;RIGHT(BL$1,2)),$U78&lt;=DATEVALUE("9/30/20"&amp;RIGHT(BM$1,2))),NETWORKDAYS(DATEVALUE("10/1/20"&amp;RIGHT(BL$1,2)),$U78,Holidays!$J$3:$J$937),
IF($T78&lt;DATEVALUE("10/1/20"&amp;RIGHT(BL$1,2)),NETWORKDAYS(DATEVALUE("10/1/20"&amp;RIGHT(BL$1,2)),DATEVALUE("9/30/20"&amp;RIGHT(BM$1,2)),Holidays!$J$3:$J$937),
IF($T78&gt;=DATEVALUE("10/1/20"&amp;RIGHT(BL$1,2)),NETWORKDAYS($T78,DATEVALUE("9/30/20"&amp;RIGHT(BM$1,2)),Holidays!$J$3:$J$937),"")))),"")/(NETWORKDAYS($T78,$U78,Holidays!$J$3:$J$937)),0))</f>
        <v>0</v>
      </c>
      <c r="BN78" s="87">
        <f>IF($Q78="","",IFERROR(IF(OR(AND($T78&gt;=DATEVALUE("10/1/20"&amp;RIGHT(BM$1,2)),$T78&lt;=DATEVALUE("9/30/20"&amp;RIGHT(BN$1,2))),AND($U78&gt;=DATEVALUE("10/1/20"&amp;RIGHT(BM$1,2)),$U78&lt;=DATEVALUE("9/30/20"&amp;RIGHT(BN$1,2))),AND($T78&lt;=DATEVALUE("10/1/20"&amp;RIGHT(BM$1,2)),$U78&gt;=DATEVALUE("9/30/20"&amp;RIGHT(BN$1,2)))),
IF(AND($T78&gt;=DATEVALUE("10/1/20"&amp;RIGHT(BM$1,2)),$U78&lt;=DATEVALUE("9/30/20"&amp;RIGHT(BN$1,2))),NETWORKDAYS($T78,$U78,Holidays!$J$3:$J$937),
IF(AND($T78&lt;DATEVALUE("10/1/20"&amp;RIGHT(BM$1,2)),$U78&lt;=DATEVALUE("9/30/20"&amp;RIGHT(BN$1,2))),NETWORKDAYS(DATEVALUE("10/1/20"&amp;RIGHT(BM$1,2)),$U78,Holidays!$J$3:$J$937),
IF($T78&lt;DATEVALUE("10/1/20"&amp;RIGHT(BM$1,2)),NETWORKDAYS(DATEVALUE("10/1/20"&amp;RIGHT(BM$1,2)),DATEVALUE("9/30/20"&amp;RIGHT(BN$1,2)),Holidays!$J$3:$J$937),
IF($T78&gt;=DATEVALUE("10/1/20"&amp;RIGHT(BM$1,2)),NETWORKDAYS($T78,DATEVALUE("9/30/20"&amp;RIGHT(BN$1,2)),Holidays!$J$3:$J$937),"")))),"")/(NETWORKDAYS($T78,$U78,Holidays!$J$3:$J$937)),0))</f>
        <v>0</v>
      </c>
      <c r="BO78" s="87">
        <f>IF($Q78="","",IFERROR(IF(OR(AND($T78&gt;=DATEVALUE("10/1/20"&amp;RIGHT(BN$1,2)),$T78&lt;=DATEVALUE("9/30/20"&amp;RIGHT(BO$1,2))),AND($U78&gt;=DATEVALUE("10/1/20"&amp;RIGHT(BN$1,2)),$U78&lt;=DATEVALUE("9/30/20"&amp;RIGHT(BO$1,2))),AND($T78&lt;=DATEVALUE("10/1/20"&amp;RIGHT(BN$1,2)),$U78&gt;=DATEVALUE("9/30/20"&amp;RIGHT(BO$1,2)))),
IF(AND($T78&gt;=DATEVALUE("10/1/20"&amp;RIGHT(BN$1,2)),$U78&lt;=DATEVALUE("9/30/20"&amp;RIGHT(BO$1,2))),NETWORKDAYS($T78,$U78,Holidays!$J$3:$J$937),
IF(AND($T78&lt;DATEVALUE("10/1/20"&amp;RIGHT(BN$1,2)),$U78&lt;=DATEVALUE("9/30/20"&amp;RIGHT(BO$1,2))),NETWORKDAYS(DATEVALUE("10/1/20"&amp;RIGHT(BN$1,2)),$U78,Holidays!$J$3:$J$937),
IF($T78&lt;DATEVALUE("10/1/20"&amp;RIGHT(BN$1,2)),NETWORKDAYS(DATEVALUE("10/1/20"&amp;RIGHT(BN$1,2)),DATEVALUE("9/30/20"&amp;RIGHT(BO$1,2)),Holidays!$J$3:$J$937),
IF($T78&gt;=DATEVALUE("10/1/20"&amp;RIGHT(BN$1,2)),NETWORKDAYS($T78,DATEVALUE("9/30/20"&amp;RIGHT(BO$1,2)),Holidays!$J$3:$J$937),"")))),"")/(NETWORKDAYS($T78,$U78,Holidays!$J$3:$J$937)),0))</f>
        <v>0</v>
      </c>
      <c r="BP78" s="87">
        <f>IF($Q78="","",IFERROR(IF(OR(AND($T78&gt;=DATEVALUE("10/1/20"&amp;RIGHT(BO$1,2)),$T78&lt;=DATEVALUE("9/30/20"&amp;RIGHT(BP$1,2))),AND($U78&gt;=DATEVALUE("10/1/20"&amp;RIGHT(BO$1,2)),$U78&lt;=DATEVALUE("9/30/20"&amp;RIGHT(BP$1,2))),AND($T78&lt;=DATEVALUE("10/1/20"&amp;RIGHT(BO$1,2)),$U78&gt;=DATEVALUE("9/30/20"&amp;RIGHT(BP$1,2)))),
IF(AND($T78&gt;=DATEVALUE("10/1/20"&amp;RIGHT(BO$1,2)),$U78&lt;=DATEVALUE("9/30/20"&amp;RIGHT(BP$1,2))),NETWORKDAYS($T78,$U78,Holidays!$J$3:$J$937),
IF(AND($T78&lt;DATEVALUE("10/1/20"&amp;RIGHT(BO$1,2)),$U78&lt;=DATEVALUE("9/30/20"&amp;RIGHT(BP$1,2))),NETWORKDAYS(DATEVALUE("10/1/20"&amp;RIGHT(BO$1,2)),$U78,Holidays!$J$3:$J$937),
IF($T78&lt;DATEVALUE("10/1/20"&amp;RIGHT(BO$1,2)),NETWORKDAYS(DATEVALUE("10/1/20"&amp;RIGHT(BO$1,2)),DATEVALUE("9/30/20"&amp;RIGHT(BP$1,2)),Holidays!$J$3:$J$937),
IF($T78&gt;=DATEVALUE("10/1/20"&amp;RIGHT(BO$1,2)),NETWORKDAYS($T78,DATEVALUE("9/30/20"&amp;RIGHT(BP$1,2)),Holidays!$J$3:$J$937),"")))),"")/(NETWORKDAYS($T78,$U78,Holidays!$J$3:$J$937)),0))</f>
        <v>0</v>
      </c>
      <c r="BQ78" s="87">
        <f>IF($Q78="","",IFERROR(IF(OR(AND($T78&gt;=DATEVALUE("10/1/20"&amp;RIGHT(BP$1,2)),$T78&lt;=DATEVALUE("9/30/20"&amp;RIGHT(BQ$1,2))),AND($U78&gt;=DATEVALUE("10/1/20"&amp;RIGHT(BP$1,2)),$U78&lt;=DATEVALUE("9/30/20"&amp;RIGHT(BQ$1,2))),AND($T78&lt;=DATEVALUE("10/1/20"&amp;RIGHT(BP$1,2)),$U78&gt;=DATEVALUE("9/30/20"&amp;RIGHT(BQ$1,2)))),
IF(AND($T78&gt;=DATEVALUE("10/1/20"&amp;RIGHT(BP$1,2)),$U78&lt;=DATEVALUE("9/30/20"&amp;RIGHT(BQ$1,2))),NETWORKDAYS($T78,$U78,Holidays!$J$3:$J$937),
IF(AND($T78&lt;DATEVALUE("10/1/20"&amp;RIGHT(BP$1,2)),$U78&lt;=DATEVALUE("9/30/20"&amp;RIGHT(BQ$1,2))),NETWORKDAYS(DATEVALUE("10/1/20"&amp;RIGHT(BP$1,2)),$U78,Holidays!$J$3:$J$937),
IF($T78&lt;DATEVALUE("10/1/20"&amp;RIGHT(BP$1,2)),NETWORKDAYS(DATEVALUE("10/1/20"&amp;RIGHT(BP$1,2)),DATEVALUE("9/30/20"&amp;RIGHT(BQ$1,2)),Holidays!$J$3:$J$937),
IF($T78&gt;=DATEVALUE("10/1/20"&amp;RIGHT(BP$1,2)),NETWORKDAYS($T78,DATEVALUE("9/30/20"&amp;RIGHT(BQ$1,2)),Holidays!$J$3:$J$937),"")))),"")/(NETWORKDAYS($T78,$U78,Holidays!$J$3:$J$937)),0))</f>
        <v>1</v>
      </c>
      <c r="BR78" s="87">
        <f>IF($Q78="","",IFERROR(IF(OR(AND($T78&gt;=DATEVALUE("10/1/20"&amp;RIGHT(BQ$1,2)),$T78&lt;=DATEVALUE("9/30/20"&amp;RIGHT(BR$1,2))),AND($U78&gt;=DATEVALUE("10/1/20"&amp;RIGHT(BQ$1,2)),$U78&lt;=DATEVALUE("9/30/20"&amp;RIGHT(BR$1,2))),AND($T78&lt;=DATEVALUE("10/1/20"&amp;RIGHT(BQ$1,2)),$U78&gt;=DATEVALUE("9/30/20"&amp;RIGHT(BR$1,2)))),
IF(AND($T78&gt;=DATEVALUE("10/1/20"&amp;RIGHT(BQ$1,2)),$U78&lt;=DATEVALUE("9/30/20"&amp;RIGHT(BR$1,2))),NETWORKDAYS($T78,$U78,Holidays!$J$3:$J$937),
IF(AND($T78&lt;DATEVALUE("10/1/20"&amp;RIGHT(BQ$1,2)),$U78&lt;=DATEVALUE("9/30/20"&amp;RIGHT(BR$1,2))),NETWORKDAYS(DATEVALUE("10/1/20"&amp;RIGHT(BQ$1,2)),$U78,Holidays!$J$3:$J$937),
IF($T78&lt;DATEVALUE("10/1/20"&amp;RIGHT(BQ$1,2)),NETWORKDAYS(DATEVALUE("10/1/20"&amp;RIGHT(BQ$1,2)),DATEVALUE("9/30/20"&amp;RIGHT(BR$1,2)),Holidays!$J$3:$J$937),
IF($T78&gt;=DATEVALUE("10/1/20"&amp;RIGHT(BQ$1,2)),NETWORKDAYS($T78,DATEVALUE("9/30/20"&amp;RIGHT(BR$1,2)),Holidays!$J$3:$J$937),"")))),"")/(NETWORKDAYS($T78,$U78,Holidays!$J$3:$J$937)),0))</f>
        <v>0</v>
      </c>
      <c r="BS78" s="87">
        <f>IF($Q78="","",IFERROR(IF(OR(AND($T78&gt;=DATEVALUE("10/1/20"&amp;RIGHT(BR$1,2)),$T78&lt;=DATEVALUE("9/30/20"&amp;RIGHT(BS$1,2))),AND($U78&gt;=DATEVALUE("10/1/20"&amp;RIGHT(BR$1,2)),$U78&lt;=DATEVALUE("9/30/20"&amp;RIGHT(BS$1,2))),AND($T78&lt;=DATEVALUE("10/1/20"&amp;RIGHT(BR$1,2)),$U78&gt;=DATEVALUE("9/30/20"&amp;RIGHT(BS$1,2)))),
IF(AND($T78&gt;=DATEVALUE("10/1/20"&amp;RIGHT(BR$1,2)),$U78&lt;=DATEVALUE("9/30/20"&amp;RIGHT(BS$1,2))),NETWORKDAYS($T78,$U78,Holidays!$J$3:$J$937),
IF(AND($T78&lt;DATEVALUE("10/1/20"&amp;RIGHT(BR$1,2)),$U78&lt;=DATEVALUE("9/30/20"&amp;RIGHT(BS$1,2))),NETWORKDAYS(DATEVALUE("10/1/20"&amp;RIGHT(BR$1,2)),$U78,Holidays!$J$3:$J$937),
IF($T78&lt;DATEVALUE("10/1/20"&amp;RIGHT(BR$1,2)),NETWORKDAYS(DATEVALUE("10/1/20"&amp;RIGHT(BR$1,2)),DATEVALUE("9/30/20"&amp;RIGHT(BS$1,2)),Holidays!$J$3:$J$937),
IF($T78&gt;=DATEVALUE("10/1/20"&amp;RIGHT(BR$1,2)),NETWORKDAYS($T78,DATEVALUE("9/30/20"&amp;RIGHT(BS$1,2)),Holidays!$J$3:$J$937),"")))),"")/(NETWORKDAYS($T78,$U78,Holidays!$J$3:$J$937)),0))</f>
        <v>0</v>
      </c>
      <c r="BT78" s="87">
        <f>IF($Q78="","",IFERROR(IF(OR(AND($T78&gt;=DATEVALUE("10/1/20"&amp;RIGHT(BS$1,2)),$T78&lt;=DATEVALUE("9/30/20"&amp;RIGHT(BT$1,2))),AND($U78&gt;=DATEVALUE("10/1/20"&amp;RIGHT(BS$1,2)),$U78&lt;=DATEVALUE("9/30/20"&amp;RIGHT(BT$1,2))),AND($T78&lt;=DATEVALUE("10/1/20"&amp;RIGHT(BS$1,2)),$U78&gt;=DATEVALUE("9/30/20"&amp;RIGHT(BT$1,2)))),
IF(AND($T78&gt;=DATEVALUE("10/1/20"&amp;RIGHT(BS$1,2)),$U78&lt;=DATEVALUE("9/30/20"&amp;RIGHT(BT$1,2))),NETWORKDAYS($T78,$U78,Holidays!$J$3:$J$937),
IF(AND($T78&lt;DATEVALUE("10/1/20"&amp;RIGHT(BS$1,2)),$U78&lt;=DATEVALUE("9/30/20"&amp;RIGHT(BT$1,2))),NETWORKDAYS(DATEVALUE("10/1/20"&amp;RIGHT(BS$1,2)),$U78,Holidays!$J$3:$J$937),
IF($T78&lt;DATEVALUE("10/1/20"&amp;RIGHT(BS$1,2)),NETWORKDAYS(DATEVALUE("10/1/20"&amp;RIGHT(BS$1,2)),DATEVALUE("9/30/20"&amp;RIGHT(BT$1,2)),Holidays!$J$3:$J$937),
IF($T78&gt;=DATEVALUE("10/1/20"&amp;RIGHT(BS$1,2)),NETWORKDAYS($T78,DATEVALUE("9/30/20"&amp;RIGHT(BT$1,2)),Holidays!$J$3:$J$937),"")))),"")/(NETWORKDAYS($T78,$U78,Holidays!$J$3:$J$937)),0))</f>
        <v>0</v>
      </c>
      <c r="BU78" s="87">
        <f>IF($Q78="","",IFERROR(IF(OR(AND($T78&gt;=DATEVALUE("10/1/20"&amp;RIGHT(BT$1,2)),$T78&lt;=DATEVALUE("9/30/20"&amp;RIGHT(BU$1,2))),AND($U78&gt;=DATEVALUE("10/1/20"&amp;RIGHT(BT$1,2)),$U78&lt;=DATEVALUE("9/30/20"&amp;RIGHT(BU$1,2))),AND($T78&lt;=DATEVALUE("10/1/20"&amp;RIGHT(BT$1,2)),$U78&gt;=DATEVALUE("9/30/20"&amp;RIGHT(BU$1,2)))),
IF(AND($T78&gt;=DATEVALUE("10/1/20"&amp;RIGHT(BT$1,2)),$U78&lt;=DATEVALUE("9/30/20"&amp;RIGHT(BU$1,2))),NETWORKDAYS($T78,$U78,Holidays!$J$3:$J$937),
IF(AND($T78&lt;DATEVALUE("10/1/20"&amp;RIGHT(BT$1,2)),$U78&lt;=DATEVALUE("9/30/20"&amp;RIGHT(BU$1,2))),NETWORKDAYS(DATEVALUE("10/1/20"&amp;RIGHT(BT$1,2)),$U78,Holidays!$J$3:$J$937),
IF($T78&lt;DATEVALUE("10/1/20"&amp;RIGHT(BT$1,2)),NETWORKDAYS(DATEVALUE("10/1/20"&amp;RIGHT(BT$1,2)),DATEVALUE("9/30/20"&amp;RIGHT(BU$1,2)),Holidays!$J$3:$J$937),
IF($T78&gt;=DATEVALUE("10/1/20"&amp;RIGHT(BT$1,2)),NETWORKDAYS($T78,DATEVALUE("9/30/20"&amp;RIGHT(BU$1,2)),Holidays!$J$3:$J$937),"")))),"")/(NETWORKDAYS($T78,$U78,Holidays!$J$3:$J$937)),0))</f>
        <v>0</v>
      </c>
      <c r="BV78" s="87">
        <f>IF($Q78="","",IFERROR(IF(OR(AND($T78&gt;=DATEVALUE("10/1/20"&amp;RIGHT(BU$1,2)),$T78&lt;=DATEVALUE("9/30/20"&amp;RIGHT(BV$1,2))),AND($U78&gt;=DATEVALUE("10/1/20"&amp;RIGHT(BU$1,2)),$U78&lt;=DATEVALUE("9/30/20"&amp;RIGHT(BV$1,2))),AND($T78&lt;=DATEVALUE("10/1/20"&amp;RIGHT(BU$1,2)),$U78&gt;=DATEVALUE("9/30/20"&amp;RIGHT(BV$1,2)))),
IF(AND($T78&gt;=DATEVALUE("10/1/20"&amp;RIGHT(BU$1,2)),$U78&lt;=DATEVALUE("9/30/20"&amp;RIGHT(BV$1,2))),NETWORKDAYS($T78,$U78,Holidays!$J$3:$J$937),
IF(AND($T78&lt;DATEVALUE("10/1/20"&amp;RIGHT(BU$1,2)),$U78&lt;=DATEVALUE("9/30/20"&amp;RIGHT(BV$1,2))),NETWORKDAYS(DATEVALUE("10/1/20"&amp;RIGHT(BU$1,2)),$U78,Holidays!$J$3:$J$937),
IF($T78&lt;DATEVALUE("10/1/20"&amp;RIGHT(BU$1,2)),NETWORKDAYS(DATEVALUE("10/1/20"&amp;RIGHT(BU$1,2)),DATEVALUE("9/30/20"&amp;RIGHT(BV$1,2)),Holidays!$J$3:$J$937),
IF($T78&gt;=DATEVALUE("10/1/20"&amp;RIGHT(BU$1,2)),NETWORKDAYS($T78,DATEVALUE("9/30/20"&amp;RIGHT(BV$1,2)),Holidays!$J$3:$J$937),"")))),"")/(NETWORKDAYS($T78,$U78,Holidays!$J$3:$J$937)),0))</f>
        <v>0</v>
      </c>
      <c r="BW78" s="87">
        <f>IF($Q78="","",IFERROR(IF(OR(AND($T78&gt;=DATEVALUE("10/1/20"&amp;RIGHT(BV$1,2)),$T78&lt;=DATEVALUE("9/30/20"&amp;RIGHT(BW$1,2))),AND($U78&gt;=DATEVALUE("10/1/20"&amp;RIGHT(BV$1,2)),$U78&lt;=DATEVALUE("9/30/20"&amp;RIGHT(BW$1,2))),AND($T78&lt;=DATEVALUE("10/1/20"&amp;RIGHT(BV$1,2)),$U78&gt;=DATEVALUE("9/30/20"&amp;RIGHT(BW$1,2)))),
IF(AND($T78&gt;=DATEVALUE("10/1/20"&amp;RIGHT(BV$1,2)),$U78&lt;=DATEVALUE("9/30/20"&amp;RIGHT(BW$1,2))),NETWORKDAYS($T78,$U78,Holidays!$J$3:$J$937),
IF(AND($T78&lt;DATEVALUE("10/1/20"&amp;RIGHT(BV$1,2)),$U78&lt;=DATEVALUE("9/30/20"&amp;RIGHT(BW$1,2))),NETWORKDAYS(DATEVALUE("10/1/20"&amp;RIGHT(BV$1,2)),$U78,Holidays!$J$3:$J$937),
IF($T78&lt;DATEVALUE("10/1/20"&amp;RIGHT(BV$1,2)),NETWORKDAYS(DATEVALUE("10/1/20"&amp;RIGHT(BV$1,2)),DATEVALUE("9/30/20"&amp;RIGHT(BW$1,2)),Holidays!$J$3:$J$937),
IF($T78&gt;=DATEVALUE("10/1/20"&amp;RIGHT(BV$1,2)),NETWORKDAYS($T78,DATEVALUE("9/30/20"&amp;RIGHT(BW$1,2)),Holidays!$J$3:$J$937),"")))),"")/(NETWORKDAYS($T78,$U78,Holidays!$J$3:$J$937)),0))</f>
        <v>0</v>
      </c>
      <c r="BX78" s="87">
        <f>IF($Q78="","",IFERROR(IF(OR(AND($T78&gt;=DATEVALUE("10/1/20"&amp;RIGHT(BW$1,2)),$T78&lt;=DATEVALUE("9/30/20"&amp;RIGHT(BX$1,2))),AND($U78&gt;=DATEVALUE("10/1/20"&amp;RIGHT(BW$1,2)),$U78&lt;=DATEVALUE("9/30/20"&amp;RIGHT(BX$1,2))),AND($T78&lt;=DATEVALUE("10/1/20"&amp;RIGHT(BW$1,2)),$U78&gt;=DATEVALUE("9/30/20"&amp;RIGHT(BX$1,2)))),
IF(AND($T78&gt;=DATEVALUE("10/1/20"&amp;RIGHT(BW$1,2)),$U78&lt;=DATEVALUE("9/30/20"&amp;RIGHT(BX$1,2))),NETWORKDAYS($T78,$U78,Holidays!$J$3:$J$937),
IF(AND($T78&lt;DATEVALUE("10/1/20"&amp;RIGHT(BW$1,2)),$U78&lt;=DATEVALUE("9/30/20"&amp;RIGHT(BX$1,2))),NETWORKDAYS(DATEVALUE("10/1/20"&amp;RIGHT(BW$1,2)),$U78,Holidays!$J$3:$J$937),
IF($T78&lt;DATEVALUE("10/1/20"&amp;RIGHT(BW$1,2)),NETWORKDAYS(DATEVALUE("10/1/20"&amp;RIGHT(BW$1,2)),DATEVALUE("9/30/20"&amp;RIGHT(BX$1,2)),Holidays!$J$3:$J$937),
IF($T78&gt;=DATEVALUE("10/1/20"&amp;RIGHT(BW$1,2)),NETWORKDAYS($T78,DATEVALUE("9/30/20"&amp;RIGHT(BX$1,2)),Holidays!$J$3:$J$937),"")))),"")/(NETWORKDAYS($T78,$U78,Holidays!$J$3:$J$937)),0))</f>
        <v>0</v>
      </c>
      <c r="BY78" s="87">
        <f>IF($Q78="","",IFERROR(IF(OR(AND($T78&gt;=DATEVALUE("10/1/20"&amp;RIGHT(BX$1,2)),$T78&lt;=DATEVALUE("9/30/20"&amp;RIGHT(BY$1,2))),AND($U78&gt;=DATEVALUE("10/1/20"&amp;RIGHT(BX$1,2)),$U78&lt;=DATEVALUE("9/30/20"&amp;RIGHT(BY$1,2))),AND($T78&lt;=DATEVALUE("10/1/20"&amp;RIGHT(BX$1,2)),$U78&gt;=DATEVALUE("9/30/20"&amp;RIGHT(BY$1,2)))),
IF(AND($T78&gt;=DATEVALUE("10/1/20"&amp;RIGHT(BX$1,2)),$U78&lt;=DATEVALUE("9/30/20"&amp;RIGHT(BY$1,2))),NETWORKDAYS($T78,$U78,Holidays!$J$3:$J$937),
IF(AND($T78&lt;DATEVALUE("10/1/20"&amp;RIGHT(BX$1,2)),$U78&lt;=DATEVALUE("9/30/20"&amp;RIGHT(BY$1,2))),NETWORKDAYS(DATEVALUE("10/1/20"&amp;RIGHT(BX$1,2)),$U78,Holidays!$J$3:$J$937),
IF($T78&lt;DATEVALUE("10/1/20"&amp;RIGHT(BX$1,2)),NETWORKDAYS(DATEVALUE("10/1/20"&amp;RIGHT(BX$1,2)),DATEVALUE("9/30/20"&amp;RIGHT(BY$1,2)),Holidays!$J$3:$J$937),
IF($T78&gt;=DATEVALUE("10/1/20"&amp;RIGHT(BX$1,2)),NETWORKDAYS($T78,DATEVALUE("9/30/20"&amp;RIGHT(BY$1,2)),Holidays!$J$3:$J$937),"")))),"")/(NETWORKDAYS($T78,$U78,Holidays!$J$3:$J$937)),0))</f>
        <v>0</v>
      </c>
      <c r="BZ78" s="87">
        <f>IF($Q78="","",IFERROR(IF(OR(AND($T78&gt;=DATEVALUE("10/1/20"&amp;RIGHT(BY$1,2)),$T78&lt;=DATEVALUE("9/30/20"&amp;RIGHT(BZ$1,2))),AND($U78&gt;=DATEVALUE("10/1/20"&amp;RIGHT(BY$1,2)),$U78&lt;=DATEVALUE("9/30/20"&amp;RIGHT(BZ$1,2))),AND($T78&lt;=DATEVALUE("10/1/20"&amp;RIGHT(BY$1,2)),$U78&gt;=DATEVALUE("9/30/20"&amp;RIGHT(BZ$1,2)))),
IF(AND($T78&gt;=DATEVALUE("10/1/20"&amp;RIGHT(BY$1,2)),$U78&lt;=DATEVALUE("9/30/20"&amp;RIGHT(BZ$1,2))),NETWORKDAYS($T78,$U78,Holidays!$J$3:$J$937),
IF(AND($T78&lt;DATEVALUE("10/1/20"&amp;RIGHT(BY$1,2)),$U78&lt;=DATEVALUE("9/30/20"&amp;RIGHT(BZ$1,2))),NETWORKDAYS(DATEVALUE("10/1/20"&amp;RIGHT(BY$1,2)),$U78,Holidays!$J$3:$J$937),
IF($T78&lt;DATEVALUE("10/1/20"&amp;RIGHT(BY$1,2)),NETWORKDAYS(DATEVALUE("10/1/20"&amp;RIGHT(BY$1,2)),DATEVALUE("9/30/20"&amp;RIGHT(BZ$1,2)),Holidays!$J$3:$J$937),
IF($T78&gt;=DATEVALUE("10/1/20"&amp;RIGHT(BY$1,2)),NETWORKDAYS($T78,DATEVALUE("9/30/20"&amp;RIGHT(BZ$1,2)),Holidays!$J$3:$J$937),"")))),"")/(NETWORKDAYS($T78,$U78,Holidays!$J$3:$J$937)),0))</f>
        <v>0</v>
      </c>
      <c r="CA78" s="87">
        <f>IF($Q78="","",IFERROR(IF(OR(AND($T78&gt;=DATEVALUE("10/1/20"&amp;RIGHT(BZ$1,2)),$T78&lt;=DATEVALUE("9/30/20"&amp;RIGHT(CA$1,2))),AND($U78&gt;=DATEVALUE("10/1/20"&amp;RIGHT(BZ$1,2)),$U78&lt;=DATEVALUE("9/30/20"&amp;RIGHT(CA$1,2))),AND($T78&lt;=DATEVALUE("10/1/20"&amp;RIGHT(BZ$1,2)),$U78&gt;=DATEVALUE("9/30/20"&amp;RIGHT(CA$1,2)))),
IF(AND($T78&gt;=DATEVALUE("10/1/20"&amp;RIGHT(BZ$1,2)),$U78&lt;=DATEVALUE("9/30/20"&amp;RIGHT(CA$1,2))),NETWORKDAYS($T78,$U78,Holidays!$J$3:$J$937),
IF(AND($T78&lt;DATEVALUE("10/1/20"&amp;RIGHT(BZ$1,2)),$U78&lt;=DATEVALUE("9/30/20"&amp;RIGHT(CA$1,2))),NETWORKDAYS(DATEVALUE("10/1/20"&amp;RIGHT(BZ$1,2)),$U78,Holidays!$J$3:$J$937),
IF($T78&lt;DATEVALUE("10/1/20"&amp;RIGHT(BZ$1,2)),NETWORKDAYS(DATEVALUE("10/1/20"&amp;RIGHT(BZ$1,2)),DATEVALUE("9/30/20"&amp;RIGHT(CA$1,2)),Holidays!$J$3:$J$937),
IF($T78&gt;=DATEVALUE("10/1/20"&amp;RIGHT(BZ$1,2)),NETWORKDAYS($T78,DATEVALUE("9/30/20"&amp;RIGHT(CA$1,2)),Holidays!$J$3:$J$937),"")))),"")/(NETWORKDAYS($T78,$U78,Holidays!$J$3:$J$937)),0))</f>
        <v>0</v>
      </c>
      <c r="CB78" s="87">
        <f>IF($Q78="","",IFERROR(IF(OR(AND($T78&gt;=DATEVALUE("10/1/20"&amp;RIGHT(CA$1,2)),$T78&lt;=DATEVALUE("9/30/20"&amp;RIGHT(CB$1,2))),AND($U78&gt;=DATEVALUE("10/1/20"&amp;RIGHT(CA$1,2)),$U78&lt;=DATEVALUE("9/30/20"&amp;RIGHT(CB$1,2))),AND($T78&lt;=DATEVALUE("10/1/20"&amp;RIGHT(CA$1,2)),$U78&gt;=DATEVALUE("9/30/20"&amp;RIGHT(CB$1,2)))),
IF(AND($T78&gt;=DATEVALUE("10/1/20"&amp;RIGHT(CA$1,2)),$U78&lt;=DATEVALUE("9/30/20"&amp;RIGHT(CB$1,2))),NETWORKDAYS($T78,$U78,Holidays!$J$3:$J$937),
IF(AND($T78&lt;DATEVALUE("10/1/20"&amp;RIGHT(CA$1,2)),$U78&lt;=DATEVALUE("9/30/20"&amp;RIGHT(CB$1,2))),NETWORKDAYS(DATEVALUE("10/1/20"&amp;RIGHT(CA$1,2)),$U78,Holidays!$J$3:$J$937),
IF($T78&lt;DATEVALUE("10/1/20"&amp;RIGHT(CA$1,2)),NETWORKDAYS(DATEVALUE("10/1/20"&amp;RIGHT(CA$1,2)),DATEVALUE("9/30/20"&amp;RIGHT(CB$1,2)),Holidays!$J$3:$J$937),
IF($T78&gt;=DATEVALUE("10/1/20"&amp;RIGHT(CA$1,2)),NETWORKDAYS($T78,DATEVALUE("9/30/20"&amp;RIGHT(CB$1,2)),Holidays!$J$3:$J$937),"")))),"")/(NETWORKDAYS($T78,$U78,Holidays!$J$3:$J$937)),0))</f>
        <v>0</v>
      </c>
    </row>
    <row r="79" spans="1:80">
      <c r="A79" s="78" t="s">
        <v>262</v>
      </c>
      <c r="B79" s="79" t="s">
        <v>117</v>
      </c>
      <c r="C79" s="87" t="s">
        <v>188</v>
      </c>
      <c r="D79" s="87" t="s">
        <v>176</v>
      </c>
      <c r="E79" s="87">
        <v>64</v>
      </c>
      <c r="F79" s="129">
        <v>444</v>
      </c>
      <c r="G79" s="87" t="s">
        <v>122</v>
      </c>
      <c r="H79" s="108"/>
      <c r="I79" s="87" t="s">
        <v>140</v>
      </c>
      <c r="J79" s="87" t="s">
        <v>195</v>
      </c>
      <c r="K79" s="108">
        <v>100</v>
      </c>
      <c r="L79" s="82">
        <f t="shared" si="4"/>
        <v>0</v>
      </c>
      <c r="M79" s="110">
        <f t="shared" si="5"/>
        <v>28416</v>
      </c>
      <c r="N79" s="110">
        <f t="shared" si="31"/>
        <v>0</v>
      </c>
      <c r="O79" s="110">
        <f t="shared" si="6"/>
        <v>28416</v>
      </c>
      <c r="P79" s="110">
        <f t="shared" si="0"/>
        <v>0</v>
      </c>
      <c r="Q79" s="108">
        <v>100</v>
      </c>
      <c r="R79" s="130">
        <f t="shared" si="7"/>
        <v>3.5616438356164384</v>
      </c>
      <c r="S79" s="107">
        <v>45355</v>
      </c>
      <c r="T79" s="83">
        <f>IF(NOT(Q79=""),IF(NOT($S79=""),$S79,#REF!),"")</f>
        <v>45355</v>
      </c>
      <c r="U79" s="83">
        <f t="shared" si="8"/>
        <v>45455</v>
      </c>
      <c r="V79" s="83">
        <f t="shared" si="11"/>
        <v>45495</v>
      </c>
      <c r="W79" s="83">
        <f t="shared" si="32"/>
        <v>45497</v>
      </c>
      <c r="X79" s="84">
        <f t="shared" si="9"/>
        <v>28416</v>
      </c>
      <c r="Y79" s="84">
        <f t="shared" si="24"/>
        <v>31958.268493150685</v>
      </c>
      <c r="AF79" s="87" t="s">
        <v>166</v>
      </c>
      <c r="AG79" s="87" t="s">
        <v>167</v>
      </c>
      <c r="AH79" s="103">
        <v>46352</v>
      </c>
      <c r="AL79" s="87">
        <f t="shared" ca="1" si="1"/>
        <v>0</v>
      </c>
      <c r="AN79" s="87">
        <f t="shared" ca="1" si="29"/>
        <v>0</v>
      </c>
      <c r="AO79" s="87">
        <f t="shared" ca="1" si="29"/>
        <v>0</v>
      </c>
      <c r="AP79" s="87">
        <f t="shared" ca="1" si="29"/>
        <v>0</v>
      </c>
      <c r="AQ79" s="87">
        <f t="shared" ca="1" si="29"/>
        <v>0</v>
      </c>
      <c r="AR79" s="87">
        <f t="shared" ca="1" si="29"/>
        <v>0</v>
      </c>
      <c r="AS79" s="87">
        <f t="shared" ca="1" si="29"/>
        <v>0</v>
      </c>
      <c r="AT79" s="87">
        <f t="shared" ca="1" si="29"/>
        <v>0</v>
      </c>
      <c r="AU79" s="87">
        <f t="shared" ca="1" si="29"/>
        <v>0</v>
      </c>
      <c r="AV79" s="87">
        <f t="shared" ca="1" si="29"/>
        <v>0</v>
      </c>
      <c r="AW79" s="87">
        <f t="shared" ca="1" si="29"/>
        <v>0</v>
      </c>
      <c r="AX79" s="87">
        <f t="shared" ca="1" si="30"/>
        <v>0</v>
      </c>
      <c r="AY79" s="87">
        <f t="shared" ca="1" si="30"/>
        <v>0</v>
      </c>
      <c r="AZ79" s="87">
        <f t="shared" ca="1" si="30"/>
        <v>0</v>
      </c>
      <c r="BA79" s="87">
        <f t="shared" ca="1" si="30"/>
        <v>0</v>
      </c>
      <c r="BB79" s="87">
        <f t="shared" ca="1" si="30"/>
        <v>0</v>
      </c>
      <c r="BC79" s="87">
        <f t="shared" ca="1" si="30"/>
        <v>0</v>
      </c>
      <c r="BD79" s="87">
        <f t="shared" ca="1" si="30"/>
        <v>0</v>
      </c>
      <c r="BE79" s="87">
        <f t="shared" ca="1" si="30"/>
        <v>0</v>
      </c>
      <c r="BF79" s="87">
        <f t="shared" ca="1" si="30"/>
        <v>0</v>
      </c>
      <c r="BG79" s="87">
        <f t="shared" ca="1" si="30"/>
        <v>0</v>
      </c>
      <c r="BI79" s="87">
        <f>IF($Q79="","",IFERROR(IF(OR(AND($T79&gt;=DATEVALUE("10/1/20"&amp;RIGHT(BH$1,2)),$T79&lt;=DATEVALUE("9/30/20"&amp;RIGHT(BI$1,2))),AND($U79&gt;=DATEVALUE("10/1/20"&amp;RIGHT(BH$1,2)),$U79&lt;=DATEVALUE("9/30/20"&amp;RIGHT(BI$1,2))),AND($T79&lt;=DATEVALUE("10/1/20"&amp;RIGHT(BH$1,2)),$U79&gt;=DATEVALUE("9/30/20"&amp;RIGHT(BI$1,2)))),
IF(AND($T79&gt;=DATEVALUE("10/1/20"&amp;RIGHT(BH$1,2)),$U79&lt;=DATEVALUE("9/30/20"&amp;RIGHT(BI$1,2))),NETWORKDAYS($T79,$U79,Holidays!$J$3:$J$937),
IF(AND($T79&lt;DATEVALUE("10/1/20"&amp;RIGHT(BH$1,2)),$U79&lt;=DATEVALUE("9/30/20"&amp;RIGHT(BI$1,2))),NETWORKDAYS(DATEVALUE("10/1/20"&amp;RIGHT(BH$1,2)),$U79,Holidays!$J$3:$J$937),
IF($T79&lt;DATEVALUE("10/1/20"&amp;RIGHT(BH$1,2)),NETWORKDAYS(DATEVALUE("10/1/20"&amp;RIGHT(BH$1,2)),DATEVALUE("9/30/20"&amp;RIGHT(BI$1,2)),Holidays!$J$3:$J$937),
IF($T79&gt;=DATEVALUE("10/1/20"&amp;RIGHT(BH$1,2)),NETWORKDAYS($T79,DATEVALUE("9/30/20"&amp;RIGHT(BI$1,2)),Holidays!$J$3:$J$937),"")))),"")/(NETWORKDAYS($T79,$U79,Holidays!$J$3:$J$937)),0))</f>
        <v>0</v>
      </c>
      <c r="BJ79" s="87">
        <f>IF($Q79="","",IFERROR(IF(OR(AND($T79&gt;=DATEVALUE("10/1/20"&amp;RIGHT(BI$1,2)),$T79&lt;=DATEVALUE("9/30/20"&amp;RIGHT(BJ$1,2))),AND($U79&gt;=DATEVALUE("10/1/20"&amp;RIGHT(BI$1,2)),$U79&lt;=DATEVALUE("9/30/20"&amp;RIGHT(BJ$1,2))),AND($T79&lt;=DATEVALUE("10/1/20"&amp;RIGHT(BI$1,2)),$U79&gt;=DATEVALUE("9/30/20"&amp;RIGHT(BJ$1,2)))),
IF(AND($T79&gt;=DATEVALUE("10/1/20"&amp;RIGHT(BI$1,2)),$U79&lt;=DATEVALUE("9/30/20"&amp;RIGHT(BJ$1,2))),NETWORKDAYS($T79,$U79,Holidays!$J$3:$J$937),
IF(AND($T79&lt;DATEVALUE("10/1/20"&amp;RIGHT(BI$1,2)),$U79&lt;=DATEVALUE("9/30/20"&amp;RIGHT(BJ$1,2))),NETWORKDAYS(DATEVALUE("10/1/20"&amp;RIGHT(BI$1,2)),$U79,Holidays!$J$3:$J$937),
IF($T79&lt;DATEVALUE("10/1/20"&amp;RIGHT(BI$1,2)),NETWORKDAYS(DATEVALUE("10/1/20"&amp;RIGHT(BI$1,2)),DATEVALUE("9/30/20"&amp;RIGHT(BJ$1,2)),Holidays!$J$3:$J$937),
IF($T79&gt;=DATEVALUE("10/1/20"&amp;RIGHT(BI$1,2)),NETWORKDAYS($T79,DATEVALUE("9/30/20"&amp;RIGHT(BJ$1,2)),Holidays!$J$3:$J$937),"")))),"")/(NETWORKDAYS($T79,$U79,Holidays!$J$3:$J$937)),0))</f>
        <v>0</v>
      </c>
      <c r="BK79" s="87">
        <f>IF($Q79="","",IFERROR(IF(OR(AND($T79&gt;=DATEVALUE("10/1/20"&amp;RIGHT(BJ$1,2)),$T79&lt;=DATEVALUE("9/30/20"&amp;RIGHT(BK$1,2))),AND($U79&gt;=DATEVALUE("10/1/20"&amp;RIGHT(BJ$1,2)),$U79&lt;=DATEVALUE("9/30/20"&amp;RIGHT(BK$1,2))),AND($T79&lt;=DATEVALUE("10/1/20"&amp;RIGHT(BJ$1,2)),$U79&gt;=DATEVALUE("9/30/20"&amp;RIGHT(BK$1,2)))),
IF(AND($T79&gt;=DATEVALUE("10/1/20"&amp;RIGHT(BJ$1,2)),$U79&lt;=DATEVALUE("9/30/20"&amp;RIGHT(BK$1,2))),NETWORKDAYS($T79,$U79,Holidays!$J$3:$J$937),
IF(AND($T79&lt;DATEVALUE("10/1/20"&amp;RIGHT(BJ$1,2)),$U79&lt;=DATEVALUE("9/30/20"&amp;RIGHT(BK$1,2))),NETWORKDAYS(DATEVALUE("10/1/20"&amp;RIGHT(BJ$1,2)),$U79,Holidays!$J$3:$J$937),
IF($T79&lt;DATEVALUE("10/1/20"&amp;RIGHT(BJ$1,2)),NETWORKDAYS(DATEVALUE("10/1/20"&amp;RIGHT(BJ$1,2)),DATEVALUE("9/30/20"&amp;RIGHT(BK$1,2)),Holidays!$J$3:$J$937),
IF($T79&gt;=DATEVALUE("10/1/20"&amp;RIGHT(BJ$1,2)),NETWORKDAYS($T79,DATEVALUE("9/30/20"&amp;RIGHT(BK$1,2)),Holidays!$J$3:$J$937),"")))),"")/(NETWORKDAYS($T79,$U79,Holidays!$J$3:$J$937)),0))</f>
        <v>0</v>
      </c>
      <c r="BL79" s="87">
        <f>IF($Q79="","",IFERROR(IF(OR(AND($T79&gt;=DATEVALUE("10/1/20"&amp;RIGHT(BK$1,2)),$T79&lt;=DATEVALUE("9/30/20"&amp;RIGHT(BL$1,2))),AND($U79&gt;=DATEVALUE("10/1/20"&amp;RIGHT(BK$1,2)),$U79&lt;=DATEVALUE("9/30/20"&amp;RIGHT(BL$1,2))),AND($T79&lt;=DATEVALUE("10/1/20"&amp;RIGHT(BK$1,2)),$U79&gt;=DATEVALUE("9/30/20"&amp;RIGHT(BL$1,2)))),
IF(AND($T79&gt;=DATEVALUE("10/1/20"&amp;RIGHT(BK$1,2)),$U79&lt;=DATEVALUE("9/30/20"&amp;RIGHT(BL$1,2))),NETWORKDAYS($T79,$U79,Holidays!$J$3:$J$937),
IF(AND($T79&lt;DATEVALUE("10/1/20"&amp;RIGHT(BK$1,2)),$U79&lt;=DATEVALUE("9/30/20"&amp;RIGHT(BL$1,2))),NETWORKDAYS(DATEVALUE("10/1/20"&amp;RIGHT(BK$1,2)),$U79,Holidays!$J$3:$J$937),
IF($T79&lt;DATEVALUE("10/1/20"&amp;RIGHT(BK$1,2)),NETWORKDAYS(DATEVALUE("10/1/20"&amp;RIGHT(BK$1,2)),DATEVALUE("9/30/20"&amp;RIGHT(BL$1,2)),Holidays!$J$3:$J$937),
IF($T79&gt;=DATEVALUE("10/1/20"&amp;RIGHT(BK$1,2)),NETWORKDAYS($T79,DATEVALUE("9/30/20"&amp;RIGHT(BL$1,2)),Holidays!$J$3:$J$937),"")))),"")/(NETWORKDAYS($T79,$U79,Holidays!$J$3:$J$937)),0))</f>
        <v>0</v>
      </c>
      <c r="BM79" s="87">
        <f>IF($Q79="","",IFERROR(IF(OR(AND($T79&gt;=DATEVALUE("10/1/20"&amp;RIGHT(BL$1,2)),$T79&lt;=DATEVALUE("9/30/20"&amp;RIGHT(BM$1,2))),AND($U79&gt;=DATEVALUE("10/1/20"&amp;RIGHT(BL$1,2)),$U79&lt;=DATEVALUE("9/30/20"&amp;RIGHT(BM$1,2))),AND($T79&lt;=DATEVALUE("10/1/20"&amp;RIGHT(BL$1,2)),$U79&gt;=DATEVALUE("9/30/20"&amp;RIGHT(BM$1,2)))),
IF(AND($T79&gt;=DATEVALUE("10/1/20"&amp;RIGHT(BL$1,2)),$U79&lt;=DATEVALUE("9/30/20"&amp;RIGHT(BM$1,2))),NETWORKDAYS($T79,$U79,Holidays!$J$3:$J$937),
IF(AND($T79&lt;DATEVALUE("10/1/20"&amp;RIGHT(BL$1,2)),$U79&lt;=DATEVALUE("9/30/20"&amp;RIGHT(BM$1,2))),NETWORKDAYS(DATEVALUE("10/1/20"&amp;RIGHT(BL$1,2)),$U79,Holidays!$J$3:$J$937),
IF($T79&lt;DATEVALUE("10/1/20"&amp;RIGHT(BL$1,2)),NETWORKDAYS(DATEVALUE("10/1/20"&amp;RIGHT(BL$1,2)),DATEVALUE("9/30/20"&amp;RIGHT(BM$1,2)),Holidays!$J$3:$J$937),
IF($T79&gt;=DATEVALUE("10/1/20"&amp;RIGHT(BL$1,2)),NETWORKDAYS($T79,DATEVALUE("9/30/20"&amp;RIGHT(BM$1,2)),Holidays!$J$3:$J$937),"")))),"")/(NETWORKDAYS($T79,$U79,Holidays!$J$3:$J$937)),0))</f>
        <v>0</v>
      </c>
      <c r="BN79" s="87">
        <f>IF($Q79="","",IFERROR(IF(OR(AND($T79&gt;=DATEVALUE("10/1/20"&amp;RIGHT(BM$1,2)),$T79&lt;=DATEVALUE("9/30/20"&amp;RIGHT(BN$1,2))),AND($U79&gt;=DATEVALUE("10/1/20"&amp;RIGHT(BM$1,2)),$U79&lt;=DATEVALUE("9/30/20"&amp;RIGHT(BN$1,2))),AND($T79&lt;=DATEVALUE("10/1/20"&amp;RIGHT(BM$1,2)),$U79&gt;=DATEVALUE("9/30/20"&amp;RIGHT(BN$1,2)))),
IF(AND($T79&gt;=DATEVALUE("10/1/20"&amp;RIGHT(BM$1,2)),$U79&lt;=DATEVALUE("9/30/20"&amp;RIGHT(BN$1,2))),NETWORKDAYS($T79,$U79,Holidays!$J$3:$J$937),
IF(AND($T79&lt;DATEVALUE("10/1/20"&amp;RIGHT(BM$1,2)),$U79&lt;=DATEVALUE("9/30/20"&amp;RIGHT(BN$1,2))),NETWORKDAYS(DATEVALUE("10/1/20"&amp;RIGHT(BM$1,2)),$U79,Holidays!$J$3:$J$937),
IF($T79&lt;DATEVALUE("10/1/20"&amp;RIGHT(BM$1,2)),NETWORKDAYS(DATEVALUE("10/1/20"&amp;RIGHT(BM$1,2)),DATEVALUE("9/30/20"&amp;RIGHT(BN$1,2)),Holidays!$J$3:$J$937),
IF($T79&gt;=DATEVALUE("10/1/20"&amp;RIGHT(BM$1,2)),NETWORKDAYS($T79,DATEVALUE("9/30/20"&amp;RIGHT(BN$1,2)),Holidays!$J$3:$J$937),"")))),"")/(NETWORKDAYS($T79,$U79,Holidays!$J$3:$J$937)),0))</f>
        <v>0</v>
      </c>
      <c r="BO79" s="87">
        <f>IF($Q79="","",IFERROR(IF(OR(AND($T79&gt;=DATEVALUE("10/1/20"&amp;RIGHT(BN$1,2)),$T79&lt;=DATEVALUE("9/30/20"&amp;RIGHT(BO$1,2))),AND($U79&gt;=DATEVALUE("10/1/20"&amp;RIGHT(BN$1,2)),$U79&lt;=DATEVALUE("9/30/20"&amp;RIGHT(BO$1,2))),AND($T79&lt;=DATEVALUE("10/1/20"&amp;RIGHT(BN$1,2)),$U79&gt;=DATEVALUE("9/30/20"&amp;RIGHT(BO$1,2)))),
IF(AND($T79&gt;=DATEVALUE("10/1/20"&amp;RIGHT(BN$1,2)),$U79&lt;=DATEVALUE("9/30/20"&amp;RIGHT(BO$1,2))),NETWORKDAYS($T79,$U79,Holidays!$J$3:$J$937),
IF(AND($T79&lt;DATEVALUE("10/1/20"&amp;RIGHT(BN$1,2)),$U79&lt;=DATEVALUE("9/30/20"&amp;RIGHT(BO$1,2))),NETWORKDAYS(DATEVALUE("10/1/20"&amp;RIGHT(BN$1,2)),$U79,Holidays!$J$3:$J$937),
IF($T79&lt;DATEVALUE("10/1/20"&amp;RIGHT(BN$1,2)),NETWORKDAYS(DATEVALUE("10/1/20"&amp;RIGHT(BN$1,2)),DATEVALUE("9/30/20"&amp;RIGHT(BO$1,2)),Holidays!$J$3:$J$937),
IF($T79&gt;=DATEVALUE("10/1/20"&amp;RIGHT(BN$1,2)),NETWORKDAYS($T79,DATEVALUE("9/30/20"&amp;RIGHT(BO$1,2)),Holidays!$J$3:$J$937),"")))),"")/(NETWORKDAYS($T79,$U79,Holidays!$J$3:$J$937)),0))</f>
        <v>0</v>
      </c>
      <c r="BP79" s="87">
        <f>IF($Q79="","",IFERROR(IF(OR(AND($T79&gt;=DATEVALUE("10/1/20"&amp;RIGHT(BO$1,2)),$T79&lt;=DATEVALUE("9/30/20"&amp;RIGHT(BP$1,2))),AND($U79&gt;=DATEVALUE("10/1/20"&amp;RIGHT(BO$1,2)),$U79&lt;=DATEVALUE("9/30/20"&amp;RIGHT(BP$1,2))),AND($T79&lt;=DATEVALUE("10/1/20"&amp;RIGHT(BO$1,2)),$U79&gt;=DATEVALUE("9/30/20"&amp;RIGHT(BP$1,2)))),
IF(AND($T79&gt;=DATEVALUE("10/1/20"&amp;RIGHT(BO$1,2)),$U79&lt;=DATEVALUE("9/30/20"&amp;RIGHT(BP$1,2))),NETWORKDAYS($T79,$U79,Holidays!$J$3:$J$937),
IF(AND($T79&lt;DATEVALUE("10/1/20"&amp;RIGHT(BO$1,2)),$U79&lt;=DATEVALUE("9/30/20"&amp;RIGHT(BP$1,2))),NETWORKDAYS(DATEVALUE("10/1/20"&amp;RIGHT(BO$1,2)),$U79,Holidays!$J$3:$J$937),
IF($T79&lt;DATEVALUE("10/1/20"&amp;RIGHT(BO$1,2)),NETWORKDAYS(DATEVALUE("10/1/20"&amp;RIGHT(BO$1,2)),DATEVALUE("9/30/20"&amp;RIGHT(BP$1,2)),Holidays!$J$3:$J$937),
IF($T79&gt;=DATEVALUE("10/1/20"&amp;RIGHT(BO$1,2)),NETWORKDAYS($T79,DATEVALUE("9/30/20"&amp;RIGHT(BP$1,2)),Holidays!$J$3:$J$937),"")))),"")/(NETWORKDAYS($T79,$U79,Holidays!$J$3:$J$937)),0))</f>
        <v>0</v>
      </c>
      <c r="BQ79" s="87">
        <f>IF($Q79="","",IFERROR(IF(OR(AND($T79&gt;=DATEVALUE("10/1/20"&amp;RIGHT(BP$1,2)),$T79&lt;=DATEVALUE("9/30/20"&amp;RIGHT(BQ$1,2))),AND($U79&gt;=DATEVALUE("10/1/20"&amp;RIGHT(BP$1,2)),$U79&lt;=DATEVALUE("9/30/20"&amp;RIGHT(BQ$1,2))),AND($T79&lt;=DATEVALUE("10/1/20"&amp;RIGHT(BP$1,2)),$U79&gt;=DATEVALUE("9/30/20"&amp;RIGHT(BQ$1,2)))),
IF(AND($T79&gt;=DATEVALUE("10/1/20"&amp;RIGHT(BP$1,2)),$U79&lt;=DATEVALUE("9/30/20"&amp;RIGHT(BQ$1,2))),NETWORKDAYS($T79,$U79,Holidays!$J$3:$J$937),
IF(AND($T79&lt;DATEVALUE("10/1/20"&amp;RIGHT(BP$1,2)),$U79&lt;=DATEVALUE("9/30/20"&amp;RIGHT(BQ$1,2))),NETWORKDAYS(DATEVALUE("10/1/20"&amp;RIGHT(BP$1,2)),$U79,Holidays!$J$3:$J$937),
IF($T79&lt;DATEVALUE("10/1/20"&amp;RIGHT(BP$1,2)),NETWORKDAYS(DATEVALUE("10/1/20"&amp;RIGHT(BP$1,2)),DATEVALUE("9/30/20"&amp;RIGHT(BQ$1,2)),Holidays!$J$3:$J$937),
IF($T79&gt;=DATEVALUE("10/1/20"&amp;RIGHT(BP$1,2)),NETWORKDAYS($T79,DATEVALUE("9/30/20"&amp;RIGHT(BQ$1,2)),Holidays!$J$3:$J$937),"")))),"")/(NETWORKDAYS($T79,$U79,Holidays!$J$3:$J$937)),0))</f>
        <v>1</v>
      </c>
      <c r="BR79" s="87">
        <f>IF($Q79="","",IFERROR(IF(OR(AND($T79&gt;=DATEVALUE("10/1/20"&amp;RIGHT(BQ$1,2)),$T79&lt;=DATEVALUE("9/30/20"&amp;RIGHT(BR$1,2))),AND($U79&gt;=DATEVALUE("10/1/20"&amp;RIGHT(BQ$1,2)),$U79&lt;=DATEVALUE("9/30/20"&amp;RIGHT(BR$1,2))),AND($T79&lt;=DATEVALUE("10/1/20"&amp;RIGHT(BQ$1,2)),$U79&gt;=DATEVALUE("9/30/20"&amp;RIGHT(BR$1,2)))),
IF(AND($T79&gt;=DATEVALUE("10/1/20"&amp;RIGHT(BQ$1,2)),$U79&lt;=DATEVALUE("9/30/20"&amp;RIGHT(BR$1,2))),NETWORKDAYS($T79,$U79,Holidays!$J$3:$J$937),
IF(AND($T79&lt;DATEVALUE("10/1/20"&amp;RIGHT(BQ$1,2)),$U79&lt;=DATEVALUE("9/30/20"&amp;RIGHT(BR$1,2))),NETWORKDAYS(DATEVALUE("10/1/20"&amp;RIGHT(BQ$1,2)),$U79,Holidays!$J$3:$J$937),
IF($T79&lt;DATEVALUE("10/1/20"&amp;RIGHT(BQ$1,2)),NETWORKDAYS(DATEVALUE("10/1/20"&amp;RIGHT(BQ$1,2)),DATEVALUE("9/30/20"&amp;RIGHT(BR$1,2)),Holidays!$J$3:$J$937),
IF($T79&gt;=DATEVALUE("10/1/20"&amp;RIGHT(BQ$1,2)),NETWORKDAYS($T79,DATEVALUE("9/30/20"&amp;RIGHT(BR$1,2)),Holidays!$J$3:$J$937),"")))),"")/(NETWORKDAYS($T79,$U79,Holidays!$J$3:$J$937)),0))</f>
        <v>0</v>
      </c>
      <c r="BS79" s="87">
        <f>IF($Q79="","",IFERROR(IF(OR(AND($T79&gt;=DATEVALUE("10/1/20"&amp;RIGHT(BR$1,2)),$T79&lt;=DATEVALUE("9/30/20"&amp;RIGHT(BS$1,2))),AND($U79&gt;=DATEVALUE("10/1/20"&amp;RIGHT(BR$1,2)),$U79&lt;=DATEVALUE("9/30/20"&amp;RIGHT(BS$1,2))),AND($T79&lt;=DATEVALUE("10/1/20"&amp;RIGHT(BR$1,2)),$U79&gt;=DATEVALUE("9/30/20"&amp;RIGHT(BS$1,2)))),
IF(AND($T79&gt;=DATEVALUE("10/1/20"&amp;RIGHT(BR$1,2)),$U79&lt;=DATEVALUE("9/30/20"&amp;RIGHT(BS$1,2))),NETWORKDAYS($T79,$U79,Holidays!$J$3:$J$937),
IF(AND($T79&lt;DATEVALUE("10/1/20"&amp;RIGHT(BR$1,2)),$U79&lt;=DATEVALUE("9/30/20"&amp;RIGHT(BS$1,2))),NETWORKDAYS(DATEVALUE("10/1/20"&amp;RIGHT(BR$1,2)),$U79,Holidays!$J$3:$J$937),
IF($T79&lt;DATEVALUE("10/1/20"&amp;RIGHT(BR$1,2)),NETWORKDAYS(DATEVALUE("10/1/20"&amp;RIGHT(BR$1,2)),DATEVALUE("9/30/20"&amp;RIGHT(BS$1,2)),Holidays!$J$3:$J$937),
IF($T79&gt;=DATEVALUE("10/1/20"&amp;RIGHT(BR$1,2)),NETWORKDAYS($T79,DATEVALUE("9/30/20"&amp;RIGHT(BS$1,2)),Holidays!$J$3:$J$937),"")))),"")/(NETWORKDAYS($T79,$U79,Holidays!$J$3:$J$937)),0))</f>
        <v>0</v>
      </c>
      <c r="BT79" s="87">
        <f>IF($Q79="","",IFERROR(IF(OR(AND($T79&gt;=DATEVALUE("10/1/20"&amp;RIGHT(BS$1,2)),$T79&lt;=DATEVALUE("9/30/20"&amp;RIGHT(BT$1,2))),AND($U79&gt;=DATEVALUE("10/1/20"&amp;RIGHT(BS$1,2)),$U79&lt;=DATEVALUE("9/30/20"&amp;RIGHT(BT$1,2))),AND($T79&lt;=DATEVALUE("10/1/20"&amp;RIGHT(BS$1,2)),$U79&gt;=DATEVALUE("9/30/20"&amp;RIGHT(BT$1,2)))),
IF(AND($T79&gt;=DATEVALUE("10/1/20"&amp;RIGHT(BS$1,2)),$U79&lt;=DATEVALUE("9/30/20"&amp;RIGHT(BT$1,2))),NETWORKDAYS($T79,$U79,Holidays!$J$3:$J$937),
IF(AND($T79&lt;DATEVALUE("10/1/20"&amp;RIGHT(BS$1,2)),$U79&lt;=DATEVALUE("9/30/20"&amp;RIGHT(BT$1,2))),NETWORKDAYS(DATEVALUE("10/1/20"&amp;RIGHT(BS$1,2)),$U79,Holidays!$J$3:$J$937),
IF($T79&lt;DATEVALUE("10/1/20"&amp;RIGHT(BS$1,2)),NETWORKDAYS(DATEVALUE("10/1/20"&amp;RIGHT(BS$1,2)),DATEVALUE("9/30/20"&amp;RIGHT(BT$1,2)),Holidays!$J$3:$J$937),
IF($T79&gt;=DATEVALUE("10/1/20"&amp;RIGHT(BS$1,2)),NETWORKDAYS($T79,DATEVALUE("9/30/20"&amp;RIGHT(BT$1,2)),Holidays!$J$3:$J$937),"")))),"")/(NETWORKDAYS($T79,$U79,Holidays!$J$3:$J$937)),0))</f>
        <v>0</v>
      </c>
      <c r="BU79" s="87">
        <f>IF($Q79="","",IFERROR(IF(OR(AND($T79&gt;=DATEVALUE("10/1/20"&amp;RIGHT(BT$1,2)),$T79&lt;=DATEVALUE("9/30/20"&amp;RIGHT(BU$1,2))),AND($U79&gt;=DATEVALUE("10/1/20"&amp;RIGHT(BT$1,2)),$U79&lt;=DATEVALUE("9/30/20"&amp;RIGHT(BU$1,2))),AND($T79&lt;=DATEVALUE("10/1/20"&amp;RIGHT(BT$1,2)),$U79&gt;=DATEVALUE("9/30/20"&amp;RIGHT(BU$1,2)))),
IF(AND($T79&gt;=DATEVALUE("10/1/20"&amp;RIGHT(BT$1,2)),$U79&lt;=DATEVALUE("9/30/20"&amp;RIGHT(BU$1,2))),NETWORKDAYS($T79,$U79,Holidays!$J$3:$J$937),
IF(AND($T79&lt;DATEVALUE("10/1/20"&amp;RIGHT(BT$1,2)),$U79&lt;=DATEVALUE("9/30/20"&amp;RIGHT(BU$1,2))),NETWORKDAYS(DATEVALUE("10/1/20"&amp;RIGHT(BT$1,2)),$U79,Holidays!$J$3:$J$937),
IF($T79&lt;DATEVALUE("10/1/20"&amp;RIGHT(BT$1,2)),NETWORKDAYS(DATEVALUE("10/1/20"&amp;RIGHT(BT$1,2)),DATEVALUE("9/30/20"&amp;RIGHT(BU$1,2)),Holidays!$J$3:$J$937),
IF($T79&gt;=DATEVALUE("10/1/20"&amp;RIGHT(BT$1,2)),NETWORKDAYS($T79,DATEVALUE("9/30/20"&amp;RIGHT(BU$1,2)),Holidays!$J$3:$J$937),"")))),"")/(NETWORKDAYS($T79,$U79,Holidays!$J$3:$J$937)),0))</f>
        <v>0</v>
      </c>
      <c r="BV79" s="87">
        <f>IF($Q79="","",IFERROR(IF(OR(AND($T79&gt;=DATEVALUE("10/1/20"&amp;RIGHT(BU$1,2)),$T79&lt;=DATEVALUE("9/30/20"&amp;RIGHT(BV$1,2))),AND($U79&gt;=DATEVALUE("10/1/20"&amp;RIGHT(BU$1,2)),$U79&lt;=DATEVALUE("9/30/20"&amp;RIGHT(BV$1,2))),AND($T79&lt;=DATEVALUE("10/1/20"&amp;RIGHT(BU$1,2)),$U79&gt;=DATEVALUE("9/30/20"&amp;RIGHT(BV$1,2)))),
IF(AND($T79&gt;=DATEVALUE("10/1/20"&amp;RIGHT(BU$1,2)),$U79&lt;=DATEVALUE("9/30/20"&amp;RIGHT(BV$1,2))),NETWORKDAYS($T79,$U79,Holidays!$J$3:$J$937),
IF(AND($T79&lt;DATEVALUE("10/1/20"&amp;RIGHT(BU$1,2)),$U79&lt;=DATEVALUE("9/30/20"&amp;RIGHT(BV$1,2))),NETWORKDAYS(DATEVALUE("10/1/20"&amp;RIGHT(BU$1,2)),$U79,Holidays!$J$3:$J$937),
IF($T79&lt;DATEVALUE("10/1/20"&amp;RIGHT(BU$1,2)),NETWORKDAYS(DATEVALUE("10/1/20"&amp;RIGHT(BU$1,2)),DATEVALUE("9/30/20"&amp;RIGHT(BV$1,2)),Holidays!$J$3:$J$937),
IF($T79&gt;=DATEVALUE("10/1/20"&amp;RIGHT(BU$1,2)),NETWORKDAYS($T79,DATEVALUE("9/30/20"&amp;RIGHT(BV$1,2)),Holidays!$J$3:$J$937),"")))),"")/(NETWORKDAYS($T79,$U79,Holidays!$J$3:$J$937)),0))</f>
        <v>0</v>
      </c>
      <c r="BW79" s="87">
        <f>IF($Q79="","",IFERROR(IF(OR(AND($T79&gt;=DATEVALUE("10/1/20"&amp;RIGHT(BV$1,2)),$T79&lt;=DATEVALUE("9/30/20"&amp;RIGHT(BW$1,2))),AND($U79&gt;=DATEVALUE("10/1/20"&amp;RIGHT(BV$1,2)),$U79&lt;=DATEVALUE("9/30/20"&amp;RIGHT(BW$1,2))),AND($T79&lt;=DATEVALUE("10/1/20"&amp;RIGHT(BV$1,2)),$U79&gt;=DATEVALUE("9/30/20"&amp;RIGHT(BW$1,2)))),
IF(AND($T79&gt;=DATEVALUE("10/1/20"&amp;RIGHT(BV$1,2)),$U79&lt;=DATEVALUE("9/30/20"&amp;RIGHT(BW$1,2))),NETWORKDAYS($T79,$U79,Holidays!$J$3:$J$937),
IF(AND($T79&lt;DATEVALUE("10/1/20"&amp;RIGHT(BV$1,2)),$U79&lt;=DATEVALUE("9/30/20"&amp;RIGHT(BW$1,2))),NETWORKDAYS(DATEVALUE("10/1/20"&amp;RIGHT(BV$1,2)),$U79,Holidays!$J$3:$J$937),
IF($T79&lt;DATEVALUE("10/1/20"&amp;RIGHT(BV$1,2)),NETWORKDAYS(DATEVALUE("10/1/20"&amp;RIGHT(BV$1,2)),DATEVALUE("9/30/20"&amp;RIGHT(BW$1,2)),Holidays!$J$3:$J$937),
IF($T79&gt;=DATEVALUE("10/1/20"&amp;RIGHT(BV$1,2)),NETWORKDAYS($T79,DATEVALUE("9/30/20"&amp;RIGHT(BW$1,2)),Holidays!$J$3:$J$937),"")))),"")/(NETWORKDAYS($T79,$U79,Holidays!$J$3:$J$937)),0))</f>
        <v>0</v>
      </c>
      <c r="BX79" s="87">
        <f>IF($Q79="","",IFERROR(IF(OR(AND($T79&gt;=DATEVALUE("10/1/20"&amp;RIGHT(BW$1,2)),$T79&lt;=DATEVALUE("9/30/20"&amp;RIGHT(BX$1,2))),AND($U79&gt;=DATEVALUE("10/1/20"&amp;RIGHT(BW$1,2)),$U79&lt;=DATEVALUE("9/30/20"&amp;RIGHT(BX$1,2))),AND($T79&lt;=DATEVALUE("10/1/20"&amp;RIGHT(BW$1,2)),$U79&gt;=DATEVALUE("9/30/20"&amp;RIGHT(BX$1,2)))),
IF(AND($T79&gt;=DATEVALUE("10/1/20"&amp;RIGHT(BW$1,2)),$U79&lt;=DATEVALUE("9/30/20"&amp;RIGHT(BX$1,2))),NETWORKDAYS($T79,$U79,Holidays!$J$3:$J$937),
IF(AND($T79&lt;DATEVALUE("10/1/20"&amp;RIGHT(BW$1,2)),$U79&lt;=DATEVALUE("9/30/20"&amp;RIGHT(BX$1,2))),NETWORKDAYS(DATEVALUE("10/1/20"&amp;RIGHT(BW$1,2)),$U79,Holidays!$J$3:$J$937),
IF($T79&lt;DATEVALUE("10/1/20"&amp;RIGHT(BW$1,2)),NETWORKDAYS(DATEVALUE("10/1/20"&amp;RIGHT(BW$1,2)),DATEVALUE("9/30/20"&amp;RIGHT(BX$1,2)),Holidays!$J$3:$J$937),
IF($T79&gt;=DATEVALUE("10/1/20"&amp;RIGHT(BW$1,2)),NETWORKDAYS($T79,DATEVALUE("9/30/20"&amp;RIGHT(BX$1,2)),Holidays!$J$3:$J$937),"")))),"")/(NETWORKDAYS($T79,$U79,Holidays!$J$3:$J$937)),0))</f>
        <v>0</v>
      </c>
      <c r="BY79" s="87">
        <f>IF($Q79="","",IFERROR(IF(OR(AND($T79&gt;=DATEVALUE("10/1/20"&amp;RIGHT(BX$1,2)),$T79&lt;=DATEVALUE("9/30/20"&amp;RIGHT(BY$1,2))),AND($U79&gt;=DATEVALUE("10/1/20"&amp;RIGHT(BX$1,2)),$U79&lt;=DATEVALUE("9/30/20"&amp;RIGHT(BY$1,2))),AND($T79&lt;=DATEVALUE("10/1/20"&amp;RIGHT(BX$1,2)),$U79&gt;=DATEVALUE("9/30/20"&amp;RIGHT(BY$1,2)))),
IF(AND($T79&gt;=DATEVALUE("10/1/20"&amp;RIGHT(BX$1,2)),$U79&lt;=DATEVALUE("9/30/20"&amp;RIGHT(BY$1,2))),NETWORKDAYS($T79,$U79,Holidays!$J$3:$J$937),
IF(AND($T79&lt;DATEVALUE("10/1/20"&amp;RIGHT(BX$1,2)),$U79&lt;=DATEVALUE("9/30/20"&amp;RIGHT(BY$1,2))),NETWORKDAYS(DATEVALUE("10/1/20"&amp;RIGHT(BX$1,2)),$U79,Holidays!$J$3:$J$937),
IF($T79&lt;DATEVALUE("10/1/20"&amp;RIGHT(BX$1,2)),NETWORKDAYS(DATEVALUE("10/1/20"&amp;RIGHT(BX$1,2)),DATEVALUE("9/30/20"&amp;RIGHT(BY$1,2)),Holidays!$J$3:$J$937),
IF($T79&gt;=DATEVALUE("10/1/20"&amp;RIGHT(BX$1,2)),NETWORKDAYS($T79,DATEVALUE("9/30/20"&amp;RIGHT(BY$1,2)),Holidays!$J$3:$J$937),"")))),"")/(NETWORKDAYS($T79,$U79,Holidays!$J$3:$J$937)),0))</f>
        <v>0</v>
      </c>
      <c r="BZ79" s="87">
        <f>IF($Q79="","",IFERROR(IF(OR(AND($T79&gt;=DATEVALUE("10/1/20"&amp;RIGHT(BY$1,2)),$T79&lt;=DATEVALUE("9/30/20"&amp;RIGHT(BZ$1,2))),AND($U79&gt;=DATEVALUE("10/1/20"&amp;RIGHT(BY$1,2)),$U79&lt;=DATEVALUE("9/30/20"&amp;RIGHT(BZ$1,2))),AND($T79&lt;=DATEVALUE("10/1/20"&amp;RIGHT(BY$1,2)),$U79&gt;=DATEVALUE("9/30/20"&amp;RIGHT(BZ$1,2)))),
IF(AND($T79&gt;=DATEVALUE("10/1/20"&amp;RIGHT(BY$1,2)),$U79&lt;=DATEVALUE("9/30/20"&amp;RIGHT(BZ$1,2))),NETWORKDAYS($T79,$U79,Holidays!$J$3:$J$937),
IF(AND($T79&lt;DATEVALUE("10/1/20"&amp;RIGHT(BY$1,2)),$U79&lt;=DATEVALUE("9/30/20"&amp;RIGHT(BZ$1,2))),NETWORKDAYS(DATEVALUE("10/1/20"&amp;RIGHT(BY$1,2)),$U79,Holidays!$J$3:$J$937),
IF($T79&lt;DATEVALUE("10/1/20"&amp;RIGHT(BY$1,2)),NETWORKDAYS(DATEVALUE("10/1/20"&amp;RIGHT(BY$1,2)),DATEVALUE("9/30/20"&amp;RIGHT(BZ$1,2)),Holidays!$J$3:$J$937),
IF($T79&gt;=DATEVALUE("10/1/20"&amp;RIGHT(BY$1,2)),NETWORKDAYS($T79,DATEVALUE("9/30/20"&amp;RIGHT(BZ$1,2)),Holidays!$J$3:$J$937),"")))),"")/(NETWORKDAYS($T79,$U79,Holidays!$J$3:$J$937)),0))</f>
        <v>0</v>
      </c>
      <c r="CA79" s="87">
        <f>IF($Q79="","",IFERROR(IF(OR(AND($T79&gt;=DATEVALUE("10/1/20"&amp;RIGHT(BZ$1,2)),$T79&lt;=DATEVALUE("9/30/20"&amp;RIGHT(CA$1,2))),AND($U79&gt;=DATEVALUE("10/1/20"&amp;RIGHT(BZ$1,2)),$U79&lt;=DATEVALUE("9/30/20"&amp;RIGHT(CA$1,2))),AND($T79&lt;=DATEVALUE("10/1/20"&amp;RIGHT(BZ$1,2)),$U79&gt;=DATEVALUE("9/30/20"&amp;RIGHT(CA$1,2)))),
IF(AND($T79&gt;=DATEVALUE("10/1/20"&amp;RIGHT(BZ$1,2)),$U79&lt;=DATEVALUE("9/30/20"&amp;RIGHT(CA$1,2))),NETWORKDAYS($T79,$U79,Holidays!$J$3:$J$937),
IF(AND($T79&lt;DATEVALUE("10/1/20"&amp;RIGHT(BZ$1,2)),$U79&lt;=DATEVALUE("9/30/20"&amp;RIGHT(CA$1,2))),NETWORKDAYS(DATEVALUE("10/1/20"&amp;RIGHT(BZ$1,2)),$U79,Holidays!$J$3:$J$937),
IF($T79&lt;DATEVALUE("10/1/20"&amp;RIGHT(BZ$1,2)),NETWORKDAYS(DATEVALUE("10/1/20"&amp;RIGHT(BZ$1,2)),DATEVALUE("9/30/20"&amp;RIGHT(CA$1,2)),Holidays!$J$3:$J$937),
IF($T79&gt;=DATEVALUE("10/1/20"&amp;RIGHT(BZ$1,2)),NETWORKDAYS($T79,DATEVALUE("9/30/20"&amp;RIGHT(CA$1,2)),Holidays!$J$3:$J$937),"")))),"")/(NETWORKDAYS($T79,$U79,Holidays!$J$3:$J$937)),0))</f>
        <v>0</v>
      </c>
      <c r="CB79" s="87">
        <f>IF($Q79="","",IFERROR(IF(OR(AND($T79&gt;=DATEVALUE("10/1/20"&amp;RIGHT(CA$1,2)),$T79&lt;=DATEVALUE("9/30/20"&amp;RIGHT(CB$1,2))),AND($U79&gt;=DATEVALUE("10/1/20"&amp;RIGHT(CA$1,2)),$U79&lt;=DATEVALUE("9/30/20"&amp;RIGHT(CB$1,2))),AND($T79&lt;=DATEVALUE("10/1/20"&amp;RIGHT(CA$1,2)),$U79&gt;=DATEVALUE("9/30/20"&amp;RIGHT(CB$1,2)))),
IF(AND($T79&gt;=DATEVALUE("10/1/20"&amp;RIGHT(CA$1,2)),$U79&lt;=DATEVALUE("9/30/20"&amp;RIGHT(CB$1,2))),NETWORKDAYS($T79,$U79,Holidays!$J$3:$J$937),
IF(AND($T79&lt;DATEVALUE("10/1/20"&amp;RIGHT(CA$1,2)),$U79&lt;=DATEVALUE("9/30/20"&amp;RIGHT(CB$1,2))),NETWORKDAYS(DATEVALUE("10/1/20"&amp;RIGHT(CA$1,2)),$U79,Holidays!$J$3:$J$937),
IF($T79&lt;DATEVALUE("10/1/20"&amp;RIGHT(CA$1,2)),NETWORKDAYS(DATEVALUE("10/1/20"&amp;RIGHT(CA$1,2)),DATEVALUE("9/30/20"&amp;RIGHT(CB$1,2)),Holidays!$J$3:$J$937),
IF($T79&gt;=DATEVALUE("10/1/20"&amp;RIGHT(CA$1,2)),NETWORKDAYS($T79,DATEVALUE("9/30/20"&amp;RIGHT(CB$1,2)),Holidays!$J$3:$J$937),"")))),"")/(NETWORKDAYS($T79,$U79,Holidays!$J$3:$J$937)),0))</f>
        <v>0</v>
      </c>
    </row>
    <row r="80" spans="1:80">
      <c r="A80" s="78" t="s">
        <v>262</v>
      </c>
      <c r="B80" s="79" t="s">
        <v>117</v>
      </c>
      <c r="C80" s="87" t="s">
        <v>189</v>
      </c>
      <c r="D80" s="87" t="s">
        <v>176</v>
      </c>
      <c r="E80" s="87">
        <v>64</v>
      </c>
      <c r="F80" s="129">
        <v>234</v>
      </c>
      <c r="G80" s="87" t="s">
        <v>122</v>
      </c>
      <c r="H80" s="108"/>
      <c r="I80" s="87" t="s">
        <v>140</v>
      </c>
      <c r="J80" s="87" t="s">
        <v>195</v>
      </c>
      <c r="K80" s="108">
        <v>100</v>
      </c>
      <c r="L80" s="82">
        <f t="shared" si="4"/>
        <v>0</v>
      </c>
      <c r="M80" s="110">
        <f t="shared" si="5"/>
        <v>14976</v>
      </c>
      <c r="N80" s="110">
        <f t="shared" si="31"/>
        <v>0</v>
      </c>
      <c r="O80" s="110">
        <f t="shared" si="6"/>
        <v>14976</v>
      </c>
      <c r="P80" s="110">
        <f t="shared" si="0"/>
        <v>0</v>
      </c>
      <c r="Q80" s="108">
        <v>100</v>
      </c>
      <c r="R80" s="130">
        <f t="shared" si="7"/>
        <v>3.5616438356164384</v>
      </c>
      <c r="S80" s="107">
        <v>45355</v>
      </c>
      <c r="T80" s="83">
        <f>IF(NOT(Q80=""),IF(NOT($S80=""),$S80,#REF!),"")</f>
        <v>45355</v>
      </c>
      <c r="U80" s="83">
        <f t="shared" si="8"/>
        <v>45455</v>
      </c>
      <c r="V80" s="83">
        <f t="shared" si="11"/>
        <v>45495</v>
      </c>
      <c r="W80" s="83">
        <f t="shared" si="32"/>
        <v>45497</v>
      </c>
      <c r="X80" s="84">
        <f t="shared" si="9"/>
        <v>14976</v>
      </c>
      <c r="Y80" s="84">
        <f t="shared" si="24"/>
        <v>16842.871232876714</v>
      </c>
      <c r="AF80" s="87" t="s">
        <v>171</v>
      </c>
      <c r="AG80" s="87" t="s">
        <v>172</v>
      </c>
      <c r="AH80" s="103">
        <v>46381</v>
      </c>
      <c r="AL80" s="87">
        <f t="shared" ca="1" si="1"/>
        <v>0</v>
      </c>
      <c r="AN80" s="87">
        <f t="shared" ref="AN80:AW89" ca="1" si="33">IF($Q80="","",IFERROR(OFFSET(INDIRECT("'"&amp;KEY_RESOURCE_STRUCTURE_TAB&amp;"'!"&amp;KEY_RATE_SET_INDEX&amp;""),$AL80-1,COLUMN()-34),0))</f>
        <v>0</v>
      </c>
      <c r="AO80" s="87">
        <f t="shared" ca="1" si="33"/>
        <v>0</v>
      </c>
      <c r="AP80" s="87">
        <f t="shared" ca="1" si="33"/>
        <v>0</v>
      </c>
      <c r="AQ80" s="87">
        <f t="shared" ca="1" si="33"/>
        <v>0</v>
      </c>
      <c r="AR80" s="87">
        <f t="shared" ca="1" si="33"/>
        <v>0</v>
      </c>
      <c r="AS80" s="87">
        <f t="shared" ca="1" si="33"/>
        <v>0</v>
      </c>
      <c r="AT80" s="87">
        <f t="shared" ca="1" si="33"/>
        <v>0</v>
      </c>
      <c r="AU80" s="87">
        <f t="shared" ca="1" si="33"/>
        <v>0</v>
      </c>
      <c r="AV80" s="87">
        <f t="shared" ca="1" si="33"/>
        <v>0</v>
      </c>
      <c r="AW80" s="87">
        <f t="shared" ca="1" si="33"/>
        <v>0</v>
      </c>
      <c r="AX80" s="87">
        <f t="shared" ref="AX80:BG89" ca="1" si="34">IF($Q80="","",IFERROR(OFFSET(INDIRECT("'"&amp;KEY_RESOURCE_STRUCTURE_TAB&amp;"'!"&amp;KEY_RATE_SET_INDEX&amp;""),$AL80-1,COLUMN()-34),0))</f>
        <v>0</v>
      </c>
      <c r="AY80" s="87">
        <f t="shared" ca="1" si="34"/>
        <v>0</v>
      </c>
      <c r="AZ80" s="87">
        <f t="shared" ca="1" si="34"/>
        <v>0</v>
      </c>
      <c r="BA80" s="87">
        <f t="shared" ca="1" si="34"/>
        <v>0</v>
      </c>
      <c r="BB80" s="87">
        <f t="shared" ca="1" si="34"/>
        <v>0</v>
      </c>
      <c r="BC80" s="87">
        <f t="shared" ca="1" si="34"/>
        <v>0</v>
      </c>
      <c r="BD80" s="87">
        <f t="shared" ca="1" si="34"/>
        <v>0</v>
      </c>
      <c r="BE80" s="87">
        <f t="shared" ca="1" si="34"/>
        <v>0</v>
      </c>
      <c r="BF80" s="87">
        <f t="shared" ca="1" si="34"/>
        <v>0</v>
      </c>
      <c r="BG80" s="87">
        <f t="shared" ca="1" si="34"/>
        <v>0</v>
      </c>
      <c r="BI80" s="87">
        <f>IF($Q80="","",IFERROR(IF(OR(AND($T80&gt;=DATEVALUE("10/1/20"&amp;RIGHT(BH$1,2)),$T80&lt;=DATEVALUE("9/30/20"&amp;RIGHT(BI$1,2))),AND($U80&gt;=DATEVALUE("10/1/20"&amp;RIGHT(BH$1,2)),$U80&lt;=DATEVALUE("9/30/20"&amp;RIGHT(BI$1,2))),AND($T80&lt;=DATEVALUE("10/1/20"&amp;RIGHT(BH$1,2)),$U80&gt;=DATEVALUE("9/30/20"&amp;RIGHT(BI$1,2)))),
IF(AND($T80&gt;=DATEVALUE("10/1/20"&amp;RIGHT(BH$1,2)),$U80&lt;=DATEVALUE("9/30/20"&amp;RIGHT(BI$1,2))),NETWORKDAYS($T80,$U80,Holidays!$J$3:$J$937),
IF(AND($T80&lt;DATEVALUE("10/1/20"&amp;RIGHT(BH$1,2)),$U80&lt;=DATEVALUE("9/30/20"&amp;RIGHT(BI$1,2))),NETWORKDAYS(DATEVALUE("10/1/20"&amp;RIGHT(BH$1,2)),$U80,Holidays!$J$3:$J$937),
IF($T80&lt;DATEVALUE("10/1/20"&amp;RIGHT(BH$1,2)),NETWORKDAYS(DATEVALUE("10/1/20"&amp;RIGHT(BH$1,2)),DATEVALUE("9/30/20"&amp;RIGHT(BI$1,2)),Holidays!$J$3:$J$937),
IF($T80&gt;=DATEVALUE("10/1/20"&amp;RIGHT(BH$1,2)),NETWORKDAYS($T80,DATEVALUE("9/30/20"&amp;RIGHT(BI$1,2)),Holidays!$J$3:$J$937),"")))),"")/(NETWORKDAYS($T80,$U80,Holidays!$J$3:$J$937)),0))</f>
        <v>0</v>
      </c>
      <c r="BJ80" s="87">
        <f>IF($Q80="","",IFERROR(IF(OR(AND($T80&gt;=DATEVALUE("10/1/20"&amp;RIGHT(BI$1,2)),$T80&lt;=DATEVALUE("9/30/20"&amp;RIGHT(BJ$1,2))),AND($U80&gt;=DATEVALUE("10/1/20"&amp;RIGHT(BI$1,2)),$U80&lt;=DATEVALUE("9/30/20"&amp;RIGHT(BJ$1,2))),AND($T80&lt;=DATEVALUE("10/1/20"&amp;RIGHT(BI$1,2)),$U80&gt;=DATEVALUE("9/30/20"&amp;RIGHT(BJ$1,2)))),
IF(AND($T80&gt;=DATEVALUE("10/1/20"&amp;RIGHT(BI$1,2)),$U80&lt;=DATEVALUE("9/30/20"&amp;RIGHT(BJ$1,2))),NETWORKDAYS($T80,$U80,Holidays!$J$3:$J$937),
IF(AND($T80&lt;DATEVALUE("10/1/20"&amp;RIGHT(BI$1,2)),$U80&lt;=DATEVALUE("9/30/20"&amp;RIGHT(BJ$1,2))),NETWORKDAYS(DATEVALUE("10/1/20"&amp;RIGHT(BI$1,2)),$U80,Holidays!$J$3:$J$937),
IF($T80&lt;DATEVALUE("10/1/20"&amp;RIGHT(BI$1,2)),NETWORKDAYS(DATEVALUE("10/1/20"&amp;RIGHT(BI$1,2)),DATEVALUE("9/30/20"&amp;RIGHT(BJ$1,2)),Holidays!$J$3:$J$937),
IF($T80&gt;=DATEVALUE("10/1/20"&amp;RIGHT(BI$1,2)),NETWORKDAYS($T80,DATEVALUE("9/30/20"&amp;RIGHT(BJ$1,2)),Holidays!$J$3:$J$937),"")))),"")/(NETWORKDAYS($T80,$U80,Holidays!$J$3:$J$937)),0))</f>
        <v>0</v>
      </c>
      <c r="BK80" s="87">
        <f>IF($Q80="","",IFERROR(IF(OR(AND($T80&gt;=DATEVALUE("10/1/20"&amp;RIGHT(BJ$1,2)),$T80&lt;=DATEVALUE("9/30/20"&amp;RIGHT(BK$1,2))),AND($U80&gt;=DATEVALUE("10/1/20"&amp;RIGHT(BJ$1,2)),$U80&lt;=DATEVALUE("9/30/20"&amp;RIGHT(BK$1,2))),AND($T80&lt;=DATEVALUE("10/1/20"&amp;RIGHT(BJ$1,2)),$U80&gt;=DATEVALUE("9/30/20"&amp;RIGHT(BK$1,2)))),
IF(AND($T80&gt;=DATEVALUE("10/1/20"&amp;RIGHT(BJ$1,2)),$U80&lt;=DATEVALUE("9/30/20"&amp;RIGHT(BK$1,2))),NETWORKDAYS($T80,$U80,Holidays!$J$3:$J$937),
IF(AND($T80&lt;DATEVALUE("10/1/20"&amp;RIGHT(BJ$1,2)),$U80&lt;=DATEVALUE("9/30/20"&amp;RIGHT(BK$1,2))),NETWORKDAYS(DATEVALUE("10/1/20"&amp;RIGHT(BJ$1,2)),$U80,Holidays!$J$3:$J$937),
IF($T80&lt;DATEVALUE("10/1/20"&amp;RIGHT(BJ$1,2)),NETWORKDAYS(DATEVALUE("10/1/20"&amp;RIGHT(BJ$1,2)),DATEVALUE("9/30/20"&amp;RIGHT(BK$1,2)),Holidays!$J$3:$J$937),
IF($T80&gt;=DATEVALUE("10/1/20"&amp;RIGHT(BJ$1,2)),NETWORKDAYS($T80,DATEVALUE("9/30/20"&amp;RIGHT(BK$1,2)),Holidays!$J$3:$J$937),"")))),"")/(NETWORKDAYS($T80,$U80,Holidays!$J$3:$J$937)),0))</f>
        <v>0</v>
      </c>
      <c r="BL80" s="87">
        <f>IF($Q80="","",IFERROR(IF(OR(AND($T80&gt;=DATEVALUE("10/1/20"&amp;RIGHT(BK$1,2)),$T80&lt;=DATEVALUE("9/30/20"&amp;RIGHT(BL$1,2))),AND($U80&gt;=DATEVALUE("10/1/20"&amp;RIGHT(BK$1,2)),$U80&lt;=DATEVALUE("9/30/20"&amp;RIGHT(BL$1,2))),AND($T80&lt;=DATEVALUE("10/1/20"&amp;RIGHT(BK$1,2)),$U80&gt;=DATEVALUE("9/30/20"&amp;RIGHT(BL$1,2)))),
IF(AND($T80&gt;=DATEVALUE("10/1/20"&amp;RIGHT(BK$1,2)),$U80&lt;=DATEVALUE("9/30/20"&amp;RIGHT(BL$1,2))),NETWORKDAYS($T80,$U80,Holidays!$J$3:$J$937),
IF(AND($T80&lt;DATEVALUE("10/1/20"&amp;RIGHT(BK$1,2)),$U80&lt;=DATEVALUE("9/30/20"&amp;RIGHT(BL$1,2))),NETWORKDAYS(DATEVALUE("10/1/20"&amp;RIGHT(BK$1,2)),$U80,Holidays!$J$3:$J$937),
IF($T80&lt;DATEVALUE("10/1/20"&amp;RIGHT(BK$1,2)),NETWORKDAYS(DATEVALUE("10/1/20"&amp;RIGHT(BK$1,2)),DATEVALUE("9/30/20"&amp;RIGHT(BL$1,2)),Holidays!$J$3:$J$937),
IF($T80&gt;=DATEVALUE("10/1/20"&amp;RIGHT(BK$1,2)),NETWORKDAYS($T80,DATEVALUE("9/30/20"&amp;RIGHT(BL$1,2)),Holidays!$J$3:$J$937),"")))),"")/(NETWORKDAYS($T80,$U80,Holidays!$J$3:$J$937)),0))</f>
        <v>0</v>
      </c>
      <c r="BM80" s="87">
        <f>IF($Q80="","",IFERROR(IF(OR(AND($T80&gt;=DATEVALUE("10/1/20"&amp;RIGHT(BL$1,2)),$T80&lt;=DATEVALUE("9/30/20"&amp;RIGHT(BM$1,2))),AND($U80&gt;=DATEVALUE("10/1/20"&amp;RIGHT(BL$1,2)),$U80&lt;=DATEVALUE("9/30/20"&amp;RIGHT(BM$1,2))),AND($T80&lt;=DATEVALUE("10/1/20"&amp;RIGHT(BL$1,2)),$U80&gt;=DATEVALUE("9/30/20"&amp;RIGHT(BM$1,2)))),
IF(AND($T80&gt;=DATEVALUE("10/1/20"&amp;RIGHT(BL$1,2)),$U80&lt;=DATEVALUE("9/30/20"&amp;RIGHT(BM$1,2))),NETWORKDAYS($T80,$U80,Holidays!$J$3:$J$937),
IF(AND($T80&lt;DATEVALUE("10/1/20"&amp;RIGHT(BL$1,2)),$U80&lt;=DATEVALUE("9/30/20"&amp;RIGHT(BM$1,2))),NETWORKDAYS(DATEVALUE("10/1/20"&amp;RIGHT(BL$1,2)),$U80,Holidays!$J$3:$J$937),
IF($T80&lt;DATEVALUE("10/1/20"&amp;RIGHT(BL$1,2)),NETWORKDAYS(DATEVALUE("10/1/20"&amp;RIGHT(BL$1,2)),DATEVALUE("9/30/20"&amp;RIGHT(BM$1,2)),Holidays!$J$3:$J$937),
IF($T80&gt;=DATEVALUE("10/1/20"&amp;RIGHT(BL$1,2)),NETWORKDAYS($T80,DATEVALUE("9/30/20"&amp;RIGHT(BM$1,2)),Holidays!$J$3:$J$937),"")))),"")/(NETWORKDAYS($T80,$U80,Holidays!$J$3:$J$937)),0))</f>
        <v>0</v>
      </c>
      <c r="BN80" s="87">
        <f>IF($Q80="","",IFERROR(IF(OR(AND($T80&gt;=DATEVALUE("10/1/20"&amp;RIGHT(BM$1,2)),$T80&lt;=DATEVALUE("9/30/20"&amp;RIGHT(BN$1,2))),AND($U80&gt;=DATEVALUE("10/1/20"&amp;RIGHT(BM$1,2)),$U80&lt;=DATEVALUE("9/30/20"&amp;RIGHT(BN$1,2))),AND($T80&lt;=DATEVALUE("10/1/20"&amp;RIGHT(BM$1,2)),$U80&gt;=DATEVALUE("9/30/20"&amp;RIGHT(BN$1,2)))),
IF(AND($T80&gt;=DATEVALUE("10/1/20"&amp;RIGHT(BM$1,2)),$U80&lt;=DATEVALUE("9/30/20"&amp;RIGHT(BN$1,2))),NETWORKDAYS($T80,$U80,Holidays!$J$3:$J$937),
IF(AND($T80&lt;DATEVALUE("10/1/20"&amp;RIGHT(BM$1,2)),$U80&lt;=DATEVALUE("9/30/20"&amp;RIGHT(BN$1,2))),NETWORKDAYS(DATEVALUE("10/1/20"&amp;RIGHT(BM$1,2)),$U80,Holidays!$J$3:$J$937),
IF($T80&lt;DATEVALUE("10/1/20"&amp;RIGHT(BM$1,2)),NETWORKDAYS(DATEVALUE("10/1/20"&amp;RIGHT(BM$1,2)),DATEVALUE("9/30/20"&amp;RIGHT(BN$1,2)),Holidays!$J$3:$J$937),
IF($T80&gt;=DATEVALUE("10/1/20"&amp;RIGHT(BM$1,2)),NETWORKDAYS($T80,DATEVALUE("9/30/20"&amp;RIGHT(BN$1,2)),Holidays!$J$3:$J$937),"")))),"")/(NETWORKDAYS($T80,$U80,Holidays!$J$3:$J$937)),0))</f>
        <v>0</v>
      </c>
      <c r="BO80" s="87">
        <f>IF($Q80="","",IFERROR(IF(OR(AND($T80&gt;=DATEVALUE("10/1/20"&amp;RIGHT(BN$1,2)),$T80&lt;=DATEVALUE("9/30/20"&amp;RIGHT(BO$1,2))),AND($U80&gt;=DATEVALUE("10/1/20"&amp;RIGHT(BN$1,2)),$U80&lt;=DATEVALUE("9/30/20"&amp;RIGHT(BO$1,2))),AND($T80&lt;=DATEVALUE("10/1/20"&amp;RIGHT(BN$1,2)),$U80&gt;=DATEVALUE("9/30/20"&amp;RIGHT(BO$1,2)))),
IF(AND($T80&gt;=DATEVALUE("10/1/20"&amp;RIGHT(BN$1,2)),$U80&lt;=DATEVALUE("9/30/20"&amp;RIGHT(BO$1,2))),NETWORKDAYS($T80,$U80,Holidays!$J$3:$J$937),
IF(AND($T80&lt;DATEVALUE("10/1/20"&amp;RIGHT(BN$1,2)),$U80&lt;=DATEVALUE("9/30/20"&amp;RIGHT(BO$1,2))),NETWORKDAYS(DATEVALUE("10/1/20"&amp;RIGHT(BN$1,2)),$U80,Holidays!$J$3:$J$937),
IF($T80&lt;DATEVALUE("10/1/20"&amp;RIGHT(BN$1,2)),NETWORKDAYS(DATEVALUE("10/1/20"&amp;RIGHT(BN$1,2)),DATEVALUE("9/30/20"&amp;RIGHT(BO$1,2)),Holidays!$J$3:$J$937),
IF($T80&gt;=DATEVALUE("10/1/20"&amp;RIGHT(BN$1,2)),NETWORKDAYS($T80,DATEVALUE("9/30/20"&amp;RIGHT(BO$1,2)),Holidays!$J$3:$J$937),"")))),"")/(NETWORKDAYS($T80,$U80,Holidays!$J$3:$J$937)),0))</f>
        <v>0</v>
      </c>
      <c r="BP80" s="87">
        <f>IF($Q80="","",IFERROR(IF(OR(AND($T80&gt;=DATEVALUE("10/1/20"&amp;RIGHT(BO$1,2)),$T80&lt;=DATEVALUE("9/30/20"&amp;RIGHT(BP$1,2))),AND($U80&gt;=DATEVALUE("10/1/20"&amp;RIGHT(BO$1,2)),$U80&lt;=DATEVALUE("9/30/20"&amp;RIGHT(BP$1,2))),AND($T80&lt;=DATEVALUE("10/1/20"&amp;RIGHT(BO$1,2)),$U80&gt;=DATEVALUE("9/30/20"&amp;RIGHT(BP$1,2)))),
IF(AND($T80&gt;=DATEVALUE("10/1/20"&amp;RIGHT(BO$1,2)),$U80&lt;=DATEVALUE("9/30/20"&amp;RIGHT(BP$1,2))),NETWORKDAYS($T80,$U80,Holidays!$J$3:$J$937),
IF(AND($T80&lt;DATEVALUE("10/1/20"&amp;RIGHT(BO$1,2)),$U80&lt;=DATEVALUE("9/30/20"&amp;RIGHT(BP$1,2))),NETWORKDAYS(DATEVALUE("10/1/20"&amp;RIGHT(BO$1,2)),$U80,Holidays!$J$3:$J$937),
IF($T80&lt;DATEVALUE("10/1/20"&amp;RIGHT(BO$1,2)),NETWORKDAYS(DATEVALUE("10/1/20"&amp;RIGHT(BO$1,2)),DATEVALUE("9/30/20"&amp;RIGHT(BP$1,2)),Holidays!$J$3:$J$937),
IF($T80&gt;=DATEVALUE("10/1/20"&amp;RIGHT(BO$1,2)),NETWORKDAYS($T80,DATEVALUE("9/30/20"&amp;RIGHT(BP$1,2)),Holidays!$J$3:$J$937),"")))),"")/(NETWORKDAYS($T80,$U80,Holidays!$J$3:$J$937)),0))</f>
        <v>0</v>
      </c>
      <c r="BQ80" s="87">
        <f>IF($Q80="","",IFERROR(IF(OR(AND($T80&gt;=DATEVALUE("10/1/20"&amp;RIGHT(BP$1,2)),$T80&lt;=DATEVALUE("9/30/20"&amp;RIGHT(BQ$1,2))),AND($U80&gt;=DATEVALUE("10/1/20"&amp;RIGHT(BP$1,2)),$U80&lt;=DATEVALUE("9/30/20"&amp;RIGHT(BQ$1,2))),AND($T80&lt;=DATEVALUE("10/1/20"&amp;RIGHT(BP$1,2)),$U80&gt;=DATEVALUE("9/30/20"&amp;RIGHT(BQ$1,2)))),
IF(AND($T80&gt;=DATEVALUE("10/1/20"&amp;RIGHT(BP$1,2)),$U80&lt;=DATEVALUE("9/30/20"&amp;RIGHT(BQ$1,2))),NETWORKDAYS($T80,$U80,Holidays!$J$3:$J$937),
IF(AND($T80&lt;DATEVALUE("10/1/20"&amp;RIGHT(BP$1,2)),$U80&lt;=DATEVALUE("9/30/20"&amp;RIGHT(BQ$1,2))),NETWORKDAYS(DATEVALUE("10/1/20"&amp;RIGHT(BP$1,2)),$U80,Holidays!$J$3:$J$937),
IF($T80&lt;DATEVALUE("10/1/20"&amp;RIGHT(BP$1,2)),NETWORKDAYS(DATEVALUE("10/1/20"&amp;RIGHT(BP$1,2)),DATEVALUE("9/30/20"&amp;RIGHT(BQ$1,2)),Holidays!$J$3:$J$937),
IF($T80&gt;=DATEVALUE("10/1/20"&amp;RIGHT(BP$1,2)),NETWORKDAYS($T80,DATEVALUE("9/30/20"&amp;RIGHT(BQ$1,2)),Holidays!$J$3:$J$937),"")))),"")/(NETWORKDAYS($T80,$U80,Holidays!$J$3:$J$937)),0))</f>
        <v>1</v>
      </c>
      <c r="BR80" s="87">
        <f>IF($Q80="","",IFERROR(IF(OR(AND($T80&gt;=DATEVALUE("10/1/20"&amp;RIGHT(BQ$1,2)),$T80&lt;=DATEVALUE("9/30/20"&amp;RIGHT(BR$1,2))),AND($U80&gt;=DATEVALUE("10/1/20"&amp;RIGHT(BQ$1,2)),$U80&lt;=DATEVALUE("9/30/20"&amp;RIGHT(BR$1,2))),AND($T80&lt;=DATEVALUE("10/1/20"&amp;RIGHT(BQ$1,2)),$U80&gt;=DATEVALUE("9/30/20"&amp;RIGHT(BR$1,2)))),
IF(AND($T80&gt;=DATEVALUE("10/1/20"&amp;RIGHT(BQ$1,2)),$U80&lt;=DATEVALUE("9/30/20"&amp;RIGHT(BR$1,2))),NETWORKDAYS($T80,$U80,Holidays!$J$3:$J$937),
IF(AND($T80&lt;DATEVALUE("10/1/20"&amp;RIGHT(BQ$1,2)),$U80&lt;=DATEVALUE("9/30/20"&amp;RIGHT(BR$1,2))),NETWORKDAYS(DATEVALUE("10/1/20"&amp;RIGHT(BQ$1,2)),$U80,Holidays!$J$3:$J$937),
IF($T80&lt;DATEVALUE("10/1/20"&amp;RIGHT(BQ$1,2)),NETWORKDAYS(DATEVALUE("10/1/20"&amp;RIGHT(BQ$1,2)),DATEVALUE("9/30/20"&amp;RIGHT(BR$1,2)),Holidays!$J$3:$J$937),
IF($T80&gt;=DATEVALUE("10/1/20"&amp;RIGHT(BQ$1,2)),NETWORKDAYS($T80,DATEVALUE("9/30/20"&amp;RIGHT(BR$1,2)),Holidays!$J$3:$J$937),"")))),"")/(NETWORKDAYS($T80,$U80,Holidays!$J$3:$J$937)),0))</f>
        <v>0</v>
      </c>
      <c r="BS80" s="87">
        <f>IF($Q80="","",IFERROR(IF(OR(AND($T80&gt;=DATEVALUE("10/1/20"&amp;RIGHT(BR$1,2)),$T80&lt;=DATEVALUE("9/30/20"&amp;RIGHT(BS$1,2))),AND($U80&gt;=DATEVALUE("10/1/20"&amp;RIGHT(BR$1,2)),$U80&lt;=DATEVALUE("9/30/20"&amp;RIGHT(BS$1,2))),AND($T80&lt;=DATEVALUE("10/1/20"&amp;RIGHT(BR$1,2)),$U80&gt;=DATEVALUE("9/30/20"&amp;RIGHT(BS$1,2)))),
IF(AND($T80&gt;=DATEVALUE("10/1/20"&amp;RIGHT(BR$1,2)),$U80&lt;=DATEVALUE("9/30/20"&amp;RIGHT(BS$1,2))),NETWORKDAYS($T80,$U80,Holidays!$J$3:$J$937),
IF(AND($T80&lt;DATEVALUE("10/1/20"&amp;RIGHT(BR$1,2)),$U80&lt;=DATEVALUE("9/30/20"&amp;RIGHT(BS$1,2))),NETWORKDAYS(DATEVALUE("10/1/20"&amp;RIGHT(BR$1,2)),$U80,Holidays!$J$3:$J$937),
IF($T80&lt;DATEVALUE("10/1/20"&amp;RIGHT(BR$1,2)),NETWORKDAYS(DATEVALUE("10/1/20"&amp;RIGHT(BR$1,2)),DATEVALUE("9/30/20"&amp;RIGHT(BS$1,2)),Holidays!$J$3:$J$937),
IF($T80&gt;=DATEVALUE("10/1/20"&amp;RIGHT(BR$1,2)),NETWORKDAYS($T80,DATEVALUE("9/30/20"&amp;RIGHT(BS$1,2)),Holidays!$J$3:$J$937),"")))),"")/(NETWORKDAYS($T80,$U80,Holidays!$J$3:$J$937)),0))</f>
        <v>0</v>
      </c>
      <c r="BT80" s="87">
        <f>IF($Q80="","",IFERROR(IF(OR(AND($T80&gt;=DATEVALUE("10/1/20"&amp;RIGHT(BS$1,2)),$T80&lt;=DATEVALUE("9/30/20"&amp;RIGHT(BT$1,2))),AND($U80&gt;=DATEVALUE("10/1/20"&amp;RIGHT(BS$1,2)),$U80&lt;=DATEVALUE("9/30/20"&amp;RIGHT(BT$1,2))),AND($T80&lt;=DATEVALUE("10/1/20"&amp;RIGHT(BS$1,2)),$U80&gt;=DATEVALUE("9/30/20"&amp;RIGHT(BT$1,2)))),
IF(AND($T80&gt;=DATEVALUE("10/1/20"&amp;RIGHT(BS$1,2)),$U80&lt;=DATEVALUE("9/30/20"&amp;RIGHT(BT$1,2))),NETWORKDAYS($T80,$U80,Holidays!$J$3:$J$937),
IF(AND($T80&lt;DATEVALUE("10/1/20"&amp;RIGHT(BS$1,2)),$U80&lt;=DATEVALUE("9/30/20"&amp;RIGHT(BT$1,2))),NETWORKDAYS(DATEVALUE("10/1/20"&amp;RIGHT(BS$1,2)),$U80,Holidays!$J$3:$J$937),
IF($T80&lt;DATEVALUE("10/1/20"&amp;RIGHT(BS$1,2)),NETWORKDAYS(DATEVALUE("10/1/20"&amp;RIGHT(BS$1,2)),DATEVALUE("9/30/20"&amp;RIGHT(BT$1,2)),Holidays!$J$3:$J$937),
IF($T80&gt;=DATEVALUE("10/1/20"&amp;RIGHT(BS$1,2)),NETWORKDAYS($T80,DATEVALUE("9/30/20"&amp;RIGHT(BT$1,2)),Holidays!$J$3:$J$937),"")))),"")/(NETWORKDAYS($T80,$U80,Holidays!$J$3:$J$937)),0))</f>
        <v>0</v>
      </c>
      <c r="BU80" s="87">
        <f>IF($Q80="","",IFERROR(IF(OR(AND($T80&gt;=DATEVALUE("10/1/20"&amp;RIGHT(BT$1,2)),$T80&lt;=DATEVALUE("9/30/20"&amp;RIGHT(BU$1,2))),AND($U80&gt;=DATEVALUE("10/1/20"&amp;RIGHT(BT$1,2)),$U80&lt;=DATEVALUE("9/30/20"&amp;RIGHT(BU$1,2))),AND($T80&lt;=DATEVALUE("10/1/20"&amp;RIGHT(BT$1,2)),$U80&gt;=DATEVALUE("9/30/20"&amp;RIGHT(BU$1,2)))),
IF(AND($T80&gt;=DATEVALUE("10/1/20"&amp;RIGHT(BT$1,2)),$U80&lt;=DATEVALUE("9/30/20"&amp;RIGHT(BU$1,2))),NETWORKDAYS($T80,$U80,Holidays!$J$3:$J$937),
IF(AND($T80&lt;DATEVALUE("10/1/20"&amp;RIGHT(BT$1,2)),$U80&lt;=DATEVALUE("9/30/20"&amp;RIGHT(BU$1,2))),NETWORKDAYS(DATEVALUE("10/1/20"&amp;RIGHT(BT$1,2)),$U80,Holidays!$J$3:$J$937),
IF($T80&lt;DATEVALUE("10/1/20"&amp;RIGHT(BT$1,2)),NETWORKDAYS(DATEVALUE("10/1/20"&amp;RIGHT(BT$1,2)),DATEVALUE("9/30/20"&amp;RIGHT(BU$1,2)),Holidays!$J$3:$J$937),
IF($T80&gt;=DATEVALUE("10/1/20"&amp;RIGHT(BT$1,2)),NETWORKDAYS($T80,DATEVALUE("9/30/20"&amp;RIGHT(BU$1,2)),Holidays!$J$3:$J$937),"")))),"")/(NETWORKDAYS($T80,$U80,Holidays!$J$3:$J$937)),0))</f>
        <v>0</v>
      </c>
      <c r="BV80" s="87">
        <f>IF($Q80="","",IFERROR(IF(OR(AND($T80&gt;=DATEVALUE("10/1/20"&amp;RIGHT(BU$1,2)),$T80&lt;=DATEVALUE("9/30/20"&amp;RIGHT(BV$1,2))),AND($U80&gt;=DATEVALUE("10/1/20"&amp;RIGHT(BU$1,2)),$U80&lt;=DATEVALUE("9/30/20"&amp;RIGHT(BV$1,2))),AND($T80&lt;=DATEVALUE("10/1/20"&amp;RIGHT(BU$1,2)),$U80&gt;=DATEVALUE("9/30/20"&amp;RIGHT(BV$1,2)))),
IF(AND($T80&gt;=DATEVALUE("10/1/20"&amp;RIGHT(BU$1,2)),$U80&lt;=DATEVALUE("9/30/20"&amp;RIGHT(BV$1,2))),NETWORKDAYS($T80,$U80,Holidays!$J$3:$J$937),
IF(AND($T80&lt;DATEVALUE("10/1/20"&amp;RIGHT(BU$1,2)),$U80&lt;=DATEVALUE("9/30/20"&amp;RIGHT(BV$1,2))),NETWORKDAYS(DATEVALUE("10/1/20"&amp;RIGHT(BU$1,2)),$U80,Holidays!$J$3:$J$937),
IF($T80&lt;DATEVALUE("10/1/20"&amp;RIGHT(BU$1,2)),NETWORKDAYS(DATEVALUE("10/1/20"&amp;RIGHT(BU$1,2)),DATEVALUE("9/30/20"&amp;RIGHT(BV$1,2)),Holidays!$J$3:$J$937),
IF($T80&gt;=DATEVALUE("10/1/20"&amp;RIGHT(BU$1,2)),NETWORKDAYS($T80,DATEVALUE("9/30/20"&amp;RIGHT(BV$1,2)),Holidays!$J$3:$J$937),"")))),"")/(NETWORKDAYS($T80,$U80,Holidays!$J$3:$J$937)),0))</f>
        <v>0</v>
      </c>
      <c r="BW80" s="87">
        <f>IF($Q80="","",IFERROR(IF(OR(AND($T80&gt;=DATEVALUE("10/1/20"&amp;RIGHT(BV$1,2)),$T80&lt;=DATEVALUE("9/30/20"&amp;RIGHT(BW$1,2))),AND($U80&gt;=DATEVALUE("10/1/20"&amp;RIGHT(BV$1,2)),$U80&lt;=DATEVALUE("9/30/20"&amp;RIGHT(BW$1,2))),AND($T80&lt;=DATEVALUE("10/1/20"&amp;RIGHT(BV$1,2)),$U80&gt;=DATEVALUE("9/30/20"&amp;RIGHT(BW$1,2)))),
IF(AND($T80&gt;=DATEVALUE("10/1/20"&amp;RIGHT(BV$1,2)),$U80&lt;=DATEVALUE("9/30/20"&amp;RIGHT(BW$1,2))),NETWORKDAYS($T80,$U80,Holidays!$J$3:$J$937),
IF(AND($T80&lt;DATEVALUE("10/1/20"&amp;RIGHT(BV$1,2)),$U80&lt;=DATEVALUE("9/30/20"&amp;RIGHT(BW$1,2))),NETWORKDAYS(DATEVALUE("10/1/20"&amp;RIGHT(BV$1,2)),$U80,Holidays!$J$3:$J$937),
IF($T80&lt;DATEVALUE("10/1/20"&amp;RIGHT(BV$1,2)),NETWORKDAYS(DATEVALUE("10/1/20"&amp;RIGHT(BV$1,2)),DATEVALUE("9/30/20"&amp;RIGHT(BW$1,2)),Holidays!$J$3:$J$937),
IF($T80&gt;=DATEVALUE("10/1/20"&amp;RIGHT(BV$1,2)),NETWORKDAYS($T80,DATEVALUE("9/30/20"&amp;RIGHT(BW$1,2)),Holidays!$J$3:$J$937),"")))),"")/(NETWORKDAYS($T80,$U80,Holidays!$J$3:$J$937)),0))</f>
        <v>0</v>
      </c>
      <c r="BX80" s="87">
        <f>IF($Q80="","",IFERROR(IF(OR(AND($T80&gt;=DATEVALUE("10/1/20"&amp;RIGHT(BW$1,2)),$T80&lt;=DATEVALUE("9/30/20"&amp;RIGHT(BX$1,2))),AND($U80&gt;=DATEVALUE("10/1/20"&amp;RIGHT(BW$1,2)),$U80&lt;=DATEVALUE("9/30/20"&amp;RIGHT(BX$1,2))),AND($T80&lt;=DATEVALUE("10/1/20"&amp;RIGHT(BW$1,2)),$U80&gt;=DATEVALUE("9/30/20"&amp;RIGHT(BX$1,2)))),
IF(AND($T80&gt;=DATEVALUE("10/1/20"&amp;RIGHT(BW$1,2)),$U80&lt;=DATEVALUE("9/30/20"&amp;RIGHT(BX$1,2))),NETWORKDAYS($T80,$U80,Holidays!$J$3:$J$937),
IF(AND($T80&lt;DATEVALUE("10/1/20"&amp;RIGHT(BW$1,2)),$U80&lt;=DATEVALUE("9/30/20"&amp;RIGHT(BX$1,2))),NETWORKDAYS(DATEVALUE("10/1/20"&amp;RIGHT(BW$1,2)),$U80,Holidays!$J$3:$J$937),
IF($T80&lt;DATEVALUE("10/1/20"&amp;RIGHT(BW$1,2)),NETWORKDAYS(DATEVALUE("10/1/20"&amp;RIGHT(BW$1,2)),DATEVALUE("9/30/20"&amp;RIGHT(BX$1,2)),Holidays!$J$3:$J$937),
IF($T80&gt;=DATEVALUE("10/1/20"&amp;RIGHT(BW$1,2)),NETWORKDAYS($T80,DATEVALUE("9/30/20"&amp;RIGHT(BX$1,2)),Holidays!$J$3:$J$937),"")))),"")/(NETWORKDAYS($T80,$U80,Holidays!$J$3:$J$937)),0))</f>
        <v>0</v>
      </c>
      <c r="BY80" s="87">
        <f>IF($Q80="","",IFERROR(IF(OR(AND($T80&gt;=DATEVALUE("10/1/20"&amp;RIGHT(BX$1,2)),$T80&lt;=DATEVALUE("9/30/20"&amp;RIGHT(BY$1,2))),AND($U80&gt;=DATEVALUE("10/1/20"&amp;RIGHT(BX$1,2)),$U80&lt;=DATEVALUE("9/30/20"&amp;RIGHT(BY$1,2))),AND($T80&lt;=DATEVALUE("10/1/20"&amp;RIGHT(BX$1,2)),$U80&gt;=DATEVALUE("9/30/20"&amp;RIGHT(BY$1,2)))),
IF(AND($T80&gt;=DATEVALUE("10/1/20"&amp;RIGHT(BX$1,2)),$U80&lt;=DATEVALUE("9/30/20"&amp;RIGHT(BY$1,2))),NETWORKDAYS($T80,$U80,Holidays!$J$3:$J$937),
IF(AND($T80&lt;DATEVALUE("10/1/20"&amp;RIGHT(BX$1,2)),$U80&lt;=DATEVALUE("9/30/20"&amp;RIGHT(BY$1,2))),NETWORKDAYS(DATEVALUE("10/1/20"&amp;RIGHT(BX$1,2)),$U80,Holidays!$J$3:$J$937),
IF($T80&lt;DATEVALUE("10/1/20"&amp;RIGHT(BX$1,2)),NETWORKDAYS(DATEVALUE("10/1/20"&amp;RIGHT(BX$1,2)),DATEVALUE("9/30/20"&amp;RIGHT(BY$1,2)),Holidays!$J$3:$J$937),
IF($T80&gt;=DATEVALUE("10/1/20"&amp;RIGHT(BX$1,2)),NETWORKDAYS($T80,DATEVALUE("9/30/20"&amp;RIGHT(BY$1,2)),Holidays!$J$3:$J$937),"")))),"")/(NETWORKDAYS($T80,$U80,Holidays!$J$3:$J$937)),0))</f>
        <v>0</v>
      </c>
      <c r="BZ80" s="87">
        <f>IF($Q80="","",IFERROR(IF(OR(AND($T80&gt;=DATEVALUE("10/1/20"&amp;RIGHT(BY$1,2)),$T80&lt;=DATEVALUE("9/30/20"&amp;RIGHT(BZ$1,2))),AND($U80&gt;=DATEVALUE("10/1/20"&amp;RIGHT(BY$1,2)),$U80&lt;=DATEVALUE("9/30/20"&amp;RIGHT(BZ$1,2))),AND($T80&lt;=DATEVALUE("10/1/20"&amp;RIGHT(BY$1,2)),$U80&gt;=DATEVALUE("9/30/20"&amp;RIGHT(BZ$1,2)))),
IF(AND($T80&gt;=DATEVALUE("10/1/20"&amp;RIGHT(BY$1,2)),$U80&lt;=DATEVALUE("9/30/20"&amp;RIGHT(BZ$1,2))),NETWORKDAYS($T80,$U80,Holidays!$J$3:$J$937),
IF(AND($T80&lt;DATEVALUE("10/1/20"&amp;RIGHT(BY$1,2)),$U80&lt;=DATEVALUE("9/30/20"&amp;RIGHT(BZ$1,2))),NETWORKDAYS(DATEVALUE("10/1/20"&amp;RIGHT(BY$1,2)),$U80,Holidays!$J$3:$J$937),
IF($T80&lt;DATEVALUE("10/1/20"&amp;RIGHT(BY$1,2)),NETWORKDAYS(DATEVALUE("10/1/20"&amp;RIGHT(BY$1,2)),DATEVALUE("9/30/20"&amp;RIGHT(BZ$1,2)),Holidays!$J$3:$J$937),
IF($T80&gt;=DATEVALUE("10/1/20"&amp;RIGHT(BY$1,2)),NETWORKDAYS($T80,DATEVALUE("9/30/20"&amp;RIGHT(BZ$1,2)),Holidays!$J$3:$J$937),"")))),"")/(NETWORKDAYS($T80,$U80,Holidays!$J$3:$J$937)),0))</f>
        <v>0</v>
      </c>
      <c r="CA80" s="87">
        <f>IF($Q80="","",IFERROR(IF(OR(AND($T80&gt;=DATEVALUE("10/1/20"&amp;RIGHT(BZ$1,2)),$T80&lt;=DATEVALUE("9/30/20"&amp;RIGHT(CA$1,2))),AND($U80&gt;=DATEVALUE("10/1/20"&amp;RIGHT(BZ$1,2)),$U80&lt;=DATEVALUE("9/30/20"&amp;RIGHT(CA$1,2))),AND($T80&lt;=DATEVALUE("10/1/20"&amp;RIGHT(BZ$1,2)),$U80&gt;=DATEVALUE("9/30/20"&amp;RIGHT(CA$1,2)))),
IF(AND($T80&gt;=DATEVALUE("10/1/20"&amp;RIGHT(BZ$1,2)),$U80&lt;=DATEVALUE("9/30/20"&amp;RIGHT(CA$1,2))),NETWORKDAYS($T80,$U80,Holidays!$J$3:$J$937),
IF(AND($T80&lt;DATEVALUE("10/1/20"&amp;RIGHT(BZ$1,2)),$U80&lt;=DATEVALUE("9/30/20"&amp;RIGHT(CA$1,2))),NETWORKDAYS(DATEVALUE("10/1/20"&amp;RIGHT(BZ$1,2)),$U80,Holidays!$J$3:$J$937),
IF($T80&lt;DATEVALUE("10/1/20"&amp;RIGHT(BZ$1,2)),NETWORKDAYS(DATEVALUE("10/1/20"&amp;RIGHT(BZ$1,2)),DATEVALUE("9/30/20"&amp;RIGHT(CA$1,2)),Holidays!$J$3:$J$937),
IF($T80&gt;=DATEVALUE("10/1/20"&amp;RIGHT(BZ$1,2)),NETWORKDAYS($T80,DATEVALUE("9/30/20"&amp;RIGHT(CA$1,2)),Holidays!$J$3:$J$937),"")))),"")/(NETWORKDAYS($T80,$U80,Holidays!$J$3:$J$937)),0))</f>
        <v>0</v>
      </c>
      <c r="CB80" s="87">
        <f>IF($Q80="","",IFERROR(IF(OR(AND($T80&gt;=DATEVALUE("10/1/20"&amp;RIGHT(CA$1,2)),$T80&lt;=DATEVALUE("9/30/20"&amp;RIGHT(CB$1,2))),AND($U80&gt;=DATEVALUE("10/1/20"&amp;RIGHT(CA$1,2)),$U80&lt;=DATEVALUE("9/30/20"&amp;RIGHT(CB$1,2))),AND($T80&lt;=DATEVALUE("10/1/20"&amp;RIGHT(CA$1,2)),$U80&gt;=DATEVALUE("9/30/20"&amp;RIGHT(CB$1,2)))),
IF(AND($T80&gt;=DATEVALUE("10/1/20"&amp;RIGHT(CA$1,2)),$U80&lt;=DATEVALUE("9/30/20"&amp;RIGHT(CB$1,2))),NETWORKDAYS($T80,$U80,Holidays!$J$3:$J$937),
IF(AND($T80&lt;DATEVALUE("10/1/20"&amp;RIGHT(CA$1,2)),$U80&lt;=DATEVALUE("9/30/20"&amp;RIGHT(CB$1,2))),NETWORKDAYS(DATEVALUE("10/1/20"&amp;RIGHT(CA$1,2)),$U80,Holidays!$J$3:$J$937),
IF($T80&lt;DATEVALUE("10/1/20"&amp;RIGHT(CA$1,2)),NETWORKDAYS(DATEVALUE("10/1/20"&amp;RIGHT(CA$1,2)),DATEVALUE("9/30/20"&amp;RIGHT(CB$1,2)),Holidays!$J$3:$J$937),
IF($T80&gt;=DATEVALUE("10/1/20"&amp;RIGHT(CA$1,2)),NETWORKDAYS($T80,DATEVALUE("9/30/20"&amp;RIGHT(CB$1,2)),Holidays!$J$3:$J$937),"")))),"")/(NETWORKDAYS($T80,$U80,Holidays!$J$3:$J$937)),0))</f>
        <v>0</v>
      </c>
    </row>
    <row r="81" spans="1:81">
      <c r="A81" s="78" t="s">
        <v>262</v>
      </c>
      <c r="B81" s="79" t="s">
        <v>117</v>
      </c>
      <c r="C81" s="87" t="s">
        <v>190</v>
      </c>
      <c r="D81" s="87" t="s">
        <v>176</v>
      </c>
      <c r="E81" s="87">
        <v>64</v>
      </c>
      <c r="F81" s="129">
        <v>668</v>
      </c>
      <c r="G81" s="87" t="s">
        <v>122</v>
      </c>
      <c r="H81" s="108"/>
      <c r="I81" s="87" t="s">
        <v>140</v>
      </c>
      <c r="J81" s="87" t="s">
        <v>195</v>
      </c>
      <c r="K81" s="108">
        <v>100</v>
      </c>
      <c r="L81" s="82">
        <f t="shared" si="4"/>
        <v>0</v>
      </c>
      <c r="M81" s="110">
        <f t="shared" si="5"/>
        <v>42752</v>
      </c>
      <c r="N81" s="110">
        <f t="shared" si="31"/>
        <v>0</v>
      </c>
      <c r="O81" s="110">
        <f t="shared" si="6"/>
        <v>42752</v>
      </c>
      <c r="P81" s="110">
        <f t="shared" si="0"/>
        <v>0</v>
      </c>
      <c r="Q81" s="108">
        <v>100</v>
      </c>
      <c r="R81" s="130">
        <f t="shared" si="7"/>
        <v>3.5616438356164384</v>
      </c>
      <c r="S81" s="107">
        <v>45355</v>
      </c>
      <c r="T81" s="83">
        <f>IF(NOT(Q81=""),IF(NOT($S81=""),$S81,#REF!),"")</f>
        <v>45355</v>
      </c>
      <c r="U81" s="83">
        <f t="shared" si="8"/>
        <v>45455</v>
      </c>
      <c r="V81" s="83">
        <f t="shared" si="11"/>
        <v>45495</v>
      </c>
      <c r="W81" s="83">
        <f t="shared" si="32"/>
        <v>45497</v>
      </c>
      <c r="X81" s="84">
        <f t="shared" si="9"/>
        <v>42752</v>
      </c>
      <c r="Y81" s="84">
        <f t="shared" si="24"/>
        <v>48081.358904109591</v>
      </c>
      <c r="AF81" s="87" t="s">
        <v>132</v>
      </c>
      <c r="AG81" s="87" t="s">
        <v>133</v>
      </c>
      <c r="AH81" s="103">
        <v>46388</v>
      </c>
      <c r="AL81" s="87">
        <f t="shared" ca="1" si="1"/>
        <v>0</v>
      </c>
      <c r="AN81" s="87">
        <f t="shared" ca="1" si="33"/>
        <v>0</v>
      </c>
      <c r="AO81" s="87">
        <f t="shared" ca="1" si="33"/>
        <v>0</v>
      </c>
      <c r="AP81" s="87">
        <f t="shared" ca="1" si="33"/>
        <v>0</v>
      </c>
      <c r="AQ81" s="87">
        <f t="shared" ca="1" si="33"/>
        <v>0</v>
      </c>
      <c r="AR81" s="87">
        <f t="shared" ca="1" si="33"/>
        <v>0</v>
      </c>
      <c r="AS81" s="87">
        <f t="shared" ca="1" si="33"/>
        <v>0</v>
      </c>
      <c r="AT81" s="87">
        <f t="shared" ca="1" si="33"/>
        <v>0</v>
      </c>
      <c r="AU81" s="87">
        <f t="shared" ca="1" si="33"/>
        <v>0</v>
      </c>
      <c r="AV81" s="87">
        <f t="shared" ca="1" si="33"/>
        <v>0</v>
      </c>
      <c r="AW81" s="87">
        <f t="shared" ca="1" si="33"/>
        <v>0</v>
      </c>
      <c r="AX81" s="87">
        <f t="shared" ca="1" si="34"/>
        <v>0</v>
      </c>
      <c r="AY81" s="87">
        <f t="shared" ca="1" si="34"/>
        <v>0</v>
      </c>
      <c r="AZ81" s="87">
        <f t="shared" ca="1" si="34"/>
        <v>0</v>
      </c>
      <c r="BA81" s="87">
        <f t="shared" ca="1" si="34"/>
        <v>0</v>
      </c>
      <c r="BB81" s="87">
        <f t="shared" ca="1" si="34"/>
        <v>0</v>
      </c>
      <c r="BC81" s="87">
        <f t="shared" ca="1" si="34"/>
        <v>0</v>
      </c>
      <c r="BD81" s="87">
        <f t="shared" ca="1" si="34"/>
        <v>0</v>
      </c>
      <c r="BE81" s="87">
        <f t="shared" ca="1" si="34"/>
        <v>0</v>
      </c>
      <c r="BF81" s="87">
        <f t="shared" ca="1" si="34"/>
        <v>0</v>
      </c>
      <c r="BG81" s="87">
        <f t="shared" ca="1" si="34"/>
        <v>0</v>
      </c>
      <c r="BI81" s="87">
        <f>IF($Q81="","",IFERROR(IF(OR(AND($T81&gt;=DATEVALUE("10/1/20"&amp;RIGHT(BH$1,2)),$T81&lt;=DATEVALUE("9/30/20"&amp;RIGHT(BI$1,2))),AND($U81&gt;=DATEVALUE("10/1/20"&amp;RIGHT(BH$1,2)),$U81&lt;=DATEVALUE("9/30/20"&amp;RIGHT(BI$1,2))),AND($T81&lt;=DATEVALUE("10/1/20"&amp;RIGHT(BH$1,2)),$U81&gt;=DATEVALUE("9/30/20"&amp;RIGHT(BI$1,2)))),
IF(AND($T81&gt;=DATEVALUE("10/1/20"&amp;RIGHT(BH$1,2)),$U81&lt;=DATEVALUE("9/30/20"&amp;RIGHT(BI$1,2))),NETWORKDAYS($T81,$U81,Holidays!$J$3:$J$937),
IF(AND($T81&lt;DATEVALUE("10/1/20"&amp;RIGHT(BH$1,2)),$U81&lt;=DATEVALUE("9/30/20"&amp;RIGHT(BI$1,2))),NETWORKDAYS(DATEVALUE("10/1/20"&amp;RIGHT(BH$1,2)),$U81,Holidays!$J$3:$J$937),
IF($T81&lt;DATEVALUE("10/1/20"&amp;RIGHT(BH$1,2)),NETWORKDAYS(DATEVALUE("10/1/20"&amp;RIGHT(BH$1,2)),DATEVALUE("9/30/20"&amp;RIGHT(BI$1,2)),Holidays!$J$3:$J$937),
IF($T81&gt;=DATEVALUE("10/1/20"&amp;RIGHT(BH$1,2)),NETWORKDAYS($T81,DATEVALUE("9/30/20"&amp;RIGHT(BI$1,2)),Holidays!$J$3:$J$937),"")))),"")/(NETWORKDAYS($T81,$U81,Holidays!$J$3:$J$937)),0))</f>
        <v>0</v>
      </c>
      <c r="BJ81" s="87">
        <f>IF($Q81="","",IFERROR(IF(OR(AND($T81&gt;=DATEVALUE("10/1/20"&amp;RIGHT(BI$1,2)),$T81&lt;=DATEVALUE("9/30/20"&amp;RIGHT(BJ$1,2))),AND($U81&gt;=DATEVALUE("10/1/20"&amp;RIGHT(BI$1,2)),$U81&lt;=DATEVALUE("9/30/20"&amp;RIGHT(BJ$1,2))),AND($T81&lt;=DATEVALUE("10/1/20"&amp;RIGHT(BI$1,2)),$U81&gt;=DATEVALUE("9/30/20"&amp;RIGHT(BJ$1,2)))),
IF(AND($T81&gt;=DATEVALUE("10/1/20"&amp;RIGHT(BI$1,2)),$U81&lt;=DATEVALUE("9/30/20"&amp;RIGHT(BJ$1,2))),NETWORKDAYS($T81,$U81,Holidays!$J$3:$J$937),
IF(AND($T81&lt;DATEVALUE("10/1/20"&amp;RIGHT(BI$1,2)),$U81&lt;=DATEVALUE("9/30/20"&amp;RIGHT(BJ$1,2))),NETWORKDAYS(DATEVALUE("10/1/20"&amp;RIGHT(BI$1,2)),$U81,Holidays!$J$3:$J$937),
IF($T81&lt;DATEVALUE("10/1/20"&amp;RIGHT(BI$1,2)),NETWORKDAYS(DATEVALUE("10/1/20"&amp;RIGHT(BI$1,2)),DATEVALUE("9/30/20"&amp;RIGHT(BJ$1,2)),Holidays!$J$3:$J$937),
IF($T81&gt;=DATEVALUE("10/1/20"&amp;RIGHT(BI$1,2)),NETWORKDAYS($T81,DATEVALUE("9/30/20"&amp;RIGHT(BJ$1,2)),Holidays!$J$3:$J$937),"")))),"")/(NETWORKDAYS($T81,$U81,Holidays!$J$3:$J$937)),0))</f>
        <v>0</v>
      </c>
      <c r="BK81" s="87">
        <f>IF($Q81="","",IFERROR(IF(OR(AND($T81&gt;=DATEVALUE("10/1/20"&amp;RIGHT(BJ$1,2)),$T81&lt;=DATEVALUE("9/30/20"&amp;RIGHT(BK$1,2))),AND($U81&gt;=DATEVALUE("10/1/20"&amp;RIGHT(BJ$1,2)),$U81&lt;=DATEVALUE("9/30/20"&amp;RIGHT(BK$1,2))),AND($T81&lt;=DATEVALUE("10/1/20"&amp;RIGHT(BJ$1,2)),$U81&gt;=DATEVALUE("9/30/20"&amp;RIGHT(BK$1,2)))),
IF(AND($T81&gt;=DATEVALUE("10/1/20"&amp;RIGHT(BJ$1,2)),$U81&lt;=DATEVALUE("9/30/20"&amp;RIGHT(BK$1,2))),NETWORKDAYS($T81,$U81,Holidays!$J$3:$J$937),
IF(AND($T81&lt;DATEVALUE("10/1/20"&amp;RIGHT(BJ$1,2)),$U81&lt;=DATEVALUE("9/30/20"&amp;RIGHT(BK$1,2))),NETWORKDAYS(DATEVALUE("10/1/20"&amp;RIGHT(BJ$1,2)),$U81,Holidays!$J$3:$J$937),
IF($T81&lt;DATEVALUE("10/1/20"&amp;RIGHT(BJ$1,2)),NETWORKDAYS(DATEVALUE("10/1/20"&amp;RIGHT(BJ$1,2)),DATEVALUE("9/30/20"&amp;RIGHT(BK$1,2)),Holidays!$J$3:$J$937),
IF($T81&gt;=DATEVALUE("10/1/20"&amp;RIGHT(BJ$1,2)),NETWORKDAYS($T81,DATEVALUE("9/30/20"&amp;RIGHT(BK$1,2)),Holidays!$J$3:$J$937),"")))),"")/(NETWORKDAYS($T81,$U81,Holidays!$J$3:$J$937)),0))</f>
        <v>0</v>
      </c>
      <c r="BL81" s="87">
        <f>IF($Q81="","",IFERROR(IF(OR(AND($T81&gt;=DATEVALUE("10/1/20"&amp;RIGHT(BK$1,2)),$T81&lt;=DATEVALUE("9/30/20"&amp;RIGHT(BL$1,2))),AND($U81&gt;=DATEVALUE("10/1/20"&amp;RIGHT(BK$1,2)),$U81&lt;=DATEVALUE("9/30/20"&amp;RIGHT(BL$1,2))),AND($T81&lt;=DATEVALUE("10/1/20"&amp;RIGHT(BK$1,2)),$U81&gt;=DATEVALUE("9/30/20"&amp;RIGHT(BL$1,2)))),
IF(AND($T81&gt;=DATEVALUE("10/1/20"&amp;RIGHT(BK$1,2)),$U81&lt;=DATEVALUE("9/30/20"&amp;RIGHT(BL$1,2))),NETWORKDAYS($T81,$U81,Holidays!$J$3:$J$937),
IF(AND($T81&lt;DATEVALUE("10/1/20"&amp;RIGHT(BK$1,2)),$U81&lt;=DATEVALUE("9/30/20"&amp;RIGHT(BL$1,2))),NETWORKDAYS(DATEVALUE("10/1/20"&amp;RIGHT(BK$1,2)),$U81,Holidays!$J$3:$J$937),
IF($T81&lt;DATEVALUE("10/1/20"&amp;RIGHT(BK$1,2)),NETWORKDAYS(DATEVALUE("10/1/20"&amp;RIGHT(BK$1,2)),DATEVALUE("9/30/20"&amp;RIGHT(BL$1,2)),Holidays!$J$3:$J$937),
IF($T81&gt;=DATEVALUE("10/1/20"&amp;RIGHT(BK$1,2)),NETWORKDAYS($T81,DATEVALUE("9/30/20"&amp;RIGHT(BL$1,2)),Holidays!$J$3:$J$937),"")))),"")/(NETWORKDAYS($T81,$U81,Holidays!$J$3:$J$937)),0))</f>
        <v>0</v>
      </c>
      <c r="BM81" s="87">
        <f>IF($Q81="","",IFERROR(IF(OR(AND($T81&gt;=DATEVALUE("10/1/20"&amp;RIGHT(BL$1,2)),$T81&lt;=DATEVALUE("9/30/20"&amp;RIGHT(BM$1,2))),AND($U81&gt;=DATEVALUE("10/1/20"&amp;RIGHT(BL$1,2)),$U81&lt;=DATEVALUE("9/30/20"&amp;RIGHT(BM$1,2))),AND($T81&lt;=DATEVALUE("10/1/20"&amp;RIGHT(BL$1,2)),$U81&gt;=DATEVALUE("9/30/20"&amp;RIGHT(BM$1,2)))),
IF(AND($T81&gt;=DATEVALUE("10/1/20"&amp;RIGHT(BL$1,2)),$U81&lt;=DATEVALUE("9/30/20"&amp;RIGHT(BM$1,2))),NETWORKDAYS($T81,$U81,Holidays!$J$3:$J$937),
IF(AND($T81&lt;DATEVALUE("10/1/20"&amp;RIGHT(BL$1,2)),$U81&lt;=DATEVALUE("9/30/20"&amp;RIGHT(BM$1,2))),NETWORKDAYS(DATEVALUE("10/1/20"&amp;RIGHT(BL$1,2)),$U81,Holidays!$J$3:$J$937),
IF($T81&lt;DATEVALUE("10/1/20"&amp;RIGHT(BL$1,2)),NETWORKDAYS(DATEVALUE("10/1/20"&amp;RIGHT(BL$1,2)),DATEVALUE("9/30/20"&amp;RIGHT(BM$1,2)),Holidays!$J$3:$J$937),
IF($T81&gt;=DATEVALUE("10/1/20"&amp;RIGHT(BL$1,2)),NETWORKDAYS($T81,DATEVALUE("9/30/20"&amp;RIGHT(BM$1,2)),Holidays!$J$3:$J$937),"")))),"")/(NETWORKDAYS($T81,$U81,Holidays!$J$3:$J$937)),0))</f>
        <v>0</v>
      </c>
      <c r="BN81" s="87">
        <f>IF($Q81="","",IFERROR(IF(OR(AND($T81&gt;=DATEVALUE("10/1/20"&amp;RIGHT(BM$1,2)),$T81&lt;=DATEVALUE("9/30/20"&amp;RIGHT(BN$1,2))),AND($U81&gt;=DATEVALUE("10/1/20"&amp;RIGHT(BM$1,2)),$U81&lt;=DATEVALUE("9/30/20"&amp;RIGHT(BN$1,2))),AND($T81&lt;=DATEVALUE("10/1/20"&amp;RIGHT(BM$1,2)),$U81&gt;=DATEVALUE("9/30/20"&amp;RIGHT(BN$1,2)))),
IF(AND($T81&gt;=DATEVALUE("10/1/20"&amp;RIGHT(BM$1,2)),$U81&lt;=DATEVALUE("9/30/20"&amp;RIGHT(BN$1,2))),NETWORKDAYS($T81,$U81,Holidays!$J$3:$J$937),
IF(AND($T81&lt;DATEVALUE("10/1/20"&amp;RIGHT(BM$1,2)),$U81&lt;=DATEVALUE("9/30/20"&amp;RIGHT(BN$1,2))),NETWORKDAYS(DATEVALUE("10/1/20"&amp;RIGHT(BM$1,2)),$U81,Holidays!$J$3:$J$937),
IF($T81&lt;DATEVALUE("10/1/20"&amp;RIGHT(BM$1,2)),NETWORKDAYS(DATEVALUE("10/1/20"&amp;RIGHT(BM$1,2)),DATEVALUE("9/30/20"&amp;RIGHT(BN$1,2)),Holidays!$J$3:$J$937),
IF($T81&gt;=DATEVALUE("10/1/20"&amp;RIGHT(BM$1,2)),NETWORKDAYS($T81,DATEVALUE("9/30/20"&amp;RIGHT(BN$1,2)),Holidays!$J$3:$J$937),"")))),"")/(NETWORKDAYS($T81,$U81,Holidays!$J$3:$J$937)),0))</f>
        <v>0</v>
      </c>
      <c r="BO81" s="87">
        <f>IF($Q81="","",IFERROR(IF(OR(AND($T81&gt;=DATEVALUE("10/1/20"&amp;RIGHT(BN$1,2)),$T81&lt;=DATEVALUE("9/30/20"&amp;RIGHT(BO$1,2))),AND($U81&gt;=DATEVALUE("10/1/20"&amp;RIGHT(BN$1,2)),$U81&lt;=DATEVALUE("9/30/20"&amp;RIGHT(BO$1,2))),AND($T81&lt;=DATEVALUE("10/1/20"&amp;RIGHT(BN$1,2)),$U81&gt;=DATEVALUE("9/30/20"&amp;RIGHT(BO$1,2)))),
IF(AND($T81&gt;=DATEVALUE("10/1/20"&amp;RIGHT(BN$1,2)),$U81&lt;=DATEVALUE("9/30/20"&amp;RIGHT(BO$1,2))),NETWORKDAYS($T81,$U81,Holidays!$J$3:$J$937),
IF(AND($T81&lt;DATEVALUE("10/1/20"&amp;RIGHT(BN$1,2)),$U81&lt;=DATEVALUE("9/30/20"&amp;RIGHT(BO$1,2))),NETWORKDAYS(DATEVALUE("10/1/20"&amp;RIGHT(BN$1,2)),$U81,Holidays!$J$3:$J$937),
IF($T81&lt;DATEVALUE("10/1/20"&amp;RIGHT(BN$1,2)),NETWORKDAYS(DATEVALUE("10/1/20"&amp;RIGHT(BN$1,2)),DATEVALUE("9/30/20"&amp;RIGHT(BO$1,2)),Holidays!$J$3:$J$937),
IF($T81&gt;=DATEVALUE("10/1/20"&amp;RIGHT(BN$1,2)),NETWORKDAYS($T81,DATEVALUE("9/30/20"&amp;RIGHT(BO$1,2)),Holidays!$J$3:$J$937),"")))),"")/(NETWORKDAYS($T81,$U81,Holidays!$J$3:$J$937)),0))</f>
        <v>0</v>
      </c>
      <c r="BP81" s="87">
        <f>IF($Q81="","",IFERROR(IF(OR(AND($T81&gt;=DATEVALUE("10/1/20"&amp;RIGHT(BO$1,2)),$T81&lt;=DATEVALUE("9/30/20"&amp;RIGHT(BP$1,2))),AND($U81&gt;=DATEVALUE("10/1/20"&amp;RIGHT(BO$1,2)),$U81&lt;=DATEVALUE("9/30/20"&amp;RIGHT(BP$1,2))),AND($T81&lt;=DATEVALUE("10/1/20"&amp;RIGHT(BO$1,2)),$U81&gt;=DATEVALUE("9/30/20"&amp;RIGHT(BP$1,2)))),
IF(AND($T81&gt;=DATEVALUE("10/1/20"&amp;RIGHT(BO$1,2)),$U81&lt;=DATEVALUE("9/30/20"&amp;RIGHT(BP$1,2))),NETWORKDAYS($T81,$U81,Holidays!$J$3:$J$937),
IF(AND($T81&lt;DATEVALUE("10/1/20"&amp;RIGHT(BO$1,2)),$U81&lt;=DATEVALUE("9/30/20"&amp;RIGHT(BP$1,2))),NETWORKDAYS(DATEVALUE("10/1/20"&amp;RIGHT(BO$1,2)),$U81,Holidays!$J$3:$J$937),
IF($T81&lt;DATEVALUE("10/1/20"&amp;RIGHT(BO$1,2)),NETWORKDAYS(DATEVALUE("10/1/20"&amp;RIGHT(BO$1,2)),DATEVALUE("9/30/20"&amp;RIGHT(BP$1,2)),Holidays!$J$3:$J$937),
IF($T81&gt;=DATEVALUE("10/1/20"&amp;RIGHT(BO$1,2)),NETWORKDAYS($T81,DATEVALUE("9/30/20"&amp;RIGHT(BP$1,2)),Holidays!$J$3:$J$937),"")))),"")/(NETWORKDAYS($T81,$U81,Holidays!$J$3:$J$937)),0))</f>
        <v>0</v>
      </c>
      <c r="BQ81" s="87">
        <f>IF($Q81="","",IFERROR(IF(OR(AND($T81&gt;=DATEVALUE("10/1/20"&amp;RIGHT(BP$1,2)),$T81&lt;=DATEVALUE("9/30/20"&amp;RIGHT(BQ$1,2))),AND($U81&gt;=DATEVALUE("10/1/20"&amp;RIGHT(BP$1,2)),$U81&lt;=DATEVALUE("9/30/20"&amp;RIGHT(BQ$1,2))),AND($T81&lt;=DATEVALUE("10/1/20"&amp;RIGHT(BP$1,2)),$U81&gt;=DATEVALUE("9/30/20"&amp;RIGHT(BQ$1,2)))),
IF(AND($T81&gt;=DATEVALUE("10/1/20"&amp;RIGHT(BP$1,2)),$U81&lt;=DATEVALUE("9/30/20"&amp;RIGHT(BQ$1,2))),NETWORKDAYS($T81,$U81,Holidays!$J$3:$J$937),
IF(AND($T81&lt;DATEVALUE("10/1/20"&amp;RIGHT(BP$1,2)),$U81&lt;=DATEVALUE("9/30/20"&amp;RIGHT(BQ$1,2))),NETWORKDAYS(DATEVALUE("10/1/20"&amp;RIGHT(BP$1,2)),$U81,Holidays!$J$3:$J$937),
IF($T81&lt;DATEVALUE("10/1/20"&amp;RIGHT(BP$1,2)),NETWORKDAYS(DATEVALUE("10/1/20"&amp;RIGHT(BP$1,2)),DATEVALUE("9/30/20"&amp;RIGHT(BQ$1,2)),Holidays!$J$3:$J$937),
IF($T81&gt;=DATEVALUE("10/1/20"&amp;RIGHT(BP$1,2)),NETWORKDAYS($T81,DATEVALUE("9/30/20"&amp;RIGHT(BQ$1,2)),Holidays!$J$3:$J$937),"")))),"")/(NETWORKDAYS($T81,$U81,Holidays!$J$3:$J$937)),0))</f>
        <v>1</v>
      </c>
      <c r="BR81" s="87">
        <f>IF($Q81="","",IFERROR(IF(OR(AND($T81&gt;=DATEVALUE("10/1/20"&amp;RIGHT(BQ$1,2)),$T81&lt;=DATEVALUE("9/30/20"&amp;RIGHT(BR$1,2))),AND($U81&gt;=DATEVALUE("10/1/20"&amp;RIGHT(BQ$1,2)),$U81&lt;=DATEVALUE("9/30/20"&amp;RIGHT(BR$1,2))),AND($T81&lt;=DATEVALUE("10/1/20"&amp;RIGHT(BQ$1,2)),$U81&gt;=DATEVALUE("9/30/20"&amp;RIGHT(BR$1,2)))),
IF(AND($T81&gt;=DATEVALUE("10/1/20"&amp;RIGHT(BQ$1,2)),$U81&lt;=DATEVALUE("9/30/20"&amp;RIGHT(BR$1,2))),NETWORKDAYS($T81,$U81,Holidays!$J$3:$J$937),
IF(AND($T81&lt;DATEVALUE("10/1/20"&amp;RIGHT(BQ$1,2)),$U81&lt;=DATEVALUE("9/30/20"&amp;RIGHT(BR$1,2))),NETWORKDAYS(DATEVALUE("10/1/20"&amp;RIGHT(BQ$1,2)),$U81,Holidays!$J$3:$J$937),
IF($T81&lt;DATEVALUE("10/1/20"&amp;RIGHT(BQ$1,2)),NETWORKDAYS(DATEVALUE("10/1/20"&amp;RIGHT(BQ$1,2)),DATEVALUE("9/30/20"&amp;RIGHT(BR$1,2)),Holidays!$J$3:$J$937),
IF($T81&gt;=DATEVALUE("10/1/20"&amp;RIGHT(BQ$1,2)),NETWORKDAYS($T81,DATEVALUE("9/30/20"&amp;RIGHT(BR$1,2)),Holidays!$J$3:$J$937),"")))),"")/(NETWORKDAYS($T81,$U81,Holidays!$J$3:$J$937)),0))</f>
        <v>0</v>
      </c>
      <c r="BS81" s="87">
        <f>IF($Q81="","",IFERROR(IF(OR(AND($T81&gt;=DATEVALUE("10/1/20"&amp;RIGHT(BR$1,2)),$T81&lt;=DATEVALUE("9/30/20"&amp;RIGHT(BS$1,2))),AND($U81&gt;=DATEVALUE("10/1/20"&amp;RIGHT(BR$1,2)),$U81&lt;=DATEVALUE("9/30/20"&amp;RIGHT(BS$1,2))),AND($T81&lt;=DATEVALUE("10/1/20"&amp;RIGHT(BR$1,2)),$U81&gt;=DATEVALUE("9/30/20"&amp;RIGHT(BS$1,2)))),
IF(AND($T81&gt;=DATEVALUE("10/1/20"&amp;RIGHT(BR$1,2)),$U81&lt;=DATEVALUE("9/30/20"&amp;RIGHT(BS$1,2))),NETWORKDAYS($T81,$U81,Holidays!$J$3:$J$937),
IF(AND($T81&lt;DATEVALUE("10/1/20"&amp;RIGHT(BR$1,2)),$U81&lt;=DATEVALUE("9/30/20"&amp;RIGHT(BS$1,2))),NETWORKDAYS(DATEVALUE("10/1/20"&amp;RIGHT(BR$1,2)),$U81,Holidays!$J$3:$J$937),
IF($T81&lt;DATEVALUE("10/1/20"&amp;RIGHT(BR$1,2)),NETWORKDAYS(DATEVALUE("10/1/20"&amp;RIGHT(BR$1,2)),DATEVALUE("9/30/20"&amp;RIGHT(BS$1,2)),Holidays!$J$3:$J$937),
IF($T81&gt;=DATEVALUE("10/1/20"&amp;RIGHT(BR$1,2)),NETWORKDAYS($T81,DATEVALUE("9/30/20"&amp;RIGHT(BS$1,2)),Holidays!$J$3:$J$937),"")))),"")/(NETWORKDAYS($T81,$U81,Holidays!$J$3:$J$937)),0))</f>
        <v>0</v>
      </c>
      <c r="BT81" s="87">
        <f>IF($Q81="","",IFERROR(IF(OR(AND($T81&gt;=DATEVALUE("10/1/20"&amp;RIGHT(BS$1,2)),$T81&lt;=DATEVALUE("9/30/20"&amp;RIGHT(BT$1,2))),AND($U81&gt;=DATEVALUE("10/1/20"&amp;RIGHT(BS$1,2)),$U81&lt;=DATEVALUE("9/30/20"&amp;RIGHT(BT$1,2))),AND($T81&lt;=DATEVALUE("10/1/20"&amp;RIGHT(BS$1,2)),$U81&gt;=DATEVALUE("9/30/20"&amp;RIGHT(BT$1,2)))),
IF(AND($T81&gt;=DATEVALUE("10/1/20"&amp;RIGHT(BS$1,2)),$U81&lt;=DATEVALUE("9/30/20"&amp;RIGHT(BT$1,2))),NETWORKDAYS($T81,$U81,Holidays!$J$3:$J$937),
IF(AND($T81&lt;DATEVALUE("10/1/20"&amp;RIGHT(BS$1,2)),$U81&lt;=DATEVALUE("9/30/20"&amp;RIGHT(BT$1,2))),NETWORKDAYS(DATEVALUE("10/1/20"&amp;RIGHT(BS$1,2)),$U81,Holidays!$J$3:$J$937),
IF($T81&lt;DATEVALUE("10/1/20"&amp;RIGHT(BS$1,2)),NETWORKDAYS(DATEVALUE("10/1/20"&amp;RIGHT(BS$1,2)),DATEVALUE("9/30/20"&amp;RIGHT(BT$1,2)),Holidays!$J$3:$J$937),
IF($T81&gt;=DATEVALUE("10/1/20"&amp;RIGHT(BS$1,2)),NETWORKDAYS($T81,DATEVALUE("9/30/20"&amp;RIGHT(BT$1,2)),Holidays!$J$3:$J$937),"")))),"")/(NETWORKDAYS($T81,$U81,Holidays!$J$3:$J$937)),0))</f>
        <v>0</v>
      </c>
      <c r="BU81" s="87">
        <f>IF($Q81="","",IFERROR(IF(OR(AND($T81&gt;=DATEVALUE("10/1/20"&amp;RIGHT(BT$1,2)),$T81&lt;=DATEVALUE("9/30/20"&amp;RIGHT(BU$1,2))),AND($U81&gt;=DATEVALUE("10/1/20"&amp;RIGHT(BT$1,2)),$U81&lt;=DATEVALUE("9/30/20"&amp;RIGHT(BU$1,2))),AND($T81&lt;=DATEVALUE("10/1/20"&amp;RIGHT(BT$1,2)),$U81&gt;=DATEVALUE("9/30/20"&amp;RIGHT(BU$1,2)))),
IF(AND($T81&gt;=DATEVALUE("10/1/20"&amp;RIGHT(BT$1,2)),$U81&lt;=DATEVALUE("9/30/20"&amp;RIGHT(BU$1,2))),NETWORKDAYS($T81,$U81,Holidays!$J$3:$J$937),
IF(AND($T81&lt;DATEVALUE("10/1/20"&amp;RIGHT(BT$1,2)),$U81&lt;=DATEVALUE("9/30/20"&amp;RIGHT(BU$1,2))),NETWORKDAYS(DATEVALUE("10/1/20"&amp;RIGHT(BT$1,2)),$U81,Holidays!$J$3:$J$937),
IF($T81&lt;DATEVALUE("10/1/20"&amp;RIGHT(BT$1,2)),NETWORKDAYS(DATEVALUE("10/1/20"&amp;RIGHT(BT$1,2)),DATEVALUE("9/30/20"&amp;RIGHT(BU$1,2)),Holidays!$J$3:$J$937),
IF($T81&gt;=DATEVALUE("10/1/20"&amp;RIGHT(BT$1,2)),NETWORKDAYS($T81,DATEVALUE("9/30/20"&amp;RIGHT(BU$1,2)),Holidays!$J$3:$J$937),"")))),"")/(NETWORKDAYS($T81,$U81,Holidays!$J$3:$J$937)),0))</f>
        <v>0</v>
      </c>
      <c r="BV81" s="87">
        <f>IF($Q81="","",IFERROR(IF(OR(AND($T81&gt;=DATEVALUE("10/1/20"&amp;RIGHT(BU$1,2)),$T81&lt;=DATEVALUE("9/30/20"&amp;RIGHT(BV$1,2))),AND($U81&gt;=DATEVALUE("10/1/20"&amp;RIGHT(BU$1,2)),$U81&lt;=DATEVALUE("9/30/20"&amp;RIGHT(BV$1,2))),AND($T81&lt;=DATEVALUE("10/1/20"&amp;RIGHT(BU$1,2)),$U81&gt;=DATEVALUE("9/30/20"&amp;RIGHT(BV$1,2)))),
IF(AND($T81&gt;=DATEVALUE("10/1/20"&amp;RIGHT(BU$1,2)),$U81&lt;=DATEVALUE("9/30/20"&amp;RIGHT(BV$1,2))),NETWORKDAYS($T81,$U81,Holidays!$J$3:$J$937),
IF(AND($T81&lt;DATEVALUE("10/1/20"&amp;RIGHT(BU$1,2)),$U81&lt;=DATEVALUE("9/30/20"&amp;RIGHT(BV$1,2))),NETWORKDAYS(DATEVALUE("10/1/20"&amp;RIGHT(BU$1,2)),$U81,Holidays!$J$3:$J$937),
IF($T81&lt;DATEVALUE("10/1/20"&amp;RIGHT(BU$1,2)),NETWORKDAYS(DATEVALUE("10/1/20"&amp;RIGHT(BU$1,2)),DATEVALUE("9/30/20"&amp;RIGHT(BV$1,2)),Holidays!$J$3:$J$937),
IF($T81&gt;=DATEVALUE("10/1/20"&amp;RIGHT(BU$1,2)),NETWORKDAYS($T81,DATEVALUE("9/30/20"&amp;RIGHT(BV$1,2)),Holidays!$J$3:$J$937),"")))),"")/(NETWORKDAYS($T81,$U81,Holidays!$J$3:$J$937)),0))</f>
        <v>0</v>
      </c>
      <c r="BW81" s="87">
        <f>IF($Q81="","",IFERROR(IF(OR(AND($T81&gt;=DATEVALUE("10/1/20"&amp;RIGHT(BV$1,2)),$T81&lt;=DATEVALUE("9/30/20"&amp;RIGHT(BW$1,2))),AND($U81&gt;=DATEVALUE("10/1/20"&amp;RIGHT(BV$1,2)),$U81&lt;=DATEVALUE("9/30/20"&amp;RIGHT(BW$1,2))),AND($T81&lt;=DATEVALUE("10/1/20"&amp;RIGHT(BV$1,2)),$U81&gt;=DATEVALUE("9/30/20"&amp;RIGHT(BW$1,2)))),
IF(AND($T81&gt;=DATEVALUE("10/1/20"&amp;RIGHT(BV$1,2)),$U81&lt;=DATEVALUE("9/30/20"&amp;RIGHT(BW$1,2))),NETWORKDAYS($T81,$U81,Holidays!$J$3:$J$937),
IF(AND($T81&lt;DATEVALUE("10/1/20"&amp;RIGHT(BV$1,2)),$U81&lt;=DATEVALUE("9/30/20"&amp;RIGHT(BW$1,2))),NETWORKDAYS(DATEVALUE("10/1/20"&amp;RIGHT(BV$1,2)),$U81,Holidays!$J$3:$J$937),
IF($T81&lt;DATEVALUE("10/1/20"&amp;RIGHT(BV$1,2)),NETWORKDAYS(DATEVALUE("10/1/20"&amp;RIGHT(BV$1,2)),DATEVALUE("9/30/20"&amp;RIGHT(BW$1,2)),Holidays!$J$3:$J$937),
IF($T81&gt;=DATEVALUE("10/1/20"&amp;RIGHT(BV$1,2)),NETWORKDAYS($T81,DATEVALUE("9/30/20"&amp;RIGHT(BW$1,2)),Holidays!$J$3:$J$937),"")))),"")/(NETWORKDAYS($T81,$U81,Holidays!$J$3:$J$937)),0))</f>
        <v>0</v>
      </c>
      <c r="BX81" s="87">
        <f>IF($Q81="","",IFERROR(IF(OR(AND($T81&gt;=DATEVALUE("10/1/20"&amp;RIGHT(BW$1,2)),$T81&lt;=DATEVALUE("9/30/20"&amp;RIGHT(BX$1,2))),AND($U81&gt;=DATEVALUE("10/1/20"&amp;RIGHT(BW$1,2)),$U81&lt;=DATEVALUE("9/30/20"&amp;RIGHT(BX$1,2))),AND($T81&lt;=DATEVALUE("10/1/20"&amp;RIGHT(BW$1,2)),$U81&gt;=DATEVALUE("9/30/20"&amp;RIGHT(BX$1,2)))),
IF(AND($T81&gt;=DATEVALUE("10/1/20"&amp;RIGHT(BW$1,2)),$U81&lt;=DATEVALUE("9/30/20"&amp;RIGHT(BX$1,2))),NETWORKDAYS($T81,$U81,Holidays!$J$3:$J$937),
IF(AND($T81&lt;DATEVALUE("10/1/20"&amp;RIGHT(BW$1,2)),$U81&lt;=DATEVALUE("9/30/20"&amp;RIGHT(BX$1,2))),NETWORKDAYS(DATEVALUE("10/1/20"&amp;RIGHT(BW$1,2)),$U81,Holidays!$J$3:$J$937),
IF($T81&lt;DATEVALUE("10/1/20"&amp;RIGHT(BW$1,2)),NETWORKDAYS(DATEVALUE("10/1/20"&amp;RIGHT(BW$1,2)),DATEVALUE("9/30/20"&amp;RIGHT(BX$1,2)),Holidays!$J$3:$J$937),
IF($T81&gt;=DATEVALUE("10/1/20"&amp;RIGHT(BW$1,2)),NETWORKDAYS($T81,DATEVALUE("9/30/20"&amp;RIGHT(BX$1,2)),Holidays!$J$3:$J$937),"")))),"")/(NETWORKDAYS($T81,$U81,Holidays!$J$3:$J$937)),0))</f>
        <v>0</v>
      </c>
      <c r="BY81" s="87">
        <f>IF($Q81="","",IFERROR(IF(OR(AND($T81&gt;=DATEVALUE("10/1/20"&amp;RIGHT(BX$1,2)),$T81&lt;=DATEVALUE("9/30/20"&amp;RIGHT(BY$1,2))),AND($U81&gt;=DATEVALUE("10/1/20"&amp;RIGHT(BX$1,2)),$U81&lt;=DATEVALUE("9/30/20"&amp;RIGHT(BY$1,2))),AND($T81&lt;=DATEVALUE("10/1/20"&amp;RIGHT(BX$1,2)),$U81&gt;=DATEVALUE("9/30/20"&amp;RIGHT(BY$1,2)))),
IF(AND($T81&gt;=DATEVALUE("10/1/20"&amp;RIGHT(BX$1,2)),$U81&lt;=DATEVALUE("9/30/20"&amp;RIGHT(BY$1,2))),NETWORKDAYS($T81,$U81,Holidays!$J$3:$J$937),
IF(AND($T81&lt;DATEVALUE("10/1/20"&amp;RIGHT(BX$1,2)),$U81&lt;=DATEVALUE("9/30/20"&amp;RIGHT(BY$1,2))),NETWORKDAYS(DATEVALUE("10/1/20"&amp;RIGHT(BX$1,2)),$U81,Holidays!$J$3:$J$937),
IF($T81&lt;DATEVALUE("10/1/20"&amp;RIGHT(BX$1,2)),NETWORKDAYS(DATEVALUE("10/1/20"&amp;RIGHT(BX$1,2)),DATEVALUE("9/30/20"&amp;RIGHT(BY$1,2)),Holidays!$J$3:$J$937),
IF($T81&gt;=DATEVALUE("10/1/20"&amp;RIGHT(BX$1,2)),NETWORKDAYS($T81,DATEVALUE("9/30/20"&amp;RIGHT(BY$1,2)),Holidays!$J$3:$J$937),"")))),"")/(NETWORKDAYS($T81,$U81,Holidays!$J$3:$J$937)),0))</f>
        <v>0</v>
      </c>
      <c r="BZ81" s="87">
        <f>IF($Q81="","",IFERROR(IF(OR(AND($T81&gt;=DATEVALUE("10/1/20"&amp;RIGHT(BY$1,2)),$T81&lt;=DATEVALUE("9/30/20"&amp;RIGHT(BZ$1,2))),AND($U81&gt;=DATEVALUE("10/1/20"&amp;RIGHT(BY$1,2)),$U81&lt;=DATEVALUE("9/30/20"&amp;RIGHT(BZ$1,2))),AND($T81&lt;=DATEVALUE("10/1/20"&amp;RIGHT(BY$1,2)),$U81&gt;=DATEVALUE("9/30/20"&amp;RIGHT(BZ$1,2)))),
IF(AND($T81&gt;=DATEVALUE("10/1/20"&amp;RIGHT(BY$1,2)),$U81&lt;=DATEVALUE("9/30/20"&amp;RIGHT(BZ$1,2))),NETWORKDAYS($T81,$U81,Holidays!$J$3:$J$937),
IF(AND($T81&lt;DATEVALUE("10/1/20"&amp;RIGHT(BY$1,2)),$U81&lt;=DATEVALUE("9/30/20"&amp;RIGHT(BZ$1,2))),NETWORKDAYS(DATEVALUE("10/1/20"&amp;RIGHT(BY$1,2)),$U81,Holidays!$J$3:$J$937),
IF($T81&lt;DATEVALUE("10/1/20"&amp;RIGHT(BY$1,2)),NETWORKDAYS(DATEVALUE("10/1/20"&amp;RIGHT(BY$1,2)),DATEVALUE("9/30/20"&amp;RIGHT(BZ$1,2)),Holidays!$J$3:$J$937),
IF($T81&gt;=DATEVALUE("10/1/20"&amp;RIGHT(BY$1,2)),NETWORKDAYS($T81,DATEVALUE("9/30/20"&amp;RIGHT(BZ$1,2)),Holidays!$J$3:$J$937),"")))),"")/(NETWORKDAYS($T81,$U81,Holidays!$J$3:$J$937)),0))</f>
        <v>0</v>
      </c>
      <c r="CA81" s="87">
        <f>IF($Q81="","",IFERROR(IF(OR(AND($T81&gt;=DATEVALUE("10/1/20"&amp;RIGHT(BZ$1,2)),$T81&lt;=DATEVALUE("9/30/20"&amp;RIGHT(CA$1,2))),AND($U81&gt;=DATEVALUE("10/1/20"&amp;RIGHT(BZ$1,2)),$U81&lt;=DATEVALUE("9/30/20"&amp;RIGHT(CA$1,2))),AND($T81&lt;=DATEVALUE("10/1/20"&amp;RIGHT(BZ$1,2)),$U81&gt;=DATEVALUE("9/30/20"&amp;RIGHT(CA$1,2)))),
IF(AND($T81&gt;=DATEVALUE("10/1/20"&amp;RIGHT(BZ$1,2)),$U81&lt;=DATEVALUE("9/30/20"&amp;RIGHT(CA$1,2))),NETWORKDAYS($T81,$U81,Holidays!$J$3:$J$937),
IF(AND($T81&lt;DATEVALUE("10/1/20"&amp;RIGHT(BZ$1,2)),$U81&lt;=DATEVALUE("9/30/20"&amp;RIGHT(CA$1,2))),NETWORKDAYS(DATEVALUE("10/1/20"&amp;RIGHT(BZ$1,2)),$U81,Holidays!$J$3:$J$937),
IF($T81&lt;DATEVALUE("10/1/20"&amp;RIGHT(BZ$1,2)),NETWORKDAYS(DATEVALUE("10/1/20"&amp;RIGHT(BZ$1,2)),DATEVALUE("9/30/20"&amp;RIGHT(CA$1,2)),Holidays!$J$3:$J$937),
IF($T81&gt;=DATEVALUE("10/1/20"&amp;RIGHT(BZ$1,2)),NETWORKDAYS($T81,DATEVALUE("9/30/20"&amp;RIGHT(CA$1,2)),Holidays!$J$3:$J$937),"")))),"")/(NETWORKDAYS($T81,$U81,Holidays!$J$3:$J$937)),0))</f>
        <v>0</v>
      </c>
      <c r="CB81" s="87">
        <f>IF($Q81="","",IFERROR(IF(OR(AND($T81&gt;=DATEVALUE("10/1/20"&amp;RIGHT(CA$1,2)),$T81&lt;=DATEVALUE("9/30/20"&amp;RIGHT(CB$1,2))),AND($U81&gt;=DATEVALUE("10/1/20"&amp;RIGHT(CA$1,2)),$U81&lt;=DATEVALUE("9/30/20"&amp;RIGHT(CB$1,2))),AND($T81&lt;=DATEVALUE("10/1/20"&amp;RIGHT(CA$1,2)),$U81&gt;=DATEVALUE("9/30/20"&amp;RIGHT(CB$1,2)))),
IF(AND($T81&gt;=DATEVALUE("10/1/20"&amp;RIGHT(CA$1,2)),$U81&lt;=DATEVALUE("9/30/20"&amp;RIGHT(CB$1,2))),NETWORKDAYS($T81,$U81,Holidays!$J$3:$J$937),
IF(AND($T81&lt;DATEVALUE("10/1/20"&amp;RIGHT(CA$1,2)),$U81&lt;=DATEVALUE("9/30/20"&amp;RIGHT(CB$1,2))),NETWORKDAYS(DATEVALUE("10/1/20"&amp;RIGHT(CA$1,2)),$U81,Holidays!$J$3:$J$937),
IF($T81&lt;DATEVALUE("10/1/20"&amp;RIGHT(CA$1,2)),NETWORKDAYS(DATEVALUE("10/1/20"&amp;RIGHT(CA$1,2)),DATEVALUE("9/30/20"&amp;RIGHT(CB$1,2)),Holidays!$J$3:$J$937),
IF($T81&gt;=DATEVALUE("10/1/20"&amp;RIGHT(CA$1,2)),NETWORKDAYS($T81,DATEVALUE("9/30/20"&amp;RIGHT(CB$1,2)),Holidays!$J$3:$J$937),"")))),"")/(NETWORKDAYS($T81,$U81,Holidays!$J$3:$J$937)),0))</f>
        <v>0</v>
      </c>
    </row>
    <row r="82" spans="1:81">
      <c r="A82" s="78" t="s">
        <v>262</v>
      </c>
      <c r="B82" s="79" t="s">
        <v>117</v>
      </c>
      <c r="C82" s="87" t="s">
        <v>191</v>
      </c>
      <c r="D82" s="87" t="s">
        <v>176</v>
      </c>
      <c r="E82" s="87">
        <v>1</v>
      </c>
      <c r="F82" s="129">
        <v>242000</v>
      </c>
      <c r="G82" s="87" t="s">
        <v>122</v>
      </c>
      <c r="H82" s="108"/>
      <c r="I82" s="87" t="s">
        <v>140</v>
      </c>
      <c r="J82" s="87" t="s">
        <v>195</v>
      </c>
      <c r="K82" s="108">
        <v>100</v>
      </c>
      <c r="L82" s="82">
        <f t="shared" si="4"/>
        <v>0</v>
      </c>
      <c r="M82" s="110">
        <f t="shared" si="5"/>
        <v>242000</v>
      </c>
      <c r="N82" s="110">
        <f t="shared" si="31"/>
        <v>0</v>
      </c>
      <c r="O82" s="110">
        <f t="shared" si="6"/>
        <v>242000</v>
      </c>
      <c r="P82" s="110">
        <f t="shared" si="0"/>
        <v>0</v>
      </c>
      <c r="Q82" s="108">
        <v>100</v>
      </c>
      <c r="R82" s="130">
        <f t="shared" si="7"/>
        <v>3.5616438356164384</v>
      </c>
      <c r="S82" s="107">
        <v>45355</v>
      </c>
      <c r="T82" s="83">
        <f>IF(NOT(Q82=""),IF(NOT($S82=""),$S82,#REF!),"")</f>
        <v>45355</v>
      </c>
      <c r="U82" s="83">
        <f t="shared" si="8"/>
        <v>45455</v>
      </c>
      <c r="V82" s="83">
        <f t="shared" si="11"/>
        <v>45495</v>
      </c>
      <c r="W82" s="83">
        <f t="shared" si="32"/>
        <v>45497</v>
      </c>
      <c r="X82" s="84">
        <f t="shared" si="9"/>
        <v>242000</v>
      </c>
      <c r="Y82" s="84">
        <f t="shared" si="24"/>
        <v>272167.12328767125</v>
      </c>
      <c r="AF82" s="87" t="s">
        <v>137</v>
      </c>
      <c r="AG82" s="87" t="s">
        <v>138</v>
      </c>
      <c r="AH82" s="103">
        <v>46405</v>
      </c>
      <c r="AL82" s="87">
        <f t="shared" ca="1" si="1"/>
        <v>0</v>
      </c>
      <c r="AN82" s="87">
        <f t="shared" ca="1" si="33"/>
        <v>0</v>
      </c>
      <c r="AO82" s="87">
        <f t="shared" ca="1" si="33"/>
        <v>0</v>
      </c>
      <c r="AP82" s="87">
        <f t="shared" ca="1" si="33"/>
        <v>0</v>
      </c>
      <c r="AQ82" s="87">
        <f t="shared" ca="1" si="33"/>
        <v>0</v>
      </c>
      <c r="AR82" s="87">
        <f t="shared" ca="1" si="33"/>
        <v>0</v>
      </c>
      <c r="AS82" s="87">
        <f t="shared" ca="1" si="33"/>
        <v>0</v>
      </c>
      <c r="AT82" s="87">
        <f t="shared" ca="1" si="33"/>
        <v>0</v>
      </c>
      <c r="AU82" s="87">
        <f t="shared" ca="1" si="33"/>
        <v>0</v>
      </c>
      <c r="AV82" s="87">
        <f t="shared" ca="1" si="33"/>
        <v>0</v>
      </c>
      <c r="AW82" s="87">
        <f t="shared" ca="1" si="33"/>
        <v>0</v>
      </c>
      <c r="AX82" s="87">
        <f t="shared" ca="1" si="34"/>
        <v>0</v>
      </c>
      <c r="AY82" s="87">
        <f t="shared" ca="1" si="34"/>
        <v>0</v>
      </c>
      <c r="AZ82" s="87">
        <f t="shared" ca="1" si="34"/>
        <v>0</v>
      </c>
      <c r="BA82" s="87">
        <f t="shared" ca="1" si="34"/>
        <v>0</v>
      </c>
      <c r="BB82" s="87">
        <f t="shared" ca="1" si="34"/>
        <v>0</v>
      </c>
      <c r="BC82" s="87">
        <f t="shared" ca="1" si="34"/>
        <v>0</v>
      </c>
      <c r="BD82" s="87">
        <f t="shared" ca="1" si="34"/>
        <v>0</v>
      </c>
      <c r="BE82" s="87">
        <f t="shared" ca="1" si="34"/>
        <v>0</v>
      </c>
      <c r="BF82" s="87">
        <f t="shared" ca="1" si="34"/>
        <v>0</v>
      </c>
      <c r="BG82" s="87">
        <f t="shared" ca="1" si="34"/>
        <v>0</v>
      </c>
      <c r="BI82" s="87">
        <f>IF($Q82="","",IFERROR(IF(OR(AND($T82&gt;=DATEVALUE("10/1/20"&amp;RIGHT(BH$1,2)),$T82&lt;=DATEVALUE("9/30/20"&amp;RIGHT(BI$1,2))),AND($U82&gt;=DATEVALUE("10/1/20"&amp;RIGHT(BH$1,2)),$U82&lt;=DATEVALUE("9/30/20"&amp;RIGHT(BI$1,2))),AND($T82&lt;=DATEVALUE("10/1/20"&amp;RIGHT(BH$1,2)),$U82&gt;=DATEVALUE("9/30/20"&amp;RIGHT(BI$1,2)))),
IF(AND($T82&gt;=DATEVALUE("10/1/20"&amp;RIGHT(BH$1,2)),$U82&lt;=DATEVALUE("9/30/20"&amp;RIGHT(BI$1,2))),NETWORKDAYS($T82,$U82,Holidays!$J$3:$J$937),
IF(AND($T82&lt;DATEVALUE("10/1/20"&amp;RIGHT(BH$1,2)),$U82&lt;=DATEVALUE("9/30/20"&amp;RIGHT(BI$1,2))),NETWORKDAYS(DATEVALUE("10/1/20"&amp;RIGHT(BH$1,2)),$U82,Holidays!$J$3:$J$937),
IF($T82&lt;DATEVALUE("10/1/20"&amp;RIGHT(BH$1,2)),NETWORKDAYS(DATEVALUE("10/1/20"&amp;RIGHT(BH$1,2)),DATEVALUE("9/30/20"&amp;RIGHT(BI$1,2)),Holidays!$J$3:$J$937),
IF($T82&gt;=DATEVALUE("10/1/20"&amp;RIGHT(BH$1,2)),NETWORKDAYS($T82,DATEVALUE("9/30/20"&amp;RIGHT(BI$1,2)),Holidays!$J$3:$J$937),"")))),"")/(NETWORKDAYS($T82,$U82,Holidays!$J$3:$J$937)),0))</f>
        <v>0</v>
      </c>
      <c r="BJ82" s="87">
        <f>IF($Q82="","",IFERROR(IF(OR(AND($T82&gt;=DATEVALUE("10/1/20"&amp;RIGHT(BI$1,2)),$T82&lt;=DATEVALUE("9/30/20"&amp;RIGHT(BJ$1,2))),AND($U82&gt;=DATEVALUE("10/1/20"&amp;RIGHT(BI$1,2)),$U82&lt;=DATEVALUE("9/30/20"&amp;RIGHT(BJ$1,2))),AND($T82&lt;=DATEVALUE("10/1/20"&amp;RIGHT(BI$1,2)),$U82&gt;=DATEVALUE("9/30/20"&amp;RIGHT(BJ$1,2)))),
IF(AND($T82&gt;=DATEVALUE("10/1/20"&amp;RIGHT(BI$1,2)),$U82&lt;=DATEVALUE("9/30/20"&amp;RIGHT(BJ$1,2))),NETWORKDAYS($T82,$U82,Holidays!$J$3:$J$937),
IF(AND($T82&lt;DATEVALUE("10/1/20"&amp;RIGHT(BI$1,2)),$U82&lt;=DATEVALUE("9/30/20"&amp;RIGHT(BJ$1,2))),NETWORKDAYS(DATEVALUE("10/1/20"&amp;RIGHT(BI$1,2)),$U82,Holidays!$J$3:$J$937),
IF($T82&lt;DATEVALUE("10/1/20"&amp;RIGHT(BI$1,2)),NETWORKDAYS(DATEVALUE("10/1/20"&amp;RIGHT(BI$1,2)),DATEVALUE("9/30/20"&amp;RIGHT(BJ$1,2)),Holidays!$J$3:$J$937),
IF($T82&gt;=DATEVALUE("10/1/20"&amp;RIGHT(BI$1,2)),NETWORKDAYS($T82,DATEVALUE("9/30/20"&amp;RIGHT(BJ$1,2)),Holidays!$J$3:$J$937),"")))),"")/(NETWORKDAYS($T82,$U82,Holidays!$J$3:$J$937)),0))</f>
        <v>0</v>
      </c>
      <c r="BK82" s="87">
        <f>IF($Q82="","",IFERROR(IF(OR(AND($T82&gt;=DATEVALUE("10/1/20"&amp;RIGHT(BJ$1,2)),$T82&lt;=DATEVALUE("9/30/20"&amp;RIGHT(BK$1,2))),AND($U82&gt;=DATEVALUE("10/1/20"&amp;RIGHT(BJ$1,2)),$U82&lt;=DATEVALUE("9/30/20"&amp;RIGHT(BK$1,2))),AND($T82&lt;=DATEVALUE("10/1/20"&amp;RIGHT(BJ$1,2)),$U82&gt;=DATEVALUE("9/30/20"&amp;RIGHT(BK$1,2)))),
IF(AND($T82&gt;=DATEVALUE("10/1/20"&amp;RIGHT(BJ$1,2)),$U82&lt;=DATEVALUE("9/30/20"&amp;RIGHT(BK$1,2))),NETWORKDAYS($T82,$U82,Holidays!$J$3:$J$937),
IF(AND($T82&lt;DATEVALUE("10/1/20"&amp;RIGHT(BJ$1,2)),$U82&lt;=DATEVALUE("9/30/20"&amp;RIGHT(BK$1,2))),NETWORKDAYS(DATEVALUE("10/1/20"&amp;RIGHT(BJ$1,2)),$U82,Holidays!$J$3:$J$937),
IF($T82&lt;DATEVALUE("10/1/20"&amp;RIGHT(BJ$1,2)),NETWORKDAYS(DATEVALUE("10/1/20"&amp;RIGHT(BJ$1,2)),DATEVALUE("9/30/20"&amp;RIGHT(BK$1,2)),Holidays!$J$3:$J$937),
IF($T82&gt;=DATEVALUE("10/1/20"&amp;RIGHT(BJ$1,2)),NETWORKDAYS($T82,DATEVALUE("9/30/20"&amp;RIGHT(BK$1,2)),Holidays!$J$3:$J$937),"")))),"")/(NETWORKDAYS($T82,$U82,Holidays!$J$3:$J$937)),0))</f>
        <v>0</v>
      </c>
      <c r="BL82" s="87">
        <f>IF($Q82="","",IFERROR(IF(OR(AND($T82&gt;=DATEVALUE("10/1/20"&amp;RIGHT(BK$1,2)),$T82&lt;=DATEVALUE("9/30/20"&amp;RIGHT(BL$1,2))),AND($U82&gt;=DATEVALUE("10/1/20"&amp;RIGHT(BK$1,2)),$U82&lt;=DATEVALUE("9/30/20"&amp;RIGHT(BL$1,2))),AND($T82&lt;=DATEVALUE("10/1/20"&amp;RIGHT(BK$1,2)),$U82&gt;=DATEVALUE("9/30/20"&amp;RIGHT(BL$1,2)))),
IF(AND($T82&gt;=DATEVALUE("10/1/20"&amp;RIGHT(BK$1,2)),$U82&lt;=DATEVALUE("9/30/20"&amp;RIGHT(BL$1,2))),NETWORKDAYS($T82,$U82,Holidays!$J$3:$J$937),
IF(AND($T82&lt;DATEVALUE("10/1/20"&amp;RIGHT(BK$1,2)),$U82&lt;=DATEVALUE("9/30/20"&amp;RIGHT(BL$1,2))),NETWORKDAYS(DATEVALUE("10/1/20"&amp;RIGHT(BK$1,2)),$U82,Holidays!$J$3:$J$937),
IF($T82&lt;DATEVALUE("10/1/20"&amp;RIGHT(BK$1,2)),NETWORKDAYS(DATEVALUE("10/1/20"&amp;RIGHT(BK$1,2)),DATEVALUE("9/30/20"&amp;RIGHT(BL$1,2)),Holidays!$J$3:$J$937),
IF($T82&gt;=DATEVALUE("10/1/20"&amp;RIGHT(BK$1,2)),NETWORKDAYS($T82,DATEVALUE("9/30/20"&amp;RIGHT(BL$1,2)),Holidays!$J$3:$J$937),"")))),"")/(NETWORKDAYS($T82,$U82,Holidays!$J$3:$J$937)),0))</f>
        <v>0</v>
      </c>
      <c r="BM82" s="87">
        <f>IF($Q82="","",IFERROR(IF(OR(AND($T82&gt;=DATEVALUE("10/1/20"&amp;RIGHT(BL$1,2)),$T82&lt;=DATEVALUE("9/30/20"&amp;RIGHT(BM$1,2))),AND($U82&gt;=DATEVALUE("10/1/20"&amp;RIGHT(BL$1,2)),$U82&lt;=DATEVALUE("9/30/20"&amp;RIGHT(BM$1,2))),AND($T82&lt;=DATEVALUE("10/1/20"&amp;RIGHT(BL$1,2)),$U82&gt;=DATEVALUE("9/30/20"&amp;RIGHT(BM$1,2)))),
IF(AND($T82&gt;=DATEVALUE("10/1/20"&amp;RIGHT(BL$1,2)),$U82&lt;=DATEVALUE("9/30/20"&amp;RIGHT(BM$1,2))),NETWORKDAYS($T82,$U82,Holidays!$J$3:$J$937),
IF(AND($T82&lt;DATEVALUE("10/1/20"&amp;RIGHT(BL$1,2)),$U82&lt;=DATEVALUE("9/30/20"&amp;RIGHT(BM$1,2))),NETWORKDAYS(DATEVALUE("10/1/20"&amp;RIGHT(BL$1,2)),$U82,Holidays!$J$3:$J$937),
IF($T82&lt;DATEVALUE("10/1/20"&amp;RIGHT(BL$1,2)),NETWORKDAYS(DATEVALUE("10/1/20"&amp;RIGHT(BL$1,2)),DATEVALUE("9/30/20"&amp;RIGHT(BM$1,2)),Holidays!$J$3:$J$937),
IF($T82&gt;=DATEVALUE("10/1/20"&amp;RIGHT(BL$1,2)),NETWORKDAYS($T82,DATEVALUE("9/30/20"&amp;RIGHT(BM$1,2)),Holidays!$J$3:$J$937),"")))),"")/(NETWORKDAYS($T82,$U82,Holidays!$J$3:$J$937)),0))</f>
        <v>0</v>
      </c>
      <c r="BN82" s="87">
        <f>IF($Q82="","",IFERROR(IF(OR(AND($T82&gt;=DATEVALUE("10/1/20"&amp;RIGHT(BM$1,2)),$T82&lt;=DATEVALUE("9/30/20"&amp;RIGHT(BN$1,2))),AND($U82&gt;=DATEVALUE("10/1/20"&amp;RIGHT(BM$1,2)),$U82&lt;=DATEVALUE("9/30/20"&amp;RIGHT(BN$1,2))),AND($T82&lt;=DATEVALUE("10/1/20"&amp;RIGHT(BM$1,2)),$U82&gt;=DATEVALUE("9/30/20"&amp;RIGHT(BN$1,2)))),
IF(AND($T82&gt;=DATEVALUE("10/1/20"&amp;RIGHT(BM$1,2)),$U82&lt;=DATEVALUE("9/30/20"&amp;RIGHT(BN$1,2))),NETWORKDAYS($T82,$U82,Holidays!$J$3:$J$937),
IF(AND($T82&lt;DATEVALUE("10/1/20"&amp;RIGHT(BM$1,2)),$U82&lt;=DATEVALUE("9/30/20"&amp;RIGHT(BN$1,2))),NETWORKDAYS(DATEVALUE("10/1/20"&amp;RIGHT(BM$1,2)),$U82,Holidays!$J$3:$J$937),
IF($T82&lt;DATEVALUE("10/1/20"&amp;RIGHT(BM$1,2)),NETWORKDAYS(DATEVALUE("10/1/20"&amp;RIGHT(BM$1,2)),DATEVALUE("9/30/20"&amp;RIGHT(BN$1,2)),Holidays!$J$3:$J$937),
IF($T82&gt;=DATEVALUE("10/1/20"&amp;RIGHT(BM$1,2)),NETWORKDAYS($T82,DATEVALUE("9/30/20"&amp;RIGHT(BN$1,2)),Holidays!$J$3:$J$937),"")))),"")/(NETWORKDAYS($T82,$U82,Holidays!$J$3:$J$937)),0))</f>
        <v>0</v>
      </c>
      <c r="BO82" s="87">
        <f>IF($Q82="","",IFERROR(IF(OR(AND($T82&gt;=DATEVALUE("10/1/20"&amp;RIGHT(BN$1,2)),$T82&lt;=DATEVALUE("9/30/20"&amp;RIGHT(BO$1,2))),AND($U82&gt;=DATEVALUE("10/1/20"&amp;RIGHT(BN$1,2)),$U82&lt;=DATEVALUE("9/30/20"&amp;RIGHT(BO$1,2))),AND($T82&lt;=DATEVALUE("10/1/20"&amp;RIGHT(BN$1,2)),$U82&gt;=DATEVALUE("9/30/20"&amp;RIGHT(BO$1,2)))),
IF(AND($T82&gt;=DATEVALUE("10/1/20"&amp;RIGHT(BN$1,2)),$U82&lt;=DATEVALUE("9/30/20"&amp;RIGHT(BO$1,2))),NETWORKDAYS($T82,$U82,Holidays!$J$3:$J$937),
IF(AND($T82&lt;DATEVALUE("10/1/20"&amp;RIGHT(BN$1,2)),$U82&lt;=DATEVALUE("9/30/20"&amp;RIGHT(BO$1,2))),NETWORKDAYS(DATEVALUE("10/1/20"&amp;RIGHT(BN$1,2)),$U82,Holidays!$J$3:$J$937),
IF($T82&lt;DATEVALUE("10/1/20"&amp;RIGHT(BN$1,2)),NETWORKDAYS(DATEVALUE("10/1/20"&amp;RIGHT(BN$1,2)),DATEVALUE("9/30/20"&amp;RIGHT(BO$1,2)),Holidays!$J$3:$J$937),
IF($T82&gt;=DATEVALUE("10/1/20"&amp;RIGHT(BN$1,2)),NETWORKDAYS($T82,DATEVALUE("9/30/20"&amp;RIGHT(BO$1,2)),Holidays!$J$3:$J$937),"")))),"")/(NETWORKDAYS($T82,$U82,Holidays!$J$3:$J$937)),0))</f>
        <v>0</v>
      </c>
      <c r="BP82" s="87">
        <f>IF($Q82="","",IFERROR(IF(OR(AND($T82&gt;=DATEVALUE("10/1/20"&amp;RIGHT(BO$1,2)),$T82&lt;=DATEVALUE("9/30/20"&amp;RIGHT(BP$1,2))),AND($U82&gt;=DATEVALUE("10/1/20"&amp;RIGHT(BO$1,2)),$U82&lt;=DATEVALUE("9/30/20"&amp;RIGHT(BP$1,2))),AND($T82&lt;=DATEVALUE("10/1/20"&amp;RIGHT(BO$1,2)),$U82&gt;=DATEVALUE("9/30/20"&amp;RIGHT(BP$1,2)))),
IF(AND($T82&gt;=DATEVALUE("10/1/20"&amp;RIGHT(BO$1,2)),$U82&lt;=DATEVALUE("9/30/20"&amp;RIGHT(BP$1,2))),NETWORKDAYS($T82,$U82,Holidays!$J$3:$J$937),
IF(AND($T82&lt;DATEVALUE("10/1/20"&amp;RIGHT(BO$1,2)),$U82&lt;=DATEVALUE("9/30/20"&amp;RIGHT(BP$1,2))),NETWORKDAYS(DATEVALUE("10/1/20"&amp;RIGHT(BO$1,2)),$U82,Holidays!$J$3:$J$937),
IF($T82&lt;DATEVALUE("10/1/20"&amp;RIGHT(BO$1,2)),NETWORKDAYS(DATEVALUE("10/1/20"&amp;RIGHT(BO$1,2)),DATEVALUE("9/30/20"&amp;RIGHT(BP$1,2)),Holidays!$J$3:$J$937),
IF($T82&gt;=DATEVALUE("10/1/20"&amp;RIGHT(BO$1,2)),NETWORKDAYS($T82,DATEVALUE("9/30/20"&amp;RIGHT(BP$1,2)),Holidays!$J$3:$J$937),"")))),"")/(NETWORKDAYS($T82,$U82,Holidays!$J$3:$J$937)),0))</f>
        <v>0</v>
      </c>
      <c r="BQ82" s="87">
        <f>IF($Q82="","",IFERROR(IF(OR(AND($T82&gt;=DATEVALUE("10/1/20"&amp;RIGHT(BP$1,2)),$T82&lt;=DATEVALUE("9/30/20"&amp;RIGHT(BQ$1,2))),AND($U82&gt;=DATEVALUE("10/1/20"&amp;RIGHT(BP$1,2)),$U82&lt;=DATEVALUE("9/30/20"&amp;RIGHT(BQ$1,2))),AND($T82&lt;=DATEVALUE("10/1/20"&amp;RIGHT(BP$1,2)),$U82&gt;=DATEVALUE("9/30/20"&amp;RIGHT(BQ$1,2)))),
IF(AND($T82&gt;=DATEVALUE("10/1/20"&amp;RIGHT(BP$1,2)),$U82&lt;=DATEVALUE("9/30/20"&amp;RIGHT(BQ$1,2))),NETWORKDAYS($T82,$U82,Holidays!$J$3:$J$937),
IF(AND($T82&lt;DATEVALUE("10/1/20"&amp;RIGHT(BP$1,2)),$U82&lt;=DATEVALUE("9/30/20"&amp;RIGHT(BQ$1,2))),NETWORKDAYS(DATEVALUE("10/1/20"&amp;RIGHT(BP$1,2)),$U82,Holidays!$J$3:$J$937),
IF($T82&lt;DATEVALUE("10/1/20"&amp;RIGHT(BP$1,2)),NETWORKDAYS(DATEVALUE("10/1/20"&amp;RIGHT(BP$1,2)),DATEVALUE("9/30/20"&amp;RIGHT(BQ$1,2)),Holidays!$J$3:$J$937),
IF($T82&gt;=DATEVALUE("10/1/20"&amp;RIGHT(BP$1,2)),NETWORKDAYS($T82,DATEVALUE("9/30/20"&amp;RIGHT(BQ$1,2)),Holidays!$J$3:$J$937),"")))),"")/(NETWORKDAYS($T82,$U82,Holidays!$J$3:$J$937)),0))</f>
        <v>1</v>
      </c>
      <c r="BR82" s="87">
        <f>IF($Q82="","",IFERROR(IF(OR(AND($T82&gt;=DATEVALUE("10/1/20"&amp;RIGHT(BQ$1,2)),$T82&lt;=DATEVALUE("9/30/20"&amp;RIGHT(BR$1,2))),AND($U82&gt;=DATEVALUE("10/1/20"&amp;RIGHT(BQ$1,2)),$U82&lt;=DATEVALUE("9/30/20"&amp;RIGHT(BR$1,2))),AND($T82&lt;=DATEVALUE("10/1/20"&amp;RIGHT(BQ$1,2)),$U82&gt;=DATEVALUE("9/30/20"&amp;RIGHT(BR$1,2)))),
IF(AND($T82&gt;=DATEVALUE("10/1/20"&amp;RIGHT(BQ$1,2)),$U82&lt;=DATEVALUE("9/30/20"&amp;RIGHT(BR$1,2))),NETWORKDAYS($T82,$U82,Holidays!$J$3:$J$937),
IF(AND($T82&lt;DATEVALUE("10/1/20"&amp;RIGHT(BQ$1,2)),$U82&lt;=DATEVALUE("9/30/20"&amp;RIGHT(BR$1,2))),NETWORKDAYS(DATEVALUE("10/1/20"&amp;RIGHT(BQ$1,2)),$U82,Holidays!$J$3:$J$937),
IF($T82&lt;DATEVALUE("10/1/20"&amp;RIGHT(BQ$1,2)),NETWORKDAYS(DATEVALUE("10/1/20"&amp;RIGHT(BQ$1,2)),DATEVALUE("9/30/20"&amp;RIGHT(BR$1,2)),Holidays!$J$3:$J$937),
IF($T82&gt;=DATEVALUE("10/1/20"&amp;RIGHT(BQ$1,2)),NETWORKDAYS($T82,DATEVALUE("9/30/20"&amp;RIGHT(BR$1,2)),Holidays!$J$3:$J$937),"")))),"")/(NETWORKDAYS($T82,$U82,Holidays!$J$3:$J$937)),0))</f>
        <v>0</v>
      </c>
      <c r="BS82" s="87">
        <f>IF($Q82="","",IFERROR(IF(OR(AND($T82&gt;=DATEVALUE("10/1/20"&amp;RIGHT(BR$1,2)),$T82&lt;=DATEVALUE("9/30/20"&amp;RIGHT(BS$1,2))),AND($U82&gt;=DATEVALUE("10/1/20"&amp;RIGHT(BR$1,2)),$U82&lt;=DATEVALUE("9/30/20"&amp;RIGHT(BS$1,2))),AND($T82&lt;=DATEVALUE("10/1/20"&amp;RIGHT(BR$1,2)),$U82&gt;=DATEVALUE("9/30/20"&amp;RIGHT(BS$1,2)))),
IF(AND($T82&gt;=DATEVALUE("10/1/20"&amp;RIGHT(BR$1,2)),$U82&lt;=DATEVALUE("9/30/20"&amp;RIGHT(BS$1,2))),NETWORKDAYS($T82,$U82,Holidays!$J$3:$J$937),
IF(AND($T82&lt;DATEVALUE("10/1/20"&amp;RIGHT(BR$1,2)),$U82&lt;=DATEVALUE("9/30/20"&amp;RIGHT(BS$1,2))),NETWORKDAYS(DATEVALUE("10/1/20"&amp;RIGHT(BR$1,2)),$U82,Holidays!$J$3:$J$937),
IF($T82&lt;DATEVALUE("10/1/20"&amp;RIGHT(BR$1,2)),NETWORKDAYS(DATEVALUE("10/1/20"&amp;RIGHT(BR$1,2)),DATEVALUE("9/30/20"&amp;RIGHT(BS$1,2)),Holidays!$J$3:$J$937),
IF($T82&gt;=DATEVALUE("10/1/20"&amp;RIGHT(BR$1,2)),NETWORKDAYS($T82,DATEVALUE("9/30/20"&amp;RIGHT(BS$1,2)),Holidays!$J$3:$J$937),"")))),"")/(NETWORKDAYS($T82,$U82,Holidays!$J$3:$J$937)),0))</f>
        <v>0</v>
      </c>
      <c r="BT82" s="87">
        <f>IF($Q82="","",IFERROR(IF(OR(AND($T82&gt;=DATEVALUE("10/1/20"&amp;RIGHT(BS$1,2)),$T82&lt;=DATEVALUE("9/30/20"&amp;RIGHT(BT$1,2))),AND($U82&gt;=DATEVALUE("10/1/20"&amp;RIGHT(BS$1,2)),$U82&lt;=DATEVALUE("9/30/20"&amp;RIGHT(BT$1,2))),AND($T82&lt;=DATEVALUE("10/1/20"&amp;RIGHT(BS$1,2)),$U82&gt;=DATEVALUE("9/30/20"&amp;RIGHT(BT$1,2)))),
IF(AND($T82&gt;=DATEVALUE("10/1/20"&amp;RIGHT(BS$1,2)),$U82&lt;=DATEVALUE("9/30/20"&amp;RIGHT(BT$1,2))),NETWORKDAYS($T82,$U82,Holidays!$J$3:$J$937),
IF(AND($T82&lt;DATEVALUE("10/1/20"&amp;RIGHT(BS$1,2)),$U82&lt;=DATEVALUE("9/30/20"&amp;RIGHT(BT$1,2))),NETWORKDAYS(DATEVALUE("10/1/20"&amp;RIGHT(BS$1,2)),$U82,Holidays!$J$3:$J$937),
IF($T82&lt;DATEVALUE("10/1/20"&amp;RIGHT(BS$1,2)),NETWORKDAYS(DATEVALUE("10/1/20"&amp;RIGHT(BS$1,2)),DATEVALUE("9/30/20"&amp;RIGHT(BT$1,2)),Holidays!$J$3:$J$937),
IF($T82&gt;=DATEVALUE("10/1/20"&amp;RIGHT(BS$1,2)),NETWORKDAYS($T82,DATEVALUE("9/30/20"&amp;RIGHT(BT$1,2)),Holidays!$J$3:$J$937),"")))),"")/(NETWORKDAYS($T82,$U82,Holidays!$J$3:$J$937)),0))</f>
        <v>0</v>
      </c>
      <c r="BU82" s="87">
        <f>IF($Q82="","",IFERROR(IF(OR(AND($T82&gt;=DATEVALUE("10/1/20"&amp;RIGHT(BT$1,2)),$T82&lt;=DATEVALUE("9/30/20"&amp;RIGHT(BU$1,2))),AND($U82&gt;=DATEVALUE("10/1/20"&amp;RIGHT(BT$1,2)),$U82&lt;=DATEVALUE("9/30/20"&amp;RIGHT(BU$1,2))),AND($T82&lt;=DATEVALUE("10/1/20"&amp;RIGHT(BT$1,2)),$U82&gt;=DATEVALUE("9/30/20"&amp;RIGHT(BU$1,2)))),
IF(AND($T82&gt;=DATEVALUE("10/1/20"&amp;RIGHT(BT$1,2)),$U82&lt;=DATEVALUE("9/30/20"&amp;RIGHT(BU$1,2))),NETWORKDAYS($T82,$U82,Holidays!$J$3:$J$937),
IF(AND($T82&lt;DATEVALUE("10/1/20"&amp;RIGHT(BT$1,2)),$U82&lt;=DATEVALUE("9/30/20"&amp;RIGHT(BU$1,2))),NETWORKDAYS(DATEVALUE("10/1/20"&amp;RIGHT(BT$1,2)),$U82,Holidays!$J$3:$J$937),
IF($T82&lt;DATEVALUE("10/1/20"&amp;RIGHT(BT$1,2)),NETWORKDAYS(DATEVALUE("10/1/20"&amp;RIGHT(BT$1,2)),DATEVALUE("9/30/20"&amp;RIGHT(BU$1,2)),Holidays!$J$3:$J$937),
IF($T82&gt;=DATEVALUE("10/1/20"&amp;RIGHT(BT$1,2)),NETWORKDAYS($T82,DATEVALUE("9/30/20"&amp;RIGHT(BU$1,2)),Holidays!$J$3:$J$937),"")))),"")/(NETWORKDAYS($T82,$U82,Holidays!$J$3:$J$937)),0))</f>
        <v>0</v>
      </c>
      <c r="BV82" s="87">
        <f>IF($Q82="","",IFERROR(IF(OR(AND($T82&gt;=DATEVALUE("10/1/20"&amp;RIGHT(BU$1,2)),$T82&lt;=DATEVALUE("9/30/20"&amp;RIGHT(BV$1,2))),AND($U82&gt;=DATEVALUE("10/1/20"&amp;RIGHT(BU$1,2)),$U82&lt;=DATEVALUE("9/30/20"&amp;RIGHT(BV$1,2))),AND($T82&lt;=DATEVALUE("10/1/20"&amp;RIGHT(BU$1,2)),$U82&gt;=DATEVALUE("9/30/20"&amp;RIGHT(BV$1,2)))),
IF(AND($T82&gt;=DATEVALUE("10/1/20"&amp;RIGHT(BU$1,2)),$U82&lt;=DATEVALUE("9/30/20"&amp;RIGHT(BV$1,2))),NETWORKDAYS($T82,$U82,Holidays!$J$3:$J$937),
IF(AND($T82&lt;DATEVALUE("10/1/20"&amp;RIGHT(BU$1,2)),$U82&lt;=DATEVALUE("9/30/20"&amp;RIGHT(BV$1,2))),NETWORKDAYS(DATEVALUE("10/1/20"&amp;RIGHT(BU$1,2)),$U82,Holidays!$J$3:$J$937),
IF($T82&lt;DATEVALUE("10/1/20"&amp;RIGHT(BU$1,2)),NETWORKDAYS(DATEVALUE("10/1/20"&amp;RIGHT(BU$1,2)),DATEVALUE("9/30/20"&amp;RIGHT(BV$1,2)),Holidays!$J$3:$J$937),
IF($T82&gt;=DATEVALUE("10/1/20"&amp;RIGHT(BU$1,2)),NETWORKDAYS($T82,DATEVALUE("9/30/20"&amp;RIGHT(BV$1,2)),Holidays!$J$3:$J$937),"")))),"")/(NETWORKDAYS($T82,$U82,Holidays!$J$3:$J$937)),0))</f>
        <v>0</v>
      </c>
      <c r="BW82" s="87">
        <f>IF($Q82="","",IFERROR(IF(OR(AND($T82&gt;=DATEVALUE("10/1/20"&amp;RIGHT(BV$1,2)),$T82&lt;=DATEVALUE("9/30/20"&amp;RIGHT(BW$1,2))),AND($U82&gt;=DATEVALUE("10/1/20"&amp;RIGHT(BV$1,2)),$U82&lt;=DATEVALUE("9/30/20"&amp;RIGHT(BW$1,2))),AND($T82&lt;=DATEVALUE("10/1/20"&amp;RIGHT(BV$1,2)),$U82&gt;=DATEVALUE("9/30/20"&amp;RIGHT(BW$1,2)))),
IF(AND($T82&gt;=DATEVALUE("10/1/20"&amp;RIGHT(BV$1,2)),$U82&lt;=DATEVALUE("9/30/20"&amp;RIGHT(BW$1,2))),NETWORKDAYS($T82,$U82,Holidays!$J$3:$J$937),
IF(AND($T82&lt;DATEVALUE("10/1/20"&amp;RIGHT(BV$1,2)),$U82&lt;=DATEVALUE("9/30/20"&amp;RIGHT(BW$1,2))),NETWORKDAYS(DATEVALUE("10/1/20"&amp;RIGHT(BV$1,2)),$U82,Holidays!$J$3:$J$937),
IF($T82&lt;DATEVALUE("10/1/20"&amp;RIGHT(BV$1,2)),NETWORKDAYS(DATEVALUE("10/1/20"&amp;RIGHT(BV$1,2)),DATEVALUE("9/30/20"&amp;RIGHT(BW$1,2)),Holidays!$J$3:$J$937),
IF($T82&gt;=DATEVALUE("10/1/20"&amp;RIGHT(BV$1,2)),NETWORKDAYS($T82,DATEVALUE("9/30/20"&amp;RIGHT(BW$1,2)),Holidays!$J$3:$J$937),"")))),"")/(NETWORKDAYS($T82,$U82,Holidays!$J$3:$J$937)),0))</f>
        <v>0</v>
      </c>
      <c r="BX82" s="87">
        <f>IF($Q82="","",IFERROR(IF(OR(AND($T82&gt;=DATEVALUE("10/1/20"&amp;RIGHT(BW$1,2)),$T82&lt;=DATEVALUE("9/30/20"&amp;RIGHT(BX$1,2))),AND($U82&gt;=DATEVALUE("10/1/20"&amp;RIGHT(BW$1,2)),$U82&lt;=DATEVALUE("9/30/20"&amp;RIGHT(BX$1,2))),AND($T82&lt;=DATEVALUE("10/1/20"&amp;RIGHT(BW$1,2)),$U82&gt;=DATEVALUE("9/30/20"&amp;RIGHT(BX$1,2)))),
IF(AND($T82&gt;=DATEVALUE("10/1/20"&amp;RIGHT(BW$1,2)),$U82&lt;=DATEVALUE("9/30/20"&amp;RIGHT(BX$1,2))),NETWORKDAYS($T82,$U82,Holidays!$J$3:$J$937),
IF(AND($T82&lt;DATEVALUE("10/1/20"&amp;RIGHT(BW$1,2)),$U82&lt;=DATEVALUE("9/30/20"&amp;RIGHT(BX$1,2))),NETWORKDAYS(DATEVALUE("10/1/20"&amp;RIGHT(BW$1,2)),$U82,Holidays!$J$3:$J$937),
IF($T82&lt;DATEVALUE("10/1/20"&amp;RIGHT(BW$1,2)),NETWORKDAYS(DATEVALUE("10/1/20"&amp;RIGHT(BW$1,2)),DATEVALUE("9/30/20"&amp;RIGHT(BX$1,2)),Holidays!$J$3:$J$937),
IF($T82&gt;=DATEVALUE("10/1/20"&amp;RIGHT(BW$1,2)),NETWORKDAYS($T82,DATEVALUE("9/30/20"&amp;RIGHT(BX$1,2)),Holidays!$J$3:$J$937),"")))),"")/(NETWORKDAYS($T82,$U82,Holidays!$J$3:$J$937)),0))</f>
        <v>0</v>
      </c>
      <c r="BY82" s="87">
        <f>IF($Q82="","",IFERROR(IF(OR(AND($T82&gt;=DATEVALUE("10/1/20"&amp;RIGHT(BX$1,2)),$T82&lt;=DATEVALUE("9/30/20"&amp;RIGHT(BY$1,2))),AND($U82&gt;=DATEVALUE("10/1/20"&amp;RIGHT(BX$1,2)),$U82&lt;=DATEVALUE("9/30/20"&amp;RIGHT(BY$1,2))),AND($T82&lt;=DATEVALUE("10/1/20"&amp;RIGHT(BX$1,2)),$U82&gt;=DATEVALUE("9/30/20"&amp;RIGHT(BY$1,2)))),
IF(AND($T82&gt;=DATEVALUE("10/1/20"&amp;RIGHT(BX$1,2)),$U82&lt;=DATEVALUE("9/30/20"&amp;RIGHT(BY$1,2))),NETWORKDAYS($T82,$U82,Holidays!$J$3:$J$937),
IF(AND($T82&lt;DATEVALUE("10/1/20"&amp;RIGHT(BX$1,2)),$U82&lt;=DATEVALUE("9/30/20"&amp;RIGHT(BY$1,2))),NETWORKDAYS(DATEVALUE("10/1/20"&amp;RIGHT(BX$1,2)),$U82,Holidays!$J$3:$J$937),
IF($T82&lt;DATEVALUE("10/1/20"&amp;RIGHT(BX$1,2)),NETWORKDAYS(DATEVALUE("10/1/20"&amp;RIGHT(BX$1,2)),DATEVALUE("9/30/20"&amp;RIGHT(BY$1,2)),Holidays!$J$3:$J$937),
IF($T82&gt;=DATEVALUE("10/1/20"&amp;RIGHT(BX$1,2)),NETWORKDAYS($T82,DATEVALUE("9/30/20"&amp;RIGHT(BY$1,2)),Holidays!$J$3:$J$937),"")))),"")/(NETWORKDAYS($T82,$U82,Holidays!$J$3:$J$937)),0))</f>
        <v>0</v>
      </c>
      <c r="BZ82" s="87">
        <f>IF($Q82="","",IFERROR(IF(OR(AND($T82&gt;=DATEVALUE("10/1/20"&amp;RIGHT(BY$1,2)),$T82&lt;=DATEVALUE("9/30/20"&amp;RIGHT(BZ$1,2))),AND($U82&gt;=DATEVALUE("10/1/20"&amp;RIGHT(BY$1,2)),$U82&lt;=DATEVALUE("9/30/20"&amp;RIGHT(BZ$1,2))),AND($T82&lt;=DATEVALUE("10/1/20"&amp;RIGHT(BY$1,2)),$U82&gt;=DATEVALUE("9/30/20"&amp;RIGHT(BZ$1,2)))),
IF(AND($T82&gt;=DATEVALUE("10/1/20"&amp;RIGHT(BY$1,2)),$U82&lt;=DATEVALUE("9/30/20"&amp;RIGHT(BZ$1,2))),NETWORKDAYS($T82,$U82,Holidays!$J$3:$J$937),
IF(AND($T82&lt;DATEVALUE("10/1/20"&amp;RIGHT(BY$1,2)),$U82&lt;=DATEVALUE("9/30/20"&amp;RIGHT(BZ$1,2))),NETWORKDAYS(DATEVALUE("10/1/20"&amp;RIGHT(BY$1,2)),$U82,Holidays!$J$3:$J$937),
IF($T82&lt;DATEVALUE("10/1/20"&amp;RIGHT(BY$1,2)),NETWORKDAYS(DATEVALUE("10/1/20"&amp;RIGHT(BY$1,2)),DATEVALUE("9/30/20"&amp;RIGHT(BZ$1,2)),Holidays!$J$3:$J$937),
IF($T82&gt;=DATEVALUE("10/1/20"&amp;RIGHT(BY$1,2)),NETWORKDAYS($T82,DATEVALUE("9/30/20"&amp;RIGHT(BZ$1,2)),Holidays!$J$3:$J$937),"")))),"")/(NETWORKDAYS($T82,$U82,Holidays!$J$3:$J$937)),0))</f>
        <v>0</v>
      </c>
      <c r="CA82" s="87">
        <f>IF($Q82="","",IFERROR(IF(OR(AND($T82&gt;=DATEVALUE("10/1/20"&amp;RIGHT(BZ$1,2)),$T82&lt;=DATEVALUE("9/30/20"&amp;RIGHT(CA$1,2))),AND($U82&gt;=DATEVALUE("10/1/20"&amp;RIGHT(BZ$1,2)),$U82&lt;=DATEVALUE("9/30/20"&amp;RIGHT(CA$1,2))),AND($T82&lt;=DATEVALUE("10/1/20"&amp;RIGHT(BZ$1,2)),$U82&gt;=DATEVALUE("9/30/20"&amp;RIGHT(CA$1,2)))),
IF(AND($T82&gt;=DATEVALUE("10/1/20"&amp;RIGHT(BZ$1,2)),$U82&lt;=DATEVALUE("9/30/20"&amp;RIGHT(CA$1,2))),NETWORKDAYS($T82,$U82,Holidays!$J$3:$J$937),
IF(AND($T82&lt;DATEVALUE("10/1/20"&amp;RIGHT(BZ$1,2)),$U82&lt;=DATEVALUE("9/30/20"&amp;RIGHT(CA$1,2))),NETWORKDAYS(DATEVALUE("10/1/20"&amp;RIGHT(BZ$1,2)),$U82,Holidays!$J$3:$J$937),
IF($T82&lt;DATEVALUE("10/1/20"&amp;RIGHT(BZ$1,2)),NETWORKDAYS(DATEVALUE("10/1/20"&amp;RIGHT(BZ$1,2)),DATEVALUE("9/30/20"&amp;RIGHT(CA$1,2)),Holidays!$J$3:$J$937),
IF($T82&gt;=DATEVALUE("10/1/20"&amp;RIGHT(BZ$1,2)),NETWORKDAYS($T82,DATEVALUE("9/30/20"&amp;RIGHT(CA$1,2)),Holidays!$J$3:$J$937),"")))),"")/(NETWORKDAYS($T82,$U82,Holidays!$J$3:$J$937)),0))</f>
        <v>0</v>
      </c>
      <c r="CB82" s="87">
        <f>IF($Q82="","",IFERROR(IF(OR(AND($T82&gt;=DATEVALUE("10/1/20"&amp;RIGHT(CA$1,2)),$T82&lt;=DATEVALUE("9/30/20"&amp;RIGHT(CB$1,2))),AND($U82&gt;=DATEVALUE("10/1/20"&amp;RIGHT(CA$1,2)),$U82&lt;=DATEVALUE("9/30/20"&amp;RIGHT(CB$1,2))),AND($T82&lt;=DATEVALUE("10/1/20"&amp;RIGHT(CA$1,2)),$U82&gt;=DATEVALUE("9/30/20"&amp;RIGHT(CB$1,2)))),
IF(AND($T82&gt;=DATEVALUE("10/1/20"&amp;RIGHT(CA$1,2)),$U82&lt;=DATEVALUE("9/30/20"&amp;RIGHT(CB$1,2))),NETWORKDAYS($T82,$U82,Holidays!$J$3:$J$937),
IF(AND($T82&lt;DATEVALUE("10/1/20"&amp;RIGHT(CA$1,2)),$U82&lt;=DATEVALUE("9/30/20"&amp;RIGHT(CB$1,2))),NETWORKDAYS(DATEVALUE("10/1/20"&amp;RIGHT(CA$1,2)),$U82,Holidays!$J$3:$J$937),
IF($T82&lt;DATEVALUE("10/1/20"&amp;RIGHT(CA$1,2)),NETWORKDAYS(DATEVALUE("10/1/20"&amp;RIGHT(CA$1,2)),DATEVALUE("9/30/20"&amp;RIGHT(CB$1,2)),Holidays!$J$3:$J$937),
IF($T82&gt;=DATEVALUE("10/1/20"&amp;RIGHT(CA$1,2)),NETWORKDAYS($T82,DATEVALUE("9/30/20"&amp;RIGHT(CB$1,2)),Holidays!$J$3:$J$937),"")))),"")/(NETWORKDAYS($T82,$U82,Holidays!$J$3:$J$937)),0))</f>
        <v>0</v>
      </c>
    </row>
    <row r="83" spans="1:81">
      <c r="A83" s="78" t="s">
        <v>262</v>
      </c>
      <c r="B83" s="79" t="s">
        <v>117</v>
      </c>
      <c r="C83" s="126" t="s">
        <v>213</v>
      </c>
      <c r="F83" s="115"/>
      <c r="H83" s="108"/>
      <c r="I83" s="87"/>
      <c r="J83" s="87"/>
      <c r="K83" s="108"/>
      <c r="L83" s="82"/>
      <c r="M83" s="110"/>
      <c r="N83" s="110"/>
      <c r="O83" s="110"/>
      <c r="P83" s="110"/>
      <c r="Q83" s="108"/>
      <c r="R83" s="130"/>
      <c r="S83" s="107"/>
      <c r="T83" s="83"/>
      <c r="U83" s="83"/>
      <c r="V83" s="83"/>
      <c r="W83" s="83"/>
      <c r="X83" s="84"/>
      <c r="Y83" s="84"/>
    </row>
    <row r="84" spans="1:81">
      <c r="A84" s="78" t="s">
        <v>262</v>
      </c>
      <c r="B84" s="79" t="s">
        <v>117</v>
      </c>
      <c r="C84" s="87" t="s">
        <v>214</v>
      </c>
      <c r="D84" s="87" t="s">
        <v>146</v>
      </c>
      <c r="E84" s="87"/>
      <c r="F84" s="87"/>
      <c r="G84" s="87" t="s">
        <v>122</v>
      </c>
      <c r="H84" s="108">
        <v>40</v>
      </c>
      <c r="I84" s="87" t="s">
        <v>157</v>
      </c>
      <c r="J84" s="87" t="s">
        <v>195</v>
      </c>
      <c r="K84" s="108">
        <v>100</v>
      </c>
      <c r="L84" s="82">
        <f t="shared" si="4"/>
        <v>0</v>
      </c>
      <c r="M84" s="110">
        <f t="shared" si="5"/>
        <v>0</v>
      </c>
      <c r="N84" s="110">
        <f t="shared" ref="N84:N89" si="35">VLOOKUP(I84,$AB$6:$AD$20,3,FALSE)*H84</f>
        <v>4040.4</v>
      </c>
      <c r="O84" s="110">
        <f t="shared" si="6"/>
        <v>4040.4</v>
      </c>
      <c r="P84" s="110">
        <f t="shared" si="0"/>
        <v>0</v>
      </c>
      <c r="Q84" s="108">
        <v>30</v>
      </c>
      <c r="R84" s="130">
        <f t="shared" si="7"/>
        <v>3.6794520547945204</v>
      </c>
      <c r="S84" s="107">
        <v>45497</v>
      </c>
      <c r="T84" s="83">
        <f>IF(NOT(Q84=""),IF(NOT($S84=""),$S84,#REF!),"")</f>
        <v>45497</v>
      </c>
      <c r="U84" s="83">
        <f t="shared" si="8"/>
        <v>45527</v>
      </c>
      <c r="V84" s="83">
        <f t="shared" si="11"/>
        <v>45539</v>
      </c>
      <c r="W84" s="83">
        <f t="shared" ref="W84:W89" si="36">WORKDAY.INTL(S84, Q84, "0000011", $AH$6:$AH$90)</f>
        <v>45540</v>
      </c>
      <c r="X84" s="84">
        <f t="shared" si="9"/>
        <v>4040.4</v>
      </c>
      <c r="Y84" s="84">
        <f t="shared" si="24"/>
        <v>4560.7260328767125</v>
      </c>
      <c r="AF84" s="87" t="s">
        <v>142</v>
      </c>
      <c r="AG84" s="87" t="s">
        <v>143</v>
      </c>
      <c r="AH84" s="103">
        <v>46433</v>
      </c>
      <c r="AL84" s="87">
        <f t="shared" ca="1" si="1"/>
        <v>0</v>
      </c>
      <c r="AN84" s="87">
        <f t="shared" ca="1" si="33"/>
        <v>0</v>
      </c>
      <c r="AO84" s="87">
        <f t="shared" ca="1" si="33"/>
        <v>0</v>
      </c>
      <c r="AP84" s="87">
        <f t="shared" ca="1" si="33"/>
        <v>0</v>
      </c>
      <c r="AQ84" s="87">
        <f t="shared" ca="1" si="33"/>
        <v>0</v>
      </c>
      <c r="AR84" s="87">
        <f t="shared" ca="1" si="33"/>
        <v>0</v>
      </c>
      <c r="AS84" s="87">
        <f t="shared" ca="1" si="33"/>
        <v>0</v>
      </c>
      <c r="AT84" s="87">
        <f t="shared" ca="1" si="33"/>
        <v>0</v>
      </c>
      <c r="AU84" s="87">
        <f t="shared" ca="1" si="33"/>
        <v>0</v>
      </c>
      <c r="AV84" s="87">
        <f t="shared" ca="1" si="33"/>
        <v>0</v>
      </c>
      <c r="AW84" s="87">
        <f t="shared" ca="1" si="33"/>
        <v>0</v>
      </c>
      <c r="AX84" s="87">
        <f t="shared" ca="1" si="34"/>
        <v>0</v>
      </c>
      <c r="AY84" s="87">
        <f t="shared" ca="1" si="34"/>
        <v>0</v>
      </c>
      <c r="AZ84" s="87">
        <f t="shared" ca="1" si="34"/>
        <v>0</v>
      </c>
      <c r="BA84" s="87">
        <f t="shared" ca="1" si="34"/>
        <v>0</v>
      </c>
      <c r="BB84" s="87">
        <f t="shared" ca="1" si="34"/>
        <v>0</v>
      </c>
      <c r="BC84" s="87">
        <f t="shared" ca="1" si="34"/>
        <v>0</v>
      </c>
      <c r="BD84" s="87">
        <f t="shared" ca="1" si="34"/>
        <v>0</v>
      </c>
      <c r="BE84" s="87">
        <f t="shared" ca="1" si="34"/>
        <v>0</v>
      </c>
      <c r="BF84" s="87">
        <f t="shared" ca="1" si="34"/>
        <v>0</v>
      </c>
      <c r="BG84" s="87">
        <f t="shared" ca="1" si="34"/>
        <v>0</v>
      </c>
      <c r="BI84" s="87">
        <f>IF($Q84="","",IFERROR(IF(OR(AND($T84&gt;=DATEVALUE("10/1/20"&amp;RIGHT(BH$1,2)),$T84&lt;=DATEVALUE("9/30/20"&amp;RIGHT(BI$1,2))),AND($U84&gt;=DATEVALUE("10/1/20"&amp;RIGHT(BH$1,2)),$U84&lt;=DATEVALUE("9/30/20"&amp;RIGHT(BI$1,2))),AND($T84&lt;=DATEVALUE("10/1/20"&amp;RIGHT(BH$1,2)),$U84&gt;=DATEVALUE("9/30/20"&amp;RIGHT(BI$1,2)))),
IF(AND($T84&gt;=DATEVALUE("10/1/20"&amp;RIGHT(BH$1,2)),$U84&lt;=DATEVALUE("9/30/20"&amp;RIGHT(BI$1,2))),NETWORKDAYS($T84,$U84,Holidays!$J$3:$J$937),
IF(AND($T84&lt;DATEVALUE("10/1/20"&amp;RIGHT(BH$1,2)),$U84&lt;=DATEVALUE("9/30/20"&amp;RIGHT(BI$1,2))),NETWORKDAYS(DATEVALUE("10/1/20"&amp;RIGHT(BH$1,2)),$U84,Holidays!$J$3:$J$937),
IF($T84&lt;DATEVALUE("10/1/20"&amp;RIGHT(BH$1,2)),NETWORKDAYS(DATEVALUE("10/1/20"&amp;RIGHT(BH$1,2)),DATEVALUE("9/30/20"&amp;RIGHT(BI$1,2)),Holidays!$J$3:$J$937),
IF($T84&gt;=DATEVALUE("10/1/20"&amp;RIGHT(BH$1,2)),NETWORKDAYS($T84,DATEVALUE("9/30/20"&amp;RIGHT(BI$1,2)),Holidays!$J$3:$J$937),"")))),"")/(NETWORKDAYS($T84,$U84,Holidays!$J$3:$J$937)),0))</f>
        <v>0</v>
      </c>
      <c r="BJ84" s="87">
        <f>IF($Q84="","",IFERROR(IF(OR(AND($T84&gt;=DATEVALUE("10/1/20"&amp;RIGHT(BI$1,2)),$T84&lt;=DATEVALUE("9/30/20"&amp;RIGHT(BJ$1,2))),AND($U84&gt;=DATEVALUE("10/1/20"&amp;RIGHT(BI$1,2)),$U84&lt;=DATEVALUE("9/30/20"&amp;RIGHT(BJ$1,2))),AND($T84&lt;=DATEVALUE("10/1/20"&amp;RIGHT(BI$1,2)),$U84&gt;=DATEVALUE("9/30/20"&amp;RIGHT(BJ$1,2)))),
IF(AND($T84&gt;=DATEVALUE("10/1/20"&amp;RIGHT(BI$1,2)),$U84&lt;=DATEVALUE("9/30/20"&amp;RIGHT(BJ$1,2))),NETWORKDAYS($T84,$U84,Holidays!$J$3:$J$937),
IF(AND($T84&lt;DATEVALUE("10/1/20"&amp;RIGHT(BI$1,2)),$U84&lt;=DATEVALUE("9/30/20"&amp;RIGHT(BJ$1,2))),NETWORKDAYS(DATEVALUE("10/1/20"&amp;RIGHT(BI$1,2)),$U84,Holidays!$J$3:$J$937),
IF($T84&lt;DATEVALUE("10/1/20"&amp;RIGHT(BI$1,2)),NETWORKDAYS(DATEVALUE("10/1/20"&amp;RIGHT(BI$1,2)),DATEVALUE("9/30/20"&amp;RIGHT(BJ$1,2)),Holidays!$J$3:$J$937),
IF($T84&gt;=DATEVALUE("10/1/20"&amp;RIGHT(BI$1,2)),NETWORKDAYS($T84,DATEVALUE("9/30/20"&amp;RIGHT(BJ$1,2)),Holidays!$J$3:$J$937),"")))),"")/(NETWORKDAYS($T84,$U84,Holidays!$J$3:$J$937)),0))</f>
        <v>0</v>
      </c>
      <c r="BK84" s="87">
        <f>IF($Q84="","",IFERROR(IF(OR(AND($T84&gt;=DATEVALUE("10/1/20"&amp;RIGHT(BJ$1,2)),$T84&lt;=DATEVALUE("9/30/20"&amp;RIGHT(BK$1,2))),AND($U84&gt;=DATEVALUE("10/1/20"&amp;RIGHT(BJ$1,2)),$U84&lt;=DATEVALUE("9/30/20"&amp;RIGHT(BK$1,2))),AND($T84&lt;=DATEVALUE("10/1/20"&amp;RIGHT(BJ$1,2)),$U84&gt;=DATEVALUE("9/30/20"&amp;RIGHT(BK$1,2)))),
IF(AND($T84&gt;=DATEVALUE("10/1/20"&amp;RIGHT(BJ$1,2)),$U84&lt;=DATEVALUE("9/30/20"&amp;RIGHT(BK$1,2))),NETWORKDAYS($T84,$U84,Holidays!$J$3:$J$937),
IF(AND($T84&lt;DATEVALUE("10/1/20"&amp;RIGHT(BJ$1,2)),$U84&lt;=DATEVALUE("9/30/20"&amp;RIGHT(BK$1,2))),NETWORKDAYS(DATEVALUE("10/1/20"&amp;RIGHT(BJ$1,2)),$U84,Holidays!$J$3:$J$937),
IF($T84&lt;DATEVALUE("10/1/20"&amp;RIGHT(BJ$1,2)),NETWORKDAYS(DATEVALUE("10/1/20"&amp;RIGHT(BJ$1,2)),DATEVALUE("9/30/20"&amp;RIGHT(BK$1,2)),Holidays!$J$3:$J$937),
IF($T84&gt;=DATEVALUE("10/1/20"&amp;RIGHT(BJ$1,2)),NETWORKDAYS($T84,DATEVALUE("9/30/20"&amp;RIGHT(BK$1,2)),Holidays!$J$3:$J$937),"")))),"")/(NETWORKDAYS($T84,$U84,Holidays!$J$3:$J$937)),0))</f>
        <v>0</v>
      </c>
      <c r="BL84" s="87">
        <f>IF($Q84="","",IFERROR(IF(OR(AND($T84&gt;=DATEVALUE("10/1/20"&amp;RIGHT(BK$1,2)),$T84&lt;=DATEVALUE("9/30/20"&amp;RIGHT(BL$1,2))),AND($U84&gt;=DATEVALUE("10/1/20"&amp;RIGHT(BK$1,2)),$U84&lt;=DATEVALUE("9/30/20"&amp;RIGHT(BL$1,2))),AND($T84&lt;=DATEVALUE("10/1/20"&amp;RIGHT(BK$1,2)),$U84&gt;=DATEVALUE("9/30/20"&amp;RIGHT(BL$1,2)))),
IF(AND($T84&gt;=DATEVALUE("10/1/20"&amp;RIGHT(BK$1,2)),$U84&lt;=DATEVALUE("9/30/20"&amp;RIGHT(BL$1,2))),NETWORKDAYS($T84,$U84,Holidays!$J$3:$J$937),
IF(AND($T84&lt;DATEVALUE("10/1/20"&amp;RIGHT(BK$1,2)),$U84&lt;=DATEVALUE("9/30/20"&amp;RIGHT(BL$1,2))),NETWORKDAYS(DATEVALUE("10/1/20"&amp;RIGHT(BK$1,2)),$U84,Holidays!$J$3:$J$937),
IF($T84&lt;DATEVALUE("10/1/20"&amp;RIGHT(BK$1,2)),NETWORKDAYS(DATEVALUE("10/1/20"&amp;RIGHT(BK$1,2)),DATEVALUE("9/30/20"&amp;RIGHT(BL$1,2)),Holidays!$J$3:$J$937),
IF($T84&gt;=DATEVALUE("10/1/20"&amp;RIGHT(BK$1,2)),NETWORKDAYS($T84,DATEVALUE("9/30/20"&amp;RIGHT(BL$1,2)),Holidays!$J$3:$J$937),"")))),"")/(NETWORKDAYS($T84,$U84,Holidays!$J$3:$J$937)),0))</f>
        <v>0</v>
      </c>
      <c r="BM84" s="87">
        <f>IF($Q84="","",IFERROR(IF(OR(AND($T84&gt;=DATEVALUE("10/1/20"&amp;RIGHT(BL$1,2)),$T84&lt;=DATEVALUE("9/30/20"&amp;RIGHT(BM$1,2))),AND($U84&gt;=DATEVALUE("10/1/20"&amp;RIGHT(BL$1,2)),$U84&lt;=DATEVALUE("9/30/20"&amp;RIGHT(BM$1,2))),AND($T84&lt;=DATEVALUE("10/1/20"&amp;RIGHT(BL$1,2)),$U84&gt;=DATEVALUE("9/30/20"&amp;RIGHT(BM$1,2)))),
IF(AND($T84&gt;=DATEVALUE("10/1/20"&amp;RIGHT(BL$1,2)),$U84&lt;=DATEVALUE("9/30/20"&amp;RIGHT(BM$1,2))),NETWORKDAYS($T84,$U84,Holidays!$J$3:$J$937),
IF(AND($T84&lt;DATEVALUE("10/1/20"&amp;RIGHT(BL$1,2)),$U84&lt;=DATEVALUE("9/30/20"&amp;RIGHT(BM$1,2))),NETWORKDAYS(DATEVALUE("10/1/20"&amp;RIGHT(BL$1,2)),$U84,Holidays!$J$3:$J$937),
IF($T84&lt;DATEVALUE("10/1/20"&amp;RIGHT(BL$1,2)),NETWORKDAYS(DATEVALUE("10/1/20"&amp;RIGHT(BL$1,2)),DATEVALUE("9/30/20"&amp;RIGHT(BM$1,2)),Holidays!$J$3:$J$937),
IF($T84&gt;=DATEVALUE("10/1/20"&amp;RIGHT(BL$1,2)),NETWORKDAYS($T84,DATEVALUE("9/30/20"&amp;RIGHT(BM$1,2)),Holidays!$J$3:$J$937),"")))),"")/(NETWORKDAYS($T84,$U84,Holidays!$J$3:$J$937)),0))</f>
        <v>0</v>
      </c>
      <c r="BN84" s="87">
        <f>IF($Q84="","",IFERROR(IF(OR(AND($T84&gt;=DATEVALUE("10/1/20"&amp;RIGHT(BM$1,2)),$T84&lt;=DATEVALUE("9/30/20"&amp;RIGHT(BN$1,2))),AND($U84&gt;=DATEVALUE("10/1/20"&amp;RIGHT(BM$1,2)),$U84&lt;=DATEVALUE("9/30/20"&amp;RIGHT(BN$1,2))),AND($T84&lt;=DATEVALUE("10/1/20"&amp;RIGHT(BM$1,2)),$U84&gt;=DATEVALUE("9/30/20"&amp;RIGHT(BN$1,2)))),
IF(AND($T84&gt;=DATEVALUE("10/1/20"&amp;RIGHT(BM$1,2)),$U84&lt;=DATEVALUE("9/30/20"&amp;RIGHT(BN$1,2))),NETWORKDAYS($T84,$U84,Holidays!$J$3:$J$937),
IF(AND($T84&lt;DATEVALUE("10/1/20"&amp;RIGHT(BM$1,2)),$U84&lt;=DATEVALUE("9/30/20"&amp;RIGHT(BN$1,2))),NETWORKDAYS(DATEVALUE("10/1/20"&amp;RIGHT(BM$1,2)),$U84,Holidays!$J$3:$J$937),
IF($T84&lt;DATEVALUE("10/1/20"&amp;RIGHT(BM$1,2)),NETWORKDAYS(DATEVALUE("10/1/20"&amp;RIGHT(BM$1,2)),DATEVALUE("9/30/20"&amp;RIGHT(BN$1,2)),Holidays!$J$3:$J$937),
IF($T84&gt;=DATEVALUE("10/1/20"&amp;RIGHT(BM$1,2)),NETWORKDAYS($T84,DATEVALUE("9/30/20"&amp;RIGHT(BN$1,2)),Holidays!$J$3:$J$937),"")))),"")/(NETWORKDAYS($T84,$U84,Holidays!$J$3:$J$937)),0))</f>
        <v>0</v>
      </c>
      <c r="BO84" s="87">
        <f>IF($Q84="","",IFERROR(IF(OR(AND($T84&gt;=DATEVALUE("10/1/20"&amp;RIGHT(BN$1,2)),$T84&lt;=DATEVALUE("9/30/20"&amp;RIGHT(BO$1,2))),AND($U84&gt;=DATEVALUE("10/1/20"&amp;RIGHT(BN$1,2)),$U84&lt;=DATEVALUE("9/30/20"&amp;RIGHT(BO$1,2))),AND($T84&lt;=DATEVALUE("10/1/20"&amp;RIGHT(BN$1,2)),$U84&gt;=DATEVALUE("9/30/20"&amp;RIGHT(BO$1,2)))),
IF(AND($T84&gt;=DATEVALUE("10/1/20"&amp;RIGHT(BN$1,2)),$U84&lt;=DATEVALUE("9/30/20"&amp;RIGHT(BO$1,2))),NETWORKDAYS($T84,$U84,Holidays!$J$3:$J$937),
IF(AND($T84&lt;DATEVALUE("10/1/20"&amp;RIGHT(BN$1,2)),$U84&lt;=DATEVALUE("9/30/20"&amp;RIGHT(BO$1,2))),NETWORKDAYS(DATEVALUE("10/1/20"&amp;RIGHT(BN$1,2)),$U84,Holidays!$J$3:$J$937),
IF($T84&lt;DATEVALUE("10/1/20"&amp;RIGHT(BN$1,2)),NETWORKDAYS(DATEVALUE("10/1/20"&amp;RIGHT(BN$1,2)),DATEVALUE("9/30/20"&amp;RIGHT(BO$1,2)),Holidays!$J$3:$J$937),
IF($T84&gt;=DATEVALUE("10/1/20"&amp;RIGHT(BN$1,2)),NETWORKDAYS($T84,DATEVALUE("9/30/20"&amp;RIGHT(BO$1,2)),Holidays!$J$3:$J$937),"")))),"")/(NETWORKDAYS($T84,$U84,Holidays!$J$3:$J$937)),0))</f>
        <v>0</v>
      </c>
      <c r="BP84" s="87">
        <f>IF($Q84="","",IFERROR(IF(OR(AND($T84&gt;=DATEVALUE("10/1/20"&amp;RIGHT(BO$1,2)),$T84&lt;=DATEVALUE("9/30/20"&amp;RIGHT(BP$1,2))),AND($U84&gt;=DATEVALUE("10/1/20"&amp;RIGHT(BO$1,2)),$U84&lt;=DATEVALUE("9/30/20"&amp;RIGHT(BP$1,2))),AND($T84&lt;=DATEVALUE("10/1/20"&amp;RIGHT(BO$1,2)),$U84&gt;=DATEVALUE("9/30/20"&amp;RIGHT(BP$1,2)))),
IF(AND($T84&gt;=DATEVALUE("10/1/20"&amp;RIGHT(BO$1,2)),$U84&lt;=DATEVALUE("9/30/20"&amp;RIGHT(BP$1,2))),NETWORKDAYS($T84,$U84,Holidays!$J$3:$J$937),
IF(AND($T84&lt;DATEVALUE("10/1/20"&amp;RIGHT(BO$1,2)),$U84&lt;=DATEVALUE("9/30/20"&amp;RIGHT(BP$1,2))),NETWORKDAYS(DATEVALUE("10/1/20"&amp;RIGHT(BO$1,2)),$U84,Holidays!$J$3:$J$937),
IF($T84&lt;DATEVALUE("10/1/20"&amp;RIGHT(BO$1,2)),NETWORKDAYS(DATEVALUE("10/1/20"&amp;RIGHT(BO$1,2)),DATEVALUE("9/30/20"&amp;RIGHT(BP$1,2)),Holidays!$J$3:$J$937),
IF($T84&gt;=DATEVALUE("10/1/20"&amp;RIGHT(BO$1,2)),NETWORKDAYS($T84,DATEVALUE("9/30/20"&amp;RIGHT(BP$1,2)),Holidays!$J$3:$J$937),"")))),"")/(NETWORKDAYS($T84,$U84,Holidays!$J$3:$J$937)),0))</f>
        <v>0</v>
      </c>
      <c r="BQ84" s="87">
        <f>IF($Q84="","",IFERROR(IF(OR(AND($T84&gt;=DATEVALUE("10/1/20"&amp;RIGHT(BP$1,2)),$T84&lt;=DATEVALUE("9/30/20"&amp;RIGHT(BQ$1,2))),AND($U84&gt;=DATEVALUE("10/1/20"&amp;RIGHT(BP$1,2)),$U84&lt;=DATEVALUE("9/30/20"&amp;RIGHT(BQ$1,2))),AND($T84&lt;=DATEVALUE("10/1/20"&amp;RIGHT(BP$1,2)),$U84&gt;=DATEVALUE("9/30/20"&amp;RIGHT(BQ$1,2)))),
IF(AND($T84&gt;=DATEVALUE("10/1/20"&amp;RIGHT(BP$1,2)),$U84&lt;=DATEVALUE("9/30/20"&amp;RIGHT(BQ$1,2))),NETWORKDAYS($T84,$U84,Holidays!$J$3:$J$937),
IF(AND($T84&lt;DATEVALUE("10/1/20"&amp;RIGHT(BP$1,2)),$U84&lt;=DATEVALUE("9/30/20"&amp;RIGHT(BQ$1,2))),NETWORKDAYS(DATEVALUE("10/1/20"&amp;RIGHT(BP$1,2)),$U84,Holidays!$J$3:$J$937),
IF($T84&lt;DATEVALUE("10/1/20"&amp;RIGHT(BP$1,2)),NETWORKDAYS(DATEVALUE("10/1/20"&amp;RIGHT(BP$1,2)),DATEVALUE("9/30/20"&amp;RIGHT(BQ$1,2)),Holidays!$J$3:$J$937),
IF($T84&gt;=DATEVALUE("10/1/20"&amp;RIGHT(BP$1,2)),NETWORKDAYS($T84,DATEVALUE("9/30/20"&amp;RIGHT(BQ$1,2)),Holidays!$J$3:$J$937),"")))),"")/(NETWORKDAYS($T84,$U84,Holidays!$J$3:$J$937)),0))</f>
        <v>1</v>
      </c>
      <c r="BR84" s="87">
        <f>IF($Q84="","",IFERROR(IF(OR(AND($T84&gt;=DATEVALUE("10/1/20"&amp;RIGHT(BQ$1,2)),$T84&lt;=DATEVALUE("9/30/20"&amp;RIGHT(BR$1,2))),AND($U84&gt;=DATEVALUE("10/1/20"&amp;RIGHT(BQ$1,2)),$U84&lt;=DATEVALUE("9/30/20"&amp;RIGHT(BR$1,2))),AND($T84&lt;=DATEVALUE("10/1/20"&amp;RIGHT(BQ$1,2)),$U84&gt;=DATEVALUE("9/30/20"&amp;RIGHT(BR$1,2)))),
IF(AND($T84&gt;=DATEVALUE("10/1/20"&amp;RIGHT(BQ$1,2)),$U84&lt;=DATEVALUE("9/30/20"&amp;RIGHT(BR$1,2))),NETWORKDAYS($T84,$U84,Holidays!$J$3:$J$937),
IF(AND($T84&lt;DATEVALUE("10/1/20"&amp;RIGHT(BQ$1,2)),$U84&lt;=DATEVALUE("9/30/20"&amp;RIGHT(BR$1,2))),NETWORKDAYS(DATEVALUE("10/1/20"&amp;RIGHT(BQ$1,2)),$U84,Holidays!$J$3:$J$937),
IF($T84&lt;DATEVALUE("10/1/20"&amp;RIGHT(BQ$1,2)),NETWORKDAYS(DATEVALUE("10/1/20"&amp;RIGHT(BQ$1,2)),DATEVALUE("9/30/20"&amp;RIGHT(BR$1,2)),Holidays!$J$3:$J$937),
IF($T84&gt;=DATEVALUE("10/1/20"&amp;RIGHT(BQ$1,2)),NETWORKDAYS($T84,DATEVALUE("9/30/20"&amp;RIGHT(BR$1,2)),Holidays!$J$3:$J$937),"")))),"")/(NETWORKDAYS($T84,$U84,Holidays!$J$3:$J$937)),0))</f>
        <v>0</v>
      </c>
      <c r="BS84" s="87">
        <f>IF($Q84="","",IFERROR(IF(OR(AND($T84&gt;=DATEVALUE("10/1/20"&amp;RIGHT(BR$1,2)),$T84&lt;=DATEVALUE("9/30/20"&amp;RIGHT(BS$1,2))),AND($U84&gt;=DATEVALUE("10/1/20"&amp;RIGHT(BR$1,2)),$U84&lt;=DATEVALUE("9/30/20"&amp;RIGHT(BS$1,2))),AND($T84&lt;=DATEVALUE("10/1/20"&amp;RIGHT(BR$1,2)),$U84&gt;=DATEVALUE("9/30/20"&amp;RIGHT(BS$1,2)))),
IF(AND($T84&gt;=DATEVALUE("10/1/20"&amp;RIGHT(BR$1,2)),$U84&lt;=DATEVALUE("9/30/20"&amp;RIGHT(BS$1,2))),NETWORKDAYS($T84,$U84,Holidays!$J$3:$J$937),
IF(AND($T84&lt;DATEVALUE("10/1/20"&amp;RIGHT(BR$1,2)),$U84&lt;=DATEVALUE("9/30/20"&amp;RIGHT(BS$1,2))),NETWORKDAYS(DATEVALUE("10/1/20"&amp;RIGHT(BR$1,2)),$U84,Holidays!$J$3:$J$937),
IF($T84&lt;DATEVALUE("10/1/20"&amp;RIGHT(BR$1,2)),NETWORKDAYS(DATEVALUE("10/1/20"&amp;RIGHT(BR$1,2)),DATEVALUE("9/30/20"&amp;RIGHT(BS$1,2)),Holidays!$J$3:$J$937),
IF($T84&gt;=DATEVALUE("10/1/20"&amp;RIGHT(BR$1,2)),NETWORKDAYS($T84,DATEVALUE("9/30/20"&amp;RIGHT(BS$1,2)),Holidays!$J$3:$J$937),"")))),"")/(NETWORKDAYS($T84,$U84,Holidays!$J$3:$J$937)),0))</f>
        <v>0</v>
      </c>
      <c r="BT84" s="87">
        <f>IF($Q84="","",IFERROR(IF(OR(AND($T84&gt;=DATEVALUE("10/1/20"&amp;RIGHT(BS$1,2)),$T84&lt;=DATEVALUE("9/30/20"&amp;RIGHT(BT$1,2))),AND($U84&gt;=DATEVALUE("10/1/20"&amp;RIGHT(BS$1,2)),$U84&lt;=DATEVALUE("9/30/20"&amp;RIGHT(BT$1,2))),AND($T84&lt;=DATEVALUE("10/1/20"&amp;RIGHT(BS$1,2)),$U84&gt;=DATEVALUE("9/30/20"&amp;RIGHT(BT$1,2)))),
IF(AND($T84&gt;=DATEVALUE("10/1/20"&amp;RIGHT(BS$1,2)),$U84&lt;=DATEVALUE("9/30/20"&amp;RIGHT(BT$1,2))),NETWORKDAYS($T84,$U84,Holidays!$J$3:$J$937),
IF(AND($T84&lt;DATEVALUE("10/1/20"&amp;RIGHT(BS$1,2)),$U84&lt;=DATEVALUE("9/30/20"&amp;RIGHT(BT$1,2))),NETWORKDAYS(DATEVALUE("10/1/20"&amp;RIGHT(BS$1,2)),$U84,Holidays!$J$3:$J$937),
IF($T84&lt;DATEVALUE("10/1/20"&amp;RIGHT(BS$1,2)),NETWORKDAYS(DATEVALUE("10/1/20"&amp;RIGHT(BS$1,2)),DATEVALUE("9/30/20"&amp;RIGHT(BT$1,2)),Holidays!$J$3:$J$937),
IF($T84&gt;=DATEVALUE("10/1/20"&amp;RIGHT(BS$1,2)),NETWORKDAYS($T84,DATEVALUE("9/30/20"&amp;RIGHT(BT$1,2)),Holidays!$J$3:$J$937),"")))),"")/(NETWORKDAYS($T84,$U84,Holidays!$J$3:$J$937)),0))</f>
        <v>0</v>
      </c>
      <c r="BU84" s="87">
        <f>IF($Q84="","",IFERROR(IF(OR(AND($T84&gt;=DATEVALUE("10/1/20"&amp;RIGHT(BT$1,2)),$T84&lt;=DATEVALUE("9/30/20"&amp;RIGHT(BU$1,2))),AND($U84&gt;=DATEVALUE("10/1/20"&amp;RIGHT(BT$1,2)),$U84&lt;=DATEVALUE("9/30/20"&amp;RIGHT(BU$1,2))),AND($T84&lt;=DATEVALUE("10/1/20"&amp;RIGHT(BT$1,2)),$U84&gt;=DATEVALUE("9/30/20"&amp;RIGHT(BU$1,2)))),
IF(AND($T84&gt;=DATEVALUE("10/1/20"&amp;RIGHT(BT$1,2)),$U84&lt;=DATEVALUE("9/30/20"&amp;RIGHT(BU$1,2))),NETWORKDAYS($T84,$U84,Holidays!$J$3:$J$937),
IF(AND($T84&lt;DATEVALUE("10/1/20"&amp;RIGHT(BT$1,2)),$U84&lt;=DATEVALUE("9/30/20"&amp;RIGHT(BU$1,2))),NETWORKDAYS(DATEVALUE("10/1/20"&amp;RIGHT(BT$1,2)),$U84,Holidays!$J$3:$J$937),
IF($T84&lt;DATEVALUE("10/1/20"&amp;RIGHT(BT$1,2)),NETWORKDAYS(DATEVALUE("10/1/20"&amp;RIGHT(BT$1,2)),DATEVALUE("9/30/20"&amp;RIGHT(BU$1,2)),Holidays!$J$3:$J$937),
IF($T84&gt;=DATEVALUE("10/1/20"&amp;RIGHT(BT$1,2)),NETWORKDAYS($T84,DATEVALUE("9/30/20"&amp;RIGHT(BU$1,2)),Holidays!$J$3:$J$937),"")))),"")/(NETWORKDAYS($T84,$U84,Holidays!$J$3:$J$937)),0))</f>
        <v>0</v>
      </c>
      <c r="BV84" s="87">
        <f>IF($Q84="","",IFERROR(IF(OR(AND($T84&gt;=DATEVALUE("10/1/20"&amp;RIGHT(BU$1,2)),$T84&lt;=DATEVALUE("9/30/20"&amp;RIGHT(BV$1,2))),AND($U84&gt;=DATEVALUE("10/1/20"&amp;RIGHT(BU$1,2)),$U84&lt;=DATEVALUE("9/30/20"&amp;RIGHT(BV$1,2))),AND($T84&lt;=DATEVALUE("10/1/20"&amp;RIGHT(BU$1,2)),$U84&gt;=DATEVALUE("9/30/20"&amp;RIGHT(BV$1,2)))),
IF(AND($T84&gt;=DATEVALUE("10/1/20"&amp;RIGHT(BU$1,2)),$U84&lt;=DATEVALUE("9/30/20"&amp;RIGHT(BV$1,2))),NETWORKDAYS($T84,$U84,Holidays!$J$3:$J$937),
IF(AND($T84&lt;DATEVALUE("10/1/20"&amp;RIGHT(BU$1,2)),$U84&lt;=DATEVALUE("9/30/20"&amp;RIGHT(BV$1,2))),NETWORKDAYS(DATEVALUE("10/1/20"&amp;RIGHT(BU$1,2)),$U84,Holidays!$J$3:$J$937),
IF($T84&lt;DATEVALUE("10/1/20"&amp;RIGHT(BU$1,2)),NETWORKDAYS(DATEVALUE("10/1/20"&amp;RIGHT(BU$1,2)),DATEVALUE("9/30/20"&amp;RIGHT(BV$1,2)),Holidays!$J$3:$J$937),
IF($T84&gt;=DATEVALUE("10/1/20"&amp;RIGHT(BU$1,2)),NETWORKDAYS($T84,DATEVALUE("9/30/20"&amp;RIGHT(BV$1,2)),Holidays!$J$3:$J$937),"")))),"")/(NETWORKDAYS($T84,$U84,Holidays!$J$3:$J$937)),0))</f>
        <v>0</v>
      </c>
      <c r="BW84" s="87">
        <f>IF($Q84="","",IFERROR(IF(OR(AND($T84&gt;=DATEVALUE("10/1/20"&amp;RIGHT(BV$1,2)),$T84&lt;=DATEVALUE("9/30/20"&amp;RIGHT(BW$1,2))),AND($U84&gt;=DATEVALUE("10/1/20"&amp;RIGHT(BV$1,2)),$U84&lt;=DATEVALUE("9/30/20"&amp;RIGHT(BW$1,2))),AND($T84&lt;=DATEVALUE("10/1/20"&amp;RIGHT(BV$1,2)),$U84&gt;=DATEVALUE("9/30/20"&amp;RIGHT(BW$1,2)))),
IF(AND($T84&gt;=DATEVALUE("10/1/20"&amp;RIGHT(BV$1,2)),$U84&lt;=DATEVALUE("9/30/20"&amp;RIGHT(BW$1,2))),NETWORKDAYS($T84,$U84,Holidays!$J$3:$J$937),
IF(AND($T84&lt;DATEVALUE("10/1/20"&amp;RIGHT(BV$1,2)),$U84&lt;=DATEVALUE("9/30/20"&amp;RIGHT(BW$1,2))),NETWORKDAYS(DATEVALUE("10/1/20"&amp;RIGHT(BV$1,2)),$U84,Holidays!$J$3:$J$937),
IF($T84&lt;DATEVALUE("10/1/20"&amp;RIGHT(BV$1,2)),NETWORKDAYS(DATEVALUE("10/1/20"&amp;RIGHT(BV$1,2)),DATEVALUE("9/30/20"&amp;RIGHT(BW$1,2)),Holidays!$J$3:$J$937),
IF($T84&gt;=DATEVALUE("10/1/20"&amp;RIGHT(BV$1,2)),NETWORKDAYS($T84,DATEVALUE("9/30/20"&amp;RIGHT(BW$1,2)),Holidays!$J$3:$J$937),"")))),"")/(NETWORKDAYS($T84,$U84,Holidays!$J$3:$J$937)),0))</f>
        <v>0</v>
      </c>
      <c r="BX84" s="87">
        <f>IF($Q84="","",IFERROR(IF(OR(AND($T84&gt;=DATEVALUE("10/1/20"&amp;RIGHT(BW$1,2)),$T84&lt;=DATEVALUE("9/30/20"&amp;RIGHT(BX$1,2))),AND($U84&gt;=DATEVALUE("10/1/20"&amp;RIGHT(BW$1,2)),$U84&lt;=DATEVALUE("9/30/20"&amp;RIGHT(BX$1,2))),AND($T84&lt;=DATEVALUE("10/1/20"&amp;RIGHT(BW$1,2)),$U84&gt;=DATEVALUE("9/30/20"&amp;RIGHT(BX$1,2)))),
IF(AND($T84&gt;=DATEVALUE("10/1/20"&amp;RIGHT(BW$1,2)),$U84&lt;=DATEVALUE("9/30/20"&amp;RIGHT(BX$1,2))),NETWORKDAYS($T84,$U84,Holidays!$J$3:$J$937),
IF(AND($T84&lt;DATEVALUE("10/1/20"&amp;RIGHT(BW$1,2)),$U84&lt;=DATEVALUE("9/30/20"&amp;RIGHT(BX$1,2))),NETWORKDAYS(DATEVALUE("10/1/20"&amp;RIGHT(BW$1,2)),$U84,Holidays!$J$3:$J$937),
IF($T84&lt;DATEVALUE("10/1/20"&amp;RIGHT(BW$1,2)),NETWORKDAYS(DATEVALUE("10/1/20"&amp;RIGHT(BW$1,2)),DATEVALUE("9/30/20"&amp;RIGHT(BX$1,2)),Holidays!$J$3:$J$937),
IF($T84&gt;=DATEVALUE("10/1/20"&amp;RIGHT(BW$1,2)),NETWORKDAYS($T84,DATEVALUE("9/30/20"&amp;RIGHT(BX$1,2)),Holidays!$J$3:$J$937),"")))),"")/(NETWORKDAYS($T84,$U84,Holidays!$J$3:$J$937)),0))</f>
        <v>0</v>
      </c>
      <c r="BY84" s="87">
        <f>IF($Q84="","",IFERROR(IF(OR(AND($T84&gt;=DATEVALUE("10/1/20"&amp;RIGHT(BX$1,2)),$T84&lt;=DATEVALUE("9/30/20"&amp;RIGHT(BY$1,2))),AND($U84&gt;=DATEVALUE("10/1/20"&amp;RIGHT(BX$1,2)),$U84&lt;=DATEVALUE("9/30/20"&amp;RIGHT(BY$1,2))),AND($T84&lt;=DATEVALUE("10/1/20"&amp;RIGHT(BX$1,2)),$U84&gt;=DATEVALUE("9/30/20"&amp;RIGHT(BY$1,2)))),
IF(AND($T84&gt;=DATEVALUE("10/1/20"&amp;RIGHT(BX$1,2)),$U84&lt;=DATEVALUE("9/30/20"&amp;RIGHT(BY$1,2))),NETWORKDAYS($T84,$U84,Holidays!$J$3:$J$937),
IF(AND($T84&lt;DATEVALUE("10/1/20"&amp;RIGHT(BX$1,2)),$U84&lt;=DATEVALUE("9/30/20"&amp;RIGHT(BY$1,2))),NETWORKDAYS(DATEVALUE("10/1/20"&amp;RIGHT(BX$1,2)),$U84,Holidays!$J$3:$J$937),
IF($T84&lt;DATEVALUE("10/1/20"&amp;RIGHT(BX$1,2)),NETWORKDAYS(DATEVALUE("10/1/20"&amp;RIGHT(BX$1,2)),DATEVALUE("9/30/20"&amp;RIGHT(BY$1,2)),Holidays!$J$3:$J$937),
IF($T84&gt;=DATEVALUE("10/1/20"&amp;RIGHT(BX$1,2)),NETWORKDAYS($T84,DATEVALUE("9/30/20"&amp;RIGHT(BY$1,2)),Holidays!$J$3:$J$937),"")))),"")/(NETWORKDAYS($T84,$U84,Holidays!$J$3:$J$937)),0))</f>
        <v>0</v>
      </c>
      <c r="BZ84" s="87">
        <f>IF($Q84="","",IFERROR(IF(OR(AND($T84&gt;=DATEVALUE("10/1/20"&amp;RIGHT(BY$1,2)),$T84&lt;=DATEVALUE("9/30/20"&amp;RIGHT(BZ$1,2))),AND($U84&gt;=DATEVALUE("10/1/20"&amp;RIGHT(BY$1,2)),$U84&lt;=DATEVALUE("9/30/20"&amp;RIGHT(BZ$1,2))),AND($T84&lt;=DATEVALUE("10/1/20"&amp;RIGHT(BY$1,2)),$U84&gt;=DATEVALUE("9/30/20"&amp;RIGHT(BZ$1,2)))),
IF(AND($T84&gt;=DATEVALUE("10/1/20"&amp;RIGHT(BY$1,2)),$U84&lt;=DATEVALUE("9/30/20"&amp;RIGHT(BZ$1,2))),NETWORKDAYS($T84,$U84,Holidays!$J$3:$J$937),
IF(AND($T84&lt;DATEVALUE("10/1/20"&amp;RIGHT(BY$1,2)),$U84&lt;=DATEVALUE("9/30/20"&amp;RIGHT(BZ$1,2))),NETWORKDAYS(DATEVALUE("10/1/20"&amp;RIGHT(BY$1,2)),$U84,Holidays!$J$3:$J$937),
IF($T84&lt;DATEVALUE("10/1/20"&amp;RIGHT(BY$1,2)),NETWORKDAYS(DATEVALUE("10/1/20"&amp;RIGHT(BY$1,2)),DATEVALUE("9/30/20"&amp;RIGHT(BZ$1,2)),Holidays!$J$3:$J$937),
IF($T84&gt;=DATEVALUE("10/1/20"&amp;RIGHT(BY$1,2)),NETWORKDAYS($T84,DATEVALUE("9/30/20"&amp;RIGHT(BZ$1,2)),Holidays!$J$3:$J$937),"")))),"")/(NETWORKDAYS($T84,$U84,Holidays!$J$3:$J$937)),0))</f>
        <v>0</v>
      </c>
      <c r="CA84" s="87">
        <f>IF($Q84="","",IFERROR(IF(OR(AND($T84&gt;=DATEVALUE("10/1/20"&amp;RIGHT(BZ$1,2)),$T84&lt;=DATEVALUE("9/30/20"&amp;RIGHT(CA$1,2))),AND($U84&gt;=DATEVALUE("10/1/20"&amp;RIGHT(BZ$1,2)),$U84&lt;=DATEVALUE("9/30/20"&amp;RIGHT(CA$1,2))),AND($T84&lt;=DATEVALUE("10/1/20"&amp;RIGHT(BZ$1,2)),$U84&gt;=DATEVALUE("9/30/20"&amp;RIGHT(CA$1,2)))),
IF(AND($T84&gt;=DATEVALUE("10/1/20"&amp;RIGHT(BZ$1,2)),$U84&lt;=DATEVALUE("9/30/20"&amp;RIGHT(CA$1,2))),NETWORKDAYS($T84,$U84,Holidays!$J$3:$J$937),
IF(AND($T84&lt;DATEVALUE("10/1/20"&amp;RIGHT(BZ$1,2)),$U84&lt;=DATEVALUE("9/30/20"&amp;RIGHT(CA$1,2))),NETWORKDAYS(DATEVALUE("10/1/20"&amp;RIGHT(BZ$1,2)),$U84,Holidays!$J$3:$J$937),
IF($T84&lt;DATEVALUE("10/1/20"&amp;RIGHT(BZ$1,2)),NETWORKDAYS(DATEVALUE("10/1/20"&amp;RIGHT(BZ$1,2)),DATEVALUE("9/30/20"&amp;RIGHT(CA$1,2)),Holidays!$J$3:$J$937),
IF($T84&gt;=DATEVALUE("10/1/20"&amp;RIGHT(BZ$1,2)),NETWORKDAYS($T84,DATEVALUE("9/30/20"&amp;RIGHT(CA$1,2)),Holidays!$J$3:$J$937),"")))),"")/(NETWORKDAYS($T84,$U84,Holidays!$J$3:$J$937)),0))</f>
        <v>0</v>
      </c>
      <c r="CB84" s="87">
        <f>IF($Q84="","",IFERROR(IF(OR(AND($T84&gt;=DATEVALUE("10/1/20"&amp;RIGHT(CA$1,2)),$T84&lt;=DATEVALUE("9/30/20"&amp;RIGHT(CB$1,2))),AND($U84&gt;=DATEVALUE("10/1/20"&amp;RIGHT(CA$1,2)),$U84&lt;=DATEVALUE("9/30/20"&amp;RIGHT(CB$1,2))),AND($T84&lt;=DATEVALUE("10/1/20"&amp;RIGHT(CA$1,2)),$U84&gt;=DATEVALUE("9/30/20"&amp;RIGHT(CB$1,2)))),
IF(AND($T84&gt;=DATEVALUE("10/1/20"&amp;RIGHT(CA$1,2)),$U84&lt;=DATEVALUE("9/30/20"&amp;RIGHT(CB$1,2))),NETWORKDAYS($T84,$U84,Holidays!$J$3:$J$937),
IF(AND($T84&lt;DATEVALUE("10/1/20"&amp;RIGHT(CA$1,2)),$U84&lt;=DATEVALUE("9/30/20"&amp;RIGHT(CB$1,2))),NETWORKDAYS(DATEVALUE("10/1/20"&amp;RIGHT(CA$1,2)),$U84,Holidays!$J$3:$J$937),
IF($T84&lt;DATEVALUE("10/1/20"&amp;RIGHT(CA$1,2)),NETWORKDAYS(DATEVALUE("10/1/20"&amp;RIGHT(CA$1,2)),DATEVALUE("9/30/20"&amp;RIGHT(CB$1,2)),Holidays!$J$3:$J$937),
IF($T84&gt;=DATEVALUE("10/1/20"&amp;RIGHT(CA$1,2)),NETWORKDAYS($T84,DATEVALUE("9/30/20"&amp;RIGHT(CB$1,2)),Holidays!$J$3:$J$937),"")))),"")/(NETWORKDAYS($T84,$U84,Holidays!$J$3:$J$937)),0))</f>
        <v>0</v>
      </c>
    </row>
    <row r="85" spans="1:81">
      <c r="A85" s="78" t="s">
        <v>262</v>
      </c>
      <c r="B85" s="79" t="s">
        <v>117</v>
      </c>
      <c r="C85" s="87" t="s">
        <v>215</v>
      </c>
      <c r="D85" s="87" t="s">
        <v>176</v>
      </c>
      <c r="E85" s="87">
        <v>1</v>
      </c>
      <c r="F85" s="129">
        <v>46465</v>
      </c>
      <c r="G85" s="87" t="s">
        <v>122</v>
      </c>
      <c r="H85" s="108"/>
      <c r="I85" s="87" t="s">
        <v>140</v>
      </c>
      <c r="J85" s="87" t="s">
        <v>195</v>
      </c>
      <c r="K85" s="108">
        <v>100</v>
      </c>
      <c r="L85" s="82">
        <f t="shared" si="4"/>
        <v>0</v>
      </c>
      <c r="M85" s="110">
        <f t="shared" si="5"/>
        <v>46465</v>
      </c>
      <c r="N85" s="110">
        <f t="shared" si="35"/>
        <v>0</v>
      </c>
      <c r="O85" s="110">
        <f t="shared" si="6"/>
        <v>46465</v>
      </c>
      <c r="P85" s="110">
        <f t="shared" ref="P85:P89" si="37">(N85+M85)*L85/100</f>
        <v>0</v>
      </c>
      <c r="Q85" s="108">
        <v>100</v>
      </c>
      <c r="R85" s="130">
        <f t="shared" si="7"/>
        <v>4.0849315068493155</v>
      </c>
      <c r="S85" s="107">
        <v>45540</v>
      </c>
      <c r="T85" s="83">
        <f>IF(NOT(Q85=""),IF(NOT($S85=""),$S85,#REF!),"")</f>
        <v>45540</v>
      </c>
      <c r="U85" s="83">
        <f t="shared" si="8"/>
        <v>45640</v>
      </c>
      <c r="V85" s="83">
        <f t="shared" si="11"/>
        <v>45680</v>
      </c>
      <c r="W85" s="83">
        <f t="shared" si="36"/>
        <v>45688</v>
      </c>
      <c r="X85" s="84">
        <f t="shared" si="9"/>
        <v>46465</v>
      </c>
      <c r="Y85" s="84">
        <f t="shared" si="24"/>
        <v>53108.221986301374</v>
      </c>
      <c r="AF85" s="87" t="s">
        <v>148</v>
      </c>
      <c r="AG85" s="87" t="s">
        <v>149</v>
      </c>
      <c r="AH85" s="103">
        <v>46538</v>
      </c>
      <c r="AL85" s="87">
        <f t="shared" ref="AL85:AL89" ca="1" si="38">IF(Q85="","",IFERROR(MATCH($I85,INDIRECT("'"&amp;KEY_RESOURCE_STRUCTURE_TAB&amp;"'!B:B"),0),0))</f>
        <v>0</v>
      </c>
      <c r="AN85" s="87">
        <f t="shared" ca="1" si="33"/>
        <v>0</v>
      </c>
      <c r="AO85" s="87">
        <f t="shared" ca="1" si="33"/>
        <v>0</v>
      </c>
      <c r="AP85" s="87">
        <f t="shared" ca="1" si="33"/>
        <v>0</v>
      </c>
      <c r="AQ85" s="87">
        <f t="shared" ca="1" si="33"/>
        <v>0</v>
      </c>
      <c r="AR85" s="87">
        <f t="shared" ca="1" si="33"/>
        <v>0</v>
      </c>
      <c r="AS85" s="87">
        <f t="shared" ca="1" si="33"/>
        <v>0</v>
      </c>
      <c r="AT85" s="87">
        <f t="shared" ca="1" si="33"/>
        <v>0</v>
      </c>
      <c r="AU85" s="87">
        <f t="shared" ca="1" si="33"/>
        <v>0</v>
      </c>
      <c r="AV85" s="87">
        <f t="shared" ca="1" si="33"/>
        <v>0</v>
      </c>
      <c r="AW85" s="87">
        <f t="shared" ca="1" si="33"/>
        <v>0</v>
      </c>
      <c r="AX85" s="87">
        <f t="shared" ca="1" si="34"/>
        <v>0</v>
      </c>
      <c r="AY85" s="87">
        <f t="shared" ca="1" si="34"/>
        <v>0</v>
      </c>
      <c r="AZ85" s="87">
        <f t="shared" ca="1" si="34"/>
        <v>0</v>
      </c>
      <c r="BA85" s="87">
        <f t="shared" ca="1" si="34"/>
        <v>0</v>
      </c>
      <c r="BB85" s="87">
        <f t="shared" ca="1" si="34"/>
        <v>0</v>
      </c>
      <c r="BC85" s="87">
        <f t="shared" ca="1" si="34"/>
        <v>0</v>
      </c>
      <c r="BD85" s="87">
        <f t="shared" ca="1" si="34"/>
        <v>0</v>
      </c>
      <c r="BE85" s="87">
        <f t="shared" ca="1" si="34"/>
        <v>0</v>
      </c>
      <c r="BF85" s="87">
        <f t="shared" ca="1" si="34"/>
        <v>0</v>
      </c>
      <c r="BG85" s="87">
        <f t="shared" ca="1" si="34"/>
        <v>0</v>
      </c>
      <c r="BI85" s="87">
        <f>IF($Q85="","",IFERROR(IF(OR(AND($T85&gt;=DATEVALUE("10/1/20"&amp;RIGHT(BH$1,2)),$T85&lt;=DATEVALUE("9/30/20"&amp;RIGHT(BI$1,2))),AND($U85&gt;=DATEVALUE("10/1/20"&amp;RIGHT(BH$1,2)),$U85&lt;=DATEVALUE("9/30/20"&amp;RIGHT(BI$1,2))),AND($T85&lt;=DATEVALUE("10/1/20"&amp;RIGHT(BH$1,2)),$U85&gt;=DATEVALUE("9/30/20"&amp;RIGHT(BI$1,2)))),
IF(AND($T85&gt;=DATEVALUE("10/1/20"&amp;RIGHT(BH$1,2)),$U85&lt;=DATEVALUE("9/30/20"&amp;RIGHT(BI$1,2))),NETWORKDAYS($T85,$U85,Holidays!$J$3:$J$937),
IF(AND($T85&lt;DATEVALUE("10/1/20"&amp;RIGHT(BH$1,2)),$U85&lt;=DATEVALUE("9/30/20"&amp;RIGHT(BI$1,2))),NETWORKDAYS(DATEVALUE("10/1/20"&amp;RIGHT(BH$1,2)),$U85,Holidays!$J$3:$J$937),
IF($T85&lt;DATEVALUE("10/1/20"&amp;RIGHT(BH$1,2)),NETWORKDAYS(DATEVALUE("10/1/20"&amp;RIGHT(BH$1,2)),DATEVALUE("9/30/20"&amp;RIGHT(BI$1,2)),Holidays!$J$3:$J$937),
IF($T85&gt;=DATEVALUE("10/1/20"&amp;RIGHT(BH$1,2)),NETWORKDAYS($T85,DATEVALUE("9/30/20"&amp;RIGHT(BI$1,2)),Holidays!$J$3:$J$937),"")))),"")/(NETWORKDAYS($T85,$U85,Holidays!$J$3:$J$937)),0))</f>
        <v>0</v>
      </c>
      <c r="BJ85" s="87">
        <f>IF($Q85="","",IFERROR(IF(OR(AND($T85&gt;=DATEVALUE("10/1/20"&amp;RIGHT(BI$1,2)),$T85&lt;=DATEVALUE("9/30/20"&amp;RIGHT(BJ$1,2))),AND($U85&gt;=DATEVALUE("10/1/20"&amp;RIGHT(BI$1,2)),$U85&lt;=DATEVALUE("9/30/20"&amp;RIGHT(BJ$1,2))),AND($T85&lt;=DATEVALUE("10/1/20"&amp;RIGHT(BI$1,2)),$U85&gt;=DATEVALUE("9/30/20"&amp;RIGHT(BJ$1,2)))),
IF(AND($T85&gt;=DATEVALUE("10/1/20"&amp;RIGHT(BI$1,2)),$U85&lt;=DATEVALUE("9/30/20"&amp;RIGHT(BJ$1,2))),NETWORKDAYS($T85,$U85,Holidays!$J$3:$J$937),
IF(AND($T85&lt;DATEVALUE("10/1/20"&amp;RIGHT(BI$1,2)),$U85&lt;=DATEVALUE("9/30/20"&amp;RIGHT(BJ$1,2))),NETWORKDAYS(DATEVALUE("10/1/20"&amp;RIGHT(BI$1,2)),$U85,Holidays!$J$3:$J$937),
IF($T85&lt;DATEVALUE("10/1/20"&amp;RIGHT(BI$1,2)),NETWORKDAYS(DATEVALUE("10/1/20"&amp;RIGHT(BI$1,2)),DATEVALUE("9/30/20"&amp;RIGHT(BJ$1,2)),Holidays!$J$3:$J$937),
IF($T85&gt;=DATEVALUE("10/1/20"&amp;RIGHT(BI$1,2)),NETWORKDAYS($T85,DATEVALUE("9/30/20"&amp;RIGHT(BJ$1,2)),Holidays!$J$3:$J$937),"")))),"")/(NETWORKDAYS($T85,$U85,Holidays!$J$3:$J$937)),0))</f>
        <v>0</v>
      </c>
      <c r="BK85" s="87">
        <f>IF($Q85="","",IFERROR(IF(OR(AND($T85&gt;=DATEVALUE("10/1/20"&amp;RIGHT(BJ$1,2)),$T85&lt;=DATEVALUE("9/30/20"&amp;RIGHT(BK$1,2))),AND($U85&gt;=DATEVALUE("10/1/20"&amp;RIGHT(BJ$1,2)),$U85&lt;=DATEVALUE("9/30/20"&amp;RIGHT(BK$1,2))),AND($T85&lt;=DATEVALUE("10/1/20"&amp;RIGHT(BJ$1,2)),$U85&gt;=DATEVALUE("9/30/20"&amp;RIGHT(BK$1,2)))),
IF(AND($T85&gt;=DATEVALUE("10/1/20"&amp;RIGHT(BJ$1,2)),$U85&lt;=DATEVALUE("9/30/20"&amp;RIGHT(BK$1,2))),NETWORKDAYS($T85,$U85,Holidays!$J$3:$J$937),
IF(AND($T85&lt;DATEVALUE("10/1/20"&amp;RIGHT(BJ$1,2)),$U85&lt;=DATEVALUE("9/30/20"&amp;RIGHT(BK$1,2))),NETWORKDAYS(DATEVALUE("10/1/20"&amp;RIGHT(BJ$1,2)),$U85,Holidays!$J$3:$J$937),
IF($T85&lt;DATEVALUE("10/1/20"&amp;RIGHT(BJ$1,2)),NETWORKDAYS(DATEVALUE("10/1/20"&amp;RIGHT(BJ$1,2)),DATEVALUE("9/30/20"&amp;RIGHT(BK$1,2)),Holidays!$J$3:$J$937),
IF($T85&gt;=DATEVALUE("10/1/20"&amp;RIGHT(BJ$1,2)),NETWORKDAYS($T85,DATEVALUE("9/30/20"&amp;RIGHT(BK$1,2)),Holidays!$J$3:$J$937),"")))),"")/(NETWORKDAYS($T85,$U85,Holidays!$J$3:$J$937)),0))</f>
        <v>0</v>
      </c>
      <c r="BL85" s="87">
        <f>IF($Q85="","",IFERROR(IF(OR(AND($T85&gt;=DATEVALUE("10/1/20"&amp;RIGHT(BK$1,2)),$T85&lt;=DATEVALUE("9/30/20"&amp;RIGHT(BL$1,2))),AND($U85&gt;=DATEVALUE("10/1/20"&amp;RIGHT(BK$1,2)),$U85&lt;=DATEVALUE("9/30/20"&amp;RIGHT(BL$1,2))),AND($T85&lt;=DATEVALUE("10/1/20"&amp;RIGHT(BK$1,2)),$U85&gt;=DATEVALUE("9/30/20"&amp;RIGHT(BL$1,2)))),
IF(AND($T85&gt;=DATEVALUE("10/1/20"&amp;RIGHT(BK$1,2)),$U85&lt;=DATEVALUE("9/30/20"&amp;RIGHT(BL$1,2))),NETWORKDAYS($T85,$U85,Holidays!$J$3:$J$937),
IF(AND($T85&lt;DATEVALUE("10/1/20"&amp;RIGHT(BK$1,2)),$U85&lt;=DATEVALUE("9/30/20"&amp;RIGHT(BL$1,2))),NETWORKDAYS(DATEVALUE("10/1/20"&amp;RIGHT(BK$1,2)),$U85,Holidays!$J$3:$J$937),
IF($T85&lt;DATEVALUE("10/1/20"&amp;RIGHT(BK$1,2)),NETWORKDAYS(DATEVALUE("10/1/20"&amp;RIGHT(BK$1,2)),DATEVALUE("9/30/20"&amp;RIGHT(BL$1,2)),Holidays!$J$3:$J$937),
IF($T85&gt;=DATEVALUE("10/1/20"&amp;RIGHT(BK$1,2)),NETWORKDAYS($T85,DATEVALUE("9/30/20"&amp;RIGHT(BL$1,2)),Holidays!$J$3:$J$937),"")))),"")/(NETWORKDAYS($T85,$U85,Holidays!$J$3:$J$937)),0))</f>
        <v>0</v>
      </c>
      <c r="BM85" s="87">
        <f>IF($Q85="","",IFERROR(IF(OR(AND($T85&gt;=DATEVALUE("10/1/20"&amp;RIGHT(BL$1,2)),$T85&lt;=DATEVALUE("9/30/20"&amp;RIGHT(BM$1,2))),AND($U85&gt;=DATEVALUE("10/1/20"&amp;RIGHT(BL$1,2)),$U85&lt;=DATEVALUE("9/30/20"&amp;RIGHT(BM$1,2))),AND($T85&lt;=DATEVALUE("10/1/20"&amp;RIGHT(BL$1,2)),$U85&gt;=DATEVALUE("9/30/20"&amp;RIGHT(BM$1,2)))),
IF(AND($T85&gt;=DATEVALUE("10/1/20"&amp;RIGHT(BL$1,2)),$U85&lt;=DATEVALUE("9/30/20"&amp;RIGHT(BM$1,2))),NETWORKDAYS($T85,$U85,Holidays!$J$3:$J$937),
IF(AND($T85&lt;DATEVALUE("10/1/20"&amp;RIGHT(BL$1,2)),$U85&lt;=DATEVALUE("9/30/20"&amp;RIGHT(BM$1,2))),NETWORKDAYS(DATEVALUE("10/1/20"&amp;RIGHT(BL$1,2)),$U85,Holidays!$J$3:$J$937),
IF($T85&lt;DATEVALUE("10/1/20"&amp;RIGHT(BL$1,2)),NETWORKDAYS(DATEVALUE("10/1/20"&amp;RIGHT(BL$1,2)),DATEVALUE("9/30/20"&amp;RIGHT(BM$1,2)),Holidays!$J$3:$J$937),
IF($T85&gt;=DATEVALUE("10/1/20"&amp;RIGHT(BL$1,2)),NETWORKDAYS($T85,DATEVALUE("9/30/20"&amp;RIGHT(BM$1,2)),Holidays!$J$3:$J$937),"")))),"")/(NETWORKDAYS($T85,$U85,Holidays!$J$3:$J$937)),0))</f>
        <v>0</v>
      </c>
      <c r="BN85" s="87">
        <f>IF($Q85="","",IFERROR(IF(OR(AND($T85&gt;=DATEVALUE("10/1/20"&amp;RIGHT(BM$1,2)),$T85&lt;=DATEVALUE("9/30/20"&amp;RIGHT(BN$1,2))),AND($U85&gt;=DATEVALUE("10/1/20"&amp;RIGHT(BM$1,2)),$U85&lt;=DATEVALUE("9/30/20"&amp;RIGHT(BN$1,2))),AND($T85&lt;=DATEVALUE("10/1/20"&amp;RIGHT(BM$1,2)),$U85&gt;=DATEVALUE("9/30/20"&amp;RIGHT(BN$1,2)))),
IF(AND($T85&gt;=DATEVALUE("10/1/20"&amp;RIGHT(BM$1,2)),$U85&lt;=DATEVALUE("9/30/20"&amp;RIGHT(BN$1,2))),NETWORKDAYS($T85,$U85,Holidays!$J$3:$J$937),
IF(AND($T85&lt;DATEVALUE("10/1/20"&amp;RIGHT(BM$1,2)),$U85&lt;=DATEVALUE("9/30/20"&amp;RIGHT(BN$1,2))),NETWORKDAYS(DATEVALUE("10/1/20"&amp;RIGHT(BM$1,2)),$U85,Holidays!$J$3:$J$937),
IF($T85&lt;DATEVALUE("10/1/20"&amp;RIGHT(BM$1,2)),NETWORKDAYS(DATEVALUE("10/1/20"&amp;RIGHT(BM$1,2)),DATEVALUE("9/30/20"&amp;RIGHT(BN$1,2)),Holidays!$J$3:$J$937),
IF($T85&gt;=DATEVALUE("10/1/20"&amp;RIGHT(BM$1,2)),NETWORKDAYS($T85,DATEVALUE("9/30/20"&amp;RIGHT(BN$1,2)),Holidays!$J$3:$J$937),"")))),"")/(NETWORKDAYS($T85,$U85,Holidays!$J$3:$J$937)),0))</f>
        <v>0</v>
      </c>
      <c r="BO85" s="87">
        <f>IF($Q85="","",IFERROR(IF(OR(AND($T85&gt;=DATEVALUE("10/1/20"&amp;RIGHT(BN$1,2)),$T85&lt;=DATEVALUE("9/30/20"&amp;RIGHT(BO$1,2))),AND($U85&gt;=DATEVALUE("10/1/20"&amp;RIGHT(BN$1,2)),$U85&lt;=DATEVALUE("9/30/20"&amp;RIGHT(BO$1,2))),AND($T85&lt;=DATEVALUE("10/1/20"&amp;RIGHT(BN$1,2)),$U85&gt;=DATEVALUE("9/30/20"&amp;RIGHT(BO$1,2)))),
IF(AND($T85&gt;=DATEVALUE("10/1/20"&amp;RIGHT(BN$1,2)),$U85&lt;=DATEVALUE("9/30/20"&amp;RIGHT(BO$1,2))),NETWORKDAYS($T85,$U85,Holidays!$J$3:$J$937),
IF(AND($T85&lt;DATEVALUE("10/1/20"&amp;RIGHT(BN$1,2)),$U85&lt;=DATEVALUE("9/30/20"&amp;RIGHT(BO$1,2))),NETWORKDAYS(DATEVALUE("10/1/20"&amp;RIGHT(BN$1,2)),$U85,Holidays!$J$3:$J$937),
IF($T85&lt;DATEVALUE("10/1/20"&amp;RIGHT(BN$1,2)),NETWORKDAYS(DATEVALUE("10/1/20"&amp;RIGHT(BN$1,2)),DATEVALUE("9/30/20"&amp;RIGHT(BO$1,2)),Holidays!$J$3:$J$937),
IF($T85&gt;=DATEVALUE("10/1/20"&amp;RIGHT(BN$1,2)),NETWORKDAYS($T85,DATEVALUE("9/30/20"&amp;RIGHT(BO$1,2)),Holidays!$J$3:$J$937),"")))),"")/(NETWORKDAYS($T85,$U85,Holidays!$J$3:$J$937)),0))</f>
        <v>0</v>
      </c>
      <c r="BP85" s="87">
        <f>IF($Q85="","",IFERROR(IF(OR(AND($T85&gt;=DATEVALUE("10/1/20"&amp;RIGHT(BO$1,2)),$T85&lt;=DATEVALUE("9/30/20"&amp;RIGHT(BP$1,2))),AND($U85&gt;=DATEVALUE("10/1/20"&amp;RIGHT(BO$1,2)),$U85&lt;=DATEVALUE("9/30/20"&amp;RIGHT(BP$1,2))),AND($T85&lt;=DATEVALUE("10/1/20"&amp;RIGHT(BO$1,2)),$U85&gt;=DATEVALUE("9/30/20"&amp;RIGHT(BP$1,2)))),
IF(AND($T85&gt;=DATEVALUE("10/1/20"&amp;RIGHT(BO$1,2)),$U85&lt;=DATEVALUE("9/30/20"&amp;RIGHT(BP$1,2))),NETWORKDAYS($T85,$U85,Holidays!$J$3:$J$937),
IF(AND($T85&lt;DATEVALUE("10/1/20"&amp;RIGHT(BO$1,2)),$U85&lt;=DATEVALUE("9/30/20"&amp;RIGHT(BP$1,2))),NETWORKDAYS(DATEVALUE("10/1/20"&amp;RIGHT(BO$1,2)),$U85,Holidays!$J$3:$J$937),
IF($T85&lt;DATEVALUE("10/1/20"&amp;RIGHT(BO$1,2)),NETWORKDAYS(DATEVALUE("10/1/20"&amp;RIGHT(BO$1,2)),DATEVALUE("9/30/20"&amp;RIGHT(BP$1,2)),Holidays!$J$3:$J$937),
IF($T85&gt;=DATEVALUE("10/1/20"&amp;RIGHT(BO$1,2)),NETWORKDAYS($T85,DATEVALUE("9/30/20"&amp;RIGHT(BP$1,2)),Holidays!$J$3:$J$937),"")))),"")/(NETWORKDAYS($T85,$U85,Holidays!$J$3:$J$937)),0))</f>
        <v>0</v>
      </c>
      <c r="BQ85" s="87">
        <f>IF($Q85="","",IFERROR(IF(OR(AND($T85&gt;=DATEVALUE("10/1/20"&amp;RIGHT(BP$1,2)),$T85&lt;=DATEVALUE("9/30/20"&amp;RIGHT(BQ$1,2))),AND($U85&gt;=DATEVALUE("10/1/20"&amp;RIGHT(BP$1,2)),$U85&lt;=DATEVALUE("9/30/20"&amp;RIGHT(BQ$1,2))),AND($T85&lt;=DATEVALUE("10/1/20"&amp;RIGHT(BP$1,2)),$U85&gt;=DATEVALUE("9/30/20"&amp;RIGHT(BQ$1,2)))),
IF(AND($T85&gt;=DATEVALUE("10/1/20"&amp;RIGHT(BP$1,2)),$U85&lt;=DATEVALUE("9/30/20"&amp;RIGHT(BQ$1,2))),NETWORKDAYS($T85,$U85,Holidays!$J$3:$J$937),
IF(AND($T85&lt;DATEVALUE("10/1/20"&amp;RIGHT(BP$1,2)),$U85&lt;=DATEVALUE("9/30/20"&amp;RIGHT(BQ$1,2))),NETWORKDAYS(DATEVALUE("10/1/20"&amp;RIGHT(BP$1,2)),$U85,Holidays!$J$3:$J$937),
IF($T85&lt;DATEVALUE("10/1/20"&amp;RIGHT(BP$1,2)),NETWORKDAYS(DATEVALUE("10/1/20"&amp;RIGHT(BP$1,2)),DATEVALUE("9/30/20"&amp;RIGHT(BQ$1,2)),Holidays!$J$3:$J$937),
IF($T85&gt;=DATEVALUE("10/1/20"&amp;RIGHT(BP$1,2)),NETWORKDAYS($T85,DATEVALUE("9/30/20"&amp;RIGHT(BQ$1,2)),Holidays!$J$3:$J$937),"")))),"")/(NETWORKDAYS($T85,$U85,Holidays!$J$3:$J$937)),0))</f>
        <v>0.26470588235294118</v>
      </c>
      <c r="BR85" s="87">
        <f>IF($Q85="","",IFERROR(IF(OR(AND($T85&gt;=DATEVALUE("10/1/20"&amp;RIGHT(BQ$1,2)),$T85&lt;=DATEVALUE("9/30/20"&amp;RIGHT(BR$1,2))),AND($U85&gt;=DATEVALUE("10/1/20"&amp;RIGHT(BQ$1,2)),$U85&lt;=DATEVALUE("9/30/20"&amp;RIGHT(BR$1,2))),AND($T85&lt;=DATEVALUE("10/1/20"&amp;RIGHT(BQ$1,2)),$U85&gt;=DATEVALUE("9/30/20"&amp;RIGHT(BR$1,2)))),
IF(AND($T85&gt;=DATEVALUE("10/1/20"&amp;RIGHT(BQ$1,2)),$U85&lt;=DATEVALUE("9/30/20"&amp;RIGHT(BR$1,2))),NETWORKDAYS($T85,$U85,Holidays!$J$3:$J$937),
IF(AND($T85&lt;DATEVALUE("10/1/20"&amp;RIGHT(BQ$1,2)),$U85&lt;=DATEVALUE("9/30/20"&amp;RIGHT(BR$1,2))),NETWORKDAYS(DATEVALUE("10/1/20"&amp;RIGHT(BQ$1,2)),$U85,Holidays!$J$3:$J$937),
IF($T85&lt;DATEVALUE("10/1/20"&amp;RIGHT(BQ$1,2)),NETWORKDAYS(DATEVALUE("10/1/20"&amp;RIGHT(BQ$1,2)),DATEVALUE("9/30/20"&amp;RIGHT(BR$1,2)),Holidays!$J$3:$J$937),
IF($T85&gt;=DATEVALUE("10/1/20"&amp;RIGHT(BQ$1,2)),NETWORKDAYS($T85,DATEVALUE("9/30/20"&amp;RIGHT(BR$1,2)),Holidays!$J$3:$J$937),"")))),"")/(NETWORKDAYS($T85,$U85,Holidays!$J$3:$J$937)),0))</f>
        <v>0.73529411764705888</v>
      </c>
      <c r="BS85" s="87">
        <f>IF($Q85="","",IFERROR(IF(OR(AND($T85&gt;=DATEVALUE("10/1/20"&amp;RIGHT(BR$1,2)),$T85&lt;=DATEVALUE("9/30/20"&amp;RIGHT(BS$1,2))),AND($U85&gt;=DATEVALUE("10/1/20"&amp;RIGHT(BR$1,2)),$U85&lt;=DATEVALUE("9/30/20"&amp;RIGHT(BS$1,2))),AND($T85&lt;=DATEVALUE("10/1/20"&amp;RIGHT(BR$1,2)),$U85&gt;=DATEVALUE("9/30/20"&amp;RIGHT(BS$1,2)))),
IF(AND($T85&gt;=DATEVALUE("10/1/20"&amp;RIGHT(BR$1,2)),$U85&lt;=DATEVALUE("9/30/20"&amp;RIGHT(BS$1,2))),NETWORKDAYS($T85,$U85,Holidays!$J$3:$J$937),
IF(AND($T85&lt;DATEVALUE("10/1/20"&amp;RIGHT(BR$1,2)),$U85&lt;=DATEVALUE("9/30/20"&amp;RIGHT(BS$1,2))),NETWORKDAYS(DATEVALUE("10/1/20"&amp;RIGHT(BR$1,2)),$U85,Holidays!$J$3:$J$937),
IF($T85&lt;DATEVALUE("10/1/20"&amp;RIGHT(BR$1,2)),NETWORKDAYS(DATEVALUE("10/1/20"&amp;RIGHT(BR$1,2)),DATEVALUE("9/30/20"&amp;RIGHT(BS$1,2)),Holidays!$J$3:$J$937),
IF($T85&gt;=DATEVALUE("10/1/20"&amp;RIGHT(BR$1,2)),NETWORKDAYS($T85,DATEVALUE("9/30/20"&amp;RIGHT(BS$1,2)),Holidays!$J$3:$J$937),"")))),"")/(NETWORKDAYS($T85,$U85,Holidays!$J$3:$J$937)),0))</f>
        <v>0</v>
      </c>
      <c r="BT85" s="87">
        <f>IF($Q85="","",IFERROR(IF(OR(AND($T85&gt;=DATEVALUE("10/1/20"&amp;RIGHT(BS$1,2)),$T85&lt;=DATEVALUE("9/30/20"&amp;RIGHT(BT$1,2))),AND($U85&gt;=DATEVALUE("10/1/20"&amp;RIGHT(BS$1,2)),$U85&lt;=DATEVALUE("9/30/20"&amp;RIGHT(BT$1,2))),AND($T85&lt;=DATEVALUE("10/1/20"&amp;RIGHT(BS$1,2)),$U85&gt;=DATEVALUE("9/30/20"&amp;RIGHT(BT$1,2)))),
IF(AND($T85&gt;=DATEVALUE("10/1/20"&amp;RIGHT(BS$1,2)),$U85&lt;=DATEVALUE("9/30/20"&amp;RIGHT(BT$1,2))),NETWORKDAYS($T85,$U85,Holidays!$J$3:$J$937),
IF(AND($T85&lt;DATEVALUE("10/1/20"&amp;RIGHT(BS$1,2)),$U85&lt;=DATEVALUE("9/30/20"&amp;RIGHT(BT$1,2))),NETWORKDAYS(DATEVALUE("10/1/20"&amp;RIGHT(BS$1,2)),$U85,Holidays!$J$3:$J$937),
IF($T85&lt;DATEVALUE("10/1/20"&amp;RIGHT(BS$1,2)),NETWORKDAYS(DATEVALUE("10/1/20"&amp;RIGHT(BS$1,2)),DATEVALUE("9/30/20"&amp;RIGHT(BT$1,2)),Holidays!$J$3:$J$937),
IF($T85&gt;=DATEVALUE("10/1/20"&amp;RIGHT(BS$1,2)),NETWORKDAYS($T85,DATEVALUE("9/30/20"&amp;RIGHT(BT$1,2)),Holidays!$J$3:$J$937),"")))),"")/(NETWORKDAYS($T85,$U85,Holidays!$J$3:$J$937)),0))</f>
        <v>0</v>
      </c>
      <c r="BU85" s="87">
        <f>IF($Q85="","",IFERROR(IF(OR(AND($T85&gt;=DATEVALUE("10/1/20"&amp;RIGHT(BT$1,2)),$T85&lt;=DATEVALUE("9/30/20"&amp;RIGHT(BU$1,2))),AND($U85&gt;=DATEVALUE("10/1/20"&amp;RIGHT(BT$1,2)),$U85&lt;=DATEVALUE("9/30/20"&amp;RIGHT(BU$1,2))),AND($T85&lt;=DATEVALUE("10/1/20"&amp;RIGHT(BT$1,2)),$U85&gt;=DATEVALUE("9/30/20"&amp;RIGHT(BU$1,2)))),
IF(AND($T85&gt;=DATEVALUE("10/1/20"&amp;RIGHT(BT$1,2)),$U85&lt;=DATEVALUE("9/30/20"&amp;RIGHT(BU$1,2))),NETWORKDAYS($T85,$U85,Holidays!$J$3:$J$937),
IF(AND($T85&lt;DATEVALUE("10/1/20"&amp;RIGHT(BT$1,2)),$U85&lt;=DATEVALUE("9/30/20"&amp;RIGHT(BU$1,2))),NETWORKDAYS(DATEVALUE("10/1/20"&amp;RIGHT(BT$1,2)),$U85,Holidays!$J$3:$J$937),
IF($T85&lt;DATEVALUE("10/1/20"&amp;RIGHT(BT$1,2)),NETWORKDAYS(DATEVALUE("10/1/20"&amp;RIGHT(BT$1,2)),DATEVALUE("9/30/20"&amp;RIGHT(BU$1,2)),Holidays!$J$3:$J$937),
IF($T85&gt;=DATEVALUE("10/1/20"&amp;RIGHT(BT$1,2)),NETWORKDAYS($T85,DATEVALUE("9/30/20"&amp;RIGHT(BU$1,2)),Holidays!$J$3:$J$937),"")))),"")/(NETWORKDAYS($T85,$U85,Holidays!$J$3:$J$937)),0))</f>
        <v>0</v>
      </c>
      <c r="BV85" s="87">
        <f>IF($Q85="","",IFERROR(IF(OR(AND($T85&gt;=DATEVALUE("10/1/20"&amp;RIGHT(BU$1,2)),$T85&lt;=DATEVALUE("9/30/20"&amp;RIGHT(BV$1,2))),AND($U85&gt;=DATEVALUE("10/1/20"&amp;RIGHT(BU$1,2)),$U85&lt;=DATEVALUE("9/30/20"&amp;RIGHT(BV$1,2))),AND($T85&lt;=DATEVALUE("10/1/20"&amp;RIGHT(BU$1,2)),$U85&gt;=DATEVALUE("9/30/20"&amp;RIGHT(BV$1,2)))),
IF(AND($T85&gt;=DATEVALUE("10/1/20"&amp;RIGHT(BU$1,2)),$U85&lt;=DATEVALUE("9/30/20"&amp;RIGHT(BV$1,2))),NETWORKDAYS($T85,$U85,Holidays!$J$3:$J$937),
IF(AND($T85&lt;DATEVALUE("10/1/20"&amp;RIGHT(BU$1,2)),$U85&lt;=DATEVALUE("9/30/20"&amp;RIGHT(BV$1,2))),NETWORKDAYS(DATEVALUE("10/1/20"&amp;RIGHT(BU$1,2)),$U85,Holidays!$J$3:$J$937),
IF($T85&lt;DATEVALUE("10/1/20"&amp;RIGHT(BU$1,2)),NETWORKDAYS(DATEVALUE("10/1/20"&amp;RIGHT(BU$1,2)),DATEVALUE("9/30/20"&amp;RIGHT(BV$1,2)),Holidays!$J$3:$J$937),
IF($T85&gt;=DATEVALUE("10/1/20"&amp;RIGHT(BU$1,2)),NETWORKDAYS($T85,DATEVALUE("9/30/20"&amp;RIGHT(BV$1,2)),Holidays!$J$3:$J$937),"")))),"")/(NETWORKDAYS($T85,$U85,Holidays!$J$3:$J$937)),0))</f>
        <v>0</v>
      </c>
      <c r="BW85" s="87">
        <f>IF($Q85="","",IFERROR(IF(OR(AND($T85&gt;=DATEVALUE("10/1/20"&amp;RIGHT(BV$1,2)),$T85&lt;=DATEVALUE("9/30/20"&amp;RIGHT(BW$1,2))),AND($U85&gt;=DATEVALUE("10/1/20"&amp;RIGHT(BV$1,2)),$U85&lt;=DATEVALUE("9/30/20"&amp;RIGHT(BW$1,2))),AND($T85&lt;=DATEVALUE("10/1/20"&amp;RIGHT(BV$1,2)),$U85&gt;=DATEVALUE("9/30/20"&amp;RIGHT(BW$1,2)))),
IF(AND($T85&gt;=DATEVALUE("10/1/20"&amp;RIGHT(BV$1,2)),$U85&lt;=DATEVALUE("9/30/20"&amp;RIGHT(BW$1,2))),NETWORKDAYS($T85,$U85,Holidays!$J$3:$J$937),
IF(AND($T85&lt;DATEVALUE("10/1/20"&amp;RIGHT(BV$1,2)),$U85&lt;=DATEVALUE("9/30/20"&amp;RIGHT(BW$1,2))),NETWORKDAYS(DATEVALUE("10/1/20"&amp;RIGHT(BV$1,2)),$U85,Holidays!$J$3:$J$937),
IF($T85&lt;DATEVALUE("10/1/20"&amp;RIGHT(BV$1,2)),NETWORKDAYS(DATEVALUE("10/1/20"&amp;RIGHT(BV$1,2)),DATEVALUE("9/30/20"&amp;RIGHT(BW$1,2)),Holidays!$J$3:$J$937),
IF($T85&gt;=DATEVALUE("10/1/20"&amp;RIGHT(BV$1,2)),NETWORKDAYS($T85,DATEVALUE("9/30/20"&amp;RIGHT(BW$1,2)),Holidays!$J$3:$J$937),"")))),"")/(NETWORKDAYS($T85,$U85,Holidays!$J$3:$J$937)),0))</f>
        <v>0</v>
      </c>
      <c r="BX85" s="87">
        <f>IF($Q85="","",IFERROR(IF(OR(AND($T85&gt;=DATEVALUE("10/1/20"&amp;RIGHT(BW$1,2)),$T85&lt;=DATEVALUE("9/30/20"&amp;RIGHT(BX$1,2))),AND($U85&gt;=DATEVALUE("10/1/20"&amp;RIGHT(BW$1,2)),$U85&lt;=DATEVALUE("9/30/20"&amp;RIGHT(BX$1,2))),AND($T85&lt;=DATEVALUE("10/1/20"&amp;RIGHT(BW$1,2)),$U85&gt;=DATEVALUE("9/30/20"&amp;RIGHT(BX$1,2)))),
IF(AND($T85&gt;=DATEVALUE("10/1/20"&amp;RIGHT(BW$1,2)),$U85&lt;=DATEVALUE("9/30/20"&amp;RIGHT(BX$1,2))),NETWORKDAYS($T85,$U85,Holidays!$J$3:$J$937),
IF(AND($T85&lt;DATEVALUE("10/1/20"&amp;RIGHT(BW$1,2)),$U85&lt;=DATEVALUE("9/30/20"&amp;RIGHT(BX$1,2))),NETWORKDAYS(DATEVALUE("10/1/20"&amp;RIGHT(BW$1,2)),$U85,Holidays!$J$3:$J$937),
IF($T85&lt;DATEVALUE("10/1/20"&amp;RIGHT(BW$1,2)),NETWORKDAYS(DATEVALUE("10/1/20"&amp;RIGHT(BW$1,2)),DATEVALUE("9/30/20"&amp;RIGHT(BX$1,2)),Holidays!$J$3:$J$937),
IF($T85&gt;=DATEVALUE("10/1/20"&amp;RIGHT(BW$1,2)),NETWORKDAYS($T85,DATEVALUE("9/30/20"&amp;RIGHT(BX$1,2)),Holidays!$J$3:$J$937),"")))),"")/(NETWORKDAYS($T85,$U85,Holidays!$J$3:$J$937)),0))</f>
        <v>0</v>
      </c>
      <c r="BY85" s="87">
        <f>IF($Q85="","",IFERROR(IF(OR(AND($T85&gt;=DATEVALUE("10/1/20"&amp;RIGHT(BX$1,2)),$T85&lt;=DATEVALUE("9/30/20"&amp;RIGHT(BY$1,2))),AND($U85&gt;=DATEVALUE("10/1/20"&amp;RIGHT(BX$1,2)),$U85&lt;=DATEVALUE("9/30/20"&amp;RIGHT(BY$1,2))),AND($T85&lt;=DATEVALUE("10/1/20"&amp;RIGHT(BX$1,2)),$U85&gt;=DATEVALUE("9/30/20"&amp;RIGHT(BY$1,2)))),
IF(AND($T85&gt;=DATEVALUE("10/1/20"&amp;RIGHT(BX$1,2)),$U85&lt;=DATEVALUE("9/30/20"&amp;RIGHT(BY$1,2))),NETWORKDAYS($T85,$U85,Holidays!$J$3:$J$937),
IF(AND($T85&lt;DATEVALUE("10/1/20"&amp;RIGHT(BX$1,2)),$U85&lt;=DATEVALUE("9/30/20"&amp;RIGHT(BY$1,2))),NETWORKDAYS(DATEVALUE("10/1/20"&amp;RIGHT(BX$1,2)),$U85,Holidays!$J$3:$J$937),
IF($T85&lt;DATEVALUE("10/1/20"&amp;RIGHT(BX$1,2)),NETWORKDAYS(DATEVALUE("10/1/20"&amp;RIGHT(BX$1,2)),DATEVALUE("9/30/20"&amp;RIGHT(BY$1,2)),Holidays!$J$3:$J$937),
IF($T85&gt;=DATEVALUE("10/1/20"&amp;RIGHT(BX$1,2)),NETWORKDAYS($T85,DATEVALUE("9/30/20"&amp;RIGHT(BY$1,2)),Holidays!$J$3:$J$937),"")))),"")/(NETWORKDAYS($T85,$U85,Holidays!$J$3:$J$937)),0))</f>
        <v>0</v>
      </c>
      <c r="BZ85" s="87">
        <f>IF($Q85="","",IFERROR(IF(OR(AND($T85&gt;=DATEVALUE("10/1/20"&amp;RIGHT(BY$1,2)),$T85&lt;=DATEVALUE("9/30/20"&amp;RIGHT(BZ$1,2))),AND($U85&gt;=DATEVALUE("10/1/20"&amp;RIGHT(BY$1,2)),$U85&lt;=DATEVALUE("9/30/20"&amp;RIGHT(BZ$1,2))),AND($T85&lt;=DATEVALUE("10/1/20"&amp;RIGHT(BY$1,2)),$U85&gt;=DATEVALUE("9/30/20"&amp;RIGHT(BZ$1,2)))),
IF(AND($T85&gt;=DATEVALUE("10/1/20"&amp;RIGHT(BY$1,2)),$U85&lt;=DATEVALUE("9/30/20"&amp;RIGHT(BZ$1,2))),NETWORKDAYS($T85,$U85,Holidays!$J$3:$J$937),
IF(AND($T85&lt;DATEVALUE("10/1/20"&amp;RIGHT(BY$1,2)),$U85&lt;=DATEVALUE("9/30/20"&amp;RIGHT(BZ$1,2))),NETWORKDAYS(DATEVALUE("10/1/20"&amp;RIGHT(BY$1,2)),$U85,Holidays!$J$3:$J$937),
IF($T85&lt;DATEVALUE("10/1/20"&amp;RIGHT(BY$1,2)),NETWORKDAYS(DATEVALUE("10/1/20"&amp;RIGHT(BY$1,2)),DATEVALUE("9/30/20"&amp;RIGHT(BZ$1,2)),Holidays!$J$3:$J$937),
IF($T85&gt;=DATEVALUE("10/1/20"&amp;RIGHT(BY$1,2)),NETWORKDAYS($T85,DATEVALUE("9/30/20"&amp;RIGHT(BZ$1,2)),Holidays!$J$3:$J$937),"")))),"")/(NETWORKDAYS($T85,$U85,Holidays!$J$3:$J$937)),0))</f>
        <v>0</v>
      </c>
      <c r="CA85" s="87">
        <f>IF($Q85="","",IFERROR(IF(OR(AND($T85&gt;=DATEVALUE("10/1/20"&amp;RIGHT(BZ$1,2)),$T85&lt;=DATEVALUE("9/30/20"&amp;RIGHT(CA$1,2))),AND($U85&gt;=DATEVALUE("10/1/20"&amp;RIGHT(BZ$1,2)),$U85&lt;=DATEVALUE("9/30/20"&amp;RIGHT(CA$1,2))),AND($T85&lt;=DATEVALUE("10/1/20"&amp;RIGHT(BZ$1,2)),$U85&gt;=DATEVALUE("9/30/20"&amp;RIGHT(CA$1,2)))),
IF(AND($T85&gt;=DATEVALUE("10/1/20"&amp;RIGHT(BZ$1,2)),$U85&lt;=DATEVALUE("9/30/20"&amp;RIGHT(CA$1,2))),NETWORKDAYS($T85,$U85,Holidays!$J$3:$J$937),
IF(AND($T85&lt;DATEVALUE("10/1/20"&amp;RIGHT(BZ$1,2)),$U85&lt;=DATEVALUE("9/30/20"&amp;RIGHT(CA$1,2))),NETWORKDAYS(DATEVALUE("10/1/20"&amp;RIGHT(BZ$1,2)),$U85,Holidays!$J$3:$J$937),
IF($T85&lt;DATEVALUE("10/1/20"&amp;RIGHT(BZ$1,2)),NETWORKDAYS(DATEVALUE("10/1/20"&amp;RIGHT(BZ$1,2)),DATEVALUE("9/30/20"&amp;RIGHT(CA$1,2)),Holidays!$J$3:$J$937),
IF($T85&gt;=DATEVALUE("10/1/20"&amp;RIGHT(BZ$1,2)),NETWORKDAYS($T85,DATEVALUE("9/30/20"&amp;RIGHT(CA$1,2)),Holidays!$J$3:$J$937),"")))),"")/(NETWORKDAYS($T85,$U85,Holidays!$J$3:$J$937)),0))</f>
        <v>0</v>
      </c>
      <c r="CB85" s="87">
        <f>IF($Q85="","",IFERROR(IF(OR(AND($T85&gt;=DATEVALUE("10/1/20"&amp;RIGHT(CA$1,2)),$T85&lt;=DATEVALUE("9/30/20"&amp;RIGHT(CB$1,2))),AND($U85&gt;=DATEVALUE("10/1/20"&amp;RIGHT(CA$1,2)),$U85&lt;=DATEVALUE("9/30/20"&amp;RIGHT(CB$1,2))),AND($T85&lt;=DATEVALUE("10/1/20"&amp;RIGHT(CA$1,2)),$U85&gt;=DATEVALUE("9/30/20"&amp;RIGHT(CB$1,2)))),
IF(AND($T85&gt;=DATEVALUE("10/1/20"&amp;RIGHT(CA$1,2)),$U85&lt;=DATEVALUE("9/30/20"&amp;RIGHT(CB$1,2))),NETWORKDAYS($T85,$U85,Holidays!$J$3:$J$937),
IF(AND($T85&lt;DATEVALUE("10/1/20"&amp;RIGHT(CA$1,2)),$U85&lt;=DATEVALUE("9/30/20"&amp;RIGHT(CB$1,2))),NETWORKDAYS(DATEVALUE("10/1/20"&amp;RIGHT(CA$1,2)),$U85,Holidays!$J$3:$J$937),
IF($T85&lt;DATEVALUE("10/1/20"&amp;RIGHT(CA$1,2)),NETWORKDAYS(DATEVALUE("10/1/20"&amp;RIGHT(CA$1,2)),DATEVALUE("9/30/20"&amp;RIGHT(CB$1,2)),Holidays!$J$3:$J$937),
IF($T85&gt;=DATEVALUE("10/1/20"&amp;RIGHT(CA$1,2)),NETWORKDAYS($T85,DATEVALUE("9/30/20"&amp;RIGHT(CB$1,2)),Holidays!$J$3:$J$937),"")))),"")/(NETWORKDAYS($T85,$U85,Holidays!$J$3:$J$937)),0))</f>
        <v>0</v>
      </c>
    </row>
    <row r="86" spans="1:81">
      <c r="A86" s="78" t="s">
        <v>262</v>
      </c>
      <c r="B86" s="79" t="s">
        <v>117</v>
      </c>
      <c r="C86" s="87" t="s">
        <v>216</v>
      </c>
      <c r="D86" s="87" t="s">
        <v>178</v>
      </c>
      <c r="E86" s="87"/>
      <c r="F86" s="87"/>
      <c r="G86" s="87" t="s">
        <v>122</v>
      </c>
      <c r="H86" s="108">
        <v>50</v>
      </c>
      <c r="I86" s="87" t="s">
        <v>131</v>
      </c>
      <c r="J86" s="87" t="s">
        <v>195</v>
      </c>
      <c r="K86" s="108">
        <v>100</v>
      </c>
      <c r="L86" s="82">
        <f t="shared" ref="L86:L89" si="39">100-K86</f>
        <v>0</v>
      </c>
      <c r="M86" s="110">
        <f t="shared" ref="M86:M89" si="40">E86*F86</f>
        <v>0</v>
      </c>
      <c r="N86" s="110">
        <f t="shared" si="35"/>
        <v>7852.5000000000009</v>
      </c>
      <c r="O86" s="110">
        <f t="shared" ref="O86:O89" si="41">(N86+M86)*K86/100</f>
        <v>7852.5000000000009</v>
      </c>
      <c r="P86" s="110">
        <f t="shared" si="37"/>
        <v>0</v>
      </c>
      <c r="Q86" s="108">
        <v>30</v>
      </c>
      <c r="R86" s="130">
        <f>(W86-$AH$6)/365</f>
        <v>4.2082191780821914</v>
      </c>
      <c r="S86" s="107">
        <v>45688</v>
      </c>
      <c r="T86" s="83">
        <f>IF(NOT(Q86=""),IF(NOT($S86=""),$S86,#REF!),"")</f>
        <v>45688</v>
      </c>
      <c r="U86" s="83">
        <f t="shared" ref="U86:U89" si="42">T86+Q86</f>
        <v>45718</v>
      </c>
      <c r="V86" s="83">
        <f t="shared" si="11"/>
        <v>45730</v>
      </c>
      <c r="W86" s="83">
        <f t="shared" si="36"/>
        <v>45733</v>
      </c>
      <c r="X86" s="84">
        <f t="shared" ref="X86:X90" si="43">O86+P86</f>
        <v>7852.5000000000009</v>
      </c>
      <c r="Y86" s="84">
        <f t="shared" ref="Y86:Y89" si="44">X86*(0.035*R86)+X86</f>
        <v>9009.0764383561655</v>
      </c>
      <c r="AF86" s="87" t="s">
        <v>151</v>
      </c>
      <c r="AG86" s="87" t="s">
        <v>152</v>
      </c>
      <c r="AH86" s="103">
        <v>46572</v>
      </c>
      <c r="AL86" s="87">
        <f t="shared" ca="1" si="38"/>
        <v>0</v>
      </c>
      <c r="AN86" s="87">
        <f t="shared" ca="1" si="33"/>
        <v>0</v>
      </c>
      <c r="AO86" s="87">
        <f t="shared" ca="1" si="33"/>
        <v>0</v>
      </c>
      <c r="AP86" s="87">
        <f t="shared" ca="1" si="33"/>
        <v>0</v>
      </c>
      <c r="AQ86" s="87">
        <f t="shared" ca="1" si="33"/>
        <v>0</v>
      </c>
      <c r="AR86" s="87">
        <f t="shared" ca="1" si="33"/>
        <v>0</v>
      </c>
      <c r="AS86" s="87">
        <f t="shared" ca="1" si="33"/>
        <v>0</v>
      </c>
      <c r="AT86" s="87">
        <f t="shared" ca="1" si="33"/>
        <v>0</v>
      </c>
      <c r="AU86" s="87">
        <f t="shared" ca="1" si="33"/>
        <v>0</v>
      </c>
      <c r="AV86" s="87">
        <f t="shared" ca="1" si="33"/>
        <v>0</v>
      </c>
      <c r="AW86" s="87">
        <f t="shared" ca="1" si="33"/>
        <v>0</v>
      </c>
      <c r="AX86" s="87">
        <f t="shared" ca="1" si="34"/>
        <v>0</v>
      </c>
      <c r="AY86" s="87">
        <f t="shared" ca="1" si="34"/>
        <v>0</v>
      </c>
      <c r="AZ86" s="87">
        <f t="shared" ca="1" si="34"/>
        <v>0</v>
      </c>
      <c r="BA86" s="87">
        <f t="shared" ca="1" si="34"/>
        <v>0</v>
      </c>
      <c r="BB86" s="87">
        <f t="shared" ca="1" si="34"/>
        <v>0</v>
      </c>
      <c r="BC86" s="87">
        <f t="shared" ca="1" si="34"/>
        <v>0</v>
      </c>
      <c r="BD86" s="87">
        <f t="shared" ca="1" si="34"/>
        <v>0</v>
      </c>
      <c r="BE86" s="87">
        <f t="shared" ca="1" si="34"/>
        <v>0</v>
      </c>
      <c r="BF86" s="87">
        <f t="shared" ca="1" si="34"/>
        <v>0</v>
      </c>
      <c r="BG86" s="87">
        <f t="shared" ca="1" si="34"/>
        <v>0</v>
      </c>
      <c r="BI86" s="87">
        <f>IF($Q86="","",IFERROR(IF(OR(AND($T86&gt;=DATEVALUE("10/1/20"&amp;RIGHT(BH$1,2)),$T86&lt;=DATEVALUE("9/30/20"&amp;RIGHT(BI$1,2))),AND($U86&gt;=DATEVALUE("10/1/20"&amp;RIGHT(BH$1,2)),$U86&lt;=DATEVALUE("9/30/20"&amp;RIGHT(BI$1,2))),AND($T86&lt;=DATEVALUE("10/1/20"&amp;RIGHT(BH$1,2)),$U86&gt;=DATEVALUE("9/30/20"&amp;RIGHT(BI$1,2)))),
IF(AND($T86&gt;=DATEVALUE("10/1/20"&amp;RIGHT(BH$1,2)),$U86&lt;=DATEVALUE("9/30/20"&amp;RIGHT(BI$1,2))),NETWORKDAYS($T86,$U86,Holidays!$J$3:$J$937),
IF(AND($T86&lt;DATEVALUE("10/1/20"&amp;RIGHT(BH$1,2)),$U86&lt;=DATEVALUE("9/30/20"&amp;RIGHT(BI$1,2))),NETWORKDAYS(DATEVALUE("10/1/20"&amp;RIGHT(BH$1,2)),$U86,Holidays!$J$3:$J$937),
IF($T86&lt;DATEVALUE("10/1/20"&amp;RIGHT(BH$1,2)),NETWORKDAYS(DATEVALUE("10/1/20"&amp;RIGHT(BH$1,2)),DATEVALUE("9/30/20"&amp;RIGHT(BI$1,2)),Holidays!$J$3:$J$937),
IF($T86&gt;=DATEVALUE("10/1/20"&amp;RIGHT(BH$1,2)),NETWORKDAYS($T86,DATEVALUE("9/30/20"&amp;RIGHT(BI$1,2)),Holidays!$J$3:$J$937),"")))),"")/(NETWORKDAYS($T86,$U86,Holidays!$J$3:$J$937)),0))</f>
        <v>0</v>
      </c>
      <c r="BJ86" s="87">
        <f>IF($Q86="","",IFERROR(IF(OR(AND($T86&gt;=DATEVALUE("10/1/20"&amp;RIGHT(BI$1,2)),$T86&lt;=DATEVALUE("9/30/20"&amp;RIGHT(BJ$1,2))),AND($U86&gt;=DATEVALUE("10/1/20"&amp;RIGHT(BI$1,2)),$U86&lt;=DATEVALUE("9/30/20"&amp;RIGHT(BJ$1,2))),AND($T86&lt;=DATEVALUE("10/1/20"&amp;RIGHT(BI$1,2)),$U86&gt;=DATEVALUE("9/30/20"&amp;RIGHT(BJ$1,2)))),
IF(AND($T86&gt;=DATEVALUE("10/1/20"&amp;RIGHT(BI$1,2)),$U86&lt;=DATEVALUE("9/30/20"&amp;RIGHT(BJ$1,2))),NETWORKDAYS($T86,$U86,Holidays!$J$3:$J$937),
IF(AND($T86&lt;DATEVALUE("10/1/20"&amp;RIGHT(BI$1,2)),$U86&lt;=DATEVALUE("9/30/20"&amp;RIGHT(BJ$1,2))),NETWORKDAYS(DATEVALUE("10/1/20"&amp;RIGHT(BI$1,2)),$U86,Holidays!$J$3:$J$937),
IF($T86&lt;DATEVALUE("10/1/20"&amp;RIGHT(BI$1,2)),NETWORKDAYS(DATEVALUE("10/1/20"&amp;RIGHT(BI$1,2)),DATEVALUE("9/30/20"&amp;RIGHT(BJ$1,2)),Holidays!$J$3:$J$937),
IF($T86&gt;=DATEVALUE("10/1/20"&amp;RIGHT(BI$1,2)),NETWORKDAYS($T86,DATEVALUE("9/30/20"&amp;RIGHT(BJ$1,2)),Holidays!$J$3:$J$937),"")))),"")/(NETWORKDAYS($T86,$U86,Holidays!$J$3:$J$937)),0))</f>
        <v>0</v>
      </c>
      <c r="BK86" s="87">
        <f>IF($Q86="","",IFERROR(IF(OR(AND($T86&gt;=DATEVALUE("10/1/20"&amp;RIGHT(BJ$1,2)),$T86&lt;=DATEVALUE("9/30/20"&amp;RIGHT(BK$1,2))),AND($U86&gt;=DATEVALUE("10/1/20"&amp;RIGHT(BJ$1,2)),$U86&lt;=DATEVALUE("9/30/20"&amp;RIGHT(BK$1,2))),AND($T86&lt;=DATEVALUE("10/1/20"&amp;RIGHT(BJ$1,2)),$U86&gt;=DATEVALUE("9/30/20"&amp;RIGHT(BK$1,2)))),
IF(AND($T86&gt;=DATEVALUE("10/1/20"&amp;RIGHT(BJ$1,2)),$U86&lt;=DATEVALUE("9/30/20"&amp;RIGHT(BK$1,2))),NETWORKDAYS($T86,$U86,Holidays!$J$3:$J$937),
IF(AND($T86&lt;DATEVALUE("10/1/20"&amp;RIGHT(BJ$1,2)),$U86&lt;=DATEVALUE("9/30/20"&amp;RIGHT(BK$1,2))),NETWORKDAYS(DATEVALUE("10/1/20"&amp;RIGHT(BJ$1,2)),$U86,Holidays!$J$3:$J$937),
IF($T86&lt;DATEVALUE("10/1/20"&amp;RIGHT(BJ$1,2)),NETWORKDAYS(DATEVALUE("10/1/20"&amp;RIGHT(BJ$1,2)),DATEVALUE("9/30/20"&amp;RIGHT(BK$1,2)),Holidays!$J$3:$J$937),
IF($T86&gt;=DATEVALUE("10/1/20"&amp;RIGHT(BJ$1,2)),NETWORKDAYS($T86,DATEVALUE("9/30/20"&amp;RIGHT(BK$1,2)),Holidays!$J$3:$J$937),"")))),"")/(NETWORKDAYS($T86,$U86,Holidays!$J$3:$J$937)),0))</f>
        <v>0</v>
      </c>
      <c r="BL86" s="87">
        <f>IF($Q86="","",IFERROR(IF(OR(AND($T86&gt;=DATEVALUE("10/1/20"&amp;RIGHT(BK$1,2)),$T86&lt;=DATEVALUE("9/30/20"&amp;RIGHT(BL$1,2))),AND($U86&gt;=DATEVALUE("10/1/20"&amp;RIGHT(BK$1,2)),$U86&lt;=DATEVALUE("9/30/20"&amp;RIGHT(BL$1,2))),AND($T86&lt;=DATEVALUE("10/1/20"&amp;RIGHT(BK$1,2)),$U86&gt;=DATEVALUE("9/30/20"&amp;RIGHT(BL$1,2)))),
IF(AND($T86&gt;=DATEVALUE("10/1/20"&amp;RIGHT(BK$1,2)),$U86&lt;=DATEVALUE("9/30/20"&amp;RIGHT(BL$1,2))),NETWORKDAYS($T86,$U86,Holidays!$J$3:$J$937),
IF(AND($T86&lt;DATEVALUE("10/1/20"&amp;RIGHT(BK$1,2)),$U86&lt;=DATEVALUE("9/30/20"&amp;RIGHT(BL$1,2))),NETWORKDAYS(DATEVALUE("10/1/20"&amp;RIGHT(BK$1,2)),$U86,Holidays!$J$3:$J$937),
IF($T86&lt;DATEVALUE("10/1/20"&amp;RIGHT(BK$1,2)),NETWORKDAYS(DATEVALUE("10/1/20"&amp;RIGHT(BK$1,2)),DATEVALUE("9/30/20"&amp;RIGHT(BL$1,2)),Holidays!$J$3:$J$937),
IF($T86&gt;=DATEVALUE("10/1/20"&amp;RIGHT(BK$1,2)),NETWORKDAYS($T86,DATEVALUE("9/30/20"&amp;RIGHT(BL$1,2)),Holidays!$J$3:$J$937),"")))),"")/(NETWORKDAYS($T86,$U86,Holidays!$J$3:$J$937)),0))</f>
        <v>0</v>
      </c>
      <c r="BM86" s="87">
        <f>IF($Q86="","",IFERROR(IF(OR(AND($T86&gt;=DATEVALUE("10/1/20"&amp;RIGHT(BL$1,2)),$T86&lt;=DATEVALUE("9/30/20"&amp;RIGHT(BM$1,2))),AND($U86&gt;=DATEVALUE("10/1/20"&amp;RIGHT(BL$1,2)),$U86&lt;=DATEVALUE("9/30/20"&amp;RIGHT(BM$1,2))),AND($T86&lt;=DATEVALUE("10/1/20"&amp;RIGHT(BL$1,2)),$U86&gt;=DATEVALUE("9/30/20"&amp;RIGHT(BM$1,2)))),
IF(AND($T86&gt;=DATEVALUE("10/1/20"&amp;RIGHT(BL$1,2)),$U86&lt;=DATEVALUE("9/30/20"&amp;RIGHT(BM$1,2))),NETWORKDAYS($T86,$U86,Holidays!$J$3:$J$937),
IF(AND($T86&lt;DATEVALUE("10/1/20"&amp;RIGHT(BL$1,2)),$U86&lt;=DATEVALUE("9/30/20"&amp;RIGHT(BM$1,2))),NETWORKDAYS(DATEVALUE("10/1/20"&amp;RIGHT(BL$1,2)),$U86,Holidays!$J$3:$J$937),
IF($T86&lt;DATEVALUE("10/1/20"&amp;RIGHT(BL$1,2)),NETWORKDAYS(DATEVALUE("10/1/20"&amp;RIGHT(BL$1,2)),DATEVALUE("9/30/20"&amp;RIGHT(BM$1,2)),Holidays!$J$3:$J$937),
IF($T86&gt;=DATEVALUE("10/1/20"&amp;RIGHT(BL$1,2)),NETWORKDAYS($T86,DATEVALUE("9/30/20"&amp;RIGHT(BM$1,2)),Holidays!$J$3:$J$937),"")))),"")/(NETWORKDAYS($T86,$U86,Holidays!$J$3:$J$937)),0))</f>
        <v>0</v>
      </c>
      <c r="BN86" s="87">
        <f>IF($Q86="","",IFERROR(IF(OR(AND($T86&gt;=DATEVALUE("10/1/20"&amp;RIGHT(BM$1,2)),$T86&lt;=DATEVALUE("9/30/20"&amp;RIGHT(BN$1,2))),AND($U86&gt;=DATEVALUE("10/1/20"&amp;RIGHT(BM$1,2)),$U86&lt;=DATEVALUE("9/30/20"&amp;RIGHT(BN$1,2))),AND($T86&lt;=DATEVALUE("10/1/20"&amp;RIGHT(BM$1,2)),$U86&gt;=DATEVALUE("9/30/20"&amp;RIGHT(BN$1,2)))),
IF(AND($T86&gt;=DATEVALUE("10/1/20"&amp;RIGHT(BM$1,2)),$U86&lt;=DATEVALUE("9/30/20"&amp;RIGHT(BN$1,2))),NETWORKDAYS($T86,$U86,Holidays!$J$3:$J$937),
IF(AND($T86&lt;DATEVALUE("10/1/20"&amp;RIGHT(BM$1,2)),$U86&lt;=DATEVALUE("9/30/20"&amp;RIGHT(BN$1,2))),NETWORKDAYS(DATEVALUE("10/1/20"&amp;RIGHT(BM$1,2)),$U86,Holidays!$J$3:$J$937),
IF($T86&lt;DATEVALUE("10/1/20"&amp;RIGHT(BM$1,2)),NETWORKDAYS(DATEVALUE("10/1/20"&amp;RIGHT(BM$1,2)),DATEVALUE("9/30/20"&amp;RIGHT(BN$1,2)),Holidays!$J$3:$J$937),
IF($T86&gt;=DATEVALUE("10/1/20"&amp;RIGHT(BM$1,2)),NETWORKDAYS($T86,DATEVALUE("9/30/20"&amp;RIGHT(BN$1,2)),Holidays!$J$3:$J$937),"")))),"")/(NETWORKDAYS($T86,$U86,Holidays!$J$3:$J$937)),0))</f>
        <v>0</v>
      </c>
      <c r="BO86" s="87">
        <f>IF($Q86="","",IFERROR(IF(OR(AND($T86&gt;=DATEVALUE("10/1/20"&amp;RIGHT(BN$1,2)),$T86&lt;=DATEVALUE("9/30/20"&amp;RIGHT(BO$1,2))),AND($U86&gt;=DATEVALUE("10/1/20"&amp;RIGHT(BN$1,2)),$U86&lt;=DATEVALUE("9/30/20"&amp;RIGHT(BO$1,2))),AND($T86&lt;=DATEVALUE("10/1/20"&amp;RIGHT(BN$1,2)),$U86&gt;=DATEVALUE("9/30/20"&amp;RIGHT(BO$1,2)))),
IF(AND($T86&gt;=DATEVALUE("10/1/20"&amp;RIGHT(BN$1,2)),$U86&lt;=DATEVALUE("9/30/20"&amp;RIGHT(BO$1,2))),NETWORKDAYS($T86,$U86,Holidays!$J$3:$J$937),
IF(AND($T86&lt;DATEVALUE("10/1/20"&amp;RIGHT(BN$1,2)),$U86&lt;=DATEVALUE("9/30/20"&amp;RIGHT(BO$1,2))),NETWORKDAYS(DATEVALUE("10/1/20"&amp;RIGHT(BN$1,2)),$U86,Holidays!$J$3:$J$937),
IF($T86&lt;DATEVALUE("10/1/20"&amp;RIGHT(BN$1,2)),NETWORKDAYS(DATEVALUE("10/1/20"&amp;RIGHT(BN$1,2)),DATEVALUE("9/30/20"&amp;RIGHT(BO$1,2)),Holidays!$J$3:$J$937),
IF($T86&gt;=DATEVALUE("10/1/20"&amp;RIGHT(BN$1,2)),NETWORKDAYS($T86,DATEVALUE("9/30/20"&amp;RIGHT(BO$1,2)),Holidays!$J$3:$J$937),"")))),"")/(NETWORKDAYS($T86,$U86,Holidays!$J$3:$J$937)),0))</f>
        <v>0</v>
      </c>
      <c r="BP86" s="87">
        <f>IF($Q86="","",IFERROR(IF(OR(AND($T86&gt;=DATEVALUE("10/1/20"&amp;RIGHT(BO$1,2)),$T86&lt;=DATEVALUE("9/30/20"&amp;RIGHT(BP$1,2))),AND($U86&gt;=DATEVALUE("10/1/20"&amp;RIGHT(BO$1,2)),$U86&lt;=DATEVALUE("9/30/20"&amp;RIGHT(BP$1,2))),AND($T86&lt;=DATEVALUE("10/1/20"&amp;RIGHT(BO$1,2)),$U86&gt;=DATEVALUE("9/30/20"&amp;RIGHT(BP$1,2)))),
IF(AND($T86&gt;=DATEVALUE("10/1/20"&amp;RIGHT(BO$1,2)),$U86&lt;=DATEVALUE("9/30/20"&amp;RIGHT(BP$1,2))),NETWORKDAYS($T86,$U86,Holidays!$J$3:$J$937),
IF(AND($T86&lt;DATEVALUE("10/1/20"&amp;RIGHT(BO$1,2)),$U86&lt;=DATEVALUE("9/30/20"&amp;RIGHT(BP$1,2))),NETWORKDAYS(DATEVALUE("10/1/20"&amp;RIGHT(BO$1,2)),$U86,Holidays!$J$3:$J$937),
IF($T86&lt;DATEVALUE("10/1/20"&amp;RIGHT(BO$1,2)),NETWORKDAYS(DATEVALUE("10/1/20"&amp;RIGHT(BO$1,2)),DATEVALUE("9/30/20"&amp;RIGHT(BP$1,2)),Holidays!$J$3:$J$937),
IF($T86&gt;=DATEVALUE("10/1/20"&amp;RIGHT(BO$1,2)),NETWORKDAYS($T86,DATEVALUE("9/30/20"&amp;RIGHT(BP$1,2)),Holidays!$J$3:$J$937),"")))),"")/(NETWORKDAYS($T86,$U86,Holidays!$J$3:$J$937)),0))</f>
        <v>0</v>
      </c>
      <c r="BQ86" s="87">
        <f>IF($Q86="","",IFERROR(IF(OR(AND($T86&gt;=DATEVALUE("10/1/20"&amp;RIGHT(BP$1,2)),$T86&lt;=DATEVALUE("9/30/20"&amp;RIGHT(BQ$1,2))),AND($U86&gt;=DATEVALUE("10/1/20"&amp;RIGHT(BP$1,2)),$U86&lt;=DATEVALUE("9/30/20"&amp;RIGHT(BQ$1,2))),AND($T86&lt;=DATEVALUE("10/1/20"&amp;RIGHT(BP$1,2)),$U86&gt;=DATEVALUE("9/30/20"&amp;RIGHT(BQ$1,2)))),
IF(AND($T86&gt;=DATEVALUE("10/1/20"&amp;RIGHT(BP$1,2)),$U86&lt;=DATEVALUE("9/30/20"&amp;RIGHT(BQ$1,2))),NETWORKDAYS($T86,$U86,Holidays!$J$3:$J$937),
IF(AND($T86&lt;DATEVALUE("10/1/20"&amp;RIGHT(BP$1,2)),$U86&lt;=DATEVALUE("9/30/20"&amp;RIGHT(BQ$1,2))),NETWORKDAYS(DATEVALUE("10/1/20"&amp;RIGHT(BP$1,2)),$U86,Holidays!$J$3:$J$937),
IF($T86&lt;DATEVALUE("10/1/20"&amp;RIGHT(BP$1,2)),NETWORKDAYS(DATEVALUE("10/1/20"&amp;RIGHT(BP$1,2)),DATEVALUE("9/30/20"&amp;RIGHT(BQ$1,2)),Holidays!$J$3:$J$937),
IF($T86&gt;=DATEVALUE("10/1/20"&amp;RIGHT(BP$1,2)),NETWORKDAYS($T86,DATEVALUE("9/30/20"&amp;RIGHT(BQ$1,2)),Holidays!$J$3:$J$937),"")))),"")/(NETWORKDAYS($T86,$U86,Holidays!$J$3:$J$937)),0))</f>
        <v>0</v>
      </c>
      <c r="BR86" s="87">
        <f>IF($Q86="","",IFERROR(IF(OR(AND($T86&gt;=DATEVALUE("10/1/20"&amp;RIGHT(BQ$1,2)),$T86&lt;=DATEVALUE("9/30/20"&amp;RIGHT(BR$1,2))),AND($U86&gt;=DATEVALUE("10/1/20"&amp;RIGHT(BQ$1,2)),$U86&lt;=DATEVALUE("9/30/20"&amp;RIGHT(BR$1,2))),AND($T86&lt;=DATEVALUE("10/1/20"&amp;RIGHT(BQ$1,2)),$U86&gt;=DATEVALUE("9/30/20"&amp;RIGHT(BR$1,2)))),
IF(AND($T86&gt;=DATEVALUE("10/1/20"&amp;RIGHT(BQ$1,2)),$U86&lt;=DATEVALUE("9/30/20"&amp;RIGHT(BR$1,2))),NETWORKDAYS($T86,$U86,Holidays!$J$3:$J$937),
IF(AND($T86&lt;DATEVALUE("10/1/20"&amp;RIGHT(BQ$1,2)),$U86&lt;=DATEVALUE("9/30/20"&amp;RIGHT(BR$1,2))),NETWORKDAYS(DATEVALUE("10/1/20"&amp;RIGHT(BQ$1,2)),$U86,Holidays!$J$3:$J$937),
IF($T86&lt;DATEVALUE("10/1/20"&amp;RIGHT(BQ$1,2)),NETWORKDAYS(DATEVALUE("10/1/20"&amp;RIGHT(BQ$1,2)),DATEVALUE("9/30/20"&amp;RIGHT(BR$1,2)),Holidays!$J$3:$J$937),
IF($T86&gt;=DATEVALUE("10/1/20"&amp;RIGHT(BQ$1,2)),NETWORKDAYS($T86,DATEVALUE("9/30/20"&amp;RIGHT(BR$1,2)),Holidays!$J$3:$J$937),"")))),"")/(NETWORKDAYS($T86,$U86,Holidays!$J$3:$J$937)),0))</f>
        <v>1</v>
      </c>
      <c r="BS86" s="87">
        <f>IF($Q86="","",IFERROR(IF(OR(AND($T86&gt;=DATEVALUE("10/1/20"&amp;RIGHT(BR$1,2)),$T86&lt;=DATEVALUE("9/30/20"&amp;RIGHT(BS$1,2))),AND($U86&gt;=DATEVALUE("10/1/20"&amp;RIGHT(BR$1,2)),$U86&lt;=DATEVALUE("9/30/20"&amp;RIGHT(BS$1,2))),AND($T86&lt;=DATEVALUE("10/1/20"&amp;RIGHT(BR$1,2)),$U86&gt;=DATEVALUE("9/30/20"&amp;RIGHT(BS$1,2)))),
IF(AND($T86&gt;=DATEVALUE("10/1/20"&amp;RIGHT(BR$1,2)),$U86&lt;=DATEVALUE("9/30/20"&amp;RIGHT(BS$1,2))),NETWORKDAYS($T86,$U86,Holidays!$J$3:$J$937),
IF(AND($T86&lt;DATEVALUE("10/1/20"&amp;RIGHT(BR$1,2)),$U86&lt;=DATEVALUE("9/30/20"&amp;RIGHT(BS$1,2))),NETWORKDAYS(DATEVALUE("10/1/20"&amp;RIGHT(BR$1,2)),$U86,Holidays!$J$3:$J$937),
IF($T86&lt;DATEVALUE("10/1/20"&amp;RIGHT(BR$1,2)),NETWORKDAYS(DATEVALUE("10/1/20"&amp;RIGHT(BR$1,2)),DATEVALUE("9/30/20"&amp;RIGHT(BS$1,2)),Holidays!$J$3:$J$937),
IF($T86&gt;=DATEVALUE("10/1/20"&amp;RIGHT(BR$1,2)),NETWORKDAYS($T86,DATEVALUE("9/30/20"&amp;RIGHT(BS$1,2)),Holidays!$J$3:$J$937),"")))),"")/(NETWORKDAYS($T86,$U86,Holidays!$J$3:$J$937)),0))</f>
        <v>0</v>
      </c>
      <c r="BT86" s="87">
        <f>IF($Q86="","",IFERROR(IF(OR(AND($T86&gt;=DATEVALUE("10/1/20"&amp;RIGHT(BS$1,2)),$T86&lt;=DATEVALUE("9/30/20"&amp;RIGHT(BT$1,2))),AND($U86&gt;=DATEVALUE("10/1/20"&amp;RIGHT(BS$1,2)),$U86&lt;=DATEVALUE("9/30/20"&amp;RIGHT(BT$1,2))),AND($T86&lt;=DATEVALUE("10/1/20"&amp;RIGHT(BS$1,2)),$U86&gt;=DATEVALUE("9/30/20"&amp;RIGHT(BT$1,2)))),
IF(AND($T86&gt;=DATEVALUE("10/1/20"&amp;RIGHT(BS$1,2)),$U86&lt;=DATEVALUE("9/30/20"&amp;RIGHT(BT$1,2))),NETWORKDAYS($T86,$U86,Holidays!$J$3:$J$937),
IF(AND($T86&lt;DATEVALUE("10/1/20"&amp;RIGHT(BS$1,2)),$U86&lt;=DATEVALUE("9/30/20"&amp;RIGHT(BT$1,2))),NETWORKDAYS(DATEVALUE("10/1/20"&amp;RIGHT(BS$1,2)),$U86,Holidays!$J$3:$J$937),
IF($T86&lt;DATEVALUE("10/1/20"&amp;RIGHT(BS$1,2)),NETWORKDAYS(DATEVALUE("10/1/20"&amp;RIGHT(BS$1,2)),DATEVALUE("9/30/20"&amp;RIGHT(BT$1,2)),Holidays!$J$3:$J$937),
IF($T86&gt;=DATEVALUE("10/1/20"&amp;RIGHT(BS$1,2)),NETWORKDAYS($T86,DATEVALUE("9/30/20"&amp;RIGHT(BT$1,2)),Holidays!$J$3:$J$937),"")))),"")/(NETWORKDAYS($T86,$U86,Holidays!$J$3:$J$937)),0))</f>
        <v>0</v>
      </c>
      <c r="BU86" s="87">
        <f>IF($Q86="","",IFERROR(IF(OR(AND($T86&gt;=DATEVALUE("10/1/20"&amp;RIGHT(BT$1,2)),$T86&lt;=DATEVALUE("9/30/20"&amp;RIGHT(BU$1,2))),AND($U86&gt;=DATEVALUE("10/1/20"&amp;RIGHT(BT$1,2)),$U86&lt;=DATEVALUE("9/30/20"&amp;RIGHT(BU$1,2))),AND($T86&lt;=DATEVALUE("10/1/20"&amp;RIGHT(BT$1,2)),$U86&gt;=DATEVALUE("9/30/20"&amp;RIGHT(BU$1,2)))),
IF(AND($T86&gt;=DATEVALUE("10/1/20"&amp;RIGHT(BT$1,2)),$U86&lt;=DATEVALUE("9/30/20"&amp;RIGHT(BU$1,2))),NETWORKDAYS($T86,$U86,Holidays!$J$3:$J$937),
IF(AND($T86&lt;DATEVALUE("10/1/20"&amp;RIGHT(BT$1,2)),$U86&lt;=DATEVALUE("9/30/20"&amp;RIGHT(BU$1,2))),NETWORKDAYS(DATEVALUE("10/1/20"&amp;RIGHT(BT$1,2)),$U86,Holidays!$J$3:$J$937),
IF($T86&lt;DATEVALUE("10/1/20"&amp;RIGHT(BT$1,2)),NETWORKDAYS(DATEVALUE("10/1/20"&amp;RIGHT(BT$1,2)),DATEVALUE("9/30/20"&amp;RIGHT(BU$1,2)),Holidays!$J$3:$J$937),
IF($T86&gt;=DATEVALUE("10/1/20"&amp;RIGHT(BT$1,2)),NETWORKDAYS($T86,DATEVALUE("9/30/20"&amp;RIGHT(BU$1,2)),Holidays!$J$3:$J$937),"")))),"")/(NETWORKDAYS($T86,$U86,Holidays!$J$3:$J$937)),0))</f>
        <v>0</v>
      </c>
      <c r="BV86" s="87">
        <f>IF($Q86="","",IFERROR(IF(OR(AND($T86&gt;=DATEVALUE("10/1/20"&amp;RIGHT(BU$1,2)),$T86&lt;=DATEVALUE("9/30/20"&amp;RIGHT(BV$1,2))),AND($U86&gt;=DATEVALUE("10/1/20"&amp;RIGHT(BU$1,2)),$U86&lt;=DATEVALUE("9/30/20"&amp;RIGHT(BV$1,2))),AND($T86&lt;=DATEVALUE("10/1/20"&amp;RIGHT(BU$1,2)),$U86&gt;=DATEVALUE("9/30/20"&amp;RIGHT(BV$1,2)))),
IF(AND($T86&gt;=DATEVALUE("10/1/20"&amp;RIGHT(BU$1,2)),$U86&lt;=DATEVALUE("9/30/20"&amp;RIGHT(BV$1,2))),NETWORKDAYS($T86,$U86,Holidays!$J$3:$J$937),
IF(AND($T86&lt;DATEVALUE("10/1/20"&amp;RIGHT(BU$1,2)),$U86&lt;=DATEVALUE("9/30/20"&amp;RIGHT(BV$1,2))),NETWORKDAYS(DATEVALUE("10/1/20"&amp;RIGHT(BU$1,2)),$U86,Holidays!$J$3:$J$937),
IF($T86&lt;DATEVALUE("10/1/20"&amp;RIGHT(BU$1,2)),NETWORKDAYS(DATEVALUE("10/1/20"&amp;RIGHT(BU$1,2)),DATEVALUE("9/30/20"&amp;RIGHT(BV$1,2)),Holidays!$J$3:$J$937),
IF($T86&gt;=DATEVALUE("10/1/20"&amp;RIGHT(BU$1,2)),NETWORKDAYS($T86,DATEVALUE("9/30/20"&amp;RIGHT(BV$1,2)),Holidays!$J$3:$J$937),"")))),"")/(NETWORKDAYS($T86,$U86,Holidays!$J$3:$J$937)),0))</f>
        <v>0</v>
      </c>
      <c r="BW86" s="87">
        <f>IF($Q86="","",IFERROR(IF(OR(AND($T86&gt;=DATEVALUE("10/1/20"&amp;RIGHT(BV$1,2)),$T86&lt;=DATEVALUE("9/30/20"&amp;RIGHT(BW$1,2))),AND($U86&gt;=DATEVALUE("10/1/20"&amp;RIGHT(BV$1,2)),$U86&lt;=DATEVALUE("9/30/20"&amp;RIGHT(BW$1,2))),AND($T86&lt;=DATEVALUE("10/1/20"&amp;RIGHT(BV$1,2)),$U86&gt;=DATEVALUE("9/30/20"&amp;RIGHT(BW$1,2)))),
IF(AND($T86&gt;=DATEVALUE("10/1/20"&amp;RIGHT(BV$1,2)),$U86&lt;=DATEVALUE("9/30/20"&amp;RIGHT(BW$1,2))),NETWORKDAYS($T86,$U86,Holidays!$J$3:$J$937),
IF(AND($T86&lt;DATEVALUE("10/1/20"&amp;RIGHT(BV$1,2)),$U86&lt;=DATEVALUE("9/30/20"&amp;RIGHT(BW$1,2))),NETWORKDAYS(DATEVALUE("10/1/20"&amp;RIGHT(BV$1,2)),$U86,Holidays!$J$3:$J$937),
IF($T86&lt;DATEVALUE("10/1/20"&amp;RIGHT(BV$1,2)),NETWORKDAYS(DATEVALUE("10/1/20"&amp;RIGHT(BV$1,2)),DATEVALUE("9/30/20"&amp;RIGHT(BW$1,2)),Holidays!$J$3:$J$937),
IF($T86&gt;=DATEVALUE("10/1/20"&amp;RIGHT(BV$1,2)),NETWORKDAYS($T86,DATEVALUE("9/30/20"&amp;RIGHT(BW$1,2)),Holidays!$J$3:$J$937),"")))),"")/(NETWORKDAYS($T86,$U86,Holidays!$J$3:$J$937)),0))</f>
        <v>0</v>
      </c>
      <c r="BX86" s="87">
        <f>IF($Q86="","",IFERROR(IF(OR(AND($T86&gt;=DATEVALUE("10/1/20"&amp;RIGHT(BW$1,2)),$T86&lt;=DATEVALUE("9/30/20"&amp;RIGHT(BX$1,2))),AND($U86&gt;=DATEVALUE("10/1/20"&amp;RIGHT(BW$1,2)),$U86&lt;=DATEVALUE("9/30/20"&amp;RIGHT(BX$1,2))),AND($T86&lt;=DATEVALUE("10/1/20"&amp;RIGHT(BW$1,2)),$U86&gt;=DATEVALUE("9/30/20"&amp;RIGHT(BX$1,2)))),
IF(AND($T86&gt;=DATEVALUE("10/1/20"&amp;RIGHT(BW$1,2)),$U86&lt;=DATEVALUE("9/30/20"&amp;RIGHT(BX$1,2))),NETWORKDAYS($T86,$U86,Holidays!$J$3:$J$937),
IF(AND($T86&lt;DATEVALUE("10/1/20"&amp;RIGHT(BW$1,2)),$U86&lt;=DATEVALUE("9/30/20"&amp;RIGHT(BX$1,2))),NETWORKDAYS(DATEVALUE("10/1/20"&amp;RIGHT(BW$1,2)),$U86,Holidays!$J$3:$J$937),
IF($T86&lt;DATEVALUE("10/1/20"&amp;RIGHT(BW$1,2)),NETWORKDAYS(DATEVALUE("10/1/20"&amp;RIGHT(BW$1,2)),DATEVALUE("9/30/20"&amp;RIGHT(BX$1,2)),Holidays!$J$3:$J$937),
IF($T86&gt;=DATEVALUE("10/1/20"&amp;RIGHT(BW$1,2)),NETWORKDAYS($T86,DATEVALUE("9/30/20"&amp;RIGHT(BX$1,2)),Holidays!$J$3:$J$937),"")))),"")/(NETWORKDAYS($T86,$U86,Holidays!$J$3:$J$937)),0))</f>
        <v>0</v>
      </c>
      <c r="BY86" s="87">
        <f>IF($Q86="","",IFERROR(IF(OR(AND($T86&gt;=DATEVALUE("10/1/20"&amp;RIGHT(BX$1,2)),$T86&lt;=DATEVALUE("9/30/20"&amp;RIGHT(BY$1,2))),AND($U86&gt;=DATEVALUE("10/1/20"&amp;RIGHT(BX$1,2)),$U86&lt;=DATEVALUE("9/30/20"&amp;RIGHT(BY$1,2))),AND($T86&lt;=DATEVALUE("10/1/20"&amp;RIGHT(BX$1,2)),$U86&gt;=DATEVALUE("9/30/20"&amp;RIGHT(BY$1,2)))),
IF(AND($T86&gt;=DATEVALUE("10/1/20"&amp;RIGHT(BX$1,2)),$U86&lt;=DATEVALUE("9/30/20"&amp;RIGHT(BY$1,2))),NETWORKDAYS($T86,$U86,Holidays!$J$3:$J$937),
IF(AND($T86&lt;DATEVALUE("10/1/20"&amp;RIGHT(BX$1,2)),$U86&lt;=DATEVALUE("9/30/20"&amp;RIGHT(BY$1,2))),NETWORKDAYS(DATEVALUE("10/1/20"&amp;RIGHT(BX$1,2)),$U86,Holidays!$J$3:$J$937),
IF($T86&lt;DATEVALUE("10/1/20"&amp;RIGHT(BX$1,2)),NETWORKDAYS(DATEVALUE("10/1/20"&amp;RIGHT(BX$1,2)),DATEVALUE("9/30/20"&amp;RIGHT(BY$1,2)),Holidays!$J$3:$J$937),
IF($T86&gt;=DATEVALUE("10/1/20"&amp;RIGHT(BX$1,2)),NETWORKDAYS($T86,DATEVALUE("9/30/20"&amp;RIGHT(BY$1,2)),Holidays!$J$3:$J$937),"")))),"")/(NETWORKDAYS($T86,$U86,Holidays!$J$3:$J$937)),0))</f>
        <v>0</v>
      </c>
      <c r="BZ86" s="87">
        <f>IF($Q86="","",IFERROR(IF(OR(AND($T86&gt;=DATEVALUE("10/1/20"&amp;RIGHT(BY$1,2)),$T86&lt;=DATEVALUE("9/30/20"&amp;RIGHT(BZ$1,2))),AND($U86&gt;=DATEVALUE("10/1/20"&amp;RIGHT(BY$1,2)),$U86&lt;=DATEVALUE("9/30/20"&amp;RIGHT(BZ$1,2))),AND($T86&lt;=DATEVALUE("10/1/20"&amp;RIGHT(BY$1,2)),$U86&gt;=DATEVALUE("9/30/20"&amp;RIGHT(BZ$1,2)))),
IF(AND($T86&gt;=DATEVALUE("10/1/20"&amp;RIGHT(BY$1,2)),$U86&lt;=DATEVALUE("9/30/20"&amp;RIGHT(BZ$1,2))),NETWORKDAYS($T86,$U86,Holidays!$J$3:$J$937),
IF(AND($T86&lt;DATEVALUE("10/1/20"&amp;RIGHT(BY$1,2)),$U86&lt;=DATEVALUE("9/30/20"&amp;RIGHT(BZ$1,2))),NETWORKDAYS(DATEVALUE("10/1/20"&amp;RIGHT(BY$1,2)),$U86,Holidays!$J$3:$J$937),
IF($T86&lt;DATEVALUE("10/1/20"&amp;RIGHT(BY$1,2)),NETWORKDAYS(DATEVALUE("10/1/20"&amp;RIGHT(BY$1,2)),DATEVALUE("9/30/20"&amp;RIGHT(BZ$1,2)),Holidays!$J$3:$J$937),
IF($T86&gt;=DATEVALUE("10/1/20"&amp;RIGHT(BY$1,2)),NETWORKDAYS($T86,DATEVALUE("9/30/20"&amp;RIGHT(BZ$1,2)),Holidays!$J$3:$J$937),"")))),"")/(NETWORKDAYS($T86,$U86,Holidays!$J$3:$J$937)),0))</f>
        <v>0</v>
      </c>
      <c r="CA86" s="87">
        <f>IF($Q86="","",IFERROR(IF(OR(AND($T86&gt;=DATEVALUE("10/1/20"&amp;RIGHT(BZ$1,2)),$T86&lt;=DATEVALUE("9/30/20"&amp;RIGHT(CA$1,2))),AND($U86&gt;=DATEVALUE("10/1/20"&amp;RIGHT(BZ$1,2)),$U86&lt;=DATEVALUE("9/30/20"&amp;RIGHT(CA$1,2))),AND($T86&lt;=DATEVALUE("10/1/20"&amp;RIGHT(BZ$1,2)),$U86&gt;=DATEVALUE("9/30/20"&amp;RIGHT(CA$1,2)))),
IF(AND($T86&gt;=DATEVALUE("10/1/20"&amp;RIGHT(BZ$1,2)),$U86&lt;=DATEVALUE("9/30/20"&amp;RIGHT(CA$1,2))),NETWORKDAYS($T86,$U86,Holidays!$J$3:$J$937),
IF(AND($T86&lt;DATEVALUE("10/1/20"&amp;RIGHT(BZ$1,2)),$U86&lt;=DATEVALUE("9/30/20"&amp;RIGHT(CA$1,2))),NETWORKDAYS(DATEVALUE("10/1/20"&amp;RIGHT(BZ$1,2)),$U86,Holidays!$J$3:$J$937),
IF($T86&lt;DATEVALUE("10/1/20"&amp;RIGHT(BZ$1,2)),NETWORKDAYS(DATEVALUE("10/1/20"&amp;RIGHT(BZ$1,2)),DATEVALUE("9/30/20"&amp;RIGHT(CA$1,2)),Holidays!$J$3:$J$937),
IF($T86&gt;=DATEVALUE("10/1/20"&amp;RIGHT(BZ$1,2)),NETWORKDAYS($T86,DATEVALUE("9/30/20"&amp;RIGHT(CA$1,2)),Holidays!$J$3:$J$937),"")))),"")/(NETWORKDAYS($T86,$U86,Holidays!$J$3:$J$937)),0))</f>
        <v>0</v>
      </c>
      <c r="CB86" s="87">
        <f>IF($Q86="","",IFERROR(IF(OR(AND($T86&gt;=DATEVALUE("10/1/20"&amp;RIGHT(CA$1,2)),$T86&lt;=DATEVALUE("9/30/20"&amp;RIGHT(CB$1,2))),AND($U86&gt;=DATEVALUE("10/1/20"&amp;RIGHT(CA$1,2)),$U86&lt;=DATEVALUE("9/30/20"&amp;RIGHT(CB$1,2))),AND($T86&lt;=DATEVALUE("10/1/20"&amp;RIGHT(CA$1,2)),$U86&gt;=DATEVALUE("9/30/20"&amp;RIGHT(CB$1,2)))),
IF(AND($T86&gt;=DATEVALUE("10/1/20"&amp;RIGHT(CA$1,2)),$U86&lt;=DATEVALUE("9/30/20"&amp;RIGHT(CB$1,2))),NETWORKDAYS($T86,$U86,Holidays!$J$3:$J$937),
IF(AND($T86&lt;DATEVALUE("10/1/20"&amp;RIGHT(CA$1,2)),$U86&lt;=DATEVALUE("9/30/20"&amp;RIGHT(CB$1,2))),NETWORKDAYS(DATEVALUE("10/1/20"&amp;RIGHT(CA$1,2)),$U86,Holidays!$J$3:$J$937),
IF($T86&lt;DATEVALUE("10/1/20"&amp;RIGHT(CA$1,2)),NETWORKDAYS(DATEVALUE("10/1/20"&amp;RIGHT(CA$1,2)),DATEVALUE("9/30/20"&amp;RIGHT(CB$1,2)),Holidays!$J$3:$J$937),
IF($T86&gt;=DATEVALUE("10/1/20"&amp;RIGHT(CA$1,2)),NETWORKDAYS($T86,DATEVALUE("9/30/20"&amp;RIGHT(CB$1,2)),Holidays!$J$3:$J$937),"")))),"")/(NETWORKDAYS($T86,$U86,Holidays!$J$3:$J$937)),0))</f>
        <v>0</v>
      </c>
    </row>
    <row r="87" spans="1:81">
      <c r="A87" s="78" t="s">
        <v>262</v>
      </c>
      <c r="B87" s="79" t="s">
        <v>117</v>
      </c>
      <c r="C87" s="87" t="s">
        <v>216</v>
      </c>
      <c r="D87" s="87" t="s">
        <v>178</v>
      </c>
      <c r="E87" s="87"/>
      <c r="F87" s="87"/>
      <c r="G87" s="87" t="s">
        <v>122</v>
      </c>
      <c r="H87" s="108">
        <v>6400</v>
      </c>
      <c r="I87" s="87" t="s">
        <v>141</v>
      </c>
      <c r="J87" s="87" t="s">
        <v>195</v>
      </c>
      <c r="K87" s="108">
        <v>100</v>
      </c>
      <c r="L87" s="82">
        <f t="shared" si="39"/>
        <v>0</v>
      </c>
      <c r="M87" s="110">
        <f t="shared" si="40"/>
        <v>0</v>
      </c>
      <c r="N87" s="110">
        <f t="shared" si="35"/>
        <v>128000</v>
      </c>
      <c r="O87" s="110">
        <f t="shared" si="41"/>
        <v>128000</v>
      </c>
      <c r="P87" s="110">
        <f t="shared" si="37"/>
        <v>0</v>
      </c>
      <c r="Q87" s="108">
        <v>30</v>
      </c>
      <c r="R87" s="130">
        <f>(W87-$AH$6)/365</f>
        <v>4.2082191780821914</v>
      </c>
      <c r="S87" s="107">
        <v>45688</v>
      </c>
      <c r="T87" s="83">
        <f>IF(NOT(Q87=""),IF(NOT($S87=""),$S87,#REF!),"")</f>
        <v>45688</v>
      </c>
      <c r="U87" s="83">
        <f t="shared" si="42"/>
        <v>45718</v>
      </c>
      <c r="V87" s="83">
        <f t="shared" ref="V87:V89" si="45">WORKDAY.INTL(S87, Q87, 1)</f>
        <v>45730</v>
      </c>
      <c r="W87" s="83">
        <f t="shared" si="36"/>
        <v>45733</v>
      </c>
      <c r="X87" s="84">
        <f t="shared" si="43"/>
        <v>128000</v>
      </c>
      <c r="Y87" s="84">
        <f t="shared" si="44"/>
        <v>146852.82191780821</v>
      </c>
      <c r="AF87" s="87" t="s">
        <v>155</v>
      </c>
      <c r="AG87" s="87" t="s">
        <v>156</v>
      </c>
      <c r="AH87" s="103">
        <v>46636</v>
      </c>
      <c r="AL87" s="87">
        <f t="shared" ca="1" si="38"/>
        <v>0</v>
      </c>
      <c r="AN87" s="87">
        <f t="shared" ca="1" si="33"/>
        <v>0</v>
      </c>
      <c r="AO87" s="87">
        <f t="shared" ca="1" si="33"/>
        <v>0</v>
      </c>
      <c r="AP87" s="87">
        <f t="shared" ca="1" si="33"/>
        <v>0</v>
      </c>
      <c r="AQ87" s="87">
        <f t="shared" ca="1" si="33"/>
        <v>0</v>
      </c>
      <c r="AR87" s="87">
        <f t="shared" ca="1" si="33"/>
        <v>0</v>
      </c>
      <c r="AS87" s="87">
        <f t="shared" ca="1" si="33"/>
        <v>0</v>
      </c>
      <c r="AT87" s="87">
        <f t="shared" ca="1" si="33"/>
        <v>0</v>
      </c>
      <c r="AU87" s="87">
        <f t="shared" ca="1" si="33"/>
        <v>0</v>
      </c>
      <c r="AV87" s="87">
        <f t="shared" ca="1" si="33"/>
        <v>0</v>
      </c>
      <c r="AW87" s="87">
        <f t="shared" ca="1" si="33"/>
        <v>0</v>
      </c>
      <c r="AX87" s="87">
        <f t="shared" ca="1" si="34"/>
        <v>0</v>
      </c>
      <c r="AY87" s="87">
        <f t="shared" ca="1" si="34"/>
        <v>0</v>
      </c>
      <c r="AZ87" s="87">
        <f t="shared" ca="1" si="34"/>
        <v>0</v>
      </c>
      <c r="BA87" s="87">
        <f t="shared" ca="1" si="34"/>
        <v>0</v>
      </c>
      <c r="BB87" s="87">
        <f t="shared" ca="1" si="34"/>
        <v>0</v>
      </c>
      <c r="BC87" s="87">
        <f t="shared" ca="1" si="34"/>
        <v>0</v>
      </c>
      <c r="BD87" s="87">
        <f t="shared" ca="1" si="34"/>
        <v>0</v>
      </c>
      <c r="BE87" s="87">
        <f t="shared" ca="1" si="34"/>
        <v>0</v>
      </c>
      <c r="BF87" s="87">
        <f t="shared" ca="1" si="34"/>
        <v>0</v>
      </c>
      <c r="BG87" s="87">
        <f t="shared" ca="1" si="34"/>
        <v>0</v>
      </c>
      <c r="BI87" s="87">
        <f>IF($Q87="","",IFERROR(IF(OR(AND($T87&gt;=DATEVALUE("10/1/20"&amp;RIGHT(BH$1,2)),$T87&lt;=DATEVALUE("9/30/20"&amp;RIGHT(BI$1,2))),AND($U87&gt;=DATEVALUE("10/1/20"&amp;RIGHT(BH$1,2)),$U87&lt;=DATEVALUE("9/30/20"&amp;RIGHT(BI$1,2))),AND($T87&lt;=DATEVALUE("10/1/20"&amp;RIGHT(BH$1,2)),$U87&gt;=DATEVALUE("9/30/20"&amp;RIGHT(BI$1,2)))),
IF(AND($T87&gt;=DATEVALUE("10/1/20"&amp;RIGHT(BH$1,2)),$U87&lt;=DATEVALUE("9/30/20"&amp;RIGHT(BI$1,2))),NETWORKDAYS($T87,$U87,Holidays!$J$3:$J$937),
IF(AND($T87&lt;DATEVALUE("10/1/20"&amp;RIGHT(BH$1,2)),$U87&lt;=DATEVALUE("9/30/20"&amp;RIGHT(BI$1,2))),NETWORKDAYS(DATEVALUE("10/1/20"&amp;RIGHT(BH$1,2)),$U87,Holidays!$J$3:$J$937),
IF($T87&lt;DATEVALUE("10/1/20"&amp;RIGHT(BH$1,2)),NETWORKDAYS(DATEVALUE("10/1/20"&amp;RIGHT(BH$1,2)),DATEVALUE("9/30/20"&amp;RIGHT(BI$1,2)),Holidays!$J$3:$J$937),
IF($T87&gt;=DATEVALUE("10/1/20"&amp;RIGHT(BH$1,2)),NETWORKDAYS($T87,DATEVALUE("9/30/20"&amp;RIGHT(BI$1,2)),Holidays!$J$3:$J$937),"")))),"")/(NETWORKDAYS($T87,$U87,Holidays!$J$3:$J$937)),0))</f>
        <v>0</v>
      </c>
      <c r="BJ87" s="87">
        <f>IF($Q87="","",IFERROR(IF(OR(AND($T87&gt;=DATEVALUE("10/1/20"&amp;RIGHT(BI$1,2)),$T87&lt;=DATEVALUE("9/30/20"&amp;RIGHT(BJ$1,2))),AND($U87&gt;=DATEVALUE("10/1/20"&amp;RIGHT(BI$1,2)),$U87&lt;=DATEVALUE("9/30/20"&amp;RIGHT(BJ$1,2))),AND($T87&lt;=DATEVALUE("10/1/20"&amp;RIGHT(BI$1,2)),$U87&gt;=DATEVALUE("9/30/20"&amp;RIGHT(BJ$1,2)))),
IF(AND($T87&gt;=DATEVALUE("10/1/20"&amp;RIGHT(BI$1,2)),$U87&lt;=DATEVALUE("9/30/20"&amp;RIGHT(BJ$1,2))),NETWORKDAYS($T87,$U87,Holidays!$J$3:$J$937),
IF(AND($T87&lt;DATEVALUE("10/1/20"&amp;RIGHT(BI$1,2)),$U87&lt;=DATEVALUE("9/30/20"&amp;RIGHT(BJ$1,2))),NETWORKDAYS(DATEVALUE("10/1/20"&amp;RIGHT(BI$1,2)),$U87,Holidays!$J$3:$J$937),
IF($T87&lt;DATEVALUE("10/1/20"&amp;RIGHT(BI$1,2)),NETWORKDAYS(DATEVALUE("10/1/20"&amp;RIGHT(BI$1,2)),DATEVALUE("9/30/20"&amp;RIGHT(BJ$1,2)),Holidays!$J$3:$J$937),
IF($T87&gt;=DATEVALUE("10/1/20"&amp;RIGHT(BI$1,2)),NETWORKDAYS($T87,DATEVALUE("9/30/20"&amp;RIGHT(BJ$1,2)),Holidays!$J$3:$J$937),"")))),"")/(NETWORKDAYS($T87,$U87,Holidays!$J$3:$J$937)),0))</f>
        <v>0</v>
      </c>
      <c r="BK87" s="87">
        <f>IF($Q87="","",IFERROR(IF(OR(AND($T87&gt;=DATEVALUE("10/1/20"&amp;RIGHT(BJ$1,2)),$T87&lt;=DATEVALUE("9/30/20"&amp;RIGHT(BK$1,2))),AND($U87&gt;=DATEVALUE("10/1/20"&amp;RIGHT(BJ$1,2)),$U87&lt;=DATEVALUE("9/30/20"&amp;RIGHT(BK$1,2))),AND($T87&lt;=DATEVALUE("10/1/20"&amp;RIGHT(BJ$1,2)),$U87&gt;=DATEVALUE("9/30/20"&amp;RIGHT(BK$1,2)))),
IF(AND($T87&gt;=DATEVALUE("10/1/20"&amp;RIGHT(BJ$1,2)),$U87&lt;=DATEVALUE("9/30/20"&amp;RIGHT(BK$1,2))),NETWORKDAYS($T87,$U87,Holidays!$J$3:$J$937),
IF(AND($T87&lt;DATEVALUE("10/1/20"&amp;RIGHT(BJ$1,2)),$U87&lt;=DATEVALUE("9/30/20"&amp;RIGHT(BK$1,2))),NETWORKDAYS(DATEVALUE("10/1/20"&amp;RIGHT(BJ$1,2)),$U87,Holidays!$J$3:$J$937),
IF($T87&lt;DATEVALUE("10/1/20"&amp;RIGHT(BJ$1,2)),NETWORKDAYS(DATEVALUE("10/1/20"&amp;RIGHT(BJ$1,2)),DATEVALUE("9/30/20"&amp;RIGHT(BK$1,2)),Holidays!$J$3:$J$937),
IF($T87&gt;=DATEVALUE("10/1/20"&amp;RIGHT(BJ$1,2)),NETWORKDAYS($T87,DATEVALUE("9/30/20"&amp;RIGHT(BK$1,2)),Holidays!$J$3:$J$937),"")))),"")/(NETWORKDAYS($T87,$U87,Holidays!$J$3:$J$937)),0))</f>
        <v>0</v>
      </c>
      <c r="BL87" s="87">
        <f>IF($Q87="","",IFERROR(IF(OR(AND($T87&gt;=DATEVALUE("10/1/20"&amp;RIGHT(BK$1,2)),$T87&lt;=DATEVALUE("9/30/20"&amp;RIGHT(BL$1,2))),AND($U87&gt;=DATEVALUE("10/1/20"&amp;RIGHT(BK$1,2)),$U87&lt;=DATEVALUE("9/30/20"&amp;RIGHT(BL$1,2))),AND($T87&lt;=DATEVALUE("10/1/20"&amp;RIGHT(BK$1,2)),$U87&gt;=DATEVALUE("9/30/20"&amp;RIGHT(BL$1,2)))),
IF(AND($T87&gt;=DATEVALUE("10/1/20"&amp;RIGHT(BK$1,2)),$U87&lt;=DATEVALUE("9/30/20"&amp;RIGHT(BL$1,2))),NETWORKDAYS($T87,$U87,Holidays!$J$3:$J$937),
IF(AND($T87&lt;DATEVALUE("10/1/20"&amp;RIGHT(BK$1,2)),$U87&lt;=DATEVALUE("9/30/20"&amp;RIGHT(BL$1,2))),NETWORKDAYS(DATEVALUE("10/1/20"&amp;RIGHT(BK$1,2)),$U87,Holidays!$J$3:$J$937),
IF($T87&lt;DATEVALUE("10/1/20"&amp;RIGHT(BK$1,2)),NETWORKDAYS(DATEVALUE("10/1/20"&amp;RIGHT(BK$1,2)),DATEVALUE("9/30/20"&amp;RIGHT(BL$1,2)),Holidays!$J$3:$J$937),
IF($T87&gt;=DATEVALUE("10/1/20"&amp;RIGHT(BK$1,2)),NETWORKDAYS($T87,DATEVALUE("9/30/20"&amp;RIGHT(BL$1,2)),Holidays!$J$3:$J$937),"")))),"")/(NETWORKDAYS($T87,$U87,Holidays!$J$3:$J$937)),0))</f>
        <v>0</v>
      </c>
      <c r="BM87" s="87">
        <f>IF($Q87="","",IFERROR(IF(OR(AND($T87&gt;=DATEVALUE("10/1/20"&amp;RIGHT(BL$1,2)),$T87&lt;=DATEVALUE("9/30/20"&amp;RIGHT(BM$1,2))),AND($U87&gt;=DATEVALUE("10/1/20"&amp;RIGHT(BL$1,2)),$U87&lt;=DATEVALUE("9/30/20"&amp;RIGHT(BM$1,2))),AND($T87&lt;=DATEVALUE("10/1/20"&amp;RIGHT(BL$1,2)),$U87&gt;=DATEVALUE("9/30/20"&amp;RIGHT(BM$1,2)))),
IF(AND($T87&gt;=DATEVALUE("10/1/20"&amp;RIGHT(BL$1,2)),$U87&lt;=DATEVALUE("9/30/20"&amp;RIGHT(BM$1,2))),NETWORKDAYS($T87,$U87,Holidays!$J$3:$J$937),
IF(AND($T87&lt;DATEVALUE("10/1/20"&amp;RIGHT(BL$1,2)),$U87&lt;=DATEVALUE("9/30/20"&amp;RIGHT(BM$1,2))),NETWORKDAYS(DATEVALUE("10/1/20"&amp;RIGHT(BL$1,2)),$U87,Holidays!$J$3:$J$937),
IF($T87&lt;DATEVALUE("10/1/20"&amp;RIGHT(BL$1,2)),NETWORKDAYS(DATEVALUE("10/1/20"&amp;RIGHT(BL$1,2)),DATEVALUE("9/30/20"&amp;RIGHT(BM$1,2)),Holidays!$J$3:$J$937),
IF($T87&gt;=DATEVALUE("10/1/20"&amp;RIGHT(BL$1,2)),NETWORKDAYS($T87,DATEVALUE("9/30/20"&amp;RIGHT(BM$1,2)),Holidays!$J$3:$J$937),"")))),"")/(NETWORKDAYS($T87,$U87,Holidays!$J$3:$J$937)),0))</f>
        <v>0</v>
      </c>
      <c r="BN87" s="87">
        <f>IF($Q87="","",IFERROR(IF(OR(AND($T87&gt;=DATEVALUE("10/1/20"&amp;RIGHT(BM$1,2)),$T87&lt;=DATEVALUE("9/30/20"&amp;RIGHT(BN$1,2))),AND($U87&gt;=DATEVALUE("10/1/20"&amp;RIGHT(BM$1,2)),$U87&lt;=DATEVALUE("9/30/20"&amp;RIGHT(BN$1,2))),AND($T87&lt;=DATEVALUE("10/1/20"&amp;RIGHT(BM$1,2)),$U87&gt;=DATEVALUE("9/30/20"&amp;RIGHT(BN$1,2)))),
IF(AND($T87&gt;=DATEVALUE("10/1/20"&amp;RIGHT(BM$1,2)),$U87&lt;=DATEVALUE("9/30/20"&amp;RIGHT(BN$1,2))),NETWORKDAYS($T87,$U87,Holidays!$J$3:$J$937),
IF(AND($T87&lt;DATEVALUE("10/1/20"&amp;RIGHT(BM$1,2)),$U87&lt;=DATEVALUE("9/30/20"&amp;RIGHT(BN$1,2))),NETWORKDAYS(DATEVALUE("10/1/20"&amp;RIGHT(BM$1,2)),$U87,Holidays!$J$3:$J$937),
IF($T87&lt;DATEVALUE("10/1/20"&amp;RIGHT(BM$1,2)),NETWORKDAYS(DATEVALUE("10/1/20"&amp;RIGHT(BM$1,2)),DATEVALUE("9/30/20"&amp;RIGHT(BN$1,2)),Holidays!$J$3:$J$937),
IF($T87&gt;=DATEVALUE("10/1/20"&amp;RIGHT(BM$1,2)),NETWORKDAYS($T87,DATEVALUE("9/30/20"&amp;RIGHT(BN$1,2)),Holidays!$J$3:$J$937),"")))),"")/(NETWORKDAYS($T87,$U87,Holidays!$J$3:$J$937)),0))</f>
        <v>0</v>
      </c>
      <c r="BO87" s="87">
        <f>IF($Q87="","",IFERROR(IF(OR(AND($T87&gt;=DATEVALUE("10/1/20"&amp;RIGHT(BN$1,2)),$T87&lt;=DATEVALUE("9/30/20"&amp;RIGHT(BO$1,2))),AND($U87&gt;=DATEVALUE("10/1/20"&amp;RIGHT(BN$1,2)),$U87&lt;=DATEVALUE("9/30/20"&amp;RIGHT(BO$1,2))),AND($T87&lt;=DATEVALUE("10/1/20"&amp;RIGHT(BN$1,2)),$U87&gt;=DATEVALUE("9/30/20"&amp;RIGHT(BO$1,2)))),
IF(AND($T87&gt;=DATEVALUE("10/1/20"&amp;RIGHT(BN$1,2)),$U87&lt;=DATEVALUE("9/30/20"&amp;RIGHT(BO$1,2))),NETWORKDAYS($T87,$U87,Holidays!$J$3:$J$937),
IF(AND($T87&lt;DATEVALUE("10/1/20"&amp;RIGHT(BN$1,2)),$U87&lt;=DATEVALUE("9/30/20"&amp;RIGHT(BO$1,2))),NETWORKDAYS(DATEVALUE("10/1/20"&amp;RIGHT(BN$1,2)),$U87,Holidays!$J$3:$J$937),
IF($T87&lt;DATEVALUE("10/1/20"&amp;RIGHT(BN$1,2)),NETWORKDAYS(DATEVALUE("10/1/20"&amp;RIGHT(BN$1,2)),DATEVALUE("9/30/20"&amp;RIGHT(BO$1,2)),Holidays!$J$3:$J$937),
IF($T87&gt;=DATEVALUE("10/1/20"&amp;RIGHT(BN$1,2)),NETWORKDAYS($T87,DATEVALUE("9/30/20"&amp;RIGHT(BO$1,2)),Holidays!$J$3:$J$937),"")))),"")/(NETWORKDAYS($T87,$U87,Holidays!$J$3:$J$937)),0))</f>
        <v>0</v>
      </c>
      <c r="BP87" s="87">
        <f>IF($Q87="","",IFERROR(IF(OR(AND($T87&gt;=DATEVALUE("10/1/20"&amp;RIGHT(BO$1,2)),$T87&lt;=DATEVALUE("9/30/20"&amp;RIGHT(BP$1,2))),AND($U87&gt;=DATEVALUE("10/1/20"&amp;RIGHT(BO$1,2)),$U87&lt;=DATEVALUE("9/30/20"&amp;RIGHT(BP$1,2))),AND($T87&lt;=DATEVALUE("10/1/20"&amp;RIGHT(BO$1,2)),$U87&gt;=DATEVALUE("9/30/20"&amp;RIGHT(BP$1,2)))),
IF(AND($T87&gt;=DATEVALUE("10/1/20"&amp;RIGHT(BO$1,2)),$U87&lt;=DATEVALUE("9/30/20"&amp;RIGHT(BP$1,2))),NETWORKDAYS($T87,$U87,Holidays!$J$3:$J$937),
IF(AND($T87&lt;DATEVALUE("10/1/20"&amp;RIGHT(BO$1,2)),$U87&lt;=DATEVALUE("9/30/20"&amp;RIGHT(BP$1,2))),NETWORKDAYS(DATEVALUE("10/1/20"&amp;RIGHT(BO$1,2)),$U87,Holidays!$J$3:$J$937),
IF($T87&lt;DATEVALUE("10/1/20"&amp;RIGHT(BO$1,2)),NETWORKDAYS(DATEVALUE("10/1/20"&amp;RIGHT(BO$1,2)),DATEVALUE("9/30/20"&amp;RIGHT(BP$1,2)),Holidays!$J$3:$J$937),
IF($T87&gt;=DATEVALUE("10/1/20"&amp;RIGHT(BO$1,2)),NETWORKDAYS($T87,DATEVALUE("9/30/20"&amp;RIGHT(BP$1,2)),Holidays!$J$3:$J$937),"")))),"")/(NETWORKDAYS($T87,$U87,Holidays!$J$3:$J$937)),0))</f>
        <v>0</v>
      </c>
      <c r="BQ87" s="87">
        <f>IF($Q87="","",IFERROR(IF(OR(AND($T87&gt;=DATEVALUE("10/1/20"&amp;RIGHT(BP$1,2)),$T87&lt;=DATEVALUE("9/30/20"&amp;RIGHT(BQ$1,2))),AND($U87&gt;=DATEVALUE("10/1/20"&amp;RIGHT(BP$1,2)),$U87&lt;=DATEVALUE("9/30/20"&amp;RIGHT(BQ$1,2))),AND($T87&lt;=DATEVALUE("10/1/20"&amp;RIGHT(BP$1,2)),$U87&gt;=DATEVALUE("9/30/20"&amp;RIGHT(BQ$1,2)))),
IF(AND($T87&gt;=DATEVALUE("10/1/20"&amp;RIGHT(BP$1,2)),$U87&lt;=DATEVALUE("9/30/20"&amp;RIGHT(BQ$1,2))),NETWORKDAYS($T87,$U87,Holidays!$J$3:$J$937),
IF(AND($T87&lt;DATEVALUE("10/1/20"&amp;RIGHT(BP$1,2)),$U87&lt;=DATEVALUE("9/30/20"&amp;RIGHT(BQ$1,2))),NETWORKDAYS(DATEVALUE("10/1/20"&amp;RIGHT(BP$1,2)),$U87,Holidays!$J$3:$J$937),
IF($T87&lt;DATEVALUE("10/1/20"&amp;RIGHT(BP$1,2)),NETWORKDAYS(DATEVALUE("10/1/20"&amp;RIGHT(BP$1,2)),DATEVALUE("9/30/20"&amp;RIGHT(BQ$1,2)),Holidays!$J$3:$J$937),
IF($T87&gt;=DATEVALUE("10/1/20"&amp;RIGHT(BP$1,2)),NETWORKDAYS($T87,DATEVALUE("9/30/20"&amp;RIGHT(BQ$1,2)),Holidays!$J$3:$J$937),"")))),"")/(NETWORKDAYS($T87,$U87,Holidays!$J$3:$J$937)),0))</f>
        <v>0</v>
      </c>
      <c r="BR87" s="87">
        <f>IF($Q87="","",IFERROR(IF(OR(AND($T87&gt;=DATEVALUE("10/1/20"&amp;RIGHT(BQ$1,2)),$T87&lt;=DATEVALUE("9/30/20"&amp;RIGHT(BR$1,2))),AND($U87&gt;=DATEVALUE("10/1/20"&amp;RIGHT(BQ$1,2)),$U87&lt;=DATEVALUE("9/30/20"&amp;RIGHT(BR$1,2))),AND($T87&lt;=DATEVALUE("10/1/20"&amp;RIGHT(BQ$1,2)),$U87&gt;=DATEVALUE("9/30/20"&amp;RIGHT(BR$1,2)))),
IF(AND($T87&gt;=DATEVALUE("10/1/20"&amp;RIGHT(BQ$1,2)),$U87&lt;=DATEVALUE("9/30/20"&amp;RIGHT(BR$1,2))),NETWORKDAYS($T87,$U87,Holidays!$J$3:$J$937),
IF(AND($T87&lt;DATEVALUE("10/1/20"&amp;RIGHT(BQ$1,2)),$U87&lt;=DATEVALUE("9/30/20"&amp;RIGHT(BR$1,2))),NETWORKDAYS(DATEVALUE("10/1/20"&amp;RIGHT(BQ$1,2)),$U87,Holidays!$J$3:$J$937),
IF($T87&lt;DATEVALUE("10/1/20"&amp;RIGHT(BQ$1,2)),NETWORKDAYS(DATEVALUE("10/1/20"&amp;RIGHT(BQ$1,2)),DATEVALUE("9/30/20"&amp;RIGHT(BR$1,2)),Holidays!$J$3:$J$937),
IF($T87&gt;=DATEVALUE("10/1/20"&amp;RIGHT(BQ$1,2)),NETWORKDAYS($T87,DATEVALUE("9/30/20"&amp;RIGHT(BR$1,2)),Holidays!$J$3:$J$937),"")))),"")/(NETWORKDAYS($T87,$U87,Holidays!$J$3:$J$937)),0))</f>
        <v>1</v>
      </c>
      <c r="BS87" s="87">
        <f>IF($Q87="","",IFERROR(IF(OR(AND($T87&gt;=DATEVALUE("10/1/20"&amp;RIGHT(BR$1,2)),$T87&lt;=DATEVALUE("9/30/20"&amp;RIGHT(BS$1,2))),AND($U87&gt;=DATEVALUE("10/1/20"&amp;RIGHT(BR$1,2)),$U87&lt;=DATEVALUE("9/30/20"&amp;RIGHT(BS$1,2))),AND($T87&lt;=DATEVALUE("10/1/20"&amp;RIGHT(BR$1,2)),$U87&gt;=DATEVALUE("9/30/20"&amp;RIGHT(BS$1,2)))),
IF(AND($T87&gt;=DATEVALUE("10/1/20"&amp;RIGHT(BR$1,2)),$U87&lt;=DATEVALUE("9/30/20"&amp;RIGHT(BS$1,2))),NETWORKDAYS($T87,$U87,Holidays!$J$3:$J$937),
IF(AND($T87&lt;DATEVALUE("10/1/20"&amp;RIGHT(BR$1,2)),$U87&lt;=DATEVALUE("9/30/20"&amp;RIGHT(BS$1,2))),NETWORKDAYS(DATEVALUE("10/1/20"&amp;RIGHT(BR$1,2)),$U87,Holidays!$J$3:$J$937),
IF($T87&lt;DATEVALUE("10/1/20"&amp;RIGHT(BR$1,2)),NETWORKDAYS(DATEVALUE("10/1/20"&amp;RIGHT(BR$1,2)),DATEVALUE("9/30/20"&amp;RIGHT(BS$1,2)),Holidays!$J$3:$J$937),
IF($T87&gt;=DATEVALUE("10/1/20"&amp;RIGHT(BR$1,2)),NETWORKDAYS($T87,DATEVALUE("9/30/20"&amp;RIGHT(BS$1,2)),Holidays!$J$3:$J$937),"")))),"")/(NETWORKDAYS($T87,$U87,Holidays!$J$3:$J$937)),0))</f>
        <v>0</v>
      </c>
      <c r="BT87" s="87">
        <f>IF($Q87="","",IFERROR(IF(OR(AND($T87&gt;=DATEVALUE("10/1/20"&amp;RIGHT(BS$1,2)),$T87&lt;=DATEVALUE("9/30/20"&amp;RIGHT(BT$1,2))),AND($U87&gt;=DATEVALUE("10/1/20"&amp;RIGHT(BS$1,2)),$U87&lt;=DATEVALUE("9/30/20"&amp;RIGHT(BT$1,2))),AND($T87&lt;=DATEVALUE("10/1/20"&amp;RIGHT(BS$1,2)),$U87&gt;=DATEVALUE("9/30/20"&amp;RIGHT(BT$1,2)))),
IF(AND($T87&gt;=DATEVALUE("10/1/20"&amp;RIGHT(BS$1,2)),$U87&lt;=DATEVALUE("9/30/20"&amp;RIGHT(BT$1,2))),NETWORKDAYS($T87,$U87,Holidays!$J$3:$J$937),
IF(AND($T87&lt;DATEVALUE("10/1/20"&amp;RIGHT(BS$1,2)),$U87&lt;=DATEVALUE("9/30/20"&amp;RIGHT(BT$1,2))),NETWORKDAYS(DATEVALUE("10/1/20"&amp;RIGHT(BS$1,2)),$U87,Holidays!$J$3:$J$937),
IF($T87&lt;DATEVALUE("10/1/20"&amp;RIGHT(BS$1,2)),NETWORKDAYS(DATEVALUE("10/1/20"&amp;RIGHT(BS$1,2)),DATEVALUE("9/30/20"&amp;RIGHT(BT$1,2)),Holidays!$J$3:$J$937),
IF($T87&gt;=DATEVALUE("10/1/20"&amp;RIGHT(BS$1,2)),NETWORKDAYS($T87,DATEVALUE("9/30/20"&amp;RIGHT(BT$1,2)),Holidays!$J$3:$J$937),"")))),"")/(NETWORKDAYS($T87,$U87,Holidays!$J$3:$J$937)),0))</f>
        <v>0</v>
      </c>
      <c r="BU87" s="87">
        <f>IF($Q87="","",IFERROR(IF(OR(AND($T87&gt;=DATEVALUE("10/1/20"&amp;RIGHT(BT$1,2)),$T87&lt;=DATEVALUE("9/30/20"&amp;RIGHT(BU$1,2))),AND($U87&gt;=DATEVALUE("10/1/20"&amp;RIGHT(BT$1,2)),$U87&lt;=DATEVALUE("9/30/20"&amp;RIGHT(BU$1,2))),AND($T87&lt;=DATEVALUE("10/1/20"&amp;RIGHT(BT$1,2)),$U87&gt;=DATEVALUE("9/30/20"&amp;RIGHT(BU$1,2)))),
IF(AND($T87&gt;=DATEVALUE("10/1/20"&amp;RIGHT(BT$1,2)),$U87&lt;=DATEVALUE("9/30/20"&amp;RIGHT(BU$1,2))),NETWORKDAYS($T87,$U87,Holidays!$J$3:$J$937),
IF(AND($T87&lt;DATEVALUE("10/1/20"&amp;RIGHT(BT$1,2)),$U87&lt;=DATEVALUE("9/30/20"&amp;RIGHT(BU$1,2))),NETWORKDAYS(DATEVALUE("10/1/20"&amp;RIGHT(BT$1,2)),$U87,Holidays!$J$3:$J$937),
IF($T87&lt;DATEVALUE("10/1/20"&amp;RIGHT(BT$1,2)),NETWORKDAYS(DATEVALUE("10/1/20"&amp;RIGHT(BT$1,2)),DATEVALUE("9/30/20"&amp;RIGHT(BU$1,2)),Holidays!$J$3:$J$937),
IF($T87&gt;=DATEVALUE("10/1/20"&amp;RIGHT(BT$1,2)),NETWORKDAYS($T87,DATEVALUE("9/30/20"&amp;RIGHT(BU$1,2)),Holidays!$J$3:$J$937),"")))),"")/(NETWORKDAYS($T87,$U87,Holidays!$J$3:$J$937)),0))</f>
        <v>0</v>
      </c>
      <c r="BV87" s="87">
        <f>IF($Q87="","",IFERROR(IF(OR(AND($T87&gt;=DATEVALUE("10/1/20"&amp;RIGHT(BU$1,2)),$T87&lt;=DATEVALUE("9/30/20"&amp;RIGHT(BV$1,2))),AND($U87&gt;=DATEVALUE("10/1/20"&amp;RIGHT(BU$1,2)),$U87&lt;=DATEVALUE("9/30/20"&amp;RIGHT(BV$1,2))),AND($T87&lt;=DATEVALUE("10/1/20"&amp;RIGHT(BU$1,2)),$U87&gt;=DATEVALUE("9/30/20"&amp;RIGHT(BV$1,2)))),
IF(AND($T87&gt;=DATEVALUE("10/1/20"&amp;RIGHT(BU$1,2)),$U87&lt;=DATEVALUE("9/30/20"&amp;RIGHT(BV$1,2))),NETWORKDAYS($T87,$U87,Holidays!$J$3:$J$937),
IF(AND($T87&lt;DATEVALUE("10/1/20"&amp;RIGHT(BU$1,2)),$U87&lt;=DATEVALUE("9/30/20"&amp;RIGHT(BV$1,2))),NETWORKDAYS(DATEVALUE("10/1/20"&amp;RIGHT(BU$1,2)),$U87,Holidays!$J$3:$J$937),
IF($T87&lt;DATEVALUE("10/1/20"&amp;RIGHT(BU$1,2)),NETWORKDAYS(DATEVALUE("10/1/20"&amp;RIGHT(BU$1,2)),DATEVALUE("9/30/20"&amp;RIGHT(BV$1,2)),Holidays!$J$3:$J$937),
IF($T87&gt;=DATEVALUE("10/1/20"&amp;RIGHT(BU$1,2)),NETWORKDAYS($T87,DATEVALUE("9/30/20"&amp;RIGHT(BV$1,2)),Holidays!$J$3:$J$937),"")))),"")/(NETWORKDAYS($T87,$U87,Holidays!$J$3:$J$937)),0))</f>
        <v>0</v>
      </c>
      <c r="BW87" s="87">
        <f>IF($Q87="","",IFERROR(IF(OR(AND($T87&gt;=DATEVALUE("10/1/20"&amp;RIGHT(BV$1,2)),$T87&lt;=DATEVALUE("9/30/20"&amp;RIGHT(BW$1,2))),AND($U87&gt;=DATEVALUE("10/1/20"&amp;RIGHT(BV$1,2)),$U87&lt;=DATEVALUE("9/30/20"&amp;RIGHT(BW$1,2))),AND($T87&lt;=DATEVALUE("10/1/20"&amp;RIGHT(BV$1,2)),$U87&gt;=DATEVALUE("9/30/20"&amp;RIGHT(BW$1,2)))),
IF(AND($T87&gt;=DATEVALUE("10/1/20"&amp;RIGHT(BV$1,2)),$U87&lt;=DATEVALUE("9/30/20"&amp;RIGHT(BW$1,2))),NETWORKDAYS($T87,$U87,Holidays!$J$3:$J$937),
IF(AND($T87&lt;DATEVALUE("10/1/20"&amp;RIGHT(BV$1,2)),$U87&lt;=DATEVALUE("9/30/20"&amp;RIGHT(BW$1,2))),NETWORKDAYS(DATEVALUE("10/1/20"&amp;RIGHT(BV$1,2)),$U87,Holidays!$J$3:$J$937),
IF($T87&lt;DATEVALUE("10/1/20"&amp;RIGHT(BV$1,2)),NETWORKDAYS(DATEVALUE("10/1/20"&amp;RIGHT(BV$1,2)),DATEVALUE("9/30/20"&amp;RIGHT(BW$1,2)),Holidays!$J$3:$J$937),
IF($T87&gt;=DATEVALUE("10/1/20"&amp;RIGHT(BV$1,2)),NETWORKDAYS($T87,DATEVALUE("9/30/20"&amp;RIGHT(BW$1,2)),Holidays!$J$3:$J$937),"")))),"")/(NETWORKDAYS($T87,$U87,Holidays!$J$3:$J$937)),0))</f>
        <v>0</v>
      </c>
      <c r="BX87" s="87">
        <f>IF($Q87="","",IFERROR(IF(OR(AND($T87&gt;=DATEVALUE("10/1/20"&amp;RIGHT(BW$1,2)),$T87&lt;=DATEVALUE("9/30/20"&amp;RIGHT(BX$1,2))),AND($U87&gt;=DATEVALUE("10/1/20"&amp;RIGHT(BW$1,2)),$U87&lt;=DATEVALUE("9/30/20"&amp;RIGHT(BX$1,2))),AND($T87&lt;=DATEVALUE("10/1/20"&amp;RIGHT(BW$1,2)),$U87&gt;=DATEVALUE("9/30/20"&amp;RIGHT(BX$1,2)))),
IF(AND($T87&gt;=DATEVALUE("10/1/20"&amp;RIGHT(BW$1,2)),$U87&lt;=DATEVALUE("9/30/20"&amp;RIGHT(BX$1,2))),NETWORKDAYS($T87,$U87,Holidays!$J$3:$J$937),
IF(AND($T87&lt;DATEVALUE("10/1/20"&amp;RIGHT(BW$1,2)),$U87&lt;=DATEVALUE("9/30/20"&amp;RIGHT(BX$1,2))),NETWORKDAYS(DATEVALUE("10/1/20"&amp;RIGHT(BW$1,2)),$U87,Holidays!$J$3:$J$937),
IF($T87&lt;DATEVALUE("10/1/20"&amp;RIGHT(BW$1,2)),NETWORKDAYS(DATEVALUE("10/1/20"&amp;RIGHT(BW$1,2)),DATEVALUE("9/30/20"&amp;RIGHT(BX$1,2)),Holidays!$J$3:$J$937),
IF($T87&gt;=DATEVALUE("10/1/20"&amp;RIGHT(BW$1,2)),NETWORKDAYS($T87,DATEVALUE("9/30/20"&amp;RIGHT(BX$1,2)),Holidays!$J$3:$J$937),"")))),"")/(NETWORKDAYS($T87,$U87,Holidays!$J$3:$J$937)),0))</f>
        <v>0</v>
      </c>
      <c r="BY87" s="87">
        <f>IF($Q87="","",IFERROR(IF(OR(AND($T87&gt;=DATEVALUE("10/1/20"&amp;RIGHT(BX$1,2)),$T87&lt;=DATEVALUE("9/30/20"&amp;RIGHT(BY$1,2))),AND($U87&gt;=DATEVALUE("10/1/20"&amp;RIGHT(BX$1,2)),$U87&lt;=DATEVALUE("9/30/20"&amp;RIGHT(BY$1,2))),AND($T87&lt;=DATEVALUE("10/1/20"&amp;RIGHT(BX$1,2)),$U87&gt;=DATEVALUE("9/30/20"&amp;RIGHT(BY$1,2)))),
IF(AND($T87&gt;=DATEVALUE("10/1/20"&amp;RIGHT(BX$1,2)),$U87&lt;=DATEVALUE("9/30/20"&amp;RIGHT(BY$1,2))),NETWORKDAYS($T87,$U87,Holidays!$J$3:$J$937),
IF(AND($T87&lt;DATEVALUE("10/1/20"&amp;RIGHT(BX$1,2)),$U87&lt;=DATEVALUE("9/30/20"&amp;RIGHT(BY$1,2))),NETWORKDAYS(DATEVALUE("10/1/20"&amp;RIGHT(BX$1,2)),$U87,Holidays!$J$3:$J$937),
IF($T87&lt;DATEVALUE("10/1/20"&amp;RIGHT(BX$1,2)),NETWORKDAYS(DATEVALUE("10/1/20"&amp;RIGHT(BX$1,2)),DATEVALUE("9/30/20"&amp;RIGHT(BY$1,2)),Holidays!$J$3:$J$937),
IF($T87&gt;=DATEVALUE("10/1/20"&amp;RIGHT(BX$1,2)),NETWORKDAYS($T87,DATEVALUE("9/30/20"&amp;RIGHT(BY$1,2)),Holidays!$J$3:$J$937),"")))),"")/(NETWORKDAYS($T87,$U87,Holidays!$J$3:$J$937)),0))</f>
        <v>0</v>
      </c>
      <c r="BZ87" s="87">
        <f>IF($Q87="","",IFERROR(IF(OR(AND($T87&gt;=DATEVALUE("10/1/20"&amp;RIGHT(BY$1,2)),$T87&lt;=DATEVALUE("9/30/20"&amp;RIGHT(BZ$1,2))),AND($U87&gt;=DATEVALUE("10/1/20"&amp;RIGHT(BY$1,2)),$U87&lt;=DATEVALUE("9/30/20"&amp;RIGHT(BZ$1,2))),AND($T87&lt;=DATEVALUE("10/1/20"&amp;RIGHT(BY$1,2)),$U87&gt;=DATEVALUE("9/30/20"&amp;RIGHT(BZ$1,2)))),
IF(AND($T87&gt;=DATEVALUE("10/1/20"&amp;RIGHT(BY$1,2)),$U87&lt;=DATEVALUE("9/30/20"&amp;RIGHT(BZ$1,2))),NETWORKDAYS($T87,$U87,Holidays!$J$3:$J$937),
IF(AND($T87&lt;DATEVALUE("10/1/20"&amp;RIGHT(BY$1,2)),$U87&lt;=DATEVALUE("9/30/20"&amp;RIGHT(BZ$1,2))),NETWORKDAYS(DATEVALUE("10/1/20"&amp;RIGHT(BY$1,2)),$U87,Holidays!$J$3:$J$937),
IF($T87&lt;DATEVALUE("10/1/20"&amp;RIGHT(BY$1,2)),NETWORKDAYS(DATEVALUE("10/1/20"&amp;RIGHT(BY$1,2)),DATEVALUE("9/30/20"&amp;RIGHT(BZ$1,2)),Holidays!$J$3:$J$937),
IF($T87&gt;=DATEVALUE("10/1/20"&amp;RIGHT(BY$1,2)),NETWORKDAYS($T87,DATEVALUE("9/30/20"&amp;RIGHT(BZ$1,2)),Holidays!$J$3:$J$937),"")))),"")/(NETWORKDAYS($T87,$U87,Holidays!$J$3:$J$937)),0))</f>
        <v>0</v>
      </c>
      <c r="CA87" s="87">
        <f>IF($Q87="","",IFERROR(IF(OR(AND($T87&gt;=DATEVALUE("10/1/20"&amp;RIGHT(BZ$1,2)),$T87&lt;=DATEVALUE("9/30/20"&amp;RIGHT(CA$1,2))),AND($U87&gt;=DATEVALUE("10/1/20"&amp;RIGHT(BZ$1,2)),$U87&lt;=DATEVALUE("9/30/20"&amp;RIGHT(CA$1,2))),AND($T87&lt;=DATEVALUE("10/1/20"&amp;RIGHT(BZ$1,2)),$U87&gt;=DATEVALUE("9/30/20"&amp;RIGHT(CA$1,2)))),
IF(AND($T87&gt;=DATEVALUE("10/1/20"&amp;RIGHT(BZ$1,2)),$U87&lt;=DATEVALUE("9/30/20"&amp;RIGHT(CA$1,2))),NETWORKDAYS($T87,$U87,Holidays!$J$3:$J$937),
IF(AND($T87&lt;DATEVALUE("10/1/20"&amp;RIGHT(BZ$1,2)),$U87&lt;=DATEVALUE("9/30/20"&amp;RIGHT(CA$1,2))),NETWORKDAYS(DATEVALUE("10/1/20"&amp;RIGHT(BZ$1,2)),$U87,Holidays!$J$3:$J$937),
IF($T87&lt;DATEVALUE("10/1/20"&amp;RIGHT(BZ$1,2)),NETWORKDAYS(DATEVALUE("10/1/20"&amp;RIGHT(BZ$1,2)),DATEVALUE("9/30/20"&amp;RIGHT(CA$1,2)),Holidays!$J$3:$J$937),
IF($T87&gt;=DATEVALUE("10/1/20"&amp;RIGHT(BZ$1,2)),NETWORKDAYS($T87,DATEVALUE("9/30/20"&amp;RIGHT(CA$1,2)),Holidays!$J$3:$J$937),"")))),"")/(NETWORKDAYS($T87,$U87,Holidays!$J$3:$J$937)),0))</f>
        <v>0</v>
      </c>
      <c r="CB87" s="87">
        <f>IF($Q87="","",IFERROR(IF(OR(AND($T87&gt;=DATEVALUE("10/1/20"&amp;RIGHT(CA$1,2)),$T87&lt;=DATEVALUE("9/30/20"&amp;RIGHT(CB$1,2))),AND($U87&gt;=DATEVALUE("10/1/20"&amp;RIGHT(CA$1,2)),$U87&lt;=DATEVALUE("9/30/20"&amp;RIGHT(CB$1,2))),AND($T87&lt;=DATEVALUE("10/1/20"&amp;RIGHT(CA$1,2)),$U87&gt;=DATEVALUE("9/30/20"&amp;RIGHT(CB$1,2)))),
IF(AND($T87&gt;=DATEVALUE("10/1/20"&amp;RIGHT(CA$1,2)),$U87&lt;=DATEVALUE("9/30/20"&amp;RIGHT(CB$1,2))),NETWORKDAYS($T87,$U87,Holidays!$J$3:$J$937),
IF(AND($T87&lt;DATEVALUE("10/1/20"&amp;RIGHT(CA$1,2)),$U87&lt;=DATEVALUE("9/30/20"&amp;RIGHT(CB$1,2))),NETWORKDAYS(DATEVALUE("10/1/20"&amp;RIGHT(CA$1,2)),$U87,Holidays!$J$3:$J$937),
IF($T87&lt;DATEVALUE("10/1/20"&amp;RIGHT(CA$1,2)),NETWORKDAYS(DATEVALUE("10/1/20"&amp;RIGHT(CA$1,2)),DATEVALUE("9/30/20"&amp;RIGHT(CB$1,2)),Holidays!$J$3:$J$937),
IF($T87&gt;=DATEVALUE("10/1/20"&amp;RIGHT(CA$1,2)),NETWORKDAYS($T87,DATEVALUE("9/30/20"&amp;RIGHT(CB$1,2)),Holidays!$J$3:$J$937),"")))),"")/(NETWORKDAYS($T87,$U87,Holidays!$J$3:$J$937)),0))</f>
        <v>0</v>
      </c>
    </row>
    <row r="88" spans="1:81">
      <c r="A88" s="78" t="s">
        <v>262</v>
      </c>
      <c r="B88" s="79" t="s">
        <v>117</v>
      </c>
      <c r="C88" s="87" t="s">
        <v>216</v>
      </c>
      <c r="D88" s="87" t="s">
        <v>178</v>
      </c>
      <c r="E88" s="87"/>
      <c r="F88" s="87"/>
      <c r="G88" s="87" t="s">
        <v>122</v>
      </c>
      <c r="H88" s="108">
        <v>100</v>
      </c>
      <c r="I88" s="87" t="s">
        <v>157</v>
      </c>
      <c r="J88" s="87" t="s">
        <v>195</v>
      </c>
      <c r="K88" s="108">
        <v>100</v>
      </c>
      <c r="L88" s="82">
        <f t="shared" si="39"/>
        <v>0</v>
      </c>
      <c r="M88" s="110">
        <f t="shared" si="40"/>
        <v>0</v>
      </c>
      <c r="N88" s="110">
        <f t="shared" si="35"/>
        <v>10101</v>
      </c>
      <c r="O88" s="110">
        <f t="shared" si="41"/>
        <v>10101</v>
      </c>
      <c r="P88" s="110">
        <f t="shared" si="37"/>
        <v>0</v>
      </c>
      <c r="Q88" s="108">
        <v>30</v>
      </c>
      <c r="R88" s="130">
        <f>(W88-$AH$6)/365</f>
        <v>4.2082191780821914</v>
      </c>
      <c r="S88" s="107">
        <v>45688</v>
      </c>
      <c r="T88" s="83">
        <f>IF(NOT(Q88=""),IF(NOT($S88=""),$S88,#REF!),"")</f>
        <v>45688</v>
      </c>
      <c r="U88" s="83">
        <f t="shared" si="42"/>
        <v>45718</v>
      </c>
      <c r="V88" s="83">
        <f t="shared" si="45"/>
        <v>45730</v>
      </c>
      <c r="W88" s="83">
        <f t="shared" si="36"/>
        <v>45733</v>
      </c>
      <c r="X88" s="84">
        <f t="shared" si="43"/>
        <v>10101</v>
      </c>
      <c r="Y88" s="84">
        <f t="shared" si="44"/>
        <v>11588.752767123287</v>
      </c>
      <c r="AF88" s="87" t="s">
        <v>158</v>
      </c>
      <c r="AG88" s="87" t="s">
        <v>159</v>
      </c>
      <c r="AH88" s="103">
        <v>46671</v>
      </c>
      <c r="AL88" s="87">
        <f t="shared" ca="1" si="38"/>
        <v>0</v>
      </c>
      <c r="AN88" s="87">
        <f t="shared" ca="1" si="33"/>
        <v>0</v>
      </c>
      <c r="AO88" s="87">
        <f t="shared" ca="1" si="33"/>
        <v>0</v>
      </c>
      <c r="AP88" s="87">
        <f t="shared" ca="1" si="33"/>
        <v>0</v>
      </c>
      <c r="AQ88" s="87">
        <f t="shared" ca="1" si="33"/>
        <v>0</v>
      </c>
      <c r="AR88" s="87">
        <f t="shared" ca="1" si="33"/>
        <v>0</v>
      </c>
      <c r="AS88" s="87">
        <f t="shared" ca="1" si="33"/>
        <v>0</v>
      </c>
      <c r="AT88" s="87">
        <f t="shared" ca="1" si="33"/>
        <v>0</v>
      </c>
      <c r="AU88" s="87">
        <f t="shared" ca="1" si="33"/>
        <v>0</v>
      </c>
      <c r="AV88" s="87">
        <f t="shared" ca="1" si="33"/>
        <v>0</v>
      </c>
      <c r="AW88" s="87">
        <f t="shared" ca="1" si="33"/>
        <v>0</v>
      </c>
      <c r="AX88" s="87">
        <f t="shared" ca="1" si="34"/>
        <v>0</v>
      </c>
      <c r="AY88" s="87">
        <f t="shared" ca="1" si="34"/>
        <v>0</v>
      </c>
      <c r="AZ88" s="87">
        <f t="shared" ca="1" si="34"/>
        <v>0</v>
      </c>
      <c r="BA88" s="87">
        <f t="shared" ca="1" si="34"/>
        <v>0</v>
      </c>
      <c r="BB88" s="87">
        <f t="shared" ca="1" si="34"/>
        <v>0</v>
      </c>
      <c r="BC88" s="87">
        <f t="shared" ca="1" si="34"/>
        <v>0</v>
      </c>
      <c r="BD88" s="87">
        <f t="shared" ca="1" si="34"/>
        <v>0</v>
      </c>
      <c r="BE88" s="87">
        <f t="shared" ca="1" si="34"/>
        <v>0</v>
      </c>
      <c r="BF88" s="87">
        <f t="shared" ca="1" si="34"/>
        <v>0</v>
      </c>
      <c r="BG88" s="87">
        <f t="shared" ca="1" si="34"/>
        <v>0</v>
      </c>
      <c r="BI88" s="87">
        <f>IF($Q88="","",IFERROR(IF(OR(AND($T88&gt;=DATEVALUE("10/1/20"&amp;RIGHT(BH$1,2)),$T88&lt;=DATEVALUE("9/30/20"&amp;RIGHT(BI$1,2))),AND($U88&gt;=DATEVALUE("10/1/20"&amp;RIGHT(BH$1,2)),$U88&lt;=DATEVALUE("9/30/20"&amp;RIGHT(BI$1,2))),AND($T88&lt;=DATEVALUE("10/1/20"&amp;RIGHT(BH$1,2)),$U88&gt;=DATEVALUE("9/30/20"&amp;RIGHT(BI$1,2)))),
IF(AND($T88&gt;=DATEVALUE("10/1/20"&amp;RIGHT(BH$1,2)),$U88&lt;=DATEVALUE("9/30/20"&amp;RIGHT(BI$1,2))),NETWORKDAYS($T88,$U88,Holidays!$J$3:$J$937),
IF(AND($T88&lt;DATEVALUE("10/1/20"&amp;RIGHT(BH$1,2)),$U88&lt;=DATEVALUE("9/30/20"&amp;RIGHT(BI$1,2))),NETWORKDAYS(DATEVALUE("10/1/20"&amp;RIGHT(BH$1,2)),$U88,Holidays!$J$3:$J$937),
IF($T88&lt;DATEVALUE("10/1/20"&amp;RIGHT(BH$1,2)),NETWORKDAYS(DATEVALUE("10/1/20"&amp;RIGHT(BH$1,2)),DATEVALUE("9/30/20"&amp;RIGHT(BI$1,2)),Holidays!$J$3:$J$937),
IF($T88&gt;=DATEVALUE("10/1/20"&amp;RIGHT(BH$1,2)),NETWORKDAYS($T88,DATEVALUE("9/30/20"&amp;RIGHT(BI$1,2)),Holidays!$J$3:$J$937),"")))),"")/(NETWORKDAYS($T88,$U88,Holidays!$J$3:$J$937)),0))</f>
        <v>0</v>
      </c>
      <c r="BJ88" s="87">
        <f>IF($Q88="","",IFERROR(IF(OR(AND($T88&gt;=DATEVALUE("10/1/20"&amp;RIGHT(BI$1,2)),$T88&lt;=DATEVALUE("9/30/20"&amp;RIGHT(BJ$1,2))),AND($U88&gt;=DATEVALUE("10/1/20"&amp;RIGHT(BI$1,2)),$U88&lt;=DATEVALUE("9/30/20"&amp;RIGHT(BJ$1,2))),AND($T88&lt;=DATEVALUE("10/1/20"&amp;RIGHT(BI$1,2)),$U88&gt;=DATEVALUE("9/30/20"&amp;RIGHT(BJ$1,2)))),
IF(AND($T88&gt;=DATEVALUE("10/1/20"&amp;RIGHT(BI$1,2)),$U88&lt;=DATEVALUE("9/30/20"&amp;RIGHT(BJ$1,2))),NETWORKDAYS($T88,$U88,Holidays!$J$3:$J$937),
IF(AND($T88&lt;DATEVALUE("10/1/20"&amp;RIGHT(BI$1,2)),$U88&lt;=DATEVALUE("9/30/20"&amp;RIGHT(BJ$1,2))),NETWORKDAYS(DATEVALUE("10/1/20"&amp;RIGHT(BI$1,2)),$U88,Holidays!$J$3:$J$937),
IF($T88&lt;DATEVALUE("10/1/20"&amp;RIGHT(BI$1,2)),NETWORKDAYS(DATEVALUE("10/1/20"&amp;RIGHT(BI$1,2)),DATEVALUE("9/30/20"&amp;RIGHT(BJ$1,2)),Holidays!$J$3:$J$937),
IF($T88&gt;=DATEVALUE("10/1/20"&amp;RIGHT(BI$1,2)),NETWORKDAYS($T88,DATEVALUE("9/30/20"&amp;RIGHT(BJ$1,2)),Holidays!$J$3:$J$937),"")))),"")/(NETWORKDAYS($T88,$U88,Holidays!$J$3:$J$937)),0))</f>
        <v>0</v>
      </c>
      <c r="BK88" s="87">
        <f>IF($Q88="","",IFERROR(IF(OR(AND($T88&gt;=DATEVALUE("10/1/20"&amp;RIGHT(BJ$1,2)),$T88&lt;=DATEVALUE("9/30/20"&amp;RIGHT(BK$1,2))),AND($U88&gt;=DATEVALUE("10/1/20"&amp;RIGHT(BJ$1,2)),$U88&lt;=DATEVALUE("9/30/20"&amp;RIGHT(BK$1,2))),AND($T88&lt;=DATEVALUE("10/1/20"&amp;RIGHT(BJ$1,2)),$U88&gt;=DATEVALUE("9/30/20"&amp;RIGHT(BK$1,2)))),
IF(AND($T88&gt;=DATEVALUE("10/1/20"&amp;RIGHT(BJ$1,2)),$U88&lt;=DATEVALUE("9/30/20"&amp;RIGHT(BK$1,2))),NETWORKDAYS($T88,$U88,Holidays!$J$3:$J$937),
IF(AND($T88&lt;DATEVALUE("10/1/20"&amp;RIGHT(BJ$1,2)),$U88&lt;=DATEVALUE("9/30/20"&amp;RIGHT(BK$1,2))),NETWORKDAYS(DATEVALUE("10/1/20"&amp;RIGHT(BJ$1,2)),$U88,Holidays!$J$3:$J$937),
IF($T88&lt;DATEVALUE("10/1/20"&amp;RIGHT(BJ$1,2)),NETWORKDAYS(DATEVALUE("10/1/20"&amp;RIGHT(BJ$1,2)),DATEVALUE("9/30/20"&amp;RIGHT(BK$1,2)),Holidays!$J$3:$J$937),
IF($T88&gt;=DATEVALUE("10/1/20"&amp;RIGHT(BJ$1,2)),NETWORKDAYS($T88,DATEVALUE("9/30/20"&amp;RIGHT(BK$1,2)),Holidays!$J$3:$J$937),"")))),"")/(NETWORKDAYS($T88,$U88,Holidays!$J$3:$J$937)),0))</f>
        <v>0</v>
      </c>
      <c r="BL88" s="87">
        <f>IF($Q88="","",IFERROR(IF(OR(AND($T88&gt;=DATEVALUE("10/1/20"&amp;RIGHT(BK$1,2)),$T88&lt;=DATEVALUE("9/30/20"&amp;RIGHT(BL$1,2))),AND($U88&gt;=DATEVALUE("10/1/20"&amp;RIGHT(BK$1,2)),$U88&lt;=DATEVALUE("9/30/20"&amp;RIGHT(BL$1,2))),AND($T88&lt;=DATEVALUE("10/1/20"&amp;RIGHT(BK$1,2)),$U88&gt;=DATEVALUE("9/30/20"&amp;RIGHT(BL$1,2)))),
IF(AND($T88&gt;=DATEVALUE("10/1/20"&amp;RIGHT(BK$1,2)),$U88&lt;=DATEVALUE("9/30/20"&amp;RIGHT(BL$1,2))),NETWORKDAYS($T88,$U88,Holidays!$J$3:$J$937),
IF(AND($T88&lt;DATEVALUE("10/1/20"&amp;RIGHT(BK$1,2)),$U88&lt;=DATEVALUE("9/30/20"&amp;RIGHT(BL$1,2))),NETWORKDAYS(DATEVALUE("10/1/20"&amp;RIGHT(BK$1,2)),$U88,Holidays!$J$3:$J$937),
IF($T88&lt;DATEVALUE("10/1/20"&amp;RIGHT(BK$1,2)),NETWORKDAYS(DATEVALUE("10/1/20"&amp;RIGHT(BK$1,2)),DATEVALUE("9/30/20"&amp;RIGHT(BL$1,2)),Holidays!$J$3:$J$937),
IF($T88&gt;=DATEVALUE("10/1/20"&amp;RIGHT(BK$1,2)),NETWORKDAYS($T88,DATEVALUE("9/30/20"&amp;RIGHT(BL$1,2)),Holidays!$J$3:$J$937),"")))),"")/(NETWORKDAYS($T88,$U88,Holidays!$J$3:$J$937)),0))</f>
        <v>0</v>
      </c>
      <c r="BM88" s="87">
        <f>IF($Q88="","",IFERROR(IF(OR(AND($T88&gt;=DATEVALUE("10/1/20"&amp;RIGHT(BL$1,2)),$T88&lt;=DATEVALUE("9/30/20"&amp;RIGHT(BM$1,2))),AND($U88&gt;=DATEVALUE("10/1/20"&amp;RIGHT(BL$1,2)),$U88&lt;=DATEVALUE("9/30/20"&amp;RIGHT(BM$1,2))),AND($T88&lt;=DATEVALUE("10/1/20"&amp;RIGHT(BL$1,2)),$U88&gt;=DATEVALUE("9/30/20"&amp;RIGHT(BM$1,2)))),
IF(AND($T88&gt;=DATEVALUE("10/1/20"&amp;RIGHT(BL$1,2)),$U88&lt;=DATEVALUE("9/30/20"&amp;RIGHT(BM$1,2))),NETWORKDAYS($T88,$U88,Holidays!$J$3:$J$937),
IF(AND($T88&lt;DATEVALUE("10/1/20"&amp;RIGHT(BL$1,2)),$U88&lt;=DATEVALUE("9/30/20"&amp;RIGHT(BM$1,2))),NETWORKDAYS(DATEVALUE("10/1/20"&amp;RIGHT(BL$1,2)),$U88,Holidays!$J$3:$J$937),
IF($T88&lt;DATEVALUE("10/1/20"&amp;RIGHT(BL$1,2)),NETWORKDAYS(DATEVALUE("10/1/20"&amp;RIGHT(BL$1,2)),DATEVALUE("9/30/20"&amp;RIGHT(BM$1,2)),Holidays!$J$3:$J$937),
IF($T88&gt;=DATEVALUE("10/1/20"&amp;RIGHT(BL$1,2)),NETWORKDAYS($T88,DATEVALUE("9/30/20"&amp;RIGHT(BM$1,2)),Holidays!$J$3:$J$937),"")))),"")/(NETWORKDAYS($T88,$U88,Holidays!$J$3:$J$937)),0))</f>
        <v>0</v>
      </c>
      <c r="BN88" s="87">
        <f>IF($Q88="","",IFERROR(IF(OR(AND($T88&gt;=DATEVALUE("10/1/20"&amp;RIGHT(BM$1,2)),$T88&lt;=DATEVALUE("9/30/20"&amp;RIGHT(BN$1,2))),AND($U88&gt;=DATEVALUE("10/1/20"&amp;RIGHT(BM$1,2)),$U88&lt;=DATEVALUE("9/30/20"&amp;RIGHT(BN$1,2))),AND($T88&lt;=DATEVALUE("10/1/20"&amp;RIGHT(BM$1,2)),$U88&gt;=DATEVALUE("9/30/20"&amp;RIGHT(BN$1,2)))),
IF(AND($T88&gt;=DATEVALUE("10/1/20"&amp;RIGHT(BM$1,2)),$U88&lt;=DATEVALUE("9/30/20"&amp;RIGHT(BN$1,2))),NETWORKDAYS($T88,$U88,Holidays!$J$3:$J$937),
IF(AND($T88&lt;DATEVALUE("10/1/20"&amp;RIGHT(BM$1,2)),$U88&lt;=DATEVALUE("9/30/20"&amp;RIGHT(BN$1,2))),NETWORKDAYS(DATEVALUE("10/1/20"&amp;RIGHT(BM$1,2)),$U88,Holidays!$J$3:$J$937),
IF($T88&lt;DATEVALUE("10/1/20"&amp;RIGHT(BM$1,2)),NETWORKDAYS(DATEVALUE("10/1/20"&amp;RIGHT(BM$1,2)),DATEVALUE("9/30/20"&amp;RIGHT(BN$1,2)),Holidays!$J$3:$J$937),
IF($T88&gt;=DATEVALUE("10/1/20"&amp;RIGHT(BM$1,2)),NETWORKDAYS($T88,DATEVALUE("9/30/20"&amp;RIGHT(BN$1,2)),Holidays!$J$3:$J$937),"")))),"")/(NETWORKDAYS($T88,$U88,Holidays!$J$3:$J$937)),0))</f>
        <v>0</v>
      </c>
      <c r="BO88" s="87">
        <f>IF($Q88="","",IFERROR(IF(OR(AND($T88&gt;=DATEVALUE("10/1/20"&amp;RIGHT(BN$1,2)),$T88&lt;=DATEVALUE("9/30/20"&amp;RIGHT(BO$1,2))),AND($U88&gt;=DATEVALUE("10/1/20"&amp;RIGHT(BN$1,2)),$U88&lt;=DATEVALUE("9/30/20"&amp;RIGHT(BO$1,2))),AND($T88&lt;=DATEVALUE("10/1/20"&amp;RIGHT(BN$1,2)),$U88&gt;=DATEVALUE("9/30/20"&amp;RIGHT(BO$1,2)))),
IF(AND($T88&gt;=DATEVALUE("10/1/20"&amp;RIGHT(BN$1,2)),$U88&lt;=DATEVALUE("9/30/20"&amp;RIGHT(BO$1,2))),NETWORKDAYS($T88,$U88,Holidays!$J$3:$J$937),
IF(AND($T88&lt;DATEVALUE("10/1/20"&amp;RIGHT(BN$1,2)),$U88&lt;=DATEVALUE("9/30/20"&amp;RIGHT(BO$1,2))),NETWORKDAYS(DATEVALUE("10/1/20"&amp;RIGHT(BN$1,2)),$U88,Holidays!$J$3:$J$937),
IF($T88&lt;DATEVALUE("10/1/20"&amp;RIGHT(BN$1,2)),NETWORKDAYS(DATEVALUE("10/1/20"&amp;RIGHT(BN$1,2)),DATEVALUE("9/30/20"&amp;RIGHT(BO$1,2)),Holidays!$J$3:$J$937),
IF($T88&gt;=DATEVALUE("10/1/20"&amp;RIGHT(BN$1,2)),NETWORKDAYS($T88,DATEVALUE("9/30/20"&amp;RIGHT(BO$1,2)),Holidays!$J$3:$J$937),"")))),"")/(NETWORKDAYS($T88,$U88,Holidays!$J$3:$J$937)),0))</f>
        <v>0</v>
      </c>
      <c r="BP88" s="87">
        <f>IF($Q88="","",IFERROR(IF(OR(AND($T88&gt;=DATEVALUE("10/1/20"&amp;RIGHT(BO$1,2)),$T88&lt;=DATEVALUE("9/30/20"&amp;RIGHT(BP$1,2))),AND($U88&gt;=DATEVALUE("10/1/20"&amp;RIGHT(BO$1,2)),$U88&lt;=DATEVALUE("9/30/20"&amp;RIGHT(BP$1,2))),AND($T88&lt;=DATEVALUE("10/1/20"&amp;RIGHT(BO$1,2)),$U88&gt;=DATEVALUE("9/30/20"&amp;RIGHT(BP$1,2)))),
IF(AND($T88&gt;=DATEVALUE("10/1/20"&amp;RIGHT(BO$1,2)),$U88&lt;=DATEVALUE("9/30/20"&amp;RIGHT(BP$1,2))),NETWORKDAYS($T88,$U88,Holidays!$J$3:$J$937),
IF(AND($T88&lt;DATEVALUE("10/1/20"&amp;RIGHT(BO$1,2)),$U88&lt;=DATEVALUE("9/30/20"&amp;RIGHT(BP$1,2))),NETWORKDAYS(DATEVALUE("10/1/20"&amp;RIGHT(BO$1,2)),$U88,Holidays!$J$3:$J$937),
IF($T88&lt;DATEVALUE("10/1/20"&amp;RIGHT(BO$1,2)),NETWORKDAYS(DATEVALUE("10/1/20"&amp;RIGHT(BO$1,2)),DATEVALUE("9/30/20"&amp;RIGHT(BP$1,2)),Holidays!$J$3:$J$937),
IF($T88&gt;=DATEVALUE("10/1/20"&amp;RIGHT(BO$1,2)),NETWORKDAYS($T88,DATEVALUE("9/30/20"&amp;RIGHT(BP$1,2)),Holidays!$J$3:$J$937),"")))),"")/(NETWORKDAYS($T88,$U88,Holidays!$J$3:$J$937)),0))</f>
        <v>0</v>
      </c>
      <c r="BQ88" s="87">
        <f>IF($Q88="","",IFERROR(IF(OR(AND($T88&gt;=DATEVALUE("10/1/20"&amp;RIGHT(BP$1,2)),$T88&lt;=DATEVALUE("9/30/20"&amp;RIGHT(BQ$1,2))),AND($U88&gt;=DATEVALUE("10/1/20"&amp;RIGHT(BP$1,2)),$U88&lt;=DATEVALUE("9/30/20"&amp;RIGHT(BQ$1,2))),AND($T88&lt;=DATEVALUE("10/1/20"&amp;RIGHT(BP$1,2)),$U88&gt;=DATEVALUE("9/30/20"&amp;RIGHT(BQ$1,2)))),
IF(AND($T88&gt;=DATEVALUE("10/1/20"&amp;RIGHT(BP$1,2)),$U88&lt;=DATEVALUE("9/30/20"&amp;RIGHT(BQ$1,2))),NETWORKDAYS($T88,$U88,Holidays!$J$3:$J$937),
IF(AND($T88&lt;DATEVALUE("10/1/20"&amp;RIGHT(BP$1,2)),$U88&lt;=DATEVALUE("9/30/20"&amp;RIGHT(BQ$1,2))),NETWORKDAYS(DATEVALUE("10/1/20"&amp;RIGHT(BP$1,2)),$U88,Holidays!$J$3:$J$937),
IF($T88&lt;DATEVALUE("10/1/20"&amp;RIGHT(BP$1,2)),NETWORKDAYS(DATEVALUE("10/1/20"&amp;RIGHT(BP$1,2)),DATEVALUE("9/30/20"&amp;RIGHT(BQ$1,2)),Holidays!$J$3:$J$937),
IF($T88&gt;=DATEVALUE("10/1/20"&amp;RIGHT(BP$1,2)),NETWORKDAYS($T88,DATEVALUE("9/30/20"&amp;RIGHT(BQ$1,2)),Holidays!$J$3:$J$937),"")))),"")/(NETWORKDAYS($T88,$U88,Holidays!$J$3:$J$937)),0))</f>
        <v>0</v>
      </c>
      <c r="BR88" s="87">
        <f>IF($Q88="","",IFERROR(IF(OR(AND($T88&gt;=DATEVALUE("10/1/20"&amp;RIGHT(BQ$1,2)),$T88&lt;=DATEVALUE("9/30/20"&amp;RIGHT(BR$1,2))),AND($U88&gt;=DATEVALUE("10/1/20"&amp;RIGHT(BQ$1,2)),$U88&lt;=DATEVALUE("9/30/20"&amp;RIGHT(BR$1,2))),AND($T88&lt;=DATEVALUE("10/1/20"&amp;RIGHT(BQ$1,2)),$U88&gt;=DATEVALUE("9/30/20"&amp;RIGHT(BR$1,2)))),
IF(AND($T88&gt;=DATEVALUE("10/1/20"&amp;RIGHT(BQ$1,2)),$U88&lt;=DATEVALUE("9/30/20"&amp;RIGHT(BR$1,2))),NETWORKDAYS($T88,$U88,Holidays!$J$3:$J$937),
IF(AND($T88&lt;DATEVALUE("10/1/20"&amp;RIGHT(BQ$1,2)),$U88&lt;=DATEVALUE("9/30/20"&amp;RIGHT(BR$1,2))),NETWORKDAYS(DATEVALUE("10/1/20"&amp;RIGHT(BQ$1,2)),$U88,Holidays!$J$3:$J$937),
IF($T88&lt;DATEVALUE("10/1/20"&amp;RIGHT(BQ$1,2)),NETWORKDAYS(DATEVALUE("10/1/20"&amp;RIGHT(BQ$1,2)),DATEVALUE("9/30/20"&amp;RIGHT(BR$1,2)),Holidays!$J$3:$J$937),
IF($T88&gt;=DATEVALUE("10/1/20"&amp;RIGHT(BQ$1,2)),NETWORKDAYS($T88,DATEVALUE("9/30/20"&amp;RIGHT(BR$1,2)),Holidays!$J$3:$J$937),"")))),"")/(NETWORKDAYS($T88,$U88,Holidays!$J$3:$J$937)),0))</f>
        <v>1</v>
      </c>
      <c r="BS88" s="87">
        <f>IF($Q88="","",IFERROR(IF(OR(AND($T88&gt;=DATEVALUE("10/1/20"&amp;RIGHT(BR$1,2)),$T88&lt;=DATEVALUE("9/30/20"&amp;RIGHT(BS$1,2))),AND($U88&gt;=DATEVALUE("10/1/20"&amp;RIGHT(BR$1,2)),$U88&lt;=DATEVALUE("9/30/20"&amp;RIGHT(BS$1,2))),AND($T88&lt;=DATEVALUE("10/1/20"&amp;RIGHT(BR$1,2)),$U88&gt;=DATEVALUE("9/30/20"&amp;RIGHT(BS$1,2)))),
IF(AND($T88&gt;=DATEVALUE("10/1/20"&amp;RIGHT(BR$1,2)),$U88&lt;=DATEVALUE("9/30/20"&amp;RIGHT(BS$1,2))),NETWORKDAYS($T88,$U88,Holidays!$J$3:$J$937),
IF(AND($T88&lt;DATEVALUE("10/1/20"&amp;RIGHT(BR$1,2)),$U88&lt;=DATEVALUE("9/30/20"&amp;RIGHT(BS$1,2))),NETWORKDAYS(DATEVALUE("10/1/20"&amp;RIGHT(BR$1,2)),$U88,Holidays!$J$3:$J$937),
IF($T88&lt;DATEVALUE("10/1/20"&amp;RIGHT(BR$1,2)),NETWORKDAYS(DATEVALUE("10/1/20"&amp;RIGHT(BR$1,2)),DATEVALUE("9/30/20"&amp;RIGHT(BS$1,2)),Holidays!$J$3:$J$937),
IF($T88&gt;=DATEVALUE("10/1/20"&amp;RIGHT(BR$1,2)),NETWORKDAYS($T88,DATEVALUE("9/30/20"&amp;RIGHT(BS$1,2)),Holidays!$J$3:$J$937),"")))),"")/(NETWORKDAYS($T88,$U88,Holidays!$J$3:$J$937)),0))</f>
        <v>0</v>
      </c>
      <c r="BT88" s="87">
        <f>IF($Q88="","",IFERROR(IF(OR(AND($T88&gt;=DATEVALUE("10/1/20"&amp;RIGHT(BS$1,2)),$T88&lt;=DATEVALUE("9/30/20"&amp;RIGHT(BT$1,2))),AND($U88&gt;=DATEVALUE("10/1/20"&amp;RIGHT(BS$1,2)),$U88&lt;=DATEVALUE("9/30/20"&amp;RIGHT(BT$1,2))),AND($T88&lt;=DATEVALUE("10/1/20"&amp;RIGHT(BS$1,2)),$U88&gt;=DATEVALUE("9/30/20"&amp;RIGHT(BT$1,2)))),
IF(AND($T88&gt;=DATEVALUE("10/1/20"&amp;RIGHT(BS$1,2)),$U88&lt;=DATEVALUE("9/30/20"&amp;RIGHT(BT$1,2))),NETWORKDAYS($T88,$U88,Holidays!$J$3:$J$937),
IF(AND($T88&lt;DATEVALUE("10/1/20"&amp;RIGHT(BS$1,2)),$U88&lt;=DATEVALUE("9/30/20"&amp;RIGHT(BT$1,2))),NETWORKDAYS(DATEVALUE("10/1/20"&amp;RIGHT(BS$1,2)),$U88,Holidays!$J$3:$J$937),
IF($T88&lt;DATEVALUE("10/1/20"&amp;RIGHT(BS$1,2)),NETWORKDAYS(DATEVALUE("10/1/20"&amp;RIGHT(BS$1,2)),DATEVALUE("9/30/20"&amp;RIGHT(BT$1,2)),Holidays!$J$3:$J$937),
IF($T88&gt;=DATEVALUE("10/1/20"&amp;RIGHT(BS$1,2)),NETWORKDAYS($T88,DATEVALUE("9/30/20"&amp;RIGHT(BT$1,2)),Holidays!$J$3:$J$937),"")))),"")/(NETWORKDAYS($T88,$U88,Holidays!$J$3:$J$937)),0))</f>
        <v>0</v>
      </c>
      <c r="BU88" s="87">
        <f>IF($Q88="","",IFERROR(IF(OR(AND($T88&gt;=DATEVALUE("10/1/20"&amp;RIGHT(BT$1,2)),$T88&lt;=DATEVALUE("9/30/20"&amp;RIGHT(BU$1,2))),AND($U88&gt;=DATEVALUE("10/1/20"&amp;RIGHT(BT$1,2)),$U88&lt;=DATEVALUE("9/30/20"&amp;RIGHT(BU$1,2))),AND($T88&lt;=DATEVALUE("10/1/20"&amp;RIGHT(BT$1,2)),$U88&gt;=DATEVALUE("9/30/20"&amp;RIGHT(BU$1,2)))),
IF(AND($T88&gt;=DATEVALUE("10/1/20"&amp;RIGHT(BT$1,2)),$U88&lt;=DATEVALUE("9/30/20"&amp;RIGHT(BU$1,2))),NETWORKDAYS($T88,$U88,Holidays!$J$3:$J$937),
IF(AND($T88&lt;DATEVALUE("10/1/20"&amp;RIGHT(BT$1,2)),$U88&lt;=DATEVALUE("9/30/20"&amp;RIGHT(BU$1,2))),NETWORKDAYS(DATEVALUE("10/1/20"&amp;RIGHT(BT$1,2)),$U88,Holidays!$J$3:$J$937),
IF($T88&lt;DATEVALUE("10/1/20"&amp;RIGHT(BT$1,2)),NETWORKDAYS(DATEVALUE("10/1/20"&amp;RIGHT(BT$1,2)),DATEVALUE("9/30/20"&amp;RIGHT(BU$1,2)),Holidays!$J$3:$J$937),
IF($T88&gt;=DATEVALUE("10/1/20"&amp;RIGHT(BT$1,2)),NETWORKDAYS($T88,DATEVALUE("9/30/20"&amp;RIGHT(BU$1,2)),Holidays!$J$3:$J$937),"")))),"")/(NETWORKDAYS($T88,$U88,Holidays!$J$3:$J$937)),0))</f>
        <v>0</v>
      </c>
      <c r="BV88" s="87">
        <f>IF($Q88="","",IFERROR(IF(OR(AND($T88&gt;=DATEVALUE("10/1/20"&amp;RIGHT(BU$1,2)),$T88&lt;=DATEVALUE("9/30/20"&amp;RIGHT(BV$1,2))),AND($U88&gt;=DATEVALUE("10/1/20"&amp;RIGHT(BU$1,2)),$U88&lt;=DATEVALUE("9/30/20"&amp;RIGHT(BV$1,2))),AND($T88&lt;=DATEVALUE("10/1/20"&amp;RIGHT(BU$1,2)),$U88&gt;=DATEVALUE("9/30/20"&amp;RIGHT(BV$1,2)))),
IF(AND($T88&gt;=DATEVALUE("10/1/20"&amp;RIGHT(BU$1,2)),$U88&lt;=DATEVALUE("9/30/20"&amp;RIGHT(BV$1,2))),NETWORKDAYS($T88,$U88,Holidays!$J$3:$J$937),
IF(AND($T88&lt;DATEVALUE("10/1/20"&amp;RIGHT(BU$1,2)),$U88&lt;=DATEVALUE("9/30/20"&amp;RIGHT(BV$1,2))),NETWORKDAYS(DATEVALUE("10/1/20"&amp;RIGHT(BU$1,2)),$U88,Holidays!$J$3:$J$937),
IF($T88&lt;DATEVALUE("10/1/20"&amp;RIGHT(BU$1,2)),NETWORKDAYS(DATEVALUE("10/1/20"&amp;RIGHT(BU$1,2)),DATEVALUE("9/30/20"&amp;RIGHT(BV$1,2)),Holidays!$J$3:$J$937),
IF($T88&gt;=DATEVALUE("10/1/20"&amp;RIGHT(BU$1,2)),NETWORKDAYS($T88,DATEVALUE("9/30/20"&amp;RIGHT(BV$1,2)),Holidays!$J$3:$J$937),"")))),"")/(NETWORKDAYS($T88,$U88,Holidays!$J$3:$J$937)),0))</f>
        <v>0</v>
      </c>
      <c r="BW88" s="87">
        <f>IF($Q88="","",IFERROR(IF(OR(AND($T88&gt;=DATEVALUE("10/1/20"&amp;RIGHT(BV$1,2)),$T88&lt;=DATEVALUE("9/30/20"&amp;RIGHT(BW$1,2))),AND($U88&gt;=DATEVALUE("10/1/20"&amp;RIGHT(BV$1,2)),$U88&lt;=DATEVALUE("9/30/20"&amp;RIGHT(BW$1,2))),AND($T88&lt;=DATEVALUE("10/1/20"&amp;RIGHT(BV$1,2)),$U88&gt;=DATEVALUE("9/30/20"&amp;RIGHT(BW$1,2)))),
IF(AND($T88&gt;=DATEVALUE("10/1/20"&amp;RIGHT(BV$1,2)),$U88&lt;=DATEVALUE("9/30/20"&amp;RIGHT(BW$1,2))),NETWORKDAYS($T88,$U88,Holidays!$J$3:$J$937),
IF(AND($T88&lt;DATEVALUE("10/1/20"&amp;RIGHT(BV$1,2)),$U88&lt;=DATEVALUE("9/30/20"&amp;RIGHT(BW$1,2))),NETWORKDAYS(DATEVALUE("10/1/20"&amp;RIGHT(BV$1,2)),$U88,Holidays!$J$3:$J$937),
IF($T88&lt;DATEVALUE("10/1/20"&amp;RIGHT(BV$1,2)),NETWORKDAYS(DATEVALUE("10/1/20"&amp;RIGHT(BV$1,2)),DATEVALUE("9/30/20"&amp;RIGHT(BW$1,2)),Holidays!$J$3:$J$937),
IF($T88&gt;=DATEVALUE("10/1/20"&amp;RIGHT(BV$1,2)),NETWORKDAYS($T88,DATEVALUE("9/30/20"&amp;RIGHT(BW$1,2)),Holidays!$J$3:$J$937),"")))),"")/(NETWORKDAYS($T88,$U88,Holidays!$J$3:$J$937)),0))</f>
        <v>0</v>
      </c>
      <c r="BX88" s="87">
        <f>IF($Q88="","",IFERROR(IF(OR(AND($T88&gt;=DATEVALUE("10/1/20"&amp;RIGHT(BW$1,2)),$T88&lt;=DATEVALUE("9/30/20"&amp;RIGHT(BX$1,2))),AND($U88&gt;=DATEVALUE("10/1/20"&amp;RIGHT(BW$1,2)),$U88&lt;=DATEVALUE("9/30/20"&amp;RIGHT(BX$1,2))),AND($T88&lt;=DATEVALUE("10/1/20"&amp;RIGHT(BW$1,2)),$U88&gt;=DATEVALUE("9/30/20"&amp;RIGHT(BX$1,2)))),
IF(AND($T88&gt;=DATEVALUE("10/1/20"&amp;RIGHT(BW$1,2)),$U88&lt;=DATEVALUE("9/30/20"&amp;RIGHT(BX$1,2))),NETWORKDAYS($T88,$U88,Holidays!$J$3:$J$937),
IF(AND($T88&lt;DATEVALUE("10/1/20"&amp;RIGHT(BW$1,2)),$U88&lt;=DATEVALUE("9/30/20"&amp;RIGHT(BX$1,2))),NETWORKDAYS(DATEVALUE("10/1/20"&amp;RIGHT(BW$1,2)),$U88,Holidays!$J$3:$J$937),
IF($T88&lt;DATEVALUE("10/1/20"&amp;RIGHT(BW$1,2)),NETWORKDAYS(DATEVALUE("10/1/20"&amp;RIGHT(BW$1,2)),DATEVALUE("9/30/20"&amp;RIGHT(BX$1,2)),Holidays!$J$3:$J$937),
IF($T88&gt;=DATEVALUE("10/1/20"&amp;RIGHT(BW$1,2)),NETWORKDAYS($T88,DATEVALUE("9/30/20"&amp;RIGHT(BX$1,2)),Holidays!$J$3:$J$937),"")))),"")/(NETWORKDAYS($T88,$U88,Holidays!$J$3:$J$937)),0))</f>
        <v>0</v>
      </c>
      <c r="BY88" s="87">
        <f>IF($Q88="","",IFERROR(IF(OR(AND($T88&gt;=DATEVALUE("10/1/20"&amp;RIGHT(BX$1,2)),$T88&lt;=DATEVALUE("9/30/20"&amp;RIGHT(BY$1,2))),AND($U88&gt;=DATEVALUE("10/1/20"&amp;RIGHT(BX$1,2)),$U88&lt;=DATEVALUE("9/30/20"&amp;RIGHT(BY$1,2))),AND($T88&lt;=DATEVALUE("10/1/20"&amp;RIGHT(BX$1,2)),$U88&gt;=DATEVALUE("9/30/20"&amp;RIGHT(BY$1,2)))),
IF(AND($T88&gt;=DATEVALUE("10/1/20"&amp;RIGHT(BX$1,2)),$U88&lt;=DATEVALUE("9/30/20"&amp;RIGHT(BY$1,2))),NETWORKDAYS($T88,$U88,Holidays!$J$3:$J$937),
IF(AND($T88&lt;DATEVALUE("10/1/20"&amp;RIGHT(BX$1,2)),$U88&lt;=DATEVALUE("9/30/20"&amp;RIGHT(BY$1,2))),NETWORKDAYS(DATEVALUE("10/1/20"&amp;RIGHT(BX$1,2)),$U88,Holidays!$J$3:$J$937),
IF($T88&lt;DATEVALUE("10/1/20"&amp;RIGHT(BX$1,2)),NETWORKDAYS(DATEVALUE("10/1/20"&amp;RIGHT(BX$1,2)),DATEVALUE("9/30/20"&amp;RIGHT(BY$1,2)),Holidays!$J$3:$J$937),
IF($T88&gt;=DATEVALUE("10/1/20"&amp;RIGHT(BX$1,2)),NETWORKDAYS($T88,DATEVALUE("9/30/20"&amp;RIGHT(BY$1,2)),Holidays!$J$3:$J$937),"")))),"")/(NETWORKDAYS($T88,$U88,Holidays!$J$3:$J$937)),0))</f>
        <v>0</v>
      </c>
      <c r="BZ88" s="87">
        <f>IF($Q88="","",IFERROR(IF(OR(AND($T88&gt;=DATEVALUE("10/1/20"&amp;RIGHT(BY$1,2)),$T88&lt;=DATEVALUE("9/30/20"&amp;RIGHT(BZ$1,2))),AND($U88&gt;=DATEVALUE("10/1/20"&amp;RIGHT(BY$1,2)),$U88&lt;=DATEVALUE("9/30/20"&amp;RIGHT(BZ$1,2))),AND($T88&lt;=DATEVALUE("10/1/20"&amp;RIGHT(BY$1,2)),$U88&gt;=DATEVALUE("9/30/20"&amp;RIGHT(BZ$1,2)))),
IF(AND($T88&gt;=DATEVALUE("10/1/20"&amp;RIGHT(BY$1,2)),$U88&lt;=DATEVALUE("9/30/20"&amp;RIGHT(BZ$1,2))),NETWORKDAYS($T88,$U88,Holidays!$J$3:$J$937),
IF(AND($T88&lt;DATEVALUE("10/1/20"&amp;RIGHT(BY$1,2)),$U88&lt;=DATEVALUE("9/30/20"&amp;RIGHT(BZ$1,2))),NETWORKDAYS(DATEVALUE("10/1/20"&amp;RIGHT(BY$1,2)),$U88,Holidays!$J$3:$J$937),
IF($T88&lt;DATEVALUE("10/1/20"&amp;RIGHT(BY$1,2)),NETWORKDAYS(DATEVALUE("10/1/20"&amp;RIGHT(BY$1,2)),DATEVALUE("9/30/20"&amp;RIGHT(BZ$1,2)),Holidays!$J$3:$J$937),
IF($T88&gt;=DATEVALUE("10/1/20"&amp;RIGHT(BY$1,2)),NETWORKDAYS($T88,DATEVALUE("9/30/20"&amp;RIGHT(BZ$1,2)),Holidays!$J$3:$J$937),"")))),"")/(NETWORKDAYS($T88,$U88,Holidays!$J$3:$J$937)),0))</f>
        <v>0</v>
      </c>
      <c r="CA88" s="87">
        <f>IF($Q88="","",IFERROR(IF(OR(AND($T88&gt;=DATEVALUE("10/1/20"&amp;RIGHT(BZ$1,2)),$T88&lt;=DATEVALUE("9/30/20"&amp;RIGHT(CA$1,2))),AND($U88&gt;=DATEVALUE("10/1/20"&amp;RIGHT(BZ$1,2)),$U88&lt;=DATEVALUE("9/30/20"&amp;RIGHT(CA$1,2))),AND($T88&lt;=DATEVALUE("10/1/20"&amp;RIGHT(BZ$1,2)),$U88&gt;=DATEVALUE("9/30/20"&amp;RIGHT(CA$1,2)))),
IF(AND($T88&gt;=DATEVALUE("10/1/20"&amp;RIGHT(BZ$1,2)),$U88&lt;=DATEVALUE("9/30/20"&amp;RIGHT(CA$1,2))),NETWORKDAYS($T88,$U88,Holidays!$J$3:$J$937),
IF(AND($T88&lt;DATEVALUE("10/1/20"&amp;RIGHT(BZ$1,2)),$U88&lt;=DATEVALUE("9/30/20"&amp;RIGHT(CA$1,2))),NETWORKDAYS(DATEVALUE("10/1/20"&amp;RIGHT(BZ$1,2)),$U88,Holidays!$J$3:$J$937),
IF($T88&lt;DATEVALUE("10/1/20"&amp;RIGHT(BZ$1,2)),NETWORKDAYS(DATEVALUE("10/1/20"&amp;RIGHT(BZ$1,2)),DATEVALUE("9/30/20"&amp;RIGHT(CA$1,2)),Holidays!$J$3:$J$937),
IF($T88&gt;=DATEVALUE("10/1/20"&amp;RIGHT(BZ$1,2)),NETWORKDAYS($T88,DATEVALUE("9/30/20"&amp;RIGHT(CA$1,2)),Holidays!$J$3:$J$937),"")))),"")/(NETWORKDAYS($T88,$U88,Holidays!$J$3:$J$937)),0))</f>
        <v>0</v>
      </c>
      <c r="CB88" s="87">
        <f>IF($Q88="","",IFERROR(IF(OR(AND($T88&gt;=DATEVALUE("10/1/20"&amp;RIGHT(CA$1,2)),$T88&lt;=DATEVALUE("9/30/20"&amp;RIGHT(CB$1,2))),AND($U88&gt;=DATEVALUE("10/1/20"&amp;RIGHT(CA$1,2)),$U88&lt;=DATEVALUE("9/30/20"&amp;RIGHT(CB$1,2))),AND($T88&lt;=DATEVALUE("10/1/20"&amp;RIGHT(CA$1,2)),$U88&gt;=DATEVALUE("9/30/20"&amp;RIGHT(CB$1,2)))),
IF(AND($T88&gt;=DATEVALUE("10/1/20"&amp;RIGHT(CA$1,2)),$U88&lt;=DATEVALUE("9/30/20"&amp;RIGHT(CB$1,2))),NETWORKDAYS($T88,$U88,Holidays!$J$3:$J$937),
IF(AND($T88&lt;DATEVALUE("10/1/20"&amp;RIGHT(CA$1,2)),$U88&lt;=DATEVALUE("9/30/20"&amp;RIGHT(CB$1,2))),NETWORKDAYS(DATEVALUE("10/1/20"&amp;RIGHT(CA$1,2)),$U88,Holidays!$J$3:$J$937),
IF($T88&lt;DATEVALUE("10/1/20"&amp;RIGHT(CA$1,2)),NETWORKDAYS(DATEVALUE("10/1/20"&amp;RIGHT(CA$1,2)),DATEVALUE("9/30/20"&amp;RIGHT(CB$1,2)),Holidays!$J$3:$J$937),
IF($T88&gt;=DATEVALUE("10/1/20"&amp;RIGHT(CA$1,2)),NETWORKDAYS($T88,DATEVALUE("9/30/20"&amp;RIGHT(CB$1,2)),Holidays!$J$3:$J$937),"")))),"")/(NETWORKDAYS($T88,$U88,Holidays!$J$3:$J$937)),0))</f>
        <v>0</v>
      </c>
    </row>
    <row r="89" spans="1:81">
      <c r="A89" s="78" t="s">
        <v>262</v>
      </c>
      <c r="B89" s="79" t="s">
        <v>117</v>
      </c>
      <c r="C89" s="87" t="s">
        <v>216</v>
      </c>
      <c r="D89" s="87" t="s">
        <v>178</v>
      </c>
      <c r="E89" s="87"/>
      <c r="F89" s="87"/>
      <c r="G89" s="87" t="s">
        <v>122</v>
      </c>
      <c r="H89" s="108">
        <v>100</v>
      </c>
      <c r="I89" s="87" t="s">
        <v>170</v>
      </c>
      <c r="J89" s="87" t="s">
        <v>195</v>
      </c>
      <c r="K89" s="108">
        <v>100</v>
      </c>
      <c r="L89" s="82">
        <f t="shared" si="39"/>
        <v>0</v>
      </c>
      <c r="M89" s="110">
        <f t="shared" si="40"/>
        <v>0</v>
      </c>
      <c r="N89" s="110">
        <f t="shared" si="35"/>
        <v>10101</v>
      </c>
      <c r="O89" s="110">
        <f t="shared" si="41"/>
        <v>10101</v>
      </c>
      <c r="P89" s="110">
        <f t="shared" si="37"/>
        <v>0</v>
      </c>
      <c r="Q89" s="108">
        <v>30</v>
      </c>
      <c r="R89" s="130">
        <f>(W89-$AH$6)/365</f>
        <v>4.2082191780821914</v>
      </c>
      <c r="S89" s="107">
        <v>45688</v>
      </c>
      <c r="T89" s="83">
        <f>IF(NOT(Q89=""),IF(NOT($S89=""),$S89,#REF!),"")</f>
        <v>45688</v>
      </c>
      <c r="U89" s="83">
        <f t="shared" si="42"/>
        <v>45718</v>
      </c>
      <c r="V89" s="83">
        <f t="shared" si="45"/>
        <v>45730</v>
      </c>
      <c r="W89" s="83">
        <f t="shared" si="36"/>
        <v>45733</v>
      </c>
      <c r="X89" s="84">
        <f t="shared" si="43"/>
        <v>10101</v>
      </c>
      <c r="Y89" s="84">
        <f t="shared" si="44"/>
        <v>11588.752767123287</v>
      </c>
      <c r="AF89" s="87" t="s">
        <v>162</v>
      </c>
      <c r="AG89" s="87" t="s">
        <v>163</v>
      </c>
      <c r="AH89" s="103">
        <v>46702</v>
      </c>
      <c r="AL89" s="87">
        <f t="shared" ca="1" si="38"/>
        <v>0</v>
      </c>
      <c r="AN89" s="87">
        <f t="shared" ca="1" si="33"/>
        <v>0</v>
      </c>
      <c r="AO89" s="87">
        <f t="shared" ca="1" si="33"/>
        <v>0</v>
      </c>
      <c r="AP89" s="87">
        <f t="shared" ca="1" si="33"/>
        <v>0</v>
      </c>
      <c r="AQ89" s="87">
        <f t="shared" ca="1" si="33"/>
        <v>0</v>
      </c>
      <c r="AR89" s="87">
        <f t="shared" ca="1" si="33"/>
        <v>0</v>
      </c>
      <c r="AS89" s="87">
        <f t="shared" ca="1" si="33"/>
        <v>0</v>
      </c>
      <c r="AT89" s="87">
        <f t="shared" ca="1" si="33"/>
        <v>0</v>
      </c>
      <c r="AU89" s="87">
        <f t="shared" ca="1" si="33"/>
        <v>0</v>
      </c>
      <c r="AV89" s="87">
        <f t="shared" ca="1" si="33"/>
        <v>0</v>
      </c>
      <c r="AW89" s="87">
        <f t="shared" ca="1" si="33"/>
        <v>0</v>
      </c>
      <c r="AX89" s="87">
        <f t="shared" ca="1" si="34"/>
        <v>0</v>
      </c>
      <c r="AY89" s="87">
        <f t="shared" ca="1" si="34"/>
        <v>0</v>
      </c>
      <c r="AZ89" s="87">
        <f t="shared" ca="1" si="34"/>
        <v>0</v>
      </c>
      <c r="BA89" s="87">
        <f t="shared" ca="1" si="34"/>
        <v>0</v>
      </c>
      <c r="BB89" s="87">
        <f t="shared" ca="1" si="34"/>
        <v>0</v>
      </c>
      <c r="BC89" s="87">
        <f t="shared" ca="1" si="34"/>
        <v>0</v>
      </c>
      <c r="BD89" s="87">
        <f t="shared" ca="1" si="34"/>
        <v>0</v>
      </c>
      <c r="BE89" s="87">
        <f t="shared" ca="1" si="34"/>
        <v>0</v>
      </c>
      <c r="BF89" s="87">
        <f t="shared" ca="1" si="34"/>
        <v>0</v>
      </c>
      <c r="BG89" s="87">
        <f t="shared" ca="1" si="34"/>
        <v>0</v>
      </c>
      <c r="BI89" s="87">
        <f>IF($Q89="","",IFERROR(IF(OR(AND($T89&gt;=DATEVALUE("10/1/20"&amp;RIGHT(BH$1,2)),$T89&lt;=DATEVALUE("9/30/20"&amp;RIGHT(BI$1,2))),AND($U89&gt;=DATEVALUE("10/1/20"&amp;RIGHT(BH$1,2)),$U89&lt;=DATEVALUE("9/30/20"&amp;RIGHT(BI$1,2))),AND($T89&lt;=DATEVALUE("10/1/20"&amp;RIGHT(BH$1,2)),$U89&gt;=DATEVALUE("9/30/20"&amp;RIGHT(BI$1,2)))),
IF(AND($T89&gt;=DATEVALUE("10/1/20"&amp;RIGHT(BH$1,2)),$U89&lt;=DATEVALUE("9/30/20"&amp;RIGHT(BI$1,2))),NETWORKDAYS($T89,$U89,Holidays!$J$3:$J$937),
IF(AND($T89&lt;DATEVALUE("10/1/20"&amp;RIGHT(BH$1,2)),$U89&lt;=DATEVALUE("9/30/20"&amp;RIGHT(BI$1,2))),NETWORKDAYS(DATEVALUE("10/1/20"&amp;RIGHT(BH$1,2)),$U89,Holidays!$J$3:$J$937),
IF($T89&lt;DATEVALUE("10/1/20"&amp;RIGHT(BH$1,2)),NETWORKDAYS(DATEVALUE("10/1/20"&amp;RIGHT(BH$1,2)),DATEVALUE("9/30/20"&amp;RIGHT(BI$1,2)),Holidays!$J$3:$J$937),
IF($T89&gt;=DATEVALUE("10/1/20"&amp;RIGHT(BH$1,2)),NETWORKDAYS($T89,DATEVALUE("9/30/20"&amp;RIGHT(BI$1,2)),Holidays!$J$3:$J$937),"")))),"")/(NETWORKDAYS($T89,$U89,Holidays!$J$3:$J$937)),0))</f>
        <v>0</v>
      </c>
      <c r="BJ89" s="87">
        <f>IF($Q89="","",IFERROR(IF(OR(AND($T89&gt;=DATEVALUE("10/1/20"&amp;RIGHT(BI$1,2)),$T89&lt;=DATEVALUE("9/30/20"&amp;RIGHT(BJ$1,2))),AND($U89&gt;=DATEVALUE("10/1/20"&amp;RIGHT(BI$1,2)),$U89&lt;=DATEVALUE("9/30/20"&amp;RIGHT(BJ$1,2))),AND($T89&lt;=DATEVALUE("10/1/20"&amp;RIGHT(BI$1,2)),$U89&gt;=DATEVALUE("9/30/20"&amp;RIGHT(BJ$1,2)))),
IF(AND($T89&gt;=DATEVALUE("10/1/20"&amp;RIGHT(BI$1,2)),$U89&lt;=DATEVALUE("9/30/20"&amp;RIGHT(BJ$1,2))),NETWORKDAYS($T89,$U89,Holidays!$J$3:$J$937),
IF(AND($T89&lt;DATEVALUE("10/1/20"&amp;RIGHT(BI$1,2)),$U89&lt;=DATEVALUE("9/30/20"&amp;RIGHT(BJ$1,2))),NETWORKDAYS(DATEVALUE("10/1/20"&amp;RIGHT(BI$1,2)),$U89,Holidays!$J$3:$J$937),
IF($T89&lt;DATEVALUE("10/1/20"&amp;RIGHT(BI$1,2)),NETWORKDAYS(DATEVALUE("10/1/20"&amp;RIGHT(BI$1,2)),DATEVALUE("9/30/20"&amp;RIGHT(BJ$1,2)),Holidays!$J$3:$J$937),
IF($T89&gt;=DATEVALUE("10/1/20"&amp;RIGHT(BI$1,2)),NETWORKDAYS($T89,DATEVALUE("9/30/20"&amp;RIGHT(BJ$1,2)),Holidays!$J$3:$J$937),"")))),"")/(NETWORKDAYS($T89,$U89,Holidays!$J$3:$J$937)),0))</f>
        <v>0</v>
      </c>
      <c r="BK89" s="87">
        <f>IF($Q89="","",IFERROR(IF(OR(AND($T89&gt;=DATEVALUE("10/1/20"&amp;RIGHT(BJ$1,2)),$T89&lt;=DATEVALUE("9/30/20"&amp;RIGHT(BK$1,2))),AND($U89&gt;=DATEVALUE("10/1/20"&amp;RIGHT(BJ$1,2)),$U89&lt;=DATEVALUE("9/30/20"&amp;RIGHT(BK$1,2))),AND($T89&lt;=DATEVALUE("10/1/20"&amp;RIGHT(BJ$1,2)),$U89&gt;=DATEVALUE("9/30/20"&amp;RIGHT(BK$1,2)))),
IF(AND($T89&gt;=DATEVALUE("10/1/20"&amp;RIGHT(BJ$1,2)),$U89&lt;=DATEVALUE("9/30/20"&amp;RIGHT(BK$1,2))),NETWORKDAYS($T89,$U89,Holidays!$J$3:$J$937),
IF(AND($T89&lt;DATEVALUE("10/1/20"&amp;RIGHT(BJ$1,2)),$U89&lt;=DATEVALUE("9/30/20"&amp;RIGHT(BK$1,2))),NETWORKDAYS(DATEVALUE("10/1/20"&amp;RIGHT(BJ$1,2)),$U89,Holidays!$J$3:$J$937),
IF($T89&lt;DATEVALUE("10/1/20"&amp;RIGHT(BJ$1,2)),NETWORKDAYS(DATEVALUE("10/1/20"&amp;RIGHT(BJ$1,2)),DATEVALUE("9/30/20"&amp;RIGHT(BK$1,2)),Holidays!$J$3:$J$937),
IF($T89&gt;=DATEVALUE("10/1/20"&amp;RIGHT(BJ$1,2)),NETWORKDAYS($T89,DATEVALUE("9/30/20"&amp;RIGHT(BK$1,2)),Holidays!$J$3:$J$937),"")))),"")/(NETWORKDAYS($T89,$U89,Holidays!$J$3:$J$937)),0))</f>
        <v>0</v>
      </c>
      <c r="BL89" s="87">
        <f>IF($Q89="","",IFERROR(IF(OR(AND($T89&gt;=DATEVALUE("10/1/20"&amp;RIGHT(BK$1,2)),$T89&lt;=DATEVALUE("9/30/20"&amp;RIGHT(BL$1,2))),AND($U89&gt;=DATEVALUE("10/1/20"&amp;RIGHT(BK$1,2)),$U89&lt;=DATEVALUE("9/30/20"&amp;RIGHT(BL$1,2))),AND($T89&lt;=DATEVALUE("10/1/20"&amp;RIGHT(BK$1,2)),$U89&gt;=DATEVALUE("9/30/20"&amp;RIGHT(BL$1,2)))),
IF(AND($T89&gt;=DATEVALUE("10/1/20"&amp;RIGHT(BK$1,2)),$U89&lt;=DATEVALUE("9/30/20"&amp;RIGHT(BL$1,2))),NETWORKDAYS($T89,$U89,Holidays!$J$3:$J$937),
IF(AND($T89&lt;DATEVALUE("10/1/20"&amp;RIGHT(BK$1,2)),$U89&lt;=DATEVALUE("9/30/20"&amp;RIGHT(BL$1,2))),NETWORKDAYS(DATEVALUE("10/1/20"&amp;RIGHT(BK$1,2)),$U89,Holidays!$J$3:$J$937),
IF($T89&lt;DATEVALUE("10/1/20"&amp;RIGHT(BK$1,2)),NETWORKDAYS(DATEVALUE("10/1/20"&amp;RIGHT(BK$1,2)),DATEVALUE("9/30/20"&amp;RIGHT(BL$1,2)),Holidays!$J$3:$J$937),
IF($T89&gt;=DATEVALUE("10/1/20"&amp;RIGHT(BK$1,2)),NETWORKDAYS($T89,DATEVALUE("9/30/20"&amp;RIGHT(BL$1,2)),Holidays!$J$3:$J$937),"")))),"")/(NETWORKDAYS($T89,$U89,Holidays!$J$3:$J$937)),0))</f>
        <v>0</v>
      </c>
      <c r="BM89" s="87">
        <f>IF($Q89="","",IFERROR(IF(OR(AND($T89&gt;=DATEVALUE("10/1/20"&amp;RIGHT(BL$1,2)),$T89&lt;=DATEVALUE("9/30/20"&amp;RIGHT(BM$1,2))),AND($U89&gt;=DATEVALUE("10/1/20"&amp;RIGHT(BL$1,2)),$U89&lt;=DATEVALUE("9/30/20"&amp;RIGHT(BM$1,2))),AND($T89&lt;=DATEVALUE("10/1/20"&amp;RIGHT(BL$1,2)),$U89&gt;=DATEVALUE("9/30/20"&amp;RIGHT(BM$1,2)))),
IF(AND($T89&gt;=DATEVALUE("10/1/20"&amp;RIGHT(BL$1,2)),$U89&lt;=DATEVALUE("9/30/20"&amp;RIGHT(BM$1,2))),NETWORKDAYS($T89,$U89,Holidays!$J$3:$J$937),
IF(AND($T89&lt;DATEVALUE("10/1/20"&amp;RIGHT(BL$1,2)),$U89&lt;=DATEVALUE("9/30/20"&amp;RIGHT(BM$1,2))),NETWORKDAYS(DATEVALUE("10/1/20"&amp;RIGHT(BL$1,2)),$U89,Holidays!$J$3:$J$937),
IF($T89&lt;DATEVALUE("10/1/20"&amp;RIGHT(BL$1,2)),NETWORKDAYS(DATEVALUE("10/1/20"&amp;RIGHT(BL$1,2)),DATEVALUE("9/30/20"&amp;RIGHT(BM$1,2)),Holidays!$J$3:$J$937),
IF($T89&gt;=DATEVALUE("10/1/20"&amp;RIGHT(BL$1,2)),NETWORKDAYS($T89,DATEVALUE("9/30/20"&amp;RIGHT(BM$1,2)),Holidays!$J$3:$J$937),"")))),"")/(NETWORKDAYS($T89,$U89,Holidays!$J$3:$J$937)),0))</f>
        <v>0</v>
      </c>
      <c r="BN89" s="87">
        <f>IF($Q89="","",IFERROR(IF(OR(AND($T89&gt;=DATEVALUE("10/1/20"&amp;RIGHT(BM$1,2)),$T89&lt;=DATEVALUE("9/30/20"&amp;RIGHT(BN$1,2))),AND($U89&gt;=DATEVALUE("10/1/20"&amp;RIGHT(BM$1,2)),$U89&lt;=DATEVALUE("9/30/20"&amp;RIGHT(BN$1,2))),AND($T89&lt;=DATEVALUE("10/1/20"&amp;RIGHT(BM$1,2)),$U89&gt;=DATEVALUE("9/30/20"&amp;RIGHT(BN$1,2)))),
IF(AND($T89&gt;=DATEVALUE("10/1/20"&amp;RIGHT(BM$1,2)),$U89&lt;=DATEVALUE("9/30/20"&amp;RIGHT(BN$1,2))),NETWORKDAYS($T89,$U89,Holidays!$J$3:$J$937),
IF(AND($T89&lt;DATEVALUE("10/1/20"&amp;RIGHT(BM$1,2)),$U89&lt;=DATEVALUE("9/30/20"&amp;RIGHT(BN$1,2))),NETWORKDAYS(DATEVALUE("10/1/20"&amp;RIGHT(BM$1,2)),$U89,Holidays!$J$3:$J$937),
IF($T89&lt;DATEVALUE("10/1/20"&amp;RIGHT(BM$1,2)),NETWORKDAYS(DATEVALUE("10/1/20"&amp;RIGHT(BM$1,2)),DATEVALUE("9/30/20"&amp;RIGHT(BN$1,2)),Holidays!$J$3:$J$937),
IF($T89&gt;=DATEVALUE("10/1/20"&amp;RIGHT(BM$1,2)),NETWORKDAYS($T89,DATEVALUE("9/30/20"&amp;RIGHT(BN$1,2)),Holidays!$J$3:$J$937),"")))),"")/(NETWORKDAYS($T89,$U89,Holidays!$J$3:$J$937)),0))</f>
        <v>0</v>
      </c>
      <c r="BO89" s="87">
        <f>IF($Q89="","",IFERROR(IF(OR(AND($T89&gt;=DATEVALUE("10/1/20"&amp;RIGHT(BN$1,2)),$T89&lt;=DATEVALUE("9/30/20"&amp;RIGHT(BO$1,2))),AND($U89&gt;=DATEVALUE("10/1/20"&amp;RIGHT(BN$1,2)),$U89&lt;=DATEVALUE("9/30/20"&amp;RIGHT(BO$1,2))),AND($T89&lt;=DATEVALUE("10/1/20"&amp;RIGHT(BN$1,2)),$U89&gt;=DATEVALUE("9/30/20"&amp;RIGHT(BO$1,2)))),
IF(AND($T89&gt;=DATEVALUE("10/1/20"&amp;RIGHT(BN$1,2)),$U89&lt;=DATEVALUE("9/30/20"&amp;RIGHT(BO$1,2))),NETWORKDAYS($T89,$U89,Holidays!$J$3:$J$937),
IF(AND($T89&lt;DATEVALUE("10/1/20"&amp;RIGHT(BN$1,2)),$U89&lt;=DATEVALUE("9/30/20"&amp;RIGHT(BO$1,2))),NETWORKDAYS(DATEVALUE("10/1/20"&amp;RIGHT(BN$1,2)),$U89,Holidays!$J$3:$J$937),
IF($T89&lt;DATEVALUE("10/1/20"&amp;RIGHT(BN$1,2)),NETWORKDAYS(DATEVALUE("10/1/20"&amp;RIGHT(BN$1,2)),DATEVALUE("9/30/20"&amp;RIGHT(BO$1,2)),Holidays!$J$3:$J$937),
IF($T89&gt;=DATEVALUE("10/1/20"&amp;RIGHT(BN$1,2)),NETWORKDAYS($T89,DATEVALUE("9/30/20"&amp;RIGHT(BO$1,2)),Holidays!$J$3:$J$937),"")))),"")/(NETWORKDAYS($T89,$U89,Holidays!$J$3:$J$937)),0))</f>
        <v>0</v>
      </c>
      <c r="BP89" s="87">
        <f>IF($Q89="","",IFERROR(IF(OR(AND($T89&gt;=DATEVALUE("10/1/20"&amp;RIGHT(BO$1,2)),$T89&lt;=DATEVALUE("9/30/20"&amp;RIGHT(BP$1,2))),AND($U89&gt;=DATEVALUE("10/1/20"&amp;RIGHT(BO$1,2)),$U89&lt;=DATEVALUE("9/30/20"&amp;RIGHT(BP$1,2))),AND($T89&lt;=DATEVALUE("10/1/20"&amp;RIGHT(BO$1,2)),$U89&gt;=DATEVALUE("9/30/20"&amp;RIGHT(BP$1,2)))),
IF(AND($T89&gt;=DATEVALUE("10/1/20"&amp;RIGHT(BO$1,2)),$U89&lt;=DATEVALUE("9/30/20"&amp;RIGHT(BP$1,2))),NETWORKDAYS($T89,$U89,Holidays!$J$3:$J$937),
IF(AND($T89&lt;DATEVALUE("10/1/20"&amp;RIGHT(BO$1,2)),$U89&lt;=DATEVALUE("9/30/20"&amp;RIGHT(BP$1,2))),NETWORKDAYS(DATEVALUE("10/1/20"&amp;RIGHT(BO$1,2)),$U89,Holidays!$J$3:$J$937),
IF($T89&lt;DATEVALUE("10/1/20"&amp;RIGHT(BO$1,2)),NETWORKDAYS(DATEVALUE("10/1/20"&amp;RIGHT(BO$1,2)),DATEVALUE("9/30/20"&amp;RIGHT(BP$1,2)),Holidays!$J$3:$J$937),
IF($T89&gt;=DATEVALUE("10/1/20"&amp;RIGHT(BO$1,2)),NETWORKDAYS($T89,DATEVALUE("9/30/20"&amp;RIGHT(BP$1,2)),Holidays!$J$3:$J$937),"")))),"")/(NETWORKDAYS($T89,$U89,Holidays!$J$3:$J$937)),0))</f>
        <v>0</v>
      </c>
      <c r="BQ89" s="87">
        <f>IF($Q89="","",IFERROR(IF(OR(AND($T89&gt;=DATEVALUE("10/1/20"&amp;RIGHT(BP$1,2)),$T89&lt;=DATEVALUE("9/30/20"&amp;RIGHT(BQ$1,2))),AND($U89&gt;=DATEVALUE("10/1/20"&amp;RIGHT(BP$1,2)),$U89&lt;=DATEVALUE("9/30/20"&amp;RIGHT(BQ$1,2))),AND($T89&lt;=DATEVALUE("10/1/20"&amp;RIGHT(BP$1,2)),$U89&gt;=DATEVALUE("9/30/20"&amp;RIGHT(BQ$1,2)))),
IF(AND($T89&gt;=DATEVALUE("10/1/20"&amp;RIGHT(BP$1,2)),$U89&lt;=DATEVALUE("9/30/20"&amp;RIGHT(BQ$1,2))),NETWORKDAYS($T89,$U89,Holidays!$J$3:$J$937),
IF(AND($T89&lt;DATEVALUE("10/1/20"&amp;RIGHT(BP$1,2)),$U89&lt;=DATEVALUE("9/30/20"&amp;RIGHT(BQ$1,2))),NETWORKDAYS(DATEVALUE("10/1/20"&amp;RIGHT(BP$1,2)),$U89,Holidays!$J$3:$J$937),
IF($T89&lt;DATEVALUE("10/1/20"&amp;RIGHT(BP$1,2)),NETWORKDAYS(DATEVALUE("10/1/20"&amp;RIGHT(BP$1,2)),DATEVALUE("9/30/20"&amp;RIGHT(BQ$1,2)),Holidays!$J$3:$J$937),
IF($T89&gt;=DATEVALUE("10/1/20"&amp;RIGHT(BP$1,2)),NETWORKDAYS($T89,DATEVALUE("9/30/20"&amp;RIGHT(BQ$1,2)),Holidays!$J$3:$J$937),"")))),"")/(NETWORKDAYS($T89,$U89,Holidays!$J$3:$J$937)),0))</f>
        <v>0</v>
      </c>
      <c r="BR89" s="87">
        <f>IF($Q89="","",IFERROR(IF(OR(AND($T89&gt;=DATEVALUE("10/1/20"&amp;RIGHT(BQ$1,2)),$T89&lt;=DATEVALUE("9/30/20"&amp;RIGHT(BR$1,2))),AND($U89&gt;=DATEVALUE("10/1/20"&amp;RIGHT(BQ$1,2)),$U89&lt;=DATEVALUE("9/30/20"&amp;RIGHT(BR$1,2))),AND($T89&lt;=DATEVALUE("10/1/20"&amp;RIGHT(BQ$1,2)),$U89&gt;=DATEVALUE("9/30/20"&amp;RIGHT(BR$1,2)))),
IF(AND($T89&gt;=DATEVALUE("10/1/20"&amp;RIGHT(BQ$1,2)),$U89&lt;=DATEVALUE("9/30/20"&amp;RIGHT(BR$1,2))),NETWORKDAYS($T89,$U89,Holidays!$J$3:$J$937),
IF(AND($T89&lt;DATEVALUE("10/1/20"&amp;RIGHT(BQ$1,2)),$U89&lt;=DATEVALUE("9/30/20"&amp;RIGHT(BR$1,2))),NETWORKDAYS(DATEVALUE("10/1/20"&amp;RIGHT(BQ$1,2)),$U89,Holidays!$J$3:$J$937),
IF($T89&lt;DATEVALUE("10/1/20"&amp;RIGHT(BQ$1,2)),NETWORKDAYS(DATEVALUE("10/1/20"&amp;RIGHT(BQ$1,2)),DATEVALUE("9/30/20"&amp;RIGHT(BR$1,2)),Holidays!$J$3:$J$937),
IF($T89&gt;=DATEVALUE("10/1/20"&amp;RIGHT(BQ$1,2)),NETWORKDAYS($T89,DATEVALUE("9/30/20"&amp;RIGHT(BR$1,2)),Holidays!$J$3:$J$937),"")))),"")/(NETWORKDAYS($T89,$U89,Holidays!$J$3:$J$937)),0))</f>
        <v>1</v>
      </c>
      <c r="BS89" s="87">
        <f>IF($Q89="","",IFERROR(IF(OR(AND($T89&gt;=DATEVALUE("10/1/20"&amp;RIGHT(BR$1,2)),$T89&lt;=DATEVALUE("9/30/20"&amp;RIGHT(BS$1,2))),AND($U89&gt;=DATEVALUE("10/1/20"&amp;RIGHT(BR$1,2)),$U89&lt;=DATEVALUE("9/30/20"&amp;RIGHT(BS$1,2))),AND($T89&lt;=DATEVALUE("10/1/20"&amp;RIGHT(BR$1,2)),$U89&gt;=DATEVALUE("9/30/20"&amp;RIGHT(BS$1,2)))),
IF(AND($T89&gt;=DATEVALUE("10/1/20"&amp;RIGHT(BR$1,2)),$U89&lt;=DATEVALUE("9/30/20"&amp;RIGHT(BS$1,2))),NETWORKDAYS($T89,$U89,Holidays!$J$3:$J$937),
IF(AND($T89&lt;DATEVALUE("10/1/20"&amp;RIGHT(BR$1,2)),$U89&lt;=DATEVALUE("9/30/20"&amp;RIGHT(BS$1,2))),NETWORKDAYS(DATEVALUE("10/1/20"&amp;RIGHT(BR$1,2)),$U89,Holidays!$J$3:$J$937),
IF($T89&lt;DATEVALUE("10/1/20"&amp;RIGHT(BR$1,2)),NETWORKDAYS(DATEVALUE("10/1/20"&amp;RIGHT(BR$1,2)),DATEVALUE("9/30/20"&amp;RIGHT(BS$1,2)),Holidays!$J$3:$J$937),
IF($T89&gt;=DATEVALUE("10/1/20"&amp;RIGHT(BR$1,2)),NETWORKDAYS($T89,DATEVALUE("9/30/20"&amp;RIGHT(BS$1,2)),Holidays!$J$3:$J$937),"")))),"")/(NETWORKDAYS($T89,$U89,Holidays!$J$3:$J$937)),0))</f>
        <v>0</v>
      </c>
      <c r="BT89" s="87">
        <f>IF($Q89="","",IFERROR(IF(OR(AND($T89&gt;=DATEVALUE("10/1/20"&amp;RIGHT(BS$1,2)),$T89&lt;=DATEVALUE("9/30/20"&amp;RIGHT(BT$1,2))),AND($U89&gt;=DATEVALUE("10/1/20"&amp;RIGHT(BS$1,2)),$U89&lt;=DATEVALUE("9/30/20"&amp;RIGHT(BT$1,2))),AND($T89&lt;=DATEVALUE("10/1/20"&amp;RIGHT(BS$1,2)),$U89&gt;=DATEVALUE("9/30/20"&amp;RIGHT(BT$1,2)))),
IF(AND($T89&gt;=DATEVALUE("10/1/20"&amp;RIGHT(BS$1,2)),$U89&lt;=DATEVALUE("9/30/20"&amp;RIGHT(BT$1,2))),NETWORKDAYS($T89,$U89,Holidays!$J$3:$J$937),
IF(AND($T89&lt;DATEVALUE("10/1/20"&amp;RIGHT(BS$1,2)),$U89&lt;=DATEVALUE("9/30/20"&amp;RIGHT(BT$1,2))),NETWORKDAYS(DATEVALUE("10/1/20"&amp;RIGHT(BS$1,2)),$U89,Holidays!$J$3:$J$937),
IF($T89&lt;DATEVALUE("10/1/20"&amp;RIGHT(BS$1,2)),NETWORKDAYS(DATEVALUE("10/1/20"&amp;RIGHT(BS$1,2)),DATEVALUE("9/30/20"&amp;RIGHT(BT$1,2)),Holidays!$J$3:$J$937),
IF($T89&gt;=DATEVALUE("10/1/20"&amp;RIGHT(BS$1,2)),NETWORKDAYS($T89,DATEVALUE("9/30/20"&amp;RIGHT(BT$1,2)),Holidays!$J$3:$J$937),"")))),"")/(NETWORKDAYS($T89,$U89,Holidays!$J$3:$J$937)),0))</f>
        <v>0</v>
      </c>
      <c r="BU89" s="87">
        <f>IF($Q89="","",IFERROR(IF(OR(AND($T89&gt;=DATEVALUE("10/1/20"&amp;RIGHT(BT$1,2)),$T89&lt;=DATEVALUE("9/30/20"&amp;RIGHT(BU$1,2))),AND($U89&gt;=DATEVALUE("10/1/20"&amp;RIGHT(BT$1,2)),$U89&lt;=DATEVALUE("9/30/20"&amp;RIGHT(BU$1,2))),AND($T89&lt;=DATEVALUE("10/1/20"&amp;RIGHT(BT$1,2)),$U89&gt;=DATEVALUE("9/30/20"&amp;RIGHT(BU$1,2)))),
IF(AND($T89&gt;=DATEVALUE("10/1/20"&amp;RIGHT(BT$1,2)),$U89&lt;=DATEVALUE("9/30/20"&amp;RIGHT(BU$1,2))),NETWORKDAYS($T89,$U89,Holidays!$J$3:$J$937),
IF(AND($T89&lt;DATEVALUE("10/1/20"&amp;RIGHT(BT$1,2)),$U89&lt;=DATEVALUE("9/30/20"&amp;RIGHT(BU$1,2))),NETWORKDAYS(DATEVALUE("10/1/20"&amp;RIGHT(BT$1,2)),$U89,Holidays!$J$3:$J$937),
IF($T89&lt;DATEVALUE("10/1/20"&amp;RIGHT(BT$1,2)),NETWORKDAYS(DATEVALUE("10/1/20"&amp;RIGHT(BT$1,2)),DATEVALUE("9/30/20"&amp;RIGHT(BU$1,2)),Holidays!$J$3:$J$937),
IF($T89&gt;=DATEVALUE("10/1/20"&amp;RIGHT(BT$1,2)),NETWORKDAYS($T89,DATEVALUE("9/30/20"&amp;RIGHT(BU$1,2)),Holidays!$J$3:$J$937),"")))),"")/(NETWORKDAYS($T89,$U89,Holidays!$J$3:$J$937)),0))</f>
        <v>0</v>
      </c>
      <c r="BV89" s="87">
        <f>IF($Q89="","",IFERROR(IF(OR(AND($T89&gt;=DATEVALUE("10/1/20"&amp;RIGHT(BU$1,2)),$T89&lt;=DATEVALUE("9/30/20"&amp;RIGHT(BV$1,2))),AND($U89&gt;=DATEVALUE("10/1/20"&amp;RIGHT(BU$1,2)),$U89&lt;=DATEVALUE("9/30/20"&amp;RIGHT(BV$1,2))),AND($T89&lt;=DATEVALUE("10/1/20"&amp;RIGHT(BU$1,2)),$U89&gt;=DATEVALUE("9/30/20"&amp;RIGHT(BV$1,2)))),
IF(AND($T89&gt;=DATEVALUE("10/1/20"&amp;RIGHT(BU$1,2)),$U89&lt;=DATEVALUE("9/30/20"&amp;RIGHT(BV$1,2))),NETWORKDAYS($T89,$U89,Holidays!$J$3:$J$937),
IF(AND($T89&lt;DATEVALUE("10/1/20"&amp;RIGHT(BU$1,2)),$U89&lt;=DATEVALUE("9/30/20"&amp;RIGHT(BV$1,2))),NETWORKDAYS(DATEVALUE("10/1/20"&amp;RIGHT(BU$1,2)),$U89,Holidays!$J$3:$J$937),
IF($T89&lt;DATEVALUE("10/1/20"&amp;RIGHT(BU$1,2)),NETWORKDAYS(DATEVALUE("10/1/20"&amp;RIGHT(BU$1,2)),DATEVALUE("9/30/20"&amp;RIGHT(BV$1,2)),Holidays!$J$3:$J$937),
IF($T89&gt;=DATEVALUE("10/1/20"&amp;RIGHT(BU$1,2)),NETWORKDAYS($T89,DATEVALUE("9/30/20"&amp;RIGHT(BV$1,2)),Holidays!$J$3:$J$937),"")))),"")/(NETWORKDAYS($T89,$U89,Holidays!$J$3:$J$937)),0))</f>
        <v>0</v>
      </c>
      <c r="BW89" s="87">
        <f>IF($Q89="","",IFERROR(IF(OR(AND($T89&gt;=DATEVALUE("10/1/20"&amp;RIGHT(BV$1,2)),$T89&lt;=DATEVALUE("9/30/20"&amp;RIGHT(BW$1,2))),AND($U89&gt;=DATEVALUE("10/1/20"&amp;RIGHT(BV$1,2)),$U89&lt;=DATEVALUE("9/30/20"&amp;RIGHT(BW$1,2))),AND($T89&lt;=DATEVALUE("10/1/20"&amp;RIGHT(BV$1,2)),$U89&gt;=DATEVALUE("9/30/20"&amp;RIGHT(BW$1,2)))),
IF(AND($T89&gt;=DATEVALUE("10/1/20"&amp;RIGHT(BV$1,2)),$U89&lt;=DATEVALUE("9/30/20"&amp;RIGHT(BW$1,2))),NETWORKDAYS($T89,$U89,Holidays!$J$3:$J$937),
IF(AND($T89&lt;DATEVALUE("10/1/20"&amp;RIGHT(BV$1,2)),$U89&lt;=DATEVALUE("9/30/20"&amp;RIGHT(BW$1,2))),NETWORKDAYS(DATEVALUE("10/1/20"&amp;RIGHT(BV$1,2)),$U89,Holidays!$J$3:$J$937),
IF($T89&lt;DATEVALUE("10/1/20"&amp;RIGHT(BV$1,2)),NETWORKDAYS(DATEVALUE("10/1/20"&amp;RIGHT(BV$1,2)),DATEVALUE("9/30/20"&amp;RIGHT(BW$1,2)),Holidays!$J$3:$J$937),
IF($T89&gt;=DATEVALUE("10/1/20"&amp;RIGHT(BV$1,2)),NETWORKDAYS($T89,DATEVALUE("9/30/20"&amp;RIGHT(BW$1,2)),Holidays!$J$3:$J$937),"")))),"")/(NETWORKDAYS($T89,$U89,Holidays!$J$3:$J$937)),0))</f>
        <v>0</v>
      </c>
      <c r="BX89" s="87">
        <f>IF($Q89="","",IFERROR(IF(OR(AND($T89&gt;=DATEVALUE("10/1/20"&amp;RIGHT(BW$1,2)),$T89&lt;=DATEVALUE("9/30/20"&amp;RIGHT(BX$1,2))),AND($U89&gt;=DATEVALUE("10/1/20"&amp;RIGHT(BW$1,2)),$U89&lt;=DATEVALUE("9/30/20"&amp;RIGHT(BX$1,2))),AND($T89&lt;=DATEVALUE("10/1/20"&amp;RIGHT(BW$1,2)),$U89&gt;=DATEVALUE("9/30/20"&amp;RIGHT(BX$1,2)))),
IF(AND($T89&gt;=DATEVALUE("10/1/20"&amp;RIGHT(BW$1,2)),$U89&lt;=DATEVALUE("9/30/20"&amp;RIGHT(BX$1,2))),NETWORKDAYS($T89,$U89,Holidays!$J$3:$J$937),
IF(AND($T89&lt;DATEVALUE("10/1/20"&amp;RIGHT(BW$1,2)),$U89&lt;=DATEVALUE("9/30/20"&amp;RIGHT(BX$1,2))),NETWORKDAYS(DATEVALUE("10/1/20"&amp;RIGHT(BW$1,2)),$U89,Holidays!$J$3:$J$937),
IF($T89&lt;DATEVALUE("10/1/20"&amp;RIGHT(BW$1,2)),NETWORKDAYS(DATEVALUE("10/1/20"&amp;RIGHT(BW$1,2)),DATEVALUE("9/30/20"&amp;RIGHT(BX$1,2)),Holidays!$J$3:$J$937),
IF($T89&gt;=DATEVALUE("10/1/20"&amp;RIGHT(BW$1,2)),NETWORKDAYS($T89,DATEVALUE("9/30/20"&amp;RIGHT(BX$1,2)),Holidays!$J$3:$J$937),"")))),"")/(NETWORKDAYS($T89,$U89,Holidays!$J$3:$J$937)),0))</f>
        <v>0</v>
      </c>
      <c r="BY89" s="87">
        <f>IF($Q89="","",IFERROR(IF(OR(AND($T89&gt;=DATEVALUE("10/1/20"&amp;RIGHT(BX$1,2)),$T89&lt;=DATEVALUE("9/30/20"&amp;RIGHT(BY$1,2))),AND($U89&gt;=DATEVALUE("10/1/20"&amp;RIGHT(BX$1,2)),$U89&lt;=DATEVALUE("9/30/20"&amp;RIGHT(BY$1,2))),AND($T89&lt;=DATEVALUE("10/1/20"&amp;RIGHT(BX$1,2)),$U89&gt;=DATEVALUE("9/30/20"&amp;RIGHT(BY$1,2)))),
IF(AND($T89&gt;=DATEVALUE("10/1/20"&amp;RIGHT(BX$1,2)),$U89&lt;=DATEVALUE("9/30/20"&amp;RIGHT(BY$1,2))),NETWORKDAYS($T89,$U89,Holidays!$J$3:$J$937),
IF(AND($T89&lt;DATEVALUE("10/1/20"&amp;RIGHT(BX$1,2)),$U89&lt;=DATEVALUE("9/30/20"&amp;RIGHT(BY$1,2))),NETWORKDAYS(DATEVALUE("10/1/20"&amp;RIGHT(BX$1,2)),$U89,Holidays!$J$3:$J$937),
IF($T89&lt;DATEVALUE("10/1/20"&amp;RIGHT(BX$1,2)),NETWORKDAYS(DATEVALUE("10/1/20"&amp;RIGHT(BX$1,2)),DATEVALUE("9/30/20"&amp;RIGHT(BY$1,2)),Holidays!$J$3:$J$937),
IF($T89&gt;=DATEVALUE("10/1/20"&amp;RIGHT(BX$1,2)),NETWORKDAYS($T89,DATEVALUE("9/30/20"&amp;RIGHT(BY$1,2)),Holidays!$J$3:$J$937),"")))),"")/(NETWORKDAYS($T89,$U89,Holidays!$J$3:$J$937)),0))</f>
        <v>0</v>
      </c>
      <c r="BZ89" s="87">
        <f>IF($Q89="","",IFERROR(IF(OR(AND($T89&gt;=DATEVALUE("10/1/20"&amp;RIGHT(BY$1,2)),$T89&lt;=DATEVALUE("9/30/20"&amp;RIGHT(BZ$1,2))),AND($U89&gt;=DATEVALUE("10/1/20"&amp;RIGHT(BY$1,2)),$U89&lt;=DATEVALUE("9/30/20"&amp;RIGHT(BZ$1,2))),AND($T89&lt;=DATEVALUE("10/1/20"&amp;RIGHT(BY$1,2)),$U89&gt;=DATEVALUE("9/30/20"&amp;RIGHT(BZ$1,2)))),
IF(AND($T89&gt;=DATEVALUE("10/1/20"&amp;RIGHT(BY$1,2)),$U89&lt;=DATEVALUE("9/30/20"&amp;RIGHT(BZ$1,2))),NETWORKDAYS($T89,$U89,Holidays!$J$3:$J$937),
IF(AND($T89&lt;DATEVALUE("10/1/20"&amp;RIGHT(BY$1,2)),$U89&lt;=DATEVALUE("9/30/20"&amp;RIGHT(BZ$1,2))),NETWORKDAYS(DATEVALUE("10/1/20"&amp;RIGHT(BY$1,2)),$U89,Holidays!$J$3:$J$937),
IF($T89&lt;DATEVALUE("10/1/20"&amp;RIGHT(BY$1,2)),NETWORKDAYS(DATEVALUE("10/1/20"&amp;RIGHT(BY$1,2)),DATEVALUE("9/30/20"&amp;RIGHT(BZ$1,2)),Holidays!$J$3:$J$937),
IF($T89&gt;=DATEVALUE("10/1/20"&amp;RIGHT(BY$1,2)),NETWORKDAYS($T89,DATEVALUE("9/30/20"&amp;RIGHT(BZ$1,2)),Holidays!$J$3:$J$937),"")))),"")/(NETWORKDAYS($T89,$U89,Holidays!$J$3:$J$937)),0))</f>
        <v>0</v>
      </c>
      <c r="CA89" s="87">
        <f>IF($Q89="","",IFERROR(IF(OR(AND($T89&gt;=DATEVALUE("10/1/20"&amp;RIGHT(BZ$1,2)),$T89&lt;=DATEVALUE("9/30/20"&amp;RIGHT(CA$1,2))),AND($U89&gt;=DATEVALUE("10/1/20"&amp;RIGHT(BZ$1,2)),$U89&lt;=DATEVALUE("9/30/20"&amp;RIGHT(CA$1,2))),AND($T89&lt;=DATEVALUE("10/1/20"&amp;RIGHT(BZ$1,2)),$U89&gt;=DATEVALUE("9/30/20"&amp;RIGHT(CA$1,2)))),
IF(AND($T89&gt;=DATEVALUE("10/1/20"&amp;RIGHT(BZ$1,2)),$U89&lt;=DATEVALUE("9/30/20"&amp;RIGHT(CA$1,2))),NETWORKDAYS($T89,$U89,Holidays!$J$3:$J$937),
IF(AND($T89&lt;DATEVALUE("10/1/20"&amp;RIGHT(BZ$1,2)),$U89&lt;=DATEVALUE("9/30/20"&amp;RIGHT(CA$1,2))),NETWORKDAYS(DATEVALUE("10/1/20"&amp;RIGHT(BZ$1,2)),$U89,Holidays!$J$3:$J$937),
IF($T89&lt;DATEVALUE("10/1/20"&amp;RIGHT(BZ$1,2)),NETWORKDAYS(DATEVALUE("10/1/20"&amp;RIGHT(BZ$1,2)),DATEVALUE("9/30/20"&amp;RIGHT(CA$1,2)),Holidays!$J$3:$J$937),
IF($T89&gt;=DATEVALUE("10/1/20"&amp;RIGHT(BZ$1,2)),NETWORKDAYS($T89,DATEVALUE("9/30/20"&amp;RIGHT(CA$1,2)),Holidays!$J$3:$J$937),"")))),"")/(NETWORKDAYS($T89,$U89,Holidays!$J$3:$J$937)),0))</f>
        <v>0</v>
      </c>
      <c r="CB89" s="87">
        <f>IF($Q89="","",IFERROR(IF(OR(AND($T89&gt;=DATEVALUE("10/1/20"&amp;RIGHT(CA$1,2)),$T89&lt;=DATEVALUE("9/30/20"&amp;RIGHT(CB$1,2))),AND($U89&gt;=DATEVALUE("10/1/20"&amp;RIGHT(CA$1,2)),$U89&lt;=DATEVALUE("9/30/20"&amp;RIGHT(CB$1,2))),AND($T89&lt;=DATEVALUE("10/1/20"&amp;RIGHT(CA$1,2)),$U89&gt;=DATEVALUE("9/30/20"&amp;RIGHT(CB$1,2)))),
IF(AND($T89&gt;=DATEVALUE("10/1/20"&amp;RIGHT(CA$1,2)),$U89&lt;=DATEVALUE("9/30/20"&amp;RIGHT(CB$1,2))),NETWORKDAYS($T89,$U89,Holidays!$J$3:$J$937),
IF(AND($T89&lt;DATEVALUE("10/1/20"&amp;RIGHT(CA$1,2)),$U89&lt;=DATEVALUE("9/30/20"&amp;RIGHT(CB$1,2))),NETWORKDAYS(DATEVALUE("10/1/20"&amp;RIGHT(CA$1,2)),$U89,Holidays!$J$3:$J$937),
IF($T89&lt;DATEVALUE("10/1/20"&amp;RIGHT(CA$1,2)),NETWORKDAYS(DATEVALUE("10/1/20"&amp;RIGHT(CA$1,2)),DATEVALUE("9/30/20"&amp;RIGHT(CB$1,2)),Holidays!$J$3:$J$937),
IF($T89&gt;=DATEVALUE("10/1/20"&amp;RIGHT(CA$1,2)),NETWORKDAYS($T89,DATEVALUE("9/30/20"&amp;RIGHT(CB$1,2)),Holidays!$J$3:$J$937),"")))),"")/(NETWORKDAYS($T89,$U89,Holidays!$J$3:$J$937)),0))</f>
        <v>0</v>
      </c>
    </row>
    <row r="90" spans="1:81" ht="15.5">
      <c r="A90" s="78"/>
      <c r="B90" s="79"/>
      <c r="C90" s="87"/>
      <c r="E90" s="87"/>
      <c r="F90" s="87"/>
      <c r="H90" s="191">
        <f>SUM(H64:H89)</f>
        <v>10220</v>
      </c>
      <c r="I90" s="87"/>
      <c r="J90" s="87"/>
      <c r="K90" s="108"/>
      <c r="L90" s="82"/>
      <c r="M90" s="192">
        <f>SUM(M64:M89)</f>
        <v>2770897</v>
      </c>
      <c r="N90" s="192">
        <f>SUM(N64:N89)</f>
        <v>394840.6</v>
      </c>
      <c r="O90" s="192">
        <f>SUM(O64:O89)</f>
        <v>3165737.5999999996</v>
      </c>
      <c r="P90" s="192">
        <f>SUM(P64:P89)</f>
        <v>0</v>
      </c>
      <c r="Q90" s="108"/>
      <c r="R90" s="130"/>
      <c r="S90" s="107"/>
      <c r="T90" s="83"/>
      <c r="U90" s="83"/>
      <c r="V90" s="83"/>
      <c r="W90" s="83"/>
      <c r="X90" s="84">
        <f t="shared" si="43"/>
        <v>3165737.5999999996</v>
      </c>
      <c r="Y90" s="84"/>
    </row>
    <row r="91" spans="1:81">
      <c r="A91" s="78"/>
      <c r="B91" s="79"/>
      <c r="C91" s="87"/>
      <c r="E91" s="113"/>
      <c r="F91" s="114"/>
      <c r="H91" s="108"/>
      <c r="I91" s="87"/>
      <c r="J91" s="87"/>
      <c r="K91" s="108"/>
      <c r="L91" s="82"/>
      <c r="M91" s="110"/>
      <c r="N91" s="110"/>
      <c r="O91" s="110"/>
      <c r="P91" s="110"/>
      <c r="Q91" s="108"/>
      <c r="R91" s="130"/>
      <c r="S91" s="107"/>
      <c r="T91" s="83"/>
      <c r="U91" s="83"/>
      <c r="V91" s="83"/>
      <c r="W91" s="83"/>
      <c r="X91" s="84"/>
      <c r="Y91" s="84"/>
    </row>
    <row r="92" spans="1:81" s="154" customFormat="1">
      <c r="A92" s="132" t="s">
        <v>263</v>
      </c>
      <c r="B92" s="133" t="s">
        <v>264</v>
      </c>
      <c r="C92" s="134" t="s">
        <v>264</v>
      </c>
      <c r="D92" s="144"/>
      <c r="E92" s="145"/>
      <c r="F92" s="145"/>
      <c r="G92" s="144"/>
      <c r="H92" s="145"/>
      <c r="I92" s="144"/>
      <c r="J92" s="144"/>
      <c r="K92" s="145"/>
      <c r="L92" s="146"/>
      <c r="M92" s="147"/>
      <c r="N92" s="147"/>
      <c r="O92" s="147"/>
      <c r="P92" s="147"/>
      <c r="Q92" s="145"/>
      <c r="R92" s="148"/>
      <c r="S92" s="149"/>
      <c r="T92" s="150"/>
      <c r="U92" s="150"/>
      <c r="V92" s="150"/>
      <c r="W92" s="150"/>
      <c r="X92" s="151"/>
      <c r="Y92" s="151"/>
      <c r="Z92" s="152"/>
      <c r="AA92" s="144"/>
      <c r="AB92" s="144"/>
      <c r="AC92" s="144"/>
      <c r="AD92" s="144"/>
      <c r="AE92" s="144"/>
      <c r="AF92" s="144"/>
      <c r="AG92" s="144"/>
      <c r="AH92" s="153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44"/>
      <c r="BH92" s="144"/>
      <c r="BI92" s="144"/>
      <c r="BJ92" s="144"/>
      <c r="BK92" s="144"/>
      <c r="BL92" s="144"/>
      <c r="BM92" s="144"/>
      <c r="BN92" s="144"/>
      <c r="BO92" s="144"/>
      <c r="BP92" s="144"/>
      <c r="BQ92" s="144"/>
      <c r="BR92" s="144"/>
      <c r="BS92" s="144"/>
      <c r="BT92" s="144"/>
      <c r="BU92" s="144"/>
      <c r="BV92" s="144"/>
      <c r="BW92" s="144"/>
      <c r="BX92" s="144"/>
      <c r="BY92" s="144"/>
      <c r="BZ92" s="144"/>
      <c r="CA92" s="144"/>
      <c r="CB92" s="144"/>
      <c r="CC92" s="144"/>
    </row>
    <row r="93" spans="1:81">
      <c r="A93" s="78" t="s">
        <v>263</v>
      </c>
      <c r="B93" s="79" t="s">
        <v>264</v>
      </c>
      <c r="C93" s="155" t="s">
        <v>1823</v>
      </c>
      <c r="D93" s="155" t="s">
        <v>121</v>
      </c>
      <c r="E93" s="113"/>
      <c r="F93" s="114"/>
      <c r="G93" s="87" t="s">
        <v>242</v>
      </c>
      <c r="H93" s="159">
        <v>960</v>
      </c>
      <c r="I93" s="87" t="s">
        <v>123</v>
      </c>
      <c r="J93" s="87" t="s">
        <v>195</v>
      </c>
      <c r="K93" s="108">
        <v>100</v>
      </c>
      <c r="L93" s="82">
        <f t="shared" ref="L93:L133" si="46">100-K93</f>
        <v>0</v>
      </c>
      <c r="M93" s="110">
        <f t="shared" ref="M93:M133" si="47">E93*F93</f>
        <v>0</v>
      </c>
      <c r="N93" s="110">
        <f t="shared" ref="N93:N133" si="48">VLOOKUP(I93,$AB$6:$AD$20,3,FALSE)*H93</f>
        <v>147043.19999999998</v>
      </c>
      <c r="O93" s="110">
        <f t="shared" ref="O93:O119" si="49">(N93+M93)*K93/100</f>
        <v>147043.19999999998</v>
      </c>
      <c r="P93" s="110">
        <f t="shared" ref="P93:P133" si="50">(N93+M93)*L93/100</f>
        <v>0</v>
      </c>
      <c r="Q93" s="165">
        <v>220</v>
      </c>
      <c r="R93" s="130"/>
      <c r="S93" s="166">
        <v>45292</v>
      </c>
      <c r="T93" s="83">
        <f>IF(NOT(Q93=""),IF(NOT($S93=""),$S93,#REF!),"")</f>
        <v>45292</v>
      </c>
      <c r="U93" s="83">
        <f t="shared" ref="U93:U133" si="51">T93+Q93</f>
        <v>45512</v>
      </c>
      <c r="V93" s="83"/>
      <c r="W93" s="83"/>
      <c r="X93" s="84"/>
      <c r="Y93" s="84"/>
    </row>
    <row r="94" spans="1:81">
      <c r="A94" s="78" t="s">
        <v>263</v>
      </c>
      <c r="B94" s="79" t="s">
        <v>264</v>
      </c>
      <c r="C94" s="155" t="s">
        <v>1824</v>
      </c>
      <c r="D94" s="155" t="s">
        <v>121</v>
      </c>
      <c r="E94" s="113"/>
      <c r="F94" s="114"/>
      <c r="G94" s="87" t="s">
        <v>242</v>
      </c>
      <c r="H94" s="159">
        <v>1720</v>
      </c>
      <c r="I94" s="87" t="s">
        <v>165</v>
      </c>
      <c r="J94" s="87" t="s">
        <v>195</v>
      </c>
      <c r="K94" s="108">
        <v>100</v>
      </c>
      <c r="L94" s="82">
        <f t="shared" si="46"/>
        <v>0</v>
      </c>
      <c r="M94" s="110">
        <f t="shared" si="47"/>
        <v>0</v>
      </c>
      <c r="N94" s="110">
        <f t="shared" si="48"/>
        <v>199692</v>
      </c>
      <c r="O94" s="110">
        <f t="shared" si="49"/>
        <v>199692</v>
      </c>
      <c r="P94" s="110">
        <f t="shared" si="50"/>
        <v>0</v>
      </c>
      <c r="Q94" s="165">
        <v>220</v>
      </c>
      <c r="R94" s="130"/>
      <c r="S94" s="166">
        <v>45293</v>
      </c>
      <c r="T94" s="83">
        <f>IF(NOT(Q94=""),IF(NOT($S94=""),$S94,#REF!),"")</f>
        <v>45293</v>
      </c>
      <c r="U94" s="83">
        <f t="shared" si="51"/>
        <v>45513</v>
      </c>
      <c r="V94" s="83"/>
      <c r="W94" s="83"/>
      <c r="X94" s="84"/>
      <c r="Y94" s="84"/>
    </row>
    <row r="95" spans="1:81">
      <c r="A95" s="78" t="s">
        <v>263</v>
      </c>
      <c r="B95" s="79" t="s">
        <v>264</v>
      </c>
      <c r="C95" s="155" t="s">
        <v>1824</v>
      </c>
      <c r="D95" s="155" t="s">
        <v>121</v>
      </c>
      <c r="E95" s="113"/>
      <c r="F95" s="114"/>
      <c r="G95" s="87" t="s">
        <v>242</v>
      </c>
      <c r="H95" s="159">
        <v>480</v>
      </c>
      <c r="I95" s="87" t="s">
        <v>131</v>
      </c>
      <c r="J95" s="87" t="s">
        <v>195</v>
      </c>
      <c r="K95" s="108">
        <v>100</v>
      </c>
      <c r="L95" s="82">
        <f t="shared" si="46"/>
        <v>0</v>
      </c>
      <c r="M95" s="110">
        <f t="shared" si="47"/>
        <v>0</v>
      </c>
      <c r="N95" s="110">
        <f t="shared" si="48"/>
        <v>75384</v>
      </c>
      <c r="O95" s="110">
        <f t="shared" si="49"/>
        <v>75384</v>
      </c>
      <c r="P95" s="110">
        <f t="shared" si="50"/>
        <v>0</v>
      </c>
      <c r="Q95" s="165">
        <v>220</v>
      </c>
      <c r="R95" s="130"/>
      <c r="S95" s="166">
        <v>45294</v>
      </c>
      <c r="T95" s="83">
        <f>IF(NOT(Q95=""),IF(NOT($S95=""),$S95,#REF!),"")</f>
        <v>45294</v>
      </c>
      <c r="U95" s="83">
        <f t="shared" si="51"/>
        <v>45514</v>
      </c>
      <c r="V95" s="83"/>
      <c r="W95" s="83"/>
      <c r="X95" s="84"/>
      <c r="Y95" s="84"/>
    </row>
    <row r="96" spans="1:81">
      <c r="A96" s="78" t="s">
        <v>263</v>
      </c>
      <c r="B96" s="79" t="s">
        <v>264</v>
      </c>
      <c r="C96" s="155" t="s">
        <v>1825</v>
      </c>
      <c r="D96" s="155" t="s">
        <v>140</v>
      </c>
      <c r="E96" s="113"/>
      <c r="F96" s="114"/>
      <c r="G96" s="87" t="s">
        <v>242</v>
      </c>
      <c r="H96" s="159">
        <v>120</v>
      </c>
      <c r="I96" s="87" t="s">
        <v>123</v>
      </c>
      <c r="J96" s="87" t="s">
        <v>195</v>
      </c>
      <c r="K96" s="108">
        <v>100</v>
      </c>
      <c r="L96" s="82">
        <f t="shared" si="46"/>
        <v>0</v>
      </c>
      <c r="M96" s="110">
        <f t="shared" si="47"/>
        <v>0</v>
      </c>
      <c r="N96" s="110">
        <f t="shared" si="48"/>
        <v>18380.399999999998</v>
      </c>
      <c r="O96" s="110">
        <f t="shared" si="49"/>
        <v>18380.399999999998</v>
      </c>
      <c r="P96" s="110">
        <f t="shared" si="50"/>
        <v>0</v>
      </c>
      <c r="Q96" s="165">
        <v>220</v>
      </c>
      <c r="R96" s="130"/>
      <c r="S96" s="166">
        <v>45295</v>
      </c>
      <c r="T96" s="83">
        <f>IF(NOT(Q96=""),IF(NOT($S96=""),$S96,#REF!),"")</f>
        <v>45295</v>
      </c>
      <c r="U96" s="83">
        <f t="shared" si="51"/>
        <v>45515</v>
      </c>
      <c r="V96" s="83"/>
      <c r="W96" s="83"/>
      <c r="X96" s="84"/>
      <c r="Y96" s="84"/>
    </row>
    <row r="97" spans="1:25">
      <c r="A97" s="78" t="s">
        <v>263</v>
      </c>
      <c r="B97" s="79" t="s">
        <v>264</v>
      </c>
      <c r="C97" s="155" t="s">
        <v>1825</v>
      </c>
      <c r="D97" s="155" t="s">
        <v>140</v>
      </c>
      <c r="E97" s="113"/>
      <c r="F97" s="114"/>
      <c r="G97" s="87" t="s">
        <v>242</v>
      </c>
      <c r="H97" s="159">
        <v>120</v>
      </c>
      <c r="I97" s="87" t="s">
        <v>130</v>
      </c>
      <c r="J97" s="87" t="s">
        <v>195</v>
      </c>
      <c r="K97" s="108">
        <v>100</v>
      </c>
      <c r="L97" s="82">
        <f t="shared" si="46"/>
        <v>0</v>
      </c>
      <c r="M97" s="110">
        <f t="shared" si="47"/>
        <v>0</v>
      </c>
      <c r="N97" s="110">
        <f t="shared" si="48"/>
        <v>13932</v>
      </c>
      <c r="O97" s="110">
        <f t="shared" si="49"/>
        <v>13932</v>
      </c>
      <c r="P97" s="110">
        <f t="shared" si="50"/>
        <v>0</v>
      </c>
      <c r="Q97" s="165">
        <v>220</v>
      </c>
      <c r="R97" s="130"/>
      <c r="S97" s="166">
        <v>45296</v>
      </c>
      <c r="T97" s="83">
        <f>IF(NOT(Q97=""),IF(NOT($S97=""),$S97,#REF!),"")</f>
        <v>45296</v>
      </c>
      <c r="U97" s="83">
        <f t="shared" si="51"/>
        <v>45516</v>
      </c>
      <c r="V97" s="83"/>
      <c r="W97" s="83"/>
      <c r="X97" s="84"/>
      <c r="Y97" s="84"/>
    </row>
    <row r="98" spans="1:25">
      <c r="A98" s="78" t="s">
        <v>263</v>
      </c>
      <c r="B98" s="79" t="s">
        <v>264</v>
      </c>
      <c r="C98" s="155" t="s">
        <v>1825</v>
      </c>
      <c r="D98" s="155" t="s">
        <v>140</v>
      </c>
      <c r="E98" s="113"/>
      <c r="F98" s="114"/>
      <c r="G98" s="87" t="s">
        <v>242</v>
      </c>
      <c r="H98" s="159">
        <v>120</v>
      </c>
      <c r="I98" s="87" t="s">
        <v>131</v>
      </c>
      <c r="J98" s="87" t="s">
        <v>195</v>
      </c>
      <c r="K98" s="108">
        <v>100</v>
      </c>
      <c r="L98" s="82">
        <f t="shared" si="46"/>
        <v>0</v>
      </c>
      <c r="M98" s="110">
        <f t="shared" si="47"/>
        <v>0</v>
      </c>
      <c r="N98" s="110">
        <f t="shared" si="48"/>
        <v>18846</v>
      </c>
      <c r="O98" s="110">
        <f t="shared" si="49"/>
        <v>18846</v>
      </c>
      <c r="P98" s="110">
        <f t="shared" si="50"/>
        <v>0</v>
      </c>
      <c r="Q98" s="165">
        <v>220</v>
      </c>
      <c r="R98" s="130"/>
      <c r="S98" s="166">
        <v>45297</v>
      </c>
      <c r="T98" s="83">
        <f>IF(NOT(Q98=""),IF(NOT($S98=""),$S98,#REF!),"")</f>
        <v>45297</v>
      </c>
      <c r="U98" s="83">
        <f t="shared" si="51"/>
        <v>45517</v>
      </c>
      <c r="V98" s="83"/>
      <c r="W98" s="83"/>
      <c r="X98" s="84"/>
      <c r="Y98" s="84"/>
    </row>
    <row r="99" spans="1:25">
      <c r="A99" s="78" t="s">
        <v>263</v>
      </c>
      <c r="B99" s="79" t="s">
        <v>264</v>
      </c>
      <c r="C99" s="155" t="s">
        <v>1826</v>
      </c>
      <c r="D99" s="155" t="s">
        <v>146</v>
      </c>
      <c r="E99" s="113"/>
      <c r="F99" s="114"/>
      <c r="G99" s="87" t="s">
        <v>242</v>
      </c>
      <c r="H99" s="159">
        <v>60</v>
      </c>
      <c r="I99" s="87" t="s">
        <v>123</v>
      </c>
      <c r="J99" s="87" t="s">
        <v>195</v>
      </c>
      <c r="K99" s="108">
        <v>100</v>
      </c>
      <c r="L99" s="82">
        <f t="shared" si="46"/>
        <v>0</v>
      </c>
      <c r="M99" s="110">
        <f t="shared" si="47"/>
        <v>0</v>
      </c>
      <c r="N99" s="110">
        <f t="shared" si="48"/>
        <v>9190.1999999999989</v>
      </c>
      <c r="O99" s="110">
        <f t="shared" si="49"/>
        <v>9190.1999999999989</v>
      </c>
      <c r="P99" s="110">
        <f t="shared" si="50"/>
        <v>0</v>
      </c>
      <c r="Q99" s="165">
        <v>220</v>
      </c>
      <c r="R99" s="130"/>
      <c r="S99" s="166">
        <v>45298</v>
      </c>
      <c r="T99" s="83">
        <f>IF(NOT(Q99=""),IF(NOT($S99=""),$S99,#REF!),"")</f>
        <v>45298</v>
      </c>
      <c r="U99" s="83">
        <f t="shared" si="51"/>
        <v>45518</v>
      </c>
      <c r="V99" s="83"/>
      <c r="W99" s="83"/>
      <c r="X99" s="84"/>
      <c r="Y99" s="84"/>
    </row>
    <row r="100" spans="1:25">
      <c r="A100" s="78" t="s">
        <v>263</v>
      </c>
      <c r="B100" s="79" t="s">
        <v>264</v>
      </c>
      <c r="C100" s="155" t="s">
        <v>1826</v>
      </c>
      <c r="D100" s="155" t="s">
        <v>146</v>
      </c>
      <c r="E100" s="113"/>
      <c r="F100" s="114"/>
      <c r="G100" s="87" t="s">
        <v>242</v>
      </c>
      <c r="H100" s="159">
        <v>200</v>
      </c>
      <c r="I100" s="87" t="s">
        <v>130</v>
      </c>
      <c r="J100" s="87" t="s">
        <v>195</v>
      </c>
      <c r="K100" s="108">
        <v>100</v>
      </c>
      <c r="L100" s="82">
        <f t="shared" si="46"/>
        <v>0</v>
      </c>
      <c r="M100" s="110">
        <f t="shared" si="47"/>
        <v>0</v>
      </c>
      <c r="N100" s="110">
        <f t="shared" si="48"/>
        <v>23220</v>
      </c>
      <c r="O100" s="110">
        <f t="shared" si="49"/>
        <v>23220</v>
      </c>
      <c r="P100" s="110">
        <f t="shared" si="50"/>
        <v>0</v>
      </c>
      <c r="Q100" s="165">
        <v>220</v>
      </c>
      <c r="R100" s="130"/>
      <c r="S100" s="166">
        <v>45299</v>
      </c>
      <c r="T100" s="83">
        <f>IF(NOT(Q100=""),IF(NOT($S100=""),$S100,#REF!),"")</f>
        <v>45299</v>
      </c>
      <c r="U100" s="83">
        <f t="shared" si="51"/>
        <v>45519</v>
      </c>
      <c r="V100" s="83"/>
      <c r="W100" s="83"/>
      <c r="X100" s="84"/>
      <c r="Y100" s="84"/>
    </row>
    <row r="101" spans="1:25">
      <c r="A101" s="78" t="s">
        <v>263</v>
      </c>
      <c r="B101" s="79" t="s">
        <v>264</v>
      </c>
      <c r="C101" s="155" t="s">
        <v>1827</v>
      </c>
      <c r="D101" s="155" t="s">
        <v>146</v>
      </c>
      <c r="E101" s="113"/>
      <c r="F101" s="114"/>
      <c r="G101" s="87" t="s">
        <v>242</v>
      </c>
      <c r="H101" s="159">
        <v>32</v>
      </c>
      <c r="I101" s="87" t="s">
        <v>123</v>
      </c>
      <c r="J101" s="87" t="s">
        <v>195</v>
      </c>
      <c r="K101" s="108">
        <v>100</v>
      </c>
      <c r="L101" s="82">
        <f t="shared" si="46"/>
        <v>0</v>
      </c>
      <c r="M101" s="110">
        <f t="shared" si="47"/>
        <v>0</v>
      </c>
      <c r="N101" s="110">
        <f t="shared" si="48"/>
        <v>4901.4399999999996</v>
      </c>
      <c r="O101" s="110">
        <f t="shared" si="49"/>
        <v>4901.4399999999996</v>
      </c>
      <c r="P101" s="110">
        <f t="shared" si="50"/>
        <v>0</v>
      </c>
      <c r="Q101" s="165">
        <v>220</v>
      </c>
      <c r="R101" s="130"/>
      <c r="S101" s="166">
        <v>45300</v>
      </c>
      <c r="T101" s="83">
        <f>IF(NOT(Q101=""),IF(NOT($S101=""),$S101,#REF!),"")</f>
        <v>45300</v>
      </c>
      <c r="U101" s="83">
        <f t="shared" si="51"/>
        <v>45520</v>
      </c>
      <c r="V101" s="83"/>
      <c r="W101" s="83"/>
      <c r="X101" s="84"/>
      <c r="Y101" s="84"/>
    </row>
    <row r="102" spans="1:25">
      <c r="A102" s="78" t="s">
        <v>263</v>
      </c>
      <c r="B102" s="79" t="s">
        <v>264</v>
      </c>
      <c r="C102" s="156" t="s">
        <v>1827</v>
      </c>
      <c r="D102" s="155" t="s">
        <v>146</v>
      </c>
      <c r="E102" s="113"/>
      <c r="F102" s="114"/>
      <c r="G102" s="87" t="s">
        <v>242</v>
      </c>
      <c r="H102" s="159">
        <v>20</v>
      </c>
      <c r="I102" s="87" t="s">
        <v>130</v>
      </c>
      <c r="J102" s="87" t="s">
        <v>195</v>
      </c>
      <c r="K102" s="108">
        <v>100</v>
      </c>
      <c r="L102" s="82">
        <f t="shared" si="46"/>
        <v>0</v>
      </c>
      <c r="M102" s="110">
        <f t="shared" si="47"/>
        <v>0</v>
      </c>
      <c r="N102" s="110">
        <f t="shared" si="48"/>
        <v>2322</v>
      </c>
      <c r="O102" s="110">
        <f t="shared" si="49"/>
        <v>2322</v>
      </c>
      <c r="P102" s="110">
        <f t="shared" si="50"/>
        <v>0</v>
      </c>
      <c r="Q102" s="165">
        <v>220</v>
      </c>
      <c r="R102" s="130"/>
      <c r="S102" s="166">
        <v>45301</v>
      </c>
      <c r="T102" s="83">
        <f>IF(NOT(Q102=""),IF(NOT($S102=""),$S102,#REF!),"")</f>
        <v>45301</v>
      </c>
      <c r="U102" s="83">
        <f t="shared" si="51"/>
        <v>45521</v>
      </c>
      <c r="V102" s="83"/>
      <c r="W102" s="83"/>
      <c r="X102" s="84"/>
      <c r="Y102" s="84"/>
    </row>
    <row r="103" spans="1:25">
      <c r="A103" s="78" t="s">
        <v>263</v>
      </c>
      <c r="B103" s="79" t="s">
        <v>264</v>
      </c>
      <c r="C103" s="156" t="s">
        <v>1827</v>
      </c>
      <c r="D103" s="155" t="s">
        <v>146</v>
      </c>
      <c r="E103" s="113"/>
      <c r="F103" s="114"/>
      <c r="G103" s="87" t="s">
        <v>242</v>
      </c>
      <c r="H103" s="159">
        <v>32</v>
      </c>
      <c r="I103" s="87" t="s">
        <v>131</v>
      </c>
      <c r="J103" s="87" t="s">
        <v>195</v>
      </c>
      <c r="K103" s="108">
        <v>100</v>
      </c>
      <c r="L103" s="82">
        <f t="shared" si="46"/>
        <v>0</v>
      </c>
      <c r="M103" s="110">
        <f t="shared" si="47"/>
        <v>0</v>
      </c>
      <c r="N103" s="110">
        <f t="shared" si="48"/>
        <v>5025.6000000000004</v>
      </c>
      <c r="O103" s="110">
        <f t="shared" si="49"/>
        <v>5025.6000000000004</v>
      </c>
      <c r="P103" s="110">
        <f t="shared" si="50"/>
        <v>0</v>
      </c>
      <c r="Q103" s="165">
        <v>220</v>
      </c>
      <c r="R103" s="130"/>
      <c r="S103" s="166">
        <v>45302</v>
      </c>
      <c r="T103" s="83">
        <f>IF(NOT(Q103=""),IF(NOT($S103=""),$S103,#REF!),"")</f>
        <v>45302</v>
      </c>
      <c r="U103" s="83">
        <f t="shared" si="51"/>
        <v>45522</v>
      </c>
      <c r="V103" s="83"/>
      <c r="W103" s="83"/>
      <c r="X103" s="84"/>
      <c r="Y103" s="84"/>
    </row>
    <row r="104" spans="1:25">
      <c r="A104" s="78" t="s">
        <v>263</v>
      </c>
      <c r="B104" s="79" t="s">
        <v>264</v>
      </c>
      <c r="C104" s="156" t="s">
        <v>1828</v>
      </c>
      <c r="D104" s="155" t="s">
        <v>319</v>
      </c>
      <c r="E104" s="113"/>
      <c r="F104" s="114"/>
      <c r="G104" s="87" t="s">
        <v>242</v>
      </c>
      <c r="H104" s="159">
        <v>480</v>
      </c>
      <c r="I104" s="87" t="s">
        <v>131</v>
      </c>
      <c r="J104" s="87" t="s">
        <v>195</v>
      </c>
      <c r="K104" s="108">
        <v>100</v>
      </c>
      <c r="L104" s="82">
        <f t="shared" si="46"/>
        <v>0</v>
      </c>
      <c r="M104" s="110">
        <f t="shared" si="47"/>
        <v>0</v>
      </c>
      <c r="N104" s="110">
        <f t="shared" si="48"/>
        <v>75384</v>
      </c>
      <c r="O104" s="110">
        <f t="shared" si="49"/>
        <v>75384</v>
      </c>
      <c r="P104" s="110">
        <f t="shared" si="50"/>
        <v>0</v>
      </c>
      <c r="Q104" s="165">
        <v>220</v>
      </c>
      <c r="R104" s="130"/>
      <c r="S104" s="166">
        <v>45303</v>
      </c>
      <c r="T104" s="83">
        <f>IF(NOT(Q104=""),IF(NOT($S104=""),$S104,#REF!),"")</f>
        <v>45303</v>
      </c>
      <c r="U104" s="83">
        <f t="shared" si="51"/>
        <v>45523</v>
      </c>
      <c r="V104" s="83"/>
      <c r="W104" s="83"/>
      <c r="X104" s="84"/>
      <c r="Y104" s="84"/>
    </row>
    <row r="105" spans="1:25">
      <c r="A105" s="78" t="s">
        <v>263</v>
      </c>
      <c r="B105" s="79" t="s">
        <v>264</v>
      </c>
      <c r="C105" s="156" t="s">
        <v>1829</v>
      </c>
      <c r="D105" s="155" t="s">
        <v>311</v>
      </c>
      <c r="E105" s="113"/>
      <c r="F105" s="114"/>
      <c r="G105" s="87" t="s">
        <v>242</v>
      </c>
      <c r="H105" s="159">
        <v>480</v>
      </c>
      <c r="I105" s="87" t="s">
        <v>131</v>
      </c>
      <c r="J105" s="87" t="s">
        <v>195</v>
      </c>
      <c r="K105" s="108">
        <v>100</v>
      </c>
      <c r="L105" s="82">
        <f t="shared" si="46"/>
        <v>0</v>
      </c>
      <c r="M105" s="110">
        <f t="shared" si="47"/>
        <v>0</v>
      </c>
      <c r="N105" s="110">
        <f t="shared" si="48"/>
        <v>75384</v>
      </c>
      <c r="O105" s="110">
        <f t="shared" si="49"/>
        <v>75384</v>
      </c>
      <c r="P105" s="110">
        <f t="shared" si="50"/>
        <v>0</v>
      </c>
      <c r="Q105" s="165">
        <v>220</v>
      </c>
      <c r="R105" s="130"/>
      <c r="S105" s="166">
        <v>45304</v>
      </c>
      <c r="T105" s="83">
        <f>IF(NOT(Q105=""),IF(NOT($S105=""),$S105,#REF!),"")</f>
        <v>45304</v>
      </c>
      <c r="U105" s="83">
        <f t="shared" si="51"/>
        <v>45524</v>
      </c>
      <c r="V105" s="83"/>
      <c r="W105" s="83"/>
      <c r="X105" s="84"/>
      <c r="Y105" s="84"/>
    </row>
    <row r="106" spans="1:25">
      <c r="A106" s="78" t="s">
        <v>263</v>
      </c>
      <c r="B106" s="79" t="s">
        <v>264</v>
      </c>
      <c r="C106" s="155" t="s">
        <v>1830</v>
      </c>
      <c r="D106" s="155" t="s">
        <v>311</v>
      </c>
      <c r="E106" s="113"/>
      <c r="F106" s="114"/>
      <c r="G106" s="87" t="s">
        <v>242</v>
      </c>
      <c r="H106" s="159">
        <v>480</v>
      </c>
      <c r="I106" s="87" t="s">
        <v>131</v>
      </c>
      <c r="J106" s="87" t="s">
        <v>195</v>
      </c>
      <c r="K106" s="108">
        <v>100</v>
      </c>
      <c r="L106" s="82">
        <f t="shared" si="46"/>
        <v>0</v>
      </c>
      <c r="M106" s="110">
        <f t="shared" si="47"/>
        <v>0</v>
      </c>
      <c r="N106" s="110">
        <f t="shared" si="48"/>
        <v>75384</v>
      </c>
      <c r="O106" s="110">
        <f t="shared" si="49"/>
        <v>75384</v>
      </c>
      <c r="P106" s="110">
        <f t="shared" si="50"/>
        <v>0</v>
      </c>
      <c r="Q106" s="165">
        <v>220</v>
      </c>
      <c r="R106" s="130"/>
      <c r="S106" s="166">
        <v>45305</v>
      </c>
      <c r="T106" s="83">
        <f>IF(NOT(Q106=""),IF(NOT($S106=""),$S106,#REF!),"")</f>
        <v>45305</v>
      </c>
      <c r="U106" s="83">
        <f t="shared" si="51"/>
        <v>45525</v>
      </c>
      <c r="V106" s="83"/>
      <c r="W106" s="83"/>
      <c r="X106" s="84"/>
      <c r="Y106" s="84"/>
    </row>
    <row r="107" spans="1:25">
      <c r="A107" s="78" t="s">
        <v>263</v>
      </c>
      <c r="B107" s="79" t="s">
        <v>264</v>
      </c>
      <c r="C107" s="157" t="s">
        <v>1831</v>
      </c>
      <c r="D107" s="155" t="s">
        <v>315</v>
      </c>
      <c r="E107" s="113"/>
      <c r="F107" s="114"/>
      <c r="G107" s="87" t="s">
        <v>242</v>
      </c>
      <c r="H107" s="159">
        <v>6880</v>
      </c>
      <c r="I107" s="87" t="s">
        <v>141</v>
      </c>
      <c r="J107" s="87" t="s">
        <v>195</v>
      </c>
      <c r="K107" s="108">
        <v>100</v>
      </c>
      <c r="L107" s="82">
        <f t="shared" si="46"/>
        <v>0</v>
      </c>
      <c r="M107" s="110">
        <f t="shared" si="47"/>
        <v>0</v>
      </c>
      <c r="N107" s="110">
        <f t="shared" si="48"/>
        <v>137600</v>
      </c>
      <c r="O107" s="110">
        <f t="shared" si="49"/>
        <v>137600</v>
      </c>
      <c r="P107" s="110">
        <f t="shared" si="50"/>
        <v>0</v>
      </c>
      <c r="Q107" s="165">
        <v>220</v>
      </c>
      <c r="R107" s="130"/>
      <c r="S107" s="166">
        <v>45306</v>
      </c>
      <c r="T107" s="83">
        <f>IF(NOT(Q107=""),IF(NOT($S107=""),$S107,#REF!),"")</f>
        <v>45306</v>
      </c>
      <c r="U107" s="83">
        <f t="shared" si="51"/>
        <v>45526</v>
      </c>
      <c r="V107" s="83"/>
      <c r="W107" s="83"/>
      <c r="X107" s="84"/>
      <c r="Y107" s="84"/>
    </row>
    <row r="108" spans="1:25">
      <c r="A108" s="78" t="s">
        <v>263</v>
      </c>
      <c r="B108" s="79" t="s">
        <v>264</v>
      </c>
      <c r="C108" s="157" t="s">
        <v>1832</v>
      </c>
      <c r="D108" s="155" t="s">
        <v>315</v>
      </c>
      <c r="E108" s="113"/>
      <c r="F108" s="114"/>
      <c r="G108" s="87" t="s">
        <v>242</v>
      </c>
      <c r="H108" s="159">
        <v>600</v>
      </c>
      <c r="I108" s="87" t="s">
        <v>147</v>
      </c>
      <c r="J108" s="87" t="s">
        <v>195</v>
      </c>
      <c r="K108" s="108">
        <v>100</v>
      </c>
      <c r="L108" s="82">
        <f t="shared" si="46"/>
        <v>0</v>
      </c>
      <c r="M108" s="110">
        <f t="shared" si="47"/>
        <v>0</v>
      </c>
      <c r="N108" s="110">
        <f t="shared" si="48"/>
        <v>12000</v>
      </c>
      <c r="O108" s="110">
        <f t="shared" si="49"/>
        <v>12000</v>
      </c>
      <c r="P108" s="110">
        <f t="shared" si="50"/>
        <v>0</v>
      </c>
      <c r="Q108" s="165">
        <v>220</v>
      </c>
      <c r="R108" s="130"/>
      <c r="S108" s="166">
        <v>45307</v>
      </c>
      <c r="T108" s="83">
        <f>IF(NOT(Q108=""),IF(NOT($S108=""),$S108,#REF!),"")</f>
        <v>45307</v>
      </c>
      <c r="U108" s="83">
        <f t="shared" si="51"/>
        <v>45527</v>
      </c>
      <c r="V108" s="83"/>
      <c r="W108" s="83"/>
      <c r="X108" s="84"/>
      <c r="Y108" s="84"/>
    </row>
    <row r="109" spans="1:25">
      <c r="A109" s="78" t="s">
        <v>263</v>
      </c>
      <c r="B109" s="79" t="s">
        <v>264</v>
      </c>
      <c r="C109" s="157" t="s">
        <v>1833</v>
      </c>
      <c r="D109" s="155" t="s">
        <v>194</v>
      </c>
      <c r="E109" s="113"/>
      <c r="F109" s="114"/>
      <c r="G109" s="87" t="s">
        <v>242</v>
      </c>
      <c r="H109" s="159">
        <v>200</v>
      </c>
      <c r="I109" s="87" t="s">
        <v>157</v>
      </c>
      <c r="J109" s="87" t="s">
        <v>195</v>
      </c>
      <c r="K109" s="108">
        <v>100</v>
      </c>
      <c r="L109" s="82">
        <f t="shared" si="46"/>
        <v>0</v>
      </c>
      <c r="M109" s="110">
        <f t="shared" si="47"/>
        <v>0</v>
      </c>
      <c r="N109" s="110">
        <f t="shared" si="48"/>
        <v>20202</v>
      </c>
      <c r="O109" s="110">
        <f t="shared" si="49"/>
        <v>20202</v>
      </c>
      <c r="P109" s="110">
        <f t="shared" si="50"/>
        <v>0</v>
      </c>
      <c r="Q109" s="165">
        <v>220</v>
      </c>
      <c r="R109" s="130"/>
      <c r="S109" s="166">
        <v>45308</v>
      </c>
      <c r="T109" s="83">
        <f>IF(NOT(Q109=""),IF(NOT($S109=""),$S109,#REF!),"")</f>
        <v>45308</v>
      </c>
      <c r="U109" s="83">
        <f t="shared" si="51"/>
        <v>45528</v>
      </c>
      <c r="V109" s="83"/>
      <c r="W109" s="83"/>
      <c r="X109" s="84"/>
      <c r="Y109" s="84"/>
    </row>
    <row r="110" spans="1:25">
      <c r="A110" s="78" t="s">
        <v>263</v>
      </c>
      <c r="B110" s="79" t="s">
        <v>264</v>
      </c>
      <c r="C110" s="155" t="s">
        <v>1834</v>
      </c>
      <c r="D110" s="155" t="s">
        <v>194</v>
      </c>
      <c r="E110" s="113"/>
      <c r="F110" s="114"/>
      <c r="G110" s="87" t="s">
        <v>242</v>
      </c>
      <c r="H110" s="159">
        <v>600</v>
      </c>
      <c r="I110" s="87" t="s">
        <v>141</v>
      </c>
      <c r="J110" s="87" t="s">
        <v>195</v>
      </c>
      <c r="K110" s="108">
        <v>100</v>
      </c>
      <c r="L110" s="82">
        <f t="shared" si="46"/>
        <v>0</v>
      </c>
      <c r="M110" s="110">
        <f t="shared" si="47"/>
        <v>0</v>
      </c>
      <c r="N110" s="110">
        <f t="shared" si="48"/>
        <v>12000</v>
      </c>
      <c r="O110" s="110">
        <f t="shared" si="49"/>
        <v>12000</v>
      </c>
      <c r="P110" s="110">
        <f t="shared" si="50"/>
        <v>0</v>
      </c>
      <c r="Q110" s="165">
        <v>220</v>
      </c>
      <c r="R110" s="130"/>
      <c r="S110" s="166">
        <v>45309</v>
      </c>
      <c r="T110" s="83">
        <f>IF(NOT(Q110=""),IF(NOT($S110=""),$S110,#REF!),"")</f>
        <v>45309</v>
      </c>
      <c r="U110" s="83">
        <f t="shared" si="51"/>
        <v>45529</v>
      </c>
      <c r="V110" s="83"/>
      <c r="W110" s="83"/>
      <c r="X110" s="84"/>
      <c r="Y110" s="84"/>
    </row>
    <row r="111" spans="1:25">
      <c r="A111" s="78" t="s">
        <v>263</v>
      </c>
      <c r="B111" s="79" t="s">
        <v>264</v>
      </c>
      <c r="C111" s="155" t="s">
        <v>1835</v>
      </c>
      <c r="D111" s="155" t="s">
        <v>194</v>
      </c>
      <c r="G111" s="87" t="s">
        <v>242</v>
      </c>
      <c r="H111" s="159">
        <v>40</v>
      </c>
      <c r="I111" s="87" t="s">
        <v>131</v>
      </c>
      <c r="J111" s="87" t="s">
        <v>195</v>
      </c>
      <c r="K111" s="108">
        <v>100</v>
      </c>
      <c r="L111" s="82">
        <f t="shared" si="46"/>
        <v>0</v>
      </c>
      <c r="M111" s="110">
        <f t="shared" si="47"/>
        <v>0</v>
      </c>
      <c r="N111" s="110">
        <f t="shared" si="48"/>
        <v>6282</v>
      </c>
      <c r="O111" s="110">
        <f t="shared" si="49"/>
        <v>6282</v>
      </c>
      <c r="P111" s="110">
        <f t="shared" si="50"/>
        <v>0</v>
      </c>
      <c r="Q111" s="165">
        <v>220</v>
      </c>
      <c r="R111" s="130"/>
      <c r="S111" s="166">
        <v>45310</v>
      </c>
      <c r="T111" s="83">
        <f>IF(NOT(Q111=""),IF(NOT($S111=""),$S111,#REF!),"")</f>
        <v>45310</v>
      </c>
      <c r="U111" s="83">
        <f t="shared" si="51"/>
        <v>45530</v>
      </c>
      <c r="V111" s="83"/>
      <c r="W111" s="83"/>
      <c r="X111" s="84"/>
      <c r="Y111" s="84"/>
    </row>
    <row r="112" spans="1:25">
      <c r="A112" s="78" t="s">
        <v>263</v>
      </c>
      <c r="B112" s="79" t="s">
        <v>264</v>
      </c>
      <c r="C112" s="155" t="s">
        <v>1835</v>
      </c>
      <c r="D112" s="155" t="s">
        <v>194</v>
      </c>
      <c r="G112" s="87" t="s">
        <v>242</v>
      </c>
      <c r="H112" s="159">
        <v>40</v>
      </c>
      <c r="I112" s="87" t="s">
        <v>161</v>
      </c>
      <c r="J112" s="87" t="s">
        <v>195</v>
      </c>
      <c r="K112" s="108">
        <v>100</v>
      </c>
      <c r="L112" s="82">
        <f t="shared" si="46"/>
        <v>0</v>
      </c>
      <c r="M112" s="110">
        <f t="shared" si="47"/>
        <v>0</v>
      </c>
      <c r="N112" s="110">
        <f t="shared" si="48"/>
        <v>6126.7999999999993</v>
      </c>
      <c r="O112" s="110">
        <f t="shared" si="49"/>
        <v>6126.7999999999993</v>
      </c>
      <c r="P112" s="110">
        <f t="shared" si="50"/>
        <v>0</v>
      </c>
      <c r="Q112" s="165">
        <v>220</v>
      </c>
      <c r="R112" s="130"/>
      <c r="S112" s="166">
        <v>45311</v>
      </c>
      <c r="T112" s="83">
        <f>IF(NOT(Q112=""),IF(NOT($S112=""),$S112,#REF!),"")</f>
        <v>45311</v>
      </c>
      <c r="U112" s="83">
        <f t="shared" si="51"/>
        <v>45531</v>
      </c>
      <c r="V112" s="83"/>
      <c r="W112" s="83"/>
      <c r="X112" s="84"/>
      <c r="Y112" s="84"/>
    </row>
    <row r="113" spans="1:25">
      <c r="A113" s="78" t="s">
        <v>263</v>
      </c>
      <c r="B113" s="79" t="s">
        <v>264</v>
      </c>
      <c r="C113" s="155" t="s">
        <v>1835</v>
      </c>
      <c r="D113" s="155" t="s">
        <v>194</v>
      </c>
      <c r="G113" s="87" t="s">
        <v>242</v>
      </c>
      <c r="H113" s="159">
        <v>320</v>
      </c>
      <c r="I113" s="87" t="s">
        <v>141</v>
      </c>
      <c r="J113" s="87" t="s">
        <v>195</v>
      </c>
      <c r="K113" s="108">
        <v>100</v>
      </c>
      <c r="L113" s="82">
        <f t="shared" si="46"/>
        <v>0</v>
      </c>
      <c r="M113" s="110">
        <f t="shared" si="47"/>
        <v>0</v>
      </c>
      <c r="N113" s="110">
        <f t="shared" si="48"/>
        <v>6400</v>
      </c>
      <c r="O113" s="110">
        <f t="shared" si="49"/>
        <v>6400</v>
      </c>
      <c r="P113" s="110">
        <f t="shared" si="50"/>
        <v>0</v>
      </c>
      <c r="Q113" s="165">
        <v>220</v>
      </c>
      <c r="R113" s="130"/>
      <c r="S113" s="166">
        <v>45312</v>
      </c>
      <c r="T113" s="83">
        <f>IF(NOT(Q113=""),IF(NOT($S113=""),$S113,#REF!),"")</f>
        <v>45312</v>
      </c>
      <c r="U113" s="83">
        <f t="shared" si="51"/>
        <v>45532</v>
      </c>
      <c r="V113" s="83"/>
      <c r="W113" s="83"/>
      <c r="X113" s="84"/>
      <c r="Y113" s="84"/>
    </row>
    <row r="114" spans="1:25">
      <c r="A114" s="78" t="s">
        <v>263</v>
      </c>
      <c r="B114" s="79" t="s">
        <v>264</v>
      </c>
      <c r="C114" s="157" t="s">
        <v>1836</v>
      </c>
      <c r="D114" s="155" t="s">
        <v>194</v>
      </c>
      <c r="G114" s="87" t="s">
        <v>242</v>
      </c>
      <c r="H114" s="159">
        <v>360</v>
      </c>
      <c r="I114" s="87" t="s">
        <v>141</v>
      </c>
      <c r="J114" s="87" t="s">
        <v>195</v>
      </c>
      <c r="K114" s="108">
        <v>100</v>
      </c>
      <c r="L114" s="82">
        <f t="shared" si="46"/>
        <v>0</v>
      </c>
      <c r="M114" s="110">
        <f t="shared" si="47"/>
        <v>0</v>
      </c>
      <c r="N114" s="110">
        <f t="shared" si="48"/>
        <v>7200</v>
      </c>
      <c r="O114" s="110">
        <f t="shared" si="49"/>
        <v>7200</v>
      </c>
      <c r="P114" s="110">
        <f t="shared" si="50"/>
        <v>0</v>
      </c>
      <c r="Q114" s="165">
        <v>220</v>
      </c>
      <c r="R114" s="130"/>
      <c r="S114" s="166">
        <v>45313</v>
      </c>
      <c r="T114" s="83">
        <f>IF(NOT(Q114=""),IF(NOT($S114=""),$S114,#REF!),"")</f>
        <v>45313</v>
      </c>
      <c r="U114" s="83">
        <f t="shared" si="51"/>
        <v>45533</v>
      </c>
      <c r="V114" s="83"/>
      <c r="W114" s="83"/>
      <c r="X114" s="84"/>
      <c r="Y114" s="84"/>
    </row>
    <row r="115" spans="1:25">
      <c r="A115" s="78" t="s">
        <v>263</v>
      </c>
      <c r="B115" s="79" t="s">
        <v>264</v>
      </c>
      <c r="C115" s="156" t="s">
        <v>1837</v>
      </c>
      <c r="D115" s="155" t="s">
        <v>121</v>
      </c>
      <c r="G115" s="87" t="s">
        <v>242</v>
      </c>
      <c r="H115" s="159">
        <v>480</v>
      </c>
      <c r="I115" s="87" t="s">
        <v>161</v>
      </c>
      <c r="J115" s="87" t="s">
        <v>195</v>
      </c>
      <c r="K115" s="108">
        <v>100</v>
      </c>
      <c r="L115" s="82">
        <f t="shared" si="46"/>
        <v>0</v>
      </c>
      <c r="M115" s="110">
        <f t="shared" si="47"/>
        <v>0</v>
      </c>
      <c r="N115" s="110">
        <f t="shared" si="48"/>
        <v>73521.599999999991</v>
      </c>
      <c r="O115" s="110">
        <f t="shared" si="49"/>
        <v>73521.599999999991</v>
      </c>
      <c r="P115" s="110">
        <f t="shared" si="50"/>
        <v>0</v>
      </c>
      <c r="Q115" s="165">
        <v>220</v>
      </c>
      <c r="R115" s="130"/>
      <c r="S115" s="166">
        <v>45314</v>
      </c>
      <c r="T115" s="83">
        <f>IF(NOT(Q115=""),IF(NOT($S115=""),$S115,#REF!),"")</f>
        <v>45314</v>
      </c>
      <c r="U115" s="83">
        <f t="shared" si="51"/>
        <v>45534</v>
      </c>
      <c r="V115" s="83"/>
      <c r="W115" s="83"/>
      <c r="X115" s="84"/>
      <c r="Y115" s="84"/>
    </row>
    <row r="116" spans="1:25">
      <c r="A116" s="78" t="s">
        <v>263</v>
      </c>
      <c r="B116" s="79" t="s">
        <v>264</v>
      </c>
      <c r="C116" s="155" t="s">
        <v>1838</v>
      </c>
      <c r="D116" s="155" t="s">
        <v>121</v>
      </c>
      <c r="F116" s="115"/>
      <c r="G116" s="87" t="s">
        <v>242</v>
      </c>
      <c r="H116" s="159">
        <v>480</v>
      </c>
      <c r="I116" s="87" t="s">
        <v>161</v>
      </c>
      <c r="J116" s="87" t="s">
        <v>195</v>
      </c>
      <c r="K116" s="108">
        <v>100</v>
      </c>
      <c r="L116" s="82">
        <f t="shared" si="46"/>
        <v>0</v>
      </c>
      <c r="M116" s="110">
        <f t="shared" si="47"/>
        <v>0</v>
      </c>
      <c r="N116" s="110">
        <f t="shared" si="48"/>
        <v>73521.599999999991</v>
      </c>
      <c r="O116" s="110">
        <f t="shared" si="49"/>
        <v>73521.599999999991</v>
      </c>
      <c r="P116" s="110">
        <f t="shared" si="50"/>
        <v>0</v>
      </c>
      <c r="Q116" s="165">
        <v>220</v>
      </c>
      <c r="R116" s="130"/>
      <c r="S116" s="166">
        <v>45315</v>
      </c>
      <c r="T116" s="83">
        <f>IF(NOT(Q116=""),IF(NOT($S116=""),$S116,#REF!),"")</f>
        <v>45315</v>
      </c>
      <c r="U116" s="83">
        <f t="shared" si="51"/>
        <v>45535</v>
      </c>
      <c r="V116" s="83"/>
      <c r="W116" s="83"/>
      <c r="X116" s="84"/>
      <c r="Y116" s="84"/>
    </row>
    <row r="117" spans="1:25">
      <c r="A117" s="78" t="s">
        <v>263</v>
      </c>
      <c r="B117" s="79" t="s">
        <v>264</v>
      </c>
      <c r="C117" s="158" t="s">
        <v>1839</v>
      </c>
      <c r="D117" s="158" t="s">
        <v>315</v>
      </c>
      <c r="G117" s="87" t="s">
        <v>242</v>
      </c>
      <c r="H117" s="160">
        <v>960</v>
      </c>
      <c r="I117" s="87" t="s">
        <v>170</v>
      </c>
      <c r="J117" s="87" t="s">
        <v>195</v>
      </c>
      <c r="K117" s="108">
        <v>100</v>
      </c>
      <c r="L117" s="82">
        <f t="shared" si="46"/>
        <v>0</v>
      </c>
      <c r="M117" s="110">
        <f t="shared" si="47"/>
        <v>0</v>
      </c>
      <c r="N117" s="110">
        <f t="shared" si="48"/>
        <v>96969.600000000006</v>
      </c>
      <c r="O117" s="110">
        <f t="shared" si="49"/>
        <v>96969.600000000006</v>
      </c>
      <c r="P117" s="110">
        <f t="shared" si="50"/>
        <v>0</v>
      </c>
      <c r="Q117" s="165">
        <v>220</v>
      </c>
      <c r="R117" s="130"/>
      <c r="S117" s="166">
        <v>45316</v>
      </c>
      <c r="T117" s="83">
        <f>IF(NOT(Q117=""),IF(NOT($S117=""),$S117,#REF!),"")</f>
        <v>45316</v>
      </c>
      <c r="U117" s="83">
        <f t="shared" si="51"/>
        <v>45536</v>
      </c>
      <c r="V117" s="83"/>
      <c r="W117" s="83"/>
      <c r="X117" s="84"/>
      <c r="Y117" s="84"/>
    </row>
    <row r="118" spans="1:25">
      <c r="A118" s="78" t="s">
        <v>263</v>
      </c>
      <c r="B118" s="79" t="s">
        <v>264</v>
      </c>
      <c r="C118" s="156" t="s">
        <v>1840</v>
      </c>
      <c r="D118" s="155" t="s">
        <v>319</v>
      </c>
      <c r="G118" s="87" t="s">
        <v>242</v>
      </c>
      <c r="H118" s="159">
        <v>240</v>
      </c>
      <c r="I118" s="87" t="s">
        <v>141</v>
      </c>
      <c r="J118" s="87" t="s">
        <v>195</v>
      </c>
      <c r="K118" s="108">
        <v>100</v>
      </c>
      <c r="L118" s="82">
        <f t="shared" si="46"/>
        <v>0</v>
      </c>
      <c r="M118" s="110">
        <f t="shared" si="47"/>
        <v>0</v>
      </c>
      <c r="N118" s="110">
        <f t="shared" si="48"/>
        <v>4800</v>
      </c>
      <c r="O118" s="110">
        <f t="shared" si="49"/>
        <v>4800</v>
      </c>
      <c r="P118" s="110">
        <f t="shared" si="50"/>
        <v>0</v>
      </c>
      <c r="Q118" s="165">
        <v>220</v>
      </c>
      <c r="R118" s="130"/>
      <c r="S118" s="166">
        <v>45317</v>
      </c>
      <c r="T118" s="83">
        <f>IF(NOT(Q118=""),IF(NOT($S118=""),$S118,#REF!),"")</f>
        <v>45317</v>
      </c>
      <c r="U118" s="83">
        <f t="shared" si="51"/>
        <v>45537</v>
      </c>
      <c r="V118" s="83"/>
      <c r="W118" s="83"/>
      <c r="X118" s="84"/>
      <c r="Y118" s="84"/>
    </row>
    <row r="119" spans="1:25">
      <c r="A119" s="78" t="s">
        <v>263</v>
      </c>
      <c r="B119" s="79" t="s">
        <v>264</v>
      </c>
      <c r="C119" s="156" t="s">
        <v>1841</v>
      </c>
      <c r="D119" s="155" t="s">
        <v>319</v>
      </c>
      <c r="G119" s="87" t="s">
        <v>242</v>
      </c>
      <c r="H119" s="159">
        <v>240</v>
      </c>
      <c r="I119" s="87" t="s">
        <v>141</v>
      </c>
      <c r="J119" s="87" t="s">
        <v>195</v>
      </c>
      <c r="K119" s="108">
        <v>100</v>
      </c>
      <c r="L119" s="82">
        <f t="shared" si="46"/>
        <v>0</v>
      </c>
      <c r="M119" s="110">
        <f t="shared" si="47"/>
        <v>0</v>
      </c>
      <c r="N119" s="110">
        <f t="shared" si="48"/>
        <v>4800</v>
      </c>
      <c r="O119" s="110">
        <f t="shared" si="49"/>
        <v>4800</v>
      </c>
      <c r="P119" s="110">
        <f t="shared" si="50"/>
        <v>0</v>
      </c>
      <c r="Q119" s="165">
        <v>220</v>
      </c>
      <c r="R119" s="130"/>
      <c r="S119" s="166">
        <v>45318</v>
      </c>
      <c r="T119" s="83">
        <f>IF(NOT(Q119=""),IF(NOT($S119=""),$S119,#REF!),"")</f>
        <v>45318</v>
      </c>
      <c r="U119" s="83">
        <f t="shared" si="51"/>
        <v>45538</v>
      </c>
      <c r="V119" s="83"/>
      <c r="W119" s="83"/>
      <c r="X119" s="84"/>
      <c r="Y119" s="84"/>
    </row>
    <row r="120" spans="1:25">
      <c r="A120" s="78" t="s">
        <v>263</v>
      </c>
      <c r="B120" s="79" t="s">
        <v>264</v>
      </c>
      <c r="C120" s="161" t="s">
        <v>1842</v>
      </c>
      <c r="D120" s="87" t="s">
        <v>135</v>
      </c>
      <c r="E120" s="162">
        <v>20</v>
      </c>
      <c r="F120" s="162">
        <v>60000</v>
      </c>
      <c r="G120" s="87" t="s">
        <v>242</v>
      </c>
      <c r="H120" s="108"/>
      <c r="I120" s="87" t="s">
        <v>140</v>
      </c>
      <c r="J120" s="164" t="s">
        <v>195</v>
      </c>
      <c r="K120" s="108">
        <v>100</v>
      </c>
      <c r="L120" s="82">
        <f t="shared" si="46"/>
        <v>0</v>
      </c>
      <c r="M120" s="110">
        <f t="shared" si="47"/>
        <v>1200000</v>
      </c>
      <c r="N120" s="110">
        <f t="shared" si="48"/>
        <v>0</v>
      </c>
      <c r="O120" s="110">
        <f t="shared" ref="O120:O133" si="52">(N120+M120)*K120/100</f>
        <v>1200000</v>
      </c>
      <c r="P120" s="110">
        <f t="shared" si="50"/>
        <v>0</v>
      </c>
      <c r="Q120" s="165">
        <v>220</v>
      </c>
      <c r="R120" s="130"/>
      <c r="S120" s="166">
        <v>45319</v>
      </c>
      <c r="T120" s="83">
        <f>IF(NOT(Q120=""),IF(NOT($S120=""),$S120,#REF!),"")</f>
        <v>45319</v>
      </c>
      <c r="U120" s="83">
        <f t="shared" si="51"/>
        <v>45539</v>
      </c>
      <c r="V120" s="83"/>
      <c r="W120" s="83"/>
      <c r="X120" s="84"/>
      <c r="Y120" s="84"/>
    </row>
    <row r="121" spans="1:25">
      <c r="A121" s="78" t="s">
        <v>263</v>
      </c>
      <c r="B121" s="79" t="s">
        <v>264</v>
      </c>
      <c r="C121" s="161" t="s">
        <v>1843</v>
      </c>
      <c r="D121" s="87" t="s">
        <v>220</v>
      </c>
      <c r="E121" s="162">
        <v>600</v>
      </c>
      <c r="F121" s="162">
        <v>3333</v>
      </c>
      <c r="G121" s="87" t="s">
        <v>242</v>
      </c>
      <c r="H121" s="108"/>
      <c r="I121" s="87" t="s">
        <v>140</v>
      </c>
      <c r="J121" s="164" t="s">
        <v>232</v>
      </c>
      <c r="K121" s="108">
        <v>0</v>
      </c>
      <c r="L121" s="82">
        <f t="shared" si="46"/>
        <v>100</v>
      </c>
      <c r="M121" s="110">
        <f t="shared" si="47"/>
        <v>1999800</v>
      </c>
      <c r="N121" s="110">
        <f t="shared" si="48"/>
        <v>0</v>
      </c>
      <c r="O121" s="110">
        <f t="shared" si="52"/>
        <v>0</v>
      </c>
      <c r="P121" s="110">
        <f t="shared" si="50"/>
        <v>1999800</v>
      </c>
      <c r="Q121" s="165">
        <v>220</v>
      </c>
      <c r="R121" s="130"/>
      <c r="S121" s="166">
        <v>45320</v>
      </c>
      <c r="T121" s="83">
        <f>IF(NOT(Q121=""),IF(NOT($S121=""),$S121,#REF!),"")</f>
        <v>45320</v>
      </c>
      <c r="U121" s="83">
        <f t="shared" si="51"/>
        <v>45540</v>
      </c>
      <c r="V121" s="83"/>
      <c r="W121" s="83"/>
      <c r="X121" s="84"/>
      <c r="Y121" s="84"/>
    </row>
    <row r="122" spans="1:25">
      <c r="A122" s="78" t="s">
        <v>263</v>
      </c>
      <c r="B122" s="79" t="s">
        <v>264</v>
      </c>
      <c r="C122" s="161" t="s">
        <v>1844</v>
      </c>
      <c r="D122" s="87" t="s">
        <v>135</v>
      </c>
      <c r="E122" s="162">
        <v>600</v>
      </c>
      <c r="F122" s="162">
        <v>150</v>
      </c>
      <c r="G122" s="87" t="s">
        <v>242</v>
      </c>
      <c r="H122" s="108"/>
      <c r="I122" s="87" t="s">
        <v>140</v>
      </c>
      <c r="J122" s="164" t="s">
        <v>195</v>
      </c>
      <c r="K122" s="108">
        <v>100</v>
      </c>
      <c r="L122" s="82">
        <f t="shared" si="46"/>
        <v>0</v>
      </c>
      <c r="M122" s="110">
        <f t="shared" si="47"/>
        <v>90000</v>
      </c>
      <c r="N122" s="110">
        <f t="shared" si="48"/>
        <v>0</v>
      </c>
      <c r="O122" s="110">
        <f t="shared" si="52"/>
        <v>90000</v>
      </c>
      <c r="P122" s="110">
        <f t="shared" si="50"/>
        <v>0</v>
      </c>
      <c r="Q122" s="165">
        <v>220</v>
      </c>
      <c r="R122" s="130"/>
      <c r="S122" s="166">
        <v>45321</v>
      </c>
      <c r="T122" s="83">
        <f>IF(NOT(Q122=""),IF(NOT($S122=""),$S122,#REF!),"")</f>
        <v>45321</v>
      </c>
      <c r="U122" s="83">
        <f t="shared" si="51"/>
        <v>45541</v>
      </c>
      <c r="V122" s="83"/>
      <c r="W122" s="83"/>
      <c r="X122" s="84"/>
      <c r="Y122" s="84"/>
    </row>
    <row r="123" spans="1:25">
      <c r="A123" s="78" t="s">
        <v>263</v>
      </c>
      <c r="B123" s="79" t="s">
        <v>264</v>
      </c>
      <c r="C123" s="161" t="s">
        <v>1845</v>
      </c>
      <c r="D123" s="87" t="s">
        <v>135</v>
      </c>
      <c r="E123" s="162">
        <v>600</v>
      </c>
      <c r="F123" s="162">
        <v>50</v>
      </c>
      <c r="G123" s="87" t="s">
        <v>242</v>
      </c>
      <c r="H123" s="108"/>
      <c r="I123" s="87" t="s">
        <v>140</v>
      </c>
      <c r="J123" s="164" t="s">
        <v>195</v>
      </c>
      <c r="K123" s="108">
        <v>100</v>
      </c>
      <c r="L123" s="82">
        <f t="shared" si="46"/>
        <v>0</v>
      </c>
      <c r="M123" s="110">
        <f t="shared" si="47"/>
        <v>30000</v>
      </c>
      <c r="N123" s="110">
        <f t="shared" si="48"/>
        <v>0</v>
      </c>
      <c r="O123" s="110">
        <f t="shared" si="52"/>
        <v>30000</v>
      </c>
      <c r="P123" s="110">
        <f t="shared" si="50"/>
        <v>0</v>
      </c>
      <c r="Q123" s="165">
        <v>220</v>
      </c>
      <c r="R123" s="130"/>
      <c r="S123" s="166">
        <v>45322</v>
      </c>
      <c r="T123" s="83">
        <f>IF(NOT(Q123=""),IF(NOT($S123=""),$S123,#REF!),"")</f>
        <v>45322</v>
      </c>
      <c r="U123" s="83">
        <f t="shared" si="51"/>
        <v>45542</v>
      </c>
      <c r="V123" s="83"/>
      <c r="W123" s="83"/>
      <c r="X123" s="84"/>
      <c r="Y123" s="84"/>
    </row>
    <row r="124" spans="1:25">
      <c r="A124" s="78" t="s">
        <v>263</v>
      </c>
      <c r="B124" s="79" t="s">
        <v>264</v>
      </c>
      <c r="C124" s="161" t="s">
        <v>1846</v>
      </c>
      <c r="D124" s="87" t="s">
        <v>135</v>
      </c>
      <c r="E124" s="162">
        <v>1</v>
      </c>
      <c r="F124" s="162">
        <v>10000</v>
      </c>
      <c r="G124" s="87" t="s">
        <v>242</v>
      </c>
      <c r="H124" s="108"/>
      <c r="I124" s="87" t="s">
        <v>140</v>
      </c>
      <c r="J124" s="164" t="s">
        <v>195</v>
      </c>
      <c r="K124" s="108">
        <v>100</v>
      </c>
      <c r="L124" s="82">
        <f t="shared" si="46"/>
        <v>0</v>
      </c>
      <c r="M124" s="110">
        <f t="shared" si="47"/>
        <v>10000</v>
      </c>
      <c r="N124" s="110">
        <f t="shared" si="48"/>
        <v>0</v>
      </c>
      <c r="O124" s="110">
        <f t="shared" si="52"/>
        <v>10000</v>
      </c>
      <c r="P124" s="110">
        <f t="shared" si="50"/>
        <v>0</v>
      </c>
      <c r="Q124" s="165">
        <v>220</v>
      </c>
      <c r="R124" s="130"/>
      <c r="S124" s="166">
        <v>45323</v>
      </c>
      <c r="T124" s="83">
        <f>IF(NOT(Q124=""),IF(NOT($S124=""),$S124,#REF!),"")</f>
        <v>45323</v>
      </c>
      <c r="U124" s="83">
        <f t="shared" si="51"/>
        <v>45543</v>
      </c>
      <c r="V124" s="83"/>
      <c r="W124" s="83"/>
      <c r="X124" s="84"/>
      <c r="Y124" s="84"/>
    </row>
    <row r="125" spans="1:25">
      <c r="A125" s="78" t="s">
        <v>263</v>
      </c>
      <c r="B125" s="79" t="s">
        <v>264</v>
      </c>
      <c r="C125" s="161" t="s">
        <v>1847</v>
      </c>
      <c r="D125" s="87" t="s">
        <v>135</v>
      </c>
      <c r="E125" s="162">
        <v>2</v>
      </c>
      <c r="F125" s="162">
        <v>20000</v>
      </c>
      <c r="G125" s="87" t="s">
        <v>242</v>
      </c>
      <c r="H125" s="108"/>
      <c r="I125" s="87" t="s">
        <v>140</v>
      </c>
      <c r="J125" s="164" t="s">
        <v>195</v>
      </c>
      <c r="K125" s="108">
        <v>100</v>
      </c>
      <c r="L125" s="82">
        <f t="shared" si="46"/>
        <v>0</v>
      </c>
      <c r="M125" s="110">
        <f t="shared" si="47"/>
        <v>40000</v>
      </c>
      <c r="N125" s="110">
        <f t="shared" si="48"/>
        <v>0</v>
      </c>
      <c r="O125" s="110">
        <f t="shared" si="52"/>
        <v>40000</v>
      </c>
      <c r="P125" s="110">
        <f t="shared" si="50"/>
        <v>0</v>
      </c>
      <c r="Q125" s="165">
        <v>220</v>
      </c>
      <c r="R125" s="130"/>
      <c r="S125" s="166">
        <v>45324</v>
      </c>
      <c r="T125" s="83">
        <f>IF(NOT(Q125=""),IF(NOT($S125=""),$S125,#REF!),"")</f>
        <v>45324</v>
      </c>
      <c r="U125" s="83">
        <f t="shared" si="51"/>
        <v>45544</v>
      </c>
      <c r="V125" s="83"/>
      <c r="W125" s="83"/>
      <c r="X125" s="84"/>
      <c r="Y125" s="84"/>
    </row>
    <row r="126" spans="1:25">
      <c r="A126" s="78" t="s">
        <v>263</v>
      </c>
      <c r="B126" s="79" t="s">
        <v>264</v>
      </c>
      <c r="C126" s="161" t="s">
        <v>1848</v>
      </c>
      <c r="D126" s="87" t="s">
        <v>135</v>
      </c>
      <c r="E126" s="162">
        <v>2</v>
      </c>
      <c r="F126" s="162">
        <v>100000</v>
      </c>
      <c r="G126" s="87" t="s">
        <v>242</v>
      </c>
      <c r="H126" s="108"/>
      <c r="I126" s="87" t="s">
        <v>140</v>
      </c>
      <c r="J126" s="164" t="s">
        <v>195</v>
      </c>
      <c r="K126" s="108">
        <v>100</v>
      </c>
      <c r="L126" s="82">
        <f t="shared" si="46"/>
        <v>0</v>
      </c>
      <c r="M126" s="110">
        <f t="shared" si="47"/>
        <v>200000</v>
      </c>
      <c r="N126" s="110">
        <f t="shared" si="48"/>
        <v>0</v>
      </c>
      <c r="O126" s="110">
        <f t="shared" si="52"/>
        <v>200000</v>
      </c>
      <c r="P126" s="110">
        <f t="shared" si="50"/>
        <v>0</v>
      </c>
      <c r="Q126" s="165">
        <v>220</v>
      </c>
      <c r="R126" s="130"/>
      <c r="S126" s="166">
        <v>45325</v>
      </c>
      <c r="T126" s="83">
        <f>IF(NOT(Q126=""),IF(NOT($S126=""),$S126,#REF!),"")</f>
        <v>45325</v>
      </c>
      <c r="U126" s="83">
        <f t="shared" si="51"/>
        <v>45545</v>
      </c>
      <c r="V126" s="83"/>
      <c r="W126" s="83"/>
      <c r="X126" s="84"/>
      <c r="Y126" s="84"/>
    </row>
    <row r="127" spans="1:25">
      <c r="A127" s="78" t="s">
        <v>263</v>
      </c>
      <c r="B127" s="79" t="s">
        <v>264</v>
      </c>
      <c r="C127" s="161" t="s">
        <v>1849</v>
      </c>
      <c r="D127" s="87" t="s">
        <v>135</v>
      </c>
      <c r="E127" s="162">
        <v>2</v>
      </c>
      <c r="F127" s="163">
        <v>100000</v>
      </c>
      <c r="G127" s="87" t="s">
        <v>242</v>
      </c>
      <c r="H127" s="108"/>
      <c r="I127" s="87" t="s">
        <v>140</v>
      </c>
      <c r="J127" s="164" t="s">
        <v>195</v>
      </c>
      <c r="K127" s="108">
        <v>100</v>
      </c>
      <c r="L127" s="82">
        <f t="shared" si="46"/>
        <v>0</v>
      </c>
      <c r="M127" s="110">
        <f t="shared" si="47"/>
        <v>200000</v>
      </c>
      <c r="N127" s="110">
        <f t="shared" si="48"/>
        <v>0</v>
      </c>
      <c r="O127" s="110">
        <f t="shared" si="52"/>
        <v>200000</v>
      </c>
      <c r="P127" s="110">
        <f t="shared" si="50"/>
        <v>0</v>
      </c>
      <c r="Q127" s="165">
        <v>220</v>
      </c>
      <c r="R127" s="130"/>
      <c r="S127" s="166">
        <v>45326</v>
      </c>
      <c r="T127" s="83">
        <f>IF(NOT(Q127=""),IF(NOT($S127=""),$S127,#REF!),"")</f>
        <v>45326</v>
      </c>
      <c r="U127" s="83">
        <f t="shared" si="51"/>
        <v>45546</v>
      </c>
      <c r="V127" s="83"/>
      <c r="W127" s="83"/>
      <c r="X127" s="84"/>
      <c r="Y127" s="84"/>
    </row>
    <row r="128" spans="1:25">
      <c r="A128" s="78" t="s">
        <v>263</v>
      </c>
      <c r="B128" s="79" t="s">
        <v>264</v>
      </c>
      <c r="C128" s="161" t="s">
        <v>1850</v>
      </c>
      <c r="D128" s="87" t="s">
        <v>135</v>
      </c>
      <c r="E128" s="162">
        <v>10000</v>
      </c>
      <c r="F128" s="163">
        <v>4.3499999999999996</v>
      </c>
      <c r="G128" s="87" t="s">
        <v>221</v>
      </c>
      <c r="H128" s="108"/>
      <c r="I128" s="87" t="s">
        <v>140</v>
      </c>
      <c r="J128" s="164" t="s">
        <v>195</v>
      </c>
      <c r="K128" s="108">
        <v>100</v>
      </c>
      <c r="L128" s="82">
        <f t="shared" si="46"/>
        <v>0</v>
      </c>
      <c r="M128" s="110">
        <f t="shared" si="47"/>
        <v>43500</v>
      </c>
      <c r="N128" s="110">
        <f t="shared" si="48"/>
        <v>0</v>
      </c>
      <c r="O128" s="110">
        <f t="shared" si="52"/>
        <v>43500</v>
      </c>
      <c r="P128" s="110">
        <f t="shared" si="50"/>
        <v>0</v>
      </c>
      <c r="Q128" s="165">
        <v>220</v>
      </c>
      <c r="R128" s="130"/>
      <c r="S128" s="166">
        <v>45327</v>
      </c>
      <c r="T128" s="83">
        <f>IF(NOT(Q128=""),IF(NOT($S128=""),$S128,#REF!),"")</f>
        <v>45327</v>
      </c>
      <c r="U128" s="83">
        <f t="shared" si="51"/>
        <v>45547</v>
      </c>
      <c r="V128" s="83"/>
      <c r="W128" s="83"/>
      <c r="X128" s="84"/>
      <c r="Y128" s="84"/>
    </row>
    <row r="129" spans="1:81">
      <c r="A129" s="78" t="s">
        <v>263</v>
      </c>
      <c r="B129" s="79" t="s">
        <v>264</v>
      </c>
      <c r="C129" s="161" t="s">
        <v>1851</v>
      </c>
      <c r="D129" s="87" t="s">
        <v>135</v>
      </c>
      <c r="E129" s="162">
        <v>600</v>
      </c>
      <c r="F129" s="163">
        <v>37</v>
      </c>
      <c r="G129" s="87" t="s">
        <v>242</v>
      </c>
      <c r="H129" s="108"/>
      <c r="I129" s="87" t="s">
        <v>140</v>
      </c>
      <c r="J129" s="164" t="s">
        <v>195</v>
      </c>
      <c r="K129" s="108">
        <v>100</v>
      </c>
      <c r="L129" s="82">
        <f t="shared" si="46"/>
        <v>0</v>
      </c>
      <c r="M129" s="110">
        <f t="shared" si="47"/>
        <v>22200</v>
      </c>
      <c r="N129" s="110">
        <f t="shared" si="48"/>
        <v>0</v>
      </c>
      <c r="O129" s="110">
        <f t="shared" si="52"/>
        <v>22200</v>
      </c>
      <c r="P129" s="110">
        <f t="shared" si="50"/>
        <v>0</v>
      </c>
      <c r="Q129" s="165">
        <v>220</v>
      </c>
      <c r="R129" s="130"/>
      <c r="S129" s="166">
        <v>45328</v>
      </c>
      <c r="T129" s="83">
        <f>IF(NOT(Q129=""),IF(NOT($S129=""),$S129,#REF!),"")</f>
        <v>45328</v>
      </c>
      <c r="U129" s="83">
        <f t="shared" si="51"/>
        <v>45548</v>
      </c>
      <c r="V129" s="83"/>
      <c r="W129" s="83"/>
      <c r="X129" s="84"/>
      <c r="Y129" s="84"/>
    </row>
    <row r="130" spans="1:81">
      <c r="A130" s="78" t="s">
        <v>263</v>
      </c>
      <c r="B130" s="79" t="s">
        <v>264</v>
      </c>
      <c r="C130" s="161" t="s">
        <v>1852</v>
      </c>
      <c r="D130" s="87" t="s">
        <v>135</v>
      </c>
      <c r="E130" s="162">
        <v>600</v>
      </c>
      <c r="F130" s="163">
        <v>11</v>
      </c>
      <c r="G130" s="87" t="s">
        <v>242</v>
      </c>
      <c r="H130" s="108"/>
      <c r="I130" s="87" t="s">
        <v>140</v>
      </c>
      <c r="J130" s="164" t="s">
        <v>195</v>
      </c>
      <c r="K130" s="108">
        <v>100</v>
      </c>
      <c r="L130" s="82">
        <f t="shared" si="46"/>
        <v>0</v>
      </c>
      <c r="M130" s="110">
        <f t="shared" si="47"/>
        <v>6600</v>
      </c>
      <c r="N130" s="110">
        <f t="shared" si="48"/>
        <v>0</v>
      </c>
      <c r="O130" s="110">
        <f t="shared" si="52"/>
        <v>6600</v>
      </c>
      <c r="P130" s="110">
        <f t="shared" si="50"/>
        <v>0</v>
      </c>
      <c r="Q130" s="165">
        <v>220</v>
      </c>
      <c r="R130" s="130"/>
      <c r="S130" s="166">
        <v>45329</v>
      </c>
      <c r="T130" s="83">
        <f>IF(NOT(Q130=""),IF(NOT($S130=""),$S130,#REF!),"")</f>
        <v>45329</v>
      </c>
      <c r="U130" s="83">
        <f t="shared" si="51"/>
        <v>45549</v>
      </c>
      <c r="V130" s="83"/>
      <c r="W130" s="83"/>
      <c r="X130" s="84"/>
      <c r="Y130" s="84"/>
    </row>
    <row r="131" spans="1:81">
      <c r="A131" s="78" t="s">
        <v>263</v>
      </c>
      <c r="B131" s="79" t="s">
        <v>264</v>
      </c>
      <c r="C131" s="161" t="s">
        <v>1853</v>
      </c>
      <c r="D131" s="87" t="s">
        <v>135</v>
      </c>
      <c r="E131" s="162">
        <v>600</v>
      </c>
      <c r="F131" s="163">
        <v>30</v>
      </c>
      <c r="G131" s="87" t="s">
        <v>242</v>
      </c>
      <c r="H131" s="108"/>
      <c r="I131" s="87" t="s">
        <v>140</v>
      </c>
      <c r="J131" s="164" t="s">
        <v>195</v>
      </c>
      <c r="K131" s="108">
        <v>100</v>
      </c>
      <c r="L131" s="82">
        <f t="shared" si="46"/>
        <v>0</v>
      </c>
      <c r="M131" s="110">
        <f t="shared" si="47"/>
        <v>18000</v>
      </c>
      <c r="N131" s="110">
        <f t="shared" si="48"/>
        <v>0</v>
      </c>
      <c r="O131" s="110">
        <f t="shared" si="52"/>
        <v>18000</v>
      </c>
      <c r="P131" s="110">
        <f t="shared" si="50"/>
        <v>0</v>
      </c>
      <c r="Q131" s="165">
        <v>220</v>
      </c>
      <c r="R131" s="130"/>
      <c r="S131" s="166">
        <v>45330</v>
      </c>
      <c r="T131" s="83">
        <f>IF(NOT(Q131=""),IF(NOT($S131=""),$S131,#REF!),"")</f>
        <v>45330</v>
      </c>
      <c r="U131" s="83">
        <f t="shared" si="51"/>
        <v>45550</v>
      </c>
      <c r="V131" s="83"/>
      <c r="W131" s="83"/>
      <c r="X131" s="84"/>
      <c r="Y131" s="84"/>
    </row>
    <row r="132" spans="1:81">
      <c r="A132" s="78" t="s">
        <v>263</v>
      </c>
      <c r="B132" s="79" t="s">
        <v>264</v>
      </c>
      <c r="C132" s="161" t="s">
        <v>1854</v>
      </c>
      <c r="D132" s="87" t="s">
        <v>135</v>
      </c>
      <c r="E132" s="162">
        <v>600</v>
      </c>
      <c r="F132" s="163">
        <v>40</v>
      </c>
      <c r="G132" s="87" t="s">
        <v>242</v>
      </c>
      <c r="H132" s="108"/>
      <c r="I132" s="87" t="s">
        <v>140</v>
      </c>
      <c r="J132" s="164" t="s">
        <v>195</v>
      </c>
      <c r="K132" s="108">
        <v>100</v>
      </c>
      <c r="L132" s="82">
        <f t="shared" si="46"/>
        <v>0</v>
      </c>
      <c r="M132" s="110">
        <f t="shared" si="47"/>
        <v>24000</v>
      </c>
      <c r="N132" s="110">
        <f t="shared" si="48"/>
        <v>0</v>
      </c>
      <c r="O132" s="110">
        <f t="shared" si="52"/>
        <v>24000</v>
      </c>
      <c r="P132" s="110">
        <f t="shared" si="50"/>
        <v>0</v>
      </c>
      <c r="Q132" s="165">
        <v>220</v>
      </c>
      <c r="R132" s="130"/>
      <c r="S132" s="166">
        <v>45331</v>
      </c>
      <c r="T132" s="83">
        <f>IF(NOT(Q132=""),IF(NOT($S132=""),$S132,#REF!),"")</f>
        <v>45331</v>
      </c>
      <c r="U132" s="83">
        <f t="shared" si="51"/>
        <v>45551</v>
      </c>
      <c r="V132" s="83"/>
      <c r="W132" s="83"/>
      <c r="X132" s="84"/>
      <c r="Y132" s="84"/>
    </row>
    <row r="133" spans="1:81">
      <c r="A133" s="78" t="s">
        <v>263</v>
      </c>
      <c r="B133" s="79" t="s">
        <v>264</v>
      </c>
      <c r="C133" s="161" t="s">
        <v>1855</v>
      </c>
      <c r="D133" s="87" t="s">
        <v>135</v>
      </c>
      <c r="E133" s="162">
        <v>320</v>
      </c>
      <c r="F133" s="163">
        <v>1000</v>
      </c>
      <c r="G133" s="87" t="s">
        <v>242</v>
      </c>
      <c r="H133" s="108"/>
      <c r="I133" s="87" t="s">
        <v>140</v>
      </c>
      <c r="J133" s="164" t="s">
        <v>195</v>
      </c>
      <c r="K133" s="108">
        <v>100</v>
      </c>
      <c r="L133" s="82">
        <f t="shared" si="46"/>
        <v>0</v>
      </c>
      <c r="M133" s="110">
        <f t="shared" si="47"/>
        <v>320000</v>
      </c>
      <c r="N133" s="110">
        <f t="shared" si="48"/>
        <v>0</v>
      </c>
      <c r="O133" s="110">
        <f t="shared" si="52"/>
        <v>320000</v>
      </c>
      <c r="P133" s="110">
        <f t="shared" si="50"/>
        <v>0</v>
      </c>
      <c r="Q133" s="108">
        <v>220</v>
      </c>
      <c r="R133" s="130"/>
      <c r="S133" s="166">
        <v>45332</v>
      </c>
      <c r="T133" s="83">
        <f>IF(NOT(Q133=""),IF(NOT($S133=""),$S133,#REF!),"")</f>
        <v>45332</v>
      </c>
      <c r="U133" s="83">
        <f t="shared" si="51"/>
        <v>45552</v>
      </c>
      <c r="V133" s="83"/>
      <c r="W133" s="83"/>
      <c r="X133" s="84"/>
      <c r="Y133" s="84"/>
    </row>
    <row r="134" spans="1:81" ht="15.5">
      <c r="A134" s="78"/>
      <c r="B134" s="79"/>
      <c r="C134" s="87"/>
      <c r="H134" s="193">
        <f>SUM(H93:H133)</f>
        <v>16744</v>
      </c>
      <c r="I134" s="87"/>
      <c r="J134" s="108"/>
      <c r="K134" s="108"/>
      <c r="L134" s="82"/>
      <c r="M134" s="192">
        <f>SUM(M93:M133)</f>
        <v>4204100</v>
      </c>
      <c r="N134" s="192">
        <f>SUM(N93:N133)</f>
        <v>1205512.4400000002</v>
      </c>
      <c r="O134" s="192">
        <f>SUM(O93:O133)</f>
        <v>3409812.4400000004</v>
      </c>
      <c r="P134" s="192">
        <f>SUM(P93:P133)</f>
        <v>1999800</v>
      </c>
      <c r="Q134" s="108"/>
      <c r="R134" s="130"/>
      <c r="S134" s="107"/>
      <c r="T134" s="83"/>
      <c r="U134" s="83"/>
      <c r="V134" s="83"/>
      <c r="W134" s="83"/>
      <c r="X134" s="84"/>
      <c r="Y134" s="84"/>
    </row>
    <row r="135" spans="1:81">
      <c r="A135" s="78"/>
      <c r="B135" s="79"/>
      <c r="C135" s="87"/>
      <c r="H135" s="108"/>
      <c r="I135" s="87"/>
      <c r="J135" s="108"/>
      <c r="K135" s="108"/>
      <c r="L135" s="82"/>
      <c r="M135" s="110"/>
      <c r="N135" s="110"/>
      <c r="O135" s="110"/>
      <c r="P135" s="110"/>
      <c r="Q135" s="108"/>
      <c r="R135" s="130"/>
      <c r="S135" s="107"/>
      <c r="T135" s="83"/>
      <c r="U135" s="83"/>
      <c r="V135" s="83"/>
      <c r="W135" s="83"/>
      <c r="X135" s="84"/>
      <c r="Y135" s="84"/>
    </row>
    <row r="136" spans="1:81" s="154" customFormat="1">
      <c r="A136" s="132" t="s">
        <v>265</v>
      </c>
      <c r="B136" s="133" t="s">
        <v>217</v>
      </c>
      <c r="C136" s="134" t="s">
        <v>217</v>
      </c>
      <c r="D136" s="144"/>
      <c r="E136" s="145"/>
      <c r="F136" s="145"/>
      <c r="G136" s="144"/>
      <c r="H136" s="145"/>
      <c r="I136" s="144"/>
      <c r="J136" s="144"/>
      <c r="K136" s="145"/>
      <c r="L136" s="146"/>
      <c r="M136" s="147"/>
      <c r="N136" s="147"/>
      <c r="O136" s="147"/>
      <c r="P136" s="147"/>
      <c r="Q136" s="145"/>
      <c r="R136" s="148"/>
      <c r="S136" s="149"/>
      <c r="T136" s="150"/>
      <c r="U136" s="150"/>
      <c r="V136" s="150"/>
      <c r="W136" s="150"/>
      <c r="X136" s="151"/>
      <c r="Y136" s="151"/>
      <c r="Z136" s="152"/>
      <c r="AA136" s="144"/>
      <c r="AB136" s="144"/>
      <c r="AC136" s="144"/>
      <c r="AD136" s="144"/>
      <c r="AE136" s="144"/>
      <c r="AF136" s="144"/>
      <c r="AG136" s="144"/>
      <c r="AH136" s="153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44"/>
      <c r="BH136" s="144"/>
      <c r="BI136" s="144"/>
      <c r="BJ136" s="144"/>
      <c r="BK136" s="144"/>
      <c r="BL136" s="144"/>
      <c r="BM136" s="144"/>
      <c r="BN136" s="144"/>
      <c r="BO136" s="144"/>
      <c r="BP136" s="144"/>
      <c r="BQ136" s="144"/>
      <c r="BR136" s="144"/>
      <c r="BS136" s="144"/>
      <c r="BT136" s="144"/>
      <c r="BU136" s="144"/>
      <c r="BV136" s="144"/>
      <c r="BW136" s="144"/>
      <c r="BX136" s="144"/>
      <c r="BY136" s="144"/>
      <c r="BZ136" s="144"/>
      <c r="CA136" s="144"/>
      <c r="CB136" s="144"/>
      <c r="CC136" s="144"/>
    </row>
    <row r="137" spans="1:81">
      <c r="A137" s="78" t="s">
        <v>265</v>
      </c>
      <c r="B137" s="79" t="s">
        <v>217</v>
      </c>
      <c r="C137" s="167" t="s">
        <v>1856</v>
      </c>
      <c r="H137" s="108"/>
      <c r="I137" s="87"/>
      <c r="J137" s="108"/>
      <c r="K137" s="108"/>
      <c r="L137" s="82"/>
      <c r="M137" s="110"/>
      <c r="N137" s="110"/>
      <c r="O137" s="110"/>
      <c r="P137" s="110"/>
      <c r="Q137" s="108"/>
      <c r="R137" s="130"/>
      <c r="S137" s="107"/>
      <c r="T137" s="83"/>
      <c r="U137" s="83"/>
      <c r="V137" s="83"/>
      <c r="W137" s="83"/>
      <c r="X137" s="84"/>
      <c r="Y137" s="84"/>
    </row>
    <row r="138" spans="1:81">
      <c r="A138" s="78" t="s">
        <v>265</v>
      </c>
      <c r="B138" s="79" t="s">
        <v>217</v>
      </c>
      <c r="C138" s="168" t="s">
        <v>1857</v>
      </c>
      <c r="D138" s="87" t="s">
        <v>218</v>
      </c>
      <c r="E138" s="177">
        <v>1</v>
      </c>
      <c r="F138" s="181"/>
      <c r="G138" s="177" t="s">
        <v>219</v>
      </c>
      <c r="H138" s="186">
        <v>100</v>
      </c>
      <c r="I138" s="168" t="s">
        <v>123</v>
      </c>
      <c r="J138" s="168" t="s">
        <v>195</v>
      </c>
      <c r="K138" s="189">
        <v>100</v>
      </c>
      <c r="L138" s="82">
        <f t="shared" ref="L138:L212" si="53">100-K138</f>
        <v>0</v>
      </c>
      <c r="M138" s="110">
        <f t="shared" ref="M138:M212" si="54">E138*F138</f>
        <v>0</v>
      </c>
      <c r="N138" s="110">
        <f t="shared" ref="N138:N212" si="55">VLOOKUP(I138,$AB$6:$AD$20,3,FALSE)*H138</f>
        <v>15316.999999999998</v>
      </c>
      <c r="O138" s="110">
        <f>(N138+M138)*K138/100</f>
        <v>15316.999999999998</v>
      </c>
      <c r="P138" s="110">
        <f t="shared" ref="P138:P212" si="56">(N138+M138)*L138/100</f>
        <v>0</v>
      </c>
      <c r="Q138" s="198">
        <v>10</v>
      </c>
      <c r="R138" s="130"/>
      <c r="S138" s="196">
        <v>44409</v>
      </c>
      <c r="T138" s="83">
        <f>IF(NOT(Q138=""),IF(NOT($S138=""),$S138,#REF!),"")</f>
        <v>44409</v>
      </c>
      <c r="U138" s="83">
        <f t="shared" ref="U138:U211" si="57">T138+Q138</f>
        <v>44419</v>
      </c>
      <c r="V138" s="83"/>
      <c r="W138" s="83"/>
      <c r="X138" s="84"/>
      <c r="Y138" s="84"/>
    </row>
    <row r="139" spans="1:81">
      <c r="A139" s="78" t="s">
        <v>265</v>
      </c>
      <c r="B139" s="79" t="s">
        <v>217</v>
      </c>
      <c r="C139" s="168" t="s">
        <v>1858</v>
      </c>
      <c r="D139" s="87" t="s">
        <v>176</v>
      </c>
      <c r="E139" s="177">
        <v>1</v>
      </c>
      <c r="F139" s="181">
        <v>20000</v>
      </c>
      <c r="G139" s="177" t="s">
        <v>219</v>
      </c>
      <c r="H139" s="186">
        <v>0</v>
      </c>
      <c r="I139" s="168" t="s">
        <v>140</v>
      </c>
      <c r="J139" s="168" t="s">
        <v>195</v>
      </c>
      <c r="K139" s="189">
        <v>100</v>
      </c>
      <c r="L139" s="82">
        <f t="shared" si="53"/>
        <v>0</v>
      </c>
      <c r="M139" s="110">
        <f t="shared" si="54"/>
        <v>20000</v>
      </c>
      <c r="N139" s="110">
        <f t="shared" si="55"/>
        <v>0</v>
      </c>
      <c r="O139" s="110">
        <f t="shared" ref="O139:O213" si="58">(N139+M139)*K139/100</f>
        <v>20000</v>
      </c>
      <c r="P139" s="110">
        <f t="shared" si="56"/>
        <v>0</v>
      </c>
      <c r="Q139" s="198">
        <v>30</v>
      </c>
      <c r="R139" s="130"/>
      <c r="S139" s="196">
        <v>44682</v>
      </c>
      <c r="T139" s="83">
        <f>IF(NOT(Q139=""),IF(NOT($S139=""),$S139,#REF!),"")</f>
        <v>44682</v>
      </c>
      <c r="U139" s="83">
        <f t="shared" si="57"/>
        <v>44712</v>
      </c>
      <c r="V139" s="83"/>
      <c r="W139" s="83"/>
      <c r="X139" s="84"/>
      <c r="Y139" s="84"/>
    </row>
    <row r="140" spans="1:81">
      <c r="A140" s="78" t="s">
        <v>265</v>
      </c>
      <c r="B140" s="79" t="s">
        <v>217</v>
      </c>
      <c r="C140" s="168" t="s">
        <v>1859</v>
      </c>
      <c r="D140" s="87" t="s">
        <v>121</v>
      </c>
      <c r="E140" s="168">
        <v>4</v>
      </c>
      <c r="F140" s="168"/>
      <c r="G140" s="177" t="s">
        <v>219</v>
      </c>
      <c r="H140" s="168">
        <f>SUM(H141:H146)</f>
        <v>1020</v>
      </c>
      <c r="I140" s="168" t="s">
        <v>123</v>
      </c>
      <c r="J140" s="168" t="s">
        <v>195</v>
      </c>
      <c r="K140" s="189">
        <v>100</v>
      </c>
      <c r="L140" s="82">
        <f t="shared" si="53"/>
        <v>0</v>
      </c>
      <c r="M140" s="110">
        <f t="shared" si="54"/>
        <v>0</v>
      </c>
      <c r="N140" s="110">
        <f t="shared" si="55"/>
        <v>156233.4</v>
      </c>
      <c r="O140" s="110">
        <f t="shared" si="58"/>
        <v>156233.4</v>
      </c>
      <c r="P140" s="110">
        <f t="shared" si="56"/>
        <v>0</v>
      </c>
      <c r="Q140" s="198">
        <f>H140/8/2</f>
        <v>63.75</v>
      </c>
      <c r="R140" s="130"/>
      <c r="S140" s="196">
        <v>44713</v>
      </c>
      <c r="T140" s="83">
        <f>IF(NOT(Q140=""),IF(NOT($S140=""),$S140,#REF!),"")</f>
        <v>44713</v>
      </c>
      <c r="U140" s="83">
        <f t="shared" si="57"/>
        <v>44776.75</v>
      </c>
      <c r="V140" s="83"/>
      <c r="W140" s="83"/>
      <c r="X140" s="84"/>
      <c r="Y140" s="84"/>
    </row>
    <row r="141" spans="1:81">
      <c r="A141" s="78" t="s">
        <v>265</v>
      </c>
      <c r="B141" s="79" t="s">
        <v>217</v>
      </c>
      <c r="C141" s="168" t="s">
        <v>1860</v>
      </c>
      <c r="D141" s="87" t="s">
        <v>121</v>
      </c>
      <c r="E141" s="168"/>
      <c r="F141" s="168"/>
      <c r="G141" s="177" t="s">
        <v>219</v>
      </c>
      <c r="H141" s="168">
        <v>140</v>
      </c>
      <c r="I141" s="168" t="s">
        <v>123</v>
      </c>
      <c r="J141" s="168" t="s">
        <v>195</v>
      </c>
      <c r="K141" s="189">
        <v>100</v>
      </c>
      <c r="L141" s="82">
        <f t="shared" si="53"/>
        <v>0</v>
      </c>
      <c r="M141" s="110">
        <f t="shared" si="54"/>
        <v>0</v>
      </c>
      <c r="N141" s="110"/>
      <c r="O141" s="110">
        <f t="shared" si="58"/>
        <v>0</v>
      </c>
      <c r="P141" s="110">
        <f t="shared" si="56"/>
        <v>0</v>
      </c>
      <c r="Q141" s="198"/>
      <c r="R141" s="130"/>
      <c r="S141" s="196"/>
      <c r="T141" s="83" t="str">
        <f>IF(NOT(Q141=""),IF(NOT($S141=""),$S141,#REF!),"")</f>
        <v/>
      </c>
      <c r="U141" s="83"/>
      <c r="V141" s="83"/>
      <c r="W141" s="83"/>
      <c r="X141" s="84"/>
      <c r="Y141" s="84"/>
    </row>
    <row r="142" spans="1:81">
      <c r="A142" s="78" t="s">
        <v>265</v>
      </c>
      <c r="B142" s="79" t="s">
        <v>217</v>
      </c>
      <c r="C142" s="168" t="s">
        <v>1861</v>
      </c>
      <c r="D142" s="87" t="s">
        <v>121</v>
      </c>
      <c r="E142" s="168"/>
      <c r="F142" s="168"/>
      <c r="G142" s="177" t="s">
        <v>219</v>
      </c>
      <c r="H142" s="168">
        <v>120</v>
      </c>
      <c r="I142" s="168" t="s">
        <v>123</v>
      </c>
      <c r="J142" s="168" t="s">
        <v>195</v>
      </c>
      <c r="K142" s="189">
        <v>100</v>
      </c>
      <c r="L142" s="82">
        <f t="shared" si="53"/>
        <v>0</v>
      </c>
      <c r="M142" s="110">
        <f t="shared" si="54"/>
        <v>0</v>
      </c>
      <c r="N142" s="110"/>
      <c r="O142" s="110">
        <f t="shared" si="58"/>
        <v>0</v>
      </c>
      <c r="P142" s="110">
        <f t="shared" si="56"/>
        <v>0</v>
      </c>
      <c r="Q142" s="198"/>
      <c r="R142" s="130"/>
      <c r="S142" s="196"/>
      <c r="T142" s="83" t="str">
        <f>IF(NOT(Q142=""),IF(NOT($S142=""),$S142,#REF!),"")</f>
        <v/>
      </c>
      <c r="U142" s="83"/>
      <c r="V142" s="83"/>
      <c r="W142" s="83"/>
      <c r="X142" s="84"/>
      <c r="Y142" s="84"/>
    </row>
    <row r="143" spans="1:81">
      <c r="A143" s="78" t="s">
        <v>265</v>
      </c>
      <c r="B143" s="79" t="s">
        <v>217</v>
      </c>
      <c r="C143" s="168" t="s">
        <v>1862</v>
      </c>
      <c r="D143" s="87" t="s">
        <v>121</v>
      </c>
      <c r="E143" s="168"/>
      <c r="F143" s="168"/>
      <c r="G143" s="177" t="s">
        <v>219</v>
      </c>
      <c r="H143" s="168">
        <v>80</v>
      </c>
      <c r="I143" s="168" t="s">
        <v>123</v>
      </c>
      <c r="J143" s="168" t="s">
        <v>195</v>
      </c>
      <c r="K143" s="189">
        <v>100</v>
      </c>
      <c r="L143" s="82">
        <f t="shared" si="53"/>
        <v>0</v>
      </c>
      <c r="M143" s="110">
        <f t="shared" si="54"/>
        <v>0</v>
      </c>
      <c r="N143" s="110"/>
      <c r="O143" s="110">
        <f t="shared" si="58"/>
        <v>0</v>
      </c>
      <c r="P143" s="110">
        <f t="shared" si="56"/>
        <v>0</v>
      </c>
      <c r="Q143" s="198"/>
      <c r="R143" s="130"/>
      <c r="S143" s="196"/>
      <c r="T143" s="83" t="str">
        <f>IF(NOT(Q143=""),IF(NOT($S143=""),$S143,#REF!),"")</f>
        <v/>
      </c>
      <c r="U143" s="83"/>
      <c r="V143" s="83"/>
      <c r="W143" s="83"/>
      <c r="X143" s="84"/>
      <c r="Y143" s="84"/>
    </row>
    <row r="144" spans="1:81">
      <c r="A144" s="78" t="s">
        <v>265</v>
      </c>
      <c r="B144" s="79" t="s">
        <v>217</v>
      </c>
      <c r="C144" s="168" t="s">
        <v>1863</v>
      </c>
      <c r="D144" s="87" t="s">
        <v>121</v>
      </c>
      <c r="E144" s="168"/>
      <c r="F144" s="168"/>
      <c r="G144" s="177" t="s">
        <v>219</v>
      </c>
      <c r="H144" s="168">
        <v>40</v>
      </c>
      <c r="I144" s="168" t="s">
        <v>123</v>
      </c>
      <c r="J144" s="168" t="s">
        <v>195</v>
      </c>
      <c r="K144" s="189">
        <v>100</v>
      </c>
      <c r="L144" s="82">
        <f t="shared" si="53"/>
        <v>0</v>
      </c>
      <c r="M144" s="110">
        <f t="shared" si="54"/>
        <v>0</v>
      </c>
      <c r="N144" s="110"/>
      <c r="O144" s="110">
        <f t="shared" si="58"/>
        <v>0</v>
      </c>
      <c r="P144" s="110">
        <f t="shared" si="56"/>
        <v>0</v>
      </c>
      <c r="Q144" s="198"/>
      <c r="R144" s="130"/>
      <c r="S144" s="196"/>
      <c r="T144" s="83" t="str">
        <f>IF(NOT(Q144=""),IF(NOT($S144=""),$S144,#REF!),"")</f>
        <v/>
      </c>
      <c r="U144" s="83"/>
      <c r="V144" s="83"/>
      <c r="W144" s="83"/>
      <c r="X144" s="84"/>
      <c r="Y144" s="84"/>
    </row>
    <row r="145" spans="1:25">
      <c r="A145" s="78" t="s">
        <v>265</v>
      </c>
      <c r="B145" s="79" t="s">
        <v>217</v>
      </c>
      <c r="C145" s="168" t="s">
        <v>1864</v>
      </c>
      <c r="D145" s="87" t="s">
        <v>121</v>
      </c>
      <c r="E145" s="168"/>
      <c r="F145" s="168"/>
      <c r="G145" s="177" t="s">
        <v>219</v>
      </c>
      <c r="H145" s="168">
        <v>40</v>
      </c>
      <c r="I145" s="168" t="s">
        <v>123</v>
      </c>
      <c r="J145" s="168" t="s">
        <v>195</v>
      </c>
      <c r="K145" s="189">
        <v>100</v>
      </c>
      <c r="L145" s="82">
        <f t="shared" si="53"/>
        <v>0</v>
      </c>
      <c r="M145" s="110">
        <f t="shared" si="54"/>
        <v>0</v>
      </c>
      <c r="N145" s="110"/>
      <c r="O145" s="110">
        <f t="shared" si="58"/>
        <v>0</v>
      </c>
      <c r="P145" s="110">
        <f t="shared" si="56"/>
        <v>0</v>
      </c>
      <c r="Q145" s="198"/>
      <c r="R145" s="130"/>
      <c r="S145" s="196"/>
      <c r="T145" s="83" t="str">
        <f>IF(NOT(Q145=""),IF(NOT($S145=""),$S145,#REF!),"")</f>
        <v/>
      </c>
      <c r="U145" s="83"/>
      <c r="V145" s="83"/>
      <c r="W145" s="83"/>
      <c r="X145" s="84"/>
      <c r="Y145" s="84"/>
    </row>
    <row r="146" spans="1:25">
      <c r="A146" s="78" t="s">
        <v>265</v>
      </c>
      <c r="B146" s="79" t="s">
        <v>217</v>
      </c>
      <c r="C146" s="168" t="s">
        <v>1865</v>
      </c>
      <c r="D146" s="87" t="s">
        <v>121</v>
      </c>
      <c r="E146" s="168"/>
      <c r="F146" s="168"/>
      <c r="G146" s="177" t="s">
        <v>219</v>
      </c>
      <c r="H146" s="168">
        <v>600</v>
      </c>
      <c r="I146" s="168" t="s">
        <v>123</v>
      </c>
      <c r="J146" s="168" t="s">
        <v>195</v>
      </c>
      <c r="K146" s="189">
        <v>100</v>
      </c>
      <c r="L146" s="82">
        <f t="shared" si="53"/>
        <v>0</v>
      </c>
      <c r="M146" s="110">
        <f t="shared" si="54"/>
        <v>0</v>
      </c>
      <c r="N146" s="110"/>
      <c r="O146" s="110">
        <f t="shared" si="58"/>
        <v>0</v>
      </c>
      <c r="P146" s="110">
        <f t="shared" si="56"/>
        <v>0</v>
      </c>
      <c r="Q146" s="198"/>
      <c r="R146" s="130"/>
      <c r="S146" s="196"/>
      <c r="T146" s="83" t="str">
        <f>IF(NOT(Q146=""),IF(NOT($S146=""),$S146,#REF!),"")</f>
        <v/>
      </c>
      <c r="U146" s="83"/>
      <c r="V146" s="83"/>
      <c r="W146" s="83"/>
      <c r="X146" s="84"/>
      <c r="Y146" s="84"/>
    </row>
    <row r="147" spans="1:25">
      <c r="A147" s="78" t="s">
        <v>265</v>
      </c>
      <c r="B147" s="79" t="s">
        <v>217</v>
      </c>
      <c r="C147" s="168" t="s">
        <v>1866</v>
      </c>
      <c r="D147" s="87" t="s">
        <v>121</v>
      </c>
      <c r="E147" s="168">
        <v>1</v>
      </c>
      <c r="F147" s="181">
        <v>2000</v>
      </c>
      <c r="G147" s="177" t="s">
        <v>219</v>
      </c>
      <c r="H147" s="186">
        <v>640</v>
      </c>
      <c r="I147" s="168" t="s">
        <v>123</v>
      </c>
      <c r="J147" s="168" t="s">
        <v>195</v>
      </c>
      <c r="K147" s="189">
        <v>100</v>
      </c>
      <c r="L147" s="82">
        <f t="shared" si="53"/>
        <v>0</v>
      </c>
      <c r="M147" s="110">
        <f t="shared" si="54"/>
        <v>2000</v>
      </c>
      <c r="N147" s="110">
        <f t="shared" si="55"/>
        <v>98028.799999999988</v>
      </c>
      <c r="O147" s="110">
        <f t="shared" si="58"/>
        <v>100028.79999999999</v>
      </c>
      <c r="P147" s="110">
        <f t="shared" si="56"/>
        <v>0</v>
      </c>
      <c r="Q147" s="198">
        <f>H147/8</f>
        <v>80</v>
      </c>
      <c r="R147" s="130"/>
      <c r="S147" s="196">
        <v>44593</v>
      </c>
      <c r="T147" s="83">
        <f>IF(NOT(Q147=""),IF(NOT($S147=""),$S147,#REF!),"")</f>
        <v>44593</v>
      </c>
      <c r="U147" s="83">
        <f t="shared" si="57"/>
        <v>44673</v>
      </c>
      <c r="V147" s="83"/>
      <c r="W147" s="83"/>
      <c r="X147" s="84"/>
      <c r="Y147" s="84"/>
    </row>
    <row r="148" spans="1:25">
      <c r="A148" s="78" t="s">
        <v>265</v>
      </c>
      <c r="B148" s="79" t="s">
        <v>217</v>
      </c>
      <c r="C148" s="168" t="s">
        <v>1867</v>
      </c>
      <c r="D148" s="87" t="s">
        <v>121</v>
      </c>
      <c r="E148" s="168">
        <v>1</v>
      </c>
      <c r="F148" s="181">
        <v>4000</v>
      </c>
      <c r="G148" s="177" t="s">
        <v>219</v>
      </c>
      <c r="H148" s="186">
        <v>320</v>
      </c>
      <c r="I148" s="168" t="s">
        <v>123</v>
      </c>
      <c r="J148" s="168" t="s">
        <v>195</v>
      </c>
      <c r="K148" s="189">
        <v>100</v>
      </c>
      <c r="L148" s="82">
        <f t="shared" si="53"/>
        <v>0</v>
      </c>
      <c r="M148" s="110">
        <f t="shared" si="54"/>
        <v>4000</v>
      </c>
      <c r="N148" s="110">
        <f t="shared" si="55"/>
        <v>49014.399999999994</v>
      </c>
      <c r="O148" s="110">
        <f t="shared" si="58"/>
        <v>53014.399999999994</v>
      </c>
      <c r="P148" s="110">
        <f t="shared" si="56"/>
        <v>0</v>
      </c>
      <c r="Q148" s="198">
        <f>H148/8</f>
        <v>40</v>
      </c>
      <c r="R148" s="130"/>
      <c r="S148" s="196">
        <v>44562</v>
      </c>
      <c r="T148" s="83">
        <f>IF(NOT(Q148=""),IF(NOT($S148=""),$S148,#REF!),"")</f>
        <v>44562</v>
      </c>
      <c r="U148" s="83">
        <f t="shared" si="57"/>
        <v>44602</v>
      </c>
      <c r="V148" s="83"/>
      <c r="W148" s="83"/>
      <c r="X148" s="84"/>
      <c r="Y148" s="84"/>
    </row>
    <row r="149" spans="1:25">
      <c r="A149" s="78" t="s">
        <v>265</v>
      </c>
      <c r="B149" s="79" t="s">
        <v>217</v>
      </c>
      <c r="C149" s="168" t="s">
        <v>1868</v>
      </c>
      <c r="D149" s="87" t="s">
        <v>121</v>
      </c>
      <c r="E149" s="168">
        <v>1</v>
      </c>
      <c r="F149" s="181">
        <v>4000</v>
      </c>
      <c r="G149" s="177" t="s">
        <v>219</v>
      </c>
      <c r="H149" s="186">
        <v>160</v>
      </c>
      <c r="I149" s="168" t="s">
        <v>161</v>
      </c>
      <c r="J149" s="168" t="s">
        <v>195</v>
      </c>
      <c r="K149" s="189">
        <v>100</v>
      </c>
      <c r="L149" s="82">
        <f t="shared" si="53"/>
        <v>0</v>
      </c>
      <c r="M149" s="110">
        <f t="shared" si="54"/>
        <v>4000</v>
      </c>
      <c r="N149" s="110">
        <f t="shared" si="55"/>
        <v>24507.199999999997</v>
      </c>
      <c r="O149" s="110">
        <f t="shared" si="58"/>
        <v>28507.199999999997</v>
      </c>
      <c r="P149" s="110">
        <f t="shared" si="56"/>
        <v>0</v>
      </c>
      <c r="Q149" s="198">
        <f t="shared" ref="Q149:Q150" si="59">H149/8</f>
        <v>20</v>
      </c>
      <c r="R149" s="130"/>
      <c r="S149" s="196">
        <v>44593</v>
      </c>
      <c r="T149" s="83">
        <f>IF(NOT(Q149=""),IF(NOT($S149=""),$S149,#REF!),"")</f>
        <v>44593</v>
      </c>
      <c r="U149" s="83">
        <f t="shared" si="57"/>
        <v>44613</v>
      </c>
      <c r="V149" s="83"/>
      <c r="W149" s="83"/>
      <c r="X149" s="84"/>
      <c r="Y149" s="84"/>
    </row>
    <row r="150" spans="1:25">
      <c r="A150" s="78" t="s">
        <v>265</v>
      </c>
      <c r="B150" s="79" t="s">
        <v>217</v>
      </c>
      <c r="C150" s="168" t="s">
        <v>1869</v>
      </c>
      <c r="D150" s="87" t="s">
        <v>220</v>
      </c>
      <c r="E150" s="168">
        <v>1</v>
      </c>
      <c r="F150" s="181">
        <v>20000</v>
      </c>
      <c r="G150" s="177" t="s">
        <v>219</v>
      </c>
      <c r="H150" s="186">
        <v>0</v>
      </c>
      <c r="I150" s="168" t="s">
        <v>140</v>
      </c>
      <c r="J150" s="168" t="s">
        <v>195</v>
      </c>
      <c r="K150" s="189">
        <v>100</v>
      </c>
      <c r="L150" s="82">
        <f t="shared" si="53"/>
        <v>0</v>
      </c>
      <c r="M150" s="110">
        <f t="shared" si="54"/>
        <v>20000</v>
      </c>
      <c r="N150" s="110">
        <f t="shared" si="55"/>
        <v>0</v>
      </c>
      <c r="O150" s="110">
        <f t="shared" si="58"/>
        <v>20000</v>
      </c>
      <c r="P150" s="110">
        <f t="shared" si="56"/>
        <v>0</v>
      </c>
      <c r="Q150" s="198">
        <f t="shared" si="59"/>
        <v>0</v>
      </c>
      <c r="R150" s="130"/>
      <c r="S150" s="196">
        <v>44593</v>
      </c>
      <c r="T150" s="83">
        <f>IF(NOT(Q150=""),IF(NOT($S150=""),$S150,#REF!),"")</f>
        <v>44593</v>
      </c>
      <c r="U150" s="83">
        <f t="shared" si="57"/>
        <v>44593</v>
      </c>
      <c r="V150" s="83"/>
      <c r="W150" s="83"/>
      <c r="X150" s="84"/>
      <c r="Y150" s="84"/>
    </row>
    <row r="151" spans="1:25">
      <c r="A151" s="78" t="s">
        <v>265</v>
      </c>
      <c r="B151" s="79" t="s">
        <v>217</v>
      </c>
      <c r="C151" s="169" t="s">
        <v>1870</v>
      </c>
      <c r="E151" s="178"/>
      <c r="F151" s="182"/>
      <c r="G151" s="178"/>
      <c r="H151" s="187"/>
      <c r="I151" s="171"/>
      <c r="J151" s="171"/>
      <c r="K151" s="189"/>
      <c r="L151" s="82"/>
      <c r="M151" s="110"/>
      <c r="N151" s="110"/>
      <c r="O151" s="110"/>
      <c r="P151" s="110"/>
      <c r="Q151" s="199"/>
      <c r="R151" s="130"/>
      <c r="S151" s="197"/>
      <c r="T151" s="83" t="str">
        <f>IF(NOT(Q151=""),IF(NOT($S151=""),$S151,#REF!),"")</f>
        <v/>
      </c>
      <c r="U151" s="83"/>
      <c r="V151" s="83"/>
      <c r="W151" s="83"/>
      <c r="X151" s="84"/>
      <c r="Y151" s="84"/>
    </row>
    <row r="152" spans="1:25">
      <c r="A152" s="78" t="s">
        <v>265</v>
      </c>
      <c r="B152" s="79" t="s">
        <v>217</v>
      </c>
      <c r="C152" s="169" t="s">
        <v>1871</v>
      </c>
      <c r="E152" s="178">
        <v>4</v>
      </c>
      <c r="F152" s="182">
        <f>(F153*E153+F157*E157+F159*E159+E158*F158)</f>
        <v>880</v>
      </c>
      <c r="G152" s="178"/>
      <c r="H152" s="187">
        <f>4*8</f>
        <v>32</v>
      </c>
      <c r="I152" s="171" t="s">
        <v>140</v>
      </c>
      <c r="J152" s="171" t="s">
        <v>195</v>
      </c>
      <c r="K152" s="189">
        <v>100</v>
      </c>
      <c r="L152" s="82">
        <f t="shared" si="53"/>
        <v>0</v>
      </c>
      <c r="M152" s="110">
        <f t="shared" si="54"/>
        <v>3520</v>
      </c>
      <c r="N152" s="110">
        <f t="shared" si="55"/>
        <v>0</v>
      </c>
      <c r="O152" s="110">
        <f t="shared" si="58"/>
        <v>3520</v>
      </c>
      <c r="P152" s="110">
        <f t="shared" si="56"/>
        <v>0</v>
      </c>
      <c r="Q152" s="198"/>
      <c r="R152" s="130"/>
      <c r="S152" s="196"/>
      <c r="T152" s="83" t="str">
        <f>IF(NOT(Q152=""),IF(NOT($S152=""),$S152,#REF!),"")</f>
        <v/>
      </c>
      <c r="U152" s="83"/>
      <c r="V152" s="83"/>
      <c r="W152" s="83"/>
      <c r="X152" s="84"/>
      <c r="Y152" s="84"/>
    </row>
    <row r="153" spans="1:25">
      <c r="A153" s="78" t="s">
        <v>265</v>
      </c>
      <c r="B153" s="79" t="s">
        <v>217</v>
      </c>
      <c r="C153" s="170" t="s">
        <v>1896</v>
      </c>
      <c r="D153" s="87" t="s">
        <v>176</v>
      </c>
      <c r="E153" s="178">
        <v>1</v>
      </c>
      <c r="F153" s="183">
        <f>302</f>
        <v>302</v>
      </c>
      <c r="G153" s="178" t="s">
        <v>219</v>
      </c>
      <c r="H153" s="187">
        <v>0</v>
      </c>
      <c r="I153" s="171" t="s">
        <v>140</v>
      </c>
      <c r="J153" s="171" t="s">
        <v>195</v>
      </c>
      <c r="K153" s="189">
        <v>100</v>
      </c>
      <c r="L153" s="82">
        <f t="shared" si="53"/>
        <v>0</v>
      </c>
      <c r="M153" s="110"/>
      <c r="N153" s="110">
        <f t="shared" si="55"/>
        <v>0</v>
      </c>
      <c r="O153" s="110">
        <f t="shared" si="58"/>
        <v>0</v>
      </c>
      <c r="P153" s="110">
        <f t="shared" si="56"/>
        <v>0</v>
      </c>
      <c r="Q153" s="198">
        <v>30</v>
      </c>
      <c r="R153" s="130"/>
      <c r="S153" s="196">
        <v>45352</v>
      </c>
      <c r="T153" s="83">
        <f>IF(NOT(Q153=""),IF(NOT($S153=""),$S153,#REF!),"")</f>
        <v>45352</v>
      </c>
      <c r="U153" s="83">
        <f t="shared" si="57"/>
        <v>45382</v>
      </c>
      <c r="V153" s="83"/>
      <c r="W153" s="83"/>
      <c r="X153" s="84"/>
      <c r="Y153" s="84"/>
    </row>
    <row r="154" spans="1:25">
      <c r="A154" s="78"/>
      <c r="B154" s="79"/>
      <c r="C154" s="170" t="s">
        <v>1894</v>
      </c>
      <c r="D154" s="87" t="s">
        <v>176</v>
      </c>
      <c r="E154" s="178">
        <v>61</v>
      </c>
      <c r="F154" s="183">
        <v>19</v>
      </c>
      <c r="G154" s="178"/>
      <c r="H154" s="187">
        <v>0</v>
      </c>
      <c r="I154" s="171" t="s">
        <v>140</v>
      </c>
      <c r="J154" s="171" t="s">
        <v>195</v>
      </c>
      <c r="K154" s="189">
        <v>100</v>
      </c>
      <c r="L154" s="82">
        <f t="shared" ref="L154" si="60">100-K154</f>
        <v>0</v>
      </c>
      <c r="M154" s="110"/>
      <c r="N154" s="110">
        <f t="shared" ref="N154" si="61">VLOOKUP(I154,$AB$6:$AD$20,3,FALSE)*H154</f>
        <v>0</v>
      </c>
      <c r="O154" s="110">
        <f t="shared" ref="O154" si="62">(N154+M154)*K154/100</f>
        <v>0</v>
      </c>
      <c r="P154" s="110">
        <f t="shared" ref="P154" si="63">(N154+M154)*L154/100</f>
        <v>0</v>
      </c>
      <c r="Q154" s="198"/>
      <c r="R154" s="130"/>
      <c r="S154" s="196"/>
      <c r="T154" s="83"/>
      <c r="U154" s="83"/>
      <c r="V154" s="83"/>
      <c r="W154" s="83"/>
      <c r="X154" s="84"/>
      <c r="Y154" s="84"/>
    </row>
    <row r="155" spans="1:25">
      <c r="A155" s="78"/>
      <c r="B155" s="79"/>
      <c r="C155" s="170" t="s">
        <v>1893</v>
      </c>
      <c r="D155" s="87" t="s">
        <v>176</v>
      </c>
      <c r="E155" s="178">
        <v>4</v>
      </c>
      <c r="F155" s="183">
        <v>57</v>
      </c>
      <c r="G155" s="178"/>
      <c r="H155" s="187">
        <v>0</v>
      </c>
      <c r="I155" s="171" t="s">
        <v>140</v>
      </c>
      <c r="J155" s="171" t="s">
        <v>195</v>
      </c>
      <c r="K155" s="189">
        <v>100</v>
      </c>
      <c r="L155" s="82">
        <f t="shared" ref="L155" si="64">100-K155</f>
        <v>0</v>
      </c>
      <c r="M155" s="110"/>
      <c r="N155" s="110">
        <f t="shared" ref="N155" si="65">VLOOKUP(I155,$AB$6:$AD$20,3,FALSE)*H155</f>
        <v>0</v>
      </c>
      <c r="O155" s="110">
        <f t="shared" ref="O155" si="66">(N155+M155)*K155/100</f>
        <v>0</v>
      </c>
      <c r="P155" s="110">
        <f t="shared" ref="P155" si="67">(N155+M155)*L155/100</f>
        <v>0</v>
      </c>
      <c r="Q155" s="198"/>
      <c r="R155" s="130"/>
      <c r="S155" s="196"/>
      <c r="T155" s="83"/>
      <c r="U155" s="83"/>
      <c r="V155" s="83"/>
      <c r="W155" s="83"/>
      <c r="X155" s="84"/>
      <c r="Y155" s="84"/>
    </row>
    <row r="156" spans="1:25">
      <c r="A156" s="78"/>
      <c r="B156" s="79"/>
      <c r="C156" s="170" t="s">
        <v>1895</v>
      </c>
      <c r="D156" s="87" t="s">
        <v>223</v>
      </c>
      <c r="E156" s="178">
        <v>1</v>
      </c>
      <c r="F156" s="183">
        <v>0</v>
      </c>
      <c r="G156" s="178"/>
      <c r="H156" s="187">
        <f>0.5*E$152</f>
        <v>2</v>
      </c>
      <c r="I156" s="171" t="s">
        <v>157</v>
      </c>
      <c r="J156" s="171" t="s">
        <v>195</v>
      </c>
      <c r="K156" s="189">
        <v>100</v>
      </c>
      <c r="L156" s="82">
        <f t="shared" ref="L156" si="68">100-K156</f>
        <v>0</v>
      </c>
      <c r="M156" s="110"/>
      <c r="N156" s="110">
        <f t="shared" ref="N156" si="69">VLOOKUP(I156,$AB$6:$AD$20,3,FALSE)*H156</f>
        <v>202.02</v>
      </c>
      <c r="O156" s="110">
        <f t="shared" ref="O156" si="70">(N156+M156)*K156/100</f>
        <v>202.02</v>
      </c>
      <c r="P156" s="110">
        <f t="shared" ref="P156" si="71">(N156+M156)*L156/100</f>
        <v>0</v>
      </c>
      <c r="Q156" s="198"/>
      <c r="R156" s="130"/>
      <c r="S156" s="196"/>
      <c r="T156" s="83"/>
      <c r="U156" s="83"/>
      <c r="V156" s="83"/>
      <c r="W156" s="83"/>
      <c r="X156" s="84"/>
      <c r="Y156" s="84"/>
    </row>
    <row r="157" spans="1:25">
      <c r="A157" s="78" t="s">
        <v>265</v>
      </c>
      <c r="B157" s="79" t="s">
        <v>217</v>
      </c>
      <c r="C157" s="170" t="s">
        <v>1899</v>
      </c>
      <c r="D157" s="87" t="s">
        <v>176</v>
      </c>
      <c r="E157" s="178">
        <v>65</v>
      </c>
      <c r="F157" s="183">
        <f>6.5</f>
        <v>6.5</v>
      </c>
      <c r="G157" s="178" t="s">
        <v>221</v>
      </c>
      <c r="H157" s="187">
        <v>0</v>
      </c>
      <c r="I157" s="171" t="s">
        <v>140</v>
      </c>
      <c r="J157" s="171" t="s">
        <v>195</v>
      </c>
      <c r="K157" s="189">
        <v>100</v>
      </c>
      <c r="L157" s="82">
        <f t="shared" si="53"/>
        <v>0</v>
      </c>
      <c r="M157" s="110"/>
      <c r="N157" s="110">
        <f t="shared" si="55"/>
        <v>0</v>
      </c>
      <c r="O157" s="110">
        <f t="shared" si="58"/>
        <v>0</v>
      </c>
      <c r="P157" s="110">
        <f t="shared" si="56"/>
        <v>0</v>
      </c>
      <c r="Q157" s="198">
        <v>50</v>
      </c>
      <c r="R157" s="130"/>
      <c r="S157" s="196">
        <v>46290</v>
      </c>
      <c r="T157" s="83">
        <f>IF(NOT(Q157=""),IF(NOT($S157=""),$S157,#REF!),"")</f>
        <v>46290</v>
      </c>
      <c r="U157" s="83">
        <f t="shared" si="57"/>
        <v>46340</v>
      </c>
      <c r="V157" s="83"/>
      <c r="W157" s="83"/>
      <c r="X157" s="84"/>
      <c r="Y157" s="84"/>
    </row>
    <row r="158" spans="1:25">
      <c r="A158" s="78" t="s">
        <v>265</v>
      </c>
      <c r="B158" s="79" t="s">
        <v>217</v>
      </c>
      <c r="C158" s="170" t="s">
        <v>1900</v>
      </c>
      <c r="D158" s="87" t="s">
        <v>135</v>
      </c>
      <c r="E158" s="178">
        <v>0.51</v>
      </c>
      <c r="F158" s="183">
        <v>50</v>
      </c>
      <c r="G158" s="178" t="s">
        <v>122</v>
      </c>
      <c r="H158" s="187">
        <v>0</v>
      </c>
      <c r="I158" s="171" t="s">
        <v>140</v>
      </c>
      <c r="J158" s="171" t="s">
        <v>195</v>
      </c>
      <c r="K158" s="189">
        <v>100</v>
      </c>
      <c r="L158" s="82">
        <f t="shared" si="53"/>
        <v>0</v>
      </c>
      <c r="M158" s="110"/>
      <c r="N158" s="110">
        <f t="shared" si="55"/>
        <v>0</v>
      </c>
      <c r="O158" s="110">
        <f t="shared" si="58"/>
        <v>0</v>
      </c>
      <c r="P158" s="110">
        <f t="shared" si="56"/>
        <v>0</v>
      </c>
      <c r="Q158" s="198">
        <v>30</v>
      </c>
      <c r="R158" s="130"/>
      <c r="S158" s="196">
        <v>44927</v>
      </c>
      <c r="T158" s="83">
        <f>IF(NOT(Q158=""),IF(NOT($S158=""),$S158,#REF!),"")</f>
        <v>44927</v>
      </c>
      <c r="U158" s="83">
        <f t="shared" si="57"/>
        <v>44957</v>
      </c>
      <c r="V158" s="83"/>
      <c r="W158" s="83"/>
      <c r="X158" s="84"/>
      <c r="Y158" s="84"/>
    </row>
    <row r="159" spans="1:25">
      <c r="A159" s="78" t="s">
        <v>265</v>
      </c>
      <c r="B159" s="79" t="s">
        <v>217</v>
      </c>
      <c r="C159" s="171" t="s">
        <v>1901</v>
      </c>
      <c r="D159" s="87" t="s">
        <v>135</v>
      </c>
      <c r="E159" s="171">
        <f>65</f>
        <v>65</v>
      </c>
      <c r="F159" s="183">
        <f>2</f>
        <v>2</v>
      </c>
      <c r="G159" s="178" t="s">
        <v>122</v>
      </c>
      <c r="H159" s="187">
        <v>0</v>
      </c>
      <c r="I159" s="171" t="s">
        <v>140</v>
      </c>
      <c r="J159" s="171" t="s">
        <v>195</v>
      </c>
      <c r="K159" s="189">
        <v>100</v>
      </c>
      <c r="L159" s="82">
        <f t="shared" si="53"/>
        <v>0</v>
      </c>
      <c r="M159" s="110"/>
      <c r="N159" s="110">
        <f t="shared" si="55"/>
        <v>0</v>
      </c>
      <c r="O159" s="110">
        <f t="shared" si="58"/>
        <v>0</v>
      </c>
      <c r="P159" s="110">
        <f t="shared" si="56"/>
        <v>0</v>
      </c>
      <c r="Q159" s="198">
        <v>30</v>
      </c>
      <c r="R159" s="130"/>
      <c r="S159" s="196">
        <v>44927</v>
      </c>
      <c r="T159" s="83">
        <f>IF(NOT(Q159=""),IF(NOT($S159=""),$S159,#REF!),"")</f>
        <v>44927</v>
      </c>
      <c r="U159" s="83">
        <f t="shared" si="57"/>
        <v>44957</v>
      </c>
      <c r="V159" s="83"/>
      <c r="W159" s="83"/>
      <c r="X159" s="84"/>
      <c r="Y159" s="84"/>
    </row>
    <row r="160" spans="1:25">
      <c r="A160" s="78" t="s">
        <v>265</v>
      </c>
      <c r="B160" s="79" t="s">
        <v>217</v>
      </c>
      <c r="C160" s="169" t="s">
        <v>1872</v>
      </c>
      <c r="E160" s="178">
        <v>2</v>
      </c>
      <c r="F160" s="182">
        <f>(F161*E161+F165*E165+F167*E167+E166*F166)</f>
        <v>1345.5</v>
      </c>
      <c r="G160" s="178"/>
      <c r="H160" s="187">
        <f>4*8</f>
        <v>32</v>
      </c>
      <c r="I160" s="171" t="s">
        <v>140</v>
      </c>
      <c r="J160" s="171"/>
      <c r="K160" s="189">
        <v>100</v>
      </c>
      <c r="L160" s="82">
        <f t="shared" si="53"/>
        <v>0</v>
      </c>
      <c r="M160" s="110">
        <f t="shared" si="54"/>
        <v>2691</v>
      </c>
      <c r="N160" s="110">
        <f t="shared" si="55"/>
        <v>0</v>
      </c>
      <c r="O160" s="110">
        <f t="shared" si="58"/>
        <v>2691</v>
      </c>
      <c r="P160" s="110">
        <f t="shared" si="56"/>
        <v>0</v>
      </c>
      <c r="Q160" s="198"/>
      <c r="R160" s="130"/>
      <c r="S160" s="196"/>
      <c r="T160" s="83" t="str">
        <f>IF(NOT(Q160=""),IF(NOT($S160=""),$S160,#REF!),"")</f>
        <v/>
      </c>
      <c r="U160" s="83"/>
      <c r="V160" s="83"/>
      <c r="W160" s="83"/>
      <c r="X160" s="84"/>
      <c r="Y160" s="84"/>
    </row>
    <row r="161" spans="1:25">
      <c r="A161" s="78" t="s">
        <v>265</v>
      </c>
      <c r="B161" s="79" t="s">
        <v>217</v>
      </c>
      <c r="C161" s="170" t="s">
        <v>1896</v>
      </c>
      <c r="D161" s="87" t="s">
        <v>176</v>
      </c>
      <c r="E161" s="178">
        <v>1</v>
      </c>
      <c r="F161" s="183">
        <f>320</f>
        <v>320</v>
      </c>
      <c r="G161" s="178" t="s">
        <v>219</v>
      </c>
      <c r="H161" s="187">
        <v>0</v>
      </c>
      <c r="I161" s="171" t="s">
        <v>140</v>
      </c>
      <c r="J161" s="171" t="s">
        <v>195</v>
      </c>
      <c r="K161" s="189">
        <v>100</v>
      </c>
      <c r="L161" s="82">
        <f t="shared" si="53"/>
        <v>0</v>
      </c>
      <c r="M161" s="110"/>
      <c r="N161" s="110">
        <f t="shared" si="55"/>
        <v>0</v>
      </c>
      <c r="O161" s="110">
        <f t="shared" si="58"/>
        <v>0</v>
      </c>
      <c r="P161" s="110">
        <f t="shared" si="56"/>
        <v>0</v>
      </c>
      <c r="Q161" s="198">
        <v>60</v>
      </c>
      <c r="R161" s="130"/>
      <c r="S161" s="196">
        <v>45383</v>
      </c>
      <c r="T161" s="83">
        <f>IF(NOT(Q161=""),IF(NOT($S161=""),$S161,#REF!),"")</f>
        <v>45383</v>
      </c>
      <c r="U161" s="83">
        <f t="shared" si="57"/>
        <v>45443</v>
      </c>
      <c r="V161" s="83"/>
      <c r="W161" s="83"/>
      <c r="X161" s="84"/>
      <c r="Y161" s="84"/>
    </row>
    <row r="162" spans="1:25">
      <c r="A162" s="78"/>
      <c r="B162" s="79"/>
      <c r="C162" s="170" t="s">
        <v>1894</v>
      </c>
      <c r="D162" s="87" t="s">
        <v>176</v>
      </c>
      <c r="E162" s="178">
        <v>61</v>
      </c>
      <c r="F162" s="183">
        <v>22.5</v>
      </c>
      <c r="G162" s="178"/>
      <c r="H162" s="187">
        <v>0</v>
      </c>
      <c r="I162" s="171" t="s">
        <v>140</v>
      </c>
      <c r="J162" s="171" t="s">
        <v>195</v>
      </c>
      <c r="K162" s="189"/>
      <c r="L162" s="82">
        <f t="shared" ref="L162:L163" si="72">100-K162</f>
        <v>100</v>
      </c>
      <c r="M162" s="110"/>
      <c r="N162" s="110">
        <f t="shared" ref="N162:N163" si="73">VLOOKUP(I162,$AB$6:$AD$20,3,FALSE)*H162</f>
        <v>0</v>
      </c>
      <c r="O162" s="110">
        <f t="shared" ref="O162:O163" si="74">(N162+M162)*K162/100</f>
        <v>0</v>
      </c>
      <c r="P162" s="110">
        <f t="shared" ref="P162:P163" si="75">(N162+M162)*L162/100</f>
        <v>0</v>
      </c>
      <c r="Q162" s="198"/>
      <c r="R162" s="130"/>
      <c r="S162" s="196"/>
      <c r="T162" s="83"/>
      <c r="U162" s="83"/>
      <c r="V162" s="83"/>
      <c r="W162" s="83"/>
      <c r="X162" s="84"/>
      <c r="Y162" s="84"/>
    </row>
    <row r="163" spans="1:25">
      <c r="A163" s="78"/>
      <c r="B163" s="79"/>
      <c r="C163" s="170" t="s">
        <v>1893</v>
      </c>
      <c r="D163" s="87" t="s">
        <v>176</v>
      </c>
      <c r="E163" s="178">
        <v>5</v>
      </c>
      <c r="F163" s="183">
        <v>114</v>
      </c>
      <c r="G163" s="178"/>
      <c r="H163" s="187">
        <v>0</v>
      </c>
      <c r="I163" s="171" t="s">
        <v>140</v>
      </c>
      <c r="J163" s="171" t="s">
        <v>195</v>
      </c>
      <c r="K163" s="189"/>
      <c r="L163" s="82">
        <f t="shared" si="72"/>
        <v>100</v>
      </c>
      <c r="M163" s="110"/>
      <c r="N163" s="110">
        <f t="shared" si="73"/>
        <v>0</v>
      </c>
      <c r="O163" s="110">
        <f t="shared" si="74"/>
        <v>0</v>
      </c>
      <c r="P163" s="110">
        <f t="shared" si="75"/>
        <v>0</v>
      </c>
      <c r="Q163" s="198"/>
      <c r="R163" s="130"/>
      <c r="S163" s="196"/>
      <c r="T163" s="83"/>
      <c r="U163" s="83"/>
      <c r="V163" s="83"/>
      <c r="W163" s="83"/>
      <c r="X163" s="84"/>
      <c r="Y163" s="84"/>
    </row>
    <row r="164" spans="1:25">
      <c r="A164" s="78"/>
      <c r="B164" s="79"/>
      <c r="C164" s="170" t="s">
        <v>1895</v>
      </c>
      <c r="D164" s="87" t="s">
        <v>223</v>
      </c>
      <c r="E164" s="178">
        <v>1</v>
      </c>
      <c r="F164" s="183">
        <v>0</v>
      </c>
      <c r="G164" s="178"/>
      <c r="H164" s="187">
        <f>0.5*E$160</f>
        <v>1</v>
      </c>
      <c r="I164" s="171" t="s">
        <v>157</v>
      </c>
      <c r="J164" s="171" t="s">
        <v>195</v>
      </c>
      <c r="K164" s="189">
        <v>100</v>
      </c>
      <c r="L164" s="82">
        <f t="shared" ref="L164" si="76">100-K164</f>
        <v>0</v>
      </c>
      <c r="M164" s="110"/>
      <c r="N164" s="110">
        <f t="shared" ref="N164" si="77">VLOOKUP(I164,$AB$6:$AD$20,3,FALSE)*H164</f>
        <v>101.01</v>
      </c>
      <c r="O164" s="110">
        <f t="shared" ref="O164" si="78">(N164+M164)*K164/100</f>
        <v>101.01</v>
      </c>
      <c r="P164" s="110">
        <f t="shared" ref="P164" si="79">(N164+M164)*L164/100</f>
        <v>0</v>
      </c>
      <c r="Q164" s="198"/>
      <c r="R164" s="130"/>
      <c r="S164" s="196"/>
      <c r="T164" s="83"/>
      <c r="U164" s="83"/>
      <c r="V164" s="83"/>
      <c r="W164" s="83"/>
      <c r="X164" s="84"/>
      <c r="Y164" s="84"/>
    </row>
    <row r="165" spans="1:25">
      <c r="A165" s="78" t="s">
        <v>265</v>
      </c>
      <c r="B165" s="79" t="s">
        <v>217</v>
      </c>
      <c r="C165" s="170" t="s">
        <v>1899</v>
      </c>
      <c r="D165" s="87" t="s">
        <v>176</v>
      </c>
      <c r="E165" s="178">
        <f>65*2</f>
        <v>130</v>
      </c>
      <c r="F165" s="183">
        <f>6.5</f>
        <v>6.5</v>
      </c>
      <c r="G165" s="178" t="s">
        <v>221</v>
      </c>
      <c r="H165" s="187">
        <v>0</v>
      </c>
      <c r="I165" s="171" t="s">
        <v>140</v>
      </c>
      <c r="J165" s="171" t="s">
        <v>195</v>
      </c>
      <c r="K165" s="189">
        <v>100</v>
      </c>
      <c r="L165" s="82">
        <f t="shared" si="53"/>
        <v>0</v>
      </c>
      <c r="M165" s="110"/>
      <c r="N165" s="110">
        <f t="shared" si="55"/>
        <v>0</v>
      </c>
      <c r="O165" s="110">
        <f t="shared" si="58"/>
        <v>0</v>
      </c>
      <c r="P165" s="110">
        <f t="shared" si="56"/>
        <v>0</v>
      </c>
      <c r="Q165" s="198">
        <v>70</v>
      </c>
      <c r="R165" s="130"/>
      <c r="S165" s="196">
        <v>46192</v>
      </c>
      <c r="T165" s="83">
        <f>IF(NOT(Q165=""),IF(NOT($S165=""),$S165,#REF!),"")</f>
        <v>46192</v>
      </c>
      <c r="U165" s="83">
        <f t="shared" si="57"/>
        <v>46262</v>
      </c>
      <c r="V165" s="83"/>
      <c r="W165" s="83"/>
      <c r="X165" s="84"/>
      <c r="Y165" s="84"/>
    </row>
    <row r="166" spans="1:25">
      <c r="A166" s="78" t="s">
        <v>265</v>
      </c>
      <c r="B166" s="79" t="s">
        <v>217</v>
      </c>
      <c r="C166" s="170" t="s">
        <v>1900</v>
      </c>
      <c r="D166" s="87" t="s">
        <v>135</v>
      </c>
      <c r="E166" s="178">
        <v>1.01</v>
      </c>
      <c r="F166" s="183">
        <v>50</v>
      </c>
      <c r="G166" s="178" t="s">
        <v>122</v>
      </c>
      <c r="H166" s="187">
        <v>0</v>
      </c>
      <c r="I166" s="171" t="s">
        <v>140</v>
      </c>
      <c r="J166" s="171" t="s">
        <v>195</v>
      </c>
      <c r="K166" s="189">
        <v>100</v>
      </c>
      <c r="L166" s="82">
        <f t="shared" si="53"/>
        <v>0</v>
      </c>
      <c r="M166" s="110"/>
      <c r="N166" s="110">
        <f t="shared" si="55"/>
        <v>0</v>
      </c>
      <c r="O166" s="110">
        <f t="shared" si="58"/>
        <v>0</v>
      </c>
      <c r="P166" s="110">
        <f t="shared" si="56"/>
        <v>0</v>
      </c>
      <c r="Q166" s="198">
        <v>30</v>
      </c>
      <c r="R166" s="130"/>
      <c r="S166" s="196">
        <v>44927</v>
      </c>
      <c r="T166" s="83">
        <f>IF(NOT(Q166=""),IF(NOT($S166=""),$S166,#REF!),"")</f>
        <v>44927</v>
      </c>
      <c r="U166" s="83">
        <f t="shared" si="57"/>
        <v>44957</v>
      </c>
      <c r="V166" s="83"/>
      <c r="W166" s="83"/>
      <c r="X166" s="84"/>
      <c r="Y166" s="84"/>
    </row>
    <row r="167" spans="1:25">
      <c r="A167" s="78" t="s">
        <v>265</v>
      </c>
      <c r="B167" s="79" t="s">
        <v>217</v>
      </c>
      <c r="C167" s="171" t="s">
        <v>1901</v>
      </c>
      <c r="D167" s="87" t="s">
        <v>135</v>
      </c>
      <c r="E167" s="171">
        <f>65</f>
        <v>65</v>
      </c>
      <c r="F167" s="183">
        <f>2</f>
        <v>2</v>
      </c>
      <c r="G167" s="178" t="s">
        <v>122</v>
      </c>
      <c r="H167" s="187">
        <v>0</v>
      </c>
      <c r="I167" s="171" t="s">
        <v>140</v>
      </c>
      <c r="J167" s="171" t="s">
        <v>195</v>
      </c>
      <c r="K167" s="189">
        <v>100</v>
      </c>
      <c r="L167" s="82">
        <f t="shared" si="53"/>
        <v>0</v>
      </c>
      <c r="M167" s="110"/>
      <c r="N167" s="110">
        <f t="shared" si="55"/>
        <v>0</v>
      </c>
      <c r="O167" s="110">
        <f t="shared" si="58"/>
        <v>0</v>
      </c>
      <c r="P167" s="110">
        <f t="shared" si="56"/>
        <v>0</v>
      </c>
      <c r="Q167" s="198">
        <v>30</v>
      </c>
      <c r="R167" s="130"/>
      <c r="S167" s="196">
        <v>44927</v>
      </c>
      <c r="T167" s="83">
        <f>IF(NOT(Q167=""),IF(NOT($S167=""),$S167,#REF!),"")</f>
        <v>44927</v>
      </c>
      <c r="U167" s="83">
        <f t="shared" si="57"/>
        <v>44957</v>
      </c>
      <c r="V167" s="83"/>
      <c r="W167" s="83"/>
      <c r="X167" s="84"/>
      <c r="Y167" s="84"/>
    </row>
    <row r="168" spans="1:25">
      <c r="A168" s="78" t="s">
        <v>265</v>
      </c>
      <c r="B168" s="79" t="s">
        <v>217</v>
      </c>
      <c r="C168" s="169" t="s">
        <v>1873</v>
      </c>
      <c r="E168" s="178">
        <v>76</v>
      </c>
      <c r="F168" s="182">
        <f>(F169*E169+F173*E173+F175*E175+E174*F174+E172*F172+E171*F171+E170*F170)</f>
        <v>5214</v>
      </c>
      <c r="G168" s="178"/>
      <c r="H168" s="187">
        <f>4*8</f>
        <v>32</v>
      </c>
      <c r="I168" s="171" t="s">
        <v>140</v>
      </c>
      <c r="J168" s="171"/>
      <c r="K168" s="189">
        <v>100</v>
      </c>
      <c r="L168" s="82">
        <f t="shared" si="53"/>
        <v>0</v>
      </c>
      <c r="M168" s="110">
        <f t="shared" si="54"/>
        <v>396264</v>
      </c>
      <c r="N168" s="110">
        <f t="shared" si="55"/>
        <v>0</v>
      </c>
      <c r="O168" s="110">
        <f t="shared" si="58"/>
        <v>396264</v>
      </c>
      <c r="P168" s="110">
        <f t="shared" si="56"/>
        <v>0</v>
      </c>
      <c r="Q168" s="198"/>
      <c r="R168" s="130"/>
      <c r="S168" s="196"/>
      <c r="T168" s="83" t="str">
        <f>IF(NOT(Q168=""),IF(NOT($S168=""),$S168,#REF!),"")</f>
        <v/>
      </c>
      <c r="U168" s="83"/>
      <c r="V168" s="83"/>
      <c r="W168" s="83"/>
      <c r="X168" s="84"/>
      <c r="Y168" s="84"/>
    </row>
    <row r="169" spans="1:25">
      <c r="A169" s="78" t="s">
        <v>265</v>
      </c>
      <c r="B169" s="79" t="s">
        <v>217</v>
      </c>
      <c r="C169" s="170" t="s">
        <v>1896</v>
      </c>
      <c r="D169" s="87" t="s">
        <v>176</v>
      </c>
      <c r="E169" s="178">
        <v>1</v>
      </c>
      <c r="F169" s="183">
        <f>320</f>
        <v>320</v>
      </c>
      <c r="G169" s="178" t="s">
        <v>219</v>
      </c>
      <c r="H169" s="187">
        <v>0</v>
      </c>
      <c r="I169" s="171" t="s">
        <v>140</v>
      </c>
      <c r="J169" s="171" t="s">
        <v>195</v>
      </c>
      <c r="K169" s="189">
        <v>100</v>
      </c>
      <c r="L169" s="82">
        <f t="shared" si="53"/>
        <v>0</v>
      </c>
      <c r="M169" s="110"/>
      <c r="N169" s="110">
        <f t="shared" si="55"/>
        <v>0</v>
      </c>
      <c r="O169" s="110">
        <f t="shared" si="58"/>
        <v>0</v>
      </c>
      <c r="P169" s="110">
        <f t="shared" si="56"/>
        <v>0</v>
      </c>
      <c r="Q169" s="198">
        <v>30</v>
      </c>
      <c r="R169" s="130"/>
      <c r="S169" s="196">
        <v>45413</v>
      </c>
      <c r="T169" s="83">
        <f>IF(NOT(Q169=""),IF(NOT($S169=""),$S169,#REF!),"")</f>
        <v>45413</v>
      </c>
      <c r="U169" s="83">
        <f t="shared" si="57"/>
        <v>45443</v>
      </c>
      <c r="V169" s="83"/>
      <c r="W169" s="83"/>
      <c r="X169" s="84"/>
      <c r="Y169" s="84"/>
    </row>
    <row r="170" spans="1:25">
      <c r="A170" s="78"/>
      <c r="B170" s="79"/>
      <c r="C170" s="170" t="s">
        <v>1894</v>
      </c>
      <c r="D170" s="87" t="s">
        <v>176</v>
      </c>
      <c r="E170" s="178">
        <v>61</v>
      </c>
      <c r="F170" s="183">
        <v>30</v>
      </c>
      <c r="G170" s="178"/>
      <c r="H170" s="187">
        <v>0</v>
      </c>
      <c r="I170" s="171" t="s">
        <v>140</v>
      </c>
      <c r="J170" s="171" t="s">
        <v>195</v>
      </c>
      <c r="K170" s="189"/>
      <c r="L170" s="82">
        <f t="shared" ref="L170:L171" si="80">100-K170</f>
        <v>100</v>
      </c>
      <c r="M170" s="110"/>
      <c r="N170" s="110">
        <f t="shared" ref="N170:N171" si="81">VLOOKUP(I170,$AB$6:$AD$20,3,FALSE)*H170</f>
        <v>0</v>
      </c>
      <c r="O170" s="110">
        <f t="shared" ref="O170:O171" si="82">(N170+M170)*K170/100</f>
        <v>0</v>
      </c>
      <c r="P170" s="110">
        <f t="shared" ref="P170:P171" si="83">(N170+M170)*L170/100</f>
        <v>0</v>
      </c>
      <c r="Q170" s="198"/>
      <c r="R170" s="130"/>
      <c r="S170" s="196"/>
      <c r="T170" s="83"/>
      <c r="U170" s="83"/>
      <c r="V170" s="83"/>
      <c r="W170" s="83"/>
      <c r="X170" s="84"/>
      <c r="Y170" s="84"/>
    </row>
    <row r="171" spans="1:25">
      <c r="A171" s="78"/>
      <c r="B171" s="79"/>
      <c r="C171" s="170" t="s">
        <v>1893</v>
      </c>
      <c r="D171" s="87" t="s">
        <v>176</v>
      </c>
      <c r="E171" s="178">
        <v>4</v>
      </c>
      <c r="F171" s="183">
        <v>228</v>
      </c>
      <c r="G171" s="178"/>
      <c r="H171" s="187">
        <v>0</v>
      </c>
      <c r="I171" s="171" t="s">
        <v>140</v>
      </c>
      <c r="J171" s="171" t="s">
        <v>195</v>
      </c>
      <c r="K171" s="189"/>
      <c r="L171" s="82">
        <f t="shared" si="80"/>
        <v>100</v>
      </c>
      <c r="M171" s="110"/>
      <c r="N171" s="110">
        <f t="shared" si="81"/>
        <v>0</v>
      </c>
      <c r="O171" s="110">
        <f t="shared" si="82"/>
        <v>0</v>
      </c>
      <c r="P171" s="110">
        <f t="shared" si="83"/>
        <v>0</v>
      </c>
      <c r="Q171" s="198"/>
      <c r="R171" s="130"/>
      <c r="S171" s="196"/>
      <c r="T171" s="83"/>
      <c r="U171" s="83"/>
      <c r="V171" s="83"/>
      <c r="W171" s="83"/>
      <c r="X171" s="84"/>
      <c r="Y171" s="84"/>
    </row>
    <row r="172" spans="1:25">
      <c r="A172" s="78"/>
      <c r="B172" s="79"/>
      <c r="C172" s="170" t="s">
        <v>1895</v>
      </c>
      <c r="D172" s="87" t="s">
        <v>223</v>
      </c>
      <c r="E172" s="178">
        <v>1</v>
      </c>
      <c r="F172" s="183">
        <v>0</v>
      </c>
      <c r="G172" s="178"/>
      <c r="H172" s="187">
        <f>0.5*E$168</f>
        <v>38</v>
      </c>
      <c r="I172" s="171" t="s">
        <v>157</v>
      </c>
      <c r="J172" s="171" t="s">
        <v>195</v>
      </c>
      <c r="K172" s="189">
        <v>100</v>
      </c>
      <c r="L172" s="82">
        <f t="shared" ref="L172" si="84">100-K172</f>
        <v>0</v>
      </c>
      <c r="M172" s="110"/>
      <c r="N172" s="110">
        <f t="shared" ref="N172" si="85">VLOOKUP(I172,$AB$6:$AD$20,3,FALSE)*H172</f>
        <v>3838.38</v>
      </c>
      <c r="O172" s="110">
        <f t="shared" ref="O172" si="86">(N172+M172)*K172/100</f>
        <v>3838.38</v>
      </c>
      <c r="P172" s="110">
        <f t="shared" ref="P172" si="87">(N172+M172)*L172/100</f>
        <v>0</v>
      </c>
      <c r="Q172" s="198"/>
      <c r="R172" s="130"/>
      <c r="S172" s="196"/>
      <c r="T172" s="83"/>
      <c r="U172" s="83"/>
      <c r="V172" s="83"/>
      <c r="W172" s="83"/>
      <c r="X172" s="84"/>
      <c r="Y172" s="84"/>
    </row>
    <row r="173" spans="1:25">
      <c r="A173" s="78" t="s">
        <v>265</v>
      </c>
      <c r="B173" s="79" t="s">
        <v>217</v>
      </c>
      <c r="C173" s="170" t="s">
        <v>1899</v>
      </c>
      <c r="D173" s="87" t="s">
        <v>176</v>
      </c>
      <c r="E173" s="178">
        <f>65*4</f>
        <v>260</v>
      </c>
      <c r="F173" s="183">
        <f>6.5</f>
        <v>6.5</v>
      </c>
      <c r="G173" s="178" t="s">
        <v>221</v>
      </c>
      <c r="H173" s="187">
        <v>0</v>
      </c>
      <c r="I173" s="171" t="s">
        <v>140</v>
      </c>
      <c r="J173" s="171" t="s">
        <v>195</v>
      </c>
      <c r="K173" s="189">
        <v>100</v>
      </c>
      <c r="L173" s="82">
        <f t="shared" si="53"/>
        <v>0</v>
      </c>
      <c r="M173" s="110"/>
      <c r="N173" s="110">
        <f t="shared" si="55"/>
        <v>0</v>
      </c>
      <c r="O173" s="110">
        <f t="shared" si="58"/>
        <v>0</v>
      </c>
      <c r="P173" s="110">
        <f t="shared" si="56"/>
        <v>0</v>
      </c>
      <c r="Q173" s="198">
        <v>30</v>
      </c>
      <c r="R173" s="130"/>
      <c r="S173" s="196">
        <v>46150</v>
      </c>
      <c r="T173" s="83">
        <f>IF(NOT(Q173=""),IF(NOT($S173=""),$S173,#REF!),"")</f>
        <v>46150</v>
      </c>
      <c r="U173" s="83">
        <f t="shared" si="57"/>
        <v>46180</v>
      </c>
      <c r="V173" s="83"/>
      <c r="W173" s="83"/>
      <c r="X173" s="84"/>
      <c r="Y173" s="84"/>
    </row>
    <row r="174" spans="1:25">
      <c r="A174" s="78" t="s">
        <v>265</v>
      </c>
      <c r="B174" s="79" t="s">
        <v>217</v>
      </c>
      <c r="C174" s="170" t="s">
        <v>1900</v>
      </c>
      <c r="D174" s="87" t="s">
        <v>135</v>
      </c>
      <c r="E174" s="178">
        <f>1.01*4</f>
        <v>4.04</v>
      </c>
      <c r="F174" s="183">
        <v>50</v>
      </c>
      <c r="G174" s="178" t="s">
        <v>122</v>
      </c>
      <c r="H174" s="187">
        <v>0</v>
      </c>
      <c r="I174" s="171" t="s">
        <v>140</v>
      </c>
      <c r="J174" s="171" t="s">
        <v>195</v>
      </c>
      <c r="K174" s="189">
        <v>100</v>
      </c>
      <c r="L174" s="82">
        <f t="shared" si="53"/>
        <v>0</v>
      </c>
      <c r="M174" s="110"/>
      <c r="N174" s="110">
        <f t="shared" si="55"/>
        <v>0</v>
      </c>
      <c r="O174" s="110">
        <f t="shared" si="58"/>
        <v>0</v>
      </c>
      <c r="P174" s="110">
        <f t="shared" si="56"/>
        <v>0</v>
      </c>
      <c r="Q174" s="198">
        <v>30</v>
      </c>
      <c r="R174" s="130"/>
      <c r="S174" s="196">
        <v>44927</v>
      </c>
      <c r="T174" s="83">
        <f>IF(NOT(Q174=""),IF(NOT($S174=""),$S174,#REF!),"")</f>
        <v>44927</v>
      </c>
      <c r="U174" s="83">
        <f t="shared" si="57"/>
        <v>44957</v>
      </c>
      <c r="V174" s="83"/>
      <c r="W174" s="83"/>
      <c r="X174" s="84"/>
      <c r="Y174" s="84"/>
    </row>
    <row r="175" spans="1:25">
      <c r="A175" s="78" t="s">
        <v>265</v>
      </c>
      <c r="B175" s="79" t="s">
        <v>217</v>
      </c>
      <c r="C175" s="171" t="s">
        <v>1901</v>
      </c>
      <c r="D175" s="87" t="s">
        <v>135</v>
      </c>
      <c r="E175" s="171">
        <f>2*65</f>
        <v>130</v>
      </c>
      <c r="F175" s="183">
        <f>2</f>
        <v>2</v>
      </c>
      <c r="G175" s="178" t="s">
        <v>122</v>
      </c>
      <c r="H175" s="187">
        <v>0</v>
      </c>
      <c r="I175" s="171" t="s">
        <v>140</v>
      </c>
      <c r="J175" s="171" t="s">
        <v>195</v>
      </c>
      <c r="K175" s="189">
        <v>100</v>
      </c>
      <c r="L175" s="82">
        <f t="shared" si="53"/>
        <v>0</v>
      </c>
      <c r="M175" s="110"/>
      <c r="N175" s="110">
        <f t="shared" si="55"/>
        <v>0</v>
      </c>
      <c r="O175" s="110">
        <f t="shared" si="58"/>
        <v>0</v>
      </c>
      <c r="P175" s="110">
        <f t="shared" si="56"/>
        <v>0</v>
      </c>
      <c r="Q175" s="198">
        <v>30</v>
      </c>
      <c r="R175" s="130"/>
      <c r="S175" s="196">
        <v>44927</v>
      </c>
      <c r="T175" s="83">
        <f>IF(NOT(Q175=""),IF(NOT($S175=""),$S175,#REF!),"")</f>
        <v>44927</v>
      </c>
      <c r="U175" s="83">
        <f t="shared" si="57"/>
        <v>44957</v>
      </c>
      <c r="V175" s="83"/>
      <c r="W175" s="83"/>
      <c r="X175" s="84"/>
      <c r="Y175" s="84"/>
    </row>
    <row r="176" spans="1:25">
      <c r="A176" s="78" t="s">
        <v>265</v>
      </c>
      <c r="B176" s="79" t="s">
        <v>217</v>
      </c>
      <c r="C176" s="169" t="s">
        <v>1874</v>
      </c>
      <c r="E176" s="178">
        <v>1091</v>
      </c>
      <c r="F176" s="182">
        <f>(F177*E177+F181*E181+F183*E183+E182*F182+E178*F178+E179*F179+E180*F180)</f>
        <v>8363</v>
      </c>
      <c r="G176" s="178"/>
      <c r="H176" s="187">
        <f>4*8</f>
        <v>32</v>
      </c>
      <c r="I176" s="171" t="s">
        <v>140</v>
      </c>
      <c r="J176" s="171"/>
      <c r="K176" s="189">
        <v>100</v>
      </c>
      <c r="L176" s="82">
        <f t="shared" si="53"/>
        <v>0</v>
      </c>
      <c r="M176" s="110">
        <f t="shared" si="54"/>
        <v>9124033</v>
      </c>
      <c r="N176" s="110">
        <f t="shared" si="55"/>
        <v>0</v>
      </c>
      <c r="O176" s="110">
        <f t="shared" si="58"/>
        <v>9124033</v>
      </c>
      <c r="P176" s="110">
        <f t="shared" si="56"/>
        <v>0</v>
      </c>
      <c r="Q176" s="198"/>
      <c r="R176" s="130"/>
      <c r="S176" s="196"/>
      <c r="T176" s="83" t="str">
        <f>IF(NOT(Q176=""),IF(NOT($S176=""),$S176,#REF!),"")</f>
        <v/>
      </c>
      <c r="U176" s="83"/>
      <c r="V176" s="83"/>
      <c r="W176" s="83"/>
      <c r="X176" s="84"/>
      <c r="Y176" s="84"/>
    </row>
    <row r="177" spans="1:25">
      <c r="A177" s="78" t="s">
        <v>265</v>
      </c>
      <c r="B177" s="79" t="s">
        <v>217</v>
      </c>
      <c r="C177" s="170" t="s">
        <v>1896</v>
      </c>
      <c r="D177" s="87" t="s">
        <v>176</v>
      </c>
      <c r="E177" s="178">
        <v>1</v>
      </c>
      <c r="F177" s="183">
        <f>320</f>
        <v>320</v>
      </c>
      <c r="G177" s="178" t="s">
        <v>219</v>
      </c>
      <c r="H177" s="187">
        <v>0</v>
      </c>
      <c r="I177" s="171" t="s">
        <v>140</v>
      </c>
      <c r="J177" s="171" t="s">
        <v>195</v>
      </c>
      <c r="K177" s="189">
        <v>100</v>
      </c>
      <c r="L177" s="82">
        <f t="shared" si="53"/>
        <v>0</v>
      </c>
      <c r="M177" s="110"/>
      <c r="N177" s="110">
        <f t="shared" si="55"/>
        <v>0</v>
      </c>
      <c r="O177" s="110">
        <f t="shared" si="58"/>
        <v>0</v>
      </c>
      <c r="P177" s="110">
        <f t="shared" si="56"/>
        <v>0</v>
      </c>
      <c r="Q177" s="198">
        <v>240</v>
      </c>
      <c r="R177" s="130"/>
      <c r="S177" s="196">
        <v>45444</v>
      </c>
      <c r="T177" s="83">
        <f>IF(NOT(Q177=""),IF(NOT($S177=""),$S177,#REF!),"")</f>
        <v>45444</v>
      </c>
      <c r="U177" s="83">
        <f t="shared" si="57"/>
        <v>45684</v>
      </c>
      <c r="V177" s="83"/>
      <c r="W177" s="83"/>
      <c r="X177" s="84"/>
      <c r="Y177" s="84"/>
    </row>
    <row r="178" spans="1:25">
      <c r="A178" s="78"/>
      <c r="B178" s="79"/>
      <c r="C178" s="170" t="s">
        <v>1894</v>
      </c>
      <c r="D178" s="87" t="s">
        <v>176</v>
      </c>
      <c r="E178" s="178">
        <v>61</v>
      </c>
      <c r="F178" s="183">
        <v>45</v>
      </c>
      <c r="G178" s="178"/>
      <c r="H178" s="187">
        <v>0</v>
      </c>
      <c r="I178" s="171" t="s">
        <v>140</v>
      </c>
      <c r="J178" s="171" t="s">
        <v>195</v>
      </c>
      <c r="K178" s="189"/>
      <c r="L178" s="82">
        <f t="shared" ref="L178:L179" si="88">100-K178</f>
        <v>100</v>
      </c>
      <c r="M178" s="110"/>
      <c r="N178" s="110">
        <f>VLOOKUP(I178,$AB$6:$AD$20,3,FALSE)*H178</f>
        <v>0</v>
      </c>
      <c r="O178" s="110">
        <f t="shared" ref="O178:O179" si="89">(N178+M178)*K178/100</f>
        <v>0</v>
      </c>
      <c r="P178" s="110">
        <f t="shared" ref="P178:P179" si="90">(N178+M178)*L178/100</f>
        <v>0</v>
      </c>
      <c r="Q178" s="198">
        <v>845</v>
      </c>
      <c r="R178" s="130"/>
      <c r="S178" s="196"/>
      <c r="T178" s="83"/>
      <c r="U178" s="83"/>
      <c r="V178" s="83"/>
      <c r="W178" s="83"/>
      <c r="X178" s="84"/>
      <c r="Y178" s="84"/>
    </row>
    <row r="179" spans="1:25">
      <c r="A179" s="78"/>
      <c r="B179" s="79"/>
      <c r="C179" s="170" t="s">
        <v>1893</v>
      </c>
      <c r="D179" s="87" t="s">
        <v>176</v>
      </c>
      <c r="E179" s="178">
        <v>4</v>
      </c>
      <c r="F179" s="183">
        <f>455*0.8</f>
        <v>364</v>
      </c>
      <c r="G179" s="178"/>
      <c r="H179" s="187">
        <v>0</v>
      </c>
      <c r="I179" s="171" t="s">
        <v>140</v>
      </c>
      <c r="J179" s="171" t="s">
        <v>195</v>
      </c>
      <c r="K179" s="189"/>
      <c r="L179" s="82">
        <f t="shared" si="88"/>
        <v>100</v>
      </c>
      <c r="M179" s="110"/>
      <c r="N179" s="110">
        <f t="shared" ref="N179" si="91">VLOOKUP(I179,$AB$6:$AD$20,3,FALSE)*H179</f>
        <v>0</v>
      </c>
      <c r="O179" s="110">
        <f t="shared" si="89"/>
        <v>0</v>
      </c>
      <c r="P179" s="110">
        <f t="shared" si="90"/>
        <v>0</v>
      </c>
      <c r="Q179" s="198">
        <v>845</v>
      </c>
      <c r="R179" s="130"/>
      <c r="S179" s="196"/>
      <c r="T179" s="83"/>
      <c r="U179" s="83"/>
      <c r="V179" s="83"/>
      <c r="W179" s="83"/>
      <c r="X179" s="84"/>
      <c r="Y179" s="84"/>
    </row>
    <row r="180" spans="1:25">
      <c r="A180" s="78"/>
      <c r="B180" s="79"/>
      <c r="C180" s="170" t="s">
        <v>1895</v>
      </c>
      <c r="D180" s="87" t="s">
        <v>223</v>
      </c>
      <c r="E180" s="178">
        <v>1</v>
      </c>
      <c r="F180" s="183">
        <v>0</v>
      </c>
      <c r="G180" s="178"/>
      <c r="H180" s="187">
        <f>0.5*E$176</f>
        <v>545.5</v>
      </c>
      <c r="I180" s="171" t="s">
        <v>157</v>
      </c>
      <c r="J180" s="171" t="s">
        <v>195</v>
      </c>
      <c r="K180" s="189">
        <v>100</v>
      </c>
      <c r="L180" s="82">
        <f t="shared" ref="L180" si="92">100-K180</f>
        <v>0</v>
      </c>
      <c r="M180" s="110"/>
      <c r="N180" s="110">
        <f t="shared" ref="N180" si="93">VLOOKUP(I180,$AB$6:$AD$20,3,FALSE)*H180</f>
        <v>55100.955000000002</v>
      </c>
      <c r="O180" s="110">
        <f t="shared" ref="O180" si="94">(N180+M180)*K180/100</f>
        <v>55100.955000000002</v>
      </c>
      <c r="P180" s="110">
        <f t="shared" ref="P180" si="95">(N180+M180)*L180/100</f>
        <v>0</v>
      </c>
      <c r="Q180" s="198">
        <v>845</v>
      </c>
      <c r="R180" s="130"/>
      <c r="S180" s="196"/>
      <c r="T180" s="83"/>
      <c r="U180" s="83"/>
      <c r="V180" s="83"/>
      <c r="W180" s="83"/>
      <c r="X180" s="84"/>
      <c r="Y180" s="84"/>
    </row>
    <row r="181" spans="1:25">
      <c r="A181" s="78" t="s">
        <v>265</v>
      </c>
      <c r="B181" s="79" t="s">
        <v>217</v>
      </c>
      <c r="C181" s="170" t="s">
        <v>1899</v>
      </c>
      <c r="D181" s="87" t="s">
        <v>176</v>
      </c>
      <c r="E181" s="178">
        <f>65*8</f>
        <v>520</v>
      </c>
      <c r="F181" s="183">
        <f>6.5</f>
        <v>6.5</v>
      </c>
      <c r="G181" s="178" t="s">
        <v>221</v>
      </c>
      <c r="H181" s="187">
        <v>0</v>
      </c>
      <c r="I181" s="171" t="s">
        <v>140</v>
      </c>
      <c r="J181" s="171" t="s">
        <v>195</v>
      </c>
      <c r="K181" s="189">
        <v>100</v>
      </c>
      <c r="L181" s="82">
        <f t="shared" si="53"/>
        <v>0</v>
      </c>
      <c r="M181" s="110"/>
      <c r="N181" s="110">
        <f t="shared" si="55"/>
        <v>0</v>
      </c>
      <c r="O181" s="110">
        <f t="shared" si="58"/>
        <v>0</v>
      </c>
      <c r="P181" s="110">
        <f t="shared" si="56"/>
        <v>0</v>
      </c>
      <c r="Q181" s="198">
        <v>845</v>
      </c>
      <c r="R181" s="130"/>
      <c r="S181" s="196">
        <v>44958</v>
      </c>
      <c r="T181" s="83">
        <f>IF(NOT(Q181=""),IF(NOT($S181=""),$S181,#REF!),"")</f>
        <v>44958</v>
      </c>
      <c r="U181" s="83">
        <f t="shared" si="57"/>
        <v>45803</v>
      </c>
      <c r="V181" s="83"/>
      <c r="W181" s="83"/>
      <c r="X181" s="84"/>
      <c r="Y181" s="84"/>
    </row>
    <row r="182" spans="1:25">
      <c r="A182" s="78" t="s">
        <v>265</v>
      </c>
      <c r="B182" s="79" t="s">
        <v>217</v>
      </c>
      <c r="C182" s="170" t="s">
        <v>1900</v>
      </c>
      <c r="D182" s="87" t="s">
        <v>135</v>
      </c>
      <c r="E182" s="178">
        <f>1.01*4</f>
        <v>4.04</v>
      </c>
      <c r="F182" s="183">
        <v>50</v>
      </c>
      <c r="G182" s="178" t="s">
        <v>122</v>
      </c>
      <c r="H182" s="187">
        <v>0</v>
      </c>
      <c r="I182" s="171" t="s">
        <v>140</v>
      </c>
      <c r="J182" s="171" t="s">
        <v>195</v>
      </c>
      <c r="K182" s="189">
        <v>100</v>
      </c>
      <c r="L182" s="82">
        <f t="shared" si="53"/>
        <v>0</v>
      </c>
      <c r="M182" s="110"/>
      <c r="N182" s="110">
        <f t="shared" si="55"/>
        <v>0</v>
      </c>
      <c r="O182" s="110">
        <f t="shared" si="58"/>
        <v>0</v>
      </c>
      <c r="P182" s="110">
        <f t="shared" si="56"/>
        <v>0</v>
      </c>
      <c r="Q182" s="198">
        <v>30</v>
      </c>
      <c r="R182" s="130"/>
      <c r="S182" s="196">
        <v>45292</v>
      </c>
      <c r="T182" s="83">
        <f>IF(NOT(Q182=""),IF(NOT($S182=""),$S182,#REF!),"")</f>
        <v>45292</v>
      </c>
      <c r="U182" s="83">
        <f t="shared" si="57"/>
        <v>45322</v>
      </c>
      <c r="V182" s="83"/>
      <c r="W182" s="83"/>
      <c r="X182" s="84"/>
      <c r="Y182" s="84"/>
    </row>
    <row r="183" spans="1:25">
      <c r="A183" s="78" t="s">
        <v>265</v>
      </c>
      <c r="B183" s="79" t="s">
        <v>217</v>
      </c>
      <c r="C183" s="171" t="s">
        <v>1901</v>
      </c>
      <c r="D183" s="87" t="s">
        <v>135</v>
      </c>
      <c r="E183" s="171">
        <f>2*65</f>
        <v>130</v>
      </c>
      <c r="F183" s="183">
        <f>2</f>
        <v>2</v>
      </c>
      <c r="G183" s="178" t="s">
        <v>122</v>
      </c>
      <c r="H183" s="187">
        <v>0</v>
      </c>
      <c r="I183" s="171" t="s">
        <v>140</v>
      </c>
      <c r="J183" s="171" t="s">
        <v>195</v>
      </c>
      <c r="K183" s="189">
        <v>100</v>
      </c>
      <c r="L183" s="82">
        <f t="shared" si="53"/>
        <v>0</v>
      </c>
      <c r="M183" s="110"/>
      <c r="N183" s="110">
        <f t="shared" si="55"/>
        <v>0</v>
      </c>
      <c r="O183" s="110">
        <f t="shared" si="58"/>
        <v>0</v>
      </c>
      <c r="P183" s="110">
        <f t="shared" si="56"/>
        <v>0</v>
      </c>
      <c r="Q183" s="198">
        <v>30</v>
      </c>
      <c r="R183" s="130"/>
      <c r="S183" s="196">
        <v>44927</v>
      </c>
      <c r="T183" s="83">
        <f>IF(NOT(Q183=""),IF(NOT($S183=""),$S183,#REF!),"")</f>
        <v>44927</v>
      </c>
      <c r="U183" s="83">
        <f t="shared" si="57"/>
        <v>44957</v>
      </c>
      <c r="V183" s="83"/>
      <c r="W183" s="83"/>
      <c r="X183" s="84"/>
      <c r="Y183" s="84"/>
    </row>
    <row r="184" spans="1:25">
      <c r="A184" s="78" t="s">
        <v>265</v>
      </c>
      <c r="B184" s="79" t="s">
        <v>217</v>
      </c>
      <c r="C184" s="172" t="s">
        <v>1875</v>
      </c>
      <c r="D184" s="87" t="s">
        <v>176</v>
      </c>
      <c r="E184" s="172">
        <v>1</v>
      </c>
      <c r="F184" s="183">
        <v>100000</v>
      </c>
      <c r="G184" s="178" t="s">
        <v>219</v>
      </c>
      <c r="H184" s="187">
        <v>0</v>
      </c>
      <c r="I184" s="171" t="s">
        <v>140</v>
      </c>
      <c r="J184" s="171" t="s">
        <v>195</v>
      </c>
      <c r="K184" s="189">
        <v>100</v>
      </c>
      <c r="L184" s="82">
        <f t="shared" si="53"/>
        <v>0</v>
      </c>
      <c r="M184" s="110">
        <f>E184*F184</f>
        <v>100000</v>
      </c>
      <c r="N184" s="110">
        <f t="shared" si="55"/>
        <v>0</v>
      </c>
      <c r="O184" s="110">
        <f t="shared" si="58"/>
        <v>100000</v>
      </c>
      <c r="P184" s="110">
        <f t="shared" si="56"/>
        <v>0</v>
      </c>
      <c r="Q184" s="198">
        <v>30</v>
      </c>
      <c r="R184" s="130"/>
      <c r="S184" s="196">
        <v>45292</v>
      </c>
      <c r="T184" s="83">
        <f>IF(NOT(Q184=""),IF(NOT($S184=""),$S184,#REF!),"")</f>
        <v>45292</v>
      </c>
      <c r="U184" s="83">
        <f t="shared" si="57"/>
        <v>45322</v>
      </c>
      <c r="V184" s="83"/>
      <c r="W184" s="83"/>
      <c r="X184" s="84"/>
      <c r="Y184" s="84"/>
    </row>
    <row r="185" spans="1:25">
      <c r="A185" s="78" t="s">
        <v>265</v>
      </c>
      <c r="B185" s="79" t="s">
        <v>217</v>
      </c>
      <c r="C185" s="172" t="s">
        <v>1876</v>
      </c>
      <c r="D185" s="87" t="s">
        <v>176</v>
      </c>
      <c r="E185" s="172">
        <v>1</v>
      </c>
      <c r="F185" s="183">
        <v>100000</v>
      </c>
      <c r="G185" s="178" t="s">
        <v>219</v>
      </c>
      <c r="H185" s="187">
        <v>0</v>
      </c>
      <c r="I185" s="171" t="s">
        <v>140</v>
      </c>
      <c r="J185" s="171" t="s">
        <v>195</v>
      </c>
      <c r="K185" s="189">
        <v>100</v>
      </c>
      <c r="L185" s="82">
        <f t="shared" si="53"/>
        <v>0</v>
      </c>
      <c r="M185" s="110">
        <f>E185*F185</f>
        <v>100000</v>
      </c>
      <c r="N185" s="110">
        <f t="shared" si="55"/>
        <v>0</v>
      </c>
      <c r="O185" s="110">
        <f t="shared" si="58"/>
        <v>100000</v>
      </c>
      <c r="P185" s="110">
        <f t="shared" si="56"/>
        <v>0</v>
      </c>
      <c r="Q185" s="198">
        <v>30</v>
      </c>
      <c r="R185" s="130"/>
      <c r="S185" s="196">
        <v>45292</v>
      </c>
      <c r="T185" s="83">
        <f>IF(NOT(Q185=""),IF(NOT($S185=""),$S185,#REF!),"")</f>
        <v>45292</v>
      </c>
      <c r="U185" s="83">
        <f t="shared" si="57"/>
        <v>45322</v>
      </c>
      <c r="V185" s="83"/>
      <c r="W185" s="83"/>
      <c r="X185" s="84"/>
      <c r="Y185" s="84"/>
    </row>
    <row r="186" spans="1:25">
      <c r="A186" s="78" t="s">
        <v>265</v>
      </c>
      <c r="B186" s="79" t="s">
        <v>217</v>
      </c>
      <c r="C186" s="172" t="s">
        <v>1877</v>
      </c>
      <c r="D186" s="87" t="s">
        <v>176</v>
      </c>
      <c r="E186" s="172">
        <v>1</v>
      </c>
      <c r="F186" s="183">
        <v>100000</v>
      </c>
      <c r="G186" s="178" t="s">
        <v>219</v>
      </c>
      <c r="H186" s="187">
        <v>0</v>
      </c>
      <c r="I186" s="171" t="s">
        <v>140</v>
      </c>
      <c r="J186" s="171" t="s">
        <v>195</v>
      </c>
      <c r="K186" s="189">
        <v>100</v>
      </c>
      <c r="L186" s="82">
        <f t="shared" si="53"/>
        <v>0</v>
      </c>
      <c r="M186" s="110">
        <f>E186*F186</f>
        <v>100000</v>
      </c>
      <c r="N186" s="110">
        <f t="shared" si="55"/>
        <v>0</v>
      </c>
      <c r="O186" s="110">
        <f t="shared" si="58"/>
        <v>100000</v>
      </c>
      <c r="P186" s="110">
        <f t="shared" si="56"/>
        <v>0</v>
      </c>
      <c r="Q186" s="198">
        <v>30</v>
      </c>
      <c r="R186" s="130"/>
      <c r="S186" s="196">
        <v>46753</v>
      </c>
      <c r="T186" s="83">
        <f>IF(NOT(Q186=""),IF(NOT($S186=""),$S186,#REF!),"")</f>
        <v>46753</v>
      </c>
      <c r="U186" s="83">
        <f t="shared" si="57"/>
        <v>46783</v>
      </c>
      <c r="V186" s="83"/>
      <c r="W186" s="83"/>
      <c r="X186" s="84"/>
      <c r="Y186" s="84"/>
    </row>
    <row r="187" spans="1:25">
      <c r="A187" s="78" t="s">
        <v>265</v>
      </c>
      <c r="B187" s="79" t="s">
        <v>217</v>
      </c>
      <c r="C187" s="173" t="s">
        <v>1878</v>
      </c>
      <c r="E187" s="179"/>
      <c r="F187" s="184"/>
      <c r="G187" s="178"/>
      <c r="H187" s="179"/>
      <c r="I187" s="171"/>
      <c r="J187" s="171"/>
      <c r="K187" s="189"/>
      <c r="L187" s="82"/>
      <c r="M187" s="110"/>
      <c r="N187" s="110"/>
      <c r="O187" s="110"/>
      <c r="P187" s="110"/>
      <c r="Q187" s="198"/>
      <c r="R187" s="130"/>
      <c r="S187" s="196"/>
      <c r="T187" s="83" t="str">
        <f>IF(NOT(Q187=""),IF(NOT($S187=""),$S187,#REF!),"")</f>
        <v/>
      </c>
      <c r="U187" s="83"/>
      <c r="V187" s="83"/>
      <c r="W187" s="83"/>
      <c r="X187" s="84"/>
      <c r="Y187" s="84"/>
    </row>
    <row r="188" spans="1:25">
      <c r="A188" s="78" t="s">
        <v>265</v>
      </c>
      <c r="B188" s="79" t="s">
        <v>217</v>
      </c>
      <c r="C188" s="174" t="s">
        <v>222</v>
      </c>
      <c r="D188" s="87" t="s">
        <v>135</v>
      </c>
      <c r="E188" s="179">
        <v>601160</v>
      </c>
      <c r="F188" s="185">
        <v>7</v>
      </c>
      <c r="G188" s="178" t="s">
        <v>122</v>
      </c>
      <c r="H188" s="179">
        <v>8</v>
      </c>
      <c r="I188" s="171" t="s">
        <v>140</v>
      </c>
      <c r="J188" s="171" t="s">
        <v>195</v>
      </c>
      <c r="K188" s="189">
        <v>100</v>
      </c>
      <c r="L188" s="82">
        <f t="shared" si="53"/>
        <v>0</v>
      </c>
      <c r="M188" s="110">
        <f t="shared" si="54"/>
        <v>4208120</v>
      </c>
      <c r="N188" s="110">
        <f t="shared" si="55"/>
        <v>0</v>
      </c>
      <c r="O188" s="110">
        <f t="shared" si="58"/>
        <v>4208120</v>
      </c>
      <c r="P188" s="110">
        <f t="shared" si="56"/>
        <v>0</v>
      </c>
      <c r="Q188" s="198">
        <v>260</v>
      </c>
      <c r="R188" s="130"/>
      <c r="S188" s="196">
        <v>46082</v>
      </c>
      <c r="T188" s="83">
        <f>IF(NOT(Q188=""),IF(NOT($S188=""),$S188,#REF!),"")</f>
        <v>46082</v>
      </c>
      <c r="U188" s="83">
        <f t="shared" si="57"/>
        <v>46342</v>
      </c>
      <c r="V188" s="83"/>
      <c r="W188" s="83"/>
      <c r="X188" s="84"/>
      <c r="Y188" s="84"/>
    </row>
    <row r="189" spans="1:25">
      <c r="A189" s="78"/>
      <c r="B189" s="79"/>
      <c r="C189" s="174" t="s">
        <v>1903</v>
      </c>
      <c r="D189" s="87" t="s">
        <v>135</v>
      </c>
      <c r="E189" s="179">
        <f>E$152+E$160+E$169+E$176</f>
        <v>1098</v>
      </c>
      <c r="F189" s="185">
        <v>10</v>
      </c>
      <c r="G189" s="178" t="s">
        <v>122</v>
      </c>
      <c r="H189" s="179">
        <v>8</v>
      </c>
      <c r="I189" s="171" t="s">
        <v>140</v>
      </c>
      <c r="J189" s="171" t="s">
        <v>195</v>
      </c>
      <c r="K189" s="189">
        <v>100</v>
      </c>
      <c r="L189" s="82">
        <f>100-K189</f>
        <v>0</v>
      </c>
      <c r="M189" s="110">
        <f>E189*F189</f>
        <v>10980</v>
      </c>
      <c r="N189" s="110">
        <f>VLOOKUP(I189,$AB$6:$AD$20,3,FALSE)*H189</f>
        <v>0</v>
      </c>
      <c r="O189" s="110">
        <f>(N189+M189)*K189/100</f>
        <v>10980</v>
      </c>
      <c r="P189" s="110">
        <f>(N189+M189)*L189/100</f>
        <v>0</v>
      </c>
      <c r="Q189" s="198"/>
      <c r="R189" s="130"/>
      <c r="S189" s="196"/>
      <c r="T189" s="83"/>
      <c r="U189" s="83"/>
      <c r="V189" s="83"/>
      <c r="W189" s="83"/>
      <c r="X189" s="84"/>
      <c r="Y189" s="84"/>
    </row>
    <row r="190" spans="1:25">
      <c r="A190" s="78" t="s">
        <v>265</v>
      </c>
      <c r="B190" s="79" t="s">
        <v>217</v>
      </c>
      <c r="C190" s="174" t="s">
        <v>1904</v>
      </c>
      <c r="D190" s="87" t="s">
        <v>135</v>
      </c>
      <c r="E190" s="179">
        <f>E$152+E$160+E$169+E$176</f>
        <v>1098</v>
      </c>
      <c r="F190" s="185">
        <v>10</v>
      </c>
      <c r="G190" s="178" t="s">
        <v>122</v>
      </c>
      <c r="H190" s="179">
        <v>8</v>
      </c>
      <c r="I190" s="171" t="s">
        <v>140</v>
      </c>
      <c r="J190" s="171" t="s">
        <v>195</v>
      </c>
      <c r="K190" s="189">
        <v>100</v>
      </c>
      <c r="L190" s="82">
        <f>100-K190</f>
        <v>0</v>
      </c>
      <c r="M190" s="110">
        <f>E190*F190</f>
        <v>10980</v>
      </c>
      <c r="N190" s="110">
        <f>VLOOKUP(I190,$AB$6:$AD$20,3,FALSE)*H190</f>
        <v>0</v>
      </c>
      <c r="O190" s="110">
        <f>(N190+M190)*K190/100</f>
        <v>10980</v>
      </c>
      <c r="P190" s="110">
        <f>(N190+M190)*L190/100</f>
        <v>0</v>
      </c>
      <c r="Q190" s="198">
        <v>260</v>
      </c>
      <c r="R190" s="130"/>
      <c r="S190" s="196">
        <v>46082</v>
      </c>
      <c r="T190" s="83">
        <f>IF(NOT(Q190=""),IF(NOT($S190=""),$S190,#REF!),"")</f>
        <v>46082</v>
      </c>
      <c r="U190" s="83">
        <f>T190+Q190</f>
        <v>46342</v>
      </c>
      <c r="V190" s="83"/>
      <c r="W190" s="83"/>
      <c r="X190" s="84"/>
      <c r="Y190" s="84"/>
    </row>
    <row r="191" spans="1:25">
      <c r="A191" s="78"/>
      <c r="B191" s="79"/>
      <c r="C191" s="174" t="s">
        <v>1897</v>
      </c>
      <c r="D191" s="87" t="s">
        <v>135</v>
      </c>
      <c r="E191" s="179">
        <f>E$152+E$160+E$169+E$176</f>
        <v>1098</v>
      </c>
      <c r="F191" s="185">
        <v>20</v>
      </c>
      <c r="G191" s="178" t="s">
        <v>122</v>
      </c>
      <c r="H191" s="179">
        <v>8</v>
      </c>
      <c r="I191" s="171" t="s">
        <v>140</v>
      </c>
      <c r="J191" s="171" t="s">
        <v>195</v>
      </c>
      <c r="K191" s="189">
        <v>100</v>
      </c>
      <c r="L191" s="82">
        <f>100-K191</f>
        <v>0</v>
      </c>
      <c r="M191" s="110">
        <f>E191*F191</f>
        <v>21960</v>
      </c>
      <c r="N191" s="110">
        <f>VLOOKUP(I191,$AB$6:$AD$20,3,FALSE)*H191</f>
        <v>0</v>
      </c>
      <c r="O191" s="110">
        <f>(N191+M191)*K191/100</f>
        <v>21960</v>
      </c>
      <c r="P191" s="110">
        <f>(N191+M191)*L191/100</f>
        <v>0</v>
      </c>
      <c r="Q191" s="198">
        <v>260</v>
      </c>
      <c r="R191" s="130"/>
      <c r="S191" s="196">
        <v>46082</v>
      </c>
      <c r="T191" s="83">
        <f>IF(NOT(Q191=""),IF(NOT($S191=""),$S191,#REF!),"")</f>
        <v>46082</v>
      </c>
      <c r="U191" s="83">
        <f>T191+Q191</f>
        <v>46342</v>
      </c>
      <c r="V191" s="83"/>
      <c r="W191" s="83"/>
      <c r="X191" s="84"/>
      <c r="Y191" s="84"/>
    </row>
    <row r="192" spans="1:25">
      <c r="A192" s="97"/>
      <c r="B192" s="97"/>
      <c r="C192" s="97" t="s">
        <v>1898</v>
      </c>
      <c r="D192" s="87" t="s">
        <v>135</v>
      </c>
      <c r="E192" s="97">
        <v>46</v>
      </c>
      <c r="F192" s="185">
        <v>1957</v>
      </c>
      <c r="G192" s="178" t="s">
        <v>122</v>
      </c>
      <c r="H192" s="179">
        <v>8</v>
      </c>
      <c r="I192" s="171" t="s">
        <v>140</v>
      </c>
      <c r="J192" s="171" t="s">
        <v>195</v>
      </c>
      <c r="K192" s="189">
        <v>100</v>
      </c>
      <c r="L192" s="82">
        <f>100-K192</f>
        <v>0</v>
      </c>
      <c r="M192" s="200">
        <f>E192*F192</f>
        <v>90022</v>
      </c>
      <c r="N192" s="110">
        <f>VLOOKUP(I192,$AB$6:$AD$20,3,FALSE)*H192</f>
        <v>0</v>
      </c>
      <c r="O192" s="110">
        <f>(N192+M192)*K192/100</f>
        <v>90022</v>
      </c>
      <c r="P192" s="110">
        <f>(N192+M192)*L192/100</f>
        <v>0</v>
      </c>
      <c r="Q192" s="198">
        <v>260</v>
      </c>
      <c r="R192" s="130"/>
      <c r="S192" s="196">
        <v>46082</v>
      </c>
      <c r="T192" s="83">
        <f>IF(NOT(Q192=""),IF(NOT($S192=""),$S192,#REF!),"")</f>
        <v>46082</v>
      </c>
      <c r="U192" s="83">
        <f>T192+Q192</f>
        <v>46342</v>
      </c>
      <c r="V192" s="83"/>
      <c r="W192" s="83"/>
      <c r="X192" s="84"/>
      <c r="Y192" s="84"/>
    </row>
    <row r="193" spans="1:25">
      <c r="A193" s="78" t="s">
        <v>265</v>
      </c>
      <c r="B193" s="79" t="s">
        <v>217</v>
      </c>
      <c r="C193" s="173" t="s">
        <v>1879</v>
      </c>
      <c r="E193" s="179"/>
      <c r="F193" s="184"/>
      <c r="G193" s="178"/>
      <c r="H193" s="179"/>
      <c r="I193" s="171"/>
      <c r="J193" s="171"/>
      <c r="K193" s="189"/>
      <c r="L193" s="82"/>
      <c r="M193" s="110"/>
      <c r="N193" s="110"/>
      <c r="O193" s="110"/>
      <c r="P193" s="110"/>
      <c r="Q193" s="198">
        <v>260</v>
      </c>
      <c r="R193" s="130"/>
      <c r="S193" s="196">
        <v>46023</v>
      </c>
      <c r="T193" s="83">
        <f>IF(NOT(Q193=""),IF(NOT($S193=""),$S193,#REF!),"")</f>
        <v>46023</v>
      </c>
      <c r="U193" s="83">
        <f t="shared" si="57"/>
        <v>46283</v>
      </c>
      <c r="V193" s="83"/>
      <c r="W193" s="83"/>
      <c r="X193" s="84"/>
      <c r="Y193" s="84"/>
    </row>
    <row r="194" spans="1:25">
      <c r="A194" s="78" t="s">
        <v>265</v>
      </c>
      <c r="B194" s="79" t="s">
        <v>217</v>
      </c>
      <c r="C194" s="174" t="s">
        <v>1880</v>
      </c>
      <c r="D194" s="87" t="s">
        <v>135</v>
      </c>
      <c r="E194" s="179">
        <v>8370</v>
      </c>
      <c r="F194" s="185">
        <v>31</v>
      </c>
      <c r="G194" s="178" t="s">
        <v>122</v>
      </c>
      <c r="H194" s="179">
        <v>8</v>
      </c>
      <c r="I194" s="171" t="s">
        <v>140</v>
      </c>
      <c r="J194" s="171" t="s">
        <v>195</v>
      </c>
      <c r="K194" s="189">
        <v>100</v>
      </c>
      <c r="L194" s="82">
        <f t="shared" si="53"/>
        <v>0</v>
      </c>
      <c r="M194" s="110">
        <f t="shared" si="54"/>
        <v>259470</v>
      </c>
      <c r="N194" s="110">
        <f t="shared" si="55"/>
        <v>0</v>
      </c>
      <c r="O194" s="110">
        <f t="shared" si="58"/>
        <v>259470</v>
      </c>
      <c r="P194" s="110">
        <f t="shared" si="56"/>
        <v>0</v>
      </c>
      <c r="Q194" s="198">
        <v>260</v>
      </c>
      <c r="R194" s="130"/>
      <c r="S194" s="196">
        <v>46023</v>
      </c>
      <c r="T194" s="83">
        <f>IF(NOT(Q194=""),IF(NOT($S194=""),$S194,#REF!),"")</f>
        <v>46023</v>
      </c>
      <c r="U194" s="83">
        <f t="shared" si="57"/>
        <v>46283</v>
      </c>
      <c r="V194" s="83"/>
      <c r="W194" s="83"/>
      <c r="X194" s="84"/>
      <c r="Y194" s="84"/>
    </row>
    <row r="195" spans="1:25">
      <c r="A195" s="78" t="s">
        <v>265</v>
      </c>
      <c r="B195" s="79" t="s">
        <v>217</v>
      </c>
      <c r="C195" s="174" t="s">
        <v>1881</v>
      </c>
      <c r="D195" s="87" t="s">
        <v>135</v>
      </c>
      <c r="E195" s="179">
        <v>8370</v>
      </c>
      <c r="F195" s="185">
        <v>25</v>
      </c>
      <c r="G195" s="178" t="s">
        <v>122</v>
      </c>
      <c r="H195" s="179">
        <v>8</v>
      </c>
      <c r="I195" s="171" t="s">
        <v>140</v>
      </c>
      <c r="J195" s="171" t="s">
        <v>195</v>
      </c>
      <c r="K195" s="189">
        <v>100</v>
      </c>
      <c r="L195" s="82">
        <f t="shared" si="53"/>
        <v>0</v>
      </c>
      <c r="M195" s="110">
        <f t="shared" si="54"/>
        <v>209250</v>
      </c>
      <c r="N195" s="110">
        <f t="shared" si="55"/>
        <v>0</v>
      </c>
      <c r="O195" s="110">
        <f t="shared" si="58"/>
        <v>209250</v>
      </c>
      <c r="P195" s="110">
        <f t="shared" si="56"/>
        <v>0</v>
      </c>
      <c r="Q195" s="198"/>
      <c r="R195" s="130"/>
      <c r="S195" s="196"/>
      <c r="T195" s="83" t="str">
        <f>IF(NOT(Q195=""),IF(NOT($S195=""),$S195,#REF!),"")</f>
        <v/>
      </c>
      <c r="U195" s="83"/>
      <c r="V195" s="83"/>
      <c r="W195" s="83"/>
      <c r="X195" s="84"/>
      <c r="Y195" s="84"/>
    </row>
    <row r="196" spans="1:25">
      <c r="A196" s="78" t="s">
        <v>265</v>
      </c>
      <c r="B196" s="79" t="s">
        <v>217</v>
      </c>
      <c r="C196" s="174" t="s">
        <v>1882</v>
      </c>
      <c r="D196" s="87" t="s">
        <v>135</v>
      </c>
      <c r="E196" s="179">
        <v>8370</v>
      </c>
      <c r="F196" s="185">
        <f>16.2+1.4</f>
        <v>17.599999999999998</v>
      </c>
      <c r="G196" s="178" t="s">
        <v>122</v>
      </c>
      <c r="H196" s="179">
        <v>8</v>
      </c>
      <c r="I196" s="171" t="s">
        <v>140</v>
      </c>
      <c r="J196" s="171" t="s">
        <v>195</v>
      </c>
      <c r="K196" s="189">
        <v>100</v>
      </c>
      <c r="L196" s="82">
        <f t="shared" si="53"/>
        <v>0</v>
      </c>
      <c r="M196" s="110">
        <f t="shared" si="54"/>
        <v>147311.99999999997</v>
      </c>
      <c r="N196" s="110">
        <f t="shared" si="55"/>
        <v>0</v>
      </c>
      <c r="O196" s="110">
        <f t="shared" si="58"/>
        <v>147311.99999999997</v>
      </c>
      <c r="P196" s="110">
        <f t="shared" si="56"/>
        <v>0</v>
      </c>
      <c r="Q196" s="198">
        <v>260</v>
      </c>
      <c r="R196" s="130"/>
      <c r="S196" s="196">
        <v>46023</v>
      </c>
      <c r="T196" s="83">
        <f>IF(NOT(Q196=""),IF(NOT($S196=""),$S196,#REF!),"")</f>
        <v>46023</v>
      </c>
      <c r="U196" s="83">
        <f t="shared" si="57"/>
        <v>46283</v>
      </c>
      <c r="V196" s="83"/>
      <c r="W196" s="83"/>
      <c r="X196" s="84"/>
      <c r="Y196" s="84"/>
    </row>
    <row r="197" spans="1:25">
      <c r="A197" s="78" t="s">
        <v>265</v>
      </c>
      <c r="B197" s="79" t="s">
        <v>217</v>
      </c>
      <c r="C197" s="174" t="s">
        <v>1883</v>
      </c>
      <c r="D197" s="87" t="s">
        <v>135</v>
      </c>
      <c r="E197" s="179">
        <v>8370</v>
      </c>
      <c r="F197" s="185">
        <f>23.2+1.4+2.8</f>
        <v>27.4</v>
      </c>
      <c r="G197" s="178" t="s">
        <v>122</v>
      </c>
      <c r="H197" s="179">
        <v>8</v>
      </c>
      <c r="I197" s="171" t="s">
        <v>140</v>
      </c>
      <c r="J197" s="171" t="s">
        <v>195</v>
      </c>
      <c r="K197" s="189">
        <v>100</v>
      </c>
      <c r="L197" s="82">
        <f t="shared" si="53"/>
        <v>0</v>
      </c>
      <c r="M197" s="110">
        <f t="shared" si="54"/>
        <v>229338</v>
      </c>
      <c r="N197" s="110">
        <f t="shared" si="55"/>
        <v>0</v>
      </c>
      <c r="O197" s="110">
        <f t="shared" si="58"/>
        <v>229338</v>
      </c>
      <c r="P197" s="110">
        <f t="shared" si="56"/>
        <v>0</v>
      </c>
      <c r="Q197" s="198">
        <v>260</v>
      </c>
      <c r="R197" s="130"/>
      <c r="S197" s="196">
        <v>46023</v>
      </c>
      <c r="T197" s="83">
        <f>IF(NOT(Q197=""),IF(NOT($S197=""),$S197,#REF!),"")</f>
        <v>46023</v>
      </c>
      <c r="U197" s="83">
        <f t="shared" si="57"/>
        <v>46283</v>
      </c>
      <c r="V197" s="83"/>
      <c r="W197" s="83"/>
      <c r="X197" s="84"/>
      <c r="Y197" s="84"/>
    </row>
    <row r="198" spans="1:25">
      <c r="A198" s="78" t="s">
        <v>265</v>
      </c>
      <c r="B198" s="79" t="s">
        <v>217</v>
      </c>
      <c r="C198" s="174" t="s">
        <v>1884</v>
      </c>
      <c r="D198" s="87" t="s">
        <v>135</v>
      </c>
      <c r="E198" s="179">
        <v>145</v>
      </c>
      <c r="F198" s="185">
        <v>236.5</v>
      </c>
      <c r="G198" s="178" t="s">
        <v>122</v>
      </c>
      <c r="H198" s="179">
        <v>8</v>
      </c>
      <c r="I198" s="171" t="s">
        <v>140</v>
      </c>
      <c r="J198" s="171" t="s">
        <v>195</v>
      </c>
      <c r="K198" s="189">
        <v>100</v>
      </c>
      <c r="L198" s="82">
        <f t="shared" si="53"/>
        <v>0</v>
      </c>
      <c r="M198" s="110">
        <f t="shared" si="54"/>
        <v>34292.5</v>
      </c>
      <c r="N198" s="110">
        <f t="shared" si="55"/>
        <v>0</v>
      </c>
      <c r="O198" s="110">
        <f t="shared" si="58"/>
        <v>34292.5</v>
      </c>
      <c r="P198" s="110">
        <f t="shared" si="56"/>
        <v>0</v>
      </c>
      <c r="Q198" s="198">
        <v>100</v>
      </c>
      <c r="R198" s="130"/>
      <c r="S198" s="196">
        <v>46023</v>
      </c>
      <c r="T198" s="83">
        <f>IF(NOT(Q198=""),IF(NOT($S198=""),$S198,#REF!),"")</f>
        <v>46023</v>
      </c>
      <c r="U198" s="83">
        <f t="shared" si="57"/>
        <v>46123</v>
      </c>
      <c r="V198" s="83"/>
      <c r="W198" s="83"/>
      <c r="X198" s="84"/>
      <c r="Y198" s="84"/>
    </row>
    <row r="199" spans="1:25">
      <c r="A199" s="78" t="s">
        <v>265</v>
      </c>
      <c r="B199" s="79" t="s">
        <v>217</v>
      </c>
      <c r="C199" s="174" t="s">
        <v>1885</v>
      </c>
      <c r="D199" s="87" t="s">
        <v>135</v>
      </c>
      <c r="E199" s="179">
        <v>145</v>
      </c>
      <c r="F199" s="185">
        <v>24.25</v>
      </c>
      <c r="G199" s="178" t="s">
        <v>122</v>
      </c>
      <c r="H199" s="179">
        <v>8</v>
      </c>
      <c r="I199" s="171" t="s">
        <v>140</v>
      </c>
      <c r="J199" s="171" t="s">
        <v>195</v>
      </c>
      <c r="K199" s="189">
        <v>100</v>
      </c>
      <c r="L199" s="82">
        <f t="shared" si="53"/>
        <v>0</v>
      </c>
      <c r="M199" s="110">
        <f t="shared" si="54"/>
        <v>3516.25</v>
      </c>
      <c r="N199" s="110">
        <f t="shared" si="55"/>
        <v>0</v>
      </c>
      <c r="O199" s="110">
        <f t="shared" si="58"/>
        <v>3516.25</v>
      </c>
      <c r="P199" s="110">
        <f t="shared" si="56"/>
        <v>0</v>
      </c>
      <c r="Q199" s="198">
        <v>100</v>
      </c>
      <c r="R199" s="130"/>
      <c r="S199" s="196">
        <v>46023</v>
      </c>
      <c r="T199" s="83">
        <f>IF(NOT(Q199=""),IF(NOT($S199=""),$S199,#REF!),"")</f>
        <v>46023</v>
      </c>
      <c r="U199" s="83">
        <f t="shared" si="57"/>
        <v>46123</v>
      </c>
      <c r="V199" s="83"/>
      <c r="W199" s="83"/>
      <c r="X199" s="84"/>
      <c r="Y199" s="84"/>
    </row>
    <row r="200" spans="1:25">
      <c r="A200" s="78" t="s">
        <v>265</v>
      </c>
      <c r="B200" s="79" t="s">
        <v>217</v>
      </c>
      <c r="C200" s="174" t="s">
        <v>1886</v>
      </c>
      <c r="D200" s="87" t="s">
        <v>135</v>
      </c>
      <c r="E200" s="179">
        <v>40</v>
      </c>
      <c r="F200" s="185">
        <v>54.89</v>
      </c>
      <c r="G200" s="178" t="s">
        <v>122</v>
      </c>
      <c r="H200" s="179">
        <v>8</v>
      </c>
      <c r="I200" s="171" t="s">
        <v>140</v>
      </c>
      <c r="J200" s="171" t="s">
        <v>195</v>
      </c>
      <c r="K200" s="189">
        <v>100</v>
      </c>
      <c r="L200" s="82">
        <f t="shared" si="53"/>
        <v>0</v>
      </c>
      <c r="M200" s="110">
        <f t="shared" si="54"/>
        <v>2195.6</v>
      </c>
      <c r="N200" s="110">
        <f t="shared" si="55"/>
        <v>0</v>
      </c>
      <c r="O200" s="110">
        <f t="shared" si="58"/>
        <v>2195.6</v>
      </c>
      <c r="P200" s="110">
        <f t="shared" si="56"/>
        <v>0</v>
      </c>
      <c r="Q200" s="198">
        <v>100</v>
      </c>
      <c r="R200" s="130"/>
      <c r="S200" s="196">
        <v>46023</v>
      </c>
      <c r="T200" s="83">
        <f>IF(NOT(Q200=""),IF(NOT($S200=""),$S200,#REF!),"")</f>
        <v>46023</v>
      </c>
      <c r="U200" s="83">
        <f t="shared" si="57"/>
        <v>46123</v>
      </c>
      <c r="V200" s="83"/>
      <c r="W200" s="83"/>
      <c r="X200" s="84"/>
      <c r="Y200" s="84"/>
    </row>
    <row r="201" spans="1:25">
      <c r="A201" s="78" t="s">
        <v>265</v>
      </c>
      <c r="B201" s="79" t="s">
        <v>217</v>
      </c>
      <c r="C201" s="174" t="s">
        <v>1887</v>
      </c>
      <c r="D201" s="87" t="s">
        <v>135</v>
      </c>
      <c r="E201" s="179">
        <v>15</v>
      </c>
      <c r="F201" s="185">
        <v>70.11</v>
      </c>
      <c r="G201" s="178" t="s">
        <v>122</v>
      </c>
      <c r="H201" s="179">
        <v>8</v>
      </c>
      <c r="I201" s="171" t="s">
        <v>140</v>
      </c>
      <c r="J201" s="171" t="s">
        <v>195</v>
      </c>
      <c r="K201" s="189">
        <v>100</v>
      </c>
      <c r="L201" s="82">
        <f t="shared" si="53"/>
        <v>0</v>
      </c>
      <c r="M201" s="110">
        <f t="shared" si="54"/>
        <v>1051.6500000000001</v>
      </c>
      <c r="N201" s="110">
        <f t="shared" si="55"/>
        <v>0</v>
      </c>
      <c r="O201" s="110">
        <f t="shared" si="58"/>
        <v>1051.6500000000001</v>
      </c>
      <c r="P201" s="110">
        <f t="shared" si="56"/>
        <v>0</v>
      </c>
      <c r="Q201" s="198">
        <v>100</v>
      </c>
      <c r="R201" s="130"/>
      <c r="S201" s="196">
        <v>46023</v>
      </c>
      <c r="T201" s="83">
        <f>IF(NOT(Q201=""),IF(NOT($S201=""),$S201,#REF!),"")</f>
        <v>46023</v>
      </c>
      <c r="U201" s="83">
        <f t="shared" si="57"/>
        <v>46123</v>
      </c>
      <c r="V201" s="83"/>
      <c r="W201" s="83"/>
      <c r="X201" s="84"/>
      <c r="Y201" s="84"/>
    </row>
    <row r="202" spans="1:25">
      <c r="A202" s="78" t="s">
        <v>265</v>
      </c>
      <c r="B202" s="79" t="s">
        <v>217</v>
      </c>
      <c r="C202" s="174" t="s">
        <v>1888</v>
      </c>
      <c r="D202" s="87" t="s">
        <v>135</v>
      </c>
      <c r="E202" s="179">
        <v>3</v>
      </c>
      <c r="F202" s="185">
        <v>3100</v>
      </c>
      <c r="G202" s="178" t="s">
        <v>122</v>
      </c>
      <c r="H202" s="179">
        <v>8</v>
      </c>
      <c r="I202" s="171" t="s">
        <v>140</v>
      </c>
      <c r="J202" s="171" t="s">
        <v>195</v>
      </c>
      <c r="K202" s="189">
        <v>100</v>
      </c>
      <c r="L202" s="82">
        <f t="shared" si="53"/>
        <v>0</v>
      </c>
      <c r="M202" s="110">
        <f t="shared" si="54"/>
        <v>9300</v>
      </c>
      <c r="N202" s="110">
        <f t="shared" si="55"/>
        <v>0</v>
      </c>
      <c r="O202" s="110">
        <f t="shared" si="58"/>
        <v>9300</v>
      </c>
      <c r="P202" s="110">
        <f t="shared" si="56"/>
        <v>0</v>
      </c>
      <c r="Q202" s="198">
        <v>100</v>
      </c>
      <c r="R202" s="130"/>
      <c r="S202" s="196">
        <v>46023</v>
      </c>
      <c r="T202" s="83">
        <f>IF(NOT(Q202=""),IF(NOT($S202=""),$S202,#REF!),"")</f>
        <v>46023</v>
      </c>
      <c r="U202" s="83">
        <f t="shared" si="57"/>
        <v>46123</v>
      </c>
      <c r="V202" s="83"/>
      <c r="W202" s="83"/>
      <c r="X202" s="84"/>
      <c r="Y202" s="84"/>
    </row>
    <row r="203" spans="1:25">
      <c r="A203" s="78" t="s">
        <v>265</v>
      </c>
      <c r="B203" s="79" t="s">
        <v>217</v>
      </c>
      <c r="C203" s="174" t="s">
        <v>1889</v>
      </c>
      <c r="D203" s="87" t="s">
        <v>135</v>
      </c>
      <c r="E203" s="179">
        <v>6</v>
      </c>
      <c r="F203" s="185">
        <v>110.2</v>
      </c>
      <c r="G203" s="178" t="s">
        <v>122</v>
      </c>
      <c r="H203" s="179">
        <v>8</v>
      </c>
      <c r="I203" s="171" t="s">
        <v>140</v>
      </c>
      <c r="J203" s="171" t="s">
        <v>195</v>
      </c>
      <c r="K203" s="189">
        <v>100</v>
      </c>
      <c r="L203" s="82">
        <f t="shared" si="53"/>
        <v>0</v>
      </c>
      <c r="M203" s="110">
        <f t="shared" si="54"/>
        <v>661.2</v>
      </c>
      <c r="N203" s="110">
        <f t="shared" si="55"/>
        <v>0</v>
      </c>
      <c r="O203" s="110">
        <f t="shared" si="58"/>
        <v>661.2</v>
      </c>
      <c r="P203" s="110">
        <f t="shared" si="56"/>
        <v>0</v>
      </c>
      <c r="Q203" s="198">
        <v>100</v>
      </c>
      <c r="R203" s="130"/>
      <c r="S203" s="196">
        <v>46023</v>
      </c>
      <c r="T203" s="83">
        <f>IF(NOT(Q203=""),IF(NOT($S203=""),$S203,#REF!),"")</f>
        <v>46023</v>
      </c>
      <c r="U203" s="83">
        <f t="shared" si="57"/>
        <v>46123</v>
      </c>
      <c r="V203" s="83"/>
      <c r="W203" s="83"/>
      <c r="X203" s="84"/>
      <c r="Y203" s="84"/>
    </row>
    <row r="204" spans="1:25">
      <c r="A204" s="78" t="s">
        <v>265</v>
      </c>
      <c r="B204" s="79" t="s">
        <v>217</v>
      </c>
      <c r="C204" s="169" t="s">
        <v>886</v>
      </c>
      <c r="E204" s="179"/>
      <c r="F204" s="184"/>
      <c r="G204" s="178"/>
      <c r="H204" s="179"/>
      <c r="I204" s="176"/>
      <c r="J204" s="171"/>
      <c r="K204" s="189"/>
      <c r="L204" s="82"/>
      <c r="M204" s="110"/>
      <c r="N204" s="110"/>
      <c r="O204" s="110"/>
      <c r="P204" s="110"/>
      <c r="Q204" s="198"/>
      <c r="R204" s="130"/>
      <c r="S204" s="196"/>
      <c r="T204" s="83" t="str">
        <f>IF(NOT(Q204=""),IF(NOT($S204=""),$S204,#REF!),"")</f>
        <v/>
      </c>
      <c r="U204" s="83"/>
      <c r="V204" s="83"/>
      <c r="W204" s="83"/>
      <c r="X204" s="84"/>
      <c r="Y204" s="84"/>
    </row>
    <row r="205" spans="1:25">
      <c r="A205" s="78"/>
      <c r="B205" s="79"/>
      <c r="C205" s="169" t="s">
        <v>1902</v>
      </c>
      <c r="D205" s="87" t="s">
        <v>223</v>
      </c>
      <c r="E205" s="179">
        <v>1</v>
      </c>
      <c r="F205" s="184">
        <f>100000+6*60000</f>
        <v>460000</v>
      </c>
      <c r="G205" s="178" t="s">
        <v>242</v>
      </c>
      <c r="H205" s="179">
        <f>(E157*E152+E165*E160+E173*E168+E181*E176)/(1040*60)*2</f>
        <v>18.833333333333332</v>
      </c>
      <c r="I205" s="176" t="s">
        <v>141</v>
      </c>
      <c r="J205" s="171" t="s">
        <v>195</v>
      </c>
      <c r="K205" s="189">
        <v>100</v>
      </c>
      <c r="L205" s="82">
        <f t="shared" ref="L205" si="96">100-K205</f>
        <v>0</v>
      </c>
      <c r="M205" s="110">
        <f>F205</f>
        <v>460000</v>
      </c>
      <c r="N205" s="110">
        <f>VLOOKUP(I205,$AB$6:$AD$20,3,FALSE)*H206</f>
        <v>170</v>
      </c>
      <c r="O205" s="110">
        <f t="shared" ref="O205" si="97">(N205+M205)*K205/100</f>
        <v>460170</v>
      </c>
      <c r="P205" s="110">
        <f t="shared" ref="P205" si="98">(N205+M205)*L205/100</f>
        <v>0</v>
      </c>
      <c r="Q205" s="209"/>
      <c r="R205" s="130"/>
      <c r="S205" s="196"/>
      <c r="T205" s="83"/>
      <c r="U205" s="83"/>
      <c r="V205" s="83"/>
      <c r="W205" s="83"/>
      <c r="X205" s="84"/>
      <c r="Y205" s="84"/>
    </row>
    <row r="206" spans="1:25">
      <c r="A206" s="78" t="s">
        <v>265</v>
      </c>
      <c r="B206" s="79" t="s">
        <v>217</v>
      </c>
      <c r="C206" s="169" t="s">
        <v>1871</v>
      </c>
      <c r="E206" s="176">
        <f>E152</f>
        <v>4</v>
      </c>
      <c r="F206" s="176"/>
      <c r="G206" s="176"/>
      <c r="H206" s="176">
        <v>8.5</v>
      </c>
      <c r="J206" s="97"/>
      <c r="K206" s="97"/>
      <c r="L206" s="97"/>
      <c r="M206" s="97"/>
      <c r="N206" s="97"/>
      <c r="O206" s="97"/>
      <c r="P206" s="97"/>
      <c r="Q206" s="172">
        <f>E206*6/4</f>
        <v>6</v>
      </c>
      <c r="R206" s="130"/>
      <c r="S206" s="196">
        <v>46388</v>
      </c>
      <c r="T206" s="83">
        <f>IF(NOT(Q206=""),IF(NOT($S206=""),$S206,#REF!),"")</f>
        <v>46388</v>
      </c>
      <c r="U206" s="83">
        <f t="shared" si="57"/>
        <v>46394</v>
      </c>
      <c r="V206" s="83"/>
      <c r="W206" s="83"/>
      <c r="X206" s="84"/>
      <c r="Y206" s="84"/>
    </row>
    <row r="207" spans="1:25">
      <c r="A207" s="78" t="s">
        <v>265</v>
      </c>
      <c r="B207" s="79" t="s">
        <v>217</v>
      </c>
      <c r="C207" s="170" t="s">
        <v>1890</v>
      </c>
      <c r="D207" s="87" t="s">
        <v>223</v>
      </c>
      <c r="E207" s="176"/>
      <c r="F207" s="176"/>
      <c r="G207" s="178" t="s">
        <v>122</v>
      </c>
      <c r="H207" s="176">
        <f>0.083*E206</f>
        <v>0.33200000000000002</v>
      </c>
      <c r="I207" s="171" t="s">
        <v>123</v>
      </c>
      <c r="J207" s="171" t="s">
        <v>195</v>
      </c>
      <c r="K207" s="189">
        <v>100</v>
      </c>
      <c r="L207" s="82">
        <f t="shared" si="53"/>
        <v>0</v>
      </c>
      <c r="M207" s="110">
        <f t="shared" si="54"/>
        <v>0</v>
      </c>
      <c r="N207" s="110">
        <f t="shared" si="55"/>
        <v>50.852440000000001</v>
      </c>
      <c r="O207" s="110">
        <f t="shared" si="58"/>
        <v>50.852440000000009</v>
      </c>
      <c r="P207" s="110">
        <f t="shared" si="56"/>
        <v>0</v>
      </c>
      <c r="Q207" s="198"/>
      <c r="R207" s="130"/>
      <c r="S207" s="196"/>
      <c r="T207" s="83" t="str">
        <f>IF(NOT(Q207=""),IF(NOT($S207=""),$S207,#REF!),"")</f>
        <v/>
      </c>
      <c r="U207" s="83"/>
      <c r="V207" s="83"/>
      <c r="W207" s="83"/>
      <c r="X207" s="84"/>
      <c r="Y207" s="84"/>
    </row>
    <row r="208" spans="1:25">
      <c r="A208" s="78" t="s">
        <v>265</v>
      </c>
      <c r="B208" s="79" t="s">
        <v>217</v>
      </c>
      <c r="C208" s="170" t="s">
        <v>1890</v>
      </c>
      <c r="D208" s="87" t="s">
        <v>223</v>
      </c>
      <c r="E208" s="176"/>
      <c r="F208" s="176"/>
      <c r="G208" s="178" t="s">
        <v>122</v>
      </c>
      <c r="H208" s="176">
        <f>2*E206</f>
        <v>8</v>
      </c>
      <c r="I208" s="171" t="s">
        <v>141</v>
      </c>
      <c r="J208" s="171" t="s">
        <v>195</v>
      </c>
      <c r="K208" s="189">
        <v>100</v>
      </c>
      <c r="L208" s="82">
        <f t="shared" si="53"/>
        <v>0</v>
      </c>
      <c r="M208" s="110">
        <f t="shared" si="54"/>
        <v>0</v>
      </c>
      <c r="N208" s="110">
        <f t="shared" si="55"/>
        <v>160</v>
      </c>
      <c r="O208" s="110">
        <f t="shared" si="58"/>
        <v>160</v>
      </c>
      <c r="P208" s="110">
        <f t="shared" si="56"/>
        <v>0</v>
      </c>
      <c r="Q208" s="198"/>
      <c r="R208" s="130"/>
      <c r="S208" s="196"/>
      <c r="T208" s="83" t="str">
        <f>IF(NOT(Q208=""),IF(NOT($S208=""),$S208,#REF!),"")</f>
        <v/>
      </c>
      <c r="U208" s="83"/>
      <c r="V208" s="83"/>
      <c r="W208" s="83"/>
      <c r="X208" s="84"/>
      <c r="Y208" s="84"/>
    </row>
    <row r="209" spans="1:25">
      <c r="A209" s="78" t="s">
        <v>265</v>
      </c>
      <c r="B209" s="79" t="s">
        <v>217</v>
      </c>
      <c r="C209" s="170" t="s">
        <v>1891</v>
      </c>
      <c r="D209" s="87" t="s">
        <v>178</v>
      </c>
      <c r="E209" s="176"/>
      <c r="F209" s="176"/>
      <c r="G209" s="178" t="s">
        <v>122</v>
      </c>
      <c r="H209" s="176">
        <f>0.5*E206</f>
        <v>2</v>
      </c>
      <c r="I209" s="171" t="s">
        <v>136</v>
      </c>
      <c r="J209" s="171" t="s">
        <v>195</v>
      </c>
      <c r="K209" s="189">
        <v>100</v>
      </c>
      <c r="L209" s="82">
        <f t="shared" si="53"/>
        <v>0</v>
      </c>
      <c r="M209" s="110">
        <f t="shared" si="54"/>
        <v>0</v>
      </c>
      <c r="N209" s="110">
        <f t="shared" si="55"/>
        <v>141.97999999999999</v>
      </c>
      <c r="O209" s="110">
        <f t="shared" si="58"/>
        <v>141.97999999999999</v>
      </c>
      <c r="P209" s="110">
        <f t="shared" si="56"/>
        <v>0</v>
      </c>
      <c r="Q209" s="198"/>
      <c r="R209" s="130"/>
      <c r="S209" s="196"/>
      <c r="T209" s="83" t="str">
        <f>IF(NOT(Q209=""),IF(NOT($S209=""),$S209,#REF!),"")</f>
        <v/>
      </c>
      <c r="U209" s="83"/>
      <c r="V209" s="83"/>
      <c r="W209" s="83"/>
      <c r="X209" s="84"/>
      <c r="Y209" s="84"/>
    </row>
    <row r="210" spans="1:25">
      <c r="A210" s="78" t="s">
        <v>265</v>
      </c>
      <c r="B210" s="79" t="s">
        <v>217</v>
      </c>
      <c r="C210" s="170" t="s">
        <v>1891</v>
      </c>
      <c r="D210" s="87" t="s">
        <v>178</v>
      </c>
      <c r="E210" s="176"/>
      <c r="F210" s="176"/>
      <c r="G210" s="178" t="s">
        <v>122</v>
      </c>
      <c r="H210" s="176">
        <f>2*E206</f>
        <v>8</v>
      </c>
      <c r="I210" s="171" t="s">
        <v>141</v>
      </c>
      <c r="J210" s="171" t="s">
        <v>195</v>
      </c>
      <c r="K210" s="189">
        <v>100</v>
      </c>
      <c r="L210" s="82">
        <f t="shared" si="53"/>
        <v>0</v>
      </c>
      <c r="M210" s="110">
        <f t="shared" si="54"/>
        <v>0</v>
      </c>
      <c r="N210" s="110">
        <f t="shared" si="55"/>
        <v>160</v>
      </c>
      <c r="O210" s="110">
        <f t="shared" si="58"/>
        <v>160</v>
      </c>
      <c r="P210" s="110">
        <f t="shared" si="56"/>
        <v>0</v>
      </c>
      <c r="Q210" s="198"/>
      <c r="R210" s="130"/>
      <c r="S210" s="196"/>
      <c r="T210" s="83" t="str">
        <f>IF(NOT(Q210=""),IF(NOT($S210=""),$S210,#REF!),"")</f>
        <v/>
      </c>
      <c r="U210" s="83"/>
      <c r="V210" s="83"/>
      <c r="W210" s="83"/>
      <c r="X210" s="84"/>
      <c r="Y210" s="84"/>
    </row>
    <row r="211" spans="1:25">
      <c r="A211" s="78" t="s">
        <v>265</v>
      </c>
      <c r="B211" s="79" t="s">
        <v>217</v>
      </c>
      <c r="C211" s="169" t="s">
        <v>1872</v>
      </c>
      <c r="E211" s="176">
        <f>E160</f>
        <v>2</v>
      </c>
      <c r="F211" s="176"/>
      <c r="G211" s="176"/>
      <c r="H211" s="176">
        <v>9.5</v>
      </c>
      <c r="I211" s="176"/>
      <c r="J211" s="176"/>
      <c r="K211" s="176"/>
      <c r="L211" s="82"/>
      <c r="M211" s="110"/>
      <c r="N211" s="110"/>
      <c r="O211" s="110"/>
      <c r="P211" s="110"/>
      <c r="Q211" s="172">
        <f>E211*7/4</f>
        <v>3.5</v>
      </c>
      <c r="R211" s="130"/>
      <c r="S211" s="196">
        <v>46296</v>
      </c>
      <c r="T211" s="83">
        <f>IF(NOT(Q211=""),IF(NOT($S211=""),$S211,#REF!),"")</f>
        <v>46296</v>
      </c>
      <c r="U211" s="83">
        <f t="shared" si="57"/>
        <v>46299.5</v>
      </c>
      <c r="V211" s="83"/>
      <c r="W211" s="83"/>
      <c r="X211" s="84"/>
      <c r="Y211" s="84"/>
    </row>
    <row r="212" spans="1:25">
      <c r="A212" s="78" t="s">
        <v>265</v>
      </c>
      <c r="B212" s="79" t="s">
        <v>217</v>
      </c>
      <c r="C212" s="170" t="s">
        <v>1890</v>
      </c>
      <c r="D212" s="87" t="s">
        <v>223</v>
      </c>
      <c r="E212" s="176"/>
      <c r="F212" s="176"/>
      <c r="G212" s="178" t="s">
        <v>122</v>
      </c>
      <c r="H212" s="176">
        <f>0.083*E211</f>
        <v>0.16600000000000001</v>
      </c>
      <c r="I212" s="171" t="s">
        <v>123</v>
      </c>
      <c r="J212" s="171" t="s">
        <v>195</v>
      </c>
      <c r="K212" s="189">
        <v>100</v>
      </c>
      <c r="L212" s="82">
        <f t="shared" si="53"/>
        <v>0</v>
      </c>
      <c r="M212" s="110">
        <f t="shared" si="54"/>
        <v>0</v>
      </c>
      <c r="N212" s="110">
        <f t="shared" si="55"/>
        <v>25.426220000000001</v>
      </c>
      <c r="O212" s="110">
        <f t="shared" si="58"/>
        <v>25.426220000000004</v>
      </c>
      <c r="P212" s="110">
        <f t="shared" si="56"/>
        <v>0</v>
      </c>
      <c r="Q212" s="198"/>
      <c r="R212" s="130"/>
      <c r="S212" s="196"/>
      <c r="T212" s="83" t="str">
        <f>IF(NOT(Q212=""),IF(NOT($S212=""),$S212,#REF!),"")</f>
        <v/>
      </c>
      <c r="U212" s="83"/>
      <c r="V212" s="83"/>
      <c r="W212" s="83"/>
      <c r="X212" s="84"/>
      <c r="Y212" s="84"/>
    </row>
    <row r="213" spans="1:25">
      <c r="A213" s="78" t="s">
        <v>265</v>
      </c>
      <c r="B213" s="79" t="s">
        <v>217</v>
      </c>
      <c r="C213" s="170" t="s">
        <v>1890</v>
      </c>
      <c r="D213" s="87" t="s">
        <v>223</v>
      </c>
      <c r="E213" s="176"/>
      <c r="F213" s="176"/>
      <c r="G213" s="178" t="s">
        <v>122</v>
      </c>
      <c r="H213" s="176">
        <f>2*E211</f>
        <v>4</v>
      </c>
      <c r="I213" s="171" t="s">
        <v>141</v>
      </c>
      <c r="J213" s="171" t="s">
        <v>195</v>
      </c>
      <c r="K213" s="189">
        <v>100</v>
      </c>
      <c r="L213" s="82">
        <f t="shared" ref="L213:L227" si="99">100-K213</f>
        <v>0</v>
      </c>
      <c r="M213" s="110">
        <f t="shared" ref="M213:M227" si="100">E213*F213</f>
        <v>0</v>
      </c>
      <c r="N213" s="110">
        <f t="shared" ref="N213:N227" si="101">VLOOKUP(I213,$AB$6:$AD$20,3,FALSE)*H213</f>
        <v>80</v>
      </c>
      <c r="O213" s="110">
        <f t="shared" si="58"/>
        <v>80</v>
      </c>
      <c r="P213" s="110">
        <f t="shared" ref="P213:P227" si="102">(N213+M213)*L213/100</f>
        <v>0</v>
      </c>
      <c r="Q213" s="198"/>
      <c r="R213" s="130"/>
      <c r="S213" s="196"/>
      <c r="T213" s="83" t="str">
        <f>IF(NOT(Q213=""),IF(NOT($S213=""),$S213,#REF!),"")</f>
        <v/>
      </c>
      <c r="U213" s="83"/>
      <c r="V213" s="83"/>
      <c r="W213" s="83"/>
      <c r="X213" s="84"/>
      <c r="Y213" s="84"/>
    </row>
    <row r="214" spans="1:25">
      <c r="A214" s="78" t="s">
        <v>265</v>
      </c>
      <c r="B214" s="79" t="s">
        <v>217</v>
      </c>
      <c r="C214" s="170" t="s">
        <v>1891</v>
      </c>
      <c r="D214" s="87" t="s">
        <v>178</v>
      </c>
      <c r="E214" s="176"/>
      <c r="F214" s="176"/>
      <c r="G214" s="178" t="s">
        <v>122</v>
      </c>
      <c r="H214" s="176">
        <f>0.5*E211</f>
        <v>1</v>
      </c>
      <c r="I214" s="171" t="s">
        <v>136</v>
      </c>
      <c r="J214" s="171" t="s">
        <v>195</v>
      </c>
      <c r="K214" s="189">
        <v>100</v>
      </c>
      <c r="L214" s="82">
        <f t="shared" si="99"/>
        <v>0</v>
      </c>
      <c r="M214" s="110">
        <f t="shared" si="100"/>
        <v>0</v>
      </c>
      <c r="N214" s="110">
        <f t="shared" si="101"/>
        <v>70.989999999999995</v>
      </c>
      <c r="O214" s="110">
        <f t="shared" ref="O214:O227" si="103">(N214+M214)*K214/100</f>
        <v>70.989999999999995</v>
      </c>
      <c r="P214" s="110">
        <f t="shared" si="102"/>
        <v>0</v>
      </c>
      <c r="Q214" s="198"/>
      <c r="R214" s="130"/>
      <c r="S214" s="196"/>
      <c r="T214" s="83" t="str">
        <f>IF(NOT(Q214=""),IF(NOT($S214=""),$S214,#REF!),"")</f>
        <v/>
      </c>
      <c r="U214" s="83"/>
      <c r="V214" s="83"/>
      <c r="W214" s="83"/>
      <c r="X214" s="84"/>
      <c r="Y214" s="84"/>
    </row>
    <row r="215" spans="1:25">
      <c r="A215" s="78" t="s">
        <v>265</v>
      </c>
      <c r="B215" s="79" t="s">
        <v>217</v>
      </c>
      <c r="C215" s="170" t="s">
        <v>1891</v>
      </c>
      <c r="D215" s="87" t="s">
        <v>178</v>
      </c>
      <c r="E215" s="176"/>
      <c r="F215" s="176"/>
      <c r="G215" s="178" t="s">
        <v>122</v>
      </c>
      <c r="H215" s="176">
        <f>2.5*E211</f>
        <v>5</v>
      </c>
      <c r="I215" s="171" t="s">
        <v>141</v>
      </c>
      <c r="J215" s="171" t="s">
        <v>195</v>
      </c>
      <c r="K215" s="189">
        <v>100</v>
      </c>
      <c r="L215" s="82">
        <f t="shared" si="99"/>
        <v>0</v>
      </c>
      <c r="M215" s="110">
        <f t="shared" si="100"/>
        <v>0</v>
      </c>
      <c r="N215" s="110">
        <f t="shared" si="101"/>
        <v>100</v>
      </c>
      <c r="O215" s="110">
        <f t="shared" si="103"/>
        <v>100</v>
      </c>
      <c r="P215" s="110">
        <f t="shared" si="102"/>
        <v>0</v>
      </c>
      <c r="Q215" s="198"/>
      <c r="R215" s="130"/>
      <c r="S215" s="196"/>
      <c r="T215" s="83" t="str">
        <f>IF(NOT(Q215=""),IF(NOT($S215=""),$S215,#REF!),"")</f>
        <v/>
      </c>
      <c r="U215" s="83"/>
      <c r="V215" s="83"/>
      <c r="W215" s="83"/>
      <c r="X215" s="84"/>
      <c r="Y215" s="84"/>
    </row>
    <row r="216" spans="1:25">
      <c r="A216" s="78" t="s">
        <v>265</v>
      </c>
      <c r="B216" s="79" t="s">
        <v>217</v>
      </c>
      <c r="C216" s="169" t="s">
        <v>1873</v>
      </c>
      <c r="E216" s="176">
        <f>E168</f>
        <v>76</v>
      </c>
      <c r="F216" s="176"/>
      <c r="G216" s="176"/>
      <c r="H216" s="176">
        <v>13.5</v>
      </c>
      <c r="I216" s="176"/>
      <c r="J216" s="176"/>
      <c r="K216" s="176"/>
      <c r="L216" s="82"/>
      <c r="M216" s="110"/>
      <c r="N216" s="110"/>
      <c r="O216" s="110"/>
      <c r="P216" s="110"/>
      <c r="Q216" s="172">
        <f>E216*9/4</f>
        <v>171</v>
      </c>
      <c r="R216" s="130"/>
      <c r="S216" s="196">
        <v>46235</v>
      </c>
      <c r="T216" s="83">
        <f>IF(NOT(Q216=""),IF(NOT($S216=""),$S216,#REF!),"")</f>
        <v>46235</v>
      </c>
      <c r="U216" s="83">
        <f t="shared" ref="U216" si="104">T216+Q216</f>
        <v>46406</v>
      </c>
      <c r="V216" s="83"/>
      <c r="W216" s="83"/>
      <c r="X216" s="84"/>
      <c r="Y216" s="84"/>
    </row>
    <row r="217" spans="1:25">
      <c r="A217" s="78" t="s">
        <v>265</v>
      </c>
      <c r="B217" s="79" t="s">
        <v>217</v>
      </c>
      <c r="C217" s="170" t="s">
        <v>1890</v>
      </c>
      <c r="D217" s="87" t="s">
        <v>223</v>
      </c>
      <c r="E217" s="176"/>
      <c r="F217" s="176"/>
      <c r="G217" s="178" t="s">
        <v>122</v>
      </c>
      <c r="H217" s="176">
        <f>0.083*E216</f>
        <v>6.3080000000000007</v>
      </c>
      <c r="I217" s="171" t="s">
        <v>123</v>
      </c>
      <c r="J217" s="171" t="s">
        <v>195</v>
      </c>
      <c r="K217" s="189">
        <v>100</v>
      </c>
      <c r="L217" s="82">
        <f t="shared" si="99"/>
        <v>0</v>
      </c>
      <c r="M217" s="110">
        <f t="shared" si="100"/>
        <v>0</v>
      </c>
      <c r="N217" s="110">
        <f t="shared" si="101"/>
        <v>966.19636000000003</v>
      </c>
      <c r="O217" s="110">
        <f t="shared" si="103"/>
        <v>966.19636000000003</v>
      </c>
      <c r="P217" s="110">
        <f t="shared" si="102"/>
        <v>0</v>
      </c>
      <c r="Q217" s="198"/>
      <c r="R217" s="130"/>
      <c r="S217" s="196"/>
      <c r="T217" s="83" t="str">
        <f>IF(NOT(Q217=""),IF(NOT($S217=""),$S217,#REF!),"")</f>
        <v/>
      </c>
      <c r="U217" s="83"/>
      <c r="V217" s="83"/>
      <c r="W217" s="83"/>
      <c r="X217" s="84"/>
      <c r="Y217" s="84"/>
    </row>
    <row r="218" spans="1:25">
      <c r="A218" s="78" t="s">
        <v>265</v>
      </c>
      <c r="B218" s="79" t="s">
        <v>217</v>
      </c>
      <c r="C218" s="170" t="s">
        <v>1890</v>
      </c>
      <c r="D218" s="87" t="s">
        <v>223</v>
      </c>
      <c r="E218" s="176"/>
      <c r="F218" s="176"/>
      <c r="G218" s="178" t="s">
        <v>122</v>
      </c>
      <c r="H218" s="176">
        <f>2*E216</f>
        <v>152</v>
      </c>
      <c r="I218" s="171" t="s">
        <v>141</v>
      </c>
      <c r="J218" s="171" t="s">
        <v>195</v>
      </c>
      <c r="K218" s="189">
        <v>100</v>
      </c>
      <c r="L218" s="82">
        <f t="shared" si="99"/>
        <v>0</v>
      </c>
      <c r="M218" s="110">
        <f t="shared" si="100"/>
        <v>0</v>
      </c>
      <c r="N218" s="110">
        <f t="shared" si="101"/>
        <v>3040</v>
      </c>
      <c r="O218" s="110">
        <f t="shared" si="103"/>
        <v>3040</v>
      </c>
      <c r="P218" s="110">
        <f t="shared" si="102"/>
        <v>0</v>
      </c>
      <c r="Q218" s="198"/>
      <c r="R218" s="130"/>
      <c r="S218" s="196"/>
      <c r="T218" s="83" t="str">
        <f>IF(NOT(Q218=""),IF(NOT($S218=""),$S218,#REF!),"")</f>
        <v/>
      </c>
      <c r="U218" s="83"/>
      <c r="V218" s="83"/>
      <c r="W218" s="83"/>
      <c r="X218" s="84"/>
      <c r="Y218" s="84"/>
    </row>
    <row r="219" spans="1:25">
      <c r="A219" s="78" t="s">
        <v>265</v>
      </c>
      <c r="B219" s="79" t="s">
        <v>217</v>
      </c>
      <c r="C219" s="170" t="s">
        <v>1891</v>
      </c>
      <c r="D219" s="87" t="s">
        <v>178</v>
      </c>
      <c r="E219" s="176"/>
      <c r="F219" s="176"/>
      <c r="G219" s="178" t="s">
        <v>122</v>
      </c>
      <c r="H219" s="176">
        <f>1*E216</f>
        <v>76</v>
      </c>
      <c r="I219" s="171" t="s">
        <v>136</v>
      </c>
      <c r="J219" s="171" t="s">
        <v>195</v>
      </c>
      <c r="K219" s="189">
        <v>100</v>
      </c>
      <c r="L219" s="82">
        <f t="shared" si="99"/>
        <v>0</v>
      </c>
      <c r="M219" s="110">
        <f t="shared" si="100"/>
        <v>0</v>
      </c>
      <c r="N219" s="110">
        <f t="shared" si="101"/>
        <v>5395.24</v>
      </c>
      <c r="O219" s="110">
        <f t="shared" si="103"/>
        <v>5395.24</v>
      </c>
      <c r="P219" s="110">
        <f t="shared" si="102"/>
        <v>0</v>
      </c>
      <c r="Q219" s="198"/>
      <c r="R219" s="130"/>
      <c r="S219" s="196"/>
      <c r="T219" s="83" t="str">
        <f>IF(NOT(Q219=""),IF(NOT($S219=""),$S219,#REF!),"")</f>
        <v/>
      </c>
      <c r="U219" s="83"/>
      <c r="V219" s="83"/>
      <c r="W219" s="83"/>
      <c r="X219" s="84"/>
      <c r="Y219" s="84"/>
    </row>
    <row r="220" spans="1:25">
      <c r="A220" s="78" t="s">
        <v>265</v>
      </c>
      <c r="B220" s="79" t="s">
        <v>217</v>
      </c>
      <c r="C220" s="170" t="s">
        <v>1891</v>
      </c>
      <c r="D220" s="87" t="s">
        <v>178</v>
      </c>
      <c r="E220" s="176"/>
      <c r="F220" s="176"/>
      <c r="G220" s="178" t="s">
        <v>122</v>
      </c>
      <c r="H220" s="176">
        <f>3.5*E216</f>
        <v>266</v>
      </c>
      <c r="I220" s="171" t="s">
        <v>141</v>
      </c>
      <c r="J220" s="171" t="s">
        <v>195</v>
      </c>
      <c r="K220" s="189">
        <v>100</v>
      </c>
      <c r="L220" s="82">
        <f t="shared" si="99"/>
        <v>0</v>
      </c>
      <c r="M220" s="110">
        <f t="shared" si="100"/>
        <v>0</v>
      </c>
      <c r="N220" s="110">
        <f t="shared" si="101"/>
        <v>5320</v>
      </c>
      <c r="O220" s="110">
        <f t="shared" si="103"/>
        <v>5320</v>
      </c>
      <c r="P220" s="110">
        <f t="shared" si="102"/>
        <v>0</v>
      </c>
      <c r="Q220" s="198"/>
      <c r="R220" s="130"/>
      <c r="S220" s="196"/>
      <c r="T220" s="83" t="str">
        <f>IF(NOT(Q220=""),IF(NOT($S220=""),$S220,#REF!),"")</f>
        <v/>
      </c>
      <c r="U220" s="83"/>
      <c r="V220" s="83"/>
      <c r="W220" s="83"/>
      <c r="X220" s="84"/>
      <c r="Y220" s="84"/>
    </row>
    <row r="221" spans="1:25">
      <c r="A221" s="78" t="s">
        <v>265</v>
      </c>
      <c r="B221" s="79" t="s">
        <v>217</v>
      </c>
      <c r="C221" s="169" t="s">
        <v>1874</v>
      </c>
      <c r="E221" s="176">
        <f>E176</f>
        <v>1091</v>
      </c>
      <c r="F221" s="176"/>
      <c r="G221" s="176"/>
      <c r="H221" s="176">
        <v>18.5</v>
      </c>
      <c r="I221" s="176"/>
      <c r="J221" s="176"/>
      <c r="K221" s="176"/>
      <c r="L221" s="82"/>
      <c r="M221" s="110"/>
      <c r="N221" s="110"/>
      <c r="O221" s="110"/>
      <c r="P221" s="110"/>
      <c r="Q221" s="198">
        <f>E221*13/10</f>
        <v>1418.3</v>
      </c>
      <c r="R221" s="130"/>
      <c r="S221" s="196">
        <v>45444</v>
      </c>
      <c r="T221" s="83">
        <f>IF(NOT(Q221=""),IF(NOT($S221=""),$S221,#REF!),"")</f>
        <v>45444</v>
      </c>
      <c r="U221" s="83">
        <f t="shared" ref="U221" si="105">T221+Q221</f>
        <v>46862.3</v>
      </c>
      <c r="V221" s="83"/>
      <c r="W221" s="83"/>
      <c r="X221" s="84"/>
      <c r="Y221" s="84"/>
    </row>
    <row r="222" spans="1:25">
      <c r="A222" s="78" t="s">
        <v>265</v>
      </c>
      <c r="B222" s="79" t="s">
        <v>217</v>
      </c>
      <c r="C222" s="170" t="s">
        <v>1890</v>
      </c>
      <c r="D222" s="87" t="s">
        <v>223</v>
      </c>
      <c r="E222" s="176"/>
      <c r="F222" s="176"/>
      <c r="G222" s="178" t="s">
        <v>122</v>
      </c>
      <c r="H222" s="176">
        <f>0.083*E221</f>
        <v>90.553000000000011</v>
      </c>
      <c r="I222" s="171" t="s">
        <v>123</v>
      </c>
      <c r="J222" s="171" t="s">
        <v>195</v>
      </c>
      <c r="K222" s="189">
        <v>100</v>
      </c>
      <c r="L222" s="82">
        <f t="shared" si="99"/>
        <v>0</v>
      </c>
      <c r="M222" s="110">
        <f t="shared" si="100"/>
        <v>0</v>
      </c>
      <c r="N222" s="110">
        <f t="shared" si="101"/>
        <v>13870.00301</v>
      </c>
      <c r="O222" s="110">
        <f t="shared" si="103"/>
        <v>13870.00301</v>
      </c>
      <c r="P222" s="110">
        <f t="shared" si="102"/>
        <v>0</v>
      </c>
      <c r="Q222" s="198"/>
      <c r="R222" s="130"/>
      <c r="S222" s="196"/>
      <c r="T222" s="83" t="str">
        <f>IF(NOT(Q222=""),IF(NOT($S222=""),$S222,#REF!),"")</f>
        <v/>
      </c>
      <c r="U222" s="83"/>
      <c r="V222" s="83"/>
      <c r="W222" s="83"/>
      <c r="X222" s="84"/>
      <c r="Y222" s="84"/>
    </row>
    <row r="223" spans="1:25">
      <c r="A223" s="78" t="s">
        <v>265</v>
      </c>
      <c r="B223" s="79" t="s">
        <v>217</v>
      </c>
      <c r="C223" s="170" t="s">
        <v>1890</v>
      </c>
      <c r="D223" s="87" t="s">
        <v>223</v>
      </c>
      <c r="E223" s="176"/>
      <c r="F223" s="176"/>
      <c r="G223" s="178" t="s">
        <v>122</v>
      </c>
      <c r="H223" s="176">
        <f>2*E221</f>
        <v>2182</v>
      </c>
      <c r="I223" s="171" t="s">
        <v>141</v>
      </c>
      <c r="J223" s="171" t="s">
        <v>195</v>
      </c>
      <c r="K223" s="189">
        <v>100</v>
      </c>
      <c r="L223" s="82">
        <f t="shared" si="99"/>
        <v>0</v>
      </c>
      <c r="M223" s="110">
        <f t="shared" si="100"/>
        <v>0</v>
      </c>
      <c r="N223" s="110">
        <f t="shared" si="101"/>
        <v>43640</v>
      </c>
      <c r="O223" s="110">
        <f t="shared" si="103"/>
        <v>43640</v>
      </c>
      <c r="P223" s="110">
        <f t="shared" si="102"/>
        <v>0</v>
      </c>
      <c r="Q223" s="198"/>
      <c r="R223" s="130"/>
      <c r="S223" s="196"/>
      <c r="T223" s="83" t="str">
        <f>IF(NOT(Q223=""),IF(NOT($S223=""),$S223,#REF!),"")</f>
        <v/>
      </c>
      <c r="U223" s="83"/>
      <c r="V223" s="83"/>
      <c r="W223" s="83"/>
      <c r="X223" s="84"/>
      <c r="Y223" s="84"/>
    </row>
    <row r="224" spans="1:25">
      <c r="A224" s="78" t="s">
        <v>265</v>
      </c>
      <c r="B224" s="79" t="s">
        <v>217</v>
      </c>
      <c r="C224" s="170" t="s">
        <v>1891</v>
      </c>
      <c r="D224" s="87" t="s">
        <v>178</v>
      </c>
      <c r="E224" s="176"/>
      <c r="F224" s="176"/>
      <c r="G224" s="178" t="s">
        <v>122</v>
      </c>
      <c r="H224" s="176">
        <f>1*E221</f>
        <v>1091</v>
      </c>
      <c r="I224" s="171" t="s">
        <v>136</v>
      </c>
      <c r="J224" s="171" t="s">
        <v>195</v>
      </c>
      <c r="K224" s="189">
        <v>100</v>
      </c>
      <c r="L224" s="82">
        <f t="shared" si="99"/>
        <v>0</v>
      </c>
      <c r="M224" s="110">
        <f t="shared" si="100"/>
        <v>0</v>
      </c>
      <c r="N224" s="110">
        <f t="shared" si="101"/>
        <v>77450.09</v>
      </c>
      <c r="O224" s="110">
        <f t="shared" si="103"/>
        <v>77450.09</v>
      </c>
      <c r="P224" s="110">
        <f t="shared" si="102"/>
        <v>0</v>
      </c>
      <c r="Q224" s="198"/>
      <c r="R224" s="130"/>
      <c r="S224" s="196"/>
      <c r="T224" s="83" t="str">
        <f>IF(NOT(Q224=""),IF(NOT($S224=""),$S224,#REF!),"")</f>
        <v/>
      </c>
      <c r="U224" s="83"/>
      <c r="V224" s="83"/>
      <c r="W224" s="83"/>
      <c r="X224" s="84"/>
      <c r="Y224" s="84"/>
    </row>
    <row r="225" spans="1:25">
      <c r="A225" s="78" t="s">
        <v>265</v>
      </c>
      <c r="B225" s="79" t="s">
        <v>217</v>
      </c>
      <c r="C225" s="170" t="s">
        <v>1891</v>
      </c>
      <c r="D225" s="87" t="s">
        <v>178</v>
      </c>
      <c r="E225" s="176"/>
      <c r="F225" s="176"/>
      <c r="G225" s="178" t="s">
        <v>122</v>
      </c>
      <c r="H225" s="176">
        <f>4.5*E221</f>
        <v>4909.5</v>
      </c>
      <c r="I225" s="171" t="s">
        <v>141</v>
      </c>
      <c r="J225" s="171" t="s">
        <v>195</v>
      </c>
      <c r="K225" s="189">
        <v>100</v>
      </c>
      <c r="L225" s="82">
        <f t="shared" si="99"/>
        <v>0</v>
      </c>
      <c r="M225" s="110">
        <f t="shared" si="100"/>
        <v>0</v>
      </c>
      <c r="N225" s="110">
        <f t="shared" si="101"/>
        <v>98190</v>
      </c>
      <c r="O225" s="110">
        <f t="shared" si="103"/>
        <v>98190</v>
      </c>
      <c r="P225" s="110">
        <f t="shared" si="102"/>
        <v>0</v>
      </c>
      <c r="Q225" s="198"/>
      <c r="R225" s="130"/>
      <c r="S225" s="196"/>
      <c r="T225" s="83" t="str">
        <f>IF(NOT(Q225=""),IF(NOT($S225=""),$S225,#REF!),"")</f>
        <v/>
      </c>
      <c r="U225" s="83"/>
      <c r="V225" s="83"/>
      <c r="W225" s="83"/>
      <c r="X225" s="84"/>
      <c r="Y225" s="84"/>
    </row>
    <row r="226" spans="1:25">
      <c r="A226" s="78" t="s">
        <v>265</v>
      </c>
      <c r="B226" s="79" t="s">
        <v>217</v>
      </c>
      <c r="C226" s="175" t="s">
        <v>1892</v>
      </c>
      <c r="D226" s="87" t="s">
        <v>194</v>
      </c>
      <c r="E226" s="180">
        <v>1</v>
      </c>
      <c r="F226" s="185">
        <v>30000</v>
      </c>
      <c r="G226" s="178" t="s">
        <v>122</v>
      </c>
      <c r="H226" s="179">
        <v>3900</v>
      </c>
      <c r="I226" s="188" t="s">
        <v>136</v>
      </c>
      <c r="J226" s="188" t="s">
        <v>195</v>
      </c>
      <c r="K226" s="190">
        <v>100</v>
      </c>
      <c r="L226" s="82">
        <f t="shared" si="99"/>
        <v>0</v>
      </c>
      <c r="M226" s="110">
        <f t="shared" si="100"/>
        <v>30000</v>
      </c>
      <c r="N226" s="110">
        <f t="shared" si="101"/>
        <v>276861</v>
      </c>
      <c r="O226" s="110">
        <f t="shared" si="103"/>
        <v>306861</v>
      </c>
      <c r="P226" s="110">
        <f t="shared" si="102"/>
        <v>0</v>
      </c>
      <c r="Q226" s="198"/>
      <c r="R226" s="130"/>
      <c r="S226" s="196"/>
      <c r="T226" s="83" t="str">
        <f>IF(NOT(Q226=""),IF(NOT($S226=""),$S226,#REF!),"")</f>
        <v/>
      </c>
      <c r="U226" s="83"/>
      <c r="V226" s="83"/>
      <c r="W226" s="83"/>
      <c r="X226" s="84"/>
      <c r="Y226" s="84"/>
    </row>
    <row r="227" spans="1:25">
      <c r="A227" s="78" t="s">
        <v>265</v>
      </c>
      <c r="B227" s="79" t="s">
        <v>217</v>
      </c>
      <c r="C227" s="175" t="s">
        <v>1892</v>
      </c>
      <c r="D227" s="87" t="s">
        <v>194</v>
      </c>
      <c r="E227" s="176"/>
      <c r="F227" s="176"/>
      <c r="G227" s="178" t="s">
        <v>122</v>
      </c>
      <c r="H227" s="179">
        <v>480</v>
      </c>
      <c r="I227" s="176" t="s">
        <v>131</v>
      </c>
      <c r="J227" s="171" t="s">
        <v>195</v>
      </c>
      <c r="K227" s="189">
        <v>100</v>
      </c>
      <c r="L227" s="82">
        <f t="shared" si="99"/>
        <v>0</v>
      </c>
      <c r="M227" s="110">
        <f t="shared" si="100"/>
        <v>0</v>
      </c>
      <c r="N227" s="110">
        <f t="shared" si="101"/>
        <v>75384</v>
      </c>
      <c r="O227" s="110">
        <f t="shared" si="103"/>
        <v>75384</v>
      </c>
      <c r="P227" s="110">
        <f t="shared" si="102"/>
        <v>0</v>
      </c>
      <c r="Q227" s="198"/>
      <c r="R227" s="130"/>
      <c r="S227" s="196"/>
      <c r="T227" s="83" t="str">
        <f>IF(NOT(Q227=""),IF(NOT($S227=""),$S227,#REF!),"")</f>
        <v/>
      </c>
      <c r="U227" s="83"/>
      <c r="V227" s="83"/>
      <c r="W227" s="83"/>
      <c r="X227" s="84"/>
      <c r="Y227" s="84"/>
    </row>
    <row r="228" spans="1:25" ht="15.5">
      <c r="A228" s="78"/>
      <c r="B228" s="79"/>
      <c r="C228" s="87"/>
      <c r="H228" s="193">
        <f>SUM(H138:H227)</f>
        <v>17345.192333333332</v>
      </c>
      <c r="I228" s="87"/>
      <c r="J228" s="108"/>
      <c r="K228" s="108"/>
      <c r="L228" s="82"/>
      <c r="M228" s="192">
        <f>SUM(M138:M227)</f>
        <v>15604957.199999999</v>
      </c>
      <c r="N228" s="192">
        <f>SUM(N138:N227)</f>
        <v>1003418.94303</v>
      </c>
      <c r="O228" s="192">
        <f>SUM(O138:O227)</f>
        <v>16608376.143029999</v>
      </c>
      <c r="P228" s="192">
        <f>SUM(P138:P227)</f>
        <v>0</v>
      </c>
      <c r="Q228" s="108"/>
      <c r="R228" s="130"/>
      <c r="S228" s="107"/>
      <c r="T228" s="83"/>
      <c r="U228" s="83"/>
      <c r="V228" s="83"/>
      <c r="W228" s="83"/>
      <c r="X228" s="84"/>
      <c r="Y228" s="84"/>
    </row>
    <row r="229" spans="1:25">
      <c r="A229" s="78"/>
      <c r="B229" s="79"/>
      <c r="C229" s="87"/>
      <c r="F229" s="115"/>
      <c r="H229" s="108"/>
      <c r="I229" s="87"/>
      <c r="J229" s="108"/>
      <c r="K229" s="108"/>
      <c r="L229" s="82"/>
      <c r="M229" s="110"/>
      <c r="N229" s="110"/>
      <c r="O229" s="110"/>
      <c r="P229" s="110"/>
      <c r="Q229" s="108"/>
      <c r="R229" s="130"/>
      <c r="S229" s="107"/>
      <c r="T229" s="83"/>
      <c r="U229" s="83"/>
      <c r="V229" s="83"/>
      <c r="W229" s="83"/>
      <c r="X229" s="84"/>
      <c r="Y229" s="84"/>
    </row>
    <row r="230" spans="1:25">
      <c r="A230" s="78"/>
      <c r="B230" s="79"/>
      <c r="C230" s="87"/>
      <c r="F230" s="115"/>
      <c r="H230" s="108"/>
      <c r="I230" s="87"/>
      <c r="J230" s="108"/>
      <c r="K230" s="108"/>
      <c r="L230" s="82"/>
      <c r="M230" s="110"/>
      <c r="N230" s="110"/>
      <c r="O230" s="110"/>
      <c r="P230" s="110"/>
      <c r="Q230" s="108"/>
      <c r="R230" s="130"/>
      <c r="S230" s="107"/>
      <c r="T230" s="83"/>
      <c r="U230" s="83"/>
      <c r="V230" s="83"/>
      <c r="W230" s="83"/>
      <c r="X230" s="84"/>
      <c r="Y230" s="84"/>
    </row>
    <row r="231" spans="1:25" ht="15.5">
      <c r="A231" s="78"/>
      <c r="B231" s="79"/>
      <c r="C231" s="87"/>
      <c r="H231" s="195">
        <f>SUM(H48,H60,H90,H134,H228)</f>
        <v>60771.192333333332</v>
      </c>
      <c r="I231" s="87"/>
      <c r="J231" s="108"/>
      <c r="K231" s="108"/>
      <c r="L231" s="82"/>
      <c r="M231" s="194">
        <f>SUM(M48,M60,M90,M134,M228)</f>
        <v>31903510.199999999</v>
      </c>
      <c r="N231" s="194">
        <f>SUM(N48,N60,N90,N134,N228)</f>
        <v>3597393.6030299999</v>
      </c>
      <c r="O231" s="194">
        <f>SUM(O48,O60,O90,O134,O228)</f>
        <v>23532943.803029999</v>
      </c>
      <c r="P231" s="194">
        <f>SUM(P48,P60,P90,P134,P228)</f>
        <v>11967960</v>
      </c>
      <c r="Q231" s="108"/>
      <c r="R231" s="130"/>
      <c r="S231" s="107"/>
      <c r="T231" s="83"/>
      <c r="U231" s="83"/>
      <c r="V231" s="83"/>
      <c r="W231" s="83"/>
      <c r="X231" s="84"/>
      <c r="Y231" s="84"/>
    </row>
    <row r="232" spans="1:25">
      <c r="A232" s="78"/>
      <c r="B232" s="79"/>
      <c r="C232" s="87"/>
      <c r="H232" s="108"/>
      <c r="I232" s="87"/>
      <c r="J232" s="108"/>
      <c r="K232" s="108"/>
      <c r="L232" s="82"/>
      <c r="M232" s="110"/>
      <c r="N232" s="110"/>
      <c r="O232" s="110"/>
      <c r="P232" s="110"/>
      <c r="Q232" s="108"/>
      <c r="R232" s="130"/>
      <c r="S232" s="107"/>
      <c r="T232" s="83"/>
      <c r="U232" s="83"/>
      <c r="V232" s="83"/>
      <c r="W232" s="83"/>
      <c r="X232" s="84"/>
      <c r="Y232" s="84"/>
    </row>
    <row r="233" spans="1:25">
      <c r="A233" s="78"/>
      <c r="B233" s="79"/>
      <c r="C233" s="87"/>
      <c r="H233" s="108"/>
      <c r="I233" s="87"/>
      <c r="J233" s="108"/>
      <c r="K233" s="108"/>
      <c r="L233" s="82"/>
      <c r="M233" s="110"/>
      <c r="N233" s="110"/>
      <c r="O233" s="110"/>
      <c r="P233" s="110"/>
      <c r="Q233" s="108"/>
      <c r="R233" s="130"/>
      <c r="S233" s="107"/>
      <c r="T233" s="83"/>
      <c r="U233" s="83"/>
      <c r="V233" s="83"/>
      <c r="W233" s="83"/>
      <c r="X233" s="84"/>
      <c r="Y233" s="84"/>
    </row>
    <row r="234" spans="1:25">
      <c r="A234" s="78"/>
      <c r="B234" s="79"/>
      <c r="C234" s="87"/>
      <c r="H234" s="108"/>
      <c r="I234" s="87"/>
      <c r="J234" s="108"/>
      <c r="K234" s="108"/>
      <c r="L234" s="82"/>
      <c r="M234" s="110"/>
      <c r="N234" s="110"/>
      <c r="O234" s="110"/>
      <c r="P234" s="110"/>
      <c r="Q234" s="108"/>
      <c r="R234" s="130"/>
      <c r="S234" s="107"/>
      <c r="T234" s="83"/>
      <c r="U234" s="83"/>
      <c r="V234" s="83"/>
      <c r="W234" s="83"/>
      <c r="X234" s="84"/>
      <c r="Y234" s="84"/>
    </row>
    <row r="235" spans="1:25">
      <c r="A235" s="78"/>
      <c r="B235" s="79"/>
      <c r="C235" s="87"/>
      <c r="H235" s="108"/>
      <c r="I235" s="87"/>
      <c r="J235" s="108"/>
      <c r="K235" s="108"/>
      <c r="L235" s="82"/>
      <c r="M235" s="110"/>
      <c r="N235" s="110"/>
      <c r="O235" s="110"/>
      <c r="P235" s="110"/>
      <c r="Q235" s="108"/>
      <c r="R235" s="130"/>
      <c r="S235" s="107"/>
      <c r="T235" s="83"/>
      <c r="U235" s="83"/>
      <c r="V235" s="83"/>
      <c r="W235" s="83"/>
      <c r="X235" s="84"/>
      <c r="Y235" s="84"/>
    </row>
    <row r="236" spans="1:25">
      <c r="A236" s="78"/>
      <c r="B236" s="79"/>
      <c r="C236" s="87"/>
      <c r="H236" s="108"/>
      <c r="I236" s="87"/>
      <c r="J236" s="108"/>
      <c r="K236" s="108"/>
      <c r="L236" s="82"/>
      <c r="M236" s="110"/>
      <c r="N236" s="110"/>
      <c r="O236" s="110"/>
      <c r="P236" s="110"/>
      <c r="Q236" s="108"/>
      <c r="R236" s="130"/>
      <c r="S236" s="107"/>
      <c r="T236" s="83"/>
      <c r="U236" s="83"/>
      <c r="V236" s="83"/>
      <c r="W236" s="83"/>
      <c r="X236" s="84"/>
      <c r="Y236" s="84"/>
    </row>
    <row r="237" spans="1:25">
      <c r="A237" s="78"/>
      <c r="B237" s="79"/>
      <c r="C237" s="87"/>
      <c r="H237" s="108"/>
      <c r="I237" s="87"/>
      <c r="J237" s="108"/>
      <c r="K237" s="108"/>
      <c r="L237" s="82"/>
      <c r="M237" s="110"/>
      <c r="N237" s="110"/>
      <c r="O237" s="110"/>
      <c r="P237" s="110"/>
      <c r="Q237" s="108"/>
      <c r="R237" s="130"/>
      <c r="S237" s="107"/>
      <c r="T237" s="83"/>
      <c r="U237" s="83"/>
      <c r="V237" s="83"/>
      <c r="W237" s="83"/>
      <c r="X237" s="84"/>
      <c r="Y237" s="84"/>
    </row>
    <row r="238" spans="1:25">
      <c r="A238" s="78"/>
      <c r="B238" s="79"/>
      <c r="C238" s="87"/>
      <c r="F238" s="115"/>
      <c r="H238" s="108"/>
      <c r="I238" s="87"/>
      <c r="J238" s="108"/>
      <c r="K238" s="108"/>
      <c r="L238" s="82"/>
      <c r="M238" s="110"/>
      <c r="N238" s="110"/>
      <c r="O238" s="110"/>
      <c r="P238" s="110"/>
      <c r="Q238" s="108"/>
      <c r="R238" s="130"/>
      <c r="S238" s="107"/>
      <c r="T238" s="83"/>
      <c r="U238" s="83"/>
      <c r="V238" s="83"/>
      <c r="W238" s="83"/>
      <c r="X238" s="84"/>
      <c r="Y238" s="84"/>
    </row>
    <row r="239" spans="1:25">
      <c r="A239" s="78"/>
      <c r="B239" s="79"/>
      <c r="C239" s="87"/>
      <c r="H239" s="108"/>
      <c r="I239" s="87"/>
      <c r="J239" s="108"/>
      <c r="K239" s="108"/>
      <c r="L239" s="82"/>
      <c r="M239" s="110"/>
      <c r="N239" s="110"/>
      <c r="O239" s="110"/>
      <c r="P239" s="110"/>
      <c r="Q239" s="108"/>
      <c r="R239" s="130"/>
      <c r="S239" s="107"/>
      <c r="T239" s="83"/>
      <c r="U239" s="83"/>
      <c r="V239" s="83"/>
      <c r="W239" s="83"/>
      <c r="X239" s="84"/>
      <c r="Y239" s="84"/>
    </row>
    <row r="240" spans="1:25">
      <c r="A240" s="78"/>
      <c r="B240" s="79"/>
      <c r="C240" s="87"/>
      <c r="H240" s="108"/>
      <c r="I240" s="87"/>
      <c r="J240" s="108"/>
      <c r="K240" s="108"/>
      <c r="L240" s="82"/>
      <c r="M240" s="110"/>
      <c r="N240" s="110"/>
      <c r="O240" s="110"/>
      <c r="P240" s="110"/>
      <c r="Q240" s="108"/>
      <c r="R240" s="130"/>
      <c r="S240" s="107"/>
      <c r="T240" s="83"/>
      <c r="U240" s="83"/>
      <c r="V240" s="83"/>
      <c r="W240" s="83"/>
      <c r="X240" s="84"/>
      <c r="Y240" s="84"/>
    </row>
    <row r="241" spans="1:25">
      <c r="A241" s="78"/>
      <c r="B241" s="79"/>
      <c r="C241" s="87"/>
      <c r="H241" s="108"/>
      <c r="I241" s="87"/>
      <c r="J241" s="108"/>
      <c r="K241" s="108"/>
      <c r="L241" s="82"/>
      <c r="M241" s="110"/>
      <c r="N241" s="110"/>
      <c r="O241" s="110"/>
      <c r="P241" s="110"/>
      <c r="Q241" s="108"/>
      <c r="R241" s="130"/>
      <c r="S241" s="107"/>
      <c r="T241" s="83"/>
      <c r="U241" s="83"/>
      <c r="V241" s="83"/>
      <c r="W241" s="83"/>
      <c r="X241" s="84"/>
      <c r="Y241" s="84"/>
    </row>
    <row r="242" spans="1:25">
      <c r="A242" s="78"/>
      <c r="B242" s="79"/>
      <c r="C242" s="87"/>
      <c r="H242" s="108"/>
      <c r="I242" s="87"/>
      <c r="J242" s="108"/>
      <c r="K242" s="108"/>
      <c r="L242" s="82"/>
      <c r="M242" s="110"/>
      <c r="N242" s="110"/>
      <c r="O242" s="110"/>
      <c r="P242" s="110"/>
      <c r="Q242" s="108"/>
      <c r="R242" s="130"/>
      <c r="S242" s="107"/>
      <c r="T242" s="83"/>
      <c r="U242" s="83"/>
      <c r="V242" s="83"/>
      <c r="W242" s="83"/>
      <c r="X242" s="84"/>
      <c r="Y242" s="84"/>
    </row>
    <row r="243" spans="1:25">
      <c r="A243" s="78"/>
      <c r="B243" s="79"/>
      <c r="C243" s="87"/>
      <c r="H243" s="108"/>
      <c r="I243" s="87"/>
      <c r="J243" s="108"/>
      <c r="K243" s="108"/>
      <c r="L243" s="82"/>
      <c r="M243" s="110"/>
      <c r="N243" s="110"/>
      <c r="O243" s="110"/>
      <c r="P243" s="110"/>
      <c r="Q243" s="108"/>
      <c r="R243" s="130"/>
      <c r="S243" s="107"/>
      <c r="T243" s="83"/>
      <c r="U243" s="83"/>
      <c r="V243" s="83"/>
      <c r="W243" s="83"/>
      <c r="X243" s="84"/>
      <c r="Y243" s="84"/>
    </row>
    <row r="244" spans="1:25">
      <c r="A244" s="78"/>
      <c r="B244" s="79"/>
      <c r="C244" s="87"/>
      <c r="H244" s="108"/>
      <c r="I244" s="87"/>
      <c r="J244" s="108"/>
      <c r="K244" s="108"/>
      <c r="L244" s="82"/>
      <c r="M244" s="110"/>
      <c r="N244" s="110"/>
      <c r="O244" s="110"/>
      <c r="P244" s="110"/>
      <c r="Q244" s="108"/>
      <c r="R244" s="130"/>
      <c r="S244" s="107"/>
      <c r="T244" s="83"/>
      <c r="U244" s="83"/>
      <c r="V244" s="83"/>
      <c r="W244" s="83"/>
      <c r="X244" s="84"/>
      <c r="Y244" s="84"/>
    </row>
    <row r="245" spans="1:25">
      <c r="A245" s="78"/>
      <c r="B245" s="79"/>
      <c r="C245" s="87"/>
      <c r="F245" s="115"/>
      <c r="H245" s="108"/>
      <c r="I245" s="87"/>
      <c r="J245" s="108"/>
      <c r="K245" s="108"/>
      <c r="L245" s="82"/>
      <c r="M245" s="110"/>
      <c r="N245" s="110"/>
      <c r="O245" s="110"/>
      <c r="P245" s="110"/>
      <c r="Q245" s="108"/>
      <c r="R245" s="130"/>
      <c r="S245" s="107"/>
      <c r="T245" s="83"/>
      <c r="U245" s="83"/>
      <c r="V245" s="83"/>
      <c r="W245" s="83"/>
      <c r="X245" s="84"/>
      <c r="Y245" s="84"/>
    </row>
    <row r="246" spans="1:25">
      <c r="A246" s="78"/>
      <c r="B246" s="79"/>
      <c r="C246" s="87"/>
      <c r="H246" s="108"/>
      <c r="I246" s="87"/>
      <c r="J246" s="108"/>
      <c r="K246" s="108"/>
      <c r="L246" s="82"/>
      <c r="M246" s="110"/>
      <c r="N246" s="110"/>
      <c r="O246" s="110"/>
      <c r="P246" s="110"/>
      <c r="Q246" s="108"/>
      <c r="R246" s="130"/>
      <c r="S246" s="107"/>
      <c r="T246" s="83"/>
      <c r="U246" s="83"/>
      <c r="V246" s="83"/>
      <c r="W246" s="83"/>
      <c r="X246" s="84"/>
      <c r="Y246" s="84"/>
    </row>
    <row r="247" spans="1:25">
      <c r="A247" s="78"/>
      <c r="B247" s="79"/>
      <c r="C247" s="87"/>
      <c r="F247" s="115"/>
      <c r="H247" s="108"/>
      <c r="I247" s="87"/>
      <c r="J247" s="108"/>
      <c r="K247" s="108"/>
      <c r="L247" s="82"/>
      <c r="M247" s="110"/>
      <c r="N247" s="110"/>
      <c r="O247" s="110"/>
      <c r="P247" s="110"/>
      <c r="Q247" s="108"/>
      <c r="R247" s="130"/>
      <c r="S247" s="107"/>
      <c r="T247" s="83"/>
      <c r="U247" s="83"/>
      <c r="V247" s="83"/>
      <c r="W247" s="83"/>
      <c r="X247" s="84"/>
      <c r="Y247" s="84"/>
    </row>
    <row r="248" spans="1:25">
      <c r="A248" s="78"/>
      <c r="B248" s="79"/>
      <c r="C248" s="87"/>
      <c r="H248" s="108"/>
      <c r="I248" s="87"/>
      <c r="J248" s="108"/>
      <c r="K248" s="108"/>
      <c r="L248" s="82"/>
      <c r="M248" s="110"/>
      <c r="N248" s="110"/>
      <c r="O248" s="110"/>
      <c r="P248" s="110"/>
      <c r="Q248" s="108"/>
      <c r="R248" s="130"/>
      <c r="S248" s="107"/>
      <c r="T248" s="83"/>
      <c r="U248" s="83"/>
      <c r="V248" s="83"/>
      <c r="W248" s="83"/>
      <c r="X248" s="84"/>
      <c r="Y248" s="84"/>
    </row>
    <row r="249" spans="1:25">
      <c r="A249" s="78"/>
      <c r="B249" s="79"/>
      <c r="C249" s="87"/>
      <c r="H249" s="108"/>
      <c r="I249" s="87"/>
      <c r="J249" s="108"/>
      <c r="K249" s="108"/>
      <c r="L249" s="82"/>
      <c r="M249" s="110"/>
      <c r="N249" s="110"/>
      <c r="O249" s="110"/>
      <c r="P249" s="110"/>
      <c r="Q249" s="108"/>
      <c r="R249" s="130"/>
      <c r="S249" s="107"/>
      <c r="T249" s="83"/>
      <c r="U249" s="83"/>
      <c r="V249" s="83"/>
      <c r="W249" s="83"/>
      <c r="X249" s="84"/>
      <c r="Y249" s="84"/>
    </row>
    <row r="250" spans="1:25">
      <c r="A250" s="78"/>
      <c r="B250" s="79"/>
      <c r="C250" s="87"/>
      <c r="H250" s="108"/>
      <c r="I250" s="87"/>
      <c r="J250" s="108"/>
      <c r="K250" s="108"/>
      <c r="L250" s="82"/>
      <c r="M250" s="110"/>
      <c r="N250" s="110"/>
      <c r="O250" s="110"/>
      <c r="P250" s="110"/>
      <c r="Q250" s="108"/>
      <c r="R250" s="130"/>
      <c r="S250" s="107"/>
      <c r="T250" s="83"/>
      <c r="U250" s="83"/>
      <c r="V250" s="83"/>
      <c r="W250" s="83"/>
      <c r="X250" s="84"/>
      <c r="Y250" s="84"/>
    </row>
    <row r="251" spans="1:25">
      <c r="A251" s="78"/>
      <c r="B251" s="79"/>
      <c r="C251" s="87"/>
      <c r="H251" s="108"/>
      <c r="I251" s="87"/>
      <c r="J251" s="108"/>
      <c r="K251" s="108"/>
      <c r="L251" s="82"/>
      <c r="M251" s="110"/>
      <c r="N251" s="110"/>
      <c r="O251" s="110"/>
      <c r="P251" s="110"/>
      <c r="Q251" s="108"/>
      <c r="R251" s="130"/>
      <c r="S251" s="107"/>
      <c r="T251" s="83"/>
      <c r="U251" s="83"/>
      <c r="V251" s="83"/>
      <c r="W251" s="83"/>
      <c r="X251" s="84"/>
      <c r="Y251" s="84"/>
    </row>
    <row r="252" spans="1:25">
      <c r="A252" s="78"/>
      <c r="B252" s="79"/>
      <c r="C252" s="87"/>
      <c r="H252" s="108"/>
      <c r="I252" s="87"/>
      <c r="J252" s="108"/>
      <c r="K252" s="108"/>
      <c r="L252" s="82"/>
      <c r="M252" s="110"/>
      <c r="N252" s="110"/>
      <c r="O252" s="110"/>
      <c r="P252" s="110"/>
      <c r="Q252" s="108"/>
      <c r="R252" s="130"/>
      <c r="S252" s="107"/>
      <c r="T252" s="83"/>
      <c r="U252" s="83"/>
      <c r="V252" s="83"/>
      <c r="W252" s="83"/>
      <c r="X252" s="84"/>
      <c r="Y252" s="84"/>
    </row>
    <row r="253" spans="1:25">
      <c r="A253" s="78"/>
      <c r="B253" s="79"/>
      <c r="C253" s="87"/>
      <c r="H253" s="108"/>
      <c r="I253" s="87"/>
      <c r="J253" s="108"/>
      <c r="K253" s="108"/>
      <c r="L253" s="82"/>
      <c r="M253" s="110"/>
      <c r="N253" s="110"/>
      <c r="O253" s="110"/>
      <c r="P253" s="110"/>
      <c r="Q253" s="108"/>
      <c r="R253" s="130"/>
      <c r="S253" s="107"/>
      <c r="T253" s="83"/>
      <c r="U253" s="83"/>
      <c r="V253" s="83"/>
      <c r="W253" s="83"/>
      <c r="X253" s="84"/>
      <c r="Y253" s="84"/>
    </row>
    <row r="254" spans="1:25">
      <c r="A254" s="78"/>
      <c r="B254" s="79"/>
      <c r="C254" s="87"/>
      <c r="H254" s="108"/>
      <c r="I254" s="87"/>
      <c r="J254" s="108"/>
      <c r="K254" s="108"/>
      <c r="L254" s="82"/>
      <c r="M254" s="110"/>
      <c r="N254" s="110"/>
      <c r="O254" s="110"/>
      <c r="P254" s="110"/>
      <c r="Q254" s="108"/>
      <c r="R254" s="130"/>
      <c r="S254" s="107"/>
      <c r="T254" s="83"/>
      <c r="U254" s="83"/>
      <c r="V254" s="83"/>
      <c r="W254" s="83"/>
      <c r="X254" s="84"/>
      <c r="Y254" s="84"/>
    </row>
    <row r="255" spans="1:25">
      <c r="A255" s="78"/>
      <c r="B255" s="79"/>
      <c r="C255" s="87"/>
      <c r="F255" s="115"/>
      <c r="H255" s="108"/>
      <c r="I255" s="87"/>
      <c r="J255" s="108"/>
      <c r="K255" s="108"/>
      <c r="L255" s="82"/>
      <c r="M255" s="110"/>
      <c r="N255" s="110"/>
      <c r="O255" s="110"/>
      <c r="P255" s="110"/>
      <c r="Q255" s="108"/>
      <c r="R255" s="130"/>
      <c r="S255" s="107"/>
      <c r="T255" s="83"/>
      <c r="U255" s="83"/>
      <c r="V255" s="83"/>
      <c r="W255" s="83"/>
      <c r="X255" s="84"/>
      <c r="Y255" s="84"/>
    </row>
    <row r="256" spans="1:25">
      <c r="A256" s="78"/>
      <c r="B256" s="79"/>
      <c r="C256" s="87"/>
      <c r="H256" s="108"/>
      <c r="I256" s="87"/>
      <c r="J256" s="108"/>
      <c r="K256" s="108"/>
      <c r="L256" s="82"/>
      <c r="M256" s="110"/>
      <c r="N256" s="110"/>
      <c r="O256" s="110"/>
      <c r="P256" s="110"/>
      <c r="Q256" s="108"/>
      <c r="R256" s="130"/>
      <c r="S256" s="107"/>
      <c r="T256" s="83"/>
      <c r="U256" s="83"/>
      <c r="V256" s="83"/>
      <c r="W256" s="83"/>
      <c r="X256" s="84"/>
      <c r="Y256" s="84"/>
    </row>
    <row r="257" spans="1:25">
      <c r="A257" s="78"/>
      <c r="B257" s="79"/>
      <c r="C257" s="87"/>
      <c r="H257" s="108"/>
      <c r="I257" s="87"/>
      <c r="J257" s="108"/>
      <c r="K257" s="108"/>
      <c r="L257" s="82"/>
      <c r="M257" s="110"/>
      <c r="N257" s="110"/>
      <c r="O257" s="110"/>
      <c r="P257" s="110"/>
      <c r="Q257" s="108"/>
      <c r="R257" s="130"/>
      <c r="S257" s="107"/>
      <c r="T257" s="83"/>
      <c r="U257" s="83"/>
      <c r="V257" s="83"/>
      <c r="W257" s="83"/>
      <c r="X257" s="84"/>
      <c r="Y257" s="84"/>
    </row>
    <row r="258" spans="1:25">
      <c r="A258" s="78"/>
      <c r="B258" s="79"/>
      <c r="C258" s="87"/>
      <c r="H258" s="108"/>
      <c r="I258" s="87"/>
      <c r="J258" s="108"/>
      <c r="K258" s="108"/>
      <c r="L258" s="82"/>
      <c r="M258" s="110"/>
      <c r="N258" s="110"/>
      <c r="O258" s="110"/>
      <c r="P258" s="110"/>
      <c r="Q258" s="108"/>
      <c r="R258" s="130"/>
      <c r="S258" s="107"/>
      <c r="T258" s="83"/>
      <c r="U258" s="83"/>
      <c r="V258" s="83"/>
      <c r="W258" s="83"/>
      <c r="X258" s="84"/>
      <c r="Y258" s="84"/>
    </row>
    <row r="259" spans="1:25">
      <c r="A259" s="78"/>
      <c r="B259" s="79"/>
      <c r="C259" s="87"/>
      <c r="H259" s="108"/>
      <c r="I259" s="87"/>
      <c r="J259" s="108"/>
      <c r="K259" s="108"/>
      <c r="L259" s="82"/>
      <c r="M259" s="110"/>
      <c r="N259" s="110"/>
      <c r="O259" s="110"/>
      <c r="P259" s="110"/>
      <c r="Q259" s="108"/>
      <c r="R259" s="130"/>
      <c r="S259" s="107"/>
      <c r="T259" s="83"/>
      <c r="U259" s="83"/>
      <c r="V259" s="83"/>
      <c r="W259" s="83"/>
      <c r="X259" s="84"/>
      <c r="Y259" s="84"/>
    </row>
    <row r="260" spans="1:25">
      <c r="A260" s="78"/>
      <c r="B260" s="79"/>
      <c r="C260" s="87"/>
      <c r="H260" s="108"/>
      <c r="I260" s="87"/>
      <c r="J260" s="108"/>
      <c r="K260" s="108"/>
      <c r="L260" s="82"/>
      <c r="M260" s="110"/>
      <c r="N260" s="110"/>
      <c r="O260" s="110"/>
      <c r="P260" s="110"/>
      <c r="Q260" s="108"/>
      <c r="R260" s="130"/>
      <c r="S260" s="107"/>
      <c r="T260" s="83"/>
      <c r="U260" s="83"/>
      <c r="V260" s="83"/>
      <c r="W260" s="83"/>
      <c r="X260" s="84"/>
      <c r="Y260" s="84"/>
    </row>
    <row r="261" spans="1:25">
      <c r="A261" s="78"/>
      <c r="B261" s="79"/>
      <c r="C261" s="87"/>
      <c r="H261" s="108"/>
      <c r="I261" s="87"/>
      <c r="J261" s="108"/>
      <c r="K261" s="108"/>
      <c r="L261" s="82"/>
      <c r="M261" s="110"/>
      <c r="N261" s="110"/>
      <c r="O261" s="110"/>
      <c r="P261" s="110"/>
      <c r="Q261" s="108"/>
      <c r="R261" s="130"/>
      <c r="S261" s="107"/>
      <c r="T261" s="83"/>
      <c r="U261" s="83"/>
      <c r="V261" s="83"/>
      <c r="W261" s="83"/>
      <c r="X261" s="84"/>
      <c r="Y261" s="84"/>
    </row>
    <row r="262" spans="1:25">
      <c r="A262" s="78"/>
      <c r="B262" s="79"/>
      <c r="C262" s="87"/>
      <c r="H262" s="108"/>
      <c r="I262" s="87"/>
      <c r="J262" s="108"/>
      <c r="K262" s="108"/>
      <c r="L262" s="82"/>
      <c r="M262" s="110"/>
      <c r="N262" s="110"/>
      <c r="O262" s="110"/>
      <c r="P262" s="110"/>
      <c r="Q262" s="108"/>
      <c r="R262" s="130"/>
      <c r="S262" s="107"/>
      <c r="T262" s="83"/>
      <c r="U262" s="83"/>
      <c r="V262" s="83"/>
      <c r="W262" s="83"/>
      <c r="X262" s="84"/>
      <c r="Y262" s="84"/>
    </row>
    <row r="263" spans="1:25">
      <c r="A263" s="78"/>
      <c r="B263" s="79"/>
      <c r="C263" s="87"/>
      <c r="F263" s="115"/>
      <c r="H263" s="108"/>
      <c r="I263" s="87"/>
      <c r="J263" s="108"/>
      <c r="K263" s="108"/>
      <c r="L263" s="82"/>
      <c r="M263" s="110"/>
      <c r="N263" s="110"/>
      <c r="O263" s="110"/>
      <c r="P263" s="110"/>
      <c r="Q263" s="108"/>
      <c r="R263" s="130"/>
      <c r="S263" s="107"/>
      <c r="T263" s="83"/>
      <c r="U263" s="83"/>
      <c r="V263" s="83"/>
      <c r="W263" s="83"/>
      <c r="X263" s="84"/>
      <c r="Y263" s="84"/>
    </row>
    <row r="264" spans="1:25">
      <c r="A264" s="78"/>
      <c r="B264" s="79"/>
      <c r="C264" s="87"/>
      <c r="H264" s="108"/>
      <c r="I264" s="87"/>
      <c r="J264" s="108"/>
      <c r="K264" s="108"/>
      <c r="L264" s="82"/>
      <c r="M264" s="110"/>
      <c r="N264" s="110"/>
      <c r="O264" s="110"/>
      <c r="P264" s="110"/>
      <c r="Q264" s="108"/>
      <c r="R264" s="130"/>
      <c r="S264" s="107"/>
      <c r="T264" s="83"/>
      <c r="U264" s="83"/>
      <c r="V264" s="83"/>
      <c r="W264" s="83"/>
      <c r="X264" s="84"/>
      <c r="Y264" s="84"/>
    </row>
    <row r="265" spans="1:25">
      <c r="A265" s="78"/>
      <c r="B265" s="79"/>
      <c r="C265" s="87"/>
      <c r="H265" s="108"/>
      <c r="I265" s="87"/>
      <c r="J265" s="108"/>
      <c r="K265" s="108"/>
      <c r="L265" s="82"/>
      <c r="M265" s="110"/>
      <c r="N265" s="110"/>
      <c r="O265" s="110"/>
      <c r="P265" s="110"/>
      <c r="Q265" s="108"/>
      <c r="R265" s="130"/>
      <c r="S265" s="107"/>
      <c r="T265" s="83"/>
      <c r="U265" s="83"/>
      <c r="V265" s="83"/>
      <c r="W265" s="83"/>
      <c r="X265" s="84"/>
      <c r="Y265" s="84"/>
    </row>
    <row r="266" spans="1:25">
      <c r="A266" s="78"/>
      <c r="B266" s="79"/>
      <c r="C266" s="87"/>
      <c r="H266" s="108"/>
      <c r="I266" s="87"/>
      <c r="J266" s="108"/>
      <c r="K266" s="108"/>
      <c r="L266" s="82"/>
      <c r="M266" s="110"/>
      <c r="N266" s="110"/>
      <c r="O266" s="110"/>
      <c r="P266" s="110"/>
      <c r="Q266" s="108"/>
      <c r="R266" s="130"/>
      <c r="S266" s="107"/>
      <c r="T266" s="83"/>
      <c r="U266" s="83"/>
      <c r="V266" s="83"/>
      <c r="W266" s="83"/>
      <c r="X266" s="84"/>
      <c r="Y266" s="84"/>
    </row>
    <row r="267" spans="1:25">
      <c r="A267" s="78"/>
      <c r="B267" s="79"/>
      <c r="C267" s="87"/>
      <c r="H267" s="108"/>
      <c r="I267" s="87"/>
      <c r="J267" s="108"/>
      <c r="K267" s="108"/>
      <c r="L267" s="82"/>
      <c r="M267" s="110"/>
      <c r="N267" s="110"/>
      <c r="O267" s="110"/>
      <c r="P267" s="110"/>
      <c r="Q267" s="108"/>
      <c r="R267" s="130"/>
      <c r="S267" s="107"/>
      <c r="T267" s="83"/>
      <c r="U267" s="83"/>
      <c r="V267" s="83"/>
      <c r="W267" s="83"/>
      <c r="X267" s="84"/>
      <c r="Y267" s="84"/>
    </row>
    <row r="268" spans="1:25">
      <c r="A268" s="78"/>
      <c r="B268" s="79"/>
      <c r="C268" s="87"/>
      <c r="H268" s="108"/>
      <c r="I268" s="87"/>
      <c r="J268" s="108"/>
      <c r="K268" s="108"/>
      <c r="L268" s="82"/>
      <c r="M268" s="110"/>
      <c r="N268" s="110"/>
      <c r="O268" s="110"/>
      <c r="P268" s="110"/>
      <c r="Q268" s="108"/>
      <c r="R268" s="130"/>
      <c r="S268" s="107"/>
      <c r="T268" s="83"/>
      <c r="U268" s="83"/>
      <c r="V268" s="83"/>
      <c r="W268" s="83"/>
      <c r="X268" s="84"/>
      <c r="Y268" s="84"/>
    </row>
    <row r="269" spans="1:25">
      <c r="A269" s="78"/>
      <c r="B269" s="79"/>
      <c r="C269" s="87"/>
      <c r="H269" s="108"/>
      <c r="I269" s="87"/>
      <c r="J269" s="108"/>
      <c r="K269" s="108"/>
      <c r="L269" s="82"/>
      <c r="M269" s="110"/>
      <c r="N269" s="110"/>
      <c r="O269" s="110"/>
      <c r="P269" s="110"/>
      <c r="Q269" s="108"/>
      <c r="R269" s="130"/>
      <c r="S269" s="107"/>
      <c r="T269" s="83"/>
      <c r="U269" s="83"/>
      <c r="V269" s="83"/>
      <c r="W269" s="83"/>
      <c r="X269" s="84"/>
      <c r="Y269" s="84"/>
    </row>
    <row r="270" spans="1:25">
      <c r="A270" s="78"/>
      <c r="B270" s="79"/>
      <c r="C270" s="87"/>
      <c r="F270" s="115"/>
      <c r="H270" s="108"/>
      <c r="I270" s="87"/>
      <c r="J270" s="108"/>
      <c r="K270" s="108"/>
      <c r="L270" s="82"/>
      <c r="M270" s="110"/>
      <c r="N270" s="110"/>
      <c r="O270" s="110"/>
      <c r="P270" s="110"/>
      <c r="Q270" s="108"/>
      <c r="R270" s="130"/>
      <c r="S270" s="107"/>
      <c r="T270" s="83"/>
      <c r="U270" s="83"/>
      <c r="V270" s="83"/>
      <c r="W270" s="83"/>
      <c r="X270" s="84"/>
      <c r="Y270" s="84"/>
    </row>
    <row r="271" spans="1:25">
      <c r="A271" s="78"/>
      <c r="B271" s="79"/>
      <c r="C271" s="87"/>
      <c r="F271" s="115"/>
      <c r="H271" s="108"/>
      <c r="I271" s="87"/>
      <c r="J271" s="108"/>
      <c r="K271" s="108"/>
      <c r="L271" s="82"/>
      <c r="M271" s="110"/>
      <c r="N271" s="110"/>
      <c r="O271" s="110"/>
      <c r="P271" s="110"/>
      <c r="Q271" s="108"/>
      <c r="R271" s="130"/>
      <c r="S271" s="107"/>
      <c r="T271" s="83"/>
      <c r="U271" s="83"/>
      <c r="V271" s="83"/>
      <c r="W271" s="83"/>
      <c r="X271" s="84"/>
      <c r="Y271" s="84"/>
    </row>
    <row r="272" spans="1:25">
      <c r="A272" s="78"/>
      <c r="B272" s="79"/>
      <c r="C272" s="87"/>
      <c r="F272" s="115"/>
      <c r="H272" s="108"/>
      <c r="I272" s="87"/>
      <c r="J272" s="108"/>
      <c r="K272" s="108"/>
      <c r="L272" s="82"/>
      <c r="M272" s="110"/>
      <c r="N272" s="110"/>
      <c r="O272" s="110"/>
      <c r="P272" s="110"/>
      <c r="Q272" s="108"/>
      <c r="R272" s="130"/>
      <c r="S272" s="107"/>
      <c r="T272" s="83"/>
      <c r="U272" s="83"/>
      <c r="V272" s="83"/>
      <c r="W272" s="83"/>
      <c r="X272" s="84"/>
      <c r="Y272" s="84"/>
    </row>
    <row r="273" spans="1:25">
      <c r="A273" s="78"/>
      <c r="B273" s="79"/>
      <c r="C273" s="87"/>
      <c r="H273" s="108"/>
      <c r="I273" s="87"/>
      <c r="J273" s="108"/>
      <c r="K273" s="108"/>
      <c r="L273" s="82"/>
      <c r="M273" s="110"/>
      <c r="N273" s="110"/>
      <c r="O273" s="110"/>
      <c r="P273" s="110"/>
      <c r="Q273" s="108"/>
      <c r="R273" s="130"/>
      <c r="S273" s="107"/>
      <c r="T273" s="83"/>
      <c r="U273" s="83"/>
      <c r="V273" s="83"/>
      <c r="W273" s="83"/>
      <c r="X273" s="84"/>
      <c r="Y273" s="84"/>
    </row>
    <row r="274" spans="1:25">
      <c r="A274" s="78"/>
      <c r="B274" s="79"/>
      <c r="C274" s="87"/>
      <c r="F274" s="115"/>
      <c r="H274" s="108"/>
      <c r="I274" s="87"/>
      <c r="J274" s="108"/>
      <c r="K274" s="108"/>
      <c r="L274" s="82"/>
      <c r="M274" s="110"/>
      <c r="N274" s="110"/>
      <c r="O274" s="110"/>
      <c r="P274" s="110"/>
      <c r="Q274" s="108"/>
      <c r="R274" s="130"/>
      <c r="S274" s="107"/>
      <c r="T274" s="83"/>
      <c r="U274" s="83"/>
      <c r="V274" s="83"/>
      <c r="W274" s="83"/>
      <c r="X274" s="84"/>
      <c r="Y274" s="84"/>
    </row>
    <row r="275" spans="1:25">
      <c r="A275" s="78"/>
      <c r="B275" s="79"/>
      <c r="C275" s="87"/>
      <c r="H275" s="108"/>
      <c r="I275" s="87"/>
      <c r="J275" s="108"/>
      <c r="K275" s="108"/>
      <c r="L275" s="82"/>
      <c r="M275" s="110"/>
      <c r="N275" s="110"/>
      <c r="O275" s="110"/>
      <c r="P275" s="110"/>
      <c r="Q275" s="108"/>
      <c r="R275" s="130"/>
      <c r="S275" s="107"/>
      <c r="T275" s="83"/>
      <c r="U275" s="83"/>
      <c r="V275" s="83"/>
      <c r="W275" s="83"/>
      <c r="X275" s="84"/>
      <c r="Y275" s="84"/>
    </row>
    <row r="276" spans="1:25">
      <c r="A276" s="78"/>
      <c r="B276" s="79"/>
      <c r="C276" s="87"/>
      <c r="H276" s="108"/>
      <c r="I276" s="87"/>
      <c r="J276" s="108"/>
      <c r="K276" s="108"/>
      <c r="L276" s="82"/>
      <c r="M276" s="110"/>
      <c r="N276" s="110"/>
      <c r="O276" s="110"/>
      <c r="P276" s="110"/>
      <c r="Q276" s="108"/>
      <c r="R276" s="130"/>
      <c r="S276" s="107"/>
      <c r="T276" s="83"/>
      <c r="U276" s="83"/>
      <c r="V276" s="83"/>
      <c r="W276" s="83"/>
      <c r="X276" s="84"/>
      <c r="Y276" s="84"/>
    </row>
    <row r="277" spans="1:25">
      <c r="A277" s="78"/>
      <c r="B277" s="79"/>
      <c r="C277" s="87"/>
      <c r="H277" s="108"/>
      <c r="I277" s="87"/>
      <c r="J277" s="108"/>
      <c r="K277" s="108"/>
      <c r="L277" s="82"/>
      <c r="M277" s="110"/>
      <c r="N277" s="110"/>
      <c r="O277" s="110"/>
      <c r="P277" s="110"/>
      <c r="Q277" s="108"/>
      <c r="R277" s="130"/>
      <c r="S277" s="107"/>
      <c r="T277" s="83"/>
      <c r="U277" s="83"/>
      <c r="V277" s="83"/>
      <c r="W277" s="83"/>
      <c r="X277" s="84"/>
      <c r="Y277" s="84"/>
    </row>
    <row r="278" spans="1:25">
      <c r="A278" s="78"/>
      <c r="B278" s="79"/>
      <c r="C278" s="87"/>
      <c r="H278" s="108"/>
      <c r="I278" s="87"/>
      <c r="J278" s="108"/>
      <c r="K278" s="108"/>
      <c r="L278" s="82"/>
      <c r="M278" s="110"/>
      <c r="N278" s="110"/>
      <c r="O278" s="110"/>
      <c r="P278" s="110"/>
      <c r="Q278" s="108"/>
      <c r="R278" s="130"/>
      <c r="S278" s="107"/>
      <c r="T278" s="83"/>
      <c r="U278" s="83"/>
      <c r="V278" s="83"/>
      <c r="W278" s="83"/>
      <c r="X278" s="84"/>
      <c r="Y278" s="84"/>
    </row>
    <row r="279" spans="1:25">
      <c r="A279" s="78"/>
      <c r="B279" s="79"/>
      <c r="C279" s="87"/>
      <c r="H279" s="108"/>
      <c r="I279" s="87"/>
      <c r="J279" s="108"/>
      <c r="K279" s="108"/>
      <c r="L279" s="82"/>
      <c r="M279" s="110"/>
      <c r="N279" s="110"/>
      <c r="O279" s="110"/>
      <c r="P279" s="110"/>
      <c r="Q279" s="108"/>
      <c r="R279" s="130"/>
      <c r="S279" s="107"/>
      <c r="T279" s="83"/>
      <c r="U279" s="83"/>
      <c r="V279" s="83"/>
      <c r="W279" s="83"/>
      <c r="X279" s="84"/>
      <c r="Y279" s="84"/>
    </row>
    <row r="280" spans="1:25">
      <c r="A280" s="78"/>
      <c r="B280" s="79"/>
      <c r="C280" s="87"/>
      <c r="H280" s="108"/>
      <c r="I280" s="87"/>
      <c r="J280" s="108"/>
      <c r="K280" s="108"/>
      <c r="L280" s="82"/>
      <c r="M280" s="110"/>
      <c r="N280" s="110"/>
      <c r="O280" s="110"/>
      <c r="P280" s="110"/>
      <c r="Q280" s="108"/>
      <c r="R280" s="130"/>
      <c r="S280" s="107"/>
      <c r="T280" s="83"/>
      <c r="U280" s="83"/>
      <c r="V280" s="83"/>
      <c r="W280" s="83"/>
      <c r="X280" s="84"/>
      <c r="Y280" s="84"/>
    </row>
    <row r="281" spans="1:25">
      <c r="A281" s="97"/>
      <c r="B281" s="98"/>
      <c r="D281" s="78"/>
      <c r="G281" s="94"/>
      <c r="I281" s="78"/>
      <c r="J281" s="81"/>
      <c r="L281" s="82"/>
      <c r="M281" s="110"/>
      <c r="N281" s="110"/>
      <c r="O281" s="110"/>
      <c r="P281" s="110"/>
      <c r="R281" s="130"/>
      <c r="T281" s="83"/>
      <c r="U281" s="83"/>
      <c r="V281" s="83"/>
      <c r="W281" s="83"/>
      <c r="X281" s="84"/>
      <c r="Y281" s="84"/>
    </row>
    <row r="282" spans="1:25">
      <c r="A282" s="97"/>
      <c r="B282" s="98"/>
      <c r="D282" s="78"/>
      <c r="G282" s="94"/>
      <c r="I282" s="78"/>
      <c r="J282" s="81"/>
      <c r="L282" s="82"/>
      <c r="M282" s="110"/>
      <c r="N282" s="110"/>
      <c r="O282" s="110"/>
      <c r="P282" s="110"/>
      <c r="R282" s="130"/>
      <c r="T282" s="83"/>
      <c r="U282" s="83"/>
      <c r="V282" s="83"/>
      <c r="W282" s="83"/>
      <c r="X282" s="84"/>
      <c r="Y282" s="84"/>
    </row>
    <row r="283" spans="1:25">
      <c r="A283" s="97"/>
      <c r="B283" s="98"/>
      <c r="D283" s="78"/>
      <c r="G283" s="94"/>
      <c r="I283" s="78"/>
      <c r="J283" s="81"/>
      <c r="L283" s="82"/>
      <c r="M283" s="110"/>
      <c r="N283" s="110"/>
      <c r="O283" s="110"/>
      <c r="P283" s="110"/>
      <c r="R283" s="130"/>
      <c r="T283" s="83"/>
      <c r="U283" s="83"/>
      <c r="V283" s="83"/>
      <c r="W283" s="83"/>
      <c r="X283" s="84"/>
      <c r="Y283" s="84"/>
    </row>
    <row r="284" spans="1:25">
      <c r="A284" s="97"/>
      <c r="B284" s="98"/>
      <c r="D284" s="78"/>
      <c r="G284" s="94"/>
      <c r="I284" s="78"/>
      <c r="J284" s="81"/>
      <c r="L284" s="82"/>
      <c r="M284" s="110"/>
      <c r="N284" s="110"/>
      <c r="O284" s="110"/>
      <c r="P284" s="110"/>
      <c r="R284" s="130"/>
      <c r="T284" s="83"/>
      <c r="U284" s="83"/>
      <c r="V284" s="83"/>
      <c r="W284" s="83"/>
      <c r="X284" s="84"/>
      <c r="Y284" s="84"/>
    </row>
    <row r="285" spans="1:25">
      <c r="A285" s="97"/>
      <c r="B285" s="98"/>
      <c r="D285" s="78"/>
      <c r="G285" s="94"/>
      <c r="I285" s="78"/>
      <c r="J285" s="81"/>
      <c r="L285" s="82"/>
      <c r="M285" s="110"/>
      <c r="N285" s="110"/>
      <c r="O285" s="110"/>
      <c r="P285" s="110"/>
      <c r="R285" s="130"/>
      <c r="T285" s="83"/>
      <c r="U285" s="83"/>
      <c r="V285" s="83"/>
      <c r="W285" s="83"/>
      <c r="X285" s="84"/>
      <c r="Y285" s="84"/>
    </row>
    <row r="286" spans="1:25">
      <c r="A286" s="97"/>
      <c r="B286" s="98"/>
      <c r="D286" s="78"/>
      <c r="G286" s="94"/>
      <c r="I286" s="78"/>
      <c r="J286" s="81"/>
      <c r="L286" s="82"/>
      <c r="M286" s="110"/>
      <c r="N286" s="110"/>
      <c r="O286" s="110"/>
      <c r="P286" s="110"/>
      <c r="R286" s="130"/>
      <c r="T286" s="83"/>
      <c r="U286" s="83"/>
      <c r="V286" s="83"/>
      <c r="W286" s="83"/>
      <c r="X286" s="84"/>
      <c r="Y286" s="84"/>
    </row>
    <row r="287" spans="1:25">
      <c r="A287" s="97"/>
      <c r="B287" s="98"/>
      <c r="D287" s="78"/>
      <c r="G287" s="94"/>
      <c r="I287" s="78"/>
      <c r="J287" s="81"/>
      <c r="L287" s="82"/>
      <c r="M287" s="110"/>
      <c r="N287" s="110"/>
      <c r="O287" s="110"/>
      <c r="P287" s="110"/>
      <c r="R287" s="130"/>
      <c r="T287" s="83"/>
      <c r="U287" s="83"/>
      <c r="V287" s="83"/>
      <c r="W287" s="83"/>
      <c r="X287" s="84"/>
      <c r="Y287" s="84"/>
    </row>
    <row r="288" spans="1:25">
      <c r="A288" s="97"/>
      <c r="B288" s="98"/>
      <c r="D288" s="78"/>
      <c r="G288" s="94"/>
      <c r="I288" s="78"/>
      <c r="J288" s="81"/>
      <c r="L288" s="82"/>
      <c r="M288" s="110"/>
      <c r="N288" s="110"/>
      <c r="O288" s="110"/>
      <c r="P288" s="110"/>
      <c r="R288" s="130"/>
      <c r="T288" s="83"/>
      <c r="U288" s="83"/>
      <c r="V288" s="83"/>
      <c r="W288" s="83"/>
      <c r="X288" s="84"/>
      <c r="Y288" s="84"/>
    </row>
    <row r="289" spans="1:25">
      <c r="A289" s="97"/>
      <c r="B289" s="98"/>
      <c r="D289" s="78"/>
      <c r="G289" s="94"/>
      <c r="I289" s="78"/>
      <c r="J289" s="81"/>
      <c r="L289" s="82"/>
      <c r="M289" s="110"/>
      <c r="N289" s="110"/>
      <c r="O289" s="110"/>
      <c r="P289" s="110"/>
      <c r="R289" s="130"/>
      <c r="T289" s="83"/>
      <c r="U289" s="83"/>
      <c r="V289" s="83"/>
      <c r="W289" s="83"/>
      <c r="X289" s="84"/>
      <c r="Y289" s="84"/>
    </row>
    <row r="290" spans="1:25">
      <c r="A290" s="97"/>
      <c r="B290" s="98"/>
      <c r="D290" s="78"/>
      <c r="G290" s="94"/>
      <c r="I290" s="78"/>
      <c r="J290" s="81"/>
      <c r="L290" s="82"/>
      <c r="M290" s="110"/>
      <c r="N290" s="110"/>
      <c r="O290" s="110"/>
      <c r="P290" s="110"/>
      <c r="R290" s="130"/>
      <c r="T290" s="83"/>
      <c r="U290" s="83"/>
      <c r="V290" s="83"/>
      <c r="W290" s="83"/>
      <c r="X290" s="84"/>
      <c r="Y290" s="84"/>
    </row>
    <row r="291" spans="1:25">
      <c r="A291" s="97"/>
      <c r="B291" s="98"/>
      <c r="D291" s="78"/>
      <c r="G291" s="94"/>
      <c r="I291" s="78"/>
      <c r="J291" s="81"/>
      <c r="L291" s="82"/>
      <c r="M291" s="110"/>
      <c r="N291" s="110"/>
      <c r="O291" s="110"/>
      <c r="P291" s="110"/>
      <c r="R291" s="130"/>
      <c r="T291" s="83"/>
      <c r="U291" s="83"/>
      <c r="V291" s="83"/>
      <c r="W291" s="83"/>
      <c r="X291" s="84"/>
      <c r="Y291" s="84"/>
    </row>
    <row r="292" spans="1:25">
      <c r="A292" s="97"/>
      <c r="B292" s="98"/>
      <c r="D292" s="78"/>
      <c r="G292" s="94"/>
      <c r="I292" s="78"/>
      <c r="J292" s="81"/>
      <c r="L292" s="82"/>
      <c r="M292" s="110"/>
      <c r="N292" s="110"/>
      <c r="O292" s="110"/>
      <c r="P292" s="110"/>
      <c r="R292" s="130"/>
      <c r="T292" s="83"/>
      <c r="U292" s="83"/>
      <c r="V292" s="83"/>
      <c r="W292" s="83"/>
      <c r="X292" s="84"/>
      <c r="Y292" s="84"/>
    </row>
    <row r="293" spans="1:25">
      <c r="A293" s="97"/>
      <c r="B293" s="98"/>
      <c r="D293" s="78"/>
      <c r="G293" s="94"/>
      <c r="I293" s="78"/>
      <c r="J293" s="81"/>
      <c r="L293" s="82"/>
      <c r="M293" s="110"/>
      <c r="N293" s="110"/>
      <c r="O293" s="110"/>
      <c r="P293" s="110"/>
      <c r="R293" s="130"/>
      <c r="T293" s="83"/>
      <c r="U293" s="83"/>
      <c r="V293" s="83"/>
      <c r="W293" s="83"/>
      <c r="X293" s="84"/>
      <c r="Y293" s="84"/>
    </row>
    <row r="294" spans="1:25">
      <c r="A294" s="97"/>
      <c r="B294" s="98"/>
      <c r="D294" s="78"/>
      <c r="G294" s="94"/>
      <c r="I294" s="78"/>
      <c r="J294" s="81"/>
      <c r="L294" s="82"/>
      <c r="M294" s="110"/>
      <c r="N294" s="110"/>
      <c r="O294" s="110"/>
      <c r="P294" s="110"/>
      <c r="R294" s="130"/>
      <c r="T294" s="83"/>
      <c r="U294" s="83"/>
      <c r="V294" s="83"/>
      <c r="W294" s="83"/>
      <c r="X294" s="84"/>
      <c r="Y294" s="84"/>
    </row>
    <row r="295" spans="1:25">
      <c r="A295" s="97"/>
      <c r="B295" s="98"/>
      <c r="D295" s="78"/>
      <c r="G295" s="94"/>
      <c r="I295" s="78"/>
      <c r="J295" s="81"/>
      <c r="L295" s="82"/>
      <c r="M295" s="110"/>
      <c r="N295" s="110"/>
      <c r="O295" s="110"/>
      <c r="P295" s="110"/>
      <c r="R295" s="130"/>
      <c r="T295" s="83"/>
      <c r="U295" s="83"/>
      <c r="V295" s="83"/>
      <c r="W295" s="83"/>
      <c r="X295" s="84"/>
      <c r="Y295" s="84"/>
    </row>
    <row r="296" spans="1:25">
      <c r="A296" s="97"/>
      <c r="B296" s="98"/>
      <c r="D296" s="78"/>
      <c r="G296" s="94"/>
      <c r="I296" s="78"/>
      <c r="J296" s="81"/>
      <c r="L296" s="82"/>
      <c r="M296" s="110"/>
      <c r="N296" s="110"/>
      <c r="O296" s="110"/>
      <c r="P296" s="110"/>
      <c r="R296" s="130"/>
      <c r="T296" s="83"/>
      <c r="U296" s="83"/>
      <c r="V296" s="83"/>
      <c r="W296" s="83"/>
      <c r="X296" s="84"/>
      <c r="Y296" s="84"/>
    </row>
    <row r="297" spans="1:25">
      <c r="A297" s="97"/>
      <c r="B297" s="98"/>
      <c r="D297" s="78"/>
      <c r="G297" s="94"/>
      <c r="I297" s="78"/>
      <c r="J297" s="81"/>
      <c r="L297" s="82"/>
      <c r="M297" s="110"/>
      <c r="N297" s="110"/>
      <c r="O297" s="110"/>
      <c r="P297" s="110"/>
      <c r="R297" s="130"/>
      <c r="T297" s="83"/>
      <c r="U297" s="83"/>
      <c r="V297" s="83"/>
      <c r="W297" s="83"/>
      <c r="X297" s="84"/>
      <c r="Y297" s="84"/>
    </row>
    <row r="298" spans="1:25">
      <c r="A298" s="97"/>
      <c r="B298" s="98"/>
      <c r="D298" s="78"/>
      <c r="G298" s="94"/>
      <c r="I298" s="78"/>
      <c r="J298" s="81"/>
      <c r="L298" s="82"/>
      <c r="M298" s="110"/>
      <c r="N298" s="110"/>
      <c r="O298" s="110"/>
      <c r="P298" s="110"/>
      <c r="R298" s="130"/>
      <c r="T298" s="83"/>
      <c r="U298" s="83"/>
      <c r="V298" s="83"/>
      <c r="W298" s="83"/>
      <c r="X298" s="84"/>
      <c r="Y298" s="84"/>
    </row>
    <row r="299" spans="1:25">
      <c r="A299" s="97"/>
      <c r="B299" s="98"/>
      <c r="D299" s="78"/>
      <c r="G299" s="94"/>
      <c r="I299" s="78"/>
      <c r="J299" s="81"/>
      <c r="L299" s="82"/>
      <c r="M299" s="110"/>
      <c r="N299" s="110"/>
      <c r="O299" s="110"/>
      <c r="P299" s="110"/>
      <c r="R299" s="130"/>
      <c r="T299" s="83"/>
      <c r="U299" s="83"/>
      <c r="V299" s="83"/>
      <c r="W299" s="83"/>
      <c r="X299" s="84"/>
      <c r="Y299" s="84"/>
    </row>
    <row r="300" spans="1:25">
      <c r="A300" s="97"/>
      <c r="B300" s="98"/>
      <c r="D300" s="78"/>
      <c r="G300" s="94"/>
      <c r="I300" s="78"/>
      <c r="J300" s="81"/>
      <c r="L300" s="82"/>
      <c r="M300" s="110"/>
      <c r="N300" s="110"/>
      <c r="O300" s="110"/>
      <c r="P300" s="110"/>
      <c r="R300" s="130"/>
      <c r="T300" s="83"/>
      <c r="U300" s="83"/>
      <c r="V300" s="83"/>
      <c r="W300" s="83"/>
      <c r="X300" s="84"/>
      <c r="Y300" s="84"/>
    </row>
    <row r="301" spans="1:25">
      <c r="A301" s="97"/>
      <c r="B301" s="98"/>
      <c r="D301" s="78"/>
      <c r="G301" s="94"/>
      <c r="I301" s="78"/>
      <c r="J301" s="81"/>
      <c r="L301" s="82"/>
      <c r="M301" s="110"/>
      <c r="N301" s="110"/>
      <c r="O301" s="110"/>
      <c r="P301" s="110"/>
      <c r="R301" s="130"/>
      <c r="T301" s="83"/>
      <c r="U301" s="83"/>
      <c r="V301" s="83"/>
      <c r="W301" s="83"/>
      <c r="X301" s="84"/>
      <c r="Y301" s="84"/>
    </row>
    <row r="302" spans="1:25">
      <c r="A302" s="97"/>
      <c r="B302" s="98"/>
      <c r="D302" s="78"/>
      <c r="G302" s="94"/>
      <c r="I302" s="78"/>
      <c r="J302" s="81"/>
      <c r="L302" s="82"/>
      <c r="M302" s="110"/>
      <c r="N302" s="110"/>
      <c r="O302" s="110"/>
      <c r="P302" s="110"/>
      <c r="R302" s="130"/>
      <c r="T302" s="83"/>
      <c r="U302" s="83"/>
      <c r="V302" s="83"/>
      <c r="W302" s="83"/>
      <c r="X302" s="84"/>
      <c r="Y302" s="84"/>
    </row>
    <row r="303" spans="1:25">
      <c r="A303" s="97"/>
      <c r="B303" s="98"/>
      <c r="D303" s="78"/>
      <c r="G303" s="94"/>
      <c r="I303" s="78"/>
      <c r="J303" s="81"/>
      <c r="L303" s="82"/>
      <c r="M303" s="110"/>
      <c r="N303" s="110"/>
      <c r="O303" s="110"/>
      <c r="P303" s="110"/>
      <c r="R303" s="130"/>
      <c r="T303" s="83"/>
      <c r="U303" s="83"/>
      <c r="V303" s="83"/>
      <c r="W303" s="83"/>
      <c r="X303" s="84"/>
      <c r="Y303" s="84"/>
    </row>
    <row r="304" spans="1:25">
      <c r="A304" s="97"/>
      <c r="B304" s="98"/>
      <c r="D304" s="78"/>
      <c r="G304" s="94"/>
      <c r="I304" s="78"/>
      <c r="J304" s="81"/>
      <c r="L304" s="82"/>
      <c r="M304" s="110"/>
      <c r="N304" s="110"/>
      <c r="O304" s="110"/>
      <c r="P304" s="110"/>
      <c r="R304" s="130"/>
      <c r="T304" s="83"/>
      <c r="U304" s="83"/>
      <c r="V304" s="83"/>
      <c r="W304" s="83"/>
      <c r="X304" s="84"/>
      <c r="Y304" s="84"/>
    </row>
    <row r="305" spans="1:25">
      <c r="A305" s="97"/>
      <c r="B305" s="98"/>
      <c r="D305" s="78"/>
      <c r="G305" s="94"/>
      <c r="I305" s="78"/>
      <c r="J305" s="81"/>
      <c r="L305" s="82"/>
      <c r="M305" s="110"/>
      <c r="N305" s="110"/>
      <c r="O305" s="110"/>
      <c r="P305" s="110"/>
      <c r="R305" s="130"/>
      <c r="T305" s="83"/>
      <c r="U305" s="83"/>
      <c r="V305" s="83"/>
      <c r="W305" s="83"/>
      <c r="X305" s="84"/>
      <c r="Y305" s="84"/>
    </row>
    <row r="306" spans="1:25">
      <c r="A306" s="97"/>
      <c r="B306" s="98"/>
      <c r="D306" s="78"/>
      <c r="G306" s="94"/>
      <c r="I306" s="78"/>
      <c r="J306" s="81"/>
      <c r="L306" s="82"/>
      <c r="M306" s="110"/>
      <c r="N306" s="110"/>
      <c r="O306" s="110"/>
      <c r="P306" s="110"/>
      <c r="R306" s="130"/>
      <c r="T306" s="83"/>
      <c r="U306" s="83"/>
      <c r="V306" s="83"/>
      <c r="W306" s="83"/>
      <c r="X306" s="84"/>
      <c r="Y306" s="84"/>
    </row>
    <row r="307" spans="1:25">
      <c r="A307" s="97"/>
      <c r="B307" s="98"/>
      <c r="D307" s="78"/>
      <c r="G307" s="94"/>
      <c r="I307" s="78"/>
      <c r="J307" s="81"/>
      <c r="L307" s="82"/>
      <c r="M307" s="110"/>
      <c r="N307" s="110"/>
      <c r="O307" s="110"/>
      <c r="P307" s="110"/>
      <c r="R307" s="130"/>
      <c r="T307" s="83"/>
      <c r="U307" s="83"/>
      <c r="V307" s="83"/>
      <c r="W307" s="83"/>
      <c r="X307" s="84"/>
      <c r="Y307" s="84"/>
    </row>
    <row r="308" spans="1:25">
      <c r="A308" s="97"/>
      <c r="B308" s="98"/>
      <c r="D308" s="78"/>
      <c r="G308" s="94"/>
      <c r="I308" s="78"/>
      <c r="J308" s="81"/>
      <c r="L308" s="82"/>
      <c r="M308" s="110"/>
      <c r="N308" s="110"/>
      <c r="O308" s="110"/>
      <c r="P308" s="110"/>
      <c r="R308" s="130"/>
      <c r="T308" s="83"/>
      <c r="U308" s="83"/>
      <c r="V308" s="83"/>
      <c r="W308" s="83"/>
      <c r="X308" s="84"/>
      <c r="Y308" s="84"/>
    </row>
    <row r="309" spans="1:25">
      <c r="A309" s="97"/>
      <c r="B309" s="98"/>
      <c r="D309" s="78"/>
      <c r="G309" s="94"/>
      <c r="I309" s="78"/>
      <c r="J309" s="81"/>
      <c r="L309" s="82"/>
      <c r="M309" s="110"/>
      <c r="N309" s="110"/>
      <c r="O309" s="110"/>
      <c r="P309" s="110"/>
      <c r="R309" s="130"/>
      <c r="T309" s="83"/>
      <c r="U309" s="83"/>
      <c r="V309" s="83"/>
      <c r="W309" s="83"/>
      <c r="X309" s="84"/>
      <c r="Y309" s="84"/>
    </row>
    <row r="310" spans="1:25">
      <c r="A310" s="97"/>
      <c r="B310" s="98"/>
      <c r="D310" s="78"/>
      <c r="G310" s="94"/>
      <c r="I310" s="78"/>
      <c r="J310" s="81"/>
      <c r="L310" s="82"/>
      <c r="M310" s="110"/>
      <c r="N310" s="110"/>
      <c r="O310" s="110"/>
      <c r="P310" s="110"/>
      <c r="R310" s="130"/>
      <c r="T310" s="83"/>
      <c r="U310" s="83"/>
      <c r="V310" s="83"/>
      <c r="W310" s="83"/>
      <c r="X310" s="84"/>
      <c r="Y310" s="84"/>
    </row>
    <row r="311" spans="1:25">
      <c r="A311" s="97"/>
      <c r="B311" s="98"/>
      <c r="D311" s="78"/>
      <c r="G311" s="94"/>
      <c r="I311" s="78"/>
      <c r="J311" s="81"/>
      <c r="L311" s="82"/>
      <c r="M311" s="110"/>
      <c r="N311" s="110"/>
      <c r="O311" s="110"/>
      <c r="P311" s="110"/>
      <c r="R311" s="130"/>
      <c r="T311" s="83"/>
      <c r="U311" s="83"/>
      <c r="V311" s="83"/>
      <c r="W311" s="83"/>
      <c r="X311" s="84"/>
      <c r="Y311" s="84"/>
    </row>
    <row r="312" spans="1:25">
      <c r="A312" s="97"/>
      <c r="B312" s="98"/>
      <c r="D312" s="78"/>
      <c r="G312" s="94"/>
      <c r="I312" s="78"/>
      <c r="J312" s="81"/>
      <c r="L312" s="82"/>
      <c r="M312" s="110"/>
      <c r="N312" s="110"/>
      <c r="O312" s="110"/>
      <c r="P312" s="110"/>
      <c r="R312" s="130"/>
      <c r="T312" s="83"/>
      <c r="U312" s="83"/>
      <c r="V312" s="83"/>
      <c r="W312" s="83"/>
      <c r="X312" s="84"/>
      <c r="Y312" s="84"/>
    </row>
    <row r="313" spans="1:25">
      <c r="A313" s="97"/>
      <c r="B313" s="98"/>
      <c r="D313" s="78"/>
      <c r="G313" s="94"/>
      <c r="I313" s="78"/>
      <c r="J313" s="81"/>
      <c r="L313" s="82"/>
      <c r="M313" s="110"/>
      <c r="N313" s="110"/>
      <c r="O313" s="110"/>
      <c r="P313" s="110"/>
      <c r="R313" s="130"/>
      <c r="T313" s="83"/>
      <c r="U313" s="83"/>
      <c r="V313" s="83"/>
      <c r="W313" s="83"/>
      <c r="X313" s="84"/>
      <c r="Y313" s="84"/>
    </row>
    <row r="314" spans="1:25">
      <c r="A314" s="97"/>
      <c r="B314" s="98"/>
      <c r="D314" s="78"/>
      <c r="G314" s="94"/>
      <c r="I314" s="78"/>
      <c r="J314" s="81"/>
      <c r="L314" s="82"/>
      <c r="M314" s="110"/>
      <c r="N314" s="110"/>
      <c r="O314" s="110"/>
      <c r="P314" s="110"/>
      <c r="R314" s="130"/>
      <c r="T314" s="83"/>
      <c r="U314" s="83"/>
      <c r="V314" s="83"/>
      <c r="W314" s="83"/>
      <c r="X314" s="84"/>
      <c r="Y314" s="84"/>
    </row>
    <row r="315" spans="1:25">
      <c r="A315" s="97"/>
      <c r="B315" s="98"/>
      <c r="D315" s="78"/>
      <c r="G315" s="94"/>
      <c r="I315" s="78"/>
      <c r="J315" s="81"/>
      <c r="L315" s="82"/>
      <c r="M315" s="110"/>
      <c r="N315" s="110"/>
      <c r="O315" s="110"/>
      <c r="P315" s="110"/>
      <c r="R315" s="130"/>
      <c r="T315" s="83"/>
      <c r="U315" s="83"/>
      <c r="V315" s="83"/>
      <c r="W315" s="83"/>
      <c r="X315" s="84"/>
      <c r="Y315" s="84"/>
    </row>
    <row r="316" spans="1:25">
      <c r="A316" s="97"/>
      <c r="B316" s="98"/>
      <c r="D316" s="78"/>
      <c r="G316" s="94"/>
      <c r="I316" s="78"/>
      <c r="J316" s="81"/>
      <c r="L316" s="82"/>
      <c r="M316" s="110"/>
      <c r="N316" s="110"/>
      <c r="O316" s="110"/>
      <c r="P316" s="110"/>
      <c r="R316" s="130"/>
      <c r="T316" s="83"/>
      <c r="U316" s="83"/>
      <c r="V316" s="83"/>
      <c r="W316" s="83"/>
      <c r="X316" s="84"/>
      <c r="Y316" s="84"/>
    </row>
    <row r="317" spans="1:25">
      <c r="A317" s="97"/>
      <c r="B317" s="98"/>
      <c r="D317" s="78"/>
      <c r="G317" s="94"/>
      <c r="I317" s="78"/>
      <c r="J317" s="81"/>
      <c r="L317" s="82"/>
      <c r="M317" s="110"/>
      <c r="N317" s="110"/>
      <c r="O317" s="110"/>
      <c r="P317" s="110"/>
      <c r="R317" s="130"/>
      <c r="T317" s="83"/>
      <c r="U317" s="83"/>
      <c r="V317" s="83"/>
      <c r="W317" s="83"/>
      <c r="X317" s="84"/>
      <c r="Y317" s="84"/>
    </row>
    <row r="318" spans="1:25">
      <c r="A318" s="97"/>
      <c r="B318" s="98"/>
      <c r="D318" s="78"/>
      <c r="G318" s="94"/>
      <c r="I318" s="78"/>
      <c r="J318" s="81"/>
      <c r="L318" s="82"/>
      <c r="M318" s="110"/>
      <c r="N318" s="110"/>
      <c r="O318" s="110"/>
      <c r="P318" s="110"/>
      <c r="R318" s="130"/>
      <c r="T318" s="83"/>
      <c r="U318" s="83"/>
      <c r="V318" s="83"/>
      <c r="W318" s="83"/>
      <c r="X318" s="84"/>
      <c r="Y318" s="84"/>
    </row>
    <row r="319" spans="1:25">
      <c r="A319" s="97"/>
      <c r="B319" s="98"/>
      <c r="D319" s="78"/>
      <c r="G319" s="94"/>
      <c r="I319" s="78"/>
      <c r="J319" s="81"/>
      <c r="L319" s="82"/>
      <c r="M319" s="110"/>
      <c r="N319" s="110"/>
      <c r="O319" s="110"/>
      <c r="P319" s="110"/>
      <c r="R319" s="130"/>
      <c r="T319" s="83"/>
      <c r="U319" s="83"/>
      <c r="V319" s="83"/>
      <c r="W319" s="83"/>
      <c r="X319" s="84"/>
      <c r="Y319" s="84"/>
    </row>
    <row r="320" spans="1:25">
      <c r="A320" s="97"/>
      <c r="B320" s="98"/>
      <c r="D320" s="78"/>
      <c r="G320" s="94"/>
      <c r="I320" s="78"/>
      <c r="J320" s="81"/>
      <c r="L320" s="82"/>
      <c r="M320" s="110"/>
      <c r="N320" s="110"/>
      <c r="O320" s="110"/>
      <c r="P320" s="110"/>
      <c r="R320" s="130"/>
      <c r="T320" s="83"/>
      <c r="U320" s="83"/>
      <c r="V320" s="83"/>
      <c r="W320" s="83"/>
      <c r="X320" s="84"/>
      <c r="Y320" s="84"/>
    </row>
    <row r="321" spans="1:25">
      <c r="A321" s="97"/>
      <c r="B321" s="98"/>
      <c r="D321" s="78"/>
      <c r="G321" s="94"/>
      <c r="I321" s="78"/>
      <c r="J321" s="81"/>
      <c r="L321" s="82"/>
      <c r="M321" s="110"/>
      <c r="N321" s="110"/>
      <c r="O321" s="110"/>
      <c r="P321" s="110"/>
      <c r="R321" s="130"/>
      <c r="T321" s="83"/>
      <c r="U321" s="83"/>
      <c r="V321" s="83"/>
      <c r="W321" s="83"/>
      <c r="X321" s="84"/>
      <c r="Y321" s="84"/>
    </row>
    <row r="322" spans="1:25">
      <c r="A322" s="97"/>
      <c r="B322" s="98"/>
      <c r="D322" s="78"/>
      <c r="G322" s="94"/>
      <c r="I322" s="78"/>
      <c r="J322" s="81"/>
      <c r="L322" s="82"/>
      <c r="M322" s="110"/>
      <c r="N322" s="110"/>
      <c r="O322" s="110"/>
      <c r="P322" s="110"/>
      <c r="R322" s="130"/>
      <c r="T322" s="83"/>
      <c r="U322" s="83"/>
      <c r="V322" s="83"/>
      <c r="W322" s="83"/>
      <c r="X322" s="84"/>
      <c r="Y322" s="84"/>
    </row>
    <row r="323" spans="1:25">
      <c r="A323" s="97"/>
      <c r="B323" s="98"/>
      <c r="D323" s="78"/>
      <c r="G323" s="94"/>
      <c r="I323" s="78"/>
      <c r="J323" s="81"/>
      <c r="L323" s="82"/>
      <c r="M323" s="110"/>
      <c r="N323" s="110"/>
      <c r="O323" s="110"/>
      <c r="P323" s="110"/>
      <c r="R323" s="130"/>
      <c r="T323" s="83"/>
      <c r="U323" s="83"/>
      <c r="V323" s="83"/>
      <c r="W323" s="83"/>
      <c r="X323" s="84"/>
      <c r="Y323" s="84"/>
    </row>
    <row r="324" spans="1:25">
      <c r="A324" s="97"/>
      <c r="B324" s="98"/>
      <c r="D324" s="78"/>
      <c r="G324" s="94"/>
      <c r="I324" s="78"/>
      <c r="J324" s="81"/>
      <c r="L324" s="82"/>
      <c r="M324" s="110"/>
      <c r="N324" s="110"/>
      <c r="O324" s="110"/>
      <c r="P324" s="110"/>
      <c r="R324" s="130"/>
      <c r="T324" s="83"/>
      <c r="U324" s="83"/>
      <c r="V324" s="83"/>
      <c r="W324" s="83"/>
      <c r="X324" s="84"/>
      <c r="Y324" s="84"/>
    </row>
    <row r="325" spans="1:25">
      <c r="A325" s="97"/>
      <c r="B325" s="98"/>
      <c r="D325" s="78"/>
      <c r="G325" s="94"/>
      <c r="I325" s="78"/>
      <c r="J325" s="81"/>
      <c r="L325" s="82"/>
      <c r="M325" s="110"/>
      <c r="N325" s="110"/>
      <c r="O325" s="110"/>
      <c r="P325" s="110"/>
      <c r="R325" s="130"/>
      <c r="T325" s="83"/>
      <c r="U325" s="83"/>
      <c r="V325" s="83"/>
      <c r="W325" s="83"/>
      <c r="X325" s="84"/>
      <c r="Y325" s="84"/>
    </row>
    <row r="326" spans="1:25">
      <c r="A326" s="97"/>
      <c r="B326" s="98"/>
      <c r="D326" s="78"/>
      <c r="G326" s="94"/>
      <c r="I326" s="78"/>
      <c r="J326" s="81"/>
      <c r="L326" s="82"/>
      <c r="M326" s="110"/>
      <c r="N326" s="110"/>
      <c r="O326" s="110"/>
      <c r="P326" s="110"/>
      <c r="R326" s="130"/>
      <c r="T326" s="83"/>
      <c r="U326" s="83"/>
      <c r="V326" s="83"/>
      <c r="W326" s="83"/>
      <c r="X326" s="84"/>
      <c r="Y326" s="84"/>
    </row>
    <row r="327" spans="1:25">
      <c r="A327" s="97"/>
      <c r="B327" s="98"/>
      <c r="D327" s="78"/>
      <c r="G327" s="94"/>
      <c r="I327" s="78"/>
      <c r="J327" s="81"/>
      <c r="L327" s="82"/>
      <c r="M327" s="110"/>
      <c r="N327" s="110"/>
      <c r="O327" s="110"/>
      <c r="P327" s="110"/>
      <c r="R327" s="130"/>
      <c r="T327" s="83"/>
      <c r="U327" s="83"/>
      <c r="V327" s="83"/>
      <c r="W327" s="83"/>
      <c r="X327" s="84"/>
      <c r="Y327" s="84"/>
    </row>
    <row r="328" spans="1:25">
      <c r="A328" s="97"/>
      <c r="B328" s="98"/>
      <c r="D328" s="78"/>
      <c r="G328" s="94"/>
      <c r="I328" s="78"/>
      <c r="J328" s="81"/>
      <c r="L328" s="82"/>
      <c r="M328" s="110"/>
      <c r="N328" s="110"/>
      <c r="O328" s="110"/>
      <c r="P328" s="110"/>
      <c r="R328" s="130"/>
      <c r="T328" s="83"/>
      <c r="U328" s="83"/>
      <c r="V328" s="83"/>
      <c r="W328" s="83"/>
      <c r="X328" s="84"/>
      <c r="Y328" s="84"/>
    </row>
    <row r="329" spans="1:25">
      <c r="A329" s="97"/>
      <c r="B329" s="98"/>
      <c r="D329" s="78"/>
      <c r="G329" s="94"/>
      <c r="I329" s="78"/>
      <c r="J329" s="81"/>
      <c r="L329" s="82"/>
      <c r="M329" s="110"/>
      <c r="N329" s="110"/>
      <c r="O329" s="110"/>
      <c r="P329" s="110"/>
      <c r="R329" s="130"/>
      <c r="T329" s="83"/>
      <c r="U329" s="83"/>
      <c r="V329" s="83"/>
      <c r="W329" s="83"/>
      <c r="X329" s="84"/>
      <c r="Y329" s="84"/>
    </row>
    <row r="330" spans="1:25">
      <c r="A330" s="97"/>
      <c r="B330" s="98"/>
      <c r="D330" s="78"/>
      <c r="G330" s="94"/>
      <c r="I330" s="78"/>
      <c r="J330" s="81"/>
      <c r="L330" s="82"/>
      <c r="M330" s="110"/>
      <c r="N330" s="110"/>
      <c r="O330" s="110"/>
      <c r="P330" s="110"/>
      <c r="R330" s="130"/>
      <c r="T330" s="83"/>
      <c r="U330" s="83"/>
      <c r="V330" s="83"/>
      <c r="W330" s="83"/>
      <c r="X330" s="84"/>
      <c r="Y330" s="84"/>
    </row>
    <row r="331" spans="1:25">
      <c r="A331" s="97"/>
      <c r="B331" s="98"/>
      <c r="D331" s="78"/>
      <c r="G331" s="94"/>
      <c r="I331" s="78"/>
      <c r="J331" s="81"/>
      <c r="L331" s="82"/>
      <c r="M331" s="110"/>
      <c r="N331" s="110"/>
      <c r="O331" s="110"/>
      <c r="P331" s="110"/>
      <c r="R331" s="130"/>
      <c r="T331" s="83"/>
      <c r="U331" s="83"/>
      <c r="V331" s="83"/>
      <c r="W331" s="83"/>
      <c r="X331" s="84"/>
      <c r="Y331" s="84"/>
    </row>
    <row r="332" spans="1:25">
      <c r="A332" s="97"/>
      <c r="B332" s="98"/>
      <c r="D332" s="78"/>
      <c r="G332" s="94"/>
      <c r="I332" s="78"/>
      <c r="J332" s="81"/>
      <c r="L332" s="82"/>
      <c r="M332" s="110"/>
      <c r="N332" s="110"/>
      <c r="O332" s="110"/>
      <c r="P332" s="110"/>
      <c r="R332" s="130"/>
      <c r="T332" s="83"/>
      <c r="U332" s="83"/>
      <c r="V332" s="83"/>
      <c r="W332" s="83"/>
      <c r="X332" s="84"/>
      <c r="Y332" s="84"/>
    </row>
    <row r="333" spans="1:25">
      <c r="A333" s="97"/>
      <c r="B333" s="98"/>
      <c r="D333" s="78"/>
      <c r="G333" s="94"/>
      <c r="I333" s="78"/>
      <c r="J333" s="81"/>
      <c r="L333" s="82"/>
      <c r="M333" s="110"/>
      <c r="N333" s="110"/>
      <c r="O333" s="110"/>
      <c r="P333" s="110"/>
      <c r="R333" s="130"/>
      <c r="T333" s="83"/>
      <c r="U333" s="83"/>
      <c r="V333" s="83"/>
      <c r="W333" s="83"/>
      <c r="X333" s="84"/>
      <c r="Y333" s="84"/>
    </row>
    <row r="334" spans="1:25">
      <c r="A334" s="97"/>
      <c r="B334" s="98"/>
      <c r="D334" s="78"/>
      <c r="G334" s="94"/>
      <c r="I334" s="78"/>
      <c r="J334" s="81"/>
      <c r="L334" s="82"/>
      <c r="M334" s="110"/>
      <c r="N334" s="110"/>
      <c r="O334" s="110"/>
      <c r="P334" s="110"/>
      <c r="R334" s="130"/>
      <c r="T334" s="83"/>
      <c r="U334" s="83"/>
      <c r="V334" s="83"/>
      <c r="W334" s="83"/>
      <c r="X334" s="84"/>
      <c r="Y334" s="84"/>
    </row>
    <row r="335" spans="1:25">
      <c r="A335" s="97"/>
      <c r="B335" s="98"/>
      <c r="D335" s="78"/>
      <c r="G335" s="94"/>
      <c r="I335" s="78"/>
      <c r="J335" s="81"/>
      <c r="L335" s="82"/>
      <c r="M335" s="110"/>
      <c r="N335" s="110"/>
      <c r="O335" s="110"/>
      <c r="P335" s="110"/>
      <c r="R335" s="130"/>
      <c r="T335" s="83"/>
      <c r="U335" s="83"/>
      <c r="V335" s="83"/>
      <c r="W335" s="83"/>
      <c r="X335" s="84"/>
      <c r="Y335" s="84"/>
    </row>
    <row r="336" spans="1:25">
      <c r="A336" s="97"/>
      <c r="B336" s="98"/>
      <c r="D336" s="78"/>
      <c r="G336" s="94"/>
      <c r="I336" s="78"/>
      <c r="J336" s="81"/>
      <c r="L336" s="82"/>
      <c r="M336" s="110"/>
      <c r="N336" s="110"/>
      <c r="O336" s="110"/>
      <c r="P336" s="110"/>
      <c r="R336" s="130"/>
      <c r="T336" s="83"/>
      <c r="U336" s="83"/>
      <c r="V336" s="83"/>
      <c r="W336" s="83"/>
      <c r="X336" s="84"/>
      <c r="Y336" s="84"/>
    </row>
    <row r="337" spans="1:25">
      <c r="A337" s="97"/>
      <c r="B337" s="98"/>
      <c r="D337" s="78"/>
      <c r="G337" s="94"/>
      <c r="I337" s="78"/>
      <c r="J337" s="81"/>
      <c r="L337" s="82"/>
      <c r="M337" s="110"/>
      <c r="N337" s="110"/>
      <c r="O337" s="110"/>
      <c r="P337" s="110"/>
      <c r="R337" s="130"/>
      <c r="T337" s="83"/>
      <c r="U337" s="83"/>
      <c r="V337" s="83"/>
      <c r="W337" s="83"/>
      <c r="X337" s="84"/>
      <c r="Y337" s="84"/>
    </row>
    <row r="338" spans="1:25">
      <c r="A338" s="97"/>
      <c r="B338" s="98"/>
      <c r="D338" s="78"/>
      <c r="G338" s="94"/>
      <c r="I338" s="78"/>
      <c r="J338" s="81"/>
      <c r="L338" s="82"/>
      <c r="M338" s="110"/>
      <c r="N338" s="110"/>
      <c r="O338" s="110"/>
      <c r="P338" s="110"/>
      <c r="R338" s="130"/>
      <c r="T338" s="83"/>
      <c r="U338" s="83"/>
      <c r="V338" s="83"/>
      <c r="W338" s="83"/>
      <c r="X338" s="84"/>
      <c r="Y338" s="84"/>
    </row>
    <row r="339" spans="1:25">
      <c r="A339" s="97"/>
      <c r="B339" s="98"/>
      <c r="D339" s="78"/>
      <c r="G339" s="94"/>
      <c r="I339" s="78"/>
      <c r="J339" s="81"/>
      <c r="L339" s="82"/>
      <c r="M339" s="110"/>
      <c r="N339" s="110"/>
      <c r="O339" s="110"/>
      <c r="P339" s="110"/>
      <c r="R339" s="130"/>
      <c r="T339" s="83"/>
      <c r="U339" s="83"/>
      <c r="V339" s="83"/>
      <c r="W339" s="83"/>
      <c r="X339" s="84"/>
      <c r="Y339" s="84"/>
    </row>
    <row r="340" spans="1:25">
      <c r="A340" s="97"/>
      <c r="B340" s="98"/>
      <c r="D340" s="78"/>
      <c r="G340" s="94"/>
      <c r="I340" s="78"/>
      <c r="J340" s="81"/>
      <c r="L340" s="82"/>
      <c r="M340" s="110"/>
      <c r="N340" s="110"/>
      <c r="O340" s="110"/>
      <c r="P340" s="110"/>
      <c r="R340" s="130"/>
      <c r="T340" s="83"/>
      <c r="U340" s="83"/>
      <c r="V340" s="83"/>
      <c r="W340" s="83"/>
      <c r="X340" s="84"/>
      <c r="Y340" s="84"/>
    </row>
    <row r="341" spans="1:25">
      <c r="A341" s="97"/>
      <c r="B341" s="98"/>
      <c r="D341" s="78"/>
      <c r="G341" s="94"/>
      <c r="I341" s="78"/>
      <c r="J341" s="81"/>
      <c r="L341" s="82"/>
      <c r="M341" s="110"/>
      <c r="N341" s="110"/>
      <c r="O341" s="110"/>
      <c r="P341" s="110"/>
      <c r="R341" s="130"/>
      <c r="T341" s="83"/>
      <c r="U341" s="83"/>
      <c r="V341" s="83"/>
      <c r="W341" s="83"/>
      <c r="X341" s="84"/>
      <c r="Y341" s="84"/>
    </row>
    <row r="342" spans="1:25">
      <c r="A342" s="97"/>
      <c r="B342" s="98"/>
      <c r="D342" s="78"/>
      <c r="G342" s="94"/>
      <c r="I342" s="78"/>
      <c r="J342" s="81"/>
      <c r="L342" s="82"/>
      <c r="M342" s="110"/>
      <c r="N342" s="110"/>
      <c r="O342" s="110"/>
      <c r="P342" s="110"/>
      <c r="R342" s="130"/>
      <c r="T342" s="83"/>
      <c r="U342" s="83"/>
      <c r="V342" s="83"/>
      <c r="W342" s="83"/>
      <c r="X342" s="84"/>
      <c r="Y342" s="84"/>
    </row>
    <row r="343" spans="1:25">
      <c r="A343" s="97"/>
      <c r="B343" s="98"/>
      <c r="D343" s="78"/>
      <c r="G343" s="94"/>
      <c r="I343" s="78"/>
      <c r="J343" s="81"/>
      <c r="L343" s="82"/>
      <c r="M343" s="110"/>
      <c r="N343" s="110"/>
      <c r="O343" s="110"/>
      <c r="P343" s="110"/>
      <c r="R343" s="130"/>
      <c r="T343" s="83"/>
      <c r="U343" s="83"/>
      <c r="V343" s="83"/>
      <c r="W343" s="83"/>
      <c r="X343" s="84"/>
      <c r="Y343" s="84"/>
    </row>
    <row r="344" spans="1:25">
      <c r="A344" s="97"/>
      <c r="B344" s="98"/>
      <c r="D344" s="78"/>
      <c r="G344" s="94"/>
      <c r="I344" s="78"/>
      <c r="J344" s="81"/>
      <c r="L344" s="82"/>
      <c r="M344" s="110"/>
      <c r="N344" s="110"/>
      <c r="O344" s="110"/>
      <c r="P344" s="110"/>
      <c r="R344" s="130"/>
      <c r="T344" s="83"/>
      <c r="U344" s="83"/>
      <c r="V344" s="83"/>
      <c r="W344" s="83"/>
      <c r="X344" s="84"/>
      <c r="Y344" s="84"/>
    </row>
    <row r="345" spans="1:25">
      <c r="A345" s="97"/>
      <c r="B345" s="98"/>
      <c r="D345" s="78"/>
      <c r="G345" s="94"/>
      <c r="I345" s="78"/>
      <c r="J345" s="81"/>
      <c r="L345" s="82"/>
      <c r="M345" s="110"/>
      <c r="N345" s="110"/>
      <c r="O345" s="110"/>
      <c r="P345" s="110"/>
      <c r="R345" s="130"/>
      <c r="T345" s="83"/>
      <c r="U345" s="83"/>
      <c r="V345" s="83"/>
      <c r="W345" s="83"/>
      <c r="X345" s="84"/>
      <c r="Y345" s="84"/>
    </row>
    <row r="346" spans="1:25">
      <c r="A346" s="97"/>
      <c r="B346" s="98"/>
      <c r="D346" s="78"/>
      <c r="G346" s="94"/>
      <c r="I346" s="78"/>
      <c r="J346" s="81"/>
      <c r="L346" s="82"/>
      <c r="M346" s="110"/>
      <c r="N346" s="110"/>
      <c r="O346" s="110"/>
      <c r="P346" s="110"/>
      <c r="R346" s="130"/>
      <c r="T346" s="83"/>
      <c r="U346" s="83"/>
      <c r="V346" s="83"/>
      <c r="W346" s="83"/>
      <c r="X346" s="84"/>
      <c r="Y346" s="84"/>
    </row>
    <row r="347" spans="1:25">
      <c r="A347" s="97"/>
      <c r="B347" s="98"/>
      <c r="D347" s="78"/>
      <c r="G347" s="94"/>
      <c r="I347" s="78"/>
      <c r="J347" s="81"/>
      <c r="L347" s="82"/>
      <c r="M347" s="110"/>
      <c r="N347" s="110"/>
      <c r="O347" s="110"/>
      <c r="P347" s="110"/>
      <c r="R347" s="130"/>
      <c r="T347" s="83"/>
      <c r="U347" s="83"/>
      <c r="V347" s="83"/>
      <c r="W347" s="83"/>
      <c r="X347" s="84"/>
      <c r="Y347" s="84"/>
    </row>
    <row r="348" spans="1:25">
      <c r="A348" s="97"/>
      <c r="B348" s="98"/>
      <c r="D348" s="78"/>
      <c r="G348" s="94"/>
      <c r="I348" s="78"/>
      <c r="J348" s="81"/>
      <c r="L348" s="82"/>
      <c r="M348" s="110"/>
      <c r="N348" s="110"/>
      <c r="O348" s="110"/>
      <c r="P348" s="110"/>
      <c r="R348" s="130"/>
      <c r="T348" s="83"/>
      <c r="U348" s="83"/>
      <c r="V348" s="83"/>
      <c r="W348" s="83"/>
      <c r="X348" s="84"/>
      <c r="Y348" s="84"/>
    </row>
    <row r="349" spans="1:25">
      <c r="A349" s="97"/>
      <c r="B349" s="98"/>
      <c r="D349" s="78"/>
      <c r="G349" s="94"/>
      <c r="I349" s="78"/>
      <c r="J349" s="81"/>
      <c r="L349" s="82"/>
      <c r="M349" s="110"/>
      <c r="N349" s="110"/>
      <c r="O349" s="110"/>
      <c r="P349" s="110"/>
      <c r="R349" s="130"/>
      <c r="T349" s="83"/>
      <c r="U349" s="83"/>
      <c r="V349" s="83"/>
      <c r="W349" s="83"/>
      <c r="X349" s="84"/>
      <c r="Y349" s="84"/>
    </row>
    <row r="350" spans="1:25">
      <c r="A350" s="97"/>
      <c r="B350" s="98"/>
      <c r="D350" s="78"/>
      <c r="G350" s="94"/>
      <c r="I350" s="78"/>
      <c r="J350" s="81"/>
      <c r="L350" s="82"/>
      <c r="M350" s="110"/>
      <c r="N350" s="110"/>
      <c r="O350" s="110"/>
      <c r="P350" s="110"/>
      <c r="R350" s="130"/>
      <c r="T350" s="83"/>
      <c r="U350" s="83"/>
      <c r="V350" s="83"/>
      <c r="W350" s="83"/>
      <c r="X350" s="84"/>
      <c r="Y350" s="84"/>
    </row>
    <row r="351" spans="1:25">
      <c r="A351" s="97"/>
      <c r="B351" s="98"/>
      <c r="D351" s="78"/>
      <c r="G351" s="94"/>
      <c r="I351" s="78"/>
      <c r="J351" s="81"/>
      <c r="L351" s="82"/>
      <c r="M351" s="110"/>
      <c r="N351" s="110"/>
      <c r="O351" s="110"/>
      <c r="P351" s="110"/>
      <c r="R351" s="130"/>
      <c r="T351" s="83"/>
      <c r="U351" s="83"/>
      <c r="V351" s="83"/>
      <c r="W351" s="83"/>
      <c r="X351" s="84"/>
      <c r="Y351" s="84"/>
    </row>
    <row r="352" spans="1:25">
      <c r="A352" s="97"/>
      <c r="B352" s="98"/>
      <c r="D352" s="78"/>
      <c r="G352" s="94"/>
      <c r="I352" s="78"/>
      <c r="J352" s="81"/>
      <c r="L352" s="82"/>
      <c r="M352" s="110"/>
      <c r="N352" s="110"/>
      <c r="O352" s="110"/>
      <c r="P352" s="110"/>
      <c r="R352" s="130"/>
      <c r="T352" s="83"/>
      <c r="U352" s="83"/>
      <c r="V352" s="83"/>
      <c r="W352" s="83"/>
      <c r="X352" s="84"/>
      <c r="Y352" s="84"/>
    </row>
    <row r="353" spans="1:25">
      <c r="A353" s="97"/>
      <c r="B353" s="98"/>
      <c r="D353" s="78"/>
      <c r="G353" s="94"/>
      <c r="I353" s="78"/>
      <c r="J353" s="81"/>
      <c r="L353" s="82"/>
      <c r="M353" s="110"/>
      <c r="N353" s="110"/>
      <c r="O353" s="110"/>
      <c r="P353" s="110"/>
      <c r="R353" s="130"/>
      <c r="T353" s="83"/>
      <c r="U353" s="83"/>
      <c r="V353" s="83"/>
      <c r="W353" s="83"/>
      <c r="X353" s="84"/>
      <c r="Y353" s="84"/>
    </row>
    <row r="354" spans="1:25">
      <c r="A354" s="97"/>
      <c r="B354" s="98"/>
      <c r="D354" s="78"/>
      <c r="G354" s="94"/>
      <c r="I354" s="78"/>
      <c r="J354" s="81"/>
      <c r="L354" s="82"/>
      <c r="M354" s="110"/>
      <c r="N354" s="110"/>
      <c r="O354" s="110"/>
      <c r="P354" s="110"/>
      <c r="R354" s="130"/>
      <c r="T354" s="83"/>
      <c r="U354" s="83"/>
      <c r="V354" s="83"/>
      <c r="W354" s="83"/>
      <c r="X354" s="84"/>
      <c r="Y354" s="84"/>
    </row>
    <row r="355" spans="1:25">
      <c r="A355" s="97"/>
      <c r="B355" s="98"/>
      <c r="D355" s="78"/>
      <c r="G355" s="94"/>
      <c r="I355" s="78"/>
      <c r="J355" s="81"/>
      <c r="L355" s="82"/>
      <c r="M355" s="110"/>
      <c r="N355" s="110"/>
      <c r="O355" s="110"/>
      <c r="P355" s="110"/>
      <c r="R355" s="130"/>
      <c r="T355" s="83"/>
      <c r="U355" s="83"/>
      <c r="V355" s="83"/>
      <c r="W355" s="83"/>
      <c r="X355" s="84"/>
      <c r="Y355" s="84"/>
    </row>
    <row r="356" spans="1:25">
      <c r="A356" s="97"/>
      <c r="B356" s="98"/>
      <c r="D356" s="78"/>
      <c r="G356" s="94"/>
      <c r="I356" s="78"/>
      <c r="J356" s="81"/>
      <c r="L356" s="82"/>
      <c r="M356" s="110"/>
      <c r="N356" s="110"/>
      <c r="O356" s="110"/>
      <c r="P356" s="110"/>
      <c r="R356" s="130"/>
      <c r="T356" s="83"/>
      <c r="U356" s="83"/>
      <c r="V356" s="83"/>
      <c r="W356" s="83"/>
      <c r="X356" s="84"/>
      <c r="Y356" s="84"/>
    </row>
    <row r="357" spans="1:25">
      <c r="A357" s="97"/>
      <c r="B357" s="98"/>
      <c r="D357" s="78"/>
      <c r="G357" s="94"/>
      <c r="I357" s="78"/>
      <c r="J357" s="81"/>
      <c r="L357" s="82"/>
      <c r="M357" s="110"/>
      <c r="N357" s="110"/>
      <c r="O357" s="110"/>
      <c r="P357" s="110"/>
      <c r="R357" s="130"/>
      <c r="T357" s="83"/>
      <c r="U357" s="83"/>
      <c r="V357" s="83"/>
      <c r="W357" s="83"/>
      <c r="X357" s="84"/>
      <c r="Y357" s="84"/>
    </row>
    <row r="358" spans="1:25">
      <c r="A358" s="97"/>
      <c r="B358" s="98"/>
      <c r="D358" s="78"/>
      <c r="G358" s="94"/>
      <c r="I358" s="78"/>
      <c r="J358" s="81"/>
      <c r="L358" s="82"/>
      <c r="M358" s="110"/>
      <c r="N358" s="110"/>
      <c r="O358" s="110"/>
      <c r="P358" s="110"/>
      <c r="R358" s="130"/>
      <c r="T358" s="83"/>
      <c r="U358" s="83"/>
      <c r="V358" s="83"/>
      <c r="W358" s="83"/>
      <c r="X358" s="84"/>
      <c r="Y358" s="84"/>
    </row>
    <row r="359" spans="1:25">
      <c r="A359" s="97"/>
      <c r="B359" s="98"/>
      <c r="D359" s="78"/>
      <c r="G359" s="94"/>
      <c r="I359" s="78"/>
      <c r="J359" s="81"/>
      <c r="L359" s="82"/>
      <c r="M359" s="110"/>
      <c r="N359" s="110"/>
      <c r="O359" s="110"/>
      <c r="P359" s="110"/>
      <c r="R359" s="130"/>
      <c r="T359" s="83"/>
      <c r="U359" s="83"/>
      <c r="V359" s="83"/>
      <c r="W359" s="83"/>
      <c r="X359" s="84"/>
      <c r="Y359" s="84"/>
    </row>
    <row r="360" spans="1:25">
      <c r="A360" s="97"/>
      <c r="B360" s="98"/>
      <c r="D360" s="78"/>
      <c r="G360" s="94"/>
      <c r="I360" s="78"/>
      <c r="J360" s="81"/>
      <c r="L360" s="82"/>
      <c r="M360" s="110"/>
      <c r="N360" s="110"/>
      <c r="O360" s="110"/>
      <c r="P360" s="110"/>
      <c r="R360" s="130"/>
      <c r="T360" s="83"/>
      <c r="U360" s="83"/>
      <c r="V360" s="83"/>
      <c r="W360" s="83"/>
      <c r="X360" s="84"/>
      <c r="Y360" s="84"/>
    </row>
    <row r="361" spans="1:25">
      <c r="A361" s="97"/>
      <c r="B361" s="98"/>
      <c r="D361" s="78"/>
      <c r="G361" s="94"/>
      <c r="I361" s="78"/>
      <c r="J361" s="81"/>
      <c r="L361" s="82"/>
      <c r="M361" s="110"/>
      <c r="N361" s="110"/>
      <c r="O361" s="110"/>
      <c r="P361" s="110"/>
      <c r="R361" s="130"/>
      <c r="T361" s="83"/>
      <c r="U361" s="83"/>
      <c r="V361" s="83"/>
      <c r="W361" s="83"/>
      <c r="X361" s="84"/>
      <c r="Y361" s="84"/>
    </row>
    <row r="362" spans="1:25">
      <c r="A362" s="97"/>
      <c r="B362" s="98"/>
      <c r="D362" s="78"/>
      <c r="G362" s="94"/>
      <c r="I362" s="78"/>
      <c r="J362" s="81"/>
      <c r="L362" s="82"/>
      <c r="M362" s="110"/>
      <c r="N362" s="110"/>
      <c r="O362" s="110"/>
      <c r="P362" s="110"/>
      <c r="R362" s="130"/>
      <c r="T362" s="83"/>
      <c r="U362" s="83"/>
      <c r="V362" s="83"/>
      <c r="W362" s="83"/>
      <c r="X362" s="84"/>
      <c r="Y362" s="84"/>
    </row>
    <row r="363" spans="1:25">
      <c r="A363" s="97"/>
      <c r="B363" s="98"/>
      <c r="D363" s="78"/>
      <c r="G363" s="94"/>
      <c r="I363" s="78"/>
      <c r="J363" s="81"/>
      <c r="L363" s="82"/>
      <c r="M363" s="110"/>
      <c r="N363" s="110"/>
      <c r="O363" s="110"/>
      <c r="P363" s="110"/>
      <c r="R363" s="130"/>
      <c r="T363" s="83"/>
      <c r="U363" s="83"/>
      <c r="V363" s="83"/>
      <c r="W363" s="83"/>
      <c r="X363" s="84"/>
      <c r="Y363" s="84"/>
    </row>
    <row r="364" spans="1:25">
      <c r="A364" s="97"/>
      <c r="B364" s="98"/>
      <c r="D364" s="78"/>
      <c r="G364" s="94"/>
      <c r="I364" s="78"/>
      <c r="J364" s="81"/>
      <c r="L364" s="82"/>
      <c r="M364" s="110"/>
      <c r="N364" s="110"/>
      <c r="O364" s="110"/>
      <c r="P364" s="110"/>
      <c r="R364" s="130"/>
      <c r="T364" s="83"/>
      <c r="U364" s="83"/>
      <c r="V364" s="83"/>
      <c r="W364" s="83"/>
      <c r="X364" s="84"/>
      <c r="Y364" s="84"/>
    </row>
    <row r="365" spans="1:25">
      <c r="A365" s="97"/>
      <c r="B365" s="98"/>
      <c r="D365" s="97"/>
      <c r="G365" s="94"/>
      <c r="I365" s="78"/>
      <c r="J365" s="81"/>
      <c r="L365" s="82"/>
      <c r="M365" s="110"/>
      <c r="N365" s="110"/>
      <c r="O365" s="110"/>
      <c r="P365" s="110"/>
      <c r="R365" s="130"/>
      <c r="T365" s="83"/>
      <c r="U365" s="83"/>
      <c r="V365" s="83"/>
      <c r="W365" s="83"/>
      <c r="X365" s="84"/>
      <c r="Y365" s="84"/>
    </row>
    <row r="366" spans="1:25">
      <c r="A366" s="97"/>
      <c r="B366" s="98"/>
      <c r="D366" s="97"/>
      <c r="G366" s="94"/>
      <c r="I366" s="78"/>
      <c r="J366" s="81"/>
      <c r="L366" s="82"/>
      <c r="M366" s="110"/>
      <c r="N366" s="110"/>
      <c r="O366" s="110"/>
      <c r="P366" s="110"/>
      <c r="R366" s="130"/>
      <c r="T366" s="83"/>
      <c r="U366" s="83"/>
      <c r="V366" s="83"/>
      <c r="W366" s="83"/>
      <c r="X366" s="84"/>
      <c r="Y366" s="84"/>
    </row>
    <row r="367" spans="1:25">
      <c r="A367" s="97"/>
      <c r="B367" s="98"/>
      <c r="D367" s="97"/>
      <c r="G367" s="94"/>
      <c r="I367" s="78"/>
      <c r="J367" s="81"/>
      <c r="L367" s="82"/>
      <c r="M367" s="110"/>
      <c r="N367" s="110"/>
      <c r="O367" s="110"/>
      <c r="P367" s="110"/>
      <c r="R367" s="130"/>
      <c r="T367" s="83"/>
      <c r="U367" s="83"/>
      <c r="V367" s="83"/>
      <c r="W367" s="83"/>
      <c r="X367" s="84"/>
      <c r="Y367" s="84"/>
    </row>
    <row r="368" spans="1:25">
      <c r="A368" s="97"/>
      <c r="B368" s="98"/>
      <c r="D368" s="97"/>
      <c r="G368" s="94"/>
      <c r="I368" s="78"/>
      <c r="J368" s="81"/>
      <c r="L368" s="82"/>
      <c r="M368" s="110"/>
      <c r="N368" s="110"/>
      <c r="O368" s="110"/>
      <c r="P368" s="110"/>
      <c r="R368" s="130"/>
      <c r="T368" s="83"/>
      <c r="U368" s="83"/>
      <c r="V368" s="83"/>
      <c r="W368" s="83"/>
      <c r="X368" s="84"/>
      <c r="Y368" s="84"/>
    </row>
    <row r="369" spans="1:25">
      <c r="A369" s="97"/>
      <c r="B369" s="98"/>
      <c r="D369" s="97"/>
      <c r="G369" s="94"/>
      <c r="I369" s="78"/>
      <c r="J369" s="81"/>
      <c r="L369" s="82"/>
      <c r="M369" s="110"/>
      <c r="N369" s="110"/>
      <c r="O369" s="110"/>
      <c r="P369" s="110"/>
      <c r="R369" s="130"/>
      <c r="T369" s="83"/>
      <c r="U369" s="83"/>
      <c r="V369" s="83"/>
      <c r="W369" s="83"/>
      <c r="X369" s="84"/>
      <c r="Y369" s="84"/>
    </row>
    <row r="370" spans="1:25">
      <c r="A370" s="97"/>
      <c r="B370" s="98"/>
      <c r="D370" s="97"/>
      <c r="G370" s="94"/>
      <c r="I370" s="78"/>
      <c r="J370" s="81"/>
      <c r="L370" s="82"/>
      <c r="M370" s="110"/>
      <c r="N370" s="110"/>
      <c r="O370" s="110"/>
      <c r="P370" s="110"/>
      <c r="R370" s="130"/>
      <c r="T370" s="83"/>
      <c r="U370" s="83"/>
      <c r="V370" s="83"/>
      <c r="W370" s="83"/>
      <c r="X370" s="84"/>
      <c r="Y370" s="84"/>
    </row>
    <row r="371" spans="1:25">
      <c r="A371" s="97"/>
      <c r="B371" s="98"/>
      <c r="D371" s="97"/>
      <c r="G371" s="94"/>
      <c r="I371" s="78"/>
      <c r="J371" s="81"/>
      <c r="L371" s="82"/>
      <c r="M371" s="110"/>
      <c r="N371" s="110"/>
      <c r="O371" s="110"/>
      <c r="P371" s="110"/>
      <c r="R371" s="130"/>
      <c r="T371" s="83"/>
      <c r="U371" s="83"/>
      <c r="V371" s="83"/>
      <c r="W371" s="83"/>
      <c r="X371" s="84"/>
      <c r="Y371" s="84"/>
    </row>
    <row r="372" spans="1:25">
      <c r="A372" s="97"/>
      <c r="B372" s="98"/>
      <c r="D372" s="97"/>
      <c r="G372" s="94"/>
      <c r="I372" s="78"/>
      <c r="J372" s="81"/>
      <c r="L372" s="82"/>
      <c r="M372" s="110"/>
      <c r="N372" s="110"/>
      <c r="O372" s="110"/>
      <c r="P372" s="110"/>
      <c r="R372" s="130"/>
      <c r="T372" s="83"/>
      <c r="U372" s="83"/>
      <c r="V372" s="83"/>
      <c r="W372" s="83"/>
      <c r="X372" s="84"/>
      <c r="Y372" s="84"/>
    </row>
    <row r="373" spans="1:25">
      <c r="A373" s="97"/>
      <c r="B373" s="98"/>
      <c r="D373" s="97"/>
      <c r="G373" s="94"/>
      <c r="I373" s="78"/>
      <c r="J373" s="81"/>
      <c r="L373" s="82"/>
      <c r="M373" s="110"/>
      <c r="N373" s="110"/>
      <c r="O373" s="110"/>
      <c r="P373" s="110"/>
      <c r="R373" s="130"/>
      <c r="T373" s="83"/>
      <c r="U373" s="83"/>
      <c r="V373" s="83"/>
      <c r="W373" s="83"/>
      <c r="X373" s="84"/>
      <c r="Y373" s="84"/>
    </row>
    <row r="374" spans="1:25">
      <c r="A374" s="97"/>
      <c r="B374" s="98"/>
      <c r="D374" s="97"/>
      <c r="G374" s="94"/>
      <c r="I374" s="78"/>
      <c r="J374" s="81"/>
      <c r="L374" s="82"/>
      <c r="M374" s="110"/>
      <c r="N374" s="110"/>
      <c r="O374" s="110"/>
      <c r="P374" s="110"/>
      <c r="R374" s="130"/>
      <c r="T374" s="83"/>
      <c r="U374" s="83"/>
      <c r="V374" s="83"/>
      <c r="W374" s="83"/>
      <c r="X374" s="84"/>
      <c r="Y374" s="84"/>
    </row>
    <row r="375" spans="1:25">
      <c r="A375" s="97"/>
      <c r="B375" s="98"/>
      <c r="D375" s="97"/>
      <c r="G375" s="94"/>
      <c r="I375" s="78"/>
      <c r="J375" s="81"/>
      <c r="L375" s="82"/>
      <c r="M375" s="110"/>
      <c r="N375" s="110"/>
      <c r="O375" s="110"/>
      <c r="P375" s="110"/>
      <c r="R375" s="130"/>
      <c r="T375" s="83"/>
      <c r="U375" s="83"/>
      <c r="V375" s="83"/>
      <c r="W375" s="83"/>
      <c r="X375" s="84"/>
      <c r="Y375" s="84"/>
    </row>
    <row r="376" spans="1:25">
      <c r="A376" s="97"/>
      <c r="B376" s="98"/>
      <c r="D376" s="97"/>
      <c r="G376" s="94"/>
      <c r="I376" s="78"/>
      <c r="J376" s="81"/>
      <c r="L376" s="82"/>
      <c r="M376" s="110"/>
      <c r="N376" s="110"/>
      <c r="O376" s="110"/>
      <c r="P376" s="110"/>
      <c r="R376" s="130"/>
      <c r="T376" s="83"/>
      <c r="U376" s="83"/>
      <c r="V376" s="83"/>
      <c r="W376" s="83"/>
      <c r="X376" s="84"/>
      <c r="Y376" s="84"/>
    </row>
    <row r="377" spans="1:25">
      <c r="A377" s="97"/>
      <c r="B377" s="98"/>
      <c r="D377" s="97"/>
      <c r="G377" s="94"/>
      <c r="I377" s="78"/>
      <c r="J377" s="81"/>
      <c r="L377" s="82"/>
      <c r="M377" s="110"/>
      <c r="N377" s="110"/>
      <c r="O377" s="110"/>
      <c r="P377" s="110"/>
      <c r="R377" s="130"/>
      <c r="T377" s="83"/>
      <c r="U377" s="83"/>
      <c r="V377" s="83"/>
      <c r="W377" s="83"/>
      <c r="X377" s="84"/>
      <c r="Y377" s="84"/>
    </row>
    <row r="378" spans="1:25">
      <c r="A378" s="97"/>
      <c r="B378" s="98"/>
      <c r="D378" s="97"/>
      <c r="G378" s="94"/>
      <c r="I378" s="78"/>
      <c r="J378" s="81"/>
      <c r="L378" s="82"/>
      <c r="M378" s="110"/>
      <c r="N378" s="110"/>
      <c r="O378" s="110"/>
      <c r="P378" s="110"/>
      <c r="R378" s="130"/>
      <c r="T378" s="83"/>
      <c r="U378" s="83"/>
      <c r="V378" s="83"/>
      <c r="W378" s="83"/>
      <c r="X378" s="84"/>
      <c r="Y378" s="84"/>
    </row>
    <row r="379" spans="1:25">
      <c r="A379" s="97"/>
      <c r="B379" s="98"/>
      <c r="D379" s="97"/>
      <c r="G379" s="94"/>
      <c r="I379" s="78"/>
      <c r="J379" s="81"/>
      <c r="L379" s="82"/>
      <c r="M379" s="110"/>
      <c r="N379" s="110"/>
      <c r="O379" s="110"/>
      <c r="P379" s="110"/>
      <c r="R379" s="130"/>
      <c r="T379" s="83"/>
      <c r="U379" s="83"/>
      <c r="V379" s="83"/>
      <c r="W379" s="83"/>
      <c r="X379" s="84"/>
      <c r="Y379" s="84"/>
    </row>
    <row r="380" spans="1:25">
      <c r="A380" s="97"/>
      <c r="B380" s="98"/>
      <c r="D380" s="97"/>
      <c r="G380" s="94"/>
      <c r="I380" s="78"/>
      <c r="J380" s="81"/>
      <c r="L380" s="82"/>
      <c r="M380" s="110"/>
      <c r="N380" s="110"/>
      <c r="O380" s="110"/>
      <c r="P380" s="110"/>
      <c r="R380" s="130"/>
      <c r="T380" s="83"/>
      <c r="U380" s="83"/>
      <c r="V380" s="83"/>
      <c r="W380" s="83"/>
      <c r="X380" s="84"/>
      <c r="Y380" s="84"/>
    </row>
    <row r="381" spans="1:25">
      <c r="A381" s="97"/>
      <c r="B381" s="98"/>
      <c r="D381" s="97"/>
      <c r="G381" s="94"/>
      <c r="I381" s="78"/>
      <c r="J381" s="81"/>
      <c r="L381" s="82"/>
      <c r="M381" s="110"/>
      <c r="N381" s="110"/>
      <c r="O381" s="110"/>
      <c r="P381" s="110"/>
      <c r="R381" s="130"/>
      <c r="T381" s="83"/>
      <c r="U381" s="83"/>
      <c r="V381" s="83"/>
      <c r="W381" s="83"/>
      <c r="X381" s="84"/>
      <c r="Y381" s="84"/>
    </row>
    <row r="382" spans="1:25">
      <c r="A382" s="97"/>
      <c r="B382" s="98"/>
      <c r="D382" s="97"/>
      <c r="G382" s="94"/>
      <c r="I382" s="78"/>
      <c r="J382" s="81"/>
      <c r="L382" s="82"/>
      <c r="M382" s="110"/>
      <c r="N382" s="110"/>
      <c r="O382" s="110"/>
      <c r="P382" s="110"/>
      <c r="R382" s="130"/>
      <c r="T382" s="83"/>
      <c r="U382" s="83"/>
      <c r="V382" s="83"/>
      <c r="W382" s="83"/>
      <c r="X382" s="84"/>
      <c r="Y382" s="84"/>
    </row>
    <row r="383" spans="1:25">
      <c r="A383" s="97"/>
      <c r="B383" s="98"/>
      <c r="D383" s="97"/>
      <c r="G383" s="94"/>
      <c r="I383" s="78"/>
      <c r="J383" s="81"/>
      <c r="L383" s="82"/>
      <c r="M383" s="110"/>
      <c r="N383" s="110"/>
      <c r="O383" s="110"/>
      <c r="P383" s="110"/>
      <c r="R383" s="130"/>
      <c r="T383" s="83"/>
      <c r="U383" s="83"/>
      <c r="V383" s="83"/>
      <c r="W383" s="83"/>
      <c r="X383" s="84"/>
      <c r="Y383" s="84"/>
    </row>
    <row r="384" spans="1:25">
      <c r="A384" s="97"/>
      <c r="B384" s="98"/>
      <c r="D384" s="97"/>
      <c r="G384" s="94"/>
      <c r="I384" s="78"/>
      <c r="J384" s="81"/>
      <c r="L384" s="82"/>
      <c r="M384" s="110"/>
      <c r="N384" s="110"/>
      <c r="O384" s="110"/>
      <c r="P384" s="110"/>
      <c r="R384" s="130"/>
      <c r="T384" s="83"/>
      <c r="U384" s="83"/>
      <c r="V384" s="83"/>
      <c r="W384" s="83"/>
      <c r="X384" s="84"/>
      <c r="Y384" s="84"/>
    </row>
    <row r="385" spans="1:25">
      <c r="A385" s="97"/>
      <c r="B385" s="98"/>
      <c r="D385" s="97"/>
      <c r="G385" s="94"/>
      <c r="I385" s="78"/>
      <c r="J385" s="81"/>
      <c r="L385" s="82"/>
      <c r="M385" s="110"/>
      <c r="N385" s="110"/>
      <c r="O385" s="110"/>
      <c r="P385" s="110"/>
      <c r="R385" s="130"/>
      <c r="T385" s="83"/>
      <c r="U385" s="83"/>
      <c r="V385" s="83"/>
      <c r="W385" s="83"/>
      <c r="X385" s="84"/>
      <c r="Y385" s="84"/>
    </row>
    <row r="386" spans="1:25">
      <c r="A386" s="97"/>
      <c r="B386" s="98"/>
      <c r="D386" s="97"/>
      <c r="G386" s="94"/>
      <c r="I386" s="78"/>
      <c r="J386" s="81"/>
      <c r="L386" s="82"/>
      <c r="M386" s="110"/>
      <c r="N386" s="110"/>
      <c r="O386" s="110"/>
      <c r="P386" s="110"/>
      <c r="R386" s="130"/>
      <c r="T386" s="83"/>
      <c r="U386" s="83"/>
      <c r="V386" s="83"/>
      <c r="W386" s="83"/>
      <c r="X386" s="84"/>
      <c r="Y386" s="84"/>
    </row>
    <row r="387" spans="1:25">
      <c r="A387" s="97"/>
      <c r="B387" s="98"/>
      <c r="D387" s="97"/>
      <c r="G387" s="94"/>
      <c r="I387" s="78"/>
      <c r="J387" s="81"/>
      <c r="L387" s="82"/>
      <c r="M387" s="110"/>
      <c r="N387" s="110"/>
      <c r="O387" s="110"/>
      <c r="P387" s="110"/>
      <c r="R387" s="130"/>
      <c r="T387" s="83"/>
      <c r="U387" s="83"/>
      <c r="V387" s="83"/>
      <c r="W387" s="83"/>
      <c r="X387" s="84"/>
      <c r="Y387" s="84"/>
    </row>
    <row r="388" spans="1:25">
      <c r="A388" s="97"/>
      <c r="B388" s="98"/>
      <c r="D388" s="97"/>
      <c r="G388" s="94"/>
      <c r="I388" s="78"/>
      <c r="J388" s="81"/>
      <c r="L388" s="82"/>
      <c r="M388" s="110"/>
      <c r="N388" s="110"/>
      <c r="O388" s="110"/>
      <c r="P388" s="110"/>
      <c r="R388" s="130"/>
      <c r="T388" s="83"/>
      <c r="U388" s="83"/>
      <c r="V388" s="83"/>
      <c r="W388" s="83"/>
      <c r="X388" s="84"/>
      <c r="Y388" s="84"/>
    </row>
    <row r="389" spans="1:25">
      <c r="A389" s="97"/>
      <c r="B389" s="98"/>
      <c r="D389" s="97"/>
      <c r="G389" s="94"/>
      <c r="I389" s="78"/>
      <c r="J389" s="81"/>
      <c r="L389" s="82"/>
      <c r="M389" s="110"/>
      <c r="N389" s="110"/>
      <c r="O389" s="110"/>
      <c r="P389" s="110"/>
      <c r="R389" s="130"/>
      <c r="T389" s="83"/>
      <c r="U389" s="83"/>
      <c r="V389" s="83"/>
      <c r="W389" s="83"/>
      <c r="X389" s="84"/>
      <c r="Y389" s="84"/>
    </row>
    <row r="390" spans="1:25">
      <c r="A390" s="97"/>
      <c r="B390" s="98"/>
      <c r="D390" s="97"/>
      <c r="G390" s="94"/>
      <c r="I390" s="78"/>
      <c r="J390" s="81"/>
      <c r="L390" s="82"/>
      <c r="M390" s="110"/>
      <c r="N390" s="110"/>
      <c r="O390" s="110"/>
      <c r="P390" s="110"/>
      <c r="R390" s="130"/>
      <c r="T390" s="83"/>
      <c r="U390" s="83"/>
      <c r="V390" s="83"/>
      <c r="W390" s="83"/>
      <c r="X390" s="84"/>
      <c r="Y390" s="84"/>
    </row>
    <row r="391" spans="1:25">
      <c r="A391" s="97"/>
      <c r="B391" s="98"/>
      <c r="D391" s="97"/>
      <c r="G391" s="94"/>
      <c r="I391" s="78"/>
      <c r="J391" s="81"/>
      <c r="L391" s="82"/>
      <c r="M391" s="110"/>
      <c r="N391" s="110"/>
      <c r="O391" s="110"/>
      <c r="P391" s="110"/>
      <c r="R391" s="130"/>
      <c r="T391" s="83"/>
      <c r="U391" s="83"/>
      <c r="V391" s="83"/>
      <c r="W391" s="83"/>
      <c r="X391" s="84"/>
      <c r="Y391" s="84"/>
    </row>
    <row r="392" spans="1:25">
      <c r="A392" s="97"/>
      <c r="B392" s="98"/>
      <c r="D392" s="97"/>
      <c r="G392" s="94"/>
      <c r="I392" s="78"/>
      <c r="J392" s="81"/>
      <c r="L392" s="82"/>
      <c r="M392" s="110"/>
      <c r="N392" s="110"/>
      <c r="O392" s="110"/>
      <c r="P392" s="110"/>
      <c r="R392" s="130"/>
      <c r="T392" s="83"/>
      <c r="U392" s="83"/>
      <c r="V392" s="83"/>
      <c r="W392" s="83"/>
      <c r="X392" s="84"/>
      <c r="Y392" s="84"/>
    </row>
    <row r="393" spans="1:25">
      <c r="A393" s="97"/>
      <c r="B393" s="98"/>
      <c r="D393" s="97"/>
      <c r="G393" s="94"/>
      <c r="I393" s="78"/>
      <c r="J393" s="81"/>
      <c r="L393" s="82"/>
      <c r="M393" s="110"/>
      <c r="N393" s="110"/>
      <c r="O393" s="110"/>
      <c r="P393" s="110"/>
      <c r="R393" s="130"/>
      <c r="T393" s="83"/>
      <c r="U393" s="83"/>
      <c r="V393" s="83"/>
      <c r="W393" s="83"/>
      <c r="X393" s="84"/>
      <c r="Y393" s="84"/>
    </row>
    <row r="394" spans="1:25">
      <c r="A394" s="97"/>
      <c r="B394" s="98"/>
      <c r="D394" s="97"/>
      <c r="G394" s="94"/>
      <c r="I394" s="78"/>
      <c r="J394" s="81"/>
      <c r="L394" s="82"/>
      <c r="M394" s="110"/>
      <c r="N394" s="110"/>
      <c r="O394" s="110"/>
      <c r="P394" s="110"/>
      <c r="R394" s="130"/>
      <c r="T394" s="83"/>
      <c r="U394" s="83"/>
      <c r="V394" s="83"/>
      <c r="W394" s="83"/>
      <c r="X394" s="84"/>
      <c r="Y394" s="84"/>
    </row>
    <row r="395" spans="1:25">
      <c r="A395" s="97"/>
      <c r="B395" s="98"/>
      <c r="D395" s="97"/>
      <c r="G395" s="94"/>
      <c r="I395" s="78"/>
      <c r="J395" s="81"/>
      <c r="L395" s="82"/>
      <c r="M395" s="110"/>
      <c r="N395" s="110"/>
      <c r="O395" s="110"/>
      <c r="P395" s="110"/>
      <c r="R395" s="130"/>
      <c r="T395" s="83"/>
      <c r="U395" s="83"/>
      <c r="V395" s="83"/>
      <c r="W395" s="83"/>
      <c r="X395" s="84"/>
      <c r="Y395" s="84"/>
    </row>
    <row r="396" spans="1:25">
      <c r="A396" s="97"/>
      <c r="B396" s="98"/>
      <c r="D396" s="97"/>
      <c r="G396" s="94"/>
      <c r="I396" s="78"/>
      <c r="J396" s="81"/>
      <c r="L396" s="82"/>
      <c r="M396" s="110"/>
      <c r="N396" s="110"/>
      <c r="O396" s="110"/>
      <c r="P396" s="110"/>
      <c r="R396" s="130"/>
      <c r="T396" s="83"/>
      <c r="U396" s="83"/>
      <c r="V396" s="83"/>
      <c r="W396" s="83"/>
      <c r="X396" s="84"/>
      <c r="Y396" s="84"/>
    </row>
    <row r="397" spans="1:25">
      <c r="A397" s="97"/>
      <c r="B397" s="98"/>
      <c r="D397" s="97"/>
      <c r="G397" s="94"/>
      <c r="I397" s="78"/>
      <c r="J397" s="81"/>
      <c r="L397" s="82"/>
      <c r="M397" s="110"/>
      <c r="N397" s="110"/>
      <c r="O397" s="110"/>
      <c r="P397" s="110"/>
      <c r="R397" s="130"/>
      <c r="T397" s="83"/>
      <c r="U397" s="83"/>
      <c r="V397" s="83"/>
      <c r="W397" s="83"/>
      <c r="X397" s="84"/>
      <c r="Y397" s="84"/>
    </row>
    <row r="398" spans="1:25">
      <c r="A398" s="97"/>
      <c r="B398" s="98"/>
      <c r="D398" s="97"/>
      <c r="G398" s="94"/>
      <c r="I398" s="78"/>
      <c r="J398" s="81"/>
      <c r="L398" s="82"/>
      <c r="M398" s="110"/>
      <c r="N398" s="110"/>
      <c r="O398" s="110"/>
      <c r="P398" s="110"/>
      <c r="R398" s="130"/>
      <c r="T398" s="83"/>
      <c r="U398" s="83"/>
      <c r="V398" s="83"/>
      <c r="W398" s="83"/>
      <c r="X398" s="84"/>
      <c r="Y398" s="84"/>
    </row>
    <row r="399" spans="1:25">
      <c r="A399" s="97"/>
      <c r="B399" s="98"/>
      <c r="D399" s="97"/>
      <c r="G399" s="94"/>
      <c r="I399" s="78"/>
      <c r="J399" s="81"/>
      <c r="L399" s="82"/>
      <c r="M399" s="110"/>
      <c r="N399" s="110"/>
      <c r="O399" s="110"/>
      <c r="P399" s="110"/>
      <c r="R399" s="130"/>
      <c r="T399" s="83"/>
      <c r="U399" s="83"/>
      <c r="V399" s="83"/>
      <c r="W399" s="83"/>
      <c r="X399" s="84"/>
      <c r="Y399" s="84"/>
    </row>
    <row r="400" spans="1:25">
      <c r="A400" s="97"/>
      <c r="B400" s="98"/>
      <c r="D400" s="97"/>
      <c r="G400" s="94"/>
      <c r="I400" s="78"/>
      <c r="J400" s="81"/>
      <c r="L400" s="82"/>
      <c r="M400" s="110"/>
      <c r="N400" s="110"/>
      <c r="O400" s="110"/>
      <c r="P400" s="110"/>
      <c r="R400" s="130"/>
      <c r="T400" s="83"/>
      <c r="U400" s="83"/>
      <c r="V400" s="83"/>
      <c r="W400" s="83"/>
      <c r="X400" s="84"/>
      <c r="Y400" s="84"/>
    </row>
    <row r="401" spans="1:25">
      <c r="A401" s="97"/>
      <c r="B401" s="98"/>
      <c r="D401" s="97"/>
      <c r="G401" s="94"/>
      <c r="I401" s="78"/>
      <c r="J401" s="81"/>
      <c r="L401" s="82"/>
      <c r="M401" s="110"/>
      <c r="N401" s="110"/>
      <c r="O401" s="110"/>
      <c r="P401" s="110"/>
      <c r="R401" s="130"/>
      <c r="T401" s="83"/>
      <c r="U401" s="83"/>
      <c r="V401" s="83"/>
      <c r="W401" s="83"/>
      <c r="X401" s="84"/>
      <c r="Y401" s="84"/>
    </row>
    <row r="402" spans="1:25">
      <c r="A402" s="97"/>
      <c r="B402" s="98"/>
      <c r="D402" s="97"/>
      <c r="G402" s="94"/>
      <c r="I402" s="78"/>
      <c r="J402" s="81"/>
      <c r="L402" s="82"/>
      <c r="M402" s="110"/>
      <c r="N402" s="110"/>
      <c r="O402" s="110"/>
      <c r="P402" s="110"/>
      <c r="R402" s="130"/>
      <c r="T402" s="83"/>
      <c r="U402" s="83"/>
      <c r="V402" s="83"/>
      <c r="W402" s="83"/>
      <c r="X402" s="84"/>
      <c r="Y402" s="84"/>
    </row>
    <row r="403" spans="1:25">
      <c r="A403" s="97"/>
      <c r="B403" s="98"/>
      <c r="D403" s="97"/>
      <c r="G403" s="94"/>
      <c r="I403" s="78"/>
      <c r="J403" s="81"/>
      <c r="L403" s="82"/>
      <c r="M403" s="110"/>
      <c r="N403" s="110"/>
      <c r="O403" s="110"/>
      <c r="P403" s="110"/>
      <c r="R403" s="130"/>
      <c r="T403" s="83"/>
      <c r="U403" s="83"/>
      <c r="V403" s="83"/>
      <c r="W403" s="83"/>
      <c r="X403" s="84"/>
      <c r="Y403" s="84"/>
    </row>
    <row r="404" spans="1:25">
      <c r="A404" s="97"/>
      <c r="B404" s="98"/>
      <c r="D404" s="97"/>
      <c r="G404" s="94"/>
      <c r="I404" s="78"/>
      <c r="J404" s="81"/>
      <c r="L404" s="82"/>
      <c r="M404" s="110"/>
      <c r="N404" s="110"/>
      <c r="O404" s="110"/>
      <c r="P404" s="110"/>
      <c r="R404" s="130"/>
      <c r="T404" s="83"/>
      <c r="U404" s="83"/>
      <c r="V404" s="83"/>
      <c r="W404" s="83"/>
      <c r="X404" s="84"/>
      <c r="Y404" s="84"/>
    </row>
    <row r="405" spans="1:25">
      <c r="A405" s="97"/>
      <c r="B405" s="98"/>
      <c r="D405" s="97"/>
      <c r="G405" s="94"/>
      <c r="I405" s="78"/>
      <c r="J405" s="81"/>
      <c r="L405" s="82"/>
      <c r="M405" s="110"/>
      <c r="N405" s="110"/>
      <c r="O405" s="110"/>
      <c r="P405" s="110"/>
      <c r="R405" s="130"/>
      <c r="T405" s="83"/>
      <c r="U405" s="83"/>
      <c r="V405" s="83"/>
      <c r="W405" s="83"/>
      <c r="X405" s="84"/>
      <c r="Y405" s="84"/>
    </row>
    <row r="406" spans="1:25">
      <c r="A406" s="97"/>
      <c r="B406" s="98"/>
      <c r="D406" s="97"/>
      <c r="G406" s="94"/>
      <c r="I406" s="78"/>
      <c r="J406" s="81"/>
      <c r="L406" s="82"/>
      <c r="M406" s="110"/>
      <c r="N406" s="110"/>
      <c r="O406" s="110"/>
      <c r="P406" s="110"/>
      <c r="R406" s="130"/>
      <c r="T406" s="83"/>
      <c r="U406" s="83"/>
      <c r="V406" s="83"/>
      <c r="W406" s="83"/>
      <c r="X406" s="84"/>
      <c r="Y406" s="84"/>
    </row>
    <row r="407" spans="1:25">
      <c r="A407" s="97"/>
      <c r="B407" s="98"/>
      <c r="D407" s="97"/>
      <c r="G407" s="94"/>
      <c r="I407" s="78"/>
      <c r="J407" s="81"/>
      <c r="L407" s="82"/>
      <c r="M407" s="110"/>
      <c r="N407" s="110"/>
      <c r="O407" s="110"/>
      <c r="P407" s="110"/>
      <c r="R407" s="130"/>
      <c r="T407" s="83"/>
      <c r="U407" s="83"/>
      <c r="V407" s="83"/>
      <c r="W407" s="83"/>
      <c r="X407" s="84"/>
      <c r="Y407" s="84"/>
    </row>
    <row r="408" spans="1:25">
      <c r="A408" s="97"/>
      <c r="B408" s="98"/>
      <c r="D408" s="97"/>
      <c r="G408" s="94"/>
      <c r="I408" s="78"/>
      <c r="J408" s="81"/>
      <c r="L408" s="82"/>
      <c r="M408" s="110"/>
      <c r="N408" s="110"/>
      <c r="O408" s="110"/>
      <c r="P408" s="110"/>
      <c r="R408" s="130"/>
      <c r="T408" s="83"/>
      <c r="U408" s="83"/>
      <c r="V408" s="83"/>
      <c r="W408" s="83"/>
      <c r="X408" s="84"/>
      <c r="Y408" s="84"/>
    </row>
    <row r="409" spans="1:25">
      <c r="A409" s="97"/>
      <c r="B409" s="98"/>
      <c r="D409" s="97"/>
      <c r="G409" s="94"/>
      <c r="I409" s="78"/>
      <c r="J409" s="81"/>
      <c r="L409" s="82"/>
      <c r="M409" s="110"/>
      <c r="N409" s="110"/>
      <c r="O409" s="110"/>
      <c r="P409" s="110"/>
      <c r="R409" s="130"/>
      <c r="T409" s="83"/>
      <c r="U409" s="83"/>
      <c r="V409" s="83"/>
      <c r="W409" s="83"/>
      <c r="X409" s="84"/>
      <c r="Y409" s="84"/>
    </row>
    <row r="410" spans="1:25">
      <c r="A410" s="97"/>
      <c r="B410" s="98"/>
      <c r="D410" s="97"/>
      <c r="G410" s="94"/>
      <c r="I410" s="78"/>
      <c r="J410" s="81"/>
      <c r="L410" s="82"/>
      <c r="M410" s="110"/>
      <c r="N410" s="110"/>
      <c r="O410" s="110"/>
      <c r="P410" s="110"/>
      <c r="R410" s="130"/>
      <c r="T410" s="83"/>
      <c r="U410" s="83"/>
      <c r="V410" s="83"/>
      <c r="W410" s="83"/>
      <c r="X410" s="84"/>
      <c r="Y410" s="84"/>
    </row>
    <row r="411" spans="1:25">
      <c r="A411" s="97"/>
      <c r="B411" s="98"/>
      <c r="D411" s="97"/>
      <c r="G411" s="94"/>
      <c r="I411" s="78"/>
      <c r="J411" s="81"/>
      <c r="L411" s="82"/>
      <c r="M411" s="110"/>
      <c r="N411" s="110"/>
      <c r="O411" s="110"/>
      <c r="P411" s="110"/>
      <c r="R411" s="130"/>
      <c r="T411" s="83"/>
      <c r="U411" s="83"/>
      <c r="V411" s="83"/>
      <c r="W411" s="83"/>
      <c r="X411" s="84"/>
      <c r="Y411" s="84"/>
    </row>
    <row r="412" spans="1:25">
      <c r="A412" s="97"/>
      <c r="B412" s="98"/>
      <c r="D412" s="97"/>
      <c r="G412" s="94"/>
      <c r="I412" s="78"/>
      <c r="J412" s="81"/>
      <c r="L412" s="82"/>
      <c r="M412" s="110"/>
      <c r="N412" s="110"/>
      <c r="O412" s="110"/>
      <c r="P412" s="110"/>
      <c r="R412" s="130"/>
      <c r="T412" s="83"/>
      <c r="U412" s="83"/>
      <c r="V412" s="83"/>
      <c r="W412" s="83"/>
      <c r="X412" s="84"/>
      <c r="Y412" s="84"/>
    </row>
    <row r="413" spans="1:25">
      <c r="A413" s="97"/>
      <c r="B413" s="98"/>
      <c r="D413" s="97"/>
      <c r="G413" s="94"/>
      <c r="I413" s="78"/>
      <c r="J413" s="81"/>
      <c r="L413" s="82"/>
      <c r="M413" s="110"/>
      <c r="N413" s="110"/>
      <c r="O413" s="110"/>
      <c r="P413" s="110"/>
      <c r="R413" s="130"/>
      <c r="T413" s="83"/>
      <c r="U413" s="83"/>
      <c r="V413" s="83"/>
      <c r="W413" s="83"/>
      <c r="X413" s="84"/>
      <c r="Y413" s="84"/>
    </row>
    <row r="414" spans="1:25">
      <c r="A414" s="97"/>
      <c r="B414" s="98"/>
      <c r="D414" s="97"/>
      <c r="G414" s="94"/>
      <c r="I414" s="78"/>
      <c r="J414" s="81"/>
      <c r="L414" s="82"/>
      <c r="M414" s="110"/>
      <c r="N414" s="110"/>
      <c r="O414" s="110"/>
      <c r="P414" s="110"/>
      <c r="R414" s="130"/>
      <c r="T414" s="83"/>
      <c r="U414" s="83"/>
      <c r="V414" s="83"/>
      <c r="W414" s="83"/>
      <c r="X414" s="84"/>
      <c r="Y414" s="84"/>
    </row>
    <row r="415" spans="1:25">
      <c r="A415" s="97"/>
      <c r="B415" s="98"/>
      <c r="D415" s="97"/>
      <c r="G415" s="94"/>
      <c r="I415" s="78"/>
      <c r="J415" s="81"/>
      <c r="L415" s="82"/>
      <c r="M415" s="110"/>
      <c r="N415" s="110"/>
      <c r="O415" s="110"/>
      <c r="P415" s="110"/>
      <c r="R415" s="130"/>
      <c r="T415" s="83"/>
      <c r="U415" s="83"/>
      <c r="V415" s="83"/>
      <c r="W415" s="83"/>
      <c r="X415" s="84"/>
      <c r="Y415" s="84"/>
    </row>
    <row r="416" spans="1:25">
      <c r="A416" s="97"/>
      <c r="B416" s="98"/>
      <c r="D416" s="97"/>
      <c r="G416" s="94"/>
      <c r="I416" s="78"/>
      <c r="J416" s="81"/>
      <c r="L416" s="82"/>
      <c r="M416" s="110"/>
      <c r="N416" s="110"/>
      <c r="O416" s="110"/>
      <c r="P416" s="110"/>
      <c r="R416" s="130"/>
      <c r="T416" s="83"/>
      <c r="U416" s="83"/>
      <c r="V416" s="83"/>
      <c r="W416" s="83"/>
      <c r="X416" s="84"/>
      <c r="Y416" s="84"/>
    </row>
    <row r="417" spans="1:25">
      <c r="A417" s="97"/>
      <c r="B417" s="98"/>
      <c r="D417" s="97"/>
      <c r="G417" s="94"/>
      <c r="I417" s="78"/>
      <c r="J417" s="81"/>
      <c r="L417" s="82"/>
      <c r="M417" s="110"/>
      <c r="N417" s="110"/>
      <c r="O417" s="110"/>
      <c r="P417" s="110"/>
      <c r="R417" s="130"/>
      <c r="T417" s="83"/>
      <c r="U417" s="83"/>
      <c r="V417" s="83"/>
      <c r="W417" s="83"/>
      <c r="X417" s="84"/>
      <c r="Y417" s="84"/>
    </row>
    <row r="418" spans="1:25">
      <c r="A418" s="97"/>
      <c r="B418" s="98"/>
      <c r="D418" s="97"/>
      <c r="G418" s="94"/>
      <c r="I418" s="78"/>
      <c r="J418" s="81"/>
      <c r="L418" s="82"/>
      <c r="M418" s="110"/>
      <c r="N418" s="110"/>
      <c r="O418" s="110"/>
      <c r="P418" s="110"/>
      <c r="R418" s="130"/>
      <c r="T418" s="83"/>
      <c r="U418" s="83"/>
      <c r="V418" s="83"/>
      <c r="W418" s="83"/>
      <c r="X418" s="84"/>
      <c r="Y418" s="84"/>
    </row>
    <row r="419" spans="1:25">
      <c r="A419" s="97"/>
      <c r="B419" s="98"/>
      <c r="D419" s="97"/>
      <c r="G419" s="94"/>
      <c r="I419" s="78"/>
      <c r="J419" s="81"/>
      <c r="L419" s="82"/>
      <c r="M419" s="110"/>
      <c r="N419" s="110"/>
      <c r="O419" s="110"/>
      <c r="P419" s="110"/>
      <c r="R419" s="130"/>
      <c r="T419" s="83"/>
      <c r="U419" s="83"/>
      <c r="V419" s="83"/>
      <c r="W419" s="83"/>
      <c r="X419" s="84"/>
      <c r="Y419" s="84"/>
    </row>
    <row r="420" spans="1:25">
      <c r="A420" s="97"/>
      <c r="B420" s="98"/>
      <c r="D420" s="97"/>
      <c r="G420" s="94"/>
      <c r="I420" s="78"/>
      <c r="L420" s="82"/>
      <c r="M420" s="110"/>
      <c r="N420" s="110"/>
      <c r="O420" s="110"/>
      <c r="P420" s="110"/>
      <c r="R420" s="130"/>
      <c r="T420" s="83"/>
      <c r="U420" s="83"/>
      <c r="V420" s="83"/>
      <c r="W420" s="83"/>
      <c r="X420" s="84"/>
      <c r="Y420" s="84"/>
    </row>
    <row r="421" spans="1:25">
      <c r="A421" s="97"/>
      <c r="B421" s="98"/>
      <c r="D421" s="97"/>
      <c r="G421" s="94"/>
      <c r="I421" s="78"/>
      <c r="L421" s="82"/>
      <c r="M421" s="110"/>
      <c r="N421" s="110"/>
      <c r="O421" s="110"/>
      <c r="P421" s="110"/>
      <c r="R421" s="130"/>
      <c r="T421" s="83"/>
      <c r="U421" s="83"/>
      <c r="V421" s="83"/>
      <c r="W421" s="83"/>
      <c r="X421" s="84"/>
      <c r="Y421" s="84"/>
    </row>
    <row r="422" spans="1:25">
      <c r="A422" s="97"/>
      <c r="B422" s="98"/>
      <c r="D422" s="97"/>
      <c r="G422" s="94"/>
      <c r="I422" s="78"/>
      <c r="L422" s="82"/>
      <c r="M422" s="110"/>
      <c r="N422" s="110"/>
      <c r="O422" s="110"/>
      <c r="P422" s="110"/>
      <c r="R422" s="130"/>
      <c r="T422" s="83"/>
      <c r="U422" s="83"/>
      <c r="V422" s="83"/>
      <c r="W422" s="83"/>
      <c r="X422" s="84"/>
      <c r="Y422" s="84"/>
    </row>
    <row r="423" spans="1:25">
      <c r="A423" s="97"/>
      <c r="B423" s="98"/>
      <c r="D423" s="97"/>
      <c r="G423" s="94"/>
      <c r="I423" s="78"/>
      <c r="L423" s="82"/>
      <c r="M423" s="110"/>
      <c r="N423" s="110"/>
      <c r="O423" s="110"/>
      <c r="P423" s="110"/>
      <c r="R423" s="130"/>
      <c r="T423" s="83"/>
      <c r="U423" s="83"/>
      <c r="V423" s="83"/>
      <c r="W423" s="83"/>
      <c r="X423" s="84"/>
      <c r="Y423" s="84"/>
    </row>
    <row r="424" spans="1:25">
      <c r="A424" s="97"/>
      <c r="B424" s="98"/>
      <c r="D424" s="97"/>
      <c r="G424" s="94"/>
      <c r="I424" s="78"/>
      <c r="L424" s="82"/>
      <c r="M424" s="110"/>
      <c r="N424" s="110"/>
      <c r="O424" s="110"/>
      <c r="P424" s="110"/>
      <c r="R424" s="130"/>
      <c r="T424" s="83"/>
      <c r="U424" s="83"/>
      <c r="V424" s="83"/>
      <c r="W424" s="83"/>
      <c r="X424" s="84"/>
      <c r="Y424" s="84"/>
    </row>
    <row r="425" spans="1:25">
      <c r="A425" s="97"/>
      <c r="B425" s="98"/>
      <c r="D425" s="97"/>
      <c r="G425" s="94"/>
      <c r="I425" s="78"/>
      <c r="L425" s="82"/>
      <c r="M425" s="110"/>
      <c r="N425" s="110"/>
      <c r="O425" s="110"/>
      <c r="P425" s="110"/>
      <c r="R425" s="130"/>
      <c r="T425" s="83"/>
      <c r="U425" s="83"/>
      <c r="V425" s="83"/>
      <c r="W425" s="83"/>
      <c r="X425" s="84"/>
      <c r="Y425" s="84"/>
    </row>
    <row r="426" spans="1:25">
      <c r="A426" s="97"/>
      <c r="B426" s="98"/>
      <c r="D426" s="97"/>
      <c r="G426" s="94"/>
      <c r="I426" s="78"/>
      <c r="L426" s="82"/>
      <c r="M426" s="110"/>
      <c r="N426" s="110"/>
      <c r="O426" s="110"/>
      <c r="P426" s="110"/>
      <c r="R426" s="130"/>
      <c r="T426" s="83"/>
      <c r="U426" s="83"/>
      <c r="V426" s="83"/>
      <c r="W426" s="83"/>
      <c r="X426" s="84"/>
      <c r="Y426" s="84"/>
    </row>
    <row r="427" spans="1:25">
      <c r="A427" s="97"/>
      <c r="B427" s="98"/>
      <c r="D427" s="97"/>
      <c r="G427" s="94"/>
      <c r="I427" s="78"/>
      <c r="L427" s="82"/>
      <c r="M427" s="110"/>
      <c r="N427" s="110"/>
      <c r="O427" s="110"/>
      <c r="P427" s="110"/>
      <c r="R427" s="130"/>
      <c r="T427" s="83"/>
      <c r="U427" s="83"/>
      <c r="V427" s="83"/>
      <c r="W427" s="83"/>
      <c r="X427" s="84"/>
      <c r="Y427" s="84"/>
    </row>
    <row r="428" spans="1:25">
      <c r="A428" s="97"/>
      <c r="B428" s="98"/>
      <c r="D428" s="97"/>
      <c r="G428" s="94"/>
      <c r="I428" s="78"/>
      <c r="L428" s="82"/>
      <c r="M428" s="110"/>
      <c r="N428" s="110"/>
      <c r="O428" s="110"/>
      <c r="P428" s="110"/>
      <c r="R428" s="130"/>
      <c r="T428" s="83"/>
      <c r="U428" s="83"/>
      <c r="V428" s="83"/>
      <c r="W428" s="83"/>
      <c r="X428" s="84"/>
      <c r="Y428" s="84"/>
    </row>
    <row r="429" spans="1:25">
      <c r="A429" s="97"/>
      <c r="B429" s="98"/>
      <c r="D429" s="97"/>
      <c r="G429" s="94"/>
      <c r="I429" s="78"/>
      <c r="L429" s="82"/>
      <c r="M429" s="110"/>
      <c r="N429" s="110"/>
      <c r="O429" s="110"/>
      <c r="P429" s="110"/>
      <c r="R429" s="130"/>
      <c r="T429" s="83"/>
      <c r="U429" s="83"/>
      <c r="V429" s="83"/>
      <c r="W429" s="83"/>
      <c r="X429" s="84"/>
      <c r="Y429" s="84"/>
    </row>
    <row r="430" spans="1:25">
      <c r="A430" s="97"/>
      <c r="B430" s="98"/>
      <c r="D430" s="97"/>
      <c r="G430" s="94"/>
      <c r="I430" s="78"/>
      <c r="L430" s="82"/>
      <c r="M430" s="110"/>
      <c r="N430" s="110"/>
      <c r="O430" s="110"/>
      <c r="P430" s="110"/>
      <c r="R430" s="130"/>
      <c r="T430" s="83"/>
      <c r="U430" s="83"/>
      <c r="V430" s="83"/>
      <c r="W430" s="83"/>
      <c r="X430" s="84"/>
      <c r="Y430" s="84"/>
    </row>
    <row r="431" spans="1:25">
      <c r="A431" s="97"/>
      <c r="B431" s="98"/>
      <c r="D431" s="97"/>
      <c r="G431" s="94"/>
      <c r="I431" s="78"/>
      <c r="L431" s="82"/>
      <c r="M431" s="110"/>
      <c r="N431" s="110"/>
      <c r="O431" s="110"/>
      <c r="P431" s="110"/>
      <c r="R431" s="130"/>
      <c r="T431" s="83"/>
      <c r="U431" s="83"/>
      <c r="V431" s="83"/>
      <c r="W431" s="83"/>
      <c r="X431" s="84"/>
      <c r="Y431" s="84"/>
    </row>
    <row r="432" spans="1:25">
      <c r="A432" s="97"/>
      <c r="B432" s="98"/>
      <c r="D432" s="97"/>
      <c r="G432" s="94"/>
      <c r="I432" s="78"/>
      <c r="L432" s="82"/>
      <c r="M432" s="110"/>
      <c r="N432" s="110"/>
      <c r="O432" s="110"/>
      <c r="P432" s="110"/>
      <c r="R432" s="130"/>
      <c r="T432" s="83"/>
      <c r="U432" s="83"/>
      <c r="V432" s="83"/>
      <c r="W432" s="83"/>
      <c r="X432" s="84"/>
      <c r="Y432" s="84"/>
    </row>
    <row r="433" spans="1:25">
      <c r="A433" s="97"/>
      <c r="B433" s="98"/>
      <c r="D433" s="97"/>
      <c r="G433" s="94"/>
      <c r="I433" s="78"/>
      <c r="L433" s="82"/>
      <c r="M433" s="110"/>
      <c r="N433" s="110"/>
      <c r="O433" s="110"/>
      <c r="P433" s="110"/>
      <c r="R433" s="130"/>
      <c r="T433" s="83"/>
      <c r="U433" s="83"/>
      <c r="V433" s="83"/>
      <c r="W433" s="83"/>
      <c r="X433" s="84"/>
      <c r="Y433" s="84"/>
    </row>
    <row r="434" spans="1:25">
      <c r="A434" s="97"/>
      <c r="B434" s="98"/>
      <c r="D434" s="97"/>
      <c r="G434" s="94"/>
      <c r="I434" s="78"/>
      <c r="L434" s="82"/>
      <c r="M434" s="110"/>
      <c r="N434" s="110"/>
      <c r="O434" s="110"/>
      <c r="P434" s="110"/>
      <c r="R434" s="130"/>
      <c r="T434" s="83"/>
      <c r="U434" s="83"/>
      <c r="V434" s="83"/>
      <c r="W434" s="83"/>
      <c r="X434" s="84"/>
      <c r="Y434" s="84"/>
    </row>
    <row r="435" spans="1:25">
      <c r="A435" s="97"/>
      <c r="B435" s="98"/>
      <c r="D435" s="97"/>
      <c r="G435" s="94"/>
      <c r="I435" s="78"/>
      <c r="L435" s="82"/>
      <c r="M435" s="110"/>
      <c r="N435" s="110"/>
      <c r="O435" s="110"/>
      <c r="P435" s="110"/>
      <c r="R435" s="130"/>
      <c r="T435" s="83"/>
      <c r="U435" s="83"/>
      <c r="V435" s="83"/>
      <c r="W435" s="83"/>
      <c r="X435" s="84"/>
      <c r="Y435" s="84"/>
    </row>
    <row r="436" spans="1:25">
      <c r="A436" s="97"/>
      <c r="B436" s="98"/>
      <c r="D436" s="97"/>
      <c r="G436" s="94"/>
      <c r="I436" s="78"/>
      <c r="L436" s="82"/>
      <c r="M436" s="110"/>
      <c r="N436" s="110"/>
      <c r="O436" s="110"/>
      <c r="P436" s="110"/>
      <c r="R436" s="130"/>
      <c r="T436" s="83"/>
      <c r="U436" s="83"/>
      <c r="V436" s="83"/>
      <c r="W436" s="83"/>
      <c r="X436" s="84"/>
      <c r="Y436" s="84"/>
    </row>
    <row r="437" spans="1:25">
      <c r="A437" s="97"/>
      <c r="B437" s="98"/>
      <c r="D437" s="97"/>
      <c r="G437" s="94"/>
      <c r="I437" s="78"/>
      <c r="L437" s="82"/>
      <c r="M437" s="110"/>
      <c r="N437" s="110"/>
      <c r="O437" s="110"/>
      <c r="P437" s="110"/>
      <c r="R437" s="130"/>
      <c r="T437" s="83"/>
      <c r="U437" s="83"/>
      <c r="V437" s="83"/>
      <c r="W437" s="83"/>
      <c r="X437" s="84"/>
      <c r="Y437" s="84"/>
    </row>
    <row r="438" spans="1:25">
      <c r="A438" s="97"/>
      <c r="B438" s="98"/>
      <c r="D438" s="97"/>
      <c r="G438" s="94"/>
      <c r="I438" s="78"/>
      <c r="L438" s="82"/>
      <c r="M438" s="110"/>
      <c r="N438" s="110"/>
      <c r="O438" s="110"/>
      <c r="P438" s="110"/>
      <c r="R438" s="130"/>
      <c r="T438" s="83"/>
      <c r="U438" s="83"/>
      <c r="V438" s="83"/>
      <c r="W438" s="83"/>
      <c r="X438" s="84"/>
      <c r="Y438" s="84"/>
    </row>
    <row r="439" spans="1:25">
      <c r="A439" s="97"/>
      <c r="B439" s="98"/>
      <c r="D439" s="97"/>
      <c r="G439" s="94"/>
      <c r="I439" s="78"/>
      <c r="L439" s="82"/>
      <c r="M439" s="110"/>
      <c r="N439" s="110"/>
      <c r="O439" s="110"/>
      <c r="P439" s="110"/>
      <c r="R439" s="130"/>
      <c r="T439" s="83"/>
      <c r="U439" s="83"/>
      <c r="V439" s="83"/>
      <c r="W439" s="83"/>
      <c r="X439" s="84"/>
      <c r="Y439" s="84"/>
    </row>
    <row r="440" spans="1:25">
      <c r="A440" s="97"/>
      <c r="B440" s="98"/>
      <c r="D440" s="97"/>
      <c r="G440" s="94"/>
      <c r="I440" s="78"/>
      <c r="L440" s="82"/>
      <c r="M440" s="110"/>
      <c r="N440" s="110"/>
      <c r="O440" s="110"/>
      <c r="P440" s="110"/>
      <c r="R440" s="130"/>
      <c r="T440" s="83"/>
      <c r="U440" s="83"/>
      <c r="V440" s="83"/>
      <c r="W440" s="83"/>
      <c r="X440" s="84"/>
      <c r="Y440" s="84"/>
    </row>
    <row r="441" spans="1:25">
      <c r="A441" s="97"/>
      <c r="B441" s="98"/>
      <c r="D441" s="97"/>
      <c r="G441" s="94"/>
      <c r="I441" s="78"/>
      <c r="L441" s="82"/>
      <c r="M441" s="110"/>
      <c r="N441" s="110"/>
      <c r="O441" s="110"/>
      <c r="P441" s="110"/>
      <c r="R441" s="130"/>
      <c r="T441" s="83"/>
      <c r="U441" s="83"/>
      <c r="V441" s="83"/>
      <c r="W441" s="83"/>
      <c r="X441" s="84"/>
      <c r="Y441" s="84"/>
    </row>
    <row r="442" spans="1:25">
      <c r="A442" s="97"/>
      <c r="B442" s="98"/>
      <c r="D442" s="97"/>
      <c r="G442" s="94"/>
      <c r="I442" s="78"/>
      <c r="L442" s="82"/>
      <c r="M442" s="110"/>
      <c r="N442" s="110"/>
      <c r="O442" s="110"/>
      <c r="P442" s="110"/>
      <c r="R442" s="130"/>
      <c r="T442" s="83"/>
      <c r="U442" s="83"/>
      <c r="V442" s="83"/>
      <c r="W442" s="83"/>
      <c r="X442" s="84"/>
      <c r="Y442" s="84"/>
    </row>
    <row r="443" spans="1:25">
      <c r="A443" s="97"/>
      <c r="B443" s="98"/>
      <c r="D443" s="97"/>
      <c r="G443" s="94"/>
      <c r="I443" s="78"/>
      <c r="L443" s="82"/>
      <c r="M443" s="110"/>
      <c r="N443" s="110"/>
      <c r="O443" s="110"/>
      <c r="P443" s="110"/>
      <c r="R443" s="130"/>
      <c r="T443" s="83"/>
      <c r="U443" s="83"/>
      <c r="V443" s="83"/>
      <c r="W443" s="83"/>
      <c r="X443" s="84"/>
      <c r="Y443" s="84"/>
    </row>
    <row r="444" spans="1:25">
      <c r="A444" s="97"/>
      <c r="B444" s="98"/>
      <c r="D444" s="97"/>
      <c r="G444" s="94"/>
      <c r="I444" s="78"/>
      <c r="L444" s="82"/>
      <c r="M444" s="110"/>
      <c r="N444" s="110"/>
      <c r="O444" s="110"/>
      <c r="P444" s="110"/>
      <c r="R444" s="130"/>
      <c r="T444" s="83"/>
      <c r="U444" s="83"/>
      <c r="V444" s="83"/>
      <c r="W444" s="83"/>
      <c r="X444" s="84"/>
      <c r="Y444" s="84"/>
    </row>
    <row r="445" spans="1:25">
      <c r="A445" s="97"/>
      <c r="B445" s="98"/>
      <c r="D445" s="97"/>
      <c r="G445" s="94"/>
      <c r="I445" s="78"/>
      <c r="L445" s="82"/>
      <c r="M445" s="110"/>
      <c r="N445" s="110"/>
      <c r="O445" s="110"/>
      <c r="P445" s="110"/>
      <c r="R445" s="130"/>
      <c r="T445" s="83"/>
      <c r="U445" s="83"/>
      <c r="V445" s="83"/>
      <c r="W445" s="83"/>
      <c r="X445" s="84"/>
      <c r="Y445" s="84"/>
    </row>
    <row r="446" spans="1:25">
      <c r="A446" s="97"/>
      <c r="B446" s="98"/>
      <c r="D446" s="97"/>
      <c r="G446" s="94"/>
      <c r="I446" s="78"/>
      <c r="L446" s="82"/>
      <c r="M446" s="110"/>
      <c r="N446" s="110"/>
      <c r="O446" s="110"/>
      <c r="P446" s="110"/>
      <c r="R446" s="130"/>
      <c r="T446" s="83"/>
      <c r="U446" s="83"/>
      <c r="V446" s="83"/>
      <c r="W446" s="83"/>
      <c r="X446" s="84"/>
      <c r="Y446" s="84"/>
    </row>
    <row r="447" spans="1:25">
      <c r="A447" s="97"/>
      <c r="B447" s="98"/>
      <c r="D447" s="97"/>
      <c r="G447" s="94"/>
      <c r="I447" s="78"/>
      <c r="L447" s="82"/>
      <c r="M447" s="110"/>
      <c r="N447" s="110"/>
      <c r="O447" s="110"/>
      <c r="P447" s="110"/>
      <c r="R447" s="130"/>
      <c r="T447" s="83"/>
      <c r="U447" s="83"/>
      <c r="V447" s="83"/>
      <c r="W447" s="83"/>
      <c r="X447" s="84"/>
      <c r="Y447" s="84"/>
    </row>
    <row r="448" spans="1:25">
      <c r="A448" s="97"/>
      <c r="B448" s="98"/>
      <c r="D448" s="97"/>
      <c r="G448" s="94"/>
      <c r="I448" s="78"/>
      <c r="L448" s="82"/>
      <c r="M448" s="110"/>
      <c r="N448" s="110"/>
      <c r="O448" s="110"/>
      <c r="P448" s="110"/>
      <c r="R448" s="130"/>
      <c r="T448" s="83"/>
      <c r="U448" s="83"/>
      <c r="V448" s="83"/>
      <c r="W448" s="83"/>
      <c r="X448" s="84"/>
      <c r="Y448" s="84"/>
    </row>
    <row r="449" spans="1:25">
      <c r="A449" s="97"/>
      <c r="B449" s="98"/>
      <c r="D449" s="97"/>
      <c r="G449" s="94"/>
      <c r="I449" s="78"/>
      <c r="L449" s="82"/>
      <c r="M449" s="110"/>
      <c r="N449" s="110"/>
      <c r="O449" s="110"/>
      <c r="P449" s="110"/>
      <c r="R449" s="130"/>
      <c r="T449" s="83"/>
      <c r="U449" s="83"/>
      <c r="V449" s="83"/>
      <c r="W449" s="83"/>
      <c r="X449" s="84"/>
      <c r="Y449" s="84"/>
    </row>
    <row r="450" spans="1:25">
      <c r="A450" s="97"/>
      <c r="B450" s="98"/>
      <c r="D450" s="97"/>
      <c r="G450" s="94"/>
      <c r="I450" s="78"/>
      <c r="L450" s="82"/>
      <c r="M450" s="110"/>
      <c r="N450" s="110"/>
      <c r="O450" s="110"/>
      <c r="P450" s="110"/>
      <c r="R450" s="130"/>
      <c r="T450" s="83"/>
      <c r="U450" s="83"/>
      <c r="V450" s="83"/>
      <c r="W450" s="83"/>
      <c r="X450" s="84"/>
      <c r="Y450" s="84"/>
    </row>
    <row r="451" spans="1:25">
      <c r="A451" s="97"/>
      <c r="B451" s="98"/>
      <c r="D451" s="97"/>
      <c r="G451" s="94"/>
      <c r="I451" s="78"/>
      <c r="T451" s="104"/>
      <c r="U451" s="104"/>
      <c r="V451" s="104"/>
      <c r="W451" s="104"/>
    </row>
    <row r="452" spans="1:25">
      <c r="A452" s="97"/>
      <c r="B452" s="98"/>
      <c r="D452" s="97"/>
      <c r="G452" s="94"/>
      <c r="I452" s="78"/>
      <c r="T452" s="104"/>
      <c r="U452" s="104"/>
      <c r="V452" s="104"/>
      <c r="W452" s="104"/>
    </row>
    <row r="453" spans="1:25">
      <c r="A453" s="97"/>
      <c r="B453" s="98"/>
      <c r="D453" s="97"/>
      <c r="G453" s="94"/>
      <c r="I453" s="78"/>
      <c r="T453" s="104"/>
      <c r="U453" s="104"/>
      <c r="V453" s="104"/>
      <c r="W453" s="104"/>
    </row>
    <row r="454" spans="1:25">
      <c r="A454" s="97"/>
      <c r="B454" s="98"/>
      <c r="D454" s="97"/>
      <c r="G454" s="94"/>
      <c r="I454" s="78"/>
      <c r="T454" s="104"/>
      <c r="U454" s="104"/>
      <c r="V454" s="104"/>
      <c r="W454" s="104"/>
    </row>
    <row r="455" spans="1:25">
      <c r="A455" s="97"/>
      <c r="B455" s="98"/>
      <c r="D455" s="97"/>
      <c r="G455" s="94"/>
      <c r="I455" s="78"/>
      <c r="T455" s="104"/>
      <c r="U455" s="104"/>
      <c r="V455" s="104"/>
      <c r="W455" s="104"/>
    </row>
    <row r="456" spans="1:25">
      <c r="A456" s="97"/>
      <c r="B456" s="98"/>
      <c r="D456" s="97"/>
      <c r="G456" s="94"/>
      <c r="I456" s="78"/>
      <c r="T456" s="104"/>
      <c r="U456" s="104"/>
      <c r="V456" s="104"/>
      <c r="W456" s="104"/>
    </row>
    <row r="457" spans="1:25">
      <c r="A457" s="97"/>
      <c r="B457" s="98"/>
      <c r="D457" s="97"/>
      <c r="G457" s="94"/>
      <c r="I457" s="78"/>
      <c r="T457" s="104"/>
      <c r="U457" s="104"/>
      <c r="V457" s="104"/>
      <c r="W457" s="104"/>
    </row>
    <row r="458" spans="1:25">
      <c r="A458" s="97"/>
      <c r="B458" s="98"/>
      <c r="D458" s="97"/>
      <c r="G458" s="94"/>
      <c r="I458" s="78"/>
      <c r="T458" s="104"/>
      <c r="U458" s="104"/>
      <c r="V458" s="104"/>
      <c r="W458" s="104"/>
    </row>
    <row r="459" spans="1:25">
      <c r="A459" s="97"/>
      <c r="B459" s="98"/>
      <c r="D459" s="97"/>
      <c r="G459" s="94"/>
      <c r="I459" s="78"/>
      <c r="T459" s="104"/>
      <c r="U459" s="104"/>
      <c r="V459" s="104"/>
      <c r="W459" s="104"/>
    </row>
    <row r="460" spans="1:25">
      <c r="A460" s="97"/>
      <c r="B460" s="98"/>
      <c r="D460" s="97"/>
      <c r="G460" s="94"/>
      <c r="I460" s="78"/>
      <c r="T460" s="104"/>
      <c r="U460" s="104"/>
      <c r="V460" s="104"/>
      <c r="W460" s="104"/>
    </row>
    <row r="461" spans="1:25">
      <c r="A461" s="97"/>
      <c r="B461" s="98"/>
      <c r="D461" s="97"/>
      <c r="G461" s="94"/>
      <c r="I461" s="78"/>
      <c r="T461" s="104"/>
      <c r="U461" s="104"/>
      <c r="V461" s="104"/>
      <c r="W461" s="104"/>
    </row>
    <row r="462" spans="1:25">
      <c r="A462" s="97"/>
      <c r="B462" s="98"/>
      <c r="D462" s="97"/>
      <c r="G462" s="94"/>
      <c r="I462" s="78"/>
      <c r="T462" s="104"/>
      <c r="U462" s="104"/>
      <c r="V462" s="104"/>
      <c r="W462" s="104"/>
    </row>
    <row r="463" spans="1:25">
      <c r="A463" s="97"/>
      <c r="B463" s="98"/>
      <c r="D463" s="97"/>
      <c r="G463" s="94"/>
      <c r="I463" s="78"/>
      <c r="T463" s="104"/>
      <c r="U463" s="104"/>
      <c r="V463" s="104"/>
      <c r="W463" s="104"/>
    </row>
    <row r="464" spans="1:25">
      <c r="A464" s="97"/>
      <c r="B464" s="98"/>
      <c r="D464" s="97"/>
      <c r="G464" s="94"/>
      <c r="I464" s="78"/>
      <c r="T464" s="104"/>
      <c r="U464" s="104"/>
      <c r="V464" s="104"/>
      <c r="W464" s="104"/>
    </row>
    <row r="465" spans="1:23">
      <c r="A465" s="97"/>
      <c r="B465" s="98"/>
      <c r="D465" s="97"/>
      <c r="G465" s="94"/>
      <c r="I465" s="78"/>
      <c r="T465" s="104"/>
      <c r="U465" s="104"/>
      <c r="V465" s="104"/>
      <c r="W465" s="104"/>
    </row>
    <row r="466" spans="1:23">
      <c r="A466" s="97"/>
      <c r="B466" s="98"/>
      <c r="D466" s="97"/>
      <c r="I466" s="78"/>
      <c r="T466" s="104"/>
      <c r="U466" s="104"/>
      <c r="V466" s="104"/>
      <c r="W466" s="104"/>
    </row>
    <row r="467" spans="1:23">
      <c r="A467" s="97"/>
      <c r="B467" s="98"/>
      <c r="D467" s="97"/>
      <c r="I467" s="78"/>
      <c r="T467" s="104"/>
      <c r="U467" s="104"/>
      <c r="V467" s="104"/>
      <c r="W467" s="104"/>
    </row>
    <row r="468" spans="1:23">
      <c r="A468" s="97"/>
      <c r="B468" s="98"/>
      <c r="D468" s="97"/>
      <c r="I468" s="78"/>
      <c r="T468" s="104"/>
      <c r="U468" s="104"/>
      <c r="V468" s="104"/>
      <c r="W468" s="104"/>
    </row>
    <row r="469" spans="1:23">
      <c r="A469" s="97"/>
      <c r="B469" s="98"/>
      <c r="D469" s="97"/>
      <c r="I469" s="78"/>
      <c r="T469" s="104"/>
      <c r="U469" s="104"/>
      <c r="V469" s="104"/>
      <c r="W469" s="104"/>
    </row>
    <row r="470" spans="1:23">
      <c r="A470" s="97"/>
      <c r="B470" s="98"/>
      <c r="D470" s="97"/>
      <c r="I470" s="78"/>
      <c r="T470" s="104"/>
      <c r="U470" s="104"/>
      <c r="V470" s="104"/>
      <c r="W470" s="104"/>
    </row>
    <row r="471" spans="1:23">
      <c r="A471" s="97"/>
      <c r="B471" s="98"/>
      <c r="D471" s="97"/>
      <c r="I471" s="78"/>
      <c r="T471" s="104"/>
      <c r="U471" s="104"/>
      <c r="V471" s="104"/>
      <c r="W471" s="104"/>
    </row>
    <row r="472" spans="1:23">
      <c r="A472" s="97"/>
      <c r="B472" s="98"/>
      <c r="D472" s="97"/>
      <c r="I472" s="78"/>
      <c r="T472" s="104"/>
      <c r="U472" s="104"/>
      <c r="V472" s="104"/>
      <c r="W472" s="104"/>
    </row>
    <row r="473" spans="1:23">
      <c r="A473" s="97"/>
      <c r="B473" s="98"/>
      <c r="D473" s="97"/>
      <c r="I473" s="78"/>
      <c r="T473" s="104"/>
      <c r="U473" s="104"/>
      <c r="V473" s="104"/>
      <c r="W473" s="104"/>
    </row>
    <row r="474" spans="1:23">
      <c r="A474" s="97"/>
      <c r="B474" s="98"/>
      <c r="D474" s="97"/>
      <c r="I474" s="78"/>
      <c r="T474" s="104"/>
      <c r="U474" s="104"/>
      <c r="V474" s="104"/>
      <c r="W474" s="104"/>
    </row>
    <row r="475" spans="1:23">
      <c r="A475" s="97"/>
      <c r="B475" s="98"/>
      <c r="D475" s="97"/>
      <c r="I475" s="78"/>
      <c r="T475" s="104"/>
      <c r="U475" s="104"/>
      <c r="V475" s="104"/>
      <c r="W475" s="104"/>
    </row>
    <row r="476" spans="1:23">
      <c r="A476" s="97"/>
      <c r="B476" s="98"/>
      <c r="D476" s="97"/>
      <c r="I476" s="78"/>
      <c r="T476" s="104"/>
      <c r="U476" s="104"/>
      <c r="V476" s="104"/>
      <c r="W476" s="104"/>
    </row>
    <row r="477" spans="1:23">
      <c r="A477" s="97"/>
      <c r="B477" s="98"/>
      <c r="D477" s="97"/>
      <c r="I477" s="78"/>
      <c r="T477" s="104"/>
      <c r="U477" s="104"/>
      <c r="V477" s="104"/>
      <c r="W477" s="104"/>
    </row>
    <row r="478" spans="1:23">
      <c r="A478" s="97"/>
      <c r="B478" s="98"/>
      <c r="D478" s="97"/>
      <c r="I478" s="78"/>
      <c r="T478" s="104"/>
      <c r="U478" s="104"/>
      <c r="V478" s="104"/>
      <c r="W478" s="104"/>
    </row>
    <row r="479" spans="1:23">
      <c r="A479" s="97"/>
      <c r="B479" s="98"/>
      <c r="D479" s="97"/>
      <c r="I479" s="78"/>
      <c r="T479" s="104"/>
      <c r="U479" s="104"/>
      <c r="V479" s="104"/>
      <c r="W479" s="104"/>
    </row>
    <row r="480" spans="1:23">
      <c r="A480" s="97"/>
      <c r="B480" s="98"/>
      <c r="D480" s="97"/>
      <c r="I480" s="78"/>
      <c r="T480" s="104"/>
      <c r="U480" s="104"/>
      <c r="V480" s="104"/>
      <c r="W480" s="104"/>
    </row>
    <row r="481" spans="1:80">
      <c r="A481" s="97"/>
      <c r="B481" s="98"/>
      <c r="D481" s="97"/>
      <c r="I481" s="78"/>
      <c r="T481" s="104"/>
      <c r="U481" s="104"/>
      <c r="V481" s="104"/>
      <c r="W481" s="104"/>
    </row>
    <row r="482" spans="1:80">
      <c r="A482" s="97"/>
      <c r="B482" s="98"/>
      <c r="D482" s="97"/>
      <c r="I482" s="78"/>
      <c r="T482" s="104"/>
      <c r="U482" s="104"/>
      <c r="V482" s="104"/>
      <c r="W482" s="104"/>
    </row>
    <row r="483" spans="1:80">
      <c r="A483" s="97"/>
      <c r="B483" s="98"/>
      <c r="D483" s="97"/>
      <c r="I483" s="78"/>
      <c r="T483" s="104"/>
      <c r="U483" s="104"/>
      <c r="V483" s="104"/>
      <c r="W483" s="104"/>
    </row>
    <row r="484" spans="1:80">
      <c r="A484" s="97"/>
      <c r="B484" s="98"/>
      <c r="D484" s="97"/>
      <c r="I484" s="78"/>
      <c r="T484" s="104"/>
      <c r="U484" s="104"/>
      <c r="V484" s="104"/>
      <c r="W484" s="104"/>
    </row>
    <row r="485" spans="1:80">
      <c r="A485" s="97"/>
      <c r="B485" s="98"/>
      <c r="D485" s="97"/>
      <c r="I485" s="78"/>
      <c r="T485" s="104"/>
      <c r="U485" s="104"/>
      <c r="V485" s="104"/>
      <c r="W485" s="104"/>
    </row>
    <row r="486" spans="1:80">
      <c r="A486" s="97"/>
      <c r="B486" s="98" t="str">
        <f ca="1">IF(NOT($A486=""),OFFSET('WBS Reference &amp; User Procedure'!$A$1,MATCH($A486,'WBS Reference &amp; User Procedure'!$A:$A,0)-1,1),"")</f>
        <v/>
      </c>
      <c r="D486" s="97"/>
      <c r="I486" s="78"/>
      <c r="T486" s="104" t="str">
        <f>IF(NOT(Q486=""),IF(NOT($S486=""),$S486,#REF!),"")</f>
        <v/>
      </c>
      <c r="U486" s="104" t="str">
        <f>IF(NOT(Q486=""),WORKDAY(T486,Q486,Holidays!$J$3:$J$937),"")</f>
        <v/>
      </c>
      <c r="V486" s="104"/>
      <c r="W486" s="104"/>
      <c r="X486" s="101" t="str">
        <f t="shared" ref="X486:X549" si="106">IFERROR(IF(NOT(Q486=""),IF(NOT(H486=""),$H486,M486)*SUMPRODUCT($AN486:$BG486,$BI486:$CB486),""),0)</f>
        <v/>
      </c>
      <c r="AL486" s="87" t="str">
        <f t="shared" ref="AL486:AL541" ca="1" si="107">IF(Q486="","",IFERROR(MATCH($I486,INDIRECT("'"&amp;KEY_RESOURCE_STRUCTURE_TAB&amp;"'!B:B"),0),0))</f>
        <v/>
      </c>
      <c r="AN486" s="87" t="str">
        <f t="shared" ref="AN486:AW495" ca="1" si="108">IF($Q486="","",IFERROR(OFFSET(INDIRECT("'"&amp;KEY_RESOURCE_STRUCTURE_TAB&amp;"'!"&amp;KEY_RATE_SET_INDEX&amp;""),$AL486-1,COLUMN()-34),0))</f>
        <v/>
      </c>
      <c r="AO486" s="87" t="str">
        <f t="shared" ca="1" si="108"/>
        <v/>
      </c>
      <c r="AP486" s="87" t="str">
        <f t="shared" ca="1" si="108"/>
        <v/>
      </c>
      <c r="AQ486" s="87" t="str">
        <f t="shared" ca="1" si="108"/>
        <v/>
      </c>
      <c r="AR486" s="87" t="str">
        <f t="shared" ca="1" si="108"/>
        <v/>
      </c>
      <c r="AS486" s="87" t="str">
        <f t="shared" ca="1" si="108"/>
        <v/>
      </c>
      <c r="AT486" s="87" t="str">
        <f t="shared" ca="1" si="108"/>
        <v/>
      </c>
      <c r="AU486" s="87" t="str">
        <f t="shared" ca="1" si="108"/>
        <v/>
      </c>
      <c r="AV486" s="87" t="str">
        <f t="shared" ca="1" si="108"/>
        <v/>
      </c>
      <c r="AW486" s="87" t="str">
        <f t="shared" ca="1" si="108"/>
        <v/>
      </c>
      <c r="AX486" s="87" t="str">
        <f t="shared" ref="AX486:BG495" ca="1" si="109">IF($Q486="","",IFERROR(OFFSET(INDIRECT("'"&amp;KEY_RESOURCE_STRUCTURE_TAB&amp;"'!"&amp;KEY_RATE_SET_INDEX&amp;""),$AL486-1,COLUMN()-34),0))</f>
        <v/>
      </c>
      <c r="AY486" s="87" t="str">
        <f t="shared" ca="1" si="109"/>
        <v/>
      </c>
      <c r="AZ486" s="87" t="str">
        <f t="shared" ca="1" si="109"/>
        <v/>
      </c>
      <c r="BA486" s="87" t="str">
        <f t="shared" ca="1" si="109"/>
        <v/>
      </c>
      <c r="BB486" s="87" t="str">
        <f t="shared" ca="1" si="109"/>
        <v/>
      </c>
      <c r="BC486" s="87" t="str">
        <f t="shared" ca="1" si="109"/>
        <v/>
      </c>
      <c r="BD486" s="87" t="str">
        <f t="shared" ca="1" si="109"/>
        <v/>
      </c>
      <c r="BE486" s="87" t="str">
        <f t="shared" ca="1" si="109"/>
        <v/>
      </c>
      <c r="BF486" s="87" t="str">
        <f t="shared" ca="1" si="109"/>
        <v/>
      </c>
      <c r="BG486" s="87" t="str">
        <f t="shared" ca="1" si="109"/>
        <v/>
      </c>
      <c r="BI486" s="87" t="str">
        <f>IF($Q486="","",IFERROR(IF(OR(AND($T486&gt;=DATEVALUE("10/1/20"&amp;RIGHT(BH$1,2)),$T486&lt;=DATEVALUE("9/30/20"&amp;RIGHT(BI$1,2))),AND($U486&gt;=DATEVALUE("10/1/20"&amp;RIGHT(BH$1,2)),$U486&lt;=DATEVALUE("9/30/20"&amp;RIGHT(BI$1,2))),AND($T486&lt;=DATEVALUE("10/1/20"&amp;RIGHT(BH$1,2)),$U486&gt;=DATEVALUE("9/30/20"&amp;RIGHT(BI$1,2)))),
IF(AND($T486&gt;=DATEVALUE("10/1/20"&amp;RIGHT(BH$1,2)),$U486&lt;=DATEVALUE("9/30/20"&amp;RIGHT(BI$1,2))),NETWORKDAYS($T486,$U486,Holidays!$J$3:$J$937),
IF(AND($T486&lt;DATEVALUE("10/1/20"&amp;RIGHT(BH$1,2)),$U486&lt;=DATEVALUE("9/30/20"&amp;RIGHT(BI$1,2))),NETWORKDAYS(DATEVALUE("10/1/20"&amp;RIGHT(BH$1,2)),$U486,Holidays!$J$3:$J$937),
IF($T486&lt;DATEVALUE("10/1/20"&amp;RIGHT(BH$1,2)),NETWORKDAYS(DATEVALUE("10/1/20"&amp;RIGHT(BH$1,2)),DATEVALUE("9/30/20"&amp;RIGHT(BI$1,2)),Holidays!$J$3:$J$937),
IF($T486&gt;=DATEVALUE("10/1/20"&amp;RIGHT(BH$1,2)),NETWORKDAYS($T486,DATEVALUE("9/30/20"&amp;RIGHT(BI$1,2)),Holidays!$J$3:$J$937),"")))),"")/(NETWORKDAYS($T486,$U486,Holidays!$J$3:$J$937)),0))</f>
        <v/>
      </c>
      <c r="BJ486" s="87" t="str">
        <f>IF($Q486="","",IFERROR(IF(OR(AND($T486&gt;=DATEVALUE("10/1/20"&amp;RIGHT(BI$1,2)),$T486&lt;=DATEVALUE("9/30/20"&amp;RIGHT(BJ$1,2))),AND($U486&gt;=DATEVALUE("10/1/20"&amp;RIGHT(BI$1,2)),$U486&lt;=DATEVALUE("9/30/20"&amp;RIGHT(BJ$1,2))),AND($T486&lt;=DATEVALUE("10/1/20"&amp;RIGHT(BI$1,2)),$U486&gt;=DATEVALUE("9/30/20"&amp;RIGHT(BJ$1,2)))),
IF(AND($T486&gt;=DATEVALUE("10/1/20"&amp;RIGHT(BI$1,2)),$U486&lt;=DATEVALUE("9/30/20"&amp;RIGHT(BJ$1,2))),NETWORKDAYS($T486,$U486,Holidays!$J$3:$J$937),
IF(AND($T486&lt;DATEVALUE("10/1/20"&amp;RIGHT(BI$1,2)),$U486&lt;=DATEVALUE("9/30/20"&amp;RIGHT(BJ$1,2))),NETWORKDAYS(DATEVALUE("10/1/20"&amp;RIGHT(BI$1,2)),$U486,Holidays!$J$3:$J$937),
IF($T486&lt;DATEVALUE("10/1/20"&amp;RIGHT(BI$1,2)),NETWORKDAYS(DATEVALUE("10/1/20"&amp;RIGHT(BI$1,2)),DATEVALUE("9/30/20"&amp;RIGHT(BJ$1,2)),Holidays!$J$3:$J$937),
IF($T486&gt;=DATEVALUE("10/1/20"&amp;RIGHT(BI$1,2)),NETWORKDAYS($T486,DATEVALUE("9/30/20"&amp;RIGHT(BJ$1,2)),Holidays!$J$3:$J$937),"")))),"")/(NETWORKDAYS($T486,$U486,Holidays!$J$3:$J$937)),0))</f>
        <v/>
      </c>
      <c r="BK486" s="87" t="str">
        <f>IF($Q486="","",IFERROR(IF(OR(AND($T486&gt;=DATEVALUE("10/1/20"&amp;RIGHT(BJ$1,2)),$T486&lt;=DATEVALUE("9/30/20"&amp;RIGHT(BK$1,2))),AND($U486&gt;=DATEVALUE("10/1/20"&amp;RIGHT(BJ$1,2)),$U486&lt;=DATEVALUE("9/30/20"&amp;RIGHT(BK$1,2))),AND($T486&lt;=DATEVALUE("10/1/20"&amp;RIGHT(BJ$1,2)),$U486&gt;=DATEVALUE("9/30/20"&amp;RIGHT(BK$1,2)))),
IF(AND($T486&gt;=DATEVALUE("10/1/20"&amp;RIGHT(BJ$1,2)),$U486&lt;=DATEVALUE("9/30/20"&amp;RIGHT(BK$1,2))),NETWORKDAYS($T486,$U486,Holidays!$J$3:$J$937),
IF(AND($T486&lt;DATEVALUE("10/1/20"&amp;RIGHT(BJ$1,2)),$U486&lt;=DATEVALUE("9/30/20"&amp;RIGHT(BK$1,2))),NETWORKDAYS(DATEVALUE("10/1/20"&amp;RIGHT(BJ$1,2)),$U486,Holidays!$J$3:$J$937),
IF($T486&lt;DATEVALUE("10/1/20"&amp;RIGHT(BJ$1,2)),NETWORKDAYS(DATEVALUE("10/1/20"&amp;RIGHT(BJ$1,2)),DATEVALUE("9/30/20"&amp;RIGHT(BK$1,2)),Holidays!$J$3:$J$937),
IF($T486&gt;=DATEVALUE("10/1/20"&amp;RIGHT(BJ$1,2)),NETWORKDAYS($T486,DATEVALUE("9/30/20"&amp;RIGHT(BK$1,2)),Holidays!$J$3:$J$937),"")))),"")/(NETWORKDAYS($T486,$U486,Holidays!$J$3:$J$937)),0))</f>
        <v/>
      </c>
      <c r="BL486" s="87" t="str">
        <f>IF($Q486="","",IFERROR(IF(OR(AND($T486&gt;=DATEVALUE("10/1/20"&amp;RIGHT(BK$1,2)),$T486&lt;=DATEVALUE("9/30/20"&amp;RIGHT(BL$1,2))),AND($U486&gt;=DATEVALUE("10/1/20"&amp;RIGHT(BK$1,2)),$U486&lt;=DATEVALUE("9/30/20"&amp;RIGHT(BL$1,2))),AND($T486&lt;=DATEVALUE("10/1/20"&amp;RIGHT(BK$1,2)),$U486&gt;=DATEVALUE("9/30/20"&amp;RIGHT(BL$1,2)))),
IF(AND($T486&gt;=DATEVALUE("10/1/20"&amp;RIGHT(BK$1,2)),$U486&lt;=DATEVALUE("9/30/20"&amp;RIGHT(BL$1,2))),NETWORKDAYS($T486,$U486,Holidays!$J$3:$J$937),
IF(AND($T486&lt;DATEVALUE("10/1/20"&amp;RIGHT(BK$1,2)),$U486&lt;=DATEVALUE("9/30/20"&amp;RIGHT(BL$1,2))),NETWORKDAYS(DATEVALUE("10/1/20"&amp;RIGHT(BK$1,2)),$U486,Holidays!$J$3:$J$937),
IF($T486&lt;DATEVALUE("10/1/20"&amp;RIGHT(BK$1,2)),NETWORKDAYS(DATEVALUE("10/1/20"&amp;RIGHT(BK$1,2)),DATEVALUE("9/30/20"&amp;RIGHT(BL$1,2)),Holidays!$J$3:$J$937),
IF($T486&gt;=DATEVALUE("10/1/20"&amp;RIGHT(BK$1,2)),NETWORKDAYS($T486,DATEVALUE("9/30/20"&amp;RIGHT(BL$1,2)),Holidays!$J$3:$J$937),"")))),"")/(NETWORKDAYS($T486,$U486,Holidays!$J$3:$J$937)),0))</f>
        <v/>
      </c>
      <c r="BM486" s="87" t="str">
        <f>IF($Q486="","",IFERROR(IF(OR(AND($T486&gt;=DATEVALUE("10/1/20"&amp;RIGHT(BL$1,2)),$T486&lt;=DATEVALUE("9/30/20"&amp;RIGHT(BM$1,2))),AND($U486&gt;=DATEVALUE("10/1/20"&amp;RIGHT(BL$1,2)),$U486&lt;=DATEVALUE("9/30/20"&amp;RIGHT(BM$1,2))),AND($T486&lt;=DATEVALUE("10/1/20"&amp;RIGHT(BL$1,2)),$U486&gt;=DATEVALUE("9/30/20"&amp;RIGHT(BM$1,2)))),
IF(AND($T486&gt;=DATEVALUE("10/1/20"&amp;RIGHT(BL$1,2)),$U486&lt;=DATEVALUE("9/30/20"&amp;RIGHT(BM$1,2))),NETWORKDAYS($T486,$U486,Holidays!$J$3:$J$937),
IF(AND($T486&lt;DATEVALUE("10/1/20"&amp;RIGHT(BL$1,2)),$U486&lt;=DATEVALUE("9/30/20"&amp;RIGHT(BM$1,2))),NETWORKDAYS(DATEVALUE("10/1/20"&amp;RIGHT(BL$1,2)),$U486,Holidays!$J$3:$J$937),
IF($T486&lt;DATEVALUE("10/1/20"&amp;RIGHT(BL$1,2)),NETWORKDAYS(DATEVALUE("10/1/20"&amp;RIGHT(BL$1,2)),DATEVALUE("9/30/20"&amp;RIGHT(BM$1,2)),Holidays!$J$3:$J$937),
IF($T486&gt;=DATEVALUE("10/1/20"&amp;RIGHT(BL$1,2)),NETWORKDAYS($T486,DATEVALUE("9/30/20"&amp;RIGHT(BM$1,2)),Holidays!$J$3:$J$937),"")))),"")/(NETWORKDAYS($T486,$U486,Holidays!$J$3:$J$937)),0))</f>
        <v/>
      </c>
      <c r="BN486" s="87" t="str">
        <f>IF($Q486="","",IFERROR(IF(OR(AND($T486&gt;=DATEVALUE("10/1/20"&amp;RIGHT(BM$1,2)),$T486&lt;=DATEVALUE("9/30/20"&amp;RIGHT(BN$1,2))),AND($U486&gt;=DATEVALUE("10/1/20"&amp;RIGHT(BM$1,2)),$U486&lt;=DATEVALUE("9/30/20"&amp;RIGHT(BN$1,2))),AND($T486&lt;=DATEVALUE("10/1/20"&amp;RIGHT(BM$1,2)),$U486&gt;=DATEVALUE("9/30/20"&amp;RIGHT(BN$1,2)))),
IF(AND($T486&gt;=DATEVALUE("10/1/20"&amp;RIGHT(BM$1,2)),$U486&lt;=DATEVALUE("9/30/20"&amp;RIGHT(BN$1,2))),NETWORKDAYS($T486,$U486,Holidays!$J$3:$J$937),
IF(AND($T486&lt;DATEVALUE("10/1/20"&amp;RIGHT(BM$1,2)),$U486&lt;=DATEVALUE("9/30/20"&amp;RIGHT(BN$1,2))),NETWORKDAYS(DATEVALUE("10/1/20"&amp;RIGHT(BM$1,2)),$U486,Holidays!$J$3:$J$937),
IF($T486&lt;DATEVALUE("10/1/20"&amp;RIGHT(BM$1,2)),NETWORKDAYS(DATEVALUE("10/1/20"&amp;RIGHT(BM$1,2)),DATEVALUE("9/30/20"&amp;RIGHT(BN$1,2)),Holidays!$J$3:$J$937),
IF($T486&gt;=DATEVALUE("10/1/20"&amp;RIGHT(BM$1,2)),NETWORKDAYS($T486,DATEVALUE("9/30/20"&amp;RIGHT(BN$1,2)),Holidays!$J$3:$J$937),"")))),"")/(NETWORKDAYS($T486,$U486,Holidays!$J$3:$J$937)),0))</f>
        <v/>
      </c>
      <c r="BO486" s="87" t="str">
        <f>IF($Q486="","",IFERROR(IF(OR(AND($T486&gt;=DATEVALUE("10/1/20"&amp;RIGHT(BN$1,2)),$T486&lt;=DATEVALUE("9/30/20"&amp;RIGHT(BO$1,2))),AND($U486&gt;=DATEVALUE("10/1/20"&amp;RIGHT(BN$1,2)),$U486&lt;=DATEVALUE("9/30/20"&amp;RIGHT(BO$1,2))),AND($T486&lt;=DATEVALUE("10/1/20"&amp;RIGHT(BN$1,2)),$U486&gt;=DATEVALUE("9/30/20"&amp;RIGHT(BO$1,2)))),
IF(AND($T486&gt;=DATEVALUE("10/1/20"&amp;RIGHT(BN$1,2)),$U486&lt;=DATEVALUE("9/30/20"&amp;RIGHT(BO$1,2))),NETWORKDAYS($T486,$U486,Holidays!$J$3:$J$937),
IF(AND($T486&lt;DATEVALUE("10/1/20"&amp;RIGHT(BN$1,2)),$U486&lt;=DATEVALUE("9/30/20"&amp;RIGHT(BO$1,2))),NETWORKDAYS(DATEVALUE("10/1/20"&amp;RIGHT(BN$1,2)),$U486,Holidays!$J$3:$J$937),
IF($T486&lt;DATEVALUE("10/1/20"&amp;RIGHT(BN$1,2)),NETWORKDAYS(DATEVALUE("10/1/20"&amp;RIGHT(BN$1,2)),DATEVALUE("9/30/20"&amp;RIGHT(BO$1,2)),Holidays!$J$3:$J$937),
IF($T486&gt;=DATEVALUE("10/1/20"&amp;RIGHT(BN$1,2)),NETWORKDAYS($T486,DATEVALUE("9/30/20"&amp;RIGHT(BO$1,2)),Holidays!$J$3:$J$937),"")))),"")/(NETWORKDAYS($T486,$U486,Holidays!$J$3:$J$937)),0))</f>
        <v/>
      </c>
      <c r="BP486" s="87" t="str">
        <f>IF($Q486="","",IFERROR(IF(OR(AND($T486&gt;=DATEVALUE("10/1/20"&amp;RIGHT(BO$1,2)),$T486&lt;=DATEVALUE("9/30/20"&amp;RIGHT(BP$1,2))),AND($U486&gt;=DATEVALUE("10/1/20"&amp;RIGHT(BO$1,2)),$U486&lt;=DATEVALUE("9/30/20"&amp;RIGHT(BP$1,2))),AND($T486&lt;=DATEVALUE("10/1/20"&amp;RIGHT(BO$1,2)),$U486&gt;=DATEVALUE("9/30/20"&amp;RIGHT(BP$1,2)))),
IF(AND($T486&gt;=DATEVALUE("10/1/20"&amp;RIGHT(BO$1,2)),$U486&lt;=DATEVALUE("9/30/20"&amp;RIGHT(BP$1,2))),NETWORKDAYS($T486,$U486,Holidays!$J$3:$J$937),
IF(AND($T486&lt;DATEVALUE("10/1/20"&amp;RIGHT(BO$1,2)),$U486&lt;=DATEVALUE("9/30/20"&amp;RIGHT(BP$1,2))),NETWORKDAYS(DATEVALUE("10/1/20"&amp;RIGHT(BO$1,2)),$U486,Holidays!$J$3:$J$937),
IF($T486&lt;DATEVALUE("10/1/20"&amp;RIGHT(BO$1,2)),NETWORKDAYS(DATEVALUE("10/1/20"&amp;RIGHT(BO$1,2)),DATEVALUE("9/30/20"&amp;RIGHT(BP$1,2)),Holidays!$J$3:$J$937),
IF($T486&gt;=DATEVALUE("10/1/20"&amp;RIGHT(BO$1,2)),NETWORKDAYS($T486,DATEVALUE("9/30/20"&amp;RIGHT(BP$1,2)),Holidays!$J$3:$J$937),"")))),"")/(NETWORKDAYS($T486,$U486,Holidays!$J$3:$J$937)),0))</f>
        <v/>
      </c>
      <c r="BQ486" s="87" t="str">
        <f>IF($Q486="","",IFERROR(IF(OR(AND($T486&gt;=DATEVALUE("10/1/20"&amp;RIGHT(BP$1,2)),$T486&lt;=DATEVALUE("9/30/20"&amp;RIGHT(BQ$1,2))),AND($U486&gt;=DATEVALUE("10/1/20"&amp;RIGHT(BP$1,2)),$U486&lt;=DATEVALUE("9/30/20"&amp;RIGHT(BQ$1,2))),AND($T486&lt;=DATEVALUE("10/1/20"&amp;RIGHT(BP$1,2)),$U486&gt;=DATEVALUE("9/30/20"&amp;RIGHT(BQ$1,2)))),
IF(AND($T486&gt;=DATEVALUE("10/1/20"&amp;RIGHT(BP$1,2)),$U486&lt;=DATEVALUE("9/30/20"&amp;RIGHT(BQ$1,2))),NETWORKDAYS($T486,$U486,Holidays!$J$3:$J$937),
IF(AND($T486&lt;DATEVALUE("10/1/20"&amp;RIGHT(BP$1,2)),$U486&lt;=DATEVALUE("9/30/20"&amp;RIGHT(BQ$1,2))),NETWORKDAYS(DATEVALUE("10/1/20"&amp;RIGHT(BP$1,2)),$U486,Holidays!$J$3:$J$937),
IF($T486&lt;DATEVALUE("10/1/20"&amp;RIGHT(BP$1,2)),NETWORKDAYS(DATEVALUE("10/1/20"&amp;RIGHT(BP$1,2)),DATEVALUE("9/30/20"&amp;RIGHT(BQ$1,2)),Holidays!$J$3:$J$937),
IF($T486&gt;=DATEVALUE("10/1/20"&amp;RIGHT(BP$1,2)),NETWORKDAYS($T486,DATEVALUE("9/30/20"&amp;RIGHT(BQ$1,2)),Holidays!$J$3:$J$937),"")))),"")/(NETWORKDAYS($T486,$U486,Holidays!$J$3:$J$937)),0))</f>
        <v/>
      </c>
      <c r="BR486" s="87" t="str">
        <f>IF($Q486="","",IFERROR(IF(OR(AND($T486&gt;=DATEVALUE("10/1/20"&amp;RIGHT(BQ$1,2)),$T486&lt;=DATEVALUE("9/30/20"&amp;RIGHT(BR$1,2))),AND($U486&gt;=DATEVALUE("10/1/20"&amp;RIGHT(BQ$1,2)),$U486&lt;=DATEVALUE("9/30/20"&amp;RIGHT(BR$1,2))),AND($T486&lt;=DATEVALUE("10/1/20"&amp;RIGHT(BQ$1,2)),$U486&gt;=DATEVALUE("9/30/20"&amp;RIGHT(BR$1,2)))),
IF(AND($T486&gt;=DATEVALUE("10/1/20"&amp;RIGHT(BQ$1,2)),$U486&lt;=DATEVALUE("9/30/20"&amp;RIGHT(BR$1,2))),NETWORKDAYS($T486,$U486,Holidays!$J$3:$J$937),
IF(AND($T486&lt;DATEVALUE("10/1/20"&amp;RIGHT(BQ$1,2)),$U486&lt;=DATEVALUE("9/30/20"&amp;RIGHT(BR$1,2))),NETWORKDAYS(DATEVALUE("10/1/20"&amp;RIGHT(BQ$1,2)),$U486,Holidays!$J$3:$J$937),
IF($T486&lt;DATEVALUE("10/1/20"&amp;RIGHT(BQ$1,2)),NETWORKDAYS(DATEVALUE("10/1/20"&amp;RIGHT(BQ$1,2)),DATEVALUE("9/30/20"&amp;RIGHT(BR$1,2)),Holidays!$J$3:$J$937),
IF($T486&gt;=DATEVALUE("10/1/20"&amp;RIGHT(BQ$1,2)),NETWORKDAYS($T486,DATEVALUE("9/30/20"&amp;RIGHT(BR$1,2)),Holidays!$J$3:$J$937),"")))),"")/(NETWORKDAYS($T486,$U486,Holidays!$J$3:$J$937)),0))</f>
        <v/>
      </c>
      <c r="BS486" s="87" t="str">
        <f>IF($Q486="","",IFERROR(IF(OR(AND($T486&gt;=DATEVALUE("10/1/20"&amp;RIGHT(BR$1,2)),$T486&lt;=DATEVALUE("9/30/20"&amp;RIGHT(BS$1,2))),AND($U486&gt;=DATEVALUE("10/1/20"&amp;RIGHT(BR$1,2)),$U486&lt;=DATEVALUE("9/30/20"&amp;RIGHT(BS$1,2))),AND($T486&lt;=DATEVALUE("10/1/20"&amp;RIGHT(BR$1,2)),$U486&gt;=DATEVALUE("9/30/20"&amp;RIGHT(BS$1,2)))),
IF(AND($T486&gt;=DATEVALUE("10/1/20"&amp;RIGHT(BR$1,2)),$U486&lt;=DATEVALUE("9/30/20"&amp;RIGHT(BS$1,2))),NETWORKDAYS($T486,$U486,Holidays!$J$3:$J$937),
IF(AND($T486&lt;DATEVALUE("10/1/20"&amp;RIGHT(BR$1,2)),$U486&lt;=DATEVALUE("9/30/20"&amp;RIGHT(BS$1,2))),NETWORKDAYS(DATEVALUE("10/1/20"&amp;RIGHT(BR$1,2)),$U486,Holidays!$J$3:$J$937),
IF($T486&lt;DATEVALUE("10/1/20"&amp;RIGHT(BR$1,2)),NETWORKDAYS(DATEVALUE("10/1/20"&amp;RIGHT(BR$1,2)),DATEVALUE("9/30/20"&amp;RIGHT(BS$1,2)),Holidays!$J$3:$J$937),
IF($T486&gt;=DATEVALUE("10/1/20"&amp;RIGHT(BR$1,2)),NETWORKDAYS($T486,DATEVALUE("9/30/20"&amp;RIGHT(BS$1,2)),Holidays!$J$3:$J$937),"")))),"")/(NETWORKDAYS($T486,$U486,Holidays!$J$3:$J$937)),0))</f>
        <v/>
      </c>
      <c r="BT486" s="87" t="str">
        <f>IF($Q486="","",IFERROR(IF(OR(AND($T486&gt;=DATEVALUE("10/1/20"&amp;RIGHT(BS$1,2)),$T486&lt;=DATEVALUE("9/30/20"&amp;RIGHT(BT$1,2))),AND($U486&gt;=DATEVALUE("10/1/20"&amp;RIGHT(BS$1,2)),$U486&lt;=DATEVALUE("9/30/20"&amp;RIGHT(BT$1,2))),AND($T486&lt;=DATEVALUE("10/1/20"&amp;RIGHT(BS$1,2)),$U486&gt;=DATEVALUE("9/30/20"&amp;RIGHT(BT$1,2)))),
IF(AND($T486&gt;=DATEVALUE("10/1/20"&amp;RIGHT(BS$1,2)),$U486&lt;=DATEVALUE("9/30/20"&amp;RIGHT(BT$1,2))),NETWORKDAYS($T486,$U486,Holidays!$J$3:$J$937),
IF(AND($T486&lt;DATEVALUE("10/1/20"&amp;RIGHT(BS$1,2)),$U486&lt;=DATEVALUE("9/30/20"&amp;RIGHT(BT$1,2))),NETWORKDAYS(DATEVALUE("10/1/20"&amp;RIGHT(BS$1,2)),$U486,Holidays!$J$3:$J$937),
IF($T486&lt;DATEVALUE("10/1/20"&amp;RIGHT(BS$1,2)),NETWORKDAYS(DATEVALUE("10/1/20"&amp;RIGHT(BS$1,2)),DATEVALUE("9/30/20"&amp;RIGHT(BT$1,2)),Holidays!$J$3:$J$937),
IF($T486&gt;=DATEVALUE("10/1/20"&amp;RIGHT(BS$1,2)),NETWORKDAYS($T486,DATEVALUE("9/30/20"&amp;RIGHT(BT$1,2)),Holidays!$J$3:$J$937),"")))),"")/(NETWORKDAYS($T486,$U486,Holidays!$J$3:$J$937)),0))</f>
        <v/>
      </c>
      <c r="BU486" s="87" t="str">
        <f>IF($Q486="","",IFERROR(IF(OR(AND($T486&gt;=DATEVALUE("10/1/20"&amp;RIGHT(BT$1,2)),$T486&lt;=DATEVALUE("9/30/20"&amp;RIGHT(BU$1,2))),AND($U486&gt;=DATEVALUE("10/1/20"&amp;RIGHT(BT$1,2)),$U486&lt;=DATEVALUE("9/30/20"&amp;RIGHT(BU$1,2))),AND($T486&lt;=DATEVALUE("10/1/20"&amp;RIGHT(BT$1,2)),$U486&gt;=DATEVALUE("9/30/20"&amp;RIGHT(BU$1,2)))),
IF(AND($T486&gt;=DATEVALUE("10/1/20"&amp;RIGHT(BT$1,2)),$U486&lt;=DATEVALUE("9/30/20"&amp;RIGHT(BU$1,2))),NETWORKDAYS($T486,$U486,Holidays!$J$3:$J$937),
IF(AND($T486&lt;DATEVALUE("10/1/20"&amp;RIGHT(BT$1,2)),$U486&lt;=DATEVALUE("9/30/20"&amp;RIGHT(BU$1,2))),NETWORKDAYS(DATEVALUE("10/1/20"&amp;RIGHT(BT$1,2)),$U486,Holidays!$J$3:$J$937),
IF($T486&lt;DATEVALUE("10/1/20"&amp;RIGHT(BT$1,2)),NETWORKDAYS(DATEVALUE("10/1/20"&amp;RIGHT(BT$1,2)),DATEVALUE("9/30/20"&amp;RIGHT(BU$1,2)),Holidays!$J$3:$J$937),
IF($T486&gt;=DATEVALUE("10/1/20"&amp;RIGHT(BT$1,2)),NETWORKDAYS($T486,DATEVALUE("9/30/20"&amp;RIGHT(BU$1,2)),Holidays!$J$3:$J$937),"")))),"")/(NETWORKDAYS($T486,$U486,Holidays!$J$3:$J$937)),0))</f>
        <v/>
      </c>
      <c r="BV486" s="87" t="str">
        <f>IF($Q486="","",IFERROR(IF(OR(AND($T486&gt;=DATEVALUE("10/1/20"&amp;RIGHT(BU$1,2)),$T486&lt;=DATEVALUE("9/30/20"&amp;RIGHT(BV$1,2))),AND($U486&gt;=DATEVALUE("10/1/20"&amp;RIGHT(BU$1,2)),$U486&lt;=DATEVALUE("9/30/20"&amp;RIGHT(BV$1,2))),AND($T486&lt;=DATEVALUE("10/1/20"&amp;RIGHT(BU$1,2)),$U486&gt;=DATEVALUE("9/30/20"&amp;RIGHT(BV$1,2)))),
IF(AND($T486&gt;=DATEVALUE("10/1/20"&amp;RIGHT(BU$1,2)),$U486&lt;=DATEVALUE("9/30/20"&amp;RIGHT(BV$1,2))),NETWORKDAYS($T486,$U486,Holidays!$J$3:$J$937),
IF(AND($T486&lt;DATEVALUE("10/1/20"&amp;RIGHT(BU$1,2)),$U486&lt;=DATEVALUE("9/30/20"&amp;RIGHT(BV$1,2))),NETWORKDAYS(DATEVALUE("10/1/20"&amp;RIGHT(BU$1,2)),$U486,Holidays!$J$3:$J$937),
IF($T486&lt;DATEVALUE("10/1/20"&amp;RIGHT(BU$1,2)),NETWORKDAYS(DATEVALUE("10/1/20"&amp;RIGHT(BU$1,2)),DATEVALUE("9/30/20"&amp;RIGHT(BV$1,2)),Holidays!$J$3:$J$937),
IF($T486&gt;=DATEVALUE("10/1/20"&amp;RIGHT(BU$1,2)),NETWORKDAYS($T486,DATEVALUE("9/30/20"&amp;RIGHT(BV$1,2)),Holidays!$J$3:$J$937),"")))),"")/(NETWORKDAYS($T486,$U486,Holidays!$J$3:$J$937)),0))</f>
        <v/>
      </c>
      <c r="BW486" s="87" t="str">
        <f>IF($Q486="","",IFERROR(IF(OR(AND($T486&gt;=DATEVALUE("10/1/20"&amp;RIGHT(BV$1,2)),$T486&lt;=DATEVALUE("9/30/20"&amp;RIGHT(BW$1,2))),AND($U486&gt;=DATEVALUE("10/1/20"&amp;RIGHT(BV$1,2)),$U486&lt;=DATEVALUE("9/30/20"&amp;RIGHT(BW$1,2))),AND($T486&lt;=DATEVALUE("10/1/20"&amp;RIGHT(BV$1,2)),$U486&gt;=DATEVALUE("9/30/20"&amp;RIGHT(BW$1,2)))),
IF(AND($T486&gt;=DATEVALUE("10/1/20"&amp;RIGHT(BV$1,2)),$U486&lt;=DATEVALUE("9/30/20"&amp;RIGHT(BW$1,2))),NETWORKDAYS($T486,$U486,Holidays!$J$3:$J$937),
IF(AND($T486&lt;DATEVALUE("10/1/20"&amp;RIGHT(BV$1,2)),$U486&lt;=DATEVALUE("9/30/20"&amp;RIGHT(BW$1,2))),NETWORKDAYS(DATEVALUE("10/1/20"&amp;RIGHT(BV$1,2)),$U486,Holidays!$J$3:$J$937),
IF($T486&lt;DATEVALUE("10/1/20"&amp;RIGHT(BV$1,2)),NETWORKDAYS(DATEVALUE("10/1/20"&amp;RIGHT(BV$1,2)),DATEVALUE("9/30/20"&amp;RIGHT(BW$1,2)),Holidays!$J$3:$J$937),
IF($T486&gt;=DATEVALUE("10/1/20"&amp;RIGHT(BV$1,2)),NETWORKDAYS($T486,DATEVALUE("9/30/20"&amp;RIGHT(BW$1,2)),Holidays!$J$3:$J$937),"")))),"")/(NETWORKDAYS($T486,$U486,Holidays!$J$3:$J$937)),0))</f>
        <v/>
      </c>
      <c r="BX486" s="87" t="str">
        <f>IF($Q486="","",IFERROR(IF(OR(AND($T486&gt;=DATEVALUE("10/1/20"&amp;RIGHT(BW$1,2)),$T486&lt;=DATEVALUE("9/30/20"&amp;RIGHT(BX$1,2))),AND($U486&gt;=DATEVALUE("10/1/20"&amp;RIGHT(BW$1,2)),$U486&lt;=DATEVALUE("9/30/20"&amp;RIGHT(BX$1,2))),AND($T486&lt;=DATEVALUE("10/1/20"&amp;RIGHT(BW$1,2)),$U486&gt;=DATEVALUE("9/30/20"&amp;RIGHT(BX$1,2)))),
IF(AND($T486&gt;=DATEVALUE("10/1/20"&amp;RIGHT(BW$1,2)),$U486&lt;=DATEVALUE("9/30/20"&amp;RIGHT(BX$1,2))),NETWORKDAYS($T486,$U486,Holidays!$J$3:$J$937),
IF(AND($T486&lt;DATEVALUE("10/1/20"&amp;RIGHT(BW$1,2)),$U486&lt;=DATEVALUE("9/30/20"&amp;RIGHT(BX$1,2))),NETWORKDAYS(DATEVALUE("10/1/20"&amp;RIGHT(BW$1,2)),$U486,Holidays!$J$3:$J$937),
IF($T486&lt;DATEVALUE("10/1/20"&amp;RIGHT(BW$1,2)),NETWORKDAYS(DATEVALUE("10/1/20"&amp;RIGHT(BW$1,2)),DATEVALUE("9/30/20"&amp;RIGHT(BX$1,2)),Holidays!$J$3:$J$937),
IF($T486&gt;=DATEVALUE("10/1/20"&amp;RIGHT(BW$1,2)),NETWORKDAYS($T486,DATEVALUE("9/30/20"&amp;RIGHT(BX$1,2)),Holidays!$J$3:$J$937),"")))),"")/(NETWORKDAYS($T486,$U486,Holidays!$J$3:$J$937)),0))</f>
        <v/>
      </c>
      <c r="BY486" s="87" t="str">
        <f>IF($Q486="","",IFERROR(IF(OR(AND($T486&gt;=DATEVALUE("10/1/20"&amp;RIGHT(BX$1,2)),$T486&lt;=DATEVALUE("9/30/20"&amp;RIGHT(BY$1,2))),AND($U486&gt;=DATEVALUE("10/1/20"&amp;RIGHT(BX$1,2)),$U486&lt;=DATEVALUE("9/30/20"&amp;RIGHT(BY$1,2))),AND($T486&lt;=DATEVALUE("10/1/20"&amp;RIGHT(BX$1,2)),$U486&gt;=DATEVALUE("9/30/20"&amp;RIGHT(BY$1,2)))),
IF(AND($T486&gt;=DATEVALUE("10/1/20"&amp;RIGHT(BX$1,2)),$U486&lt;=DATEVALUE("9/30/20"&amp;RIGHT(BY$1,2))),NETWORKDAYS($T486,$U486,Holidays!$J$3:$J$937),
IF(AND($T486&lt;DATEVALUE("10/1/20"&amp;RIGHT(BX$1,2)),$U486&lt;=DATEVALUE("9/30/20"&amp;RIGHT(BY$1,2))),NETWORKDAYS(DATEVALUE("10/1/20"&amp;RIGHT(BX$1,2)),$U486,Holidays!$J$3:$J$937),
IF($T486&lt;DATEVALUE("10/1/20"&amp;RIGHT(BX$1,2)),NETWORKDAYS(DATEVALUE("10/1/20"&amp;RIGHT(BX$1,2)),DATEVALUE("9/30/20"&amp;RIGHT(BY$1,2)),Holidays!$J$3:$J$937),
IF($T486&gt;=DATEVALUE("10/1/20"&amp;RIGHT(BX$1,2)),NETWORKDAYS($T486,DATEVALUE("9/30/20"&amp;RIGHT(BY$1,2)),Holidays!$J$3:$J$937),"")))),"")/(NETWORKDAYS($T486,$U486,Holidays!$J$3:$J$937)),0))</f>
        <v/>
      </c>
      <c r="BZ486" s="87" t="str">
        <f>IF($Q486="","",IFERROR(IF(OR(AND($T486&gt;=DATEVALUE("10/1/20"&amp;RIGHT(BY$1,2)),$T486&lt;=DATEVALUE("9/30/20"&amp;RIGHT(BZ$1,2))),AND($U486&gt;=DATEVALUE("10/1/20"&amp;RIGHT(BY$1,2)),$U486&lt;=DATEVALUE("9/30/20"&amp;RIGHT(BZ$1,2))),AND($T486&lt;=DATEVALUE("10/1/20"&amp;RIGHT(BY$1,2)),$U486&gt;=DATEVALUE("9/30/20"&amp;RIGHT(BZ$1,2)))),
IF(AND($T486&gt;=DATEVALUE("10/1/20"&amp;RIGHT(BY$1,2)),$U486&lt;=DATEVALUE("9/30/20"&amp;RIGHT(BZ$1,2))),NETWORKDAYS($T486,$U486,Holidays!$J$3:$J$937),
IF(AND($T486&lt;DATEVALUE("10/1/20"&amp;RIGHT(BY$1,2)),$U486&lt;=DATEVALUE("9/30/20"&amp;RIGHT(BZ$1,2))),NETWORKDAYS(DATEVALUE("10/1/20"&amp;RIGHT(BY$1,2)),$U486,Holidays!$J$3:$J$937),
IF($T486&lt;DATEVALUE("10/1/20"&amp;RIGHT(BY$1,2)),NETWORKDAYS(DATEVALUE("10/1/20"&amp;RIGHT(BY$1,2)),DATEVALUE("9/30/20"&amp;RIGHT(BZ$1,2)),Holidays!$J$3:$J$937),
IF($T486&gt;=DATEVALUE("10/1/20"&amp;RIGHT(BY$1,2)),NETWORKDAYS($T486,DATEVALUE("9/30/20"&amp;RIGHT(BZ$1,2)),Holidays!$J$3:$J$937),"")))),"")/(NETWORKDAYS($T486,$U486,Holidays!$J$3:$J$937)),0))</f>
        <v/>
      </c>
      <c r="CA486" s="87" t="str">
        <f>IF($Q486="","",IFERROR(IF(OR(AND($T486&gt;=DATEVALUE("10/1/20"&amp;RIGHT(BZ$1,2)),$T486&lt;=DATEVALUE("9/30/20"&amp;RIGHT(CA$1,2))),AND($U486&gt;=DATEVALUE("10/1/20"&amp;RIGHT(BZ$1,2)),$U486&lt;=DATEVALUE("9/30/20"&amp;RIGHT(CA$1,2))),AND($T486&lt;=DATEVALUE("10/1/20"&amp;RIGHT(BZ$1,2)),$U486&gt;=DATEVALUE("9/30/20"&amp;RIGHT(CA$1,2)))),
IF(AND($T486&gt;=DATEVALUE("10/1/20"&amp;RIGHT(BZ$1,2)),$U486&lt;=DATEVALUE("9/30/20"&amp;RIGHT(CA$1,2))),NETWORKDAYS($T486,$U486,Holidays!$J$3:$J$937),
IF(AND($T486&lt;DATEVALUE("10/1/20"&amp;RIGHT(BZ$1,2)),$U486&lt;=DATEVALUE("9/30/20"&amp;RIGHT(CA$1,2))),NETWORKDAYS(DATEVALUE("10/1/20"&amp;RIGHT(BZ$1,2)),$U486,Holidays!$J$3:$J$937),
IF($T486&lt;DATEVALUE("10/1/20"&amp;RIGHT(BZ$1,2)),NETWORKDAYS(DATEVALUE("10/1/20"&amp;RIGHT(BZ$1,2)),DATEVALUE("9/30/20"&amp;RIGHT(CA$1,2)),Holidays!$J$3:$J$937),
IF($T486&gt;=DATEVALUE("10/1/20"&amp;RIGHT(BZ$1,2)),NETWORKDAYS($T486,DATEVALUE("9/30/20"&amp;RIGHT(CA$1,2)),Holidays!$J$3:$J$937),"")))),"")/(NETWORKDAYS($T486,$U486,Holidays!$J$3:$J$937)),0))</f>
        <v/>
      </c>
      <c r="CB486" s="87" t="str">
        <f>IF($Q486="","",IFERROR(IF(OR(AND($T486&gt;=DATEVALUE("10/1/20"&amp;RIGHT(CA$1,2)),$T486&lt;=DATEVALUE("9/30/20"&amp;RIGHT(CB$1,2))),AND($U486&gt;=DATEVALUE("10/1/20"&amp;RIGHT(CA$1,2)),$U486&lt;=DATEVALUE("9/30/20"&amp;RIGHT(CB$1,2))),AND($T486&lt;=DATEVALUE("10/1/20"&amp;RIGHT(CA$1,2)),$U486&gt;=DATEVALUE("9/30/20"&amp;RIGHT(CB$1,2)))),
IF(AND($T486&gt;=DATEVALUE("10/1/20"&amp;RIGHT(CA$1,2)),$U486&lt;=DATEVALUE("9/30/20"&amp;RIGHT(CB$1,2))),NETWORKDAYS($T486,$U486,Holidays!$J$3:$J$937),
IF(AND($T486&lt;DATEVALUE("10/1/20"&amp;RIGHT(CA$1,2)),$U486&lt;=DATEVALUE("9/30/20"&amp;RIGHT(CB$1,2))),NETWORKDAYS(DATEVALUE("10/1/20"&amp;RIGHT(CA$1,2)),$U486,Holidays!$J$3:$J$937),
IF($T486&lt;DATEVALUE("10/1/20"&amp;RIGHT(CA$1,2)),NETWORKDAYS(DATEVALUE("10/1/20"&amp;RIGHT(CA$1,2)),DATEVALUE("9/30/20"&amp;RIGHT(CB$1,2)),Holidays!$J$3:$J$937),
IF($T486&gt;=DATEVALUE("10/1/20"&amp;RIGHT(CA$1,2)),NETWORKDAYS($T486,DATEVALUE("9/30/20"&amp;RIGHT(CB$1,2)),Holidays!$J$3:$J$937),"")))),"")/(NETWORKDAYS($T486,$U486,Holidays!$J$3:$J$937)),0))</f>
        <v/>
      </c>
    </row>
    <row r="487" spans="1:80">
      <c r="A487" s="97"/>
      <c r="B487" s="98" t="str">
        <f ca="1">IF(NOT($A487=""),OFFSET('WBS Reference &amp; User Procedure'!$A$1,MATCH($A487,'WBS Reference &amp; User Procedure'!$A:$A,0)-1,1),"")</f>
        <v/>
      </c>
      <c r="D487" s="97"/>
      <c r="I487" s="78"/>
      <c r="T487" s="104" t="str">
        <f>IF(NOT(Q487=""),IF(NOT($S487=""),$S487,#REF!),"")</f>
        <v/>
      </c>
      <c r="U487" s="104" t="str">
        <f>IF(NOT(Q487=""),WORKDAY(T487,Q487,Holidays!$J$3:$J$937),"")</f>
        <v/>
      </c>
      <c r="V487" s="104"/>
      <c r="W487" s="104"/>
      <c r="X487" s="101" t="str">
        <f t="shared" si="106"/>
        <v/>
      </c>
      <c r="AL487" s="87" t="str">
        <f t="shared" ca="1" si="107"/>
        <v/>
      </c>
      <c r="AN487" s="87" t="str">
        <f t="shared" ca="1" si="108"/>
        <v/>
      </c>
      <c r="AO487" s="87" t="str">
        <f t="shared" ca="1" si="108"/>
        <v/>
      </c>
      <c r="AP487" s="87" t="str">
        <f t="shared" ca="1" si="108"/>
        <v/>
      </c>
      <c r="AQ487" s="87" t="str">
        <f t="shared" ca="1" si="108"/>
        <v/>
      </c>
      <c r="AR487" s="87" t="str">
        <f t="shared" ca="1" si="108"/>
        <v/>
      </c>
      <c r="AS487" s="87" t="str">
        <f t="shared" ca="1" si="108"/>
        <v/>
      </c>
      <c r="AT487" s="87" t="str">
        <f t="shared" ca="1" si="108"/>
        <v/>
      </c>
      <c r="AU487" s="87" t="str">
        <f t="shared" ca="1" si="108"/>
        <v/>
      </c>
      <c r="AV487" s="87" t="str">
        <f t="shared" ca="1" si="108"/>
        <v/>
      </c>
      <c r="AW487" s="87" t="str">
        <f t="shared" ca="1" si="108"/>
        <v/>
      </c>
      <c r="AX487" s="87" t="str">
        <f t="shared" ca="1" si="109"/>
        <v/>
      </c>
      <c r="AY487" s="87" t="str">
        <f t="shared" ca="1" si="109"/>
        <v/>
      </c>
      <c r="AZ487" s="87" t="str">
        <f t="shared" ca="1" si="109"/>
        <v/>
      </c>
      <c r="BA487" s="87" t="str">
        <f t="shared" ca="1" si="109"/>
        <v/>
      </c>
      <c r="BB487" s="87" t="str">
        <f t="shared" ca="1" si="109"/>
        <v/>
      </c>
      <c r="BC487" s="87" t="str">
        <f t="shared" ca="1" si="109"/>
        <v/>
      </c>
      <c r="BD487" s="87" t="str">
        <f t="shared" ca="1" si="109"/>
        <v/>
      </c>
      <c r="BE487" s="87" t="str">
        <f t="shared" ca="1" si="109"/>
        <v/>
      </c>
      <c r="BF487" s="87" t="str">
        <f t="shared" ca="1" si="109"/>
        <v/>
      </c>
      <c r="BG487" s="87" t="str">
        <f t="shared" ca="1" si="109"/>
        <v/>
      </c>
      <c r="BI487" s="87" t="str">
        <f>IF($Q487="","",IFERROR(IF(OR(AND($T487&gt;=DATEVALUE("10/1/20"&amp;RIGHT(BH$1,2)),$T487&lt;=DATEVALUE("9/30/20"&amp;RIGHT(BI$1,2))),AND($U487&gt;=DATEVALUE("10/1/20"&amp;RIGHT(BH$1,2)),$U487&lt;=DATEVALUE("9/30/20"&amp;RIGHT(BI$1,2))),AND($T487&lt;=DATEVALUE("10/1/20"&amp;RIGHT(BH$1,2)),$U487&gt;=DATEVALUE("9/30/20"&amp;RIGHT(BI$1,2)))),
IF(AND($T487&gt;=DATEVALUE("10/1/20"&amp;RIGHT(BH$1,2)),$U487&lt;=DATEVALUE("9/30/20"&amp;RIGHT(BI$1,2))),NETWORKDAYS($T487,$U487,Holidays!$J$3:$J$937),
IF(AND($T487&lt;DATEVALUE("10/1/20"&amp;RIGHT(BH$1,2)),$U487&lt;=DATEVALUE("9/30/20"&amp;RIGHT(BI$1,2))),NETWORKDAYS(DATEVALUE("10/1/20"&amp;RIGHT(BH$1,2)),$U487,Holidays!$J$3:$J$937),
IF($T487&lt;DATEVALUE("10/1/20"&amp;RIGHT(BH$1,2)),NETWORKDAYS(DATEVALUE("10/1/20"&amp;RIGHT(BH$1,2)),DATEVALUE("9/30/20"&amp;RIGHT(BI$1,2)),Holidays!$J$3:$J$937),
IF($T487&gt;=DATEVALUE("10/1/20"&amp;RIGHT(BH$1,2)),NETWORKDAYS($T487,DATEVALUE("9/30/20"&amp;RIGHT(BI$1,2)),Holidays!$J$3:$J$937),"")))),"")/(NETWORKDAYS($T487,$U487,Holidays!$J$3:$J$937)),0))</f>
        <v/>
      </c>
      <c r="BJ487" s="87" t="str">
        <f>IF($Q487="","",IFERROR(IF(OR(AND($T487&gt;=DATEVALUE("10/1/20"&amp;RIGHT(BI$1,2)),$T487&lt;=DATEVALUE("9/30/20"&amp;RIGHT(BJ$1,2))),AND($U487&gt;=DATEVALUE("10/1/20"&amp;RIGHT(BI$1,2)),$U487&lt;=DATEVALUE("9/30/20"&amp;RIGHT(BJ$1,2))),AND($T487&lt;=DATEVALUE("10/1/20"&amp;RIGHT(BI$1,2)),$U487&gt;=DATEVALUE("9/30/20"&amp;RIGHT(BJ$1,2)))),
IF(AND($T487&gt;=DATEVALUE("10/1/20"&amp;RIGHT(BI$1,2)),$U487&lt;=DATEVALUE("9/30/20"&amp;RIGHT(BJ$1,2))),NETWORKDAYS($T487,$U487,Holidays!$J$3:$J$937),
IF(AND($T487&lt;DATEVALUE("10/1/20"&amp;RIGHT(BI$1,2)),$U487&lt;=DATEVALUE("9/30/20"&amp;RIGHT(BJ$1,2))),NETWORKDAYS(DATEVALUE("10/1/20"&amp;RIGHT(BI$1,2)),$U487,Holidays!$J$3:$J$937),
IF($T487&lt;DATEVALUE("10/1/20"&amp;RIGHT(BI$1,2)),NETWORKDAYS(DATEVALUE("10/1/20"&amp;RIGHT(BI$1,2)),DATEVALUE("9/30/20"&amp;RIGHT(BJ$1,2)),Holidays!$J$3:$J$937),
IF($T487&gt;=DATEVALUE("10/1/20"&amp;RIGHT(BI$1,2)),NETWORKDAYS($T487,DATEVALUE("9/30/20"&amp;RIGHT(BJ$1,2)),Holidays!$J$3:$J$937),"")))),"")/(NETWORKDAYS($T487,$U487,Holidays!$J$3:$J$937)),0))</f>
        <v/>
      </c>
      <c r="BK487" s="87" t="str">
        <f>IF($Q487="","",IFERROR(IF(OR(AND($T487&gt;=DATEVALUE("10/1/20"&amp;RIGHT(BJ$1,2)),$T487&lt;=DATEVALUE("9/30/20"&amp;RIGHT(BK$1,2))),AND($U487&gt;=DATEVALUE("10/1/20"&amp;RIGHT(BJ$1,2)),$U487&lt;=DATEVALUE("9/30/20"&amp;RIGHT(BK$1,2))),AND($T487&lt;=DATEVALUE("10/1/20"&amp;RIGHT(BJ$1,2)),$U487&gt;=DATEVALUE("9/30/20"&amp;RIGHT(BK$1,2)))),
IF(AND($T487&gt;=DATEVALUE("10/1/20"&amp;RIGHT(BJ$1,2)),$U487&lt;=DATEVALUE("9/30/20"&amp;RIGHT(BK$1,2))),NETWORKDAYS($T487,$U487,Holidays!$J$3:$J$937),
IF(AND($T487&lt;DATEVALUE("10/1/20"&amp;RIGHT(BJ$1,2)),$U487&lt;=DATEVALUE("9/30/20"&amp;RIGHT(BK$1,2))),NETWORKDAYS(DATEVALUE("10/1/20"&amp;RIGHT(BJ$1,2)),$U487,Holidays!$J$3:$J$937),
IF($T487&lt;DATEVALUE("10/1/20"&amp;RIGHT(BJ$1,2)),NETWORKDAYS(DATEVALUE("10/1/20"&amp;RIGHT(BJ$1,2)),DATEVALUE("9/30/20"&amp;RIGHT(BK$1,2)),Holidays!$J$3:$J$937),
IF($T487&gt;=DATEVALUE("10/1/20"&amp;RIGHT(BJ$1,2)),NETWORKDAYS($T487,DATEVALUE("9/30/20"&amp;RIGHT(BK$1,2)),Holidays!$J$3:$J$937),"")))),"")/(NETWORKDAYS($T487,$U487,Holidays!$J$3:$J$937)),0))</f>
        <v/>
      </c>
      <c r="BL487" s="87" t="str">
        <f>IF($Q487="","",IFERROR(IF(OR(AND($T487&gt;=DATEVALUE("10/1/20"&amp;RIGHT(BK$1,2)),$T487&lt;=DATEVALUE("9/30/20"&amp;RIGHT(BL$1,2))),AND($U487&gt;=DATEVALUE("10/1/20"&amp;RIGHT(BK$1,2)),$U487&lt;=DATEVALUE("9/30/20"&amp;RIGHT(BL$1,2))),AND($T487&lt;=DATEVALUE("10/1/20"&amp;RIGHT(BK$1,2)),$U487&gt;=DATEVALUE("9/30/20"&amp;RIGHT(BL$1,2)))),
IF(AND($T487&gt;=DATEVALUE("10/1/20"&amp;RIGHT(BK$1,2)),$U487&lt;=DATEVALUE("9/30/20"&amp;RIGHT(BL$1,2))),NETWORKDAYS($T487,$U487,Holidays!$J$3:$J$937),
IF(AND($T487&lt;DATEVALUE("10/1/20"&amp;RIGHT(BK$1,2)),$U487&lt;=DATEVALUE("9/30/20"&amp;RIGHT(BL$1,2))),NETWORKDAYS(DATEVALUE("10/1/20"&amp;RIGHT(BK$1,2)),$U487,Holidays!$J$3:$J$937),
IF($T487&lt;DATEVALUE("10/1/20"&amp;RIGHT(BK$1,2)),NETWORKDAYS(DATEVALUE("10/1/20"&amp;RIGHT(BK$1,2)),DATEVALUE("9/30/20"&amp;RIGHT(BL$1,2)),Holidays!$J$3:$J$937),
IF($T487&gt;=DATEVALUE("10/1/20"&amp;RIGHT(BK$1,2)),NETWORKDAYS($T487,DATEVALUE("9/30/20"&amp;RIGHT(BL$1,2)),Holidays!$J$3:$J$937),"")))),"")/(NETWORKDAYS($T487,$U487,Holidays!$J$3:$J$937)),0))</f>
        <v/>
      </c>
      <c r="BM487" s="87" t="str">
        <f>IF($Q487="","",IFERROR(IF(OR(AND($T487&gt;=DATEVALUE("10/1/20"&amp;RIGHT(BL$1,2)),$T487&lt;=DATEVALUE("9/30/20"&amp;RIGHT(BM$1,2))),AND($U487&gt;=DATEVALUE("10/1/20"&amp;RIGHT(BL$1,2)),$U487&lt;=DATEVALUE("9/30/20"&amp;RIGHT(BM$1,2))),AND($T487&lt;=DATEVALUE("10/1/20"&amp;RIGHT(BL$1,2)),$U487&gt;=DATEVALUE("9/30/20"&amp;RIGHT(BM$1,2)))),
IF(AND($T487&gt;=DATEVALUE("10/1/20"&amp;RIGHT(BL$1,2)),$U487&lt;=DATEVALUE("9/30/20"&amp;RIGHT(BM$1,2))),NETWORKDAYS($T487,$U487,Holidays!$J$3:$J$937),
IF(AND($T487&lt;DATEVALUE("10/1/20"&amp;RIGHT(BL$1,2)),$U487&lt;=DATEVALUE("9/30/20"&amp;RIGHT(BM$1,2))),NETWORKDAYS(DATEVALUE("10/1/20"&amp;RIGHT(BL$1,2)),$U487,Holidays!$J$3:$J$937),
IF($T487&lt;DATEVALUE("10/1/20"&amp;RIGHT(BL$1,2)),NETWORKDAYS(DATEVALUE("10/1/20"&amp;RIGHT(BL$1,2)),DATEVALUE("9/30/20"&amp;RIGHT(BM$1,2)),Holidays!$J$3:$J$937),
IF($T487&gt;=DATEVALUE("10/1/20"&amp;RIGHT(BL$1,2)),NETWORKDAYS($T487,DATEVALUE("9/30/20"&amp;RIGHT(BM$1,2)),Holidays!$J$3:$J$937),"")))),"")/(NETWORKDAYS($T487,$U487,Holidays!$J$3:$J$937)),0))</f>
        <v/>
      </c>
      <c r="BN487" s="87" t="str">
        <f>IF($Q487="","",IFERROR(IF(OR(AND($T487&gt;=DATEVALUE("10/1/20"&amp;RIGHT(BM$1,2)),$T487&lt;=DATEVALUE("9/30/20"&amp;RIGHT(BN$1,2))),AND($U487&gt;=DATEVALUE("10/1/20"&amp;RIGHT(BM$1,2)),$U487&lt;=DATEVALUE("9/30/20"&amp;RIGHT(BN$1,2))),AND($T487&lt;=DATEVALUE("10/1/20"&amp;RIGHT(BM$1,2)),$U487&gt;=DATEVALUE("9/30/20"&amp;RIGHT(BN$1,2)))),
IF(AND($T487&gt;=DATEVALUE("10/1/20"&amp;RIGHT(BM$1,2)),$U487&lt;=DATEVALUE("9/30/20"&amp;RIGHT(BN$1,2))),NETWORKDAYS($T487,$U487,Holidays!$J$3:$J$937),
IF(AND($T487&lt;DATEVALUE("10/1/20"&amp;RIGHT(BM$1,2)),$U487&lt;=DATEVALUE("9/30/20"&amp;RIGHT(BN$1,2))),NETWORKDAYS(DATEVALUE("10/1/20"&amp;RIGHT(BM$1,2)),$U487,Holidays!$J$3:$J$937),
IF($T487&lt;DATEVALUE("10/1/20"&amp;RIGHT(BM$1,2)),NETWORKDAYS(DATEVALUE("10/1/20"&amp;RIGHT(BM$1,2)),DATEVALUE("9/30/20"&amp;RIGHT(BN$1,2)),Holidays!$J$3:$J$937),
IF($T487&gt;=DATEVALUE("10/1/20"&amp;RIGHT(BM$1,2)),NETWORKDAYS($T487,DATEVALUE("9/30/20"&amp;RIGHT(BN$1,2)),Holidays!$J$3:$J$937),"")))),"")/(NETWORKDAYS($T487,$U487,Holidays!$J$3:$J$937)),0))</f>
        <v/>
      </c>
      <c r="BO487" s="87" t="str">
        <f>IF($Q487="","",IFERROR(IF(OR(AND($T487&gt;=DATEVALUE("10/1/20"&amp;RIGHT(BN$1,2)),$T487&lt;=DATEVALUE("9/30/20"&amp;RIGHT(BO$1,2))),AND($U487&gt;=DATEVALUE("10/1/20"&amp;RIGHT(BN$1,2)),$U487&lt;=DATEVALUE("9/30/20"&amp;RIGHT(BO$1,2))),AND($T487&lt;=DATEVALUE("10/1/20"&amp;RIGHT(BN$1,2)),$U487&gt;=DATEVALUE("9/30/20"&amp;RIGHT(BO$1,2)))),
IF(AND($T487&gt;=DATEVALUE("10/1/20"&amp;RIGHT(BN$1,2)),$U487&lt;=DATEVALUE("9/30/20"&amp;RIGHT(BO$1,2))),NETWORKDAYS($T487,$U487,Holidays!$J$3:$J$937),
IF(AND($T487&lt;DATEVALUE("10/1/20"&amp;RIGHT(BN$1,2)),$U487&lt;=DATEVALUE("9/30/20"&amp;RIGHT(BO$1,2))),NETWORKDAYS(DATEVALUE("10/1/20"&amp;RIGHT(BN$1,2)),$U487,Holidays!$J$3:$J$937),
IF($T487&lt;DATEVALUE("10/1/20"&amp;RIGHT(BN$1,2)),NETWORKDAYS(DATEVALUE("10/1/20"&amp;RIGHT(BN$1,2)),DATEVALUE("9/30/20"&amp;RIGHT(BO$1,2)),Holidays!$J$3:$J$937),
IF($T487&gt;=DATEVALUE("10/1/20"&amp;RIGHT(BN$1,2)),NETWORKDAYS($T487,DATEVALUE("9/30/20"&amp;RIGHT(BO$1,2)),Holidays!$J$3:$J$937),"")))),"")/(NETWORKDAYS($T487,$U487,Holidays!$J$3:$J$937)),0))</f>
        <v/>
      </c>
      <c r="BP487" s="87" t="str">
        <f>IF($Q487="","",IFERROR(IF(OR(AND($T487&gt;=DATEVALUE("10/1/20"&amp;RIGHT(BO$1,2)),$T487&lt;=DATEVALUE("9/30/20"&amp;RIGHT(BP$1,2))),AND($U487&gt;=DATEVALUE("10/1/20"&amp;RIGHT(BO$1,2)),$U487&lt;=DATEVALUE("9/30/20"&amp;RIGHT(BP$1,2))),AND($T487&lt;=DATEVALUE("10/1/20"&amp;RIGHT(BO$1,2)),$U487&gt;=DATEVALUE("9/30/20"&amp;RIGHT(BP$1,2)))),
IF(AND($T487&gt;=DATEVALUE("10/1/20"&amp;RIGHT(BO$1,2)),$U487&lt;=DATEVALUE("9/30/20"&amp;RIGHT(BP$1,2))),NETWORKDAYS($T487,$U487,Holidays!$J$3:$J$937),
IF(AND($T487&lt;DATEVALUE("10/1/20"&amp;RIGHT(BO$1,2)),$U487&lt;=DATEVALUE("9/30/20"&amp;RIGHT(BP$1,2))),NETWORKDAYS(DATEVALUE("10/1/20"&amp;RIGHT(BO$1,2)),$U487,Holidays!$J$3:$J$937),
IF($T487&lt;DATEVALUE("10/1/20"&amp;RIGHT(BO$1,2)),NETWORKDAYS(DATEVALUE("10/1/20"&amp;RIGHT(BO$1,2)),DATEVALUE("9/30/20"&amp;RIGHT(BP$1,2)),Holidays!$J$3:$J$937),
IF($T487&gt;=DATEVALUE("10/1/20"&amp;RIGHT(BO$1,2)),NETWORKDAYS($T487,DATEVALUE("9/30/20"&amp;RIGHT(BP$1,2)),Holidays!$J$3:$J$937),"")))),"")/(NETWORKDAYS($T487,$U487,Holidays!$J$3:$J$937)),0))</f>
        <v/>
      </c>
      <c r="BQ487" s="87" t="str">
        <f>IF($Q487="","",IFERROR(IF(OR(AND($T487&gt;=DATEVALUE("10/1/20"&amp;RIGHT(BP$1,2)),$T487&lt;=DATEVALUE("9/30/20"&amp;RIGHT(BQ$1,2))),AND($U487&gt;=DATEVALUE("10/1/20"&amp;RIGHT(BP$1,2)),$U487&lt;=DATEVALUE("9/30/20"&amp;RIGHT(BQ$1,2))),AND($T487&lt;=DATEVALUE("10/1/20"&amp;RIGHT(BP$1,2)),$U487&gt;=DATEVALUE("9/30/20"&amp;RIGHT(BQ$1,2)))),
IF(AND($T487&gt;=DATEVALUE("10/1/20"&amp;RIGHT(BP$1,2)),$U487&lt;=DATEVALUE("9/30/20"&amp;RIGHT(BQ$1,2))),NETWORKDAYS($T487,$U487,Holidays!$J$3:$J$937),
IF(AND($T487&lt;DATEVALUE("10/1/20"&amp;RIGHT(BP$1,2)),$U487&lt;=DATEVALUE("9/30/20"&amp;RIGHT(BQ$1,2))),NETWORKDAYS(DATEVALUE("10/1/20"&amp;RIGHT(BP$1,2)),$U487,Holidays!$J$3:$J$937),
IF($T487&lt;DATEVALUE("10/1/20"&amp;RIGHT(BP$1,2)),NETWORKDAYS(DATEVALUE("10/1/20"&amp;RIGHT(BP$1,2)),DATEVALUE("9/30/20"&amp;RIGHT(BQ$1,2)),Holidays!$J$3:$J$937),
IF($T487&gt;=DATEVALUE("10/1/20"&amp;RIGHT(BP$1,2)),NETWORKDAYS($T487,DATEVALUE("9/30/20"&amp;RIGHT(BQ$1,2)),Holidays!$J$3:$J$937),"")))),"")/(NETWORKDAYS($T487,$U487,Holidays!$J$3:$J$937)),0))</f>
        <v/>
      </c>
      <c r="BR487" s="87" t="str">
        <f>IF($Q487="","",IFERROR(IF(OR(AND($T487&gt;=DATEVALUE("10/1/20"&amp;RIGHT(BQ$1,2)),$T487&lt;=DATEVALUE("9/30/20"&amp;RIGHT(BR$1,2))),AND($U487&gt;=DATEVALUE("10/1/20"&amp;RIGHT(BQ$1,2)),$U487&lt;=DATEVALUE("9/30/20"&amp;RIGHT(BR$1,2))),AND($T487&lt;=DATEVALUE("10/1/20"&amp;RIGHT(BQ$1,2)),$U487&gt;=DATEVALUE("9/30/20"&amp;RIGHT(BR$1,2)))),
IF(AND($T487&gt;=DATEVALUE("10/1/20"&amp;RIGHT(BQ$1,2)),$U487&lt;=DATEVALUE("9/30/20"&amp;RIGHT(BR$1,2))),NETWORKDAYS($T487,$U487,Holidays!$J$3:$J$937),
IF(AND($T487&lt;DATEVALUE("10/1/20"&amp;RIGHT(BQ$1,2)),$U487&lt;=DATEVALUE("9/30/20"&amp;RIGHT(BR$1,2))),NETWORKDAYS(DATEVALUE("10/1/20"&amp;RIGHT(BQ$1,2)),$U487,Holidays!$J$3:$J$937),
IF($T487&lt;DATEVALUE("10/1/20"&amp;RIGHT(BQ$1,2)),NETWORKDAYS(DATEVALUE("10/1/20"&amp;RIGHT(BQ$1,2)),DATEVALUE("9/30/20"&amp;RIGHT(BR$1,2)),Holidays!$J$3:$J$937),
IF($T487&gt;=DATEVALUE("10/1/20"&amp;RIGHT(BQ$1,2)),NETWORKDAYS($T487,DATEVALUE("9/30/20"&amp;RIGHT(BR$1,2)),Holidays!$J$3:$J$937),"")))),"")/(NETWORKDAYS($T487,$U487,Holidays!$J$3:$J$937)),0))</f>
        <v/>
      </c>
      <c r="BS487" s="87" t="str">
        <f>IF($Q487="","",IFERROR(IF(OR(AND($T487&gt;=DATEVALUE("10/1/20"&amp;RIGHT(BR$1,2)),$T487&lt;=DATEVALUE("9/30/20"&amp;RIGHT(BS$1,2))),AND($U487&gt;=DATEVALUE("10/1/20"&amp;RIGHT(BR$1,2)),$U487&lt;=DATEVALUE("9/30/20"&amp;RIGHT(BS$1,2))),AND($T487&lt;=DATEVALUE("10/1/20"&amp;RIGHT(BR$1,2)),$U487&gt;=DATEVALUE("9/30/20"&amp;RIGHT(BS$1,2)))),
IF(AND($T487&gt;=DATEVALUE("10/1/20"&amp;RIGHT(BR$1,2)),$U487&lt;=DATEVALUE("9/30/20"&amp;RIGHT(BS$1,2))),NETWORKDAYS($T487,$U487,Holidays!$J$3:$J$937),
IF(AND($T487&lt;DATEVALUE("10/1/20"&amp;RIGHT(BR$1,2)),$U487&lt;=DATEVALUE("9/30/20"&amp;RIGHT(BS$1,2))),NETWORKDAYS(DATEVALUE("10/1/20"&amp;RIGHT(BR$1,2)),$U487,Holidays!$J$3:$J$937),
IF($T487&lt;DATEVALUE("10/1/20"&amp;RIGHT(BR$1,2)),NETWORKDAYS(DATEVALUE("10/1/20"&amp;RIGHT(BR$1,2)),DATEVALUE("9/30/20"&amp;RIGHT(BS$1,2)),Holidays!$J$3:$J$937),
IF($T487&gt;=DATEVALUE("10/1/20"&amp;RIGHT(BR$1,2)),NETWORKDAYS($T487,DATEVALUE("9/30/20"&amp;RIGHT(BS$1,2)),Holidays!$J$3:$J$937),"")))),"")/(NETWORKDAYS($T487,$U487,Holidays!$J$3:$J$937)),0))</f>
        <v/>
      </c>
      <c r="BT487" s="87" t="str">
        <f>IF($Q487="","",IFERROR(IF(OR(AND($T487&gt;=DATEVALUE("10/1/20"&amp;RIGHT(BS$1,2)),$T487&lt;=DATEVALUE("9/30/20"&amp;RIGHT(BT$1,2))),AND($U487&gt;=DATEVALUE("10/1/20"&amp;RIGHT(BS$1,2)),$U487&lt;=DATEVALUE("9/30/20"&amp;RIGHT(BT$1,2))),AND($T487&lt;=DATEVALUE("10/1/20"&amp;RIGHT(BS$1,2)),$U487&gt;=DATEVALUE("9/30/20"&amp;RIGHT(BT$1,2)))),
IF(AND($T487&gt;=DATEVALUE("10/1/20"&amp;RIGHT(BS$1,2)),$U487&lt;=DATEVALUE("9/30/20"&amp;RIGHT(BT$1,2))),NETWORKDAYS($T487,$U487,Holidays!$J$3:$J$937),
IF(AND($T487&lt;DATEVALUE("10/1/20"&amp;RIGHT(BS$1,2)),$U487&lt;=DATEVALUE("9/30/20"&amp;RIGHT(BT$1,2))),NETWORKDAYS(DATEVALUE("10/1/20"&amp;RIGHT(BS$1,2)),$U487,Holidays!$J$3:$J$937),
IF($T487&lt;DATEVALUE("10/1/20"&amp;RIGHT(BS$1,2)),NETWORKDAYS(DATEVALUE("10/1/20"&amp;RIGHT(BS$1,2)),DATEVALUE("9/30/20"&amp;RIGHT(BT$1,2)),Holidays!$J$3:$J$937),
IF($T487&gt;=DATEVALUE("10/1/20"&amp;RIGHT(BS$1,2)),NETWORKDAYS($T487,DATEVALUE("9/30/20"&amp;RIGHT(BT$1,2)),Holidays!$J$3:$J$937),"")))),"")/(NETWORKDAYS($T487,$U487,Holidays!$J$3:$J$937)),0))</f>
        <v/>
      </c>
      <c r="BU487" s="87" t="str">
        <f>IF($Q487="","",IFERROR(IF(OR(AND($T487&gt;=DATEVALUE("10/1/20"&amp;RIGHT(BT$1,2)),$T487&lt;=DATEVALUE("9/30/20"&amp;RIGHT(BU$1,2))),AND($U487&gt;=DATEVALUE("10/1/20"&amp;RIGHT(BT$1,2)),$U487&lt;=DATEVALUE("9/30/20"&amp;RIGHT(BU$1,2))),AND($T487&lt;=DATEVALUE("10/1/20"&amp;RIGHT(BT$1,2)),$U487&gt;=DATEVALUE("9/30/20"&amp;RIGHT(BU$1,2)))),
IF(AND($T487&gt;=DATEVALUE("10/1/20"&amp;RIGHT(BT$1,2)),$U487&lt;=DATEVALUE("9/30/20"&amp;RIGHT(BU$1,2))),NETWORKDAYS($T487,$U487,Holidays!$J$3:$J$937),
IF(AND($T487&lt;DATEVALUE("10/1/20"&amp;RIGHT(BT$1,2)),$U487&lt;=DATEVALUE("9/30/20"&amp;RIGHT(BU$1,2))),NETWORKDAYS(DATEVALUE("10/1/20"&amp;RIGHT(BT$1,2)),$U487,Holidays!$J$3:$J$937),
IF($T487&lt;DATEVALUE("10/1/20"&amp;RIGHT(BT$1,2)),NETWORKDAYS(DATEVALUE("10/1/20"&amp;RIGHT(BT$1,2)),DATEVALUE("9/30/20"&amp;RIGHT(BU$1,2)),Holidays!$J$3:$J$937),
IF($T487&gt;=DATEVALUE("10/1/20"&amp;RIGHT(BT$1,2)),NETWORKDAYS($T487,DATEVALUE("9/30/20"&amp;RIGHT(BU$1,2)),Holidays!$J$3:$J$937),"")))),"")/(NETWORKDAYS($T487,$U487,Holidays!$J$3:$J$937)),0))</f>
        <v/>
      </c>
      <c r="BV487" s="87" t="str">
        <f>IF($Q487="","",IFERROR(IF(OR(AND($T487&gt;=DATEVALUE("10/1/20"&amp;RIGHT(BU$1,2)),$T487&lt;=DATEVALUE("9/30/20"&amp;RIGHT(BV$1,2))),AND($U487&gt;=DATEVALUE("10/1/20"&amp;RIGHT(BU$1,2)),$U487&lt;=DATEVALUE("9/30/20"&amp;RIGHT(BV$1,2))),AND($T487&lt;=DATEVALUE("10/1/20"&amp;RIGHT(BU$1,2)),$U487&gt;=DATEVALUE("9/30/20"&amp;RIGHT(BV$1,2)))),
IF(AND($T487&gt;=DATEVALUE("10/1/20"&amp;RIGHT(BU$1,2)),$U487&lt;=DATEVALUE("9/30/20"&amp;RIGHT(BV$1,2))),NETWORKDAYS($T487,$U487,Holidays!$J$3:$J$937),
IF(AND($T487&lt;DATEVALUE("10/1/20"&amp;RIGHT(BU$1,2)),$U487&lt;=DATEVALUE("9/30/20"&amp;RIGHT(BV$1,2))),NETWORKDAYS(DATEVALUE("10/1/20"&amp;RIGHT(BU$1,2)),$U487,Holidays!$J$3:$J$937),
IF($T487&lt;DATEVALUE("10/1/20"&amp;RIGHT(BU$1,2)),NETWORKDAYS(DATEVALUE("10/1/20"&amp;RIGHT(BU$1,2)),DATEVALUE("9/30/20"&amp;RIGHT(BV$1,2)),Holidays!$J$3:$J$937),
IF($T487&gt;=DATEVALUE("10/1/20"&amp;RIGHT(BU$1,2)),NETWORKDAYS($T487,DATEVALUE("9/30/20"&amp;RIGHT(BV$1,2)),Holidays!$J$3:$J$937),"")))),"")/(NETWORKDAYS($T487,$U487,Holidays!$J$3:$J$937)),0))</f>
        <v/>
      </c>
      <c r="BW487" s="87" t="str">
        <f>IF($Q487="","",IFERROR(IF(OR(AND($T487&gt;=DATEVALUE("10/1/20"&amp;RIGHT(BV$1,2)),$T487&lt;=DATEVALUE("9/30/20"&amp;RIGHT(BW$1,2))),AND($U487&gt;=DATEVALUE("10/1/20"&amp;RIGHT(BV$1,2)),$U487&lt;=DATEVALUE("9/30/20"&amp;RIGHT(BW$1,2))),AND($T487&lt;=DATEVALUE("10/1/20"&amp;RIGHT(BV$1,2)),$U487&gt;=DATEVALUE("9/30/20"&amp;RIGHT(BW$1,2)))),
IF(AND($T487&gt;=DATEVALUE("10/1/20"&amp;RIGHT(BV$1,2)),$U487&lt;=DATEVALUE("9/30/20"&amp;RIGHT(BW$1,2))),NETWORKDAYS($T487,$U487,Holidays!$J$3:$J$937),
IF(AND($T487&lt;DATEVALUE("10/1/20"&amp;RIGHT(BV$1,2)),$U487&lt;=DATEVALUE("9/30/20"&amp;RIGHT(BW$1,2))),NETWORKDAYS(DATEVALUE("10/1/20"&amp;RIGHT(BV$1,2)),$U487,Holidays!$J$3:$J$937),
IF($T487&lt;DATEVALUE("10/1/20"&amp;RIGHT(BV$1,2)),NETWORKDAYS(DATEVALUE("10/1/20"&amp;RIGHT(BV$1,2)),DATEVALUE("9/30/20"&amp;RIGHT(BW$1,2)),Holidays!$J$3:$J$937),
IF($T487&gt;=DATEVALUE("10/1/20"&amp;RIGHT(BV$1,2)),NETWORKDAYS($T487,DATEVALUE("9/30/20"&amp;RIGHT(BW$1,2)),Holidays!$J$3:$J$937),"")))),"")/(NETWORKDAYS($T487,$U487,Holidays!$J$3:$J$937)),0))</f>
        <v/>
      </c>
      <c r="BX487" s="87" t="str">
        <f>IF($Q487="","",IFERROR(IF(OR(AND($T487&gt;=DATEVALUE("10/1/20"&amp;RIGHT(BW$1,2)),$T487&lt;=DATEVALUE("9/30/20"&amp;RIGHT(BX$1,2))),AND($U487&gt;=DATEVALUE("10/1/20"&amp;RIGHT(BW$1,2)),$U487&lt;=DATEVALUE("9/30/20"&amp;RIGHT(BX$1,2))),AND($T487&lt;=DATEVALUE("10/1/20"&amp;RIGHT(BW$1,2)),$U487&gt;=DATEVALUE("9/30/20"&amp;RIGHT(BX$1,2)))),
IF(AND($T487&gt;=DATEVALUE("10/1/20"&amp;RIGHT(BW$1,2)),$U487&lt;=DATEVALUE("9/30/20"&amp;RIGHT(BX$1,2))),NETWORKDAYS($T487,$U487,Holidays!$J$3:$J$937),
IF(AND($T487&lt;DATEVALUE("10/1/20"&amp;RIGHT(BW$1,2)),$U487&lt;=DATEVALUE("9/30/20"&amp;RIGHT(BX$1,2))),NETWORKDAYS(DATEVALUE("10/1/20"&amp;RIGHT(BW$1,2)),$U487,Holidays!$J$3:$J$937),
IF($T487&lt;DATEVALUE("10/1/20"&amp;RIGHT(BW$1,2)),NETWORKDAYS(DATEVALUE("10/1/20"&amp;RIGHT(BW$1,2)),DATEVALUE("9/30/20"&amp;RIGHT(BX$1,2)),Holidays!$J$3:$J$937),
IF($T487&gt;=DATEVALUE("10/1/20"&amp;RIGHT(BW$1,2)),NETWORKDAYS($T487,DATEVALUE("9/30/20"&amp;RIGHT(BX$1,2)),Holidays!$J$3:$J$937),"")))),"")/(NETWORKDAYS($T487,$U487,Holidays!$J$3:$J$937)),0))</f>
        <v/>
      </c>
      <c r="BY487" s="87" t="str">
        <f>IF($Q487="","",IFERROR(IF(OR(AND($T487&gt;=DATEVALUE("10/1/20"&amp;RIGHT(BX$1,2)),$T487&lt;=DATEVALUE("9/30/20"&amp;RIGHT(BY$1,2))),AND($U487&gt;=DATEVALUE("10/1/20"&amp;RIGHT(BX$1,2)),$U487&lt;=DATEVALUE("9/30/20"&amp;RIGHT(BY$1,2))),AND($T487&lt;=DATEVALUE("10/1/20"&amp;RIGHT(BX$1,2)),$U487&gt;=DATEVALUE("9/30/20"&amp;RIGHT(BY$1,2)))),
IF(AND($T487&gt;=DATEVALUE("10/1/20"&amp;RIGHT(BX$1,2)),$U487&lt;=DATEVALUE("9/30/20"&amp;RIGHT(BY$1,2))),NETWORKDAYS($T487,$U487,Holidays!$J$3:$J$937),
IF(AND($T487&lt;DATEVALUE("10/1/20"&amp;RIGHT(BX$1,2)),$U487&lt;=DATEVALUE("9/30/20"&amp;RIGHT(BY$1,2))),NETWORKDAYS(DATEVALUE("10/1/20"&amp;RIGHT(BX$1,2)),$U487,Holidays!$J$3:$J$937),
IF($T487&lt;DATEVALUE("10/1/20"&amp;RIGHT(BX$1,2)),NETWORKDAYS(DATEVALUE("10/1/20"&amp;RIGHT(BX$1,2)),DATEVALUE("9/30/20"&amp;RIGHT(BY$1,2)),Holidays!$J$3:$J$937),
IF($T487&gt;=DATEVALUE("10/1/20"&amp;RIGHT(BX$1,2)),NETWORKDAYS($T487,DATEVALUE("9/30/20"&amp;RIGHT(BY$1,2)),Holidays!$J$3:$J$937),"")))),"")/(NETWORKDAYS($T487,$U487,Holidays!$J$3:$J$937)),0))</f>
        <v/>
      </c>
      <c r="BZ487" s="87" t="str">
        <f>IF($Q487="","",IFERROR(IF(OR(AND($T487&gt;=DATEVALUE("10/1/20"&amp;RIGHT(BY$1,2)),$T487&lt;=DATEVALUE("9/30/20"&amp;RIGHT(BZ$1,2))),AND($U487&gt;=DATEVALUE("10/1/20"&amp;RIGHT(BY$1,2)),$U487&lt;=DATEVALUE("9/30/20"&amp;RIGHT(BZ$1,2))),AND($T487&lt;=DATEVALUE("10/1/20"&amp;RIGHT(BY$1,2)),$U487&gt;=DATEVALUE("9/30/20"&amp;RIGHT(BZ$1,2)))),
IF(AND($T487&gt;=DATEVALUE("10/1/20"&amp;RIGHT(BY$1,2)),$U487&lt;=DATEVALUE("9/30/20"&amp;RIGHT(BZ$1,2))),NETWORKDAYS($T487,$U487,Holidays!$J$3:$J$937),
IF(AND($T487&lt;DATEVALUE("10/1/20"&amp;RIGHT(BY$1,2)),$U487&lt;=DATEVALUE("9/30/20"&amp;RIGHT(BZ$1,2))),NETWORKDAYS(DATEVALUE("10/1/20"&amp;RIGHT(BY$1,2)),$U487,Holidays!$J$3:$J$937),
IF($T487&lt;DATEVALUE("10/1/20"&amp;RIGHT(BY$1,2)),NETWORKDAYS(DATEVALUE("10/1/20"&amp;RIGHT(BY$1,2)),DATEVALUE("9/30/20"&amp;RIGHT(BZ$1,2)),Holidays!$J$3:$J$937),
IF($T487&gt;=DATEVALUE("10/1/20"&amp;RIGHT(BY$1,2)),NETWORKDAYS($T487,DATEVALUE("9/30/20"&amp;RIGHT(BZ$1,2)),Holidays!$J$3:$J$937),"")))),"")/(NETWORKDAYS($T487,$U487,Holidays!$J$3:$J$937)),0))</f>
        <v/>
      </c>
      <c r="CA487" s="87" t="str">
        <f>IF($Q487="","",IFERROR(IF(OR(AND($T487&gt;=DATEVALUE("10/1/20"&amp;RIGHT(BZ$1,2)),$T487&lt;=DATEVALUE("9/30/20"&amp;RIGHT(CA$1,2))),AND($U487&gt;=DATEVALUE("10/1/20"&amp;RIGHT(BZ$1,2)),$U487&lt;=DATEVALUE("9/30/20"&amp;RIGHT(CA$1,2))),AND($T487&lt;=DATEVALUE("10/1/20"&amp;RIGHT(BZ$1,2)),$U487&gt;=DATEVALUE("9/30/20"&amp;RIGHT(CA$1,2)))),
IF(AND($T487&gt;=DATEVALUE("10/1/20"&amp;RIGHT(BZ$1,2)),$U487&lt;=DATEVALUE("9/30/20"&amp;RIGHT(CA$1,2))),NETWORKDAYS($T487,$U487,Holidays!$J$3:$J$937),
IF(AND($T487&lt;DATEVALUE("10/1/20"&amp;RIGHT(BZ$1,2)),$U487&lt;=DATEVALUE("9/30/20"&amp;RIGHT(CA$1,2))),NETWORKDAYS(DATEVALUE("10/1/20"&amp;RIGHT(BZ$1,2)),$U487,Holidays!$J$3:$J$937),
IF($T487&lt;DATEVALUE("10/1/20"&amp;RIGHT(BZ$1,2)),NETWORKDAYS(DATEVALUE("10/1/20"&amp;RIGHT(BZ$1,2)),DATEVALUE("9/30/20"&amp;RIGHT(CA$1,2)),Holidays!$J$3:$J$937),
IF($T487&gt;=DATEVALUE("10/1/20"&amp;RIGHT(BZ$1,2)),NETWORKDAYS($T487,DATEVALUE("9/30/20"&amp;RIGHT(CA$1,2)),Holidays!$J$3:$J$937),"")))),"")/(NETWORKDAYS($T487,$U487,Holidays!$J$3:$J$937)),0))</f>
        <v/>
      </c>
      <c r="CB487" s="87" t="str">
        <f>IF($Q487="","",IFERROR(IF(OR(AND($T487&gt;=DATEVALUE("10/1/20"&amp;RIGHT(CA$1,2)),$T487&lt;=DATEVALUE("9/30/20"&amp;RIGHT(CB$1,2))),AND($U487&gt;=DATEVALUE("10/1/20"&amp;RIGHT(CA$1,2)),$U487&lt;=DATEVALUE("9/30/20"&amp;RIGHT(CB$1,2))),AND($T487&lt;=DATEVALUE("10/1/20"&amp;RIGHT(CA$1,2)),$U487&gt;=DATEVALUE("9/30/20"&amp;RIGHT(CB$1,2)))),
IF(AND($T487&gt;=DATEVALUE("10/1/20"&amp;RIGHT(CA$1,2)),$U487&lt;=DATEVALUE("9/30/20"&amp;RIGHT(CB$1,2))),NETWORKDAYS($T487,$U487,Holidays!$J$3:$J$937),
IF(AND($T487&lt;DATEVALUE("10/1/20"&amp;RIGHT(CA$1,2)),$U487&lt;=DATEVALUE("9/30/20"&amp;RIGHT(CB$1,2))),NETWORKDAYS(DATEVALUE("10/1/20"&amp;RIGHT(CA$1,2)),$U487,Holidays!$J$3:$J$937),
IF($T487&lt;DATEVALUE("10/1/20"&amp;RIGHT(CA$1,2)),NETWORKDAYS(DATEVALUE("10/1/20"&amp;RIGHT(CA$1,2)),DATEVALUE("9/30/20"&amp;RIGHT(CB$1,2)),Holidays!$J$3:$J$937),
IF($T487&gt;=DATEVALUE("10/1/20"&amp;RIGHT(CA$1,2)),NETWORKDAYS($T487,DATEVALUE("9/30/20"&amp;RIGHT(CB$1,2)),Holidays!$J$3:$J$937),"")))),"")/(NETWORKDAYS($T487,$U487,Holidays!$J$3:$J$937)),0))</f>
        <v/>
      </c>
    </row>
    <row r="488" spans="1:80">
      <c r="A488" s="97"/>
      <c r="B488" s="98" t="str">
        <f ca="1">IF(NOT($A488=""),OFFSET('WBS Reference &amp; User Procedure'!$A$1,MATCH($A488,'WBS Reference &amp; User Procedure'!$A:$A,0)-1,1),"")</f>
        <v/>
      </c>
      <c r="D488" s="97"/>
      <c r="I488" s="78"/>
      <c r="T488" s="104" t="str">
        <f>IF(NOT(Q488=""),IF(NOT($S488=""),$S488,#REF!),"")</f>
        <v/>
      </c>
      <c r="U488" s="104" t="str">
        <f>IF(NOT(Q488=""),WORKDAY(T488,Q488,Holidays!$J$3:$J$937),"")</f>
        <v/>
      </c>
      <c r="V488" s="104"/>
      <c r="W488" s="104"/>
      <c r="X488" s="101" t="str">
        <f t="shared" si="106"/>
        <v/>
      </c>
      <c r="AL488" s="87" t="str">
        <f t="shared" ca="1" si="107"/>
        <v/>
      </c>
      <c r="AN488" s="87" t="str">
        <f t="shared" ca="1" si="108"/>
        <v/>
      </c>
      <c r="AO488" s="87" t="str">
        <f t="shared" ca="1" si="108"/>
        <v/>
      </c>
      <c r="AP488" s="87" t="str">
        <f t="shared" ca="1" si="108"/>
        <v/>
      </c>
      <c r="AQ488" s="87" t="str">
        <f t="shared" ca="1" si="108"/>
        <v/>
      </c>
      <c r="AR488" s="87" t="str">
        <f t="shared" ca="1" si="108"/>
        <v/>
      </c>
      <c r="AS488" s="87" t="str">
        <f t="shared" ca="1" si="108"/>
        <v/>
      </c>
      <c r="AT488" s="87" t="str">
        <f t="shared" ca="1" si="108"/>
        <v/>
      </c>
      <c r="AU488" s="87" t="str">
        <f t="shared" ca="1" si="108"/>
        <v/>
      </c>
      <c r="AV488" s="87" t="str">
        <f t="shared" ca="1" si="108"/>
        <v/>
      </c>
      <c r="AW488" s="87" t="str">
        <f t="shared" ca="1" si="108"/>
        <v/>
      </c>
      <c r="AX488" s="87" t="str">
        <f t="shared" ca="1" si="109"/>
        <v/>
      </c>
      <c r="AY488" s="87" t="str">
        <f t="shared" ca="1" si="109"/>
        <v/>
      </c>
      <c r="AZ488" s="87" t="str">
        <f t="shared" ca="1" si="109"/>
        <v/>
      </c>
      <c r="BA488" s="87" t="str">
        <f t="shared" ca="1" si="109"/>
        <v/>
      </c>
      <c r="BB488" s="87" t="str">
        <f t="shared" ca="1" si="109"/>
        <v/>
      </c>
      <c r="BC488" s="87" t="str">
        <f t="shared" ca="1" si="109"/>
        <v/>
      </c>
      <c r="BD488" s="87" t="str">
        <f t="shared" ca="1" si="109"/>
        <v/>
      </c>
      <c r="BE488" s="87" t="str">
        <f t="shared" ca="1" si="109"/>
        <v/>
      </c>
      <c r="BF488" s="87" t="str">
        <f t="shared" ca="1" si="109"/>
        <v/>
      </c>
      <c r="BG488" s="87" t="str">
        <f t="shared" ca="1" si="109"/>
        <v/>
      </c>
      <c r="BI488" s="87" t="str">
        <f>IF($Q488="","",IFERROR(IF(OR(AND($T488&gt;=DATEVALUE("10/1/20"&amp;RIGHT(BH$1,2)),$T488&lt;=DATEVALUE("9/30/20"&amp;RIGHT(BI$1,2))),AND($U488&gt;=DATEVALUE("10/1/20"&amp;RIGHT(BH$1,2)),$U488&lt;=DATEVALUE("9/30/20"&amp;RIGHT(BI$1,2))),AND($T488&lt;=DATEVALUE("10/1/20"&amp;RIGHT(BH$1,2)),$U488&gt;=DATEVALUE("9/30/20"&amp;RIGHT(BI$1,2)))),
IF(AND($T488&gt;=DATEVALUE("10/1/20"&amp;RIGHT(BH$1,2)),$U488&lt;=DATEVALUE("9/30/20"&amp;RIGHT(BI$1,2))),NETWORKDAYS($T488,$U488,Holidays!$J$3:$J$937),
IF(AND($T488&lt;DATEVALUE("10/1/20"&amp;RIGHT(BH$1,2)),$U488&lt;=DATEVALUE("9/30/20"&amp;RIGHT(BI$1,2))),NETWORKDAYS(DATEVALUE("10/1/20"&amp;RIGHT(BH$1,2)),$U488,Holidays!$J$3:$J$937),
IF($T488&lt;DATEVALUE("10/1/20"&amp;RIGHT(BH$1,2)),NETWORKDAYS(DATEVALUE("10/1/20"&amp;RIGHT(BH$1,2)),DATEVALUE("9/30/20"&amp;RIGHT(BI$1,2)),Holidays!$J$3:$J$937),
IF($T488&gt;=DATEVALUE("10/1/20"&amp;RIGHT(BH$1,2)),NETWORKDAYS($T488,DATEVALUE("9/30/20"&amp;RIGHT(BI$1,2)),Holidays!$J$3:$J$937),"")))),"")/(NETWORKDAYS($T488,$U488,Holidays!$J$3:$J$937)),0))</f>
        <v/>
      </c>
      <c r="BJ488" s="87" t="str">
        <f>IF($Q488="","",IFERROR(IF(OR(AND($T488&gt;=DATEVALUE("10/1/20"&amp;RIGHT(BI$1,2)),$T488&lt;=DATEVALUE("9/30/20"&amp;RIGHT(BJ$1,2))),AND($U488&gt;=DATEVALUE("10/1/20"&amp;RIGHT(BI$1,2)),$U488&lt;=DATEVALUE("9/30/20"&amp;RIGHT(BJ$1,2))),AND($T488&lt;=DATEVALUE("10/1/20"&amp;RIGHT(BI$1,2)),$U488&gt;=DATEVALUE("9/30/20"&amp;RIGHT(BJ$1,2)))),
IF(AND($T488&gt;=DATEVALUE("10/1/20"&amp;RIGHT(BI$1,2)),$U488&lt;=DATEVALUE("9/30/20"&amp;RIGHT(BJ$1,2))),NETWORKDAYS($T488,$U488,Holidays!$J$3:$J$937),
IF(AND($T488&lt;DATEVALUE("10/1/20"&amp;RIGHT(BI$1,2)),$U488&lt;=DATEVALUE("9/30/20"&amp;RIGHT(BJ$1,2))),NETWORKDAYS(DATEVALUE("10/1/20"&amp;RIGHT(BI$1,2)),$U488,Holidays!$J$3:$J$937),
IF($T488&lt;DATEVALUE("10/1/20"&amp;RIGHT(BI$1,2)),NETWORKDAYS(DATEVALUE("10/1/20"&amp;RIGHT(BI$1,2)),DATEVALUE("9/30/20"&amp;RIGHT(BJ$1,2)),Holidays!$J$3:$J$937),
IF($T488&gt;=DATEVALUE("10/1/20"&amp;RIGHT(BI$1,2)),NETWORKDAYS($T488,DATEVALUE("9/30/20"&amp;RIGHT(BJ$1,2)),Holidays!$J$3:$J$937),"")))),"")/(NETWORKDAYS($T488,$U488,Holidays!$J$3:$J$937)),0))</f>
        <v/>
      </c>
      <c r="BK488" s="87" t="str">
        <f>IF($Q488="","",IFERROR(IF(OR(AND($T488&gt;=DATEVALUE("10/1/20"&amp;RIGHT(BJ$1,2)),$T488&lt;=DATEVALUE("9/30/20"&amp;RIGHT(BK$1,2))),AND($U488&gt;=DATEVALUE("10/1/20"&amp;RIGHT(BJ$1,2)),$U488&lt;=DATEVALUE("9/30/20"&amp;RIGHT(BK$1,2))),AND($T488&lt;=DATEVALUE("10/1/20"&amp;RIGHT(BJ$1,2)),$U488&gt;=DATEVALUE("9/30/20"&amp;RIGHT(BK$1,2)))),
IF(AND($T488&gt;=DATEVALUE("10/1/20"&amp;RIGHT(BJ$1,2)),$U488&lt;=DATEVALUE("9/30/20"&amp;RIGHT(BK$1,2))),NETWORKDAYS($T488,$U488,Holidays!$J$3:$J$937),
IF(AND($T488&lt;DATEVALUE("10/1/20"&amp;RIGHT(BJ$1,2)),$U488&lt;=DATEVALUE("9/30/20"&amp;RIGHT(BK$1,2))),NETWORKDAYS(DATEVALUE("10/1/20"&amp;RIGHT(BJ$1,2)),$U488,Holidays!$J$3:$J$937),
IF($T488&lt;DATEVALUE("10/1/20"&amp;RIGHT(BJ$1,2)),NETWORKDAYS(DATEVALUE("10/1/20"&amp;RIGHT(BJ$1,2)),DATEVALUE("9/30/20"&amp;RIGHT(BK$1,2)),Holidays!$J$3:$J$937),
IF($T488&gt;=DATEVALUE("10/1/20"&amp;RIGHT(BJ$1,2)),NETWORKDAYS($T488,DATEVALUE("9/30/20"&amp;RIGHT(BK$1,2)),Holidays!$J$3:$J$937),"")))),"")/(NETWORKDAYS($T488,$U488,Holidays!$J$3:$J$937)),0))</f>
        <v/>
      </c>
      <c r="BL488" s="87" t="str">
        <f>IF($Q488="","",IFERROR(IF(OR(AND($T488&gt;=DATEVALUE("10/1/20"&amp;RIGHT(BK$1,2)),$T488&lt;=DATEVALUE("9/30/20"&amp;RIGHT(BL$1,2))),AND($U488&gt;=DATEVALUE("10/1/20"&amp;RIGHT(BK$1,2)),$U488&lt;=DATEVALUE("9/30/20"&amp;RIGHT(BL$1,2))),AND($T488&lt;=DATEVALUE("10/1/20"&amp;RIGHT(BK$1,2)),$U488&gt;=DATEVALUE("9/30/20"&amp;RIGHT(BL$1,2)))),
IF(AND($T488&gt;=DATEVALUE("10/1/20"&amp;RIGHT(BK$1,2)),$U488&lt;=DATEVALUE("9/30/20"&amp;RIGHT(BL$1,2))),NETWORKDAYS($T488,$U488,Holidays!$J$3:$J$937),
IF(AND($T488&lt;DATEVALUE("10/1/20"&amp;RIGHT(BK$1,2)),$U488&lt;=DATEVALUE("9/30/20"&amp;RIGHT(BL$1,2))),NETWORKDAYS(DATEVALUE("10/1/20"&amp;RIGHT(BK$1,2)),$U488,Holidays!$J$3:$J$937),
IF($T488&lt;DATEVALUE("10/1/20"&amp;RIGHT(BK$1,2)),NETWORKDAYS(DATEVALUE("10/1/20"&amp;RIGHT(BK$1,2)),DATEVALUE("9/30/20"&amp;RIGHT(BL$1,2)),Holidays!$J$3:$J$937),
IF($T488&gt;=DATEVALUE("10/1/20"&amp;RIGHT(BK$1,2)),NETWORKDAYS($T488,DATEVALUE("9/30/20"&amp;RIGHT(BL$1,2)),Holidays!$J$3:$J$937),"")))),"")/(NETWORKDAYS($T488,$U488,Holidays!$J$3:$J$937)),0))</f>
        <v/>
      </c>
      <c r="BM488" s="87" t="str">
        <f>IF($Q488="","",IFERROR(IF(OR(AND($T488&gt;=DATEVALUE("10/1/20"&amp;RIGHT(BL$1,2)),$T488&lt;=DATEVALUE("9/30/20"&amp;RIGHT(BM$1,2))),AND($U488&gt;=DATEVALUE("10/1/20"&amp;RIGHT(BL$1,2)),$U488&lt;=DATEVALUE("9/30/20"&amp;RIGHT(BM$1,2))),AND($T488&lt;=DATEVALUE("10/1/20"&amp;RIGHT(BL$1,2)),$U488&gt;=DATEVALUE("9/30/20"&amp;RIGHT(BM$1,2)))),
IF(AND($T488&gt;=DATEVALUE("10/1/20"&amp;RIGHT(BL$1,2)),$U488&lt;=DATEVALUE("9/30/20"&amp;RIGHT(BM$1,2))),NETWORKDAYS($T488,$U488,Holidays!$J$3:$J$937),
IF(AND($T488&lt;DATEVALUE("10/1/20"&amp;RIGHT(BL$1,2)),$U488&lt;=DATEVALUE("9/30/20"&amp;RIGHT(BM$1,2))),NETWORKDAYS(DATEVALUE("10/1/20"&amp;RIGHT(BL$1,2)),$U488,Holidays!$J$3:$J$937),
IF($T488&lt;DATEVALUE("10/1/20"&amp;RIGHT(BL$1,2)),NETWORKDAYS(DATEVALUE("10/1/20"&amp;RIGHT(BL$1,2)),DATEVALUE("9/30/20"&amp;RIGHT(BM$1,2)),Holidays!$J$3:$J$937),
IF($T488&gt;=DATEVALUE("10/1/20"&amp;RIGHT(BL$1,2)),NETWORKDAYS($T488,DATEVALUE("9/30/20"&amp;RIGHT(BM$1,2)),Holidays!$J$3:$J$937),"")))),"")/(NETWORKDAYS($T488,$U488,Holidays!$J$3:$J$937)),0))</f>
        <v/>
      </c>
      <c r="BN488" s="87" t="str">
        <f>IF($Q488="","",IFERROR(IF(OR(AND($T488&gt;=DATEVALUE("10/1/20"&amp;RIGHT(BM$1,2)),$T488&lt;=DATEVALUE("9/30/20"&amp;RIGHT(BN$1,2))),AND($U488&gt;=DATEVALUE("10/1/20"&amp;RIGHT(BM$1,2)),$U488&lt;=DATEVALUE("9/30/20"&amp;RIGHT(BN$1,2))),AND($T488&lt;=DATEVALUE("10/1/20"&amp;RIGHT(BM$1,2)),$U488&gt;=DATEVALUE("9/30/20"&amp;RIGHT(BN$1,2)))),
IF(AND($T488&gt;=DATEVALUE("10/1/20"&amp;RIGHT(BM$1,2)),$U488&lt;=DATEVALUE("9/30/20"&amp;RIGHT(BN$1,2))),NETWORKDAYS($T488,$U488,Holidays!$J$3:$J$937),
IF(AND($T488&lt;DATEVALUE("10/1/20"&amp;RIGHT(BM$1,2)),$U488&lt;=DATEVALUE("9/30/20"&amp;RIGHT(BN$1,2))),NETWORKDAYS(DATEVALUE("10/1/20"&amp;RIGHT(BM$1,2)),$U488,Holidays!$J$3:$J$937),
IF($T488&lt;DATEVALUE("10/1/20"&amp;RIGHT(BM$1,2)),NETWORKDAYS(DATEVALUE("10/1/20"&amp;RIGHT(BM$1,2)),DATEVALUE("9/30/20"&amp;RIGHT(BN$1,2)),Holidays!$J$3:$J$937),
IF($T488&gt;=DATEVALUE("10/1/20"&amp;RIGHT(BM$1,2)),NETWORKDAYS($T488,DATEVALUE("9/30/20"&amp;RIGHT(BN$1,2)),Holidays!$J$3:$J$937),"")))),"")/(NETWORKDAYS($T488,$U488,Holidays!$J$3:$J$937)),0))</f>
        <v/>
      </c>
      <c r="BO488" s="87" t="str">
        <f>IF($Q488="","",IFERROR(IF(OR(AND($T488&gt;=DATEVALUE("10/1/20"&amp;RIGHT(BN$1,2)),$T488&lt;=DATEVALUE("9/30/20"&amp;RIGHT(BO$1,2))),AND($U488&gt;=DATEVALUE("10/1/20"&amp;RIGHT(BN$1,2)),$U488&lt;=DATEVALUE("9/30/20"&amp;RIGHT(BO$1,2))),AND($T488&lt;=DATEVALUE("10/1/20"&amp;RIGHT(BN$1,2)),$U488&gt;=DATEVALUE("9/30/20"&amp;RIGHT(BO$1,2)))),
IF(AND($T488&gt;=DATEVALUE("10/1/20"&amp;RIGHT(BN$1,2)),$U488&lt;=DATEVALUE("9/30/20"&amp;RIGHT(BO$1,2))),NETWORKDAYS($T488,$U488,Holidays!$J$3:$J$937),
IF(AND($T488&lt;DATEVALUE("10/1/20"&amp;RIGHT(BN$1,2)),$U488&lt;=DATEVALUE("9/30/20"&amp;RIGHT(BO$1,2))),NETWORKDAYS(DATEVALUE("10/1/20"&amp;RIGHT(BN$1,2)),$U488,Holidays!$J$3:$J$937),
IF($T488&lt;DATEVALUE("10/1/20"&amp;RIGHT(BN$1,2)),NETWORKDAYS(DATEVALUE("10/1/20"&amp;RIGHT(BN$1,2)),DATEVALUE("9/30/20"&amp;RIGHT(BO$1,2)),Holidays!$J$3:$J$937),
IF($T488&gt;=DATEVALUE("10/1/20"&amp;RIGHT(BN$1,2)),NETWORKDAYS($T488,DATEVALUE("9/30/20"&amp;RIGHT(BO$1,2)),Holidays!$J$3:$J$937),"")))),"")/(NETWORKDAYS($T488,$U488,Holidays!$J$3:$J$937)),0))</f>
        <v/>
      </c>
      <c r="BP488" s="87" t="str">
        <f>IF($Q488="","",IFERROR(IF(OR(AND($T488&gt;=DATEVALUE("10/1/20"&amp;RIGHT(BO$1,2)),$T488&lt;=DATEVALUE("9/30/20"&amp;RIGHT(BP$1,2))),AND($U488&gt;=DATEVALUE("10/1/20"&amp;RIGHT(BO$1,2)),$U488&lt;=DATEVALUE("9/30/20"&amp;RIGHT(BP$1,2))),AND($T488&lt;=DATEVALUE("10/1/20"&amp;RIGHT(BO$1,2)),$U488&gt;=DATEVALUE("9/30/20"&amp;RIGHT(BP$1,2)))),
IF(AND($T488&gt;=DATEVALUE("10/1/20"&amp;RIGHT(BO$1,2)),$U488&lt;=DATEVALUE("9/30/20"&amp;RIGHT(BP$1,2))),NETWORKDAYS($T488,$U488,Holidays!$J$3:$J$937),
IF(AND($T488&lt;DATEVALUE("10/1/20"&amp;RIGHT(BO$1,2)),$U488&lt;=DATEVALUE("9/30/20"&amp;RIGHT(BP$1,2))),NETWORKDAYS(DATEVALUE("10/1/20"&amp;RIGHT(BO$1,2)),$U488,Holidays!$J$3:$J$937),
IF($T488&lt;DATEVALUE("10/1/20"&amp;RIGHT(BO$1,2)),NETWORKDAYS(DATEVALUE("10/1/20"&amp;RIGHT(BO$1,2)),DATEVALUE("9/30/20"&amp;RIGHT(BP$1,2)),Holidays!$J$3:$J$937),
IF($T488&gt;=DATEVALUE("10/1/20"&amp;RIGHT(BO$1,2)),NETWORKDAYS($T488,DATEVALUE("9/30/20"&amp;RIGHT(BP$1,2)),Holidays!$J$3:$J$937),"")))),"")/(NETWORKDAYS($T488,$U488,Holidays!$J$3:$J$937)),0))</f>
        <v/>
      </c>
      <c r="BQ488" s="87" t="str">
        <f>IF($Q488="","",IFERROR(IF(OR(AND($T488&gt;=DATEVALUE("10/1/20"&amp;RIGHT(BP$1,2)),$T488&lt;=DATEVALUE("9/30/20"&amp;RIGHT(BQ$1,2))),AND($U488&gt;=DATEVALUE("10/1/20"&amp;RIGHT(BP$1,2)),$U488&lt;=DATEVALUE("9/30/20"&amp;RIGHT(BQ$1,2))),AND($T488&lt;=DATEVALUE("10/1/20"&amp;RIGHT(BP$1,2)),$U488&gt;=DATEVALUE("9/30/20"&amp;RIGHT(BQ$1,2)))),
IF(AND($T488&gt;=DATEVALUE("10/1/20"&amp;RIGHT(BP$1,2)),$U488&lt;=DATEVALUE("9/30/20"&amp;RIGHT(BQ$1,2))),NETWORKDAYS($T488,$U488,Holidays!$J$3:$J$937),
IF(AND($T488&lt;DATEVALUE("10/1/20"&amp;RIGHT(BP$1,2)),$U488&lt;=DATEVALUE("9/30/20"&amp;RIGHT(BQ$1,2))),NETWORKDAYS(DATEVALUE("10/1/20"&amp;RIGHT(BP$1,2)),$U488,Holidays!$J$3:$J$937),
IF($T488&lt;DATEVALUE("10/1/20"&amp;RIGHT(BP$1,2)),NETWORKDAYS(DATEVALUE("10/1/20"&amp;RIGHT(BP$1,2)),DATEVALUE("9/30/20"&amp;RIGHT(BQ$1,2)),Holidays!$J$3:$J$937),
IF($T488&gt;=DATEVALUE("10/1/20"&amp;RIGHT(BP$1,2)),NETWORKDAYS($T488,DATEVALUE("9/30/20"&amp;RIGHT(BQ$1,2)),Holidays!$J$3:$J$937),"")))),"")/(NETWORKDAYS($T488,$U488,Holidays!$J$3:$J$937)),0))</f>
        <v/>
      </c>
      <c r="BR488" s="87" t="str">
        <f>IF($Q488="","",IFERROR(IF(OR(AND($T488&gt;=DATEVALUE("10/1/20"&amp;RIGHT(BQ$1,2)),$T488&lt;=DATEVALUE("9/30/20"&amp;RIGHT(BR$1,2))),AND($U488&gt;=DATEVALUE("10/1/20"&amp;RIGHT(BQ$1,2)),$U488&lt;=DATEVALUE("9/30/20"&amp;RIGHT(BR$1,2))),AND($T488&lt;=DATEVALUE("10/1/20"&amp;RIGHT(BQ$1,2)),$U488&gt;=DATEVALUE("9/30/20"&amp;RIGHT(BR$1,2)))),
IF(AND($T488&gt;=DATEVALUE("10/1/20"&amp;RIGHT(BQ$1,2)),$U488&lt;=DATEVALUE("9/30/20"&amp;RIGHT(BR$1,2))),NETWORKDAYS($T488,$U488,Holidays!$J$3:$J$937),
IF(AND($T488&lt;DATEVALUE("10/1/20"&amp;RIGHT(BQ$1,2)),$U488&lt;=DATEVALUE("9/30/20"&amp;RIGHT(BR$1,2))),NETWORKDAYS(DATEVALUE("10/1/20"&amp;RIGHT(BQ$1,2)),$U488,Holidays!$J$3:$J$937),
IF($T488&lt;DATEVALUE("10/1/20"&amp;RIGHT(BQ$1,2)),NETWORKDAYS(DATEVALUE("10/1/20"&amp;RIGHT(BQ$1,2)),DATEVALUE("9/30/20"&amp;RIGHT(BR$1,2)),Holidays!$J$3:$J$937),
IF($T488&gt;=DATEVALUE("10/1/20"&amp;RIGHT(BQ$1,2)),NETWORKDAYS($T488,DATEVALUE("9/30/20"&amp;RIGHT(BR$1,2)),Holidays!$J$3:$J$937),"")))),"")/(NETWORKDAYS($T488,$U488,Holidays!$J$3:$J$937)),0))</f>
        <v/>
      </c>
      <c r="BS488" s="87" t="str">
        <f>IF($Q488="","",IFERROR(IF(OR(AND($T488&gt;=DATEVALUE("10/1/20"&amp;RIGHT(BR$1,2)),$T488&lt;=DATEVALUE("9/30/20"&amp;RIGHT(BS$1,2))),AND($U488&gt;=DATEVALUE("10/1/20"&amp;RIGHT(BR$1,2)),$U488&lt;=DATEVALUE("9/30/20"&amp;RIGHT(BS$1,2))),AND($T488&lt;=DATEVALUE("10/1/20"&amp;RIGHT(BR$1,2)),$U488&gt;=DATEVALUE("9/30/20"&amp;RIGHT(BS$1,2)))),
IF(AND($T488&gt;=DATEVALUE("10/1/20"&amp;RIGHT(BR$1,2)),$U488&lt;=DATEVALUE("9/30/20"&amp;RIGHT(BS$1,2))),NETWORKDAYS($T488,$U488,Holidays!$J$3:$J$937),
IF(AND($T488&lt;DATEVALUE("10/1/20"&amp;RIGHT(BR$1,2)),$U488&lt;=DATEVALUE("9/30/20"&amp;RIGHT(BS$1,2))),NETWORKDAYS(DATEVALUE("10/1/20"&amp;RIGHT(BR$1,2)),$U488,Holidays!$J$3:$J$937),
IF($T488&lt;DATEVALUE("10/1/20"&amp;RIGHT(BR$1,2)),NETWORKDAYS(DATEVALUE("10/1/20"&amp;RIGHT(BR$1,2)),DATEVALUE("9/30/20"&amp;RIGHT(BS$1,2)),Holidays!$J$3:$J$937),
IF($T488&gt;=DATEVALUE("10/1/20"&amp;RIGHT(BR$1,2)),NETWORKDAYS($T488,DATEVALUE("9/30/20"&amp;RIGHT(BS$1,2)),Holidays!$J$3:$J$937),"")))),"")/(NETWORKDAYS($T488,$U488,Holidays!$J$3:$J$937)),0))</f>
        <v/>
      </c>
      <c r="BT488" s="87" t="str">
        <f>IF($Q488="","",IFERROR(IF(OR(AND($T488&gt;=DATEVALUE("10/1/20"&amp;RIGHT(BS$1,2)),$T488&lt;=DATEVALUE("9/30/20"&amp;RIGHT(BT$1,2))),AND($U488&gt;=DATEVALUE("10/1/20"&amp;RIGHT(BS$1,2)),$U488&lt;=DATEVALUE("9/30/20"&amp;RIGHT(BT$1,2))),AND($T488&lt;=DATEVALUE("10/1/20"&amp;RIGHT(BS$1,2)),$U488&gt;=DATEVALUE("9/30/20"&amp;RIGHT(BT$1,2)))),
IF(AND($T488&gt;=DATEVALUE("10/1/20"&amp;RIGHT(BS$1,2)),$U488&lt;=DATEVALUE("9/30/20"&amp;RIGHT(BT$1,2))),NETWORKDAYS($T488,$U488,Holidays!$J$3:$J$937),
IF(AND($T488&lt;DATEVALUE("10/1/20"&amp;RIGHT(BS$1,2)),$U488&lt;=DATEVALUE("9/30/20"&amp;RIGHT(BT$1,2))),NETWORKDAYS(DATEVALUE("10/1/20"&amp;RIGHT(BS$1,2)),$U488,Holidays!$J$3:$J$937),
IF($T488&lt;DATEVALUE("10/1/20"&amp;RIGHT(BS$1,2)),NETWORKDAYS(DATEVALUE("10/1/20"&amp;RIGHT(BS$1,2)),DATEVALUE("9/30/20"&amp;RIGHT(BT$1,2)),Holidays!$J$3:$J$937),
IF($T488&gt;=DATEVALUE("10/1/20"&amp;RIGHT(BS$1,2)),NETWORKDAYS($T488,DATEVALUE("9/30/20"&amp;RIGHT(BT$1,2)),Holidays!$J$3:$J$937),"")))),"")/(NETWORKDAYS($T488,$U488,Holidays!$J$3:$J$937)),0))</f>
        <v/>
      </c>
      <c r="BU488" s="87" t="str">
        <f>IF($Q488="","",IFERROR(IF(OR(AND($T488&gt;=DATEVALUE("10/1/20"&amp;RIGHT(BT$1,2)),$T488&lt;=DATEVALUE("9/30/20"&amp;RIGHT(BU$1,2))),AND($U488&gt;=DATEVALUE("10/1/20"&amp;RIGHT(BT$1,2)),$U488&lt;=DATEVALUE("9/30/20"&amp;RIGHT(BU$1,2))),AND($T488&lt;=DATEVALUE("10/1/20"&amp;RIGHT(BT$1,2)),$U488&gt;=DATEVALUE("9/30/20"&amp;RIGHT(BU$1,2)))),
IF(AND($T488&gt;=DATEVALUE("10/1/20"&amp;RIGHT(BT$1,2)),$U488&lt;=DATEVALUE("9/30/20"&amp;RIGHT(BU$1,2))),NETWORKDAYS($T488,$U488,Holidays!$J$3:$J$937),
IF(AND($T488&lt;DATEVALUE("10/1/20"&amp;RIGHT(BT$1,2)),$U488&lt;=DATEVALUE("9/30/20"&amp;RIGHT(BU$1,2))),NETWORKDAYS(DATEVALUE("10/1/20"&amp;RIGHT(BT$1,2)),$U488,Holidays!$J$3:$J$937),
IF($T488&lt;DATEVALUE("10/1/20"&amp;RIGHT(BT$1,2)),NETWORKDAYS(DATEVALUE("10/1/20"&amp;RIGHT(BT$1,2)),DATEVALUE("9/30/20"&amp;RIGHT(BU$1,2)),Holidays!$J$3:$J$937),
IF($T488&gt;=DATEVALUE("10/1/20"&amp;RIGHT(BT$1,2)),NETWORKDAYS($T488,DATEVALUE("9/30/20"&amp;RIGHT(BU$1,2)),Holidays!$J$3:$J$937),"")))),"")/(NETWORKDAYS($T488,$U488,Holidays!$J$3:$J$937)),0))</f>
        <v/>
      </c>
      <c r="BV488" s="87" t="str">
        <f>IF($Q488="","",IFERROR(IF(OR(AND($T488&gt;=DATEVALUE("10/1/20"&amp;RIGHT(BU$1,2)),$T488&lt;=DATEVALUE("9/30/20"&amp;RIGHT(BV$1,2))),AND($U488&gt;=DATEVALUE("10/1/20"&amp;RIGHT(BU$1,2)),$U488&lt;=DATEVALUE("9/30/20"&amp;RIGHT(BV$1,2))),AND($T488&lt;=DATEVALUE("10/1/20"&amp;RIGHT(BU$1,2)),$U488&gt;=DATEVALUE("9/30/20"&amp;RIGHT(BV$1,2)))),
IF(AND($T488&gt;=DATEVALUE("10/1/20"&amp;RIGHT(BU$1,2)),$U488&lt;=DATEVALUE("9/30/20"&amp;RIGHT(BV$1,2))),NETWORKDAYS($T488,$U488,Holidays!$J$3:$J$937),
IF(AND($T488&lt;DATEVALUE("10/1/20"&amp;RIGHT(BU$1,2)),$U488&lt;=DATEVALUE("9/30/20"&amp;RIGHT(BV$1,2))),NETWORKDAYS(DATEVALUE("10/1/20"&amp;RIGHT(BU$1,2)),$U488,Holidays!$J$3:$J$937),
IF($T488&lt;DATEVALUE("10/1/20"&amp;RIGHT(BU$1,2)),NETWORKDAYS(DATEVALUE("10/1/20"&amp;RIGHT(BU$1,2)),DATEVALUE("9/30/20"&amp;RIGHT(BV$1,2)),Holidays!$J$3:$J$937),
IF($T488&gt;=DATEVALUE("10/1/20"&amp;RIGHT(BU$1,2)),NETWORKDAYS($T488,DATEVALUE("9/30/20"&amp;RIGHT(BV$1,2)),Holidays!$J$3:$J$937),"")))),"")/(NETWORKDAYS($T488,$U488,Holidays!$J$3:$J$937)),0))</f>
        <v/>
      </c>
      <c r="BW488" s="87" t="str">
        <f>IF($Q488="","",IFERROR(IF(OR(AND($T488&gt;=DATEVALUE("10/1/20"&amp;RIGHT(BV$1,2)),$T488&lt;=DATEVALUE("9/30/20"&amp;RIGHT(BW$1,2))),AND($U488&gt;=DATEVALUE("10/1/20"&amp;RIGHT(BV$1,2)),$U488&lt;=DATEVALUE("9/30/20"&amp;RIGHT(BW$1,2))),AND($T488&lt;=DATEVALUE("10/1/20"&amp;RIGHT(BV$1,2)),$U488&gt;=DATEVALUE("9/30/20"&amp;RIGHT(BW$1,2)))),
IF(AND($T488&gt;=DATEVALUE("10/1/20"&amp;RIGHT(BV$1,2)),$U488&lt;=DATEVALUE("9/30/20"&amp;RIGHT(BW$1,2))),NETWORKDAYS($T488,$U488,Holidays!$J$3:$J$937),
IF(AND($T488&lt;DATEVALUE("10/1/20"&amp;RIGHT(BV$1,2)),$U488&lt;=DATEVALUE("9/30/20"&amp;RIGHT(BW$1,2))),NETWORKDAYS(DATEVALUE("10/1/20"&amp;RIGHT(BV$1,2)),$U488,Holidays!$J$3:$J$937),
IF($T488&lt;DATEVALUE("10/1/20"&amp;RIGHT(BV$1,2)),NETWORKDAYS(DATEVALUE("10/1/20"&amp;RIGHT(BV$1,2)),DATEVALUE("9/30/20"&amp;RIGHT(BW$1,2)),Holidays!$J$3:$J$937),
IF($T488&gt;=DATEVALUE("10/1/20"&amp;RIGHT(BV$1,2)),NETWORKDAYS($T488,DATEVALUE("9/30/20"&amp;RIGHT(BW$1,2)),Holidays!$J$3:$J$937),"")))),"")/(NETWORKDAYS($T488,$U488,Holidays!$J$3:$J$937)),0))</f>
        <v/>
      </c>
      <c r="BX488" s="87" t="str">
        <f>IF($Q488="","",IFERROR(IF(OR(AND($T488&gt;=DATEVALUE("10/1/20"&amp;RIGHT(BW$1,2)),$T488&lt;=DATEVALUE("9/30/20"&amp;RIGHT(BX$1,2))),AND($U488&gt;=DATEVALUE("10/1/20"&amp;RIGHT(BW$1,2)),$U488&lt;=DATEVALUE("9/30/20"&amp;RIGHT(BX$1,2))),AND($T488&lt;=DATEVALUE("10/1/20"&amp;RIGHT(BW$1,2)),$U488&gt;=DATEVALUE("9/30/20"&amp;RIGHT(BX$1,2)))),
IF(AND($T488&gt;=DATEVALUE("10/1/20"&amp;RIGHT(BW$1,2)),$U488&lt;=DATEVALUE("9/30/20"&amp;RIGHT(BX$1,2))),NETWORKDAYS($T488,$U488,Holidays!$J$3:$J$937),
IF(AND($T488&lt;DATEVALUE("10/1/20"&amp;RIGHT(BW$1,2)),$U488&lt;=DATEVALUE("9/30/20"&amp;RIGHT(BX$1,2))),NETWORKDAYS(DATEVALUE("10/1/20"&amp;RIGHT(BW$1,2)),$U488,Holidays!$J$3:$J$937),
IF($T488&lt;DATEVALUE("10/1/20"&amp;RIGHT(BW$1,2)),NETWORKDAYS(DATEVALUE("10/1/20"&amp;RIGHT(BW$1,2)),DATEVALUE("9/30/20"&amp;RIGHT(BX$1,2)),Holidays!$J$3:$J$937),
IF($T488&gt;=DATEVALUE("10/1/20"&amp;RIGHT(BW$1,2)),NETWORKDAYS($T488,DATEVALUE("9/30/20"&amp;RIGHT(BX$1,2)),Holidays!$J$3:$J$937),"")))),"")/(NETWORKDAYS($T488,$U488,Holidays!$J$3:$J$937)),0))</f>
        <v/>
      </c>
      <c r="BY488" s="87" t="str">
        <f>IF($Q488="","",IFERROR(IF(OR(AND($T488&gt;=DATEVALUE("10/1/20"&amp;RIGHT(BX$1,2)),$T488&lt;=DATEVALUE("9/30/20"&amp;RIGHT(BY$1,2))),AND($U488&gt;=DATEVALUE("10/1/20"&amp;RIGHT(BX$1,2)),$U488&lt;=DATEVALUE("9/30/20"&amp;RIGHT(BY$1,2))),AND($T488&lt;=DATEVALUE("10/1/20"&amp;RIGHT(BX$1,2)),$U488&gt;=DATEVALUE("9/30/20"&amp;RIGHT(BY$1,2)))),
IF(AND($T488&gt;=DATEVALUE("10/1/20"&amp;RIGHT(BX$1,2)),$U488&lt;=DATEVALUE("9/30/20"&amp;RIGHT(BY$1,2))),NETWORKDAYS($T488,$U488,Holidays!$J$3:$J$937),
IF(AND($T488&lt;DATEVALUE("10/1/20"&amp;RIGHT(BX$1,2)),$U488&lt;=DATEVALUE("9/30/20"&amp;RIGHT(BY$1,2))),NETWORKDAYS(DATEVALUE("10/1/20"&amp;RIGHT(BX$1,2)),$U488,Holidays!$J$3:$J$937),
IF($T488&lt;DATEVALUE("10/1/20"&amp;RIGHT(BX$1,2)),NETWORKDAYS(DATEVALUE("10/1/20"&amp;RIGHT(BX$1,2)),DATEVALUE("9/30/20"&amp;RIGHT(BY$1,2)),Holidays!$J$3:$J$937),
IF($T488&gt;=DATEVALUE("10/1/20"&amp;RIGHT(BX$1,2)),NETWORKDAYS($T488,DATEVALUE("9/30/20"&amp;RIGHT(BY$1,2)),Holidays!$J$3:$J$937),"")))),"")/(NETWORKDAYS($T488,$U488,Holidays!$J$3:$J$937)),0))</f>
        <v/>
      </c>
      <c r="BZ488" s="87" t="str">
        <f>IF($Q488="","",IFERROR(IF(OR(AND($T488&gt;=DATEVALUE("10/1/20"&amp;RIGHT(BY$1,2)),$T488&lt;=DATEVALUE("9/30/20"&amp;RIGHT(BZ$1,2))),AND($U488&gt;=DATEVALUE("10/1/20"&amp;RIGHT(BY$1,2)),$U488&lt;=DATEVALUE("9/30/20"&amp;RIGHT(BZ$1,2))),AND($T488&lt;=DATEVALUE("10/1/20"&amp;RIGHT(BY$1,2)),$U488&gt;=DATEVALUE("9/30/20"&amp;RIGHT(BZ$1,2)))),
IF(AND($T488&gt;=DATEVALUE("10/1/20"&amp;RIGHT(BY$1,2)),$U488&lt;=DATEVALUE("9/30/20"&amp;RIGHT(BZ$1,2))),NETWORKDAYS($T488,$U488,Holidays!$J$3:$J$937),
IF(AND($T488&lt;DATEVALUE("10/1/20"&amp;RIGHT(BY$1,2)),$U488&lt;=DATEVALUE("9/30/20"&amp;RIGHT(BZ$1,2))),NETWORKDAYS(DATEVALUE("10/1/20"&amp;RIGHT(BY$1,2)),$U488,Holidays!$J$3:$J$937),
IF($T488&lt;DATEVALUE("10/1/20"&amp;RIGHT(BY$1,2)),NETWORKDAYS(DATEVALUE("10/1/20"&amp;RIGHT(BY$1,2)),DATEVALUE("9/30/20"&amp;RIGHT(BZ$1,2)),Holidays!$J$3:$J$937),
IF($T488&gt;=DATEVALUE("10/1/20"&amp;RIGHT(BY$1,2)),NETWORKDAYS($T488,DATEVALUE("9/30/20"&amp;RIGHT(BZ$1,2)),Holidays!$J$3:$J$937),"")))),"")/(NETWORKDAYS($T488,$U488,Holidays!$J$3:$J$937)),0))</f>
        <v/>
      </c>
      <c r="CA488" s="87" t="str">
        <f>IF($Q488="","",IFERROR(IF(OR(AND($T488&gt;=DATEVALUE("10/1/20"&amp;RIGHT(BZ$1,2)),$T488&lt;=DATEVALUE("9/30/20"&amp;RIGHT(CA$1,2))),AND($U488&gt;=DATEVALUE("10/1/20"&amp;RIGHT(BZ$1,2)),$U488&lt;=DATEVALUE("9/30/20"&amp;RIGHT(CA$1,2))),AND($T488&lt;=DATEVALUE("10/1/20"&amp;RIGHT(BZ$1,2)),$U488&gt;=DATEVALUE("9/30/20"&amp;RIGHT(CA$1,2)))),
IF(AND($T488&gt;=DATEVALUE("10/1/20"&amp;RIGHT(BZ$1,2)),$U488&lt;=DATEVALUE("9/30/20"&amp;RIGHT(CA$1,2))),NETWORKDAYS($T488,$U488,Holidays!$J$3:$J$937),
IF(AND($T488&lt;DATEVALUE("10/1/20"&amp;RIGHT(BZ$1,2)),$U488&lt;=DATEVALUE("9/30/20"&amp;RIGHT(CA$1,2))),NETWORKDAYS(DATEVALUE("10/1/20"&amp;RIGHT(BZ$1,2)),$U488,Holidays!$J$3:$J$937),
IF($T488&lt;DATEVALUE("10/1/20"&amp;RIGHT(BZ$1,2)),NETWORKDAYS(DATEVALUE("10/1/20"&amp;RIGHT(BZ$1,2)),DATEVALUE("9/30/20"&amp;RIGHT(CA$1,2)),Holidays!$J$3:$J$937),
IF($T488&gt;=DATEVALUE("10/1/20"&amp;RIGHT(BZ$1,2)),NETWORKDAYS($T488,DATEVALUE("9/30/20"&amp;RIGHT(CA$1,2)),Holidays!$J$3:$J$937),"")))),"")/(NETWORKDAYS($T488,$U488,Holidays!$J$3:$J$937)),0))</f>
        <v/>
      </c>
      <c r="CB488" s="87" t="str">
        <f>IF($Q488="","",IFERROR(IF(OR(AND($T488&gt;=DATEVALUE("10/1/20"&amp;RIGHT(CA$1,2)),$T488&lt;=DATEVALUE("9/30/20"&amp;RIGHT(CB$1,2))),AND($U488&gt;=DATEVALUE("10/1/20"&amp;RIGHT(CA$1,2)),$U488&lt;=DATEVALUE("9/30/20"&amp;RIGHT(CB$1,2))),AND($T488&lt;=DATEVALUE("10/1/20"&amp;RIGHT(CA$1,2)),$U488&gt;=DATEVALUE("9/30/20"&amp;RIGHT(CB$1,2)))),
IF(AND($T488&gt;=DATEVALUE("10/1/20"&amp;RIGHT(CA$1,2)),$U488&lt;=DATEVALUE("9/30/20"&amp;RIGHT(CB$1,2))),NETWORKDAYS($T488,$U488,Holidays!$J$3:$J$937),
IF(AND($T488&lt;DATEVALUE("10/1/20"&amp;RIGHT(CA$1,2)),$U488&lt;=DATEVALUE("9/30/20"&amp;RIGHT(CB$1,2))),NETWORKDAYS(DATEVALUE("10/1/20"&amp;RIGHT(CA$1,2)),$U488,Holidays!$J$3:$J$937),
IF($T488&lt;DATEVALUE("10/1/20"&amp;RIGHT(CA$1,2)),NETWORKDAYS(DATEVALUE("10/1/20"&amp;RIGHT(CA$1,2)),DATEVALUE("9/30/20"&amp;RIGHT(CB$1,2)),Holidays!$J$3:$J$937),
IF($T488&gt;=DATEVALUE("10/1/20"&amp;RIGHT(CA$1,2)),NETWORKDAYS($T488,DATEVALUE("9/30/20"&amp;RIGHT(CB$1,2)),Holidays!$J$3:$J$937),"")))),"")/(NETWORKDAYS($T488,$U488,Holidays!$J$3:$J$937)),0))</f>
        <v/>
      </c>
    </row>
    <row r="489" spans="1:80">
      <c r="A489" s="97"/>
      <c r="B489" s="98" t="str">
        <f ca="1">IF(NOT($A489=""),OFFSET('WBS Reference &amp; User Procedure'!$A$1,MATCH($A489,'WBS Reference &amp; User Procedure'!$A:$A,0)-1,1),"")</f>
        <v/>
      </c>
      <c r="D489" s="97"/>
      <c r="I489" s="78"/>
      <c r="T489" s="104" t="str">
        <f>IF(NOT(Q489=""),IF(NOT($S489=""),$S489,#REF!),"")</f>
        <v/>
      </c>
      <c r="U489" s="104" t="str">
        <f>IF(NOT(Q489=""),WORKDAY(T489,Q489,Holidays!$J$3:$J$937),"")</f>
        <v/>
      </c>
      <c r="V489" s="104"/>
      <c r="W489" s="104"/>
      <c r="X489" s="101" t="str">
        <f t="shared" si="106"/>
        <v/>
      </c>
      <c r="AL489" s="87" t="str">
        <f t="shared" ca="1" si="107"/>
        <v/>
      </c>
      <c r="AN489" s="87" t="str">
        <f t="shared" ca="1" si="108"/>
        <v/>
      </c>
      <c r="AO489" s="87" t="str">
        <f t="shared" ca="1" si="108"/>
        <v/>
      </c>
      <c r="AP489" s="87" t="str">
        <f t="shared" ca="1" si="108"/>
        <v/>
      </c>
      <c r="AQ489" s="87" t="str">
        <f t="shared" ca="1" si="108"/>
        <v/>
      </c>
      <c r="AR489" s="87" t="str">
        <f t="shared" ca="1" si="108"/>
        <v/>
      </c>
      <c r="AS489" s="87" t="str">
        <f t="shared" ca="1" si="108"/>
        <v/>
      </c>
      <c r="AT489" s="87" t="str">
        <f t="shared" ca="1" si="108"/>
        <v/>
      </c>
      <c r="AU489" s="87" t="str">
        <f t="shared" ca="1" si="108"/>
        <v/>
      </c>
      <c r="AV489" s="87" t="str">
        <f t="shared" ca="1" si="108"/>
        <v/>
      </c>
      <c r="AW489" s="87" t="str">
        <f t="shared" ca="1" si="108"/>
        <v/>
      </c>
      <c r="AX489" s="87" t="str">
        <f t="shared" ca="1" si="109"/>
        <v/>
      </c>
      <c r="AY489" s="87" t="str">
        <f t="shared" ca="1" si="109"/>
        <v/>
      </c>
      <c r="AZ489" s="87" t="str">
        <f t="shared" ca="1" si="109"/>
        <v/>
      </c>
      <c r="BA489" s="87" t="str">
        <f t="shared" ca="1" si="109"/>
        <v/>
      </c>
      <c r="BB489" s="87" t="str">
        <f t="shared" ca="1" si="109"/>
        <v/>
      </c>
      <c r="BC489" s="87" t="str">
        <f t="shared" ca="1" si="109"/>
        <v/>
      </c>
      <c r="BD489" s="87" t="str">
        <f t="shared" ca="1" si="109"/>
        <v/>
      </c>
      <c r="BE489" s="87" t="str">
        <f t="shared" ca="1" si="109"/>
        <v/>
      </c>
      <c r="BF489" s="87" t="str">
        <f t="shared" ca="1" si="109"/>
        <v/>
      </c>
      <c r="BG489" s="87" t="str">
        <f t="shared" ca="1" si="109"/>
        <v/>
      </c>
      <c r="BI489" s="87" t="str">
        <f>IF($Q489="","",IFERROR(IF(OR(AND($T489&gt;=DATEVALUE("10/1/20"&amp;RIGHT(BH$1,2)),$T489&lt;=DATEVALUE("9/30/20"&amp;RIGHT(BI$1,2))),AND($U489&gt;=DATEVALUE("10/1/20"&amp;RIGHT(BH$1,2)),$U489&lt;=DATEVALUE("9/30/20"&amp;RIGHT(BI$1,2))),AND($T489&lt;=DATEVALUE("10/1/20"&amp;RIGHT(BH$1,2)),$U489&gt;=DATEVALUE("9/30/20"&amp;RIGHT(BI$1,2)))),
IF(AND($T489&gt;=DATEVALUE("10/1/20"&amp;RIGHT(BH$1,2)),$U489&lt;=DATEVALUE("9/30/20"&amp;RIGHT(BI$1,2))),NETWORKDAYS($T489,$U489,Holidays!$J$3:$J$937),
IF(AND($T489&lt;DATEVALUE("10/1/20"&amp;RIGHT(BH$1,2)),$U489&lt;=DATEVALUE("9/30/20"&amp;RIGHT(BI$1,2))),NETWORKDAYS(DATEVALUE("10/1/20"&amp;RIGHT(BH$1,2)),$U489,Holidays!$J$3:$J$937),
IF($T489&lt;DATEVALUE("10/1/20"&amp;RIGHT(BH$1,2)),NETWORKDAYS(DATEVALUE("10/1/20"&amp;RIGHT(BH$1,2)),DATEVALUE("9/30/20"&amp;RIGHT(BI$1,2)),Holidays!$J$3:$J$937),
IF($T489&gt;=DATEVALUE("10/1/20"&amp;RIGHT(BH$1,2)),NETWORKDAYS($T489,DATEVALUE("9/30/20"&amp;RIGHT(BI$1,2)),Holidays!$J$3:$J$937),"")))),"")/(NETWORKDAYS($T489,$U489,Holidays!$J$3:$J$937)),0))</f>
        <v/>
      </c>
      <c r="BJ489" s="87" t="str">
        <f>IF($Q489="","",IFERROR(IF(OR(AND($T489&gt;=DATEVALUE("10/1/20"&amp;RIGHT(BI$1,2)),$T489&lt;=DATEVALUE("9/30/20"&amp;RIGHT(BJ$1,2))),AND($U489&gt;=DATEVALUE("10/1/20"&amp;RIGHT(BI$1,2)),$U489&lt;=DATEVALUE("9/30/20"&amp;RIGHT(BJ$1,2))),AND($T489&lt;=DATEVALUE("10/1/20"&amp;RIGHT(BI$1,2)),$U489&gt;=DATEVALUE("9/30/20"&amp;RIGHT(BJ$1,2)))),
IF(AND($T489&gt;=DATEVALUE("10/1/20"&amp;RIGHT(BI$1,2)),$U489&lt;=DATEVALUE("9/30/20"&amp;RIGHT(BJ$1,2))),NETWORKDAYS($T489,$U489,Holidays!$J$3:$J$937),
IF(AND($T489&lt;DATEVALUE("10/1/20"&amp;RIGHT(BI$1,2)),$U489&lt;=DATEVALUE("9/30/20"&amp;RIGHT(BJ$1,2))),NETWORKDAYS(DATEVALUE("10/1/20"&amp;RIGHT(BI$1,2)),$U489,Holidays!$J$3:$J$937),
IF($T489&lt;DATEVALUE("10/1/20"&amp;RIGHT(BI$1,2)),NETWORKDAYS(DATEVALUE("10/1/20"&amp;RIGHT(BI$1,2)),DATEVALUE("9/30/20"&amp;RIGHT(BJ$1,2)),Holidays!$J$3:$J$937),
IF($T489&gt;=DATEVALUE("10/1/20"&amp;RIGHT(BI$1,2)),NETWORKDAYS($T489,DATEVALUE("9/30/20"&amp;RIGHT(BJ$1,2)),Holidays!$J$3:$J$937),"")))),"")/(NETWORKDAYS($T489,$U489,Holidays!$J$3:$J$937)),0))</f>
        <v/>
      </c>
      <c r="BK489" s="87" t="str">
        <f>IF($Q489="","",IFERROR(IF(OR(AND($T489&gt;=DATEVALUE("10/1/20"&amp;RIGHT(BJ$1,2)),$T489&lt;=DATEVALUE("9/30/20"&amp;RIGHT(BK$1,2))),AND($U489&gt;=DATEVALUE("10/1/20"&amp;RIGHT(BJ$1,2)),$U489&lt;=DATEVALUE("9/30/20"&amp;RIGHT(BK$1,2))),AND($T489&lt;=DATEVALUE("10/1/20"&amp;RIGHT(BJ$1,2)),$U489&gt;=DATEVALUE("9/30/20"&amp;RIGHT(BK$1,2)))),
IF(AND($T489&gt;=DATEVALUE("10/1/20"&amp;RIGHT(BJ$1,2)),$U489&lt;=DATEVALUE("9/30/20"&amp;RIGHT(BK$1,2))),NETWORKDAYS($T489,$U489,Holidays!$J$3:$J$937),
IF(AND($T489&lt;DATEVALUE("10/1/20"&amp;RIGHT(BJ$1,2)),$U489&lt;=DATEVALUE("9/30/20"&amp;RIGHT(BK$1,2))),NETWORKDAYS(DATEVALUE("10/1/20"&amp;RIGHT(BJ$1,2)),$U489,Holidays!$J$3:$J$937),
IF($T489&lt;DATEVALUE("10/1/20"&amp;RIGHT(BJ$1,2)),NETWORKDAYS(DATEVALUE("10/1/20"&amp;RIGHT(BJ$1,2)),DATEVALUE("9/30/20"&amp;RIGHT(BK$1,2)),Holidays!$J$3:$J$937),
IF($T489&gt;=DATEVALUE("10/1/20"&amp;RIGHT(BJ$1,2)),NETWORKDAYS($T489,DATEVALUE("9/30/20"&amp;RIGHT(BK$1,2)),Holidays!$J$3:$J$937),"")))),"")/(NETWORKDAYS($T489,$U489,Holidays!$J$3:$J$937)),0))</f>
        <v/>
      </c>
      <c r="BL489" s="87" t="str">
        <f>IF($Q489="","",IFERROR(IF(OR(AND($T489&gt;=DATEVALUE("10/1/20"&amp;RIGHT(BK$1,2)),$T489&lt;=DATEVALUE("9/30/20"&amp;RIGHT(BL$1,2))),AND($U489&gt;=DATEVALUE("10/1/20"&amp;RIGHT(BK$1,2)),$U489&lt;=DATEVALUE("9/30/20"&amp;RIGHT(BL$1,2))),AND($T489&lt;=DATEVALUE("10/1/20"&amp;RIGHT(BK$1,2)),$U489&gt;=DATEVALUE("9/30/20"&amp;RIGHT(BL$1,2)))),
IF(AND($T489&gt;=DATEVALUE("10/1/20"&amp;RIGHT(BK$1,2)),$U489&lt;=DATEVALUE("9/30/20"&amp;RIGHT(BL$1,2))),NETWORKDAYS($T489,$U489,Holidays!$J$3:$J$937),
IF(AND($T489&lt;DATEVALUE("10/1/20"&amp;RIGHT(BK$1,2)),$U489&lt;=DATEVALUE("9/30/20"&amp;RIGHT(BL$1,2))),NETWORKDAYS(DATEVALUE("10/1/20"&amp;RIGHT(BK$1,2)),$U489,Holidays!$J$3:$J$937),
IF($T489&lt;DATEVALUE("10/1/20"&amp;RIGHT(BK$1,2)),NETWORKDAYS(DATEVALUE("10/1/20"&amp;RIGHT(BK$1,2)),DATEVALUE("9/30/20"&amp;RIGHT(BL$1,2)),Holidays!$J$3:$J$937),
IF($T489&gt;=DATEVALUE("10/1/20"&amp;RIGHT(BK$1,2)),NETWORKDAYS($T489,DATEVALUE("9/30/20"&amp;RIGHT(BL$1,2)),Holidays!$J$3:$J$937),"")))),"")/(NETWORKDAYS($T489,$U489,Holidays!$J$3:$J$937)),0))</f>
        <v/>
      </c>
      <c r="BM489" s="87" t="str">
        <f>IF($Q489="","",IFERROR(IF(OR(AND($T489&gt;=DATEVALUE("10/1/20"&amp;RIGHT(BL$1,2)),$T489&lt;=DATEVALUE("9/30/20"&amp;RIGHT(BM$1,2))),AND($U489&gt;=DATEVALUE("10/1/20"&amp;RIGHT(BL$1,2)),$U489&lt;=DATEVALUE("9/30/20"&amp;RIGHT(BM$1,2))),AND($T489&lt;=DATEVALUE("10/1/20"&amp;RIGHT(BL$1,2)),$U489&gt;=DATEVALUE("9/30/20"&amp;RIGHT(BM$1,2)))),
IF(AND($T489&gt;=DATEVALUE("10/1/20"&amp;RIGHT(BL$1,2)),$U489&lt;=DATEVALUE("9/30/20"&amp;RIGHT(BM$1,2))),NETWORKDAYS($T489,$U489,Holidays!$J$3:$J$937),
IF(AND($T489&lt;DATEVALUE("10/1/20"&amp;RIGHT(BL$1,2)),$U489&lt;=DATEVALUE("9/30/20"&amp;RIGHT(BM$1,2))),NETWORKDAYS(DATEVALUE("10/1/20"&amp;RIGHT(BL$1,2)),$U489,Holidays!$J$3:$J$937),
IF($T489&lt;DATEVALUE("10/1/20"&amp;RIGHT(BL$1,2)),NETWORKDAYS(DATEVALUE("10/1/20"&amp;RIGHT(BL$1,2)),DATEVALUE("9/30/20"&amp;RIGHT(BM$1,2)),Holidays!$J$3:$J$937),
IF($T489&gt;=DATEVALUE("10/1/20"&amp;RIGHT(BL$1,2)),NETWORKDAYS($T489,DATEVALUE("9/30/20"&amp;RIGHT(BM$1,2)),Holidays!$J$3:$J$937),"")))),"")/(NETWORKDAYS($T489,$U489,Holidays!$J$3:$J$937)),0))</f>
        <v/>
      </c>
      <c r="BN489" s="87" t="str">
        <f>IF($Q489="","",IFERROR(IF(OR(AND($T489&gt;=DATEVALUE("10/1/20"&amp;RIGHT(BM$1,2)),$T489&lt;=DATEVALUE("9/30/20"&amp;RIGHT(BN$1,2))),AND($U489&gt;=DATEVALUE("10/1/20"&amp;RIGHT(BM$1,2)),$U489&lt;=DATEVALUE("9/30/20"&amp;RIGHT(BN$1,2))),AND($T489&lt;=DATEVALUE("10/1/20"&amp;RIGHT(BM$1,2)),$U489&gt;=DATEVALUE("9/30/20"&amp;RIGHT(BN$1,2)))),
IF(AND($T489&gt;=DATEVALUE("10/1/20"&amp;RIGHT(BM$1,2)),$U489&lt;=DATEVALUE("9/30/20"&amp;RIGHT(BN$1,2))),NETWORKDAYS($T489,$U489,Holidays!$J$3:$J$937),
IF(AND($T489&lt;DATEVALUE("10/1/20"&amp;RIGHT(BM$1,2)),$U489&lt;=DATEVALUE("9/30/20"&amp;RIGHT(BN$1,2))),NETWORKDAYS(DATEVALUE("10/1/20"&amp;RIGHT(BM$1,2)),$U489,Holidays!$J$3:$J$937),
IF($T489&lt;DATEVALUE("10/1/20"&amp;RIGHT(BM$1,2)),NETWORKDAYS(DATEVALUE("10/1/20"&amp;RIGHT(BM$1,2)),DATEVALUE("9/30/20"&amp;RIGHT(BN$1,2)),Holidays!$J$3:$J$937),
IF($T489&gt;=DATEVALUE("10/1/20"&amp;RIGHT(BM$1,2)),NETWORKDAYS($T489,DATEVALUE("9/30/20"&amp;RIGHT(BN$1,2)),Holidays!$J$3:$J$937),"")))),"")/(NETWORKDAYS($T489,$U489,Holidays!$J$3:$J$937)),0))</f>
        <v/>
      </c>
      <c r="BO489" s="87" t="str">
        <f>IF($Q489="","",IFERROR(IF(OR(AND($T489&gt;=DATEVALUE("10/1/20"&amp;RIGHT(BN$1,2)),$T489&lt;=DATEVALUE("9/30/20"&amp;RIGHT(BO$1,2))),AND($U489&gt;=DATEVALUE("10/1/20"&amp;RIGHT(BN$1,2)),$U489&lt;=DATEVALUE("9/30/20"&amp;RIGHT(BO$1,2))),AND($T489&lt;=DATEVALUE("10/1/20"&amp;RIGHT(BN$1,2)),$U489&gt;=DATEVALUE("9/30/20"&amp;RIGHT(BO$1,2)))),
IF(AND($T489&gt;=DATEVALUE("10/1/20"&amp;RIGHT(BN$1,2)),$U489&lt;=DATEVALUE("9/30/20"&amp;RIGHT(BO$1,2))),NETWORKDAYS($T489,$U489,Holidays!$J$3:$J$937),
IF(AND($T489&lt;DATEVALUE("10/1/20"&amp;RIGHT(BN$1,2)),$U489&lt;=DATEVALUE("9/30/20"&amp;RIGHT(BO$1,2))),NETWORKDAYS(DATEVALUE("10/1/20"&amp;RIGHT(BN$1,2)),$U489,Holidays!$J$3:$J$937),
IF($T489&lt;DATEVALUE("10/1/20"&amp;RIGHT(BN$1,2)),NETWORKDAYS(DATEVALUE("10/1/20"&amp;RIGHT(BN$1,2)),DATEVALUE("9/30/20"&amp;RIGHT(BO$1,2)),Holidays!$J$3:$J$937),
IF($T489&gt;=DATEVALUE("10/1/20"&amp;RIGHT(BN$1,2)),NETWORKDAYS($T489,DATEVALUE("9/30/20"&amp;RIGHT(BO$1,2)),Holidays!$J$3:$J$937),"")))),"")/(NETWORKDAYS($T489,$U489,Holidays!$J$3:$J$937)),0))</f>
        <v/>
      </c>
      <c r="BP489" s="87" t="str">
        <f>IF($Q489="","",IFERROR(IF(OR(AND($T489&gt;=DATEVALUE("10/1/20"&amp;RIGHT(BO$1,2)),$T489&lt;=DATEVALUE("9/30/20"&amp;RIGHT(BP$1,2))),AND($U489&gt;=DATEVALUE("10/1/20"&amp;RIGHT(BO$1,2)),$U489&lt;=DATEVALUE("9/30/20"&amp;RIGHT(BP$1,2))),AND($T489&lt;=DATEVALUE("10/1/20"&amp;RIGHT(BO$1,2)),$U489&gt;=DATEVALUE("9/30/20"&amp;RIGHT(BP$1,2)))),
IF(AND($T489&gt;=DATEVALUE("10/1/20"&amp;RIGHT(BO$1,2)),$U489&lt;=DATEVALUE("9/30/20"&amp;RIGHT(BP$1,2))),NETWORKDAYS($T489,$U489,Holidays!$J$3:$J$937),
IF(AND($T489&lt;DATEVALUE("10/1/20"&amp;RIGHT(BO$1,2)),$U489&lt;=DATEVALUE("9/30/20"&amp;RIGHT(BP$1,2))),NETWORKDAYS(DATEVALUE("10/1/20"&amp;RIGHT(BO$1,2)),$U489,Holidays!$J$3:$J$937),
IF($T489&lt;DATEVALUE("10/1/20"&amp;RIGHT(BO$1,2)),NETWORKDAYS(DATEVALUE("10/1/20"&amp;RIGHT(BO$1,2)),DATEVALUE("9/30/20"&amp;RIGHT(BP$1,2)),Holidays!$J$3:$J$937),
IF($T489&gt;=DATEVALUE("10/1/20"&amp;RIGHT(BO$1,2)),NETWORKDAYS($T489,DATEVALUE("9/30/20"&amp;RIGHT(BP$1,2)),Holidays!$J$3:$J$937),"")))),"")/(NETWORKDAYS($T489,$U489,Holidays!$J$3:$J$937)),0))</f>
        <v/>
      </c>
      <c r="BQ489" s="87" t="str">
        <f>IF($Q489="","",IFERROR(IF(OR(AND($T489&gt;=DATEVALUE("10/1/20"&amp;RIGHT(BP$1,2)),$T489&lt;=DATEVALUE("9/30/20"&amp;RIGHT(BQ$1,2))),AND($U489&gt;=DATEVALUE("10/1/20"&amp;RIGHT(BP$1,2)),$U489&lt;=DATEVALUE("9/30/20"&amp;RIGHT(BQ$1,2))),AND($T489&lt;=DATEVALUE("10/1/20"&amp;RIGHT(BP$1,2)),$U489&gt;=DATEVALUE("9/30/20"&amp;RIGHT(BQ$1,2)))),
IF(AND($T489&gt;=DATEVALUE("10/1/20"&amp;RIGHT(BP$1,2)),$U489&lt;=DATEVALUE("9/30/20"&amp;RIGHT(BQ$1,2))),NETWORKDAYS($T489,$U489,Holidays!$J$3:$J$937),
IF(AND($T489&lt;DATEVALUE("10/1/20"&amp;RIGHT(BP$1,2)),$U489&lt;=DATEVALUE("9/30/20"&amp;RIGHT(BQ$1,2))),NETWORKDAYS(DATEVALUE("10/1/20"&amp;RIGHT(BP$1,2)),$U489,Holidays!$J$3:$J$937),
IF($T489&lt;DATEVALUE("10/1/20"&amp;RIGHT(BP$1,2)),NETWORKDAYS(DATEVALUE("10/1/20"&amp;RIGHT(BP$1,2)),DATEVALUE("9/30/20"&amp;RIGHT(BQ$1,2)),Holidays!$J$3:$J$937),
IF($T489&gt;=DATEVALUE("10/1/20"&amp;RIGHT(BP$1,2)),NETWORKDAYS($T489,DATEVALUE("9/30/20"&amp;RIGHT(BQ$1,2)),Holidays!$J$3:$J$937),"")))),"")/(NETWORKDAYS($T489,$U489,Holidays!$J$3:$J$937)),0))</f>
        <v/>
      </c>
      <c r="BR489" s="87" t="str">
        <f>IF($Q489="","",IFERROR(IF(OR(AND($T489&gt;=DATEVALUE("10/1/20"&amp;RIGHT(BQ$1,2)),$T489&lt;=DATEVALUE("9/30/20"&amp;RIGHT(BR$1,2))),AND($U489&gt;=DATEVALUE("10/1/20"&amp;RIGHT(BQ$1,2)),$U489&lt;=DATEVALUE("9/30/20"&amp;RIGHT(BR$1,2))),AND($T489&lt;=DATEVALUE("10/1/20"&amp;RIGHT(BQ$1,2)),$U489&gt;=DATEVALUE("9/30/20"&amp;RIGHT(BR$1,2)))),
IF(AND($T489&gt;=DATEVALUE("10/1/20"&amp;RIGHT(BQ$1,2)),$U489&lt;=DATEVALUE("9/30/20"&amp;RIGHT(BR$1,2))),NETWORKDAYS($T489,$U489,Holidays!$J$3:$J$937),
IF(AND($T489&lt;DATEVALUE("10/1/20"&amp;RIGHT(BQ$1,2)),$U489&lt;=DATEVALUE("9/30/20"&amp;RIGHT(BR$1,2))),NETWORKDAYS(DATEVALUE("10/1/20"&amp;RIGHT(BQ$1,2)),$U489,Holidays!$J$3:$J$937),
IF($T489&lt;DATEVALUE("10/1/20"&amp;RIGHT(BQ$1,2)),NETWORKDAYS(DATEVALUE("10/1/20"&amp;RIGHT(BQ$1,2)),DATEVALUE("9/30/20"&amp;RIGHT(BR$1,2)),Holidays!$J$3:$J$937),
IF($T489&gt;=DATEVALUE("10/1/20"&amp;RIGHT(BQ$1,2)),NETWORKDAYS($T489,DATEVALUE("9/30/20"&amp;RIGHT(BR$1,2)),Holidays!$J$3:$J$937),"")))),"")/(NETWORKDAYS($T489,$U489,Holidays!$J$3:$J$937)),0))</f>
        <v/>
      </c>
      <c r="BS489" s="87" t="str">
        <f>IF($Q489="","",IFERROR(IF(OR(AND($T489&gt;=DATEVALUE("10/1/20"&amp;RIGHT(BR$1,2)),$T489&lt;=DATEVALUE("9/30/20"&amp;RIGHT(BS$1,2))),AND($U489&gt;=DATEVALUE("10/1/20"&amp;RIGHT(BR$1,2)),$U489&lt;=DATEVALUE("9/30/20"&amp;RIGHT(BS$1,2))),AND($T489&lt;=DATEVALUE("10/1/20"&amp;RIGHT(BR$1,2)),$U489&gt;=DATEVALUE("9/30/20"&amp;RIGHT(BS$1,2)))),
IF(AND($T489&gt;=DATEVALUE("10/1/20"&amp;RIGHT(BR$1,2)),$U489&lt;=DATEVALUE("9/30/20"&amp;RIGHT(BS$1,2))),NETWORKDAYS($T489,$U489,Holidays!$J$3:$J$937),
IF(AND($T489&lt;DATEVALUE("10/1/20"&amp;RIGHT(BR$1,2)),$U489&lt;=DATEVALUE("9/30/20"&amp;RIGHT(BS$1,2))),NETWORKDAYS(DATEVALUE("10/1/20"&amp;RIGHT(BR$1,2)),$U489,Holidays!$J$3:$J$937),
IF($T489&lt;DATEVALUE("10/1/20"&amp;RIGHT(BR$1,2)),NETWORKDAYS(DATEVALUE("10/1/20"&amp;RIGHT(BR$1,2)),DATEVALUE("9/30/20"&amp;RIGHT(BS$1,2)),Holidays!$J$3:$J$937),
IF($T489&gt;=DATEVALUE("10/1/20"&amp;RIGHT(BR$1,2)),NETWORKDAYS($T489,DATEVALUE("9/30/20"&amp;RIGHT(BS$1,2)),Holidays!$J$3:$J$937),"")))),"")/(NETWORKDAYS($T489,$U489,Holidays!$J$3:$J$937)),0))</f>
        <v/>
      </c>
      <c r="BT489" s="87" t="str">
        <f>IF($Q489="","",IFERROR(IF(OR(AND($T489&gt;=DATEVALUE("10/1/20"&amp;RIGHT(BS$1,2)),$T489&lt;=DATEVALUE("9/30/20"&amp;RIGHT(BT$1,2))),AND($U489&gt;=DATEVALUE("10/1/20"&amp;RIGHT(BS$1,2)),$U489&lt;=DATEVALUE("9/30/20"&amp;RIGHT(BT$1,2))),AND($T489&lt;=DATEVALUE("10/1/20"&amp;RIGHT(BS$1,2)),$U489&gt;=DATEVALUE("9/30/20"&amp;RIGHT(BT$1,2)))),
IF(AND($T489&gt;=DATEVALUE("10/1/20"&amp;RIGHT(BS$1,2)),$U489&lt;=DATEVALUE("9/30/20"&amp;RIGHT(BT$1,2))),NETWORKDAYS($T489,$U489,Holidays!$J$3:$J$937),
IF(AND($T489&lt;DATEVALUE("10/1/20"&amp;RIGHT(BS$1,2)),$U489&lt;=DATEVALUE("9/30/20"&amp;RIGHT(BT$1,2))),NETWORKDAYS(DATEVALUE("10/1/20"&amp;RIGHT(BS$1,2)),$U489,Holidays!$J$3:$J$937),
IF($T489&lt;DATEVALUE("10/1/20"&amp;RIGHT(BS$1,2)),NETWORKDAYS(DATEVALUE("10/1/20"&amp;RIGHT(BS$1,2)),DATEVALUE("9/30/20"&amp;RIGHT(BT$1,2)),Holidays!$J$3:$J$937),
IF($T489&gt;=DATEVALUE("10/1/20"&amp;RIGHT(BS$1,2)),NETWORKDAYS($T489,DATEVALUE("9/30/20"&amp;RIGHT(BT$1,2)),Holidays!$J$3:$J$937),"")))),"")/(NETWORKDAYS($T489,$U489,Holidays!$J$3:$J$937)),0))</f>
        <v/>
      </c>
      <c r="BU489" s="87" t="str">
        <f>IF($Q489="","",IFERROR(IF(OR(AND($T489&gt;=DATEVALUE("10/1/20"&amp;RIGHT(BT$1,2)),$T489&lt;=DATEVALUE("9/30/20"&amp;RIGHT(BU$1,2))),AND($U489&gt;=DATEVALUE("10/1/20"&amp;RIGHT(BT$1,2)),$U489&lt;=DATEVALUE("9/30/20"&amp;RIGHT(BU$1,2))),AND($T489&lt;=DATEVALUE("10/1/20"&amp;RIGHT(BT$1,2)),$U489&gt;=DATEVALUE("9/30/20"&amp;RIGHT(BU$1,2)))),
IF(AND($T489&gt;=DATEVALUE("10/1/20"&amp;RIGHT(BT$1,2)),$U489&lt;=DATEVALUE("9/30/20"&amp;RIGHT(BU$1,2))),NETWORKDAYS($T489,$U489,Holidays!$J$3:$J$937),
IF(AND($T489&lt;DATEVALUE("10/1/20"&amp;RIGHT(BT$1,2)),$U489&lt;=DATEVALUE("9/30/20"&amp;RIGHT(BU$1,2))),NETWORKDAYS(DATEVALUE("10/1/20"&amp;RIGHT(BT$1,2)),$U489,Holidays!$J$3:$J$937),
IF($T489&lt;DATEVALUE("10/1/20"&amp;RIGHT(BT$1,2)),NETWORKDAYS(DATEVALUE("10/1/20"&amp;RIGHT(BT$1,2)),DATEVALUE("9/30/20"&amp;RIGHT(BU$1,2)),Holidays!$J$3:$J$937),
IF($T489&gt;=DATEVALUE("10/1/20"&amp;RIGHT(BT$1,2)),NETWORKDAYS($T489,DATEVALUE("9/30/20"&amp;RIGHT(BU$1,2)),Holidays!$J$3:$J$937),"")))),"")/(NETWORKDAYS($T489,$U489,Holidays!$J$3:$J$937)),0))</f>
        <v/>
      </c>
      <c r="BV489" s="87" t="str">
        <f>IF($Q489="","",IFERROR(IF(OR(AND($T489&gt;=DATEVALUE("10/1/20"&amp;RIGHT(BU$1,2)),$T489&lt;=DATEVALUE("9/30/20"&amp;RIGHT(BV$1,2))),AND($U489&gt;=DATEVALUE("10/1/20"&amp;RIGHT(BU$1,2)),$U489&lt;=DATEVALUE("9/30/20"&amp;RIGHT(BV$1,2))),AND($T489&lt;=DATEVALUE("10/1/20"&amp;RIGHT(BU$1,2)),$U489&gt;=DATEVALUE("9/30/20"&amp;RIGHT(BV$1,2)))),
IF(AND($T489&gt;=DATEVALUE("10/1/20"&amp;RIGHT(BU$1,2)),$U489&lt;=DATEVALUE("9/30/20"&amp;RIGHT(BV$1,2))),NETWORKDAYS($T489,$U489,Holidays!$J$3:$J$937),
IF(AND($T489&lt;DATEVALUE("10/1/20"&amp;RIGHT(BU$1,2)),$U489&lt;=DATEVALUE("9/30/20"&amp;RIGHT(BV$1,2))),NETWORKDAYS(DATEVALUE("10/1/20"&amp;RIGHT(BU$1,2)),$U489,Holidays!$J$3:$J$937),
IF($T489&lt;DATEVALUE("10/1/20"&amp;RIGHT(BU$1,2)),NETWORKDAYS(DATEVALUE("10/1/20"&amp;RIGHT(BU$1,2)),DATEVALUE("9/30/20"&amp;RIGHT(BV$1,2)),Holidays!$J$3:$J$937),
IF($T489&gt;=DATEVALUE("10/1/20"&amp;RIGHT(BU$1,2)),NETWORKDAYS($T489,DATEVALUE("9/30/20"&amp;RIGHT(BV$1,2)),Holidays!$J$3:$J$937),"")))),"")/(NETWORKDAYS($T489,$U489,Holidays!$J$3:$J$937)),0))</f>
        <v/>
      </c>
      <c r="BW489" s="87" t="str">
        <f>IF($Q489="","",IFERROR(IF(OR(AND($T489&gt;=DATEVALUE("10/1/20"&amp;RIGHT(BV$1,2)),$T489&lt;=DATEVALUE("9/30/20"&amp;RIGHT(BW$1,2))),AND($U489&gt;=DATEVALUE("10/1/20"&amp;RIGHT(BV$1,2)),$U489&lt;=DATEVALUE("9/30/20"&amp;RIGHT(BW$1,2))),AND($T489&lt;=DATEVALUE("10/1/20"&amp;RIGHT(BV$1,2)),$U489&gt;=DATEVALUE("9/30/20"&amp;RIGHT(BW$1,2)))),
IF(AND($T489&gt;=DATEVALUE("10/1/20"&amp;RIGHT(BV$1,2)),$U489&lt;=DATEVALUE("9/30/20"&amp;RIGHT(BW$1,2))),NETWORKDAYS($T489,$U489,Holidays!$J$3:$J$937),
IF(AND($T489&lt;DATEVALUE("10/1/20"&amp;RIGHT(BV$1,2)),$U489&lt;=DATEVALUE("9/30/20"&amp;RIGHT(BW$1,2))),NETWORKDAYS(DATEVALUE("10/1/20"&amp;RIGHT(BV$1,2)),$U489,Holidays!$J$3:$J$937),
IF($T489&lt;DATEVALUE("10/1/20"&amp;RIGHT(BV$1,2)),NETWORKDAYS(DATEVALUE("10/1/20"&amp;RIGHT(BV$1,2)),DATEVALUE("9/30/20"&amp;RIGHT(BW$1,2)),Holidays!$J$3:$J$937),
IF($T489&gt;=DATEVALUE("10/1/20"&amp;RIGHT(BV$1,2)),NETWORKDAYS($T489,DATEVALUE("9/30/20"&amp;RIGHT(BW$1,2)),Holidays!$J$3:$J$937),"")))),"")/(NETWORKDAYS($T489,$U489,Holidays!$J$3:$J$937)),0))</f>
        <v/>
      </c>
      <c r="BX489" s="87" t="str">
        <f>IF($Q489="","",IFERROR(IF(OR(AND($T489&gt;=DATEVALUE("10/1/20"&amp;RIGHT(BW$1,2)),$T489&lt;=DATEVALUE("9/30/20"&amp;RIGHT(BX$1,2))),AND($U489&gt;=DATEVALUE("10/1/20"&amp;RIGHT(BW$1,2)),$U489&lt;=DATEVALUE("9/30/20"&amp;RIGHT(BX$1,2))),AND($T489&lt;=DATEVALUE("10/1/20"&amp;RIGHT(BW$1,2)),$U489&gt;=DATEVALUE("9/30/20"&amp;RIGHT(BX$1,2)))),
IF(AND($T489&gt;=DATEVALUE("10/1/20"&amp;RIGHT(BW$1,2)),$U489&lt;=DATEVALUE("9/30/20"&amp;RIGHT(BX$1,2))),NETWORKDAYS($T489,$U489,Holidays!$J$3:$J$937),
IF(AND($T489&lt;DATEVALUE("10/1/20"&amp;RIGHT(BW$1,2)),$U489&lt;=DATEVALUE("9/30/20"&amp;RIGHT(BX$1,2))),NETWORKDAYS(DATEVALUE("10/1/20"&amp;RIGHT(BW$1,2)),$U489,Holidays!$J$3:$J$937),
IF($T489&lt;DATEVALUE("10/1/20"&amp;RIGHT(BW$1,2)),NETWORKDAYS(DATEVALUE("10/1/20"&amp;RIGHT(BW$1,2)),DATEVALUE("9/30/20"&amp;RIGHT(BX$1,2)),Holidays!$J$3:$J$937),
IF($T489&gt;=DATEVALUE("10/1/20"&amp;RIGHT(BW$1,2)),NETWORKDAYS($T489,DATEVALUE("9/30/20"&amp;RIGHT(BX$1,2)),Holidays!$J$3:$J$937),"")))),"")/(NETWORKDAYS($T489,$U489,Holidays!$J$3:$J$937)),0))</f>
        <v/>
      </c>
      <c r="BY489" s="87" t="str">
        <f>IF($Q489="","",IFERROR(IF(OR(AND($T489&gt;=DATEVALUE("10/1/20"&amp;RIGHT(BX$1,2)),$T489&lt;=DATEVALUE("9/30/20"&amp;RIGHT(BY$1,2))),AND($U489&gt;=DATEVALUE("10/1/20"&amp;RIGHT(BX$1,2)),$U489&lt;=DATEVALUE("9/30/20"&amp;RIGHT(BY$1,2))),AND($T489&lt;=DATEVALUE("10/1/20"&amp;RIGHT(BX$1,2)),$U489&gt;=DATEVALUE("9/30/20"&amp;RIGHT(BY$1,2)))),
IF(AND($T489&gt;=DATEVALUE("10/1/20"&amp;RIGHT(BX$1,2)),$U489&lt;=DATEVALUE("9/30/20"&amp;RIGHT(BY$1,2))),NETWORKDAYS($T489,$U489,Holidays!$J$3:$J$937),
IF(AND($T489&lt;DATEVALUE("10/1/20"&amp;RIGHT(BX$1,2)),$U489&lt;=DATEVALUE("9/30/20"&amp;RIGHT(BY$1,2))),NETWORKDAYS(DATEVALUE("10/1/20"&amp;RIGHT(BX$1,2)),$U489,Holidays!$J$3:$J$937),
IF($T489&lt;DATEVALUE("10/1/20"&amp;RIGHT(BX$1,2)),NETWORKDAYS(DATEVALUE("10/1/20"&amp;RIGHT(BX$1,2)),DATEVALUE("9/30/20"&amp;RIGHT(BY$1,2)),Holidays!$J$3:$J$937),
IF($T489&gt;=DATEVALUE("10/1/20"&amp;RIGHT(BX$1,2)),NETWORKDAYS($T489,DATEVALUE("9/30/20"&amp;RIGHT(BY$1,2)),Holidays!$J$3:$J$937),"")))),"")/(NETWORKDAYS($T489,$U489,Holidays!$J$3:$J$937)),0))</f>
        <v/>
      </c>
      <c r="BZ489" s="87" t="str">
        <f>IF($Q489="","",IFERROR(IF(OR(AND($T489&gt;=DATEVALUE("10/1/20"&amp;RIGHT(BY$1,2)),$T489&lt;=DATEVALUE("9/30/20"&amp;RIGHT(BZ$1,2))),AND($U489&gt;=DATEVALUE("10/1/20"&amp;RIGHT(BY$1,2)),$U489&lt;=DATEVALUE("9/30/20"&amp;RIGHT(BZ$1,2))),AND($T489&lt;=DATEVALUE("10/1/20"&amp;RIGHT(BY$1,2)),$U489&gt;=DATEVALUE("9/30/20"&amp;RIGHT(BZ$1,2)))),
IF(AND($T489&gt;=DATEVALUE("10/1/20"&amp;RIGHT(BY$1,2)),$U489&lt;=DATEVALUE("9/30/20"&amp;RIGHT(BZ$1,2))),NETWORKDAYS($T489,$U489,Holidays!$J$3:$J$937),
IF(AND($T489&lt;DATEVALUE("10/1/20"&amp;RIGHT(BY$1,2)),$U489&lt;=DATEVALUE("9/30/20"&amp;RIGHT(BZ$1,2))),NETWORKDAYS(DATEVALUE("10/1/20"&amp;RIGHT(BY$1,2)),$U489,Holidays!$J$3:$J$937),
IF($T489&lt;DATEVALUE("10/1/20"&amp;RIGHT(BY$1,2)),NETWORKDAYS(DATEVALUE("10/1/20"&amp;RIGHT(BY$1,2)),DATEVALUE("9/30/20"&amp;RIGHT(BZ$1,2)),Holidays!$J$3:$J$937),
IF($T489&gt;=DATEVALUE("10/1/20"&amp;RIGHT(BY$1,2)),NETWORKDAYS($T489,DATEVALUE("9/30/20"&amp;RIGHT(BZ$1,2)),Holidays!$J$3:$J$937),"")))),"")/(NETWORKDAYS($T489,$U489,Holidays!$J$3:$J$937)),0))</f>
        <v/>
      </c>
      <c r="CA489" s="87" t="str">
        <f>IF($Q489="","",IFERROR(IF(OR(AND($T489&gt;=DATEVALUE("10/1/20"&amp;RIGHT(BZ$1,2)),$T489&lt;=DATEVALUE("9/30/20"&amp;RIGHT(CA$1,2))),AND($U489&gt;=DATEVALUE("10/1/20"&amp;RIGHT(BZ$1,2)),$U489&lt;=DATEVALUE("9/30/20"&amp;RIGHT(CA$1,2))),AND($T489&lt;=DATEVALUE("10/1/20"&amp;RIGHT(BZ$1,2)),$U489&gt;=DATEVALUE("9/30/20"&amp;RIGHT(CA$1,2)))),
IF(AND($T489&gt;=DATEVALUE("10/1/20"&amp;RIGHT(BZ$1,2)),$U489&lt;=DATEVALUE("9/30/20"&amp;RIGHT(CA$1,2))),NETWORKDAYS($T489,$U489,Holidays!$J$3:$J$937),
IF(AND($T489&lt;DATEVALUE("10/1/20"&amp;RIGHT(BZ$1,2)),$U489&lt;=DATEVALUE("9/30/20"&amp;RIGHT(CA$1,2))),NETWORKDAYS(DATEVALUE("10/1/20"&amp;RIGHT(BZ$1,2)),$U489,Holidays!$J$3:$J$937),
IF($T489&lt;DATEVALUE("10/1/20"&amp;RIGHT(BZ$1,2)),NETWORKDAYS(DATEVALUE("10/1/20"&amp;RIGHT(BZ$1,2)),DATEVALUE("9/30/20"&amp;RIGHT(CA$1,2)),Holidays!$J$3:$J$937),
IF($T489&gt;=DATEVALUE("10/1/20"&amp;RIGHT(BZ$1,2)),NETWORKDAYS($T489,DATEVALUE("9/30/20"&amp;RIGHT(CA$1,2)),Holidays!$J$3:$J$937),"")))),"")/(NETWORKDAYS($T489,$U489,Holidays!$J$3:$J$937)),0))</f>
        <v/>
      </c>
      <c r="CB489" s="87" t="str">
        <f>IF($Q489="","",IFERROR(IF(OR(AND($T489&gt;=DATEVALUE("10/1/20"&amp;RIGHT(CA$1,2)),$T489&lt;=DATEVALUE("9/30/20"&amp;RIGHT(CB$1,2))),AND($U489&gt;=DATEVALUE("10/1/20"&amp;RIGHT(CA$1,2)),$U489&lt;=DATEVALUE("9/30/20"&amp;RIGHT(CB$1,2))),AND($T489&lt;=DATEVALUE("10/1/20"&amp;RIGHT(CA$1,2)),$U489&gt;=DATEVALUE("9/30/20"&amp;RIGHT(CB$1,2)))),
IF(AND($T489&gt;=DATEVALUE("10/1/20"&amp;RIGHT(CA$1,2)),$U489&lt;=DATEVALUE("9/30/20"&amp;RIGHT(CB$1,2))),NETWORKDAYS($T489,$U489,Holidays!$J$3:$J$937),
IF(AND($T489&lt;DATEVALUE("10/1/20"&amp;RIGHT(CA$1,2)),$U489&lt;=DATEVALUE("9/30/20"&amp;RIGHT(CB$1,2))),NETWORKDAYS(DATEVALUE("10/1/20"&amp;RIGHT(CA$1,2)),$U489,Holidays!$J$3:$J$937),
IF($T489&lt;DATEVALUE("10/1/20"&amp;RIGHT(CA$1,2)),NETWORKDAYS(DATEVALUE("10/1/20"&amp;RIGHT(CA$1,2)),DATEVALUE("9/30/20"&amp;RIGHT(CB$1,2)),Holidays!$J$3:$J$937),
IF($T489&gt;=DATEVALUE("10/1/20"&amp;RIGHT(CA$1,2)),NETWORKDAYS($T489,DATEVALUE("9/30/20"&amp;RIGHT(CB$1,2)),Holidays!$J$3:$J$937),"")))),"")/(NETWORKDAYS($T489,$U489,Holidays!$J$3:$J$937)),0))</f>
        <v/>
      </c>
    </row>
    <row r="490" spans="1:80">
      <c r="A490" s="97"/>
      <c r="B490" s="98" t="str">
        <f ca="1">IF(NOT($A490=""),OFFSET('WBS Reference &amp; User Procedure'!$A$1,MATCH($A490,'WBS Reference &amp; User Procedure'!$A:$A,0)-1,1),"")</f>
        <v/>
      </c>
      <c r="D490" s="97"/>
      <c r="I490" s="78"/>
      <c r="T490" s="104" t="str">
        <f>IF(NOT(Q490=""),IF(NOT($S490=""),$S490,#REF!),"")</f>
        <v/>
      </c>
      <c r="U490" s="104" t="str">
        <f>IF(NOT(Q490=""),WORKDAY(T490,Q490,Holidays!$J$3:$J$937),"")</f>
        <v/>
      </c>
      <c r="V490" s="104"/>
      <c r="W490" s="104"/>
      <c r="X490" s="101" t="str">
        <f t="shared" si="106"/>
        <v/>
      </c>
      <c r="AL490" s="87" t="str">
        <f t="shared" ca="1" si="107"/>
        <v/>
      </c>
      <c r="AN490" s="87" t="str">
        <f t="shared" ca="1" si="108"/>
        <v/>
      </c>
      <c r="AO490" s="87" t="str">
        <f t="shared" ca="1" si="108"/>
        <v/>
      </c>
      <c r="AP490" s="87" t="str">
        <f t="shared" ca="1" si="108"/>
        <v/>
      </c>
      <c r="AQ490" s="87" t="str">
        <f t="shared" ca="1" si="108"/>
        <v/>
      </c>
      <c r="AR490" s="87" t="str">
        <f t="shared" ca="1" si="108"/>
        <v/>
      </c>
      <c r="AS490" s="87" t="str">
        <f t="shared" ca="1" si="108"/>
        <v/>
      </c>
      <c r="AT490" s="87" t="str">
        <f t="shared" ca="1" si="108"/>
        <v/>
      </c>
      <c r="AU490" s="87" t="str">
        <f t="shared" ca="1" si="108"/>
        <v/>
      </c>
      <c r="AV490" s="87" t="str">
        <f t="shared" ca="1" si="108"/>
        <v/>
      </c>
      <c r="AW490" s="87" t="str">
        <f t="shared" ca="1" si="108"/>
        <v/>
      </c>
      <c r="AX490" s="87" t="str">
        <f t="shared" ca="1" si="109"/>
        <v/>
      </c>
      <c r="AY490" s="87" t="str">
        <f t="shared" ca="1" si="109"/>
        <v/>
      </c>
      <c r="AZ490" s="87" t="str">
        <f t="shared" ca="1" si="109"/>
        <v/>
      </c>
      <c r="BA490" s="87" t="str">
        <f t="shared" ca="1" si="109"/>
        <v/>
      </c>
      <c r="BB490" s="87" t="str">
        <f t="shared" ca="1" si="109"/>
        <v/>
      </c>
      <c r="BC490" s="87" t="str">
        <f t="shared" ca="1" si="109"/>
        <v/>
      </c>
      <c r="BD490" s="87" t="str">
        <f t="shared" ca="1" si="109"/>
        <v/>
      </c>
      <c r="BE490" s="87" t="str">
        <f t="shared" ca="1" si="109"/>
        <v/>
      </c>
      <c r="BF490" s="87" t="str">
        <f t="shared" ca="1" si="109"/>
        <v/>
      </c>
      <c r="BG490" s="87" t="str">
        <f t="shared" ca="1" si="109"/>
        <v/>
      </c>
      <c r="BI490" s="87" t="str">
        <f>IF($Q490="","",IFERROR(IF(OR(AND($T490&gt;=DATEVALUE("10/1/20"&amp;RIGHT(BH$1,2)),$T490&lt;=DATEVALUE("9/30/20"&amp;RIGHT(BI$1,2))),AND($U490&gt;=DATEVALUE("10/1/20"&amp;RIGHT(BH$1,2)),$U490&lt;=DATEVALUE("9/30/20"&amp;RIGHT(BI$1,2))),AND($T490&lt;=DATEVALUE("10/1/20"&amp;RIGHT(BH$1,2)),$U490&gt;=DATEVALUE("9/30/20"&amp;RIGHT(BI$1,2)))),
IF(AND($T490&gt;=DATEVALUE("10/1/20"&amp;RIGHT(BH$1,2)),$U490&lt;=DATEVALUE("9/30/20"&amp;RIGHT(BI$1,2))),NETWORKDAYS($T490,$U490,Holidays!$J$3:$J$937),
IF(AND($T490&lt;DATEVALUE("10/1/20"&amp;RIGHT(BH$1,2)),$U490&lt;=DATEVALUE("9/30/20"&amp;RIGHT(BI$1,2))),NETWORKDAYS(DATEVALUE("10/1/20"&amp;RIGHT(BH$1,2)),$U490,Holidays!$J$3:$J$937),
IF($T490&lt;DATEVALUE("10/1/20"&amp;RIGHT(BH$1,2)),NETWORKDAYS(DATEVALUE("10/1/20"&amp;RIGHT(BH$1,2)),DATEVALUE("9/30/20"&amp;RIGHT(BI$1,2)),Holidays!$J$3:$J$937),
IF($T490&gt;=DATEVALUE("10/1/20"&amp;RIGHT(BH$1,2)),NETWORKDAYS($T490,DATEVALUE("9/30/20"&amp;RIGHT(BI$1,2)),Holidays!$J$3:$J$937),"")))),"")/(NETWORKDAYS($T490,$U490,Holidays!$J$3:$J$937)),0))</f>
        <v/>
      </c>
      <c r="BJ490" s="87" t="str">
        <f>IF($Q490="","",IFERROR(IF(OR(AND($T490&gt;=DATEVALUE("10/1/20"&amp;RIGHT(BI$1,2)),$T490&lt;=DATEVALUE("9/30/20"&amp;RIGHT(BJ$1,2))),AND($U490&gt;=DATEVALUE("10/1/20"&amp;RIGHT(BI$1,2)),$U490&lt;=DATEVALUE("9/30/20"&amp;RIGHT(BJ$1,2))),AND($T490&lt;=DATEVALUE("10/1/20"&amp;RIGHT(BI$1,2)),$U490&gt;=DATEVALUE("9/30/20"&amp;RIGHT(BJ$1,2)))),
IF(AND($T490&gt;=DATEVALUE("10/1/20"&amp;RIGHT(BI$1,2)),$U490&lt;=DATEVALUE("9/30/20"&amp;RIGHT(BJ$1,2))),NETWORKDAYS($T490,$U490,Holidays!$J$3:$J$937),
IF(AND($T490&lt;DATEVALUE("10/1/20"&amp;RIGHT(BI$1,2)),$U490&lt;=DATEVALUE("9/30/20"&amp;RIGHT(BJ$1,2))),NETWORKDAYS(DATEVALUE("10/1/20"&amp;RIGHT(BI$1,2)),$U490,Holidays!$J$3:$J$937),
IF($T490&lt;DATEVALUE("10/1/20"&amp;RIGHT(BI$1,2)),NETWORKDAYS(DATEVALUE("10/1/20"&amp;RIGHT(BI$1,2)),DATEVALUE("9/30/20"&amp;RIGHT(BJ$1,2)),Holidays!$J$3:$J$937),
IF($T490&gt;=DATEVALUE("10/1/20"&amp;RIGHT(BI$1,2)),NETWORKDAYS($T490,DATEVALUE("9/30/20"&amp;RIGHT(BJ$1,2)),Holidays!$J$3:$J$937),"")))),"")/(NETWORKDAYS($T490,$U490,Holidays!$J$3:$J$937)),0))</f>
        <v/>
      </c>
      <c r="BK490" s="87" t="str">
        <f>IF($Q490="","",IFERROR(IF(OR(AND($T490&gt;=DATEVALUE("10/1/20"&amp;RIGHT(BJ$1,2)),$T490&lt;=DATEVALUE("9/30/20"&amp;RIGHT(BK$1,2))),AND($U490&gt;=DATEVALUE("10/1/20"&amp;RIGHT(BJ$1,2)),$U490&lt;=DATEVALUE("9/30/20"&amp;RIGHT(BK$1,2))),AND($T490&lt;=DATEVALUE("10/1/20"&amp;RIGHT(BJ$1,2)),$U490&gt;=DATEVALUE("9/30/20"&amp;RIGHT(BK$1,2)))),
IF(AND($T490&gt;=DATEVALUE("10/1/20"&amp;RIGHT(BJ$1,2)),$U490&lt;=DATEVALUE("9/30/20"&amp;RIGHT(BK$1,2))),NETWORKDAYS($T490,$U490,Holidays!$J$3:$J$937),
IF(AND($T490&lt;DATEVALUE("10/1/20"&amp;RIGHT(BJ$1,2)),$U490&lt;=DATEVALUE("9/30/20"&amp;RIGHT(BK$1,2))),NETWORKDAYS(DATEVALUE("10/1/20"&amp;RIGHT(BJ$1,2)),$U490,Holidays!$J$3:$J$937),
IF($T490&lt;DATEVALUE("10/1/20"&amp;RIGHT(BJ$1,2)),NETWORKDAYS(DATEVALUE("10/1/20"&amp;RIGHT(BJ$1,2)),DATEVALUE("9/30/20"&amp;RIGHT(BK$1,2)),Holidays!$J$3:$J$937),
IF($T490&gt;=DATEVALUE("10/1/20"&amp;RIGHT(BJ$1,2)),NETWORKDAYS($T490,DATEVALUE("9/30/20"&amp;RIGHT(BK$1,2)),Holidays!$J$3:$J$937),"")))),"")/(NETWORKDAYS($T490,$U490,Holidays!$J$3:$J$937)),0))</f>
        <v/>
      </c>
      <c r="BL490" s="87" t="str">
        <f>IF($Q490="","",IFERROR(IF(OR(AND($T490&gt;=DATEVALUE("10/1/20"&amp;RIGHT(BK$1,2)),$T490&lt;=DATEVALUE("9/30/20"&amp;RIGHT(BL$1,2))),AND($U490&gt;=DATEVALUE("10/1/20"&amp;RIGHT(BK$1,2)),$U490&lt;=DATEVALUE("9/30/20"&amp;RIGHT(BL$1,2))),AND($T490&lt;=DATEVALUE("10/1/20"&amp;RIGHT(BK$1,2)),$U490&gt;=DATEVALUE("9/30/20"&amp;RIGHT(BL$1,2)))),
IF(AND($T490&gt;=DATEVALUE("10/1/20"&amp;RIGHT(BK$1,2)),$U490&lt;=DATEVALUE("9/30/20"&amp;RIGHT(BL$1,2))),NETWORKDAYS($T490,$U490,Holidays!$J$3:$J$937),
IF(AND($T490&lt;DATEVALUE("10/1/20"&amp;RIGHT(BK$1,2)),$U490&lt;=DATEVALUE("9/30/20"&amp;RIGHT(BL$1,2))),NETWORKDAYS(DATEVALUE("10/1/20"&amp;RIGHT(BK$1,2)),$U490,Holidays!$J$3:$J$937),
IF($T490&lt;DATEVALUE("10/1/20"&amp;RIGHT(BK$1,2)),NETWORKDAYS(DATEVALUE("10/1/20"&amp;RIGHT(BK$1,2)),DATEVALUE("9/30/20"&amp;RIGHT(BL$1,2)),Holidays!$J$3:$J$937),
IF($T490&gt;=DATEVALUE("10/1/20"&amp;RIGHT(BK$1,2)),NETWORKDAYS($T490,DATEVALUE("9/30/20"&amp;RIGHT(BL$1,2)),Holidays!$J$3:$J$937),"")))),"")/(NETWORKDAYS($T490,$U490,Holidays!$J$3:$J$937)),0))</f>
        <v/>
      </c>
      <c r="BM490" s="87" t="str">
        <f>IF($Q490="","",IFERROR(IF(OR(AND($T490&gt;=DATEVALUE("10/1/20"&amp;RIGHT(BL$1,2)),$T490&lt;=DATEVALUE("9/30/20"&amp;RIGHT(BM$1,2))),AND($U490&gt;=DATEVALUE("10/1/20"&amp;RIGHT(BL$1,2)),$U490&lt;=DATEVALUE("9/30/20"&amp;RIGHT(BM$1,2))),AND($T490&lt;=DATEVALUE("10/1/20"&amp;RIGHT(BL$1,2)),$U490&gt;=DATEVALUE("9/30/20"&amp;RIGHT(BM$1,2)))),
IF(AND($T490&gt;=DATEVALUE("10/1/20"&amp;RIGHT(BL$1,2)),$U490&lt;=DATEVALUE("9/30/20"&amp;RIGHT(BM$1,2))),NETWORKDAYS($T490,$U490,Holidays!$J$3:$J$937),
IF(AND($T490&lt;DATEVALUE("10/1/20"&amp;RIGHT(BL$1,2)),$U490&lt;=DATEVALUE("9/30/20"&amp;RIGHT(BM$1,2))),NETWORKDAYS(DATEVALUE("10/1/20"&amp;RIGHT(BL$1,2)),$U490,Holidays!$J$3:$J$937),
IF($T490&lt;DATEVALUE("10/1/20"&amp;RIGHT(BL$1,2)),NETWORKDAYS(DATEVALUE("10/1/20"&amp;RIGHT(BL$1,2)),DATEVALUE("9/30/20"&amp;RIGHT(BM$1,2)),Holidays!$J$3:$J$937),
IF($T490&gt;=DATEVALUE("10/1/20"&amp;RIGHT(BL$1,2)),NETWORKDAYS($T490,DATEVALUE("9/30/20"&amp;RIGHT(BM$1,2)),Holidays!$J$3:$J$937),"")))),"")/(NETWORKDAYS($T490,$U490,Holidays!$J$3:$J$937)),0))</f>
        <v/>
      </c>
      <c r="BN490" s="87" t="str">
        <f>IF($Q490="","",IFERROR(IF(OR(AND($T490&gt;=DATEVALUE("10/1/20"&amp;RIGHT(BM$1,2)),$T490&lt;=DATEVALUE("9/30/20"&amp;RIGHT(BN$1,2))),AND($U490&gt;=DATEVALUE("10/1/20"&amp;RIGHT(BM$1,2)),$U490&lt;=DATEVALUE("9/30/20"&amp;RIGHT(BN$1,2))),AND($T490&lt;=DATEVALUE("10/1/20"&amp;RIGHT(BM$1,2)),$U490&gt;=DATEVALUE("9/30/20"&amp;RIGHT(BN$1,2)))),
IF(AND($T490&gt;=DATEVALUE("10/1/20"&amp;RIGHT(BM$1,2)),$U490&lt;=DATEVALUE("9/30/20"&amp;RIGHT(BN$1,2))),NETWORKDAYS($T490,$U490,Holidays!$J$3:$J$937),
IF(AND($T490&lt;DATEVALUE("10/1/20"&amp;RIGHT(BM$1,2)),$U490&lt;=DATEVALUE("9/30/20"&amp;RIGHT(BN$1,2))),NETWORKDAYS(DATEVALUE("10/1/20"&amp;RIGHT(BM$1,2)),$U490,Holidays!$J$3:$J$937),
IF($T490&lt;DATEVALUE("10/1/20"&amp;RIGHT(BM$1,2)),NETWORKDAYS(DATEVALUE("10/1/20"&amp;RIGHT(BM$1,2)),DATEVALUE("9/30/20"&amp;RIGHT(BN$1,2)),Holidays!$J$3:$J$937),
IF($T490&gt;=DATEVALUE("10/1/20"&amp;RIGHT(BM$1,2)),NETWORKDAYS($T490,DATEVALUE("9/30/20"&amp;RIGHT(BN$1,2)),Holidays!$J$3:$J$937),"")))),"")/(NETWORKDAYS($T490,$U490,Holidays!$J$3:$J$937)),0))</f>
        <v/>
      </c>
      <c r="BO490" s="87" t="str">
        <f>IF($Q490="","",IFERROR(IF(OR(AND($T490&gt;=DATEVALUE("10/1/20"&amp;RIGHT(BN$1,2)),$T490&lt;=DATEVALUE("9/30/20"&amp;RIGHT(BO$1,2))),AND($U490&gt;=DATEVALUE("10/1/20"&amp;RIGHT(BN$1,2)),$U490&lt;=DATEVALUE("9/30/20"&amp;RIGHT(BO$1,2))),AND($T490&lt;=DATEVALUE("10/1/20"&amp;RIGHT(BN$1,2)),$U490&gt;=DATEVALUE("9/30/20"&amp;RIGHT(BO$1,2)))),
IF(AND($T490&gt;=DATEVALUE("10/1/20"&amp;RIGHT(BN$1,2)),$U490&lt;=DATEVALUE("9/30/20"&amp;RIGHT(BO$1,2))),NETWORKDAYS($T490,$U490,Holidays!$J$3:$J$937),
IF(AND($T490&lt;DATEVALUE("10/1/20"&amp;RIGHT(BN$1,2)),$U490&lt;=DATEVALUE("9/30/20"&amp;RIGHT(BO$1,2))),NETWORKDAYS(DATEVALUE("10/1/20"&amp;RIGHT(BN$1,2)),$U490,Holidays!$J$3:$J$937),
IF($T490&lt;DATEVALUE("10/1/20"&amp;RIGHT(BN$1,2)),NETWORKDAYS(DATEVALUE("10/1/20"&amp;RIGHT(BN$1,2)),DATEVALUE("9/30/20"&amp;RIGHT(BO$1,2)),Holidays!$J$3:$J$937),
IF($T490&gt;=DATEVALUE("10/1/20"&amp;RIGHT(BN$1,2)),NETWORKDAYS($T490,DATEVALUE("9/30/20"&amp;RIGHT(BO$1,2)),Holidays!$J$3:$J$937),"")))),"")/(NETWORKDAYS($T490,$U490,Holidays!$J$3:$J$937)),0))</f>
        <v/>
      </c>
      <c r="BP490" s="87" t="str">
        <f>IF($Q490="","",IFERROR(IF(OR(AND($T490&gt;=DATEVALUE("10/1/20"&amp;RIGHT(BO$1,2)),$T490&lt;=DATEVALUE("9/30/20"&amp;RIGHT(BP$1,2))),AND($U490&gt;=DATEVALUE("10/1/20"&amp;RIGHT(BO$1,2)),$U490&lt;=DATEVALUE("9/30/20"&amp;RIGHT(BP$1,2))),AND($T490&lt;=DATEVALUE("10/1/20"&amp;RIGHT(BO$1,2)),$U490&gt;=DATEVALUE("9/30/20"&amp;RIGHT(BP$1,2)))),
IF(AND($T490&gt;=DATEVALUE("10/1/20"&amp;RIGHT(BO$1,2)),$U490&lt;=DATEVALUE("9/30/20"&amp;RIGHT(BP$1,2))),NETWORKDAYS($T490,$U490,Holidays!$J$3:$J$937),
IF(AND($T490&lt;DATEVALUE("10/1/20"&amp;RIGHT(BO$1,2)),$U490&lt;=DATEVALUE("9/30/20"&amp;RIGHT(BP$1,2))),NETWORKDAYS(DATEVALUE("10/1/20"&amp;RIGHT(BO$1,2)),$U490,Holidays!$J$3:$J$937),
IF($T490&lt;DATEVALUE("10/1/20"&amp;RIGHT(BO$1,2)),NETWORKDAYS(DATEVALUE("10/1/20"&amp;RIGHT(BO$1,2)),DATEVALUE("9/30/20"&amp;RIGHT(BP$1,2)),Holidays!$J$3:$J$937),
IF($T490&gt;=DATEVALUE("10/1/20"&amp;RIGHT(BO$1,2)),NETWORKDAYS($T490,DATEVALUE("9/30/20"&amp;RIGHT(BP$1,2)),Holidays!$J$3:$J$937),"")))),"")/(NETWORKDAYS($T490,$U490,Holidays!$J$3:$J$937)),0))</f>
        <v/>
      </c>
      <c r="BQ490" s="87" t="str">
        <f>IF($Q490="","",IFERROR(IF(OR(AND($T490&gt;=DATEVALUE("10/1/20"&amp;RIGHT(BP$1,2)),$T490&lt;=DATEVALUE("9/30/20"&amp;RIGHT(BQ$1,2))),AND($U490&gt;=DATEVALUE("10/1/20"&amp;RIGHT(BP$1,2)),$U490&lt;=DATEVALUE("9/30/20"&amp;RIGHT(BQ$1,2))),AND($T490&lt;=DATEVALUE("10/1/20"&amp;RIGHT(BP$1,2)),$U490&gt;=DATEVALUE("9/30/20"&amp;RIGHT(BQ$1,2)))),
IF(AND($T490&gt;=DATEVALUE("10/1/20"&amp;RIGHT(BP$1,2)),$U490&lt;=DATEVALUE("9/30/20"&amp;RIGHT(BQ$1,2))),NETWORKDAYS($T490,$U490,Holidays!$J$3:$J$937),
IF(AND($T490&lt;DATEVALUE("10/1/20"&amp;RIGHT(BP$1,2)),$U490&lt;=DATEVALUE("9/30/20"&amp;RIGHT(BQ$1,2))),NETWORKDAYS(DATEVALUE("10/1/20"&amp;RIGHT(BP$1,2)),$U490,Holidays!$J$3:$J$937),
IF($T490&lt;DATEVALUE("10/1/20"&amp;RIGHT(BP$1,2)),NETWORKDAYS(DATEVALUE("10/1/20"&amp;RIGHT(BP$1,2)),DATEVALUE("9/30/20"&amp;RIGHT(BQ$1,2)),Holidays!$J$3:$J$937),
IF($T490&gt;=DATEVALUE("10/1/20"&amp;RIGHT(BP$1,2)),NETWORKDAYS($T490,DATEVALUE("9/30/20"&amp;RIGHT(BQ$1,2)),Holidays!$J$3:$J$937),"")))),"")/(NETWORKDAYS($T490,$U490,Holidays!$J$3:$J$937)),0))</f>
        <v/>
      </c>
      <c r="BR490" s="87" t="str">
        <f>IF($Q490="","",IFERROR(IF(OR(AND($T490&gt;=DATEVALUE("10/1/20"&amp;RIGHT(BQ$1,2)),$T490&lt;=DATEVALUE("9/30/20"&amp;RIGHT(BR$1,2))),AND($U490&gt;=DATEVALUE("10/1/20"&amp;RIGHT(BQ$1,2)),$U490&lt;=DATEVALUE("9/30/20"&amp;RIGHT(BR$1,2))),AND($T490&lt;=DATEVALUE("10/1/20"&amp;RIGHT(BQ$1,2)),$U490&gt;=DATEVALUE("9/30/20"&amp;RIGHT(BR$1,2)))),
IF(AND($T490&gt;=DATEVALUE("10/1/20"&amp;RIGHT(BQ$1,2)),$U490&lt;=DATEVALUE("9/30/20"&amp;RIGHT(BR$1,2))),NETWORKDAYS($T490,$U490,Holidays!$J$3:$J$937),
IF(AND($T490&lt;DATEVALUE("10/1/20"&amp;RIGHT(BQ$1,2)),$U490&lt;=DATEVALUE("9/30/20"&amp;RIGHT(BR$1,2))),NETWORKDAYS(DATEVALUE("10/1/20"&amp;RIGHT(BQ$1,2)),$U490,Holidays!$J$3:$J$937),
IF($T490&lt;DATEVALUE("10/1/20"&amp;RIGHT(BQ$1,2)),NETWORKDAYS(DATEVALUE("10/1/20"&amp;RIGHT(BQ$1,2)),DATEVALUE("9/30/20"&amp;RIGHT(BR$1,2)),Holidays!$J$3:$J$937),
IF($T490&gt;=DATEVALUE("10/1/20"&amp;RIGHT(BQ$1,2)),NETWORKDAYS($T490,DATEVALUE("9/30/20"&amp;RIGHT(BR$1,2)),Holidays!$J$3:$J$937),"")))),"")/(NETWORKDAYS($T490,$U490,Holidays!$J$3:$J$937)),0))</f>
        <v/>
      </c>
      <c r="BS490" s="87" t="str">
        <f>IF($Q490="","",IFERROR(IF(OR(AND($T490&gt;=DATEVALUE("10/1/20"&amp;RIGHT(BR$1,2)),$T490&lt;=DATEVALUE("9/30/20"&amp;RIGHT(BS$1,2))),AND($U490&gt;=DATEVALUE("10/1/20"&amp;RIGHT(BR$1,2)),$U490&lt;=DATEVALUE("9/30/20"&amp;RIGHT(BS$1,2))),AND($T490&lt;=DATEVALUE("10/1/20"&amp;RIGHT(BR$1,2)),$U490&gt;=DATEVALUE("9/30/20"&amp;RIGHT(BS$1,2)))),
IF(AND($T490&gt;=DATEVALUE("10/1/20"&amp;RIGHT(BR$1,2)),$U490&lt;=DATEVALUE("9/30/20"&amp;RIGHT(BS$1,2))),NETWORKDAYS($T490,$U490,Holidays!$J$3:$J$937),
IF(AND($T490&lt;DATEVALUE("10/1/20"&amp;RIGHT(BR$1,2)),$U490&lt;=DATEVALUE("9/30/20"&amp;RIGHT(BS$1,2))),NETWORKDAYS(DATEVALUE("10/1/20"&amp;RIGHT(BR$1,2)),$U490,Holidays!$J$3:$J$937),
IF($T490&lt;DATEVALUE("10/1/20"&amp;RIGHT(BR$1,2)),NETWORKDAYS(DATEVALUE("10/1/20"&amp;RIGHT(BR$1,2)),DATEVALUE("9/30/20"&amp;RIGHT(BS$1,2)),Holidays!$J$3:$J$937),
IF($T490&gt;=DATEVALUE("10/1/20"&amp;RIGHT(BR$1,2)),NETWORKDAYS($T490,DATEVALUE("9/30/20"&amp;RIGHT(BS$1,2)),Holidays!$J$3:$J$937),"")))),"")/(NETWORKDAYS($T490,$U490,Holidays!$J$3:$J$937)),0))</f>
        <v/>
      </c>
      <c r="BT490" s="87" t="str">
        <f>IF($Q490="","",IFERROR(IF(OR(AND($T490&gt;=DATEVALUE("10/1/20"&amp;RIGHT(BS$1,2)),$T490&lt;=DATEVALUE("9/30/20"&amp;RIGHT(BT$1,2))),AND($U490&gt;=DATEVALUE("10/1/20"&amp;RIGHT(BS$1,2)),$U490&lt;=DATEVALUE("9/30/20"&amp;RIGHT(BT$1,2))),AND($T490&lt;=DATEVALUE("10/1/20"&amp;RIGHT(BS$1,2)),$U490&gt;=DATEVALUE("9/30/20"&amp;RIGHT(BT$1,2)))),
IF(AND($T490&gt;=DATEVALUE("10/1/20"&amp;RIGHT(BS$1,2)),$U490&lt;=DATEVALUE("9/30/20"&amp;RIGHT(BT$1,2))),NETWORKDAYS($T490,$U490,Holidays!$J$3:$J$937),
IF(AND($T490&lt;DATEVALUE("10/1/20"&amp;RIGHT(BS$1,2)),$U490&lt;=DATEVALUE("9/30/20"&amp;RIGHT(BT$1,2))),NETWORKDAYS(DATEVALUE("10/1/20"&amp;RIGHT(BS$1,2)),$U490,Holidays!$J$3:$J$937),
IF($T490&lt;DATEVALUE("10/1/20"&amp;RIGHT(BS$1,2)),NETWORKDAYS(DATEVALUE("10/1/20"&amp;RIGHT(BS$1,2)),DATEVALUE("9/30/20"&amp;RIGHT(BT$1,2)),Holidays!$J$3:$J$937),
IF($T490&gt;=DATEVALUE("10/1/20"&amp;RIGHT(BS$1,2)),NETWORKDAYS($T490,DATEVALUE("9/30/20"&amp;RIGHT(BT$1,2)),Holidays!$J$3:$J$937),"")))),"")/(NETWORKDAYS($T490,$U490,Holidays!$J$3:$J$937)),0))</f>
        <v/>
      </c>
      <c r="BU490" s="87" t="str">
        <f>IF($Q490="","",IFERROR(IF(OR(AND($T490&gt;=DATEVALUE("10/1/20"&amp;RIGHT(BT$1,2)),$T490&lt;=DATEVALUE("9/30/20"&amp;RIGHT(BU$1,2))),AND($U490&gt;=DATEVALUE("10/1/20"&amp;RIGHT(BT$1,2)),$U490&lt;=DATEVALUE("9/30/20"&amp;RIGHT(BU$1,2))),AND($T490&lt;=DATEVALUE("10/1/20"&amp;RIGHT(BT$1,2)),$U490&gt;=DATEVALUE("9/30/20"&amp;RIGHT(BU$1,2)))),
IF(AND($T490&gt;=DATEVALUE("10/1/20"&amp;RIGHT(BT$1,2)),$U490&lt;=DATEVALUE("9/30/20"&amp;RIGHT(BU$1,2))),NETWORKDAYS($T490,$U490,Holidays!$J$3:$J$937),
IF(AND($T490&lt;DATEVALUE("10/1/20"&amp;RIGHT(BT$1,2)),$U490&lt;=DATEVALUE("9/30/20"&amp;RIGHT(BU$1,2))),NETWORKDAYS(DATEVALUE("10/1/20"&amp;RIGHT(BT$1,2)),$U490,Holidays!$J$3:$J$937),
IF($T490&lt;DATEVALUE("10/1/20"&amp;RIGHT(BT$1,2)),NETWORKDAYS(DATEVALUE("10/1/20"&amp;RIGHT(BT$1,2)),DATEVALUE("9/30/20"&amp;RIGHT(BU$1,2)),Holidays!$J$3:$J$937),
IF($T490&gt;=DATEVALUE("10/1/20"&amp;RIGHT(BT$1,2)),NETWORKDAYS($T490,DATEVALUE("9/30/20"&amp;RIGHT(BU$1,2)),Holidays!$J$3:$J$937),"")))),"")/(NETWORKDAYS($T490,$U490,Holidays!$J$3:$J$937)),0))</f>
        <v/>
      </c>
      <c r="BV490" s="87" t="str">
        <f>IF($Q490="","",IFERROR(IF(OR(AND($T490&gt;=DATEVALUE("10/1/20"&amp;RIGHT(BU$1,2)),$T490&lt;=DATEVALUE("9/30/20"&amp;RIGHT(BV$1,2))),AND($U490&gt;=DATEVALUE("10/1/20"&amp;RIGHT(BU$1,2)),$U490&lt;=DATEVALUE("9/30/20"&amp;RIGHT(BV$1,2))),AND($T490&lt;=DATEVALUE("10/1/20"&amp;RIGHT(BU$1,2)),$U490&gt;=DATEVALUE("9/30/20"&amp;RIGHT(BV$1,2)))),
IF(AND($T490&gt;=DATEVALUE("10/1/20"&amp;RIGHT(BU$1,2)),$U490&lt;=DATEVALUE("9/30/20"&amp;RIGHT(BV$1,2))),NETWORKDAYS($T490,$U490,Holidays!$J$3:$J$937),
IF(AND($T490&lt;DATEVALUE("10/1/20"&amp;RIGHT(BU$1,2)),$U490&lt;=DATEVALUE("9/30/20"&amp;RIGHT(BV$1,2))),NETWORKDAYS(DATEVALUE("10/1/20"&amp;RIGHT(BU$1,2)),$U490,Holidays!$J$3:$J$937),
IF($T490&lt;DATEVALUE("10/1/20"&amp;RIGHT(BU$1,2)),NETWORKDAYS(DATEVALUE("10/1/20"&amp;RIGHT(BU$1,2)),DATEVALUE("9/30/20"&amp;RIGHT(BV$1,2)),Holidays!$J$3:$J$937),
IF($T490&gt;=DATEVALUE("10/1/20"&amp;RIGHT(BU$1,2)),NETWORKDAYS($T490,DATEVALUE("9/30/20"&amp;RIGHT(BV$1,2)),Holidays!$J$3:$J$937),"")))),"")/(NETWORKDAYS($T490,$U490,Holidays!$J$3:$J$937)),0))</f>
        <v/>
      </c>
      <c r="BW490" s="87" t="str">
        <f>IF($Q490="","",IFERROR(IF(OR(AND($T490&gt;=DATEVALUE("10/1/20"&amp;RIGHT(BV$1,2)),$T490&lt;=DATEVALUE("9/30/20"&amp;RIGHT(BW$1,2))),AND($U490&gt;=DATEVALUE("10/1/20"&amp;RIGHT(BV$1,2)),$U490&lt;=DATEVALUE("9/30/20"&amp;RIGHT(BW$1,2))),AND($T490&lt;=DATEVALUE("10/1/20"&amp;RIGHT(BV$1,2)),$U490&gt;=DATEVALUE("9/30/20"&amp;RIGHT(BW$1,2)))),
IF(AND($T490&gt;=DATEVALUE("10/1/20"&amp;RIGHT(BV$1,2)),$U490&lt;=DATEVALUE("9/30/20"&amp;RIGHT(BW$1,2))),NETWORKDAYS($T490,$U490,Holidays!$J$3:$J$937),
IF(AND($T490&lt;DATEVALUE("10/1/20"&amp;RIGHT(BV$1,2)),$U490&lt;=DATEVALUE("9/30/20"&amp;RIGHT(BW$1,2))),NETWORKDAYS(DATEVALUE("10/1/20"&amp;RIGHT(BV$1,2)),$U490,Holidays!$J$3:$J$937),
IF($T490&lt;DATEVALUE("10/1/20"&amp;RIGHT(BV$1,2)),NETWORKDAYS(DATEVALUE("10/1/20"&amp;RIGHT(BV$1,2)),DATEVALUE("9/30/20"&amp;RIGHT(BW$1,2)),Holidays!$J$3:$J$937),
IF($T490&gt;=DATEVALUE("10/1/20"&amp;RIGHT(BV$1,2)),NETWORKDAYS($T490,DATEVALUE("9/30/20"&amp;RIGHT(BW$1,2)),Holidays!$J$3:$J$937),"")))),"")/(NETWORKDAYS($T490,$U490,Holidays!$J$3:$J$937)),0))</f>
        <v/>
      </c>
      <c r="BX490" s="87" t="str">
        <f>IF($Q490="","",IFERROR(IF(OR(AND($T490&gt;=DATEVALUE("10/1/20"&amp;RIGHT(BW$1,2)),$T490&lt;=DATEVALUE("9/30/20"&amp;RIGHT(BX$1,2))),AND($U490&gt;=DATEVALUE("10/1/20"&amp;RIGHT(BW$1,2)),$U490&lt;=DATEVALUE("9/30/20"&amp;RIGHT(BX$1,2))),AND($T490&lt;=DATEVALUE("10/1/20"&amp;RIGHT(BW$1,2)),$U490&gt;=DATEVALUE("9/30/20"&amp;RIGHT(BX$1,2)))),
IF(AND($T490&gt;=DATEVALUE("10/1/20"&amp;RIGHT(BW$1,2)),$U490&lt;=DATEVALUE("9/30/20"&amp;RIGHT(BX$1,2))),NETWORKDAYS($T490,$U490,Holidays!$J$3:$J$937),
IF(AND($T490&lt;DATEVALUE("10/1/20"&amp;RIGHT(BW$1,2)),$U490&lt;=DATEVALUE("9/30/20"&amp;RIGHT(BX$1,2))),NETWORKDAYS(DATEVALUE("10/1/20"&amp;RIGHT(BW$1,2)),$U490,Holidays!$J$3:$J$937),
IF($T490&lt;DATEVALUE("10/1/20"&amp;RIGHT(BW$1,2)),NETWORKDAYS(DATEVALUE("10/1/20"&amp;RIGHT(BW$1,2)),DATEVALUE("9/30/20"&amp;RIGHT(BX$1,2)),Holidays!$J$3:$J$937),
IF($T490&gt;=DATEVALUE("10/1/20"&amp;RIGHT(BW$1,2)),NETWORKDAYS($T490,DATEVALUE("9/30/20"&amp;RIGHT(BX$1,2)),Holidays!$J$3:$J$937),"")))),"")/(NETWORKDAYS($T490,$U490,Holidays!$J$3:$J$937)),0))</f>
        <v/>
      </c>
      <c r="BY490" s="87" t="str">
        <f>IF($Q490="","",IFERROR(IF(OR(AND($T490&gt;=DATEVALUE("10/1/20"&amp;RIGHT(BX$1,2)),$T490&lt;=DATEVALUE("9/30/20"&amp;RIGHT(BY$1,2))),AND($U490&gt;=DATEVALUE("10/1/20"&amp;RIGHT(BX$1,2)),$U490&lt;=DATEVALUE("9/30/20"&amp;RIGHT(BY$1,2))),AND($T490&lt;=DATEVALUE("10/1/20"&amp;RIGHT(BX$1,2)),$U490&gt;=DATEVALUE("9/30/20"&amp;RIGHT(BY$1,2)))),
IF(AND($T490&gt;=DATEVALUE("10/1/20"&amp;RIGHT(BX$1,2)),$U490&lt;=DATEVALUE("9/30/20"&amp;RIGHT(BY$1,2))),NETWORKDAYS($T490,$U490,Holidays!$J$3:$J$937),
IF(AND($T490&lt;DATEVALUE("10/1/20"&amp;RIGHT(BX$1,2)),$U490&lt;=DATEVALUE("9/30/20"&amp;RIGHT(BY$1,2))),NETWORKDAYS(DATEVALUE("10/1/20"&amp;RIGHT(BX$1,2)),$U490,Holidays!$J$3:$J$937),
IF($T490&lt;DATEVALUE("10/1/20"&amp;RIGHT(BX$1,2)),NETWORKDAYS(DATEVALUE("10/1/20"&amp;RIGHT(BX$1,2)),DATEVALUE("9/30/20"&amp;RIGHT(BY$1,2)),Holidays!$J$3:$J$937),
IF($T490&gt;=DATEVALUE("10/1/20"&amp;RIGHT(BX$1,2)),NETWORKDAYS($T490,DATEVALUE("9/30/20"&amp;RIGHT(BY$1,2)),Holidays!$J$3:$J$937),"")))),"")/(NETWORKDAYS($T490,$U490,Holidays!$J$3:$J$937)),0))</f>
        <v/>
      </c>
      <c r="BZ490" s="87" t="str">
        <f>IF($Q490="","",IFERROR(IF(OR(AND($T490&gt;=DATEVALUE("10/1/20"&amp;RIGHT(BY$1,2)),$T490&lt;=DATEVALUE("9/30/20"&amp;RIGHT(BZ$1,2))),AND($U490&gt;=DATEVALUE("10/1/20"&amp;RIGHT(BY$1,2)),$U490&lt;=DATEVALUE("9/30/20"&amp;RIGHT(BZ$1,2))),AND($T490&lt;=DATEVALUE("10/1/20"&amp;RIGHT(BY$1,2)),$U490&gt;=DATEVALUE("9/30/20"&amp;RIGHT(BZ$1,2)))),
IF(AND($T490&gt;=DATEVALUE("10/1/20"&amp;RIGHT(BY$1,2)),$U490&lt;=DATEVALUE("9/30/20"&amp;RIGHT(BZ$1,2))),NETWORKDAYS($T490,$U490,Holidays!$J$3:$J$937),
IF(AND($T490&lt;DATEVALUE("10/1/20"&amp;RIGHT(BY$1,2)),$U490&lt;=DATEVALUE("9/30/20"&amp;RIGHT(BZ$1,2))),NETWORKDAYS(DATEVALUE("10/1/20"&amp;RIGHT(BY$1,2)),$U490,Holidays!$J$3:$J$937),
IF($T490&lt;DATEVALUE("10/1/20"&amp;RIGHT(BY$1,2)),NETWORKDAYS(DATEVALUE("10/1/20"&amp;RIGHT(BY$1,2)),DATEVALUE("9/30/20"&amp;RIGHT(BZ$1,2)),Holidays!$J$3:$J$937),
IF($T490&gt;=DATEVALUE("10/1/20"&amp;RIGHT(BY$1,2)),NETWORKDAYS($T490,DATEVALUE("9/30/20"&amp;RIGHT(BZ$1,2)),Holidays!$J$3:$J$937),"")))),"")/(NETWORKDAYS($T490,$U490,Holidays!$J$3:$J$937)),0))</f>
        <v/>
      </c>
      <c r="CA490" s="87" t="str">
        <f>IF($Q490="","",IFERROR(IF(OR(AND($T490&gt;=DATEVALUE("10/1/20"&amp;RIGHT(BZ$1,2)),$T490&lt;=DATEVALUE("9/30/20"&amp;RIGHT(CA$1,2))),AND($U490&gt;=DATEVALUE("10/1/20"&amp;RIGHT(BZ$1,2)),$U490&lt;=DATEVALUE("9/30/20"&amp;RIGHT(CA$1,2))),AND($T490&lt;=DATEVALUE("10/1/20"&amp;RIGHT(BZ$1,2)),$U490&gt;=DATEVALUE("9/30/20"&amp;RIGHT(CA$1,2)))),
IF(AND($T490&gt;=DATEVALUE("10/1/20"&amp;RIGHT(BZ$1,2)),$U490&lt;=DATEVALUE("9/30/20"&amp;RIGHT(CA$1,2))),NETWORKDAYS($T490,$U490,Holidays!$J$3:$J$937),
IF(AND($T490&lt;DATEVALUE("10/1/20"&amp;RIGHT(BZ$1,2)),$U490&lt;=DATEVALUE("9/30/20"&amp;RIGHT(CA$1,2))),NETWORKDAYS(DATEVALUE("10/1/20"&amp;RIGHT(BZ$1,2)),$U490,Holidays!$J$3:$J$937),
IF($T490&lt;DATEVALUE("10/1/20"&amp;RIGHT(BZ$1,2)),NETWORKDAYS(DATEVALUE("10/1/20"&amp;RIGHT(BZ$1,2)),DATEVALUE("9/30/20"&amp;RIGHT(CA$1,2)),Holidays!$J$3:$J$937),
IF($T490&gt;=DATEVALUE("10/1/20"&amp;RIGHT(BZ$1,2)),NETWORKDAYS($T490,DATEVALUE("9/30/20"&amp;RIGHT(CA$1,2)),Holidays!$J$3:$J$937),"")))),"")/(NETWORKDAYS($T490,$U490,Holidays!$J$3:$J$937)),0))</f>
        <v/>
      </c>
      <c r="CB490" s="87" t="str">
        <f>IF($Q490="","",IFERROR(IF(OR(AND($T490&gt;=DATEVALUE("10/1/20"&amp;RIGHT(CA$1,2)),$T490&lt;=DATEVALUE("9/30/20"&amp;RIGHT(CB$1,2))),AND($U490&gt;=DATEVALUE("10/1/20"&amp;RIGHT(CA$1,2)),$U490&lt;=DATEVALUE("9/30/20"&amp;RIGHT(CB$1,2))),AND($T490&lt;=DATEVALUE("10/1/20"&amp;RIGHT(CA$1,2)),$U490&gt;=DATEVALUE("9/30/20"&amp;RIGHT(CB$1,2)))),
IF(AND($T490&gt;=DATEVALUE("10/1/20"&amp;RIGHT(CA$1,2)),$U490&lt;=DATEVALUE("9/30/20"&amp;RIGHT(CB$1,2))),NETWORKDAYS($T490,$U490,Holidays!$J$3:$J$937),
IF(AND($T490&lt;DATEVALUE("10/1/20"&amp;RIGHT(CA$1,2)),$U490&lt;=DATEVALUE("9/30/20"&amp;RIGHT(CB$1,2))),NETWORKDAYS(DATEVALUE("10/1/20"&amp;RIGHT(CA$1,2)),$U490,Holidays!$J$3:$J$937),
IF($T490&lt;DATEVALUE("10/1/20"&amp;RIGHT(CA$1,2)),NETWORKDAYS(DATEVALUE("10/1/20"&amp;RIGHT(CA$1,2)),DATEVALUE("9/30/20"&amp;RIGHT(CB$1,2)),Holidays!$J$3:$J$937),
IF($T490&gt;=DATEVALUE("10/1/20"&amp;RIGHT(CA$1,2)),NETWORKDAYS($T490,DATEVALUE("9/30/20"&amp;RIGHT(CB$1,2)),Holidays!$J$3:$J$937),"")))),"")/(NETWORKDAYS($T490,$U490,Holidays!$J$3:$J$937)),0))</f>
        <v/>
      </c>
    </row>
    <row r="491" spans="1:80">
      <c r="A491" s="97"/>
      <c r="B491" s="98" t="str">
        <f ca="1">IF(NOT($A491=""),OFFSET('WBS Reference &amp; User Procedure'!$A$1,MATCH($A491,'WBS Reference &amp; User Procedure'!$A:$A,0)-1,1),"")</f>
        <v/>
      </c>
      <c r="D491" s="97"/>
      <c r="I491" s="78"/>
      <c r="T491" s="104" t="str">
        <f>IF(NOT(Q491=""),IF(NOT($S491=""),$S491,#REF!),"")</f>
        <v/>
      </c>
      <c r="U491" s="104" t="str">
        <f>IF(NOT(Q491=""),WORKDAY(T491,Q491,Holidays!$J$3:$J$937),"")</f>
        <v/>
      </c>
      <c r="V491" s="104"/>
      <c r="W491" s="104"/>
      <c r="X491" s="101" t="str">
        <f t="shared" si="106"/>
        <v/>
      </c>
      <c r="AL491" s="87" t="str">
        <f t="shared" ca="1" si="107"/>
        <v/>
      </c>
      <c r="AN491" s="87" t="str">
        <f t="shared" ca="1" si="108"/>
        <v/>
      </c>
      <c r="AO491" s="87" t="str">
        <f t="shared" ca="1" si="108"/>
        <v/>
      </c>
      <c r="AP491" s="87" t="str">
        <f t="shared" ca="1" si="108"/>
        <v/>
      </c>
      <c r="AQ491" s="87" t="str">
        <f t="shared" ca="1" si="108"/>
        <v/>
      </c>
      <c r="AR491" s="87" t="str">
        <f t="shared" ca="1" si="108"/>
        <v/>
      </c>
      <c r="AS491" s="87" t="str">
        <f t="shared" ca="1" si="108"/>
        <v/>
      </c>
      <c r="AT491" s="87" t="str">
        <f t="shared" ca="1" si="108"/>
        <v/>
      </c>
      <c r="AU491" s="87" t="str">
        <f t="shared" ca="1" si="108"/>
        <v/>
      </c>
      <c r="AV491" s="87" t="str">
        <f t="shared" ca="1" si="108"/>
        <v/>
      </c>
      <c r="AW491" s="87" t="str">
        <f t="shared" ca="1" si="108"/>
        <v/>
      </c>
      <c r="AX491" s="87" t="str">
        <f t="shared" ca="1" si="109"/>
        <v/>
      </c>
      <c r="AY491" s="87" t="str">
        <f t="shared" ca="1" si="109"/>
        <v/>
      </c>
      <c r="AZ491" s="87" t="str">
        <f t="shared" ca="1" si="109"/>
        <v/>
      </c>
      <c r="BA491" s="87" t="str">
        <f t="shared" ca="1" si="109"/>
        <v/>
      </c>
      <c r="BB491" s="87" t="str">
        <f t="shared" ca="1" si="109"/>
        <v/>
      </c>
      <c r="BC491" s="87" t="str">
        <f t="shared" ca="1" si="109"/>
        <v/>
      </c>
      <c r="BD491" s="87" t="str">
        <f t="shared" ca="1" si="109"/>
        <v/>
      </c>
      <c r="BE491" s="87" t="str">
        <f t="shared" ca="1" si="109"/>
        <v/>
      </c>
      <c r="BF491" s="87" t="str">
        <f t="shared" ca="1" si="109"/>
        <v/>
      </c>
      <c r="BG491" s="87" t="str">
        <f t="shared" ca="1" si="109"/>
        <v/>
      </c>
      <c r="BI491" s="87" t="str">
        <f>IF($Q491="","",IFERROR(IF(OR(AND($T491&gt;=DATEVALUE("10/1/20"&amp;RIGHT(BH$1,2)),$T491&lt;=DATEVALUE("9/30/20"&amp;RIGHT(BI$1,2))),AND($U491&gt;=DATEVALUE("10/1/20"&amp;RIGHT(BH$1,2)),$U491&lt;=DATEVALUE("9/30/20"&amp;RIGHT(BI$1,2))),AND($T491&lt;=DATEVALUE("10/1/20"&amp;RIGHT(BH$1,2)),$U491&gt;=DATEVALUE("9/30/20"&amp;RIGHT(BI$1,2)))),
IF(AND($T491&gt;=DATEVALUE("10/1/20"&amp;RIGHT(BH$1,2)),$U491&lt;=DATEVALUE("9/30/20"&amp;RIGHT(BI$1,2))),NETWORKDAYS($T491,$U491,Holidays!$J$3:$J$937),
IF(AND($T491&lt;DATEVALUE("10/1/20"&amp;RIGHT(BH$1,2)),$U491&lt;=DATEVALUE("9/30/20"&amp;RIGHT(BI$1,2))),NETWORKDAYS(DATEVALUE("10/1/20"&amp;RIGHT(BH$1,2)),$U491,Holidays!$J$3:$J$937),
IF($T491&lt;DATEVALUE("10/1/20"&amp;RIGHT(BH$1,2)),NETWORKDAYS(DATEVALUE("10/1/20"&amp;RIGHT(BH$1,2)),DATEVALUE("9/30/20"&amp;RIGHT(BI$1,2)),Holidays!$J$3:$J$937),
IF($T491&gt;=DATEVALUE("10/1/20"&amp;RIGHT(BH$1,2)),NETWORKDAYS($T491,DATEVALUE("9/30/20"&amp;RIGHT(BI$1,2)),Holidays!$J$3:$J$937),"")))),"")/(NETWORKDAYS($T491,$U491,Holidays!$J$3:$J$937)),0))</f>
        <v/>
      </c>
      <c r="BJ491" s="87" t="str">
        <f>IF($Q491="","",IFERROR(IF(OR(AND($T491&gt;=DATEVALUE("10/1/20"&amp;RIGHT(BI$1,2)),$T491&lt;=DATEVALUE("9/30/20"&amp;RIGHT(BJ$1,2))),AND($U491&gt;=DATEVALUE("10/1/20"&amp;RIGHT(BI$1,2)),$U491&lt;=DATEVALUE("9/30/20"&amp;RIGHT(BJ$1,2))),AND($T491&lt;=DATEVALUE("10/1/20"&amp;RIGHT(BI$1,2)),$U491&gt;=DATEVALUE("9/30/20"&amp;RIGHT(BJ$1,2)))),
IF(AND($T491&gt;=DATEVALUE("10/1/20"&amp;RIGHT(BI$1,2)),$U491&lt;=DATEVALUE("9/30/20"&amp;RIGHT(BJ$1,2))),NETWORKDAYS($T491,$U491,Holidays!$J$3:$J$937),
IF(AND($T491&lt;DATEVALUE("10/1/20"&amp;RIGHT(BI$1,2)),$U491&lt;=DATEVALUE("9/30/20"&amp;RIGHT(BJ$1,2))),NETWORKDAYS(DATEVALUE("10/1/20"&amp;RIGHT(BI$1,2)),$U491,Holidays!$J$3:$J$937),
IF($T491&lt;DATEVALUE("10/1/20"&amp;RIGHT(BI$1,2)),NETWORKDAYS(DATEVALUE("10/1/20"&amp;RIGHT(BI$1,2)),DATEVALUE("9/30/20"&amp;RIGHT(BJ$1,2)),Holidays!$J$3:$J$937),
IF($T491&gt;=DATEVALUE("10/1/20"&amp;RIGHT(BI$1,2)),NETWORKDAYS($T491,DATEVALUE("9/30/20"&amp;RIGHT(BJ$1,2)),Holidays!$J$3:$J$937),"")))),"")/(NETWORKDAYS($T491,$U491,Holidays!$J$3:$J$937)),0))</f>
        <v/>
      </c>
      <c r="BK491" s="87" t="str">
        <f>IF($Q491="","",IFERROR(IF(OR(AND($T491&gt;=DATEVALUE("10/1/20"&amp;RIGHT(BJ$1,2)),$T491&lt;=DATEVALUE("9/30/20"&amp;RIGHT(BK$1,2))),AND($U491&gt;=DATEVALUE("10/1/20"&amp;RIGHT(BJ$1,2)),$U491&lt;=DATEVALUE("9/30/20"&amp;RIGHT(BK$1,2))),AND($T491&lt;=DATEVALUE("10/1/20"&amp;RIGHT(BJ$1,2)),$U491&gt;=DATEVALUE("9/30/20"&amp;RIGHT(BK$1,2)))),
IF(AND($T491&gt;=DATEVALUE("10/1/20"&amp;RIGHT(BJ$1,2)),$U491&lt;=DATEVALUE("9/30/20"&amp;RIGHT(BK$1,2))),NETWORKDAYS($T491,$U491,Holidays!$J$3:$J$937),
IF(AND($T491&lt;DATEVALUE("10/1/20"&amp;RIGHT(BJ$1,2)),$U491&lt;=DATEVALUE("9/30/20"&amp;RIGHT(BK$1,2))),NETWORKDAYS(DATEVALUE("10/1/20"&amp;RIGHT(BJ$1,2)),$U491,Holidays!$J$3:$J$937),
IF($T491&lt;DATEVALUE("10/1/20"&amp;RIGHT(BJ$1,2)),NETWORKDAYS(DATEVALUE("10/1/20"&amp;RIGHT(BJ$1,2)),DATEVALUE("9/30/20"&amp;RIGHT(BK$1,2)),Holidays!$J$3:$J$937),
IF($T491&gt;=DATEVALUE("10/1/20"&amp;RIGHT(BJ$1,2)),NETWORKDAYS($T491,DATEVALUE("9/30/20"&amp;RIGHT(BK$1,2)),Holidays!$J$3:$J$937),"")))),"")/(NETWORKDAYS($T491,$U491,Holidays!$J$3:$J$937)),0))</f>
        <v/>
      </c>
      <c r="BL491" s="87" t="str">
        <f>IF($Q491="","",IFERROR(IF(OR(AND($T491&gt;=DATEVALUE("10/1/20"&amp;RIGHT(BK$1,2)),$T491&lt;=DATEVALUE("9/30/20"&amp;RIGHT(BL$1,2))),AND($U491&gt;=DATEVALUE("10/1/20"&amp;RIGHT(BK$1,2)),$U491&lt;=DATEVALUE("9/30/20"&amp;RIGHT(BL$1,2))),AND($T491&lt;=DATEVALUE("10/1/20"&amp;RIGHT(BK$1,2)),$U491&gt;=DATEVALUE("9/30/20"&amp;RIGHT(BL$1,2)))),
IF(AND($T491&gt;=DATEVALUE("10/1/20"&amp;RIGHT(BK$1,2)),$U491&lt;=DATEVALUE("9/30/20"&amp;RIGHT(BL$1,2))),NETWORKDAYS($T491,$U491,Holidays!$J$3:$J$937),
IF(AND($T491&lt;DATEVALUE("10/1/20"&amp;RIGHT(BK$1,2)),$U491&lt;=DATEVALUE("9/30/20"&amp;RIGHT(BL$1,2))),NETWORKDAYS(DATEVALUE("10/1/20"&amp;RIGHT(BK$1,2)),$U491,Holidays!$J$3:$J$937),
IF($T491&lt;DATEVALUE("10/1/20"&amp;RIGHT(BK$1,2)),NETWORKDAYS(DATEVALUE("10/1/20"&amp;RIGHT(BK$1,2)),DATEVALUE("9/30/20"&amp;RIGHT(BL$1,2)),Holidays!$J$3:$J$937),
IF($T491&gt;=DATEVALUE("10/1/20"&amp;RIGHT(BK$1,2)),NETWORKDAYS($T491,DATEVALUE("9/30/20"&amp;RIGHT(BL$1,2)),Holidays!$J$3:$J$937),"")))),"")/(NETWORKDAYS($T491,$U491,Holidays!$J$3:$J$937)),0))</f>
        <v/>
      </c>
      <c r="BM491" s="87" t="str">
        <f>IF($Q491="","",IFERROR(IF(OR(AND($T491&gt;=DATEVALUE("10/1/20"&amp;RIGHT(BL$1,2)),$T491&lt;=DATEVALUE("9/30/20"&amp;RIGHT(BM$1,2))),AND($U491&gt;=DATEVALUE("10/1/20"&amp;RIGHT(BL$1,2)),$U491&lt;=DATEVALUE("9/30/20"&amp;RIGHT(BM$1,2))),AND($T491&lt;=DATEVALUE("10/1/20"&amp;RIGHT(BL$1,2)),$U491&gt;=DATEVALUE("9/30/20"&amp;RIGHT(BM$1,2)))),
IF(AND($T491&gt;=DATEVALUE("10/1/20"&amp;RIGHT(BL$1,2)),$U491&lt;=DATEVALUE("9/30/20"&amp;RIGHT(BM$1,2))),NETWORKDAYS($T491,$U491,Holidays!$J$3:$J$937),
IF(AND($T491&lt;DATEVALUE("10/1/20"&amp;RIGHT(BL$1,2)),$U491&lt;=DATEVALUE("9/30/20"&amp;RIGHT(BM$1,2))),NETWORKDAYS(DATEVALUE("10/1/20"&amp;RIGHT(BL$1,2)),$U491,Holidays!$J$3:$J$937),
IF($T491&lt;DATEVALUE("10/1/20"&amp;RIGHT(BL$1,2)),NETWORKDAYS(DATEVALUE("10/1/20"&amp;RIGHT(BL$1,2)),DATEVALUE("9/30/20"&amp;RIGHT(BM$1,2)),Holidays!$J$3:$J$937),
IF($T491&gt;=DATEVALUE("10/1/20"&amp;RIGHT(BL$1,2)),NETWORKDAYS($T491,DATEVALUE("9/30/20"&amp;RIGHT(BM$1,2)),Holidays!$J$3:$J$937),"")))),"")/(NETWORKDAYS($T491,$U491,Holidays!$J$3:$J$937)),0))</f>
        <v/>
      </c>
      <c r="BN491" s="87" t="str">
        <f>IF($Q491="","",IFERROR(IF(OR(AND($T491&gt;=DATEVALUE("10/1/20"&amp;RIGHT(BM$1,2)),$T491&lt;=DATEVALUE("9/30/20"&amp;RIGHT(BN$1,2))),AND($U491&gt;=DATEVALUE("10/1/20"&amp;RIGHT(BM$1,2)),$U491&lt;=DATEVALUE("9/30/20"&amp;RIGHT(BN$1,2))),AND($T491&lt;=DATEVALUE("10/1/20"&amp;RIGHT(BM$1,2)),$U491&gt;=DATEVALUE("9/30/20"&amp;RIGHT(BN$1,2)))),
IF(AND($T491&gt;=DATEVALUE("10/1/20"&amp;RIGHT(BM$1,2)),$U491&lt;=DATEVALUE("9/30/20"&amp;RIGHT(BN$1,2))),NETWORKDAYS($T491,$U491,Holidays!$J$3:$J$937),
IF(AND($T491&lt;DATEVALUE("10/1/20"&amp;RIGHT(BM$1,2)),$U491&lt;=DATEVALUE("9/30/20"&amp;RIGHT(BN$1,2))),NETWORKDAYS(DATEVALUE("10/1/20"&amp;RIGHT(BM$1,2)),$U491,Holidays!$J$3:$J$937),
IF($T491&lt;DATEVALUE("10/1/20"&amp;RIGHT(BM$1,2)),NETWORKDAYS(DATEVALUE("10/1/20"&amp;RIGHT(BM$1,2)),DATEVALUE("9/30/20"&amp;RIGHT(BN$1,2)),Holidays!$J$3:$J$937),
IF($T491&gt;=DATEVALUE("10/1/20"&amp;RIGHT(BM$1,2)),NETWORKDAYS($T491,DATEVALUE("9/30/20"&amp;RIGHT(BN$1,2)),Holidays!$J$3:$J$937),"")))),"")/(NETWORKDAYS($T491,$U491,Holidays!$J$3:$J$937)),0))</f>
        <v/>
      </c>
      <c r="BO491" s="87" t="str">
        <f>IF($Q491="","",IFERROR(IF(OR(AND($T491&gt;=DATEVALUE("10/1/20"&amp;RIGHT(BN$1,2)),$T491&lt;=DATEVALUE("9/30/20"&amp;RIGHT(BO$1,2))),AND($U491&gt;=DATEVALUE("10/1/20"&amp;RIGHT(BN$1,2)),$U491&lt;=DATEVALUE("9/30/20"&amp;RIGHT(BO$1,2))),AND($T491&lt;=DATEVALUE("10/1/20"&amp;RIGHT(BN$1,2)),$U491&gt;=DATEVALUE("9/30/20"&amp;RIGHT(BO$1,2)))),
IF(AND($T491&gt;=DATEVALUE("10/1/20"&amp;RIGHT(BN$1,2)),$U491&lt;=DATEVALUE("9/30/20"&amp;RIGHT(BO$1,2))),NETWORKDAYS($T491,$U491,Holidays!$J$3:$J$937),
IF(AND($T491&lt;DATEVALUE("10/1/20"&amp;RIGHT(BN$1,2)),$U491&lt;=DATEVALUE("9/30/20"&amp;RIGHT(BO$1,2))),NETWORKDAYS(DATEVALUE("10/1/20"&amp;RIGHT(BN$1,2)),$U491,Holidays!$J$3:$J$937),
IF($T491&lt;DATEVALUE("10/1/20"&amp;RIGHT(BN$1,2)),NETWORKDAYS(DATEVALUE("10/1/20"&amp;RIGHT(BN$1,2)),DATEVALUE("9/30/20"&amp;RIGHT(BO$1,2)),Holidays!$J$3:$J$937),
IF($T491&gt;=DATEVALUE("10/1/20"&amp;RIGHT(BN$1,2)),NETWORKDAYS($T491,DATEVALUE("9/30/20"&amp;RIGHT(BO$1,2)),Holidays!$J$3:$J$937),"")))),"")/(NETWORKDAYS($T491,$U491,Holidays!$J$3:$J$937)),0))</f>
        <v/>
      </c>
      <c r="BP491" s="87" t="str">
        <f>IF($Q491="","",IFERROR(IF(OR(AND($T491&gt;=DATEVALUE("10/1/20"&amp;RIGHT(BO$1,2)),$T491&lt;=DATEVALUE("9/30/20"&amp;RIGHT(BP$1,2))),AND($U491&gt;=DATEVALUE("10/1/20"&amp;RIGHT(BO$1,2)),$U491&lt;=DATEVALUE("9/30/20"&amp;RIGHT(BP$1,2))),AND($T491&lt;=DATEVALUE("10/1/20"&amp;RIGHT(BO$1,2)),$U491&gt;=DATEVALUE("9/30/20"&amp;RIGHT(BP$1,2)))),
IF(AND($T491&gt;=DATEVALUE("10/1/20"&amp;RIGHT(BO$1,2)),$U491&lt;=DATEVALUE("9/30/20"&amp;RIGHT(BP$1,2))),NETWORKDAYS($T491,$U491,Holidays!$J$3:$J$937),
IF(AND($T491&lt;DATEVALUE("10/1/20"&amp;RIGHT(BO$1,2)),$U491&lt;=DATEVALUE("9/30/20"&amp;RIGHT(BP$1,2))),NETWORKDAYS(DATEVALUE("10/1/20"&amp;RIGHT(BO$1,2)),$U491,Holidays!$J$3:$J$937),
IF($T491&lt;DATEVALUE("10/1/20"&amp;RIGHT(BO$1,2)),NETWORKDAYS(DATEVALUE("10/1/20"&amp;RIGHT(BO$1,2)),DATEVALUE("9/30/20"&amp;RIGHT(BP$1,2)),Holidays!$J$3:$J$937),
IF($T491&gt;=DATEVALUE("10/1/20"&amp;RIGHT(BO$1,2)),NETWORKDAYS($T491,DATEVALUE("9/30/20"&amp;RIGHT(BP$1,2)),Holidays!$J$3:$J$937),"")))),"")/(NETWORKDAYS($T491,$U491,Holidays!$J$3:$J$937)),0))</f>
        <v/>
      </c>
      <c r="BQ491" s="87" t="str">
        <f>IF($Q491="","",IFERROR(IF(OR(AND($T491&gt;=DATEVALUE("10/1/20"&amp;RIGHT(BP$1,2)),$T491&lt;=DATEVALUE("9/30/20"&amp;RIGHT(BQ$1,2))),AND($U491&gt;=DATEVALUE("10/1/20"&amp;RIGHT(BP$1,2)),$U491&lt;=DATEVALUE("9/30/20"&amp;RIGHT(BQ$1,2))),AND($T491&lt;=DATEVALUE("10/1/20"&amp;RIGHT(BP$1,2)),$U491&gt;=DATEVALUE("9/30/20"&amp;RIGHT(BQ$1,2)))),
IF(AND($T491&gt;=DATEVALUE("10/1/20"&amp;RIGHT(BP$1,2)),$U491&lt;=DATEVALUE("9/30/20"&amp;RIGHT(BQ$1,2))),NETWORKDAYS($T491,$U491,Holidays!$J$3:$J$937),
IF(AND($T491&lt;DATEVALUE("10/1/20"&amp;RIGHT(BP$1,2)),$U491&lt;=DATEVALUE("9/30/20"&amp;RIGHT(BQ$1,2))),NETWORKDAYS(DATEVALUE("10/1/20"&amp;RIGHT(BP$1,2)),$U491,Holidays!$J$3:$J$937),
IF($T491&lt;DATEVALUE("10/1/20"&amp;RIGHT(BP$1,2)),NETWORKDAYS(DATEVALUE("10/1/20"&amp;RIGHT(BP$1,2)),DATEVALUE("9/30/20"&amp;RIGHT(BQ$1,2)),Holidays!$J$3:$J$937),
IF($T491&gt;=DATEVALUE("10/1/20"&amp;RIGHT(BP$1,2)),NETWORKDAYS($T491,DATEVALUE("9/30/20"&amp;RIGHT(BQ$1,2)),Holidays!$J$3:$J$937),"")))),"")/(NETWORKDAYS($T491,$U491,Holidays!$J$3:$J$937)),0))</f>
        <v/>
      </c>
      <c r="BR491" s="87" t="str">
        <f>IF($Q491="","",IFERROR(IF(OR(AND($T491&gt;=DATEVALUE("10/1/20"&amp;RIGHT(BQ$1,2)),$T491&lt;=DATEVALUE("9/30/20"&amp;RIGHT(BR$1,2))),AND($U491&gt;=DATEVALUE("10/1/20"&amp;RIGHT(BQ$1,2)),$U491&lt;=DATEVALUE("9/30/20"&amp;RIGHT(BR$1,2))),AND($T491&lt;=DATEVALUE("10/1/20"&amp;RIGHT(BQ$1,2)),$U491&gt;=DATEVALUE("9/30/20"&amp;RIGHT(BR$1,2)))),
IF(AND($T491&gt;=DATEVALUE("10/1/20"&amp;RIGHT(BQ$1,2)),$U491&lt;=DATEVALUE("9/30/20"&amp;RIGHT(BR$1,2))),NETWORKDAYS($T491,$U491,Holidays!$J$3:$J$937),
IF(AND($T491&lt;DATEVALUE("10/1/20"&amp;RIGHT(BQ$1,2)),$U491&lt;=DATEVALUE("9/30/20"&amp;RIGHT(BR$1,2))),NETWORKDAYS(DATEVALUE("10/1/20"&amp;RIGHT(BQ$1,2)),$U491,Holidays!$J$3:$J$937),
IF($T491&lt;DATEVALUE("10/1/20"&amp;RIGHT(BQ$1,2)),NETWORKDAYS(DATEVALUE("10/1/20"&amp;RIGHT(BQ$1,2)),DATEVALUE("9/30/20"&amp;RIGHT(BR$1,2)),Holidays!$J$3:$J$937),
IF($T491&gt;=DATEVALUE("10/1/20"&amp;RIGHT(BQ$1,2)),NETWORKDAYS($T491,DATEVALUE("9/30/20"&amp;RIGHT(BR$1,2)),Holidays!$J$3:$J$937),"")))),"")/(NETWORKDAYS($T491,$U491,Holidays!$J$3:$J$937)),0))</f>
        <v/>
      </c>
      <c r="BS491" s="87" t="str">
        <f>IF($Q491="","",IFERROR(IF(OR(AND($T491&gt;=DATEVALUE("10/1/20"&amp;RIGHT(BR$1,2)),$T491&lt;=DATEVALUE("9/30/20"&amp;RIGHT(BS$1,2))),AND($U491&gt;=DATEVALUE("10/1/20"&amp;RIGHT(BR$1,2)),$U491&lt;=DATEVALUE("9/30/20"&amp;RIGHT(BS$1,2))),AND($T491&lt;=DATEVALUE("10/1/20"&amp;RIGHT(BR$1,2)),$U491&gt;=DATEVALUE("9/30/20"&amp;RIGHT(BS$1,2)))),
IF(AND($T491&gt;=DATEVALUE("10/1/20"&amp;RIGHT(BR$1,2)),$U491&lt;=DATEVALUE("9/30/20"&amp;RIGHT(BS$1,2))),NETWORKDAYS($T491,$U491,Holidays!$J$3:$J$937),
IF(AND($T491&lt;DATEVALUE("10/1/20"&amp;RIGHT(BR$1,2)),$U491&lt;=DATEVALUE("9/30/20"&amp;RIGHT(BS$1,2))),NETWORKDAYS(DATEVALUE("10/1/20"&amp;RIGHT(BR$1,2)),$U491,Holidays!$J$3:$J$937),
IF($T491&lt;DATEVALUE("10/1/20"&amp;RIGHT(BR$1,2)),NETWORKDAYS(DATEVALUE("10/1/20"&amp;RIGHT(BR$1,2)),DATEVALUE("9/30/20"&amp;RIGHT(BS$1,2)),Holidays!$J$3:$J$937),
IF($T491&gt;=DATEVALUE("10/1/20"&amp;RIGHT(BR$1,2)),NETWORKDAYS($T491,DATEVALUE("9/30/20"&amp;RIGHT(BS$1,2)),Holidays!$J$3:$J$937),"")))),"")/(NETWORKDAYS($T491,$U491,Holidays!$J$3:$J$937)),0))</f>
        <v/>
      </c>
      <c r="BT491" s="87" t="str">
        <f>IF($Q491="","",IFERROR(IF(OR(AND($T491&gt;=DATEVALUE("10/1/20"&amp;RIGHT(BS$1,2)),$T491&lt;=DATEVALUE("9/30/20"&amp;RIGHT(BT$1,2))),AND($U491&gt;=DATEVALUE("10/1/20"&amp;RIGHT(BS$1,2)),$U491&lt;=DATEVALUE("9/30/20"&amp;RIGHT(BT$1,2))),AND($T491&lt;=DATEVALUE("10/1/20"&amp;RIGHT(BS$1,2)),$U491&gt;=DATEVALUE("9/30/20"&amp;RIGHT(BT$1,2)))),
IF(AND($T491&gt;=DATEVALUE("10/1/20"&amp;RIGHT(BS$1,2)),$U491&lt;=DATEVALUE("9/30/20"&amp;RIGHT(BT$1,2))),NETWORKDAYS($T491,$U491,Holidays!$J$3:$J$937),
IF(AND($T491&lt;DATEVALUE("10/1/20"&amp;RIGHT(BS$1,2)),$U491&lt;=DATEVALUE("9/30/20"&amp;RIGHT(BT$1,2))),NETWORKDAYS(DATEVALUE("10/1/20"&amp;RIGHT(BS$1,2)),$U491,Holidays!$J$3:$J$937),
IF($T491&lt;DATEVALUE("10/1/20"&amp;RIGHT(BS$1,2)),NETWORKDAYS(DATEVALUE("10/1/20"&amp;RIGHT(BS$1,2)),DATEVALUE("9/30/20"&amp;RIGHT(BT$1,2)),Holidays!$J$3:$J$937),
IF($T491&gt;=DATEVALUE("10/1/20"&amp;RIGHT(BS$1,2)),NETWORKDAYS($T491,DATEVALUE("9/30/20"&amp;RIGHT(BT$1,2)),Holidays!$J$3:$J$937),"")))),"")/(NETWORKDAYS($T491,$U491,Holidays!$J$3:$J$937)),0))</f>
        <v/>
      </c>
      <c r="BU491" s="87" t="str">
        <f>IF($Q491="","",IFERROR(IF(OR(AND($T491&gt;=DATEVALUE("10/1/20"&amp;RIGHT(BT$1,2)),$T491&lt;=DATEVALUE("9/30/20"&amp;RIGHT(BU$1,2))),AND($U491&gt;=DATEVALUE("10/1/20"&amp;RIGHT(BT$1,2)),$U491&lt;=DATEVALUE("9/30/20"&amp;RIGHT(BU$1,2))),AND($T491&lt;=DATEVALUE("10/1/20"&amp;RIGHT(BT$1,2)),$U491&gt;=DATEVALUE("9/30/20"&amp;RIGHT(BU$1,2)))),
IF(AND($T491&gt;=DATEVALUE("10/1/20"&amp;RIGHT(BT$1,2)),$U491&lt;=DATEVALUE("9/30/20"&amp;RIGHT(BU$1,2))),NETWORKDAYS($T491,$U491,Holidays!$J$3:$J$937),
IF(AND($T491&lt;DATEVALUE("10/1/20"&amp;RIGHT(BT$1,2)),$U491&lt;=DATEVALUE("9/30/20"&amp;RIGHT(BU$1,2))),NETWORKDAYS(DATEVALUE("10/1/20"&amp;RIGHT(BT$1,2)),$U491,Holidays!$J$3:$J$937),
IF($T491&lt;DATEVALUE("10/1/20"&amp;RIGHT(BT$1,2)),NETWORKDAYS(DATEVALUE("10/1/20"&amp;RIGHT(BT$1,2)),DATEVALUE("9/30/20"&amp;RIGHT(BU$1,2)),Holidays!$J$3:$J$937),
IF($T491&gt;=DATEVALUE("10/1/20"&amp;RIGHT(BT$1,2)),NETWORKDAYS($T491,DATEVALUE("9/30/20"&amp;RIGHT(BU$1,2)),Holidays!$J$3:$J$937),"")))),"")/(NETWORKDAYS($T491,$U491,Holidays!$J$3:$J$937)),0))</f>
        <v/>
      </c>
      <c r="BV491" s="87" t="str">
        <f>IF($Q491="","",IFERROR(IF(OR(AND($T491&gt;=DATEVALUE("10/1/20"&amp;RIGHT(BU$1,2)),$T491&lt;=DATEVALUE("9/30/20"&amp;RIGHT(BV$1,2))),AND($U491&gt;=DATEVALUE("10/1/20"&amp;RIGHT(BU$1,2)),$U491&lt;=DATEVALUE("9/30/20"&amp;RIGHT(BV$1,2))),AND($T491&lt;=DATEVALUE("10/1/20"&amp;RIGHT(BU$1,2)),$U491&gt;=DATEVALUE("9/30/20"&amp;RIGHT(BV$1,2)))),
IF(AND($T491&gt;=DATEVALUE("10/1/20"&amp;RIGHT(BU$1,2)),$U491&lt;=DATEVALUE("9/30/20"&amp;RIGHT(BV$1,2))),NETWORKDAYS($T491,$U491,Holidays!$J$3:$J$937),
IF(AND($T491&lt;DATEVALUE("10/1/20"&amp;RIGHT(BU$1,2)),$U491&lt;=DATEVALUE("9/30/20"&amp;RIGHT(BV$1,2))),NETWORKDAYS(DATEVALUE("10/1/20"&amp;RIGHT(BU$1,2)),$U491,Holidays!$J$3:$J$937),
IF($T491&lt;DATEVALUE("10/1/20"&amp;RIGHT(BU$1,2)),NETWORKDAYS(DATEVALUE("10/1/20"&amp;RIGHT(BU$1,2)),DATEVALUE("9/30/20"&amp;RIGHT(BV$1,2)),Holidays!$J$3:$J$937),
IF($T491&gt;=DATEVALUE("10/1/20"&amp;RIGHT(BU$1,2)),NETWORKDAYS($T491,DATEVALUE("9/30/20"&amp;RIGHT(BV$1,2)),Holidays!$J$3:$J$937),"")))),"")/(NETWORKDAYS($T491,$U491,Holidays!$J$3:$J$937)),0))</f>
        <v/>
      </c>
      <c r="BW491" s="87" t="str">
        <f>IF($Q491="","",IFERROR(IF(OR(AND($T491&gt;=DATEVALUE("10/1/20"&amp;RIGHT(BV$1,2)),$T491&lt;=DATEVALUE("9/30/20"&amp;RIGHT(BW$1,2))),AND($U491&gt;=DATEVALUE("10/1/20"&amp;RIGHT(BV$1,2)),$U491&lt;=DATEVALUE("9/30/20"&amp;RIGHT(BW$1,2))),AND($T491&lt;=DATEVALUE("10/1/20"&amp;RIGHT(BV$1,2)),$U491&gt;=DATEVALUE("9/30/20"&amp;RIGHT(BW$1,2)))),
IF(AND($T491&gt;=DATEVALUE("10/1/20"&amp;RIGHT(BV$1,2)),$U491&lt;=DATEVALUE("9/30/20"&amp;RIGHT(BW$1,2))),NETWORKDAYS($T491,$U491,Holidays!$J$3:$J$937),
IF(AND($T491&lt;DATEVALUE("10/1/20"&amp;RIGHT(BV$1,2)),$U491&lt;=DATEVALUE("9/30/20"&amp;RIGHT(BW$1,2))),NETWORKDAYS(DATEVALUE("10/1/20"&amp;RIGHT(BV$1,2)),$U491,Holidays!$J$3:$J$937),
IF($T491&lt;DATEVALUE("10/1/20"&amp;RIGHT(BV$1,2)),NETWORKDAYS(DATEVALUE("10/1/20"&amp;RIGHT(BV$1,2)),DATEVALUE("9/30/20"&amp;RIGHT(BW$1,2)),Holidays!$J$3:$J$937),
IF($T491&gt;=DATEVALUE("10/1/20"&amp;RIGHT(BV$1,2)),NETWORKDAYS($T491,DATEVALUE("9/30/20"&amp;RIGHT(BW$1,2)),Holidays!$J$3:$J$937),"")))),"")/(NETWORKDAYS($T491,$U491,Holidays!$J$3:$J$937)),0))</f>
        <v/>
      </c>
      <c r="BX491" s="87" t="str">
        <f>IF($Q491="","",IFERROR(IF(OR(AND($T491&gt;=DATEVALUE("10/1/20"&amp;RIGHT(BW$1,2)),$T491&lt;=DATEVALUE("9/30/20"&amp;RIGHT(BX$1,2))),AND($U491&gt;=DATEVALUE("10/1/20"&amp;RIGHT(BW$1,2)),$U491&lt;=DATEVALUE("9/30/20"&amp;RIGHT(BX$1,2))),AND($T491&lt;=DATEVALUE("10/1/20"&amp;RIGHT(BW$1,2)),$U491&gt;=DATEVALUE("9/30/20"&amp;RIGHT(BX$1,2)))),
IF(AND($T491&gt;=DATEVALUE("10/1/20"&amp;RIGHT(BW$1,2)),$U491&lt;=DATEVALUE("9/30/20"&amp;RIGHT(BX$1,2))),NETWORKDAYS($T491,$U491,Holidays!$J$3:$J$937),
IF(AND($T491&lt;DATEVALUE("10/1/20"&amp;RIGHT(BW$1,2)),$U491&lt;=DATEVALUE("9/30/20"&amp;RIGHT(BX$1,2))),NETWORKDAYS(DATEVALUE("10/1/20"&amp;RIGHT(BW$1,2)),$U491,Holidays!$J$3:$J$937),
IF($T491&lt;DATEVALUE("10/1/20"&amp;RIGHT(BW$1,2)),NETWORKDAYS(DATEVALUE("10/1/20"&amp;RIGHT(BW$1,2)),DATEVALUE("9/30/20"&amp;RIGHT(BX$1,2)),Holidays!$J$3:$J$937),
IF($T491&gt;=DATEVALUE("10/1/20"&amp;RIGHT(BW$1,2)),NETWORKDAYS($T491,DATEVALUE("9/30/20"&amp;RIGHT(BX$1,2)),Holidays!$J$3:$J$937),"")))),"")/(NETWORKDAYS($T491,$U491,Holidays!$J$3:$J$937)),0))</f>
        <v/>
      </c>
      <c r="BY491" s="87" t="str">
        <f>IF($Q491="","",IFERROR(IF(OR(AND($T491&gt;=DATEVALUE("10/1/20"&amp;RIGHT(BX$1,2)),$T491&lt;=DATEVALUE("9/30/20"&amp;RIGHT(BY$1,2))),AND($U491&gt;=DATEVALUE("10/1/20"&amp;RIGHT(BX$1,2)),$U491&lt;=DATEVALUE("9/30/20"&amp;RIGHT(BY$1,2))),AND($T491&lt;=DATEVALUE("10/1/20"&amp;RIGHT(BX$1,2)),$U491&gt;=DATEVALUE("9/30/20"&amp;RIGHT(BY$1,2)))),
IF(AND($T491&gt;=DATEVALUE("10/1/20"&amp;RIGHT(BX$1,2)),$U491&lt;=DATEVALUE("9/30/20"&amp;RIGHT(BY$1,2))),NETWORKDAYS($T491,$U491,Holidays!$J$3:$J$937),
IF(AND($T491&lt;DATEVALUE("10/1/20"&amp;RIGHT(BX$1,2)),$U491&lt;=DATEVALUE("9/30/20"&amp;RIGHT(BY$1,2))),NETWORKDAYS(DATEVALUE("10/1/20"&amp;RIGHT(BX$1,2)),$U491,Holidays!$J$3:$J$937),
IF($T491&lt;DATEVALUE("10/1/20"&amp;RIGHT(BX$1,2)),NETWORKDAYS(DATEVALUE("10/1/20"&amp;RIGHT(BX$1,2)),DATEVALUE("9/30/20"&amp;RIGHT(BY$1,2)),Holidays!$J$3:$J$937),
IF($T491&gt;=DATEVALUE("10/1/20"&amp;RIGHT(BX$1,2)),NETWORKDAYS($T491,DATEVALUE("9/30/20"&amp;RIGHT(BY$1,2)),Holidays!$J$3:$J$937),"")))),"")/(NETWORKDAYS($T491,$U491,Holidays!$J$3:$J$937)),0))</f>
        <v/>
      </c>
      <c r="BZ491" s="87" t="str">
        <f>IF($Q491="","",IFERROR(IF(OR(AND($T491&gt;=DATEVALUE("10/1/20"&amp;RIGHT(BY$1,2)),$T491&lt;=DATEVALUE("9/30/20"&amp;RIGHT(BZ$1,2))),AND($U491&gt;=DATEVALUE("10/1/20"&amp;RIGHT(BY$1,2)),$U491&lt;=DATEVALUE("9/30/20"&amp;RIGHT(BZ$1,2))),AND($T491&lt;=DATEVALUE("10/1/20"&amp;RIGHT(BY$1,2)),$U491&gt;=DATEVALUE("9/30/20"&amp;RIGHT(BZ$1,2)))),
IF(AND($T491&gt;=DATEVALUE("10/1/20"&amp;RIGHT(BY$1,2)),$U491&lt;=DATEVALUE("9/30/20"&amp;RIGHT(BZ$1,2))),NETWORKDAYS($T491,$U491,Holidays!$J$3:$J$937),
IF(AND($T491&lt;DATEVALUE("10/1/20"&amp;RIGHT(BY$1,2)),$U491&lt;=DATEVALUE("9/30/20"&amp;RIGHT(BZ$1,2))),NETWORKDAYS(DATEVALUE("10/1/20"&amp;RIGHT(BY$1,2)),$U491,Holidays!$J$3:$J$937),
IF($T491&lt;DATEVALUE("10/1/20"&amp;RIGHT(BY$1,2)),NETWORKDAYS(DATEVALUE("10/1/20"&amp;RIGHT(BY$1,2)),DATEVALUE("9/30/20"&amp;RIGHT(BZ$1,2)),Holidays!$J$3:$J$937),
IF($T491&gt;=DATEVALUE("10/1/20"&amp;RIGHT(BY$1,2)),NETWORKDAYS($T491,DATEVALUE("9/30/20"&amp;RIGHT(BZ$1,2)),Holidays!$J$3:$J$937),"")))),"")/(NETWORKDAYS($T491,$U491,Holidays!$J$3:$J$937)),0))</f>
        <v/>
      </c>
      <c r="CA491" s="87" t="str">
        <f>IF($Q491="","",IFERROR(IF(OR(AND($T491&gt;=DATEVALUE("10/1/20"&amp;RIGHT(BZ$1,2)),$T491&lt;=DATEVALUE("9/30/20"&amp;RIGHT(CA$1,2))),AND($U491&gt;=DATEVALUE("10/1/20"&amp;RIGHT(BZ$1,2)),$U491&lt;=DATEVALUE("9/30/20"&amp;RIGHT(CA$1,2))),AND($T491&lt;=DATEVALUE("10/1/20"&amp;RIGHT(BZ$1,2)),$U491&gt;=DATEVALUE("9/30/20"&amp;RIGHT(CA$1,2)))),
IF(AND($T491&gt;=DATEVALUE("10/1/20"&amp;RIGHT(BZ$1,2)),$U491&lt;=DATEVALUE("9/30/20"&amp;RIGHT(CA$1,2))),NETWORKDAYS($T491,$U491,Holidays!$J$3:$J$937),
IF(AND($T491&lt;DATEVALUE("10/1/20"&amp;RIGHT(BZ$1,2)),$U491&lt;=DATEVALUE("9/30/20"&amp;RIGHT(CA$1,2))),NETWORKDAYS(DATEVALUE("10/1/20"&amp;RIGHT(BZ$1,2)),$U491,Holidays!$J$3:$J$937),
IF($T491&lt;DATEVALUE("10/1/20"&amp;RIGHT(BZ$1,2)),NETWORKDAYS(DATEVALUE("10/1/20"&amp;RIGHT(BZ$1,2)),DATEVALUE("9/30/20"&amp;RIGHT(CA$1,2)),Holidays!$J$3:$J$937),
IF($T491&gt;=DATEVALUE("10/1/20"&amp;RIGHT(BZ$1,2)),NETWORKDAYS($T491,DATEVALUE("9/30/20"&amp;RIGHT(CA$1,2)),Holidays!$J$3:$J$937),"")))),"")/(NETWORKDAYS($T491,$U491,Holidays!$J$3:$J$937)),0))</f>
        <v/>
      </c>
      <c r="CB491" s="87" t="str">
        <f>IF($Q491="","",IFERROR(IF(OR(AND($T491&gt;=DATEVALUE("10/1/20"&amp;RIGHT(CA$1,2)),$T491&lt;=DATEVALUE("9/30/20"&amp;RIGHT(CB$1,2))),AND($U491&gt;=DATEVALUE("10/1/20"&amp;RIGHT(CA$1,2)),$U491&lt;=DATEVALUE("9/30/20"&amp;RIGHT(CB$1,2))),AND($T491&lt;=DATEVALUE("10/1/20"&amp;RIGHT(CA$1,2)),$U491&gt;=DATEVALUE("9/30/20"&amp;RIGHT(CB$1,2)))),
IF(AND($T491&gt;=DATEVALUE("10/1/20"&amp;RIGHT(CA$1,2)),$U491&lt;=DATEVALUE("9/30/20"&amp;RIGHT(CB$1,2))),NETWORKDAYS($T491,$U491,Holidays!$J$3:$J$937),
IF(AND($T491&lt;DATEVALUE("10/1/20"&amp;RIGHT(CA$1,2)),$U491&lt;=DATEVALUE("9/30/20"&amp;RIGHT(CB$1,2))),NETWORKDAYS(DATEVALUE("10/1/20"&amp;RIGHT(CA$1,2)),$U491,Holidays!$J$3:$J$937),
IF($T491&lt;DATEVALUE("10/1/20"&amp;RIGHT(CA$1,2)),NETWORKDAYS(DATEVALUE("10/1/20"&amp;RIGHT(CA$1,2)),DATEVALUE("9/30/20"&amp;RIGHT(CB$1,2)),Holidays!$J$3:$J$937),
IF($T491&gt;=DATEVALUE("10/1/20"&amp;RIGHT(CA$1,2)),NETWORKDAYS($T491,DATEVALUE("9/30/20"&amp;RIGHT(CB$1,2)),Holidays!$J$3:$J$937),"")))),"")/(NETWORKDAYS($T491,$U491,Holidays!$J$3:$J$937)),0))</f>
        <v/>
      </c>
    </row>
    <row r="492" spans="1:80">
      <c r="A492" s="97"/>
      <c r="B492" s="98" t="str">
        <f ca="1">IF(NOT($A492=""),OFFSET('WBS Reference &amp; User Procedure'!$A$1,MATCH($A492,'WBS Reference &amp; User Procedure'!$A:$A,0)-1,1),"")</f>
        <v/>
      </c>
      <c r="D492" s="97"/>
      <c r="I492" s="78"/>
      <c r="T492" s="104" t="str">
        <f>IF(NOT(Q492=""),IF(NOT($S492=""),$S492,#REF!),"")</f>
        <v/>
      </c>
      <c r="U492" s="104" t="str">
        <f>IF(NOT(Q492=""),WORKDAY(T492,Q492,Holidays!$J$3:$J$937),"")</f>
        <v/>
      </c>
      <c r="V492" s="104"/>
      <c r="W492" s="104"/>
      <c r="X492" s="101" t="str">
        <f t="shared" si="106"/>
        <v/>
      </c>
      <c r="AL492" s="87" t="str">
        <f t="shared" ca="1" si="107"/>
        <v/>
      </c>
      <c r="AN492" s="87" t="str">
        <f t="shared" ca="1" si="108"/>
        <v/>
      </c>
      <c r="AO492" s="87" t="str">
        <f t="shared" ca="1" si="108"/>
        <v/>
      </c>
      <c r="AP492" s="87" t="str">
        <f t="shared" ca="1" si="108"/>
        <v/>
      </c>
      <c r="AQ492" s="87" t="str">
        <f t="shared" ca="1" si="108"/>
        <v/>
      </c>
      <c r="AR492" s="87" t="str">
        <f t="shared" ca="1" si="108"/>
        <v/>
      </c>
      <c r="AS492" s="87" t="str">
        <f t="shared" ca="1" si="108"/>
        <v/>
      </c>
      <c r="AT492" s="87" t="str">
        <f t="shared" ca="1" si="108"/>
        <v/>
      </c>
      <c r="AU492" s="87" t="str">
        <f t="shared" ca="1" si="108"/>
        <v/>
      </c>
      <c r="AV492" s="87" t="str">
        <f t="shared" ca="1" si="108"/>
        <v/>
      </c>
      <c r="AW492" s="87" t="str">
        <f t="shared" ca="1" si="108"/>
        <v/>
      </c>
      <c r="AX492" s="87" t="str">
        <f t="shared" ca="1" si="109"/>
        <v/>
      </c>
      <c r="AY492" s="87" t="str">
        <f t="shared" ca="1" si="109"/>
        <v/>
      </c>
      <c r="AZ492" s="87" t="str">
        <f t="shared" ca="1" si="109"/>
        <v/>
      </c>
      <c r="BA492" s="87" t="str">
        <f t="shared" ca="1" si="109"/>
        <v/>
      </c>
      <c r="BB492" s="87" t="str">
        <f t="shared" ca="1" si="109"/>
        <v/>
      </c>
      <c r="BC492" s="87" t="str">
        <f t="shared" ca="1" si="109"/>
        <v/>
      </c>
      <c r="BD492" s="87" t="str">
        <f t="shared" ca="1" si="109"/>
        <v/>
      </c>
      <c r="BE492" s="87" t="str">
        <f t="shared" ca="1" si="109"/>
        <v/>
      </c>
      <c r="BF492" s="87" t="str">
        <f t="shared" ca="1" si="109"/>
        <v/>
      </c>
      <c r="BG492" s="87" t="str">
        <f t="shared" ca="1" si="109"/>
        <v/>
      </c>
      <c r="BI492" s="87" t="str">
        <f>IF($Q492="","",IFERROR(IF(OR(AND($T492&gt;=DATEVALUE("10/1/20"&amp;RIGHT(BH$1,2)),$T492&lt;=DATEVALUE("9/30/20"&amp;RIGHT(BI$1,2))),AND($U492&gt;=DATEVALUE("10/1/20"&amp;RIGHT(BH$1,2)),$U492&lt;=DATEVALUE("9/30/20"&amp;RIGHT(BI$1,2))),AND($T492&lt;=DATEVALUE("10/1/20"&amp;RIGHT(BH$1,2)),$U492&gt;=DATEVALUE("9/30/20"&amp;RIGHT(BI$1,2)))),
IF(AND($T492&gt;=DATEVALUE("10/1/20"&amp;RIGHT(BH$1,2)),$U492&lt;=DATEVALUE("9/30/20"&amp;RIGHT(BI$1,2))),NETWORKDAYS($T492,$U492,Holidays!$J$3:$J$937),
IF(AND($T492&lt;DATEVALUE("10/1/20"&amp;RIGHT(BH$1,2)),$U492&lt;=DATEVALUE("9/30/20"&amp;RIGHT(BI$1,2))),NETWORKDAYS(DATEVALUE("10/1/20"&amp;RIGHT(BH$1,2)),$U492,Holidays!$J$3:$J$937),
IF($T492&lt;DATEVALUE("10/1/20"&amp;RIGHT(BH$1,2)),NETWORKDAYS(DATEVALUE("10/1/20"&amp;RIGHT(BH$1,2)),DATEVALUE("9/30/20"&amp;RIGHT(BI$1,2)),Holidays!$J$3:$J$937),
IF($T492&gt;=DATEVALUE("10/1/20"&amp;RIGHT(BH$1,2)),NETWORKDAYS($T492,DATEVALUE("9/30/20"&amp;RIGHT(BI$1,2)),Holidays!$J$3:$J$937),"")))),"")/(NETWORKDAYS($T492,$U492,Holidays!$J$3:$J$937)),0))</f>
        <v/>
      </c>
      <c r="BJ492" s="87" t="str">
        <f>IF($Q492="","",IFERROR(IF(OR(AND($T492&gt;=DATEVALUE("10/1/20"&amp;RIGHT(BI$1,2)),$T492&lt;=DATEVALUE("9/30/20"&amp;RIGHT(BJ$1,2))),AND($U492&gt;=DATEVALUE("10/1/20"&amp;RIGHT(BI$1,2)),$U492&lt;=DATEVALUE("9/30/20"&amp;RIGHT(BJ$1,2))),AND($T492&lt;=DATEVALUE("10/1/20"&amp;RIGHT(BI$1,2)),$U492&gt;=DATEVALUE("9/30/20"&amp;RIGHT(BJ$1,2)))),
IF(AND($T492&gt;=DATEVALUE("10/1/20"&amp;RIGHT(BI$1,2)),$U492&lt;=DATEVALUE("9/30/20"&amp;RIGHT(BJ$1,2))),NETWORKDAYS($T492,$U492,Holidays!$J$3:$J$937),
IF(AND($T492&lt;DATEVALUE("10/1/20"&amp;RIGHT(BI$1,2)),$U492&lt;=DATEVALUE("9/30/20"&amp;RIGHT(BJ$1,2))),NETWORKDAYS(DATEVALUE("10/1/20"&amp;RIGHT(BI$1,2)),$U492,Holidays!$J$3:$J$937),
IF($T492&lt;DATEVALUE("10/1/20"&amp;RIGHT(BI$1,2)),NETWORKDAYS(DATEVALUE("10/1/20"&amp;RIGHT(BI$1,2)),DATEVALUE("9/30/20"&amp;RIGHT(BJ$1,2)),Holidays!$J$3:$J$937),
IF($T492&gt;=DATEVALUE("10/1/20"&amp;RIGHT(BI$1,2)),NETWORKDAYS($T492,DATEVALUE("9/30/20"&amp;RIGHT(BJ$1,2)),Holidays!$J$3:$J$937),"")))),"")/(NETWORKDAYS($T492,$U492,Holidays!$J$3:$J$937)),0))</f>
        <v/>
      </c>
      <c r="BK492" s="87" t="str">
        <f>IF($Q492="","",IFERROR(IF(OR(AND($T492&gt;=DATEVALUE("10/1/20"&amp;RIGHT(BJ$1,2)),$T492&lt;=DATEVALUE("9/30/20"&amp;RIGHT(BK$1,2))),AND($U492&gt;=DATEVALUE("10/1/20"&amp;RIGHT(BJ$1,2)),$U492&lt;=DATEVALUE("9/30/20"&amp;RIGHT(BK$1,2))),AND($T492&lt;=DATEVALUE("10/1/20"&amp;RIGHT(BJ$1,2)),$U492&gt;=DATEVALUE("9/30/20"&amp;RIGHT(BK$1,2)))),
IF(AND($T492&gt;=DATEVALUE("10/1/20"&amp;RIGHT(BJ$1,2)),$U492&lt;=DATEVALUE("9/30/20"&amp;RIGHT(BK$1,2))),NETWORKDAYS($T492,$U492,Holidays!$J$3:$J$937),
IF(AND($T492&lt;DATEVALUE("10/1/20"&amp;RIGHT(BJ$1,2)),$U492&lt;=DATEVALUE("9/30/20"&amp;RIGHT(BK$1,2))),NETWORKDAYS(DATEVALUE("10/1/20"&amp;RIGHT(BJ$1,2)),$U492,Holidays!$J$3:$J$937),
IF($T492&lt;DATEVALUE("10/1/20"&amp;RIGHT(BJ$1,2)),NETWORKDAYS(DATEVALUE("10/1/20"&amp;RIGHT(BJ$1,2)),DATEVALUE("9/30/20"&amp;RIGHT(BK$1,2)),Holidays!$J$3:$J$937),
IF($T492&gt;=DATEVALUE("10/1/20"&amp;RIGHT(BJ$1,2)),NETWORKDAYS($T492,DATEVALUE("9/30/20"&amp;RIGHT(BK$1,2)),Holidays!$J$3:$J$937),"")))),"")/(NETWORKDAYS($T492,$U492,Holidays!$J$3:$J$937)),0))</f>
        <v/>
      </c>
      <c r="BL492" s="87" t="str">
        <f>IF($Q492="","",IFERROR(IF(OR(AND($T492&gt;=DATEVALUE("10/1/20"&amp;RIGHT(BK$1,2)),$T492&lt;=DATEVALUE("9/30/20"&amp;RIGHT(BL$1,2))),AND($U492&gt;=DATEVALUE("10/1/20"&amp;RIGHT(BK$1,2)),$U492&lt;=DATEVALUE("9/30/20"&amp;RIGHT(BL$1,2))),AND($T492&lt;=DATEVALUE("10/1/20"&amp;RIGHT(BK$1,2)),$U492&gt;=DATEVALUE("9/30/20"&amp;RIGHT(BL$1,2)))),
IF(AND($T492&gt;=DATEVALUE("10/1/20"&amp;RIGHT(BK$1,2)),$U492&lt;=DATEVALUE("9/30/20"&amp;RIGHT(BL$1,2))),NETWORKDAYS($T492,$U492,Holidays!$J$3:$J$937),
IF(AND($T492&lt;DATEVALUE("10/1/20"&amp;RIGHT(BK$1,2)),$U492&lt;=DATEVALUE("9/30/20"&amp;RIGHT(BL$1,2))),NETWORKDAYS(DATEVALUE("10/1/20"&amp;RIGHT(BK$1,2)),$U492,Holidays!$J$3:$J$937),
IF($T492&lt;DATEVALUE("10/1/20"&amp;RIGHT(BK$1,2)),NETWORKDAYS(DATEVALUE("10/1/20"&amp;RIGHT(BK$1,2)),DATEVALUE("9/30/20"&amp;RIGHT(BL$1,2)),Holidays!$J$3:$J$937),
IF($T492&gt;=DATEVALUE("10/1/20"&amp;RIGHT(BK$1,2)),NETWORKDAYS($T492,DATEVALUE("9/30/20"&amp;RIGHT(BL$1,2)),Holidays!$J$3:$J$937),"")))),"")/(NETWORKDAYS($T492,$U492,Holidays!$J$3:$J$937)),0))</f>
        <v/>
      </c>
      <c r="BM492" s="87" t="str">
        <f>IF($Q492="","",IFERROR(IF(OR(AND($T492&gt;=DATEVALUE("10/1/20"&amp;RIGHT(BL$1,2)),$T492&lt;=DATEVALUE("9/30/20"&amp;RIGHT(BM$1,2))),AND($U492&gt;=DATEVALUE("10/1/20"&amp;RIGHT(BL$1,2)),$U492&lt;=DATEVALUE("9/30/20"&amp;RIGHT(BM$1,2))),AND($T492&lt;=DATEVALUE("10/1/20"&amp;RIGHT(BL$1,2)),$U492&gt;=DATEVALUE("9/30/20"&amp;RIGHT(BM$1,2)))),
IF(AND($T492&gt;=DATEVALUE("10/1/20"&amp;RIGHT(BL$1,2)),$U492&lt;=DATEVALUE("9/30/20"&amp;RIGHT(BM$1,2))),NETWORKDAYS($T492,$U492,Holidays!$J$3:$J$937),
IF(AND($T492&lt;DATEVALUE("10/1/20"&amp;RIGHT(BL$1,2)),$U492&lt;=DATEVALUE("9/30/20"&amp;RIGHT(BM$1,2))),NETWORKDAYS(DATEVALUE("10/1/20"&amp;RIGHT(BL$1,2)),$U492,Holidays!$J$3:$J$937),
IF($T492&lt;DATEVALUE("10/1/20"&amp;RIGHT(BL$1,2)),NETWORKDAYS(DATEVALUE("10/1/20"&amp;RIGHT(BL$1,2)),DATEVALUE("9/30/20"&amp;RIGHT(BM$1,2)),Holidays!$J$3:$J$937),
IF($T492&gt;=DATEVALUE("10/1/20"&amp;RIGHT(BL$1,2)),NETWORKDAYS($T492,DATEVALUE("9/30/20"&amp;RIGHT(BM$1,2)),Holidays!$J$3:$J$937),"")))),"")/(NETWORKDAYS($T492,$U492,Holidays!$J$3:$J$937)),0))</f>
        <v/>
      </c>
      <c r="BN492" s="87" t="str">
        <f>IF($Q492="","",IFERROR(IF(OR(AND($T492&gt;=DATEVALUE("10/1/20"&amp;RIGHT(BM$1,2)),$T492&lt;=DATEVALUE("9/30/20"&amp;RIGHT(BN$1,2))),AND($U492&gt;=DATEVALUE("10/1/20"&amp;RIGHT(BM$1,2)),$U492&lt;=DATEVALUE("9/30/20"&amp;RIGHT(BN$1,2))),AND($T492&lt;=DATEVALUE("10/1/20"&amp;RIGHT(BM$1,2)),$U492&gt;=DATEVALUE("9/30/20"&amp;RIGHT(BN$1,2)))),
IF(AND($T492&gt;=DATEVALUE("10/1/20"&amp;RIGHT(BM$1,2)),$U492&lt;=DATEVALUE("9/30/20"&amp;RIGHT(BN$1,2))),NETWORKDAYS($T492,$U492,Holidays!$J$3:$J$937),
IF(AND($T492&lt;DATEVALUE("10/1/20"&amp;RIGHT(BM$1,2)),$U492&lt;=DATEVALUE("9/30/20"&amp;RIGHT(BN$1,2))),NETWORKDAYS(DATEVALUE("10/1/20"&amp;RIGHT(BM$1,2)),$U492,Holidays!$J$3:$J$937),
IF($T492&lt;DATEVALUE("10/1/20"&amp;RIGHT(BM$1,2)),NETWORKDAYS(DATEVALUE("10/1/20"&amp;RIGHT(BM$1,2)),DATEVALUE("9/30/20"&amp;RIGHT(BN$1,2)),Holidays!$J$3:$J$937),
IF($T492&gt;=DATEVALUE("10/1/20"&amp;RIGHT(BM$1,2)),NETWORKDAYS($T492,DATEVALUE("9/30/20"&amp;RIGHT(BN$1,2)),Holidays!$J$3:$J$937),"")))),"")/(NETWORKDAYS($T492,$U492,Holidays!$J$3:$J$937)),0))</f>
        <v/>
      </c>
      <c r="BO492" s="87" t="str">
        <f>IF($Q492="","",IFERROR(IF(OR(AND($T492&gt;=DATEVALUE("10/1/20"&amp;RIGHT(BN$1,2)),$T492&lt;=DATEVALUE("9/30/20"&amp;RIGHT(BO$1,2))),AND($U492&gt;=DATEVALUE("10/1/20"&amp;RIGHT(BN$1,2)),$U492&lt;=DATEVALUE("9/30/20"&amp;RIGHT(BO$1,2))),AND($T492&lt;=DATEVALUE("10/1/20"&amp;RIGHT(BN$1,2)),$U492&gt;=DATEVALUE("9/30/20"&amp;RIGHT(BO$1,2)))),
IF(AND($T492&gt;=DATEVALUE("10/1/20"&amp;RIGHT(BN$1,2)),$U492&lt;=DATEVALUE("9/30/20"&amp;RIGHT(BO$1,2))),NETWORKDAYS($T492,$U492,Holidays!$J$3:$J$937),
IF(AND($T492&lt;DATEVALUE("10/1/20"&amp;RIGHT(BN$1,2)),$U492&lt;=DATEVALUE("9/30/20"&amp;RIGHT(BO$1,2))),NETWORKDAYS(DATEVALUE("10/1/20"&amp;RIGHT(BN$1,2)),$U492,Holidays!$J$3:$J$937),
IF($T492&lt;DATEVALUE("10/1/20"&amp;RIGHT(BN$1,2)),NETWORKDAYS(DATEVALUE("10/1/20"&amp;RIGHT(BN$1,2)),DATEVALUE("9/30/20"&amp;RIGHT(BO$1,2)),Holidays!$J$3:$J$937),
IF($T492&gt;=DATEVALUE("10/1/20"&amp;RIGHT(BN$1,2)),NETWORKDAYS($T492,DATEVALUE("9/30/20"&amp;RIGHT(BO$1,2)),Holidays!$J$3:$J$937),"")))),"")/(NETWORKDAYS($T492,$U492,Holidays!$J$3:$J$937)),0))</f>
        <v/>
      </c>
      <c r="BP492" s="87" t="str">
        <f>IF($Q492="","",IFERROR(IF(OR(AND($T492&gt;=DATEVALUE("10/1/20"&amp;RIGHT(BO$1,2)),$T492&lt;=DATEVALUE("9/30/20"&amp;RIGHT(BP$1,2))),AND($U492&gt;=DATEVALUE("10/1/20"&amp;RIGHT(BO$1,2)),$U492&lt;=DATEVALUE("9/30/20"&amp;RIGHT(BP$1,2))),AND($T492&lt;=DATEVALUE("10/1/20"&amp;RIGHT(BO$1,2)),$U492&gt;=DATEVALUE("9/30/20"&amp;RIGHT(BP$1,2)))),
IF(AND($T492&gt;=DATEVALUE("10/1/20"&amp;RIGHT(BO$1,2)),$U492&lt;=DATEVALUE("9/30/20"&amp;RIGHT(BP$1,2))),NETWORKDAYS($T492,$U492,Holidays!$J$3:$J$937),
IF(AND($T492&lt;DATEVALUE("10/1/20"&amp;RIGHT(BO$1,2)),$U492&lt;=DATEVALUE("9/30/20"&amp;RIGHT(BP$1,2))),NETWORKDAYS(DATEVALUE("10/1/20"&amp;RIGHT(BO$1,2)),$U492,Holidays!$J$3:$J$937),
IF($T492&lt;DATEVALUE("10/1/20"&amp;RIGHT(BO$1,2)),NETWORKDAYS(DATEVALUE("10/1/20"&amp;RIGHT(BO$1,2)),DATEVALUE("9/30/20"&amp;RIGHT(BP$1,2)),Holidays!$J$3:$J$937),
IF($T492&gt;=DATEVALUE("10/1/20"&amp;RIGHT(BO$1,2)),NETWORKDAYS($T492,DATEVALUE("9/30/20"&amp;RIGHT(BP$1,2)),Holidays!$J$3:$J$937),"")))),"")/(NETWORKDAYS($T492,$U492,Holidays!$J$3:$J$937)),0))</f>
        <v/>
      </c>
      <c r="BQ492" s="87" t="str">
        <f>IF($Q492="","",IFERROR(IF(OR(AND($T492&gt;=DATEVALUE("10/1/20"&amp;RIGHT(BP$1,2)),$T492&lt;=DATEVALUE("9/30/20"&amp;RIGHT(BQ$1,2))),AND($U492&gt;=DATEVALUE("10/1/20"&amp;RIGHT(BP$1,2)),$U492&lt;=DATEVALUE("9/30/20"&amp;RIGHT(BQ$1,2))),AND($T492&lt;=DATEVALUE("10/1/20"&amp;RIGHT(BP$1,2)),$U492&gt;=DATEVALUE("9/30/20"&amp;RIGHT(BQ$1,2)))),
IF(AND($T492&gt;=DATEVALUE("10/1/20"&amp;RIGHT(BP$1,2)),$U492&lt;=DATEVALUE("9/30/20"&amp;RIGHT(BQ$1,2))),NETWORKDAYS($T492,$U492,Holidays!$J$3:$J$937),
IF(AND($T492&lt;DATEVALUE("10/1/20"&amp;RIGHT(BP$1,2)),$U492&lt;=DATEVALUE("9/30/20"&amp;RIGHT(BQ$1,2))),NETWORKDAYS(DATEVALUE("10/1/20"&amp;RIGHT(BP$1,2)),$U492,Holidays!$J$3:$J$937),
IF($T492&lt;DATEVALUE("10/1/20"&amp;RIGHT(BP$1,2)),NETWORKDAYS(DATEVALUE("10/1/20"&amp;RIGHT(BP$1,2)),DATEVALUE("9/30/20"&amp;RIGHT(BQ$1,2)),Holidays!$J$3:$J$937),
IF($T492&gt;=DATEVALUE("10/1/20"&amp;RIGHT(BP$1,2)),NETWORKDAYS($T492,DATEVALUE("9/30/20"&amp;RIGHT(BQ$1,2)),Holidays!$J$3:$J$937),"")))),"")/(NETWORKDAYS($T492,$U492,Holidays!$J$3:$J$937)),0))</f>
        <v/>
      </c>
      <c r="BR492" s="87" t="str">
        <f>IF($Q492="","",IFERROR(IF(OR(AND($T492&gt;=DATEVALUE("10/1/20"&amp;RIGHT(BQ$1,2)),$T492&lt;=DATEVALUE("9/30/20"&amp;RIGHT(BR$1,2))),AND($U492&gt;=DATEVALUE("10/1/20"&amp;RIGHT(BQ$1,2)),$U492&lt;=DATEVALUE("9/30/20"&amp;RIGHT(BR$1,2))),AND($T492&lt;=DATEVALUE("10/1/20"&amp;RIGHT(BQ$1,2)),$U492&gt;=DATEVALUE("9/30/20"&amp;RIGHT(BR$1,2)))),
IF(AND($T492&gt;=DATEVALUE("10/1/20"&amp;RIGHT(BQ$1,2)),$U492&lt;=DATEVALUE("9/30/20"&amp;RIGHT(BR$1,2))),NETWORKDAYS($T492,$U492,Holidays!$J$3:$J$937),
IF(AND($T492&lt;DATEVALUE("10/1/20"&amp;RIGHT(BQ$1,2)),$U492&lt;=DATEVALUE("9/30/20"&amp;RIGHT(BR$1,2))),NETWORKDAYS(DATEVALUE("10/1/20"&amp;RIGHT(BQ$1,2)),$U492,Holidays!$J$3:$J$937),
IF($T492&lt;DATEVALUE("10/1/20"&amp;RIGHT(BQ$1,2)),NETWORKDAYS(DATEVALUE("10/1/20"&amp;RIGHT(BQ$1,2)),DATEVALUE("9/30/20"&amp;RIGHT(BR$1,2)),Holidays!$J$3:$J$937),
IF($T492&gt;=DATEVALUE("10/1/20"&amp;RIGHT(BQ$1,2)),NETWORKDAYS($T492,DATEVALUE("9/30/20"&amp;RIGHT(BR$1,2)),Holidays!$J$3:$J$937),"")))),"")/(NETWORKDAYS($T492,$U492,Holidays!$J$3:$J$937)),0))</f>
        <v/>
      </c>
      <c r="BS492" s="87" t="str">
        <f>IF($Q492="","",IFERROR(IF(OR(AND($T492&gt;=DATEVALUE("10/1/20"&amp;RIGHT(BR$1,2)),$T492&lt;=DATEVALUE("9/30/20"&amp;RIGHT(BS$1,2))),AND($U492&gt;=DATEVALUE("10/1/20"&amp;RIGHT(BR$1,2)),$U492&lt;=DATEVALUE("9/30/20"&amp;RIGHT(BS$1,2))),AND($T492&lt;=DATEVALUE("10/1/20"&amp;RIGHT(BR$1,2)),$U492&gt;=DATEVALUE("9/30/20"&amp;RIGHT(BS$1,2)))),
IF(AND($T492&gt;=DATEVALUE("10/1/20"&amp;RIGHT(BR$1,2)),$U492&lt;=DATEVALUE("9/30/20"&amp;RIGHT(BS$1,2))),NETWORKDAYS($T492,$U492,Holidays!$J$3:$J$937),
IF(AND($T492&lt;DATEVALUE("10/1/20"&amp;RIGHT(BR$1,2)),$U492&lt;=DATEVALUE("9/30/20"&amp;RIGHT(BS$1,2))),NETWORKDAYS(DATEVALUE("10/1/20"&amp;RIGHT(BR$1,2)),$U492,Holidays!$J$3:$J$937),
IF($T492&lt;DATEVALUE("10/1/20"&amp;RIGHT(BR$1,2)),NETWORKDAYS(DATEVALUE("10/1/20"&amp;RIGHT(BR$1,2)),DATEVALUE("9/30/20"&amp;RIGHT(BS$1,2)),Holidays!$J$3:$J$937),
IF($T492&gt;=DATEVALUE("10/1/20"&amp;RIGHT(BR$1,2)),NETWORKDAYS($T492,DATEVALUE("9/30/20"&amp;RIGHT(BS$1,2)),Holidays!$J$3:$J$937),"")))),"")/(NETWORKDAYS($T492,$U492,Holidays!$J$3:$J$937)),0))</f>
        <v/>
      </c>
      <c r="BT492" s="87" t="str">
        <f>IF($Q492="","",IFERROR(IF(OR(AND($T492&gt;=DATEVALUE("10/1/20"&amp;RIGHT(BS$1,2)),$T492&lt;=DATEVALUE("9/30/20"&amp;RIGHT(BT$1,2))),AND($U492&gt;=DATEVALUE("10/1/20"&amp;RIGHT(BS$1,2)),$U492&lt;=DATEVALUE("9/30/20"&amp;RIGHT(BT$1,2))),AND($T492&lt;=DATEVALUE("10/1/20"&amp;RIGHT(BS$1,2)),$U492&gt;=DATEVALUE("9/30/20"&amp;RIGHT(BT$1,2)))),
IF(AND($T492&gt;=DATEVALUE("10/1/20"&amp;RIGHT(BS$1,2)),$U492&lt;=DATEVALUE("9/30/20"&amp;RIGHT(BT$1,2))),NETWORKDAYS($T492,$U492,Holidays!$J$3:$J$937),
IF(AND($T492&lt;DATEVALUE("10/1/20"&amp;RIGHT(BS$1,2)),$U492&lt;=DATEVALUE("9/30/20"&amp;RIGHT(BT$1,2))),NETWORKDAYS(DATEVALUE("10/1/20"&amp;RIGHT(BS$1,2)),$U492,Holidays!$J$3:$J$937),
IF($T492&lt;DATEVALUE("10/1/20"&amp;RIGHT(BS$1,2)),NETWORKDAYS(DATEVALUE("10/1/20"&amp;RIGHT(BS$1,2)),DATEVALUE("9/30/20"&amp;RIGHT(BT$1,2)),Holidays!$J$3:$J$937),
IF($T492&gt;=DATEVALUE("10/1/20"&amp;RIGHT(BS$1,2)),NETWORKDAYS($T492,DATEVALUE("9/30/20"&amp;RIGHT(BT$1,2)),Holidays!$J$3:$J$937),"")))),"")/(NETWORKDAYS($T492,$U492,Holidays!$J$3:$J$937)),0))</f>
        <v/>
      </c>
      <c r="BU492" s="87" t="str">
        <f>IF($Q492="","",IFERROR(IF(OR(AND($T492&gt;=DATEVALUE("10/1/20"&amp;RIGHT(BT$1,2)),$T492&lt;=DATEVALUE("9/30/20"&amp;RIGHT(BU$1,2))),AND($U492&gt;=DATEVALUE("10/1/20"&amp;RIGHT(BT$1,2)),$U492&lt;=DATEVALUE("9/30/20"&amp;RIGHT(BU$1,2))),AND($T492&lt;=DATEVALUE("10/1/20"&amp;RIGHT(BT$1,2)),$U492&gt;=DATEVALUE("9/30/20"&amp;RIGHT(BU$1,2)))),
IF(AND($T492&gt;=DATEVALUE("10/1/20"&amp;RIGHT(BT$1,2)),$U492&lt;=DATEVALUE("9/30/20"&amp;RIGHT(BU$1,2))),NETWORKDAYS($T492,$U492,Holidays!$J$3:$J$937),
IF(AND($T492&lt;DATEVALUE("10/1/20"&amp;RIGHT(BT$1,2)),$U492&lt;=DATEVALUE("9/30/20"&amp;RIGHT(BU$1,2))),NETWORKDAYS(DATEVALUE("10/1/20"&amp;RIGHT(BT$1,2)),$U492,Holidays!$J$3:$J$937),
IF($T492&lt;DATEVALUE("10/1/20"&amp;RIGHT(BT$1,2)),NETWORKDAYS(DATEVALUE("10/1/20"&amp;RIGHT(BT$1,2)),DATEVALUE("9/30/20"&amp;RIGHT(BU$1,2)),Holidays!$J$3:$J$937),
IF($T492&gt;=DATEVALUE("10/1/20"&amp;RIGHT(BT$1,2)),NETWORKDAYS($T492,DATEVALUE("9/30/20"&amp;RIGHT(BU$1,2)),Holidays!$J$3:$J$937),"")))),"")/(NETWORKDAYS($T492,$U492,Holidays!$J$3:$J$937)),0))</f>
        <v/>
      </c>
      <c r="BV492" s="87" t="str">
        <f>IF($Q492="","",IFERROR(IF(OR(AND($T492&gt;=DATEVALUE("10/1/20"&amp;RIGHT(BU$1,2)),$T492&lt;=DATEVALUE("9/30/20"&amp;RIGHT(BV$1,2))),AND($U492&gt;=DATEVALUE("10/1/20"&amp;RIGHT(BU$1,2)),$U492&lt;=DATEVALUE("9/30/20"&amp;RIGHT(BV$1,2))),AND($T492&lt;=DATEVALUE("10/1/20"&amp;RIGHT(BU$1,2)),$U492&gt;=DATEVALUE("9/30/20"&amp;RIGHT(BV$1,2)))),
IF(AND($T492&gt;=DATEVALUE("10/1/20"&amp;RIGHT(BU$1,2)),$U492&lt;=DATEVALUE("9/30/20"&amp;RIGHT(BV$1,2))),NETWORKDAYS($T492,$U492,Holidays!$J$3:$J$937),
IF(AND($T492&lt;DATEVALUE("10/1/20"&amp;RIGHT(BU$1,2)),$U492&lt;=DATEVALUE("9/30/20"&amp;RIGHT(BV$1,2))),NETWORKDAYS(DATEVALUE("10/1/20"&amp;RIGHT(BU$1,2)),$U492,Holidays!$J$3:$J$937),
IF($T492&lt;DATEVALUE("10/1/20"&amp;RIGHT(BU$1,2)),NETWORKDAYS(DATEVALUE("10/1/20"&amp;RIGHT(BU$1,2)),DATEVALUE("9/30/20"&amp;RIGHT(BV$1,2)),Holidays!$J$3:$J$937),
IF($T492&gt;=DATEVALUE("10/1/20"&amp;RIGHT(BU$1,2)),NETWORKDAYS($T492,DATEVALUE("9/30/20"&amp;RIGHT(BV$1,2)),Holidays!$J$3:$J$937),"")))),"")/(NETWORKDAYS($T492,$U492,Holidays!$J$3:$J$937)),0))</f>
        <v/>
      </c>
      <c r="BW492" s="87" t="str">
        <f>IF($Q492="","",IFERROR(IF(OR(AND($T492&gt;=DATEVALUE("10/1/20"&amp;RIGHT(BV$1,2)),$T492&lt;=DATEVALUE("9/30/20"&amp;RIGHT(BW$1,2))),AND($U492&gt;=DATEVALUE("10/1/20"&amp;RIGHT(BV$1,2)),$U492&lt;=DATEVALUE("9/30/20"&amp;RIGHT(BW$1,2))),AND($T492&lt;=DATEVALUE("10/1/20"&amp;RIGHT(BV$1,2)),$U492&gt;=DATEVALUE("9/30/20"&amp;RIGHT(BW$1,2)))),
IF(AND($T492&gt;=DATEVALUE("10/1/20"&amp;RIGHT(BV$1,2)),$U492&lt;=DATEVALUE("9/30/20"&amp;RIGHT(BW$1,2))),NETWORKDAYS($T492,$U492,Holidays!$J$3:$J$937),
IF(AND($T492&lt;DATEVALUE("10/1/20"&amp;RIGHT(BV$1,2)),$U492&lt;=DATEVALUE("9/30/20"&amp;RIGHT(BW$1,2))),NETWORKDAYS(DATEVALUE("10/1/20"&amp;RIGHT(BV$1,2)),$U492,Holidays!$J$3:$J$937),
IF($T492&lt;DATEVALUE("10/1/20"&amp;RIGHT(BV$1,2)),NETWORKDAYS(DATEVALUE("10/1/20"&amp;RIGHT(BV$1,2)),DATEVALUE("9/30/20"&amp;RIGHT(BW$1,2)),Holidays!$J$3:$J$937),
IF($T492&gt;=DATEVALUE("10/1/20"&amp;RIGHT(BV$1,2)),NETWORKDAYS($T492,DATEVALUE("9/30/20"&amp;RIGHT(BW$1,2)),Holidays!$J$3:$J$937),"")))),"")/(NETWORKDAYS($T492,$U492,Holidays!$J$3:$J$937)),0))</f>
        <v/>
      </c>
      <c r="BX492" s="87" t="str">
        <f>IF($Q492="","",IFERROR(IF(OR(AND($T492&gt;=DATEVALUE("10/1/20"&amp;RIGHT(BW$1,2)),$T492&lt;=DATEVALUE("9/30/20"&amp;RIGHT(BX$1,2))),AND($U492&gt;=DATEVALUE("10/1/20"&amp;RIGHT(BW$1,2)),$U492&lt;=DATEVALUE("9/30/20"&amp;RIGHT(BX$1,2))),AND($T492&lt;=DATEVALUE("10/1/20"&amp;RIGHT(BW$1,2)),$U492&gt;=DATEVALUE("9/30/20"&amp;RIGHT(BX$1,2)))),
IF(AND($T492&gt;=DATEVALUE("10/1/20"&amp;RIGHT(BW$1,2)),$U492&lt;=DATEVALUE("9/30/20"&amp;RIGHT(BX$1,2))),NETWORKDAYS($T492,$U492,Holidays!$J$3:$J$937),
IF(AND($T492&lt;DATEVALUE("10/1/20"&amp;RIGHT(BW$1,2)),$U492&lt;=DATEVALUE("9/30/20"&amp;RIGHT(BX$1,2))),NETWORKDAYS(DATEVALUE("10/1/20"&amp;RIGHT(BW$1,2)),$U492,Holidays!$J$3:$J$937),
IF($T492&lt;DATEVALUE("10/1/20"&amp;RIGHT(BW$1,2)),NETWORKDAYS(DATEVALUE("10/1/20"&amp;RIGHT(BW$1,2)),DATEVALUE("9/30/20"&amp;RIGHT(BX$1,2)),Holidays!$J$3:$J$937),
IF($T492&gt;=DATEVALUE("10/1/20"&amp;RIGHT(BW$1,2)),NETWORKDAYS($T492,DATEVALUE("9/30/20"&amp;RIGHT(BX$1,2)),Holidays!$J$3:$J$937),"")))),"")/(NETWORKDAYS($T492,$U492,Holidays!$J$3:$J$937)),0))</f>
        <v/>
      </c>
      <c r="BY492" s="87" t="str">
        <f>IF($Q492="","",IFERROR(IF(OR(AND($T492&gt;=DATEVALUE("10/1/20"&amp;RIGHT(BX$1,2)),$T492&lt;=DATEVALUE("9/30/20"&amp;RIGHT(BY$1,2))),AND($U492&gt;=DATEVALUE("10/1/20"&amp;RIGHT(BX$1,2)),$U492&lt;=DATEVALUE("9/30/20"&amp;RIGHT(BY$1,2))),AND($T492&lt;=DATEVALUE("10/1/20"&amp;RIGHT(BX$1,2)),$U492&gt;=DATEVALUE("9/30/20"&amp;RIGHT(BY$1,2)))),
IF(AND($T492&gt;=DATEVALUE("10/1/20"&amp;RIGHT(BX$1,2)),$U492&lt;=DATEVALUE("9/30/20"&amp;RIGHT(BY$1,2))),NETWORKDAYS($T492,$U492,Holidays!$J$3:$J$937),
IF(AND($T492&lt;DATEVALUE("10/1/20"&amp;RIGHT(BX$1,2)),$U492&lt;=DATEVALUE("9/30/20"&amp;RIGHT(BY$1,2))),NETWORKDAYS(DATEVALUE("10/1/20"&amp;RIGHT(BX$1,2)),$U492,Holidays!$J$3:$J$937),
IF($T492&lt;DATEVALUE("10/1/20"&amp;RIGHT(BX$1,2)),NETWORKDAYS(DATEVALUE("10/1/20"&amp;RIGHT(BX$1,2)),DATEVALUE("9/30/20"&amp;RIGHT(BY$1,2)),Holidays!$J$3:$J$937),
IF($T492&gt;=DATEVALUE("10/1/20"&amp;RIGHT(BX$1,2)),NETWORKDAYS($T492,DATEVALUE("9/30/20"&amp;RIGHT(BY$1,2)),Holidays!$J$3:$J$937),"")))),"")/(NETWORKDAYS($T492,$U492,Holidays!$J$3:$J$937)),0))</f>
        <v/>
      </c>
      <c r="BZ492" s="87" t="str">
        <f>IF($Q492="","",IFERROR(IF(OR(AND($T492&gt;=DATEVALUE("10/1/20"&amp;RIGHT(BY$1,2)),$T492&lt;=DATEVALUE("9/30/20"&amp;RIGHT(BZ$1,2))),AND($U492&gt;=DATEVALUE("10/1/20"&amp;RIGHT(BY$1,2)),$U492&lt;=DATEVALUE("9/30/20"&amp;RIGHT(BZ$1,2))),AND($T492&lt;=DATEVALUE("10/1/20"&amp;RIGHT(BY$1,2)),$U492&gt;=DATEVALUE("9/30/20"&amp;RIGHT(BZ$1,2)))),
IF(AND($T492&gt;=DATEVALUE("10/1/20"&amp;RIGHT(BY$1,2)),$U492&lt;=DATEVALUE("9/30/20"&amp;RIGHT(BZ$1,2))),NETWORKDAYS($T492,$U492,Holidays!$J$3:$J$937),
IF(AND($T492&lt;DATEVALUE("10/1/20"&amp;RIGHT(BY$1,2)),$U492&lt;=DATEVALUE("9/30/20"&amp;RIGHT(BZ$1,2))),NETWORKDAYS(DATEVALUE("10/1/20"&amp;RIGHT(BY$1,2)),$U492,Holidays!$J$3:$J$937),
IF($T492&lt;DATEVALUE("10/1/20"&amp;RIGHT(BY$1,2)),NETWORKDAYS(DATEVALUE("10/1/20"&amp;RIGHT(BY$1,2)),DATEVALUE("9/30/20"&amp;RIGHT(BZ$1,2)),Holidays!$J$3:$J$937),
IF($T492&gt;=DATEVALUE("10/1/20"&amp;RIGHT(BY$1,2)),NETWORKDAYS($T492,DATEVALUE("9/30/20"&amp;RIGHT(BZ$1,2)),Holidays!$J$3:$J$937),"")))),"")/(NETWORKDAYS($T492,$U492,Holidays!$J$3:$J$937)),0))</f>
        <v/>
      </c>
      <c r="CA492" s="87" t="str">
        <f>IF($Q492="","",IFERROR(IF(OR(AND($T492&gt;=DATEVALUE("10/1/20"&amp;RIGHT(BZ$1,2)),$T492&lt;=DATEVALUE("9/30/20"&amp;RIGHT(CA$1,2))),AND($U492&gt;=DATEVALUE("10/1/20"&amp;RIGHT(BZ$1,2)),$U492&lt;=DATEVALUE("9/30/20"&amp;RIGHT(CA$1,2))),AND($T492&lt;=DATEVALUE("10/1/20"&amp;RIGHT(BZ$1,2)),$U492&gt;=DATEVALUE("9/30/20"&amp;RIGHT(CA$1,2)))),
IF(AND($T492&gt;=DATEVALUE("10/1/20"&amp;RIGHT(BZ$1,2)),$U492&lt;=DATEVALUE("9/30/20"&amp;RIGHT(CA$1,2))),NETWORKDAYS($T492,$U492,Holidays!$J$3:$J$937),
IF(AND($T492&lt;DATEVALUE("10/1/20"&amp;RIGHT(BZ$1,2)),$U492&lt;=DATEVALUE("9/30/20"&amp;RIGHT(CA$1,2))),NETWORKDAYS(DATEVALUE("10/1/20"&amp;RIGHT(BZ$1,2)),$U492,Holidays!$J$3:$J$937),
IF($T492&lt;DATEVALUE("10/1/20"&amp;RIGHT(BZ$1,2)),NETWORKDAYS(DATEVALUE("10/1/20"&amp;RIGHT(BZ$1,2)),DATEVALUE("9/30/20"&amp;RIGHT(CA$1,2)),Holidays!$J$3:$J$937),
IF($T492&gt;=DATEVALUE("10/1/20"&amp;RIGHT(BZ$1,2)),NETWORKDAYS($T492,DATEVALUE("9/30/20"&amp;RIGHT(CA$1,2)),Holidays!$J$3:$J$937),"")))),"")/(NETWORKDAYS($T492,$U492,Holidays!$J$3:$J$937)),0))</f>
        <v/>
      </c>
      <c r="CB492" s="87" t="str">
        <f>IF($Q492="","",IFERROR(IF(OR(AND($T492&gt;=DATEVALUE("10/1/20"&amp;RIGHT(CA$1,2)),$T492&lt;=DATEVALUE("9/30/20"&amp;RIGHT(CB$1,2))),AND($U492&gt;=DATEVALUE("10/1/20"&amp;RIGHT(CA$1,2)),$U492&lt;=DATEVALUE("9/30/20"&amp;RIGHT(CB$1,2))),AND($T492&lt;=DATEVALUE("10/1/20"&amp;RIGHT(CA$1,2)),$U492&gt;=DATEVALUE("9/30/20"&amp;RIGHT(CB$1,2)))),
IF(AND($T492&gt;=DATEVALUE("10/1/20"&amp;RIGHT(CA$1,2)),$U492&lt;=DATEVALUE("9/30/20"&amp;RIGHT(CB$1,2))),NETWORKDAYS($T492,$U492,Holidays!$J$3:$J$937),
IF(AND($T492&lt;DATEVALUE("10/1/20"&amp;RIGHT(CA$1,2)),$U492&lt;=DATEVALUE("9/30/20"&amp;RIGHT(CB$1,2))),NETWORKDAYS(DATEVALUE("10/1/20"&amp;RIGHT(CA$1,2)),$U492,Holidays!$J$3:$J$937),
IF($T492&lt;DATEVALUE("10/1/20"&amp;RIGHT(CA$1,2)),NETWORKDAYS(DATEVALUE("10/1/20"&amp;RIGHT(CA$1,2)),DATEVALUE("9/30/20"&amp;RIGHT(CB$1,2)),Holidays!$J$3:$J$937),
IF($T492&gt;=DATEVALUE("10/1/20"&amp;RIGHT(CA$1,2)),NETWORKDAYS($T492,DATEVALUE("9/30/20"&amp;RIGHT(CB$1,2)),Holidays!$J$3:$J$937),"")))),"")/(NETWORKDAYS($T492,$U492,Holidays!$J$3:$J$937)),0))</f>
        <v/>
      </c>
    </row>
    <row r="493" spans="1:80">
      <c r="A493" s="97"/>
      <c r="B493" s="98" t="str">
        <f ca="1">IF(NOT($A493=""),OFFSET('WBS Reference &amp; User Procedure'!$A$1,MATCH($A493,'WBS Reference &amp; User Procedure'!$A:$A,0)-1,1),"")</f>
        <v/>
      </c>
      <c r="D493" s="97"/>
      <c r="I493" s="78"/>
      <c r="T493" s="104" t="str">
        <f>IF(NOT(Q493=""),IF(NOT($S493=""),$S493,#REF!),"")</f>
        <v/>
      </c>
      <c r="U493" s="104" t="str">
        <f>IF(NOT(Q493=""),WORKDAY(T493,Q493,Holidays!$J$3:$J$937),"")</f>
        <v/>
      </c>
      <c r="V493" s="104"/>
      <c r="W493" s="104"/>
      <c r="X493" s="101" t="str">
        <f t="shared" si="106"/>
        <v/>
      </c>
      <c r="AL493" s="87" t="str">
        <f t="shared" ca="1" si="107"/>
        <v/>
      </c>
      <c r="AN493" s="87" t="str">
        <f t="shared" ca="1" si="108"/>
        <v/>
      </c>
      <c r="AO493" s="87" t="str">
        <f t="shared" ca="1" si="108"/>
        <v/>
      </c>
      <c r="AP493" s="87" t="str">
        <f t="shared" ca="1" si="108"/>
        <v/>
      </c>
      <c r="AQ493" s="87" t="str">
        <f t="shared" ca="1" si="108"/>
        <v/>
      </c>
      <c r="AR493" s="87" t="str">
        <f t="shared" ca="1" si="108"/>
        <v/>
      </c>
      <c r="AS493" s="87" t="str">
        <f t="shared" ca="1" si="108"/>
        <v/>
      </c>
      <c r="AT493" s="87" t="str">
        <f t="shared" ca="1" si="108"/>
        <v/>
      </c>
      <c r="AU493" s="87" t="str">
        <f t="shared" ca="1" si="108"/>
        <v/>
      </c>
      <c r="AV493" s="87" t="str">
        <f t="shared" ca="1" si="108"/>
        <v/>
      </c>
      <c r="AW493" s="87" t="str">
        <f t="shared" ca="1" si="108"/>
        <v/>
      </c>
      <c r="AX493" s="87" t="str">
        <f t="shared" ca="1" si="109"/>
        <v/>
      </c>
      <c r="AY493" s="87" t="str">
        <f t="shared" ca="1" si="109"/>
        <v/>
      </c>
      <c r="AZ493" s="87" t="str">
        <f t="shared" ca="1" si="109"/>
        <v/>
      </c>
      <c r="BA493" s="87" t="str">
        <f t="shared" ca="1" si="109"/>
        <v/>
      </c>
      <c r="BB493" s="87" t="str">
        <f t="shared" ca="1" si="109"/>
        <v/>
      </c>
      <c r="BC493" s="87" t="str">
        <f t="shared" ca="1" si="109"/>
        <v/>
      </c>
      <c r="BD493" s="87" t="str">
        <f t="shared" ca="1" si="109"/>
        <v/>
      </c>
      <c r="BE493" s="87" t="str">
        <f t="shared" ca="1" si="109"/>
        <v/>
      </c>
      <c r="BF493" s="87" t="str">
        <f t="shared" ca="1" si="109"/>
        <v/>
      </c>
      <c r="BG493" s="87" t="str">
        <f t="shared" ca="1" si="109"/>
        <v/>
      </c>
      <c r="BI493" s="87" t="str">
        <f>IF($Q493="","",IFERROR(IF(OR(AND($T493&gt;=DATEVALUE("10/1/20"&amp;RIGHT(BH$1,2)),$T493&lt;=DATEVALUE("9/30/20"&amp;RIGHT(BI$1,2))),AND($U493&gt;=DATEVALUE("10/1/20"&amp;RIGHT(BH$1,2)),$U493&lt;=DATEVALUE("9/30/20"&amp;RIGHT(BI$1,2))),AND($T493&lt;=DATEVALUE("10/1/20"&amp;RIGHT(BH$1,2)),$U493&gt;=DATEVALUE("9/30/20"&amp;RIGHT(BI$1,2)))),
IF(AND($T493&gt;=DATEVALUE("10/1/20"&amp;RIGHT(BH$1,2)),$U493&lt;=DATEVALUE("9/30/20"&amp;RIGHT(BI$1,2))),NETWORKDAYS($T493,$U493,Holidays!$J$3:$J$937),
IF(AND($T493&lt;DATEVALUE("10/1/20"&amp;RIGHT(BH$1,2)),$U493&lt;=DATEVALUE("9/30/20"&amp;RIGHT(BI$1,2))),NETWORKDAYS(DATEVALUE("10/1/20"&amp;RIGHT(BH$1,2)),$U493,Holidays!$J$3:$J$937),
IF($T493&lt;DATEVALUE("10/1/20"&amp;RIGHT(BH$1,2)),NETWORKDAYS(DATEVALUE("10/1/20"&amp;RIGHT(BH$1,2)),DATEVALUE("9/30/20"&amp;RIGHT(BI$1,2)),Holidays!$J$3:$J$937),
IF($T493&gt;=DATEVALUE("10/1/20"&amp;RIGHT(BH$1,2)),NETWORKDAYS($T493,DATEVALUE("9/30/20"&amp;RIGHT(BI$1,2)),Holidays!$J$3:$J$937),"")))),"")/(NETWORKDAYS($T493,$U493,Holidays!$J$3:$J$937)),0))</f>
        <v/>
      </c>
      <c r="BJ493" s="87" t="str">
        <f>IF($Q493="","",IFERROR(IF(OR(AND($T493&gt;=DATEVALUE("10/1/20"&amp;RIGHT(BI$1,2)),$T493&lt;=DATEVALUE("9/30/20"&amp;RIGHT(BJ$1,2))),AND($U493&gt;=DATEVALUE("10/1/20"&amp;RIGHT(BI$1,2)),$U493&lt;=DATEVALUE("9/30/20"&amp;RIGHT(BJ$1,2))),AND($T493&lt;=DATEVALUE("10/1/20"&amp;RIGHT(BI$1,2)),$U493&gt;=DATEVALUE("9/30/20"&amp;RIGHT(BJ$1,2)))),
IF(AND($T493&gt;=DATEVALUE("10/1/20"&amp;RIGHT(BI$1,2)),$U493&lt;=DATEVALUE("9/30/20"&amp;RIGHT(BJ$1,2))),NETWORKDAYS($T493,$U493,Holidays!$J$3:$J$937),
IF(AND($T493&lt;DATEVALUE("10/1/20"&amp;RIGHT(BI$1,2)),$U493&lt;=DATEVALUE("9/30/20"&amp;RIGHT(BJ$1,2))),NETWORKDAYS(DATEVALUE("10/1/20"&amp;RIGHT(BI$1,2)),$U493,Holidays!$J$3:$J$937),
IF($T493&lt;DATEVALUE("10/1/20"&amp;RIGHT(BI$1,2)),NETWORKDAYS(DATEVALUE("10/1/20"&amp;RIGHT(BI$1,2)),DATEVALUE("9/30/20"&amp;RIGHT(BJ$1,2)),Holidays!$J$3:$J$937),
IF($T493&gt;=DATEVALUE("10/1/20"&amp;RIGHT(BI$1,2)),NETWORKDAYS($T493,DATEVALUE("9/30/20"&amp;RIGHT(BJ$1,2)),Holidays!$J$3:$J$937),"")))),"")/(NETWORKDAYS($T493,$U493,Holidays!$J$3:$J$937)),0))</f>
        <v/>
      </c>
      <c r="BK493" s="87" t="str">
        <f>IF($Q493="","",IFERROR(IF(OR(AND($T493&gt;=DATEVALUE("10/1/20"&amp;RIGHT(BJ$1,2)),$T493&lt;=DATEVALUE("9/30/20"&amp;RIGHT(BK$1,2))),AND($U493&gt;=DATEVALUE("10/1/20"&amp;RIGHT(BJ$1,2)),$U493&lt;=DATEVALUE("9/30/20"&amp;RIGHT(BK$1,2))),AND($T493&lt;=DATEVALUE("10/1/20"&amp;RIGHT(BJ$1,2)),$U493&gt;=DATEVALUE("9/30/20"&amp;RIGHT(BK$1,2)))),
IF(AND($T493&gt;=DATEVALUE("10/1/20"&amp;RIGHT(BJ$1,2)),$U493&lt;=DATEVALUE("9/30/20"&amp;RIGHT(BK$1,2))),NETWORKDAYS($T493,$U493,Holidays!$J$3:$J$937),
IF(AND($T493&lt;DATEVALUE("10/1/20"&amp;RIGHT(BJ$1,2)),$U493&lt;=DATEVALUE("9/30/20"&amp;RIGHT(BK$1,2))),NETWORKDAYS(DATEVALUE("10/1/20"&amp;RIGHT(BJ$1,2)),$U493,Holidays!$J$3:$J$937),
IF($T493&lt;DATEVALUE("10/1/20"&amp;RIGHT(BJ$1,2)),NETWORKDAYS(DATEVALUE("10/1/20"&amp;RIGHT(BJ$1,2)),DATEVALUE("9/30/20"&amp;RIGHT(BK$1,2)),Holidays!$J$3:$J$937),
IF($T493&gt;=DATEVALUE("10/1/20"&amp;RIGHT(BJ$1,2)),NETWORKDAYS($T493,DATEVALUE("9/30/20"&amp;RIGHT(BK$1,2)),Holidays!$J$3:$J$937),"")))),"")/(NETWORKDAYS($T493,$U493,Holidays!$J$3:$J$937)),0))</f>
        <v/>
      </c>
      <c r="BL493" s="87" t="str">
        <f>IF($Q493="","",IFERROR(IF(OR(AND($T493&gt;=DATEVALUE("10/1/20"&amp;RIGHT(BK$1,2)),$T493&lt;=DATEVALUE("9/30/20"&amp;RIGHT(BL$1,2))),AND($U493&gt;=DATEVALUE("10/1/20"&amp;RIGHT(BK$1,2)),$U493&lt;=DATEVALUE("9/30/20"&amp;RIGHT(BL$1,2))),AND($T493&lt;=DATEVALUE("10/1/20"&amp;RIGHT(BK$1,2)),$U493&gt;=DATEVALUE("9/30/20"&amp;RIGHT(BL$1,2)))),
IF(AND($T493&gt;=DATEVALUE("10/1/20"&amp;RIGHT(BK$1,2)),$U493&lt;=DATEVALUE("9/30/20"&amp;RIGHT(BL$1,2))),NETWORKDAYS($T493,$U493,Holidays!$J$3:$J$937),
IF(AND($T493&lt;DATEVALUE("10/1/20"&amp;RIGHT(BK$1,2)),$U493&lt;=DATEVALUE("9/30/20"&amp;RIGHT(BL$1,2))),NETWORKDAYS(DATEVALUE("10/1/20"&amp;RIGHT(BK$1,2)),$U493,Holidays!$J$3:$J$937),
IF($T493&lt;DATEVALUE("10/1/20"&amp;RIGHT(BK$1,2)),NETWORKDAYS(DATEVALUE("10/1/20"&amp;RIGHT(BK$1,2)),DATEVALUE("9/30/20"&amp;RIGHT(BL$1,2)),Holidays!$J$3:$J$937),
IF($T493&gt;=DATEVALUE("10/1/20"&amp;RIGHT(BK$1,2)),NETWORKDAYS($T493,DATEVALUE("9/30/20"&amp;RIGHT(BL$1,2)),Holidays!$J$3:$J$937),"")))),"")/(NETWORKDAYS($T493,$U493,Holidays!$J$3:$J$937)),0))</f>
        <v/>
      </c>
      <c r="BM493" s="87" t="str">
        <f>IF($Q493="","",IFERROR(IF(OR(AND($T493&gt;=DATEVALUE("10/1/20"&amp;RIGHT(BL$1,2)),$T493&lt;=DATEVALUE("9/30/20"&amp;RIGHT(BM$1,2))),AND($U493&gt;=DATEVALUE("10/1/20"&amp;RIGHT(BL$1,2)),$U493&lt;=DATEVALUE("9/30/20"&amp;RIGHT(BM$1,2))),AND($T493&lt;=DATEVALUE("10/1/20"&amp;RIGHT(BL$1,2)),$U493&gt;=DATEVALUE("9/30/20"&amp;RIGHT(BM$1,2)))),
IF(AND($T493&gt;=DATEVALUE("10/1/20"&amp;RIGHT(BL$1,2)),$U493&lt;=DATEVALUE("9/30/20"&amp;RIGHT(BM$1,2))),NETWORKDAYS($T493,$U493,Holidays!$J$3:$J$937),
IF(AND($T493&lt;DATEVALUE("10/1/20"&amp;RIGHT(BL$1,2)),$U493&lt;=DATEVALUE("9/30/20"&amp;RIGHT(BM$1,2))),NETWORKDAYS(DATEVALUE("10/1/20"&amp;RIGHT(BL$1,2)),$U493,Holidays!$J$3:$J$937),
IF($T493&lt;DATEVALUE("10/1/20"&amp;RIGHT(BL$1,2)),NETWORKDAYS(DATEVALUE("10/1/20"&amp;RIGHT(BL$1,2)),DATEVALUE("9/30/20"&amp;RIGHT(BM$1,2)),Holidays!$J$3:$J$937),
IF($T493&gt;=DATEVALUE("10/1/20"&amp;RIGHT(BL$1,2)),NETWORKDAYS($T493,DATEVALUE("9/30/20"&amp;RIGHT(BM$1,2)),Holidays!$J$3:$J$937),"")))),"")/(NETWORKDAYS($T493,$U493,Holidays!$J$3:$J$937)),0))</f>
        <v/>
      </c>
      <c r="BN493" s="87" t="str">
        <f>IF($Q493="","",IFERROR(IF(OR(AND($T493&gt;=DATEVALUE("10/1/20"&amp;RIGHT(BM$1,2)),$T493&lt;=DATEVALUE("9/30/20"&amp;RIGHT(BN$1,2))),AND($U493&gt;=DATEVALUE("10/1/20"&amp;RIGHT(BM$1,2)),$U493&lt;=DATEVALUE("9/30/20"&amp;RIGHT(BN$1,2))),AND($T493&lt;=DATEVALUE("10/1/20"&amp;RIGHT(BM$1,2)),$U493&gt;=DATEVALUE("9/30/20"&amp;RIGHT(BN$1,2)))),
IF(AND($T493&gt;=DATEVALUE("10/1/20"&amp;RIGHT(BM$1,2)),$U493&lt;=DATEVALUE("9/30/20"&amp;RIGHT(BN$1,2))),NETWORKDAYS($T493,$U493,Holidays!$J$3:$J$937),
IF(AND($T493&lt;DATEVALUE("10/1/20"&amp;RIGHT(BM$1,2)),$U493&lt;=DATEVALUE("9/30/20"&amp;RIGHT(BN$1,2))),NETWORKDAYS(DATEVALUE("10/1/20"&amp;RIGHT(BM$1,2)),$U493,Holidays!$J$3:$J$937),
IF($T493&lt;DATEVALUE("10/1/20"&amp;RIGHT(BM$1,2)),NETWORKDAYS(DATEVALUE("10/1/20"&amp;RIGHT(BM$1,2)),DATEVALUE("9/30/20"&amp;RIGHT(BN$1,2)),Holidays!$J$3:$J$937),
IF($T493&gt;=DATEVALUE("10/1/20"&amp;RIGHT(BM$1,2)),NETWORKDAYS($T493,DATEVALUE("9/30/20"&amp;RIGHT(BN$1,2)),Holidays!$J$3:$J$937),"")))),"")/(NETWORKDAYS($T493,$U493,Holidays!$J$3:$J$937)),0))</f>
        <v/>
      </c>
      <c r="BO493" s="87" t="str">
        <f>IF($Q493="","",IFERROR(IF(OR(AND($T493&gt;=DATEVALUE("10/1/20"&amp;RIGHT(BN$1,2)),$T493&lt;=DATEVALUE("9/30/20"&amp;RIGHT(BO$1,2))),AND($U493&gt;=DATEVALUE("10/1/20"&amp;RIGHT(BN$1,2)),$U493&lt;=DATEVALUE("9/30/20"&amp;RIGHT(BO$1,2))),AND($T493&lt;=DATEVALUE("10/1/20"&amp;RIGHT(BN$1,2)),$U493&gt;=DATEVALUE("9/30/20"&amp;RIGHT(BO$1,2)))),
IF(AND($T493&gt;=DATEVALUE("10/1/20"&amp;RIGHT(BN$1,2)),$U493&lt;=DATEVALUE("9/30/20"&amp;RIGHT(BO$1,2))),NETWORKDAYS($T493,$U493,Holidays!$J$3:$J$937),
IF(AND($T493&lt;DATEVALUE("10/1/20"&amp;RIGHT(BN$1,2)),$U493&lt;=DATEVALUE("9/30/20"&amp;RIGHT(BO$1,2))),NETWORKDAYS(DATEVALUE("10/1/20"&amp;RIGHT(BN$1,2)),$U493,Holidays!$J$3:$J$937),
IF($T493&lt;DATEVALUE("10/1/20"&amp;RIGHT(BN$1,2)),NETWORKDAYS(DATEVALUE("10/1/20"&amp;RIGHT(BN$1,2)),DATEVALUE("9/30/20"&amp;RIGHT(BO$1,2)),Holidays!$J$3:$J$937),
IF($T493&gt;=DATEVALUE("10/1/20"&amp;RIGHT(BN$1,2)),NETWORKDAYS($T493,DATEVALUE("9/30/20"&amp;RIGHT(BO$1,2)),Holidays!$J$3:$J$937),"")))),"")/(NETWORKDAYS($T493,$U493,Holidays!$J$3:$J$937)),0))</f>
        <v/>
      </c>
      <c r="BP493" s="87" t="str">
        <f>IF($Q493="","",IFERROR(IF(OR(AND($T493&gt;=DATEVALUE("10/1/20"&amp;RIGHT(BO$1,2)),$T493&lt;=DATEVALUE("9/30/20"&amp;RIGHT(BP$1,2))),AND($U493&gt;=DATEVALUE("10/1/20"&amp;RIGHT(BO$1,2)),$U493&lt;=DATEVALUE("9/30/20"&amp;RIGHT(BP$1,2))),AND($T493&lt;=DATEVALUE("10/1/20"&amp;RIGHT(BO$1,2)),$U493&gt;=DATEVALUE("9/30/20"&amp;RIGHT(BP$1,2)))),
IF(AND($T493&gt;=DATEVALUE("10/1/20"&amp;RIGHT(BO$1,2)),$U493&lt;=DATEVALUE("9/30/20"&amp;RIGHT(BP$1,2))),NETWORKDAYS($T493,$U493,Holidays!$J$3:$J$937),
IF(AND($T493&lt;DATEVALUE("10/1/20"&amp;RIGHT(BO$1,2)),$U493&lt;=DATEVALUE("9/30/20"&amp;RIGHT(BP$1,2))),NETWORKDAYS(DATEVALUE("10/1/20"&amp;RIGHT(BO$1,2)),$U493,Holidays!$J$3:$J$937),
IF($T493&lt;DATEVALUE("10/1/20"&amp;RIGHT(BO$1,2)),NETWORKDAYS(DATEVALUE("10/1/20"&amp;RIGHT(BO$1,2)),DATEVALUE("9/30/20"&amp;RIGHT(BP$1,2)),Holidays!$J$3:$J$937),
IF($T493&gt;=DATEVALUE("10/1/20"&amp;RIGHT(BO$1,2)),NETWORKDAYS($T493,DATEVALUE("9/30/20"&amp;RIGHT(BP$1,2)),Holidays!$J$3:$J$937),"")))),"")/(NETWORKDAYS($T493,$U493,Holidays!$J$3:$J$937)),0))</f>
        <v/>
      </c>
      <c r="BQ493" s="87" t="str">
        <f>IF($Q493="","",IFERROR(IF(OR(AND($T493&gt;=DATEVALUE("10/1/20"&amp;RIGHT(BP$1,2)),$T493&lt;=DATEVALUE("9/30/20"&amp;RIGHT(BQ$1,2))),AND($U493&gt;=DATEVALUE("10/1/20"&amp;RIGHT(BP$1,2)),$U493&lt;=DATEVALUE("9/30/20"&amp;RIGHT(BQ$1,2))),AND($T493&lt;=DATEVALUE("10/1/20"&amp;RIGHT(BP$1,2)),$U493&gt;=DATEVALUE("9/30/20"&amp;RIGHT(BQ$1,2)))),
IF(AND($T493&gt;=DATEVALUE("10/1/20"&amp;RIGHT(BP$1,2)),$U493&lt;=DATEVALUE("9/30/20"&amp;RIGHT(BQ$1,2))),NETWORKDAYS($T493,$U493,Holidays!$J$3:$J$937),
IF(AND($T493&lt;DATEVALUE("10/1/20"&amp;RIGHT(BP$1,2)),$U493&lt;=DATEVALUE("9/30/20"&amp;RIGHT(BQ$1,2))),NETWORKDAYS(DATEVALUE("10/1/20"&amp;RIGHT(BP$1,2)),$U493,Holidays!$J$3:$J$937),
IF($T493&lt;DATEVALUE("10/1/20"&amp;RIGHT(BP$1,2)),NETWORKDAYS(DATEVALUE("10/1/20"&amp;RIGHT(BP$1,2)),DATEVALUE("9/30/20"&amp;RIGHT(BQ$1,2)),Holidays!$J$3:$J$937),
IF($T493&gt;=DATEVALUE("10/1/20"&amp;RIGHT(BP$1,2)),NETWORKDAYS($T493,DATEVALUE("9/30/20"&amp;RIGHT(BQ$1,2)),Holidays!$J$3:$J$937),"")))),"")/(NETWORKDAYS($T493,$U493,Holidays!$J$3:$J$937)),0))</f>
        <v/>
      </c>
      <c r="BR493" s="87" t="str">
        <f>IF($Q493="","",IFERROR(IF(OR(AND($T493&gt;=DATEVALUE("10/1/20"&amp;RIGHT(BQ$1,2)),$T493&lt;=DATEVALUE("9/30/20"&amp;RIGHT(BR$1,2))),AND($U493&gt;=DATEVALUE("10/1/20"&amp;RIGHT(BQ$1,2)),$U493&lt;=DATEVALUE("9/30/20"&amp;RIGHT(BR$1,2))),AND($T493&lt;=DATEVALUE("10/1/20"&amp;RIGHT(BQ$1,2)),$U493&gt;=DATEVALUE("9/30/20"&amp;RIGHT(BR$1,2)))),
IF(AND($T493&gt;=DATEVALUE("10/1/20"&amp;RIGHT(BQ$1,2)),$U493&lt;=DATEVALUE("9/30/20"&amp;RIGHT(BR$1,2))),NETWORKDAYS($T493,$U493,Holidays!$J$3:$J$937),
IF(AND($T493&lt;DATEVALUE("10/1/20"&amp;RIGHT(BQ$1,2)),$U493&lt;=DATEVALUE("9/30/20"&amp;RIGHT(BR$1,2))),NETWORKDAYS(DATEVALUE("10/1/20"&amp;RIGHT(BQ$1,2)),$U493,Holidays!$J$3:$J$937),
IF($T493&lt;DATEVALUE("10/1/20"&amp;RIGHT(BQ$1,2)),NETWORKDAYS(DATEVALUE("10/1/20"&amp;RIGHT(BQ$1,2)),DATEVALUE("9/30/20"&amp;RIGHT(BR$1,2)),Holidays!$J$3:$J$937),
IF($T493&gt;=DATEVALUE("10/1/20"&amp;RIGHT(BQ$1,2)),NETWORKDAYS($T493,DATEVALUE("9/30/20"&amp;RIGHT(BR$1,2)),Holidays!$J$3:$J$937),"")))),"")/(NETWORKDAYS($T493,$U493,Holidays!$J$3:$J$937)),0))</f>
        <v/>
      </c>
      <c r="BS493" s="87" t="str">
        <f>IF($Q493="","",IFERROR(IF(OR(AND($T493&gt;=DATEVALUE("10/1/20"&amp;RIGHT(BR$1,2)),$T493&lt;=DATEVALUE("9/30/20"&amp;RIGHT(BS$1,2))),AND($U493&gt;=DATEVALUE("10/1/20"&amp;RIGHT(BR$1,2)),$U493&lt;=DATEVALUE("9/30/20"&amp;RIGHT(BS$1,2))),AND($T493&lt;=DATEVALUE("10/1/20"&amp;RIGHT(BR$1,2)),$U493&gt;=DATEVALUE("9/30/20"&amp;RIGHT(BS$1,2)))),
IF(AND($T493&gt;=DATEVALUE("10/1/20"&amp;RIGHT(BR$1,2)),$U493&lt;=DATEVALUE("9/30/20"&amp;RIGHT(BS$1,2))),NETWORKDAYS($T493,$U493,Holidays!$J$3:$J$937),
IF(AND($T493&lt;DATEVALUE("10/1/20"&amp;RIGHT(BR$1,2)),$U493&lt;=DATEVALUE("9/30/20"&amp;RIGHT(BS$1,2))),NETWORKDAYS(DATEVALUE("10/1/20"&amp;RIGHT(BR$1,2)),$U493,Holidays!$J$3:$J$937),
IF($T493&lt;DATEVALUE("10/1/20"&amp;RIGHT(BR$1,2)),NETWORKDAYS(DATEVALUE("10/1/20"&amp;RIGHT(BR$1,2)),DATEVALUE("9/30/20"&amp;RIGHT(BS$1,2)),Holidays!$J$3:$J$937),
IF($T493&gt;=DATEVALUE("10/1/20"&amp;RIGHT(BR$1,2)),NETWORKDAYS($T493,DATEVALUE("9/30/20"&amp;RIGHT(BS$1,2)),Holidays!$J$3:$J$937),"")))),"")/(NETWORKDAYS($T493,$U493,Holidays!$J$3:$J$937)),0))</f>
        <v/>
      </c>
      <c r="BT493" s="87" t="str">
        <f>IF($Q493="","",IFERROR(IF(OR(AND($T493&gt;=DATEVALUE("10/1/20"&amp;RIGHT(BS$1,2)),$T493&lt;=DATEVALUE("9/30/20"&amp;RIGHT(BT$1,2))),AND($U493&gt;=DATEVALUE("10/1/20"&amp;RIGHT(BS$1,2)),$U493&lt;=DATEVALUE("9/30/20"&amp;RIGHT(BT$1,2))),AND($T493&lt;=DATEVALUE("10/1/20"&amp;RIGHT(BS$1,2)),$U493&gt;=DATEVALUE("9/30/20"&amp;RIGHT(BT$1,2)))),
IF(AND($T493&gt;=DATEVALUE("10/1/20"&amp;RIGHT(BS$1,2)),$U493&lt;=DATEVALUE("9/30/20"&amp;RIGHT(BT$1,2))),NETWORKDAYS($T493,$U493,Holidays!$J$3:$J$937),
IF(AND($T493&lt;DATEVALUE("10/1/20"&amp;RIGHT(BS$1,2)),$U493&lt;=DATEVALUE("9/30/20"&amp;RIGHT(BT$1,2))),NETWORKDAYS(DATEVALUE("10/1/20"&amp;RIGHT(BS$1,2)),$U493,Holidays!$J$3:$J$937),
IF($T493&lt;DATEVALUE("10/1/20"&amp;RIGHT(BS$1,2)),NETWORKDAYS(DATEVALUE("10/1/20"&amp;RIGHT(BS$1,2)),DATEVALUE("9/30/20"&amp;RIGHT(BT$1,2)),Holidays!$J$3:$J$937),
IF($T493&gt;=DATEVALUE("10/1/20"&amp;RIGHT(BS$1,2)),NETWORKDAYS($T493,DATEVALUE("9/30/20"&amp;RIGHT(BT$1,2)),Holidays!$J$3:$J$937),"")))),"")/(NETWORKDAYS($T493,$U493,Holidays!$J$3:$J$937)),0))</f>
        <v/>
      </c>
      <c r="BU493" s="87" t="str">
        <f>IF($Q493="","",IFERROR(IF(OR(AND($T493&gt;=DATEVALUE("10/1/20"&amp;RIGHT(BT$1,2)),$T493&lt;=DATEVALUE("9/30/20"&amp;RIGHT(BU$1,2))),AND($U493&gt;=DATEVALUE("10/1/20"&amp;RIGHT(BT$1,2)),$U493&lt;=DATEVALUE("9/30/20"&amp;RIGHT(BU$1,2))),AND($T493&lt;=DATEVALUE("10/1/20"&amp;RIGHT(BT$1,2)),$U493&gt;=DATEVALUE("9/30/20"&amp;RIGHT(BU$1,2)))),
IF(AND($T493&gt;=DATEVALUE("10/1/20"&amp;RIGHT(BT$1,2)),$U493&lt;=DATEVALUE("9/30/20"&amp;RIGHT(BU$1,2))),NETWORKDAYS($T493,$U493,Holidays!$J$3:$J$937),
IF(AND($T493&lt;DATEVALUE("10/1/20"&amp;RIGHT(BT$1,2)),$U493&lt;=DATEVALUE("9/30/20"&amp;RIGHT(BU$1,2))),NETWORKDAYS(DATEVALUE("10/1/20"&amp;RIGHT(BT$1,2)),$U493,Holidays!$J$3:$J$937),
IF($T493&lt;DATEVALUE("10/1/20"&amp;RIGHT(BT$1,2)),NETWORKDAYS(DATEVALUE("10/1/20"&amp;RIGHT(BT$1,2)),DATEVALUE("9/30/20"&amp;RIGHT(BU$1,2)),Holidays!$J$3:$J$937),
IF($T493&gt;=DATEVALUE("10/1/20"&amp;RIGHT(BT$1,2)),NETWORKDAYS($T493,DATEVALUE("9/30/20"&amp;RIGHT(BU$1,2)),Holidays!$J$3:$J$937),"")))),"")/(NETWORKDAYS($T493,$U493,Holidays!$J$3:$J$937)),0))</f>
        <v/>
      </c>
      <c r="BV493" s="87" t="str">
        <f>IF($Q493="","",IFERROR(IF(OR(AND($T493&gt;=DATEVALUE("10/1/20"&amp;RIGHT(BU$1,2)),$T493&lt;=DATEVALUE("9/30/20"&amp;RIGHT(BV$1,2))),AND($U493&gt;=DATEVALUE("10/1/20"&amp;RIGHT(BU$1,2)),$U493&lt;=DATEVALUE("9/30/20"&amp;RIGHT(BV$1,2))),AND($T493&lt;=DATEVALUE("10/1/20"&amp;RIGHT(BU$1,2)),$U493&gt;=DATEVALUE("9/30/20"&amp;RIGHT(BV$1,2)))),
IF(AND($T493&gt;=DATEVALUE("10/1/20"&amp;RIGHT(BU$1,2)),$U493&lt;=DATEVALUE("9/30/20"&amp;RIGHT(BV$1,2))),NETWORKDAYS($T493,$U493,Holidays!$J$3:$J$937),
IF(AND($T493&lt;DATEVALUE("10/1/20"&amp;RIGHT(BU$1,2)),$U493&lt;=DATEVALUE("9/30/20"&amp;RIGHT(BV$1,2))),NETWORKDAYS(DATEVALUE("10/1/20"&amp;RIGHT(BU$1,2)),$U493,Holidays!$J$3:$J$937),
IF($T493&lt;DATEVALUE("10/1/20"&amp;RIGHT(BU$1,2)),NETWORKDAYS(DATEVALUE("10/1/20"&amp;RIGHT(BU$1,2)),DATEVALUE("9/30/20"&amp;RIGHT(BV$1,2)),Holidays!$J$3:$J$937),
IF($T493&gt;=DATEVALUE("10/1/20"&amp;RIGHT(BU$1,2)),NETWORKDAYS($T493,DATEVALUE("9/30/20"&amp;RIGHT(BV$1,2)),Holidays!$J$3:$J$937),"")))),"")/(NETWORKDAYS($T493,$U493,Holidays!$J$3:$J$937)),0))</f>
        <v/>
      </c>
      <c r="BW493" s="87" t="str">
        <f>IF($Q493="","",IFERROR(IF(OR(AND($T493&gt;=DATEVALUE("10/1/20"&amp;RIGHT(BV$1,2)),$T493&lt;=DATEVALUE("9/30/20"&amp;RIGHT(BW$1,2))),AND($U493&gt;=DATEVALUE("10/1/20"&amp;RIGHT(BV$1,2)),$U493&lt;=DATEVALUE("9/30/20"&amp;RIGHT(BW$1,2))),AND($T493&lt;=DATEVALUE("10/1/20"&amp;RIGHT(BV$1,2)),$U493&gt;=DATEVALUE("9/30/20"&amp;RIGHT(BW$1,2)))),
IF(AND($T493&gt;=DATEVALUE("10/1/20"&amp;RIGHT(BV$1,2)),$U493&lt;=DATEVALUE("9/30/20"&amp;RIGHT(BW$1,2))),NETWORKDAYS($T493,$U493,Holidays!$J$3:$J$937),
IF(AND($T493&lt;DATEVALUE("10/1/20"&amp;RIGHT(BV$1,2)),$U493&lt;=DATEVALUE("9/30/20"&amp;RIGHT(BW$1,2))),NETWORKDAYS(DATEVALUE("10/1/20"&amp;RIGHT(BV$1,2)),$U493,Holidays!$J$3:$J$937),
IF($T493&lt;DATEVALUE("10/1/20"&amp;RIGHT(BV$1,2)),NETWORKDAYS(DATEVALUE("10/1/20"&amp;RIGHT(BV$1,2)),DATEVALUE("9/30/20"&amp;RIGHT(BW$1,2)),Holidays!$J$3:$J$937),
IF($T493&gt;=DATEVALUE("10/1/20"&amp;RIGHT(BV$1,2)),NETWORKDAYS($T493,DATEVALUE("9/30/20"&amp;RIGHT(BW$1,2)),Holidays!$J$3:$J$937),"")))),"")/(NETWORKDAYS($T493,$U493,Holidays!$J$3:$J$937)),0))</f>
        <v/>
      </c>
      <c r="BX493" s="87" t="str">
        <f>IF($Q493="","",IFERROR(IF(OR(AND($T493&gt;=DATEVALUE("10/1/20"&amp;RIGHT(BW$1,2)),$T493&lt;=DATEVALUE("9/30/20"&amp;RIGHT(BX$1,2))),AND($U493&gt;=DATEVALUE("10/1/20"&amp;RIGHT(BW$1,2)),$U493&lt;=DATEVALUE("9/30/20"&amp;RIGHT(BX$1,2))),AND($T493&lt;=DATEVALUE("10/1/20"&amp;RIGHT(BW$1,2)),$U493&gt;=DATEVALUE("9/30/20"&amp;RIGHT(BX$1,2)))),
IF(AND($T493&gt;=DATEVALUE("10/1/20"&amp;RIGHT(BW$1,2)),$U493&lt;=DATEVALUE("9/30/20"&amp;RIGHT(BX$1,2))),NETWORKDAYS($T493,$U493,Holidays!$J$3:$J$937),
IF(AND($T493&lt;DATEVALUE("10/1/20"&amp;RIGHT(BW$1,2)),$U493&lt;=DATEVALUE("9/30/20"&amp;RIGHT(BX$1,2))),NETWORKDAYS(DATEVALUE("10/1/20"&amp;RIGHT(BW$1,2)),$U493,Holidays!$J$3:$J$937),
IF($T493&lt;DATEVALUE("10/1/20"&amp;RIGHT(BW$1,2)),NETWORKDAYS(DATEVALUE("10/1/20"&amp;RIGHT(BW$1,2)),DATEVALUE("9/30/20"&amp;RIGHT(BX$1,2)),Holidays!$J$3:$J$937),
IF($T493&gt;=DATEVALUE("10/1/20"&amp;RIGHT(BW$1,2)),NETWORKDAYS($T493,DATEVALUE("9/30/20"&amp;RIGHT(BX$1,2)),Holidays!$J$3:$J$937),"")))),"")/(NETWORKDAYS($T493,$U493,Holidays!$J$3:$J$937)),0))</f>
        <v/>
      </c>
      <c r="BY493" s="87" t="str">
        <f>IF($Q493="","",IFERROR(IF(OR(AND($T493&gt;=DATEVALUE("10/1/20"&amp;RIGHT(BX$1,2)),$T493&lt;=DATEVALUE("9/30/20"&amp;RIGHT(BY$1,2))),AND($U493&gt;=DATEVALUE("10/1/20"&amp;RIGHT(BX$1,2)),$U493&lt;=DATEVALUE("9/30/20"&amp;RIGHT(BY$1,2))),AND($T493&lt;=DATEVALUE("10/1/20"&amp;RIGHT(BX$1,2)),$U493&gt;=DATEVALUE("9/30/20"&amp;RIGHT(BY$1,2)))),
IF(AND($T493&gt;=DATEVALUE("10/1/20"&amp;RIGHT(BX$1,2)),$U493&lt;=DATEVALUE("9/30/20"&amp;RIGHT(BY$1,2))),NETWORKDAYS($T493,$U493,Holidays!$J$3:$J$937),
IF(AND($T493&lt;DATEVALUE("10/1/20"&amp;RIGHT(BX$1,2)),$U493&lt;=DATEVALUE("9/30/20"&amp;RIGHT(BY$1,2))),NETWORKDAYS(DATEVALUE("10/1/20"&amp;RIGHT(BX$1,2)),$U493,Holidays!$J$3:$J$937),
IF($T493&lt;DATEVALUE("10/1/20"&amp;RIGHT(BX$1,2)),NETWORKDAYS(DATEVALUE("10/1/20"&amp;RIGHT(BX$1,2)),DATEVALUE("9/30/20"&amp;RIGHT(BY$1,2)),Holidays!$J$3:$J$937),
IF($T493&gt;=DATEVALUE("10/1/20"&amp;RIGHT(BX$1,2)),NETWORKDAYS($T493,DATEVALUE("9/30/20"&amp;RIGHT(BY$1,2)),Holidays!$J$3:$J$937),"")))),"")/(NETWORKDAYS($T493,$U493,Holidays!$J$3:$J$937)),0))</f>
        <v/>
      </c>
      <c r="BZ493" s="87" t="str">
        <f>IF($Q493="","",IFERROR(IF(OR(AND($T493&gt;=DATEVALUE("10/1/20"&amp;RIGHT(BY$1,2)),$T493&lt;=DATEVALUE("9/30/20"&amp;RIGHT(BZ$1,2))),AND($U493&gt;=DATEVALUE("10/1/20"&amp;RIGHT(BY$1,2)),$U493&lt;=DATEVALUE("9/30/20"&amp;RIGHT(BZ$1,2))),AND($T493&lt;=DATEVALUE("10/1/20"&amp;RIGHT(BY$1,2)),$U493&gt;=DATEVALUE("9/30/20"&amp;RIGHT(BZ$1,2)))),
IF(AND($T493&gt;=DATEVALUE("10/1/20"&amp;RIGHT(BY$1,2)),$U493&lt;=DATEVALUE("9/30/20"&amp;RIGHT(BZ$1,2))),NETWORKDAYS($T493,$U493,Holidays!$J$3:$J$937),
IF(AND($T493&lt;DATEVALUE("10/1/20"&amp;RIGHT(BY$1,2)),$U493&lt;=DATEVALUE("9/30/20"&amp;RIGHT(BZ$1,2))),NETWORKDAYS(DATEVALUE("10/1/20"&amp;RIGHT(BY$1,2)),$U493,Holidays!$J$3:$J$937),
IF($T493&lt;DATEVALUE("10/1/20"&amp;RIGHT(BY$1,2)),NETWORKDAYS(DATEVALUE("10/1/20"&amp;RIGHT(BY$1,2)),DATEVALUE("9/30/20"&amp;RIGHT(BZ$1,2)),Holidays!$J$3:$J$937),
IF($T493&gt;=DATEVALUE("10/1/20"&amp;RIGHT(BY$1,2)),NETWORKDAYS($T493,DATEVALUE("9/30/20"&amp;RIGHT(BZ$1,2)),Holidays!$J$3:$J$937),"")))),"")/(NETWORKDAYS($T493,$U493,Holidays!$J$3:$J$937)),0))</f>
        <v/>
      </c>
      <c r="CA493" s="87" t="str">
        <f>IF($Q493="","",IFERROR(IF(OR(AND($T493&gt;=DATEVALUE("10/1/20"&amp;RIGHT(BZ$1,2)),$T493&lt;=DATEVALUE("9/30/20"&amp;RIGHT(CA$1,2))),AND($U493&gt;=DATEVALUE("10/1/20"&amp;RIGHT(BZ$1,2)),$U493&lt;=DATEVALUE("9/30/20"&amp;RIGHT(CA$1,2))),AND($T493&lt;=DATEVALUE("10/1/20"&amp;RIGHT(BZ$1,2)),$U493&gt;=DATEVALUE("9/30/20"&amp;RIGHT(CA$1,2)))),
IF(AND($T493&gt;=DATEVALUE("10/1/20"&amp;RIGHT(BZ$1,2)),$U493&lt;=DATEVALUE("9/30/20"&amp;RIGHT(CA$1,2))),NETWORKDAYS($T493,$U493,Holidays!$J$3:$J$937),
IF(AND($T493&lt;DATEVALUE("10/1/20"&amp;RIGHT(BZ$1,2)),$U493&lt;=DATEVALUE("9/30/20"&amp;RIGHT(CA$1,2))),NETWORKDAYS(DATEVALUE("10/1/20"&amp;RIGHT(BZ$1,2)),$U493,Holidays!$J$3:$J$937),
IF($T493&lt;DATEVALUE("10/1/20"&amp;RIGHT(BZ$1,2)),NETWORKDAYS(DATEVALUE("10/1/20"&amp;RIGHT(BZ$1,2)),DATEVALUE("9/30/20"&amp;RIGHT(CA$1,2)),Holidays!$J$3:$J$937),
IF($T493&gt;=DATEVALUE("10/1/20"&amp;RIGHT(BZ$1,2)),NETWORKDAYS($T493,DATEVALUE("9/30/20"&amp;RIGHT(CA$1,2)),Holidays!$J$3:$J$937),"")))),"")/(NETWORKDAYS($T493,$U493,Holidays!$J$3:$J$937)),0))</f>
        <v/>
      </c>
      <c r="CB493" s="87" t="str">
        <f>IF($Q493="","",IFERROR(IF(OR(AND($T493&gt;=DATEVALUE("10/1/20"&amp;RIGHT(CA$1,2)),$T493&lt;=DATEVALUE("9/30/20"&amp;RIGHT(CB$1,2))),AND($U493&gt;=DATEVALUE("10/1/20"&amp;RIGHT(CA$1,2)),$U493&lt;=DATEVALUE("9/30/20"&amp;RIGHT(CB$1,2))),AND($T493&lt;=DATEVALUE("10/1/20"&amp;RIGHT(CA$1,2)),$U493&gt;=DATEVALUE("9/30/20"&amp;RIGHT(CB$1,2)))),
IF(AND($T493&gt;=DATEVALUE("10/1/20"&amp;RIGHT(CA$1,2)),$U493&lt;=DATEVALUE("9/30/20"&amp;RIGHT(CB$1,2))),NETWORKDAYS($T493,$U493,Holidays!$J$3:$J$937),
IF(AND($T493&lt;DATEVALUE("10/1/20"&amp;RIGHT(CA$1,2)),$U493&lt;=DATEVALUE("9/30/20"&amp;RIGHT(CB$1,2))),NETWORKDAYS(DATEVALUE("10/1/20"&amp;RIGHT(CA$1,2)),$U493,Holidays!$J$3:$J$937),
IF($T493&lt;DATEVALUE("10/1/20"&amp;RIGHT(CA$1,2)),NETWORKDAYS(DATEVALUE("10/1/20"&amp;RIGHT(CA$1,2)),DATEVALUE("9/30/20"&amp;RIGHT(CB$1,2)),Holidays!$J$3:$J$937),
IF($T493&gt;=DATEVALUE("10/1/20"&amp;RIGHT(CA$1,2)),NETWORKDAYS($T493,DATEVALUE("9/30/20"&amp;RIGHT(CB$1,2)),Holidays!$J$3:$J$937),"")))),"")/(NETWORKDAYS($T493,$U493,Holidays!$J$3:$J$937)),0))</f>
        <v/>
      </c>
    </row>
    <row r="494" spans="1:80">
      <c r="A494" s="97"/>
      <c r="B494" s="98" t="str">
        <f ca="1">IF(NOT($A494=""),OFFSET('WBS Reference &amp; User Procedure'!$A$1,MATCH($A494,'WBS Reference &amp; User Procedure'!$A:$A,0)-1,1),"")</f>
        <v/>
      </c>
      <c r="D494" s="97"/>
      <c r="I494" s="78"/>
      <c r="T494" s="104" t="str">
        <f>IF(NOT(Q494=""),IF(NOT($S494=""),$S494,#REF!),"")</f>
        <v/>
      </c>
      <c r="U494" s="104" t="str">
        <f>IF(NOT(Q494=""),WORKDAY(T494,Q494,Holidays!$J$3:$J$937),"")</f>
        <v/>
      </c>
      <c r="V494" s="104"/>
      <c r="W494" s="104"/>
      <c r="X494" s="101" t="str">
        <f t="shared" si="106"/>
        <v/>
      </c>
      <c r="AL494" s="87" t="str">
        <f t="shared" ca="1" si="107"/>
        <v/>
      </c>
      <c r="AN494" s="87" t="str">
        <f t="shared" ca="1" si="108"/>
        <v/>
      </c>
      <c r="AO494" s="87" t="str">
        <f t="shared" ca="1" si="108"/>
        <v/>
      </c>
      <c r="AP494" s="87" t="str">
        <f t="shared" ca="1" si="108"/>
        <v/>
      </c>
      <c r="AQ494" s="87" t="str">
        <f t="shared" ca="1" si="108"/>
        <v/>
      </c>
      <c r="AR494" s="87" t="str">
        <f t="shared" ca="1" si="108"/>
        <v/>
      </c>
      <c r="AS494" s="87" t="str">
        <f t="shared" ca="1" si="108"/>
        <v/>
      </c>
      <c r="AT494" s="87" t="str">
        <f t="shared" ca="1" si="108"/>
        <v/>
      </c>
      <c r="AU494" s="87" t="str">
        <f t="shared" ca="1" si="108"/>
        <v/>
      </c>
      <c r="AV494" s="87" t="str">
        <f t="shared" ca="1" si="108"/>
        <v/>
      </c>
      <c r="AW494" s="87" t="str">
        <f t="shared" ca="1" si="108"/>
        <v/>
      </c>
      <c r="AX494" s="87" t="str">
        <f t="shared" ca="1" si="109"/>
        <v/>
      </c>
      <c r="AY494" s="87" t="str">
        <f t="shared" ca="1" si="109"/>
        <v/>
      </c>
      <c r="AZ494" s="87" t="str">
        <f t="shared" ca="1" si="109"/>
        <v/>
      </c>
      <c r="BA494" s="87" t="str">
        <f t="shared" ca="1" si="109"/>
        <v/>
      </c>
      <c r="BB494" s="87" t="str">
        <f t="shared" ca="1" si="109"/>
        <v/>
      </c>
      <c r="BC494" s="87" t="str">
        <f t="shared" ca="1" si="109"/>
        <v/>
      </c>
      <c r="BD494" s="87" t="str">
        <f t="shared" ca="1" si="109"/>
        <v/>
      </c>
      <c r="BE494" s="87" t="str">
        <f t="shared" ca="1" si="109"/>
        <v/>
      </c>
      <c r="BF494" s="87" t="str">
        <f t="shared" ca="1" si="109"/>
        <v/>
      </c>
      <c r="BG494" s="87" t="str">
        <f t="shared" ca="1" si="109"/>
        <v/>
      </c>
      <c r="BI494" s="87" t="str">
        <f>IF($Q494="","",IFERROR(IF(OR(AND($T494&gt;=DATEVALUE("10/1/20"&amp;RIGHT(BH$1,2)),$T494&lt;=DATEVALUE("9/30/20"&amp;RIGHT(BI$1,2))),AND($U494&gt;=DATEVALUE("10/1/20"&amp;RIGHT(BH$1,2)),$U494&lt;=DATEVALUE("9/30/20"&amp;RIGHT(BI$1,2))),AND($T494&lt;=DATEVALUE("10/1/20"&amp;RIGHT(BH$1,2)),$U494&gt;=DATEVALUE("9/30/20"&amp;RIGHT(BI$1,2)))),
IF(AND($T494&gt;=DATEVALUE("10/1/20"&amp;RIGHT(BH$1,2)),$U494&lt;=DATEVALUE("9/30/20"&amp;RIGHT(BI$1,2))),NETWORKDAYS($T494,$U494,Holidays!$J$3:$J$937),
IF(AND($T494&lt;DATEVALUE("10/1/20"&amp;RIGHT(BH$1,2)),$U494&lt;=DATEVALUE("9/30/20"&amp;RIGHT(BI$1,2))),NETWORKDAYS(DATEVALUE("10/1/20"&amp;RIGHT(BH$1,2)),$U494,Holidays!$J$3:$J$937),
IF($T494&lt;DATEVALUE("10/1/20"&amp;RIGHT(BH$1,2)),NETWORKDAYS(DATEVALUE("10/1/20"&amp;RIGHT(BH$1,2)),DATEVALUE("9/30/20"&amp;RIGHT(BI$1,2)),Holidays!$J$3:$J$937),
IF($T494&gt;=DATEVALUE("10/1/20"&amp;RIGHT(BH$1,2)),NETWORKDAYS($T494,DATEVALUE("9/30/20"&amp;RIGHT(BI$1,2)),Holidays!$J$3:$J$937),"")))),"")/(NETWORKDAYS($T494,$U494,Holidays!$J$3:$J$937)),0))</f>
        <v/>
      </c>
      <c r="BJ494" s="87" t="str">
        <f>IF($Q494="","",IFERROR(IF(OR(AND($T494&gt;=DATEVALUE("10/1/20"&amp;RIGHT(BI$1,2)),$T494&lt;=DATEVALUE("9/30/20"&amp;RIGHT(BJ$1,2))),AND($U494&gt;=DATEVALUE("10/1/20"&amp;RIGHT(BI$1,2)),$U494&lt;=DATEVALUE("9/30/20"&amp;RIGHT(BJ$1,2))),AND($T494&lt;=DATEVALUE("10/1/20"&amp;RIGHT(BI$1,2)),$U494&gt;=DATEVALUE("9/30/20"&amp;RIGHT(BJ$1,2)))),
IF(AND($T494&gt;=DATEVALUE("10/1/20"&amp;RIGHT(BI$1,2)),$U494&lt;=DATEVALUE("9/30/20"&amp;RIGHT(BJ$1,2))),NETWORKDAYS($T494,$U494,Holidays!$J$3:$J$937),
IF(AND($T494&lt;DATEVALUE("10/1/20"&amp;RIGHT(BI$1,2)),$U494&lt;=DATEVALUE("9/30/20"&amp;RIGHT(BJ$1,2))),NETWORKDAYS(DATEVALUE("10/1/20"&amp;RIGHT(BI$1,2)),$U494,Holidays!$J$3:$J$937),
IF($T494&lt;DATEVALUE("10/1/20"&amp;RIGHT(BI$1,2)),NETWORKDAYS(DATEVALUE("10/1/20"&amp;RIGHT(BI$1,2)),DATEVALUE("9/30/20"&amp;RIGHT(BJ$1,2)),Holidays!$J$3:$J$937),
IF($T494&gt;=DATEVALUE("10/1/20"&amp;RIGHT(BI$1,2)),NETWORKDAYS($T494,DATEVALUE("9/30/20"&amp;RIGHT(BJ$1,2)),Holidays!$J$3:$J$937),"")))),"")/(NETWORKDAYS($T494,$U494,Holidays!$J$3:$J$937)),0))</f>
        <v/>
      </c>
      <c r="BK494" s="87" t="str">
        <f>IF($Q494="","",IFERROR(IF(OR(AND($T494&gt;=DATEVALUE("10/1/20"&amp;RIGHT(BJ$1,2)),$T494&lt;=DATEVALUE("9/30/20"&amp;RIGHT(BK$1,2))),AND($U494&gt;=DATEVALUE("10/1/20"&amp;RIGHT(BJ$1,2)),$U494&lt;=DATEVALUE("9/30/20"&amp;RIGHT(BK$1,2))),AND($T494&lt;=DATEVALUE("10/1/20"&amp;RIGHT(BJ$1,2)),$U494&gt;=DATEVALUE("9/30/20"&amp;RIGHT(BK$1,2)))),
IF(AND($T494&gt;=DATEVALUE("10/1/20"&amp;RIGHT(BJ$1,2)),$U494&lt;=DATEVALUE("9/30/20"&amp;RIGHT(BK$1,2))),NETWORKDAYS($T494,$U494,Holidays!$J$3:$J$937),
IF(AND($T494&lt;DATEVALUE("10/1/20"&amp;RIGHT(BJ$1,2)),$U494&lt;=DATEVALUE("9/30/20"&amp;RIGHT(BK$1,2))),NETWORKDAYS(DATEVALUE("10/1/20"&amp;RIGHT(BJ$1,2)),$U494,Holidays!$J$3:$J$937),
IF($T494&lt;DATEVALUE("10/1/20"&amp;RIGHT(BJ$1,2)),NETWORKDAYS(DATEVALUE("10/1/20"&amp;RIGHT(BJ$1,2)),DATEVALUE("9/30/20"&amp;RIGHT(BK$1,2)),Holidays!$J$3:$J$937),
IF($T494&gt;=DATEVALUE("10/1/20"&amp;RIGHT(BJ$1,2)),NETWORKDAYS($T494,DATEVALUE("9/30/20"&amp;RIGHT(BK$1,2)),Holidays!$J$3:$J$937),"")))),"")/(NETWORKDAYS($T494,$U494,Holidays!$J$3:$J$937)),0))</f>
        <v/>
      </c>
      <c r="BL494" s="87" t="str">
        <f>IF($Q494="","",IFERROR(IF(OR(AND($T494&gt;=DATEVALUE("10/1/20"&amp;RIGHT(BK$1,2)),$T494&lt;=DATEVALUE("9/30/20"&amp;RIGHT(BL$1,2))),AND($U494&gt;=DATEVALUE("10/1/20"&amp;RIGHT(BK$1,2)),$U494&lt;=DATEVALUE("9/30/20"&amp;RIGHT(BL$1,2))),AND($T494&lt;=DATEVALUE("10/1/20"&amp;RIGHT(BK$1,2)),$U494&gt;=DATEVALUE("9/30/20"&amp;RIGHT(BL$1,2)))),
IF(AND($T494&gt;=DATEVALUE("10/1/20"&amp;RIGHT(BK$1,2)),$U494&lt;=DATEVALUE("9/30/20"&amp;RIGHT(BL$1,2))),NETWORKDAYS($T494,$U494,Holidays!$J$3:$J$937),
IF(AND($T494&lt;DATEVALUE("10/1/20"&amp;RIGHT(BK$1,2)),$U494&lt;=DATEVALUE("9/30/20"&amp;RIGHT(BL$1,2))),NETWORKDAYS(DATEVALUE("10/1/20"&amp;RIGHT(BK$1,2)),$U494,Holidays!$J$3:$J$937),
IF($T494&lt;DATEVALUE("10/1/20"&amp;RIGHT(BK$1,2)),NETWORKDAYS(DATEVALUE("10/1/20"&amp;RIGHT(BK$1,2)),DATEVALUE("9/30/20"&amp;RIGHT(BL$1,2)),Holidays!$J$3:$J$937),
IF($T494&gt;=DATEVALUE("10/1/20"&amp;RIGHT(BK$1,2)),NETWORKDAYS($T494,DATEVALUE("9/30/20"&amp;RIGHT(BL$1,2)),Holidays!$J$3:$J$937),"")))),"")/(NETWORKDAYS($T494,$U494,Holidays!$J$3:$J$937)),0))</f>
        <v/>
      </c>
      <c r="BM494" s="87" t="str">
        <f>IF($Q494="","",IFERROR(IF(OR(AND($T494&gt;=DATEVALUE("10/1/20"&amp;RIGHT(BL$1,2)),$T494&lt;=DATEVALUE("9/30/20"&amp;RIGHT(BM$1,2))),AND($U494&gt;=DATEVALUE("10/1/20"&amp;RIGHT(BL$1,2)),$U494&lt;=DATEVALUE("9/30/20"&amp;RIGHT(BM$1,2))),AND($T494&lt;=DATEVALUE("10/1/20"&amp;RIGHT(BL$1,2)),$U494&gt;=DATEVALUE("9/30/20"&amp;RIGHT(BM$1,2)))),
IF(AND($T494&gt;=DATEVALUE("10/1/20"&amp;RIGHT(BL$1,2)),$U494&lt;=DATEVALUE("9/30/20"&amp;RIGHT(BM$1,2))),NETWORKDAYS($T494,$U494,Holidays!$J$3:$J$937),
IF(AND($T494&lt;DATEVALUE("10/1/20"&amp;RIGHT(BL$1,2)),$U494&lt;=DATEVALUE("9/30/20"&amp;RIGHT(BM$1,2))),NETWORKDAYS(DATEVALUE("10/1/20"&amp;RIGHT(BL$1,2)),$U494,Holidays!$J$3:$J$937),
IF($T494&lt;DATEVALUE("10/1/20"&amp;RIGHT(BL$1,2)),NETWORKDAYS(DATEVALUE("10/1/20"&amp;RIGHT(BL$1,2)),DATEVALUE("9/30/20"&amp;RIGHT(BM$1,2)),Holidays!$J$3:$J$937),
IF($T494&gt;=DATEVALUE("10/1/20"&amp;RIGHT(BL$1,2)),NETWORKDAYS($T494,DATEVALUE("9/30/20"&amp;RIGHT(BM$1,2)),Holidays!$J$3:$J$937),"")))),"")/(NETWORKDAYS($T494,$U494,Holidays!$J$3:$J$937)),0))</f>
        <v/>
      </c>
      <c r="BN494" s="87" t="str">
        <f>IF($Q494="","",IFERROR(IF(OR(AND($T494&gt;=DATEVALUE("10/1/20"&amp;RIGHT(BM$1,2)),$T494&lt;=DATEVALUE("9/30/20"&amp;RIGHT(BN$1,2))),AND($U494&gt;=DATEVALUE("10/1/20"&amp;RIGHT(BM$1,2)),$U494&lt;=DATEVALUE("9/30/20"&amp;RIGHT(BN$1,2))),AND($T494&lt;=DATEVALUE("10/1/20"&amp;RIGHT(BM$1,2)),$U494&gt;=DATEVALUE("9/30/20"&amp;RIGHT(BN$1,2)))),
IF(AND($T494&gt;=DATEVALUE("10/1/20"&amp;RIGHT(BM$1,2)),$U494&lt;=DATEVALUE("9/30/20"&amp;RIGHT(BN$1,2))),NETWORKDAYS($T494,$U494,Holidays!$J$3:$J$937),
IF(AND($T494&lt;DATEVALUE("10/1/20"&amp;RIGHT(BM$1,2)),$U494&lt;=DATEVALUE("9/30/20"&amp;RIGHT(BN$1,2))),NETWORKDAYS(DATEVALUE("10/1/20"&amp;RIGHT(BM$1,2)),$U494,Holidays!$J$3:$J$937),
IF($T494&lt;DATEVALUE("10/1/20"&amp;RIGHT(BM$1,2)),NETWORKDAYS(DATEVALUE("10/1/20"&amp;RIGHT(BM$1,2)),DATEVALUE("9/30/20"&amp;RIGHT(BN$1,2)),Holidays!$J$3:$J$937),
IF($T494&gt;=DATEVALUE("10/1/20"&amp;RIGHT(BM$1,2)),NETWORKDAYS($T494,DATEVALUE("9/30/20"&amp;RIGHT(BN$1,2)),Holidays!$J$3:$J$937),"")))),"")/(NETWORKDAYS($T494,$U494,Holidays!$J$3:$J$937)),0))</f>
        <v/>
      </c>
      <c r="BO494" s="87" t="str">
        <f>IF($Q494="","",IFERROR(IF(OR(AND($T494&gt;=DATEVALUE("10/1/20"&amp;RIGHT(BN$1,2)),$T494&lt;=DATEVALUE("9/30/20"&amp;RIGHT(BO$1,2))),AND($U494&gt;=DATEVALUE("10/1/20"&amp;RIGHT(BN$1,2)),$U494&lt;=DATEVALUE("9/30/20"&amp;RIGHT(BO$1,2))),AND($T494&lt;=DATEVALUE("10/1/20"&amp;RIGHT(BN$1,2)),$U494&gt;=DATEVALUE("9/30/20"&amp;RIGHT(BO$1,2)))),
IF(AND($T494&gt;=DATEVALUE("10/1/20"&amp;RIGHT(BN$1,2)),$U494&lt;=DATEVALUE("9/30/20"&amp;RIGHT(BO$1,2))),NETWORKDAYS($T494,$U494,Holidays!$J$3:$J$937),
IF(AND($T494&lt;DATEVALUE("10/1/20"&amp;RIGHT(BN$1,2)),$U494&lt;=DATEVALUE("9/30/20"&amp;RIGHT(BO$1,2))),NETWORKDAYS(DATEVALUE("10/1/20"&amp;RIGHT(BN$1,2)),$U494,Holidays!$J$3:$J$937),
IF($T494&lt;DATEVALUE("10/1/20"&amp;RIGHT(BN$1,2)),NETWORKDAYS(DATEVALUE("10/1/20"&amp;RIGHT(BN$1,2)),DATEVALUE("9/30/20"&amp;RIGHT(BO$1,2)),Holidays!$J$3:$J$937),
IF($T494&gt;=DATEVALUE("10/1/20"&amp;RIGHT(BN$1,2)),NETWORKDAYS($T494,DATEVALUE("9/30/20"&amp;RIGHT(BO$1,2)),Holidays!$J$3:$J$937),"")))),"")/(NETWORKDAYS($T494,$U494,Holidays!$J$3:$J$937)),0))</f>
        <v/>
      </c>
      <c r="BP494" s="87" t="str">
        <f>IF($Q494="","",IFERROR(IF(OR(AND($T494&gt;=DATEVALUE("10/1/20"&amp;RIGHT(BO$1,2)),$T494&lt;=DATEVALUE("9/30/20"&amp;RIGHT(BP$1,2))),AND($U494&gt;=DATEVALUE("10/1/20"&amp;RIGHT(BO$1,2)),$U494&lt;=DATEVALUE("9/30/20"&amp;RIGHT(BP$1,2))),AND($T494&lt;=DATEVALUE("10/1/20"&amp;RIGHT(BO$1,2)),$U494&gt;=DATEVALUE("9/30/20"&amp;RIGHT(BP$1,2)))),
IF(AND($T494&gt;=DATEVALUE("10/1/20"&amp;RIGHT(BO$1,2)),$U494&lt;=DATEVALUE("9/30/20"&amp;RIGHT(BP$1,2))),NETWORKDAYS($T494,$U494,Holidays!$J$3:$J$937),
IF(AND($T494&lt;DATEVALUE("10/1/20"&amp;RIGHT(BO$1,2)),$U494&lt;=DATEVALUE("9/30/20"&amp;RIGHT(BP$1,2))),NETWORKDAYS(DATEVALUE("10/1/20"&amp;RIGHT(BO$1,2)),$U494,Holidays!$J$3:$J$937),
IF($T494&lt;DATEVALUE("10/1/20"&amp;RIGHT(BO$1,2)),NETWORKDAYS(DATEVALUE("10/1/20"&amp;RIGHT(BO$1,2)),DATEVALUE("9/30/20"&amp;RIGHT(BP$1,2)),Holidays!$J$3:$J$937),
IF($T494&gt;=DATEVALUE("10/1/20"&amp;RIGHT(BO$1,2)),NETWORKDAYS($T494,DATEVALUE("9/30/20"&amp;RIGHT(BP$1,2)),Holidays!$J$3:$J$937),"")))),"")/(NETWORKDAYS($T494,$U494,Holidays!$J$3:$J$937)),0))</f>
        <v/>
      </c>
      <c r="BQ494" s="87" t="str">
        <f>IF($Q494="","",IFERROR(IF(OR(AND($T494&gt;=DATEVALUE("10/1/20"&amp;RIGHT(BP$1,2)),$T494&lt;=DATEVALUE("9/30/20"&amp;RIGHT(BQ$1,2))),AND($U494&gt;=DATEVALUE("10/1/20"&amp;RIGHT(BP$1,2)),$U494&lt;=DATEVALUE("9/30/20"&amp;RIGHT(BQ$1,2))),AND($T494&lt;=DATEVALUE("10/1/20"&amp;RIGHT(BP$1,2)),$U494&gt;=DATEVALUE("9/30/20"&amp;RIGHT(BQ$1,2)))),
IF(AND($T494&gt;=DATEVALUE("10/1/20"&amp;RIGHT(BP$1,2)),$U494&lt;=DATEVALUE("9/30/20"&amp;RIGHT(BQ$1,2))),NETWORKDAYS($T494,$U494,Holidays!$J$3:$J$937),
IF(AND($T494&lt;DATEVALUE("10/1/20"&amp;RIGHT(BP$1,2)),$U494&lt;=DATEVALUE("9/30/20"&amp;RIGHT(BQ$1,2))),NETWORKDAYS(DATEVALUE("10/1/20"&amp;RIGHT(BP$1,2)),$U494,Holidays!$J$3:$J$937),
IF($T494&lt;DATEVALUE("10/1/20"&amp;RIGHT(BP$1,2)),NETWORKDAYS(DATEVALUE("10/1/20"&amp;RIGHT(BP$1,2)),DATEVALUE("9/30/20"&amp;RIGHT(BQ$1,2)),Holidays!$J$3:$J$937),
IF($T494&gt;=DATEVALUE("10/1/20"&amp;RIGHT(BP$1,2)),NETWORKDAYS($T494,DATEVALUE("9/30/20"&amp;RIGHT(BQ$1,2)),Holidays!$J$3:$J$937),"")))),"")/(NETWORKDAYS($T494,$U494,Holidays!$J$3:$J$937)),0))</f>
        <v/>
      </c>
      <c r="BR494" s="87" t="str">
        <f>IF($Q494="","",IFERROR(IF(OR(AND($T494&gt;=DATEVALUE("10/1/20"&amp;RIGHT(BQ$1,2)),$T494&lt;=DATEVALUE("9/30/20"&amp;RIGHT(BR$1,2))),AND($U494&gt;=DATEVALUE("10/1/20"&amp;RIGHT(BQ$1,2)),$U494&lt;=DATEVALUE("9/30/20"&amp;RIGHT(BR$1,2))),AND($T494&lt;=DATEVALUE("10/1/20"&amp;RIGHT(BQ$1,2)),$U494&gt;=DATEVALUE("9/30/20"&amp;RIGHT(BR$1,2)))),
IF(AND($T494&gt;=DATEVALUE("10/1/20"&amp;RIGHT(BQ$1,2)),$U494&lt;=DATEVALUE("9/30/20"&amp;RIGHT(BR$1,2))),NETWORKDAYS($T494,$U494,Holidays!$J$3:$J$937),
IF(AND($T494&lt;DATEVALUE("10/1/20"&amp;RIGHT(BQ$1,2)),$U494&lt;=DATEVALUE("9/30/20"&amp;RIGHT(BR$1,2))),NETWORKDAYS(DATEVALUE("10/1/20"&amp;RIGHT(BQ$1,2)),$U494,Holidays!$J$3:$J$937),
IF($T494&lt;DATEVALUE("10/1/20"&amp;RIGHT(BQ$1,2)),NETWORKDAYS(DATEVALUE("10/1/20"&amp;RIGHT(BQ$1,2)),DATEVALUE("9/30/20"&amp;RIGHT(BR$1,2)),Holidays!$J$3:$J$937),
IF($T494&gt;=DATEVALUE("10/1/20"&amp;RIGHT(BQ$1,2)),NETWORKDAYS($T494,DATEVALUE("9/30/20"&amp;RIGHT(BR$1,2)),Holidays!$J$3:$J$937),"")))),"")/(NETWORKDAYS($T494,$U494,Holidays!$J$3:$J$937)),0))</f>
        <v/>
      </c>
      <c r="BS494" s="87" t="str">
        <f>IF($Q494="","",IFERROR(IF(OR(AND($T494&gt;=DATEVALUE("10/1/20"&amp;RIGHT(BR$1,2)),$T494&lt;=DATEVALUE("9/30/20"&amp;RIGHT(BS$1,2))),AND($U494&gt;=DATEVALUE("10/1/20"&amp;RIGHT(BR$1,2)),$U494&lt;=DATEVALUE("9/30/20"&amp;RIGHT(BS$1,2))),AND($T494&lt;=DATEVALUE("10/1/20"&amp;RIGHT(BR$1,2)),$U494&gt;=DATEVALUE("9/30/20"&amp;RIGHT(BS$1,2)))),
IF(AND($T494&gt;=DATEVALUE("10/1/20"&amp;RIGHT(BR$1,2)),$U494&lt;=DATEVALUE("9/30/20"&amp;RIGHT(BS$1,2))),NETWORKDAYS($T494,$U494,Holidays!$J$3:$J$937),
IF(AND($T494&lt;DATEVALUE("10/1/20"&amp;RIGHT(BR$1,2)),$U494&lt;=DATEVALUE("9/30/20"&amp;RIGHT(BS$1,2))),NETWORKDAYS(DATEVALUE("10/1/20"&amp;RIGHT(BR$1,2)),$U494,Holidays!$J$3:$J$937),
IF($T494&lt;DATEVALUE("10/1/20"&amp;RIGHT(BR$1,2)),NETWORKDAYS(DATEVALUE("10/1/20"&amp;RIGHT(BR$1,2)),DATEVALUE("9/30/20"&amp;RIGHT(BS$1,2)),Holidays!$J$3:$J$937),
IF($T494&gt;=DATEVALUE("10/1/20"&amp;RIGHT(BR$1,2)),NETWORKDAYS($T494,DATEVALUE("9/30/20"&amp;RIGHT(BS$1,2)),Holidays!$J$3:$J$937),"")))),"")/(NETWORKDAYS($T494,$U494,Holidays!$J$3:$J$937)),0))</f>
        <v/>
      </c>
      <c r="BT494" s="87" t="str">
        <f>IF($Q494="","",IFERROR(IF(OR(AND($T494&gt;=DATEVALUE("10/1/20"&amp;RIGHT(BS$1,2)),$T494&lt;=DATEVALUE("9/30/20"&amp;RIGHT(BT$1,2))),AND($U494&gt;=DATEVALUE("10/1/20"&amp;RIGHT(BS$1,2)),$U494&lt;=DATEVALUE("9/30/20"&amp;RIGHT(BT$1,2))),AND($T494&lt;=DATEVALUE("10/1/20"&amp;RIGHT(BS$1,2)),$U494&gt;=DATEVALUE("9/30/20"&amp;RIGHT(BT$1,2)))),
IF(AND($T494&gt;=DATEVALUE("10/1/20"&amp;RIGHT(BS$1,2)),$U494&lt;=DATEVALUE("9/30/20"&amp;RIGHT(BT$1,2))),NETWORKDAYS($T494,$U494,Holidays!$J$3:$J$937),
IF(AND($T494&lt;DATEVALUE("10/1/20"&amp;RIGHT(BS$1,2)),$U494&lt;=DATEVALUE("9/30/20"&amp;RIGHT(BT$1,2))),NETWORKDAYS(DATEVALUE("10/1/20"&amp;RIGHT(BS$1,2)),$U494,Holidays!$J$3:$J$937),
IF($T494&lt;DATEVALUE("10/1/20"&amp;RIGHT(BS$1,2)),NETWORKDAYS(DATEVALUE("10/1/20"&amp;RIGHT(BS$1,2)),DATEVALUE("9/30/20"&amp;RIGHT(BT$1,2)),Holidays!$J$3:$J$937),
IF($T494&gt;=DATEVALUE("10/1/20"&amp;RIGHT(BS$1,2)),NETWORKDAYS($T494,DATEVALUE("9/30/20"&amp;RIGHT(BT$1,2)),Holidays!$J$3:$J$937),"")))),"")/(NETWORKDAYS($T494,$U494,Holidays!$J$3:$J$937)),0))</f>
        <v/>
      </c>
      <c r="BU494" s="87" t="str">
        <f>IF($Q494="","",IFERROR(IF(OR(AND($T494&gt;=DATEVALUE("10/1/20"&amp;RIGHT(BT$1,2)),$T494&lt;=DATEVALUE("9/30/20"&amp;RIGHT(BU$1,2))),AND($U494&gt;=DATEVALUE("10/1/20"&amp;RIGHT(BT$1,2)),$U494&lt;=DATEVALUE("9/30/20"&amp;RIGHT(BU$1,2))),AND($T494&lt;=DATEVALUE("10/1/20"&amp;RIGHT(BT$1,2)),$U494&gt;=DATEVALUE("9/30/20"&amp;RIGHT(BU$1,2)))),
IF(AND($T494&gt;=DATEVALUE("10/1/20"&amp;RIGHT(BT$1,2)),$U494&lt;=DATEVALUE("9/30/20"&amp;RIGHT(BU$1,2))),NETWORKDAYS($T494,$U494,Holidays!$J$3:$J$937),
IF(AND($T494&lt;DATEVALUE("10/1/20"&amp;RIGHT(BT$1,2)),$U494&lt;=DATEVALUE("9/30/20"&amp;RIGHT(BU$1,2))),NETWORKDAYS(DATEVALUE("10/1/20"&amp;RIGHT(BT$1,2)),$U494,Holidays!$J$3:$J$937),
IF($T494&lt;DATEVALUE("10/1/20"&amp;RIGHT(BT$1,2)),NETWORKDAYS(DATEVALUE("10/1/20"&amp;RIGHT(BT$1,2)),DATEVALUE("9/30/20"&amp;RIGHT(BU$1,2)),Holidays!$J$3:$J$937),
IF($T494&gt;=DATEVALUE("10/1/20"&amp;RIGHT(BT$1,2)),NETWORKDAYS($T494,DATEVALUE("9/30/20"&amp;RIGHT(BU$1,2)),Holidays!$J$3:$J$937),"")))),"")/(NETWORKDAYS($T494,$U494,Holidays!$J$3:$J$937)),0))</f>
        <v/>
      </c>
      <c r="BV494" s="87" t="str">
        <f>IF($Q494="","",IFERROR(IF(OR(AND($T494&gt;=DATEVALUE("10/1/20"&amp;RIGHT(BU$1,2)),$T494&lt;=DATEVALUE("9/30/20"&amp;RIGHT(BV$1,2))),AND($U494&gt;=DATEVALUE("10/1/20"&amp;RIGHT(BU$1,2)),$U494&lt;=DATEVALUE("9/30/20"&amp;RIGHT(BV$1,2))),AND($T494&lt;=DATEVALUE("10/1/20"&amp;RIGHT(BU$1,2)),$U494&gt;=DATEVALUE("9/30/20"&amp;RIGHT(BV$1,2)))),
IF(AND($T494&gt;=DATEVALUE("10/1/20"&amp;RIGHT(BU$1,2)),$U494&lt;=DATEVALUE("9/30/20"&amp;RIGHT(BV$1,2))),NETWORKDAYS($T494,$U494,Holidays!$J$3:$J$937),
IF(AND($T494&lt;DATEVALUE("10/1/20"&amp;RIGHT(BU$1,2)),$U494&lt;=DATEVALUE("9/30/20"&amp;RIGHT(BV$1,2))),NETWORKDAYS(DATEVALUE("10/1/20"&amp;RIGHT(BU$1,2)),$U494,Holidays!$J$3:$J$937),
IF($T494&lt;DATEVALUE("10/1/20"&amp;RIGHT(BU$1,2)),NETWORKDAYS(DATEVALUE("10/1/20"&amp;RIGHT(BU$1,2)),DATEVALUE("9/30/20"&amp;RIGHT(BV$1,2)),Holidays!$J$3:$J$937),
IF($T494&gt;=DATEVALUE("10/1/20"&amp;RIGHT(BU$1,2)),NETWORKDAYS($T494,DATEVALUE("9/30/20"&amp;RIGHT(BV$1,2)),Holidays!$J$3:$J$937),"")))),"")/(NETWORKDAYS($T494,$U494,Holidays!$J$3:$J$937)),0))</f>
        <v/>
      </c>
      <c r="BW494" s="87" t="str">
        <f>IF($Q494="","",IFERROR(IF(OR(AND($T494&gt;=DATEVALUE("10/1/20"&amp;RIGHT(BV$1,2)),$T494&lt;=DATEVALUE("9/30/20"&amp;RIGHT(BW$1,2))),AND($U494&gt;=DATEVALUE("10/1/20"&amp;RIGHT(BV$1,2)),$U494&lt;=DATEVALUE("9/30/20"&amp;RIGHT(BW$1,2))),AND($T494&lt;=DATEVALUE("10/1/20"&amp;RIGHT(BV$1,2)),$U494&gt;=DATEVALUE("9/30/20"&amp;RIGHT(BW$1,2)))),
IF(AND($T494&gt;=DATEVALUE("10/1/20"&amp;RIGHT(BV$1,2)),$U494&lt;=DATEVALUE("9/30/20"&amp;RIGHT(BW$1,2))),NETWORKDAYS($T494,$U494,Holidays!$J$3:$J$937),
IF(AND($T494&lt;DATEVALUE("10/1/20"&amp;RIGHT(BV$1,2)),$U494&lt;=DATEVALUE("9/30/20"&amp;RIGHT(BW$1,2))),NETWORKDAYS(DATEVALUE("10/1/20"&amp;RIGHT(BV$1,2)),$U494,Holidays!$J$3:$J$937),
IF($T494&lt;DATEVALUE("10/1/20"&amp;RIGHT(BV$1,2)),NETWORKDAYS(DATEVALUE("10/1/20"&amp;RIGHT(BV$1,2)),DATEVALUE("9/30/20"&amp;RIGHT(BW$1,2)),Holidays!$J$3:$J$937),
IF($T494&gt;=DATEVALUE("10/1/20"&amp;RIGHT(BV$1,2)),NETWORKDAYS($T494,DATEVALUE("9/30/20"&amp;RIGHT(BW$1,2)),Holidays!$J$3:$J$937),"")))),"")/(NETWORKDAYS($T494,$U494,Holidays!$J$3:$J$937)),0))</f>
        <v/>
      </c>
      <c r="BX494" s="87" t="str">
        <f>IF($Q494="","",IFERROR(IF(OR(AND($T494&gt;=DATEVALUE("10/1/20"&amp;RIGHT(BW$1,2)),$T494&lt;=DATEVALUE("9/30/20"&amp;RIGHT(BX$1,2))),AND($U494&gt;=DATEVALUE("10/1/20"&amp;RIGHT(BW$1,2)),$U494&lt;=DATEVALUE("9/30/20"&amp;RIGHT(BX$1,2))),AND($T494&lt;=DATEVALUE("10/1/20"&amp;RIGHT(BW$1,2)),$U494&gt;=DATEVALUE("9/30/20"&amp;RIGHT(BX$1,2)))),
IF(AND($T494&gt;=DATEVALUE("10/1/20"&amp;RIGHT(BW$1,2)),$U494&lt;=DATEVALUE("9/30/20"&amp;RIGHT(BX$1,2))),NETWORKDAYS($T494,$U494,Holidays!$J$3:$J$937),
IF(AND($T494&lt;DATEVALUE("10/1/20"&amp;RIGHT(BW$1,2)),$U494&lt;=DATEVALUE("9/30/20"&amp;RIGHT(BX$1,2))),NETWORKDAYS(DATEVALUE("10/1/20"&amp;RIGHT(BW$1,2)),$U494,Holidays!$J$3:$J$937),
IF($T494&lt;DATEVALUE("10/1/20"&amp;RIGHT(BW$1,2)),NETWORKDAYS(DATEVALUE("10/1/20"&amp;RIGHT(BW$1,2)),DATEVALUE("9/30/20"&amp;RIGHT(BX$1,2)),Holidays!$J$3:$J$937),
IF($T494&gt;=DATEVALUE("10/1/20"&amp;RIGHT(BW$1,2)),NETWORKDAYS($T494,DATEVALUE("9/30/20"&amp;RIGHT(BX$1,2)),Holidays!$J$3:$J$937),"")))),"")/(NETWORKDAYS($T494,$U494,Holidays!$J$3:$J$937)),0))</f>
        <v/>
      </c>
      <c r="BY494" s="87" t="str">
        <f>IF($Q494="","",IFERROR(IF(OR(AND($T494&gt;=DATEVALUE("10/1/20"&amp;RIGHT(BX$1,2)),$T494&lt;=DATEVALUE("9/30/20"&amp;RIGHT(BY$1,2))),AND($U494&gt;=DATEVALUE("10/1/20"&amp;RIGHT(BX$1,2)),$U494&lt;=DATEVALUE("9/30/20"&amp;RIGHT(BY$1,2))),AND($T494&lt;=DATEVALUE("10/1/20"&amp;RIGHT(BX$1,2)),$U494&gt;=DATEVALUE("9/30/20"&amp;RIGHT(BY$1,2)))),
IF(AND($T494&gt;=DATEVALUE("10/1/20"&amp;RIGHT(BX$1,2)),$U494&lt;=DATEVALUE("9/30/20"&amp;RIGHT(BY$1,2))),NETWORKDAYS($T494,$U494,Holidays!$J$3:$J$937),
IF(AND($T494&lt;DATEVALUE("10/1/20"&amp;RIGHT(BX$1,2)),$U494&lt;=DATEVALUE("9/30/20"&amp;RIGHT(BY$1,2))),NETWORKDAYS(DATEVALUE("10/1/20"&amp;RIGHT(BX$1,2)),$U494,Holidays!$J$3:$J$937),
IF($T494&lt;DATEVALUE("10/1/20"&amp;RIGHT(BX$1,2)),NETWORKDAYS(DATEVALUE("10/1/20"&amp;RIGHT(BX$1,2)),DATEVALUE("9/30/20"&amp;RIGHT(BY$1,2)),Holidays!$J$3:$J$937),
IF($T494&gt;=DATEVALUE("10/1/20"&amp;RIGHT(BX$1,2)),NETWORKDAYS($T494,DATEVALUE("9/30/20"&amp;RIGHT(BY$1,2)),Holidays!$J$3:$J$937),"")))),"")/(NETWORKDAYS($T494,$U494,Holidays!$J$3:$J$937)),0))</f>
        <v/>
      </c>
      <c r="BZ494" s="87" t="str">
        <f>IF($Q494="","",IFERROR(IF(OR(AND($T494&gt;=DATEVALUE("10/1/20"&amp;RIGHT(BY$1,2)),$T494&lt;=DATEVALUE("9/30/20"&amp;RIGHT(BZ$1,2))),AND($U494&gt;=DATEVALUE("10/1/20"&amp;RIGHT(BY$1,2)),$U494&lt;=DATEVALUE("9/30/20"&amp;RIGHT(BZ$1,2))),AND($T494&lt;=DATEVALUE("10/1/20"&amp;RIGHT(BY$1,2)),$U494&gt;=DATEVALUE("9/30/20"&amp;RIGHT(BZ$1,2)))),
IF(AND($T494&gt;=DATEVALUE("10/1/20"&amp;RIGHT(BY$1,2)),$U494&lt;=DATEVALUE("9/30/20"&amp;RIGHT(BZ$1,2))),NETWORKDAYS($T494,$U494,Holidays!$J$3:$J$937),
IF(AND($T494&lt;DATEVALUE("10/1/20"&amp;RIGHT(BY$1,2)),$U494&lt;=DATEVALUE("9/30/20"&amp;RIGHT(BZ$1,2))),NETWORKDAYS(DATEVALUE("10/1/20"&amp;RIGHT(BY$1,2)),$U494,Holidays!$J$3:$J$937),
IF($T494&lt;DATEVALUE("10/1/20"&amp;RIGHT(BY$1,2)),NETWORKDAYS(DATEVALUE("10/1/20"&amp;RIGHT(BY$1,2)),DATEVALUE("9/30/20"&amp;RIGHT(BZ$1,2)),Holidays!$J$3:$J$937),
IF($T494&gt;=DATEVALUE("10/1/20"&amp;RIGHT(BY$1,2)),NETWORKDAYS($T494,DATEVALUE("9/30/20"&amp;RIGHT(BZ$1,2)),Holidays!$J$3:$J$937),"")))),"")/(NETWORKDAYS($T494,$U494,Holidays!$J$3:$J$937)),0))</f>
        <v/>
      </c>
      <c r="CA494" s="87" t="str">
        <f>IF($Q494="","",IFERROR(IF(OR(AND($T494&gt;=DATEVALUE("10/1/20"&amp;RIGHT(BZ$1,2)),$T494&lt;=DATEVALUE("9/30/20"&amp;RIGHT(CA$1,2))),AND($U494&gt;=DATEVALUE("10/1/20"&amp;RIGHT(BZ$1,2)),$U494&lt;=DATEVALUE("9/30/20"&amp;RIGHT(CA$1,2))),AND($T494&lt;=DATEVALUE("10/1/20"&amp;RIGHT(BZ$1,2)),$U494&gt;=DATEVALUE("9/30/20"&amp;RIGHT(CA$1,2)))),
IF(AND($T494&gt;=DATEVALUE("10/1/20"&amp;RIGHT(BZ$1,2)),$U494&lt;=DATEVALUE("9/30/20"&amp;RIGHT(CA$1,2))),NETWORKDAYS($T494,$U494,Holidays!$J$3:$J$937),
IF(AND($T494&lt;DATEVALUE("10/1/20"&amp;RIGHT(BZ$1,2)),$U494&lt;=DATEVALUE("9/30/20"&amp;RIGHT(CA$1,2))),NETWORKDAYS(DATEVALUE("10/1/20"&amp;RIGHT(BZ$1,2)),$U494,Holidays!$J$3:$J$937),
IF($T494&lt;DATEVALUE("10/1/20"&amp;RIGHT(BZ$1,2)),NETWORKDAYS(DATEVALUE("10/1/20"&amp;RIGHT(BZ$1,2)),DATEVALUE("9/30/20"&amp;RIGHT(CA$1,2)),Holidays!$J$3:$J$937),
IF($T494&gt;=DATEVALUE("10/1/20"&amp;RIGHT(BZ$1,2)),NETWORKDAYS($T494,DATEVALUE("9/30/20"&amp;RIGHT(CA$1,2)),Holidays!$J$3:$J$937),"")))),"")/(NETWORKDAYS($T494,$U494,Holidays!$J$3:$J$937)),0))</f>
        <v/>
      </c>
      <c r="CB494" s="87" t="str">
        <f>IF($Q494="","",IFERROR(IF(OR(AND($T494&gt;=DATEVALUE("10/1/20"&amp;RIGHT(CA$1,2)),$T494&lt;=DATEVALUE("9/30/20"&amp;RIGHT(CB$1,2))),AND($U494&gt;=DATEVALUE("10/1/20"&amp;RIGHT(CA$1,2)),$U494&lt;=DATEVALUE("9/30/20"&amp;RIGHT(CB$1,2))),AND($T494&lt;=DATEVALUE("10/1/20"&amp;RIGHT(CA$1,2)),$U494&gt;=DATEVALUE("9/30/20"&amp;RIGHT(CB$1,2)))),
IF(AND($T494&gt;=DATEVALUE("10/1/20"&amp;RIGHT(CA$1,2)),$U494&lt;=DATEVALUE("9/30/20"&amp;RIGHT(CB$1,2))),NETWORKDAYS($T494,$U494,Holidays!$J$3:$J$937),
IF(AND($T494&lt;DATEVALUE("10/1/20"&amp;RIGHT(CA$1,2)),$U494&lt;=DATEVALUE("9/30/20"&amp;RIGHT(CB$1,2))),NETWORKDAYS(DATEVALUE("10/1/20"&amp;RIGHT(CA$1,2)),$U494,Holidays!$J$3:$J$937),
IF($T494&lt;DATEVALUE("10/1/20"&amp;RIGHT(CA$1,2)),NETWORKDAYS(DATEVALUE("10/1/20"&amp;RIGHT(CA$1,2)),DATEVALUE("9/30/20"&amp;RIGHT(CB$1,2)),Holidays!$J$3:$J$937),
IF($T494&gt;=DATEVALUE("10/1/20"&amp;RIGHT(CA$1,2)),NETWORKDAYS($T494,DATEVALUE("9/30/20"&amp;RIGHT(CB$1,2)),Holidays!$J$3:$J$937),"")))),"")/(NETWORKDAYS($T494,$U494,Holidays!$J$3:$J$937)),0))</f>
        <v/>
      </c>
    </row>
    <row r="495" spans="1:80">
      <c r="A495" s="97"/>
      <c r="B495" s="98" t="str">
        <f ca="1">IF(NOT($A495=""),OFFSET('WBS Reference &amp; User Procedure'!$A$1,MATCH($A495,'WBS Reference &amp; User Procedure'!$A:$A,0)-1,1),"")</f>
        <v/>
      </c>
      <c r="D495" s="97"/>
      <c r="I495" s="78"/>
      <c r="T495" s="104" t="str">
        <f>IF(NOT(Q495=""),IF(NOT($S495=""),$S495,#REF!),"")</f>
        <v/>
      </c>
      <c r="U495" s="104" t="str">
        <f>IF(NOT(Q495=""),WORKDAY(T495,Q495,Holidays!$J$3:$J$937),"")</f>
        <v/>
      </c>
      <c r="V495" s="104"/>
      <c r="W495" s="104"/>
      <c r="X495" s="101" t="str">
        <f t="shared" si="106"/>
        <v/>
      </c>
      <c r="AL495" s="87" t="str">
        <f t="shared" ca="1" si="107"/>
        <v/>
      </c>
      <c r="AN495" s="87" t="str">
        <f t="shared" ca="1" si="108"/>
        <v/>
      </c>
      <c r="AO495" s="87" t="str">
        <f t="shared" ca="1" si="108"/>
        <v/>
      </c>
      <c r="AP495" s="87" t="str">
        <f t="shared" ca="1" si="108"/>
        <v/>
      </c>
      <c r="AQ495" s="87" t="str">
        <f t="shared" ca="1" si="108"/>
        <v/>
      </c>
      <c r="AR495" s="87" t="str">
        <f t="shared" ca="1" si="108"/>
        <v/>
      </c>
      <c r="AS495" s="87" t="str">
        <f t="shared" ca="1" si="108"/>
        <v/>
      </c>
      <c r="AT495" s="87" t="str">
        <f t="shared" ca="1" si="108"/>
        <v/>
      </c>
      <c r="AU495" s="87" t="str">
        <f t="shared" ca="1" si="108"/>
        <v/>
      </c>
      <c r="AV495" s="87" t="str">
        <f t="shared" ca="1" si="108"/>
        <v/>
      </c>
      <c r="AW495" s="87" t="str">
        <f t="shared" ca="1" si="108"/>
        <v/>
      </c>
      <c r="AX495" s="87" t="str">
        <f t="shared" ca="1" si="109"/>
        <v/>
      </c>
      <c r="AY495" s="87" t="str">
        <f t="shared" ca="1" si="109"/>
        <v/>
      </c>
      <c r="AZ495" s="87" t="str">
        <f t="shared" ca="1" si="109"/>
        <v/>
      </c>
      <c r="BA495" s="87" t="str">
        <f t="shared" ca="1" si="109"/>
        <v/>
      </c>
      <c r="BB495" s="87" t="str">
        <f t="shared" ca="1" si="109"/>
        <v/>
      </c>
      <c r="BC495" s="87" t="str">
        <f t="shared" ca="1" si="109"/>
        <v/>
      </c>
      <c r="BD495" s="87" t="str">
        <f t="shared" ca="1" si="109"/>
        <v/>
      </c>
      <c r="BE495" s="87" t="str">
        <f t="shared" ca="1" si="109"/>
        <v/>
      </c>
      <c r="BF495" s="87" t="str">
        <f t="shared" ca="1" si="109"/>
        <v/>
      </c>
      <c r="BG495" s="87" t="str">
        <f t="shared" ca="1" si="109"/>
        <v/>
      </c>
      <c r="BI495" s="87" t="str">
        <f>IF($Q495="","",IFERROR(IF(OR(AND($T495&gt;=DATEVALUE("10/1/20"&amp;RIGHT(BH$1,2)),$T495&lt;=DATEVALUE("9/30/20"&amp;RIGHT(BI$1,2))),AND($U495&gt;=DATEVALUE("10/1/20"&amp;RIGHT(BH$1,2)),$U495&lt;=DATEVALUE("9/30/20"&amp;RIGHT(BI$1,2))),AND($T495&lt;=DATEVALUE("10/1/20"&amp;RIGHT(BH$1,2)),$U495&gt;=DATEVALUE("9/30/20"&amp;RIGHT(BI$1,2)))),
IF(AND($T495&gt;=DATEVALUE("10/1/20"&amp;RIGHT(BH$1,2)),$U495&lt;=DATEVALUE("9/30/20"&amp;RIGHT(BI$1,2))),NETWORKDAYS($T495,$U495,Holidays!$J$3:$J$937),
IF(AND($T495&lt;DATEVALUE("10/1/20"&amp;RIGHT(BH$1,2)),$U495&lt;=DATEVALUE("9/30/20"&amp;RIGHT(BI$1,2))),NETWORKDAYS(DATEVALUE("10/1/20"&amp;RIGHT(BH$1,2)),$U495,Holidays!$J$3:$J$937),
IF($T495&lt;DATEVALUE("10/1/20"&amp;RIGHT(BH$1,2)),NETWORKDAYS(DATEVALUE("10/1/20"&amp;RIGHT(BH$1,2)),DATEVALUE("9/30/20"&amp;RIGHT(BI$1,2)),Holidays!$J$3:$J$937),
IF($T495&gt;=DATEVALUE("10/1/20"&amp;RIGHT(BH$1,2)),NETWORKDAYS($T495,DATEVALUE("9/30/20"&amp;RIGHT(BI$1,2)),Holidays!$J$3:$J$937),"")))),"")/(NETWORKDAYS($T495,$U495,Holidays!$J$3:$J$937)),0))</f>
        <v/>
      </c>
      <c r="BJ495" s="87" t="str">
        <f>IF($Q495="","",IFERROR(IF(OR(AND($T495&gt;=DATEVALUE("10/1/20"&amp;RIGHT(BI$1,2)),$T495&lt;=DATEVALUE("9/30/20"&amp;RIGHT(BJ$1,2))),AND($U495&gt;=DATEVALUE("10/1/20"&amp;RIGHT(BI$1,2)),$U495&lt;=DATEVALUE("9/30/20"&amp;RIGHT(BJ$1,2))),AND($T495&lt;=DATEVALUE("10/1/20"&amp;RIGHT(BI$1,2)),$U495&gt;=DATEVALUE("9/30/20"&amp;RIGHT(BJ$1,2)))),
IF(AND($T495&gt;=DATEVALUE("10/1/20"&amp;RIGHT(BI$1,2)),$U495&lt;=DATEVALUE("9/30/20"&amp;RIGHT(BJ$1,2))),NETWORKDAYS($T495,$U495,Holidays!$J$3:$J$937),
IF(AND($T495&lt;DATEVALUE("10/1/20"&amp;RIGHT(BI$1,2)),$U495&lt;=DATEVALUE("9/30/20"&amp;RIGHT(BJ$1,2))),NETWORKDAYS(DATEVALUE("10/1/20"&amp;RIGHT(BI$1,2)),$U495,Holidays!$J$3:$J$937),
IF($T495&lt;DATEVALUE("10/1/20"&amp;RIGHT(BI$1,2)),NETWORKDAYS(DATEVALUE("10/1/20"&amp;RIGHT(BI$1,2)),DATEVALUE("9/30/20"&amp;RIGHT(BJ$1,2)),Holidays!$J$3:$J$937),
IF($T495&gt;=DATEVALUE("10/1/20"&amp;RIGHT(BI$1,2)),NETWORKDAYS($T495,DATEVALUE("9/30/20"&amp;RIGHT(BJ$1,2)),Holidays!$J$3:$J$937),"")))),"")/(NETWORKDAYS($T495,$U495,Holidays!$J$3:$J$937)),0))</f>
        <v/>
      </c>
      <c r="BK495" s="87" t="str">
        <f>IF($Q495="","",IFERROR(IF(OR(AND($T495&gt;=DATEVALUE("10/1/20"&amp;RIGHT(BJ$1,2)),$T495&lt;=DATEVALUE("9/30/20"&amp;RIGHT(BK$1,2))),AND($U495&gt;=DATEVALUE("10/1/20"&amp;RIGHT(BJ$1,2)),$U495&lt;=DATEVALUE("9/30/20"&amp;RIGHT(BK$1,2))),AND($T495&lt;=DATEVALUE("10/1/20"&amp;RIGHT(BJ$1,2)),$U495&gt;=DATEVALUE("9/30/20"&amp;RIGHT(BK$1,2)))),
IF(AND($T495&gt;=DATEVALUE("10/1/20"&amp;RIGHT(BJ$1,2)),$U495&lt;=DATEVALUE("9/30/20"&amp;RIGHT(BK$1,2))),NETWORKDAYS($T495,$U495,Holidays!$J$3:$J$937),
IF(AND($T495&lt;DATEVALUE("10/1/20"&amp;RIGHT(BJ$1,2)),$U495&lt;=DATEVALUE("9/30/20"&amp;RIGHT(BK$1,2))),NETWORKDAYS(DATEVALUE("10/1/20"&amp;RIGHT(BJ$1,2)),$U495,Holidays!$J$3:$J$937),
IF($T495&lt;DATEVALUE("10/1/20"&amp;RIGHT(BJ$1,2)),NETWORKDAYS(DATEVALUE("10/1/20"&amp;RIGHT(BJ$1,2)),DATEVALUE("9/30/20"&amp;RIGHT(BK$1,2)),Holidays!$J$3:$J$937),
IF($T495&gt;=DATEVALUE("10/1/20"&amp;RIGHT(BJ$1,2)),NETWORKDAYS($T495,DATEVALUE("9/30/20"&amp;RIGHT(BK$1,2)),Holidays!$J$3:$J$937),"")))),"")/(NETWORKDAYS($T495,$U495,Holidays!$J$3:$J$937)),0))</f>
        <v/>
      </c>
      <c r="BL495" s="87" t="str">
        <f>IF($Q495="","",IFERROR(IF(OR(AND($T495&gt;=DATEVALUE("10/1/20"&amp;RIGHT(BK$1,2)),$T495&lt;=DATEVALUE("9/30/20"&amp;RIGHT(BL$1,2))),AND($U495&gt;=DATEVALUE("10/1/20"&amp;RIGHT(BK$1,2)),$U495&lt;=DATEVALUE("9/30/20"&amp;RIGHT(BL$1,2))),AND($T495&lt;=DATEVALUE("10/1/20"&amp;RIGHT(BK$1,2)),$U495&gt;=DATEVALUE("9/30/20"&amp;RIGHT(BL$1,2)))),
IF(AND($T495&gt;=DATEVALUE("10/1/20"&amp;RIGHT(BK$1,2)),$U495&lt;=DATEVALUE("9/30/20"&amp;RIGHT(BL$1,2))),NETWORKDAYS($T495,$U495,Holidays!$J$3:$J$937),
IF(AND($T495&lt;DATEVALUE("10/1/20"&amp;RIGHT(BK$1,2)),$U495&lt;=DATEVALUE("9/30/20"&amp;RIGHT(BL$1,2))),NETWORKDAYS(DATEVALUE("10/1/20"&amp;RIGHT(BK$1,2)),$U495,Holidays!$J$3:$J$937),
IF($T495&lt;DATEVALUE("10/1/20"&amp;RIGHT(BK$1,2)),NETWORKDAYS(DATEVALUE("10/1/20"&amp;RIGHT(BK$1,2)),DATEVALUE("9/30/20"&amp;RIGHT(BL$1,2)),Holidays!$J$3:$J$937),
IF($T495&gt;=DATEVALUE("10/1/20"&amp;RIGHT(BK$1,2)),NETWORKDAYS($T495,DATEVALUE("9/30/20"&amp;RIGHT(BL$1,2)),Holidays!$J$3:$J$937),"")))),"")/(NETWORKDAYS($T495,$U495,Holidays!$J$3:$J$937)),0))</f>
        <v/>
      </c>
      <c r="BM495" s="87" t="str">
        <f>IF($Q495="","",IFERROR(IF(OR(AND($T495&gt;=DATEVALUE("10/1/20"&amp;RIGHT(BL$1,2)),$T495&lt;=DATEVALUE("9/30/20"&amp;RIGHT(BM$1,2))),AND($U495&gt;=DATEVALUE("10/1/20"&amp;RIGHT(BL$1,2)),$U495&lt;=DATEVALUE("9/30/20"&amp;RIGHT(BM$1,2))),AND($T495&lt;=DATEVALUE("10/1/20"&amp;RIGHT(BL$1,2)),$U495&gt;=DATEVALUE("9/30/20"&amp;RIGHT(BM$1,2)))),
IF(AND($T495&gt;=DATEVALUE("10/1/20"&amp;RIGHT(BL$1,2)),$U495&lt;=DATEVALUE("9/30/20"&amp;RIGHT(BM$1,2))),NETWORKDAYS($T495,$U495,Holidays!$J$3:$J$937),
IF(AND($T495&lt;DATEVALUE("10/1/20"&amp;RIGHT(BL$1,2)),$U495&lt;=DATEVALUE("9/30/20"&amp;RIGHT(BM$1,2))),NETWORKDAYS(DATEVALUE("10/1/20"&amp;RIGHT(BL$1,2)),$U495,Holidays!$J$3:$J$937),
IF($T495&lt;DATEVALUE("10/1/20"&amp;RIGHT(BL$1,2)),NETWORKDAYS(DATEVALUE("10/1/20"&amp;RIGHT(BL$1,2)),DATEVALUE("9/30/20"&amp;RIGHT(BM$1,2)),Holidays!$J$3:$J$937),
IF($T495&gt;=DATEVALUE("10/1/20"&amp;RIGHT(BL$1,2)),NETWORKDAYS($T495,DATEVALUE("9/30/20"&amp;RIGHT(BM$1,2)),Holidays!$J$3:$J$937),"")))),"")/(NETWORKDAYS($T495,$U495,Holidays!$J$3:$J$937)),0))</f>
        <v/>
      </c>
      <c r="BN495" s="87" t="str">
        <f>IF($Q495="","",IFERROR(IF(OR(AND($T495&gt;=DATEVALUE("10/1/20"&amp;RIGHT(BM$1,2)),$T495&lt;=DATEVALUE("9/30/20"&amp;RIGHT(BN$1,2))),AND($U495&gt;=DATEVALUE("10/1/20"&amp;RIGHT(BM$1,2)),$U495&lt;=DATEVALUE("9/30/20"&amp;RIGHT(BN$1,2))),AND($T495&lt;=DATEVALUE("10/1/20"&amp;RIGHT(BM$1,2)),$U495&gt;=DATEVALUE("9/30/20"&amp;RIGHT(BN$1,2)))),
IF(AND($T495&gt;=DATEVALUE("10/1/20"&amp;RIGHT(BM$1,2)),$U495&lt;=DATEVALUE("9/30/20"&amp;RIGHT(BN$1,2))),NETWORKDAYS($T495,$U495,Holidays!$J$3:$J$937),
IF(AND($T495&lt;DATEVALUE("10/1/20"&amp;RIGHT(BM$1,2)),$U495&lt;=DATEVALUE("9/30/20"&amp;RIGHT(BN$1,2))),NETWORKDAYS(DATEVALUE("10/1/20"&amp;RIGHT(BM$1,2)),$U495,Holidays!$J$3:$J$937),
IF($T495&lt;DATEVALUE("10/1/20"&amp;RIGHT(BM$1,2)),NETWORKDAYS(DATEVALUE("10/1/20"&amp;RIGHT(BM$1,2)),DATEVALUE("9/30/20"&amp;RIGHT(BN$1,2)),Holidays!$J$3:$J$937),
IF($T495&gt;=DATEVALUE("10/1/20"&amp;RIGHT(BM$1,2)),NETWORKDAYS($T495,DATEVALUE("9/30/20"&amp;RIGHT(BN$1,2)),Holidays!$J$3:$J$937),"")))),"")/(NETWORKDAYS($T495,$U495,Holidays!$J$3:$J$937)),0))</f>
        <v/>
      </c>
      <c r="BO495" s="87" t="str">
        <f>IF($Q495="","",IFERROR(IF(OR(AND($T495&gt;=DATEVALUE("10/1/20"&amp;RIGHT(BN$1,2)),$T495&lt;=DATEVALUE("9/30/20"&amp;RIGHT(BO$1,2))),AND($U495&gt;=DATEVALUE("10/1/20"&amp;RIGHT(BN$1,2)),$U495&lt;=DATEVALUE("9/30/20"&amp;RIGHT(BO$1,2))),AND($T495&lt;=DATEVALUE("10/1/20"&amp;RIGHT(BN$1,2)),$U495&gt;=DATEVALUE("9/30/20"&amp;RIGHT(BO$1,2)))),
IF(AND($T495&gt;=DATEVALUE("10/1/20"&amp;RIGHT(BN$1,2)),$U495&lt;=DATEVALUE("9/30/20"&amp;RIGHT(BO$1,2))),NETWORKDAYS($T495,$U495,Holidays!$J$3:$J$937),
IF(AND($T495&lt;DATEVALUE("10/1/20"&amp;RIGHT(BN$1,2)),$U495&lt;=DATEVALUE("9/30/20"&amp;RIGHT(BO$1,2))),NETWORKDAYS(DATEVALUE("10/1/20"&amp;RIGHT(BN$1,2)),$U495,Holidays!$J$3:$J$937),
IF($T495&lt;DATEVALUE("10/1/20"&amp;RIGHT(BN$1,2)),NETWORKDAYS(DATEVALUE("10/1/20"&amp;RIGHT(BN$1,2)),DATEVALUE("9/30/20"&amp;RIGHT(BO$1,2)),Holidays!$J$3:$J$937),
IF($T495&gt;=DATEVALUE("10/1/20"&amp;RIGHT(BN$1,2)),NETWORKDAYS($T495,DATEVALUE("9/30/20"&amp;RIGHT(BO$1,2)),Holidays!$J$3:$J$937),"")))),"")/(NETWORKDAYS($T495,$U495,Holidays!$J$3:$J$937)),0))</f>
        <v/>
      </c>
      <c r="BP495" s="87" t="str">
        <f>IF($Q495="","",IFERROR(IF(OR(AND($T495&gt;=DATEVALUE("10/1/20"&amp;RIGHT(BO$1,2)),$T495&lt;=DATEVALUE("9/30/20"&amp;RIGHT(BP$1,2))),AND($U495&gt;=DATEVALUE("10/1/20"&amp;RIGHT(BO$1,2)),$U495&lt;=DATEVALUE("9/30/20"&amp;RIGHT(BP$1,2))),AND($T495&lt;=DATEVALUE("10/1/20"&amp;RIGHT(BO$1,2)),$U495&gt;=DATEVALUE("9/30/20"&amp;RIGHT(BP$1,2)))),
IF(AND($T495&gt;=DATEVALUE("10/1/20"&amp;RIGHT(BO$1,2)),$U495&lt;=DATEVALUE("9/30/20"&amp;RIGHT(BP$1,2))),NETWORKDAYS($T495,$U495,Holidays!$J$3:$J$937),
IF(AND($T495&lt;DATEVALUE("10/1/20"&amp;RIGHT(BO$1,2)),$U495&lt;=DATEVALUE("9/30/20"&amp;RIGHT(BP$1,2))),NETWORKDAYS(DATEVALUE("10/1/20"&amp;RIGHT(BO$1,2)),$U495,Holidays!$J$3:$J$937),
IF($T495&lt;DATEVALUE("10/1/20"&amp;RIGHT(BO$1,2)),NETWORKDAYS(DATEVALUE("10/1/20"&amp;RIGHT(BO$1,2)),DATEVALUE("9/30/20"&amp;RIGHT(BP$1,2)),Holidays!$J$3:$J$937),
IF($T495&gt;=DATEVALUE("10/1/20"&amp;RIGHT(BO$1,2)),NETWORKDAYS($T495,DATEVALUE("9/30/20"&amp;RIGHT(BP$1,2)),Holidays!$J$3:$J$937),"")))),"")/(NETWORKDAYS($T495,$U495,Holidays!$J$3:$J$937)),0))</f>
        <v/>
      </c>
      <c r="BQ495" s="87" t="str">
        <f>IF($Q495="","",IFERROR(IF(OR(AND($T495&gt;=DATEVALUE("10/1/20"&amp;RIGHT(BP$1,2)),$T495&lt;=DATEVALUE("9/30/20"&amp;RIGHT(BQ$1,2))),AND($U495&gt;=DATEVALUE("10/1/20"&amp;RIGHT(BP$1,2)),$U495&lt;=DATEVALUE("9/30/20"&amp;RIGHT(BQ$1,2))),AND($T495&lt;=DATEVALUE("10/1/20"&amp;RIGHT(BP$1,2)),$U495&gt;=DATEVALUE("9/30/20"&amp;RIGHT(BQ$1,2)))),
IF(AND($T495&gt;=DATEVALUE("10/1/20"&amp;RIGHT(BP$1,2)),$U495&lt;=DATEVALUE("9/30/20"&amp;RIGHT(BQ$1,2))),NETWORKDAYS($T495,$U495,Holidays!$J$3:$J$937),
IF(AND($T495&lt;DATEVALUE("10/1/20"&amp;RIGHT(BP$1,2)),$U495&lt;=DATEVALUE("9/30/20"&amp;RIGHT(BQ$1,2))),NETWORKDAYS(DATEVALUE("10/1/20"&amp;RIGHT(BP$1,2)),$U495,Holidays!$J$3:$J$937),
IF($T495&lt;DATEVALUE("10/1/20"&amp;RIGHT(BP$1,2)),NETWORKDAYS(DATEVALUE("10/1/20"&amp;RIGHT(BP$1,2)),DATEVALUE("9/30/20"&amp;RIGHT(BQ$1,2)),Holidays!$J$3:$J$937),
IF($T495&gt;=DATEVALUE("10/1/20"&amp;RIGHT(BP$1,2)),NETWORKDAYS($T495,DATEVALUE("9/30/20"&amp;RIGHT(BQ$1,2)),Holidays!$J$3:$J$937),"")))),"")/(NETWORKDAYS($T495,$U495,Holidays!$J$3:$J$937)),0))</f>
        <v/>
      </c>
      <c r="BR495" s="87" t="str">
        <f>IF($Q495="","",IFERROR(IF(OR(AND($T495&gt;=DATEVALUE("10/1/20"&amp;RIGHT(BQ$1,2)),$T495&lt;=DATEVALUE("9/30/20"&amp;RIGHT(BR$1,2))),AND($U495&gt;=DATEVALUE("10/1/20"&amp;RIGHT(BQ$1,2)),$U495&lt;=DATEVALUE("9/30/20"&amp;RIGHT(BR$1,2))),AND($T495&lt;=DATEVALUE("10/1/20"&amp;RIGHT(BQ$1,2)),$U495&gt;=DATEVALUE("9/30/20"&amp;RIGHT(BR$1,2)))),
IF(AND($T495&gt;=DATEVALUE("10/1/20"&amp;RIGHT(BQ$1,2)),$U495&lt;=DATEVALUE("9/30/20"&amp;RIGHT(BR$1,2))),NETWORKDAYS($T495,$U495,Holidays!$J$3:$J$937),
IF(AND($T495&lt;DATEVALUE("10/1/20"&amp;RIGHT(BQ$1,2)),$U495&lt;=DATEVALUE("9/30/20"&amp;RIGHT(BR$1,2))),NETWORKDAYS(DATEVALUE("10/1/20"&amp;RIGHT(BQ$1,2)),$U495,Holidays!$J$3:$J$937),
IF($T495&lt;DATEVALUE("10/1/20"&amp;RIGHT(BQ$1,2)),NETWORKDAYS(DATEVALUE("10/1/20"&amp;RIGHT(BQ$1,2)),DATEVALUE("9/30/20"&amp;RIGHT(BR$1,2)),Holidays!$J$3:$J$937),
IF($T495&gt;=DATEVALUE("10/1/20"&amp;RIGHT(BQ$1,2)),NETWORKDAYS($T495,DATEVALUE("9/30/20"&amp;RIGHT(BR$1,2)),Holidays!$J$3:$J$937),"")))),"")/(NETWORKDAYS($T495,$U495,Holidays!$J$3:$J$937)),0))</f>
        <v/>
      </c>
      <c r="BS495" s="87" t="str">
        <f>IF($Q495="","",IFERROR(IF(OR(AND($T495&gt;=DATEVALUE("10/1/20"&amp;RIGHT(BR$1,2)),$T495&lt;=DATEVALUE("9/30/20"&amp;RIGHT(BS$1,2))),AND($U495&gt;=DATEVALUE("10/1/20"&amp;RIGHT(BR$1,2)),$U495&lt;=DATEVALUE("9/30/20"&amp;RIGHT(BS$1,2))),AND($T495&lt;=DATEVALUE("10/1/20"&amp;RIGHT(BR$1,2)),$U495&gt;=DATEVALUE("9/30/20"&amp;RIGHT(BS$1,2)))),
IF(AND($T495&gt;=DATEVALUE("10/1/20"&amp;RIGHT(BR$1,2)),$U495&lt;=DATEVALUE("9/30/20"&amp;RIGHT(BS$1,2))),NETWORKDAYS($T495,$U495,Holidays!$J$3:$J$937),
IF(AND($T495&lt;DATEVALUE("10/1/20"&amp;RIGHT(BR$1,2)),$U495&lt;=DATEVALUE("9/30/20"&amp;RIGHT(BS$1,2))),NETWORKDAYS(DATEVALUE("10/1/20"&amp;RIGHT(BR$1,2)),$U495,Holidays!$J$3:$J$937),
IF($T495&lt;DATEVALUE("10/1/20"&amp;RIGHT(BR$1,2)),NETWORKDAYS(DATEVALUE("10/1/20"&amp;RIGHT(BR$1,2)),DATEVALUE("9/30/20"&amp;RIGHT(BS$1,2)),Holidays!$J$3:$J$937),
IF($T495&gt;=DATEVALUE("10/1/20"&amp;RIGHT(BR$1,2)),NETWORKDAYS($T495,DATEVALUE("9/30/20"&amp;RIGHT(BS$1,2)),Holidays!$J$3:$J$937),"")))),"")/(NETWORKDAYS($T495,$U495,Holidays!$J$3:$J$937)),0))</f>
        <v/>
      </c>
      <c r="BT495" s="87" t="str">
        <f>IF($Q495="","",IFERROR(IF(OR(AND($T495&gt;=DATEVALUE("10/1/20"&amp;RIGHT(BS$1,2)),$T495&lt;=DATEVALUE("9/30/20"&amp;RIGHT(BT$1,2))),AND($U495&gt;=DATEVALUE("10/1/20"&amp;RIGHT(BS$1,2)),$U495&lt;=DATEVALUE("9/30/20"&amp;RIGHT(BT$1,2))),AND($T495&lt;=DATEVALUE("10/1/20"&amp;RIGHT(BS$1,2)),$U495&gt;=DATEVALUE("9/30/20"&amp;RIGHT(BT$1,2)))),
IF(AND($T495&gt;=DATEVALUE("10/1/20"&amp;RIGHT(BS$1,2)),$U495&lt;=DATEVALUE("9/30/20"&amp;RIGHT(BT$1,2))),NETWORKDAYS($T495,$U495,Holidays!$J$3:$J$937),
IF(AND($T495&lt;DATEVALUE("10/1/20"&amp;RIGHT(BS$1,2)),$U495&lt;=DATEVALUE("9/30/20"&amp;RIGHT(BT$1,2))),NETWORKDAYS(DATEVALUE("10/1/20"&amp;RIGHT(BS$1,2)),$U495,Holidays!$J$3:$J$937),
IF($T495&lt;DATEVALUE("10/1/20"&amp;RIGHT(BS$1,2)),NETWORKDAYS(DATEVALUE("10/1/20"&amp;RIGHT(BS$1,2)),DATEVALUE("9/30/20"&amp;RIGHT(BT$1,2)),Holidays!$J$3:$J$937),
IF($T495&gt;=DATEVALUE("10/1/20"&amp;RIGHT(BS$1,2)),NETWORKDAYS($T495,DATEVALUE("9/30/20"&amp;RIGHT(BT$1,2)),Holidays!$J$3:$J$937),"")))),"")/(NETWORKDAYS($T495,$U495,Holidays!$J$3:$J$937)),0))</f>
        <v/>
      </c>
      <c r="BU495" s="87" t="str">
        <f>IF($Q495="","",IFERROR(IF(OR(AND($T495&gt;=DATEVALUE("10/1/20"&amp;RIGHT(BT$1,2)),$T495&lt;=DATEVALUE("9/30/20"&amp;RIGHT(BU$1,2))),AND($U495&gt;=DATEVALUE("10/1/20"&amp;RIGHT(BT$1,2)),$U495&lt;=DATEVALUE("9/30/20"&amp;RIGHT(BU$1,2))),AND($T495&lt;=DATEVALUE("10/1/20"&amp;RIGHT(BT$1,2)),$U495&gt;=DATEVALUE("9/30/20"&amp;RIGHT(BU$1,2)))),
IF(AND($T495&gt;=DATEVALUE("10/1/20"&amp;RIGHT(BT$1,2)),$U495&lt;=DATEVALUE("9/30/20"&amp;RIGHT(BU$1,2))),NETWORKDAYS($T495,$U495,Holidays!$J$3:$J$937),
IF(AND($T495&lt;DATEVALUE("10/1/20"&amp;RIGHT(BT$1,2)),$U495&lt;=DATEVALUE("9/30/20"&amp;RIGHT(BU$1,2))),NETWORKDAYS(DATEVALUE("10/1/20"&amp;RIGHT(BT$1,2)),$U495,Holidays!$J$3:$J$937),
IF($T495&lt;DATEVALUE("10/1/20"&amp;RIGHT(BT$1,2)),NETWORKDAYS(DATEVALUE("10/1/20"&amp;RIGHT(BT$1,2)),DATEVALUE("9/30/20"&amp;RIGHT(BU$1,2)),Holidays!$J$3:$J$937),
IF($T495&gt;=DATEVALUE("10/1/20"&amp;RIGHT(BT$1,2)),NETWORKDAYS($T495,DATEVALUE("9/30/20"&amp;RIGHT(BU$1,2)),Holidays!$J$3:$J$937),"")))),"")/(NETWORKDAYS($T495,$U495,Holidays!$J$3:$J$937)),0))</f>
        <v/>
      </c>
      <c r="BV495" s="87" t="str">
        <f>IF($Q495="","",IFERROR(IF(OR(AND($T495&gt;=DATEVALUE("10/1/20"&amp;RIGHT(BU$1,2)),$T495&lt;=DATEVALUE("9/30/20"&amp;RIGHT(BV$1,2))),AND($U495&gt;=DATEVALUE("10/1/20"&amp;RIGHT(BU$1,2)),$U495&lt;=DATEVALUE("9/30/20"&amp;RIGHT(BV$1,2))),AND($T495&lt;=DATEVALUE("10/1/20"&amp;RIGHT(BU$1,2)),$U495&gt;=DATEVALUE("9/30/20"&amp;RIGHT(BV$1,2)))),
IF(AND($T495&gt;=DATEVALUE("10/1/20"&amp;RIGHT(BU$1,2)),$U495&lt;=DATEVALUE("9/30/20"&amp;RIGHT(BV$1,2))),NETWORKDAYS($T495,$U495,Holidays!$J$3:$J$937),
IF(AND($T495&lt;DATEVALUE("10/1/20"&amp;RIGHT(BU$1,2)),$U495&lt;=DATEVALUE("9/30/20"&amp;RIGHT(BV$1,2))),NETWORKDAYS(DATEVALUE("10/1/20"&amp;RIGHT(BU$1,2)),$U495,Holidays!$J$3:$J$937),
IF($T495&lt;DATEVALUE("10/1/20"&amp;RIGHT(BU$1,2)),NETWORKDAYS(DATEVALUE("10/1/20"&amp;RIGHT(BU$1,2)),DATEVALUE("9/30/20"&amp;RIGHT(BV$1,2)),Holidays!$J$3:$J$937),
IF($T495&gt;=DATEVALUE("10/1/20"&amp;RIGHT(BU$1,2)),NETWORKDAYS($T495,DATEVALUE("9/30/20"&amp;RIGHT(BV$1,2)),Holidays!$J$3:$J$937),"")))),"")/(NETWORKDAYS($T495,$U495,Holidays!$J$3:$J$937)),0))</f>
        <v/>
      </c>
      <c r="BW495" s="87" t="str">
        <f>IF($Q495="","",IFERROR(IF(OR(AND($T495&gt;=DATEVALUE("10/1/20"&amp;RIGHT(BV$1,2)),$T495&lt;=DATEVALUE("9/30/20"&amp;RIGHT(BW$1,2))),AND($U495&gt;=DATEVALUE("10/1/20"&amp;RIGHT(BV$1,2)),$U495&lt;=DATEVALUE("9/30/20"&amp;RIGHT(BW$1,2))),AND($T495&lt;=DATEVALUE("10/1/20"&amp;RIGHT(BV$1,2)),$U495&gt;=DATEVALUE("9/30/20"&amp;RIGHT(BW$1,2)))),
IF(AND($T495&gt;=DATEVALUE("10/1/20"&amp;RIGHT(BV$1,2)),$U495&lt;=DATEVALUE("9/30/20"&amp;RIGHT(BW$1,2))),NETWORKDAYS($T495,$U495,Holidays!$J$3:$J$937),
IF(AND($T495&lt;DATEVALUE("10/1/20"&amp;RIGHT(BV$1,2)),$U495&lt;=DATEVALUE("9/30/20"&amp;RIGHT(BW$1,2))),NETWORKDAYS(DATEVALUE("10/1/20"&amp;RIGHT(BV$1,2)),$U495,Holidays!$J$3:$J$937),
IF($T495&lt;DATEVALUE("10/1/20"&amp;RIGHT(BV$1,2)),NETWORKDAYS(DATEVALUE("10/1/20"&amp;RIGHT(BV$1,2)),DATEVALUE("9/30/20"&amp;RIGHT(BW$1,2)),Holidays!$J$3:$J$937),
IF($T495&gt;=DATEVALUE("10/1/20"&amp;RIGHT(BV$1,2)),NETWORKDAYS($T495,DATEVALUE("9/30/20"&amp;RIGHT(BW$1,2)),Holidays!$J$3:$J$937),"")))),"")/(NETWORKDAYS($T495,$U495,Holidays!$J$3:$J$937)),0))</f>
        <v/>
      </c>
      <c r="BX495" s="87" t="str">
        <f>IF($Q495="","",IFERROR(IF(OR(AND($T495&gt;=DATEVALUE("10/1/20"&amp;RIGHT(BW$1,2)),$T495&lt;=DATEVALUE("9/30/20"&amp;RIGHT(BX$1,2))),AND($U495&gt;=DATEVALUE("10/1/20"&amp;RIGHT(BW$1,2)),$U495&lt;=DATEVALUE("9/30/20"&amp;RIGHT(BX$1,2))),AND($T495&lt;=DATEVALUE("10/1/20"&amp;RIGHT(BW$1,2)),$U495&gt;=DATEVALUE("9/30/20"&amp;RIGHT(BX$1,2)))),
IF(AND($T495&gt;=DATEVALUE("10/1/20"&amp;RIGHT(BW$1,2)),$U495&lt;=DATEVALUE("9/30/20"&amp;RIGHT(BX$1,2))),NETWORKDAYS($T495,$U495,Holidays!$J$3:$J$937),
IF(AND($T495&lt;DATEVALUE("10/1/20"&amp;RIGHT(BW$1,2)),$U495&lt;=DATEVALUE("9/30/20"&amp;RIGHT(BX$1,2))),NETWORKDAYS(DATEVALUE("10/1/20"&amp;RIGHT(BW$1,2)),$U495,Holidays!$J$3:$J$937),
IF($T495&lt;DATEVALUE("10/1/20"&amp;RIGHT(BW$1,2)),NETWORKDAYS(DATEVALUE("10/1/20"&amp;RIGHT(BW$1,2)),DATEVALUE("9/30/20"&amp;RIGHT(BX$1,2)),Holidays!$J$3:$J$937),
IF($T495&gt;=DATEVALUE("10/1/20"&amp;RIGHT(BW$1,2)),NETWORKDAYS($T495,DATEVALUE("9/30/20"&amp;RIGHT(BX$1,2)),Holidays!$J$3:$J$937),"")))),"")/(NETWORKDAYS($T495,$U495,Holidays!$J$3:$J$937)),0))</f>
        <v/>
      </c>
      <c r="BY495" s="87" t="str">
        <f>IF($Q495="","",IFERROR(IF(OR(AND($T495&gt;=DATEVALUE("10/1/20"&amp;RIGHT(BX$1,2)),$T495&lt;=DATEVALUE("9/30/20"&amp;RIGHT(BY$1,2))),AND($U495&gt;=DATEVALUE("10/1/20"&amp;RIGHT(BX$1,2)),$U495&lt;=DATEVALUE("9/30/20"&amp;RIGHT(BY$1,2))),AND($T495&lt;=DATEVALUE("10/1/20"&amp;RIGHT(BX$1,2)),$U495&gt;=DATEVALUE("9/30/20"&amp;RIGHT(BY$1,2)))),
IF(AND($T495&gt;=DATEVALUE("10/1/20"&amp;RIGHT(BX$1,2)),$U495&lt;=DATEVALUE("9/30/20"&amp;RIGHT(BY$1,2))),NETWORKDAYS($T495,$U495,Holidays!$J$3:$J$937),
IF(AND($T495&lt;DATEVALUE("10/1/20"&amp;RIGHT(BX$1,2)),$U495&lt;=DATEVALUE("9/30/20"&amp;RIGHT(BY$1,2))),NETWORKDAYS(DATEVALUE("10/1/20"&amp;RIGHT(BX$1,2)),$U495,Holidays!$J$3:$J$937),
IF($T495&lt;DATEVALUE("10/1/20"&amp;RIGHT(BX$1,2)),NETWORKDAYS(DATEVALUE("10/1/20"&amp;RIGHT(BX$1,2)),DATEVALUE("9/30/20"&amp;RIGHT(BY$1,2)),Holidays!$J$3:$J$937),
IF($T495&gt;=DATEVALUE("10/1/20"&amp;RIGHT(BX$1,2)),NETWORKDAYS($T495,DATEVALUE("9/30/20"&amp;RIGHT(BY$1,2)),Holidays!$J$3:$J$937),"")))),"")/(NETWORKDAYS($T495,$U495,Holidays!$J$3:$J$937)),0))</f>
        <v/>
      </c>
      <c r="BZ495" s="87" t="str">
        <f>IF($Q495="","",IFERROR(IF(OR(AND($T495&gt;=DATEVALUE("10/1/20"&amp;RIGHT(BY$1,2)),$T495&lt;=DATEVALUE("9/30/20"&amp;RIGHT(BZ$1,2))),AND($U495&gt;=DATEVALUE("10/1/20"&amp;RIGHT(BY$1,2)),$U495&lt;=DATEVALUE("9/30/20"&amp;RIGHT(BZ$1,2))),AND($T495&lt;=DATEVALUE("10/1/20"&amp;RIGHT(BY$1,2)),$U495&gt;=DATEVALUE("9/30/20"&amp;RIGHT(BZ$1,2)))),
IF(AND($T495&gt;=DATEVALUE("10/1/20"&amp;RIGHT(BY$1,2)),$U495&lt;=DATEVALUE("9/30/20"&amp;RIGHT(BZ$1,2))),NETWORKDAYS($T495,$U495,Holidays!$J$3:$J$937),
IF(AND($T495&lt;DATEVALUE("10/1/20"&amp;RIGHT(BY$1,2)),$U495&lt;=DATEVALUE("9/30/20"&amp;RIGHT(BZ$1,2))),NETWORKDAYS(DATEVALUE("10/1/20"&amp;RIGHT(BY$1,2)),$U495,Holidays!$J$3:$J$937),
IF($T495&lt;DATEVALUE("10/1/20"&amp;RIGHT(BY$1,2)),NETWORKDAYS(DATEVALUE("10/1/20"&amp;RIGHT(BY$1,2)),DATEVALUE("9/30/20"&amp;RIGHT(BZ$1,2)),Holidays!$J$3:$J$937),
IF($T495&gt;=DATEVALUE("10/1/20"&amp;RIGHT(BY$1,2)),NETWORKDAYS($T495,DATEVALUE("9/30/20"&amp;RIGHT(BZ$1,2)),Holidays!$J$3:$J$937),"")))),"")/(NETWORKDAYS($T495,$U495,Holidays!$J$3:$J$937)),0))</f>
        <v/>
      </c>
      <c r="CA495" s="87" t="str">
        <f>IF($Q495="","",IFERROR(IF(OR(AND($T495&gt;=DATEVALUE("10/1/20"&amp;RIGHT(BZ$1,2)),$T495&lt;=DATEVALUE("9/30/20"&amp;RIGHT(CA$1,2))),AND($U495&gt;=DATEVALUE("10/1/20"&amp;RIGHT(BZ$1,2)),$U495&lt;=DATEVALUE("9/30/20"&amp;RIGHT(CA$1,2))),AND($T495&lt;=DATEVALUE("10/1/20"&amp;RIGHT(BZ$1,2)),$U495&gt;=DATEVALUE("9/30/20"&amp;RIGHT(CA$1,2)))),
IF(AND($T495&gt;=DATEVALUE("10/1/20"&amp;RIGHT(BZ$1,2)),$U495&lt;=DATEVALUE("9/30/20"&amp;RIGHT(CA$1,2))),NETWORKDAYS($T495,$U495,Holidays!$J$3:$J$937),
IF(AND($T495&lt;DATEVALUE("10/1/20"&amp;RIGHT(BZ$1,2)),$U495&lt;=DATEVALUE("9/30/20"&amp;RIGHT(CA$1,2))),NETWORKDAYS(DATEVALUE("10/1/20"&amp;RIGHT(BZ$1,2)),$U495,Holidays!$J$3:$J$937),
IF($T495&lt;DATEVALUE("10/1/20"&amp;RIGHT(BZ$1,2)),NETWORKDAYS(DATEVALUE("10/1/20"&amp;RIGHT(BZ$1,2)),DATEVALUE("9/30/20"&amp;RIGHT(CA$1,2)),Holidays!$J$3:$J$937),
IF($T495&gt;=DATEVALUE("10/1/20"&amp;RIGHT(BZ$1,2)),NETWORKDAYS($T495,DATEVALUE("9/30/20"&amp;RIGHT(CA$1,2)),Holidays!$J$3:$J$937),"")))),"")/(NETWORKDAYS($T495,$U495,Holidays!$J$3:$J$937)),0))</f>
        <v/>
      </c>
      <c r="CB495" s="87" t="str">
        <f>IF($Q495="","",IFERROR(IF(OR(AND($T495&gt;=DATEVALUE("10/1/20"&amp;RIGHT(CA$1,2)),$T495&lt;=DATEVALUE("9/30/20"&amp;RIGHT(CB$1,2))),AND($U495&gt;=DATEVALUE("10/1/20"&amp;RIGHT(CA$1,2)),$U495&lt;=DATEVALUE("9/30/20"&amp;RIGHT(CB$1,2))),AND($T495&lt;=DATEVALUE("10/1/20"&amp;RIGHT(CA$1,2)),$U495&gt;=DATEVALUE("9/30/20"&amp;RIGHT(CB$1,2)))),
IF(AND($T495&gt;=DATEVALUE("10/1/20"&amp;RIGHT(CA$1,2)),$U495&lt;=DATEVALUE("9/30/20"&amp;RIGHT(CB$1,2))),NETWORKDAYS($T495,$U495,Holidays!$J$3:$J$937),
IF(AND($T495&lt;DATEVALUE("10/1/20"&amp;RIGHT(CA$1,2)),$U495&lt;=DATEVALUE("9/30/20"&amp;RIGHT(CB$1,2))),NETWORKDAYS(DATEVALUE("10/1/20"&amp;RIGHT(CA$1,2)),$U495,Holidays!$J$3:$J$937),
IF($T495&lt;DATEVALUE("10/1/20"&amp;RIGHT(CA$1,2)),NETWORKDAYS(DATEVALUE("10/1/20"&amp;RIGHT(CA$1,2)),DATEVALUE("9/30/20"&amp;RIGHT(CB$1,2)),Holidays!$J$3:$J$937),
IF($T495&gt;=DATEVALUE("10/1/20"&amp;RIGHT(CA$1,2)),NETWORKDAYS($T495,DATEVALUE("9/30/20"&amp;RIGHT(CB$1,2)),Holidays!$J$3:$J$937),"")))),"")/(NETWORKDAYS($T495,$U495,Holidays!$J$3:$J$937)),0))</f>
        <v/>
      </c>
    </row>
    <row r="496" spans="1:80">
      <c r="A496" s="97"/>
      <c r="B496" s="98" t="str">
        <f ca="1">IF(NOT($A496=""),OFFSET('WBS Reference &amp; User Procedure'!$A$1,MATCH($A496,'WBS Reference &amp; User Procedure'!$A:$A,0)-1,1),"")</f>
        <v/>
      </c>
      <c r="D496" s="97"/>
      <c r="I496" s="78"/>
      <c r="T496" s="104" t="str">
        <f>IF(NOT(Q496=""),IF(NOT($S496=""),$S496,#REF!),"")</f>
        <v/>
      </c>
      <c r="U496" s="104" t="str">
        <f>IF(NOT(Q496=""),WORKDAY(T496,Q496,Holidays!$J$3:$J$937),"")</f>
        <v/>
      </c>
      <c r="V496" s="104"/>
      <c r="W496" s="104"/>
      <c r="X496" s="101" t="str">
        <f t="shared" si="106"/>
        <v/>
      </c>
      <c r="AL496" s="87" t="str">
        <f t="shared" ca="1" si="107"/>
        <v/>
      </c>
      <c r="AN496" s="87" t="str">
        <f t="shared" ref="AN496:AW505" ca="1" si="110">IF($Q496="","",IFERROR(OFFSET(INDIRECT("'"&amp;KEY_RESOURCE_STRUCTURE_TAB&amp;"'!"&amp;KEY_RATE_SET_INDEX&amp;""),$AL496-1,COLUMN()-34),0))</f>
        <v/>
      </c>
      <c r="AO496" s="87" t="str">
        <f t="shared" ca="1" si="110"/>
        <v/>
      </c>
      <c r="AP496" s="87" t="str">
        <f t="shared" ca="1" si="110"/>
        <v/>
      </c>
      <c r="AQ496" s="87" t="str">
        <f t="shared" ca="1" si="110"/>
        <v/>
      </c>
      <c r="AR496" s="87" t="str">
        <f t="shared" ca="1" si="110"/>
        <v/>
      </c>
      <c r="AS496" s="87" t="str">
        <f t="shared" ca="1" si="110"/>
        <v/>
      </c>
      <c r="AT496" s="87" t="str">
        <f t="shared" ca="1" si="110"/>
        <v/>
      </c>
      <c r="AU496" s="87" t="str">
        <f t="shared" ca="1" si="110"/>
        <v/>
      </c>
      <c r="AV496" s="87" t="str">
        <f t="shared" ca="1" si="110"/>
        <v/>
      </c>
      <c r="AW496" s="87" t="str">
        <f t="shared" ca="1" si="110"/>
        <v/>
      </c>
      <c r="AX496" s="87" t="str">
        <f t="shared" ref="AX496:BG505" ca="1" si="111">IF($Q496="","",IFERROR(OFFSET(INDIRECT("'"&amp;KEY_RESOURCE_STRUCTURE_TAB&amp;"'!"&amp;KEY_RATE_SET_INDEX&amp;""),$AL496-1,COLUMN()-34),0))</f>
        <v/>
      </c>
      <c r="AY496" s="87" t="str">
        <f t="shared" ca="1" si="111"/>
        <v/>
      </c>
      <c r="AZ496" s="87" t="str">
        <f t="shared" ca="1" si="111"/>
        <v/>
      </c>
      <c r="BA496" s="87" t="str">
        <f t="shared" ca="1" si="111"/>
        <v/>
      </c>
      <c r="BB496" s="87" t="str">
        <f t="shared" ca="1" si="111"/>
        <v/>
      </c>
      <c r="BC496" s="87" t="str">
        <f t="shared" ca="1" si="111"/>
        <v/>
      </c>
      <c r="BD496" s="87" t="str">
        <f t="shared" ca="1" si="111"/>
        <v/>
      </c>
      <c r="BE496" s="87" t="str">
        <f t="shared" ca="1" si="111"/>
        <v/>
      </c>
      <c r="BF496" s="87" t="str">
        <f t="shared" ca="1" si="111"/>
        <v/>
      </c>
      <c r="BG496" s="87" t="str">
        <f t="shared" ca="1" si="111"/>
        <v/>
      </c>
      <c r="BI496" s="87" t="str">
        <f>IF($Q496="","",IFERROR(IF(OR(AND($T496&gt;=DATEVALUE("10/1/20"&amp;RIGHT(BH$1,2)),$T496&lt;=DATEVALUE("9/30/20"&amp;RIGHT(BI$1,2))),AND($U496&gt;=DATEVALUE("10/1/20"&amp;RIGHT(BH$1,2)),$U496&lt;=DATEVALUE("9/30/20"&amp;RIGHT(BI$1,2))),AND($T496&lt;=DATEVALUE("10/1/20"&amp;RIGHT(BH$1,2)),$U496&gt;=DATEVALUE("9/30/20"&amp;RIGHT(BI$1,2)))),
IF(AND($T496&gt;=DATEVALUE("10/1/20"&amp;RIGHT(BH$1,2)),$U496&lt;=DATEVALUE("9/30/20"&amp;RIGHT(BI$1,2))),NETWORKDAYS($T496,$U496,Holidays!$J$3:$J$937),
IF(AND($T496&lt;DATEVALUE("10/1/20"&amp;RIGHT(BH$1,2)),$U496&lt;=DATEVALUE("9/30/20"&amp;RIGHT(BI$1,2))),NETWORKDAYS(DATEVALUE("10/1/20"&amp;RIGHT(BH$1,2)),$U496,Holidays!$J$3:$J$937),
IF($T496&lt;DATEVALUE("10/1/20"&amp;RIGHT(BH$1,2)),NETWORKDAYS(DATEVALUE("10/1/20"&amp;RIGHT(BH$1,2)),DATEVALUE("9/30/20"&amp;RIGHT(BI$1,2)),Holidays!$J$3:$J$937),
IF($T496&gt;=DATEVALUE("10/1/20"&amp;RIGHT(BH$1,2)),NETWORKDAYS($T496,DATEVALUE("9/30/20"&amp;RIGHT(BI$1,2)),Holidays!$J$3:$J$937),"")))),"")/(NETWORKDAYS($T496,$U496,Holidays!$J$3:$J$937)),0))</f>
        <v/>
      </c>
      <c r="BJ496" s="87" t="str">
        <f>IF($Q496="","",IFERROR(IF(OR(AND($T496&gt;=DATEVALUE("10/1/20"&amp;RIGHT(BI$1,2)),$T496&lt;=DATEVALUE("9/30/20"&amp;RIGHT(BJ$1,2))),AND($U496&gt;=DATEVALUE("10/1/20"&amp;RIGHT(BI$1,2)),$U496&lt;=DATEVALUE("9/30/20"&amp;RIGHT(BJ$1,2))),AND($T496&lt;=DATEVALUE("10/1/20"&amp;RIGHT(BI$1,2)),$U496&gt;=DATEVALUE("9/30/20"&amp;RIGHT(BJ$1,2)))),
IF(AND($T496&gt;=DATEVALUE("10/1/20"&amp;RIGHT(BI$1,2)),$U496&lt;=DATEVALUE("9/30/20"&amp;RIGHT(BJ$1,2))),NETWORKDAYS($T496,$U496,Holidays!$J$3:$J$937),
IF(AND($T496&lt;DATEVALUE("10/1/20"&amp;RIGHT(BI$1,2)),$U496&lt;=DATEVALUE("9/30/20"&amp;RIGHT(BJ$1,2))),NETWORKDAYS(DATEVALUE("10/1/20"&amp;RIGHT(BI$1,2)),$U496,Holidays!$J$3:$J$937),
IF($T496&lt;DATEVALUE("10/1/20"&amp;RIGHT(BI$1,2)),NETWORKDAYS(DATEVALUE("10/1/20"&amp;RIGHT(BI$1,2)),DATEVALUE("9/30/20"&amp;RIGHT(BJ$1,2)),Holidays!$J$3:$J$937),
IF($T496&gt;=DATEVALUE("10/1/20"&amp;RIGHT(BI$1,2)),NETWORKDAYS($T496,DATEVALUE("9/30/20"&amp;RIGHT(BJ$1,2)),Holidays!$J$3:$J$937),"")))),"")/(NETWORKDAYS($T496,$U496,Holidays!$J$3:$J$937)),0))</f>
        <v/>
      </c>
      <c r="BK496" s="87" t="str">
        <f>IF($Q496="","",IFERROR(IF(OR(AND($T496&gt;=DATEVALUE("10/1/20"&amp;RIGHT(BJ$1,2)),$T496&lt;=DATEVALUE("9/30/20"&amp;RIGHT(BK$1,2))),AND($U496&gt;=DATEVALUE("10/1/20"&amp;RIGHT(BJ$1,2)),$U496&lt;=DATEVALUE("9/30/20"&amp;RIGHT(BK$1,2))),AND($T496&lt;=DATEVALUE("10/1/20"&amp;RIGHT(BJ$1,2)),$U496&gt;=DATEVALUE("9/30/20"&amp;RIGHT(BK$1,2)))),
IF(AND($T496&gt;=DATEVALUE("10/1/20"&amp;RIGHT(BJ$1,2)),$U496&lt;=DATEVALUE("9/30/20"&amp;RIGHT(BK$1,2))),NETWORKDAYS($T496,$U496,Holidays!$J$3:$J$937),
IF(AND($T496&lt;DATEVALUE("10/1/20"&amp;RIGHT(BJ$1,2)),$U496&lt;=DATEVALUE("9/30/20"&amp;RIGHT(BK$1,2))),NETWORKDAYS(DATEVALUE("10/1/20"&amp;RIGHT(BJ$1,2)),$U496,Holidays!$J$3:$J$937),
IF($T496&lt;DATEVALUE("10/1/20"&amp;RIGHT(BJ$1,2)),NETWORKDAYS(DATEVALUE("10/1/20"&amp;RIGHT(BJ$1,2)),DATEVALUE("9/30/20"&amp;RIGHT(BK$1,2)),Holidays!$J$3:$J$937),
IF($T496&gt;=DATEVALUE("10/1/20"&amp;RIGHT(BJ$1,2)),NETWORKDAYS($T496,DATEVALUE("9/30/20"&amp;RIGHT(BK$1,2)),Holidays!$J$3:$J$937),"")))),"")/(NETWORKDAYS($T496,$U496,Holidays!$J$3:$J$937)),0))</f>
        <v/>
      </c>
      <c r="BL496" s="87" t="str">
        <f>IF($Q496="","",IFERROR(IF(OR(AND($T496&gt;=DATEVALUE("10/1/20"&amp;RIGHT(BK$1,2)),$T496&lt;=DATEVALUE("9/30/20"&amp;RIGHT(BL$1,2))),AND($U496&gt;=DATEVALUE("10/1/20"&amp;RIGHT(BK$1,2)),$U496&lt;=DATEVALUE("9/30/20"&amp;RIGHT(BL$1,2))),AND($T496&lt;=DATEVALUE("10/1/20"&amp;RIGHT(BK$1,2)),$U496&gt;=DATEVALUE("9/30/20"&amp;RIGHT(BL$1,2)))),
IF(AND($T496&gt;=DATEVALUE("10/1/20"&amp;RIGHT(BK$1,2)),$U496&lt;=DATEVALUE("9/30/20"&amp;RIGHT(BL$1,2))),NETWORKDAYS($T496,$U496,Holidays!$J$3:$J$937),
IF(AND($T496&lt;DATEVALUE("10/1/20"&amp;RIGHT(BK$1,2)),$U496&lt;=DATEVALUE("9/30/20"&amp;RIGHT(BL$1,2))),NETWORKDAYS(DATEVALUE("10/1/20"&amp;RIGHT(BK$1,2)),$U496,Holidays!$J$3:$J$937),
IF($T496&lt;DATEVALUE("10/1/20"&amp;RIGHT(BK$1,2)),NETWORKDAYS(DATEVALUE("10/1/20"&amp;RIGHT(BK$1,2)),DATEVALUE("9/30/20"&amp;RIGHT(BL$1,2)),Holidays!$J$3:$J$937),
IF($T496&gt;=DATEVALUE("10/1/20"&amp;RIGHT(BK$1,2)),NETWORKDAYS($T496,DATEVALUE("9/30/20"&amp;RIGHT(BL$1,2)),Holidays!$J$3:$J$937),"")))),"")/(NETWORKDAYS($T496,$U496,Holidays!$J$3:$J$937)),0))</f>
        <v/>
      </c>
      <c r="BM496" s="87" t="str">
        <f>IF($Q496="","",IFERROR(IF(OR(AND($T496&gt;=DATEVALUE("10/1/20"&amp;RIGHT(BL$1,2)),$T496&lt;=DATEVALUE("9/30/20"&amp;RIGHT(BM$1,2))),AND($U496&gt;=DATEVALUE("10/1/20"&amp;RIGHT(BL$1,2)),$U496&lt;=DATEVALUE("9/30/20"&amp;RIGHT(BM$1,2))),AND($T496&lt;=DATEVALUE("10/1/20"&amp;RIGHT(BL$1,2)),$U496&gt;=DATEVALUE("9/30/20"&amp;RIGHT(BM$1,2)))),
IF(AND($T496&gt;=DATEVALUE("10/1/20"&amp;RIGHT(BL$1,2)),$U496&lt;=DATEVALUE("9/30/20"&amp;RIGHT(BM$1,2))),NETWORKDAYS($T496,$U496,Holidays!$J$3:$J$937),
IF(AND($T496&lt;DATEVALUE("10/1/20"&amp;RIGHT(BL$1,2)),$U496&lt;=DATEVALUE("9/30/20"&amp;RIGHT(BM$1,2))),NETWORKDAYS(DATEVALUE("10/1/20"&amp;RIGHT(BL$1,2)),$U496,Holidays!$J$3:$J$937),
IF($T496&lt;DATEVALUE("10/1/20"&amp;RIGHT(BL$1,2)),NETWORKDAYS(DATEVALUE("10/1/20"&amp;RIGHT(BL$1,2)),DATEVALUE("9/30/20"&amp;RIGHT(BM$1,2)),Holidays!$J$3:$J$937),
IF($T496&gt;=DATEVALUE("10/1/20"&amp;RIGHT(BL$1,2)),NETWORKDAYS($T496,DATEVALUE("9/30/20"&amp;RIGHT(BM$1,2)),Holidays!$J$3:$J$937),"")))),"")/(NETWORKDAYS($T496,$U496,Holidays!$J$3:$J$937)),0))</f>
        <v/>
      </c>
      <c r="BN496" s="87" t="str">
        <f>IF($Q496="","",IFERROR(IF(OR(AND($T496&gt;=DATEVALUE("10/1/20"&amp;RIGHT(BM$1,2)),$T496&lt;=DATEVALUE("9/30/20"&amp;RIGHT(BN$1,2))),AND($U496&gt;=DATEVALUE("10/1/20"&amp;RIGHT(BM$1,2)),$U496&lt;=DATEVALUE("9/30/20"&amp;RIGHT(BN$1,2))),AND($T496&lt;=DATEVALUE("10/1/20"&amp;RIGHT(BM$1,2)),$U496&gt;=DATEVALUE("9/30/20"&amp;RIGHT(BN$1,2)))),
IF(AND($T496&gt;=DATEVALUE("10/1/20"&amp;RIGHT(BM$1,2)),$U496&lt;=DATEVALUE("9/30/20"&amp;RIGHT(BN$1,2))),NETWORKDAYS($T496,$U496,Holidays!$J$3:$J$937),
IF(AND($T496&lt;DATEVALUE("10/1/20"&amp;RIGHT(BM$1,2)),$U496&lt;=DATEVALUE("9/30/20"&amp;RIGHT(BN$1,2))),NETWORKDAYS(DATEVALUE("10/1/20"&amp;RIGHT(BM$1,2)),$U496,Holidays!$J$3:$J$937),
IF($T496&lt;DATEVALUE("10/1/20"&amp;RIGHT(BM$1,2)),NETWORKDAYS(DATEVALUE("10/1/20"&amp;RIGHT(BM$1,2)),DATEVALUE("9/30/20"&amp;RIGHT(BN$1,2)),Holidays!$J$3:$J$937),
IF($T496&gt;=DATEVALUE("10/1/20"&amp;RIGHT(BM$1,2)),NETWORKDAYS($T496,DATEVALUE("9/30/20"&amp;RIGHT(BN$1,2)),Holidays!$J$3:$J$937),"")))),"")/(NETWORKDAYS($T496,$U496,Holidays!$J$3:$J$937)),0))</f>
        <v/>
      </c>
      <c r="BO496" s="87" t="str">
        <f>IF($Q496="","",IFERROR(IF(OR(AND($T496&gt;=DATEVALUE("10/1/20"&amp;RIGHT(BN$1,2)),$T496&lt;=DATEVALUE("9/30/20"&amp;RIGHT(BO$1,2))),AND($U496&gt;=DATEVALUE("10/1/20"&amp;RIGHT(BN$1,2)),$U496&lt;=DATEVALUE("9/30/20"&amp;RIGHT(BO$1,2))),AND($T496&lt;=DATEVALUE("10/1/20"&amp;RIGHT(BN$1,2)),$U496&gt;=DATEVALUE("9/30/20"&amp;RIGHT(BO$1,2)))),
IF(AND($T496&gt;=DATEVALUE("10/1/20"&amp;RIGHT(BN$1,2)),$U496&lt;=DATEVALUE("9/30/20"&amp;RIGHT(BO$1,2))),NETWORKDAYS($T496,$U496,Holidays!$J$3:$J$937),
IF(AND($T496&lt;DATEVALUE("10/1/20"&amp;RIGHT(BN$1,2)),$U496&lt;=DATEVALUE("9/30/20"&amp;RIGHT(BO$1,2))),NETWORKDAYS(DATEVALUE("10/1/20"&amp;RIGHT(BN$1,2)),$U496,Holidays!$J$3:$J$937),
IF($T496&lt;DATEVALUE("10/1/20"&amp;RIGHT(BN$1,2)),NETWORKDAYS(DATEVALUE("10/1/20"&amp;RIGHT(BN$1,2)),DATEVALUE("9/30/20"&amp;RIGHT(BO$1,2)),Holidays!$J$3:$J$937),
IF($T496&gt;=DATEVALUE("10/1/20"&amp;RIGHT(BN$1,2)),NETWORKDAYS($T496,DATEVALUE("9/30/20"&amp;RIGHT(BO$1,2)),Holidays!$J$3:$J$937),"")))),"")/(NETWORKDAYS($T496,$U496,Holidays!$J$3:$J$937)),0))</f>
        <v/>
      </c>
      <c r="BP496" s="87" t="str">
        <f>IF($Q496="","",IFERROR(IF(OR(AND($T496&gt;=DATEVALUE("10/1/20"&amp;RIGHT(BO$1,2)),$T496&lt;=DATEVALUE("9/30/20"&amp;RIGHT(BP$1,2))),AND($U496&gt;=DATEVALUE("10/1/20"&amp;RIGHT(BO$1,2)),$U496&lt;=DATEVALUE("9/30/20"&amp;RIGHT(BP$1,2))),AND($T496&lt;=DATEVALUE("10/1/20"&amp;RIGHT(BO$1,2)),$U496&gt;=DATEVALUE("9/30/20"&amp;RIGHT(BP$1,2)))),
IF(AND($T496&gt;=DATEVALUE("10/1/20"&amp;RIGHT(BO$1,2)),$U496&lt;=DATEVALUE("9/30/20"&amp;RIGHT(BP$1,2))),NETWORKDAYS($T496,$U496,Holidays!$J$3:$J$937),
IF(AND($T496&lt;DATEVALUE("10/1/20"&amp;RIGHT(BO$1,2)),$U496&lt;=DATEVALUE("9/30/20"&amp;RIGHT(BP$1,2))),NETWORKDAYS(DATEVALUE("10/1/20"&amp;RIGHT(BO$1,2)),$U496,Holidays!$J$3:$J$937),
IF($T496&lt;DATEVALUE("10/1/20"&amp;RIGHT(BO$1,2)),NETWORKDAYS(DATEVALUE("10/1/20"&amp;RIGHT(BO$1,2)),DATEVALUE("9/30/20"&amp;RIGHT(BP$1,2)),Holidays!$J$3:$J$937),
IF($T496&gt;=DATEVALUE("10/1/20"&amp;RIGHT(BO$1,2)),NETWORKDAYS($T496,DATEVALUE("9/30/20"&amp;RIGHT(BP$1,2)),Holidays!$J$3:$J$937),"")))),"")/(NETWORKDAYS($T496,$U496,Holidays!$J$3:$J$937)),0))</f>
        <v/>
      </c>
      <c r="BQ496" s="87" t="str">
        <f>IF($Q496="","",IFERROR(IF(OR(AND($T496&gt;=DATEVALUE("10/1/20"&amp;RIGHT(BP$1,2)),$T496&lt;=DATEVALUE("9/30/20"&amp;RIGHT(BQ$1,2))),AND($U496&gt;=DATEVALUE("10/1/20"&amp;RIGHT(BP$1,2)),$U496&lt;=DATEVALUE("9/30/20"&amp;RIGHT(BQ$1,2))),AND($T496&lt;=DATEVALUE("10/1/20"&amp;RIGHT(BP$1,2)),$U496&gt;=DATEVALUE("9/30/20"&amp;RIGHT(BQ$1,2)))),
IF(AND($T496&gt;=DATEVALUE("10/1/20"&amp;RIGHT(BP$1,2)),$U496&lt;=DATEVALUE("9/30/20"&amp;RIGHT(BQ$1,2))),NETWORKDAYS($T496,$U496,Holidays!$J$3:$J$937),
IF(AND($T496&lt;DATEVALUE("10/1/20"&amp;RIGHT(BP$1,2)),$U496&lt;=DATEVALUE("9/30/20"&amp;RIGHT(BQ$1,2))),NETWORKDAYS(DATEVALUE("10/1/20"&amp;RIGHT(BP$1,2)),$U496,Holidays!$J$3:$J$937),
IF($T496&lt;DATEVALUE("10/1/20"&amp;RIGHT(BP$1,2)),NETWORKDAYS(DATEVALUE("10/1/20"&amp;RIGHT(BP$1,2)),DATEVALUE("9/30/20"&amp;RIGHT(BQ$1,2)),Holidays!$J$3:$J$937),
IF($T496&gt;=DATEVALUE("10/1/20"&amp;RIGHT(BP$1,2)),NETWORKDAYS($T496,DATEVALUE("9/30/20"&amp;RIGHT(BQ$1,2)),Holidays!$J$3:$J$937),"")))),"")/(NETWORKDAYS($T496,$U496,Holidays!$J$3:$J$937)),0))</f>
        <v/>
      </c>
      <c r="BR496" s="87" t="str">
        <f>IF($Q496="","",IFERROR(IF(OR(AND($T496&gt;=DATEVALUE("10/1/20"&amp;RIGHT(BQ$1,2)),$T496&lt;=DATEVALUE("9/30/20"&amp;RIGHT(BR$1,2))),AND($U496&gt;=DATEVALUE("10/1/20"&amp;RIGHT(BQ$1,2)),$U496&lt;=DATEVALUE("9/30/20"&amp;RIGHT(BR$1,2))),AND($T496&lt;=DATEVALUE("10/1/20"&amp;RIGHT(BQ$1,2)),$U496&gt;=DATEVALUE("9/30/20"&amp;RIGHT(BR$1,2)))),
IF(AND($T496&gt;=DATEVALUE("10/1/20"&amp;RIGHT(BQ$1,2)),$U496&lt;=DATEVALUE("9/30/20"&amp;RIGHT(BR$1,2))),NETWORKDAYS($T496,$U496,Holidays!$J$3:$J$937),
IF(AND($T496&lt;DATEVALUE("10/1/20"&amp;RIGHT(BQ$1,2)),$U496&lt;=DATEVALUE("9/30/20"&amp;RIGHT(BR$1,2))),NETWORKDAYS(DATEVALUE("10/1/20"&amp;RIGHT(BQ$1,2)),$U496,Holidays!$J$3:$J$937),
IF($T496&lt;DATEVALUE("10/1/20"&amp;RIGHT(BQ$1,2)),NETWORKDAYS(DATEVALUE("10/1/20"&amp;RIGHT(BQ$1,2)),DATEVALUE("9/30/20"&amp;RIGHT(BR$1,2)),Holidays!$J$3:$J$937),
IF($T496&gt;=DATEVALUE("10/1/20"&amp;RIGHT(BQ$1,2)),NETWORKDAYS($T496,DATEVALUE("9/30/20"&amp;RIGHT(BR$1,2)),Holidays!$J$3:$J$937),"")))),"")/(NETWORKDAYS($T496,$U496,Holidays!$J$3:$J$937)),0))</f>
        <v/>
      </c>
      <c r="BS496" s="87" t="str">
        <f>IF($Q496="","",IFERROR(IF(OR(AND($T496&gt;=DATEVALUE("10/1/20"&amp;RIGHT(BR$1,2)),$T496&lt;=DATEVALUE("9/30/20"&amp;RIGHT(BS$1,2))),AND($U496&gt;=DATEVALUE("10/1/20"&amp;RIGHT(BR$1,2)),$U496&lt;=DATEVALUE("9/30/20"&amp;RIGHT(BS$1,2))),AND($T496&lt;=DATEVALUE("10/1/20"&amp;RIGHT(BR$1,2)),$U496&gt;=DATEVALUE("9/30/20"&amp;RIGHT(BS$1,2)))),
IF(AND($T496&gt;=DATEVALUE("10/1/20"&amp;RIGHT(BR$1,2)),$U496&lt;=DATEVALUE("9/30/20"&amp;RIGHT(BS$1,2))),NETWORKDAYS($T496,$U496,Holidays!$J$3:$J$937),
IF(AND($T496&lt;DATEVALUE("10/1/20"&amp;RIGHT(BR$1,2)),$U496&lt;=DATEVALUE("9/30/20"&amp;RIGHT(BS$1,2))),NETWORKDAYS(DATEVALUE("10/1/20"&amp;RIGHT(BR$1,2)),$U496,Holidays!$J$3:$J$937),
IF($T496&lt;DATEVALUE("10/1/20"&amp;RIGHT(BR$1,2)),NETWORKDAYS(DATEVALUE("10/1/20"&amp;RIGHT(BR$1,2)),DATEVALUE("9/30/20"&amp;RIGHT(BS$1,2)),Holidays!$J$3:$J$937),
IF($T496&gt;=DATEVALUE("10/1/20"&amp;RIGHT(BR$1,2)),NETWORKDAYS($T496,DATEVALUE("9/30/20"&amp;RIGHT(BS$1,2)),Holidays!$J$3:$J$937),"")))),"")/(NETWORKDAYS($T496,$U496,Holidays!$J$3:$J$937)),0))</f>
        <v/>
      </c>
      <c r="BT496" s="87" t="str">
        <f>IF($Q496="","",IFERROR(IF(OR(AND($T496&gt;=DATEVALUE("10/1/20"&amp;RIGHT(BS$1,2)),$T496&lt;=DATEVALUE("9/30/20"&amp;RIGHT(BT$1,2))),AND($U496&gt;=DATEVALUE("10/1/20"&amp;RIGHT(BS$1,2)),$U496&lt;=DATEVALUE("9/30/20"&amp;RIGHT(BT$1,2))),AND($T496&lt;=DATEVALUE("10/1/20"&amp;RIGHT(BS$1,2)),$U496&gt;=DATEVALUE("9/30/20"&amp;RIGHT(BT$1,2)))),
IF(AND($T496&gt;=DATEVALUE("10/1/20"&amp;RIGHT(BS$1,2)),$U496&lt;=DATEVALUE("9/30/20"&amp;RIGHT(BT$1,2))),NETWORKDAYS($T496,$U496,Holidays!$J$3:$J$937),
IF(AND($T496&lt;DATEVALUE("10/1/20"&amp;RIGHT(BS$1,2)),$U496&lt;=DATEVALUE("9/30/20"&amp;RIGHT(BT$1,2))),NETWORKDAYS(DATEVALUE("10/1/20"&amp;RIGHT(BS$1,2)),$U496,Holidays!$J$3:$J$937),
IF($T496&lt;DATEVALUE("10/1/20"&amp;RIGHT(BS$1,2)),NETWORKDAYS(DATEVALUE("10/1/20"&amp;RIGHT(BS$1,2)),DATEVALUE("9/30/20"&amp;RIGHT(BT$1,2)),Holidays!$J$3:$J$937),
IF($T496&gt;=DATEVALUE("10/1/20"&amp;RIGHT(BS$1,2)),NETWORKDAYS($T496,DATEVALUE("9/30/20"&amp;RIGHT(BT$1,2)),Holidays!$J$3:$J$937),"")))),"")/(NETWORKDAYS($T496,$U496,Holidays!$J$3:$J$937)),0))</f>
        <v/>
      </c>
      <c r="BU496" s="87" t="str">
        <f>IF($Q496="","",IFERROR(IF(OR(AND($T496&gt;=DATEVALUE("10/1/20"&amp;RIGHT(BT$1,2)),$T496&lt;=DATEVALUE("9/30/20"&amp;RIGHT(BU$1,2))),AND($U496&gt;=DATEVALUE("10/1/20"&amp;RIGHT(BT$1,2)),$U496&lt;=DATEVALUE("9/30/20"&amp;RIGHT(BU$1,2))),AND($T496&lt;=DATEVALUE("10/1/20"&amp;RIGHT(BT$1,2)),$U496&gt;=DATEVALUE("9/30/20"&amp;RIGHT(BU$1,2)))),
IF(AND($T496&gt;=DATEVALUE("10/1/20"&amp;RIGHT(BT$1,2)),$U496&lt;=DATEVALUE("9/30/20"&amp;RIGHT(BU$1,2))),NETWORKDAYS($T496,$U496,Holidays!$J$3:$J$937),
IF(AND($T496&lt;DATEVALUE("10/1/20"&amp;RIGHT(BT$1,2)),$U496&lt;=DATEVALUE("9/30/20"&amp;RIGHT(BU$1,2))),NETWORKDAYS(DATEVALUE("10/1/20"&amp;RIGHT(BT$1,2)),$U496,Holidays!$J$3:$J$937),
IF($T496&lt;DATEVALUE("10/1/20"&amp;RIGHT(BT$1,2)),NETWORKDAYS(DATEVALUE("10/1/20"&amp;RIGHT(BT$1,2)),DATEVALUE("9/30/20"&amp;RIGHT(BU$1,2)),Holidays!$J$3:$J$937),
IF($T496&gt;=DATEVALUE("10/1/20"&amp;RIGHT(BT$1,2)),NETWORKDAYS($T496,DATEVALUE("9/30/20"&amp;RIGHT(BU$1,2)),Holidays!$J$3:$J$937),"")))),"")/(NETWORKDAYS($T496,$U496,Holidays!$J$3:$J$937)),0))</f>
        <v/>
      </c>
      <c r="BV496" s="87" t="str">
        <f>IF($Q496="","",IFERROR(IF(OR(AND($T496&gt;=DATEVALUE("10/1/20"&amp;RIGHT(BU$1,2)),$T496&lt;=DATEVALUE("9/30/20"&amp;RIGHT(BV$1,2))),AND($U496&gt;=DATEVALUE("10/1/20"&amp;RIGHT(BU$1,2)),$U496&lt;=DATEVALUE("9/30/20"&amp;RIGHT(BV$1,2))),AND($T496&lt;=DATEVALUE("10/1/20"&amp;RIGHT(BU$1,2)),$U496&gt;=DATEVALUE("9/30/20"&amp;RIGHT(BV$1,2)))),
IF(AND($T496&gt;=DATEVALUE("10/1/20"&amp;RIGHT(BU$1,2)),$U496&lt;=DATEVALUE("9/30/20"&amp;RIGHT(BV$1,2))),NETWORKDAYS($T496,$U496,Holidays!$J$3:$J$937),
IF(AND($T496&lt;DATEVALUE("10/1/20"&amp;RIGHT(BU$1,2)),$U496&lt;=DATEVALUE("9/30/20"&amp;RIGHT(BV$1,2))),NETWORKDAYS(DATEVALUE("10/1/20"&amp;RIGHT(BU$1,2)),$U496,Holidays!$J$3:$J$937),
IF($T496&lt;DATEVALUE("10/1/20"&amp;RIGHT(BU$1,2)),NETWORKDAYS(DATEVALUE("10/1/20"&amp;RIGHT(BU$1,2)),DATEVALUE("9/30/20"&amp;RIGHT(BV$1,2)),Holidays!$J$3:$J$937),
IF($T496&gt;=DATEVALUE("10/1/20"&amp;RIGHT(BU$1,2)),NETWORKDAYS($T496,DATEVALUE("9/30/20"&amp;RIGHT(BV$1,2)),Holidays!$J$3:$J$937),"")))),"")/(NETWORKDAYS($T496,$U496,Holidays!$J$3:$J$937)),0))</f>
        <v/>
      </c>
      <c r="BW496" s="87" t="str">
        <f>IF($Q496="","",IFERROR(IF(OR(AND($T496&gt;=DATEVALUE("10/1/20"&amp;RIGHT(BV$1,2)),$T496&lt;=DATEVALUE("9/30/20"&amp;RIGHT(BW$1,2))),AND($U496&gt;=DATEVALUE("10/1/20"&amp;RIGHT(BV$1,2)),$U496&lt;=DATEVALUE("9/30/20"&amp;RIGHT(BW$1,2))),AND($T496&lt;=DATEVALUE("10/1/20"&amp;RIGHT(BV$1,2)),$U496&gt;=DATEVALUE("9/30/20"&amp;RIGHT(BW$1,2)))),
IF(AND($T496&gt;=DATEVALUE("10/1/20"&amp;RIGHT(BV$1,2)),$U496&lt;=DATEVALUE("9/30/20"&amp;RIGHT(BW$1,2))),NETWORKDAYS($T496,$U496,Holidays!$J$3:$J$937),
IF(AND($T496&lt;DATEVALUE("10/1/20"&amp;RIGHT(BV$1,2)),$U496&lt;=DATEVALUE("9/30/20"&amp;RIGHT(BW$1,2))),NETWORKDAYS(DATEVALUE("10/1/20"&amp;RIGHT(BV$1,2)),$U496,Holidays!$J$3:$J$937),
IF($T496&lt;DATEVALUE("10/1/20"&amp;RIGHT(BV$1,2)),NETWORKDAYS(DATEVALUE("10/1/20"&amp;RIGHT(BV$1,2)),DATEVALUE("9/30/20"&amp;RIGHT(BW$1,2)),Holidays!$J$3:$J$937),
IF($T496&gt;=DATEVALUE("10/1/20"&amp;RIGHT(BV$1,2)),NETWORKDAYS($T496,DATEVALUE("9/30/20"&amp;RIGHT(BW$1,2)),Holidays!$J$3:$J$937),"")))),"")/(NETWORKDAYS($T496,$U496,Holidays!$J$3:$J$937)),0))</f>
        <v/>
      </c>
      <c r="BX496" s="87" t="str">
        <f>IF($Q496="","",IFERROR(IF(OR(AND($T496&gt;=DATEVALUE("10/1/20"&amp;RIGHT(BW$1,2)),$T496&lt;=DATEVALUE("9/30/20"&amp;RIGHT(BX$1,2))),AND($U496&gt;=DATEVALUE("10/1/20"&amp;RIGHT(BW$1,2)),$U496&lt;=DATEVALUE("9/30/20"&amp;RIGHT(BX$1,2))),AND($T496&lt;=DATEVALUE("10/1/20"&amp;RIGHT(BW$1,2)),$U496&gt;=DATEVALUE("9/30/20"&amp;RIGHT(BX$1,2)))),
IF(AND($T496&gt;=DATEVALUE("10/1/20"&amp;RIGHT(BW$1,2)),$U496&lt;=DATEVALUE("9/30/20"&amp;RIGHT(BX$1,2))),NETWORKDAYS($T496,$U496,Holidays!$J$3:$J$937),
IF(AND($T496&lt;DATEVALUE("10/1/20"&amp;RIGHT(BW$1,2)),$U496&lt;=DATEVALUE("9/30/20"&amp;RIGHT(BX$1,2))),NETWORKDAYS(DATEVALUE("10/1/20"&amp;RIGHT(BW$1,2)),$U496,Holidays!$J$3:$J$937),
IF($T496&lt;DATEVALUE("10/1/20"&amp;RIGHT(BW$1,2)),NETWORKDAYS(DATEVALUE("10/1/20"&amp;RIGHT(BW$1,2)),DATEVALUE("9/30/20"&amp;RIGHT(BX$1,2)),Holidays!$J$3:$J$937),
IF($T496&gt;=DATEVALUE("10/1/20"&amp;RIGHT(BW$1,2)),NETWORKDAYS($T496,DATEVALUE("9/30/20"&amp;RIGHT(BX$1,2)),Holidays!$J$3:$J$937),"")))),"")/(NETWORKDAYS($T496,$U496,Holidays!$J$3:$J$937)),0))</f>
        <v/>
      </c>
      <c r="BY496" s="87" t="str">
        <f>IF($Q496="","",IFERROR(IF(OR(AND($T496&gt;=DATEVALUE("10/1/20"&amp;RIGHT(BX$1,2)),$T496&lt;=DATEVALUE("9/30/20"&amp;RIGHT(BY$1,2))),AND($U496&gt;=DATEVALUE("10/1/20"&amp;RIGHT(BX$1,2)),$U496&lt;=DATEVALUE("9/30/20"&amp;RIGHT(BY$1,2))),AND($T496&lt;=DATEVALUE("10/1/20"&amp;RIGHT(BX$1,2)),$U496&gt;=DATEVALUE("9/30/20"&amp;RIGHT(BY$1,2)))),
IF(AND($T496&gt;=DATEVALUE("10/1/20"&amp;RIGHT(BX$1,2)),$U496&lt;=DATEVALUE("9/30/20"&amp;RIGHT(BY$1,2))),NETWORKDAYS($T496,$U496,Holidays!$J$3:$J$937),
IF(AND($T496&lt;DATEVALUE("10/1/20"&amp;RIGHT(BX$1,2)),$U496&lt;=DATEVALUE("9/30/20"&amp;RIGHT(BY$1,2))),NETWORKDAYS(DATEVALUE("10/1/20"&amp;RIGHT(BX$1,2)),$U496,Holidays!$J$3:$J$937),
IF($T496&lt;DATEVALUE("10/1/20"&amp;RIGHT(BX$1,2)),NETWORKDAYS(DATEVALUE("10/1/20"&amp;RIGHT(BX$1,2)),DATEVALUE("9/30/20"&amp;RIGHT(BY$1,2)),Holidays!$J$3:$J$937),
IF($T496&gt;=DATEVALUE("10/1/20"&amp;RIGHT(BX$1,2)),NETWORKDAYS($T496,DATEVALUE("9/30/20"&amp;RIGHT(BY$1,2)),Holidays!$J$3:$J$937),"")))),"")/(NETWORKDAYS($T496,$U496,Holidays!$J$3:$J$937)),0))</f>
        <v/>
      </c>
      <c r="BZ496" s="87" t="str">
        <f>IF($Q496="","",IFERROR(IF(OR(AND($T496&gt;=DATEVALUE("10/1/20"&amp;RIGHT(BY$1,2)),$T496&lt;=DATEVALUE("9/30/20"&amp;RIGHT(BZ$1,2))),AND($U496&gt;=DATEVALUE("10/1/20"&amp;RIGHT(BY$1,2)),$U496&lt;=DATEVALUE("9/30/20"&amp;RIGHT(BZ$1,2))),AND($T496&lt;=DATEVALUE("10/1/20"&amp;RIGHT(BY$1,2)),$U496&gt;=DATEVALUE("9/30/20"&amp;RIGHT(BZ$1,2)))),
IF(AND($T496&gt;=DATEVALUE("10/1/20"&amp;RIGHT(BY$1,2)),$U496&lt;=DATEVALUE("9/30/20"&amp;RIGHT(BZ$1,2))),NETWORKDAYS($T496,$U496,Holidays!$J$3:$J$937),
IF(AND($T496&lt;DATEVALUE("10/1/20"&amp;RIGHT(BY$1,2)),$U496&lt;=DATEVALUE("9/30/20"&amp;RIGHT(BZ$1,2))),NETWORKDAYS(DATEVALUE("10/1/20"&amp;RIGHT(BY$1,2)),$U496,Holidays!$J$3:$J$937),
IF($T496&lt;DATEVALUE("10/1/20"&amp;RIGHT(BY$1,2)),NETWORKDAYS(DATEVALUE("10/1/20"&amp;RIGHT(BY$1,2)),DATEVALUE("9/30/20"&amp;RIGHT(BZ$1,2)),Holidays!$J$3:$J$937),
IF($T496&gt;=DATEVALUE("10/1/20"&amp;RIGHT(BY$1,2)),NETWORKDAYS($T496,DATEVALUE("9/30/20"&amp;RIGHT(BZ$1,2)),Holidays!$J$3:$J$937),"")))),"")/(NETWORKDAYS($T496,$U496,Holidays!$J$3:$J$937)),0))</f>
        <v/>
      </c>
      <c r="CA496" s="87" t="str">
        <f>IF($Q496="","",IFERROR(IF(OR(AND($T496&gt;=DATEVALUE("10/1/20"&amp;RIGHT(BZ$1,2)),$T496&lt;=DATEVALUE("9/30/20"&amp;RIGHT(CA$1,2))),AND($U496&gt;=DATEVALUE("10/1/20"&amp;RIGHT(BZ$1,2)),$U496&lt;=DATEVALUE("9/30/20"&amp;RIGHT(CA$1,2))),AND($T496&lt;=DATEVALUE("10/1/20"&amp;RIGHT(BZ$1,2)),$U496&gt;=DATEVALUE("9/30/20"&amp;RIGHT(CA$1,2)))),
IF(AND($T496&gt;=DATEVALUE("10/1/20"&amp;RIGHT(BZ$1,2)),$U496&lt;=DATEVALUE("9/30/20"&amp;RIGHT(CA$1,2))),NETWORKDAYS($T496,$U496,Holidays!$J$3:$J$937),
IF(AND($T496&lt;DATEVALUE("10/1/20"&amp;RIGHT(BZ$1,2)),$U496&lt;=DATEVALUE("9/30/20"&amp;RIGHT(CA$1,2))),NETWORKDAYS(DATEVALUE("10/1/20"&amp;RIGHT(BZ$1,2)),$U496,Holidays!$J$3:$J$937),
IF($T496&lt;DATEVALUE("10/1/20"&amp;RIGHT(BZ$1,2)),NETWORKDAYS(DATEVALUE("10/1/20"&amp;RIGHT(BZ$1,2)),DATEVALUE("9/30/20"&amp;RIGHT(CA$1,2)),Holidays!$J$3:$J$937),
IF($T496&gt;=DATEVALUE("10/1/20"&amp;RIGHT(BZ$1,2)),NETWORKDAYS($T496,DATEVALUE("9/30/20"&amp;RIGHT(CA$1,2)),Holidays!$J$3:$J$937),"")))),"")/(NETWORKDAYS($T496,$U496,Holidays!$J$3:$J$937)),0))</f>
        <v/>
      </c>
      <c r="CB496" s="87" t="str">
        <f>IF($Q496="","",IFERROR(IF(OR(AND($T496&gt;=DATEVALUE("10/1/20"&amp;RIGHT(CA$1,2)),$T496&lt;=DATEVALUE("9/30/20"&amp;RIGHT(CB$1,2))),AND($U496&gt;=DATEVALUE("10/1/20"&amp;RIGHT(CA$1,2)),$U496&lt;=DATEVALUE("9/30/20"&amp;RIGHT(CB$1,2))),AND($T496&lt;=DATEVALUE("10/1/20"&amp;RIGHT(CA$1,2)),$U496&gt;=DATEVALUE("9/30/20"&amp;RIGHT(CB$1,2)))),
IF(AND($T496&gt;=DATEVALUE("10/1/20"&amp;RIGHT(CA$1,2)),$U496&lt;=DATEVALUE("9/30/20"&amp;RIGHT(CB$1,2))),NETWORKDAYS($T496,$U496,Holidays!$J$3:$J$937),
IF(AND($T496&lt;DATEVALUE("10/1/20"&amp;RIGHT(CA$1,2)),$U496&lt;=DATEVALUE("9/30/20"&amp;RIGHT(CB$1,2))),NETWORKDAYS(DATEVALUE("10/1/20"&amp;RIGHT(CA$1,2)),$U496,Holidays!$J$3:$J$937),
IF($T496&lt;DATEVALUE("10/1/20"&amp;RIGHT(CA$1,2)),NETWORKDAYS(DATEVALUE("10/1/20"&amp;RIGHT(CA$1,2)),DATEVALUE("9/30/20"&amp;RIGHT(CB$1,2)),Holidays!$J$3:$J$937),
IF($T496&gt;=DATEVALUE("10/1/20"&amp;RIGHT(CA$1,2)),NETWORKDAYS($T496,DATEVALUE("9/30/20"&amp;RIGHT(CB$1,2)),Holidays!$J$3:$J$937),"")))),"")/(NETWORKDAYS($T496,$U496,Holidays!$J$3:$J$937)),0))</f>
        <v/>
      </c>
    </row>
    <row r="497" spans="1:80">
      <c r="A497" s="97"/>
      <c r="B497" s="98" t="str">
        <f ca="1">IF(NOT($A497=""),OFFSET('WBS Reference &amp; User Procedure'!$A$1,MATCH($A497,'WBS Reference &amp; User Procedure'!$A:$A,0)-1,1),"")</f>
        <v/>
      </c>
      <c r="D497" s="97"/>
      <c r="I497" s="78"/>
      <c r="T497" s="104" t="str">
        <f>IF(NOT(Q497=""),IF(NOT($S497=""),$S497,#REF!),"")</f>
        <v/>
      </c>
      <c r="U497" s="104" t="str">
        <f>IF(NOT(Q497=""),WORKDAY(T497,Q497,Holidays!$J$3:$J$937),"")</f>
        <v/>
      </c>
      <c r="V497" s="104"/>
      <c r="W497" s="104"/>
      <c r="X497" s="101" t="str">
        <f t="shared" si="106"/>
        <v/>
      </c>
      <c r="AL497" s="87" t="str">
        <f t="shared" ca="1" si="107"/>
        <v/>
      </c>
      <c r="AN497" s="87" t="str">
        <f t="shared" ca="1" si="110"/>
        <v/>
      </c>
      <c r="AO497" s="87" t="str">
        <f t="shared" ca="1" si="110"/>
        <v/>
      </c>
      <c r="AP497" s="87" t="str">
        <f t="shared" ca="1" si="110"/>
        <v/>
      </c>
      <c r="AQ497" s="87" t="str">
        <f t="shared" ca="1" si="110"/>
        <v/>
      </c>
      <c r="AR497" s="87" t="str">
        <f t="shared" ca="1" si="110"/>
        <v/>
      </c>
      <c r="AS497" s="87" t="str">
        <f t="shared" ca="1" si="110"/>
        <v/>
      </c>
      <c r="AT497" s="87" t="str">
        <f t="shared" ca="1" si="110"/>
        <v/>
      </c>
      <c r="AU497" s="87" t="str">
        <f t="shared" ca="1" si="110"/>
        <v/>
      </c>
      <c r="AV497" s="87" t="str">
        <f t="shared" ca="1" si="110"/>
        <v/>
      </c>
      <c r="AW497" s="87" t="str">
        <f t="shared" ca="1" si="110"/>
        <v/>
      </c>
      <c r="AX497" s="87" t="str">
        <f t="shared" ca="1" si="111"/>
        <v/>
      </c>
      <c r="AY497" s="87" t="str">
        <f t="shared" ca="1" si="111"/>
        <v/>
      </c>
      <c r="AZ497" s="87" t="str">
        <f t="shared" ca="1" si="111"/>
        <v/>
      </c>
      <c r="BA497" s="87" t="str">
        <f t="shared" ca="1" si="111"/>
        <v/>
      </c>
      <c r="BB497" s="87" t="str">
        <f t="shared" ca="1" si="111"/>
        <v/>
      </c>
      <c r="BC497" s="87" t="str">
        <f t="shared" ca="1" si="111"/>
        <v/>
      </c>
      <c r="BD497" s="87" t="str">
        <f t="shared" ca="1" si="111"/>
        <v/>
      </c>
      <c r="BE497" s="87" t="str">
        <f t="shared" ca="1" si="111"/>
        <v/>
      </c>
      <c r="BF497" s="87" t="str">
        <f t="shared" ca="1" si="111"/>
        <v/>
      </c>
      <c r="BG497" s="87" t="str">
        <f t="shared" ca="1" si="111"/>
        <v/>
      </c>
      <c r="BI497" s="87" t="str">
        <f>IF($Q497="","",IFERROR(IF(OR(AND($T497&gt;=DATEVALUE("10/1/20"&amp;RIGHT(BH$1,2)),$T497&lt;=DATEVALUE("9/30/20"&amp;RIGHT(BI$1,2))),AND($U497&gt;=DATEVALUE("10/1/20"&amp;RIGHT(BH$1,2)),$U497&lt;=DATEVALUE("9/30/20"&amp;RIGHT(BI$1,2))),AND($T497&lt;=DATEVALUE("10/1/20"&amp;RIGHT(BH$1,2)),$U497&gt;=DATEVALUE("9/30/20"&amp;RIGHT(BI$1,2)))),
IF(AND($T497&gt;=DATEVALUE("10/1/20"&amp;RIGHT(BH$1,2)),$U497&lt;=DATEVALUE("9/30/20"&amp;RIGHT(BI$1,2))),NETWORKDAYS($T497,$U497,Holidays!$J$3:$J$937),
IF(AND($T497&lt;DATEVALUE("10/1/20"&amp;RIGHT(BH$1,2)),$U497&lt;=DATEVALUE("9/30/20"&amp;RIGHT(BI$1,2))),NETWORKDAYS(DATEVALUE("10/1/20"&amp;RIGHT(BH$1,2)),$U497,Holidays!$J$3:$J$937),
IF($T497&lt;DATEVALUE("10/1/20"&amp;RIGHT(BH$1,2)),NETWORKDAYS(DATEVALUE("10/1/20"&amp;RIGHT(BH$1,2)),DATEVALUE("9/30/20"&amp;RIGHT(BI$1,2)),Holidays!$J$3:$J$937),
IF($T497&gt;=DATEVALUE("10/1/20"&amp;RIGHT(BH$1,2)),NETWORKDAYS($T497,DATEVALUE("9/30/20"&amp;RIGHT(BI$1,2)),Holidays!$J$3:$J$937),"")))),"")/(NETWORKDAYS($T497,$U497,Holidays!$J$3:$J$937)),0))</f>
        <v/>
      </c>
      <c r="BJ497" s="87" t="str">
        <f>IF($Q497="","",IFERROR(IF(OR(AND($T497&gt;=DATEVALUE("10/1/20"&amp;RIGHT(BI$1,2)),$T497&lt;=DATEVALUE("9/30/20"&amp;RIGHT(BJ$1,2))),AND($U497&gt;=DATEVALUE("10/1/20"&amp;RIGHT(BI$1,2)),$U497&lt;=DATEVALUE("9/30/20"&amp;RIGHT(BJ$1,2))),AND($T497&lt;=DATEVALUE("10/1/20"&amp;RIGHT(BI$1,2)),$U497&gt;=DATEVALUE("9/30/20"&amp;RIGHT(BJ$1,2)))),
IF(AND($T497&gt;=DATEVALUE("10/1/20"&amp;RIGHT(BI$1,2)),$U497&lt;=DATEVALUE("9/30/20"&amp;RIGHT(BJ$1,2))),NETWORKDAYS($T497,$U497,Holidays!$J$3:$J$937),
IF(AND($T497&lt;DATEVALUE("10/1/20"&amp;RIGHT(BI$1,2)),$U497&lt;=DATEVALUE("9/30/20"&amp;RIGHT(BJ$1,2))),NETWORKDAYS(DATEVALUE("10/1/20"&amp;RIGHT(BI$1,2)),$U497,Holidays!$J$3:$J$937),
IF($T497&lt;DATEVALUE("10/1/20"&amp;RIGHT(BI$1,2)),NETWORKDAYS(DATEVALUE("10/1/20"&amp;RIGHT(BI$1,2)),DATEVALUE("9/30/20"&amp;RIGHT(BJ$1,2)),Holidays!$J$3:$J$937),
IF($T497&gt;=DATEVALUE("10/1/20"&amp;RIGHT(BI$1,2)),NETWORKDAYS($T497,DATEVALUE("9/30/20"&amp;RIGHT(BJ$1,2)),Holidays!$J$3:$J$937),"")))),"")/(NETWORKDAYS($T497,$U497,Holidays!$J$3:$J$937)),0))</f>
        <v/>
      </c>
      <c r="BK497" s="87" t="str">
        <f>IF($Q497="","",IFERROR(IF(OR(AND($T497&gt;=DATEVALUE("10/1/20"&amp;RIGHT(BJ$1,2)),$T497&lt;=DATEVALUE("9/30/20"&amp;RIGHT(BK$1,2))),AND($U497&gt;=DATEVALUE("10/1/20"&amp;RIGHT(BJ$1,2)),$U497&lt;=DATEVALUE("9/30/20"&amp;RIGHT(BK$1,2))),AND($T497&lt;=DATEVALUE("10/1/20"&amp;RIGHT(BJ$1,2)),$U497&gt;=DATEVALUE("9/30/20"&amp;RIGHT(BK$1,2)))),
IF(AND($T497&gt;=DATEVALUE("10/1/20"&amp;RIGHT(BJ$1,2)),$U497&lt;=DATEVALUE("9/30/20"&amp;RIGHT(BK$1,2))),NETWORKDAYS($T497,$U497,Holidays!$J$3:$J$937),
IF(AND($T497&lt;DATEVALUE("10/1/20"&amp;RIGHT(BJ$1,2)),$U497&lt;=DATEVALUE("9/30/20"&amp;RIGHT(BK$1,2))),NETWORKDAYS(DATEVALUE("10/1/20"&amp;RIGHT(BJ$1,2)),$U497,Holidays!$J$3:$J$937),
IF($T497&lt;DATEVALUE("10/1/20"&amp;RIGHT(BJ$1,2)),NETWORKDAYS(DATEVALUE("10/1/20"&amp;RIGHT(BJ$1,2)),DATEVALUE("9/30/20"&amp;RIGHT(BK$1,2)),Holidays!$J$3:$J$937),
IF($T497&gt;=DATEVALUE("10/1/20"&amp;RIGHT(BJ$1,2)),NETWORKDAYS($T497,DATEVALUE("9/30/20"&amp;RIGHT(BK$1,2)),Holidays!$J$3:$J$937),"")))),"")/(NETWORKDAYS($T497,$U497,Holidays!$J$3:$J$937)),0))</f>
        <v/>
      </c>
      <c r="BL497" s="87" t="str">
        <f>IF($Q497="","",IFERROR(IF(OR(AND($T497&gt;=DATEVALUE("10/1/20"&amp;RIGHT(BK$1,2)),$T497&lt;=DATEVALUE("9/30/20"&amp;RIGHT(BL$1,2))),AND($U497&gt;=DATEVALUE("10/1/20"&amp;RIGHT(BK$1,2)),$U497&lt;=DATEVALUE("9/30/20"&amp;RIGHT(BL$1,2))),AND($T497&lt;=DATEVALUE("10/1/20"&amp;RIGHT(BK$1,2)),$U497&gt;=DATEVALUE("9/30/20"&amp;RIGHT(BL$1,2)))),
IF(AND($T497&gt;=DATEVALUE("10/1/20"&amp;RIGHT(BK$1,2)),$U497&lt;=DATEVALUE("9/30/20"&amp;RIGHT(BL$1,2))),NETWORKDAYS($T497,$U497,Holidays!$J$3:$J$937),
IF(AND($T497&lt;DATEVALUE("10/1/20"&amp;RIGHT(BK$1,2)),$U497&lt;=DATEVALUE("9/30/20"&amp;RIGHT(BL$1,2))),NETWORKDAYS(DATEVALUE("10/1/20"&amp;RIGHT(BK$1,2)),$U497,Holidays!$J$3:$J$937),
IF($T497&lt;DATEVALUE("10/1/20"&amp;RIGHT(BK$1,2)),NETWORKDAYS(DATEVALUE("10/1/20"&amp;RIGHT(BK$1,2)),DATEVALUE("9/30/20"&amp;RIGHT(BL$1,2)),Holidays!$J$3:$J$937),
IF($T497&gt;=DATEVALUE("10/1/20"&amp;RIGHT(BK$1,2)),NETWORKDAYS($T497,DATEVALUE("9/30/20"&amp;RIGHT(BL$1,2)),Holidays!$J$3:$J$937),"")))),"")/(NETWORKDAYS($T497,$U497,Holidays!$J$3:$J$937)),0))</f>
        <v/>
      </c>
      <c r="BM497" s="87" t="str">
        <f>IF($Q497="","",IFERROR(IF(OR(AND($T497&gt;=DATEVALUE("10/1/20"&amp;RIGHT(BL$1,2)),$T497&lt;=DATEVALUE("9/30/20"&amp;RIGHT(BM$1,2))),AND($U497&gt;=DATEVALUE("10/1/20"&amp;RIGHT(BL$1,2)),$U497&lt;=DATEVALUE("9/30/20"&amp;RIGHT(BM$1,2))),AND($T497&lt;=DATEVALUE("10/1/20"&amp;RIGHT(BL$1,2)),$U497&gt;=DATEVALUE("9/30/20"&amp;RIGHT(BM$1,2)))),
IF(AND($T497&gt;=DATEVALUE("10/1/20"&amp;RIGHT(BL$1,2)),$U497&lt;=DATEVALUE("9/30/20"&amp;RIGHT(BM$1,2))),NETWORKDAYS($T497,$U497,Holidays!$J$3:$J$937),
IF(AND($T497&lt;DATEVALUE("10/1/20"&amp;RIGHT(BL$1,2)),$U497&lt;=DATEVALUE("9/30/20"&amp;RIGHT(BM$1,2))),NETWORKDAYS(DATEVALUE("10/1/20"&amp;RIGHT(BL$1,2)),$U497,Holidays!$J$3:$J$937),
IF($T497&lt;DATEVALUE("10/1/20"&amp;RIGHT(BL$1,2)),NETWORKDAYS(DATEVALUE("10/1/20"&amp;RIGHT(BL$1,2)),DATEVALUE("9/30/20"&amp;RIGHT(BM$1,2)),Holidays!$J$3:$J$937),
IF($T497&gt;=DATEVALUE("10/1/20"&amp;RIGHT(BL$1,2)),NETWORKDAYS($T497,DATEVALUE("9/30/20"&amp;RIGHT(BM$1,2)),Holidays!$J$3:$J$937),"")))),"")/(NETWORKDAYS($T497,$U497,Holidays!$J$3:$J$937)),0))</f>
        <v/>
      </c>
      <c r="BN497" s="87" t="str">
        <f>IF($Q497="","",IFERROR(IF(OR(AND($T497&gt;=DATEVALUE("10/1/20"&amp;RIGHT(BM$1,2)),$T497&lt;=DATEVALUE("9/30/20"&amp;RIGHT(BN$1,2))),AND($U497&gt;=DATEVALUE("10/1/20"&amp;RIGHT(BM$1,2)),$U497&lt;=DATEVALUE("9/30/20"&amp;RIGHT(BN$1,2))),AND($T497&lt;=DATEVALUE("10/1/20"&amp;RIGHT(BM$1,2)),$U497&gt;=DATEVALUE("9/30/20"&amp;RIGHT(BN$1,2)))),
IF(AND($T497&gt;=DATEVALUE("10/1/20"&amp;RIGHT(BM$1,2)),$U497&lt;=DATEVALUE("9/30/20"&amp;RIGHT(BN$1,2))),NETWORKDAYS($T497,$U497,Holidays!$J$3:$J$937),
IF(AND($T497&lt;DATEVALUE("10/1/20"&amp;RIGHT(BM$1,2)),$U497&lt;=DATEVALUE("9/30/20"&amp;RIGHT(BN$1,2))),NETWORKDAYS(DATEVALUE("10/1/20"&amp;RIGHT(BM$1,2)),$U497,Holidays!$J$3:$J$937),
IF($T497&lt;DATEVALUE("10/1/20"&amp;RIGHT(BM$1,2)),NETWORKDAYS(DATEVALUE("10/1/20"&amp;RIGHT(BM$1,2)),DATEVALUE("9/30/20"&amp;RIGHT(BN$1,2)),Holidays!$J$3:$J$937),
IF($T497&gt;=DATEVALUE("10/1/20"&amp;RIGHT(BM$1,2)),NETWORKDAYS($T497,DATEVALUE("9/30/20"&amp;RIGHT(BN$1,2)),Holidays!$J$3:$J$937),"")))),"")/(NETWORKDAYS($T497,$U497,Holidays!$J$3:$J$937)),0))</f>
        <v/>
      </c>
      <c r="BO497" s="87" t="str">
        <f>IF($Q497="","",IFERROR(IF(OR(AND($T497&gt;=DATEVALUE("10/1/20"&amp;RIGHT(BN$1,2)),$T497&lt;=DATEVALUE("9/30/20"&amp;RIGHT(BO$1,2))),AND($U497&gt;=DATEVALUE("10/1/20"&amp;RIGHT(BN$1,2)),$U497&lt;=DATEVALUE("9/30/20"&amp;RIGHT(BO$1,2))),AND($T497&lt;=DATEVALUE("10/1/20"&amp;RIGHT(BN$1,2)),$U497&gt;=DATEVALUE("9/30/20"&amp;RIGHT(BO$1,2)))),
IF(AND($T497&gt;=DATEVALUE("10/1/20"&amp;RIGHT(BN$1,2)),$U497&lt;=DATEVALUE("9/30/20"&amp;RIGHT(BO$1,2))),NETWORKDAYS($T497,$U497,Holidays!$J$3:$J$937),
IF(AND($T497&lt;DATEVALUE("10/1/20"&amp;RIGHT(BN$1,2)),$U497&lt;=DATEVALUE("9/30/20"&amp;RIGHT(BO$1,2))),NETWORKDAYS(DATEVALUE("10/1/20"&amp;RIGHT(BN$1,2)),$U497,Holidays!$J$3:$J$937),
IF($T497&lt;DATEVALUE("10/1/20"&amp;RIGHT(BN$1,2)),NETWORKDAYS(DATEVALUE("10/1/20"&amp;RIGHT(BN$1,2)),DATEVALUE("9/30/20"&amp;RIGHT(BO$1,2)),Holidays!$J$3:$J$937),
IF($T497&gt;=DATEVALUE("10/1/20"&amp;RIGHT(BN$1,2)),NETWORKDAYS($T497,DATEVALUE("9/30/20"&amp;RIGHT(BO$1,2)),Holidays!$J$3:$J$937),"")))),"")/(NETWORKDAYS($T497,$U497,Holidays!$J$3:$J$937)),0))</f>
        <v/>
      </c>
      <c r="BP497" s="87" t="str">
        <f>IF($Q497="","",IFERROR(IF(OR(AND($T497&gt;=DATEVALUE("10/1/20"&amp;RIGHT(BO$1,2)),$T497&lt;=DATEVALUE("9/30/20"&amp;RIGHT(BP$1,2))),AND($U497&gt;=DATEVALUE("10/1/20"&amp;RIGHT(BO$1,2)),$U497&lt;=DATEVALUE("9/30/20"&amp;RIGHT(BP$1,2))),AND($T497&lt;=DATEVALUE("10/1/20"&amp;RIGHT(BO$1,2)),$U497&gt;=DATEVALUE("9/30/20"&amp;RIGHT(BP$1,2)))),
IF(AND($T497&gt;=DATEVALUE("10/1/20"&amp;RIGHT(BO$1,2)),$U497&lt;=DATEVALUE("9/30/20"&amp;RIGHT(BP$1,2))),NETWORKDAYS($T497,$U497,Holidays!$J$3:$J$937),
IF(AND($T497&lt;DATEVALUE("10/1/20"&amp;RIGHT(BO$1,2)),$U497&lt;=DATEVALUE("9/30/20"&amp;RIGHT(BP$1,2))),NETWORKDAYS(DATEVALUE("10/1/20"&amp;RIGHT(BO$1,2)),$U497,Holidays!$J$3:$J$937),
IF($T497&lt;DATEVALUE("10/1/20"&amp;RIGHT(BO$1,2)),NETWORKDAYS(DATEVALUE("10/1/20"&amp;RIGHT(BO$1,2)),DATEVALUE("9/30/20"&amp;RIGHT(BP$1,2)),Holidays!$J$3:$J$937),
IF($T497&gt;=DATEVALUE("10/1/20"&amp;RIGHT(BO$1,2)),NETWORKDAYS($T497,DATEVALUE("9/30/20"&amp;RIGHT(BP$1,2)),Holidays!$J$3:$J$937),"")))),"")/(NETWORKDAYS($T497,$U497,Holidays!$J$3:$J$937)),0))</f>
        <v/>
      </c>
      <c r="BQ497" s="87" t="str">
        <f>IF($Q497="","",IFERROR(IF(OR(AND($T497&gt;=DATEVALUE("10/1/20"&amp;RIGHT(BP$1,2)),$T497&lt;=DATEVALUE("9/30/20"&amp;RIGHT(BQ$1,2))),AND($U497&gt;=DATEVALUE("10/1/20"&amp;RIGHT(BP$1,2)),$U497&lt;=DATEVALUE("9/30/20"&amp;RIGHT(BQ$1,2))),AND($T497&lt;=DATEVALUE("10/1/20"&amp;RIGHT(BP$1,2)),$U497&gt;=DATEVALUE("9/30/20"&amp;RIGHT(BQ$1,2)))),
IF(AND($T497&gt;=DATEVALUE("10/1/20"&amp;RIGHT(BP$1,2)),$U497&lt;=DATEVALUE("9/30/20"&amp;RIGHT(BQ$1,2))),NETWORKDAYS($T497,$U497,Holidays!$J$3:$J$937),
IF(AND($T497&lt;DATEVALUE("10/1/20"&amp;RIGHT(BP$1,2)),$U497&lt;=DATEVALUE("9/30/20"&amp;RIGHT(BQ$1,2))),NETWORKDAYS(DATEVALUE("10/1/20"&amp;RIGHT(BP$1,2)),$U497,Holidays!$J$3:$J$937),
IF($T497&lt;DATEVALUE("10/1/20"&amp;RIGHT(BP$1,2)),NETWORKDAYS(DATEVALUE("10/1/20"&amp;RIGHT(BP$1,2)),DATEVALUE("9/30/20"&amp;RIGHT(BQ$1,2)),Holidays!$J$3:$J$937),
IF($T497&gt;=DATEVALUE("10/1/20"&amp;RIGHT(BP$1,2)),NETWORKDAYS($T497,DATEVALUE("9/30/20"&amp;RIGHT(BQ$1,2)),Holidays!$J$3:$J$937),"")))),"")/(NETWORKDAYS($T497,$U497,Holidays!$J$3:$J$937)),0))</f>
        <v/>
      </c>
      <c r="BR497" s="87" t="str">
        <f>IF($Q497="","",IFERROR(IF(OR(AND($T497&gt;=DATEVALUE("10/1/20"&amp;RIGHT(BQ$1,2)),$T497&lt;=DATEVALUE("9/30/20"&amp;RIGHT(BR$1,2))),AND($U497&gt;=DATEVALUE("10/1/20"&amp;RIGHT(BQ$1,2)),$U497&lt;=DATEVALUE("9/30/20"&amp;RIGHT(BR$1,2))),AND($T497&lt;=DATEVALUE("10/1/20"&amp;RIGHT(BQ$1,2)),$U497&gt;=DATEVALUE("9/30/20"&amp;RIGHT(BR$1,2)))),
IF(AND($T497&gt;=DATEVALUE("10/1/20"&amp;RIGHT(BQ$1,2)),$U497&lt;=DATEVALUE("9/30/20"&amp;RIGHT(BR$1,2))),NETWORKDAYS($T497,$U497,Holidays!$J$3:$J$937),
IF(AND($T497&lt;DATEVALUE("10/1/20"&amp;RIGHT(BQ$1,2)),$U497&lt;=DATEVALUE("9/30/20"&amp;RIGHT(BR$1,2))),NETWORKDAYS(DATEVALUE("10/1/20"&amp;RIGHT(BQ$1,2)),$U497,Holidays!$J$3:$J$937),
IF($T497&lt;DATEVALUE("10/1/20"&amp;RIGHT(BQ$1,2)),NETWORKDAYS(DATEVALUE("10/1/20"&amp;RIGHT(BQ$1,2)),DATEVALUE("9/30/20"&amp;RIGHT(BR$1,2)),Holidays!$J$3:$J$937),
IF($T497&gt;=DATEVALUE("10/1/20"&amp;RIGHT(BQ$1,2)),NETWORKDAYS($T497,DATEVALUE("9/30/20"&amp;RIGHT(BR$1,2)),Holidays!$J$3:$J$937),"")))),"")/(NETWORKDAYS($T497,$U497,Holidays!$J$3:$J$937)),0))</f>
        <v/>
      </c>
      <c r="BS497" s="87" t="str">
        <f>IF($Q497="","",IFERROR(IF(OR(AND($T497&gt;=DATEVALUE("10/1/20"&amp;RIGHT(BR$1,2)),$T497&lt;=DATEVALUE("9/30/20"&amp;RIGHT(BS$1,2))),AND($U497&gt;=DATEVALUE("10/1/20"&amp;RIGHT(BR$1,2)),$U497&lt;=DATEVALUE("9/30/20"&amp;RIGHT(BS$1,2))),AND($T497&lt;=DATEVALUE("10/1/20"&amp;RIGHT(BR$1,2)),$U497&gt;=DATEVALUE("9/30/20"&amp;RIGHT(BS$1,2)))),
IF(AND($T497&gt;=DATEVALUE("10/1/20"&amp;RIGHT(BR$1,2)),$U497&lt;=DATEVALUE("9/30/20"&amp;RIGHT(BS$1,2))),NETWORKDAYS($T497,$U497,Holidays!$J$3:$J$937),
IF(AND($T497&lt;DATEVALUE("10/1/20"&amp;RIGHT(BR$1,2)),$U497&lt;=DATEVALUE("9/30/20"&amp;RIGHT(BS$1,2))),NETWORKDAYS(DATEVALUE("10/1/20"&amp;RIGHT(BR$1,2)),$U497,Holidays!$J$3:$J$937),
IF($T497&lt;DATEVALUE("10/1/20"&amp;RIGHT(BR$1,2)),NETWORKDAYS(DATEVALUE("10/1/20"&amp;RIGHT(BR$1,2)),DATEVALUE("9/30/20"&amp;RIGHT(BS$1,2)),Holidays!$J$3:$J$937),
IF($T497&gt;=DATEVALUE("10/1/20"&amp;RIGHT(BR$1,2)),NETWORKDAYS($T497,DATEVALUE("9/30/20"&amp;RIGHT(BS$1,2)),Holidays!$J$3:$J$937),"")))),"")/(NETWORKDAYS($T497,$U497,Holidays!$J$3:$J$937)),0))</f>
        <v/>
      </c>
      <c r="BT497" s="87" t="str">
        <f>IF($Q497="","",IFERROR(IF(OR(AND($T497&gt;=DATEVALUE("10/1/20"&amp;RIGHT(BS$1,2)),$T497&lt;=DATEVALUE("9/30/20"&amp;RIGHT(BT$1,2))),AND($U497&gt;=DATEVALUE("10/1/20"&amp;RIGHT(BS$1,2)),$U497&lt;=DATEVALUE("9/30/20"&amp;RIGHT(BT$1,2))),AND($T497&lt;=DATEVALUE("10/1/20"&amp;RIGHT(BS$1,2)),$U497&gt;=DATEVALUE("9/30/20"&amp;RIGHT(BT$1,2)))),
IF(AND($T497&gt;=DATEVALUE("10/1/20"&amp;RIGHT(BS$1,2)),$U497&lt;=DATEVALUE("9/30/20"&amp;RIGHT(BT$1,2))),NETWORKDAYS($T497,$U497,Holidays!$J$3:$J$937),
IF(AND($T497&lt;DATEVALUE("10/1/20"&amp;RIGHT(BS$1,2)),$U497&lt;=DATEVALUE("9/30/20"&amp;RIGHT(BT$1,2))),NETWORKDAYS(DATEVALUE("10/1/20"&amp;RIGHT(BS$1,2)),$U497,Holidays!$J$3:$J$937),
IF($T497&lt;DATEVALUE("10/1/20"&amp;RIGHT(BS$1,2)),NETWORKDAYS(DATEVALUE("10/1/20"&amp;RIGHT(BS$1,2)),DATEVALUE("9/30/20"&amp;RIGHT(BT$1,2)),Holidays!$J$3:$J$937),
IF($T497&gt;=DATEVALUE("10/1/20"&amp;RIGHT(BS$1,2)),NETWORKDAYS($T497,DATEVALUE("9/30/20"&amp;RIGHT(BT$1,2)),Holidays!$J$3:$J$937),"")))),"")/(NETWORKDAYS($T497,$U497,Holidays!$J$3:$J$937)),0))</f>
        <v/>
      </c>
      <c r="BU497" s="87" t="str">
        <f>IF($Q497="","",IFERROR(IF(OR(AND($T497&gt;=DATEVALUE("10/1/20"&amp;RIGHT(BT$1,2)),$T497&lt;=DATEVALUE("9/30/20"&amp;RIGHT(BU$1,2))),AND($U497&gt;=DATEVALUE("10/1/20"&amp;RIGHT(BT$1,2)),$U497&lt;=DATEVALUE("9/30/20"&amp;RIGHT(BU$1,2))),AND($T497&lt;=DATEVALUE("10/1/20"&amp;RIGHT(BT$1,2)),$U497&gt;=DATEVALUE("9/30/20"&amp;RIGHT(BU$1,2)))),
IF(AND($T497&gt;=DATEVALUE("10/1/20"&amp;RIGHT(BT$1,2)),$U497&lt;=DATEVALUE("9/30/20"&amp;RIGHT(BU$1,2))),NETWORKDAYS($T497,$U497,Holidays!$J$3:$J$937),
IF(AND($T497&lt;DATEVALUE("10/1/20"&amp;RIGHT(BT$1,2)),$U497&lt;=DATEVALUE("9/30/20"&amp;RIGHT(BU$1,2))),NETWORKDAYS(DATEVALUE("10/1/20"&amp;RIGHT(BT$1,2)),$U497,Holidays!$J$3:$J$937),
IF($T497&lt;DATEVALUE("10/1/20"&amp;RIGHT(BT$1,2)),NETWORKDAYS(DATEVALUE("10/1/20"&amp;RIGHT(BT$1,2)),DATEVALUE("9/30/20"&amp;RIGHT(BU$1,2)),Holidays!$J$3:$J$937),
IF($T497&gt;=DATEVALUE("10/1/20"&amp;RIGHT(BT$1,2)),NETWORKDAYS($T497,DATEVALUE("9/30/20"&amp;RIGHT(BU$1,2)),Holidays!$J$3:$J$937),"")))),"")/(NETWORKDAYS($T497,$U497,Holidays!$J$3:$J$937)),0))</f>
        <v/>
      </c>
      <c r="BV497" s="87" t="str">
        <f>IF($Q497="","",IFERROR(IF(OR(AND($T497&gt;=DATEVALUE("10/1/20"&amp;RIGHT(BU$1,2)),$T497&lt;=DATEVALUE("9/30/20"&amp;RIGHT(BV$1,2))),AND($U497&gt;=DATEVALUE("10/1/20"&amp;RIGHT(BU$1,2)),$U497&lt;=DATEVALUE("9/30/20"&amp;RIGHT(BV$1,2))),AND($T497&lt;=DATEVALUE("10/1/20"&amp;RIGHT(BU$1,2)),$U497&gt;=DATEVALUE("9/30/20"&amp;RIGHT(BV$1,2)))),
IF(AND($T497&gt;=DATEVALUE("10/1/20"&amp;RIGHT(BU$1,2)),$U497&lt;=DATEVALUE("9/30/20"&amp;RIGHT(BV$1,2))),NETWORKDAYS($T497,$U497,Holidays!$J$3:$J$937),
IF(AND($T497&lt;DATEVALUE("10/1/20"&amp;RIGHT(BU$1,2)),$U497&lt;=DATEVALUE("9/30/20"&amp;RIGHT(BV$1,2))),NETWORKDAYS(DATEVALUE("10/1/20"&amp;RIGHT(BU$1,2)),$U497,Holidays!$J$3:$J$937),
IF($T497&lt;DATEVALUE("10/1/20"&amp;RIGHT(BU$1,2)),NETWORKDAYS(DATEVALUE("10/1/20"&amp;RIGHT(BU$1,2)),DATEVALUE("9/30/20"&amp;RIGHT(BV$1,2)),Holidays!$J$3:$J$937),
IF($T497&gt;=DATEVALUE("10/1/20"&amp;RIGHT(BU$1,2)),NETWORKDAYS($T497,DATEVALUE("9/30/20"&amp;RIGHT(BV$1,2)),Holidays!$J$3:$J$937),"")))),"")/(NETWORKDAYS($T497,$U497,Holidays!$J$3:$J$937)),0))</f>
        <v/>
      </c>
      <c r="BW497" s="87" t="str">
        <f>IF($Q497="","",IFERROR(IF(OR(AND($T497&gt;=DATEVALUE("10/1/20"&amp;RIGHT(BV$1,2)),$T497&lt;=DATEVALUE("9/30/20"&amp;RIGHT(BW$1,2))),AND($U497&gt;=DATEVALUE("10/1/20"&amp;RIGHT(BV$1,2)),$U497&lt;=DATEVALUE("9/30/20"&amp;RIGHT(BW$1,2))),AND($T497&lt;=DATEVALUE("10/1/20"&amp;RIGHT(BV$1,2)),$U497&gt;=DATEVALUE("9/30/20"&amp;RIGHT(BW$1,2)))),
IF(AND($T497&gt;=DATEVALUE("10/1/20"&amp;RIGHT(BV$1,2)),$U497&lt;=DATEVALUE("9/30/20"&amp;RIGHT(BW$1,2))),NETWORKDAYS($T497,$U497,Holidays!$J$3:$J$937),
IF(AND($T497&lt;DATEVALUE("10/1/20"&amp;RIGHT(BV$1,2)),$U497&lt;=DATEVALUE("9/30/20"&amp;RIGHT(BW$1,2))),NETWORKDAYS(DATEVALUE("10/1/20"&amp;RIGHT(BV$1,2)),$U497,Holidays!$J$3:$J$937),
IF($T497&lt;DATEVALUE("10/1/20"&amp;RIGHT(BV$1,2)),NETWORKDAYS(DATEVALUE("10/1/20"&amp;RIGHT(BV$1,2)),DATEVALUE("9/30/20"&amp;RIGHT(BW$1,2)),Holidays!$J$3:$J$937),
IF($T497&gt;=DATEVALUE("10/1/20"&amp;RIGHT(BV$1,2)),NETWORKDAYS($T497,DATEVALUE("9/30/20"&amp;RIGHT(BW$1,2)),Holidays!$J$3:$J$937),"")))),"")/(NETWORKDAYS($T497,$U497,Holidays!$J$3:$J$937)),0))</f>
        <v/>
      </c>
      <c r="BX497" s="87" t="str">
        <f>IF($Q497="","",IFERROR(IF(OR(AND($T497&gt;=DATEVALUE("10/1/20"&amp;RIGHT(BW$1,2)),$T497&lt;=DATEVALUE("9/30/20"&amp;RIGHT(BX$1,2))),AND($U497&gt;=DATEVALUE("10/1/20"&amp;RIGHT(BW$1,2)),$U497&lt;=DATEVALUE("9/30/20"&amp;RIGHT(BX$1,2))),AND($T497&lt;=DATEVALUE("10/1/20"&amp;RIGHT(BW$1,2)),$U497&gt;=DATEVALUE("9/30/20"&amp;RIGHT(BX$1,2)))),
IF(AND($T497&gt;=DATEVALUE("10/1/20"&amp;RIGHT(BW$1,2)),$U497&lt;=DATEVALUE("9/30/20"&amp;RIGHT(BX$1,2))),NETWORKDAYS($T497,$U497,Holidays!$J$3:$J$937),
IF(AND($T497&lt;DATEVALUE("10/1/20"&amp;RIGHT(BW$1,2)),$U497&lt;=DATEVALUE("9/30/20"&amp;RIGHT(BX$1,2))),NETWORKDAYS(DATEVALUE("10/1/20"&amp;RIGHT(BW$1,2)),$U497,Holidays!$J$3:$J$937),
IF($T497&lt;DATEVALUE("10/1/20"&amp;RIGHT(BW$1,2)),NETWORKDAYS(DATEVALUE("10/1/20"&amp;RIGHT(BW$1,2)),DATEVALUE("9/30/20"&amp;RIGHT(BX$1,2)),Holidays!$J$3:$J$937),
IF($T497&gt;=DATEVALUE("10/1/20"&amp;RIGHT(BW$1,2)),NETWORKDAYS($T497,DATEVALUE("9/30/20"&amp;RIGHT(BX$1,2)),Holidays!$J$3:$J$937),"")))),"")/(NETWORKDAYS($T497,$U497,Holidays!$J$3:$J$937)),0))</f>
        <v/>
      </c>
      <c r="BY497" s="87" t="str">
        <f>IF($Q497="","",IFERROR(IF(OR(AND($T497&gt;=DATEVALUE("10/1/20"&amp;RIGHT(BX$1,2)),$T497&lt;=DATEVALUE("9/30/20"&amp;RIGHT(BY$1,2))),AND($U497&gt;=DATEVALUE("10/1/20"&amp;RIGHT(BX$1,2)),$U497&lt;=DATEVALUE("9/30/20"&amp;RIGHT(BY$1,2))),AND($T497&lt;=DATEVALUE("10/1/20"&amp;RIGHT(BX$1,2)),$U497&gt;=DATEVALUE("9/30/20"&amp;RIGHT(BY$1,2)))),
IF(AND($T497&gt;=DATEVALUE("10/1/20"&amp;RIGHT(BX$1,2)),$U497&lt;=DATEVALUE("9/30/20"&amp;RIGHT(BY$1,2))),NETWORKDAYS($T497,$U497,Holidays!$J$3:$J$937),
IF(AND($T497&lt;DATEVALUE("10/1/20"&amp;RIGHT(BX$1,2)),$U497&lt;=DATEVALUE("9/30/20"&amp;RIGHT(BY$1,2))),NETWORKDAYS(DATEVALUE("10/1/20"&amp;RIGHT(BX$1,2)),$U497,Holidays!$J$3:$J$937),
IF($T497&lt;DATEVALUE("10/1/20"&amp;RIGHT(BX$1,2)),NETWORKDAYS(DATEVALUE("10/1/20"&amp;RIGHT(BX$1,2)),DATEVALUE("9/30/20"&amp;RIGHT(BY$1,2)),Holidays!$J$3:$J$937),
IF($T497&gt;=DATEVALUE("10/1/20"&amp;RIGHT(BX$1,2)),NETWORKDAYS($T497,DATEVALUE("9/30/20"&amp;RIGHT(BY$1,2)),Holidays!$J$3:$J$937),"")))),"")/(NETWORKDAYS($T497,$U497,Holidays!$J$3:$J$937)),0))</f>
        <v/>
      </c>
      <c r="BZ497" s="87" t="str">
        <f>IF($Q497="","",IFERROR(IF(OR(AND($T497&gt;=DATEVALUE("10/1/20"&amp;RIGHT(BY$1,2)),$T497&lt;=DATEVALUE("9/30/20"&amp;RIGHT(BZ$1,2))),AND($U497&gt;=DATEVALUE("10/1/20"&amp;RIGHT(BY$1,2)),$U497&lt;=DATEVALUE("9/30/20"&amp;RIGHT(BZ$1,2))),AND($T497&lt;=DATEVALUE("10/1/20"&amp;RIGHT(BY$1,2)),$U497&gt;=DATEVALUE("9/30/20"&amp;RIGHT(BZ$1,2)))),
IF(AND($T497&gt;=DATEVALUE("10/1/20"&amp;RIGHT(BY$1,2)),$U497&lt;=DATEVALUE("9/30/20"&amp;RIGHT(BZ$1,2))),NETWORKDAYS($T497,$U497,Holidays!$J$3:$J$937),
IF(AND($T497&lt;DATEVALUE("10/1/20"&amp;RIGHT(BY$1,2)),$U497&lt;=DATEVALUE("9/30/20"&amp;RIGHT(BZ$1,2))),NETWORKDAYS(DATEVALUE("10/1/20"&amp;RIGHT(BY$1,2)),$U497,Holidays!$J$3:$J$937),
IF($T497&lt;DATEVALUE("10/1/20"&amp;RIGHT(BY$1,2)),NETWORKDAYS(DATEVALUE("10/1/20"&amp;RIGHT(BY$1,2)),DATEVALUE("9/30/20"&amp;RIGHT(BZ$1,2)),Holidays!$J$3:$J$937),
IF($T497&gt;=DATEVALUE("10/1/20"&amp;RIGHT(BY$1,2)),NETWORKDAYS($T497,DATEVALUE("9/30/20"&amp;RIGHT(BZ$1,2)),Holidays!$J$3:$J$937),"")))),"")/(NETWORKDAYS($T497,$U497,Holidays!$J$3:$J$937)),0))</f>
        <v/>
      </c>
      <c r="CA497" s="87" t="str">
        <f>IF($Q497="","",IFERROR(IF(OR(AND($T497&gt;=DATEVALUE("10/1/20"&amp;RIGHT(BZ$1,2)),$T497&lt;=DATEVALUE("9/30/20"&amp;RIGHT(CA$1,2))),AND($U497&gt;=DATEVALUE("10/1/20"&amp;RIGHT(BZ$1,2)),$U497&lt;=DATEVALUE("9/30/20"&amp;RIGHT(CA$1,2))),AND($T497&lt;=DATEVALUE("10/1/20"&amp;RIGHT(BZ$1,2)),$U497&gt;=DATEVALUE("9/30/20"&amp;RIGHT(CA$1,2)))),
IF(AND($T497&gt;=DATEVALUE("10/1/20"&amp;RIGHT(BZ$1,2)),$U497&lt;=DATEVALUE("9/30/20"&amp;RIGHT(CA$1,2))),NETWORKDAYS($T497,$U497,Holidays!$J$3:$J$937),
IF(AND($T497&lt;DATEVALUE("10/1/20"&amp;RIGHT(BZ$1,2)),$U497&lt;=DATEVALUE("9/30/20"&amp;RIGHT(CA$1,2))),NETWORKDAYS(DATEVALUE("10/1/20"&amp;RIGHT(BZ$1,2)),$U497,Holidays!$J$3:$J$937),
IF($T497&lt;DATEVALUE("10/1/20"&amp;RIGHT(BZ$1,2)),NETWORKDAYS(DATEVALUE("10/1/20"&amp;RIGHT(BZ$1,2)),DATEVALUE("9/30/20"&amp;RIGHT(CA$1,2)),Holidays!$J$3:$J$937),
IF($T497&gt;=DATEVALUE("10/1/20"&amp;RIGHT(BZ$1,2)),NETWORKDAYS($T497,DATEVALUE("9/30/20"&amp;RIGHT(CA$1,2)),Holidays!$J$3:$J$937),"")))),"")/(NETWORKDAYS($T497,$U497,Holidays!$J$3:$J$937)),0))</f>
        <v/>
      </c>
      <c r="CB497" s="87" t="str">
        <f>IF($Q497="","",IFERROR(IF(OR(AND($T497&gt;=DATEVALUE("10/1/20"&amp;RIGHT(CA$1,2)),$T497&lt;=DATEVALUE("9/30/20"&amp;RIGHT(CB$1,2))),AND($U497&gt;=DATEVALUE("10/1/20"&amp;RIGHT(CA$1,2)),$U497&lt;=DATEVALUE("9/30/20"&amp;RIGHT(CB$1,2))),AND($T497&lt;=DATEVALUE("10/1/20"&amp;RIGHT(CA$1,2)),$U497&gt;=DATEVALUE("9/30/20"&amp;RIGHT(CB$1,2)))),
IF(AND($T497&gt;=DATEVALUE("10/1/20"&amp;RIGHT(CA$1,2)),$U497&lt;=DATEVALUE("9/30/20"&amp;RIGHT(CB$1,2))),NETWORKDAYS($T497,$U497,Holidays!$J$3:$J$937),
IF(AND($T497&lt;DATEVALUE("10/1/20"&amp;RIGHT(CA$1,2)),$U497&lt;=DATEVALUE("9/30/20"&amp;RIGHT(CB$1,2))),NETWORKDAYS(DATEVALUE("10/1/20"&amp;RIGHT(CA$1,2)),$U497,Holidays!$J$3:$J$937),
IF($T497&lt;DATEVALUE("10/1/20"&amp;RIGHT(CA$1,2)),NETWORKDAYS(DATEVALUE("10/1/20"&amp;RIGHT(CA$1,2)),DATEVALUE("9/30/20"&amp;RIGHT(CB$1,2)),Holidays!$J$3:$J$937),
IF($T497&gt;=DATEVALUE("10/1/20"&amp;RIGHT(CA$1,2)),NETWORKDAYS($T497,DATEVALUE("9/30/20"&amp;RIGHT(CB$1,2)),Holidays!$J$3:$J$937),"")))),"")/(NETWORKDAYS($T497,$U497,Holidays!$J$3:$J$937)),0))</f>
        <v/>
      </c>
    </row>
    <row r="498" spans="1:80">
      <c r="A498" s="97"/>
      <c r="B498" s="98" t="str">
        <f ca="1">IF(NOT($A498=""),OFFSET('WBS Reference &amp; User Procedure'!$A$1,MATCH($A498,'WBS Reference &amp; User Procedure'!$A:$A,0)-1,1),"")</f>
        <v/>
      </c>
      <c r="D498" s="97"/>
      <c r="I498" s="78"/>
      <c r="T498" s="104" t="str">
        <f>IF(NOT(Q498=""),IF(NOT($S498=""),$S498,#REF!),"")</f>
        <v/>
      </c>
      <c r="U498" s="104" t="str">
        <f>IF(NOT(Q498=""),WORKDAY(T498,Q498,Holidays!$J$3:$J$937),"")</f>
        <v/>
      </c>
      <c r="V498" s="104"/>
      <c r="W498" s="104"/>
      <c r="X498" s="101" t="str">
        <f t="shared" si="106"/>
        <v/>
      </c>
      <c r="AL498" s="87" t="str">
        <f t="shared" ca="1" si="107"/>
        <v/>
      </c>
      <c r="AN498" s="87" t="str">
        <f t="shared" ca="1" si="110"/>
        <v/>
      </c>
      <c r="AO498" s="87" t="str">
        <f t="shared" ca="1" si="110"/>
        <v/>
      </c>
      <c r="AP498" s="87" t="str">
        <f t="shared" ca="1" si="110"/>
        <v/>
      </c>
      <c r="AQ498" s="87" t="str">
        <f t="shared" ca="1" si="110"/>
        <v/>
      </c>
      <c r="AR498" s="87" t="str">
        <f t="shared" ca="1" si="110"/>
        <v/>
      </c>
      <c r="AS498" s="87" t="str">
        <f t="shared" ca="1" si="110"/>
        <v/>
      </c>
      <c r="AT498" s="87" t="str">
        <f t="shared" ca="1" si="110"/>
        <v/>
      </c>
      <c r="AU498" s="87" t="str">
        <f t="shared" ca="1" si="110"/>
        <v/>
      </c>
      <c r="AV498" s="87" t="str">
        <f t="shared" ca="1" si="110"/>
        <v/>
      </c>
      <c r="AW498" s="87" t="str">
        <f t="shared" ca="1" si="110"/>
        <v/>
      </c>
      <c r="AX498" s="87" t="str">
        <f t="shared" ca="1" si="111"/>
        <v/>
      </c>
      <c r="AY498" s="87" t="str">
        <f t="shared" ca="1" si="111"/>
        <v/>
      </c>
      <c r="AZ498" s="87" t="str">
        <f t="shared" ca="1" si="111"/>
        <v/>
      </c>
      <c r="BA498" s="87" t="str">
        <f t="shared" ca="1" si="111"/>
        <v/>
      </c>
      <c r="BB498" s="87" t="str">
        <f t="shared" ca="1" si="111"/>
        <v/>
      </c>
      <c r="BC498" s="87" t="str">
        <f t="shared" ca="1" si="111"/>
        <v/>
      </c>
      <c r="BD498" s="87" t="str">
        <f t="shared" ca="1" si="111"/>
        <v/>
      </c>
      <c r="BE498" s="87" t="str">
        <f t="shared" ca="1" si="111"/>
        <v/>
      </c>
      <c r="BF498" s="87" t="str">
        <f t="shared" ca="1" si="111"/>
        <v/>
      </c>
      <c r="BG498" s="87" t="str">
        <f t="shared" ca="1" si="111"/>
        <v/>
      </c>
      <c r="BI498" s="87" t="str">
        <f>IF($Q498="","",IFERROR(IF(OR(AND($T498&gt;=DATEVALUE("10/1/20"&amp;RIGHT(BH$1,2)),$T498&lt;=DATEVALUE("9/30/20"&amp;RIGHT(BI$1,2))),AND($U498&gt;=DATEVALUE("10/1/20"&amp;RIGHT(BH$1,2)),$U498&lt;=DATEVALUE("9/30/20"&amp;RIGHT(BI$1,2))),AND($T498&lt;=DATEVALUE("10/1/20"&amp;RIGHT(BH$1,2)),$U498&gt;=DATEVALUE("9/30/20"&amp;RIGHT(BI$1,2)))),
IF(AND($T498&gt;=DATEVALUE("10/1/20"&amp;RIGHT(BH$1,2)),$U498&lt;=DATEVALUE("9/30/20"&amp;RIGHT(BI$1,2))),NETWORKDAYS($T498,$U498,Holidays!$J$3:$J$937),
IF(AND($T498&lt;DATEVALUE("10/1/20"&amp;RIGHT(BH$1,2)),$U498&lt;=DATEVALUE("9/30/20"&amp;RIGHT(BI$1,2))),NETWORKDAYS(DATEVALUE("10/1/20"&amp;RIGHT(BH$1,2)),$U498,Holidays!$J$3:$J$937),
IF($T498&lt;DATEVALUE("10/1/20"&amp;RIGHT(BH$1,2)),NETWORKDAYS(DATEVALUE("10/1/20"&amp;RIGHT(BH$1,2)),DATEVALUE("9/30/20"&amp;RIGHT(BI$1,2)),Holidays!$J$3:$J$937),
IF($T498&gt;=DATEVALUE("10/1/20"&amp;RIGHT(BH$1,2)),NETWORKDAYS($T498,DATEVALUE("9/30/20"&amp;RIGHT(BI$1,2)),Holidays!$J$3:$J$937),"")))),"")/(NETWORKDAYS($T498,$U498,Holidays!$J$3:$J$937)),0))</f>
        <v/>
      </c>
      <c r="BJ498" s="87" t="str">
        <f>IF($Q498="","",IFERROR(IF(OR(AND($T498&gt;=DATEVALUE("10/1/20"&amp;RIGHT(BI$1,2)),$T498&lt;=DATEVALUE("9/30/20"&amp;RIGHT(BJ$1,2))),AND($U498&gt;=DATEVALUE("10/1/20"&amp;RIGHT(BI$1,2)),$U498&lt;=DATEVALUE("9/30/20"&amp;RIGHT(BJ$1,2))),AND($T498&lt;=DATEVALUE("10/1/20"&amp;RIGHT(BI$1,2)),$U498&gt;=DATEVALUE("9/30/20"&amp;RIGHT(BJ$1,2)))),
IF(AND($T498&gt;=DATEVALUE("10/1/20"&amp;RIGHT(BI$1,2)),$U498&lt;=DATEVALUE("9/30/20"&amp;RIGHT(BJ$1,2))),NETWORKDAYS($T498,$U498,Holidays!$J$3:$J$937),
IF(AND($T498&lt;DATEVALUE("10/1/20"&amp;RIGHT(BI$1,2)),$U498&lt;=DATEVALUE("9/30/20"&amp;RIGHT(BJ$1,2))),NETWORKDAYS(DATEVALUE("10/1/20"&amp;RIGHT(BI$1,2)),$U498,Holidays!$J$3:$J$937),
IF($T498&lt;DATEVALUE("10/1/20"&amp;RIGHT(BI$1,2)),NETWORKDAYS(DATEVALUE("10/1/20"&amp;RIGHT(BI$1,2)),DATEVALUE("9/30/20"&amp;RIGHT(BJ$1,2)),Holidays!$J$3:$J$937),
IF($T498&gt;=DATEVALUE("10/1/20"&amp;RIGHT(BI$1,2)),NETWORKDAYS($T498,DATEVALUE("9/30/20"&amp;RIGHT(BJ$1,2)),Holidays!$J$3:$J$937),"")))),"")/(NETWORKDAYS($T498,$U498,Holidays!$J$3:$J$937)),0))</f>
        <v/>
      </c>
      <c r="BK498" s="87" t="str">
        <f>IF($Q498="","",IFERROR(IF(OR(AND($T498&gt;=DATEVALUE("10/1/20"&amp;RIGHT(BJ$1,2)),$T498&lt;=DATEVALUE("9/30/20"&amp;RIGHT(BK$1,2))),AND($U498&gt;=DATEVALUE("10/1/20"&amp;RIGHT(BJ$1,2)),$U498&lt;=DATEVALUE("9/30/20"&amp;RIGHT(BK$1,2))),AND($T498&lt;=DATEVALUE("10/1/20"&amp;RIGHT(BJ$1,2)),$U498&gt;=DATEVALUE("9/30/20"&amp;RIGHT(BK$1,2)))),
IF(AND($T498&gt;=DATEVALUE("10/1/20"&amp;RIGHT(BJ$1,2)),$U498&lt;=DATEVALUE("9/30/20"&amp;RIGHT(BK$1,2))),NETWORKDAYS($T498,$U498,Holidays!$J$3:$J$937),
IF(AND($T498&lt;DATEVALUE("10/1/20"&amp;RIGHT(BJ$1,2)),$U498&lt;=DATEVALUE("9/30/20"&amp;RIGHT(BK$1,2))),NETWORKDAYS(DATEVALUE("10/1/20"&amp;RIGHT(BJ$1,2)),$U498,Holidays!$J$3:$J$937),
IF($T498&lt;DATEVALUE("10/1/20"&amp;RIGHT(BJ$1,2)),NETWORKDAYS(DATEVALUE("10/1/20"&amp;RIGHT(BJ$1,2)),DATEVALUE("9/30/20"&amp;RIGHT(BK$1,2)),Holidays!$J$3:$J$937),
IF($T498&gt;=DATEVALUE("10/1/20"&amp;RIGHT(BJ$1,2)),NETWORKDAYS($T498,DATEVALUE("9/30/20"&amp;RIGHT(BK$1,2)),Holidays!$J$3:$J$937),"")))),"")/(NETWORKDAYS($T498,$U498,Holidays!$J$3:$J$937)),0))</f>
        <v/>
      </c>
      <c r="BL498" s="87" t="str">
        <f>IF($Q498="","",IFERROR(IF(OR(AND($T498&gt;=DATEVALUE("10/1/20"&amp;RIGHT(BK$1,2)),$T498&lt;=DATEVALUE("9/30/20"&amp;RIGHT(BL$1,2))),AND($U498&gt;=DATEVALUE("10/1/20"&amp;RIGHT(BK$1,2)),$U498&lt;=DATEVALUE("9/30/20"&amp;RIGHT(BL$1,2))),AND($T498&lt;=DATEVALUE("10/1/20"&amp;RIGHT(BK$1,2)),$U498&gt;=DATEVALUE("9/30/20"&amp;RIGHT(BL$1,2)))),
IF(AND($T498&gt;=DATEVALUE("10/1/20"&amp;RIGHT(BK$1,2)),$U498&lt;=DATEVALUE("9/30/20"&amp;RIGHT(BL$1,2))),NETWORKDAYS($T498,$U498,Holidays!$J$3:$J$937),
IF(AND($T498&lt;DATEVALUE("10/1/20"&amp;RIGHT(BK$1,2)),$U498&lt;=DATEVALUE("9/30/20"&amp;RIGHT(BL$1,2))),NETWORKDAYS(DATEVALUE("10/1/20"&amp;RIGHT(BK$1,2)),$U498,Holidays!$J$3:$J$937),
IF($T498&lt;DATEVALUE("10/1/20"&amp;RIGHT(BK$1,2)),NETWORKDAYS(DATEVALUE("10/1/20"&amp;RIGHT(BK$1,2)),DATEVALUE("9/30/20"&amp;RIGHT(BL$1,2)),Holidays!$J$3:$J$937),
IF($T498&gt;=DATEVALUE("10/1/20"&amp;RIGHT(BK$1,2)),NETWORKDAYS($T498,DATEVALUE("9/30/20"&amp;RIGHT(BL$1,2)),Holidays!$J$3:$J$937),"")))),"")/(NETWORKDAYS($T498,$U498,Holidays!$J$3:$J$937)),0))</f>
        <v/>
      </c>
      <c r="BM498" s="87" t="str">
        <f>IF($Q498="","",IFERROR(IF(OR(AND($T498&gt;=DATEVALUE("10/1/20"&amp;RIGHT(BL$1,2)),$T498&lt;=DATEVALUE("9/30/20"&amp;RIGHT(BM$1,2))),AND($U498&gt;=DATEVALUE("10/1/20"&amp;RIGHT(BL$1,2)),$U498&lt;=DATEVALUE("9/30/20"&amp;RIGHT(BM$1,2))),AND($T498&lt;=DATEVALUE("10/1/20"&amp;RIGHT(BL$1,2)),$U498&gt;=DATEVALUE("9/30/20"&amp;RIGHT(BM$1,2)))),
IF(AND($T498&gt;=DATEVALUE("10/1/20"&amp;RIGHT(BL$1,2)),$U498&lt;=DATEVALUE("9/30/20"&amp;RIGHT(BM$1,2))),NETWORKDAYS($T498,$U498,Holidays!$J$3:$J$937),
IF(AND($T498&lt;DATEVALUE("10/1/20"&amp;RIGHT(BL$1,2)),$U498&lt;=DATEVALUE("9/30/20"&amp;RIGHT(BM$1,2))),NETWORKDAYS(DATEVALUE("10/1/20"&amp;RIGHT(BL$1,2)),$U498,Holidays!$J$3:$J$937),
IF($T498&lt;DATEVALUE("10/1/20"&amp;RIGHT(BL$1,2)),NETWORKDAYS(DATEVALUE("10/1/20"&amp;RIGHT(BL$1,2)),DATEVALUE("9/30/20"&amp;RIGHT(BM$1,2)),Holidays!$J$3:$J$937),
IF($T498&gt;=DATEVALUE("10/1/20"&amp;RIGHT(BL$1,2)),NETWORKDAYS($T498,DATEVALUE("9/30/20"&amp;RIGHT(BM$1,2)),Holidays!$J$3:$J$937),"")))),"")/(NETWORKDAYS($T498,$U498,Holidays!$J$3:$J$937)),0))</f>
        <v/>
      </c>
      <c r="BN498" s="87" t="str">
        <f>IF($Q498="","",IFERROR(IF(OR(AND($T498&gt;=DATEVALUE("10/1/20"&amp;RIGHT(BM$1,2)),$T498&lt;=DATEVALUE("9/30/20"&amp;RIGHT(BN$1,2))),AND($U498&gt;=DATEVALUE("10/1/20"&amp;RIGHT(BM$1,2)),$U498&lt;=DATEVALUE("9/30/20"&amp;RIGHT(BN$1,2))),AND($T498&lt;=DATEVALUE("10/1/20"&amp;RIGHT(BM$1,2)),$U498&gt;=DATEVALUE("9/30/20"&amp;RIGHT(BN$1,2)))),
IF(AND($T498&gt;=DATEVALUE("10/1/20"&amp;RIGHT(BM$1,2)),$U498&lt;=DATEVALUE("9/30/20"&amp;RIGHT(BN$1,2))),NETWORKDAYS($T498,$U498,Holidays!$J$3:$J$937),
IF(AND($T498&lt;DATEVALUE("10/1/20"&amp;RIGHT(BM$1,2)),$U498&lt;=DATEVALUE("9/30/20"&amp;RIGHT(BN$1,2))),NETWORKDAYS(DATEVALUE("10/1/20"&amp;RIGHT(BM$1,2)),$U498,Holidays!$J$3:$J$937),
IF($T498&lt;DATEVALUE("10/1/20"&amp;RIGHT(BM$1,2)),NETWORKDAYS(DATEVALUE("10/1/20"&amp;RIGHT(BM$1,2)),DATEVALUE("9/30/20"&amp;RIGHT(BN$1,2)),Holidays!$J$3:$J$937),
IF($T498&gt;=DATEVALUE("10/1/20"&amp;RIGHT(BM$1,2)),NETWORKDAYS($T498,DATEVALUE("9/30/20"&amp;RIGHT(BN$1,2)),Holidays!$J$3:$J$937),"")))),"")/(NETWORKDAYS($T498,$U498,Holidays!$J$3:$J$937)),0))</f>
        <v/>
      </c>
      <c r="BO498" s="87" t="str">
        <f>IF($Q498="","",IFERROR(IF(OR(AND($T498&gt;=DATEVALUE("10/1/20"&amp;RIGHT(BN$1,2)),$T498&lt;=DATEVALUE("9/30/20"&amp;RIGHT(BO$1,2))),AND($U498&gt;=DATEVALUE("10/1/20"&amp;RIGHT(BN$1,2)),$U498&lt;=DATEVALUE("9/30/20"&amp;RIGHT(BO$1,2))),AND($T498&lt;=DATEVALUE("10/1/20"&amp;RIGHT(BN$1,2)),$U498&gt;=DATEVALUE("9/30/20"&amp;RIGHT(BO$1,2)))),
IF(AND($T498&gt;=DATEVALUE("10/1/20"&amp;RIGHT(BN$1,2)),$U498&lt;=DATEVALUE("9/30/20"&amp;RIGHT(BO$1,2))),NETWORKDAYS($T498,$U498,Holidays!$J$3:$J$937),
IF(AND($T498&lt;DATEVALUE("10/1/20"&amp;RIGHT(BN$1,2)),$U498&lt;=DATEVALUE("9/30/20"&amp;RIGHT(BO$1,2))),NETWORKDAYS(DATEVALUE("10/1/20"&amp;RIGHT(BN$1,2)),$U498,Holidays!$J$3:$J$937),
IF($T498&lt;DATEVALUE("10/1/20"&amp;RIGHT(BN$1,2)),NETWORKDAYS(DATEVALUE("10/1/20"&amp;RIGHT(BN$1,2)),DATEVALUE("9/30/20"&amp;RIGHT(BO$1,2)),Holidays!$J$3:$J$937),
IF($T498&gt;=DATEVALUE("10/1/20"&amp;RIGHT(BN$1,2)),NETWORKDAYS($T498,DATEVALUE("9/30/20"&amp;RIGHT(BO$1,2)),Holidays!$J$3:$J$937),"")))),"")/(NETWORKDAYS($T498,$U498,Holidays!$J$3:$J$937)),0))</f>
        <v/>
      </c>
      <c r="BP498" s="87" t="str">
        <f>IF($Q498="","",IFERROR(IF(OR(AND($T498&gt;=DATEVALUE("10/1/20"&amp;RIGHT(BO$1,2)),$T498&lt;=DATEVALUE("9/30/20"&amp;RIGHT(BP$1,2))),AND($U498&gt;=DATEVALUE("10/1/20"&amp;RIGHT(BO$1,2)),$U498&lt;=DATEVALUE("9/30/20"&amp;RIGHT(BP$1,2))),AND($T498&lt;=DATEVALUE("10/1/20"&amp;RIGHT(BO$1,2)),$U498&gt;=DATEVALUE("9/30/20"&amp;RIGHT(BP$1,2)))),
IF(AND($T498&gt;=DATEVALUE("10/1/20"&amp;RIGHT(BO$1,2)),$U498&lt;=DATEVALUE("9/30/20"&amp;RIGHT(BP$1,2))),NETWORKDAYS($T498,$U498,Holidays!$J$3:$J$937),
IF(AND($T498&lt;DATEVALUE("10/1/20"&amp;RIGHT(BO$1,2)),$U498&lt;=DATEVALUE("9/30/20"&amp;RIGHT(BP$1,2))),NETWORKDAYS(DATEVALUE("10/1/20"&amp;RIGHT(BO$1,2)),$U498,Holidays!$J$3:$J$937),
IF($T498&lt;DATEVALUE("10/1/20"&amp;RIGHT(BO$1,2)),NETWORKDAYS(DATEVALUE("10/1/20"&amp;RIGHT(BO$1,2)),DATEVALUE("9/30/20"&amp;RIGHT(BP$1,2)),Holidays!$J$3:$J$937),
IF($T498&gt;=DATEVALUE("10/1/20"&amp;RIGHT(BO$1,2)),NETWORKDAYS($T498,DATEVALUE("9/30/20"&amp;RIGHT(BP$1,2)),Holidays!$J$3:$J$937),"")))),"")/(NETWORKDAYS($T498,$U498,Holidays!$J$3:$J$937)),0))</f>
        <v/>
      </c>
      <c r="BQ498" s="87" t="str">
        <f>IF($Q498="","",IFERROR(IF(OR(AND($T498&gt;=DATEVALUE("10/1/20"&amp;RIGHT(BP$1,2)),$T498&lt;=DATEVALUE("9/30/20"&amp;RIGHT(BQ$1,2))),AND($U498&gt;=DATEVALUE("10/1/20"&amp;RIGHT(BP$1,2)),$U498&lt;=DATEVALUE("9/30/20"&amp;RIGHT(BQ$1,2))),AND($T498&lt;=DATEVALUE("10/1/20"&amp;RIGHT(BP$1,2)),$U498&gt;=DATEVALUE("9/30/20"&amp;RIGHT(BQ$1,2)))),
IF(AND($T498&gt;=DATEVALUE("10/1/20"&amp;RIGHT(BP$1,2)),$U498&lt;=DATEVALUE("9/30/20"&amp;RIGHT(BQ$1,2))),NETWORKDAYS($T498,$U498,Holidays!$J$3:$J$937),
IF(AND($T498&lt;DATEVALUE("10/1/20"&amp;RIGHT(BP$1,2)),$U498&lt;=DATEVALUE("9/30/20"&amp;RIGHT(BQ$1,2))),NETWORKDAYS(DATEVALUE("10/1/20"&amp;RIGHT(BP$1,2)),$U498,Holidays!$J$3:$J$937),
IF($T498&lt;DATEVALUE("10/1/20"&amp;RIGHT(BP$1,2)),NETWORKDAYS(DATEVALUE("10/1/20"&amp;RIGHT(BP$1,2)),DATEVALUE("9/30/20"&amp;RIGHT(BQ$1,2)),Holidays!$J$3:$J$937),
IF($T498&gt;=DATEVALUE("10/1/20"&amp;RIGHT(BP$1,2)),NETWORKDAYS($T498,DATEVALUE("9/30/20"&amp;RIGHT(BQ$1,2)),Holidays!$J$3:$J$937),"")))),"")/(NETWORKDAYS($T498,$U498,Holidays!$J$3:$J$937)),0))</f>
        <v/>
      </c>
      <c r="BR498" s="87" t="str">
        <f>IF($Q498="","",IFERROR(IF(OR(AND($T498&gt;=DATEVALUE("10/1/20"&amp;RIGHT(BQ$1,2)),$T498&lt;=DATEVALUE("9/30/20"&amp;RIGHT(BR$1,2))),AND($U498&gt;=DATEVALUE("10/1/20"&amp;RIGHT(BQ$1,2)),$U498&lt;=DATEVALUE("9/30/20"&amp;RIGHT(BR$1,2))),AND($T498&lt;=DATEVALUE("10/1/20"&amp;RIGHT(BQ$1,2)),$U498&gt;=DATEVALUE("9/30/20"&amp;RIGHT(BR$1,2)))),
IF(AND($T498&gt;=DATEVALUE("10/1/20"&amp;RIGHT(BQ$1,2)),$U498&lt;=DATEVALUE("9/30/20"&amp;RIGHT(BR$1,2))),NETWORKDAYS($T498,$U498,Holidays!$J$3:$J$937),
IF(AND($T498&lt;DATEVALUE("10/1/20"&amp;RIGHT(BQ$1,2)),$U498&lt;=DATEVALUE("9/30/20"&amp;RIGHT(BR$1,2))),NETWORKDAYS(DATEVALUE("10/1/20"&amp;RIGHT(BQ$1,2)),$U498,Holidays!$J$3:$J$937),
IF($T498&lt;DATEVALUE("10/1/20"&amp;RIGHT(BQ$1,2)),NETWORKDAYS(DATEVALUE("10/1/20"&amp;RIGHT(BQ$1,2)),DATEVALUE("9/30/20"&amp;RIGHT(BR$1,2)),Holidays!$J$3:$J$937),
IF($T498&gt;=DATEVALUE("10/1/20"&amp;RIGHT(BQ$1,2)),NETWORKDAYS($T498,DATEVALUE("9/30/20"&amp;RIGHT(BR$1,2)),Holidays!$J$3:$J$937),"")))),"")/(NETWORKDAYS($T498,$U498,Holidays!$J$3:$J$937)),0))</f>
        <v/>
      </c>
      <c r="BS498" s="87" t="str">
        <f>IF($Q498="","",IFERROR(IF(OR(AND($T498&gt;=DATEVALUE("10/1/20"&amp;RIGHT(BR$1,2)),$T498&lt;=DATEVALUE("9/30/20"&amp;RIGHT(BS$1,2))),AND($U498&gt;=DATEVALUE("10/1/20"&amp;RIGHT(BR$1,2)),$U498&lt;=DATEVALUE("9/30/20"&amp;RIGHT(BS$1,2))),AND($T498&lt;=DATEVALUE("10/1/20"&amp;RIGHT(BR$1,2)),$U498&gt;=DATEVALUE("9/30/20"&amp;RIGHT(BS$1,2)))),
IF(AND($T498&gt;=DATEVALUE("10/1/20"&amp;RIGHT(BR$1,2)),$U498&lt;=DATEVALUE("9/30/20"&amp;RIGHT(BS$1,2))),NETWORKDAYS($T498,$U498,Holidays!$J$3:$J$937),
IF(AND($T498&lt;DATEVALUE("10/1/20"&amp;RIGHT(BR$1,2)),$U498&lt;=DATEVALUE("9/30/20"&amp;RIGHT(BS$1,2))),NETWORKDAYS(DATEVALUE("10/1/20"&amp;RIGHT(BR$1,2)),$U498,Holidays!$J$3:$J$937),
IF($T498&lt;DATEVALUE("10/1/20"&amp;RIGHT(BR$1,2)),NETWORKDAYS(DATEVALUE("10/1/20"&amp;RIGHT(BR$1,2)),DATEVALUE("9/30/20"&amp;RIGHT(BS$1,2)),Holidays!$J$3:$J$937),
IF($T498&gt;=DATEVALUE("10/1/20"&amp;RIGHT(BR$1,2)),NETWORKDAYS($T498,DATEVALUE("9/30/20"&amp;RIGHT(BS$1,2)),Holidays!$J$3:$J$937),"")))),"")/(NETWORKDAYS($T498,$U498,Holidays!$J$3:$J$937)),0))</f>
        <v/>
      </c>
      <c r="BT498" s="87" t="str">
        <f>IF($Q498="","",IFERROR(IF(OR(AND($T498&gt;=DATEVALUE("10/1/20"&amp;RIGHT(BS$1,2)),$T498&lt;=DATEVALUE("9/30/20"&amp;RIGHT(BT$1,2))),AND($U498&gt;=DATEVALUE("10/1/20"&amp;RIGHT(BS$1,2)),$U498&lt;=DATEVALUE("9/30/20"&amp;RIGHT(BT$1,2))),AND($T498&lt;=DATEVALUE("10/1/20"&amp;RIGHT(BS$1,2)),$U498&gt;=DATEVALUE("9/30/20"&amp;RIGHT(BT$1,2)))),
IF(AND($T498&gt;=DATEVALUE("10/1/20"&amp;RIGHT(BS$1,2)),$U498&lt;=DATEVALUE("9/30/20"&amp;RIGHT(BT$1,2))),NETWORKDAYS($T498,$U498,Holidays!$J$3:$J$937),
IF(AND($T498&lt;DATEVALUE("10/1/20"&amp;RIGHT(BS$1,2)),$U498&lt;=DATEVALUE("9/30/20"&amp;RIGHT(BT$1,2))),NETWORKDAYS(DATEVALUE("10/1/20"&amp;RIGHT(BS$1,2)),$U498,Holidays!$J$3:$J$937),
IF($T498&lt;DATEVALUE("10/1/20"&amp;RIGHT(BS$1,2)),NETWORKDAYS(DATEVALUE("10/1/20"&amp;RIGHT(BS$1,2)),DATEVALUE("9/30/20"&amp;RIGHT(BT$1,2)),Holidays!$J$3:$J$937),
IF($T498&gt;=DATEVALUE("10/1/20"&amp;RIGHT(BS$1,2)),NETWORKDAYS($T498,DATEVALUE("9/30/20"&amp;RIGHT(BT$1,2)),Holidays!$J$3:$J$937),"")))),"")/(NETWORKDAYS($T498,$U498,Holidays!$J$3:$J$937)),0))</f>
        <v/>
      </c>
      <c r="BU498" s="87" t="str">
        <f>IF($Q498="","",IFERROR(IF(OR(AND($T498&gt;=DATEVALUE("10/1/20"&amp;RIGHT(BT$1,2)),$T498&lt;=DATEVALUE("9/30/20"&amp;RIGHT(BU$1,2))),AND($U498&gt;=DATEVALUE("10/1/20"&amp;RIGHT(BT$1,2)),$U498&lt;=DATEVALUE("9/30/20"&amp;RIGHT(BU$1,2))),AND($T498&lt;=DATEVALUE("10/1/20"&amp;RIGHT(BT$1,2)),$U498&gt;=DATEVALUE("9/30/20"&amp;RIGHT(BU$1,2)))),
IF(AND($T498&gt;=DATEVALUE("10/1/20"&amp;RIGHT(BT$1,2)),$U498&lt;=DATEVALUE("9/30/20"&amp;RIGHT(BU$1,2))),NETWORKDAYS($T498,$U498,Holidays!$J$3:$J$937),
IF(AND($T498&lt;DATEVALUE("10/1/20"&amp;RIGHT(BT$1,2)),$U498&lt;=DATEVALUE("9/30/20"&amp;RIGHT(BU$1,2))),NETWORKDAYS(DATEVALUE("10/1/20"&amp;RIGHT(BT$1,2)),$U498,Holidays!$J$3:$J$937),
IF($T498&lt;DATEVALUE("10/1/20"&amp;RIGHT(BT$1,2)),NETWORKDAYS(DATEVALUE("10/1/20"&amp;RIGHT(BT$1,2)),DATEVALUE("9/30/20"&amp;RIGHT(BU$1,2)),Holidays!$J$3:$J$937),
IF($T498&gt;=DATEVALUE("10/1/20"&amp;RIGHT(BT$1,2)),NETWORKDAYS($T498,DATEVALUE("9/30/20"&amp;RIGHT(BU$1,2)),Holidays!$J$3:$J$937),"")))),"")/(NETWORKDAYS($T498,$U498,Holidays!$J$3:$J$937)),0))</f>
        <v/>
      </c>
      <c r="BV498" s="87" t="str">
        <f>IF($Q498="","",IFERROR(IF(OR(AND($T498&gt;=DATEVALUE("10/1/20"&amp;RIGHT(BU$1,2)),$T498&lt;=DATEVALUE("9/30/20"&amp;RIGHT(BV$1,2))),AND($U498&gt;=DATEVALUE("10/1/20"&amp;RIGHT(BU$1,2)),$U498&lt;=DATEVALUE("9/30/20"&amp;RIGHT(BV$1,2))),AND($T498&lt;=DATEVALUE("10/1/20"&amp;RIGHT(BU$1,2)),$U498&gt;=DATEVALUE("9/30/20"&amp;RIGHT(BV$1,2)))),
IF(AND($T498&gt;=DATEVALUE("10/1/20"&amp;RIGHT(BU$1,2)),$U498&lt;=DATEVALUE("9/30/20"&amp;RIGHT(BV$1,2))),NETWORKDAYS($T498,$U498,Holidays!$J$3:$J$937),
IF(AND($T498&lt;DATEVALUE("10/1/20"&amp;RIGHT(BU$1,2)),$U498&lt;=DATEVALUE("9/30/20"&amp;RIGHT(BV$1,2))),NETWORKDAYS(DATEVALUE("10/1/20"&amp;RIGHT(BU$1,2)),$U498,Holidays!$J$3:$J$937),
IF($T498&lt;DATEVALUE("10/1/20"&amp;RIGHT(BU$1,2)),NETWORKDAYS(DATEVALUE("10/1/20"&amp;RIGHT(BU$1,2)),DATEVALUE("9/30/20"&amp;RIGHT(BV$1,2)),Holidays!$J$3:$J$937),
IF($T498&gt;=DATEVALUE("10/1/20"&amp;RIGHT(BU$1,2)),NETWORKDAYS($T498,DATEVALUE("9/30/20"&amp;RIGHT(BV$1,2)),Holidays!$J$3:$J$937),"")))),"")/(NETWORKDAYS($T498,$U498,Holidays!$J$3:$J$937)),0))</f>
        <v/>
      </c>
      <c r="BW498" s="87" t="str">
        <f>IF($Q498="","",IFERROR(IF(OR(AND($T498&gt;=DATEVALUE("10/1/20"&amp;RIGHT(BV$1,2)),$T498&lt;=DATEVALUE("9/30/20"&amp;RIGHT(BW$1,2))),AND($U498&gt;=DATEVALUE("10/1/20"&amp;RIGHT(BV$1,2)),$U498&lt;=DATEVALUE("9/30/20"&amp;RIGHT(BW$1,2))),AND($T498&lt;=DATEVALUE("10/1/20"&amp;RIGHT(BV$1,2)),$U498&gt;=DATEVALUE("9/30/20"&amp;RIGHT(BW$1,2)))),
IF(AND($T498&gt;=DATEVALUE("10/1/20"&amp;RIGHT(BV$1,2)),$U498&lt;=DATEVALUE("9/30/20"&amp;RIGHT(BW$1,2))),NETWORKDAYS($T498,$U498,Holidays!$J$3:$J$937),
IF(AND($T498&lt;DATEVALUE("10/1/20"&amp;RIGHT(BV$1,2)),$U498&lt;=DATEVALUE("9/30/20"&amp;RIGHT(BW$1,2))),NETWORKDAYS(DATEVALUE("10/1/20"&amp;RIGHT(BV$1,2)),$U498,Holidays!$J$3:$J$937),
IF($T498&lt;DATEVALUE("10/1/20"&amp;RIGHT(BV$1,2)),NETWORKDAYS(DATEVALUE("10/1/20"&amp;RIGHT(BV$1,2)),DATEVALUE("9/30/20"&amp;RIGHT(BW$1,2)),Holidays!$J$3:$J$937),
IF($T498&gt;=DATEVALUE("10/1/20"&amp;RIGHT(BV$1,2)),NETWORKDAYS($T498,DATEVALUE("9/30/20"&amp;RIGHT(BW$1,2)),Holidays!$J$3:$J$937),"")))),"")/(NETWORKDAYS($T498,$U498,Holidays!$J$3:$J$937)),0))</f>
        <v/>
      </c>
      <c r="BX498" s="87" t="str">
        <f>IF($Q498="","",IFERROR(IF(OR(AND($T498&gt;=DATEVALUE("10/1/20"&amp;RIGHT(BW$1,2)),$T498&lt;=DATEVALUE("9/30/20"&amp;RIGHT(BX$1,2))),AND($U498&gt;=DATEVALUE("10/1/20"&amp;RIGHT(BW$1,2)),$U498&lt;=DATEVALUE("9/30/20"&amp;RIGHT(BX$1,2))),AND($T498&lt;=DATEVALUE("10/1/20"&amp;RIGHT(BW$1,2)),$U498&gt;=DATEVALUE("9/30/20"&amp;RIGHT(BX$1,2)))),
IF(AND($T498&gt;=DATEVALUE("10/1/20"&amp;RIGHT(BW$1,2)),$U498&lt;=DATEVALUE("9/30/20"&amp;RIGHT(BX$1,2))),NETWORKDAYS($T498,$U498,Holidays!$J$3:$J$937),
IF(AND($T498&lt;DATEVALUE("10/1/20"&amp;RIGHT(BW$1,2)),$U498&lt;=DATEVALUE("9/30/20"&amp;RIGHT(BX$1,2))),NETWORKDAYS(DATEVALUE("10/1/20"&amp;RIGHT(BW$1,2)),$U498,Holidays!$J$3:$J$937),
IF($T498&lt;DATEVALUE("10/1/20"&amp;RIGHT(BW$1,2)),NETWORKDAYS(DATEVALUE("10/1/20"&amp;RIGHT(BW$1,2)),DATEVALUE("9/30/20"&amp;RIGHT(BX$1,2)),Holidays!$J$3:$J$937),
IF($T498&gt;=DATEVALUE("10/1/20"&amp;RIGHT(BW$1,2)),NETWORKDAYS($T498,DATEVALUE("9/30/20"&amp;RIGHT(BX$1,2)),Holidays!$J$3:$J$937),"")))),"")/(NETWORKDAYS($T498,$U498,Holidays!$J$3:$J$937)),0))</f>
        <v/>
      </c>
      <c r="BY498" s="87" t="str">
        <f>IF($Q498="","",IFERROR(IF(OR(AND($T498&gt;=DATEVALUE("10/1/20"&amp;RIGHT(BX$1,2)),$T498&lt;=DATEVALUE("9/30/20"&amp;RIGHT(BY$1,2))),AND($U498&gt;=DATEVALUE("10/1/20"&amp;RIGHT(BX$1,2)),$U498&lt;=DATEVALUE("9/30/20"&amp;RIGHT(BY$1,2))),AND($T498&lt;=DATEVALUE("10/1/20"&amp;RIGHT(BX$1,2)),$U498&gt;=DATEVALUE("9/30/20"&amp;RIGHT(BY$1,2)))),
IF(AND($T498&gt;=DATEVALUE("10/1/20"&amp;RIGHT(BX$1,2)),$U498&lt;=DATEVALUE("9/30/20"&amp;RIGHT(BY$1,2))),NETWORKDAYS($T498,$U498,Holidays!$J$3:$J$937),
IF(AND($T498&lt;DATEVALUE("10/1/20"&amp;RIGHT(BX$1,2)),$U498&lt;=DATEVALUE("9/30/20"&amp;RIGHT(BY$1,2))),NETWORKDAYS(DATEVALUE("10/1/20"&amp;RIGHT(BX$1,2)),$U498,Holidays!$J$3:$J$937),
IF($T498&lt;DATEVALUE("10/1/20"&amp;RIGHT(BX$1,2)),NETWORKDAYS(DATEVALUE("10/1/20"&amp;RIGHT(BX$1,2)),DATEVALUE("9/30/20"&amp;RIGHT(BY$1,2)),Holidays!$J$3:$J$937),
IF($T498&gt;=DATEVALUE("10/1/20"&amp;RIGHT(BX$1,2)),NETWORKDAYS($T498,DATEVALUE("9/30/20"&amp;RIGHT(BY$1,2)),Holidays!$J$3:$J$937),"")))),"")/(NETWORKDAYS($T498,$U498,Holidays!$J$3:$J$937)),0))</f>
        <v/>
      </c>
      <c r="BZ498" s="87" t="str">
        <f>IF($Q498="","",IFERROR(IF(OR(AND($T498&gt;=DATEVALUE("10/1/20"&amp;RIGHT(BY$1,2)),$T498&lt;=DATEVALUE("9/30/20"&amp;RIGHT(BZ$1,2))),AND($U498&gt;=DATEVALUE("10/1/20"&amp;RIGHT(BY$1,2)),$U498&lt;=DATEVALUE("9/30/20"&amp;RIGHT(BZ$1,2))),AND($T498&lt;=DATEVALUE("10/1/20"&amp;RIGHT(BY$1,2)),$U498&gt;=DATEVALUE("9/30/20"&amp;RIGHT(BZ$1,2)))),
IF(AND($T498&gt;=DATEVALUE("10/1/20"&amp;RIGHT(BY$1,2)),$U498&lt;=DATEVALUE("9/30/20"&amp;RIGHT(BZ$1,2))),NETWORKDAYS($T498,$U498,Holidays!$J$3:$J$937),
IF(AND($T498&lt;DATEVALUE("10/1/20"&amp;RIGHT(BY$1,2)),$U498&lt;=DATEVALUE("9/30/20"&amp;RIGHT(BZ$1,2))),NETWORKDAYS(DATEVALUE("10/1/20"&amp;RIGHT(BY$1,2)),$U498,Holidays!$J$3:$J$937),
IF($T498&lt;DATEVALUE("10/1/20"&amp;RIGHT(BY$1,2)),NETWORKDAYS(DATEVALUE("10/1/20"&amp;RIGHT(BY$1,2)),DATEVALUE("9/30/20"&amp;RIGHT(BZ$1,2)),Holidays!$J$3:$J$937),
IF($T498&gt;=DATEVALUE("10/1/20"&amp;RIGHT(BY$1,2)),NETWORKDAYS($T498,DATEVALUE("9/30/20"&amp;RIGHT(BZ$1,2)),Holidays!$J$3:$J$937),"")))),"")/(NETWORKDAYS($T498,$U498,Holidays!$J$3:$J$937)),0))</f>
        <v/>
      </c>
      <c r="CA498" s="87" t="str">
        <f>IF($Q498="","",IFERROR(IF(OR(AND($T498&gt;=DATEVALUE("10/1/20"&amp;RIGHT(BZ$1,2)),$T498&lt;=DATEVALUE("9/30/20"&amp;RIGHT(CA$1,2))),AND($U498&gt;=DATEVALUE("10/1/20"&amp;RIGHT(BZ$1,2)),$U498&lt;=DATEVALUE("9/30/20"&amp;RIGHT(CA$1,2))),AND($T498&lt;=DATEVALUE("10/1/20"&amp;RIGHT(BZ$1,2)),$U498&gt;=DATEVALUE("9/30/20"&amp;RIGHT(CA$1,2)))),
IF(AND($T498&gt;=DATEVALUE("10/1/20"&amp;RIGHT(BZ$1,2)),$U498&lt;=DATEVALUE("9/30/20"&amp;RIGHT(CA$1,2))),NETWORKDAYS($T498,$U498,Holidays!$J$3:$J$937),
IF(AND($T498&lt;DATEVALUE("10/1/20"&amp;RIGHT(BZ$1,2)),$U498&lt;=DATEVALUE("9/30/20"&amp;RIGHT(CA$1,2))),NETWORKDAYS(DATEVALUE("10/1/20"&amp;RIGHT(BZ$1,2)),$U498,Holidays!$J$3:$J$937),
IF($T498&lt;DATEVALUE("10/1/20"&amp;RIGHT(BZ$1,2)),NETWORKDAYS(DATEVALUE("10/1/20"&amp;RIGHT(BZ$1,2)),DATEVALUE("9/30/20"&amp;RIGHT(CA$1,2)),Holidays!$J$3:$J$937),
IF($T498&gt;=DATEVALUE("10/1/20"&amp;RIGHT(BZ$1,2)),NETWORKDAYS($T498,DATEVALUE("9/30/20"&amp;RIGHT(CA$1,2)),Holidays!$J$3:$J$937),"")))),"")/(NETWORKDAYS($T498,$U498,Holidays!$J$3:$J$937)),0))</f>
        <v/>
      </c>
      <c r="CB498" s="87" t="str">
        <f>IF($Q498="","",IFERROR(IF(OR(AND($T498&gt;=DATEVALUE("10/1/20"&amp;RIGHT(CA$1,2)),$T498&lt;=DATEVALUE("9/30/20"&amp;RIGHT(CB$1,2))),AND($U498&gt;=DATEVALUE("10/1/20"&amp;RIGHT(CA$1,2)),$U498&lt;=DATEVALUE("9/30/20"&amp;RIGHT(CB$1,2))),AND($T498&lt;=DATEVALUE("10/1/20"&amp;RIGHT(CA$1,2)),$U498&gt;=DATEVALUE("9/30/20"&amp;RIGHT(CB$1,2)))),
IF(AND($T498&gt;=DATEVALUE("10/1/20"&amp;RIGHT(CA$1,2)),$U498&lt;=DATEVALUE("9/30/20"&amp;RIGHT(CB$1,2))),NETWORKDAYS($T498,$U498,Holidays!$J$3:$J$937),
IF(AND($T498&lt;DATEVALUE("10/1/20"&amp;RIGHT(CA$1,2)),$U498&lt;=DATEVALUE("9/30/20"&amp;RIGHT(CB$1,2))),NETWORKDAYS(DATEVALUE("10/1/20"&amp;RIGHT(CA$1,2)),$U498,Holidays!$J$3:$J$937),
IF($T498&lt;DATEVALUE("10/1/20"&amp;RIGHT(CA$1,2)),NETWORKDAYS(DATEVALUE("10/1/20"&amp;RIGHT(CA$1,2)),DATEVALUE("9/30/20"&amp;RIGHT(CB$1,2)),Holidays!$J$3:$J$937),
IF($T498&gt;=DATEVALUE("10/1/20"&amp;RIGHT(CA$1,2)),NETWORKDAYS($T498,DATEVALUE("9/30/20"&amp;RIGHT(CB$1,2)),Holidays!$J$3:$J$937),"")))),"")/(NETWORKDAYS($T498,$U498,Holidays!$J$3:$J$937)),0))</f>
        <v/>
      </c>
    </row>
    <row r="499" spans="1:80">
      <c r="A499" s="97"/>
      <c r="B499" s="98" t="str">
        <f ca="1">IF(NOT($A499=""),OFFSET('WBS Reference &amp; User Procedure'!$A$1,MATCH($A499,'WBS Reference &amp; User Procedure'!$A:$A,0)-1,1),"")</f>
        <v/>
      </c>
      <c r="D499" s="97"/>
      <c r="I499" s="78"/>
      <c r="T499" s="104" t="str">
        <f>IF(NOT(Q499=""),IF(NOT($S499=""),$S499,#REF!),"")</f>
        <v/>
      </c>
      <c r="U499" s="104" t="str">
        <f>IF(NOT(Q499=""),WORKDAY(T499,Q499,Holidays!$J$3:$J$937),"")</f>
        <v/>
      </c>
      <c r="V499" s="104"/>
      <c r="W499" s="104"/>
      <c r="X499" s="101" t="str">
        <f t="shared" si="106"/>
        <v/>
      </c>
      <c r="AL499" s="87" t="str">
        <f t="shared" ca="1" si="107"/>
        <v/>
      </c>
      <c r="AN499" s="87" t="str">
        <f t="shared" ca="1" si="110"/>
        <v/>
      </c>
      <c r="AO499" s="87" t="str">
        <f t="shared" ca="1" si="110"/>
        <v/>
      </c>
      <c r="AP499" s="87" t="str">
        <f t="shared" ca="1" si="110"/>
        <v/>
      </c>
      <c r="AQ499" s="87" t="str">
        <f t="shared" ca="1" si="110"/>
        <v/>
      </c>
      <c r="AR499" s="87" t="str">
        <f t="shared" ca="1" si="110"/>
        <v/>
      </c>
      <c r="AS499" s="87" t="str">
        <f t="shared" ca="1" si="110"/>
        <v/>
      </c>
      <c r="AT499" s="87" t="str">
        <f t="shared" ca="1" si="110"/>
        <v/>
      </c>
      <c r="AU499" s="87" t="str">
        <f t="shared" ca="1" si="110"/>
        <v/>
      </c>
      <c r="AV499" s="87" t="str">
        <f t="shared" ca="1" si="110"/>
        <v/>
      </c>
      <c r="AW499" s="87" t="str">
        <f t="shared" ca="1" si="110"/>
        <v/>
      </c>
      <c r="AX499" s="87" t="str">
        <f t="shared" ca="1" si="111"/>
        <v/>
      </c>
      <c r="AY499" s="87" t="str">
        <f t="shared" ca="1" si="111"/>
        <v/>
      </c>
      <c r="AZ499" s="87" t="str">
        <f t="shared" ca="1" si="111"/>
        <v/>
      </c>
      <c r="BA499" s="87" t="str">
        <f t="shared" ca="1" si="111"/>
        <v/>
      </c>
      <c r="BB499" s="87" t="str">
        <f t="shared" ca="1" si="111"/>
        <v/>
      </c>
      <c r="BC499" s="87" t="str">
        <f t="shared" ca="1" si="111"/>
        <v/>
      </c>
      <c r="BD499" s="87" t="str">
        <f t="shared" ca="1" si="111"/>
        <v/>
      </c>
      <c r="BE499" s="87" t="str">
        <f t="shared" ca="1" si="111"/>
        <v/>
      </c>
      <c r="BF499" s="87" t="str">
        <f t="shared" ca="1" si="111"/>
        <v/>
      </c>
      <c r="BG499" s="87" t="str">
        <f t="shared" ca="1" si="111"/>
        <v/>
      </c>
      <c r="BI499" s="87" t="str">
        <f>IF($Q499="","",IFERROR(IF(OR(AND($T499&gt;=DATEVALUE("10/1/20"&amp;RIGHT(BH$1,2)),$T499&lt;=DATEVALUE("9/30/20"&amp;RIGHT(BI$1,2))),AND($U499&gt;=DATEVALUE("10/1/20"&amp;RIGHT(BH$1,2)),$U499&lt;=DATEVALUE("9/30/20"&amp;RIGHT(BI$1,2))),AND($T499&lt;=DATEVALUE("10/1/20"&amp;RIGHT(BH$1,2)),$U499&gt;=DATEVALUE("9/30/20"&amp;RIGHT(BI$1,2)))),
IF(AND($T499&gt;=DATEVALUE("10/1/20"&amp;RIGHT(BH$1,2)),$U499&lt;=DATEVALUE("9/30/20"&amp;RIGHT(BI$1,2))),NETWORKDAYS($T499,$U499,Holidays!$J$3:$J$937),
IF(AND($T499&lt;DATEVALUE("10/1/20"&amp;RIGHT(BH$1,2)),$U499&lt;=DATEVALUE("9/30/20"&amp;RIGHT(BI$1,2))),NETWORKDAYS(DATEVALUE("10/1/20"&amp;RIGHT(BH$1,2)),$U499,Holidays!$J$3:$J$937),
IF($T499&lt;DATEVALUE("10/1/20"&amp;RIGHT(BH$1,2)),NETWORKDAYS(DATEVALUE("10/1/20"&amp;RIGHT(BH$1,2)),DATEVALUE("9/30/20"&amp;RIGHT(BI$1,2)),Holidays!$J$3:$J$937),
IF($T499&gt;=DATEVALUE("10/1/20"&amp;RIGHT(BH$1,2)),NETWORKDAYS($T499,DATEVALUE("9/30/20"&amp;RIGHT(BI$1,2)),Holidays!$J$3:$J$937),"")))),"")/(NETWORKDAYS($T499,$U499,Holidays!$J$3:$J$937)),0))</f>
        <v/>
      </c>
      <c r="BJ499" s="87" t="str">
        <f>IF($Q499="","",IFERROR(IF(OR(AND($T499&gt;=DATEVALUE("10/1/20"&amp;RIGHT(BI$1,2)),$T499&lt;=DATEVALUE("9/30/20"&amp;RIGHT(BJ$1,2))),AND($U499&gt;=DATEVALUE("10/1/20"&amp;RIGHT(BI$1,2)),$U499&lt;=DATEVALUE("9/30/20"&amp;RIGHT(BJ$1,2))),AND($T499&lt;=DATEVALUE("10/1/20"&amp;RIGHT(BI$1,2)),$U499&gt;=DATEVALUE("9/30/20"&amp;RIGHT(BJ$1,2)))),
IF(AND($T499&gt;=DATEVALUE("10/1/20"&amp;RIGHT(BI$1,2)),$U499&lt;=DATEVALUE("9/30/20"&amp;RIGHT(BJ$1,2))),NETWORKDAYS($T499,$U499,Holidays!$J$3:$J$937),
IF(AND($T499&lt;DATEVALUE("10/1/20"&amp;RIGHT(BI$1,2)),$U499&lt;=DATEVALUE("9/30/20"&amp;RIGHT(BJ$1,2))),NETWORKDAYS(DATEVALUE("10/1/20"&amp;RIGHT(BI$1,2)),$U499,Holidays!$J$3:$J$937),
IF($T499&lt;DATEVALUE("10/1/20"&amp;RIGHT(BI$1,2)),NETWORKDAYS(DATEVALUE("10/1/20"&amp;RIGHT(BI$1,2)),DATEVALUE("9/30/20"&amp;RIGHT(BJ$1,2)),Holidays!$J$3:$J$937),
IF($T499&gt;=DATEVALUE("10/1/20"&amp;RIGHT(BI$1,2)),NETWORKDAYS($T499,DATEVALUE("9/30/20"&amp;RIGHT(BJ$1,2)),Holidays!$J$3:$J$937),"")))),"")/(NETWORKDAYS($T499,$U499,Holidays!$J$3:$J$937)),0))</f>
        <v/>
      </c>
      <c r="BK499" s="87" t="str">
        <f>IF($Q499="","",IFERROR(IF(OR(AND($T499&gt;=DATEVALUE("10/1/20"&amp;RIGHT(BJ$1,2)),$T499&lt;=DATEVALUE("9/30/20"&amp;RIGHT(BK$1,2))),AND($U499&gt;=DATEVALUE("10/1/20"&amp;RIGHT(BJ$1,2)),$U499&lt;=DATEVALUE("9/30/20"&amp;RIGHT(BK$1,2))),AND($T499&lt;=DATEVALUE("10/1/20"&amp;RIGHT(BJ$1,2)),$U499&gt;=DATEVALUE("9/30/20"&amp;RIGHT(BK$1,2)))),
IF(AND($T499&gt;=DATEVALUE("10/1/20"&amp;RIGHT(BJ$1,2)),$U499&lt;=DATEVALUE("9/30/20"&amp;RIGHT(BK$1,2))),NETWORKDAYS($T499,$U499,Holidays!$J$3:$J$937),
IF(AND($T499&lt;DATEVALUE("10/1/20"&amp;RIGHT(BJ$1,2)),$U499&lt;=DATEVALUE("9/30/20"&amp;RIGHT(BK$1,2))),NETWORKDAYS(DATEVALUE("10/1/20"&amp;RIGHT(BJ$1,2)),$U499,Holidays!$J$3:$J$937),
IF($T499&lt;DATEVALUE("10/1/20"&amp;RIGHT(BJ$1,2)),NETWORKDAYS(DATEVALUE("10/1/20"&amp;RIGHT(BJ$1,2)),DATEVALUE("9/30/20"&amp;RIGHT(BK$1,2)),Holidays!$J$3:$J$937),
IF($T499&gt;=DATEVALUE("10/1/20"&amp;RIGHT(BJ$1,2)),NETWORKDAYS($T499,DATEVALUE("9/30/20"&amp;RIGHT(BK$1,2)),Holidays!$J$3:$J$937),"")))),"")/(NETWORKDAYS($T499,$U499,Holidays!$J$3:$J$937)),0))</f>
        <v/>
      </c>
      <c r="BL499" s="87" t="str">
        <f>IF($Q499="","",IFERROR(IF(OR(AND($T499&gt;=DATEVALUE("10/1/20"&amp;RIGHT(BK$1,2)),$T499&lt;=DATEVALUE("9/30/20"&amp;RIGHT(BL$1,2))),AND($U499&gt;=DATEVALUE("10/1/20"&amp;RIGHT(BK$1,2)),$U499&lt;=DATEVALUE("9/30/20"&amp;RIGHT(BL$1,2))),AND($T499&lt;=DATEVALUE("10/1/20"&amp;RIGHT(BK$1,2)),$U499&gt;=DATEVALUE("9/30/20"&amp;RIGHT(BL$1,2)))),
IF(AND($T499&gt;=DATEVALUE("10/1/20"&amp;RIGHT(BK$1,2)),$U499&lt;=DATEVALUE("9/30/20"&amp;RIGHT(BL$1,2))),NETWORKDAYS($T499,$U499,Holidays!$J$3:$J$937),
IF(AND($T499&lt;DATEVALUE("10/1/20"&amp;RIGHT(BK$1,2)),$U499&lt;=DATEVALUE("9/30/20"&amp;RIGHT(BL$1,2))),NETWORKDAYS(DATEVALUE("10/1/20"&amp;RIGHT(BK$1,2)),$U499,Holidays!$J$3:$J$937),
IF($T499&lt;DATEVALUE("10/1/20"&amp;RIGHT(BK$1,2)),NETWORKDAYS(DATEVALUE("10/1/20"&amp;RIGHT(BK$1,2)),DATEVALUE("9/30/20"&amp;RIGHT(BL$1,2)),Holidays!$J$3:$J$937),
IF($T499&gt;=DATEVALUE("10/1/20"&amp;RIGHT(BK$1,2)),NETWORKDAYS($T499,DATEVALUE("9/30/20"&amp;RIGHT(BL$1,2)),Holidays!$J$3:$J$937),"")))),"")/(NETWORKDAYS($T499,$U499,Holidays!$J$3:$J$937)),0))</f>
        <v/>
      </c>
      <c r="BM499" s="87" t="str">
        <f>IF($Q499="","",IFERROR(IF(OR(AND($T499&gt;=DATEVALUE("10/1/20"&amp;RIGHT(BL$1,2)),$T499&lt;=DATEVALUE("9/30/20"&amp;RIGHT(BM$1,2))),AND($U499&gt;=DATEVALUE("10/1/20"&amp;RIGHT(BL$1,2)),$U499&lt;=DATEVALUE("9/30/20"&amp;RIGHT(BM$1,2))),AND($T499&lt;=DATEVALUE("10/1/20"&amp;RIGHT(BL$1,2)),$U499&gt;=DATEVALUE("9/30/20"&amp;RIGHT(BM$1,2)))),
IF(AND($T499&gt;=DATEVALUE("10/1/20"&amp;RIGHT(BL$1,2)),$U499&lt;=DATEVALUE("9/30/20"&amp;RIGHT(BM$1,2))),NETWORKDAYS($T499,$U499,Holidays!$J$3:$J$937),
IF(AND($T499&lt;DATEVALUE("10/1/20"&amp;RIGHT(BL$1,2)),$U499&lt;=DATEVALUE("9/30/20"&amp;RIGHT(BM$1,2))),NETWORKDAYS(DATEVALUE("10/1/20"&amp;RIGHT(BL$1,2)),$U499,Holidays!$J$3:$J$937),
IF($T499&lt;DATEVALUE("10/1/20"&amp;RIGHT(BL$1,2)),NETWORKDAYS(DATEVALUE("10/1/20"&amp;RIGHT(BL$1,2)),DATEVALUE("9/30/20"&amp;RIGHT(BM$1,2)),Holidays!$J$3:$J$937),
IF($T499&gt;=DATEVALUE("10/1/20"&amp;RIGHT(BL$1,2)),NETWORKDAYS($T499,DATEVALUE("9/30/20"&amp;RIGHT(BM$1,2)),Holidays!$J$3:$J$937),"")))),"")/(NETWORKDAYS($T499,$U499,Holidays!$J$3:$J$937)),0))</f>
        <v/>
      </c>
      <c r="BN499" s="87" t="str">
        <f>IF($Q499="","",IFERROR(IF(OR(AND($T499&gt;=DATEVALUE("10/1/20"&amp;RIGHT(BM$1,2)),$T499&lt;=DATEVALUE("9/30/20"&amp;RIGHT(BN$1,2))),AND($U499&gt;=DATEVALUE("10/1/20"&amp;RIGHT(BM$1,2)),$U499&lt;=DATEVALUE("9/30/20"&amp;RIGHT(BN$1,2))),AND($T499&lt;=DATEVALUE("10/1/20"&amp;RIGHT(BM$1,2)),$U499&gt;=DATEVALUE("9/30/20"&amp;RIGHT(BN$1,2)))),
IF(AND($T499&gt;=DATEVALUE("10/1/20"&amp;RIGHT(BM$1,2)),$U499&lt;=DATEVALUE("9/30/20"&amp;RIGHT(BN$1,2))),NETWORKDAYS($T499,$U499,Holidays!$J$3:$J$937),
IF(AND($T499&lt;DATEVALUE("10/1/20"&amp;RIGHT(BM$1,2)),$U499&lt;=DATEVALUE("9/30/20"&amp;RIGHT(BN$1,2))),NETWORKDAYS(DATEVALUE("10/1/20"&amp;RIGHT(BM$1,2)),$U499,Holidays!$J$3:$J$937),
IF($T499&lt;DATEVALUE("10/1/20"&amp;RIGHT(BM$1,2)),NETWORKDAYS(DATEVALUE("10/1/20"&amp;RIGHT(BM$1,2)),DATEVALUE("9/30/20"&amp;RIGHT(BN$1,2)),Holidays!$J$3:$J$937),
IF($T499&gt;=DATEVALUE("10/1/20"&amp;RIGHT(BM$1,2)),NETWORKDAYS($T499,DATEVALUE("9/30/20"&amp;RIGHT(BN$1,2)),Holidays!$J$3:$J$937),"")))),"")/(NETWORKDAYS($T499,$U499,Holidays!$J$3:$J$937)),0))</f>
        <v/>
      </c>
      <c r="BO499" s="87" t="str">
        <f>IF($Q499="","",IFERROR(IF(OR(AND($T499&gt;=DATEVALUE("10/1/20"&amp;RIGHT(BN$1,2)),$T499&lt;=DATEVALUE("9/30/20"&amp;RIGHT(BO$1,2))),AND($U499&gt;=DATEVALUE("10/1/20"&amp;RIGHT(BN$1,2)),$U499&lt;=DATEVALUE("9/30/20"&amp;RIGHT(BO$1,2))),AND($T499&lt;=DATEVALUE("10/1/20"&amp;RIGHT(BN$1,2)),$U499&gt;=DATEVALUE("9/30/20"&amp;RIGHT(BO$1,2)))),
IF(AND($T499&gt;=DATEVALUE("10/1/20"&amp;RIGHT(BN$1,2)),$U499&lt;=DATEVALUE("9/30/20"&amp;RIGHT(BO$1,2))),NETWORKDAYS($T499,$U499,Holidays!$J$3:$J$937),
IF(AND($T499&lt;DATEVALUE("10/1/20"&amp;RIGHT(BN$1,2)),$U499&lt;=DATEVALUE("9/30/20"&amp;RIGHT(BO$1,2))),NETWORKDAYS(DATEVALUE("10/1/20"&amp;RIGHT(BN$1,2)),$U499,Holidays!$J$3:$J$937),
IF($T499&lt;DATEVALUE("10/1/20"&amp;RIGHT(BN$1,2)),NETWORKDAYS(DATEVALUE("10/1/20"&amp;RIGHT(BN$1,2)),DATEVALUE("9/30/20"&amp;RIGHT(BO$1,2)),Holidays!$J$3:$J$937),
IF($T499&gt;=DATEVALUE("10/1/20"&amp;RIGHT(BN$1,2)),NETWORKDAYS($T499,DATEVALUE("9/30/20"&amp;RIGHT(BO$1,2)),Holidays!$J$3:$J$937),"")))),"")/(NETWORKDAYS($T499,$U499,Holidays!$J$3:$J$937)),0))</f>
        <v/>
      </c>
      <c r="BP499" s="87" t="str">
        <f>IF($Q499="","",IFERROR(IF(OR(AND($T499&gt;=DATEVALUE("10/1/20"&amp;RIGHT(BO$1,2)),$T499&lt;=DATEVALUE("9/30/20"&amp;RIGHT(BP$1,2))),AND($U499&gt;=DATEVALUE("10/1/20"&amp;RIGHT(BO$1,2)),$U499&lt;=DATEVALUE("9/30/20"&amp;RIGHT(BP$1,2))),AND($T499&lt;=DATEVALUE("10/1/20"&amp;RIGHT(BO$1,2)),$U499&gt;=DATEVALUE("9/30/20"&amp;RIGHT(BP$1,2)))),
IF(AND($T499&gt;=DATEVALUE("10/1/20"&amp;RIGHT(BO$1,2)),$U499&lt;=DATEVALUE("9/30/20"&amp;RIGHT(BP$1,2))),NETWORKDAYS($T499,$U499,Holidays!$J$3:$J$937),
IF(AND($T499&lt;DATEVALUE("10/1/20"&amp;RIGHT(BO$1,2)),$U499&lt;=DATEVALUE("9/30/20"&amp;RIGHT(BP$1,2))),NETWORKDAYS(DATEVALUE("10/1/20"&amp;RIGHT(BO$1,2)),$U499,Holidays!$J$3:$J$937),
IF($T499&lt;DATEVALUE("10/1/20"&amp;RIGHT(BO$1,2)),NETWORKDAYS(DATEVALUE("10/1/20"&amp;RIGHT(BO$1,2)),DATEVALUE("9/30/20"&amp;RIGHT(BP$1,2)),Holidays!$J$3:$J$937),
IF($T499&gt;=DATEVALUE("10/1/20"&amp;RIGHT(BO$1,2)),NETWORKDAYS($T499,DATEVALUE("9/30/20"&amp;RIGHT(BP$1,2)),Holidays!$J$3:$J$937),"")))),"")/(NETWORKDAYS($T499,$U499,Holidays!$J$3:$J$937)),0))</f>
        <v/>
      </c>
      <c r="BQ499" s="87" t="str">
        <f>IF($Q499="","",IFERROR(IF(OR(AND($T499&gt;=DATEVALUE("10/1/20"&amp;RIGHT(BP$1,2)),$T499&lt;=DATEVALUE("9/30/20"&amp;RIGHT(BQ$1,2))),AND($U499&gt;=DATEVALUE("10/1/20"&amp;RIGHT(BP$1,2)),$U499&lt;=DATEVALUE("9/30/20"&amp;RIGHT(BQ$1,2))),AND($T499&lt;=DATEVALUE("10/1/20"&amp;RIGHT(BP$1,2)),$U499&gt;=DATEVALUE("9/30/20"&amp;RIGHT(BQ$1,2)))),
IF(AND($T499&gt;=DATEVALUE("10/1/20"&amp;RIGHT(BP$1,2)),$U499&lt;=DATEVALUE("9/30/20"&amp;RIGHT(BQ$1,2))),NETWORKDAYS($T499,$U499,Holidays!$J$3:$J$937),
IF(AND($T499&lt;DATEVALUE("10/1/20"&amp;RIGHT(BP$1,2)),$U499&lt;=DATEVALUE("9/30/20"&amp;RIGHT(BQ$1,2))),NETWORKDAYS(DATEVALUE("10/1/20"&amp;RIGHT(BP$1,2)),$U499,Holidays!$J$3:$J$937),
IF($T499&lt;DATEVALUE("10/1/20"&amp;RIGHT(BP$1,2)),NETWORKDAYS(DATEVALUE("10/1/20"&amp;RIGHT(BP$1,2)),DATEVALUE("9/30/20"&amp;RIGHT(BQ$1,2)),Holidays!$J$3:$J$937),
IF($T499&gt;=DATEVALUE("10/1/20"&amp;RIGHT(BP$1,2)),NETWORKDAYS($T499,DATEVALUE("9/30/20"&amp;RIGHT(BQ$1,2)),Holidays!$J$3:$J$937),"")))),"")/(NETWORKDAYS($T499,$U499,Holidays!$J$3:$J$937)),0))</f>
        <v/>
      </c>
      <c r="BR499" s="87" t="str">
        <f>IF($Q499="","",IFERROR(IF(OR(AND($T499&gt;=DATEVALUE("10/1/20"&amp;RIGHT(BQ$1,2)),$T499&lt;=DATEVALUE("9/30/20"&amp;RIGHT(BR$1,2))),AND($U499&gt;=DATEVALUE("10/1/20"&amp;RIGHT(BQ$1,2)),$U499&lt;=DATEVALUE("9/30/20"&amp;RIGHT(BR$1,2))),AND($T499&lt;=DATEVALUE("10/1/20"&amp;RIGHT(BQ$1,2)),$U499&gt;=DATEVALUE("9/30/20"&amp;RIGHT(BR$1,2)))),
IF(AND($T499&gt;=DATEVALUE("10/1/20"&amp;RIGHT(BQ$1,2)),$U499&lt;=DATEVALUE("9/30/20"&amp;RIGHT(BR$1,2))),NETWORKDAYS($T499,$U499,Holidays!$J$3:$J$937),
IF(AND($T499&lt;DATEVALUE("10/1/20"&amp;RIGHT(BQ$1,2)),$U499&lt;=DATEVALUE("9/30/20"&amp;RIGHT(BR$1,2))),NETWORKDAYS(DATEVALUE("10/1/20"&amp;RIGHT(BQ$1,2)),$U499,Holidays!$J$3:$J$937),
IF($T499&lt;DATEVALUE("10/1/20"&amp;RIGHT(BQ$1,2)),NETWORKDAYS(DATEVALUE("10/1/20"&amp;RIGHT(BQ$1,2)),DATEVALUE("9/30/20"&amp;RIGHT(BR$1,2)),Holidays!$J$3:$J$937),
IF($T499&gt;=DATEVALUE("10/1/20"&amp;RIGHT(BQ$1,2)),NETWORKDAYS($T499,DATEVALUE("9/30/20"&amp;RIGHT(BR$1,2)),Holidays!$J$3:$J$937),"")))),"")/(NETWORKDAYS($T499,$U499,Holidays!$J$3:$J$937)),0))</f>
        <v/>
      </c>
      <c r="BS499" s="87" t="str">
        <f>IF($Q499="","",IFERROR(IF(OR(AND($T499&gt;=DATEVALUE("10/1/20"&amp;RIGHT(BR$1,2)),$T499&lt;=DATEVALUE("9/30/20"&amp;RIGHT(BS$1,2))),AND($U499&gt;=DATEVALUE("10/1/20"&amp;RIGHT(BR$1,2)),$U499&lt;=DATEVALUE("9/30/20"&amp;RIGHT(BS$1,2))),AND($T499&lt;=DATEVALUE("10/1/20"&amp;RIGHT(BR$1,2)),$U499&gt;=DATEVALUE("9/30/20"&amp;RIGHT(BS$1,2)))),
IF(AND($T499&gt;=DATEVALUE("10/1/20"&amp;RIGHT(BR$1,2)),$U499&lt;=DATEVALUE("9/30/20"&amp;RIGHT(BS$1,2))),NETWORKDAYS($T499,$U499,Holidays!$J$3:$J$937),
IF(AND($T499&lt;DATEVALUE("10/1/20"&amp;RIGHT(BR$1,2)),$U499&lt;=DATEVALUE("9/30/20"&amp;RIGHT(BS$1,2))),NETWORKDAYS(DATEVALUE("10/1/20"&amp;RIGHT(BR$1,2)),$U499,Holidays!$J$3:$J$937),
IF($T499&lt;DATEVALUE("10/1/20"&amp;RIGHT(BR$1,2)),NETWORKDAYS(DATEVALUE("10/1/20"&amp;RIGHT(BR$1,2)),DATEVALUE("9/30/20"&amp;RIGHT(BS$1,2)),Holidays!$J$3:$J$937),
IF($T499&gt;=DATEVALUE("10/1/20"&amp;RIGHT(BR$1,2)),NETWORKDAYS($T499,DATEVALUE("9/30/20"&amp;RIGHT(BS$1,2)),Holidays!$J$3:$J$937),"")))),"")/(NETWORKDAYS($T499,$U499,Holidays!$J$3:$J$937)),0))</f>
        <v/>
      </c>
      <c r="BT499" s="87" t="str">
        <f>IF($Q499="","",IFERROR(IF(OR(AND($T499&gt;=DATEVALUE("10/1/20"&amp;RIGHT(BS$1,2)),$T499&lt;=DATEVALUE("9/30/20"&amp;RIGHT(BT$1,2))),AND($U499&gt;=DATEVALUE("10/1/20"&amp;RIGHT(BS$1,2)),$U499&lt;=DATEVALUE("9/30/20"&amp;RIGHT(BT$1,2))),AND($T499&lt;=DATEVALUE("10/1/20"&amp;RIGHT(BS$1,2)),$U499&gt;=DATEVALUE("9/30/20"&amp;RIGHT(BT$1,2)))),
IF(AND($T499&gt;=DATEVALUE("10/1/20"&amp;RIGHT(BS$1,2)),$U499&lt;=DATEVALUE("9/30/20"&amp;RIGHT(BT$1,2))),NETWORKDAYS($T499,$U499,Holidays!$J$3:$J$937),
IF(AND($T499&lt;DATEVALUE("10/1/20"&amp;RIGHT(BS$1,2)),$U499&lt;=DATEVALUE("9/30/20"&amp;RIGHT(BT$1,2))),NETWORKDAYS(DATEVALUE("10/1/20"&amp;RIGHT(BS$1,2)),$U499,Holidays!$J$3:$J$937),
IF($T499&lt;DATEVALUE("10/1/20"&amp;RIGHT(BS$1,2)),NETWORKDAYS(DATEVALUE("10/1/20"&amp;RIGHT(BS$1,2)),DATEVALUE("9/30/20"&amp;RIGHT(BT$1,2)),Holidays!$J$3:$J$937),
IF($T499&gt;=DATEVALUE("10/1/20"&amp;RIGHT(BS$1,2)),NETWORKDAYS($T499,DATEVALUE("9/30/20"&amp;RIGHT(BT$1,2)),Holidays!$J$3:$J$937),"")))),"")/(NETWORKDAYS($T499,$U499,Holidays!$J$3:$J$937)),0))</f>
        <v/>
      </c>
      <c r="BU499" s="87" t="str">
        <f>IF($Q499="","",IFERROR(IF(OR(AND($T499&gt;=DATEVALUE("10/1/20"&amp;RIGHT(BT$1,2)),$T499&lt;=DATEVALUE("9/30/20"&amp;RIGHT(BU$1,2))),AND($U499&gt;=DATEVALUE("10/1/20"&amp;RIGHT(BT$1,2)),$U499&lt;=DATEVALUE("9/30/20"&amp;RIGHT(BU$1,2))),AND($T499&lt;=DATEVALUE("10/1/20"&amp;RIGHT(BT$1,2)),$U499&gt;=DATEVALUE("9/30/20"&amp;RIGHT(BU$1,2)))),
IF(AND($T499&gt;=DATEVALUE("10/1/20"&amp;RIGHT(BT$1,2)),$U499&lt;=DATEVALUE("9/30/20"&amp;RIGHT(BU$1,2))),NETWORKDAYS($T499,$U499,Holidays!$J$3:$J$937),
IF(AND($T499&lt;DATEVALUE("10/1/20"&amp;RIGHT(BT$1,2)),$U499&lt;=DATEVALUE("9/30/20"&amp;RIGHT(BU$1,2))),NETWORKDAYS(DATEVALUE("10/1/20"&amp;RIGHT(BT$1,2)),$U499,Holidays!$J$3:$J$937),
IF($T499&lt;DATEVALUE("10/1/20"&amp;RIGHT(BT$1,2)),NETWORKDAYS(DATEVALUE("10/1/20"&amp;RIGHT(BT$1,2)),DATEVALUE("9/30/20"&amp;RIGHT(BU$1,2)),Holidays!$J$3:$J$937),
IF($T499&gt;=DATEVALUE("10/1/20"&amp;RIGHT(BT$1,2)),NETWORKDAYS($T499,DATEVALUE("9/30/20"&amp;RIGHT(BU$1,2)),Holidays!$J$3:$J$937),"")))),"")/(NETWORKDAYS($T499,$U499,Holidays!$J$3:$J$937)),0))</f>
        <v/>
      </c>
      <c r="BV499" s="87" t="str">
        <f>IF($Q499="","",IFERROR(IF(OR(AND($T499&gt;=DATEVALUE("10/1/20"&amp;RIGHT(BU$1,2)),$T499&lt;=DATEVALUE("9/30/20"&amp;RIGHT(BV$1,2))),AND($U499&gt;=DATEVALUE("10/1/20"&amp;RIGHT(BU$1,2)),$U499&lt;=DATEVALUE("9/30/20"&amp;RIGHT(BV$1,2))),AND($T499&lt;=DATEVALUE("10/1/20"&amp;RIGHT(BU$1,2)),$U499&gt;=DATEVALUE("9/30/20"&amp;RIGHT(BV$1,2)))),
IF(AND($T499&gt;=DATEVALUE("10/1/20"&amp;RIGHT(BU$1,2)),$U499&lt;=DATEVALUE("9/30/20"&amp;RIGHT(BV$1,2))),NETWORKDAYS($T499,$U499,Holidays!$J$3:$J$937),
IF(AND($T499&lt;DATEVALUE("10/1/20"&amp;RIGHT(BU$1,2)),$U499&lt;=DATEVALUE("9/30/20"&amp;RIGHT(BV$1,2))),NETWORKDAYS(DATEVALUE("10/1/20"&amp;RIGHT(BU$1,2)),$U499,Holidays!$J$3:$J$937),
IF($T499&lt;DATEVALUE("10/1/20"&amp;RIGHT(BU$1,2)),NETWORKDAYS(DATEVALUE("10/1/20"&amp;RIGHT(BU$1,2)),DATEVALUE("9/30/20"&amp;RIGHT(BV$1,2)),Holidays!$J$3:$J$937),
IF($T499&gt;=DATEVALUE("10/1/20"&amp;RIGHT(BU$1,2)),NETWORKDAYS($T499,DATEVALUE("9/30/20"&amp;RIGHT(BV$1,2)),Holidays!$J$3:$J$937),"")))),"")/(NETWORKDAYS($T499,$U499,Holidays!$J$3:$J$937)),0))</f>
        <v/>
      </c>
      <c r="BW499" s="87" t="str">
        <f>IF($Q499="","",IFERROR(IF(OR(AND($T499&gt;=DATEVALUE("10/1/20"&amp;RIGHT(BV$1,2)),$T499&lt;=DATEVALUE("9/30/20"&amp;RIGHT(BW$1,2))),AND($U499&gt;=DATEVALUE("10/1/20"&amp;RIGHT(BV$1,2)),$U499&lt;=DATEVALUE("9/30/20"&amp;RIGHT(BW$1,2))),AND($T499&lt;=DATEVALUE("10/1/20"&amp;RIGHT(BV$1,2)),$U499&gt;=DATEVALUE("9/30/20"&amp;RIGHT(BW$1,2)))),
IF(AND($T499&gt;=DATEVALUE("10/1/20"&amp;RIGHT(BV$1,2)),$U499&lt;=DATEVALUE("9/30/20"&amp;RIGHT(BW$1,2))),NETWORKDAYS($T499,$U499,Holidays!$J$3:$J$937),
IF(AND($T499&lt;DATEVALUE("10/1/20"&amp;RIGHT(BV$1,2)),$U499&lt;=DATEVALUE("9/30/20"&amp;RIGHT(BW$1,2))),NETWORKDAYS(DATEVALUE("10/1/20"&amp;RIGHT(BV$1,2)),$U499,Holidays!$J$3:$J$937),
IF($T499&lt;DATEVALUE("10/1/20"&amp;RIGHT(BV$1,2)),NETWORKDAYS(DATEVALUE("10/1/20"&amp;RIGHT(BV$1,2)),DATEVALUE("9/30/20"&amp;RIGHT(BW$1,2)),Holidays!$J$3:$J$937),
IF($T499&gt;=DATEVALUE("10/1/20"&amp;RIGHT(BV$1,2)),NETWORKDAYS($T499,DATEVALUE("9/30/20"&amp;RIGHT(BW$1,2)),Holidays!$J$3:$J$937),"")))),"")/(NETWORKDAYS($T499,$U499,Holidays!$J$3:$J$937)),0))</f>
        <v/>
      </c>
      <c r="BX499" s="87" t="str">
        <f>IF($Q499="","",IFERROR(IF(OR(AND($T499&gt;=DATEVALUE("10/1/20"&amp;RIGHT(BW$1,2)),$T499&lt;=DATEVALUE("9/30/20"&amp;RIGHT(BX$1,2))),AND($U499&gt;=DATEVALUE("10/1/20"&amp;RIGHT(BW$1,2)),$U499&lt;=DATEVALUE("9/30/20"&amp;RIGHT(BX$1,2))),AND($T499&lt;=DATEVALUE("10/1/20"&amp;RIGHT(BW$1,2)),$U499&gt;=DATEVALUE("9/30/20"&amp;RIGHT(BX$1,2)))),
IF(AND($T499&gt;=DATEVALUE("10/1/20"&amp;RIGHT(BW$1,2)),$U499&lt;=DATEVALUE("9/30/20"&amp;RIGHT(BX$1,2))),NETWORKDAYS($T499,$U499,Holidays!$J$3:$J$937),
IF(AND($T499&lt;DATEVALUE("10/1/20"&amp;RIGHT(BW$1,2)),$U499&lt;=DATEVALUE("9/30/20"&amp;RIGHT(BX$1,2))),NETWORKDAYS(DATEVALUE("10/1/20"&amp;RIGHT(BW$1,2)),$U499,Holidays!$J$3:$J$937),
IF($T499&lt;DATEVALUE("10/1/20"&amp;RIGHT(BW$1,2)),NETWORKDAYS(DATEVALUE("10/1/20"&amp;RIGHT(BW$1,2)),DATEVALUE("9/30/20"&amp;RIGHT(BX$1,2)),Holidays!$J$3:$J$937),
IF($T499&gt;=DATEVALUE("10/1/20"&amp;RIGHT(BW$1,2)),NETWORKDAYS($T499,DATEVALUE("9/30/20"&amp;RIGHT(BX$1,2)),Holidays!$J$3:$J$937),"")))),"")/(NETWORKDAYS($T499,$U499,Holidays!$J$3:$J$937)),0))</f>
        <v/>
      </c>
      <c r="BY499" s="87" t="str">
        <f>IF($Q499="","",IFERROR(IF(OR(AND($T499&gt;=DATEVALUE("10/1/20"&amp;RIGHT(BX$1,2)),$T499&lt;=DATEVALUE("9/30/20"&amp;RIGHT(BY$1,2))),AND($U499&gt;=DATEVALUE("10/1/20"&amp;RIGHT(BX$1,2)),$U499&lt;=DATEVALUE("9/30/20"&amp;RIGHT(BY$1,2))),AND($T499&lt;=DATEVALUE("10/1/20"&amp;RIGHT(BX$1,2)),$U499&gt;=DATEVALUE("9/30/20"&amp;RIGHT(BY$1,2)))),
IF(AND($T499&gt;=DATEVALUE("10/1/20"&amp;RIGHT(BX$1,2)),$U499&lt;=DATEVALUE("9/30/20"&amp;RIGHT(BY$1,2))),NETWORKDAYS($T499,$U499,Holidays!$J$3:$J$937),
IF(AND($T499&lt;DATEVALUE("10/1/20"&amp;RIGHT(BX$1,2)),$U499&lt;=DATEVALUE("9/30/20"&amp;RIGHT(BY$1,2))),NETWORKDAYS(DATEVALUE("10/1/20"&amp;RIGHT(BX$1,2)),$U499,Holidays!$J$3:$J$937),
IF($T499&lt;DATEVALUE("10/1/20"&amp;RIGHT(BX$1,2)),NETWORKDAYS(DATEVALUE("10/1/20"&amp;RIGHT(BX$1,2)),DATEVALUE("9/30/20"&amp;RIGHT(BY$1,2)),Holidays!$J$3:$J$937),
IF($T499&gt;=DATEVALUE("10/1/20"&amp;RIGHT(BX$1,2)),NETWORKDAYS($T499,DATEVALUE("9/30/20"&amp;RIGHT(BY$1,2)),Holidays!$J$3:$J$937),"")))),"")/(NETWORKDAYS($T499,$U499,Holidays!$J$3:$J$937)),0))</f>
        <v/>
      </c>
      <c r="BZ499" s="87" t="str">
        <f>IF($Q499="","",IFERROR(IF(OR(AND($T499&gt;=DATEVALUE("10/1/20"&amp;RIGHT(BY$1,2)),$T499&lt;=DATEVALUE("9/30/20"&amp;RIGHT(BZ$1,2))),AND($U499&gt;=DATEVALUE("10/1/20"&amp;RIGHT(BY$1,2)),$U499&lt;=DATEVALUE("9/30/20"&amp;RIGHT(BZ$1,2))),AND($T499&lt;=DATEVALUE("10/1/20"&amp;RIGHT(BY$1,2)),$U499&gt;=DATEVALUE("9/30/20"&amp;RIGHT(BZ$1,2)))),
IF(AND($T499&gt;=DATEVALUE("10/1/20"&amp;RIGHT(BY$1,2)),$U499&lt;=DATEVALUE("9/30/20"&amp;RIGHT(BZ$1,2))),NETWORKDAYS($T499,$U499,Holidays!$J$3:$J$937),
IF(AND($T499&lt;DATEVALUE("10/1/20"&amp;RIGHT(BY$1,2)),$U499&lt;=DATEVALUE("9/30/20"&amp;RIGHT(BZ$1,2))),NETWORKDAYS(DATEVALUE("10/1/20"&amp;RIGHT(BY$1,2)),$U499,Holidays!$J$3:$J$937),
IF($T499&lt;DATEVALUE("10/1/20"&amp;RIGHT(BY$1,2)),NETWORKDAYS(DATEVALUE("10/1/20"&amp;RIGHT(BY$1,2)),DATEVALUE("9/30/20"&amp;RIGHT(BZ$1,2)),Holidays!$J$3:$J$937),
IF($T499&gt;=DATEVALUE("10/1/20"&amp;RIGHT(BY$1,2)),NETWORKDAYS($T499,DATEVALUE("9/30/20"&amp;RIGHT(BZ$1,2)),Holidays!$J$3:$J$937),"")))),"")/(NETWORKDAYS($T499,$U499,Holidays!$J$3:$J$937)),0))</f>
        <v/>
      </c>
      <c r="CA499" s="87" t="str">
        <f>IF($Q499="","",IFERROR(IF(OR(AND($T499&gt;=DATEVALUE("10/1/20"&amp;RIGHT(BZ$1,2)),$T499&lt;=DATEVALUE("9/30/20"&amp;RIGHT(CA$1,2))),AND($U499&gt;=DATEVALUE("10/1/20"&amp;RIGHT(BZ$1,2)),$U499&lt;=DATEVALUE("9/30/20"&amp;RIGHT(CA$1,2))),AND($T499&lt;=DATEVALUE("10/1/20"&amp;RIGHT(BZ$1,2)),$U499&gt;=DATEVALUE("9/30/20"&amp;RIGHT(CA$1,2)))),
IF(AND($T499&gt;=DATEVALUE("10/1/20"&amp;RIGHT(BZ$1,2)),$U499&lt;=DATEVALUE("9/30/20"&amp;RIGHT(CA$1,2))),NETWORKDAYS($T499,$U499,Holidays!$J$3:$J$937),
IF(AND($T499&lt;DATEVALUE("10/1/20"&amp;RIGHT(BZ$1,2)),$U499&lt;=DATEVALUE("9/30/20"&amp;RIGHT(CA$1,2))),NETWORKDAYS(DATEVALUE("10/1/20"&amp;RIGHT(BZ$1,2)),$U499,Holidays!$J$3:$J$937),
IF($T499&lt;DATEVALUE("10/1/20"&amp;RIGHT(BZ$1,2)),NETWORKDAYS(DATEVALUE("10/1/20"&amp;RIGHT(BZ$1,2)),DATEVALUE("9/30/20"&amp;RIGHT(CA$1,2)),Holidays!$J$3:$J$937),
IF($T499&gt;=DATEVALUE("10/1/20"&amp;RIGHT(BZ$1,2)),NETWORKDAYS($T499,DATEVALUE("9/30/20"&amp;RIGHT(CA$1,2)),Holidays!$J$3:$J$937),"")))),"")/(NETWORKDAYS($T499,$U499,Holidays!$J$3:$J$937)),0))</f>
        <v/>
      </c>
      <c r="CB499" s="87" t="str">
        <f>IF($Q499="","",IFERROR(IF(OR(AND($T499&gt;=DATEVALUE("10/1/20"&amp;RIGHT(CA$1,2)),$T499&lt;=DATEVALUE("9/30/20"&amp;RIGHT(CB$1,2))),AND($U499&gt;=DATEVALUE("10/1/20"&amp;RIGHT(CA$1,2)),$U499&lt;=DATEVALUE("9/30/20"&amp;RIGHT(CB$1,2))),AND($T499&lt;=DATEVALUE("10/1/20"&amp;RIGHT(CA$1,2)),$U499&gt;=DATEVALUE("9/30/20"&amp;RIGHT(CB$1,2)))),
IF(AND($T499&gt;=DATEVALUE("10/1/20"&amp;RIGHT(CA$1,2)),$U499&lt;=DATEVALUE("9/30/20"&amp;RIGHT(CB$1,2))),NETWORKDAYS($T499,$U499,Holidays!$J$3:$J$937),
IF(AND($T499&lt;DATEVALUE("10/1/20"&amp;RIGHT(CA$1,2)),$U499&lt;=DATEVALUE("9/30/20"&amp;RIGHT(CB$1,2))),NETWORKDAYS(DATEVALUE("10/1/20"&amp;RIGHT(CA$1,2)),$U499,Holidays!$J$3:$J$937),
IF($T499&lt;DATEVALUE("10/1/20"&amp;RIGHT(CA$1,2)),NETWORKDAYS(DATEVALUE("10/1/20"&amp;RIGHT(CA$1,2)),DATEVALUE("9/30/20"&amp;RIGHT(CB$1,2)),Holidays!$J$3:$J$937),
IF($T499&gt;=DATEVALUE("10/1/20"&amp;RIGHT(CA$1,2)),NETWORKDAYS($T499,DATEVALUE("9/30/20"&amp;RIGHT(CB$1,2)),Holidays!$J$3:$J$937),"")))),"")/(NETWORKDAYS($T499,$U499,Holidays!$J$3:$J$937)),0))</f>
        <v/>
      </c>
    </row>
    <row r="500" spans="1:80">
      <c r="A500" s="97"/>
      <c r="B500" s="98" t="str">
        <f ca="1">IF(NOT($A500=""),OFFSET('WBS Reference &amp; User Procedure'!$A$1,MATCH($A500,'WBS Reference &amp; User Procedure'!$A:$A,0)-1,1),"")</f>
        <v/>
      </c>
      <c r="D500" s="97"/>
      <c r="I500" s="78"/>
      <c r="T500" s="104" t="str">
        <f>IF(NOT(Q500=""),IF(NOT($S500=""),$S500,#REF!),"")</f>
        <v/>
      </c>
      <c r="U500" s="104" t="str">
        <f>IF(NOT(Q500=""),WORKDAY(T500,Q500,Holidays!$J$3:$J$937),"")</f>
        <v/>
      </c>
      <c r="V500" s="104"/>
      <c r="W500" s="104"/>
      <c r="X500" s="101" t="str">
        <f t="shared" si="106"/>
        <v/>
      </c>
      <c r="AL500" s="87" t="str">
        <f t="shared" ca="1" si="107"/>
        <v/>
      </c>
      <c r="AN500" s="87" t="str">
        <f t="shared" ca="1" si="110"/>
        <v/>
      </c>
      <c r="AO500" s="87" t="str">
        <f t="shared" ca="1" si="110"/>
        <v/>
      </c>
      <c r="AP500" s="87" t="str">
        <f t="shared" ca="1" si="110"/>
        <v/>
      </c>
      <c r="AQ500" s="87" t="str">
        <f t="shared" ca="1" si="110"/>
        <v/>
      </c>
      <c r="AR500" s="87" t="str">
        <f t="shared" ca="1" si="110"/>
        <v/>
      </c>
      <c r="AS500" s="87" t="str">
        <f t="shared" ca="1" si="110"/>
        <v/>
      </c>
      <c r="AT500" s="87" t="str">
        <f t="shared" ca="1" si="110"/>
        <v/>
      </c>
      <c r="AU500" s="87" t="str">
        <f t="shared" ca="1" si="110"/>
        <v/>
      </c>
      <c r="AV500" s="87" t="str">
        <f t="shared" ca="1" si="110"/>
        <v/>
      </c>
      <c r="AW500" s="87" t="str">
        <f t="shared" ca="1" si="110"/>
        <v/>
      </c>
      <c r="AX500" s="87" t="str">
        <f t="shared" ca="1" si="111"/>
        <v/>
      </c>
      <c r="AY500" s="87" t="str">
        <f t="shared" ca="1" si="111"/>
        <v/>
      </c>
      <c r="AZ500" s="87" t="str">
        <f t="shared" ca="1" si="111"/>
        <v/>
      </c>
      <c r="BA500" s="87" t="str">
        <f t="shared" ca="1" si="111"/>
        <v/>
      </c>
      <c r="BB500" s="87" t="str">
        <f t="shared" ca="1" si="111"/>
        <v/>
      </c>
      <c r="BC500" s="87" t="str">
        <f t="shared" ca="1" si="111"/>
        <v/>
      </c>
      <c r="BD500" s="87" t="str">
        <f t="shared" ca="1" si="111"/>
        <v/>
      </c>
      <c r="BE500" s="87" t="str">
        <f t="shared" ca="1" si="111"/>
        <v/>
      </c>
      <c r="BF500" s="87" t="str">
        <f t="shared" ca="1" si="111"/>
        <v/>
      </c>
      <c r="BG500" s="87" t="str">
        <f t="shared" ca="1" si="111"/>
        <v/>
      </c>
      <c r="BI500" s="87" t="str">
        <f>IF($Q500="","",IFERROR(IF(OR(AND($T500&gt;=DATEVALUE("10/1/20"&amp;RIGHT(BH$1,2)),$T500&lt;=DATEVALUE("9/30/20"&amp;RIGHT(BI$1,2))),AND($U500&gt;=DATEVALUE("10/1/20"&amp;RIGHT(BH$1,2)),$U500&lt;=DATEVALUE("9/30/20"&amp;RIGHT(BI$1,2))),AND($T500&lt;=DATEVALUE("10/1/20"&amp;RIGHT(BH$1,2)),$U500&gt;=DATEVALUE("9/30/20"&amp;RIGHT(BI$1,2)))),
IF(AND($T500&gt;=DATEVALUE("10/1/20"&amp;RIGHT(BH$1,2)),$U500&lt;=DATEVALUE("9/30/20"&amp;RIGHT(BI$1,2))),NETWORKDAYS($T500,$U500,Holidays!$J$3:$J$937),
IF(AND($T500&lt;DATEVALUE("10/1/20"&amp;RIGHT(BH$1,2)),$U500&lt;=DATEVALUE("9/30/20"&amp;RIGHT(BI$1,2))),NETWORKDAYS(DATEVALUE("10/1/20"&amp;RIGHT(BH$1,2)),$U500,Holidays!$J$3:$J$937),
IF($T500&lt;DATEVALUE("10/1/20"&amp;RIGHT(BH$1,2)),NETWORKDAYS(DATEVALUE("10/1/20"&amp;RIGHT(BH$1,2)),DATEVALUE("9/30/20"&amp;RIGHT(BI$1,2)),Holidays!$J$3:$J$937),
IF($T500&gt;=DATEVALUE("10/1/20"&amp;RIGHT(BH$1,2)),NETWORKDAYS($T500,DATEVALUE("9/30/20"&amp;RIGHT(BI$1,2)),Holidays!$J$3:$J$937),"")))),"")/(NETWORKDAYS($T500,$U500,Holidays!$J$3:$J$937)),0))</f>
        <v/>
      </c>
      <c r="BJ500" s="87" t="str">
        <f>IF($Q500="","",IFERROR(IF(OR(AND($T500&gt;=DATEVALUE("10/1/20"&amp;RIGHT(BI$1,2)),$T500&lt;=DATEVALUE("9/30/20"&amp;RIGHT(BJ$1,2))),AND($U500&gt;=DATEVALUE("10/1/20"&amp;RIGHT(BI$1,2)),$U500&lt;=DATEVALUE("9/30/20"&amp;RIGHT(BJ$1,2))),AND($T500&lt;=DATEVALUE("10/1/20"&amp;RIGHT(BI$1,2)),$U500&gt;=DATEVALUE("9/30/20"&amp;RIGHT(BJ$1,2)))),
IF(AND($T500&gt;=DATEVALUE("10/1/20"&amp;RIGHT(BI$1,2)),$U500&lt;=DATEVALUE("9/30/20"&amp;RIGHT(BJ$1,2))),NETWORKDAYS($T500,$U500,Holidays!$J$3:$J$937),
IF(AND($T500&lt;DATEVALUE("10/1/20"&amp;RIGHT(BI$1,2)),$U500&lt;=DATEVALUE("9/30/20"&amp;RIGHT(BJ$1,2))),NETWORKDAYS(DATEVALUE("10/1/20"&amp;RIGHT(BI$1,2)),$U500,Holidays!$J$3:$J$937),
IF($T500&lt;DATEVALUE("10/1/20"&amp;RIGHT(BI$1,2)),NETWORKDAYS(DATEVALUE("10/1/20"&amp;RIGHT(BI$1,2)),DATEVALUE("9/30/20"&amp;RIGHT(BJ$1,2)),Holidays!$J$3:$J$937),
IF($T500&gt;=DATEVALUE("10/1/20"&amp;RIGHT(BI$1,2)),NETWORKDAYS($T500,DATEVALUE("9/30/20"&amp;RIGHT(BJ$1,2)),Holidays!$J$3:$J$937),"")))),"")/(NETWORKDAYS($T500,$U500,Holidays!$J$3:$J$937)),0))</f>
        <v/>
      </c>
      <c r="BK500" s="87" t="str">
        <f>IF($Q500="","",IFERROR(IF(OR(AND($T500&gt;=DATEVALUE("10/1/20"&amp;RIGHT(BJ$1,2)),$T500&lt;=DATEVALUE("9/30/20"&amp;RIGHT(BK$1,2))),AND($U500&gt;=DATEVALUE("10/1/20"&amp;RIGHT(BJ$1,2)),$U500&lt;=DATEVALUE("9/30/20"&amp;RIGHT(BK$1,2))),AND($T500&lt;=DATEVALUE("10/1/20"&amp;RIGHT(BJ$1,2)),$U500&gt;=DATEVALUE("9/30/20"&amp;RIGHT(BK$1,2)))),
IF(AND($T500&gt;=DATEVALUE("10/1/20"&amp;RIGHT(BJ$1,2)),$U500&lt;=DATEVALUE("9/30/20"&amp;RIGHT(BK$1,2))),NETWORKDAYS($T500,$U500,Holidays!$J$3:$J$937),
IF(AND($T500&lt;DATEVALUE("10/1/20"&amp;RIGHT(BJ$1,2)),$U500&lt;=DATEVALUE("9/30/20"&amp;RIGHT(BK$1,2))),NETWORKDAYS(DATEVALUE("10/1/20"&amp;RIGHT(BJ$1,2)),$U500,Holidays!$J$3:$J$937),
IF($T500&lt;DATEVALUE("10/1/20"&amp;RIGHT(BJ$1,2)),NETWORKDAYS(DATEVALUE("10/1/20"&amp;RIGHT(BJ$1,2)),DATEVALUE("9/30/20"&amp;RIGHT(BK$1,2)),Holidays!$J$3:$J$937),
IF($T500&gt;=DATEVALUE("10/1/20"&amp;RIGHT(BJ$1,2)),NETWORKDAYS($T500,DATEVALUE("9/30/20"&amp;RIGHT(BK$1,2)),Holidays!$J$3:$J$937),"")))),"")/(NETWORKDAYS($T500,$U500,Holidays!$J$3:$J$937)),0))</f>
        <v/>
      </c>
      <c r="BL500" s="87" t="str">
        <f>IF($Q500="","",IFERROR(IF(OR(AND($T500&gt;=DATEVALUE("10/1/20"&amp;RIGHT(BK$1,2)),$T500&lt;=DATEVALUE("9/30/20"&amp;RIGHT(BL$1,2))),AND($U500&gt;=DATEVALUE("10/1/20"&amp;RIGHT(BK$1,2)),$U500&lt;=DATEVALUE("9/30/20"&amp;RIGHT(BL$1,2))),AND($T500&lt;=DATEVALUE("10/1/20"&amp;RIGHT(BK$1,2)),$U500&gt;=DATEVALUE("9/30/20"&amp;RIGHT(BL$1,2)))),
IF(AND($T500&gt;=DATEVALUE("10/1/20"&amp;RIGHT(BK$1,2)),$U500&lt;=DATEVALUE("9/30/20"&amp;RIGHT(BL$1,2))),NETWORKDAYS($T500,$U500,Holidays!$J$3:$J$937),
IF(AND($T500&lt;DATEVALUE("10/1/20"&amp;RIGHT(BK$1,2)),$U500&lt;=DATEVALUE("9/30/20"&amp;RIGHT(BL$1,2))),NETWORKDAYS(DATEVALUE("10/1/20"&amp;RIGHT(BK$1,2)),$U500,Holidays!$J$3:$J$937),
IF($T500&lt;DATEVALUE("10/1/20"&amp;RIGHT(BK$1,2)),NETWORKDAYS(DATEVALUE("10/1/20"&amp;RIGHT(BK$1,2)),DATEVALUE("9/30/20"&amp;RIGHT(BL$1,2)),Holidays!$J$3:$J$937),
IF($T500&gt;=DATEVALUE("10/1/20"&amp;RIGHT(BK$1,2)),NETWORKDAYS($T500,DATEVALUE("9/30/20"&amp;RIGHT(BL$1,2)),Holidays!$J$3:$J$937),"")))),"")/(NETWORKDAYS($T500,$U500,Holidays!$J$3:$J$937)),0))</f>
        <v/>
      </c>
      <c r="BM500" s="87" t="str">
        <f>IF($Q500="","",IFERROR(IF(OR(AND($T500&gt;=DATEVALUE("10/1/20"&amp;RIGHT(BL$1,2)),$T500&lt;=DATEVALUE("9/30/20"&amp;RIGHT(BM$1,2))),AND($U500&gt;=DATEVALUE("10/1/20"&amp;RIGHT(BL$1,2)),$U500&lt;=DATEVALUE("9/30/20"&amp;RIGHT(BM$1,2))),AND($T500&lt;=DATEVALUE("10/1/20"&amp;RIGHT(BL$1,2)),$U500&gt;=DATEVALUE("9/30/20"&amp;RIGHT(BM$1,2)))),
IF(AND($T500&gt;=DATEVALUE("10/1/20"&amp;RIGHT(BL$1,2)),$U500&lt;=DATEVALUE("9/30/20"&amp;RIGHT(BM$1,2))),NETWORKDAYS($T500,$U500,Holidays!$J$3:$J$937),
IF(AND($T500&lt;DATEVALUE("10/1/20"&amp;RIGHT(BL$1,2)),$U500&lt;=DATEVALUE("9/30/20"&amp;RIGHT(BM$1,2))),NETWORKDAYS(DATEVALUE("10/1/20"&amp;RIGHT(BL$1,2)),$U500,Holidays!$J$3:$J$937),
IF($T500&lt;DATEVALUE("10/1/20"&amp;RIGHT(BL$1,2)),NETWORKDAYS(DATEVALUE("10/1/20"&amp;RIGHT(BL$1,2)),DATEVALUE("9/30/20"&amp;RIGHT(BM$1,2)),Holidays!$J$3:$J$937),
IF($T500&gt;=DATEVALUE("10/1/20"&amp;RIGHT(BL$1,2)),NETWORKDAYS($T500,DATEVALUE("9/30/20"&amp;RIGHT(BM$1,2)),Holidays!$J$3:$J$937),"")))),"")/(NETWORKDAYS($T500,$U500,Holidays!$J$3:$J$937)),0))</f>
        <v/>
      </c>
      <c r="BN500" s="87" t="str">
        <f>IF($Q500="","",IFERROR(IF(OR(AND($T500&gt;=DATEVALUE("10/1/20"&amp;RIGHT(BM$1,2)),$T500&lt;=DATEVALUE("9/30/20"&amp;RIGHT(BN$1,2))),AND($U500&gt;=DATEVALUE("10/1/20"&amp;RIGHT(BM$1,2)),$U500&lt;=DATEVALUE("9/30/20"&amp;RIGHT(BN$1,2))),AND($T500&lt;=DATEVALUE("10/1/20"&amp;RIGHT(BM$1,2)),$U500&gt;=DATEVALUE("9/30/20"&amp;RIGHT(BN$1,2)))),
IF(AND($T500&gt;=DATEVALUE("10/1/20"&amp;RIGHT(BM$1,2)),$U500&lt;=DATEVALUE("9/30/20"&amp;RIGHT(BN$1,2))),NETWORKDAYS($T500,$U500,Holidays!$J$3:$J$937),
IF(AND($T500&lt;DATEVALUE("10/1/20"&amp;RIGHT(BM$1,2)),$U500&lt;=DATEVALUE("9/30/20"&amp;RIGHT(BN$1,2))),NETWORKDAYS(DATEVALUE("10/1/20"&amp;RIGHT(BM$1,2)),$U500,Holidays!$J$3:$J$937),
IF($T500&lt;DATEVALUE("10/1/20"&amp;RIGHT(BM$1,2)),NETWORKDAYS(DATEVALUE("10/1/20"&amp;RIGHT(BM$1,2)),DATEVALUE("9/30/20"&amp;RIGHT(BN$1,2)),Holidays!$J$3:$J$937),
IF($T500&gt;=DATEVALUE("10/1/20"&amp;RIGHT(BM$1,2)),NETWORKDAYS($T500,DATEVALUE("9/30/20"&amp;RIGHT(BN$1,2)),Holidays!$J$3:$J$937),"")))),"")/(NETWORKDAYS($T500,$U500,Holidays!$J$3:$J$937)),0))</f>
        <v/>
      </c>
      <c r="BO500" s="87" t="str">
        <f>IF($Q500="","",IFERROR(IF(OR(AND($T500&gt;=DATEVALUE("10/1/20"&amp;RIGHT(BN$1,2)),$T500&lt;=DATEVALUE("9/30/20"&amp;RIGHT(BO$1,2))),AND($U500&gt;=DATEVALUE("10/1/20"&amp;RIGHT(BN$1,2)),$U500&lt;=DATEVALUE("9/30/20"&amp;RIGHT(BO$1,2))),AND($T500&lt;=DATEVALUE("10/1/20"&amp;RIGHT(BN$1,2)),$U500&gt;=DATEVALUE("9/30/20"&amp;RIGHT(BO$1,2)))),
IF(AND($T500&gt;=DATEVALUE("10/1/20"&amp;RIGHT(BN$1,2)),$U500&lt;=DATEVALUE("9/30/20"&amp;RIGHT(BO$1,2))),NETWORKDAYS($T500,$U500,Holidays!$J$3:$J$937),
IF(AND($T500&lt;DATEVALUE("10/1/20"&amp;RIGHT(BN$1,2)),$U500&lt;=DATEVALUE("9/30/20"&amp;RIGHT(BO$1,2))),NETWORKDAYS(DATEVALUE("10/1/20"&amp;RIGHT(BN$1,2)),$U500,Holidays!$J$3:$J$937),
IF($T500&lt;DATEVALUE("10/1/20"&amp;RIGHT(BN$1,2)),NETWORKDAYS(DATEVALUE("10/1/20"&amp;RIGHT(BN$1,2)),DATEVALUE("9/30/20"&amp;RIGHT(BO$1,2)),Holidays!$J$3:$J$937),
IF($T500&gt;=DATEVALUE("10/1/20"&amp;RIGHT(BN$1,2)),NETWORKDAYS($T500,DATEVALUE("9/30/20"&amp;RIGHT(BO$1,2)),Holidays!$J$3:$J$937),"")))),"")/(NETWORKDAYS($T500,$U500,Holidays!$J$3:$J$937)),0))</f>
        <v/>
      </c>
      <c r="BP500" s="87" t="str">
        <f>IF($Q500="","",IFERROR(IF(OR(AND($T500&gt;=DATEVALUE("10/1/20"&amp;RIGHT(BO$1,2)),$T500&lt;=DATEVALUE("9/30/20"&amp;RIGHT(BP$1,2))),AND($U500&gt;=DATEVALUE("10/1/20"&amp;RIGHT(BO$1,2)),$U500&lt;=DATEVALUE("9/30/20"&amp;RIGHT(BP$1,2))),AND($T500&lt;=DATEVALUE("10/1/20"&amp;RIGHT(BO$1,2)),$U500&gt;=DATEVALUE("9/30/20"&amp;RIGHT(BP$1,2)))),
IF(AND($T500&gt;=DATEVALUE("10/1/20"&amp;RIGHT(BO$1,2)),$U500&lt;=DATEVALUE("9/30/20"&amp;RIGHT(BP$1,2))),NETWORKDAYS($T500,$U500,Holidays!$J$3:$J$937),
IF(AND($T500&lt;DATEVALUE("10/1/20"&amp;RIGHT(BO$1,2)),$U500&lt;=DATEVALUE("9/30/20"&amp;RIGHT(BP$1,2))),NETWORKDAYS(DATEVALUE("10/1/20"&amp;RIGHT(BO$1,2)),$U500,Holidays!$J$3:$J$937),
IF($T500&lt;DATEVALUE("10/1/20"&amp;RIGHT(BO$1,2)),NETWORKDAYS(DATEVALUE("10/1/20"&amp;RIGHT(BO$1,2)),DATEVALUE("9/30/20"&amp;RIGHT(BP$1,2)),Holidays!$J$3:$J$937),
IF($T500&gt;=DATEVALUE("10/1/20"&amp;RIGHT(BO$1,2)),NETWORKDAYS($T500,DATEVALUE("9/30/20"&amp;RIGHT(BP$1,2)),Holidays!$J$3:$J$937),"")))),"")/(NETWORKDAYS($T500,$U500,Holidays!$J$3:$J$937)),0))</f>
        <v/>
      </c>
      <c r="BQ500" s="87" t="str">
        <f>IF($Q500="","",IFERROR(IF(OR(AND($T500&gt;=DATEVALUE("10/1/20"&amp;RIGHT(BP$1,2)),$T500&lt;=DATEVALUE("9/30/20"&amp;RIGHT(BQ$1,2))),AND($U500&gt;=DATEVALUE("10/1/20"&amp;RIGHT(BP$1,2)),$U500&lt;=DATEVALUE("9/30/20"&amp;RIGHT(BQ$1,2))),AND($T500&lt;=DATEVALUE("10/1/20"&amp;RIGHT(BP$1,2)),$U500&gt;=DATEVALUE("9/30/20"&amp;RIGHT(BQ$1,2)))),
IF(AND($T500&gt;=DATEVALUE("10/1/20"&amp;RIGHT(BP$1,2)),$U500&lt;=DATEVALUE("9/30/20"&amp;RIGHT(BQ$1,2))),NETWORKDAYS($T500,$U500,Holidays!$J$3:$J$937),
IF(AND($T500&lt;DATEVALUE("10/1/20"&amp;RIGHT(BP$1,2)),$U500&lt;=DATEVALUE("9/30/20"&amp;RIGHT(BQ$1,2))),NETWORKDAYS(DATEVALUE("10/1/20"&amp;RIGHT(BP$1,2)),$U500,Holidays!$J$3:$J$937),
IF($T500&lt;DATEVALUE("10/1/20"&amp;RIGHT(BP$1,2)),NETWORKDAYS(DATEVALUE("10/1/20"&amp;RIGHT(BP$1,2)),DATEVALUE("9/30/20"&amp;RIGHT(BQ$1,2)),Holidays!$J$3:$J$937),
IF($T500&gt;=DATEVALUE("10/1/20"&amp;RIGHT(BP$1,2)),NETWORKDAYS($T500,DATEVALUE("9/30/20"&amp;RIGHT(BQ$1,2)),Holidays!$J$3:$J$937),"")))),"")/(NETWORKDAYS($T500,$U500,Holidays!$J$3:$J$937)),0))</f>
        <v/>
      </c>
      <c r="BR500" s="87" t="str">
        <f>IF($Q500="","",IFERROR(IF(OR(AND($T500&gt;=DATEVALUE("10/1/20"&amp;RIGHT(BQ$1,2)),$T500&lt;=DATEVALUE("9/30/20"&amp;RIGHT(BR$1,2))),AND($U500&gt;=DATEVALUE("10/1/20"&amp;RIGHT(BQ$1,2)),$U500&lt;=DATEVALUE("9/30/20"&amp;RIGHT(BR$1,2))),AND($T500&lt;=DATEVALUE("10/1/20"&amp;RIGHT(BQ$1,2)),$U500&gt;=DATEVALUE("9/30/20"&amp;RIGHT(BR$1,2)))),
IF(AND($T500&gt;=DATEVALUE("10/1/20"&amp;RIGHT(BQ$1,2)),$U500&lt;=DATEVALUE("9/30/20"&amp;RIGHT(BR$1,2))),NETWORKDAYS($T500,$U500,Holidays!$J$3:$J$937),
IF(AND($T500&lt;DATEVALUE("10/1/20"&amp;RIGHT(BQ$1,2)),$U500&lt;=DATEVALUE("9/30/20"&amp;RIGHT(BR$1,2))),NETWORKDAYS(DATEVALUE("10/1/20"&amp;RIGHT(BQ$1,2)),$U500,Holidays!$J$3:$J$937),
IF($T500&lt;DATEVALUE("10/1/20"&amp;RIGHT(BQ$1,2)),NETWORKDAYS(DATEVALUE("10/1/20"&amp;RIGHT(BQ$1,2)),DATEVALUE("9/30/20"&amp;RIGHT(BR$1,2)),Holidays!$J$3:$J$937),
IF($T500&gt;=DATEVALUE("10/1/20"&amp;RIGHT(BQ$1,2)),NETWORKDAYS($T500,DATEVALUE("9/30/20"&amp;RIGHT(BR$1,2)),Holidays!$J$3:$J$937),"")))),"")/(NETWORKDAYS($T500,$U500,Holidays!$J$3:$J$937)),0))</f>
        <v/>
      </c>
      <c r="BS500" s="87" t="str">
        <f>IF($Q500="","",IFERROR(IF(OR(AND($T500&gt;=DATEVALUE("10/1/20"&amp;RIGHT(BR$1,2)),$T500&lt;=DATEVALUE("9/30/20"&amp;RIGHT(BS$1,2))),AND($U500&gt;=DATEVALUE("10/1/20"&amp;RIGHT(BR$1,2)),$U500&lt;=DATEVALUE("9/30/20"&amp;RIGHT(BS$1,2))),AND($T500&lt;=DATEVALUE("10/1/20"&amp;RIGHT(BR$1,2)),$U500&gt;=DATEVALUE("9/30/20"&amp;RIGHT(BS$1,2)))),
IF(AND($T500&gt;=DATEVALUE("10/1/20"&amp;RIGHT(BR$1,2)),$U500&lt;=DATEVALUE("9/30/20"&amp;RIGHT(BS$1,2))),NETWORKDAYS($T500,$U500,Holidays!$J$3:$J$937),
IF(AND($T500&lt;DATEVALUE("10/1/20"&amp;RIGHT(BR$1,2)),$U500&lt;=DATEVALUE("9/30/20"&amp;RIGHT(BS$1,2))),NETWORKDAYS(DATEVALUE("10/1/20"&amp;RIGHT(BR$1,2)),$U500,Holidays!$J$3:$J$937),
IF($T500&lt;DATEVALUE("10/1/20"&amp;RIGHT(BR$1,2)),NETWORKDAYS(DATEVALUE("10/1/20"&amp;RIGHT(BR$1,2)),DATEVALUE("9/30/20"&amp;RIGHT(BS$1,2)),Holidays!$J$3:$J$937),
IF($T500&gt;=DATEVALUE("10/1/20"&amp;RIGHT(BR$1,2)),NETWORKDAYS($T500,DATEVALUE("9/30/20"&amp;RIGHT(BS$1,2)),Holidays!$J$3:$J$937),"")))),"")/(NETWORKDAYS($T500,$U500,Holidays!$J$3:$J$937)),0))</f>
        <v/>
      </c>
      <c r="BT500" s="87" t="str">
        <f>IF($Q500="","",IFERROR(IF(OR(AND($T500&gt;=DATEVALUE("10/1/20"&amp;RIGHT(BS$1,2)),$T500&lt;=DATEVALUE("9/30/20"&amp;RIGHT(BT$1,2))),AND($U500&gt;=DATEVALUE("10/1/20"&amp;RIGHT(BS$1,2)),$U500&lt;=DATEVALUE("9/30/20"&amp;RIGHT(BT$1,2))),AND($T500&lt;=DATEVALUE("10/1/20"&amp;RIGHT(BS$1,2)),$U500&gt;=DATEVALUE("9/30/20"&amp;RIGHT(BT$1,2)))),
IF(AND($T500&gt;=DATEVALUE("10/1/20"&amp;RIGHT(BS$1,2)),$U500&lt;=DATEVALUE("9/30/20"&amp;RIGHT(BT$1,2))),NETWORKDAYS($T500,$U500,Holidays!$J$3:$J$937),
IF(AND($T500&lt;DATEVALUE("10/1/20"&amp;RIGHT(BS$1,2)),$U500&lt;=DATEVALUE("9/30/20"&amp;RIGHT(BT$1,2))),NETWORKDAYS(DATEVALUE("10/1/20"&amp;RIGHT(BS$1,2)),$U500,Holidays!$J$3:$J$937),
IF($T500&lt;DATEVALUE("10/1/20"&amp;RIGHT(BS$1,2)),NETWORKDAYS(DATEVALUE("10/1/20"&amp;RIGHT(BS$1,2)),DATEVALUE("9/30/20"&amp;RIGHT(BT$1,2)),Holidays!$J$3:$J$937),
IF($T500&gt;=DATEVALUE("10/1/20"&amp;RIGHT(BS$1,2)),NETWORKDAYS($T500,DATEVALUE("9/30/20"&amp;RIGHT(BT$1,2)),Holidays!$J$3:$J$937),"")))),"")/(NETWORKDAYS($T500,$U500,Holidays!$J$3:$J$937)),0))</f>
        <v/>
      </c>
      <c r="BU500" s="87" t="str">
        <f>IF($Q500="","",IFERROR(IF(OR(AND($T500&gt;=DATEVALUE("10/1/20"&amp;RIGHT(BT$1,2)),$T500&lt;=DATEVALUE("9/30/20"&amp;RIGHT(BU$1,2))),AND($U500&gt;=DATEVALUE("10/1/20"&amp;RIGHT(BT$1,2)),$U500&lt;=DATEVALUE("9/30/20"&amp;RIGHT(BU$1,2))),AND($T500&lt;=DATEVALUE("10/1/20"&amp;RIGHT(BT$1,2)),$U500&gt;=DATEVALUE("9/30/20"&amp;RIGHT(BU$1,2)))),
IF(AND($T500&gt;=DATEVALUE("10/1/20"&amp;RIGHT(BT$1,2)),$U500&lt;=DATEVALUE("9/30/20"&amp;RIGHT(BU$1,2))),NETWORKDAYS($T500,$U500,Holidays!$J$3:$J$937),
IF(AND($T500&lt;DATEVALUE("10/1/20"&amp;RIGHT(BT$1,2)),$U500&lt;=DATEVALUE("9/30/20"&amp;RIGHT(BU$1,2))),NETWORKDAYS(DATEVALUE("10/1/20"&amp;RIGHT(BT$1,2)),$U500,Holidays!$J$3:$J$937),
IF($T500&lt;DATEVALUE("10/1/20"&amp;RIGHT(BT$1,2)),NETWORKDAYS(DATEVALUE("10/1/20"&amp;RIGHT(BT$1,2)),DATEVALUE("9/30/20"&amp;RIGHT(BU$1,2)),Holidays!$J$3:$J$937),
IF($T500&gt;=DATEVALUE("10/1/20"&amp;RIGHT(BT$1,2)),NETWORKDAYS($T500,DATEVALUE("9/30/20"&amp;RIGHT(BU$1,2)),Holidays!$J$3:$J$937),"")))),"")/(NETWORKDAYS($T500,$U500,Holidays!$J$3:$J$937)),0))</f>
        <v/>
      </c>
      <c r="BV500" s="87" t="str">
        <f>IF($Q500="","",IFERROR(IF(OR(AND($T500&gt;=DATEVALUE("10/1/20"&amp;RIGHT(BU$1,2)),$T500&lt;=DATEVALUE("9/30/20"&amp;RIGHT(BV$1,2))),AND($U500&gt;=DATEVALUE("10/1/20"&amp;RIGHT(BU$1,2)),$U500&lt;=DATEVALUE("9/30/20"&amp;RIGHT(BV$1,2))),AND($T500&lt;=DATEVALUE("10/1/20"&amp;RIGHT(BU$1,2)),$U500&gt;=DATEVALUE("9/30/20"&amp;RIGHT(BV$1,2)))),
IF(AND($T500&gt;=DATEVALUE("10/1/20"&amp;RIGHT(BU$1,2)),$U500&lt;=DATEVALUE("9/30/20"&amp;RIGHT(BV$1,2))),NETWORKDAYS($T500,$U500,Holidays!$J$3:$J$937),
IF(AND($T500&lt;DATEVALUE("10/1/20"&amp;RIGHT(BU$1,2)),$U500&lt;=DATEVALUE("9/30/20"&amp;RIGHT(BV$1,2))),NETWORKDAYS(DATEVALUE("10/1/20"&amp;RIGHT(BU$1,2)),$U500,Holidays!$J$3:$J$937),
IF($T500&lt;DATEVALUE("10/1/20"&amp;RIGHT(BU$1,2)),NETWORKDAYS(DATEVALUE("10/1/20"&amp;RIGHT(BU$1,2)),DATEVALUE("9/30/20"&amp;RIGHT(BV$1,2)),Holidays!$J$3:$J$937),
IF($T500&gt;=DATEVALUE("10/1/20"&amp;RIGHT(BU$1,2)),NETWORKDAYS($T500,DATEVALUE("9/30/20"&amp;RIGHT(BV$1,2)),Holidays!$J$3:$J$937),"")))),"")/(NETWORKDAYS($T500,$U500,Holidays!$J$3:$J$937)),0))</f>
        <v/>
      </c>
      <c r="BW500" s="87" t="str">
        <f>IF($Q500="","",IFERROR(IF(OR(AND($T500&gt;=DATEVALUE("10/1/20"&amp;RIGHT(BV$1,2)),$T500&lt;=DATEVALUE("9/30/20"&amp;RIGHT(BW$1,2))),AND($U500&gt;=DATEVALUE("10/1/20"&amp;RIGHT(BV$1,2)),$U500&lt;=DATEVALUE("9/30/20"&amp;RIGHT(BW$1,2))),AND($T500&lt;=DATEVALUE("10/1/20"&amp;RIGHT(BV$1,2)),$U500&gt;=DATEVALUE("9/30/20"&amp;RIGHT(BW$1,2)))),
IF(AND($T500&gt;=DATEVALUE("10/1/20"&amp;RIGHT(BV$1,2)),$U500&lt;=DATEVALUE("9/30/20"&amp;RIGHT(BW$1,2))),NETWORKDAYS($T500,$U500,Holidays!$J$3:$J$937),
IF(AND($T500&lt;DATEVALUE("10/1/20"&amp;RIGHT(BV$1,2)),$U500&lt;=DATEVALUE("9/30/20"&amp;RIGHT(BW$1,2))),NETWORKDAYS(DATEVALUE("10/1/20"&amp;RIGHT(BV$1,2)),$U500,Holidays!$J$3:$J$937),
IF($T500&lt;DATEVALUE("10/1/20"&amp;RIGHT(BV$1,2)),NETWORKDAYS(DATEVALUE("10/1/20"&amp;RIGHT(BV$1,2)),DATEVALUE("9/30/20"&amp;RIGHT(BW$1,2)),Holidays!$J$3:$J$937),
IF($T500&gt;=DATEVALUE("10/1/20"&amp;RIGHT(BV$1,2)),NETWORKDAYS($T500,DATEVALUE("9/30/20"&amp;RIGHT(BW$1,2)),Holidays!$J$3:$J$937),"")))),"")/(NETWORKDAYS($T500,$U500,Holidays!$J$3:$J$937)),0))</f>
        <v/>
      </c>
      <c r="BX500" s="87" t="str">
        <f>IF($Q500="","",IFERROR(IF(OR(AND($T500&gt;=DATEVALUE("10/1/20"&amp;RIGHT(BW$1,2)),$T500&lt;=DATEVALUE("9/30/20"&amp;RIGHT(BX$1,2))),AND($U500&gt;=DATEVALUE("10/1/20"&amp;RIGHT(BW$1,2)),$U500&lt;=DATEVALUE("9/30/20"&amp;RIGHT(BX$1,2))),AND($T500&lt;=DATEVALUE("10/1/20"&amp;RIGHT(BW$1,2)),$U500&gt;=DATEVALUE("9/30/20"&amp;RIGHT(BX$1,2)))),
IF(AND($T500&gt;=DATEVALUE("10/1/20"&amp;RIGHT(BW$1,2)),$U500&lt;=DATEVALUE("9/30/20"&amp;RIGHT(BX$1,2))),NETWORKDAYS($T500,$U500,Holidays!$J$3:$J$937),
IF(AND($T500&lt;DATEVALUE("10/1/20"&amp;RIGHT(BW$1,2)),$U500&lt;=DATEVALUE("9/30/20"&amp;RIGHT(BX$1,2))),NETWORKDAYS(DATEVALUE("10/1/20"&amp;RIGHT(BW$1,2)),$U500,Holidays!$J$3:$J$937),
IF($T500&lt;DATEVALUE("10/1/20"&amp;RIGHT(BW$1,2)),NETWORKDAYS(DATEVALUE("10/1/20"&amp;RIGHT(BW$1,2)),DATEVALUE("9/30/20"&amp;RIGHT(BX$1,2)),Holidays!$J$3:$J$937),
IF($T500&gt;=DATEVALUE("10/1/20"&amp;RIGHT(BW$1,2)),NETWORKDAYS($T500,DATEVALUE("9/30/20"&amp;RIGHT(BX$1,2)),Holidays!$J$3:$J$937),"")))),"")/(NETWORKDAYS($T500,$U500,Holidays!$J$3:$J$937)),0))</f>
        <v/>
      </c>
      <c r="BY500" s="87" t="str">
        <f>IF($Q500="","",IFERROR(IF(OR(AND($T500&gt;=DATEVALUE("10/1/20"&amp;RIGHT(BX$1,2)),$T500&lt;=DATEVALUE("9/30/20"&amp;RIGHT(BY$1,2))),AND($U500&gt;=DATEVALUE("10/1/20"&amp;RIGHT(BX$1,2)),$U500&lt;=DATEVALUE("9/30/20"&amp;RIGHT(BY$1,2))),AND($T500&lt;=DATEVALUE("10/1/20"&amp;RIGHT(BX$1,2)),$U500&gt;=DATEVALUE("9/30/20"&amp;RIGHT(BY$1,2)))),
IF(AND($T500&gt;=DATEVALUE("10/1/20"&amp;RIGHT(BX$1,2)),$U500&lt;=DATEVALUE("9/30/20"&amp;RIGHT(BY$1,2))),NETWORKDAYS($T500,$U500,Holidays!$J$3:$J$937),
IF(AND($T500&lt;DATEVALUE("10/1/20"&amp;RIGHT(BX$1,2)),$U500&lt;=DATEVALUE("9/30/20"&amp;RIGHT(BY$1,2))),NETWORKDAYS(DATEVALUE("10/1/20"&amp;RIGHT(BX$1,2)),$U500,Holidays!$J$3:$J$937),
IF($T500&lt;DATEVALUE("10/1/20"&amp;RIGHT(BX$1,2)),NETWORKDAYS(DATEVALUE("10/1/20"&amp;RIGHT(BX$1,2)),DATEVALUE("9/30/20"&amp;RIGHT(BY$1,2)),Holidays!$J$3:$J$937),
IF($T500&gt;=DATEVALUE("10/1/20"&amp;RIGHT(BX$1,2)),NETWORKDAYS($T500,DATEVALUE("9/30/20"&amp;RIGHT(BY$1,2)),Holidays!$J$3:$J$937),"")))),"")/(NETWORKDAYS($T500,$U500,Holidays!$J$3:$J$937)),0))</f>
        <v/>
      </c>
      <c r="BZ500" s="87" t="str">
        <f>IF($Q500="","",IFERROR(IF(OR(AND($T500&gt;=DATEVALUE("10/1/20"&amp;RIGHT(BY$1,2)),$T500&lt;=DATEVALUE("9/30/20"&amp;RIGHT(BZ$1,2))),AND($U500&gt;=DATEVALUE("10/1/20"&amp;RIGHT(BY$1,2)),$U500&lt;=DATEVALUE("9/30/20"&amp;RIGHT(BZ$1,2))),AND($T500&lt;=DATEVALUE("10/1/20"&amp;RIGHT(BY$1,2)),$U500&gt;=DATEVALUE("9/30/20"&amp;RIGHT(BZ$1,2)))),
IF(AND($T500&gt;=DATEVALUE("10/1/20"&amp;RIGHT(BY$1,2)),$U500&lt;=DATEVALUE("9/30/20"&amp;RIGHT(BZ$1,2))),NETWORKDAYS($T500,$U500,Holidays!$J$3:$J$937),
IF(AND($T500&lt;DATEVALUE("10/1/20"&amp;RIGHT(BY$1,2)),$U500&lt;=DATEVALUE("9/30/20"&amp;RIGHT(BZ$1,2))),NETWORKDAYS(DATEVALUE("10/1/20"&amp;RIGHT(BY$1,2)),$U500,Holidays!$J$3:$J$937),
IF($T500&lt;DATEVALUE("10/1/20"&amp;RIGHT(BY$1,2)),NETWORKDAYS(DATEVALUE("10/1/20"&amp;RIGHT(BY$1,2)),DATEVALUE("9/30/20"&amp;RIGHT(BZ$1,2)),Holidays!$J$3:$J$937),
IF($T500&gt;=DATEVALUE("10/1/20"&amp;RIGHT(BY$1,2)),NETWORKDAYS($T500,DATEVALUE("9/30/20"&amp;RIGHT(BZ$1,2)),Holidays!$J$3:$J$937),"")))),"")/(NETWORKDAYS($T500,$U500,Holidays!$J$3:$J$937)),0))</f>
        <v/>
      </c>
      <c r="CA500" s="87" t="str">
        <f>IF($Q500="","",IFERROR(IF(OR(AND($T500&gt;=DATEVALUE("10/1/20"&amp;RIGHT(BZ$1,2)),$T500&lt;=DATEVALUE("9/30/20"&amp;RIGHT(CA$1,2))),AND($U500&gt;=DATEVALUE("10/1/20"&amp;RIGHT(BZ$1,2)),$U500&lt;=DATEVALUE("9/30/20"&amp;RIGHT(CA$1,2))),AND($T500&lt;=DATEVALUE("10/1/20"&amp;RIGHT(BZ$1,2)),$U500&gt;=DATEVALUE("9/30/20"&amp;RIGHT(CA$1,2)))),
IF(AND($T500&gt;=DATEVALUE("10/1/20"&amp;RIGHT(BZ$1,2)),$U500&lt;=DATEVALUE("9/30/20"&amp;RIGHT(CA$1,2))),NETWORKDAYS($T500,$U500,Holidays!$J$3:$J$937),
IF(AND($T500&lt;DATEVALUE("10/1/20"&amp;RIGHT(BZ$1,2)),$U500&lt;=DATEVALUE("9/30/20"&amp;RIGHT(CA$1,2))),NETWORKDAYS(DATEVALUE("10/1/20"&amp;RIGHT(BZ$1,2)),$U500,Holidays!$J$3:$J$937),
IF($T500&lt;DATEVALUE("10/1/20"&amp;RIGHT(BZ$1,2)),NETWORKDAYS(DATEVALUE("10/1/20"&amp;RIGHT(BZ$1,2)),DATEVALUE("9/30/20"&amp;RIGHT(CA$1,2)),Holidays!$J$3:$J$937),
IF($T500&gt;=DATEVALUE("10/1/20"&amp;RIGHT(BZ$1,2)),NETWORKDAYS($T500,DATEVALUE("9/30/20"&amp;RIGHT(CA$1,2)),Holidays!$J$3:$J$937),"")))),"")/(NETWORKDAYS($T500,$U500,Holidays!$J$3:$J$937)),0))</f>
        <v/>
      </c>
      <c r="CB500" s="87" t="str">
        <f>IF($Q500="","",IFERROR(IF(OR(AND($T500&gt;=DATEVALUE("10/1/20"&amp;RIGHT(CA$1,2)),$T500&lt;=DATEVALUE("9/30/20"&amp;RIGHT(CB$1,2))),AND($U500&gt;=DATEVALUE("10/1/20"&amp;RIGHT(CA$1,2)),$U500&lt;=DATEVALUE("9/30/20"&amp;RIGHT(CB$1,2))),AND($T500&lt;=DATEVALUE("10/1/20"&amp;RIGHT(CA$1,2)),$U500&gt;=DATEVALUE("9/30/20"&amp;RIGHT(CB$1,2)))),
IF(AND($T500&gt;=DATEVALUE("10/1/20"&amp;RIGHT(CA$1,2)),$U500&lt;=DATEVALUE("9/30/20"&amp;RIGHT(CB$1,2))),NETWORKDAYS($T500,$U500,Holidays!$J$3:$J$937),
IF(AND($T500&lt;DATEVALUE("10/1/20"&amp;RIGHT(CA$1,2)),$U500&lt;=DATEVALUE("9/30/20"&amp;RIGHT(CB$1,2))),NETWORKDAYS(DATEVALUE("10/1/20"&amp;RIGHT(CA$1,2)),$U500,Holidays!$J$3:$J$937),
IF($T500&lt;DATEVALUE("10/1/20"&amp;RIGHT(CA$1,2)),NETWORKDAYS(DATEVALUE("10/1/20"&amp;RIGHT(CA$1,2)),DATEVALUE("9/30/20"&amp;RIGHT(CB$1,2)),Holidays!$J$3:$J$937),
IF($T500&gt;=DATEVALUE("10/1/20"&amp;RIGHT(CA$1,2)),NETWORKDAYS($T500,DATEVALUE("9/30/20"&amp;RIGHT(CB$1,2)),Holidays!$J$3:$J$937),"")))),"")/(NETWORKDAYS($T500,$U500,Holidays!$J$3:$J$937)),0))</f>
        <v/>
      </c>
    </row>
    <row r="501" spans="1:80">
      <c r="A501" s="97"/>
      <c r="B501" s="98" t="str">
        <f ca="1">IF(NOT($A501=""),OFFSET('WBS Reference &amp; User Procedure'!$A$1,MATCH($A501,'WBS Reference &amp; User Procedure'!$A:$A,0)-1,1),"")</f>
        <v/>
      </c>
      <c r="D501" s="97"/>
      <c r="I501" s="78"/>
      <c r="T501" s="104" t="str">
        <f>IF(NOT(Q501=""),IF(NOT($S501=""),$S501,#REF!),"")</f>
        <v/>
      </c>
      <c r="U501" s="104" t="str">
        <f>IF(NOT(Q501=""),WORKDAY(T501,Q501,Holidays!$J$3:$J$937),"")</f>
        <v/>
      </c>
      <c r="V501" s="104"/>
      <c r="W501" s="104"/>
      <c r="X501" s="101" t="str">
        <f t="shared" si="106"/>
        <v/>
      </c>
      <c r="AL501" s="87" t="str">
        <f t="shared" ca="1" si="107"/>
        <v/>
      </c>
      <c r="AN501" s="87" t="str">
        <f t="shared" ca="1" si="110"/>
        <v/>
      </c>
      <c r="AO501" s="87" t="str">
        <f t="shared" ca="1" si="110"/>
        <v/>
      </c>
      <c r="AP501" s="87" t="str">
        <f t="shared" ca="1" si="110"/>
        <v/>
      </c>
      <c r="AQ501" s="87" t="str">
        <f t="shared" ca="1" si="110"/>
        <v/>
      </c>
      <c r="AR501" s="87" t="str">
        <f t="shared" ca="1" si="110"/>
        <v/>
      </c>
      <c r="AS501" s="87" t="str">
        <f t="shared" ca="1" si="110"/>
        <v/>
      </c>
      <c r="AT501" s="87" t="str">
        <f t="shared" ca="1" si="110"/>
        <v/>
      </c>
      <c r="AU501" s="87" t="str">
        <f t="shared" ca="1" si="110"/>
        <v/>
      </c>
      <c r="AV501" s="87" t="str">
        <f t="shared" ca="1" si="110"/>
        <v/>
      </c>
      <c r="AW501" s="87" t="str">
        <f t="shared" ca="1" si="110"/>
        <v/>
      </c>
      <c r="AX501" s="87" t="str">
        <f t="shared" ca="1" si="111"/>
        <v/>
      </c>
      <c r="AY501" s="87" t="str">
        <f t="shared" ca="1" si="111"/>
        <v/>
      </c>
      <c r="AZ501" s="87" t="str">
        <f t="shared" ca="1" si="111"/>
        <v/>
      </c>
      <c r="BA501" s="87" t="str">
        <f t="shared" ca="1" si="111"/>
        <v/>
      </c>
      <c r="BB501" s="87" t="str">
        <f t="shared" ca="1" si="111"/>
        <v/>
      </c>
      <c r="BC501" s="87" t="str">
        <f t="shared" ca="1" si="111"/>
        <v/>
      </c>
      <c r="BD501" s="87" t="str">
        <f t="shared" ca="1" si="111"/>
        <v/>
      </c>
      <c r="BE501" s="87" t="str">
        <f t="shared" ca="1" si="111"/>
        <v/>
      </c>
      <c r="BF501" s="87" t="str">
        <f t="shared" ca="1" si="111"/>
        <v/>
      </c>
      <c r="BG501" s="87" t="str">
        <f t="shared" ca="1" si="111"/>
        <v/>
      </c>
      <c r="BI501" s="87" t="str">
        <f>IF($Q501="","",IFERROR(IF(OR(AND($T501&gt;=DATEVALUE("10/1/20"&amp;RIGHT(BH$1,2)),$T501&lt;=DATEVALUE("9/30/20"&amp;RIGHT(BI$1,2))),AND($U501&gt;=DATEVALUE("10/1/20"&amp;RIGHT(BH$1,2)),$U501&lt;=DATEVALUE("9/30/20"&amp;RIGHT(BI$1,2))),AND($T501&lt;=DATEVALUE("10/1/20"&amp;RIGHT(BH$1,2)),$U501&gt;=DATEVALUE("9/30/20"&amp;RIGHT(BI$1,2)))),
IF(AND($T501&gt;=DATEVALUE("10/1/20"&amp;RIGHT(BH$1,2)),$U501&lt;=DATEVALUE("9/30/20"&amp;RIGHT(BI$1,2))),NETWORKDAYS($T501,$U501,Holidays!$J$3:$J$937),
IF(AND($T501&lt;DATEVALUE("10/1/20"&amp;RIGHT(BH$1,2)),$U501&lt;=DATEVALUE("9/30/20"&amp;RIGHT(BI$1,2))),NETWORKDAYS(DATEVALUE("10/1/20"&amp;RIGHT(BH$1,2)),$U501,Holidays!$J$3:$J$937),
IF($T501&lt;DATEVALUE("10/1/20"&amp;RIGHT(BH$1,2)),NETWORKDAYS(DATEVALUE("10/1/20"&amp;RIGHT(BH$1,2)),DATEVALUE("9/30/20"&amp;RIGHT(BI$1,2)),Holidays!$J$3:$J$937),
IF($T501&gt;=DATEVALUE("10/1/20"&amp;RIGHT(BH$1,2)),NETWORKDAYS($T501,DATEVALUE("9/30/20"&amp;RIGHT(BI$1,2)),Holidays!$J$3:$J$937),"")))),"")/(NETWORKDAYS($T501,$U501,Holidays!$J$3:$J$937)),0))</f>
        <v/>
      </c>
      <c r="BJ501" s="87" t="str">
        <f>IF($Q501="","",IFERROR(IF(OR(AND($T501&gt;=DATEVALUE("10/1/20"&amp;RIGHT(BI$1,2)),$T501&lt;=DATEVALUE("9/30/20"&amp;RIGHT(BJ$1,2))),AND($U501&gt;=DATEVALUE("10/1/20"&amp;RIGHT(BI$1,2)),$U501&lt;=DATEVALUE("9/30/20"&amp;RIGHT(BJ$1,2))),AND($T501&lt;=DATEVALUE("10/1/20"&amp;RIGHT(BI$1,2)),$U501&gt;=DATEVALUE("9/30/20"&amp;RIGHT(BJ$1,2)))),
IF(AND($T501&gt;=DATEVALUE("10/1/20"&amp;RIGHT(BI$1,2)),$U501&lt;=DATEVALUE("9/30/20"&amp;RIGHT(BJ$1,2))),NETWORKDAYS($T501,$U501,Holidays!$J$3:$J$937),
IF(AND($T501&lt;DATEVALUE("10/1/20"&amp;RIGHT(BI$1,2)),$U501&lt;=DATEVALUE("9/30/20"&amp;RIGHT(BJ$1,2))),NETWORKDAYS(DATEVALUE("10/1/20"&amp;RIGHT(BI$1,2)),$U501,Holidays!$J$3:$J$937),
IF($T501&lt;DATEVALUE("10/1/20"&amp;RIGHT(BI$1,2)),NETWORKDAYS(DATEVALUE("10/1/20"&amp;RIGHT(BI$1,2)),DATEVALUE("9/30/20"&amp;RIGHT(BJ$1,2)),Holidays!$J$3:$J$937),
IF($T501&gt;=DATEVALUE("10/1/20"&amp;RIGHT(BI$1,2)),NETWORKDAYS($T501,DATEVALUE("9/30/20"&amp;RIGHT(BJ$1,2)),Holidays!$J$3:$J$937),"")))),"")/(NETWORKDAYS($T501,$U501,Holidays!$J$3:$J$937)),0))</f>
        <v/>
      </c>
      <c r="BK501" s="87" t="str">
        <f>IF($Q501="","",IFERROR(IF(OR(AND($T501&gt;=DATEVALUE("10/1/20"&amp;RIGHT(BJ$1,2)),$T501&lt;=DATEVALUE("9/30/20"&amp;RIGHT(BK$1,2))),AND($U501&gt;=DATEVALUE("10/1/20"&amp;RIGHT(BJ$1,2)),$U501&lt;=DATEVALUE("9/30/20"&amp;RIGHT(BK$1,2))),AND($T501&lt;=DATEVALUE("10/1/20"&amp;RIGHT(BJ$1,2)),$U501&gt;=DATEVALUE("9/30/20"&amp;RIGHT(BK$1,2)))),
IF(AND($T501&gt;=DATEVALUE("10/1/20"&amp;RIGHT(BJ$1,2)),$U501&lt;=DATEVALUE("9/30/20"&amp;RIGHT(BK$1,2))),NETWORKDAYS($T501,$U501,Holidays!$J$3:$J$937),
IF(AND($T501&lt;DATEVALUE("10/1/20"&amp;RIGHT(BJ$1,2)),$U501&lt;=DATEVALUE("9/30/20"&amp;RIGHT(BK$1,2))),NETWORKDAYS(DATEVALUE("10/1/20"&amp;RIGHT(BJ$1,2)),$U501,Holidays!$J$3:$J$937),
IF($T501&lt;DATEVALUE("10/1/20"&amp;RIGHT(BJ$1,2)),NETWORKDAYS(DATEVALUE("10/1/20"&amp;RIGHT(BJ$1,2)),DATEVALUE("9/30/20"&amp;RIGHT(BK$1,2)),Holidays!$J$3:$J$937),
IF($T501&gt;=DATEVALUE("10/1/20"&amp;RIGHT(BJ$1,2)),NETWORKDAYS($T501,DATEVALUE("9/30/20"&amp;RIGHT(BK$1,2)),Holidays!$J$3:$J$937),"")))),"")/(NETWORKDAYS($T501,$U501,Holidays!$J$3:$J$937)),0))</f>
        <v/>
      </c>
      <c r="BL501" s="87" t="str">
        <f>IF($Q501="","",IFERROR(IF(OR(AND($T501&gt;=DATEVALUE("10/1/20"&amp;RIGHT(BK$1,2)),$T501&lt;=DATEVALUE("9/30/20"&amp;RIGHT(BL$1,2))),AND($U501&gt;=DATEVALUE("10/1/20"&amp;RIGHT(BK$1,2)),$U501&lt;=DATEVALUE("9/30/20"&amp;RIGHT(BL$1,2))),AND($T501&lt;=DATEVALUE("10/1/20"&amp;RIGHT(BK$1,2)),$U501&gt;=DATEVALUE("9/30/20"&amp;RIGHT(BL$1,2)))),
IF(AND($T501&gt;=DATEVALUE("10/1/20"&amp;RIGHT(BK$1,2)),$U501&lt;=DATEVALUE("9/30/20"&amp;RIGHT(BL$1,2))),NETWORKDAYS($T501,$U501,Holidays!$J$3:$J$937),
IF(AND($T501&lt;DATEVALUE("10/1/20"&amp;RIGHT(BK$1,2)),$U501&lt;=DATEVALUE("9/30/20"&amp;RIGHT(BL$1,2))),NETWORKDAYS(DATEVALUE("10/1/20"&amp;RIGHT(BK$1,2)),$U501,Holidays!$J$3:$J$937),
IF($T501&lt;DATEVALUE("10/1/20"&amp;RIGHT(BK$1,2)),NETWORKDAYS(DATEVALUE("10/1/20"&amp;RIGHT(BK$1,2)),DATEVALUE("9/30/20"&amp;RIGHT(BL$1,2)),Holidays!$J$3:$J$937),
IF($T501&gt;=DATEVALUE("10/1/20"&amp;RIGHT(BK$1,2)),NETWORKDAYS($T501,DATEVALUE("9/30/20"&amp;RIGHT(BL$1,2)),Holidays!$J$3:$J$937),"")))),"")/(NETWORKDAYS($T501,$U501,Holidays!$J$3:$J$937)),0))</f>
        <v/>
      </c>
      <c r="BM501" s="87" t="str">
        <f>IF($Q501="","",IFERROR(IF(OR(AND($T501&gt;=DATEVALUE("10/1/20"&amp;RIGHT(BL$1,2)),$T501&lt;=DATEVALUE("9/30/20"&amp;RIGHT(BM$1,2))),AND($U501&gt;=DATEVALUE("10/1/20"&amp;RIGHT(BL$1,2)),$U501&lt;=DATEVALUE("9/30/20"&amp;RIGHT(BM$1,2))),AND($T501&lt;=DATEVALUE("10/1/20"&amp;RIGHT(BL$1,2)),$U501&gt;=DATEVALUE("9/30/20"&amp;RIGHT(BM$1,2)))),
IF(AND($T501&gt;=DATEVALUE("10/1/20"&amp;RIGHT(BL$1,2)),$U501&lt;=DATEVALUE("9/30/20"&amp;RIGHT(BM$1,2))),NETWORKDAYS($T501,$U501,Holidays!$J$3:$J$937),
IF(AND($T501&lt;DATEVALUE("10/1/20"&amp;RIGHT(BL$1,2)),$U501&lt;=DATEVALUE("9/30/20"&amp;RIGHT(BM$1,2))),NETWORKDAYS(DATEVALUE("10/1/20"&amp;RIGHT(BL$1,2)),$U501,Holidays!$J$3:$J$937),
IF($T501&lt;DATEVALUE("10/1/20"&amp;RIGHT(BL$1,2)),NETWORKDAYS(DATEVALUE("10/1/20"&amp;RIGHT(BL$1,2)),DATEVALUE("9/30/20"&amp;RIGHT(BM$1,2)),Holidays!$J$3:$J$937),
IF($T501&gt;=DATEVALUE("10/1/20"&amp;RIGHT(BL$1,2)),NETWORKDAYS($T501,DATEVALUE("9/30/20"&amp;RIGHT(BM$1,2)),Holidays!$J$3:$J$937),"")))),"")/(NETWORKDAYS($T501,$U501,Holidays!$J$3:$J$937)),0))</f>
        <v/>
      </c>
      <c r="BN501" s="87" t="str">
        <f>IF($Q501="","",IFERROR(IF(OR(AND($T501&gt;=DATEVALUE("10/1/20"&amp;RIGHT(BM$1,2)),$T501&lt;=DATEVALUE("9/30/20"&amp;RIGHT(BN$1,2))),AND($U501&gt;=DATEVALUE("10/1/20"&amp;RIGHT(BM$1,2)),$U501&lt;=DATEVALUE("9/30/20"&amp;RIGHT(BN$1,2))),AND($T501&lt;=DATEVALUE("10/1/20"&amp;RIGHT(BM$1,2)),$U501&gt;=DATEVALUE("9/30/20"&amp;RIGHT(BN$1,2)))),
IF(AND($T501&gt;=DATEVALUE("10/1/20"&amp;RIGHT(BM$1,2)),$U501&lt;=DATEVALUE("9/30/20"&amp;RIGHT(BN$1,2))),NETWORKDAYS($T501,$U501,Holidays!$J$3:$J$937),
IF(AND($T501&lt;DATEVALUE("10/1/20"&amp;RIGHT(BM$1,2)),$U501&lt;=DATEVALUE("9/30/20"&amp;RIGHT(BN$1,2))),NETWORKDAYS(DATEVALUE("10/1/20"&amp;RIGHT(BM$1,2)),$U501,Holidays!$J$3:$J$937),
IF($T501&lt;DATEVALUE("10/1/20"&amp;RIGHT(BM$1,2)),NETWORKDAYS(DATEVALUE("10/1/20"&amp;RIGHT(BM$1,2)),DATEVALUE("9/30/20"&amp;RIGHT(BN$1,2)),Holidays!$J$3:$J$937),
IF($T501&gt;=DATEVALUE("10/1/20"&amp;RIGHT(BM$1,2)),NETWORKDAYS($T501,DATEVALUE("9/30/20"&amp;RIGHT(BN$1,2)),Holidays!$J$3:$J$937),"")))),"")/(NETWORKDAYS($T501,$U501,Holidays!$J$3:$J$937)),0))</f>
        <v/>
      </c>
      <c r="BO501" s="87" t="str">
        <f>IF($Q501="","",IFERROR(IF(OR(AND($T501&gt;=DATEVALUE("10/1/20"&amp;RIGHT(BN$1,2)),$T501&lt;=DATEVALUE("9/30/20"&amp;RIGHT(BO$1,2))),AND($U501&gt;=DATEVALUE("10/1/20"&amp;RIGHT(BN$1,2)),$U501&lt;=DATEVALUE("9/30/20"&amp;RIGHT(BO$1,2))),AND($T501&lt;=DATEVALUE("10/1/20"&amp;RIGHT(BN$1,2)),$U501&gt;=DATEVALUE("9/30/20"&amp;RIGHT(BO$1,2)))),
IF(AND($T501&gt;=DATEVALUE("10/1/20"&amp;RIGHT(BN$1,2)),$U501&lt;=DATEVALUE("9/30/20"&amp;RIGHT(BO$1,2))),NETWORKDAYS($T501,$U501,Holidays!$J$3:$J$937),
IF(AND($T501&lt;DATEVALUE("10/1/20"&amp;RIGHT(BN$1,2)),$U501&lt;=DATEVALUE("9/30/20"&amp;RIGHT(BO$1,2))),NETWORKDAYS(DATEVALUE("10/1/20"&amp;RIGHT(BN$1,2)),$U501,Holidays!$J$3:$J$937),
IF($T501&lt;DATEVALUE("10/1/20"&amp;RIGHT(BN$1,2)),NETWORKDAYS(DATEVALUE("10/1/20"&amp;RIGHT(BN$1,2)),DATEVALUE("9/30/20"&amp;RIGHT(BO$1,2)),Holidays!$J$3:$J$937),
IF($T501&gt;=DATEVALUE("10/1/20"&amp;RIGHT(BN$1,2)),NETWORKDAYS($T501,DATEVALUE("9/30/20"&amp;RIGHT(BO$1,2)),Holidays!$J$3:$J$937),"")))),"")/(NETWORKDAYS($T501,$U501,Holidays!$J$3:$J$937)),0))</f>
        <v/>
      </c>
      <c r="BP501" s="87" t="str">
        <f>IF($Q501="","",IFERROR(IF(OR(AND($T501&gt;=DATEVALUE("10/1/20"&amp;RIGHT(BO$1,2)),$T501&lt;=DATEVALUE("9/30/20"&amp;RIGHT(BP$1,2))),AND($U501&gt;=DATEVALUE("10/1/20"&amp;RIGHT(BO$1,2)),$U501&lt;=DATEVALUE("9/30/20"&amp;RIGHT(BP$1,2))),AND($T501&lt;=DATEVALUE("10/1/20"&amp;RIGHT(BO$1,2)),$U501&gt;=DATEVALUE("9/30/20"&amp;RIGHT(BP$1,2)))),
IF(AND($T501&gt;=DATEVALUE("10/1/20"&amp;RIGHT(BO$1,2)),$U501&lt;=DATEVALUE("9/30/20"&amp;RIGHT(BP$1,2))),NETWORKDAYS($T501,$U501,Holidays!$J$3:$J$937),
IF(AND($T501&lt;DATEVALUE("10/1/20"&amp;RIGHT(BO$1,2)),$U501&lt;=DATEVALUE("9/30/20"&amp;RIGHT(BP$1,2))),NETWORKDAYS(DATEVALUE("10/1/20"&amp;RIGHT(BO$1,2)),$U501,Holidays!$J$3:$J$937),
IF($T501&lt;DATEVALUE("10/1/20"&amp;RIGHT(BO$1,2)),NETWORKDAYS(DATEVALUE("10/1/20"&amp;RIGHT(BO$1,2)),DATEVALUE("9/30/20"&amp;RIGHT(BP$1,2)),Holidays!$J$3:$J$937),
IF($T501&gt;=DATEVALUE("10/1/20"&amp;RIGHT(BO$1,2)),NETWORKDAYS($T501,DATEVALUE("9/30/20"&amp;RIGHT(BP$1,2)),Holidays!$J$3:$J$937),"")))),"")/(NETWORKDAYS($T501,$U501,Holidays!$J$3:$J$937)),0))</f>
        <v/>
      </c>
      <c r="BQ501" s="87" t="str">
        <f>IF($Q501="","",IFERROR(IF(OR(AND($T501&gt;=DATEVALUE("10/1/20"&amp;RIGHT(BP$1,2)),$T501&lt;=DATEVALUE("9/30/20"&amp;RIGHT(BQ$1,2))),AND($U501&gt;=DATEVALUE("10/1/20"&amp;RIGHT(BP$1,2)),$U501&lt;=DATEVALUE("9/30/20"&amp;RIGHT(BQ$1,2))),AND($T501&lt;=DATEVALUE("10/1/20"&amp;RIGHT(BP$1,2)),$U501&gt;=DATEVALUE("9/30/20"&amp;RIGHT(BQ$1,2)))),
IF(AND($T501&gt;=DATEVALUE("10/1/20"&amp;RIGHT(BP$1,2)),$U501&lt;=DATEVALUE("9/30/20"&amp;RIGHT(BQ$1,2))),NETWORKDAYS($T501,$U501,Holidays!$J$3:$J$937),
IF(AND($T501&lt;DATEVALUE("10/1/20"&amp;RIGHT(BP$1,2)),$U501&lt;=DATEVALUE("9/30/20"&amp;RIGHT(BQ$1,2))),NETWORKDAYS(DATEVALUE("10/1/20"&amp;RIGHT(BP$1,2)),$U501,Holidays!$J$3:$J$937),
IF($T501&lt;DATEVALUE("10/1/20"&amp;RIGHT(BP$1,2)),NETWORKDAYS(DATEVALUE("10/1/20"&amp;RIGHT(BP$1,2)),DATEVALUE("9/30/20"&amp;RIGHT(BQ$1,2)),Holidays!$J$3:$J$937),
IF($T501&gt;=DATEVALUE("10/1/20"&amp;RIGHT(BP$1,2)),NETWORKDAYS($T501,DATEVALUE("9/30/20"&amp;RIGHT(BQ$1,2)),Holidays!$J$3:$J$937),"")))),"")/(NETWORKDAYS($T501,$U501,Holidays!$J$3:$J$937)),0))</f>
        <v/>
      </c>
      <c r="BR501" s="87" t="str">
        <f>IF($Q501="","",IFERROR(IF(OR(AND($T501&gt;=DATEVALUE("10/1/20"&amp;RIGHT(BQ$1,2)),$T501&lt;=DATEVALUE("9/30/20"&amp;RIGHT(BR$1,2))),AND($U501&gt;=DATEVALUE("10/1/20"&amp;RIGHT(BQ$1,2)),$U501&lt;=DATEVALUE("9/30/20"&amp;RIGHT(BR$1,2))),AND($T501&lt;=DATEVALUE("10/1/20"&amp;RIGHT(BQ$1,2)),$U501&gt;=DATEVALUE("9/30/20"&amp;RIGHT(BR$1,2)))),
IF(AND($T501&gt;=DATEVALUE("10/1/20"&amp;RIGHT(BQ$1,2)),$U501&lt;=DATEVALUE("9/30/20"&amp;RIGHT(BR$1,2))),NETWORKDAYS($T501,$U501,Holidays!$J$3:$J$937),
IF(AND($T501&lt;DATEVALUE("10/1/20"&amp;RIGHT(BQ$1,2)),$U501&lt;=DATEVALUE("9/30/20"&amp;RIGHT(BR$1,2))),NETWORKDAYS(DATEVALUE("10/1/20"&amp;RIGHT(BQ$1,2)),$U501,Holidays!$J$3:$J$937),
IF($T501&lt;DATEVALUE("10/1/20"&amp;RIGHT(BQ$1,2)),NETWORKDAYS(DATEVALUE("10/1/20"&amp;RIGHT(BQ$1,2)),DATEVALUE("9/30/20"&amp;RIGHT(BR$1,2)),Holidays!$J$3:$J$937),
IF($T501&gt;=DATEVALUE("10/1/20"&amp;RIGHT(BQ$1,2)),NETWORKDAYS($T501,DATEVALUE("9/30/20"&amp;RIGHT(BR$1,2)),Holidays!$J$3:$J$937),"")))),"")/(NETWORKDAYS($T501,$U501,Holidays!$J$3:$J$937)),0))</f>
        <v/>
      </c>
      <c r="BS501" s="87" t="str">
        <f>IF($Q501="","",IFERROR(IF(OR(AND($T501&gt;=DATEVALUE("10/1/20"&amp;RIGHT(BR$1,2)),$T501&lt;=DATEVALUE("9/30/20"&amp;RIGHT(BS$1,2))),AND($U501&gt;=DATEVALUE("10/1/20"&amp;RIGHT(BR$1,2)),$U501&lt;=DATEVALUE("9/30/20"&amp;RIGHT(BS$1,2))),AND($T501&lt;=DATEVALUE("10/1/20"&amp;RIGHT(BR$1,2)),$U501&gt;=DATEVALUE("9/30/20"&amp;RIGHT(BS$1,2)))),
IF(AND($T501&gt;=DATEVALUE("10/1/20"&amp;RIGHT(BR$1,2)),$U501&lt;=DATEVALUE("9/30/20"&amp;RIGHT(BS$1,2))),NETWORKDAYS($T501,$U501,Holidays!$J$3:$J$937),
IF(AND($T501&lt;DATEVALUE("10/1/20"&amp;RIGHT(BR$1,2)),$U501&lt;=DATEVALUE("9/30/20"&amp;RIGHT(BS$1,2))),NETWORKDAYS(DATEVALUE("10/1/20"&amp;RIGHT(BR$1,2)),$U501,Holidays!$J$3:$J$937),
IF($T501&lt;DATEVALUE("10/1/20"&amp;RIGHT(BR$1,2)),NETWORKDAYS(DATEVALUE("10/1/20"&amp;RIGHT(BR$1,2)),DATEVALUE("9/30/20"&amp;RIGHT(BS$1,2)),Holidays!$J$3:$J$937),
IF($T501&gt;=DATEVALUE("10/1/20"&amp;RIGHT(BR$1,2)),NETWORKDAYS($T501,DATEVALUE("9/30/20"&amp;RIGHT(BS$1,2)),Holidays!$J$3:$J$937),"")))),"")/(NETWORKDAYS($T501,$U501,Holidays!$J$3:$J$937)),0))</f>
        <v/>
      </c>
      <c r="BT501" s="87" t="str">
        <f>IF($Q501="","",IFERROR(IF(OR(AND($T501&gt;=DATEVALUE("10/1/20"&amp;RIGHT(BS$1,2)),$T501&lt;=DATEVALUE("9/30/20"&amp;RIGHT(BT$1,2))),AND($U501&gt;=DATEVALUE("10/1/20"&amp;RIGHT(BS$1,2)),$U501&lt;=DATEVALUE("9/30/20"&amp;RIGHT(BT$1,2))),AND($T501&lt;=DATEVALUE("10/1/20"&amp;RIGHT(BS$1,2)),$U501&gt;=DATEVALUE("9/30/20"&amp;RIGHT(BT$1,2)))),
IF(AND($T501&gt;=DATEVALUE("10/1/20"&amp;RIGHT(BS$1,2)),$U501&lt;=DATEVALUE("9/30/20"&amp;RIGHT(BT$1,2))),NETWORKDAYS($T501,$U501,Holidays!$J$3:$J$937),
IF(AND($T501&lt;DATEVALUE("10/1/20"&amp;RIGHT(BS$1,2)),$U501&lt;=DATEVALUE("9/30/20"&amp;RIGHT(BT$1,2))),NETWORKDAYS(DATEVALUE("10/1/20"&amp;RIGHT(BS$1,2)),$U501,Holidays!$J$3:$J$937),
IF($T501&lt;DATEVALUE("10/1/20"&amp;RIGHT(BS$1,2)),NETWORKDAYS(DATEVALUE("10/1/20"&amp;RIGHT(BS$1,2)),DATEVALUE("9/30/20"&amp;RIGHT(BT$1,2)),Holidays!$J$3:$J$937),
IF($T501&gt;=DATEVALUE("10/1/20"&amp;RIGHT(BS$1,2)),NETWORKDAYS($T501,DATEVALUE("9/30/20"&amp;RIGHT(BT$1,2)),Holidays!$J$3:$J$937),"")))),"")/(NETWORKDAYS($T501,$U501,Holidays!$J$3:$J$937)),0))</f>
        <v/>
      </c>
      <c r="BU501" s="87" t="str">
        <f>IF($Q501="","",IFERROR(IF(OR(AND($T501&gt;=DATEVALUE("10/1/20"&amp;RIGHT(BT$1,2)),$T501&lt;=DATEVALUE("9/30/20"&amp;RIGHT(BU$1,2))),AND($U501&gt;=DATEVALUE("10/1/20"&amp;RIGHT(BT$1,2)),$U501&lt;=DATEVALUE("9/30/20"&amp;RIGHT(BU$1,2))),AND($T501&lt;=DATEVALUE("10/1/20"&amp;RIGHT(BT$1,2)),$U501&gt;=DATEVALUE("9/30/20"&amp;RIGHT(BU$1,2)))),
IF(AND($T501&gt;=DATEVALUE("10/1/20"&amp;RIGHT(BT$1,2)),$U501&lt;=DATEVALUE("9/30/20"&amp;RIGHT(BU$1,2))),NETWORKDAYS($T501,$U501,Holidays!$J$3:$J$937),
IF(AND($T501&lt;DATEVALUE("10/1/20"&amp;RIGHT(BT$1,2)),$U501&lt;=DATEVALUE("9/30/20"&amp;RIGHT(BU$1,2))),NETWORKDAYS(DATEVALUE("10/1/20"&amp;RIGHT(BT$1,2)),$U501,Holidays!$J$3:$J$937),
IF($T501&lt;DATEVALUE("10/1/20"&amp;RIGHT(BT$1,2)),NETWORKDAYS(DATEVALUE("10/1/20"&amp;RIGHT(BT$1,2)),DATEVALUE("9/30/20"&amp;RIGHT(BU$1,2)),Holidays!$J$3:$J$937),
IF($T501&gt;=DATEVALUE("10/1/20"&amp;RIGHT(BT$1,2)),NETWORKDAYS($T501,DATEVALUE("9/30/20"&amp;RIGHT(BU$1,2)),Holidays!$J$3:$J$937),"")))),"")/(NETWORKDAYS($T501,$U501,Holidays!$J$3:$J$937)),0))</f>
        <v/>
      </c>
      <c r="BV501" s="87" t="str">
        <f>IF($Q501="","",IFERROR(IF(OR(AND($T501&gt;=DATEVALUE("10/1/20"&amp;RIGHT(BU$1,2)),$T501&lt;=DATEVALUE("9/30/20"&amp;RIGHT(BV$1,2))),AND($U501&gt;=DATEVALUE("10/1/20"&amp;RIGHT(BU$1,2)),$U501&lt;=DATEVALUE("9/30/20"&amp;RIGHT(BV$1,2))),AND($T501&lt;=DATEVALUE("10/1/20"&amp;RIGHT(BU$1,2)),$U501&gt;=DATEVALUE("9/30/20"&amp;RIGHT(BV$1,2)))),
IF(AND($T501&gt;=DATEVALUE("10/1/20"&amp;RIGHT(BU$1,2)),$U501&lt;=DATEVALUE("9/30/20"&amp;RIGHT(BV$1,2))),NETWORKDAYS($T501,$U501,Holidays!$J$3:$J$937),
IF(AND($T501&lt;DATEVALUE("10/1/20"&amp;RIGHT(BU$1,2)),$U501&lt;=DATEVALUE("9/30/20"&amp;RIGHT(BV$1,2))),NETWORKDAYS(DATEVALUE("10/1/20"&amp;RIGHT(BU$1,2)),$U501,Holidays!$J$3:$J$937),
IF($T501&lt;DATEVALUE("10/1/20"&amp;RIGHT(BU$1,2)),NETWORKDAYS(DATEVALUE("10/1/20"&amp;RIGHT(BU$1,2)),DATEVALUE("9/30/20"&amp;RIGHT(BV$1,2)),Holidays!$J$3:$J$937),
IF($T501&gt;=DATEVALUE("10/1/20"&amp;RIGHT(BU$1,2)),NETWORKDAYS($T501,DATEVALUE("9/30/20"&amp;RIGHT(BV$1,2)),Holidays!$J$3:$J$937),"")))),"")/(NETWORKDAYS($T501,$U501,Holidays!$J$3:$J$937)),0))</f>
        <v/>
      </c>
      <c r="BW501" s="87" t="str">
        <f>IF($Q501="","",IFERROR(IF(OR(AND($T501&gt;=DATEVALUE("10/1/20"&amp;RIGHT(BV$1,2)),$T501&lt;=DATEVALUE("9/30/20"&amp;RIGHT(BW$1,2))),AND($U501&gt;=DATEVALUE("10/1/20"&amp;RIGHT(BV$1,2)),$U501&lt;=DATEVALUE("9/30/20"&amp;RIGHT(BW$1,2))),AND($T501&lt;=DATEVALUE("10/1/20"&amp;RIGHT(BV$1,2)),$U501&gt;=DATEVALUE("9/30/20"&amp;RIGHT(BW$1,2)))),
IF(AND($T501&gt;=DATEVALUE("10/1/20"&amp;RIGHT(BV$1,2)),$U501&lt;=DATEVALUE("9/30/20"&amp;RIGHT(BW$1,2))),NETWORKDAYS($T501,$U501,Holidays!$J$3:$J$937),
IF(AND($T501&lt;DATEVALUE("10/1/20"&amp;RIGHT(BV$1,2)),$U501&lt;=DATEVALUE("9/30/20"&amp;RIGHT(BW$1,2))),NETWORKDAYS(DATEVALUE("10/1/20"&amp;RIGHT(BV$1,2)),$U501,Holidays!$J$3:$J$937),
IF($T501&lt;DATEVALUE("10/1/20"&amp;RIGHT(BV$1,2)),NETWORKDAYS(DATEVALUE("10/1/20"&amp;RIGHT(BV$1,2)),DATEVALUE("9/30/20"&amp;RIGHT(BW$1,2)),Holidays!$J$3:$J$937),
IF($T501&gt;=DATEVALUE("10/1/20"&amp;RIGHT(BV$1,2)),NETWORKDAYS($T501,DATEVALUE("9/30/20"&amp;RIGHT(BW$1,2)),Holidays!$J$3:$J$937),"")))),"")/(NETWORKDAYS($T501,$U501,Holidays!$J$3:$J$937)),0))</f>
        <v/>
      </c>
      <c r="BX501" s="87" t="str">
        <f>IF($Q501="","",IFERROR(IF(OR(AND($T501&gt;=DATEVALUE("10/1/20"&amp;RIGHT(BW$1,2)),$T501&lt;=DATEVALUE("9/30/20"&amp;RIGHT(BX$1,2))),AND($U501&gt;=DATEVALUE("10/1/20"&amp;RIGHT(BW$1,2)),$U501&lt;=DATEVALUE("9/30/20"&amp;RIGHT(BX$1,2))),AND($T501&lt;=DATEVALUE("10/1/20"&amp;RIGHT(BW$1,2)),$U501&gt;=DATEVALUE("9/30/20"&amp;RIGHT(BX$1,2)))),
IF(AND($T501&gt;=DATEVALUE("10/1/20"&amp;RIGHT(BW$1,2)),$U501&lt;=DATEVALUE("9/30/20"&amp;RIGHT(BX$1,2))),NETWORKDAYS($T501,$U501,Holidays!$J$3:$J$937),
IF(AND($T501&lt;DATEVALUE("10/1/20"&amp;RIGHT(BW$1,2)),$U501&lt;=DATEVALUE("9/30/20"&amp;RIGHT(BX$1,2))),NETWORKDAYS(DATEVALUE("10/1/20"&amp;RIGHT(BW$1,2)),$U501,Holidays!$J$3:$J$937),
IF($T501&lt;DATEVALUE("10/1/20"&amp;RIGHT(BW$1,2)),NETWORKDAYS(DATEVALUE("10/1/20"&amp;RIGHT(BW$1,2)),DATEVALUE("9/30/20"&amp;RIGHT(BX$1,2)),Holidays!$J$3:$J$937),
IF($T501&gt;=DATEVALUE("10/1/20"&amp;RIGHT(BW$1,2)),NETWORKDAYS($T501,DATEVALUE("9/30/20"&amp;RIGHT(BX$1,2)),Holidays!$J$3:$J$937),"")))),"")/(NETWORKDAYS($T501,$U501,Holidays!$J$3:$J$937)),0))</f>
        <v/>
      </c>
      <c r="BY501" s="87" t="str">
        <f>IF($Q501="","",IFERROR(IF(OR(AND($T501&gt;=DATEVALUE("10/1/20"&amp;RIGHT(BX$1,2)),$T501&lt;=DATEVALUE("9/30/20"&amp;RIGHT(BY$1,2))),AND($U501&gt;=DATEVALUE("10/1/20"&amp;RIGHT(BX$1,2)),$U501&lt;=DATEVALUE("9/30/20"&amp;RIGHT(BY$1,2))),AND($T501&lt;=DATEVALUE("10/1/20"&amp;RIGHT(BX$1,2)),$U501&gt;=DATEVALUE("9/30/20"&amp;RIGHT(BY$1,2)))),
IF(AND($T501&gt;=DATEVALUE("10/1/20"&amp;RIGHT(BX$1,2)),$U501&lt;=DATEVALUE("9/30/20"&amp;RIGHT(BY$1,2))),NETWORKDAYS($T501,$U501,Holidays!$J$3:$J$937),
IF(AND($T501&lt;DATEVALUE("10/1/20"&amp;RIGHT(BX$1,2)),$U501&lt;=DATEVALUE("9/30/20"&amp;RIGHT(BY$1,2))),NETWORKDAYS(DATEVALUE("10/1/20"&amp;RIGHT(BX$1,2)),$U501,Holidays!$J$3:$J$937),
IF($T501&lt;DATEVALUE("10/1/20"&amp;RIGHT(BX$1,2)),NETWORKDAYS(DATEVALUE("10/1/20"&amp;RIGHT(BX$1,2)),DATEVALUE("9/30/20"&amp;RIGHT(BY$1,2)),Holidays!$J$3:$J$937),
IF($T501&gt;=DATEVALUE("10/1/20"&amp;RIGHT(BX$1,2)),NETWORKDAYS($T501,DATEVALUE("9/30/20"&amp;RIGHT(BY$1,2)),Holidays!$J$3:$J$937),"")))),"")/(NETWORKDAYS($T501,$U501,Holidays!$J$3:$J$937)),0))</f>
        <v/>
      </c>
      <c r="BZ501" s="87" t="str">
        <f>IF($Q501="","",IFERROR(IF(OR(AND($T501&gt;=DATEVALUE("10/1/20"&amp;RIGHT(BY$1,2)),$T501&lt;=DATEVALUE("9/30/20"&amp;RIGHT(BZ$1,2))),AND($U501&gt;=DATEVALUE("10/1/20"&amp;RIGHT(BY$1,2)),$U501&lt;=DATEVALUE("9/30/20"&amp;RIGHT(BZ$1,2))),AND($T501&lt;=DATEVALUE("10/1/20"&amp;RIGHT(BY$1,2)),$U501&gt;=DATEVALUE("9/30/20"&amp;RIGHT(BZ$1,2)))),
IF(AND($T501&gt;=DATEVALUE("10/1/20"&amp;RIGHT(BY$1,2)),$U501&lt;=DATEVALUE("9/30/20"&amp;RIGHT(BZ$1,2))),NETWORKDAYS($T501,$U501,Holidays!$J$3:$J$937),
IF(AND($T501&lt;DATEVALUE("10/1/20"&amp;RIGHT(BY$1,2)),$U501&lt;=DATEVALUE("9/30/20"&amp;RIGHT(BZ$1,2))),NETWORKDAYS(DATEVALUE("10/1/20"&amp;RIGHT(BY$1,2)),$U501,Holidays!$J$3:$J$937),
IF($T501&lt;DATEVALUE("10/1/20"&amp;RIGHT(BY$1,2)),NETWORKDAYS(DATEVALUE("10/1/20"&amp;RIGHT(BY$1,2)),DATEVALUE("9/30/20"&amp;RIGHT(BZ$1,2)),Holidays!$J$3:$J$937),
IF($T501&gt;=DATEVALUE("10/1/20"&amp;RIGHT(BY$1,2)),NETWORKDAYS($T501,DATEVALUE("9/30/20"&amp;RIGHT(BZ$1,2)),Holidays!$J$3:$J$937),"")))),"")/(NETWORKDAYS($T501,$U501,Holidays!$J$3:$J$937)),0))</f>
        <v/>
      </c>
      <c r="CA501" s="87" t="str">
        <f>IF($Q501="","",IFERROR(IF(OR(AND($T501&gt;=DATEVALUE("10/1/20"&amp;RIGHT(BZ$1,2)),$T501&lt;=DATEVALUE("9/30/20"&amp;RIGHT(CA$1,2))),AND($U501&gt;=DATEVALUE("10/1/20"&amp;RIGHT(BZ$1,2)),$U501&lt;=DATEVALUE("9/30/20"&amp;RIGHT(CA$1,2))),AND($T501&lt;=DATEVALUE("10/1/20"&amp;RIGHT(BZ$1,2)),$U501&gt;=DATEVALUE("9/30/20"&amp;RIGHT(CA$1,2)))),
IF(AND($T501&gt;=DATEVALUE("10/1/20"&amp;RIGHT(BZ$1,2)),$U501&lt;=DATEVALUE("9/30/20"&amp;RIGHT(CA$1,2))),NETWORKDAYS($T501,$U501,Holidays!$J$3:$J$937),
IF(AND($T501&lt;DATEVALUE("10/1/20"&amp;RIGHT(BZ$1,2)),$U501&lt;=DATEVALUE("9/30/20"&amp;RIGHT(CA$1,2))),NETWORKDAYS(DATEVALUE("10/1/20"&amp;RIGHT(BZ$1,2)),$U501,Holidays!$J$3:$J$937),
IF($T501&lt;DATEVALUE("10/1/20"&amp;RIGHT(BZ$1,2)),NETWORKDAYS(DATEVALUE("10/1/20"&amp;RIGHT(BZ$1,2)),DATEVALUE("9/30/20"&amp;RIGHT(CA$1,2)),Holidays!$J$3:$J$937),
IF($T501&gt;=DATEVALUE("10/1/20"&amp;RIGHT(BZ$1,2)),NETWORKDAYS($T501,DATEVALUE("9/30/20"&amp;RIGHT(CA$1,2)),Holidays!$J$3:$J$937),"")))),"")/(NETWORKDAYS($T501,$U501,Holidays!$J$3:$J$937)),0))</f>
        <v/>
      </c>
      <c r="CB501" s="87" t="str">
        <f>IF($Q501="","",IFERROR(IF(OR(AND($T501&gt;=DATEVALUE("10/1/20"&amp;RIGHT(CA$1,2)),$T501&lt;=DATEVALUE("9/30/20"&amp;RIGHT(CB$1,2))),AND($U501&gt;=DATEVALUE("10/1/20"&amp;RIGHT(CA$1,2)),$U501&lt;=DATEVALUE("9/30/20"&amp;RIGHT(CB$1,2))),AND($T501&lt;=DATEVALUE("10/1/20"&amp;RIGHT(CA$1,2)),$U501&gt;=DATEVALUE("9/30/20"&amp;RIGHT(CB$1,2)))),
IF(AND($T501&gt;=DATEVALUE("10/1/20"&amp;RIGHT(CA$1,2)),$U501&lt;=DATEVALUE("9/30/20"&amp;RIGHT(CB$1,2))),NETWORKDAYS($T501,$U501,Holidays!$J$3:$J$937),
IF(AND($T501&lt;DATEVALUE("10/1/20"&amp;RIGHT(CA$1,2)),$U501&lt;=DATEVALUE("9/30/20"&amp;RIGHT(CB$1,2))),NETWORKDAYS(DATEVALUE("10/1/20"&amp;RIGHT(CA$1,2)),$U501,Holidays!$J$3:$J$937),
IF($T501&lt;DATEVALUE("10/1/20"&amp;RIGHT(CA$1,2)),NETWORKDAYS(DATEVALUE("10/1/20"&amp;RIGHT(CA$1,2)),DATEVALUE("9/30/20"&amp;RIGHT(CB$1,2)),Holidays!$J$3:$J$937),
IF($T501&gt;=DATEVALUE("10/1/20"&amp;RIGHT(CA$1,2)),NETWORKDAYS($T501,DATEVALUE("9/30/20"&amp;RIGHT(CB$1,2)),Holidays!$J$3:$J$937),"")))),"")/(NETWORKDAYS($T501,$U501,Holidays!$J$3:$J$937)),0))</f>
        <v/>
      </c>
    </row>
    <row r="502" spans="1:80">
      <c r="A502" s="97"/>
      <c r="B502" s="98" t="str">
        <f ca="1">IF(NOT($A502=""),OFFSET('WBS Reference &amp; User Procedure'!$A$1,MATCH($A502,'WBS Reference &amp; User Procedure'!$A:$A,0)-1,1),"")</f>
        <v/>
      </c>
      <c r="D502" s="97"/>
      <c r="I502" s="78"/>
      <c r="T502" s="104" t="str">
        <f>IF(NOT(Q502=""),IF(NOT($S502=""),$S502,#REF!),"")</f>
        <v/>
      </c>
      <c r="U502" s="104" t="str">
        <f>IF(NOT(Q502=""),WORKDAY(T502,Q502,Holidays!$J$3:$J$937),"")</f>
        <v/>
      </c>
      <c r="V502" s="104"/>
      <c r="W502" s="104"/>
      <c r="X502" s="101" t="str">
        <f t="shared" si="106"/>
        <v/>
      </c>
      <c r="AL502" s="87" t="str">
        <f t="shared" ca="1" si="107"/>
        <v/>
      </c>
      <c r="AN502" s="87" t="str">
        <f t="shared" ca="1" si="110"/>
        <v/>
      </c>
      <c r="AO502" s="87" t="str">
        <f t="shared" ca="1" si="110"/>
        <v/>
      </c>
      <c r="AP502" s="87" t="str">
        <f t="shared" ca="1" si="110"/>
        <v/>
      </c>
      <c r="AQ502" s="87" t="str">
        <f t="shared" ca="1" si="110"/>
        <v/>
      </c>
      <c r="AR502" s="87" t="str">
        <f t="shared" ca="1" si="110"/>
        <v/>
      </c>
      <c r="AS502" s="87" t="str">
        <f t="shared" ca="1" si="110"/>
        <v/>
      </c>
      <c r="AT502" s="87" t="str">
        <f t="shared" ca="1" si="110"/>
        <v/>
      </c>
      <c r="AU502" s="87" t="str">
        <f t="shared" ca="1" si="110"/>
        <v/>
      </c>
      <c r="AV502" s="87" t="str">
        <f t="shared" ca="1" si="110"/>
        <v/>
      </c>
      <c r="AW502" s="87" t="str">
        <f t="shared" ca="1" si="110"/>
        <v/>
      </c>
      <c r="AX502" s="87" t="str">
        <f t="shared" ca="1" si="111"/>
        <v/>
      </c>
      <c r="AY502" s="87" t="str">
        <f t="shared" ca="1" si="111"/>
        <v/>
      </c>
      <c r="AZ502" s="87" t="str">
        <f t="shared" ca="1" si="111"/>
        <v/>
      </c>
      <c r="BA502" s="87" t="str">
        <f t="shared" ca="1" si="111"/>
        <v/>
      </c>
      <c r="BB502" s="87" t="str">
        <f t="shared" ca="1" si="111"/>
        <v/>
      </c>
      <c r="BC502" s="87" t="str">
        <f t="shared" ca="1" si="111"/>
        <v/>
      </c>
      <c r="BD502" s="87" t="str">
        <f t="shared" ca="1" si="111"/>
        <v/>
      </c>
      <c r="BE502" s="87" t="str">
        <f t="shared" ca="1" si="111"/>
        <v/>
      </c>
      <c r="BF502" s="87" t="str">
        <f t="shared" ca="1" si="111"/>
        <v/>
      </c>
      <c r="BG502" s="87" t="str">
        <f t="shared" ca="1" si="111"/>
        <v/>
      </c>
      <c r="BI502" s="87" t="str">
        <f>IF($Q502="","",IFERROR(IF(OR(AND($T502&gt;=DATEVALUE("10/1/20"&amp;RIGHT(BH$1,2)),$T502&lt;=DATEVALUE("9/30/20"&amp;RIGHT(BI$1,2))),AND($U502&gt;=DATEVALUE("10/1/20"&amp;RIGHT(BH$1,2)),$U502&lt;=DATEVALUE("9/30/20"&amp;RIGHT(BI$1,2))),AND($T502&lt;=DATEVALUE("10/1/20"&amp;RIGHT(BH$1,2)),$U502&gt;=DATEVALUE("9/30/20"&amp;RIGHT(BI$1,2)))),
IF(AND($T502&gt;=DATEVALUE("10/1/20"&amp;RIGHT(BH$1,2)),$U502&lt;=DATEVALUE("9/30/20"&amp;RIGHT(BI$1,2))),NETWORKDAYS($T502,$U502,Holidays!$J$3:$J$937),
IF(AND($T502&lt;DATEVALUE("10/1/20"&amp;RIGHT(BH$1,2)),$U502&lt;=DATEVALUE("9/30/20"&amp;RIGHT(BI$1,2))),NETWORKDAYS(DATEVALUE("10/1/20"&amp;RIGHT(BH$1,2)),$U502,Holidays!$J$3:$J$937),
IF($T502&lt;DATEVALUE("10/1/20"&amp;RIGHT(BH$1,2)),NETWORKDAYS(DATEVALUE("10/1/20"&amp;RIGHT(BH$1,2)),DATEVALUE("9/30/20"&amp;RIGHT(BI$1,2)),Holidays!$J$3:$J$937),
IF($T502&gt;=DATEVALUE("10/1/20"&amp;RIGHT(BH$1,2)),NETWORKDAYS($T502,DATEVALUE("9/30/20"&amp;RIGHT(BI$1,2)),Holidays!$J$3:$J$937),"")))),"")/(NETWORKDAYS($T502,$U502,Holidays!$J$3:$J$937)),0))</f>
        <v/>
      </c>
      <c r="BJ502" s="87" t="str">
        <f>IF($Q502="","",IFERROR(IF(OR(AND($T502&gt;=DATEVALUE("10/1/20"&amp;RIGHT(BI$1,2)),$T502&lt;=DATEVALUE("9/30/20"&amp;RIGHT(BJ$1,2))),AND($U502&gt;=DATEVALUE("10/1/20"&amp;RIGHT(BI$1,2)),$U502&lt;=DATEVALUE("9/30/20"&amp;RIGHT(BJ$1,2))),AND($T502&lt;=DATEVALUE("10/1/20"&amp;RIGHT(BI$1,2)),$U502&gt;=DATEVALUE("9/30/20"&amp;RIGHT(BJ$1,2)))),
IF(AND($T502&gt;=DATEVALUE("10/1/20"&amp;RIGHT(BI$1,2)),$U502&lt;=DATEVALUE("9/30/20"&amp;RIGHT(BJ$1,2))),NETWORKDAYS($T502,$U502,Holidays!$J$3:$J$937),
IF(AND($T502&lt;DATEVALUE("10/1/20"&amp;RIGHT(BI$1,2)),$U502&lt;=DATEVALUE("9/30/20"&amp;RIGHT(BJ$1,2))),NETWORKDAYS(DATEVALUE("10/1/20"&amp;RIGHT(BI$1,2)),$U502,Holidays!$J$3:$J$937),
IF($T502&lt;DATEVALUE("10/1/20"&amp;RIGHT(BI$1,2)),NETWORKDAYS(DATEVALUE("10/1/20"&amp;RIGHT(BI$1,2)),DATEVALUE("9/30/20"&amp;RIGHT(BJ$1,2)),Holidays!$J$3:$J$937),
IF($T502&gt;=DATEVALUE("10/1/20"&amp;RIGHT(BI$1,2)),NETWORKDAYS($T502,DATEVALUE("9/30/20"&amp;RIGHT(BJ$1,2)),Holidays!$J$3:$J$937),"")))),"")/(NETWORKDAYS($T502,$U502,Holidays!$J$3:$J$937)),0))</f>
        <v/>
      </c>
      <c r="BK502" s="87" t="str">
        <f>IF($Q502="","",IFERROR(IF(OR(AND($T502&gt;=DATEVALUE("10/1/20"&amp;RIGHT(BJ$1,2)),$T502&lt;=DATEVALUE("9/30/20"&amp;RIGHT(BK$1,2))),AND($U502&gt;=DATEVALUE("10/1/20"&amp;RIGHT(BJ$1,2)),$U502&lt;=DATEVALUE("9/30/20"&amp;RIGHT(BK$1,2))),AND($T502&lt;=DATEVALUE("10/1/20"&amp;RIGHT(BJ$1,2)),$U502&gt;=DATEVALUE("9/30/20"&amp;RIGHT(BK$1,2)))),
IF(AND($T502&gt;=DATEVALUE("10/1/20"&amp;RIGHT(BJ$1,2)),$U502&lt;=DATEVALUE("9/30/20"&amp;RIGHT(BK$1,2))),NETWORKDAYS($T502,$U502,Holidays!$J$3:$J$937),
IF(AND($T502&lt;DATEVALUE("10/1/20"&amp;RIGHT(BJ$1,2)),$U502&lt;=DATEVALUE("9/30/20"&amp;RIGHT(BK$1,2))),NETWORKDAYS(DATEVALUE("10/1/20"&amp;RIGHT(BJ$1,2)),$U502,Holidays!$J$3:$J$937),
IF($T502&lt;DATEVALUE("10/1/20"&amp;RIGHT(BJ$1,2)),NETWORKDAYS(DATEVALUE("10/1/20"&amp;RIGHT(BJ$1,2)),DATEVALUE("9/30/20"&amp;RIGHT(BK$1,2)),Holidays!$J$3:$J$937),
IF($T502&gt;=DATEVALUE("10/1/20"&amp;RIGHT(BJ$1,2)),NETWORKDAYS($T502,DATEVALUE("9/30/20"&amp;RIGHT(BK$1,2)),Holidays!$J$3:$J$937),"")))),"")/(NETWORKDAYS($T502,$U502,Holidays!$J$3:$J$937)),0))</f>
        <v/>
      </c>
      <c r="BL502" s="87" t="str">
        <f>IF($Q502="","",IFERROR(IF(OR(AND($T502&gt;=DATEVALUE("10/1/20"&amp;RIGHT(BK$1,2)),$T502&lt;=DATEVALUE("9/30/20"&amp;RIGHT(BL$1,2))),AND($U502&gt;=DATEVALUE("10/1/20"&amp;RIGHT(BK$1,2)),$U502&lt;=DATEVALUE("9/30/20"&amp;RIGHT(BL$1,2))),AND($T502&lt;=DATEVALUE("10/1/20"&amp;RIGHT(BK$1,2)),$U502&gt;=DATEVALUE("9/30/20"&amp;RIGHT(BL$1,2)))),
IF(AND($T502&gt;=DATEVALUE("10/1/20"&amp;RIGHT(BK$1,2)),$U502&lt;=DATEVALUE("9/30/20"&amp;RIGHT(BL$1,2))),NETWORKDAYS($T502,$U502,Holidays!$J$3:$J$937),
IF(AND($T502&lt;DATEVALUE("10/1/20"&amp;RIGHT(BK$1,2)),$U502&lt;=DATEVALUE("9/30/20"&amp;RIGHT(BL$1,2))),NETWORKDAYS(DATEVALUE("10/1/20"&amp;RIGHT(BK$1,2)),$U502,Holidays!$J$3:$J$937),
IF($T502&lt;DATEVALUE("10/1/20"&amp;RIGHT(BK$1,2)),NETWORKDAYS(DATEVALUE("10/1/20"&amp;RIGHT(BK$1,2)),DATEVALUE("9/30/20"&amp;RIGHT(BL$1,2)),Holidays!$J$3:$J$937),
IF($T502&gt;=DATEVALUE("10/1/20"&amp;RIGHT(BK$1,2)),NETWORKDAYS($T502,DATEVALUE("9/30/20"&amp;RIGHT(BL$1,2)),Holidays!$J$3:$J$937),"")))),"")/(NETWORKDAYS($T502,$U502,Holidays!$J$3:$J$937)),0))</f>
        <v/>
      </c>
      <c r="BM502" s="87" t="str">
        <f>IF($Q502="","",IFERROR(IF(OR(AND($T502&gt;=DATEVALUE("10/1/20"&amp;RIGHT(BL$1,2)),$T502&lt;=DATEVALUE("9/30/20"&amp;RIGHT(BM$1,2))),AND($U502&gt;=DATEVALUE("10/1/20"&amp;RIGHT(BL$1,2)),$U502&lt;=DATEVALUE("9/30/20"&amp;RIGHT(BM$1,2))),AND($T502&lt;=DATEVALUE("10/1/20"&amp;RIGHT(BL$1,2)),$U502&gt;=DATEVALUE("9/30/20"&amp;RIGHT(BM$1,2)))),
IF(AND($T502&gt;=DATEVALUE("10/1/20"&amp;RIGHT(BL$1,2)),$U502&lt;=DATEVALUE("9/30/20"&amp;RIGHT(BM$1,2))),NETWORKDAYS($T502,$U502,Holidays!$J$3:$J$937),
IF(AND($T502&lt;DATEVALUE("10/1/20"&amp;RIGHT(BL$1,2)),$U502&lt;=DATEVALUE("9/30/20"&amp;RIGHT(BM$1,2))),NETWORKDAYS(DATEVALUE("10/1/20"&amp;RIGHT(BL$1,2)),$U502,Holidays!$J$3:$J$937),
IF($T502&lt;DATEVALUE("10/1/20"&amp;RIGHT(BL$1,2)),NETWORKDAYS(DATEVALUE("10/1/20"&amp;RIGHT(BL$1,2)),DATEVALUE("9/30/20"&amp;RIGHT(BM$1,2)),Holidays!$J$3:$J$937),
IF($T502&gt;=DATEVALUE("10/1/20"&amp;RIGHT(BL$1,2)),NETWORKDAYS($T502,DATEVALUE("9/30/20"&amp;RIGHT(BM$1,2)),Holidays!$J$3:$J$937),"")))),"")/(NETWORKDAYS($T502,$U502,Holidays!$J$3:$J$937)),0))</f>
        <v/>
      </c>
      <c r="BN502" s="87" t="str">
        <f>IF($Q502="","",IFERROR(IF(OR(AND($T502&gt;=DATEVALUE("10/1/20"&amp;RIGHT(BM$1,2)),$T502&lt;=DATEVALUE("9/30/20"&amp;RIGHT(BN$1,2))),AND($U502&gt;=DATEVALUE("10/1/20"&amp;RIGHT(BM$1,2)),$U502&lt;=DATEVALUE("9/30/20"&amp;RIGHT(BN$1,2))),AND($T502&lt;=DATEVALUE("10/1/20"&amp;RIGHT(BM$1,2)),$U502&gt;=DATEVALUE("9/30/20"&amp;RIGHT(BN$1,2)))),
IF(AND($T502&gt;=DATEVALUE("10/1/20"&amp;RIGHT(BM$1,2)),$U502&lt;=DATEVALUE("9/30/20"&amp;RIGHT(BN$1,2))),NETWORKDAYS($T502,$U502,Holidays!$J$3:$J$937),
IF(AND($T502&lt;DATEVALUE("10/1/20"&amp;RIGHT(BM$1,2)),$U502&lt;=DATEVALUE("9/30/20"&amp;RIGHT(BN$1,2))),NETWORKDAYS(DATEVALUE("10/1/20"&amp;RIGHT(BM$1,2)),$U502,Holidays!$J$3:$J$937),
IF($T502&lt;DATEVALUE("10/1/20"&amp;RIGHT(BM$1,2)),NETWORKDAYS(DATEVALUE("10/1/20"&amp;RIGHT(BM$1,2)),DATEVALUE("9/30/20"&amp;RIGHT(BN$1,2)),Holidays!$J$3:$J$937),
IF($T502&gt;=DATEVALUE("10/1/20"&amp;RIGHT(BM$1,2)),NETWORKDAYS($T502,DATEVALUE("9/30/20"&amp;RIGHT(BN$1,2)),Holidays!$J$3:$J$937),"")))),"")/(NETWORKDAYS($T502,$U502,Holidays!$J$3:$J$937)),0))</f>
        <v/>
      </c>
      <c r="BO502" s="87" t="str">
        <f>IF($Q502="","",IFERROR(IF(OR(AND($T502&gt;=DATEVALUE("10/1/20"&amp;RIGHT(BN$1,2)),$T502&lt;=DATEVALUE("9/30/20"&amp;RIGHT(BO$1,2))),AND($U502&gt;=DATEVALUE("10/1/20"&amp;RIGHT(BN$1,2)),$U502&lt;=DATEVALUE("9/30/20"&amp;RIGHT(BO$1,2))),AND($T502&lt;=DATEVALUE("10/1/20"&amp;RIGHT(BN$1,2)),$U502&gt;=DATEVALUE("9/30/20"&amp;RIGHT(BO$1,2)))),
IF(AND($T502&gt;=DATEVALUE("10/1/20"&amp;RIGHT(BN$1,2)),$U502&lt;=DATEVALUE("9/30/20"&amp;RIGHT(BO$1,2))),NETWORKDAYS($T502,$U502,Holidays!$J$3:$J$937),
IF(AND($T502&lt;DATEVALUE("10/1/20"&amp;RIGHT(BN$1,2)),$U502&lt;=DATEVALUE("9/30/20"&amp;RIGHT(BO$1,2))),NETWORKDAYS(DATEVALUE("10/1/20"&amp;RIGHT(BN$1,2)),$U502,Holidays!$J$3:$J$937),
IF($T502&lt;DATEVALUE("10/1/20"&amp;RIGHT(BN$1,2)),NETWORKDAYS(DATEVALUE("10/1/20"&amp;RIGHT(BN$1,2)),DATEVALUE("9/30/20"&amp;RIGHT(BO$1,2)),Holidays!$J$3:$J$937),
IF($T502&gt;=DATEVALUE("10/1/20"&amp;RIGHT(BN$1,2)),NETWORKDAYS($T502,DATEVALUE("9/30/20"&amp;RIGHT(BO$1,2)),Holidays!$J$3:$J$937),"")))),"")/(NETWORKDAYS($T502,$U502,Holidays!$J$3:$J$937)),0))</f>
        <v/>
      </c>
      <c r="BP502" s="87" t="str">
        <f>IF($Q502="","",IFERROR(IF(OR(AND($T502&gt;=DATEVALUE("10/1/20"&amp;RIGHT(BO$1,2)),$T502&lt;=DATEVALUE("9/30/20"&amp;RIGHT(BP$1,2))),AND($U502&gt;=DATEVALUE("10/1/20"&amp;RIGHT(BO$1,2)),$U502&lt;=DATEVALUE("9/30/20"&amp;RIGHT(BP$1,2))),AND($T502&lt;=DATEVALUE("10/1/20"&amp;RIGHT(BO$1,2)),$U502&gt;=DATEVALUE("9/30/20"&amp;RIGHT(BP$1,2)))),
IF(AND($T502&gt;=DATEVALUE("10/1/20"&amp;RIGHT(BO$1,2)),$U502&lt;=DATEVALUE("9/30/20"&amp;RIGHT(BP$1,2))),NETWORKDAYS($T502,$U502,Holidays!$J$3:$J$937),
IF(AND($T502&lt;DATEVALUE("10/1/20"&amp;RIGHT(BO$1,2)),$U502&lt;=DATEVALUE("9/30/20"&amp;RIGHT(BP$1,2))),NETWORKDAYS(DATEVALUE("10/1/20"&amp;RIGHT(BO$1,2)),$U502,Holidays!$J$3:$J$937),
IF($T502&lt;DATEVALUE("10/1/20"&amp;RIGHT(BO$1,2)),NETWORKDAYS(DATEVALUE("10/1/20"&amp;RIGHT(BO$1,2)),DATEVALUE("9/30/20"&amp;RIGHT(BP$1,2)),Holidays!$J$3:$J$937),
IF($T502&gt;=DATEVALUE("10/1/20"&amp;RIGHT(BO$1,2)),NETWORKDAYS($T502,DATEVALUE("9/30/20"&amp;RIGHT(BP$1,2)),Holidays!$J$3:$J$937),"")))),"")/(NETWORKDAYS($T502,$U502,Holidays!$J$3:$J$937)),0))</f>
        <v/>
      </c>
      <c r="BQ502" s="87" t="str">
        <f>IF($Q502="","",IFERROR(IF(OR(AND($T502&gt;=DATEVALUE("10/1/20"&amp;RIGHT(BP$1,2)),$T502&lt;=DATEVALUE("9/30/20"&amp;RIGHT(BQ$1,2))),AND($U502&gt;=DATEVALUE("10/1/20"&amp;RIGHT(BP$1,2)),$U502&lt;=DATEVALUE("9/30/20"&amp;RIGHT(BQ$1,2))),AND($T502&lt;=DATEVALUE("10/1/20"&amp;RIGHT(BP$1,2)),$U502&gt;=DATEVALUE("9/30/20"&amp;RIGHT(BQ$1,2)))),
IF(AND($T502&gt;=DATEVALUE("10/1/20"&amp;RIGHT(BP$1,2)),$U502&lt;=DATEVALUE("9/30/20"&amp;RIGHT(BQ$1,2))),NETWORKDAYS($T502,$U502,Holidays!$J$3:$J$937),
IF(AND($T502&lt;DATEVALUE("10/1/20"&amp;RIGHT(BP$1,2)),$U502&lt;=DATEVALUE("9/30/20"&amp;RIGHT(BQ$1,2))),NETWORKDAYS(DATEVALUE("10/1/20"&amp;RIGHT(BP$1,2)),$U502,Holidays!$J$3:$J$937),
IF($T502&lt;DATEVALUE("10/1/20"&amp;RIGHT(BP$1,2)),NETWORKDAYS(DATEVALUE("10/1/20"&amp;RIGHT(BP$1,2)),DATEVALUE("9/30/20"&amp;RIGHT(BQ$1,2)),Holidays!$J$3:$J$937),
IF($T502&gt;=DATEVALUE("10/1/20"&amp;RIGHT(BP$1,2)),NETWORKDAYS($T502,DATEVALUE("9/30/20"&amp;RIGHT(BQ$1,2)),Holidays!$J$3:$J$937),"")))),"")/(NETWORKDAYS($T502,$U502,Holidays!$J$3:$J$937)),0))</f>
        <v/>
      </c>
      <c r="BR502" s="87" t="str">
        <f>IF($Q502="","",IFERROR(IF(OR(AND($T502&gt;=DATEVALUE("10/1/20"&amp;RIGHT(BQ$1,2)),$T502&lt;=DATEVALUE("9/30/20"&amp;RIGHT(BR$1,2))),AND($U502&gt;=DATEVALUE("10/1/20"&amp;RIGHT(BQ$1,2)),$U502&lt;=DATEVALUE("9/30/20"&amp;RIGHT(BR$1,2))),AND($T502&lt;=DATEVALUE("10/1/20"&amp;RIGHT(BQ$1,2)),$U502&gt;=DATEVALUE("9/30/20"&amp;RIGHT(BR$1,2)))),
IF(AND($T502&gt;=DATEVALUE("10/1/20"&amp;RIGHT(BQ$1,2)),$U502&lt;=DATEVALUE("9/30/20"&amp;RIGHT(BR$1,2))),NETWORKDAYS($T502,$U502,Holidays!$J$3:$J$937),
IF(AND($T502&lt;DATEVALUE("10/1/20"&amp;RIGHT(BQ$1,2)),$U502&lt;=DATEVALUE("9/30/20"&amp;RIGHT(BR$1,2))),NETWORKDAYS(DATEVALUE("10/1/20"&amp;RIGHT(BQ$1,2)),$U502,Holidays!$J$3:$J$937),
IF($T502&lt;DATEVALUE("10/1/20"&amp;RIGHT(BQ$1,2)),NETWORKDAYS(DATEVALUE("10/1/20"&amp;RIGHT(BQ$1,2)),DATEVALUE("9/30/20"&amp;RIGHT(BR$1,2)),Holidays!$J$3:$J$937),
IF($T502&gt;=DATEVALUE("10/1/20"&amp;RIGHT(BQ$1,2)),NETWORKDAYS($T502,DATEVALUE("9/30/20"&amp;RIGHT(BR$1,2)),Holidays!$J$3:$J$937),"")))),"")/(NETWORKDAYS($T502,$U502,Holidays!$J$3:$J$937)),0))</f>
        <v/>
      </c>
      <c r="BS502" s="87" t="str">
        <f>IF($Q502="","",IFERROR(IF(OR(AND($T502&gt;=DATEVALUE("10/1/20"&amp;RIGHT(BR$1,2)),$T502&lt;=DATEVALUE("9/30/20"&amp;RIGHT(BS$1,2))),AND($U502&gt;=DATEVALUE("10/1/20"&amp;RIGHT(BR$1,2)),$U502&lt;=DATEVALUE("9/30/20"&amp;RIGHT(BS$1,2))),AND($T502&lt;=DATEVALUE("10/1/20"&amp;RIGHT(BR$1,2)),$U502&gt;=DATEVALUE("9/30/20"&amp;RIGHT(BS$1,2)))),
IF(AND($T502&gt;=DATEVALUE("10/1/20"&amp;RIGHT(BR$1,2)),$U502&lt;=DATEVALUE("9/30/20"&amp;RIGHT(BS$1,2))),NETWORKDAYS($T502,$U502,Holidays!$J$3:$J$937),
IF(AND($T502&lt;DATEVALUE("10/1/20"&amp;RIGHT(BR$1,2)),$U502&lt;=DATEVALUE("9/30/20"&amp;RIGHT(BS$1,2))),NETWORKDAYS(DATEVALUE("10/1/20"&amp;RIGHT(BR$1,2)),$U502,Holidays!$J$3:$J$937),
IF($T502&lt;DATEVALUE("10/1/20"&amp;RIGHT(BR$1,2)),NETWORKDAYS(DATEVALUE("10/1/20"&amp;RIGHT(BR$1,2)),DATEVALUE("9/30/20"&amp;RIGHT(BS$1,2)),Holidays!$J$3:$J$937),
IF($T502&gt;=DATEVALUE("10/1/20"&amp;RIGHT(BR$1,2)),NETWORKDAYS($T502,DATEVALUE("9/30/20"&amp;RIGHT(BS$1,2)),Holidays!$J$3:$J$937),"")))),"")/(NETWORKDAYS($T502,$U502,Holidays!$J$3:$J$937)),0))</f>
        <v/>
      </c>
      <c r="BT502" s="87" t="str">
        <f>IF($Q502="","",IFERROR(IF(OR(AND($T502&gt;=DATEVALUE("10/1/20"&amp;RIGHT(BS$1,2)),$T502&lt;=DATEVALUE("9/30/20"&amp;RIGHT(BT$1,2))),AND($U502&gt;=DATEVALUE("10/1/20"&amp;RIGHT(BS$1,2)),$U502&lt;=DATEVALUE("9/30/20"&amp;RIGHT(BT$1,2))),AND($T502&lt;=DATEVALUE("10/1/20"&amp;RIGHT(BS$1,2)),$U502&gt;=DATEVALUE("9/30/20"&amp;RIGHT(BT$1,2)))),
IF(AND($T502&gt;=DATEVALUE("10/1/20"&amp;RIGHT(BS$1,2)),$U502&lt;=DATEVALUE("9/30/20"&amp;RIGHT(BT$1,2))),NETWORKDAYS($T502,$U502,Holidays!$J$3:$J$937),
IF(AND($T502&lt;DATEVALUE("10/1/20"&amp;RIGHT(BS$1,2)),$U502&lt;=DATEVALUE("9/30/20"&amp;RIGHT(BT$1,2))),NETWORKDAYS(DATEVALUE("10/1/20"&amp;RIGHT(BS$1,2)),$U502,Holidays!$J$3:$J$937),
IF($T502&lt;DATEVALUE("10/1/20"&amp;RIGHT(BS$1,2)),NETWORKDAYS(DATEVALUE("10/1/20"&amp;RIGHT(BS$1,2)),DATEVALUE("9/30/20"&amp;RIGHT(BT$1,2)),Holidays!$J$3:$J$937),
IF($T502&gt;=DATEVALUE("10/1/20"&amp;RIGHT(BS$1,2)),NETWORKDAYS($T502,DATEVALUE("9/30/20"&amp;RIGHT(BT$1,2)),Holidays!$J$3:$J$937),"")))),"")/(NETWORKDAYS($T502,$U502,Holidays!$J$3:$J$937)),0))</f>
        <v/>
      </c>
      <c r="BU502" s="87" t="str">
        <f>IF($Q502="","",IFERROR(IF(OR(AND($T502&gt;=DATEVALUE("10/1/20"&amp;RIGHT(BT$1,2)),$T502&lt;=DATEVALUE("9/30/20"&amp;RIGHT(BU$1,2))),AND($U502&gt;=DATEVALUE("10/1/20"&amp;RIGHT(BT$1,2)),$U502&lt;=DATEVALUE("9/30/20"&amp;RIGHT(BU$1,2))),AND($T502&lt;=DATEVALUE("10/1/20"&amp;RIGHT(BT$1,2)),$U502&gt;=DATEVALUE("9/30/20"&amp;RIGHT(BU$1,2)))),
IF(AND($T502&gt;=DATEVALUE("10/1/20"&amp;RIGHT(BT$1,2)),$U502&lt;=DATEVALUE("9/30/20"&amp;RIGHT(BU$1,2))),NETWORKDAYS($T502,$U502,Holidays!$J$3:$J$937),
IF(AND($T502&lt;DATEVALUE("10/1/20"&amp;RIGHT(BT$1,2)),$U502&lt;=DATEVALUE("9/30/20"&amp;RIGHT(BU$1,2))),NETWORKDAYS(DATEVALUE("10/1/20"&amp;RIGHT(BT$1,2)),$U502,Holidays!$J$3:$J$937),
IF($T502&lt;DATEVALUE("10/1/20"&amp;RIGHT(BT$1,2)),NETWORKDAYS(DATEVALUE("10/1/20"&amp;RIGHT(BT$1,2)),DATEVALUE("9/30/20"&amp;RIGHT(BU$1,2)),Holidays!$J$3:$J$937),
IF($T502&gt;=DATEVALUE("10/1/20"&amp;RIGHT(BT$1,2)),NETWORKDAYS($T502,DATEVALUE("9/30/20"&amp;RIGHT(BU$1,2)),Holidays!$J$3:$J$937),"")))),"")/(NETWORKDAYS($T502,$U502,Holidays!$J$3:$J$937)),0))</f>
        <v/>
      </c>
      <c r="BV502" s="87" t="str">
        <f>IF($Q502="","",IFERROR(IF(OR(AND($T502&gt;=DATEVALUE("10/1/20"&amp;RIGHT(BU$1,2)),$T502&lt;=DATEVALUE("9/30/20"&amp;RIGHT(BV$1,2))),AND($U502&gt;=DATEVALUE("10/1/20"&amp;RIGHT(BU$1,2)),$U502&lt;=DATEVALUE("9/30/20"&amp;RIGHT(BV$1,2))),AND($T502&lt;=DATEVALUE("10/1/20"&amp;RIGHT(BU$1,2)),$U502&gt;=DATEVALUE("9/30/20"&amp;RIGHT(BV$1,2)))),
IF(AND($T502&gt;=DATEVALUE("10/1/20"&amp;RIGHT(BU$1,2)),$U502&lt;=DATEVALUE("9/30/20"&amp;RIGHT(BV$1,2))),NETWORKDAYS($T502,$U502,Holidays!$J$3:$J$937),
IF(AND($T502&lt;DATEVALUE("10/1/20"&amp;RIGHT(BU$1,2)),$U502&lt;=DATEVALUE("9/30/20"&amp;RIGHT(BV$1,2))),NETWORKDAYS(DATEVALUE("10/1/20"&amp;RIGHT(BU$1,2)),$U502,Holidays!$J$3:$J$937),
IF($T502&lt;DATEVALUE("10/1/20"&amp;RIGHT(BU$1,2)),NETWORKDAYS(DATEVALUE("10/1/20"&amp;RIGHT(BU$1,2)),DATEVALUE("9/30/20"&amp;RIGHT(BV$1,2)),Holidays!$J$3:$J$937),
IF($T502&gt;=DATEVALUE("10/1/20"&amp;RIGHT(BU$1,2)),NETWORKDAYS($T502,DATEVALUE("9/30/20"&amp;RIGHT(BV$1,2)),Holidays!$J$3:$J$937),"")))),"")/(NETWORKDAYS($T502,$U502,Holidays!$J$3:$J$937)),0))</f>
        <v/>
      </c>
      <c r="BW502" s="87" t="str">
        <f>IF($Q502="","",IFERROR(IF(OR(AND($T502&gt;=DATEVALUE("10/1/20"&amp;RIGHT(BV$1,2)),$T502&lt;=DATEVALUE("9/30/20"&amp;RIGHT(BW$1,2))),AND($U502&gt;=DATEVALUE("10/1/20"&amp;RIGHT(BV$1,2)),$U502&lt;=DATEVALUE("9/30/20"&amp;RIGHT(BW$1,2))),AND($T502&lt;=DATEVALUE("10/1/20"&amp;RIGHT(BV$1,2)),$U502&gt;=DATEVALUE("9/30/20"&amp;RIGHT(BW$1,2)))),
IF(AND($T502&gt;=DATEVALUE("10/1/20"&amp;RIGHT(BV$1,2)),$U502&lt;=DATEVALUE("9/30/20"&amp;RIGHT(BW$1,2))),NETWORKDAYS($T502,$U502,Holidays!$J$3:$J$937),
IF(AND($T502&lt;DATEVALUE("10/1/20"&amp;RIGHT(BV$1,2)),$U502&lt;=DATEVALUE("9/30/20"&amp;RIGHT(BW$1,2))),NETWORKDAYS(DATEVALUE("10/1/20"&amp;RIGHT(BV$1,2)),$U502,Holidays!$J$3:$J$937),
IF($T502&lt;DATEVALUE("10/1/20"&amp;RIGHT(BV$1,2)),NETWORKDAYS(DATEVALUE("10/1/20"&amp;RIGHT(BV$1,2)),DATEVALUE("9/30/20"&amp;RIGHT(BW$1,2)),Holidays!$J$3:$J$937),
IF($T502&gt;=DATEVALUE("10/1/20"&amp;RIGHT(BV$1,2)),NETWORKDAYS($T502,DATEVALUE("9/30/20"&amp;RIGHT(BW$1,2)),Holidays!$J$3:$J$937),"")))),"")/(NETWORKDAYS($T502,$U502,Holidays!$J$3:$J$937)),0))</f>
        <v/>
      </c>
      <c r="BX502" s="87" t="str">
        <f>IF($Q502="","",IFERROR(IF(OR(AND($T502&gt;=DATEVALUE("10/1/20"&amp;RIGHT(BW$1,2)),$T502&lt;=DATEVALUE("9/30/20"&amp;RIGHT(BX$1,2))),AND($U502&gt;=DATEVALUE("10/1/20"&amp;RIGHT(BW$1,2)),$U502&lt;=DATEVALUE("9/30/20"&amp;RIGHT(BX$1,2))),AND($T502&lt;=DATEVALUE("10/1/20"&amp;RIGHT(BW$1,2)),$U502&gt;=DATEVALUE("9/30/20"&amp;RIGHT(BX$1,2)))),
IF(AND($T502&gt;=DATEVALUE("10/1/20"&amp;RIGHT(BW$1,2)),$U502&lt;=DATEVALUE("9/30/20"&amp;RIGHT(BX$1,2))),NETWORKDAYS($T502,$U502,Holidays!$J$3:$J$937),
IF(AND($T502&lt;DATEVALUE("10/1/20"&amp;RIGHT(BW$1,2)),$U502&lt;=DATEVALUE("9/30/20"&amp;RIGHT(BX$1,2))),NETWORKDAYS(DATEVALUE("10/1/20"&amp;RIGHT(BW$1,2)),$U502,Holidays!$J$3:$J$937),
IF($T502&lt;DATEVALUE("10/1/20"&amp;RIGHT(BW$1,2)),NETWORKDAYS(DATEVALUE("10/1/20"&amp;RIGHT(BW$1,2)),DATEVALUE("9/30/20"&amp;RIGHT(BX$1,2)),Holidays!$J$3:$J$937),
IF($T502&gt;=DATEVALUE("10/1/20"&amp;RIGHT(BW$1,2)),NETWORKDAYS($T502,DATEVALUE("9/30/20"&amp;RIGHT(BX$1,2)),Holidays!$J$3:$J$937),"")))),"")/(NETWORKDAYS($T502,$U502,Holidays!$J$3:$J$937)),0))</f>
        <v/>
      </c>
      <c r="BY502" s="87" t="str">
        <f>IF($Q502="","",IFERROR(IF(OR(AND($T502&gt;=DATEVALUE("10/1/20"&amp;RIGHT(BX$1,2)),$T502&lt;=DATEVALUE("9/30/20"&amp;RIGHT(BY$1,2))),AND($U502&gt;=DATEVALUE("10/1/20"&amp;RIGHT(BX$1,2)),$U502&lt;=DATEVALUE("9/30/20"&amp;RIGHT(BY$1,2))),AND($T502&lt;=DATEVALUE("10/1/20"&amp;RIGHT(BX$1,2)),$U502&gt;=DATEVALUE("9/30/20"&amp;RIGHT(BY$1,2)))),
IF(AND($T502&gt;=DATEVALUE("10/1/20"&amp;RIGHT(BX$1,2)),$U502&lt;=DATEVALUE("9/30/20"&amp;RIGHT(BY$1,2))),NETWORKDAYS($T502,$U502,Holidays!$J$3:$J$937),
IF(AND($T502&lt;DATEVALUE("10/1/20"&amp;RIGHT(BX$1,2)),$U502&lt;=DATEVALUE("9/30/20"&amp;RIGHT(BY$1,2))),NETWORKDAYS(DATEVALUE("10/1/20"&amp;RIGHT(BX$1,2)),$U502,Holidays!$J$3:$J$937),
IF($T502&lt;DATEVALUE("10/1/20"&amp;RIGHT(BX$1,2)),NETWORKDAYS(DATEVALUE("10/1/20"&amp;RIGHT(BX$1,2)),DATEVALUE("9/30/20"&amp;RIGHT(BY$1,2)),Holidays!$J$3:$J$937),
IF($T502&gt;=DATEVALUE("10/1/20"&amp;RIGHT(BX$1,2)),NETWORKDAYS($T502,DATEVALUE("9/30/20"&amp;RIGHT(BY$1,2)),Holidays!$J$3:$J$937),"")))),"")/(NETWORKDAYS($T502,$U502,Holidays!$J$3:$J$937)),0))</f>
        <v/>
      </c>
      <c r="BZ502" s="87" t="str">
        <f>IF($Q502="","",IFERROR(IF(OR(AND($T502&gt;=DATEVALUE("10/1/20"&amp;RIGHT(BY$1,2)),$T502&lt;=DATEVALUE("9/30/20"&amp;RIGHT(BZ$1,2))),AND($U502&gt;=DATEVALUE("10/1/20"&amp;RIGHT(BY$1,2)),$U502&lt;=DATEVALUE("9/30/20"&amp;RIGHT(BZ$1,2))),AND($T502&lt;=DATEVALUE("10/1/20"&amp;RIGHT(BY$1,2)),$U502&gt;=DATEVALUE("9/30/20"&amp;RIGHT(BZ$1,2)))),
IF(AND($T502&gt;=DATEVALUE("10/1/20"&amp;RIGHT(BY$1,2)),$U502&lt;=DATEVALUE("9/30/20"&amp;RIGHT(BZ$1,2))),NETWORKDAYS($T502,$U502,Holidays!$J$3:$J$937),
IF(AND($T502&lt;DATEVALUE("10/1/20"&amp;RIGHT(BY$1,2)),$U502&lt;=DATEVALUE("9/30/20"&amp;RIGHT(BZ$1,2))),NETWORKDAYS(DATEVALUE("10/1/20"&amp;RIGHT(BY$1,2)),$U502,Holidays!$J$3:$J$937),
IF($T502&lt;DATEVALUE("10/1/20"&amp;RIGHT(BY$1,2)),NETWORKDAYS(DATEVALUE("10/1/20"&amp;RIGHT(BY$1,2)),DATEVALUE("9/30/20"&amp;RIGHT(BZ$1,2)),Holidays!$J$3:$J$937),
IF($T502&gt;=DATEVALUE("10/1/20"&amp;RIGHT(BY$1,2)),NETWORKDAYS($T502,DATEVALUE("9/30/20"&amp;RIGHT(BZ$1,2)),Holidays!$J$3:$J$937),"")))),"")/(NETWORKDAYS($T502,$U502,Holidays!$J$3:$J$937)),0))</f>
        <v/>
      </c>
      <c r="CA502" s="87" t="str">
        <f>IF($Q502="","",IFERROR(IF(OR(AND($T502&gt;=DATEVALUE("10/1/20"&amp;RIGHT(BZ$1,2)),$T502&lt;=DATEVALUE("9/30/20"&amp;RIGHT(CA$1,2))),AND($U502&gt;=DATEVALUE("10/1/20"&amp;RIGHT(BZ$1,2)),$U502&lt;=DATEVALUE("9/30/20"&amp;RIGHT(CA$1,2))),AND($T502&lt;=DATEVALUE("10/1/20"&amp;RIGHT(BZ$1,2)),$U502&gt;=DATEVALUE("9/30/20"&amp;RIGHT(CA$1,2)))),
IF(AND($T502&gt;=DATEVALUE("10/1/20"&amp;RIGHT(BZ$1,2)),$U502&lt;=DATEVALUE("9/30/20"&amp;RIGHT(CA$1,2))),NETWORKDAYS($T502,$U502,Holidays!$J$3:$J$937),
IF(AND($T502&lt;DATEVALUE("10/1/20"&amp;RIGHT(BZ$1,2)),$U502&lt;=DATEVALUE("9/30/20"&amp;RIGHT(CA$1,2))),NETWORKDAYS(DATEVALUE("10/1/20"&amp;RIGHT(BZ$1,2)),$U502,Holidays!$J$3:$J$937),
IF($T502&lt;DATEVALUE("10/1/20"&amp;RIGHT(BZ$1,2)),NETWORKDAYS(DATEVALUE("10/1/20"&amp;RIGHT(BZ$1,2)),DATEVALUE("9/30/20"&amp;RIGHT(CA$1,2)),Holidays!$J$3:$J$937),
IF($T502&gt;=DATEVALUE("10/1/20"&amp;RIGHT(BZ$1,2)),NETWORKDAYS($T502,DATEVALUE("9/30/20"&amp;RIGHT(CA$1,2)),Holidays!$J$3:$J$937),"")))),"")/(NETWORKDAYS($T502,$U502,Holidays!$J$3:$J$937)),0))</f>
        <v/>
      </c>
      <c r="CB502" s="87" t="str">
        <f>IF($Q502="","",IFERROR(IF(OR(AND($T502&gt;=DATEVALUE("10/1/20"&amp;RIGHT(CA$1,2)),$T502&lt;=DATEVALUE("9/30/20"&amp;RIGHT(CB$1,2))),AND($U502&gt;=DATEVALUE("10/1/20"&amp;RIGHT(CA$1,2)),$U502&lt;=DATEVALUE("9/30/20"&amp;RIGHT(CB$1,2))),AND($T502&lt;=DATEVALUE("10/1/20"&amp;RIGHT(CA$1,2)),$U502&gt;=DATEVALUE("9/30/20"&amp;RIGHT(CB$1,2)))),
IF(AND($T502&gt;=DATEVALUE("10/1/20"&amp;RIGHT(CA$1,2)),$U502&lt;=DATEVALUE("9/30/20"&amp;RIGHT(CB$1,2))),NETWORKDAYS($T502,$U502,Holidays!$J$3:$J$937),
IF(AND($T502&lt;DATEVALUE("10/1/20"&amp;RIGHT(CA$1,2)),$U502&lt;=DATEVALUE("9/30/20"&amp;RIGHT(CB$1,2))),NETWORKDAYS(DATEVALUE("10/1/20"&amp;RIGHT(CA$1,2)),$U502,Holidays!$J$3:$J$937),
IF($T502&lt;DATEVALUE("10/1/20"&amp;RIGHT(CA$1,2)),NETWORKDAYS(DATEVALUE("10/1/20"&amp;RIGHT(CA$1,2)),DATEVALUE("9/30/20"&amp;RIGHT(CB$1,2)),Holidays!$J$3:$J$937),
IF($T502&gt;=DATEVALUE("10/1/20"&amp;RIGHT(CA$1,2)),NETWORKDAYS($T502,DATEVALUE("9/30/20"&amp;RIGHT(CB$1,2)),Holidays!$J$3:$J$937),"")))),"")/(NETWORKDAYS($T502,$U502,Holidays!$J$3:$J$937)),0))</f>
        <v/>
      </c>
    </row>
    <row r="503" spans="1:80">
      <c r="A503" s="97"/>
      <c r="B503" s="98" t="str">
        <f ca="1">IF(NOT($A503=""),OFFSET('WBS Reference &amp; User Procedure'!$A$1,MATCH($A503,'WBS Reference &amp; User Procedure'!$A:$A,0)-1,1),"")</f>
        <v/>
      </c>
      <c r="D503" s="97"/>
      <c r="I503" s="78"/>
      <c r="T503" s="104" t="str">
        <f>IF(NOT(Q503=""),IF(NOT($S503=""),$S503,#REF!),"")</f>
        <v/>
      </c>
      <c r="U503" s="104" t="str">
        <f>IF(NOT(Q503=""),WORKDAY(T503,Q503,Holidays!$J$3:$J$937),"")</f>
        <v/>
      </c>
      <c r="V503" s="104"/>
      <c r="W503" s="104"/>
      <c r="X503" s="101" t="str">
        <f t="shared" si="106"/>
        <v/>
      </c>
      <c r="AL503" s="87" t="str">
        <f t="shared" ca="1" si="107"/>
        <v/>
      </c>
      <c r="AN503" s="87" t="str">
        <f t="shared" ca="1" si="110"/>
        <v/>
      </c>
      <c r="AO503" s="87" t="str">
        <f t="shared" ca="1" si="110"/>
        <v/>
      </c>
      <c r="AP503" s="87" t="str">
        <f t="shared" ca="1" si="110"/>
        <v/>
      </c>
      <c r="AQ503" s="87" t="str">
        <f t="shared" ca="1" si="110"/>
        <v/>
      </c>
      <c r="AR503" s="87" t="str">
        <f t="shared" ca="1" si="110"/>
        <v/>
      </c>
      <c r="AS503" s="87" t="str">
        <f t="shared" ca="1" si="110"/>
        <v/>
      </c>
      <c r="AT503" s="87" t="str">
        <f t="shared" ca="1" si="110"/>
        <v/>
      </c>
      <c r="AU503" s="87" t="str">
        <f t="shared" ca="1" si="110"/>
        <v/>
      </c>
      <c r="AV503" s="87" t="str">
        <f t="shared" ca="1" si="110"/>
        <v/>
      </c>
      <c r="AW503" s="87" t="str">
        <f t="shared" ca="1" si="110"/>
        <v/>
      </c>
      <c r="AX503" s="87" t="str">
        <f t="shared" ca="1" si="111"/>
        <v/>
      </c>
      <c r="AY503" s="87" t="str">
        <f t="shared" ca="1" si="111"/>
        <v/>
      </c>
      <c r="AZ503" s="87" t="str">
        <f t="shared" ca="1" si="111"/>
        <v/>
      </c>
      <c r="BA503" s="87" t="str">
        <f t="shared" ca="1" si="111"/>
        <v/>
      </c>
      <c r="BB503" s="87" t="str">
        <f t="shared" ca="1" si="111"/>
        <v/>
      </c>
      <c r="BC503" s="87" t="str">
        <f t="shared" ca="1" si="111"/>
        <v/>
      </c>
      <c r="BD503" s="87" t="str">
        <f t="shared" ca="1" si="111"/>
        <v/>
      </c>
      <c r="BE503" s="87" t="str">
        <f t="shared" ca="1" si="111"/>
        <v/>
      </c>
      <c r="BF503" s="87" t="str">
        <f t="shared" ca="1" si="111"/>
        <v/>
      </c>
      <c r="BG503" s="87" t="str">
        <f t="shared" ca="1" si="111"/>
        <v/>
      </c>
      <c r="BI503" s="87" t="str">
        <f>IF($Q503="","",IFERROR(IF(OR(AND($T503&gt;=DATEVALUE("10/1/20"&amp;RIGHT(BH$1,2)),$T503&lt;=DATEVALUE("9/30/20"&amp;RIGHT(BI$1,2))),AND($U503&gt;=DATEVALUE("10/1/20"&amp;RIGHT(BH$1,2)),$U503&lt;=DATEVALUE("9/30/20"&amp;RIGHT(BI$1,2))),AND($T503&lt;=DATEVALUE("10/1/20"&amp;RIGHT(BH$1,2)),$U503&gt;=DATEVALUE("9/30/20"&amp;RIGHT(BI$1,2)))),
IF(AND($T503&gt;=DATEVALUE("10/1/20"&amp;RIGHT(BH$1,2)),$U503&lt;=DATEVALUE("9/30/20"&amp;RIGHT(BI$1,2))),NETWORKDAYS($T503,$U503,Holidays!$J$3:$J$937),
IF(AND($T503&lt;DATEVALUE("10/1/20"&amp;RIGHT(BH$1,2)),$U503&lt;=DATEVALUE("9/30/20"&amp;RIGHT(BI$1,2))),NETWORKDAYS(DATEVALUE("10/1/20"&amp;RIGHT(BH$1,2)),$U503,Holidays!$J$3:$J$937),
IF($T503&lt;DATEVALUE("10/1/20"&amp;RIGHT(BH$1,2)),NETWORKDAYS(DATEVALUE("10/1/20"&amp;RIGHT(BH$1,2)),DATEVALUE("9/30/20"&amp;RIGHT(BI$1,2)),Holidays!$J$3:$J$937),
IF($T503&gt;=DATEVALUE("10/1/20"&amp;RIGHT(BH$1,2)),NETWORKDAYS($T503,DATEVALUE("9/30/20"&amp;RIGHT(BI$1,2)),Holidays!$J$3:$J$937),"")))),"")/(NETWORKDAYS($T503,$U503,Holidays!$J$3:$J$937)),0))</f>
        <v/>
      </c>
      <c r="BJ503" s="87" t="str">
        <f>IF($Q503="","",IFERROR(IF(OR(AND($T503&gt;=DATEVALUE("10/1/20"&amp;RIGHT(BI$1,2)),$T503&lt;=DATEVALUE("9/30/20"&amp;RIGHT(BJ$1,2))),AND($U503&gt;=DATEVALUE("10/1/20"&amp;RIGHT(BI$1,2)),$U503&lt;=DATEVALUE("9/30/20"&amp;RIGHT(BJ$1,2))),AND($T503&lt;=DATEVALUE("10/1/20"&amp;RIGHT(BI$1,2)),$U503&gt;=DATEVALUE("9/30/20"&amp;RIGHT(BJ$1,2)))),
IF(AND($T503&gt;=DATEVALUE("10/1/20"&amp;RIGHT(BI$1,2)),$U503&lt;=DATEVALUE("9/30/20"&amp;RIGHT(BJ$1,2))),NETWORKDAYS($T503,$U503,Holidays!$J$3:$J$937),
IF(AND($T503&lt;DATEVALUE("10/1/20"&amp;RIGHT(BI$1,2)),$U503&lt;=DATEVALUE("9/30/20"&amp;RIGHT(BJ$1,2))),NETWORKDAYS(DATEVALUE("10/1/20"&amp;RIGHT(BI$1,2)),$U503,Holidays!$J$3:$J$937),
IF($T503&lt;DATEVALUE("10/1/20"&amp;RIGHT(BI$1,2)),NETWORKDAYS(DATEVALUE("10/1/20"&amp;RIGHT(BI$1,2)),DATEVALUE("9/30/20"&amp;RIGHT(BJ$1,2)),Holidays!$J$3:$J$937),
IF($T503&gt;=DATEVALUE("10/1/20"&amp;RIGHT(BI$1,2)),NETWORKDAYS($T503,DATEVALUE("9/30/20"&amp;RIGHT(BJ$1,2)),Holidays!$J$3:$J$937),"")))),"")/(NETWORKDAYS($T503,$U503,Holidays!$J$3:$J$937)),0))</f>
        <v/>
      </c>
      <c r="BK503" s="87" t="str">
        <f>IF($Q503="","",IFERROR(IF(OR(AND($T503&gt;=DATEVALUE("10/1/20"&amp;RIGHT(BJ$1,2)),$T503&lt;=DATEVALUE("9/30/20"&amp;RIGHT(BK$1,2))),AND($U503&gt;=DATEVALUE("10/1/20"&amp;RIGHT(BJ$1,2)),$U503&lt;=DATEVALUE("9/30/20"&amp;RIGHT(BK$1,2))),AND($T503&lt;=DATEVALUE("10/1/20"&amp;RIGHT(BJ$1,2)),$U503&gt;=DATEVALUE("9/30/20"&amp;RIGHT(BK$1,2)))),
IF(AND($T503&gt;=DATEVALUE("10/1/20"&amp;RIGHT(BJ$1,2)),$U503&lt;=DATEVALUE("9/30/20"&amp;RIGHT(BK$1,2))),NETWORKDAYS($T503,$U503,Holidays!$J$3:$J$937),
IF(AND($T503&lt;DATEVALUE("10/1/20"&amp;RIGHT(BJ$1,2)),$U503&lt;=DATEVALUE("9/30/20"&amp;RIGHT(BK$1,2))),NETWORKDAYS(DATEVALUE("10/1/20"&amp;RIGHT(BJ$1,2)),$U503,Holidays!$J$3:$J$937),
IF($T503&lt;DATEVALUE("10/1/20"&amp;RIGHT(BJ$1,2)),NETWORKDAYS(DATEVALUE("10/1/20"&amp;RIGHT(BJ$1,2)),DATEVALUE("9/30/20"&amp;RIGHT(BK$1,2)),Holidays!$J$3:$J$937),
IF($T503&gt;=DATEVALUE("10/1/20"&amp;RIGHT(BJ$1,2)),NETWORKDAYS($T503,DATEVALUE("9/30/20"&amp;RIGHT(BK$1,2)),Holidays!$J$3:$J$937),"")))),"")/(NETWORKDAYS($T503,$U503,Holidays!$J$3:$J$937)),0))</f>
        <v/>
      </c>
      <c r="BL503" s="87" t="str">
        <f>IF($Q503="","",IFERROR(IF(OR(AND($T503&gt;=DATEVALUE("10/1/20"&amp;RIGHT(BK$1,2)),$T503&lt;=DATEVALUE("9/30/20"&amp;RIGHT(BL$1,2))),AND($U503&gt;=DATEVALUE("10/1/20"&amp;RIGHT(BK$1,2)),$U503&lt;=DATEVALUE("9/30/20"&amp;RIGHT(BL$1,2))),AND($T503&lt;=DATEVALUE("10/1/20"&amp;RIGHT(BK$1,2)),$U503&gt;=DATEVALUE("9/30/20"&amp;RIGHT(BL$1,2)))),
IF(AND($T503&gt;=DATEVALUE("10/1/20"&amp;RIGHT(BK$1,2)),$U503&lt;=DATEVALUE("9/30/20"&amp;RIGHT(BL$1,2))),NETWORKDAYS($T503,$U503,Holidays!$J$3:$J$937),
IF(AND($T503&lt;DATEVALUE("10/1/20"&amp;RIGHT(BK$1,2)),$U503&lt;=DATEVALUE("9/30/20"&amp;RIGHT(BL$1,2))),NETWORKDAYS(DATEVALUE("10/1/20"&amp;RIGHT(BK$1,2)),$U503,Holidays!$J$3:$J$937),
IF($T503&lt;DATEVALUE("10/1/20"&amp;RIGHT(BK$1,2)),NETWORKDAYS(DATEVALUE("10/1/20"&amp;RIGHT(BK$1,2)),DATEVALUE("9/30/20"&amp;RIGHT(BL$1,2)),Holidays!$J$3:$J$937),
IF($T503&gt;=DATEVALUE("10/1/20"&amp;RIGHT(BK$1,2)),NETWORKDAYS($T503,DATEVALUE("9/30/20"&amp;RIGHT(BL$1,2)),Holidays!$J$3:$J$937),"")))),"")/(NETWORKDAYS($T503,$U503,Holidays!$J$3:$J$937)),0))</f>
        <v/>
      </c>
      <c r="BM503" s="87" t="str">
        <f>IF($Q503="","",IFERROR(IF(OR(AND($T503&gt;=DATEVALUE("10/1/20"&amp;RIGHT(BL$1,2)),$T503&lt;=DATEVALUE("9/30/20"&amp;RIGHT(BM$1,2))),AND($U503&gt;=DATEVALUE("10/1/20"&amp;RIGHT(BL$1,2)),$U503&lt;=DATEVALUE("9/30/20"&amp;RIGHT(BM$1,2))),AND($T503&lt;=DATEVALUE("10/1/20"&amp;RIGHT(BL$1,2)),$U503&gt;=DATEVALUE("9/30/20"&amp;RIGHT(BM$1,2)))),
IF(AND($T503&gt;=DATEVALUE("10/1/20"&amp;RIGHT(BL$1,2)),$U503&lt;=DATEVALUE("9/30/20"&amp;RIGHT(BM$1,2))),NETWORKDAYS($T503,$U503,Holidays!$J$3:$J$937),
IF(AND($T503&lt;DATEVALUE("10/1/20"&amp;RIGHT(BL$1,2)),$U503&lt;=DATEVALUE("9/30/20"&amp;RIGHT(BM$1,2))),NETWORKDAYS(DATEVALUE("10/1/20"&amp;RIGHT(BL$1,2)),$U503,Holidays!$J$3:$J$937),
IF($T503&lt;DATEVALUE("10/1/20"&amp;RIGHT(BL$1,2)),NETWORKDAYS(DATEVALUE("10/1/20"&amp;RIGHT(BL$1,2)),DATEVALUE("9/30/20"&amp;RIGHT(BM$1,2)),Holidays!$J$3:$J$937),
IF($T503&gt;=DATEVALUE("10/1/20"&amp;RIGHT(BL$1,2)),NETWORKDAYS($T503,DATEVALUE("9/30/20"&amp;RIGHT(BM$1,2)),Holidays!$J$3:$J$937),"")))),"")/(NETWORKDAYS($T503,$U503,Holidays!$J$3:$J$937)),0))</f>
        <v/>
      </c>
      <c r="BN503" s="87" t="str">
        <f>IF($Q503="","",IFERROR(IF(OR(AND($T503&gt;=DATEVALUE("10/1/20"&amp;RIGHT(BM$1,2)),$T503&lt;=DATEVALUE("9/30/20"&amp;RIGHT(BN$1,2))),AND($U503&gt;=DATEVALUE("10/1/20"&amp;RIGHT(BM$1,2)),$U503&lt;=DATEVALUE("9/30/20"&amp;RIGHT(BN$1,2))),AND($T503&lt;=DATEVALUE("10/1/20"&amp;RIGHT(BM$1,2)),$U503&gt;=DATEVALUE("9/30/20"&amp;RIGHT(BN$1,2)))),
IF(AND($T503&gt;=DATEVALUE("10/1/20"&amp;RIGHT(BM$1,2)),$U503&lt;=DATEVALUE("9/30/20"&amp;RIGHT(BN$1,2))),NETWORKDAYS($T503,$U503,Holidays!$J$3:$J$937),
IF(AND($T503&lt;DATEVALUE("10/1/20"&amp;RIGHT(BM$1,2)),$U503&lt;=DATEVALUE("9/30/20"&amp;RIGHT(BN$1,2))),NETWORKDAYS(DATEVALUE("10/1/20"&amp;RIGHT(BM$1,2)),$U503,Holidays!$J$3:$J$937),
IF($T503&lt;DATEVALUE("10/1/20"&amp;RIGHT(BM$1,2)),NETWORKDAYS(DATEVALUE("10/1/20"&amp;RIGHT(BM$1,2)),DATEVALUE("9/30/20"&amp;RIGHT(BN$1,2)),Holidays!$J$3:$J$937),
IF($T503&gt;=DATEVALUE("10/1/20"&amp;RIGHT(BM$1,2)),NETWORKDAYS($T503,DATEVALUE("9/30/20"&amp;RIGHT(BN$1,2)),Holidays!$J$3:$J$937),"")))),"")/(NETWORKDAYS($T503,$U503,Holidays!$J$3:$J$937)),0))</f>
        <v/>
      </c>
      <c r="BO503" s="87" t="str">
        <f>IF($Q503="","",IFERROR(IF(OR(AND($T503&gt;=DATEVALUE("10/1/20"&amp;RIGHT(BN$1,2)),$T503&lt;=DATEVALUE("9/30/20"&amp;RIGHT(BO$1,2))),AND($U503&gt;=DATEVALUE("10/1/20"&amp;RIGHT(BN$1,2)),$U503&lt;=DATEVALUE("9/30/20"&amp;RIGHT(BO$1,2))),AND($T503&lt;=DATEVALUE("10/1/20"&amp;RIGHT(BN$1,2)),$U503&gt;=DATEVALUE("9/30/20"&amp;RIGHT(BO$1,2)))),
IF(AND($T503&gt;=DATEVALUE("10/1/20"&amp;RIGHT(BN$1,2)),$U503&lt;=DATEVALUE("9/30/20"&amp;RIGHT(BO$1,2))),NETWORKDAYS($T503,$U503,Holidays!$J$3:$J$937),
IF(AND($T503&lt;DATEVALUE("10/1/20"&amp;RIGHT(BN$1,2)),$U503&lt;=DATEVALUE("9/30/20"&amp;RIGHT(BO$1,2))),NETWORKDAYS(DATEVALUE("10/1/20"&amp;RIGHT(BN$1,2)),$U503,Holidays!$J$3:$J$937),
IF($T503&lt;DATEVALUE("10/1/20"&amp;RIGHT(BN$1,2)),NETWORKDAYS(DATEVALUE("10/1/20"&amp;RIGHT(BN$1,2)),DATEVALUE("9/30/20"&amp;RIGHT(BO$1,2)),Holidays!$J$3:$J$937),
IF($T503&gt;=DATEVALUE("10/1/20"&amp;RIGHT(BN$1,2)),NETWORKDAYS($T503,DATEVALUE("9/30/20"&amp;RIGHT(BO$1,2)),Holidays!$J$3:$J$937),"")))),"")/(NETWORKDAYS($T503,$U503,Holidays!$J$3:$J$937)),0))</f>
        <v/>
      </c>
      <c r="BP503" s="87" t="str">
        <f>IF($Q503="","",IFERROR(IF(OR(AND($T503&gt;=DATEVALUE("10/1/20"&amp;RIGHT(BO$1,2)),$T503&lt;=DATEVALUE("9/30/20"&amp;RIGHT(BP$1,2))),AND($U503&gt;=DATEVALUE("10/1/20"&amp;RIGHT(BO$1,2)),$U503&lt;=DATEVALUE("9/30/20"&amp;RIGHT(BP$1,2))),AND($T503&lt;=DATEVALUE("10/1/20"&amp;RIGHT(BO$1,2)),$U503&gt;=DATEVALUE("9/30/20"&amp;RIGHT(BP$1,2)))),
IF(AND($T503&gt;=DATEVALUE("10/1/20"&amp;RIGHT(BO$1,2)),$U503&lt;=DATEVALUE("9/30/20"&amp;RIGHT(BP$1,2))),NETWORKDAYS($T503,$U503,Holidays!$J$3:$J$937),
IF(AND($T503&lt;DATEVALUE("10/1/20"&amp;RIGHT(BO$1,2)),$U503&lt;=DATEVALUE("9/30/20"&amp;RIGHT(BP$1,2))),NETWORKDAYS(DATEVALUE("10/1/20"&amp;RIGHT(BO$1,2)),$U503,Holidays!$J$3:$J$937),
IF($T503&lt;DATEVALUE("10/1/20"&amp;RIGHT(BO$1,2)),NETWORKDAYS(DATEVALUE("10/1/20"&amp;RIGHT(BO$1,2)),DATEVALUE("9/30/20"&amp;RIGHT(BP$1,2)),Holidays!$J$3:$J$937),
IF($T503&gt;=DATEVALUE("10/1/20"&amp;RIGHT(BO$1,2)),NETWORKDAYS($T503,DATEVALUE("9/30/20"&amp;RIGHT(BP$1,2)),Holidays!$J$3:$J$937),"")))),"")/(NETWORKDAYS($T503,$U503,Holidays!$J$3:$J$937)),0))</f>
        <v/>
      </c>
      <c r="BQ503" s="87" t="str">
        <f>IF($Q503="","",IFERROR(IF(OR(AND($T503&gt;=DATEVALUE("10/1/20"&amp;RIGHT(BP$1,2)),$T503&lt;=DATEVALUE("9/30/20"&amp;RIGHT(BQ$1,2))),AND($U503&gt;=DATEVALUE("10/1/20"&amp;RIGHT(BP$1,2)),$U503&lt;=DATEVALUE("9/30/20"&amp;RIGHT(BQ$1,2))),AND($T503&lt;=DATEVALUE("10/1/20"&amp;RIGHT(BP$1,2)),$U503&gt;=DATEVALUE("9/30/20"&amp;RIGHT(BQ$1,2)))),
IF(AND($T503&gt;=DATEVALUE("10/1/20"&amp;RIGHT(BP$1,2)),$U503&lt;=DATEVALUE("9/30/20"&amp;RIGHT(BQ$1,2))),NETWORKDAYS($T503,$U503,Holidays!$J$3:$J$937),
IF(AND($T503&lt;DATEVALUE("10/1/20"&amp;RIGHT(BP$1,2)),$U503&lt;=DATEVALUE("9/30/20"&amp;RIGHT(BQ$1,2))),NETWORKDAYS(DATEVALUE("10/1/20"&amp;RIGHT(BP$1,2)),$U503,Holidays!$J$3:$J$937),
IF($T503&lt;DATEVALUE("10/1/20"&amp;RIGHT(BP$1,2)),NETWORKDAYS(DATEVALUE("10/1/20"&amp;RIGHT(BP$1,2)),DATEVALUE("9/30/20"&amp;RIGHT(BQ$1,2)),Holidays!$J$3:$J$937),
IF($T503&gt;=DATEVALUE("10/1/20"&amp;RIGHT(BP$1,2)),NETWORKDAYS($T503,DATEVALUE("9/30/20"&amp;RIGHT(BQ$1,2)),Holidays!$J$3:$J$937),"")))),"")/(NETWORKDAYS($T503,$U503,Holidays!$J$3:$J$937)),0))</f>
        <v/>
      </c>
      <c r="BR503" s="87" t="str">
        <f>IF($Q503="","",IFERROR(IF(OR(AND($T503&gt;=DATEVALUE("10/1/20"&amp;RIGHT(BQ$1,2)),$T503&lt;=DATEVALUE("9/30/20"&amp;RIGHT(BR$1,2))),AND($U503&gt;=DATEVALUE("10/1/20"&amp;RIGHT(BQ$1,2)),$U503&lt;=DATEVALUE("9/30/20"&amp;RIGHT(BR$1,2))),AND($T503&lt;=DATEVALUE("10/1/20"&amp;RIGHT(BQ$1,2)),$U503&gt;=DATEVALUE("9/30/20"&amp;RIGHT(BR$1,2)))),
IF(AND($T503&gt;=DATEVALUE("10/1/20"&amp;RIGHT(BQ$1,2)),$U503&lt;=DATEVALUE("9/30/20"&amp;RIGHT(BR$1,2))),NETWORKDAYS($T503,$U503,Holidays!$J$3:$J$937),
IF(AND($T503&lt;DATEVALUE("10/1/20"&amp;RIGHT(BQ$1,2)),$U503&lt;=DATEVALUE("9/30/20"&amp;RIGHT(BR$1,2))),NETWORKDAYS(DATEVALUE("10/1/20"&amp;RIGHT(BQ$1,2)),$U503,Holidays!$J$3:$J$937),
IF($T503&lt;DATEVALUE("10/1/20"&amp;RIGHT(BQ$1,2)),NETWORKDAYS(DATEVALUE("10/1/20"&amp;RIGHT(BQ$1,2)),DATEVALUE("9/30/20"&amp;RIGHT(BR$1,2)),Holidays!$J$3:$J$937),
IF($T503&gt;=DATEVALUE("10/1/20"&amp;RIGHT(BQ$1,2)),NETWORKDAYS($T503,DATEVALUE("9/30/20"&amp;RIGHT(BR$1,2)),Holidays!$J$3:$J$937),"")))),"")/(NETWORKDAYS($T503,$U503,Holidays!$J$3:$J$937)),0))</f>
        <v/>
      </c>
      <c r="BS503" s="87" t="str">
        <f>IF($Q503="","",IFERROR(IF(OR(AND($T503&gt;=DATEVALUE("10/1/20"&amp;RIGHT(BR$1,2)),$T503&lt;=DATEVALUE("9/30/20"&amp;RIGHT(BS$1,2))),AND($U503&gt;=DATEVALUE("10/1/20"&amp;RIGHT(BR$1,2)),$U503&lt;=DATEVALUE("9/30/20"&amp;RIGHT(BS$1,2))),AND($T503&lt;=DATEVALUE("10/1/20"&amp;RIGHT(BR$1,2)),$U503&gt;=DATEVALUE("9/30/20"&amp;RIGHT(BS$1,2)))),
IF(AND($T503&gt;=DATEVALUE("10/1/20"&amp;RIGHT(BR$1,2)),$U503&lt;=DATEVALUE("9/30/20"&amp;RIGHT(BS$1,2))),NETWORKDAYS($T503,$U503,Holidays!$J$3:$J$937),
IF(AND($T503&lt;DATEVALUE("10/1/20"&amp;RIGHT(BR$1,2)),$U503&lt;=DATEVALUE("9/30/20"&amp;RIGHT(BS$1,2))),NETWORKDAYS(DATEVALUE("10/1/20"&amp;RIGHT(BR$1,2)),$U503,Holidays!$J$3:$J$937),
IF($T503&lt;DATEVALUE("10/1/20"&amp;RIGHT(BR$1,2)),NETWORKDAYS(DATEVALUE("10/1/20"&amp;RIGHT(BR$1,2)),DATEVALUE("9/30/20"&amp;RIGHT(BS$1,2)),Holidays!$J$3:$J$937),
IF($T503&gt;=DATEVALUE("10/1/20"&amp;RIGHT(BR$1,2)),NETWORKDAYS($T503,DATEVALUE("9/30/20"&amp;RIGHT(BS$1,2)),Holidays!$J$3:$J$937),"")))),"")/(NETWORKDAYS($T503,$U503,Holidays!$J$3:$J$937)),0))</f>
        <v/>
      </c>
      <c r="BT503" s="87" t="str">
        <f>IF($Q503="","",IFERROR(IF(OR(AND($T503&gt;=DATEVALUE("10/1/20"&amp;RIGHT(BS$1,2)),$T503&lt;=DATEVALUE("9/30/20"&amp;RIGHT(BT$1,2))),AND($U503&gt;=DATEVALUE("10/1/20"&amp;RIGHT(BS$1,2)),$U503&lt;=DATEVALUE("9/30/20"&amp;RIGHT(BT$1,2))),AND($T503&lt;=DATEVALUE("10/1/20"&amp;RIGHT(BS$1,2)),$U503&gt;=DATEVALUE("9/30/20"&amp;RIGHT(BT$1,2)))),
IF(AND($T503&gt;=DATEVALUE("10/1/20"&amp;RIGHT(BS$1,2)),$U503&lt;=DATEVALUE("9/30/20"&amp;RIGHT(BT$1,2))),NETWORKDAYS($T503,$U503,Holidays!$J$3:$J$937),
IF(AND($T503&lt;DATEVALUE("10/1/20"&amp;RIGHT(BS$1,2)),$U503&lt;=DATEVALUE("9/30/20"&amp;RIGHT(BT$1,2))),NETWORKDAYS(DATEVALUE("10/1/20"&amp;RIGHT(BS$1,2)),$U503,Holidays!$J$3:$J$937),
IF($T503&lt;DATEVALUE("10/1/20"&amp;RIGHT(BS$1,2)),NETWORKDAYS(DATEVALUE("10/1/20"&amp;RIGHT(BS$1,2)),DATEVALUE("9/30/20"&amp;RIGHT(BT$1,2)),Holidays!$J$3:$J$937),
IF($T503&gt;=DATEVALUE("10/1/20"&amp;RIGHT(BS$1,2)),NETWORKDAYS($T503,DATEVALUE("9/30/20"&amp;RIGHT(BT$1,2)),Holidays!$J$3:$J$937),"")))),"")/(NETWORKDAYS($T503,$U503,Holidays!$J$3:$J$937)),0))</f>
        <v/>
      </c>
      <c r="BU503" s="87" t="str">
        <f>IF($Q503="","",IFERROR(IF(OR(AND($T503&gt;=DATEVALUE("10/1/20"&amp;RIGHT(BT$1,2)),$T503&lt;=DATEVALUE("9/30/20"&amp;RIGHT(BU$1,2))),AND($U503&gt;=DATEVALUE("10/1/20"&amp;RIGHT(BT$1,2)),$U503&lt;=DATEVALUE("9/30/20"&amp;RIGHT(BU$1,2))),AND($T503&lt;=DATEVALUE("10/1/20"&amp;RIGHT(BT$1,2)),$U503&gt;=DATEVALUE("9/30/20"&amp;RIGHT(BU$1,2)))),
IF(AND($T503&gt;=DATEVALUE("10/1/20"&amp;RIGHT(BT$1,2)),$U503&lt;=DATEVALUE("9/30/20"&amp;RIGHT(BU$1,2))),NETWORKDAYS($T503,$U503,Holidays!$J$3:$J$937),
IF(AND($T503&lt;DATEVALUE("10/1/20"&amp;RIGHT(BT$1,2)),$U503&lt;=DATEVALUE("9/30/20"&amp;RIGHT(BU$1,2))),NETWORKDAYS(DATEVALUE("10/1/20"&amp;RIGHT(BT$1,2)),$U503,Holidays!$J$3:$J$937),
IF($T503&lt;DATEVALUE("10/1/20"&amp;RIGHT(BT$1,2)),NETWORKDAYS(DATEVALUE("10/1/20"&amp;RIGHT(BT$1,2)),DATEVALUE("9/30/20"&amp;RIGHT(BU$1,2)),Holidays!$J$3:$J$937),
IF($T503&gt;=DATEVALUE("10/1/20"&amp;RIGHT(BT$1,2)),NETWORKDAYS($T503,DATEVALUE("9/30/20"&amp;RIGHT(BU$1,2)),Holidays!$J$3:$J$937),"")))),"")/(NETWORKDAYS($T503,$U503,Holidays!$J$3:$J$937)),0))</f>
        <v/>
      </c>
      <c r="BV503" s="87" t="str">
        <f>IF($Q503="","",IFERROR(IF(OR(AND($T503&gt;=DATEVALUE("10/1/20"&amp;RIGHT(BU$1,2)),$T503&lt;=DATEVALUE("9/30/20"&amp;RIGHT(BV$1,2))),AND($U503&gt;=DATEVALUE("10/1/20"&amp;RIGHT(BU$1,2)),$U503&lt;=DATEVALUE("9/30/20"&amp;RIGHT(BV$1,2))),AND($T503&lt;=DATEVALUE("10/1/20"&amp;RIGHT(BU$1,2)),$U503&gt;=DATEVALUE("9/30/20"&amp;RIGHT(BV$1,2)))),
IF(AND($T503&gt;=DATEVALUE("10/1/20"&amp;RIGHT(BU$1,2)),$U503&lt;=DATEVALUE("9/30/20"&amp;RIGHT(BV$1,2))),NETWORKDAYS($T503,$U503,Holidays!$J$3:$J$937),
IF(AND($T503&lt;DATEVALUE("10/1/20"&amp;RIGHT(BU$1,2)),$U503&lt;=DATEVALUE("9/30/20"&amp;RIGHT(BV$1,2))),NETWORKDAYS(DATEVALUE("10/1/20"&amp;RIGHT(BU$1,2)),$U503,Holidays!$J$3:$J$937),
IF($T503&lt;DATEVALUE("10/1/20"&amp;RIGHT(BU$1,2)),NETWORKDAYS(DATEVALUE("10/1/20"&amp;RIGHT(BU$1,2)),DATEVALUE("9/30/20"&amp;RIGHT(BV$1,2)),Holidays!$J$3:$J$937),
IF($T503&gt;=DATEVALUE("10/1/20"&amp;RIGHT(BU$1,2)),NETWORKDAYS($T503,DATEVALUE("9/30/20"&amp;RIGHT(BV$1,2)),Holidays!$J$3:$J$937),"")))),"")/(NETWORKDAYS($T503,$U503,Holidays!$J$3:$J$937)),0))</f>
        <v/>
      </c>
      <c r="BW503" s="87" t="str">
        <f>IF($Q503="","",IFERROR(IF(OR(AND($T503&gt;=DATEVALUE("10/1/20"&amp;RIGHT(BV$1,2)),$T503&lt;=DATEVALUE("9/30/20"&amp;RIGHT(BW$1,2))),AND($U503&gt;=DATEVALUE("10/1/20"&amp;RIGHT(BV$1,2)),$U503&lt;=DATEVALUE("9/30/20"&amp;RIGHT(BW$1,2))),AND($T503&lt;=DATEVALUE("10/1/20"&amp;RIGHT(BV$1,2)),$U503&gt;=DATEVALUE("9/30/20"&amp;RIGHT(BW$1,2)))),
IF(AND($T503&gt;=DATEVALUE("10/1/20"&amp;RIGHT(BV$1,2)),$U503&lt;=DATEVALUE("9/30/20"&amp;RIGHT(BW$1,2))),NETWORKDAYS($T503,$U503,Holidays!$J$3:$J$937),
IF(AND($T503&lt;DATEVALUE("10/1/20"&amp;RIGHT(BV$1,2)),$U503&lt;=DATEVALUE("9/30/20"&amp;RIGHT(BW$1,2))),NETWORKDAYS(DATEVALUE("10/1/20"&amp;RIGHT(BV$1,2)),$U503,Holidays!$J$3:$J$937),
IF($T503&lt;DATEVALUE("10/1/20"&amp;RIGHT(BV$1,2)),NETWORKDAYS(DATEVALUE("10/1/20"&amp;RIGHT(BV$1,2)),DATEVALUE("9/30/20"&amp;RIGHT(BW$1,2)),Holidays!$J$3:$J$937),
IF($T503&gt;=DATEVALUE("10/1/20"&amp;RIGHT(BV$1,2)),NETWORKDAYS($T503,DATEVALUE("9/30/20"&amp;RIGHT(BW$1,2)),Holidays!$J$3:$J$937),"")))),"")/(NETWORKDAYS($T503,$U503,Holidays!$J$3:$J$937)),0))</f>
        <v/>
      </c>
      <c r="BX503" s="87" t="str">
        <f>IF($Q503="","",IFERROR(IF(OR(AND($T503&gt;=DATEVALUE("10/1/20"&amp;RIGHT(BW$1,2)),$T503&lt;=DATEVALUE("9/30/20"&amp;RIGHT(BX$1,2))),AND($U503&gt;=DATEVALUE("10/1/20"&amp;RIGHT(BW$1,2)),$U503&lt;=DATEVALUE("9/30/20"&amp;RIGHT(BX$1,2))),AND($T503&lt;=DATEVALUE("10/1/20"&amp;RIGHT(BW$1,2)),$U503&gt;=DATEVALUE("9/30/20"&amp;RIGHT(BX$1,2)))),
IF(AND($T503&gt;=DATEVALUE("10/1/20"&amp;RIGHT(BW$1,2)),$U503&lt;=DATEVALUE("9/30/20"&amp;RIGHT(BX$1,2))),NETWORKDAYS($T503,$U503,Holidays!$J$3:$J$937),
IF(AND($T503&lt;DATEVALUE("10/1/20"&amp;RIGHT(BW$1,2)),$U503&lt;=DATEVALUE("9/30/20"&amp;RIGHT(BX$1,2))),NETWORKDAYS(DATEVALUE("10/1/20"&amp;RIGHT(BW$1,2)),$U503,Holidays!$J$3:$J$937),
IF($T503&lt;DATEVALUE("10/1/20"&amp;RIGHT(BW$1,2)),NETWORKDAYS(DATEVALUE("10/1/20"&amp;RIGHT(BW$1,2)),DATEVALUE("9/30/20"&amp;RIGHT(BX$1,2)),Holidays!$J$3:$J$937),
IF($T503&gt;=DATEVALUE("10/1/20"&amp;RIGHT(BW$1,2)),NETWORKDAYS($T503,DATEVALUE("9/30/20"&amp;RIGHT(BX$1,2)),Holidays!$J$3:$J$937),"")))),"")/(NETWORKDAYS($T503,$U503,Holidays!$J$3:$J$937)),0))</f>
        <v/>
      </c>
      <c r="BY503" s="87" t="str">
        <f>IF($Q503="","",IFERROR(IF(OR(AND($T503&gt;=DATEVALUE("10/1/20"&amp;RIGHT(BX$1,2)),$T503&lt;=DATEVALUE("9/30/20"&amp;RIGHT(BY$1,2))),AND($U503&gt;=DATEVALUE("10/1/20"&amp;RIGHT(BX$1,2)),$U503&lt;=DATEVALUE("9/30/20"&amp;RIGHT(BY$1,2))),AND($T503&lt;=DATEVALUE("10/1/20"&amp;RIGHT(BX$1,2)),$U503&gt;=DATEVALUE("9/30/20"&amp;RIGHT(BY$1,2)))),
IF(AND($T503&gt;=DATEVALUE("10/1/20"&amp;RIGHT(BX$1,2)),$U503&lt;=DATEVALUE("9/30/20"&amp;RIGHT(BY$1,2))),NETWORKDAYS($T503,$U503,Holidays!$J$3:$J$937),
IF(AND($T503&lt;DATEVALUE("10/1/20"&amp;RIGHT(BX$1,2)),$U503&lt;=DATEVALUE("9/30/20"&amp;RIGHT(BY$1,2))),NETWORKDAYS(DATEVALUE("10/1/20"&amp;RIGHT(BX$1,2)),$U503,Holidays!$J$3:$J$937),
IF($T503&lt;DATEVALUE("10/1/20"&amp;RIGHT(BX$1,2)),NETWORKDAYS(DATEVALUE("10/1/20"&amp;RIGHT(BX$1,2)),DATEVALUE("9/30/20"&amp;RIGHT(BY$1,2)),Holidays!$J$3:$J$937),
IF($T503&gt;=DATEVALUE("10/1/20"&amp;RIGHT(BX$1,2)),NETWORKDAYS($T503,DATEVALUE("9/30/20"&amp;RIGHT(BY$1,2)),Holidays!$J$3:$J$937),"")))),"")/(NETWORKDAYS($T503,$U503,Holidays!$J$3:$J$937)),0))</f>
        <v/>
      </c>
      <c r="BZ503" s="87" t="str">
        <f>IF($Q503="","",IFERROR(IF(OR(AND($T503&gt;=DATEVALUE("10/1/20"&amp;RIGHT(BY$1,2)),$T503&lt;=DATEVALUE("9/30/20"&amp;RIGHT(BZ$1,2))),AND($U503&gt;=DATEVALUE("10/1/20"&amp;RIGHT(BY$1,2)),$U503&lt;=DATEVALUE("9/30/20"&amp;RIGHT(BZ$1,2))),AND($T503&lt;=DATEVALUE("10/1/20"&amp;RIGHT(BY$1,2)),$U503&gt;=DATEVALUE("9/30/20"&amp;RIGHT(BZ$1,2)))),
IF(AND($T503&gt;=DATEVALUE("10/1/20"&amp;RIGHT(BY$1,2)),$U503&lt;=DATEVALUE("9/30/20"&amp;RIGHT(BZ$1,2))),NETWORKDAYS($T503,$U503,Holidays!$J$3:$J$937),
IF(AND($T503&lt;DATEVALUE("10/1/20"&amp;RIGHT(BY$1,2)),$U503&lt;=DATEVALUE("9/30/20"&amp;RIGHT(BZ$1,2))),NETWORKDAYS(DATEVALUE("10/1/20"&amp;RIGHT(BY$1,2)),$U503,Holidays!$J$3:$J$937),
IF($T503&lt;DATEVALUE("10/1/20"&amp;RIGHT(BY$1,2)),NETWORKDAYS(DATEVALUE("10/1/20"&amp;RIGHT(BY$1,2)),DATEVALUE("9/30/20"&amp;RIGHT(BZ$1,2)),Holidays!$J$3:$J$937),
IF($T503&gt;=DATEVALUE("10/1/20"&amp;RIGHT(BY$1,2)),NETWORKDAYS($T503,DATEVALUE("9/30/20"&amp;RIGHT(BZ$1,2)),Holidays!$J$3:$J$937),"")))),"")/(NETWORKDAYS($T503,$U503,Holidays!$J$3:$J$937)),0))</f>
        <v/>
      </c>
      <c r="CA503" s="87" t="str">
        <f>IF($Q503="","",IFERROR(IF(OR(AND($T503&gt;=DATEVALUE("10/1/20"&amp;RIGHT(BZ$1,2)),$T503&lt;=DATEVALUE("9/30/20"&amp;RIGHT(CA$1,2))),AND($U503&gt;=DATEVALUE("10/1/20"&amp;RIGHT(BZ$1,2)),$U503&lt;=DATEVALUE("9/30/20"&amp;RIGHT(CA$1,2))),AND($T503&lt;=DATEVALUE("10/1/20"&amp;RIGHT(BZ$1,2)),$U503&gt;=DATEVALUE("9/30/20"&amp;RIGHT(CA$1,2)))),
IF(AND($T503&gt;=DATEVALUE("10/1/20"&amp;RIGHT(BZ$1,2)),$U503&lt;=DATEVALUE("9/30/20"&amp;RIGHT(CA$1,2))),NETWORKDAYS($T503,$U503,Holidays!$J$3:$J$937),
IF(AND($T503&lt;DATEVALUE("10/1/20"&amp;RIGHT(BZ$1,2)),$U503&lt;=DATEVALUE("9/30/20"&amp;RIGHT(CA$1,2))),NETWORKDAYS(DATEVALUE("10/1/20"&amp;RIGHT(BZ$1,2)),$U503,Holidays!$J$3:$J$937),
IF($T503&lt;DATEVALUE("10/1/20"&amp;RIGHT(BZ$1,2)),NETWORKDAYS(DATEVALUE("10/1/20"&amp;RIGHT(BZ$1,2)),DATEVALUE("9/30/20"&amp;RIGHT(CA$1,2)),Holidays!$J$3:$J$937),
IF($T503&gt;=DATEVALUE("10/1/20"&amp;RIGHT(BZ$1,2)),NETWORKDAYS($T503,DATEVALUE("9/30/20"&amp;RIGHT(CA$1,2)),Holidays!$J$3:$J$937),"")))),"")/(NETWORKDAYS($T503,$U503,Holidays!$J$3:$J$937)),0))</f>
        <v/>
      </c>
      <c r="CB503" s="87" t="str">
        <f>IF($Q503="","",IFERROR(IF(OR(AND($T503&gt;=DATEVALUE("10/1/20"&amp;RIGHT(CA$1,2)),$T503&lt;=DATEVALUE("9/30/20"&amp;RIGHT(CB$1,2))),AND($U503&gt;=DATEVALUE("10/1/20"&amp;RIGHT(CA$1,2)),$U503&lt;=DATEVALUE("9/30/20"&amp;RIGHT(CB$1,2))),AND($T503&lt;=DATEVALUE("10/1/20"&amp;RIGHT(CA$1,2)),$U503&gt;=DATEVALUE("9/30/20"&amp;RIGHT(CB$1,2)))),
IF(AND($T503&gt;=DATEVALUE("10/1/20"&amp;RIGHT(CA$1,2)),$U503&lt;=DATEVALUE("9/30/20"&amp;RIGHT(CB$1,2))),NETWORKDAYS($T503,$U503,Holidays!$J$3:$J$937),
IF(AND($T503&lt;DATEVALUE("10/1/20"&amp;RIGHT(CA$1,2)),$U503&lt;=DATEVALUE("9/30/20"&amp;RIGHT(CB$1,2))),NETWORKDAYS(DATEVALUE("10/1/20"&amp;RIGHT(CA$1,2)),$U503,Holidays!$J$3:$J$937),
IF($T503&lt;DATEVALUE("10/1/20"&amp;RIGHT(CA$1,2)),NETWORKDAYS(DATEVALUE("10/1/20"&amp;RIGHT(CA$1,2)),DATEVALUE("9/30/20"&amp;RIGHT(CB$1,2)),Holidays!$J$3:$J$937),
IF($T503&gt;=DATEVALUE("10/1/20"&amp;RIGHT(CA$1,2)),NETWORKDAYS($T503,DATEVALUE("9/30/20"&amp;RIGHT(CB$1,2)),Holidays!$J$3:$J$937),"")))),"")/(NETWORKDAYS($T503,$U503,Holidays!$J$3:$J$937)),0))</f>
        <v/>
      </c>
    </row>
    <row r="504" spans="1:80">
      <c r="A504" s="97"/>
      <c r="B504" s="98" t="str">
        <f ca="1">IF(NOT($A504=""),OFFSET('WBS Reference &amp; User Procedure'!$A$1,MATCH($A504,'WBS Reference &amp; User Procedure'!$A:$A,0)-1,1),"")</f>
        <v/>
      </c>
      <c r="D504" s="97"/>
      <c r="I504" s="78"/>
      <c r="T504" s="104" t="str">
        <f>IF(NOT(Q504=""),IF(NOT($S504=""),$S504,#REF!),"")</f>
        <v/>
      </c>
      <c r="U504" s="104" t="str">
        <f>IF(NOT(Q504=""),WORKDAY(T504,Q504,Holidays!$J$3:$J$937),"")</f>
        <v/>
      </c>
      <c r="V504" s="104"/>
      <c r="W504" s="104"/>
      <c r="X504" s="101" t="str">
        <f t="shared" si="106"/>
        <v/>
      </c>
      <c r="AL504" s="87" t="str">
        <f t="shared" ca="1" si="107"/>
        <v/>
      </c>
      <c r="AN504" s="87" t="str">
        <f t="shared" ca="1" si="110"/>
        <v/>
      </c>
      <c r="AO504" s="87" t="str">
        <f t="shared" ca="1" si="110"/>
        <v/>
      </c>
      <c r="AP504" s="87" t="str">
        <f t="shared" ca="1" si="110"/>
        <v/>
      </c>
      <c r="AQ504" s="87" t="str">
        <f t="shared" ca="1" si="110"/>
        <v/>
      </c>
      <c r="AR504" s="87" t="str">
        <f t="shared" ca="1" si="110"/>
        <v/>
      </c>
      <c r="AS504" s="87" t="str">
        <f t="shared" ca="1" si="110"/>
        <v/>
      </c>
      <c r="AT504" s="87" t="str">
        <f t="shared" ca="1" si="110"/>
        <v/>
      </c>
      <c r="AU504" s="87" t="str">
        <f t="shared" ca="1" si="110"/>
        <v/>
      </c>
      <c r="AV504" s="87" t="str">
        <f t="shared" ca="1" si="110"/>
        <v/>
      </c>
      <c r="AW504" s="87" t="str">
        <f t="shared" ca="1" si="110"/>
        <v/>
      </c>
      <c r="AX504" s="87" t="str">
        <f t="shared" ca="1" si="111"/>
        <v/>
      </c>
      <c r="AY504" s="87" t="str">
        <f t="shared" ca="1" si="111"/>
        <v/>
      </c>
      <c r="AZ504" s="87" t="str">
        <f t="shared" ca="1" si="111"/>
        <v/>
      </c>
      <c r="BA504" s="87" t="str">
        <f t="shared" ca="1" si="111"/>
        <v/>
      </c>
      <c r="BB504" s="87" t="str">
        <f t="shared" ca="1" si="111"/>
        <v/>
      </c>
      <c r="BC504" s="87" t="str">
        <f t="shared" ca="1" si="111"/>
        <v/>
      </c>
      <c r="BD504" s="87" t="str">
        <f t="shared" ca="1" si="111"/>
        <v/>
      </c>
      <c r="BE504" s="87" t="str">
        <f t="shared" ca="1" si="111"/>
        <v/>
      </c>
      <c r="BF504" s="87" t="str">
        <f t="shared" ca="1" si="111"/>
        <v/>
      </c>
      <c r="BG504" s="87" t="str">
        <f t="shared" ca="1" si="111"/>
        <v/>
      </c>
      <c r="BI504" s="87" t="str">
        <f>IF($Q504="","",IFERROR(IF(OR(AND($T504&gt;=DATEVALUE("10/1/20"&amp;RIGHT(BH$1,2)),$T504&lt;=DATEVALUE("9/30/20"&amp;RIGHT(BI$1,2))),AND($U504&gt;=DATEVALUE("10/1/20"&amp;RIGHT(BH$1,2)),$U504&lt;=DATEVALUE("9/30/20"&amp;RIGHT(BI$1,2))),AND($T504&lt;=DATEVALUE("10/1/20"&amp;RIGHT(BH$1,2)),$U504&gt;=DATEVALUE("9/30/20"&amp;RIGHT(BI$1,2)))),
IF(AND($T504&gt;=DATEVALUE("10/1/20"&amp;RIGHT(BH$1,2)),$U504&lt;=DATEVALUE("9/30/20"&amp;RIGHT(BI$1,2))),NETWORKDAYS($T504,$U504,Holidays!$J$3:$J$937),
IF(AND($T504&lt;DATEVALUE("10/1/20"&amp;RIGHT(BH$1,2)),$U504&lt;=DATEVALUE("9/30/20"&amp;RIGHT(BI$1,2))),NETWORKDAYS(DATEVALUE("10/1/20"&amp;RIGHT(BH$1,2)),$U504,Holidays!$J$3:$J$937),
IF($T504&lt;DATEVALUE("10/1/20"&amp;RIGHT(BH$1,2)),NETWORKDAYS(DATEVALUE("10/1/20"&amp;RIGHT(BH$1,2)),DATEVALUE("9/30/20"&amp;RIGHT(BI$1,2)),Holidays!$J$3:$J$937),
IF($T504&gt;=DATEVALUE("10/1/20"&amp;RIGHT(BH$1,2)),NETWORKDAYS($T504,DATEVALUE("9/30/20"&amp;RIGHT(BI$1,2)),Holidays!$J$3:$J$937),"")))),"")/(NETWORKDAYS($T504,$U504,Holidays!$J$3:$J$937)),0))</f>
        <v/>
      </c>
      <c r="BJ504" s="87" t="str">
        <f>IF($Q504="","",IFERROR(IF(OR(AND($T504&gt;=DATEVALUE("10/1/20"&amp;RIGHT(BI$1,2)),$T504&lt;=DATEVALUE("9/30/20"&amp;RIGHT(BJ$1,2))),AND($U504&gt;=DATEVALUE("10/1/20"&amp;RIGHT(BI$1,2)),$U504&lt;=DATEVALUE("9/30/20"&amp;RIGHT(BJ$1,2))),AND($T504&lt;=DATEVALUE("10/1/20"&amp;RIGHT(BI$1,2)),$U504&gt;=DATEVALUE("9/30/20"&amp;RIGHT(BJ$1,2)))),
IF(AND($T504&gt;=DATEVALUE("10/1/20"&amp;RIGHT(BI$1,2)),$U504&lt;=DATEVALUE("9/30/20"&amp;RIGHT(BJ$1,2))),NETWORKDAYS($T504,$U504,Holidays!$J$3:$J$937),
IF(AND($T504&lt;DATEVALUE("10/1/20"&amp;RIGHT(BI$1,2)),$U504&lt;=DATEVALUE("9/30/20"&amp;RIGHT(BJ$1,2))),NETWORKDAYS(DATEVALUE("10/1/20"&amp;RIGHT(BI$1,2)),$U504,Holidays!$J$3:$J$937),
IF($T504&lt;DATEVALUE("10/1/20"&amp;RIGHT(BI$1,2)),NETWORKDAYS(DATEVALUE("10/1/20"&amp;RIGHT(BI$1,2)),DATEVALUE("9/30/20"&amp;RIGHT(BJ$1,2)),Holidays!$J$3:$J$937),
IF($T504&gt;=DATEVALUE("10/1/20"&amp;RIGHT(BI$1,2)),NETWORKDAYS($T504,DATEVALUE("9/30/20"&amp;RIGHT(BJ$1,2)),Holidays!$J$3:$J$937),"")))),"")/(NETWORKDAYS($T504,$U504,Holidays!$J$3:$J$937)),0))</f>
        <v/>
      </c>
      <c r="BK504" s="87" t="str">
        <f>IF($Q504="","",IFERROR(IF(OR(AND($T504&gt;=DATEVALUE("10/1/20"&amp;RIGHT(BJ$1,2)),$T504&lt;=DATEVALUE("9/30/20"&amp;RIGHT(BK$1,2))),AND($U504&gt;=DATEVALUE("10/1/20"&amp;RIGHT(BJ$1,2)),$U504&lt;=DATEVALUE("9/30/20"&amp;RIGHT(BK$1,2))),AND($T504&lt;=DATEVALUE("10/1/20"&amp;RIGHT(BJ$1,2)),$U504&gt;=DATEVALUE("9/30/20"&amp;RIGHT(BK$1,2)))),
IF(AND($T504&gt;=DATEVALUE("10/1/20"&amp;RIGHT(BJ$1,2)),$U504&lt;=DATEVALUE("9/30/20"&amp;RIGHT(BK$1,2))),NETWORKDAYS($T504,$U504,Holidays!$J$3:$J$937),
IF(AND($T504&lt;DATEVALUE("10/1/20"&amp;RIGHT(BJ$1,2)),$U504&lt;=DATEVALUE("9/30/20"&amp;RIGHT(BK$1,2))),NETWORKDAYS(DATEVALUE("10/1/20"&amp;RIGHT(BJ$1,2)),$U504,Holidays!$J$3:$J$937),
IF($T504&lt;DATEVALUE("10/1/20"&amp;RIGHT(BJ$1,2)),NETWORKDAYS(DATEVALUE("10/1/20"&amp;RIGHT(BJ$1,2)),DATEVALUE("9/30/20"&amp;RIGHT(BK$1,2)),Holidays!$J$3:$J$937),
IF($T504&gt;=DATEVALUE("10/1/20"&amp;RIGHT(BJ$1,2)),NETWORKDAYS($T504,DATEVALUE("9/30/20"&amp;RIGHT(BK$1,2)),Holidays!$J$3:$J$937),"")))),"")/(NETWORKDAYS($T504,$U504,Holidays!$J$3:$J$937)),0))</f>
        <v/>
      </c>
      <c r="BL504" s="87" t="str">
        <f>IF($Q504="","",IFERROR(IF(OR(AND($T504&gt;=DATEVALUE("10/1/20"&amp;RIGHT(BK$1,2)),$T504&lt;=DATEVALUE("9/30/20"&amp;RIGHT(BL$1,2))),AND($U504&gt;=DATEVALUE("10/1/20"&amp;RIGHT(BK$1,2)),$U504&lt;=DATEVALUE("9/30/20"&amp;RIGHT(BL$1,2))),AND($T504&lt;=DATEVALUE("10/1/20"&amp;RIGHT(BK$1,2)),$U504&gt;=DATEVALUE("9/30/20"&amp;RIGHT(BL$1,2)))),
IF(AND($T504&gt;=DATEVALUE("10/1/20"&amp;RIGHT(BK$1,2)),$U504&lt;=DATEVALUE("9/30/20"&amp;RIGHT(BL$1,2))),NETWORKDAYS($T504,$U504,Holidays!$J$3:$J$937),
IF(AND($T504&lt;DATEVALUE("10/1/20"&amp;RIGHT(BK$1,2)),$U504&lt;=DATEVALUE("9/30/20"&amp;RIGHT(BL$1,2))),NETWORKDAYS(DATEVALUE("10/1/20"&amp;RIGHT(BK$1,2)),$U504,Holidays!$J$3:$J$937),
IF($T504&lt;DATEVALUE("10/1/20"&amp;RIGHT(BK$1,2)),NETWORKDAYS(DATEVALUE("10/1/20"&amp;RIGHT(BK$1,2)),DATEVALUE("9/30/20"&amp;RIGHT(BL$1,2)),Holidays!$J$3:$J$937),
IF($T504&gt;=DATEVALUE("10/1/20"&amp;RIGHT(BK$1,2)),NETWORKDAYS($T504,DATEVALUE("9/30/20"&amp;RIGHT(BL$1,2)),Holidays!$J$3:$J$937),"")))),"")/(NETWORKDAYS($T504,$U504,Holidays!$J$3:$J$937)),0))</f>
        <v/>
      </c>
      <c r="BM504" s="87" t="str">
        <f>IF($Q504="","",IFERROR(IF(OR(AND($T504&gt;=DATEVALUE("10/1/20"&amp;RIGHT(BL$1,2)),$T504&lt;=DATEVALUE("9/30/20"&amp;RIGHT(BM$1,2))),AND($U504&gt;=DATEVALUE("10/1/20"&amp;RIGHT(BL$1,2)),$U504&lt;=DATEVALUE("9/30/20"&amp;RIGHT(BM$1,2))),AND($T504&lt;=DATEVALUE("10/1/20"&amp;RIGHT(BL$1,2)),$U504&gt;=DATEVALUE("9/30/20"&amp;RIGHT(BM$1,2)))),
IF(AND($T504&gt;=DATEVALUE("10/1/20"&amp;RIGHT(BL$1,2)),$U504&lt;=DATEVALUE("9/30/20"&amp;RIGHT(BM$1,2))),NETWORKDAYS($T504,$U504,Holidays!$J$3:$J$937),
IF(AND($T504&lt;DATEVALUE("10/1/20"&amp;RIGHT(BL$1,2)),$U504&lt;=DATEVALUE("9/30/20"&amp;RIGHT(BM$1,2))),NETWORKDAYS(DATEVALUE("10/1/20"&amp;RIGHT(BL$1,2)),$U504,Holidays!$J$3:$J$937),
IF($T504&lt;DATEVALUE("10/1/20"&amp;RIGHT(BL$1,2)),NETWORKDAYS(DATEVALUE("10/1/20"&amp;RIGHT(BL$1,2)),DATEVALUE("9/30/20"&amp;RIGHT(BM$1,2)),Holidays!$J$3:$J$937),
IF($T504&gt;=DATEVALUE("10/1/20"&amp;RIGHT(BL$1,2)),NETWORKDAYS($T504,DATEVALUE("9/30/20"&amp;RIGHT(BM$1,2)),Holidays!$J$3:$J$937),"")))),"")/(NETWORKDAYS($T504,$U504,Holidays!$J$3:$J$937)),0))</f>
        <v/>
      </c>
      <c r="BN504" s="87" t="str">
        <f>IF($Q504="","",IFERROR(IF(OR(AND($T504&gt;=DATEVALUE("10/1/20"&amp;RIGHT(BM$1,2)),$T504&lt;=DATEVALUE("9/30/20"&amp;RIGHT(BN$1,2))),AND($U504&gt;=DATEVALUE("10/1/20"&amp;RIGHT(BM$1,2)),$U504&lt;=DATEVALUE("9/30/20"&amp;RIGHT(BN$1,2))),AND($T504&lt;=DATEVALUE("10/1/20"&amp;RIGHT(BM$1,2)),$U504&gt;=DATEVALUE("9/30/20"&amp;RIGHT(BN$1,2)))),
IF(AND($T504&gt;=DATEVALUE("10/1/20"&amp;RIGHT(BM$1,2)),$U504&lt;=DATEVALUE("9/30/20"&amp;RIGHT(BN$1,2))),NETWORKDAYS($T504,$U504,Holidays!$J$3:$J$937),
IF(AND($T504&lt;DATEVALUE("10/1/20"&amp;RIGHT(BM$1,2)),$U504&lt;=DATEVALUE("9/30/20"&amp;RIGHT(BN$1,2))),NETWORKDAYS(DATEVALUE("10/1/20"&amp;RIGHT(BM$1,2)),$U504,Holidays!$J$3:$J$937),
IF($T504&lt;DATEVALUE("10/1/20"&amp;RIGHT(BM$1,2)),NETWORKDAYS(DATEVALUE("10/1/20"&amp;RIGHT(BM$1,2)),DATEVALUE("9/30/20"&amp;RIGHT(BN$1,2)),Holidays!$J$3:$J$937),
IF($T504&gt;=DATEVALUE("10/1/20"&amp;RIGHT(BM$1,2)),NETWORKDAYS($T504,DATEVALUE("9/30/20"&amp;RIGHT(BN$1,2)),Holidays!$J$3:$J$937),"")))),"")/(NETWORKDAYS($T504,$U504,Holidays!$J$3:$J$937)),0))</f>
        <v/>
      </c>
      <c r="BO504" s="87" t="str">
        <f>IF($Q504="","",IFERROR(IF(OR(AND($T504&gt;=DATEVALUE("10/1/20"&amp;RIGHT(BN$1,2)),$T504&lt;=DATEVALUE("9/30/20"&amp;RIGHT(BO$1,2))),AND($U504&gt;=DATEVALUE("10/1/20"&amp;RIGHT(BN$1,2)),$U504&lt;=DATEVALUE("9/30/20"&amp;RIGHT(BO$1,2))),AND($T504&lt;=DATEVALUE("10/1/20"&amp;RIGHT(BN$1,2)),$U504&gt;=DATEVALUE("9/30/20"&amp;RIGHT(BO$1,2)))),
IF(AND($T504&gt;=DATEVALUE("10/1/20"&amp;RIGHT(BN$1,2)),$U504&lt;=DATEVALUE("9/30/20"&amp;RIGHT(BO$1,2))),NETWORKDAYS($T504,$U504,Holidays!$J$3:$J$937),
IF(AND($T504&lt;DATEVALUE("10/1/20"&amp;RIGHT(BN$1,2)),$U504&lt;=DATEVALUE("9/30/20"&amp;RIGHT(BO$1,2))),NETWORKDAYS(DATEVALUE("10/1/20"&amp;RIGHT(BN$1,2)),$U504,Holidays!$J$3:$J$937),
IF($T504&lt;DATEVALUE("10/1/20"&amp;RIGHT(BN$1,2)),NETWORKDAYS(DATEVALUE("10/1/20"&amp;RIGHT(BN$1,2)),DATEVALUE("9/30/20"&amp;RIGHT(BO$1,2)),Holidays!$J$3:$J$937),
IF($T504&gt;=DATEVALUE("10/1/20"&amp;RIGHT(BN$1,2)),NETWORKDAYS($T504,DATEVALUE("9/30/20"&amp;RIGHT(BO$1,2)),Holidays!$J$3:$J$937),"")))),"")/(NETWORKDAYS($T504,$U504,Holidays!$J$3:$J$937)),0))</f>
        <v/>
      </c>
      <c r="BP504" s="87" t="str">
        <f>IF($Q504="","",IFERROR(IF(OR(AND($T504&gt;=DATEVALUE("10/1/20"&amp;RIGHT(BO$1,2)),$T504&lt;=DATEVALUE("9/30/20"&amp;RIGHT(BP$1,2))),AND($U504&gt;=DATEVALUE("10/1/20"&amp;RIGHT(BO$1,2)),$U504&lt;=DATEVALUE("9/30/20"&amp;RIGHT(BP$1,2))),AND($T504&lt;=DATEVALUE("10/1/20"&amp;RIGHT(BO$1,2)),$U504&gt;=DATEVALUE("9/30/20"&amp;RIGHT(BP$1,2)))),
IF(AND($T504&gt;=DATEVALUE("10/1/20"&amp;RIGHT(BO$1,2)),$U504&lt;=DATEVALUE("9/30/20"&amp;RIGHT(BP$1,2))),NETWORKDAYS($T504,$U504,Holidays!$J$3:$J$937),
IF(AND($T504&lt;DATEVALUE("10/1/20"&amp;RIGHT(BO$1,2)),$U504&lt;=DATEVALUE("9/30/20"&amp;RIGHT(BP$1,2))),NETWORKDAYS(DATEVALUE("10/1/20"&amp;RIGHT(BO$1,2)),$U504,Holidays!$J$3:$J$937),
IF($T504&lt;DATEVALUE("10/1/20"&amp;RIGHT(BO$1,2)),NETWORKDAYS(DATEVALUE("10/1/20"&amp;RIGHT(BO$1,2)),DATEVALUE("9/30/20"&amp;RIGHT(BP$1,2)),Holidays!$J$3:$J$937),
IF($T504&gt;=DATEVALUE("10/1/20"&amp;RIGHT(BO$1,2)),NETWORKDAYS($T504,DATEVALUE("9/30/20"&amp;RIGHT(BP$1,2)),Holidays!$J$3:$J$937),"")))),"")/(NETWORKDAYS($T504,$U504,Holidays!$J$3:$J$937)),0))</f>
        <v/>
      </c>
      <c r="BQ504" s="87" t="str">
        <f>IF($Q504="","",IFERROR(IF(OR(AND($T504&gt;=DATEVALUE("10/1/20"&amp;RIGHT(BP$1,2)),$T504&lt;=DATEVALUE("9/30/20"&amp;RIGHT(BQ$1,2))),AND($U504&gt;=DATEVALUE("10/1/20"&amp;RIGHT(BP$1,2)),$U504&lt;=DATEVALUE("9/30/20"&amp;RIGHT(BQ$1,2))),AND($T504&lt;=DATEVALUE("10/1/20"&amp;RIGHT(BP$1,2)),$U504&gt;=DATEVALUE("9/30/20"&amp;RIGHT(BQ$1,2)))),
IF(AND($T504&gt;=DATEVALUE("10/1/20"&amp;RIGHT(BP$1,2)),$U504&lt;=DATEVALUE("9/30/20"&amp;RIGHT(BQ$1,2))),NETWORKDAYS($T504,$U504,Holidays!$J$3:$J$937),
IF(AND($T504&lt;DATEVALUE("10/1/20"&amp;RIGHT(BP$1,2)),$U504&lt;=DATEVALUE("9/30/20"&amp;RIGHT(BQ$1,2))),NETWORKDAYS(DATEVALUE("10/1/20"&amp;RIGHT(BP$1,2)),$U504,Holidays!$J$3:$J$937),
IF($T504&lt;DATEVALUE("10/1/20"&amp;RIGHT(BP$1,2)),NETWORKDAYS(DATEVALUE("10/1/20"&amp;RIGHT(BP$1,2)),DATEVALUE("9/30/20"&amp;RIGHT(BQ$1,2)),Holidays!$J$3:$J$937),
IF($T504&gt;=DATEVALUE("10/1/20"&amp;RIGHT(BP$1,2)),NETWORKDAYS($T504,DATEVALUE("9/30/20"&amp;RIGHT(BQ$1,2)),Holidays!$J$3:$J$937),"")))),"")/(NETWORKDAYS($T504,$U504,Holidays!$J$3:$J$937)),0))</f>
        <v/>
      </c>
      <c r="BR504" s="87" t="str">
        <f>IF($Q504="","",IFERROR(IF(OR(AND($T504&gt;=DATEVALUE("10/1/20"&amp;RIGHT(BQ$1,2)),$T504&lt;=DATEVALUE("9/30/20"&amp;RIGHT(BR$1,2))),AND($U504&gt;=DATEVALUE("10/1/20"&amp;RIGHT(BQ$1,2)),$U504&lt;=DATEVALUE("9/30/20"&amp;RIGHT(BR$1,2))),AND($T504&lt;=DATEVALUE("10/1/20"&amp;RIGHT(BQ$1,2)),$U504&gt;=DATEVALUE("9/30/20"&amp;RIGHT(BR$1,2)))),
IF(AND($T504&gt;=DATEVALUE("10/1/20"&amp;RIGHT(BQ$1,2)),$U504&lt;=DATEVALUE("9/30/20"&amp;RIGHT(BR$1,2))),NETWORKDAYS($T504,$U504,Holidays!$J$3:$J$937),
IF(AND($T504&lt;DATEVALUE("10/1/20"&amp;RIGHT(BQ$1,2)),$U504&lt;=DATEVALUE("9/30/20"&amp;RIGHT(BR$1,2))),NETWORKDAYS(DATEVALUE("10/1/20"&amp;RIGHT(BQ$1,2)),$U504,Holidays!$J$3:$J$937),
IF($T504&lt;DATEVALUE("10/1/20"&amp;RIGHT(BQ$1,2)),NETWORKDAYS(DATEVALUE("10/1/20"&amp;RIGHT(BQ$1,2)),DATEVALUE("9/30/20"&amp;RIGHT(BR$1,2)),Holidays!$J$3:$J$937),
IF($T504&gt;=DATEVALUE("10/1/20"&amp;RIGHT(BQ$1,2)),NETWORKDAYS($T504,DATEVALUE("9/30/20"&amp;RIGHT(BR$1,2)),Holidays!$J$3:$J$937),"")))),"")/(NETWORKDAYS($T504,$U504,Holidays!$J$3:$J$937)),0))</f>
        <v/>
      </c>
      <c r="BS504" s="87" t="str">
        <f>IF($Q504="","",IFERROR(IF(OR(AND($T504&gt;=DATEVALUE("10/1/20"&amp;RIGHT(BR$1,2)),$T504&lt;=DATEVALUE("9/30/20"&amp;RIGHT(BS$1,2))),AND($U504&gt;=DATEVALUE("10/1/20"&amp;RIGHT(BR$1,2)),$U504&lt;=DATEVALUE("9/30/20"&amp;RIGHT(BS$1,2))),AND($T504&lt;=DATEVALUE("10/1/20"&amp;RIGHT(BR$1,2)),$U504&gt;=DATEVALUE("9/30/20"&amp;RIGHT(BS$1,2)))),
IF(AND($T504&gt;=DATEVALUE("10/1/20"&amp;RIGHT(BR$1,2)),$U504&lt;=DATEVALUE("9/30/20"&amp;RIGHT(BS$1,2))),NETWORKDAYS($T504,$U504,Holidays!$J$3:$J$937),
IF(AND($T504&lt;DATEVALUE("10/1/20"&amp;RIGHT(BR$1,2)),$U504&lt;=DATEVALUE("9/30/20"&amp;RIGHT(BS$1,2))),NETWORKDAYS(DATEVALUE("10/1/20"&amp;RIGHT(BR$1,2)),$U504,Holidays!$J$3:$J$937),
IF($T504&lt;DATEVALUE("10/1/20"&amp;RIGHT(BR$1,2)),NETWORKDAYS(DATEVALUE("10/1/20"&amp;RIGHT(BR$1,2)),DATEVALUE("9/30/20"&amp;RIGHT(BS$1,2)),Holidays!$J$3:$J$937),
IF($T504&gt;=DATEVALUE("10/1/20"&amp;RIGHT(BR$1,2)),NETWORKDAYS($T504,DATEVALUE("9/30/20"&amp;RIGHT(BS$1,2)),Holidays!$J$3:$J$937),"")))),"")/(NETWORKDAYS($T504,$U504,Holidays!$J$3:$J$937)),0))</f>
        <v/>
      </c>
      <c r="BT504" s="87" t="str">
        <f>IF($Q504="","",IFERROR(IF(OR(AND($T504&gt;=DATEVALUE("10/1/20"&amp;RIGHT(BS$1,2)),$T504&lt;=DATEVALUE("9/30/20"&amp;RIGHT(BT$1,2))),AND($U504&gt;=DATEVALUE("10/1/20"&amp;RIGHT(BS$1,2)),$U504&lt;=DATEVALUE("9/30/20"&amp;RIGHT(BT$1,2))),AND($T504&lt;=DATEVALUE("10/1/20"&amp;RIGHT(BS$1,2)),$U504&gt;=DATEVALUE("9/30/20"&amp;RIGHT(BT$1,2)))),
IF(AND($T504&gt;=DATEVALUE("10/1/20"&amp;RIGHT(BS$1,2)),$U504&lt;=DATEVALUE("9/30/20"&amp;RIGHT(BT$1,2))),NETWORKDAYS($T504,$U504,Holidays!$J$3:$J$937),
IF(AND($T504&lt;DATEVALUE("10/1/20"&amp;RIGHT(BS$1,2)),$U504&lt;=DATEVALUE("9/30/20"&amp;RIGHT(BT$1,2))),NETWORKDAYS(DATEVALUE("10/1/20"&amp;RIGHT(BS$1,2)),$U504,Holidays!$J$3:$J$937),
IF($T504&lt;DATEVALUE("10/1/20"&amp;RIGHT(BS$1,2)),NETWORKDAYS(DATEVALUE("10/1/20"&amp;RIGHT(BS$1,2)),DATEVALUE("9/30/20"&amp;RIGHT(BT$1,2)),Holidays!$J$3:$J$937),
IF($T504&gt;=DATEVALUE("10/1/20"&amp;RIGHT(BS$1,2)),NETWORKDAYS($T504,DATEVALUE("9/30/20"&amp;RIGHT(BT$1,2)),Holidays!$J$3:$J$937),"")))),"")/(NETWORKDAYS($T504,$U504,Holidays!$J$3:$J$937)),0))</f>
        <v/>
      </c>
      <c r="BU504" s="87" t="str">
        <f>IF($Q504="","",IFERROR(IF(OR(AND($T504&gt;=DATEVALUE("10/1/20"&amp;RIGHT(BT$1,2)),$T504&lt;=DATEVALUE("9/30/20"&amp;RIGHT(BU$1,2))),AND($U504&gt;=DATEVALUE("10/1/20"&amp;RIGHT(BT$1,2)),$U504&lt;=DATEVALUE("9/30/20"&amp;RIGHT(BU$1,2))),AND($T504&lt;=DATEVALUE("10/1/20"&amp;RIGHT(BT$1,2)),$U504&gt;=DATEVALUE("9/30/20"&amp;RIGHT(BU$1,2)))),
IF(AND($T504&gt;=DATEVALUE("10/1/20"&amp;RIGHT(BT$1,2)),$U504&lt;=DATEVALUE("9/30/20"&amp;RIGHT(BU$1,2))),NETWORKDAYS($T504,$U504,Holidays!$J$3:$J$937),
IF(AND($T504&lt;DATEVALUE("10/1/20"&amp;RIGHT(BT$1,2)),$U504&lt;=DATEVALUE("9/30/20"&amp;RIGHT(BU$1,2))),NETWORKDAYS(DATEVALUE("10/1/20"&amp;RIGHT(BT$1,2)),$U504,Holidays!$J$3:$J$937),
IF($T504&lt;DATEVALUE("10/1/20"&amp;RIGHT(BT$1,2)),NETWORKDAYS(DATEVALUE("10/1/20"&amp;RIGHT(BT$1,2)),DATEVALUE("9/30/20"&amp;RIGHT(BU$1,2)),Holidays!$J$3:$J$937),
IF($T504&gt;=DATEVALUE("10/1/20"&amp;RIGHT(BT$1,2)),NETWORKDAYS($T504,DATEVALUE("9/30/20"&amp;RIGHT(BU$1,2)),Holidays!$J$3:$J$937),"")))),"")/(NETWORKDAYS($T504,$U504,Holidays!$J$3:$J$937)),0))</f>
        <v/>
      </c>
      <c r="BV504" s="87" t="str">
        <f>IF($Q504="","",IFERROR(IF(OR(AND($T504&gt;=DATEVALUE("10/1/20"&amp;RIGHT(BU$1,2)),$T504&lt;=DATEVALUE("9/30/20"&amp;RIGHT(BV$1,2))),AND($U504&gt;=DATEVALUE("10/1/20"&amp;RIGHT(BU$1,2)),$U504&lt;=DATEVALUE("9/30/20"&amp;RIGHT(BV$1,2))),AND($T504&lt;=DATEVALUE("10/1/20"&amp;RIGHT(BU$1,2)),$U504&gt;=DATEVALUE("9/30/20"&amp;RIGHT(BV$1,2)))),
IF(AND($T504&gt;=DATEVALUE("10/1/20"&amp;RIGHT(BU$1,2)),$U504&lt;=DATEVALUE("9/30/20"&amp;RIGHT(BV$1,2))),NETWORKDAYS($T504,$U504,Holidays!$J$3:$J$937),
IF(AND($T504&lt;DATEVALUE("10/1/20"&amp;RIGHT(BU$1,2)),$U504&lt;=DATEVALUE("9/30/20"&amp;RIGHT(BV$1,2))),NETWORKDAYS(DATEVALUE("10/1/20"&amp;RIGHT(BU$1,2)),$U504,Holidays!$J$3:$J$937),
IF($T504&lt;DATEVALUE("10/1/20"&amp;RIGHT(BU$1,2)),NETWORKDAYS(DATEVALUE("10/1/20"&amp;RIGHT(BU$1,2)),DATEVALUE("9/30/20"&amp;RIGHT(BV$1,2)),Holidays!$J$3:$J$937),
IF($T504&gt;=DATEVALUE("10/1/20"&amp;RIGHT(BU$1,2)),NETWORKDAYS($T504,DATEVALUE("9/30/20"&amp;RIGHT(BV$1,2)),Holidays!$J$3:$J$937),"")))),"")/(NETWORKDAYS($T504,$U504,Holidays!$J$3:$J$937)),0))</f>
        <v/>
      </c>
      <c r="BW504" s="87" t="str">
        <f>IF($Q504="","",IFERROR(IF(OR(AND($T504&gt;=DATEVALUE("10/1/20"&amp;RIGHT(BV$1,2)),$T504&lt;=DATEVALUE("9/30/20"&amp;RIGHT(BW$1,2))),AND($U504&gt;=DATEVALUE("10/1/20"&amp;RIGHT(BV$1,2)),$U504&lt;=DATEVALUE("9/30/20"&amp;RIGHT(BW$1,2))),AND($T504&lt;=DATEVALUE("10/1/20"&amp;RIGHT(BV$1,2)),$U504&gt;=DATEVALUE("9/30/20"&amp;RIGHT(BW$1,2)))),
IF(AND($T504&gt;=DATEVALUE("10/1/20"&amp;RIGHT(BV$1,2)),$U504&lt;=DATEVALUE("9/30/20"&amp;RIGHT(BW$1,2))),NETWORKDAYS($T504,$U504,Holidays!$J$3:$J$937),
IF(AND($T504&lt;DATEVALUE("10/1/20"&amp;RIGHT(BV$1,2)),$U504&lt;=DATEVALUE("9/30/20"&amp;RIGHT(BW$1,2))),NETWORKDAYS(DATEVALUE("10/1/20"&amp;RIGHT(BV$1,2)),$U504,Holidays!$J$3:$J$937),
IF($T504&lt;DATEVALUE("10/1/20"&amp;RIGHT(BV$1,2)),NETWORKDAYS(DATEVALUE("10/1/20"&amp;RIGHT(BV$1,2)),DATEVALUE("9/30/20"&amp;RIGHT(BW$1,2)),Holidays!$J$3:$J$937),
IF($T504&gt;=DATEVALUE("10/1/20"&amp;RIGHT(BV$1,2)),NETWORKDAYS($T504,DATEVALUE("9/30/20"&amp;RIGHT(BW$1,2)),Holidays!$J$3:$J$937),"")))),"")/(NETWORKDAYS($T504,$U504,Holidays!$J$3:$J$937)),0))</f>
        <v/>
      </c>
      <c r="BX504" s="87" t="str">
        <f>IF($Q504="","",IFERROR(IF(OR(AND($T504&gt;=DATEVALUE("10/1/20"&amp;RIGHT(BW$1,2)),$T504&lt;=DATEVALUE("9/30/20"&amp;RIGHT(BX$1,2))),AND($U504&gt;=DATEVALUE("10/1/20"&amp;RIGHT(BW$1,2)),$U504&lt;=DATEVALUE("9/30/20"&amp;RIGHT(BX$1,2))),AND($T504&lt;=DATEVALUE("10/1/20"&amp;RIGHT(BW$1,2)),$U504&gt;=DATEVALUE("9/30/20"&amp;RIGHT(BX$1,2)))),
IF(AND($T504&gt;=DATEVALUE("10/1/20"&amp;RIGHT(BW$1,2)),$U504&lt;=DATEVALUE("9/30/20"&amp;RIGHT(BX$1,2))),NETWORKDAYS($T504,$U504,Holidays!$J$3:$J$937),
IF(AND($T504&lt;DATEVALUE("10/1/20"&amp;RIGHT(BW$1,2)),$U504&lt;=DATEVALUE("9/30/20"&amp;RIGHT(BX$1,2))),NETWORKDAYS(DATEVALUE("10/1/20"&amp;RIGHT(BW$1,2)),$U504,Holidays!$J$3:$J$937),
IF($T504&lt;DATEVALUE("10/1/20"&amp;RIGHT(BW$1,2)),NETWORKDAYS(DATEVALUE("10/1/20"&amp;RIGHT(BW$1,2)),DATEVALUE("9/30/20"&amp;RIGHT(BX$1,2)),Holidays!$J$3:$J$937),
IF($T504&gt;=DATEVALUE("10/1/20"&amp;RIGHT(BW$1,2)),NETWORKDAYS($T504,DATEVALUE("9/30/20"&amp;RIGHT(BX$1,2)),Holidays!$J$3:$J$937),"")))),"")/(NETWORKDAYS($T504,$U504,Holidays!$J$3:$J$937)),0))</f>
        <v/>
      </c>
      <c r="BY504" s="87" t="str">
        <f>IF($Q504="","",IFERROR(IF(OR(AND($T504&gt;=DATEVALUE("10/1/20"&amp;RIGHT(BX$1,2)),$T504&lt;=DATEVALUE("9/30/20"&amp;RIGHT(BY$1,2))),AND($U504&gt;=DATEVALUE("10/1/20"&amp;RIGHT(BX$1,2)),$U504&lt;=DATEVALUE("9/30/20"&amp;RIGHT(BY$1,2))),AND($T504&lt;=DATEVALUE("10/1/20"&amp;RIGHT(BX$1,2)),$U504&gt;=DATEVALUE("9/30/20"&amp;RIGHT(BY$1,2)))),
IF(AND($T504&gt;=DATEVALUE("10/1/20"&amp;RIGHT(BX$1,2)),$U504&lt;=DATEVALUE("9/30/20"&amp;RIGHT(BY$1,2))),NETWORKDAYS($T504,$U504,Holidays!$J$3:$J$937),
IF(AND($T504&lt;DATEVALUE("10/1/20"&amp;RIGHT(BX$1,2)),$U504&lt;=DATEVALUE("9/30/20"&amp;RIGHT(BY$1,2))),NETWORKDAYS(DATEVALUE("10/1/20"&amp;RIGHT(BX$1,2)),$U504,Holidays!$J$3:$J$937),
IF($T504&lt;DATEVALUE("10/1/20"&amp;RIGHT(BX$1,2)),NETWORKDAYS(DATEVALUE("10/1/20"&amp;RIGHT(BX$1,2)),DATEVALUE("9/30/20"&amp;RIGHT(BY$1,2)),Holidays!$J$3:$J$937),
IF($T504&gt;=DATEVALUE("10/1/20"&amp;RIGHT(BX$1,2)),NETWORKDAYS($T504,DATEVALUE("9/30/20"&amp;RIGHT(BY$1,2)),Holidays!$J$3:$J$937),"")))),"")/(NETWORKDAYS($T504,$U504,Holidays!$J$3:$J$937)),0))</f>
        <v/>
      </c>
      <c r="BZ504" s="87" t="str">
        <f>IF($Q504="","",IFERROR(IF(OR(AND($T504&gt;=DATEVALUE("10/1/20"&amp;RIGHT(BY$1,2)),$T504&lt;=DATEVALUE("9/30/20"&amp;RIGHT(BZ$1,2))),AND($U504&gt;=DATEVALUE("10/1/20"&amp;RIGHT(BY$1,2)),$U504&lt;=DATEVALUE("9/30/20"&amp;RIGHT(BZ$1,2))),AND($T504&lt;=DATEVALUE("10/1/20"&amp;RIGHT(BY$1,2)),$U504&gt;=DATEVALUE("9/30/20"&amp;RIGHT(BZ$1,2)))),
IF(AND($T504&gt;=DATEVALUE("10/1/20"&amp;RIGHT(BY$1,2)),$U504&lt;=DATEVALUE("9/30/20"&amp;RIGHT(BZ$1,2))),NETWORKDAYS($T504,$U504,Holidays!$J$3:$J$937),
IF(AND($T504&lt;DATEVALUE("10/1/20"&amp;RIGHT(BY$1,2)),$U504&lt;=DATEVALUE("9/30/20"&amp;RIGHT(BZ$1,2))),NETWORKDAYS(DATEVALUE("10/1/20"&amp;RIGHT(BY$1,2)),$U504,Holidays!$J$3:$J$937),
IF($T504&lt;DATEVALUE("10/1/20"&amp;RIGHT(BY$1,2)),NETWORKDAYS(DATEVALUE("10/1/20"&amp;RIGHT(BY$1,2)),DATEVALUE("9/30/20"&amp;RIGHT(BZ$1,2)),Holidays!$J$3:$J$937),
IF($T504&gt;=DATEVALUE("10/1/20"&amp;RIGHT(BY$1,2)),NETWORKDAYS($T504,DATEVALUE("9/30/20"&amp;RIGHT(BZ$1,2)),Holidays!$J$3:$J$937),"")))),"")/(NETWORKDAYS($T504,$U504,Holidays!$J$3:$J$937)),0))</f>
        <v/>
      </c>
      <c r="CA504" s="87" t="str">
        <f>IF($Q504="","",IFERROR(IF(OR(AND($T504&gt;=DATEVALUE("10/1/20"&amp;RIGHT(BZ$1,2)),$T504&lt;=DATEVALUE("9/30/20"&amp;RIGHT(CA$1,2))),AND($U504&gt;=DATEVALUE("10/1/20"&amp;RIGHT(BZ$1,2)),$U504&lt;=DATEVALUE("9/30/20"&amp;RIGHT(CA$1,2))),AND($T504&lt;=DATEVALUE("10/1/20"&amp;RIGHT(BZ$1,2)),$U504&gt;=DATEVALUE("9/30/20"&amp;RIGHT(CA$1,2)))),
IF(AND($T504&gt;=DATEVALUE("10/1/20"&amp;RIGHT(BZ$1,2)),$U504&lt;=DATEVALUE("9/30/20"&amp;RIGHT(CA$1,2))),NETWORKDAYS($T504,$U504,Holidays!$J$3:$J$937),
IF(AND($T504&lt;DATEVALUE("10/1/20"&amp;RIGHT(BZ$1,2)),$U504&lt;=DATEVALUE("9/30/20"&amp;RIGHT(CA$1,2))),NETWORKDAYS(DATEVALUE("10/1/20"&amp;RIGHT(BZ$1,2)),$U504,Holidays!$J$3:$J$937),
IF($T504&lt;DATEVALUE("10/1/20"&amp;RIGHT(BZ$1,2)),NETWORKDAYS(DATEVALUE("10/1/20"&amp;RIGHT(BZ$1,2)),DATEVALUE("9/30/20"&amp;RIGHT(CA$1,2)),Holidays!$J$3:$J$937),
IF($T504&gt;=DATEVALUE("10/1/20"&amp;RIGHT(BZ$1,2)),NETWORKDAYS($T504,DATEVALUE("9/30/20"&amp;RIGHT(CA$1,2)),Holidays!$J$3:$J$937),"")))),"")/(NETWORKDAYS($T504,$U504,Holidays!$J$3:$J$937)),0))</f>
        <v/>
      </c>
      <c r="CB504" s="87" t="str">
        <f>IF($Q504="","",IFERROR(IF(OR(AND($T504&gt;=DATEVALUE("10/1/20"&amp;RIGHT(CA$1,2)),$T504&lt;=DATEVALUE("9/30/20"&amp;RIGHT(CB$1,2))),AND($U504&gt;=DATEVALUE("10/1/20"&amp;RIGHT(CA$1,2)),$U504&lt;=DATEVALUE("9/30/20"&amp;RIGHT(CB$1,2))),AND($T504&lt;=DATEVALUE("10/1/20"&amp;RIGHT(CA$1,2)),$U504&gt;=DATEVALUE("9/30/20"&amp;RIGHT(CB$1,2)))),
IF(AND($T504&gt;=DATEVALUE("10/1/20"&amp;RIGHT(CA$1,2)),$U504&lt;=DATEVALUE("9/30/20"&amp;RIGHT(CB$1,2))),NETWORKDAYS($T504,$U504,Holidays!$J$3:$J$937),
IF(AND($T504&lt;DATEVALUE("10/1/20"&amp;RIGHT(CA$1,2)),$U504&lt;=DATEVALUE("9/30/20"&amp;RIGHT(CB$1,2))),NETWORKDAYS(DATEVALUE("10/1/20"&amp;RIGHT(CA$1,2)),$U504,Holidays!$J$3:$J$937),
IF($T504&lt;DATEVALUE("10/1/20"&amp;RIGHT(CA$1,2)),NETWORKDAYS(DATEVALUE("10/1/20"&amp;RIGHT(CA$1,2)),DATEVALUE("9/30/20"&amp;RIGHT(CB$1,2)),Holidays!$J$3:$J$937),
IF($T504&gt;=DATEVALUE("10/1/20"&amp;RIGHT(CA$1,2)),NETWORKDAYS($T504,DATEVALUE("9/30/20"&amp;RIGHT(CB$1,2)),Holidays!$J$3:$J$937),"")))),"")/(NETWORKDAYS($T504,$U504,Holidays!$J$3:$J$937)),0))</f>
        <v/>
      </c>
    </row>
    <row r="505" spans="1:80">
      <c r="A505" s="97"/>
      <c r="B505" s="98" t="str">
        <f ca="1">IF(NOT($A505=""),OFFSET('WBS Reference &amp; User Procedure'!$A$1,MATCH($A505,'WBS Reference &amp; User Procedure'!$A:$A,0)-1,1),"")</f>
        <v/>
      </c>
      <c r="D505" s="97"/>
      <c r="I505" s="78"/>
      <c r="T505" s="104" t="str">
        <f>IF(NOT(Q505=""),IF(NOT($S505=""),$S505,#REF!),"")</f>
        <v/>
      </c>
      <c r="U505" s="104" t="str">
        <f>IF(NOT(Q505=""),WORKDAY(T505,Q505,Holidays!$J$3:$J$937),"")</f>
        <v/>
      </c>
      <c r="V505" s="104"/>
      <c r="W505" s="104"/>
      <c r="X505" s="101" t="str">
        <f t="shared" si="106"/>
        <v/>
      </c>
      <c r="AL505" s="87" t="str">
        <f t="shared" ca="1" si="107"/>
        <v/>
      </c>
      <c r="AN505" s="87" t="str">
        <f t="shared" ca="1" si="110"/>
        <v/>
      </c>
      <c r="AO505" s="87" t="str">
        <f t="shared" ca="1" si="110"/>
        <v/>
      </c>
      <c r="AP505" s="87" t="str">
        <f t="shared" ca="1" si="110"/>
        <v/>
      </c>
      <c r="AQ505" s="87" t="str">
        <f t="shared" ca="1" si="110"/>
        <v/>
      </c>
      <c r="AR505" s="87" t="str">
        <f t="shared" ca="1" si="110"/>
        <v/>
      </c>
      <c r="AS505" s="87" t="str">
        <f t="shared" ca="1" si="110"/>
        <v/>
      </c>
      <c r="AT505" s="87" t="str">
        <f t="shared" ca="1" si="110"/>
        <v/>
      </c>
      <c r="AU505" s="87" t="str">
        <f t="shared" ca="1" si="110"/>
        <v/>
      </c>
      <c r="AV505" s="87" t="str">
        <f t="shared" ca="1" si="110"/>
        <v/>
      </c>
      <c r="AW505" s="87" t="str">
        <f t="shared" ca="1" si="110"/>
        <v/>
      </c>
      <c r="AX505" s="87" t="str">
        <f t="shared" ca="1" si="111"/>
        <v/>
      </c>
      <c r="AY505" s="87" t="str">
        <f t="shared" ca="1" si="111"/>
        <v/>
      </c>
      <c r="AZ505" s="87" t="str">
        <f t="shared" ca="1" si="111"/>
        <v/>
      </c>
      <c r="BA505" s="87" t="str">
        <f t="shared" ca="1" si="111"/>
        <v/>
      </c>
      <c r="BB505" s="87" t="str">
        <f t="shared" ca="1" si="111"/>
        <v/>
      </c>
      <c r="BC505" s="87" t="str">
        <f t="shared" ca="1" si="111"/>
        <v/>
      </c>
      <c r="BD505" s="87" t="str">
        <f t="shared" ca="1" si="111"/>
        <v/>
      </c>
      <c r="BE505" s="87" t="str">
        <f t="shared" ca="1" si="111"/>
        <v/>
      </c>
      <c r="BF505" s="87" t="str">
        <f t="shared" ca="1" si="111"/>
        <v/>
      </c>
      <c r="BG505" s="87" t="str">
        <f t="shared" ca="1" si="111"/>
        <v/>
      </c>
      <c r="BI505" s="87" t="str">
        <f>IF($Q505="","",IFERROR(IF(OR(AND($T505&gt;=DATEVALUE("10/1/20"&amp;RIGHT(BH$1,2)),$T505&lt;=DATEVALUE("9/30/20"&amp;RIGHT(BI$1,2))),AND($U505&gt;=DATEVALUE("10/1/20"&amp;RIGHT(BH$1,2)),$U505&lt;=DATEVALUE("9/30/20"&amp;RIGHT(BI$1,2))),AND($T505&lt;=DATEVALUE("10/1/20"&amp;RIGHT(BH$1,2)),$U505&gt;=DATEVALUE("9/30/20"&amp;RIGHT(BI$1,2)))),
IF(AND($T505&gt;=DATEVALUE("10/1/20"&amp;RIGHT(BH$1,2)),$U505&lt;=DATEVALUE("9/30/20"&amp;RIGHT(BI$1,2))),NETWORKDAYS($T505,$U505,Holidays!$J$3:$J$937),
IF(AND($T505&lt;DATEVALUE("10/1/20"&amp;RIGHT(BH$1,2)),$U505&lt;=DATEVALUE("9/30/20"&amp;RIGHT(BI$1,2))),NETWORKDAYS(DATEVALUE("10/1/20"&amp;RIGHT(BH$1,2)),$U505,Holidays!$J$3:$J$937),
IF($T505&lt;DATEVALUE("10/1/20"&amp;RIGHT(BH$1,2)),NETWORKDAYS(DATEVALUE("10/1/20"&amp;RIGHT(BH$1,2)),DATEVALUE("9/30/20"&amp;RIGHT(BI$1,2)),Holidays!$J$3:$J$937),
IF($T505&gt;=DATEVALUE("10/1/20"&amp;RIGHT(BH$1,2)),NETWORKDAYS($T505,DATEVALUE("9/30/20"&amp;RIGHT(BI$1,2)),Holidays!$J$3:$J$937),"")))),"")/(NETWORKDAYS($T505,$U505,Holidays!$J$3:$J$937)),0))</f>
        <v/>
      </c>
      <c r="BJ505" s="87" t="str">
        <f>IF($Q505="","",IFERROR(IF(OR(AND($T505&gt;=DATEVALUE("10/1/20"&amp;RIGHT(BI$1,2)),$T505&lt;=DATEVALUE("9/30/20"&amp;RIGHT(BJ$1,2))),AND($U505&gt;=DATEVALUE("10/1/20"&amp;RIGHT(BI$1,2)),$U505&lt;=DATEVALUE("9/30/20"&amp;RIGHT(BJ$1,2))),AND($T505&lt;=DATEVALUE("10/1/20"&amp;RIGHT(BI$1,2)),$U505&gt;=DATEVALUE("9/30/20"&amp;RIGHT(BJ$1,2)))),
IF(AND($T505&gt;=DATEVALUE("10/1/20"&amp;RIGHT(BI$1,2)),$U505&lt;=DATEVALUE("9/30/20"&amp;RIGHT(BJ$1,2))),NETWORKDAYS($T505,$U505,Holidays!$J$3:$J$937),
IF(AND($T505&lt;DATEVALUE("10/1/20"&amp;RIGHT(BI$1,2)),$U505&lt;=DATEVALUE("9/30/20"&amp;RIGHT(BJ$1,2))),NETWORKDAYS(DATEVALUE("10/1/20"&amp;RIGHT(BI$1,2)),$U505,Holidays!$J$3:$J$937),
IF($T505&lt;DATEVALUE("10/1/20"&amp;RIGHT(BI$1,2)),NETWORKDAYS(DATEVALUE("10/1/20"&amp;RIGHT(BI$1,2)),DATEVALUE("9/30/20"&amp;RIGHT(BJ$1,2)),Holidays!$J$3:$J$937),
IF($T505&gt;=DATEVALUE("10/1/20"&amp;RIGHT(BI$1,2)),NETWORKDAYS($T505,DATEVALUE("9/30/20"&amp;RIGHT(BJ$1,2)),Holidays!$J$3:$J$937),"")))),"")/(NETWORKDAYS($T505,$U505,Holidays!$J$3:$J$937)),0))</f>
        <v/>
      </c>
      <c r="BK505" s="87" t="str">
        <f>IF($Q505="","",IFERROR(IF(OR(AND($T505&gt;=DATEVALUE("10/1/20"&amp;RIGHT(BJ$1,2)),$T505&lt;=DATEVALUE("9/30/20"&amp;RIGHT(BK$1,2))),AND($U505&gt;=DATEVALUE("10/1/20"&amp;RIGHT(BJ$1,2)),$U505&lt;=DATEVALUE("9/30/20"&amp;RIGHT(BK$1,2))),AND($T505&lt;=DATEVALUE("10/1/20"&amp;RIGHT(BJ$1,2)),$U505&gt;=DATEVALUE("9/30/20"&amp;RIGHT(BK$1,2)))),
IF(AND($T505&gt;=DATEVALUE("10/1/20"&amp;RIGHT(BJ$1,2)),$U505&lt;=DATEVALUE("9/30/20"&amp;RIGHT(BK$1,2))),NETWORKDAYS($T505,$U505,Holidays!$J$3:$J$937),
IF(AND($T505&lt;DATEVALUE("10/1/20"&amp;RIGHT(BJ$1,2)),$U505&lt;=DATEVALUE("9/30/20"&amp;RIGHT(BK$1,2))),NETWORKDAYS(DATEVALUE("10/1/20"&amp;RIGHT(BJ$1,2)),$U505,Holidays!$J$3:$J$937),
IF($T505&lt;DATEVALUE("10/1/20"&amp;RIGHT(BJ$1,2)),NETWORKDAYS(DATEVALUE("10/1/20"&amp;RIGHT(BJ$1,2)),DATEVALUE("9/30/20"&amp;RIGHT(BK$1,2)),Holidays!$J$3:$J$937),
IF($T505&gt;=DATEVALUE("10/1/20"&amp;RIGHT(BJ$1,2)),NETWORKDAYS($T505,DATEVALUE("9/30/20"&amp;RIGHT(BK$1,2)),Holidays!$J$3:$J$937),"")))),"")/(NETWORKDAYS($T505,$U505,Holidays!$J$3:$J$937)),0))</f>
        <v/>
      </c>
      <c r="BL505" s="87" t="str">
        <f>IF($Q505="","",IFERROR(IF(OR(AND($T505&gt;=DATEVALUE("10/1/20"&amp;RIGHT(BK$1,2)),$T505&lt;=DATEVALUE("9/30/20"&amp;RIGHT(BL$1,2))),AND($U505&gt;=DATEVALUE("10/1/20"&amp;RIGHT(BK$1,2)),$U505&lt;=DATEVALUE("9/30/20"&amp;RIGHT(BL$1,2))),AND($T505&lt;=DATEVALUE("10/1/20"&amp;RIGHT(BK$1,2)),$U505&gt;=DATEVALUE("9/30/20"&amp;RIGHT(BL$1,2)))),
IF(AND($T505&gt;=DATEVALUE("10/1/20"&amp;RIGHT(BK$1,2)),$U505&lt;=DATEVALUE("9/30/20"&amp;RIGHT(BL$1,2))),NETWORKDAYS($T505,$U505,Holidays!$J$3:$J$937),
IF(AND($T505&lt;DATEVALUE("10/1/20"&amp;RIGHT(BK$1,2)),$U505&lt;=DATEVALUE("9/30/20"&amp;RIGHT(BL$1,2))),NETWORKDAYS(DATEVALUE("10/1/20"&amp;RIGHT(BK$1,2)),$U505,Holidays!$J$3:$J$937),
IF($T505&lt;DATEVALUE("10/1/20"&amp;RIGHT(BK$1,2)),NETWORKDAYS(DATEVALUE("10/1/20"&amp;RIGHT(BK$1,2)),DATEVALUE("9/30/20"&amp;RIGHT(BL$1,2)),Holidays!$J$3:$J$937),
IF($T505&gt;=DATEVALUE("10/1/20"&amp;RIGHT(BK$1,2)),NETWORKDAYS($T505,DATEVALUE("9/30/20"&amp;RIGHT(BL$1,2)),Holidays!$J$3:$J$937),"")))),"")/(NETWORKDAYS($T505,$U505,Holidays!$J$3:$J$937)),0))</f>
        <v/>
      </c>
      <c r="BM505" s="87" t="str">
        <f>IF($Q505="","",IFERROR(IF(OR(AND($T505&gt;=DATEVALUE("10/1/20"&amp;RIGHT(BL$1,2)),$T505&lt;=DATEVALUE("9/30/20"&amp;RIGHT(BM$1,2))),AND($U505&gt;=DATEVALUE("10/1/20"&amp;RIGHT(BL$1,2)),$U505&lt;=DATEVALUE("9/30/20"&amp;RIGHT(BM$1,2))),AND($T505&lt;=DATEVALUE("10/1/20"&amp;RIGHT(BL$1,2)),$U505&gt;=DATEVALUE("9/30/20"&amp;RIGHT(BM$1,2)))),
IF(AND($T505&gt;=DATEVALUE("10/1/20"&amp;RIGHT(BL$1,2)),$U505&lt;=DATEVALUE("9/30/20"&amp;RIGHT(BM$1,2))),NETWORKDAYS($T505,$U505,Holidays!$J$3:$J$937),
IF(AND($T505&lt;DATEVALUE("10/1/20"&amp;RIGHT(BL$1,2)),$U505&lt;=DATEVALUE("9/30/20"&amp;RIGHT(BM$1,2))),NETWORKDAYS(DATEVALUE("10/1/20"&amp;RIGHT(BL$1,2)),$U505,Holidays!$J$3:$J$937),
IF($T505&lt;DATEVALUE("10/1/20"&amp;RIGHT(BL$1,2)),NETWORKDAYS(DATEVALUE("10/1/20"&amp;RIGHT(BL$1,2)),DATEVALUE("9/30/20"&amp;RIGHT(BM$1,2)),Holidays!$J$3:$J$937),
IF($T505&gt;=DATEVALUE("10/1/20"&amp;RIGHT(BL$1,2)),NETWORKDAYS($T505,DATEVALUE("9/30/20"&amp;RIGHT(BM$1,2)),Holidays!$J$3:$J$937),"")))),"")/(NETWORKDAYS($T505,$U505,Holidays!$J$3:$J$937)),0))</f>
        <v/>
      </c>
      <c r="BN505" s="87" t="str">
        <f>IF($Q505="","",IFERROR(IF(OR(AND($T505&gt;=DATEVALUE("10/1/20"&amp;RIGHT(BM$1,2)),$T505&lt;=DATEVALUE("9/30/20"&amp;RIGHT(BN$1,2))),AND($U505&gt;=DATEVALUE("10/1/20"&amp;RIGHT(BM$1,2)),$U505&lt;=DATEVALUE("9/30/20"&amp;RIGHT(BN$1,2))),AND($T505&lt;=DATEVALUE("10/1/20"&amp;RIGHT(BM$1,2)),$U505&gt;=DATEVALUE("9/30/20"&amp;RIGHT(BN$1,2)))),
IF(AND($T505&gt;=DATEVALUE("10/1/20"&amp;RIGHT(BM$1,2)),$U505&lt;=DATEVALUE("9/30/20"&amp;RIGHT(BN$1,2))),NETWORKDAYS($T505,$U505,Holidays!$J$3:$J$937),
IF(AND($T505&lt;DATEVALUE("10/1/20"&amp;RIGHT(BM$1,2)),$U505&lt;=DATEVALUE("9/30/20"&amp;RIGHT(BN$1,2))),NETWORKDAYS(DATEVALUE("10/1/20"&amp;RIGHT(BM$1,2)),$U505,Holidays!$J$3:$J$937),
IF($T505&lt;DATEVALUE("10/1/20"&amp;RIGHT(BM$1,2)),NETWORKDAYS(DATEVALUE("10/1/20"&amp;RIGHT(BM$1,2)),DATEVALUE("9/30/20"&amp;RIGHT(BN$1,2)),Holidays!$J$3:$J$937),
IF($T505&gt;=DATEVALUE("10/1/20"&amp;RIGHT(BM$1,2)),NETWORKDAYS($T505,DATEVALUE("9/30/20"&amp;RIGHT(BN$1,2)),Holidays!$J$3:$J$937),"")))),"")/(NETWORKDAYS($T505,$U505,Holidays!$J$3:$J$937)),0))</f>
        <v/>
      </c>
      <c r="BO505" s="87" t="str">
        <f>IF($Q505="","",IFERROR(IF(OR(AND($T505&gt;=DATEVALUE("10/1/20"&amp;RIGHT(BN$1,2)),$T505&lt;=DATEVALUE("9/30/20"&amp;RIGHT(BO$1,2))),AND($U505&gt;=DATEVALUE("10/1/20"&amp;RIGHT(BN$1,2)),$U505&lt;=DATEVALUE("9/30/20"&amp;RIGHT(BO$1,2))),AND($T505&lt;=DATEVALUE("10/1/20"&amp;RIGHT(BN$1,2)),$U505&gt;=DATEVALUE("9/30/20"&amp;RIGHT(BO$1,2)))),
IF(AND($T505&gt;=DATEVALUE("10/1/20"&amp;RIGHT(BN$1,2)),$U505&lt;=DATEVALUE("9/30/20"&amp;RIGHT(BO$1,2))),NETWORKDAYS($T505,$U505,Holidays!$J$3:$J$937),
IF(AND($T505&lt;DATEVALUE("10/1/20"&amp;RIGHT(BN$1,2)),$U505&lt;=DATEVALUE("9/30/20"&amp;RIGHT(BO$1,2))),NETWORKDAYS(DATEVALUE("10/1/20"&amp;RIGHT(BN$1,2)),$U505,Holidays!$J$3:$J$937),
IF($T505&lt;DATEVALUE("10/1/20"&amp;RIGHT(BN$1,2)),NETWORKDAYS(DATEVALUE("10/1/20"&amp;RIGHT(BN$1,2)),DATEVALUE("9/30/20"&amp;RIGHT(BO$1,2)),Holidays!$J$3:$J$937),
IF($T505&gt;=DATEVALUE("10/1/20"&amp;RIGHT(BN$1,2)),NETWORKDAYS($T505,DATEVALUE("9/30/20"&amp;RIGHT(BO$1,2)),Holidays!$J$3:$J$937),"")))),"")/(NETWORKDAYS($T505,$U505,Holidays!$J$3:$J$937)),0))</f>
        <v/>
      </c>
      <c r="BP505" s="87" t="str">
        <f>IF($Q505="","",IFERROR(IF(OR(AND($T505&gt;=DATEVALUE("10/1/20"&amp;RIGHT(BO$1,2)),$T505&lt;=DATEVALUE("9/30/20"&amp;RIGHT(BP$1,2))),AND($U505&gt;=DATEVALUE("10/1/20"&amp;RIGHT(BO$1,2)),$U505&lt;=DATEVALUE("9/30/20"&amp;RIGHT(BP$1,2))),AND($T505&lt;=DATEVALUE("10/1/20"&amp;RIGHT(BO$1,2)),$U505&gt;=DATEVALUE("9/30/20"&amp;RIGHT(BP$1,2)))),
IF(AND($T505&gt;=DATEVALUE("10/1/20"&amp;RIGHT(BO$1,2)),$U505&lt;=DATEVALUE("9/30/20"&amp;RIGHT(BP$1,2))),NETWORKDAYS($T505,$U505,Holidays!$J$3:$J$937),
IF(AND($T505&lt;DATEVALUE("10/1/20"&amp;RIGHT(BO$1,2)),$U505&lt;=DATEVALUE("9/30/20"&amp;RIGHT(BP$1,2))),NETWORKDAYS(DATEVALUE("10/1/20"&amp;RIGHT(BO$1,2)),$U505,Holidays!$J$3:$J$937),
IF($T505&lt;DATEVALUE("10/1/20"&amp;RIGHT(BO$1,2)),NETWORKDAYS(DATEVALUE("10/1/20"&amp;RIGHT(BO$1,2)),DATEVALUE("9/30/20"&amp;RIGHT(BP$1,2)),Holidays!$J$3:$J$937),
IF($T505&gt;=DATEVALUE("10/1/20"&amp;RIGHT(BO$1,2)),NETWORKDAYS($T505,DATEVALUE("9/30/20"&amp;RIGHT(BP$1,2)),Holidays!$J$3:$J$937),"")))),"")/(NETWORKDAYS($T505,$U505,Holidays!$J$3:$J$937)),0))</f>
        <v/>
      </c>
      <c r="BQ505" s="87" t="str">
        <f>IF($Q505="","",IFERROR(IF(OR(AND($T505&gt;=DATEVALUE("10/1/20"&amp;RIGHT(BP$1,2)),$T505&lt;=DATEVALUE("9/30/20"&amp;RIGHT(BQ$1,2))),AND($U505&gt;=DATEVALUE("10/1/20"&amp;RIGHT(BP$1,2)),$U505&lt;=DATEVALUE("9/30/20"&amp;RIGHT(BQ$1,2))),AND($T505&lt;=DATEVALUE("10/1/20"&amp;RIGHT(BP$1,2)),$U505&gt;=DATEVALUE("9/30/20"&amp;RIGHT(BQ$1,2)))),
IF(AND($T505&gt;=DATEVALUE("10/1/20"&amp;RIGHT(BP$1,2)),$U505&lt;=DATEVALUE("9/30/20"&amp;RIGHT(BQ$1,2))),NETWORKDAYS($T505,$U505,Holidays!$J$3:$J$937),
IF(AND($T505&lt;DATEVALUE("10/1/20"&amp;RIGHT(BP$1,2)),$U505&lt;=DATEVALUE("9/30/20"&amp;RIGHT(BQ$1,2))),NETWORKDAYS(DATEVALUE("10/1/20"&amp;RIGHT(BP$1,2)),$U505,Holidays!$J$3:$J$937),
IF($T505&lt;DATEVALUE("10/1/20"&amp;RIGHT(BP$1,2)),NETWORKDAYS(DATEVALUE("10/1/20"&amp;RIGHT(BP$1,2)),DATEVALUE("9/30/20"&amp;RIGHT(BQ$1,2)),Holidays!$J$3:$J$937),
IF($T505&gt;=DATEVALUE("10/1/20"&amp;RIGHT(BP$1,2)),NETWORKDAYS($T505,DATEVALUE("9/30/20"&amp;RIGHT(BQ$1,2)),Holidays!$J$3:$J$937),"")))),"")/(NETWORKDAYS($T505,$U505,Holidays!$J$3:$J$937)),0))</f>
        <v/>
      </c>
      <c r="BR505" s="87" t="str">
        <f>IF($Q505="","",IFERROR(IF(OR(AND($T505&gt;=DATEVALUE("10/1/20"&amp;RIGHT(BQ$1,2)),$T505&lt;=DATEVALUE("9/30/20"&amp;RIGHT(BR$1,2))),AND($U505&gt;=DATEVALUE("10/1/20"&amp;RIGHT(BQ$1,2)),$U505&lt;=DATEVALUE("9/30/20"&amp;RIGHT(BR$1,2))),AND($T505&lt;=DATEVALUE("10/1/20"&amp;RIGHT(BQ$1,2)),$U505&gt;=DATEVALUE("9/30/20"&amp;RIGHT(BR$1,2)))),
IF(AND($T505&gt;=DATEVALUE("10/1/20"&amp;RIGHT(BQ$1,2)),$U505&lt;=DATEVALUE("9/30/20"&amp;RIGHT(BR$1,2))),NETWORKDAYS($T505,$U505,Holidays!$J$3:$J$937),
IF(AND($T505&lt;DATEVALUE("10/1/20"&amp;RIGHT(BQ$1,2)),$U505&lt;=DATEVALUE("9/30/20"&amp;RIGHT(BR$1,2))),NETWORKDAYS(DATEVALUE("10/1/20"&amp;RIGHT(BQ$1,2)),$U505,Holidays!$J$3:$J$937),
IF($T505&lt;DATEVALUE("10/1/20"&amp;RIGHT(BQ$1,2)),NETWORKDAYS(DATEVALUE("10/1/20"&amp;RIGHT(BQ$1,2)),DATEVALUE("9/30/20"&amp;RIGHT(BR$1,2)),Holidays!$J$3:$J$937),
IF($T505&gt;=DATEVALUE("10/1/20"&amp;RIGHT(BQ$1,2)),NETWORKDAYS($T505,DATEVALUE("9/30/20"&amp;RIGHT(BR$1,2)),Holidays!$J$3:$J$937),"")))),"")/(NETWORKDAYS($T505,$U505,Holidays!$J$3:$J$937)),0))</f>
        <v/>
      </c>
      <c r="BS505" s="87" t="str">
        <f>IF($Q505="","",IFERROR(IF(OR(AND($T505&gt;=DATEVALUE("10/1/20"&amp;RIGHT(BR$1,2)),$T505&lt;=DATEVALUE("9/30/20"&amp;RIGHT(BS$1,2))),AND($U505&gt;=DATEVALUE("10/1/20"&amp;RIGHT(BR$1,2)),$U505&lt;=DATEVALUE("9/30/20"&amp;RIGHT(BS$1,2))),AND($T505&lt;=DATEVALUE("10/1/20"&amp;RIGHT(BR$1,2)),$U505&gt;=DATEVALUE("9/30/20"&amp;RIGHT(BS$1,2)))),
IF(AND($T505&gt;=DATEVALUE("10/1/20"&amp;RIGHT(BR$1,2)),$U505&lt;=DATEVALUE("9/30/20"&amp;RIGHT(BS$1,2))),NETWORKDAYS($T505,$U505,Holidays!$J$3:$J$937),
IF(AND($T505&lt;DATEVALUE("10/1/20"&amp;RIGHT(BR$1,2)),$U505&lt;=DATEVALUE("9/30/20"&amp;RIGHT(BS$1,2))),NETWORKDAYS(DATEVALUE("10/1/20"&amp;RIGHT(BR$1,2)),$U505,Holidays!$J$3:$J$937),
IF($T505&lt;DATEVALUE("10/1/20"&amp;RIGHT(BR$1,2)),NETWORKDAYS(DATEVALUE("10/1/20"&amp;RIGHT(BR$1,2)),DATEVALUE("9/30/20"&amp;RIGHT(BS$1,2)),Holidays!$J$3:$J$937),
IF($T505&gt;=DATEVALUE("10/1/20"&amp;RIGHT(BR$1,2)),NETWORKDAYS($T505,DATEVALUE("9/30/20"&amp;RIGHT(BS$1,2)),Holidays!$J$3:$J$937),"")))),"")/(NETWORKDAYS($T505,$U505,Holidays!$J$3:$J$937)),0))</f>
        <v/>
      </c>
      <c r="BT505" s="87" t="str">
        <f>IF($Q505="","",IFERROR(IF(OR(AND($T505&gt;=DATEVALUE("10/1/20"&amp;RIGHT(BS$1,2)),$T505&lt;=DATEVALUE("9/30/20"&amp;RIGHT(BT$1,2))),AND($U505&gt;=DATEVALUE("10/1/20"&amp;RIGHT(BS$1,2)),$U505&lt;=DATEVALUE("9/30/20"&amp;RIGHT(BT$1,2))),AND($T505&lt;=DATEVALUE("10/1/20"&amp;RIGHT(BS$1,2)),$U505&gt;=DATEVALUE("9/30/20"&amp;RIGHT(BT$1,2)))),
IF(AND($T505&gt;=DATEVALUE("10/1/20"&amp;RIGHT(BS$1,2)),$U505&lt;=DATEVALUE("9/30/20"&amp;RIGHT(BT$1,2))),NETWORKDAYS($T505,$U505,Holidays!$J$3:$J$937),
IF(AND($T505&lt;DATEVALUE("10/1/20"&amp;RIGHT(BS$1,2)),$U505&lt;=DATEVALUE("9/30/20"&amp;RIGHT(BT$1,2))),NETWORKDAYS(DATEVALUE("10/1/20"&amp;RIGHT(BS$1,2)),$U505,Holidays!$J$3:$J$937),
IF($T505&lt;DATEVALUE("10/1/20"&amp;RIGHT(BS$1,2)),NETWORKDAYS(DATEVALUE("10/1/20"&amp;RIGHT(BS$1,2)),DATEVALUE("9/30/20"&amp;RIGHT(BT$1,2)),Holidays!$J$3:$J$937),
IF($T505&gt;=DATEVALUE("10/1/20"&amp;RIGHT(BS$1,2)),NETWORKDAYS($T505,DATEVALUE("9/30/20"&amp;RIGHT(BT$1,2)),Holidays!$J$3:$J$937),"")))),"")/(NETWORKDAYS($T505,$U505,Holidays!$J$3:$J$937)),0))</f>
        <v/>
      </c>
      <c r="BU505" s="87" t="str">
        <f>IF($Q505="","",IFERROR(IF(OR(AND($T505&gt;=DATEVALUE("10/1/20"&amp;RIGHT(BT$1,2)),$T505&lt;=DATEVALUE("9/30/20"&amp;RIGHT(BU$1,2))),AND($U505&gt;=DATEVALUE("10/1/20"&amp;RIGHT(BT$1,2)),$U505&lt;=DATEVALUE("9/30/20"&amp;RIGHT(BU$1,2))),AND($T505&lt;=DATEVALUE("10/1/20"&amp;RIGHT(BT$1,2)),$U505&gt;=DATEVALUE("9/30/20"&amp;RIGHT(BU$1,2)))),
IF(AND($T505&gt;=DATEVALUE("10/1/20"&amp;RIGHT(BT$1,2)),$U505&lt;=DATEVALUE("9/30/20"&amp;RIGHT(BU$1,2))),NETWORKDAYS($T505,$U505,Holidays!$J$3:$J$937),
IF(AND($T505&lt;DATEVALUE("10/1/20"&amp;RIGHT(BT$1,2)),$U505&lt;=DATEVALUE("9/30/20"&amp;RIGHT(BU$1,2))),NETWORKDAYS(DATEVALUE("10/1/20"&amp;RIGHT(BT$1,2)),$U505,Holidays!$J$3:$J$937),
IF($T505&lt;DATEVALUE("10/1/20"&amp;RIGHT(BT$1,2)),NETWORKDAYS(DATEVALUE("10/1/20"&amp;RIGHT(BT$1,2)),DATEVALUE("9/30/20"&amp;RIGHT(BU$1,2)),Holidays!$J$3:$J$937),
IF($T505&gt;=DATEVALUE("10/1/20"&amp;RIGHT(BT$1,2)),NETWORKDAYS($T505,DATEVALUE("9/30/20"&amp;RIGHT(BU$1,2)),Holidays!$J$3:$J$937),"")))),"")/(NETWORKDAYS($T505,$U505,Holidays!$J$3:$J$937)),0))</f>
        <v/>
      </c>
      <c r="BV505" s="87" t="str">
        <f>IF($Q505="","",IFERROR(IF(OR(AND($T505&gt;=DATEVALUE("10/1/20"&amp;RIGHT(BU$1,2)),$T505&lt;=DATEVALUE("9/30/20"&amp;RIGHT(BV$1,2))),AND($U505&gt;=DATEVALUE("10/1/20"&amp;RIGHT(BU$1,2)),$U505&lt;=DATEVALUE("9/30/20"&amp;RIGHT(BV$1,2))),AND($T505&lt;=DATEVALUE("10/1/20"&amp;RIGHT(BU$1,2)),$U505&gt;=DATEVALUE("9/30/20"&amp;RIGHT(BV$1,2)))),
IF(AND($T505&gt;=DATEVALUE("10/1/20"&amp;RIGHT(BU$1,2)),$U505&lt;=DATEVALUE("9/30/20"&amp;RIGHT(BV$1,2))),NETWORKDAYS($T505,$U505,Holidays!$J$3:$J$937),
IF(AND($T505&lt;DATEVALUE("10/1/20"&amp;RIGHT(BU$1,2)),$U505&lt;=DATEVALUE("9/30/20"&amp;RIGHT(BV$1,2))),NETWORKDAYS(DATEVALUE("10/1/20"&amp;RIGHT(BU$1,2)),$U505,Holidays!$J$3:$J$937),
IF($T505&lt;DATEVALUE("10/1/20"&amp;RIGHT(BU$1,2)),NETWORKDAYS(DATEVALUE("10/1/20"&amp;RIGHT(BU$1,2)),DATEVALUE("9/30/20"&amp;RIGHT(BV$1,2)),Holidays!$J$3:$J$937),
IF($T505&gt;=DATEVALUE("10/1/20"&amp;RIGHT(BU$1,2)),NETWORKDAYS($T505,DATEVALUE("9/30/20"&amp;RIGHT(BV$1,2)),Holidays!$J$3:$J$937),"")))),"")/(NETWORKDAYS($T505,$U505,Holidays!$J$3:$J$937)),0))</f>
        <v/>
      </c>
      <c r="BW505" s="87" t="str">
        <f>IF($Q505="","",IFERROR(IF(OR(AND($T505&gt;=DATEVALUE("10/1/20"&amp;RIGHT(BV$1,2)),$T505&lt;=DATEVALUE("9/30/20"&amp;RIGHT(BW$1,2))),AND($U505&gt;=DATEVALUE("10/1/20"&amp;RIGHT(BV$1,2)),$U505&lt;=DATEVALUE("9/30/20"&amp;RIGHT(BW$1,2))),AND($T505&lt;=DATEVALUE("10/1/20"&amp;RIGHT(BV$1,2)),$U505&gt;=DATEVALUE("9/30/20"&amp;RIGHT(BW$1,2)))),
IF(AND($T505&gt;=DATEVALUE("10/1/20"&amp;RIGHT(BV$1,2)),$U505&lt;=DATEVALUE("9/30/20"&amp;RIGHT(BW$1,2))),NETWORKDAYS($T505,$U505,Holidays!$J$3:$J$937),
IF(AND($T505&lt;DATEVALUE("10/1/20"&amp;RIGHT(BV$1,2)),$U505&lt;=DATEVALUE("9/30/20"&amp;RIGHT(BW$1,2))),NETWORKDAYS(DATEVALUE("10/1/20"&amp;RIGHT(BV$1,2)),$U505,Holidays!$J$3:$J$937),
IF($T505&lt;DATEVALUE("10/1/20"&amp;RIGHT(BV$1,2)),NETWORKDAYS(DATEVALUE("10/1/20"&amp;RIGHT(BV$1,2)),DATEVALUE("9/30/20"&amp;RIGHT(BW$1,2)),Holidays!$J$3:$J$937),
IF($T505&gt;=DATEVALUE("10/1/20"&amp;RIGHT(BV$1,2)),NETWORKDAYS($T505,DATEVALUE("9/30/20"&amp;RIGHT(BW$1,2)),Holidays!$J$3:$J$937),"")))),"")/(NETWORKDAYS($T505,$U505,Holidays!$J$3:$J$937)),0))</f>
        <v/>
      </c>
      <c r="BX505" s="87" t="str">
        <f>IF($Q505="","",IFERROR(IF(OR(AND($T505&gt;=DATEVALUE("10/1/20"&amp;RIGHT(BW$1,2)),$T505&lt;=DATEVALUE("9/30/20"&amp;RIGHT(BX$1,2))),AND($U505&gt;=DATEVALUE("10/1/20"&amp;RIGHT(BW$1,2)),$U505&lt;=DATEVALUE("9/30/20"&amp;RIGHT(BX$1,2))),AND($T505&lt;=DATEVALUE("10/1/20"&amp;RIGHT(BW$1,2)),$U505&gt;=DATEVALUE("9/30/20"&amp;RIGHT(BX$1,2)))),
IF(AND($T505&gt;=DATEVALUE("10/1/20"&amp;RIGHT(BW$1,2)),$U505&lt;=DATEVALUE("9/30/20"&amp;RIGHT(BX$1,2))),NETWORKDAYS($T505,$U505,Holidays!$J$3:$J$937),
IF(AND($T505&lt;DATEVALUE("10/1/20"&amp;RIGHT(BW$1,2)),$U505&lt;=DATEVALUE("9/30/20"&amp;RIGHT(BX$1,2))),NETWORKDAYS(DATEVALUE("10/1/20"&amp;RIGHT(BW$1,2)),$U505,Holidays!$J$3:$J$937),
IF($T505&lt;DATEVALUE("10/1/20"&amp;RIGHT(BW$1,2)),NETWORKDAYS(DATEVALUE("10/1/20"&amp;RIGHT(BW$1,2)),DATEVALUE("9/30/20"&amp;RIGHT(BX$1,2)),Holidays!$J$3:$J$937),
IF($T505&gt;=DATEVALUE("10/1/20"&amp;RIGHT(BW$1,2)),NETWORKDAYS($T505,DATEVALUE("9/30/20"&amp;RIGHT(BX$1,2)),Holidays!$J$3:$J$937),"")))),"")/(NETWORKDAYS($T505,$U505,Holidays!$J$3:$J$937)),0))</f>
        <v/>
      </c>
      <c r="BY505" s="87" t="str">
        <f>IF($Q505="","",IFERROR(IF(OR(AND($T505&gt;=DATEVALUE("10/1/20"&amp;RIGHT(BX$1,2)),$T505&lt;=DATEVALUE("9/30/20"&amp;RIGHT(BY$1,2))),AND($U505&gt;=DATEVALUE("10/1/20"&amp;RIGHT(BX$1,2)),$U505&lt;=DATEVALUE("9/30/20"&amp;RIGHT(BY$1,2))),AND($T505&lt;=DATEVALUE("10/1/20"&amp;RIGHT(BX$1,2)),$U505&gt;=DATEVALUE("9/30/20"&amp;RIGHT(BY$1,2)))),
IF(AND($T505&gt;=DATEVALUE("10/1/20"&amp;RIGHT(BX$1,2)),$U505&lt;=DATEVALUE("9/30/20"&amp;RIGHT(BY$1,2))),NETWORKDAYS($T505,$U505,Holidays!$J$3:$J$937),
IF(AND($T505&lt;DATEVALUE("10/1/20"&amp;RIGHT(BX$1,2)),$U505&lt;=DATEVALUE("9/30/20"&amp;RIGHT(BY$1,2))),NETWORKDAYS(DATEVALUE("10/1/20"&amp;RIGHT(BX$1,2)),$U505,Holidays!$J$3:$J$937),
IF($T505&lt;DATEVALUE("10/1/20"&amp;RIGHT(BX$1,2)),NETWORKDAYS(DATEVALUE("10/1/20"&amp;RIGHT(BX$1,2)),DATEVALUE("9/30/20"&amp;RIGHT(BY$1,2)),Holidays!$J$3:$J$937),
IF($T505&gt;=DATEVALUE("10/1/20"&amp;RIGHT(BX$1,2)),NETWORKDAYS($T505,DATEVALUE("9/30/20"&amp;RIGHT(BY$1,2)),Holidays!$J$3:$J$937),"")))),"")/(NETWORKDAYS($T505,$U505,Holidays!$J$3:$J$937)),0))</f>
        <v/>
      </c>
      <c r="BZ505" s="87" t="str">
        <f>IF($Q505="","",IFERROR(IF(OR(AND($T505&gt;=DATEVALUE("10/1/20"&amp;RIGHT(BY$1,2)),$T505&lt;=DATEVALUE("9/30/20"&amp;RIGHT(BZ$1,2))),AND($U505&gt;=DATEVALUE("10/1/20"&amp;RIGHT(BY$1,2)),$U505&lt;=DATEVALUE("9/30/20"&amp;RIGHT(BZ$1,2))),AND($T505&lt;=DATEVALUE("10/1/20"&amp;RIGHT(BY$1,2)),$U505&gt;=DATEVALUE("9/30/20"&amp;RIGHT(BZ$1,2)))),
IF(AND($T505&gt;=DATEVALUE("10/1/20"&amp;RIGHT(BY$1,2)),$U505&lt;=DATEVALUE("9/30/20"&amp;RIGHT(BZ$1,2))),NETWORKDAYS($T505,$U505,Holidays!$J$3:$J$937),
IF(AND($T505&lt;DATEVALUE("10/1/20"&amp;RIGHT(BY$1,2)),$U505&lt;=DATEVALUE("9/30/20"&amp;RIGHT(BZ$1,2))),NETWORKDAYS(DATEVALUE("10/1/20"&amp;RIGHT(BY$1,2)),$U505,Holidays!$J$3:$J$937),
IF($T505&lt;DATEVALUE("10/1/20"&amp;RIGHT(BY$1,2)),NETWORKDAYS(DATEVALUE("10/1/20"&amp;RIGHT(BY$1,2)),DATEVALUE("9/30/20"&amp;RIGHT(BZ$1,2)),Holidays!$J$3:$J$937),
IF($T505&gt;=DATEVALUE("10/1/20"&amp;RIGHT(BY$1,2)),NETWORKDAYS($T505,DATEVALUE("9/30/20"&amp;RIGHT(BZ$1,2)),Holidays!$J$3:$J$937),"")))),"")/(NETWORKDAYS($T505,$U505,Holidays!$J$3:$J$937)),0))</f>
        <v/>
      </c>
      <c r="CA505" s="87" t="str">
        <f>IF($Q505="","",IFERROR(IF(OR(AND($T505&gt;=DATEVALUE("10/1/20"&amp;RIGHT(BZ$1,2)),$T505&lt;=DATEVALUE("9/30/20"&amp;RIGHT(CA$1,2))),AND($U505&gt;=DATEVALUE("10/1/20"&amp;RIGHT(BZ$1,2)),$U505&lt;=DATEVALUE("9/30/20"&amp;RIGHT(CA$1,2))),AND($T505&lt;=DATEVALUE("10/1/20"&amp;RIGHT(BZ$1,2)),$U505&gt;=DATEVALUE("9/30/20"&amp;RIGHT(CA$1,2)))),
IF(AND($T505&gt;=DATEVALUE("10/1/20"&amp;RIGHT(BZ$1,2)),$U505&lt;=DATEVALUE("9/30/20"&amp;RIGHT(CA$1,2))),NETWORKDAYS($T505,$U505,Holidays!$J$3:$J$937),
IF(AND($T505&lt;DATEVALUE("10/1/20"&amp;RIGHT(BZ$1,2)),$U505&lt;=DATEVALUE("9/30/20"&amp;RIGHT(CA$1,2))),NETWORKDAYS(DATEVALUE("10/1/20"&amp;RIGHT(BZ$1,2)),$U505,Holidays!$J$3:$J$937),
IF($T505&lt;DATEVALUE("10/1/20"&amp;RIGHT(BZ$1,2)),NETWORKDAYS(DATEVALUE("10/1/20"&amp;RIGHT(BZ$1,2)),DATEVALUE("9/30/20"&amp;RIGHT(CA$1,2)),Holidays!$J$3:$J$937),
IF($T505&gt;=DATEVALUE("10/1/20"&amp;RIGHT(BZ$1,2)),NETWORKDAYS($T505,DATEVALUE("9/30/20"&amp;RIGHT(CA$1,2)),Holidays!$J$3:$J$937),"")))),"")/(NETWORKDAYS($T505,$U505,Holidays!$J$3:$J$937)),0))</f>
        <v/>
      </c>
      <c r="CB505" s="87" t="str">
        <f>IF($Q505="","",IFERROR(IF(OR(AND($T505&gt;=DATEVALUE("10/1/20"&amp;RIGHT(CA$1,2)),$T505&lt;=DATEVALUE("9/30/20"&amp;RIGHT(CB$1,2))),AND($U505&gt;=DATEVALUE("10/1/20"&amp;RIGHT(CA$1,2)),$U505&lt;=DATEVALUE("9/30/20"&amp;RIGHT(CB$1,2))),AND($T505&lt;=DATEVALUE("10/1/20"&amp;RIGHT(CA$1,2)),$U505&gt;=DATEVALUE("9/30/20"&amp;RIGHT(CB$1,2)))),
IF(AND($T505&gt;=DATEVALUE("10/1/20"&amp;RIGHT(CA$1,2)),$U505&lt;=DATEVALUE("9/30/20"&amp;RIGHT(CB$1,2))),NETWORKDAYS($T505,$U505,Holidays!$J$3:$J$937),
IF(AND($T505&lt;DATEVALUE("10/1/20"&amp;RIGHT(CA$1,2)),$U505&lt;=DATEVALUE("9/30/20"&amp;RIGHT(CB$1,2))),NETWORKDAYS(DATEVALUE("10/1/20"&amp;RIGHT(CA$1,2)),$U505,Holidays!$J$3:$J$937),
IF($T505&lt;DATEVALUE("10/1/20"&amp;RIGHT(CA$1,2)),NETWORKDAYS(DATEVALUE("10/1/20"&amp;RIGHT(CA$1,2)),DATEVALUE("9/30/20"&amp;RIGHT(CB$1,2)),Holidays!$J$3:$J$937),
IF($T505&gt;=DATEVALUE("10/1/20"&amp;RIGHT(CA$1,2)),NETWORKDAYS($T505,DATEVALUE("9/30/20"&amp;RIGHT(CB$1,2)),Holidays!$J$3:$J$937),"")))),"")/(NETWORKDAYS($T505,$U505,Holidays!$J$3:$J$937)),0))</f>
        <v/>
      </c>
    </row>
    <row r="506" spans="1:80">
      <c r="A506" s="97"/>
      <c r="B506" s="98" t="str">
        <f ca="1">IF(NOT($A506=""),OFFSET('WBS Reference &amp; User Procedure'!$A$1,MATCH($A506,'WBS Reference &amp; User Procedure'!$A:$A,0)-1,1),"")</f>
        <v/>
      </c>
      <c r="D506" s="97"/>
      <c r="I506" s="78"/>
      <c r="T506" s="104" t="str">
        <f>IF(NOT(Q506=""),IF(NOT($S506=""),$S506,#REF!),"")</f>
        <v/>
      </c>
      <c r="U506" s="104" t="str">
        <f>IF(NOT(Q506=""),WORKDAY(T506,Q506,Holidays!$J$3:$J$937),"")</f>
        <v/>
      </c>
      <c r="V506" s="104"/>
      <c r="W506" s="104"/>
      <c r="X506" s="101" t="str">
        <f t="shared" si="106"/>
        <v/>
      </c>
      <c r="AL506" s="87" t="str">
        <f t="shared" ca="1" si="107"/>
        <v/>
      </c>
      <c r="AN506" s="87" t="str">
        <f t="shared" ref="AN506:AW515" ca="1" si="112">IF($Q506="","",IFERROR(OFFSET(INDIRECT("'"&amp;KEY_RESOURCE_STRUCTURE_TAB&amp;"'!"&amp;KEY_RATE_SET_INDEX&amp;""),$AL506-1,COLUMN()-34),0))</f>
        <v/>
      </c>
      <c r="AO506" s="87" t="str">
        <f t="shared" ca="1" si="112"/>
        <v/>
      </c>
      <c r="AP506" s="87" t="str">
        <f t="shared" ca="1" si="112"/>
        <v/>
      </c>
      <c r="AQ506" s="87" t="str">
        <f t="shared" ca="1" si="112"/>
        <v/>
      </c>
      <c r="AR506" s="87" t="str">
        <f t="shared" ca="1" si="112"/>
        <v/>
      </c>
      <c r="AS506" s="87" t="str">
        <f t="shared" ca="1" si="112"/>
        <v/>
      </c>
      <c r="AT506" s="87" t="str">
        <f t="shared" ca="1" si="112"/>
        <v/>
      </c>
      <c r="AU506" s="87" t="str">
        <f t="shared" ca="1" si="112"/>
        <v/>
      </c>
      <c r="AV506" s="87" t="str">
        <f t="shared" ca="1" si="112"/>
        <v/>
      </c>
      <c r="AW506" s="87" t="str">
        <f t="shared" ca="1" si="112"/>
        <v/>
      </c>
      <c r="AX506" s="87" t="str">
        <f t="shared" ref="AX506:BG515" ca="1" si="113">IF($Q506="","",IFERROR(OFFSET(INDIRECT("'"&amp;KEY_RESOURCE_STRUCTURE_TAB&amp;"'!"&amp;KEY_RATE_SET_INDEX&amp;""),$AL506-1,COLUMN()-34),0))</f>
        <v/>
      </c>
      <c r="AY506" s="87" t="str">
        <f t="shared" ca="1" si="113"/>
        <v/>
      </c>
      <c r="AZ506" s="87" t="str">
        <f t="shared" ca="1" si="113"/>
        <v/>
      </c>
      <c r="BA506" s="87" t="str">
        <f t="shared" ca="1" si="113"/>
        <v/>
      </c>
      <c r="BB506" s="87" t="str">
        <f t="shared" ca="1" si="113"/>
        <v/>
      </c>
      <c r="BC506" s="87" t="str">
        <f t="shared" ca="1" si="113"/>
        <v/>
      </c>
      <c r="BD506" s="87" t="str">
        <f t="shared" ca="1" si="113"/>
        <v/>
      </c>
      <c r="BE506" s="87" t="str">
        <f t="shared" ca="1" si="113"/>
        <v/>
      </c>
      <c r="BF506" s="87" t="str">
        <f t="shared" ca="1" si="113"/>
        <v/>
      </c>
      <c r="BG506" s="87" t="str">
        <f t="shared" ca="1" si="113"/>
        <v/>
      </c>
      <c r="BI506" s="87" t="str">
        <f>IF($Q506="","",IFERROR(IF(OR(AND($T506&gt;=DATEVALUE("10/1/20"&amp;RIGHT(BH$1,2)),$T506&lt;=DATEVALUE("9/30/20"&amp;RIGHT(BI$1,2))),AND($U506&gt;=DATEVALUE("10/1/20"&amp;RIGHT(BH$1,2)),$U506&lt;=DATEVALUE("9/30/20"&amp;RIGHT(BI$1,2))),AND($T506&lt;=DATEVALUE("10/1/20"&amp;RIGHT(BH$1,2)),$U506&gt;=DATEVALUE("9/30/20"&amp;RIGHT(BI$1,2)))),
IF(AND($T506&gt;=DATEVALUE("10/1/20"&amp;RIGHT(BH$1,2)),$U506&lt;=DATEVALUE("9/30/20"&amp;RIGHT(BI$1,2))),NETWORKDAYS($T506,$U506,Holidays!$J$3:$J$937),
IF(AND($T506&lt;DATEVALUE("10/1/20"&amp;RIGHT(BH$1,2)),$U506&lt;=DATEVALUE("9/30/20"&amp;RIGHT(BI$1,2))),NETWORKDAYS(DATEVALUE("10/1/20"&amp;RIGHT(BH$1,2)),$U506,Holidays!$J$3:$J$937),
IF($T506&lt;DATEVALUE("10/1/20"&amp;RIGHT(BH$1,2)),NETWORKDAYS(DATEVALUE("10/1/20"&amp;RIGHT(BH$1,2)),DATEVALUE("9/30/20"&amp;RIGHT(BI$1,2)),Holidays!$J$3:$J$937),
IF($T506&gt;=DATEVALUE("10/1/20"&amp;RIGHT(BH$1,2)),NETWORKDAYS($T506,DATEVALUE("9/30/20"&amp;RIGHT(BI$1,2)),Holidays!$J$3:$J$937),"")))),"")/(NETWORKDAYS($T506,$U506,Holidays!$J$3:$J$937)),0))</f>
        <v/>
      </c>
      <c r="BJ506" s="87" t="str">
        <f>IF($Q506="","",IFERROR(IF(OR(AND($T506&gt;=DATEVALUE("10/1/20"&amp;RIGHT(BI$1,2)),$T506&lt;=DATEVALUE("9/30/20"&amp;RIGHT(BJ$1,2))),AND($U506&gt;=DATEVALUE("10/1/20"&amp;RIGHT(BI$1,2)),$U506&lt;=DATEVALUE("9/30/20"&amp;RIGHT(BJ$1,2))),AND($T506&lt;=DATEVALUE("10/1/20"&amp;RIGHT(BI$1,2)),$U506&gt;=DATEVALUE("9/30/20"&amp;RIGHT(BJ$1,2)))),
IF(AND($T506&gt;=DATEVALUE("10/1/20"&amp;RIGHT(BI$1,2)),$U506&lt;=DATEVALUE("9/30/20"&amp;RIGHT(BJ$1,2))),NETWORKDAYS($T506,$U506,Holidays!$J$3:$J$937),
IF(AND($T506&lt;DATEVALUE("10/1/20"&amp;RIGHT(BI$1,2)),$U506&lt;=DATEVALUE("9/30/20"&amp;RIGHT(BJ$1,2))),NETWORKDAYS(DATEVALUE("10/1/20"&amp;RIGHT(BI$1,2)),$U506,Holidays!$J$3:$J$937),
IF($T506&lt;DATEVALUE("10/1/20"&amp;RIGHT(BI$1,2)),NETWORKDAYS(DATEVALUE("10/1/20"&amp;RIGHT(BI$1,2)),DATEVALUE("9/30/20"&amp;RIGHT(BJ$1,2)),Holidays!$J$3:$J$937),
IF($T506&gt;=DATEVALUE("10/1/20"&amp;RIGHT(BI$1,2)),NETWORKDAYS($T506,DATEVALUE("9/30/20"&amp;RIGHT(BJ$1,2)),Holidays!$J$3:$J$937),"")))),"")/(NETWORKDAYS($T506,$U506,Holidays!$J$3:$J$937)),0))</f>
        <v/>
      </c>
      <c r="BK506" s="87" t="str">
        <f>IF($Q506="","",IFERROR(IF(OR(AND($T506&gt;=DATEVALUE("10/1/20"&amp;RIGHT(BJ$1,2)),$T506&lt;=DATEVALUE("9/30/20"&amp;RIGHT(BK$1,2))),AND($U506&gt;=DATEVALUE("10/1/20"&amp;RIGHT(BJ$1,2)),$U506&lt;=DATEVALUE("9/30/20"&amp;RIGHT(BK$1,2))),AND($T506&lt;=DATEVALUE("10/1/20"&amp;RIGHT(BJ$1,2)),$U506&gt;=DATEVALUE("9/30/20"&amp;RIGHT(BK$1,2)))),
IF(AND($T506&gt;=DATEVALUE("10/1/20"&amp;RIGHT(BJ$1,2)),$U506&lt;=DATEVALUE("9/30/20"&amp;RIGHT(BK$1,2))),NETWORKDAYS($T506,$U506,Holidays!$J$3:$J$937),
IF(AND($T506&lt;DATEVALUE("10/1/20"&amp;RIGHT(BJ$1,2)),$U506&lt;=DATEVALUE("9/30/20"&amp;RIGHT(BK$1,2))),NETWORKDAYS(DATEVALUE("10/1/20"&amp;RIGHT(BJ$1,2)),$U506,Holidays!$J$3:$J$937),
IF($T506&lt;DATEVALUE("10/1/20"&amp;RIGHT(BJ$1,2)),NETWORKDAYS(DATEVALUE("10/1/20"&amp;RIGHT(BJ$1,2)),DATEVALUE("9/30/20"&amp;RIGHT(BK$1,2)),Holidays!$J$3:$J$937),
IF($T506&gt;=DATEVALUE("10/1/20"&amp;RIGHT(BJ$1,2)),NETWORKDAYS($T506,DATEVALUE("9/30/20"&amp;RIGHT(BK$1,2)),Holidays!$J$3:$J$937),"")))),"")/(NETWORKDAYS($T506,$U506,Holidays!$J$3:$J$937)),0))</f>
        <v/>
      </c>
      <c r="BL506" s="87" t="str">
        <f>IF($Q506="","",IFERROR(IF(OR(AND($T506&gt;=DATEVALUE("10/1/20"&amp;RIGHT(BK$1,2)),$T506&lt;=DATEVALUE("9/30/20"&amp;RIGHT(BL$1,2))),AND($U506&gt;=DATEVALUE("10/1/20"&amp;RIGHT(BK$1,2)),$U506&lt;=DATEVALUE("9/30/20"&amp;RIGHT(BL$1,2))),AND($T506&lt;=DATEVALUE("10/1/20"&amp;RIGHT(BK$1,2)),$U506&gt;=DATEVALUE("9/30/20"&amp;RIGHT(BL$1,2)))),
IF(AND($T506&gt;=DATEVALUE("10/1/20"&amp;RIGHT(BK$1,2)),$U506&lt;=DATEVALUE("9/30/20"&amp;RIGHT(BL$1,2))),NETWORKDAYS($T506,$U506,Holidays!$J$3:$J$937),
IF(AND($T506&lt;DATEVALUE("10/1/20"&amp;RIGHT(BK$1,2)),$U506&lt;=DATEVALUE("9/30/20"&amp;RIGHT(BL$1,2))),NETWORKDAYS(DATEVALUE("10/1/20"&amp;RIGHT(BK$1,2)),$U506,Holidays!$J$3:$J$937),
IF($T506&lt;DATEVALUE("10/1/20"&amp;RIGHT(BK$1,2)),NETWORKDAYS(DATEVALUE("10/1/20"&amp;RIGHT(BK$1,2)),DATEVALUE("9/30/20"&amp;RIGHT(BL$1,2)),Holidays!$J$3:$J$937),
IF($T506&gt;=DATEVALUE("10/1/20"&amp;RIGHT(BK$1,2)),NETWORKDAYS($T506,DATEVALUE("9/30/20"&amp;RIGHT(BL$1,2)),Holidays!$J$3:$J$937),"")))),"")/(NETWORKDAYS($T506,$U506,Holidays!$J$3:$J$937)),0))</f>
        <v/>
      </c>
      <c r="BM506" s="87" t="str">
        <f>IF($Q506="","",IFERROR(IF(OR(AND($T506&gt;=DATEVALUE("10/1/20"&amp;RIGHT(BL$1,2)),$T506&lt;=DATEVALUE("9/30/20"&amp;RIGHT(BM$1,2))),AND($U506&gt;=DATEVALUE("10/1/20"&amp;RIGHT(BL$1,2)),$U506&lt;=DATEVALUE("9/30/20"&amp;RIGHT(BM$1,2))),AND($T506&lt;=DATEVALUE("10/1/20"&amp;RIGHT(BL$1,2)),$U506&gt;=DATEVALUE("9/30/20"&amp;RIGHT(BM$1,2)))),
IF(AND($T506&gt;=DATEVALUE("10/1/20"&amp;RIGHT(BL$1,2)),$U506&lt;=DATEVALUE("9/30/20"&amp;RIGHT(BM$1,2))),NETWORKDAYS($T506,$U506,Holidays!$J$3:$J$937),
IF(AND($T506&lt;DATEVALUE("10/1/20"&amp;RIGHT(BL$1,2)),$U506&lt;=DATEVALUE("9/30/20"&amp;RIGHT(BM$1,2))),NETWORKDAYS(DATEVALUE("10/1/20"&amp;RIGHT(BL$1,2)),$U506,Holidays!$J$3:$J$937),
IF($T506&lt;DATEVALUE("10/1/20"&amp;RIGHT(BL$1,2)),NETWORKDAYS(DATEVALUE("10/1/20"&amp;RIGHT(BL$1,2)),DATEVALUE("9/30/20"&amp;RIGHT(BM$1,2)),Holidays!$J$3:$J$937),
IF($T506&gt;=DATEVALUE("10/1/20"&amp;RIGHT(BL$1,2)),NETWORKDAYS($T506,DATEVALUE("9/30/20"&amp;RIGHT(BM$1,2)),Holidays!$J$3:$J$937),"")))),"")/(NETWORKDAYS($T506,$U506,Holidays!$J$3:$J$937)),0))</f>
        <v/>
      </c>
      <c r="BN506" s="87" t="str">
        <f>IF($Q506="","",IFERROR(IF(OR(AND($T506&gt;=DATEVALUE("10/1/20"&amp;RIGHT(BM$1,2)),$T506&lt;=DATEVALUE("9/30/20"&amp;RIGHT(BN$1,2))),AND($U506&gt;=DATEVALUE("10/1/20"&amp;RIGHT(BM$1,2)),$U506&lt;=DATEVALUE("9/30/20"&amp;RIGHT(BN$1,2))),AND($T506&lt;=DATEVALUE("10/1/20"&amp;RIGHT(BM$1,2)),$U506&gt;=DATEVALUE("9/30/20"&amp;RIGHT(BN$1,2)))),
IF(AND($T506&gt;=DATEVALUE("10/1/20"&amp;RIGHT(BM$1,2)),$U506&lt;=DATEVALUE("9/30/20"&amp;RIGHT(BN$1,2))),NETWORKDAYS($T506,$U506,Holidays!$J$3:$J$937),
IF(AND($T506&lt;DATEVALUE("10/1/20"&amp;RIGHT(BM$1,2)),$U506&lt;=DATEVALUE("9/30/20"&amp;RIGHT(BN$1,2))),NETWORKDAYS(DATEVALUE("10/1/20"&amp;RIGHT(BM$1,2)),$U506,Holidays!$J$3:$J$937),
IF($T506&lt;DATEVALUE("10/1/20"&amp;RIGHT(BM$1,2)),NETWORKDAYS(DATEVALUE("10/1/20"&amp;RIGHT(BM$1,2)),DATEVALUE("9/30/20"&amp;RIGHT(BN$1,2)),Holidays!$J$3:$J$937),
IF($T506&gt;=DATEVALUE("10/1/20"&amp;RIGHT(BM$1,2)),NETWORKDAYS($T506,DATEVALUE("9/30/20"&amp;RIGHT(BN$1,2)),Holidays!$J$3:$J$937),"")))),"")/(NETWORKDAYS($T506,$U506,Holidays!$J$3:$J$937)),0))</f>
        <v/>
      </c>
      <c r="BO506" s="87" t="str">
        <f>IF($Q506="","",IFERROR(IF(OR(AND($T506&gt;=DATEVALUE("10/1/20"&amp;RIGHT(BN$1,2)),$T506&lt;=DATEVALUE("9/30/20"&amp;RIGHT(BO$1,2))),AND($U506&gt;=DATEVALUE("10/1/20"&amp;RIGHT(BN$1,2)),$U506&lt;=DATEVALUE("9/30/20"&amp;RIGHT(BO$1,2))),AND($T506&lt;=DATEVALUE("10/1/20"&amp;RIGHT(BN$1,2)),$U506&gt;=DATEVALUE("9/30/20"&amp;RIGHT(BO$1,2)))),
IF(AND($T506&gt;=DATEVALUE("10/1/20"&amp;RIGHT(BN$1,2)),$U506&lt;=DATEVALUE("9/30/20"&amp;RIGHT(BO$1,2))),NETWORKDAYS($T506,$U506,Holidays!$J$3:$J$937),
IF(AND($T506&lt;DATEVALUE("10/1/20"&amp;RIGHT(BN$1,2)),$U506&lt;=DATEVALUE("9/30/20"&amp;RIGHT(BO$1,2))),NETWORKDAYS(DATEVALUE("10/1/20"&amp;RIGHT(BN$1,2)),$U506,Holidays!$J$3:$J$937),
IF($T506&lt;DATEVALUE("10/1/20"&amp;RIGHT(BN$1,2)),NETWORKDAYS(DATEVALUE("10/1/20"&amp;RIGHT(BN$1,2)),DATEVALUE("9/30/20"&amp;RIGHT(BO$1,2)),Holidays!$J$3:$J$937),
IF($T506&gt;=DATEVALUE("10/1/20"&amp;RIGHT(BN$1,2)),NETWORKDAYS($T506,DATEVALUE("9/30/20"&amp;RIGHT(BO$1,2)),Holidays!$J$3:$J$937),"")))),"")/(NETWORKDAYS($T506,$U506,Holidays!$J$3:$J$937)),0))</f>
        <v/>
      </c>
      <c r="BP506" s="87" t="str">
        <f>IF($Q506="","",IFERROR(IF(OR(AND($T506&gt;=DATEVALUE("10/1/20"&amp;RIGHT(BO$1,2)),$T506&lt;=DATEVALUE("9/30/20"&amp;RIGHT(BP$1,2))),AND($U506&gt;=DATEVALUE("10/1/20"&amp;RIGHT(BO$1,2)),$U506&lt;=DATEVALUE("9/30/20"&amp;RIGHT(BP$1,2))),AND($T506&lt;=DATEVALUE("10/1/20"&amp;RIGHT(BO$1,2)),$U506&gt;=DATEVALUE("9/30/20"&amp;RIGHT(BP$1,2)))),
IF(AND($T506&gt;=DATEVALUE("10/1/20"&amp;RIGHT(BO$1,2)),$U506&lt;=DATEVALUE("9/30/20"&amp;RIGHT(BP$1,2))),NETWORKDAYS($T506,$U506,Holidays!$J$3:$J$937),
IF(AND($T506&lt;DATEVALUE("10/1/20"&amp;RIGHT(BO$1,2)),$U506&lt;=DATEVALUE("9/30/20"&amp;RIGHT(BP$1,2))),NETWORKDAYS(DATEVALUE("10/1/20"&amp;RIGHT(BO$1,2)),$U506,Holidays!$J$3:$J$937),
IF($T506&lt;DATEVALUE("10/1/20"&amp;RIGHT(BO$1,2)),NETWORKDAYS(DATEVALUE("10/1/20"&amp;RIGHT(BO$1,2)),DATEVALUE("9/30/20"&amp;RIGHT(BP$1,2)),Holidays!$J$3:$J$937),
IF($T506&gt;=DATEVALUE("10/1/20"&amp;RIGHT(BO$1,2)),NETWORKDAYS($T506,DATEVALUE("9/30/20"&amp;RIGHT(BP$1,2)),Holidays!$J$3:$J$937),"")))),"")/(NETWORKDAYS($T506,$U506,Holidays!$J$3:$J$937)),0))</f>
        <v/>
      </c>
      <c r="BQ506" s="87" t="str">
        <f>IF($Q506="","",IFERROR(IF(OR(AND($T506&gt;=DATEVALUE("10/1/20"&amp;RIGHT(BP$1,2)),$T506&lt;=DATEVALUE("9/30/20"&amp;RIGHT(BQ$1,2))),AND($U506&gt;=DATEVALUE("10/1/20"&amp;RIGHT(BP$1,2)),$U506&lt;=DATEVALUE("9/30/20"&amp;RIGHT(BQ$1,2))),AND($T506&lt;=DATEVALUE("10/1/20"&amp;RIGHT(BP$1,2)),$U506&gt;=DATEVALUE("9/30/20"&amp;RIGHT(BQ$1,2)))),
IF(AND($T506&gt;=DATEVALUE("10/1/20"&amp;RIGHT(BP$1,2)),$U506&lt;=DATEVALUE("9/30/20"&amp;RIGHT(BQ$1,2))),NETWORKDAYS($T506,$U506,Holidays!$J$3:$J$937),
IF(AND($T506&lt;DATEVALUE("10/1/20"&amp;RIGHT(BP$1,2)),$U506&lt;=DATEVALUE("9/30/20"&amp;RIGHT(BQ$1,2))),NETWORKDAYS(DATEVALUE("10/1/20"&amp;RIGHT(BP$1,2)),$U506,Holidays!$J$3:$J$937),
IF($T506&lt;DATEVALUE("10/1/20"&amp;RIGHT(BP$1,2)),NETWORKDAYS(DATEVALUE("10/1/20"&amp;RIGHT(BP$1,2)),DATEVALUE("9/30/20"&amp;RIGHT(BQ$1,2)),Holidays!$J$3:$J$937),
IF($T506&gt;=DATEVALUE("10/1/20"&amp;RIGHT(BP$1,2)),NETWORKDAYS($T506,DATEVALUE("9/30/20"&amp;RIGHT(BQ$1,2)),Holidays!$J$3:$J$937),"")))),"")/(NETWORKDAYS($T506,$U506,Holidays!$J$3:$J$937)),0))</f>
        <v/>
      </c>
      <c r="BR506" s="87" t="str">
        <f>IF($Q506="","",IFERROR(IF(OR(AND($T506&gt;=DATEVALUE("10/1/20"&amp;RIGHT(BQ$1,2)),$T506&lt;=DATEVALUE("9/30/20"&amp;RIGHT(BR$1,2))),AND($U506&gt;=DATEVALUE("10/1/20"&amp;RIGHT(BQ$1,2)),$U506&lt;=DATEVALUE("9/30/20"&amp;RIGHT(BR$1,2))),AND($T506&lt;=DATEVALUE("10/1/20"&amp;RIGHT(BQ$1,2)),$U506&gt;=DATEVALUE("9/30/20"&amp;RIGHT(BR$1,2)))),
IF(AND($T506&gt;=DATEVALUE("10/1/20"&amp;RIGHT(BQ$1,2)),$U506&lt;=DATEVALUE("9/30/20"&amp;RIGHT(BR$1,2))),NETWORKDAYS($T506,$U506,Holidays!$J$3:$J$937),
IF(AND($T506&lt;DATEVALUE("10/1/20"&amp;RIGHT(BQ$1,2)),$U506&lt;=DATEVALUE("9/30/20"&amp;RIGHT(BR$1,2))),NETWORKDAYS(DATEVALUE("10/1/20"&amp;RIGHT(BQ$1,2)),$U506,Holidays!$J$3:$J$937),
IF($T506&lt;DATEVALUE("10/1/20"&amp;RIGHT(BQ$1,2)),NETWORKDAYS(DATEVALUE("10/1/20"&amp;RIGHT(BQ$1,2)),DATEVALUE("9/30/20"&amp;RIGHT(BR$1,2)),Holidays!$J$3:$J$937),
IF($T506&gt;=DATEVALUE("10/1/20"&amp;RIGHT(BQ$1,2)),NETWORKDAYS($T506,DATEVALUE("9/30/20"&amp;RIGHT(BR$1,2)),Holidays!$J$3:$J$937),"")))),"")/(NETWORKDAYS($T506,$U506,Holidays!$J$3:$J$937)),0))</f>
        <v/>
      </c>
      <c r="BS506" s="87" t="str">
        <f>IF($Q506="","",IFERROR(IF(OR(AND($T506&gt;=DATEVALUE("10/1/20"&amp;RIGHT(BR$1,2)),$T506&lt;=DATEVALUE("9/30/20"&amp;RIGHT(BS$1,2))),AND($U506&gt;=DATEVALUE("10/1/20"&amp;RIGHT(BR$1,2)),$U506&lt;=DATEVALUE("9/30/20"&amp;RIGHT(BS$1,2))),AND($T506&lt;=DATEVALUE("10/1/20"&amp;RIGHT(BR$1,2)),$U506&gt;=DATEVALUE("9/30/20"&amp;RIGHT(BS$1,2)))),
IF(AND($T506&gt;=DATEVALUE("10/1/20"&amp;RIGHT(BR$1,2)),$U506&lt;=DATEVALUE("9/30/20"&amp;RIGHT(BS$1,2))),NETWORKDAYS($T506,$U506,Holidays!$J$3:$J$937),
IF(AND($T506&lt;DATEVALUE("10/1/20"&amp;RIGHT(BR$1,2)),$U506&lt;=DATEVALUE("9/30/20"&amp;RIGHT(BS$1,2))),NETWORKDAYS(DATEVALUE("10/1/20"&amp;RIGHT(BR$1,2)),$U506,Holidays!$J$3:$J$937),
IF($T506&lt;DATEVALUE("10/1/20"&amp;RIGHT(BR$1,2)),NETWORKDAYS(DATEVALUE("10/1/20"&amp;RIGHT(BR$1,2)),DATEVALUE("9/30/20"&amp;RIGHT(BS$1,2)),Holidays!$J$3:$J$937),
IF($T506&gt;=DATEVALUE("10/1/20"&amp;RIGHT(BR$1,2)),NETWORKDAYS($T506,DATEVALUE("9/30/20"&amp;RIGHT(BS$1,2)),Holidays!$J$3:$J$937),"")))),"")/(NETWORKDAYS($T506,$U506,Holidays!$J$3:$J$937)),0))</f>
        <v/>
      </c>
      <c r="BT506" s="87" t="str">
        <f>IF($Q506="","",IFERROR(IF(OR(AND($T506&gt;=DATEVALUE("10/1/20"&amp;RIGHT(BS$1,2)),$T506&lt;=DATEVALUE("9/30/20"&amp;RIGHT(BT$1,2))),AND($U506&gt;=DATEVALUE("10/1/20"&amp;RIGHT(BS$1,2)),$U506&lt;=DATEVALUE("9/30/20"&amp;RIGHT(BT$1,2))),AND($T506&lt;=DATEVALUE("10/1/20"&amp;RIGHT(BS$1,2)),$U506&gt;=DATEVALUE("9/30/20"&amp;RIGHT(BT$1,2)))),
IF(AND($T506&gt;=DATEVALUE("10/1/20"&amp;RIGHT(BS$1,2)),$U506&lt;=DATEVALUE("9/30/20"&amp;RIGHT(BT$1,2))),NETWORKDAYS($T506,$U506,Holidays!$J$3:$J$937),
IF(AND($T506&lt;DATEVALUE("10/1/20"&amp;RIGHT(BS$1,2)),$U506&lt;=DATEVALUE("9/30/20"&amp;RIGHT(BT$1,2))),NETWORKDAYS(DATEVALUE("10/1/20"&amp;RIGHT(BS$1,2)),$U506,Holidays!$J$3:$J$937),
IF($T506&lt;DATEVALUE("10/1/20"&amp;RIGHT(BS$1,2)),NETWORKDAYS(DATEVALUE("10/1/20"&amp;RIGHT(BS$1,2)),DATEVALUE("9/30/20"&amp;RIGHT(BT$1,2)),Holidays!$J$3:$J$937),
IF($T506&gt;=DATEVALUE("10/1/20"&amp;RIGHT(BS$1,2)),NETWORKDAYS($T506,DATEVALUE("9/30/20"&amp;RIGHT(BT$1,2)),Holidays!$J$3:$J$937),"")))),"")/(NETWORKDAYS($T506,$U506,Holidays!$J$3:$J$937)),0))</f>
        <v/>
      </c>
      <c r="BU506" s="87" t="str">
        <f>IF($Q506="","",IFERROR(IF(OR(AND($T506&gt;=DATEVALUE("10/1/20"&amp;RIGHT(BT$1,2)),$T506&lt;=DATEVALUE("9/30/20"&amp;RIGHT(BU$1,2))),AND($U506&gt;=DATEVALUE("10/1/20"&amp;RIGHT(BT$1,2)),$U506&lt;=DATEVALUE("9/30/20"&amp;RIGHT(BU$1,2))),AND($T506&lt;=DATEVALUE("10/1/20"&amp;RIGHT(BT$1,2)),$U506&gt;=DATEVALUE("9/30/20"&amp;RIGHT(BU$1,2)))),
IF(AND($T506&gt;=DATEVALUE("10/1/20"&amp;RIGHT(BT$1,2)),$U506&lt;=DATEVALUE("9/30/20"&amp;RIGHT(BU$1,2))),NETWORKDAYS($T506,$U506,Holidays!$J$3:$J$937),
IF(AND($T506&lt;DATEVALUE("10/1/20"&amp;RIGHT(BT$1,2)),$U506&lt;=DATEVALUE("9/30/20"&amp;RIGHT(BU$1,2))),NETWORKDAYS(DATEVALUE("10/1/20"&amp;RIGHT(BT$1,2)),$U506,Holidays!$J$3:$J$937),
IF($T506&lt;DATEVALUE("10/1/20"&amp;RIGHT(BT$1,2)),NETWORKDAYS(DATEVALUE("10/1/20"&amp;RIGHT(BT$1,2)),DATEVALUE("9/30/20"&amp;RIGHT(BU$1,2)),Holidays!$J$3:$J$937),
IF($T506&gt;=DATEVALUE("10/1/20"&amp;RIGHT(BT$1,2)),NETWORKDAYS($T506,DATEVALUE("9/30/20"&amp;RIGHT(BU$1,2)),Holidays!$J$3:$J$937),"")))),"")/(NETWORKDAYS($T506,$U506,Holidays!$J$3:$J$937)),0))</f>
        <v/>
      </c>
      <c r="BV506" s="87" t="str">
        <f>IF($Q506="","",IFERROR(IF(OR(AND($T506&gt;=DATEVALUE("10/1/20"&amp;RIGHT(BU$1,2)),$T506&lt;=DATEVALUE("9/30/20"&amp;RIGHT(BV$1,2))),AND($U506&gt;=DATEVALUE("10/1/20"&amp;RIGHT(BU$1,2)),$U506&lt;=DATEVALUE("9/30/20"&amp;RIGHT(BV$1,2))),AND($T506&lt;=DATEVALUE("10/1/20"&amp;RIGHT(BU$1,2)),$U506&gt;=DATEVALUE("9/30/20"&amp;RIGHT(BV$1,2)))),
IF(AND($T506&gt;=DATEVALUE("10/1/20"&amp;RIGHT(BU$1,2)),$U506&lt;=DATEVALUE("9/30/20"&amp;RIGHT(BV$1,2))),NETWORKDAYS($T506,$U506,Holidays!$J$3:$J$937),
IF(AND($T506&lt;DATEVALUE("10/1/20"&amp;RIGHT(BU$1,2)),$U506&lt;=DATEVALUE("9/30/20"&amp;RIGHT(BV$1,2))),NETWORKDAYS(DATEVALUE("10/1/20"&amp;RIGHT(BU$1,2)),$U506,Holidays!$J$3:$J$937),
IF($T506&lt;DATEVALUE("10/1/20"&amp;RIGHT(BU$1,2)),NETWORKDAYS(DATEVALUE("10/1/20"&amp;RIGHT(BU$1,2)),DATEVALUE("9/30/20"&amp;RIGHT(BV$1,2)),Holidays!$J$3:$J$937),
IF($T506&gt;=DATEVALUE("10/1/20"&amp;RIGHT(BU$1,2)),NETWORKDAYS($T506,DATEVALUE("9/30/20"&amp;RIGHT(BV$1,2)),Holidays!$J$3:$J$937),"")))),"")/(NETWORKDAYS($T506,$U506,Holidays!$J$3:$J$937)),0))</f>
        <v/>
      </c>
      <c r="BW506" s="87" t="str">
        <f>IF($Q506="","",IFERROR(IF(OR(AND($T506&gt;=DATEVALUE("10/1/20"&amp;RIGHT(BV$1,2)),$T506&lt;=DATEVALUE("9/30/20"&amp;RIGHT(BW$1,2))),AND($U506&gt;=DATEVALUE("10/1/20"&amp;RIGHT(BV$1,2)),$U506&lt;=DATEVALUE("9/30/20"&amp;RIGHT(BW$1,2))),AND($T506&lt;=DATEVALUE("10/1/20"&amp;RIGHT(BV$1,2)),$U506&gt;=DATEVALUE("9/30/20"&amp;RIGHT(BW$1,2)))),
IF(AND($T506&gt;=DATEVALUE("10/1/20"&amp;RIGHT(BV$1,2)),$U506&lt;=DATEVALUE("9/30/20"&amp;RIGHT(BW$1,2))),NETWORKDAYS($T506,$U506,Holidays!$J$3:$J$937),
IF(AND($T506&lt;DATEVALUE("10/1/20"&amp;RIGHT(BV$1,2)),$U506&lt;=DATEVALUE("9/30/20"&amp;RIGHT(BW$1,2))),NETWORKDAYS(DATEVALUE("10/1/20"&amp;RIGHT(BV$1,2)),$U506,Holidays!$J$3:$J$937),
IF($T506&lt;DATEVALUE("10/1/20"&amp;RIGHT(BV$1,2)),NETWORKDAYS(DATEVALUE("10/1/20"&amp;RIGHT(BV$1,2)),DATEVALUE("9/30/20"&amp;RIGHT(BW$1,2)),Holidays!$J$3:$J$937),
IF($T506&gt;=DATEVALUE("10/1/20"&amp;RIGHT(BV$1,2)),NETWORKDAYS($T506,DATEVALUE("9/30/20"&amp;RIGHT(BW$1,2)),Holidays!$J$3:$J$937),"")))),"")/(NETWORKDAYS($T506,$U506,Holidays!$J$3:$J$937)),0))</f>
        <v/>
      </c>
      <c r="BX506" s="87" t="str">
        <f>IF($Q506="","",IFERROR(IF(OR(AND($T506&gt;=DATEVALUE("10/1/20"&amp;RIGHT(BW$1,2)),$T506&lt;=DATEVALUE("9/30/20"&amp;RIGHT(BX$1,2))),AND($U506&gt;=DATEVALUE("10/1/20"&amp;RIGHT(BW$1,2)),$U506&lt;=DATEVALUE("9/30/20"&amp;RIGHT(BX$1,2))),AND($T506&lt;=DATEVALUE("10/1/20"&amp;RIGHT(BW$1,2)),$U506&gt;=DATEVALUE("9/30/20"&amp;RIGHT(BX$1,2)))),
IF(AND($T506&gt;=DATEVALUE("10/1/20"&amp;RIGHT(BW$1,2)),$U506&lt;=DATEVALUE("9/30/20"&amp;RIGHT(BX$1,2))),NETWORKDAYS($T506,$U506,Holidays!$J$3:$J$937),
IF(AND($T506&lt;DATEVALUE("10/1/20"&amp;RIGHT(BW$1,2)),$U506&lt;=DATEVALUE("9/30/20"&amp;RIGHT(BX$1,2))),NETWORKDAYS(DATEVALUE("10/1/20"&amp;RIGHT(BW$1,2)),$U506,Holidays!$J$3:$J$937),
IF($T506&lt;DATEVALUE("10/1/20"&amp;RIGHT(BW$1,2)),NETWORKDAYS(DATEVALUE("10/1/20"&amp;RIGHT(BW$1,2)),DATEVALUE("9/30/20"&amp;RIGHT(BX$1,2)),Holidays!$J$3:$J$937),
IF($T506&gt;=DATEVALUE("10/1/20"&amp;RIGHT(BW$1,2)),NETWORKDAYS($T506,DATEVALUE("9/30/20"&amp;RIGHT(BX$1,2)),Holidays!$J$3:$J$937),"")))),"")/(NETWORKDAYS($T506,$U506,Holidays!$J$3:$J$937)),0))</f>
        <v/>
      </c>
      <c r="BY506" s="87" t="str">
        <f>IF($Q506="","",IFERROR(IF(OR(AND($T506&gt;=DATEVALUE("10/1/20"&amp;RIGHT(BX$1,2)),$T506&lt;=DATEVALUE("9/30/20"&amp;RIGHT(BY$1,2))),AND($U506&gt;=DATEVALUE("10/1/20"&amp;RIGHT(BX$1,2)),$U506&lt;=DATEVALUE("9/30/20"&amp;RIGHT(BY$1,2))),AND($T506&lt;=DATEVALUE("10/1/20"&amp;RIGHT(BX$1,2)),$U506&gt;=DATEVALUE("9/30/20"&amp;RIGHT(BY$1,2)))),
IF(AND($T506&gt;=DATEVALUE("10/1/20"&amp;RIGHT(BX$1,2)),$U506&lt;=DATEVALUE("9/30/20"&amp;RIGHT(BY$1,2))),NETWORKDAYS($T506,$U506,Holidays!$J$3:$J$937),
IF(AND($T506&lt;DATEVALUE("10/1/20"&amp;RIGHT(BX$1,2)),$U506&lt;=DATEVALUE("9/30/20"&amp;RIGHT(BY$1,2))),NETWORKDAYS(DATEVALUE("10/1/20"&amp;RIGHT(BX$1,2)),$U506,Holidays!$J$3:$J$937),
IF($T506&lt;DATEVALUE("10/1/20"&amp;RIGHT(BX$1,2)),NETWORKDAYS(DATEVALUE("10/1/20"&amp;RIGHT(BX$1,2)),DATEVALUE("9/30/20"&amp;RIGHT(BY$1,2)),Holidays!$J$3:$J$937),
IF($T506&gt;=DATEVALUE("10/1/20"&amp;RIGHT(BX$1,2)),NETWORKDAYS($T506,DATEVALUE("9/30/20"&amp;RIGHT(BY$1,2)),Holidays!$J$3:$J$937),"")))),"")/(NETWORKDAYS($T506,$U506,Holidays!$J$3:$J$937)),0))</f>
        <v/>
      </c>
      <c r="BZ506" s="87" t="str">
        <f>IF($Q506="","",IFERROR(IF(OR(AND($T506&gt;=DATEVALUE("10/1/20"&amp;RIGHT(BY$1,2)),$T506&lt;=DATEVALUE("9/30/20"&amp;RIGHT(BZ$1,2))),AND($U506&gt;=DATEVALUE("10/1/20"&amp;RIGHT(BY$1,2)),$U506&lt;=DATEVALUE("9/30/20"&amp;RIGHT(BZ$1,2))),AND($T506&lt;=DATEVALUE("10/1/20"&amp;RIGHT(BY$1,2)),$U506&gt;=DATEVALUE("9/30/20"&amp;RIGHT(BZ$1,2)))),
IF(AND($T506&gt;=DATEVALUE("10/1/20"&amp;RIGHT(BY$1,2)),$U506&lt;=DATEVALUE("9/30/20"&amp;RIGHT(BZ$1,2))),NETWORKDAYS($T506,$U506,Holidays!$J$3:$J$937),
IF(AND($T506&lt;DATEVALUE("10/1/20"&amp;RIGHT(BY$1,2)),$U506&lt;=DATEVALUE("9/30/20"&amp;RIGHT(BZ$1,2))),NETWORKDAYS(DATEVALUE("10/1/20"&amp;RIGHT(BY$1,2)),$U506,Holidays!$J$3:$J$937),
IF($T506&lt;DATEVALUE("10/1/20"&amp;RIGHT(BY$1,2)),NETWORKDAYS(DATEVALUE("10/1/20"&amp;RIGHT(BY$1,2)),DATEVALUE("9/30/20"&amp;RIGHT(BZ$1,2)),Holidays!$J$3:$J$937),
IF($T506&gt;=DATEVALUE("10/1/20"&amp;RIGHT(BY$1,2)),NETWORKDAYS($T506,DATEVALUE("9/30/20"&amp;RIGHT(BZ$1,2)),Holidays!$J$3:$J$937),"")))),"")/(NETWORKDAYS($T506,$U506,Holidays!$J$3:$J$937)),0))</f>
        <v/>
      </c>
      <c r="CA506" s="87" t="str">
        <f>IF($Q506="","",IFERROR(IF(OR(AND($T506&gt;=DATEVALUE("10/1/20"&amp;RIGHT(BZ$1,2)),$T506&lt;=DATEVALUE("9/30/20"&amp;RIGHT(CA$1,2))),AND($U506&gt;=DATEVALUE("10/1/20"&amp;RIGHT(BZ$1,2)),$U506&lt;=DATEVALUE("9/30/20"&amp;RIGHT(CA$1,2))),AND($T506&lt;=DATEVALUE("10/1/20"&amp;RIGHT(BZ$1,2)),$U506&gt;=DATEVALUE("9/30/20"&amp;RIGHT(CA$1,2)))),
IF(AND($T506&gt;=DATEVALUE("10/1/20"&amp;RIGHT(BZ$1,2)),$U506&lt;=DATEVALUE("9/30/20"&amp;RIGHT(CA$1,2))),NETWORKDAYS($T506,$U506,Holidays!$J$3:$J$937),
IF(AND($T506&lt;DATEVALUE("10/1/20"&amp;RIGHT(BZ$1,2)),$U506&lt;=DATEVALUE("9/30/20"&amp;RIGHT(CA$1,2))),NETWORKDAYS(DATEVALUE("10/1/20"&amp;RIGHT(BZ$1,2)),$U506,Holidays!$J$3:$J$937),
IF($T506&lt;DATEVALUE("10/1/20"&amp;RIGHT(BZ$1,2)),NETWORKDAYS(DATEVALUE("10/1/20"&amp;RIGHT(BZ$1,2)),DATEVALUE("9/30/20"&amp;RIGHT(CA$1,2)),Holidays!$J$3:$J$937),
IF($T506&gt;=DATEVALUE("10/1/20"&amp;RIGHT(BZ$1,2)),NETWORKDAYS($T506,DATEVALUE("9/30/20"&amp;RIGHT(CA$1,2)),Holidays!$J$3:$J$937),"")))),"")/(NETWORKDAYS($T506,$U506,Holidays!$J$3:$J$937)),0))</f>
        <v/>
      </c>
      <c r="CB506" s="87" t="str">
        <f>IF($Q506="","",IFERROR(IF(OR(AND($T506&gt;=DATEVALUE("10/1/20"&amp;RIGHT(CA$1,2)),$T506&lt;=DATEVALUE("9/30/20"&amp;RIGHT(CB$1,2))),AND($U506&gt;=DATEVALUE("10/1/20"&amp;RIGHT(CA$1,2)),$U506&lt;=DATEVALUE("9/30/20"&amp;RIGHT(CB$1,2))),AND($T506&lt;=DATEVALUE("10/1/20"&amp;RIGHT(CA$1,2)),$U506&gt;=DATEVALUE("9/30/20"&amp;RIGHT(CB$1,2)))),
IF(AND($T506&gt;=DATEVALUE("10/1/20"&amp;RIGHT(CA$1,2)),$U506&lt;=DATEVALUE("9/30/20"&amp;RIGHT(CB$1,2))),NETWORKDAYS($T506,$U506,Holidays!$J$3:$J$937),
IF(AND($T506&lt;DATEVALUE("10/1/20"&amp;RIGHT(CA$1,2)),$U506&lt;=DATEVALUE("9/30/20"&amp;RIGHT(CB$1,2))),NETWORKDAYS(DATEVALUE("10/1/20"&amp;RIGHT(CA$1,2)),$U506,Holidays!$J$3:$J$937),
IF($T506&lt;DATEVALUE("10/1/20"&amp;RIGHT(CA$1,2)),NETWORKDAYS(DATEVALUE("10/1/20"&amp;RIGHT(CA$1,2)),DATEVALUE("9/30/20"&amp;RIGHT(CB$1,2)),Holidays!$J$3:$J$937),
IF($T506&gt;=DATEVALUE("10/1/20"&amp;RIGHT(CA$1,2)),NETWORKDAYS($T506,DATEVALUE("9/30/20"&amp;RIGHT(CB$1,2)),Holidays!$J$3:$J$937),"")))),"")/(NETWORKDAYS($T506,$U506,Holidays!$J$3:$J$937)),0))</f>
        <v/>
      </c>
    </row>
    <row r="507" spans="1:80">
      <c r="A507" s="97"/>
      <c r="B507" s="98" t="str">
        <f ca="1">IF(NOT($A507=""),OFFSET('WBS Reference &amp; User Procedure'!$A$1,MATCH($A507,'WBS Reference &amp; User Procedure'!$A:$A,0)-1,1),"")</f>
        <v/>
      </c>
      <c r="D507" s="97"/>
      <c r="I507" s="78"/>
      <c r="T507" s="104" t="str">
        <f>IF(NOT(Q507=""),IF(NOT($S507=""),$S507,#REF!),"")</f>
        <v/>
      </c>
      <c r="U507" s="104" t="str">
        <f>IF(NOT(Q507=""),WORKDAY(T507,Q507,Holidays!$J$3:$J$937),"")</f>
        <v/>
      </c>
      <c r="V507" s="104"/>
      <c r="W507" s="104"/>
      <c r="X507" s="101" t="str">
        <f t="shared" si="106"/>
        <v/>
      </c>
      <c r="AL507" s="87" t="str">
        <f t="shared" ca="1" si="107"/>
        <v/>
      </c>
      <c r="AN507" s="87" t="str">
        <f t="shared" ca="1" si="112"/>
        <v/>
      </c>
      <c r="AO507" s="87" t="str">
        <f t="shared" ca="1" si="112"/>
        <v/>
      </c>
      <c r="AP507" s="87" t="str">
        <f t="shared" ca="1" si="112"/>
        <v/>
      </c>
      <c r="AQ507" s="87" t="str">
        <f t="shared" ca="1" si="112"/>
        <v/>
      </c>
      <c r="AR507" s="87" t="str">
        <f t="shared" ca="1" si="112"/>
        <v/>
      </c>
      <c r="AS507" s="87" t="str">
        <f t="shared" ca="1" si="112"/>
        <v/>
      </c>
      <c r="AT507" s="87" t="str">
        <f t="shared" ca="1" si="112"/>
        <v/>
      </c>
      <c r="AU507" s="87" t="str">
        <f t="shared" ca="1" si="112"/>
        <v/>
      </c>
      <c r="AV507" s="87" t="str">
        <f t="shared" ca="1" si="112"/>
        <v/>
      </c>
      <c r="AW507" s="87" t="str">
        <f t="shared" ca="1" si="112"/>
        <v/>
      </c>
      <c r="AX507" s="87" t="str">
        <f t="shared" ca="1" si="113"/>
        <v/>
      </c>
      <c r="AY507" s="87" t="str">
        <f t="shared" ca="1" si="113"/>
        <v/>
      </c>
      <c r="AZ507" s="87" t="str">
        <f t="shared" ca="1" si="113"/>
        <v/>
      </c>
      <c r="BA507" s="87" t="str">
        <f t="shared" ca="1" si="113"/>
        <v/>
      </c>
      <c r="BB507" s="87" t="str">
        <f t="shared" ca="1" si="113"/>
        <v/>
      </c>
      <c r="BC507" s="87" t="str">
        <f t="shared" ca="1" si="113"/>
        <v/>
      </c>
      <c r="BD507" s="87" t="str">
        <f t="shared" ca="1" si="113"/>
        <v/>
      </c>
      <c r="BE507" s="87" t="str">
        <f t="shared" ca="1" si="113"/>
        <v/>
      </c>
      <c r="BF507" s="87" t="str">
        <f t="shared" ca="1" si="113"/>
        <v/>
      </c>
      <c r="BG507" s="87" t="str">
        <f t="shared" ca="1" si="113"/>
        <v/>
      </c>
      <c r="BI507" s="87" t="str">
        <f>IF($Q507="","",IFERROR(IF(OR(AND($T507&gt;=DATEVALUE("10/1/20"&amp;RIGHT(BH$1,2)),$T507&lt;=DATEVALUE("9/30/20"&amp;RIGHT(BI$1,2))),AND($U507&gt;=DATEVALUE("10/1/20"&amp;RIGHT(BH$1,2)),$U507&lt;=DATEVALUE("9/30/20"&amp;RIGHT(BI$1,2))),AND($T507&lt;=DATEVALUE("10/1/20"&amp;RIGHT(BH$1,2)),$U507&gt;=DATEVALUE("9/30/20"&amp;RIGHT(BI$1,2)))),
IF(AND($T507&gt;=DATEVALUE("10/1/20"&amp;RIGHT(BH$1,2)),$U507&lt;=DATEVALUE("9/30/20"&amp;RIGHT(BI$1,2))),NETWORKDAYS($T507,$U507,Holidays!$J$3:$J$937),
IF(AND($T507&lt;DATEVALUE("10/1/20"&amp;RIGHT(BH$1,2)),$U507&lt;=DATEVALUE("9/30/20"&amp;RIGHT(BI$1,2))),NETWORKDAYS(DATEVALUE("10/1/20"&amp;RIGHT(BH$1,2)),$U507,Holidays!$J$3:$J$937),
IF($T507&lt;DATEVALUE("10/1/20"&amp;RIGHT(BH$1,2)),NETWORKDAYS(DATEVALUE("10/1/20"&amp;RIGHT(BH$1,2)),DATEVALUE("9/30/20"&amp;RIGHT(BI$1,2)),Holidays!$J$3:$J$937),
IF($T507&gt;=DATEVALUE("10/1/20"&amp;RIGHT(BH$1,2)),NETWORKDAYS($T507,DATEVALUE("9/30/20"&amp;RIGHT(BI$1,2)),Holidays!$J$3:$J$937),"")))),"")/(NETWORKDAYS($T507,$U507,Holidays!$J$3:$J$937)),0))</f>
        <v/>
      </c>
      <c r="BJ507" s="87" t="str">
        <f>IF($Q507="","",IFERROR(IF(OR(AND($T507&gt;=DATEVALUE("10/1/20"&amp;RIGHT(BI$1,2)),$T507&lt;=DATEVALUE("9/30/20"&amp;RIGHT(BJ$1,2))),AND($U507&gt;=DATEVALUE("10/1/20"&amp;RIGHT(BI$1,2)),$U507&lt;=DATEVALUE("9/30/20"&amp;RIGHT(BJ$1,2))),AND($T507&lt;=DATEVALUE("10/1/20"&amp;RIGHT(BI$1,2)),$U507&gt;=DATEVALUE("9/30/20"&amp;RIGHT(BJ$1,2)))),
IF(AND($T507&gt;=DATEVALUE("10/1/20"&amp;RIGHT(BI$1,2)),$U507&lt;=DATEVALUE("9/30/20"&amp;RIGHT(BJ$1,2))),NETWORKDAYS($T507,$U507,Holidays!$J$3:$J$937),
IF(AND($T507&lt;DATEVALUE("10/1/20"&amp;RIGHT(BI$1,2)),$U507&lt;=DATEVALUE("9/30/20"&amp;RIGHT(BJ$1,2))),NETWORKDAYS(DATEVALUE("10/1/20"&amp;RIGHT(BI$1,2)),$U507,Holidays!$J$3:$J$937),
IF($T507&lt;DATEVALUE("10/1/20"&amp;RIGHT(BI$1,2)),NETWORKDAYS(DATEVALUE("10/1/20"&amp;RIGHT(BI$1,2)),DATEVALUE("9/30/20"&amp;RIGHT(BJ$1,2)),Holidays!$J$3:$J$937),
IF($T507&gt;=DATEVALUE("10/1/20"&amp;RIGHT(BI$1,2)),NETWORKDAYS($T507,DATEVALUE("9/30/20"&amp;RIGHT(BJ$1,2)),Holidays!$J$3:$J$937),"")))),"")/(NETWORKDAYS($T507,$U507,Holidays!$J$3:$J$937)),0))</f>
        <v/>
      </c>
      <c r="BK507" s="87" t="str">
        <f>IF($Q507="","",IFERROR(IF(OR(AND($T507&gt;=DATEVALUE("10/1/20"&amp;RIGHT(BJ$1,2)),$T507&lt;=DATEVALUE("9/30/20"&amp;RIGHT(BK$1,2))),AND($U507&gt;=DATEVALUE("10/1/20"&amp;RIGHT(BJ$1,2)),$U507&lt;=DATEVALUE("9/30/20"&amp;RIGHT(BK$1,2))),AND($T507&lt;=DATEVALUE("10/1/20"&amp;RIGHT(BJ$1,2)),$U507&gt;=DATEVALUE("9/30/20"&amp;RIGHT(BK$1,2)))),
IF(AND($T507&gt;=DATEVALUE("10/1/20"&amp;RIGHT(BJ$1,2)),$U507&lt;=DATEVALUE("9/30/20"&amp;RIGHT(BK$1,2))),NETWORKDAYS($T507,$U507,Holidays!$J$3:$J$937),
IF(AND($T507&lt;DATEVALUE("10/1/20"&amp;RIGHT(BJ$1,2)),$U507&lt;=DATEVALUE("9/30/20"&amp;RIGHT(BK$1,2))),NETWORKDAYS(DATEVALUE("10/1/20"&amp;RIGHT(BJ$1,2)),$U507,Holidays!$J$3:$J$937),
IF($T507&lt;DATEVALUE("10/1/20"&amp;RIGHT(BJ$1,2)),NETWORKDAYS(DATEVALUE("10/1/20"&amp;RIGHT(BJ$1,2)),DATEVALUE("9/30/20"&amp;RIGHT(BK$1,2)),Holidays!$J$3:$J$937),
IF($T507&gt;=DATEVALUE("10/1/20"&amp;RIGHT(BJ$1,2)),NETWORKDAYS($T507,DATEVALUE("9/30/20"&amp;RIGHT(BK$1,2)),Holidays!$J$3:$J$937),"")))),"")/(NETWORKDAYS($T507,$U507,Holidays!$J$3:$J$937)),0))</f>
        <v/>
      </c>
      <c r="BL507" s="87" t="str">
        <f>IF($Q507="","",IFERROR(IF(OR(AND($T507&gt;=DATEVALUE("10/1/20"&amp;RIGHT(BK$1,2)),$T507&lt;=DATEVALUE("9/30/20"&amp;RIGHT(BL$1,2))),AND($U507&gt;=DATEVALUE("10/1/20"&amp;RIGHT(BK$1,2)),$U507&lt;=DATEVALUE("9/30/20"&amp;RIGHT(BL$1,2))),AND($T507&lt;=DATEVALUE("10/1/20"&amp;RIGHT(BK$1,2)),$U507&gt;=DATEVALUE("9/30/20"&amp;RIGHT(BL$1,2)))),
IF(AND($T507&gt;=DATEVALUE("10/1/20"&amp;RIGHT(BK$1,2)),$U507&lt;=DATEVALUE("9/30/20"&amp;RIGHT(BL$1,2))),NETWORKDAYS($T507,$U507,Holidays!$J$3:$J$937),
IF(AND($T507&lt;DATEVALUE("10/1/20"&amp;RIGHT(BK$1,2)),$U507&lt;=DATEVALUE("9/30/20"&amp;RIGHT(BL$1,2))),NETWORKDAYS(DATEVALUE("10/1/20"&amp;RIGHT(BK$1,2)),$U507,Holidays!$J$3:$J$937),
IF($T507&lt;DATEVALUE("10/1/20"&amp;RIGHT(BK$1,2)),NETWORKDAYS(DATEVALUE("10/1/20"&amp;RIGHT(BK$1,2)),DATEVALUE("9/30/20"&amp;RIGHT(BL$1,2)),Holidays!$J$3:$J$937),
IF($T507&gt;=DATEVALUE("10/1/20"&amp;RIGHT(BK$1,2)),NETWORKDAYS($T507,DATEVALUE("9/30/20"&amp;RIGHT(BL$1,2)),Holidays!$J$3:$J$937),"")))),"")/(NETWORKDAYS($T507,$U507,Holidays!$J$3:$J$937)),0))</f>
        <v/>
      </c>
      <c r="BM507" s="87" t="str">
        <f>IF($Q507="","",IFERROR(IF(OR(AND($T507&gt;=DATEVALUE("10/1/20"&amp;RIGHT(BL$1,2)),$T507&lt;=DATEVALUE("9/30/20"&amp;RIGHT(BM$1,2))),AND($U507&gt;=DATEVALUE("10/1/20"&amp;RIGHT(BL$1,2)),$U507&lt;=DATEVALUE("9/30/20"&amp;RIGHT(BM$1,2))),AND($T507&lt;=DATEVALUE("10/1/20"&amp;RIGHT(BL$1,2)),$U507&gt;=DATEVALUE("9/30/20"&amp;RIGHT(BM$1,2)))),
IF(AND($T507&gt;=DATEVALUE("10/1/20"&amp;RIGHT(BL$1,2)),$U507&lt;=DATEVALUE("9/30/20"&amp;RIGHT(BM$1,2))),NETWORKDAYS($T507,$U507,Holidays!$J$3:$J$937),
IF(AND($T507&lt;DATEVALUE("10/1/20"&amp;RIGHT(BL$1,2)),$U507&lt;=DATEVALUE("9/30/20"&amp;RIGHT(BM$1,2))),NETWORKDAYS(DATEVALUE("10/1/20"&amp;RIGHT(BL$1,2)),$U507,Holidays!$J$3:$J$937),
IF($T507&lt;DATEVALUE("10/1/20"&amp;RIGHT(BL$1,2)),NETWORKDAYS(DATEVALUE("10/1/20"&amp;RIGHT(BL$1,2)),DATEVALUE("9/30/20"&amp;RIGHT(BM$1,2)),Holidays!$J$3:$J$937),
IF($T507&gt;=DATEVALUE("10/1/20"&amp;RIGHT(BL$1,2)),NETWORKDAYS($T507,DATEVALUE("9/30/20"&amp;RIGHT(BM$1,2)),Holidays!$J$3:$J$937),"")))),"")/(NETWORKDAYS($T507,$U507,Holidays!$J$3:$J$937)),0))</f>
        <v/>
      </c>
      <c r="BN507" s="87" t="str">
        <f>IF($Q507="","",IFERROR(IF(OR(AND($T507&gt;=DATEVALUE("10/1/20"&amp;RIGHT(BM$1,2)),$T507&lt;=DATEVALUE("9/30/20"&amp;RIGHT(BN$1,2))),AND($U507&gt;=DATEVALUE("10/1/20"&amp;RIGHT(BM$1,2)),$U507&lt;=DATEVALUE("9/30/20"&amp;RIGHT(BN$1,2))),AND($T507&lt;=DATEVALUE("10/1/20"&amp;RIGHT(BM$1,2)),$U507&gt;=DATEVALUE("9/30/20"&amp;RIGHT(BN$1,2)))),
IF(AND($T507&gt;=DATEVALUE("10/1/20"&amp;RIGHT(BM$1,2)),$U507&lt;=DATEVALUE("9/30/20"&amp;RIGHT(BN$1,2))),NETWORKDAYS($T507,$U507,Holidays!$J$3:$J$937),
IF(AND($T507&lt;DATEVALUE("10/1/20"&amp;RIGHT(BM$1,2)),$U507&lt;=DATEVALUE("9/30/20"&amp;RIGHT(BN$1,2))),NETWORKDAYS(DATEVALUE("10/1/20"&amp;RIGHT(BM$1,2)),$U507,Holidays!$J$3:$J$937),
IF($T507&lt;DATEVALUE("10/1/20"&amp;RIGHT(BM$1,2)),NETWORKDAYS(DATEVALUE("10/1/20"&amp;RIGHT(BM$1,2)),DATEVALUE("9/30/20"&amp;RIGHT(BN$1,2)),Holidays!$J$3:$J$937),
IF($T507&gt;=DATEVALUE("10/1/20"&amp;RIGHT(BM$1,2)),NETWORKDAYS($T507,DATEVALUE("9/30/20"&amp;RIGHT(BN$1,2)),Holidays!$J$3:$J$937),"")))),"")/(NETWORKDAYS($T507,$U507,Holidays!$J$3:$J$937)),0))</f>
        <v/>
      </c>
      <c r="BO507" s="87" t="str">
        <f>IF($Q507="","",IFERROR(IF(OR(AND($T507&gt;=DATEVALUE("10/1/20"&amp;RIGHT(BN$1,2)),$T507&lt;=DATEVALUE("9/30/20"&amp;RIGHT(BO$1,2))),AND($U507&gt;=DATEVALUE("10/1/20"&amp;RIGHT(BN$1,2)),$U507&lt;=DATEVALUE("9/30/20"&amp;RIGHT(BO$1,2))),AND($T507&lt;=DATEVALUE("10/1/20"&amp;RIGHT(BN$1,2)),$U507&gt;=DATEVALUE("9/30/20"&amp;RIGHT(BO$1,2)))),
IF(AND($T507&gt;=DATEVALUE("10/1/20"&amp;RIGHT(BN$1,2)),$U507&lt;=DATEVALUE("9/30/20"&amp;RIGHT(BO$1,2))),NETWORKDAYS($T507,$U507,Holidays!$J$3:$J$937),
IF(AND($T507&lt;DATEVALUE("10/1/20"&amp;RIGHT(BN$1,2)),$U507&lt;=DATEVALUE("9/30/20"&amp;RIGHT(BO$1,2))),NETWORKDAYS(DATEVALUE("10/1/20"&amp;RIGHT(BN$1,2)),$U507,Holidays!$J$3:$J$937),
IF($T507&lt;DATEVALUE("10/1/20"&amp;RIGHT(BN$1,2)),NETWORKDAYS(DATEVALUE("10/1/20"&amp;RIGHT(BN$1,2)),DATEVALUE("9/30/20"&amp;RIGHT(BO$1,2)),Holidays!$J$3:$J$937),
IF($T507&gt;=DATEVALUE("10/1/20"&amp;RIGHT(BN$1,2)),NETWORKDAYS($T507,DATEVALUE("9/30/20"&amp;RIGHT(BO$1,2)),Holidays!$J$3:$J$937),"")))),"")/(NETWORKDAYS($T507,$U507,Holidays!$J$3:$J$937)),0))</f>
        <v/>
      </c>
      <c r="BP507" s="87" t="str">
        <f>IF($Q507="","",IFERROR(IF(OR(AND($T507&gt;=DATEVALUE("10/1/20"&amp;RIGHT(BO$1,2)),$T507&lt;=DATEVALUE("9/30/20"&amp;RIGHT(BP$1,2))),AND($U507&gt;=DATEVALUE("10/1/20"&amp;RIGHT(BO$1,2)),$U507&lt;=DATEVALUE("9/30/20"&amp;RIGHT(BP$1,2))),AND($T507&lt;=DATEVALUE("10/1/20"&amp;RIGHT(BO$1,2)),$U507&gt;=DATEVALUE("9/30/20"&amp;RIGHT(BP$1,2)))),
IF(AND($T507&gt;=DATEVALUE("10/1/20"&amp;RIGHT(BO$1,2)),$U507&lt;=DATEVALUE("9/30/20"&amp;RIGHT(BP$1,2))),NETWORKDAYS($T507,$U507,Holidays!$J$3:$J$937),
IF(AND($T507&lt;DATEVALUE("10/1/20"&amp;RIGHT(BO$1,2)),$U507&lt;=DATEVALUE("9/30/20"&amp;RIGHT(BP$1,2))),NETWORKDAYS(DATEVALUE("10/1/20"&amp;RIGHT(BO$1,2)),$U507,Holidays!$J$3:$J$937),
IF($T507&lt;DATEVALUE("10/1/20"&amp;RIGHT(BO$1,2)),NETWORKDAYS(DATEVALUE("10/1/20"&amp;RIGHT(BO$1,2)),DATEVALUE("9/30/20"&amp;RIGHT(BP$1,2)),Holidays!$J$3:$J$937),
IF($T507&gt;=DATEVALUE("10/1/20"&amp;RIGHT(BO$1,2)),NETWORKDAYS($T507,DATEVALUE("9/30/20"&amp;RIGHT(BP$1,2)),Holidays!$J$3:$J$937),"")))),"")/(NETWORKDAYS($T507,$U507,Holidays!$J$3:$J$937)),0))</f>
        <v/>
      </c>
      <c r="BQ507" s="87" t="str">
        <f>IF($Q507="","",IFERROR(IF(OR(AND($T507&gt;=DATEVALUE("10/1/20"&amp;RIGHT(BP$1,2)),$T507&lt;=DATEVALUE("9/30/20"&amp;RIGHT(BQ$1,2))),AND($U507&gt;=DATEVALUE("10/1/20"&amp;RIGHT(BP$1,2)),$U507&lt;=DATEVALUE("9/30/20"&amp;RIGHT(BQ$1,2))),AND($T507&lt;=DATEVALUE("10/1/20"&amp;RIGHT(BP$1,2)),$U507&gt;=DATEVALUE("9/30/20"&amp;RIGHT(BQ$1,2)))),
IF(AND($T507&gt;=DATEVALUE("10/1/20"&amp;RIGHT(BP$1,2)),$U507&lt;=DATEVALUE("9/30/20"&amp;RIGHT(BQ$1,2))),NETWORKDAYS($T507,$U507,Holidays!$J$3:$J$937),
IF(AND($T507&lt;DATEVALUE("10/1/20"&amp;RIGHT(BP$1,2)),$U507&lt;=DATEVALUE("9/30/20"&amp;RIGHT(BQ$1,2))),NETWORKDAYS(DATEVALUE("10/1/20"&amp;RIGHT(BP$1,2)),$U507,Holidays!$J$3:$J$937),
IF($T507&lt;DATEVALUE("10/1/20"&amp;RIGHT(BP$1,2)),NETWORKDAYS(DATEVALUE("10/1/20"&amp;RIGHT(BP$1,2)),DATEVALUE("9/30/20"&amp;RIGHT(BQ$1,2)),Holidays!$J$3:$J$937),
IF($T507&gt;=DATEVALUE("10/1/20"&amp;RIGHT(BP$1,2)),NETWORKDAYS($T507,DATEVALUE("9/30/20"&amp;RIGHT(BQ$1,2)),Holidays!$J$3:$J$937),"")))),"")/(NETWORKDAYS($T507,$U507,Holidays!$J$3:$J$937)),0))</f>
        <v/>
      </c>
      <c r="BR507" s="87" t="str">
        <f>IF($Q507="","",IFERROR(IF(OR(AND($T507&gt;=DATEVALUE("10/1/20"&amp;RIGHT(BQ$1,2)),$T507&lt;=DATEVALUE("9/30/20"&amp;RIGHT(BR$1,2))),AND($U507&gt;=DATEVALUE("10/1/20"&amp;RIGHT(BQ$1,2)),$U507&lt;=DATEVALUE("9/30/20"&amp;RIGHT(BR$1,2))),AND($T507&lt;=DATEVALUE("10/1/20"&amp;RIGHT(BQ$1,2)),$U507&gt;=DATEVALUE("9/30/20"&amp;RIGHT(BR$1,2)))),
IF(AND($T507&gt;=DATEVALUE("10/1/20"&amp;RIGHT(BQ$1,2)),$U507&lt;=DATEVALUE("9/30/20"&amp;RIGHT(BR$1,2))),NETWORKDAYS($T507,$U507,Holidays!$J$3:$J$937),
IF(AND($T507&lt;DATEVALUE("10/1/20"&amp;RIGHT(BQ$1,2)),$U507&lt;=DATEVALUE("9/30/20"&amp;RIGHT(BR$1,2))),NETWORKDAYS(DATEVALUE("10/1/20"&amp;RIGHT(BQ$1,2)),$U507,Holidays!$J$3:$J$937),
IF($T507&lt;DATEVALUE("10/1/20"&amp;RIGHT(BQ$1,2)),NETWORKDAYS(DATEVALUE("10/1/20"&amp;RIGHT(BQ$1,2)),DATEVALUE("9/30/20"&amp;RIGHT(BR$1,2)),Holidays!$J$3:$J$937),
IF($T507&gt;=DATEVALUE("10/1/20"&amp;RIGHT(BQ$1,2)),NETWORKDAYS($T507,DATEVALUE("9/30/20"&amp;RIGHT(BR$1,2)),Holidays!$J$3:$J$937),"")))),"")/(NETWORKDAYS($T507,$U507,Holidays!$J$3:$J$937)),0))</f>
        <v/>
      </c>
      <c r="BS507" s="87" t="str">
        <f>IF($Q507="","",IFERROR(IF(OR(AND($T507&gt;=DATEVALUE("10/1/20"&amp;RIGHT(BR$1,2)),$T507&lt;=DATEVALUE("9/30/20"&amp;RIGHT(BS$1,2))),AND($U507&gt;=DATEVALUE("10/1/20"&amp;RIGHT(BR$1,2)),$U507&lt;=DATEVALUE("9/30/20"&amp;RIGHT(BS$1,2))),AND($T507&lt;=DATEVALUE("10/1/20"&amp;RIGHT(BR$1,2)),$U507&gt;=DATEVALUE("9/30/20"&amp;RIGHT(BS$1,2)))),
IF(AND($T507&gt;=DATEVALUE("10/1/20"&amp;RIGHT(BR$1,2)),$U507&lt;=DATEVALUE("9/30/20"&amp;RIGHT(BS$1,2))),NETWORKDAYS($T507,$U507,Holidays!$J$3:$J$937),
IF(AND($T507&lt;DATEVALUE("10/1/20"&amp;RIGHT(BR$1,2)),$U507&lt;=DATEVALUE("9/30/20"&amp;RIGHT(BS$1,2))),NETWORKDAYS(DATEVALUE("10/1/20"&amp;RIGHT(BR$1,2)),$U507,Holidays!$J$3:$J$937),
IF($T507&lt;DATEVALUE("10/1/20"&amp;RIGHT(BR$1,2)),NETWORKDAYS(DATEVALUE("10/1/20"&amp;RIGHT(BR$1,2)),DATEVALUE("9/30/20"&amp;RIGHT(BS$1,2)),Holidays!$J$3:$J$937),
IF($T507&gt;=DATEVALUE("10/1/20"&amp;RIGHT(BR$1,2)),NETWORKDAYS($T507,DATEVALUE("9/30/20"&amp;RIGHT(BS$1,2)),Holidays!$J$3:$J$937),"")))),"")/(NETWORKDAYS($T507,$U507,Holidays!$J$3:$J$937)),0))</f>
        <v/>
      </c>
      <c r="BT507" s="87" t="str">
        <f>IF($Q507="","",IFERROR(IF(OR(AND($T507&gt;=DATEVALUE("10/1/20"&amp;RIGHT(BS$1,2)),$T507&lt;=DATEVALUE("9/30/20"&amp;RIGHT(BT$1,2))),AND($U507&gt;=DATEVALUE("10/1/20"&amp;RIGHT(BS$1,2)),$U507&lt;=DATEVALUE("9/30/20"&amp;RIGHT(BT$1,2))),AND($T507&lt;=DATEVALUE("10/1/20"&amp;RIGHT(BS$1,2)),$U507&gt;=DATEVALUE("9/30/20"&amp;RIGHT(BT$1,2)))),
IF(AND($T507&gt;=DATEVALUE("10/1/20"&amp;RIGHT(BS$1,2)),$U507&lt;=DATEVALUE("9/30/20"&amp;RIGHT(BT$1,2))),NETWORKDAYS($T507,$U507,Holidays!$J$3:$J$937),
IF(AND($T507&lt;DATEVALUE("10/1/20"&amp;RIGHT(BS$1,2)),$U507&lt;=DATEVALUE("9/30/20"&amp;RIGHT(BT$1,2))),NETWORKDAYS(DATEVALUE("10/1/20"&amp;RIGHT(BS$1,2)),$U507,Holidays!$J$3:$J$937),
IF($T507&lt;DATEVALUE("10/1/20"&amp;RIGHT(BS$1,2)),NETWORKDAYS(DATEVALUE("10/1/20"&amp;RIGHT(BS$1,2)),DATEVALUE("9/30/20"&amp;RIGHT(BT$1,2)),Holidays!$J$3:$J$937),
IF($T507&gt;=DATEVALUE("10/1/20"&amp;RIGHT(BS$1,2)),NETWORKDAYS($T507,DATEVALUE("9/30/20"&amp;RIGHT(BT$1,2)),Holidays!$J$3:$J$937),"")))),"")/(NETWORKDAYS($T507,$U507,Holidays!$J$3:$J$937)),0))</f>
        <v/>
      </c>
      <c r="BU507" s="87" t="str">
        <f>IF($Q507="","",IFERROR(IF(OR(AND($T507&gt;=DATEVALUE("10/1/20"&amp;RIGHT(BT$1,2)),$T507&lt;=DATEVALUE("9/30/20"&amp;RIGHT(BU$1,2))),AND($U507&gt;=DATEVALUE("10/1/20"&amp;RIGHT(BT$1,2)),$U507&lt;=DATEVALUE("9/30/20"&amp;RIGHT(BU$1,2))),AND($T507&lt;=DATEVALUE("10/1/20"&amp;RIGHT(BT$1,2)),$U507&gt;=DATEVALUE("9/30/20"&amp;RIGHT(BU$1,2)))),
IF(AND($T507&gt;=DATEVALUE("10/1/20"&amp;RIGHT(BT$1,2)),$U507&lt;=DATEVALUE("9/30/20"&amp;RIGHT(BU$1,2))),NETWORKDAYS($T507,$U507,Holidays!$J$3:$J$937),
IF(AND($T507&lt;DATEVALUE("10/1/20"&amp;RIGHT(BT$1,2)),$U507&lt;=DATEVALUE("9/30/20"&amp;RIGHT(BU$1,2))),NETWORKDAYS(DATEVALUE("10/1/20"&amp;RIGHT(BT$1,2)),$U507,Holidays!$J$3:$J$937),
IF($T507&lt;DATEVALUE("10/1/20"&amp;RIGHT(BT$1,2)),NETWORKDAYS(DATEVALUE("10/1/20"&amp;RIGHT(BT$1,2)),DATEVALUE("9/30/20"&amp;RIGHT(BU$1,2)),Holidays!$J$3:$J$937),
IF($T507&gt;=DATEVALUE("10/1/20"&amp;RIGHT(BT$1,2)),NETWORKDAYS($T507,DATEVALUE("9/30/20"&amp;RIGHT(BU$1,2)),Holidays!$J$3:$J$937),"")))),"")/(NETWORKDAYS($T507,$U507,Holidays!$J$3:$J$937)),0))</f>
        <v/>
      </c>
      <c r="BV507" s="87" t="str">
        <f>IF($Q507="","",IFERROR(IF(OR(AND($T507&gt;=DATEVALUE("10/1/20"&amp;RIGHT(BU$1,2)),$T507&lt;=DATEVALUE("9/30/20"&amp;RIGHT(BV$1,2))),AND($U507&gt;=DATEVALUE("10/1/20"&amp;RIGHT(BU$1,2)),$U507&lt;=DATEVALUE("9/30/20"&amp;RIGHT(BV$1,2))),AND($T507&lt;=DATEVALUE("10/1/20"&amp;RIGHT(BU$1,2)),$U507&gt;=DATEVALUE("9/30/20"&amp;RIGHT(BV$1,2)))),
IF(AND($T507&gt;=DATEVALUE("10/1/20"&amp;RIGHT(BU$1,2)),$U507&lt;=DATEVALUE("9/30/20"&amp;RIGHT(BV$1,2))),NETWORKDAYS($T507,$U507,Holidays!$J$3:$J$937),
IF(AND($T507&lt;DATEVALUE("10/1/20"&amp;RIGHT(BU$1,2)),$U507&lt;=DATEVALUE("9/30/20"&amp;RIGHT(BV$1,2))),NETWORKDAYS(DATEVALUE("10/1/20"&amp;RIGHT(BU$1,2)),$U507,Holidays!$J$3:$J$937),
IF($T507&lt;DATEVALUE("10/1/20"&amp;RIGHT(BU$1,2)),NETWORKDAYS(DATEVALUE("10/1/20"&amp;RIGHT(BU$1,2)),DATEVALUE("9/30/20"&amp;RIGHT(BV$1,2)),Holidays!$J$3:$J$937),
IF($T507&gt;=DATEVALUE("10/1/20"&amp;RIGHT(BU$1,2)),NETWORKDAYS($T507,DATEVALUE("9/30/20"&amp;RIGHT(BV$1,2)),Holidays!$J$3:$J$937),"")))),"")/(NETWORKDAYS($T507,$U507,Holidays!$J$3:$J$937)),0))</f>
        <v/>
      </c>
      <c r="BW507" s="87" t="str">
        <f>IF($Q507="","",IFERROR(IF(OR(AND($T507&gt;=DATEVALUE("10/1/20"&amp;RIGHT(BV$1,2)),$T507&lt;=DATEVALUE("9/30/20"&amp;RIGHT(BW$1,2))),AND($U507&gt;=DATEVALUE("10/1/20"&amp;RIGHT(BV$1,2)),$U507&lt;=DATEVALUE("9/30/20"&amp;RIGHT(BW$1,2))),AND($T507&lt;=DATEVALUE("10/1/20"&amp;RIGHT(BV$1,2)),$U507&gt;=DATEVALUE("9/30/20"&amp;RIGHT(BW$1,2)))),
IF(AND($T507&gt;=DATEVALUE("10/1/20"&amp;RIGHT(BV$1,2)),$U507&lt;=DATEVALUE("9/30/20"&amp;RIGHT(BW$1,2))),NETWORKDAYS($T507,$U507,Holidays!$J$3:$J$937),
IF(AND($T507&lt;DATEVALUE("10/1/20"&amp;RIGHT(BV$1,2)),$U507&lt;=DATEVALUE("9/30/20"&amp;RIGHT(BW$1,2))),NETWORKDAYS(DATEVALUE("10/1/20"&amp;RIGHT(BV$1,2)),$U507,Holidays!$J$3:$J$937),
IF($T507&lt;DATEVALUE("10/1/20"&amp;RIGHT(BV$1,2)),NETWORKDAYS(DATEVALUE("10/1/20"&amp;RIGHT(BV$1,2)),DATEVALUE("9/30/20"&amp;RIGHT(BW$1,2)),Holidays!$J$3:$J$937),
IF($T507&gt;=DATEVALUE("10/1/20"&amp;RIGHT(BV$1,2)),NETWORKDAYS($T507,DATEVALUE("9/30/20"&amp;RIGHT(BW$1,2)),Holidays!$J$3:$J$937),"")))),"")/(NETWORKDAYS($T507,$U507,Holidays!$J$3:$J$937)),0))</f>
        <v/>
      </c>
      <c r="BX507" s="87" t="str">
        <f>IF($Q507="","",IFERROR(IF(OR(AND($T507&gt;=DATEVALUE("10/1/20"&amp;RIGHT(BW$1,2)),$T507&lt;=DATEVALUE("9/30/20"&amp;RIGHT(BX$1,2))),AND($U507&gt;=DATEVALUE("10/1/20"&amp;RIGHT(BW$1,2)),$U507&lt;=DATEVALUE("9/30/20"&amp;RIGHT(BX$1,2))),AND($T507&lt;=DATEVALUE("10/1/20"&amp;RIGHT(BW$1,2)),$U507&gt;=DATEVALUE("9/30/20"&amp;RIGHT(BX$1,2)))),
IF(AND($T507&gt;=DATEVALUE("10/1/20"&amp;RIGHT(BW$1,2)),$U507&lt;=DATEVALUE("9/30/20"&amp;RIGHT(BX$1,2))),NETWORKDAYS($T507,$U507,Holidays!$J$3:$J$937),
IF(AND($T507&lt;DATEVALUE("10/1/20"&amp;RIGHT(BW$1,2)),$U507&lt;=DATEVALUE("9/30/20"&amp;RIGHT(BX$1,2))),NETWORKDAYS(DATEVALUE("10/1/20"&amp;RIGHT(BW$1,2)),$U507,Holidays!$J$3:$J$937),
IF($T507&lt;DATEVALUE("10/1/20"&amp;RIGHT(BW$1,2)),NETWORKDAYS(DATEVALUE("10/1/20"&amp;RIGHT(BW$1,2)),DATEVALUE("9/30/20"&amp;RIGHT(BX$1,2)),Holidays!$J$3:$J$937),
IF($T507&gt;=DATEVALUE("10/1/20"&amp;RIGHT(BW$1,2)),NETWORKDAYS($T507,DATEVALUE("9/30/20"&amp;RIGHT(BX$1,2)),Holidays!$J$3:$J$937),"")))),"")/(NETWORKDAYS($T507,$U507,Holidays!$J$3:$J$937)),0))</f>
        <v/>
      </c>
      <c r="BY507" s="87" t="str">
        <f>IF($Q507="","",IFERROR(IF(OR(AND($T507&gt;=DATEVALUE("10/1/20"&amp;RIGHT(BX$1,2)),$T507&lt;=DATEVALUE("9/30/20"&amp;RIGHT(BY$1,2))),AND($U507&gt;=DATEVALUE("10/1/20"&amp;RIGHT(BX$1,2)),$U507&lt;=DATEVALUE("9/30/20"&amp;RIGHT(BY$1,2))),AND($T507&lt;=DATEVALUE("10/1/20"&amp;RIGHT(BX$1,2)),$U507&gt;=DATEVALUE("9/30/20"&amp;RIGHT(BY$1,2)))),
IF(AND($T507&gt;=DATEVALUE("10/1/20"&amp;RIGHT(BX$1,2)),$U507&lt;=DATEVALUE("9/30/20"&amp;RIGHT(BY$1,2))),NETWORKDAYS($T507,$U507,Holidays!$J$3:$J$937),
IF(AND($T507&lt;DATEVALUE("10/1/20"&amp;RIGHT(BX$1,2)),$U507&lt;=DATEVALUE("9/30/20"&amp;RIGHT(BY$1,2))),NETWORKDAYS(DATEVALUE("10/1/20"&amp;RIGHT(BX$1,2)),$U507,Holidays!$J$3:$J$937),
IF($T507&lt;DATEVALUE("10/1/20"&amp;RIGHT(BX$1,2)),NETWORKDAYS(DATEVALUE("10/1/20"&amp;RIGHT(BX$1,2)),DATEVALUE("9/30/20"&amp;RIGHT(BY$1,2)),Holidays!$J$3:$J$937),
IF($T507&gt;=DATEVALUE("10/1/20"&amp;RIGHT(BX$1,2)),NETWORKDAYS($T507,DATEVALUE("9/30/20"&amp;RIGHT(BY$1,2)),Holidays!$J$3:$J$937),"")))),"")/(NETWORKDAYS($T507,$U507,Holidays!$J$3:$J$937)),0))</f>
        <v/>
      </c>
      <c r="BZ507" s="87" t="str">
        <f>IF($Q507="","",IFERROR(IF(OR(AND($T507&gt;=DATEVALUE("10/1/20"&amp;RIGHT(BY$1,2)),$T507&lt;=DATEVALUE("9/30/20"&amp;RIGHT(BZ$1,2))),AND($U507&gt;=DATEVALUE("10/1/20"&amp;RIGHT(BY$1,2)),$U507&lt;=DATEVALUE("9/30/20"&amp;RIGHT(BZ$1,2))),AND($T507&lt;=DATEVALUE("10/1/20"&amp;RIGHT(BY$1,2)),$U507&gt;=DATEVALUE("9/30/20"&amp;RIGHT(BZ$1,2)))),
IF(AND($T507&gt;=DATEVALUE("10/1/20"&amp;RIGHT(BY$1,2)),$U507&lt;=DATEVALUE("9/30/20"&amp;RIGHT(BZ$1,2))),NETWORKDAYS($T507,$U507,Holidays!$J$3:$J$937),
IF(AND($T507&lt;DATEVALUE("10/1/20"&amp;RIGHT(BY$1,2)),$U507&lt;=DATEVALUE("9/30/20"&amp;RIGHT(BZ$1,2))),NETWORKDAYS(DATEVALUE("10/1/20"&amp;RIGHT(BY$1,2)),$U507,Holidays!$J$3:$J$937),
IF($T507&lt;DATEVALUE("10/1/20"&amp;RIGHT(BY$1,2)),NETWORKDAYS(DATEVALUE("10/1/20"&amp;RIGHT(BY$1,2)),DATEVALUE("9/30/20"&amp;RIGHT(BZ$1,2)),Holidays!$J$3:$J$937),
IF($T507&gt;=DATEVALUE("10/1/20"&amp;RIGHT(BY$1,2)),NETWORKDAYS($T507,DATEVALUE("9/30/20"&amp;RIGHT(BZ$1,2)),Holidays!$J$3:$J$937),"")))),"")/(NETWORKDAYS($T507,$U507,Holidays!$J$3:$J$937)),0))</f>
        <v/>
      </c>
      <c r="CA507" s="87" t="str">
        <f>IF($Q507="","",IFERROR(IF(OR(AND($T507&gt;=DATEVALUE("10/1/20"&amp;RIGHT(BZ$1,2)),$T507&lt;=DATEVALUE("9/30/20"&amp;RIGHT(CA$1,2))),AND($U507&gt;=DATEVALUE("10/1/20"&amp;RIGHT(BZ$1,2)),$U507&lt;=DATEVALUE("9/30/20"&amp;RIGHT(CA$1,2))),AND($T507&lt;=DATEVALUE("10/1/20"&amp;RIGHT(BZ$1,2)),$U507&gt;=DATEVALUE("9/30/20"&amp;RIGHT(CA$1,2)))),
IF(AND($T507&gt;=DATEVALUE("10/1/20"&amp;RIGHT(BZ$1,2)),$U507&lt;=DATEVALUE("9/30/20"&amp;RIGHT(CA$1,2))),NETWORKDAYS($T507,$U507,Holidays!$J$3:$J$937),
IF(AND($T507&lt;DATEVALUE("10/1/20"&amp;RIGHT(BZ$1,2)),$U507&lt;=DATEVALUE("9/30/20"&amp;RIGHT(CA$1,2))),NETWORKDAYS(DATEVALUE("10/1/20"&amp;RIGHT(BZ$1,2)),$U507,Holidays!$J$3:$J$937),
IF($T507&lt;DATEVALUE("10/1/20"&amp;RIGHT(BZ$1,2)),NETWORKDAYS(DATEVALUE("10/1/20"&amp;RIGHT(BZ$1,2)),DATEVALUE("9/30/20"&amp;RIGHT(CA$1,2)),Holidays!$J$3:$J$937),
IF($T507&gt;=DATEVALUE("10/1/20"&amp;RIGHT(BZ$1,2)),NETWORKDAYS($T507,DATEVALUE("9/30/20"&amp;RIGHT(CA$1,2)),Holidays!$J$3:$J$937),"")))),"")/(NETWORKDAYS($T507,$U507,Holidays!$J$3:$J$937)),0))</f>
        <v/>
      </c>
      <c r="CB507" s="87" t="str">
        <f>IF($Q507="","",IFERROR(IF(OR(AND($T507&gt;=DATEVALUE("10/1/20"&amp;RIGHT(CA$1,2)),$T507&lt;=DATEVALUE("9/30/20"&amp;RIGHT(CB$1,2))),AND($U507&gt;=DATEVALUE("10/1/20"&amp;RIGHT(CA$1,2)),$U507&lt;=DATEVALUE("9/30/20"&amp;RIGHT(CB$1,2))),AND($T507&lt;=DATEVALUE("10/1/20"&amp;RIGHT(CA$1,2)),$U507&gt;=DATEVALUE("9/30/20"&amp;RIGHT(CB$1,2)))),
IF(AND($T507&gt;=DATEVALUE("10/1/20"&amp;RIGHT(CA$1,2)),$U507&lt;=DATEVALUE("9/30/20"&amp;RIGHT(CB$1,2))),NETWORKDAYS($T507,$U507,Holidays!$J$3:$J$937),
IF(AND($T507&lt;DATEVALUE("10/1/20"&amp;RIGHT(CA$1,2)),$U507&lt;=DATEVALUE("9/30/20"&amp;RIGHT(CB$1,2))),NETWORKDAYS(DATEVALUE("10/1/20"&amp;RIGHT(CA$1,2)),$U507,Holidays!$J$3:$J$937),
IF($T507&lt;DATEVALUE("10/1/20"&amp;RIGHT(CA$1,2)),NETWORKDAYS(DATEVALUE("10/1/20"&amp;RIGHT(CA$1,2)),DATEVALUE("9/30/20"&amp;RIGHT(CB$1,2)),Holidays!$J$3:$J$937),
IF($T507&gt;=DATEVALUE("10/1/20"&amp;RIGHT(CA$1,2)),NETWORKDAYS($T507,DATEVALUE("9/30/20"&amp;RIGHT(CB$1,2)),Holidays!$J$3:$J$937),"")))),"")/(NETWORKDAYS($T507,$U507,Holidays!$J$3:$J$937)),0))</f>
        <v/>
      </c>
    </row>
    <row r="508" spans="1:80">
      <c r="A508" s="97"/>
      <c r="B508" s="98" t="str">
        <f ca="1">IF(NOT($A508=""),OFFSET('WBS Reference &amp; User Procedure'!$A$1,MATCH($A508,'WBS Reference &amp; User Procedure'!$A:$A,0)-1,1),"")</f>
        <v/>
      </c>
      <c r="D508" s="97"/>
      <c r="I508" s="78"/>
      <c r="T508" s="104" t="str">
        <f>IF(NOT(Q508=""),IF(NOT($S508=""),$S508,#REF!),"")</f>
        <v/>
      </c>
      <c r="U508" s="104" t="str">
        <f>IF(NOT(Q508=""),WORKDAY(T508,Q508,Holidays!$J$3:$J$937),"")</f>
        <v/>
      </c>
      <c r="V508" s="104"/>
      <c r="W508" s="104"/>
      <c r="X508" s="101" t="str">
        <f t="shared" si="106"/>
        <v/>
      </c>
      <c r="AL508" s="87" t="str">
        <f t="shared" ca="1" si="107"/>
        <v/>
      </c>
      <c r="AN508" s="87" t="str">
        <f t="shared" ca="1" si="112"/>
        <v/>
      </c>
      <c r="AO508" s="87" t="str">
        <f t="shared" ca="1" si="112"/>
        <v/>
      </c>
      <c r="AP508" s="87" t="str">
        <f t="shared" ca="1" si="112"/>
        <v/>
      </c>
      <c r="AQ508" s="87" t="str">
        <f t="shared" ca="1" si="112"/>
        <v/>
      </c>
      <c r="AR508" s="87" t="str">
        <f t="shared" ca="1" si="112"/>
        <v/>
      </c>
      <c r="AS508" s="87" t="str">
        <f t="shared" ca="1" si="112"/>
        <v/>
      </c>
      <c r="AT508" s="87" t="str">
        <f t="shared" ca="1" si="112"/>
        <v/>
      </c>
      <c r="AU508" s="87" t="str">
        <f t="shared" ca="1" si="112"/>
        <v/>
      </c>
      <c r="AV508" s="87" t="str">
        <f t="shared" ca="1" si="112"/>
        <v/>
      </c>
      <c r="AW508" s="87" t="str">
        <f t="shared" ca="1" si="112"/>
        <v/>
      </c>
      <c r="AX508" s="87" t="str">
        <f t="shared" ca="1" si="113"/>
        <v/>
      </c>
      <c r="AY508" s="87" t="str">
        <f t="shared" ca="1" si="113"/>
        <v/>
      </c>
      <c r="AZ508" s="87" t="str">
        <f t="shared" ca="1" si="113"/>
        <v/>
      </c>
      <c r="BA508" s="87" t="str">
        <f t="shared" ca="1" si="113"/>
        <v/>
      </c>
      <c r="BB508" s="87" t="str">
        <f t="shared" ca="1" si="113"/>
        <v/>
      </c>
      <c r="BC508" s="87" t="str">
        <f t="shared" ca="1" si="113"/>
        <v/>
      </c>
      <c r="BD508" s="87" t="str">
        <f t="shared" ca="1" si="113"/>
        <v/>
      </c>
      <c r="BE508" s="87" t="str">
        <f t="shared" ca="1" si="113"/>
        <v/>
      </c>
      <c r="BF508" s="87" t="str">
        <f t="shared" ca="1" si="113"/>
        <v/>
      </c>
      <c r="BG508" s="87" t="str">
        <f t="shared" ca="1" si="113"/>
        <v/>
      </c>
      <c r="BI508" s="87" t="str">
        <f>IF($Q508="","",IFERROR(IF(OR(AND($T508&gt;=DATEVALUE("10/1/20"&amp;RIGHT(BH$1,2)),$T508&lt;=DATEVALUE("9/30/20"&amp;RIGHT(BI$1,2))),AND($U508&gt;=DATEVALUE("10/1/20"&amp;RIGHT(BH$1,2)),$U508&lt;=DATEVALUE("9/30/20"&amp;RIGHT(BI$1,2))),AND($T508&lt;=DATEVALUE("10/1/20"&amp;RIGHT(BH$1,2)),$U508&gt;=DATEVALUE("9/30/20"&amp;RIGHT(BI$1,2)))),
IF(AND($T508&gt;=DATEVALUE("10/1/20"&amp;RIGHT(BH$1,2)),$U508&lt;=DATEVALUE("9/30/20"&amp;RIGHT(BI$1,2))),NETWORKDAYS($T508,$U508,Holidays!$J$3:$J$937),
IF(AND($T508&lt;DATEVALUE("10/1/20"&amp;RIGHT(BH$1,2)),$U508&lt;=DATEVALUE("9/30/20"&amp;RIGHT(BI$1,2))),NETWORKDAYS(DATEVALUE("10/1/20"&amp;RIGHT(BH$1,2)),$U508,Holidays!$J$3:$J$937),
IF($T508&lt;DATEVALUE("10/1/20"&amp;RIGHT(BH$1,2)),NETWORKDAYS(DATEVALUE("10/1/20"&amp;RIGHT(BH$1,2)),DATEVALUE("9/30/20"&amp;RIGHT(BI$1,2)),Holidays!$J$3:$J$937),
IF($T508&gt;=DATEVALUE("10/1/20"&amp;RIGHT(BH$1,2)),NETWORKDAYS($T508,DATEVALUE("9/30/20"&amp;RIGHT(BI$1,2)),Holidays!$J$3:$J$937),"")))),"")/(NETWORKDAYS($T508,$U508,Holidays!$J$3:$J$937)),0))</f>
        <v/>
      </c>
      <c r="BJ508" s="87" t="str">
        <f>IF($Q508="","",IFERROR(IF(OR(AND($T508&gt;=DATEVALUE("10/1/20"&amp;RIGHT(BI$1,2)),$T508&lt;=DATEVALUE("9/30/20"&amp;RIGHT(BJ$1,2))),AND($U508&gt;=DATEVALUE("10/1/20"&amp;RIGHT(BI$1,2)),$U508&lt;=DATEVALUE("9/30/20"&amp;RIGHT(BJ$1,2))),AND($T508&lt;=DATEVALUE("10/1/20"&amp;RIGHT(BI$1,2)),$U508&gt;=DATEVALUE("9/30/20"&amp;RIGHT(BJ$1,2)))),
IF(AND($T508&gt;=DATEVALUE("10/1/20"&amp;RIGHT(BI$1,2)),$U508&lt;=DATEVALUE("9/30/20"&amp;RIGHT(BJ$1,2))),NETWORKDAYS($T508,$U508,Holidays!$J$3:$J$937),
IF(AND($T508&lt;DATEVALUE("10/1/20"&amp;RIGHT(BI$1,2)),$U508&lt;=DATEVALUE("9/30/20"&amp;RIGHT(BJ$1,2))),NETWORKDAYS(DATEVALUE("10/1/20"&amp;RIGHT(BI$1,2)),$U508,Holidays!$J$3:$J$937),
IF($T508&lt;DATEVALUE("10/1/20"&amp;RIGHT(BI$1,2)),NETWORKDAYS(DATEVALUE("10/1/20"&amp;RIGHT(BI$1,2)),DATEVALUE("9/30/20"&amp;RIGHT(BJ$1,2)),Holidays!$J$3:$J$937),
IF($T508&gt;=DATEVALUE("10/1/20"&amp;RIGHT(BI$1,2)),NETWORKDAYS($T508,DATEVALUE("9/30/20"&amp;RIGHT(BJ$1,2)),Holidays!$J$3:$J$937),"")))),"")/(NETWORKDAYS($T508,$U508,Holidays!$J$3:$J$937)),0))</f>
        <v/>
      </c>
      <c r="BK508" s="87" t="str">
        <f>IF($Q508="","",IFERROR(IF(OR(AND($T508&gt;=DATEVALUE("10/1/20"&amp;RIGHT(BJ$1,2)),$T508&lt;=DATEVALUE("9/30/20"&amp;RIGHT(BK$1,2))),AND($U508&gt;=DATEVALUE("10/1/20"&amp;RIGHT(BJ$1,2)),$U508&lt;=DATEVALUE("9/30/20"&amp;RIGHT(BK$1,2))),AND($T508&lt;=DATEVALUE("10/1/20"&amp;RIGHT(BJ$1,2)),$U508&gt;=DATEVALUE("9/30/20"&amp;RIGHT(BK$1,2)))),
IF(AND($T508&gt;=DATEVALUE("10/1/20"&amp;RIGHT(BJ$1,2)),$U508&lt;=DATEVALUE("9/30/20"&amp;RIGHT(BK$1,2))),NETWORKDAYS($T508,$U508,Holidays!$J$3:$J$937),
IF(AND($T508&lt;DATEVALUE("10/1/20"&amp;RIGHT(BJ$1,2)),$U508&lt;=DATEVALUE("9/30/20"&amp;RIGHT(BK$1,2))),NETWORKDAYS(DATEVALUE("10/1/20"&amp;RIGHT(BJ$1,2)),$U508,Holidays!$J$3:$J$937),
IF($T508&lt;DATEVALUE("10/1/20"&amp;RIGHT(BJ$1,2)),NETWORKDAYS(DATEVALUE("10/1/20"&amp;RIGHT(BJ$1,2)),DATEVALUE("9/30/20"&amp;RIGHT(BK$1,2)),Holidays!$J$3:$J$937),
IF($T508&gt;=DATEVALUE("10/1/20"&amp;RIGHT(BJ$1,2)),NETWORKDAYS($T508,DATEVALUE("9/30/20"&amp;RIGHT(BK$1,2)),Holidays!$J$3:$J$937),"")))),"")/(NETWORKDAYS($T508,$U508,Holidays!$J$3:$J$937)),0))</f>
        <v/>
      </c>
      <c r="BL508" s="87" t="str">
        <f>IF($Q508="","",IFERROR(IF(OR(AND($T508&gt;=DATEVALUE("10/1/20"&amp;RIGHT(BK$1,2)),$T508&lt;=DATEVALUE("9/30/20"&amp;RIGHT(BL$1,2))),AND($U508&gt;=DATEVALUE("10/1/20"&amp;RIGHT(BK$1,2)),$U508&lt;=DATEVALUE("9/30/20"&amp;RIGHT(BL$1,2))),AND($T508&lt;=DATEVALUE("10/1/20"&amp;RIGHT(BK$1,2)),$U508&gt;=DATEVALUE("9/30/20"&amp;RIGHT(BL$1,2)))),
IF(AND($T508&gt;=DATEVALUE("10/1/20"&amp;RIGHT(BK$1,2)),$U508&lt;=DATEVALUE("9/30/20"&amp;RIGHT(BL$1,2))),NETWORKDAYS($T508,$U508,Holidays!$J$3:$J$937),
IF(AND($T508&lt;DATEVALUE("10/1/20"&amp;RIGHT(BK$1,2)),$U508&lt;=DATEVALUE("9/30/20"&amp;RIGHT(BL$1,2))),NETWORKDAYS(DATEVALUE("10/1/20"&amp;RIGHT(BK$1,2)),$U508,Holidays!$J$3:$J$937),
IF($T508&lt;DATEVALUE("10/1/20"&amp;RIGHT(BK$1,2)),NETWORKDAYS(DATEVALUE("10/1/20"&amp;RIGHT(BK$1,2)),DATEVALUE("9/30/20"&amp;RIGHT(BL$1,2)),Holidays!$J$3:$J$937),
IF($T508&gt;=DATEVALUE("10/1/20"&amp;RIGHT(BK$1,2)),NETWORKDAYS($T508,DATEVALUE("9/30/20"&amp;RIGHT(BL$1,2)),Holidays!$J$3:$J$937),"")))),"")/(NETWORKDAYS($T508,$U508,Holidays!$J$3:$J$937)),0))</f>
        <v/>
      </c>
      <c r="BM508" s="87" t="str">
        <f>IF($Q508="","",IFERROR(IF(OR(AND($T508&gt;=DATEVALUE("10/1/20"&amp;RIGHT(BL$1,2)),$T508&lt;=DATEVALUE("9/30/20"&amp;RIGHT(BM$1,2))),AND($U508&gt;=DATEVALUE("10/1/20"&amp;RIGHT(BL$1,2)),$U508&lt;=DATEVALUE("9/30/20"&amp;RIGHT(BM$1,2))),AND($T508&lt;=DATEVALUE("10/1/20"&amp;RIGHT(BL$1,2)),$U508&gt;=DATEVALUE("9/30/20"&amp;RIGHT(BM$1,2)))),
IF(AND($T508&gt;=DATEVALUE("10/1/20"&amp;RIGHT(BL$1,2)),$U508&lt;=DATEVALUE("9/30/20"&amp;RIGHT(BM$1,2))),NETWORKDAYS($T508,$U508,Holidays!$J$3:$J$937),
IF(AND($T508&lt;DATEVALUE("10/1/20"&amp;RIGHT(BL$1,2)),$U508&lt;=DATEVALUE("9/30/20"&amp;RIGHT(BM$1,2))),NETWORKDAYS(DATEVALUE("10/1/20"&amp;RIGHT(BL$1,2)),$U508,Holidays!$J$3:$J$937),
IF($T508&lt;DATEVALUE("10/1/20"&amp;RIGHT(BL$1,2)),NETWORKDAYS(DATEVALUE("10/1/20"&amp;RIGHT(BL$1,2)),DATEVALUE("9/30/20"&amp;RIGHT(BM$1,2)),Holidays!$J$3:$J$937),
IF($T508&gt;=DATEVALUE("10/1/20"&amp;RIGHT(BL$1,2)),NETWORKDAYS($T508,DATEVALUE("9/30/20"&amp;RIGHT(BM$1,2)),Holidays!$J$3:$J$937),"")))),"")/(NETWORKDAYS($T508,$U508,Holidays!$J$3:$J$937)),0))</f>
        <v/>
      </c>
      <c r="BN508" s="87" t="str">
        <f>IF($Q508="","",IFERROR(IF(OR(AND($T508&gt;=DATEVALUE("10/1/20"&amp;RIGHT(BM$1,2)),$T508&lt;=DATEVALUE("9/30/20"&amp;RIGHT(BN$1,2))),AND($U508&gt;=DATEVALUE("10/1/20"&amp;RIGHT(BM$1,2)),$U508&lt;=DATEVALUE("9/30/20"&amp;RIGHT(BN$1,2))),AND($T508&lt;=DATEVALUE("10/1/20"&amp;RIGHT(BM$1,2)),$U508&gt;=DATEVALUE("9/30/20"&amp;RIGHT(BN$1,2)))),
IF(AND($T508&gt;=DATEVALUE("10/1/20"&amp;RIGHT(BM$1,2)),$U508&lt;=DATEVALUE("9/30/20"&amp;RIGHT(BN$1,2))),NETWORKDAYS($T508,$U508,Holidays!$J$3:$J$937),
IF(AND($T508&lt;DATEVALUE("10/1/20"&amp;RIGHT(BM$1,2)),$U508&lt;=DATEVALUE("9/30/20"&amp;RIGHT(BN$1,2))),NETWORKDAYS(DATEVALUE("10/1/20"&amp;RIGHT(BM$1,2)),$U508,Holidays!$J$3:$J$937),
IF($T508&lt;DATEVALUE("10/1/20"&amp;RIGHT(BM$1,2)),NETWORKDAYS(DATEVALUE("10/1/20"&amp;RIGHT(BM$1,2)),DATEVALUE("9/30/20"&amp;RIGHT(BN$1,2)),Holidays!$J$3:$J$937),
IF($T508&gt;=DATEVALUE("10/1/20"&amp;RIGHT(BM$1,2)),NETWORKDAYS($T508,DATEVALUE("9/30/20"&amp;RIGHT(BN$1,2)),Holidays!$J$3:$J$937),"")))),"")/(NETWORKDAYS($T508,$U508,Holidays!$J$3:$J$937)),0))</f>
        <v/>
      </c>
      <c r="BO508" s="87" t="str">
        <f>IF($Q508="","",IFERROR(IF(OR(AND($T508&gt;=DATEVALUE("10/1/20"&amp;RIGHT(BN$1,2)),$T508&lt;=DATEVALUE("9/30/20"&amp;RIGHT(BO$1,2))),AND($U508&gt;=DATEVALUE("10/1/20"&amp;RIGHT(BN$1,2)),$U508&lt;=DATEVALUE("9/30/20"&amp;RIGHT(BO$1,2))),AND($T508&lt;=DATEVALUE("10/1/20"&amp;RIGHT(BN$1,2)),$U508&gt;=DATEVALUE("9/30/20"&amp;RIGHT(BO$1,2)))),
IF(AND($T508&gt;=DATEVALUE("10/1/20"&amp;RIGHT(BN$1,2)),$U508&lt;=DATEVALUE("9/30/20"&amp;RIGHT(BO$1,2))),NETWORKDAYS($T508,$U508,Holidays!$J$3:$J$937),
IF(AND($T508&lt;DATEVALUE("10/1/20"&amp;RIGHT(BN$1,2)),$U508&lt;=DATEVALUE("9/30/20"&amp;RIGHT(BO$1,2))),NETWORKDAYS(DATEVALUE("10/1/20"&amp;RIGHT(BN$1,2)),$U508,Holidays!$J$3:$J$937),
IF($T508&lt;DATEVALUE("10/1/20"&amp;RIGHT(BN$1,2)),NETWORKDAYS(DATEVALUE("10/1/20"&amp;RIGHT(BN$1,2)),DATEVALUE("9/30/20"&amp;RIGHT(BO$1,2)),Holidays!$J$3:$J$937),
IF($T508&gt;=DATEVALUE("10/1/20"&amp;RIGHT(BN$1,2)),NETWORKDAYS($T508,DATEVALUE("9/30/20"&amp;RIGHT(BO$1,2)),Holidays!$J$3:$J$937),"")))),"")/(NETWORKDAYS($T508,$U508,Holidays!$J$3:$J$937)),0))</f>
        <v/>
      </c>
      <c r="BP508" s="87" t="str">
        <f>IF($Q508="","",IFERROR(IF(OR(AND($T508&gt;=DATEVALUE("10/1/20"&amp;RIGHT(BO$1,2)),$T508&lt;=DATEVALUE("9/30/20"&amp;RIGHT(BP$1,2))),AND($U508&gt;=DATEVALUE("10/1/20"&amp;RIGHT(BO$1,2)),$U508&lt;=DATEVALUE("9/30/20"&amp;RIGHT(BP$1,2))),AND($T508&lt;=DATEVALUE("10/1/20"&amp;RIGHT(BO$1,2)),$U508&gt;=DATEVALUE("9/30/20"&amp;RIGHT(BP$1,2)))),
IF(AND($T508&gt;=DATEVALUE("10/1/20"&amp;RIGHT(BO$1,2)),$U508&lt;=DATEVALUE("9/30/20"&amp;RIGHT(BP$1,2))),NETWORKDAYS($T508,$U508,Holidays!$J$3:$J$937),
IF(AND($T508&lt;DATEVALUE("10/1/20"&amp;RIGHT(BO$1,2)),$U508&lt;=DATEVALUE("9/30/20"&amp;RIGHT(BP$1,2))),NETWORKDAYS(DATEVALUE("10/1/20"&amp;RIGHT(BO$1,2)),$U508,Holidays!$J$3:$J$937),
IF($T508&lt;DATEVALUE("10/1/20"&amp;RIGHT(BO$1,2)),NETWORKDAYS(DATEVALUE("10/1/20"&amp;RIGHT(BO$1,2)),DATEVALUE("9/30/20"&amp;RIGHT(BP$1,2)),Holidays!$J$3:$J$937),
IF($T508&gt;=DATEVALUE("10/1/20"&amp;RIGHT(BO$1,2)),NETWORKDAYS($T508,DATEVALUE("9/30/20"&amp;RIGHT(BP$1,2)),Holidays!$J$3:$J$937),"")))),"")/(NETWORKDAYS($T508,$U508,Holidays!$J$3:$J$937)),0))</f>
        <v/>
      </c>
      <c r="BQ508" s="87" t="str">
        <f>IF($Q508="","",IFERROR(IF(OR(AND($T508&gt;=DATEVALUE("10/1/20"&amp;RIGHT(BP$1,2)),$T508&lt;=DATEVALUE("9/30/20"&amp;RIGHT(BQ$1,2))),AND($U508&gt;=DATEVALUE("10/1/20"&amp;RIGHT(BP$1,2)),$U508&lt;=DATEVALUE("9/30/20"&amp;RIGHT(BQ$1,2))),AND($T508&lt;=DATEVALUE("10/1/20"&amp;RIGHT(BP$1,2)),$U508&gt;=DATEVALUE("9/30/20"&amp;RIGHT(BQ$1,2)))),
IF(AND($T508&gt;=DATEVALUE("10/1/20"&amp;RIGHT(BP$1,2)),$U508&lt;=DATEVALUE("9/30/20"&amp;RIGHT(BQ$1,2))),NETWORKDAYS($T508,$U508,Holidays!$J$3:$J$937),
IF(AND($T508&lt;DATEVALUE("10/1/20"&amp;RIGHT(BP$1,2)),$U508&lt;=DATEVALUE("9/30/20"&amp;RIGHT(BQ$1,2))),NETWORKDAYS(DATEVALUE("10/1/20"&amp;RIGHT(BP$1,2)),$U508,Holidays!$J$3:$J$937),
IF($T508&lt;DATEVALUE("10/1/20"&amp;RIGHT(BP$1,2)),NETWORKDAYS(DATEVALUE("10/1/20"&amp;RIGHT(BP$1,2)),DATEVALUE("9/30/20"&amp;RIGHT(BQ$1,2)),Holidays!$J$3:$J$937),
IF($T508&gt;=DATEVALUE("10/1/20"&amp;RIGHT(BP$1,2)),NETWORKDAYS($T508,DATEVALUE("9/30/20"&amp;RIGHT(BQ$1,2)),Holidays!$J$3:$J$937),"")))),"")/(NETWORKDAYS($T508,$U508,Holidays!$J$3:$J$937)),0))</f>
        <v/>
      </c>
      <c r="BR508" s="87" t="str">
        <f>IF($Q508="","",IFERROR(IF(OR(AND($T508&gt;=DATEVALUE("10/1/20"&amp;RIGHT(BQ$1,2)),$T508&lt;=DATEVALUE("9/30/20"&amp;RIGHT(BR$1,2))),AND($U508&gt;=DATEVALUE("10/1/20"&amp;RIGHT(BQ$1,2)),$U508&lt;=DATEVALUE("9/30/20"&amp;RIGHT(BR$1,2))),AND($T508&lt;=DATEVALUE("10/1/20"&amp;RIGHT(BQ$1,2)),$U508&gt;=DATEVALUE("9/30/20"&amp;RIGHT(BR$1,2)))),
IF(AND($T508&gt;=DATEVALUE("10/1/20"&amp;RIGHT(BQ$1,2)),$U508&lt;=DATEVALUE("9/30/20"&amp;RIGHT(BR$1,2))),NETWORKDAYS($T508,$U508,Holidays!$J$3:$J$937),
IF(AND($T508&lt;DATEVALUE("10/1/20"&amp;RIGHT(BQ$1,2)),$U508&lt;=DATEVALUE("9/30/20"&amp;RIGHT(BR$1,2))),NETWORKDAYS(DATEVALUE("10/1/20"&amp;RIGHT(BQ$1,2)),$U508,Holidays!$J$3:$J$937),
IF($T508&lt;DATEVALUE("10/1/20"&amp;RIGHT(BQ$1,2)),NETWORKDAYS(DATEVALUE("10/1/20"&amp;RIGHT(BQ$1,2)),DATEVALUE("9/30/20"&amp;RIGHT(BR$1,2)),Holidays!$J$3:$J$937),
IF($T508&gt;=DATEVALUE("10/1/20"&amp;RIGHT(BQ$1,2)),NETWORKDAYS($T508,DATEVALUE("9/30/20"&amp;RIGHT(BR$1,2)),Holidays!$J$3:$J$937),"")))),"")/(NETWORKDAYS($T508,$U508,Holidays!$J$3:$J$937)),0))</f>
        <v/>
      </c>
      <c r="BS508" s="87" t="str">
        <f>IF($Q508="","",IFERROR(IF(OR(AND($T508&gt;=DATEVALUE("10/1/20"&amp;RIGHT(BR$1,2)),$T508&lt;=DATEVALUE("9/30/20"&amp;RIGHT(BS$1,2))),AND($U508&gt;=DATEVALUE("10/1/20"&amp;RIGHT(BR$1,2)),$U508&lt;=DATEVALUE("9/30/20"&amp;RIGHT(BS$1,2))),AND($T508&lt;=DATEVALUE("10/1/20"&amp;RIGHT(BR$1,2)),$U508&gt;=DATEVALUE("9/30/20"&amp;RIGHT(BS$1,2)))),
IF(AND($T508&gt;=DATEVALUE("10/1/20"&amp;RIGHT(BR$1,2)),$U508&lt;=DATEVALUE("9/30/20"&amp;RIGHT(BS$1,2))),NETWORKDAYS($T508,$U508,Holidays!$J$3:$J$937),
IF(AND($T508&lt;DATEVALUE("10/1/20"&amp;RIGHT(BR$1,2)),$U508&lt;=DATEVALUE("9/30/20"&amp;RIGHT(BS$1,2))),NETWORKDAYS(DATEVALUE("10/1/20"&amp;RIGHT(BR$1,2)),$U508,Holidays!$J$3:$J$937),
IF($T508&lt;DATEVALUE("10/1/20"&amp;RIGHT(BR$1,2)),NETWORKDAYS(DATEVALUE("10/1/20"&amp;RIGHT(BR$1,2)),DATEVALUE("9/30/20"&amp;RIGHT(BS$1,2)),Holidays!$J$3:$J$937),
IF($T508&gt;=DATEVALUE("10/1/20"&amp;RIGHT(BR$1,2)),NETWORKDAYS($T508,DATEVALUE("9/30/20"&amp;RIGHT(BS$1,2)),Holidays!$J$3:$J$937),"")))),"")/(NETWORKDAYS($T508,$U508,Holidays!$J$3:$J$937)),0))</f>
        <v/>
      </c>
      <c r="BT508" s="87" t="str">
        <f>IF($Q508="","",IFERROR(IF(OR(AND($T508&gt;=DATEVALUE("10/1/20"&amp;RIGHT(BS$1,2)),$T508&lt;=DATEVALUE("9/30/20"&amp;RIGHT(BT$1,2))),AND($U508&gt;=DATEVALUE("10/1/20"&amp;RIGHT(BS$1,2)),$U508&lt;=DATEVALUE("9/30/20"&amp;RIGHT(BT$1,2))),AND($T508&lt;=DATEVALUE("10/1/20"&amp;RIGHT(BS$1,2)),$U508&gt;=DATEVALUE("9/30/20"&amp;RIGHT(BT$1,2)))),
IF(AND($T508&gt;=DATEVALUE("10/1/20"&amp;RIGHT(BS$1,2)),$U508&lt;=DATEVALUE("9/30/20"&amp;RIGHT(BT$1,2))),NETWORKDAYS($T508,$U508,Holidays!$J$3:$J$937),
IF(AND($T508&lt;DATEVALUE("10/1/20"&amp;RIGHT(BS$1,2)),$U508&lt;=DATEVALUE("9/30/20"&amp;RIGHT(BT$1,2))),NETWORKDAYS(DATEVALUE("10/1/20"&amp;RIGHT(BS$1,2)),$U508,Holidays!$J$3:$J$937),
IF($T508&lt;DATEVALUE("10/1/20"&amp;RIGHT(BS$1,2)),NETWORKDAYS(DATEVALUE("10/1/20"&amp;RIGHT(BS$1,2)),DATEVALUE("9/30/20"&amp;RIGHT(BT$1,2)),Holidays!$J$3:$J$937),
IF($T508&gt;=DATEVALUE("10/1/20"&amp;RIGHT(BS$1,2)),NETWORKDAYS($T508,DATEVALUE("9/30/20"&amp;RIGHT(BT$1,2)),Holidays!$J$3:$J$937),"")))),"")/(NETWORKDAYS($T508,$U508,Holidays!$J$3:$J$937)),0))</f>
        <v/>
      </c>
      <c r="BU508" s="87" t="str">
        <f>IF($Q508="","",IFERROR(IF(OR(AND($T508&gt;=DATEVALUE("10/1/20"&amp;RIGHT(BT$1,2)),$T508&lt;=DATEVALUE("9/30/20"&amp;RIGHT(BU$1,2))),AND($U508&gt;=DATEVALUE("10/1/20"&amp;RIGHT(BT$1,2)),$U508&lt;=DATEVALUE("9/30/20"&amp;RIGHT(BU$1,2))),AND($T508&lt;=DATEVALUE("10/1/20"&amp;RIGHT(BT$1,2)),$U508&gt;=DATEVALUE("9/30/20"&amp;RIGHT(BU$1,2)))),
IF(AND($T508&gt;=DATEVALUE("10/1/20"&amp;RIGHT(BT$1,2)),$U508&lt;=DATEVALUE("9/30/20"&amp;RIGHT(BU$1,2))),NETWORKDAYS($T508,$U508,Holidays!$J$3:$J$937),
IF(AND($T508&lt;DATEVALUE("10/1/20"&amp;RIGHT(BT$1,2)),$U508&lt;=DATEVALUE("9/30/20"&amp;RIGHT(BU$1,2))),NETWORKDAYS(DATEVALUE("10/1/20"&amp;RIGHT(BT$1,2)),$U508,Holidays!$J$3:$J$937),
IF($T508&lt;DATEVALUE("10/1/20"&amp;RIGHT(BT$1,2)),NETWORKDAYS(DATEVALUE("10/1/20"&amp;RIGHT(BT$1,2)),DATEVALUE("9/30/20"&amp;RIGHT(BU$1,2)),Holidays!$J$3:$J$937),
IF($T508&gt;=DATEVALUE("10/1/20"&amp;RIGHT(BT$1,2)),NETWORKDAYS($T508,DATEVALUE("9/30/20"&amp;RIGHT(BU$1,2)),Holidays!$J$3:$J$937),"")))),"")/(NETWORKDAYS($T508,$U508,Holidays!$J$3:$J$937)),0))</f>
        <v/>
      </c>
      <c r="BV508" s="87" t="str">
        <f>IF($Q508="","",IFERROR(IF(OR(AND($T508&gt;=DATEVALUE("10/1/20"&amp;RIGHT(BU$1,2)),$T508&lt;=DATEVALUE("9/30/20"&amp;RIGHT(BV$1,2))),AND($U508&gt;=DATEVALUE("10/1/20"&amp;RIGHT(BU$1,2)),$U508&lt;=DATEVALUE("9/30/20"&amp;RIGHT(BV$1,2))),AND($T508&lt;=DATEVALUE("10/1/20"&amp;RIGHT(BU$1,2)),$U508&gt;=DATEVALUE("9/30/20"&amp;RIGHT(BV$1,2)))),
IF(AND($T508&gt;=DATEVALUE("10/1/20"&amp;RIGHT(BU$1,2)),$U508&lt;=DATEVALUE("9/30/20"&amp;RIGHT(BV$1,2))),NETWORKDAYS($T508,$U508,Holidays!$J$3:$J$937),
IF(AND($T508&lt;DATEVALUE("10/1/20"&amp;RIGHT(BU$1,2)),$U508&lt;=DATEVALUE("9/30/20"&amp;RIGHT(BV$1,2))),NETWORKDAYS(DATEVALUE("10/1/20"&amp;RIGHT(BU$1,2)),$U508,Holidays!$J$3:$J$937),
IF($T508&lt;DATEVALUE("10/1/20"&amp;RIGHT(BU$1,2)),NETWORKDAYS(DATEVALUE("10/1/20"&amp;RIGHT(BU$1,2)),DATEVALUE("9/30/20"&amp;RIGHT(BV$1,2)),Holidays!$J$3:$J$937),
IF($T508&gt;=DATEVALUE("10/1/20"&amp;RIGHT(BU$1,2)),NETWORKDAYS($T508,DATEVALUE("9/30/20"&amp;RIGHT(BV$1,2)),Holidays!$J$3:$J$937),"")))),"")/(NETWORKDAYS($T508,$U508,Holidays!$J$3:$J$937)),0))</f>
        <v/>
      </c>
      <c r="BW508" s="87" t="str">
        <f>IF($Q508="","",IFERROR(IF(OR(AND($T508&gt;=DATEVALUE("10/1/20"&amp;RIGHT(BV$1,2)),$T508&lt;=DATEVALUE("9/30/20"&amp;RIGHT(BW$1,2))),AND($U508&gt;=DATEVALUE("10/1/20"&amp;RIGHT(BV$1,2)),$U508&lt;=DATEVALUE("9/30/20"&amp;RIGHT(BW$1,2))),AND($T508&lt;=DATEVALUE("10/1/20"&amp;RIGHT(BV$1,2)),$U508&gt;=DATEVALUE("9/30/20"&amp;RIGHT(BW$1,2)))),
IF(AND($T508&gt;=DATEVALUE("10/1/20"&amp;RIGHT(BV$1,2)),$U508&lt;=DATEVALUE("9/30/20"&amp;RIGHT(BW$1,2))),NETWORKDAYS($T508,$U508,Holidays!$J$3:$J$937),
IF(AND($T508&lt;DATEVALUE("10/1/20"&amp;RIGHT(BV$1,2)),$U508&lt;=DATEVALUE("9/30/20"&amp;RIGHT(BW$1,2))),NETWORKDAYS(DATEVALUE("10/1/20"&amp;RIGHT(BV$1,2)),$U508,Holidays!$J$3:$J$937),
IF($T508&lt;DATEVALUE("10/1/20"&amp;RIGHT(BV$1,2)),NETWORKDAYS(DATEVALUE("10/1/20"&amp;RIGHT(BV$1,2)),DATEVALUE("9/30/20"&amp;RIGHT(BW$1,2)),Holidays!$J$3:$J$937),
IF($T508&gt;=DATEVALUE("10/1/20"&amp;RIGHT(BV$1,2)),NETWORKDAYS($T508,DATEVALUE("9/30/20"&amp;RIGHT(BW$1,2)),Holidays!$J$3:$J$937),"")))),"")/(NETWORKDAYS($T508,$U508,Holidays!$J$3:$J$937)),0))</f>
        <v/>
      </c>
      <c r="BX508" s="87" t="str">
        <f>IF($Q508="","",IFERROR(IF(OR(AND($T508&gt;=DATEVALUE("10/1/20"&amp;RIGHT(BW$1,2)),$T508&lt;=DATEVALUE("9/30/20"&amp;RIGHT(BX$1,2))),AND($U508&gt;=DATEVALUE("10/1/20"&amp;RIGHT(BW$1,2)),$U508&lt;=DATEVALUE("9/30/20"&amp;RIGHT(BX$1,2))),AND($T508&lt;=DATEVALUE("10/1/20"&amp;RIGHT(BW$1,2)),$U508&gt;=DATEVALUE("9/30/20"&amp;RIGHT(BX$1,2)))),
IF(AND($T508&gt;=DATEVALUE("10/1/20"&amp;RIGHT(BW$1,2)),$U508&lt;=DATEVALUE("9/30/20"&amp;RIGHT(BX$1,2))),NETWORKDAYS($T508,$U508,Holidays!$J$3:$J$937),
IF(AND($T508&lt;DATEVALUE("10/1/20"&amp;RIGHT(BW$1,2)),$U508&lt;=DATEVALUE("9/30/20"&amp;RIGHT(BX$1,2))),NETWORKDAYS(DATEVALUE("10/1/20"&amp;RIGHT(BW$1,2)),$U508,Holidays!$J$3:$J$937),
IF($T508&lt;DATEVALUE("10/1/20"&amp;RIGHT(BW$1,2)),NETWORKDAYS(DATEVALUE("10/1/20"&amp;RIGHT(BW$1,2)),DATEVALUE("9/30/20"&amp;RIGHT(BX$1,2)),Holidays!$J$3:$J$937),
IF($T508&gt;=DATEVALUE("10/1/20"&amp;RIGHT(BW$1,2)),NETWORKDAYS($T508,DATEVALUE("9/30/20"&amp;RIGHT(BX$1,2)),Holidays!$J$3:$J$937),"")))),"")/(NETWORKDAYS($T508,$U508,Holidays!$J$3:$J$937)),0))</f>
        <v/>
      </c>
      <c r="BY508" s="87" t="str">
        <f>IF($Q508="","",IFERROR(IF(OR(AND($T508&gt;=DATEVALUE("10/1/20"&amp;RIGHT(BX$1,2)),$T508&lt;=DATEVALUE("9/30/20"&amp;RIGHT(BY$1,2))),AND($U508&gt;=DATEVALUE("10/1/20"&amp;RIGHT(BX$1,2)),$U508&lt;=DATEVALUE("9/30/20"&amp;RIGHT(BY$1,2))),AND($T508&lt;=DATEVALUE("10/1/20"&amp;RIGHT(BX$1,2)),$U508&gt;=DATEVALUE("9/30/20"&amp;RIGHT(BY$1,2)))),
IF(AND($T508&gt;=DATEVALUE("10/1/20"&amp;RIGHT(BX$1,2)),$U508&lt;=DATEVALUE("9/30/20"&amp;RIGHT(BY$1,2))),NETWORKDAYS($T508,$U508,Holidays!$J$3:$J$937),
IF(AND($T508&lt;DATEVALUE("10/1/20"&amp;RIGHT(BX$1,2)),$U508&lt;=DATEVALUE("9/30/20"&amp;RIGHT(BY$1,2))),NETWORKDAYS(DATEVALUE("10/1/20"&amp;RIGHT(BX$1,2)),$U508,Holidays!$J$3:$J$937),
IF($T508&lt;DATEVALUE("10/1/20"&amp;RIGHT(BX$1,2)),NETWORKDAYS(DATEVALUE("10/1/20"&amp;RIGHT(BX$1,2)),DATEVALUE("9/30/20"&amp;RIGHT(BY$1,2)),Holidays!$J$3:$J$937),
IF($T508&gt;=DATEVALUE("10/1/20"&amp;RIGHT(BX$1,2)),NETWORKDAYS($T508,DATEVALUE("9/30/20"&amp;RIGHT(BY$1,2)),Holidays!$J$3:$J$937),"")))),"")/(NETWORKDAYS($T508,$U508,Holidays!$J$3:$J$937)),0))</f>
        <v/>
      </c>
      <c r="BZ508" s="87" t="str">
        <f>IF($Q508="","",IFERROR(IF(OR(AND($T508&gt;=DATEVALUE("10/1/20"&amp;RIGHT(BY$1,2)),$T508&lt;=DATEVALUE("9/30/20"&amp;RIGHT(BZ$1,2))),AND($U508&gt;=DATEVALUE("10/1/20"&amp;RIGHT(BY$1,2)),$U508&lt;=DATEVALUE("9/30/20"&amp;RIGHT(BZ$1,2))),AND($T508&lt;=DATEVALUE("10/1/20"&amp;RIGHT(BY$1,2)),$U508&gt;=DATEVALUE("9/30/20"&amp;RIGHT(BZ$1,2)))),
IF(AND($T508&gt;=DATEVALUE("10/1/20"&amp;RIGHT(BY$1,2)),$U508&lt;=DATEVALUE("9/30/20"&amp;RIGHT(BZ$1,2))),NETWORKDAYS($T508,$U508,Holidays!$J$3:$J$937),
IF(AND($T508&lt;DATEVALUE("10/1/20"&amp;RIGHT(BY$1,2)),$U508&lt;=DATEVALUE("9/30/20"&amp;RIGHT(BZ$1,2))),NETWORKDAYS(DATEVALUE("10/1/20"&amp;RIGHT(BY$1,2)),$U508,Holidays!$J$3:$J$937),
IF($T508&lt;DATEVALUE("10/1/20"&amp;RIGHT(BY$1,2)),NETWORKDAYS(DATEVALUE("10/1/20"&amp;RIGHT(BY$1,2)),DATEVALUE("9/30/20"&amp;RIGHT(BZ$1,2)),Holidays!$J$3:$J$937),
IF($T508&gt;=DATEVALUE("10/1/20"&amp;RIGHT(BY$1,2)),NETWORKDAYS($T508,DATEVALUE("9/30/20"&amp;RIGHT(BZ$1,2)),Holidays!$J$3:$J$937),"")))),"")/(NETWORKDAYS($T508,$U508,Holidays!$J$3:$J$937)),0))</f>
        <v/>
      </c>
      <c r="CA508" s="87" t="str">
        <f>IF($Q508="","",IFERROR(IF(OR(AND($T508&gt;=DATEVALUE("10/1/20"&amp;RIGHT(BZ$1,2)),$T508&lt;=DATEVALUE("9/30/20"&amp;RIGHT(CA$1,2))),AND($U508&gt;=DATEVALUE("10/1/20"&amp;RIGHT(BZ$1,2)),$U508&lt;=DATEVALUE("9/30/20"&amp;RIGHT(CA$1,2))),AND($T508&lt;=DATEVALUE("10/1/20"&amp;RIGHT(BZ$1,2)),$U508&gt;=DATEVALUE("9/30/20"&amp;RIGHT(CA$1,2)))),
IF(AND($T508&gt;=DATEVALUE("10/1/20"&amp;RIGHT(BZ$1,2)),$U508&lt;=DATEVALUE("9/30/20"&amp;RIGHT(CA$1,2))),NETWORKDAYS($T508,$U508,Holidays!$J$3:$J$937),
IF(AND($T508&lt;DATEVALUE("10/1/20"&amp;RIGHT(BZ$1,2)),$U508&lt;=DATEVALUE("9/30/20"&amp;RIGHT(CA$1,2))),NETWORKDAYS(DATEVALUE("10/1/20"&amp;RIGHT(BZ$1,2)),$U508,Holidays!$J$3:$J$937),
IF($T508&lt;DATEVALUE("10/1/20"&amp;RIGHT(BZ$1,2)),NETWORKDAYS(DATEVALUE("10/1/20"&amp;RIGHT(BZ$1,2)),DATEVALUE("9/30/20"&amp;RIGHT(CA$1,2)),Holidays!$J$3:$J$937),
IF($T508&gt;=DATEVALUE("10/1/20"&amp;RIGHT(BZ$1,2)),NETWORKDAYS($T508,DATEVALUE("9/30/20"&amp;RIGHT(CA$1,2)),Holidays!$J$3:$J$937),"")))),"")/(NETWORKDAYS($T508,$U508,Holidays!$J$3:$J$937)),0))</f>
        <v/>
      </c>
      <c r="CB508" s="87" t="str">
        <f>IF($Q508="","",IFERROR(IF(OR(AND($T508&gt;=DATEVALUE("10/1/20"&amp;RIGHT(CA$1,2)),$T508&lt;=DATEVALUE("9/30/20"&amp;RIGHT(CB$1,2))),AND($U508&gt;=DATEVALUE("10/1/20"&amp;RIGHT(CA$1,2)),$U508&lt;=DATEVALUE("9/30/20"&amp;RIGHT(CB$1,2))),AND($T508&lt;=DATEVALUE("10/1/20"&amp;RIGHT(CA$1,2)),$U508&gt;=DATEVALUE("9/30/20"&amp;RIGHT(CB$1,2)))),
IF(AND($T508&gt;=DATEVALUE("10/1/20"&amp;RIGHT(CA$1,2)),$U508&lt;=DATEVALUE("9/30/20"&amp;RIGHT(CB$1,2))),NETWORKDAYS($T508,$U508,Holidays!$J$3:$J$937),
IF(AND($T508&lt;DATEVALUE("10/1/20"&amp;RIGHT(CA$1,2)),$U508&lt;=DATEVALUE("9/30/20"&amp;RIGHT(CB$1,2))),NETWORKDAYS(DATEVALUE("10/1/20"&amp;RIGHT(CA$1,2)),$U508,Holidays!$J$3:$J$937),
IF($T508&lt;DATEVALUE("10/1/20"&amp;RIGHT(CA$1,2)),NETWORKDAYS(DATEVALUE("10/1/20"&amp;RIGHT(CA$1,2)),DATEVALUE("9/30/20"&amp;RIGHT(CB$1,2)),Holidays!$J$3:$J$937),
IF($T508&gt;=DATEVALUE("10/1/20"&amp;RIGHT(CA$1,2)),NETWORKDAYS($T508,DATEVALUE("9/30/20"&amp;RIGHT(CB$1,2)),Holidays!$J$3:$J$937),"")))),"")/(NETWORKDAYS($T508,$U508,Holidays!$J$3:$J$937)),0))</f>
        <v/>
      </c>
    </row>
    <row r="509" spans="1:80">
      <c r="A509" s="97"/>
      <c r="B509" s="98" t="str">
        <f ca="1">IF(NOT($A509=""),OFFSET('WBS Reference &amp; User Procedure'!$A$1,MATCH($A509,'WBS Reference &amp; User Procedure'!$A:$A,0)-1,1),"")</f>
        <v/>
      </c>
      <c r="D509" s="97"/>
      <c r="I509" s="78"/>
      <c r="T509" s="104" t="str">
        <f>IF(NOT(Q509=""),IF(NOT($S509=""),$S509,#REF!),"")</f>
        <v/>
      </c>
      <c r="U509" s="104" t="str">
        <f>IF(NOT(Q509=""),WORKDAY(T509,Q509,Holidays!$J$3:$J$937),"")</f>
        <v/>
      </c>
      <c r="V509" s="104"/>
      <c r="W509" s="104"/>
      <c r="X509" s="101" t="str">
        <f t="shared" si="106"/>
        <v/>
      </c>
      <c r="AL509" s="87" t="str">
        <f t="shared" ca="1" si="107"/>
        <v/>
      </c>
      <c r="AN509" s="87" t="str">
        <f t="shared" ca="1" si="112"/>
        <v/>
      </c>
      <c r="AO509" s="87" t="str">
        <f t="shared" ca="1" si="112"/>
        <v/>
      </c>
      <c r="AP509" s="87" t="str">
        <f t="shared" ca="1" si="112"/>
        <v/>
      </c>
      <c r="AQ509" s="87" t="str">
        <f t="shared" ca="1" si="112"/>
        <v/>
      </c>
      <c r="AR509" s="87" t="str">
        <f t="shared" ca="1" si="112"/>
        <v/>
      </c>
      <c r="AS509" s="87" t="str">
        <f t="shared" ca="1" si="112"/>
        <v/>
      </c>
      <c r="AT509" s="87" t="str">
        <f t="shared" ca="1" si="112"/>
        <v/>
      </c>
      <c r="AU509" s="87" t="str">
        <f t="shared" ca="1" si="112"/>
        <v/>
      </c>
      <c r="AV509" s="87" t="str">
        <f t="shared" ca="1" si="112"/>
        <v/>
      </c>
      <c r="AW509" s="87" t="str">
        <f t="shared" ca="1" si="112"/>
        <v/>
      </c>
      <c r="AX509" s="87" t="str">
        <f t="shared" ca="1" si="113"/>
        <v/>
      </c>
      <c r="AY509" s="87" t="str">
        <f t="shared" ca="1" si="113"/>
        <v/>
      </c>
      <c r="AZ509" s="87" t="str">
        <f t="shared" ca="1" si="113"/>
        <v/>
      </c>
      <c r="BA509" s="87" t="str">
        <f t="shared" ca="1" si="113"/>
        <v/>
      </c>
      <c r="BB509" s="87" t="str">
        <f t="shared" ca="1" si="113"/>
        <v/>
      </c>
      <c r="BC509" s="87" t="str">
        <f t="shared" ca="1" si="113"/>
        <v/>
      </c>
      <c r="BD509" s="87" t="str">
        <f t="shared" ca="1" si="113"/>
        <v/>
      </c>
      <c r="BE509" s="87" t="str">
        <f t="shared" ca="1" si="113"/>
        <v/>
      </c>
      <c r="BF509" s="87" t="str">
        <f t="shared" ca="1" si="113"/>
        <v/>
      </c>
      <c r="BG509" s="87" t="str">
        <f t="shared" ca="1" si="113"/>
        <v/>
      </c>
      <c r="BI509" s="87" t="str">
        <f>IF($Q509="","",IFERROR(IF(OR(AND($T509&gt;=DATEVALUE("10/1/20"&amp;RIGHT(BH$1,2)),$T509&lt;=DATEVALUE("9/30/20"&amp;RIGHT(BI$1,2))),AND($U509&gt;=DATEVALUE("10/1/20"&amp;RIGHT(BH$1,2)),$U509&lt;=DATEVALUE("9/30/20"&amp;RIGHT(BI$1,2))),AND($T509&lt;=DATEVALUE("10/1/20"&amp;RIGHT(BH$1,2)),$U509&gt;=DATEVALUE("9/30/20"&amp;RIGHT(BI$1,2)))),
IF(AND($T509&gt;=DATEVALUE("10/1/20"&amp;RIGHT(BH$1,2)),$U509&lt;=DATEVALUE("9/30/20"&amp;RIGHT(BI$1,2))),NETWORKDAYS($T509,$U509,Holidays!$J$3:$J$937),
IF(AND($T509&lt;DATEVALUE("10/1/20"&amp;RIGHT(BH$1,2)),$U509&lt;=DATEVALUE("9/30/20"&amp;RIGHT(BI$1,2))),NETWORKDAYS(DATEVALUE("10/1/20"&amp;RIGHT(BH$1,2)),$U509,Holidays!$J$3:$J$937),
IF($T509&lt;DATEVALUE("10/1/20"&amp;RIGHT(BH$1,2)),NETWORKDAYS(DATEVALUE("10/1/20"&amp;RIGHT(BH$1,2)),DATEVALUE("9/30/20"&amp;RIGHT(BI$1,2)),Holidays!$J$3:$J$937),
IF($T509&gt;=DATEVALUE("10/1/20"&amp;RIGHT(BH$1,2)),NETWORKDAYS($T509,DATEVALUE("9/30/20"&amp;RIGHT(BI$1,2)),Holidays!$J$3:$J$937),"")))),"")/(NETWORKDAYS($T509,$U509,Holidays!$J$3:$J$937)),0))</f>
        <v/>
      </c>
      <c r="BJ509" s="87" t="str">
        <f>IF($Q509="","",IFERROR(IF(OR(AND($T509&gt;=DATEVALUE("10/1/20"&amp;RIGHT(BI$1,2)),$T509&lt;=DATEVALUE("9/30/20"&amp;RIGHT(BJ$1,2))),AND($U509&gt;=DATEVALUE("10/1/20"&amp;RIGHT(BI$1,2)),$U509&lt;=DATEVALUE("9/30/20"&amp;RIGHT(BJ$1,2))),AND($T509&lt;=DATEVALUE("10/1/20"&amp;RIGHT(BI$1,2)),$U509&gt;=DATEVALUE("9/30/20"&amp;RIGHT(BJ$1,2)))),
IF(AND($T509&gt;=DATEVALUE("10/1/20"&amp;RIGHT(BI$1,2)),$U509&lt;=DATEVALUE("9/30/20"&amp;RIGHT(BJ$1,2))),NETWORKDAYS($T509,$U509,Holidays!$J$3:$J$937),
IF(AND($T509&lt;DATEVALUE("10/1/20"&amp;RIGHT(BI$1,2)),$U509&lt;=DATEVALUE("9/30/20"&amp;RIGHT(BJ$1,2))),NETWORKDAYS(DATEVALUE("10/1/20"&amp;RIGHT(BI$1,2)),$U509,Holidays!$J$3:$J$937),
IF($T509&lt;DATEVALUE("10/1/20"&amp;RIGHT(BI$1,2)),NETWORKDAYS(DATEVALUE("10/1/20"&amp;RIGHT(BI$1,2)),DATEVALUE("9/30/20"&amp;RIGHT(BJ$1,2)),Holidays!$J$3:$J$937),
IF($T509&gt;=DATEVALUE("10/1/20"&amp;RIGHT(BI$1,2)),NETWORKDAYS($T509,DATEVALUE("9/30/20"&amp;RIGHT(BJ$1,2)),Holidays!$J$3:$J$937),"")))),"")/(NETWORKDAYS($T509,$U509,Holidays!$J$3:$J$937)),0))</f>
        <v/>
      </c>
      <c r="BK509" s="87" t="str">
        <f>IF($Q509="","",IFERROR(IF(OR(AND($T509&gt;=DATEVALUE("10/1/20"&amp;RIGHT(BJ$1,2)),$T509&lt;=DATEVALUE("9/30/20"&amp;RIGHT(BK$1,2))),AND($U509&gt;=DATEVALUE("10/1/20"&amp;RIGHT(BJ$1,2)),$U509&lt;=DATEVALUE("9/30/20"&amp;RIGHT(BK$1,2))),AND($T509&lt;=DATEVALUE("10/1/20"&amp;RIGHT(BJ$1,2)),$U509&gt;=DATEVALUE("9/30/20"&amp;RIGHT(BK$1,2)))),
IF(AND($T509&gt;=DATEVALUE("10/1/20"&amp;RIGHT(BJ$1,2)),$U509&lt;=DATEVALUE("9/30/20"&amp;RIGHT(BK$1,2))),NETWORKDAYS($T509,$U509,Holidays!$J$3:$J$937),
IF(AND($T509&lt;DATEVALUE("10/1/20"&amp;RIGHT(BJ$1,2)),$U509&lt;=DATEVALUE("9/30/20"&amp;RIGHT(BK$1,2))),NETWORKDAYS(DATEVALUE("10/1/20"&amp;RIGHT(BJ$1,2)),$U509,Holidays!$J$3:$J$937),
IF($T509&lt;DATEVALUE("10/1/20"&amp;RIGHT(BJ$1,2)),NETWORKDAYS(DATEVALUE("10/1/20"&amp;RIGHT(BJ$1,2)),DATEVALUE("9/30/20"&amp;RIGHT(BK$1,2)),Holidays!$J$3:$J$937),
IF($T509&gt;=DATEVALUE("10/1/20"&amp;RIGHT(BJ$1,2)),NETWORKDAYS($T509,DATEVALUE("9/30/20"&amp;RIGHT(BK$1,2)),Holidays!$J$3:$J$937),"")))),"")/(NETWORKDAYS($T509,$U509,Holidays!$J$3:$J$937)),0))</f>
        <v/>
      </c>
      <c r="BL509" s="87" t="str">
        <f>IF($Q509="","",IFERROR(IF(OR(AND($T509&gt;=DATEVALUE("10/1/20"&amp;RIGHT(BK$1,2)),$T509&lt;=DATEVALUE("9/30/20"&amp;RIGHT(BL$1,2))),AND($U509&gt;=DATEVALUE("10/1/20"&amp;RIGHT(BK$1,2)),$U509&lt;=DATEVALUE("9/30/20"&amp;RIGHT(BL$1,2))),AND($T509&lt;=DATEVALUE("10/1/20"&amp;RIGHT(BK$1,2)),$U509&gt;=DATEVALUE("9/30/20"&amp;RIGHT(BL$1,2)))),
IF(AND($T509&gt;=DATEVALUE("10/1/20"&amp;RIGHT(BK$1,2)),$U509&lt;=DATEVALUE("9/30/20"&amp;RIGHT(BL$1,2))),NETWORKDAYS($T509,$U509,Holidays!$J$3:$J$937),
IF(AND($T509&lt;DATEVALUE("10/1/20"&amp;RIGHT(BK$1,2)),$U509&lt;=DATEVALUE("9/30/20"&amp;RIGHT(BL$1,2))),NETWORKDAYS(DATEVALUE("10/1/20"&amp;RIGHT(BK$1,2)),$U509,Holidays!$J$3:$J$937),
IF($T509&lt;DATEVALUE("10/1/20"&amp;RIGHT(BK$1,2)),NETWORKDAYS(DATEVALUE("10/1/20"&amp;RIGHT(BK$1,2)),DATEVALUE("9/30/20"&amp;RIGHT(BL$1,2)),Holidays!$J$3:$J$937),
IF($T509&gt;=DATEVALUE("10/1/20"&amp;RIGHT(BK$1,2)),NETWORKDAYS($T509,DATEVALUE("9/30/20"&amp;RIGHT(BL$1,2)),Holidays!$J$3:$J$937),"")))),"")/(NETWORKDAYS($T509,$U509,Holidays!$J$3:$J$937)),0))</f>
        <v/>
      </c>
      <c r="BM509" s="87" t="str">
        <f>IF($Q509="","",IFERROR(IF(OR(AND($T509&gt;=DATEVALUE("10/1/20"&amp;RIGHT(BL$1,2)),$T509&lt;=DATEVALUE("9/30/20"&amp;RIGHT(BM$1,2))),AND($U509&gt;=DATEVALUE("10/1/20"&amp;RIGHT(BL$1,2)),$U509&lt;=DATEVALUE("9/30/20"&amp;RIGHT(BM$1,2))),AND($T509&lt;=DATEVALUE("10/1/20"&amp;RIGHT(BL$1,2)),$U509&gt;=DATEVALUE("9/30/20"&amp;RIGHT(BM$1,2)))),
IF(AND($T509&gt;=DATEVALUE("10/1/20"&amp;RIGHT(BL$1,2)),$U509&lt;=DATEVALUE("9/30/20"&amp;RIGHT(BM$1,2))),NETWORKDAYS($T509,$U509,Holidays!$J$3:$J$937),
IF(AND($T509&lt;DATEVALUE("10/1/20"&amp;RIGHT(BL$1,2)),$U509&lt;=DATEVALUE("9/30/20"&amp;RIGHT(BM$1,2))),NETWORKDAYS(DATEVALUE("10/1/20"&amp;RIGHT(BL$1,2)),$U509,Holidays!$J$3:$J$937),
IF($T509&lt;DATEVALUE("10/1/20"&amp;RIGHT(BL$1,2)),NETWORKDAYS(DATEVALUE("10/1/20"&amp;RIGHT(BL$1,2)),DATEVALUE("9/30/20"&amp;RIGHT(BM$1,2)),Holidays!$J$3:$J$937),
IF($T509&gt;=DATEVALUE("10/1/20"&amp;RIGHT(BL$1,2)),NETWORKDAYS($T509,DATEVALUE("9/30/20"&amp;RIGHT(BM$1,2)),Holidays!$J$3:$J$937),"")))),"")/(NETWORKDAYS($T509,$U509,Holidays!$J$3:$J$937)),0))</f>
        <v/>
      </c>
      <c r="BN509" s="87" t="str">
        <f>IF($Q509="","",IFERROR(IF(OR(AND($T509&gt;=DATEVALUE("10/1/20"&amp;RIGHT(BM$1,2)),$T509&lt;=DATEVALUE("9/30/20"&amp;RIGHT(BN$1,2))),AND($U509&gt;=DATEVALUE("10/1/20"&amp;RIGHT(BM$1,2)),$U509&lt;=DATEVALUE("9/30/20"&amp;RIGHT(BN$1,2))),AND($T509&lt;=DATEVALUE("10/1/20"&amp;RIGHT(BM$1,2)),$U509&gt;=DATEVALUE("9/30/20"&amp;RIGHT(BN$1,2)))),
IF(AND($T509&gt;=DATEVALUE("10/1/20"&amp;RIGHT(BM$1,2)),$U509&lt;=DATEVALUE("9/30/20"&amp;RIGHT(BN$1,2))),NETWORKDAYS($T509,$U509,Holidays!$J$3:$J$937),
IF(AND($T509&lt;DATEVALUE("10/1/20"&amp;RIGHT(BM$1,2)),$U509&lt;=DATEVALUE("9/30/20"&amp;RIGHT(BN$1,2))),NETWORKDAYS(DATEVALUE("10/1/20"&amp;RIGHT(BM$1,2)),$U509,Holidays!$J$3:$J$937),
IF($T509&lt;DATEVALUE("10/1/20"&amp;RIGHT(BM$1,2)),NETWORKDAYS(DATEVALUE("10/1/20"&amp;RIGHT(BM$1,2)),DATEVALUE("9/30/20"&amp;RIGHT(BN$1,2)),Holidays!$J$3:$J$937),
IF($T509&gt;=DATEVALUE("10/1/20"&amp;RIGHT(BM$1,2)),NETWORKDAYS($T509,DATEVALUE("9/30/20"&amp;RIGHT(BN$1,2)),Holidays!$J$3:$J$937),"")))),"")/(NETWORKDAYS($T509,$U509,Holidays!$J$3:$J$937)),0))</f>
        <v/>
      </c>
      <c r="BO509" s="87" t="str">
        <f>IF($Q509="","",IFERROR(IF(OR(AND($T509&gt;=DATEVALUE("10/1/20"&amp;RIGHT(BN$1,2)),$T509&lt;=DATEVALUE("9/30/20"&amp;RIGHT(BO$1,2))),AND($U509&gt;=DATEVALUE("10/1/20"&amp;RIGHT(BN$1,2)),$U509&lt;=DATEVALUE("9/30/20"&amp;RIGHT(BO$1,2))),AND($T509&lt;=DATEVALUE("10/1/20"&amp;RIGHT(BN$1,2)),$U509&gt;=DATEVALUE("9/30/20"&amp;RIGHT(BO$1,2)))),
IF(AND($T509&gt;=DATEVALUE("10/1/20"&amp;RIGHT(BN$1,2)),$U509&lt;=DATEVALUE("9/30/20"&amp;RIGHT(BO$1,2))),NETWORKDAYS($T509,$U509,Holidays!$J$3:$J$937),
IF(AND($T509&lt;DATEVALUE("10/1/20"&amp;RIGHT(BN$1,2)),$U509&lt;=DATEVALUE("9/30/20"&amp;RIGHT(BO$1,2))),NETWORKDAYS(DATEVALUE("10/1/20"&amp;RIGHT(BN$1,2)),$U509,Holidays!$J$3:$J$937),
IF($T509&lt;DATEVALUE("10/1/20"&amp;RIGHT(BN$1,2)),NETWORKDAYS(DATEVALUE("10/1/20"&amp;RIGHT(BN$1,2)),DATEVALUE("9/30/20"&amp;RIGHT(BO$1,2)),Holidays!$J$3:$J$937),
IF($T509&gt;=DATEVALUE("10/1/20"&amp;RIGHT(BN$1,2)),NETWORKDAYS($T509,DATEVALUE("9/30/20"&amp;RIGHT(BO$1,2)),Holidays!$J$3:$J$937),"")))),"")/(NETWORKDAYS($T509,$U509,Holidays!$J$3:$J$937)),0))</f>
        <v/>
      </c>
      <c r="BP509" s="87" t="str">
        <f>IF($Q509="","",IFERROR(IF(OR(AND($T509&gt;=DATEVALUE("10/1/20"&amp;RIGHT(BO$1,2)),$T509&lt;=DATEVALUE("9/30/20"&amp;RIGHT(BP$1,2))),AND($U509&gt;=DATEVALUE("10/1/20"&amp;RIGHT(BO$1,2)),$U509&lt;=DATEVALUE("9/30/20"&amp;RIGHT(BP$1,2))),AND($T509&lt;=DATEVALUE("10/1/20"&amp;RIGHT(BO$1,2)),$U509&gt;=DATEVALUE("9/30/20"&amp;RIGHT(BP$1,2)))),
IF(AND($T509&gt;=DATEVALUE("10/1/20"&amp;RIGHT(BO$1,2)),$U509&lt;=DATEVALUE("9/30/20"&amp;RIGHT(BP$1,2))),NETWORKDAYS($T509,$U509,Holidays!$J$3:$J$937),
IF(AND($T509&lt;DATEVALUE("10/1/20"&amp;RIGHT(BO$1,2)),$U509&lt;=DATEVALUE("9/30/20"&amp;RIGHT(BP$1,2))),NETWORKDAYS(DATEVALUE("10/1/20"&amp;RIGHT(BO$1,2)),$U509,Holidays!$J$3:$J$937),
IF($T509&lt;DATEVALUE("10/1/20"&amp;RIGHT(BO$1,2)),NETWORKDAYS(DATEVALUE("10/1/20"&amp;RIGHT(BO$1,2)),DATEVALUE("9/30/20"&amp;RIGHT(BP$1,2)),Holidays!$J$3:$J$937),
IF($T509&gt;=DATEVALUE("10/1/20"&amp;RIGHT(BO$1,2)),NETWORKDAYS($T509,DATEVALUE("9/30/20"&amp;RIGHT(BP$1,2)),Holidays!$J$3:$J$937),"")))),"")/(NETWORKDAYS($T509,$U509,Holidays!$J$3:$J$937)),0))</f>
        <v/>
      </c>
      <c r="BQ509" s="87" t="str">
        <f>IF($Q509="","",IFERROR(IF(OR(AND($T509&gt;=DATEVALUE("10/1/20"&amp;RIGHT(BP$1,2)),$T509&lt;=DATEVALUE("9/30/20"&amp;RIGHT(BQ$1,2))),AND($U509&gt;=DATEVALUE("10/1/20"&amp;RIGHT(BP$1,2)),$U509&lt;=DATEVALUE("9/30/20"&amp;RIGHT(BQ$1,2))),AND($T509&lt;=DATEVALUE("10/1/20"&amp;RIGHT(BP$1,2)),$U509&gt;=DATEVALUE("9/30/20"&amp;RIGHT(BQ$1,2)))),
IF(AND($T509&gt;=DATEVALUE("10/1/20"&amp;RIGHT(BP$1,2)),$U509&lt;=DATEVALUE("9/30/20"&amp;RIGHT(BQ$1,2))),NETWORKDAYS($T509,$U509,Holidays!$J$3:$J$937),
IF(AND($T509&lt;DATEVALUE("10/1/20"&amp;RIGHT(BP$1,2)),$U509&lt;=DATEVALUE("9/30/20"&amp;RIGHT(BQ$1,2))),NETWORKDAYS(DATEVALUE("10/1/20"&amp;RIGHT(BP$1,2)),$U509,Holidays!$J$3:$J$937),
IF($T509&lt;DATEVALUE("10/1/20"&amp;RIGHT(BP$1,2)),NETWORKDAYS(DATEVALUE("10/1/20"&amp;RIGHT(BP$1,2)),DATEVALUE("9/30/20"&amp;RIGHT(BQ$1,2)),Holidays!$J$3:$J$937),
IF($T509&gt;=DATEVALUE("10/1/20"&amp;RIGHT(BP$1,2)),NETWORKDAYS($T509,DATEVALUE("9/30/20"&amp;RIGHT(BQ$1,2)),Holidays!$J$3:$J$937),"")))),"")/(NETWORKDAYS($T509,$U509,Holidays!$J$3:$J$937)),0))</f>
        <v/>
      </c>
      <c r="BR509" s="87" t="str">
        <f>IF($Q509="","",IFERROR(IF(OR(AND($T509&gt;=DATEVALUE("10/1/20"&amp;RIGHT(BQ$1,2)),$T509&lt;=DATEVALUE("9/30/20"&amp;RIGHT(BR$1,2))),AND($U509&gt;=DATEVALUE("10/1/20"&amp;RIGHT(BQ$1,2)),$U509&lt;=DATEVALUE("9/30/20"&amp;RIGHT(BR$1,2))),AND($T509&lt;=DATEVALUE("10/1/20"&amp;RIGHT(BQ$1,2)),$U509&gt;=DATEVALUE("9/30/20"&amp;RIGHT(BR$1,2)))),
IF(AND($T509&gt;=DATEVALUE("10/1/20"&amp;RIGHT(BQ$1,2)),$U509&lt;=DATEVALUE("9/30/20"&amp;RIGHT(BR$1,2))),NETWORKDAYS($T509,$U509,Holidays!$J$3:$J$937),
IF(AND($T509&lt;DATEVALUE("10/1/20"&amp;RIGHT(BQ$1,2)),$U509&lt;=DATEVALUE("9/30/20"&amp;RIGHT(BR$1,2))),NETWORKDAYS(DATEVALUE("10/1/20"&amp;RIGHT(BQ$1,2)),$U509,Holidays!$J$3:$J$937),
IF($T509&lt;DATEVALUE("10/1/20"&amp;RIGHT(BQ$1,2)),NETWORKDAYS(DATEVALUE("10/1/20"&amp;RIGHT(BQ$1,2)),DATEVALUE("9/30/20"&amp;RIGHT(BR$1,2)),Holidays!$J$3:$J$937),
IF($T509&gt;=DATEVALUE("10/1/20"&amp;RIGHT(BQ$1,2)),NETWORKDAYS($T509,DATEVALUE("9/30/20"&amp;RIGHT(BR$1,2)),Holidays!$J$3:$J$937),"")))),"")/(NETWORKDAYS($T509,$U509,Holidays!$J$3:$J$937)),0))</f>
        <v/>
      </c>
      <c r="BS509" s="87" t="str">
        <f>IF($Q509="","",IFERROR(IF(OR(AND($T509&gt;=DATEVALUE("10/1/20"&amp;RIGHT(BR$1,2)),$T509&lt;=DATEVALUE("9/30/20"&amp;RIGHT(BS$1,2))),AND($U509&gt;=DATEVALUE("10/1/20"&amp;RIGHT(BR$1,2)),$U509&lt;=DATEVALUE("9/30/20"&amp;RIGHT(BS$1,2))),AND($T509&lt;=DATEVALUE("10/1/20"&amp;RIGHT(BR$1,2)),$U509&gt;=DATEVALUE("9/30/20"&amp;RIGHT(BS$1,2)))),
IF(AND($T509&gt;=DATEVALUE("10/1/20"&amp;RIGHT(BR$1,2)),$U509&lt;=DATEVALUE("9/30/20"&amp;RIGHT(BS$1,2))),NETWORKDAYS($T509,$U509,Holidays!$J$3:$J$937),
IF(AND($T509&lt;DATEVALUE("10/1/20"&amp;RIGHT(BR$1,2)),$U509&lt;=DATEVALUE("9/30/20"&amp;RIGHT(BS$1,2))),NETWORKDAYS(DATEVALUE("10/1/20"&amp;RIGHT(BR$1,2)),$U509,Holidays!$J$3:$J$937),
IF($T509&lt;DATEVALUE("10/1/20"&amp;RIGHT(BR$1,2)),NETWORKDAYS(DATEVALUE("10/1/20"&amp;RIGHT(BR$1,2)),DATEVALUE("9/30/20"&amp;RIGHT(BS$1,2)),Holidays!$J$3:$J$937),
IF($T509&gt;=DATEVALUE("10/1/20"&amp;RIGHT(BR$1,2)),NETWORKDAYS($T509,DATEVALUE("9/30/20"&amp;RIGHT(BS$1,2)),Holidays!$J$3:$J$937),"")))),"")/(NETWORKDAYS($T509,$U509,Holidays!$J$3:$J$937)),0))</f>
        <v/>
      </c>
      <c r="BT509" s="87" t="str">
        <f>IF($Q509="","",IFERROR(IF(OR(AND($T509&gt;=DATEVALUE("10/1/20"&amp;RIGHT(BS$1,2)),$T509&lt;=DATEVALUE("9/30/20"&amp;RIGHT(BT$1,2))),AND($U509&gt;=DATEVALUE("10/1/20"&amp;RIGHT(BS$1,2)),$U509&lt;=DATEVALUE("9/30/20"&amp;RIGHT(BT$1,2))),AND($T509&lt;=DATEVALUE("10/1/20"&amp;RIGHT(BS$1,2)),$U509&gt;=DATEVALUE("9/30/20"&amp;RIGHT(BT$1,2)))),
IF(AND($T509&gt;=DATEVALUE("10/1/20"&amp;RIGHT(BS$1,2)),$U509&lt;=DATEVALUE("9/30/20"&amp;RIGHT(BT$1,2))),NETWORKDAYS($T509,$U509,Holidays!$J$3:$J$937),
IF(AND($T509&lt;DATEVALUE("10/1/20"&amp;RIGHT(BS$1,2)),$U509&lt;=DATEVALUE("9/30/20"&amp;RIGHT(BT$1,2))),NETWORKDAYS(DATEVALUE("10/1/20"&amp;RIGHT(BS$1,2)),$U509,Holidays!$J$3:$J$937),
IF($T509&lt;DATEVALUE("10/1/20"&amp;RIGHT(BS$1,2)),NETWORKDAYS(DATEVALUE("10/1/20"&amp;RIGHT(BS$1,2)),DATEVALUE("9/30/20"&amp;RIGHT(BT$1,2)),Holidays!$J$3:$J$937),
IF($T509&gt;=DATEVALUE("10/1/20"&amp;RIGHT(BS$1,2)),NETWORKDAYS($T509,DATEVALUE("9/30/20"&amp;RIGHT(BT$1,2)),Holidays!$J$3:$J$937),"")))),"")/(NETWORKDAYS($T509,$U509,Holidays!$J$3:$J$937)),0))</f>
        <v/>
      </c>
      <c r="BU509" s="87" t="str">
        <f>IF($Q509="","",IFERROR(IF(OR(AND($T509&gt;=DATEVALUE("10/1/20"&amp;RIGHT(BT$1,2)),$T509&lt;=DATEVALUE("9/30/20"&amp;RIGHT(BU$1,2))),AND($U509&gt;=DATEVALUE("10/1/20"&amp;RIGHT(BT$1,2)),$U509&lt;=DATEVALUE("9/30/20"&amp;RIGHT(BU$1,2))),AND($T509&lt;=DATEVALUE("10/1/20"&amp;RIGHT(BT$1,2)),$U509&gt;=DATEVALUE("9/30/20"&amp;RIGHT(BU$1,2)))),
IF(AND($T509&gt;=DATEVALUE("10/1/20"&amp;RIGHT(BT$1,2)),$U509&lt;=DATEVALUE("9/30/20"&amp;RIGHT(BU$1,2))),NETWORKDAYS($T509,$U509,Holidays!$J$3:$J$937),
IF(AND($T509&lt;DATEVALUE("10/1/20"&amp;RIGHT(BT$1,2)),$U509&lt;=DATEVALUE("9/30/20"&amp;RIGHT(BU$1,2))),NETWORKDAYS(DATEVALUE("10/1/20"&amp;RIGHT(BT$1,2)),$U509,Holidays!$J$3:$J$937),
IF($T509&lt;DATEVALUE("10/1/20"&amp;RIGHT(BT$1,2)),NETWORKDAYS(DATEVALUE("10/1/20"&amp;RIGHT(BT$1,2)),DATEVALUE("9/30/20"&amp;RIGHT(BU$1,2)),Holidays!$J$3:$J$937),
IF($T509&gt;=DATEVALUE("10/1/20"&amp;RIGHT(BT$1,2)),NETWORKDAYS($T509,DATEVALUE("9/30/20"&amp;RIGHT(BU$1,2)),Holidays!$J$3:$J$937),"")))),"")/(NETWORKDAYS($T509,$U509,Holidays!$J$3:$J$937)),0))</f>
        <v/>
      </c>
      <c r="BV509" s="87" t="str">
        <f>IF($Q509="","",IFERROR(IF(OR(AND($T509&gt;=DATEVALUE("10/1/20"&amp;RIGHT(BU$1,2)),$T509&lt;=DATEVALUE("9/30/20"&amp;RIGHT(BV$1,2))),AND($U509&gt;=DATEVALUE("10/1/20"&amp;RIGHT(BU$1,2)),$U509&lt;=DATEVALUE("9/30/20"&amp;RIGHT(BV$1,2))),AND($T509&lt;=DATEVALUE("10/1/20"&amp;RIGHT(BU$1,2)),$U509&gt;=DATEVALUE("9/30/20"&amp;RIGHT(BV$1,2)))),
IF(AND($T509&gt;=DATEVALUE("10/1/20"&amp;RIGHT(BU$1,2)),$U509&lt;=DATEVALUE("9/30/20"&amp;RIGHT(BV$1,2))),NETWORKDAYS($T509,$U509,Holidays!$J$3:$J$937),
IF(AND($T509&lt;DATEVALUE("10/1/20"&amp;RIGHT(BU$1,2)),$U509&lt;=DATEVALUE("9/30/20"&amp;RIGHT(BV$1,2))),NETWORKDAYS(DATEVALUE("10/1/20"&amp;RIGHT(BU$1,2)),$U509,Holidays!$J$3:$J$937),
IF($T509&lt;DATEVALUE("10/1/20"&amp;RIGHT(BU$1,2)),NETWORKDAYS(DATEVALUE("10/1/20"&amp;RIGHT(BU$1,2)),DATEVALUE("9/30/20"&amp;RIGHT(BV$1,2)),Holidays!$J$3:$J$937),
IF($T509&gt;=DATEVALUE("10/1/20"&amp;RIGHT(BU$1,2)),NETWORKDAYS($T509,DATEVALUE("9/30/20"&amp;RIGHT(BV$1,2)),Holidays!$J$3:$J$937),"")))),"")/(NETWORKDAYS($T509,$U509,Holidays!$J$3:$J$937)),0))</f>
        <v/>
      </c>
      <c r="BW509" s="87" t="str">
        <f>IF($Q509="","",IFERROR(IF(OR(AND($T509&gt;=DATEVALUE("10/1/20"&amp;RIGHT(BV$1,2)),$T509&lt;=DATEVALUE("9/30/20"&amp;RIGHT(BW$1,2))),AND($U509&gt;=DATEVALUE("10/1/20"&amp;RIGHT(BV$1,2)),$U509&lt;=DATEVALUE("9/30/20"&amp;RIGHT(BW$1,2))),AND($T509&lt;=DATEVALUE("10/1/20"&amp;RIGHT(BV$1,2)),$U509&gt;=DATEVALUE("9/30/20"&amp;RIGHT(BW$1,2)))),
IF(AND($T509&gt;=DATEVALUE("10/1/20"&amp;RIGHT(BV$1,2)),$U509&lt;=DATEVALUE("9/30/20"&amp;RIGHT(BW$1,2))),NETWORKDAYS($T509,$U509,Holidays!$J$3:$J$937),
IF(AND($T509&lt;DATEVALUE("10/1/20"&amp;RIGHT(BV$1,2)),$U509&lt;=DATEVALUE("9/30/20"&amp;RIGHT(BW$1,2))),NETWORKDAYS(DATEVALUE("10/1/20"&amp;RIGHT(BV$1,2)),$U509,Holidays!$J$3:$J$937),
IF($T509&lt;DATEVALUE("10/1/20"&amp;RIGHT(BV$1,2)),NETWORKDAYS(DATEVALUE("10/1/20"&amp;RIGHT(BV$1,2)),DATEVALUE("9/30/20"&amp;RIGHT(BW$1,2)),Holidays!$J$3:$J$937),
IF($T509&gt;=DATEVALUE("10/1/20"&amp;RIGHT(BV$1,2)),NETWORKDAYS($T509,DATEVALUE("9/30/20"&amp;RIGHT(BW$1,2)),Holidays!$J$3:$J$937),"")))),"")/(NETWORKDAYS($T509,$U509,Holidays!$J$3:$J$937)),0))</f>
        <v/>
      </c>
      <c r="BX509" s="87" t="str">
        <f>IF($Q509="","",IFERROR(IF(OR(AND($T509&gt;=DATEVALUE("10/1/20"&amp;RIGHT(BW$1,2)),$T509&lt;=DATEVALUE("9/30/20"&amp;RIGHT(BX$1,2))),AND($U509&gt;=DATEVALUE("10/1/20"&amp;RIGHT(BW$1,2)),$U509&lt;=DATEVALUE("9/30/20"&amp;RIGHT(BX$1,2))),AND($T509&lt;=DATEVALUE("10/1/20"&amp;RIGHT(BW$1,2)),$U509&gt;=DATEVALUE("9/30/20"&amp;RIGHT(BX$1,2)))),
IF(AND($T509&gt;=DATEVALUE("10/1/20"&amp;RIGHT(BW$1,2)),$U509&lt;=DATEVALUE("9/30/20"&amp;RIGHT(BX$1,2))),NETWORKDAYS($T509,$U509,Holidays!$J$3:$J$937),
IF(AND($T509&lt;DATEVALUE("10/1/20"&amp;RIGHT(BW$1,2)),$U509&lt;=DATEVALUE("9/30/20"&amp;RIGHT(BX$1,2))),NETWORKDAYS(DATEVALUE("10/1/20"&amp;RIGHT(BW$1,2)),$U509,Holidays!$J$3:$J$937),
IF($T509&lt;DATEVALUE("10/1/20"&amp;RIGHT(BW$1,2)),NETWORKDAYS(DATEVALUE("10/1/20"&amp;RIGHT(BW$1,2)),DATEVALUE("9/30/20"&amp;RIGHT(BX$1,2)),Holidays!$J$3:$J$937),
IF($T509&gt;=DATEVALUE("10/1/20"&amp;RIGHT(BW$1,2)),NETWORKDAYS($T509,DATEVALUE("9/30/20"&amp;RIGHT(BX$1,2)),Holidays!$J$3:$J$937),"")))),"")/(NETWORKDAYS($T509,$U509,Holidays!$J$3:$J$937)),0))</f>
        <v/>
      </c>
      <c r="BY509" s="87" t="str">
        <f>IF($Q509="","",IFERROR(IF(OR(AND($T509&gt;=DATEVALUE("10/1/20"&amp;RIGHT(BX$1,2)),$T509&lt;=DATEVALUE("9/30/20"&amp;RIGHT(BY$1,2))),AND($U509&gt;=DATEVALUE("10/1/20"&amp;RIGHT(BX$1,2)),$U509&lt;=DATEVALUE("9/30/20"&amp;RIGHT(BY$1,2))),AND($T509&lt;=DATEVALUE("10/1/20"&amp;RIGHT(BX$1,2)),$U509&gt;=DATEVALUE("9/30/20"&amp;RIGHT(BY$1,2)))),
IF(AND($T509&gt;=DATEVALUE("10/1/20"&amp;RIGHT(BX$1,2)),$U509&lt;=DATEVALUE("9/30/20"&amp;RIGHT(BY$1,2))),NETWORKDAYS($T509,$U509,Holidays!$J$3:$J$937),
IF(AND($T509&lt;DATEVALUE("10/1/20"&amp;RIGHT(BX$1,2)),$U509&lt;=DATEVALUE("9/30/20"&amp;RIGHT(BY$1,2))),NETWORKDAYS(DATEVALUE("10/1/20"&amp;RIGHT(BX$1,2)),$U509,Holidays!$J$3:$J$937),
IF($T509&lt;DATEVALUE("10/1/20"&amp;RIGHT(BX$1,2)),NETWORKDAYS(DATEVALUE("10/1/20"&amp;RIGHT(BX$1,2)),DATEVALUE("9/30/20"&amp;RIGHT(BY$1,2)),Holidays!$J$3:$J$937),
IF($T509&gt;=DATEVALUE("10/1/20"&amp;RIGHT(BX$1,2)),NETWORKDAYS($T509,DATEVALUE("9/30/20"&amp;RIGHT(BY$1,2)),Holidays!$J$3:$J$937),"")))),"")/(NETWORKDAYS($T509,$U509,Holidays!$J$3:$J$937)),0))</f>
        <v/>
      </c>
      <c r="BZ509" s="87" t="str">
        <f>IF($Q509="","",IFERROR(IF(OR(AND($T509&gt;=DATEVALUE("10/1/20"&amp;RIGHT(BY$1,2)),$T509&lt;=DATEVALUE("9/30/20"&amp;RIGHT(BZ$1,2))),AND($U509&gt;=DATEVALUE("10/1/20"&amp;RIGHT(BY$1,2)),$U509&lt;=DATEVALUE("9/30/20"&amp;RIGHT(BZ$1,2))),AND($T509&lt;=DATEVALUE("10/1/20"&amp;RIGHT(BY$1,2)),$U509&gt;=DATEVALUE("9/30/20"&amp;RIGHT(BZ$1,2)))),
IF(AND($T509&gt;=DATEVALUE("10/1/20"&amp;RIGHT(BY$1,2)),$U509&lt;=DATEVALUE("9/30/20"&amp;RIGHT(BZ$1,2))),NETWORKDAYS($T509,$U509,Holidays!$J$3:$J$937),
IF(AND($T509&lt;DATEVALUE("10/1/20"&amp;RIGHT(BY$1,2)),$U509&lt;=DATEVALUE("9/30/20"&amp;RIGHT(BZ$1,2))),NETWORKDAYS(DATEVALUE("10/1/20"&amp;RIGHT(BY$1,2)),$U509,Holidays!$J$3:$J$937),
IF($T509&lt;DATEVALUE("10/1/20"&amp;RIGHT(BY$1,2)),NETWORKDAYS(DATEVALUE("10/1/20"&amp;RIGHT(BY$1,2)),DATEVALUE("9/30/20"&amp;RIGHT(BZ$1,2)),Holidays!$J$3:$J$937),
IF($T509&gt;=DATEVALUE("10/1/20"&amp;RIGHT(BY$1,2)),NETWORKDAYS($T509,DATEVALUE("9/30/20"&amp;RIGHT(BZ$1,2)),Holidays!$J$3:$J$937),"")))),"")/(NETWORKDAYS($T509,$U509,Holidays!$J$3:$J$937)),0))</f>
        <v/>
      </c>
      <c r="CA509" s="87" t="str">
        <f>IF($Q509="","",IFERROR(IF(OR(AND($T509&gt;=DATEVALUE("10/1/20"&amp;RIGHT(BZ$1,2)),$T509&lt;=DATEVALUE("9/30/20"&amp;RIGHT(CA$1,2))),AND($U509&gt;=DATEVALUE("10/1/20"&amp;RIGHT(BZ$1,2)),$U509&lt;=DATEVALUE("9/30/20"&amp;RIGHT(CA$1,2))),AND($T509&lt;=DATEVALUE("10/1/20"&amp;RIGHT(BZ$1,2)),$U509&gt;=DATEVALUE("9/30/20"&amp;RIGHT(CA$1,2)))),
IF(AND($T509&gt;=DATEVALUE("10/1/20"&amp;RIGHT(BZ$1,2)),$U509&lt;=DATEVALUE("9/30/20"&amp;RIGHT(CA$1,2))),NETWORKDAYS($T509,$U509,Holidays!$J$3:$J$937),
IF(AND($T509&lt;DATEVALUE("10/1/20"&amp;RIGHT(BZ$1,2)),$U509&lt;=DATEVALUE("9/30/20"&amp;RIGHT(CA$1,2))),NETWORKDAYS(DATEVALUE("10/1/20"&amp;RIGHT(BZ$1,2)),$U509,Holidays!$J$3:$J$937),
IF($T509&lt;DATEVALUE("10/1/20"&amp;RIGHT(BZ$1,2)),NETWORKDAYS(DATEVALUE("10/1/20"&amp;RIGHT(BZ$1,2)),DATEVALUE("9/30/20"&amp;RIGHT(CA$1,2)),Holidays!$J$3:$J$937),
IF($T509&gt;=DATEVALUE("10/1/20"&amp;RIGHT(BZ$1,2)),NETWORKDAYS($T509,DATEVALUE("9/30/20"&amp;RIGHT(CA$1,2)),Holidays!$J$3:$J$937),"")))),"")/(NETWORKDAYS($T509,$U509,Holidays!$J$3:$J$937)),0))</f>
        <v/>
      </c>
      <c r="CB509" s="87" t="str">
        <f>IF($Q509="","",IFERROR(IF(OR(AND($T509&gt;=DATEVALUE("10/1/20"&amp;RIGHT(CA$1,2)),$T509&lt;=DATEVALUE("9/30/20"&amp;RIGHT(CB$1,2))),AND($U509&gt;=DATEVALUE("10/1/20"&amp;RIGHT(CA$1,2)),$U509&lt;=DATEVALUE("9/30/20"&amp;RIGHT(CB$1,2))),AND($T509&lt;=DATEVALUE("10/1/20"&amp;RIGHT(CA$1,2)),$U509&gt;=DATEVALUE("9/30/20"&amp;RIGHT(CB$1,2)))),
IF(AND($T509&gt;=DATEVALUE("10/1/20"&amp;RIGHT(CA$1,2)),$U509&lt;=DATEVALUE("9/30/20"&amp;RIGHT(CB$1,2))),NETWORKDAYS($T509,$U509,Holidays!$J$3:$J$937),
IF(AND($T509&lt;DATEVALUE("10/1/20"&amp;RIGHT(CA$1,2)),$U509&lt;=DATEVALUE("9/30/20"&amp;RIGHT(CB$1,2))),NETWORKDAYS(DATEVALUE("10/1/20"&amp;RIGHT(CA$1,2)),$U509,Holidays!$J$3:$J$937),
IF($T509&lt;DATEVALUE("10/1/20"&amp;RIGHT(CA$1,2)),NETWORKDAYS(DATEVALUE("10/1/20"&amp;RIGHT(CA$1,2)),DATEVALUE("9/30/20"&amp;RIGHT(CB$1,2)),Holidays!$J$3:$J$937),
IF($T509&gt;=DATEVALUE("10/1/20"&amp;RIGHT(CA$1,2)),NETWORKDAYS($T509,DATEVALUE("9/30/20"&amp;RIGHT(CB$1,2)),Holidays!$J$3:$J$937),"")))),"")/(NETWORKDAYS($T509,$U509,Holidays!$J$3:$J$937)),0))</f>
        <v/>
      </c>
    </row>
    <row r="510" spans="1:80">
      <c r="A510" s="97"/>
      <c r="B510" s="98" t="str">
        <f ca="1">IF(NOT($A510=""),OFFSET('WBS Reference &amp; User Procedure'!$A$1,MATCH($A510,'WBS Reference &amp; User Procedure'!$A:$A,0)-1,1),"")</f>
        <v/>
      </c>
      <c r="D510" s="97"/>
      <c r="I510" s="78"/>
      <c r="T510" s="104" t="str">
        <f>IF(NOT(Q510=""),IF(NOT($S510=""),$S510,#REF!),"")</f>
        <v/>
      </c>
      <c r="U510" s="104" t="str">
        <f>IF(NOT(Q510=""),WORKDAY(T510,Q510,Holidays!$J$3:$J$937),"")</f>
        <v/>
      </c>
      <c r="V510" s="104"/>
      <c r="W510" s="104"/>
      <c r="X510" s="101" t="str">
        <f t="shared" si="106"/>
        <v/>
      </c>
      <c r="AL510" s="87" t="str">
        <f t="shared" ca="1" si="107"/>
        <v/>
      </c>
      <c r="AN510" s="87" t="str">
        <f t="shared" ca="1" si="112"/>
        <v/>
      </c>
      <c r="AO510" s="87" t="str">
        <f t="shared" ca="1" si="112"/>
        <v/>
      </c>
      <c r="AP510" s="87" t="str">
        <f t="shared" ca="1" si="112"/>
        <v/>
      </c>
      <c r="AQ510" s="87" t="str">
        <f t="shared" ca="1" si="112"/>
        <v/>
      </c>
      <c r="AR510" s="87" t="str">
        <f t="shared" ca="1" si="112"/>
        <v/>
      </c>
      <c r="AS510" s="87" t="str">
        <f t="shared" ca="1" si="112"/>
        <v/>
      </c>
      <c r="AT510" s="87" t="str">
        <f t="shared" ca="1" si="112"/>
        <v/>
      </c>
      <c r="AU510" s="87" t="str">
        <f t="shared" ca="1" si="112"/>
        <v/>
      </c>
      <c r="AV510" s="87" t="str">
        <f t="shared" ca="1" si="112"/>
        <v/>
      </c>
      <c r="AW510" s="87" t="str">
        <f t="shared" ca="1" si="112"/>
        <v/>
      </c>
      <c r="AX510" s="87" t="str">
        <f t="shared" ca="1" si="113"/>
        <v/>
      </c>
      <c r="AY510" s="87" t="str">
        <f t="shared" ca="1" si="113"/>
        <v/>
      </c>
      <c r="AZ510" s="87" t="str">
        <f t="shared" ca="1" si="113"/>
        <v/>
      </c>
      <c r="BA510" s="87" t="str">
        <f t="shared" ca="1" si="113"/>
        <v/>
      </c>
      <c r="BB510" s="87" t="str">
        <f t="shared" ca="1" si="113"/>
        <v/>
      </c>
      <c r="BC510" s="87" t="str">
        <f t="shared" ca="1" si="113"/>
        <v/>
      </c>
      <c r="BD510" s="87" t="str">
        <f t="shared" ca="1" si="113"/>
        <v/>
      </c>
      <c r="BE510" s="87" t="str">
        <f t="shared" ca="1" si="113"/>
        <v/>
      </c>
      <c r="BF510" s="87" t="str">
        <f t="shared" ca="1" si="113"/>
        <v/>
      </c>
      <c r="BG510" s="87" t="str">
        <f t="shared" ca="1" si="113"/>
        <v/>
      </c>
      <c r="BI510" s="87" t="str">
        <f>IF($Q510="","",IFERROR(IF(OR(AND($T510&gt;=DATEVALUE("10/1/20"&amp;RIGHT(BH$1,2)),$T510&lt;=DATEVALUE("9/30/20"&amp;RIGHT(BI$1,2))),AND($U510&gt;=DATEVALUE("10/1/20"&amp;RIGHT(BH$1,2)),$U510&lt;=DATEVALUE("9/30/20"&amp;RIGHT(BI$1,2))),AND($T510&lt;=DATEVALUE("10/1/20"&amp;RIGHT(BH$1,2)),$U510&gt;=DATEVALUE("9/30/20"&amp;RIGHT(BI$1,2)))),
IF(AND($T510&gt;=DATEVALUE("10/1/20"&amp;RIGHT(BH$1,2)),$U510&lt;=DATEVALUE("9/30/20"&amp;RIGHT(BI$1,2))),NETWORKDAYS($T510,$U510,Holidays!$J$3:$J$937),
IF(AND($T510&lt;DATEVALUE("10/1/20"&amp;RIGHT(BH$1,2)),$U510&lt;=DATEVALUE("9/30/20"&amp;RIGHT(BI$1,2))),NETWORKDAYS(DATEVALUE("10/1/20"&amp;RIGHT(BH$1,2)),$U510,Holidays!$J$3:$J$937),
IF($T510&lt;DATEVALUE("10/1/20"&amp;RIGHT(BH$1,2)),NETWORKDAYS(DATEVALUE("10/1/20"&amp;RIGHT(BH$1,2)),DATEVALUE("9/30/20"&amp;RIGHT(BI$1,2)),Holidays!$J$3:$J$937),
IF($T510&gt;=DATEVALUE("10/1/20"&amp;RIGHT(BH$1,2)),NETWORKDAYS($T510,DATEVALUE("9/30/20"&amp;RIGHT(BI$1,2)),Holidays!$J$3:$J$937),"")))),"")/(NETWORKDAYS($T510,$U510,Holidays!$J$3:$J$937)),0))</f>
        <v/>
      </c>
      <c r="BJ510" s="87" t="str">
        <f>IF($Q510="","",IFERROR(IF(OR(AND($T510&gt;=DATEVALUE("10/1/20"&amp;RIGHT(BI$1,2)),$T510&lt;=DATEVALUE("9/30/20"&amp;RIGHT(BJ$1,2))),AND($U510&gt;=DATEVALUE("10/1/20"&amp;RIGHT(BI$1,2)),$U510&lt;=DATEVALUE("9/30/20"&amp;RIGHT(BJ$1,2))),AND($T510&lt;=DATEVALUE("10/1/20"&amp;RIGHT(BI$1,2)),$U510&gt;=DATEVALUE("9/30/20"&amp;RIGHT(BJ$1,2)))),
IF(AND($T510&gt;=DATEVALUE("10/1/20"&amp;RIGHT(BI$1,2)),$U510&lt;=DATEVALUE("9/30/20"&amp;RIGHT(BJ$1,2))),NETWORKDAYS($T510,$U510,Holidays!$J$3:$J$937),
IF(AND($T510&lt;DATEVALUE("10/1/20"&amp;RIGHT(BI$1,2)),$U510&lt;=DATEVALUE("9/30/20"&amp;RIGHT(BJ$1,2))),NETWORKDAYS(DATEVALUE("10/1/20"&amp;RIGHT(BI$1,2)),$U510,Holidays!$J$3:$J$937),
IF($T510&lt;DATEVALUE("10/1/20"&amp;RIGHT(BI$1,2)),NETWORKDAYS(DATEVALUE("10/1/20"&amp;RIGHT(BI$1,2)),DATEVALUE("9/30/20"&amp;RIGHT(BJ$1,2)),Holidays!$J$3:$J$937),
IF($T510&gt;=DATEVALUE("10/1/20"&amp;RIGHT(BI$1,2)),NETWORKDAYS($T510,DATEVALUE("9/30/20"&amp;RIGHT(BJ$1,2)),Holidays!$J$3:$J$937),"")))),"")/(NETWORKDAYS($T510,$U510,Holidays!$J$3:$J$937)),0))</f>
        <v/>
      </c>
      <c r="BK510" s="87" t="str">
        <f>IF($Q510="","",IFERROR(IF(OR(AND($T510&gt;=DATEVALUE("10/1/20"&amp;RIGHT(BJ$1,2)),$T510&lt;=DATEVALUE("9/30/20"&amp;RIGHT(BK$1,2))),AND($U510&gt;=DATEVALUE("10/1/20"&amp;RIGHT(BJ$1,2)),$U510&lt;=DATEVALUE("9/30/20"&amp;RIGHT(BK$1,2))),AND($T510&lt;=DATEVALUE("10/1/20"&amp;RIGHT(BJ$1,2)),$U510&gt;=DATEVALUE("9/30/20"&amp;RIGHT(BK$1,2)))),
IF(AND($T510&gt;=DATEVALUE("10/1/20"&amp;RIGHT(BJ$1,2)),$U510&lt;=DATEVALUE("9/30/20"&amp;RIGHT(BK$1,2))),NETWORKDAYS($T510,$U510,Holidays!$J$3:$J$937),
IF(AND($T510&lt;DATEVALUE("10/1/20"&amp;RIGHT(BJ$1,2)),$U510&lt;=DATEVALUE("9/30/20"&amp;RIGHT(BK$1,2))),NETWORKDAYS(DATEVALUE("10/1/20"&amp;RIGHT(BJ$1,2)),$U510,Holidays!$J$3:$J$937),
IF($T510&lt;DATEVALUE("10/1/20"&amp;RIGHT(BJ$1,2)),NETWORKDAYS(DATEVALUE("10/1/20"&amp;RIGHT(BJ$1,2)),DATEVALUE("9/30/20"&amp;RIGHT(BK$1,2)),Holidays!$J$3:$J$937),
IF($T510&gt;=DATEVALUE("10/1/20"&amp;RIGHT(BJ$1,2)),NETWORKDAYS($T510,DATEVALUE("9/30/20"&amp;RIGHT(BK$1,2)),Holidays!$J$3:$J$937),"")))),"")/(NETWORKDAYS($T510,$U510,Holidays!$J$3:$J$937)),0))</f>
        <v/>
      </c>
      <c r="BL510" s="87" t="str">
        <f>IF($Q510="","",IFERROR(IF(OR(AND($T510&gt;=DATEVALUE("10/1/20"&amp;RIGHT(BK$1,2)),$T510&lt;=DATEVALUE("9/30/20"&amp;RIGHT(BL$1,2))),AND($U510&gt;=DATEVALUE("10/1/20"&amp;RIGHT(BK$1,2)),$U510&lt;=DATEVALUE("9/30/20"&amp;RIGHT(BL$1,2))),AND($T510&lt;=DATEVALUE("10/1/20"&amp;RIGHT(BK$1,2)),$U510&gt;=DATEVALUE("9/30/20"&amp;RIGHT(BL$1,2)))),
IF(AND($T510&gt;=DATEVALUE("10/1/20"&amp;RIGHT(BK$1,2)),$U510&lt;=DATEVALUE("9/30/20"&amp;RIGHT(BL$1,2))),NETWORKDAYS($T510,$U510,Holidays!$J$3:$J$937),
IF(AND($T510&lt;DATEVALUE("10/1/20"&amp;RIGHT(BK$1,2)),$U510&lt;=DATEVALUE("9/30/20"&amp;RIGHT(BL$1,2))),NETWORKDAYS(DATEVALUE("10/1/20"&amp;RIGHT(BK$1,2)),$U510,Holidays!$J$3:$J$937),
IF($T510&lt;DATEVALUE("10/1/20"&amp;RIGHT(BK$1,2)),NETWORKDAYS(DATEVALUE("10/1/20"&amp;RIGHT(BK$1,2)),DATEVALUE("9/30/20"&amp;RIGHT(BL$1,2)),Holidays!$J$3:$J$937),
IF($T510&gt;=DATEVALUE("10/1/20"&amp;RIGHT(BK$1,2)),NETWORKDAYS($T510,DATEVALUE("9/30/20"&amp;RIGHT(BL$1,2)),Holidays!$J$3:$J$937),"")))),"")/(NETWORKDAYS($T510,$U510,Holidays!$J$3:$J$937)),0))</f>
        <v/>
      </c>
      <c r="BM510" s="87" t="str">
        <f>IF($Q510="","",IFERROR(IF(OR(AND($T510&gt;=DATEVALUE("10/1/20"&amp;RIGHT(BL$1,2)),$T510&lt;=DATEVALUE("9/30/20"&amp;RIGHT(BM$1,2))),AND($U510&gt;=DATEVALUE("10/1/20"&amp;RIGHT(BL$1,2)),$U510&lt;=DATEVALUE("9/30/20"&amp;RIGHT(BM$1,2))),AND($T510&lt;=DATEVALUE("10/1/20"&amp;RIGHT(BL$1,2)),$U510&gt;=DATEVALUE("9/30/20"&amp;RIGHT(BM$1,2)))),
IF(AND($T510&gt;=DATEVALUE("10/1/20"&amp;RIGHT(BL$1,2)),$U510&lt;=DATEVALUE("9/30/20"&amp;RIGHT(BM$1,2))),NETWORKDAYS($T510,$U510,Holidays!$J$3:$J$937),
IF(AND($T510&lt;DATEVALUE("10/1/20"&amp;RIGHT(BL$1,2)),$U510&lt;=DATEVALUE("9/30/20"&amp;RIGHT(BM$1,2))),NETWORKDAYS(DATEVALUE("10/1/20"&amp;RIGHT(BL$1,2)),$U510,Holidays!$J$3:$J$937),
IF($T510&lt;DATEVALUE("10/1/20"&amp;RIGHT(BL$1,2)),NETWORKDAYS(DATEVALUE("10/1/20"&amp;RIGHT(BL$1,2)),DATEVALUE("9/30/20"&amp;RIGHT(BM$1,2)),Holidays!$J$3:$J$937),
IF($T510&gt;=DATEVALUE("10/1/20"&amp;RIGHT(BL$1,2)),NETWORKDAYS($T510,DATEVALUE("9/30/20"&amp;RIGHT(BM$1,2)),Holidays!$J$3:$J$937),"")))),"")/(NETWORKDAYS($T510,$U510,Holidays!$J$3:$J$937)),0))</f>
        <v/>
      </c>
      <c r="BN510" s="87" t="str">
        <f>IF($Q510="","",IFERROR(IF(OR(AND($T510&gt;=DATEVALUE("10/1/20"&amp;RIGHT(BM$1,2)),$T510&lt;=DATEVALUE("9/30/20"&amp;RIGHT(BN$1,2))),AND($U510&gt;=DATEVALUE("10/1/20"&amp;RIGHT(BM$1,2)),$U510&lt;=DATEVALUE("9/30/20"&amp;RIGHT(BN$1,2))),AND($T510&lt;=DATEVALUE("10/1/20"&amp;RIGHT(BM$1,2)),$U510&gt;=DATEVALUE("9/30/20"&amp;RIGHT(BN$1,2)))),
IF(AND($T510&gt;=DATEVALUE("10/1/20"&amp;RIGHT(BM$1,2)),$U510&lt;=DATEVALUE("9/30/20"&amp;RIGHT(BN$1,2))),NETWORKDAYS($T510,$U510,Holidays!$J$3:$J$937),
IF(AND($T510&lt;DATEVALUE("10/1/20"&amp;RIGHT(BM$1,2)),$U510&lt;=DATEVALUE("9/30/20"&amp;RIGHT(BN$1,2))),NETWORKDAYS(DATEVALUE("10/1/20"&amp;RIGHT(BM$1,2)),$U510,Holidays!$J$3:$J$937),
IF($T510&lt;DATEVALUE("10/1/20"&amp;RIGHT(BM$1,2)),NETWORKDAYS(DATEVALUE("10/1/20"&amp;RIGHT(BM$1,2)),DATEVALUE("9/30/20"&amp;RIGHT(BN$1,2)),Holidays!$J$3:$J$937),
IF($T510&gt;=DATEVALUE("10/1/20"&amp;RIGHT(BM$1,2)),NETWORKDAYS($T510,DATEVALUE("9/30/20"&amp;RIGHT(BN$1,2)),Holidays!$J$3:$J$937),"")))),"")/(NETWORKDAYS($T510,$U510,Holidays!$J$3:$J$937)),0))</f>
        <v/>
      </c>
      <c r="BO510" s="87" t="str">
        <f>IF($Q510="","",IFERROR(IF(OR(AND($T510&gt;=DATEVALUE("10/1/20"&amp;RIGHT(BN$1,2)),$T510&lt;=DATEVALUE("9/30/20"&amp;RIGHT(BO$1,2))),AND($U510&gt;=DATEVALUE("10/1/20"&amp;RIGHT(BN$1,2)),$U510&lt;=DATEVALUE("9/30/20"&amp;RIGHT(BO$1,2))),AND($T510&lt;=DATEVALUE("10/1/20"&amp;RIGHT(BN$1,2)),$U510&gt;=DATEVALUE("9/30/20"&amp;RIGHT(BO$1,2)))),
IF(AND($T510&gt;=DATEVALUE("10/1/20"&amp;RIGHT(BN$1,2)),$U510&lt;=DATEVALUE("9/30/20"&amp;RIGHT(BO$1,2))),NETWORKDAYS($T510,$U510,Holidays!$J$3:$J$937),
IF(AND($T510&lt;DATEVALUE("10/1/20"&amp;RIGHT(BN$1,2)),$U510&lt;=DATEVALUE("9/30/20"&amp;RIGHT(BO$1,2))),NETWORKDAYS(DATEVALUE("10/1/20"&amp;RIGHT(BN$1,2)),$U510,Holidays!$J$3:$J$937),
IF($T510&lt;DATEVALUE("10/1/20"&amp;RIGHT(BN$1,2)),NETWORKDAYS(DATEVALUE("10/1/20"&amp;RIGHT(BN$1,2)),DATEVALUE("9/30/20"&amp;RIGHT(BO$1,2)),Holidays!$J$3:$J$937),
IF($T510&gt;=DATEVALUE("10/1/20"&amp;RIGHT(BN$1,2)),NETWORKDAYS($T510,DATEVALUE("9/30/20"&amp;RIGHT(BO$1,2)),Holidays!$J$3:$J$937),"")))),"")/(NETWORKDAYS($T510,$U510,Holidays!$J$3:$J$937)),0))</f>
        <v/>
      </c>
      <c r="BP510" s="87" t="str">
        <f>IF($Q510="","",IFERROR(IF(OR(AND($T510&gt;=DATEVALUE("10/1/20"&amp;RIGHT(BO$1,2)),$T510&lt;=DATEVALUE("9/30/20"&amp;RIGHT(BP$1,2))),AND($U510&gt;=DATEVALUE("10/1/20"&amp;RIGHT(BO$1,2)),$U510&lt;=DATEVALUE("9/30/20"&amp;RIGHT(BP$1,2))),AND($T510&lt;=DATEVALUE("10/1/20"&amp;RIGHT(BO$1,2)),$U510&gt;=DATEVALUE("9/30/20"&amp;RIGHT(BP$1,2)))),
IF(AND($T510&gt;=DATEVALUE("10/1/20"&amp;RIGHT(BO$1,2)),$U510&lt;=DATEVALUE("9/30/20"&amp;RIGHT(BP$1,2))),NETWORKDAYS($T510,$U510,Holidays!$J$3:$J$937),
IF(AND($T510&lt;DATEVALUE("10/1/20"&amp;RIGHT(BO$1,2)),$U510&lt;=DATEVALUE("9/30/20"&amp;RIGHT(BP$1,2))),NETWORKDAYS(DATEVALUE("10/1/20"&amp;RIGHT(BO$1,2)),$U510,Holidays!$J$3:$J$937),
IF($T510&lt;DATEVALUE("10/1/20"&amp;RIGHT(BO$1,2)),NETWORKDAYS(DATEVALUE("10/1/20"&amp;RIGHT(BO$1,2)),DATEVALUE("9/30/20"&amp;RIGHT(BP$1,2)),Holidays!$J$3:$J$937),
IF($T510&gt;=DATEVALUE("10/1/20"&amp;RIGHT(BO$1,2)),NETWORKDAYS($T510,DATEVALUE("9/30/20"&amp;RIGHT(BP$1,2)),Holidays!$J$3:$J$937),"")))),"")/(NETWORKDAYS($T510,$U510,Holidays!$J$3:$J$937)),0))</f>
        <v/>
      </c>
      <c r="BQ510" s="87" t="str">
        <f>IF($Q510="","",IFERROR(IF(OR(AND($T510&gt;=DATEVALUE("10/1/20"&amp;RIGHT(BP$1,2)),$T510&lt;=DATEVALUE("9/30/20"&amp;RIGHT(BQ$1,2))),AND($U510&gt;=DATEVALUE("10/1/20"&amp;RIGHT(BP$1,2)),$U510&lt;=DATEVALUE("9/30/20"&amp;RIGHT(BQ$1,2))),AND($T510&lt;=DATEVALUE("10/1/20"&amp;RIGHT(BP$1,2)),$U510&gt;=DATEVALUE("9/30/20"&amp;RIGHT(BQ$1,2)))),
IF(AND($T510&gt;=DATEVALUE("10/1/20"&amp;RIGHT(BP$1,2)),$U510&lt;=DATEVALUE("9/30/20"&amp;RIGHT(BQ$1,2))),NETWORKDAYS($T510,$U510,Holidays!$J$3:$J$937),
IF(AND($T510&lt;DATEVALUE("10/1/20"&amp;RIGHT(BP$1,2)),$U510&lt;=DATEVALUE("9/30/20"&amp;RIGHT(BQ$1,2))),NETWORKDAYS(DATEVALUE("10/1/20"&amp;RIGHT(BP$1,2)),$U510,Holidays!$J$3:$J$937),
IF($T510&lt;DATEVALUE("10/1/20"&amp;RIGHT(BP$1,2)),NETWORKDAYS(DATEVALUE("10/1/20"&amp;RIGHT(BP$1,2)),DATEVALUE("9/30/20"&amp;RIGHT(BQ$1,2)),Holidays!$J$3:$J$937),
IF($T510&gt;=DATEVALUE("10/1/20"&amp;RIGHT(BP$1,2)),NETWORKDAYS($T510,DATEVALUE("9/30/20"&amp;RIGHT(BQ$1,2)),Holidays!$J$3:$J$937),"")))),"")/(NETWORKDAYS($T510,$U510,Holidays!$J$3:$J$937)),0))</f>
        <v/>
      </c>
      <c r="BR510" s="87" t="str">
        <f>IF($Q510="","",IFERROR(IF(OR(AND($T510&gt;=DATEVALUE("10/1/20"&amp;RIGHT(BQ$1,2)),$T510&lt;=DATEVALUE("9/30/20"&amp;RIGHT(BR$1,2))),AND($U510&gt;=DATEVALUE("10/1/20"&amp;RIGHT(BQ$1,2)),$U510&lt;=DATEVALUE("9/30/20"&amp;RIGHT(BR$1,2))),AND($T510&lt;=DATEVALUE("10/1/20"&amp;RIGHT(BQ$1,2)),$U510&gt;=DATEVALUE("9/30/20"&amp;RIGHT(BR$1,2)))),
IF(AND($T510&gt;=DATEVALUE("10/1/20"&amp;RIGHT(BQ$1,2)),$U510&lt;=DATEVALUE("9/30/20"&amp;RIGHT(BR$1,2))),NETWORKDAYS($T510,$U510,Holidays!$J$3:$J$937),
IF(AND($T510&lt;DATEVALUE("10/1/20"&amp;RIGHT(BQ$1,2)),$U510&lt;=DATEVALUE("9/30/20"&amp;RIGHT(BR$1,2))),NETWORKDAYS(DATEVALUE("10/1/20"&amp;RIGHT(BQ$1,2)),$U510,Holidays!$J$3:$J$937),
IF($T510&lt;DATEVALUE("10/1/20"&amp;RIGHT(BQ$1,2)),NETWORKDAYS(DATEVALUE("10/1/20"&amp;RIGHT(BQ$1,2)),DATEVALUE("9/30/20"&amp;RIGHT(BR$1,2)),Holidays!$J$3:$J$937),
IF($T510&gt;=DATEVALUE("10/1/20"&amp;RIGHT(BQ$1,2)),NETWORKDAYS($T510,DATEVALUE("9/30/20"&amp;RIGHT(BR$1,2)),Holidays!$J$3:$J$937),"")))),"")/(NETWORKDAYS($T510,$U510,Holidays!$J$3:$J$937)),0))</f>
        <v/>
      </c>
      <c r="BS510" s="87" t="str">
        <f>IF($Q510="","",IFERROR(IF(OR(AND($T510&gt;=DATEVALUE("10/1/20"&amp;RIGHT(BR$1,2)),$T510&lt;=DATEVALUE("9/30/20"&amp;RIGHT(BS$1,2))),AND($U510&gt;=DATEVALUE("10/1/20"&amp;RIGHT(BR$1,2)),$U510&lt;=DATEVALUE("9/30/20"&amp;RIGHT(BS$1,2))),AND($T510&lt;=DATEVALUE("10/1/20"&amp;RIGHT(BR$1,2)),$U510&gt;=DATEVALUE("9/30/20"&amp;RIGHT(BS$1,2)))),
IF(AND($T510&gt;=DATEVALUE("10/1/20"&amp;RIGHT(BR$1,2)),$U510&lt;=DATEVALUE("9/30/20"&amp;RIGHT(BS$1,2))),NETWORKDAYS($T510,$U510,Holidays!$J$3:$J$937),
IF(AND($T510&lt;DATEVALUE("10/1/20"&amp;RIGHT(BR$1,2)),$U510&lt;=DATEVALUE("9/30/20"&amp;RIGHT(BS$1,2))),NETWORKDAYS(DATEVALUE("10/1/20"&amp;RIGHT(BR$1,2)),$U510,Holidays!$J$3:$J$937),
IF($T510&lt;DATEVALUE("10/1/20"&amp;RIGHT(BR$1,2)),NETWORKDAYS(DATEVALUE("10/1/20"&amp;RIGHT(BR$1,2)),DATEVALUE("9/30/20"&amp;RIGHT(BS$1,2)),Holidays!$J$3:$J$937),
IF($T510&gt;=DATEVALUE("10/1/20"&amp;RIGHT(BR$1,2)),NETWORKDAYS($T510,DATEVALUE("9/30/20"&amp;RIGHT(BS$1,2)),Holidays!$J$3:$J$937),"")))),"")/(NETWORKDAYS($T510,$U510,Holidays!$J$3:$J$937)),0))</f>
        <v/>
      </c>
      <c r="BT510" s="87" t="str">
        <f>IF($Q510="","",IFERROR(IF(OR(AND($T510&gt;=DATEVALUE("10/1/20"&amp;RIGHT(BS$1,2)),$T510&lt;=DATEVALUE("9/30/20"&amp;RIGHT(BT$1,2))),AND($U510&gt;=DATEVALUE("10/1/20"&amp;RIGHT(BS$1,2)),$U510&lt;=DATEVALUE("9/30/20"&amp;RIGHT(BT$1,2))),AND($T510&lt;=DATEVALUE("10/1/20"&amp;RIGHT(BS$1,2)),$U510&gt;=DATEVALUE("9/30/20"&amp;RIGHT(BT$1,2)))),
IF(AND($T510&gt;=DATEVALUE("10/1/20"&amp;RIGHT(BS$1,2)),$U510&lt;=DATEVALUE("9/30/20"&amp;RIGHT(BT$1,2))),NETWORKDAYS($T510,$U510,Holidays!$J$3:$J$937),
IF(AND($T510&lt;DATEVALUE("10/1/20"&amp;RIGHT(BS$1,2)),$U510&lt;=DATEVALUE("9/30/20"&amp;RIGHT(BT$1,2))),NETWORKDAYS(DATEVALUE("10/1/20"&amp;RIGHT(BS$1,2)),$U510,Holidays!$J$3:$J$937),
IF($T510&lt;DATEVALUE("10/1/20"&amp;RIGHT(BS$1,2)),NETWORKDAYS(DATEVALUE("10/1/20"&amp;RIGHT(BS$1,2)),DATEVALUE("9/30/20"&amp;RIGHT(BT$1,2)),Holidays!$J$3:$J$937),
IF($T510&gt;=DATEVALUE("10/1/20"&amp;RIGHT(BS$1,2)),NETWORKDAYS($T510,DATEVALUE("9/30/20"&amp;RIGHT(BT$1,2)),Holidays!$J$3:$J$937),"")))),"")/(NETWORKDAYS($T510,$U510,Holidays!$J$3:$J$937)),0))</f>
        <v/>
      </c>
      <c r="BU510" s="87" t="str">
        <f>IF($Q510="","",IFERROR(IF(OR(AND($T510&gt;=DATEVALUE("10/1/20"&amp;RIGHT(BT$1,2)),$T510&lt;=DATEVALUE("9/30/20"&amp;RIGHT(BU$1,2))),AND($U510&gt;=DATEVALUE("10/1/20"&amp;RIGHT(BT$1,2)),$U510&lt;=DATEVALUE("9/30/20"&amp;RIGHT(BU$1,2))),AND($T510&lt;=DATEVALUE("10/1/20"&amp;RIGHT(BT$1,2)),$U510&gt;=DATEVALUE("9/30/20"&amp;RIGHT(BU$1,2)))),
IF(AND($T510&gt;=DATEVALUE("10/1/20"&amp;RIGHT(BT$1,2)),$U510&lt;=DATEVALUE("9/30/20"&amp;RIGHT(BU$1,2))),NETWORKDAYS($T510,$U510,Holidays!$J$3:$J$937),
IF(AND($T510&lt;DATEVALUE("10/1/20"&amp;RIGHT(BT$1,2)),$U510&lt;=DATEVALUE("9/30/20"&amp;RIGHT(BU$1,2))),NETWORKDAYS(DATEVALUE("10/1/20"&amp;RIGHT(BT$1,2)),$U510,Holidays!$J$3:$J$937),
IF($T510&lt;DATEVALUE("10/1/20"&amp;RIGHT(BT$1,2)),NETWORKDAYS(DATEVALUE("10/1/20"&amp;RIGHT(BT$1,2)),DATEVALUE("9/30/20"&amp;RIGHT(BU$1,2)),Holidays!$J$3:$J$937),
IF($T510&gt;=DATEVALUE("10/1/20"&amp;RIGHT(BT$1,2)),NETWORKDAYS($T510,DATEVALUE("9/30/20"&amp;RIGHT(BU$1,2)),Holidays!$J$3:$J$937),"")))),"")/(NETWORKDAYS($T510,$U510,Holidays!$J$3:$J$937)),0))</f>
        <v/>
      </c>
      <c r="BV510" s="87" t="str">
        <f>IF($Q510="","",IFERROR(IF(OR(AND($T510&gt;=DATEVALUE("10/1/20"&amp;RIGHT(BU$1,2)),$T510&lt;=DATEVALUE("9/30/20"&amp;RIGHT(BV$1,2))),AND($U510&gt;=DATEVALUE("10/1/20"&amp;RIGHT(BU$1,2)),$U510&lt;=DATEVALUE("9/30/20"&amp;RIGHT(BV$1,2))),AND($T510&lt;=DATEVALUE("10/1/20"&amp;RIGHT(BU$1,2)),$U510&gt;=DATEVALUE("9/30/20"&amp;RIGHT(BV$1,2)))),
IF(AND($T510&gt;=DATEVALUE("10/1/20"&amp;RIGHT(BU$1,2)),$U510&lt;=DATEVALUE("9/30/20"&amp;RIGHT(BV$1,2))),NETWORKDAYS($T510,$U510,Holidays!$J$3:$J$937),
IF(AND($T510&lt;DATEVALUE("10/1/20"&amp;RIGHT(BU$1,2)),$U510&lt;=DATEVALUE("9/30/20"&amp;RIGHT(BV$1,2))),NETWORKDAYS(DATEVALUE("10/1/20"&amp;RIGHT(BU$1,2)),$U510,Holidays!$J$3:$J$937),
IF($T510&lt;DATEVALUE("10/1/20"&amp;RIGHT(BU$1,2)),NETWORKDAYS(DATEVALUE("10/1/20"&amp;RIGHT(BU$1,2)),DATEVALUE("9/30/20"&amp;RIGHT(BV$1,2)),Holidays!$J$3:$J$937),
IF($T510&gt;=DATEVALUE("10/1/20"&amp;RIGHT(BU$1,2)),NETWORKDAYS($T510,DATEVALUE("9/30/20"&amp;RIGHT(BV$1,2)),Holidays!$J$3:$J$937),"")))),"")/(NETWORKDAYS($T510,$U510,Holidays!$J$3:$J$937)),0))</f>
        <v/>
      </c>
      <c r="BW510" s="87" t="str">
        <f>IF($Q510="","",IFERROR(IF(OR(AND($T510&gt;=DATEVALUE("10/1/20"&amp;RIGHT(BV$1,2)),$T510&lt;=DATEVALUE("9/30/20"&amp;RIGHT(BW$1,2))),AND($U510&gt;=DATEVALUE("10/1/20"&amp;RIGHT(BV$1,2)),$U510&lt;=DATEVALUE("9/30/20"&amp;RIGHT(BW$1,2))),AND($T510&lt;=DATEVALUE("10/1/20"&amp;RIGHT(BV$1,2)),$U510&gt;=DATEVALUE("9/30/20"&amp;RIGHT(BW$1,2)))),
IF(AND($T510&gt;=DATEVALUE("10/1/20"&amp;RIGHT(BV$1,2)),$U510&lt;=DATEVALUE("9/30/20"&amp;RIGHT(BW$1,2))),NETWORKDAYS($T510,$U510,Holidays!$J$3:$J$937),
IF(AND($T510&lt;DATEVALUE("10/1/20"&amp;RIGHT(BV$1,2)),$U510&lt;=DATEVALUE("9/30/20"&amp;RIGHT(BW$1,2))),NETWORKDAYS(DATEVALUE("10/1/20"&amp;RIGHT(BV$1,2)),$U510,Holidays!$J$3:$J$937),
IF($T510&lt;DATEVALUE("10/1/20"&amp;RIGHT(BV$1,2)),NETWORKDAYS(DATEVALUE("10/1/20"&amp;RIGHT(BV$1,2)),DATEVALUE("9/30/20"&amp;RIGHT(BW$1,2)),Holidays!$J$3:$J$937),
IF($T510&gt;=DATEVALUE("10/1/20"&amp;RIGHT(BV$1,2)),NETWORKDAYS($T510,DATEVALUE("9/30/20"&amp;RIGHT(BW$1,2)),Holidays!$J$3:$J$937),"")))),"")/(NETWORKDAYS($T510,$U510,Holidays!$J$3:$J$937)),0))</f>
        <v/>
      </c>
      <c r="BX510" s="87" t="str">
        <f>IF($Q510="","",IFERROR(IF(OR(AND($T510&gt;=DATEVALUE("10/1/20"&amp;RIGHT(BW$1,2)),$T510&lt;=DATEVALUE("9/30/20"&amp;RIGHT(BX$1,2))),AND($U510&gt;=DATEVALUE("10/1/20"&amp;RIGHT(BW$1,2)),$U510&lt;=DATEVALUE("9/30/20"&amp;RIGHT(BX$1,2))),AND($T510&lt;=DATEVALUE("10/1/20"&amp;RIGHT(BW$1,2)),$U510&gt;=DATEVALUE("9/30/20"&amp;RIGHT(BX$1,2)))),
IF(AND($T510&gt;=DATEVALUE("10/1/20"&amp;RIGHT(BW$1,2)),$U510&lt;=DATEVALUE("9/30/20"&amp;RIGHT(BX$1,2))),NETWORKDAYS($T510,$U510,Holidays!$J$3:$J$937),
IF(AND($T510&lt;DATEVALUE("10/1/20"&amp;RIGHT(BW$1,2)),$U510&lt;=DATEVALUE("9/30/20"&amp;RIGHT(BX$1,2))),NETWORKDAYS(DATEVALUE("10/1/20"&amp;RIGHT(BW$1,2)),$U510,Holidays!$J$3:$J$937),
IF($T510&lt;DATEVALUE("10/1/20"&amp;RIGHT(BW$1,2)),NETWORKDAYS(DATEVALUE("10/1/20"&amp;RIGHT(BW$1,2)),DATEVALUE("9/30/20"&amp;RIGHT(BX$1,2)),Holidays!$J$3:$J$937),
IF($T510&gt;=DATEVALUE("10/1/20"&amp;RIGHT(BW$1,2)),NETWORKDAYS($T510,DATEVALUE("9/30/20"&amp;RIGHT(BX$1,2)),Holidays!$J$3:$J$937),"")))),"")/(NETWORKDAYS($T510,$U510,Holidays!$J$3:$J$937)),0))</f>
        <v/>
      </c>
      <c r="BY510" s="87" t="str">
        <f>IF($Q510="","",IFERROR(IF(OR(AND($T510&gt;=DATEVALUE("10/1/20"&amp;RIGHT(BX$1,2)),$T510&lt;=DATEVALUE("9/30/20"&amp;RIGHT(BY$1,2))),AND($U510&gt;=DATEVALUE("10/1/20"&amp;RIGHT(BX$1,2)),$U510&lt;=DATEVALUE("9/30/20"&amp;RIGHT(BY$1,2))),AND($T510&lt;=DATEVALUE("10/1/20"&amp;RIGHT(BX$1,2)),$U510&gt;=DATEVALUE("9/30/20"&amp;RIGHT(BY$1,2)))),
IF(AND($T510&gt;=DATEVALUE("10/1/20"&amp;RIGHT(BX$1,2)),$U510&lt;=DATEVALUE("9/30/20"&amp;RIGHT(BY$1,2))),NETWORKDAYS($T510,$U510,Holidays!$J$3:$J$937),
IF(AND($T510&lt;DATEVALUE("10/1/20"&amp;RIGHT(BX$1,2)),$U510&lt;=DATEVALUE("9/30/20"&amp;RIGHT(BY$1,2))),NETWORKDAYS(DATEVALUE("10/1/20"&amp;RIGHT(BX$1,2)),$U510,Holidays!$J$3:$J$937),
IF($T510&lt;DATEVALUE("10/1/20"&amp;RIGHT(BX$1,2)),NETWORKDAYS(DATEVALUE("10/1/20"&amp;RIGHT(BX$1,2)),DATEVALUE("9/30/20"&amp;RIGHT(BY$1,2)),Holidays!$J$3:$J$937),
IF($T510&gt;=DATEVALUE("10/1/20"&amp;RIGHT(BX$1,2)),NETWORKDAYS($T510,DATEVALUE("9/30/20"&amp;RIGHT(BY$1,2)),Holidays!$J$3:$J$937),"")))),"")/(NETWORKDAYS($T510,$U510,Holidays!$J$3:$J$937)),0))</f>
        <v/>
      </c>
      <c r="BZ510" s="87" t="str">
        <f>IF($Q510="","",IFERROR(IF(OR(AND($T510&gt;=DATEVALUE("10/1/20"&amp;RIGHT(BY$1,2)),$T510&lt;=DATEVALUE("9/30/20"&amp;RIGHT(BZ$1,2))),AND($U510&gt;=DATEVALUE("10/1/20"&amp;RIGHT(BY$1,2)),$U510&lt;=DATEVALUE("9/30/20"&amp;RIGHT(BZ$1,2))),AND($T510&lt;=DATEVALUE("10/1/20"&amp;RIGHT(BY$1,2)),$U510&gt;=DATEVALUE("9/30/20"&amp;RIGHT(BZ$1,2)))),
IF(AND($T510&gt;=DATEVALUE("10/1/20"&amp;RIGHT(BY$1,2)),$U510&lt;=DATEVALUE("9/30/20"&amp;RIGHT(BZ$1,2))),NETWORKDAYS($T510,$U510,Holidays!$J$3:$J$937),
IF(AND($T510&lt;DATEVALUE("10/1/20"&amp;RIGHT(BY$1,2)),$U510&lt;=DATEVALUE("9/30/20"&amp;RIGHT(BZ$1,2))),NETWORKDAYS(DATEVALUE("10/1/20"&amp;RIGHT(BY$1,2)),$U510,Holidays!$J$3:$J$937),
IF($T510&lt;DATEVALUE("10/1/20"&amp;RIGHT(BY$1,2)),NETWORKDAYS(DATEVALUE("10/1/20"&amp;RIGHT(BY$1,2)),DATEVALUE("9/30/20"&amp;RIGHT(BZ$1,2)),Holidays!$J$3:$J$937),
IF($T510&gt;=DATEVALUE("10/1/20"&amp;RIGHT(BY$1,2)),NETWORKDAYS($T510,DATEVALUE("9/30/20"&amp;RIGHT(BZ$1,2)),Holidays!$J$3:$J$937),"")))),"")/(NETWORKDAYS($T510,$U510,Holidays!$J$3:$J$937)),0))</f>
        <v/>
      </c>
      <c r="CA510" s="87" t="str">
        <f>IF($Q510="","",IFERROR(IF(OR(AND($T510&gt;=DATEVALUE("10/1/20"&amp;RIGHT(BZ$1,2)),$T510&lt;=DATEVALUE("9/30/20"&amp;RIGHT(CA$1,2))),AND($U510&gt;=DATEVALUE("10/1/20"&amp;RIGHT(BZ$1,2)),$U510&lt;=DATEVALUE("9/30/20"&amp;RIGHT(CA$1,2))),AND($T510&lt;=DATEVALUE("10/1/20"&amp;RIGHT(BZ$1,2)),$U510&gt;=DATEVALUE("9/30/20"&amp;RIGHT(CA$1,2)))),
IF(AND($T510&gt;=DATEVALUE("10/1/20"&amp;RIGHT(BZ$1,2)),$U510&lt;=DATEVALUE("9/30/20"&amp;RIGHT(CA$1,2))),NETWORKDAYS($T510,$U510,Holidays!$J$3:$J$937),
IF(AND($T510&lt;DATEVALUE("10/1/20"&amp;RIGHT(BZ$1,2)),$U510&lt;=DATEVALUE("9/30/20"&amp;RIGHT(CA$1,2))),NETWORKDAYS(DATEVALUE("10/1/20"&amp;RIGHT(BZ$1,2)),$U510,Holidays!$J$3:$J$937),
IF($T510&lt;DATEVALUE("10/1/20"&amp;RIGHT(BZ$1,2)),NETWORKDAYS(DATEVALUE("10/1/20"&amp;RIGHT(BZ$1,2)),DATEVALUE("9/30/20"&amp;RIGHT(CA$1,2)),Holidays!$J$3:$J$937),
IF($T510&gt;=DATEVALUE("10/1/20"&amp;RIGHT(BZ$1,2)),NETWORKDAYS($T510,DATEVALUE("9/30/20"&amp;RIGHT(CA$1,2)),Holidays!$J$3:$J$937),"")))),"")/(NETWORKDAYS($T510,$U510,Holidays!$J$3:$J$937)),0))</f>
        <v/>
      </c>
      <c r="CB510" s="87" t="str">
        <f>IF($Q510="","",IFERROR(IF(OR(AND($T510&gt;=DATEVALUE("10/1/20"&amp;RIGHT(CA$1,2)),$T510&lt;=DATEVALUE("9/30/20"&amp;RIGHT(CB$1,2))),AND($U510&gt;=DATEVALUE("10/1/20"&amp;RIGHT(CA$1,2)),$U510&lt;=DATEVALUE("9/30/20"&amp;RIGHT(CB$1,2))),AND($T510&lt;=DATEVALUE("10/1/20"&amp;RIGHT(CA$1,2)),$U510&gt;=DATEVALUE("9/30/20"&amp;RIGHT(CB$1,2)))),
IF(AND($T510&gt;=DATEVALUE("10/1/20"&amp;RIGHT(CA$1,2)),$U510&lt;=DATEVALUE("9/30/20"&amp;RIGHT(CB$1,2))),NETWORKDAYS($T510,$U510,Holidays!$J$3:$J$937),
IF(AND($T510&lt;DATEVALUE("10/1/20"&amp;RIGHT(CA$1,2)),$U510&lt;=DATEVALUE("9/30/20"&amp;RIGHT(CB$1,2))),NETWORKDAYS(DATEVALUE("10/1/20"&amp;RIGHT(CA$1,2)),$U510,Holidays!$J$3:$J$937),
IF($T510&lt;DATEVALUE("10/1/20"&amp;RIGHT(CA$1,2)),NETWORKDAYS(DATEVALUE("10/1/20"&amp;RIGHT(CA$1,2)),DATEVALUE("9/30/20"&amp;RIGHT(CB$1,2)),Holidays!$J$3:$J$937),
IF($T510&gt;=DATEVALUE("10/1/20"&amp;RIGHT(CA$1,2)),NETWORKDAYS($T510,DATEVALUE("9/30/20"&amp;RIGHT(CB$1,2)),Holidays!$J$3:$J$937),"")))),"")/(NETWORKDAYS($T510,$U510,Holidays!$J$3:$J$937)),0))</f>
        <v/>
      </c>
    </row>
    <row r="511" spans="1:80">
      <c r="A511" s="97"/>
      <c r="B511" s="98" t="str">
        <f ca="1">IF(NOT($A511=""),OFFSET('WBS Reference &amp; User Procedure'!$A$1,MATCH($A511,'WBS Reference &amp; User Procedure'!$A:$A,0)-1,1),"")</f>
        <v/>
      </c>
      <c r="D511" s="97"/>
      <c r="I511" s="78"/>
      <c r="T511" s="104" t="str">
        <f>IF(NOT(Q511=""),IF(NOT($S511=""),$S511,#REF!),"")</f>
        <v/>
      </c>
      <c r="U511" s="104" t="str">
        <f>IF(NOT(Q511=""),WORKDAY(T511,Q511,Holidays!$J$3:$J$937),"")</f>
        <v/>
      </c>
      <c r="V511" s="104"/>
      <c r="W511" s="104"/>
      <c r="X511" s="101" t="str">
        <f t="shared" si="106"/>
        <v/>
      </c>
      <c r="AL511" s="87" t="str">
        <f t="shared" ca="1" si="107"/>
        <v/>
      </c>
      <c r="AN511" s="87" t="str">
        <f t="shared" ca="1" si="112"/>
        <v/>
      </c>
      <c r="AO511" s="87" t="str">
        <f t="shared" ca="1" si="112"/>
        <v/>
      </c>
      <c r="AP511" s="87" t="str">
        <f t="shared" ca="1" si="112"/>
        <v/>
      </c>
      <c r="AQ511" s="87" t="str">
        <f t="shared" ca="1" si="112"/>
        <v/>
      </c>
      <c r="AR511" s="87" t="str">
        <f t="shared" ca="1" si="112"/>
        <v/>
      </c>
      <c r="AS511" s="87" t="str">
        <f t="shared" ca="1" si="112"/>
        <v/>
      </c>
      <c r="AT511" s="87" t="str">
        <f t="shared" ca="1" si="112"/>
        <v/>
      </c>
      <c r="AU511" s="87" t="str">
        <f t="shared" ca="1" si="112"/>
        <v/>
      </c>
      <c r="AV511" s="87" t="str">
        <f t="shared" ca="1" si="112"/>
        <v/>
      </c>
      <c r="AW511" s="87" t="str">
        <f t="shared" ca="1" si="112"/>
        <v/>
      </c>
      <c r="AX511" s="87" t="str">
        <f t="shared" ca="1" si="113"/>
        <v/>
      </c>
      <c r="AY511" s="87" t="str">
        <f t="shared" ca="1" si="113"/>
        <v/>
      </c>
      <c r="AZ511" s="87" t="str">
        <f t="shared" ca="1" si="113"/>
        <v/>
      </c>
      <c r="BA511" s="87" t="str">
        <f t="shared" ca="1" si="113"/>
        <v/>
      </c>
      <c r="BB511" s="87" t="str">
        <f t="shared" ca="1" si="113"/>
        <v/>
      </c>
      <c r="BC511" s="87" t="str">
        <f t="shared" ca="1" si="113"/>
        <v/>
      </c>
      <c r="BD511" s="87" t="str">
        <f t="shared" ca="1" si="113"/>
        <v/>
      </c>
      <c r="BE511" s="87" t="str">
        <f t="shared" ca="1" si="113"/>
        <v/>
      </c>
      <c r="BF511" s="87" t="str">
        <f t="shared" ca="1" si="113"/>
        <v/>
      </c>
      <c r="BG511" s="87" t="str">
        <f t="shared" ca="1" si="113"/>
        <v/>
      </c>
      <c r="BI511" s="87" t="str">
        <f>IF($Q511="","",IFERROR(IF(OR(AND($T511&gt;=DATEVALUE("10/1/20"&amp;RIGHT(BH$1,2)),$T511&lt;=DATEVALUE("9/30/20"&amp;RIGHT(BI$1,2))),AND($U511&gt;=DATEVALUE("10/1/20"&amp;RIGHT(BH$1,2)),$U511&lt;=DATEVALUE("9/30/20"&amp;RIGHT(BI$1,2))),AND($T511&lt;=DATEVALUE("10/1/20"&amp;RIGHT(BH$1,2)),$U511&gt;=DATEVALUE("9/30/20"&amp;RIGHT(BI$1,2)))),
IF(AND($T511&gt;=DATEVALUE("10/1/20"&amp;RIGHT(BH$1,2)),$U511&lt;=DATEVALUE("9/30/20"&amp;RIGHT(BI$1,2))),NETWORKDAYS($T511,$U511,Holidays!$J$3:$J$937),
IF(AND($T511&lt;DATEVALUE("10/1/20"&amp;RIGHT(BH$1,2)),$U511&lt;=DATEVALUE("9/30/20"&amp;RIGHT(BI$1,2))),NETWORKDAYS(DATEVALUE("10/1/20"&amp;RIGHT(BH$1,2)),$U511,Holidays!$J$3:$J$937),
IF($T511&lt;DATEVALUE("10/1/20"&amp;RIGHT(BH$1,2)),NETWORKDAYS(DATEVALUE("10/1/20"&amp;RIGHT(BH$1,2)),DATEVALUE("9/30/20"&amp;RIGHT(BI$1,2)),Holidays!$J$3:$J$937),
IF($T511&gt;=DATEVALUE("10/1/20"&amp;RIGHT(BH$1,2)),NETWORKDAYS($T511,DATEVALUE("9/30/20"&amp;RIGHT(BI$1,2)),Holidays!$J$3:$J$937),"")))),"")/(NETWORKDAYS($T511,$U511,Holidays!$J$3:$J$937)),0))</f>
        <v/>
      </c>
      <c r="BJ511" s="87" t="str">
        <f>IF($Q511="","",IFERROR(IF(OR(AND($T511&gt;=DATEVALUE("10/1/20"&amp;RIGHT(BI$1,2)),$T511&lt;=DATEVALUE("9/30/20"&amp;RIGHT(BJ$1,2))),AND($U511&gt;=DATEVALUE("10/1/20"&amp;RIGHT(BI$1,2)),$U511&lt;=DATEVALUE("9/30/20"&amp;RIGHT(BJ$1,2))),AND($T511&lt;=DATEVALUE("10/1/20"&amp;RIGHT(BI$1,2)),$U511&gt;=DATEVALUE("9/30/20"&amp;RIGHT(BJ$1,2)))),
IF(AND($T511&gt;=DATEVALUE("10/1/20"&amp;RIGHT(BI$1,2)),$U511&lt;=DATEVALUE("9/30/20"&amp;RIGHT(BJ$1,2))),NETWORKDAYS($T511,$U511,Holidays!$J$3:$J$937),
IF(AND($T511&lt;DATEVALUE("10/1/20"&amp;RIGHT(BI$1,2)),$U511&lt;=DATEVALUE("9/30/20"&amp;RIGHT(BJ$1,2))),NETWORKDAYS(DATEVALUE("10/1/20"&amp;RIGHT(BI$1,2)),$U511,Holidays!$J$3:$J$937),
IF($T511&lt;DATEVALUE("10/1/20"&amp;RIGHT(BI$1,2)),NETWORKDAYS(DATEVALUE("10/1/20"&amp;RIGHT(BI$1,2)),DATEVALUE("9/30/20"&amp;RIGHT(BJ$1,2)),Holidays!$J$3:$J$937),
IF($T511&gt;=DATEVALUE("10/1/20"&amp;RIGHT(BI$1,2)),NETWORKDAYS($T511,DATEVALUE("9/30/20"&amp;RIGHT(BJ$1,2)),Holidays!$J$3:$J$937),"")))),"")/(NETWORKDAYS($T511,$U511,Holidays!$J$3:$J$937)),0))</f>
        <v/>
      </c>
      <c r="BK511" s="87" t="str">
        <f>IF($Q511="","",IFERROR(IF(OR(AND($T511&gt;=DATEVALUE("10/1/20"&amp;RIGHT(BJ$1,2)),$T511&lt;=DATEVALUE("9/30/20"&amp;RIGHT(BK$1,2))),AND($U511&gt;=DATEVALUE("10/1/20"&amp;RIGHT(BJ$1,2)),$U511&lt;=DATEVALUE("9/30/20"&amp;RIGHT(BK$1,2))),AND($T511&lt;=DATEVALUE("10/1/20"&amp;RIGHT(BJ$1,2)),$U511&gt;=DATEVALUE("9/30/20"&amp;RIGHT(BK$1,2)))),
IF(AND($T511&gt;=DATEVALUE("10/1/20"&amp;RIGHT(BJ$1,2)),$U511&lt;=DATEVALUE("9/30/20"&amp;RIGHT(BK$1,2))),NETWORKDAYS($T511,$U511,Holidays!$J$3:$J$937),
IF(AND($T511&lt;DATEVALUE("10/1/20"&amp;RIGHT(BJ$1,2)),$U511&lt;=DATEVALUE("9/30/20"&amp;RIGHT(BK$1,2))),NETWORKDAYS(DATEVALUE("10/1/20"&amp;RIGHT(BJ$1,2)),$U511,Holidays!$J$3:$J$937),
IF($T511&lt;DATEVALUE("10/1/20"&amp;RIGHT(BJ$1,2)),NETWORKDAYS(DATEVALUE("10/1/20"&amp;RIGHT(BJ$1,2)),DATEVALUE("9/30/20"&amp;RIGHT(BK$1,2)),Holidays!$J$3:$J$937),
IF($T511&gt;=DATEVALUE("10/1/20"&amp;RIGHT(BJ$1,2)),NETWORKDAYS($T511,DATEVALUE("9/30/20"&amp;RIGHT(BK$1,2)),Holidays!$J$3:$J$937),"")))),"")/(NETWORKDAYS($T511,$U511,Holidays!$J$3:$J$937)),0))</f>
        <v/>
      </c>
      <c r="BL511" s="87" t="str">
        <f>IF($Q511="","",IFERROR(IF(OR(AND($T511&gt;=DATEVALUE("10/1/20"&amp;RIGHT(BK$1,2)),$T511&lt;=DATEVALUE("9/30/20"&amp;RIGHT(BL$1,2))),AND($U511&gt;=DATEVALUE("10/1/20"&amp;RIGHT(BK$1,2)),$U511&lt;=DATEVALUE("9/30/20"&amp;RIGHT(BL$1,2))),AND($T511&lt;=DATEVALUE("10/1/20"&amp;RIGHT(BK$1,2)),$U511&gt;=DATEVALUE("9/30/20"&amp;RIGHT(BL$1,2)))),
IF(AND($T511&gt;=DATEVALUE("10/1/20"&amp;RIGHT(BK$1,2)),$U511&lt;=DATEVALUE("9/30/20"&amp;RIGHT(BL$1,2))),NETWORKDAYS($T511,$U511,Holidays!$J$3:$J$937),
IF(AND($T511&lt;DATEVALUE("10/1/20"&amp;RIGHT(BK$1,2)),$U511&lt;=DATEVALUE("9/30/20"&amp;RIGHT(BL$1,2))),NETWORKDAYS(DATEVALUE("10/1/20"&amp;RIGHT(BK$1,2)),$U511,Holidays!$J$3:$J$937),
IF($T511&lt;DATEVALUE("10/1/20"&amp;RIGHT(BK$1,2)),NETWORKDAYS(DATEVALUE("10/1/20"&amp;RIGHT(BK$1,2)),DATEVALUE("9/30/20"&amp;RIGHT(BL$1,2)),Holidays!$J$3:$J$937),
IF($T511&gt;=DATEVALUE("10/1/20"&amp;RIGHT(BK$1,2)),NETWORKDAYS($T511,DATEVALUE("9/30/20"&amp;RIGHT(BL$1,2)),Holidays!$J$3:$J$937),"")))),"")/(NETWORKDAYS($T511,$U511,Holidays!$J$3:$J$937)),0))</f>
        <v/>
      </c>
      <c r="BM511" s="87" t="str">
        <f>IF($Q511="","",IFERROR(IF(OR(AND($T511&gt;=DATEVALUE("10/1/20"&amp;RIGHT(BL$1,2)),$T511&lt;=DATEVALUE("9/30/20"&amp;RIGHT(BM$1,2))),AND($U511&gt;=DATEVALUE("10/1/20"&amp;RIGHT(BL$1,2)),$U511&lt;=DATEVALUE("9/30/20"&amp;RIGHT(BM$1,2))),AND($T511&lt;=DATEVALUE("10/1/20"&amp;RIGHT(BL$1,2)),$U511&gt;=DATEVALUE("9/30/20"&amp;RIGHT(BM$1,2)))),
IF(AND($T511&gt;=DATEVALUE("10/1/20"&amp;RIGHT(BL$1,2)),$U511&lt;=DATEVALUE("9/30/20"&amp;RIGHT(BM$1,2))),NETWORKDAYS($T511,$U511,Holidays!$J$3:$J$937),
IF(AND($T511&lt;DATEVALUE("10/1/20"&amp;RIGHT(BL$1,2)),$U511&lt;=DATEVALUE("9/30/20"&amp;RIGHT(BM$1,2))),NETWORKDAYS(DATEVALUE("10/1/20"&amp;RIGHT(BL$1,2)),$U511,Holidays!$J$3:$J$937),
IF($T511&lt;DATEVALUE("10/1/20"&amp;RIGHT(BL$1,2)),NETWORKDAYS(DATEVALUE("10/1/20"&amp;RIGHT(BL$1,2)),DATEVALUE("9/30/20"&amp;RIGHT(BM$1,2)),Holidays!$J$3:$J$937),
IF($T511&gt;=DATEVALUE("10/1/20"&amp;RIGHT(BL$1,2)),NETWORKDAYS($T511,DATEVALUE("9/30/20"&amp;RIGHT(BM$1,2)),Holidays!$J$3:$J$937),"")))),"")/(NETWORKDAYS($T511,$U511,Holidays!$J$3:$J$937)),0))</f>
        <v/>
      </c>
      <c r="BN511" s="87" t="str">
        <f>IF($Q511="","",IFERROR(IF(OR(AND($T511&gt;=DATEVALUE("10/1/20"&amp;RIGHT(BM$1,2)),$T511&lt;=DATEVALUE("9/30/20"&amp;RIGHT(BN$1,2))),AND($U511&gt;=DATEVALUE("10/1/20"&amp;RIGHT(BM$1,2)),$U511&lt;=DATEVALUE("9/30/20"&amp;RIGHT(BN$1,2))),AND($T511&lt;=DATEVALUE("10/1/20"&amp;RIGHT(BM$1,2)),$U511&gt;=DATEVALUE("9/30/20"&amp;RIGHT(BN$1,2)))),
IF(AND($T511&gt;=DATEVALUE("10/1/20"&amp;RIGHT(BM$1,2)),$U511&lt;=DATEVALUE("9/30/20"&amp;RIGHT(BN$1,2))),NETWORKDAYS($T511,$U511,Holidays!$J$3:$J$937),
IF(AND($T511&lt;DATEVALUE("10/1/20"&amp;RIGHT(BM$1,2)),$U511&lt;=DATEVALUE("9/30/20"&amp;RIGHT(BN$1,2))),NETWORKDAYS(DATEVALUE("10/1/20"&amp;RIGHT(BM$1,2)),$U511,Holidays!$J$3:$J$937),
IF($T511&lt;DATEVALUE("10/1/20"&amp;RIGHT(BM$1,2)),NETWORKDAYS(DATEVALUE("10/1/20"&amp;RIGHT(BM$1,2)),DATEVALUE("9/30/20"&amp;RIGHT(BN$1,2)),Holidays!$J$3:$J$937),
IF($T511&gt;=DATEVALUE("10/1/20"&amp;RIGHT(BM$1,2)),NETWORKDAYS($T511,DATEVALUE("9/30/20"&amp;RIGHT(BN$1,2)),Holidays!$J$3:$J$937),"")))),"")/(NETWORKDAYS($T511,$U511,Holidays!$J$3:$J$937)),0))</f>
        <v/>
      </c>
      <c r="BO511" s="87" t="str">
        <f>IF($Q511="","",IFERROR(IF(OR(AND($T511&gt;=DATEVALUE("10/1/20"&amp;RIGHT(BN$1,2)),$T511&lt;=DATEVALUE("9/30/20"&amp;RIGHT(BO$1,2))),AND($U511&gt;=DATEVALUE("10/1/20"&amp;RIGHT(BN$1,2)),$U511&lt;=DATEVALUE("9/30/20"&amp;RIGHT(BO$1,2))),AND($T511&lt;=DATEVALUE("10/1/20"&amp;RIGHT(BN$1,2)),$U511&gt;=DATEVALUE("9/30/20"&amp;RIGHT(BO$1,2)))),
IF(AND($T511&gt;=DATEVALUE("10/1/20"&amp;RIGHT(BN$1,2)),$U511&lt;=DATEVALUE("9/30/20"&amp;RIGHT(BO$1,2))),NETWORKDAYS($T511,$U511,Holidays!$J$3:$J$937),
IF(AND($T511&lt;DATEVALUE("10/1/20"&amp;RIGHT(BN$1,2)),$U511&lt;=DATEVALUE("9/30/20"&amp;RIGHT(BO$1,2))),NETWORKDAYS(DATEVALUE("10/1/20"&amp;RIGHT(BN$1,2)),$U511,Holidays!$J$3:$J$937),
IF($T511&lt;DATEVALUE("10/1/20"&amp;RIGHT(BN$1,2)),NETWORKDAYS(DATEVALUE("10/1/20"&amp;RIGHT(BN$1,2)),DATEVALUE("9/30/20"&amp;RIGHT(BO$1,2)),Holidays!$J$3:$J$937),
IF($T511&gt;=DATEVALUE("10/1/20"&amp;RIGHT(BN$1,2)),NETWORKDAYS($T511,DATEVALUE("9/30/20"&amp;RIGHT(BO$1,2)),Holidays!$J$3:$J$937),"")))),"")/(NETWORKDAYS($T511,$U511,Holidays!$J$3:$J$937)),0))</f>
        <v/>
      </c>
      <c r="BP511" s="87" t="str">
        <f>IF($Q511="","",IFERROR(IF(OR(AND($T511&gt;=DATEVALUE("10/1/20"&amp;RIGHT(BO$1,2)),$T511&lt;=DATEVALUE("9/30/20"&amp;RIGHT(BP$1,2))),AND($U511&gt;=DATEVALUE("10/1/20"&amp;RIGHT(BO$1,2)),$U511&lt;=DATEVALUE("9/30/20"&amp;RIGHT(BP$1,2))),AND($T511&lt;=DATEVALUE("10/1/20"&amp;RIGHT(BO$1,2)),$U511&gt;=DATEVALUE("9/30/20"&amp;RIGHT(BP$1,2)))),
IF(AND($T511&gt;=DATEVALUE("10/1/20"&amp;RIGHT(BO$1,2)),$U511&lt;=DATEVALUE("9/30/20"&amp;RIGHT(BP$1,2))),NETWORKDAYS($T511,$U511,Holidays!$J$3:$J$937),
IF(AND($T511&lt;DATEVALUE("10/1/20"&amp;RIGHT(BO$1,2)),$U511&lt;=DATEVALUE("9/30/20"&amp;RIGHT(BP$1,2))),NETWORKDAYS(DATEVALUE("10/1/20"&amp;RIGHT(BO$1,2)),$U511,Holidays!$J$3:$J$937),
IF($T511&lt;DATEVALUE("10/1/20"&amp;RIGHT(BO$1,2)),NETWORKDAYS(DATEVALUE("10/1/20"&amp;RIGHT(BO$1,2)),DATEVALUE("9/30/20"&amp;RIGHT(BP$1,2)),Holidays!$J$3:$J$937),
IF($T511&gt;=DATEVALUE("10/1/20"&amp;RIGHT(BO$1,2)),NETWORKDAYS($T511,DATEVALUE("9/30/20"&amp;RIGHT(BP$1,2)),Holidays!$J$3:$J$937),"")))),"")/(NETWORKDAYS($T511,$U511,Holidays!$J$3:$J$937)),0))</f>
        <v/>
      </c>
      <c r="BQ511" s="87" t="str">
        <f>IF($Q511="","",IFERROR(IF(OR(AND($T511&gt;=DATEVALUE("10/1/20"&amp;RIGHT(BP$1,2)),$T511&lt;=DATEVALUE("9/30/20"&amp;RIGHT(BQ$1,2))),AND($U511&gt;=DATEVALUE("10/1/20"&amp;RIGHT(BP$1,2)),$U511&lt;=DATEVALUE("9/30/20"&amp;RIGHT(BQ$1,2))),AND($T511&lt;=DATEVALUE("10/1/20"&amp;RIGHT(BP$1,2)),$U511&gt;=DATEVALUE("9/30/20"&amp;RIGHT(BQ$1,2)))),
IF(AND($T511&gt;=DATEVALUE("10/1/20"&amp;RIGHT(BP$1,2)),$U511&lt;=DATEVALUE("9/30/20"&amp;RIGHT(BQ$1,2))),NETWORKDAYS($T511,$U511,Holidays!$J$3:$J$937),
IF(AND($T511&lt;DATEVALUE("10/1/20"&amp;RIGHT(BP$1,2)),$U511&lt;=DATEVALUE("9/30/20"&amp;RIGHT(BQ$1,2))),NETWORKDAYS(DATEVALUE("10/1/20"&amp;RIGHT(BP$1,2)),$U511,Holidays!$J$3:$J$937),
IF($T511&lt;DATEVALUE("10/1/20"&amp;RIGHT(BP$1,2)),NETWORKDAYS(DATEVALUE("10/1/20"&amp;RIGHT(BP$1,2)),DATEVALUE("9/30/20"&amp;RIGHT(BQ$1,2)),Holidays!$J$3:$J$937),
IF($T511&gt;=DATEVALUE("10/1/20"&amp;RIGHT(BP$1,2)),NETWORKDAYS($T511,DATEVALUE("9/30/20"&amp;RIGHT(BQ$1,2)),Holidays!$J$3:$J$937),"")))),"")/(NETWORKDAYS($T511,$U511,Holidays!$J$3:$J$937)),0))</f>
        <v/>
      </c>
      <c r="BR511" s="87" t="str">
        <f>IF($Q511="","",IFERROR(IF(OR(AND($T511&gt;=DATEVALUE("10/1/20"&amp;RIGHT(BQ$1,2)),$T511&lt;=DATEVALUE("9/30/20"&amp;RIGHT(BR$1,2))),AND($U511&gt;=DATEVALUE("10/1/20"&amp;RIGHT(BQ$1,2)),$U511&lt;=DATEVALUE("9/30/20"&amp;RIGHT(BR$1,2))),AND($T511&lt;=DATEVALUE("10/1/20"&amp;RIGHT(BQ$1,2)),$U511&gt;=DATEVALUE("9/30/20"&amp;RIGHT(BR$1,2)))),
IF(AND($T511&gt;=DATEVALUE("10/1/20"&amp;RIGHT(BQ$1,2)),$U511&lt;=DATEVALUE("9/30/20"&amp;RIGHT(BR$1,2))),NETWORKDAYS($T511,$U511,Holidays!$J$3:$J$937),
IF(AND($T511&lt;DATEVALUE("10/1/20"&amp;RIGHT(BQ$1,2)),$U511&lt;=DATEVALUE("9/30/20"&amp;RIGHT(BR$1,2))),NETWORKDAYS(DATEVALUE("10/1/20"&amp;RIGHT(BQ$1,2)),$U511,Holidays!$J$3:$J$937),
IF($T511&lt;DATEVALUE("10/1/20"&amp;RIGHT(BQ$1,2)),NETWORKDAYS(DATEVALUE("10/1/20"&amp;RIGHT(BQ$1,2)),DATEVALUE("9/30/20"&amp;RIGHT(BR$1,2)),Holidays!$J$3:$J$937),
IF($T511&gt;=DATEVALUE("10/1/20"&amp;RIGHT(BQ$1,2)),NETWORKDAYS($T511,DATEVALUE("9/30/20"&amp;RIGHT(BR$1,2)),Holidays!$J$3:$J$937),"")))),"")/(NETWORKDAYS($T511,$U511,Holidays!$J$3:$J$937)),0))</f>
        <v/>
      </c>
      <c r="BS511" s="87" t="str">
        <f>IF($Q511="","",IFERROR(IF(OR(AND($T511&gt;=DATEVALUE("10/1/20"&amp;RIGHT(BR$1,2)),$T511&lt;=DATEVALUE("9/30/20"&amp;RIGHT(BS$1,2))),AND($U511&gt;=DATEVALUE("10/1/20"&amp;RIGHT(BR$1,2)),$U511&lt;=DATEVALUE("9/30/20"&amp;RIGHT(BS$1,2))),AND($T511&lt;=DATEVALUE("10/1/20"&amp;RIGHT(BR$1,2)),$U511&gt;=DATEVALUE("9/30/20"&amp;RIGHT(BS$1,2)))),
IF(AND($T511&gt;=DATEVALUE("10/1/20"&amp;RIGHT(BR$1,2)),$U511&lt;=DATEVALUE("9/30/20"&amp;RIGHT(BS$1,2))),NETWORKDAYS($T511,$U511,Holidays!$J$3:$J$937),
IF(AND($T511&lt;DATEVALUE("10/1/20"&amp;RIGHT(BR$1,2)),$U511&lt;=DATEVALUE("9/30/20"&amp;RIGHT(BS$1,2))),NETWORKDAYS(DATEVALUE("10/1/20"&amp;RIGHT(BR$1,2)),$U511,Holidays!$J$3:$J$937),
IF($T511&lt;DATEVALUE("10/1/20"&amp;RIGHT(BR$1,2)),NETWORKDAYS(DATEVALUE("10/1/20"&amp;RIGHT(BR$1,2)),DATEVALUE("9/30/20"&amp;RIGHT(BS$1,2)),Holidays!$J$3:$J$937),
IF($T511&gt;=DATEVALUE("10/1/20"&amp;RIGHT(BR$1,2)),NETWORKDAYS($T511,DATEVALUE("9/30/20"&amp;RIGHT(BS$1,2)),Holidays!$J$3:$J$937),"")))),"")/(NETWORKDAYS($T511,$U511,Holidays!$J$3:$J$937)),0))</f>
        <v/>
      </c>
      <c r="BT511" s="87" t="str">
        <f>IF($Q511="","",IFERROR(IF(OR(AND($T511&gt;=DATEVALUE("10/1/20"&amp;RIGHT(BS$1,2)),$T511&lt;=DATEVALUE("9/30/20"&amp;RIGHT(BT$1,2))),AND($U511&gt;=DATEVALUE("10/1/20"&amp;RIGHT(BS$1,2)),$U511&lt;=DATEVALUE("9/30/20"&amp;RIGHT(BT$1,2))),AND($T511&lt;=DATEVALUE("10/1/20"&amp;RIGHT(BS$1,2)),$U511&gt;=DATEVALUE("9/30/20"&amp;RIGHT(BT$1,2)))),
IF(AND($T511&gt;=DATEVALUE("10/1/20"&amp;RIGHT(BS$1,2)),$U511&lt;=DATEVALUE("9/30/20"&amp;RIGHT(BT$1,2))),NETWORKDAYS($T511,$U511,Holidays!$J$3:$J$937),
IF(AND($T511&lt;DATEVALUE("10/1/20"&amp;RIGHT(BS$1,2)),$U511&lt;=DATEVALUE("9/30/20"&amp;RIGHT(BT$1,2))),NETWORKDAYS(DATEVALUE("10/1/20"&amp;RIGHT(BS$1,2)),$U511,Holidays!$J$3:$J$937),
IF($T511&lt;DATEVALUE("10/1/20"&amp;RIGHT(BS$1,2)),NETWORKDAYS(DATEVALUE("10/1/20"&amp;RIGHT(BS$1,2)),DATEVALUE("9/30/20"&amp;RIGHT(BT$1,2)),Holidays!$J$3:$J$937),
IF($T511&gt;=DATEVALUE("10/1/20"&amp;RIGHT(BS$1,2)),NETWORKDAYS($T511,DATEVALUE("9/30/20"&amp;RIGHT(BT$1,2)),Holidays!$J$3:$J$937),"")))),"")/(NETWORKDAYS($T511,$U511,Holidays!$J$3:$J$937)),0))</f>
        <v/>
      </c>
      <c r="BU511" s="87" t="str">
        <f>IF($Q511="","",IFERROR(IF(OR(AND($T511&gt;=DATEVALUE("10/1/20"&amp;RIGHT(BT$1,2)),$T511&lt;=DATEVALUE("9/30/20"&amp;RIGHT(BU$1,2))),AND($U511&gt;=DATEVALUE("10/1/20"&amp;RIGHT(BT$1,2)),$U511&lt;=DATEVALUE("9/30/20"&amp;RIGHT(BU$1,2))),AND($T511&lt;=DATEVALUE("10/1/20"&amp;RIGHT(BT$1,2)),$U511&gt;=DATEVALUE("9/30/20"&amp;RIGHT(BU$1,2)))),
IF(AND($T511&gt;=DATEVALUE("10/1/20"&amp;RIGHT(BT$1,2)),$U511&lt;=DATEVALUE("9/30/20"&amp;RIGHT(BU$1,2))),NETWORKDAYS($T511,$U511,Holidays!$J$3:$J$937),
IF(AND($T511&lt;DATEVALUE("10/1/20"&amp;RIGHT(BT$1,2)),$U511&lt;=DATEVALUE("9/30/20"&amp;RIGHT(BU$1,2))),NETWORKDAYS(DATEVALUE("10/1/20"&amp;RIGHT(BT$1,2)),$U511,Holidays!$J$3:$J$937),
IF($T511&lt;DATEVALUE("10/1/20"&amp;RIGHT(BT$1,2)),NETWORKDAYS(DATEVALUE("10/1/20"&amp;RIGHT(BT$1,2)),DATEVALUE("9/30/20"&amp;RIGHT(BU$1,2)),Holidays!$J$3:$J$937),
IF($T511&gt;=DATEVALUE("10/1/20"&amp;RIGHT(BT$1,2)),NETWORKDAYS($T511,DATEVALUE("9/30/20"&amp;RIGHT(BU$1,2)),Holidays!$J$3:$J$937),"")))),"")/(NETWORKDAYS($T511,$U511,Holidays!$J$3:$J$937)),0))</f>
        <v/>
      </c>
      <c r="BV511" s="87" t="str">
        <f>IF($Q511="","",IFERROR(IF(OR(AND($T511&gt;=DATEVALUE("10/1/20"&amp;RIGHT(BU$1,2)),$T511&lt;=DATEVALUE("9/30/20"&amp;RIGHT(BV$1,2))),AND($U511&gt;=DATEVALUE("10/1/20"&amp;RIGHT(BU$1,2)),$U511&lt;=DATEVALUE("9/30/20"&amp;RIGHT(BV$1,2))),AND($T511&lt;=DATEVALUE("10/1/20"&amp;RIGHT(BU$1,2)),$U511&gt;=DATEVALUE("9/30/20"&amp;RIGHT(BV$1,2)))),
IF(AND($T511&gt;=DATEVALUE("10/1/20"&amp;RIGHT(BU$1,2)),$U511&lt;=DATEVALUE("9/30/20"&amp;RIGHT(BV$1,2))),NETWORKDAYS($T511,$U511,Holidays!$J$3:$J$937),
IF(AND($T511&lt;DATEVALUE("10/1/20"&amp;RIGHT(BU$1,2)),$U511&lt;=DATEVALUE("9/30/20"&amp;RIGHT(BV$1,2))),NETWORKDAYS(DATEVALUE("10/1/20"&amp;RIGHT(BU$1,2)),$U511,Holidays!$J$3:$J$937),
IF($T511&lt;DATEVALUE("10/1/20"&amp;RIGHT(BU$1,2)),NETWORKDAYS(DATEVALUE("10/1/20"&amp;RIGHT(BU$1,2)),DATEVALUE("9/30/20"&amp;RIGHT(BV$1,2)),Holidays!$J$3:$J$937),
IF($T511&gt;=DATEVALUE("10/1/20"&amp;RIGHT(BU$1,2)),NETWORKDAYS($T511,DATEVALUE("9/30/20"&amp;RIGHT(BV$1,2)),Holidays!$J$3:$J$937),"")))),"")/(NETWORKDAYS($T511,$U511,Holidays!$J$3:$J$937)),0))</f>
        <v/>
      </c>
      <c r="BW511" s="87" t="str">
        <f>IF($Q511="","",IFERROR(IF(OR(AND($T511&gt;=DATEVALUE("10/1/20"&amp;RIGHT(BV$1,2)),$T511&lt;=DATEVALUE("9/30/20"&amp;RIGHT(BW$1,2))),AND($U511&gt;=DATEVALUE("10/1/20"&amp;RIGHT(BV$1,2)),$U511&lt;=DATEVALUE("9/30/20"&amp;RIGHT(BW$1,2))),AND($T511&lt;=DATEVALUE("10/1/20"&amp;RIGHT(BV$1,2)),$U511&gt;=DATEVALUE("9/30/20"&amp;RIGHT(BW$1,2)))),
IF(AND($T511&gt;=DATEVALUE("10/1/20"&amp;RIGHT(BV$1,2)),$U511&lt;=DATEVALUE("9/30/20"&amp;RIGHT(BW$1,2))),NETWORKDAYS($T511,$U511,Holidays!$J$3:$J$937),
IF(AND($T511&lt;DATEVALUE("10/1/20"&amp;RIGHT(BV$1,2)),$U511&lt;=DATEVALUE("9/30/20"&amp;RIGHT(BW$1,2))),NETWORKDAYS(DATEVALUE("10/1/20"&amp;RIGHT(BV$1,2)),$U511,Holidays!$J$3:$J$937),
IF($T511&lt;DATEVALUE("10/1/20"&amp;RIGHT(BV$1,2)),NETWORKDAYS(DATEVALUE("10/1/20"&amp;RIGHT(BV$1,2)),DATEVALUE("9/30/20"&amp;RIGHT(BW$1,2)),Holidays!$J$3:$J$937),
IF($T511&gt;=DATEVALUE("10/1/20"&amp;RIGHT(BV$1,2)),NETWORKDAYS($T511,DATEVALUE("9/30/20"&amp;RIGHT(BW$1,2)),Holidays!$J$3:$J$937),"")))),"")/(NETWORKDAYS($T511,$U511,Holidays!$J$3:$J$937)),0))</f>
        <v/>
      </c>
      <c r="BX511" s="87" t="str">
        <f>IF($Q511="","",IFERROR(IF(OR(AND($T511&gt;=DATEVALUE("10/1/20"&amp;RIGHT(BW$1,2)),$T511&lt;=DATEVALUE("9/30/20"&amp;RIGHT(BX$1,2))),AND($U511&gt;=DATEVALUE("10/1/20"&amp;RIGHT(BW$1,2)),$U511&lt;=DATEVALUE("9/30/20"&amp;RIGHT(BX$1,2))),AND($T511&lt;=DATEVALUE("10/1/20"&amp;RIGHT(BW$1,2)),$U511&gt;=DATEVALUE("9/30/20"&amp;RIGHT(BX$1,2)))),
IF(AND($T511&gt;=DATEVALUE("10/1/20"&amp;RIGHT(BW$1,2)),$U511&lt;=DATEVALUE("9/30/20"&amp;RIGHT(BX$1,2))),NETWORKDAYS($T511,$U511,Holidays!$J$3:$J$937),
IF(AND($T511&lt;DATEVALUE("10/1/20"&amp;RIGHT(BW$1,2)),$U511&lt;=DATEVALUE("9/30/20"&amp;RIGHT(BX$1,2))),NETWORKDAYS(DATEVALUE("10/1/20"&amp;RIGHT(BW$1,2)),$U511,Holidays!$J$3:$J$937),
IF($T511&lt;DATEVALUE("10/1/20"&amp;RIGHT(BW$1,2)),NETWORKDAYS(DATEVALUE("10/1/20"&amp;RIGHT(BW$1,2)),DATEVALUE("9/30/20"&amp;RIGHT(BX$1,2)),Holidays!$J$3:$J$937),
IF($T511&gt;=DATEVALUE("10/1/20"&amp;RIGHT(BW$1,2)),NETWORKDAYS($T511,DATEVALUE("9/30/20"&amp;RIGHT(BX$1,2)),Holidays!$J$3:$J$937),"")))),"")/(NETWORKDAYS($T511,$U511,Holidays!$J$3:$J$937)),0))</f>
        <v/>
      </c>
      <c r="BY511" s="87" t="str">
        <f>IF($Q511="","",IFERROR(IF(OR(AND($T511&gt;=DATEVALUE("10/1/20"&amp;RIGHT(BX$1,2)),$T511&lt;=DATEVALUE("9/30/20"&amp;RIGHT(BY$1,2))),AND($U511&gt;=DATEVALUE("10/1/20"&amp;RIGHT(BX$1,2)),$U511&lt;=DATEVALUE("9/30/20"&amp;RIGHT(BY$1,2))),AND($T511&lt;=DATEVALUE("10/1/20"&amp;RIGHT(BX$1,2)),$U511&gt;=DATEVALUE("9/30/20"&amp;RIGHT(BY$1,2)))),
IF(AND($T511&gt;=DATEVALUE("10/1/20"&amp;RIGHT(BX$1,2)),$U511&lt;=DATEVALUE("9/30/20"&amp;RIGHT(BY$1,2))),NETWORKDAYS($T511,$U511,Holidays!$J$3:$J$937),
IF(AND($T511&lt;DATEVALUE("10/1/20"&amp;RIGHT(BX$1,2)),$U511&lt;=DATEVALUE("9/30/20"&amp;RIGHT(BY$1,2))),NETWORKDAYS(DATEVALUE("10/1/20"&amp;RIGHT(BX$1,2)),$U511,Holidays!$J$3:$J$937),
IF($T511&lt;DATEVALUE("10/1/20"&amp;RIGHT(BX$1,2)),NETWORKDAYS(DATEVALUE("10/1/20"&amp;RIGHT(BX$1,2)),DATEVALUE("9/30/20"&amp;RIGHT(BY$1,2)),Holidays!$J$3:$J$937),
IF($T511&gt;=DATEVALUE("10/1/20"&amp;RIGHT(BX$1,2)),NETWORKDAYS($T511,DATEVALUE("9/30/20"&amp;RIGHT(BY$1,2)),Holidays!$J$3:$J$937),"")))),"")/(NETWORKDAYS($T511,$U511,Holidays!$J$3:$J$937)),0))</f>
        <v/>
      </c>
      <c r="BZ511" s="87" t="str">
        <f>IF($Q511="","",IFERROR(IF(OR(AND($T511&gt;=DATEVALUE("10/1/20"&amp;RIGHT(BY$1,2)),$T511&lt;=DATEVALUE("9/30/20"&amp;RIGHT(BZ$1,2))),AND($U511&gt;=DATEVALUE("10/1/20"&amp;RIGHT(BY$1,2)),$U511&lt;=DATEVALUE("9/30/20"&amp;RIGHT(BZ$1,2))),AND($T511&lt;=DATEVALUE("10/1/20"&amp;RIGHT(BY$1,2)),$U511&gt;=DATEVALUE("9/30/20"&amp;RIGHT(BZ$1,2)))),
IF(AND($T511&gt;=DATEVALUE("10/1/20"&amp;RIGHT(BY$1,2)),$U511&lt;=DATEVALUE("9/30/20"&amp;RIGHT(BZ$1,2))),NETWORKDAYS($T511,$U511,Holidays!$J$3:$J$937),
IF(AND($T511&lt;DATEVALUE("10/1/20"&amp;RIGHT(BY$1,2)),$U511&lt;=DATEVALUE("9/30/20"&amp;RIGHT(BZ$1,2))),NETWORKDAYS(DATEVALUE("10/1/20"&amp;RIGHT(BY$1,2)),$U511,Holidays!$J$3:$J$937),
IF($T511&lt;DATEVALUE("10/1/20"&amp;RIGHT(BY$1,2)),NETWORKDAYS(DATEVALUE("10/1/20"&amp;RIGHT(BY$1,2)),DATEVALUE("9/30/20"&amp;RIGHT(BZ$1,2)),Holidays!$J$3:$J$937),
IF($T511&gt;=DATEVALUE("10/1/20"&amp;RIGHT(BY$1,2)),NETWORKDAYS($T511,DATEVALUE("9/30/20"&amp;RIGHT(BZ$1,2)),Holidays!$J$3:$J$937),"")))),"")/(NETWORKDAYS($T511,$U511,Holidays!$J$3:$J$937)),0))</f>
        <v/>
      </c>
      <c r="CA511" s="87" t="str">
        <f>IF($Q511="","",IFERROR(IF(OR(AND($T511&gt;=DATEVALUE("10/1/20"&amp;RIGHT(BZ$1,2)),$T511&lt;=DATEVALUE("9/30/20"&amp;RIGHT(CA$1,2))),AND($U511&gt;=DATEVALUE("10/1/20"&amp;RIGHT(BZ$1,2)),$U511&lt;=DATEVALUE("9/30/20"&amp;RIGHT(CA$1,2))),AND($T511&lt;=DATEVALUE("10/1/20"&amp;RIGHT(BZ$1,2)),$U511&gt;=DATEVALUE("9/30/20"&amp;RIGHT(CA$1,2)))),
IF(AND($T511&gt;=DATEVALUE("10/1/20"&amp;RIGHT(BZ$1,2)),$U511&lt;=DATEVALUE("9/30/20"&amp;RIGHT(CA$1,2))),NETWORKDAYS($T511,$U511,Holidays!$J$3:$J$937),
IF(AND($T511&lt;DATEVALUE("10/1/20"&amp;RIGHT(BZ$1,2)),$U511&lt;=DATEVALUE("9/30/20"&amp;RIGHT(CA$1,2))),NETWORKDAYS(DATEVALUE("10/1/20"&amp;RIGHT(BZ$1,2)),$U511,Holidays!$J$3:$J$937),
IF($T511&lt;DATEVALUE("10/1/20"&amp;RIGHT(BZ$1,2)),NETWORKDAYS(DATEVALUE("10/1/20"&amp;RIGHT(BZ$1,2)),DATEVALUE("9/30/20"&amp;RIGHT(CA$1,2)),Holidays!$J$3:$J$937),
IF($T511&gt;=DATEVALUE("10/1/20"&amp;RIGHT(BZ$1,2)),NETWORKDAYS($T511,DATEVALUE("9/30/20"&amp;RIGHT(CA$1,2)),Holidays!$J$3:$J$937),"")))),"")/(NETWORKDAYS($T511,$U511,Holidays!$J$3:$J$937)),0))</f>
        <v/>
      </c>
      <c r="CB511" s="87" t="str">
        <f>IF($Q511="","",IFERROR(IF(OR(AND($T511&gt;=DATEVALUE("10/1/20"&amp;RIGHT(CA$1,2)),$T511&lt;=DATEVALUE("9/30/20"&amp;RIGHT(CB$1,2))),AND($U511&gt;=DATEVALUE("10/1/20"&amp;RIGHT(CA$1,2)),$U511&lt;=DATEVALUE("9/30/20"&amp;RIGHT(CB$1,2))),AND($T511&lt;=DATEVALUE("10/1/20"&amp;RIGHT(CA$1,2)),$U511&gt;=DATEVALUE("9/30/20"&amp;RIGHT(CB$1,2)))),
IF(AND($T511&gt;=DATEVALUE("10/1/20"&amp;RIGHT(CA$1,2)),$U511&lt;=DATEVALUE("9/30/20"&amp;RIGHT(CB$1,2))),NETWORKDAYS($T511,$U511,Holidays!$J$3:$J$937),
IF(AND($T511&lt;DATEVALUE("10/1/20"&amp;RIGHT(CA$1,2)),$U511&lt;=DATEVALUE("9/30/20"&amp;RIGHT(CB$1,2))),NETWORKDAYS(DATEVALUE("10/1/20"&amp;RIGHT(CA$1,2)),$U511,Holidays!$J$3:$J$937),
IF($T511&lt;DATEVALUE("10/1/20"&amp;RIGHT(CA$1,2)),NETWORKDAYS(DATEVALUE("10/1/20"&amp;RIGHT(CA$1,2)),DATEVALUE("9/30/20"&amp;RIGHT(CB$1,2)),Holidays!$J$3:$J$937),
IF($T511&gt;=DATEVALUE("10/1/20"&amp;RIGHT(CA$1,2)),NETWORKDAYS($T511,DATEVALUE("9/30/20"&amp;RIGHT(CB$1,2)),Holidays!$J$3:$J$937),"")))),"")/(NETWORKDAYS($T511,$U511,Holidays!$J$3:$J$937)),0))</f>
        <v/>
      </c>
    </row>
    <row r="512" spans="1:80">
      <c r="A512" s="97"/>
      <c r="B512" s="98" t="str">
        <f ca="1">IF(NOT($A512=""),OFFSET('WBS Reference &amp; User Procedure'!$A$1,MATCH($A512,'WBS Reference &amp; User Procedure'!$A:$A,0)-1,1),"")</f>
        <v/>
      </c>
      <c r="D512" s="97"/>
      <c r="I512" s="78"/>
      <c r="T512" s="104" t="str">
        <f>IF(NOT(Q512=""),IF(NOT($S512=""),$S512,#REF!),"")</f>
        <v/>
      </c>
      <c r="U512" s="104" t="str">
        <f>IF(NOT(Q512=""),WORKDAY(T512,Q512,Holidays!$J$3:$J$937),"")</f>
        <v/>
      </c>
      <c r="V512" s="104"/>
      <c r="W512" s="104"/>
      <c r="X512" s="101" t="str">
        <f t="shared" si="106"/>
        <v/>
      </c>
      <c r="AL512" s="87" t="str">
        <f t="shared" ca="1" si="107"/>
        <v/>
      </c>
      <c r="AN512" s="87" t="str">
        <f t="shared" ca="1" si="112"/>
        <v/>
      </c>
      <c r="AO512" s="87" t="str">
        <f t="shared" ca="1" si="112"/>
        <v/>
      </c>
      <c r="AP512" s="87" t="str">
        <f t="shared" ca="1" si="112"/>
        <v/>
      </c>
      <c r="AQ512" s="87" t="str">
        <f t="shared" ca="1" si="112"/>
        <v/>
      </c>
      <c r="AR512" s="87" t="str">
        <f t="shared" ca="1" si="112"/>
        <v/>
      </c>
      <c r="AS512" s="87" t="str">
        <f t="shared" ca="1" si="112"/>
        <v/>
      </c>
      <c r="AT512" s="87" t="str">
        <f t="shared" ca="1" si="112"/>
        <v/>
      </c>
      <c r="AU512" s="87" t="str">
        <f t="shared" ca="1" si="112"/>
        <v/>
      </c>
      <c r="AV512" s="87" t="str">
        <f t="shared" ca="1" si="112"/>
        <v/>
      </c>
      <c r="AW512" s="87" t="str">
        <f t="shared" ca="1" si="112"/>
        <v/>
      </c>
      <c r="AX512" s="87" t="str">
        <f t="shared" ca="1" si="113"/>
        <v/>
      </c>
      <c r="AY512" s="87" t="str">
        <f t="shared" ca="1" si="113"/>
        <v/>
      </c>
      <c r="AZ512" s="87" t="str">
        <f t="shared" ca="1" si="113"/>
        <v/>
      </c>
      <c r="BA512" s="87" t="str">
        <f t="shared" ca="1" si="113"/>
        <v/>
      </c>
      <c r="BB512" s="87" t="str">
        <f t="shared" ca="1" si="113"/>
        <v/>
      </c>
      <c r="BC512" s="87" t="str">
        <f t="shared" ca="1" si="113"/>
        <v/>
      </c>
      <c r="BD512" s="87" t="str">
        <f t="shared" ca="1" si="113"/>
        <v/>
      </c>
      <c r="BE512" s="87" t="str">
        <f t="shared" ca="1" si="113"/>
        <v/>
      </c>
      <c r="BF512" s="87" t="str">
        <f t="shared" ca="1" si="113"/>
        <v/>
      </c>
      <c r="BG512" s="87" t="str">
        <f t="shared" ca="1" si="113"/>
        <v/>
      </c>
      <c r="BI512" s="87" t="str">
        <f>IF($Q512="","",IFERROR(IF(OR(AND($T512&gt;=DATEVALUE("10/1/20"&amp;RIGHT(BH$1,2)),$T512&lt;=DATEVALUE("9/30/20"&amp;RIGHT(BI$1,2))),AND($U512&gt;=DATEVALUE("10/1/20"&amp;RIGHT(BH$1,2)),$U512&lt;=DATEVALUE("9/30/20"&amp;RIGHT(BI$1,2))),AND($T512&lt;=DATEVALUE("10/1/20"&amp;RIGHT(BH$1,2)),$U512&gt;=DATEVALUE("9/30/20"&amp;RIGHT(BI$1,2)))),
IF(AND($T512&gt;=DATEVALUE("10/1/20"&amp;RIGHT(BH$1,2)),$U512&lt;=DATEVALUE("9/30/20"&amp;RIGHT(BI$1,2))),NETWORKDAYS($T512,$U512,Holidays!$J$3:$J$937),
IF(AND($T512&lt;DATEVALUE("10/1/20"&amp;RIGHT(BH$1,2)),$U512&lt;=DATEVALUE("9/30/20"&amp;RIGHT(BI$1,2))),NETWORKDAYS(DATEVALUE("10/1/20"&amp;RIGHT(BH$1,2)),$U512,Holidays!$J$3:$J$937),
IF($T512&lt;DATEVALUE("10/1/20"&amp;RIGHT(BH$1,2)),NETWORKDAYS(DATEVALUE("10/1/20"&amp;RIGHT(BH$1,2)),DATEVALUE("9/30/20"&amp;RIGHT(BI$1,2)),Holidays!$J$3:$J$937),
IF($T512&gt;=DATEVALUE("10/1/20"&amp;RIGHT(BH$1,2)),NETWORKDAYS($T512,DATEVALUE("9/30/20"&amp;RIGHT(BI$1,2)),Holidays!$J$3:$J$937),"")))),"")/(NETWORKDAYS($T512,$U512,Holidays!$J$3:$J$937)),0))</f>
        <v/>
      </c>
      <c r="BJ512" s="87" t="str">
        <f>IF($Q512="","",IFERROR(IF(OR(AND($T512&gt;=DATEVALUE("10/1/20"&amp;RIGHT(BI$1,2)),$T512&lt;=DATEVALUE("9/30/20"&amp;RIGHT(BJ$1,2))),AND($U512&gt;=DATEVALUE("10/1/20"&amp;RIGHT(BI$1,2)),$U512&lt;=DATEVALUE("9/30/20"&amp;RIGHT(BJ$1,2))),AND($T512&lt;=DATEVALUE("10/1/20"&amp;RIGHT(BI$1,2)),$U512&gt;=DATEVALUE("9/30/20"&amp;RIGHT(BJ$1,2)))),
IF(AND($T512&gt;=DATEVALUE("10/1/20"&amp;RIGHT(BI$1,2)),$U512&lt;=DATEVALUE("9/30/20"&amp;RIGHT(BJ$1,2))),NETWORKDAYS($T512,$U512,Holidays!$J$3:$J$937),
IF(AND($T512&lt;DATEVALUE("10/1/20"&amp;RIGHT(BI$1,2)),$U512&lt;=DATEVALUE("9/30/20"&amp;RIGHT(BJ$1,2))),NETWORKDAYS(DATEVALUE("10/1/20"&amp;RIGHT(BI$1,2)),$U512,Holidays!$J$3:$J$937),
IF($T512&lt;DATEVALUE("10/1/20"&amp;RIGHT(BI$1,2)),NETWORKDAYS(DATEVALUE("10/1/20"&amp;RIGHT(BI$1,2)),DATEVALUE("9/30/20"&amp;RIGHT(BJ$1,2)),Holidays!$J$3:$J$937),
IF($T512&gt;=DATEVALUE("10/1/20"&amp;RIGHT(BI$1,2)),NETWORKDAYS($T512,DATEVALUE("9/30/20"&amp;RIGHT(BJ$1,2)),Holidays!$J$3:$J$937),"")))),"")/(NETWORKDAYS($T512,$U512,Holidays!$J$3:$J$937)),0))</f>
        <v/>
      </c>
      <c r="BK512" s="87" t="str">
        <f>IF($Q512="","",IFERROR(IF(OR(AND($T512&gt;=DATEVALUE("10/1/20"&amp;RIGHT(BJ$1,2)),$T512&lt;=DATEVALUE("9/30/20"&amp;RIGHT(BK$1,2))),AND($U512&gt;=DATEVALUE("10/1/20"&amp;RIGHT(BJ$1,2)),$U512&lt;=DATEVALUE("9/30/20"&amp;RIGHT(BK$1,2))),AND($T512&lt;=DATEVALUE("10/1/20"&amp;RIGHT(BJ$1,2)),$U512&gt;=DATEVALUE("9/30/20"&amp;RIGHT(BK$1,2)))),
IF(AND($T512&gt;=DATEVALUE("10/1/20"&amp;RIGHT(BJ$1,2)),$U512&lt;=DATEVALUE("9/30/20"&amp;RIGHT(BK$1,2))),NETWORKDAYS($T512,$U512,Holidays!$J$3:$J$937),
IF(AND($T512&lt;DATEVALUE("10/1/20"&amp;RIGHT(BJ$1,2)),$U512&lt;=DATEVALUE("9/30/20"&amp;RIGHT(BK$1,2))),NETWORKDAYS(DATEVALUE("10/1/20"&amp;RIGHT(BJ$1,2)),$U512,Holidays!$J$3:$J$937),
IF($T512&lt;DATEVALUE("10/1/20"&amp;RIGHT(BJ$1,2)),NETWORKDAYS(DATEVALUE("10/1/20"&amp;RIGHT(BJ$1,2)),DATEVALUE("9/30/20"&amp;RIGHT(BK$1,2)),Holidays!$J$3:$J$937),
IF($T512&gt;=DATEVALUE("10/1/20"&amp;RIGHT(BJ$1,2)),NETWORKDAYS($T512,DATEVALUE("9/30/20"&amp;RIGHT(BK$1,2)),Holidays!$J$3:$J$937),"")))),"")/(NETWORKDAYS($T512,$U512,Holidays!$J$3:$J$937)),0))</f>
        <v/>
      </c>
      <c r="BL512" s="87" t="str">
        <f>IF($Q512="","",IFERROR(IF(OR(AND($T512&gt;=DATEVALUE("10/1/20"&amp;RIGHT(BK$1,2)),$T512&lt;=DATEVALUE("9/30/20"&amp;RIGHT(BL$1,2))),AND($U512&gt;=DATEVALUE("10/1/20"&amp;RIGHT(BK$1,2)),$U512&lt;=DATEVALUE("9/30/20"&amp;RIGHT(BL$1,2))),AND($T512&lt;=DATEVALUE("10/1/20"&amp;RIGHT(BK$1,2)),$U512&gt;=DATEVALUE("9/30/20"&amp;RIGHT(BL$1,2)))),
IF(AND($T512&gt;=DATEVALUE("10/1/20"&amp;RIGHT(BK$1,2)),$U512&lt;=DATEVALUE("9/30/20"&amp;RIGHT(BL$1,2))),NETWORKDAYS($T512,$U512,Holidays!$J$3:$J$937),
IF(AND($T512&lt;DATEVALUE("10/1/20"&amp;RIGHT(BK$1,2)),$U512&lt;=DATEVALUE("9/30/20"&amp;RIGHT(BL$1,2))),NETWORKDAYS(DATEVALUE("10/1/20"&amp;RIGHT(BK$1,2)),$U512,Holidays!$J$3:$J$937),
IF($T512&lt;DATEVALUE("10/1/20"&amp;RIGHT(BK$1,2)),NETWORKDAYS(DATEVALUE("10/1/20"&amp;RIGHT(BK$1,2)),DATEVALUE("9/30/20"&amp;RIGHT(BL$1,2)),Holidays!$J$3:$J$937),
IF($T512&gt;=DATEVALUE("10/1/20"&amp;RIGHT(BK$1,2)),NETWORKDAYS($T512,DATEVALUE("9/30/20"&amp;RIGHT(BL$1,2)),Holidays!$J$3:$J$937),"")))),"")/(NETWORKDAYS($T512,$U512,Holidays!$J$3:$J$937)),0))</f>
        <v/>
      </c>
      <c r="BM512" s="87" t="str">
        <f>IF($Q512="","",IFERROR(IF(OR(AND($T512&gt;=DATEVALUE("10/1/20"&amp;RIGHT(BL$1,2)),$T512&lt;=DATEVALUE("9/30/20"&amp;RIGHT(BM$1,2))),AND($U512&gt;=DATEVALUE("10/1/20"&amp;RIGHT(BL$1,2)),$U512&lt;=DATEVALUE("9/30/20"&amp;RIGHT(BM$1,2))),AND($T512&lt;=DATEVALUE("10/1/20"&amp;RIGHT(BL$1,2)),$U512&gt;=DATEVALUE("9/30/20"&amp;RIGHT(BM$1,2)))),
IF(AND($T512&gt;=DATEVALUE("10/1/20"&amp;RIGHT(BL$1,2)),$U512&lt;=DATEVALUE("9/30/20"&amp;RIGHT(BM$1,2))),NETWORKDAYS($T512,$U512,Holidays!$J$3:$J$937),
IF(AND($T512&lt;DATEVALUE("10/1/20"&amp;RIGHT(BL$1,2)),$U512&lt;=DATEVALUE("9/30/20"&amp;RIGHT(BM$1,2))),NETWORKDAYS(DATEVALUE("10/1/20"&amp;RIGHT(BL$1,2)),$U512,Holidays!$J$3:$J$937),
IF($T512&lt;DATEVALUE("10/1/20"&amp;RIGHT(BL$1,2)),NETWORKDAYS(DATEVALUE("10/1/20"&amp;RIGHT(BL$1,2)),DATEVALUE("9/30/20"&amp;RIGHT(BM$1,2)),Holidays!$J$3:$J$937),
IF($T512&gt;=DATEVALUE("10/1/20"&amp;RIGHT(BL$1,2)),NETWORKDAYS($T512,DATEVALUE("9/30/20"&amp;RIGHT(BM$1,2)),Holidays!$J$3:$J$937),"")))),"")/(NETWORKDAYS($T512,$U512,Holidays!$J$3:$J$937)),0))</f>
        <v/>
      </c>
      <c r="BN512" s="87" t="str">
        <f>IF($Q512="","",IFERROR(IF(OR(AND($T512&gt;=DATEVALUE("10/1/20"&amp;RIGHT(BM$1,2)),$T512&lt;=DATEVALUE("9/30/20"&amp;RIGHT(BN$1,2))),AND($U512&gt;=DATEVALUE("10/1/20"&amp;RIGHT(BM$1,2)),$U512&lt;=DATEVALUE("9/30/20"&amp;RIGHT(BN$1,2))),AND($T512&lt;=DATEVALUE("10/1/20"&amp;RIGHT(BM$1,2)),$U512&gt;=DATEVALUE("9/30/20"&amp;RIGHT(BN$1,2)))),
IF(AND($T512&gt;=DATEVALUE("10/1/20"&amp;RIGHT(BM$1,2)),$U512&lt;=DATEVALUE("9/30/20"&amp;RIGHT(BN$1,2))),NETWORKDAYS($T512,$U512,Holidays!$J$3:$J$937),
IF(AND($T512&lt;DATEVALUE("10/1/20"&amp;RIGHT(BM$1,2)),$U512&lt;=DATEVALUE("9/30/20"&amp;RIGHT(BN$1,2))),NETWORKDAYS(DATEVALUE("10/1/20"&amp;RIGHT(BM$1,2)),$U512,Holidays!$J$3:$J$937),
IF($T512&lt;DATEVALUE("10/1/20"&amp;RIGHT(BM$1,2)),NETWORKDAYS(DATEVALUE("10/1/20"&amp;RIGHT(BM$1,2)),DATEVALUE("9/30/20"&amp;RIGHT(BN$1,2)),Holidays!$J$3:$J$937),
IF($T512&gt;=DATEVALUE("10/1/20"&amp;RIGHT(BM$1,2)),NETWORKDAYS($T512,DATEVALUE("9/30/20"&amp;RIGHT(BN$1,2)),Holidays!$J$3:$J$937),"")))),"")/(NETWORKDAYS($T512,$U512,Holidays!$J$3:$J$937)),0))</f>
        <v/>
      </c>
      <c r="BO512" s="87" t="str">
        <f>IF($Q512="","",IFERROR(IF(OR(AND($T512&gt;=DATEVALUE("10/1/20"&amp;RIGHT(BN$1,2)),$T512&lt;=DATEVALUE("9/30/20"&amp;RIGHT(BO$1,2))),AND($U512&gt;=DATEVALUE("10/1/20"&amp;RIGHT(BN$1,2)),$U512&lt;=DATEVALUE("9/30/20"&amp;RIGHT(BO$1,2))),AND($T512&lt;=DATEVALUE("10/1/20"&amp;RIGHT(BN$1,2)),$U512&gt;=DATEVALUE("9/30/20"&amp;RIGHT(BO$1,2)))),
IF(AND($T512&gt;=DATEVALUE("10/1/20"&amp;RIGHT(BN$1,2)),$U512&lt;=DATEVALUE("9/30/20"&amp;RIGHT(BO$1,2))),NETWORKDAYS($T512,$U512,Holidays!$J$3:$J$937),
IF(AND($T512&lt;DATEVALUE("10/1/20"&amp;RIGHT(BN$1,2)),$U512&lt;=DATEVALUE("9/30/20"&amp;RIGHT(BO$1,2))),NETWORKDAYS(DATEVALUE("10/1/20"&amp;RIGHT(BN$1,2)),$U512,Holidays!$J$3:$J$937),
IF($T512&lt;DATEVALUE("10/1/20"&amp;RIGHT(BN$1,2)),NETWORKDAYS(DATEVALUE("10/1/20"&amp;RIGHT(BN$1,2)),DATEVALUE("9/30/20"&amp;RIGHT(BO$1,2)),Holidays!$J$3:$J$937),
IF($T512&gt;=DATEVALUE("10/1/20"&amp;RIGHT(BN$1,2)),NETWORKDAYS($T512,DATEVALUE("9/30/20"&amp;RIGHT(BO$1,2)),Holidays!$J$3:$J$937),"")))),"")/(NETWORKDAYS($T512,$U512,Holidays!$J$3:$J$937)),0))</f>
        <v/>
      </c>
      <c r="BP512" s="87" t="str">
        <f>IF($Q512="","",IFERROR(IF(OR(AND($T512&gt;=DATEVALUE("10/1/20"&amp;RIGHT(BO$1,2)),$T512&lt;=DATEVALUE("9/30/20"&amp;RIGHT(BP$1,2))),AND($U512&gt;=DATEVALUE("10/1/20"&amp;RIGHT(BO$1,2)),$U512&lt;=DATEVALUE("9/30/20"&amp;RIGHT(BP$1,2))),AND($T512&lt;=DATEVALUE("10/1/20"&amp;RIGHT(BO$1,2)),$U512&gt;=DATEVALUE("9/30/20"&amp;RIGHT(BP$1,2)))),
IF(AND($T512&gt;=DATEVALUE("10/1/20"&amp;RIGHT(BO$1,2)),$U512&lt;=DATEVALUE("9/30/20"&amp;RIGHT(BP$1,2))),NETWORKDAYS($T512,$U512,Holidays!$J$3:$J$937),
IF(AND($T512&lt;DATEVALUE("10/1/20"&amp;RIGHT(BO$1,2)),$U512&lt;=DATEVALUE("9/30/20"&amp;RIGHT(BP$1,2))),NETWORKDAYS(DATEVALUE("10/1/20"&amp;RIGHT(BO$1,2)),$U512,Holidays!$J$3:$J$937),
IF($T512&lt;DATEVALUE("10/1/20"&amp;RIGHT(BO$1,2)),NETWORKDAYS(DATEVALUE("10/1/20"&amp;RIGHT(BO$1,2)),DATEVALUE("9/30/20"&amp;RIGHT(BP$1,2)),Holidays!$J$3:$J$937),
IF($T512&gt;=DATEVALUE("10/1/20"&amp;RIGHT(BO$1,2)),NETWORKDAYS($T512,DATEVALUE("9/30/20"&amp;RIGHT(BP$1,2)),Holidays!$J$3:$J$937),"")))),"")/(NETWORKDAYS($T512,$U512,Holidays!$J$3:$J$937)),0))</f>
        <v/>
      </c>
      <c r="BQ512" s="87" t="str">
        <f>IF($Q512="","",IFERROR(IF(OR(AND($T512&gt;=DATEVALUE("10/1/20"&amp;RIGHT(BP$1,2)),$T512&lt;=DATEVALUE("9/30/20"&amp;RIGHT(BQ$1,2))),AND($U512&gt;=DATEVALUE("10/1/20"&amp;RIGHT(BP$1,2)),$U512&lt;=DATEVALUE("9/30/20"&amp;RIGHT(BQ$1,2))),AND($T512&lt;=DATEVALUE("10/1/20"&amp;RIGHT(BP$1,2)),$U512&gt;=DATEVALUE("9/30/20"&amp;RIGHT(BQ$1,2)))),
IF(AND($T512&gt;=DATEVALUE("10/1/20"&amp;RIGHT(BP$1,2)),$U512&lt;=DATEVALUE("9/30/20"&amp;RIGHT(BQ$1,2))),NETWORKDAYS($T512,$U512,Holidays!$J$3:$J$937),
IF(AND($T512&lt;DATEVALUE("10/1/20"&amp;RIGHT(BP$1,2)),$U512&lt;=DATEVALUE("9/30/20"&amp;RIGHT(BQ$1,2))),NETWORKDAYS(DATEVALUE("10/1/20"&amp;RIGHT(BP$1,2)),$U512,Holidays!$J$3:$J$937),
IF($T512&lt;DATEVALUE("10/1/20"&amp;RIGHT(BP$1,2)),NETWORKDAYS(DATEVALUE("10/1/20"&amp;RIGHT(BP$1,2)),DATEVALUE("9/30/20"&amp;RIGHT(BQ$1,2)),Holidays!$J$3:$J$937),
IF($T512&gt;=DATEVALUE("10/1/20"&amp;RIGHT(BP$1,2)),NETWORKDAYS($T512,DATEVALUE("9/30/20"&amp;RIGHT(BQ$1,2)),Holidays!$J$3:$J$937),"")))),"")/(NETWORKDAYS($T512,$U512,Holidays!$J$3:$J$937)),0))</f>
        <v/>
      </c>
      <c r="BR512" s="87" t="str">
        <f>IF($Q512="","",IFERROR(IF(OR(AND($T512&gt;=DATEVALUE("10/1/20"&amp;RIGHT(BQ$1,2)),$T512&lt;=DATEVALUE("9/30/20"&amp;RIGHT(BR$1,2))),AND($U512&gt;=DATEVALUE("10/1/20"&amp;RIGHT(BQ$1,2)),$U512&lt;=DATEVALUE("9/30/20"&amp;RIGHT(BR$1,2))),AND($T512&lt;=DATEVALUE("10/1/20"&amp;RIGHT(BQ$1,2)),$U512&gt;=DATEVALUE("9/30/20"&amp;RIGHT(BR$1,2)))),
IF(AND($T512&gt;=DATEVALUE("10/1/20"&amp;RIGHT(BQ$1,2)),$U512&lt;=DATEVALUE("9/30/20"&amp;RIGHT(BR$1,2))),NETWORKDAYS($T512,$U512,Holidays!$J$3:$J$937),
IF(AND($T512&lt;DATEVALUE("10/1/20"&amp;RIGHT(BQ$1,2)),$U512&lt;=DATEVALUE("9/30/20"&amp;RIGHT(BR$1,2))),NETWORKDAYS(DATEVALUE("10/1/20"&amp;RIGHT(BQ$1,2)),$U512,Holidays!$J$3:$J$937),
IF($T512&lt;DATEVALUE("10/1/20"&amp;RIGHT(BQ$1,2)),NETWORKDAYS(DATEVALUE("10/1/20"&amp;RIGHT(BQ$1,2)),DATEVALUE("9/30/20"&amp;RIGHT(BR$1,2)),Holidays!$J$3:$J$937),
IF($T512&gt;=DATEVALUE("10/1/20"&amp;RIGHT(BQ$1,2)),NETWORKDAYS($T512,DATEVALUE("9/30/20"&amp;RIGHT(BR$1,2)),Holidays!$J$3:$J$937),"")))),"")/(NETWORKDAYS($T512,$U512,Holidays!$J$3:$J$937)),0))</f>
        <v/>
      </c>
      <c r="BS512" s="87" t="str">
        <f>IF($Q512="","",IFERROR(IF(OR(AND($T512&gt;=DATEVALUE("10/1/20"&amp;RIGHT(BR$1,2)),$T512&lt;=DATEVALUE("9/30/20"&amp;RIGHT(BS$1,2))),AND($U512&gt;=DATEVALUE("10/1/20"&amp;RIGHT(BR$1,2)),$U512&lt;=DATEVALUE("9/30/20"&amp;RIGHT(BS$1,2))),AND($T512&lt;=DATEVALUE("10/1/20"&amp;RIGHT(BR$1,2)),$U512&gt;=DATEVALUE("9/30/20"&amp;RIGHT(BS$1,2)))),
IF(AND($T512&gt;=DATEVALUE("10/1/20"&amp;RIGHT(BR$1,2)),$U512&lt;=DATEVALUE("9/30/20"&amp;RIGHT(BS$1,2))),NETWORKDAYS($T512,$U512,Holidays!$J$3:$J$937),
IF(AND($T512&lt;DATEVALUE("10/1/20"&amp;RIGHT(BR$1,2)),$U512&lt;=DATEVALUE("9/30/20"&amp;RIGHT(BS$1,2))),NETWORKDAYS(DATEVALUE("10/1/20"&amp;RIGHT(BR$1,2)),$U512,Holidays!$J$3:$J$937),
IF($T512&lt;DATEVALUE("10/1/20"&amp;RIGHT(BR$1,2)),NETWORKDAYS(DATEVALUE("10/1/20"&amp;RIGHT(BR$1,2)),DATEVALUE("9/30/20"&amp;RIGHT(BS$1,2)),Holidays!$J$3:$J$937),
IF($T512&gt;=DATEVALUE("10/1/20"&amp;RIGHT(BR$1,2)),NETWORKDAYS($T512,DATEVALUE("9/30/20"&amp;RIGHT(BS$1,2)),Holidays!$J$3:$J$937),"")))),"")/(NETWORKDAYS($T512,$U512,Holidays!$J$3:$J$937)),0))</f>
        <v/>
      </c>
      <c r="BT512" s="87" t="str">
        <f>IF($Q512="","",IFERROR(IF(OR(AND($T512&gt;=DATEVALUE("10/1/20"&amp;RIGHT(BS$1,2)),$T512&lt;=DATEVALUE("9/30/20"&amp;RIGHT(BT$1,2))),AND($U512&gt;=DATEVALUE("10/1/20"&amp;RIGHT(BS$1,2)),$U512&lt;=DATEVALUE("9/30/20"&amp;RIGHT(BT$1,2))),AND($T512&lt;=DATEVALUE("10/1/20"&amp;RIGHT(BS$1,2)),$U512&gt;=DATEVALUE("9/30/20"&amp;RIGHT(BT$1,2)))),
IF(AND($T512&gt;=DATEVALUE("10/1/20"&amp;RIGHT(BS$1,2)),$U512&lt;=DATEVALUE("9/30/20"&amp;RIGHT(BT$1,2))),NETWORKDAYS($T512,$U512,Holidays!$J$3:$J$937),
IF(AND($T512&lt;DATEVALUE("10/1/20"&amp;RIGHT(BS$1,2)),$U512&lt;=DATEVALUE("9/30/20"&amp;RIGHT(BT$1,2))),NETWORKDAYS(DATEVALUE("10/1/20"&amp;RIGHT(BS$1,2)),$U512,Holidays!$J$3:$J$937),
IF($T512&lt;DATEVALUE("10/1/20"&amp;RIGHT(BS$1,2)),NETWORKDAYS(DATEVALUE("10/1/20"&amp;RIGHT(BS$1,2)),DATEVALUE("9/30/20"&amp;RIGHT(BT$1,2)),Holidays!$J$3:$J$937),
IF($T512&gt;=DATEVALUE("10/1/20"&amp;RIGHT(BS$1,2)),NETWORKDAYS($T512,DATEVALUE("9/30/20"&amp;RIGHT(BT$1,2)),Holidays!$J$3:$J$937),"")))),"")/(NETWORKDAYS($T512,$U512,Holidays!$J$3:$J$937)),0))</f>
        <v/>
      </c>
      <c r="BU512" s="87" t="str">
        <f>IF($Q512="","",IFERROR(IF(OR(AND($T512&gt;=DATEVALUE("10/1/20"&amp;RIGHT(BT$1,2)),$T512&lt;=DATEVALUE("9/30/20"&amp;RIGHT(BU$1,2))),AND($U512&gt;=DATEVALUE("10/1/20"&amp;RIGHT(BT$1,2)),$U512&lt;=DATEVALUE("9/30/20"&amp;RIGHT(BU$1,2))),AND($T512&lt;=DATEVALUE("10/1/20"&amp;RIGHT(BT$1,2)),$U512&gt;=DATEVALUE("9/30/20"&amp;RIGHT(BU$1,2)))),
IF(AND($T512&gt;=DATEVALUE("10/1/20"&amp;RIGHT(BT$1,2)),$U512&lt;=DATEVALUE("9/30/20"&amp;RIGHT(BU$1,2))),NETWORKDAYS($T512,$U512,Holidays!$J$3:$J$937),
IF(AND($T512&lt;DATEVALUE("10/1/20"&amp;RIGHT(BT$1,2)),$U512&lt;=DATEVALUE("9/30/20"&amp;RIGHT(BU$1,2))),NETWORKDAYS(DATEVALUE("10/1/20"&amp;RIGHT(BT$1,2)),$U512,Holidays!$J$3:$J$937),
IF($T512&lt;DATEVALUE("10/1/20"&amp;RIGHT(BT$1,2)),NETWORKDAYS(DATEVALUE("10/1/20"&amp;RIGHT(BT$1,2)),DATEVALUE("9/30/20"&amp;RIGHT(BU$1,2)),Holidays!$J$3:$J$937),
IF($T512&gt;=DATEVALUE("10/1/20"&amp;RIGHT(BT$1,2)),NETWORKDAYS($T512,DATEVALUE("9/30/20"&amp;RIGHT(BU$1,2)),Holidays!$J$3:$J$937),"")))),"")/(NETWORKDAYS($T512,$U512,Holidays!$J$3:$J$937)),0))</f>
        <v/>
      </c>
      <c r="BV512" s="87" t="str">
        <f>IF($Q512="","",IFERROR(IF(OR(AND($T512&gt;=DATEVALUE("10/1/20"&amp;RIGHT(BU$1,2)),$T512&lt;=DATEVALUE("9/30/20"&amp;RIGHT(BV$1,2))),AND($U512&gt;=DATEVALUE("10/1/20"&amp;RIGHT(BU$1,2)),$U512&lt;=DATEVALUE("9/30/20"&amp;RIGHT(BV$1,2))),AND($T512&lt;=DATEVALUE("10/1/20"&amp;RIGHT(BU$1,2)),$U512&gt;=DATEVALUE("9/30/20"&amp;RIGHT(BV$1,2)))),
IF(AND($T512&gt;=DATEVALUE("10/1/20"&amp;RIGHT(BU$1,2)),$U512&lt;=DATEVALUE("9/30/20"&amp;RIGHT(BV$1,2))),NETWORKDAYS($T512,$U512,Holidays!$J$3:$J$937),
IF(AND($T512&lt;DATEVALUE("10/1/20"&amp;RIGHT(BU$1,2)),$U512&lt;=DATEVALUE("9/30/20"&amp;RIGHT(BV$1,2))),NETWORKDAYS(DATEVALUE("10/1/20"&amp;RIGHT(BU$1,2)),$U512,Holidays!$J$3:$J$937),
IF($T512&lt;DATEVALUE("10/1/20"&amp;RIGHT(BU$1,2)),NETWORKDAYS(DATEVALUE("10/1/20"&amp;RIGHT(BU$1,2)),DATEVALUE("9/30/20"&amp;RIGHT(BV$1,2)),Holidays!$J$3:$J$937),
IF($T512&gt;=DATEVALUE("10/1/20"&amp;RIGHT(BU$1,2)),NETWORKDAYS($T512,DATEVALUE("9/30/20"&amp;RIGHT(BV$1,2)),Holidays!$J$3:$J$937),"")))),"")/(NETWORKDAYS($T512,$U512,Holidays!$J$3:$J$937)),0))</f>
        <v/>
      </c>
      <c r="BW512" s="87" t="str">
        <f>IF($Q512="","",IFERROR(IF(OR(AND($T512&gt;=DATEVALUE("10/1/20"&amp;RIGHT(BV$1,2)),$T512&lt;=DATEVALUE("9/30/20"&amp;RIGHT(BW$1,2))),AND($U512&gt;=DATEVALUE("10/1/20"&amp;RIGHT(BV$1,2)),$U512&lt;=DATEVALUE("9/30/20"&amp;RIGHT(BW$1,2))),AND($T512&lt;=DATEVALUE("10/1/20"&amp;RIGHT(BV$1,2)),$U512&gt;=DATEVALUE("9/30/20"&amp;RIGHT(BW$1,2)))),
IF(AND($T512&gt;=DATEVALUE("10/1/20"&amp;RIGHT(BV$1,2)),$U512&lt;=DATEVALUE("9/30/20"&amp;RIGHT(BW$1,2))),NETWORKDAYS($T512,$U512,Holidays!$J$3:$J$937),
IF(AND($T512&lt;DATEVALUE("10/1/20"&amp;RIGHT(BV$1,2)),$U512&lt;=DATEVALUE("9/30/20"&amp;RIGHT(BW$1,2))),NETWORKDAYS(DATEVALUE("10/1/20"&amp;RIGHT(BV$1,2)),$U512,Holidays!$J$3:$J$937),
IF($T512&lt;DATEVALUE("10/1/20"&amp;RIGHT(BV$1,2)),NETWORKDAYS(DATEVALUE("10/1/20"&amp;RIGHT(BV$1,2)),DATEVALUE("9/30/20"&amp;RIGHT(BW$1,2)),Holidays!$J$3:$J$937),
IF($T512&gt;=DATEVALUE("10/1/20"&amp;RIGHT(BV$1,2)),NETWORKDAYS($T512,DATEVALUE("9/30/20"&amp;RIGHT(BW$1,2)),Holidays!$J$3:$J$937),"")))),"")/(NETWORKDAYS($T512,$U512,Holidays!$J$3:$J$937)),0))</f>
        <v/>
      </c>
      <c r="BX512" s="87" t="str">
        <f>IF($Q512="","",IFERROR(IF(OR(AND($T512&gt;=DATEVALUE("10/1/20"&amp;RIGHT(BW$1,2)),$T512&lt;=DATEVALUE("9/30/20"&amp;RIGHT(BX$1,2))),AND($U512&gt;=DATEVALUE("10/1/20"&amp;RIGHT(BW$1,2)),$U512&lt;=DATEVALUE("9/30/20"&amp;RIGHT(BX$1,2))),AND($T512&lt;=DATEVALUE("10/1/20"&amp;RIGHT(BW$1,2)),$U512&gt;=DATEVALUE("9/30/20"&amp;RIGHT(BX$1,2)))),
IF(AND($T512&gt;=DATEVALUE("10/1/20"&amp;RIGHT(BW$1,2)),$U512&lt;=DATEVALUE("9/30/20"&amp;RIGHT(BX$1,2))),NETWORKDAYS($T512,$U512,Holidays!$J$3:$J$937),
IF(AND($T512&lt;DATEVALUE("10/1/20"&amp;RIGHT(BW$1,2)),$U512&lt;=DATEVALUE("9/30/20"&amp;RIGHT(BX$1,2))),NETWORKDAYS(DATEVALUE("10/1/20"&amp;RIGHT(BW$1,2)),$U512,Holidays!$J$3:$J$937),
IF($T512&lt;DATEVALUE("10/1/20"&amp;RIGHT(BW$1,2)),NETWORKDAYS(DATEVALUE("10/1/20"&amp;RIGHT(BW$1,2)),DATEVALUE("9/30/20"&amp;RIGHT(BX$1,2)),Holidays!$J$3:$J$937),
IF($T512&gt;=DATEVALUE("10/1/20"&amp;RIGHT(BW$1,2)),NETWORKDAYS($T512,DATEVALUE("9/30/20"&amp;RIGHT(BX$1,2)),Holidays!$J$3:$J$937),"")))),"")/(NETWORKDAYS($T512,$U512,Holidays!$J$3:$J$937)),0))</f>
        <v/>
      </c>
      <c r="BY512" s="87" t="str">
        <f>IF($Q512="","",IFERROR(IF(OR(AND($T512&gt;=DATEVALUE("10/1/20"&amp;RIGHT(BX$1,2)),$T512&lt;=DATEVALUE("9/30/20"&amp;RIGHT(BY$1,2))),AND($U512&gt;=DATEVALUE("10/1/20"&amp;RIGHT(BX$1,2)),$U512&lt;=DATEVALUE("9/30/20"&amp;RIGHT(BY$1,2))),AND($T512&lt;=DATEVALUE("10/1/20"&amp;RIGHT(BX$1,2)),$U512&gt;=DATEVALUE("9/30/20"&amp;RIGHT(BY$1,2)))),
IF(AND($T512&gt;=DATEVALUE("10/1/20"&amp;RIGHT(BX$1,2)),$U512&lt;=DATEVALUE("9/30/20"&amp;RIGHT(BY$1,2))),NETWORKDAYS($T512,$U512,Holidays!$J$3:$J$937),
IF(AND($T512&lt;DATEVALUE("10/1/20"&amp;RIGHT(BX$1,2)),$U512&lt;=DATEVALUE("9/30/20"&amp;RIGHT(BY$1,2))),NETWORKDAYS(DATEVALUE("10/1/20"&amp;RIGHT(BX$1,2)),$U512,Holidays!$J$3:$J$937),
IF($T512&lt;DATEVALUE("10/1/20"&amp;RIGHT(BX$1,2)),NETWORKDAYS(DATEVALUE("10/1/20"&amp;RIGHT(BX$1,2)),DATEVALUE("9/30/20"&amp;RIGHT(BY$1,2)),Holidays!$J$3:$J$937),
IF($T512&gt;=DATEVALUE("10/1/20"&amp;RIGHT(BX$1,2)),NETWORKDAYS($T512,DATEVALUE("9/30/20"&amp;RIGHT(BY$1,2)),Holidays!$J$3:$J$937),"")))),"")/(NETWORKDAYS($T512,$U512,Holidays!$J$3:$J$937)),0))</f>
        <v/>
      </c>
      <c r="BZ512" s="87" t="str">
        <f>IF($Q512="","",IFERROR(IF(OR(AND($T512&gt;=DATEVALUE("10/1/20"&amp;RIGHT(BY$1,2)),$T512&lt;=DATEVALUE("9/30/20"&amp;RIGHT(BZ$1,2))),AND($U512&gt;=DATEVALUE("10/1/20"&amp;RIGHT(BY$1,2)),$U512&lt;=DATEVALUE("9/30/20"&amp;RIGHT(BZ$1,2))),AND($T512&lt;=DATEVALUE("10/1/20"&amp;RIGHT(BY$1,2)),$U512&gt;=DATEVALUE("9/30/20"&amp;RIGHT(BZ$1,2)))),
IF(AND($T512&gt;=DATEVALUE("10/1/20"&amp;RIGHT(BY$1,2)),$U512&lt;=DATEVALUE("9/30/20"&amp;RIGHT(BZ$1,2))),NETWORKDAYS($T512,$U512,Holidays!$J$3:$J$937),
IF(AND($T512&lt;DATEVALUE("10/1/20"&amp;RIGHT(BY$1,2)),$U512&lt;=DATEVALUE("9/30/20"&amp;RIGHT(BZ$1,2))),NETWORKDAYS(DATEVALUE("10/1/20"&amp;RIGHT(BY$1,2)),$U512,Holidays!$J$3:$J$937),
IF($T512&lt;DATEVALUE("10/1/20"&amp;RIGHT(BY$1,2)),NETWORKDAYS(DATEVALUE("10/1/20"&amp;RIGHT(BY$1,2)),DATEVALUE("9/30/20"&amp;RIGHT(BZ$1,2)),Holidays!$J$3:$J$937),
IF($T512&gt;=DATEVALUE("10/1/20"&amp;RIGHT(BY$1,2)),NETWORKDAYS($T512,DATEVALUE("9/30/20"&amp;RIGHT(BZ$1,2)),Holidays!$J$3:$J$937),"")))),"")/(NETWORKDAYS($T512,$U512,Holidays!$J$3:$J$937)),0))</f>
        <v/>
      </c>
      <c r="CA512" s="87" t="str">
        <f>IF($Q512="","",IFERROR(IF(OR(AND($T512&gt;=DATEVALUE("10/1/20"&amp;RIGHT(BZ$1,2)),$T512&lt;=DATEVALUE("9/30/20"&amp;RIGHT(CA$1,2))),AND($U512&gt;=DATEVALUE("10/1/20"&amp;RIGHT(BZ$1,2)),$U512&lt;=DATEVALUE("9/30/20"&amp;RIGHT(CA$1,2))),AND($T512&lt;=DATEVALUE("10/1/20"&amp;RIGHT(BZ$1,2)),$U512&gt;=DATEVALUE("9/30/20"&amp;RIGHT(CA$1,2)))),
IF(AND($T512&gt;=DATEVALUE("10/1/20"&amp;RIGHT(BZ$1,2)),$U512&lt;=DATEVALUE("9/30/20"&amp;RIGHT(CA$1,2))),NETWORKDAYS($T512,$U512,Holidays!$J$3:$J$937),
IF(AND($T512&lt;DATEVALUE("10/1/20"&amp;RIGHT(BZ$1,2)),$U512&lt;=DATEVALUE("9/30/20"&amp;RIGHT(CA$1,2))),NETWORKDAYS(DATEVALUE("10/1/20"&amp;RIGHT(BZ$1,2)),$U512,Holidays!$J$3:$J$937),
IF($T512&lt;DATEVALUE("10/1/20"&amp;RIGHT(BZ$1,2)),NETWORKDAYS(DATEVALUE("10/1/20"&amp;RIGHT(BZ$1,2)),DATEVALUE("9/30/20"&amp;RIGHT(CA$1,2)),Holidays!$J$3:$J$937),
IF($T512&gt;=DATEVALUE("10/1/20"&amp;RIGHT(BZ$1,2)),NETWORKDAYS($T512,DATEVALUE("9/30/20"&amp;RIGHT(CA$1,2)),Holidays!$J$3:$J$937),"")))),"")/(NETWORKDAYS($T512,$U512,Holidays!$J$3:$J$937)),0))</f>
        <v/>
      </c>
      <c r="CB512" s="87" t="str">
        <f>IF($Q512="","",IFERROR(IF(OR(AND($T512&gt;=DATEVALUE("10/1/20"&amp;RIGHT(CA$1,2)),$T512&lt;=DATEVALUE("9/30/20"&amp;RIGHT(CB$1,2))),AND($U512&gt;=DATEVALUE("10/1/20"&amp;RIGHT(CA$1,2)),$U512&lt;=DATEVALUE("9/30/20"&amp;RIGHT(CB$1,2))),AND($T512&lt;=DATEVALUE("10/1/20"&amp;RIGHT(CA$1,2)),$U512&gt;=DATEVALUE("9/30/20"&amp;RIGHT(CB$1,2)))),
IF(AND($T512&gt;=DATEVALUE("10/1/20"&amp;RIGHT(CA$1,2)),$U512&lt;=DATEVALUE("9/30/20"&amp;RIGHT(CB$1,2))),NETWORKDAYS($T512,$U512,Holidays!$J$3:$J$937),
IF(AND($T512&lt;DATEVALUE("10/1/20"&amp;RIGHT(CA$1,2)),$U512&lt;=DATEVALUE("9/30/20"&amp;RIGHT(CB$1,2))),NETWORKDAYS(DATEVALUE("10/1/20"&amp;RIGHT(CA$1,2)),$U512,Holidays!$J$3:$J$937),
IF($T512&lt;DATEVALUE("10/1/20"&amp;RIGHT(CA$1,2)),NETWORKDAYS(DATEVALUE("10/1/20"&amp;RIGHT(CA$1,2)),DATEVALUE("9/30/20"&amp;RIGHT(CB$1,2)),Holidays!$J$3:$J$937),
IF($T512&gt;=DATEVALUE("10/1/20"&amp;RIGHT(CA$1,2)),NETWORKDAYS($T512,DATEVALUE("9/30/20"&amp;RIGHT(CB$1,2)),Holidays!$J$3:$J$937),"")))),"")/(NETWORKDAYS($T512,$U512,Holidays!$J$3:$J$937)),0))</f>
        <v/>
      </c>
    </row>
    <row r="513" spans="1:80">
      <c r="A513" s="97"/>
      <c r="B513" s="98" t="str">
        <f ca="1">IF(NOT($A513=""),OFFSET('WBS Reference &amp; User Procedure'!$A$1,MATCH($A513,'WBS Reference &amp; User Procedure'!$A:$A,0)-1,1),"")</f>
        <v/>
      </c>
      <c r="D513" s="97"/>
      <c r="I513" s="78"/>
      <c r="T513" s="104" t="str">
        <f>IF(NOT(Q513=""),IF(NOT($S513=""),$S513,#REF!),"")</f>
        <v/>
      </c>
      <c r="U513" s="104" t="str">
        <f>IF(NOT(Q513=""),WORKDAY(T513,Q513,Holidays!$J$3:$J$937),"")</f>
        <v/>
      </c>
      <c r="V513" s="104"/>
      <c r="W513" s="104"/>
      <c r="X513" s="101" t="str">
        <f t="shared" si="106"/>
        <v/>
      </c>
      <c r="AL513" s="87" t="str">
        <f t="shared" ca="1" si="107"/>
        <v/>
      </c>
      <c r="AN513" s="87" t="str">
        <f t="shared" ca="1" si="112"/>
        <v/>
      </c>
      <c r="AO513" s="87" t="str">
        <f t="shared" ca="1" si="112"/>
        <v/>
      </c>
      <c r="AP513" s="87" t="str">
        <f t="shared" ca="1" si="112"/>
        <v/>
      </c>
      <c r="AQ513" s="87" t="str">
        <f t="shared" ca="1" si="112"/>
        <v/>
      </c>
      <c r="AR513" s="87" t="str">
        <f t="shared" ca="1" si="112"/>
        <v/>
      </c>
      <c r="AS513" s="87" t="str">
        <f t="shared" ca="1" si="112"/>
        <v/>
      </c>
      <c r="AT513" s="87" t="str">
        <f t="shared" ca="1" si="112"/>
        <v/>
      </c>
      <c r="AU513" s="87" t="str">
        <f t="shared" ca="1" si="112"/>
        <v/>
      </c>
      <c r="AV513" s="87" t="str">
        <f t="shared" ca="1" si="112"/>
        <v/>
      </c>
      <c r="AW513" s="87" t="str">
        <f t="shared" ca="1" si="112"/>
        <v/>
      </c>
      <c r="AX513" s="87" t="str">
        <f t="shared" ca="1" si="113"/>
        <v/>
      </c>
      <c r="AY513" s="87" t="str">
        <f t="shared" ca="1" si="113"/>
        <v/>
      </c>
      <c r="AZ513" s="87" t="str">
        <f t="shared" ca="1" si="113"/>
        <v/>
      </c>
      <c r="BA513" s="87" t="str">
        <f t="shared" ca="1" si="113"/>
        <v/>
      </c>
      <c r="BB513" s="87" t="str">
        <f t="shared" ca="1" si="113"/>
        <v/>
      </c>
      <c r="BC513" s="87" t="str">
        <f t="shared" ca="1" si="113"/>
        <v/>
      </c>
      <c r="BD513" s="87" t="str">
        <f t="shared" ca="1" si="113"/>
        <v/>
      </c>
      <c r="BE513" s="87" t="str">
        <f t="shared" ca="1" si="113"/>
        <v/>
      </c>
      <c r="BF513" s="87" t="str">
        <f t="shared" ca="1" si="113"/>
        <v/>
      </c>
      <c r="BG513" s="87" t="str">
        <f t="shared" ca="1" si="113"/>
        <v/>
      </c>
      <c r="BI513" s="87" t="str">
        <f>IF($Q513="","",IFERROR(IF(OR(AND($T513&gt;=DATEVALUE("10/1/20"&amp;RIGHT(BH$1,2)),$T513&lt;=DATEVALUE("9/30/20"&amp;RIGHT(BI$1,2))),AND($U513&gt;=DATEVALUE("10/1/20"&amp;RIGHT(BH$1,2)),$U513&lt;=DATEVALUE("9/30/20"&amp;RIGHT(BI$1,2))),AND($T513&lt;=DATEVALUE("10/1/20"&amp;RIGHT(BH$1,2)),$U513&gt;=DATEVALUE("9/30/20"&amp;RIGHT(BI$1,2)))),
IF(AND($T513&gt;=DATEVALUE("10/1/20"&amp;RIGHT(BH$1,2)),$U513&lt;=DATEVALUE("9/30/20"&amp;RIGHT(BI$1,2))),NETWORKDAYS($T513,$U513,Holidays!$J$3:$J$937),
IF(AND($T513&lt;DATEVALUE("10/1/20"&amp;RIGHT(BH$1,2)),$U513&lt;=DATEVALUE("9/30/20"&amp;RIGHT(BI$1,2))),NETWORKDAYS(DATEVALUE("10/1/20"&amp;RIGHT(BH$1,2)),$U513,Holidays!$J$3:$J$937),
IF($T513&lt;DATEVALUE("10/1/20"&amp;RIGHT(BH$1,2)),NETWORKDAYS(DATEVALUE("10/1/20"&amp;RIGHT(BH$1,2)),DATEVALUE("9/30/20"&amp;RIGHT(BI$1,2)),Holidays!$J$3:$J$937),
IF($T513&gt;=DATEVALUE("10/1/20"&amp;RIGHT(BH$1,2)),NETWORKDAYS($T513,DATEVALUE("9/30/20"&amp;RIGHT(BI$1,2)),Holidays!$J$3:$J$937),"")))),"")/(NETWORKDAYS($T513,$U513,Holidays!$J$3:$J$937)),0))</f>
        <v/>
      </c>
      <c r="BJ513" s="87" t="str">
        <f>IF($Q513="","",IFERROR(IF(OR(AND($T513&gt;=DATEVALUE("10/1/20"&amp;RIGHT(BI$1,2)),$T513&lt;=DATEVALUE("9/30/20"&amp;RIGHT(BJ$1,2))),AND($U513&gt;=DATEVALUE("10/1/20"&amp;RIGHT(BI$1,2)),$U513&lt;=DATEVALUE("9/30/20"&amp;RIGHT(BJ$1,2))),AND($T513&lt;=DATEVALUE("10/1/20"&amp;RIGHT(BI$1,2)),$U513&gt;=DATEVALUE("9/30/20"&amp;RIGHT(BJ$1,2)))),
IF(AND($T513&gt;=DATEVALUE("10/1/20"&amp;RIGHT(BI$1,2)),$U513&lt;=DATEVALUE("9/30/20"&amp;RIGHT(BJ$1,2))),NETWORKDAYS($T513,$U513,Holidays!$J$3:$J$937),
IF(AND($T513&lt;DATEVALUE("10/1/20"&amp;RIGHT(BI$1,2)),$U513&lt;=DATEVALUE("9/30/20"&amp;RIGHT(BJ$1,2))),NETWORKDAYS(DATEVALUE("10/1/20"&amp;RIGHT(BI$1,2)),$U513,Holidays!$J$3:$J$937),
IF($T513&lt;DATEVALUE("10/1/20"&amp;RIGHT(BI$1,2)),NETWORKDAYS(DATEVALUE("10/1/20"&amp;RIGHT(BI$1,2)),DATEVALUE("9/30/20"&amp;RIGHT(BJ$1,2)),Holidays!$J$3:$J$937),
IF($T513&gt;=DATEVALUE("10/1/20"&amp;RIGHT(BI$1,2)),NETWORKDAYS($T513,DATEVALUE("9/30/20"&amp;RIGHT(BJ$1,2)),Holidays!$J$3:$J$937),"")))),"")/(NETWORKDAYS($T513,$U513,Holidays!$J$3:$J$937)),0))</f>
        <v/>
      </c>
      <c r="BK513" s="87" t="str">
        <f>IF($Q513="","",IFERROR(IF(OR(AND($T513&gt;=DATEVALUE("10/1/20"&amp;RIGHT(BJ$1,2)),$T513&lt;=DATEVALUE("9/30/20"&amp;RIGHT(BK$1,2))),AND($U513&gt;=DATEVALUE("10/1/20"&amp;RIGHT(BJ$1,2)),$U513&lt;=DATEVALUE("9/30/20"&amp;RIGHT(BK$1,2))),AND($T513&lt;=DATEVALUE("10/1/20"&amp;RIGHT(BJ$1,2)),$U513&gt;=DATEVALUE("9/30/20"&amp;RIGHT(BK$1,2)))),
IF(AND($T513&gt;=DATEVALUE("10/1/20"&amp;RIGHT(BJ$1,2)),$U513&lt;=DATEVALUE("9/30/20"&amp;RIGHT(BK$1,2))),NETWORKDAYS($T513,$U513,Holidays!$J$3:$J$937),
IF(AND($T513&lt;DATEVALUE("10/1/20"&amp;RIGHT(BJ$1,2)),$U513&lt;=DATEVALUE("9/30/20"&amp;RIGHT(BK$1,2))),NETWORKDAYS(DATEVALUE("10/1/20"&amp;RIGHT(BJ$1,2)),$U513,Holidays!$J$3:$J$937),
IF($T513&lt;DATEVALUE("10/1/20"&amp;RIGHT(BJ$1,2)),NETWORKDAYS(DATEVALUE("10/1/20"&amp;RIGHT(BJ$1,2)),DATEVALUE("9/30/20"&amp;RIGHT(BK$1,2)),Holidays!$J$3:$J$937),
IF($T513&gt;=DATEVALUE("10/1/20"&amp;RIGHT(BJ$1,2)),NETWORKDAYS($T513,DATEVALUE("9/30/20"&amp;RIGHT(BK$1,2)),Holidays!$J$3:$J$937),"")))),"")/(NETWORKDAYS($T513,$U513,Holidays!$J$3:$J$937)),0))</f>
        <v/>
      </c>
      <c r="BL513" s="87" t="str">
        <f>IF($Q513="","",IFERROR(IF(OR(AND($T513&gt;=DATEVALUE("10/1/20"&amp;RIGHT(BK$1,2)),$T513&lt;=DATEVALUE("9/30/20"&amp;RIGHT(BL$1,2))),AND($U513&gt;=DATEVALUE("10/1/20"&amp;RIGHT(BK$1,2)),$U513&lt;=DATEVALUE("9/30/20"&amp;RIGHT(BL$1,2))),AND($T513&lt;=DATEVALUE("10/1/20"&amp;RIGHT(BK$1,2)),$U513&gt;=DATEVALUE("9/30/20"&amp;RIGHT(BL$1,2)))),
IF(AND($T513&gt;=DATEVALUE("10/1/20"&amp;RIGHT(BK$1,2)),$U513&lt;=DATEVALUE("9/30/20"&amp;RIGHT(BL$1,2))),NETWORKDAYS($T513,$U513,Holidays!$J$3:$J$937),
IF(AND($T513&lt;DATEVALUE("10/1/20"&amp;RIGHT(BK$1,2)),$U513&lt;=DATEVALUE("9/30/20"&amp;RIGHT(BL$1,2))),NETWORKDAYS(DATEVALUE("10/1/20"&amp;RIGHT(BK$1,2)),$U513,Holidays!$J$3:$J$937),
IF($T513&lt;DATEVALUE("10/1/20"&amp;RIGHT(BK$1,2)),NETWORKDAYS(DATEVALUE("10/1/20"&amp;RIGHT(BK$1,2)),DATEVALUE("9/30/20"&amp;RIGHT(BL$1,2)),Holidays!$J$3:$J$937),
IF($T513&gt;=DATEVALUE("10/1/20"&amp;RIGHT(BK$1,2)),NETWORKDAYS($T513,DATEVALUE("9/30/20"&amp;RIGHT(BL$1,2)),Holidays!$J$3:$J$937),"")))),"")/(NETWORKDAYS($T513,$U513,Holidays!$J$3:$J$937)),0))</f>
        <v/>
      </c>
      <c r="BM513" s="87" t="str">
        <f>IF($Q513="","",IFERROR(IF(OR(AND($T513&gt;=DATEVALUE("10/1/20"&amp;RIGHT(BL$1,2)),$T513&lt;=DATEVALUE("9/30/20"&amp;RIGHT(BM$1,2))),AND($U513&gt;=DATEVALUE("10/1/20"&amp;RIGHT(BL$1,2)),$U513&lt;=DATEVALUE("9/30/20"&amp;RIGHT(BM$1,2))),AND($T513&lt;=DATEVALUE("10/1/20"&amp;RIGHT(BL$1,2)),$U513&gt;=DATEVALUE("9/30/20"&amp;RIGHT(BM$1,2)))),
IF(AND($T513&gt;=DATEVALUE("10/1/20"&amp;RIGHT(BL$1,2)),$U513&lt;=DATEVALUE("9/30/20"&amp;RIGHT(BM$1,2))),NETWORKDAYS($T513,$U513,Holidays!$J$3:$J$937),
IF(AND($T513&lt;DATEVALUE("10/1/20"&amp;RIGHT(BL$1,2)),$U513&lt;=DATEVALUE("9/30/20"&amp;RIGHT(BM$1,2))),NETWORKDAYS(DATEVALUE("10/1/20"&amp;RIGHT(BL$1,2)),$U513,Holidays!$J$3:$J$937),
IF($T513&lt;DATEVALUE("10/1/20"&amp;RIGHT(BL$1,2)),NETWORKDAYS(DATEVALUE("10/1/20"&amp;RIGHT(BL$1,2)),DATEVALUE("9/30/20"&amp;RIGHT(BM$1,2)),Holidays!$J$3:$J$937),
IF($T513&gt;=DATEVALUE("10/1/20"&amp;RIGHT(BL$1,2)),NETWORKDAYS($T513,DATEVALUE("9/30/20"&amp;RIGHT(BM$1,2)),Holidays!$J$3:$J$937),"")))),"")/(NETWORKDAYS($T513,$U513,Holidays!$J$3:$J$937)),0))</f>
        <v/>
      </c>
      <c r="BN513" s="87" t="str">
        <f>IF($Q513="","",IFERROR(IF(OR(AND($T513&gt;=DATEVALUE("10/1/20"&amp;RIGHT(BM$1,2)),$T513&lt;=DATEVALUE("9/30/20"&amp;RIGHT(BN$1,2))),AND($U513&gt;=DATEVALUE("10/1/20"&amp;RIGHT(BM$1,2)),$U513&lt;=DATEVALUE("9/30/20"&amp;RIGHT(BN$1,2))),AND($T513&lt;=DATEVALUE("10/1/20"&amp;RIGHT(BM$1,2)),$U513&gt;=DATEVALUE("9/30/20"&amp;RIGHT(BN$1,2)))),
IF(AND($T513&gt;=DATEVALUE("10/1/20"&amp;RIGHT(BM$1,2)),$U513&lt;=DATEVALUE("9/30/20"&amp;RIGHT(BN$1,2))),NETWORKDAYS($T513,$U513,Holidays!$J$3:$J$937),
IF(AND($T513&lt;DATEVALUE("10/1/20"&amp;RIGHT(BM$1,2)),$U513&lt;=DATEVALUE("9/30/20"&amp;RIGHT(BN$1,2))),NETWORKDAYS(DATEVALUE("10/1/20"&amp;RIGHT(BM$1,2)),$U513,Holidays!$J$3:$J$937),
IF($T513&lt;DATEVALUE("10/1/20"&amp;RIGHT(BM$1,2)),NETWORKDAYS(DATEVALUE("10/1/20"&amp;RIGHT(BM$1,2)),DATEVALUE("9/30/20"&amp;RIGHT(BN$1,2)),Holidays!$J$3:$J$937),
IF($T513&gt;=DATEVALUE("10/1/20"&amp;RIGHT(BM$1,2)),NETWORKDAYS($T513,DATEVALUE("9/30/20"&amp;RIGHT(BN$1,2)),Holidays!$J$3:$J$937),"")))),"")/(NETWORKDAYS($T513,$U513,Holidays!$J$3:$J$937)),0))</f>
        <v/>
      </c>
      <c r="BO513" s="87" t="str">
        <f>IF($Q513="","",IFERROR(IF(OR(AND($T513&gt;=DATEVALUE("10/1/20"&amp;RIGHT(BN$1,2)),$T513&lt;=DATEVALUE("9/30/20"&amp;RIGHT(BO$1,2))),AND($U513&gt;=DATEVALUE("10/1/20"&amp;RIGHT(BN$1,2)),$U513&lt;=DATEVALUE("9/30/20"&amp;RIGHT(BO$1,2))),AND($T513&lt;=DATEVALUE("10/1/20"&amp;RIGHT(BN$1,2)),$U513&gt;=DATEVALUE("9/30/20"&amp;RIGHT(BO$1,2)))),
IF(AND($T513&gt;=DATEVALUE("10/1/20"&amp;RIGHT(BN$1,2)),$U513&lt;=DATEVALUE("9/30/20"&amp;RIGHT(BO$1,2))),NETWORKDAYS($T513,$U513,Holidays!$J$3:$J$937),
IF(AND($T513&lt;DATEVALUE("10/1/20"&amp;RIGHT(BN$1,2)),$U513&lt;=DATEVALUE("9/30/20"&amp;RIGHT(BO$1,2))),NETWORKDAYS(DATEVALUE("10/1/20"&amp;RIGHT(BN$1,2)),$U513,Holidays!$J$3:$J$937),
IF($T513&lt;DATEVALUE("10/1/20"&amp;RIGHT(BN$1,2)),NETWORKDAYS(DATEVALUE("10/1/20"&amp;RIGHT(BN$1,2)),DATEVALUE("9/30/20"&amp;RIGHT(BO$1,2)),Holidays!$J$3:$J$937),
IF($T513&gt;=DATEVALUE("10/1/20"&amp;RIGHT(BN$1,2)),NETWORKDAYS($T513,DATEVALUE("9/30/20"&amp;RIGHT(BO$1,2)),Holidays!$J$3:$J$937),"")))),"")/(NETWORKDAYS($T513,$U513,Holidays!$J$3:$J$937)),0))</f>
        <v/>
      </c>
      <c r="BP513" s="87" t="str">
        <f>IF($Q513="","",IFERROR(IF(OR(AND($T513&gt;=DATEVALUE("10/1/20"&amp;RIGHT(BO$1,2)),$T513&lt;=DATEVALUE("9/30/20"&amp;RIGHT(BP$1,2))),AND($U513&gt;=DATEVALUE("10/1/20"&amp;RIGHT(BO$1,2)),$U513&lt;=DATEVALUE("9/30/20"&amp;RIGHT(BP$1,2))),AND($T513&lt;=DATEVALUE("10/1/20"&amp;RIGHT(BO$1,2)),$U513&gt;=DATEVALUE("9/30/20"&amp;RIGHT(BP$1,2)))),
IF(AND($T513&gt;=DATEVALUE("10/1/20"&amp;RIGHT(BO$1,2)),$U513&lt;=DATEVALUE("9/30/20"&amp;RIGHT(BP$1,2))),NETWORKDAYS($T513,$U513,Holidays!$J$3:$J$937),
IF(AND($T513&lt;DATEVALUE("10/1/20"&amp;RIGHT(BO$1,2)),$U513&lt;=DATEVALUE("9/30/20"&amp;RIGHT(BP$1,2))),NETWORKDAYS(DATEVALUE("10/1/20"&amp;RIGHT(BO$1,2)),$U513,Holidays!$J$3:$J$937),
IF($T513&lt;DATEVALUE("10/1/20"&amp;RIGHT(BO$1,2)),NETWORKDAYS(DATEVALUE("10/1/20"&amp;RIGHT(BO$1,2)),DATEVALUE("9/30/20"&amp;RIGHT(BP$1,2)),Holidays!$J$3:$J$937),
IF($T513&gt;=DATEVALUE("10/1/20"&amp;RIGHT(BO$1,2)),NETWORKDAYS($T513,DATEVALUE("9/30/20"&amp;RIGHT(BP$1,2)),Holidays!$J$3:$J$937),"")))),"")/(NETWORKDAYS($T513,$U513,Holidays!$J$3:$J$937)),0))</f>
        <v/>
      </c>
      <c r="BQ513" s="87" t="str">
        <f>IF($Q513="","",IFERROR(IF(OR(AND($T513&gt;=DATEVALUE("10/1/20"&amp;RIGHT(BP$1,2)),$T513&lt;=DATEVALUE("9/30/20"&amp;RIGHT(BQ$1,2))),AND($U513&gt;=DATEVALUE("10/1/20"&amp;RIGHT(BP$1,2)),$U513&lt;=DATEVALUE("9/30/20"&amp;RIGHT(BQ$1,2))),AND($T513&lt;=DATEVALUE("10/1/20"&amp;RIGHT(BP$1,2)),$U513&gt;=DATEVALUE("9/30/20"&amp;RIGHT(BQ$1,2)))),
IF(AND($T513&gt;=DATEVALUE("10/1/20"&amp;RIGHT(BP$1,2)),$U513&lt;=DATEVALUE("9/30/20"&amp;RIGHT(BQ$1,2))),NETWORKDAYS($T513,$U513,Holidays!$J$3:$J$937),
IF(AND($T513&lt;DATEVALUE("10/1/20"&amp;RIGHT(BP$1,2)),$U513&lt;=DATEVALUE("9/30/20"&amp;RIGHT(BQ$1,2))),NETWORKDAYS(DATEVALUE("10/1/20"&amp;RIGHT(BP$1,2)),$U513,Holidays!$J$3:$J$937),
IF($T513&lt;DATEVALUE("10/1/20"&amp;RIGHT(BP$1,2)),NETWORKDAYS(DATEVALUE("10/1/20"&amp;RIGHT(BP$1,2)),DATEVALUE("9/30/20"&amp;RIGHT(BQ$1,2)),Holidays!$J$3:$J$937),
IF($T513&gt;=DATEVALUE("10/1/20"&amp;RIGHT(BP$1,2)),NETWORKDAYS($T513,DATEVALUE("9/30/20"&amp;RIGHT(BQ$1,2)),Holidays!$J$3:$J$937),"")))),"")/(NETWORKDAYS($T513,$U513,Holidays!$J$3:$J$937)),0))</f>
        <v/>
      </c>
      <c r="BR513" s="87" t="str">
        <f>IF($Q513="","",IFERROR(IF(OR(AND($T513&gt;=DATEVALUE("10/1/20"&amp;RIGHT(BQ$1,2)),$T513&lt;=DATEVALUE("9/30/20"&amp;RIGHT(BR$1,2))),AND($U513&gt;=DATEVALUE("10/1/20"&amp;RIGHT(BQ$1,2)),$U513&lt;=DATEVALUE("9/30/20"&amp;RIGHT(BR$1,2))),AND($T513&lt;=DATEVALUE("10/1/20"&amp;RIGHT(BQ$1,2)),$U513&gt;=DATEVALUE("9/30/20"&amp;RIGHT(BR$1,2)))),
IF(AND($T513&gt;=DATEVALUE("10/1/20"&amp;RIGHT(BQ$1,2)),$U513&lt;=DATEVALUE("9/30/20"&amp;RIGHT(BR$1,2))),NETWORKDAYS($T513,$U513,Holidays!$J$3:$J$937),
IF(AND($T513&lt;DATEVALUE("10/1/20"&amp;RIGHT(BQ$1,2)),$U513&lt;=DATEVALUE("9/30/20"&amp;RIGHT(BR$1,2))),NETWORKDAYS(DATEVALUE("10/1/20"&amp;RIGHT(BQ$1,2)),$U513,Holidays!$J$3:$J$937),
IF($T513&lt;DATEVALUE("10/1/20"&amp;RIGHT(BQ$1,2)),NETWORKDAYS(DATEVALUE("10/1/20"&amp;RIGHT(BQ$1,2)),DATEVALUE("9/30/20"&amp;RIGHT(BR$1,2)),Holidays!$J$3:$J$937),
IF($T513&gt;=DATEVALUE("10/1/20"&amp;RIGHT(BQ$1,2)),NETWORKDAYS($T513,DATEVALUE("9/30/20"&amp;RIGHT(BR$1,2)),Holidays!$J$3:$J$937),"")))),"")/(NETWORKDAYS($T513,$U513,Holidays!$J$3:$J$937)),0))</f>
        <v/>
      </c>
      <c r="BS513" s="87" t="str">
        <f>IF($Q513="","",IFERROR(IF(OR(AND($T513&gt;=DATEVALUE("10/1/20"&amp;RIGHT(BR$1,2)),$T513&lt;=DATEVALUE("9/30/20"&amp;RIGHT(BS$1,2))),AND($U513&gt;=DATEVALUE("10/1/20"&amp;RIGHT(BR$1,2)),$U513&lt;=DATEVALUE("9/30/20"&amp;RIGHT(BS$1,2))),AND($T513&lt;=DATEVALUE("10/1/20"&amp;RIGHT(BR$1,2)),$U513&gt;=DATEVALUE("9/30/20"&amp;RIGHT(BS$1,2)))),
IF(AND($T513&gt;=DATEVALUE("10/1/20"&amp;RIGHT(BR$1,2)),$U513&lt;=DATEVALUE("9/30/20"&amp;RIGHT(BS$1,2))),NETWORKDAYS($T513,$U513,Holidays!$J$3:$J$937),
IF(AND($T513&lt;DATEVALUE("10/1/20"&amp;RIGHT(BR$1,2)),$U513&lt;=DATEVALUE("9/30/20"&amp;RIGHT(BS$1,2))),NETWORKDAYS(DATEVALUE("10/1/20"&amp;RIGHT(BR$1,2)),$U513,Holidays!$J$3:$J$937),
IF($T513&lt;DATEVALUE("10/1/20"&amp;RIGHT(BR$1,2)),NETWORKDAYS(DATEVALUE("10/1/20"&amp;RIGHT(BR$1,2)),DATEVALUE("9/30/20"&amp;RIGHT(BS$1,2)),Holidays!$J$3:$J$937),
IF($T513&gt;=DATEVALUE("10/1/20"&amp;RIGHT(BR$1,2)),NETWORKDAYS($T513,DATEVALUE("9/30/20"&amp;RIGHT(BS$1,2)),Holidays!$J$3:$J$937),"")))),"")/(NETWORKDAYS($T513,$U513,Holidays!$J$3:$J$937)),0))</f>
        <v/>
      </c>
      <c r="BT513" s="87" t="str">
        <f>IF($Q513="","",IFERROR(IF(OR(AND($T513&gt;=DATEVALUE("10/1/20"&amp;RIGHT(BS$1,2)),$T513&lt;=DATEVALUE("9/30/20"&amp;RIGHT(BT$1,2))),AND($U513&gt;=DATEVALUE("10/1/20"&amp;RIGHT(BS$1,2)),$U513&lt;=DATEVALUE("9/30/20"&amp;RIGHT(BT$1,2))),AND($T513&lt;=DATEVALUE("10/1/20"&amp;RIGHT(BS$1,2)),$U513&gt;=DATEVALUE("9/30/20"&amp;RIGHT(BT$1,2)))),
IF(AND($T513&gt;=DATEVALUE("10/1/20"&amp;RIGHT(BS$1,2)),$U513&lt;=DATEVALUE("9/30/20"&amp;RIGHT(BT$1,2))),NETWORKDAYS($T513,$U513,Holidays!$J$3:$J$937),
IF(AND($T513&lt;DATEVALUE("10/1/20"&amp;RIGHT(BS$1,2)),$U513&lt;=DATEVALUE("9/30/20"&amp;RIGHT(BT$1,2))),NETWORKDAYS(DATEVALUE("10/1/20"&amp;RIGHT(BS$1,2)),$U513,Holidays!$J$3:$J$937),
IF($T513&lt;DATEVALUE("10/1/20"&amp;RIGHT(BS$1,2)),NETWORKDAYS(DATEVALUE("10/1/20"&amp;RIGHT(BS$1,2)),DATEVALUE("9/30/20"&amp;RIGHT(BT$1,2)),Holidays!$J$3:$J$937),
IF($T513&gt;=DATEVALUE("10/1/20"&amp;RIGHT(BS$1,2)),NETWORKDAYS($T513,DATEVALUE("9/30/20"&amp;RIGHT(BT$1,2)),Holidays!$J$3:$J$937),"")))),"")/(NETWORKDAYS($T513,$U513,Holidays!$J$3:$J$937)),0))</f>
        <v/>
      </c>
      <c r="BU513" s="87" t="str">
        <f>IF($Q513="","",IFERROR(IF(OR(AND($T513&gt;=DATEVALUE("10/1/20"&amp;RIGHT(BT$1,2)),$T513&lt;=DATEVALUE("9/30/20"&amp;RIGHT(BU$1,2))),AND($U513&gt;=DATEVALUE("10/1/20"&amp;RIGHT(BT$1,2)),$U513&lt;=DATEVALUE("9/30/20"&amp;RIGHT(BU$1,2))),AND($T513&lt;=DATEVALUE("10/1/20"&amp;RIGHT(BT$1,2)),$U513&gt;=DATEVALUE("9/30/20"&amp;RIGHT(BU$1,2)))),
IF(AND($T513&gt;=DATEVALUE("10/1/20"&amp;RIGHT(BT$1,2)),$U513&lt;=DATEVALUE("9/30/20"&amp;RIGHT(BU$1,2))),NETWORKDAYS($T513,$U513,Holidays!$J$3:$J$937),
IF(AND($T513&lt;DATEVALUE("10/1/20"&amp;RIGHT(BT$1,2)),$U513&lt;=DATEVALUE("9/30/20"&amp;RIGHT(BU$1,2))),NETWORKDAYS(DATEVALUE("10/1/20"&amp;RIGHT(BT$1,2)),$U513,Holidays!$J$3:$J$937),
IF($T513&lt;DATEVALUE("10/1/20"&amp;RIGHT(BT$1,2)),NETWORKDAYS(DATEVALUE("10/1/20"&amp;RIGHT(BT$1,2)),DATEVALUE("9/30/20"&amp;RIGHT(BU$1,2)),Holidays!$J$3:$J$937),
IF($T513&gt;=DATEVALUE("10/1/20"&amp;RIGHT(BT$1,2)),NETWORKDAYS($T513,DATEVALUE("9/30/20"&amp;RIGHT(BU$1,2)),Holidays!$J$3:$J$937),"")))),"")/(NETWORKDAYS($T513,$U513,Holidays!$J$3:$J$937)),0))</f>
        <v/>
      </c>
      <c r="BV513" s="87" t="str">
        <f>IF($Q513="","",IFERROR(IF(OR(AND($T513&gt;=DATEVALUE("10/1/20"&amp;RIGHT(BU$1,2)),$T513&lt;=DATEVALUE("9/30/20"&amp;RIGHT(BV$1,2))),AND($U513&gt;=DATEVALUE("10/1/20"&amp;RIGHT(BU$1,2)),$U513&lt;=DATEVALUE("9/30/20"&amp;RIGHT(BV$1,2))),AND($T513&lt;=DATEVALUE("10/1/20"&amp;RIGHT(BU$1,2)),$U513&gt;=DATEVALUE("9/30/20"&amp;RIGHT(BV$1,2)))),
IF(AND($T513&gt;=DATEVALUE("10/1/20"&amp;RIGHT(BU$1,2)),$U513&lt;=DATEVALUE("9/30/20"&amp;RIGHT(BV$1,2))),NETWORKDAYS($T513,$U513,Holidays!$J$3:$J$937),
IF(AND($T513&lt;DATEVALUE("10/1/20"&amp;RIGHT(BU$1,2)),$U513&lt;=DATEVALUE("9/30/20"&amp;RIGHT(BV$1,2))),NETWORKDAYS(DATEVALUE("10/1/20"&amp;RIGHT(BU$1,2)),$U513,Holidays!$J$3:$J$937),
IF($T513&lt;DATEVALUE("10/1/20"&amp;RIGHT(BU$1,2)),NETWORKDAYS(DATEVALUE("10/1/20"&amp;RIGHT(BU$1,2)),DATEVALUE("9/30/20"&amp;RIGHT(BV$1,2)),Holidays!$J$3:$J$937),
IF($T513&gt;=DATEVALUE("10/1/20"&amp;RIGHT(BU$1,2)),NETWORKDAYS($T513,DATEVALUE("9/30/20"&amp;RIGHT(BV$1,2)),Holidays!$J$3:$J$937),"")))),"")/(NETWORKDAYS($T513,$U513,Holidays!$J$3:$J$937)),0))</f>
        <v/>
      </c>
      <c r="BW513" s="87" t="str">
        <f>IF($Q513="","",IFERROR(IF(OR(AND($T513&gt;=DATEVALUE("10/1/20"&amp;RIGHT(BV$1,2)),$T513&lt;=DATEVALUE("9/30/20"&amp;RIGHT(BW$1,2))),AND($U513&gt;=DATEVALUE("10/1/20"&amp;RIGHT(BV$1,2)),$U513&lt;=DATEVALUE("9/30/20"&amp;RIGHT(BW$1,2))),AND($T513&lt;=DATEVALUE("10/1/20"&amp;RIGHT(BV$1,2)),$U513&gt;=DATEVALUE("9/30/20"&amp;RIGHT(BW$1,2)))),
IF(AND($T513&gt;=DATEVALUE("10/1/20"&amp;RIGHT(BV$1,2)),$U513&lt;=DATEVALUE("9/30/20"&amp;RIGHT(BW$1,2))),NETWORKDAYS($T513,$U513,Holidays!$J$3:$J$937),
IF(AND($T513&lt;DATEVALUE("10/1/20"&amp;RIGHT(BV$1,2)),$U513&lt;=DATEVALUE("9/30/20"&amp;RIGHT(BW$1,2))),NETWORKDAYS(DATEVALUE("10/1/20"&amp;RIGHT(BV$1,2)),$U513,Holidays!$J$3:$J$937),
IF($T513&lt;DATEVALUE("10/1/20"&amp;RIGHT(BV$1,2)),NETWORKDAYS(DATEVALUE("10/1/20"&amp;RIGHT(BV$1,2)),DATEVALUE("9/30/20"&amp;RIGHT(BW$1,2)),Holidays!$J$3:$J$937),
IF($T513&gt;=DATEVALUE("10/1/20"&amp;RIGHT(BV$1,2)),NETWORKDAYS($T513,DATEVALUE("9/30/20"&amp;RIGHT(BW$1,2)),Holidays!$J$3:$J$937),"")))),"")/(NETWORKDAYS($T513,$U513,Holidays!$J$3:$J$937)),0))</f>
        <v/>
      </c>
      <c r="BX513" s="87" t="str">
        <f>IF($Q513="","",IFERROR(IF(OR(AND($T513&gt;=DATEVALUE("10/1/20"&amp;RIGHT(BW$1,2)),$T513&lt;=DATEVALUE("9/30/20"&amp;RIGHT(BX$1,2))),AND($U513&gt;=DATEVALUE("10/1/20"&amp;RIGHT(BW$1,2)),$U513&lt;=DATEVALUE("9/30/20"&amp;RIGHT(BX$1,2))),AND($T513&lt;=DATEVALUE("10/1/20"&amp;RIGHT(BW$1,2)),$U513&gt;=DATEVALUE("9/30/20"&amp;RIGHT(BX$1,2)))),
IF(AND($T513&gt;=DATEVALUE("10/1/20"&amp;RIGHT(BW$1,2)),$U513&lt;=DATEVALUE("9/30/20"&amp;RIGHT(BX$1,2))),NETWORKDAYS($T513,$U513,Holidays!$J$3:$J$937),
IF(AND($T513&lt;DATEVALUE("10/1/20"&amp;RIGHT(BW$1,2)),$U513&lt;=DATEVALUE("9/30/20"&amp;RIGHT(BX$1,2))),NETWORKDAYS(DATEVALUE("10/1/20"&amp;RIGHT(BW$1,2)),$U513,Holidays!$J$3:$J$937),
IF($T513&lt;DATEVALUE("10/1/20"&amp;RIGHT(BW$1,2)),NETWORKDAYS(DATEVALUE("10/1/20"&amp;RIGHT(BW$1,2)),DATEVALUE("9/30/20"&amp;RIGHT(BX$1,2)),Holidays!$J$3:$J$937),
IF($T513&gt;=DATEVALUE("10/1/20"&amp;RIGHT(BW$1,2)),NETWORKDAYS($T513,DATEVALUE("9/30/20"&amp;RIGHT(BX$1,2)),Holidays!$J$3:$J$937),"")))),"")/(NETWORKDAYS($T513,$U513,Holidays!$J$3:$J$937)),0))</f>
        <v/>
      </c>
      <c r="BY513" s="87" t="str">
        <f>IF($Q513="","",IFERROR(IF(OR(AND($T513&gt;=DATEVALUE("10/1/20"&amp;RIGHT(BX$1,2)),$T513&lt;=DATEVALUE("9/30/20"&amp;RIGHT(BY$1,2))),AND($U513&gt;=DATEVALUE("10/1/20"&amp;RIGHT(BX$1,2)),$U513&lt;=DATEVALUE("9/30/20"&amp;RIGHT(BY$1,2))),AND($T513&lt;=DATEVALUE("10/1/20"&amp;RIGHT(BX$1,2)),$U513&gt;=DATEVALUE("9/30/20"&amp;RIGHT(BY$1,2)))),
IF(AND($T513&gt;=DATEVALUE("10/1/20"&amp;RIGHT(BX$1,2)),$U513&lt;=DATEVALUE("9/30/20"&amp;RIGHT(BY$1,2))),NETWORKDAYS($T513,$U513,Holidays!$J$3:$J$937),
IF(AND($T513&lt;DATEVALUE("10/1/20"&amp;RIGHT(BX$1,2)),$U513&lt;=DATEVALUE("9/30/20"&amp;RIGHT(BY$1,2))),NETWORKDAYS(DATEVALUE("10/1/20"&amp;RIGHT(BX$1,2)),$U513,Holidays!$J$3:$J$937),
IF($T513&lt;DATEVALUE("10/1/20"&amp;RIGHT(BX$1,2)),NETWORKDAYS(DATEVALUE("10/1/20"&amp;RIGHT(BX$1,2)),DATEVALUE("9/30/20"&amp;RIGHT(BY$1,2)),Holidays!$J$3:$J$937),
IF($T513&gt;=DATEVALUE("10/1/20"&amp;RIGHT(BX$1,2)),NETWORKDAYS($T513,DATEVALUE("9/30/20"&amp;RIGHT(BY$1,2)),Holidays!$J$3:$J$937),"")))),"")/(NETWORKDAYS($T513,$U513,Holidays!$J$3:$J$937)),0))</f>
        <v/>
      </c>
      <c r="BZ513" s="87" t="str">
        <f>IF($Q513="","",IFERROR(IF(OR(AND($T513&gt;=DATEVALUE("10/1/20"&amp;RIGHT(BY$1,2)),$T513&lt;=DATEVALUE("9/30/20"&amp;RIGHT(BZ$1,2))),AND($U513&gt;=DATEVALUE("10/1/20"&amp;RIGHT(BY$1,2)),$U513&lt;=DATEVALUE("9/30/20"&amp;RIGHT(BZ$1,2))),AND($T513&lt;=DATEVALUE("10/1/20"&amp;RIGHT(BY$1,2)),$U513&gt;=DATEVALUE("9/30/20"&amp;RIGHT(BZ$1,2)))),
IF(AND($T513&gt;=DATEVALUE("10/1/20"&amp;RIGHT(BY$1,2)),$U513&lt;=DATEVALUE("9/30/20"&amp;RIGHT(BZ$1,2))),NETWORKDAYS($T513,$U513,Holidays!$J$3:$J$937),
IF(AND($T513&lt;DATEVALUE("10/1/20"&amp;RIGHT(BY$1,2)),$U513&lt;=DATEVALUE("9/30/20"&amp;RIGHT(BZ$1,2))),NETWORKDAYS(DATEVALUE("10/1/20"&amp;RIGHT(BY$1,2)),$U513,Holidays!$J$3:$J$937),
IF($T513&lt;DATEVALUE("10/1/20"&amp;RIGHT(BY$1,2)),NETWORKDAYS(DATEVALUE("10/1/20"&amp;RIGHT(BY$1,2)),DATEVALUE("9/30/20"&amp;RIGHT(BZ$1,2)),Holidays!$J$3:$J$937),
IF($T513&gt;=DATEVALUE("10/1/20"&amp;RIGHT(BY$1,2)),NETWORKDAYS($T513,DATEVALUE("9/30/20"&amp;RIGHT(BZ$1,2)),Holidays!$J$3:$J$937),"")))),"")/(NETWORKDAYS($T513,$U513,Holidays!$J$3:$J$937)),0))</f>
        <v/>
      </c>
      <c r="CA513" s="87" t="str">
        <f>IF($Q513="","",IFERROR(IF(OR(AND($T513&gt;=DATEVALUE("10/1/20"&amp;RIGHT(BZ$1,2)),$T513&lt;=DATEVALUE("9/30/20"&amp;RIGHT(CA$1,2))),AND($U513&gt;=DATEVALUE("10/1/20"&amp;RIGHT(BZ$1,2)),$U513&lt;=DATEVALUE("9/30/20"&amp;RIGHT(CA$1,2))),AND($T513&lt;=DATEVALUE("10/1/20"&amp;RIGHT(BZ$1,2)),$U513&gt;=DATEVALUE("9/30/20"&amp;RIGHT(CA$1,2)))),
IF(AND($T513&gt;=DATEVALUE("10/1/20"&amp;RIGHT(BZ$1,2)),$U513&lt;=DATEVALUE("9/30/20"&amp;RIGHT(CA$1,2))),NETWORKDAYS($T513,$U513,Holidays!$J$3:$J$937),
IF(AND($T513&lt;DATEVALUE("10/1/20"&amp;RIGHT(BZ$1,2)),$U513&lt;=DATEVALUE("9/30/20"&amp;RIGHT(CA$1,2))),NETWORKDAYS(DATEVALUE("10/1/20"&amp;RIGHT(BZ$1,2)),$U513,Holidays!$J$3:$J$937),
IF($T513&lt;DATEVALUE("10/1/20"&amp;RIGHT(BZ$1,2)),NETWORKDAYS(DATEVALUE("10/1/20"&amp;RIGHT(BZ$1,2)),DATEVALUE("9/30/20"&amp;RIGHT(CA$1,2)),Holidays!$J$3:$J$937),
IF($T513&gt;=DATEVALUE("10/1/20"&amp;RIGHT(BZ$1,2)),NETWORKDAYS($T513,DATEVALUE("9/30/20"&amp;RIGHT(CA$1,2)),Holidays!$J$3:$J$937),"")))),"")/(NETWORKDAYS($T513,$U513,Holidays!$J$3:$J$937)),0))</f>
        <v/>
      </c>
      <c r="CB513" s="87" t="str">
        <f>IF($Q513="","",IFERROR(IF(OR(AND($T513&gt;=DATEVALUE("10/1/20"&amp;RIGHT(CA$1,2)),$T513&lt;=DATEVALUE("9/30/20"&amp;RIGHT(CB$1,2))),AND($U513&gt;=DATEVALUE("10/1/20"&amp;RIGHT(CA$1,2)),$U513&lt;=DATEVALUE("9/30/20"&amp;RIGHT(CB$1,2))),AND($T513&lt;=DATEVALUE("10/1/20"&amp;RIGHT(CA$1,2)),$U513&gt;=DATEVALUE("9/30/20"&amp;RIGHT(CB$1,2)))),
IF(AND($T513&gt;=DATEVALUE("10/1/20"&amp;RIGHT(CA$1,2)),$U513&lt;=DATEVALUE("9/30/20"&amp;RIGHT(CB$1,2))),NETWORKDAYS($T513,$U513,Holidays!$J$3:$J$937),
IF(AND($T513&lt;DATEVALUE("10/1/20"&amp;RIGHT(CA$1,2)),$U513&lt;=DATEVALUE("9/30/20"&amp;RIGHT(CB$1,2))),NETWORKDAYS(DATEVALUE("10/1/20"&amp;RIGHT(CA$1,2)),$U513,Holidays!$J$3:$J$937),
IF($T513&lt;DATEVALUE("10/1/20"&amp;RIGHT(CA$1,2)),NETWORKDAYS(DATEVALUE("10/1/20"&amp;RIGHT(CA$1,2)),DATEVALUE("9/30/20"&amp;RIGHT(CB$1,2)),Holidays!$J$3:$J$937),
IF($T513&gt;=DATEVALUE("10/1/20"&amp;RIGHT(CA$1,2)),NETWORKDAYS($T513,DATEVALUE("9/30/20"&amp;RIGHT(CB$1,2)),Holidays!$J$3:$J$937),"")))),"")/(NETWORKDAYS($T513,$U513,Holidays!$J$3:$J$937)),0))</f>
        <v/>
      </c>
    </row>
    <row r="514" spans="1:80">
      <c r="A514" s="97"/>
      <c r="B514" s="98" t="str">
        <f ca="1">IF(NOT($A514=""),OFFSET('WBS Reference &amp; User Procedure'!$A$1,MATCH($A514,'WBS Reference &amp; User Procedure'!$A:$A,0)-1,1),"")</f>
        <v/>
      </c>
      <c r="D514" s="97"/>
      <c r="I514" s="78"/>
      <c r="T514" s="104" t="str">
        <f>IF(NOT(Q514=""),IF(NOT($S514=""),$S514,#REF!),"")</f>
        <v/>
      </c>
      <c r="U514" s="104" t="str">
        <f>IF(NOT(Q514=""),WORKDAY(T514,Q514,Holidays!$J$3:$J$937),"")</f>
        <v/>
      </c>
      <c r="V514" s="104"/>
      <c r="W514" s="104"/>
      <c r="X514" s="101" t="str">
        <f t="shared" si="106"/>
        <v/>
      </c>
      <c r="AL514" s="87" t="str">
        <f t="shared" ca="1" si="107"/>
        <v/>
      </c>
      <c r="AN514" s="87" t="str">
        <f t="shared" ca="1" si="112"/>
        <v/>
      </c>
      <c r="AO514" s="87" t="str">
        <f t="shared" ca="1" si="112"/>
        <v/>
      </c>
      <c r="AP514" s="87" t="str">
        <f t="shared" ca="1" si="112"/>
        <v/>
      </c>
      <c r="AQ514" s="87" t="str">
        <f t="shared" ca="1" si="112"/>
        <v/>
      </c>
      <c r="AR514" s="87" t="str">
        <f t="shared" ca="1" si="112"/>
        <v/>
      </c>
      <c r="AS514" s="87" t="str">
        <f t="shared" ca="1" si="112"/>
        <v/>
      </c>
      <c r="AT514" s="87" t="str">
        <f t="shared" ca="1" si="112"/>
        <v/>
      </c>
      <c r="AU514" s="87" t="str">
        <f t="shared" ca="1" si="112"/>
        <v/>
      </c>
      <c r="AV514" s="87" t="str">
        <f t="shared" ca="1" si="112"/>
        <v/>
      </c>
      <c r="AW514" s="87" t="str">
        <f t="shared" ca="1" si="112"/>
        <v/>
      </c>
      <c r="AX514" s="87" t="str">
        <f t="shared" ca="1" si="113"/>
        <v/>
      </c>
      <c r="AY514" s="87" t="str">
        <f t="shared" ca="1" si="113"/>
        <v/>
      </c>
      <c r="AZ514" s="87" t="str">
        <f t="shared" ca="1" si="113"/>
        <v/>
      </c>
      <c r="BA514" s="87" t="str">
        <f t="shared" ca="1" si="113"/>
        <v/>
      </c>
      <c r="BB514" s="87" t="str">
        <f t="shared" ca="1" si="113"/>
        <v/>
      </c>
      <c r="BC514" s="87" t="str">
        <f t="shared" ca="1" si="113"/>
        <v/>
      </c>
      <c r="BD514" s="87" t="str">
        <f t="shared" ca="1" si="113"/>
        <v/>
      </c>
      <c r="BE514" s="87" t="str">
        <f t="shared" ca="1" si="113"/>
        <v/>
      </c>
      <c r="BF514" s="87" t="str">
        <f t="shared" ca="1" si="113"/>
        <v/>
      </c>
      <c r="BG514" s="87" t="str">
        <f t="shared" ca="1" si="113"/>
        <v/>
      </c>
      <c r="BI514" s="87" t="str">
        <f>IF($Q514="","",IFERROR(IF(OR(AND($T514&gt;=DATEVALUE("10/1/20"&amp;RIGHT(BH$1,2)),$T514&lt;=DATEVALUE("9/30/20"&amp;RIGHT(BI$1,2))),AND($U514&gt;=DATEVALUE("10/1/20"&amp;RIGHT(BH$1,2)),$U514&lt;=DATEVALUE("9/30/20"&amp;RIGHT(BI$1,2))),AND($T514&lt;=DATEVALUE("10/1/20"&amp;RIGHT(BH$1,2)),$U514&gt;=DATEVALUE("9/30/20"&amp;RIGHT(BI$1,2)))),
IF(AND($T514&gt;=DATEVALUE("10/1/20"&amp;RIGHT(BH$1,2)),$U514&lt;=DATEVALUE("9/30/20"&amp;RIGHT(BI$1,2))),NETWORKDAYS($T514,$U514,Holidays!$J$3:$J$937),
IF(AND($T514&lt;DATEVALUE("10/1/20"&amp;RIGHT(BH$1,2)),$U514&lt;=DATEVALUE("9/30/20"&amp;RIGHT(BI$1,2))),NETWORKDAYS(DATEVALUE("10/1/20"&amp;RIGHT(BH$1,2)),$U514,Holidays!$J$3:$J$937),
IF($T514&lt;DATEVALUE("10/1/20"&amp;RIGHT(BH$1,2)),NETWORKDAYS(DATEVALUE("10/1/20"&amp;RIGHT(BH$1,2)),DATEVALUE("9/30/20"&amp;RIGHT(BI$1,2)),Holidays!$J$3:$J$937),
IF($T514&gt;=DATEVALUE("10/1/20"&amp;RIGHT(BH$1,2)),NETWORKDAYS($T514,DATEVALUE("9/30/20"&amp;RIGHT(BI$1,2)),Holidays!$J$3:$J$937),"")))),"")/(NETWORKDAYS($T514,$U514,Holidays!$J$3:$J$937)),0))</f>
        <v/>
      </c>
      <c r="BJ514" s="87" t="str">
        <f>IF($Q514="","",IFERROR(IF(OR(AND($T514&gt;=DATEVALUE("10/1/20"&amp;RIGHT(BI$1,2)),$T514&lt;=DATEVALUE("9/30/20"&amp;RIGHT(BJ$1,2))),AND($U514&gt;=DATEVALUE("10/1/20"&amp;RIGHT(BI$1,2)),$U514&lt;=DATEVALUE("9/30/20"&amp;RIGHT(BJ$1,2))),AND($T514&lt;=DATEVALUE("10/1/20"&amp;RIGHT(BI$1,2)),$U514&gt;=DATEVALUE("9/30/20"&amp;RIGHT(BJ$1,2)))),
IF(AND($T514&gt;=DATEVALUE("10/1/20"&amp;RIGHT(BI$1,2)),$U514&lt;=DATEVALUE("9/30/20"&amp;RIGHT(BJ$1,2))),NETWORKDAYS($T514,$U514,Holidays!$J$3:$J$937),
IF(AND($T514&lt;DATEVALUE("10/1/20"&amp;RIGHT(BI$1,2)),$U514&lt;=DATEVALUE("9/30/20"&amp;RIGHT(BJ$1,2))),NETWORKDAYS(DATEVALUE("10/1/20"&amp;RIGHT(BI$1,2)),$U514,Holidays!$J$3:$J$937),
IF($T514&lt;DATEVALUE("10/1/20"&amp;RIGHT(BI$1,2)),NETWORKDAYS(DATEVALUE("10/1/20"&amp;RIGHT(BI$1,2)),DATEVALUE("9/30/20"&amp;RIGHT(BJ$1,2)),Holidays!$J$3:$J$937),
IF($T514&gt;=DATEVALUE("10/1/20"&amp;RIGHT(BI$1,2)),NETWORKDAYS($T514,DATEVALUE("9/30/20"&amp;RIGHT(BJ$1,2)),Holidays!$J$3:$J$937),"")))),"")/(NETWORKDAYS($T514,$U514,Holidays!$J$3:$J$937)),0))</f>
        <v/>
      </c>
      <c r="BK514" s="87" t="str">
        <f>IF($Q514="","",IFERROR(IF(OR(AND($T514&gt;=DATEVALUE("10/1/20"&amp;RIGHT(BJ$1,2)),$T514&lt;=DATEVALUE("9/30/20"&amp;RIGHT(BK$1,2))),AND($U514&gt;=DATEVALUE("10/1/20"&amp;RIGHT(BJ$1,2)),$U514&lt;=DATEVALUE("9/30/20"&amp;RIGHT(BK$1,2))),AND($T514&lt;=DATEVALUE("10/1/20"&amp;RIGHT(BJ$1,2)),$U514&gt;=DATEVALUE("9/30/20"&amp;RIGHT(BK$1,2)))),
IF(AND($T514&gt;=DATEVALUE("10/1/20"&amp;RIGHT(BJ$1,2)),$U514&lt;=DATEVALUE("9/30/20"&amp;RIGHT(BK$1,2))),NETWORKDAYS($T514,$U514,Holidays!$J$3:$J$937),
IF(AND($T514&lt;DATEVALUE("10/1/20"&amp;RIGHT(BJ$1,2)),$U514&lt;=DATEVALUE("9/30/20"&amp;RIGHT(BK$1,2))),NETWORKDAYS(DATEVALUE("10/1/20"&amp;RIGHT(BJ$1,2)),$U514,Holidays!$J$3:$J$937),
IF($T514&lt;DATEVALUE("10/1/20"&amp;RIGHT(BJ$1,2)),NETWORKDAYS(DATEVALUE("10/1/20"&amp;RIGHT(BJ$1,2)),DATEVALUE("9/30/20"&amp;RIGHT(BK$1,2)),Holidays!$J$3:$J$937),
IF($T514&gt;=DATEVALUE("10/1/20"&amp;RIGHT(BJ$1,2)),NETWORKDAYS($T514,DATEVALUE("9/30/20"&amp;RIGHT(BK$1,2)),Holidays!$J$3:$J$937),"")))),"")/(NETWORKDAYS($T514,$U514,Holidays!$J$3:$J$937)),0))</f>
        <v/>
      </c>
      <c r="BL514" s="87" t="str">
        <f>IF($Q514="","",IFERROR(IF(OR(AND($T514&gt;=DATEVALUE("10/1/20"&amp;RIGHT(BK$1,2)),$T514&lt;=DATEVALUE("9/30/20"&amp;RIGHT(BL$1,2))),AND($U514&gt;=DATEVALUE("10/1/20"&amp;RIGHT(BK$1,2)),$U514&lt;=DATEVALUE("9/30/20"&amp;RIGHT(BL$1,2))),AND($T514&lt;=DATEVALUE("10/1/20"&amp;RIGHT(BK$1,2)),$U514&gt;=DATEVALUE("9/30/20"&amp;RIGHT(BL$1,2)))),
IF(AND($T514&gt;=DATEVALUE("10/1/20"&amp;RIGHT(BK$1,2)),$U514&lt;=DATEVALUE("9/30/20"&amp;RIGHT(BL$1,2))),NETWORKDAYS($T514,$U514,Holidays!$J$3:$J$937),
IF(AND($T514&lt;DATEVALUE("10/1/20"&amp;RIGHT(BK$1,2)),$U514&lt;=DATEVALUE("9/30/20"&amp;RIGHT(BL$1,2))),NETWORKDAYS(DATEVALUE("10/1/20"&amp;RIGHT(BK$1,2)),$U514,Holidays!$J$3:$J$937),
IF($T514&lt;DATEVALUE("10/1/20"&amp;RIGHT(BK$1,2)),NETWORKDAYS(DATEVALUE("10/1/20"&amp;RIGHT(BK$1,2)),DATEVALUE("9/30/20"&amp;RIGHT(BL$1,2)),Holidays!$J$3:$J$937),
IF($T514&gt;=DATEVALUE("10/1/20"&amp;RIGHT(BK$1,2)),NETWORKDAYS($T514,DATEVALUE("9/30/20"&amp;RIGHT(BL$1,2)),Holidays!$J$3:$J$937),"")))),"")/(NETWORKDAYS($T514,$U514,Holidays!$J$3:$J$937)),0))</f>
        <v/>
      </c>
      <c r="BM514" s="87" t="str">
        <f>IF($Q514="","",IFERROR(IF(OR(AND($T514&gt;=DATEVALUE("10/1/20"&amp;RIGHT(BL$1,2)),$T514&lt;=DATEVALUE("9/30/20"&amp;RIGHT(BM$1,2))),AND($U514&gt;=DATEVALUE("10/1/20"&amp;RIGHT(BL$1,2)),$U514&lt;=DATEVALUE("9/30/20"&amp;RIGHT(BM$1,2))),AND($T514&lt;=DATEVALUE("10/1/20"&amp;RIGHT(BL$1,2)),$U514&gt;=DATEVALUE("9/30/20"&amp;RIGHT(BM$1,2)))),
IF(AND($T514&gt;=DATEVALUE("10/1/20"&amp;RIGHT(BL$1,2)),$U514&lt;=DATEVALUE("9/30/20"&amp;RIGHT(BM$1,2))),NETWORKDAYS($T514,$U514,Holidays!$J$3:$J$937),
IF(AND($T514&lt;DATEVALUE("10/1/20"&amp;RIGHT(BL$1,2)),$U514&lt;=DATEVALUE("9/30/20"&amp;RIGHT(BM$1,2))),NETWORKDAYS(DATEVALUE("10/1/20"&amp;RIGHT(BL$1,2)),$U514,Holidays!$J$3:$J$937),
IF($T514&lt;DATEVALUE("10/1/20"&amp;RIGHT(BL$1,2)),NETWORKDAYS(DATEVALUE("10/1/20"&amp;RIGHT(BL$1,2)),DATEVALUE("9/30/20"&amp;RIGHT(BM$1,2)),Holidays!$J$3:$J$937),
IF($T514&gt;=DATEVALUE("10/1/20"&amp;RIGHT(BL$1,2)),NETWORKDAYS($T514,DATEVALUE("9/30/20"&amp;RIGHT(BM$1,2)),Holidays!$J$3:$J$937),"")))),"")/(NETWORKDAYS($T514,$U514,Holidays!$J$3:$J$937)),0))</f>
        <v/>
      </c>
      <c r="BN514" s="87" t="str">
        <f>IF($Q514="","",IFERROR(IF(OR(AND($T514&gt;=DATEVALUE("10/1/20"&amp;RIGHT(BM$1,2)),$T514&lt;=DATEVALUE("9/30/20"&amp;RIGHT(BN$1,2))),AND($U514&gt;=DATEVALUE("10/1/20"&amp;RIGHT(BM$1,2)),$U514&lt;=DATEVALUE("9/30/20"&amp;RIGHT(BN$1,2))),AND($T514&lt;=DATEVALUE("10/1/20"&amp;RIGHT(BM$1,2)),$U514&gt;=DATEVALUE("9/30/20"&amp;RIGHT(BN$1,2)))),
IF(AND($T514&gt;=DATEVALUE("10/1/20"&amp;RIGHT(BM$1,2)),$U514&lt;=DATEVALUE("9/30/20"&amp;RIGHT(BN$1,2))),NETWORKDAYS($T514,$U514,Holidays!$J$3:$J$937),
IF(AND($T514&lt;DATEVALUE("10/1/20"&amp;RIGHT(BM$1,2)),$U514&lt;=DATEVALUE("9/30/20"&amp;RIGHT(BN$1,2))),NETWORKDAYS(DATEVALUE("10/1/20"&amp;RIGHT(BM$1,2)),$U514,Holidays!$J$3:$J$937),
IF($T514&lt;DATEVALUE("10/1/20"&amp;RIGHT(BM$1,2)),NETWORKDAYS(DATEVALUE("10/1/20"&amp;RIGHT(BM$1,2)),DATEVALUE("9/30/20"&amp;RIGHT(BN$1,2)),Holidays!$J$3:$J$937),
IF($T514&gt;=DATEVALUE("10/1/20"&amp;RIGHT(BM$1,2)),NETWORKDAYS($T514,DATEVALUE("9/30/20"&amp;RIGHT(BN$1,2)),Holidays!$J$3:$J$937),"")))),"")/(NETWORKDAYS($T514,$U514,Holidays!$J$3:$J$937)),0))</f>
        <v/>
      </c>
      <c r="BO514" s="87" t="str">
        <f>IF($Q514="","",IFERROR(IF(OR(AND($T514&gt;=DATEVALUE("10/1/20"&amp;RIGHT(BN$1,2)),$T514&lt;=DATEVALUE("9/30/20"&amp;RIGHT(BO$1,2))),AND($U514&gt;=DATEVALUE("10/1/20"&amp;RIGHT(BN$1,2)),$U514&lt;=DATEVALUE("9/30/20"&amp;RIGHT(BO$1,2))),AND($T514&lt;=DATEVALUE("10/1/20"&amp;RIGHT(BN$1,2)),$U514&gt;=DATEVALUE("9/30/20"&amp;RIGHT(BO$1,2)))),
IF(AND($T514&gt;=DATEVALUE("10/1/20"&amp;RIGHT(BN$1,2)),$U514&lt;=DATEVALUE("9/30/20"&amp;RIGHT(BO$1,2))),NETWORKDAYS($T514,$U514,Holidays!$J$3:$J$937),
IF(AND($T514&lt;DATEVALUE("10/1/20"&amp;RIGHT(BN$1,2)),$U514&lt;=DATEVALUE("9/30/20"&amp;RIGHT(BO$1,2))),NETWORKDAYS(DATEVALUE("10/1/20"&amp;RIGHT(BN$1,2)),$U514,Holidays!$J$3:$J$937),
IF($T514&lt;DATEVALUE("10/1/20"&amp;RIGHT(BN$1,2)),NETWORKDAYS(DATEVALUE("10/1/20"&amp;RIGHT(BN$1,2)),DATEVALUE("9/30/20"&amp;RIGHT(BO$1,2)),Holidays!$J$3:$J$937),
IF($T514&gt;=DATEVALUE("10/1/20"&amp;RIGHT(BN$1,2)),NETWORKDAYS($T514,DATEVALUE("9/30/20"&amp;RIGHT(BO$1,2)),Holidays!$J$3:$J$937),"")))),"")/(NETWORKDAYS($T514,$U514,Holidays!$J$3:$J$937)),0))</f>
        <v/>
      </c>
      <c r="BP514" s="87" t="str">
        <f>IF($Q514="","",IFERROR(IF(OR(AND($T514&gt;=DATEVALUE("10/1/20"&amp;RIGHT(BO$1,2)),$T514&lt;=DATEVALUE("9/30/20"&amp;RIGHT(BP$1,2))),AND($U514&gt;=DATEVALUE("10/1/20"&amp;RIGHT(BO$1,2)),$U514&lt;=DATEVALUE("9/30/20"&amp;RIGHT(BP$1,2))),AND($T514&lt;=DATEVALUE("10/1/20"&amp;RIGHT(BO$1,2)),$U514&gt;=DATEVALUE("9/30/20"&amp;RIGHT(BP$1,2)))),
IF(AND($T514&gt;=DATEVALUE("10/1/20"&amp;RIGHT(BO$1,2)),$U514&lt;=DATEVALUE("9/30/20"&amp;RIGHT(BP$1,2))),NETWORKDAYS($T514,$U514,Holidays!$J$3:$J$937),
IF(AND($T514&lt;DATEVALUE("10/1/20"&amp;RIGHT(BO$1,2)),$U514&lt;=DATEVALUE("9/30/20"&amp;RIGHT(BP$1,2))),NETWORKDAYS(DATEVALUE("10/1/20"&amp;RIGHT(BO$1,2)),$U514,Holidays!$J$3:$J$937),
IF($T514&lt;DATEVALUE("10/1/20"&amp;RIGHT(BO$1,2)),NETWORKDAYS(DATEVALUE("10/1/20"&amp;RIGHT(BO$1,2)),DATEVALUE("9/30/20"&amp;RIGHT(BP$1,2)),Holidays!$J$3:$J$937),
IF($T514&gt;=DATEVALUE("10/1/20"&amp;RIGHT(BO$1,2)),NETWORKDAYS($T514,DATEVALUE("9/30/20"&amp;RIGHT(BP$1,2)),Holidays!$J$3:$J$937),"")))),"")/(NETWORKDAYS($T514,$U514,Holidays!$J$3:$J$937)),0))</f>
        <v/>
      </c>
      <c r="BQ514" s="87" t="str">
        <f>IF($Q514="","",IFERROR(IF(OR(AND($T514&gt;=DATEVALUE("10/1/20"&amp;RIGHT(BP$1,2)),$T514&lt;=DATEVALUE("9/30/20"&amp;RIGHT(BQ$1,2))),AND($U514&gt;=DATEVALUE("10/1/20"&amp;RIGHT(BP$1,2)),$U514&lt;=DATEVALUE("9/30/20"&amp;RIGHT(BQ$1,2))),AND($T514&lt;=DATEVALUE("10/1/20"&amp;RIGHT(BP$1,2)),$U514&gt;=DATEVALUE("9/30/20"&amp;RIGHT(BQ$1,2)))),
IF(AND($T514&gt;=DATEVALUE("10/1/20"&amp;RIGHT(BP$1,2)),$U514&lt;=DATEVALUE("9/30/20"&amp;RIGHT(BQ$1,2))),NETWORKDAYS($T514,$U514,Holidays!$J$3:$J$937),
IF(AND($T514&lt;DATEVALUE("10/1/20"&amp;RIGHT(BP$1,2)),$U514&lt;=DATEVALUE("9/30/20"&amp;RIGHT(BQ$1,2))),NETWORKDAYS(DATEVALUE("10/1/20"&amp;RIGHT(BP$1,2)),$U514,Holidays!$J$3:$J$937),
IF($T514&lt;DATEVALUE("10/1/20"&amp;RIGHT(BP$1,2)),NETWORKDAYS(DATEVALUE("10/1/20"&amp;RIGHT(BP$1,2)),DATEVALUE("9/30/20"&amp;RIGHT(BQ$1,2)),Holidays!$J$3:$J$937),
IF($T514&gt;=DATEVALUE("10/1/20"&amp;RIGHT(BP$1,2)),NETWORKDAYS($T514,DATEVALUE("9/30/20"&amp;RIGHT(BQ$1,2)),Holidays!$J$3:$J$937),"")))),"")/(NETWORKDAYS($T514,$U514,Holidays!$J$3:$J$937)),0))</f>
        <v/>
      </c>
      <c r="BR514" s="87" t="str">
        <f>IF($Q514="","",IFERROR(IF(OR(AND($T514&gt;=DATEVALUE("10/1/20"&amp;RIGHT(BQ$1,2)),$T514&lt;=DATEVALUE("9/30/20"&amp;RIGHT(BR$1,2))),AND($U514&gt;=DATEVALUE("10/1/20"&amp;RIGHT(BQ$1,2)),$U514&lt;=DATEVALUE("9/30/20"&amp;RIGHT(BR$1,2))),AND($T514&lt;=DATEVALUE("10/1/20"&amp;RIGHT(BQ$1,2)),$U514&gt;=DATEVALUE("9/30/20"&amp;RIGHT(BR$1,2)))),
IF(AND($T514&gt;=DATEVALUE("10/1/20"&amp;RIGHT(BQ$1,2)),$U514&lt;=DATEVALUE("9/30/20"&amp;RIGHT(BR$1,2))),NETWORKDAYS($T514,$U514,Holidays!$J$3:$J$937),
IF(AND($T514&lt;DATEVALUE("10/1/20"&amp;RIGHT(BQ$1,2)),$U514&lt;=DATEVALUE("9/30/20"&amp;RIGHT(BR$1,2))),NETWORKDAYS(DATEVALUE("10/1/20"&amp;RIGHT(BQ$1,2)),$U514,Holidays!$J$3:$J$937),
IF($T514&lt;DATEVALUE("10/1/20"&amp;RIGHT(BQ$1,2)),NETWORKDAYS(DATEVALUE("10/1/20"&amp;RIGHT(BQ$1,2)),DATEVALUE("9/30/20"&amp;RIGHT(BR$1,2)),Holidays!$J$3:$J$937),
IF($T514&gt;=DATEVALUE("10/1/20"&amp;RIGHT(BQ$1,2)),NETWORKDAYS($T514,DATEVALUE("9/30/20"&amp;RIGHT(BR$1,2)),Holidays!$J$3:$J$937),"")))),"")/(NETWORKDAYS($T514,$U514,Holidays!$J$3:$J$937)),0))</f>
        <v/>
      </c>
      <c r="BS514" s="87" t="str">
        <f>IF($Q514="","",IFERROR(IF(OR(AND($T514&gt;=DATEVALUE("10/1/20"&amp;RIGHT(BR$1,2)),$T514&lt;=DATEVALUE("9/30/20"&amp;RIGHT(BS$1,2))),AND($U514&gt;=DATEVALUE("10/1/20"&amp;RIGHT(BR$1,2)),$U514&lt;=DATEVALUE("9/30/20"&amp;RIGHT(BS$1,2))),AND($T514&lt;=DATEVALUE("10/1/20"&amp;RIGHT(BR$1,2)),$U514&gt;=DATEVALUE("9/30/20"&amp;RIGHT(BS$1,2)))),
IF(AND($T514&gt;=DATEVALUE("10/1/20"&amp;RIGHT(BR$1,2)),$U514&lt;=DATEVALUE("9/30/20"&amp;RIGHT(BS$1,2))),NETWORKDAYS($T514,$U514,Holidays!$J$3:$J$937),
IF(AND($T514&lt;DATEVALUE("10/1/20"&amp;RIGHT(BR$1,2)),$U514&lt;=DATEVALUE("9/30/20"&amp;RIGHT(BS$1,2))),NETWORKDAYS(DATEVALUE("10/1/20"&amp;RIGHT(BR$1,2)),$U514,Holidays!$J$3:$J$937),
IF($T514&lt;DATEVALUE("10/1/20"&amp;RIGHT(BR$1,2)),NETWORKDAYS(DATEVALUE("10/1/20"&amp;RIGHT(BR$1,2)),DATEVALUE("9/30/20"&amp;RIGHT(BS$1,2)),Holidays!$J$3:$J$937),
IF($T514&gt;=DATEVALUE("10/1/20"&amp;RIGHT(BR$1,2)),NETWORKDAYS($T514,DATEVALUE("9/30/20"&amp;RIGHT(BS$1,2)),Holidays!$J$3:$J$937),"")))),"")/(NETWORKDAYS($T514,$U514,Holidays!$J$3:$J$937)),0))</f>
        <v/>
      </c>
      <c r="BT514" s="87" t="str">
        <f>IF($Q514="","",IFERROR(IF(OR(AND($T514&gt;=DATEVALUE("10/1/20"&amp;RIGHT(BS$1,2)),$T514&lt;=DATEVALUE("9/30/20"&amp;RIGHT(BT$1,2))),AND($U514&gt;=DATEVALUE("10/1/20"&amp;RIGHT(BS$1,2)),$U514&lt;=DATEVALUE("9/30/20"&amp;RIGHT(BT$1,2))),AND($T514&lt;=DATEVALUE("10/1/20"&amp;RIGHT(BS$1,2)),$U514&gt;=DATEVALUE("9/30/20"&amp;RIGHT(BT$1,2)))),
IF(AND($T514&gt;=DATEVALUE("10/1/20"&amp;RIGHT(BS$1,2)),$U514&lt;=DATEVALUE("9/30/20"&amp;RIGHT(BT$1,2))),NETWORKDAYS($T514,$U514,Holidays!$J$3:$J$937),
IF(AND($T514&lt;DATEVALUE("10/1/20"&amp;RIGHT(BS$1,2)),$U514&lt;=DATEVALUE("9/30/20"&amp;RIGHT(BT$1,2))),NETWORKDAYS(DATEVALUE("10/1/20"&amp;RIGHT(BS$1,2)),$U514,Holidays!$J$3:$J$937),
IF($T514&lt;DATEVALUE("10/1/20"&amp;RIGHT(BS$1,2)),NETWORKDAYS(DATEVALUE("10/1/20"&amp;RIGHT(BS$1,2)),DATEVALUE("9/30/20"&amp;RIGHT(BT$1,2)),Holidays!$J$3:$J$937),
IF($T514&gt;=DATEVALUE("10/1/20"&amp;RIGHT(BS$1,2)),NETWORKDAYS($T514,DATEVALUE("9/30/20"&amp;RIGHT(BT$1,2)),Holidays!$J$3:$J$937),"")))),"")/(NETWORKDAYS($T514,$U514,Holidays!$J$3:$J$937)),0))</f>
        <v/>
      </c>
      <c r="BU514" s="87" t="str">
        <f>IF($Q514="","",IFERROR(IF(OR(AND($T514&gt;=DATEVALUE("10/1/20"&amp;RIGHT(BT$1,2)),$T514&lt;=DATEVALUE("9/30/20"&amp;RIGHT(BU$1,2))),AND($U514&gt;=DATEVALUE("10/1/20"&amp;RIGHT(BT$1,2)),$U514&lt;=DATEVALUE("9/30/20"&amp;RIGHT(BU$1,2))),AND($T514&lt;=DATEVALUE("10/1/20"&amp;RIGHT(BT$1,2)),$U514&gt;=DATEVALUE("9/30/20"&amp;RIGHT(BU$1,2)))),
IF(AND($T514&gt;=DATEVALUE("10/1/20"&amp;RIGHT(BT$1,2)),$U514&lt;=DATEVALUE("9/30/20"&amp;RIGHT(BU$1,2))),NETWORKDAYS($T514,$U514,Holidays!$J$3:$J$937),
IF(AND($T514&lt;DATEVALUE("10/1/20"&amp;RIGHT(BT$1,2)),$U514&lt;=DATEVALUE("9/30/20"&amp;RIGHT(BU$1,2))),NETWORKDAYS(DATEVALUE("10/1/20"&amp;RIGHT(BT$1,2)),$U514,Holidays!$J$3:$J$937),
IF($T514&lt;DATEVALUE("10/1/20"&amp;RIGHT(BT$1,2)),NETWORKDAYS(DATEVALUE("10/1/20"&amp;RIGHT(BT$1,2)),DATEVALUE("9/30/20"&amp;RIGHT(BU$1,2)),Holidays!$J$3:$J$937),
IF($T514&gt;=DATEVALUE("10/1/20"&amp;RIGHT(BT$1,2)),NETWORKDAYS($T514,DATEVALUE("9/30/20"&amp;RIGHT(BU$1,2)),Holidays!$J$3:$J$937),"")))),"")/(NETWORKDAYS($T514,$U514,Holidays!$J$3:$J$937)),0))</f>
        <v/>
      </c>
      <c r="BV514" s="87" t="str">
        <f>IF($Q514="","",IFERROR(IF(OR(AND($T514&gt;=DATEVALUE("10/1/20"&amp;RIGHT(BU$1,2)),$T514&lt;=DATEVALUE("9/30/20"&amp;RIGHT(BV$1,2))),AND($U514&gt;=DATEVALUE("10/1/20"&amp;RIGHT(BU$1,2)),$U514&lt;=DATEVALUE("9/30/20"&amp;RIGHT(BV$1,2))),AND($T514&lt;=DATEVALUE("10/1/20"&amp;RIGHT(BU$1,2)),$U514&gt;=DATEVALUE("9/30/20"&amp;RIGHT(BV$1,2)))),
IF(AND($T514&gt;=DATEVALUE("10/1/20"&amp;RIGHT(BU$1,2)),$U514&lt;=DATEVALUE("9/30/20"&amp;RIGHT(BV$1,2))),NETWORKDAYS($T514,$U514,Holidays!$J$3:$J$937),
IF(AND($T514&lt;DATEVALUE("10/1/20"&amp;RIGHT(BU$1,2)),$U514&lt;=DATEVALUE("9/30/20"&amp;RIGHT(BV$1,2))),NETWORKDAYS(DATEVALUE("10/1/20"&amp;RIGHT(BU$1,2)),$U514,Holidays!$J$3:$J$937),
IF($T514&lt;DATEVALUE("10/1/20"&amp;RIGHT(BU$1,2)),NETWORKDAYS(DATEVALUE("10/1/20"&amp;RIGHT(BU$1,2)),DATEVALUE("9/30/20"&amp;RIGHT(BV$1,2)),Holidays!$J$3:$J$937),
IF($T514&gt;=DATEVALUE("10/1/20"&amp;RIGHT(BU$1,2)),NETWORKDAYS($T514,DATEVALUE("9/30/20"&amp;RIGHT(BV$1,2)),Holidays!$J$3:$J$937),"")))),"")/(NETWORKDAYS($T514,$U514,Holidays!$J$3:$J$937)),0))</f>
        <v/>
      </c>
      <c r="BW514" s="87" t="str">
        <f>IF($Q514="","",IFERROR(IF(OR(AND($T514&gt;=DATEVALUE("10/1/20"&amp;RIGHT(BV$1,2)),$T514&lt;=DATEVALUE("9/30/20"&amp;RIGHT(BW$1,2))),AND($U514&gt;=DATEVALUE("10/1/20"&amp;RIGHT(BV$1,2)),$U514&lt;=DATEVALUE("9/30/20"&amp;RIGHT(BW$1,2))),AND($T514&lt;=DATEVALUE("10/1/20"&amp;RIGHT(BV$1,2)),$U514&gt;=DATEVALUE("9/30/20"&amp;RIGHT(BW$1,2)))),
IF(AND($T514&gt;=DATEVALUE("10/1/20"&amp;RIGHT(BV$1,2)),$U514&lt;=DATEVALUE("9/30/20"&amp;RIGHT(BW$1,2))),NETWORKDAYS($T514,$U514,Holidays!$J$3:$J$937),
IF(AND($T514&lt;DATEVALUE("10/1/20"&amp;RIGHT(BV$1,2)),$U514&lt;=DATEVALUE("9/30/20"&amp;RIGHT(BW$1,2))),NETWORKDAYS(DATEVALUE("10/1/20"&amp;RIGHT(BV$1,2)),$U514,Holidays!$J$3:$J$937),
IF($T514&lt;DATEVALUE("10/1/20"&amp;RIGHT(BV$1,2)),NETWORKDAYS(DATEVALUE("10/1/20"&amp;RIGHT(BV$1,2)),DATEVALUE("9/30/20"&amp;RIGHT(BW$1,2)),Holidays!$J$3:$J$937),
IF($T514&gt;=DATEVALUE("10/1/20"&amp;RIGHT(BV$1,2)),NETWORKDAYS($T514,DATEVALUE("9/30/20"&amp;RIGHT(BW$1,2)),Holidays!$J$3:$J$937),"")))),"")/(NETWORKDAYS($T514,$U514,Holidays!$J$3:$J$937)),0))</f>
        <v/>
      </c>
      <c r="BX514" s="87" t="str">
        <f>IF($Q514="","",IFERROR(IF(OR(AND($T514&gt;=DATEVALUE("10/1/20"&amp;RIGHT(BW$1,2)),$T514&lt;=DATEVALUE("9/30/20"&amp;RIGHT(BX$1,2))),AND($U514&gt;=DATEVALUE("10/1/20"&amp;RIGHT(BW$1,2)),$U514&lt;=DATEVALUE("9/30/20"&amp;RIGHT(BX$1,2))),AND($T514&lt;=DATEVALUE("10/1/20"&amp;RIGHT(BW$1,2)),$U514&gt;=DATEVALUE("9/30/20"&amp;RIGHT(BX$1,2)))),
IF(AND($T514&gt;=DATEVALUE("10/1/20"&amp;RIGHT(BW$1,2)),$U514&lt;=DATEVALUE("9/30/20"&amp;RIGHT(BX$1,2))),NETWORKDAYS($T514,$U514,Holidays!$J$3:$J$937),
IF(AND($T514&lt;DATEVALUE("10/1/20"&amp;RIGHT(BW$1,2)),$U514&lt;=DATEVALUE("9/30/20"&amp;RIGHT(BX$1,2))),NETWORKDAYS(DATEVALUE("10/1/20"&amp;RIGHT(BW$1,2)),$U514,Holidays!$J$3:$J$937),
IF($T514&lt;DATEVALUE("10/1/20"&amp;RIGHT(BW$1,2)),NETWORKDAYS(DATEVALUE("10/1/20"&amp;RIGHT(BW$1,2)),DATEVALUE("9/30/20"&amp;RIGHT(BX$1,2)),Holidays!$J$3:$J$937),
IF($T514&gt;=DATEVALUE("10/1/20"&amp;RIGHT(BW$1,2)),NETWORKDAYS($T514,DATEVALUE("9/30/20"&amp;RIGHT(BX$1,2)),Holidays!$J$3:$J$937),"")))),"")/(NETWORKDAYS($T514,$U514,Holidays!$J$3:$J$937)),0))</f>
        <v/>
      </c>
      <c r="BY514" s="87" t="str">
        <f>IF($Q514="","",IFERROR(IF(OR(AND($T514&gt;=DATEVALUE("10/1/20"&amp;RIGHT(BX$1,2)),$T514&lt;=DATEVALUE("9/30/20"&amp;RIGHT(BY$1,2))),AND($U514&gt;=DATEVALUE("10/1/20"&amp;RIGHT(BX$1,2)),$U514&lt;=DATEVALUE("9/30/20"&amp;RIGHT(BY$1,2))),AND($T514&lt;=DATEVALUE("10/1/20"&amp;RIGHT(BX$1,2)),$U514&gt;=DATEVALUE("9/30/20"&amp;RIGHT(BY$1,2)))),
IF(AND($T514&gt;=DATEVALUE("10/1/20"&amp;RIGHT(BX$1,2)),$U514&lt;=DATEVALUE("9/30/20"&amp;RIGHT(BY$1,2))),NETWORKDAYS($T514,$U514,Holidays!$J$3:$J$937),
IF(AND($T514&lt;DATEVALUE("10/1/20"&amp;RIGHT(BX$1,2)),$U514&lt;=DATEVALUE("9/30/20"&amp;RIGHT(BY$1,2))),NETWORKDAYS(DATEVALUE("10/1/20"&amp;RIGHT(BX$1,2)),$U514,Holidays!$J$3:$J$937),
IF($T514&lt;DATEVALUE("10/1/20"&amp;RIGHT(BX$1,2)),NETWORKDAYS(DATEVALUE("10/1/20"&amp;RIGHT(BX$1,2)),DATEVALUE("9/30/20"&amp;RIGHT(BY$1,2)),Holidays!$J$3:$J$937),
IF($T514&gt;=DATEVALUE("10/1/20"&amp;RIGHT(BX$1,2)),NETWORKDAYS($T514,DATEVALUE("9/30/20"&amp;RIGHT(BY$1,2)),Holidays!$J$3:$J$937),"")))),"")/(NETWORKDAYS($T514,$U514,Holidays!$J$3:$J$937)),0))</f>
        <v/>
      </c>
      <c r="BZ514" s="87" t="str">
        <f>IF($Q514="","",IFERROR(IF(OR(AND($T514&gt;=DATEVALUE("10/1/20"&amp;RIGHT(BY$1,2)),$T514&lt;=DATEVALUE("9/30/20"&amp;RIGHT(BZ$1,2))),AND($U514&gt;=DATEVALUE("10/1/20"&amp;RIGHT(BY$1,2)),$U514&lt;=DATEVALUE("9/30/20"&amp;RIGHT(BZ$1,2))),AND($T514&lt;=DATEVALUE("10/1/20"&amp;RIGHT(BY$1,2)),$U514&gt;=DATEVALUE("9/30/20"&amp;RIGHT(BZ$1,2)))),
IF(AND($T514&gt;=DATEVALUE("10/1/20"&amp;RIGHT(BY$1,2)),$U514&lt;=DATEVALUE("9/30/20"&amp;RIGHT(BZ$1,2))),NETWORKDAYS($T514,$U514,Holidays!$J$3:$J$937),
IF(AND($T514&lt;DATEVALUE("10/1/20"&amp;RIGHT(BY$1,2)),$U514&lt;=DATEVALUE("9/30/20"&amp;RIGHT(BZ$1,2))),NETWORKDAYS(DATEVALUE("10/1/20"&amp;RIGHT(BY$1,2)),$U514,Holidays!$J$3:$J$937),
IF($T514&lt;DATEVALUE("10/1/20"&amp;RIGHT(BY$1,2)),NETWORKDAYS(DATEVALUE("10/1/20"&amp;RIGHT(BY$1,2)),DATEVALUE("9/30/20"&amp;RIGHT(BZ$1,2)),Holidays!$J$3:$J$937),
IF($T514&gt;=DATEVALUE("10/1/20"&amp;RIGHT(BY$1,2)),NETWORKDAYS($T514,DATEVALUE("9/30/20"&amp;RIGHT(BZ$1,2)),Holidays!$J$3:$J$937),"")))),"")/(NETWORKDAYS($T514,$U514,Holidays!$J$3:$J$937)),0))</f>
        <v/>
      </c>
      <c r="CA514" s="87" t="str">
        <f>IF($Q514="","",IFERROR(IF(OR(AND($T514&gt;=DATEVALUE("10/1/20"&amp;RIGHT(BZ$1,2)),$T514&lt;=DATEVALUE("9/30/20"&amp;RIGHT(CA$1,2))),AND($U514&gt;=DATEVALUE("10/1/20"&amp;RIGHT(BZ$1,2)),$U514&lt;=DATEVALUE("9/30/20"&amp;RIGHT(CA$1,2))),AND($T514&lt;=DATEVALUE("10/1/20"&amp;RIGHT(BZ$1,2)),$U514&gt;=DATEVALUE("9/30/20"&amp;RIGHT(CA$1,2)))),
IF(AND($T514&gt;=DATEVALUE("10/1/20"&amp;RIGHT(BZ$1,2)),$U514&lt;=DATEVALUE("9/30/20"&amp;RIGHT(CA$1,2))),NETWORKDAYS($T514,$U514,Holidays!$J$3:$J$937),
IF(AND($T514&lt;DATEVALUE("10/1/20"&amp;RIGHT(BZ$1,2)),$U514&lt;=DATEVALUE("9/30/20"&amp;RIGHT(CA$1,2))),NETWORKDAYS(DATEVALUE("10/1/20"&amp;RIGHT(BZ$1,2)),$U514,Holidays!$J$3:$J$937),
IF($T514&lt;DATEVALUE("10/1/20"&amp;RIGHT(BZ$1,2)),NETWORKDAYS(DATEVALUE("10/1/20"&amp;RIGHT(BZ$1,2)),DATEVALUE("9/30/20"&amp;RIGHT(CA$1,2)),Holidays!$J$3:$J$937),
IF($T514&gt;=DATEVALUE("10/1/20"&amp;RIGHT(BZ$1,2)),NETWORKDAYS($T514,DATEVALUE("9/30/20"&amp;RIGHT(CA$1,2)),Holidays!$J$3:$J$937),"")))),"")/(NETWORKDAYS($T514,$U514,Holidays!$J$3:$J$937)),0))</f>
        <v/>
      </c>
      <c r="CB514" s="87" t="str">
        <f>IF($Q514="","",IFERROR(IF(OR(AND($T514&gt;=DATEVALUE("10/1/20"&amp;RIGHT(CA$1,2)),$T514&lt;=DATEVALUE("9/30/20"&amp;RIGHT(CB$1,2))),AND($U514&gt;=DATEVALUE("10/1/20"&amp;RIGHT(CA$1,2)),$U514&lt;=DATEVALUE("9/30/20"&amp;RIGHT(CB$1,2))),AND($T514&lt;=DATEVALUE("10/1/20"&amp;RIGHT(CA$1,2)),$U514&gt;=DATEVALUE("9/30/20"&amp;RIGHT(CB$1,2)))),
IF(AND($T514&gt;=DATEVALUE("10/1/20"&amp;RIGHT(CA$1,2)),$U514&lt;=DATEVALUE("9/30/20"&amp;RIGHT(CB$1,2))),NETWORKDAYS($T514,$U514,Holidays!$J$3:$J$937),
IF(AND($T514&lt;DATEVALUE("10/1/20"&amp;RIGHT(CA$1,2)),$U514&lt;=DATEVALUE("9/30/20"&amp;RIGHT(CB$1,2))),NETWORKDAYS(DATEVALUE("10/1/20"&amp;RIGHT(CA$1,2)),$U514,Holidays!$J$3:$J$937),
IF($T514&lt;DATEVALUE("10/1/20"&amp;RIGHT(CA$1,2)),NETWORKDAYS(DATEVALUE("10/1/20"&amp;RIGHT(CA$1,2)),DATEVALUE("9/30/20"&amp;RIGHT(CB$1,2)),Holidays!$J$3:$J$937),
IF($T514&gt;=DATEVALUE("10/1/20"&amp;RIGHT(CA$1,2)),NETWORKDAYS($T514,DATEVALUE("9/30/20"&amp;RIGHT(CB$1,2)),Holidays!$J$3:$J$937),"")))),"")/(NETWORKDAYS($T514,$U514,Holidays!$J$3:$J$937)),0))</f>
        <v/>
      </c>
    </row>
    <row r="515" spans="1:80">
      <c r="A515" s="97"/>
      <c r="B515" s="98" t="str">
        <f ca="1">IF(NOT($A515=""),OFFSET('WBS Reference &amp; User Procedure'!$A$1,MATCH($A515,'WBS Reference &amp; User Procedure'!$A:$A,0)-1,1),"")</f>
        <v/>
      </c>
      <c r="D515" s="97"/>
      <c r="I515" s="78"/>
      <c r="T515" s="104" t="str">
        <f>IF(NOT(Q515=""),IF(NOT($S515=""),$S515,#REF!),"")</f>
        <v/>
      </c>
      <c r="U515" s="104" t="str">
        <f>IF(NOT(Q515=""),WORKDAY(T515,Q515,Holidays!$J$3:$J$937),"")</f>
        <v/>
      </c>
      <c r="V515" s="104"/>
      <c r="W515" s="104"/>
      <c r="X515" s="101" t="str">
        <f t="shared" si="106"/>
        <v/>
      </c>
      <c r="AL515" s="87" t="str">
        <f t="shared" ca="1" si="107"/>
        <v/>
      </c>
      <c r="AN515" s="87" t="str">
        <f t="shared" ca="1" si="112"/>
        <v/>
      </c>
      <c r="AO515" s="87" t="str">
        <f t="shared" ca="1" si="112"/>
        <v/>
      </c>
      <c r="AP515" s="87" t="str">
        <f t="shared" ca="1" si="112"/>
        <v/>
      </c>
      <c r="AQ515" s="87" t="str">
        <f t="shared" ca="1" si="112"/>
        <v/>
      </c>
      <c r="AR515" s="87" t="str">
        <f t="shared" ca="1" si="112"/>
        <v/>
      </c>
      <c r="AS515" s="87" t="str">
        <f t="shared" ca="1" si="112"/>
        <v/>
      </c>
      <c r="AT515" s="87" t="str">
        <f t="shared" ca="1" si="112"/>
        <v/>
      </c>
      <c r="AU515" s="87" t="str">
        <f t="shared" ca="1" si="112"/>
        <v/>
      </c>
      <c r="AV515" s="87" t="str">
        <f t="shared" ca="1" si="112"/>
        <v/>
      </c>
      <c r="AW515" s="87" t="str">
        <f t="shared" ca="1" si="112"/>
        <v/>
      </c>
      <c r="AX515" s="87" t="str">
        <f t="shared" ca="1" si="113"/>
        <v/>
      </c>
      <c r="AY515" s="87" t="str">
        <f t="shared" ca="1" si="113"/>
        <v/>
      </c>
      <c r="AZ515" s="87" t="str">
        <f t="shared" ca="1" si="113"/>
        <v/>
      </c>
      <c r="BA515" s="87" t="str">
        <f t="shared" ca="1" si="113"/>
        <v/>
      </c>
      <c r="BB515" s="87" t="str">
        <f t="shared" ca="1" si="113"/>
        <v/>
      </c>
      <c r="BC515" s="87" t="str">
        <f t="shared" ca="1" si="113"/>
        <v/>
      </c>
      <c r="BD515" s="87" t="str">
        <f t="shared" ca="1" si="113"/>
        <v/>
      </c>
      <c r="BE515" s="87" t="str">
        <f t="shared" ca="1" si="113"/>
        <v/>
      </c>
      <c r="BF515" s="87" t="str">
        <f t="shared" ca="1" si="113"/>
        <v/>
      </c>
      <c r="BG515" s="87" t="str">
        <f t="shared" ca="1" si="113"/>
        <v/>
      </c>
      <c r="BI515" s="87" t="str">
        <f>IF($Q515="","",IFERROR(IF(OR(AND($T515&gt;=DATEVALUE("10/1/20"&amp;RIGHT(BH$1,2)),$T515&lt;=DATEVALUE("9/30/20"&amp;RIGHT(BI$1,2))),AND($U515&gt;=DATEVALUE("10/1/20"&amp;RIGHT(BH$1,2)),$U515&lt;=DATEVALUE("9/30/20"&amp;RIGHT(BI$1,2))),AND($T515&lt;=DATEVALUE("10/1/20"&amp;RIGHT(BH$1,2)),$U515&gt;=DATEVALUE("9/30/20"&amp;RIGHT(BI$1,2)))),
IF(AND($T515&gt;=DATEVALUE("10/1/20"&amp;RIGHT(BH$1,2)),$U515&lt;=DATEVALUE("9/30/20"&amp;RIGHT(BI$1,2))),NETWORKDAYS($T515,$U515,Holidays!$J$3:$J$937),
IF(AND($T515&lt;DATEVALUE("10/1/20"&amp;RIGHT(BH$1,2)),$U515&lt;=DATEVALUE("9/30/20"&amp;RIGHT(BI$1,2))),NETWORKDAYS(DATEVALUE("10/1/20"&amp;RIGHT(BH$1,2)),$U515,Holidays!$J$3:$J$937),
IF($T515&lt;DATEVALUE("10/1/20"&amp;RIGHT(BH$1,2)),NETWORKDAYS(DATEVALUE("10/1/20"&amp;RIGHT(BH$1,2)),DATEVALUE("9/30/20"&amp;RIGHT(BI$1,2)),Holidays!$J$3:$J$937),
IF($T515&gt;=DATEVALUE("10/1/20"&amp;RIGHT(BH$1,2)),NETWORKDAYS($T515,DATEVALUE("9/30/20"&amp;RIGHT(BI$1,2)),Holidays!$J$3:$J$937),"")))),"")/(NETWORKDAYS($T515,$U515,Holidays!$J$3:$J$937)),0))</f>
        <v/>
      </c>
      <c r="BJ515" s="87" t="str">
        <f>IF($Q515="","",IFERROR(IF(OR(AND($T515&gt;=DATEVALUE("10/1/20"&amp;RIGHT(BI$1,2)),$T515&lt;=DATEVALUE("9/30/20"&amp;RIGHT(BJ$1,2))),AND($U515&gt;=DATEVALUE("10/1/20"&amp;RIGHT(BI$1,2)),$U515&lt;=DATEVALUE("9/30/20"&amp;RIGHT(BJ$1,2))),AND($T515&lt;=DATEVALUE("10/1/20"&amp;RIGHT(BI$1,2)),$U515&gt;=DATEVALUE("9/30/20"&amp;RIGHT(BJ$1,2)))),
IF(AND($T515&gt;=DATEVALUE("10/1/20"&amp;RIGHT(BI$1,2)),$U515&lt;=DATEVALUE("9/30/20"&amp;RIGHT(BJ$1,2))),NETWORKDAYS($T515,$U515,Holidays!$J$3:$J$937),
IF(AND($T515&lt;DATEVALUE("10/1/20"&amp;RIGHT(BI$1,2)),$U515&lt;=DATEVALUE("9/30/20"&amp;RIGHT(BJ$1,2))),NETWORKDAYS(DATEVALUE("10/1/20"&amp;RIGHT(BI$1,2)),$U515,Holidays!$J$3:$J$937),
IF($T515&lt;DATEVALUE("10/1/20"&amp;RIGHT(BI$1,2)),NETWORKDAYS(DATEVALUE("10/1/20"&amp;RIGHT(BI$1,2)),DATEVALUE("9/30/20"&amp;RIGHT(BJ$1,2)),Holidays!$J$3:$J$937),
IF($T515&gt;=DATEVALUE("10/1/20"&amp;RIGHT(BI$1,2)),NETWORKDAYS($T515,DATEVALUE("9/30/20"&amp;RIGHT(BJ$1,2)),Holidays!$J$3:$J$937),"")))),"")/(NETWORKDAYS($T515,$U515,Holidays!$J$3:$J$937)),0))</f>
        <v/>
      </c>
      <c r="BK515" s="87" t="str">
        <f>IF($Q515="","",IFERROR(IF(OR(AND($T515&gt;=DATEVALUE("10/1/20"&amp;RIGHT(BJ$1,2)),$T515&lt;=DATEVALUE("9/30/20"&amp;RIGHT(BK$1,2))),AND($U515&gt;=DATEVALUE("10/1/20"&amp;RIGHT(BJ$1,2)),$U515&lt;=DATEVALUE("9/30/20"&amp;RIGHT(BK$1,2))),AND($T515&lt;=DATEVALUE("10/1/20"&amp;RIGHT(BJ$1,2)),$U515&gt;=DATEVALUE("9/30/20"&amp;RIGHT(BK$1,2)))),
IF(AND($T515&gt;=DATEVALUE("10/1/20"&amp;RIGHT(BJ$1,2)),$U515&lt;=DATEVALUE("9/30/20"&amp;RIGHT(BK$1,2))),NETWORKDAYS($T515,$U515,Holidays!$J$3:$J$937),
IF(AND($T515&lt;DATEVALUE("10/1/20"&amp;RIGHT(BJ$1,2)),$U515&lt;=DATEVALUE("9/30/20"&amp;RIGHT(BK$1,2))),NETWORKDAYS(DATEVALUE("10/1/20"&amp;RIGHT(BJ$1,2)),$U515,Holidays!$J$3:$J$937),
IF($T515&lt;DATEVALUE("10/1/20"&amp;RIGHT(BJ$1,2)),NETWORKDAYS(DATEVALUE("10/1/20"&amp;RIGHT(BJ$1,2)),DATEVALUE("9/30/20"&amp;RIGHT(BK$1,2)),Holidays!$J$3:$J$937),
IF($T515&gt;=DATEVALUE("10/1/20"&amp;RIGHT(BJ$1,2)),NETWORKDAYS($T515,DATEVALUE("9/30/20"&amp;RIGHT(BK$1,2)),Holidays!$J$3:$J$937),"")))),"")/(NETWORKDAYS($T515,$U515,Holidays!$J$3:$J$937)),0))</f>
        <v/>
      </c>
      <c r="BL515" s="87" t="str">
        <f>IF($Q515="","",IFERROR(IF(OR(AND($T515&gt;=DATEVALUE("10/1/20"&amp;RIGHT(BK$1,2)),$T515&lt;=DATEVALUE("9/30/20"&amp;RIGHT(BL$1,2))),AND($U515&gt;=DATEVALUE("10/1/20"&amp;RIGHT(BK$1,2)),$U515&lt;=DATEVALUE("9/30/20"&amp;RIGHT(BL$1,2))),AND($T515&lt;=DATEVALUE("10/1/20"&amp;RIGHT(BK$1,2)),$U515&gt;=DATEVALUE("9/30/20"&amp;RIGHT(BL$1,2)))),
IF(AND($T515&gt;=DATEVALUE("10/1/20"&amp;RIGHT(BK$1,2)),$U515&lt;=DATEVALUE("9/30/20"&amp;RIGHT(BL$1,2))),NETWORKDAYS($T515,$U515,Holidays!$J$3:$J$937),
IF(AND($T515&lt;DATEVALUE("10/1/20"&amp;RIGHT(BK$1,2)),$U515&lt;=DATEVALUE("9/30/20"&amp;RIGHT(BL$1,2))),NETWORKDAYS(DATEVALUE("10/1/20"&amp;RIGHT(BK$1,2)),$U515,Holidays!$J$3:$J$937),
IF($T515&lt;DATEVALUE("10/1/20"&amp;RIGHT(BK$1,2)),NETWORKDAYS(DATEVALUE("10/1/20"&amp;RIGHT(BK$1,2)),DATEVALUE("9/30/20"&amp;RIGHT(BL$1,2)),Holidays!$J$3:$J$937),
IF($T515&gt;=DATEVALUE("10/1/20"&amp;RIGHT(BK$1,2)),NETWORKDAYS($T515,DATEVALUE("9/30/20"&amp;RIGHT(BL$1,2)),Holidays!$J$3:$J$937),"")))),"")/(NETWORKDAYS($T515,$U515,Holidays!$J$3:$J$937)),0))</f>
        <v/>
      </c>
      <c r="BM515" s="87" t="str">
        <f>IF($Q515="","",IFERROR(IF(OR(AND($T515&gt;=DATEVALUE("10/1/20"&amp;RIGHT(BL$1,2)),$T515&lt;=DATEVALUE("9/30/20"&amp;RIGHT(BM$1,2))),AND($U515&gt;=DATEVALUE("10/1/20"&amp;RIGHT(BL$1,2)),$U515&lt;=DATEVALUE("9/30/20"&amp;RIGHT(BM$1,2))),AND($T515&lt;=DATEVALUE("10/1/20"&amp;RIGHT(BL$1,2)),$U515&gt;=DATEVALUE("9/30/20"&amp;RIGHT(BM$1,2)))),
IF(AND($T515&gt;=DATEVALUE("10/1/20"&amp;RIGHT(BL$1,2)),$U515&lt;=DATEVALUE("9/30/20"&amp;RIGHT(BM$1,2))),NETWORKDAYS($T515,$U515,Holidays!$J$3:$J$937),
IF(AND($T515&lt;DATEVALUE("10/1/20"&amp;RIGHT(BL$1,2)),$U515&lt;=DATEVALUE("9/30/20"&amp;RIGHT(BM$1,2))),NETWORKDAYS(DATEVALUE("10/1/20"&amp;RIGHT(BL$1,2)),$U515,Holidays!$J$3:$J$937),
IF($T515&lt;DATEVALUE("10/1/20"&amp;RIGHT(BL$1,2)),NETWORKDAYS(DATEVALUE("10/1/20"&amp;RIGHT(BL$1,2)),DATEVALUE("9/30/20"&amp;RIGHT(BM$1,2)),Holidays!$J$3:$J$937),
IF($T515&gt;=DATEVALUE("10/1/20"&amp;RIGHT(BL$1,2)),NETWORKDAYS($T515,DATEVALUE("9/30/20"&amp;RIGHT(BM$1,2)),Holidays!$J$3:$J$937),"")))),"")/(NETWORKDAYS($T515,$U515,Holidays!$J$3:$J$937)),0))</f>
        <v/>
      </c>
      <c r="BN515" s="87" t="str">
        <f>IF($Q515="","",IFERROR(IF(OR(AND($T515&gt;=DATEVALUE("10/1/20"&amp;RIGHT(BM$1,2)),$T515&lt;=DATEVALUE("9/30/20"&amp;RIGHT(BN$1,2))),AND($U515&gt;=DATEVALUE("10/1/20"&amp;RIGHT(BM$1,2)),$U515&lt;=DATEVALUE("9/30/20"&amp;RIGHT(BN$1,2))),AND($T515&lt;=DATEVALUE("10/1/20"&amp;RIGHT(BM$1,2)),$U515&gt;=DATEVALUE("9/30/20"&amp;RIGHT(BN$1,2)))),
IF(AND($T515&gt;=DATEVALUE("10/1/20"&amp;RIGHT(BM$1,2)),$U515&lt;=DATEVALUE("9/30/20"&amp;RIGHT(BN$1,2))),NETWORKDAYS($T515,$U515,Holidays!$J$3:$J$937),
IF(AND($T515&lt;DATEVALUE("10/1/20"&amp;RIGHT(BM$1,2)),$U515&lt;=DATEVALUE("9/30/20"&amp;RIGHT(BN$1,2))),NETWORKDAYS(DATEVALUE("10/1/20"&amp;RIGHT(BM$1,2)),$U515,Holidays!$J$3:$J$937),
IF($T515&lt;DATEVALUE("10/1/20"&amp;RIGHT(BM$1,2)),NETWORKDAYS(DATEVALUE("10/1/20"&amp;RIGHT(BM$1,2)),DATEVALUE("9/30/20"&amp;RIGHT(BN$1,2)),Holidays!$J$3:$J$937),
IF($T515&gt;=DATEVALUE("10/1/20"&amp;RIGHT(BM$1,2)),NETWORKDAYS($T515,DATEVALUE("9/30/20"&amp;RIGHT(BN$1,2)),Holidays!$J$3:$J$937),"")))),"")/(NETWORKDAYS($T515,$U515,Holidays!$J$3:$J$937)),0))</f>
        <v/>
      </c>
      <c r="BO515" s="87" t="str">
        <f>IF($Q515="","",IFERROR(IF(OR(AND($T515&gt;=DATEVALUE("10/1/20"&amp;RIGHT(BN$1,2)),$T515&lt;=DATEVALUE("9/30/20"&amp;RIGHT(BO$1,2))),AND($U515&gt;=DATEVALUE("10/1/20"&amp;RIGHT(BN$1,2)),$U515&lt;=DATEVALUE("9/30/20"&amp;RIGHT(BO$1,2))),AND($T515&lt;=DATEVALUE("10/1/20"&amp;RIGHT(BN$1,2)),$U515&gt;=DATEVALUE("9/30/20"&amp;RIGHT(BO$1,2)))),
IF(AND($T515&gt;=DATEVALUE("10/1/20"&amp;RIGHT(BN$1,2)),$U515&lt;=DATEVALUE("9/30/20"&amp;RIGHT(BO$1,2))),NETWORKDAYS($T515,$U515,Holidays!$J$3:$J$937),
IF(AND($T515&lt;DATEVALUE("10/1/20"&amp;RIGHT(BN$1,2)),$U515&lt;=DATEVALUE("9/30/20"&amp;RIGHT(BO$1,2))),NETWORKDAYS(DATEVALUE("10/1/20"&amp;RIGHT(BN$1,2)),$U515,Holidays!$J$3:$J$937),
IF($T515&lt;DATEVALUE("10/1/20"&amp;RIGHT(BN$1,2)),NETWORKDAYS(DATEVALUE("10/1/20"&amp;RIGHT(BN$1,2)),DATEVALUE("9/30/20"&amp;RIGHT(BO$1,2)),Holidays!$J$3:$J$937),
IF($T515&gt;=DATEVALUE("10/1/20"&amp;RIGHT(BN$1,2)),NETWORKDAYS($T515,DATEVALUE("9/30/20"&amp;RIGHT(BO$1,2)),Holidays!$J$3:$J$937),"")))),"")/(NETWORKDAYS($T515,$U515,Holidays!$J$3:$J$937)),0))</f>
        <v/>
      </c>
      <c r="BP515" s="87" t="str">
        <f>IF($Q515="","",IFERROR(IF(OR(AND($T515&gt;=DATEVALUE("10/1/20"&amp;RIGHT(BO$1,2)),$T515&lt;=DATEVALUE("9/30/20"&amp;RIGHT(BP$1,2))),AND($U515&gt;=DATEVALUE("10/1/20"&amp;RIGHT(BO$1,2)),$U515&lt;=DATEVALUE("9/30/20"&amp;RIGHT(BP$1,2))),AND($T515&lt;=DATEVALUE("10/1/20"&amp;RIGHT(BO$1,2)),$U515&gt;=DATEVALUE("9/30/20"&amp;RIGHT(BP$1,2)))),
IF(AND($T515&gt;=DATEVALUE("10/1/20"&amp;RIGHT(BO$1,2)),$U515&lt;=DATEVALUE("9/30/20"&amp;RIGHT(BP$1,2))),NETWORKDAYS($T515,$U515,Holidays!$J$3:$J$937),
IF(AND($T515&lt;DATEVALUE("10/1/20"&amp;RIGHT(BO$1,2)),$U515&lt;=DATEVALUE("9/30/20"&amp;RIGHT(BP$1,2))),NETWORKDAYS(DATEVALUE("10/1/20"&amp;RIGHT(BO$1,2)),$U515,Holidays!$J$3:$J$937),
IF($T515&lt;DATEVALUE("10/1/20"&amp;RIGHT(BO$1,2)),NETWORKDAYS(DATEVALUE("10/1/20"&amp;RIGHT(BO$1,2)),DATEVALUE("9/30/20"&amp;RIGHT(BP$1,2)),Holidays!$J$3:$J$937),
IF($T515&gt;=DATEVALUE("10/1/20"&amp;RIGHT(BO$1,2)),NETWORKDAYS($T515,DATEVALUE("9/30/20"&amp;RIGHT(BP$1,2)),Holidays!$J$3:$J$937),"")))),"")/(NETWORKDAYS($T515,$U515,Holidays!$J$3:$J$937)),0))</f>
        <v/>
      </c>
      <c r="BQ515" s="87" t="str">
        <f>IF($Q515="","",IFERROR(IF(OR(AND($T515&gt;=DATEVALUE("10/1/20"&amp;RIGHT(BP$1,2)),$T515&lt;=DATEVALUE("9/30/20"&amp;RIGHT(BQ$1,2))),AND($U515&gt;=DATEVALUE("10/1/20"&amp;RIGHT(BP$1,2)),$U515&lt;=DATEVALUE("9/30/20"&amp;RIGHT(BQ$1,2))),AND($T515&lt;=DATEVALUE("10/1/20"&amp;RIGHT(BP$1,2)),$U515&gt;=DATEVALUE("9/30/20"&amp;RIGHT(BQ$1,2)))),
IF(AND($T515&gt;=DATEVALUE("10/1/20"&amp;RIGHT(BP$1,2)),$U515&lt;=DATEVALUE("9/30/20"&amp;RIGHT(BQ$1,2))),NETWORKDAYS($T515,$U515,Holidays!$J$3:$J$937),
IF(AND($T515&lt;DATEVALUE("10/1/20"&amp;RIGHT(BP$1,2)),$U515&lt;=DATEVALUE("9/30/20"&amp;RIGHT(BQ$1,2))),NETWORKDAYS(DATEVALUE("10/1/20"&amp;RIGHT(BP$1,2)),$U515,Holidays!$J$3:$J$937),
IF($T515&lt;DATEVALUE("10/1/20"&amp;RIGHT(BP$1,2)),NETWORKDAYS(DATEVALUE("10/1/20"&amp;RIGHT(BP$1,2)),DATEVALUE("9/30/20"&amp;RIGHT(BQ$1,2)),Holidays!$J$3:$J$937),
IF($T515&gt;=DATEVALUE("10/1/20"&amp;RIGHT(BP$1,2)),NETWORKDAYS($T515,DATEVALUE("9/30/20"&amp;RIGHT(BQ$1,2)),Holidays!$J$3:$J$937),"")))),"")/(NETWORKDAYS($T515,$U515,Holidays!$J$3:$J$937)),0))</f>
        <v/>
      </c>
      <c r="BR515" s="87" t="str">
        <f>IF($Q515="","",IFERROR(IF(OR(AND($T515&gt;=DATEVALUE("10/1/20"&amp;RIGHT(BQ$1,2)),$T515&lt;=DATEVALUE("9/30/20"&amp;RIGHT(BR$1,2))),AND($U515&gt;=DATEVALUE("10/1/20"&amp;RIGHT(BQ$1,2)),$U515&lt;=DATEVALUE("9/30/20"&amp;RIGHT(BR$1,2))),AND($T515&lt;=DATEVALUE("10/1/20"&amp;RIGHT(BQ$1,2)),$U515&gt;=DATEVALUE("9/30/20"&amp;RIGHT(BR$1,2)))),
IF(AND($T515&gt;=DATEVALUE("10/1/20"&amp;RIGHT(BQ$1,2)),$U515&lt;=DATEVALUE("9/30/20"&amp;RIGHT(BR$1,2))),NETWORKDAYS($T515,$U515,Holidays!$J$3:$J$937),
IF(AND($T515&lt;DATEVALUE("10/1/20"&amp;RIGHT(BQ$1,2)),$U515&lt;=DATEVALUE("9/30/20"&amp;RIGHT(BR$1,2))),NETWORKDAYS(DATEVALUE("10/1/20"&amp;RIGHT(BQ$1,2)),$U515,Holidays!$J$3:$J$937),
IF($T515&lt;DATEVALUE("10/1/20"&amp;RIGHT(BQ$1,2)),NETWORKDAYS(DATEVALUE("10/1/20"&amp;RIGHT(BQ$1,2)),DATEVALUE("9/30/20"&amp;RIGHT(BR$1,2)),Holidays!$J$3:$J$937),
IF($T515&gt;=DATEVALUE("10/1/20"&amp;RIGHT(BQ$1,2)),NETWORKDAYS($T515,DATEVALUE("9/30/20"&amp;RIGHT(BR$1,2)),Holidays!$J$3:$J$937),"")))),"")/(NETWORKDAYS($T515,$U515,Holidays!$J$3:$J$937)),0))</f>
        <v/>
      </c>
      <c r="BS515" s="87" t="str">
        <f>IF($Q515="","",IFERROR(IF(OR(AND($T515&gt;=DATEVALUE("10/1/20"&amp;RIGHT(BR$1,2)),$T515&lt;=DATEVALUE("9/30/20"&amp;RIGHT(BS$1,2))),AND($U515&gt;=DATEVALUE("10/1/20"&amp;RIGHT(BR$1,2)),$U515&lt;=DATEVALUE("9/30/20"&amp;RIGHT(BS$1,2))),AND($T515&lt;=DATEVALUE("10/1/20"&amp;RIGHT(BR$1,2)),$U515&gt;=DATEVALUE("9/30/20"&amp;RIGHT(BS$1,2)))),
IF(AND($T515&gt;=DATEVALUE("10/1/20"&amp;RIGHT(BR$1,2)),$U515&lt;=DATEVALUE("9/30/20"&amp;RIGHT(BS$1,2))),NETWORKDAYS($T515,$U515,Holidays!$J$3:$J$937),
IF(AND($T515&lt;DATEVALUE("10/1/20"&amp;RIGHT(BR$1,2)),$U515&lt;=DATEVALUE("9/30/20"&amp;RIGHT(BS$1,2))),NETWORKDAYS(DATEVALUE("10/1/20"&amp;RIGHT(BR$1,2)),$U515,Holidays!$J$3:$J$937),
IF($T515&lt;DATEVALUE("10/1/20"&amp;RIGHT(BR$1,2)),NETWORKDAYS(DATEVALUE("10/1/20"&amp;RIGHT(BR$1,2)),DATEVALUE("9/30/20"&amp;RIGHT(BS$1,2)),Holidays!$J$3:$J$937),
IF($T515&gt;=DATEVALUE("10/1/20"&amp;RIGHT(BR$1,2)),NETWORKDAYS($T515,DATEVALUE("9/30/20"&amp;RIGHT(BS$1,2)),Holidays!$J$3:$J$937),"")))),"")/(NETWORKDAYS($T515,$U515,Holidays!$J$3:$J$937)),0))</f>
        <v/>
      </c>
      <c r="BT515" s="87" t="str">
        <f>IF($Q515="","",IFERROR(IF(OR(AND($T515&gt;=DATEVALUE("10/1/20"&amp;RIGHT(BS$1,2)),$T515&lt;=DATEVALUE("9/30/20"&amp;RIGHT(BT$1,2))),AND($U515&gt;=DATEVALUE("10/1/20"&amp;RIGHT(BS$1,2)),$U515&lt;=DATEVALUE("9/30/20"&amp;RIGHT(BT$1,2))),AND($T515&lt;=DATEVALUE("10/1/20"&amp;RIGHT(BS$1,2)),$U515&gt;=DATEVALUE("9/30/20"&amp;RIGHT(BT$1,2)))),
IF(AND($T515&gt;=DATEVALUE("10/1/20"&amp;RIGHT(BS$1,2)),$U515&lt;=DATEVALUE("9/30/20"&amp;RIGHT(BT$1,2))),NETWORKDAYS($T515,$U515,Holidays!$J$3:$J$937),
IF(AND($T515&lt;DATEVALUE("10/1/20"&amp;RIGHT(BS$1,2)),$U515&lt;=DATEVALUE("9/30/20"&amp;RIGHT(BT$1,2))),NETWORKDAYS(DATEVALUE("10/1/20"&amp;RIGHT(BS$1,2)),$U515,Holidays!$J$3:$J$937),
IF($T515&lt;DATEVALUE("10/1/20"&amp;RIGHT(BS$1,2)),NETWORKDAYS(DATEVALUE("10/1/20"&amp;RIGHT(BS$1,2)),DATEVALUE("9/30/20"&amp;RIGHT(BT$1,2)),Holidays!$J$3:$J$937),
IF($T515&gt;=DATEVALUE("10/1/20"&amp;RIGHT(BS$1,2)),NETWORKDAYS($T515,DATEVALUE("9/30/20"&amp;RIGHT(BT$1,2)),Holidays!$J$3:$J$937),"")))),"")/(NETWORKDAYS($T515,$U515,Holidays!$J$3:$J$937)),0))</f>
        <v/>
      </c>
      <c r="BU515" s="87" t="str">
        <f>IF($Q515="","",IFERROR(IF(OR(AND($T515&gt;=DATEVALUE("10/1/20"&amp;RIGHT(BT$1,2)),$T515&lt;=DATEVALUE("9/30/20"&amp;RIGHT(BU$1,2))),AND($U515&gt;=DATEVALUE("10/1/20"&amp;RIGHT(BT$1,2)),$U515&lt;=DATEVALUE("9/30/20"&amp;RIGHT(BU$1,2))),AND($T515&lt;=DATEVALUE("10/1/20"&amp;RIGHT(BT$1,2)),$U515&gt;=DATEVALUE("9/30/20"&amp;RIGHT(BU$1,2)))),
IF(AND($T515&gt;=DATEVALUE("10/1/20"&amp;RIGHT(BT$1,2)),$U515&lt;=DATEVALUE("9/30/20"&amp;RIGHT(BU$1,2))),NETWORKDAYS($T515,$U515,Holidays!$J$3:$J$937),
IF(AND($T515&lt;DATEVALUE("10/1/20"&amp;RIGHT(BT$1,2)),$U515&lt;=DATEVALUE("9/30/20"&amp;RIGHT(BU$1,2))),NETWORKDAYS(DATEVALUE("10/1/20"&amp;RIGHT(BT$1,2)),$U515,Holidays!$J$3:$J$937),
IF($T515&lt;DATEVALUE("10/1/20"&amp;RIGHT(BT$1,2)),NETWORKDAYS(DATEVALUE("10/1/20"&amp;RIGHT(BT$1,2)),DATEVALUE("9/30/20"&amp;RIGHT(BU$1,2)),Holidays!$J$3:$J$937),
IF($T515&gt;=DATEVALUE("10/1/20"&amp;RIGHT(BT$1,2)),NETWORKDAYS($T515,DATEVALUE("9/30/20"&amp;RIGHT(BU$1,2)),Holidays!$J$3:$J$937),"")))),"")/(NETWORKDAYS($T515,$U515,Holidays!$J$3:$J$937)),0))</f>
        <v/>
      </c>
      <c r="BV515" s="87" t="str">
        <f>IF($Q515="","",IFERROR(IF(OR(AND($T515&gt;=DATEVALUE("10/1/20"&amp;RIGHT(BU$1,2)),$T515&lt;=DATEVALUE("9/30/20"&amp;RIGHT(BV$1,2))),AND($U515&gt;=DATEVALUE("10/1/20"&amp;RIGHT(BU$1,2)),$U515&lt;=DATEVALUE("9/30/20"&amp;RIGHT(BV$1,2))),AND($T515&lt;=DATEVALUE("10/1/20"&amp;RIGHT(BU$1,2)),$U515&gt;=DATEVALUE("9/30/20"&amp;RIGHT(BV$1,2)))),
IF(AND($T515&gt;=DATEVALUE("10/1/20"&amp;RIGHT(BU$1,2)),$U515&lt;=DATEVALUE("9/30/20"&amp;RIGHT(BV$1,2))),NETWORKDAYS($T515,$U515,Holidays!$J$3:$J$937),
IF(AND($T515&lt;DATEVALUE("10/1/20"&amp;RIGHT(BU$1,2)),$U515&lt;=DATEVALUE("9/30/20"&amp;RIGHT(BV$1,2))),NETWORKDAYS(DATEVALUE("10/1/20"&amp;RIGHT(BU$1,2)),$U515,Holidays!$J$3:$J$937),
IF($T515&lt;DATEVALUE("10/1/20"&amp;RIGHT(BU$1,2)),NETWORKDAYS(DATEVALUE("10/1/20"&amp;RIGHT(BU$1,2)),DATEVALUE("9/30/20"&amp;RIGHT(BV$1,2)),Holidays!$J$3:$J$937),
IF($T515&gt;=DATEVALUE("10/1/20"&amp;RIGHT(BU$1,2)),NETWORKDAYS($T515,DATEVALUE("9/30/20"&amp;RIGHT(BV$1,2)),Holidays!$J$3:$J$937),"")))),"")/(NETWORKDAYS($T515,$U515,Holidays!$J$3:$J$937)),0))</f>
        <v/>
      </c>
      <c r="BW515" s="87" t="str">
        <f>IF($Q515="","",IFERROR(IF(OR(AND($T515&gt;=DATEVALUE("10/1/20"&amp;RIGHT(BV$1,2)),$T515&lt;=DATEVALUE("9/30/20"&amp;RIGHT(BW$1,2))),AND($U515&gt;=DATEVALUE("10/1/20"&amp;RIGHT(BV$1,2)),$U515&lt;=DATEVALUE("9/30/20"&amp;RIGHT(BW$1,2))),AND($T515&lt;=DATEVALUE("10/1/20"&amp;RIGHT(BV$1,2)),$U515&gt;=DATEVALUE("9/30/20"&amp;RIGHT(BW$1,2)))),
IF(AND($T515&gt;=DATEVALUE("10/1/20"&amp;RIGHT(BV$1,2)),$U515&lt;=DATEVALUE("9/30/20"&amp;RIGHT(BW$1,2))),NETWORKDAYS($T515,$U515,Holidays!$J$3:$J$937),
IF(AND($T515&lt;DATEVALUE("10/1/20"&amp;RIGHT(BV$1,2)),$U515&lt;=DATEVALUE("9/30/20"&amp;RIGHT(BW$1,2))),NETWORKDAYS(DATEVALUE("10/1/20"&amp;RIGHT(BV$1,2)),$U515,Holidays!$J$3:$J$937),
IF($T515&lt;DATEVALUE("10/1/20"&amp;RIGHT(BV$1,2)),NETWORKDAYS(DATEVALUE("10/1/20"&amp;RIGHT(BV$1,2)),DATEVALUE("9/30/20"&amp;RIGHT(BW$1,2)),Holidays!$J$3:$J$937),
IF($T515&gt;=DATEVALUE("10/1/20"&amp;RIGHT(BV$1,2)),NETWORKDAYS($T515,DATEVALUE("9/30/20"&amp;RIGHT(BW$1,2)),Holidays!$J$3:$J$937),"")))),"")/(NETWORKDAYS($T515,$U515,Holidays!$J$3:$J$937)),0))</f>
        <v/>
      </c>
      <c r="BX515" s="87" t="str">
        <f>IF($Q515="","",IFERROR(IF(OR(AND($T515&gt;=DATEVALUE("10/1/20"&amp;RIGHT(BW$1,2)),$T515&lt;=DATEVALUE("9/30/20"&amp;RIGHT(BX$1,2))),AND($U515&gt;=DATEVALUE("10/1/20"&amp;RIGHT(BW$1,2)),$U515&lt;=DATEVALUE("9/30/20"&amp;RIGHT(BX$1,2))),AND($T515&lt;=DATEVALUE("10/1/20"&amp;RIGHT(BW$1,2)),$U515&gt;=DATEVALUE("9/30/20"&amp;RIGHT(BX$1,2)))),
IF(AND($T515&gt;=DATEVALUE("10/1/20"&amp;RIGHT(BW$1,2)),$U515&lt;=DATEVALUE("9/30/20"&amp;RIGHT(BX$1,2))),NETWORKDAYS($T515,$U515,Holidays!$J$3:$J$937),
IF(AND($T515&lt;DATEVALUE("10/1/20"&amp;RIGHT(BW$1,2)),$U515&lt;=DATEVALUE("9/30/20"&amp;RIGHT(BX$1,2))),NETWORKDAYS(DATEVALUE("10/1/20"&amp;RIGHT(BW$1,2)),$U515,Holidays!$J$3:$J$937),
IF($T515&lt;DATEVALUE("10/1/20"&amp;RIGHT(BW$1,2)),NETWORKDAYS(DATEVALUE("10/1/20"&amp;RIGHT(BW$1,2)),DATEVALUE("9/30/20"&amp;RIGHT(BX$1,2)),Holidays!$J$3:$J$937),
IF($T515&gt;=DATEVALUE("10/1/20"&amp;RIGHT(BW$1,2)),NETWORKDAYS($T515,DATEVALUE("9/30/20"&amp;RIGHT(BX$1,2)),Holidays!$J$3:$J$937),"")))),"")/(NETWORKDAYS($T515,$U515,Holidays!$J$3:$J$937)),0))</f>
        <v/>
      </c>
      <c r="BY515" s="87" t="str">
        <f>IF($Q515="","",IFERROR(IF(OR(AND($T515&gt;=DATEVALUE("10/1/20"&amp;RIGHT(BX$1,2)),$T515&lt;=DATEVALUE("9/30/20"&amp;RIGHT(BY$1,2))),AND($U515&gt;=DATEVALUE("10/1/20"&amp;RIGHT(BX$1,2)),$U515&lt;=DATEVALUE("9/30/20"&amp;RIGHT(BY$1,2))),AND($T515&lt;=DATEVALUE("10/1/20"&amp;RIGHT(BX$1,2)),$U515&gt;=DATEVALUE("9/30/20"&amp;RIGHT(BY$1,2)))),
IF(AND($T515&gt;=DATEVALUE("10/1/20"&amp;RIGHT(BX$1,2)),$U515&lt;=DATEVALUE("9/30/20"&amp;RIGHT(BY$1,2))),NETWORKDAYS($T515,$U515,Holidays!$J$3:$J$937),
IF(AND($T515&lt;DATEVALUE("10/1/20"&amp;RIGHT(BX$1,2)),$U515&lt;=DATEVALUE("9/30/20"&amp;RIGHT(BY$1,2))),NETWORKDAYS(DATEVALUE("10/1/20"&amp;RIGHT(BX$1,2)),$U515,Holidays!$J$3:$J$937),
IF($T515&lt;DATEVALUE("10/1/20"&amp;RIGHT(BX$1,2)),NETWORKDAYS(DATEVALUE("10/1/20"&amp;RIGHT(BX$1,2)),DATEVALUE("9/30/20"&amp;RIGHT(BY$1,2)),Holidays!$J$3:$J$937),
IF($T515&gt;=DATEVALUE("10/1/20"&amp;RIGHT(BX$1,2)),NETWORKDAYS($T515,DATEVALUE("9/30/20"&amp;RIGHT(BY$1,2)),Holidays!$J$3:$J$937),"")))),"")/(NETWORKDAYS($T515,$U515,Holidays!$J$3:$J$937)),0))</f>
        <v/>
      </c>
      <c r="BZ515" s="87" t="str">
        <f>IF($Q515="","",IFERROR(IF(OR(AND($T515&gt;=DATEVALUE("10/1/20"&amp;RIGHT(BY$1,2)),$T515&lt;=DATEVALUE("9/30/20"&amp;RIGHT(BZ$1,2))),AND($U515&gt;=DATEVALUE("10/1/20"&amp;RIGHT(BY$1,2)),$U515&lt;=DATEVALUE("9/30/20"&amp;RIGHT(BZ$1,2))),AND($T515&lt;=DATEVALUE("10/1/20"&amp;RIGHT(BY$1,2)),$U515&gt;=DATEVALUE("9/30/20"&amp;RIGHT(BZ$1,2)))),
IF(AND($T515&gt;=DATEVALUE("10/1/20"&amp;RIGHT(BY$1,2)),$U515&lt;=DATEVALUE("9/30/20"&amp;RIGHT(BZ$1,2))),NETWORKDAYS($T515,$U515,Holidays!$J$3:$J$937),
IF(AND($T515&lt;DATEVALUE("10/1/20"&amp;RIGHT(BY$1,2)),$U515&lt;=DATEVALUE("9/30/20"&amp;RIGHT(BZ$1,2))),NETWORKDAYS(DATEVALUE("10/1/20"&amp;RIGHT(BY$1,2)),$U515,Holidays!$J$3:$J$937),
IF($T515&lt;DATEVALUE("10/1/20"&amp;RIGHT(BY$1,2)),NETWORKDAYS(DATEVALUE("10/1/20"&amp;RIGHT(BY$1,2)),DATEVALUE("9/30/20"&amp;RIGHT(BZ$1,2)),Holidays!$J$3:$J$937),
IF($T515&gt;=DATEVALUE("10/1/20"&amp;RIGHT(BY$1,2)),NETWORKDAYS($T515,DATEVALUE("9/30/20"&amp;RIGHT(BZ$1,2)),Holidays!$J$3:$J$937),"")))),"")/(NETWORKDAYS($T515,$U515,Holidays!$J$3:$J$937)),0))</f>
        <v/>
      </c>
      <c r="CA515" s="87" t="str">
        <f>IF($Q515="","",IFERROR(IF(OR(AND($T515&gt;=DATEVALUE("10/1/20"&amp;RIGHT(BZ$1,2)),$T515&lt;=DATEVALUE("9/30/20"&amp;RIGHT(CA$1,2))),AND($U515&gt;=DATEVALUE("10/1/20"&amp;RIGHT(BZ$1,2)),$U515&lt;=DATEVALUE("9/30/20"&amp;RIGHT(CA$1,2))),AND($T515&lt;=DATEVALUE("10/1/20"&amp;RIGHT(BZ$1,2)),$U515&gt;=DATEVALUE("9/30/20"&amp;RIGHT(CA$1,2)))),
IF(AND($T515&gt;=DATEVALUE("10/1/20"&amp;RIGHT(BZ$1,2)),$U515&lt;=DATEVALUE("9/30/20"&amp;RIGHT(CA$1,2))),NETWORKDAYS($T515,$U515,Holidays!$J$3:$J$937),
IF(AND($T515&lt;DATEVALUE("10/1/20"&amp;RIGHT(BZ$1,2)),$U515&lt;=DATEVALUE("9/30/20"&amp;RIGHT(CA$1,2))),NETWORKDAYS(DATEVALUE("10/1/20"&amp;RIGHT(BZ$1,2)),$U515,Holidays!$J$3:$J$937),
IF($T515&lt;DATEVALUE("10/1/20"&amp;RIGHT(BZ$1,2)),NETWORKDAYS(DATEVALUE("10/1/20"&amp;RIGHT(BZ$1,2)),DATEVALUE("9/30/20"&amp;RIGHT(CA$1,2)),Holidays!$J$3:$J$937),
IF($T515&gt;=DATEVALUE("10/1/20"&amp;RIGHT(BZ$1,2)),NETWORKDAYS($T515,DATEVALUE("9/30/20"&amp;RIGHT(CA$1,2)),Holidays!$J$3:$J$937),"")))),"")/(NETWORKDAYS($T515,$U515,Holidays!$J$3:$J$937)),0))</f>
        <v/>
      </c>
      <c r="CB515" s="87" t="str">
        <f>IF($Q515="","",IFERROR(IF(OR(AND($T515&gt;=DATEVALUE("10/1/20"&amp;RIGHT(CA$1,2)),$T515&lt;=DATEVALUE("9/30/20"&amp;RIGHT(CB$1,2))),AND($U515&gt;=DATEVALUE("10/1/20"&amp;RIGHT(CA$1,2)),$U515&lt;=DATEVALUE("9/30/20"&amp;RIGHT(CB$1,2))),AND($T515&lt;=DATEVALUE("10/1/20"&amp;RIGHT(CA$1,2)),$U515&gt;=DATEVALUE("9/30/20"&amp;RIGHT(CB$1,2)))),
IF(AND($T515&gt;=DATEVALUE("10/1/20"&amp;RIGHT(CA$1,2)),$U515&lt;=DATEVALUE("9/30/20"&amp;RIGHT(CB$1,2))),NETWORKDAYS($T515,$U515,Holidays!$J$3:$J$937),
IF(AND($T515&lt;DATEVALUE("10/1/20"&amp;RIGHT(CA$1,2)),$U515&lt;=DATEVALUE("9/30/20"&amp;RIGHT(CB$1,2))),NETWORKDAYS(DATEVALUE("10/1/20"&amp;RIGHT(CA$1,2)),$U515,Holidays!$J$3:$J$937),
IF($T515&lt;DATEVALUE("10/1/20"&amp;RIGHT(CA$1,2)),NETWORKDAYS(DATEVALUE("10/1/20"&amp;RIGHT(CA$1,2)),DATEVALUE("9/30/20"&amp;RIGHT(CB$1,2)),Holidays!$J$3:$J$937),
IF($T515&gt;=DATEVALUE("10/1/20"&amp;RIGHT(CA$1,2)),NETWORKDAYS($T515,DATEVALUE("9/30/20"&amp;RIGHT(CB$1,2)),Holidays!$J$3:$J$937),"")))),"")/(NETWORKDAYS($T515,$U515,Holidays!$J$3:$J$937)),0))</f>
        <v/>
      </c>
    </row>
    <row r="516" spans="1:80">
      <c r="A516" s="97"/>
      <c r="B516" s="98" t="str">
        <f ca="1">IF(NOT($A516=""),OFFSET('WBS Reference &amp; User Procedure'!$A$1,MATCH($A516,'WBS Reference &amp; User Procedure'!$A:$A,0)-1,1),"")</f>
        <v/>
      </c>
      <c r="D516" s="97"/>
      <c r="I516" s="78"/>
      <c r="T516" s="104" t="str">
        <f>IF(NOT(Q516=""),IF(NOT($S516=""),$S516,#REF!),"")</f>
        <v/>
      </c>
      <c r="U516" s="104" t="str">
        <f>IF(NOT(Q516=""),WORKDAY(T516,Q516,Holidays!$J$3:$J$937),"")</f>
        <v/>
      </c>
      <c r="V516" s="104"/>
      <c r="W516" s="104"/>
      <c r="X516" s="101" t="str">
        <f t="shared" si="106"/>
        <v/>
      </c>
      <c r="AL516" s="87" t="str">
        <f t="shared" ca="1" si="107"/>
        <v/>
      </c>
      <c r="AN516" s="87" t="str">
        <f t="shared" ref="AN516:AW525" ca="1" si="114">IF($Q516="","",IFERROR(OFFSET(INDIRECT("'"&amp;KEY_RESOURCE_STRUCTURE_TAB&amp;"'!"&amp;KEY_RATE_SET_INDEX&amp;""),$AL516-1,COLUMN()-34),0))</f>
        <v/>
      </c>
      <c r="AO516" s="87" t="str">
        <f t="shared" ca="1" si="114"/>
        <v/>
      </c>
      <c r="AP516" s="87" t="str">
        <f t="shared" ca="1" si="114"/>
        <v/>
      </c>
      <c r="AQ516" s="87" t="str">
        <f t="shared" ca="1" si="114"/>
        <v/>
      </c>
      <c r="AR516" s="87" t="str">
        <f t="shared" ca="1" si="114"/>
        <v/>
      </c>
      <c r="AS516" s="87" t="str">
        <f t="shared" ca="1" si="114"/>
        <v/>
      </c>
      <c r="AT516" s="87" t="str">
        <f t="shared" ca="1" si="114"/>
        <v/>
      </c>
      <c r="AU516" s="87" t="str">
        <f t="shared" ca="1" si="114"/>
        <v/>
      </c>
      <c r="AV516" s="87" t="str">
        <f t="shared" ca="1" si="114"/>
        <v/>
      </c>
      <c r="AW516" s="87" t="str">
        <f t="shared" ca="1" si="114"/>
        <v/>
      </c>
      <c r="AX516" s="87" t="str">
        <f t="shared" ref="AX516:BG525" ca="1" si="115">IF($Q516="","",IFERROR(OFFSET(INDIRECT("'"&amp;KEY_RESOURCE_STRUCTURE_TAB&amp;"'!"&amp;KEY_RATE_SET_INDEX&amp;""),$AL516-1,COLUMN()-34),0))</f>
        <v/>
      </c>
      <c r="AY516" s="87" t="str">
        <f t="shared" ca="1" si="115"/>
        <v/>
      </c>
      <c r="AZ516" s="87" t="str">
        <f t="shared" ca="1" si="115"/>
        <v/>
      </c>
      <c r="BA516" s="87" t="str">
        <f t="shared" ca="1" si="115"/>
        <v/>
      </c>
      <c r="BB516" s="87" t="str">
        <f t="shared" ca="1" si="115"/>
        <v/>
      </c>
      <c r="BC516" s="87" t="str">
        <f t="shared" ca="1" si="115"/>
        <v/>
      </c>
      <c r="BD516" s="87" t="str">
        <f t="shared" ca="1" si="115"/>
        <v/>
      </c>
      <c r="BE516" s="87" t="str">
        <f t="shared" ca="1" si="115"/>
        <v/>
      </c>
      <c r="BF516" s="87" t="str">
        <f t="shared" ca="1" si="115"/>
        <v/>
      </c>
      <c r="BG516" s="87" t="str">
        <f t="shared" ca="1" si="115"/>
        <v/>
      </c>
      <c r="BI516" s="87" t="str">
        <f>IF($Q516="","",IFERROR(IF(OR(AND($T516&gt;=DATEVALUE("10/1/20"&amp;RIGHT(BH$1,2)),$T516&lt;=DATEVALUE("9/30/20"&amp;RIGHT(BI$1,2))),AND($U516&gt;=DATEVALUE("10/1/20"&amp;RIGHT(BH$1,2)),$U516&lt;=DATEVALUE("9/30/20"&amp;RIGHT(BI$1,2))),AND($T516&lt;=DATEVALUE("10/1/20"&amp;RIGHT(BH$1,2)),$U516&gt;=DATEVALUE("9/30/20"&amp;RIGHT(BI$1,2)))),
IF(AND($T516&gt;=DATEVALUE("10/1/20"&amp;RIGHT(BH$1,2)),$U516&lt;=DATEVALUE("9/30/20"&amp;RIGHT(BI$1,2))),NETWORKDAYS($T516,$U516,Holidays!$J$3:$J$937),
IF(AND($T516&lt;DATEVALUE("10/1/20"&amp;RIGHT(BH$1,2)),$U516&lt;=DATEVALUE("9/30/20"&amp;RIGHT(BI$1,2))),NETWORKDAYS(DATEVALUE("10/1/20"&amp;RIGHT(BH$1,2)),$U516,Holidays!$J$3:$J$937),
IF($T516&lt;DATEVALUE("10/1/20"&amp;RIGHT(BH$1,2)),NETWORKDAYS(DATEVALUE("10/1/20"&amp;RIGHT(BH$1,2)),DATEVALUE("9/30/20"&amp;RIGHT(BI$1,2)),Holidays!$J$3:$J$937),
IF($T516&gt;=DATEVALUE("10/1/20"&amp;RIGHT(BH$1,2)),NETWORKDAYS($T516,DATEVALUE("9/30/20"&amp;RIGHT(BI$1,2)),Holidays!$J$3:$J$937),"")))),"")/(NETWORKDAYS($T516,$U516,Holidays!$J$3:$J$937)),0))</f>
        <v/>
      </c>
      <c r="BJ516" s="87" t="str">
        <f>IF($Q516="","",IFERROR(IF(OR(AND($T516&gt;=DATEVALUE("10/1/20"&amp;RIGHT(BI$1,2)),$T516&lt;=DATEVALUE("9/30/20"&amp;RIGHT(BJ$1,2))),AND($U516&gt;=DATEVALUE("10/1/20"&amp;RIGHT(BI$1,2)),$U516&lt;=DATEVALUE("9/30/20"&amp;RIGHT(BJ$1,2))),AND($T516&lt;=DATEVALUE("10/1/20"&amp;RIGHT(BI$1,2)),$U516&gt;=DATEVALUE("9/30/20"&amp;RIGHT(BJ$1,2)))),
IF(AND($T516&gt;=DATEVALUE("10/1/20"&amp;RIGHT(BI$1,2)),$U516&lt;=DATEVALUE("9/30/20"&amp;RIGHT(BJ$1,2))),NETWORKDAYS($T516,$U516,Holidays!$J$3:$J$937),
IF(AND($T516&lt;DATEVALUE("10/1/20"&amp;RIGHT(BI$1,2)),$U516&lt;=DATEVALUE("9/30/20"&amp;RIGHT(BJ$1,2))),NETWORKDAYS(DATEVALUE("10/1/20"&amp;RIGHT(BI$1,2)),$U516,Holidays!$J$3:$J$937),
IF($T516&lt;DATEVALUE("10/1/20"&amp;RIGHT(BI$1,2)),NETWORKDAYS(DATEVALUE("10/1/20"&amp;RIGHT(BI$1,2)),DATEVALUE("9/30/20"&amp;RIGHT(BJ$1,2)),Holidays!$J$3:$J$937),
IF($T516&gt;=DATEVALUE("10/1/20"&amp;RIGHT(BI$1,2)),NETWORKDAYS($T516,DATEVALUE("9/30/20"&amp;RIGHT(BJ$1,2)),Holidays!$J$3:$J$937),"")))),"")/(NETWORKDAYS($T516,$U516,Holidays!$J$3:$J$937)),0))</f>
        <v/>
      </c>
      <c r="BK516" s="87" t="str">
        <f>IF($Q516="","",IFERROR(IF(OR(AND($T516&gt;=DATEVALUE("10/1/20"&amp;RIGHT(BJ$1,2)),$T516&lt;=DATEVALUE("9/30/20"&amp;RIGHT(BK$1,2))),AND($U516&gt;=DATEVALUE("10/1/20"&amp;RIGHT(BJ$1,2)),$U516&lt;=DATEVALUE("9/30/20"&amp;RIGHT(BK$1,2))),AND($T516&lt;=DATEVALUE("10/1/20"&amp;RIGHT(BJ$1,2)),$U516&gt;=DATEVALUE("9/30/20"&amp;RIGHT(BK$1,2)))),
IF(AND($T516&gt;=DATEVALUE("10/1/20"&amp;RIGHT(BJ$1,2)),$U516&lt;=DATEVALUE("9/30/20"&amp;RIGHT(BK$1,2))),NETWORKDAYS($T516,$U516,Holidays!$J$3:$J$937),
IF(AND($T516&lt;DATEVALUE("10/1/20"&amp;RIGHT(BJ$1,2)),$U516&lt;=DATEVALUE("9/30/20"&amp;RIGHT(BK$1,2))),NETWORKDAYS(DATEVALUE("10/1/20"&amp;RIGHT(BJ$1,2)),$U516,Holidays!$J$3:$J$937),
IF($T516&lt;DATEVALUE("10/1/20"&amp;RIGHT(BJ$1,2)),NETWORKDAYS(DATEVALUE("10/1/20"&amp;RIGHT(BJ$1,2)),DATEVALUE("9/30/20"&amp;RIGHT(BK$1,2)),Holidays!$J$3:$J$937),
IF($T516&gt;=DATEVALUE("10/1/20"&amp;RIGHT(BJ$1,2)),NETWORKDAYS($T516,DATEVALUE("9/30/20"&amp;RIGHT(BK$1,2)),Holidays!$J$3:$J$937),"")))),"")/(NETWORKDAYS($T516,$U516,Holidays!$J$3:$J$937)),0))</f>
        <v/>
      </c>
      <c r="BL516" s="87" t="str">
        <f>IF($Q516="","",IFERROR(IF(OR(AND($T516&gt;=DATEVALUE("10/1/20"&amp;RIGHT(BK$1,2)),$T516&lt;=DATEVALUE("9/30/20"&amp;RIGHT(BL$1,2))),AND($U516&gt;=DATEVALUE("10/1/20"&amp;RIGHT(BK$1,2)),$U516&lt;=DATEVALUE("9/30/20"&amp;RIGHT(BL$1,2))),AND($T516&lt;=DATEVALUE("10/1/20"&amp;RIGHT(BK$1,2)),$U516&gt;=DATEVALUE("9/30/20"&amp;RIGHT(BL$1,2)))),
IF(AND($T516&gt;=DATEVALUE("10/1/20"&amp;RIGHT(BK$1,2)),$U516&lt;=DATEVALUE("9/30/20"&amp;RIGHT(BL$1,2))),NETWORKDAYS($T516,$U516,Holidays!$J$3:$J$937),
IF(AND($T516&lt;DATEVALUE("10/1/20"&amp;RIGHT(BK$1,2)),$U516&lt;=DATEVALUE("9/30/20"&amp;RIGHT(BL$1,2))),NETWORKDAYS(DATEVALUE("10/1/20"&amp;RIGHT(BK$1,2)),$U516,Holidays!$J$3:$J$937),
IF($T516&lt;DATEVALUE("10/1/20"&amp;RIGHT(BK$1,2)),NETWORKDAYS(DATEVALUE("10/1/20"&amp;RIGHT(BK$1,2)),DATEVALUE("9/30/20"&amp;RIGHT(BL$1,2)),Holidays!$J$3:$J$937),
IF($T516&gt;=DATEVALUE("10/1/20"&amp;RIGHT(BK$1,2)),NETWORKDAYS($T516,DATEVALUE("9/30/20"&amp;RIGHT(BL$1,2)),Holidays!$J$3:$J$937),"")))),"")/(NETWORKDAYS($T516,$U516,Holidays!$J$3:$J$937)),0))</f>
        <v/>
      </c>
      <c r="BM516" s="87" t="str">
        <f>IF($Q516="","",IFERROR(IF(OR(AND($T516&gt;=DATEVALUE("10/1/20"&amp;RIGHT(BL$1,2)),$T516&lt;=DATEVALUE("9/30/20"&amp;RIGHT(BM$1,2))),AND($U516&gt;=DATEVALUE("10/1/20"&amp;RIGHT(BL$1,2)),$U516&lt;=DATEVALUE("9/30/20"&amp;RIGHT(BM$1,2))),AND($T516&lt;=DATEVALUE("10/1/20"&amp;RIGHT(BL$1,2)),$U516&gt;=DATEVALUE("9/30/20"&amp;RIGHT(BM$1,2)))),
IF(AND($T516&gt;=DATEVALUE("10/1/20"&amp;RIGHT(BL$1,2)),$U516&lt;=DATEVALUE("9/30/20"&amp;RIGHT(BM$1,2))),NETWORKDAYS($T516,$U516,Holidays!$J$3:$J$937),
IF(AND($T516&lt;DATEVALUE("10/1/20"&amp;RIGHT(BL$1,2)),$U516&lt;=DATEVALUE("9/30/20"&amp;RIGHT(BM$1,2))),NETWORKDAYS(DATEVALUE("10/1/20"&amp;RIGHT(BL$1,2)),$U516,Holidays!$J$3:$J$937),
IF($T516&lt;DATEVALUE("10/1/20"&amp;RIGHT(BL$1,2)),NETWORKDAYS(DATEVALUE("10/1/20"&amp;RIGHT(BL$1,2)),DATEVALUE("9/30/20"&amp;RIGHT(BM$1,2)),Holidays!$J$3:$J$937),
IF($T516&gt;=DATEVALUE("10/1/20"&amp;RIGHT(BL$1,2)),NETWORKDAYS($T516,DATEVALUE("9/30/20"&amp;RIGHT(BM$1,2)),Holidays!$J$3:$J$937),"")))),"")/(NETWORKDAYS($T516,$U516,Holidays!$J$3:$J$937)),0))</f>
        <v/>
      </c>
      <c r="BN516" s="87" t="str">
        <f>IF($Q516="","",IFERROR(IF(OR(AND($T516&gt;=DATEVALUE("10/1/20"&amp;RIGHT(BM$1,2)),$T516&lt;=DATEVALUE("9/30/20"&amp;RIGHT(BN$1,2))),AND($U516&gt;=DATEVALUE("10/1/20"&amp;RIGHT(BM$1,2)),$U516&lt;=DATEVALUE("9/30/20"&amp;RIGHT(BN$1,2))),AND($T516&lt;=DATEVALUE("10/1/20"&amp;RIGHT(BM$1,2)),$U516&gt;=DATEVALUE("9/30/20"&amp;RIGHT(BN$1,2)))),
IF(AND($T516&gt;=DATEVALUE("10/1/20"&amp;RIGHT(BM$1,2)),$U516&lt;=DATEVALUE("9/30/20"&amp;RIGHT(BN$1,2))),NETWORKDAYS($T516,$U516,Holidays!$J$3:$J$937),
IF(AND($T516&lt;DATEVALUE("10/1/20"&amp;RIGHT(BM$1,2)),$U516&lt;=DATEVALUE("9/30/20"&amp;RIGHT(BN$1,2))),NETWORKDAYS(DATEVALUE("10/1/20"&amp;RIGHT(BM$1,2)),$U516,Holidays!$J$3:$J$937),
IF($T516&lt;DATEVALUE("10/1/20"&amp;RIGHT(BM$1,2)),NETWORKDAYS(DATEVALUE("10/1/20"&amp;RIGHT(BM$1,2)),DATEVALUE("9/30/20"&amp;RIGHT(BN$1,2)),Holidays!$J$3:$J$937),
IF($T516&gt;=DATEVALUE("10/1/20"&amp;RIGHT(BM$1,2)),NETWORKDAYS($T516,DATEVALUE("9/30/20"&amp;RIGHT(BN$1,2)),Holidays!$J$3:$J$937),"")))),"")/(NETWORKDAYS($T516,$U516,Holidays!$J$3:$J$937)),0))</f>
        <v/>
      </c>
      <c r="BO516" s="87" t="str">
        <f>IF($Q516="","",IFERROR(IF(OR(AND($T516&gt;=DATEVALUE("10/1/20"&amp;RIGHT(BN$1,2)),$T516&lt;=DATEVALUE("9/30/20"&amp;RIGHT(BO$1,2))),AND($U516&gt;=DATEVALUE("10/1/20"&amp;RIGHT(BN$1,2)),$U516&lt;=DATEVALUE("9/30/20"&amp;RIGHT(BO$1,2))),AND($T516&lt;=DATEVALUE("10/1/20"&amp;RIGHT(BN$1,2)),$U516&gt;=DATEVALUE("9/30/20"&amp;RIGHT(BO$1,2)))),
IF(AND($T516&gt;=DATEVALUE("10/1/20"&amp;RIGHT(BN$1,2)),$U516&lt;=DATEVALUE("9/30/20"&amp;RIGHT(BO$1,2))),NETWORKDAYS($T516,$U516,Holidays!$J$3:$J$937),
IF(AND($T516&lt;DATEVALUE("10/1/20"&amp;RIGHT(BN$1,2)),$U516&lt;=DATEVALUE("9/30/20"&amp;RIGHT(BO$1,2))),NETWORKDAYS(DATEVALUE("10/1/20"&amp;RIGHT(BN$1,2)),$U516,Holidays!$J$3:$J$937),
IF($T516&lt;DATEVALUE("10/1/20"&amp;RIGHT(BN$1,2)),NETWORKDAYS(DATEVALUE("10/1/20"&amp;RIGHT(BN$1,2)),DATEVALUE("9/30/20"&amp;RIGHT(BO$1,2)),Holidays!$J$3:$J$937),
IF($T516&gt;=DATEVALUE("10/1/20"&amp;RIGHT(BN$1,2)),NETWORKDAYS($T516,DATEVALUE("9/30/20"&amp;RIGHT(BO$1,2)),Holidays!$J$3:$J$937),"")))),"")/(NETWORKDAYS($T516,$U516,Holidays!$J$3:$J$937)),0))</f>
        <v/>
      </c>
      <c r="BP516" s="87" t="str">
        <f>IF($Q516="","",IFERROR(IF(OR(AND($T516&gt;=DATEVALUE("10/1/20"&amp;RIGHT(BO$1,2)),$T516&lt;=DATEVALUE("9/30/20"&amp;RIGHT(BP$1,2))),AND($U516&gt;=DATEVALUE("10/1/20"&amp;RIGHT(BO$1,2)),$U516&lt;=DATEVALUE("9/30/20"&amp;RIGHT(BP$1,2))),AND($T516&lt;=DATEVALUE("10/1/20"&amp;RIGHT(BO$1,2)),$U516&gt;=DATEVALUE("9/30/20"&amp;RIGHT(BP$1,2)))),
IF(AND($T516&gt;=DATEVALUE("10/1/20"&amp;RIGHT(BO$1,2)),$U516&lt;=DATEVALUE("9/30/20"&amp;RIGHT(BP$1,2))),NETWORKDAYS($T516,$U516,Holidays!$J$3:$J$937),
IF(AND($T516&lt;DATEVALUE("10/1/20"&amp;RIGHT(BO$1,2)),$U516&lt;=DATEVALUE("9/30/20"&amp;RIGHT(BP$1,2))),NETWORKDAYS(DATEVALUE("10/1/20"&amp;RIGHT(BO$1,2)),$U516,Holidays!$J$3:$J$937),
IF($T516&lt;DATEVALUE("10/1/20"&amp;RIGHT(BO$1,2)),NETWORKDAYS(DATEVALUE("10/1/20"&amp;RIGHT(BO$1,2)),DATEVALUE("9/30/20"&amp;RIGHT(BP$1,2)),Holidays!$J$3:$J$937),
IF($T516&gt;=DATEVALUE("10/1/20"&amp;RIGHT(BO$1,2)),NETWORKDAYS($T516,DATEVALUE("9/30/20"&amp;RIGHT(BP$1,2)),Holidays!$J$3:$J$937),"")))),"")/(NETWORKDAYS($T516,$U516,Holidays!$J$3:$J$937)),0))</f>
        <v/>
      </c>
      <c r="BQ516" s="87" t="str">
        <f>IF($Q516="","",IFERROR(IF(OR(AND($T516&gt;=DATEVALUE("10/1/20"&amp;RIGHT(BP$1,2)),$T516&lt;=DATEVALUE("9/30/20"&amp;RIGHT(BQ$1,2))),AND($U516&gt;=DATEVALUE("10/1/20"&amp;RIGHT(BP$1,2)),$U516&lt;=DATEVALUE("9/30/20"&amp;RIGHT(BQ$1,2))),AND($T516&lt;=DATEVALUE("10/1/20"&amp;RIGHT(BP$1,2)),$U516&gt;=DATEVALUE("9/30/20"&amp;RIGHT(BQ$1,2)))),
IF(AND($T516&gt;=DATEVALUE("10/1/20"&amp;RIGHT(BP$1,2)),$U516&lt;=DATEVALUE("9/30/20"&amp;RIGHT(BQ$1,2))),NETWORKDAYS($T516,$U516,Holidays!$J$3:$J$937),
IF(AND($T516&lt;DATEVALUE("10/1/20"&amp;RIGHT(BP$1,2)),$U516&lt;=DATEVALUE("9/30/20"&amp;RIGHT(BQ$1,2))),NETWORKDAYS(DATEVALUE("10/1/20"&amp;RIGHT(BP$1,2)),$U516,Holidays!$J$3:$J$937),
IF($T516&lt;DATEVALUE("10/1/20"&amp;RIGHT(BP$1,2)),NETWORKDAYS(DATEVALUE("10/1/20"&amp;RIGHT(BP$1,2)),DATEVALUE("9/30/20"&amp;RIGHT(BQ$1,2)),Holidays!$J$3:$J$937),
IF($T516&gt;=DATEVALUE("10/1/20"&amp;RIGHT(BP$1,2)),NETWORKDAYS($T516,DATEVALUE("9/30/20"&amp;RIGHT(BQ$1,2)),Holidays!$J$3:$J$937),"")))),"")/(NETWORKDAYS($T516,$U516,Holidays!$J$3:$J$937)),0))</f>
        <v/>
      </c>
      <c r="BR516" s="87" t="str">
        <f>IF($Q516="","",IFERROR(IF(OR(AND($T516&gt;=DATEVALUE("10/1/20"&amp;RIGHT(BQ$1,2)),$T516&lt;=DATEVALUE("9/30/20"&amp;RIGHT(BR$1,2))),AND($U516&gt;=DATEVALUE("10/1/20"&amp;RIGHT(BQ$1,2)),$U516&lt;=DATEVALUE("9/30/20"&amp;RIGHT(BR$1,2))),AND($T516&lt;=DATEVALUE("10/1/20"&amp;RIGHT(BQ$1,2)),$U516&gt;=DATEVALUE("9/30/20"&amp;RIGHT(BR$1,2)))),
IF(AND($T516&gt;=DATEVALUE("10/1/20"&amp;RIGHT(BQ$1,2)),$U516&lt;=DATEVALUE("9/30/20"&amp;RIGHT(BR$1,2))),NETWORKDAYS($T516,$U516,Holidays!$J$3:$J$937),
IF(AND($T516&lt;DATEVALUE("10/1/20"&amp;RIGHT(BQ$1,2)),$U516&lt;=DATEVALUE("9/30/20"&amp;RIGHT(BR$1,2))),NETWORKDAYS(DATEVALUE("10/1/20"&amp;RIGHT(BQ$1,2)),$U516,Holidays!$J$3:$J$937),
IF($T516&lt;DATEVALUE("10/1/20"&amp;RIGHT(BQ$1,2)),NETWORKDAYS(DATEVALUE("10/1/20"&amp;RIGHT(BQ$1,2)),DATEVALUE("9/30/20"&amp;RIGHT(BR$1,2)),Holidays!$J$3:$J$937),
IF($T516&gt;=DATEVALUE("10/1/20"&amp;RIGHT(BQ$1,2)),NETWORKDAYS($T516,DATEVALUE("9/30/20"&amp;RIGHT(BR$1,2)),Holidays!$J$3:$J$937),"")))),"")/(NETWORKDAYS($T516,$U516,Holidays!$J$3:$J$937)),0))</f>
        <v/>
      </c>
      <c r="BS516" s="87" t="str">
        <f>IF($Q516="","",IFERROR(IF(OR(AND($T516&gt;=DATEVALUE("10/1/20"&amp;RIGHT(BR$1,2)),$T516&lt;=DATEVALUE("9/30/20"&amp;RIGHT(BS$1,2))),AND($U516&gt;=DATEVALUE("10/1/20"&amp;RIGHT(BR$1,2)),$U516&lt;=DATEVALUE("9/30/20"&amp;RIGHT(BS$1,2))),AND($T516&lt;=DATEVALUE("10/1/20"&amp;RIGHT(BR$1,2)),$U516&gt;=DATEVALUE("9/30/20"&amp;RIGHT(BS$1,2)))),
IF(AND($T516&gt;=DATEVALUE("10/1/20"&amp;RIGHT(BR$1,2)),$U516&lt;=DATEVALUE("9/30/20"&amp;RIGHT(BS$1,2))),NETWORKDAYS($T516,$U516,Holidays!$J$3:$J$937),
IF(AND($T516&lt;DATEVALUE("10/1/20"&amp;RIGHT(BR$1,2)),$U516&lt;=DATEVALUE("9/30/20"&amp;RIGHT(BS$1,2))),NETWORKDAYS(DATEVALUE("10/1/20"&amp;RIGHT(BR$1,2)),$U516,Holidays!$J$3:$J$937),
IF($T516&lt;DATEVALUE("10/1/20"&amp;RIGHT(BR$1,2)),NETWORKDAYS(DATEVALUE("10/1/20"&amp;RIGHT(BR$1,2)),DATEVALUE("9/30/20"&amp;RIGHT(BS$1,2)),Holidays!$J$3:$J$937),
IF($T516&gt;=DATEVALUE("10/1/20"&amp;RIGHT(BR$1,2)),NETWORKDAYS($T516,DATEVALUE("9/30/20"&amp;RIGHT(BS$1,2)),Holidays!$J$3:$J$937),"")))),"")/(NETWORKDAYS($T516,$U516,Holidays!$J$3:$J$937)),0))</f>
        <v/>
      </c>
      <c r="BT516" s="87" t="str">
        <f>IF($Q516="","",IFERROR(IF(OR(AND($T516&gt;=DATEVALUE("10/1/20"&amp;RIGHT(BS$1,2)),$T516&lt;=DATEVALUE("9/30/20"&amp;RIGHT(BT$1,2))),AND($U516&gt;=DATEVALUE("10/1/20"&amp;RIGHT(BS$1,2)),$U516&lt;=DATEVALUE("9/30/20"&amp;RIGHT(BT$1,2))),AND($T516&lt;=DATEVALUE("10/1/20"&amp;RIGHT(BS$1,2)),$U516&gt;=DATEVALUE("9/30/20"&amp;RIGHT(BT$1,2)))),
IF(AND($T516&gt;=DATEVALUE("10/1/20"&amp;RIGHT(BS$1,2)),$U516&lt;=DATEVALUE("9/30/20"&amp;RIGHT(BT$1,2))),NETWORKDAYS($T516,$U516,Holidays!$J$3:$J$937),
IF(AND($T516&lt;DATEVALUE("10/1/20"&amp;RIGHT(BS$1,2)),$U516&lt;=DATEVALUE("9/30/20"&amp;RIGHT(BT$1,2))),NETWORKDAYS(DATEVALUE("10/1/20"&amp;RIGHT(BS$1,2)),$U516,Holidays!$J$3:$J$937),
IF($T516&lt;DATEVALUE("10/1/20"&amp;RIGHT(BS$1,2)),NETWORKDAYS(DATEVALUE("10/1/20"&amp;RIGHT(BS$1,2)),DATEVALUE("9/30/20"&amp;RIGHT(BT$1,2)),Holidays!$J$3:$J$937),
IF($T516&gt;=DATEVALUE("10/1/20"&amp;RIGHT(BS$1,2)),NETWORKDAYS($T516,DATEVALUE("9/30/20"&amp;RIGHT(BT$1,2)),Holidays!$J$3:$J$937),"")))),"")/(NETWORKDAYS($T516,$U516,Holidays!$J$3:$J$937)),0))</f>
        <v/>
      </c>
      <c r="BU516" s="87" t="str">
        <f>IF($Q516="","",IFERROR(IF(OR(AND($T516&gt;=DATEVALUE("10/1/20"&amp;RIGHT(BT$1,2)),$T516&lt;=DATEVALUE("9/30/20"&amp;RIGHT(BU$1,2))),AND($U516&gt;=DATEVALUE("10/1/20"&amp;RIGHT(BT$1,2)),$U516&lt;=DATEVALUE("9/30/20"&amp;RIGHT(BU$1,2))),AND($T516&lt;=DATEVALUE("10/1/20"&amp;RIGHT(BT$1,2)),$U516&gt;=DATEVALUE("9/30/20"&amp;RIGHT(BU$1,2)))),
IF(AND($T516&gt;=DATEVALUE("10/1/20"&amp;RIGHT(BT$1,2)),$U516&lt;=DATEVALUE("9/30/20"&amp;RIGHT(BU$1,2))),NETWORKDAYS($T516,$U516,Holidays!$J$3:$J$937),
IF(AND($T516&lt;DATEVALUE("10/1/20"&amp;RIGHT(BT$1,2)),$U516&lt;=DATEVALUE("9/30/20"&amp;RIGHT(BU$1,2))),NETWORKDAYS(DATEVALUE("10/1/20"&amp;RIGHT(BT$1,2)),$U516,Holidays!$J$3:$J$937),
IF($T516&lt;DATEVALUE("10/1/20"&amp;RIGHT(BT$1,2)),NETWORKDAYS(DATEVALUE("10/1/20"&amp;RIGHT(BT$1,2)),DATEVALUE("9/30/20"&amp;RIGHT(BU$1,2)),Holidays!$J$3:$J$937),
IF($T516&gt;=DATEVALUE("10/1/20"&amp;RIGHT(BT$1,2)),NETWORKDAYS($T516,DATEVALUE("9/30/20"&amp;RIGHT(BU$1,2)),Holidays!$J$3:$J$937),"")))),"")/(NETWORKDAYS($T516,$U516,Holidays!$J$3:$J$937)),0))</f>
        <v/>
      </c>
      <c r="BV516" s="87" t="str">
        <f>IF($Q516="","",IFERROR(IF(OR(AND($T516&gt;=DATEVALUE("10/1/20"&amp;RIGHT(BU$1,2)),$T516&lt;=DATEVALUE("9/30/20"&amp;RIGHT(BV$1,2))),AND($U516&gt;=DATEVALUE("10/1/20"&amp;RIGHT(BU$1,2)),$U516&lt;=DATEVALUE("9/30/20"&amp;RIGHT(BV$1,2))),AND($T516&lt;=DATEVALUE("10/1/20"&amp;RIGHT(BU$1,2)),$U516&gt;=DATEVALUE("9/30/20"&amp;RIGHT(BV$1,2)))),
IF(AND($T516&gt;=DATEVALUE("10/1/20"&amp;RIGHT(BU$1,2)),$U516&lt;=DATEVALUE("9/30/20"&amp;RIGHT(BV$1,2))),NETWORKDAYS($T516,$U516,Holidays!$J$3:$J$937),
IF(AND($T516&lt;DATEVALUE("10/1/20"&amp;RIGHT(BU$1,2)),$U516&lt;=DATEVALUE("9/30/20"&amp;RIGHT(BV$1,2))),NETWORKDAYS(DATEVALUE("10/1/20"&amp;RIGHT(BU$1,2)),$U516,Holidays!$J$3:$J$937),
IF($T516&lt;DATEVALUE("10/1/20"&amp;RIGHT(BU$1,2)),NETWORKDAYS(DATEVALUE("10/1/20"&amp;RIGHT(BU$1,2)),DATEVALUE("9/30/20"&amp;RIGHT(BV$1,2)),Holidays!$J$3:$J$937),
IF($T516&gt;=DATEVALUE("10/1/20"&amp;RIGHT(BU$1,2)),NETWORKDAYS($T516,DATEVALUE("9/30/20"&amp;RIGHT(BV$1,2)),Holidays!$J$3:$J$937),"")))),"")/(NETWORKDAYS($T516,$U516,Holidays!$J$3:$J$937)),0))</f>
        <v/>
      </c>
      <c r="BW516" s="87" t="str">
        <f>IF($Q516="","",IFERROR(IF(OR(AND($T516&gt;=DATEVALUE("10/1/20"&amp;RIGHT(BV$1,2)),$T516&lt;=DATEVALUE("9/30/20"&amp;RIGHT(BW$1,2))),AND($U516&gt;=DATEVALUE("10/1/20"&amp;RIGHT(BV$1,2)),$U516&lt;=DATEVALUE("9/30/20"&amp;RIGHT(BW$1,2))),AND($T516&lt;=DATEVALUE("10/1/20"&amp;RIGHT(BV$1,2)),$U516&gt;=DATEVALUE("9/30/20"&amp;RIGHT(BW$1,2)))),
IF(AND($T516&gt;=DATEVALUE("10/1/20"&amp;RIGHT(BV$1,2)),$U516&lt;=DATEVALUE("9/30/20"&amp;RIGHT(BW$1,2))),NETWORKDAYS($T516,$U516,Holidays!$J$3:$J$937),
IF(AND($T516&lt;DATEVALUE("10/1/20"&amp;RIGHT(BV$1,2)),$U516&lt;=DATEVALUE("9/30/20"&amp;RIGHT(BW$1,2))),NETWORKDAYS(DATEVALUE("10/1/20"&amp;RIGHT(BV$1,2)),$U516,Holidays!$J$3:$J$937),
IF($T516&lt;DATEVALUE("10/1/20"&amp;RIGHT(BV$1,2)),NETWORKDAYS(DATEVALUE("10/1/20"&amp;RIGHT(BV$1,2)),DATEVALUE("9/30/20"&amp;RIGHT(BW$1,2)),Holidays!$J$3:$J$937),
IF($T516&gt;=DATEVALUE("10/1/20"&amp;RIGHT(BV$1,2)),NETWORKDAYS($T516,DATEVALUE("9/30/20"&amp;RIGHT(BW$1,2)),Holidays!$J$3:$J$937),"")))),"")/(NETWORKDAYS($T516,$U516,Holidays!$J$3:$J$937)),0))</f>
        <v/>
      </c>
      <c r="BX516" s="87" t="str">
        <f>IF($Q516="","",IFERROR(IF(OR(AND($T516&gt;=DATEVALUE("10/1/20"&amp;RIGHT(BW$1,2)),$T516&lt;=DATEVALUE("9/30/20"&amp;RIGHT(BX$1,2))),AND($U516&gt;=DATEVALUE("10/1/20"&amp;RIGHT(BW$1,2)),$U516&lt;=DATEVALUE("9/30/20"&amp;RIGHT(BX$1,2))),AND($T516&lt;=DATEVALUE("10/1/20"&amp;RIGHT(BW$1,2)),$U516&gt;=DATEVALUE("9/30/20"&amp;RIGHT(BX$1,2)))),
IF(AND($T516&gt;=DATEVALUE("10/1/20"&amp;RIGHT(BW$1,2)),$U516&lt;=DATEVALUE("9/30/20"&amp;RIGHT(BX$1,2))),NETWORKDAYS($T516,$U516,Holidays!$J$3:$J$937),
IF(AND($T516&lt;DATEVALUE("10/1/20"&amp;RIGHT(BW$1,2)),$U516&lt;=DATEVALUE("9/30/20"&amp;RIGHT(BX$1,2))),NETWORKDAYS(DATEVALUE("10/1/20"&amp;RIGHT(BW$1,2)),$U516,Holidays!$J$3:$J$937),
IF($T516&lt;DATEVALUE("10/1/20"&amp;RIGHT(BW$1,2)),NETWORKDAYS(DATEVALUE("10/1/20"&amp;RIGHT(BW$1,2)),DATEVALUE("9/30/20"&amp;RIGHT(BX$1,2)),Holidays!$J$3:$J$937),
IF($T516&gt;=DATEVALUE("10/1/20"&amp;RIGHT(BW$1,2)),NETWORKDAYS($T516,DATEVALUE("9/30/20"&amp;RIGHT(BX$1,2)),Holidays!$J$3:$J$937),"")))),"")/(NETWORKDAYS($T516,$U516,Holidays!$J$3:$J$937)),0))</f>
        <v/>
      </c>
      <c r="BY516" s="87" t="str">
        <f>IF($Q516="","",IFERROR(IF(OR(AND($T516&gt;=DATEVALUE("10/1/20"&amp;RIGHT(BX$1,2)),$T516&lt;=DATEVALUE("9/30/20"&amp;RIGHT(BY$1,2))),AND($U516&gt;=DATEVALUE("10/1/20"&amp;RIGHT(BX$1,2)),$U516&lt;=DATEVALUE("9/30/20"&amp;RIGHT(BY$1,2))),AND($T516&lt;=DATEVALUE("10/1/20"&amp;RIGHT(BX$1,2)),$U516&gt;=DATEVALUE("9/30/20"&amp;RIGHT(BY$1,2)))),
IF(AND($T516&gt;=DATEVALUE("10/1/20"&amp;RIGHT(BX$1,2)),$U516&lt;=DATEVALUE("9/30/20"&amp;RIGHT(BY$1,2))),NETWORKDAYS($T516,$U516,Holidays!$J$3:$J$937),
IF(AND($T516&lt;DATEVALUE("10/1/20"&amp;RIGHT(BX$1,2)),$U516&lt;=DATEVALUE("9/30/20"&amp;RIGHT(BY$1,2))),NETWORKDAYS(DATEVALUE("10/1/20"&amp;RIGHT(BX$1,2)),$U516,Holidays!$J$3:$J$937),
IF($T516&lt;DATEVALUE("10/1/20"&amp;RIGHT(BX$1,2)),NETWORKDAYS(DATEVALUE("10/1/20"&amp;RIGHT(BX$1,2)),DATEVALUE("9/30/20"&amp;RIGHT(BY$1,2)),Holidays!$J$3:$J$937),
IF($T516&gt;=DATEVALUE("10/1/20"&amp;RIGHT(BX$1,2)),NETWORKDAYS($T516,DATEVALUE("9/30/20"&amp;RIGHT(BY$1,2)),Holidays!$J$3:$J$937),"")))),"")/(NETWORKDAYS($T516,$U516,Holidays!$J$3:$J$937)),0))</f>
        <v/>
      </c>
      <c r="BZ516" s="87" t="str">
        <f>IF($Q516="","",IFERROR(IF(OR(AND($T516&gt;=DATEVALUE("10/1/20"&amp;RIGHT(BY$1,2)),$T516&lt;=DATEVALUE("9/30/20"&amp;RIGHT(BZ$1,2))),AND($U516&gt;=DATEVALUE("10/1/20"&amp;RIGHT(BY$1,2)),$U516&lt;=DATEVALUE("9/30/20"&amp;RIGHT(BZ$1,2))),AND($T516&lt;=DATEVALUE("10/1/20"&amp;RIGHT(BY$1,2)),$U516&gt;=DATEVALUE("9/30/20"&amp;RIGHT(BZ$1,2)))),
IF(AND($T516&gt;=DATEVALUE("10/1/20"&amp;RIGHT(BY$1,2)),$U516&lt;=DATEVALUE("9/30/20"&amp;RIGHT(BZ$1,2))),NETWORKDAYS($T516,$U516,Holidays!$J$3:$J$937),
IF(AND($T516&lt;DATEVALUE("10/1/20"&amp;RIGHT(BY$1,2)),$U516&lt;=DATEVALUE("9/30/20"&amp;RIGHT(BZ$1,2))),NETWORKDAYS(DATEVALUE("10/1/20"&amp;RIGHT(BY$1,2)),$U516,Holidays!$J$3:$J$937),
IF($T516&lt;DATEVALUE("10/1/20"&amp;RIGHT(BY$1,2)),NETWORKDAYS(DATEVALUE("10/1/20"&amp;RIGHT(BY$1,2)),DATEVALUE("9/30/20"&amp;RIGHT(BZ$1,2)),Holidays!$J$3:$J$937),
IF($T516&gt;=DATEVALUE("10/1/20"&amp;RIGHT(BY$1,2)),NETWORKDAYS($T516,DATEVALUE("9/30/20"&amp;RIGHT(BZ$1,2)),Holidays!$J$3:$J$937),"")))),"")/(NETWORKDAYS($T516,$U516,Holidays!$J$3:$J$937)),0))</f>
        <v/>
      </c>
      <c r="CA516" s="87" t="str">
        <f>IF($Q516="","",IFERROR(IF(OR(AND($T516&gt;=DATEVALUE("10/1/20"&amp;RIGHT(BZ$1,2)),$T516&lt;=DATEVALUE("9/30/20"&amp;RIGHT(CA$1,2))),AND($U516&gt;=DATEVALUE("10/1/20"&amp;RIGHT(BZ$1,2)),$U516&lt;=DATEVALUE("9/30/20"&amp;RIGHT(CA$1,2))),AND($T516&lt;=DATEVALUE("10/1/20"&amp;RIGHT(BZ$1,2)),$U516&gt;=DATEVALUE("9/30/20"&amp;RIGHT(CA$1,2)))),
IF(AND($T516&gt;=DATEVALUE("10/1/20"&amp;RIGHT(BZ$1,2)),$U516&lt;=DATEVALUE("9/30/20"&amp;RIGHT(CA$1,2))),NETWORKDAYS($T516,$U516,Holidays!$J$3:$J$937),
IF(AND($T516&lt;DATEVALUE("10/1/20"&amp;RIGHT(BZ$1,2)),$U516&lt;=DATEVALUE("9/30/20"&amp;RIGHT(CA$1,2))),NETWORKDAYS(DATEVALUE("10/1/20"&amp;RIGHT(BZ$1,2)),$U516,Holidays!$J$3:$J$937),
IF($T516&lt;DATEVALUE("10/1/20"&amp;RIGHT(BZ$1,2)),NETWORKDAYS(DATEVALUE("10/1/20"&amp;RIGHT(BZ$1,2)),DATEVALUE("9/30/20"&amp;RIGHT(CA$1,2)),Holidays!$J$3:$J$937),
IF($T516&gt;=DATEVALUE("10/1/20"&amp;RIGHT(BZ$1,2)),NETWORKDAYS($T516,DATEVALUE("9/30/20"&amp;RIGHT(CA$1,2)),Holidays!$J$3:$J$937),"")))),"")/(NETWORKDAYS($T516,$U516,Holidays!$J$3:$J$937)),0))</f>
        <v/>
      </c>
      <c r="CB516" s="87" t="str">
        <f>IF($Q516="","",IFERROR(IF(OR(AND($T516&gt;=DATEVALUE("10/1/20"&amp;RIGHT(CA$1,2)),$T516&lt;=DATEVALUE("9/30/20"&amp;RIGHT(CB$1,2))),AND($U516&gt;=DATEVALUE("10/1/20"&amp;RIGHT(CA$1,2)),$U516&lt;=DATEVALUE("9/30/20"&amp;RIGHT(CB$1,2))),AND($T516&lt;=DATEVALUE("10/1/20"&amp;RIGHT(CA$1,2)),$U516&gt;=DATEVALUE("9/30/20"&amp;RIGHT(CB$1,2)))),
IF(AND($T516&gt;=DATEVALUE("10/1/20"&amp;RIGHT(CA$1,2)),$U516&lt;=DATEVALUE("9/30/20"&amp;RIGHT(CB$1,2))),NETWORKDAYS($T516,$U516,Holidays!$J$3:$J$937),
IF(AND($T516&lt;DATEVALUE("10/1/20"&amp;RIGHT(CA$1,2)),$U516&lt;=DATEVALUE("9/30/20"&amp;RIGHT(CB$1,2))),NETWORKDAYS(DATEVALUE("10/1/20"&amp;RIGHT(CA$1,2)),$U516,Holidays!$J$3:$J$937),
IF($T516&lt;DATEVALUE("10/1/20"&amp;RIGHT(CA$1,2)),NETWORKDAYS(DATEVALUE("10/1/20"&amp;RIGHT(CA$1,2)),DATEVALUE("9/30/20"&amp;RIGHT(CB$1,2)),Holidays!$J$3:$J$937),
IF($T516&gt;=DATEVALUE("10/1/20"&amp;RIGHT(CA$1,2)),NETWORKDAYS($T516,DATEVALUE("9/30/20"&amp;RIGHT(CB$1,2)),Holidays!$J$3:$J$937),"")))),"")/(NETWORKDAYS($T516,$U516,Holidays!$J$3:$J$937)),0))</f>
        <v/>
      </c>
    </row>
    <row r="517" spans="1:80">
      <c r="A517" s="97"/>
      <c r="B517" s="98" t="str">
        <f ca="1">IF(NOT($A517=""),OFFSET('WBS Reference &amp; User Procedure'!$A$1,MATCH($A517,'WBS Reference &amp; User Procedure'!$A:$A,0)-1,1),"")</f>
        <v/>
      </c>
      <c r="D517" s="97"/>
      <c r="I517" s="78"/>
      <c r="T517" s="104" t="str">
        <f>IF(NOT(Q517=""),IF(NOT($S517=""),$S517,#REF!),"")</f>
        <v/>
      </c>
      <c r="U517" s="104" t="str">
        <f>IF(NOT(Q517=""),WORKDAY(T517,Q517,Holidays!$J$3:$J$937),"")</f>
        <v/>
      </c>
      <c r="V517" s="104"/>
      <c r="W517" s="104"/>
      <c r="X517" s="101" t="str">
        <f t="shared" si="106"/>
        <v/>
      </c>
      <c r="AL517" s="87" t="str">
        <f t="shared" ca="1" si="107"/>
        <v/>
      </c>
      <c r="AN517" s="87" t="str">
        <f t="shared" ca="1" si="114"/>
        <v/>
      </c>
      <c r="AO517" s="87" t="str">
        <f t="shared" ca="1" si="114"/>
        <v/>
      </c>
      <c r="AP517" s="87" t="str">
        <f t="shared" ca="1" si="114"/>
        <v/>
      </c>
      <c r="AQ517" s="87" t="str">
        <f t="shared" ca="1" si="114"/>
        <v/>
      </c>
      <c r="AR517" s="87" t="str">
        <f t="shared" ca="1" si="114"/>
        <v/>
      </c>
      <c r="AS517" s="87" t="str">
        <f t="shared" ca="1" si="114"/>
        <v/>
      </c>
      <c r="AT517" s="87" t="str">
        <f t="shared" ca="1" si="114"/>
        <v/>
      </c>
      <c r="AU517" s="87" t="str">
        <f t="shared" ca="1" si="114"/>
        <v/>
      </c>
      <c r="AV517" s="87" t="str">
        <f t="shared" ca="1" si="114"/>
        <v/>
      </c>
      <c r="AW517" s="87" t="str">
        <f t="shared" ca="1" si="114"/>
        <v/>
      </c>
      <c r="AX517" s="87" t="str">
        <f t="shared" ca="1" si="115"/>
        <v/>
      </c>
      <c r="AY517" s="87" t="str">
        <f t="shared" ca="1" si="115"/>
        <v/>
      </c>
      <c r="AZ517" s="87" t="str">
        <f t="shared" ca="1" si="115"/>
        <v/>
      </c>
      <c r="BA517" s="87" t="str">
        <f t="shared" ca="1" si="115"/>
        <v/>
      </c>
      <c r="BB517" s="87" t="str">
        <f t="shared" ca="1" si="115"/>
        <v/>
      </c>
      <c r="BC517" s="87" t="str">
        <f t="shared" ca="1" si="115"/>
        <v/>
      </c>
      <c r="BD517" s="87" t="str">
        <f t="shared" ca="1" si="115"/>
        <v/>
      </c>
      <c r="BE517" s="87" t="str">
        <f t="shared" ca="1" si="115"/>
        <v/>
      </c>
      <c r="BF517" s="87" t="str">
        <f t="shared" ca="1" si="115"/>
        <v/>
      </c>
      <c r="BG517" s="87" t="str">
        <f t="shared" ca="1" si="115"/>
        <v/>
      </c>
      <c r="BI517" s="87" t="str">
        <f>IF($Q517="","",IFERROR(IF(OR(AND($T517&gt;=DATEVALUE("10/1/20"&amp;RIGHT(BH$1,2)),$T517&lt;=DATEVALUE("9/30/20"&amp;RIGHT(BI$1,2))),AND($U517&gt;=DATEVALUE("10/1/20"&amp;RIGHT(BH$1,2)),$U517&lt;=DATEVALUE("9/30/20"&amp;RIGHT(BI$1,2))),AND($T517&lt;=DATEVALUE("10/1/20"&amp;RIGHT(BH$1,2)),$U517&gt;=DATEVALUE("9/30/20"&amp;RIGHT(BI$1,2)))),
IF(AND($T517&gt;=DATEVALUE("10/1/20"&amp;RIGHT(BH$1,2)),$U517&lt;=DATEVALUE("9/30/20"&amp;RIGHT(BI$1,2))),NETWORKDAYS($T517,$U517,Holidays!$J$3:$J$937),
IF(AND($T517&lt;DATEVALUE("10/1/20"&amp;RIGHT(BH$1,2)),$U517&lt;=DATEVALUE("9/30/20"&amp;RIGHT(BI$1,2))),NETWORKDAYS(DATEVALUE("10/1/20"&amp;RIGHT(BH$1,2)),$U517,Holidays!$J$3:$J$937),
IF($T517&lt;DATEVALUE("10/1/20"&amp;RIGHT(BH$1,2)),NETWORKDAYS(DATEVALUE("10/1/20"&amp;RIGHT(BH$1,2)),DATEVALUE("9/30/20"&amp;RIGHT(BI$1,2)),Holidays!$J$3:$J$937),
IF($T517&gt;=DATEVALUE("10/1/20"&amp;RIGHT(BH$1,2)),NETWORKDAYS($T517,DATEVALUE("9/30/20"&amp;RIGHT(BI$1,2)),Holidays!$J$3:$J$937),"")))),"")/(NETWORKDAYS($T517,$U517,Holidays!$J$3:$J$937)),0))</f>
        <v/>
      </c>
      <c r="BJ517" s="87" t="str">
        <f>IF($Q517="","",IFERROR(IF(OR(AND($T517&gt;=DATEVALUE("10/1/20"&amp;RIGHT(BI$1,2)),$T517&lt;=DATEVALUE("9/30/20"&amp;RIGHT(BJ$1,2))),AND($U517&gt;=DATEVALUE("10/1/20"&amp;RIGHT(BI$1,2)),$U517&lt;=DATEVALUE("9/30/20"&amp;RIGHT(BJ$1,2))),AND($T517&lt;=DATEVALUE("10/1/20"&amp;RIGHT(BI$1,2)),$U517&gt;=DATEVALUE("9/30/20"&amp;RIGHT(BJ$1,2)))),
IF(AND($T517&gt;=DATEVALUE("10/1/20"&amp;RIGHT(BI$1,2)),$U517&lt;=DATEVALUE("9/30/20"&amp;RIGHT(BJ$1,2))),NETWORKDAYS($T517,$U517,Holidays!$J$3:$J$937),
IF(AND($T517&lt;DATEVALUE("10/1/20"&amp;RIGHT(BI$1,2)),$U517&lt;=DATEVALUE("9/30/20"&amp;RIGHT(BJ$1,2))),NETWORKDAYS(DATEVALUE("10/1/20"&amp;RIGHT(BI$1,2)),$U517,Holidays!$J$3:$J$937),
IF($T517&lt;DATEVALUE("10/1/20"&amp;RIGHT(BI$1,2)),NETWORKDAYS(DATEVALUE("10/1/20"&amp;RIGHT(BI$1,2)),DATEVALUE("9/30/20"&amp;RIGHT(BJ$1,2)),Holidays!$J$3:$J$937),
IF($T517&gt;=DATEVALUE("10/1/20"&amp;RIGHT(BI$1,2)),NETWORKDAYS($T517,DATEVALUE("9/30/20"&amp;RIGHT(BJ$1,2)),Holidays!$J$3:$J$937),"")))),"")/(NETWORKDAYS($T517,$U517,Holidays!$J$3:$J$937)),0))</f>
        <v/>
      </c>
      <c r="BK517" s="87" t="str">
        <f>IF($Q517="","",IFERROR(IF(OR(AND($T517&gt;=DATEVALUE("10/1/20"&amp;RIGHT(BJ$1,2)),$T517&lt;=DATEVALUE("9/30/20"&amp;RIGHT(BK$1,2))),AND($U517&gt;=DATEVALUE("10/1/20"&amp;RIGHT(BJ$1,2)),$U517&lt;=DATEVALUE("9/30/20"&amp;RIGHT(BK$1,2))),AND($T517&lt;=DATEVALUE("10/1/20"&amp;RIGHT(BJ$1,2)),$U517&gt;=DATEVALUE("9/30/20"&amp;RIGHT(BK$1,2)))),
IF(AND($T517&gt;=DATEVALUE("10/1/20"&amp;RIGHT(BJ$1,2)),$U517&lt;=DATEVALUE("9/30/20"&amp;RIGHT(BK$1,2))),NETWORKDAYS($T517,$U517,Holidays!$J$3:$J$937),
IF(AND($T517&lt;DATEVALUE("10/1/20"&amp;RIGHT(BJ$1,2)),$U517&lt;=DATEVALUE("9/30/20"&amp;RIGHT(BK$1,2))),NETWORKDAYS(DATEVALUE("10/1/20"&amp;RIGHT(BJ$1,2)),$U517,Holidays!$J$3:$J$937),
IF($T517&lt;DATEVALUE("10/1/20"&amp;RIGHT(BJ$1,2)),NETWORKDAYS(DATEVALUE("10/1/20"&amp;RIGHT(BJ$1,2)),DATEVALUE("9/30/20"&amp;RIGHT(BK$1,2)),Holidays!$J$3:$J$937),
IF($T517&gt;=DATEVALUE("10/1/20"&amp;RIGHT(BJ$1,2)),NETWORKDAYS($T517,DATEVALUE("9/30/20"&amp;RIGHT(BK$1,2)),Holidays!$J$3:$J$937),"")))),"")/(NETWORKDAYS($T517,$U517,Holidays!$J$3:$J$937)),0))</f>
        <v/>
      </c>
      <c r="BL517" s="87" t="str">
        <f>IF($Q517="","",IFERROR(IF(OR(AND($T517&gt;=DATEVALUE("10/1/20"&amp;RIGHT(BK$1,2)),$T517&lt;=DATEVALUE("9/30/20"&amp;RIGHT(BL$1,2))),AND($U517&gt;=DATEVALUE("10/1/20"&amp;RIGHT(BK$1,2)),$U517&lt;=DATEVALUE("9/30/20"&amp;RIGHT(BL$1,2))),AND($T517&lt;=DATEVALUE("10/1/20"&amp;RIGHT(BK$1,2)),$U517&gt;=DATEVALUE("9/30/20"&amp;RIGHT(BL$1,2)))),
IF(AND($T517&gt;=DATEVALUE("10/1/20"&amp;RIGHT(BK$1,2)),$U517&lt;=DATEVALUE("9/30/20"&amp;RIGHT(BL$1,2))),NETWORKDAYS($T517,$U517,Holidays!$J$3:$J$937),
IF(AND($T517&lt;DATEVALUE("10/1/20"&amp;RIGHT(BK$1,2)),$U517&lt;=DATEVALUE("9/30/20"&amp;RIGHT(BL$1,2))),NETWORKDAYS(DATEVALUE("10/1/20"&amp;RIGHT(BK$1,2)),$U517,Holidays!$J$3:$J$937),
IF($T517&lt;DATEVALUE("10/1/20"&amp;RIGHT(BK$1,2)),NETWORKDAYS(DATEVALUE("10/1/20"&amp;RIGHT(BK$1,2)),DATEVALUE("9/30/20"&amp;RIGHT(BL$1,2)),Holidays!$J$3:$J$937),
IF($T517&gt;=DATEVALUE("10/1/20"&amp;RIGHT(BK$1,2)),NETWORKDAYS($T517,DATEVALUE("9/30/20"&amp;RIGHT(BL$1,2)),Holidays!$J$3:$J$937),"")))),"")/(NETWORKDAYS($T517,$U517,Holidays!$J$3:$J$937)),0))</f>
        <v/>
      </c>
      <c r="BM517" s="87" t="str">
        <f>IF($Q517="","",IFERROR(IF(OR(AND($T517&gt;=DATEVALUE("10/1/20"&amp;RIGHT(BL$1,2)),$T517&lt;=DATEVALUE("9/30/20"&amp;RIGHT(BM$1,2))),AND($U517&gt;=DATEVALUE("10/1/20"&amp;RIGHT(BL$1,2)),$U517&lt;=DATEVALUE("9/30/20"&amp;RIGHT(BM$1,2))),AND($T517&lt;=DATEVALUE("10/1/20"&amp;RIGHT(BL$1,2)),$U517&gt;=DATEVALUE("9/30/20"&amp;RIGHT(BM$1,2)))),
IF(AND($T517&gt;=DATEVALUE("10/1/20"&amp;RIGHT(BL$1,2)),$U517&lt;=DATEVALUE("9/30/20"&amp;RIGHT(BM$1,2))),NETWORKDAYS($T517,$U517,Holidays!$J$3:$J$937),
IF(AND($T517&lt;DATEVALUE("10/1/20"&amp;RIGHT(BL$1,2)),$U517&lt;=DATEVALUE("9/30/20"&amp;RIGHT(BM$1,2))),NETWORKDAYS(DATEVALUE("10/1/20"&amp;RIGHT(BL$1,2)),$U517,Holidays!$J$3:$J$937),
IF($T517&lt;DATEVALUE("10/1/20"&amp;RIGHT(BL$1,2)),NETWORKDAYS(DATEVALUE("10/1/20"&amp;RIGHT(BL$1,2)),DATEVALUE("9/30/20"&amp;RIGHT(BM$1,2)),Holidays!$J$3:$J$937),
IF($T517&gt;=DATEVALUE("10/1/20"&amp;RIGHT(BL$1,2)),NETWORKDAYS($T517,DATEVALUE("9/30/20"&amp;RIGHT(BM$1,2)),Holidays!$J$3:$J$937),"")))),"")/(NETWORKDAYS($T517,$U517,Holidays!$J$3:$J$937)),0))</f>
        <v/>
      </c>
      <c r="BN517" s="87" t="str">
        <f>IF($Q517="","",IFERROR(IF(OR(AND($T517&gt;=DATEVALUE("10/1/20"&amp;RIGHT(BM$1,2)),$T517&lt;=DATEVALUE("9/30/20"&amp;RIGHT(BN$1,2))),AND($U517&gt;=DATEVALUE("10/1/20"&amp;RIGHT(BM$1,2)),$U517&lt;=DATEVALUE("9/30/20"&amp;RIGHT(BN$1,2))),AND($T517&lt;=DATEVALUE("10/1/20"&amp;RIGHT(BM$1,2)),$U517&gt;=DATEVALUE("9/30/20"&amp;RIGHT(BN$1,2)))),
IF(AND($T517&gt;=DATEVALUE("10/1/20"&amp;RIGHT(BM$1,2)),$U517&lt;=DATEVALUE("9/30/20"&amp;RIGHT(BN$1,2))),NETWORKDAYS($T517,$U517,Holidays!$J$3:$J$937),
IF(AND($T517&lt;DATEVALUE("10/1/20"&amp;RIGHT(BM$1,2)),$U517&lt;=DATEVALUE("9/30/20"&amp;RIGHT(BN$1,2))),NETWORKDAYS(DATEVALUE("10/1/20"&amp;RIGHT(BM$1,2)),$U517,Holidays!$J$3:$J$937),
IF($T517&lt;DATEVALUE("10/1/20"&amp;RIGHT(BM$1,2)),NETWORKDAYS(DATEVALUE("10/1/20"&amp;RIGHT(BM$1,2)),DATEVALUE("9/30/20"&amp;RIGHT(BN$1,2)),Holidays!$J$3:$J$937),
IF($T517&gt;=DATEVALUE("10/1/20"&amp;RIGHT(BM$1,2)),NETWORKDAYS($T517,DATEVALUE("9/30/20"&amp;RIGHT(BN$1,2)),Holidays!$J$3:$J$937),"")))),"")/(NETWORKDAYS($T517,$U517,Holidays!$J$3:$J$937)),0))</f>
        <v/>
      </c>
      <c r="BO517" s="87" t="str">
        <f>IF($Q517="","",IFERROR(IF(OR(AND($T517&gt;=DATEVALUE("10/1/20"&amp;RIGHT(BN$1,2)),$T517&lt;=DATEVALUE("9/30/20"&amp;RIGHT(BO$1,2))),AND($U517&gt;=DATEVALUE("10/1/20"&amp;RIGHT(BN$1,2)),$U517&lt;=DATEVALUE("9/30/20"&amp;RIGHT(BO$1,2))),AND($T517&lt;=DATEVALUE("10/1/20"&amp;RIGHT(BN$1,2)),$U517&gt;=DATEVALUE("9/30/20"&amp;RIGHT(BO$1,2)))),
IF(AND($T517&gt;=DATEVALUE("10/1/20"&amp;RIGHT(BN$1,2)),$U517&lt;=DATEVALUE("9/30/20"&amp;RIGHT(BO$1,2))),NETWORKDAYS($T517,$U517,Holidays!$J$3:$J$937),
IF(AND($T517&lt;DATEVALUE("10/1/20"&amp;RIGHT(BN$1,2)),$U517&lt;=DATEVALUE("9/30/20"&amp;RIGHT(BO$1,2))),NETWORKDAYS(DATEVALUE("10/1/20"&amp;RIGHT(BN$1,2)),$U517,Holidays!$J$3:$J$937),
IF($T517&lt;DATEVALUE("10/1/20"&amp;RIGHT(BN$1,2)),NETWORKDAYS(DATEVALUE("10/1/20"&amp;RIGHT(BN$1,2)),DATEVALUE("9/30/20"&amp;RIGHT(BO$1,2)),Holidays!$J$3:$J$937),
IF($T517&gt;=DATEVALUE("10/1/20"&amp;RIGHT(BN$1,2)),NETWORKDAYS($T517,DATEVALUE("9/30/20"&amp;RIGHT(BO$1,2)),Holidays!$J$3:$J$937),"")))),"")/(NETWORKDAYS($T517,$U517,Holidays!$J$3:$J$937)),0))</f>
        <v/>
      </c>
      <c r="BP517" s="87" t="str">
        <f>IF($Q517="","",IFERROR(IF(OR(AND($T517&gt;=DATEVALUE("10/1/20"&amp;RIGHT(BO$1,2)),$T517&lt;=DATEVALUE("9/30/20"&amp;RIGHT(BP$1,2))),AND($U517&gt;=DATEVALUE("10/1/20"&amp;RIGHT(BO$1,2)),$U517&lt;=DATEVALUE("9/30/20"&amp;RIGHT(BP$1,2))),AND($T517&lt;=DATEVALUE("10/1/20"&amp;RIGHT(BO$1,2)),$U517&gt;=DATEVALUE("9/30/20"&amp;RIGHT(BP$1,2)))),
IF(AND($T517&gt;=DATEVALUE("10/1/20"&amp;RIGHT(BO$1,2)),$U517&lt;=DATEVALUE("9/30/20"&amp;RIGHT(BP$1,2))),NETWORKDAYS($T517,$U517,Holidays!$J$3:$J$937),
IF(AND($T517&lt;DATEVALUE("10/1/20"&amp;RIGHT(BO$1,2)),$U517&lt;=DATEVALUE("9/30/20"&amp;RIGHT(BP$1,2))),NETWORKDAYS(DATEVALUE("10/1/20"&amp;RIGHT(BO$1,2)),$U517,Holidays!$J$3:$J$937),
IF($T517&lt;DATEVALUE("10/1/20"&amp;RIGHT(BO$1,2)),NETWORKDAYS(DATEVALUE("10/1/20"&amp;RIGHT(BO$1,2)),DATEVALUE("9/30/20"&amp;RIGHT(BP$1,2)),Holidays!$J$3:$J$937),
IF($T517&gt;=DATEVALUE("10/1/20"&amp;RIGHT(BO$1,2)),NETWORKDAYS($T517,DATEVALUE("9/30/20"&amp;RIGHT(BP$1,2)),Holidays!$J$3:$J$937),"")))),"")/(NETWORKDAYS($T517,$U517,Holidays!$J$3:$J$937)),0))</f>
        <v/>
      </c>
      <c r="BQ517" s="87" t="str">
        <f>IF($Q517="","",IFERROR(IF(OR(AND($T517&gt;=DATEVALUE("10/1/20"&amp;RIGHT(BP$1,2)),$T517&lt;=DATEVALUE("9/30/20"&amp;RIGHT(BQ$1,2))),AND($U517&gt;=DATEVALUE("10/1/20"&amp;RIGHT(BP$1,2)),$U517&lt;=DATEVALUE("9/30/20"&amp;RIGHT(BQ$1,2))),AND($T517&lt;=DATEVALUE("10/1/20"&amp;RIGHT(BP$1,2)),$U517&gt;=DATEVALUE("9/30/20"&amp;RIGHT(BQ$1,2)))),
IF(AND($T517&gt;=DATEVALUE("10/1/20"&amp;RIGHT(BP$1,2)),$U517&lt;=DATEVALUE("9/30/20"&amp;RIGHT(BQ$1,2))),NETWORKDAYS($T517,$U517,Holidays!$J$3:$J$937),
IF(AND($T517&lt;DATEVALUE("10/1/20"&amp;RIGHT(BP$1,2)),$U517&lt;=DATEVALUE("9/30/20"&amp;RIGHT(BQ$1,2))),NETWORKDAYS(DATEVALUE("10/1/20"&amp;RIGHT(BP$1,2)),$U517,Holidays!$J$3:$J$937),
IF($T517&lt;DATEVALUE("10/1/20"&amp;RIGHT(BP$1,2)),NETWORKDAYS(DATEVALUE("10/1/20"&amp;RIGHT(BP$1,2)),DATEVALUE("9/30/20"&amp;RIGHT(BQ$1,2)),Holidays!$J$3:$J$937),
IF($T517&gt;=DATEVALUE("10/1/20"&amp;RIGHT(BP$1,2)),NETWORKDAYS($T517,DATEVALUE("9/30/20"&amp;RIGHT(BQ$1,2)),Holidays!$J$3:$J$937),"")))),"")/(NETWORKDAYS($T517,$U517,Holidays!$J$3:$J$937)),0))</f>
        <v/>
      </c>
      <c r="BR517" s="87" t="str">
        <f>IF($Q517="","",IFERROR(IF(OR(AND($T517&gt;=DATEVALUE("10/1/20"&amp;RIGHT(BQ$1,2)),$T517&lt;=DATEVALUE("9/30/20"&amp;RIGHT(BR$1,2))),AND($U517&gt;=DATEVALUE("10/1/20"&amp;RIGHT(BQ$1,2)),$U517&lt;=DATEVALUE("9/30/20"&amp;RIGHT(BR$1,2))),AND($T517&lt;=DATEVALUE("10/1/20"&amp;RIGHT(BQ$1,2)),$U517&gt;=DATEVALUE("9/30/20"&amp;RIGHT(BR$1,2)))),
IF(AND($T517&gt;=DATEVALUE("10/1/20"&amp;RIGHT(BQ$1,2)),$U517&lt;=DATEVALUE("9/30/20"&amp;RIGHT(BR$1,2))),NETWORKDAYS($T517,$U517,Holidays!$J$3:$J$937),
IF(AND($T517&lt;DATEVALUE("10/1/20"&amp;RIGHT(BQ$1,2)),$U517&lt;=DATEVALUE("9/30/20"&amp;RIGHT(BR$1,2))),NETWORKDAYS(DATEVALUE("10/1/20"&amp;RIGHT(BQ$1,2)),$U517,Holidays!$J$3:$J$937),
IF($T517&lt;DATEVALUE("10/1/20"&amp;RIGHT(BQ$1,2)),NETWORKDAYS(DATEVALUE("10/1/20"&amp;RIGHT(BQ$1,2)),DATEVALUE("9/30/20"&amp;RIGHT(BR$1,2)),Holidays!$J$3:$J$937),
IF($T517&gt;=DATEVALUE("10/1/20"&amp;RIGHT(BQ$1,2)),NETWORKDAYS($T517,DATEVALUE("9/30/20"&amp;RIGHT(BR$1,2)),Holidays!$J$3:$J$937),"")))),"")/(NETWORKDAYS($T517,$U517,Holidays!$J$3:$J$937)),0))</f>
        <v/>
      </c>
      <c r="BS517" s="87" t="str">
        <f>IF($Q517="","",IFERROR(IF(OR(AND($T517&gt;=DATEVALUE("10/1/20"&amp;RIGHT(BR$1,2)),$T517&lt;=DATEVALUE("9/30/20"&amp;RIGHT(BS$1,2))),AND($U517&gt;=DATEVALUE("10/1/20"&amp;RIGHT(BR$1,2)),$U517&lt;=DATEVALUE("9/30/20"&amp;RIGHT(BS$1,2))),AND($T517&lt;=DATEVALUE("10/1/20"&amp;RIGHT(BR$1,2)),$U517&gt;=DATEVALUE("9/30/20"&amp;RIGHT(BS$1,2)))),
IF(AND($T517&gt;=DATEVALUE("10/1/20"&amp;RIGHT(BR$1,2)),$U517&lt;=DATEVALUE("9/30/20"&amp;RIGHT(BS$1,2))),NETWORKDAYS($T517,$U517,Holidays!$J$3:$J$937),
IF(AND($T517&lt;DATEVALUE("10/1/20"&amp;RIGHT(BR$1,2)),$U517&lt;=DATEVALUE("9/30/20"&amp;RIGHT(BS$1,2))),NETWORKDAYS(DATEVALUE("10/1/20"&amp;RIGHT(BR$1,2)),$U517,Holidays!$J$3:$J$937),
IF($T517&lt;DATEVALUE("10/1/20"&amp;RIGHT(BR$1,2)),NETWORKDAYS(DATEVALUE("10/1/20"&amp;RIGHT(BR$1,2)),DATEVALUE("9/30/20"&amp;RIGHT(BS$1,2)),Holidays!$J$3:$J$937),
IF($T517&gt;=DATEVALUE("10/1/20"&amp;RIGHT(BR$1,2)),NETWORKDAYS($T517,DATEVALUE("9/30/20"&amp;RIGHT(BS$1,2)),Holidays!$J$3:$J$937),"")))),"")/(NETWORKDAYS($T517,$U517,Holidays!$J$3:$J$937)),0))</f>
        <v/>
      </c>
      <c r="BT517" s="87" t="str">
        <f>IF($Q517="","",IFERROR(IF(OR(AND($T517&gt;=DATEVALUE("10/1/20"&amp;RIGHT(BS$1,2)),$T517&lt;=DATEVALUE("9/30/20"&amp;RIGHT(BT$1,2))),AND($U517&gt;=DATEVALUE("10/1/20"&amp;RIGHT(BS$1,2)),$U517&lt;=DATEVALUE("9/30/20"&amp;RIGHT(BT$1,2))),AND($T517&lt;=DATEVALUE("10/1/20"&amp;RIGHT(BS$1,2)),$U517&gt;=DATEVALUE("9/30/20"&amp;RIGHT(BT$1,2)))),
IF(AND($T517&gt;=DATEVALUE("10/1/20"&amp;RIGHT(BS$1,2)),$U517&lt;=DATEVALUE("9/30/20"&amp;RIGHT(BT$1,2))),NETWORKDAYS($T517,$U517,Holidays!$J$3:$J$937),
IF(AND($T517&lt;DATEVALUE("10/1/20"&amp;RIGHT(BS$1,2)),$U517&lt;=DATEVALUE("9/30/20"&amp;RIGHT(BT$1,2))),NETWORKDAYS(DATEVALUE("10/1/20"&amp;RIGHT(BS$1,2)),$U517,Holidays!$J$3:$J$937),
IF($T517&lt;DATEVALUE("10/1/20"&amp;RIGHT(BS$1,2)),NETWORKDAYS(DATEVALUE("10/1/20"&amp;RIGHT(BS$1,2)),DATEVALUE("9/30/20"&amp;RIGHT(BT$1,2)),Holidays!$J$3:$J$937),
IF($T517&gt;=DATEVALUE("10/1/20"&amp;RIGHT(BS$1,2)),NETWORKDAYS($T517,DATEVALUE("9/30/20"&amp;RIGHT(BT$1,2)),Holidays!$J$3:$J$937),"")))),"")/(NETWORKDAYS($T517,$U517,Holidays!$J$3:$J$937)),0))</f>
        <v/>
      </c>
      <c r="BU517" s="87" t="str">
        <f>IF($Q517="","",IFERROR(IF(OR(AND($T517&gt;=DATEVALUE("10/1/20"&amp;RIGHT(BT$1,2)),$T517&lt;=DATEVALUE("9/30/20"&amp;RIGHT(BU$1,2))),AND($U517&gt;=DATEVALUE("10/1/20"&amp;RIGHT(BT$1,2)),$U517&lt;=DATEVALUE("9/30/20"&amp;RIGHT(BU$1,2))),AND($T517&lt;=DATEVALUE("10/1/20"&amp;RIGHT(BT$1,2)),$U517&gt;=DATEVALUE("9/30/20"&amp;RIGHT(BU$1,2)))),
IF(AND($T517&gt;=DATEVALUE("10/1/20"&amp;RIGHT(BT$1,2)),$U517&lt;=DATEVALUE("9/30/20"&amp;RIGHT(BU$1,2))),NETWORKDAYS($T517,$U517,Holidays!$J$3:$J$937),
IF(AND($T517&lt;DATEVALUE("10/1/20"&amp;RIGHT(BT$1,2)),$U517&lt;=DATEVALUE("9/30/20"&amp;RIGHT(BU$1,2))),NETWORKDAYS(DATEVALUE("10/1/20"&amp;RIGHT(BT$1,2)),$U517,Holidays!$J$3:$J$937),
IF($T517&lt;DATEVALUE("10/1/20"&amp;RIGHT(BT$1,2)),NETWORKDAYS(DATEVALUE("10/1/20"&amp;RIGHT(BT$1,2)),DATEVALUE("9/30/20"&amp;RIGHT(BU$1,2)),Holidays!$J$3:$J$937),
IF($T517&gt;=DATEVALUE("10/1/20"&amp;RIGHT(BT$1,2)),NETWORKDAYS($T517,DATEVALUE("9/30/20"&amp;RIGHT(BU$1,2)),Holidays!$J$3:$J$937),"")))),"")/(NETWORKDAYS($T517,$U517,Holidays!$J$3:$J$937)),0))</f>
        <v/>
      </c>
      <c r="BV517" s="87" t="str">
        <f>IF($Q517="","",IFERROR(IF(OR(AND($T517&gt;=DATEVALUE("10/1/20"&amp;RIGHT(BU$1,2)),$T517&lt;=DATEVALUE("9/30/20"&amp;RIGHT(BV$1,2))),AND($U517&gt;=DATEVALUE("10/1/20"&amp;RIGHT(BU$1,2)),$U517&lt;=DATEVALUE("9/30/20"&amp;RIGHT(BV$1,2))),AND($T517&lt;=DATEVALUE("10/1/20"&amp;RIGHT(BU$1,2)),$U517&gt;=DATEVALUE("9/30/20"&amp;RIGHT(BV$1,2)))),
IF(AND($T517&gt;=DATEVALUE("10/1/20"&amp;RIGHT(BU$1,2)),$U517&lt;=DATEVALUE("9/30/20"&amp;RIGHT(BV$1,2))),NETWORKDAYS($T517,$U517,Holidays!$J$3:$J$937),
IF(AND($T517&lt;DATEVALUE("10/1/20"&amp;RIGHT(BU$1,2)),$U517&lt;=DATEVALUE("9/30/20"&amp;RIGHT(BV$1,2))),NETWORKDAYS(DATEVALUE("10/1/20"&amp;RIGHT(BU$1,2)),$U517,Holidays!$J$3:$J$937),
IF($T517&lt;DATEVALUE("10/1/20"&amp;RIGHT(BU$1,2)),NETWORKDAYS(DATEVALUE("10/1/20"&amp;RIGHT(BU$1,2)),DATEVALUE("9/30/20"&amp;RIGHT(BV$1,2)),Holidays!$J$3:$J$937),
IF($T517&gt;=DATEVALUE("10/1/20"&amp;RIGHT(BU$1,2)),NETWORKDAYS($T517,DATEVALUE("9/30/20"&amp;RIGHT(BV$1,2)),Holidays!$J$3:$J$937),"")))),"")/(NETWORKDAYS($T517,$U517,Holidays!$J$3:$J$937)),0))</f>
        <v/>
      </c>
      <c r="BW517" s="87" t="str">
        <f>IF($Q517="","",IFERROR(IF(OR(AND($T517&gt;=DATEVALUE("10/1/20"&amp;RIGHT(BV$1,2)),$T517&lt;=DATEVALUE("9/30/20"&amp;RIGHT(BW$1,2))),AND($U517&gt;=DATEVALUE("10/1/20"&amp;RIGHT(BV$1,2)),$U517&lt;=DATEVALUE("9/30/20"&amp;RIGHT(BW$1,2))),AND($T517&lt;=DATEVALUE("10/1/20"&amp;RIGHT(BV$1,2)),$U517&gt;=DATEVALUE("9/30/20"&amp;RIGHT(BW$1,2)))),
IF(AND($T517&gt;=DATEVALUE("10/1/20"&amp;RIGHT(BV$1,2)),$U517&lt;=DATEVALUE("9/30/20"&amp;RIGHT(BW$1,2))),NETWORKDAYS($T517,$U517,Holidays!$J$3:$J$937),
IF(AND($T517&lt;DATEVALUE("10/1/20"&amp;RIGHT(BV$1,2)),$U517&lt;=DATEVALUE("9/30/20"&amp;RIGHT(BW$1,2))),NETWORKDAYS(DATEVALUE("10/1/20"&amp;RIGHT(BV$1,2)),$U517,Holidays!$J$3:$J$937),
IF($T517&lt;DATEVALUE("10/1/20"&amp;RIGHT(BV$1,2)),NETWORKDAYS(DATEVALUE("10/1/20"&amp;RIGHT(BV$1,2)),DATEVALUE("9/30/20"&amp;RIGHT(BW$1,2)),Holidays!$J$3:$J$937),
IF($T517&gt;=DATEVALUE("10/1/20"&amp;RIGHT(BV$1,2)),NETWORKDAYS($T517,DATEVALUE("9/30/20"&amp;RIGHT(BW$1,2)),Holidays!$J$3:$J$937),"")))),"")/(NETWORKDAYS($T517,$U517,Holidays!$J$3:$J$937)),0))</f>
        <v/>
      </c>
      <c r="BX517" s="87" t="str">
        <f>IF($Q517="","",IFERROR(IF(OR(AND($T517&gt;=DATEVALUE("10/1/20"&amp;RIGHT(BW$1,2)),$T517&lt;=DATEVALUE("9/30/20"&amp;RIGHT(BX$1,2))),AND($U517&gt;=DATEVALUE("10/1/20"&amp;RIGHT(BW$1,2)),$U517&lt;=DATEVALUE("9/30/20"&amp;RIGHT(BX$1,2))),AND($T517&lt;=DATEVALUE("10/1/20"&amp;RIGHT(BW$1,2)),$U517&gt;=DATEVALUE("9/30/20"&amp;RIGHT(BX$1,2)))),
IF(AND($T517&gt;=DATEVALUE("10/1/20"&amp;RIGHT(BW$1,2)),$U517&lt;=DATEVALUE("9/30/20"&amp;RIGHT(BX$1,2))),NETWORKDAYS($T517,$U517,Holidays!$J$3:$J$937),
IF(AND($T517&lt;DATEVALUE("10/1/20"&amp;RIGHT(BW$1,2)),$U517&lt;=DATEVALUE("9/30/20"&amp;RIGHT(BX$1,2))),NETWORKDAYS(DATEVALUE("10/1/20"&amp;RIGHT(BW$1,2)),$U517,Holidays!$J$3:$J$937),
IF($T517&lt;DATEVALUE("10/1/20"&amp;RIGHT(BW$1,2)),NETWORKDAYS(DATEVALUE("10/1/20"&amp;RIGHT(BW$1,2)),DATEVALUE("9/30/20"&amp;RIGHT(BX$1,2)),Holidays!$J$3:$J$937),
IF($T517&gt;=DATEVALUE("10/1/20"&amp;RIGHT(BW$1,2)),NETWORKDAYS($T517,DATEVALUE("9/30/20"&amp;RIGHT(BX$1,2)),Holidays!$J$3:$J$937),"")))),"")/(NETWORKDAYS($T517,$U517,Holidays!$J$3:$J$937)),0))</f>
        <v/>
      </c>
      <c r="BY517" s="87" t="str">
        <f>IF($Q517="","",IFERROR(IF(OR(AND($T517&gt;=DATEVALUE("10/1/20"&amp;RIGHT(BX$1,2)),$T517&lt;=DATEVALUE("9/30/20"&amp;RIGHT(BY$1,2))),AND($U517&gt;=DATEVALUE("10/1/20"&amp;RIGHT(BX$1,2)),$U517&lt;=DATEVALUE("9/30/20"&amp;RIGHT(BY$1,2))),AND($T517&lt;=DATEVALUE("10/1/20"&amp;RIGHT(BX$1,2)),$U517&gt;=DATEVALUE("9/30/20"&amp;RIGHT(BY$1,2)))),
IF(AND($T517&gt;=DATEVALUE("10/1/20"&amp;RIGHT(BX$1,2)),$U517&lt;=DATEVALUE("9/30/20"&amp;RIGHT(BY$1,2))),NETWORKDAYS($T517,$U517,Holidays!$J$3:$J$937),
IF(AND($T517&lt;DATEVALUE("10/1/20"&amp;RIGHT(BX$1,2)),$U517&lt;=DATEVALUE("9/30/20"&amp;RIGHT(BY$1,2))),NETWORKDAYS(DATEVALUE("10/1/20"&amp;RIGHT(BX$1,2)),$U517,Holidays!$J$3:$J$937),
IF($T517&lt;DATEVALUE("10/1/20"&amp;RIGHT(BX$1,2)),NETWORKDAYS(DATEVALUE("10/1/20"&amp;RIGHT(BX$1,2)),DATEVALUE("9/30/20"&amp;RIGHT(BY$1,2)),Holidays!$J$3:$J$937),
IF($T517&gt;=DATEVALUE("10/1/20"&amp;RIGHT(BX$1,2)),NETWORKDAYS($T517,DATEVALUE("9/30/20"&amp;RIGHT(BY$1,2)),Holidays!$J$3:$J$937),"")))),"")/(NETWORKDAYS($T517,$U517,Holidays!$J$3:$J$937)),0))</f>
        <v/>
      </c>
      <c r="BZ517" s="87" t="str">
        <f>IF($Q517="","",IFERROR(IF(OR(AND($T517&gt;=DATEVALUE("10/1/20"&amp;RIGHT(BY$1,2)),$T517&lt;=DATEVALUE("9/30/20"&amp;RIGHT(BZ$1,2))),AND($U517&gt;=DATEVALUE("10/1/20"&amp;RIGHT(BY$1,2)),$U517&lt;=DATEVALUE("9/30/20"&amp;RIGHT(BZ$1,2))),AND($T517&lt;=DATEVALUE("10/1/20"&amp;RIGHT(BY$1,2)),$U517&gt;=DATEVALUE("9/30/20"&amp;RIGHT(BZ$1,2)))),
IF(AND($T517&gt;=DATEVALUE("10/1/20"&amp;RIGHT(BY$1,2)),$U517&lt;=DATEVALUE("9/30/20"&amp;RIGHT(BZ$1,2))),NETWORKDAYS($T517,$U517,Holidays!$J$3:$J$937),
IF(AND($T517&lt;DATEVALUE("10/1/20"&amp;RIGHT(BY$1,2)),$U517&lt;=DATEVALUE("9/30/20"&amp;RIGHT(BZ$1,2))),NETWORKDAYS(DATEVALUE("10/1/20"&amp;RIGHT(BY$1,2)),$U517,Holidays!$J$3:$J$937),
IF($T517&lt;DATEVALUE("10/1/20"&amp;RIGHT(BY$1,2)),NETWORKDAYS(DATEVALUE("10/1/20"&amp;RIGHT(BY$1,2)),DATEVALUE("9/30/20"&amp;RIGHT(BZ$1,2)),Holidays!$J$3:$J$937),
IF($T517&gt;=DATEVALUE("10/1/20"&amp;RIGHT(BY$1,2)),NETWORKDAYS($T517,DATEVALUE("9/30/20"&amp;RIGHT(BZ$1,2)),Holidays!$J$3:$J$937),"")))),"")/(NETWORKDAYS($T517,$U517,Holidays!$J$3:$J$937)),0))</f>
        <v/>
      </c>
      <c r="CA517" s="87" t="str">
        <f>IF($Q517="","",IFERROR(IF(OR(AND($T517&gt;=DATEVALUE("10/1/20"&amp;RIGHT(BZ$1,2)),$T517&lt;=DATEVALUE("9/30/20"&amp;RIGHT(CA$1,2))),AND($U517&gt;=DATEVALUE("10/1/20"&amp;RIGHT(BZ$1,2)),$U517&lt;=DATEVALUE("9/30/20"&amp;RIGHT(CA$1,2))),AND($T517&lt;=DATEVALUE("10/1/20"&amp;RIGHT(BZ$1,2)),$U517&gt;=DATEVALUE("9/30/20"&amp;RIGHT(CA$1,2)))),
IF(AND($T517&gt;=DATEVALUE("10/1/20"&amp;RIGHT(BZ$1,2)),$U517&lt;=DATEVALUE("9/30/20"&amp;RIGHT(CA$1,2))),NETWORKDAYS($T517,$U517,Holidays!$J$3:$J$937),
IF(AND($T517&lt;DATEVALUE("10/1/20"&amp;RIGHT(BZ$1,2)),$U517&lt;=DATEVALUE("9/30/20"&amp;RIGHT(CA$1,2))),NETWORKDAYS(DATEVALUE("10/1/20"&amp;RIGHT(BZ$1,2)),$U517,Holidays!$J$3:$J$937),
IF($T517&lt;DATEVALUE("10/1/20"&amp;RIGHT(BZ$1,2)),NETWORKDAYS(DATEVALUE("10/1/20"&amp;RIGHT(BZ$1,2)),DATEVALUE("9/30/20"&amp;RIGHT(CA$1,2)),Holidays!$J$3:$J$937),
IF($T517&gt;=DATEVALUE("10/1/20"&amp;RIGHT(BZ$1,2)),NETWORKDAYS($T517,DATEVALUE("9/30/20"&amp;RIGHT(CA$1,2)),Holidays!$J$3:$J$937),"")))),"")/(NETWORKDAYS($T517,$U517,Holidays!$J$3:$J$937)),0))</f>
        <v/>
      </c>
      <c r="CB517" s="87" t="str">
        <f>IF($Q517="","",IFERROR(IF(OR(AND($T517&gt;=DATEVALUE("10/1/20"&amp;RIGHT(CA$1,2)),$T517&lt;=DATEVALUE("9/30/20"&amp;RIGHT(CB$1,2))),AND($U517&gt;=DATEVALUE("10/1/20"&amp;RIGHT(CA$1,2)),$U517&lt;=DATEVALUE("9/30/20"&amp;RIGHT(CB$1,2))),AND($T517&lt;=DATEVALUE("10/1/20"&amp;RIGHT(CA$1,2)),$U517&gt;=DATEVALUE("9/30/20"&amp;RIGHT(CB$1,2)))),
IF(AND($T517&gt;=DATEVALUE("10/1/20"&amp;RIGHT(CA$1,2)),$U517&lt;=DATEVALUE("9/30/20"&amp;RIGHT(CB$1,2))),NETWORKDAYS($T517,$U517,Holidays!$J$3:$J$937),
IF(AND($T517&lt;DATEVALUE("10/1/20"&amp;RIGHT(CA$1,2)),$U517&lt;=DATEVALUE("9/30/20"&amp;RIGHT(CB$1,2))),NETWORKDAYS(DATEVALUE("10/1/20"&amp;RIGHT(CA$1,2)),$U517,Holidays!$J$3:$J$937),
IF($T517&lt;DATEVALUE("10/1/20"&amp;RIGHT(CA$1,2)),NETWORKDAYS(DATEVALUE("10/1/20"&amp;RIGHT(CA$1,2)),DATEVALUE("9/30/20"&amp;RIGHT(CB$1,2)),Holidays!$J$3:$J$937),
IF($T517&gt;=DATEVALUE("10/1/20"&amp;RIGHT(CA$1,2)),NETWORKDAYS($T517,DATEVALUE("9/30/20"&amp;RIGHT(CB$1,2)),Holidays!$J$3:$J$937),"")))),"")/(NETWORKDAYS($T517,$U517,Holidays!$J$3:$J$937)),0))</f>
        <v/>
      </c>
    </row>
    <row r="518" spans="1:80">
      <c r="A518" s="97"/>
      <c r="B518" s="98" t="str">
        <f ca="1">IF(NOT($A518=""),OFFSET('WBS Reference &amp; User Procedure'!$A$1,MATCH($A518,'WBS Reference &amp; User Procedure'!$A:$A,0)-1,1),"")</f>
        <v/>
      </c>
      <c r="D518" s="97"/>
      <c r="I518" s="78"/>
      <c r="T518" s="104" t="str">
        <f>IF(NOT(Q518=""),IF(NOT($S518=""),$S518,#REF!),"")</f>
        <v/>
      </c>
      <c r="U518" s="104" t="str">
        <f>IF(NOT(Q518=""),WORKDAY(T518,Q518,Holidays!$J$3:$J$937),"")</f>
        <v/>
      </c>
      <c r="V518" s="104"/>
      <c r="W518" s="104"/>
      <c r="X518" s="101" t="str">
        <f t="shared" si="106"/>
        <v/>
      </c>
      <c r="AL518" s="87" t="str">
        <f t="shared" ca="1" si="107"/>
        <v/>
      </c>
      <c r="AN518" s="87" t="str">
        <f t="shared" ca="1" si="114"/>
        <v/>
      </c>
      <c r="AO518" s="87" t="str">
        <f t="shared" ca="1" si="114"/>
        <v/>
      </c>
      <c r="AP518" s="87" t="str">
        <f t="shared" ca="1" si="114"/>
        <v/>
      </c>
      <c r="AQ518" s="87" t="str">
        <f t="shared" ca="1" si="114"/>
        <v/>
      </c>
      <c r="AR518" s="87" t="str">
        <f t="shared" ca="1" si="114"/>
        <v/>
      </c>
      <c r="AS518" s="87" t="str">
        <f t="shared" ca="1" si="114"/>
        <v/>
      </c>
      <c r="AT518" s="87" t="str">
        <f t="shared" ca="1" si="114"/>
        <v/>
      </c>
      <c r="AU518" s="87" t="str">
        <f t="shared" ca="1" si="114"/>
        <v/>
      </c>
      <c r="AV518" s="87" t="str">
        <f t="shared" ca="1" si="114"/>
        <v/>
      </c>
      <c r="AW518" s="87" t="str">
        <f t="shared" ca="1" si="114"/>
        <v/>
      </c>
      <c r="AX518" s="87" t="str">
        <f t="shared" ca="1" si="115"/>
        <v/>
      </c>
      <c r="AY518" s="87" t="str">
        <f t="shared" ca="1" si="115"/>
        <v/>
      </c>
      <c r="AZ518" s="87" t="str">
        <f t="shared" ca="1" si="115"/>
        <v/>
      </c>
      <c r="BA518" s="87" t="str">
        <f t="shared" ca="1" si="115"/>
        <v/>
      </c>
      <c r="BB518" s="87" t="str">
        <f t="shared" ca="1" si="115"/>
        <v/>
      </c>
      <c r="BC518" s="87" t="str">
        <f t="shared" ca="1" si="115"/>
        <v/>
      </c>
      <c r="BD518" s="87" t="str">
        <f t="shared" ca="1" si="115"/>
        <v/>
      </c>
      <c r="BE518" s="87" t="str">
        <f t="shared" ca="1" si="115"/>
        <v/>
      </c>
      <c r="BF518" s="87" t="str">
        <f t="shared" ca="1" si="115"/>
        <v/>
      </c>
      <c r="BG518" s="87" t="str">
        <f t="shared" ca="1" si="115"/>
        <v/>
      </c>
      <c r="BI518" s="87" t="str">
        <f>IF($Q518="","",IFERROR(IF(OR(AND($T518&gt;=DATEVALUE("10/1/20"&amp;RIGHT(BH$1,2)),$T518&lt;=DATEVALUE("9/30/20"&amp;RIGHT(BI$1,2))),AND($U518&gt;=DATEVALUE("10/1/20"&amp;RIGHT(BH$1,2)),$U518&lt;=DATEVALUE("9/30/20"&amp;RIGHT(BI$1,2))),AND($T518&lt;=DATEVALUE("10/1/20"&amp;RIGHT(BH$1,2)),$U518&gt;=DATEVALUE("9/30/20"&amp;RIGHT(BI$1,2)))),
IF(AND($T518&gt;=DATEVALUE("10/1/20"&amp;RIGHT(BH$1,2)),$U518&lt;=DATEVALUE("9/30/20"&amp;RIGHT(BI$1,2))),NETWORKDAYS($T518,$U518,Holidays!$J$3:$J$937),
IF(AND($T518&lt;DATEVALUE("10/1/20"&amp;RIGHT(BH$1,2)),$U518&lt;=DATEVALUE("9/30/20"&amp;RIGHT(BI$1,2))),NETWORKDAYS(DATEVALUE("10/1/20"&amp;RIGHT(BH$1,2)),$U518,Holidays!$J$3:$J$937),
IF($T518&lt;DATEVALUE("10/1/20"&amp;RIGHT(BH$1,2)),NETWORKDAYS(DATEVALUE("10/1/20"&amp;RIGHT(BH$1,2)),DATEVALUE("9/30/20"&amp;RIGHT(BI$1,2)),Holidays!$J$3:$J$937),
IF($T518&gt;=DATEVALUE("10/1/20"&amp;RIGHT(BH$1,2)),NETWORKDAYS($T518,DATEVALUE("9/30/20"&amp;RIGHT(BI$1,2)),Holidays!$J$3:$J$937),"")))),"")/(NETWORKDAYS($T518,$U518,Holidays!$J$3:$J$937)),0))</f>
        <v/>
      </c>
      <c r="BJ518" s="87" t="str">
        <f>IF($Q518="","",IFERROR(IF(OR(AND($T518&gt;=DATEVALUE("10/1/20"&amp;RIGHT(BI$1,2)),$T518&lt;=DATEVALUE("9/30/20"&amp;RIGHT(BJ$1,2))),AND($U518&gt;=DATEVALUE("10/1/20"&amp;RIGHT(BI$1,2)),$U518&lt;=DATEVALUE("9/30/20"&amp;RIGHT(BJ$1,2))),AND($T518&lt;=DATEVALUE("10/1/20"&amp;RIGHT(BI$1,2)),$U518&gt;=DATEVALUE("9/30/20"&amp;RIGHT(BJ$1,2)))),
IF(AND($T518&gt;=DATEVALUE("10/1/20"&amp;RIGHT(BI$1,2)),$U518&lt;=DATEVALUE("9/30/20"&amp;RIGHT(BJ$1,2))),NETWORKDAYS($T518,$U518,Holidays!$J$3:$J$937),
IF(AND($T518&lt;DATEVALUE("10/1/20"&amp;RIGHT(BI$1,2)),$U518&lt;=DATEVALUE("9/30/20"&amp;RIGHT(BJ$1,2))),NETWORKDAYS(DATEVALUE("10/1/20"&amp;RIGHT(BI$1,2)),$U518,Holidays!$J$3:$J$937),
IF($T518&lt;DATEVALUE("10/1/20"&amp;RIGHT(BI$1,2)),NETWORKDAYS(DATEVALUE("10/1/20"&amp;RIGHT(BI$1,2)),DATEVALUE("9/30/20"&amp;RIGHT(BJ$1,2)),Holidays!$J$3:$J$937),
IF($T518&gt;=DATEVALUE("10/1/20"&amp;RIGHT(BI$1,2)),NETWORKDAYS($T518,DATEVALUE("9/30/20"&amp;RIGHT(BJ$1,2)),Holidays!$J$3:$J$937),"")))),"")/(NETWORKDAYS($T518,$U518,Holidays!$J$3:$J$937)),0))</f>
        <v/>
      </c>
      <c r="BK518" s="87" t="str">
        <f>IF($Q518="","",IFERROR(IF(OR(AND($T518&gt;=DATEVALUE("10/1/20"&amp;RIGHT(BJ$1,2)),$T518&lt;=DATEVALUE("9/30/20"&amp;RIGHT(BK$1,2))),AND($U518&gt;=DATEVALUE("10/1/20"&amp;RIGHT(BJ$1,2)),$U518&lt;=DATEVALUE("9/30/20"&amp;RIGHT(BK$1,2))),AND($T518&lt;=DATEVALUE("10/1/20"&amp;RIGHT(BJ$1,2)),$U518&gt;=DATEVALUE("9/30/20"&amp;RIGHT(BK$1,2)))),
IF(AND($T518&gt;=DATEVALUE("10/1/20"&amp;RIGHT(BJ$1,2)),$U518&lt;=DATEVALUE("9/30/20"&amp;RIGHT(BK$1,2))),NETWORKDAYS($T518,$U518,Holidays!$J$3:$J$937),
IF(AND($T518&lt;DATEVALUE("10/1/20"&amp;RIGHT(BJ$1,2)),$U518&lt;=DATEVALUE("9/30/20"&amp;RIGHT(BK$1,2))),NETWORKDAYS(DATEVALUE("10/1/20"&amp;RIGHT(BJ$1,2)),$U518,Holidays!$J$3:$J$937),
IF($T518&lt;DATEVALUE("10/1/20"&amp;RIGHT(BJ$1,2)),NETWORKDAYS(DATEVALUE("10/1/20"&amp;RIGHT(BJ$1,2)),DATEVALUE("9/30/20"&amp;RIGHT(BK$1,2)),Holidays!$J$3:$J$937),
IF($T518&gt;=DATEVALUE("10/1/20"&amp;RIGHT(BJ$1,2)),NETWORKDAYS($T518,DATEVALUE("9/30/20"&amp;RIGHT(BK$1,2)),Holidays!$J$3:$J$937),"")))),"")/(NETWORKDAYS($T518,$U518,Holidays!$J$3:$J$937)),0))</f>
        <v/>
      </c>
      <c r="BL518" s="87" t="str">
        <f>IF($Q518="","",IFERROR(IF(OR(AND($T518&gt;=DATEVALUE("10/1/20"&amp;RIGHT(BK$1,2)),$T518&lt;=DATEVALUE("9/30/20"&amp;RIGHT(BL$1,2))),AND($U518&gt;=DATEVALUE("10/1/20"&amp;RIGHT(BK$1,2)),$U518&lt;=DATEVALUE("9/30/20"&amp;RIGHT(BL$1,2))),AND($T518&lt;=DATEVALUE("10/1/20"&amp;RIGHT(BK$1,2)),$U518&gt;=DATEVALUE("9/30/20"&amp;RIGHT(BL$1,2)))),
IF(AND($T518&gt;=DATEVALUE("10/1/20"&amp;RIGHT(BK$1,2)),$U518&lt;=DATEVALUE("9/30/20"&amp;RIGHT(BL$1,2))),NETWORKDAYS($T518,$U518,Holidays!$J$3:$J$937),
IF(AND($T518&lt;DATEVALUE("10/1/20"&amp;RIGHT(BK$1,2)),$U518&lt;=DATEVALUE("9/30/20"&amp;RIGHT(BL$1,2))),NETWORKDAYS(DATEVALUE("10/1/20"&amp;RIGHT(BK$1,2)),$U518,Holidays!$J$3:$J$937),
IF($T518&lt;DATEVALUE("10/1/20"&amp;RIGHT(BK$1,2)),NETWORKDAYS(DATEVALUE("10/1/20"&amp;RIGHT(BK$1,2)),DATEVALUE("9/30/20"&amp;RIGHT(BL$1,2)),Holidays!$J$3:$J$937),
IF($T518&gt;=DATEVALUE("10/1/20"&amp;RIGHT(BK$1,2)),NETWORKDAYS($T518,DATEVALUE("9/30/20"&amp;RIGHT(BL$1,2)),Holidays!$J$3:$J$937),"")))),"")/(NETWORKDAYS($T518,$U518,Holidays!$J$3:$J$937)),0))</f>
        <v/>
      </c>
      <c r="BM518" s="87" t="str">
        <f>IF($Q518="","",IFERROR(IF(OR(AND($T518&gt;=DATEVALUE("10/1/20"&amp;RIGHT(BL$1,2)),$T518&lt;=DATEVALUE("9/30/20"&amp;RIGHT(BM$1,2))),AND($U518&gt;=DATEVALUE("10/1/20"&amp;RIGHT(BL$1,2)),$U518&lt;=DATEVALUE("9/30/20"&amp;RIGHT(BM$1,2))),AND($T518&lt;=DATEVALUE("10/1/20"&amp;RIGHT(BL$1,2)),$U518&gt;=DATEVALUE("9/30/20"&amp;RIGHT(BM$1,2)))),
IF(AND($T518&gt;=DATEVALUE("10/1/20"&amp;RIGHT(BL$1,2)),$U518&lt;=DATEVALUE("9/30/20"&amp;RIGHT(BM$1,2))),NETWORKDAYS($T518,$U518,Holidays!$J$3:$J$937),
IF(AND($T518&lt;DATEVALUE("10/1/20"&amp;RIGHT(BL$1,2)),$U518&lt;=DATEVALUE("9/30/20"&amp;RIGHT(BM$1,2))),NETWORKDAYS(DATEVALUE("10/1/20"&amp;RIGHT(BL$1,2)),$U518,Holidays!$J$3:$J$937),
IF($T518&lt;DATEVALUE("10/1/20"&amp;RIGHT(BL$1,2)),NETWORKDAYS(DATEVALUE("10/1/20"&amp;RIGHT(BL$1,2)),DATEVALUE("9/30/20"&amp;RIGHT(BM$1,2)),Holidays!$J$3:$J$937),
IF($T518&gt;=DATEVALUE("10/1/20"&amp;RIGHT(BL$1,2)),NETWORKDAYS($T518,DATEVALUE("9/30/20"&amp;RIGHT(BM$1,2)),Holidays!$J$3:$J$937),"")))),"")/(NETWORKDAYS($T518,$U518,Holidays!$J$3:$J$937)),0))</f>
        <v/>
      </c>
      <c r="BN518" s="87" t="str">
        <f>IF($Q518="","",IFERROR(IF(OR(AND($T518&gt;=DATEVALUE("10/1/20"&amp;RIGHT(BM$1,2)),$T518&lt;=DATEVALUE("9/30/20"&amp;RIGHT(BN$1,2))),AND($U518&gt;=DATEVALUE("10/1/20"&amp;RIGHT(BM$1,2)),$U518&lt;=DATEVALUE("9/30/20"&amp;RIGHT(BN$1,2))),AND($T518&lt;=DATEVALUE("10/1/20"&amp;RIGHT(BM$1,2)),$U518&gt;=DATEVALUE("9/30/20"&amp;RIGHT(BN$1,2)))),
IF(AND($T518&gt;=DATEVALUE("10/1/20"&amp;RIGHT(BM$1,2)),$U518&lt;=DATEVALUE("9/30/20"&amp;RIGHT(BN$1,2))),NETWORKDAYS($T518,$U518,Holidays!$J$3:$J$937),
IF(AND($T518&lt;DATEVALUE("10/1/20"&amp;RIGHT(BM$1,2)),$U518&lt;=DATEVALUE("9/30/20"&amp;RIGHT(BN$1,2))),NETWORKDAYS(DATEVALUE("10/1/20"&amp;RIGHT(BM$1,2)),$U518,Holidays!$J$3:$J$937),
IF($T518&lt;DATEVALUE("10/1/20"&amp;RIGHT(BM$1,2)),NETWORKDAYS(DATEVALUE("10/1/20"&amp;RIGHT(BM$1,2)),DATEVALUE("9/30/20"&amp;RIGHT(BN$1,2)),Holidays!$J$3:$J$937),
IF($T518&gt;=DATEVALUE("10/1/20"&amp;RIGHT(BM$1,2)),NETWORKDAYS($T518,DATEVALUE("9/30/20"&amp;RIGHT(BN$1,2)),Holidays!$J$3:$J$937),"")))),"")/(NETWORKDAYS($T518,$U518,Holidays!$J$3:$J$937)),0))</f>
        <v/>
      </c>
      <c r="BO518" s="87" t="str">
        <f>IF($Q518="","",IFERROR(IF(OR(AND($T518&gt;=DATEVALUE("10/1/20"&amp;RIGHT(BN$1,2)),$T518&lt;=DATEVALUE("9/30/20"&amp;RIGHT(BO$1,2))),AND($U518&gt;=DATEVALUE("10/1/20"&amp;RIGHT(BN$1,2)),$U518&lt;=DATEVALUE("9/30/20"&amp;RIGHT(BO$1,2))),AND($T518&lt;=DATEVALUE("10/1/20"&amp;RIGHT(BN$1,2)),$U518&gt;=DATEVALUE("9/30/20"&amp;RIGHT(BO$1,2)))),
IF(AND($T518&gt;=DATEVALUE("10/1/20"&amp;RIGHT(BN$1,2)),$U518&lt;=DATEVALUE("9/30/20"&amp;RIGHT(BO$1,2))),NETWORKDAYS($T518,$U518,Holidays!$J$3:$J$937),
IF(AND($T518&lt;DATEVALUE("10/1/20"&amp;RIGHT(BN$1,2)),$U518&lt;=DATEVALUE("9/30/20"&amp;RIGHT(BO$1,2))),NETWORKDAYS(DATEVALUE("10/1/20"&amp;RIGHT(BN$1,2)),$U518,Holidays!$J$3:$J$937),
IF($T518&lt;DATEVALUE("10/1/20"&amp;RIGHT(BN$1,2)),NETWORKDAYS(DATEVALUE("10/1/20"&amp;RIGHT(BN$1,2)),DATEVALUE("9/30/20"&amp;RIGHT(BO$1,2)),Holidays!$J$3:$J$937),
IF($T518&gt;=DATEVALUE("10/1/20"&amp;RIGHT(BN$1,2)),NETWORKDAYS($T518,DATEVALUE("9/30/20"&amp;RIGHT(BO$1,2)),Holidays!$J$3:$J$937),"")))),"")/(NETWORKDAYS($T518,$U518,Holidays!$J$3:$J$937)),0))</f>
        <v/>
      </c>
      <c r="BP518" s="87" t="str">
        <f>IF($Q518="","",IFERROR(IF(OR(AND($T518&gt;=DATEVALUE("10/1/20"&amp;RIGHT(BO$1,2)),$T518&lt;=DATEVALUE("9/30/20"&amp;RIGHT(BP$1,2))),AND($U518&gt;=DATEVALUE("10/1/20"&amp;RIGHT(BO$1,2)),$U518&lt;=DATEVALUE("9/30/20"&amp;RIGHT(BP$1,2))),AND($T518&lt;=DATEVALUE("10/1/20"&amp;RIGHT(BO$1,2)),$U518&gt;=DATEVALUE("9/30/20"&amp;RIGHT(BP$1,2)))),
IF(AND($T518&gt;=DATEVALUE("10/1/20"&amp;RIGHT(BO$1,2)),$U518&lt;=DATEVALUE("9/30/20"&amp;RIGHT(BP$1,2))),NETWORKDAYS($T518,$U518,Holidays!$J$3:$J$937),
IF(AND($T518&lt;DATEVALUE("10/1/20"&amp;RIGHT(BO$1,2)),$U518&lt;=DATEVALUE("9/30/20"&amp;RIGHT(BP$1,2))),NETWORKDAYS(DATEVALUE("10/1/20"&amp;RIGHT(BO$1,2)),$U518,Holidays!$J$3:$J$937),
IF($T518&lt;DATEVALUE("10/1/20"&amp;RIGHT(BO$1,2)),NETWORKDAYS(DATEVALUE("10/1/20"&amp;RIGHT(BO$1,2)),DATEVALUE("9/30/20"&amp;RIGHT(BP$1,2)),Holidays!$J$3:$J$937),
IF($T518&gt;=DATEVALUE("10/1/20"&amp;RIGHT(BO$1,2)),NETWORKDAYS($T518,DATEVALUE("9/30/20"&amp;RIGHT(BP$1,2)),Holidays!$J$3:$J$937),"")))),"")/(NETWORKDAYS($T518,$U518,Holidays!$J$3:$J$937)),0))</f>
        <v/>
      </c>
      <c r="BQ518" s="87" t="str">
        <f>IF($Q518="","",IFERROR(IF(OR(AND($T518&gt;=DATEVALUE("10/1/20"&amp;RIGHT(BP$1,2)),$T518&lt;=DATEVALUE("9/30/20"&amp;RIGHT(BQ$1,2))),AND($U518&gt;=DATEVALUE("10/1/20"&amp;RIGHT(BP$1,2)),$U518&lt;=DATEVALUE("9/30/20"&amp;RIGHT(BQ$1,2))),AND($T518&lt;=DATEVALUE("10/1/20"&amp;RIGHT(BP$1,2)),$U518&gt;=DATEVALUE("9/30/20"&amp;RIGHT(BQ$1,2)))),
IF(AND($T518&gt;=DATEVALUE("10/1/20"&amp;RIGHT(BP$1,2)),$U518&lt;=DATEVALUE("9/30/20"&amp;RIGHT(BQ$1,2))),NETWORKDAYS($T518,$U518,Holidays!$J$3:$J$937),
IF(AND($T518&lt;DATEVALUE("10/1/20"&amp;RIGHT(BP$1,2)),$U518&lt;=DATEVALUE("9/30/20"&amp;RIGHT(BQ$1,2))),NETWORKDAYS(DATEVALUE("10/1/20"&amp;RIGHT(BP$1,2)),$U518,Holidays!$J$3:$J$937),
IF($T518&lt;DATEVALUE("10/1/20"&amp;RIGHT(BP$1,2)),NETWORKDAYS(DATEVALUE("10/1/20"&amp;RIGHT(BP$1,2)),DATEVALUE("9/30/20"&amp;RIGHT(BQ$1,2)),Holidays!$J$3:$J$937),
IF($T518&gt;=DATEVALUE("10/1/20"&amp;RIGHT(BP$1,2)),NETWORKDAYS($T518,DATEVALUE("9/30/20"&amp;RIGHT(BQ$1,2)),Holidays!$J$3:$J$937),"")))),"")/(NETWORKDAYS($T518,$U518,Holidays!$J$3:$J$937)),0))</f>
        <v/>
      </c>
      <c r="BR518" s="87" t="str">
        <f>IF($Q518="","",IFERROR(IF(OR(AND($T518&gt;=DATEVALUE("10/1/20"&amp;RIGHT(BQ$1,2)),$T518&lt;=DATEVALUE("9/30/20"&amp;RIGHT(BR$1,2))),AND($U518&gt;=DATEVALUE("10/1/20"&amp;RIGHT(BQ$1,2)),$U518&lt;=DATEVALUE("9/30/20"&amp;RIGHT(BR$1,2))),AND($T518&lt;=DATEVALUE("10/1/20"&amp;RIGHT(BQ$1,2)),$U518&gt;=DATEVALUE("9/30/20"&amp;RIGHT(BR$1,2)))),
IF(AND($T518&gt;=DATEVALUE("10/1/20"&amp;RIGHT(BQ$1,2)),$U518&lt;=DATEVALUE("9/30/20"&amp;RIGHT(BR$1,2))),NETWORKDAYS($T518,$U518,Holidays!$J$3:$J$937),
IF(AND($T518&lt;DATEVALUE("10/1/20"&amp;RIGHT(BQ$1,2)),$U518&lt;=DATEVALUE("9/30/20"&amp;RIGHT(BR$1,2))),NETWORKDAYS(DATEVALUE("10/1/20"&amp;RIGHT(BQ$1,2)),$U518,Holidays!$J$3:$J$937),
IF($T518&lt;DATEVALUE("10/1/20"&amp;RIGHT(BQ$1,2)),NETWORKDAYS(DATEVALUE("10/1/20"&amp;RIGHT(BQ$1,2)),DATEVALUE("9/30/20"&amp;RIGHT(BR$1,2)),Holidays!$J$3:$J$937),
IF($T518&gt;=DATEVALUE("10/1/20"&amp;RIGHT(BQ$1,2)),NETWORKDAYS($T518,DATEVALUE("9/30/20"&amp;RIGHT(BR$1,2)),Holidays!$J$3:$J$937),"")))),"")/(NETWORKDAYS($T518,$U518,Holidays!$J$3:$J$937)),0))</f>
        <v/>
      </c>
      <c r="BS518" s="87" t="str">
        <f>IF($Q518="","",IFERROR(IF(OR(AND($T518&gt;=DATEVALUE("10/1/20"&amp;RIGHT(BR$1,2)),$T518&lt;=DATEVALUE("9/30/20"&amp;RIGHT(BS$1,2))),AND($U518&gt;=DATEVALUE("10/1/20"&amp;RIGHT(BR$1,2)),$U518&lt;=DATEVALUE("9/30/20"&amp;RIGHT(BS$1,2))),AND($T518&lt;=DATEVALUE("10/1/20"&amp;RIGHT(BR$1,2)),$U518&gt;=DATEVALUE("9/30/20"&amp;RIGHT(BS$1,2)))),
IF(AND($T518&gt;=DATEVALUE("10/1/20"&amp;RIGHT(BR$1,2)),$U518&lt;=DATEVALUE("9/30/20"&amp;RIGHT(BS$1,2))),NETWORKDAYS($T518,$U518,Holidays!$J$3:$J$937),
IF(AND($T518&lt;DATEVALUE("10/1/20"&amp;RIGHT(BR$1,2)),$U518&lt;=DATEVALUE("9/30/20"&amp;RIGHT(BS$1,2))),NETWORKDAYS(DATEVALUE("10/1/20"&amp;RIGHT(BR$1,2)),$U518,Holidays!$J$3:$J$937),
IF($T518&lt;DATEVALUE("10/1/20"&amp;RIGHT(BR$1,2)),NETWORKDAYS(DATEVALUE("10/1/20"&amp;RIGHT(BR$1,2)),DATEVALUE("9/30/20"&amp;RIGHT(BS$1,2)),Holidays!$J$3:$J$937),
IF($T518&gt;=DATEVALUE("10/1/20"&amp;RIGHT(BR$1,2)),NETWORKDAYS($T518,DATEVALUE("9/30/20"&amp;RIGHT(BS$1,2)),Holidays!$J$3:$J$937),"")))),"")/(NETWORKDAYS($T518,$U518,Holidays!$J$3:$J$937)),0))</f>
        <v/>
      </c>
      <c r="BT518" s="87" t="str">
        <f>IF($Q518="","",IFERROR(IF(OR(AND($T518&gt;=DATEVALUE("10/1/20"&amp;RIGHT(BS$1,2)),$T518&lt;=DATEVALUE("9/30/20"&amp;RIGHT(BT$1,2))),AND($U518&gt;=DATEVALUE("10/1/20"&amp;RIGHT(BS$1,2)),$U518&lt;=DATEVALUE("9/30/20"&amp;RIGHT(BT$1,2))),AND($T518&lt;=DATEVALUE("10/1/20"&amp;RIGHT(BS$1,2)),$U518&gt;=DATEVALUE("9/30/20"&amp;RIGHT(BT$1,2)))),
IF(AND($T518&gt;=DATEVALUE("10/1/20"&amp;RIGHT(BS$1,2)),$U518&lt;=DATEVALUE("9/30/20"&amp;RIGHT(BT$1,2))),NETWORKDAYS($T518,$U518,Holidays!$J$3:$J$937),
IF(AND($T518&lt;DATEVALUE("10/1/20"&amp;RIGHT(BS$1,2)),$U518&lt;=DATEVALUE("9/30/20"&amp;RIGHT(BT$1,2))),NETWORKDAYS(DATEVALUE("10/1/20"&amp;RIGHT(BS$1,2)),$U518,Holidays!$J$3:$J$937),
IF($T518&lt;DATEVALUE("10/1/20"&amp;RIGHT(BS$1,2)),NETWORKDAYS(DATEVALUE("10/1/20"&amp;RIGHT(BS$1,2)),DATEVALUE("9/30/20"&amp;RIGHT(BT$1,2)),Holidays!$J$3:$J$937),
IF($T518&gt;=DATEVALUE("10/1/20"&amp;RIGHT(BS$1,2)),NETWORKDAYS($T518,DATEVALUE("9/30/20"&amp;RIGHT(BT$1,2)),Holidays!$J$3:$J$937),"")))),"")/(NETWORKDAYS($T518,$U518,Holidays!$J$3:$J$937)),0))</f>
        <v/>
      </c>
      <c r="BU518" s="87" t="str">
        <f>IF($Q518="","",IFERROR(IF(OR(AND($T518&gt;=DATEVALUE("10/1/20"&amp;RIGHT(BT$1,2)),$T518&lt;=DATEVALUE("9/30/20"&amp;RIGHT(BU$1,2))),AND($U518&gt;=DATEVALUE("10/1/20"&amp;RIGHT(BT$1,2)),$U518&lt;=DATEVALUE("9/30/20"&amp;RIGHT(BU$1,2))),AND($T518&lt;=DATEVALUE("10/1/20"&amp;RIGHT(BT$1,2)),$U518&gt;=DATEVALUE("9/30/20"&amp;RIGHT(BU$1,2)))),
IF(AND($T518&gt;=DATEVALUE("10/1/20"&amp;RIGHT(BT$1,2)),$U518&lt;=DATEVALUE("9/30/20"&amp;RIGHT(BU$1,2))),NETWORKDAYS($T518,$U518,Holidays!$J$3:$J$937),
IF(AND($T518&lt;DATEVALUE("10/1/20"&amp;RIGHT(BT$1,2)),$U518&lt;=DATEVALUE("9/30/20"&amp;RIGHT(BU$1,2))),NETWORKDAYS(DATEVALUE("10/1/20"&amp;RIGHT(BT$1,2)),$U518,Holidays!$J$3:$J$937),
IF($T518&lt;DATEVALUE("10/1/20"&amp;RIGHT(BT$1,2)),NETWORKDAYS(DATEVALUE("10/1/20"&amp;RIGHT(BT$1,2)),DATEVALUE("9/30/20"&amp;RIGHT(BU$1,2)),Holidays!$J$3:$J$937),
IF($T518&gt;=DATEVALUE("10/1/20"&amp;RIGHT(BT$1,2)),NETWORKDAYS($T518,DATEVALUE("9/30/20"&amp;RIGHT(BU$1,2)),Holidays!$J$3:$J$937),"")))),"")/(NETWORKDAYS($T518,$U518,Holidays!$J$3:$J$937)),0))</f>
        <v/>
      </c>
      <c r="BV518" s="87" t="str">
        <f>IF($Q518="","",IFERROR(IF(OR(AND($T518&gt;=DATEVALUE("10/1/20"&amp;RIGHT(BU$1,2)),$T518&lt;=DATEVALUE("9/30/20"&amp;RIGHT(BV$1,2))),AND($U518&gt;=DATEVALUE("10/1/20"&amp;RIGHT(BU$1,2)),$U518&lt;=DATEVALUE("9/30/20"&amp;RIGHT(BV$1,2))),AND($T518&lt;=DATEVALUE("10/1/20"&amp;RIGHT(BU$1,2)),$U518&gt;=DATEVALUE("9/30/20"&amp;RIGHT(BV$1,2)))),
IF(AND($T518&gt;=DATEVALUE("10/1/20"&amp;RIGHT(BU$1,2)),$U518&lt;=DATEVALUE("9/30/20"&amp;RIGHT(BV$1,2))),NETWORKDAYS($T518,$U518,Holidays!$J$3:$J$937),
IF(AND($T518&lt;DATEVALUE("10/1/20"&amp;RIGHT(BU$1,2)),$U518&lt;=DATEVALUE("9/30/20"&amp;RIGHT(BV$1,2))),NETWORKDAYS(DATEVALUE("10/1/20"&amp;RIGHT(BU$1,2)),$U518,Holidays!$J$3:$J$937),
IF($T518&lt;DATEVALUE("10/1/20"&amp;RIGHT(BU$1,2)),NETWORKDAYS(DATEVALUE("10/1/20"&amp;RIGHT(BU$1,2)),DATEVALUE("9/30/20"&amp;RIGHT(BV$1,2)),Holidays!$J$3:$J$937),
IF($T518&gt;=DATEVALUE("10/1/20"&amp;RIGHT(BU$1,2)),NETWORKDAYS($T518,DATEVALUE("9/30/20"&amp;RIGHT(BV$1,2)),Holidays!$J$3:$J$937),"")))),"")/(NETWORKDAYS($T518,$U518,Holidays!$J$3:$J$937)),0))</f>
        <v/>
      </c>
      <c r="BW518" s="87" t="str">
        <f>IF($Q518="","",IFERROR(IF(OR(AND($T518&gt;=DATEVALUE("10/1/20"&amp;RIGHT(BV$1,2)),$T518&lt;=DATEVALUE("9/30/20"&amp;RIGHT(BW$1,2))),AND($U518&gt;=DATEVALUE("10/1/20"&amp;RIGHT(BV$1,2)),$U518&lt;=DATEVALUE("9/30/20"&amp;RIGHT(BW$1,2))),AND($T518&lt;=DATEVALUE("10/1/20"&amp;RIGHT(BV$1,2)),$U518&gt;=DATEVALUE("9/30/20"&amp;RIGHT(BW$1,2)))),
IF(AND($T518&gt;=DATEVALUE("10/1/20"&amp;RIGHT(BV$1,2)),$U518&lt;=DATEVALUE("9/30/20"&amp;RIGHT(BW$1,2))),NETWORKDAYS($T518,$U518,Holidays!$J$3:$J$937),
IF(AND($T518&lt;DATEVALUE("10/1/20"&amp;RIGHT(BV$1,2)),$U518&lt;=DATEVALUE("9/30/20"&amp;RIGHT(BW$1,2))),NETWORKDAYS(DATEVALUE("10/1/20"&amp;RIGHT(BV$1,2)),$U518,Holidays!$J$3:$J$937),
IF($T518&lt;DATEVALUE("10/1/20"&amp;RIGHT(BV$1,2)),NETWORKDAYS(DATEVALUE("10/1/20"&amp;RIGHT(BV$1,2)),DATEVALUE("9/30/20"&amp;RIGHT(BW$1,2)),Holidays!$J$3:$J$937),
IF($T518&gt;=DATEVALUE("10/1/20"&amp;RIGHT(BV$1,2)),NETWORKDAYS($T518,DATEVALUE("9/30/20"&amp;RIGHT(BW$1,2)),Holidays!$J$3:$J$937),"")))),"")/(NETWORKDAYS($T518,$U518,Holidays!$J$3:$J$937)),0))</f>
        <v/>
      </c>
      <c r="BX518" s="87" t="str">
        <f>IF($Q518="","",IFERROR(IF(OR(AND($T518&gt;=DATEVALUE("10/1/20"&amp;RIGHT(BW$1,2)),$T518&lt;=DATEVALUE("9/30/20"&amp;RIGHT(BX$1,2))),AND($U518&gt;=DATEVALUE("10/1/20"&amp;RIGHT(BW$1,2)),$U518&lt;=DATEVALUE("9/30/20"&amp;RIGHT(BX$1,2))),AND($T518&lt;=DATEVALUE("10/1/20"&amp;RIGHT(BW$1,2)),$U518&gt;=DATEVALUE("9/30/20"&amp;RIGHT(BX$1,2)))),
IF(AND($T518&gt;=DATEVALUE("10/1/20"&amp;RIGHT(BW$1,2)),$U518&lt;=DATEVALUE("9/30/20"&amp;RIGHT(BX$1,2))),NETWORKDAYS($T518,$U518,Holidays!$J$3:$J$937),
IF(AND($T518&lt;DATEVALUE("10/1/20"&amp;RIGHT(BW$1,2)),$U518&lt;=DATEVALUE("9/30/20"&amp;RIGHT(BX$1,2))),NETWORKDAYS(DATEVALUE("10/1/20"&amp;RIGHT(BW$1,2)),$U518,Holidays!$J$3:$J$937),
IF($T518&lt;DATEVALUE("10/1/20"&amp;RIGHT(BW$1,2)),NETWORKDAYS(DATEVALUE("10/1/20"&amp;RIGHT(BW$1,2)),DATEVALUE("9/30/20"&amp;RIGHT(BX$1,2)),Holidays!$J$3:$J$937),
IF($T518&gt;=DATEVALUE("10/1/20"&amp;RIGHT(BW$1,2)),NETWORKDAYS($T518,DATEVALUE("9/30/20"&amp;RIGHT(BX$1,2)),Holidays!$J$3:$J$937),"")))),"")/(NETWORKDAYS($T518,$U518,Holidays!$J$3:$J$937)),0))</f>
        <v/>
      </c>
      <c r="BY518" s="87" t="str">
        <f>IF($Q518="","",IFERROR(IF(OR(AND($T518&gt;=DATEVALUE("10/1/20"&amp;RIGHT(BX$1,2)),$T518&lt;=DATEVALUE("9/30/20"&amp;RIGHT(BY$1,2))),AND($U518&gt;=DATEVALUE("10/1/20"&amp;RIGHT(BX$1,2)),$U518&lt;=DATEVALUE("9/30/20"&amp;RIGHT(BY$1,2))),AND($T518&lt;=DATEVALUE("10/1/20"&amp;RIGHT(BX$1,2)),$U518&gt;=DATEVALUE("9/30/20"&amp;RIGHT(BY$1,2)))),
IF(AND($T518&gt;=DATEVALUE("10/1/20"&amp;RIGHT(BX$1,2)),$U518&lt;=DATEVALUE("9/30/20"&amp;RIGHT(BY$1,2))),NETWORKDAYS($T518,$U518,Holidays!$J$3:$J$937),
IF(AND($T518&lt;DATEVALUE("10/1/20"&amp;RIGHT(BX$1,2)),$U518&lt;=DATEVALUE("9/30/20"&amp;RIGHT(BY$1,2))),NETWORKDAYS(DATEVALUE("10/1/20"&amp;RIGHT(BX$1,2)),$U518,Holidays!$J$3:$J$937),
IF($T518&lt;DATEVALUE("10/1/20"&amp;RIGHT(BX$1,2)),NETWORKDAYS(DATEVALUE("10/1/20"&amp;RIGHT(BX$1,2)),DATEVALUE("9/30/20"&amp;RIGHT(BY$1,2)),Holidays!$J$3:$J$937),
IF($T518&gt;=DATEVALUE("10/1/20"&amp;RIGHT(BX$1,2)),NETWORKDAYS($T518,DATEVALUE("9/30/20"&amp;RIGHT(BY$1,2)),Holidays!$J$3:$J$937),"")))),"")/(NETWORKDAYS($T518,$U518,Holidays!$J$3:$J$937)),0))</f>
        <v/>
      </c>
      <c r="BZ518" s="87" t="str">
        <f>IF($Q518="","",IFERROR(IF(OR(AND($T518&gt;=DATEVALUE("10/1/20"&amp;RIGHT(BY$1,2)),$T518&lt;=DATEVALUE("9/30/20"&amp;RIGHT(BZ$1,2))),AND($U518&gt;=DATEVALUE("10/1/20"&amp;RIGHT(BY$1,2)),$U518&lt;=DATEVALUE("9/30/20"&amp;RIGHT(BZ$1,2))),AND($T518&lt;=DATEVALUE("10/1/20"&amp;RIGHT(BY$1,2)),$U518&gt;=DATEVALUE("9/30/20"&amp;RIGHT(BZ$1,2)))),
IF(AND($T518&gt;=DATEVALUE("10/1/20"&amp;RIGHT(BY$1,2)),$U518&lt;=DATEVALUE("9/30/20"&amp;RIGHT(BZ$1,2))),NETWORKDAYS($T518,$U518,Holidays!$J$3:$J$937),
IF(AND($T518&lt;DATEVALUE("10/1/20"&amp;RIGHT(BY$1,2)),$U518&lt;=DATEVALUE("9/30/20"&amp;RIGHT(BZ$1,2))),NETWORKDAYS(DATEVALUE("10/1/20"&amp;RIGHT(BY$1,2)),$U518,Holidays!$J$3:$J$937),
IF($T518&lt;DATEVALUE("10/1/20"&amp;RIGHT(BY$1,2)),NETWORKDAYS(DATEVALUE("10/1/20"&amp;RIGHT(BY$1,2)),DATEVALUE("9/30/20"&amp;RIGHT(BZ$1,2)),Holidays!$J$3:$J$937),
IF($T518&gt;=DATEVALUE("10/1/20"&amp;RIGHT(BY$1,2)),NETWORKDAYS($T518,DATEVALUE("9/30/20"&amp;RIGHT(BZ$1,2)),Holidays!$J$3:$J$937),"")))),"")/(NETWORKDAYS($T518,$U518,Holidays!$J$3:$J$937)),0))</f>
        <v/>
      </c>
      <c r="CA518" s="87" t="str">
        <f>IF($Q518="","",IFERROR(IF(OR(AND($T518&gt;=DATEVALUE("10/1/20"&amp;RIGHT(BZ$1,2)),$T518&lt;=DATEVALUE("9/30/20"&amp;RIGHT(CA$1,2))),AND($U518&gt;=DATEVALUE("10/1/20"&amp;RIGHT(BZ$1,2)),$U518&lt;=DATEVALUE("9/30/20"&amp;RIGHT(CA$1,2))),AND($T518&lt;=DATEVALUE("10/1/20"&amp;RIGHT(BZ$1,2)),$U518&gt;=DATEVALUE("9/30/20"&amp;RIGHT(CA$1,2)))),
IF(AND($T518&gt;=DATEVALUE("10/1/20"&amp;RIGHT(BZ$1,2)),$U518&lt;=DATEVALUE("9/30/20"&amp;RIGHT(CA$1,2))),NETWORKDAYS($T518,$U518,Holidays!$J$3:$J$937),
IF(AND($T518&lt;DATEVALUE("10/1/20"&amp;RIGHT(BZ$1,2)),$U518&lt;=DATEVALUE("9/30/20"&amp;RIGHT(CA$1,2))),NETWORKDAYS(DATEVALUE("10/1/20"&amp;RIGHT(BZ$1,2)),$U518,Holidays!$J$3:$J$937),
IF($T518&lt;DATEVALUE("10/1/20"&amp;RIGHT(BZ$1,2)),NETWORKDAYS(DATEVALUE("10/1/20"&amp;RIGHT(BZ$1,2)),DATEVALUE("9/30/20"&amp;RIGHT(CA$1,2)),Holidays!$J$3:$J$937),
IF($T518&gt;=DATEVALUE("10/1/20"&amp;RIGHT(BZ$1,2)),NETWORKDAYS($T518,DATEVALUE("9/30/20"&amp;RIGHT(CA$1,2)),Holidays!$J$3:$J$937),"")))),"")/(NETWORKDAYS($T518,$U518,Holidays!$J$3:$J$937)),0))</f>
        <v/>
      </c>
      <c r="CB518" s="87" t="str">
        <f>IF($Q518="","",IFERROR(IF(OR(AND($T518&gt;=DATEVALUE("10/1/20"&amp;RIGHT(CA$1,2)),$T518&lt;=DATEVALUE("9/30/20"&amp;RIGHT(CB$1,2))),AND($U518&gt;=DATEVALUE("10/1/20"&amp;RIGHT(CA$1,2)),$U518&lt;=DATEVALUE("9/30/20"&amp;RIGHT(CB$1,2))),AND($T518&lt;=DATEVALUE("10/1/20"&amp;RIGHT(CA$1,2)),$U518&gt;=DATEVALUE("9/30/20"&amp;RIGHT(CB$1,2)))),
IF(AND($T518&gt;=DATEVALUE("10/1/20"&amp;RIGHT(CA$1,2)),$U518&lt;=DATEVALUE("9/30/20"&amp;RIGHT(CB$1,2))),NETWORKDAYS($T518,$U518,Holidays!$J$3:$J$937),
IF(AND($T518&lt;DATEVALUE("10/1/20"&amp;RIGHT(CA$1,2)),$U518&lt;=DATEVALUE("9/30/20"&amp;RIGHT(CB$1,2))),NETWORKDAYS(DATEVALUE("10/1/20"&amp;RIGHT(CA$1,2)),$U518,Holidays!$J$3:$J$937),
IF($T518&lt;DATEVALUE("10/1/20"&amp;RIGHT(CA$1,2)),NETWORKDAYS(DATEVALUE("10/1/20"&amp;RIGHT(CA$1,2)),DATEVALUE("9/30/20"&amp;RIGHT(CB$1,2)),Holidays!$J$3:$J$937),
IF($T518&gt;=DATEVALUE("10/1/20"&amp;RIGHT(CA$1,2)),NETWORKDAYS($T518,DATEVALUE("9/30/20"&amp;RIGHT(CB$1,2)),Holidays!$J$3:$J$937),"")))),"")/(NETWORKDAYS($T518,$U518,Holidays!$J$3:$J$937)),0))</f>
        <v/>
      </c>
    </row>
    <row r="519" spans="1:80">
      <c r="A519" s="97"/>
      <c r="B519" s="98" t="str">
        <f ca="1">IF(NOT($A519=""),OFFSET('WBS Reference &amp; User Procedure'!$A$1,MATCH($A519,'WBS Reference &amp; User Procedure'!$A:$A,0)-1,1),"")</f>
        <v/>
      </c>
      <c r="D519" s="97"/>
      <c r="I519" s="78"/>
      <c r="T519" s="104" t="str">
        <f>IF(NOT(Q519=""),IF(NOT($S519=""),$S519,#REF!),"")</f>
        <v/>
      </c>
      <c r="U519" s="104" t="str">
        <f>IF(NOT(Q519=""),WORKDAY(T519,Q519,Holidays!$J$3:$J$937),"")</f>
        <v/>
      </c>
      <c r="V519" s="104"/>
      <c r="W519" s="104"/>
      <c r="X519" s="101" t="str">
        <f t="shared" si="106"/>
        <v/>
      </c>
      <c r="AL519" s="87" t="str">
        <f t="shared" ca="1" si="107"/>
        <v/>
      </c>
      <c r="AN519" s="87" t="str">
        <f t="shared" ca="1" si="114"/>
        <v/>
      </c>
      <c r="AO519" s="87" t="str">
        <f t="shared" ca="1" si="114"/>
        <v/>
      </c>
      <c r="AP519" s="87" t="str">
        <f t="shared" ca="1" si="114"/>
        <v/>
      </c>
      <c r="AQ519" s="87" t="str">
        <f t="shared" ca="1" si="114"/>
        <v/>
      </c>
      <c r="AR519" s="87" t="str">
        <f t="shared" ca="1" si="114"/>
        <v/>
      </c>
      <c r="AS519" s="87" t="str">
        <f t="shared" ca="1" si="114"/>
        <v/>
      </c>
      <c r="AT519" s="87" t="str">
        <f t="shared" ca="1" si="114"/>
        <v/>
      </c>
      <c r="AU519" s="87" t="str">
        <f t="shared" ca="1" si="114"/>
        <v/>
      </c>
      <c r="AV519" s="87" t="str">
        <f t="shared" ca="1" si="114"/>
        <v/>
      </c>
      <c r="AW519" s="87" t="str">
        <f t="shared" ca="1" si="114"/>
        <v/>
      </c>
      <c r="AX519" s="87" t="str">
        <f t="shared" ca="1" si="115"/>
        <v/>
      </c>
      <c r="AY519" s="87" t="str">
        <f t="shared" ca="1" si="115"/>
        <v/>
      </c>
      <c r="AZ519" s="87" t="str">
        <f t="shared" ca="1" si="115"/>
        <v/>
      </c>
      <c r="BA519" s="87" t="str">
        <f t="shared" ca="1" si="115"/>
        <v/>
      </c>
      <c r="BB519" s="87" t="str">
        <f t="shared" ca="1" si="115"/>
        <v/>
      </c>
      <c r="BC519" s="87" t="str">
        <f t="shared" ca="1" si="115"/>
        <v/>
      </c>
      <c r="BD519" s="87" t="str">
        <f t="shared" ca="1" si="115"/>
        <v/>
      </c>
      <c r="BE519" s="87" t="str">
        <f t="shared" ca="1" si="115"/>
        <v/>
      </c>
      <c r="BF519" s="87" t="str">
        <f t="shared" ca="1" si="115"/>
        <v/>
      </c>
      <c r="BG519" s="87" t="str">
        <f t="shared" ca="1" si="115"/>
        <v/>
      </c>
      <c r="BI519" s="87" t="str">
        <f>IF($Q519="","",IFERROR(IF(OR(AND($T519&gt;=DATEVALUE("10/1/20"&amp;RIGHT(BH$1,2)),$T519&lt;=DATEVALUE("9/30/20"&amp;RIGHT(BI$1,2))),AND($U519&gt;=DATEVALUE("10/1/20"&amp;RIGHT(BH$1,2)),$U519&lt;=DATEVALUE("9/30/20"&amp;RIGHT(BI$1,2))),AND($T519&lt;=DATEVALUE("10/1/20"&amp;RIGHT(BH$1,2)),$U519&gt;=DATEVALUE("9/30/20"&amp;RIGHT(BI$1,2)))),
IF(AND($T519&gt;=DATEVALUE("10/1/20"&amp;RIGHT(BH$1,2)),$U519&lt;=DATEVALUE("9/30/20"&amp;RIGHT(BI$1,2))),NETWORKDAYS($T519,$U519,Holidays!$J$3:$J$937),
IF(AND($T519&lt;DATEVALUE("10/1/20"&amp;RIGHT(BH$1,2)),$U519&lt;=DATEVALUE("9/30/20"&amp;RIGHT(BI$1,2))),NETWORKDAYS(DATEVALUE("10/1/20"&amp;RIGHT(BH$1,2)),$U519,Holidays!$J$3:$J$937),
IF($T519&lt;DATEVALUE("10/1/20"&amp;RIGHT(BH$1,2)),NETWORKDAYS(DATEVALUE("10/1/20"&amp;RIGHT(BH$1,2)),DATEVALUE("9/30/20"&amp;RIGHT(BI$1,2)),Holidays!$J$3:$J$937),
IF($T519&gt;=DATEVALUE("10/1/20"&amp;RIGHT(BH$1,2)),NETWORKDAYS($T519,DATEVALUE("9/30/20"&amp;RIGHT(BI$1,2)),Holidays!$J$3:$J$937),"")))),"")/(NETWORKDAYS($T519,$U519,Holidays!$J$3:$J$937)),0))</f>
        <v/>
      </c>
      <c r="BJ519" s="87" t="str">
        <f>IF($Q519="","",IFERROR(IF(OR(AND($T519&gt;=DATEVALUE("10/1/20"&amp;RIGHT(BI$1,2)),$T519&lt;=DATEVALUE("9/30/20"&amp;RIGHT(BJ$1,2))),AND($U519&gt;=DATEVALUE("10/1/20"&amp;RIGHT(BI$1,2)),$U519&lt;=DATEVALUE("9/30/20"&amp;RIGHT(BJ$1,2))),AND($T519&lt;=DATEVALUE("10/1/20"&amp;RIGHT(BI$1,2)),$U519&gt;=DATEVALUE("9/30/20"&amp;RIGHT(BJ$1,2)))),
IF(AND($T519&gt;=DATEVALUE("10/1/20"&amp;RIGHT(BI$1,2)),$U519&lt;=DATEVALUE("9/30/20"&amp;RIGHT(BJ$1,2))),NETWORKDAYS($T519,$U519,Holidays!$J$3:$J$937),
IF(AND($T519&lt;DATEVALUE("10/1/20"&amp;RIGHT(BI$1,2)),$U519&lt;=DATEVALUE("9/30/20"&amp;RIGHT(BJ$1,2))),NETWORKDAYS(DATEVALUE("10/1/20"&amp;RIGHT(BI$1,2)),$U519,Holidays!$J$3:$J$937),
IF($T519&lt;DATEVALUE("10/1/20"&amp;RIGHT(BI$1,2)),NETWORKDAYS(DATEVALUE("10/1/20"&amp;RIGHT(BI$1,2)),DATEVALUE("9/30/20"&amp;RIGHT(BJ$1,2)),Holidays!$J$3:$J$937),
IF($T519&gt;=DATEVALUE("10/1/20"&amp;RIGHT(BI$1,2)),NETWORKDAYS($T519,DATEVALUE("9/30/20"&amp;RIGHT(BJ$1,2)),Holidays!$J$3:$J$937),"")))),"")/(NETWORKDAYS($T519,$U519,Holidays!$J$3:$J$937)),0))</f>
        <v/>
      </c>
      <c r="BK519" s="87" t="str">
        <f>IF($Q519="","",IFERROR(IF(OR(AND($T519&gt;=DATEVALUE("10/1/20"&amp;RIGHT(BJ$1,2)),$T519&lt;=DATEVALUE("9/30/20"&amp;RIGHT(BK$1,2))),AND($U519&gt;=DATEVALUE("10/1/20"&amp;RIGHT(BJ$1,2)),$U519&lt;=DATEVALUE("9/30/20"&amp;RIGHT(BK$1,2))),AND($T519&lt;=DATEVALUE("10/1/20"&amp;RIGHT(BJ$1,2)),$U519&gt;=DATEVALUE("9/30/20"&amp;RIGHT(BK$1,2)))),
IF(AND($T519&gt;=DATEVALUE("10/1/20"&amp;RIGHT(BJ$1,2)),$U519&lt;=DATEVALUE("9/30/20"&amp;RIGHT(BK$1,2))),NETWORKDAYS($T519,$U519,Holidays!$J$3:$J$937),
IF(AND($T519&lt;DATEVALUE("10/1/20"&amp;RIGHT(BJ$1,2)),$U519&lt;=DATEVALUE("9/30/20"&amp;RIGHT(BK$1,2))),NETWORKDAYS(DATEVALUE("10/1/20"&amp;RIGHT(BJ$1,2)),$U519,Holidays!$J$3:$J$937),
IF($T519&lt;DATEVALUE("10/1/20"&amp;RIGHT(BJ$1,2)),NETWORKDAYS(DATEVALUE("10/1/20"&amp;RIGHT(BJ$1,2)),DATEVALUE("9/30/20"&amp;RIGHT(BK$1,2)),Holidays!$J$3:$J$937),
IF($T519&gt;=DATEVALUE("10/1/20"&amp;RIGHT(BJ$1,2)),NETWORKDAYS($T519,DATEVALUE("9/30/20"&amp;RIGHT(BK$1,2)),Holidays!$J$3:$J$937),"")))),"")/(NETWORKDAYS($T519,$U519,Holidays!$J$3:$J$937)),0))</f>
        <v/>
      </c>
      <c r="BL519" s="87" t="str">
        <f>IF($Q519="","",IFERROR(IF(OR(AND($T519&gt;=DATEVALUE("10/1/20"&amp;RIGHT(BK$1,2)),$T519&lt;=DATEVALUE("9/30/20"&amp;RIGHT(BL$1,2))),AND($U519&gt;=DATEVALUE("10/1/20"&amp;RIGHT(BK$1,2)),$U519&lt;=DATEVALUE("9/30/20"&amp;RIGHT(BL$1,2))),AND($T519&lt;=DATEVALUE("10/1/20"&amp;RIGHT(BK$1,2)),$U519&gt;=DATEVALUE("9/30/20"&amp;RIGHT(BL$1,2)))),
IF(AND($T519&gt;=DATEVALUE("10/1/20"&amp;RIGHT(BK$1,2)),$U519&lt;=DATEVALUE("9/30/20"&amp;RIGHT(BL$1,2))),NETWORKDAYS($T519,$U519,Holidays!$J$3:$J$937),
IF(AND($T519&lt;DATEVALUE("10/1/20"&amp;RIGHT(BK$1,2)),$U519&lt;=DATEVALUE("9/30/20"&amp;RIGHT(BL$1,2))),NETWORKDAYS(DATEVALUE("10/1/20"&amp;RIGHT(BK$1,2)),$U519,Holidays!$J$3:$J$937),
IF($T519&lt;DATEVALUE("10/1/20"&amp;RIGHT(BK$1,2)),NETWORKDAYS(DATEVALUE("10/1/20"&amp;RIGHT(BK$1,2)),DATEVALUE("9/30/20"&amp;RIGHT(BL$1,2)),Holidays!$J$3:$J$937),
IF($T519&gt;=DATEVALUE("10/1/20"&amp;RIGHT(BK$1,2)),NETWORKDAYS($T519,DATEVALUE("9/30/20"&amp;RIGHT(BL$1,2)),Holidays!$J$3:$J$937),"")))),"")/(NETWORKDAYS($T519,$U519,Holidays!$J$3:$J$937)),0))</f>
        <v/>
      </c>
      <c r="BM519" s="87" t="str">
        <f>IF($Q519="","",IFERROR(IF(OR(AND($T519&gt;=DATEVALUE("10/1/20"&amp;RIGHT(BL$1,2)),$T519&lt;=DATEVALUE("9/30/20"&amp;RIGHT(BM$1,2))),AND($U519&gt;=DATEVALUE("10/1/20"&amp;RIGHT(BL$1,2)),$U519&lt;=DATEVALUE("9/30/20"&amp;RIGHT(BM$1,2))),AND($T519&lt;=DATEVALUE("10/1/20"&amp;RIGHT(BL$1,2)),$U519&gt;=DATEVALUE("9/30/20"&amp;RIGHT(BM$1,2)))),
IF(AND($T519&gt;=DATEVALUE("10/1/20"&amp;RIGHT(BL$1,2)),$U519&lt;=DATEVALUE("9/30/20"&amp;RIGHT(BM$1,2))),NETWORKDAYS($T519,$U519,Holidays!$J$3:$J$937),
IF(AND($T519&lt;DATEVALUE("10/1/20"&amp;RIGHT(BL$1,2)),$U519&lt;=DATEVALUE("9/30/20"&amp;RIGHT(BM$1,2))),NETWORKDAYS(DATEVALUE("10/1/20"&amp;RIGHT(BL$1,2)),$U519,Holidays!$J$3:$J$937),
IF($T519&lt;DATEVALUE("10/1/20"&amp;RIGHT(BL$1,2)),NETWORKDAYS(DATEVALUE("10/1/20"&amp;RIGHT(BL$1,2)),DATEVALUE("9/30/20"&amp;RIGHT(BM$1,2)),Holidays!$J$3:$J$937),
IF($T519&gt;=DATEVALUE("10/1/20"&amp;RIGHT(BL$1,2)),NETWORKDAYS($T519,DATEVALUE("9/30/20"&amp;RIGHT(BM$1,2)),Holidays!$J$3:$J$937),"")))),"")/(NETWORKDAYS($T519,$U519,Holidays!$J$3:$J$937)),0))</f>
        <v/>
      </c>
      <c r="BN519" s="87" t="str">
        <f>IF($Q519="","",IFERROR(IF(OR(AND($T519&gt;=DATEVALUE("10/1/20"&amp;RIGHT(BM$1,2)),$T519&lt;=DATEVALUE("9/30/20"&amp;RIGHT(BN$1,2))),AND($U519&gt;=DATEVALUE("10/1/20"&amp;RIGHT(BM$1,2)),$U519&lt;=DATEVALUE("9/30/20"&amp;RIGHT(BN$1,2))),AND($T519&lt;=DATEVALUE("10/1/20"&amp;RIGHT(BM$1,2)),$U519&gt;=DATEVALUE("9/30/20"&amp;RIGHT(BN$1,2)))),
IF(AND($T519&gt;=DATEVALUE("10/1/20"&amp;RIGHT(BM$1,2)),$U519&lt;=DATEVALUE("9/30/20"&amp;RIGHT(BN$1,2))),NETWORKDAYS($T519,$U519,Holidays!$J$3:$J$937),
IF(AND($T519&lt;DATEVALUE("10/1/20"&amp;RIGHT(BM$1,2)),$U519&lt;=DATEVALUE("9/30/20"&amp;RIGHT(BN$1,2))),NETWORKDAYS(DATEVALUE("10/1/20"&amp;RIGHT(BM$1,2)),$U519,Holidays!$J$3:$J$937),
IF($T519&lt;DATEVALUE("10/1/20"&amp;RIGHT(BM$1,2)),NETWORKDAYS(DATEVALUE("10/1/20"&amp;RIGHT(BM$1,2)),DATEVALUE("9/30/20"&amp;RIGHT(BN$1,2)),Holidays!$J$3:$J$937),
IF($T519&gt;=DATEVALUE("10/1/20"&amp;RIGHT(BM$1,2)),NETWORKDAYS($T519,DATEVALUE("9/30/20"&amp;RIGHT(BN$1,2)),Holidays!$J$3:$J$937),"")))),"")/(NETWORKDAYS($T519,$U519,Holidays!$J$3:$J$937)),0))</f>
        <v/>
      </c>
      <c r="BO519" s="87" t="str">
        <f>IF($Q519="","",IFERROR(IF(OR(AND($T519&gt;=DATEVALUE("10/1/20"&amp;RIGHT(BN$1,2)),$T519&lt;=DATEVALUE("9/30/20"&amp;RIGHT(BO$1,2))),AND($U519&gt;=DATEVALUE("10/1/20"&amp;RIGHT(BN$1,2)),$U519&lt;=DATEVALUE("9/30/20"&amp;RIGHT(BO$1,2))),AND($T519&lt;=DATEVALUE("10/1/20"&amp;RIGHT(BN$1,2)),$U519&gt;=DATEVALUE("9/30/20"&amp;RIGHT(BO$1,2)))),
IF(AND($T519&gt;=DATEVALUE("10/1/20"&amp;RIGHT(BN$1,2)),$U519&lt;=DATEVALUE("9/30/20"&amp;RIGHT(BO$1,2))),NETWORKDAYS($T519,$U519,Holidays!$J$3:$J$937),
IF(AND($T519&lt;DATEVALUE("10/1/20"&amp;RIGHT(BN$1,2)),$U519&lt;=DATEVALUE("9/30/20"&amp;RIGHT(BO$1,2))),NETWORKDAYS(DATEVALUE("10/1/20"&amp;RIGHT(BN$1,2)),$U519,Holidays!$J$3:$J$937),
IF($T519&lt;DATEVALUE("10/1/20"&amp;RIGHT(BN$1,2)),NETWORKDAYS(DATEVALUE("10/1/20"&amp;RIGHT(BN$1,2)),DATEVALUE("9/30/20"&amp;RIGHT(BO$1,2)),Holidays!$J$3:$J$937),
IF($T519&gt;=DATEVALUE("10/1/20"&amp;RIGHT(BN$1,2)),NETWORKDAYS($T519,DATEVALUE("9/30/20"&amp;RIGHT(BO$1,2)),Holidays!$J$3:$J$937),"")))),"")/(NETWORKDAYS($T519,$U519,Holidays!$J$3:$J$937)),0))</f>
        <v/>
      </c>
      <c r="BP519" s="87" t="str">
        <f>IF($Q519="","",IFERROR(IF(OR(AND($T519&gt;=DATEVALUE("10/1/20"&amp;RIGHT(BO$1,2)),$T519&lt;=DATEVALUE("9/30/20"&amp;RIGHT(BP$1,2))),AND($U519&gt;=DATEVALUE("10/1/20"&amp;RIGHT(BO$1,2)),$U519&lt;=DATEVALUE("9/30/20"&amp;RIGHT(BP$1,2))),AND($T519&lt;=DATEVALUE("10/1/20"&amp;RIGHT(BO$1,2)),$U519&gt;=DATEVALUE("9/30/20"&amp;RIGHT(BP$1,2)))),
IF(AND($T519&gt;=DATEVALUE("10/1/20"&amp;RIGHT(BO$1,2)),$U519&lt;=DATEVALUE("9/30/20"&amp;RIGHT(BP$1,2))),NETWORKDAYS($T519,$U519,Holidays!$J$3:$J$937),
IF(AND($T519&lt;DATEVALUE("10/1/20"&amp;RIGHT(BO$1,2)),$U519&lt;=DATEVALUE("9/30/20"&amp;RIGHT(BP$1,2))),NETWORKDAYS(DATEVALUE("10/1/20"&amp;RIGHT(BO$1,2)),$U519,Holidays!$J$3:$J$937),
IF($T519&lt;DATEVALUE("10/1/20"&amp;RIGHT(BO$1,2)),NETWORKDAYS(DATEVALUE("10/1/20"&amp;RIGHT(BO$1,2)),DATEVALUE("9/30/20"&amp;RIGHT(BP$1,2)),Holidays!$J$3:$J$937),
IF($T519&gt;=DATEVALUE("10/1/20"&amp;RIGHT(BO$1,2)),NETWORKDAYS($T519,DATEVALUE("9/30/20"&amp;RIGHT(BP$1,2)),Holidays!$J$3:$J$937),"")))),"")/(NETWORKDAYS($T519,$U519,Holidays!$J$3:$J$937)),0))</f>
        <v/>
      </c>
      <c r="BQ519" s="87" t="str">
        <f>IF($Q519="","",IFERROR(IF(OR(AND($T519&gt;=DATEVALUE("10/1/20"&amp;RIGHT(BP$1,2)),$T519&lt;=DATEVALUE("9/30/20"&amp;RIGHT(BQ$1,2))),AND($U519&gt;=DATEVALUE("10/1/20"&amp;RIGHT(BP$1,2)),$U519&lt;=DATEVALUE("9/30/20"&amp;RIGHT(BQ$1,2))),AND($T519&lt;=DATEVALUE("10/1/20"&amp;RIGHT(BP$1,2)),$U519&gt;=DATEVALUE("9/30/20"&amp;RIGHT(BQ$1,2)))),
IF(AND($T519&gt;=DATEVALUE("10/1/20"&amp;RIGHT(BP$1,2)),$U519&lt;=DATEVALUE("9/30/20"&amp;RIGHT(BQ$1,2))),NETWORKDAYS($T519,$U519,Holidays!$J$3:$J$937),
IF(AND($T519&lt;DATEVALUE("10/1/20"&amp;RIGHT(BP$1,2)),$U519&lt;=DATEVALUE("9/30/20"&amp;RIGHT(BQ$1,2))),NETWORKDAYS(DATEVALUE("10/1/20"&amp;RIGHT(BP$1,2)),$U519,Holidays!$J$3:$J$937),
IF($T519&lt;DATEVALUE("10/1/20"&amp;RIGHT(BP$1,2)),NETWORKDAYS(DATEVALUE("10/1/20"&amp;RIGHT(BP$1,2)),DATEVALUE("9/30/20"&amp;RIGHT(BQ$1,2)),Holidays!$J$3:$J$937),
IF($T519&gt;=DATEVALUE("10/1/20"&amp;RIGHT(BP$1,2)),NETWORKDAYS($T519,DATEVALUE("9/30/20"&amp;RIGHT(BQ$1,2)),Holidays!$J$3:$J$937),"")))),"")/(NETWORKDAYS($T519,$U519,Holidays!$J$3:$J$937)),0))</f>
        <v/>
      </c>
      <c r="BR519" s="87" t="str">
        <f>IF($Q519="","",IFERROR(IF(OR(AND($T519&gt;=DATEVALUE("10/1/20"&amp;RIGHT(BQ$1,2)),$T519&lt;=DATEVALUE("9/30/20"&amp;RIGHT(BR$1,2))),AND($U519&gt;=DATEVALUE("10/1/20"&amp;RIGHT(BQ$1,2)),$U519&lt;=DATEVALUE("9/30/20"&amp;RIGHT(BR$1,2))),AND($T519&lt;=DATEVALUE("10/1/20"&amp;RIGHT(BQ$1,2)),$U519&gt;=DATEVALUE("9/30/20"&amp;RIGHT(BR$1,2)))),
IF(AND($T519&gt;=DATEVALUE("10/1/20"&amp;RIGHT(BQ$1,2)),$U519&lt;=DATEVALUE("9/30/20"&amp;RIGHT(BR$1,2))),NETWORKDAYS($T519,$U519,Holidays!$J$3:$J$937),
IF(AND($T519&lt;DATEVALUE("10/1/20"&amp;RIGHT(BQ$1,2)),$U519&lt;=DATEVALUE("9/30/20"&amp;RIGHT(BR$1,2))),NETWORKDAYS(DATEVALUE("10/1/20"&amp;RIGHT(BQ$1,2)),$U519,Holidays!$J$3:$J$937),
IF($T519&lt;DATEVALUE("10/1/20"&amp;RIGHT(BQ$1,2)),NETWORKDAYS(DATEVALUE("10/1/20"&amp;RIGHT(BQ$1,2)),DATEVALUE("9/30/20"&amp;RIGHT(BR$1,2)),Holidays!$J$3:$J$937),
IF($T519&gt;=DATEVALUE("10/1/20"&amp;RIGHT(BQ$1,2)),NETWORKDAYS($T519,DATEVALUE("9/30/20"&amp;RIGHT(BR$1,2)),Holidays!$J$3:$J$937),"")))),"")/(NETWORKDAYS($T519,$U519,Holidays!$J$3:$J$937)),0))</f>
        <v/>
      </c>
      <c r="BS519" s="87" t="str">
        <f>IF($Q519="","",IFERROR(IF(OR(AND($T519&gt;=DATEVALUE("10/1/20"&amp;RIGHT(BR$1,2)),$T519&lt;=DATEVALUE("9/30/20"&amp;RIGHT(BS$1,2))),AND($U519&gt;=DATEVALUE("10/1/20"&amp;RIGHT(BR$1,2)),$U519&lt;=DATEVALUE("9/30/20"&amp;RIGHT(BS$1,2))),AND($T519&lt;=DATEVALUE("10/1/20"&amp;RIGHT(BR$1,2)),$U519&gt;=DATEVALUE("9/30/20"&amp;RIGHT(BS$1,2)))),
IF(AND($T519&gt;=DATEVALUE("10/1/20"&amp;RIGHT(BR$1,2)),$U519&lt;=DATEVALUE("9/30/20"&amp;RIGHT(BS$1,2))),NETWORKDAYS($T519,$U519,Holidays!$J$3:$J$937),
IF(AND($T519&lt;DATEVALUE("10/1/20"&amp;RIGHT(BR$1,2)),$U519&lt;=DATEVALUE("9/30/20"&amp;RIGHT(BS$1,2))),NETWORKDAYS(DATEVALUE("10/1/20"&amp;RIGHT(BR$1,2)),$U519,Holidays!$J$3:$J$937),
IF($T519&lt;DATEVALUE("10/1/20"&amp;RIGHT(BR$1,2)),NETWORKDAYS(DATEVALUE("10/1/20"&amp;RIGHT(BR$1,2)),DATEVALUE("9/30/20"&amp;RIGHT(BS$1,2)),Holidays!$J$3:$J$937),
IF($T519&gt;=DATEVALUE("10/1/20"&amp;RIGHT(BR$1,2)),NETWORKDAYS($T519,DATEVALUE("9/30/20"&amp;RIGHT(BS$1,2)),Holidays!$J$3:$J$937),"")))),"")/(NETWORKDAYS($T519,$U519,Holidays!$J$3:$J$937)),0))</f>
        <v/>
      </c>
      <c r="BT519" s="87" t="str">
        <f>IF($Q519="","",IFERROR(IF(OR(AND($T519&gt;=DATEVALUE("10/1/20"&amp;RIGHT(BS$1,2)),$T519&lt;=DATEVALUE("9/30/20"&amp;RIGHT(BT$1,2))),AND($U519&gt;=DATEVALUE("10/1/20"&amp;RIGHT(BS$1,2)),$U519&lt;=DATEVALUE("9/30/20"&amp;RIGHT(BT$1,2))),AND($T519&lt;=DATEVALUE("10/1/20"&amp;RIGHT(BS$1,2)),$U519&gt;=DATEVALUE("9/30/20"&amp;RIGHT(BT$1,2)))),
IF(AND($T519&gt;=DATEVALUE("10/1/20"&amp;RIGHT(BS$1,2)),$U519&lt;=DATEVALUE("9/30/20"&amp;RIGHT(BT$1,2))),NETWORKDAYS($T519,$U519,Holidays!$J$3:$J$937),
IF(AND($T519&lt;DATEVALUE("10/1/20"&amp;RIGHT(BS$1,2)),$U519&lt;=DATEVALUE("9/30/20"&amp;RIGHT(BT$1,2))),NETWORKDAYS(DATEVALUE("10/1/20"&amp;RIGHT(BS$1,2)),$U519,Holidays!$J$3:$J$937),
IF($T519&lt;DATEVALUE("10/1/20"&amp;RIGHT(BS$1,2)),NETWORKDAYS(DATEVALUE("10/1/20"&amp;RIGHT(BS$1,2)),DATEVALUE("9/30/20"&amp;RIGHT(BT$1,2)),Holidays!$J$3:$J$937),
IF($T519&gt;=DATEVALUE("10/1/20"&amp;RIGHT(BS$1,2)),NETWORKDAYS($T519,DATEVALUE("9/30/20"&amp;RIGHT(BT$1,2)),Holidays!$J$3:$J$937),"")))),"")/(NETWORKDAYS($T519,$U519,Holidays!$J$3:$J$937)),0))</f>
        <v/>
      </c>
      <c r="BU519" s="87" t="str">
        <f>IF($Q519="","",IFERROR(IF(OR(AND($T519&gt;=DATEVALUE("10/1/20"&amp;RIGHT(BT$1,2)),$T519&lt;=DATEVALUE("9/30/20"&amp;RIGHT(BU$1,2))),AND($U519&gt;=DATEVALUE("10/1/20"&amp;RIGHT(BT$1,2)),$U519&lt;=DATEVALUE("9/30/20"&amp;RIGHT(BU$1,2))),AND($T519&lt;=DATEVALUE("10/1/20"&amp;RIGHT(BT$1,2)),$U519&gt;=DATEVALUE("9/30/20"&amp;RIGHT(BU$1,2)))),
IF(AND($T519&gt;=DATEVALUE("10/1/20"&amp;RIGHT(BT$1,2)),$U519&lt;=DATEVALUE("9/30/20"&amp;RIGHT(BU$1,2))),NETWORKDAYS($T519,$U519,Holidays!$J$3:$J$937),
IF(AND($T519&lt;DATEVALUE("10/1/20"&amp;RIGHT(BT$1,2)),$U519&lt;=DATEVALUE("9/30/20"&amp;RIGHT(BU$1,2))),NETWORKDAYS(DATEVALUE("10/1/20"&amp;RIGHT(BT$1,2)),$U519,Holidays!$J$3:$J$937),
IF($T519&lt;DATEVALUE("10/1/20"&amp;RIGHT(BT$1,2)),NETWORKDAYS(DATEVALUE("10/1/20"&amp;RIGHT(BT$1,2)),DATEVALUE("9/30/20"&amp;RIGHT(BU$1,2)),Holidays!$J$3:$J$937),
IF($T519&gt;=DATEVALUE("10/1/20"&amp;RIGHT(BT$1,2)),NETWORKDAYS($T519,DATEVALUE("9/30/20"&amp;RIGHT(BU$1,2)),Holidays!$J$3:$J$937),"")))),"")/(NETWORKDAYS($T519,$U519,Holidays!$J$3:$J$937)),0))</f>
        <v/>
      </c>
      <c r="BV519" s="87" t="str">
        <f>IF($Q519="","",IFERROR(IF(OR(AND($T519&gt;=DATEVALUE("10/1/20"&amp;RIGHT(BU$1,2)),$T519&lt;=DATEVALUE("9/30/20"&amp;RIGHT(BV$1,2))),AND($U519&gt;=DATEVALUE("10/1/20"&amp;RIGHT(BU$1,2)),$U519&lt;=DATEVALUE("9/30/20"&amp;RIGHT(BV$1,2))),AND($T519&lt;=DATEVALUE("10/1/20"&amp;RIGHT(BU$1,2)),$U519&gt;=DATEVALUE("9/30/20"&amp;RIGHT(BV$1,2)))),
IF(AND($T519&gt;=DATEVALUE("10/1/20"&amp;RIGHT(BU$1,2)),$U519&lt;=DATEVALUE("9/30/20"&amp;RIGHT(BV$1,2))),NETWORKDAYS($T519,$U519,Holidays!$J$3:$J$937),
IF(AND($T519&lt;DATEVALUE("10/1/20"&amp;RIGHT(BU$1,2)),$U519&lt;=DATEVALUE("9/30/20"&amp;RIGHT(BV$1,2))),NETWORKDAYS(DATEVALUE("10/1/20"&amp;RIGHT(BU$1,2)),$U519,Holidays!$J$3:$J$937),
IF($T519&lt;DATEVALUE("10/1/20"&amp;RIGHT(BU$1,2)),NETWORKDAYS(DATEVALUE("10/1/20"&amp;RIGHT(BU$1,2)),DATEVALUE("9/30/20"&amp;RIGHT(BV$1,2)),Holidays!$J$3:$J$937),
IF($T519&gt;=DATEVALUE("10/1/20"&amp;RIGHT(BU$1,2)),NETWORKDAYS($T519,DATEVALUE("9/30/20"&amp;RIGHT(BV$1,2)),Holidays!$J$3:$J$937),"")))),"")/(NETWORKDAYS($T519,$U519,Holidays!$J$3:$J$937)),0))</f>
        <v/>
      </c>
      <c r="BW519" s="87" t="str">
        <f>IF($Q519="","",IFERROR(IF(OR(AND($T519&gt;=DATEVALUE("10/1/20"&amp;RIGHT(BV$1,2)),$T519&lt;=DATEVALUE("9/30/20"&amp;RIGHT(BW$1,2))),AND($U519&gt;=DATEVALUE("10/1/20"&amp;RIGHT(BV$1,2)),$U519&lt;=DATEVALUE("9/30/20"&amp;RIGHT(BW$1,2))),AND($T519&lt;=DATEVALUE("10/1/20"&amp;RIGHT(BV$1,2)),$U519&gt;=DATEVALUE("9/30/20"&amp;RIGHT(BW$1,2)))),
IF(AND($T519&gt;=DATEVALUE("10/1/20"&amp;RIGHT(BV$1,2)),$U519&lt;=DATEVALUE("9/30/20"&amp;RIGHT(BW$1,2))),NETWORKDAYS($T519,$U519,Holidays!$J$3:$J$937),
IF(AND($T519&lt;DATEVALUE("10/1/20"&amp;RIGHT(BV$1,2)),$U519&lt;=DATEVALUE("9/30/20"&amp;RIGHT(BW$1,2))),NETWORKDAYS(DATEVALUE("10/1/20"&amp;RIGHT(BV$1,2)),$U519,Holidays!$J$3:$J$937),
IF($T519&lt;DATEVALUE("10/1/20"&amp;RIGHT(BV$1,2)),NETWORKDAYS(DATEVALUE("10/1/20"&amp;RIGHT(BV$1,2)),DATEVALUE("9/30/20"&amp;RIGHT(BW$1,2)),Holidays!$J$3:$J$937),
IF($T519&gt;=DATEVALUE("10/1/20"&amp;RIGHT(BV$1,2)),NETWORKDAYS($T519,DATEVALUE("9/30/20"&amp;RIGHT(BW$1,2)),Holidays!$J$3:$J$937),"")))),"")/(NETWORKDAYS($T519,$U519,Holidays!$J$3:$J$937)),0))</f>
        <v/>
      </c>
      <c r="BX519" s="87" t="str">
        <f>IF($Q519="","",IFERROR(IF(OR(AND($T519&gt;=DATEVALUE("10/1/20"&amp;RIGHT(BW$1,2)),$T519&lt;=DATEVALUE("9/30/20"&amp;RIGHT(BX$1,2))),AND($U519&gt;=DATEVALUE("10/1/20"&amp;RIGHT(BW$1,2)),$U519&lt;=DATEVALUE("9/30/20"&amp;RIGHT(BX$1,2))),AND($T519&lt;=DATEVALUE("10/1/20"&amp;RIGHT(BW$1,2)),$U519&gt;=DATEVALUE("9/30/20"&amp;RIGHT(BX$1,2)))),
IF(AND($T519&gt;=DATEVALUE("10/1/20"&amp;RIGHT(BW$1,2)),$U519&lt;=DATEVALUE("9/30/20"&amp;RIGHT(BX$1,2))),NETWORKDAYS($T519,$U519,Holidays!$J$3:$J$937),
IF(AND($T519&lt;DATEVALUE("10/1/20"&amp;RIGHT(BW$1,2)),$U519&lt;=DATEVALUE("9/30/20"&amp;RIGHT(BX$1,2))),NETWORKDAYS(DATEVALUE("10/1/20"&amp;RIGHT(BW$1,2)),$U519,Holidays!$J$3:$J$937),
IF($T519&lt;DATEVALUE("10/1/20"&amp;RIGHT(BW$1,2)),NETWORKDAYS(DATEVALUE("10/1/20"&amp;RIGHT(BW$1,2)),DATEVALUE("9/30/20"&amp;RIGHT(BX$1,2)),Holidays!$J$3:$J$937),
IF($T519&gt;=DATEVALUE("10/1/20"&amp;RIGHT(BW$1,2)),NETWORKDAYS($T519,DATEVALUE("9/30/20"&amp;RIGHT(BX$1,2)),Holidays!$J$3:$J$937),"")))),"")/(NETWORKDAYS($T519,$U519,Holidays!$J$3:$J$937)),0))</f>
        <v/>
      </c>
      <c r="BY519" s="87" t="str">
        <f>IF($Q519="","",IFERROR(IF(OR(AND($T519&gt;=DATEVALUE("10/1/20"&amp;RIGHT(BX$1,2)),$T519&lt;=DATEVALUE("9/30/20"&amp;RIGHT(BY$1,2))),AND($U519&gt;=DATEVALUE("10/1/20"&amp;RIGHT(BX$1,2)),$U519&lt;=DATEVALUE("9/30/20"&amp;RIGHT(BY$1,2))),AND($T519&lt;=DATEVALUE("10/1/20"&amp;RIGHT(BX$1,2)),$U519&gt;=DATEVALUE("9/30/20"&amp;RIGHT(BY$1,2)))),
IF(AND($T519&gt;=DATEVALUE("10/1/20"&amp;RIGHT(BX$1,2)),$U519&lt;=DATEVALUE("9/30/20"&amp;RIGHT(BY$1,2))),NETWORKDAYS($T519,$U519,Holidays!$J$3:$J$937),
IF(AND($T519&lt;DATEVALUE("10/1/20"&amp;RIGHT(BX$1,2)),$U519&lt;=DATEVALUE("9/30/20"&amp;RIGHT(BY$1,2))),NETWORKDAYS(DATEVALUE("10/1/20"&amp;RIGHT(BX$1,2)),$U519,Holidays!$J$3:$J$937),
IF($T519&lt;DATEVALUE("10/1/20"&amp;RIGHT(BX$1,2)),NETWORKDAYS(DATEVALUE("10/1/20"&amp;RIGHT(BX$1,2)),DATEVALUE("9/30/20"&amp;RIGHT(BY$1,2)),Holidays!$J$3:$J$937),
IF($T519&gt;=DATEVALUE("10/1/20"&amp;RIGHT(BX$1,2)),NETWORKDAYS($T519,DATEVALUE("9/30/20"&amp;RIGHT(BY$1,2)),Holidays!$J$3:$J$937),"")))),"")/(NETWORKDAYS($T519,$U519,Holidays!$J$3:$J$937)),0))</f>
        <v/>
      </c>
      <c r="BZ519" s="87" t="str">
        <f>IF($Q519="","",IFERROR(IF(OR(AND($T519&gt;=DATEVALUE("10/1/20"&amp;RIGHT(BY$1,2)),$T519&lt;=DATEVALUE("9/30/20"&amp;RIGHT(BZ$1,2))),AND($U519&gt;=DATEVALUE("10/1/20"&amp;RIGHT(BY$1,2)),$U519&lt;=DATEVALUE("9/30/20"&amp;RIGHT(BZ$1,2))),AND($T519&lt;=DATEVALUE("10/1/20"&amp;RIGHT(BY$1,2)),$U519&gt;=DATEVALUE("9/30/20"&amp;RIGHT(BZ$1,2)))),
IF(AND($T519&gt;=DATEVALUE("10/1/20"&amp;RIGHT(BY$1,2)),$U519&lt;=DATEVALUE("9/30/20"&amp;RIGHT(BZ$1,2))),NETWORKDAYS($T519,$U519,Holidays!$J$3:$J$937),
IF(AND($T519&lt;DATEVALUE("10/1/20"&amp;RIGHT(BY$1,2)),$U519&lt;=DATEVALUE("9/30/20"&amp;RIGHT(BZ$1,2))),NETWORKDAYS(DATEVALUE("10/1/20"&amp;RIGHT(BY$1,2)),$U519,Holidays!$J$3:$J$937),
IF($T519&lt;DATEVALUE("10/1/20"&amp;RIGHT(BY$1,2)),NETWORKDAYS(DATEVALUE("10/1/20"&amp;RIGHT(BY$1,2)),DATEVALUE("9/30/20"&amp;RIGHT(BZ$1,2)),Holidays!$J$3:$J$937),
IF($T519&gt;=DATEVALUE("10/1/20"&amp;RIGHT(BY$1,2)),NETWORKDAYS($T519,DATEVALUE("9/30/20"&amp;RIGHT(BZ$1,2)),Holidays!$J$3:$J$937),"")))),"")/(NETWORKDAYS($T519,$U519,Holidays!$J$3:$J$937)),0))</f>
        <v/>
      </c>
      <c r="CA519" s="87" t="str">
        <f>IF($Q519="","",IFERROR(IF(OR(AND($T519&gt;=DATEVALUE("10/1/20"&amp;RIGHT(BZ$1,2)),$T519&lt;=DATEVALUE("9/30/20"&amp;RIGHT(CA$1,2))),AND($U519&gt;=DATEVALUE("10/1/20"&amp;RIGHT(BZ$1,2)),$U519&lt;=DATEVALUE("9/30/20"&amp;RIGHT(CA$1,2))),AND($T519&lt;=DATEVALUE("10/1/20"&amp;RIGHT(BZ$1,2)),$U519&gt;=DATEVALUE("9/30/20"&amp;RIGHT(CA$1,2)))),
IF(AND($T519&gt;=DATEVALUE("10/1/20"&amp;RIGHT(BZ$1,2)),$U519&lt;=DATEVALUE("9/30/20"&amp;RIGHT(CA$1,2))),NETWORKDAYS($T519,$U519,Holidays!$J$3:$J$937),
IF(AND($T519&lt;DATEVALUE("10/1/20"&amp;RIGHT(BZ$1,2)),$U519&lt;=DATEVALUE("9/30/20"&amp;RIGHT(CA$1,2))),NETWORKDAYS(DATEVALUE("10/1/20"&amp;RIGHT(BZ$1,2)),$U519,Holidays!$J$3:$J$937),
IF($T519&lt;DATEVALUE("10/1/20"&amp;RIGHT(BZ$1,2)),NETWORKDAYS(DATEVALUE("10/1/20"&amp;RIGHT(BZ$1,2)),DATEVALUE("9/30/20"&amp;RIGHT(CA$1,2)),Holidays!$J$3:$J$937),
IF($T519&gt;=DATEVALUE("10/1/20"&amp;RIGHT(BZ$1,2)),NETWORKDAYS($T519,DATEVALUE("9/30/20"&amp;RIGHT(CA$1,2)),Holidays!$J$3:$J$937),"")))),"")/(NETWORKDAYS($T519,$U519,Holidays!$J$3:$J$937)),0))</f>
        <v/>
      </c>
      <c r="CB519" s="87" t="str">
        <f>IF($Q519="","",IFERROR(IF(OR(AND($T519&gt;=DATEVALUE("10/1/20"&amp;RIGHT(CA$1,2)),$T519&lt;=DATEVALUE("9/30/20"&amp;RIGHT(CB$1,2))),AND($U519&gt;=DATEVALUE("10/1/20"&amp;RIGHT(CA$1,2)),$U519&lt;=DATEVALUE("9/30/20"&amp;RIGHT(CB$1,2))),AND($T519&lt;=DATEVALUE("10/1/20"&amp;RIGHT(CA$1,2)),$U519&gt;=DATEVALUE("9/30/20"&amp;RIGHT(CB$1,2)))),
IF(AND($T519&gt;=DATEVALUE("10/1/20"&amp;RIGHT(CA$1,2)),$U519&lt;=DATEVALUE("9/30/20"&amp;RIGHT(CB$1,2))),NETWORKDAYS($T519,$U519,Holidays!$J$3:$J$937),
IF(AND($T519&lt;DATEVALUE("10/1/20"&amp;RIGHT(CA$1,2)),$U519&lt;=DATEVALUE("9/30/20"&amp;RIGHT(CB$1,2))),NETWORKDAYS(DATEVALUE("10/1/20"&amp;RIGHT(CA$1,2)),$U519,Holidays!$J$3:$J$937),
IF($T519&lt;DATEVALUE("10/1/20"&amp;RIGHT(CA$1,2)),NETWORKDAYS(DATEVALUE("10/1/20"&amp;RIGHT(CA$1,2)),DATEVALUE("9/30/20"&amp;RIGHT(CB$1,2)),Holidays!$J$3:$J$937),
IF($T519&gt;=DATEVALUE("10/1/20"&amp;RIGHT(CA$1,2)),NETWORKDAYS($T519,DATEVALUE("9/30/20"&amp;RIGHT(CB$1,2)),Holidays!$J$3:$J$937),"")))),"")/(NETWORKDAYS($T519,$U519,Holidays!$J$3:$J$937)),0))</f>
        <v/>
      </c>
    </row>
    <row r="520" spans="1:80">
      <c r="A520" s="97"/>
      <c r="B520" s="98" t="str">
        <f ca="1">IF(NOT($A520=""),OFFSET('WBS Reference &amp; User Procedure'!$A$1,MATCH($A520,'WBS Reference &amp; User Procedure'!$A:$A,0)-1,1),"")</f>
        <v/>
      </c>
      <c r="D520" s="97"/>
      <c r="I520" s="78"/>
      <c r="T520" s="104" t="str">
        <f>IF(NOT(Q520=""),IF(NOT($S520=""),$S520,#REF!),"")</f>
        <v/>
      </c>
      <c r="U520" s="104" t="str">
        <f>IF(NOT(Q520=""),WORKDAY(T520,Q520,Holidays!$J$3:$J$937),"")</f>
        <v/>
      </c>
      <c r="V520" s="104"/>
      <c r="W520" s="104"/>
      <c r="X520" s="101" t="str">
        <f t="shared" si="106"/>
        <v/>
      </c>
      <c r="AL520" s="87" t="str">
        <f t="shared" ca="1" si="107"/>
        <v/>
      </c>
      <c r="AN520" s="87" t="str">
        <f t="shared" ca="1" si="114"/>
        <v/>
      </c>
      <c r="AO520" s="87" t="str">
        <f t="shared" ca="1" si="114"/>
        <v/>
      </c>
      <c r="AP520" s="87" t="str">
        <f t="shared" ca="1" si="114"/>
        <v/>
      </c>
      <c r="AQ520" s="87" t="str">
        <f t="shared" ca="1" si="114"/>
        <v/>
      </c>
      <c r="AR520" s="87" t="str">
        <f t="shared" ca="1" si="114"/>
        <v/>
      </c>
      <c r="AS520" s="87" t="str">
        <f t="shared" ca="1" si="114"/>
        <v/>
      </c>
      <c r="AT520" s="87" t="str">
        <f t="shared" ca="1" si="114"/>
        <v/>
      </c>
      <c r="AU520" s="87" t="str">
        <f t="shared" ca="1" si="114"/>
        <v/>
      </c>
      <c r="AV520" s="87" t="str">
        <f t="shared" ca="1" si="114"/>
        <v/>
      </c>
      <c r="AW520" s="87" t="str">
        <f t="shared" ca="1" si="114"/>
        <v/>
      </c>
      <c r="AX520" s="87" t="str">
        <f t="shared" ca="1" si="115"/>
        <v/>
      </c>
      <c r="AY520" s="87" t="str">
        <f t="shared" ca="1" si="115"/>
        <v/>
      </c>
      <c r="AZ520" s="87" t="str">
        <f t="shared" ca="1" si="115"/>
        <v/>
      </c>
      <c r="BA520" s="87" t="str">
        <f t="shared" ca="1" si="115"/>
        <v/>
      </c>
      <c r="BB520" s="87" t="str">
        <f t="shared" ca="1" si="115"/>
        <v/>
      </c>
      <c r="BC520" s="87" t="str">
        <f t="shared" ca="1" si="115"/>
        <v/>
      </c>
      <c r="BD520" s="87" t="str">
        <f t="shared" ca="1" si="115"/>
        <v/>
      </c>
      <c r="BE520" s="87" t="str">
        <f t="shared" ca="1" si="115"/>
        <v/>
      </c>
      <c r="BF520" s="87" t="str">
        <f t="shared" ca="1" si="115"/>
        <v/>
      </c>
      <c r="BG520" s="87" t="str">
        <f t="shared" ca="1" si="115"/>
        <v/>
      </c>
      <c r="BI520" s="87" t="str">
        <f>IF($Q520="","",IFERROR(IF(OR(AND($T520&gt;=DATEVALUE("10/1/20"&amp;RIGHT(BH$1,2)),$T520&lt;=DATEVALUE("9/30/20"&amp;RIGHT(BI$1,2))),AND($U520&gt;=DATEVALUE("10/1/20"&amp;RIGHT(BH$1,2)),$U520&lt;=DATEVALUE("9/30/20"&amp;RIGHT(BI$1,2))),AND($T520&lt;=DATEVALUE("10/1/20"&amp;RIGHT(BH$1,2)),$U520&gt;=DATEVALUE("9/30/20"&amp;RIGHT(BI$1,2)))),
IF(AND($T520&gt;=DATEVALUE("10/1/20"&amp;RIGHT(BH$1,2)),$U520&lt;=DATEVALUE("9/30/20"&amp;RIGHT(BI$1,2))),NETWORKDAYS($T520,$U520,Holidays!$J$3:$J$937),
IF(AND($T520&lt;DATEVALUE("10/1/20"&amp;RIGHT(BH$1,2)),$U520&lt;=DATEVALUE("9/30/20"&amp;RIGHT(BI$1,2))),NETWORKDAYS(DATEVALUE("10/1/20"&amp;RIGHT(BH$1,2)),$U520,Holidays!$J$3:$J$937),
IF($T520&lt;DATEVALUE("10/1/20"&amp;RIGHT(BH$1,2)),NETWORKDAYS(DATEVALUE("10/1/20"&amp;RIGHT(BH$1,2)),DATEVALUE("9/30/20"&amp;RIGHT(BI$1,2)),Holidays!$J$3:$J$937),
IF($T520&gt;=DATEVALUE("10/1/20"&amp;RIGHT(BH$1,2)),NETWORKDAYS($T520,DATEVALUE("9/30/20"&amp;RIGHT(BI$1,2)),Holidays!$J$3:$J$937),"")))),"")/(NETWORKDAYS($T520,$U520,Holidays!$J$3:$J$937)),0))</f>
        <v/>
      </c>
      <c r="BJ520" s="87" t="str">
        <f>IF($Q520="","",IFERROR(IF(OR(AND($T520&gt;=DATEVALUE("10/1/20"&amp;RIGHT(BI$1,2)),$T520&lt;=DATEVALUE("9/30/20"&amp;RIGHT(BJ$1,2))),AND($U520&gt;=DATEVALUE("10/1/20"&amp;RIGHT(BI$1,2)),$U520&lt;=DATEVALUE("9/30/20"&amp;RIGHT(BJ$1,2))),AND($T520&lt;=DATEVALUE("10/1/20"&amp;RIGHT(BI$1,2)),$U520&gt;=DATEVALUE("9/30/20"&amp;RIGHT(BJ$1,2)))),
IF(AND($T520&gt;=DATEVALUE("10/1/20"&amp;RIGHT(BI$1,2)),$U520&lt;=DATEVALUE("9/30/20"&amp;RIGHT(BJ$1,2))),NETWORKDAYS($T520,$U520,Holidays!$J$3:$J$937),
IF(AND($T520&lt;DATEVALUE("10/1/20"&amp;RIGHT(BI$1,2)),$U520&lt;=DATEVALUE("9/30/20"&amp;RIGHT(BJ$1,2))),NETWORKDAYS(DATEVALUE("10/1/20"&amp;RIGHT(BI$1,2)),$U520,Holidays!$J$3:$J$937),
IF($T520&lt;DATEVALUE("10/1/20"&amp;RIGHT(BI$1,2)),NETWORKDAYS(DATEVALUE("10/1/20"&amp;RIGHT(BI$1,2)),DATEVALUE("9/30/20"&amp;RIGHT(BJ$1,2)),Holidays!$J$3:$J$937),
IF($T520&gt;=DATEVALUE("10/1/20"&amp;RIGHT(BI$1,2)),NETWORKDAYS($T520,DATEVALUE("9/30/20"&amp;RIGHT(BJ$1,2)),Holidays!$J$3:$J$937),"")))),"")/(NETWORKDAYS($T520,$U520,Holidays!$J$3:$J$937)),0))</f>
        <v/>
      </c>
      <c r="BK520" s="87" t="str">
        <f>IF($Q520="","",IFERROR(IF(OR(AND($T520&gt;=DATEVALUE("10/1/20"&amp;RIGHT(BJ$1,2)),$T520&lt;=DATEVALUE("9/30/20"&amp;RIGHT(BK$1,2))),AND($U520&gt;=DATEVALUE("10/1/20"&amp;RIGHT(BJ$1,2)),$U520&lt;=DATEVALUE("9/30/20"&amp;RIGHT(BK$1,2))),AND($T520&lt;=DATEVALUE("10/1/20"&amp;RIGHT(BJ$1,2)),$U520&gt;=DATEVALUE("9/30/20"&amp;RIGHT(BK$1,2)))),
IF(AND($T520&gt;=DATEVALUE("10/1/20"&amp;RIGHT(BJ$1,2)),$U520&lt;=DATEVALUE("9/30/20"&amp;RIGHT(BK$1,2))),NETWORKDAYS($T520,$U520,Holidays!$J$3:$J$937),
IF(AND($T520&lt;DATEVALUE("10/1/20"&amp;RIGHT(BJ$1,2)),$U520&lt;=DATEVALUE("9/30/20"&amp;RIGHT(BK$1,2))),NETWORKDAYS(DATEVALUE("10/1/20"&amp;RIGHT(BJ$1,2)),$U520,Holidays!$J$3:$J$937),
IF($T520&lt;DATEVALUE("10/1/20"&amp;RIGHT(BJ$1,2)),NETWORKDAYS(DATEVALUE("10/1/20"&amp;RIGHT(BJ$1,2)),DATEVALUE("9/30/20"&amp;RIGHT(BK$1,2)),Holidays!$J$3:$J$937),
IF($T520&gt;=DATEVALUE("10/1/20"&amp;RIGHT(BJ$1,2)),NETWORKDAYS($T520,DATEVALUE("9/30/20"&amp;RIGHT(BK$1,2)),Holidays!$J$3:$J$937),"")))),"")/(NETWORKDAYS($T520,$U520,Holidays!$J$3:$J$937)),0))</f>
        <v/>
      </c>
      <c r="BL520" s="87" t="str">
        <f>IF($Q520="","",IFERROR(IF(OR(AND($T520&gt;=DATEVALUE("10/1/20"&amp;RIGHT(BK$1,2)),$T520&lt;=DATEVALUE("9/30/20"&amp;RIGHT(BL$1,2))),AND($U520&gt;=DATEVALUE("10/1/20"&amp;RIGHT(BK$1,2)),$U520&lt;=DATEVALUE("9/30/20"&amp;RIGHT(BL$1,2))),AND($T520&lt;=DATEVALUE("10/1/20"&amp;RIGHT(BK$1,2)),$U520&gt;=DATEVALUE("9/30/20"&amp;RIGHT(BL$1,2)))),
IF(AND($T520&gt;=DATEVALUE("10/1/20"&amp;RIGHT(BK$1,2)),$U520&lt;=DATEVALUE("9/30/20"&amp;RIGHT(BL$1,2))),NETWORKDAYS($T520,$U520,Holidays!$J$3:$J$937),
IF(AND($T520&lt;DATEVALUE("10/1/20"&amp;RIGHT(BK$1,2)),$U520&lt;=DATEVALUE("9/30/20"&amp;RIGHT(BL$1,2))),NETWORKDAYS(DATEVALUE("10/1/20"&amp;RIGHT(BK$1,2)),$U520,Holidays!$J$3:$J$937),
IF($T520&lt;DATEVALUE("10/1/20"&amp;RIGHT(BK$1,2)),NETWORKDAYS(DATEVALUE("10/1/20"&amp;RIGHT(BK$1,2)),DATEVALUE("9/30/20"&amp;RIGHT(BL$1,2)),Holidays!$J$3:$J$937),
IF($T520&gt;=DATEVALUE("10/1/20"&amp;RIGHT(BK$1,2)),NETWORKDAYS($T520,DATEVALUE("9/30/20"&amp;RIGHT(BL$1,2)),Holidays!$J$3:$J$937),"")))),"")/(NETWORKDAYS($T520,$U520,Holidays!$J$3:$J$937)),0))</f>
        <v/>
      </c>
      <c r="BM520" s="87" t="str">
        <f>IF($Q520="","",IFERROR(IF(OR(AND($T520&gt;=DATEVALUE("10/1/20"&amp;RIGHT(BL$1,2)),$T520&lt;=DATEVALUE("9/30/20"&amp;RIGHT(BM$1,2))),AND($U520&gt;=DATEVALUE("10/1/20"&amp;RIGHT(BL$1,2)),$U520&lt;=DATEVALUE("9/30/20"&amp;RIGHT(BM$1,2))),AND($T520&lt;=DATEVALUE("10/1/20"&amp;RIGHT(BL$1,2)),$U520&gt;=DATEVALUE("9/30/20"&amp;RIGHT(BM$1,2)))),
IF(AND($T520&gt;=DATEVALUE("10/1/20"&amp;RIGHT(BL$1,2)),$U520&lt;=DATEVALUE("9/30/20"&amp;RIGHT(BM$1,2))),NETWORKDAYS($T520,$U520,Holidays!$J$3:$J$937),
IF(AND($T520&lt;DATEVALUE("10/1/20"&amp;RIGHT(BL$1,2)),$U520&lt;=DATEVALUE("9/30/20"&amp;RIGHT(BM$1,2))),NETWORKDAYS(DATEVALUE("10/1/20"&amp;RIGHT(BL$1,2)),$U520,Holidays!$J$3:$J$937),
IF($T520&lt;DATEVALUE("10/1/20"&amp;RIGHT(BL$1,2)),NETWORKDAYS(DATEVALUE("10/1/20"&amp;RIGHT(BL$1,2)),DATEVALUE("9/30/20"&amp;RIGHT(BM$1,2)),Holidays!$J$3:$J$937),
IF($T520&gt;=DATEVALUE("10/1/20"&amp;RIGHT(BL$1,2)),NETWORKDAYS($T520,DATEVALUE("9/30/20"&amp;RIGHT(BM$1,2)),Holidays!$J$3:$J$937),"")))),"")/(NETWORKDAYS($T520,$U520,Holidays!$J$3:$J$937)),0))</f>
        <v/>
      </c>
      <c r="BN520" s="87" t="str">
        <f>IF($Q520="","",IFERROR(IF(OR(AND($T520&gt;=DATEVALUE("10/1/20"&amp;RIGHT(BM$1,2)),$T520&lt;=DATEVALUE("9/30/20"&amp;RIGHT(BN$1,2))),AND($U520&gt;=DATEVALUE("10/1/20"&amp;RIGHT(BM$1,2)),$U520&lt;=DATEVALUE("9/30/20"&amp;RIGHT(BN$1,2))),AND($T520&lt;=DATEVALUE("10/1/20"&amp;RIGHT(BM$1,2)),$U520&gt;=DATEVALUE("9/30/20"&amp;RIGHT(BN$1,2)))),
IF(AND($T520&gt;=DATEVALUE("10/1/20"&amp;RIGHT(BM$1,2)),$U520&lt;=DATEVALUE("9/30/20"&amp;RIGHT(BN$1,2))),NETWORKDAYS($T520,$U520,Holidays!$J$3:$J$937),
IF(AND($T520&lt;DATEVALUE("10/1/20"&amp;RIGHT(BM$1,2)),$U520&lt;=DATEVALUE("9/30/20"&amp;RIGHT(BN$1,2))),NETWORKDAYS(DATEVALUE("10/1/20"&amp;RIGHT(BM$1,2)),$U520,Holidays!$J$3:$J$937),
IF($T520&lt;DATEVALUE("10/1/20"&amp;RIGHT(BM$1,2)),NETWORKDAYS(DATEVALUE("10/1/20"&amp;RIGHT(BM$1,2)),DATEVALUE("9/30/20"&amp;RIGHT(BN$1,2)),Holidays!$J$3:$J$937),
IF($T520&gt;=DATEVALUE("10/1/20"&amp;RIGHT(BM$1,2)),NETWORKDAYS($T520,DATEVALUE("9/30/20"&amp;RIGHT(BN$1,2)),Holidays!$J$3:$J$937),"")))),"")/(NETWORKDAYS($T520,$U520,Holidays!$J$3:$J$937)),0))</f>
        <v/>
      </c>
      <c r="BO520" s="87" t="str">
        <f>IF($Q520="","",IFERROR(IF(OR(AND($T520&gt;=DATEVALUE("10/1/20"&amp;RIGHT(BN$1,2)),$T520&lt;=DATEVALUE("9/30/20"&amp;RIGHT(BO$1,2))),AND($U520&gt;=DATEVALUE("10/1/20"&amp;RIGHT(BN$1,2)),$U520&lt;=DATEVALUE("9/30/20"&amp;RIGHT(BO$1,2))),AND($T520&lt;=DATEVALUE("10/1/20"&amp;RIGHT(BN$1,2)),$U520&gt;=DATEVALUE("9/30/20"&amp;RIGHT(BO$1,2)))),
IF(AND($T520&gt;=DATEVALUE("10/1/20"&amp;RIGHT(BN$1,2)),$U520&lt;=DATEVALUE("9/30/20"&amp;RIGHT(BO$1,2))),NETWORKDAYS($T520,$U520,Holidays!$J$3:$J$937),
IF(AND($T520&lt;DATEVALUE("10/1/20"&amp;RIGHT(BN$1,2)),$U520&lt;=DATEVALUE("9/30/20"&amp;RIGHT(BO$1,2))),NETWORKDAYS(DATEVALUE("10/1/20"&amp;RIGHT(BN$1,2)),$U520,Holidays!$J$3:$J$937),
IF($T520&lt;DATEVALUE("10/1/20"&amp;RIGHT(BN$1,2)),NETWORKDAYS(DATEVALUE("10/1/20"&amp;RIGHT(BN$1,2)),DATEVALUE("9/30/20"&amp;RIGHT(BO$1,2)),Holidays!$J$3:$J$937),
IF($T520&gt;=DATEVALUE("10/1/20"&amp;RIGHT(BN$1,2)),NETWORKDAYS($T520,DATEVALUE("9/30/20"&amp;RIGHT(BO$1,2)),Holidays!$J$3:$J$937),"")))),"")/(NETWORKDAYS($T520,$U520,Holidays!$J$3:$J$937)),0))</f>
        <v/>
      </c>
      <c r="BP520" s="87" t="str">
        <f>IF($Q520="","",IFERROR(IF(OR(AND($T520&gt;=DATEVALUE("10/1/20"&amp;RIGHT(BO$1,2)),$T520&lt;=DATEVALUE("9/30/20"&amp;RIGHT(BP$1,2))),AND($U520&gt;=DATEVALUE("10/1/20"&amp;RIGHT(BO$1,2)),$U520&lt;=DATEVALUE("9/30/20"&amp;RIGHT(BP$1,2))),AND($T520&lt;=DATEVALUE("10/1/20"&amp;RIGHT(BO$1,2)),$U520&gt;=DATEVALUE("9/30/20"&amp;RIGHT(BP$1,2)))),
IF(AND($T520&gt;=DATEVALUE("10/1/20"&amp;RIGHT(BO$1,2)),$U520&lt;=DATEVALUE("9/30/20"&amp;RIGHT(BP$1,2))),NETWORKDAYS($T520,$U520,Holidays!$J$3:$J$937),
IF(AND($T520&lt;DATEVALUE("10/1/20"&amp;RIGHT(BO$1,2)),$U520&lt;=DATEVALUE("9/30/20"&amp;RIGHT(BP$1,2))),NETWORKDAYS(DATEVALUE("10/1/20"&amp;RIGHT(BO$1,2)),$U520,Holidays!$J$3:$J$937),
IF($T520&lt;DATEVALUE("10/1/20"&amp;RIGHT(BO$1,2)),NETWORKDAYS(DATEVALUE("10/1/20"&amp;RIGHT(BO$1,2)),DATEVALUE("9/30/20"&amp;RIGHT(BP$1,2)),Holidays!$J$3:$J$937),
IF($T520&gt;=DATEVALUE("10/1/20"&amp;RIGHT(BO$1,2)),NETWORKDAYS($T520,DATEVALUE("9/30/20"&amp;RIGHT(BP$1,2)),Holidays!$J$3:$J$937),"")))),"")/(NETWORKDAYS($T520,$U520,Holidays!$J$3:$J$937)),0))</f>
        <v/>
      </c>
      <c r="BQ520" s="87" t="str">
        <f>IF($Q520="","",IFERROR(IF(OR(AND($T520&gt;=DATEVALUE("10/1/20"&amp;RIGHT(BP$1,2)),$T520&lt;=DATEVALUE("9/30/20"&amp;RIGHT(BQ$1,2))),AND($U520&gt;=DATEVALUE("10/1/20"&amp;RIGHT(BP$1,2)),$U520&lt;=DATEVALUE("9/30/20"&amp;RIGHT(BQ$1,2))),AND($T520&lt;=DATEVALUE("10/1/20"&amp;RIGHT(BP$1,2)),$U520&gt;=DATEVALUE("9/30/20"&amp;RIGHT(BQ$1,2)))),
IF(AND($T520&gt;=DATEVALUE("10/1/20"&amp;RIGHT(BP$1,2)),$U520&lt;=DATEVALUE("9/30/20"&amp;RIGHT(BQ$1,2))),NETWORKDAYS($T520,$U520,Holidays!$J$3:$J$937),
IF(AND($T520&lt;DATEVALUE("10/1/20"&amp;RIGHT(BP$1,2)),$U520&lt;=DATEVALUE("9/30/20"&amp;RIGHT(BQ$1,2))),NETWORKDAYS(DATEVALUE("10/1/20"&amp;RIGHT(BP$1,2)),$U520,Holidays!$J$3:$J$937),
IF($T520&lt;DATEVALUE("10/1/20"&amp;RIGHT(BP$1,2)),NETWORKDAYS(DATEVALUE("10/1/20"&amp;RIGHT(BP$1,2)),DATEVALUE("9/30/20"&amp;RIGHT(BQ$1,2)),Holidays!$J$3:$J$937),
IF($T520&gt;=DATEVALUE("10/1/20"&amp;RIGHT(BP$1,2)),NETWORKDAYS($T520,DATEVALUE("9/30/20"&amp;RIGHT(BQ$1,2)),Holidays!$J$3:$J$937),"")))),"")/(NETWORKDAYS($T520,$U520,Holidays!$J$3:$J$937)),0))</f>
        <v/>
      </c>
      <c r="BR520" s="87" t="str">
        <f>IF($Q520="","",IFERROR(IF(OR(AND($T520&gt;=DATEVALUE("10/1/20"&amp;RIGHT(BQ$1,2)),$T520&lt;=DATEVALUE("9/30/20"&amp;RIGHT(BR$1,2))),AND($U520&gt;=DATEVALUE("10/1/20"&amp;RIGHT(BQ$1,2)),$U520&lt;=DATEVALUE("9/30/20"&amp;RIGHT(BR$1,2))),AND($T520&lt;=DATEVALUE("10/1/20"&amp;RIGHT(BQ$1,2)),$U520&gt;=DATEVALUE("9/30/20"&amp;RIGHT(BR$1,2)))),
IF(AND($T520&gt;=DATEVALUE("10/1/20"&amp;RIGHT(BQ$1,2)),$U520&lt;=DATEVALUE("9/30/20"&amp;RIGHT(BR$1,2))),NETWORKDAYS($T520,$U520,Holidays!$J$3:$J$937),
IF(AND($T520&lt;DATEVALUE("10/1/20"&amp;RIGHT(BQ$1,2)),$U520&lt;=DATEVALUE("9/30/20"&amp;RIGHT(BR$1,2))),NETWORKDAYS(DATEVALUE("10/1/20"&amp;RIGHT(BQ$1,2)),$U520,Holidays!$J$3:$J$937),
IF($T520&lt;DATEVALUE("10/1/20"&amp;RIGHT(BQ$1,2)),NETWORKDAYS(DATEVALUE("10/1/20"&amp;RIGHT(BQ$1,2)),DATEVALUE("9/30/20"&amp;RIGHT(BR$1,2)),Holidays!$J$3:$J$937),
IF($T520&gt;=DATEVALUE("10/1/20"&amp;RIGHT(BQ$1,2)),NETWORKDAYS($T520,DATEVALUE("9/30/20"&amp;RIGHT(BR$1,2)),Holidays!$J$3:$J$937),"")))),"")/(NETWORKDAYS($T520,$U520,Holidays!$J$3:$J$937)),0))</f>
        <v/>
      </c>
      <c r="BS520" s="87" t="str">
        <f>IF($Q520="","",IFERROR(IF(OR(AND($T520&gt;=DATEVALUE("10/1/20"&amp;RIGHT(BR$1,2)),$T520&lt;=DATEVALUE("9/30/20"&amp;RIGHT(BS$1,2))),AND($U520&gt;=DATEVALUE("10/1/20"&amp;RIGHT(BR$1,2)),$U520&lt;=DATEVALUE("9/30/20"&amp;RIGHT(BS$1,2))),AND($T520&lt;=DATEVALUE("10/1/20"&amp;RIGHT(BR$1,2)),$U520&gt;=DATEVALUE("9/30/20"&amp;RIGHT(BS$1,2)))),
IF(AND($T520&gt;=DATEVALUE("10/1/20"&amp;RIGHT(BR$1,2)),$U520&lt;=DATEVALUE("9/30/20"&amp;RIGHT(BS$1,2))),NETWORKDAYS($T520,$U520,Holidays!$J$3:$J$937),
IF(AND($T520&lt;DATEVALUE("10/1/20"&amp;RIGHT(BR$1,2)),$U520&lt;=DATEVALUE("9/30/20"&amp;RIGHT(BS$1,2))),NETWORKDAYS(DATEVALUE("10/1/20"&amp;RIGHT(BR$1,2)),$U520,Holidays!$J$3:$J$937),
IF($T520&lt;DATEVALUE("10/1/20"&amp;RIGHT(BR$1,2)),NETWORKDAYS(DATEVALUE("10/1/20"&amp;RIGHT(BR$1,2)),DATEVALUE("9/30/20"&amp;RIGHT(BS$1,2)),Holidays!$J$3:$J$937),
IF($T520&gt;=DATEVALUE("10/1/20"&amp;RIGHT(BR$1,2)),NETWORKDAYS($T520,DATEVALUE("9/30/20"&amp;RIGHT(BS$1,2)),Holidays!$J$3:$J$937),"")))),"")/(NETWORKDAYS($T520,$U520,Holidays!$J$3:$J$937)),0))</f>
        <v/>
      </c>
      <c r="BT520" s="87" t="str">
        <f>IF($Q520="","",IFERROR(IF(OR(AND($T520&gt;=DATEVALUE("10/1/20"&amp;RIGHT(BS$1,2)),$T520&lt;=DATEVALUE("9/30/20"&amp;RIGHT(BT$1,2))),AND($U520&gt;=DATEVALUE("10/1/20"&amp;RIGHT(BS$1,2)),$U520&lt;=DATEVALUE("9/30/20"&amp;RIGHT(BT$1,2))),AND($T520&lt;=DATEVALUE("10/1/20"&amp;RIGHT(BS$1,2)),$U520&gt;=DATEVALUE("9/30/20"&amp;RIGHT(BT$1,2)))),
IF(AND($T520&gt;=DATEVALUE("10/1/20"&amp;RIGHT(BS$1,2)),$U520&lt;=DATEVALUE("9/30/20"&amp;RIGHT(BT$1,2))),NETWORKDAYS($T520,$U520,Holidays!$J$3:$J$937),
IF(AND($T520&lt;DATEVALUE("10/1/20"&amp;RIGHT(BS$1,2)),$U520&lt;=DATEVALUE("9/30/20"&amp;RIGHT(BT$1,2))),NETWORKDAYS(DATEVALUE("10/1/20"&amp;RIGHT(BS$1,2)),$U520,Holidays!$J$3:$J$937),
IF($T520&lt;DATEVALUE("10/1/20"&amp;RIGHT(BS$1,2)),NETWORKDAYS(DATEVALUE("10/1/20"&amp;RIGHT(BS$1,2)),DATEVALUE("9/30/20"&amp;RIGHT(BT$1,2)),Holidays!$J$3:$J$937),
IF($T520&gt;=DATEVALUE("10/1/20"&amp;RIGHT(BS$1,2)),NETWORKDAYS($T520,DATEVALUE("9/30/20"&amp;RIGHT(BT$1,2)),Holidays!$J$3:$J$937),"")))),"")/(NETWORKDAYS($T520,$U520,Holidays!$J$3:$J$937)),0))</f>
        <v/>
      </c>
      <c r="BU520" s="87" t="str">
        <f>IF($Q520="","",IFERROR(IF(OR(AND($T520&gt;=DATEVALUE("10/1/20"&amp;RIGHT(BT$1,2)),$T520&lt;=DATEVALUE("9/30/20"&amp;RIGHT(BU$1,2))),AND($U520&gt;=DATEVALUE("10/1/20"&amp;RIGHT(BT$1,2)),$U520&lt;=DATEVALUE("9/30/20"&amp;RIGHT(BU$1,2))),AND($T520&lt;=DATEVALUE("10/1/20"&amp;RIGHT(BT$1,2)),$U520&gt;=DATEVALUE("9/30/20"&amp;RIGHT(BU$1,2)))),
IF(AND($T520&gt;=DATEVALUE("10/1/20"&amp;RIGHT(BT$1,2)),$U520&lt;=DATEVALUE("9/30/20"&amp;RIGHT(BU$1,2))),NETWORKDAYS($T520,$U520,Holidays!$J$3:$J$937),
IF(AND($T520&lt;DATEVALUE("10/1/20"&amp;RIGHT(BT$1,2)),$U520&lt;=DATEVALUE("9/30/20"&amp;RIGHT(BU$1,2))),NETWORKDAYS(DATEVALUE("10/1/20"&amp;RIGHT(BT$1,2)),$U520,Holidays!$J$3:$J$937),
IF($T520&lt;DATEVALUE("10/1/20"&amp;RIGHT(BT$1,2)),NETWORKDAYS(DATEVALUE("10/1/20"&amp;RIGHT(BT$1,2)),DATEVALUE("9/30/20"&amp;RIGHT(BU$1,2)),Holidays!$J$3:$J$937),
IF($T520&gt;=DATEVALUE("10/1/20"&amp;RIGHT(BT$1,2)),NETWORKDAYS($T520,DATEVALUE("9/30/20"&amp;RIGHT(BU$1,2)),Holidays!$J$3:$J$937),"")))),"")/(NETWORKDAYS($T520,$U520,Holidays!$J$3:$J$937)),0))</f>
        <v/>
      </c>
      <c r="BV520" s="87" t="str">
        <f>IF($Q520="","",IFERROR(IF(OR(AND($T520&gt;=DATEVALUE("10/1/20"&amp;RIGHT(BU$1,2)),$T520&lt;=DATEVALUE("9/30/20"&amp;RIGHT(BV$1,2))),AND($U520&gt;=DATEVALUE("10/1/20"&amp;RIGHT(BU$1,2)),$U520&lt;=DATEVALUE("9/30/20"&amp;RIGHT(BV$1,2))),AND($T520&lt;=DATEVALUE("10/1/20"&amp;RIGHT(BU$1,2)),$U520&gt;=DATEVALUE("9/30/20"&amp;RIGHT(BV$1,2)))),
IF(AND($T520&gt;=DATEVALUE("10/1/20"&amp;RIGHT(BU$1,2)),$U520&lt;=DATEVALUE("9/30/20"&amp;RIGHT(BV$1,2))),NETWORKDAYS($T520,$U520,Holidays!$J$3:$J$937),
IF(AND($T520&lt;DATEVALUE("10/1/20"&amp;RIGHT(BU$1,2)),$U520&lt;=DATEVALUE("9/30/20"&amp;RIGHT(BV$1,2))),NETWORKDAYS(DATEVALUE("10/1/20"&amp;RIGHT(BU$1,2)),$U520,Holidays!$J$3:$J$937),
IF($T520&lt;DATEVALUE("10/1/20"&amp;RIGHT(BU$1,2)),NETWORKDAYS(DATEVALUE("10/1/20"&amp;RIGHT(BU$1,2)),DATEVALUE("9/30/20"&amp;RIGHT(BV$1,2)),Holidays!$J$3:$J$937),
IF($T520&gt;=DATEVALUE("10/1/20"&amp;RIGHT(BU$1,2)),NETWORKDAYS($T520,DATEVALUE("9/30/20"&amp;RIGHT(BV$1,2)),Holidays!$J$3:$J$937),"")))),"")/(NETWORKDAYS($T520,$U520,Holidays!$J$3:$J$937)),0))</f>
        <v/>
      </c>
      <c r="BW520" s="87" t="str">
        <f>IF($Q520="","",IFERROR(IF(OR(AND($T520&gt;=DATEVALUE("10/1/20"&amp;RIGHT(BV$1,2)),$T520&lt;=DATEVALUE("9/30/20"&amp;RIGHT(BW$1,2))),AND($U520&gt;=DATEVALUE("10/1/20"&amp;RIGHT(BV$1,2)),$U520&lt;=DATEVALUE("9/30/20"&amp;RIGHT(BW$1,2))),AND($T520&lt;=DATEVALUE("10/1/20"&amp;RIGHT(BV$1,2)),$U520&gt;=DATEVALUE("9/30/20"&amp;RIGHT(BW$1,2)))),
IF(AND($T520&gt;=DATEVALUE("10/1/20"&amp;RIGHT(BV$1,2)),$U520&lt;=DATEVALUE("9/30/20"&amp;RIGHT(BW$1,2))),NETWORKDAYS($T520,$U520,Holidays!$J$3:$J$937),
IF(AND($T520&lt;DATEVALUE("10/1/20"&amp;RIGHT(BV$1,2)),$U520&lt;=DATEVALUE("9/30/20"&amp;RIGHT(BW$1,2))),NETWORKDAYS(DATEVALUE("10/1/20"&amp;RIGHT(BV$1,2)),$U520,Holidays!$J$3:$J$937),
IF($T520&lt;DATEVALUE("10/1/20"&amp;RIGHT(BV$1,2)),NETWORKDAYS(DATEVALUE("10/1/20"&amp;RIGHT(BV$1,2)),DATEVALUE("9/30/20"&amp;RIGHT(BW$1,2)),Holidays!$J$3:$J$937),
IF($T520&gt;=DATEVALUE("10/1/20"&amp;RIGHT(BV$1,2)),NETWORKDAYS($T520,DATEVALUE("9/30/20"&amp;RIGHT(BW$1,2)),Holidays!$J$3:$J$937),"")))),"")/(NETWORKDAYS($T520,$U520,Holidays!$J$3:$J$937)),0))</f>
        <v/>
      </c>
      <c r="BX520" s="87" t="str">
        <f>IF($Q520="","",IFERROR(IF(OR(AND($T520&gt;=DATEVALUE("10/1/20"&amp;RIGHT(BW$1,2)),$T520&lt;=DATEVALUE("9/30/20"&amp;RIGHT(BX$1,2))),AND($U520&gt;=DATEVALUE("10/1/20"&amp;RIGHT(BW$1,2)),$U520&lt;=DATEVALUE("9/30/20"&amp;RIGHT(BX$1,2))),AND($T520&lt;=DATEVALUE("10/1/20"&amp;RIGHT(BW$1,2)),$U520&gt;=DATEVALUE("9/30/20"&amp;RIGHT(BX$1,2)))),
IF(AND($T520&gt;=DATEVALUE("10/1/20"&amp;RIGHT(BW$1,2)),$U520&lt;=DATEVALUE("9/30/20"&amp;RIGHT(BX$1,2))),NETWORKDAYS($T520,$U520,Holidays!$J$3:$J$937),
IF(AND($T520&lt;DATEVALUE("10/1/20"&amp;RIGHT(BW$1,2)),$U520&lt;=DATEVALUE("9/30/20"&amp;RIGHT(BX$1,2))),NETWORKDAYS(DATEVALUE("10/1/20"&amp;RIGHT(BW$1,2)),$U520,Holidays!$J$3:$J$937),
IF($T520&lt;DATEVALUE("10/1/20"&amp;RIGHT(BW$1,2)),NETWORKDAYS(DATEVALUE("10/1/20"&amp;RIGHT(BW$1,2)),DATEVALUE("9/30/20"&amp;RIGHT(BX$1,2)),Holidays!$J$3:$J$937),
IF($T520&gt;=DATEVALUE("10/1/20"&amp;RIGHT(BW$1,2)),NETWORKDAYS($T520,DATEVALUE("9/30/20"&amp;RIGHT(BX$1,2)),Holidays!$J$3:$J$937),"")))),"")/(NETWORKDAYS($T520,$U520,Holidays!$J$3:$J$937)),0))</f>
        <v/>
      </c>
      <c r="BY520" s="87" t="str">
        <f>IF($Q520="","",IFERROR(IF(OR(AND($T520&gt;=DATEVALUE("10/1/20"&amp;RIGHT(BX$1,2)),$T520&lt;=DATEVALUE("9/30/20"&amp;RIGHT(BY$1,2))),AND($U520&gt;=DATEVALUE("10/1/20"&amp;RIGHT(BX$1,2)),$U520&lt;=DATEVALUE("9/30/20"&amp;RIGHT(BY$1,2))),AND($T520&lt;=DATEVALUE("10/1/20"&amp;RIGHT(BX$1,2)),$U520&gt;=DATEVALUE("9/30/20"&amp;RIGHT(BY$1,2)))),
IF(AND($T520&gt;=DATEVALUE("10/1/20"&amp;RIGHT(BX$1,2)),$U520&lt;=DATEVALUE("9/30/20"&amp;RIGHT(BY$1,2))),NETWORKDAYS($T520,$U520,Holidays!$J$3:$J$937),
IF(AND($T520&lt;DATEVALUE("10/1/20"&amp;RIGHT(BX$1,2)),$U520&lt;=DATEVALUE("9/30/20"&amp;RIGHT(BY$1,2))),NETWORKDAYS(DATEVALUE("10/1/20"&amp;RIGHT(BX$1,2)),$U520,Holidays!$J$3:$J$937),
IF($T520&lt;DATEVALUE("10/1/20"&amp;RIGHT(BX$1,2)),NETWORKDAYS(DATEVALUE("10/1/20"&amp;RIGHT(BX$1,2)),DATEVALUE("9/30/20"&amp;RIGHT(BY$1,2)),Holidays!$J$3:$J$937),
IF($T520&gt;=DATEVALUE("10/1/20"&amp;RIGHT(BX$1,2)),NETWORKDAYS($T520,DATEVALUE("9/30/20"&amp;RIGHT(BY$1,2)),Holidays!$J$3:$J$937),"")))),"")/(NETWORKDAYS($T520,$U520,Holidays!$J$3:$J$937)),0))</f>
        <v/>
      </c>
      <c r="BZ520" s="87" t="str">
        <f>IF($Q520="","",IFERROR(IF(OR(AND($T520&gt;=DATEVALUE("10/1/20"&amp;RIGHT(BY$1,2)),$T520&lt;=DATEVALUE("9/30/20"&amp;RIGHT(BZ$1,2))),AND($U520&gt;=DATEVALUE("10/1/20"&amp;RIGHT(BY$1,2)),$U520&lt;=DATEVALUE("9/30/20"&amp;RIGHT(BZ$1,2))),AND($T520&lt;=DATEVALUE("10/1/20"&amp;RIGHT(BY$1,2)),$U520&gt;=DATEVALUE("9/30/20"&amp;RIGHT(BZ$1,2)))),
IF(AND($T520&gt;=DATEVALUE("10/1/20"&amp;RIGHT(BY$1,2)),$U520&lt;=DATEVALUE("9/30/20"&amp;RIGHT(BZ$1,2))),NETWORKDAYS($T520,$U520,Holidays!$J$3:$J$937),
IF(AND($T520&lt;DATEVALUE("10/1/20"&amp;RIGHT(BY$1,2)),$U520&lt;=DATEVALUE("9/30/20"&amp;RIGHT(BZ$1,2))),NETWORKDAYS(DATEVALUE("10/1/20"&amp;RIGHT(BY$1,2)),$U520,Holidays!$J$3:$J$937),
IF($T520&lt;DATEVALUE("10/1/20"&amp;RIGHT(BY$1,2)),NETWORKDAYS(DATEVALUE("10/1/20"&amp;RIGHT(BY$1,2)),DATEVALUE("9/30/20"&amp;RIGHT(BZ$1,2)),Holidays!$J$3:$J$937),
IF($T520&gt;=DATEVALUE("10/1/20"&amp;RIGHT(BY$1,2)),NETWORKDAYS($T520,DATEVALUE("9/30/20"&amp;RIGHT(BZ$1,2)),Holidays!$J$3:$J$937),"")))),"")/(NETWORKDAYS($T520,$U520,Holidays!$J$3:$J$937)),0))</f>
        <v/>
      </c>
      <c r="CA520" s="87" t="str">
        <f>IF($Q520="","",IFERROR(IF(OR(AND($T520&gt;=DATEVALUE("10/1/20"&amp;RIGHT(BZ$1,2)),$T520&lt;=DATEVALUE("9/30/20"&amp;RIGHT(CA$1,2))),AND($U520&gt;=DATEVALUE("10/1/20"&amp;RIGHT(BZ$1,2)),$U520&lt;=DATEVALUE("9/30/20"&amp;RIGHT(CA$1,2))),AND($T520&lt;=DATEVALUE("10/1/20"&amp;RIGHT(BZ$1,2)),$U520&gt;=DATEVALUE("9/30/20"&amp;RIGHT(CA$1,2)))),
IF(AND($T520&gt;=DATEVALUE("10/1/20"&amp;RIGHT(BZ$1,2)),$U520&lt;=DATEVALUE("9/30/20"&amp;RIGHT(CA$1,2))),NETWORKDAYS($T520,$U520,Holidays!$J$3:$J$937),
IF(AND($T520&lt;DATEVALUE("10/1/20"&amp;RIGHT(BZ$1,2)),$U520&lt;=DATEVALUE("9/30/20"&amp;RIGHT(CA$1,2))),NETWORKDAYS(DATEVALUE("10/1/20"&amp;RIGHT(BZ$1,2)),$U520,Holidays!$J$3:$J$937),
IF($T520&lt;DATEVALUE("10/1/20"&amp;RIGHT(BZ$1,2)),NETWORKDAYS(DATEVALUE("10/1/20"&amp;RIGHT(BZ$1,2)),DATEVALUE("9/30/20"&amp;RIGHT(CA$1,2)),Holidays!$J$3:$J$937),
IF($T520&gt;=DATEVALUE("10/1/20"&amp;RIGHT(BZ$1,2)),NETWORKDAYS($T520,DATEVALUE("9/30/20"&amp;RIGHT(CA$1,2)),Holidays!$J$3:$J$937),"")))),"")/(NETWORKDAYS($T520,$U520,Holidays!$J$3:$J$937)),0))</f>
        <v/>
      </c>
      <c r="CB520" s="87" t="str">
        <f>IF($Q520="","",IFERROR(IF(OR(AND($T520&gt;=DATEVALUE("10/1/20"&amp;RIGHT(CA$1,2)),$T520&lt;=DATEVALUE("9/30/20"&amp;RIGHT(CB$1,2))),AND($U520&gt;=DATEVALUE("10/1/20"&amp;RIGHT(CA$1,2)),$U520&lt;=DATEVALUE("9/30/20"&amp;RIGHT(CB$1,2))),AND($T520&lt;=DATEVALUE("10/1/20"&amp;RIGHT(CA$1,2)),$U520&gt;=DATEVALUE("9/30/20"&amp;RIGHT(CB$1,2)))),
IF(AND($T520&gt;=DATEVALUE("10/1/20"&amp;RIGHT(CA$1,2)),$U520&lt;=DATEVALUE("9/30/20"&amp;RIGHT(CB$1,2))),NETWORKDAYS($T520,$U520,Holidays!$J$3:$J$937),
IF(AND($T520&lt;DATEVALUE("10/1/20"&amp;RIGHT(CA$1,2)),$U520&lt;=DATEVALUE("9/30/20"&amp;RIGHT(CB$1,2))),NETWORKDAYS(DATEVALUE("10/1/20"&amp;RIGHT(CA$1,2)),$U520,Holidays!$J$3:$J$937),
IF($T520&lt;DATEVALUE("10/1/20"&amp;RIGHT(CA$1,2)),NETWORKDAYS(DATEVALUE("10/1/20"&amp;RIGHT(CA$1,2)),DATEVALUE("9/30/20"&amp;RIGHT(CB$1,2)),Holidays!$J$3:$J$937),
IF($T520&gt;=DATEVALUE("10/1/20"&amp;RIGHT(CA$1,2)),NETWORKDAYS($T520,DATEVALUE("9/30/20"&amp;RIGHT(CB$1,2)),Holidays!$J$3:$J$937),"")))),"")/(NETWORKDAYS($T520,$U520,Holidays!$J$3:$J$937)),0))</f>
        <v/>
      </c>
    </row>
    <row r="521" spans="1:80">
      <c r="A521" s="97"/>
      <c r="B521" s="98" t="str">
        <f ca="1">IF(NOT($A521=""),OFFSET('WBS Reference &amp; User Procedure'!$A$1,MATCH($A521,'WBS Reference &amp; User Procedure'!$A:$A,0)-1,1),"")</f>
        <v/>
      </c>
      <c r="D521" s="97"/>
      <c r="I521" s="78"/>
      <c r="T521" s="104" t="str">
        <f>IF(NOT(Q521=""),IF(NOT($S521=""),$S521,#REF!),"")</f>
        <v/>
      </c>
      <c r="U521" s="104" t="str">
        <f>IF(NOT(Q521=""),WORKDAY(T521,Q521,Holidays!$J$3:$J$937),"")</f>
        <v/>
      </c>
      <c r="V521" s="104"/>
      <c r="W521" s="104"/>
      <c r="X521" s="101" t="str">
        <f t="shared" si="106"/>
        <v/>
      </c>
      <c r="AL521" s="87" t="str">
        <f t="shared" ca="1" si="107"/>
        <v/>
      </c>
      <c r="AN521" s="87" t="str">
        <f t="shared" ca="1" si="114"/>
        <v/>
      </c>
      <c r="AO521" s="87" t="str">
        <f t="shared" ca="1" si="114"/>
        <v/>
      </c>
      <c r="AP521" s="87" t="str">
        <f t="shared" ca="1" si="114"/>
        <v/>
      </c>
      <c r="AQ521" s="87" t="str">
        <f t="shared" ca="1" si="114"/>
        <v/>
      </c>
      <c r="AR521" s="87" t="str">
        <f t="shared" ca="1" si="114"/>
        <v/>
      </c>
      <c r="AS521" s="87" t="str">
        <f t="shared" ca="1" si="114"/>
        <v/>
      </c>
      <c r="AT521" s="87" t="str">
        <f t="shared" ca="1" si="114"/>
        <v/>
      </c>
      <c r="AU521" s="87" t="str">
        <f t="shared" ca="1" si="114"/>
        <v/>
      </c>
      <c r="AV521" s="87" t="str">
        <f t="shared" ca="1" si="114"/>
        <v/>
      </c>
      <c r="AW521" s="87" t="str">
        <f t="shared" ca="1" si="114"/>
        <v/>
      </c>
      <c r="AX521" s="87" t="str">
        <f t="shared" ca="1" si="115"/>
        <v/>
      </c>
      <c r="AY521" s="87" t="str">
        <f t="shared" ca="1" si="115"/>
        <v/>
      </c>
      <c r="AZ521" s="87" t="str">
        <f t="shared" ca="1" si="115"/>
        <v/>
      </c>
      <c r="BA521" s="87" t="str">
        <f t="shared" ca="1" si="115"/>
        <v/>
      </c>
      <c r="BB521" s="87" t="str">
        <f t="shared" ca="1" si="115"/>
        <v/>
      </c>
      <c r="BC521" s="87" t="str">
        <f t="shared" ca="1" si="115"/>
        <v/>
      </c>
      <c r="BD521" s="87" t="str">
        <f t="shared" ca="1" si="115"/>
        <v/>
      </c>
      <c r="BE521" s="87" t="str">
        <f t="shared" ca="1" si="115"/>
        <v/>
      </c>
      <c r="BF521" s="87" t="str">
        <f t="shared" ca="1" si="115"/>
        <v/>
      </c>
      <c r="BG521" s="87" t="str">
        <f t="shared" ca="1" si="115"/>
        <v/>
      </c>
      <c r="BI521" s="87" t="str">
        <f>IF($Q521="","",IFERROR(IF(OR(AND($T521&gt;=DATEVALUE("10/1/20"&amp;RIGHT(BH$1,2)),$T521&lt;=DATEVALUE("9/30/20"&amp;RIGHT(BI$1,2))),AND($U521&gt;=DATEVALUE("10/1/20"&amp;RIGHT(BH$1,2)),$U521&lt;=DATEVALUE("9/30/20"&amp;RIGHT(BI$1,2))),AND($T521&lt;=DATEVALUE("10/1/20"&amp;RIGHT(BH$1,2)),$U521&gt;=DATEVALUE("9/30/20"&amp;RIGHT(BI$1,2)))),
IF(AND($T521&gt;=DATEVALUE("10/1/20"&amp;RIGHT(BH$1,2)),$U521&lt;=DATEVALUE("9/30/20"&amp;RIGHT(BI$1,2))),NETWORKDAYS($T521,$U521,Holidays!$J$3:$J$937),
IF(AND($T521&lt;DATEVALUE("10/1/20"&amp;RIGHT(BH$1,2)),$U521&lt;=DATEVALUE("9/30/20"&amp;RIGHT(BI$1,2))),NETWORKDAYS(DATEVALUE("10/1/20"&amp;RIGHT(BH$1,2)),$U521,Holidays!$J$3:$J$937),
IF($T521&lt;DATEVALUE("10/1/20"&amp;RIGHT(BH$1,2)),NETWORKDAYS(DATEVALUE("10/1/20"&amp;RIGHT(BH$1,2)),DATEVALUE("9/30/20"&amp;RIGHT(BI$1,2)),Holidays!$J$3:$J$937),
IF($T521&gt;=DATEVALUE("10/1/20"&amp;RIGHT(BH$1,2)),NETWORKDAYS($T521,DATEVALUE("9/30/20"&amp;RIGHT(BI$1,2)),Holidays!$J$3:$J$937),"")))),"")/(NETWORKDAYS($T521,$U521,Holidays!$J$3:$J$937)),0))</f>
        <v/>
      </c>
      <c r="BJ521" s="87" t="str">
        <f>IF($Q521="","",IFERROR(IF(OR(AND($T521&gt;=DATEVALUE("10/1/20"&amp;RIGHT(BI$1,2)),$T521&lt;=DATEVALUE("9/30/20"&amp;RIGHT(BJ$1,2))),AND($U521&gt;=DATEVALUE("10/1/20"&amp;RIGHT(BI$1,2)),$U521&lt;=DATEVALUE("9/30/20"&amp;RIGHT(BJ$1,2))),AND($T521&lt;=DATEVALUE("10/1/20"&amp;RIGHT(BI$1,2)),$U521&gt;=DATEVALUE("9/30/20"&amp;RIGHT(BJ$1,2)))),
IF(AND($T521&gt;=DATEVALUE("10/1/20"&amp;RIGHT(BI$1,2)),$U521&lt;=DATEVALUE("9/30/20"&amp;RIGHT(BJ$1,2))),NETWORKDAYS($T521,$U521,Holidays!$J$3:$J$937),
IF(AND($T521&lt;DATEVALUE("10/1/20"&amp;RIGHT(BI$1,2)),$U521&lt;=DATEVALUE("9/30/20"&amp;RIGHT(BJ$1,2))),NETWORKDAYS(DATEVALUE("10/1/20"&amp;RIGHT(BI$1,2)),$U521,Holidays!$J$3:$J$937),
IF($T521&lt;DATEVALUE("10/1/20"&amp;RIGHT(BI$1,2)),NETWORKDAYS(DATEVALUE("10/1/20"&amp;RIGHT(BI$1,2)),DATEVALUE("9/30/20"&amp;RIGHT(BJ$1,2)),Holidays!$J$3:$J$937),
IF($T521&gt;=DATEVALUE("10/1/20"&amp;RIGHT(BI$1,2)),NETWORKDAYS($T521,DATEVALUE("9/30/20"&amp;RIGHT(BJ$1,2)),Holidays!$J$3:$J$937),"")))),"")/(NETWORKDAYS($T521,$U521,Holidays!$J$3:$J$937)),0))</f>
        <v/>
      </c>
      <c r="BK521" s="87" t="str">
        <f>IF($Q521="","",IFERROR(IF(OR(AND($T521&gt;=DATEVALUE("10/1/20"&amp;RIGHT(BJ$1,2)),$T521&lt;=DATEVALUE("9/30/20"&amp;RIGHT(BK$1,2))),AND($U521&gt;=DATEVALUE("10/1/20"&amp;RIGHT(BJ$1,2)),$U521&lt;=DATEVALUE("9/30/20"&amp;RIGHT(BK$1,2))),AND($T521&lt;=DATEVALUE("10/1/20"&amp;RIGHT(BJ$1,2)),$U521&gt;=DATEVALUE("9/30/20"&amp;RIGHT(BK$1,2)))),
IF(AND($T521&gt;=DATEVALUE("10/1/20"&amp;RIGHT(BJ$1,2)),$U521&lt;=DATEVALUE("9/30/20"&amp;RIGHT(BK$1,2))),NETWORKDAYS($T521,$U521,Holidays!$J$3:$J$937),
IF(AND($T521&lt;DATEVALUE("10/1/20"&amp;RIGHT(BJ$1,2)),$U521&lt;=DATEVALUE("9/30/20"&amp;RIGHT(BK$1,2))),NETWORKDAYS(DATEVALUE("10/1/20"&amp;RIGHT(BJ$1,2)),$U521,Holidays!$J$3:$J$937),
IF($T521&lt;DATEVALUE("10/1/20"&amp;RIGHT(BJ$1,2)),NETWORKDAYS(DATEVALUE("10/1/20"&amp;RIGHT(BJ$1,2)),DATEVALUE("9/30/20"&amp;RIGHT(BK$1,2)),Holidays!$J$3:$J$937),
IF($T521&gt;=DATEVALUE("10/1/20"&amp;RIGHT(BJ$1,2)),NETWORKDAYS($T521,DATEVALUE("9/30/20"&amp;RIGHT(BK$1,2)),Holidays!$J$3:$J$937),"")))),"")/(NETWORKDAYS($T521,$U521,Holidays!$J$3:$J$937)),0))</f>
        <v/>
      </c>
      <c r="BL521" s="87" t="str">
        <f>IF($Q521="","",IFERROR(IF(OR(AND($T521&gt;=DATEVALUE("10/1/20"&amp;RIGHT(BK$1,2)),$T521&lt;=DATEVALUE("9/30/20"&amp;RIGHT(BL$1,2))),AND($U521&gt;=DATEVALUE("10/1/20"&amp;RIGHT(BK$1,2)),$U521&lt;=DATEVALUE("9/30/20"&amp;RIGHT(BL$1,2))),AND($T521&lt;=DATEVALUE("10/1/20"&amp;RIGHT(BK$1,2)),$U521&gt;=DATEVALUE("9/30/20"&amp;RIGHT(BL$1,2)))),
IF(AND($T521&gt;=DATEVALUE("10/1/20"&amp;RIGHT(BK$1,2)),$U521&lt;=DATEVALUE("9/30/20"&amp;RIGHT(BL$1,2))),NETWORKDAYS($T521,$U521,Holidays!$J$3:$J$937),
IF(AND($T521&lt;DATEVALUE("10/1/20"&amp;RIGHT(BK$1,2)),$U521&lt;=DATEVALUE("9/30/20"&amp;RIGHT(BL$1,2))),NETWORKDAYS(DATEVALUE("10/1/20"&amp;RIGHT(BK$1,2)),$U521,Holidays!$J$3:$J$937),
IF($T521&lt;DATEVALUE("10/1/20"&amp;RIGHT(BK$1,2)),NETWORKDAYS(DATEVALUE("10/1/20"&amp;RIGHT(BK$1,2)),DATEVALUE("9/30/20"&amp;RIGHT(BL$1,2)),Holidays!$J$3:$J$937),
IF($T521&gt;=DATEVALUE("10/1/20"&amp;RIGHT(BK$1,2)),NETWORKDAYS($T521,DATEVALUE("9/30/20"&amp;RIGHT(BL$1,2)),Holidays!$J$3:$J$937),"")))),"")/(NETWORKDAYS($T521,$U521,Holidays!$J$3:$J$937)),0))</f>
        <v/>
      </c>
      <c r="BM521" s="87" t="str">
        <f>IF($Q521="","",IFERROR(IF(OR(AND($T521&gt;=DATEVALUE("10/1/20"&amp;RIGHT(BL$1,2)),$T521&lt;=DATEVALUE("9/30/20"&amp;RIGHT(BM$1,2))),AND($U521&gt;=DATEVALUE("10/1/20"&amp;RIGHT(BL$1,2)),$U521&lt;=DATEVALUE("9/30/20"&amp;RIGHT(BM$1,2))),AND($T521&lt;=DATEVALUE("10/1/20"&amp;RIGHT(BL$1,2)),$U521&gt;=DATEVALUE("9/30/20"&amp;RIGHT(BM$1,2)))),
IF(AND($T521&gt;=DATEVALUE("10/1/20"&amp;RIGHT(BL$1,2)),$U521&lt;=DATEVALUE("9/30/20"&amp;RIGHT(BM$1,2))),NETWORKDAYS($T521,$U521,Holidays!$J$3:$J$937),
IF(AND($T521&lt;DATEVALUE("10/1/20"&amp;RIGHT(BL$1,2)),$U521&lt;=DATEVALUE("9/30/20"&amp;RIGHT(BM$1,2))),NETWORKDAYS(DATEVALUE("10/1/20"&amp;RIGHT(BL$1,2)),$U521,Holidays!$J$3:$J$937),
IF($T521&lt;DATEVALUE("10/1/20"&amp;RIGHT(BL$1,2)),NETWORKDAYS(DATEVALUE("10/1/20"&amp;RIGHT(BL$1,2)),DATEVALUE("9/30/20"&amp;RIGHT(BM$1,2)),Holidays!$J$3:$J$937),
IF($T521&gt;=DATEVALUE("10/1/20"&amp;RIGHT(BL$1,2)),NETWORKDAYS($T521,DATEVALUE("9/30/20"&amp;RIGHT(BM$1,2)),Holidays!$J$3:$J$937),"")))),"")/(NETWORKDAYS($T521,$U521,Holidays!$J$3:$J$937)),0))</f>
        <v/>
      </c>
      <c r="BN521" s="87" t="str">
        <f>IF($Q521="","",IFERROR(IF(OR(AND($T521&gt;=DATEVALUE("10/1/20"&amp;RIGHT(BM$1,2)),$T521&lt;=DATEVALUE("9/30/20"&amp;RIGHT(BN$1,2))),AND($U521&gt;=DATEVALUE("10/1/20"&amp;RIGHT(BM$1,2)),$U521&lt;=DATEVALUE("9/30/20"&amp;RIGHT(BN$1,2))),AND($T521&lt;=DATEVALUE("10/1/20"&amp;RIGHT(BM$1,2)),$U521&gt;=DATEVALUE("9/30/20"&amp;RIGHT(BN$1,2)))),
IF(AND($T521&gt;=DATEVALUE("10/1/20"&amp;RIGHT(BM$1,2)),$U521&lt;=DATEVALUE("9/30/20"&amp;RIGHT(BN$1,2))),NETWORKDAYS($T521,$U521,Holidays!$J$3:$J$937),
IF(AND($T521&lt;DATEVALUE("10/1/20"&amp;RIGHT(BM$1,2)),$U521&lt;=DATEVALUE("9/30/20"&amp;RIGHT(BN$1,2))),NETWORKDAYS(DATEVALUE("10/1/20"&amp;RIGHT(BM$1,2)),$U521,Holidays!$J$3:$J$937),
IF($T521&lt;DATEVALUE("10/1/20"&amp;RIGHT(BM$1,2)),NETWORKDAYS(DATEVALUE("10/1/20"&amp;RIGHT(BM$1,2)),DATEVALUE("9/30/20"&amp;RIGHT(BN$1,2)),Holidays!$J$3:$J$937),
IF($T521&gt;=DATEVALUE("10/1/20"&amp;RIGHT(BM$1,2)),NETWORKDAYS($T521,DATEVALUE("9/30/20"&amp;RIGHT(BN$1,2)),Holidays!$J$3:$J$937),"")))),"")/(NETWORKDAYS($T521,$U521,Holidays!$J$3:$J$937)),0))</f>
        <v/>
      </c>
      <c r="BO521" s="87" t="str">
        <f>IF($Q521="","",IFERROR(IF(OR(AND($T521&gt;=DATEVALUE("10/1/20"&amp;RIGHT(BN$1,2)),$T521&lt;=DATEVALUE("9/30/20"&amp;RIGHT(BO$1,2))),AND($U521&gt;=DATEVALUE("10/1/20"&amp;RIGHT(BN$1,2)),$U521&lt;=DATEVALUE("9/30/20"&amp;RIGHT(BO$1,2))),AND($T521&lt;=DATEVALUE("10/1/20"&amp;RIGHT(BN$1,2)),$U521&gt;=DATEVALUE("9/30/20"&amp;RIGHT(BO$1,2)))),
IF(AND($T521&gt;=DATEVALUE("10/1/20"&amp;RIGHT(BN$1,2)),$U521&lt;=DATEVALUE("9/30/20"&amp;RIGHT(BO$1,2))),NETWORKDAYS($T521,$U521,Holidays!$J$3:$J$937),
IF(AND($T521&lt;DATEVALUE("10/1/20"&amp;RIGHT(BN$1,2)),$U521&lt;=DATEVALUE("9/30/20"&amp;RIGHT(BO$1,2))),NETWORKDAYS(DATEVALUE("10/1/20"&amp;RIGHT(BN$1,2)),$U521,Holidays!$J$3:$J$937),
IF($T521&lt;DATEVALUE("10/1/20"&amp;RIGHT(BN$1,2)),NETWORKDAYS(DATEVALUE("10/1/20"&amp;RIGHT(BN$1,2)),DATEVALUE("9/30/20"&amp;RIGHT(BO$1,2)),Holidays!$J$3:$J$937),
IF($T521&gt;=DATEVALUE("10/1/20"&amp;RIGHT(BN$1,2)),NETWORKDAYS($T521,DATEVALUE("9/30/20"&amp;RIGHT(BO$1,2)),Holidays!$J$3:$J$937),"")))),"")/(NETWORKDAYS($T521,$U521,Holidays!$J$3:$J$937)),0))</f>
        <v/>
      </c>
      <c r="BP521" s="87" t="str">
        <f>IF($Q521="","",IFERROR(IF(OR(AND($T521&gt;=DATEVALUE("10/1/20"&amp;RIGHT(BO$1,2)),$T521&lt;=DATEVALUE("9/30/20"&amp;RIGHT(BP$1,2))),AND($U521&gt;=DATEVALUE("10/1/20"&amp;RIGHT(BO$1,2)),$U521&lt;=DATEVALUE("9/30/20"&amp;RIGHT(BP$1,2))),AND($T521&lt;=DATEVALUE("10/1/20"&amp;RIGHT(BO$1,2)),$U521&gt;=DATEVALUE("9/30/20"&amp;RIGHT(BP$1,2)))),
IF(AND($T521&gt;=DATEVALUE("10/1/20"&amp;RIGHT(BO$1,2)),$U521&lt;=DATEVALUE("9/30/20"&amp;RIGHT(BP$1,2))),NETWORKDAYS($T521,$U521,Holidays!$J$3:$J$937),
IF(AND($T521&lt;DATEVALUE("10/1/20"&amp;RIGHT(BO$1,2)),$U521&lt;=DATEVALUE("9/30/20"&amp;RIGHT(BP$1,2))),NETWORKDAYS(DATEVALUE("10/1/20"&amp;RIGHT(BO$1,2)),$U521,Holidays!$J$3:$J$937),
IF($T521&lt;DATEVALUE("10/1/20"&amp;RIGHT(BO$1,2)),NETWORKDAYS(DATEVALUE("10/1/20"&amp;RIGHT(BO$1,2)),DATEVALUE("9/30/20"&amp;RIGHT(BP$1,2)),Holidays!$J$3:$J$937),
IF($T521&gt;=DATEVALUE("10/1/20"&amp;RIGHT(BO$1,2)),NETWORKDAYS($T521,DATEVALUE("9/30/20"&amp;RIGHT(BP$1,2)),Holidays!$J$3:$J$937),"")))),"")/(NETWORKDAYS($T521,$U521,Holidays!$J$3:$J$937)),0))</f>
        <v/>
      </c>
      <c r="BQ521" s="87" t="str">
        <f>IF($Q521="","",IFERROR(IF(OR(AND($T521&gt;=DATEVALUE("10/1/20"&amp;RIGHT(BP$1,2)),$T521&lt;=DATEVALUE("9/30/20"&amp;RIGHT(BQ$1,2))),AND($U521&gt;=DATEVALUE("10/1/20"&amp;RIGHT(BP$1,2)),$U521&lt;=DATEVALUE("9/30/20"&amp;RIGHT(BQ$1,2))),AND($T521&lt;=DATEVALUE("10/1/20"&amp;RIGHT(BP$1,2)),$U521&gt;=DATEVALUE("9/30/20"&amp;RIGHT(BQ$1,2)))),
IF(AND($T521&gt;=DATEVALUE("10/1/20"&amp;RIGHT(BP$1,2)),$U521&lt;=DATEVALUE("9/30/20"&amp;RIGHT(BQ$1,2))),NETWORKDAYS($T521,$U521,Holidays!$J$3:$J$937),
IF(AND($T521&lt;DATEVALUE("10/1/20"&amp;RIGHT(BP$1,2)),$U521&lt;=DATEVALUE("9/30/20"&amp;RIGHT(BQ$1,2))),NETWORKDAYS(DATEVALUE("10/1/20"&amp;RIGHT(BP$1,2)),$U521,Holidays!$J$3:$J$937),
IF($T521&lt;DATEVALUE("10/1/20"&amp;RIGHT(BP$1,2)),NETWORKDAYS(DATEVALUE("10/1/20"&amp;RIGHT(BP$1,2)),DATEVALUE("9/30/20"&amp;RIGHT(BQ$1,2)),Holidays!$J$3:$J$937),
IF($T521&gt;=DATEVALUE("10/1/20"&amp;RIGHT(BP$1,2)),NETWORKDAYS($T521,DATEVALUE("9/30/20"&amp;RIGHT(BQ$1,2)),Holidays!$J$3:$J$937),"")))),"")/(NETWORKDAYS($T521,$U521,Holidays!$J$3:$J$937)),0))</f>
        <v/>
      </c>
      <c r="BR521" s="87" t="str">
        <f>IF($Q521="","",IFERROR(IF(OR(AND($T521&gt;=DATEVALUE("10/1/20"&amp;RIGHT(BQ$1,2)),$T521&lt;=DATEVALUE("9/30/20"&amp;RIGHT(BR$1,2))),AND($U521&gt;=DATEVALUE("10/1/20"&amp;RIGHT(BQ$1,2)),$U521&lt;=DATEVALUE("9/30/20"&amp;RIGHT(BR$1,2))),AND($T521&lt;=DATEVALUE("10/1/20"&amp;RIGHT(BQ$1,2)),$U521&gt;=DATEVALUE("9/30/20"&amp;RIGHT(BR$1,2)))),
IF(AND($T521&gt;=DATEVALUE("10/1/20"&amp;RIGHT(BQ$1,2)),$U521&lt;=DATEVALUE("9/30/20"&amp;RIGHT(BR$1,2))),NETWORKDAYS($T521,$U521,Holidays!$J$3:$J$937),
IF(AND($T521&lt;DATEVALUE("10/1/20"&amp;RIGHT(BQ$1,2)),$U521&lt;=DATEVALUE("9/30/20"&amp;RIGHT(BR$1,2))),NETWORKDAYS(DATEVALUE("10/1/20"&amp;RIGHT(BQ$1,2)),$U521,Holidays!$J$3:$J$937),
IF($T521&lt;DATEVALUE("10/1/20"&amp;RIGHT(BQ$1,2)),NETWORKDAYS(DATEVALUE("10/1/20"&amp;RIGHT(BQ$1,2)),DATEVALUE("9/30/20"&amp;RIGHT(BR$1,2)),Holidays!$J$3:$J$937),
IF($T521&gt;=DATEVALUE("10/1/20"&amp;RIGHT(BQ$1,2)),NETWORKDAYS($T521,DATEVALUE("9/30/20"&amp;RIGHT(BR$1,2)),Holidays!$J$3:$J$937),"")))),"")/(NETWORKDAYS($T521,$U521,Holidays!$J$3:$J$937)),0))</f>
        <v/>
      </c>
      <c r="BS521" s="87" t="str">
        <f>IF($Q521="","",IFERROR(IF(OR(AND($T521&gt;=DATEVALUE("10/1/20"&amp;RIGHT(BR$1,2)),$T521&lt;=DATEVALUE("9/30/20"&amp;RIGHT(BS$1,2))),AND($U521&gt;=DATEVALUE("10/1/20"&amp;RIGHT(BR$1,2)),$U521&lt;=DATEVALUE("9/30/20"&amp;RIGHT(BS$1,2))),AND($T521&lt;=DATEVALUE("10/1/20"&amp;RIGHT(BR$1,2)),$U521&gt;=DATEVALUE("9/30/20"&amp;RIGHT(BS$1,2)))),
IF(AND($T521&gt;=DATEVALUE("10/1/20"&amp;RIGHT(BR$1,2)),$U521&lt;=DATEVALUE("9/30/20"&amp;RIGHT(BS$1,2))),NETWORKDAYS($T521,$U521,Holidays!$J$3:$J$937),
IF(AND($T521&lt;DATEVALUE("10/1/20"&amp;RIGHT(BR$1,2)),$U521&lt;=DATEVALUE("9/30/20"&amp;RIGHT(BS$1,2))),NETWORKDAYS(DATEVALUE("10/1/20"&amp;RIGHT(BR$1,2)),$U521,Holidays!$J$3:$J$937),
IF($T521&lt;DATEVALUE("10/1/20"&amp;RIGHT(BR$1,2)),NETWORKDAYS(DATEVALUE("10/1/20"&amp;RIGHT(BR$1,2)),DATEVALUE("9/30/20"&amp;RIGHT(BS$1,2)),Holidays!$J$3:$J$937),
IF($T521&gt;=DATEVALUE("10/1/20"&amp;RIGHT(BR$1,2)),NETWORKDAYS($T521,DATEVALUE("9/30/20"&amp;RIGHT(BS$1,2)),Holidays!$J$3:$J$937),"")))),"")/(NETWORKDAYS($T521,$U521,Holidays!$J$3:$J$937)),0))</f>
        <v/>
      </c>
      <c r="BT521" s="87" t="str">
        <f>IF($Q521="","",IFERROR(IF(OR(AND($T521&gt;=DATEVALUE("10/1/20"&amp;RIGHT(BS$1,2)),$T521&lt;=DATEVALUE("9/30/20"&amp;RIGHT(BT$1,2))),AND($U521&gt;=DATEVALUE("10/1/20"&amp;RIGHT(BS$1,2)),$U521&lt;=DATEVALUE("9/30/20"&amp;RIGHT(BT$1,2))),AND($T521&lt;=DATEVALUE("10/1/20"&amp;RIGHT(BS$1,2)),$U521&gt;=DATEVALUE("9/30/20"&amp;RIGHT(BT$1,2)))),
IF(AND($T521&gt;=DATEVALUE("10/1/20"&amp;RIGHT(BS$1,2)),$U521&lt;=DATEVALUE("9/30/20"&amp;RIGHT(BT$1,2))),NETWORKDAYS($T521,$U521,Holidays!$J$3:$J$937),
IF(AND($T521&lt;DATEVALUE("10/1/20"&amp;RIGHT(BS$1,2)),$U521&lt;=DATEVALUE("9/30/20"&amp;RIGHT(BT$1,2))),NETWORKDAYS(DATEVALUE("10/1/20"&amp;RIGHT(BS$1,2)),$U521,Holidays!$J$3:$J$937),
IF($T521&lt;DATEVALUE("10/1/20"&amp;RIGHT(BS$1,2)),NETWORKDAYS(DATEVALUE("10/1/20"&amp;RIGHT(BS$1,2)),DATEVALUE("9/30/20"&amp;RIGHT(BT$1,2)),Holidays!$J$3:$J$937),
IF($T521&gt;=DATEVALUE("10/1/20"&amp;RIGHT(BS$1,2)),NETWORKDAYS($T521,DATEVALUE("9/30/20"&amp;RIGHT(BT$1,2)),Holidays!$J$3:$J$937),"")))),"")/(NETWORKDAYS($T521,$U521,Holidays!$J$3:$J$937)),0))</f>
        <v/>
      </c>
      <c r="BU521" s="87" t="str">
        <f>IF($Q521="","",IFERROR(IF(OR(AND($T521&gt;=DATEVALUE("10/1/20"&amp;RIGHT(BT$1,2)),$T521&lt;=DATEVALUE("9/30/20"&amp;RIGHT(BU$1,2))),AND($U521&gt;=DATEVALUE("10/1/20"&amp;RIGHT(BT$1,2)),$U521&lt;=DATEVALUE("9/30/20"&amp;RIGHT(BU$1,2))),AND($T521&lt;=DATEVALUE("10/1/20"&amp;RIGHT(BT$1,2)),$U521&gt;=DATEVALUE("9/30/20"&amp;RIGHT(BU$1,2)))),
IF(AND($T521&gt;=DATEVALUE("10/1/20"&amp;RIGHT(BT$1,2)),$U521&lt;=DATEVALUE("9/30/20"&amp;RIGHT(BU$1,2))),NETWORKDAYS($T521,$U521,Holidays!$J$3:$J$937),
IF(AND($T521&lt;DATEVALUE("10/1/20"&amp;RIGHT(BT$1,2)),$U521&lt;=DATEVALUE("9/30/20"&amp;RIGHT(BU$1,2))),NETWORKDAYS(DATEVALUE("10/1/20"&amp;RIGHT(BT$1,2)),$U521,Holidays!$J$3:$J$937),
IF($T521&lt;DATEVALUE("10/1/20"&amp;RIGHT(BT$1,2)),NETWORKDAYS(DATEVALUE("10/1/20"&amp;RIGHT(BT$1,2)),DATEVALUE("9/30/20"&amp;RIGHT(BU$1,2)),Holidays!$J$3:$J$937),
IF($T521&gt;=DATEVALUE("10/1/20"&amp;RIGHT(BT$1,2)),NETWORKDAYS($T521,DATEVALUE("9/30/20"&amp;RIGHT(BU$1,2)),Holidays!$J$3:$J$937),"")))),"")/(NETWORKDAYS($T521,$U521,Holidays!$J$3:$J$937)),0))</f>
        <v/>
      </c>
      <c r="BV521" s="87" t="str">
        <f>IF($Q521="","",IFERROR(IF(OR(AND($T521&gt;=DATEVALUE("10/1/20"&amp;RIGHT(BU$1,2)),$T521&lt;=DATEVALUE("9/30/20"&amp;RIGHT(BV$1,2))),AND($U521&gt;=DATEVALUE("10/1/20"&amp;RIGHT(BU$1,2)),$U521&lt;=DATEVALUE("9/30/20"&amp;RIGHT(BV$1,2))),AND($T521&lt;=DATEVALUE("10/1/20"&amp;RIGHT(BU$1,2)),$U521&gt;=DATEVALUE("9/30/20"&amp;RIGHT(BV$1,2)))),
IF(AND($T521&gt;=DATEVALUE("10/1/20"&amp;RIGHT(BU$1,2)),$U521&lt;=DATEVALUE("9/30/20"&amp;RIGHT(BV$1,2))),NETWORKDAYS($T521,$U521,Holidays!$J$3:$J$937),
IF(AND($T521&lt;DATEVALUE("10/1/20"&amp;RIGHT(BU$1,2)),$U521&lt;=DATEVALUE("9/30/20"&amp;RIGHT(BV$1,2))),NETWORKDAYS(DATEVALUE("10/1/20"&amp;RIGHT(BU$1,2)),$U521,Holidays!$J$3:$J$937),
IF($T521&lt;DATEVALUE("10/1/20"&amp;RIGHT(BU$1,2)),NETWORKDAYS(DATEVALUE("10/1/20"&amp;RIGHT(BU$1,2)),DATEVALUE("9/30/20"&amp;RIGHT(BV$1,2)),Holidays!$J$3:$J$937),
IF($T521&gt;=DATEVALUE("10/1/20"&amp;RIGHT(BU$1,2)),NETWORKDAYS($T521,DATEVALUE("9/30/20"&amp;RIGHT(BV$1,2)),Holidays!$J$3:$J$937),"")))),"")/(NETWORKDAYS($T521,$U521,Holidays!$J$3:$J$937)),0))</f>
        <v/>
      </c>
      <c r="BW521" s="87" t="str">
        <f>IF($Q521="","",IFERROR(IF(OR(AND($T521&gt;=DATEVALUE("10/1/20"&amp;RIGHT(BV$1,2)),$T521&lt;=DATEVALUE("9/30/20"&amp;RIGHT(BW$1,2))),AND($U521&gt;=DATEVALUE("10/1/20"&amp;RIGHT(BV$1,2)),$U521&lt;=DATEVALUE("9/30/20"&amp;RIGHT(BW$1,2))),AND($T521&lt;=DATEVALUE("10/1/20"&amp;RIGHT(BV$1,2)),$U521&gt;=DATEVALUE("9/30/20"&amp;RIGHT(BW$1,2)))),
IF(AND($T521&gt;=DATEVALUE("10/1/20"&amp;RIGHT(BV$1,2)),$U521&lt;=DATEVALUE("9/30/20"&amp;RIGHT(BW$1,2))),NETWORKDAYS($T521,$U521,Holidays!$J$3:$J$937),
IF(AND($T521&lt;DATEVALUE("10/1/20"&amp;RIGHT(BV$1,2)),$U521&lt;=DATEVALUE("9/30/20"&amp;RIGHT(BW$1,2))),NETWORKDAYS(DATEVALUE("10/1/20"&amp;RIGHT(BV$1,2)),$U521,Holidays!$J$3:$J$937),
IF($T521&lt;DATEVALUE("10/1/20"&amp;RIGHT(BV$1,2)),NETWORKDAYS(DATEVALUE("10/1/20"&amp;RIGHT(BV$1,2)),DATEVALUE("9/30/20"&amp;RIGHT(BW$1,2)),Holidays!$J$3:$J$937),
IF($T521&gt;=DATEVALUE("10/1/20"&amp;RIGHT(BV$1,2)),NETWORKDAYS($T521,DATEVALUE("9/30/20"&amp;RIGHT(BW$1,2)),Holidays!$J$3:$J$937),"")))),"")/(NETWORKDAYS($T521,$U521,Holidays!$J$3:$J$937)),0))</f>
        <v/>
      </c>
      <c r="BX521" s="87" t="str">
        <f>IF($Q521="","",IFERROR(IF(OR(AND($T521&gt;=DATEVALUE("10/1/20"&amp;RIGHT(BW$1,2)),$T521&lt;=DATEVALUE("9/30/20"&amp;RIGHT(BX$1,2))),AND($U521&gt;=DATEVALUE("10/1/20"&amp;RIGHT(BW$1,2)),$U521&lt;=DATEVALUE("9/30/20"&amp;RIGHT(BX$1,2))),AND($T521&lt;=DATEVALUE("10/1/20"&amp;RIGHT(BW$1,2)),$U521&gt;=DATEVALUE("9/30/20"&amp;RIGHT(BX$1,2)))),
IF(AND($T521&gt;=DATEVALUE("10/1/20"&amp;RIGHT(BW$1,2)),$U521&lt;=DATEVALUE("9/30/20"&amp;RIGHT(BX$1,2))),NETWORKDAYS($T521,$U521,Holidays!$J$3:$J$937),
IF(AND($T521&lt;DATEVALUE("10/1/20"&amp;RIGHT(BW$1,2)),$U521&lt;=DATEVALUE("9/30/20"&amp;RIGHT(BX$1,2))),NETWORKDAYS(DATEVALUE("10/1/20"&amp;RIGHT(BW$1,2)),$U521,Holidays!$J$3:$J$937),
IF($T521&lt;DATEVALUE("10/1/20"&amp;RIGHT(BW$1,2)),NETWORKDAYS(DATEVALUE("10/1/20"&amp;RIGHT(BW$1,2)),DATEVALUE("9/30/20"&amp;RIGHT(BX$1,2)),Holidays!$J$3:$J$937),
IF($T521&gt;=DATEVALUE("10/1/20"&amp;RIGHT(BW$1,2)),NETWORKDAYS($T521,DATEVALUE("9/30/20"&amp;RIGHT(BX$1,2)),Holidays!$J$3:$J$937),"")))),"")/(NETWORKDAYS($T521,$U521,Holidays!$J$3:$J$937)),0))</f>
        <v/>
      </c>
      <c r="BY521" s="87" t="str">
        <f>IF($Q521="","",IFERROR(IF(OR(AND($T521&gt;=DATEVALUE("10/1/20"&amp;RIGHT(BX$1,2)),$T521&lt;=DATEVALUE("9/30/20"&amp;RIGHT(BY$1,2))),AND($U521&gt;=DATEVALUE("10/1/20"&amp;RIGHT(BX$1,2)),$U521&lt;=DATEVALUE("9/30/20"&amp;RIGHT(BY$1,2))),AND($T521&lt;=DATEVALUE("10/1/20"&amp;RIGHT(BX$1,2)),$U521&gt;=DATEVALUE("9/30/20"&amp;RIGHT(BY$1,2)))),
IF(AND($T521&gt;=DATEVALUE("10/1/20"&amp;RIGHT(BX$1,2)),$U521&lt;=DATEVALUE("9/30/20"&amp;RIGHT(BY$1,2))),NETWORKDAYS($T521,$U521,Holidays!$J$3:$J$937),
IF(AND($T521&lt;DATEVALUE("10/1/20"&amp;RIGHT(BX$1,2)),$U521&lt;=DATEVALUE("9/30/20"&amp;RIGHT(BY$1,2))),NETWORKDAYS(DATEVALUE("10/1/20"&amp;RIGHT(BX$1,2)),$U521,Holidays!$J$3:$J$937),
IF($T521&lt;DATEVALUE("10/1/20"&amp;RIGHT(BX$1,2)),NETWORKDAYS(DATEVALUE("10/1/20"&amp;RIGHT(BX$1,2)),DATEVALUE("9/30/20"&amp;RIGHT(BY$1,2)),Holidays!$J$3:$J$937),
IF($T521&gt;=DATEVALUE("10/1/20"&amp;RIGHT(BX$1,2)),NETWORKDAYS($T521,DATEVALUE("9/30/20"&amp;RIGHT(BY$1,2)),Holidays!$J$3:$J$937),"")))),"")/(NETWORKDAYS($T521,$U521,Holidays!$J$3:$J$937)),0))</f>
        <v/>
      </c>
      <c r="BZ521" s="87" t="str">
        <f>IF($Q521="","",IFERROR(IF(OR(AND($T521&gt;=DATEVALUE("10/1/20"&amp;RIGHT(BY$1,2)),$T521&lt;=DATEVALUE("9/30/20"&amp;RIGHT(BZ$1,2))),AND($U521&gt;=DATEVALUE("10/1/20"&amp;RIGHT(BY$1,2)),$U521&lt;=DATEVALUE("9/30/20"&amp;RIGHT(BZ$1,2))),AND($T521&lt;=DATEVALUE("10/1/20"&amp;RIGHT(BY$1,2)),$U521&gt;=DATEVALUE("9/30/20"&amp;RIGHT(BZ$1,2)))),
IF(AND($T521&gt;=DATEVALUE("10/1/20"&amp;RIGHT(BY$1,2)),$U521&lt;=DATEVALUE("9/30/20"&amp;RIGHT(BZ$1,2))),NETWORKDAYS($T521,$U521,Holidays!$J$3:$J$937),
IF(AND($T521&lt;DATEVALUE("10/1/20"&amp;RIGHT(BY$1,2)),$U521&lt;=DATEVALUE("9/30/20"&amp;RIGHT(BZ$1,2))),NETWORKDAYS(DATEVALUE("10/1/20"&amp;RIGHT(BY$1,2)),$U521,Holidays!$J$3:$J$937),
IF($T521&lt;DATEVALUE("10/1/20"&amp;RIGHT(BY$1,2)),NETWORKDAYS(DATEVALUE("10/1/20"&amp;RIGHT(BY$1,2)),DATEVALUE("9/30/20"&amp;RIGHT(BZ$1,2)),Holidays!$J$3:$J$937),
IF($T521&gt;=DATEVALUE("10/1/20"&amp;RIGHT(BY$1,2)),NETWORKDAYS($T521,DATEVALUE("9/30/20"&amp;RIGHT(BZ$1,2)),Holidays!$J$3:$J$937),"")))),"")/(NETWORKDAYS($T521,$U521,Holidays!$J$3:$J$937)),0))</f>
        <v/>
      </c>
      <c r="CA521" s="87" t="str">
        <f>IF($Q521="","",IFERROR(IF(OR(AND($T521&gt;=DATEVALUE("10/1/20"&amp;RIGHT(BZ$1,2)),$T521&lt;=DATEVALUE("9/30/20"&amp;RIGHT(CA$1,2))),AND($U521&gt;=DATEVALUE("10/1/20"&amp;RIGHT(BZ$1,2)),$U521&lt;=DATEVALUE("9/30/20"&amp;RIGHT(CA$1,2))),AND($T521&lt;=DATEVALUE("10/1/20"&amp;RIGHT(BZ$1,2)),$U521&gt;=DATEVALUE("9/30/20"&amp;RIGHT(CA$1,2)))),
IF(AND($T521&gt;=DATEVALUE("10/1/20"&amp;RIGHT(BZ$1,2)),$U521&lt;=DATEVALUE("9/30/20"&amp;RIGHT(CA$1,2))),NETWORKDAYS($T521,$U521,Holidays!$J$3:$J$937),
IF(AND($T521&lt;DATEVALUE("10/1/20"&amp;RIGHT(BZ$1,2)),$U521&lt;=DATEVALUE("9/30/20"&amp;RIGHT(CA$1,2))),NETWORKDAYS(DATEVALUE("10/1/20"&amp;RIGHT(BZ$1,2)),$U521,Holidays!$J$3:$J$937),
IF($T521&lt;DATEVALUE("10/1/20"&amp;RIGHT(BZ$1,2)),NETWORKDAYS(DATEVALUE("10/1/20"&amp;RIGHT(BZ$1,2)),DATEVALUE("9/30/20"&amp;RIGHT(CA$1,2)),Holidays!$J$3:$J$937),
IF($T521&gt;=DATEVALUE("10/1/20"&amp;RIGHT(BZ$1,2)),NETWORKDAYS($T521,DATEVALUE("9/30/20"&amp;RIGHT(CA$1,2)),Holidays!$J$3:$J$937),"")))),"")/(NETWORKDAYS($T521,$U521,Holidays!$J$3:$J$937)),0))</f>
        <v/>
      </c>
      <c r="CB521" s="87" t="str">
        <f>IF($Q521="","",IFERROR(IF(OR(AND($T521&gt;=DATEVALUE("10/1/20"&amp;RIGHT(CA$1,2)),$T521&lt;=DATEVALUE("9/30/20"&amp;RIGHT(CB$1,2))),AND($U521&gt;=DATEVALUE("10/1/20"&amp;RIGHT(CA$1,2)),$U521&lt;=DATEVALUE("9/30/20"&amp;RIGHT(CB$1,2))),AND($T521&lt;=DATEVALUE("10/1/20"&amp;RIGHT(CA$1,2)),$U521&gt;=DATEVALUE("9/30/20"&amp;RIGHT(CB$1,2)))),
IF(AND($T521&gt;=DATEVALUE("10/1/20"&amp;RIGHT(CA$1,2)),$U521&lt;=DATEVALUE("9/30/20"&amp;RIGHT(CB$1,2))),NETWORKDAYS($T521,$U521,Holidays!$J$3:$J$937),
IF(AND($T521&lt;DATEVALUE("10/1/20"&amp;RIGHT(CA$1,2)),$U521&lt;=DATEVALUE("9/30/20"&amp;RIGHT(CB$1,2))),NETWORKDAYS(DATEVALUE("10/1/20"&amp;RIGHT(CA$1,2)),$U521,Holidays!$J$3:$J$937),
IF($T521&lt;DATEVALUE("10/1/20"&amp;RIGHT(CA$1,2)),NETWORKDAYS(DATEVALUE("10/1/20"&amp;RIGHT(CA$1,2)),DATEVALUE("9/30/20"&amp;RIGHT(CB$1,2)),Holidays!$J$3:$J$937),
IF($T521&gt;=DATEVALUE("10/1/20"&amp;RIGHT(CA$1,2)),NETWORKDAYS($T521,DATEVALUE("9/30/20"&amp;RIGHT(CB$1,2)),Holidays!$J$3:$J$937),"")))),"")/(NETWORKDAYS($T521,$U521,Holidays!$J$3:$J$937)),0))</f>
        <v/>
      </c>
    </row>
    <row r="522" spans="1:80">
      <c r="A522" s="97"/>
      <c r="B522" s="98" t="str">
        <f ca="1">IF(NOT($A522=""),OFFSET('WBS Reference &amp; User Procedure'!$A$1,MATCH($A522,'WBS Reference &amp; User Procedure'!$A:$A,0)-1,1),"")</f>
        <v/>
      </c>
      <c r="D522" s="97"/>
      <c r="I522" s="78"/>
      <c r="T522" s="104" t="str">
        <f>IF(NOT(Q522=""),IF(NOT($S522=""),$S522,#REF!),"")</f>
        <v/>
      </c>
      <c r="U522" s="104" t="str">
        <f>IF(NOT(Q522=""),WORKDAY(T522,Q522,Holidays!$J$3:$J$937),"")</f>
        <v/>
      </c>
      <c r="V522" s="104"/>
      <c r="W522" s="104"/>
      <c r="X522" s="101" t="str">
        <f t="shared" si="106"/>
        <v/>
      </c>
      <c r="AL522" s="87" t="str">
        <f t="shared" ca="1" si="107"/>
        <v/>
      </c>
      <c r="AN522" s="87" t="str">
        <f t="shared" ca="1" si="114"/>
        <v/>
      </c>
      <c r="AO522" s="87" t="str">
        <f t="shared" ca="1" si="114"/>
        <v/>
      </c>
      <c r="AP522" s="87" t="str">
        <f t="shared" ca="1" si="114"/>
        <v/>
      </c>
      <c r="AQ522" s="87" t="str">
        <f t="shared" ca="1" si="114"/>
        <v/>
      </c>
      <c r="AR522" s="87" t="str">
        <f t="shared" ca="1" si="114"/>
        <v/>
      </c>
      <c r="AS522" s="87" t="str">
        <f t="shared" ca="1" si="114"/>
        <v/>
      </c>
      <c r="AT522" s="87" t="str">
        <f t="shared" ca="1" si="114"/>
        <v/>
      </c>
      <c r="AU522" s="87" t="str">
        <f t="shared" ca="1" si="114"/>
        <v/>
      </c>
      <c r="AV522" s="87" t="str">
        <f t="shared" ca="1" si="114"/>
        <v/>
      </c>
      <c r="AW522" s="87" t="str">
        <f t="shared" ca="1" si="114"/>
        <v/>
      </c>
      <c r="AX522" s="87" t="str">
        <f t="shared" ca="1" si="115"/>
        <v/>
      </c>
      <c r="AY522" s="87" t="str">
        <f t="shared" ca="1" si="115"/>
        <v/>
      </c>
      <c r="AZ522" s="87" t="str">
        <f t="shared" ca="1" si="115"/>
        <v/>
      </c>
      <c r="BA522" s="87" t="str">
        <f t="shared" ca="1" si="115"/>
        <v/>
      </c>
      <c r="BB522" s="87" t="str">
        <f t="shared" ca="1" si="115"/>
        <v/>
      </c>
      <c r="BC522" s="87" t="str">
        <f t="shared" ca="1" si="115"/>
        <v/>
      </c>
      <c r="BD522" s="87" t="str">
        <f t="shared" ca="1" si="115"/>
        <v/>
      </c>
      <c r="BE522" s="87" t="str">
        <f t="shared" ca="1" si="115"/>
        <v/>
      </c>
      <c r="BF522" s="87" t="str">
        <f t="shared" ca="1" si="115"/>
        <v/>
      </c>
      <c r="BG522" s="87" t="str">
        <f t="shared" ca="1" si="115"/>
        <v/>
      </c>
      <c r="BI522" s="87" t="str">
        <f>IF($Q522="","",IFERROR(IF(OR(AND($T522&gt;=DATEVALUE("10/1/20"&amp;RIGHT(BH$1,2)),$T522&lt;=DATEVALUE("9/30/20"&amp;RIGHT(BI$1,2))),AND($U522&gt;=DATEVALUE("10/1/20"&amp;RIGHT(BH$1,2)),$U522&lt;=DATEVALUE("9/30/20"&amp;RIGHT(BI$1,2))),AND($T522&lt;=DATEVALUE("10/1/20"&amp;RIGHT(BH$1,2)),$U522&gt;=DATEVALUE("9/30/20"&amp;RIGHT(BI$1,2)))),
IF(AND($T522&gt;=DATEVALUE("10/1/20"&amp;RIGHT(BH$1,2)),$U522&lt;=DATEVALUE("9/30/20"&amp;RIGHT(BI$1,2))),NETWORKDAYS($T522,$U522,Holidays!$J$3:$J$937),
IF(AND($T522&lt;DATEVALUE("10/1/20"&amp;RIGHT(BH$1,2)),$U522&lt;=DATEVALUE("9/30/20"&amp;RIGHT(BI$1,2))),NETWORKDAYS(DATEVALUE("10/1/20"&amp;RIGHT(BH$1,2)),$U522,Holidays!$J$3:$J$937),
IF($T522&lt;DATEVALUE("10/1/20"&amp;RIGHT(BH$1,2)),NETWORKDAYS(DATEVALUE("10/1/20"&amp;RIGHT(BH$1,2)),DATEVALUE("9/30/20"&amp;RIGHT(BI$1,2)),Holidays!$J$3:$J$937),
IF($T522&gt;=DATEVALUE("10/1/20"&amp;RIGHT(BH$1,2)),NETWORKDAYS($T522,DATEVALUE("9/30/20"&amp;RIGHT(BI$1,2)),Holidays!$J$3:$J$937),"")))),"")/(NETWORKDAYS($T522,$U522,Holidays!$J$3:$J$937)),0))</f>
        <v/>
      </c>
      <c r="BJ522" s="87" t="str">
        <f>IF($Q522="","",IFERROR(IF(OR(AND($T522&gt;=DATEVALUE("10/1/20"&amp;RIGHT(BI$1,2)),$T522&lt;=DATEVALUE("9/30/20"&amp;RIGHT(BJ$1,2))),AND($U522&gt;=DATEVALUE("10/1/20"&amp;RIGHT(BI$1,2)),$U522&lt;=DATEVALUE("9/30/20"&amp;RIGHT(BJ$1,2))),AND($T522&lt;=DATEVALUE("10/1/20"&amp;RIGHT(BI$1,2)),$U522&gt;=DATEVALUE("9/30/20"&amp;RIGHT(BJ$1,2)))),
IF(AND($T522&gt;=DATEVALUE("10/1/20"&amp;RIGHT(BI$1,2)),$U522&lt;=DATEVALUE("9/30/20"&amp;RIGHT(BJ$1,2))),NETWORKDAYS($T522,$U522,Holidays!$J$3:$J$937),
IF(AND($T522&lt;DATEVALUE("10/1/20"&amp;RIGHT(BI$1,2)),$U522&lt;=DATEVALUE("9/30/20"&amp;RIGHT(BJ$1,2))),NETWORKDAYS(DATEVALUE("10/1/20"&amp;RIGHT(BI$1,2)),$U522,Holidays!$J$3:$J$937),
IF($T522&lt;DATEVALUE("10/1/20"&amp;RIGHT(BI$1,2)),NETWORKDAYS(DATEVALUE("10/1/20"&amp;RIGHT(BI$1,2)),DATEVALUE("9/30/20"&amp;RIGHT(BJ$1,2)),Holidays!$J$3:$J$937),
IF($T522&gt;=DATEVALUE("10/1/20"&amp;RIGHT(BI$1,2)),NETWORKDAYS($T522,DATEVALUE("9/30/20"&amp;RIGHT(BJ$1,2)),Holidays!$J$3:$J$937),"")))),"")/(NETWORKDAYS($T522,$U522,Holidays!$J$3:$J$937)),0))</f>
        <v/>
      </c>
      <c r="BK522" s="87" t="str">
        <f>IF($Q522="","",IFERROR(IF(OR(AND($T522&gt;=DATEVALUE("10/1/20"&amp;RIGHT(BJ$1,2)),$T522&lt;=DATEVALUE("9/30/20"&amp;RIGHT(BK$1,2))),AND($U522&gt;=DATEVALUE("10/1/20"&amp;RIGHT(BJ$1,2)),$U522&lt;=DATEVALUE("9/30/20"&amp;RIGHT(BK$1,2))),AND($T522&lt;=DATEVALUE("10/1/20"&amp;RIGHT(BJ$1,2)),$U522&gt;=DATEVALUE("9/30/20"&amp;RIGHT(BK$1,2)))),
IF(AND($T522&gt;=DATEVALUE("10/1/20"&amp;RIGHT(BJ$1,2)),$U522&lt;=DATEVALUE("9/30/20"&amp;RIGHT(BK$1,2))),NETWORKDAYS($T522,$U522,Holidays!$J$3:$J$937),
IF(AND($T522&lt;DATEVALUE("10/1/20"&amp;RIGHT(BJ$1,2)),$U522&lt;=DATEVALUE("9/30/20"&amp;RIGHT(BK$1,2))),NETWORKDAYS(DATEVALUE("10/1/20"&amp;RIGHT(BJ$1,2)),$U522,Holidays!$J$3:$J$937),
IF($T522&lt;DATEVALUE("10/1/20"&amp;RIGHT(BJ$1,2)),NETWORKDAYS(DATEVALUE("10/1/20"&amp;RIGHT(BJ$1,2)),DATEVALUE("9/30/20"&amp;RIGHT(BK$1,2)),Holidays!$J$3:$J$937),
IF($T522&gt;=DATEVALUE("10/1/20"&amp;RIGHT(BJ$1,2)),NETWORKDAYS($T522,DATEVALUE("9/30/20"&amp;RIGHT(BK$1,2)),Holidays!$J$3:$J$937),"")))),"")/(NETWORKDAYS($T522,$U522,Holidays!$J$3:$J$937)),0))</f>
        <v/>
      </c>
      <c r="BL522" s="87" t="str">
        <f>IF($Q522="","",IFERROR(IF(OR(AND($T522&gt;=DATEVALUE("10/1/20"&amp;RIGHT(BK$1,2)),$T522&lt;=DATEVALUE("9/30/20"&amp;RIGHT(BL$1,2))),AND($U522&gt;=DATEVALUE("10/1/20"&amp;RIGHT(BK$1,2)),$U522&lt;=DATEVALUE("9/30/20"&amp;RIGHT(BL$1,2))),AND($T522&lt;=DATEVALUE("10/1/20"&amp;RIGHT(BK$1,2)),$U522&gt;=DATEVALUE("9/30/20"&amp;RIGHT(BL$1,2)))),
IF(AND($T522&gt;=DATEVALUE("10/1/20"&amp;RIGHT(BK$1,2)),$U522&lt;=DATEVALUE("9/30/20"&amp;RIGHT(BL$1,2))),NETWORKDAYS($T522,$U522,Holidays!$J$3:$J$937),
IF(AND($T522&lt;DATEVALUE("10/1/20"&amp;RIGHT(BK$1,2)),$U522&lt;=DATEVALUE("9/30/20"&amp;RIGHT(BL$1,2))),NETWORKDAYS(DATEVALUE("10/1/20"&amp;RIGHT(BK$1,2)),$U522,Holidays!$J$3:$J$937),
IF($T522&lt;DATEVALUE("10/1/20"&amp;RIGHT(BK$1,2)),NETWORKDAYS(DATEVALUE("10/1/20"&amp;RIGHT(BK$1,2)),DATEVALUE("9/30/20"&amp;RIGHT(BL$1,2)),Holidays!$J$3:$J$937),
IF($T522&gt;=DATEVALUE("10/1/20"&amp;RIGHT(BK$1,2)),NETWORKDAYS($T522,DATEVALUE("9/30/20"&amp;RIGHT(BL$1,2)),Holidays!$J$3:$J$937),"")))),"")/(NETWORKDAYS($T522,$U522,Holidays!$J$3:$J$937)),0))</f>
        <v/>
      </c>
      <c r="BM522" s="87" t="str">
        <f>IF($Q522="","",IFERROR(IF(OR(AND($T522&gt;=DATEVALUE("10/1/20"&amp;RIGHT(BL$1,2)),$T522&lt;=DATEVALUE("9/30/20"&amp;RIGHT(BM$1,2))),AND($U522&gt;=DATEVALUE("10/1/20"&amp;RIGHT(BL$1,2)),$U522&lt;=DATEVALUE("9/30/20"&amp;RIGHT(BM$1,2))),AND($T522&lt;=DATEVALUE("10/1/20"&amp;RIGHT(BL$1,2)),$U522&gt;=DATEVALUE("9/30/20"&amp;RIGHT(BM$1,2)))),
IF(AND($T522&gt;=DATEVALUE("10/1/20"&amp;RIGHT(BL$1,2)),$U522&lt;=DATEVALUE("9/30/20"&amp;RIGHT(BM$1,2))),NETWORKDAYS($T522,$U522,Holidays!$J$3:$J$937),
IF(AND($T522&lt;DATEVALUE("10/1/20"&amp;RIGHT(BL$1,2)),$U522&lt;=DATEVALUE("9/30/20"&amp;RIGHT(BM$1,2))),NETWORKDAYS(DATEVALUE("10/1/20"&amp;RIGHT(BL$1,2)),$U522,Holidays!$J$3:$J$937),
IF($T522&lt;DATEVALUE("10/1/20"&amp;RIGHT(BL$1,2)),NETWORKDAYS(DATEVALUE("10/1/20"&amp;RIGHT(BL$1,2)),DATEVALUE("9/30/20"&amp;RIGHT(BM$1,2)),Holidays!$J$3:$J$937),
IF($T522&gt;=DATEVALUE("10/1/20"&amp;RIGHT(BL$1,2)),NETWORKDAYS($T522,DATEVALUE("9/30/20"&amp;RIGHT(BM$1,2)),Holidays!$J$3:$J$937),"")))),"")/(NETWORKDAYS($T522,$U522,Holidays!$J$3:$J$937)),0))</f>
        <v/>
      </c>
      <c r="BN522" s="87" t="str">
        <f>IF($Q522="","",IFERROR(IF(OR(AND($T522&gt;=DATEVALUE("10/1/20"&amp;RIGHT(BM$1,2)),$T522&lt;=DATEVALUE("9/30/20"&amp;RIGHT(BN$1,2))),AND($U522&gt;=DATEVALUE("10/1/20"&amp;RIGHT(BM$1,2)),$U522&lt;=DATEVALUE("9/30/20"&amp;RIGHT(BN$1,2))),AND($T522&lt;=DATEVALUE("10/1/20"&amp;RIGHT(BM$1,2)),$U522&gt;=DATEVALUE("9/30/20"&amp;RIGHT(BN$1,2)))),
IF(AND($T522&gt;=DATEVALUE("10/1/20"&amp;RIGHT(BM$1,2)),$U522&lt;=DATEVALUE("9/30/20"&amp;RIGHT(BN$1,2))),NETWORKDAYS($T522,$U522,Holidays!$J$3:$J$937),
IF(AND($T522&lt;DATEVALUE("10/1/20"&amp;RIGHT(BM$1,2)),$U522&lt;=DATEVALUE("9/30/20"&amp;RIGHT(BN$1,2))),NETWORKDAYS(DATEVALUE("10/1/20"&amp;RIGHT(BM$1,2)),$U522,Holidays!$J$3:$J$937),
IF($T522&lt;DATEVALUE("10/1/20"&amp;RIGHT(BM$1,2)),NETWORKDAYS(DATEVALUE("10/1/20"&amp;RIGHT(BM$1,2)),DATEVALUE("9/30/20"&amp;RIGHT(BN$1,2)),Holidays!$J$3:$J$937),
IF($T522&gt;=DATEVALUE("10/1/20"&amp;RIGHT(BM$1,2)),NETWORKDAYS($T522,DATEVALUE("9/30/20"&amp;RIGHT(BN$1,2)),Holidays!$J$3:$J$937),"")))),"")/(NETWORKDAYS($T522,$U522,Holidays!$J$3:$J$937)),0))</f>
        <v/>
      </c>
      <c r="BO522" s="87" t="str">
        <f>IF($Q522="","",IFERROR(IF(OR(AND($T522&gt;=DATEVALUE("10/1/20"&amp;RIGHT(BN$1,2)),$T522&lt;=DATEVALUE("9/30/20"&amp;RIGHT(BO$1,2))),AND($U522&gt;=DATEVALUE("10/1/20"&amp;RIGHT(BN$1,2)),$U522&lt;=DATEVALUE("9/30/20"&amp;RIGHT(BO$1,2))),AND($T522&lt;=DATEVALUE("10/1/20"&amp;RIGHT(BN$1,2)),$U522&gt;=DATEVALUE("9/30/20"&amp;RIGHT(BO$1,2)))),
IF(AND($T522&gt;=DATEVALUE("10/1/20"&amp;RIGHT(BN$1,2)),$U522&lt;=DATEVALUE("9/30/20"&amp;RIGHT(BO$1,2))),NETWORKDAYS($T522,$U522,Holidays!$J$3:$J$937),
IF(AND($T522&lt;DATEVALUE("10/1/20"&amp;RIGHT(BN$1,2)),$U522&lt;=DATEVALUE("9/30/20"&amp;RIGHT(BO$1,2))),NETWORKDAYS(DATEVALUE("10/1/20"&amp;RIGHT(BN$1,2)),$U522,Holidays!$J$3:$J$937),
IF($T522&lt;DATEVALUE("10/1/20"&amp;RIGHT(BN$1,2)),NETWORKDAYS(DATEVALUE("10/1/20"&amp;RIGHT(BN$1,2)),DATEVALUE("9/30/20"&amp;RIGHT(BO$1,2)),Holidays!$J$3:$J$937),
IF($T522&gt;=DATEVALUE("10/1/20"&amp;RIGHT(BN$1,2)),NETWORKDAYS($T522,DATEVALUE("9/30/20"&amp;RIGHT(BO$1,2)),Holidays!$J$3:$J$937),"")))),"")/(NETWORKDAYS($T522,$U522,Holidays!$J$3:$J$937)),0))</f>
        <v/>
      </c>
      <c r="BP522" s="87" t="str">
        <f>IF($Q522="","",IFERROR(IF(OR(AND($T522&gt;=DATEVALUE("10/1/20"&amp;RIGHT(BO$1,2)),$T522&lt;=DATEVALUE("9/30/20"&amp;RIGHT(BP$1,2))),AND($U522&gt;=DATEVALUE("10/1/20"&amp;RIGHT(BO$1,2)),$U522&lt;=DATEVALUE("9/30/20"&amp;RIGHT(BP$1,2))),AND($T522&lt;=DATEVALUE("10/1/20"&amp;RIGHT(BO$1,2)),$U522&gt;=DATEVALUE("9/30/20"&amp;RIGHT(BP$1,2)))),
IF(AND($T522&gt;=DATEVALUE("10/1/20"&amp;RIGHT(BO$1,2)),$U522&lt;=DATEVALUE("9/30/20"&amp;RIGHT(BP$1,2))),NETWORKDAYS($T522,$U522,Holidays!$J$3:$J$937),
IF(AND($T522&lt;DATEVALUE("10/1/20"&amp;RIGHT(BO$1,2)),$U522&lt;=DATEVALUE("9/30/20"&amp;RIGHT(BP$1,2))),NETWORKDAYS(DATEVALUE("10/1/20"&amp;RIGHT(BO$1,2)),$U522,Holidays!$J$3:$J$937),
IF($T522&lt;DATEVALUE("10/1/20"&amp;RIGHT(BO$1,2)),NETWORKDAYS(DATEVALUE("10/1/20"&amp;RIGHT(BO$1,2)),DATEVALUE("9/30/20"&amp;RIGHT(BP$1,2)),Holidays!$J$3:$J$937),
IF($T522&gt;=DATEVALUE("10/1/20"&amp;RIGHT(BO$1,2)),NETWORKDAYS($T522,DATEVALUE("9/30/20"&amp;RIGHT(BP$1,2)),Holidays!$J$3:$J$937),"")))),"")/(NETWORKDAYS($T522,$U522,Holidays!$J$3:$J$937)),0))</f>
        <v/>
      </c>
      <c r="BQ522" s="87" t="str">
        <f>IF($Q522="","",IFERROR(IF(OR(AND($T522&gt;=DATEVALUE("10/1/20"&amp;RIGHT(BP$1,2)),$T522&lt;=DATEVALUE("9/30/20"&amp;RIGHT(BQ$1,2))),AND($U522&gt;=DATEVALUE("10/1/20"&amp;RIGHT(BP$1,2)),$U522&lt;=DATEVALUE("9/30/20"&amp;RIGHT(BQ$1,2))),AND($T522&lt;=DATEVALUE("10/1/20"&amp;RIGHT(BP$1,2)),$U522&gt;=DATEVALUE("9/30/20"&amp;RIGHT(BQ$1,2)))),
IF(AND($T522&gt;=DATEVALUE("10/1/20"&amp;RIGHT(BP$1,2)),$U522&lt;=DATEVALUE("9/30/20"&amp;RIGHT(BQ$1,2))),NETWORKDAYS($T522,$U522,Holidays!$J$3:$J$937),
IF(AND($T522&lt;DATEVALUE("10/1/20"&amp;RIGHT(BP$1,2)),$U522&lt;=DATEVALUE("9/30/20"&amp;RIGHT(BQ$1,2))),NETWORKDAYS(DATEVALUE("10/1/20"&amp;RIGHT(BP$1,2)),$U522,Holidays!$J$3:$J$937),
IF($T522&lt;DATEVALUE("10/1/20"&amp;RIGHT(BP$1,2)),NETWORKDAYS(DATEVALUE("10/1/20"&amp;RIGHT(BP$1,2)),DATEVALUE("9/30/20"&amp;RIGHT(BQ$1,2)),Holidays!$J$3:$J$937),
IF($T522&gt;=DATEVALUE("10/1/20"&amp;RIGHT(BP$1,2)),NETWORKDAYS($T522,DATEVALUE("9/30/20"&amp;RIGHT(BQ$1,2)),Holidays!$J$3:$J$937),"")))),"")/(NETWORKDAYS($T522,$U522,Holidays!$J$3:$J$937)),0))</f>
        <v/>
      </c>
      <c r="BR522" s="87" t="str">
        <f>IF($Q522="","",IFERROR(IF(OR(AND($T522&gt;=DATEVALUE("10/1/20"&amp;RIGHT(BQ$1,2)),$T522&lt;=DATEVALUE("9/30/20"&amp;RIGHT(BR$1,2))),AND($U522&gt;=DATEVALUE("10/1/20"&amp;RIGHT(BQ$1,2)),$U522&lt;=DATEVALUE("9/30/20"&amp;RIGHT(BR$1,2))),AND($T522&lt;=DATEVALUE("10/1/20"&amp;RIGHT(BQ$1,2)),$U522&gt;=DATEVALUE("9/30/20"&amp;RIGHT(BR$1,2)))),
IF(AND($T522&gt;=DATEVALUE("10/1/20"&amp;RIGHT(BQ$1,2)),$U522&lt;=DATEVALUE("9/30/20"&amp;RIGHT(BR$1,2))),NETWORKDAYS($T522,$U522,Holidays!$J$3:$J$937),
IF(AND($T522&lt;DATEVALUE("10/1/20"&amp;RIGHT(BQ$1,2)),$U522&lt;=DATEVALUE("9/30/20"&amp;RIGHT(BR$1,2))),NETWORKDAYS(DATEVALUE("10/1/20"&amp;RIGHT(BQ$1,2)),$U522,Holidays!$J$3:$J$937),
IF($T522&lt;DATEVALUE("10/1/20"&amp;RIGHT(BQ$1,2)),NETWORKDAYS(DATEVALUE("10/1/20"&amp;RIGHT(BQ$1,2)),DATEVALUE("9/30/20"&amp;RIGHT(BR$1,2)),Holidays!$J$3:$J$937),
IF($T522&gt;=DATEVALUE("10/1/20"&amp;RIGHT(BQ$1,2)),NETWORKDAYS($T522,DATEVALUE("9/30/20"&amp;RIGHT(BR$1,2)),Holidays!$J$3:$J$937),"")))),"")/(NETWORKDAYS($T522,$U522,Holidays!$J$3:$J$937)),0))</f>
        <v/>
      </c>
      <c r="BS522" s="87" t="str">
        <f>IF($Q522="","",IFERROR(IF(OR(AND($T522&gt;=DATEVALUE("10/1/20"&amp;RIGHT(BR$1,2)),$T522&lt;=DATEVALUE("9/30/20"&amp;RIGHT(BS$1,2))),AND($U522&gt;=DATEVALUE("10/1/20"&amp;RIGHT(BR$1,2)),$U522&lt;=DATEVALUE("9/30/20"&amp;RIGHT(BS$1,2))),AND($T522&lt;=DATEVALUE("10/1/20"&amp;RIGHT(BR$1,2)),$U522&gt;=DATEVALUE("9/30/20"&amp;RIGHT(BS$1,2)))),
IF(AND($T522&gt;=DATEVALUE("10/1/20"&amp;RIGHT(BR$1,2)),$U522&lt;=DATEVALUE("9/30/20"&amp;RIGHT(BS$1,2))),NETWORKDAYS($T522,$U522,Holidays!$J$3:$J$937),
IF(AND($T522&lt;DATEVALUE("10/1/20"&amp;RIGHT(BR$1,2)),$U522&lt;=DATEVALUE("9/30/20"&amp;RIGHT(BS$1,2))),NETWORKDAYS(DATEVALUE("10/1/20"&amp;RIGHT(BR$1,2)),$U522,Holidays!$J$3:$J$937),
IF($T522&lt;DATEVALUE("10/1/20"&amp;RIGHT(BR$1,2)),NETWORKDAYS(DATEVALUE("10/1/20"&amp;RIGHT(BR$1,2)),DATEVALUE("9/30/20"&amp;RIGHT(BS$1,2)),Holidays!$J$3:$J$937),
IF($T522&gt;=DATEVALUE("10/1/20"&amp;RIGHT(BR$1,2)),NETWORKDAYS($T522,DATEVALUE("9/30/20"&amp;RIGHT(BS$1,2)),Holidays!$J$3:$J$937),"")))),"")/(NETWORKDAYS($T522,$U522,Holidays!$J$3:$J$937)),0))</f>
        <v/>
      </c>
      <c r="BT522" s="87" t="str">
        <f>IF($Q522="","",IFERROR(IF(OR(AND($T522&gt;=DATEVALUE("10/1/20"&amp;RIGHT(BS$1,2)),$T522&lt;=DATEVALUE("9/30/20"&amp;RIGHT(BT$1,2))),AND($U522&gt;=DATEVALUE("10/1/20"&amp;RIGHT(BS$1,2)),$U522&lt;=DATEVALUE("9/30/20"&amp;RIGHT(BT$1,2))),AND($T522&lt;=DATEVALUE("10/1/20"&amp;RIGHT(BS$1,2)),$U522&gt;=DATEVALUE("9/30/20"&amp;RIGHT(BT$1,2)))),
IF(AND($T522&gt;=DATEVALUE("10/1/20"&amp;RIGHT(BS$1,2)),$U522&lt;=DATEVALUE("9/30/20"&amp;RIGHT(BT$1,2))),NETWORKDAYS($T522,$U522,Holidays!$J$3:$J$937),
IF(AND($T522&lt;DATEVALUE("10/1/20"&amp;RIGHT(BS$1,2)),$U522&lt;=DATEVALUE("9/30/20"&amp;RIGHT(BT$1,2))),NETWORKDAYS(DATEVALUE("10/1/20"&amp;RIGHT(BS$1,2)),$U522,Holidays!$J$3:$J$937),
IF($T522&lt;DATEVALUE("10/1/20"&amp;RIGHT(BS$1,2)),NETWORKDAYS(DATEVALUE("10/1/20"&amp;RIGHT(BS$1,2)),DATEVALUE("9/30/20"&amp;RIGHT(BT$1,2)),Holidays!$J$3:$J$937),
IF($T522&gt;=DATEVALUE("10/1/20"&amp;RIGHT(BS$1,2)),NETWORKDAYS($T522,DATEVALUE("9/30/20"&amp;RIGHT(BT$1,2)),Holidays!$J$3:$J$937),"")))),"")/(NETWORKDAYS($T522,$U522,Holidays!$J$3:$J$937)),0))</f>
        <v/>
      </c>
      <c r="BU522" s="87" t="str">
        <f>IF($Q522="","",IFERROR(IF(OR(AND($T522&gt;=DATEVALUE("10/1/20"&amp;RIGHT(BT$1,2)),$T522&lt;=DATEVALUE("9/30/20"&amp;RIGHT(BU$1,2))),AND($U522&gt;=DATEVALUE("10/1/20"&amp;RIGHT(BT$1,2)),$U522&lt;=DATEVALUE("9/30/20"&amp;RIGHT(BU$1,2))),AND($T522&lt;=DATEVALUE("10/1/20"&amp;RIGHT(BT$1,2)),$U522&gt;=DATEVALUE("9/30/20"&amp;RIGHT(BU$1,2)))),
IF(AND($T522&gt;=DATEVALUE("10/1/20"&amp;RIGHT(BT$1,2)),$U522&lt;=DATEVALUE("9/30/20"&amp;RIGHT(BU$1,2))),NETWORKDAYS($T522,$U522,Holidays!$J$3:$J$937),
IF(AND($T522&lt;DATEVALUE("10/1/20"&amp;RIGHT(BT$1,2)),$U522&lt;=DATEVALUE("9/30/20"&amp;RIGHT(BU$1,2))),NETWORKDAYS(DATEVALUE("10/1/20"&amp;RIGHT(BT$1,2)),$U522,Holidays!$J$3:$J$937),
IF($T522&lt;DATEVALUE("10/1/20"&amp;RIGHT(BT$1,2)),NETWORKDAYS(DATEVALUE("10/1/20"&amp;RIGHT(BT$1,2)),DATEVALUE("9/30/20"&amp;RIGHT(BU$1,2)),Holidays!$J$3:$J$937),
IF($T522&gt;=DATEVALUE("10/1/20"&amp;RIGHT(BT$1,2)),NETWORKDAYS($T522,DATEVALUE("9/30/20"&amp;RIGHT(BU$1,2)),Holidays!$J$3:$J$937),"")))),"")/(NETWORKDAYS($T522,$U522,Holidays!$J$3:$J$937)),0))</f>
        <v/>
      </c>
      <c r="BV522" s="87" t="str">
        <f>IF($Q522="","",IFERROR(IF(OR(AND($T522&gt;=DATEVALUE("10/1/20"&amp;RIGHT(BU$1,2)),$T522&lt;=DATEVALUE("9/30/20"&amp;RIGHT(BV$1,2))),AND($U522&gt;=DATEVALUE("10/1/20"&amp;RIGHT(BU$1,2)),$U522&lt;=DATEVALUE("9/30/20"&amp;RIGHT(BV$1,2))),AND($T522&lt;=DATEVALUE("10/1/20"&amp;RIGHT(BU$1,2)),$U522&gt;=DATEVALUE("9/30/20"&amp;RIGHT(BV$1,2)))),
IF(AND($T522&gt;=DATEVALUE("10/1/20"&amp;RIGHT(BU$1,2)),$U522&lt;=DATEVALUE("9/30/20"&amp;RIGHT(BV$1,2))),NETWORKDAYS($T522,$U522,Holidays!$J$3:$J$937),
IF(AND($T522&lt;DATEVALUE("10/1/20"&amp;RIGHT(BU$1,2)),$U522&lt;=DATEVALUE("9/30/20"&amp;RIGHT(BV$1,2))),NETWORKDAYS(DATEVALUE("10/1/20"&amp;RIGHT(BU$1,2)),$U522,Holidays!$J$3:$J$937),
IF($T522&lt;DATEVALUE("10/1/20"&amp;RIGHT(BU$1,2)),NETWORKDAYS(DATEVALUE("10/1/20"&amp;RIGHT(BU$1,2)),DATEVALUE("9/30/20"&amp;RIGHT(BV$1,2)),Holidays!$J$3:$J$937),
IF($T522&gt;=DATEVALUE("10/1/20"&amp;RIGHT(BU$1,2)),NETWORKDAYS($T522,DATEVALUE("9/30/20"&amp;RIGHT(BV$1,2)),Holidays!$J$3:$J$937),"")))),"")/(NETWORKDAYS($T522,$U522,Holidays!$J$3:$J$937)),0))</f>
        <v/>
      </c>
      <c r="BW522" s="87" t="str">
        <f>IF($Q522="","",IFERROR(IF(OR(AND($T522&gt;=DATEVALUE("10/1/20"&amp;RIGHT(BV$1,2)),$T522&lt;=DATEVALUE("9/30/20"&amp;RIGHT(BW$1,2))),AND($U522&gt;=DATEVALUE("10/1/20"&amp;RIGHT(BV$1,2)),$U522&lt;=DATEVALUE("9/30/20"&amp;RIGHT(BW$1,2))),AND($T522&lt;=DATEVALUE("10/1/20"&amp;RIGHT(BV$1,2)),$U522&gt;=DATEVALUE("9/30/20"&amp;RIGHT(BW$1,2)))),
IF(AND($T522&gt;=DATEVALUE("10/1/20"&amp;RIGHT(BV$1,2)),$U522&lt;=DATEVALUE("9/30/20"&amp;RIGHT(BW$1,2))),NETWORKDAYS($T522,$U522,Holidays!$J$3:$J$937),
IF(AND($T522&lt;DATEVALUE("10/1/20"&amp;RIGHT(BV$1,2)),$U522&lt;=DATEVALUE("9/30/20"&amp;RIGHT(BW$1,2))),NETWORKDAYS(DATEVALUE("10/1/20"&amp;RIGHT(BV$1,2)),$U522,Holidays!$J$3:$J$937),
IF($T522&lt;DATEVALUE("10/1/20"&amp;RIGHT(BV$1,2)),NETWORKDAYS(DATEVALUE("10/1/20"&amp;RIGHT(BV$1,2)),DATEVALUE("9/30/20"&amp;RIGHT(BW$1,2)),Holidays!$J$3:$J$937),
IF($T522&gt;=DATEVALUE("10/1/20"&amp;RIGHT(BV$1,2)),NETWORKDAYS($T522,DATEVALUE("9/30/20"&amp;RIGHT(BW$1,2)),Holidays!$J$3:$J$937),"")))),"")/(NETWORKDAYS($T522,$U522,Holidays!$J$3:$J$937)),0))</f>
        <v/>
      </c>
      <c r="BX522" s="87" t="str">
        <f>IF($Q522="","",IFERROR(IF(OR(AND($T522&gt;=DATEVALUE("10/1/20"&amp;RIGHT(BW$1,2)),$T522&lt;=DATEVALUE("9/30/20"&amp;RIGHT(BX$1,2))),AND($U522&gt;=DATEVALUE("10/1/20"&amp;RIGHT(BW$1,2)),$U522&lt;=DATEVALUE("9/30/20"&amp;RIGHT(BX$1,2))),AND($T522&lt;=DATEVALUE("10/1/20"&amp;RIGHT(BW$1,2)),$U522&gt;=DATEVALUE("9/30/20"&amp;RIGHT(BX$1,2)))),
IF(AND($T522&gt;=DATEVALUE("10/1/20"&amp;RIGHT(BW$1,2)),$U522&lt;=DATEVALUE("9/30/20"&amp;RIGHT(BX$1,2))),NETWORKDAYS($T522,$U522,Holidays!$J$3:$J$937),
IF(AND($T522&lt;DATEVALUE("10/1/20"&amp;RIGHT(BW$1,2)),$U522&lt;=DATEVALUE("9/30/20"&amp;RIGHT(BX$1,2))),NETWORKDAYS(DATEVALUE("10/1/20"&amp;RIGHT(BW$1,2)),$U522,Holidays!$J$3:$J$937),
IF($T522&lt;DATEVALUE("10/1/20"&amp;RIGHT(BW$1,2)),NETWORKDAYS(DATEVALUE("10/1/20"&amp;RIGHT(BW$1,2)),DATEVALUE("9/30/20"&amp;RIGHT(BX$1,2)),Holidays!$J$3:$J$937),
IF($T522&gt;=DATEVALUE("10/1/20"&amp;RIGHT(BW$1,2)),NETWORKDAYS($T522,DATEVALUE("9/30/20"&amp;RIGHT(BX$1,2)),Holidays!$J$3:$J$937),"")))),"")/(NETWORKDAYS($T522,$U522,Holidays!$J$3:$J$937)),0))</f>
        <v/>
      </c>
      <c r="BY522" s="87" t="str">
        <f>IF($Q522="","",IFERROR(IF(OR(AND($T522&gt;=DATEVALUE("10/1/20"&amp;RIGHT(BX$1,2)),$T522&lt;=DATEVALUE("9/30/20"&amp;RIGHT(BY$1,2))),AND($U522&gt;=DATEVALUE("10/1/20"&amp;RIGHT(BX$1,2)),$U522&lt;=DATEVALUE("9/30/20"&amp;RIGHT(BY$1,2))),AND($T522&lt;=DATEVALUE("10/1/20"&amp;RIGHT(BX$1,2)),$U522&gt;=DATEVALUE("9/30/20"&amp;RIGHT(BY$1,2)))),
IF(AND($T522&gt;=DATEVALUE("10/1/20"&amp;RIGHT(BX$1,2)),$U522&lt;=DATEVALUE("9/30/20"&amp;RIGHT(BY$1,2))),NETWORKDAYS($T522,$U522,Holidays!$J$3:$J$937),
IF(AND($T522&lt;DATEVALUE("10/1/20"&amp;RIGHT(BX$1,2)),$U522&lt;=DATEVALUE("9/30/20"&amp;RIGHT(BY$1,2))),NETWORKDAYS(DATEVALUE("10/1/20"&amp;RIGHT(BX$1,2)),$U522,Holidays!$J$3:$J$937),
IF($T522&lt;DATEVALUE("10/1/20"&amp;RIGHT(BX$1,2)),NETWORKDAYS(DATEVALUE("10/1/20"&amp;RIGHT(BX$1,2)),DATEVALUE("9/30/20"&amp;RIGHT(BY$1,2)),Holidays!$J$3:$J$937),
IF($T522&gt;=DATEVALUE("10/1/20"&amp;RIGHT(BX$1,2)),NETWORKDAYS($T522,DATEVALUE("9/30/20"&amp;RIGHT(BY$1,2)),Holidays!$J$3:$J$937),"")))),"")/(NETWORKDAYS($T522,$U522,Holidays!$J$3:$J$937)),0))</f>
        <v/>
      </c>
      <c r="BZ522" s="87" t="str">
        <f>IF($Q522="","",IFERROR(IF(OR(AND($T522&gt;=DATEVALUE("10/1/20"&amp;RIGHT(BY$1,2)),$T522&lt;=DATEVALUE("9/30/20"&amp;RIGHT(BZ$1,2))),AND($U522&gt;=DATEVALUE("10/1/20"&amp;RIGHT(BY$1,2)),$U522&lt;=DATEVALUE("9/30/20"&amp;RIGHT(BZ$1,2))),AND($T522&lt;=DATEVALUE("10/1/20"&amp;RIGHT(BY$1,2)),$U522&gt;=DATEVALUE("9/30/20"&amp;RIGHT(BZ$1,2)))),
IF(AND($T522&gt;=DATEVALUE("10/1/20"&amp;RIGHT(BY$1,2)),$U522&lt;=DATEVALUE("9/30/20"&amp;RIGHT(BZ$1,2))),NETWORKDAYS($T522,$U522,Holidays!$J$3:$J$937),
IF(AND($T522&lt;DATEVALUE("10/1/20"&amp;RIGHT(BY$1,2)),$U522&lt;=DATEVALUE("9/30/20"&amp;RIGHT(BZ$1,2))),NETWORKDAYS(DATEVALUE("10/1/20"&amp;RIGHT(BY$1,2)),$U522,Holidays!$J$3:$J$937),
IF($T522&lt;DATEVALUE("10/1/20"&amp;RIGHT(BY$1,2)),NETWORKDAYS(DATEVALUE("10/1/20"&amp;RIGHT(BY$1,2)),DATEVALUE("9/30/20"&amp;RIGHT(BZ$1,2)),Holidays!$J$3:$J$937),
IF($T522&gt;=DATEVALUE("10/1/20"&amp;RIGHT(BY$1,2)),NETWORKDAYS($T522,DATEVALUE("9/30/20"&amp;RIGHT(BZ$1,2)),Holidays!$J$3:$J$937),"")))),"")/(NETWORKDAYS($T522,$U522,Holidays!$J$3:$J$937)),0))</f>
        <v/>
      </c>
      <c r="CA522" s="87" t="str">
        <f>IF($Q522="","",IFERROR(IF(OR(AND($T522&gt;=DATEVALUE("10/1/20"&amp;RIGHT(BZ$1,2)),$T522&lt;=DATEVALUE("9/30/20"&amp;RIGHT(CA$1,2))),AND($U522&gt;=DATEVALUE("10/1/20"&amp;RIGHT(BZ$1,2)),$U522&lt;=DATEVALUE("9/30/20"&amp;RIGHT(CA$1,2))),AND($T522&lt;=DATEVALUE("10/1/20"&amp;RIGHT(BZ$1,2)),$U522&gt;=DATEVALUE("9/30/20"&amp;RIGHT(CA$1,2)))),
IF(AND($T522&gt;=DATEVALUE("10/1/20"&amp;RIGHT(BZ$1,2)),$U522&lt;=DATEVALUE("9/30/20"&amp;RIGHT(CA$1,2))),NETWORKDAYS($T522,$U522,Holidays!$J$3:$J$937),
IF(AND($T522&lt;DATEVALUE("10/1/20"&amp;RIGHT(BZ$1,2)),$U522&lt;=DATEVALUE("9/30/20"&amp;RIGHT(CA$1,2))),NETWORKDAYS(DATEVALUE("10/1/20"&amp;RIGHT(BZ$1,2)),$U522,Holidays!$J$3:$J$937),
IF($T522&lt;DATEVALUE("10/1/20"&amp;RIGHT(BZ$1,2)),NETWORKDAYS(DATEVALUE("10/1/20"&amp;RIGHT(BZ$1,2)),DATEVALUE("9/30/20"&amp;RIGHT(CA$1,2)),Holidays!$J$3:$J$937),
IF($T522&gt;=DATEVALUE("10/1/20"&amp;RIGHT(BZ$1,2)),NETWORKDAYS($T522,DATEVALUE("9/30/20"&amp;RIGHT(CA$1,2)),Holidays!$J$3:$J$937),"")))),"")/(NETWORKDAYS($T522,$U522,Holidays!$J$3:$J$937)),0))</f>
        <v/>
      </c>
      <c r="CB522" s="87" t="str">
        <f>IF($Q522="","",IFERROR(IF(OR(AND($T522&gt;=DATEVALUE("10/1/20"&amp;RIGHT(CA$1,2)),$T522&lt;=DATEVALUE("9/30/20"&amp;RIGHT(CB$1,2))),AND($U522&gt;=DATEVALUE("10/1/20"&amp;RIGHT(CA$1,2)),$U522&lt;=DATEVALUE("9/30/20"&amp;RIGHT(CB$1,2))),AND($T522&lt;=DATEVALUE("10/1/20"&amp;RIGHT(CA$1,2)),$U522&gt;=DATEVALUE("9/30/20"&amp;RIGHT(CB$1,2)))),
IF(AND($T522&gt;=DATEVALUE("10/1/20"&amp;RIGHT(CA$1,2)),$U522&lt;=DATEVALUE("9/30/20"&amp;RIGHT(CB$1,2))),NETWORKDAYS($T522,$U522,Holidays!$J$3:$J$937),
IF(AND($T522&lt;DATEVALUE("10/1/20"&amp;RIGHT(CA$1,2)),$U522&lt;=DATEVALUE("9/30/20"&amp;RIGHT(CB$1,2))),NETWORKDAYS(DATEVALUE("10/1/20"&amp;RIGHT(CA$1,2)),$U522,Holidays!$J$3:$J$937),
IF($T522&lt;DATEVALUE("10/1/20"&amp;RIGHT(CA$1,2)),NETWORKDAYS(DATEVALUE("10/1/20"&amp;RIGHT(CA$1,2)),DATEVALUE("9/30/20"&amp;RIGHT(CB$1,2)),Holidays!$J$3:$J$937),
IF($T522&gt;=DATEVALUE("10/1/20"&amp;RIGHT(CA$1,2)),NETWORKDAYS($T522,DATEVALUE("9/30/20"&amp;RIGHT(CB$1,2)),Holidays!$J$3:$J$937),"")))),"")/(NETWORKDAYS($T522,$U522,Holidays!$J$3:$J$937)),0))</f>
        <v/>
      </c>
    </row>
    <row r="523" spans="1:80">
      <c r="A523" s="97"/>
      <c r="B523" s="98" t="str">
        <f ca="1">IF(NOT($A523=""),OFFSET('WBS Reference &amp; User Procedure'!$A$1,MATCH($A523,'WBS Reference &amp; User Procedure'!$A:$A,0)-1,1),"")</f>
        <v/>
      </c>
      <c r="D523" s="97"/>
      <c r="I523" s="78"/>
      <c r="T523" s="104" t="str">
        <f>IF(NOT(Q523=""),IF(NOT($S523=""),$S523,#REF!),"")</f>
        <v/>
      </c>
      <c r="U523" s="104" t="str">
        <f>IF(NOT(Q523=""),WORKDAY(T523,Q523,Holidays!$J$3:$J$937),"")</f>
        <v/>
      </c>
      <c r="V523" s="104"/>
      <c r="W523" s="104"/>
      <c r="X523" s="101" t="str">
        <f t="shared" si="106"/>
        <v/>
      </c>
      <c r="AL523" s="87" t="str">
        <f t="shared" ca="1" si="107"/>
        <v/>
      </c>
      <c r="AN523" s="87" t="str">
        <f t="shared" ca="1" si="114"/>
        <v/>
      </c>
      <c r="AO523" s="87" t="str">
        <f t="shared" ca="1" si="114"/>
        <v/>
      </c>
      <c r="AP523" s="87" t="str">
        <f t="shared" ca="1" si="114"/>
        <v/>
      </c>
      <c r="AQ523" s="87" t="str">
        <f t="shared" ca="1" si="114"/>
        <v/>
      </c>
      <c r="AR523" s="87" t="str">
        <f t="shared" ca="1" si="114"/>
        <v/>
      </c>
      <c r="AS523" s="87" t="str">
        <f t="shared" ca="1" si="114"/>
        <v/>
      </c>
      <c r="AT523" s="87" t="str">
        <f t="shared" ca="1" si="114"/>
        <v/>
      </c>
      <c r="AU523" s="87" t="str">
        <f t="shared" ca="1" si="114"/>
        <v/>
      </c>
      <c r="AV523" s="87" t="str">
        <f t="shared" ca="1" si="114"/>
        <v/>
      </c>
      <c r="AW523" s="87" t="str">
        <f t="shared" ca="1" si="114"/>
        <v/>
      </c>
      <c r="AX523" s="87" t="str">
        <f t="shared" ca="1" si="115"/>
        <v/>
      </c>
      <c r="AY523" s="87" t="str">
        <f t="shared" ca="1" si="115"/>
        <v/>
      </c>
      <c r="AZ523" s="87" t="str">
        <f t="shared" ca="1" si="115"/>
        <v/>
      </c>
      <c r="BA523" s="87" t="str">
        <f t="shared" ca="1" si="115"/>
        <v/>
      </c>
      <c r="BB523" s="87" t="str">
        <f t="shared" ca="1" si="115"/>
        <v/>
      </c>
      <c r="BC523" s="87" t="str">
        <f t="shared" ca="1" si="115"/>
        <v/>
      </c>
      <c r="BD523" s="87" t="str">
        <f t="shared" ca="1" si="115"/>
        <v/>
      </c>
      <c r="BE523" s="87" t="str">
        <f t="shared" ca="1" si="115"/>
        <v/>
      </c>
      <c r="BF523" s="87" t="str">
        <f t="shared" ca="1" si="115"/>
        <v/>
      </c>
      <c r="BG523" s="87" t="str">
        <f t="shared" ca="1" si="115"/>
        <v/>
      </c>
      <c r="BI523" s="87" t="str">
        <f>IF($Q523="","",IFERROR(IF(OR(AND($T523&gt;=DATEVALUE("10/1/20"&amp;RIGHT(BH$1,2)),$T523&lt;=DATEVALUE("9/30/20"&amp;RIGHT(BI$1,2))),AND($U523&gt;=DATEVALUE("10/1/20"&amp;RIGHT(BH$1,2)),$U523&lt;=DATEVALUE("9/30/20"&amp;RIGHT(BI$1,2))),AND($T523&lt;=DATEVALUE("10/1/20"&amp;RIGHT(BH$1,2)),$U523&gt;=DATEVALUE("9/30/20"&amp;RIGHT(BI$1,2)))),
IF(AND($T523&gt;=DATEVALUE("10/1/20"&amp;RIGHT(BH$1,2)),$U523&lt;=DATEVALUE("9/30/20"&amp;RIGHT(BI$1,2))),NETWORKDAYS($T523,$U523,Holidays!$J$3:$J$937),
IF(AND($T523&lt;DATEVALUE("10/1/20"&amp;RIGHT(BH$1,2)),$U523&lt;=DATEVALUE("9/30/20"&amp;RIGHT(BI$1,2))),NETWORKDAYS(DATEVALUE("10/1/20"&amp;RIGHT(BH$1,2)),$U523,Holidays!$J$3:$J$937),
IF($T523&lt;DATEVALUE("10/1/20"&amp;RIGHT(BH$1,2)),NETWORKDAYS(DATEVALUE("10/1/20"&amp;RIGHT(BH$1,2)),DATEVALUE("9/30/20"&amp;RIGHT(BI$1,2)),Holidays!$J$3:$J$937),
IF($T523&gt;=DATEVALUE("10/1/20"&amp;RIGHT(BH$1,2)),NETWORKDAYS($T523,DATEVALUE("9/30/20"&amp;RIGHT(BI$1,2)),Holidays!$J$3:$J$937),"")))),"")/(NETWORKDAYS($T523,$U523,Holidays!$J$3:$J$937)),0))</f>
        <v/>
      </c>
      <c r="BJ523" s="87" t="str">
        <f>IF($Q523="","",IFERROR(IF(OR(AND($T523&gt;=DATEVALUE("10/1/20"&amp;RIGHT(BI$1,2)),$T523&lt;=DATEVALUE("9/30/20"&amp;RIGHT(BJ$1,2))),AND($U523&gt;=DATEVALUE("10/1/20"&amp;RIGHT(BI$1,2)),$U523&lt;=DATEVALUE("9/30/20"&amp;RIGHT(BJ$1,2))),AND($T523&lt;=DATEVALUE("10/1/20"&amp;RIGHT(BI$1,2)),$U523&gt;=DATEVALUE("9/30/20"&amp;RIGHT(BJ$1,2)))),
IF(AND($T523&gt;=DATEVALUE("10/1/20"&amp;RIGHT(BI$1,2)),$U523&lt;=DATEVALUE("9/30/20"&amp;RIGHT(BJ$1,2))),NETWORKDAYS($T523,$U523,Holidays!$J$3:$J$937),
IF(AND($T523&lt;DATEVALUE("10/1/20"&amp;RIGHT(BI$1,2)),$U523&lt;=DATEVALUE("9/30/20"&amp;RIGHT(BJ$1,2))),NETWORKDAYS(DATEVALUE("10/1/20"&amp;RIGHT(BI$1,2)),$U523,Holidays!$J$3:$J$937),
IF($T523&lt;DATEVALUE("10/1/20"&amp;RIGHT(BI$1,2)),NETWORKDAYS(DATEVALUE("10/1/20"&amp;RIGHT(BI$1,2)),DATEVALUE("9/30/20"&amp;RIGHT(BJ$1,2)),Holidays!$J$3:$J$937),
IF($T523&gt;=DATEVALUE("10/1/20"&amp;RIGHT(BI$1,2)),NETWORKDAYS($T523,DATEVALUE("9/30/20"&amp;RIGHT(BJ$1,2)),Holidays!$J$3:$J$937),"")))),"")/(NETWORKDAYS($T523,$U523,Holidays!$J$3:$J$937)),0))</f>
        <v/>
      </c>
      <c r="BK523" s="87" t="str">
        <f>IF($Q523="","",IFERROR(IF(OR(AND($T523&gt;=DATEVALUE("10/1/20"&amp;RIGHT(BJ$1,2)),$T523&lt;=DATEVALUE("9/30/20"&amp;RIGHT(BK$1,2))),AND($U523&gt;=DATEVALUE("10/1/20"&amp;RIGHT(BJ$1,2)),$U523&lt;=DATEVALUE("9/30/20"&amp;RIGHT(BK$1,2))),AND($T523&lt;=DATEVALUE("10/1/20"&amp;RIGHT(BJ$1,2)),$U523&gt;=DATEVALUE("9/30/20"&amp;RIGHT(BK$1,2)))),
IF(AND($T523&gt;=DATEVALUE("10/1/20"&amp;RIGHT(BJ$1,2)),$U523&lt;=DATEVALUE("9/30/20"&amp;RIGHT(BK$1,2))),NETWORKDAYS($T523,$U523,Holidays!$J$3:$J$937),
IF(AND($T523&lt;DATEVALUE("10/1/20"&amp;RIGHT(BJ$1,2)),$U523&lt;=DATEVALUE("9/30/20"&amp;RIGHT(BK$1,2))),NETWORKDAYS(DATEVALUE("10/1/20"&amp;RIGHT(BJ$1,2)),$U523,Holidays!$J$3:$J$937),
IF($T523&lt;DATEVALUE("10/1/20"&amp;RIGHT(BJ$1,2)),NETWORKDAYS(DATEVALUE("10/1/20"&amp;RIGHT(BJ$1,2)),DATEVALUE("9/30/20"&amp;RIGHT(BK$1,2)),Holidays!$J$3:$J$937),
IF($T523&gt;=DATEVALUE("10/1/20"&amp;RIGHT(BJ$1,2)),NETWORKDAYS($T523,DATEVALUE("9/30/20"&amp;RIGHT(BK$1,2)),Holidays!$J$3:$J$937),"")))),"")/(NETWORKDAYS($T523,$U523,Holidays!$J$3:$J$937)),0))</f>
        <v/>
      </c>
      <c r="BL523" s="87" t="str">
        <f>IF($Q523="","",IFERROR(IF(OR(AND($T523&gt;=DATEVALUE("10/1/20"&amp;RIGHT(BK$1,2)),$T523&lt;=DATEVALUE("9/30/20"&amp;RIGHT(BL$1,2))),AND($U523&gt;=DATEVALUE("10/1/20"&amp;RIGHT(BK$1,2)),$U523&lt;=DATEVALUE("9/30/20"&amp;RIGHT(BL$1,2))),AND($T523&lt;=DATEVALUE("10/1/20"&amp;RIGHT(BK$1,2)),$U523&gt;=DATEVALUE("9/30/20"&amp;RIGHT(BL$1,2)))),
IF(AND($T523&gt;=DATEVALUE("10/1/20"&amp;RIGHT(BK$1,2)),$U523&lt;=DATEVALUE("9/30/20"&amp;RIGHT(BL$1,2))),NETWORKDAYS($T523,$U523,Holidays!$J$3:$J$937),
IF(AND($T523&lt;DATEVALUE("10/1/20"&amp;RIGHT(BK$1,2)),$U523&lt;=DATEVALUE("9/30/20"&amp;RIGHT(BL$1,2))),NETWORKDAYS(DATEVALUE("10/1/20"&amp;RIGHT(BK$1,2)),$U523,Holidays!$J$3:$J$937),
IF($T523&lt;DATEVALUE("10/1/20"&amp;RIGHT(BK$1,2)),NETWORKDAYS(DATEVALUE("10/1/20"&amp;RIGHT(BK$1,2)),DATEVALUE("9/30/20"&amp;RIGHT(BL$1,2)),Holidays!$J$3:$J$937),
IF($T523&gt;=DATEVALUE("10/1/20"&amp;RIGHT(BK$1,2)),NETWORKDAYS($T523,DATEVALUE("9/30/20"&amp;RIGHT(BL$1,2)),Holidays!$J$3:$J$937),"")))),"")/(NETWORKDAYS($T523,$U523,Holidays!$J$3:$J$937)),0))</f>
        <v/>
      </c>
      <c r="BM523" s="87" t="str">
        <f>IF($Q523="","",IFERROR(IF(OR(AND($T523&gt;=DATEVALUE("10/1/20"&amp;RIGHT(BL$1,2)),$T523&lt;=DATEVALUE("9/30/20"&amp;RIGHT(BM$1,2))),AND($U523&gt;=DATEVALUE("10/1/20"&amp;RIGHT(BL$1,2)),$U523&lt;=DATEVALUE("9/30/20"&amp;RIGHT(BM$1,2))),AND($T523&lt;=DATEVALUE("10/1/20"&amp;RIGHT(BL$1,2)),$U523&gt;=DATEVALUE("9/30/20"&amp;RIGHT(BM$1,2)))),
IF(AND($T523&gt;=DATEVALUE("10/1/20"&amp;RIGHT(BL$1,2)),$U523&lt;=DATEVALUE("9/30/20"&amp;RIGHT(BM$1,2))),NETWORKDAYS($T523,$U523,Holidays!$J$3:$J$937),
IF(AND($T523&lt;DATEVALUE("10/1/20"&amp;RIGHT(BL$1,2)),$U523&lt;=DATEVALUE("9/30/20"&amp;RIGHT(BM$1,2))),NETWORKDAYS(DATEVALUE("10/1/20"&amp;RIGHT(BL$1,2)),$U523,Holidays!$J$3:$J$937),
IF($T523&lt;DATEVALUE("10/1/20"&amp;RIGHT(BL$1,2)),NETWORKDAYS(DATEVALUE("10/1/20"&amp;RIGHT(BL$1,2)),DATEVALUE("9/30/20"&amp;RIGHT(BM$1,2)),Holidays!$J$3:$J$937),
IF($T523&gt;=DATEVALUE("10/1/20"&amp;RIGHT(BL$1,2)),NETWORKDAYS($T523,DATEVALUE("9/30/20"&amp;RIGHT(BM$1,2)),Holidays!$J$3:$J$937),"")))),"")/(NETWORKDAYS($T523,$U523,Holidays!$J$3:$J$937)),0))</f>
        <v/>
      </c>
      <c r="BN523" s="87" t="str">
        <f>IF($Q523="","",IFERROR(IF(OR(AND($T523&gt;=DATEVALUE("10/1/20"&amp;RIGHT(BM$1,2)),$T523&lt;=DATEVALUE("9/30/20"&amp;RIGHT(BN$1,2))),AND($U523&gt;=DATEVALUE("10/1/20"&amp;RIGHT(BM$1,2)),$U523&lt;=DATEVALUE("9/30/20"&amp;RIGHT(BN$1,2))),AND($T523&lt;=DATEVALUE("10/1/20"&amp;RIGHT(BM$1,2)),$U523&gt;=DATEVALUE("9/30/20"&amp;RIGHT(BN$1,2)))),
IF(AND($T523&gt;=DATEVALUE("10/1/20"&amp;RIGHT(BM$1,2)),$U523&lt;=DATEVALUE("9/30/20"&amp;RIGHT(BN$1,2))),NETWORKDAYS($T523,$U523,Holidays!$J$3:$J$937),
IF(AND($T523&lt;DATEVALUE("10/1/20"&amp;RIGHT(BM$1,2)),$U523&lt;=DATEVALUE("9/30/20"&amp;RIGHT(BN$1,2))),NETWORKDAYS(DATEVALUE("10/1/20"&amp;RIGHT(BM$1,2)),$U523,Holidays!$J$3:$J$937),
IF($T523&lt;DATEVALUE("10/1/20"&amp;RIGHT(BM$1,2)),NETWORKDAYS(DATEVALUE("10/1/20"&amp;RIGHT(BM$1,2)),DATEVALUE("9/30/20"&amp;RIGHT(BN$1,2)),Holidays!$J$3:$J$937),
IF($T523&gt;=DATEVALUE("10/1/20"&amp;RIGHT(BM$1,2)),NETWORKDAYS($T523,DATEVALUE("9/30/20"&amp;RIGHT(BN$1,2)),Holidays!$J$3:$J$937),"")))),"")/(NETWORKDAYS($T523,$U523,Holidays!$J$3:$J$937)),0))</f>
        <v/>
      </c>
      <c r="BO523" s="87" t="str">
        <f>IF($Q523="","",IFERROR(IF(OR(AND($T523&gt;=DATEVALUE("10/1/20"&amp;RIGHT(BN$1,2)),$T523&lt;=DATEVALUE("9/30/20"&amp;RIGHT(BO$1,2))),AND($U523&gt;=DATEVALUE("10/1/20"&amp;RIGHT(BN$1,2)),$U523&lt;=DATEVALUE("9/30/20"&amp;RIGHT(BO$1,2))),AND($T523&lt;=DATEVALUE("10/1/20"&amp;RIGHT(BN$1,2)),$U523&gt;=DATEVALUE("9/30/20"&amp;RIGHT(BO$1,2)))),
IF(AND($T523&gt;=DATEVALUE("10/1/20"&amp;RIGHT(BN$1,2)),$U523&lt;=DATEVALUE("9/30/20"&amp;RIGHT(BO$1,2))),NETWORKDAYS($T523,$U523,Holidays!$J$3:$J$937),
IF(AND($T523&lt;DATEVALUE("10/1/20"&amp;RIGHT(BN$1,2)),$U523&lt;=DATEVALUE("9/30/20"&amp;RIGHT(BO$1,2))),NETWORKDAYS(DATEVALUE("10/1/20"&amp;RIGHT(BN$1,2)),$U523,Holidays!$J$3:$J$937),
IF($T523&lt;DATEVALUE("10/1/20"&amp;RIGHT(BN$1,2)),NETWORKDAYS(DATEVALUE("10/1/20"&amp;RIGHT(BN$1,2)),DATEVALUE("9/30/20"&amp;RIGHT(BO$1,2)),Holidays!$J$3:$J$937),
IF($T523&gt;=DATEVALUE("10/1/20"&amp;RIGHT(BN$1,2)),NETWORKDAYS($T523,DATEVALUE("9/30/20"&amp;RIGHT(BO$1,2)),Holidays!$J$3:$J$937),"")))),"")/(NETWORKDAYS($T523,$U523,Holidays!$J$3:$J$937)),0))</f>
        <v/>
      </c>
      <c r="BP523" s="87" t="str">
        <f>IF($Q523="","",IFERROR(IF(OR(AND($T523&gt;=DATEVALUE("10/1/20"&amp;RIGHT(BO$1,2)),$T523&lt;=DATEVALUE("9/30/20"&amp;RIGHT(BP$1,2))),AND($U523&gt;=DATEVALUE("10/1/20"&amp;RIGHT(BO$1,2)),$U523&lt;=DATEVALUE("9/30/20"&amp;RIGHT(BP$1,2))),AND($T523&lt;=DATEVALUE("10/1/20"&amp;RIGHT(BO$1,2)),$U523&gt;=DATEVALUE("9/30/20"&amp;RIGHT(BP$1,2)))),
IF(AND($T523&gt;=DATEVALUE("10/1/20"&amp;RIGHT(BO$1,2)),$U523&lt;=DATEVALUE("9/30/20"&amp;RIGHT(BP$1,2))),NETWORKDAYS($T523,$U523,Holidays!$J$3:$J$937),
IF(AND($T523&lt;DATEVALUE("10/1/20"&amp;RIGHT(BO$1,2)),$U523&lt;=DATEVALUE("9/30/20"&amp;RIGHT(BP$1,2))),NETWORKDAYS(DATEVALUE("10/1/20"&amp;RIGHT(BO$1,2)),$U523,Holidays!$J$3:$J$937),
IF($T523&lt;DATEVALUE("10/1/20"&amp;RIGHT(BO$1,2)),NETWORKDAYS(DATEVALUE("10/1/20"&amp;RIGHT(BO$1,2)),DATEVALUE("9/30/20"&amp;RIGHT(BP$1,2)),Holidays!$J$3:$J$937),
IF($T523&gt;=DATEVALUE("10/1/20"&amp;RIGHT(BO$1,2)),NETWORKDAYS($T523,DATEVALUE("9/30/20"&amp;RIGHT(BP$1,2)),Holidays!$J$3:$J$937),"")))),"")/(NETWORKDAYS($T523,$U523,Holidays!$J$3:$J$937)),0))</f>
        <v/>
      </c>
      <c r="BQ523" s="87" t="str">
        <f>IF($Q523="","",IFERROR(IF(OR(AND($T523&gt;=DATEVALUE("10/1/20"&amp;RIGHT(BP$1,2)),$T523&lt;=DATEVALUE("9/30/20"&amp;RIGHT(BQ$1,2))),AND($U523&gt;=DATEVALUE("10/1/20"&amp;RIGHT(BP$1,2)),$U523&lt;=DATEVALUE("9/30/20"&amp;RIGHT(BQ$1,2))),AND($T523&lt;=DATEVALUE("10/1/20"&amp;RIGHT(BP$1,2)),$U523&gt;=DATEVALUE("9/30/20"&amp;RIGHT(BQ$1,2)))),
IF(AND($T523&gt;=DATEVALUE("10/1/20"&amp;RIGHT(BP$1,2)),$U523&lt;=DATEVALUE("9/30/20"&amp;RIGHT(BQ$1,2))),NETWORKDAYS($T523,$U523,Holidays!$J$3:$J$937),
IF(AND($T523&lt;DATEVALUE("10/1/20"&amp;RIGHT(BP$1,2)),$U523&lt;=DATEVALUE("9/30/20"&amp;RIGHT(BQ$1,2))),NETWORKDAYS(DATEVALUE("10/1/20"&amp;RIGHT(BP$1,2)),$U523,Holidays!$J$3:$J$937),
IF($T523&lt;DATEVALUE("10/1/20"&amp;RIGHT(BP$1,2)),NETWORKDAYS(DATEVALUE("10/1/20"&amp;RIGHT(BP$1,2)),DATEVALUE("9/30/20"&amp;RIGHT(BQ$1,2)),Holidays!$J$3:$J$937),
IF($T523&gt;=DATEVALUE("10/1/20"&amp;RIGHT(BP$1,2)),NETWORKDAYS($T523,DATEVALUE("9/30/20"&amp;RIGHT(BQ$1,2)),Holidays!$J$3:$J$937),"")))),"")/(NETWORKDAYS($T523,$U523,Holidays!$J$3:$J$937)),0))</f>
        <v/>
      </c>
      <c r="BR523" s="87" t="str">
        <f>IF($Q523="","",IFERROR(IF(OR(AND($T523&gt;=DATEVALUE("10/1/20"&amp;RIGHT(BQ$1,2)),$T523&lt;=DATEVALUE("9/30/20"&amp;RIGHT(BR$1,2))),AND($U523&gt;=DATEVALUE("10/1/20"&amp;RIGHT(BQ$1,2)),$U523&lt;=DATEVALUE("9/30/20"&amp;RIGHT(BR$1,2))),AND($T523&lt;=DATEVALUE("10/1/20"&amp;RIGHT(BQ$1,2)),$U523&gt;=DATEVALUE("9/30/20"&amp;RIGHT(BR$1,2)))),
IF(AND($T523&gt;=DATEVALUE("10/1/20"&amp;RIGHT(BQ$1,2)),$U523&lt;=DATEVALUE("9/30/20"&amp;RIGHT(BR$1,2))),NETWORKDAYS($T523,$U523,Holidays!$J$3:$J$937),
IF(AND($T523&lt;DATEVALUE("10/1/20"&amp;RIGHT(BQ$1,2)),$U523&lt;=DATEVALUE("9/30/20"&amp;RIGHT(BR$1,2))),NETWORKDAYS(DATEVALUE("10/1/20"&amp;RIGHT(BQ$1,2)),$U523,Holidays!$J$3:$J$937),
IF($T523&lt;DATEVALUE("10/1/20"&amp;RIGHT(BQ$1,2)),NETWORKDAYS(DATEVALUE("10/1/20"&amp;RIGHT(BQ$1,2)),DATEVALUE("9/30/20"&amp;RIGHT(BR$1,2)),Holidays!$J$3:$J$937),
IF($T523&gt;=DATEVALUE("10/1/20"&amp;RIGHT(BQ$1,2)),NETWORKDAYS($T523,DATEVALUE("9/30/20"&amp;RIGHT(BR$1,2)),Holidays!$J$3:$J$937),"")))),"")/(NETWORKDAYS($T523,$U523,Holidays!$J$3:$J$937)),0))</f>
        <v/>
      </c>
      <c r="BS523" s="87" t="str">
        <f>IF($Q523="","",IFERROR(IF(OR(AND($T523&gt;=DATEVALUE("10/1/20"&amp;RIGHT(BR$1,2)),$T523&lt;=DATEVALUE("9/30/20"&amp;RIGHT(BS$1,2))),AND($U523&gt;=DATEVALUE("10/1/20"&amp;RIGHT(BR$1,2)),$U523&lt;=DATEVALUE("9/30/20"&amp;RIGHT(BS$1,2))),AND($T523&lt;=DATEVALUE("10/1/20"&amp;RIGHT(BR$1,2)),$U523&gt;=DATEVALUE("9/30/20"&amp;RIGHT(BS$1,2)))),
IF(AND($T523&gt;=DATEVALUE("10/1/20"&amp;RIGHT(BR$1,2)),$U523&lt;=DATEVALUE("9/30/20"&amp;RIGHT(BS$1,2))),NETWORKDAYS($T523,$U523,Holidays!$J$3:$J$937),
IF(AND($T523&lt;DATEVALUE("10/1/20"&amp;RIGHT(BR$1,2)),$U523&lt;=DATEVALUE("9/30/20"&amp;RIGHT(BS$1,2))),NETWORKDAYS(DATEVALUE("10/1/20"&amp;RIGHT(BR$1,2)),$U523,Holidays!$J$3:$J$937),
IF($T523&lt;DATEVALUE("10/1/20"&amp;RIGHT(BR$1,2)),NETWORKDAYS(DATEVALUE("10/1/20"&amp;RIGHT(BR$1,2)),DATEVALUE("9/30/20"&amp;RIGHT(BS$1,2)),Holidays!$J$3:$J$937),
IF($T523&gt;=DATEVALUE("10/1/20"&amp;RIGHT(BR$1,2)),NETWORKDAYS($T523,DATEVALUE("9/30/20"&amp;RIGHT(BS$1,2)),Holidays!$J$3:$J$937),"")))),"")/(NETWORKDAYS($T523,$U523,Holidays!$J$3:$J$937)),0))</f>
        <v/>
      </c>
      <c r="BT523" s="87" t="str">
        <f>IF($Q523="","",IFERROR(IF(OR(AND($T523&gt;=DATEVALUE("10/1/20"&amp;RIGHT(BS$1,2)),$T523&lt;=DATEVALUE("9/30/20"&amp;RIGHT(BT$1,2))),AND($U523&gt;=DATEVALUE("10/1/20"&amp;RIGHT(BS$1,2)),$U523&lt;=DATEVALUE("9/30/20"&amp;RIGHT(BT$1,2))),AND($T523&lt;=DATEVALUE("10/1/20"&amp;RIGHT(BS$1,2)),$U523&gt;=DATEVALUE("9/30/20"&amp;RIGHT(BT$1,2)))),
IF(AND($T523&gt;=DATEVALUE("10/1/20"&amp;RIGHT(BS$1,2)),$U523&lt;=DATEVALUE("9/30/20"&amp;RIGHT(BT$1,2))),NETWORKDAYS($T523,$U523,Holidays!$J$3:$J$937),
IF(AND($T523&lt;DATEVALUE("10/1/20"&amp;RIGHT(BS$1,2)),$U523&lt;=DATEVALUE("9/30/20"&amp;RIGHT(BT$1,2))),NETWORKDAYS(DATEVALUE("10/1/20"&amp;RIGHT(BS$1,2)),$U523,Holidays!$J$3:$J$937),
IF($T523&lt;DATEVALUE("10/1/20"&amp;RIGHT(BS$1,2)),NETWORKDAYS(DATEVALUE("10/1/20"&amp;RIGHT(BS$1,2)),DATEVALUE("9/30/20"&amp;RIGHT(BT$1,2)),Holidays!$J$3:$J$937),
IF($T523&gt;=DATEVALUE("10/1/20"&amp;RIGHT(BS$1,2)),NETWORKDAYS($T523,DATEVALUE("9/30/20"&amp;RIGHT(BT$1,2)),Holidays!$J$3:$J$937),"")))),"")/(NETWORKDAYS($T523,$U523,Holidays!$J$3:$J$937)),0))</f>
        <v/>
      </c>
      <c r="BU523" s="87" t="str">
        <f>IF($Q523="","",IFERROR(IF(OR(AND($T523&gt;=DATEVALUE("10/1/20"&amp;RIGHT(BT$1,2)),$T523&lt;=DATEVALUE("9/30/20"&amp;RIGHT(BU$1,2))),AND($U523&gt;=DATEVALUE("10/1/20"&amp;RIGHT(BT$1,2)),$U523&lt;=DATEVALUE("9/30/20"&amp;RIGHT(BU$1,2))),AND($T523&lt;=DATEVALUE("10/1/20"&amp;RIGHT(BT$1,2)),$U523&gt;=DATEVALUE("9/30/20"&amp;RIGHT(BU$1,2)))),
IF(AND($T523&gt;=DATEVALUE("10/1/20"&amp;RIGHT(BT$1,2)),$U523&lt;=DATEVALUE("9/30/20"&amp;RIGHT(BU$1,2))),NETWORKDAYS($T523,$U523,Holidays!$J$3:$J$937),
IF(AND($T523&lt;DATEVALUE("10/1/20"&amp;RIGHT(BT$1,2)),$U523&lt;=DATEVALUE("9/30/20"&amp;RIGHT(BU$1,2))),NETWORKDAYS(DATEVALUE("10/1/20"&amp;RIGHT(BT$1,2)),$U523,Holidays!$J$3:$J$937),
IF($T523&lt;DATEVALUE("10/1/20"&amp;RIGHT(BT$1,2)),NETWORKDAYS(DATEVALUE("10/1/20"&amp;RIGHT(BT$1,2)),DATEVALUE("9/30/20"&amp;RIGHT(BU$1,2)),Holidays!$J$3:$J$937),
IF($T523&gt;=DATEVALUE("10/1/20"&amp;RIGHT(BT$1,2)),NETWORKDAYS($T523,DATEVALUE("9/30/20"&amp;RIGHT(BU$1,2)),Holidays!$J$3:$J$937),"")))),"")/(NETWORKDAYS($T523,$U523,Holidays!$J$3:$J$937)),0))</f>
        <v/>
      </c>
      <c r="BV523" s="87" t="str">
        <f>IF($Q523="","",IFERROR(IF(OR(AND($T523&gt;=DATEVALUE("10/1/20"&amp;RIGHT(BU$1,2)),$T523&lt;=DATEVALUE("9/30/20"&amp;RIGHT(BV$1,2))),AND($U523&gt;=DATEVALUE("10/1/20"&amp;RIGHT(BU$1,2)),$U523&lt;=DATEVALUE("9/30/20"&amp;RIGHT(BV$1,2))),AND($T523&lt;=DATEVALUE("10/1/20"&amp;RIGHT(BU$1,2)),$U523&gt;=DATEVALUE("9/30/20"&amp;RIGHT(BV$1,2)))),
IF(AND($T523&gt;=DATEVALUE("10/1/20"&amp;RIGHT(BU$1,2)),$U523&lt;=DATEVALUE("9/30/20"&amp;RIGHT(BV$1,2))),NETWORKDAYS($T523,$U523,Holidays!$J$3:$J$937),
IF(AND($T523&lt;DATEVALUE("10/1/20"&amp;RIGHT(BU$1,2)),$U523&lt;=DATEVALUE("9/30/20"&amp;RIGHT(BV$1,2))),NETWORKDAYS(DATEVALUE("10/1/20"&amp;RIGHT(BU$1,2)),$U523,Holidays!$J$3:$J$937),
IF($T523&lt;DATEVALUE("10/1/20"&amp;RIGHT(BU$1,2)),NETWORKDAYS(DATEVALUE("10/1/20"&amp;RIGHT(BU$1,2)),DATEVALUE("9/30/20"&amp;RIGHT(BV$1,2)),Holidays!$J$3:$J$937),
IF($T523&gt;=DATEVALUE("10/1/20"&amp;RIGHT(BU$1,2)),NETWORKDAYS($T523,DATEVALUE("9/30/20"&amp;RIGHT(BV$1,2)),Holidays!$J$3:$J$937),"")))),"")/(NETWORKDAYS($T523,$U523,Holidays!$J$3:$J$937)),0))</f>
        <v/>
      </c>
      <c r="BW523" s="87" t="str">
        <f>IF($Q523="","",IFERROR(IF(OR(AND($T523&gt;=DATEVALUE("10/1/20"&amp;RIGHT(BV$1,2)),$T523&lt;=DATEVALUE("9/30/20"&amp;RIGHT(BW$1,2))),AND($U523&gt;=DATEVALUE("10/1/20"&amp;RIGHT(BV$1,2)),$U523&lt;=DATEVALUE("9/30/20"&amp;RIGHT(BW$1,2))),AND($T523&lt;=DATEVALUE("10/1/20"&amp;RIGHT(BV$1,2)),$U523&gt;=DATEVALUE("9/30/20"&amp;RIGHT(BW$1,2)))),
IF(AND($T523&gt;=DATEVALUE("10/1/20"&amp;RIGHT(BV$1,2)),$U523&lt;=DATEVALUE("9/30/20"&amp;RIGHT(BW$1,2))),NETWORKDAYS($T523,$U523,Holidays!$J$3:$J$937),
IF(AND($T523&lt;DATEVALUE("10/1/20"&amp;RIGHT(BV$1,2)),$U523&lt;=DATEVALUE("9/30/20"&amp;RIGHT(BW$1,2))),NETWORKDAYS(DATEVALUE("10/1/20"&amp;RIGHT(BV$1,2)),$U523,Holidays!$J$3:$J$937),
IF($T523&lt;DATEVALUE("10/1/20"&amp;RIGHT(BV$1,2)),NETWORKDAYS(DATEVALUE("10/1/20"&amp;RIGHT(BV$1,2)),DATEVALUE("9/30/20"&amp;RIGHT(BW$1,2)),Holidays!$J$3:$J$937),
IF($T523&gt;=DATEVALUE("10/1/20"&amp;RIGHT(BV$1,2)),NETWORKDAYS($T523,DATEVALUE("9/30/20"&amp;RIGHT(BW$1,2)),Holidays!$J$3:$J$937),"")))),"")/(NETWORKDAYS($T523,$U523,Holidays!$J$3:$J$937)),0))</f>
        <v/>
      </c>
      <c r="BX523" s="87" t="str">
        <f>IF($Q523="","",IFERROR(IF(OR(AND($T523&gt;=DATEVALUE("10/1/20"&amp;RIGHT(BW$1,2)),$T523&lt;=DATEVALUE("9/30/20"&amp;RIGHT(BX$1,2))),AND($U523&gt;=DATEVALUE("10/1/20"&amp;RIGHT(BW$1,2)),$U523&lt;=DATEVALUE("9/30/20"&amp;RIGHT(BX$1,2))),AND($T523&lt;=DATEVALUE("10/1/20"&amp;RIGHT(BW$1,2)),$U523&gt;=DATEVALUE("9/30/20"&amp;RIGHT(BX$1,2)))),
IF(AND($T523&gt;=DATEVALUE("10/1/20"&amp;RIGHT(BW$1,2)),$U523&lt;=DATEVALUE("9/30/20"&amp;RIGHT(BX$1,2))),NETWORKDAYS($T523,$U523,Holidays!$J$3:$J$937),
IF(AND($T523&lt;DATEVALUE("10/1/20"&amp;RIGHT(BW$1,2)),$U523&lt;=DATEVALUE("9/30/20"&amp;RIGHT(BX$1,2))),NETWORKDAYS(DATEVALUE("10/1/20"&amp;RIGHT(BW$1,2)),$U523,Holidays!$J$3:$J$937),
IF($T523&lt;DATEVALUE("10/1/20"&amp;RIGHT(BW$1,2)),NETWORKDAYS(DATEVALUE("10/1/20"&amp;RIGHT(BW$1,2)),DATEVALUE("9/30/20"&amp;RIGHT(BX$1,2)),Holidays!$J$3:$J$937),
IF($T523&gt;=DATEVALUE("10/1/20"&amp;RIGHT(BW$1,2)),NETWORKDAYS($T523,DATEVALUE("9/30/20"&amp;RIGHT(BX$1,2)),Holidays!$J$3:$J$937),"")))),"")/(NETWORKDAYS($T523,$U523,Holidays!$J$3:$J$937)),0))</f>
        <v/>
      </c>
      <c r="BY523" s="87" t="str">
        <f>IF($Q523="","",IFERROR(IF(OR(AND($T523&gt;=DATEVALUE("10/1/20"&amp;RIGHT(BX$1,2)),$T523&lt;=DATEVALUE("9/30/20"&amp;RIGHT(BY$1,2))),AND($U523&gt;=DATEVALUE("10/1/20"&amp;RIGHT(BX$1,2)),$U523&lt;=DATEVALUE("9/30/20"&amp;RIGHT(BY$1,2))),AND($T523&lt;=DATEVALUE("10/1/20"&amp;RIGHT(BX$1,2)),$U523&gt;=DATEVALUE("9/30/20"&amp;RIGHT(BY$1,2)))),
IF(AND($T523&gt;=DATEVALUE("10/1/20"&amp;RIGHT(BX$1,2)),$U523&lt;=DATEVALUE("9/30/20"&amp;RIGHT(BY$1,2))),NETWORKDAYS($T523,$U523,Holidays!$J$3:$J$937),
IF(AND($T523&lt;DATEVALUE("10/1/20"&amp;RIGHT(BX$1,2)),$U523&lt;=DATEVALUE("9/30/20"&amp;RIGHT(BY$1,2))),NETWORKDAYS(DATEVALUE("10/1/20"&amp;RIGHT(BX$1,2)),$U523,Holidays!$J$3:$J$937),
IF($T523&lt;DATEVALUE("10/1/20"&amp;RIGHT(BX$1,2)),NETWORKDAYS(DATEVALUE("10/1/20"&amp;RIGHT(BX$1,2)),DATEVALUE("9/30/20"&amp;RIGHT(BY$1,2)),Holidays!$J$3:$J$937),
IF($T523&gt;=DATEVALUE("10/1/20"&amp;RIGHT(BX$1,2)),NETWORKDAYS($T523,DATEVALUE("9/30/20"&amp;RIGHT(BY$1,2)),Holidays!$J$3:$J$937),"")))),"")/(NETWORKDAYS($T523,$U523,Holidays!$J$3:$J$937)),0))</f>
        <v/>
      </c>
      <c r="BZ523" s="87" t="str">
        <f>IF($Q523="","",IFERROR(IF(OR(AND($T523&gt;=DATEVALUE("10/1/20"&amp;RIGHT(BY$1,2)),$T523&lt;=DATEVALUE("9/30/20"&amp;RIGHT(BZ$1,2))),AND($U523&gt;=DATEVALUE("10/1/20"&amp;RIGHT(BY$1,2)),$U523&lt;=DATEVALUE("9/30/20"&amp;RIGHT(BZ$1,2))),AND($T523&lt;=DATEVALUE("10/1/20"&amp;RIGHT(BY$1,2)),$U523&gt;=DATEVALUE("9/30/20"&amp;RIGHT(BZ$1,2)))),
IF(AND($T523&gt;=DATEVALUE("10/1/20"&amp;RIGHT(BY$1,2)),$U523&lt;=DATEVALUE("9/30/20"&amp;RIGHT(BZ$1,2))),NETWORKDAYS($T523,$U523,Holidays!$J$3:$J$937),
IF(AND($T523&lt;DATEVALUE("10/1/20"&amp;RIGHT(BY$1,2)),$U523&lt;=DATEVALUE("9/30/20"&amp;RIGHT(BZ$1,2))),NETWORKDAYS(DATEVALUE("10/1/20"&amp;RIGHT(BY$1,2)),$U523,Holidays!$J$3:$J$937),
IF($T523&lt;DATEVALUE("10/1/20"&amp;RIGHT(BY$1,2)),NETWORKDAYS(DATEVALUE("10/1/20"&amp;RIGHT(BY$1,2)),DATEVALUE("9/30/20"&amp;RIGHT(BZ$1,2)),Holidays!$J$3:$J$937),
IF($T523&gt;=DATEVALUE("10/1/20"&amp;RIGHT(BY$1,2)),NETWORKDAYS($T523,DATEVALUE("9/30/20"&amp;RIGHT(BZ$1,2)),Holidays!$J$3:$J$937),"")))),"")/(NETWORKDAYS($T523,$U523,Holidays!$J$3:$J$937)),0))</f>
        <v/>
      </c>
      <c r="CA523" s="87" t="str">
        <f>IF($Q523="","",IFERROR(IF(OR(AND($T523&gt;=DATEVALUE("10/1/20"&amp;RIGHT(BZ$1,2)),$T523&lt;=DATEVALUE("9/30/20"&amp;RIGHT(CA$1,2))),AND($U523&gt;=DATEVALUE("10/1/20"&amp;RIGHT(BZ$1,2)),$U523&lt;=DATEVALUE("9/30/20"&amp;RIGHT(CA$1,2))),AND($T523&lt;=DATEVALUE("10/1/20"&amp;RIGHT(BZ$1,2)),$U523&gt;=DATEVALUE("9/30/20"&amp;RIGHT(CA$1,2)))),
IF(AND($T523&gt;=DATEVALUE("10/1/20"&amp;RIGHT(BZ$1,2)),$U523&lt;=DATEVALUE("9/30/20"&amp;RIGHT(CA$1,2))),NETWORKDAYS($T523,$U523,Holidays!$J$3:$J$937),
IF(AND($T523&lt;DATEVALUE("10/1/20"&amp;RIGHT(BZ$1,2)),$U523&lt;=DATEVALUE("9/30/20"&amp;RIGHT(CA$1,2))),NETWORKDAYS(DATEVALUE("10/1/20"&amp;RIGHT(BZ$1,2)),$U523,Holidays!$J$3:$J$937),
IF($T523&lt;DATEVALUE("10/1/20"&amp;RIGHT(BZ$1,2)),NETWORKDAYS(DATEVALUE("10/1/20"&amp;RIGHT(BZ$1,2)),DATEVALUE("9/30/20"&amp;RIGHT(CA$1,2)),Holidays!$J$3:$J$937),
IF($T523&gt;=DATEVALUE("10/1/20"&amp;RIGHT(BZ$1,2)),NETWORKDAYS($T523,DATEVALUE("9/30/20"&amp;RIGHT(CA$1,2)),Holidays!$J$3:$J$937),"")))),"")/(NETWORKDAYS($T523,$U523,Holidays!$J$3:$J$937)),0))</f>
        <v/>
      </c>
      <c r="CB523" s="87" t="str">
        <f>IF($Q523="","",IFERROR(IF(OR(AND($T523&gt;=DATEVALUE("10/1/20"&amp;RIGHT(CA$1,2)),$T523&lt;=DATEVALUE("9/30/20"&amp;RIGHT(CB$1,2))),AND($U523&gt;=DATEVALUE("10/1/20"&amp;RIGHT(CA$1,2)),$U523&lt;=DATEVALUE("9/30/20"&amp;RIGHT(CB$1,2))),AND($T523&lt;=DATEVALUE("10/1/20"&amp;RIGHT(CA$1,2)),$U523&gt;=DATEVALUE("9/30/20"&amp;RIGHT(CB$1,2)))),
IF(AND($T523&gt;=DATEVALUE("10/1/20"&amp;RIGHT(CA$1,2)),$U523&lt;=DATEVALUE("9/30/20"&amp;RIGHT(CB$1,2))),NETWORKDAYS($T523,$U523,Holidays!$J$3:$J$937),
IF(AND($T523&lt;DATEVALUE("10/1/20"&amp;RIGHT(CA$1,2)),$U523&lt;=DATEVALUE("9/30/20"&amp;RIGHT(CB$1,2))),NETWORKDAYS(DATEVALUE("10/1/20"&amp;RIGHT(CA$1,2)),$U523,Holidays!$J$3:$J$937),
IF($T523&lt;DATEVALUE("10/1/20"&amp;RIGHT(CA$1,2)),NETWORKDAYS(DATEVALUE("10/1/20"&amp;RIGHT(CA$1,2)),DATEVALUE("9/30/20"&amp;RIGHT(CB$1,2)),Holidays!$J$3:$J$937),
IF($T523&gt;=DATEVALUE("10/1/20"&amp;RIGHT(CA$1,2)),NETWORKDAYS($T523,DATEVALUE("9/30/20"&amp;RIGHT(CB$1,2)),Holidays!$J$3:$J$937),"")))),"")/(NETWORKDAYS($T523,$U523,Holidays!$J$3:$J$937)),0))</f>
        <v/>
      </c>
    </row>
    <row r="524" spans="1:80">
      <c r="A524" s="97"/>
      <c r="B524" s="98" t="str">
        <f ca="1">IF(NOT($A524=""),OFFSET('WBS Reference &amp; User Procedure'!$A$1,MATCH($A524,'WBS Reference &amp; User Procedure'!$A:$A,0)-1,1),"")</f>
        <v/>
      </c>
      <c r="D524" s="97"/>
      <c r="I524" s="78"/>
      <c r="T524" s="104" t="str">
        <f>IF(NOT(Q524=""),IF(NOT($S524=""),$S524,#REF!),"")</f>
        <v/>
      </c>
      <c r="U524" s="104" t="str">
        <f>IF(NOT(Q524=""),WORKDAY(T524,Q524,Holidays!$J$3:$J$937),"")</f>
        <v/>
      </c>
      <c r="V524" s="104"/>
      <c r="W524" s="104"/>
      <c r="X524" s="101" t="str">
        <f t="shared" si="106"/>
        <v/>
      </c>
      <c r="AL524" s="87" t="str">
        <f t="shared" ca="1" si="107"/>
        <v/>
      </c>
      <c r="AN524" s="87" t="str">
        <f t="shared" ca="1" si="114"/>
        <v/>
      </c>
      <c r="AO524" s="87" t="str">
        <f t="shared" ca="1" si="114"/>
        <v/>
      </c>
      <c r="AP524" s="87" t="str">
        <f t="shared" ca="1" si="114"/>
        <v/>
      </c>
      <c r="AQ524" s="87" t="str">
        <f t="shared" ca="1" si="114"/>
        <v/>
      </c>
      <c r="AR524" s="87" t="str">
        <f t="shared" ca="1" si="114"/>
        <v/>
      </c>
      <c r="AS524" s="87" t="str">
        <f t="shared" ca="1" si="114"/>
        <v/>
      </c>
      <c r="AT524" s="87" t="str">
        <f t="shared" ca="1" si="114"/>
        <v/>
      </c>
      <c r="AU524" s="87" t="str">
        <f t="shared" ca="1" si="114"/>
        <v/>
      </c>
      <c r="AV524" s="87" t="str">
        <f t="shared" ca="1" si="114"/>
        <v/>
      </c>
      <c r="AW524" s="87" t="str">
        <f t="shared" ca="1" si="114"/>
        <v/>
      </c>
      <c r="AX524" s="87" t="str">
        <f t="shared" ca="1" si="115"/>
        <v/>
      </c>
      <c r="AY524" s="87" t="str">
        <f t="shared" ca="1" si="115"/>
        <v/>
      </c>
      <c r="AZ524" s="87" t="str">
        <f t="shared" ca="1" si="115"/>
        <v/>
      </c>
      <c r="BA524" s="87" t="str">
        <f t="shared" ca="1" si="115"/>
        <v/>
      </c>
      <c r="BB524" s="87" t="str">
        <f t="shared" ca="1" si="115"/>
        <v/>
      </c>
      <c r="BC524" s="87" t="str">
        <f t="shared" ca="1" si="115"/>
        <v/>
      </c>
      <c r="BD524" s="87" t="str">
        <f t="shared" ca="1" si="115"/>
        <v/>
      </c>
      <c r="BE524" s="87" t="str">
        <f t="shared" ca="1" si="115"/>
        <v/>
      </c>
      <c r="BF524" s="87" t="str">
        <f t="shared" ca="1" si="115"/>
        <v/>
      </c>
      <c r="BG524" s="87" t="str">
        <f t="shared" ca="1" si="115"/>
        <v/>
      </c>
      <c r="BI524" s="87" t="str">
        <f>IF($Q524="","",IFERROR(IF(OR(AND($T524&gt;=DATEVALUE("10/1/20"&amp;RIGHT(BH$1,2)),$T524&lt;=DATEVALUE("9/30/20"&amp;RIGHT(BI$1,2))),AND($U524&gt;=DATEVALUE("10/1/20"&amp;RIGHT(BH$1,2)),$U524&lt;=DATEVALUE("9/30/20"&amp;RIGHT(BI$1,2))),AND($T524&lt;=DATEVALUE("10/1/20"&amp;RIGHT(BH$1,2)),$U524&gt;=DATEVALUE("9/30/20"&amp;RIGHT(BI$1,2)))),
IF(AND($T524&gt;=DATEVALUE("10/1/20"&amp;RIGHT(BH$1,2)),$U524&lt;=DATEVALUE("9/30/20"&amp;RIGHT(BI$1,2))),NETWORKDAYS($T524,$U524,Holidays!$J$3:$J$937),
IF(AND($T524&lt;DATEVALUE("10/1/20"&amp;RIGHT(BH$1,2)),$U524&lt;=DATEVALUE("9/30/20"&amp;RIGHT(BI$1,2))),NETWORKDAYS(DATEVALUE("10/1/20"&amp;RIGHT(BH$1,2)),$U524,Holidays!$J$3:$J$937),
IF($T524&lt;DATEVALUE("10/1/20"&amp;RIGHT(BH$1,2)),NETWORKDAYS(DATEVALUE("10/1/20"&amp;RIGHT(BH$1,2)),DATEVALUE("9/30/20"&amp;RIGHT(BI$1,2)),Holidays!$J$3:$J$937),
IF($T524&gt;=DATEVALUE("10/1/20"&amp;RIGHT(BH$1,2)),NETWORKDAYS($T524,DATEVALUE("9/30/20"&amp;RIGHT(BI$1,2)),Holidays!$J$3:$J$937),"")))),"")/(NETWORKDAYS($T524,$U524,Holidays!$J$3:$J$937)),0))</f>
        <v/>
      </c>
      <c r="BJ524" s="87" t="str">
        <f>IF($Q524="","",IFERROR(IF(OR(AND($T524&gt;=DATEVALUE("10/1/20"&amp;RIGHT(BI$1,2)),$T524&lt;=DATEVALUE("9/30/20"&amp;RIGHT(BJ$1,2))),AND($U524&gt;=DATEVALUE("10/1/20"&amp;RIGHT(BI$1,2)),$U524&lt;=DATEVALUE("9/30/20"&amp;RIGHT(BJ$1,2))),AND($T524&lt;=DATEVALUE("10/1/20"&amp;RIGHT(BI$1,2)),$U524&gt;=DATEVALUE("9/30/20"&amp;RIGHT(BJ$1,2)))),
IF(AND($T524&gt;=DATEVALUE("10/1/20"&amp;RIGHT(BI$1,2)),$U524&lt;=DATEVALUE("9/30/20"&amp;RIGHT(BJ$1,2))),NETWORKDAYS($T524,$U524,Holidays!$J$3:$J$937),
IF(AND($T524&lt;DATEVALUE("10/1/20"&amp;RIGHT(BI$1,2)),$U524&lt;=DATEVALUE("9/30/20"&amp;RIGHT(BJ$1,2))),NETWORKDAYS(DATEVALUE("10/1/20"&amp;RIGHT(BI$1,2)),$U524,Holidays!$J$3:$J$937),
IF($T524&lt;DATEVALUE("10/1/20"&amp;RIGHT(BI$1,2)),NETWORKDAYS(DATEVALUE("10/1/20"&amp;RIGHT(BI$1,2)),DATEVALUE("9/30/20"&amp;RIGHT(BJ$1,2)),Holidays!$J$3:$J$937),
IF($T524&gt;=DATEVALUE("10/1/20"&amp;RIGHT(BI$1,2)),NETWORKDAYS($T524,DATEVALUE("9/30/20"&amp;RIGHT(BJ$1,2)),Holidays!$J$3:$J$937),"")))),"")/(NETWORKDAYS($T524,$U524,Holidays!$J$3:$J$937)),0))</f>
        <v/>
      </c>
      <c r="BK524" s="87" t="str">
        <f>IF($Q524="","",IFERROR(IF(OR(AND($T524&gt;=DATEVALUE("10/1/20"&amp;RIGHT(BJ$1,2)),$T524&lt;=DATEVALUE("9/30/20"&amp;RIGHT(BK$1,2))),AND($U524&gt;=DATEVALUE("10/1/20"&amp;RIGHT(BJ$1,2)),$U524&lt;=DATEVALUE("9/30/20"&amp;RIGHT(BK$1,2))),AND($T524&lt;=DATEVALUE("10/1/20"&amp;RIGHT(BJ$1,2)),$U524&gt;=DATEVALUE("9/30/20"&amp;RIGHT(BK$1,2)))),
IF(AND($T524&gt;=DATEVALUE("10/1/20"&amp;RIGHT(BJ$1,2)),$U524&lt;=DATEVALUE("9/30/20"&amp;RIGHT(BK$1,2))),NETWORKDAYS($T524,$U524,Holidays!$J$3:$J$937),
IF(AND($T524&lt;DATEVALUE("10/1/20"&amp;RIGHT(BJ$1,2)),$U524&lt;=DATEVALUE("9/30/20"&amp;RIGHT(BK$1,2))),NETWORKDAYS(DATEVALUE("10/1/20"&amp;RIGHT(BJ$1,2)),$U524,Holidays!$J$3:$J$937),
IF($T524&lt;DATEVALUE("10/1/20"&amp;RIGHT(BJ$1,2)),NETWORKDAYS(DATEVALUE("10/1/20"&amp;RIGHT(BJ$1,2)),DATEVALUE("9/30/20"&amp;RIGHT(BK$1,2)),Holidays!$J$3:$J$937),
IF($T524&gt;=DATEVALUE("10/1/20"&amp;RIGHT(BJ$1,2)),NETWORKDAYS($T524,DATEVALUE("9/30/20"&amp;RIGHT(BK$1,2)),Holidays!$J$3:$J$937),"")))),"")/(NETWORKDAYS($T524,$U524,Holidays!$J$3:$J$937)),0))</f>
        <v/>
      </c>
      <c r="BL524" s="87" t="str">
        <f>IF($Q524="","",IFERROR(IF(OR(AND($T524&gt;=DATEVALUE("10/1/20"&amp;RIGHT(BK$1,2)),$T524&lt;=DATEVALUE("9/30/20"&amp;RIGHT(BL$1,2))),AND($U524&gt;=DATEVALUE("10/1/20"&amp;RIGHT(BK$1,2)),$U524&lt;=DATEVALUE("9/30/20"&amp;RIGHT(BL$1,2))),AND($T524&lt;=DATEVALUE("10/1/20"&amp;RIGHT(BK$1,2)),$U524&gt;=DATEVALUE("9/30/20"&amp;RIGHT(BL$1,2)))),
IF(AND($T524&gt;=DATEVALUE("10/1/20"&amp;RIGHT(BK$1,2)),$U524&lt;=DATEVALUE("9/30/20"&amp;RIGHT(BL$1,2))),NETWORKDAYS($T524,$U524,Holidays!$J$3:$J$937),
IF(AND($T524&lt;DATEVALUE("10/1/20"&amp;RIGHT(BK$1,2)),$U524&lt;=DATEVALUE("9/30/20"&amp;RIGHT(BL$1,2))),NETWORKDAYS(DATEVALUE("10/1/20"&amp;RIGHT(BK$1,2)),$U524,Holidays!$J$3:$J$937),
IF($T524&lt;DATEVALUE("10/1/20"&amp;RIGHT(BK$1,2)),NETWORKDAYS(DATEVALUE("10/1/20"&amp;RIGHT(BK$1,2)),DATEVALUE("9/30/20"&amp;RIGHT(BL$1,2)),Holidays!$J$3:$J$937),
IF($T524&gt;=DATEVALUE("10/1/20"&amp;RIGHT(BK$1,2)),NETWORKDAYS($T524,DATEVALUE("9/30/20"&amp;RIGHT(BL$1,2)),Holidays!$J$3:$J$937),"")))),"")/(NETWORKDAYS($T524,$U524,Holidays!$J$3:$J$937)),0))</f>
        <v/>
      </c>
      <c r="BM524" s="87" t="str">
        <f>IF($Q524="","",IFERROR(IF(OR(AND($T524&gt;=DATEVALUE("10/1/20"&amp;RIGHT(BL$1,2)),$T524&lt;=DATEVALUE("9/30/20"&amp;RIGHT(BM$1,2))),AND($U524&gt;=DATEVALUE("10/1/20"&amp;RIGHT(BL$1,2)),$U524&lt;=DATEVALUE("9/30/20"&amp;RIGHT(BM$1,2))),AND($T524&lt;=DATEVALUE("10/1/20"&amp;RIGHT(BL$1,2)),$U524&gt;=DATEVALUE("9/30/20"&amp;RIGHT(BM$1,2)))),
IF(AND($T524&gt;=DATEVALUE("10/1/20"&amp;RIGHT(BL$1,2)),$U524&lt;=DATEVALUE("9/30/20"&amp;RIGHT(BM$1,2))),NETWORKDAYS($T524,$U524,Holidays!$J$3:$J$937),
IF(AND($T524&lt;DATEVALUE("10/1/20"&amp;RIGHT(BL$1,2)),$U524&lt;=DATEVALUE("9/30/20"&amp;RIGHT(BM$1,2))),NETWORKDAYS(DATEVALUE("10/1/20"&amp;RIGHT(BL$1,2)),$U524,Holidays!$J$3:$J$937),
IF($T524&lt;DATEVALUE("10/1/20"&amp;RIGHT(BL$1,2)),NETWORKDAYS(DATEVALUE("10/1/20"&amp;RIGHT(BL$1,2)),DATEVALUE("9/30/20"&amp;RIGHT(BM$1,2)),Holidays!$J$3:$J$937),
IF($T524&gt;=DATEVALUE("10/1/20"&amp;RIGHT(BL$1,2)),NETWORKDAYS($T524,DATEVALUE("9/30/20"&amp;RIGHT(BM$1,2)),Holidays!$J$3:$J$937),"")))),"")/(NETWORKDAYS($T524,$U524,Holidays!$J$3:$J$937)),0))</f>
        <v/>
      </c>
      <c r="BN524" s="87" t="str">
        <f>IF($Q524="","",IFERROR(IF(OR(AND($T524&gt;=DATEVALUE("10/1/20"&amp;RIGHT(BM$1,2)),$T524&lt;=DATEVALUE("9/30/20"&amp;RIGHT(BN$1,2))),AND($U524&gt;=DATEVALUE("10/1/20"&amp;RIGHT(BM$1,2)),$U524&lt;=DATEVALUE("9/30/20"&amp;RIGHT(BN$1,2))),AND($T524&lt;=DATEVALUE("10/1/20"&amp;RIGHT(BM$1,2)),$U524&gt;=DATEVALUE("9/30/20"&amp;RIGHT(BN$1,2)))),
IF(AND($T524&gt;=DATEVALUE("10/1/20"&amp;RIGHT(BM$1,2)),$U524&lt;=DATEVALUE("9/30/20"&amp;RIGHT(BN$1,2))),NETWORKDAYS($T524,$U524,Holidays!$J$3:$J$937),
IF(AND($T524&lt;DATEVALUE("10/1/20"&amp;RIGHT(BM$1,2)),$U524&lt;=DATEVALUE("9/30/20"&amp;RIGHT(BN$1,2))),NETWORKDAYS(DATEVALUE("10/1/20"&amp;RIGHT(BM$1,2)),$U524,Holidays!$J$3:$J$937),
IF($T524&lt;DATEVALUE("10/1/20"&amp;RIGHT(BM$1,2)),NETWORKDAYS(DATEVALUE("10/1/20"&amp;RIGHT(BM$1,2)),DATEVALUE("9/30/20"&amp;RIGHT(BN$1,2)),Holidays!$J$3:$J$937),
IF($T524&gt;=DATEVALUE("10/1/20"&amp;RIGHT(BM$1,2)),NETWORKDAYS($T524,DATEVALUE("9/30/20"&amp;RIGHT(BN$1,2)),Holidays!$J$3:$J$937),"")))),"")/(NETWORKDAYS($T524,$U524,Holidays!$J$3:$J$937)),0))</f>
        <v/>
      </c>
      <c r="BO524" s="87" t="str">
        <f>IF($Q524="","",IFERROR(IF(OR(AND($T524&gt;=DATEVALUE("10/1/20"&amp;RIGHT(BN$1,2)),$T524&lt;=DATEVALUE("9/30/20"&amp;RIGHT(BO$1,2))),AND($U524&gt;=DATEVALUE("10/1/20"&amp;RIGHT(BN$1,2)),$U524&lt;=DATEVALUE("9/30/20"&amp;RIGHT(BO$1,2))),AND($T524&lt;=DATEVALUE("10/1/20"&amp;RIGHT(BN$1,2)),$U524&gt;=DATEVALUE("9/30/20"&amp;RIGHT(BO$1,2)))),
IF(AND($T524&gt;=DATEVALUE("10/1/20"&amp;RIGHT(BN$1,2)),$U524&lt;=DATEVALUE("9/30/20"&amp;RIGHT(BO$1,2))),NETWORKDAYS($T524,$U524,Holidays!$J$3:$J$937),
IF(AND($T524&lt;DATEVALUE("10/1/20"&amp;RIGHT(BN$1,2)),$U524&lt;=DATEVALUE("9/30/20"&amp;RIGHT(BO$1,2))),NETWORKDAYS(DATEVALUE("10/1/20"&amp;RIGHT(BN$1,2)),$U524,Holidays!$J$3:$J$937),
IF($T524&lt;DATEVALUE("10/1/20"&amp;RIGHT(BN$1,2)),NETWORKDAYS(DATEVALUE("10/1/20"&amp;RIGHT(BN$1,2)),DATEVALUE("9/30/20"&amp;RIGHT(BO$1,2)),Holidays!$J$3:$J$937),
IF($T524&gt;=DATEVALUE("10/1/20"&amp;RIGHT(BN$1,2)),NETWORKDAYS($T524,DATEVALUE("9/30/20"&amp;RIGHT(BO$1,2)),Holidays!$J$3:$J$937),"")))),"")/(NETWORKDAYS($T524,$U524,Holidays!$J$3:$J$937)),0))</f>
        <v/>
      </c>
      <c r="BP524" s="87" t="str">
        <f>IF($Q524="","",IFERROR(IF(OR(AND($T524&gt;=DATEVALUE("10/1/20"&amp;RIGHT(BO$1,2)),$T524&lt;=DATEVALUE("9/30/20"&amp;RIGHT(BP$1,2))),AND($U524&gt;=DATEVALUE("10/1/20"&amp;RIGHT(BO$1,2)),$U524&lt;=DATEVALUE("9/30/20"&amp;RIGHT(BP$1,2))),AND($T524&lt;=DATEVALUE("10/1/20"&amp;RIGHT(BO$1,2)),$U524&gt;=DATEVALUE("9/30/20"&amp;RIGHT(BP$1,2)))),
IF(AND($T524&gt;=DATEVALUE("10/1/20"&amp;RIGHT(BO$1,2)),$U524&lt;=DATEVALUE("9/30/20"&amp;RIGHT(BP$1,2))),NETWORKDAYS($T524,$U524,Holidays!$J$3:$J$937),
IF(AND($T524&lt;DATEVALUE("10/1/20"&amp;RIGHT(BO$1,2)),$U524&lt;=DATEVALUE("9/30/20"&amp;RIGHT(BP$1,2))),NETWORKDAYS(DATEVALUE("10/1/20"&amp;RIGHT(BO$1,2)),$U524,Holidays!$J$3:$J$937),
IF($T524&lt;DATEVALUE("10/1/20"&amp;RIGHT(BO$1,2)),NETWORKDAYS(DATEVALUE("10/1/20"&amp;RIGHT(BO$1,2)),DATEVALUE("9/30/20"&amp;RIGHT(BP$1,2)),Holidays!$J$3:$J$937),
IF($T524&gt;=DATEVALUE("10/1/20"&amp;RIGHT(BO$1,2)),NETWORKDAYS($T524,DATEVALUE("9/30/20"&amp;RIGHT(BP$1,2)),Holidays!$J$3:$J$937),"")))),"")/(NETWORKDAYS($T524,$U524,Holidays!$J$3:$J$937)),0))</f>
        <v/>
      </c>
      <c r="BQ524" s="87" t="str">
        <f>IF($Q524="","",IFERROR(IF(OR(AND($T524&gt;=DATEVALUE("10/1/20"&amp;RIGHT(BP$1,2)),$T524&lt;=DATEVALUE("9/30/20"&amp;RIGHT(BQ$1,2))),AND($U524&gt;=DATEVALUE("10/1/20"&amp;RIGHT(BP$1,2)),$U524&lt;=DATEVALUE("9/30/20"&amp;RIGHT(BQ$1,2))),AND($T524&lt;=DATEVALUE("10/1/20"&amp;RIGHT(BP$1,2)),$U524&gt;=DATEVALUE("9/30/20"&amp;RIGHT(BQ$1,2)))),
IF(AND($T524&gt;=DATEVALUE("10/1/20"&amp;RIGHT(BP$1,2)),$U524&lt;=DATEVALUE("9/30/20"&amp;RIGHT(BQ$1,2))),NETWORKDAYS($T524,$U524,Holidays!$J$3:$J$937),
IF(AND($T524&lt;DATEVALUE("10/1/20"&amp;RIGHT(BP$1,2)),$U524&lt;=DATEVALUE("9/30/20"&amp;RIGHT(BQ$1,2))),NETWORKDAYS(DATEVALUE("10/1/20"&amp;RIGHT(BP$1,2)),$U524,Holidays!$J$3:$J$937),
IF($T524&lt;DATEVALUE("10/1/20"&amp;RIGHT(BP$1,2)),NETWORKDAYS(DATEVALUE("10/1/20"&amp;RIGHT(BP$1,2)),DATEVALUE("9/30/20"&amp;RIGHT(BQ$1,2)),Holidays!$J$3:$J$937),
IF($T524&gt;=DATEVALUE("10/1/20"&amp;RIGHT(BP$1,2)),NETWORKDAYS($T524,DATEVALUE("9/30/20"&amp;RIGHT(BQ$1,2)),Holidays!$J$3:$J$937),"")))),"")/(NETWORKDAYS($T524,$U524,Holidays!$J$3:$J$937)),0))</f>
        <v/>
      </c>
      <c r="BR524" s="87" t="str">
        <f>IF($Q524="","",IFERROR(IF(OR(AND($T524&gt;=DATEVALUE("10/1/20"&amp;RIGHT(BQ$1,2)),$T524&lt;=DATEVALUE("9/30/20"&amp;RIGHT(BR$1,2))),AND($U524&gt;=DATEVALUE("10/1/20"&amp;RIGHT(BQ$1,2)),$U524&lt;=DATEVALUE("9/30/20"&amp;RIGHT(BR$1,2))),AND($T524&lt;=DATEVALUE("10/1/20"&amp;RIGHT(BQ$1,2)),$U524&gt;=DATEVALUE("9/30/20"&amp;RIGHT(BR$1,2)))),
IF(AND($T524&gt;=DATEVALUE("10/1/20"&amp;RIGHT(BQ$1,2)),$U524&lt;=DATEVALUE("9/30/20"&amp;RIGHT(BR$1,2))),NETWORKDAYS($T524,$U524,Holidays!$J$3:$J$937),
IF(AND($T524&lt;DATEVALUE("10/1/20"&amp;RIGHT(BQ$1,2)),$U524&lt;=DATEVALUE("9/30/20"&amp;RIGHT(BR$1,2))),NETWORKDAYS(DATEVALUE("10/1/20"&amp;RIGHT(BQ$1,2)),$U524,Holidays!$J$3:$J$937),
IF($T524&lt;DATEVALUE("10/1/20"&amp;RIGHT(BQ$1,2)),NETWORKDAYS(DATEVALUE("10/1/20"&amp;RIGHT(BQ$1,2)),DATEVALUE("9/30/20"&amp;RIGHT(BR$1,2)),Holidays!$J$3:$J$937),
IF($T524&gt;=DATEVALUE("10/1/20"&amp;RIGHT(BQ$1,2)),NETWORKDAYS($T524,DATEVALUE("9/30/20"&amp;RIGHT(BR$1,2)),Holidays!$J$3:$J$937),"")))),"")/(NETWORKDAYS($T524,$U524,Holidays!$J$3:$J$937)),0))</f>
        <v/>
      </c>
      <c r="BS524" s="87" t="str">
        <f>IF($Q524="","",IFERROR(IF(OR(AND($T524&gt;=DATEVALUE("10/1/20"&amp;RIGHT(BR$1,2)),$T524&lt;=DATEVALUE("9/30/20"&amp;RIGHT(BS$1,2))),AND($U524&gt;=DATEVALUE("10/1/20"&amp;RIGHT(BR$1,2)),$U524&lt;=DATEVALUE("9/30/20"&amp;RIGHT(BS$1,2))),AND($T524&lt;=DATEVALUE("10/1/20"&amp;RIGHT(BR$1,2)),$U524&gt;=DATEVALUE("9/30/20"&amp;RIGHT(BS$1,2)))),
IF(AND($T524&gt;=DATEVALUE("10/1/20"&amp;RIGHT(BR$1,2)),$U524&lt;=DATEVALUE("9/30/20"&amp;RIGHT(BS$1,2))),NETWORKDAYS($T524,$U524,Holidays!$J$3:$J$937),
IF(AND($T524&lt;DATEVALUE("10/1/20"&amp;RIGHT(BR$1,2)),$U524&lt;=DATEVALUE("9/30/20"&amp;RIGHT(BS$1,2))),NETWORKDAYS(DATEVALUE("10/1/20"&amp;RIGHT(BR$1,2)),$U524,Holidays!$J$3:$J$937),
IF($T524&lt;DATEVALUE("10/1/20"&amp;RIGHT(BR$1,2)),NETWORKDAYS(DATEVALUE("10/1/20"&amp;RIGHT(BR$1,2)),DATEVALUE("9/30/20"&amp;RIGHT(BS$1,2)),Holidays!$J$3:$J$937),
IF($T524&gt;=DATEVALUE("10/1/20"&amp;RIGHT(BR$1,2)),NETWORKDAYS($T524,DATEVALUE("9/30/20"&amp;RIGHT(BS$1,2)),Holidays!$J$3:$J$937),"")))),"")/(NETWORKDAYS($T524,$U524,Holidays!$J$3:$J$937)),0))</f>
        <v/>
      </c>
      <c r="BT524" s="87" t="str">
        <f>IF($Q524="","",IFERROR(IF(OR(AND($T524&gt;=DATEVALUE("10/1/20"&amp;RIGHT(BS$1,2)),$T524&lt;=DATEVALUE("9/30/20"&amp;RIGHT(BT$1,2))),AND($U524&gt;=DATEVALUE("10/1/20"&amp;RIGHT(BS$1,2)),$U524&lt;=DATEVALUE("9/30/20"&amp;RIGHT(BT$1,2))),AND($T524&lt;=DATEVALUE("10/1/20"&amp;RIGHT(BS$1,2)),$U524&gt;=DATEVALUE("9/30/20"&amp;RIGHT(BT$1,2)))),
IF(AND($T524&gt;=DATEVALUE("10/1/20"&amp;RIGHT(BS$1,2)),$U524&lt;=DATEVALUE("9/30/20"&amp;RIGHT(BT$1,2))),NETWORKDAYS($T524,$U524,Holidays!$J$3:$J$937),
IF(AND($T524&lt;DATEVALUE("10/1/20"&amp;RIGHT(BS$1,2)),$U524&lt;=DATEVALUE("9/30/20"&amp;RIGHT(BT$1,2))),NETWORKDAYS(DATEVALUE("10/1/20"&amp;RIGHT(BS$1,2)),$U524,Holidays!$J$3:$J$937),
IF($T524&lt;DATEVALUE("10/1/20"&amp;RIGHT(BS$1,2)),NETWORKDAYS(DATEVALUE("10/1/20"&amp;RIGHT(BS$1,2)),DATEVALUE("9/30/20"&amp;RIGHT(BT$1,2)),Holidays!$J$3:$J$937),
IF($T524&gt;=DATEVALUE("10/1/20"&amp;RIGHT(BS$1,2)),NETWORKDAYS($T524,DATEVALUE("9/30/20"&amp;RIGHT(BT$1,2)),Holidays!$J$3:$J$937),"")))),"")/(NETWORKDAYS($T524,$U524,Holidays!$J$3:$J$937)),0))</f>
        <v/>
      </c>
      <c r="BU524" s="87" t="str">
        <f>IF($Q524="","",IFERROR(IF(OR(AND($T524&gt;=DATEVALUE("10/1/20"&amp;RIGHT(BT$1,2)),$T524&lt;=DATEVALUE("9/30/20"&amp;RIGHT(BU$1,2))),AND($U524&gt;=DATEVALUE("10/1/20"&amp;RIGHT(BT$1,2)),$U524&lt;=DATEVALUE("9/30/20"&amp;RIGHT(BU$1,2))),AND($T524&lt;=DATEVALUE("10/1/20"&amp;RIGHT(BT$1,2)),$U524&gt;=DATEVALUE("9/30/20"&amp;RIGHT(BU$1,2)))),
IF(AND($T524&gt;=DATEVALUE("10/1/20"&amp;RIGHT(BT$1,2)),$U524&lt;=DATEVALUE("9/30/20"&amp;RIGHT(BU$1,2))),NETWORKDAYS($T524,$U524,Holidays!$J$3:$J$937),
IF(AND($T524&lt;DATEVALUE("10/1/20"&amp;RIGHT(BT$1,2)),$U524&lt;=DATEVALUE("9/30/20"&amp;RIGHT(BU$1,2))),NETWORKDAYS(DATEVALUE("10/1/20"&amp;RIGHT(BT$1,2)),$U524,Holidays!$J$3:$J$937),
IF($T524&lt;DATEVALUE("10/1/20"&amp;RIGHT(BT$1,2)),NETWORKDAYS(DATEVALUE("10/1/20"&amp;RIGHT(BT$1,2)),DATEVALUE("9/30/20"&amp;RIGHT(BU$1,2)),Holidays!$J$3:$J$937),
IF($T524&gt;=DATEVALUE("10/1/20"&amp;RIGHT(BT$1,2)),NETWORKDAYS($T524,DATEVALUE("9/30/20"&amp;RIGHT(BU$1,2)),Holidays!$J$3:$J$937),"")))),"")/(NETWORKDAYS($T524,$U524,Holidays!$J$3:$J$937)),0))</f>
        <v/>
      </c>
      <c r="BV524" s="87" t="str">
        <f>IF($Q524="","",IFERROR(IF(OR(AND($T524&gt;=DATEVALUE("10/1/20"&amp;RIGHT(BU$1,2)),$T524&lt;=DATEVALUE("9/30/20"&amp;RIGHT(BV$1,2))),AND($U524&gt;=DATEVALUE("10/1/20"&amp;RIGHT(BU$1,2)),$U524&lt;=DATEVALUE("9/30/20"&amp;RIGHT(BV$1,2))),AND($T524&lt;=DATEVALUE("10/1/20"&amp;RIGHT(BU$1,2)),$U524&gt;=DATEVALUE("9/30/20"&amp;RIGHT(BV$1,2)))),
IF(AND($T524&gt;=DATEVALUE("10/1/20"&amp;RIGHT(BU$1,2)),$U524&lt;=DATEVALUE("9/30/20"&amp;RIGHT(BV$1,2))),NETWORKDAYS($T524,$U524,Holidays!$J$3:$J$937),
IF(AND($T524&lt;DATEVALUE("10/1/20"&amp;RIGHT(BU$1,2)),$U524&lt;=DATEVALUE("9/30/20"&amp;RIGHT(BV$1,2))),NETWORKDAYS(DATEVALUE("10/1/20"&amp;RIGHT(BU$1,2)),$U524,Holidays!$J$3:$J$937),
IF($T524&lt;DATEVALUE("10/1/20"&amp;RIGHT(BU$1,2)),NETWORKDAYS(DATEVALUE("10/1/20"&amp;RIGHT(BU$1,2)),DATEVALUE("9/30/20"&amp;RIGHT(BV$1,2)),Holidays!$J$3:$J$937),
IF($T524&gt;=DATEVALUE("10/1/20"&amp;RIGHT(BU$1,2)),NETWORKDAYS($T524,DATEVALUE("9/30/20"&amp;RIGHT(BV$1,2)),Holidays!$J$3:$J$937),"")))),"")/(NETWORKDAYS($T524,$U524,Holidays!$J$3:$J$937)),0))</f>
        <v/>
      </c>
      <c r="BW524" s="87" t="str">
        <f>IF($Q524="","",IFERROR(IF(OR(AND($T524&gt;=DATEVALUE("10/1/20"&amp;RIGHT(BV$1,2)),$T524&lt;=DATEVALUE("9/30/20"&amp;RIGHT(BW$1,2))),AND($U524&gt;=DATEVALUE("10/1/20"&amp;RIGHT(BV$1,2)),$U524&lt;=DATEVALUE("9/30/20"&amp;RIGHT(BW$1,2))),AND($T524&lt;=DATEVALUE("10/1/20"&amp;RIGHT(BV$1,2)),$U524&gt;=DATEVALUE("9/30/20"&amp;RIGHT(BW$1,2)))),
IF(AND($T524&gt;=DATEVALUE("10/1/20"&amp;RIGHT(BV$1,2)),$U524&lt;=DATEVALUE("9/30/20"&amp;RIGHT(BW$1,2))),NETWORKDAYS($T524,$U524,Holidays!$J$3:$J$937),
IF(AND($T524&lt;DATEVALUE("10/1/20"&amp;RIGHT(BV$1,2)),$U524&lt;=DATEVALUE("9/30/20"&amp;RIGHT(BW$1,2))),NETWORKDAYS(DATEVALUE("10/1/20"&amp;RIGHT(BV$1,2)),$U524,Holidays!$J$3:$J$937),
IF($T524&lt;DATEVALUE("10/1/20"&amp;RIGHT(BV$1,2)),NETWORKDAYS(DATEVALUE("10/1/20"&amp;RIGHT(BV$1,2)),DATEVALUE("9/30/20"&amp;RIGHT(BW$1,2)),Holidays!$J$3:$J$937),
IF($T524&gt;=DATEVALUE("10/1/20"&amp;RIGHT(BV$1,2)),NETWORKDAYS($T524,DATEVALUE("9/30/20"&amp;RIGHT(BW$1,2)),Holidays!$J$3:$J$937),"")))),"")/(NETWORKDAYS($T524,$U524,Holidays!$J$3:$J$937)),0))</f>
        <v/>
      </c>
      <c r="BX524" s="87" t="str">
        <f>IF($Q524="","",IFERROR(IF(OR(AND($T524&gt;=DATEVALUE("10/1/20"&amp;RIGHT(BW$1,2)),$T524&lt;=DATEVALUE("9/30/20"&amp;RIGHT(BX$1,2))),AND($U524&gt;=DATEVALUE("10/1/20"&amp;RIGHT(BW$1,2)),$U524&lt;=DATEVALUE("9/30/20"&amp;RIGHT(BX$1,2))),AND($T524&lt;=DATEVALUE("10/1/20"&amp;RIGHT(BW$1,2)),$U524&gt;=DATEVALUE("9/30/20"&amp;RIGHT(BX$1,2)))),
IF(AND($T524&gt;=DATEVALUE("10/1/20"&amp;RIGHT(BW$1,2)),$U524&lt;=DATEVALUE("9/30/20"&amp;RIGHT(BX$1,2))),NETWORKDAYS($T524,$U524,Holidays!$J$3:$J$937),
IF(AND($T524&lt;DATEVALUE("10/1/20"&amp;RIGHT(BW$1,2)),$U524&lt;=DATEVALUE("9/30/20"&amp;RIGHT(BX$1,2))),NETWORKDAYS(DATEVALUE("10/1/20"&amp;RIGHT(BW$1,2)),$U524,Holidays!$J$3:$J$937),
IF($T524&lt;DATEVALUE("10/1/20"&amp;RIGHT(BW$1,2)),NETWORKDAYS(DATEVALUE("10/1/20"&amp;RIGHT(BW$1,2)),DATEVALUE("9/30/20"&amp;RIGHT(BX$1,2)),Holidays!$J$3:$J$937),
IF($T524&gt;=DATEVALUE("10/1/20"&amp;RIGHT(BW$1,2)),NETWORKDAYS($T524,DATEVALUE("9/30/20"&amp;RIGHT(BX$1,2)),Holidays!$J$3:$J$937),"")))),"")/(NETWORKDAYS($T524,$U524,Holidays!$J$3:$J$937)),0))</f>
        <v/>
      </c>
      <c r="BY524" s="87" t="str">
        <f>IF($Q524="","",IFERROR(IF(OR(AND($T524&gt;=DATEVALUE("10/1/20"&amp;RIGHT(BX$1,2)),$T524&lt;=DATEVALUE("9/30/20"&amp;RIGHT(BY$1,2))),AND($U524&gt;=DATEVALUE("10/1/20"&amp;RIGHT(BX$1,2)),$U524&lt;=DATEVALUE("9/30/20"&amp;RIGHT(BY$1,2))),AND($T524&lt;=DATEVALUE("10/1/20"&amp;RIGHT(BX$1,2)),$U524&gt;=DATEVALUE("9/30/20"&amp;RIGHT(BY$1,2)))),
IF(AND($T524&gt;=DATEVALUE("10/1/20"&amp;RIGHT(BX$1,2)),$U524&lt;=DATEVALUE("9/30/20"&amp;RIGHT(BY$1,2))),NETWORKDAYS($T524,$U524,Holidays!$J$3:$J$937),
IF(AND($T524&lt;DATEVALUE("10/1/20"&amp;RIGHT(BX$1,2)),$U524&lt;=DATEVALUE("9/30/20"&amp;RIGHT(BY$1,2))),NETWORKDAYS(DATEVALUE("10/1/20"&amp;RIGHT(BX$1,2)),$U524,Holidays!$J$3:$J$937),
IF($T524&lt;DATEVALUE("10/1/20"&amp;RIGHT(BX$1,2)),NETWORKDAYS(DATEVALUE("10/1/20"&amp;RIGHT(BX$1,2)),DATEVALUE("9/30/20"&amp;RIGHT(BY$1,2)),Holidays!$J$3:$J$937),
IF($T524&gt;=DATEVALUE("10/1/20"&amp;RIGHT(BX$1,2)),NETWORKDAYS($T524,DATEVALUE("9/30/20"&amp;RIGHT(BY$1,2)),Holidays!$J$3:$J$937),"")))),"")/(NETWORKDAYS($T524,$U524,Holidays!$J$3:$J$937)),0))</f>
        <v/>
      </c>
      <c r="BZ524" s="87" t="str">
        <f>IF($Q524="","",IFERROR(IF(OR(AND($T524&gt;=DATEVALUE("10/1/20"&amp;RIGHT(BY$1,2)),$T524&lt;=DATEVALUE("9/30/20"&amp;RIGHT(BZ$1,2))),AND($U524&gt;=DATEVALUE("10/1/20"&amp;RIGHT(BY$1,2)),$U524&lt;=DATEVALUE("9/30/20"&amp;RIGHT(BZ$1,2))),AND($T524&lt;=DATEVALUE("10/1/20"&amp;RIGHT(BY$1,2)),$U524&gt;=DATEVALUE("9/30/20"&amp;RIGHT(BZ$1,2)))),
IF(AND($T524&gt;=DATEVALUE("10/1/20"&amp;RIGHT(BY$1,2)),$U524&lt;=DATEVALUE("9/30/20"&amp;RIGHT(BZ$1,2))),NETWORKDAYS($T524,$U524,Holidays!$J$3:$J$937),
IF(AND($T524&lt;DATEVALUE("10/1/20"&amp;RIGHT(BY$1,2)),$U524&lt;=DATEVALUE("9/30/20"&amp;RIGHT(BZ$1,2))),NETWORKDAYS(DATEVALUE("10/1/20"&amp;RIGHT(BY$1,2)),$U524,Holidays!$J$3:$J$937),
IF($T524&lt;DATEVALUE("10/1/20"&amp;RIGHT(BY$1,2)),NETWORKDAYS(DATEVALUE("10/1/20"&amp;RIGHT(BY$1,2)),DATEVALUE("9/30/20"&amp;RIGHT(BZ$1,2)),Holidays!$J$3:$J$937),
IF($T524&gt;=DATEVALUE("10/1/20"&amp;RIGHT(BY$1,2)),NETWORKDAYS($T524,DATEVALUE("9/30/20"&amp;RIGHT(BZ$1,2)),Holidays!$J$3:$J$937),"")))),"")/(NETWORKDAYS($T524,$U524,Holidays!$J$3:$J$937)),0))</f>
        <v/>
      </c>
      <c r="CA524" s="87" t="str">
        <f>IF($Q524="","",IFERROR(IF(OR(AND($T524&gt;=DATEVALUE("10/1/20"&amp;RIGHT(BZ$1,2)),$T524&lt;=DATEVALUE("9/30/20"&amp;RIGHT(CA$1,2))),AND($U524&gt;=DATEVALUE("10/1/20"&amp;RIGHT(BZ$1,2)),$U524&lt;=DATEVALUE("9/30/20"&amp;RIGHT(CA$1,2))),AND($T524&lt;=DATEVALUE("10/1/20"&amp;RIGHT(BZ$1,2)),$U524&gt;=DATEVALUE("9/30/20"&amp;RIGHT(CA$1,2)))),
IF(AND($T524&gt;=DATEVALUE("10/1/20"&amp;RIGHT(BZ$1,2)),$U524&lt;=DATEVALUE("9/30/20"&amp;RIGHT(CA$1,2))),NETWORKDAYS($T524,$U524,Holidays!$J$3:$J$937),
IF(AND($T524&lt;DATEVALUE("10/1/20"&amp;RIGHT(BZ$1,2)),$U524&lt;=DATEVALUE("9/30/20"&amp;RIGHT(CA$1,2))),NETWORKDAYS(DATEVALUE("10/1/20"&amp;RIGHT(BZ$1,2)),$U524,Holidays!$J$3:$J$937),
IF($T524&lt;DATEVALUE("10/1/20"&amp;RIGHT(BZ$1,2)),NETWORKDAYS(DATEVALUE("10/1/20"&amp;RIGHT(BZ$1,2)),DATEVALUE("9/30/20"&amp;RIGHT(CA$1,2)),Holidays!$J$3:$J$937),
IF($T524&gt;=DATEVALUE("10/1/20"&amp;RIGHT(BZ$1,2)),NETWORKDAYS($T524,DATEVALUE("9/30/20"&amp;RIGHT(CA$1,2)),Holidays!$J$3:$J$937),"")))),"")/(NETWORKDAYS($T524,$U524,Holidays!$J$3:$J$937)),0))</f>
        <v/>
      </c>
      <c r="CB524" s="87" t="str">
        <f>IF($Q524="","",IFERROR(IF(OR(AND($T524&gt;=DATEVALUE("10/1/20"&amp;RIGHT(CA$1,2)),$T524&lt;=DATEVALUE("9/30/20"&amp;RIGHT(CB$1,2))),AND($U524&gt;=DATEVALUE("10/1/20"&amp;RIGHT(CA$1,2)),$U524&lt;=DATEVALUE("9/30/20"&amp;RIGHT(CB$1,2))),AND($T524&lt;=DATEVALUE("10/1/20"&amp;RIGHT(CA$1,2)),$U524&gt;=DATEVALUE("9/30/20"&amp;RIGHT(CB$1,2)))),
IF(AND($T524&gt;=DATEVALUE("10/1/20"&amp;RIGHT(CA$1,2)),$U524&lt;=DATEVALUE("9/30/20"&amp;RIGHT(CB$1,2))),NETWORKDAYS($T524,$U524,Holidays!$J$3:$J$937),
IF(AND($T524&lt;DATEVALUE("10/1/20"&amp;RIGHT(CA$1,2)),$U524&lt;=DATEVALUE("9/30/20"&amp;RIGHT(CB$1,2))),NETWORKDAYS(DATEVALUE("10/1/20"&amp;RIGHT(CA$1,2)),$U524,Holidays!$J$3:$J$937),
IF($T524&lt;DATEVALUE("10/1/20"&amp;RIGHT(CA$1,2)),NETWORKDAYS(DATEVALUE("10/1/20"&amp;RIGHT(CA$1,2)),DATEVALUE("9/30/20"&amp;RIGHT(CB$1,2)),Holidays!$J$3:$J$937),
IF($T524&gt;=DATEVALUE("10/1/20"&amp;RIGHT(CA$1,2)),NETWORKDAYS($T524,DATEVALUE("9/30/20"&amp;RIGHT(CB$1,2)),Holidays!$J$3:$J$937),"")))),"")/(NETWORKDAYS($T524,$U524,Holidays!$J$3:$J$937)),0))</f>
        <v/>
      </c>
    </row>
    <row r="525" spans="1:80">
      <c r="A525" s="97"/>
      <c r="B525" s="98" t="str">
        <f ca="1">IF(NOT($A525=""),OFFSET('WBS Reference &amp; User Procedure'!$A$1,MATCH($A525,'WBS Reference &amp; User Procedure'!$A:$A,0)-1,1),"")</f>
        <v/>
      </c>
      <c r="D525" s="97"/>
      <c r="I525" s="78"/>
      <c r="T525" s="104" t="str">
        <f>IF(NOT(Q525=""),IF(NOT($S525=""),$S525,#REF!),"")</f>
        <v/>
      </c>
      <c r="U525" s="104" t="str">
        <f>IF(NOT(Q525=""),WORKDAY(T525,Q525,Holidays!$J$3:$J$937),"")</f>
        <v/>
      </c>
      <c r="V525" s="104"/>
      <c r="W525" s="104"/>
      <c r="X525" s="101" t="str">
        <f t="shared" si="106"/>
        <v/>
      </c>
      <c r="AL525" s="87" t="str">
        <f t="shared" ca="1" si="107"/>
        <v/>
      </c>
      <c r="AN525" s="87" t="str">
        <f t="shared" ca="1" si="114"/>
        <v/>
      </c>
      <c r="AO525" s="87" t="str">
        <f t="shared" ca="1" si="114"/>
        <v/>
      </c>
      <c r="AP525" s="87" t="str">
        <f t="shared" ca="1" si="114"/>
        <v/>
      </c>
      <c r="AQ525" s="87" t="str">
        <f t="shared" ca="1" si="114"/>
        <v/>
      </c>
      <c r="AR525" s="87" t="str">
        <f t="shared" ca="1" si="114"/>
        <v/>
      </c>
      <c r="AS525" s="87" t="str">
        <f t="shared" ca="1" si="114"/>
        <v/>
      </c>
      <c r="AT525" s="87" t="str">
        <f t="shared" ca="1" si="114"/>
        <v/>
      </c>
      <c r="AU525" s="87" t="str">
        <f t="shared" ca="1" si="114"/>
        <v/>
      </c>
      <c r="AV525" s="87" t="str">
        <f t="shared" ca="1" si="114"/>
        <v/>
      </c>
      <c r="AW525" s="87" t="str">
        <f t="shared" ca="1" si="114"/>
        <v/>
      </c>
      <c r="AX525" s="87" t="str">
        <f t="shared" ca="1" si="115"/>
        <v/>
      </c>
      <c r="AY525" s="87" t="str">
        <f t="shared" ca="1" si="115"/>
        <v/>
      </c>
      <c r="AZ525" s="87" t="str">
        <f t="shared" ca="1" si="115"/>
        <v/>
      </c>
      <c r="BA525" s="87" t="str">
        <f t="shared" ca="1" si="115"/>
        <v/>
      </c>
      <c r="BB525" s="87" t="str">
        <f t="shared" ca="1" si="115"/>
        <v/>
      </c>
      <c r="BC525" s="87" t="str">
        <f t="shared" ca="1" si="115"/>
        <v/>
      </c>
      <c r="BD525" s="87" t="str">
        <f t="shared" ca="1" si="115"/>
        <v/>
      </c>
      <c r="BE525" s="87" t="str">
        <f t="shared" ca="1" si="115"/>
        <v/>
      </c>
      <c r="BF525" s="87" t="str">
        <f t="shared" ca="1" si="115"/>
        <v/>
      </c>
      <c r="BG525" s="87" t="str">
        <f t="shared" ca="1" si="115"/>
        <v/>
      </c>
      <c r="BI525" s="87" t="str">
        <f>IF($Q525="","",IFERROR(IF(OR(AND($T525&gt;=DATEVALUE("10/1/20"&amp;RIGHT(BH$1,2)),$T525&lt;=DATEVALUE("9/30/20"&amp;RIGHT(BI$1,2))),AND($U525&gt;=DATEVALUE("10/1/20"&amp;RIGHT(BH$1,2)),$U525&lt;=DATEVALUE("9/30/20"&amp;RIGHT(BI$1,2))),AND($T525&lt;=DATEVALUE("10/1/20"&amp;RIGHT(BH$1,2)),$U525&gt;=DATEVALUE("9/30/20"&amp;RIGHT(BI$1,2)))),
IF(AND($T525&gt;=DATEVALUE("10/1/20"&amp;RIGHT(BH$1,2)),$U525&lt;=DATEVALUE("9/30/20"&amp;RIGHT(BI$1,2))),NETWORKDAYS($T525,$U525,Holidays!$J$3:$J$937),
IF(AND($T525&lt;DATEVALUE("10/1/20"&amp;RIGHT(BH$1,2)),$U525&lt;=DATEVALUE("9/30/20"&amp;RIGHT(BI$1,2))),NETWORKDAYS(DATEVALUE("10/1/20"&amp;RIGHT(BH$1,2)),$U525,Holidays!$J$3:$J$937),
IF($T525&lt;DATEVALUE("10/1/20"&amp;RIGHT(BH$1,2)),NETWORKDAYS(DATEVALUE("10/1/20"&amp;RIGHT(BH$1,2)),DATEVALUE("9/30/20"&amp;RIGHT(BI$1,2)),Holidays!$J$3:$J$937),
IF($T525&gt;=DATEVALUE("10/1/20"&amp;RIGHT(BH$1,2)),NETWORKDAYS($T525,DATEVALUE("9/30/20"&amp;RIGHT(BI$1,2)),Holidays!$J$3:$J$937),"")))),"")/(NETWORKDAYS($T525,$U525,Holidays!$J$3:$J$937)),0))</f>
        <v/>
      </c>
      <c r="BJ525" s="87" t="str">
        <f>IF($Q525="","",IFERROR(IF(OR(AND($T525&gt;=DATEVALUE("10/1/20"&amp;RIGHT(BI$1,2)),$T525&lt;=DATEVALUE("9/30/20"&amp;RIGHT(BJ$1,2))),AND($U525&gt;=DATEVALUE("10/1/20"&amp;RIGHT(BI$1,2)),$U525&lt;=DATEVALUE("9/30/20"&amp;RIGHT(BJ$1,2))),AND($T525&lt;=DATEVALUE("10/1/20"&amp;RIGHT(BI$1,2)),$U525&gt;=DATEVALUE("9/30/20"&amp;RIGHT(BJ$1,2)))),
IF(AND($T525&gt;=DATEVALUE("10/1/20"&amp;RIGHT(BI$1,2)),$U525&lt;=DATEVALUE("9/30/20"&amp;RIGHT(BJ$1,2))),NETWORKDAYS($T525,$U525,Holidays!$J$3:$J$937),
IF(AND($T525&lt;DATEVALUE("10/1/20"&amp;RIGHT(BI$1,2)),$U525&lt;=DATEVALUE("9/30/20"&amp;RIGHT(BJ$1,2))),NETWORKDAYS(DATEVALUE("10/1/20"&amp;RIGHT(BI$1,2)),$U525,Holidays!$J$3:$J$937),
IF($T525&lt;DATEVALUE("10/1/20"&amp;RIGHT(BI$1,2)),NETWORKDAYS(DATEVALUE("10/1/20"&amp;RIGHT(BI$1,2)),DATEVALUE("9/30/20"&amp;RIGHT(BJ$1,2)),Holidays!$J$3:$J$937),
IF($T525&gt;=DATEVALUE("10/1/20"&amp;RIGHT(BI$1,2)),NETWORKDAYS($T525,DATEVALUE("9/30/20"&amp;RIGHT(BJ$1,2)),Holidays!$J$3:$J$937),"")))),"")/(NETWORKDAYS($T525,$U525,Holidays!$J$3:$J$937)),0))</f>
        <v/>
      </c>
      <c r="BK525" s="87" t="str">
        <f>IF($Q525="","",IFERROR(IF(OR(AND($T525&gt;=DATEVALUE("10/1/20"&amp;RIGHT(BJ$1,2)),$T525&lt;=DATEVALUE("9/30/20"&amp;RIGHT(BK$1,2))),AND($U525&gt;=DATEVALUE("10/1/20"&amp;RIGHT(BJ$1,2)),$U525&lt;=DATEVALUE("9/30/20"&amp;RIGHT(BK$1,2))),AND($T525&lt;=DATEVALUE("10/1/20"&amp;RIGHT(BJ$1,2)),$U525&gt;=DATEVALUE("9/30/20"&amp;RIGHT(BK$1,2)))),
IF(AND($T525&gt;=DATEVALUE("10/1/20"&amp;RIGHT(BJ$1,2)),$U525&lt;=DATEVALUE("9/30/20"&amp;RIGHT(BK$1,2))),NETWORKDAYS($T525,$U525,Holidays!$J$3:$J$937),
IF(AND($T525&lt;DATEVALUE("10/1/20"&amp;RIGHT(BJ$1,2)),$U525&lt;=DATEVALUE("9/30/20"&amp;RIGHT(BK$1,2))),NETWORKDAYS(DATEVALUE("10/1/20"&amp;RIGHT(BJ$1,2)),$U525,Holidays!$J$3:$J$937),
IF($T525&lt;DATEVALUE("10/1/20"&amp;RIGHT(BJ$1,2)),NETWORKDAYS(DATEVALUE("10/1/20"&amp;RIGHT(BJ$1,2)),DATEVALUE("9/30/20"&amp;RIGHT(BK$1,2)),Holidays!$J$3:$J$937),
IF($T525&gt;=DATEVALUE("10/1/20"&amp;RIGHT(BJ$1,2)),NETWORKDAYS($T525,DATEVALUE("9/30/20"&amp;RIGHT(BK$1,2)),Holidays!$J$3:$J$937),"")))),"")/(NETWORKDAYS($T525,$U525,Holidays!$J$3:$J$937)),0))</f>
        <v/>
      </c>
      <c r="BL525" s="87" t="str">
        <f>IF($Q525="","",IFERROR(IF(OR(AND($T525&gt;=DATEVALUE("10/1/20"&amp;RIGHT(BK$1,2)),$T525&lt;=DATEVALUE("9/30/20"&amp;RIGHT(BL$1,2))),AND($U525&gt;=DATEVALUE("10/1/20"&amp;RIGHT(BK$1,2)),$U525&lt;=DATEVALUE("9/30/20"&amp;RIGHT(BL$1,2))),AND($T525&lt;=DATEVALUE("10/1/20"&amp;RIGHT(BK$1,2)),$U525&gt;=DATEVALUE("9/30/20"&amp;RIGHT(BL$1,2)))),
IF(AND($T525&gt;=DATEVALUE("10/1/20"&amp;RIGHT(BK$1,2)),$U525&lt;=DATEVALUE("9/30/20"&amp;RIGHT(BL$1,2))),NETWORKDAYS($T525,$U525,Holidays!$J$3:$J$937),
IF(AND($T525&lt;DATEVALUE("10/1/20"&amp;RIGHT(BK$1,2)),$U525&lt;=DATEVALUE("9/30/20"&amp;RIGHT(BL$1,2))),NETWORKDAYS(DATEVALUE("10/1/20"&amp;RIGHT(BK$1,2)),$U525,Holidays!$J$3:$J$937),
IF($T525&lt;DATEVALUE("10/1/20"&amp;RIGHT(BK$1,2)),NETWORKDAYS(DATEVALUE("10/1/20"&amp;RIGHT(BK$1,2)),DATEVALUE("9/30/20"&amp;RIGHT(BL$1,2)),Holidays!$J$3:$J$937),
IF($T525&gt;=DATEVALUE("10/1/20"&amp;RIGHT(BK$1,2)),NETWORKDAYS($T525,DATEVALUE("9/30/20"&amp;RIGHT(BL$1,2)),Holidays!$J$3:$J$937),"")))),"")/(NETWORKDAYS($T525,$U525,Holidays!$J$3:$J$937)),0))</f>
        <v/>
      </c>
      <c r="BM525" s="87" t="str">
        <f>IF($Q525="","",IFERROR(IF(OR(AND($T525&gt;=DATEVALUE("10/1/20"&amp;RIGHT(BL$1,2)),$T525&lt;=DATEVALUE("9/30/20"&amp;RIGHT(BM$1,2))),AND($U525&gt;=DATEVALUE("10/1/20"&amp;RIGHT(BL$1,2)),$U525&lt;=DATEVALUE("9/30/20"&amp;RIGHT(BM$1,2))),AND($T525&lt;=DATEVALUE("10/1/20"&amp;RIGHT(BL$1,2)),$U525&gt;=DATEVALUE("9/30/20"&amp;RIGHT(BM$1,2)))),
IF(AND($T525&gt;=DATEVALUE("10/1/20"&amp;RIGHT(BL$1,2)),$U525&lt;=DATEVALUE("9/30/20"&amp;RIGHT(BM$1,2))),NETWORKDAYS($T525,$U525,Holidays!$J$3:$J$937),
IF(AND($T525&lt;DATEVALUE("10/1/20"&amp;RIGHT(BL$1,2)),$U525&lt;=DATEVALUE("9/30/20"&amp;RIGHT(BM$1,2))),NETWORKDAYS(DATEVALUE("10/1/20"&amp;RIGHT(BL$1,2)),$U525,Holidays!$J$3:$J$937),
IF($T525&lt;DATEVALUE("10/1/20"&amp;RIGHT(BL$1,2)),NETWORKDAYS(DATEVALUE("10/1/20"&amp;RIGHT(BL$1,2)),DATEVALUE("9/30/20"&amp;RIGHT(BM$1,2)),Holidays!$J$3:$J$937),
IF($T525&gt;=DATEVALUE("10/1/20"&amp;RIGHT(BL$1,2)),NETWORKDAYS($T525,DATEVALUE("9/30/20"&amp;RIGHT(BM$1,2)),Holidays!$J$3:$J$937),"")))),"")/(NETWORKDAYS($T525,$U525,Holidays!$J$3:$J$937)),0))</f>
        <v/>
      </c>
      <c r="BN525" s="87" t="str">
        <f>IF($Q525="","",IFERROR(IF(OR(AND($T525&gt;=DATEVALUE("10/1/20"&amp;RIGHT(BM$1,2)),$T525&lt;=DATEVALUE("9/30/20"&amp;RIGHT(BN$1,2))),AND($U525&gt;=DATEVALUE("10/1/20"&amp;RIGHT(BM$1,2)),$U525&lt;=DATEVALUE("9/30/20"&amp;RIGHT(BN$1,2))),AND($T525&lt;=DATEVALUE("10/1/20"&amp;RIGHT(BM$1,2)),$U525&gt;=DATEVALUE("9/30/20"&amp;RIGHT(BN$1,2)))),
IF(AND($T525&gt;=DATEVALUE("10/1/20"&amp;RIGHT(BM$1,2)),$U525&lt;=DATEVALUE("9/30/20"&amp;RIGHT(BN$1,2))),NETWORKDAYS($T525,$U525,Holidays!$J$3:$J$937),
IF(AND($T525&lt;DATEVALUE("10/1/20"&amp;RIGHT(BM$1,2)),$U525&lt;=DATEVALUE("9/30/20"&amp;RIGHT(BN$1,2))),NETWORKDAYS(DATEVALUE("10/1/20"&amp;RIGHT(BM$1,2)),$U525,Holidays!$J$3:$J$937),
IF($T525&lt;DATEVALUE("10/1/20"&amp;RIGHT(BM$1,2)),NETWORKDAYS(DATEVALUE("10/1/20"&amp;RIGHT(BM$1,2)),DATEVALUE("9/30/20"&amp;RIGHT(BN$1,2)),Holidays!$J$3:$J$937),
IF($T525&gt;=DATEVALUE("10/1/20"&amp;RIGHT(BM$1,2)),NETWORKDAYS($T525,DATEVALUE("9/30/20"&amp;RIGHT(BN$1,2)),Holidays!$J$3:$J$937),"")))),"")/(NETWORKDAYS($T525,$U525,Holidays!$J$3:$J$937)),0))</f>
        <v/>
      </c>
      <c r="BO525" s="87" t="str">
        <f>IF($Q525="","",IFERROR(IF(OR(AND($T525&gt;=DATEVALUE("10/1/20"&amp;RIGHT(BN$1,2)),$T525&lt;=DATEVALUE("9/30/20"&amp;RIGHT(BO$1,2))),AND($U525&gt;=DATEVALUE("10/1/20"&amp;RIGHT(BN$1,2)),$U525&lt;=DATEVALUE("9/30/20"&amp;RIGHT(BO$1,2))),AND($T525&lt;=DATEVALUE("10/1/20"&amp;RIGHT(BN$1,2)),$U525&gt;=DATEVALUE("9/30/20"&amp;RIGHT(BO$1,2)))),
IF(AND($T525&gt;=DATEVALUE("10/1/20"&amp;RIGHT(BN$1,2)),$U525&lt;=DATEVALUE("9/30/20"&amp;RIGHT(BO$1,2))),NETWORKDAYS($T525,$U525,Holidays!$J$3:$J$937),
IF(AND($T525&lt;DATEVALUE("10/1/20"&amp;RIGHT(BN$1,2)),$U525&lt;=DATEVALUE("9/30/20"&amp;RIGHT(BO$1,2))),NETWORKDAYS(DATEVALUE("10/1/20"&amp;RIGHT(BN$1,2)),$U525,Holidays!$J$3:$J$937),
IF($T525&lt;DATEVALUE("10/1/20"&amp;RIGHT(BN$1,2)),NETWORKDAYS(DATEVALUE("10/1/20"&amp;RIGHT(BN$1,2)),DATEVALUE("9/30/20"&amp;RIGHT(BO$1,2)),Holidays!$J$3:$J$937),
IF($T525&gt;=DATEVALUE("10/1/20"&amp;RIGHT(BN$1,2)),NETWORKDAYS($T525,DATEVALUE("9/30/20"&amp;RIGHT(BO$1,2)),Holidays!$J$3:$J$937),"")))),"")/(NETWORKDAYS($T525,$U525,Holidays!$J$3:$J$937)),0))</f>
        <v/>
      </c>
      <c r="BP525" s="87" t="str">
        <f>IF($Q525="","",IFERROR(IF(OR(AND($T525&gt;=DATEVALUE("10/1/20"&amp;RIGHT(BO$1,2)),$T525&lt;=DATEVALUE("9/30/20"&amp;RIGHT(BP$1,2))),AND($U525&gt;=DATEVALUE("10/1/20"&amp;RIGHT(BO$1,2)),$U525&lt;=DATEVALUE("9/30/20"&amp;RIGHT(BP$1,2))),AND($T525&lt;=DATEVALUE("10/1/20"&amp;RIGHT(BO$1,2)),$U525&gt;=DATEVALUE("9/30/20"&amp;RIGHT(BP$1,2)))),
IF(AND($T525&gt;=DATEVALUE("10/1/20"&amp;RIGHT(BO$1,2)),$U525&lt;=DATEVALUE("9/30/20"&amp;RIGHT(BP$1,2))),NETWORKDAYS($T525,$U525,Holidays!$J$3:$J$937),
IF(AND($T525&lt;DATEVALUE("10/1/20"&amp;RIGHT(BO$1,2)),$U525&lt;=DATEVALUE("9/30/20"&amp;RIGHT(BP$1,2))),NETWORKDAYS(DATEVALUE("10/1/20"&amp;RIGHT(BO$1,2)),$U525,Holidays!$J$3:$J$937),
IF($T525&lt;DATEVALUE("10/1/20"&amp;RIGHT(BO$1,2)),NETWORKDAYS(DATEVALUE("10/1/20"&amp;RIGHT(BO$1,2)),DATEVALUE("9/30/20"&amp;RIGHT(BP$1,2)),Holidays!$J$3:$J$937),
IF($T525&gt;=DATEVALUE("10/1/20"&amp;RIGHT(BO$1,2)),NETWORKDAYS($T525,DATEVALUE("9/30/20"&amp;RIGHT(BP$1,2)),Holidays!$J$3:$J$937),"")))),"")/(NETWORKDAYS($T525,$U525,Holidays!$J$3:$J$937)),0))</f>
        <v/>
      </c>
      <c r="BQ525" s="87" t="str">
        <f>IF($Q525="","",IFERROR(IF(OR(AND($T525&gt;=DATEVALUE("10/1/20"&amp;RIGHT(BP$1,2)),$T525&lt;=DATEVALUE("9/30/20"&amp;RIGHT(BQ$1,2))),AND($U525&gt;=DATEVALUE("10/1/20"&amp;RIGHT(BP$1,2)),$U525&lt;=DATEVALUE("9/30/20"&amp;RIGHT(BQ$1,2))),AND($T525&lt;=DATEVALUE("10/1/20"&amp;RIGHT(BP$1,2)),$U525&gt;=DATEVALUE("9/30/20"&amp;RIGHT(BQ$1,2)))),
IF(AND($T525&gt;=DATEVALUE("10/1/20"&amp;RIGHT(BP$1,2)),$U525&lt;=DATEVALUE("9/30/20"&amp;RIGHT(BQ$1,2))),NETWORKDAYS($T525,$U525,Holidays!$J$3:$J$937),
IF(AND($T525&lt;DATEVALUE("10/1/20"&amp;RIGHT(BP$1,2)),$U525&lt;=DATEVALUE("9/30/20"&amp;RIGHT(BQ$1,2))),NETWORKDAYS(DATEVALUE("10/1/20"&amp;RIGHT(BP$1,2)),$U525,Holidays!$J$3:$J$937),
IF($T525&lt;DATEVALUE("10/1/20"&amp;RIGHT(BP$1,2)),NETWORKDAYS(DATEVALUE("10/1/20"&amp;RIGHT(BP$1,2)),DATEVALUE("9/30/20"&amp;RIGHT(BQ$1,2)),Holidays!$J$3:$J$937),
IF($T525&gt;=DATEVALUE("10/1/20"&amp;RIGHT(BP$1,2)),NETWORKDAYS($T525,DATEVALUE("9/30/20"&amp;RIGHT(BQ$1,2)),Holidays!$J$3:$J$937),"")))),"")/(NETWORKDAYS($T525,$U525,Holidays!$J$3:$J$937)),0))</f>
        <v/>
      </c>
      <c r="BR525" s="87" t="str">
        <f>IF($Q525="","",IFERROR(IF(OR(AND($T525&gt;=DATEVALUE("10/1/20"&amp;RIGHT(BQ$1,2)),$T525&lt;=DATEVALUE("9/30/20"&amp;RIGHT(BR$1,2))),AND($U525&gt;=DATEVALUE("10/1/20"&amp;RIGHT(BQ$1,2)),$U525&lt;=DATEVALUE("9/30/20"&amp;RIGHT(BR$1,2))),AND($T525&lt;=DATEVALUE("10/1/20"&amp;RIGHT(BQ$1,2)),$U525&gt;=DATEVALUE("9/30/20"&amp;RIGHT(BR$1,2)))),
IF(AND($T525&gt;=DATEVALUE("10/1/20"&amp;RIGHT(BQ$1,2)),$U525&lt;=DATEVALUE("9/30/20"&amp;RIGHT(BR$1,2))),NETWORKDAYS($T525,$U525,Holidays!$J$3:$J$937),
IF(AND($T525&lt;DATEVALUE("10/1/20"&amp;RIGHT(BQ$1,2)),$U525&lt;=DATEVALUE("9/30/20"&amp;RIGHT(BR$1,2))),NETWORKDAYS(DATEVALUE("10/1/20"&amp;RIGHT(BQ$1,2)),$U525,Holidays!$J$3:$J$937),
IF($T525&lt;DATEVALUE("10/1/20"&amp;RIGHT(BQ$1,2)),NETWORKDAYS(DATEVALUE("10/1/20"&amp;RIGHT(BQ$1,2)),DATEVALUE("9/30/20"&amp;RIGHT(BR$1,2)),Holidays!$J$3:$J$937),
IF($T525&gt;=DATEVALUE("10/1/20"&amp;RIGHT(BQ$1,2)),NETWORKDAYS($T525,DATEVALUE("9/30/20"&amp;RIGHT(BR$1,2)),Holidays!$J$3:$J$937),"")))),"")/(NETWORKDAYS($T525,$U525,Holidays!$J$3:$J$937)),0))</f>
        <v/>
      </c>
      <c r="BS525" s="87" t="str">
        <f>IF($Q525="","",IFERROR(IF(OR(AND($T525&gt;=DATEVALUE("10/1/20"&amp;RIGHT(BR$1,2)),$T525&lt;=DATEVALUE("9/30/20"&amp;RIGHT(BS$1,2))),AND($U525&gt;=DATEVALUE("10/1/20"&amp;RIGHT(BR$1,2)),$U525&lt;=DATEVALUE("9/30/20"&amp;RIGHT(BS$1,2))),AND($T525&lt;=DATEVALUE("10/1/20"&amp;RIGHT(BR$1,2)),$U525&gt;=DATEVALUE("9/30/20"&amp;RIGHT(BS$1,2)))),
IF(AND($T525&gt;=DATEVALUE("10/1/20"&amp;RIGHT(BR$1,2)),$U525&lt;=DATEVALUE("9/30/20"&amp;RIGHT(BS$1,2))),NETWORKDAYS($T525,$U525,Holidays!$J$3:$J$937),
IF(AND($T525&lt;DATEVALUE("10/1/20"&amp;RIGHT(BR$1,2)),$U525&lt;=DATEVALUE("9/30/20"&amp;RIGHT(BS$1,2))),NETWORKDAYS(DATEVALUE("10/1/20"&amp;RIGHT(BR$1,2)),$U525,Holidays!$J$3:$J$937),
IF($T525&lt;DATEVALUE("10/1/20"&amp;RIGHT(BR$1,2)),NETWORKDAYS(DATEVALUE("10/1/20"&amp;RIGHT(BR$1,2)),DATEVALUE("9/30/20"&amp;RIGHT(BS$1,2)),Holidays!$J$3:$J$937),
IF($T525&gt;=DATEVALUE("10/1/20"&amp;RIGHT(BR$1,2)),NETWORKDAYS($T525,DATEVALUE("9/30/20"&amp;RIGHT(BS$1,2)),Holidays!$J$3:$J$937),"")))),"")/(NETWORKDAYS($T525,$U525,Holidays!$J$3:$J$937)),0))</f>
        <v/>
      </c>
      <c r="BT525" s="87" t="str">
        <f>IF($Q525="","",IFERROR(IF(OR(AND($T525&gt;=DATEVALUE("10/1/20"&amp;RIGHT(BS$1,2)),$T525&lt;=DATEVALUE("9/30/20"&amp;RIGHT(BT$1,2))),AND($U525&gt;=DATEVALUE("10/1/20"&amp;RIGHT(BS$1,2)),$U525&lt;=DATEVALUE("9/30/20"&amp;RIGHT(BT$1,2))),AND($T525&lt;=DATEVALUE("10/1/20"&amp;RIGHT(BS$1,2)),$U525&gt;=DATEVALUE("9/30/20"&amp;RIGHT(BT$1,2)))),
IF(AND($T525&gt;=DATEVALUE("10/1/20"&amp;RIGHT(BS$1,2)),$U525&lt;=DATEVALUE("9/30/20"&amp;RIGHT(BT$1,2))),NETWORKDAYS($T525,$U525,Holidays!$J$3:$J$937),
IF(AND($T525&lt;DATEVALUE("10/1/20"&amp;RIGHT(BS$1,2)),$U525&lt;=DATEVALUE("9/30/20"&amp;RIGHT(BT$1,2))),NETWORKDAYS(DATEVALUE("10/1/20"&amp;RIGHT(BS$1,2)),$U525,Holidays!$J$3:$J$937),
IF($T525&lt;DATEVALUE("10/1/20"&amp;RIGHT(BS$1,2)),NETWORKDAYS(DATEVALUE("10/1/20"&amp;RIGHT(BS$1,2)),DATEVALUE("9/30/20"&amp;RIGHT(BT$1,2)),Holidays!$J$3:$J$937),
IF($T525&gt;=DATEVALUE("10/1/20"&amp;RIGHT(BS$1,2)),NETWORKDAYS($T525,DATEVALUE("9/30/20"&amp;RIGHT(BT$1,2)),Holidays!$J$3:$J$937),"")))),"")/(NETWORKDAYS($T525,$U525,Holidays!$J$3:$J$937)),0))</f>
        <v/>
      </c>
      <c r="BU525" s="87" t="str">
        <f>IF($Q525="","",IFERROR(IF(OR(AND($T525&gt;=DATEVALUE("10/1/20"&amp;RIGHT(BT$1,2)),$T525&lt;=DATEVALUE("9/30/20"&amp;RIGHT(BU$1,2))),AND($U525&gt;=DATEVALUE("10/1/20"&amp;RIGHT(BT$1,2)),$U525&lt;=DATEVALUE("9/30/20"&amp;RIGHT(BU$1,2))),AND($T525&lt;=DATEVALUE("10/1/20"&amp;RIGHT(BT$1,2)),$U525&gt;=DATEVALUE("9/30/20"&amp;RIGHT(BU$1,2)))),
IF(AND($T525&gt;=DATEVALUE("10/1/20"&amp;RIGHT(BT$1,2)),$U525&lt;=DATEVALUE("9/30/20"&amp;RIGHT(BU$1,2))),NETWORKDAYS($T525,$U525,Holidays!$J$3:$J$937),
IF(AND($T525&lt;DATEVALUE("10/1/20"&amp;RIGHT(BT$1,2)),$U525&lt;=DATEVALUE("9/30/20"&amp;RIGHT(BU$1,2))),NETWORKDAYS(DATEVALUE("10/1/20"&amp;RIGHT(BT$1,2)),$U525,Holidays!$J$3:$J$937),
IF($T525&lt;DATEVALUE("10/1/20"&amp;RIGHT(BT$1,2)),NETWORKDAYS(DATEVALUE("10/1/20"&amp;RIGHT(BT$1,2)),DATEVALUE("9/30/20"&amp;RIGHT(BU$1,2)),Holidays!$J$3:$J$937),
IF($T525&gt;=DATEVALUE("10/1/20"&amp;RIGHT(BT$1,2)),NETWORKDAYS($T525,DATEVALUE("9/30/20"&amp;RIGHT(BU$1,2)),Holidays!$J$3:$J$937),"")))),"")/(NETWORKDAYS($T525,$U525,Holidays!$J$3:$J$937)),0))</f>
        <v/>
      </c>
      <c r="BV525" s="87" t="str">
        <f>IF($Q525="","",IFERROR(IF(OR(AND($T525&gt;=DATEVALUE("10/1/20"&amp;RIGHT(BU$1,2)),$T525&lt;=DATEVALUE("9/30/20"&amp;RIGHT(BV$1,2))),AND($U525&gt;=DATEVALUE("10/1/20"&amp;RIGHT(BU$1,2)),$U525&lt;=DATEVALUE("9/30/20"&amp;RIGHT(BV$1,2))),AND($T525&lt;=DATEVALUE("10/1/20"&amp;RIGHT(BU$1,2)),$U525&gt;=DATEVALUE("9/30/20"&amp;RIGHT(BV$1,2)))),
IF(AND($T525&gt;=DATEVALUE("10/1/20"&amp;RIGHT(BU$1,2)),$U525&lt;=DATEVALUE("9/30/20"&amp;RIGHT(BV$1,2))),NETWORKDAYS($T525,$U525,Holidays!$J$3:$J$937),
IF(AND($T525&lt;DATEVALUE("10/1/20"&amp;RIGHT(BU$1,2)),$U525&lt;=DATEVALUE("9/30/20"&amp;RIGHT(BV$1,2))),NETWORKDAYS(DATEVALUE("10/1/20"&amp;RIGHT(BU$1,2)),$U525,Holidays!$J$3:$J$937),
IF($T525&lt;DATEVALUE("10/1/20"&amp;RIGHT(BU$1,2)),NETWORKDAYS(DATEVALUE("10/1/20"&amp;RIGHT(BU$1,2)),DATEVALUE("9/30/20"&amp;RIGHT(BV$1,2)),Holidays!$J$3:$J$937),
IF($T525&gt;=DATEVALUE("10/1/20"&amp;RIGHT(BU$1,2)),NETWORKDAYS($T525,DATEVALUE("9/30/20"&amp;RIGHT(BV$1,2)),Holidays!$J$3:$J$937),"")))),"")/(NETWORKDAYS($T525,$U525,Holidays!$J$3:$J$937)),0))</f>
        <v/>
      </c>
      <c r="BW525" s="87" t="str">
        <f>IF($Q525="","",IFERROR(IF(OR(AND($T525&gt;=DATEVALUE("10/1/20"&amp;RIGHT(BV$1,2)),$T525&lt;=DATEVALUE("9/30/20"&amp;RIGHT(BW$1,2))),AND($U525&gt;=DATEVALUE("10/1/20"&amp;RIGHT(BV$1,2)),$U525&lt;=DATEVALUE("9/30/20"&amp;RIGHT(BW$1,2))),AND($T525&lt;=DATEVALUE("10/1/20"&amp;RIGHT(BV$1,2)),$U525&gt;=DATEVALUE("9/30/20"&amp;RIGHT(BW$1,2)))),
IF(AND($T525&gt;=DATEVALUE("10/1/20"&amp;RIGHT(BV$1,2)),$U525&lt;=DATEVALUE("9/30/20"&amp;RIGHT(BW$1,2))),NETWORKDAYS($T525,$U525,Holidays!$J$3:$J$937),
IF(AND($T525&lt;DATEVALUE("10/1/20"&amp;RIGHT(BV$1,2)),$U525&lt;=DATEVALUE("9/30/20"&amp;RIGHT(BW$1,2))),NETWORKDAYS(DATEVALUE("10/1/20"&amp;RIGHT(BV$1,2)),$U525,Holidays!$J$3:$J$937),
IF($T525&lt;DATEVALUE("10/1/20"&amp;RIGHT(BV$1,2)),NETWORKDAYS(DATEVALUE("10/1/20"&amp;RIGHT(BV$1,2)),DATEVALUE("9/30/20"&amp;RIGHT(BW$1,2)),Holidays!$J$3:$J$937),
IF($T525&gt;=DATEVALUE("10/1/20"&amp;RIGHT(BV$1,2)),NETWORKDAYS($T525,DATEVALUE("9/30/20"&amp;RIGHT(BW$1,2)),Holidays!$J$3:$J$937),"")))),"")/(NETWORKDAYS($T525,$U525,Holidays!$J$3:$J$937)),0))</f>
        <v/>
      </c>
      <c r="BX525" s="87" t="str">
        <f>IF($Q525="","",IFERROR(IF(OR(AND($T525&gt;=DATEVALUE("10/1/20"&amp;RIGHT(BW$1,2)),$T525&lt;=DATEVALUE("9/30/20"&amp;RIGHT(BX$1,2))),AND($U525&gt;=DATEVALUE("10/1/20"&amp;RIGHT(BW$1,2)),$U525&lt;=DATEVALUE("9/30/20"&amp;RIGHT(BX$1,2))),AND($T525&lt;=DATEVALUE("10/1/20"&amp;RIGHT(BW$1,2)),$U525&gt;=DATEVALUE("9/30/20"&amp;RIGHT(BX$1,2)))),
IF(AND($T525&gt;=DATEVALUE("10/1/20"&amp;RIGHT(BW$1,2)),$U525&lt;=DATEVALUE("9/30/20"&amp;RIGHT(BX$1,2))),NETWORKDAYS($T525,$U525,Holidays!$J$3:$J$937),
IF(AND($T525&lt;DATEVALUE("10/1/20"&amp;RIGHT(BW$1,2)),$U525&lt;=DATEVALUE("9/30/20"&amp;RIGHT(BX$1,2))),NETWORKDAYS(DATEVALUE("10/1/20"&amp;RIGHT(BW$1,2)),$U525,Holidays!$J$3:$J$937),
IF($T525&lt;DATEVALUE("10/1/20"&amp;RIGHT(BW$1,2)),NETWORKDAYS(DATEVALUE("10/1/20"&amp;RIGHT(BW$1,2)),DATEVALUE("9/30/20"&amp;RIGHT(BX$1,2)),Holidays!$J$3:$J$937),
IF($T525&gt;=DATEVALUE("10/1/20"&amp;RIGHT(BW$1,2)),NETWORKDAYS($T525,DATEVALUE("9/30/20"&amp;RIGHT(BX$1,2)),Holidays!$J$3:$J$937),"")))),"")/(NETWORKDAYS($T525,$U525,Holidays!$J$3:$J$937)),0))</f>
        <v/>
      </c>
      <c r="BY525" s="87" t="str">
        <f>IF($Q525="","",IFERROR(IF(OR(AND($T525&gt;=DATEVALUE("10/1/20"&amp;RIGHT(BX$1,2)),$T525&lt;=DATEVALUE("9/30/20"&amp;RIGHT(BY$1,2))),AND($U525&gt;=DATEVALUE("10/1/20"&amp;RIGHT(BX$1,2)),$U525&lt;=DATEVALUE("9/30/20"&amp;RIGHT(BY$1,2))),AND($T525&lt;=DATEVALUE("10/1/20"&amp;RIGHT(BX$1,2)),$U525&gt;=DATEVALUE("9/30/20"&amp;RIGHT(BY$1,2)))),
IF(AND($T525&gt;=DATEVALUE("10/1/20"&amp;RIGHT(BX$1,2)),$U525&lt;=DATEVALUE("9/30/20"&amp;RIGHT(BY$1,2))),NETWORKDAYS($T525,$U525,Holidays!$J$3:$J$937),
IF(AND($T525&lt;DATEVALUE("10/1/20"&amp;RIGHT(BX$1,2)),$U525&lt;=DATEVALUE("9/30/20"&amp;RIGHT(BY$1,2))),NETWORKDAYS(DATEVALUE("10/1/20"&amp;RIGHT(BX$1,2)),$U525,Holidays!$J$3:$J$937),
IF($T525&lt;DATEVALUE("10/1/20"&amp;RIGHT(BX$1,2)),NETWORKDAYS(DATEVALUE("10/1/20"&amp;RIGHT(BX$1,2)),DATEVALUE("9/30/20"&amp;RIGHT(BY$1,2)),Holidays!$J$3:$J$937),
IF($T525&gt;=DATEVALUE("10/1/20"&amp;RIGHT(BX$1,2)),NETWORKDAYS($T525,DATEVALUE("9/30/20"&amp;RIGHT(BY$1,2)),Holidays!$J$3:$J$937),"")))),"")/(NETWORKDAYS($T525,$U525,Holidays!$J$3:$J$937)),0))</f>
        <v/>
      </c>
      <c r="BZ525" s="87" t="str">
        <f>IF($Q525="","",IFERROR(IF(OR(AND($T525&gt;=DATEVALUE("10/1/20"&amp;RIGHT(BY$1,2)),$T525&lt;=DATEVALUE("9/30/20"&amp;RIGHT(BZ$1,2))),AND($U525&gt;=DATEVALUE("10/1/20"&amp;RIGHT(BY$1,2)),$U525&lt;=DATEVALUE("9/30/20"&amp;RIGHT(BZ$1,2))),AND($T525&lt;=DATEVALUE("10/1/20"&amp;RIGHT(BY$1,2)),$U525&gt;=DATEVALUE("9/30/20"&amp;RIGHT(BZ$1,2)))),
IF(AND($T525&gt;=DATEVALUE("10/1/20"&amp;RIGHT(BY$1,2)),$U525&lt;=DATEVALUE("9/30/20"&amp;RIGHT(BZ$1,2))),NETWORKDAYS($T525,$U525,Holidays!$J$3:$J$937),
IF(AND($T525&lt;DATEVALUE("10/1/20"&amp;RIGHT(BY$1,2)),$U525&lt;=DATEVALUE("9/30/20"&amp;RIGHT(BZ$1,2))),NETWORKDAYS(DATEVALUE("10/1/20"&amp;RIGHT(BY$1,2)),$U525,Holidays!$J$3:$J$937),
IF($T525&lt;DATEVALUE("10/1/20"&amp;RIGHT(BY$1,2)),NETWORKDAYS(DATEVALUE("10/1/20"&amp;RIGHT(BY$1,2)),DATEVALUE("9/30/20"&amp;RIGHT(BZ$1,2)),Holidays!$J$3:$J$937),
IF($T525&gt;=DATEVALUE("10/1/20"&amp;RIGHT(BY$1,2)),NETWORKDAYS($T525,DATEVALUE("9/30/20"&amp;RIGHT(BZ$1,2)),Holidays!$J$3:$J$937),"")))),"")/(NETWORKDAYS($T525,$U525,Holidays!$J$3:$J$937)),0))</f>
        <v/>
      </c>
      <c r="CA525" s="87" t="str">
        <f>IF($Q525="","",IFERROR(IF(OR(AND($T525&gt;=DATEVALUE("10/1/20"&amp;RIGHT(BZ$1,2)),$T525&lt;=DATEVALUE("9/30/20"&amp;RIGHT(CA$1,2))),AND($U525&gt;=DATEVALUE("10/1/20"&amp;RIGHT(BZ$1,2)),$U525&lt;=DATEVALUE("9/30/20"&amp;RIGHT(CA$1,2))),AND($T525&lt;=DATEVALUE("10/1/20"&amp;RIGHT(BZ$1,2)),$U525&gt;=DATEVALUE("9/30/20"&amp;RIGHT(CA$1,2)))),
IF(AND($T525&gt;=DATEVALUE("10/1/20"&amp;RIGHT(BZ$1,2)),$U525&lt;=DATEVALUE("9/30/20"&amp;RIGHT(CA$1,2))),NETWORKDAYS($T525,$U525,Holidays!$J$3:$J$937),
IF(AND($T525&lt;DATEVALUE("10/1/20"&amp;RIGHT(BZ$1,2)),$U525&lt;=DATEVALUE("9/30/20"&amp;RIGHT(CA$1,2))),NETWORKDAYS(DATEVALUE("10/1/20"&amp;RIGHT(BZ$1,2)),$U525,Holidays!$J$3:$J$937),
IF($T525&lt;DATEVALUE("10/1/20"&amp;RIGHT(BZ$1,2)),NETWORKDAYS(DATEVALUE("10/1/20"&amp;RIGHT(BZ$1,2)),DATEVALUE("9/30/20"&amp;RIGHT(CA$1,2)),Holidays!$J$3:$J$937),
IF($T525&gt;=DATEVALUE("10/1/20"&amp;RIGHT(BZ$1,2)),NETWORKDAYS($T525,DATEVALUE("9/30/20"&amp;RIGHT(CA$1,2)),Holidays!$J$3:$J$937),"")))),"")/(NETWORKDAYS($T525,$U525,Holidays!$J$3:$J$937)),0))</f>
        <v/>
      </c>
      <c r="CB525" s="87" t="str">
        <f>IF($Q525="","",IFERROR(IF(OR(AND($T525&gt;=DATEVALUE("10/1/20"&amp;RIGHT(CA$1,2)),$T525&lt;=DATEVALUE("9/30/20"&amp;RIGHT(CB$1,2))),AND($U525&gt;=DATEVALUE("10/1/20"&amp;RIGHT(CA$1,2)),$U525&lt;=DATEVALUE("9/30/20"&amp;RIGHT(CB$1,2))),AND($T525&lt;=DATEVALUE("10/1/20"&amp;RIGHT(CA$1,2)),$U525&gt;=DATEVALUE("9/30/20"&amp;RIGHT(CB$1,2)))),
IF(AND($T525&gt;=DATEVALUE("10/1/20"&amp;RIGHT(CA$1,2)),$U525&lt;=DATEVALUE("9/30/20"&amp;RIGHT(CB$1,2))),NETWORKDAYS($T525,$U525,Holidays!$J$3:$J$937),
IF(AND($T525&lt;DATEVALUE("10/1/20"&amp;RIGHT(CA$1,2)),$U525&lt;=DATEVALUE("9/30/20"&amp;RIGHT(CB$1,2))),NETWORKDAYS(DATEVALUE("10/1/20"&amp;RIGHT(CA$1,2)),$U525,Holidays!$J$3:$J$937),
IF($T525&lt;DATEVALUE("10/1/20"&amp;RIGHT(CA$1,2)),NETWORKDAYS(DATEVALUE("10/1/20"&amp;RIGHT(CA$1,2)),DATEVALUE("9/30/20"&amp;RIGHT(CB$1,2)),Holidays!$J$3:$J$937),
IF($T525&gt;=DATEVALUE("10/1/20"&amp;RIGHT(CA$1,2)),NETWORKDAYS($T525,DATEVALUE("9/30/20"&amp;RIGHT(CB$1,2)),Holidays!$J$3:$J$937),"")))),"")/(NETWORKDAYS($T525,$U525,Holidays!$J$3:$J$937)),0))</f>
        <v/>
      </c>
    </row>
    <row r="526" spans="1:80">
      <c r="A526" s="97"/>
      <c r="B526" s="98" t="str">
        <f ca="1">IF(NOT($A526=""),OFFSET('WBS Reference &amp; User Procedure'!$A$1,MATCH($A526,'WBS Reference &amp; User Procedure'!$A:$A,0)-1,1),"")</f>
        <v/>
      </c>
      <c r="D526" s="97"/>
      <c r="I526" s="78"/>
      <c r="T526" s="104" t="str">
        <f>IF(NOT(Q526=""),IF(NOT($S526=""),$S526,#REF!),"")</f>
        <v/>
      </c>
      <c r="U526" s="104" t="str">
        <f>IF(NOT(Q526=""),WORKDAY(T526,Q526,Holidays!$J$3:$J$937),"")</f>
        <v/>
      </c>
      <c r="V526" s="104"/>
      <c r="W526" s="104"/>
      <c r="X526" s="101" t="str">
        <f t="shared" si="106"/>
        <v/>
      </c>
      <c r="AL526" s="87" t="str">
        <f t="shared" ca="1" si="107"/>
        <v/>
      </c>
      <c r="AN526" s="87" t="str">
        <f t="shared" ref="AN526:AW535" ca="1" si="116">IF($Q526="","",IFERROR(OFFSET(INDIRECT("'"&amp;KEY_RESOURCE_STRUCTURE_TAB&amp;"'!"&amp;KEY_RATE_SET_INDEX&amp;""),$AL526-1,COLUMN()-34),0))</f>
        <v/>
      </c>
      <c r="AO526" s="87" t="str">
        <f t="shared" ca="1" si="116"/>
        <v/>
      </c>
      <c r="AP526" s="87" t="str">
        <f t="shared" ca="1" si="116"/>
        <v/>
      </c>
      <c r="AQ526" s="87" t="str">
        <f t="shared" ca="1" si="116"/>
        <v/>
      </c>
      <c r="AR526" s="87" t="str">
        <f t="shared" ca="1" si="116"/>
        <v/>
      </c>
      <c r="AS526" s="87" t="str">
        <f t="shared" ca="1" si="116"/>
        <v/>
      </c>
      <c r="AT526" s="87" t="str">
        <f t="shared" ca="1" si="116"/>
        <v/>
      </c>
      <c r="AU526" s="87" t="str">
        <f t="shared" ca="1" si="116"/>
        <v/>
      </c>
      <c r="AV526" s="87" t="str">
        <f t="shared" ca="1" si="116"/>
        <v/>
      </c>
      <c r="AW526" s="87" t="str">
        <f t="shared" ca="1" si="116"/>
        <v/>
      </c>
      <c r="AX526" s="87" t="str">
        <f t="shared" ref="AX526:BG535" ca="1" si="117">IF($Q526="","",IFERROR(OFFSET(INDIRECT("'"&amp;KEY_RESOURCE_STRUCTURE_TAB&amp;"'!"&amp;KEY_RATE_SET_INDEX&amp;""),$AL526-1,COLUMN()-34),0))</f>
        <v/>
      </c>
      <c r="AY526" s="87" t="str">
        <f t="shared" ca="1" si="117"/>
        <v/>
      </c>
      <c r="AZ526" s="87" t="str">
        <f t="shared" ca="1" si="117"/>
        <v/>
      </c>
      <c r="BA526" s="87" t="str">
        <f t="shared" ca="1" si="117"/>
        <v/>
      </c>
      <c r="BB526" s="87" t="str">
        <f t="shared" ca="1" si="117"/>
        <v/>
      </c>
      <c r="BC526" s="87" t="str">
        <f t="shared" ca="1" si="117"/>
        <v/>
      </c>
      <c r="BD526" s="87" t="str">
        <f t="shared" ca="1" si="117"/>
        <v/>
      </c>
      <c r="BE526" s="87" t="str">
        <f t="shared" ca="1" si="117"/>
        <v/>
      </c>
      <c r="BF526" s="87" t="str">
        <f t="shared" ca="1" si="117"/>
        <v/>
      </c>
      <c r="BG526" s="87" t="str">
        <f t="shared" ca="1" si="117"/>
        <v/>
      </c>
      <c r="BI526" s="87" t="str">
        <f>IF($Q526="","",IFERROR(IF(OR(AND($T526&gt;=DATEVALUE("10/1/20"&amp;RIGHT(BH$1,2)),$T526&lt;=DATEVALUE("9/30/20"&amp;RIGHT(BI$1,2))),AND($U526&gt;=DATEVALUE("10/1/20"&amp;RIGHT(BH$1,2)),$U526&lt;=DATEVALUE("9/30/20"&amp;RIGHT(BI$1,2))),AND($T526&lt;=DATEVALUE("10/1/20"&amp;RIGHT(BH$1,2)),$U526&gt;=DATEVALUE("9/30/20"&amp;RIGHT(BI$1,2)))),
IF(AND($T526&gt;=DATEVALUE("10/1/20"&amp;RIGHT(BH$1,2)),$U526&lt;=DATEVALUE("9/30/20"&amp;RIGHT(BI$1,2))),NETWORKDAYS($T526,$U526,Holidays!$J$3:$J$937),
IF(AND($T526&lt;DATEVALUE("10/1/20"&amp;RIGHT(BH$1,2)),$U526&lt;=DATEVALUE("9/30/20"&amp;RIGHT(BI$1,2))),NETWORKDAYS(DATEVALUE("10/1/20"&amp;RIGHT(BH$1,2)),$U526,Holidays!$J$3:$J$937),
IF($T526&lt;DATEVALUE("10/1/20"&amp;RIGHT(BH$1,2)),NETWORKDAYS(DATEVALUE("10/1/20"&amp;RIGHT(BH$1,2)),DATEVALUE("9/30/20"&amp;RIGHT(BI$1,2)),Holidays!$J$3:$J$937),
IF($T526&gt;=DATEVALUE("10/1/20"&amp;RIGHT(BH$1,2)),NETWORKDAYS($T526,DATEVALUE("9/30/20"&amp;RIGHT(BI$1,2)),Holidays!$J$3:$J$937),"")))),"")/(NETWORKDAYS($T526,$U526,Holidays!$J$3:$J$937)),0))</f>
        <v/>
      </c>
      <c r="BJ526" s="87" t="str">
        <f>IF($Q526="","",IFERROR(IF(OR(AND($T526&gt;=DATEVALUE("10/1/20"&amp;RIGHT(BI$1,2)),$T526&lt;=DATEVALUE("9/30/20"&amp;RIGHT(BJ$1,2))),AND($U526&gt;=DATEVALUE("10/1/20"&amp;RIGHT(BI$1,2)),$U526&lt;=DATEVALUE("9/30/20"&amp;RIGHT(BJ$1,2))),AND($T526&lt;=DATEVALUE("10/1/20"&amp;RIGHT(BI$1,2)),$U526&gt;=DATEVALUE("9/30/20"&amp;RIGHT(BJ$1,2)))),
IF(AND($T526&gt;=DATEVALUE("10/1/20"&amp;RIGHT(BI$1,2)),$U526&lt;=DATEVALUE("9/30/20"&amp;RIGHT(BJ$1,2))),NETWORKDAYS($T526,$U526,Holidays!$J$3:$J$937),
IF(AND($T526&lt;DATEVALUE("10/1/20"&amp;RIGHT(BI$1,2)),$U526&lt;=DATEVALUE("9/30/20"&amp;RIGHT(BJ$1,2))),NETWORKDAYS(DATEVALUE("10/1/20"&amp;RIGHT(BI$1,2)),$U526,Holidays!$J$3:$J$937),
IF($T526&lt;DATEVALUE("10/1/20"&amp;RIGHT(BI$1,2)),NETWORKDAYS(DATEVALUE("10/1/20"&amp;RIGHT(BI$1,2)),DATEVALUE("9/30/20"&amp;RIGHT(BJ$1,2)),Holidays!$J$3:$J$937),
IF($T526&gt;=DATEVALUE("10/1/20"&amp;RIGHT(BI$1,2)),NETWORKDAYS($T526,DATEVALUE("9/30/20"&amp;RIGHT(BJ$1,2)),Holidays!$J$3:$J$937),"")))),"")/(NETWORKDAYS($T526,$U526,Holidays!$J$3:$J$937)),0))</f>
        <v/>
      </c>
      <c r="BK526" s="87" t="str">
        <f>IF($Q526="","",IFERROR(IF(OR(AND($T526&gt;=DATEVALUE("10/1/20"&amp;RIGHT(BJ$1,2)),$T526&lt;=DATEVALUE("9/30/20"&amp;RIGHT(BK$1,2))),AND($U526&gt;=DATEVALUE("10/1/20"&amp;RIGHT(BJ$1,2)),$U526&lt;=DATEVALUE("9/30/20"&amp;RIGHT(BK$1,2))),AND($T526&lt;=DATEVALUE("10/1/20"&amp;RIGHT(BJ$1,2)),$U526&gt;=DATEVALUE("9/30/20"&amp;RIGHT(BK$1,2)))),
IF(AND($T526&gt;=DATEVALUE("10/1/20"&amp;RIGHT(BJ$1,2)),$U526&lt;=DATEVALUE("9/30/20"&amp;RIGHT(BK$1,2))),NETWORKDAYS($T526,$U526,Holidays!$J$3:$J$937),
IF(AND($T526&lt;DATEVALUE("10/1/20"&amp;RIGHT(BJ$1,2)),$U526&lt;=DATEVALUE("9/30/20"&amp;RIGHT(BK$1,2))),NETWORKDAYS(DATEVALUE("10/1/20"&amp;RIGHT(BJ$1,2)),$U526,Holidays!$J$3:$J$937),
IF($T526&lt;DATEVALUE("10/1/20"&amp;RIGHT(BJ$1,2)),NETWORKDAYS(DATEVALUE("10/1/20"&amp;RIGHT(BJ$1,2)),DATEVALUE("9/30/20"&amp;RIGHT(BK$1,2)),Holidays!$J$3:$J$937),
IF($T526&gt;=DATEVALUE("10/1/20"&amp;RIGHT(BJ$1,2)),NETWORKDAYS($T526,DATEVALUE("9/30/20"&amp;RIGHT(BK$1,2)),Holidays!$J$3:$J$937),"")))),"")/(NETWORKDAYS($T526,$U526,Holidays!$J$3:$J$937)),0))</f>
        <v/>
      </c>
      <c r="BL526" s="87" t="str">
        <f>IF($Q526="","",IFERROR(IF(OR(AND($T526&gt;=DATEVALUE("10/1/20"&amp;RIGHT(BK$1,2)),$T526&lt;=DATEVALUE("9/30/20"&amp;RIGHT(BL$1,2))),AND($U526&gt;=DATEVALUE("10/1/20"&amp;RIGHT(BK$1,2)),$U526&lt;=DATEVALUE("9/30/20"&amp;RIGHT(BL$1,2))),AND($T526&lt;=DATEVALUE("10/1/20"&amp;RIGHT(BK$1,2)),$U526&gt;=DATEVALUE("9/30/20"&amp;RIGHT(BL$1,2)))),
IF(AND($T526&gt;=DATEVALUE("10/1/20"&amp;RIGHT(BK$1,2)),$U526&lt;=DATEVALUE("9/30/20"&amp;RIGHT(BL$1,2))),NETWORKDAYS($T526,$U526,Holidays!$J$3:$J$937),
IF(AND($T526&lt;DATEVALUE("10/1/20"&amp;RIGHT(BK$1,2)),$U526&lt;=DATEVALUE("9/30/20"&amp;RIGHT(BL$1,2))),NETWORKDAYS(DATEVALUE("10/1/20"&amp;RIGHT(BK$1,2)),$U526,Holidays!$J$3:$J$937),
IF($T526&lt;DATEVALUE("10/1/20"&amp;RIGHT(BK$1,2)),NETWORKDAYS(DATEVALUE("10/1/20"&amp;RIGHT(BK$1,2)),DATEVALUE("9/30/20"&amp;RIGHT(BL$1,2)),Holidays!$J$3:$J$937),
IF($T526&gt;=DATEVALUE("10/1/20"&amp;RIGHT(BK$1,2)),NETWORKDAYS($T526,DATEVALUE("9/30/20"&amp;RIGHT(BL$1,2)),Holidays!$J$3:$J$937),"")))),"")/(NETWORKDAYS($T526,$U526,Holidays!$J$3:$J$937)),0))</f>
        <v/>
      </c>
      <c r="BM526" s="87" t="str">
        <f>IF($Q526="","",IFERROR(IF(OR(AND($T526&gt;=DATEVALUE("10/1/20"&amp;RIGHT(BL$1,2)),$T526&lt;=DATEVALUE("9/30/20"&amp;RIGHT(BM$1,2))),AND($U526&gt;=DATEVALUE("10/1/20"&amp;RIGHT(BL$1,2)),$U526&lt;=DATEVALUE("9/30/20"&amp;RIGHT(BM$1,2))),AND($T526&lt;=DATEVALUE("10/1/20"&amp;RIGHT(BL$1,2)),$U526&gt;=DATEVALUE("9/30/20"&amp;RIGHT(BM$1,2)))),
IF(AND($T526&gt;=DATEVALUE("10/1/20"&amp;RIGHT(BL$1,2)),$U526&lt;=DATEVALUE("9/30/20"&amp;RIGHT(BM$1,2))),NETWORKDAYS($T526,$U526,Holidays!$J$3:$J$937),
IF(AND($T526&lt;DATEVALUE("10/1/20"&amp;RIGHT(BL$1,2)),$U526&lt;=DATEVALUE("9/30/20"&amp;RIGHT(BM$1,2))),NETWORKDAYS(DATEVALUE("10/1/20"&amp;RIGHT(BL$1,2)),$U526,Holidays!$J$3:$J$937),
IF($T526&lt;DATEVALUE("10/1/20"&amp;RIGHT(BL$1,2)),NETWORKDAYS(DATEVALUE("10/1/20"&amp;RIGHT(BL$1,2)),DATEVALUE("9/30/20"&amp;RIGHT(BM$1,2)),Holidays!$J$3:$J$937),
IF($T526&gt;=DATEVALUE("10/1/20"&amp;RIGHT(BL$1,2)),NETWORKDAYS($T526,DATEVALUE("9/30/20"&amp;RIGHT(BM$1,2)),Holidays!$J$3:$J$937),"")))),"")/(NETWORKDAYS($T526,$U526,Holidays!$J$3:$J$937)),0))</f>
        <v/>
      </c>
      <c r="BN526" s="87" t="str">
        <f>IF($Q526="","",IFERROR(IF(OR(AND($T526&gt;=DATEVALUE("10/1/20"&amp;RIGHT(BM$1,2)),$T526&lt;=DATEVALUE("9/30/20"&amp;RIGHT(BN$1,2))),AND($U526&gt;=DATEVALUE("10/1/20"&amp;RIGHT(BM$1,2)),$U526&lt;=DATEVALUE("9/30/20"&amp;RIGHT(BN$1,2))),AND($T526&lt;=DATEVALUE("10/1/20"&amp;RIGHT(BM$1,2)),$U526&gt;=DATEVALUE("9/30/20"&amp;RIGHT(BN$1,2)))),
IF(AND($T526&gt;=DATEVALUE("10/1/20"&amp;RIGHT(BM$1,2)),$U526&lt;=DATEVALUE("9/30/20"&amp;RIGHT(BN$1,2))),NETWORKDAYS($T526,$U526,Holidays!$J$3:$J$937),
IF(AND($T526&lt;DATEVALUE("10/1/20"&amp;RIGHT(BM$1,2)),$U526&lt;=DATEVALUE("9/30/20"&amp;RIGHT(BN$1,2))),NETWORKDAYS(DATEVALUE("10/1/20"&amp;RIGHT(BM$1,2)),$U526,Holidays!$J$3:$J$937),
IF($T526&lt;DATEVALUE("10/1/20"&amp;RIGHT(BM$1,2)),NETWORKDAYS(DATEVALUE("10/1/20"&amp;RIGHT(BM$1,2)),DATEVALUE("9/30/20"&amp;RIGHT(BN$1,2)),Holidays!$J$3:$J$937),
IF($T526&gt;=DATEVALUE("10/1/20"&amp;RIGHT(BM$1,2)),NETWORKDAYS($T526,DATEVALUE("9/30/20"&amp;RIGHT(BN$1,2)),Holidays!$J$3:$J$937),"")))),"")/(NETWORKDAYS($T526,$U526,Holidays!$J$3:$J$937)),0))</f>
        <v/>
      </c>
      <c r="BO526" s="87" t="str">
        <f>IF($Q526="","",IFERROR(IF(OR(AND($T526&gt;=DATEVALUE("10/1/20"&amp;RIGHT(BN$1,2)),$T526&lt;=DATEVALUE("9/30/20"&amp;RIGHT(BO$1,2))),AND($U526&gt;=DATEVALUE("10/1/20"&amp;RIGHT(BN$1,2)),$U526&lt;=DATEVALUE("9/30/20"&amp;RIGHT(BO$1,2))),AND($T526&lt;=DATEVALUE("10/1/20"&amp;RIGHT(BN$1,2)),$U526&gt;=DATEVALUE("9/30/20"&amp;RIGHT(BO$1,2)))),
IF(AND($T526&gt;=DATEVALUE("10/1/20"&amp;RIGHT(BN$1,2)),$U526&lt;=DATEVALUE("9/30/20"&amp;RIGHT(BO$1,2))),NETWORKDAYS($T526,$U526,Holidays!$J$3:$J$937),
IF(AND($T526&lt;DATEVALUE("10/1/20"&amp;RIGHT(BN$1,2)),$U526&lt;=DATEVALUE("9/30/20"&amp;RIGHT(BO$1,2))),NETWORKDAYS(DATEVALUE("10/1/20"&amp;RIGHT(BN$1,2)),$U526,Holidays!$J$3:$J$937),
IF($T526&lt;DATEVALUE("10/1/20"&amp;RIGHT(BN$1,2)),NETWORKDAYS(DATEVALUE("10/1/20"&amp;RIGHT(BN$1,2)),DATEVALUE("9/30/20"&amp;RIGHT(BO$1,2)),Holidays!$J$3:$J$937),
IF($T526&gt;=DATEVALUE("10/1/20"&amp;RIGHT(BN$1,2)),NETWORKDAYS($T526,DATEVALUE("9/30/20"&amp;RIGHT(BO$1,2)),Holidays!$J$3:$J$937),"")))),"")/(NETWORKDAYS($T526,$U526,Holidays!$J$3:$J$937)),0))</f>
        <v/>
      </c>
      <c r="BP526" s="87" t="str">
        <f>IF($Q526="","",IFERROR(IF(OR(AND($T526&gt;=DATEVALUE("10/1/20"&amp;RIGHT(BO$1,2)),$T526&lt;=DATEVALUE("9/30/20"&amp;RIGHT(BP$1,2))),AND($U526&gt;=DATEVALUE("10/1/20"&amp;RIGHT(BO$1,2)),$U526&lt;=DATEVALUE("9/30/20"&amp;RIGHT(BP$1,2))),AND($T526&lt;=DATEVALUE("10/1/20"&amp;RIGHT(BO$1,2)),$U526&gt;=DATEVALUE("9/30/20"&amp;RIGHT(BP$1,2)))),
IF(AND($T526&gt;=DATEVALUE("10/1/20"&amp;RIGHT(BO$1,2)),$U526&lt;=DATEVALUE("9/30/20"&amp;RIGHT(BP$1,2))),NETWORKDAYS($T526,$U526,Holidays!$J$3:$J$937),
IF(AND($T526&lt;DATEVALUE("10/1/20"&amp;RIGHT(BO$1,2)),$U526&lt;=DATEVALUE("9/30/20"&amp;RIGHT(BP$1,2))),NETWORKDAYS(DATEVALUE("10/1/20"&amp;RIGHT(BO$1,2)),$U526,Holidays!$J$3:$J$937),
IF($T526&lt;DATEVALUE("10/1/20"&amp;RIGHT(BO$1,2)),NETWORKDAYS(DATEVALUE("10/1/20"&amp;RIGHT(BO$1,2)),DATEVALUE("9/30/20"&amp;RIGHT(BP$1,2)),Holidays!$J$3:$J$937),
IF($T526&gt;=DATEVALUE("10/1/20"&amp;RIGHT(BO$1,2)),NETWORKDAYS($T526,DATEVALUE("9/30/20"&amp;RIGHT(BP$1,2)),Holidays!$J$3:$J$937),"")))),"")/(NETWORKDAYS($T526,$U526,Holidays!$J$3:$J$937)),0))</f>
        <v/>
      </c>
      <c r="BQ526" s="87" t="str">
        <f>IF($Q526="","",IFERROR(IF(OR(AND($T526&gt;=DATEVALUE("10/1/20"&amp;RIGHT(BP$1,2)),$T526&lt;=DATEVALUE("9/30/20"&amp;RIGHT(BQ$1,2))),AND($U526&gt;=DATEVALUE("10/1/20"&amp;RIGHT(BP$1,2)),$U526&lt;=DATEVALUE("9/30/20"&amp;RIGHT(BQ$1,2))),AND($T526&lt;=DATEVALUE("10/1/20"&amp;RIGHT(BP$1,2)),$U526&gt;=DATEVALUE("9/30/20"&amp;RIGHT(BQ$1,2)))),
IF(AND($T526&gt;=DATEVALUE("10/1/20"&amp;RIGHT(BP$1,2)),$U526&lt;=DATEVALUE("9/30/20"&amp;RIGHT(BQ$1,2))),NETWORKDAYS($T526,$U526,Holidays!$J$3:$J$937),
IF(AND($T526&lt;DATEVALUE("10/1/20"&amp;RIGHT(BP$1,2)),$U526&lt;=DATEVALUE("9/30/20"&amp;RIGHT(BQ$1,2))),NETWORKDAYS(DATEVALUE("10/1/20"&amp;RIGHT(BP$1,2)),$U526,Holidays!$J$3:$J$937),
IF($T526&lt;DATEVALUE("10/1/20"&amp;RIGHT(BP$1,2)),NETWORKDAYS(DATEVALUE("10/1/20"&amp;RIGHT(BP$1,2)),DATEVALUE("9/30/20"&amp;RIGHT(BQ$1,2)),Holidays!$J$3:$J$937),
IF($T526&gt;=DATEVALUE("10/1/20"&amp;RIGHT(BP$1,2)),NETWORKDAYS($T526,DATEVALUE("9/30/20"&amp;RIGHT(BQ$1,2)),Holidays!$J$3:$J$937),"")))),"")/(NETWORKDAYS($T526,$U526,Holidays!$J$3:$J$937)),0))</f>
        <v/>
      </c>
      <c r="BR526" s="87" t="str">
        <f>IF($Q526="","",IFERROR(IF(OR(AND($T526&gt;=DATEVALUE("10/1/20"&amp;RIGHT(BQ$1,2)),$T526&lt;=DATEVALUE("9/30/20"&amp;RIGHT(BR$1,2))),AND($U526&gt;=DATEVALUE("10/1/20"&amp;RIGHT(BQ$1,2)),$U526&lt;=DATEVALUE("9/30/20"&amp;RIGHT(BR$1,2))),AND($T526&lt;=DATEVALUE("10/1/20"&amp;RIGHT(BQ$1,2)),$U526&gt;=DATEVALUE("9/30/20"&amp;RIGHT(BR$1,2)))),
IF(AND($T526&gt;=DATEVALUE("10/1/20"&amp;RIGHT(BQ$1,2)),$U526&lt;=DATEVALUE("9/30/20"&amp;RIGHT(BR$1,2))),NETWORKDAYS($T526,$U526,Holidays!$J$3:$J$937),
IF(AND($T526&lt;DATEVALUE("10/1/20"&amp;RIGHT(BQ$1,2)),$U526&lt;=DATEVALUE("9/30/20"&amp;RIGHT(BR$1,2))),NETWORKDAYS(DATEVALUE("10/1/20"&amp;RIGHT(BQ$1,2)),$U526,Holidays!$J$3:$J$937),
IF($T526&lt;DATEVALUE("10/1/20"&amp;RIGHT(BQ$1,2)),NETWORKDAYS(DATEVALUE("10/1/20"&amp;RIGHT(BQ$1,2)),DATEVALUE("9/30/20"&amp;RIGHT(BR$1,2)),Holidays!$J$3:$J$937),
IF($T526&gt;=DATEVALUE("10/1/20"&amp;RIGHT(BQ$1,2)),NETWORKDAYS($T526,DATEVALUE("9/30/20"&amp;RIGHT(BR$1,2)),Holidays!$J$3:$J$937),"")))),"")/(NETWORKDAYS($T526,$U526,Holidays!$J$3:$J$937)),0))</f>
        <v/>
      </c>
      <c r="BS526" s="87" t="str">
        <f>IF($Q526="","",IFERROR(IF(OR(AND($T526&gt;=DATEVALUE("10/1/20"&amp;RIGHT(BR$1,2)),$T526&lt;=DATEVALUE("9/30/20"&amp;RIGHT(BS$1,2))),AND($U526&gt;=DATEVALUE("10/1/20"&amp;RIGHT(BR$1,2)),$U526&lt;=DATEVALUE("9/30/20"&amp;RIGHT(BS$1,2))),AND($T526&lt;=DATEVALUE("10/1/20"&amp;RIGHT(BR$1,2)),$U526&gt;=DATEVALUE("9/30/20"&amp;RIGHT(BS$1,2)))),
IF(AND($T526&gt;=DATEVALUE("10/1/20"&amp;RIGHT(BR$1,2)),$U526&lt;=DATEVALUE("9/30/20"&amp;RIGHT(BS$1,2))),NETWORKDAYS($T526,$U526,Holidays!$J$3:$J$937),
IF(AND($T526&lt;DATEVALUE("10/1/20"&amp;RIGHT(BR$1,2)),$U526&lt;=DATEVALUE("9/30/20"&amp;RIGHT(BS$1,2))),NETWORKDAYS(DATEVALUE("10/1/20"&amp;RIGHT(BR$1,2)),$U526,Holidays!$J$3:$J$937),
IF($T526&lt;DATEVALUE("10/1/20"&amp;RIGHT(BR$1,2)),NETWORKDAYS(DATEVALUE("10/1/20"&amp;RIGHT(BR$1,2)),DATEVALUE("9/30/20"&amp;RIGHT(BS$1,2)),Holidays!$J$3:$J$937),
IF($T526&gt;=DATEVALUE("10/1/20"&amp;RIGHT(BR$1,2)),NETWORKDAYS($T526,DATEVALUE("9/30/20"&amp;RIGHT(BS$1,2)),Holidays!$J$3:$J$937),"")))),"")/(NETWORKDAYS($T526,$U526,Holidays!$J$3:$J$937)),0))</f>
        <v/>
      </c>
      <c r="BT526" s="87" t="str">
        <f>IF($Q526="","",IFERROR(IF(OR(AND($T526&gt;=DATEVALUE("10/1/20"&amp;RIGHT(BS$1,2)),$T526&lt;=DATEVALUE("9/30/20"&amp;RIGHT(BT$1,2))),AND($U526&gt;=DATEVALUE("10/1/20"&amp;RIGHT(BS$1,2)),$U526&lt;=DATEVALUE("9/30/20"&amp;RIGHT(BT$1,2))),AND($T526&lt;=DATEVALUE("10/1/20"&amp;RIGHT(BS$1,2)),$U526&gt;=DATEVALUE("9/30/20"&amp;RIGHT(BT$1,2)))),
IF(AND($T526&gt;=DATEVALUE("10/1/20"&amp;RIGHT(BS$1,2)),$U526&lt;=DATEVALUE("9/30/20"&amp;RIGHT(BT$1,2))),NETWORKDAYS($T526,$U526,Holidays!$J$3:$J$937),
IF(AND($T526&lt;DATEVALUE("10/1/20"&amp;RIGHT(BS$1,2)),$U526&lt;=DATEVALUE("9/30/20"&amp;RIGHT(BT$1,2))),NETWORKDAYS(DATEVALUE("10/1/20"&amp;RIGHT(BS$1,2)),$U526,Holidays!$J$3:$J$937),
IF($T526&lt;DATEVALUE("10/1/20"&amp;RIGHT(BS$1,2)),NETWORKDAYS(DATEVALUE("10/1/20"&amp;RIGHT(BS$1,2)),DATEVALUE("9/30/20"&amp;RIGHT(BT$1,2)),Holidays!$J$3:$J$937),
IF($T526&gt;=DATEVALUE("10/1/20"&amp;RIGHT(BS$1,2)),NETWORKDAYS($T526,DATEVALUE("9/30/20"&amp;RIGHT(BT$1,2)),Holidays!$J$3:$J$937),"")))),"")/(NETWORKDAYS($T526,$U526,Holidays!$J$3:$J$937)),0))</f>
        <v/>
      </c>
      <c r="BU526" s="87" t="str">
        <f>IF($Q526="","",IFERROR(IF(OR(AND($T526&gt;=DATEVALUE("10/1/20"&amp;RIGHT(BT$1,2)),$T526&lt;=DATEVALUE("9/30/20"&amp;RIGHT(BU$1,2))),AND($U526&gt;=DATEVALUE("10/1/20"&amp;RIGHT(BT$1,2)),$U526&lt;=DATEVALUE("9/30/20"&amp;RIGHT(BU$1,2))),AND($T526&lt;=DATEVALUE("10/1/20"&amp;RIGHT(BT$1,2)),$U526&gt;=DATEVALUE("9/30/20"&amp;RIGHT(BU$1,2)))),
IF(AND($T526&gt;=DATEVALUE("10/1/20"&amp;RIGHT(BT$1,2)),$U526&lt;=DATEVALUE("9/30/20"&amp;RIGHT(BU$1,2))),NETWORKDAYS($T526,$U526,Holidays!$J$3:$J$937),
IF(AND($T526&lt;DATEVALUE("10/1/20"&amp;RIGHT(BT$1,2)),$U526&lt;=DATEVALUE("9/30/20"&amp;RIGHT(BU$1,2))),NETWORKDAYS(DATEVALUE("10/1/20"&amp;RIGHT(BT$1,2)),$U526,Holidays!$J$3:$J$937),
IF($T526&lt;DATEVALUE("10/1/20"&amp;RIGHT(BT$1,2)),NETWORKDAYS(DATEVALUE("10/1/20"&amp;RIGHT(BT$1,2)),DATEVALUE("9/30/20"&amp;RIGHT(BU$1,2)),Holidays!$J$3:$J$937),
IF($T526&gt;=DATEVALUE("10/1/20"&amp;RIGHT(BT$1,2)),NETWORKDAYS($T526,DATEVALUE("9/30/20"&amp;RIGHT(BU$1,2)),Holidays!$J$3:$J$937),"")))),"")/(NETWORKDAYS($T526,$U526,Holidays!$J$3:$J$937)),0))</f>
        <v/>
      </c>
      <c r="BV526" s="87" t="str">
        <f>IF($Q526="","",IFERROR(IF(OR(AND($T526&gt;=DATEVALUE("10/1/20"&amp;RIGHT(BU$1,2)),$T526&lt;=DATEVALUE("9/30/20"&amp;RIGHT(BV$1,2))),AND($U526&gt;=DATEVALUE("10/1/20"&amp;RIGHT(BU$1,2)),$U526&lt;=DATEVALUE("9/30/20"&amp;RIGHT(BV$1,2))),AND($T526&lt;=DATEVALUE("10/1/20"&amp;RIGHT(BU$1,2)),$U526&gt;=DATEVALUE("9/30/20"&amp;RIGHT(BV$1,2)))),
IF(AND($T526&gt;=DATEVALUE("10/1/20"&amp;RIGHT(BU$1,2)),$U526&lt;=DATEVALUE("9/30/20"&amp;RIGHT(BV$1,2))),NETWORKDAYS($T526,$U526,Holidays!$J$3:$J$937),
IF(AND($T526&lt;DATEVALUE("10/1/20"&amp;RIGHT(BU$1,2)),$U526&lt;=DATEVALUE("9/30/20"&amp;RIGHT(BV$1,2))),NETWORKDAYS(DATEVALUE("10/1/20"&amp;RIGHT(BU$1,2)),$U526,Holidays!$J$3:$J$937),
IF($T526&lt;DATEVALUE("10/1/20"&amp;RIGHT(BU$1,2)),NETWORKDAYS(DATEVALUE("10/1/20"&amp;RIGHT(BU$1,2)),DATEVALUE("9/30/20"&amp;RIGHT(BV$1,2)),Holidays!$J$3:$J$937),
IF($T526&gt;=DATEVALUE("10/1/20"&amp;RIGHT(BU$1,2)),NETWORKDAYS($T526,DATEVALUE("9/30/20"&amp;RIGHT(BV$1,2)),Holidays!$J$3:$J$937),"")))),"")/(NETWORKDAYS($T526,$U526,Holidays!$J$3:$J$937)),0))</f>
        <v/>
      </c>
      <c r="BW526" s="87" t="str">
        <f>IF($Q526="","",IFERROR(IF(OR(AND($T526&gt;=DATEVALUE("10/1/20"&amp;RIGHT(BV$1,2)),$T526&lt;=DATEVALUE("9/30/20"&amp;RIGHT(BW$1,2))),AND($U526&gt;=DATEVALUE("10/1/20"&amp;RIGHT(BV$1,2)),$U526&lt;=DATEVALUE("9/30/20"&amp;RIGHT(BW$1,2))),AND($T526&lt;=DATEVALUE("10/1/20"&amp;RIGHT(BV$1,2)),$U526&gt;=DATEVALUE("9/30/20"&amp;RIGHT(BW$1,2)))),
IF(AND($T526&gt;=DATEVALUE("10/1/20"&amp;RIGHT(BV$1,2)),$U526&lt;=DATEVALUE("9/30/20"&amp;RIGHT(BW$1,2))),NETWORKDAYS($T526,$U526,Holidays!$J$3:$J$937),
IF(AND($T526&lt;DATEVALUE("10/1/20"&amp;RIGHT(BV$1,2)),$U526&lt;=DATEVALUE("9/30/20"&amp;RIGHT(BW$1,2))),NETWORKDAYS(DATEVALUE("10/1/20"&amp;RIGHT(BV$1,2)),$U526,Holidays!$J$3:$J$937),
IF($T526&lt;DATEVALUE("10/1/20"&amp;RIGHT(BV$1,2)),NETWORKDAYS(DATEVALUE("10/1/20"&amp;RIGHT(BV$1,2)),DATEVALUE("9/30/20"&amp;RIGHT(BW$1,2)),Holidays!$J$3:$J$937),
IF($T526&gt;=DATEVALUE("10/1/20"&amp;RIGHT(BV$1,2)),NETWORKDAYS($T526,DATEVALUE("9/30/20"&amp;RIGHT(BW$1,2)),Holidays!$J$3:$J$937),"")))),"")/(NETWORKDAYS($T526,$U526,Holidays!$J$3:$J$937)),0))</f>
        <v/>
      </c>
      <c r="BX526" s="87" t="str">
        <f>IF($Q526="","",IFERROR(IF(OR(AND($T526&gt;=DATEVALUE("10/1/20"&amp;RIGHT(BW$1,2)),$T526&lt;=DATEVALUE("9/30/20"&amp;RIGHT(BX$1,2))),AND($U526&gt;=DATEVALUE("10/1/20"&amp;RIGHT(BW$1,2)),$U526&lt;=DATEVALUE("9/30/20"&amp;RIGHT(BX$1,2))),AND($T526&lt;=DATEVALUE("10/1/20"&amp;RIGHT(BW$1,2)),$U526&gt;=DATEVALUE("9/30/20"&amp;RIGHT(BX$1,2)))),
IF(AND($T526&gt;=DATEVALUE("10/1/20"&amp;RIGHT(BW$1,2)),$U526&lt;=DATEVALUE("9/30/20"&amp;RIGHT(BX$1,2))),NETWORKDAYS($T526,$U526,Holidays!$J$3:$J$937),
IF(AND($T526&lt;DATEVALUE("10/1/20"&amp;RIGHT(BW$1,2)),$U526&lt;=DATEVALUE("9/30/20"&amp;RIGHT(BX$1,2))),NETWORKDAYS(DATEVALUE("10/1/20"&amp;RIGHT(BW$1,2)),$U526,Holidays!$J$3:$J$937),
IF($T526&lt;DATEVALUE("10/1/20"&amp;RIGHT(BW$1,2)),NETWORKDAYS(DATEVALUE("10/1/20"&amp;RIGHT(BW$1,2)),DATEVALUE("9/30/20"&amp;RIGHT(BX$1,2)),Holidays!$J$3:$J$937),
IF($T526&gt;=DATEVALUE("10/1/20"&amp;RIGHT(BW$1,2)),NETWORKDAYS($T526,DATEVALUE("9/30/20"&amp;RIGHT(BX$1,2)),Holidays!$J$3:$J$937),"")))),"")/(NETWORKDAYS($T526,$U526,Holidays!$J$3:$J$937)),0))</f>
        <v/>
      </c>
      <c r="BY526" s="87" t="str">
        <f>IF($Q526="","",IFERROR(IF(OR(AND($T526&gt;=DATEVALUE("10/1/20"&amp;RIGHT(BX$1,2)),$T526&lt;=DATEVALUE("9/30/20"&amp;RIGHT(BY$1,2))),AND($U526&gt;=DATEVALUE("10/1/20"&amp;RIGHT(BX$1,2)),$U526&lt;=DATEVALUE("9/30/20"&amp;RIGHT(BY$1,2))),AND($T526&lt;=DATEVALUE("10/1/20"&amp;RIGHT(BX$1,2)),$U526&gt;=DATEVALUE("9/30/20"&amp;RIGHT(BY$1,2)))),
IF(AND($T526&gt;=DATEVALUE("10/1/20"&amp;RIGHT(BX$1,2)),$U526&lt;=DATEVALUE("9/30/20"&amp;RIGHT(BY$1,2))),NETWORKDAYS($T526,$U526,Holidays!$J$3:$J$937),
IF(AND($T526&lt;DATEVALUE("10/1/20"&amp;RIGHT(BX$1,2)),$U526&lt;=DATEVALUE("9/30/20"&amp;RIGHT(BY$1,2))),NETWORKDAYS(DATEVALUE("10/1/20"&amp;RIGHT(BX$1,2)),$U526,Holidays!$J$3:$J$937),
IF($T526&lt;DATEVALUE("10/1/20"&amp;RIGHT(BX$1,2)),NETWORKDAYS(DATEVALUE("10/1/20"&amp;RIGHT(BX$1,2)),DATEVALUE("9/30/20"&amp;RIGHT(BY$1,2)),Holidays!$J$3:$J$937),
IF($T526&gt;=DATEVALUE("10/1/20"&amp;RIGHT(BX$1,2)),NETWORKDAYS($T526,DATEVALUE("9/30/20"&amp;RIGHT(BY$1,2)),Holidays!$J$3:$J$937),"")))),"")/(NETWORKDAYS($T526,$U526,Holidays!$J$3:$J$937)),0))</f>
        <v/>
      </c>
      <c r="BZ526" s="87" t="str">
        <f>IF($Q526="","",IFERROR(IF(OR(AND($T526&gt;=DATEVALUE("10/1/20"&amp;RIGHT(BY$1,2)),$T526&lt;=DATEVALUE("9/30/20"&amp;RIGHT(BZ$1,2))),AND($U526&gt;=DATEVALUE("10/1/20"&amp;RIGHT(BY$1,2)),$U526&lt;=DATEVALUE("9/30/20"&amp;RIGHT(BZ$1,2))),AND($T526&lt;=DATEVALUE("10/1/20"&amp;RIGHT(BY$1,2)),$U526&gt;=DATEVALUE("9/30/20"&amp;RIGHT(BZ$1,2)))),
IF(AND($T526&gt;=DATEVALUE("10/1/20"&amp;RIGHT(BY$1,2)),$U526&lt;=DATEVALUE("9/30/20"&amp;RIGHT(BZ$1,2))),NETWORKDAYS($T526,$U526,Holidays!$J$3:$J$937),
IF(AND($T526&lt;DATEVALUE("10/1/20"&amp;RIGHT(BY$1,2)),$U526&lt;=DATEVALUE("9/30/20"&amp;RIGHT(BZ$1,2))),NETWORKDAYS(DATEVALUE("10/1/20"&amp;RIGHT(BY$1,2)),$U526,Holidays!$J$3:$J$937),
IF($T526&lt;DATEVALUE("10/1/20"&amp;RIGHT(BY$1,2)),NETWORKDAYS(DATEVALUE("10/1/20"&amp;RIGHT(BY$1,2)),DATEVALUE("9/30/20"&amp;RIGHT(BZ$1,2)),Holidays!$J$3:$J$937),
IF($T526&gt;=DATEVALUE("10/1/20"&amp;RIGHT(BY$1,2)),NETWORKDAYS($T526,DATEVALUE("9/30/20"&amp;RIGHT(BZ$1,2)),Holidays!$J$3:$J$937),"")))),"")/(NETWORKDAYS($T526,$U526,Holidays!$J$3:$J$937)),0))</f>
        <v/>
      </c>
      <c r="CA526" s="87" t="str">
        <f>IF($Q526="","",IFERROR(IF(OR(AND($T526&gt;=DATEVALUE("10/1/20"&amp;RIGHT(BZ$1,2)),$T526&lt;=DATEVALUE("9/30/20"&amp;RIGHT(CA$1,2))),AND($U526&gt;=DATEVALUE("10/1/20"&amp;RIGHT(BZ$1,2)),$U526&lt;=DATEVALUE("9/30/20"&amp;RIGHT(CA$1,2))),AND($T526&lt;=DATEVALUE("10/1/20"&amp;RIGHT(BZ$1,2)),$U526&gt;=DATEVALUE("9/30/20"&amp;RIGHT(CA$1,2)))),
IF(AND($T526&gt;=DATEVALUE("10/1/20"&amp;RIGHT(BZ$1,2)),$U526&lt;=DATEVALUE("9/30/20"&amp;RIGHT(CA$1,2))),NETWORKDAYS($T526,$U526,Holidays!$J$3:$J$937),
IF(AND($T526&lt;DATEVALUE("10/1/20"&amp;RIGHT(BZ$1,2)),$U526&lt;=DATEVALUE("9/30/20"&amp;RIGHT(CA$1,2))),NETWORKDAYS(DATEVALUE("10/1/20"&amp;RIGHT(BZ$1,2)),$U526,Holidays!$J$3:$J$937),
IF($T526&lt;DATEVALUE("10/1/20"&amp;RIGHT(BZ$1,2)),NETWORKDAYS(DATEVALUE("10/1/20"&amp;RIGHT(BZ$1,2)),DATEVALUE("9/30/20"&amp;RIGHT(CA$1,2)),Holidays!$J$3:$J$937),
IF($T526&gt;=DATEVALUE("10/1/20"&amp;RIGHT(BZ$1,2)),NETWORKDAYS($T526,DATEVALUE("9/30/20"&amp;RIGHT(CA$1,2)),Holidays!$J$3:$J$937),"")))),"")/(NETWORKDAYS($T526,$U526,Holidays!$J$3:$J$937)),0))</f>
        <v/>
      </c>
      <c r="CB526" s="87" t="str">
        <f>IF($Q526="","",IFERROR(IF(OR(AND($T526&gt;=DATEVALUE("10/1/20"&amp;RIGHT(CA$1,2)),$T526&lt;=DATEVALUE("9/30/20"&amp;RIGHT(CB$1,2))),AND($U526&gt;=DATEVALUE("10/1/20"&amp;RIGHT(CA$1,2)),$U526&lt;=DATEVALUE("9/30/20"&amp;RIGHT(CB$1,2))),AND($T526&lt;=DATEVALUE("10/1/20"&amp;RIGHT(CA$1,2)),$U526&gt;=DATEVALUE("9/30/20"&amp;RIGHT(CB$1,2)))),
IF(AND($T526&gt;=DATEVALUE("10/1/20"&amp;RIGHT(CA$1,2)),$U526&lt;=DATEVALUE("9/30/20"&amp;RIGHT(CB$1,2))),NETWORKDAYS($T526,$U526,Holidays!$J$3:$J$937),
IF(AND($T526&lt;DATEVALUE("10/1/20"&amp;RIGHT(CA$1,2)),$U526&lt;=DATEVALUE("9/30/20"&amp;RIGHT(CB$1,2))),NETWORKDAYS(DATEVALUE("10/1/20"&amp;RIGHT(CA$1,2)),$U526,Holidays!$J$3:$J$937),
IF($T526&lt;DATEVALUE("10/1/20"&amp;RIGHT(CA$1,2)),NETWORKDAYS(DATEVALUE("10/1/20"&amp;RIGHT(CA$1,2)),DATEVALUE("9/30/20"&amp;RIGHT(CB$1,2)),Holidays!$J$3:$J$937),
IF($T526&gt;=DATEVALUE("10/1/20"&amp;RIGHT(CA$1,2)),NETWORKDAYS($T526,DATEVALUE("9/30/20"&amp;RIGHT(CB$1,2)),Holidays!$J$3:$J$937),"")))),"")/(NETWORKDAYS($T526,$U526,Holidays!$J$3:$J$937)),0))</f>
        <v/>
      </c>
    </row>
    <row r="527" spans="1:80">
      <c r="A527" s="97"/>
      <c r="B527" s="98" t="str">
        <f ca="1">IF(NOT($A527=""),OFFSET('WBS Reference &amp; User Procedure'!$A$1,MATCH($A527,'WBS Reference &amp; User Procedure'!$A:$A,0)-1,1),"")</f>
        <v/>
      </c>
      <c r="D527" s="97"/>
      <c r="I527" s="78"/>
      <c r="T527" s="104" t="str">
        <f>IF(NOT(Q527=""),IF(NOT($S527=""),$S527,#REF!),"")</f>
        <v/>
      </c>
      <c r="U527" s="104" t="str">
        <f>IF(NOT(Q527=""),WORKDAY(T527,Q527,Holidays!$J$3:$J$937),"")</f>
        <v/>
      </c>
      <c r="V527" s="104"/>
      <c r="W527" s="104"/>
      <c r="X527" s="101" t="str">
        <f t="shared" si="106"/>
        <v/>
      </c>
      <c r="AL527" s="87" t="str">
        <f t="shared" ca="1" si="107"/>
        <v/>
      </c>
      <c r="AN527" s="87" t="str">
        <f t="shared" ca="1" si="116"/>
        <v/>
      </c>
      <c r="AO527" s="87" t="str">
        <f t="shared" ca="1" si="116"/>
        <v/>
      </c>
      <c r="AP527" s="87" t="str">
        <f t="shared" ca="1" si="116"/>
        <v/>
      </c>
      <c r="AQ527" s="87" t="str">
        <f t="shared" ca="1" si="116"/>
        <v/>
      </c>
      <c r="AR527" s="87" t="str">
        <f t="shared" ca="1" si="116"/>
        <v/>
      </c>
      <c r="AS527" s="87" t="str">
        <f t="shared" ca="1" si="116"/>
        <v/>
      </c>
      <c r="AT527" s="87" t="str">
        <f t="shared" ca="1" si="116"/>
        <v/>
      </c>
      <c r="AU527" s="87" t="str">
        <f t="shared" ca="1" si="116"/>
        <v/>
      </c>
      <c r="AV527" s="87" t="str">
        <f t="shared" ca="1" si="116"/>
        <v/>
      </c>
      <c r="AW527" s="87" t="str">
        <f t="shared" ca="1" si="116"/>
        <v/>
      </c>
      <c r="AX527" s="87" t="str">
        <f t="shared" ca="1" si="117"/>
        <v/>
      </c>
      <c r="AY527" s="87" t="str">
        <f t="shared" ca="1" si="117"/>
        <v/>
      </c>
      <c r="AZ527" s="87" t="str">
        <f t="shared" ca="1" si="117"/>
        <v/>
      </c>
      <c r="BA527" s="87" t="str">
        <f t="shared" ca="1" si="117"/>
        <v/>
      </c>
      <c r="BB527" s="87" t="str">
        <f t="shared" ca="1" si="117"/>
        <v/>
      </c>
      <c r="BC527" s="87" t="str">
        <f t="shared" ca="1" si="117"/>
        <v/>
      </c>
      <c r="BD527" s="87" t="str">
        <f t="shared" ca="1" si="117"/>
        <v/>
      </c>
      <c r="BE527" s="87" t="str">
        <f t="shared" ca="1" si="117"/>
        <v/>
      </c>
      <c r="BF527" s="87" t="str">
        <f t="shared" ca="1" si="117"/>
        <v/>
      </c>
      <c r="BG527" s="87" t="str">
        <f t="shared" ca="1" si="117"/>
        <v/>
      </c>
      <c r="BI527" s="87" t="str">
        <f>IF($Q527="","",IFERROR(IF(OR(AND($T527&gt;=DATEVALUE("10/1/20"&amp;RIGHT(BH$1,2)),$T527&lt;=DATEVALUE("9/30/20"&amp;RIGHT(BI$1,2))),AND($U527&gt;=DATEVALUE("10/1/20"&amp;RIGHT(BH$1,2)),$U527&lt;=DATEVALUE("9/30/20"&amp;RIGHT(BI$1,2))),AND($T527&lt;=DATEVALUE("10/1/20"&amp;RIGHT(BH$1,2)),$U527&gt;=DATEVALUE("9/30/20"&amp;RIGHT(BI$1,2)))),
IF(AND($T527&gt;=DATEVALUE("10/1/20"&amp;RIGHT(BH$1,2)),$U527&lt;=DATEVALUE("9/30/20"&amp;RIGHT(BI$1,2))),NETWORKDAYS($T527,$U527,Holidays!$J$3:$J$937),
IF(AND($T527&lt;DATEVALUE("10/1/20"&amp;RIGHT(BH$1,2)),$U527&lt;=DATEVALUE("9/30/20"&amp;RIGHT(BI$1,2))),NETWORKDAYS(DATEVALUE("10/1/20"&amp;RIGHT(BH$1,2)),$U527,Holidays!$J$3:$J$937),
IF($T527&lt;DATEVALUE("10/1/20"&amp;RIGHT(BH$1,2)),NETWORKDAYS(DATEVALUE("10/1/20"&amp;RIGHT(BH$1,2)),DATEVALUE("9/30/20"&amp;RIGHT(BI$1,2)),Holidays!$J$3:$J$937),
IF($T527&gt;=DATEVALUE("10/1/20"&amp;RIGHT(BH$1,2)),NETWORKDAYS($T527,DATEVALUE("9/30/20"&amp;RIGHT(BI$1,2)),Holidays!$J$3:$J$937),"")))),"")/(NETWORKDAYS($T527,$U527,Holidays!$J$3:$J$937)),0))</f>
        <v/>
      </c>
      <c r="BJ527" s="87" t="str">
        <f>IF($Q527="","",IFERROR(IF(OR(AND($T527&gt;=DATEVALUE("10/1/20"&amp;RIGHT(BI$1,2)),$T527&lt;=DATEVALUE("9/30/20"&amp;RIGHT(BJ$1,2))),AND($U527&gt;=DATEVALUE("10/1/20"&amp;RIGHT(BI$1,2)),$U527&lt;=DATEVALUE("9/30/20"&amp;RIGHT(BJ$1,2))),AND($T527&lt;=DATEVALUE("10/1/20"&amp;RIGHT(BI$1,2)),$U527&gt;=DATEVALUE("9/30/20"&amp;RIGHT(BJ$1,2)))),
IF(AND($T527&gt;=DATEVALUE("10/1/20"&amp;RIGHT(BI$1,2)),$U527&lt;=DATEVALUE("9/30/20"&amp;RIGHT(BJ$1,2))),NETWORKDAYS($T527,$U527,Holidays!$J$3:$J$937),
IF(AND($T527&lt;DATEVALUE("10/1/20"&amp;RIGHT(BI$1,2)),$U527&lt;=DATEVALUE("9/30/20"&amp;RIGHT(BJ$1,2))),NETWORKDAYS(DATEVALUE("10/1/20"&amp;RIGHT(BI$1,2)),$U527,Holidays!$J$3:$J$937),
IF($T527&lt;DATEVALUE("10/1/20"&amp;RIGHT(BI$1,2)),NETWORKDAYS(DATEVALUE("10/1/20"&amp;RIGHT(BI$1,2)),DATEVALUE("9/30/20"&amp;RIGHT(BJ$1,2)),Holidays!$J$3:$J$937),
IF($T527&gt;=DATEVALUE("10/1/20"&amp;RIGHT(BI$1,2)),NETWORKDAYS($T527,DATEVALUE("9/30/20"&amp;RIGHT(BJ$1,2)),Holidays!$J$3:$J$937),"")))),"")/(NETWORKDAYS($T527,$U527,Holidays!$J$3:$J$937)),0))</f>
        <v/>
      </c>
      <c r="BK527" s="87" t="str">
        <f>IF($Q527="","",IFERROR(IF(OR(AND($T527&gt;=DATEVALUE("10/1/20"&amp;RIGHT(BJ$1,2)),$T527&lt;=DATEVALUE("9/30/20"&amp;RIGHT(BK$1,2))),AND($U527&gt;=DATEVALUE("10/1/20"&amp;RIGHT(BJ$1,2)),$U527&lt;=DATEVALUE("9/30/20"&amp;RIGHT(BK$1,2))),AND($T527&lt;=DATEVALUE("10/1/20"&amp;RIGHT(BJ$1,2)),$U527&gt;=DATEVALUE("9/30/20"&amp;RIGHT(BK$1,2)))),
IF(AND($T527&gt;=DATEVALUE("10/1/20"&amp;RIGHT(BJ$1,2)),$U527&lt;=DATEVALUE("9/30/20"&amp;RIGHT(BK$1,2))),NETWORKDAYS($T527,$U527,Holidays!$J$3:$J$937),
IF(AND($T527&lt;DATEVALUE("10/1/20"&amp;RIGHT(BJ$1,2)),$U527&lt;=DATEVALUE("9/30/20"&amp;RIGHT(BK$1,2))),NETWORKDAYS(DATEVALUE("10/1/20"&amp;RIGHT(BJ$1,2)),$U527,Holidays!$J$3:$J$937),
IF($T527&lt;DATEVALUE("10/1/20"&amp;RIGHT(BJ$1,2)),NETWORKDAYS(DATEVALUE("10/1/20"&amp;RIGHT(BJ$1,2)),DATEVALUE("9/30/20"&amp;RIGHT(BK$1,2)),Holidays!$J$3:$J$937),
IF($T527&gt;=DATEVALUE("10/1/20"&amp;RIGHT(BJ$1,2)),NETWORKDAYS($T527,DATEVALUE("9/30/20"&amp;RIGHT(BK$1,2)),Holidays!$J$3:$J$937),"")))),"")/(NETWORKDAYS($T527,$U527,Holidays!$J$3:$J$937)),0))</f>
        <v/>
      </c>
      <c r="BL527" s="87" t="str">
        <f>IF($Q527="","",IFERROR(IF(OR(AND($T527&gt;=DATEVALUE("10/1/20"&amp;RIGHT(BK$1,2)),$T527&lt;=DATEVALUE("9/30/20"&amp;RIGHT(BL$1,2))),AND($U527&gt;=DATEVALUE("10/1/20"&amp;RIGHT(BK$1,2)),$U527&lt;=DATEVALUE("9/30/20"&amp;RIGHT(BL$1,2))),AND($T527&lt;=DATEVALUE("10/1/20"&amp;RIGHT(BK$1,2)),$U527&gt;=DATEVALUE("9/30/20"&amp;RIGHT(BL$1,2)))),
IF(AND($T527&gt;=DATEVALUE("10/1/20"&amp;RIGHT(BK$1,2)),$U527&lt;=DATEVALUE("9/30/20"&amp;RIGHT(BL$1,2))),NETWORKDAYS($T527,$U527,Holidays!$J$3:$J$937),
IF(AND($T527&lt;DATEVALUE("10/1/20"&amp;RIGHT(BK$1,2)),$U527&lt;=DATEVALUE("9/30/20"&amp;RIGHT(BL$1,2))),NETWORKDAYS(DATEVALUE("10/1/20"&amp;RIGHT(BK$1,2)),$U527,Holidays!$J$3:$J$937),
IF($T527&lt;DATEVALUE("10/1/20"&amp;RIGHT(BK$1,2)),NETWORKDAYS(DATEVALUE("10/1/20"&amp;RIGHT(BK$1,2)),DATEVALUE("9/30/20"&amp;RIGHT(BL$1,2)),Holidays!$J$3:$J$937),
IF($T527&gt;=DATEVALUE("10/1/20"&amp;RIGHT(BK$1,2)),NETWORKDAYS($T527,DATEVALUE("9/30/20"&amp;RIGHT(BL$1,2)),Holidays!$J$3:$J$937),"")))),"")/(NETWORKDAYS($T527,$U527,Holidays!$J$3:$J$937)),0))</f>
        <v/>
      </c>
      <c r="BM527" s="87" t="str">
        <f>IF($Q527="","",IFERROR(IF(OR(AND($T527&gt;=DATEVALUE("10/1/20"&amp;RIGHT(BL$1,2)),$T527&lt;=DATEVALUE("9/30/20"&amp;RIGHT(BM$1,2))),AND($U527&gt;=DATEVALUE("10/1/20"&amp;RIGHT(BL$1,2)),$U527&lt;=DATEVALUE("9/30/20"&amp;RIGHT(BM$1,2))),AND($T527&lt;=DATEVALUE("10/1/20"&amp;RIGHT(BL$1,2)),$U527&gt;=DATEVALUE("9/30/20"&amp;RIGHT(BM$1,2)))),
IF(AND($T527&gt;=DATEVALUE("10/1/20"&amp;RIGHT(BL$1,2)),$U527&lt;=DATEVALUE("9/30/20"&amp;RIGHT(BM$1,2))),NETWORKDAYS($T527,$U527,Holidays!$J$3:$J$937),
IF(AND($T527&lt;DATEVALUE("10/1/20"&amp;RIGHT(BL$1,2)),$U527&lt;=DATEVALUE("9/30/20"&amp;RIGHT(BM$1,2))),NETWORKDAYS(DATEVALUE("10/1/20"&amp;RIGHT(BL$1,2)),$U527,Holidays!$J$3:$J$937),
IF($T527&lt;DATEVALUE("10/1/20"&amp;RIGHT(BL$1,2)),NETWORKDAYS(DATEVALUE("10/1/20"&amp;RIGHT(BL$1,2)),DATEVALUE("9/30/20"&amp;RIGHT(BM$1,2)),Holidays!$J$3:$J$937),
IF($T527&gt;=DATEVALUE("10/1/20"&amp;RIGHT(BL$1,2)),NETWORKDAYS($T527,DATEVALUE("9/30/20"&amp;RIGHT(BM$1,2)),Holidays!$J$3:$J$937),"")))),"")/(NETWORKDAYS($T527,$U527,Holidays!$J$3:$J$937)),0))</f>
        <v/>
      </c>
      <c r="BN527" s="87" t="str">
        <f>IF($Q527="","",IFERROR(IF(OR(AND($T527&gt;=DATEVALUE("10/1/20"&amp;RIGHT(BM$1,2)),$T527&lt;=DATEVALUE("9/30/20"&amp;RIGHT(BN$1,2))),AND($U527&gt;=DATEVALUE("10/1/20"&amp;RIGHT(BM$1,2)),$U527&lt;=DATEVALUE("9/30/20"&amp;RIGHT(BN$1,2))),AND($T527&lt;=DATEVALUE("10/1/20"&amp;RIGHT(BM$1,2)),$U527&gt;=DATEVALUE("9/30/20"&amp;RIGHT(BN$1,2)))),
IF(AND($T527&gt;=DATEVALUE("10/1/20"&amp;RIGHT(BM$1,2)),$U527&lt;=DATEVALUE("9/30/20"&amp;RIGHT(BN$1,2))),NETWORKDAYS($T527,$U527,Holidays!$J$3:$J$937),
IF(AND($T527&lt;DATEVALUE("10/1/20"&amp;RIGHT(BM$1,2)),$U527&lt;=DATEVALUE("9/30/20"&amp;RIGHT(BN$1,2))),NETWORKDAYS(DATEVALUE("10/1/20"&amp;RIGHT(BM$1,2)),$U527,Holidays!$J$3:$J$937),
IF($T527&lt;DATEVALUE("10/1/20"&amp;RIGHT(BM$1,2)),NETWORKDAYS(DATEVALUE("10/1/20"&amp;RIGHT(BM$1,2)),DATEVALUE("9/30/20"&amp;RIGHT(BN$1,2)),Holidays!$J$3:$J$937),
IF($T527&gt;=DATEVALUE("10/1/20"&amp;RIGHT(BM$1,2)),NETWORKDAYS($T527,DATEVALUE("9/30/20"&amp;RIGHT(BN$1,2)),Holidays!$J$3:$J$937),"")))),"")/(NETWORKDAYS($T527,$U527,Holidays!$J$3:$J$937)),0))</f>
        <v/>
      </c>
      <c r="BO527" s="87" t="str">
        <f>IF($Q527="","",IFERROR(IF(OR(AND($T527&gt;=DATEVALUE("10/1/20"&amp;RIGHT(BN$1,2)),$T527&lt;=DATEVALUE("9/30/20"&amp;RIGHT(BO$1,2))),AND($U527&gt;=DATEVALUE("10/1/20"&amp;RIGHT(BN$1,2)),$U527&lt;=DATEVALUE("9/30/20"&amp;RIGHT(BO$1,2))),AND($T527&lt;=DATEVALUE("10/1/20"&amp;RIGHT(BN$1,2)),$U527&gt;=DATEVALUE("9/30/20"&amp;RIGHT(BO$1,2)))),
IF(AND($T527&gt;=DATEVALUE("10/1/20"&amp;RIGHT(BN$1,2)),$U527&lt;=DATEVALUE("9/30/20"&amp;RIGHT(BO$1,2))),NETWORKDAYS($T527,$U527,Holidays!$J$3:$J$937),
IF(AND($T527&lt;DATEVALUE("10/1/20"&amp;RIGHT(BN$1,2)),$U527&lt;=DATEVALUE("9/30/20"&amp;RIGHT(BO$1,2))),NETWORKDAYS(DATEVALUE("10/1/20"&amp;RIGHT(BN$1,2)),$U527,Holidays!$J$3:$J$937),
IF($T527&lt;DATEVALUE("10/1/20"&amp;RIGHT(BN$1,2)),NETWORKDAYS(DATEVALUE("10/1/20"&amp;RIGHT(BN$1,2)),DATEVALUE("9/30/20"&amp;RIGHT(BO$1,2)),Holidays!$J$3:$J$937),
IF($T527&gt;=DATEVALUE("10/1/20"&amp;RIGHT(BN$1,2)),NETWORKDAYS($T527,DATEVALUE("9/30/20"&amp;RIGHT(BO$1,2)),Holidays!$J$3:$J$937),"")))),"")/(NETWORKDAYS($T527,$U527,Holidays!$J$3:$J$937)),0))</f>
        <v/>
      </c>
      <c r="BP527" s="87" t="str">
        <f>IF($Q527="","",IFERROR(IF(OR(AND($T527&gt;=DATEVALUE("10/1/20"&amp;RIGHT(BO$1,2)),$T527&lt;=DATEVALUE("9/30/20"&amp;RIGHT(BP$1,2))),AND($U527&gt;=DATEVALUE("10/1/20"&amp;RIGHT(BO$1,2)),$U527&lt;=DATEVALUE("9/30/20"&amp;RIGHT(BP$1,2))),AND($T527&lt;=DATEVALUE("10/1/20"&amp;RIGHT(BO$1,2)),$U527&gt;=DATEVALUE("9/30/20"&amp;RIGHT(BP$1,2)))),
IF(AND($T527&gt;=DATEVALUE("10/1/20"&amp;RIGHT(BO$1,2)),$U527&lt;=DATEVALUE("9/30/20"&amp;RIGHT(BP$1,2))),NETWORKDAYS($T527,$U527,Holidays!$J$3:$J$937),
IF(AND($T527&lt;DATEVALUE("10/1/20"&amp;RIGHT(BO$1,2)),$U527&lt;=DATEVALUE("9/30/20"&amp;RIGHT(BP$1,2))),NETWORKDAYS(DATEVALUE("10/1/20"&amp;RIGHT(BO$1,2)),$U527,Holidays!$J$3:$J$937),
IF($T527&lt;DATEVALUE("10/1/20"&amp;RIGHT(BO$1,2)),NETWORKDAYS(DATEVALUE("10/1/20"&amp;RIGHT(BO$1,2)),DATEVALUE("9/30/20"&amp;RIGHT(BP$1,2)),Holidays!$J$3:$J$937),
IF($T527&gt;=DATEVALUE("10/1/20"&amp;RIGHT(BO$1,2)),NETWORKDAYS($T527,DATEVALUE("9/30/20"&amp;RIGHT(BP$1,2)),Holidays!$J$3:$J$937),"")))),"")/(NETWORKDAYS($T527,$U527,Holidays!$J$3:$J$937)),0))</f>
        <v/>
      </c>
      <c r="BQ527" s="87" t="str">
        <f>IF($Q527="","",IFERROR(IF(OR(AND($T527&gt;=DATEVALUE("10/1/20"&amp;RIGHT(BP$1,2)),$T527&lt;=DATEVALUE("9/30/20"&amp;RIGHT(BQ$1,2))),AND($U527&gt;=DATEVALUE("10/1/20"&amp;RIGHT(BP$1,2)),$U527&lt;=DATEVALUE("9/30/20"&amp;RIGHT(BQ$1,2))),AND($T527&lt;=DATEVALUE("10/1/20"&amp;RIGHT(BP$1,2)),$U527&gt;=DATEVALUE("9/30/20"&amp;RIGHT(BQ$1,2)))),
IF(AND($T527&gt;=DATEVALUE("10/1/20"&amp;RIGHT(BP$1,2)),$U527&lt;=DATEVALUE("9/30/20"&amp;RIGHT(BQ$1,2))),NETWORKDAYS($T527,$U527,Holidays!$J$3:$J$937),
IF(AND($T527&lt;DATEVALUE("10/1/20"&amp;RIGHT(BP$1,2)),$U527&lt;=DATEVALUE("9/30/20"&amp;RIGHT(BQ$1,2))),NETWORKDAYS(DATEVALUE("10/1/20"&amp;RIGHT(BP$1,2)),$U527,Holidays!$J$3:$J$937),
IF($T527&lt;DATEVALUE("10/1/20"&amp;RIGHT(BP$1,2)),NETWORKDAYS(DATEVALUE("10/1/20"&amp;RIGHT(BP$1,2)),DATEVALUE("9/30/20"&amp;RIGHT(BQ$1,2)),Holidays!$J$3:$J$937),
IF($T527&gt;=DATEVALUE("10/1/20"&amp;RIGHT(BP$1,2)),NETWORKDAYS($T527,DATEVALUE("9/30/20"&amp;RIGHT(BQ$1,2)),Holidays!$J$3:$J$937),"")))),"")/(NETWORKDAYS($T527,$U527,Holidays!$J$3:$J$937)),0))</f>
        <v/>
      </c>
      <c r="BR527" s="87" t="str">
        <f>IF($Q527="","",IFERROR(IF(OR(AND($T527&gt;=DATEVALUE("10/1/20"&amp;RIGHT(BQ$1,2)),$T527&lt;=DATEVALUE("9/30/20"&amp;RIGHT(BR$1,2))),AND($U527&gt;=DATEVALUE("10/1/20"&amp;RIGHT(BQ$1,2)),$U527&lt;=DATEVALUE("9/30/20"&amp;RIGHT(BR$1,2))),AND($T527&lt;=DATEVALUE("10/1/20"&amp;RIGHT(BQ$1,2)),$U527&gt;=DATEVALUE("9/30/20"&amp;RIGHT(BR$1,2)))),
IF(AND($T527&gt;=DATEVALUE("10/1/20"&amp;RIGHT(BQ$1,2)),$U527&lt;=DATEVALUE("9/30/20"&amp;RIGHT(BR$1,2))),NETWORKDAYS($T527,$U527,Holidays!$J$3:$J$937),
IF(AND($T527&lt;DATEVALUE("10/1/20"&amp;RIGHT(BQ$1,2)),$U527&lt;=DATEVALUE("9/30/20"&amp;RIGHT(BR$1,2))),NETWORKDAYS(DATEVALUE("10/1/20"&amp;RIGHT(BQ$1,2)),$U527,Holidays!$J$3:$J$937),
IF($T527&lt;DATEVALUE("10/1/20"&amp;RIGHT(BQ$1,2)),NETWORKDAYS(DATEVALUE("10/1/20"&amp;RIGHT(BQ$1,2)),DATEVALUE("9/30/20"&amp;RIGHT(BR$1,2)),Holidays!$J$3:$J$937),
IF($T527&gt;=DATEVALUE("10/1/20"&amp;RIGHT(BQ$1,2)),NETWORKDAYS($T527,DATEVALUE("9/30/20"&amp;RIGHT(BR$1,2)),Holidays!$J$3:$J$937),"")))),"")/(NETWORKDAYS($T527,$U527,Holidays!$J$3:$J$937)),0))</f>
        <v/>
      </c>
      <c r="BS527" s="87" t="str">
        <f>IF($Q527="","",IFERROR(IF(OR(AND($T527&gt;=DATEVALUE("10/1/20"&amp;RIGHT(BR$1,2)),$T527&lt;=DATEVALUE("9/30/20"&amp;RIGHT(BS$1,2))),AND($U527&gt;=DATEVALUE("10/1/20"&amp;RIGHT(BR$1,2)),$U527&lt;=DATEVALUE("9/30/20"&amp;RIGHT(BS$1,2))),AND($T527&lt;=DATEVALUE("10/1/20"&amp;RIGHT(BR$1,2)),$U527&gt;=DATEVALUE("9/30/20"&amp;RIGHT(BS$1,2)))),
IF(AND($T527&gt;=DATEVALUE("10/1/20"&amp;RIGHT(BR$1,2)),$U527&lt;=DATEVALUE("9/30/20"&amp;RIGHT(BS$1,2))),NETWORKDAYS($T527,$U527,Holidays!$J$3:$J$937),
IF(AND($T527&lt;DATEVALUE("10/1/20"&amp;RIGHT(BR$1,2)),$U527&lt;=DATEVALUE("9/30/20"&amp;RIGHT(BS$1,2))),NETWORKDAYS(DATEVALUE("10/1/20"&amp;RIGHT(BR$1,2)),$U527,Holidays!$J$3:$J$937),
IF($T527&lt;DATEVALUE("10/1/20"&amp;RIGHT(BR$1,2)),NETWORKDAYS(DATEVALUE("10/1/20"&amp;RIGHT(BR$1,2)),DATEVALUE("9/30/20"&amp;RIGHT(BS$1,2)),Holidays!$J$3:$J$937),
IF($T527&gt;=DATEVALUE("10/1/20"&amp;RIGHT(BR$1,2)),NETWORKDAYS($T527,DATEVALUE("9/30/20"&amp;RIGHT(BS$1,2)),Holidays!$J$3:$J$937),"")))),"")/(NETWORKDAYS($T527,$U527,Holidays!$J$3:$J$937)),0))</f>
        <v/>
      </c>
      <c r="BT527" s="87" t="str">
        <f>IF($Q527="","",IFERROR(IF(OR(AND($T527&gt;=DATEVALUE("10/1/20"&amp;RIGHT(BS$1,2)),$T527&lt;=DATEVALUE("9/30/20"&amp;RIGHT(BT$1,2))),AND($U527&gt;=DATEVALUE("10/1/20"&amp;RIGHT(BS$1,2)),$U527&lt;=DATEVALUE("9/30/20"&amp;RIGHT(BT$1,2))),AND($T527&lt;=DATEVALUE("10/1/20"&amp;RIGHT(BS$1,2)),$U527&gt;=DATEVALUE("9/30/20"&amp;RIGHT(BT$1,2)))),
IF(AND($T527&gt;=DATEVALUE("10/1/20"&amp;RIGHT(BS$1,2)),$U527&lt;=DATEVALUE("9/30/20"&amp;RIGHT(BT$1,2))),NETWORKDAYS($T527,$U527,Holidays!$J$3:$J$937),
IF(AND($T527&lt;DATEVALUE("10/1/20"&amp;RIGHT(BS$1,2)),$U527&lt;=DATEVALUE("9/30/20"&amp;RIGHT(BT$1,2))),NETWORKDAYS(DATEVALUE("10/1/20"&amp;RIGHT(BS$1,2)),$U527,Holidays!$J$3:$J$937),
IF($T527&lt;DATEVALUE("10/1/20"&amp;RIGHT(BS$1,2)),NETWORKDAYS(DATEVALUE("10/1/20"&amp;RIGHT(BS$1,2)),DATEVALUE("9/30/20"&amp;RIGHT(BT$1,2)),Holidays!$J$3:$J$937),
IF($T527&gt;=DATEVALUE("10/1/20"&amp;RIGHT(BS$1,2)),NETWORKDAYS($T527,DATEVALUE("9/30/20"&amp;RIGHT(BT$1,2)),Holidays!$J$3:$J$937),"")))),"")/(NETWORKDAYS($T527,$U527,Holidays!$J$3:$J$937)),0))</f>
        <v/>
      </c>
      <c r="BU527" s="87" t="str">
        <f>IF($Q527="","",IFERROR(IF(OR(AND($T527&gt;=DATEVALUE("10/1/20"&amp;RIGHT(BT$1,2)),$T527&lt;=DATEVALUE("9/30/20"&amp;RIGHT(BU$1,2))),AND($U527&gt;=DATEVALUE("10/1/20"&amp;RIGHT(BT$1,2)),$U527&lt;=DATEVALUE("9/30/20"&amp;RIGHT(BU$1,2))),AND($T527&lt;=DATEVALUE("10/1/20"&amp;RIGHT(BT$1,2)),$U527&gt;=DATEVALUE("9/30/20"&amp;RIGHT(BU$1,2)))),
IF(AND($T527&gt;=DATEVALUE("10/1/20"&amp;RIGHT(BT$1,2)),$U527&lt;=DATEVALUE("9/30/20"&amp;RIGHT(BU$1,2))),NETWORKDAYS($T527,$U527,Holidays!$J$3:$J$937),
IF(AND($T527&lt;DATEVALUE("10/1/20"&amp;RIGHT(BT$1,2)),$U527&lt;=DATEVALUE("9/30/20"&amp;RIGHT(BU$1,2))),NETWORKDAYS(DATEVALUE("10/1/20"&amp;RIGHT(BT$1,2)),$U527,Holidays!$J$3:$J$937),
IF($T527&lt;DATEVALUE("10/1/20"&amp;RIGHT(BT$1,2)),NETWORKDAYS(DATEVALUE("10/1/20"&amp;RIGHT(BT$1,2)),DATEVALUE("9/30/20"&amp;RIGHT(BU$1,2)),Holidays!$J$3:$J$937),
IF($T527&gt;=DATEVALUE("10/1/20"&amp;RIGHT(BT$1,2)),NETWORKDAYS($T527,DATEVALUE("9/30/20"&amp;RIGHT(BU$1,2)),Holidays!$J$3:$J$937),"")))),"")/(NETWORKDAYS($T527,$U527,Holidays!$J$3:$J$937)),0))</f>
        <v/>
      </c>
      <c r="BV527" s="87" t="str">
        <f>IF($Q527="","",IFERROR(IF(OR(AND($T527&gt;=DATEVALUE("10/1/20"&amp;RIGHT(BU$1,2)),$T527&lt;=DATEVALUE("9/30/20"&amp;RIGHT(BV$1,2))),AND($U527&gt;=DATEVALUE("10/1/20"&amp;RIGHT(BU$1,2)),$U527&lt;=DATEVALUE("9/30/20"&amp;RIGHT(BV$1,2))),AND($T527&lt;=DATEVALUE("10/1/20"&amp;RIGHT(BU$1,2)),$U527&gt;=DATEVALUE("9/30/20"&amp;RIGHT(BV$1,2)))),
IF(AND($T527&gt;=DATEVALUE("10/1/20"&amp;RIGHT(BU$1,2)),$U527&lt;=DATEVALUE("9/30/20"&amp;RIGHT(BV$1,2))),NETWORKDAYS($T527,$U527,Holidays!$J$3:$J$937),
IF(AND($T527&lt;DATEVALUE("10/1/20"&amp;RIGHT(BU$1,2)),$U527&lt;=DATEVALUE("9/30/20"&amp;RIGHT(BV$1,2))),NETWORKDAYS(DATEVALUE("10/1/20"&amp;RIGHT(BU$1,2)),$U527,Holidays!$J$3:$J$937),
IF($T527&lt;DATEVALUE("10/1/20"&amp;RIGHT(BU$1,2)),NETWORKDAYS(DATEVALUE("10/1/20"&amp;RIGHT(BU$1,2)),DATEVALUE("9/30/20"&amp;RIGHT(BV$1,2)),Holidays!$J$3:$J$937),
IF($T527&gt;=DATEVALUE("10/1/20"&amp;RIGHT(BU$1,2)),NETWORKDAYS($T527,DATEVALUE("9/30/20"&amp;RIGHT(BV$1,2)),Holidays!$J$3:$J$937),"")))),"")/(NETWORKDAYS($T527,$U527,Holidays!$J$3:$J$937)),0))</f>
        <v/>
      </c>
      <c r="BW527" s="87" t="str">
        <f>IF($Q527="","",IFERROR(IF(OR(AND($T527&gt;=DATEVALUE("10/1/20"&amp;RIGHT(BV$1,2)),$T527&lt;=DATEVALUE("9/30/20"&amp;RIGHT(BW$1,2))),AND($U527&gt;=DATEVALUE("10/1/20"&amp;RIGHT(BV$1,2)),$U527&lt;=DATEVALUE("9/30/20"&amp;RIGHT(BW$1,2))),AND($T527&lt;=DATEVALUE("10/1/20"&amp;RIGHT(BV$1,2)),$U527&gt;=DATEVALUE("9/30/20"&amp;RIGHT(BW$1,2)))),
IF(AND($T527&gt;=DATEVALUE("10/1/20"&amp;RIGHT(BV$1,2)),$U527&lt;=DATEVALUE("9/30/20"&amp;RIGHT(BW$1,2))),NETWORKDAYS($T527,$U527,Holidays!$J$3:$J$937),
IF(AND($T527&lt;DATEVALUE("10/1/20"&amp;RIGHT(BV$1,2)),$U527&lt;=DATEVALUE("9/30/20"&amp;RIGHT(BW$1,2))),NETWORKDAYS(DATEVALUE("10/1/20"&amp;RIGHT(BV$1,2)),$U527,Holidays!$J$3:$J$937),
IF($T527&lt;DATEVALUE("10/1/20"&amp;RIGHT(BV$1,2)),NETWORKDAYS(DATEVALUE("10/1/20"&amp;RIGHT(BV$1,2)),DATEVALUE("9/30/20"&amp;RIGHT(BW$1,2)),Holidays!$J$3:$J$937),
IF($T527&gt;=DATEVALUE("10/1/20"&amp;RIGHT(BV$1,2)),NETWORKDAYS($T527,DATEVALUE("9/30/20"&amp;RIGHT(BW$1,2)),Holidays!$J$3:$J$937),"")))),"")/(NETWORKDAYS($T527,$U527,Holidays!$J$3:$J$937)),0))</f>
        <v/>
      </c>
      <c r="BX527" s="87" t="str">
        <f>IF($Q527="","",IFERROR(IF(OR(AND($T527&gt;=DATEVALUE("10/1/20"&amp;RIGHT(BW$1,2)),$T527&lt;=DATEVALUE("9/30/20"&amp;RIGHT(BX$1,2))),AND($U527&gt;=DATEVALUE("10/1/20"&amp;RIGHT(BW$1,2)),$U527&lt;=DATEVALUE("9/30/20"&amp;RIGHT(BX$1,2))),AND($T527&lt;=DATEVALUE("10/1/20"&amp;RIGHT(BW$1,2)),$U527&gt;=DATEVALUE("9/30/20"&amp;RIGHT(BX$1,2)))),
IF(AND($T527&gt;=DATEVALUE("10/1/20"&amp;RIGHT(BW$1,2)),$U527&lt;=DATEVALUE("9/30/20"&amp;RIGHT(BX$1,2))),NETWORKDAYS($T527,$U527,Holidays!$J$3:$J$937),
IF(AND($T527&lt;DATEVALUE("10/1/20"&amp;RIGHT(BW$1,2)),$U527&lt;=DATEVALUE("9/30/20"&amp;RIGHT(BX$1,2))),NETWORKDAYS(DATEVALUE("10/1/20"&amp;RIGHT(BW$1,2)),$U527,Holidays!$J$3:$J$937),
IF($T527&lt;DATEVALUE("10/1/20"&amp;RIGHT(BW$1,2)),NETWORKDAYS(DATEVALUE("10/1/20"&amp;RIGHT(BW$1,2)),DATEVALUE("9/30/20"&amp;RIGHT(BX$1,2)),Holidays!$J$3:$J$937),
IF($T527&gt;=DATEVALUE("10/1/20"&amp;RIGHT(BW$1,2)),NETWORKDAYS($T527,DATEVALUE("9/30/20"&amp;RIGHT(BX$1,2)),Holidays!$J$3:$J$937),"")))),"")/(NETWORKDAYS($T527,$U527,Holidays!$J$3:$J$937)),0))</f>
        <v/>
      </c>
      <c r="BY527" s="87" t="str">
        <f>IF($Q527="","",IFERROR(IF(OR(AND($T527&gt;=DATEVALUE("10/1/20"&amp;RIGHT(BX$1,2)),$T527&lt;=DATEVALUE("9/30/20"&amp;RIGHT(BY$1,2))),AND($U527&gt;=DATEVALUE("10/1/20"&amp;RIGHT(BX$1,2)),$U527&lt;=DATEVALUE("9/30/20"&amp;RIGHT(BY$1,2))),AND($T527&lt;=DATEVALUE("10/1/20"&amp;RIGHT(BX$1,2)),$U527&gt;=DATEVALUE("9/30/20"&amp;RIGHT(BY$1,2)))),
IF(AND($T527&gt;=DATEVALUE("10/1/20"&amp;RIGHT(BX$1,2)),$U527&lt;=DATEVALUE("9/30/20"&amp;RIGHT(BY$1,2))),NETWORKDAYS($T527,$U527,Holidays!$J$3:$J$937),
IF(AND($T527&lt;DATEVALUE("10/1/20"&amp;RIGHT(BX$1,2)),$U527&lt;=DATEVALUE("9/30/20"&amp;RIGHT(BY$1,2))),NETWORKDAYS(DATEVALUE("10/1/20"&amp;RIGHT(BX$1,2)),$U527,Holidays!$J$3:$J$937),
IF($T527&lt;DATEVALUE("10/1/20"&amp;RIGHT(BX$1,2)),NETWORKDAYS(DATEVALUE("10/1/20"&amp;RIGHT(BX$1,2)),DATEVALUE("9/30/20"&amp;RIGHT(BY$1,2)),Holidays!$J$3:$J$937),
IF($T527&gt;=DATEVALUE("10/1/20"&amp;RIGHT(BX$1,2)),NETWORKDAYS($T527,DATEVALUE("9/30/20"&amp;RIGHT(BY$1,2)),Holidays!$J$3:$J$937),"")))),"")/(NETWORKDAYS($T527,$U527,Holidays!$J$3:$J$937)),0))</f>
        <v/>
      </c>
      <c r="BZ527" s="87" t="str">
        <f>IF($Q527="","",IFERROR(IF(OR(AND($T527&gt;=DATEVALUE("10/1/20"&amp;RIGHT(BY$1,2)),$T527&lt;=DATEVALUE("9/30/20"&amp;RIGHT(BZ$1,2))),AND($U527&gt;=DATEVALUE("10/1/20"&amp;RIGHT(BY$1,2)),$U527&lt;=DATEVALUE("9/30/20"&amp;RIGHT(BZ$1,2))),AND($T527&lt;=DATEVALUE("10/1/20"&amp;RIGHT(BY$1,2)),$U527&gt;=DATEVALUE("9/30/20"&amp;RIGHT(BZ$1,2)))),
IF(AND($T527&gt;=DATEVALUE("10/1/20"&amp;RIGHT(BY$1,2)),$U527&lt;=DATEVALUE("9/30/20"&amp;RIGHT(BZ$1,2))),NETWORKDAYS($T527,$U527,Holidays!$J$3:$J$937),
IF(AND($T527&lt;DATEVALUE("10/1/20"&amp;RIGHT(BY$1,2)),$U527&lt;=DATEVALUE("9/30/20"&amp;RIGHT(BZ$1,2))),NETWORKDAYS(DATEVALUE("10/1/20"&amp;RIGHT(BY$1,2)),$U527,Holidays!$J$3:$J$937),
IF($T527&lt;DATEVALUE("10/1/20"&amp;RIGHT(BY$1,2)),NETWORKDAYS(DATEVALUE("10/1/20"&amp;RIGHT(BY$1,2)),DATEVALUE("9/30/20"&amp;RIGHT(BZ$1,2)),Holidays!$J$3:$J$937),
IF($T527&gt;=DATEVALUE("10/1/20"&amp;RIGHT(BY$1,2)),NETWORKDAYS($T527,DATEVALUE("9/30/20"&amp;RIGHT(BZ$1,2)),Holidays!$J$3:$J$937),"")))),"")/(NETWORKDAYS($T527,$U527,Holidays!$J$3:$J$937)),0))</f>
        <v/>
      </c>
      <c r="CA527" s="87" t="str">
        <f>IF($Q527="","",IFERROR(IF(OR(AND($T527&gt;=DATEVALUE("10/1/20"&amp;RIGHT(BZ$1,2)),$T527&lt;=DATEVALUE("9/30/20"&amp;RIGHT(CA$1,2))),AND($U527&gt;=DATEVALUE("10/1/20"&amp;RIGHT(BZ$1,2)),$U527&lt;=DATEVALUE("9/30/20"&amp;RIGHT(CA$1,2))),AND($T527&lt;=DATEVALUE("10/1/20"&amp;RIGHT(BZ$1,2)),$U527&gt;=DATEVALUE("9/30/20"&amp;RIGHT(CA$1,2)))),
IF(AND($T527&gt;=DATEVALUE("10/1/20"&amp;RIGHT(BZ$1,2)),$U527&lt;=DATEVALUE("9/30/20"&amp;RIGHT(CA$1,2))),NETWORKDAYS($T527,$U527,Holidays!$J$3:$J$937),
IF(AND($T527&lt;DATEVALUE("10/1/20"&amp;RIGHT(BZ$1,2)),$U527&lt;=DATEVALUE("9/30/20"&amp;RIGHT(CA$1,2))),NETWORKDAYS(DATEVALUE("10/1/20"&amp;RIGHT(BZ$1,2)),$U527,Holidays!$J$3:$J$937),
IF($T527&lt;DATEVALUE("10/1/20"&amp;RIGHT(BZ$1,2)),NETWORKDAYS(DATEVALUE("10/1/20"&amp;RIGHT(BZ$1,2)),DATEVALUE("9/30/20"&amp;RIGHT(CA$1,2)),Holidays!$J$3:$J$937),
IF($T527&gt;=DATEVALUE("10/1/20"&amp;RIGHT(BZ$1,2)),NETWORKDAYS($T527,DATEVALUE("9/30/20"&amp;RIGHT(CA$1,2)),Holidays!$J$3:$J$937),"")))),"")/(NETWORKDAYS($T527,$U527,Holidays!$J$3:$J$937)),0))</f>
        <v/>
      </c>
      <c r="CB527" s="87" t="str">
        <f>IF($Q527="","",IFERROR(IF(OR(AND($T527&gt;=DATEVALUE("10/1/20"&amp;RIGHT(CA$1,2)),$T527&lt;=DATEVALUE("9/30/20"&amp;RIGHT(CB$1,2))),AND($U527&gt;=DATEVALUE("10/1/20"&amp;RIGHT(CA$1,2)),$U527&lt;=DATEVALUE("9/30/20"&amp;RIGHT(CB$1,2))),AND($T527&lt;=DATEVALUE("10/1/20"&amp;RIGHT(CA$1,2)),$U527&gt;=DATEVALUE("9/30/20"&amp;RIGHT(CB$1,2)))),
IF(AND($T527&gt;=DATEVALUE("10/1/20"&amp;RIGHT(CA$1,2)),$U527&lt;=DATEVALUE("9/30/20"&amp;RIGHT(CB$1,2))),NETWORKDAYS($T527,$U527,Holidays!$J$3:$J$937),
IF(AND($T527&lt;DATEVALUE("10/1/20"&amp;RIGHT(CA$1,2)),$U527&lt;=DATEVALUE("9/30/20"&amp;RIGHT(CB$1,2))),NETWORKDAYS(DATEVALUE("10/1/20"&amp;RIGHT(CA$1,2)),$U527,Holidays!$J$3:$J$937),
IF($T527&lt;DATEVALUE("10/1/20"&amp;RIGHT(CA$1,2)),NETWORKDAYS(DATEVALUE("10/1/20"&amp;RIGHT(CA$1,2)),DATEVALUE("9/30/20"&amp;RIGHT(CB$1,2)),Holidays!$J$3:$J$937),
IF($T527&gt;=DATEVALUE("10/1/20"&amp;RIGHT(CA$1,2)),NETWORKDAYS($T527,DATEVALUE("9/30/20"&amp;RIGHT(CB$1,2)),Holidays!$J$3:$J$937),"")))),"")/(NETWORKDAYS($T527,$U527,Holidays!$J$3:$J$937)),0))</f>
        <v/>
      </c>
    </row>
    <row r="528" spans="1:80">
      <c r="A528" s="97"/>
      <c r="B528" s="98" t="str">
        <f ca="1">IF(NOT($A528=""),OFFSET('WBS Reference &amp; User Procedure'!$A$1,MATCH($A528,'WBS Reference &amp; User Procedure'!$A:$A,0)-1,1),"")</f>
        <v/>
      </c>
      <c r="D528" s="97"/>
      <c r="I528" s="78"/>
      <c r="T528" s="104" t="str">
        <f>IF(NOT(Q528=""),IF(NOT($S528=""),$S528,#REF!),"")</f>
        <v/>
      </c>
      <c r="U528" s="104" t="str">
        <f>IF(NOT(Q528=""),WORKDAY(T528,Q528,Holidays!$J$3:$J$937),"")</f>
        <v/>
      </c>
      <c r="V528" s="104"/>
      <c r="W528" s="104"/>
      <c r="X528" s="101" t="str">
        <f t="shared" si="106"/>
        <v/>
      </c>
      <c r="AL528" s="87" t="str">
        <f t="shared" ca="1" si="107"/>
        <v/>
      </c>
      <c r="AN528" s="87" t="str">
        <f t="shared" ca="1" si="116"/>
        <v/>
      </c>
      <c r="AO528" s="87" t="str">
        <f t="shared" ca="1" si="116"/>
        <v/>
      </c>
      <c r="AP528" s="87" t="str">
        <f t="shared" ca="1" si="116"/>
        <v/>
      </c>
      <c r="AQ528" s="87" t="str">
        <f t="shared" ca="1" si="116"/>
        <v/>
      </c>
      <c r="AR528" s="87" t="str">
        <f t="shared" ca="1" si="116"/>
        <v/>
      </c>
      <c r="AS528" s="87" t="str">
        <f t="shared" ca="1" si="116"/>
        <v/>
      </c>
      <c r="AT528" s="87" t="str">
        <f t="shared" ca="1" si="116"/>
        <v/>
      </c>
      <c r="AU528" s="87" t="str">
        <f t="shared" ca="1" si="116"/>
        <v/>
      </c>
      <c r="AV528" s="87" t="str">
        <f t="shared" ca="1" si="116"/>
        <v/>
      </c>
      <c r="AW528" s="87" t="str">
        <f t="shared" ca="1" si="116"/>
        <v/>
      </c>
      <c r="AX528" s="87" t="str">
        <f t="shared" ca="1" si="117"/>
        <v/>
      </c>
      <c r="AY528" s="87" t="str">
        <f t="shared" ca="1" si="117"/>
        <v/>
      </c>
      <c r="AZ528" s="87" t="str">
        <f t="shared" ca="1" si="117"/>
        <v/>
      </c>
      <c r="BA528" s="87" t="str">
        <f t="shared" ca="1" si="117"/>
        <v/>
      </c>
      <c r="BB528" s="87" t="str">
        <f t="shared" ca="1" si="117"/>
        <v/>
      </c>
      <c r="BC528" s="87" t="str">
        <f t="shared" ca="1" si="117"/>
        <v/>
      </c>
      <c r="BD528" s="87" t="str">
        <f t="shared" ca="1" si="117"/>
        <v/>
      </c>
      <c r="BE528" s="87" t="str">
        <f t="shared" ca="1" si="117"/>
        <v/>
      </c>
      <c r="BF528" s="87" t="str">
        <f t="shared" ca="1" si="117"/>
        <v/>
      </c>
      <c r="BG528" s="87" t="str">
        <f t="shared" ca="1" si="117"/>
        <v/>
      </c>
      <c r="BI528" s="87" t="str">
        <f>IF($Q528="","",IFERROR(IF(OR(AND($T528&gt;=DATEVALUE("10/1/20"&amp;RIGHT(BH$1,2)),$T528&lt;=DATEVALUE("9/30/20"&amp;RIGHT(BI$1,2))),AND($U528&gt;=DATEVALUE("10/1/20"&amp;RIGHT(BH$1,2)),$U528&lt;=DATEVALUE("9/30/20"&amp;RIGHT(BI$1,2))),AND($T528&lt;=DATEVALUE("10/1/20"&amp;RIGHT(BH$1,2)),$U528&gt;=DATEVALUE("9/30/20"&amp;RIGHT(BI$1,2)))),
IF(AND($T528&gt;=DATEVALUE("10/1/20"&amp;RIGHT(BH$1,2)),$U528&lt;=DATEVALUE("9/30/20"&amp;RIGHT(BI$1,2))),NETWORKDAYS($T528,$U528,Holidays!$J$3:$J$937),
IF(AND($T528&lt;DATEVALUE("10/1/20"&amp;RIGHT(BH$1,2)),$U528&lt;=DATEVALUE("9/30/20"&amp;RIGHT(BI$1,2))),NETWORKDAYS(DATEVALUE("10/1/20"&amp;RIGHT(BH$1,2)),$U528,Holidays!$J$3:$J$937),
IF($T528&lt;DATEVALUE("10/1/20"&amp;RIGHT(BH$1,2)),NETWORKDAYS(DATEVALUE("10/1/20"&amp;RIGHT(BH$1,2)),DATEVALUE("9/30/20"&amp;RIGHT(BI$1,2)),Holidays!$J$3:$J$937),
IF($T528&gt;=DATEVALUE("10/1/20"&amp;RIGHT(BH$1,2)),NETWORKDAYS($T528,DATEVALUE("9/30/20"&amp;RIGHT(BI$1,2)),Holidays!$J$3:$J$937),"")))),"")/(NETWORKDAYS($T528,$U528,Holidays!$J$3:$J$937)),0))</f>
        <v/>
      </c>
      <c r="BJ528" s="87" t="str">
        <f>IF($Q528="","",IFERROR(IF(OR(AND($T528&gt;=DATEVALUE("10/1/20"&amp;RIGHT(BI$1,2)),$T528&lt;=DATEVALUE("9/30/20"&amp;RIGHT(BJ$1,2))),AND($U528&gt;=DATEVALUE("10/1/20"&amp;RIGHT(BI$1,2)),$U528&lt;=DATEVALUE("9/30/20"&amp;RIGHT(BJ$1,2))),AND($T528&lt;=DATEVALUE("10/1/20"&amp;RIGHT(BI$1,2)),$U528&gt;=DATEVALUE("9/30/20"&amp;RIGHT(BJ$1,2)))),
IF(AND($T528&gt;=DATEVALUE("10/1/20"&amp;RIGHT(BI$1,2)),$U528&lt;=DATEVALUE("9/30/20"&amp;RIGHT(BJ$1,2))),NETWORKDAYS($T528,$U528,Holidays!$J$3:$J$937),
IF(AND($T528&lt;DATEVALUE("10/1/20"&amp;RIGHT(BI$1,2)),$U528&lt;=DATEVALUE("9/30/20"&amp;RIGHT(BJ$1,2))),NETWORKDAYS(DATEVALUE("10/1/20"&amp;RIGHT(BI$1,2)),$U528,Holidays!$J$3:$J$937),
IF($T528&lt;DATEVALUE("10/1/20"&amp;RIGHT(BI$1,2)),NETWORKDAYS(DATEVALUE("10/1/20"&amp;RIGHT(BI$1,2)),DATEVALUE("9/30/20"&amp;RIGHT(BJ$1,2)),Holidays!$J$3:$J$937),
IF($T528&gt;=DATEVALUE("10/1/20"&amp;RIGHT(BI$1,2)),NETWORKDAYS($T528,DATEVALUE("9/30/20"&amp;RIGHT(BJ$1,2)),Holidays!$J$3:$J$937),"")))),"")/(NETWORKDAYS($T528,$U528,Holidays!$J$3:$J$937)),0))</f>
        <v/>
      </c>
      <c r="BK528" s="87" t="str">
        <f>IF($Q528="","",IFERROR(IF(OR(AND($T528&gt;=DATEVALUE("10/1/20"&amp;RIGHT(BJ$1,2)),$T528&lt;=DATEVALUE("9/30/20"&amp;RIGHT(BK$1,2))),AND($U528&gt;=DATEVALUE("10/1/20"&amp;RIGHT(BJ$1,2)),$U528&lt;=DATEVALUE("9/30/20"&amp;RIGHT(BK$1,2))),AND($T528&lt;=DATEVALUE("10/1/20"&amp;RIGHT(BJ$1,2)),$U528&gt;=DATEVALUE("9/30/20"&amp;RIGHT(BK$1,2)))),
IF(AND($T528&gt;=DATEVALUE("10/1/20"&amp;RIGHT(BJ$1,2)),$U528&lt;=DATEVALUE("9/30/20"&amp;RIGHT(BK$1,2))),NETWORKDAYS($T528,$U528,Holidays!$J$3:$J$937),
IF(AND($T528&lt;DATEVALUE("10/1/20"&amp;RIGHT(BJ$1,2)),$U528&lt;=DATEVALUE("9/30/20"&amp;RIGHT(BK$1,2))),NETWORKDAYS(DATEVALUE("10/1/20"&amp;RIGHT(BJ$1,2)),$U528,Holidays!$J$3:$J$937),
IF($T528&lt;DATEVALUE("10/1/20"&amp;RIGHT(BJ$1,2)),NETWORKDAYS(DATEVALUE("10/1/20"&amp;RIGHT(BJ$1,2)),DATEVALUE("9/30/20"&amp;RIGHT(BK$1,2)),Holidays!$J$3:$J$937),
IF($T528&gt;=DATEVALUE("10/1/20"&amp;RIGHT(BJ$1,2)),NETWORKDAYS($T528,DATEVALUE("9/30/20"&amp;RIGHT(BK$1,2)),Holidays!$J$3:$J$937),"")))),"")/(NETWORKDAYS($T528,$U528,Holidays!$J$3:$J$937)),0))</f>
        <v/>
      </c>
      <c r="BL528" s="87" t="str">
        <f>IF($Q528="","",IFERROR(IF(OR(AND($T528&gt;=DATEVALUE("10/1/20"&amp;RIGHT(BK$1,2)),$T528&lt;=DATEVALUE("9/30/20"&amp;RIGHT(BL$1,2))),AND($U528&gt;=DATEVALUE("10/1/20"&amp;RIGHT(BK$1,2)),$U528&lt;=DATEVALUE("9/30/20"&amp;RIGHT(BL$1,2))),AND($T528&lt;=DATEVALUE("10/1/20"&amp;RIGHT(BK$1,2)),$U528&gt;=DATEVALUE("9/30/20"&amp;RIGHT(BL$1,2)))),
IF(AND($T528&gt;=DATEVALUE("10/1/20"&amp;RIGHT(BK$1,2)),$U528&lt;=DATEVALUE("9/30/20"&amp;RIGHT(BL$1,2))),NETWORKDAYS($T528,$U528,Holidays!$J$3:$J$937),
IF(AND($T528&lt;DATEVALUE("10/1/20"&amp;RIGHT(BK$1,2)),$U528&lt;=DATEVALUE("9/30/20"&amp;RIGHT(BL$1,2))),NETWORKDAYS(DATEVALUE("10/1/20"&amp;RIGHT(BK$1,2)),$U528,Holidays!$J$3:$J$937),
IF($T528&lt;DATEVALUE("10/1/20"&amp;RIGHT(BK$1,2)),NETWORKDAYS(DATEVALUE("10/1/20"&amp;RIGHT(BK$1,2)),DATEVALUE("9/30/20"&amp;RIGHT(BL$1,2)),Holidays!$J$3:$J$937),
IF($T528&gt;=DATEVALUE("10/1/20"&amp;RIGHT(BK$1,2)),NETWORKDAYS($T528,DATEVALUE("9/30/20"&amp;RIGHT(BL$1,2)),Holidays!$J$3:$J$937),"")))),"")/(NETWORKDAYS($T528,$U528,Holidays!$J$3:$J$937)),0))</f>
        <v/>
      </c>
      <c r="BM528" s="87" t="str">
        <f>IF($Q528="","",IFERROR(IF(OR(AND($T528&gt;=DATEVALUE("10/1/20"&amp;RIGHT(BL$1,2)),$T528&lt;=DATEVALUE("9/30/20"&amp;RIGHT(BM$1,2))),AND($U528&gt;=DATEVALUE("10/1/20"&amp;RIGHT(BL$1,2)),$U528&lt;=DATEVALUE("9/30/20"&amp;RIGHT(BM$1,2))),AND($T528&lt;=DATEVALUE("10/1/20"&amp;RIGHT(BL$1,2)),$U528&gt;=DATEVALUE("9/30/20"&amp;RIGHT(BM$1,2)))),
IF(AND($T528&gt;=DATEVALUE("10/1/20"&amp;RIGHT(BL$1,2)),$U528&lt;=DATEVALUE("9/30/20"&amp;RIGHT(BM$1,2))),NETWORKDAYS($T528,$U528,Holidays!$J$3:$J$937),
IF(AND($T528&lt;DATEVALUE("10/1/20"&amp;RIGHT(BL$1,2)),$U528&lt;=DATEVALUE("9/30/20"&amp;RIGHT(BM$1,2))),NETWORKDAYS(DATEVALUE("10/1/20"&amp;RIGHT(BL$1,2)),$U528,Holidays!$J$3:$J$937),
IF($T528&lt;DATEVALUE("10/1/20"&amp;RIGHT(BL$1,2)),NETWORKDAYS(DATEVALUE("10/1/20"&amp;RIGHT(BL$1,2)),DATEVALUE("9/30/20"&amp;RIGHT(BM$1,2)),Holidays!$J$3:$J$937),
IF($T528&gt;=DATEVALUE("10/1/20"&amp;RIGHT(BL$1,2)),NETWORKDAYS($T528,DATEVALUE("9/30/20"&amp;RIGHT(BM$1,2)),Holidays!$J$3:$J$937),"")))),"")/(NETWORKDAYS($T528,$U528,Holidays!$J$3:$J$937)),0))</f>
        <v/>
      </c>
      <c r="BN528" s="87" t="str">
        <f>IF($Q528="","",IFERROR(IF(OR(AND($T528&gt;=DATEVALUE("10/1/20"&amp;RIGHT(BM$1,2)),$T528&lt;=DATEVALUE("9/30/20"&amp;RIGHT(BN$1,2))),AND($U528&gt;=DATEVALUE("10/1/20"&amp;RIGHT(BM$1,2)),$U528&lt;=DATEVALUE("9/30/20"&amp;RIGHT(BN$1,2))),AND($T528&lt;=DATEVALUE("10/1/20"&amp;RIGHT(BM$1,2)),$U528&gt;=DATEVALUE("9/30/20"&amp;RIGHT(BN$1,2)))),
IF(AND($T528&gt;=DATEVALUE("10/1/20"&amp;RIGHT(BM$1,2)),$U528&lt;=DATEVALUE("9/30/20"&amp;RIGHT(BN$1,2))),NETWORKDAYS($T528,$U528,Holidays!$J$3:$J$937),
IF(AND($T528&lt;DATEVALUE("10/1/20"&amp;RIGHT(BM$1,2)),$U528&lt;=DATEVALUE("9/30/20"&amp;RIGHT(BN$1,2))),NETWORKDAYS(DATEVALUE("10/1/20"&amp;RIGHT(BM$1,2)),$U528,Holidays!$J$3:$J$937),
IF($T528&lt;DATEVALUE("10/1/20"&amp;RIGHT(BM$1,2)),NETWORKDAYS(DATEVALUE("10/1/20"&amp;RIGHT(BM$1,2)),DATEVALUE("9/30/20"&amp;RIGHT(BN$1,2)),Holidays!$J$3:$J$937),
IF($T528&gt;=DATEVALUE("10/1/20"&amp;RIGHT(BM$1,2)),NETWORKDAYS($T528,DATEVALUE("9/30/20"&amp;RIGHT(BN$1,2)),Holidays!$J$3:$J$937),"")))),"")/(NETWORKDAYS($T528,$U528,Holidays!$J$3:$J$937)),0))</f>
        <v/>
      </c>
      <c r="BO528" s="87" t="str">
        <f>IF($Q528="","",IFERROR(IF(OR(AND($T528&gt;=DATEVALUE("10/1/20"&amp;RIGHT(BN$1,2)),$T528&lt;=DATEVALUE("9/30/20"&amp;RIGHT(BO$1,2))),AND($U528&gt;=DATEVALUE("10/1/20"&amp;RIGHT(BN$1,2)),$U528&lt;=DATEVALUE("9/30/20"&amp;RIGHT(BO$1,2))),AND($T528&lt;=DATEVALUE("10/1/20"&amp;RIGHT(BN$1,2)),$U528&gt;=DATEVALUE("9/30/20"&amp;RIGHT(BO$1,2)))),
IF(AND($T528&gt;=DATEVALUE("10/1/20"&amp;RIGHT(BN$1,2)),$U528&lt;=DATEVALUE("9/30/20"&amp;RIGHT(BO$1,2))),NETWORKDAYS($T528,$U528,Holidays!$J$3:$J$937),
IF(AND($T528&lt;DATEVALUE("10/1/20"&amp;RIGHT(BN$1,2)),$U528&lt;=DATEVALUE("9/30/20"&amp;RIGHT(BO$1,2))),NETWORKDAYS(DATEVALUE("10/1/20"&amp;RIGHT(BN$1,2)),$U528,Holidays!$J$3:$J$937),
IF($T528&lt;DATEVALUE("10/1/20"&amp;RIGHT(BN$1,2)),NETWORKDAYS(DATEVALUE("10/1/20"&amp;RIGHT(BN$1,2)),DATEVALUE("9/30/20"&amp;RIGHT(BO$1,2)),Holidays!$J$3:$J$937),
IF($T528&gt;=DATEVALUE("10/1/20"&amp;RIGHT(BN$1,2)),NETWORKDAYS($T528,DATEVALUE("9/30/20"&amp;RIGHT(BO$1,2)),Holidays!$J$3:$J$937),"")))),"")/(NETWORKDAYS($T528,$U528,Holidays!$J$3:$J$937)),0))</f>
        <v/>
      </c>
      <c r="BP528" s="87" t="str">
        <f>IF($Q528="","",IFERROR(IF(OR(AND($T528&gt;=DATEVALUE("10/1/20"&amp;RIGHT(BO$1,2)),$T528&lt;=DATEVALUE("9/30/20"&amp;RIGHT(BP$1,2))),AND($U528&gt;=DATEVALUE("10/1/20"&amp;RIGHT(BO$1,2)),$U528&lt;=DATEVALUE("9/30/20"&amp;RIGHT(BP$1,2))),AND($T528&lt;=DATEVALUE("10/1/20"&amp;RIGHT(BO$1,2)),$U528&gt;=DATEVALUE("9/30/20"&amp;RIGHT(BP$1,2)))),
IF(AND($T528&gt;=DATEVALUE("10/1/20"&amp;RIGHT(BO$1,2)),$U528&lt;=DATEVALUE("9/30/20"&amp;RIGHT(BP$1,2))),NETWORKDAYS($T528,$U528,Holidays!$J$3:$J$937),
IF(AND($T528&lt;DATEVALUE("10/1/20"&amp;RIGHT(BO$1,2)),$U528&lt;=DATEVALUE("9/30/20"&amp;RIGHT(BP$1,2))),NETWORKDAYS(DATEVALUE("10/1/20"&amp;RIGHT(BO$1,2)),$U528,Holidays!$J$3:$J$937),
IF($T528&lt;DATEVALUE("10/1/20"&amp;RIGHT(BO$1,2)),NETWORKDAYS(DATEVALUE("10/1/20"&amp;RIGHT(BO$1,2)),DATEVALUE("9/30/20"&amp;RIGHT(BP$1,2)),Holidays!$J$3:$J$937),
IF($T528&gt;=DATEVALUE("10/1/20"&amp;RIGHT(BO$1,2)),NETWORKDAYS($T528,DATEVALUE("9/30/20"&amp;RIGHT(BP$1,2)),Holidays!$J$3:$J$937),"")))),"")/(NETWORKDAYS($T528,$U528,Holidays!$J$3:$J$937)),0))</f>
        <v/>
      </c>
      <c r="BQ528" s="87" t="str">
        <f>IF($Q528="","",IFERROR(IF(OR(AND($T528&gt;=DATEVALUE("10/1/20"&amp;RIGHT(BP$1,2)),$T528&lt;=DATEVALUE("9/30/20"&amp;RIGHT(BQ$1,2))),AND($U528&gt;=DATEVALUE("10/1/20"&amp;RIGHT(BP$1,2)),$U528&lt;=DATEVALUE("9/30/20"&amp;RIGHT(BQ$1,2))),AND($T528&lt;=DATEVALUE("10/1/20"&amp;RIGHT(BP$1,2)),$U528&gt;=DATEVALUE("9/30/20"&amp;RIGHT(BQ$1,2)))),
IF(AND($T528&gt;=DATEVALUE("10/1/20"&amp;RIGHT(BP$1,2)),$U528&lt;=DATEVALUE("9/30/20"&amp;RIGHT(BQ$1,2))),NETWORKDAYS($T528,$U528,Holidays!$J$3:$J$937),
IF(AND($T528&lt;DATEVALUE("10/1/20"&amp;RIGHT(BP$1,2)),$U528&lt;=DATEVALUE("9/30/20"&amp;RIGHT(BQ$1,2))),NETWORKDAYS(DATEVALUE("10/1/20"&amp;RIGHT(BP$1,2)),$U528,Holidays!$J$3:$J$937),
IF($T528&lt;DATEVALUE("10/1/20"&amp;RIGHT(BP$1,2)),NETWORKDAYS(DATEVALUE("10/1/20"&amp;RIGHT(BP$1,2)),DATEVALUE("9/30/20"&amp;RIGHT(BQ$1,2)),Holidays!$J$3:$J$937),
IF($T528&gt;=DATEVALUE("10/1/20"&amp;RIGHT(BP$1,2)),NETWORKDAYS($T528,DATEVALUE("9/30/20"&amp;RIGHT(BQ$1,2)),Holidays!$J$3:$J$937),"")))),"")/(NETWORKDAYS($T528,$U528,Holidays!$J$3:$J$937)),0))</f>
        <v/>
      </c>
      <c r="BR528" s="87" t="str">
        <f>IF($Q528="","",IFERROR(IF(OR(AND($T528&gt;=DATEVALUE("10/1/20"&amp;RIGHT(BQ$1,2)),$T528&lt;=DATEVALUE("9/30/20"&amp;RIGHT(BR$1,2))),AND($U528&gt;=DATEVALUE("10/1/20"&amp;RIGHT(BQ$1,2)),$U528&lt;=DATEVALUE("9/30/20"&amp;RIGHT(BR$1,2))),AND($T528&lt;=DATEVALUE("10/1/20"&amp;RIGHT(BQ$1,2)),$U528&gt;=DATEVALUE("9/30/20"&amp;RIGHT(BR$1,2)))),
IF(AND($T528&gt;=DATEVALUE("10/1/20"&amp;RIGHT(BQ$1,2)),$U528&lt;=DATEVALUE("9/30/20"&amp;RIGHT(BR$1,2))),NETWORKDAYS($T528,$U528,Holidays!$J$3:$J$937),
IF(AND($T528&lt;DATEVALUE("10/1/20"&amp;RIGHT(BQ$1,2)),$U528&lt;=DATEVALUE("9/30/20"&amp;RIGHT(BR$1,2))),NETWORKDAYS(DATEVALUE("10/1/20"&amp;RIGHT(BQ$1,2)),$U528,Holidays!$J$3:$J$937),
IF($T528&lt;DATEVALUE("10/1/20"&amp;RIGHT(BQ$1,2)),NETWORKDAYS(DATEVALUE("10/1/20"&amp;RIGHT(BQ$1,2)),DATEVALUE("9/30/20"&amp;RIGHT(BR$1,2)),Holidays!$J$3:$J$937),
IF($T528&gt;=DATEVALUE("10/1/20"&amp;RIGHT(BQ$1,2)),NETWORKDAYS($T528,DATEVALUE("9/30/20"&amp;RIGHT(BR$1,2)),Holidays!$J$3:$J$937),"")))),"")/(NETWORKDAYS($T528,$U528,Holidays!$J$3:$J$937)),0))</f>
        <v/>
      </c>
      <c r="BS528" s="87" t="str">
        <f>IF($Q528="","",IFERROR(IF(OR(AND($T528&gt;=DATEVALUE("10/1/20"&amp;RIGHT(BR$1,2)),$T528&lt;=DATEVALUE("9/30/20"&amp;RIGHT(BS$1,2))),AND($U528&gt;=DATEVALUE("10/1/20"&amp;RIGHT(BR$1,2)),$U528&lt;=DATEVALUE("9/30/20"&amp;RIGHT(BS$1,2))),AND($T528&lt;=DATEVALUE("10/1/20"&amp;RIGHT(BR$1,2)),$U528&gt;=DATEVALUE("9/30/20"&amp;RIGHT(BS$1,2)))),
IF(AND($T528&gt;=DATEVALUE("10/1/20"&amp;RIGHT(BR$1,2)),$U528&lt;=DATEVALUE("9/30/20"&amp;RIGHT(BS$1,2))),NETWORKDAYS($T528,$U528,Holidays!$J$3:$J$937),
IF(AND($T528&lt;DATEVALUE("10/1/20"&amp;RIGHT(BR$1,2)),$U528&lt;=DATEVALUE("9/30/20"&amp;RIGHT(BS$1,2))),NETWORKDAYS(DATEVALUE("10/1/20"&amp;RIGHT(BR$1,2)),$U528,Holidays!$J$3:$J$937),
IF($T528&lt;DATEVALUE("10/1/20"&amp;RIGHT(BR$1,2)),NETWORKDAYS(DATEVALUE("10/1/20"&amp;RIGHT(BR$1,2)),DATEVALUE("9/30/20"&amp;RIGHT(BS$1,2)),Holidays!$J$3:$J$937),
IF($T528&gt;=DATEVALUE("10/1/20"&amp;RIGHT(BR$1,2)),NETWORKDAYS($T528,DATEVALUE("9/30/20"&amp;RIGHT(BS$1,2)),Holidays!$J$3:$J$937),"")))),"")/(NETWORKDAYS($T528,$U528,Holidays!$J$3:$J$937)),0))</f>
        <v/>
      </c>
      <c r="BT528" s="87" t="str">
        <f>IF($Q528="","",IFERROR(IF(OR(AND($T528&gt;=DATEVALUE("10/1/20"&amp;RIGHT(BS$1,2)),$T528&lt;=DATEVALUE("9/30/20"&amp;RIGHT(BT$1,2))),AND($U528&gt;=DATEVALUE("10/1/20"&amp;RIGHT(BS$1,2)),$U528&lt;=DATEVALUE("9/30/20"&amp;RIGHT(BT$1,2))),AND($T528&lt;=DATEVALUE("10/1/20"&amp;RIGHT(BS$1,2)),$U528&gt;=DATEVALUE("9/30/20"&amp;RIGHT(BT$1,2)))),
IF(AND($T528&gt;=DATEVALUE("10/1/20"&amp;RIGHT(BS$1,2)),$U528&lt;=DATEVALUE("9/30/20"&amp;RIGHT(BT$1,2))),NETWORKDAYS($T528,$U528,Holidays!$J$3:$J$937),
IF(AND($T528&lt;DATEVALUE("10/1/20"&amp;RIGHT(BS$1,2)),$U528&lt;=DATEVALUE("9/30/20"&amp;RIGHT(BT$1,2))),NETWORKDAYS(DATEVALUE("10/1/20"&amp;RIGHT(BS$1,2)),$U528,Holidays!$J$3:$J$937),
IF($T528&lt;DATEVALUE("10/1/20"&amp;RIGHT(BS$1,2)),NETWORKDAYS(DATEVALUE("10/1/20"&amp;RIGHT(BS$1,2)),DATEVALUE("9/30/20"&amp;RIGHT(BT$1,2)),Holidays!$J$3:$J$937),
IF($T528&gt;=DATEVALUE("10/1/20"&amp;RIGHT(BS$1,2)),NETWORKDAYS($T528,DATEVALUE("9/30/20"&amp;RIGHT(BT$1,2)),Holidays!$J$3:$J$937),"")))),"")/(NETWORKDAYS($T528,$U528,Holidays!$J$3:$J$937)),0))</f>
        <v/>
      </c>
      <c r="BU528" s="87" t="str">
        <f>IF($Q528="","",IFERROR(IF(OR(AND($T528&gt;=DATEVALUE("10/1/20"&amp;RIGHT(BT$1,2)),$T528&lt;=DATEVALUE("9/30/20"&amp;RIGHT(BU$1,2))),AND($U528&gt;=DATEVALUE("10/1/20"&amp;RIGHT(BT$1,2)),$U528&lt;=DATEVALUE("9/30/20"&amp;RIGHT(BU$1,2))),AND($T528&lt;=DATEVALUE("10/1/20"&amp;RIGHT(BT$1,2)),$U528&gt;=DATEVALUE("9/30/20"&amp;RIGHT(BU$1,2)))),
IF(AND($T528&gt;=DATEVALUE("10/1/20"&amp;RIGHT(BT$1,2)),$U528&lt;=DATEVALUE("9/30/20"&amp;RIGHT(BU$1,2))),NETWORKDAYS($T528,$U528,Holidays!$J$3:$J$937),
IF(AND($T528&lt;DATEVALUE("10/1/20"&amp;RIGHT(BT$1,2)),$U528&lt;=DATEVALUE("9/30/20"&amp;RIGHT(BU$1,2))),NETWORKDAYS(DATEVALUE("10/1/20"&amp;RIGHT(BT$1,2)),$U528,Holidays!$J$3:$J$937),
IF($T528&lt;DATEVALUE("10/1/20"&amp;RIGHT(BT$1,2)),NETWORKDAYS(DATEVALUE("10/1/20"&amp;RIGHT(BT$1,2)),DATEVALUE("9/30/20"&amp;RIGHT(BU$1,2)),Holidays!$J$3:$J$937),
IF($T528&gt;=DATEVALUE("10/1/20"&amp;RIGHT(BT$1,2)),NETWORKDAYS($T528,DATEVALUE("9/30/20"&amp;RIGHT(BU$1,2)),Holidays!$J$3:$J$937),"")))),"")/(NETWORKDAYS($T528,$U528,Holidays!$J$3:$J$937)),0))</f>
        <v/>
      </c>
      <c r="BV528" s="87" t="str">
        <f>IF($Q528="","",IFERROR(IF(OR(AND($T528&gt;=DATEVALUE("10/1/20"&amp;RIGHT(BU$1,2)),$T528&lt;=DATEVALUE("9/30/20"&amp;RIGHT(BV$1,2))),AND($U528&gt;=DATEVALUE("10/1/20"&amp;RIGHT(BU$1,2)),$U528&lt;=DATEVALUE("9/30/20"&amp;RIGHT(BV$1,2))),AND($T528&lt;=DATEVALUE("10/1/20"&amp;RIGHT(BU$1,2)),$U528&gt;=DATEVALUE("9/30/20"&amp;RIGHT(BV$1,2)))),
IF(AND($T528&gt;=DATEVALUE("10/1/20"&amp;RIGHT(BU$1,2)),$U528&lt;=DATEVALUE("9/30/20"&amp;RIGHT(BV$1,2))),NETWORKDAYS($T528,$U528,Holidays!$J$3:$J$937),
IF(AND($T528&lt;DATEVALUE("10/1/20"&amp;RIGHT(BU$1,2)),$U528&lt;=DATEVALUE("9/30/20"&amp;RIGHT(BV$1,2))),NETWORKDAYS(DATEVALUE("10/1/20"&amp;RIGHT(BU$1,2)),$U528,Holidays!$J$3:$J$937),
IF($T528&lt;DATEVALUE("10/1/20"&amp;RIGHT(BU$1,2)),NETWORKDAYS(DATEVALUE("10/1/20"&amp;RIGHT(BU$1,2)),DATEVALUE("9/30/20"&amp;RIGHT(BV$1,2)),Holidays!$J$3:$J$937),
IF($T528&gt;=DATEVALUE("10/1/20"&amp;RIGHT(BU$1,2)),NETWORKDAYS($T528,DATEVALUE("9/30/20"&amp;RIGHT(BV$1,2)),Holidays!$J$3:$J$937),"")))),"")/(NETWORKDAYS($T528,$U528,Holidays!$J$3:$J$937)),0))</f>
        <v/>
      </c>
      <c r="BW528" s="87" t="str">
        <f>IF($Q528="","",IFERROR(IF(OR(AND($T528&gt;=DATEVALUE("10/1/20"&amp;RIGHT(BV$1,2)),$T528&lt;=DATEVALUE("9/30/20"&amp;RIGHT(BW$1,2))),AND($U528&gt;=DATEVALUE("10/1/20"&amp;RIGHT(BV$1,2)),$U528&lt;=DATEVALUE("9/30/20"&amp;RIGHT(BW$1,2))),AND($T528&lt;=DATEVALUE("10/1/20"&amp;RIGHT(BV$1,2)),$U528&gt;=DATEVALUE("9/30/20"&amp;RIGHT(BW$1,2)))),
IF(AND($T528&gt;=DATEVALUE("10/1/20"&amp;RIGHT(BV$1,2)),$U528&lt;=DATEVALUE("9/30/20"&amp;RIGHT(BW$1,2))),NETWORKDAYS($T528,$U528,Holidays!$J$3:$J$937),
IF(AND($T528&lt;DATEVALUE("10/1/20"&amp;RIGHT(BV$1,2)),$U528&lt;=DATEVALUE("9/30/20"&amp;RIGHT(BW$1,2))),NETWORKDAYS(DATEVALUE("10/1/20"&amp;RIGHT(BV$1,2)),$U528,Holidays!$J$3:$J$937),
IF($T528&lt;DATEVALUE("10/1/20"&amp;RIGHT(BV$1,2)),NETWORKDAYS(DATEVALUE("10/1/20"&amp;RIGHT(BV$1,2)),DATEVALUE("9/30/20"&amp;RIGHT(BW$1,2)),Holidays!$J$3:$J$937),
IF($T528&gt;=DATEVALUE("10/1/20"&amp;RIGHT(BV$1,2)),NETWORKDAYS($T528,DATEVALUE("9/30/20"&amp;RIGHT(BW$1,2)),Holidays!$J$3:$J$937),"")))),"")/(NETWORKDAYS($T528,$U528,Holidays!$J$3:$J$937)),0))</f>
        <v/>
      </c>
      <c r="BX528" s="87" t="str">
        <f>IF($Q528="","",IFERROR(IF(OR(AND($T528&gt;=DATEVALUE("10/1/20"&amp;RIGHT(BW$1,2)),$T528&lt;=DATEVALUE("9/30/20"&amp;RIGHT(BX$1,2))),AND($U528&gt;=DATEVALUE("10/1/20"&amp;RIGHT(BW$1,2)),$U528&lt;=DATEVALUE("9/30/20"&amp;RIGHT(BX$1,2))),AND($T528&lt;=DATEVALUE("10/1/20"&amp;RIGHT(BW$1,2)),$U528&gt;=DATEVALUE("9/30/20"&amp;RIGHT(BX$1,2)))),
IF(AND($T528&gt;=DATEVALUE("10/1/20"&amp;RIGHT(BW$1,2)),$U528&lt;=DATEVALUE("9/30/20"&amp;RIGHT(BX$1,2))),NETWORKDAYS($T528,$U528,Holidays!$J$3:$J$937),
IF(AND($T528&lt;DATEVALUE("10/1/20"&amp;RIGHT(BW$1,2)),$U528&lt;=DATEVALUE("9/30/20"&amp;RIGHT(BX$1,2))),NETWORKDAYS(DATEVALUE("10/1/20"&amp;RIGHT(BW$1,2)),$U528,Holidays!$J$3:$J$937),
IF($T528&lt;DATEVALUE("10/1/20"&amp;RIGHT(BW$1,2)),NETWORKDAYS(DATEVALUE("10/1/20"&amp;RIGHT(BW$1,2)),DATEVALUE("9/30/20"&amp;RIGHT(BX$1,2)),Holidays!$J$3:$J$937),
IF($T528&gt;=DATEVALUE("10/1/20"&amp;RIGHT(BW$1,2)),NETWORKDAYS($T528,DATEVALUE("9/30/20"&amp;RIGHT(BX$1,2)),Holidays!$J$3:$J$937),"")))),"")/(NETWORKDAYS($T528,$U528,Holidays!$J$3:$J$937)),0))</f>
        <v/>
      </c>
      <c r="BY528" s="87" t="str">
        <f>IF($Q528="","",IFERROR(IF(OR(AND($T528&gt;=DATEVALUE("10/1/20"&amp;RIGHT(BX$1,2)),$T528&lt;=DATEVALUE("9/30/20"&amp;RIGHT(BY$1,2))),AND($U528&gt;=DATEVALUE("10/1/20"&amp;RIGHT(BX$1,2)),$U528&lt;=DATEVALUE("9/30/20"&amp;RIGHT(BY$1,2))),AND($T528&lt;=DATEVALUE("10/1/20"&amp;RIGHT(BX$1,2)),$U528&gt;=DATEVALUE("9/30/20"&amp;RIGHT(BY$1,2)))),
IF(AND($T528&gt;=DATEVALUE("10/1/20"&amp;RIGHT(BX$1,2)),$U528&lt;=DATEVALUE("9/30/20"&amp;RIGHT(BY$1,2))),NETWORKDAYS($T528,$U528,Holidays!$J$3:$J$937),
IF(AND($T528&lt;DATEVALUE("10/1/20"&amp;RIGHT(BX$1,2)),$U528&lt;=DATEVALUE("9/30/20"&amp;RIGHT(BY$1,2))),NETWORKDAYS(DATEVALUE("10/1/20"&amp;RIGHT(BX$1,2)),$U528,Holidays!$J$3:$J$937),
IF($T528&lt;DATEVALUE("10/1/20"&amp;RIGHT(BX$1,2)),NETWORKDAYS(DATEVALUE("10/1/20"&amp;RIGHT(BX$1,2)),DATEVALUE("9/30/20"&amp;RIGHT(BY$1,2)),Holidays!$J$3:$J$937),
IF($T528&gt;=DATEVALUE("10/1/20"&amp;RIGHT(BX$1,2)),NETWORKDAYS($T528,DATEVALUE("9/30/20"&amp;RIGHT(BY$1,2)),Holidays!$J$3:$J$937),"")))),"")/(NETWORKDAYS($T528,$U528,Holidays!$J$3:$J$937)),0))</f>
        <v/>
      </c>
      <c r="BZ528" s="87" t="str">
        <f>IF($Q528="","",IFERROR(IF(OR(AND($T528&gt;=DATEVALUE("10/1/20"&amp;RIGHT(BY$1,2)),$T528&lt;=DATEVALUE("9/30/20"&amp;RIGHT(BZ$1,2))),AND($U528&gt;=DATEVALUE("10/1/20"&amp;RIGHT(BY$1,2)),$U528&lt;=DATEVALUE("9/30/20"&amp;RIGHT(BZ$1,2))),AND($T528&lt;=DATEVALUE("10/1/20"&amp;RIGHT(BY$1,2)),$U528&gt;=DATEVALUE("9/30/20"&amp;RIGHT(BZ$1,2)))),
IF(AND($T528&gt;=DATEVALUE("10/1/20"&amp;RIGHT(BY$1,2)),$U528&lt;=DATEVALUE("9/30/20"&amp;RIGHT(BZ$1,2))),NETWORKDAYS($T528,$U528,Holidays!$J$3:$J$937),
IF(AND($T528&lt;DATEVALUE("10/1/20"&amp;RIGHT(BY$1,2)),$U528&lt;=DATEVALUE("9/30/20"&amp;RIGHT(BZ$1,2))),NETWORKDAYS(DATEVALUE("10/1/20"&amp;RIGHT(BY$1,2)),$U528,Holidays!$J$3:$J$937),
IF($T528&lt;DATEVALUE("10/1/20"&amp;RIGHT(BY$1,2)),NETWORKDAYS(DATEVALUE("10/1/20"&amp;RIGHT(BY$1,2)),DATEVALUE("9/30/20"&amp;RIGHT(BZ$1,2)),Holidays!$J$3:$J$937),
IF($T528&gt;=DATEVALUE("10/1/20"&amp;RIGHT(BY$1,2)),NETWORKDAYS($T528,DATEVALUE("9/30/20"&amp;RIGHT(BZ$1,2)),Holidays!$J$3:$J$937),"")))),"")/(NETWORKDAYS($T528,$U528,Holidays!$J$3:$J$937)),0))</f>
        <v/>
      </c>
      <c r="CA528" s="87" t="str">
        <f>IF($Q528="","",IFERROR(IF(OR(AND($T528&gt;=DATEVALUE("10/1/20"&amp;RIGHT(BZ$1,2)),$T528&lt;=DATEVALUE("9/30/20"&amp;RIGHT(CA$1,2))),AND($U528&gt;=DATEVALUE("10/1/20"&amp;RIGHT(BZ$1,2)),$U528&lt;=DATEVALUE("9/30/20"&amp;RIGHT(CA$1,2))),AND($T528&lt;=DATEVALUE("10/1/20"&amp;RIGHT(BZ$1,2)),$U528&gt;=DATEVALUE("9/30/20"&amp;RIGHT(CA$1,2)))),
IF(AND($T528&gt;=DATEVALUE("10/1/20"&amp;RIGHT(BZ$1,2)),$U528&lt;=DATEVALUE("9/30/20"&amp;RIGHT(CA$1,2))),NETWORKDAYS($T528,$U528,Holidays!$J$3:$J$937),
IF(AND($T528&lt;DATEVALUE("10/1/20"&amp;RIGHT(BZ$1,2)),$U528&lt;=DATEVALUE("9/30/20"&amp;RIGHT(CA$1,2))),NETWORKDAYS(DATEVALUE("10/1/20"&amp;RIGHT(BZ$1,2)),$U528,Holidays!$J$3:$J$937),
IF($T528&lt;DATEVALUE("10/1/20"&amp;RIGHT(BZ$1,2)),NETWORKDAYS(DATEVALUE("10/1/20"&amp;RIGHT(BZ$1,2)),DATEVALUE("9/30/20"&amp;RIGHT(CA$1,2)),Holidays!$J$3:$J$937),
IF($T528&gt;=DATEVALUE("10/1/20"&amp;RIGHT(BZ$1,2)),NETWORKDAYS($T528,DATEVALUE("9/30/20"&amp;RIGHT(CA$1,2)),Holidays!$J$3:$J$937),"")))),"")/(NETWORKDAYS($T528,$U528,Holidays!$J$3:$J$937)),0))</f>
        <v/>
      </c>
      <c r="CB528" s="87" t="str">
        <f>IF($Q528="","",IFERROR(IF(OR(AND($T528&gt;=DATEVALUE("10/1/20"&amp;RIGHT(CA$1,2)),$T528&lt;=DATEVALUE("9/30/20"&amp;RIGHT(CB$1,2))),AND($U528&gt;=DATEVALUE("10/1/20"&amp;RIGHT(CA$1,2)),$U528&lt;=DATEVALUE("9/30/20"&amp;RIGHT(CB$1,2))),AND($T528&lt;=DATEVALUE("10/1/20"&amp;RIGHT(CA$1,2)),$U528&gt;=DATEVALUE("9/30/20"&amp;RIGHT(CB$1,2)))),
IF(AND($T528&gt;=DATEVALUE("10/1/20"&amp;RIGHT(CA$1,2)),$U528&lt;=DATEVALUE("9/30/20"&amp;RIGHT(CB$1,2))),NETWORKDAYS($T528,$U528,Holidays!$J$3:$J$937),
IF(AND($T528&lt;DATEVALUE("10/1/20"&amp;RIGHT(CA$1,2)),$U528&lt;=DATEVALUE("9/30/20"&amp;RIGHT(CB$1,2))),NETWORKDAYS(DATEVALUE("10/1/20"&amp;RIGHT(CA$1,2)),$U528,Holidays!$J$3:$J$937),
IF($T528&lt;DATEVALUE("10/1/20"&amp;RIGHT(CA$1,2)),NETWORKDAYS(DATEVALUE("10/1/20"&amp;RIGHT(CA$1,2)),DATEVALUE("9/30/20"&amp;RIGHT(CB$1,2)),Holidays!$J$3:$J$937),
IF($T528&gt;=DATEVALUE("10/1/20"&amp;RIGHT(CA$1,2)),NETWORKDAYS($T528,DATEVALUE("9/30/20"&amp;RIGHT(CB$1,2)),Holidays!$J$3:$J$937),"")))),"")/(NETWORKDAYS($T528,$U528,Holidays!$J$3:$J$937)),0))</f>
        <v/>
      </c>
    </row>
    <row r="529" spans="1:80">
      <c r="A529" s="97"/>
      <c r="B529" s="98" t="str">
        <f ca="1">IF(NOT($A529=""),OFFSET('WBS Reference &amp; User Procedure'!$A$1,MATCH($A529,'WBS Reference &amp; User Procedure'!$A:$A,0)-1,1),"")</f>
        <v/>
      </c>
      <c r="D529" s="97"/>
      <c r="I529" s="78"/>
      <c r="T529" s="104" t="str">
        <f>IF(NOT(Q529=""),IF(NOT($S529=""),$S529,#REF!),"")</f>
        <v/>
      </c>
      <c r="U529" s="104" t="str">
        <f>IF(NOT(Q529=""),WORKDAY(T529,Q529,Holidays!$J$3:$J$937),"")</f>
        <v/>
      </c>
      <c r="V529" s="104"/>
      <c r="W529" s="104"/>
      <c r="X529" s="101" t="str">
        <f t="shared" si="106"/>
        <v/>
      </c>
      <c r="AL529" s="87" t="str">
        <f t="shared" ca="1" si="107"/>
        <v/>
      </c>
      <c r="AN529" s="87" t="str">
        <f t="shared" ca="1" si="116"/>
        <v/>
      </c>
      <c r="AO529" s="87" t="str">
        <f t="shared" ca="1" si="116"/>
        <v/>
      </c>
      <c r="AP529" s="87" t="str">
        <f t="shared" ca="1" si="116"/>
        <v/>
      </c>
      <c r="AQ529" s="87" t="str">
        <f t="shared" ca="1" si="116"/>
        <v/>
      </c>
      <c r="AR529" s="87" t="str">
        <f t="shared" ca="1" si="116"/>
        <v/>
      </c>
      <c r="AS529" s="87" t="str">
        <f t="shared" ca="1" si="116"/>
        <v/>
      </c>
      <c r="AT529" s="87" t="str">
        <f t="shared" ca="1" si="116"/>
        <v/>
      </c>
      <c r="AU529" s="87" t="str">
        <f t="shared" ca="1" si="116"/>
        <v/>
      </c>
      <c r="AV529" s="87" t="str">
        <f t="shared" ca="1" si="116"/>
        <v/>
      </c>
      <c r="AW529" s="87" t="str">
        <f t="shared" ca="1" si="116"/>
        <v/>
      </c>
      <c r="AX529" s="87" t="str">
        <f t="shared" ca="1" si="117"/>
        <v/>
      </c>
      <c r="AY529" s="87" t="str">
        <f t="shared" ca="1" si="117"/>
        <v/>
      </c>
      <c r="AZ529" s="87" t="str">
        <f t="shared" ca="1" si="117"/>
        <v/>
      </c>
      <c r="BA529" s="87" t="str">
        <f t="shared" ca="1" si="117"/>
        <v/>
      </c>
      <c r="BB529" s="87" t="str">
        <f t="shared" ca="1" si="117"/>
        <v/>
      </c>
      <c r="BC529" s="87" t="str">
        <f t="shared" ca="1" si="117"/>
        <v/>
      </c>
      <c r="BD529" s="87" t="str">
        <f t="shared" ca="1" si="117"/>
        <v/>
      </c>
      <c r="BE529" s="87" t="str">
        <f t="shared" ca="1" si="117"/>
        <v/>
      </c>
      <c r="BF529" s="87" t="str">
        <f t="shared" ca="1" si="117"/>
        <v/>
      </c>
      <c r="BG529" s="87" t="str">
        <f t="shared" ca="1" si="117"/>
        <v/>
      </c>
      <c r="BI529" s="87" t="str">
        <f>IF($Q529="","",IFERROR(IF(OR(AND($T529&gt;=DATEVALUE("10/1/20"&amp;RIGHT(BH$1,2)),$T529&lt;=DATEVALUE("9/30/20"&amp;RIGHT(BI$1,2))),AND($U529&gt;=DATEVALUE("10/1/20"&amp;RIGHT(BH$1,2)),$U529&lt;=DATEVALUE("9/30/20"&amp;RIGHT(BI$1,2))),AND($T529&lt;=DATEVALUE("10/1/20"&amp;RIGHT(BH$1,2)),$U529&gt;=DATEVALUE("9/30/20"&amp;RIGHT(BI$1,2)))),
IF(AND($T529&gt;=DATEVALUE("10/1/20"&amp;RIGHT(BH$1,2)),$U529&lt;=DATEVALUE("9/30/20"&amp;RIGHT(BI$1,2))),NETWORKDAYS($T529,$U529,Holidays!$J$3:$J$937),
IF(AND($T529&lt;DATEVALUE("10/1/20"&amp;RIGHT(BH$1,2)),$U529&lt;=DATEVALUE("9/30/20"&amp;RIGHT(BI$1,2))),NETWORKDAYS(DATEVALUE("10/1/20"&amp;RIGHT(BH$1,2)),$U529,Holidays!$J$3:$J$937),
IF($T529&lt;DATEVALUE("10/1/20"&amp;RIGHT(BH$1,2)),NETWORKDAYS(DATEVALUE("10/1/20"&amp;RIGHT(BH$1,2)),DATEVALUE("9/30/20"&amp;RIGHT(BI$1,2)),Holidays!$J$3:$J$937),
IF($T529&gt;=DATEVALUE("10/1/20"&amp;RIGHT(BH$1,2)),NETWORKDAYS($T529,DATEVALUE("9/30/20"&amp;RIGHT(BI$1,2)),Holidays!$J$3:$J$937),"")))),"")/(NETWORKDAYS($T529,$U529,Holidays!$J$3:$J$937)),0))</f>
        <v/>
      </c>
      <c r="BJ529" s="87" t="str">
        <f>IF($Q529="","",IFERROR(IF(OR(AND($T529&gt;=DATEVALUE("10/1/20"&amp;RIGHT(BI$1,2)),$T529&lt;=DATEVALUE("9/30/20"&amp;RIGHT(BJ$1,2))),AND($U529&gt;=DATEVALUE("10/1/20"&amp;RIGHT(BI$1,2)),$U529&lt;=DATEVALUE("9/30/20"&amp;RIGHT(BJ$1,2))),AND($T529&lt;=DATEVALUE("10/1/20"&amp;RIGHT(BI$1,2)),$U529&gt;=DATEVALUE("9/30/20"&amp;RIGHT(BJ$1,2)))),
IF(AND($T529&gt;=DATEVALUE("10/1/20"&amp;RIGHT(BI$1,2)),$U529&lt;=DATEVALUE("9/30/20"&amp;RIGHT(BJ$1,2))),NETWORKDAYS($T529,$U529,Holidays!$J$3:$J$937),
IF(AND($T529&lt;DATEVALUE("10/1/20"&amp;RIGHT(BI$1,2)),$U529&lt;=DATEVALUE("9/30/20"&amp;RIGHT(BJ$1,2))),NETWORKDAYS(DATEVALUE("10/1/20"&amp;RIGHT(BI$1,2)),$U529,Holidays!$J$3:$J$937),
IF($T529&lt;DATEVALUE("10/1/20"&amp;RIGHT(BI$1,2)),NETWORKDAYS(DATEVALUE("10/1/20"&amp;RIGHT(BI$1,2)),DATEVALUE("9/30/20"&amp;RIGHT(BJ$1,2)),Holidays!$J$3:$J$937),
IF($T529&gt;=DATEVALUE("10/1/20"&amp;RIGHT(BI$1,2)),NETWORKDAYS($T529,DATEVALUE("9/30/20"&amp;RIGHT(BJ$1,2)),Holidays!$J$3:$J$937),"")))),"")/(NETWORKDAYS($T529,$U529,Holidays!$J$3:$J$937)),0))</f>
        <v/>
      </c>
      <c r="BK529" s="87" t="str">
        <f>IF($Q529="","",IFERROR(IF(OR(AND($T529&gt;=DATEVALUE("10/1/20"&amp;RIGHT(BJ$1,2)),$T529&lt;=DATEVALUE("9/30/20"&amp;RIGHT(BK$1,2))),AND($U529&gt;=DATEVALUE("10/1/20"&amp;RIGHT(BJ$1,2)),$U529&lt;=DATEVALUE("9/30/20"&amp;RIGHT(BK$1,2))),AND($T529&lt;=DATEVALUE("10/1/20"&amp;RIGHT(BJ$1,2)),$U529&gt;=DATEVALUE("9/30/20"&amp;RIGHT(BK$1,2)))),
IF(AND($T529&gt;=DATEVALUE("10/1/20"&amp;RIGHT(BJ$1,2)),$U529&lt;=DATEVALUE("9/30/20"&amp;RIGHT(BK$1,2))),NETWORKDAYS($T529,$U529,Holidays!$J$3:$J$937),
IF(AND($T529&lt;DATEVALUE("10/1/20"&amp;RIGHT(BJ$1,2)),$U529&lt;=DATEVALUE("9/30/20"&amp;RIGHT(BK$1,2))),NETWORKDAYS(DATEVALUE("10/1/20"&amp;RIGHT(BJ$1,2)),$U529,Holidays!$J$3:$J$937),
IF($T529&lt;DATEVALUE("10/1/20"&amp;RIGHT(BJ$1,2)),NETWORKDAYS(DATEVALUE("10/1/20"&amp;RIGHT(BJ$1,2)),DATEVALUE("9/30/20"&amp;RIGHT(BK$1,2)),Holidays!$J$3:$J$937),
IF($T529&gt;=DATEVALUE("10/1/20"&amp;RIGHT(BJ$1,2)),NETWORKDAYS($T529,DATEVALUE("9/30/20"&amp;RIGHT(BK$1,2)),Holidays!$J$3:$J$937),"")))),"")/(NETWORKDAYS($T529,$U529,Holidays!$J$3:$J$937)),0))</f>
        <v/>
      </c>
      <c r="BL529" s="87" t="str">
        <f>IF($Q529="","",IFERROR(IF(OR(AND($T529&gt;=DATEVALUE("10/1/20"&amp;RIGHT(BK$1,2)),$T529&lt;=DATEVALUE("9/30/20"&amp;RIGHT(BL$1,2))),AND($U529&gt;=DATEVALUE("10/1/20"&amp;RIGHT(BK$1,2)),$U529&lt;=DATEVALUE("9/30/20"&amp;RIGHT(BL$1,2))),AND($T529&lt;=DATEVALUE("10/1/20"&amp;RIGHT(BK$1,2)),$U529&gt;=DATEVALUE("9/30/20"&amp;RIGHT(BL$1,2)))),
IF(AND($T529&gt;=DATEVALUE("10/1/20"&amp;RIGHT(BK$1,2)),$U529&lt;=DATEVALUE("9/30/20"&amp;RIGHT(BL$1,2))),NETWORKDAYS($T529,$U529,Holidays!$J$3:$J$937),
IF(AND($T529&lt;DATEVALUE("10/1/20"&amp;RIGHT(BK$1,2)),$U529&lt;=DATEVALUE("9/30/20"&amp;RIGHT(BL$1,2))),NETWORKDAYS(DATEVALUE("10/1/20"&amp;RIGHT(BK$1,2)),$U529,Holidays!$J$3:$J$937),
IF($T529&lt;DATEVALUE("10/1/20"&amp;RIGHT(BK$1,2)),NETWORKDAYS(DATEVALUE("10/1/20"&amp;RIGHT(BK$1,2)),DATEVALUE("9/30/20"&amp;RIGHT(BL$1,2)),Holidays!$J$3:$J$937),
IF($T529&gt;=DATEVALUE("10/1/20"&amp;RIGHT(BK$1,2)),NETWORKDAYS($T529,DATEVALUE("9/30/20"&amp;RIGHT(BL$1,2)),Holidays!$J$3:$J$937),"")))),"")/(NETWORKDAYS($T529,$U529,Holidays!$J$3:$J$937)),0))</f>
        <v/>
      </c>
      <c r="BM529" s="87" t="str">
        <f>IF($Q529="","",IFERROR(IF(OR(AND($T529&gt;=DATEVALUE("10/1/20"&amp;RIGHT(BL$1,2)),$T529&lt;=DATEVALUE("9/30/20"&amp;RIGHT(BM$1,2))),AND($U529&gt;=DATEVALUE("10/1/20"&amp;RIGHT(BL$1,2)),$U529&lt;=DATEVALUE("9/30/20"&amp;RIGHT(BM$1,2))),AND($T529&lt;=DATEVALUE("10/1/20"&amp;RIGHT(BL$1,2)),$U529&gt;=DATEVALUE("9/30/20"&amp;RIGHT(BM$1,2)))),
IF(AND($T529&gt;=DATEVALUE("10/1/20"&amp;RIGHT(BL$1,2)),$U529&lt;=DATEVALUE("9/30/20"&amp;RIGHT(BM$1,2))),NETWORKDAYS($T529,$U529,Holidays!$J$3:$J$937),
IF(AND($T529&lt;DATEVALUE("10/1/20"&amp;RIGHT(BL$1,2)),$U529&lt;=DATEVALUE("9/30/20"&amp;RIGHT(BM$1,2))),NETWORKDAYS(DATEVALUE("10/1/20"&amp;RIGHT(BL$1,2)),$U529,Holidays!$J$3:$J$937),
IF($T529&lt;DATEVALUE("10/1/20"&amp;RIGHT(BL$1,2)),NETWORKDAYS(DATEVALUE("10/1/20"&amp;RIGHT(BL$1,2)),DATEVALUE("9/30/20"&amp;RIGHT(BM$1,2)),Holidays!$J$3:$J$937),
IF($T529&gt;=DATEVALUE("10/1/20"&amp;RIGHT(BL$1,2)),NETWORKDAYS($T529,DATEVALUE("9/30/20"&amp;RIGHT(BM$1,2)),Holidays!$J$3:$J$937),"")))),"")/(NETWORKDAYS($T529,$U529,Holidays!$J$3:$J$937)),0))</f>
        <v/>
      </c>
      <c r="BN529" s="87" t="str">
        <f>IF($Q529="","",IFERROR(IF(OR(AND($T529&gt;=DATEVALUE("10/1/20"&amp;RIGHT(BM$1,2)),$T529&lt;=DATEVALUE("9/30/20"&amp;RIGHT(BN$1,2))),AND($U529&gt;=DATEVALUE("10/1/20"&amp;RIGHT(BM$1,2)),$U529&lt;=DATEVALUE("9/30/20"&amp;RIGHT(BN$1,2))),AND($T529&lt;=DATEVALUE("10/1/20"&amp;RIGHT(BM$1,2)),$U529&gt;=DATEVALUE("9/30/20"&amp;RIGHT(BN$1,2)))),
IF(AND($T529&gt;=DATEVALUE("10/1/20"&amp;RIGHT(BM$1,2)),$U529&lt;=DATEVALUE("9/30/20"&amp;RIGHT(BN$1,2))),NETWORKDAYS($T529,$U529,Holidays!$J$3:$J$937),
IF(AND($T529&lt;DATEVALUE("10/1/20"&amp;RIGHT(BM$1,2)),$U529&lt;=DATEVALUE("9/30/20"&amp;RIGHT(BN$1,2))),NETWORKDAYS(DATEVALUE("10/1/20"&amp;RIGHT(BM$1,2)),$U529,Holidays!$J$3:$J$937),
IF($T529&lt;DATEVALUE("10/1/20"&amp;RIGHT(BM$1,2)),NETWORKDAYS(DATEVALUE("10/1/20"&amp;RIGHT(BM$1,2)),DATEVALUE("9/30/20"&amp;RIGHT(BN$1,2)),Holidays!$J$3:$J$937),
IF($T529&gt;=DATEVALUE("10/1/20"&amp;RIGHT(BM$1,2)),NETWORKDAYS($T529,DATEVALUE("9/30/20"&amp;RIGHT(BN$1,2)),Holidays!$J$3:$J$937),"")))),"")/(NETWORKDAYS($T529,$U529,Holidays!$J$3:$J$937)),0))</f>
        <v/>
      </c>
      <c r="BO529" s="87" t="str">
        <f>IF($Q529="","",IFERROR(IF(OR(AND($T529&gt;=DATEVALUE("10/1/20"&amp;RIGHT(BN$1,2)),$T529&lt;=DATEVALUE("9/30/20"&amp;RIGHT(BO$1,2))),AND($U529&gt;=DATEVALUE("10/1/20"&amp;RIGHT(BN$1,2)),$U529&lt;=DATEVALUE("9/30/20"&amp;RIGHT(BO$1,2))),AND($T529&lt;=DATEVALUE("10/1/20"&amp;RIGHT(BN$1,2)),$U529&gt;=DATEVALUE("9/30/20"&amp;RIGHT(BO$1,2)))),
IF(AND($T529&gt;=DATEVALUE("10/1/20"&amp;RIGHT(BN$1,2)),$U529&lt;=DATEVALUE("9/30/20"&amp;RIGHT(BO$1,2))),NETWORKDAYS($T529,$U529,Holidays!$J$3:$J$937),
IF(AND($T529&lt;DATEVALUE("10/1/20"&amp;RIGHT(BN$1,2)),$U529&lt;=DATEVALUE("9/30/20"&amp;RIGHT(BO$1,2))),NETWORKDAYS(DATEVALUE("10/1/20"&amp;RIGHT(BN$1,2)),$U529,Holidays!$J$3:$J$937),
IF($T529&lt;DATEVALUE("10/1/20"&amp;RIGHT(BN$1,2)),NETWORKDAYS(DATEVALUE("10/1/20"&amp;RIGHT(BN$1,2)),DATEVALUE("9/30/20"&amp;RIGHT(BO$1,2)),Holidays!$J$3:$J$937),
IF($T529&gt;=DATEVALUE("10/1/20"&amp;RIGHT(BN$1,2)),NETWORKDAYS($T529,DATEVALUE("9/30/20"&amp;RIGHT(BO$1,2)),Holidays!$J$3:$J$937),"")))),"")/(NETWORKDAYS($T529,$U529,Holidays!$J$3:$J$937)),0))</f>
        <v/>
      </c>
      <c r="BP529" s="87" t="str">
        <f>IF($Q529="","",IFERROR(IF(OR(AND($T529&gt;=DATEVALUE("10/1/20"&amp;RIGHT(BO$1,2)),$T529&lt;=DATEVALUE("9/30/20"&amp;RIGHT(BP$1,2))),AND($U529&gt;=DATEVALUE("10/1/20"&amp;RIGHT(BO$1,2)),$U529&lt;=DATEVALUE("9/30/20"&amp;RIGHT(BP$1,2))),AND($T529&lt;=DATEVALUE("10/1/20"&amp;RIGHT(BO$1,2)),$U529&gt;=DATEVALUE("9/30/20"&amp;RIGHT(BP$1,2)))),
IF(AND($T529&gt;=DATEVALUE("10/1/20"&amp;RIGHT(BO$1,2)),$U529&lt;=DATEVALUE("9/30/20"&amp;RIGHT(BP$1,2))),NETWORKDAYS($T529,$U529,Holidays!$J$3:$J$937),
IF(AND($T529&lt;DATEVALUE("10/1/20"&amp;RIGHT(BO$1,2)),$U529&lt;=DATEVALUE("9/30/20"&amp;RIGHT(BP$1,2))),NETWORKDAYS(DATEVALUE("10/1/20"&amp;RIGHT(BO$1,2)),$U529,Holidays!$J$3:$J$937),
IF($T529&lt;DATEVALUE("10/1/20"&amp;RIGHT(BO$1,2)),NETWORKDAYS(DATEVALUE("10/1/20"&amp;RIGHT(BO$1,2)),DATEVALUE("9/30/20"&amp;RIGHT(BP$1,2)),Holidays!$J$3:$J$937),
IF($T529&gt;=DATEVALUE("10/1/20"&amp;RIGHT(BO$1,2)),NETWORKDAYS($T529,DATEVALUE("9/30/20"&amp;RIGHT(BP$1,2)),Holidays!$J$3:$J$937),"")))),"")/(NETWORKDAYS($T529,$U529,Holidays!$J$3:$J$937)),0))</f>
        <v/>
      </c>
      <c r="BQ529" s="87" t="str">
        <f>IF($Q529="","",IFERROR(IF(OR(AND($T529&gt;=DATEVALUE("10/1/20"&amp;RIGHT(BP$1,2)),$T529&lt;=DATEVALUE("9/30/20"&amp;RIGHT(BQ$1,2))),AND($U529&gt;=DATEVALUE("10/1/20"&amp;RIGHT(BP$1,2)),$U529&lt;=DATEVALUE("9/30/20"&amp;RIGHT(BQ$1,2))),AND($T529&lt;=DATEVALUE("10/1/20"&amp;RIGHT(BP$1,2)),$U529&gt;=DATEVALUE("9/30/20"&amp;RIGHT(BQ$1,2)))),
IF(AND($T529&gt;=DATEVALUE("10/1/20"&amp;RIGHT(BP$1,2)),$U529&lt;=DATEVALUE("9/30/20"&amp;RIGHT(BQ$1,2))),NETWORKDAYS($T529,$U529,Holidays!$J$3:$J$937),
IF(AND($T529&lt;DATEVALUE("10/1/20"&amp;RIGHT(BP$1,2)),$U529&lt;=DATEVALUE("9/30/20"&amp;RIGHT(BQ$1,2))),NETWORKDAYS(DATEVALUE("10/1/20"&amp;RIGHT(BP$1,2)),$U529,Holidays!$J$3:$J$937),
IF($T529&lt;DATEVALUE("10/1/20"&amp;RIGHT(BP$1,2)),NETWORKDAYS(DATEVALUE("10/1/20"&amp;RIGHT(BP$1,2)),DATEVALUE("9/30/20"&amp;RIGHT(BQ$1,2)),Holidays!$J$3:$J$937),
IF($T529&gt;=DATEVALUE("10/1/20"&amp;RIGHT(BP$1,2)),NETWORKDAYS($T529,DATEVALUE("9/30/20"&amp;RIGHT(BQ$1,2)),Holidays!$J$3:$J$937),"")))),"")/(NETWORKDAYS($T529,$U529,Holidays!$J$3:$J$937)),0))</f>
        <v/>
      </c>
      <c r="BR529" s="87" t="str">
        <f>IF($Q529="","",IFERROR(IF(OR(AND($T529&gt;=DATEVALUE("10/1/20"&amp;RIGHT(BQ$1,2)),$T529&lt;=DATEVALUE("9/30/20"&amp;RIGHT(BR$1,2))),AND($U529&gt;=DATEVALUE("10/1/20"&amp;RIGHT(BQ$1,2)),$U529&lt;=DATEVALUE("9/30/20"&amp;RIGHT(BR$1,2))),AND($T529&lt;=DATEVALUE("10/1/20"&amp;RIGHT(BQ$1,2)),$U529&gt;=DATEVALUE("9/30/20"&amp;RIGHT(BR$1,2)))),
IF(AND($T529&gt;=DATEVALUE("10/1/20"&amp;RIGHT(BQ$1,2)),$U529&lt;=DATEVALUE("9/30/20"&amp;RIGHT(BR$1,2))),NETWORKDAYS($T529,$U529,Holidays!$J$3:$J$937),
IF(AND($T529&lt;DATEVALUE("10/1/20"&amp;RIGHT(BQ$1,2)),$U529&lt;=DATEVALUE("9/30/20"&amp;RIGHT(BR$1,2))),NETWORKDAYS(DATEVALUE("10/1/20"&amp;RIGHT(BQ$1,2)),$U529,Holidays!$J$3:$J$937),
IF($T529&lt;DATEVALUE("10/1/20"&amp;RIGHT(BQ$1,2)),NETWORKDAYS(DATEVALUE("10/1/20"&amp;RIGHT(BQ$1,2)),DATEVALUE("9/30/20"&amp;RIGHT(BR$1,2)),Holidays!$J$3:$J$937),
IF($T529&gt;=DATEVALUE("10/1/20"&amp;RIGHT(BQ$1,2)),NETWORKDAYS($T529,DATEVALUE("9/30/20"&amp;RIGHT(BR$1,2)),Holidays!$J$3:$J$937),"")))),"")/(NETWORKDAYS($T529,$U529,Holidays!$J$3:$J$937)),0))</f>
        <v/>
      </c>
      <c r="BS529" s="87" t="str">
        <f>IF($Q529="","",IFERROR(IF(OR(AND($T529&gt;=DATEVALUE("10/1/20"&amp;RIGHT(BR$1,2)),$T529&lt;=DATEVALUE("9/30/20"&amp;RIGHT(BS$1,2))),AND($U529&gt;=DATEVALUE("10/1/20"&amp;RIGHT(BR$1,2)),$U529&lt;=DATEVALUE("9/30/20"&amp;RIGHT(BS$1,2))),AND($T529&lt;=DATEVALUE("10/1/20"&amp;RIGHT(BR$1,2)),$U529&gt;=DATEVALUE("9/30/20"&amp;RIGHT(BS$1,2)))),
IF(AND($T529&gt;=DATEVALUE("10/1/20"&amp;RIGHT(BR$1,2)),$U529&lt;=DATEVALUE("9/30/20"&amp;RIGHT(BS$1,2))),NETWORKDAYS($T529,$U529,Holidays!$J$3:$J$937),
IF(AND($T529&lt;DATEVALUE("10/1/20"&amp;RIGHT(BR$1,2)),$U529&lt;=DATEVALUE("9/30/20"&amp;RIGHT(BS$1,2))),NETWORKDAYS(DATEVALUE("10/1/20"&amp;RIGHT(BR$1,2)),$U529,Holidays!$J$3:$J$937),
IF($T529&lt;DATEVALUE("10/1/20"&amp;RIGHT(BR$1,2)),NETWORKDAYS(DATEVALUE("10/1/20"&amp;RIGHT(BR$1,2)),DATEVALUE("9/30/20"&amp;RIGHT(BS$1,2)),Holidays!$J$3:$J$937),
IF($T529&gt;=DATEVALUE("10/1/20"&amp;RIGHT(BR$1,2)),NETWORKDAYS($T529,DATEVALUE("9/30/20"&amp;RIGHT(BS$1,2)),Holidays!$J$3:$J$937),"")))),"")/(NETWORKDAYS($T529,$U529,Holidays!$J$3:$J$937)),0))</f>
        <v/>
      </c>
      <c r="BT529" s="87" t="str">
        <f>IF($Q529="","",IFERROR(IF(OR(AND($T529&gt;=DATEVALUE("10/1/20"&amp;RIGHT(BS$1,2)),$T529&lt;=DATEVALUE("9/30/20"&amp;RIGHT(BT$1,2))),AND($U529&gt;=DATEVALUE("10/1/20"&amp;RIGHT(BS$1,2)),$U529&lt;=DATEVALUE("9/30/20"&amp;RIGHT(BT$1,2))),AND($T529&lt;=DATEVALUE("10/1/20"&amp;RIGHT(BS$1,2)),$U529&gt;=DATEVALUE("9/30/20"&amp;RIGHT(BT$1,2)))),
IF(AND($T529&gt;=DATEVALUE("10/1/20"&amp;RIGHT(BS$1,2)),$U529&lt;=DATEVALUE("9/30/20"&amp;RIGHT(BT$1,2))),NETWORKDAYS($T529,$U529,Holidays!$J$3:$J$937),
IF(AND($T529&lt;DATEVALUE("10/1/20"&amp;RIGHT(BS$1,2)),$U529&lt;=DATEVALUE("9/30/20"&amp;RIGHT(BT$1,2))),NETWORKDAYS(DATEVALUE("10/1/20"&amp;RIGHT(BS$1,2)),$U529,Holidays!$J$3:$J$937),
IF($T529&lt;DATEVALUE("10/1/20"&amp;RIGHT(BS$1,2)),NETWORKDAYS(DATEVALUE("10/1/20"&amp;RIGHT(BS$1,2)),DATEVALUE("9/30/20"&amp;RIGHT(BT$1,2)),Holidays!$J$3:$J$937),
IF($T529&gt;=DATEVALUE("10/1/20"&amp;RIGHT(BS$1,2)),NETWORKDAYS($T529,DATEVALUE("9/30/20"&amp;RIGHT(BT$1,2)),Holidays!$J$3:$J$937),"")))),"")/(NETWORKDAYS($T529,$U529,Holidays!$J$3:$J$937)),0))</f>
        <v/>
      </c>
      <c r="BU529" s="87" t="str">
        <f>IF($Q529="","",IFERROR(IF(OR(AND($T529&gt;=DATEVALUE("10/1/20"&amp;RIGHT(BT$1,2)),$T529&lt;=DATEVALUE("9/30/20"&amp;RIGHT(BU$1,2))),AND($U529&gt;=DATEVALUE("10/1/20"&amp;RIGHT(BT$1,2)),$U529&lt;=DATEVALUE("9/30/20"&amp;RIGHT(BU$1,2))),AND($T529&lt;=DATEVALUE("10/1/20"&amp;RIGHT(BT$1,2)),$U529&gt;=DATEVALUE("9/30/20"&amp;RIGHT(BU$1,2)))),
IF(AND($T529&gt;=DATEVALUE("10/1/20"&amp;RIGHT(BT$1,2)),$U529&lt;=DATEVALUE("9/30/20"&amp;RIGHT(BU$1,2))),NETWORKDAYS($T529,$U529,Holidays!$J$3:$J$937),
IF(AND($T529&lt;DATEVALUE("10/1/20"&amp;RIGHT(BT$1,2)),$U529&lt;=DATEVALUE("9/30/20"&amp;RIGHT(BU$1,2))),NETWORKDAYS(DATEVALUE("10/1/20"&amp;RIGHT(BT$1,2)),$U529,Holidays!$J$3:$J$937),
IF($T529&lt;DATEVALUE("10/1/20"&amp;RIGHT(BT$1,2)),NETWORKDAYS(DATEVALUE("10/1/20"&amp;RIGHT(BT$1,2)),DATEVALUE("9/30/20"&amp;RIGHT(BU$1,2)),Holidays!$J$3:$J$937),
IF($T529&gt;=DATEVALUE("10/1/20"&amp;RIGHT(BT$1,2)),NETWORKDAYS($T529,DATEVALUE("9/30/20"&amp;RIGHT(BU$1,2)),Holidays!$J$3:$J$937),"")))),"")/(NETWORKDAYS($T529,$U529,Holidays!$J$3:$J$937)),0))</f>
        <v/>
      </c>
      <c r="BV529" s="87" t="str">
        <f>IF($Q529="","",IFERROR(IF(OR(AND($T529&gt;=DATEVALUE("10/1/20"&amp;RIGHT(BU$1,2)),$T529&lt;=DATEVALUE("9/30/20"&amp;RIGHT(BV$1,2))),AND($U529&gt;=DATEVALUE("10/1/20"&amp;RIGHT(BU$1,2)),$U529&lt;=DATEVALUE("9/30/20"&amp;RIGHT(BV$1,2))),AND($T529&lt;=DATEVALUE("10/1/20"&amp;RIGHT(BU$1,2)),$U529&gt;=DATEVALUE("9/30/20"&amp;RIGHT(BV$1,2)))),
IF(AND($T529&gt;=DATEVALUE("10/1/20"&amp;RIGHT(BU$1,2)),$U529&lt;=DATEVALUE("9/30/20"&amp;RIGHT(BV$1,2))),NETWORKDAYS($T529,$U529,Holidays!$J$3:$J$937),
IF(AND($T529&lt;DATEVALUE("10/1/20"&amp;RIGHT(BU$1,2)),$U529&lt;=DATEVALUE("9/30/20"&amp;RIGHT(BV$1,2))),NETWORKDAYS(DATEVALUE("10/1/20"&amp;RIGHT(BU$1,2)),$U529,Holidays!$J$3:$J$937),
IF($T529&lt;DATEVALUE("10/1/20"&amp;RIGHT(BU$1,2)),NETWORKDAYS(DATEVALUE("10/1/20"&amp;RIGHT(BU$1,2)),DATEVALUE("9/30/20"&amp;RIGHT(BV$1,2)),Holidays!$J$3:$J$937),
IF($T529&gt;=DATEVALUE("10/1/20"&amp;RIGHT(BU$1,2)),NETWORKDAYS($T529,DATEVALUE("9/30/20"&amp;RIGHT(BV$1,2)),Holidays!$J$3:$J$937),"")))),"")/(NETWORKDAYS($T529,$U529,Holidays!$J$3:$J$937)),0))</f>
        <v/>
      </c>
      <c r="BW529" s="87" t="str">
        <f>IF($Q529="","",IFERROR(IF(OR(AND($T529&gt;=DATEVALUE("10/1/20"&amp;RIGHT(BV$1,2)),$T529&lt;=DATEVALUE("9/30/20"&amp;RIGHT(BW$1,2))),AND($U529&gt;=DATEVALUE("10/1/20"&amp;RIGHT(BV$1,2)),$U529&lt;=DATEVALUE("9/30/20"&amp;RIGHT(BW$1,2))),AND($T529&lt;=DATEVALUE("10/1/20"&amp;RIGHT(BV$1,2)),$U529&gt;=DATEVALUE("9/30/20"&amp;RIGHT(BW$1,2)))),
IF(AND($T529&gt;=DATEVALUE("10/1/20"&amp;RIGHT(BV$1,2)),$U529&lt;=DATEVALUE("9/30/20"&amp;RIGHT(BW$1,2))),NETWORKDAYS($T529,$U529,Holidays!$J$3:$J$937),
IF(AND($T529&lt;DATEVALUE("10/1/20"&amp;RIGHT(BV$1,2)),$U529&lt;=DATEVALUE("9/30/20"&amp;RIGHT(BW$1,2))),NETWORKDAYS(DATEVALUE("10/1/20"&amp;RIGHT(BV$1,2)),$U529,Holidays!$J$3:$J$937),
IF($T529&lt;DATEVALUE("10/1/20"&amp;RIGHT(BV$1,2)),NETWORKDAYS(DATEVALUE("10/1/20"&amp;RIGHT(BV$1,2)),DATEVALUE("9/30/20"&amp;RIGHT(BW$1,2)),Holidays!$J$3:$J$937),
IF($T529&gt;=DATEVALUE("10/1/20"&amp;RIGHT(BV$1,2)),NETWORKDAYS($T529,DATEVALUE("9/30/20"&amp;RIGHT(BW$1,2)),Holidays!$J$3:$J$937),"")))),"")/(NETWORKDAYS($T529,$U529,Holidays!$J$3:$J$937)),0))</f>
        <v/>
      </c>
      <c r="BX529" s="87" t="str">
        <f>IF($Q529="","",IFERROR(IF(OR(AND($T529&gt;=DATEVALUE("10/1/20"&amp;RIGHT(BW$1,2)),$T529&lt;=DATEVALUE("9/30/20"&amp;RIGHT(BX$1,2))),AND($U529&gt;=DATEVALUE("10/1/20"&amp;RIGHT(BW$1,2)),$U529&lt;=DATEVALUE("9/30/20"&amp;RIGHT(BX$1,2))),AND($T529&lt;=DATEVALUE("10/1/20"&amp;RIGHT(BW$1,2)),$U529&gt;=DATEVALUE("9/30/20"&amp;RIGHT(BX$1,2)))),
IF(AND($T529&gt;=DATEVALUE("10/1/20"&amp;RIGHT(BW$1,2)),$U529&lt;=DATEVALUE("9/30/20"&amp;RIGHT(BX$1,2))),NETWORKDAYS($T529,$U529,Holidays!$J$3:$J$937),
IF(AND($T529&lt;DATEVALUE("10/1/20"&amp;RIGHT(BW$1,2)),$U529&lt;=DATEVALUE("9/30/20"&amp;RIGHT(BX$1,2))),NETWORKDAYS(DATEVALUE("10/1/20"&amp;RIGHT(BW$1,2)),$U529,Holidays!$J$3:$J$937),
IF($T529&lt;DATEVALUE("10/1/20"&amp;RIGHT(BW$1,2)),NETWORKDAYS(DATEVALUE("10/1/20"&amp;RIGHT(BW$1,2)),DATEVALUE("9/30/20"&amp;RIGHT(BX$1,2)),Holidays!$J$3:$J$937),
IF($T529&gt;=DATEVALUE("10/1/20"&amp;RIGHT(BW$1,2)),NETWORKDAYS($T529,DATEVALUE("9/30/20"&amp;RIGHT(BX$1,2)),Holidays!$J$3:$J$937),"")))),"")/(NETWORKDAYS($T529,$U529,Holidays!$J$3:$J$937)),0))</f>
        <v/>
      </c>
      <c r="BY529" s="87" t="str">
        <f>IF($Q529="","",IFERROR(IF(OR(AND($T529&gt;=DATEVALUE("10/1/20"&amp;RIGHT(BX$1,2)),$T529&lt;=DATEVALUE("9/30/20"&amp;RIGHT(BY$1,2))),AND($U529&gt;=DATEVALUE("10/1/20"&amp;RIGHT(BX$1,2)),$U529&lt;=DATEVALUE("9/30/20"&amp;RIGHT(BY$1,2))),AND($T529&lt;=DATEVALUE("10/1/20"&amp;RIGHT(BX$1,2)),$U529&gt;=DATEVALUE("9/30/20"&amp;RIGHT(BY$1,2)))),
IF(AND($T529&gt;=DATEVALUE("10/1/20"&amp;RIGHT(BX$1,2)),$U529&lt;=DATEVALUE("9/30/20"&amp;RIGHT(BY$1,2))),NETWORKDAYS($T529,$U529,Holidays!$J$3:$J$937),
IF(AND($T529&lt;DATEVALUE("10/1/20"&amp;RIGHT(BX$1,2)),$U529&lt;=DATEVALUE("9/30/20"&amp;RIGHT(BY$1,2))),NETWORKDAYS(DATEVALUE("10/1/20"&amp;RIGHT(BX$1,2)),$U529,Holidays!$J$3:$J$937),
IF($T529&lt;DATEVALUE("10/1/20"&amp;RIGHT(BX$1,2)),NETWORKDAYS(DATEVALUE("10/1/20"&amp;RIGHT(BX$1,2)),DATEVALUE("9/30/20"&amp;RIGHT(BY$1,2)),Holidays!$J$3:$J$937),
IF($T529&gt;=DATEVALUE("10/1/20"&amp;RIGHT(BX$1,2)),NETWORKDAYS($T529,DATEVALUE("9/30/20"&amp;RIGHT(BY$1,2)),Holidays!$J$3:$J$937),"")))),"")/(NETWORKDAYS($T529,$U529,Holidays!$J$3:$J$937)),0))</f>
        <v/>
      </c>
      <c r="BZ529" s="87" t="str">
        <f>IF($Q529="","",IFERROR(IF(OR(AND($T529&gt;=DATEVALUE("10/1/20"&amp;RIGHT(BY$1,2)),$T529&lt;=DATEVALUE("9/30/20"&amp;RIGHT(BZ$1,2))),AND($U529&gt;=DATEVALUE("10/1/20"&amp;RIGHT(BY$1,2)),$U529&lt;=DATEVALUE("9/30/20"&amp;RIGHT(BZ$1,2))),AND($T529&lt;=DATEVALUE("10/1/20"&amp;RIGHT(BY$1,2)),$U529&gt;=DATEVALUE("9/30/20"&amp;RIGHT(BZ$1,2)))),
IF(AND($T529&gt;=DATEVALUE("10/1/20"&amp;RIGHT(BY$1,2)),$U529&lt;=DATEVALUE("9/30/20"&amp;RIGHT(BZ$1,2))),NETWORKDAYS($T529,$U529,Holidays!$J$3:$J$937),
IF(AND($T529&lt;DATEVALUE("10/1/20"&amp;RIGHT(BY$1,2)),$U529&lt;=DATEVALUE("9/30/20"&amp;RIGHT(BZ$1,2))),NETWORKDAYS(DATEVALUE("10/1/20"&amp;RIGHT(BY$1,2)),$U529,Holidays!$J$3:$J$937),
IF($T529&lt;DATEVALUE("10/1/20"&amp;RIGHT(BY$1,2)),NETWORKDAYS(DATEVALUE("10/1/20"&amp;RIGHT(BY$1,2)),DATEVALUE("9/30/20"&amp;RIGHT(BZ$1,2)),Holidays!$J$3:$J$937),
IF($T529&gt;=DATEVALUE("10/1/20"&amp;RIGHT(BY$1,2)),NETWORKDAYS($T529,DATEVALUE("9/30/20"&amp;RIGHT(BZ$1,2)),Holidays!$J$3:$J$937),"")))),"")/(NETWORKDAYS($T529,$U529,Holidays!$J$3:$J$937)),0))</f>
        <v/>
      </c>
      <c r="CA529" s="87" t="str">
        <f>IF($Q529="","",IFERROR(IF(OR(AND($T529&gt;=DATEVALUE("10/1/20"&amp;RIGHT(BZ$1,2)),$T529&lt;=DATEVALUE("9/30/20"&amp;RIGHT(CA$1,2))),AND($U529&gt;=DATEVALUE("10/1/20"&amp;RIGHT(BZ$1,2)),$U529&lt;=DATEVALUE("9/30/20"&amp;RIGHT(CA$1,2))),AND($T529&lt;=DATEVALUE("10/1/20"&amp;RIGHT(BZ$1,2)),$U529&gt;=DATEVALUE("9/30/20"&amp;RIGHT(CA$1,2)))),
IF(AND($T529&gt;=DATEVALUE("10/1/20"&amp;RIGHT(BZ$1,2)),$U529&lt;=DATEVALUE("9/30/20"&amp;RIGHT(CA$1,2))),NETWORKDAYS($T529,$U529,Holidays!$J$3:$J$937),
IF(AND($T529&lt;DATEVALUE("10/1/20"&amp;RIGHT(BZ$1,2)),$U529&lt;=DATEVALUE("9/30/20"&amp;RIGHT(CA$1,2))),NETWORKDAYS(DATEVALUE("10/1/20"&amp;RIGHT(BZ$1,2)),$U529,Holidays!$J$3:$J$937),
IF($T529&lt;DATEVALUE("10/1/20"&amp;RIGHT(BZ$1,2)),NETWORKDAYS(DATEVALUE("10/1/20"&amp;RIGHT(BZ$1,2)),DATEVALUE("9/30/20"&amp;RIGHT(CA$1,2)),Holidays!$J$3:$J$937),
IF($T529&gt;=DATEVALUE("10/1/20"&amp;RIGHT(BZ$1,2)),NETWORKDAYS($T529,DATEVALUE("9/30/20"&amp;RIGHT(CA$1,2)),Holidays!$J$3:$J$937),"")))),"")/(NETWORKDAYS($T529,$U529,Holidays!$J$3:$J$937)),0))</f>
        <v/>
      </c>
      <c r="CB529" s="87" t="str">
        <f>IF($Q529="","",IFERROR(IF(OR(AND($T529&gt;=DATEVALUE("10/1/20"&amp;RIGHT(CA$1,2)),$T529&lt;=DATEVALUE("9/30/20"&amp;RIGHT(CB$1,2))),AND($U529&gt;=DATEVALUE("10/1/20"&amp;RIGHT(CA$1,2)),$U529&lt;=DATEVALUE("9/30/20"&amp;RIGHT(CB$1,2))),AND($T529&lt;=DATEVALUE("10/1/20"&amp;RIGHT(CA$1,2)),$U529&gt;=DATEVALUE("9/30/20"&amp;RIGHT(CB$1,2)))),
IF(AND($T529&gt;=DATEVALUE("10/1/20"&amp;RIGHT(CA$1,2)),$U529&lt;=DATEVALUE("9/30/20"&amp;RIGHT(CB$1,2))),NETWORKDAYS($T529,$U529,Holidays!$J$3:$J$937),
IF(AND($T529&lt;DATEVALUE("10/1/20"&amp;RIGHT(CA$1,2)),$U529&lt;=DATEVALUE("9/30/20"&amp;RIGHT(CB$1,2))),NETWORKDAYS(DATEVALUE("10/1/20"&amp;RIGHT(CA$1,2)),$U529,Holidays!$J$3:$J$937),
IF($T529&lt;DATEVALUE("10/1/20"&amp;RIGHT(CA$1,2)),NETWORKDAYS(DATEVALUE("10/1/20"&amp;RIGHT(CA$1,2)),DATEVALUE("9/30/20"&amp;RIGHT(CB$1,2)),Holidays!$J$3:$J$937),
IF($T529&gt;=DATEVALUE("10/1/20"&amp;RIGHT(CA$1,2)),NETWORKDAYS($T529,DATEVALUE("9/30/20"&amp;RIGHT(CB$1,2)),Holidays!$J$3:$J$937),"")))),"")/(NETWORKDAYS($T529,$U529,Holidays!$J$3:$J$937)),0))</f>
        <v/>
      </c>
    </row>
    <row r="530" spans="1:80">
      <c r="A530" s="97"/>
      <c r="B530" s="98" t="str">
        <f ca="1">IF(NOT($A530=""),OFFSET('WBS Reference &amp; User Procedure'!$A$1,MATCH($A530,'WBS Reference &amp; User Procedure'!$A:$A,0)-1,1),"")</f>
        <v/>
      </c>
      <c r="D530" s="97"/>
      <c r="I530" s="78"/>
      <c r="T530" s="104" t="str">
        <f>IF(NOT(Q530=""),IF(NOT($S530=""),$S530,#REF!),"")</f>
        <v/>
      </c>
      <c r="U530" s="104" t="str">
        <f>IF(NOT(Q530=""),WORKDAY(T530,Q530,Holidays!$J$3:$J$937),"")</f>
        <v/>
      </c>
      <c r="V530" s="104"/>
      <c r="W530" s="104"/>
      <c r="X530" s="101" t="str">
        <f t="shared" si="106"/>
        <v/>
      </c>
      <c r="AL530" s="87" t="str">
        <f t="shared" ca="1" si="107"/>
        <v/>
      </c>
      <c r="AN530" s="87" t="str">
        <f t="shared" ca="1" si="116"/>
        <v/>
      </c>
      <c r="AO530" s="87" t="str">
        <f t="shared" ca="1" si="116"/>
        <v/>
      </c>
      <c r="AP530" s="87" t="str">
        <f t="shared" ca="1" si="116"/>
        <v/>
      </c>
      <c r="AQ530" s="87" t="str">
        <f t="shared" ca="1" si="116"/>
        <v/>
      </c>
      <c r="AR530" s="87" t="str">
        <f t="shared" ca="1" si="116"/>
        <v/>
      </c>
      <c r="AS530" s="87" t="str">
        <f t="shared" ca="1" si="116"/>
        <v/>
      </c>
      <c r="AT530" s="87" t="str">
        <f t="shared" ca="1" si="116"/>
        <v/>
      </c>
      <c r="AU530" s="87" t="str">
        <f t="shared" ca="1" si="116"/>
        <v/>
      </c>
      <c r="AV530" s="87" t="str">
        <f t="shared" ca="1" si="116"/>
        <v/>
      </c>
      <c r="AW530" s="87" t="str">
        <f t="shared" ca="1" si="116"/>
        <v/>
      </c>
      <c r="AX530" s="87" t="str">
        <f t="shared" ca="1" si="117"/>
        <v/>
      </c>
      <c r="AY530" s="87" t="str">
        <f t="shared" ca="1" si="117"/>
        <v/>
      </c>
      <c r="AZ530" s="87" t="str">
        <f t="shared" ca="1" si="117"/>
        <v/>
      </c>
      <c r="BA530" s="87" t="str">
        <f t="shared" ca="1" si="117"/>
        <v/>
      </c>
      <c r="BB530" s="87" t="str">
        <f t="shared" ca="1" si="117"/>
        <v/>
      </c>
      <c r="BC530" s="87" t="str">
        <f t="shared" ca="1" si="117"/>
        <v/>
      </c>
      <c r="BD530" s="87" t="str">
        <f t="shared" ca="1" si="117"/>
        <v/>
      </c>
      <c r="BE530" s="87" t="str">
        <f t="shared" ca="1" si="117"/>
        <v/>
      </c>
      <c r="BF530" s="87" t="str">
        <f t="shared" ca="1" si="117"/>
        <v/>
      </c>
      <c r="BG530" s="87" t="str">
        <f t="shared" ca="1" si="117"/>
        <v/>
      </c>
      <c r="BI530" s="87" t="str">
        <f>IF($Q530="","",IFERROR(IF(OR(AND($T530&gt;=DATEVALUE("10/1/20"&amp;RIGHT(BH$1,2)),$T530&lt;=DATEVALUE("9/30/20"&amp;RIGHT(BI$1,2))),AND($U530&gt;=DATEVALUE("10/1/20"&amp;RIGHT(BH$1,2)),$U530&lt;=DATEVALUE("9/30/20"&amp;RIGHT(BI$1,2))),AND($T530&lt;=DATEVALUE("10/1/20"&amp;RIGHT(BH$1,2)),$U530&gt;=DATEVALUE("9/30/20"&amp;RIGHT(BI$1,2)))),
IF(AND($T530&gt;=DATEVALUE("10/1/20"&amp;RIGHT(BH$1,2)),$U530&lt;=DATEVALUE("9/30/20"&amp;RIGHT(BI$1,2))),NETWORKDAYS($T530,$U530,Holidays!$J$3:$J$937),
IF(AND($T530&lt;DATEVALUE("10/1/20"&amp;RIGHT(BH$1,2)),$U530&lt;=DATEVALUE("9/30/20"&amp;RIGHT(BI$1,2))),NETWORKDAYS(DATEVALUE("10/1/20"&amp;RIGHT(BH$1,2)),$U530,Holidays!$J$3:$J$937),
IF($T530&lt;DATEVALUE("10/1/20"&amp;RIGHT(BH$1,2)),NETWORKDAYS(DATEVALUE("10/1/20"&amp;RIGHT(BH$1,2)),DATEVALUE("9/30/20"&amp;RIGHT(BI$1,2)),Holidays!$J$3:$J$937),
IF($T530&gt;=DATEVALUE("10/1/20"&amp;RIGHT(BH$1,2)),NETWORKDAYS($T530,DATEVALUE("9/30/20"&amp;RIGHT(BI$1,2)),Holidays!$J$3:$J$937),"")))),"")/(NETWORKDAYS($T530,$U530,Holidays!$J$3:$J$937)),0))</f>
        <v/>
      </c>
      <c r="BJ530" s="87" t="str">
        <f>IF($Q530="","",IFERROR(IF(OR(AND($T530&gt;=DATEVALUE("10/1/20"&amp;RIGHT(BI$1,2)),$T530&lt;=DATEVALUE("9/30/20"&amp;RIGHT(BJ$1,2))),AND($U530&gt;=DATEVALUE("10/1/20"&amp;RIGHT(BI$1,2)),$U530&lt;=DATEVALUE("9/30/20"&amp;RIGHT(BJ$1,2))),AND($T530&lt;=DATEVALUE("10/1/20"&amp;RIGHT(BI$1,2)),$U530&gt;=DATEVALUE("9/30/20"&amp;RIGHT(BJ$1,2)))),
IF(AND($T530&gt;=DATEVALUE("10/1/20"&amp;RIGHT(BI$1,2)),$U530&lt;=DATEVALUE("9/30/20"&amp;RIGHT(BJ$1,2))),NETWORKDAYS($T530,$U530,Holidays!$J$3:$J$937),
IF(AND($T530&lt;DATEVALUE("10/1/20"&amp;RIGHT(BI$1,2)),$U530&lt;=DATEVALUE("9/30/20"&amp;RIGHT(BJ$1,2))),NETWORKDAYS(DATEVALUE("10/1/20"&amp;RIGHT(BI$1,2)),$U530,Holidays!$J$3:$J$937),
IF($T530&lt;DATEVALUE("10/1/20"&amp;RIGHT(BI$1,2)),NETWORKDAYS(DATEVALUE("10/1/20"&amp;RIGHT(BI$1,2)),DATEVALUE("9/30/20"&amp;RIGHT(BJ$1,2)),Holidays!$J$3:$J$937),
IF($T530&gt;=DATEVALUE("10/1/20"&amp;RIGHT(BI$1,2)),NETWORKDAYS($T530,DATEVALUE("9/30/20"&amp;RIGHT(BJ$1,2)),Holidays!$J$3:$J$937),"")))),"")/(NETWORKDAYS($T530,$U530,Holidays!$J$3:$J$937)),0))</f>
        <v/>
      </c>
      <c r="BK530" s="87" t="str">
        <f>IF($Q530="","",IFERROR(IF(OR(AND($T530&gt;=DATEVALUE("10/1/20"&amp;RIGHT(BJ$1,2)),$T530&lt;=DATEVALUE("9/30/20"&amp;RIGHT(BK$1,2))),AND($U530&gt;=DATEVALUE("10/1/20"&amp;RIGHT(BJ$1,2)),$U530&lt;=DATEVALUE("9/30/20"&amp;RIGHT(BK$1,2))),AND($T530&lt;=DATEVALUE("10/1/20"&amp;RIGHT(BJ$1,2)),$U530&gt;=DATEVALUE("9/30/20"&amp;RIGHT(BK$1,2)))),
IF(AND($T530&gt;=DATEVALUE("10/1/20"&amp;RIGHT(BJ$1,2)),$U530&lt;=DATEVALUE("9/30/20"&amp;RIGHT(BK$1,2))),NETWORKDAYS($T530,$U530,Holidays!$J$3:$J$937),
IF(AND($T530&lt;DATEVALUE("10/1/20"&amp;RIGHT(BJ$1,2)),$U530&lt;=DATEVALUE("9/30/20"&amp;RIGHT(BK$1,2))),NETWORKDAYS(DATEVALUE("10/1/20"&amp;RIGHT(BJ$1,2)),$U530,Holidays!$J$3:$J$937),
IF($T530&lt;DATEVALUE("10/1/20"&amp;RIGHT(BJ$1,2)),NETWORKDAYS(DATEVALUE("10/1/20"&amp;RIGHT(BJ$1,2)),DATEVALUE("9/30/20"&amp;RIGHT(BK$1,2)),Holidays!$J$3:$J$937),
IF($T530&gt;=DATEVALUE("10/1/20"&amp;RIGHT(BJ$1,2)),NETWORKDAYS($T530,DATEVALUE("9/30/20"&amp;RIGHT(BK$1,2)),Holidays!$J$3:$J$937),"")))),"")/(NETWORKDAYS($T530,$U530,Holidays!$J$3:$J$937)),0))</f>
        <v/>
      </c>
      <c r="BL530" s="87" t="str">
        <f>IF($Q530="","",IFERROR(IF(OR(AND($T530&gt;=DATEVALUE("10/1/20"&amp;RIGHT(BK$1,2)),$T530&lt;=DATEVALUE("9/30/20"&amp;RIGHT(BL$1,2))),AND($U530&gt;=DATEVALUE("10/1/20"&amp;RIGHT(BK$1,2)),$U530&lt;=DATEVALUE("9/30/20"&amp;RIGHT(BL$1,2))),AND($T530&lt;=DATEVALUE("10/1/20"&amp;RIGHT(BK$1,2)),$U530&gt;=DATEVALUE("9/30/20"&amp;RIGHT(BL$1,2)))),
IF(AND($T530&gt;=DATEVALUE("10/1/20"&amp;RIGHT(BK$1,2)),$U530&lt;=DATEVALUE("9/30/20"&amp;RIGHT(BL$1,2))),NETWORKDAYS($T530,$U530,Holidays!$J$3:$J$937),
IF(AND($T530&lt;DATEVALUE("10/1/20"&amp;RIGHT(BK$1,2)),$U530&lt;=DATEVALUE("9/30/20"&amp;RIGHT(BL$1,2))),NETWORKDAYS(DATEVALUE("10/1/20"&amp;RIGHT(BK$1,2)),$U530,Holidays!$J$3:$J$937),
IF($T530&lt;DATEVALUE("10/1/20"&amp;RIGHT(BK$1,2)),NETWORKDAYS(DATEVALUE("10/1/20"&amp;RIGHT(BK$1,2)),DATEVALUE("9/30/20"&amp;RIGHT(BL$1,2)),Holidays!$J$3:$J$937),
IF($T530&gt;=DATEVALUE("10/1/20"&amp;RIGHT(BK$1,2)),NETWORKDAYS($T530,DATEVALUE("9/30/20"&amp;RIGHT(BL$1,2)),Holidays!$J$3:$J$937),"")))),"")/(NETWORKDAYS($T530,$U530,Holidays!$J$3:$J$937)),0))</f>
        <v/>
      </c>
      <c r="BM530" s="87" t="str">
        <f>IF($Q530="","",IFERROR(IF(OR(AND($T530&gt;=DATEVALUE("10/1/20"&amp;RIGHT(BL$1,2)),$T530&lt;=DATEVALUE("9/30/20"&amp;RIGHT(BM$1,2))),AND($U530&gt;=DATEVALUE("10/1/20"&amp;RIGHT(BL$1,2)),$U530&lt;=DATEVALUE("9/30/20"&amp;RIGHT(BM$1,2))),AND($T530&lt;=DATEVALUE("10/1/20"&amp;RIGHT(BL$1,2)),$U530&gt;=DATEVALUE("9/30/20"&amp;RIGHT(BM$1,2)))),
IF(AND($T530&gt;=DATEVALUE("10/1/20"&amp;RIGHT(BL$1,2)),$U530&lt;=DATEVALUE("9/30/20"&amp;RIGHT(BM$1,2))),NETWORKDAYS($T530,$U530,Holidays!$J$3:$J$937),
IF(AND($T530&lt;DATEVALUE("10/1/20"&amp;RIGHT(BL$1,2)),$U530&lt;=DATEVALUE("9/30/20"&amp;RIGHT(BM$1,2))),NETWORKDAYS(DATEVALUE("10/1/20"&amp;RIGHT(BL$1,2)),$U530,Holidays!$J$3:$J$937),
IF($T530&lt;DATEVALUE("10/1/20"&amp;RIGHT(BL$1,2)),NETWORKDAYS(DATEVALUE("10/1/20"&amp;RIGHT(BL$1,2)),DATEVALUE("9/30/20"&amp;RIGHT(BM$1,2)),Holidays!$J$3:$J$937),
IF($T530&gt;=DATEVALUE("10/1/20"&amp;RIGHT(BL$1,2)),NETWORKDAYS($T530,DATEVALUE("9/30/20"&amp;RIGHT(BM$1,2)),Holidays!$J$3:$J$937),"")))),"")/(NETWORKDAYS($T530,$U530,Holidays!$J$3:$J$937)),0))</f>
        <v/>
      </c>
      <c r="BN530" s="87" t="str">
        <f>IF($Q530="","",IFERROR(IF(OR(AND($T530&gt;=DATEVALUE("10/1/20"&amp;RIGHT(BM$1,2)),$T530&lt;=DATEVALUE("9/30/20"&amp;RIGHT(BN$1,2))),AND($U530&gt;=DATEVALUE("10/1/20"&amp;RIGHT(BM$1,2)),$U530&lt;=DATEVALUE("9/30/20"&amp;RIGHT(BN$1,2))),AND($T530&lt;=DATEVALUE("10/1/20"&amp;RIGHT(BM$1,2)),$U530&gt;=DATEVALUE("9/30/20"&amp;RIGHT(BN$1,2)))),
IF(AND($T530&gt;=DATEVALUE("10/1/20"&amp;RIGHT(BM$1,2)),$U530&lt;=DATEVALUE("9/30/20"&amp;RIGHT(BN$1,2))),NETWORKDAYS($T530,$U530,Holidays!$J$3:$J$937),
IF(AND($T530&lt;DATEVALUE("10/1/20"&amp;RIGHT(BM$1,2)),$U530&lt;=DATEVALUE("9/30/20"&amp;RIGHT(BN$1,2))),NETWORKDAYS(DATEVALUE("10/1/20"&amp;RIGHT(BM$1,2)),$U530,Holidays!$J$3:$J$937),
IF($T530&lt;DATEVALUE("10/1/20"&amp;RIGHT(BM$1,2)),NETWORKDAYS(DATEVALUE("10/1/20"&amp;RIGHT(BM$1,2)),DATEVALUE("9/30/20"&amp;RIGHT(BN$1,2)),Holidays!$J$3:$J$937),
IF($T530&gt;=DATEVALUE("10/1/20"&amp;RIGHT(BM$1,2)),NETWORKDAYS($T530,DATEVALUE("9/30/20"&amp;RIGHT(BN$1,2)),Holidays!$J$3:$J$937),"")))),"")/(NETWORKDAYS($T530,$U530,Holidays!$J$3:$J$937)),0))</f>
        <v/>
      </c>
      <c r="BO530" s="87" t="str">
        <f>IF($Q530="","",IFERROR(IF(OR(AND($T530&gt;=DATEVALUE("10/1/20"&amp;RIGHT(BN$1,2)),$T530&lt;=DATEVALUE("9/30/20"&amp;RIGHT(BO$1,2))),AND($U530&gt;=DATEVALUE("10/1/20"&amp;RIGHT(BN$1,2)),$U530&lt;=DATEVALUE("9/30/20"&amp;RIGHT(BO$1,2))),AND($T530&lt;=DATEVALUE("10/1/20"&amp;RIGHT(BN$1,2)),$U530&gt;=DATEVALUE("9/30/20"&amp;RIGHT(BO$1,2)))),
IF(AND($T530&gt;=DATEVALUE("10/1/20"&amp;RIGHT(BN$1,2)),$U530&lt;=DATEVALUE("9/30/20"&amp;RIGHT(BO$1,2))),NETWORKDAYS($T530,$U530,Holidays!$J$3:$J$937),
IF(AND($T530&lt;DATEVALUE("10/1/20"&amp;RIGHT(BN$1,2)),$U530&lt;=DATEVALUE("9/30/20"&amp;RIGHT(BO$1,2))),NETWORKDAYS(DATEVALUE("10/1/20"&amp;RIGHT(BN$1,2)),$U530,Holidays!$J$3:$J$937),
IF($T530&lt;DATEVALUE("10/1/20"&amp;RIGHT(BN$1,2)),NETWORKDAYS(DATEVALUE("10/1/20"&amp;RIGHT(BN$1,2)),DATEVALUE("9/30/20"&amp;RIGHT(BO$1,2)),Holidays!$J$3:$J$937),
IF($T530&gt;=DATEVALUE("10/1/20"&amp;RIGHT(BN$1,2)),NETWORKDAYS($T530,DATEVALUE("9/30/20"&amp;RIGHT(BO$1,2)),Holidays!$J$3:$J$937),"")))),"")/(NETWORKDAYS($T530,$U530,Holidays!$J$3:$J$937)),0))</f>
        <v/>
      </c>
      <c r="BP530" s="87" t="str">
        <f>IF($Q530="","",IFERROR(IF(OR(AND($T530&gt;=DATEVALUE("10/1/20"&amp;RIGHT(BO$1,2)),$T530&lt;=DATEVALUE("9/30/20"&amp;RIGHT(BP$1,2))),AND($U530&gt;=DATEVALUE("10/1/20"&amp;RIGHT(BO$1,2)),$U530&lt;=DATEVALUE("9/30/20"&amp;RIGHT(BP$1,2))),AND($T530&lt;=DATEVALUE("10/1/20"&amp;RIGHT(BO$1,2)),$U530&gt;=DATEVALUE("9/30/20"&amp;RIGHT(BP$1,2)))),
IF(AND($T530&gt;=DATEVALUE("10/1/20"&amp;RIGHT(BO$1,2)),$U530&lt;=DATEVALUE("9/30/20"&amp;RIGHT(BP$1,2))),NETWORKDAYS($T530,$U530,Holidays!$J$3:$J$937),
IF(AND($T530&lt;DATEVALUE("10/1/20"&amp;RIGHT(BO$1,2)),$U530&lt;=DATEVALUE("9/30/20"&amp;RIGHT(BP$1,2))),NETWORKDAYS(DATEVALUE("10/1/20"&amp;RIGHT(BO$1,2)),$U530,Holidays!$J$3:$J$937),
IF($T530&lt;DATEVALUE("10/1/20"&amp;RIGHT(BO$1,2)),NETWORKDAYS(DATEVALUE("10/1/20"&amp;RIGHT(BO$1,2)),DATEVALUE("9/30/20"&amp;RIGHT(BP$1,2)),Holidays!$J$3:$J$937),
IF($T530&gt;=DATEVALUE("10/1/20"&amp;RIGHT(BO$1,2)),NETWORKDAYS($T530,DATEVALUE("9/30/20"&amp;RIGHT(BP$1,2)),Holidays!$J$3:$J$937),"")))),"")/(NETWORKDAYS($T530,$U530,Holidays!$J$3:$J$937)),0))</f>
        <v/>
      </c>
      <c r="BQ530" s="87" t="str">
        <f>IF($Q530="","",IFERROR(IF(OR(AND($T530&gt;=DATEVALUE("10/1/20"&amp;RIGHT(BP$1,2)),$T530&lt;=DATEVALUE("9/30/20"&amp;RIGHT(BQ$1,2))),AND($U530&gt;=DATEVALUE("10/1/20"&amp;RIGHT(BP$1,2)),$U530&lt;=DATEVALUE("9/30/20"&amp;RIGHT(BQ$1,2))),AND($T530&lt;=DATEVALUE("10/1/20"&amp;RIGHT(BP$1,2)),$U530&gt;=DATEVALUE("9/30/20"&amp;RIGHT(BQ$1,2)))),
IF(AND($T530&gt;=DATEVALUE("10/1/20"&amp;RIGHT(BP$1,2)),$U530&lt;=DATEVALUE("9/30/20"&amp;RIGHT(BQ$1,2))),NETWORKDAYS($T530,$U530,Holidays!$J$3:$J$937),
IF(AND($T530&lt;DATEVALUE("10/1/20"&amp;RIGHT(BP$1,2)),$U530&lt;=DATEVALUE("9/30/20"&amp;RIGHT(BQ$1,2))),NETWORKDAYS(DATEVALUE("10/1/20"&amp;RIGHT(BP$1,2)),$U530,Holidays!$J$3:$J$937),
IF($T530&lt;DATEVALUE("10/1/20"&amp;RIGHT(BP$1,2)),NETWORKDAYS(DATEVALUE("10/1/20"&amp;RIGHT(BP$1,2)),DATEVALUE("9/30/20"&amp;RIGHT(BQ$1,2)),Holidays!$J$3:$J$937),
IF($T530&gt;=DATEVALUE("10/1/20"&amp;RIGHT(BP$1,2)),NETWORKDAYS($T530,DATEVALUE("9/30/20"&amp;RIGHT(BQ$1,2)),Holidays!$J$3:$J$937),"")))),"")/(NETWORKDAYS($T530,$U530,Holidays!$J$3:$J$937)),0))</f>
        <v/>
      </c>
      <c r="BR530" s="87" t="str">
        <f>IF($Q530="","",IFERROR(IF(OR(AND($T530&gt;=DATEVALUE("10/1/20"&amp;RIGHT(BQ$1,2)),$T530&lt;=DATEVALUE("9/30/20"&amp;RIGHT(BR$1,2))),AND($U530&gt;=DATEVALUE("10/1/20"&amp;RIGHT(BQ$1,2)),$U530&lt;=DATEVALUE("9/30/20"&amp;RIGHT(BR$1,2))),AND($T530&lt;=DATEVALUE("10/1/20"&amp;RIGHT(BQ$1,2)),$U530&gt;=DATEVALUE("9/30/20"&amp;RIGHT(BR$1,2)))),
IF(AND($T530&gt;=DATEVALUE("10/1/20"&amp;RIGHT(BQ$1,2)),$U530&lt;=DATEVALUE("9/30/20"&amp;RIGHT(BR$1,2))),NETWORKDAYS($T530,$U530,Holidays!$J$3:$J$937),
IF(AND($T530&lt;DATEVALUE("10/1/20"&amp;RIGHT(BQ$1,2)),$U530&lt;=DATEVALUE("9/30/20"&amp;RIGHT(BR$1,2))),NETWORKDAYS(DATEVALUE("10/1/20"&amp;RIGHT(BQ$1,2)),$U530,Holidays!$J$3:$J$937),
IF($T530&lt;DATEVALUE("10/1/20"&amp;RIGHT(BQ$1,2)),NETWORKDAYS(DATEVALUE("10/1/20"&amp;RIGHT(BQ$1,2)),DATEVALUE("9/30/20"&amp;RIGHT(BR$1,2)),Holidays!$J$3:$J$937),
IF($T530&gt;=DATEVALUE("10/1/20"&amp;RIGHT(BQ$1,2)),NETWORKDAYS($T530,DATEVALUE("9/30/20"&amp;RIGHT(BR$1,2)),Holidays!$J$3:$J$937),"")))),"")/(NETWORKDAYS($T530,$U530,Holidays!$J$3:$J$937)),0))</f>
        <v/>
      </c>
      <c r="BS530" s="87" t="str">
        <f>IF($Q530="","",IFERROR(IF(OR(AND($T530&gt;=DATEVALUE("10/1/20"&amp;RIGHT(BR$1,2)),$T530&lt;=DATEVALUE("9/30/20"&amp;RIGHT(BS$1,2))),AND($U530&gt;=DATEVALUE("10/1/20"&amp;RIGHT(BR$1,2)),$U530&lt;=DATEVALUE("9/30/20"&amp;RIGHT(BS$1,2))),AND($T530&lt;=DATEVALUE("10/1/20"&amp;RIGHT(BR$1,2)),$U530&gt;=DATEVALUE("9/30/20"&amp;RIGHT(BS$1,2)))),
IF(AND($T530&gt;=DATEVALUE("10/1/20"&amp;RIGHT(BR$1,2)),$U530&lt;=DATEVALUE("9/30/20"&amp;RIGHT(BS$1,2))),NETWORKDAYS($T530,$U530,Holidays!$J$3:$J$937),
IF(AND($T530&lt;DATEVALUE("10/1/20"&amp;RIGHT(BR$1,2)),$U530&lt;=DATEVALUE("9/30/20"&amp;RIGHT(BS$1,2))),NETWORKDAYS(DATEVALUE("10/1/20"&amp;RIGHT(BR$1,2)),$U530,Holidays!$J$3:$J$937),
IF($T530&lt;DATEVALUE("10/1/20"&amp;RIGHT(BR$1,2)),NETWORKDAYS(DATEVALUE("10/1/20"&amp;RIGHT(BR$1,2)),DATEVALUE("9/30/20"&amp;RIGHT(BS$1,2)),Holidays!$J$3:$J$937),
IF($T530&gt;=DATEVALUE("10/1/20"&amp;RIGHT(BR$1,2)),NETWORKDAYS($T530,DATEVALUE("9/30/20"&amp;RIGHT(BS$1,2)),Holidays!$J$3:$J$937),"")))),"")/(NETWORKDAYS($T530,$U530,Holidays!$J$3:$J$937)),0))</f>
        <v/>
      </c>
      <c r="BT530" s="87" t="str">
        <f>IF($Q530="","",IFERROR(IF(OR(AND($T530&gt;=DATEVALUE("10/1/20"&amp;RIGHT(BS$1,2)),$T530&lt;=DATEVALUE("9/30/20"&amp;RIGHT(BT$1,2))),AND($U530&gt;=DATEVALUE("10/1/20"&amp;RIGHT(BS$1,2)),$U530&lt;=DATEVALUE("9/30/20"&amp;RIGHT(BT$1,2))),AND($T530&lt;=DATEVALUE("10/1/20"&amp;RIGHT(BS$1,2)),$U530&gt;=DATEVALUE("9/30/20"&amp;RIGHT(BT$1,2)))),
IF(AND($T530&gt;=DATEVALUE("10/1/20"&amp;RIGHT(BS$1,2)),$U530&lt;=DATEVALUE("9/30/20"&amp;RIGHT(BT$1,2))),NETWORKDAYS($T530,$U530,Holidays!$J$3:$J$937),
IF(AND($T530&lt;DATEVALUE("10/1/20"&amp;RIGHT(BS$1,2)),$U530&lt;=DATEVALUE("9/30/20"&amp;RIGHT(BT$1,2))),NETWORKDAYS(DATEVALUE("10/1/20"&amp;RIGHT(BS$1,2)),$U530,Holidays!$J$3:$J$937),
IF($T530&lt;DATEVALUE("10/1/20"&amp;RIGHT(BS$1,2)),NETWORKDAYS(DATEVALUE("10/1/20"&amp;RIGHT(BS$1,2)),DATEVALUE("9/30/20"&amp;RIGHT(BT$1,2)),Holidays!$J$3:$J$937),
IF($T530&gt;=DATEVALUE("10/1/20"&amp;RIGHT(BS$1,2)),NETWORKDAYS($T530,DATEVALUE("9/30/20"&amp;RIGHT(BT$1,2)),Holidays!$J$3:$J$937),"")))),"")/(NETWORKDAYS($T530,$U530,Holidays!$J$3:$J$937)),0))</f>
        <v/>
      </c>
      <c r="BU530" s="87" t="str">
        <f>IF($Q530="","",IFERROR(IF(OR(AND($T530&gt;=DATEVALUE("10/1/20"&amp;RIGHT(BT$1,2)),$T530&lt;=DATEVALUE("9/30/20"&amp;RIGHT(BU$1,2))),AND($U530&gt;=DATEVALUE("10/1/20"&amp;RIGHT(BT$1,2)),$U530&lt;=DATEVALUE("9/30/20"&amp;RIGHT(BU$1,2))),AND($T530&lt;=DATEVALUE("10/1/20"&amp;RIGHT(BT$1,2)),$U530&gt;=DATEVALUE("9/30/20"&amp;RIGHT(BU$1,2)))),
IF(AND($T530&gt;=DATEVALUE("10/1/20"&amp;RIGHT(BT$1,2)),$U530&lt;=DATEVALUE("9/30/20"&amp;RIGHT(BU$1,2))),NETWORKDAYS($T530,$U530,Holidays!$J$3:$J$937),
IF(AND($T530&lt;DATEVALUE("10/1/20"&amp;RIGHT(BT$1,2)),$U530&lt;=DATEVALUE("9/30/20"&amp;RIGHT(BU$1,2))),NETWORKDAYS(DATEVALUE("10/1/20"&amp;RIGHT(BT$1,2)),$U530,Holidays!$J$3:$J$937),
IF($T530&lt;DATEVALUE("10/1/20"&amp;RIGHT(BT$1,2)),NETWORKDAYS(DATEVALUE("10/1/20"&amp;RIGHT(BT$1,2)),DATEVALUE("9/30/20"&amp;RIGHT(BU$1,2)),Holidays!$J$3:$J$937),
IF($T530&gt;=DATEVALUE("10/1/20"&amp;RIGHT(BT$1,2)),NETWORKDAYS($T530,DATEVALUE("9/30/20"&amp;RIGHT(BU$1,2)),Holidays!$J$3:$J$937),"")))),"")/(NETWORKDAYS($T530,$U530,Holidays!$J$3:$J$937)),0))</f>
        <v/>
      </c>
      <c r="BV530" s="87" t="str">
        <f>IF($Q530="","",IFERROR(IF(OR(AND($T530&gt;=DATEVALUE("10/1/20"&amp;RIGHT(BU$1,2)),$T530&lt;=DATEVALUE("9/30/20"&amp;RIGHT(BV$1,2))),AND($U530&gt;=DATEVALUE("10/1/20"&amp;RIGHT(BU$1,2)),$U530&lt;=DATEVALUE("9/30/20"&amp;RIGHT(BV$1,2))),AND($T530&lt;=DATEVALUE("10/1/20"&amp;RIGHT(BU$1,2)),$U530&gt;=DATEVALUE("9/30/20"&amp;RIGHT(BV$1,2)))),
IF(AND($T530&gt;=DATEVALUE("10/1/20"&amp;RIGHT(BU$1,2)),$U530&lt;=DATEVALUE("9/30/20"&amp;RIGHT(BV$1,2))),NETWORKDAYS($T530,$U530,Holidays!$J$3:$J$937),
IF(AND($T530&lt;DATEVALUE("10/1/20"&amp;RIGHT(BU$1,2)),$U530&lt;=DATEVALUE("9/30/20"&amp;RIGHT(BV$1,2))),NETWORKDAYS(DATEVALUE("10/1/20"&amp;RIGHT(BU$1,2)),$U530,Holidays!$J$3:$J$937),
IF($T530&lt;DATEVALUE("10/1/20"&amp;RIGHT(BU$1,2)),NETWORKDAYS(DATEVALUE("10/1/20"&amp;RIGHT(BU$1,2)),DATEVALUE("9/30/20"&amp;RIGHT(BV$1,2)),Holidays!$J$3:$J$937),
IF($T530&gt;=DATEVALUE("10/1/20"&amp;RIGHT(BU$1,2)),NETWORKDAYS($T530,DATEVALUE("9/30/20"&amp;RIGHT(BV$1,2)),Holidays!$J$3:$J$937),"")))),"")/(NETWORKDAYS($T530,$U530,Holidays!$J$3:$J$937)),0))</f>
        <v/>
      </c>
      <c r="BW530" s="87" t="str">
        <f>IF($Q530="","",IFERROR(IF(OR(AND($T530&gt;=DATEVALUE("10/1/20"&amp;RIGHT(BV$1,2)),$T530&lt;=DATEVALUE("9/30/20"&amp;RIGHT(BW$1,2))),AND($U530&gt;=DATEVALUE("10/1/20"&amp;RIGHT(BV$1,2)),$U530&lt;=DATEVALUE("9/30/20"&amp;RIGHT(BW$1,2))),AND($T530&lt;=DATEVALUE("10/1/20"&amp;RIGHT(BV$1,2)),$U530&gt;=DATEVALUE("9/30/20"&amp;RIGHT(BW$1,2)))),
IF(AND($T530&gt;=DATEVALUE("10/1/20"&amp;RIGHT(BV$1,2)),$U530&lt;=DATEVALUE("9/30/20"&amp;RIGHT(BW$1,2))),NETWORKDAYS($T530,$U530,Holidays!$J$3:$J$937),
IF(AND($T530&lt;DATEVALUE("10/1/20"&amp;RIGHT(BV$1,2)),$U530&lt;=DATEVALUE("9/30/20"&amp;RIGHT(BW$1,2))),NETWORKDAYS(DATEVALUE("10/1/20"&amp;RIGHT(BV$1,2)),$U530,Holidays!$J$3:$J$937),
IF($T530&lt;DATEVALUE("10/1/20"&amp;RIGHT(BV$1,2)),NETWORKDAYS(DATEVALUE("10/1/20"&amp;RIGHT(BV$1,2)),DATEVALUE("9/30/20"&amp;RIGHT(BW$1,2)),Holidays!$J$3:$J$937),
IF($T530&gt;=DATEVALUE("10/1/20"&amp;RIGHT(BV$1,2)),NETWORKDAYS($T530,DATEVALUE("9/30/20"&amp;RIGHT(BW$1,2)),Holidays!$J$3:$J$937),"")))),"")/(NETWORKDAYS($T530,$U530,Holidays!$J$3:$J$937)),0))</f>
        <v/>
      </c>
      <c r="BX530" s="87" t="str">
        <f>IF($Q530="","",IFERROR(IF(OR(AND($T530&gt;=DATEVALUE("10/1/20"&amp;RIGHT(BW$1,2)),$T530&lt;=DATEVALUE("9/30/20"&amp;RIGHT(BX$1,2))),AND($U530&gt;=DATEVALUE("10/1/20"&amp;RIGHT(BW$1,2)),$U530&lt;=DATEVALUE("9/30/20"&amp;RIGHT(BX$1,2))),AND($T530&lt;=DATEVALUE("10/1/20"&amp;RIGHT(BW$1,2)),$U530&gt;=DATEVALUE("9/30/20"&amp;RIGHT(BX$1,2)))),
IF(AND($T530&gt;=DATEVALUE("10/1/20"&amp;RIGHT(BW$1,2)),$U530&lt;=DATEVALUE("9/30/20"&amp;RIGHT(BX$1,2))),NETWORKDAYS($T530,$U530,Holidays!$J$3:$J$937),
IF(AND($T530&lt;DATEVALUE("10/1/20"&amp;RIGHT(BW$1,2)),$U530&lt;=DATEVALUE("9/30/20"&amp;RIGHT(BX$1,2))),NETWORKDAYS(DATEVALUE("10/1/20"&amp;RIGHT(BW$1,2)),$U530,Holidays!$J$3:$J$937),
IF($T530&lt;DATEVALUE("10/1/20"&amp;RIGHT(BW$1,2)),NETWORKDAYS(DATEVALUE("10/1/20"&amp;RIGHT(BW$1,2)),DATEVALUE("9/30/20"&amp;RIGHT(BX$1,2)),Holidays!$J$3:$J$937),
IF($T530&gt;=DATEVALUE("10/1/20"&amp;RIGHT(BW$1,2)),NETWORKDAYS($T530,DATEVALUE("9/30/20"&amp;RIGHT(BX$1,2)),Holidays!$J$3:$J$937),"")))),"")/(NETWORKDAYS($T530,$U530,Holidays!$J$3:$J$937)),0))</f>
        <v/>
      </c>
      <c r="BY530" s="87" t="str">
        <f>IF($Q530="","",IFERROR(IF(OR(AND($T530&gt;=DATEVALUE("10/1/20"&amp;RIGHT(BX$1,2)),$T530&lt;=DATEVALUE("9/30/20"&amp;RIGHT(BY$1,2))),AND($U530&gt;=DATEVALUE("10/1/20"&amp;RIGHT(BX$1,2)),$U530&lt;=DATEVALUE("9/30/20"&amp;RIGHT(BY$1,2))),AND($T530&lt;=DATEVALUE("10/1/20"&amp;RIGHT(BX$1,2)),$U530&gt;=DATEVALUE("9/30/20"&amp;RIGHT(BY$1,2)))),
IF(AND($T530&gt;=DATEVALUE("10/1/20"&amp;RIGHT(BX$1,2)),$U530&lt;=DATEVALUE("9/30/20"&amp;RIGHT(BY$1,2))),NETWORKDAYS($T530,$U530,Holidays!$J$3:$J$937),
IF(AND($T530&lt;DATEVALUE("10/1/20"&amp;RIGHT(BX$1,2)),$U530&lt;=DATEVALUE("9/30/20"&amp;RIGHT(BY$1,2))),NETWORKDAYS(DATEVALUE("10/1/20"&amp;RIGHT(BX$1,2)),$U530,Holidays!$J$3:$J$937),
IF($T530&lt;DATEVALUE("10/1/20"&amp;RIGHT(BX$1,2)),NETWORKDAYS(DATEVALUE("10/1/20"&amp;RIGHT(BX$1,2)),DATEVALUE("9/30/20"&amp;RIGHT(BY$1,2)),Holidays!$J$3:$J$937),
IF($T530&gt;=DATEVALUE("10/1/20"&amp;RIGHT(BX$1,2)),NETWORKDAYS($T530,DATEVALUE("9/30/20"&amp;RIGHT(BY$1,2)),Holidays!$J$3:$J$937),"")))),"")/(NETWORKDAYS($T530,$U530,Holidays!$J$3:$J$937)),0))</f>
        <v/>
      </c>
      <c r="BZ530" s="87" t="str">
        <f>IF($Q530="","",IFERROR(IF(OR(AND($T530&gt;=DATEVALUE("10/1/20"&amp;RIGHT(BY$1,2)),$T530&lt;=DATEVALUE("9/30/20"&amp;RIGHT(BZ$1,2))),AND($U530&gt;=DATEVALUE("10/1/20"&amp;RIGHT(BY$1,2)),$U530&lt;=DATEVALUE("9/30/20"&amp;RIGHT(BZ$1,2))),AND($T530&lt;=DATEVALUE("10/1/20"&amp;RIGHT(BY$1,2)),$U530&gt;=DATEVALUE("9/30/20"&amp;RIGHT(BZ$1,2)))),
IF(AND($T530&gt;=DATEVALUE("10/1/20"&amp;RIGHT(BY$1,2)),$U530&lt;=DATEVALUE("9/30/20"&amp;RIGHT(BZ$1,2))),NETWORKDAYS($T530,$U530,Holidays!$J$3:$J$937),
IF(AND($T530&lt;DATEVALUE("10/1/20"&amp;RIGHT(BY$1,2)),$U530&lt;=DATEVALUE("9/30/20"&amp;RIGHT(BZ$1,2))),NETWORKDAYS(DATEVALUE("10/1/20"&amp;RIGHT(BY$1,2)),$U530,Holidays!$J$3:$J$937),
IF($T530&lt;DATEVALUE("10/1/20"&amp;RIGHT(BY$1,2)),NETWORKDAYS(DATEVALUE("10/1/20"&amp;RIGHT(BY$1,2)),DATEVALUE("9/30/20"&amp;RIGHT(BZ$1,2)),Holidays!$J$3:$J$937),
IF($T530&gt;=DATEVALUE("10/1/20"&amp;RIGHT(BY$1,2)),NETWORKDAYS($T530,DATEVALUE("9/30/20"&amp;RIGHT(BZ$1,2)),Holidays!$J$3:$J$937),"")))),"")/(NETWORKDAYS($T530,$U530,Holidays!$J$3:$J$937)),0))</f>
        <v/>
      </c>
      <c r="CA530" s="87" t="str">
        <f>IF($Q530="","",IFERROR(IF(OR(AND($T530&gt;=DATEVALUE("10/1/20"&amp;RIGHT(BZ$1,2)),$T530&lt;=DATEVALUE("9/30/20"&amp;RIGHT(CA$1,2))),AND($U530&gt;=DATEVALUE("10/1/20"&amp;RIGHT(BZ$1,2)),$U530&lt;=DATEVALUE("9/30/20"&amp;RIGHT(CA$1,2))),AND($T530&lt;=DATEVALUE("10/1/20"&amp;RIGHT(BZ$1,2)),$U530&gt;=DATEVALUE("9/30/20"&amp;RIGHT(CA$1,2)))),
IF(AND($T530&gt;=DATEVALUE("10/1/20"&amp;RIGHT(BZ$1,2)),$U530&lt;=DATEVALUE("9/30/20"&amp;RIGHT(CA$1,2))),NETWORKDAYS($T530,$U530,Holidays!$J$3:$J$937),
IF(AND($T530&lt;DATEVALUE("10/1/20"&amp;RIGHT(BZ$1,2)),$U530&lt;=DATEVALUE("9/30/20"&amp;RIGHT(CA$1,2))),NETWORKDAYS(DATEVALUE("10/1/20"&amp;RIGHT(BZ$1,2)),$U530,Holidays!$J$3:$J$937),
IF($T530&lt;DATEVALUE("10/1/20"&amp;RIGHT(BZ$1,2)),NETWORKDAYS(DATEVALUE("10/1/20"&amp;RIGHT(BZ$1,2)),DATEVALUE("9/30/20"&amp;RIGHT(CA$1,2)),Holidays!$J$3:$J$937),
IF($T530&gt;=DATEVALUE("10/1/20"&amp;RIGHT(BZ$1,2)),NETWORKDAYS($T530,DATEVALUE("9/30/20"&amp;RIGHT(CA$1,2)),Holidays!$J$3:$J$937),"")))),"")/(NETWORKDAYS($T530,$U530,Holidays!$J$3:$J$937)),0))</f>
        <v/>
      </c>
      <c r="CB530" s="87" t="str">
        <f>IF($Q530="","",IFERROR(IF(OR(AND($T530&gt;=DATEVALUE("10/1/20"&amp;RIGHT(CA$1,2)),$T530&lt;=DATEVALUE("9/30/20"&amp;RIGHT(CB$1,2))),AND($U530&gt;=DATEVALUE("10/1/20"&amp;RIGHT(CA$1,2)),$U530&lt;=DATEVALUE("9/30/20"&amp;RIGHT(CB$1,2))),AND($T530&lt;=DATEVALUE("10/1/20"&amp;RIGHT(CA$1,2)),$U530&gt;=DATEVALUE("9/30/20"&amp;RIGHT(CB$1,2)))),
IF(AND($T530&gt;=DATEVALUE("10/1/20"&amp;RIGHT(CA$1,2)),$U530&lt;=DATEVALUE("9/30/20"&amp;RIGHT(CB$1,2))),NETWORKDAYS($T530,$U530,Holidays!$J$3:$J$937),
IF(AND($T530&lt;DATEVALUE("10/1/20"&amp;RIGHT(CA$1,2)),$U530&lt;=DATEVALUE("9/30/20"&amp;RIGHT(CB$1,2))),NETWORKDAYS(DATEVALUE("10/1/20"&amp;RIGHT(CA$1,2)),$U530,Holidays!$J$3:$J$937),
IF($T530&lt;DATEVALUE("10/1/20"&amp;RIGHT(CA$1,2)),NETWORKDAYS(DATEVALUE("10/1/20"&amp;RIGHT(CA$1,2)),DATEVALUE("9/30/20"&amp;RIGHT(CB$1,2)),Holidays!$J$3:$J$937),
IF($T530&gt;=DATEVALUE("10/1/20"&amp;RIGHT(CA$1,2)),NETWORKDAYS($T530,DATEVALUE("9/30/20"&amp;RIGHT(CB$1,2)),Holidays!$J$3:$J$937),"")))),"")/(NETWORKDAYS($T530,$U530,Holidays!$J$3:$J$937)),0))</f>
        <v/>
      </c>
    </row>
    <row r="531" spans="1:80">
      <c r="A531" s="97"/>
      <c r="B531" s="98" t="str">
        <f ca="1">IF(NOT($A531=""),OFFSET('WBS Reference &amp; User Procedure'!$A$1,MATCH($A531,'WBS Reference &amp; User Procedure'!$A:$A,0)-1,1),"")</f>
        <v/>
      </c>
      <c r="D531" s="97"/>
      <c r="I531" s="78"/>
      <c r="T531" s="104" t="str">
        <f>IF(NOT(Q531=""),IF(NOT($S531=""),$S531,#REF!),"")</f>
        <v/>
      </c>
      <c r="U531" s="104" t="str">
        <f>IF(NOT(Q531=""),WORKDAY(T531,Q531,Holidays!$J$3:$J$937),"")</f>
        <v/>
      </c>
      <c r="V531" s="104"/>
      <c r="W531" s="104"/>
      <c r="X531" s="101" t="str">
        <f t="shared" si="106"/>
        <v/>
      </c>
      <c r="AL531" s="87" t="str">
        <f t="shared" ca="1" si="107"/>
        <v/>
      </c>
      <c r="AN531" s="87" t="str">
        <f t="shared" ca="1" si="116"/>
        <v/>
      </c>
      <c r="AO531" s="87" t="str">
        <f t="shared" ca="1" si="116"/>
        <v/>
      </c>
      <c r="AP531" s="87" t="str">
        <f t="shared" ca="1" si="116"/>
        <v/>
      </c>
      <c r="AQ531" s="87" t="str">
        <f t="shared" ca="1" si="116"/>
        <v/>
      </c>
      <c r="AR531" s="87" t="str">
        <f t="shared" ca="1" si="116"/>
        <v/>
      </c>
      <c r="AS531" s="87" t="str">
        <f t="shared" ca="1" si="116"/>
        <v/>
      </c>
      <c r="AT531" s="87" t="str">
        <f t="shared" ca="1" si="116"/>
        <v/>
      </c>
      <c r="AU531" s="87" t="str">
        <f t="shared" ca="1" si="116"/>
        <v/>
      </c>
      <c r="AV531" s="87" t="str">
        <f t="shared" ca="1" si="116"/>
        <v/>
      </c>
      <c r="AW531" s="87" t="str">
        <f t="shared" ca="1" si="116"/>
        <v/>
      </c>
      <c r="AX531" s="87" t="str">
        <f t="shared" ca="1" si="117"/>
        <v/>
      </c>
      <c r="AY531" s="87" t="str">
        <f t="shared" ca="1" si="117"/>
        <v/>
      </c>
      <c r="AZ531" s="87" t="str">
        <f t="shared" ca="1" si="117"/>
        <v/>
      </c>
      <c r="BA531" s="87" t="str">
        <f t="shared" ca="1" si="117"/>
        <v/>
      </c>
      <c r="BB531" s="87" t="str">
        <f t="shared" ca="1" si="117"/>
        <v/>
      </c>
      <c r="BC531" s="87" t="str">
        <f t="shared" ca="1" si="117"/>
        <v/>
      </c>
      <c r="BD531" s="87" t="str">
        <f t="shared" ca="1" si="117"/>
        <v/>
      </c>
      <c r="BE531" s="87" t="str">
        <f t="shared" ca="1" si="117"/>
        <v/>
      </c>
      <c r="BF531" s="87" t="str">
        <f t="shared" ca="1" si="117"/>
        <v/>
      </c>
      <c r="BG531" s="87" t="str">
        <f t="shared" ca="1" si="117"/>
        <v/>
      </c>
      <c r="BI531" s="87" t="str">
        <f>IF($Q531="","",IFERROR(IF(OR(AND($T531&gt;=DATEVALUE("10/1/20"&amp;RIGHT(BH$1,2)),$T531&lt;=DATEVALUE("9/30/20"&amp;RIGHT(BI$1,2))),AND($U531&gt;=DATEVALUE("10/1/20"&amp;RIGHT(BH$1,2)),$U531&lt;=DATEVALUE("9/30/20"&amp;RIGHT(BI$1,2))),AND($T531&lt;=DATEVALUE("10/1/20"&amp;RIGHT(BH$1,2)),$U531&gt;=DATEVALUE("9/30/20"&amp;RIGHT(BI$1,2)))),
IF(AND($T531&gt;=DATEVALUE("10/1/20"&amp;RIGHT(BH$1,2)),$U531&lt;=DATEVALUE("9/30/20"&amp;RIGHT(BI$1,2))),NETWORKDAYS($T531,$U531,Holidays!$J$3:$J$937),
IF(AND($T531&lt;DATEVALUE("10/1/20"&amp;RIGHT(BH$1,2)),$U531&lt;=DATEVALUE("9/30/20"&amp;RIGHT(BI$1,2))),NETWORKDAYS(DATEVALUE("10/1/20"&amp;RIGHT(BH$1,2)),$U531,Holidays!$J$3:$J$937),
IF($T531&lt;DATEVALUE("10/1/20"&amp;RIGHT(BH$1,2)),NETWORKDAYS(DATEVALUE("10/1/20"&amp;RIGHT(BH$1,2)),DATEVALUE("9/30/20"&amp;RIGHT(BI$1,2)),Holidays!$J$3:$J$937),
IF($T531&gt;=DATEVALUE("10/1/20"&amp;RIGHT(BH$1,2)),NETWORKDAYS($T531,DATEVALUE("9/30/20"&amp;RIGHT(BI$1,2)),Holidays!$J$3:$J$937),"")))),"")/(NETWORKDAYS($T531,$U531,Holidays!$J$3:$J$937)),0))</f>
        <v/>
      </c>
      <c r="BJ531" s="87" t="str">
        <f>IF($Q531="","",IFERROR(IF(OR(AND($T531&gt;=DATEVALUE("10/1/20"&amp;RIGHT(BI$1,2)),$T531&lt;=DATEVALUE("9/30/20"&amp;RIGHT(BJ$1,2))),AND($U531&gt;=DATEVALUE("10/1/20"&amp;RIGHT(BI$1,2)),$U531&lt;=DATEVALUE("9/30/20"&amp;RIGHT(BJ$1,2))),AND($T531&lt;=DATEVALUE("10/1/20"&amp;RIGHT(BI$1,2)),$U531&gt;=DATEVALUE("9/30/20"&amp;RIGHT(BJ$1,2)))),
IF(AND($T531&gt;=DATEVALUE("10/1/20"&amp;RIGHT(BI$1,2)),$U531&lt;=DATEVALUE("9/30/20"&amp;RIGHT(BJ$1,2))),NETWORKDAYS($T531,$U531,Holidays!$J$3:$J$937),
IF(AND($T531&lt;DATEVALUE("10/1/20"&amp;RIGHT(BI$1,2)),$U531&lt;=DATEVALUE("9/30/20"&amp;RIGHT(BJ$1,2))),NETWORKDAYS(DATEVALUE("10/1/20"&amp;RIGHT(BI$1,2)),$U531,Holidays!$J$3:$J$937),
IF($T531&lt;DATEVALUE("10/1/20"&amp;RIGHT(BI$1,2)),NETWORKDAYS(DATEVALUE("10/1/20"&amp;RIGHT(BI$1,2)),DATEVALUE("9/30/20"&amp;RIGHT(BJ$1,2)),Holidays!$J$3:$J$937),
IF($T531&gt;=DATEVALUE("10/1/20"&amp;RIGHT(BI$1,2)),NETWORKDAYS($T531,DATEVALUE("9/30/20"&amp;RIGHT(BJ$1,2)),Holidays!$J$3:$J$937),"")))),"")/(NETWORKDAYS($T531,$U531,Holidays!$J$3:$J$937)),0))</f>
        <v/>
      </c>
      <c r="BK531" s="87" t="str">
        <f>IF($Q531="","",IFERROR(IF(OR(AND($T531&gt;=DATEVALUE("10/1/20"&amp;RIGHT(BJ$1,2)),$T531&lt;=DATEVALUE("9/30/20"&amp;RIGHT(BK$1,2))),AND($U531&gt;=DATEVALUE("10/1/20"&amp;RIGHT(BJ$1,2)),$U531&lt;=DATEVALUE("9/30/20"&amp;RIGHT(BK$1,2))),AND($T531&lt;=DATEVALUE("10/1/20"&amp;RIGHT(BJ$1,2)),$U531&gt;=DATEVALUE("9/30/20"&amp;RIGHT(BK$1,2)))),
IF(AND($T531&gt;=DATEVALUE("10/1/20"&amp;RIGHT(BJ$1,2)),$U531&lt;=DATEVALUE("9/30/20"&amp;RIGHT(BK$1,2))),NETWORKDAYS($T531,$U531,Holidays!$J$3:$J$937),
IF(AND($T531&lt;DATEVALUE("10/1/20"&amp;RIGHT(BJ$1,2)),$U531&lt;=DATEVALUE("9/30/20"&amp;RIGHT(BK$1,2))),NETWORKDAYS(DATEVALUE("10/1/20"&amp;RIGHT(BJ$1,2)),$U531,Holidays!$J$3:$J$937),
IF($T531&lt;DATEVALUE("10/1/20"&amp;RIGHT(BJ$1,2)),NETWORKDAYS(DATEVALUE("10/1/20"&amp;RIGHT(BJ$1,2)),DATEVALUE("9/30/20"&amp;RIGHT(BK$1,2)),Holidays!$J$3:$J$937),
IF($T531&gt;=DATEVALUE("10/1/20"&amp;RIGHT(BJ$1,2)),NETWORKDAYS($T531,DATEVALUE("9/30/20"&amp;RIGHT(BK$1,2)),Holidays!$J$3:$J$937),"")))),"")/(NETWORKDAYS($T531,$U531,Holidays!$J$3:$J$937)),0))</f>
        <v/>
      </c>
      <c r="BL531" s="87" t="str">
        <f>IF($Q531="","",IFERROR(IF(OR(AND($T531&gt;=DATEVALUE("10/1/20"&amp;RIGHT(BK$1,2)),$T531&lt;=DATEVALUE("9/30/20"&amp;RIGHT(BL$1,2))),AND($U531&gt;=DATEVALUE("10/1/20"&amp;RIGHT(BK$1,2)),$U531&lt;=DATEVALUE("9/30/20"&amp;RIGHT(BL$1,2))),AND($T531&lt;=DATEVALUE("10/1/20"&amp;RIGHT(BK$1,2)),$U531&gt;=DATEVALUE("9/30/20"&amp;RIGHT(BL$1,2)))),
IF(AND($T531&gt;=DATEVALUE("10/1/20"&amp;RIGHT(BK$1,2)),$U531&lt;=DATEVALUE("9/30/20"&amp;RIGHT(BL$1,2))),NETWORKDAYS($T531,$U531,Holidays!$J$3:$J$937),
IF(AND($T531&lt;DATEVALUE("10/1/20"&amp;RIGHT(BK$1,2)),$U531&lt;=DATEVALUE("9/30/20"&amp;RIGHT(BL$1,2))),NETWORKDAYS(DATEVALUE("10/1/20"&amp;RIGHT(BK$1,2)),$U531,Holidays!$J$3:$J$937),
IF($T531&lt;DATEVALUE("10/1/20"&amp;RIGHT(BK$1,2)),NETWORKDAYS(DATEVALUE("10/1/20"&amp;RIGHT(BK$1,2)),DATEVALUE("9/30/20"&amp;RIGHT(BL$1,2)),Holidays!$J$3:$J$937),
IF($T531&gt;=DATEVALUE("10/1/20"&amp;RIGHT(BK$1,2)),NETWORKDAYS($T531,DATEVALUE("9/30/20"&amp;RIGHT(BL$1,2)),Holidays!$J$3:$J$937),"")))),"")/(NETWORKDAYS($T531,$U531,Holidays!$J$3:$J$937)),0))</f>
        <v/>
      </c>
      <c r="BM531" s="87" t="str">
        <f>IF($Q531="","",IFERROR(IF(OR(AND($T531&gt;=DATEVALUE("10/1/20"&amp;RIGHT(BL$1,2)),$T531&lt;=DATEVALUE("9/30/20"&amp;RIGHT(BM$1,2))),AND($U531&gt;=DATEVALUE("10/1/20"&amp;RIGHT(BL$1,2)),$U531&lt;=DATEVALUE("9/30/20"&amp;RIGHT(BM$1,2))),AND($T531&lt;=DATEVALUE("10/1/20"&amp;RIGHT(BL$1,2)),$U531&gt;=DATEVALUE("9/30/20"&amp;RIGHT(BM$1,2)))),
IF(AND($T531&gt;=DATEVALUE("10/1/20"&amp;RIGHT(BL$1,2)),$U531&lt;=DATEVALUE("9/30/20"&amp;RIGHT(BM$1,2))),NETWORKDAYS($T531,$U531,Holidays!$J$3:$J$937),
IF(AND($T531&lt;DATEVALUE("10/1/20"&amp;RIGHT(BL$1,2)),$U531&lt;=DATEVALUE("9/30/20"&amp;RIGHT(BM$1,2))),NETWORKDAYS(DATEVALUE("10/1/20"&amp;RIGHT(BL$1,2)),$U531,Holidays!$J$3:$J$937),
IF($T531&lt;DATEVALUE("10/1/20"&amp;RIGHT(BL$1,2)),NETWORKDAYS(DATEVALUE("10/1/20"&amp;RIGHT(BL$1,2)),DATEVALUE("9/30/20"&amp;RIGHT(BM$1,2)),Holidays!$J$3:$J$937),
IF($T531&gt;=DATEVALUE("10/1/20"&amp;RIGHT(BL$1,2)),NETWORKDAYS($T531,DATEVALUE("9/30/20"&amp;RIGHT(BM$1,2)),Holidays!$J$3:$J$937),"")))),"")/(NETWORKDAYS($T531,$U531,Holidays!$J$3:$J$937)),0))</f>
        <v/>
      </c>
      <c r="BN531" s="87" t="str">
        <f>IF($Q531="","",IFERROR(IF(OR(AND($T531&gt;=DATEVALUE("10/1/20"&amp;RIGHT(BM$1,2)),$T531&lt;=DATEVALUE("9/30/20"&amp;RIGHT(BN$1,2))),AND($U531&gt;=DATEVALUE("10/1/20"&amp;RIGHT(BM$1,2)),$U531&lt;=DATEVALUE("9/30/20"&amp;RIGHT(BN$1,2))),AND($T531&lt;=DATEVALUE("10/1/20"&amp;RIGHT(BM$1,2)),$U531&gt;=DATEVALUE("9/30/20"&amp;RIGHT(BN$1,2)))),
IF(AND($T531&gt;=DATEVALUE("10/1/20"&amp;RIGHT(BM$1,2)),$U531&lt;=DATEVALUE("9/30/20"&amp;RIGHT(BN$1,2))),NETWORKDAYS($T531,$U531,Holidays!$J$3:$J$937),
IF(AND($T531&lt;DATEVALUE("10/1/20"&amp;RIGHT(BM$1,2)),$U531&lt;=DATEVALUE("9/30/20"&amp;RIGHT(BN$1,2))),NETWORKDAYS(DATEVALUE("10/1/20"&amp;RIGHT(BM$1,2)),$U531,Holidays!$J$3:$J$937),
IF($T531&lt;DATEVALUE("10/1/20"&amp;RIGHT(BM$1,2)),NETWORKDAYS(DATEVALUE("10/1/20"&amp;RIGHT(BM$1,2)),DATEVALUE("9/30/20"&amp;RIGHT(BN$1,2)),Holidays!$J$3:$J$937),
IF($T531&gt;=DATEVALUE("10/1/20"&amp;RIGHT(BM$1,2)),NETWORKDAYS($T531,DATEVALUE("9/30/20"&amp;RIGHT(BN$1,2)),Holidays!$J$3:$J$937),"")))),"")/(NETWORKDAYS($T531,$U531,Holidays!$J$3:$J$937)),0))</f>
        <v/>
      </c>
      <c r="BO531" s="87" t="str">
        <f>IF($Q531="","",IFERROR(IF(OR(AND($T531&gt;=DATEVALUE("10/1/20"&amp;RIGHT(BN$1,2)),$T531&lt;=DATEVALUE("9/30/20"&amp;RIGHT(BO$1,2))),AND($U531&gt;=DATEVALUE("10/1/20"&amp;RIGHT(BN$1,2)),$U531&lt;=DATEVALUE("9/30/20"&amp;RIGHT(BO$1,2))),AND($T531&lt;=DATEVALUE("10/1/20"&amp;RIGHT(BN$1,2)),$U531&gt;=DATEVALUE("9/30/20"&amp;RIGHT(BO$1,2)))),
IF(AND($T531&gt;=DATEVALUE("10/1/20"&amp;RIGHT(BN$1,2)),$U531&lt;=DATEVALUE("9/30/20"&amp;RIGHT(BO$1,2))),NETWORKDAYS($T531,$U531,Holidays!$J$3:$J$937),
IF(AND($T531&lt;DATEVALUE("10/1/20"&amp;RIGHT(BN$1,2)),$U531&lt;=DATEVALUE("9/30/20"&amp;RIGHT(BO$1,2))),NETWORKDAYS(DATEVALUE("10/1/20"&amp;RIGHT(BN$1,2)),$U531,Holidays!$J$3:$J$937),
IF($T531&lt;DATEVALUE("10/1/20"&amp;RIGHT(BN$1,2)),NETWORKDAYS(DATEVALUE("10/1/20"&amp;RIGHT(BN$1,2)),DATEVALUE("9/30/20"&amp;RIGHT(BO$1,2)),Holidays!$J$3:$J$937),
IF($T531&gt;=DATEVALUE("10/1/20"&amp;RIGHT(BN$1,2)),NETWORKDAYS($T531,DATEVALUE("9/30/20"&amp;RIGHT(BO$1,2)),Holidays!$J$3:$J$937),"")))),"")/(NETWORKDAYS($T531,$U531,Holidays!$J$3:$J$937)),0))</f>
        <v/>
      </c>
      <c r="BP531" s="87" t="str">
        <f>IF($Q531="","",IFERROR(IF(OR(AND($T531&gt;=DATEVALUE("10/1/20"&amp;RIGHT(BO$1,2)),$T531&lt;=DATEVALUE("9/30/20"&amp;RIGHT(BP$1,2))),AND($U531&gt;=DATEVALUE("10/1/20"&amp;RIGHT(BO$1,2)),$U531&lt;=DATEVALUE("9/30/20"&amp;RIGHT(BP$1,2))),AND($T531&lt;=DATEVALUE("10/1/20"&amp;RIGHT(BO$1,2)),$U531&gt;=DATEVALUE("9/30/20"&amp;RIGHT(BP$1,2)))),
IF(AND($T531&gt;=DATEVALUE("10/1/20"&amp;RIGHT(BO$1,2)),$U531&lt;=DATEVALUE("9/30/20"&amp;RIGHT(BP$1,2))),NETWORKDAYS($T531,$U531,Holidays!$J$3:$J$937),
IF(AND($T531&lt;DATEVALUE("10/1/20"&amp;RIGHT(BO$1,2)),$U531&lt;=DATEVALUE("9/30/20"&amp;RIGHT(BP$1,2))),NETWORKDAYS(DATEVALUE("10/1/20"&amp;RIGHT(BO$1,2)),$U531,Holidays!$J$3:$J$937),
IF($T531&lt;DATEVALUE("10/1/20"&amp;RIGHT(BO$1,2)),NETWORKDAYS(DATEVALUE("10/1/20"&amp;RIGHT(BO$1,2)),DATEVALUE("9/30/20"&amp;RIGHT(BP$1,2)),Holidays!$J$3:$J$937),
IF($T531&gt;=DATEVALUE("10/1/20"&amp;RIGHT(BO$1,2)),NETWORKDAYS($T531,DATEVALUE("9/30/20"&amp;RIGHT(BP$1,2)),Holidays!$J$3:$J$937),"")))),"")/(NETWORKDAYS($T531,$U531,Holidays!$J$3:$J$937)),0))</f>
        <v/>
      </c>
      <c r="BQ531" s="87" t="str">
        <f>IF($Q531="","",IFERROR(IF(OR(AND($T531&gt;=DATEVALUE("10/1/20"&amp;RIGHT(BP$1,2)),$T531&lt;=DATEVALUE("9/30/20"&amp;RIGHT(BQ$1,2))),AND($U531&gt;=DATEVALUE("10/1/20"&amp;RIGHT(BP$1,2)),$U531&lt;=DATEVALUE("9/30/20"&amp;RIGHT(BQ$1,2))),AND($T531&lt;=DATEVALUE("10/1/20"&amp;RIGHT(BP$1,2)),$U531&gt;=DATEVALUE("9/30/20"&amp;RIGHT(BQ$1,2)))),
IF(AND($T531&gt;=DATEVALUE("10/1/20"&amp;RIGHT(BP$1,2)),$U531&lt;=DATEVALUE("9/30/20"&amp;RIGHT(BQ$1,2))),NETWORKDAYS($T531,$U531,Holidays!$J$3:$J$937),
IF(AND($T531&lt;DATEVALUE("10/1/20"&amp;RIGHT(BP$1,2)),$U531&lt;=DATEVALUE("9/30/20"&amp;RIGHT(BQ$1,2))),NETWORKDAYS(DATEVALUE("10/1/20"&amp;RIGHT(BP$1,2)),$U531,Holidays!$J$3:$J$937),
IF($T531&lt;DATEVALUE("10/1/20"&amp;RIGHT(BP$1,2)),NETWORKDAYS(DATEVALUE("10/1/20"&amp;RIGHT(BP$1,2)),DATEVALUE("9/30/20"&amp;RIGHT(BQ$1,2)),Holidays!$J$3:$J$937),
IF($T531&gt;=DATEVALUE("10/1/20"&amp;RIGHT(BP$1,2)),NETWORKDAYS($T531,DATEVALUE("9/30/20"&amp;RIGHT(BQ$1,2)),Holidays!$J$3:$J$937),"")))),"")/(NETWORKDAYS($T531,$U531,Holidays!$J$3:$J$937)),0))</f>
        <v/>
      </c>
      <c r="BR531" s="87" t="str">
        <f>IF($Q531="","",IFERROR(IF(OR(AND($T531&gt;=DATEVALUE("10/1/20"&amp;RIGHT(BQ$1,2)),$T531&lt;=DATEVALUE("9/30/20"&amp;RIGHT(BR$1,2))),AND($U531&gt;=DATEVALUE("10/1/20"&amp;RIGHT(BQ$1,2)),$U531&lt;=DATEVALUE("9/30/20"&amp;RIGHT(BR$1,2))),AND($T531&lt;=DATEVALUE("10/1/20"&amp;RIGHT(BQ$1,2)),$U531&gt;=DATEVALUE("9/30/20"&amp;RIGHT(BR$1,2)))),
IF(AND($T531&gt;=DATEVALUE("10/1/20"&amp;RIGHT(BQ$1,2)),$U531&lt;=DATEVALUE("9/30/20"&amp;RIGHT(BR$1,2))),NETWORKDAYS($T531,$U531,Holidays!$J$3:$J$937),
IF(AND($T531&lt;DATEVALUE("10/1/20"&amp;RIGHT(BQ$1,2)),$U531&lt;=DATEVALUE("9/30/20"&amp;RIGHT(BR$1,2))),NETWORKDAYS(DATEVALUE("10/1/20"&amp;RIGHT(BQ$1,2)),$U531,Holidays!$J$3:$J$937),
IF($T531&lt;DATEVALUE("10/1/20"&amp;RIGHT(BQ$1,2)),NETWORKDAYS(DATEVALUE("10/1/20"&amp;RIGHT(BQ$1,2)),DATEVALUE("9/30/20"&amp;RIGHT(BR$1,2)),Holidays!$J$3:$J$937),
IF($T531&gt;=DATEVALUE("10/1/20"&amp;RIGHT(BQ$1,2)),NETWORKDAYS($T531,DATEVALUE("9/30/20"&amp;RIGHT(BR$1,2)),Holidays!$J$3:$J$937),"")))),"")/(NETWORKDAYS($T531,$U531,Holidays!$J$3:$J$937)),0))</f>
        <v/>
      </c>
      <c r="BS531" s="87" t="str">
        <f>IF($Q531="","",IFERROR(IF(OR(AND($T531&gt;=DATEVALUE("10/1/20"&amp;RIGHT(BR$1,2)),$T531&lt;=DATEVALUE("9/30/20"&amp;RIGHT(BS$1,2))),AND($U531&gt;=DATEVALUE("10/1/20"&amp;RIGHT(BR$1,2)),$U531&lt;=DATEVALUE("9/30/20"&amp;RIGHT(BS$1,2))),AND($T531&lt;=DATEVALUE("10/1/20"&amp;RIGHT(BR$1,2)),$U531&gt;=DATEVALUE("9/30/20"&amp;RIGHT(BS$1,2)))),
IF(AND($T531&gt;=DATEVALUE("10/1/20"&amp;RIGHT(BR$1,2)),$U531&lt;=DATEVALUE("9/30/20"&amp;RIGHT(BS$1,2))),NETWORKDAYS($T531,$U531,Holidays!$J$3:$J$937),
IF(AND($T531&lt;DATEVALUE("10/1/20"&amp;RIGHT(BR$1,2)),$U531&lt;=DATEVALUE("9/30/20"&amp;RIGHT(BS$1,2))),NETWORKDAYS(DATEVALUE("10/1/20"&amp;RIGHT(BR$1,2)),$U531,Holidays!$J$3:$J$937),
IF($T531&lt;DATEVALUE("10/1/20"&amp;RIGHT(BR$1,2)),NETWORKDAYS(DATEVALUE("10/1/20"&amp;RIGHT(BR$1,2)),DATEVALUE("9/30/20"&amp;RIGHT(BS$1,2)),Holidays!$J$3:$J$937),
IF($T531&gt;=DATEVALUE("10/1/20"&amp;RIGHT(BR$1,2)),NETWORKDAYS($T531,DATEVALUE("9/30/20"&amp;RIGHT(BS$1,2)),Holidays!$J$3:$J$937),"")))),"")/(NETWORKDAYS($T531,$U531,Holidays!$J$3:$J$937)),0))</f>
        <v/>
      </c>
      <c r="BT531" s="87" t="str">
        <f>IF($Q531="","",IFERROR(IF(OR(AND($T531&gt;=DATEVALUE("10/1/20"&amp;RIGHT(BS$1,2)),$T531&lt;=DATEVALUE("9/30/20"&amp;RIGHT(BT$1,2))),AND($U531&gt;=DATEVALUE("10/1/20"&amp;RIGHT(BS$1,2)),$U531&lt;=DATEVALUE("9/30/20"&amp;RIGHT(BT$1,2))),AND($T531&lt;=DATEVALUE("10/1/20"&amp;RIGHT(BS$1,2)),$U531&gt;=DATEVALUE("9/30/20"&amp;RIGHT(BT$1,2)))),
IF(AND($T531&gt;=DATEVALUE("10/1/20"&amp;RIGHT(BS$1,2)),$U531&lt;=DATEVALUE("9/30/20"&amp;RIGHT(BT$1,2))),NETWORKDAYS($T531,$U531,Holidays!$J$3:$J$937),
IF(AND($T531&lt;DATEVALUE("10/1/20"&amp;RIGHT(BS$1,2)),$U531&lt;=DATEVALUE("9/30/20"&amp;RIGHT(BT$1,2))),NETWORKDAYS(DATEVALUE("10/1/20"&amp;RIGHT(BS$1,2)),$U531,Holidays!$J$3:$J$937),
IF($T531&lt;DATEVALUE("10/1/20"&amp;RIGHT(BS$1,2)),NETWORKDAYS(DATEVALUE("10/1/20"&amp;RIGHT(BS$1,2)),DATEVALUE("9/30/20"&amp;RIGHT(BT$1,2)),Holidays!$J$3:$J$937),
IF($T531&gt;=DATEVALUE("10/1/20"&amp;RIGHT(BS$1,2)),NETWORKDAYS($T531,DATEVALUE("9/30/20"&amp;RIGHT(BT$1,2)),Holidays!$J$3:$J$937),"")))),"")/(NETWORKDAYS($T531,$U531,Holidays!$J$3:$J$937)),0))</f>
        <v/>
      </c>
      <c r="BU531" s="87" t="str">
        <f>IF($Q531="","",IFERROR(IF(OR(AND($T531&gt;=DATEVALUE("10/1/20"&amp;RIGHT(BT$1,2)),$T531&lt;=DATEVALUE("9/30/20"&amp;RIGHT(BU$1,2))),AND($U531&gt;=DATEVALUE("10/1/20"&amp;RIGHT(BT$1,2)),$U531&lt;=DATEVALUE("9/30/20"&amp;RIGHT(BU$1,2))),AND($T531&lt;=DATEVALUE("10/1/20"&amp;RIGHT(BT$1,2)),$U531&gt;=DATEVALUE("9/30/20"&amp;RIGHT(BU$1,2)))),
IF(AND($T531&gt;=DATEVALUE("10/1/20"&amp;RIGHT(BT$1,2)),$U531&lt;=DATEVALUE("9/30/20"&amp;RIGHT(BU$1,2))),NETWORKDAYS($T531,$U531,Holidays!$J$3:$J$937),
IF(AND($T531&lt;DATEVALUE("10/1/20"&amp;RIGHT(BT$1,2)),$U531&lt;=DATEVALUE("9/30/20"&amp;RIGHT(BU$1,2))),NETWORKDAYS(DATEVALUE("10/1/20"&amp;RIGHT(BT$1,2)),$U531,Holidays!$J$3:$J$937),
IF($T531&lt;DATEVALUE("10/1/20"&amp;RIGHT(BT$1,2)),NETWORKDAYS(DATEVALUE("10/1/20"&amp;RIGHT(BT$1,2)),DATEVALUE("9/30/20"&amp;RIGHT(BU$1,2)),Holidays!$J$3:$J$937),
IF($T531&gt;=DATEVALUE("10/1/20"&amp;RIGHT(BT$1,2)),NETWORKDAYS($T531,DATEVALUE("9/30/20"&amp;RIGHT(BU$1,2)),Holidays!$J$3:$J$937),"")))),"")/(NETWORKDAYS($T531,$U531,Holidays!$J$3:$J$937)),0))</f>
        <v/>
      </c>
      <c r="BV531" s="87" t="str">
        <f>IF($Q531="","",IFERROR(IF(OR(AND($T531&gt;=DATEVALUE("10/1/20"&amp;RIGHT(BU$1,2)),$T531&lt;=DATEVALUE("9/30/20"&amp;RIGHT(BV$1,2))),AND($U531&gt;=DATEVALUE("10/1/20"&amp;RIGHT(BU$1,2)),$U531&lt;=DATEVALUE("9/30/20"&amp;RIGHT(BV$1,2))),AND($T531&lt;=DATEVALUE("10/1/20"&amp;RIGHT(BU$1,2)),$U531&gt;=DATEVALUE("9/30/20"&amp;RIGHT(BV$1,2)))),
IF(AND($T531&gt;=DATEVALUE("10/1/20"&amp;RIGHT(BU$1,2)),$U531&lt;=DATEVALUE("9/30/20"&amp;RIGHT(BV$1,2))),NETWORKDAYS($T531,$U531,Holidays!$J$3:$J$937),
IF(AND($T531&lt;DATEVALUE("10/1/20"&amp;RIGHT(BU$1,2)),$U531&lt;=DATEVALUE("9/30/20"&amp;RIGHT(BV$1,2))),NETWORKDAYS(DATEVALUE("10/1/20"&amp;RIGHT(BU$1,2)),$U531,Holidays!$J$3:$J$937),
IF($T531&lt;DATEVALUE("10/1/20"&amp;RIGHT(BU$1,2)),NETWORKDAYS(DATEVALUE("10/1/20"&amp;RIGHT(BU$1,2)),DATEVALUE("9/30/20"&amp;RIGHT(BV$1,2)),Holidays!$J$3:$J$937),
IF($T531&gt;=DATEVALUE("10/1/20"&amp;RIGHT(BU$1,2)),NETWORKDAYS($T531,DATEVALUE("9/30/20"&amp;RIGHT(BV$1,2)),Holidays!$J$3:$J$937),"")))),"")/(NETWORKDAYS($T531,$U531,Holidays!$J$3:$J$937)),0))</f>
        <v/>
      </c>
      <c r="BW531" s="87" t="str">
        <f>IF($Q531="","",IFERROR(IF(OR(AND($T531&gt;=DATEVALUE("10/1/20"&amp;RIGHT(BV$1,2)),$T531&lt;=DATEVALUE("9/30/20"&amp;RIGHT(BW$1,2))),AND($U531&gt;=DATEVALUE("10/1/20"&amp;RIGHT(BV$1,2)),$U531&lt;=DATEVALUE("9/30/20"&amp;RIGHT(BW$1,2))),AND($T531&lt;=DATEVALUE("10/1/20"&amp;RIGHT(BV$1,2)),$U531&gt;=DATEVALUE("9/30/20"&amp;RIGHT(BW$1,2)))),
IF(AND($T531&gt;=DATEVALUE("10/1/20"&amp;RIGHT(BV$1,2)),$U531&lt;=DATEVALUE("9/30/20"&amp;RIGHT(BW$1,2))),NETWORKDAYS($T531,$U531,Holidays!$J$3:$J$937),
IF(AND($T531&lt;DATEVALUE("10/1/20"&amp;RIGHT(BV$1,2)),$U531&lt;=DATEVALUE("9/30/20"&amp;RIGHT(BW$1,2))),NETWORKDAYS(DATEVALUE("10/1/20"&amp;RIGHT(BV$1,2)),$U531,Holidays!$J$3:$J$937),
IF($T531&lt;DATEVALUE("10/1/20"&amp;RIGHT(BV$1,2)),NETWORKDAYS(DATEVALUE("10/1/20"&amp;RIGHT(BV$1,2)),DATEVALUE("9/30/20"&amp;RIGHT(BW$1,2)),Holidays!$J$3:$J$937),
IF($T531&gt;=DATEVALUE("10/1/20"&amp;RIGHT(BV$1,2)),NETWORKDAYS($T531,DATEVALUE("9/30/20"&amp;RIGHT(BW$1,2)),Holidays!$J$3:$J$937),"")))),"")/(NETWORKDAYS($T531,$U531,Holidays!$J$3:$J$937)),0))</f>
        <v/>
      </c>
      <c r="BX531" s="87" t="str">
        <f>IF($Q531="","",IFERROR(IF(OR(AND($T531&gt;=DATEVALUE("10/1/20"&amp;RIGHT(BW$1,2)),$T531&lt;=DATEVALUE("9/30/20"&amp;RIGHT(BX$1,2))),AND($U531&gt;=DATEVALUE("10/1/20"&amp;RIGHT(BW$1,2)),$U531&lt;=DATEVALUE("9/30/20"&amp;RIGHT(BX$1,2))),AND($T531&lt;=DATEVALUE("10/1/20"&amp;RIGHT(BW$1,2)),$U531&gt;=DATEVALUE("9/30/20"&amp;RIGHT(BX$1,2)))),
IF(AND($T531&gt;=DATEVALUE("10/1/20"&amp;RIGHT(BW$1,2)),$U531&lt;=DATEVALUE("9/30/20"&amp;RIGHT(BX$1,2))),NETWORKDAYS($T531,$U531,Holidays!$J$3:$J$937),
IF(AND($T531&lt;DATEVALUE("10/1/20"&amp;RIGHT(BW$1,2)),$U531&lt;=DATEVALUE("9/30/20"&amp;RIGHT(BX$1,2))),NETWORKDAYS(DATEVALUE("10/1/20"&amp;RIGHT(BW$1,2)),$U531,Holidays!$J$3:$J$937),
IF($T531&lt;DATEVALUE("10/1/20"&amp;RIGHT(BW$1,2)),NETWORKDAYS(DATEVALUE("10/1/20"&amp;RIGHT(BW$1,2)),DATEVALUE("9/30/20"&amp;RIGHT(BX$1,2)),Holidays!$J$3:$J$937),
IF($T531&gt;=DATEVALUE("10/1/20"&amp;RIGHT(BW$1,2)),NETWORKDAYS($T531,DATEVALUE("9/30/20"&amp;RIGHT(BX$1,2)),Holidays!$J$3:$J$937),"")))),"")/(NETWORKDAYS($T531,$U531,Holidays!$J$3:$J$937)),0))</f>
        <v/>
      </c>
      <c r="BY531" s="87" t="str">
        <f>IF($Q531="","",IFERROR(IF(OR(AND($T531&gt;=DATEVALUE("10/1/20"&amp;RIGHT(BX$1,2)),$T531&lt;=DATEVALUE("9/30/20"&amp;RIGHT(BY$1,2))),AND($U531&gt;=DATEVALUE("10/1/20"&amp;RIGHT(BX$1,2)),$U531&lt;=DATEVALUE("9/30/20"&amp;RIGHT(BY$1,2))),AND($T531&lt;=DATEVALUE("10/1/20"&amp;RIGHT(BX$1,2)),$U531&gt;=DATEVALUE("9/30/20"&amp;RIGHT(BY$1,2)))),
IF(AND($T531&gt;=DATEVALUE("10/1/20"&amp;RIGHT(BX$1,2)),$U531&lt;=DATEVALUE("9/30/20"&amp;RIGHT(BY$1,2))),NETWORKDAYS($T531,$U531,Holidays!$J$3:$J$937),
IF(AND($T531&lt;DATEVALUE("10/1/20"&amp;RIGHT(BX$1,2)),$U531&lt;=DATEVALUE("9/30/20"&amp;RIGHT(BY$1,2))),NETWORKDAYS(DATEVALUE("10/1/20"&amp;RIGHT(BX$1,2)),$U531,Holidays!$J$3:$J$937),
IF($T531&lt;DATEVALUE("10/1/20"&amp;RIGHT(BX$1,2)),NETWORKDAYS(DATEVALUE("10/1/20"&amp;RIGHT(BX$1,2)),DATEVALUE("9/30/20"&amp;RIGHT(BY$1,2)),Holidays!$J$3:$J$937),
IF($T531&gt;=DATEVALUE("10/1/20"&amp;RIGHT(BX$1,2)),NETWORKDAYS($T531,DATEVALUE("9/30/20"&amp;RIGHT(BY$1,2)),Holidays!$J$3:$J$937),"")))),"")/(NETWORKDAYS($T531,$U531,Holidays!$J$3:$J$937)),0))</f>
        <v/>
      </c>
      <c r="BZ531" s="87" t="str">
        <f>IF($Q531="","",IFERROR(IF(OR(AND($T531&gt;=DATEVALUE("10/1/20"&amp;RIGHT(BY$1,2)),$T531&lt;=DATEVALUE("9/30/20"&amp;RIGHT(BZ$1,2))),AND($U531&gt;=DATEVALUE("10/1/20"&amp;RIGHT(BY$1,2)),$U531&lt;=DATEVALUE("9/30/20"&amp;RIGHT(BZ$1,2))),AND($T531&lt;=DATEVALUE("10/1/20"&amp;RIGHT(BY$1,2)),$U531&gt;=DATEVALUE("9/30/20"&amp;RIGHT(BZ$1,2)))),
IF(AND($T531&gt;=DATEVALUE("10/1/20"&amp;RIGHT(BY$1,2)),$U531&lt;=DATEVALUE("9/30/20"&amp;RIGHT(BZ$1,2))),NETWORKDAYS($T531,$U531,Holidays!$J$3:$J$937),
IF(AND($T531&lt;DATEVALUE("10/1/20"&amp;RIGHT(BY$1,2)),$U531&lt;=DATEVALUE("9/30/20"&amp;RIGHT(BZ$1,2))),NETWORKDAYS(DATEVALUE("10/1/20"&amp;RIGHT(BY$1,2)),$U531,Holidays!$J$3:$J$937),
IF($T531&lt;DATEVALUE("10/1/20"&amp;RIGHT(BY$1,2)),NETWORKDAYS(DATEVALUE("10/1/20"&amp;RIGHT(BY$1,2)),DATEVALUE("9/30/20"&amp;RIGHT(BZ$1,2)),Holidays!$J$3:$J$937),
IF($T531&gt;=DATEVALUE("10/1/20"&amp;RIGHT(BY$1,2)),NETWORKDAYS($T531,DATEVALUE("9/30/20"&amp;RIGHT(BZ$1,2)),Holidays!$J$3:$J$937),"")))),"")/(NETWORKDAYS($T531,$U531,Holidays!$J$3:$J$937)),0))</f>
        <v/>
      </c>
      <c r="CA531" s="87" t="str">
        <f>IF($Q531="","",IFERROR(IF(OR(AND($T531&gt;=DATEVALUE("10/1/20"&amp;RIGHT(BZ$1,2)),$T531&lt;=DATEVALUE("9/30/20"&amp;RIGHT(CA$1,2))),AND($U531&gt;=DATEVALUE("10/1/20"&amp;RIGHT(BZ$1,2)),$U531&lt;=DATEVALUE("9/30/20"&amp;RIGHT(CA$1,2))),AND($T531&lt;=DATEVALUE("10/1/20"&amp;RIGHT(BZ$1,2)),$U531&gt;=DATEVALUE("9/30/20"&amp;RIGHT(CA$1,2)))),
IF(AND($T531&gt;=DATEVALUE("10/1/20"&amp;RIGHT(BZ$1,2)),$U531&lt;=DATEVALUE("9/30/20"&amp;RIGHT(CA$1,2))),NETWORKDAYS($T531,$U531,Holidays!$J$3:$J$937),
IF(AND($T531&lt;DATEVALUE("10/1/20"&amp;RIGHT(BZ$1,2)),$U531&lt;=DATEVALUE("9/30/20"&amp;RIGHT(CA$1,2))),NETWORKDAYS(DATEVALUE("10/1/20"&amp;RIGHT(BZ$1,2)),$U531,Holidays!$J$3:$J$937),
IF($T531&lt;DATEVALUE("10/1/20"&amp;RIGHT(BZ$1,2)),NETWORKDAYS(DATEVALUE("10/1/20"&amp;RIGHT(BZ$1,2)),DATEVALUE("9/30/20"&amp;RIGHT(CA$1,2)),Holidays!$J$3:$J$937),
IF($T531&gt;=DATEVALUE("10/1/20"&amp;RIGHT(BZ$1,2)),NETWORKDAYS($T531,DATEVALUE("9/30/20"&amp;RIGHT(CA$1,2)),Holidays!$J$3:$J$937),"")))),"")/(NETWORKDAYS($T531,$U531,Holidays!$J$3:$J$937)),0))</f>
        <v/>
      </c>
      <c r="CB531" s="87" t="str">
        <f>IF($Q531="","",IFERROR(IF(OR(AND($T531&gt;=DATEVALUE("10/1/20"&amp;RIGHT(CA$1,2)),$T531&lt;=DATEVALUE("9/30/20"&amp;RIGHT(CB$1,2))),AND($U531&gt;=DATEVALUE("10/1/20"&amp;RIGHT(CA$1,2)),$U531&lt;=DATEVALUE("9/30/20"&amp;RIGHT(CB$1,2))),AND($T531&lt;=DATEVALUE("10/1/20"&amp;RIGHT(CA$1,2)),$U531&gt;=DATEVALUE("9/30/20"&amp;RIGHT(CB$1,2)))),
IF(AND($T531&gt;=DATEVALUE("10/1/20"&amp;RIGHT(CA$1,2)),$U531&lt;=DATEVALUE("9/30/20"&amp;RIGHT(CB$1,2))),NETWORKDAYS($T531,$U531,Holidays!$J$3:$J$937),
IF(AND($T531&lt;DATEVALUE("10/1/20"&amp;RIGHT(CA$1,2)),$U531&lt;=DATEVALUE("9/30/20"&amp;RIGHT(CB$1,2))),NETWORKDAYS(DATEVALUE("10/1/20"&amp;RIGHT(CA$1,2)),$U531,Holidays!$J$3:$J$937),
IF($T531&lt;DATEVALUE("10/1/20"&amp;RIGHT(CA$1,2)),NETWORKDAYS(DATEVALUE("10/1/20"&amp;RIGHT(CA$1,2)),DATEVALUE("9/30/20"&amp;RIGHT(CB$1,2)),Holidays!$J$3:$J$937),
IF($T531&gt;=DATEVALUE("10/1/20"&amp;RIGHT(CA$1,2)),NETWORKDAYS($T531,DATEVALUE("9/30/20"&amp;RIGHT(CB$1,2)),Holidays!$J$3:$J$937),"")))),"")/(NETWORKDAYS($T531,$U531,Holidays!$J$3:$J$937)),0))</f>
        <v/>
      </c>
    </row>
    <row r="532" spans="1:80">
      <c r="A532" s="97"/>
      <c r="B532" s="98" t="str">
        <f ca="1">IF(NOT($A532=""),OFFSET('WBS Reference &amp; User Procedure'!$A$1,MATCH($A532,'WBS Reference &amp; User Procedure'!$A:$A,0)-1,1),"")</f>
        <v/>
      </c>
      <c r="D532" s="97"/>
      <c r="I532" s="78"/>
      <c r="T532" s="104" t="str">
        <f>IF(NOT(Q532=""),IF(NOT($S532=""),$S532,#REF!),"")</f>
        <v/>
      </c>
      <c r="U532" s="104" t="str">
        <f>IF(NOT(Q532=""),WORKDAY(T532,Q532,Holidays!$J$3:$J$937),"")</f>
        <v/>
      </c>
      <c r="V532" s="104"/>
      <c r="W532" s="104"/>
      <c r="X532" s="101" t="str">
        <f t="shared" si="106"/>
        <v/>
      </c>
      <c r="AL532" s="87" t="str">
        <f t="shared" ca="1" si="107"/>
        <v/>
      </c>
      <c r="AN532" s="87" t="str">
        <f t="shared" ca="1" si="116"/>
        <v/>
      </c>
      <c r="AO532" s="87" t="str">
        <f t="shared" ca="1" si="116"/>
        <v/>
      </c>
      <c r="AP532" s="87" t="str">
        <f t="shared" ca="1" si="116"/>
        <v/>
      </c>
      <c r="AQ532" s="87" t="str">
        <f t="shared" ca="1" si="116"/>
        <v/>
      </c>
      <c r="AR532" s="87" t="str">
        <f t="shared" ca="1" si="116"/>
        <v/>
      </c>
      <c r="AS532" s="87" t="str">
        <f t="shared" ca="1" si="116"/>
        <v/>
      </c>
      <c r="AT532" s="87" t="str">
        <f t="shared" ca="1" si="116"/>
        <v/>
      </c>
      <c r="AU532" s="87" t="str">
        <f t="shared" ca="1" si="116"/>
        <v/>
      </c>
      <c r="AV532" s="87" t="str">
        <f t="shared" ca="1" si="116"/>
        <v/>
      </c>
      <c r="AW532" s="87" t="str">
        <f t="shared" ca="1" si="116"/>
        <v/>
      </c>
      <c r="AX532" s="87" t="str">
        <f t="shared" ca="1" si="117"/>
        <v/>
      </c>
      <c r="AY532" s="87" t="str">
        <f t="shared" ca="1" si="117"/>
        <v/>
      </c>
      <c r="AZ532" s="87" t="str">
        <f t="shared" ca="1" si="117"/>
        <v/>
      </c>
      <c r="BA532" s="87" t="str">
        <f t="shared" ca="1" si="117"/>
        <v/>
      </c>
      <c r="BB532" s="87" t="str">
        <f t="shared" ca="1" si="117"/>
        <v/>
      </c>
      <c r="BC532" s="87" t="str">
        <f t="shared" ca="1" si="117"/>
        <v/>
      </c>
      <c r="BD532" s="87" t="str">
        <f t="shared" ca="1" si="117"/>
        <v/>
      </c>
      <c r="BE532" s="87" t="str">
        <f t="shared" ca="1" si="117"/>
        <v/>
      </c>
      <c r="BF532" s="87" t="str">
        <f t="shared" ca="1" si="117"/>
        <v/>
      </c>
      <c r="BG532" s="87" t="str">
        <f t="shared" ca="1" si="117"/>
        <v/>
      </c>
      <c r="BI532" s="87" t="str">
        <f>IF($Q532="","",IFERROR(IF(OR(AND($T532&gt;=DATEVALUE("10/1/20"&amp;RIGHT(BH$1,2)),$T532&lt;=DATEVALUE("9/30/20"&amp;RIGHT(BI$1,2))),AND($U532&gt;=DATEVALUE("10/1/20"&amp;RIGHT(BH$1,2)),$U532&lt;=DATEVALUE("9/30/20"&amp;RIGHT(BI$1,2))),AND($T532&lt;=DATEVALUE("10/1/20"&amp;RIGHT(BH$1,2)),$U532&gt;=DATEVALUE("9/30/20"&amp;RIGHT(BI$1,2)))),
IF(AND($T532&gt;=DATEVALUE("10/1/20"&amp;RIGHT(BH$1,2)),$U532&lt;=DATEVALUE("9/30/20"&amp;RIGHT(BI$1,2))),NETWORKDAYS($T532,$U532,Holidays!$J$3:$J$937),
IF(AND($T532&lt;DATEVALUE("10/1/20"&amp;RIGHT(BH$1,2)),$U532&lt;=DATEVALUE("9/30/20"&amp;RIGHT(BI$1,2))),NETWORKDAYS(DATEVALUE("10/1/20"&amp;RIGHT(BH$1,2)),$U532,Holidays!$J$3:$J$937),
IF($T532&lt;DATEVALUE("10/1/20"&amp;RIGHT(BH$1,2)),NETWORKDAYS(DATEVALUE("10/1/20"&amp;RIGHT(BH$1,2)),DATEVALUE("9/30/20"&amp;RIGHT(BI$1,2)),Holidays!$J$3:$J$937),
IF($T532&gt;=DATEVALUE("10/1/20"&amp;RIGHT(BH$1,2)),NETWORKDAYS($T532,DATEVALUE("9/30/20"&amp;RIGHT(BI$1,2)),Holidays!$J$3:$J$937),"")))),"")/(NETWORKDAYS($T532,$U532,Holidays!$J$3:$J$937)),0))</f>
        <v/>
      </c>
      <c r="BJ532" s="87" t="str">
        <f>IF($Q532="","",IFERROR(IF(OR(AND($T532&gt;=DATEVALUE("10/1/20"&amp;RIGHT(BI$1,2)),$T532&lt;=DATEVALUE("9/30/20"&amp;RIGHT(BJ$1,2))),AND($U532&gt;=DATEVALUE("10/1/20"&amp;RIGHT(BI$1,2)),$U532&lt;=DATEVALUE("9/30/20"&amp;RIGHT(BJ$1,2))),AND($T532&lt;=DATEVALUE("10/1/20"&amp;RIGHT(BI$1,2)),$U532&gt;=DATEVALUE("9/30/20"&amp;RIGHT(BJ$1,2)))),
IF(AND($T532&gt;=DATEVALUE("10/1/20"&amp;RIGHT(BI$1,2)),$U532&lt;=DATEVALUE("9/30/20"&amp;RIGHT(BJ$1,2))),NETWORKDAYS($T532,$U532,Holidays!$J$3:$J$937),
IF(AND($T532&lt;DATEVALUE("10/1/20"&amp;RIGHT(BI$1,2)),$U532&lt;=DATEVALUE("9/30/20"&amp;RIGHT(BJ$1,2))),NETWORKDAYS(DATEVALUE("10/1/20"&amp;RIGHT(BI$1,2)),$U532,Holidays!$J$3:$J$937),
IF($T532&lt;DATEVALUE("10/1/20"&amp;RIGHT(BI$1,2)),NETWORKDAYS(DATEVALUE("10/1/20"&amp;RIGHT(BI$1,2)),DATEVALUE("9/30/20"&amp;RIGHT(BJ$1,2)),Holidays!$J$3:$J$937),
IF($T532&gt;=DATEVALUE("10/1/20"&amp;RIGHT(BI$1,2)),NETWORKDAYS($T532,DATEVALUE("9/30/20"&amp;RIGHT(BJ$1,2)),Holidays!$J$3:$J$937),"")))),"")/(NETWORKDAYS($T532,$U532,Holidays!$J$3:$J$937)),0))</f>
        <v/>
      </c>
      <c r="BK532" s="87" t="str">
        <f>IF($Q532="","",IFERROR(IF(OR(AND($T532&gt;=DATEVALUE("10/1/20"&amp;RIGHT(BJ$1,2)),$T532&lt;=DATEVALUE("9/30/20"&amp;RIGHT(BK$1,2))),AND($U532&gt;=DATEVALUE("10/1/20"&amp;RIGHT(BJ$1,2)),$U532&lt;=DATEVALUE("9/30/20"&amp;RIGHT(BK$1,2))),AND($T532&lt;=DATEVALUE("10/1/20"&amp;RIGHT(BJ$1,2)),$U532&gt;=DATEVALUE("9/30/20"&amp;RIGHT(BK$1,2)))),
IF(AND($T532&gt;=DATEVALUE("10/1/20"&amp;RIGHT(BJ$1,2)),$U532&lt;=DATEVALUE("9/30/20"&amp;RIGHT(BK$1,2))),NETWORKDAYS($T532,$U532,Holidays!$J$3:$J$937),
IF(AND($T532&lt;DATEVALUE("10/1/20"&amp;RIGHT(BJ$1,2)),$U532&lt;=DATEVALUE("9/30/20"&amp;RIGHT(BK$1,2))),NETWORKDAYS(DATEVALUE("10/1/20"&amp;RIGHT(BJ$1,2)),$U532,Holidays!$J$3:$J$937),
IF($T532&lt;DATEVALUE("10/1/20"&amp;RIGHT(BJ$1,2)),NETWORKDAYS(DATEVALUE("10/1/20"&amp;RIGHT(BJ$1,2)),DATEVALUE("9/30/20"&amp;RIGHT(BK$1,2)),Holidays!$J$3:$J$937),
IF($T532&gt;=DATEVALUE("10/1/20"&amp;RIGHT(BJ$1,2)),NETWORKDAYS($T532,DATEVALUE("9/30/20"&amp;RIGHT(BK$1,2)),Holidays!$J$3:$J$937),"")))),"")/(NETWORKDAYS($T532,$U532,Holidays!$J$3:$J$937)),0))</f>
        <v/>
      </c>
      <c r="BL532" s="87" t="str">
        <f>IF($Q532="","",IFERROR(IF(OR(AND($T532&gt;=DATEVALUE("10/1/20"&amp;RIGHT(BK$1,2)),$T532&lt;=DATEVALUE("9/30/20"&amp;RIGHT(BL$1,2))),AND($U532&gt;=DATEVALUE("10/1/20"&amp;RIGHT(BK$1,2)),$U532&lt;=DATEVALUE("9/30/20"&amp;RIGHT(BL$1,2))),AND($T532&lt;=DATEVALUE("10/1/20"&amp;RIGHT(BK$1,2)),$U532&gt;=DATEVALUE("9/30/20"&amp;RIGHT(BL$1,2)))),
IF(AND($T532&gt;=DATEVALUE("10/1/20"&amp;RIGHT(BK$1,2)),$U532&lt;=DATEVALUE("9/30/20"&amp;RIGHT(BL$1,2))),NETWORKDAYS($T532,$U532,Holidays!$J$3:$J$937),
IF(AND($T532&lt;DATEVALUE("10/1/20"&amp;RIGHT(BK$1,2)),$U532&lt;=DATEVALUE("9/30/20"&amp;RIGHT(BL$1,2))),NETWORKDAYS(DATEVALUE("10/1/20"&amp;RIGHT(BK$1,2)),$U532,Holidays!$J$3:$J$937),
IF($T532&lt;DATEVALUE("10/1/20"&amp;RIGHT(BK$1,2)),NETWORKDAYS(DATEVALUE("10/1/20"&amp;RIGHT(BK$1,2)),DATEVALUE("9/30/20"&amp;RIGHT(BL$1,2)),Holidays!$J$3:$J$937),
IF($T532&gt;=DATEVALUE("10/1/20"&amp;RIGHT(BK$1,2)),NETWORKDAYS($T532,DATEVALUE("9/30/20"&amp;RIGHT(BL$1,2)),Holidays!$J$3:$J$937),"")))),"")/(NETWORKDAYS($T532,$U532,Holidays!$J$3:$J$937)),0))</f>
        <v/>
      </c>
      <c r="BM532" s="87" t="str">
        <f>IF($Q532="","",IFERROR(IF(OR(AND($T532&gt;=DATEVALUE("10/1/20"&amp;RIGHT(BL$1,2)),$T532&lt;=DATEVALUE("9/30/20"&amp;RIGHT(BM$1,2))),AND($U532&gt;=DATEVALUE("10/1/20"&amp;RIGHT(BL$1,2)),$U532&lt;=DATEVALUE("9/30/20"&amp;RIGHT(BM$1,2))),AND($T532&lt;=DATEVALUE("10/1/20"&amp;RIGHT(BL$1,2)),$U532&gt;=DATEVALUE("9/30/20"&amp;RIGHT(BM$1,2)))),
IF(AND($T532&gt;=DATEVALUE("10/1/20"&amp;RIGHT(BL$1,2)),$U532&lt;=DATEVALUE("9/30/20"&amp;RIGHT(BM$1,2))),NETWORKDAYS($T532,$U532,Holidays!$J$3:$J$937),
IF(AND($T532&lt;DATEVALUE("10/1/20"&amp;RIGHT(BL$1,2)),$U532&lt;=DATEVALUE("9/30/20"&amp;RIGHT(BM$1,2))),NETWORKDAYS(DATEVALUE("10/1/20"&amp;RIGHT(BL$1,2)),$U532,Holidays!$J$3:$J$937),
IF($T532&lt;DATEVALUE("10/1/20"&amp;RIGHT(BL$1,2)),NETWORKDAYS(DATEVALUE("10/1/20"&amp;RIGHT(BL$1,2)),DATEVALUE("9/30/20"&amp;RIGHT(BM$1,2)),Holidays!$J$3:$J$937),
IF($T532&gt;=DATEVALUE("10/1/20"&amp;RIGHT(BL$1,2)),NETWORKDAYS($T532,DATEVALUE("9/30/20"&amp;RIGHT(BM$1,2)),Holidays!$J$3:$J$937),"")))),"")/(NETWORKDAYS($T532,$U532,Holidays!$J$3:$J$937)),0))</f>
        <v/>
      </c>
      <c r="BN532" s="87" t="str">
        <f>IF($Q532="","",IFERROR(IF(OR(AND($T532&gt;=DATEVALUE("10/1/20"&amp;RIGHT(BM$1,2)),$T532&lt;=DATEVALUE("9/30/20"&amp;RIGHT(BN$1,2))),AND($U532&gt;=DATEVALUE("10/1/20"&amp;RIGHT(BM$1,2)),$U532&lt;=DATEVALUE("9/30/20"&amp;RIGHT(BN$1,2))),AND($T532&lt;=DATEVALUE("10/1/20"&amp;RIGHT(BM$1,2)),$U532&gt;=DATEVALUE("9/30/20"&amp;RIGHT(BN$1,2)))),
IF(AND($T532&gt;=DATEVALUE("10/1/20"&amp;RIGHT(BM$1,2)),$U532&lt;=DATEVALUE("9/30/20"&amp;RIGHT(BN$1,2))),NETWORKDAYS($T532,$U532,Holidays!$J$3:$J$937),
IF(AND($T532&lt;DATEVALUE("10/1/20"&amp;RIGHT(BM$1,2)),$U532&lt;=DATEVALUE("9/30/20"&amp;RIGHT(BN$1,2))),NETWORKDAYS(DATEVALUE("10/1/20"&amp;RIGHT(BM$1,2)),$U532,Holidays!$J$3:$J$937),
IF($T532&lt;DATEVALUE("10/1/20"&amp;RIGHT(BM$1,2)),NETWORKDAYS(DATEVALUE("10/1/20"&amp;RIGHT(BM$1,2)),DATEVALUE("9/30/20"&amp;RIGHT(BN$1,2)),Holidays!$J$3:$J$937),
IF($T532&gt;=DATEVALUE("10/1/20"&amp;RIGHT(BM$1,2)),NETWORKDAYS($T532,DATEVALUE("9/30/20"&amp;RIGHT(BN$1,2)),Holidays!$J$3:$J$937),"")))),"")/(NETWORKDAYS($T532,$U532,Holidays!$J$3:$J$937)),0))</f>
        <v/>
      </c>
      <c r="BO532" s="87" t="str">
        <f>IF($Q532="","",IFERROR(IF(OR(AND($T532&gt;=DATEVALUE("10/1/20"&amp;RIGHT(BN$1,2)),$T532&lt;=DATEVALUE("9/30/20"&amp;RIGHT(BO$1,2))),AND($U532&gt;=DATEVALUE("10/1/20"&amp;RIGHT(BN$1,2)),$U532&lt;=DATEVALUE("9/30/20"&amp;RIGHT(BO$1,2))),AND($T532&lt;=DATEVALUE("10/1/20"&amp;RIGHT(BN$1,2)),$U532&gt;=DATEVALUE("9/30/20"&amp;RIGHT(BO$1,2)))),
IF(AND($T532&gt;=DATEVALUE("10/1/20"&amp;RIGHT(BN$1,2)),$U532&lt;=DATEVALUE("9/30/20"&amp;RIGHT(BO$1,2))),NETWORKDAYS($T532,$U532,Holidays!$J$3:$J$937),
IF(AND($T532&lt;DATEVALUE("10/1/20"&amp;RIGHT(BN$1,2)),$U532&lt;=DATEVALUE("9/30/20"&amp;RIGHT(BO$1,2))),NETWORKDAYS(DATEVALUE("10/1/20"&amp;RIGHT(BN$1,2)),$U532,Holidays!$J$3:$J$937),
IF($T532&lt;DATEVALUE("10/1/20"&amp;RIGHT(BN$1,2)),NETWORKDAYS(DATEVALUE("10/1/20"&amp;RIGHT(BN$1,2)),DATEVALUE("9/30/20"&amp;RIGHT(BO$1,2)),Holidays!$J$3:$J$937),
IF($T532&gt;=DATEVALUE("10/1/20"&amp;RIGHT(BN$1,2)),NETWORKDAYS($T532,DATEVALUE("9/30/20"&amp;RIGHT(BO$1,2)),Holidays!$J$3:$J$937),"")))),"")/(NETWORKDAYS($T532,$U532,Holidays!$J$3:$J$937)),0))</f>
        <v/>
      </c>
      <c r="BP532" s="87" t="str">
        <f>IF($Q532="","",IFERROR(IF(OR(AND($T532&gt;=DATEVALUE("10/1/20"&amp;RIGHT(BO$1,2)),$T532&lt;=DATEVALUE("9/30/20"&amp;RIGHT(BP$1,2))),AND($U532&gt;=DATEVALUE("10/1/20"&amp;RIGHT(BO$1,2)),$U532&lt;=DATEVALUE("9/30/20"&amp;RIGHT(BP$1,2))),AND($T532&lt;=DATEVALUE("10/1/20"&amp;RIGHT(BO$1,2)),$U532&gt;=DATEVALUE("9/30/20"&amp;RIGHT(BP$1,2)))),
IF(AND($T532&gt;=DATEVALUE("10/1/20"&amp;RIGHT(BO$1,2)),$U532&lt;=DATEVALUE("9/30/20"&amp;RIGHT(BP$1,2))),NETWORKDAYS($T532,$U532,Holidays!$J$3:$J$937),
IF(AND($T532&lt;DATEVALUE("10/1/20"&amp;RIGHT(BO$1,2)),$U532&lt;=DATEVALUE("9/30/20"&amp;RIGHT(BP$1,2))),NETWORKDAYS(DATEVALUE("10/1/20"&amp;RIGHT(BO$1,2)),$U532,Holidays!$J$3:$J$937),
IF($T532&lt;DATEVALUE("10/1/20"&amp;RIGHT(BO$1,2)),NETWORKDAYS(DATEVALUE("10/1/20"&amp;RIGHT(BO$1,2)),DATEVALUE("9/30/20"&amp;RIGHT(BP$1,2)),Holidays!$J$3:$J$937),
IF($T532&gt;=DATEVALUE("10/1/20"&amp;RIGHT(BO$1,2)),NETWORKDAYS($T532,DATEVALUE("9/30/20"&amp;RIGHT(BP$1,2)),Holidays!$J$3:$J$937),"")))),"")/(NETWORKDAYS($T532,$U532,Holidays!$J$3:$J$937)),0))</f>
        <v/>
      </c>
      <c r="BQ532" s="87" t="str">
        <f>IF($Q532="","",IFERROR(IF(OR(AND($T532&gt;=DATEVALUE("10/1/20"&amp;RIGHT(BP$1,2)),$T532&lt;=DATEVALUE("9/30/20"&amp;RIGHT(BQ$1,2))),AND($U532&gt;=DATEVALUE("10/1/20"&amp;RIGHT(BP$1,2)),$U532&lt;=DATEVALUE("9/30/20"&amp;RIGHT(BQ$1,2))),AND($T532&lt;=DATEVALUE("10/1/20"&amp;RIGHT(BP$1,2)),$U532&gt;=DATEVALUE("9/30/20"&amp;RIGHT(BQ$1,2)))),
IF(AND($T532&gt;=DATEVALUE("10/1/20"&amp;RIGHT(BP$1,2)),$U532&lt;=DATEVALUE("9/30/20"&amp;RIGHT(BQ$1,2))),NETWORKDAYS($T532,$U532,Holidays!$J$3:$J$937),
IF(AND($T532&lt;DATEVALUE("10/1/20"&amp;RIGHT(BP$1,2)),$U532&lt;=DATEVALUE("9/30/20"&amp;RIGHT(BQ$1,2))),NETWORKDAYS(DATEVALUE("10/1/20"&amp;RIGHT(BP$1,2)),$U532,Holidays!$J$3:$J$937),
IF($T532&lt;DATEVALUE("10/1/20"&amp;RIGHT(BP$1,2)),NETWORKDAYS(DATEVALUE("10/1/20"&amp;RIGHT(BP$1,2)),DATEVALUE("9/30/20"&amp;RIGHT(BQ$1,2)),Holidays!$J$3:$J$937),
IF($T532&gt;=DATEVALUE("10/1/20"&amp;RIGHT(BP$1,2)),NETWORKDAYS($T532,DATEVALUE("9/30/20"&amp;RIGHT(BQ$1,2)),Holidays!$J$3:$J$937),"")))),"")/(NETWORKDAYS($T532,$U532,Holidays!$J$3:$J$937)),0))</f>
        <v/>
      </c>
      <c r="BR532" s="87" t="str">
        <f>IF($Q532="","",IFERROR(IF(OR(AND($T532&gt;=DATEVALUE("10/1/20"&amp;RIGHT(BQ$1,2)),$T532&lt;=DATEVALUE("9/30/20"&amp;RIGHT(BR$1,2))),AND($U532&gt;=DATEVALUE("10/1/20"&amp;RIGHT(BQ$1,2)),$U532&lt;=DATEVALUE("9/30/20"&amp;RIGHT(BR$1,2))),AND($T532&lt;=DATEVALUE("10/1/20"&amp;RIGHT(BQ$1,2)),$U532&gt;=DATEVALUE("9/30/20"&amp;RIGHT(BR$1,2)))),
IF(AND($T532&gt;=DATEVALUE("10/1/20"&amp;RIGHT(BQ$1,2)),$U532&lt;=DATEVALUE("9/30/20"&amp;RIGHT(BR$1,2))),NETWORKDAYS($T532,$U532,Holidays!$J$3:$J$937),
IF(AND($T532&lt;DATEVALUE("10/1/20"&amp;RIGHT(BQ$1,2)),$U532&lt;=DATEVALUE("9/30/20"&amp;RIGHT(BR$1,2))),NETWORKDAYS(DATEVALUE("10/1/20"&amp;RIGHT(BQ$1,2)),$U532,Holidays!$J$3:$J$937),
IF($T532&lt;DATEVALUE("10/1/20"&amp;RIGHT(BQ$1,2)),NETWORKDAYS(DATEVALUE("10/1/20"&amp;RIGHT(BQ$1,2)),DATEVALUE("9/30/20"&amp;RIGHT(BR$1,2)),Holidays!$J$3:$J$937),
IF($T532&gt;=DATEVALUE("10/1/20"&amp;RIGHT(BQ$1,2)),NETWORKDAYS($T532,DATEVALUE("9/30/20"&amp;RIGHT(BR$1,2)),Holidays!$J$3:$J$937),"")))),"")/(NETWORKDAYS($T532,$U532,Holidays!$J$3:$J$937)),0))</f>
        <v/>
      </c>
      <c r="BS532" s="87" t="str">
        <f>IF($Q532="","",IFERROR(IF(OR(AND($T532&gt;=DATEVALUE("10/1/20"&amp;RIGHT(BR$1,2)),$T532&lt;=DATEVALUE("9/30/20"&amp;RIGHT(BS$1,2))),AND($U532&gt;=DATEVALUE("10/1/20"&amp;RIGHT(BR$1,2)),$U532&lt;=DATEVALUE("9/30/20"&amp;RIGHT(BS$1,2))),AND($T532&lt;=DATEVALUE("10/1/20"&amp;RIGHT(BR$1,2)),$U532&gt;=DATEVALUE("9/30/20"&amp;RIGHT(BS$1,2)))),
IF(AND($T532&gt;=DATEVALUE("10/1/20"&amp;RIGHT(BR$1,2)),$U532&lt;=DATEVALUE("9/30/20"&amp;RIGHT(BS$1,2))),NETWORKDAYS($T532,$U532,Holidays!$J$3:$J$937),
IF(AND($T532&lt;DATEVALUE("10/1/20"&amp;RIGHT(BR$1,2)),$U532&lt;=DATEVALUE("9/30/20"&amp;RIGHT(BS$1,2))),NETWORKDAYS(DATEVALUE("10/1/20"&amp;RIGHT(BR$1,2)),$U532,Holidays!$J$3:$J$937),
IF($T532&lt;DATEVALUE("10/1/20"&amp;RIGHT(BR$1,2)),NETWORKDAYS(DATEVALUE("10/1/20"&amp;RIGHT(BR$1,2)),DATEVALUE("9/30/20"&amp;RIGHT(BS$1,2)),Holidays!$J$3:$J$937),
IF($T532&gt;=DATEVALUE("10/1/20"&amp;RIGHT(BR$1,2)),NETWORKDAYS($T532,DATEVALUE("9/30/20"&amp;RIGHT(BS$1,2)),Holidays!$J$3:$J$937),"")))),"")/(NETWORKDAYS($T532,$U532,Holidays!$J$3:$J$937)),0))</f>
        <v/>
      </c>
      <c r="BT532" s="87" t="str">
        <f>IF($Q532="","",IFERROR(IF(OR(AND($T532&gt;=DATEVALUE("10/1/20"&amp;RIGHT(BS$1,2)),$T532&lt;=DATEVALUE("9/30/20"&amp;RIGHT(BT$1,2))),AND($U532&gt;=DATEVALUE("10/1/20"&amp;RIGHT(BS$1,2)),$U532&lt;=DATEVALUE("9/30/20"&amp;RIGHT(BT$1,2))),AND($T532&lt;=DATEVALUE("10/1/20"&amp;RIGHT(BS$1,2)),$U532&gt;=DATEVALUE("9/30/20"&amp;RIGHT(BT$1,2)))),
IF(AND($T532&gt;=DATEVALUE("10/1/20"&amp;RIGHT(BS$1,2)),$U532&lt;=DATEVALUE("9/30/20"&amp;RIGHT(BT$1,2))),NETWORKDAYS($T532,$U532,Holidays!$J$3:$J$937),
IF(AND($T532&lt;DATEVALUE("10/1/20"&amp;RIGHT(BS$1,2)),$U532&lt;=DATEVALUE("9/30/20"&amp;RIGHT(BT$1,2))),NETWORKDAYS(DATEVALUE("10/1/20"&amp;RIGHT(BS$1,2)),$U532,Holidays!$J$3:$J$937),
IF($T532&lt;DATEVALUE("10/1/20"&amp;RIGHT(BS$1,2)),NETWORKDAYS(DATEVALUE("10/1/20"&amp;RIGHT(BS$1,2)),DATEVALUE("9/30/20"&amp;RIGHT(BT$1,2)),Holidays!$J$3:$J$937),
IF($T532&gt;=DATEVALUE("10/1/20"&amp;RIGHT(BS$1,2)),NETWORKDAYS($T532,DATEVALUE("9/30/20"&amp;RIGHT(BT$1,2)),Holidays!$J$3:$J$937),"")))),"")/(NETWORKDAYS($T532,$U532,Holidays!$J$3:$J$937)),0))</f>
        <v/>
      </c>
      <c r="BU532" s="87" t="str">
        <f>IF($Q532="","",IFERROR(IF(OR(AND($T532&gt;=DATEVALUE("10/1/20"&amp;RIGHT(BT$1,2)),$T532&lt;=DATEVALUE("9/30/20"&amp;RIGHT(BU$1,2))),AND($U532&gt;=DATEVALUE("10/1/20"&amp;RIGHT(BT$1,2)),$U532&lt;=DATEVALUE("9/30/20"&amp;RIGHT(BU$1,2))),AND($T532&lt;=DATEVALUE("10/1/20"&amp;RIGHT(BT$1,2)),$U532&gt;=DATEVALUE("9/30/20"&amp;RIGHT(BU$1,2)))),
IF(AND($T532&gt;=DATEVALUE("10/1/20"&amp;RIGHT(BT$1,2)),$U532&lt;=DATEVALUE("9/30/20"&amp;RIGHT(BU$1,2))),NETWORKDAYS($T532,$U532,Holidays!$J$3:$J$937),
IF(AND($T532&lt;DATEVALUE("10/1/20"&amp;RIGHT(BT$1,2)),$U532&lt;=DATEVALUE("9/30/20"&amp;RIGHT(BU$1,2))),NETWORKDAYS(DATEVALUE("10/1/20"&amp;RIGHT(BT$1,2)),$U532,Holidays!$J$3:$J$937),
IF($T532&lt;DATEVALUE("10/1/20"&amp;RIGHT(BT$1,2)),NETWORKDAYS(DATEVALUE("10/1/20"&amp;RIGHT(BT$1,2)),DATEVALUE("9/30/20"&amp;RIGHT(BU$1,2)),Holidays!$J$3:$J$937),
IF($T532&gt;=DATEVALUE("10/1/20"&amp;RIGHT(BT$1,2)),NETWORKDAYS($T532,DATEVALUE("9/30/20"&amp;RIGHT(BU$1,2)),Holidays!$J$3:$J$937),"")))),"")/(NETWORKDAYS($T532,$U532,Holidays!$J$3:$J$937)),0))</f>
        <v/>
      </c>
      <c r="BV532" s="87" t="str">
        <f>IF($Q532="","",IFERROR(IF(OR(AND($T532&gt;=DATEVALUE("10/1/20"&amp;RIGHT(BU$1,2)),$T532&lt;=DATEVALUE("9/30/20"&amp;RIGHT(BV$1,2))),AND($U532&gt;=DATEVALUE("10/1/20"&amp;RIGHT(BU$1,2)),$U532&lt;=DATEVALUE("9/30/20"&amp;RIGHT(BV$1,2))),AND($T532&lt;=DATEVALUE("10/1/20"&amp;RIGHT(BU$1,2)),$U532&gt;=DATEVALUE("9/30/20"&amp;RIGHT(BV$1,2)))),
IF(AND($T532&gt;=DATEVALUE("10/1/20"&amp;RIGHT(BU$1,2)),$U532&lt;=DATEVALUE("9/30/20"&amp;RIGHT(BV$1,2))),NETWORKDAYS($T532,$U532,Holidays!$J$3:$J$937),
IF(AND($T532&lt;DATEVALUE("10/1/20"&amp;RIGHT(BU$1,2)),$U532&lt;=DATEVALUE("9/30/20"&amp;RIGHT(BV$1,2))),NETWORKDAYS(DATEVALUE("10/1/20"&amp;RIGHT(BU$1,2)),$U532,Holidays!$J$3:$J$937),
IF($T532&lt;DATEVALUE("10/1/20"&amp;RIGHT(BU$1,2)),NETWORKDAYS(DATEVALUE("10/1/20"&amp;RIGHT(BU$1,2)),DATEVALUE("9/30/20"&amp;RIGHT(BV$1,2)),Holidays!$J$3:$J$937),
IF($T532&gt;=DATEVALUE("10/1/20"&amp;RIGHT(BU$1,2)),NETWORKDAYS($T532,DATEVALUE("9/30/20"&amp;RIGHT(BV$1,2)),Holidays!$J$3:$J$937),"")))),"")/(NETWORKDAYS($T532,$U532,Holidays!$J$3:$J$937)),0))</f>
        <v/>
      </c>
      <c r="BW532" s="87" t="str">
        <f>IF($Q532="","",IFERROR(IF(OR(AND($T532&gt;=DATEVALUE("10/1/20"&amp;RIGHT(BV$1,2)),$T532&lt;=DATEVALUE("9/30/20"&amp;RIGHT(BW$1,2))),AND($U532&gt;=DATEVALUE("10/1/20"&amp;RIGHT(BV$1,2)),$U532&lt;=DATEVALUE("9/30/20"&amp;RIGHT(BW$1,2))),AND($T532&lt;=DATEVALUE("10/1/20"&amp;RIGHT(BV$1,2)),$U532&gt;=DATEVALUE("9/30/20"&amp;RIGHT(BW$1,2)))),
IF(AND($T532&gt;=DATEVALUE("10/1/20"&amp;RIGHT(BV$1,2)),$U532&lt;=DATEVALUE("9/30/20"&amp;RIGHT(BW$1,2))),NETWORKDAYS($T532,$U532,Holidays!$J$3:$J$937),
IF(AND($T532&lt;DATEVALUE("10/1/20"&amp;RIGHT(BV$1,2)),$U532&lt;=DATEVALUE("9/30/20"&amp;RIGHT(BW$1,2))),NETWORKDAYS(DATEVALUE("10/1/20"&amp;RIGHT(BV$1,2)),$U532,Holidays!$J$3:$J$937),
IF($T532&lt;DATEVALUE("10/1/20"&amp;RIGHT(BV$1,2)),NETWORKDAYS(DATEVALUE("10/1/20"&amp;RIGHT(BV$1,2)),DATEVALUE("9/30/20"&amp;RIGHT(BW$1,2)),Holidays!$J$3:$J$937),
IF($T532&gt;=DATEVALUE("10/1/20"&amp;RIGHT(BV$1,2)),NETWORKDAYS($T532,DATEVALUE("9/30/20"&amp;RIGHT(BW$1,2)),Holidays!$J$3:$J$937),"")))),"")/(NETWORKDAYS($T532,$U532,Holidays!$J$3:$J$937)),0))</f>
        <v/>
      </c>
      <c r="BX532" s="87" t="str">
        <f>IF($Q532="","",IFERROR(IF(OR(AND($T532&gt;=DATEVALUE("10/1/20"&amp;RIGHT(BW$1,2)),$T532&lt;=DATEVALUE("9/30/20"&amp;RIGHT(BX$1,2))),AND($U532&gt;=DATEVALUE("10/1/20"&amp;RIGHT(BW$1,2)),$U532&lt;=DATEVALUE("9/30/20"&amp;RIGHT(BX$1,2))),AND($T532&lt;=DATEVALUE("10/1/20"&amp;RIGHT(BW$1,2)),$U532&gt;=DATEVALUE("9/30/20"&amp;RIGHT(BX$1,2)))),
IF(AND($T532&gt;=DATEVALUE("10/1/20"&amp;RIGHT(BW$1,2)),$U532&lt;=DATEVALUE("9/30/20"&amp;RIGHT(BX$1,2))),NETWORKDAYS($T532,$U532,Holidays!$J$3:$J$937),
IF(AND($T532&lt;DATEVALUE("10/1/20"&amp;RIGHT(BW$1,2)),$U532&lt;=DATEVALUE("9/30/20"&amp;RIGHT(BX$1,2))),NETWORKDAYS(DATEVALUE("10/1/20"&amp;RIGHT(BW$1,2)),$U532,Holidays!$J$3:$J$937),
IF($T532&lt;DATEVALUE("10/1/20"&amp;RIGHT(BW$1,2)),NETWORKDAYS(DATEVALUE("10/1/20"&amp;RIGHT(BW$1,2)),DATEVALUE("9/30/20"&amp;RIGHT(BX$1,2)),Holidays!$J$3:$J$937),
IF($T532&gt;=DATEVALUE("10/1/20"&amp;RIGHT(BW$1,2)),NETWORKDAYS($T532,DATEVALUE("9/30/20"&amp;RIGHT(BX$1,2)),Holidays!$J$3:$J$937),"")))),"")/(NETWORKDAYS($T532,$U532,Holidays!$J$3:$J$937)),0))</f>
        <v/>
      </c>
      <c r="BY532" s="87" t="str">
        <f>IF($Q532="","",IFERROR(IF(OR(AND($T532&gt;=DATEVALUE("10/1/20"&amp;RIGHT(BX$1,2)),$T532&lt;=DATEVALUE("9/30/20"&amp;RIGHT(BY$1,2))),AND($U532&gt;=DATEVALUE("10/1/20"&amp;RIGHT(BX$1,2)),$U532&lt;=DATEVALUE("9/30/20"&amp;RIGHT(BY$1,2))),AND($T532&lt;=DATEVALUE("10/1/20"&amp;RIGHT(BX$1,2)),$U532&gt;=DATEVALUE("9/30/20"&amp;RIGHT(BY$1,2)))),
IF(AND($T532&gt;=DATEVALUE("10/1/20"&amp;RIGHT(BX$1,2)),$U532&lt;=DATEVALUE("9/30/20"&amp;RIGHT(BY$1,2))),NETWORKDAYS($T532,$U532,Holidays!$J$3:$J$937),
IF(AND($T532&lt;DATEVALUE("10/1/20"&amp;RIGHT(BX$1,2)),$U532&lt;=DATEVALUE("9/30/20"&amp;RIGHT(BY$1,2))),NETWORKDAYS(DATEVALUE("10/1/20"&amp;RIGHT(BX$1,2)),$U532,Holidays!$J$3:$J$937),
IF($T532&lt;DATEVALUE("10/1/20"&amp;RIGHT(BX$1,2)),NETWORKDAYS(DATEVALUE("10/1/20"&amp;RIGHT(BX$1,2)),DATEVALUE("9/30/20"&amp;RIGHT(BY$1,2)),Holidays!$J$3:$J$937),
IF($T532&gt;=DATEVALUE("10/1/20"&amp;RIGHT(BX$1,2)),NETWORKDAYS($T532,DATEVALUE("9/30/20"&amp;RIGHT(BY$1,2)),Holidays!$J$3:$J$937),"")))),"")/(NETWORKDAYS($T532,$U532,Holidays!$J$3:$J$937)),0))</f>
        <v/>
      </c>
      <c r="BZ532" s="87" t="str">
        <f>IF($Q532="","",IFERROR(IF(OR(AND($T532&gt;=DATEVALUE("10/1/20"&amp;RIGHT(BY$1,2)),$T532&lt;=DATEVALUE("9/30/20"&amp;RIGHT(BZ$1,2))),AND($U532&gt;=DATEVALUE("10/1/20"&amp;RIGHT(BY$1,2)),$U532&lt;=DATEVALUE("9/30/20"&amp;RIGHT(BZ$1,2))),AND($T532&lt;=DATEVALUE("10/1/20"&amp;RIGHT(BY$1,2)),$U532&gt;=DATEVALUE("9/30/20"&amp;RIGHT(BZ$1,2)))),
IF(AND($T532&gt;=DATEVALUE("10/1/20"&amp;RIGHT(BY$1,2)),$U532&lt;=DATEVALUE("9/30/20"&amp;RIGHT(BZ$1,2))),NETWORKDAYS($T532,$U532,Holidays!$J$3:$J$937),
IF(AND($T532&lt;DATEVALUE("10/1/20"&amp;RIGHT(BY$1,2)),$U532&lt;=DATEVALUE("9/30/20"&amp;RIGHT(BZ$1,2))),NETWORKDAYS(DATEVALUE("10/1/20"&amp;RIGHT(BY$1,2)),$U532,Holidays!$J$3:$J$937),
IF($T532&lt;DATEVALUE("10/1/20"&amp;RIGHT(BY$1,2)),NETWORKDAYS(DATEVALUE("10/1/20"&amp;RIGHT(BY$1,2)),DATEVALUE("9/30/20"&amp;RIGHT(BZ$1,2)),Holidays!$J$3:$J$937),
IF($T532&gt;=DATEVALUE("10/1/20"&amp;RIGHT(BY$1,2)),NETWORKDAYS($T532,DATEVALUE("9/30/20"&amp;RIGHT(BZ$1,2)),Holidays!$J$3:$J$937),"")))),"")/(NETWORKDAYS($T532,$U532,Holidays!$J$3:$J$937)),0))</f>
        <v/>
      </c>
      <c r="CA532" s="87" t="str">
        <f>IF($Q532="","",IFERROR(IF(OR(AND($T532&gt;=DATEVALUE("10/1/20"&amp;RIGHT(BZ$1,2)),$T532&lt;=DATEVALUE("9/30/20"&amp;RIGHT(CA$1,2))),AND($U532&gt;=DATEVALUE("10/1/20"&amp;RIGHT(BZ$1,2)),$U532&lt;=DATEVALUE("9/30/20"&amp;RIGHT(CA$1,2))),AND($T532&lt;=DATEVALUE("10/1/20"&amp;RIGHT(BZ$1,2)),$U532&gt;=DATEVALUE("9/30/20"&amp;RIGHT(CA$1,2)))),
IF(AND($T532&gt;=DATEVALUE("10/1/20"&amp;RIGHT(BZ$1,2)),$U532&lt;=DATEVALUE("9/30/20"&amp;RIGHT(CA$1,2))),NETWORKDAYS($T532,$U532,Holidays!$J$3:$J$937),
IF(AND($T532&lt;DATEVALUE("10/1/20"&amp;RIGHT(BZ$1,2)),$U532&lt;=DATEVALUE("9/30/20"&amp;RIGHT(CA$1,2))),NETWORKDAYS(DATEVALUE("10/1/20"&amp;RIGHT(BZ$1,2)),$U532,Holidays!$J$3:$J$937),
IF($T532&lt;DATEVALUE("10/1/20"&amp;RIGHT(BZ$1,2)),NETWORKDAYS(DATEVALUE("10/1/20"&amp;RIGHT(BZ$1,2)),DATEVALUE("9/30/20"&amp;RIGHT(CA$1,2)),Holidays!$J$3:$J$937),
IF($T532&gt;=DATEVALUE("10/1/20"&amp;RIGHT(BZ$1,2)),NETWORKDAYS($T532,DATEVALUE("9/30/20"&amp;RIGHT(CA$1,2)),Holidays!$J$3:$J$937),"")))),"")/(NETWORKDAYS($T532,$U532,Holidays!$J$3:$J$937)),0))</f>
        <v/>
      </c>
      <c r="CB532" s="87" t="str">
        <f>IF($Q532="","",IFERROR(IF(OR(AND($T532&gt;=DATEVALUE("10/1/20"&amp;RIGHT(CA$1,2)),$T532&lt;=DATEVALUE("9/30/20"&amp;RIGHT(CB$1,2))),AND($U532&gt;=DATEVALUE("10/1/20"&amp;RIGHT(CA$1,2)),$U532&lt;=DATEVALUE("9/30/20"&amp;RIGHT(CB$1,2))),AND($T532&lt;=DATEVALUE("10/1/20"&amp;RIGHT(CA$1,2)),$U532&gt;=DATEVALUE("9/30/20"&amp;RIGHT(CB$1,2)))),
IF(AND($T532&gt;=DATEVALUE("10/1/20"&amp;RIGHT(CA$1,2)),$U532&lt;=DATEVALUE("9/30/20"&amp;RIGHT(CB$1,2))),NETWORKDAYS($T532,$U532,Holidays!$J$3:$J$937),
IF(AND($T532&lt;DATEVALUE("10/1/20"&amp;RIGHT(CA$1,2)),$U532&lt;=DATEVALUE("9/30/20"&amp;RIGHT(CB$1,2))),NETWORKDAYS(DATEVALUE("10/1/20"&amp;RIGHT(CA$1,2)),$U532,Holidays!$J$3:$J$937),
IF($T532&lt;DATEVALUE("10/1/20"&amp;RIGHT(CA$1,2)),NETWORKDAYS(DATEVALUE("10/1/20"&amp;RIGHT(CA$1,2)),DATEVALUE("9/30/20"&amp;RIGHT(CB$1,2)),Holidays!$J$3:$J$937),
IF($T532&gt;=DATEVALUE("10/1/20"&amp;RIGHT(CA$1,2)),NETWORKDAYS($T532,DATEVALUE("9/30/20"&amp;RIGHT(CB$1,2)),Holidays!$J$3:$J$937),"")))),"")/(NETWORKDAYS($T532,$U532,Holidays!$J$3:$J$937)),0))</f>
        <v/>
      </c>
    </row>
    <row r="533" spans="1:80">
      <c r="A533" s="97"/>
      <c r="B533" s="98" t="str">
        <f ca="1">IF(NOT($A533=""),OFFSET('WBS Reference &amp; User Procedure'!$A$1,MATCH($A533,'WBS Reference &amp; User Procedure'!$A:$A,0)-1,1),"")</f>
        <v/>
      </c>
      <c r="D533" s="97"/>
      <c r="I533" s="78"/>
      <c r="T533" s="104" t="str">
        <f>IF(NOT(Q533=""),IF(NOT($S533=""),$S533,#REF!),"")</f>
        <v/>
      </c>
      <c r="U533" s="104" t="str">
        <f>IF(NOT(Q533=""),WORKDAY(T533,Q533,Holidays!$J$3:$J$937),"")</f>
        <v/>
      </c>
      <c r="V533" s="104"/>
      <c r="W533" s="104"/>
      <c r="X533" s="101" t="str">
        <f t="shared" si="106"/>
        <v/>
      </c>
      <c r="AL533" s="87" t="str">
        <f t="shared" ca="1" si="107"/>
        <v/>
      </c>
      <c r="AN533" s="87" t="str">
        <f t="shared" ca="1" si="116"/>
        <v/>
      </c>
      <c r="AO533" s="87" t="str">
        <f t="shared" ca="1" si="116"/>
        <v/>
      </c>
      <c r="AP533" s="87" t="str">
        <f t="shared" ca="1" si="116"/>
        <v/>
      </c>
      <c r="AQ533" s="87" t="str">
        <f t="shared" ca="1" si="116"/>
        <v/>
      </c>
      <c r="AR533" s="87" t="str">
        <f t="shared" ca="1" si="116"/>
        <v/>
      </c>
      <c r="AS533" s="87" t="str">
        <f t="shared" ca="1" si="116"/>
        <v/>
      </c>
      <c r="AT533" s="87" t="str">
        <f t="shared" ca="1" si="116"/>
        <v/>
      </c>
      <c r="AU533" s="87" t="str">
        <f t="shared" ca="1" si="116"/>
        <v/>
      </c>
      <c r="AV533" s="87" t="str">
        <f t="shared" ca="1" si="116"/>
        <v/>
      </c>
      <c r="AW533" s="87" t="str">
        <f t="shared" ca="1" si="116"/>
        <v/>
      </c>
      <c r="AX533" s="87" t="str">
        <f t="shared" ca="1" si="117"/>
        <v/>
      </c>
      <c r="AY533" s="87" t="str">
        <f t="shared" ca="1" si="117"/>
        <v/>
      </c>
      <c r="AZ533" s="87" t="str">
        <f t="shared" ca="1" si="117"/>
        <v/>
      </c>
      <c r="BA533" s="87" t="str">
        <f t="shared" ca="1" si="117"/>
        <v/>
      </c>
      <c r="BB533" s="87" t="str">
        <f t="shared" ca="1" si="117"/>
        <v/>
      </c>
      <c r="BC533" s="87" t="str">
        <f t="shared" ca="1" si="117"/>
        <v/>
      </c>
      <c r="BD533" s="87" t="str">
        <f t="shared" ca="1" si="117"/>
        <v/>
      </c>
      <c r="BE533" s="87" t="str">
        <f t="shared" ca="1" si="117"/>
        <v/>
      </c>
      <c r="BF533" s="87" t="str">
        <f t="shared" ca="1" si="117"/>
        <v/>
      </c>
      <c r="BG533" s="87" t="str">
        <f t="shared" ca="1" si="117"/>
        <v/>
      </c>
      <c r="BI533" s="87" t="str">
        <f>IF($Q533="","",IFERROR(IF(OR(AND($T533&gt;=DATEVALUE("10/1/20"&amp;RIGHT(BH$1,2)),$T533&lt;=DATEVALUE("9/30/20"&amp;RIGHT(BI$1,2))),AND($U533&gt;=DATEVALUE("10/1/20"&amp;RIGHT(BH$1,2)),$U533&lt;=DATEVALUE("9/30/20"&amp;RIGHT(BI$1,2))),AND($T533&lt;=DATEVALUE("10/1/20"&amp;RIGHT(BH$1,2)),$U533&gt;=DATEVALUE("9/30/20"&amp;RIGHT(BI$1,2)))),
IF(AND($T533&gt;=DATEVALUE("10/1/20"&amp;RIGHT(BH$1,2)),$U533&lt;=DATEVALUE("9/30/20"&amp;RIGHT(BI$1,2))),NETWORKDAYS($T533,$U533,Holidays!$J$3:$J$937),
IF(AND($T533&lt;DATEVALUE("10/1/20"&amp;RIGHT(BH$1,2)),$U533&lt;=DATEVALUE("9/30/20"&amp;RIGHT(BI$1,2))),NETWORKDAYS(DATEVALUE("10/1/20"&amp;RIGHT(BH$1,2)),$U533,Holidays!$J$3:$J$937),
IF($T533&lt;DATEVALUE("10/1/20"&amp;RIGHT(BH$1,2)),NETWORKDAYS(DATEVALUE("10/1/20"&amp;RIGHT(BH$1,2)),DATEVALUE("9/30/20"&amp;RIGHT(BI$1,2)),Holidays!$J$3:$J$937),
IF($T533&gt;=DATEVALUE("10/1/20"&amp;RIGHT(BH$1,2)),NETWORKDAYS($T533,DATEVALUE("9/30/20"&amp;RIGHT(BI$1,2)),Holidays!$J$3:$J$937),"")))),"")/(NETWORKDAYS($T533,$U533,Holidays!$J$3:$J$937)),0))</f>
        <v/>
      </c>
      <c r="BJ533" s="87" t="str">
        <f>IF($Q533="","",IFERROR(IF(OR(AND($T533&gt;=DATEVALUE("10/1/20"&amp;RIGHT(BI$1,2)),$T533&lt;=DATEVALUE("9/30/20"&amp;RIGHT(BJ$1,2))),AND($U533&gt;=DATEVALUE("10/1/20"&amp;RIGHT(BI$1,2)),$U533&lt;=DATEVALUE("9/30/20"&amp;RIGHT(BJ$1,2))),AND($T533&lt;=DATEVALUE("10/1/20"&amp;RIGHT(BI$1,2)),$U533&gt;=DATEVALUE("9/30/20"&amp;RIGHT(BJ$1,2)))),
IF(AND($T533&gt;=DATEVALUE("10/1/20"&amp;RIGHT(BI$1,2)),$U533&lt;=DATEVALUE("9/30/20"&amp;RIGHT(BJ$1,2))),NETWORKDAYS($T533,$U533,Holidays!$J$3:$J$937),
IF(AND($T533&lt;DATEVALUE("10/1/20"&amp;RIGHT(BI$1,2)),$U533&lt;=DATEVALUE("9/30/20"&amp;RIGHT(BJ$1,2))),NETWORKDAYS(DATEVALUE("10/1/20"&amp;RIGHT(BI$1,2)),$U533,Holidays!$J$3:$J$937),
IF($T533&lt;DATEVALUE("10/1/20"&amp;RIGHT(BI$1,2)),NETWORKDAYS(DATEVALUE("10/1/20"&amp;RIGHT(BI$1,2)),DATEVALUE("9/30/20"&amp;RIGHT(BJ$1,2)),Holidays!$J$3:$J$937),
IF($T533&gt;=DATEVALUE("10/1/20"&amp;RIGHT(BI$1,2)),NETWORKDAYS($T533,DATEVALUE("9/30/20"&amp;RIGHT(BJ$1,2)),Holidays!$J$3:$J$937),"")))),"")/(NETWORKDAYS($T533,$U533,Holidays!$J$3:$J$937)),0))</f>
        <v/>
      </c>
      <c r="BK533" s="87" t="str">
        <f>IF($Q533="","",IFERROR(IF(OR(AND($T533&gt;=DATEVALUE("10/1/20"&amp;RIGHT(BJ$1,2)),$T533&lt;=DATEVALUE("9/30/20"&amp;RIGHT(BK$1,2))),AND($U533&gt;=DATEVALUE("10/1/20"&amp;RIGHT(BJ$1,2)),$U533&lt;=DATEVALUE("9/30/20"&amp;RIGHT(BK$1,2))),AND($T533&lt;=DATEVALUE("10/1/20"&amp;RIGHT(BJ$1,2)),$U533&gt;=DATEVALUE("9/30/20"&amp;RIGHT(BK$1,2)))),
IF(AND($T533&gt;=DATEVALUE("10/1/20"&amp;RIGHT(BJ$1,2)),$U533&lt;=DATEVALUE("9/30/20"&amp;RIGHT(BK$1,2))),NETWORKDAYS($T533,$U533,Holidays!$J$3:$J$937),
IF(AND($T533&lt;DATEVALUE("10/1/20"&amp;RIGHT(BJ$1,2)),$U533&lt;=DATEVALUE("9/30/20"&amp;RIGHT(BK$1,2))),NETWORKDAYS(DATEVALUE("10/1/20"&amp;RIGHT(BJ$1,2)),$U533,Holidays!$J$3:$J$937),
IF($T533&lt;DATEVALUE("10/1/20"&amp;RIGHT(BJ$1,2)),NETWORKDAYS(DATEVALUE("10/1/20"&amp;RIGHT(BJ$1,2)),DATEVALUE("9/30/20"&amp;RIGHT(BK$1,2)),Holidays!$J$3:$J$937),
IF($T533&gt;=DATEVALUE("10/1/20"&amp;RIGHT(BJ$1,2)),NETWORKDAYS($T533,DATEVALUE("9/30/20"&amp;RIGHT(BK$1,2)),Holidays!$J$3:$J$937),"")))),"")/(NETWORKDAYS($T533,$U533,Holidays!$J$3:$J$937)),0))</f>
        <v/>
      </c>
      <c r="BL533" s="87" t="str">
        <f>IF($Q533="","",IFERROR(IF(OR(AND($T533&gt;=DATEVALUE("10/1/20"&amp;RIGHT(BK$1,2)),$T533&lt;=DATEVALUE("9/30/20"&amp;RIGHT(BL$1,2))),AND($U533&gt;=DATEVALUE("10/1/20"&amp;RIGHT(BK$1,2)),$U533&lt;=DATEVALUE("9/30/20"&amp;RIGHT(BL$1,2))),AND($T533&lt;=DATEVALUE("10/1/20"&amp;RIGHT(BK$1,2)),$U533&gt;=DATEVALUE("9/30/20"&amp;RIGHT(BL$1,2)))),
IF(AND($T533&gt;=DATEVALUE("10/1/20"&amp;RIGHT(BK$1,2)),$U533&lt;=DATEVALUE("9/30/20"&amp;RIGHT(BL$1,2))),NETWORKDAYS($T533,$U533,Holidays!$J$3:$J$937),
IF(AND($T533&lt;DATEVALUE("10/1/20"&amp;RIGHT(BK$1,2)),$U533&lt;=DATEVALUE("9/30/20"&amp;RIGHT(BL$1,2))),NETWORKDAYS(DATEVALUE("10/1/20"&amp;RIGHT(BK$1,2)),$U533,Holidays!$J$3:$J$937),
IF($T533&lt;DATEVALUE("10/1/20"&amp;RIGHT(BK$1,2)),NETWORKDAYS(DATEVALUE("10/1/20"&amp;RIGHT(BK$1,2)),DATEVALUE("9/30/20"&amp;RIGHT(BL$1,2)),Holidays!$J$3:$J$937),
IF($T533&gt;=DATEVALUE("10/1/20"&amp;RIGHT(BK$1,2)),NETWORKDAYS($T533,DATEVALUE("9/30/20"&amp;RIGHT(BL$1,2)),Holidays!$J$3:$J$937),"")))),"")/(NETWORKDAYS($T533,$U533,Holidays!$J$3:$J$937)),0))</f>
        <v/>
      </c>
      <c r="BM533" s="87" t="str">
        <f>IF($Q533="","",IFERROR(IF(OR(AND($T533&gt;=DATEVALUE("10/1/20"&amp;RIGHT(BL$1,2)),$T533&lt;=DATEVALUE("9/30/20"&amp;RIGHT(BM$1,2))),AND($U533&gt;=DATEVALUE("10/1/20"&amp;RIGHT(BL$1,2)),$U533&lt;=DATEVALUE("9/30/20"&amp;RIGHT(BM$1,2))),AND($T533&lt;=DATEVALUE("10/1/20"&amp;RIGHT(BL$1,2)),$U533&gt;=DATEVALUE("9/30/20"&amp;RIGHT(BM$1,2)))),
IF(AND($T533&gt;=DATEVALUE("10/1/20"&amp;RIGHT(BL$1,2)),$U533&lt;=DATEVALUE("9/30/20"&amp;RIGHT(BM$1,2))),NETWORKDAYS($T533,$U533,Holidays!$J$3:$J$937),
IF(AND($T533&lt;DATEVALUE("10/1/20"&amp;RIGHT(BL$1,2)),$U533&lt;=DATEVALUE("9/30/20"&amp;RIGHT(BM$1,2))),NETWORKDAYS(DATEVALUE("10/1/20"&amp;RIGHT(BL$1,2)),$U533,Holidays!$J$3:$J$937),
IF($T533&lt;DATEVALUE("10/1/20"&amp;RIGHT(BL$1,2)),NETWORKDAYS(DATEVALUE("10/1/20"&amp;RIGHT(BL$1,2)),DATEVALUE("9/30/20"&amp;RIGHT(BM$1,2)),Holidays!$J$3:$J$937),
IF($T533&gt;=DATEVALUE("10/1/20"&amp;RIGHT(BL$1,2)),NETWORKDAYS($T533,DATEVALUE("9/30/20"&amp;RIGHT(BM$1,2)),Holidays!$J$3:$J$937),"")))),"")/(NETWORKDAYS($T533,$U533,Holidays!$J$3:$J$937)),0))</f>
        <v/>
      </c>
      <c r="BN533" s="87" t="str">
        <f>IF($Q533="","",IFERROR(IF(OR(AND($T533&gt;=DATEVALUE("10/1/20"&amp;RIGHT(BM$1,2)),$T533&lt;=DATEVALUE("9/30/20"&amp;RIGHT(BN$1,2))),AND($U533&gt;=DATEVALUE("10/1/20"&amp;RIGHT(BM$1,2)),$U533&lt;=DATEVALUE("9/30/20"&amp;RIGHT(BN$1,2))),AND($T533&lt;=DATEVALUE("10/1/20"&amp;RIGHT(BM$1,2)),$U533&gt;=DATEVALUE("9/30/20"&amp;RIGHT(BN$1,2)))),
IF(AND($T533&gt;=DATEVALUE("10/1/20"&amp;RIGHT(BM$1,2)),$U533&lt;=DATEVALUE("9/30/20"&amp;RIGHT(BN$1,2))),NETWORKDAYS($T533,$U533,Holidays!$J$3:$J$937),
IF(AND($T533&lt;DATEVALUE("10/1/20"&amp;RIGHT(BM$1,2)),$U533&lt;=DATEVALUE("9/30/20"&amp;RIGHT(BN$1,2))),NETWORKDAYS(DATEVALUE("10/1/20"&amp;RIGHT(BM$1,2)),$U533,Holidays!$J$3:$J$937),
IF($T533&lt;DATEVALUE("10/1/20"&amp;RIGHT(BM$1,2)),NETWORKDAYS(DATEVALUE("10/1/20"&amp;RIGHT(BM$1,2)),DATEVALUE("9/30/20"&amp;RIGHT(BN$1,2)),Holidays!$J$3:$J$937),
IF($T533&gt;=DATEVALUE("10/1/20"&amp;RIGHT(BM$1,2)),NETWORKDAYS($T533,DATEVALUE("9/30/20"&amp;RIGHT(BN$1,2)),Holidays!$J$3:$J$937),"")))),"")/(NETWORKDAYS($T533,$U533,Holidays!$J$3:$J$937)),0))</f>
        <v/>
      </c>
      <c r="BO533" s="87" t="str">
        <f>IF($Q533="","",IFERROR(IF(OR(AND($T533&gt;=DATEVALUE("10/1/20"&amp;RIGHT(BN$1,2)),$T533&lt;=DATEVALUE("9/30/20"&amp;RIGHT(BO$1,2))),AND($U533&gt;=DATEVALUE("10/1/20"&amp;RIGHT(BN$1,2)),$U533&lt;=DATEVALUE("9/30/20"&amp;RIGHT(BO$1,2))),AND($T533&lt;=DATEVALUE("10/1/20"&amp;RIGHT(BN$1,2)),$U533&gt;=DATEVALUE("9/30/20"&amp;RIGHT(BO$1,2)))),
IF(AND($T533&gt;=DATEVALUE("10/1/20"&amp;RIGHT(BN$1,2)),$U533&lt;=DATEVALUE("9/30/20"&amp;RIGHT(BO$1,2))),NETWORKDAYS($T533,$U533,Holidays!$J$3:$J$937),
IF(AND($T533&lt;DATEVALUE("10/1/20"&amp;RIGHT(BN$1,2)),$U533&lt;=DATEVALUE("9/30/20"&amp;RIGHT(BO$1,2))),NETWORKDAYS(DATEVALUE("10/1/20"&amp;RIGHT(BN$1,2)),$U533,Holidays!$J$3:$J$937),
IF($T533&lt;DATEVALUE("10/1/20"&amp;RIGHT(BN$1,2)),NETWORKDAYS(DATEVALUE("10/1/20"&amp;RIGHT(BN$1,2)),DATEVALUE("9/30/20"&amp;RIGHT(BO$1,2)),Holidays!$J$3:$J$937),
IF($T533&gt;=DATEVALUE("10/1/20"&amp;RIGHT(BN$1,2)),NETWORKDAYS($T533,DATEVALUE("9/30/20"&amp;RIGHT(BO$1,2)),Holidays!$J$3:$J$937),"")))),"")/(NETWORKDAYS($T533,$U533,Holidays!$J$3:$J$937)),0))</f>
        <v/>
      </c>
      <c r="BP533" s="87" t="str">
        <f>IF($Q533="","",IFERROR(IF(OR(AND($T533&gt;=DATEVALUE("10/1/20"&amp;RIGHT(BO$1,2)),$T533&lt;=DATEVALUE("9/30/20"&amp;RIGHT(BP$1,2))),AND($U533&gt;=DATEVALUE("10/1/20"&amp;RIGHT(BO$1,2)),$U533&lt;=DATEVALUE("9/30/20"&amp;RIGHT(BP$1,2))),AND($T533&lt;=DATEVALUE("10/1/20"&amp;RIGHT(BO$1,2)),$U533&gt;=DATEVALUE("9/30/20"&amp;RIGHT(BP$1,2)))),
IF(AND($T533&gt;=DATEVALUE("10/1/20"&amp;RIGHT(BO$1,2)),$U533&lt;=DATEVALUE("9/30/20"&amp;RIGHT(BP$1,2))),NETWORKDAYS($T533,$U533,Holidays!$J$3:$J$937),
IF(AND($T533&lt;DATEVALUE("10/1/20"&amp;RIGHT(BO$1,2)),$U533&lt;=DATEVALUE("9/30/20"&amp;RIGHT(BP$1,2))),NETWORKDAYS(DATEVALUE("10/1/20"&amp;RIGHT(BO$1,2)),$U533,Holidays!$J$3:$J$937),
IF($T533&lt;DATEVALUE("10/1/20"&amp;RIGHT(BO$1,2)),NETWORKDAYS(DATEVALUE("10/1/20"&amp;RIGHT(BO$1,2)),DATEVALUE("9/30/20"&amp;RIGHT(BP$1,2)),Holidays!$J$3:$J$937),
IF($T533&gt;=DATEVALUE("10/1/20"&amp;RIGHT(BO$1,2)),NETWORKDAYS($T533,DATEVALUE("9/30/20"&amp;RIGHT(BP$1,2)),Holidays!$J$3:$J$937),"")))),"")/(NETWORKDAYS($T533,$U533,Holidays!$J$3:$J$937)),0))</f>
        <v/>
      </c>
      <c r="BQ533" s="87" t="str">
        <f>IF($Q533="","",IFERROR(IF(OR(AND($T533&gt;=DATEVALUE("10/1/20"&amp;RIGHT(BP$1,2)),$T533&lt;=DATEVALUE("9/30/20"&amp;RIGHT(BQ$1,2))),AND($U533&gt;=DATEVALUE("10/1/20"&amp;RIGHT(BP$1,2)),$U533&lt;=DATEVALUE("9/30/20"&amp;RIGHT(BQ$1,2))),AND($T533&lt;=DATEVALUE("10/1/20"&amp;RIGHT(BP$1,2)),$U533&gt;=DATEVALUE("9/30/20"&amp;RIGHT(BQ$1,2)))),
IF(AND($T533&gt;=DATEVALUE("10/1/20"&amp;RIGHT(BP$1,2)),$U533&lt;=DATEVALUE("9/30/20"&amp;RIGHT(BQ$1,2))),NETWORKDAYS($T533,$U533,Holidays!$J$3:$J$937),
IF(AND($T533&lt;DATEVALUE("10/1/20"&amp;RIGHT(BP$1,2)),$U533&lt;=DATEVALUE("9/30/20"&amp;RIGHT(BQ$1,2))),NETWORKDAYS(DATEVALUE("10/1/20"&amp;RIGHT(BP$1,2)),$U533,Holidays!$J$3:$J$937),
IF($T533&lt;DATEVALUE("10/1/20"&amp;RIGHT(BP$1,2)),NETWORKDAYS(DATEVALUE("10/1/20"&amp;RIGHT(BP$1,2)),DATEVALUE("9/30/20"&amp;RIGHT(BQ$1,2)),Holidays!$J$3:$J$937),
IF($T533&gt;=DATEVALUE("10/1/20"&amp;RIGHT(BP$1,2)),NETWORKDAYS($T533,DATEVALUE("9/30/20"&amp;RIGHT(BQ$1,2)),Holidays!$J$3:$J$937),"")))),"")/(NETWORKDAYS($T533,$U533,Holidays!$J$3:$J$937)),0))</f>
        <v/>
      </c>
      <c r="BR533" s="87" t="str">
        <f>IF($Q533="","",IFERROR(IF(OR(AND($T533&gt;=DATEVALUE("10/1/20"&amp;RIGHT(BQ$1,2)),$T533&lt;=DATEVALUE("9/30/20"&amp;RIGHT(BR$1,2))),AND($U533&gt;=DATEVALUE("10/1/20"&amp;RIGHT(BQ$1,2)),$U533&lt;=DATEVALUE("9/30/20"&amp;RIGHT(BR$1,2))),AND($T533&lt;=DATEVALUE("10/1/20"&amp;RIGHT(BQ$1,2)),$U533&gt;=DATEVALUE("9/30/20"&amp;RIGHT(BR$1,2)))),
IF(AND($T533&gt;=DATEVALUE("10/1/20"&amp;RIGHT(BQ$1,2)),$U533&lt;=DATEVALUE("9/30/20"&amp;RIGHT(BR$1,2))),NETWORKDAYS($T533,$U533,Holidays!$J$3:$J$937),
IF(AND($T533&lt;DATEVALUE("10/1/20"&amp;RIGHT(BQ$1,2)),$U533&lt;=DATEVALUE("9/30/20"&amp;RIGHT(BR$1,2))),NETWORKDAYS(DATEVALUE("10/1/20"&amp;RIGHT(BQ$1,2)),$U533,Holidays!$J$3:$J$937),
IF($T533&lt;DATEVALUE("10/1/20"&amp;RIGHT(BQ$1,2)),NETWORKDAYS(DATEVALUE("10/1/20"&amp;RIGHT(BQ$1,2)),DATEVALUE("9/30/20"&amp;RIGHT(BR$1,2)),Holidays!$J$3:$J$937),
IF($T533&gt;=DATEVALUE("10/1/20"&amp;RIGHT(BQ$1,2)),NETWORKDAYS($T533,DATEVALUE("9/30/20"&amp;RIGHT(BR$1,2)),Holidays!$J$3:$J$937),"")))),"")/(NETWORKDAYS($T533,$U533,Holidays!$J$3:$J$937)),0))</f>
        <v/>
      </c>
      <c r="BS533" s="87" t="str">
        <f>IF($Q533="","",IFERROR(IF(OR(AND($T533&gt;=DATEVALUE("10/1/20"&amp;RIGHT(BR$1,2)),$T533&lt;=DATEVALUE("9/30/20"&amp;RIGHT(BS$1,2))),AND($U533&gt;=DATEVALUE("10/1/20"&amp;RIGHT(BR$1,2)),$U533&lt;=DATEVALUE("9/30/20"&amp;RIGHT(BS$1,2))),AND($T533&lt;=DATEVALUE("10/1/20"&amp;RIGHT(BR$1,2)),$U533&gt;=DATEVALUE("9/30/20"&amp;RIGHT(BS$1,2)))),
IF(AND($T533&gt;=DATEVALUE("10/1/20"&amp;RIGHT(BR$1,2)),$U533&lt;=DATEVALUE("9/30/20"&amp;RIGHT(BS$1,2))),NETWORKDAYS($T533,$U533,Holidays!$J$3:$J$937),
IF(AND($T533&lt;DATEVALUE("10/1/20"&amp;RIGHT(BR$1,2)),$U533&lt;=DATEVALUE("9/30/20"&amp;RIGHT(BS$1,2))),NETWORKDAYS(DATEVALUE("10/1/20"&amp;RIGHT(BR$1,2)),$U533,Holidays!$J$3:$J$937),
IF($T533&lt;DATEVALUE("10/1/20"&amp;RIGHT(BR$1,2)),NETWORKDAYS(DATEVALUE("10/1/20"&amp;RIGHT(BR$1,2)),DATEVALUE("9/30/20"&amp;RIGHT(BS$1,2)),Holidays!$J$3:$J$937),
IF($T533&gt;=DATEVALUE("10/1/20"&amp;RIGHT(BR$1,2)),NETWORKDAYS($T533,DATEVALUE("9/30/20"&amp;RIGHT(BS$1,2)),Holidays!$J$3:$J$937),"")))),"")/(NETWORKDAYS($T533,$U533,Holidays!$J$3:$J$937)),0))</f>
        <v/>
      </c>
      <c r="BT533" s="87" t="str">
        <f>IF($Q533="","",IFERROR(IF(OR(AND($T533&gt;=DATEVALUE("10/1/20"&amp;RIGHT(BS$1,2)),$T533&lt;=DATEVALUE("9/30/20"&amp;RIGHT(BT$1,2))),AND($U533&gt;=DATEVALUE("10/1/20"&amp;RIGHT(BS$1,2)),$U533&lt;=DATEVALUE("9/30/20"&amp;RIGHT(BT$1,2))),AND($T533&lt;=DATEVALUE("10/1/20"&amp;RIGHT(BS$1,2)),$U533&gt;=DATEVALUE("9/30/20"&amp;RIGHT(BT$1,2)))),
IF(AND($T533&gt;=DATEVALUE("10/1/20"&amp;RIGHT(BS$1,2)),$U533&lt;=DATEVALUE("9/30/20"&amp;RIGHT(BT$1,2))),NETWORKDAYS($T533,$U533,Holidays!$J$3:$J$937),
IF(AND($T533&lt;DATEVALUE("10/1/20"&amp;RIGHT(BS$1,2)),$U533&lt;=DATEVALUE("9/30/20"&amp;RIGHT(BT$1,2))),NETWORKDAYS(DATEVALUE("10/1/20"&amp;RIGHT(BS$1,2)),$U533,Holidays!$J$3:$J$937),
IF($T533&lt;DATEVALUE("10/1/20"&amp;RIGHT(BS$1,2)),NETWORKDAYS(DATEVALUE("10/1/20"&amp;RIGHT(BS$1,2)),DATEVALUE("9/30/20"&amp;RIGHT(BT$1,2)),Holidays!$J$3:$J$937),
IF($T533&gt;=DATEVALUE("10/1/20"&amp;RIGHT(BS$1,2)),NETWORKDAYS($T533,DATEVALUE("9/30/20"&amp;RIGHT(BT$1,2)),Holidays!$J$3:$J$937),"")))),"")/(NETWORKDAYS($T533,$U533,Holidays!$J$3:$J$937)),0))</f>
        <v/>
      </c>
      <c r="BU533" s="87" t="str">
        <f>IF($Q533="","",IFERROR(IF(OR(AND($T533&gt;=DATEVALUE("10/1/20"&amp;RIGHT(BT$1,2)),$T533&lt;=DATEVALUE("9/30/20"&amp;RIGHT(BU$1,2))),AND($U533&gt;=DATEVALUE("10/1/20"&amp;RIGHT(BT$1,2)),$U533&lt;=DATEVALUE("9/30/20"&amp;RIGHT(BU$1,2))),AND($T533&lt;=DATEVALUE("10/1/20"&amp;RIGHT(BT$1,2)),$U533&gt;=DATEVALUE("9/30/20"&amp;RIGHT(BU$1,2)))),
IF(AND($T533&gt;=DATEVALUE("10/1/20"&amp;RIGHT(BT$1,2)),$U533&lt;=DATEVALUE("9/30/20"&amp;RIGHT(BU$1,2))),NETWORKDAYS($T533,$U533,Holidays!$J$3:$J$937),
IF(AND($T533&lt;DATEVALUE("10/1/20"&amp;RIGHT(BT$1,2)),$U533&lt;=DATEVALUE("9/30/20"&amp;RIGHT(BU$1,2))),NETWORKDAYS(DATEVALUE("10/1/20"&amp;RIGHT(BT$1,2)),$U533,Holidays!$J$3:$J$937),
IF($T533&lt;DATEVALUE("10/1/20"&amp;RIGHT(BT$1,2)),NETWORKDAYS(DATEVALUE("10/1/20"&amp;RIGHT(BT$1,2)),DATEVALUE("9/30/20"&amp;RIGHT(BU$1,2)),Holidays!$J$3:$J$937),
IF($T533&gt;=DATEVALUE("10/1/20"&amp;RIGHT(BT$1,2)),NETWORKDAYS($T533,DATEVALUE("9/30/20"&amp;RIGHT(BU$1,2)),Holidays!$J$3:$J$937),"")))),"")/(NETWORKDAYS($T533,$U533,Holidays!$J$3:$J$937)),0))</f>
        <v/>
      </c>
      <c r="BV533" s="87" t="str">
        <f>IF($Q533="","",IFERROR(IF(OR(AND($T533&gt;=DATEVALUE("10/1/20"&amp;RIGHT(BU$1,2)),$T533&lt;=DATEVALUE("9/30/20"&amp;RIGHT(BV$1,2))),AND($U533&gt;=DATEVALUE("10/1/20"&amp;RIGHT(BU$1,2)),$U533&lt;=DATEVALUE("9/30/20"&amp;RIGHT(BV$1,2))),AND($T533&lt;=DATEVALUE("10/1/20"&amp;RIGHT(BU$1,2)),$U533&gt;=DATEVALUE("9/30/20"&amp;RIGHT(BV$1,2)))),
IF(AND($T533&gt;=DATEVALUE("10/1/20"&amp;RIGHT(BU$1,2)),$U533&lt;=DATEVALUE("9/30/20"&amp;RIGHT(BV$1,2))),NETWORKDAYS($T533,$U533,Holidays!$J$3:$J$937),
IF(AND($T533&lt;DATEVALUE("10/1/20"&amp;RIGHT(BU$1,2)),$U533&lt;=DATEVALUE("9/30/20"&amp;RIGHT(BV$1,2))),NETWORKDAYS(DATEVALUE("10/1/20"&amp;RIGHT(BU$1,2)),$U533,Holidays!$J$3:$J$937),
IF($T533&lt;DATEVALUE("10/1/20"&amp;RIGHT(BU$1,2)),NETWORKDAYS(DATEVALUE("10/1/20"&amp;RIGHT(BU$1,2)),DATEVALUE("9/30/20"&amp;RIGHT(BV$1,2)),Holidays!$J$3:$J$937),
IF($T533&gt;=DATEVALUE("10/1/20"&amp;RIGHT(BU$1,2)),NETWORKDAYS($T533,DATEVALUE("9/30/20"&amp;RIGHT(BV$1,2)),Holidays!$J$3:$J$937),"")))),"")/(NETWORKDAYS($T533,$U533,Holidays!$J$3:$J$937)),0))</f>
        <v/>
      </c>
      <c r="BW533" s="87" t="str">
        <f>IF($Q533="","",IFERROR(IF(OR(AND($T533&gt;=DATEVALUE("10/1/20"&amp;RIGHT(BV$1,2)),$T533&lt;=DATEVALUE("9/30/20"&amp;RIGHT(BW$1,2))),AND($U533&gt;=DATEVALUE("10/1/20"&amp;RIGHT(BV$1,2)),$U533&lt;=DATEVALUE("9/30/20"&amp;RIGHT(BW$1,2))),AND($T533&lt;=DATEVALUE("10/1/20"&amp;RIGHT(BV$1,2)),$U533&gt;=DATEVALUE("9/30/20"&amp;RIGHT(BW$1,2)))),
IF(AND($T533&gt;=DATEVALUE("10/1/20"&amp;RIGHT(BV$1,2)),$U533&lt;=DATEVALUE("9/30/20"&amp;RIGHT(BW$1,2))),NETWORKDAYS($T533,$U533,Holidays!$J$3:$J$937),
IF(AND($T533&lt;DATEVALUE("10/1/20"&amp;RIGHT(BV$1,2)),$U533&lt;=DATEVALUE("9/30/20"&amp;RIGHT(BW$1,2))),NETWORKDAYS(DATEVALUE("10/1/20"&amp;RIGHT(BV$1,2)),$U533,Holidays!$J$3:$J$937),
IF($T533&lt;DATEVALUE("10/1/20"&amp;RIGHT(BV$1,2)),NETWORKDAYS(DATEVALUE("10/1/20"&amp;RIGHT(BV$1,2)),DATEVALUE("9/30/20"&amp;RIGHT(BW$1,2)),Holidays!$J$3:$J$937),
IF($T533&gt;=DATEVALUE("10/1/20"&amp;RIGHT(BV$1,2)),NETWORKDAYS($T533,DATEVALUE("9/30/20"&amp;RIGHT(BW$1,2)),Holidays!$J$3:$J$937),"")))),"")/(NETWORKDAYS($T533,$U533,Holidays!$J$3:$J$937)),0))</f>
        <v/>
      </c>
      <c r="BX533" s="87" t="str">
        <f>IF($Q533="","",IFERROR(IF(OR(AND($T533&gt;=DATEVALUE("10/1/20"&amp;RIGHT(BW$1,2)),$T533&lt;=DATEVALUE("9/30/20"&amp;RIGHT(BX$1,2))),AND($U533&gt;=DATEVALUE("10/1/20"&amp;RIGHT(BW$1,2)),$U533&lt;=DATEVALUE("9/30/20"&amp;RIGHT(BX$1,2))),AND($T533&lt;=DATEVALUE("10/1/20"&amp;RIGHT(BW$1,2)),$U533&gt;=DATEVALUE("9/30/20"&amp;RIGHT(BX$1,2)))),
IF(AND($T533&gt;=DATEVALUE("10/1/20"&amp;RIGHT(BW$1,2)),$U533&lt;=DATEVALUE("9/30/20"&amp;RIGHT(BX$1,2))),NETWORKDAYS($T533,$U533,Holidays!$J$3:$J$937),
IF(AND($T533&lt;DATEVALUE("10/1/20"&amp;RIGHT(BW$1,2)),$U533&lt;=DATEVALUE("9/30/20"&amp;RIGHT(BX$1,2))),NETWORKDAYS(DATEVALUE("10/1/20"&amp;RIGHT(BW$1,2)),$U533,Holidays!$J$3:$J$937),
IF($T533&lt;DATEVALUE("10/1/20"&amp;RIGHT(BW$1,2)),NETWORKDAYS(DATEVALUE("10/1/20"&amp;RIGHT(BW$1,2)),DATEVALUE("9/30/20"&amp;RIGHT(BX$1,2)),Holidays!$J$3:$J$937),
IF($T533&gt;=DATEVALUE("10/1/20"&amp;RIGHT(BW$1,2)),NETWORKDAYS($T533,DATEVALUE("9/30/20"&amp;RIGHT(BX$1,2)),Holidays!$J$3:$J$937),"")))),"")/(NETWORKDAYS($T533,$U533,Holidays!$J$3:$J$937)),0))</f>
        <v/>
      </c>
      <c r="BY533" s="87" t="str">
        <f>IF($Q533="","",IFERROR(IF(OR(AND($T533&gt;=DATEVALUE("10/1/20"&amp;RIGHT(BX$1,2)),$T533&lt;=DATEVALUE("9/30/20"&amp;RIGHT(BY$1,2))),AND($U533&gt;=DATEVALUE("10/1/20"&amp;RIGHT(BX$1,2)),$U533&lt;=DATEVALUE("9/30/20"&amp;RIGHT(BY$1,2))),AND($T533&lt;=DATEVALUE("10/1/20"&amp;RIGHT(BX$1,2)),$U533&gt;=DATEVALUE("9/30/20"&amp;RIGHT(BY$1,2)))),
IF(AND($T533&gt;=DATEVALUE("10/1/20"&amp;RIGHT(BX$1,2)),$U533&lt;=DATEVALUE("9/30/20"&amp;RIGHT(BY$1,2))),NETWORKDAYS($T533,$U533,Holidays!$J$3:$J$937),
IF(AND($T533&lt;DATEVALUE("10/1/20"&amp;RIGHT(BX$1,2)),$U533&lt;=DATEVALUE("9/30/20"&amp;RIGHT(BY$1,2))),NETWORKDAYS(DATEVALUE("10/1/20"&amp;RIGHT(BX$1,2)),$U533,Holidays!$J$3:$J$937),
IF($T533&lt;DATEVALUE("10/1/20"&amp;RIGHT(BX$1,2)),NETWORKDAYS(DATEVALUE("10/1/20"&amp;RIGHT(BX$1,2)),DATEVALUE("9/30/20"&amp;RIGHT(BY$1,2)),Holidays!$J$3:$J$937),
IF($T533&gt;=DATEVALUE("10/1/20"&amp;RIGHT(BX$1,2)),NETWORKDAYS($T533,DATEVALUE("9/30/20"&amp;RIGHT(BY$1,2)),Holidays!$J$3:$J$937),"")))),"")/(NETWORKDAYS($T533,$U533,Holidays!$J$3:$J$937)),0))</f>
        <v/>
      </c>
      <c r="BZ533" s="87" t="str">
        <f>IF($Q533="","",IFERROR(IF(OR(AND($T533&gt;=DATEVALUE("10/1/20"&amp;RIGHT(BY$1,2)),$T533&lt;=DATEVALUE("9/30/20"&amp;RIGHT(BZ$1,2))),AND($U533&gt;=DATEVALUE("10/1/20"&amp;RIGHT(BY$1,2)),$U533&lt;=DATEVALUE("9/30/20"&amp;RIGHT(BZ$1,2))),AND($T533&lt;=DATEVALUE("10/1/20"&amp;RIGHT(BY$1,2)),$U533&gt;=DATEVALUE("9/30/20"&amp;RIGHT(BZ$1,2)))),
IF(AND($T533&gt;=DATEVALUE("10/1/20"&amp;RIGHT(BY$1,2)),$U533&lt;=DATEVALUE("9/30/20"&amp;RIGHT(BZ$1,2))),NETWORKDAYS($T533,$U533,Holidays!$J$3:$J$937),
IF(AND($T533&lt;DATEVALUE("10/1/20"&amp;RIGHT(BY$1,2)),$U533&lt;=DATEVALUE("9/30/20"&amp;RIGHT(BZ$1,2))),NETWORKDAYS(DATEVALUE("10/1/20"&amp;RIGHT(BY$1,2)),$U533,Holidays!$J$3:$J$937),
IF($T533&lt;DATEVALUE("10/1/20"&amp;RIGHT(BY$1,2)),NETWORKDAYS(DATEVALUE("10/1/20"&amp;RIGHT(BY$1,2)),DATEVALUE("9/30/20"&amp;RIGHT(BZ$1,2)),Holidays!$J$3:$J$937),
IF($T533&gt;=DATEVALUE("10/1/20"&amp;RIGHT(BY$1,2)),NETWORKDAYS($T533,DATEVALUE("9/30/20"&amp;RIGHT(BZ$1,2)),Holidays!$J$3:$J$937),"")))),"")/(NETWORKDAYS($T533,$U533,Holidays!$J$3:$J$937)),0))</f>
        <v/>
      </c>
      <c r="CA533" s="87" t="str">
        <f>IF($Q533="","",IFERROR(IF(OR(AND($T533&gt;=DATEVALUE("10/1/20"&amp;RIGHT(BZ$1,2)),$T533&lt;=DATEVALUE("9/30/20"&amp;RIGHT(CA$1,2))),AND($U533&gt;=DATEVALUE("10/1/20"&amp;RIGHT(BZ$1,2)),$U533&lt;=DATEVALUE("9/30/20"&amp;RIGHT(CA$1,2))),AND($T533&lt;=DATEVALUE("10/1/20"&amp;RIGHT(BZ$1,2)),$U533&gt;=DATEVALUE("9/30/20"&amp;RIGHT(CA$1,2)))),
IF(AND($T533&gt;=DATEVALUE("10/1/20"&amp;RIGHT(BZ$1,2)),$U533&lt;=DATEVALUE("9/30/20"&amp;RIGHT(CA$1,2))),NETWORKDAYS($T533,$U533,Holidays!$J$3:$J$937),
IF(AND($T533&lt;DATEVALUE("10/1/20"&amp;RIGHT(BZ$1,2)),$U533&lt;=DATEVALUE("9/30/20"&amp;RIGHT(CA$1,2))),NETWORKDAYS(DATEVALUE("10/1/20"&amp;RIGHT(BZ$1,2)),$U533,Holidays!$J$3:$J$937),
IF($T533&lt;DATEVALUE("10/1/20"&amp;RIGHT(BZ$1,2)),NETWORKDAYS(DATEVALUE("10/1/20"&amp;RIGHT(BZ$1,2)),DATEVALUE("9/30/20"&amp;RIGHT(CA$1,2)),Holidays!$J$3:$J$937),
IF($T533&gt;=DATEVALUE("10/1/20"&amp;RIGHT(BZ$1,2)),NETWORKDAYS($T533,DATEVALUE("9/30/20"&amp;RIGHT(CA$1,2)),Holidays!$J$3:$J$937),"")))),"")/(NETWORKDAYS($T533,$U533,Holidays!$J$3:$J$937)),0))</f>
        <v/>
      </c>
      <c r="CB533" s="87" t="str">
        <f>IF($Q533="","",IFERROR(IF(OR(AND($T533&gt;=DATEVALUE("10/1/20"&amp;RIGHT(CA$1,2)),$T533&lt;=DATEVALUE("9/30/20"&amp;RIGHT(CB$1,2))),AND($U533&gt;=DATEVALUE("10/1/20"&amp;RIGHT(CA$1,2)),$U533&lt;=DATEVALUE("9/30/20"&amp;RIGHT(CB$1,2))),AND($T533&lt;=DATEVALUE("10/1/20"&amp;RIGHT(CA$1,2)),$U533&gt;=DATEVALUE("9/30/20"&amp;RIGHT(CB$1,2)))),
IF(AND($T533&gt;=DATEVALUE("10/1/20"&amp;RIGHT(CA$1,2)),$U533&lt;=DATEVALUE("9/30/20"&amp;RIGHT(CB$1,2))),NETWORKDAYS($T533,$U533,Holidays!$J$3:$J$937),
IF(AND($T533&lt;DATEVALUE("10/1/20"&amp;RIGHT(CA$1,2)),$U533&lt;=DATEVALUE("9/30/20"&amp;RIGHT(CB$1,2))),NETWORKDAYS(DATEVALUE("10/1/20"&amp;RIGHT(CA$1,2)),$U533,Holidays!$J$3:$J$937),
IF($T533&lt;DATEVALUE("10/1/20"&amp;RIGHT(CA$1,2)),NETWORKDAYS(DATEVALUE("10/1/20"&amp;RIGHT(CA$1,2)),DATEVALUE("9/30/20"&amp;RIGHT(CB$1,2)),Holidays!$J$3:$J$937),
IF($T533&gt;=DATEVALUE("10/1/20"&amp;RIGHT(CA$1,2)),NETWORKDAYS($T533,DATEVALUE("9/30/20"&amp;RIGHT(CB$1,2)),Holidays!$J$3:$J$937),"")))),"")/(NETWORKDAYS($T533,$U533,Holidays!$J$3:$J$937)),0))</f>
        <v/>
      </c>
    </row>
    <row r="534" spans="1:80">
      <c r="A534" s="97"/>
      <c r="B534" s="98" t="str">
        <f ca="1">IF(NOT($A534=""),OFFSET('WBS Reference &amp; User Procedure'!$A$1,MATCH($A534,'WBS Reference &amp; User Procedure'!$A:$A,0)-1,1),"")</f>
        <v/>
      </c>
      <c r="D534" s="97"/>
      <c r="I534" s="78"/>
      <c r="T534" s="104" t="str">
        <f>IF(NOT(Q534=""),IF(NOT($S534=""),$S534,#REF!),"")</f>
        <v/>
      </c>
      <c r="U534" s="104" t="str">
        <f>IF(NOT(Q534=""),WORKDAY(T534,Q534,Holidays!$J$3:$J$937),"")</f>
        <v/>
      </c>
      <c r="V534" s="104"/>
      <c r="W534" s="104"/>
      <c r="X534" s="101" t="str">
        <f t="shared" si="106"/>
        <v/>
      </c>
      <c r="AL534" s="87" t="str">
        <f t="shared" ca="1" si="107"/>
        <v/>
      </c>
      <c r="AN534" s="87" t="str">
        <f t="shared" ca="1" si="116"/>
        <v/>
      </c>
      <c r="AO534" s="87" t="str">
        <f t="shared" ca="1" si="116"/>
        <v/>
      </c>
      <c r="AP534" s="87" t="str">
        <f t="shared" ca="1" si="116"/>
        <v/>
      </c>
      <c r="AQ534" s="87" t="str">
        <f t="shared" ca="1" si="116"/>
        <v/>
      </c>
      <c r="AR534" s="87" t="str">
        <f t="shared" ca="1" si="116"/>
        <v/>
      </c>
      <c r="AS534" s="87" t="str">
        <f t="shared" ca="1" si="116"/>
        <v/>
      </c>
      <c r="AT534" s="87" t="str">
        <f t="shared" ca="1" si="116"/>
        <v/>
      </c>
      <c r="AU534" s="87" t="str">
        <f t="shared" ca="1" si="116"/>
        <v/>
      </c>
      <c r="AV534" s="87" t="str">
        <f t="shared" ca="1" si="116"/>
        <v/>
      </c>
      <c r="AW534" s="87" t="str">
        <f t="shared" ca="1" si="116"/>
        <v/>
      </c>
      <c r="AX534" s="87" t="str">
        <f t="shared" ca="1" si="117"/>
        <v/>
      </c>
      <c r="AY534" s="87" t="str">
        <f t="shared" ca="1" si="117"/>
        <v/>
      </c>
      <c r="AZ534" s="87" t="str">
        <f t="shared" ca="1" si="117"/>
        <v/>
      </c>
      <c r="BA534" s="87" t="str">
        <f t="shared" ca="1" si="117"/>
        <v/>
      </c>
      <c r="BB534" s="87" t="str">
        <f t="shared" ca="1" si="117"/>
        <v/>
      </c>
      <c r="BC534" s="87" t="str">
        <f t="shared" ca="1" si="117"/>
        <v/>
      </c>
      <c r="BD534" s="87" t="str">
        <f t="shared" ca="1" si="117"/>
        <v/>
      </c>
      <c r="BE534" s="87" t="str">
        <f t="shared" ca="1" si="117"/>
        <v/>
      </c>
      <c r="BF534" s="87" t="str">
        <f t="shared" ca="1" si="117"/>
        <v/>
      </c>
      <c r="BG534" s="87" t="str">
        <f t="shared" ca="1" si="117"/>
        <v/>
      </c>
      <c r="BI534" s="87" t="str">
        <f>IF($Q534="","",IFERROR(IF(OR(AND($T534&gt;=DATEVALUE("10/1/20"&amp;RIGHT(BH$1,2)),$T534&lt;=DATEVALUE("9/30/20"&amp;RIGHT(BI$1,2))),AND($U534&gt;=DATEVALUE("10/1/20"&amp;RIGHT(BH$1,2)),$U534&lt;=DATEVALUE("9/30/20"&amp;RIGHT(BI$1,2))),AND($T534&lt;=DATEVALUE("10/1/20"&amp;RIGHT(BH$1,2)),$U534&gt;=DATEVALUE("9/30/20"&amp;RIGHT(BI$1,2)))),
IF(AND($T534&gt;=DATEVALUE("10/1/20"&amp;RIGHT(BH$1,2)),$U534&lt;=DATEVALUE("9/30/20"&amp;RIGHT(BI$1,2))),NETWORKDAYS($T534,$U534,Holidays!$J$3:$J$937),
IF(AND($T534&lt;DATEVALUE("10/1/20"&amp;RIGHT(BH$1,2)),$U534&lt;=DATEVALUE("9/30/20"&amp;RIGHT(BI$1,2))),NETWORKDAYS(DATEVALUE("10/1/20"&amp;RIGHT(BH$1,2)),$U534,Holidays!$J$3:$J$937),
IF($T534&lt;DATEVALUE("10/1/20"&amp;RIGHT(BH$1,2)),NETWORKDAYS(DATEVALUE("10/1/20"&amp;RIGHT(BH$1,2)),DATEVALUE("9/30/20"&amp;RIGHT(BI$1,2)),Holidays!$J$3:$J$937),
IF($T534&gt;=DATEVALUE("10/1/20"&amp;RIGHT(BH$1,2)),NETWORKDAYS($T534,DATEVALUE("9/30/20"&amp;RIGHT(BI$1,2)),Holidays!$J$3:$J$937),"")))),"")/(NETWORKDAYS($T534,$U534,Holidays!$J$3:$J$937)),0))</f>
        <v/>
      </c>
      <c r="BJ534" s="87" t="str">
        <f>IF($Q534="","",IFERROR(IF(OR(AND($T534&gt;=DATEVALUE("10/1/20"&amp;RIGHT(BI$1,2)),$T534&lt;=DATEVALUE("9/30/20"&amp;RIGHT(BJ$1,2))),AND($U534&gt;=DATEVALUE("10/1/20"&amp;RIGHT(BI$1,2)),$U534&lt;=DATEVALUE("9/30/20"&amp;RIGHT(BJ$1,2))),AND($T534&lt;=DATEVALUE("10/1/20"&amp;RIGHT(BI$1,2)),$U534&gt;=DATEVALUE("9/30/20"&amp;RIGHT(BJ$1,2)))),
IF(AND($T534&gt;=DATEVALUE("10/1/20"&amp;RIGHT(BI$1,2)),$U534&lt;=DATEVALUE("9/30/20"&amp;RIGHT(BJ$1,2))),NETWORKDAYS($T534,$U534,Holidays!$J$3:$J$937),
IF(AND($T534&lt;DATEVALUE("10/1/20"&amp;RIGHT(BI$1,2)),$U534&lt;=DATEVALUE("9/30/20"&amp;RIGHT(BJ$1,2))),NETWORKDAYS(DATEVALUE("10/1/20"&amp;RIGHT(BI$1,2)),$U534,Holidays!$J$3:$J$937),
IF($T534&lt;DATEVALUE("10/1/20"&amp;RIGHT(BI$1,2)),NETWORKDAYS(DATEVALUE("10/1/20"&amp;RIGHT(BI$1,2)),DATEVALUE("9/30/20"&amp;RIGHT(BJ$1,2)),Holidays!$J$3:$J$937),
IF($T534&gt;=DATEVALUE("10/1/20"&amp;RIGHT(BI$1,2)),NETWORKDAYS($T534,DATEVALUE("9/30/20"&amp;RIGHT(BJ$1,2)),Holidays!$J$3:$J$937),"")))),"")/(NETWORKDAYS($T534,$U534,Holidays!$J$3:$J$937)),0))</f>
        <v/>
      </c>
      <c r="BK534" s="87" t="str">
        <f>IF($Q534="","",IFERROR(IF(OR(AND($T534&gt;=DATEVALUE("10/1/20"&amp;RIGHT(BJ$1,2)),$T534&lt;=DATEVALUE("9/30/20"&amp;RIGHT(BK$1,2))),AND($U534&gt;=DATEVALUE("10/1/20"&amp;RIGHT(BJ$1,2)),$U534&lt;=DATEVALUE("9/30/20"&amp;RIGHT(BK$1,2))),AND($T534&lt;=DATEVALUE("10/1/20"&amp;RIGHT(BJ$1,2)),$U534&gt;=DATEVALUE("9/30/20"&amp;RIGHT(BK$1,2)))),
IF(AND($T534&gt;=DATEVALUE("10/1/20"&amp;RIGHT(BJ$1,2)),$U534&lt;=DATEVALUE("9/30/20"&amp;RIGHT(BK$1,2))),NETWORKDAYS($T534,$U534,Holidays!$J$3:$J$937),
IF(AND($T534&lt;DATEVALUE("10/1/20"&amp;RIGHT(BJ$1,2)),$U534&lt;=DATEVALUE("9/30/20"&amp;RIGHT(BK$1,2))),NETWORKDAYS(DATEVALUE("10/1/20"&amp;RIGHT(BJ$1,2)),$U534,Holidays!$J$3:$J$937),
IF($T534&lt;DATEVALUE("10/1/20"&amp;RIGHT(BJ$1,2)),NETWORKDAYS(DATEVALUE("10/1/20"&amp;RIGHT(BJ$1,2)),DATEVALUE("9/30/20"&amp;RIGHT(BK$1,2)),Holidays!$J$3:$J$937),
IF($T534&gt;=DATEVALUE("10/1/20"&amp;RIGHT(BJ$1,2)),NETWORKDAYS($T534,DATEVALUE("9/30/20"&amp;RIGHT(BK$1,2)),Holidays!$J$3:$J$937),"")))),"")/(NETWORKDAYS($T534,$U534,Holidays!$J$3:$J$937)),0))</f>
        <v/>
      </c>
      <c r="BL534" s="87" t="str">
        <f>IF($Q534="","",IFERROR(IF(OR(AND($T534&gt;=DATEVALUE("10/1/20"&amp;RIGHT(BK$1,2)),$T534&lt;=DATEVALUE("9/30/20"&amp;RIGHT(BL$1,2))),AND($U534&gt;=DATEVALUE("10/1/20"&amp;RIGHT(BK$1,2)),$U534&lt;=DATEVALUE("9/30/20"&amp;RIGHT(BL$1,2))),AND($T534&lt;=DATEVALUE("10/1/20"&amp;RIGHT(BK$1,2)),$U534&gt;=DATEVALUE("9/30/20"&amp;RIGHT(BL$1,2)))),
IF(AND($T534&gt;=DATEVALUE("10/1/20"&amp;RIGHT(BK$1,2)),$U534&lt;=DATEVALUE("9/30/20"&amp;RIGHT(BL$1,2))),NETWORKDAYS($T534,$U534,Holidays!$J$3:$J$937),
IF(AND($T534&lt;DATEVALUE("10/1/20"&amp;RIGHT(BK$1,2)),$U534&lt;=DATEVALUE("9/30/20"&amp;RIGHT(BL$1,2))),NETWORKDAYS(DATEVALUE("10/1/20"&amp;RIGHT(BK$1,2)),$U534,Holidays!$J$3:$J$937),
IF($T534&lt;DATEVALUE("10/1/20"&amp;RIGHT(BK$1,2)),NETWORKDAYS(DATEVALUE("10/1/20"&amp;RIGHT(BK$1,2)),DATEVALUE("9/30/20"&amp;RIGHT(BL$1,2)),Holidays!$J$3:$J$937),
IF($T534&gt;=DATEVALUE("10/1/20"&amp;RIGHT(BK$1,2)),NETWORKDAYS($T534,DATEVALUE("9/30/20"&amp;RIGHT(BL$1,2)),Holidays!$J$3:$J$937),"")))),"")/(NETWORKDAYS($T534,$U534,Holidays!$J$3:$J$937)),0))</f>
        <v/>
      </c>
      <c r="BM534" s="87" t="str">
        <f>IF($Q534="","",IFERROR(IF(OR(AND($T534&gt;=DATEVALUE("10/1/20"&amp;RIGHT(BL$1,2)),$T534&lt;=DATEVALUE("9/30/20"&amp;RIGHT(BM$1,2))),AND($U534&gt;=DATEVALUE("10/1/20"&amp;RIGHT(BL$1,2)),$U534&lt;=DATEVALUE("9/30/20"&amp;RIGHT(BM$1,2))),AND($T534&lt;=DATEVALUE("10/1/20"&amp;RIGHT(BL$1,2)),$U534&gt;=DATEVALUE("9/30/20"&amp;RIGHT(BM$1,2)))),
IF(AND($T534&gt;=DATEVALUE("10/1/20"&amp;RIGHT(BL$1,2)),$U534&lt;=DATEVALUE("9/30/20"&amp;RIGHT(BM$1,2))),NETWORKDAYS($T534,$U534,Holidays!$J$3:$J$937),
IF(AND($T534&lt;DATEVALUE("10/1/20"&amp;RIGHT(BL$1,2)),$U534&lt;=DATEVALUE("9/30/20"&amp;RIGHT(BM$1,2))),NETWORKDAYS(DATEVALUE("10/1/20"&amp;RIGHT(BL$1,2)),$U534,Holidays!$J$3:$J$937),
IF($T534&lt;DATEVALUE("10/1/20"&amp;RIGHT(BL$1,2)),NETWORKDAYS(DATEVALUE("10/1/20"&amp;RIGHT(BL$1,2)),DATEVALUE("9/30/20"&amp;RIGHT(BM$1,2)),Holidays!$J$3:$J$937),
IF($T534&gt;=DATEVALUE("10/1/20"&amp;RIGHT(BL$1,2)),NETWORKDAYS($T534,DATEVALUE("9/30/20"&amp;RIGHT(BM$1,2)),Holidays!$J$3:$J$937),"")))),"")/(NETWORKDAYS($T534,$U534,Holidays!$J$3:$J$937)),0))</f>
        <v/>
      </c>
      <c r="BN534" s="87" t="str">
        <f>IF($Q534="","",IFERROR(IF(OR(AND($T534&gt;=DATEVALUE("10/1/20"&amp;RIGHT(BM$1,2)),$T534&lt;=DATEVALUE("9/30/20"&amp;RIGHT(BN$1,2))),AND($U534&gt;=DATEVALUE("10/1/20"&amp;RIGHT(BM$1,2)),$U534&lt;=DATEVALUE("9/30/20"&amp;RIGHT(BN$1,2))),AND($T534&lt;=DATEVALUE("10/1/20"&amp;RIGHT(BM$1,2)),$U534&gt;=DATEVALUE("9/30/20"&amp;RIGHT(BN$1,2)))),
IF(AND($T534&gt;=DATEVALUE("10/1/20"&amp;RIGHT(BM$1,2)),$U534&lt;=DATEVALUE("9/30/20"&amp;RIGHT(BN$1,2))),NETWORKDAYS($T534,$U534,Holidays!$J$3:$J$937),
IF(AND($T534&lt;DATEVALUE("10/1/20"&amp;RIGHT(BM$1,2)),$U534&lt;=DATEVALUE("9/30/20"&amp;RIGHT(BN$1,2))),NETWORKDAYS(DATEVALUE("10/1/20"&amp;RIGHT(BM$1,2)),$U534,Holidays!$J$3:$J$937),
IF($T534&lt;DATEVALUE("10/1/20"&amp;RIGHT(BM$1,2)),NETWORKDAYS(DATEVALUE("10/1/20"&amp;RIGHT(BM$1,2)),DATEVALUE("9/30/20"&amp;RIGHT(BN$1,2)),Holidays!$J$3:$J$937),
IF($T534&gt;=DATEVALUE("10/1/20"&amp;RIGHT(BM$1,2)),NETWORKDAYS($T534,DATEVALUE("9/30/20"&amp;RIGHT(BN$1,2)),Holidays!$J$3:$J$937),"")))),"")/(NETWORKDAYS($T534,$U534,Holidays!$J$3:$J$937)),0))</f>
        <v/>
      </c>
      <c r="BO534" s="87" t="str">
        <f>IF($Q534="","",IFERROR(IF(OR(AND($T534&gt;=DATEVALUE("10/1/20"&amp;RIGHT(BN$1,2)),$T534&lt;=DATEVALUE("9/30/20"&amp;RIGHT(BO$1,2))),AND($U534&gt;=DATEVALUE("10/1/20"&amp;RIGHT(BN$1,2)),$U534&lt;=DATEVALUE("9/30/20"&amp;RIGHT(BO$1,2))),AND($T534&lt;=DATEVALUE("10/1/20"&amp;RIGHT(BN$1,2)),$U534&gt;=DATEVALUE("9/30/20"&amp;RIGHT(BO$1,2)))),
IF(AND($T534&gt;=DATEVALUE("10/1/20"&amp;RIGHT(BN$1,2)),$U534&lt;=DATEVALUE("9/30/20"&amp;RIGHT(BO$1,2))),NETWORKDAYS($T534,$U534,Holidays!$J$3:$J$937),
IF(AND($T534&lt;DATEVALUE("10/1/20"&amp;RIGHT(BN$1,2)),$U534&lt;=DATEVALUE("9/30/20"&amp;RIGHT(BO$1,2))),NETWORKDAYS(DATEVALUE("10/1/20"&amp;RIGHT(BN$1,2)),$U534,Holidays!$J$3:$J$937),
IF($T534&lt;DATEVALUE("10/1/20"&amp;RIGHT(BN$1,2)),NETWORKDAYS(DATEVALUE("10/1/20"&amp;RIGHT(BN$1,2)),DATEVALUE("9/30/20"&amp;RIGHT(BO$1,2)),Holidays!$J$3:$J$937),
IF($T534&gt;=DATEVALUE("10/1/20"&amp;RIGHT(BN$1,2)),NETWORKDAYS($T534,DATEVALUE("9/30/20"&amp;RIGHT(BO$1,2)),Holidays!$J$3:$J$937),"")))),"")/(NETWORKDAYS($T534,$U534,Holidays!$J$3:$J$937)),0))</f>
        <v/>
      </c>
      <c r="BP534" s="87" t="str">
        <f>IF($Q534="","",IFERROR(IF(OR(AND($T534&gt;=DATEVALUE("10/1/20"&amp;RIGHT(BO$1,2)),$T534&lt;=DATEVALUE("9/30/20"&amp;RIGHT(BP$1,2))),AND($U534&gt;=DATEVALUE("10/1/20"&amp;RIGHT(BO$1,2)),$U534&lt;=DATEVALUE("9/30/20"&amp;RIGHT(BP$1,2))),AND($T534&lt;=DATEVALUE("10/1/20"&amp;RIGHT(BO$1,2)),$U534&gt;=DATEVALUE("9/30/20"&amp;RIGHT(BP$1,2)))),
IF(AND($T534&gt;=DATEVALUE("10/1/20"&amp;RIGHT(BO$1,2)),$U534&lt;=DATEVALUE("9/30/20"&amp;RIGHT(BP$1,2))),NETWORKDAYS($T534,$U534,Holidays!$J$3:$J$937),
IF(AND($T534&lt;DATEVALUE("10/1/20"&amp;RIGHT(BO$1,2)),$U534&lt;=DATEVALUE("9/30/20"&amp;RIGHT(BP$1,2))),NETWORKDAYS(DATEVALUE("10/1/20"&amp;RIGHT(BO$1,2)),$U534,Holidays!$J$3:$J$937),
IF($T534&lt;DATEVALUE("10/1/20"&amp;RIGHT(BO$1,2)),NETWORKDAYS(DATEVALUE("10/1/20"&amp;RIGHT(BO$1,2)),DATEVALUE("9/30/20"&amp;RIGHT(BP$1,2)),Holidays!$J$3:$J$937),
IF($T534&gt;=DATEVALUE("10/1/20"&amp;RIGHT(BO$1,2)),NETWORKDAYS($T534,DATEVALUE("9/30/20"&amp;RIGHT(BP$1,2)),Holidays!$J$3:$J$937),"")))),"")/(NETWORKDAYS($T534,$U534,Holidays!$J$3:$J$937)),0))</f>
        <v/>
      </c>
      <c r="BQ534" s="87" t="str">
        <f>IF($Q534="","",IFERROR(IF(OR(AND($T534&gt;=DATEVALUE("10/1/20"&amp;RIGHT(BP$1,2)),$T534&lt;=DATEVALUE("9/30/20"&amp;RIGHT(BQ$1,2))),AND($U534&gt;=DATEVALUE("10/1/20"&amp;RIGHT(BP$1,2)),$U534&lt;=DATEVALUE("9/30/20"&amp;RIGHT(BQ$1,2))),AND($T534&lt;=DATEVALUE("10/1/20"&amp;RIGHT(BP$1,2)),$U534&gt;=DATEVALUE("9/30/20"&amp;RIGHT(BQ$1,2)))),
IF(AND($T534&gt;=DATEVALUE("10/1/20"&amp;RIGHT(BP$1,2)),$U534&lt;=DATEVALUE("9/30/20"&amp;RIGHT(BQ$1,2))),NETWORKDAYS($T534,$U534,Holidays!$J$3:$J$937),
IF(AND($T534&lt;DATEVALUE("10/1/20"&amp;RIGHT(BP$1,2)),$U534&lt;=DATEVALUE("9/30/20"&amp;RIGHT(BQ$1,2))),NETWORKDAYS(DATEVALUE("10/1/20"&amp;RIGHT(BP$1,2)),$U534,Holidays!$J$3:$J$937),
IF($T534&lt;DATEVALUE("10/1/20"&amp;RIGHT(BP$1,2)),NETWORKDAYS(DATEVALUE("10/1/20"&amp;RIGHT(BP$1,2)),DATEVALUE("9/30/20"&amp;RIGHT(BQ$1,2)),Holidays!$J$3:$J$937),
IF($T534&gt;=DATEVALUE("10/1/20"&amp;RIGHT(BP$1,2)),NETWORKDAYS($T534,DATEVALUE("9/30/20"&amp;RIGHT(BQ$1,2)),Holidays!$J$3:$J$937),"")))),"")/(NETWORKDAYS($T534,$U534,Holidays!$J$3:$J$937)),0))</f>
        <v/>
      </c>
      <c r="BR534" s="87" t="str">
        <f>IF($Q534="","",IFERROR(IF(OR(AND($T534&gt;=DATEVALUE("10/1/20"&amp;RIGHT(BQ$1,2)),$T534&lt;=DATEVALUE("9/30/20"&amp;RIGHT(BR$1,2))),AND($U534&gt;=DATEVALUE("10/1/20"&amp;RIGHT(BQ$1,2)),$U534&lt;=DATEVALUE("9/30/20"&amp;RIGHT(BR$1,2))),AND($T534&lt;=DATEVALUE("10/1/20"&amp;RIGHT(BQ$1,2)),$U534&gt;=DATEVALUE("9/30/20"&amp;RIGHT(BR$1,2)))),
IF(AND($T534&gt;=DATEVALUE("10/1/20"&amp;RIGHT(BQ$1,2)),$U534&lt;=DATEVALUE("9/30/20"&amp;RIGHT(BR$1,2))),NETWORKDAYS($T534,$U534,Holidays!$J$3:$J$937),
IF(AND($T534&lt;DATEVALUE("10/1/20"&amp;RIGHT(BQ$1,2)),$U534&lt;=DATEVALUE("9/30/20"&amp;RIGHT(BR$1,2))),NETWORKDAYS(DATEVALUE("10/1/20"&amp;RIGHT(BQ$1,2)),$U534,Holidays!$J$3:$J$937),
IF($T534&lt;DATEVALUE("10/1/20"&amp;RIGHT(BQ$1,2)),NETWORKDAYS(DATEVALUE("10/1/20"&amp;RIGHT(BQ$1,2)),DATEVALUE("9/30/20"&amp;RIGHT(BR$1,2)),Holidays!$J$3:$J$937),
IF($T534&gt;=DATEVALUE("10/1/20"&amp;RIGHT(BQ$1,2)),NETWORKDAYS($T534,DATEVALUE("9/30/20"&amp;RIGHT(BR$1,2)),Holidays!$J$3:$J$937),"")))),"")/(NETWORKDAYS($T534,$U534,Holidays!$J$3:$J$937)),0))</f>
        <v/>
      </c>
      <c r="BS534" s="87" t="str">
        <f>IF($Q534="","",IFERROR(IF(OR(AND($T534&gt;=DATEVALUE("10/1/20"&amp;RIGHT(BR$1,2)),$T534&lt;=DATEVALUE("9/30/20"&amp;RIGHT(BS$1,2))),AND($U534&gt;=DATEVALUE("10/1/20"&amp;RIGHT(BR$1,2)),$U534&lt;=DATEVALUE("9/30/20"&amp;RIGHT(BS$1,2))),AND($T534&lt;=DATEVALUE("10/1/20"&amp;RIGHT(BR$1,2)),$U534&gt;=DATEVALUE("9/30/20"&amp;RIGHT(BS$1,2)))),
IF(AND($T534&gt;=DATEVALUE("10/1/20"&amp;RIGHT(BR$1,2)),$U534&lt;=DATEVALUE("9/30/20"&amp;RIGHT(BS$1,2))),NETWORKDAYS($T534,$U534,Holidays!$J$3:$J$937),
IF(AND($T534&lt;DATEVALUE("10/1/20"&amp;RIGHT(BR$1,2)),$U534&lt;=DATEVALUE("9/30/20"&amp;RIGHT(BS$1,2))),NETWORKDAYS(DATEVALUE("10/1/20"&amp;RIGHT(BR$1,2)),$U534,Holidays!$J$3:$J$937),
IF($T534&lt;DATEVALUE("10/1/20"&amp;RIGHT(BR$1,2)),NETWORKDAYS(DATEVALUE("10/1/20"&amp;RIGHT(BR$1,2)),DATEVALUE("9/30/20"&amp;RIGHT(BS$1,2)),Holidays!$J$3:$J$937),
IF($T534&gt;=DATEVALUE("10/1/20"&amp;RIGHT(BR$1,2)),NETWORKDAYS($T534,DATEVALUE("9/30/20"&amp;RIGHT(BS$1,2)),Holidays!$J$3:$J$937),"")))),"")/(NETWORKDAYS($T534,$U534,Holidays!$J$3:$J$937)),0))</f>
        <v/>
      </c>
      <c r="BT534" s="87" t="str">
        <f>IF($Q534="","",IFERROR(IF(OR(AND($T534&gt;=DATEVALUE("10/1/20"&amp;RIGHT(BS$1,2)),$T534&lt;=DATEVALUE("9/30/20"&amp;RIGHT(BT$1,2))),AND($U534&gt;=DATEVALUE("10/1/20"&amp;RIGHT(BS$1,2)),$U534&lt;=DATEVALUE("9/30/20"&amp;RIGHT(BT$1,2))),AND($T534&lt;=DATEVALUE("10/1/20"&amp;RIGHT(BS$1,2)),$U534&gt;=DATEVALUE("9/30/20"&amp;RIGHT(BT$1,2)))),
IF(AND($T534&gt;=DATEVALUE("10/1/20"&amp;RIGHT(BS$1,2)),$U534&lt;=DATEVALUE("9/30/20"&amp;RIGHT(BT$1,2))),NETWORKDAYS($T534,$U534,Holidays!$J$3:$J$937),
IF(AND($T534&lt;DATEVALUE("10/1/20"&amp;RIGHT(BS$1,2)),$U534&lt;=DATEVALUE("9/30/20"&amp;RIGHT(BT$1,2))),NETWORKDAYS(DATEVALUE("10/1/20"&amp;RIGHT(BS$1,2)),$U534,Holidays!$J$3:$J$937),
IF($T534&lt;DATEVALUE("10/1/20"&amp;RIGHT(BS$1,2)),NETWORKDAYS(DATEVALUE("10/1/20"&amp;RIGHT(BS$1,2)),DATEVALUE("9/30/20"&amp;RIGHT(BT$1,2)),Holidays!$J$3:$J$937),
IF($T534&gt;=DATEVALUE("10/1/20"&amp;RIGHT(BS$1,2)),NETWORKDAYS($T534,DATEVALUE("9/30/20"&amp;RIGHT(BT$1,2)),Holidays!$J$3:$J$937),"")))),"")/(NETWORKDAYS($T534,$U534,Holidays!$J$3:$J$937)),0))</f>
        <v/>
      </c>
      <c r="BU534" s="87" t="str">
        <f>IF($Q534="","",IFERROR(IF(OR(AND($T534&gt;=DATEVALUE("10/1/20"&amp;RIGHT(BT$1,2)),$T534&lt;=DATEVALUE("9/30/20"&amp;RIGHT(BU$1,2))),AND($U534&gt;=DATEVALUE("10/1/20"&amp;RIGHT(BT$1,2)),$U534&lt;=DATEVALUE("9/30/20"&amp;RIGHT(BU$1,2))),AND($T534&lt;=DATEVALUE("10/1/20"&amp;RIGHT(BT$1,2)),$U534&gt;=DATEVALUE("9/30/20"&amp;RIGHT(BU$1,2)))),
IF(AND($T534&gt;=DATEVALUE("10/1/20"&amp;RIGHT(BT$1,2)),$U534&lt;=DATEVALUE("9/30/20"&amp;RIGHT(BU$1,2))),NETWORKDAYS($T534,$U534,Holidays!$J$3:$J$937),
IF(AND($T534&lt;DATEVALUE("10/1/20"&amp;RIGHT(BT$1,2)),$U534&lt;=DATEVALUE("9/30/20"&amp;RIGHT(BU$1,2))),NETWORKDAYS(DATEVALUE("10/1/20"&amp;RIGHT(BT$1,2)),$U534,Holidays!$J$3:$J$937),
IF($T534&lt;DATEVALUE("10/1/20"&amp;RIGHT(BT$1,2)),NETWORKDAYS(DATEVALUE("10/1/20"&amp;RIGHT(BT$1,2)),DATEVALUE("9/30/20"&amp;RIGHT(BU$1,2)),Holidays!$J$3:$J$937),
IF($T534&gt;=DATEVALUE("10/1/20"&amp;RIGHT(BT$1,2)),NETWORKDAYS($T534,DATEVALUE("9/30/20"&amp;RIGHT(BU$1,2)),Holidays!$J$3:$J$937),"")))),"")/(NETWORKDAYS($T534,$U534,Holidays!$J$3:$J$937)),0))</f>
        <v/>
      </c>
      <c r="BV534" s="87" t="str">
        <f>IF($Q534="","",IFERROR(IF(OR(AND($T534&gt;=DATEVALUE("10/1/20"&amp;RIGHT(BU$1,2)),$T534&lt;=DATEVALUE("9/30/20"&amp;RIGHT(BV$1,2))),AND($U534&gt;=DATEVALUE("10/1/20"&amp;RIGHT(BU$1,2)),$U534&lt;=DATEVALUE("9/30/20"&amp;RIGHT(BV$1,2))),AND($T534&lt;=DATEVALUE("10/1/20"&amp;RIGHT(BU$1,2)),$U534&gt;=DATEVALUE("9/30/20"&amp;RIGHT(BV$1,2)))),
IF(AND($T534&gt;=DATEVALUE("10/1/20"&amp;RIGHT(BU$1,2)),$U534&lt;=DATEVALUE("9/30/20"&amp;RIGHT(BV$1,2))),NETWORKDAYS($T534,$U534,Holidays!$J$3:$J$937),
IF(AND($T534&lt;DATEVALUE("10/1/20"&amp;RIGHT(BU$1,2)),$U534&lt;=DATEVALUE("9/30/20"&amp;RIGHT(BV$1,2))),NETWORKDAYS(DATEVALUE("10/1/20"&amp;RIGHT(BU$1,2)),$U534,Holidays!$J$3:$J$937),
IF($T534&lt;DATEVALUE("10/1/20"&amp;RIGHT(BU$1,2)),NETWORKDAYS(DATEVALUE("10/1/20"&amp;RIGHT(BU$1,2)),DATEVALUE("9/30/20"&amp;RIGHT(BV$1,2)),Holidays!$J$3:$J$937),
IF($T534&gt;=DATEVALUE("10/1/20"&amp;RIGHT(BU$1,2)),NETWORKDAYS($T534,DATEVALUE("9/30/20"&amp;RIGHT(BV$1,2)),Holidays!$J$3:$J$937),"")))),"")/(NETWORKDAYS($T534,$U534,Holidays!$J$3:$J$937)),0))</f>
        <v/>
      </c>
      <c r="BW534" s="87" t="str">
        <f>IF($Q534="","",IFERROR(IF(OR(AND($T534&gt;=DATEVALUE("10/1/20"&amp;RIGHT(BV$1,2)),$T534&lt;=DATEVALUE("9/30/20"&amp;RIGHT(BW$1,2))),AND($U534&gt;=DATEVALUE("10/1/20"&amp;RIGHT(BV$1,2)),$U534&lt;=DATEVALUE("9/30/20"&amp;RIGHT(BW$1,2))),AND($T534&lt;=DATEVALUE("10/1/20"&amp;RIGHT(BV$1,2)),$U534&gt;=DATEVALUE("9/30/20"&amp;RIGHT(BW$1,2)))),
IF(AND($T534&gt;=DATEVALUE("10/1/20"&amp;RIGHT(BV$1,2)),$U534&lt;=DATEVALUE("9/30/20"&amp;RIGHT(BW$1,2))),NETWORKDAYS($T534,$U534,Holidays!$J$3:$J$937),
IF(AND($T534&lt;DATEVALUE("10/1/20"&amp;RIGHT(BV$1,2)),$U534&lt;=DATEVALUE("9/30/20"&amp;RIGHT(BW$1,2))),NETWORKDAYS(DATEVALUE("10/1/20"&amp;RIGHT(BV$1,2)),$U534,Holidays!$J$3:$J$937),
IF($T534&lt;DATEVALUE("10/1/20"&amp;RIGHT(BV$1,2)),NETWORKDAYS(DATEVALUE("10/1/20"&amp;RIGHT(BV$1,2)),DATEVALUE("9/30/20"&amp;RIGHT(BW$1,2)),Holidays!$J$3:$J$937),
IF($T534&gt;=DATEVALUE("10/1/20"&amp;RIGHT(BV$1,2)),NETWORKDAYS($T534,DATEVALUE("9/30/20"&amp;RIGHT(BW$1,2)),Holidays!$J$3:$J$937),"")))),"")/(NETWORKDAYS($T534,$U534,Holidays!$J$3:$J$937)),0))</f>
        <v/>
      </c>
      <c r="BX534" s="87" t="str">
        <f>IF($Q534="","",IFERROR(IF(OR(AND($T534&gt;=DATEVALUE("10/1/20"&amp;RIGHT(BW$1,2)),$T534&lt;=DATEVALUE("9/30/20"&amp;RIGHT(BX$1,2))),AND($U534&gt;=DATEVALUE("10/1/20"&amp;RIGHT(BW$1,2)),$U534&lt;=DATEVALUE("9/30/20"&amp;RIGHT(BX$1,2))),AND($T534&lt;=DATEVALUE("10/1/20"&amp;RIGHT(BW$1,2)),$U534&gt;=DATEVALUE("9/30/20"&amp;RIGHT(BX$1,2)))),
IF(AND($T534&gt;=DATEVALUE("10/1/20"&amp;RIGHT(BW$1,2)),$U534&lt;=DATEVALUE("9/30/20"&amp;RIGHT(BX$1,2))),NETWORKDAYS($T534,$U534,Holidays!$J$3:$J$937),
IF(AND($T534&lt;DATEVALUE("10/1/20"&amp;RIGHT(BW$1,2)),$U534&lt;=DATEVALUE("9/30/20"&amp;RIGHT(BX$1,2))),NETWORKDAYS(DATEVALUE("10/1/20"&amp;RIGHT(BW$1,2)),$U534,Holidays!$J$3:$J$937),
IF($T534&lt;DATEVALUE("10/1/20"&amp;RIGHT(BW$1,2)),NETWORKDAYS(DATEVALUE("10/1/20"&amp;RIGHT(BW$1,2)),DATEVALUE("9/30/20"&amp;RIGHT(BX$1,2)),Holidays!$J$3:$J$937),
IF($T534&gt;=DATEVALUE("10/1/20"&amp;RIGHT(BW$1,2)),NETWORKDAYS($T534,DATEVALUE("9/30/20"&amp;RIGHT(BX$1,2)),Holidays!$J$3:$J$937),"")))),"")/(NETWORKDAYS($T534,$U534,Holidays!$J$3:$J$937)),0))</f>
        <v/>
      </c>
      <c r="BY534" s="87" t="str">
        <f>IF($Q534="","",IFERROR(IF(OR(AND($T534&gt;=DATEVALUE("10/1/20"&amp;RIGHT(BX$1,2)),$T534&lt;=DATEVALUE("9/30/20"&amp;RIGHT(BY$1,2))),AND($U534&gt;=DATEVALUE("10/1/20"&amp;RIGHT(BX$1,2)),$U534&lt;=DATEVALUE("9/30/20"&amp;RIGHT(BY$1,2))),AND($T534&lt;=DATEVALUE("10/1/20"&amp;RIGHT(BX$1,2)),$U534&gt;=DATEVALUE("9/30/20"&amp;RIGHT(BY$1,2)))),
IF(AND($T534&gt;=DATEVALUE("10/1/20"&amp;RIGHT(BX$1,2)),$U534&lt;=DATEVALUE("9/30/20"&amp;RIGHT(BY$1,2))),NETWORKDAYS($T534,$U534,Holidays!$J$3:$J$937),
IF(AND($T534&lt;DATEVALUE("10/1/20"&amp;RIGHT(BX$1,2)),$U534&lt;=DATEVALUE("9/30/20"&amp;RIGHT(BY$1,2))),NETWORKDAYS(DATEVALUE("10/1/20"&amp;RIGHT(BX$1,2)),$U534,Holidays!$J$3:$J$937),
IF($T534&lt;DATEVALUE("10/1/20"&amp;RIGHT(BX$1,2)),NETWORKDAYS(DATEVALUE("10/1/20"&amp;RIGHT(BX$1,2)),DATEVALUE("9/30/20"&amp;RIGHT(BY$1,2)),Holidays!$J$3:$J$937),
IF($T534&gt;=DATEVALUE("10/1/20"&amp;RIGHT(BX$1,2)),NETWORKDAYS($T534,DATEVALUE("9/30/20"&amp;RIGHT(BY$1,2)),Holidays!$J$3:$J$937),"")))),"")/(NETWORKDAYS($T534,$U534,Holidays!$J$3:$J$937)),0))</f>
        <v/>
      </c>
      <c r="BZ534" s="87" t="str">
        <f>IF($Q534="","",IFERROR(IF(OR(AND($T534&gt;=DATEVALUE("10/1/20"&amp;RIGHT(BY$1,2)),$T534&lt;=DATEVALUE("9/30/20"&amp;RIGHT(BZ$1,2))),AND($U534&gt;=DATEVALUE("10/1/20"&amp;RIGHT(BY$1,2)),$U534&lt;=DATEVALUE("9/30/20"&amp;RIGHT(BZ$1,2))),AND($T534&lt;=DATEVALUE("10/1/20"&amp;RIGHT(BY$1,2)),$U534&gt;=DATEVALUE("9/30/20"&amp;RIGHT(BZ$1,2)))),
IF(AND($T534&gt;=DATEVALUE("10/1/20"&amp;RIGHT(BY$1,2)),$U534&lt;=DATEVALUE("9/30/20"&amp;RIGHT(BZ$1,2))),NETWORKDAYS($T534,$U534,Holidays!$J$3:$J$937),
IF(AND($T534&lt;DATEVALUE("10/1/20"&amp;RIGHT(BY$1,2)),$U534&lt;=DATEVALUE("9/30/20"&amp;RIGHT(BZ$1,2))),NETWORKDAYS(DATEVALUE("10/1/20"&amp;RIGHT(BY$1,2)),$U534,Holidays!$J$3:$J$937),
IF($T534&lt;DATEVALUE("10/1/20"&amp;RIGHT(BY$1,2)),NETWORKDAYS(DATEVALUE("10/1/20"&amp;RIGHT(BY$1,2)),DATEVALUE("9/30/20"&amp;RIGHT(BZ$1,2)),Holidays!$J$3:$J$937),
IF($T534&gt;=DATEVALUE("10/1/20"&amp;RIGHT(BY$1,2)),NETWORKDAYS($T534,DATEVALUE("9/30/20"&amp;RIGHT(BZ$1,2)),Holidays!$J$3:$J$937),"")))),"")/(NETWORKDAYS($T534,$U534,Holidays!$J$3:$J$937)),0))</f>
        <v/>
      </c>
      <c r="CA534" s="87" t="str">
        <f>IF($Q534="","",IFERROR(IF(OR(AND($T534&gt;=DATEVALUE("10/1/20"&amp;RIGHT(BZ$1,2)),$T534&lt;=DATEVALUE("9/30/20"&amp;RIGHT(CA$1,2))),AND($U534&gt;=DATEVALUE("10/1/20"&amp;RIGHT(BZ$1,2)),$U534&lt;=DATEVALUE("9/30/20"&amp;RIGHT(CA$1,2))),AND($T534&lt;=DATEVALUE("10/1/20"&amp;RIGHT(BZ$1,2)),$U534&gt;=DATEVALUE("9/30/20"&amp;RIGHT(CA$1,2)))),
IF(AND($T534&gt;=DATEVALUE("10/1/20"&amp;RIGHT(BZ$1,2)),$U534&lt;=DATEVALUE("9/30/20"&amp;RIGHT(CA$1,2))),NETWORKDAYS($T534,$U534,Holidays!$J$3:$J$937),
IF(AND($T534&lt;DATEVALUE("10/1/20"&amp;RIGHT(BZ$1,2)),$U534&lt;=DATEVALUE("9/30/20"&amp;RIGHT(CA$1,2))),NETWORKDAYS(DATEVALUE("10/1/20"&amp;RIGHT(BZ$1,2)),$U534,Holidays!$J$3:$J$937),
IF($T534&lt;DATEVALUE("10/1/20"&amp;RIGHT(BZ$1,2)),NETWORKDAYS(DATEVALUE("10/1/20"&amp;RIGHT(BZ$1,2)),DATEVALUE("9/30/20"&amp;RIGHT(CA$1,2)),Holidays!$J$3:$J$937),
IF($T534&gt;=DATEVALUE("10/1/20"&amp;RIGHT(BZ$1,2)),NETWORKDAYS($T534,DATEVALUE("9/30/20"&amp;RIGHT(CA$1,2)),Holidays!$J$3:$J$937),"")))),"")/(NETWORKDAYS($T534,$U534,Holidays!$J$3:$J$937)),0))</f>
        <v/>
      </c>
      <c r="CB534" s="87" t="str">
        <f>IF($Q534="","",IFERROR(IF(OR(AND($T534&gt;=DATEVALUE("10/1/20"&amp;RIGHT(CA$1,2)),$T534&lt;=DATEVALUE("9/30/20"&amp;RIGHT(CB$1,2))),AND($U534&gt;=DATEVALUE("10/1/20"&amp;RIGHT(CA$1,2)),$U534&lt;=DATEVALUE("9/30/20"&amp;RIGHT(CB$1,2))),AND($T534&lt;=DATEVALUE("10/1/20"&amp;RIGHT(CA$1,2)),$U534&gt;=DATEVALUE("9/30/20"&amp;RIGHT(CB$1,2)))),
IF(AND($T534&gt;=DATEVALUE("10/1/20"&amp;RIGHT(CA$1,2)),$U534&lt;=DATEVALUE("9/30/20"&amp;RIGHT(CB$1,2))),NETWORKDAYS($T534,$U534,Holidays!$J$3:$J$937),
IF(AND($T534&lt;DATEVALUE("10/1/20"&amp;RIGHT(CA$1,2)),$U534&lt;=DATEVALUE("9/30/20"&amp;RIGHT(CB$1,2))),NETWORKDAYS(DATEVALUE("10/1/20"&amp;RIGHT(CA$1,2)),$U534,Holidays!$J$3:$J$937),
IF($T534&lt;DATEVALUE("10/1/20"&amp;RIGHT(CA$1,2)),NETWORKDAYS(DATEVALUE("10/1/20"&amp;RIGHT(CA$1,2)),DATEVALUE("9/30/20"&amp;RIGHT(CB$1,2)),Holidays!$J$3:$J$937),
IF($T534&gt;=DATEVALUE("10/1/20"&amp;RIGHT(CA$1,2)),NETWORKDAYS($T534,DATEVALUE("9/30/20"&amp;RIGHT(CB$1,2)),Holidays!$J$3:$J$937),"")))),"")/(NETWORKDAYS($T534,$U534,Holidays!$J$3:$J$937)),0))</f>
        <v/>
      </c>
    </row>
    <row r="535" spans="1:80">
      <c r="A535" s="97"/>
      <c r="B535" s="98" t="str">
        <f ca="1">IF(NOT($A535=""),OFFSET('WBS Reference &amp; User Procedure'!$A$1,MATCH($A535,'WBS Reference &amp; User Procedure'!$A:$A,0)-1,1),"")</f>
        <v/>
      </c>
      <c r="D535" s="97"/>
      <c r="I535" s="78"/>
      <c r="T535" s="104" t="str">
        <f>IF(NOT(Q535=""),IF(NOT($S535=""),$S535,#REF!),"")</f>
        <v/>
      </c>
      <c r="U535" s="104" t="str">
        <f>IF(NOT(Q535=""),WORKDAY(T535,Q535,Holidays!$J$3:$J$937),"")</f>
        <v/>
      </c>
      <c r="V535" s="104"/>
      <c r="W535" s="104"/>
      <c r="X535" s="101" t="str">
        <f t="shared" si="106"/>
        <v/>
      </c>
      <c r="AL535" s="87" t="str">
        <f t="shared" ca="1" si="107"/>
        <v/>
      </c>
      <c r="AN535" s="87" t="str">
        <f t="shared" ca="1" si="116"/>
        <v/>
      </c>
      <c r="AO535" s="87" t="str">
        <f t="shared" ca="1" si="116"/>
        <v/>
      </c>
      <c r="AP535" s="87" t="str">
        <f t="shared" ca="1" si="116"/>
        <v/>
      </c>
      <c r="AQ535" s="87" t="str">
        <f t="shared" ca="1" si="116"/>
        <v/>
      </c>
      <c r="AR535" s="87" t="str">
        <f t="shared" ca="1" si="116"/>
        <v/>
      </c>
      <c r="AS535" s="87" t="str">
        <f t="shared" ca="1" si="116"/>
        <v/>
      </c>
      <c r="AT535" s="87" t="str">
        <f t="shared" ca="1" si="116"/>
        <v/>
      </c>
      <c r="AU535" s="87" t="str">
        <f t="shared" ca="1" si="116"/>
        <v/>
      </c>
      <c r="AV535" s="87" t="str">
        <f t="shared" ca="1" si="116"/>
        <v/>
      </c>
      <c r="AW535" s="87" t="str">
        <f t="shared" ca="1" si="116"/>
        <v/>
      </c>
      <c r="AX535" s="87" t="str">
        <f t="shared" ca="1" si="117"/>
        <v/>
      </c>
      <c r="AY535" s="87" t="str">
        <f t="shared" ca="1" si="117"/>
        <v/>
      </c>
      <c r="AZ535" s="87" t="str">
        <f t="shared" ca="1" si="117"/>
        <v/>
      </c>
      <c r="BA535" s="87" t="str">
        <f t="shared" ca="1" si="117"/>
        <v/>
      </c>
      <c r="BB535" s="87" t="str">
        <f t="shared" ca="1" si="117"/>
        <v/>
      </c>
      <c r="BC535" s="87" t="str">
        <f t="shared" ca="1" si="117"/>
        <v/>
      </c>
      <c r="BD535" s="87" t="str">
        <f t="shared" ca="1" si="117"/>
        <v/>
      </c>
      <c r="BE535" s="87" t="str">
        <f t="shared" ca="1" si="117"/>
        <v/>
      </c>
      <c r="BF535" s="87" t="str">
        <f t="shared" ca="1" si="117"/>
        <v/>
      </c>
      <c r="BG535" s="87" t="str">
        <f t="shared" ca="1" si="117"/>
        <v/>
      </c>
      <c r="BI535" s="87" t="str">
        <f>IF($Q535="","",IFERROR(IF(OR(AND($T535&gt;=DATEVALUE("10/1/20"&amp;RIGHT(BH$1,2)),$T535&lt;=DATEVALUE("9/30/20"&amp;RIGHT(BI$1,2))),AND($U535&gt;=DATEVALUE("10/1/20"&amp;RIGHT(BH$1,2)),$U535&lt;=DATEVALUE("9/30/20"&amp;RIGHT(BI$1,2))),AND($T535&lt;=DATEVALUE("10/1/20"&amp;RIGHT(BH$1,2)),$U535&gt;=DATEVALUE("9/30/20"&amp;RIGHT(BI$1,2)))),
IF(AND($T535&gt;=DATEVALUE("10/1/20"&amp;RIGHT(BH$1,2)),$U535&lt;=DATEVALUE("9/30/20"&amp;RIGHT(BI$1,2))),NETWORKDAYS($T535,$U535,Holidays!$J$3:$J$937),
IF(AND($T535&lt;DATEVALUE("10/1/20"&amp;RIGHT(BH$1,2)),$U535&lt;=DATEVALUE("9/30/20"&amp;RIGHT(BI$1,2))),NETWORKDAYS(DATEVALUE("10/1/20"&amp;RIGHT(BH$1,2)),$U535,Holidays!$J$3:$J$937),
IF($T535&lt;DATEVALUE("10/1/20"&amp;RIGHT(BH$1,2)),NETWORKDAYS(DATEVALUE("10/1/20"&amp;RIGHT(BH$1,2)),DATEVALUE("9/30/20"&amp;RIGHT(BI$1,2)),Holidays!$J$3:$J$937),
IF($T535&gt;=DATEVALUE("10/1/20"&amp;RIGHT(BH$1,2)),NETWORKDAYS($T535,DATEVALUE("9/30/20"&amp;RIGHT(BI$1,2)),Holidays!$J$3:$J$937),"")))),"")/(NETWORKDAYS($T535,$U535,Holidays!$J$3:$J$937)),0))</f>
        <v/>
      </c>
      <c r="BJ535" s="87" t="str">
        <f>IF($Q535="","",IFERROR(IF(OR(AND($T535&gt;=DATEVALUE("10/1/20"&amp;RIGHT(BI$1,2)),$T535&lt;=DATEVALUE("9/30/20"&amp;RIGHT(BJ$1,2))),AND($U535&gt;=DATEVALUE("10/1/20"&amp;RIGHT(BI$1,2)),$U535&lt;=DATEVALUE("9/30/20"&amp;RIGHT(BJ$1,2))),AND($T535&lt;=DATEVALUE("10/1/20"&amp;RIGHT(BI$1,2)),$U535&gt;=DATEVALUE("9/30/20"&amp;RIGHT(BJ$1,2)))),
IF(AND($T535&gt;=DATEVALUE("10/1/20"&amp;RIGHT(BI$1,2)),$U535&lt;=DATEVALUE("9/30/20"&amp;RIGHT(BJ$1,2))),NETWORKDAYS($T535,$U535,Holidays!$J$3:$J$937),
IF(AND($T535&lt;DATEVALUE("10/1/20"&amp;RIGHT(BI$1,2)),$U535&lt;=DATEVALUE("9/30/20"&amp;RIGHT(BJ$1,2))),NETWORKDAYS(DATEVALUE("10/1/20"&amp;RIGHT(BI$1,2)),$U535,Holidays!$J$3:$J$937),
IF($T535&lt;DATEVALUE("10/1/20"&amp;RIGHT(BI$1,2)),NETWORKDAYS(DATEVALUE("10/1/20"&amp;RIGHT(BI$1,2)),DATEVALUE("9/30/20"&amp;RIGHT(BJ$1,2)),Holidays!$J$3:$J$937),
IF($T535&gt;=DATEVALUE("10/1/20"&amp;RIGHT(BI$1,2)),NETWORKDAYS($T535,DATEVALUE("9/30/20"&amp;RIGHT(BJ$1,2)),Holidays!$J$3:$J$937),"")))),"")/(NETWORKDAYS($T535,$U535,Holidays!$J$3:$J$937)),0))</f>
        <v/>
      </c>
      <c r="BK535" s="87" t="str">
        <f>IF($Q535="","",IFERROR(IF(OR(AND($T535&gt;=DATEVALUE("10/1/20"&amp;RIGHT(BJ$1,2)),$T535&lt;=DATEVALUE("9/30/20"&amp;RIGHT(BK$1,2))),AND($U535&gt;=DATEVALUE("10/1/20"&amp;RIGHT(BJ$1,2)),$U535&lt;=DATEVALUE("9/30/20"&amp;RIGHT(BK$1,2))),AND($T535&lt;=DATEVALUE("10/1/20"&amp;RIGHT(BJ$1,2)),$U535&gt;=DATEVALUE("9/30/20"&amp;RIGHT(BK$1,2)))),
IF(AND($T535&gt;=DATEVALUE("10/1/20"&amp;RIGHT(BJ$1,2)),$U535&lt;=DATEVALUE("9/30/20"&amp;RIGHT(BK$1,2))),NETWORKDAYS($T535,$U535,Holidays!$J$3:$J$937),
IF(AND($T535&lt;DATEVALUE("10/1/20"&amp;RIGHT(BJ$1,2)),$U535&lt;=DATEVALUE("9/30/20"&amp;RIGHT(BK$1,2))),NETWORKDAYS(DATEVALUE("10/1/20"&amp;RIGHT(BJ$1,2)),$U535,Holidays!$J$3:$J$937),
IF($T535&lt;DATEVALUE("10/1/20"&amp;RIGHT(BJ$1,2)),NETWORKDAYS(DATEVALUE("10/1/20"&amp;RIGHT(BJ$1,2)),DATEVALUE("9/30/20"&amp;RIGHT(BK$1,2)),Holidays!$J$3:$J$937),
IF($T535&gt;=DATEVALUE("10/1/20"&amp;RIGHT(BJ$1,2)),NETWORKDAYS($T535,DATEVALUE("9/30/20"&amp;RIGHT(BK$1,2)),Holidays!$J$3:$J$937),"")))),"")/(NETWORKDAYS($T535,$U535,Holidays!$J$3:$J$937)),0))</f>
        <v/>
      </c>
      <c r="BL535" s="87" t="str">
        <f>IF($Q535="","",IFERROR(IF(OR(AND($T535&gt;=DATEVALUE("10/1/20"&amp;RIGHT(BK$1,2)),$T535&lt;=DATEVALUE("9/30/20"&amp;RIGHT(BL$1,2))),AND($U535&gt;=DATEVALUE("10/1/20"&amp;RIGHT(BK$1,2)),$U535&lt;=DATEVALUE("9/30/20"&amp;RIGHT(BL$1,2))),AND($T535&lt;=DATEVALUE("10/1/20"&amp;RIGHT(BK$1,2)),$U535&gt;=DATEVALUE("9/30/20"&amp;RIGHT(BL$1,2)))),
IF(AND($T535&gt;=DATEVALUE("10/1/20"&amp;RIGHT(BK$1,2)),$U535&lt;=DATEVALUE("9/30/20"&amp;RIGHT(BL$1,2))),NETWORKDAYS($T535,$U535,Holidays!$J$3:$J$937),
IF(AND($T535&lt;DATEVALUE("10/1/20"&amp;RIGHT(BK$1,2)),$U535&lt;=DATEVALUE("9/30/20"&amp;RIGHT(BL$1,2))),NETWORKDAYS(DATEVALUE("10/1/20"&amp;RIGHT(BK$1,2)),$U535,Holidays!$J$3:$J$937),
IF($T535&lt;DATEVALUE("10/1/20"&amp;RIGHT(BK$1,2)),NETWORKDAYS(DATEVALUE("10/1/20"&amp;RIGHT(BK$1,2)),DATEVALUE("9/30/20"&amp;RIGHT(BL$1,2)),Holidays!$J$3:$J$937),
IF($T535&gt;=DATEVALUE("10/1/20"&amp;RIGHT(BK$1,2)),NETWORKDAYS($T535,DATEVALUE("9/30/20"&amp;RIGHT(BL$1,2)),Holidays!$J$3:$J$937),"")))),"")/(NETWORKDAYS($T535,$U535,Holidays!$J$3:$J$937)),0))</f>
        <v/>
      </c>
      <c r="BM535" s="87" t="str">
        <f>IF($Q535="","",IFERROR(IF(OR(AND($T535&gt;=DATEVALUE("10/1/20"&amp;RIGHT(BL$1,2)),$T535&lt;=DATEVALUE("9/30/20"&amp;RIGHT(BM$1,2))),AND($U535&gt;=DATEVALUE("10/1/20"&amp;RIGHT(BL$1,2)),$U535&lt;=DATEVALUE("9/30/20"&amp;RIGHT(BM$1,2))),AND($T535&lt;=DATEVALUE("10/1/20"&amp;RIGHT(BL$1,2)),$U535&gt;=DATEVALUE("9/30/20"&amp;RIGHT(BM$1,2)))),
IF(AND($T535&gt;=DATEVALUE("10/1/20"&amp;RIGHT(BL$1,2)),$U535&lt;=DATEVALUE("9/30/20"&amp;RIGHT(BM$1,2))),NETWORKDAYS($T535,$U535,Holidays!$J$3:$J$937),
IF(AND($T535&lt;DATEVALUE("10/1/20"&amp;RIGHT(BL$1,2)),$U535&lt;=DATEVALUE("9/30/20"&amp;RIGHT(BM$1,2))),NETWORKDAYS(DATEVALUE("10/1/20"&amp;RIGHT(BL$1,2)),$U535,Holidays!$J$3:$J$937),
IF($T535&lt;DATEVALUE("10/1/20"&amp;RIGHT(BL$1,2)),NETWORKDAYS(DATEVALUE("10/1/20"&amp;RIGHT(BL$1,2)),DATEVALUE("9/30/20"&amp;RIGHT(BM$1,2)),Holidays!$J$3:$J$937),
IF($T535&gt;=DATEVALUE("10/1/20"&amp;RIGHT(BL$1,2)),NETWORKDAYS($T535,DATEVALUE("9/30/20"&amp;RIGHT(BM$1,2)),Holidays!$J$3:$J$937),"")))),"")/(NETWORKDAYS($T535,$U535,Holidays!$J$3:$J$937)),0))</f>
        <v/>
      </c>
      <c r="BN535" s="87" t="str">
        <f>IF($Q535="","",IFERROR(IF(OR(AND($T535&gt;=DATEVALUE("10/1/20"&amp;RIGHT(BM$1,2)),$T535&lt;=DATEVALUE("9/30/20"&amp;RIGHT(BN$1,2))),AND($U535&gt;=DATEVALUE("10/1/20"&amp;RIGHT(BM$1,2)),$U535&lt;=DATEVALUE("9/30/20"&amp;RIGHT(BN$1,2))),AND($T535&lt;=DATEVALUE("10/1/20"&amp;RIGHT(BM$1,2)),$U535&gt;=DATEVALUE("9/30/20"&amp;RIGHT(BN$1,2)))),
IF(AND($T535&gt;=DATEVALUE("10/1/20"&amp;RIGHT(BM$1,2)),$U535&lt;=DATEVALUE("9/30/20"&amp;RIGHT(BN$1,2))),NETWORKDAYS($T535,$U535,Holidays!$J$3:$J$937),
IF(AND($T535&lt;DATEVALUE("10/1/20"&amp;RIGHT(BM$1,2)),$U535&lt;=DATEVALUE("9/30/20"&amp;RIGHT(BN$1,2))),NETWORKDAYS(DATEVALUE("10/1/20"&amp;RIGHT(BM$1,2)),$U535,Holidays!$J$3:$J$937),
IF($T535&lt;DATEVALUE("10/1/20"&amp;RIGHT(BM$1,2)),NETWORKDAYS(DATEVALUE("10/1/20"&amp;RIGHT(BM$1,2)),DATEVALUE("9/30/20"&amp;RIGHT(BN$1,2)),Holidays!$J$3:$J$937),
IF($T535&gt;=DATEVALUE("10/1/20"&amp;RIGHT(BM$1,2)),NETWORKDAYS($T535,DATEVALUE("9/30/20"&amp;RIGHT(BN$1,2)),Holidays!$J$3:$J$937),"")))),"")/(NETWORKDAYS($T535,$U535,Holidays!$J$3:$J$937)),0))</f>
        <v/>
      </c>
      <c r="BO535" s="87" t="str">
        <f>IF($Q535="","",IFERROR(IF(OR(AND($T535&gt;=DATEVALUE("10/1/20"&amp;RIGHT(BN$1,2)),$T535&lt;=DATEVALUE("9/30/20"&amp;RIGHT(BO$1,2))),AND($U535&gt;=DATEVALUE("10/1/20"&amp;RIGHT(BN$1,2)),$U535&lt;=DATEVALUE("9/30/20"&amp;RIGHT(BO$1,2))),AND($T535&lt;=DATEVALUE("10/1/20"&amp;RIGHT(BN$1,2)),$U535&gt;=DATEVALUE("9/30/20"&amp;RIGHT(BO$1,2)))),
IF(AND($T535&gt;=DATEVALUE("10/1/20"&amp;RIGHT(BN$1,2)),$U535&lt;=DATEVALUE("9/30/20"&amp;RIGHT(BO$1,2))),NETWORKDAYS($T535,$U535,Holidays!$J$3:$J$937),
IF(AND($T535&lt;DATEVALUE("10/1/20"&amp;RIGHT(BN$1,2)),$U535&lt;=DATEVALUE("9/30/20"&amp;RIGHT(BO$1,2))),NETWORKDAYS(DATEVALUE("10/1/20"&amp;RIGHT(BN$1,2)),$U535,Holidays!$J$3:$J$937),
IF($T535&lt;DATEVALUE("10/1/20"&amp;RIGHT(BN$1,2)),NETWORKDAYS(DATEVALUE("10/1/20"&amp;RIGHT(BN$1,2)),DATEVALUE("9/30/20"&amp;RIGHT(BO$1,2)),Holidays!$J$3:$J$937),
IF($T535&gt;=DATEVALUE("10/1/20"&amp;RIGHT(BN$1,2)),NETWORKDAYS($T535,DATEVALUE("9/30/20"&amp;RIGHT(BO$1,2)),Holidays!$J$3:$J$937),"")))),"")/(NETWORKDAYS($T535,$U535,Holidays!$J$3:$J$937)),0))</f>
        <v/>
      </c>
      <c r="BP535" s="87" t="str">
        <f>IF($Q535="","",IFERROR(IF(OR(AND($T535&gt;=DATEVALUE("10/1/20"&amp;RIGHT(BO$1,2)),$T535&lt;=DATEVALUE("9/30/20"&amp;RIGHT(BP$1,2))),AND($U535&gt;=DATEVALUE("10/1/20"&amp;RIGHT(BO$1,2)),$U535&lt;=DATEVALUE("9/30/20"&amp;RIGHT(BP$1,2))),AND($T535&lt;=DATEVALUE("10/1/20"&amp;RIGHT(BO$1,2)),$U535&gt;=DATEVALUE("9/30/20"&amp;RIGHT(BP$1,2)))),
IF(AND($T535&gt;=DATEVALUE("10/1/20"&amp;RIGHT(BO$1,2)),$U535&lt;=DATEVALUE("9/30/20"&amp;RIGHT(BP$1,2))),NETWORKDAYS($T535,$U535,Holidays!$J$3:$J$937),
IF(AND($T535&lt;DATEVALUE("10/1/20"&amp;RIGHT(BO$1,2)),$U535&lt;=DATEVALUE("9/30/20"&amp;RIGHT(BP$1,2))),NETWORKDAYS(DATEVALUE("10/1/20"&amp;RIGHT(BO$1,2)),$U535,Holidays!$J$3:$J$937),
IF($T535&lt;DATEVALUE("10/1/20"&amp;RIGHT(BO$1,2)),NETWORKDAYS(DATEVALUE("10/1/20"&amp;RIGHT(BO$1,2)),DATEVALUE("9/30/20"&amp;RIGHT(BP$1,2)),Holidays!$J$3:$J$937),
IF($T535&gt;=DATEVALUE("10/1/20"&amp;RIGHT(BO$1,2)),NETWORKDAYS($T535,DATEVALUE("9/30/20"&amp;RIGHT(BP$1,2)),Holidays!$J$3:$J$937),"")))),"")/(NETWORKDAYS($T535,$U535,Holidays!$J$3:$J$937)),0))</f>
        <v/>
      </c>
      <c r="BQ535" s="87" t="str">
        <f>IF($Q535="","",IFERROR(IF(OR(AND($T535&gt;=DATEVALUE("10/1/20"&amp;RIGHT(BP$1,2)),$T535&lt;=DATEVALUE("9/30/20"&amp;RIGHT(BQ$1,2))),AND($U535&gt;=DATEVALUE("10/1/20"&amp;RIGHT(BP$1,2)),$U535&lt;=DATEVALUE("9/30/20"&amp;RIGHT(BQ$1,2))),AND($T535&lt;=DATEVALUE("10/1/20"&amp;RIGHT(BP$1,2)),$U535&gt;=DATEVALUE("9/30/20"&amp;RIGHT(BQ$1,2)))),
IF(AND($T535&gt;=DATEVALUE("10/1/20"&amp;RIGHT(BP$1,2)),$U535&lt;=DATEVALUE("9/30/20"&amp;RIGHT(BQ$1,2))),NETWORKDAYS($T535,$U535,Holidays!$J$3:$J$937),
IF(AND($T535&lt;DATEVALUE("10/1/20"&amp;RIGHT(BP$1,2)),$U535&lt;=DATEVALUE("9/30/20"&amp;RIGHT(BQ$1,2))),NETWORKDAYS(DATEVALUE("10/1/20"&amp;RIGHT(BP$1,2)),$U535,Holidays!$J$3:$J$937),
IF($T535&lt;DATEVALUE("10/1/20"&amp;RIGHT(BP$1,2)),NETWORKDAYS(DATEVALUE("10/1/20"&amp;RIGHT(BP$1,2)),DATEVALUE("9/30/20"&amp;RIGHT(BQ$1,2)),Holidays!$J$3:$J$937),
IF($T535&gt;=DATEVALUE("10/1/20"&amp;RIGHT(BP$1,2)),NETWORKDAYS($T535,DATEVALUE("9/30/20"&amp;RIGHT(BQ$1,2)),Holidays!$J$3:$J$937),"")))),"")/(NETWORKDAYS($T535,$U535,Holidays!$J$3:$J$937)),0))</f>
        <v/>
      </c>
      <c r="BR535" s="87" t="str">
        <f>IF($Q535="","",IFERROR(IF(OR(AND($T535&gt;=DATEVALUE("10/1/20"&amp;RIGHT(BQ$1,2)),$T535&lt;=DATEVALUE("9/30/20"&amp;RIGHT(BR$1,2))),AND($U535&gt;=DATEVALUE("10/1/20"&amp;RIGHT(BQ$1,2)),$U535&lt;=DATEVALUE("9/30/20"&amp;RIGHT(BR$1,2))),AND($T535&lt;=DATEVALUE("10/1/20"&amp;RIGHT(BQ$1,2)),$U535&gt;=DATEVALUE("9/30/20"&amp;RIGHT(BR$1,2)))),
IF(AND($T535&gt;=DATEVALUE("10/1/20"&amp;RIGHT(BQ$1,2)),$U535&lt;=DATEVALUE("9/30/20"&amp;RIGHT(BR$1,2))),NETWORKDAYS($T535,$U535,Holidays!$J$3:$J$937),
IF(AND($T535&lt;DATEVALUE("10/1/20"&amp;RIGHT(BQ$1,2)),$U535&lt;=DATEVALUE("9/30/20"&amp;RIGHT(BR$1,2))),NETWORKDAYS(DATEVALUE("10/1/20"&amp;RIGHT(BQ$1,2)),$U535,Holidays!$J$3:$J$937),
IF($T535&lt;DATEVALUE("10/1/20"&amp;RIGHT(BQ$1,2)),NETWORKDAYS(DATEVALUE("10/1/20"&amp;RIGHT(BQ$1,2)),DATEVALUE("9/30/20"&amp;RIGHT(BR$1,2)),Holidays!$J$3:$J$937),
IF($T535&gt;=DATEVALUE("10/1/20"&amp;RIGHT(BQ$1,2)),NETWORKDAYS($T535,DATEVALUE("9/30/20"&amp;RIGHT(BR$1,2)),Holidays!$J$3:$J$937),"")))),"")/(NETWORKDAYS($T535,$U535,Holidays!$J$3:$J$937)),0))</f>
        <v/>
      </c>
      <c r="BS535" s="87" t="str">
        <f>IF($Q535="","",IFERROR(IF(OR(AND($T535&gt;=DATEVALUE("10/1/20"&amp;RIGHT(BR$1,2)),$T535&lt;=DATEVALUE("9/30/20"&amp;RIGHT(BS$1,2))),AND($U535&gt;=DATEVALUE("10/1/20"&amp;RIGHT(BR$1,2)),$U535&lt;=DATEVALUE("9/30/20"&amp;RIGHT(BS$1,2))),AND($T535&lt;=DATEVALUE("10/1/20"&amp;RIGHT(BR$1,2)),$U535&gt;=DATEVALUE("9/30/20"&amp;RIGHT(BS$1,2)))),
IF(AND($T535&gt;=DATEVALUE("10/1/20"&amp;RIGHT(BR$1,2)),$U535&lt;=DATEVALUE("9/30/20"&amp;RIGHT(BS$1,2))),NETWORKDAYS($T535,$U535,Holidays!$J$3:$J$937),
IF(AND($T535&lt;DATEVALUE("10/1/20"&amp;RIGHT(BR$1,2)),$U535&lt;=DATEVALUE("9/30/20"&amp;RIGHT(BS$1,2))),NETWORKDAYS(DATEVALUE("10/1/20"&amp;RIGHT(BR$1,2)),$U535,Holidays!$J$3:$J$937),
IF($T535&lt;DATEVALUE("10/1/20"&amp;RIGHT(BR$1,2)),NETWORKDAYS(DATEVALUE("10/1/20"&amp;RIGHT(BR$1,2)),DATEVALUE("9/30/20"&amp;RIGHT(BS$1,2)),Holidays!$J$3:$J$937),
IF($T535&gt;=DATEVALUE("10/1/20"&amp;RIGHT(BR$1,2)),NETWORKDAYS($T535,DATEVALUE("9/30/20"&amp;RIGHT(BS$1,2)),Holidays!$J$3:$J$937),"")))),"")/(NETWORKDAYS($T535,$U535,Holidays!$J$3:$J$937)),0))</f>
        <v/>
      </c>
      <c r="BT535" s="87" t="str">
        <f>IF($Q535="","",IFERROR(IF(OR(AND($T535&gt;=DATEVALUE("10/1/20"&amp;RIGHT(BS$1,2)),$T535&lt;=DATEVALUE("9/30/20"&amp;RIGHT(BT$1,2))),AND($U535&gt;=DATEVALUE("10/1/20"&amp;RIGHT(BS$1,2)),$U535&lt;=DATEVALUE("9/30/20"&amp;RIGHT(BT$1,2))),AND($T535&lt;=DATEVALUE("10/1/20"&amp;RIGHT(BS$1,2)),$U535&gt;=DATEVALUE("9/30/20"&amp;RIGHT(BT$1,2)))),
IF(AND($T535&gt;=DATEVALUE("10/1/20"&amp;RIGHT(BS$1,2)),$U535&lt;=DATEVALUE("9/30/20"&amp;RIGHT(BT$1,2))),NETWORKDAYS($T535,$U535,Holidays!$J$3:$J$937),
IF(AND($T535&lt;DATEVALUE("10/1/20"&amp;RIGHT(BS$1,2)),$U535&lt;=DATEVALUE("9/30/20"&amp;RIGHT(BT$1,2))),NETWORKDAYS(DATEVALUE("10/1/20"&amp;RIGHT(BS$1,2)),$U535,Holidays!$J$3:$J$937),
IF($T535&lt;DATEVALUE("10/1/20"&amp;RIGHT(BS$1,2)),NETWORKDAYS(DATEVALUE("10/1/20"&amp;RIGHT(BS$1,2)),DATEVALUE("9/30/20"&amp;RIGHT(BT$1,2)),Holidays!$J$3:$J$937),
IF($T535&gt;=DATEVALUE("10/1/20"&amp;RIGHT(BS$1,2)),NETWORKDAYS($T535,DATEVALUE("9/30/20"&amp;RIGHT(BT$1,2)),Holidays!$J$3:$J$937),"")))),"")/(NETWORKDAYS($T535,$U535,Holidays!$J$3:$J$937)),0))</f>
        <v/>
      </c>
      <c r="BU535" s="87" t="str">
        <f>IF($Q535="","",IFERROR(IF(OR(AND($T535&gt;=DATEVALUE("10/1/20"&amp;RIGHT(BT$1,2)),$T535&lt;=DATEVALUE("9/30/20"&amp;RIGHT(BU$1,2))),AND($U535&gt;=DATEVALUE("10/1/20"&amp;RIGHT(BT$1,2)),$U535&lt;=DATEVALUE("9/30/20"&amp;RIGHT(BU$1,2))),AND($T535&lt;=DATEVALUE("10/1/20"&amp;RIGHT(BT$1,2)),$U535&gt;=DATEVALUE("9/30/20"&amp;RIGHT(BU$1,2)))),
IF(AND($T535&gt;=DATEVALUE("10/1/20"&amp;RIGHT(BT$1,2)),$U535&lt;=DATEVALUE("9/30/20"&amp;RIGHT(BU$1,2))),NETWORKDAYS($T535,$U535,Holidays!$J$3:$J$937),
IF(AND($T535&lt;DATEVALUE("10/1/20"&amp;RIGHT(BT$1,2)),$U535&lt;=DATEVALUE("9/30/20"&amp;RIGHT(BU$1,2))),NETWORKDAYS(DATEVALUE("10/1/20"&amp;RIGHT(BT$1,2)),$U535,Holidays!$J$3:$J$937),
IF($T535&lt;DATEVALUE("10/1/20"&amp;RIGHT(BT$1,2)),NETWORKDAYS(DATEVALUE("10/1/20"&amp;RIGHT(BT$1,2)),DATEVALUE("9/30/20"&amp;RIGHT(BU$1,2)),Holidays!$J$3:$J$937),
IF($T535&gt;=DATEVALUE("10/1/20"&amp;RIGHT(BT$1,2)),NETWORKDAYS($T535,DATEVALUE("9/30/20"&amp;RIGHT(BU$1,2)),Holidays!$J$3:$J$937),"")))),"")/(NETWORKDAYS($T535,$U535,Holidays!$J$3:$J$937)),0))</f>
        <v/>
      </c>
      <c r="BV535" s="87" t="str">
        <f>IF($Q535="","",IFERROR(IF(OR(AND($T535&gt;=DATEVALUE("10/1/20"&amp;RIGHT(BU$1,2)),$T535&lt;=DATEVALUE("9/30/20"&amp;RIGHT(BV$1,2))),AND($U535&gt;=DATEVALUE("10/1/20"&amp;RIGHT(BU$1,2)),$U535&lt;=DATEVALUE("9/30/20"&amp;RIGHT(BV$1,2))),AND($T535&lt;=DATEVALUE("10/1/20"&amp;RIGHT(BU$1,2)),$U535&gt;=DATEVALUE("9/30/20"&amp;RIGHT(BV$1,2)))),
IF(AND($T535&gt;=DATEVALUE("10/1/20"&amp;RIGHT(BU$1,2)),$U535&lt;=DATEVALUE("9/30/20"&amp;RIGHT(BV$1,2))),NETWORKDAYS($T535,$U535,Holidays!$J$3:$J$937),
IF(AND($T535&lt;DATEVALUE("10/1/20"&amp;RIGHT(BU$1,2)),$U535&lt;=DATEVALUE("9/30/20"&amp;RIGHT(BV$1,2))),NETWORKDAYS(DATEVALUE("10/1/20"&amp;RIGHT(BU$1,2)),$U535,Holidays!$J$3:$J$937),
IF($T535&lt;DATEVALUE("10/1/20"&amp;RIGHT(BU$1,2)),NETWORKDAYS(DATEVALUE("10/1/20"&amp;RIGHT(BU$1,2)),DATEVALUE("9/30/20"&amp;RIGHT(BV$1,2)),Holidays!$J$3:$J$937),
IF($T535&gt;=DATEVALUE("10/1/20"&amp;RIGHT(BU$1,2)),NETWORKDAYS($T535,DATEVALUE("9/30/20"&amp;RIGHT(BV$1,2)),Holidays!$J$3:$J$937),"")))),"")/(NETWORKDAYS($T535,$U535,Holidays!$J$3:$J$937)),0))</f>
        <v/>
      </c>
      <c r="BW535" s="87" t="str">
        <f>IF($Q535="","",IFERROR(IF(OR(AND($T535&gt;=DATEVALUE("10/1/20"&amp;RIGHT(BV$1,2)),$T535&lt;=DATEVALUE("9/30/20"&amp;RIGHT(BW$1,2))),AND($U535&gt;=DATEVALUE("10/1/20"&amp;RIGHT(BV$1,2)),$U535&lt;=DATEVALUE("9/30/20"&amp;RIGHT(BW$1,2))),AND($T535&lt;=DATEVALUE("10/1/20"&amp;RIGHT(BV$1,2)),$U535&gt;=DATEVALUE("9/30/20"&amp;RIGHT(BW$1,2)))),
IF(AND($T535&gt;=DATEVALUE("10/1/20"&amp;RIGHT(BV$1,2)),$U535&lt;=DATEVALUE("9/30/20"&amp;RIGHT(BW$1,2))),NETWORKDAYS($T535,$U535,Holidays!$J$3:$J$937),
IF(AND($T535&lt;DATEVALUE("10/1/20"&amp;RIGHT(BV$1,2)),$U535&lt;=DATEVALUE("9/30/20"&amp;RIGHT(BW$1,2))),NETWORKDAYS(DATEVALUE("10/1/20"&amp;RIGHT(BV$1,2)),$U535,Holidays!$J$3:$J$937),
IF($T535&lt;DATEVALUE("10/1/20"&amp;RIGHT(BV$1,2)),NETWORKDAYS(DATEVALUE("10/1/20"&amp;RIGHT(BV$1,2)),DATEVALUE("9/30/20"&amp;RIGHT(BW$1,2)),Holidays!$J$3:$J$937),
IF($T535&gt;=DATEVALUE("10/1/20"&amp;RIGHT(BV$1,2)),NETWORKDAYS($T535,DATEVALUE("9/30/20"&amp;RIGHT(BW$1,2)),Holidays!$J$3:$J$937),"")))),"")/(NETWORKDAYS($T535,$U535,Holidays!$J$3:$J$937)),0))</f>
        <v/>
      </c>
      <c r="BX535" s="87" t="str">
        <f>IF($Q535="","",IFERROR(IF(OR(AND($T535&gt;=DATEVALUE("10/1/20"&amp;RIGHT(BW$1,2)),$T535&lt;=DATEVALUE("9/30/20"&amp;RIGHT(BX$1,2))),AND($U535&gt;=DATEVALUE("10/1/20"&amp;RIGHT(BW$1,2)),$U535&lt;=DATEVALUE("9/30/20"&amp;RIGHT(BX$1,2))),AND($T535&lt;=DATEVALUE("10/1/20"&amp;RIGHT(BW$1,2)),$U535&gt;=DATEVALUE("9/30/20"&amp;RIGHT(BX$1,2)))),
IF(AND($T535&gt;=DATEVALUE("10/1/20"&amp;RIGHT(BW$1,2)),$U535&lt;=DATEVALUE("9/30/20"&amp;RIGHT(BX$1,2))),NETWORKDAYS($T535,$U535,Holidays!$J$3:$J$937),
IF(AND($T535&lt;DATEVALUE("10/1/20"&amp;RIGHT(BW$1,2)),$U535&lt;=DATEVALUE("9/30/20"&amp;RIGHT(BX$1,2))),NETWORKDAYS(DATEVALUE("10/1/20"&amp;RIGHT(BW$1,2)),$U535,Holidays!$J$3:$J$937),
IF($T535&lt;DATEVALUE("10/1/20"&amp;RIGHT(BW$1,2)),NETWORKDAYS(DATEVALUE("10/1/20"&amp;RIGHT(BW$1,2)),DATEVALUE("9/30/20"&amp;RIGHT(BX$1,2)),Holidays!$J$3:$J$937),
IF($T535&gt;=DATEVALUE("10/1/20"&amp;RIGHT(BW$1,2)),NETWORKDAYS($T535,DATEVALUE("9/30/20"&amp;RIGHT(BX$1,2)),Holidays!$J$3:$J$937),"")))),"")/(NETWORKDAYS($T535,$U535,Holidays!$J$3:$J$937)),0))</f>
        <v/>
      </c>
      <c r="BY535" s="87" t="str">
        <f>IF($Q535="","",IFERROR(IF(OR(AND($T535&gt;=DATEVALUE("10/1/20"&amp;RIGHT(BX$1,2)),$T535&lt;=DATEVALUE("9/30/20"&amp;RIGHT(BY$1,2))),AND($U535&gt;=DATEVALUE("10/1/20"&amp;RIGHT(BX$1,2)),$U535&lt;=DATEVALUE("9/30/20"&amp;RIGHT(BY$1,2))),AND($T535&lt;=DATEVALUE("10/1/20"&amp;RIGHT(BX$1,2)),$U535&gt;=DATEVALUE("9/30/20"&amp;RIGHT(BY$1,2)))),
IF(AND($T535&gt;=DATEVALUE("10/1/20"&amp;RIGHT(BX$1,2)),$U535&lt;=DATEVALUE("9/30/20"&amp;RIGHT(BY$1,2))),NETWORKDAYS($T535,$U535,Holidays!$J$3:$J$937),
IF(AND($T535&lt;DATEVALUE("10/1/20"&amp;RIGHT(BX$1,2)),$U535&lt;=DATEVALUE("9/30/20"&amp;RIGHT(BY$1,2))),NETWORKDAYS(DATEVALUE("10/1/20"&amp;RIGHT(BX$1,2)),$U535,Holidays!$J$3:$J$937),
IF($T535&lt;DATEVALUE("10/1/20"&amp;RIGHT(BX$1,2)),NETWORKDAYS(DATEVALUE("10/1/20"&amp;RIGHT(BX$1,2)),DATEVALUE("9/30/20"&amp;RIGHT(BY$1,2)),Holidays!$J$3:$J$937),
IF($T535&gt;=DATEVALUE("10/1/20"&amp;RIGHT(BX$1,2)),NETWORKDAYS($T535,DATEVALUE("9/30/20"&amp;RIGHT(BY$1,2)),Holidays!$J$3:$J$937),"")))),"")/(NETWORKDAYS($T535,$U535,Holidays!$J$3:$J$937)),0))</f>
        <v/>
      </c>
      <c r="BZ535" s="87" t="str">
        <f>IF($Q535="","",IFERROR(IF(OR(AND($T535&gt;=DATEVALUE("10/1/20"&amp;RIGHT(BY$1,2)),$T535&lt;=DATEVALUE("9/30/20"&amp;RIGHT(BZ$1,2))),AND($U535&gt;=DATEVALUE("10/1/20"&amp;RIGHT(BY$1,2)),$U535&lt;=DATEVALUE("9/30/20"&amp;RIGHT(BZ$1,2))),AND($T535&lt;=DATEVALUE("10/1/20"&amp;RIGHT(BY$1,2)),$U535&gt;=DATEVALUE("9/30/20"&amp;RIGHT(BZ$1,2)))),
IF(AND($T535&gt;=DATEVALUE("10/1/20"&amp;RIGHT(BY$1,2)),$U535&lt;=DATEVALUE("9/30/20"&amp;RIGHT(BZ$1,2))),NETWORKDAYS($T535,$U535,Holidays!$J$3:$J$937),
IF(AND($T535&lt;DATEVALUE("10/1/20"&amp;RIGHT(BY$1,2)),$U535&lt;=DATEVALUE("9/30/20"&amp;RIGHT(BZ$1,2))),NETWORKDAYS(DATEVALUE("10/1/20"&amp;RIGHT(BY$1,2)),$U535,Holidays!$J$3:$J$937),
IF($T535&lt;DATEVALUE("10/1/20"&amp;RIGHT(BY$1,2)),NETWORKDAYS(DATEVALUE("10/1/20"&amp;RIGHT(BY$1,2)),DATEVALUE("9/30/20"&amp;RIGHT(BZ$1,2)),Holidays!$J$3:$J$937),
IF($T535&gt;=DATEVALUE("10/1/20"&amp;RIGHT(BY$1,2)),NETWORKDAYS($T535,DATEVALUE("9/30/20"&amp;RIGHT(BZ$1,2)),Holidays!$J$3:$J$937),"")))),"")/(NETWORKDAYS($T535,$U535,Holidays!$J$3:$J$937)),0))</f>
        <v/>
      </c>
      <c r="CA535" s="87" t="str">
        <f>IF($Q535="","",IFERROR(IF(OR(AND($T535&gt;=DATEVALUE("10/1/20"&amp;RIGHT(BZ$1,2)),$T535&lt;=DATEVALUE("9/30/20"&amp;RIGHT(CA$1,2))),AND($U535&gt;=DATEVALUE("10/1/20"&amp;RIGHT(BZ$1,2)),$U535&lt;=DATEVALUE("9/30/20"&amp;RIGHT(CA$1,2))),AND($T535&lt;=DATEVALUE("10/1/20"&amp;RIGHT(BZ$1,2)),$U535&gt;=DATEVALUE("9/30/20"&amp;RIGHT(CA$1,2)))),
IF(AND($T535&gt;=DATEVALUE("10/1/20"&amp;RIGHT(BZ$1,2)),$U535&lt;=DATEVALUE("9/30/20"&amp;RIGHT(CA$1,2))),NETWORKDAYS($T535,$U535,Holidays!$J$3:$J$937),
IF(AND($T535&lt;DATEVALUE("10/1/20"&amp;RIGHT(BZ$1,2)),$U535&lt;=DATEVALUE("9/30/20"&amp;RIGHT(CA$1,2))),NETWORKDAYS(DATEVALUE("10/1/20"&amp;RIGHT(BZ$1,2)),$U535,Holidays!$J$3:$J$937),
IF($T535&lt;DATEVALUE("10/1/20"&amp;RIGHT(BZ$1,2)),NETWORKDAYS(DATEVALUE("10/1/20"&amp;RIGHT(BZ$1,2)),DATEVALUE("9/30/20"&amp;RIGHT(CA$1,2)),Holidays!$J$3:$J$937),
IF($T535&gt;=DATEVALUE("10/1/20"&amp;RIGHT(BZ$1,2)),NETWORKDAYS($T535,DATEVALUE("9/30/20"&amp;RIGHT(CA$1,2)),Holidays!$J$3:$J$937),"")))),"")/(NETWORKDAYS($T535,$U535,Holidays!$J$3:$J$937)),0))</f>
        <v/>
      </c>
      <c r="CB535" s="87" t="str">
        <f>IF($Q535="","",IFERROR(IF(OR(AND($T535&gt;=DATEVALUE("10/1/20"&amp;RIGHT(CA$1,2)),$T535&lt;=DATEVALUE("9/30/20"&amp;RIGHT(CB$1,2))),AND($U535&gt;=DATEVALUE("10/1/20"&amp;RIGHT(CA$1,2)),$U535&lt;=DATEVALUE("9/30/20"&amp;RIGHT(CB$1,2))),AND($T535&lt;=DATEVALUE("10/1/20"&amp;RIGHT(CA$1,2)),$U535&gt;=DATEVALUE("9/30/20"&amp;RIGHT(CB$1,2)))),
IF(AND($T535&gt;=DATEVALUE("10/1/20"&amp;RIGHT(CA$1,2)),$U535&lt;=DATEVALUE("9/30/20"&amp;RIGHT(CB$1,2))),NETWORKDAYS($T535,$U535,Holidays!$J$3:$J$937),
IF(AND($T535&lt;DATEVALUE("10/1/20"&amp;RIGHT(CA$1,2)),$U535&lt;=DATEVALUE("9/30/20"&amp;RIGHT(CB$1,2))),NETWORKDAYS(DATEVALUE("10/1/20"&amp;RIGHT(CA$1,2)),$U535,Holidays!$J$3:$J$937),
IF($T535&lt;DATEVALUE("10/1/20"&amp;RIGHT(CA$1,2)),NETWORKDAYS(DATEVALUE("10/1/20"&amp;RIGHT(CA$1,2)),DATEVALUE("9/30/20"&amp;RIGHT(CB$1,2)),Holidays!$J$3:$J$937),
IF($T535&gt;=DATEVALUE("10/1/20"&amp;RIGHT(CA$1,2)),NETWORKDAYS($T535,DATEVALUE("9/30/20"&amp;RIGHT(CB$1,2)),Holidays!$J$3:$J$937),"")))),"")/(NETWORKDAYS($T535,$U535,Holidays!$J$3:$J$937)),0))</f>
        <v/>
      </c>
    </row>
    <row r="536" spans="1:80">
      <c r="A536" s="97"/>
      <c r="B536" s="98" t="str">
        <f ca="1">IF(NOT($A536=""),OFFSET('WBS Reference &amp; User Procedure'!$A$1,MATCH($A536,'WBS Reference &amp; User Procedure'!$A:$A,0)-1,1),"")</f>
        <v/>
      </c>
      <c r="D536" s="97"/>
      <c r="I536" s="78"/>
      <c r="T536" s="104" t="str">
        <f>IF(NOT(Q536=""),IF(NOT($S536=""),$S536,#REF!),"")</f>
        <v/>
      </c>
      <c r="U536" s="104" t="str">
        <f>IF(NOT(Q536=""),WORKDAY(T536,Q536,Holidays!$J$3:$J$937),"")</f>
        <v/>
      </c>
      <c r="V536" s="104"/>
      <c r="W536" s="104"/>
      <c r="X536" s="101" t="str">
        <f t="shared" si="106"/>
        <v/>
      </c>
      <c r="AL536" s="87" t="str">
        <f t="shared" ca="1" si="107"/>
        <v/>
      </c>
      <c r="AN536" s="87" t="str">
        <f t="shared" ref="AN536:AW545" ca="1" si="118">IF($Q536="","",IFERROR(OFFSET(INDIRECT("'"&amp;KEY_RESOURCE_STRUCTURE_TAB&amp;"'!"&amp;KEY_RATE_SET_INDEX&amp;""),$AL536-1,COLUMN()-34),0))</f>
        <v/>
      </c>
      <c r="AO536" s="87" t="str">
        <f t="shared" ca="1" si="118"/>
        <v/>
      </c>
      <c r="AP536" s="87" t="str">
        <f t="shared" ca="1" si="118"/>
        <v/>
      </c>
      <c r="AQ536" s="87" t="str">
        <f t="shared" ca="1" si="118"/>
        <v/>
      </c>
      <c r="AR536" s="87" t="str">
        <f t="shared" ca="1" si="118"/>
        <v/>
      </c>
      <c r="AS536" s="87" t="str">
        <f t="shared" ca="1" si="118"/>
        <v/>
      </c>
      <c r="AT536" s="87" t="str">
        <f t="shared" ca="1" si="118"/>
        <v/>
      </c>
      <c r="AU536" s="87" t="str">
        <f t="shared" ca="1" si="118"/>
        <v/>
      </c>
      <c r="AV536" s="87" t="str">
        <f t="shared" ca="1" si="118"/>
        <v/>
      </c>
      <c r="AW536" s="87" t="str">
        <f t="shared" ca="1" si="118"/>
        <v/>
      </c>
      <c r="AX536" s="87" t="str">
        <f t="shared" ref="AX536:BG545" ca="1" si="119">IF($Q536="","",IFERROR(OFFSET(INDIRECT("'"&amp;KEY_RESOURCE_STRUCTURE_TAB&amp;"'!"&amp;KEY_RATE_SET_INDEX&amp;""),$AL536-1,COLUMN()-34),0))</f>
        <v/>
      </c>
      <c r="AY536" s="87" t="str">
        <f t="shared" ca="1" si="119"/>
        <v/>
      </c>
      <c r="AZ536" s="87" t="str">
        <f t="shared" ca="1" si="119"/>
        <v/>
      </c>
      <c r="BA536" s="87" t="str">
        <f t="shared" ca="1" si="119"/>
        <v/>
      </c>
      <c r="BB536" s="87" t="str">
        <f t="shared" ca="1" si="119"/>
        <v/>
      </c>
      <c r="BC536" s="87" t="str">
        <f t="shared" ca="1" si="119"/>
        <v/>
      </c>
      <c r="BD536" s="87" t="str">
        <f t="shared" ca="1" si="119"/>
        <v/>
      </c>
      <c r="BE536" s="87" t="str">
        <f t="shared" ca="1" si="119"/>
        <v/>
      </c>
      <c r="BF536" s="87" t="str">
        <f t="shared" ca="1" si="119"/>
        <v/>
      </c>
      <c r="BG536" s="87" t="str">
        <f t="shared" ca="1" si="119"/>
        <v/>
      </c>
      <c r="BI536" s="87" t="str">
        <f>IF($Q536="","",IFERROR(IF(OR(AND($T536&gt;=DATEVALUE("10/1/20"&amp;RIGHT(BH$1,2)),$T536&lt;=DATEVALUE("9/30/20"&amp;RIGHT(BI$1,2))),AND($U536&gt;=DATEVALUE("10/1/20"&amp;RIGHT(BH$1,2)),$U536&lt;=DATEVALUE("9/30/20"&amp;RIGHT(BI$1,2))),AND($T536&lt;=DATEVALUE("10/1/20"&amp;RIGHT(BH$1,2)),$U536&gt;=DATEVALUE("9/30/20"&amp;RIGHT(BI$1,2)))),
IF(AND($T536&gt;=DATEVALUE("10/1/20"&amp;RIGHT(BH$1,2)),$U536&lt;=DATEVALUE("9/30/20"&amp;RIGHT(BI$1,2))),NETWORKDAYS($T536,$U536,Holidays!$J$3:$J$937),
IF(AND($T536&lt;DATEVALUE("10/1/20"&amp;RIGHT(BH$1,2)),$U536&lt;=DATEVALUE("9/30/20"&amp;RIGHT(BI$1,2))),NETWORKDAYS(DATEVALUE("10/1/20"&amp;RIGHT(BH$1,2)),$U536,Holidays!$J$3:$J$937),
IF($T536&lt;DATEVALUE("10/1/20"&amp;RIGHT(BH$1,2)),NETWORKDAYS(DATEVALUE("10/1/20"&amp;RIGHT(BH$1,2)),DATEVALUE("9/30/20"&amp;RIGHT(BI$1,2)),Holidays!$J$3:$J$937),
IF($T536&gt;=DATEVALUE("10/1/20"&amp;RIGHT(BH$1,2)),NETWORKDAYS($T536,DATEVALUE("9/30/20"&amp;RIGHT(BI$1,2)),Holidays!$J$3:$J$937),"")))),"")/(NETWORKDAYS($T536,$U536,Holidays!$J$3:$J$937)),0))</f>
        <v/>
      </c>
      <c r="BJ536" s="87" t="str">
        <f>IF($Q536="","",IFERROR(IF(OR(AND($T536&gt;=DATEVALUE("10/1/20"&amp;RIGHT(BI$1,2)),$T536&lt;=DATEVALUE("9/30/20"&amp;RIGHT(BJ$1,2))),AND($U536&gt;=DATEVALUE("10/1/20"&amp;RIGHT(BI$1,2)),$U536&lt;=DATEVALUE("9/30/20"&amp;RIGHT(BJ$1,2))),AND($T536&lt;=DATEVALUE("10/1/20"&amp;RIGHT(BI$1,2)),$U536&gt;=DATEVALUE("9/30/20"&amp;RIGHT(BJ$1,2)))),
IF(AND($T536&gt;=DATEVALUE("10/1/20"&amp;RIGHT(BI$1,2)),$U536&lt;=DATEVALUE("9/30/20"&amp;RIGHT(BJ$1,2))),NETWORKDAYS($T536,$U536,Holidays!$J$3:$J$937),
IF(AND($T536&lt;DATEVALUE("10/1/20"&amp;RIGHT(BI$1,2)),$U536&lt;=DATEVALUE("9/30/20"&amp;RIGHT(BJ$1,2))),NETWORKDAYS(DATEVALUE("10/1/20"&amp;RIGHT(BI$1,2)),$U536,Holidays!$J$3:$J$937),
IF($T536&lt;DATEVALUE("10/1/20"&amp;RIGHT(BI$1,2)),NETWORKDAYS(DATEVALUE("10/1/20"&amp;RIGHT(BI$1,2)),DATEVALUE("9/30/20"&amp;RIGHT(BJ$1,2)),Holidays!$J$3:$J$937),
IF($T536&gt;=DATEVALUE("10/1/20"&amp;RIGHT(BI$1,2)),NETWORKDAYS($T536,DATEVALUE("9/30/20"&amp;RIGHT(BJ$1,2)),Holidays!$J$3:$J$937),"")))),"")/(NETWORKDAYS($T536,$U536,Holidays!$J$3:$J$937)),0))</f>
        <v/>
      </c>
      <c r="BK536" s="87" t="str">
        <f>IF($Q536="","",IFERROR(IF(OR(AND($T536&gt;=DATEVALUE("10/1/20"&amp;RIGHT(BJ$1,2)),$T536&lt;=DATEVALUE("9/30/20"&amp;RIGHT(BK$1,2))),AND($U536&gt;=DATEVALUE("10/1/20"&amp;RIGHT(BJ$1,2)),$U536&lt;=DATEVALUE("9/30/20"&amp;RIGHT(BK$1,2))),AND($T536&lt;=DATEVALUE("10/1/20"&amp;RIGHT(BJ$1,2)),$U536&gt;=DATEVALUE("9/30/20"&amp;RIGHT(BK$1,2)))),
IF(AND($T536&gt;=DATEVALUE("10/1/20"&amp;RIGHT(BJ$1,2)),$U536&lt;=DATEVALUE("9/30/20"&amp;RIGHT(BK$1,2))),NETWORKDAYS($T536,$U536,Holidays!$J$3:$J$937),
IF(AND($T536&lt;DATEVALUE("10/1/20"&amp;RIGHT(BJ$1,2)),$U536&lt;=DATEVALUE("9/30/20"&amp;RIGHT(BK$1,2))),NETWORKDAYS(DATEVALUE("10/1/20"&amp;RIGHT(BJ$1,2)),$U536,Holidays!$J$3:$J$937),
IF($T536&lt;DATEVALUE("10/1/20"&amp;RIGHT(BJ$1,2)),NETWORKDAYS(DATEVALUE("10/1/20"&amp;RIGHT(BJ$1,2)),DATEVALUE("9/30/20"&amp;RIGHT(BK$1,2)),Holidays!$J$3:$J$937),
IF($T536&gt;=DATEVALUE("10/1/20"&amp;RIGHT(BJ$1,2)),NETWORKDAYS($T536,DATEVALUE("9/30/20"&amp;RIGHT(BK$1,2)),Holidays!$J$3:$J$937),"")))),"")/(NETWORKDAYS($T536,$U536,Holidays!$J$3:$J$937)),0))</f>
        <v/>
      </c>
      <c r="BL536" s="87" t="str">
        <f>IF($Q536="","",IFERROR(IF(OR(AND($T536&gt;=DATEVALUE("10/1/20"&amp;RIGHT(BK$1,2)),$T536&lt;=DATEVALUE("9/30/20"&amp;RIGHT(BL$1,2))),AND($U536&gt;=DATEVALUE("10/1/20"&amp;RIGHT(BK$1,2)),$U536&lt;=DATEVALUE("9/30/20"&amp;RIGHT(BL$1,2))),AND($T536&lt;=DATEVALUE("10/1/20"&amp;RIGHT(BK$1,2)),$U536&gt;=DATEVALUE("9/30/20"&amp;RIGHT(BL$1,2)))),
IF(AND($T536&gt;=DATEVALUE("10/1/20"&amp;RIGHT(BK$1,2)),$U536&lt;=DATEVALUE("9/30/20"&amp;RIGHT(BL$1,2))),NETWORKDAYS($T536,$U536,Holidays!$J$3:$J$937),
IF(AND($T536&lt;DATEVALUE("10/1/20"&amp;RIGHT(BK$1,2)),$U536&lt;=DATEVALUE("9/30/20"&amp;RIGHT(BL$1,2))),NETWORKDAYS(DATEVALUE("10/1/20"&amp;RIGHT(BK$1,2)),$U536,Holidays!$J$3:$J$937),
IF($T536&lt;DATEVALUE("10/1/20"&amp;RIGHT(BK$1,2)),NETWORKDAYS(DATEVALUE("10/1/20"&amp;RIGHT(BK$1,2)),DATEVALUE("9/30/20"&amp;RIGHT(BL$1,2)),Holidays!$J$3:$J$937),
IF($T536&gt;=DATEVALUE("10/1/20"&amp;RIGHT(BK$1,2)),NETWORKDAYS($T536,DATEVALUE("9/30/20"&amp;RIGHT(BL$1,2)),Holidays!$J$3:$J$937),"")))),"")/(NETWORKDAYS($T536,$U536,Holidays!$J$3:$J$937)),0))</f>
        <v/>
      </c>
      <c r="BM536" s="87" t="str">
        <f>IF($Q536="","",IFERROR(IF(OR(AND($T536&gt;=DATEVALUE("10/1/20"&amp;RIGHT(BL$1,2)),$T536&lt;=DATEVALUE("9/30/20"&amp;RIGHT(BM$1,2))),AND($U536&gt;=DATEVALUE("10/1/20"&amp;RIGHT(BL$1,2)),$U536&lt;=DATEVALUE("9/30/20"&amp;RIGHT(BM$1,2))),AND($T536&lt;=DATEVALUE("10/1/20"&amp;RIGHT(BL$1,2)),$U536&gt;=DATEVALUE("9/30/20"&amp;RIGHT(BM$1,2)))),
IF(AND($T536&gt;=DATEVALUE("10/1/20"&amp;RIGHT(BL$1,2)),$U536&lt;=DATEVALUE("9/30/20"&amp;RIGHT(BM$1,2))),NETWORKDAYS($T536,$U536,Holidays!$J$3:$J$937),
IF(AND($T536&lt;DATEVALUE("10/1/20"&amp;RIGHT(BL$1,2)),$U536&lt;=DATEVALUE("9/30/20"&amp;RIGHT(BM$1,2))),NETWORKDAYS(DATEVALUE("10/1/20"&amp;RIGHT(BL$1,2)),$U536,Holidays!$J$3:$J$937),
IF($T536&lt;DATEVALUE("10/1/20"&amp;RIGHT(BL$1,2)),NETWORKDAYS(DATEVALUE("10/1/20"&amp;RIGHT(BL$1,2)),DATEVALUE("9/30/20"&amp;RIGHT(BM$1,2)),Holidays!$J$3:$J$937),
IF($T536&gt;=DATEVALUE("10/1/20"&amp;RIGHT(BL$1,2)),NETWORKDAYS($T536,DATEVALUE("9/30/20"&amp;RIGHT(BM$1,2)),Holidays!$J$3:$J$937),"")))),"")/(NETWORKDAYS($T536,$U536,Holidays!$J$3:$J$937)),0))</f>
        <v/>
      </c>
      <c r="BN536" s="87" t="str">
        <f>IF($Q536="","",IFERROR(IF(OR(AND($T536&gt;=DATEVALUE("10/1/20"&amp;RIGHT(BM$1,2)),$T536&lt;=DATEVALUE("9/30/20"&amp;RIGHT(BN$1,2))),AND($U536&gt;=DATEVALUE("10/1/20"&amp;RIGHT(BM$1,2)),$U536&lt;=DATEVALUE("9/30/20"&amp;RIGHT(BN$1,2))),AND($T536&lt;=DATEVALUE("10/1/20"&amp;RIGHT(BM$1,2)),$U536&gt;=DATEVALUE("9/30/20"&amp;RIGHT(BN$1,2)))),
IF(AND($T536&gt;=DATEVALUE("10/1/20"&amp;RIGHT(BM$1,2)),$U536&lt;=DATEVALUE("9/30/20"&amp;RIGHT(BN$1,2))),NETWORKDAYS($T536,$U536,Holidays!$J$3:$J$937),
IF(AND($T536&lt;DATEVALUE("10/1/20"&amp;RIGHT(BM$1,2)),$U536&lt;=DATEVALUE("9/30/20"&amp;RIGHT(BN$1,2))),NETWORKDAYS(DATEVALUE("10/1/20"&amp;RIGHT(BM$1,2)),$U536,Holidays!$J$3:$J$937),
IF($T536&lt;DATEVALUE("10/1/20"&amp;RIGHT(BM$1,2)),NETWORKDAYS(DATEVALUE("10/1/20"&amp;RIGHT(BM$1,2)),DATEVALUE("9/30/20"&amp;RIGHT(BN$1,2)),Holidays!$J$3:$J$937),
IF($T536&gt;=DATEVALUE("10/1/20"&amp;RIGHT(BM$1,2)),NETWORKDAYS($T536,DATEVALUE("9/30/20"&amp;RIGHT(BN$1,2)),Holidays!$J$3:$J$937),"")))),"")/(NETWORKDAYS($T536,$U536,Holidays!$J$3:$J$937)),0))</f>
        <v/>
      </c>
      <c r="BO536" s="87" t="str">
        <f>IF($Q536="","",IFERROR(IF(OR(AND($T536&gt;=DATEVALUE("10/1/20"&amp;RIGHT(BN$1,2)),$T536&lt;=DATEVALUE("9/30/20"&amp;RIGHT(BO$1,2))),AND($U536&gt;=DATEVALUE("10/1/20"&amp;RIGHT(BN$1,2)),$U536&lt;=DATEVALUE("9/30/20"&amp;RIGHT(BO$1,2))),AND($T536&lt;=DATEVALUE("10/1/20"&amp;RIGHT(BN$1,2)),$U536&gt;=DATEVALUE("9/30/20"&amp;RIGHT(BO$1,2)))),
IF(AND($T536&gt;=DATEVALUE("10/1/20"&amp;RIGHT(BN$1,2)),$U536&lt;=DATEVALUE("9/30/20"&amp;RIGHT(BO$1,2))),NETWORKDAYS($T536,$U536,Holidays!$J$3:$J$937),
IF(AND($T536&lt;DATEVALUE("10/1/20"&amp;RIGHT(BN$1,2)),$U536&lt;=DATEVALUE("9/30/20"&amp;RIGHT(BO$1,2))),NETWORKDAYS(DATEVALUE("10/1/20"&amp;RIGHT(BN$1,2)),$U536,Holidays!$J$3:$J$937),
IF($T536&lt;DATEVALUE("10/1/20"&amp;RIGHT(BN$1,2)),NETWORKDAYS(DATEVALUE("10/1/20"&amp;RIGHT(BN$1,2)),DATEVALUE("9/30/20"&amp;RIGHT(BO$1,2)),Holidays!$J$3:$J$937),
IF($T536&gt;=DATEVALUE("10/1/20"&amp;RIGHT(BN$1,2)),NETWORKDAYS($T536,DATEVALUE("9/30/20"&amp;RIGHT(BO$1,2)),Holidays!$J$3:$J$937),"")))),"")/(NETWORKDAYS($T536,$U536,Holidays!$J$3:$J$937)),0))</f>
        <v/>
      </c>
      <c r="BP536" s="87" t="str">
        <f>IF($Q536="","",IFERROR(IF(OR(AND($T536&gt;=DATEVALUE("10/1/20"&amp;RIGHT(BO$1,2)),$T536&lt;=DATEVALUE("9/30/20"&amp;RIGHT(BP$1,2))),AND($U536&gt;=DATEVALUE("10/1/20"&amp;RIGHT(BO$1,2)),$U536&lt;=DATEVALUE("9/30/20"&amp;RIGHT(BP$1,2))),AND($T536&lt;=DATEVALUE("10/1/20"&amp;RIGHT(BO$1,2)),$U536&gt;=DATEVALUE("9/30/20"&amp;RIGHT(BP$1,2)))),
IF(AND($T536&gt;=DATEVALUE("10/1/20"&amp;RIGHT(BO$1,2)),$U536&lt;=DATEVALUE("9/30/20"&amp;RIGHT(BP$1,2))),NETWORKDAYS($T536,$U536,Holidays!$J$3:$J$937),
IF(AND($T536&lt;DATEVALUE("10/1/20"&amp;RIGHT(BO$1,2)),$U536&lt;=DATEVALUE("9/30/20"&amp;RIGHT(BP$1,2))),NETWORKDAYS(DATEVALUE("10/1/20"&amp;RIGHT(BO$1,2)),$U536,Holidays!$J$3:$J$937),
IF($T536&lt;DATEVALUE("10/1/20"&amp;RIGHT(BO$1,2)),NETWORKDAYS(DATEVALUE("10/1/20"&amp;RIGHT(BO$1,2)),DATEVALUE("9/30/20"&amp;RIGHT(BP$1,2)),Holidays!$J$3:$J$937),
IF($T536&gt;=DATEVALUE("10/1/20"&amp;RIGHT(BO$1,2)),NETWORKDAYS($T536,DATEVALUE("9/30/20"&amp;RIGHT(BP$1,2)),Holidays!$J$3:$J$937),"")))),"")/(NETWORKDAYS($T536,$U536,Holidays!$J$3:$J$937)),0))</f>
        <v/>
      </c>
      <c r="BQ536" s="87" t="str">
        <f>IF($Q536="","",IFERROR(IF(OR(AND($T536&gt;=DATEVALUE("10/1/20"&amp;RIGHT(BP$1,2)),$T536&lt;=DATEVALUE("9/30/20"&amp;RIGHT(BQ$1,2))),AND($U536&gt;=DATEVALUE("10/1/20"&amp;RIGHT(BP$1,2)),$U536&lt;=DATEVALUE("9/30/20"&amp;RIGHT(BQ$1,2))),AND($T536&lt;=DATEVALUE("10/1/20"&amp;RIGHT(BP$1,2)),$U536&gt;=DATEVALUE("9/30/20"&amp;RIGHT(BQ$1,2)))),
IF(AND($T536&gt;=DATEVALUE("10/1/20"&amp;RIGHT(BP$1,2)),$U536&lt;=DATEVALUE("9/30/20"&amp;RIGHT(BQ$1,2))),NETWORKDAYS($T536,$U536,Holidays!$J$3:$J$937),
IF(AND($T536&lt;DATEVALUE("10/1/20"&amp;RIGHT(BP$1,2)),$U536&lt;=DATEVALUE("9/30/20"&amp;RIGHT(BQ$1,2))),NETWORKDAYS(DATEVALUE("10/1/20"&amp;RIGHT(BP$1,2)),$U536,Holidays!$J$3:$J$937),
IF($T536&lt;DATEVALUE("10/1/20"&amp;RIGHT(BP$1,2)),NETWORKDAYS(DATEVALUE("10/1/20"&amp;RIGHT(BP$1,2)),DATEVALUE("9/30/20"&amp;RIGHT(BQ$1,2)),Holidays!$J$3:$J$937),
IF($T536&gt;=DATEVALUE("10/1/20"&amp;RIGHT(BP$1,2)),NETWORKDAYS($T536,DATEVALUE("9/30/20"&amp;RIGHT(BQ$1,2)),Holidays!$J$3:$J$937),"")))),"")/(NETWORKDAYS($T536,$U536,Holidays!$J$3:$J$937)),0))</f>
        <v/>
      </c>
      <c r="BR536" s="87" t="str">
        <f>IF($Q536="","",IFERROR(IF(OR(AND($T536&gt;=DATEVALUE("10/1/20"&amp;RIGHT(BQ$1,2)),$T536&lt;=DATEVALUE("9/30/20"&amp;RIGHT(BR$1,2))),AND($U536&gt;=DATEVALUE("10/1/20"&amp;RIGHT(BQ$1,2)),$U536&lt;=DATEVALUE("9/30/20"&amp;RIGHT(BR$1,2))),AND($T536&lt;=DATEVALUE("10/1/20"&amp;RIGHT(BQ$1,2)),$U536&gt;=DATEVALUE("9/30/20"&amp;RIGHT(BR$1,2)))),
IF(AND($T536&gt;=DATEVALUE("10/1/20"&amp;RIGHT(BQ$1,2)),$U536&lt;=DATEVALUE("9/30/20"&amp;RIGHT(BR$1,2))),NETWORKDAYS($T536,$U536,Holidays!$J$3:$J$937),
IF(AND($T536&lt;DATEVALUE("10/1/20"&amp;RIGHT(BQ$1,2)),$U536&lt;=DATEVALUE("9/30/20"&amp;RIGHT(BR$1,2))),NETWORKDAYS(DATEVALUE("10/1/20"&amp;RIGHT(BQ$1,2)),$U536,Holidays!$J$3:$J$937),
IF($T536&lt;DATEVALUE("10/1/20"&amp;RIGHT(BQ$1,2)),NETWORKDAYS(DATEVALUE("10/1/20"&amp;RIGHT(BQ$1,2)),DATEVALUE("9/30/20"&amp;RIGHT(BR$1,2)),Holidays!$J$3:$J$937),
IF($T536&gt;=DATEVALUE("10/1/20"&amp;RIGHT(BQ$1,2)),NETWORKDAYS($T536,DATEVALUE("9/30/20"&amp;RIGHT(BR$1,2)),Holidays!$J$3:$J$937),"")))),"")/(NETWORKDAYS($T536,$U536,Holidays!$J$3:$J$937)),0))</f>
        <v/>
      </c>
      <c r="BS536" s="87" t="str">
        <f>IF($Q536="","",IFERROR(IF(OR(AND($T536&gt;=DATEVALUE("10/1/20"&amp;RIGHT(BR$1,2)),$T536&lt;=DATEVALUE("9/30/20"&amp;RIGHT(BS$1,2))),AND($U536&gt;=DATEVALUE("10/1/20"&amp;RIGHT(BR$1,2)),$U536&lt;=DATEVALUE("9/30/20"&amp;RIGHT(BS$1,2))),AND($T536&lt;=DATEVALUE("10/1/20"&amp;RIGHT(BR$1,2)),$U536&gt;=DATEVALUE("9/30/20"&amp;RIGHT(BS$1,2)))),
IF(AND($T536&gt;=DATEVALUE("10/1/20"&amp;RIGHT(BR$1,2)),$U536&lt;=DATEVALUE("9/30/20"&amp;RIGHT(BS$1,2))),NETWORKDAYS($T536,$U536,Holidays!$J$3:$J$937),
IF(AND($T536&lt;DATEVALUE("10/1/20"&amp;RIGHT(BR$1,2)),$U536&lt;=DATEVALUE("9/30/20"&amp;RIGHT(BS$1,2))),NETWORKDAYS(DATEVALUE("10/1/20"&amp;RIGHT(BR$1,2)),$U536,Holidays!$J$3:$J$937),
IF($T536&lt;DATEVALUE("10/1/20"&amp;RIGHT(BR$1,2)),NETWORKDAYS(DATEVALUE("10/1/20"&amp;RIGHT(BR$1,2)),DATEVALUE("9/30/20"&amp;RIGHT(BS$1,2)),Holidays!$J$3:$J$937),
IF($T536&gt;=DATEVALUE("10/1/20"&amp;RIGHT(BR$1,2)),NETWORKDAYS($T536,DATEVALUE("9/30/20"&amp;RIGHT(BS$1,2)),Holidays!$J$3:$J$937),"")))),"")/(NETWORKDAYS($T536,$U536,Holidays!$J$3:$J$937)),0))</f>
        <v/>
      </c>
      <c r="BT536" s="87" t="str">
        <f>IF($Q536="","",IFERROR(IF(OR(AND($T536&gt;=DATEVALUE("10/1/20"&amp;RIGHT(BS$1,2)),$T536&lt;=DATEVALUE("9/30/20"&amp;RIGHT(BT$1,2))),AND($U536&gt;=DATEVALUE("10/1/20"&amp;RIGHT(BS$1,2)),$U536&lt;=DATEVALUE("9/30/20"&amp;RIGHT(BT$1,2))),AND($T536&lt;=DATEVALUE("10/1/20"&amp;RIGHT(BS$1,2)),$U536&gt;=DATEVALUE("9/30/20"&amp;RIGHT(BT$1,2)))),
IF(AND($T536&gt;=DATEVALUE("10/1/20"&amp;RIGHT(BS$1,2)),$U536&lt;=DATEVALUE("9/30/20"&amp;RIGHT(BT$1,2))),NETWORKDAYS($T536,$U536,Holidays!$J$3:$J$937),
IF(AND($T536&lt;DATEVALUE("10/1/20"&amp;RIGHT(BS$1,2)),$U536&lt;=DATEVALUE("9/30/20"&amp;RIGHT(BT$1,2))),NETWORKDAYS(DATEVALUE("10/1/20"&amp;RIGHT(BS$1,2)),$U536,Holidays!$J$3:$J$937),
IF($T536&lt;DATEVALUE("10/1/20"&amp;RIGHT(BS$1,2)),NETWORKDAYS(DATEVALUE("10/1/20"&amp;RIGHT(BS$1,2)),DATEVALUE("9/30/20"&amp;RIGHT(BT$1,2)),Holidays!$J$3:$J$937),
IF($T536&gt;=DATEVALUE("10/1/20"&amp;RIGHT(BS$1,2)),NETWORKDAYS($T536,DATEVALUE("9/30/20"&amp;RIGHT(BT$1,2)),Holidays!$J$3:$J$937),"")))),"")/(NETWORKDAYS($T536,$U536,Holidays!$J$3:$J$937)),0))</f>
        <v/>
      </c>
      <c r="BU536" s="87" t="str">
        <f>IF($Q536="","",IFERROR(IF(OR(AND($T536&gt;=DATEVALUE("10/1/20"&amp;RIGHT(BT$1,2)),$T536&lt;=DATEVALUE("9/30/20"&amp;RIGHT(BU$1,2))),AND($U536&gt;=DATEVALUE("10/1/20"&amp;RIGHT(BT$1,2)),$U536&lt;=DATEVALUE("9/30/20"&amp;RIGHT(BU$1,2))),AND($T536&lt;=DATEVALUE("10/1/20"&amp;RIGHT(BT$1,2)),$U536&gt;=DATEVALUE("9/30/20"&amp;RIGHT(BU$1,2)))),
IF(AND($T536&gt;=DATEVALUE("10/1/20"&amp;RIGHT(BT$1,2)),$U536&lt;=DATEVALUE("9/30/20"&amp;RIGHT(BU$1,2))),NETWORKDAYS($T536,$U536,Holidays!$J$3:$J$937),
IF(AND($T536&lt;DATEVALUE("10/1/20"&amp;RIGHT(BT$1,2)),$U536&lt;=DATEVALUE("9/30/20"&amp;RIGHT(BU$1,2))),NETWORKDAYS(DATEVALUE("10/1/20"&amp;RIGHT(BT$1,2)),$U536,Holidays!$J$3:$J$937),
IF($T536&lt;DATEVALUE("10/1/20"&amp;RIGHT(BT$1,2)),NETWORKDAYS(DATEVALUE("10/1/20"&amp;RIGHT(BT$1,2)),DATEVALUE("9/30/20"&amp;RIGHT(BU$1,2)),Holidays!$J$3:$J$937),
IF($T536&gt;=DATEVALUE("10/1/20"&amp;RIGHT(BT$1,2)),NETWORKDAYS($T536,DATEVALUE("9/30/20"&amp;RIGHT(BU$1,2)),Holidays!$J$3:$J$937),"")))),"")/(NETWORKDAYS($T536,$U536,Holidays!$J$3:$J$937)),0))</f>
        <v/>
      </c>
      <c r="BV536" s="87" t="str">
        <f>IF($Q536="","",IFERROR(IF(OR(AND($T536&gt;=DATEVALUE("10/1/20"&amp;RIGHT(BU$1,2)),$T536&lt;=DATEVALUE("9/30/20"&amp;RIGHT(BV$1,2))),AND($U536&gt;=DATEVALUE("10/1/20"&amp;RIGHT(BU$1,2)),$U536&lt;=DATEVALUE("9/30/20"&amp;RIGHT(BV$1,2))),AND($T536&lt;=DATEVALUE("10/1/20"&amp;RIGHT(BU$1,2)),$U536&gt;=DATEVALUE("9/30/20"&amp;RIGHT(BV$1,2)))),
IF(AND($T536&gt;=DATEVALUE("10/1/20"&amp;RIGHT(BU$1,2)),$U536&lt;=DATEVALUE("9/30/20"&amp;RIGHT(BV$1,2))),NETWORKDAYS($T536,$U536,Holidays!$J$3:$J$937),
IF(AND($T536&lt;DATEVALUE("10/1/20"&amp;RIGHT(BU$1,2)),$U536&lt;=DATEVALUE("9/30/20"&amp;RIGHT(BV$1,2))),NETWORKDAYS(DATEVALUE("10/1/20"&amp;RIGHT(BU$1,2)),$U536,Holidays!$J$3:$J$937),
IF($T536&lt;DATEVALUE("10/1/20"&amp;RIGHT(BU$1,2)),NETWORKDAYS(DATEVALUE("10/1/20"&amp;RIGHT(BU$1,2)),DATEVALUE("9/30/20"&amp;RIGHT(BV$1,2)),Holidays!$J$3:$J$937),
IF($T536&gt;=DATEVALUE("10/1/20"&amp;RIGHT(BU$1,2)),NETWORKDAYS($T536,DATEVALUE("9/30/20"&amp;RIGHT(BV$1,2)),Holidays!$J$3:$J$937),"")))),"")/(NETWORKDAYS($T536,$U536,Holidays!$J$3:$J$937)),0))</f>
        <v/>
      </c>
      <c r="BW536" s="87" t="str">
        <f>IF($Q536="","",IFERROR(IF(OR(AND($T536&gt;=DATEVALUE("10/1/20"&amp;RIGHT(BV$1,2)),$T536&lt;=DATEVALUE("9/30/20"&amp;RIGHT(BW$1,2))),AND($U536&gt;=DATEVALUE("10/1/20"&amp;RIGHT(BV$1,2)),$U536&lt;=DATEVALUE("9/30/20"&amp;RIGHT(BW$1,2))),AND($T536&lt;=DATEVALUE("10/1/20"&amp;RIGHT(BV$1,2)),$U536&gt;=DATEVALUE("9/30/20"&amp;RIGHT(BW$1,2)))),
IF(AND($T536&gt;=DATEVALUE("10/1/20"&amp;RIGHT(BV$1,2)),$U536&lt;=DATEVALUE("9/30/20"&amp;RIGHT(BW$1,2))),NETWORKDAYS($T536,$U536,Holidays!$J$3:$J$937),
IF(AND($T536&lt;DATEVALUE("10/1/20"&amp;RIGHT(BV$1,2)),$U536&lt;=DATEVALUE("9/30/20"&amp;RIGHT(BW$1,2))),NETWORKDAYS(DATEVALUE("10/1/20"&amp;RIGHT(BV$1,2)),$U536,Holidays!$J$3:$J$937),
IF($T536&lt;DATEVALUE("10/1/20"&amp;RIGHT(BV$1,2)),NETWORKDAYS(DATEVALUE("10/1/20"&amp;RIGHT(BV$1,2)),DATEVALUE("9/30/20"&amp;RIGHT(BW$1,2)),Holidays!$J$3:$J$937),
IF($T536&gt;=DATEVALUE("10/1/20"&amp;RIGHT(BV$1,2)),NETWORKDAYS($T536,DATEVALUE("9/30/20"&amp;RIGHT(BW$1,2)),Holidays!$J$3:$J$937),"")))),"")/(NETWORKDAYS($T536,$U536,Holidays!$J$3:$J$937)),0))</f>
        <v/>
      </c>
      <c r="BX536" s="87" t="str">
        <f>IF($Q536="","",IFERROR(IF(OR(AND($T536&gt;=DATEVALUE("10/1/20"&amp;RIGHT(BW$1,2)),$T536&lt;=DATEVALUE("9/30/20"&amp;RIGHT(BX$1,2))),AND($U536&gt;=DATEVALUE("10/1/20"&amp;RIGHT(BW$1,2)),$U536&lt;=DATEVALUE("9/30/20"&amp;RIGHT(BX$1,2))),AND($T536&lt;=DATEVALUE("10/1/20"&amp;RIGHT(BW$1,2)),$U536&gt;=DATEVALUE("9/30/20"&amp;RIGHT(BX$1,2)))),
IF(AND($T536&gt;=DATEVALUE("10/1/20"&amp;RIGHT(BW$1,2)),$U536&lt;=DATEVALUE("9/30/20"&amp;RIGHT(BX$1,2))),NETWORKDAYS($T536,$U536,Holidays!$J$3:$J$937),
IF(AND($T536&lt;DATEVALUE("10/1/20"&amp;RIGHT(BW$1,2)),$U536&lt;=DATEVALUE("9/30/20"&amp;RIGHT(BX$1,2))),NETWORKDAYS(DATEVALUE("10/1/20"&amp;RIGHT(BW$1,2)),$U536,Holidays!$J$3:$J$937),
IF($T536&lt;DATEVALUE("10/1/20"&amp;RIGHT(BW$1,2)),NETWORKDAYS(DATEVALUE("10/1/20"&amp;RIGHT(BW$1,2)),DATEVALUE("9/30/20"&amp;RIGHT(BX$1,2)),Holidays!$J$3:$J$937),
IF($T536&gt;=DATEVALUE("10/1/20"&amp;RIGHT(BW$1,2)),NETWORKDAYS($T536,DATEVALUE("9/30/20"&amp;RIGHT(BX$1,2)),Holidays!$J$3:$J$937),"")))),"")/(NETWORKDAYS($T536,$U536,Holidays!$J$3:$J$937)),0))</f>
        <v/>
      </c>
      <c r="BY536" s="87" t="str">
        <f>IF($Q536="","",IFERROR(IF(OR(AND($T536&gt;=DATEVALUE("10/1/20"&amp;RIGHT(BX$1,2)),$T536&lt;=DATEVALUE("9/30/20"&amp;RIGHT(BY$1,2))),AND($U536&gt;=DATEVALUE("10/1/20"&amp;RIGHT(BX$1,2)),$U536&lt;=DATEVALUE("9/30/20"&amp;RIGHT(BY$1,2))),AND($T536&lt;=DATEVALUE("10/1/20"&amp;RIGHT(BX$1,2)),$U536&gt;=DATEVALUE("9/30/20"&amp;RIGHT(BY$1,2)))),
IF(AND($T536&gt;=DATEVALUE("10/1/20"&amp;RIGHT(BX$1,2)),$U536&lt;=DATEVALUE("9/30/20"&amp;RIGHT(BY$1,2))),NETWORKDAYS($T536,$U536,Holidays!$J$3:$J$937),
IF(AND($T536&lt;DATEVALUE("10/1/20"&amp;RIGHT(BX$1,2)),$U536&lt;=DATEVALUE("9/30/20"&amp;RIGHT(BY$1,2))),NETWORKDAYS(DATEVALUE("10/1/20"&amp;RIGHT(BX$1,2)),$U536,Holidays!$J$3:$J$937),
IF($T536&lt;DATEVALUE("10/1/20"&amp;RIGHT(BX$1,2)),NETWORKDAYS(DATEVALUE("10/1/20"&amp;RIGHT(BX$1,2)),DATEVALUE("9/30/20"&amp;RIGHT(BY$1,2)),Holidays!$J$3:$J$937),
IF($T536&gt;=DATEVALUE("10/1/20"&amp;RIGHT(BX$1,2)),NETWORKDAYS($T536,DATEVALUE("9/30/20"&amp;RIGHT(BY$1,2)),Holidays!$J$3:$J$937),"")))),"")/(NETWORKDAYS($T536,$U536,Holidays!$J$3:$J$937)),0))</f>
        <v/>
      </c>
      <c r="BZ536" s="87" t="str">
        <f>IF($Q536="","",IFERROR(IF(OR(AND($T536&gt;=DATEVALUE("10/1/20"&amp;RIGHT(BY$1,2)),$T536&lt;=DATEVALUE("9/30/20"&amp;RIGHT(BZ$1,2))),AND($U536&gt;=DATEVALUE("10/1/20"&amp;RIGHT(BY$1,2)),$U536&lt;=DATEVALUE("9/30/20"&amp;RIGHT(BZ$1,2))),AND($T536&lt;=DATEVALUE("10/1/20"&amp;RIGHT(BY$1,2)),$U536&gt;=DATEVALUE("9/30/20"&amp;RIGHT(BZ$1,2)))),
IF(AND($T536&gt;=DATEVALUE("10/1/20"&amp;RIGHT(BY$1,2)),$U536&lt;=DATEVALUE("9/30/20"&amp;RIGHT(BZ$1,2))),NETWORKDAYS($T536,$U536,Holidays!$J$3:$J$937),
IF(AND($T536&lt;DATEVALUE("10/1/20"&amp;RIGHT(BY$1,2)),$U536&lt;=DATEVALUE("9/30/20"&amp;RIGHT(BZ$1,2))),NETWORKDAYS(DATEVALUE("10/1/20"&amp;RIGHT(BY$1,2)),$U536,Holidays!$J$3:$J$937),
IF($T536&lt;DATEVALUE("10/1/20"&amp;RIGHT(BY$1,2)),NETWORKDAYS(DATEVALUE("10/1/20"&amp;RIGHT(BY$1,2)),DATEVALUE("9/30/20"&amp;RIGHT(BZ$1,2)),Holidays!$J$3:$J$937),
IF($T536&gt;=DATEVALUE("10/1/20"&amp;RIGHT(BY$1,2)),NETWORKDAYS($T536,DATEVALUE("9/30/20"&amp;RIGHT(BZ$1,2)),Holidays!$J$3:$J$937),"")))),"")/(NETWORKDAYS($T536,$U536,Holidays!$J$3:$J$937)),0))</f>
        <v/>
      </c>
      <c r="CA536" s="87" t="str">
        <f>IF($Q536="","",IFERROR(IF(OR(AND($T536&gt;=DATEVALUE("10/1/20"&amp;RIGHT(BZ$1,2)),$T536&lt;=DATEVALUE("9/30/20"&amp;RIGHT(CA$1,2))),AND($U536&gt;=DATEVALUE("10/1/20"&amp;RIGHT(BZ$1,2)),$U536&lt;=DATEVALUE("9/30/20"&amp;RIGHT(CA$1,2))),AND($T536&lt;=DATEVALUE("10/1/20"&amp;RIGHT(BZ$1,2)),$U536&gt;=DATEVALUE("9/30/20"&amp;RIGHT(CA$1,2)))),
IF(AND($T536&gt;=DATEVALUE("10/1/20"&amp;RIGHT(BZ$1,2)),$U536&lt;=DATEVALUE("9/30/20"&amp;RIGHT(CA$1,2))),NETWORKDAYS($T536,$U536,Holidays!$J$3:$J$937),
IF(AND($T536&lt;DATEVALUE("10/1/20"&amp;RIGHT(BZ$1,2)),$U536&lt;=DATEVALUE("9/30/20"&amp;RIGHT(CA$1,2))),NETWORKDAYS(DATEVALUE("10/1/20"&amp;RIGHT(BZ$1,2)),$U536,Holidays!$J$3:$J$937),
IF($T536&lt;DATEVALUE("10/1/20"&amp;RIGHT(BZ$1,2)),NETWORKDAYS(DATEVALUE("10/1/20"&amp;RIGHT(BZ$1,2)),DATEVALUE("9/30/20"&amp;RIGHT(CA$1,2)),Holidays!$J$3:$J$937),
IF($T536&gt;=DATEVALUE("10/1/20"&amp;RIGHT(BZ$1,2)),NETWORKDAYS($T536,DATEVALUE("9/30/20"&amp;RIGHT(CA$1,2)),Holidays!$J$3:$J$937),"")))),"")/(NETWORKDAYS($T536,$U536,Holidays!$J$3:$J$937)),0))</f>
        <v/>
      </c>
      <c r="CB536" s="87" t="str">
        <f>IF($Q536="","",IFERROR(IF(OR(AND($T536&gt;=DATEVALUE("10/1/20"&amp;RIGHT(CA$1,2)),$T536&lt;=DATEVALUE("9/30/20"&amp;RIGHT(CB$1,2))),AND($U536&gt;=DATEVALUE("10/1/20"&amp;RIGHT(CA$1,2)),$U536&lt;=DATEVALUE("9/30/20"&amp;RIGHT(CB$1,2))),AND($T536&lt;=DATEVALUE("10/1/20"&amp;RIGHT(CA$1,2)),$U536&gt;=DATEVALUE("9/30/20"&amp;RIGHT(CB$1,2)))),
IF(AND($T536&gt;=DATEVALUE("10/1/20"&amp;RIGHT(CA$1,2)),$U536&lt;=DATEVALUE("9/30/20"&amp;RIGHT(CB$1,2))),NETWORKDAYS($T536,$U536,Holidays!$J$3:$J$937),
IF(AND($T536&lt;DATEVALUE("10/1/20"&amp;RIGHT(CA$1,2)),$U536&lt;=DATEVALUE("9/30/20"&amp;RIGHT(CB$1,2))),NETWORKDAYS(DATEVALUE("10/1/20"&amp;RIGHT(CA$1,2)),$U536,Holidays!$J$3:$J$937),
IF($T536&lt;DATEVALUE("10/1/20"&amp;RIGHT(CA$1,2)),NETWORKDAYS(DATEVALUE("10/1/20"&amp;RIGHT(CA$1,2)),DATEVALUE("9/30/20"&amp;RIGHT(CB$1,2)),Holidays!$J$3:$J$937),
IF($T536&gt;=DATEVALUE("10/1/20"&amp;RIGHT(CA$1,2)),NETWORKDAYS($T536,DATEVALUE("9/30/20"&amp;RIGHT(CB$1,2)),Holidays!$J$3:$J$937),"")))),"")/(NETWORKDAYS($T536,$U536,Holidays!$J$3:$J$937)),0))</f>
        <v/>
      </c>
    </row>
    <row r="537" spans="1:80">
      <c r="A537" s="97"/>
      <c r="B537" s="98" t="str">
        <f ca="1">IF(NOT($A537=""),OFFSET('WBS Reference &amp; User Procedure'!$A$1,MATCH($A537,'WBS Reference &amp; User Procedure'!$A:$A,0)-1,1),"")</f>
        <v/>
      </c>
      <c r="D537" s="97"/>
      <c r="I537" s="78"/>
      <c r="T537" s="104" t="str">
        <f>IF(NOT(Q537=""),IF(NOT($S537=""),$S537,#REF!),"")</f>
        <v/>
      </c>
      <c r="U537" s="104" t="str">
        <f>IF(NOT(Q537=""),WORKDAY(T537,Q537,Holidays!$J$3:$J$937),"")</f>
        <v/>
      </c>
      <c r="V537" s="104"/>
      <c r="W537" s="104"/>
      <c r="X537" s="101" t="str">
        <f t="shared" si="106"/>
        <v/>
      </c>
      <c r="AL537" s="87" t="str">
        <f t="shared" ca="1" si="107"/>
        <v/>
      </c>
      <c r="AN537" s="87" t="str">
        <f t="shared" ca="1" si="118"/>
        <v/>
      </c>
      <c r="AO537" s="87" t="str">
        <f t="shared" ca="1" si="118"/>
        <v/>
      </c>
      <c r="AP537" s="87" t="str">
        <f t="shared" ca="1" si="118"/>
        <v/>
      </c>
      <c r="AQ537" s="87" t="str">
        <f t="shared" ca="1" si="118"/>
        <v/>
      </c>
      <c r="AR537" s="87" t="str">
        <f t="shared" ca="1" si="118"/>
        <v/>
      </c>
      <c r="AS537" s="87" t="str">
        <f t="shared" ca="1" si="118"/>
        <v/>
      </c>
      <c r="AT537" s="87" t="str">
        <f t="shared" ca="1" si="118"/>
        <v/>
      </c>
      <c r="AU537" s="87" t="str">
        <f t="shared" ca="1" si="118"/>
        <v/>
      </c>
      <c r="AV537" s="87" t="str">
        <f t="shared" ca="1" si="118"/>
        <v/>
      </c>
      <c r="AW537" s="87" t="str">
        <f t="shared" ca="1" si="118"/>
        <v/>
      </c>
      <c r="AX537" s="87" t="str">
        <f t="shared" ca="1" si="119"/>
        <v/>
      </c>
      <c r="AY537" s="87" t="str">
        <f t="shared" ca="1" si="119"/>
        <v/>
      </c>
      <c r="AZ537" s="87" t="str">
        <f t="shared" ca="1" si="119"/>
        <v/>
      </c>
      <c r="BA537" s="87" t="str">
        <f t="shared" ca="1" si="119"/>
        <v/>
      </c>
      <c r="BB537" s="87" t="str">
        <f t="shared" ca="1" si="119"/>
        <v/>
      </c>
      <c r="BC537" s="87" t="str">
        <f t="shared" ca="1" si="119"/>
        <v/>
      </c>
      <c r="BD537" s="87" t="str">
        <f t="shared" ca="1" si="119"/>
        <v/>
      </c>
      <c r="BE537" s="87" t="str">
        <f t="shared" ca="1" si="119"/>
        <v/>
      </c>
      <c r="BF537" s="87" t="str">
        <f t="shared" ca="1" si="119"/>
        <v/>
      </c>
      <c r="BG537" s="87" t="str">
        <f t="shared" ca="1" si="119"/>
        <v/>
      </c>
      <c r="BI537" s="87" t="str">
        <f>IF($Q537="","",IFERROR(IF(OR(AND($T537&gt;=DATEVALUE("10/1/20"&amp;RIGHT(BH$1,2)),$T537&lt;=DATEVALUE("9/30/20"&amp;RIGHT(BI$1,2))),AND($U537&gt;=DATEVALUE("10/1/20"&amp;RIGHT(BH$1,2)),$U537&lt;=DATEVALUE("9/30/20"&amp;RIGHT(BI$1,2))),AND($T537&lt;=DATEVALUE("10/1/20"&amp;RIGHT(BH$1,2)),$U537&gt;=DATEVALUE("9/30/20"&amp;RIGHT(BI$1,2)))),
IF(AND($T537&gt;=DATEVALUE("10/1/20"&amp;RIGHT(BH$1,2)),$U537&lt;=DATEVALUE("9/30/20"&amp;RIGHT(BI$1,2))),NETWORKDAYS($T537,$U537,Holidays!$J$3:$J$937),
IF(AND($T537&lt;DATEVALUE("10/1/20"&amp;RIGHT(BH$1,2)),$U537&lt;=DATEVALUE("9/30/20"&amp;RIGHT(BI$1,2))),NETWORKDAYS(DATEVALUE("10/1/20"&amp;RIGHT(BH$1,2)),$U537,Holidays!$J$3:$J$937),
IF($T537&lt;DATEVALUE("10/1/20"&amp;RIGHT(BH$1,2)),NETWORKDAYS(DATEVALUE("10/1/20"&amp;RIGHT(BH$1,2)),DATEVALUE("9/30/20"&amp;RIGHT(BI$1,2)),Holidays!$J$3:$J$937),
IF($T537&gt;=DATEVALUE("10/1/20"&amp;RIGHT(BH$1,2)),NETWORKDAYS($T537,DATEVALUE("9/30/20"&amp;RIGHT(BI$1,2)),Holidays!$J$3:$J$937),"")))),"")/(NETWORKDAYS($T537,$U537,Holidays!$J$3:$J$937)),0))</f>
        <v/>
      </c>
      <c r="BJ537" s="87" t="str">
        <f>IF($Q537="","",IFERROR(IF(OR(AND($T537&gt;=DATEVALUE("10/1/20"&amp;RIGHT(BI$1,2)),$T537&lt;=DATEVALUE("9/30/20"&amp;RIGHT(BJ$1,2))),AND($U537&gt;=DATEVALUE("10/1/20"&amp;RIGHT(BI$1,2)),$U537&lt;=DATEVALUE("9/30/20"&amp;RIGHT(BJ$1,2))),AND($T537&lt;=DATEVALUE("10/1/20"&amp;RIGHT(BI$1,2)),$U537&gt;=DATEVALUE("9/30/20"&amp;RIGHT(BJ$1,2)))),
IF(AND($T537&gt;=DATEVALUE("10/1/20"&amp;RIGHT(BI$1,2)),$U537&lt;=DATEVALUE("9/30/20"&amp;RIGHT(BJ$1,2))),NETWORKDAYS($T537,$U537,Holidays!$J$3:$J$937),
IF(AND($T537&lt;DATEVALUE("10/1/20"&amp;RIGHT(BI$1,2)),$U537&lt;=DATEVALUE("9/30/20"&amp;RIGHT(BJ$1,2))),NETWORKDAYS(DATEVALUE("10/1/20"&amp;RIGHT(BI$1,2)),$U537,Holidays!$J$3:$J$937),
IF($T537&lt;DATEVALUE("10/1/20"&amp;RIGHT(BI$1,2)),NETWORKDAYS(DATEVALUE("10/1/20"&amp;RIGHT(BI$1,2)),DATEVALUE("9/30/20"&amp;RIGHT(BJ$1,2)),Holidays!$J$3:$J$937),
IF($T537&gt;=DATEVALUE("10/1/20"&amp;RIGHT(BI$1,2)),NETWORKDAYS($T537,DATEVALUE("9/30/20"&amp;RIGHT(BJ$1,2)),Holidays!$J$3:$J$937),"")))),"")/(NETWORKDAYS($T537,$U537,Holidays!$J$3:$J$937)),0))</f>
        <v/>
      </c>
      <c r="BK537" s="87" t="str">
        <f>IF($Q537="","",IFERROR(IF(OR(AND($T537&gt;=DATEVALUE("10/1/20"&amp;RIGHT(BJ$1,2)),$T537&lt;=DATEVALUE("9/30/20"&amp;RIGHT(BK$1,2))),AND($U537&gt;=DATEVALUE("10/1/20"&amp;RIGHT(BJ$1,2)),$U537&lt;=DATEVALUE("9/30/20"&amp;RIGHT(BK$1,2))),AND($T537&lt;=DATEVALUE("10/1/20"&amp;RIGHT(BJ$1,2)),$U537&gt;=DATEVALUE("9/30/20"&amp;RIGHT(BK$1,2)))),
IF(AND($T537&gt;=DATEVALUE("10/1/20"&amp;RIGHT(BJ$1,2)),$U537&lt;=DATEVALUE("9/30/20"&amp;RIGHT(BK$1,2))),NETWORKDAYS($T537,$U537,Holidays!$J$3:$J$937),
IF(AND($T537&lt;DATEVALUE("10/1/20"&amp;RIGHT(BJ$1,2)),$U537&lt;=DATEVALUE("9/30/20"&amp;RIGHT(BK$1,2))),NETWORKDAYS(DATEVALUE("10/1/20"&amp;RIGHT(BJ$1,2)),$U537,Holidays!$J$3:$J$937),
IF($T537&lt;DATEVALUE("10/1/20"&amp;RIGHT(BJ$1,2)),NETWORKDAYS(DATEVALUE("10/1/20"&amp;RIGHT(BJ$1,2)),DATEVALUE("9/30/20"&amp;RIGHT(BK$1,2)),Holidays!$J$3:$J$937),
IF($T537&gt;=DATEVALUE("10/1/20"&amp;RIGHT(BJ$1,2)),NETWORKDAYS($T537,DATEVALUE("9/30/20"&amp;RIGHT(BK$1,2)),Holidays!$J$3:$J$937),"")))),"")/(NETWORKDAYS($T537,$U537,Holidays!$J$3:$J$937)),0))</f>
        <v/>
      </c>
      <c r="BL537" s="87" t="str">
        <f>IF($Q537="","",IFERROR(IF(OR(AND($T537&gt;=DATEVALUE("10/1/20"&amp;RIGHT(BK$1,2)),$T537&lt;=DATEVALUE("9/30/20"&amp;RIGHT(BL$1,2))),AND($U537&gt;=DATEVALUE("10/1/20"&amp;RIGHT(BK$1,2)),$U537&lt;=DATEVALUE("9/30/20"&amp;RIGHT(BL$1,2))),AND($T537&lt;=DATEVALUE("10/1/20"&amp;RIGHT(BK$1,2)),$U537&gt;=DATEVALUE("9/30/20"&amp;RIGHT(BL$1,2)))),
IF(AND($T537&gt;=DATEVALUE("10/1/20"&amp;RIGHT(BK$1,2)),$U537&lt;=DATEVALUE("9/30/20"&amp;RIGHT(BL$1,2))),NETWORKDAYS($T537,$U537,Holidays!$J$3:$J$937),
IF(AND($T537&lt;DATEVALUE("10/1/20"&amp;RIGHT(BK$1,2)),$U537&lt;=DATEVALUE("9/30/20"&amp;RIGHT(BL$1,2))),NETWORKDAYS(DATEVALUE("10/1/20"&amp;RIGHT(BK$1,2)),$U537,Holidays!$J$3:$J$937),
IF($T537&lt;DATEVALUE("10/1/20"&amp;RIGHT(BK$1,2)),NETWORKDAYS(DATEVALUE("10/1/20"&amp;RIGHT(BK$1,2)),DATEVALUE("9/30/20"&amp;RIGHT(BL$1,2)),Holidays!$J$3:$J$937),
IF($T537&gt;=DATEVALUE("10/1/20"&amp;RIGHT(BK$1,2)),NETWORKDAYS($T537,DATEVALUE("9/30/20"&amp;RIGHT(BL$1,2)),Holidays!$J$3:$J$937),"")))),"")/(NETWORKDAYS($T537,$U537,Holidays!$J$3:$J$937)),0))</f>
        <v/>
      </c>
      <c r="BM537" s="87" t="str">
        <f>IF($Q537="","",IFERROR(IF(OR(AND($T537&gt;=DATEVALUE("10/1/20"&amp;RIGHT(BL$1,2)),$T537&lt;=DATEVALUE("9/30/20"&amp;RIGHT(BM$1,2))),AND($U537&gt;=DATEVALUE("10/1/20"&amp;RIGHT(BL$1,2)),$U537&lt;=DATEVALUE("9/30/20"&amp;RIGHT(BM$1,2))),AND($T537&lt;=DATEVALUE("10/1/20"&amp;RIGHT(BL$1,2)),$U537&gt;=DATEVALUE("9/30/20"&amp;RIGHT(BM$1,2)))),
IF(AND($T537&gt;=DATEVALUE("10/1/20"&amp;RIGHT(BL$1,2)),$U537&lt;=DATEVALUE("9/30/20"&amp;RIGHT(BM$1,2))),NETWORKDAYS($T537,$U537,Holidays!$J$3:$J$937),
IF(AND($T537&lt;DATEVALUE("10/1/20"&amp;RIGHT(BL$1,2)),$U537&lt;=DATEVALUE("9/30/20"&amp;RIGHT(BM$1,2))),NETWORKDAYS(DATEVALUE("10/1/20"&amp;RIGHT(BL$1,2)),$U537,Holidays!$J$3:$J$937),
IF($T537&lt;DATEVALUE("10/1/20"&amp;RIGHT(BL$1,2)),NETWORKDAYS(DATEVALUE("10/1/20"&amp;RIGHT(BL$1,2)),DATEVALUE("9/30/20"&amp;RIGHT(BM$1,2)),Holidays!$J$3:$J$937),
IF($T537&gt;=DATEVALUE("10/1/20"&amp;RIGHT(BL$1,2)),NETWORKDAYS($T537,DATEVALUE("9/30/20"&amp;RIGHT(BM$1,2)),Holidays!$J$3:$J$937),"")))),"")/(NETWORKDAYS($T537,$U537,Holidays!$J$3:$J$937)),0))</f>
        <v/>
      </c>
      <c r="BN537" s="87" t="str">
        <f>IF($Q537="","",IFERROR(IF(OR(AND($T537&gt;=DATEVALUE("10/1/20"&amp;RIGHT(BM$1,2)),$T537&lt;=DATEVALUE("9/30/20"&amp;RIGHT(BN$1,2))),AND($U537&gt;=DATEVALUE("10/1/20"&amp;RIGHT(BM$1,2)),$U537&lt;=DATEVALUE("9/30/20"&amp;RIGHT(BN$1,2))),AND($T537&lt;=DATEVALUE("10/1/20"&amp;RIGHT(BM$1,2)),$U537&gt;=DATEVALUE("9/30/20"&amp;RIGHT(BN$1,2)))),
IF(AND($T537&gt;=DATEVALUE("10/1/20"&amp;RIGHT(BM$1,2)),$U537&lt;=DATEVALUE("9/30/20"&amp;RIGHT(BN$1,2))),NETWORKDAYS($T537,$U537,Holidays!$J$3:$J$937),
IF(AND($T537&lt;DATEVALUE("10/1/20"&amp;RIGHT(BM$1,2)),$U537&lt;=DATEVALUE("9/30/20"&amp;RIGHT(BN$1,2))),NETWORKDAYS(DATEVALUE("10/1/20"&amp;RIGHT(BM$1,2)),$U537,Holidays!$J$3:$J$937),
IF($T537&lt;DATEVALUE("10/1/20"&amp;RIGHT(BM$1,2)),NETWORKDAYS(DATEVALUE("10/1/20"&amp;RIGHT(BM$1,2)),DATEVALUE("9/30/20"&amp;RIGHT(BN$1,2)),Holidays!$J$3:$J$937),
IF($T537&gt;=DATEVALUE("10/1/20"&amp;RIGHT(BM$1,2)),NETWORKDAYS($T537,DATEVALUE("9/30/20"&amp;RIGHT(BN$1,2)),Holidays!$J$3:$J$937),"")))),"")/(NETWORKDAYS($T537,$U537,Holidays!$J$3:$J$937)),0))</f>
        <v/>
      </c>
      <c r="BO537" s="87" t="str">
        <f>IF($Q537="","",IFERROR(IF(OR(AND($T537&gt;=DATEVALUE("10/1/20"&amp;RIGHT(BN$1,2)),$T537&lt;=DATEVALUE("9/30/20"&amp;RIGHT(BO$1,2))),AND($U537&gt;=DATEVALUE("10/1/20"&amp;RIGHT(BN$1,2)),$U537&lt;=DATEVALUE("9/30/20"&amp;RIGHT(BO$1,2))),AND($T537&lt;=DATEVALUE("10/1/20"&amp;RIGHT(BN$1,2)),$U537&gt;=DATEVALUE("9/30/20"&amp;RIGHT(BO$1,2)))),
IF(AND($T537&gt;=DATEVALUE("10/1/20"&amp;RIGHT(BN$1,2)),$U537&lt;=DATEVALUE("9/30/20"&amp;RIGHT(BO$1,2))),NETWORKDAYS($T537,$U537,Holidays!$J$3:$J$937),
IF(AND($T537&lt;DATEVALUE("10/1/20"&amp;RIGHT(BN$1,2)),$U537&lt;=DATEVALUE("9/30/20"&amp;RIGHT(BO$1,2))),NETWORKDAYS(DATEVALUE("10/1/20"&amp;RIGHT(BN$1,2)),$U537,Holidays!$J$3:$J$937),
IF($T537&lt;DATEVALUE("10/1/20"&amp;RIGHT(BN$1,2)),NETWORKDAYS(DATEVALUE("10/1/20"&amp;RIGHT(BN$1,2)),DATEVALUE("9/30/20"&amp;RIGHT(BO$1,2)),Holidays!$J$3:$J$937),
IF($T537&gt;=DATEVALUE("10/1/20"&amp;RIGHT(BN$1,2)),NETWORKDAYS($T537,DATEVALUE("9/30/20"&amp;RIGHT(BO$1,2)),Holidays!$J$3:$J$937),"")))),"")/(NETWORKDAYS($T537,$U537,Holidays!$J$3:$J$937)),0))</f>
        <v/>
      </c>
      <c r="BP537" s="87" t="str">
        <f>IF($Q537="","",IFERROR(IF(OR(AND($T537&gt;=DATEVALUE("10/1/20"&amp;RIGHT(BO$1,2)),$T537&lt;=DATEVALUE("9/30/20"&amp;RIGHT(BP$1,2))),AND($U537&gt;=DATEVALUE("10/1/20"&amp;RIGHT(BO$1,2)),$U537&lt;=DATEVALUE("9/30/20"&amp;RIGHT(BP$1,2))),AND($T537&lt;=DATEVALUE("10/1/20"&amp;RIGHT(BO$1,2)),$U537&gt;=DATEVALUE("9/30/20"&amp;RIGHT(BP$1,2)))),
IF(AND($T537&gt;=DATEVALUE("10/1/20"&amp;RIGHT(BO$1,2)),$U537&lt;=DATEVALUE("9/30/20"&amp;RIGHT(BP$1,2))),NETWORKDAYS($T537,$U537,Holidays!$J$3:$J$937),
IF(AND($T537&lt;DATEVALUE("10/1/20"&amp;RIGHT(BO$1,2)),$U537&lt;=DATEVALUE("9/30/20"&amp;RIGHT(BP$1,2))),NETWORKDAYS(DATEVALUE("10/1/20"&amp;RIGHT(BO$1,2)),$U537,Holidays!$J$3:$J$937),
IF($T537&lt;DATEVALUE("10/1/20"&amp;RIGHT(BO$1,2)),NETWORKDAYS(DATEVALUE("10/1/20"&amp;RIGHT(BO$1,2)),DATEVALUE("9/30/20"&amp;RIGHT(BP$1,2)),Holidays!$J$3:$J$937),
IF($T537&gt;=DATEVALUE("10/1/20"&amp;RIGHT(BO$1,2)),NETWORKDAYS($T537,DATEVALUE("9/30/20"&amp;RIGHT(BP$1,2)),Holidays!$J$3:$J$937),"")))),"")/(NETWORKDAYS($T537,$U537,Holidays!$J$3:$J$937)),0))</f>
        <v/>
      </c>
      <c r="BQ537" s="87" t="str">
        <f>IF($Q537="","",IFERROR(IF(OR(AND($T537&gt;=DATEVALUE("10/1/20"&amp;RIGHT(BP$1,2)),$T537&lt;=DATEVALUE("9/30/20"&amp;RIGHT(BQ$1,2))),AND($U537&gt;=DATEVALUE("10/1/20"&amp;RIGHT(BP$1,2)),$U537&lt;=DATEVALUE("9/30/20"&amp;RIGHT(BQ$1,2))),AND($T537&lt;=DATEVALUE("10/1/20"&amp;RIGHT(BP$1,2)),$U537&gt;=DATEVALUE("9/30/20"&amp;RIGHT(BQ$1,2)))),
IF(AND($T537&gt;=DATEVALUE("10/1/20"&amp;RIGHT(BP$1,2)),$U537&lt;=DATEVALUE("9/30/20"&amp;RIGHT(BQ$1,2))),NETWORKDAYS($T537,$U537,Holidays!$J$3:$J$937),
IF(AND($T537&lt;DATEVALUE("10/1/20"&amp;RIGHT(BP$1,2)),$U537&lt;=DATEVALUE("9/30/20"&amp;RIGHT(BQ$1,2))),NETWORKDAYS(DATEVALUE("10/1/20"&amp;RIGHT(BP$1,2)),$U537,Holidays!$J$3:$J$937),
IF($T537&lt;DATEVALUE("10/1/20"&amp;RIGHT(BP$1,2)),NETWORKDAYS(DATEVALUE("10/1/20"&amp;RIGHT(BP$1,2)),DATEVALUE("9/30/20"&amp;RIGHT(BQ$1,2)),Holidays!$J$3:$J$937),
IF($T537&gt;=DATEVALUE("10/1/20"&amp;RIGHT(BP$1,2)),NETWORKDAYS($T537,DATEVALUE("9/30/20"&amp;RIGHT(BQ$1,2)),Holidays!$J$3:$J$937),"")))),"")/(NETWORKDAYS($T537,$U537,Holidays!$J$3:$J$937)),0))</f>
        <v/>
      </c>
      <c r="BR537" s="87" t="str">
        <f>IF($Q537="","",IFERROR(IF(OR(AND($T537&gt;=DATEVALUE("10/1/20"&amp;RIGHT(BQ$1,2)),$T537&lt;=DATEVALUE("9/30/20"&amp;RIGHT(BR$1,2))),AND($U537&gt;=DATEVALUE("10/1/20"&amp;RIGHT(BQ$1,2)),$U537&lt;=DATEVALUE("9/30/20"&amp;RIGHT(BR$1,2))),AND($T537&lt;=DATEVALUE("10/1/20"&amp;RIGHT(BQ$1,2)),$U537&gt;=DATEVALUE("9/30/20"&amp;RIGHT(BR$1,2)))),
IF(AND($T537&gt;=DATEVALUE("10/1/20"&amp;RIGHT(BQ$1,2)),$U537&lt;=DATEVALUE("9/30/20"&amp;RIGHT(BR$1,2))),NETWORKDAYS($T537,$U537,Holidays!$J$3:$J$937),
IF(AND($T537&lt;DATEVALUE("10/1/20"&amp;RIGHT(BQ$1,2)),$U537&lt;=DATEVALUE("9/30/20"&amp;RIGHT(BR$1,2))),NETWORKDAYS(DATEVALUE("10/1/20"&amp;RIGHT(BQ$1,2)),$U537,Holidays!$J$3:$J$937),
IF($T537&lt;DATEVALUE("10/1/20"&amp;RIGHT(BQ$1,2)),NETWORKDAYS(DATEVALUE("10/1/20"&amp;RIGHT(BQ$1,2)),DATEVALUE("9/30/20"&amp;RIGHT(BR$1,2)),Holidays!$J$3:$J$937),
IF($T537&gt;=DATEVALUE("10/1/20"&amp;RIGHT(BQ$1,2)),NETWORKDAYS($T537,DATEVALUE("9/30/20"&amp;RIGHT(BR$1,2)),Holidays!$J$3:$J$937),"")))),"")/(NETWORKDAYS($T537,$U537,Holidays!$J$3:$J$937)),0))</f>
        <v/>
      </c>
      <c r="BS537" s="87" t="str">
        <f>IF($Q537="","",IFERROR(IF(OR(AND($T537&gt;=DATEVALUE("10/1/20"&amp;RIGHT(BR$1,2)),$T537&lt;=DATEVALUE("9/30/20"&amp;RIGHT(BS$1,2))),AND($U537&gt;=DATEVALUE("10/1/20"&amp;RIGHT(BR$1,2)),$U537&lt;=DATEVALUE("9/30/20"&amp;RIGHT(BS$1,2))),AND($T537&lt;=DATEVALUE("10/1/20"&amp;RIGHT(BR$1,2)),$U537&gt;=DATEVALUE("9/30/20"&amp;RIGHT(BS$1,2)))),
IF(AND($T537&gt;=DATEVALUE("10/1/20"&amp;RIGHT(BR$1,2)),$U537&lt;=DATEVALUE("9/30/20"&amp;RIGHT(BS$1,2))),NETWORKDAYS($T537,$U537,Holidays!$J$3:$J$937),
IF(AND($T537&lt;DATEVALUE("10/1/20"&amp;RIGHT(BR$1,2)),$U537&lt;=DATEVALUE("9/30/20"&amp;RIGHT(BS$1,2))),NETWORKDAYS(DATEVALUE("10/1/20"&amp;RIGHT(BR$1,2)),$U537,Holidays!$J$3:$J$937),
IF($T537&lt;DATEVALUE("10/1/20"&amp;RIGHT(BR$1,2)),NETWORKDAYS(DATEVALUE("10/1/20"&amp;RIGHT(BR$1,2)),DATEVALUE("9/30/20"&amp;RIGHT(BS$1,2)),Holidays!$J$3:$J$937),
IF($T537&gt;=DATEVALUE("10/1/20"&amp;RIGHT(BR$1,2)),NETWORKDAYS($T537,DATEVALUE("9/30/20"&amp;RIGHT(BS$1,2)),Holidays!$J$3:$J$937),"")))),"")/(NETWORKDAYS($T537,$U537,Holidays!$J$3:$J$937)),0))</f>
        <v/>
      </c>
      <c r="BT537" s="87" t="str">
        <f>IF($Q537="","",IFERROR(IF(OR(AND($T537&gt;=DATEVALUE("10/1/20"&amp;RIGHT(BS$1,2)),$T537&lt;=DATEVALUE("9/30/20"&amp;RIGHT(BT$1,2))),AND($U537&gt;=DATEVALUE("10/1/20"&amp;RIGHT(BS$1,2)),$U537&lt;=DATEVALUE("9/30/20"&amp;RIGHT(BT$1,2))),AND($T537&lt;=DATEVALUE("10/1/20"&amp;RIGHT(BS$1,2)),$U537&gt;=DATEVALUE("9/30/20"&amp;RIGHT(BT$1,2)))),
IF(AND($T537&gt;=DATEVALUE("10/1/20"&amp;RIGHT(BS$1,2)),$U537&lt;=DATEVALUE("9/30/20"&amp;RIGHT(BT$1,2))),NETWORKDAYS($T537,$U537,Holidays!$J$3:$J$937),
IF(AND($T537&lt;DATEVALUE("10/1/20"&amp;RIGHT(BS$1,2)),$U537&lt;=DATEVALUE("9/30/20"&amp;RIGHT(BT$1,2))),NETWORKDAYS(DATEVALUE("10/1/20"&amp;RIGHT(BS$1,2)),$U537,Holidays!$J$3:$J$937),
IF($T537&lt;DATEVALUE("10/1/20"&amp;RIGHT(BS$1,2)),NETWORKDAYS(DATEVALUE("10/1/20"&amp;RIGHT(BS$1,2)),DATEVALUE("9/30/20"&amp;RIGHT(BT$1,2)),Holidays!$J$3:$J$937),
IF($T537&gt;=DATEVALUE("10/1/20"&amp;RIGHT(BS$1,2)),NETWORKDAYS($T537,DATEVALUE("9/30/20"&amp;RIGHT(BT$1,2)),Holidays!$J$3:$J$937),"")))),"")/(NETWORKDAYS($T537,$U537,Holidays!$J$3:$J$937)),0))</f>
        <v/>
      </c>
      <c r="BU537" s="87" t="str">
        <f>IF($Q537="","",IFERROR(IF(OR(AND($T537&gt;=DATEVALUE("10/1/20"&amp;RIGHT(BT$1,2)),$T537&lt;=DATEVALUE("9/30/20"&amp;RIGHT(BU$1,2))),AND($U537&gt;=DATEVALUE("10/1/20"&amp;RIGHT(BT$1,2)),$U537&lt;=DATEVALUE("9/30/20"&amp;RIGHT(BU$1,2))),AND($T537&lt;=DATEVALUE("10/1/20"&amp;RIGHT(BT$1,2)),$U537&gt;=DATEVALUE("9/30/20"&amp;RIGHT(BU$1,2)))),
IF(AND($T537&gt;=DATEVALUE("10/1/20"&amp;RIGHT(BT$1,2)),$U537&lt;=DATEVALUE("9/30/20"&amp;RIGHT(BU$1,2))),NETWORKDAYS($T537,$U537,Holidays!$J$3:$J$937),
IF(AND($T537&lt;DATEVALUE("10/1/20"&amp;RIGHT(BT$1,2)),$U537&lt;=DATEVALUE("9/30/20"&amp;RIGHT(BU$1,2))),NETWORKDAYS(DATEVALUE("10/1/20"&amp;RIGHT(BT$1,2)),$U537,Holidays!$J$3:$J$937),
IF($T537&lt;DATEVALUE("10/1/20"&amp;RIGHT(BT$1,2)),NETWORKDAYS(DATEVALUE("10/1/20"&amp;RIGHT(BT$1,2)),DATEVALUE("9/30/20"&amp;RIGHT(BU$1,2)),Holidays!$J$3:$J$937),
IF($T537&gt;=DATEVALUE("10/1/20"&amp;RIGHT(BT$1,2)),NETWORKDAYS($T537,DATEVALUE("9/30/20"&amp;RIGHT(BU$1,2)),Holidays!$J$3:$J$937),"")))),"")/(NETWORKDAYS($T537,$U537,Holidays!$J$3:$J$937)),0))</f>
        <v/>
      </c>
      <c r="BV537" s="87" t="str">
        <f>IF($Q537="","",IFERROR(IF(OR(AND($T537&gt;=DATEVALUE("10/1/20"&amp;RIGHT(BU$1,2)),$T537&lt;=DATEVALUE("9/30/20"&amp;RIGHT(BV$1,2))),AND($U537&gt;=DATEVALUE("10/1/20"&amp;RIGHT(BU$1,2)),$U537&lt;=DATEVALUE("9/30/20"&amp;RIGHT(BV$1,2))),AND($T537&lt;=DATEVALUE("10/1/20"&amp;RIGHT(BU$1,2)),$U537&gt;=DATEVALUE("9/30/20"&amp;RIGHT(BV$1,2)))),
IF(AND($T537&gt;=DATEVALUE("10/1/20"&amp;RIGHT(BU$1,2)),$U537&lt;=DATEVALUE("9/30/20"&amp;RIGHT(BV$1,2))),NETWORKDAYS($T537,$U537,Holidays!$J$3:$J$937),
IF(AND($T537&lt;DATEVALUE("10/1/20"&amp;RIGHT(BU$1,2)),$U537&lt;=DATEVALUE("9/30/20"&amp;RIGHT(BV$1,2))),NETWORKDAYS(DATEVALUE("10/1/20"&amp;RIGHT(BU$1,2)),$U537,Holidays!$J$3:$J$937),
IF($T537&lt;DATEVALUE("10/1/20"&amp;RIGHT(BU$1,2)),NETWORKDAYS(DATEVALUE("10/1/20"&amp;RIGHT(BU$1,2)),DATEVALUE("9/30/20"&amp;RIGHT(BV$1,2)),Holidays!$J$3:$J$937),
IF($T537&gt;=DATEVALUE("10/1/20"&amp;RIGHT(BU$1,2)),NETWORKDAYS($T537,DATEVALUE("9/30/20"&amp;RIGHT(BV$1,2)),Holidays!$J$3:$J$937),"")))),"")/(NETWORKDAYS($T537,$U537,Holidays!$J$3:$J$937)),0))</f>
        <v/>
      </c>
      <c r="BW537" s="87" t="str">
        <f>IF($Q537="","",IFERROR(IF(OR(AND($T537&gt;=DATEVALUE("10/1/20"&amp;RIGHT(BV$1,2)),$T537&lt;=DATEVALUE("9/30/20"&amp;RIGHT(BW$1,2))),AND($U537&gt;=DATEVALUE("10/1/20"&amp;RIGHT(BV$1,2)),$U537&lt;=DATEVALUE("9/30/20"&amp;RIGHT(BW$1,2))),AND($T537&lt;=DATEVALUE("10/1/20"&amp;RIGHT(BV$1,2)),$U537&gt;=DATEVALUE("9/30/20"&amp;RIGHT(BW$1,2)))),
IF(AND($T537&gt;=DATEVALUE("10/1/20"&amp;RIGHT(BV$1,2)),$U537&lt;=DATEVALUE("9/30/20"&amp;RIGHT(BW$1,2))),NETWORKDAYS($T537,$U537,Holidays!$J$3:$J$937),
IF(AND($T537&lt;DATEVALUE("10/1/20"&amp;RIGHT(BV$1,2)),$U537&lt;=DATEVALUE("9/30/20"&amp;RIGHT(BW$1,2))),NETWORKDAYS(DATEVALUE("10/1/20"&amp;RIGHT(BV$1,2)),$U537,Holidays!$J$3:$J$937),
IF($T537&lt;DATEVALUE("10/1/20"&amp;RIGHT(BV$1,2)),NETWORKDAYS(DATEVALUE("10/1/20"&amp;RIGHT(BV$1,2)),DATEVALUE("9/30/20"&amp;RIGHT(BW$1,2)),Holidays!$J$3:$J$937),
IF($T537&gt;=DATEVALUE("10/1/20"&amp;RIGHT(BV$1,2)),NETWORKDAYS($T537,DATEVALUE("9/30/20"&amp;RIGHT(BW$1,2)),Holidays!$J$3:$J$937),"")))),"")/(NETWORKDAYS($T537,$U537,Holidays!$J$3:$J$937)),0))</f>
        <v/>
      </c>
      <c r="BX537" s="87" t="str">
        <f>IF($Q537="","",IFERROR(IF(OR(AND($T537&gt;=DATEVALUE("10/1/20"&amp;RIGHT(BW$1,2)),$T537&lt;=DATEVALUE("9/30/20"&amp;RIGHT(BX$1,2))),AND($U537&gt;=DATEVALUE("10/1/20"&amp;RIGHT(BW$1,2)),$U537&lt;=DATEVALUE("9/30/20"&amp;RIGHT(BX$1,2))),AND($T537&lt;=DATEVALUE("10/1/20"&amp;RIGHT(BW$1,2)),$U537&gt;=DATEVALUE("9/30/20"&amp;RIGHT(BX$1,2)))),
IF(AND($T537&gt;=DATEVALUE("10/1/20"&amp;RIGHT(BW$1,2)),$U537&lt;=DATEVALUE("9/30/20"&amp;RIGHT(BX$1,2))),NETWORKDAYS($T537,$U537,Holidays!$J$3:$J$937),
IF(AND($T537&lt;DATEVALUE("10/1/20"&amp;RIGHT(BW$1,2)),$U537&lt;=DATEVALUE("9/30/20"&amp;RIGHT(BX$1,2))),NETWORKDAYS(DATEVALUE("10/1/20"&amp;RIGHT(BW$1,2)),$U537,Holidays!$J$3:$J$937),
IF($T537&lt;DATEVALUE("10/1/20"&amp;RIGHT(BW$1,2)),NETWORKDAYS(DATEVALUE("10/1/20"&amp;RIGHT(BW$1,2)),DATEVALUE("9/30/20"&amp;RIGHT(BX$1,2)),Holidays!$J$3:$J$937),
IF($T537&gt;=DATEVALUE("10/1/20"&amp;RIGHT(BW$1,2)),NETWORKDAYS($T537,DATEVALUE("9/30/20"&amp;RIGHT(BX$1,2)),Holidays!$J$3:$J$937),"")))),"")/(NETWORKDAYS($T537,$U537,Holidays!$J$3:$J$937)),0))</f>
        <v/>
      </c>
      <c r="BY537" s="87" t="str">
        <f>IF($Q537="","",IFERROR(IF(OR(AND($T537&gt;=DATEVALUE("10/1/20"&amp;RIGHT(BX$1,2)),$T537&lt;=DATEVALUE("9/30/20"&amp;RIGHT(BY$1,2))),AND($U537&gt;=DATEVALUE("10/1/20"&amp;RIGHT(BX$1,2)),$U537&lt;=DATEVALUE("9/30/20"&amp;RIGHT(BY$1,2))),AND($T537&lt;=DATEVALUE("10/1/20"&amp;RIGHT(BX$1,2)),$U537&gt;=DATEVALUE("9/30/20"&amp;RIGHT(BY$1,2)))),
IF(AND($T537&gt;=DATEVALUE("10/1/20"&amp;RIGHT(BX$1,2)),$U537&lt;=DATEVALUE("9/30/20"&amp;RIGHT(BY$1,2))),NETWORKDAYS($T537,$U537,Holidays!$J$3:$J$937),
IF(AND($T537&lt;DATEVALUE("10/1/20"&amp;RIGHT(BX$1,2)),$U537&lt;=DATEVALUE("9/30/20"&amp;RIGHT(BY$1,2))),NETWORKDAYS(DATEVALUE("10/1/20"&amp;RIGHT(BX$1,2)),$U537,Holidays!$J$3:$J$937),
IF($T537&lt;DATEVALUE("10/1/20"&amp;RIGHT(BX$1,2)),NETWORKDAYS(DATEVALUE("10/1/20"&amp;RIGHT(BX$1,2)),DATEVALUE("9/30/20"&amp;RIGHT(BY$1,2)),Holidays!$J$3:$J$937),
IF($T537&gt;=DATEVALUE("10/1/20"&amp;RIGHT(BX$1,2)),NETWORKDAYS($T537,DATEVALUE("9/30/20"&amp;RIGHT(BY$1,2)),Holidays!$J$3:$J$937),"")))),"")/(NETWORKDAYS($T537,$U537,Holidays!$J$3:$J$937)),0))</f>
        <v/>
      </c>
      <c r="BZ537" s="87" t="str">
        <f>IF($Q537="","",IFERROR(IF(OR(AND($T537&gt;=DATEVALUE("10/1/20"&amp;RIGHT(BY$1,2)),$T537&lt;=DATEVALUE("9/30/20"&amp;RIGHT(BZ$1,2))),AND($U537&gt;=DATEVALUE("10/1/20"&amp;RIGHT(BY$1,2)),$U537&lt;=DATEVALUE("9/30/20"&amp;RIGHT(BZ$1,2))),AND($T537&lt;=DATEVALUE("10/1/20"&amp;RIGHT(BY$1,2)),$U537&gt;=DATEVALUE("9/30/20"&amp;RIGHT(BZ$1,2)))),
IF(AND($T537&gt;=DATEVALUE("10/1/20"&amp;RIGHT(BY$1,2)),$U537&lt;=DATEVALUE("9/30/20"&amp;RIGHT(BZ$1,2))),NETWORKDAYS($T537,$U537,Holidays!$J$3:$J$937),
IF(AND($T537&lt;DATEVALUE("10/1/20"&amp;RIGHT(BY$1,2)),$U537&lt;=DATEVALUE("9/30/20"&amp;RIGHT(BZ$1,2))),NETWORKDAYS(DATEVALUE("10/1/20"&amp;RIGHT(BY$1,2)),$U537,Holidays!$J$3:$J$937),
IF($T537&lt;DATEVALUE("10/1/20"&amp;RIGHT(BY$1,2)),NETWORKDAYS(DATEVALUE("10/1/20"&amp;RIGHT(BY$1,2)),DATEVALUE("9/30/20"&amp;RIGHT(BZ$1,2)),Holidays!$J$3:$J$937),
IF($T537&gt;=DATEVALUE("10/1/20"&amp;RIGHT(BY$1,2)),NETWORKDAYS($T537,DATEVALUE("9/30/20"&amp;RIGHT(BZ$1,2)),Holidays!$J$3:$J$937),"")))),"")/(NETWORKDAYS($T537,$U537,Holidays!$J$3:$J$937)),0))</f>
        <v/>
      </c>
      <c r="CA537" s="87" t="str">
        <f>IF($Q537="","",IFERROR(IF(OR(AND($T537&gt;=DATEVALUE("10/1/20"&amp;RIGHT(BZ$1,2)),$T537&lt;=DATEVALUE("9/30/20"&amp;RIGHT(CA$1,2))),AND($U537&gt;=DATEVALUE("10/1/20"&amp;RIGHT(BZ$1,2)),$U537&lt;=DATEVALUE("9/30/20"&amp;RIGHT(CA$1,2))),AND($T537&lt;=DATEVALUE("10/1/20"&amp;RIGHT(BZ$1,2)),$U537&gt;=DATEVALUE("9/30/20"&amp;RIGHT(CA$1,2)))),
IF(AND($T537&gt;=DATEVALUE("10/1/20"&amp;RIGHT(BZ$1,2)),$U537&lt;=DATEVALUE("9/30/20"&amp;RIGHT(CA$1,2))),NETWORKDAYS($T537,$U537,Holidays!$J$3:$J$937),
IF(AND($T537&lt;DATEVALUE("10/1/20"&amp;RIGHT(BZ$1,2)),$U537&lt;=DATEVALUE("9/30/20"&amp;RIGHT(CA$1,2))),NETWORKDAYS(DATEVALUE("10/1/20"&amp;RIGHT(BZ$1,2)),$U537,Holidays!$J$3:$J$937),
IF($T537&lt;DATEVALUE("10/1/20"&amp;RIGHT(BZ$1,2)),NETWORKDAYS(DATEVALUE("10/1/20"&amp;RIGHT(BZ$1,2)),DATEVALUE("9/30/20"&amp;RIGHT(CA$1,2)),Holidays!$J$3:$J$937),
IF($T537&gt;=DATEVALUE("10/1/20"&amp;RIGHT(BZ$1,2)),NETWORKDAYS($T537,DATEVALUE("9/30/20"&amp;RIGHT(CA$1,2)),Holidays!$J$3:$J$937),"")))),"")/(NETWORKDAYS($T537,$U537,Holidays!$J$3:$J$937)),0))</f>
        <v/>
      </c>
      <c r="CB537" s="87" t="str">
        <f>IF($Q537="","",IFERROR(IF(OR(AND($T537&gt;=DATEVALUE("10/1/20"&amp;RIGHT(CA$1,2)),$T537&lt;=DATEVALUE("9/30/20"&amp;RIGHT(CB$1,2))),AND($U537&gt;=DATEVALUE("10/1/20"&amp;RIGHT(CA$1,2)),$U537&lt;=DATEVALUE("9/30/20"&amp;RIGHT(CB$1,2))),AND($T537&lt;=DATEVALUE("10/1/20"&amp;RIGHT(CA$1,2)),$U537&gt;=DATEVALUE("9/30/20"&amp;RIGHT(CB$1,2)))),
IF(AND($T537&gt;=DATEVALUE("10/1/20"&amp;RIGHT(CA$1,2)),$U537&lt;=DATEVALUE("9/30/20"&amp;RIGHT(CB$1,2))),NETWORKDAYS($T537,$U537,Holidays!$J$3:$J$937),
IF(AND($T537&lt;DATEVALUE("10/1/20"&amp;RIGHT(CA$1,2)),$U537&lt;=DATEVALUE("9/30/20"&amp;RIGHT(CB$1,2))),NETWORKDAYS(DATEVALUE("10/1/20"&amp;RIGHT(CA$1,2)),$U537,Holidays!$J$3:$J$937),
IF($T537&lt;DATEVALUE("10/1/20"&amp;RIGHT(CA$1,2)),NETWORKDAYS(DATEVALUE("10/1/20"&amp;RIGHT(CA$1,2)),DATEVALUE("9/30/20"&amp;RIGHT(CB$1,2)),Holidays!$J$3:$J$937),
IF($T537&gt;=DATEVALUE("10/1/20"&amp;RIGHT(CA$1,2)),NETWORKDAYS($T537,DATEVALUE("9/30/20"&amp;RIGHT(CB$1,2)),Holidays!$J$3:$J$937),"")))),"")/(NETWORKDAYS($T537,$U537,Holidays!$J$3:$J$937)),0))</f>
        <v/>
      </c>
    </row>
    <row r="538" spans="1:80">
      <c r="A538" s="97"/>
      <c r="B538" s="98" t="str">
        <f ca="1">IF(NOT($A538=""),OFFSET('WBS Reference &amp; User Procedure'!$A$1,MATCH($A538,'WBS Reference &amp; User Procedure'!$A:$A,0)-1,1),"")</f>
        <v/>
      </c>
      <c r="D538" s="97"/>
      <c r="I538" s="78"/>
      <c r="T538" s="104" t="str">
        <f>IF(NOT(Q538=""),IF(NOT($S538=""),$S538,#REF!),"")</f>
        <v/>
      </c>
      <c r="U538" s="104" t="str">
        <f>IF(NOT(Q538=""),WORKDAY(T538,Q538,Holidays!$J$3:$J$937),"")</f>
        <v/>
      </c>
      <c r="V538" s="104"/>
      <c r="W538" s="104"/>
      <c r="X538" s="101" t="str">
        <f t="shared" si="106"/>
        <v/>
      </c>
      <c r="AL538" s="87" t="str">
        <f t="shared" ca="1" si="107"/>
        <v/>
      </c>
      <c r="AN538" s="87" t="str">
        <f t="shared" ca="1" si="118"/>
        <v/>
      </c>
      <c r="AO538" s="87" t="str">
        <f t="shared" ca="1" si="118"/>
        <v/>
      </c>
      <c r="AP538" s="87" t="str">
        <f t="shared" ca="1" si="118"/>
        <v/>
      </c>
      <c r="AQ538" s="87" t="str">
        <f t="shared" ca="1" si="118"/>
        <v/>
      </c>
      <c r="AR538" s="87" t="str">
        <f t="shared" ca="1" si="118"/>
        <v/>
      </c>
      <c r="AS538" s="87" t="str">
        <f t="shared" ca="1" si="118"/>
        <v/>
      </c>
      <c r="AT538" s="87" t="str">
        <f t="shared" ca="1" si="118"/>
        <v/>
      </c>
      <c r="AU538" s="87" t="str">
        <f t="shared" ca="1" si="118"/>
        <v/>
      </c>
      <c r="AV538" s="87" t="str">
        <f t="shared" ca="1" si="118"/>
        <v/>
      </c>
      <c r="AW538" s="87" t="str">
        <f t="shared" ca="1" si="118"/>
        <v/>
      </c>
      <c r="AX538" s="87" t="str">
        <f t="shared" ca="1" si="119"/>
        <v/>
      </c>
      <c r="AY538" s="87" t="str">
        <f t="shared" ca="1" si="119"/>
        <v/>
      </c>
      <c r="AZ538" s="87" t="str">
        <f t="shared" ca="1" si="119"/>
        <v/>
      </c>
      <c r="BA538" s="87" t="str">
        <f t="shared" ca="1" si="119"/>
        <v/>
      </c>
      <c r="BB538" s="87" t="str">
        <f t="shared" ca="1" si="119"/>
        <v/>
      </c>
      <c r="BC538" s="87" t="str">
        <f t="shared" ca="1" si="119"/>
        <v/>
      </c>
      <c r="BD538" s="87" t="str">
        <f t="shared" ca="1" si="119"/>
        <v/>
      </c>
      <c r="BE538" s="87" t="str">
        <f t="shared" ca="1" si="119"/>
        <v/>
      </c>
      <c r="BF538" s="87" t="str">
        <f t="shared" ca="1" si="119"/>
        <v/>
      </c>
      <c r="BG538" s="87" t="str">
        <f t="shared" ca="1" si="119"/>
        <v/>
      </c>
      <c r="BI538" s="87" t="str">
        <f>IF($Q538="","",IFERROR(IF(OR(AND($T538&gt;=DATEVALUE("10/1/20"&amp;RIGHT(BH$1,2)),$T538&lt;=DATEVALUE("9/30/20"&amp;RIGHT(BI$1,2))),AND($U538&gt;=DATEVALUE("10/1/20"&amp;RIGHT(BH$1,2)),$U538&lt;=DATEVALUE("9/30/20"&amp;RIGHT(BI$1,2))),AND($T538&lt;=DATEVALUE("10/1/20"&amp;RIGHT(BH$1,2)),$U538&gt;=DATEVALUE("9/30/20"&amp;RIGHT(BI$1,2)))),
IF(AND($T538&gt;=DATEVALUE("10/1/20"&amp;RIGHT(BH$1,2)),$U538&lt;=DATEVALUE("9/30/20"&amp;RIGHT(BI$1,2))),NETWORKDAYS($T538,$U538,Holidays!$J$3:$J$937),
IF(AND($T538&lt;DATEVALUE("10/1/20"&amp;RIGHT(BH$1,2)),$U538&lt;=DATEVALUE("9/30/20"&amp;RIGHT(BI$1,2))),NETWORKDAYS(DATEVALUE("10/1/20"&amp;RIGHT(BH$1,2)),$U538,Holidays!$J$3:$J$937),
IF($T538&lt;DATEVALUE("10/1/20"&amp;RIGHT(BH$1,2)),NETWORKDAYS(DATEVALUE("10/1/20"&amp;RIGHT(BH$1,2)),DATEVALUE("9/30/20"&amp;RIGHT(BI$1,2)),Holidays!$J$3:$J$937),
IF($T538&gt;=DATEVALUE("10/1/20"&amp;RIGHT(BH$1,2)),NETWORKDAYS($T538,DATEVALUE("9/30/20"&amp;RIGHT(BI$1,2)),Holidays!$J$3:$J$937),"")))),"")/(NETWORKDAYS($T538,$U538,Holidays!$J$3:$J$937)),0))</f>
        <v/>
      </c>
      <c r="BJ538" s="87" t="str">
        <f>IF($Q538="","",IFERROR(IF(OR(AND($T538&gt;=DATEVALUE("10/1/20"&amp;RIGHT(BI$1,2)),$T538&lt;=DATEVALUE("9/30/20"&amp;RIGHT(BJ$1,2))),AND($U538&gt;=DATEVALUE("10/1/20"&amp;RIGHT(BI$1,2)),$U538&lt;=DATEVALUE("9/30/20"&amp;RIGHT(BJ$1,2))),AND($T538&lt;=DATEVALUE("10/1/20"&amp;RIGHT(BI$1,2)),$U538&gt;=DATEVALUE("9/30/20"&amp;RIGHT(BJ$1,2)))),
IF(AND($T538&gt;=DATEVALUE("10/1/20"&amp;RIGHT(BI$1,2)),$U538&lt;=DATEVALUE("9/30/20"&amp;RIGHT(BJ$1,2))),NETWORKDAYS($T538,$U538,Holidays!$J$3:$J$937),
IF(AND($T538&lt;DATEVALUE("10/1/20"&amp;RIGHT(BI$1,2)),$U538&lt;=DATEVALUE("9/30/20"&amp;RIGHT(BJ$1,2))),NETWORKDAYS(DATEVALUE("10/1/20"&amp;RIGHT(BI$1,2)),$U538,Holidays!$J$3:$J$937),
IF($T538&lt;DATEVALUE("10/1/20"&amp;RIGHT(BI$1,2)),NETWORKDAYS(DATEVALUE("10/1/20"&amp;RIGHT(BI$1,2)),DATEVALUE("9/30/20"&amp;RIGHT(BJ$1,2)),Holidays!$J$3:$J$937),
IF($T538&gt;=DATEVALUE("10/1/20"&amp;RIGHT(BI$1,2)),NETWORKDAYS($T538,DATEVALUE("9/30/20"&amp;RIGHT(BJ$1,2)),Holidays!$J$3:$J$937),"")))),"")/(NETWORKDAYS($T538,$U538,Holidays!$J$3:$J$937)),0))</f>
        <v/>
      </c>
      <c r="BK538" s="87" t="str">
        <f>IF($Q538="","",IFERROR(IF(OR(AND($T538&gt;=DATEVALUE("10/1/20"&amp;RIGHT(BJ$1,2)),$T538&lt;=DATEVALUE("9/30/20"&amp;RIGHT(BK$1,2))),AND($U538&gt;=DATEVALUE("10/1/20"&amp;RIGHT(BJ$1,2)),$U538&lt;=DATEVALUE("9/30/20"&amp;RIGHT(BK$1,2))),AND($T538&lt;=DATEVALUE("10/1/20"&amp;RIGHT(BJ$1,2)),$U538&gt;=DATEVALUE("9/30/20"&amp;RIGHT(BK$1,2)))),
IF(AND($T538&gt;=DATEVALUE("10/1/20"&amp;RIGHT(BJ$1,2)),$U538&lt;=DATEVALUE("9/30/20"&amp;RIGHT(BK$1,2))),NETWORKDAYS($T538,$U538,Holidays!$J$3:$J$937),
IF(AND($T538&lt;DATEVALUE("10/1/20"&amp;RIGHT(BJ$1,2)),$U538&lt;=DATEVALUE("9/30/20"&amp;RIGHT(BK$1,2))),NETWORKDAYS(DATEVALUE("10/1/20"&amp;RIGHT(BJ$1,2)),$U538,Holidays!$J$3:$J$937),
IF($T538&lt;DATEVALUE("10/1/20"&amp;RIGHT(BJ$1,2)),NETWORKDAYS(DATEVALUE("10/1/20"&amp;RIGHT(BJ$1,2)),DATEVALUE("9/30/20"&amp;RIGHT(BK$1,2)),Holidays!$J$3:$J$937),
IF($T538&gt;=DATEVALUE("10/1/20"&amp;RIGHT(BJ$1,2)),NETWORKDAYS($T538,DATEVALUE("9/30/20"&amp;RIGHT(BK$1,2)),Holidays!$J$3:$J$937),"")))),"")/(NETWORKDAYS($T538,$U538,Holidays!$J$3:$J$937)),0))</f>
        <v/>
      </c>
      <c r="BL538" s="87" t="str">
        <f>IF($Q538="","",IFERROR(IF(OR(AND($T538&gt;=DATEVALUE("10/1/20"&amp;RIGHT(BK$1,2)),$T538&lt;=DATEVALUE("9/30/20"&amp;RIGHT(BL$1,2))),AND($U538&gt;=DATEVALUE("10/1/20"&amp;RIGHT(BK$1,2)),$U538&lt;=DATEVALUE("9/30/20"&amp;RIGHT(BL$1,2))),AND($T538&lt;=DATEVALUE("10/1/20"&amp;RIGHT(BK$1,2)),$U538&gt;=DATEVALUE("9/30/20"&amp;RIGHT(BL$1,2)))),
IF(AND($T538&gt;=DATEVALUE("10/1/20"&amp;RIGHT(BK$1,2)),$U538&lt;=DATEVALUE("9/30/20"&amp;RIGHT(BL$1,2))),NETWORKDAYS($T538,$U538,Holidays!$J$3:$J$937),
IF(AND($T538&lt;DATEVALUE("10/1/20"&amp;RIGHT(BK$1,2)),$U538&lt;=DATEVALUE("9/30/20"&amp;RIGHT(BL$1,2))),NETWORKDAYS(DATEVALUE("10/1/20"&amp;RIGHT(BK$1,2)),$U538,Holidays!$J$3:$J$937),
IF($T538&lt;DATEVALUE("10/1/20"&amp;RIGHT(BK$1,2)),NETWORKDAYS(DATEVALUE("10/1/20"&amp;RIGHT(BK$1,2)),DATEVALUE("9/30/20"&amp;RIGHT(BL$1,2)),Holidays!$J$3:$J$937),
IF($T538&gt;=DATEVALUE("10/1/20"&amp;RIGHT(BK$1,2)),NETWORKDAYS($T538,DATEVALUE("9/30/20"&amp;RIGHT(BL$1,2)),Holidays!$J$3:$J$937),"")))),"")/(NETWORKDAYS($T538,$U538,Holidays!$J$3:$J$937)),0))</f>
        <v/>
      </c>
      <c r="BM538" s="87" t="str">
        <f>IF($Q538="","",IFERROR(IF(OR(AND($T538&gt;=DATEVALUE("10/1/20"&amp;RIGHT(BL$1,2)),$T538&lt;=DATEVALUE("9/30/20"&amp;RIGHT(BM$1,2))),AND($U538&gt;=DATEVALUE("10/1/20"&amp;RIGHT(BL$1,2)),$U538&lt;=DATEVALUE("9/30/20"&amp;RIGHT(BM$1,2))),AND($T538&lt;=DATEVALUE("10/1/20"&amp;RIGHT(BL$1,2)),$U538&gt;=DATEVALUE("9/30/20"&amp;RIGHT(BM$1,2)))),
IF(AND($T538&gt;=DATEVALUE("10/1/20"&amp;RIGHT(BL$1,2)),$U538&lt;=DATEVALUE("9/30/20"&amp;RIGHT(BM$1,2))),NETWORKDAYS($T538,$U538,Holidays!$J$3:$J$937),
IF(AND($T538&lt;DATEVALUE("10/1/20"&amp;RIGHT(BL$1,2)),$U538&lt;=DATEVALUE("9/30/20"&amp;RIGHT(BM$1,2))),NETWORKDAYS(DATEVALUE("10/1/20"&amp;RIGHT(BL$1,2)),$U538,Holidays!$J$3:$J$937),
IF($T538&lt;DATEVALUE("10/1/20"&amp;RIGHT(BL$1,2)),NETWORKDAYS(DATEVALUE("10/1/20"&amp;RIGHT(BL$1,2)),DATEVALUE("9/30/20"&amp;RIGHT(BM$1,2)),Holidays!$J$3:$J$937),
IF($T538&gt;=DATEVALUE("10/1/20"&amp;RIGHT(BL$1,2)),NETWORKDAYS($T538,DATEVALUE("9/30/20"&amp;RIGHT(BM$1,2)),Holidays!$J$3:$J$937),"")))),"")/(NETWORKDAYS($T538,$U538,Holidays!$J$3:$J$937)),0))</f>
        <v/>
      </c>
      <c r="BN538" s="87" t="str">
        <f>IF($Q538="","",IFERROR(IF(OR(AND($T538&gt;=DATEVALUE("10/1/20"&amp;RIGHT(BM$1,2)),$T538&lt;=DATEVALUE("9/30/20"&amp;RIGHT(BN$1,2))),AND($U538&gt;=DATEVALUE("10/1/20"&amp;RIGHT(BM$1,2)),$U538&lt;=DATEVALUE("9/30/20"&amp;RIGHT(BN$1,2))),AND($T538&lt;=DATEVALUE("10/1/20"&amp;RIGHT(BM$1,2)),$U538&gt;=DATEVALUE("9/30/20"&amp;RIGHT(BN$1,2)))),
IF(AND($T538&gt;=DATEVALUE("10/1/20"&amp;RIGHT(BM$1,2)),$U538&lt;=DATEVALUE("9/30/20"&amp;RIGHT(BN$1,2))),NETWORKDAYS($T538,$U538,Holidays!$J$3:$J$937),
IF(AND($T538&lt;DATEVALUE("10/1/20"&amp;RIGHT(BM$1,2)),$U538&lt;=DATEVALUE("9/30/20"&amp;RIGHT(BN$1,2))),NETWORKDAYS(DATEVALUE("10/1/20"&amp;RIGHT(BM$1,2)),$U538,Holidays!$J$3:$J$937),
IF($T538&lt;DATEVALUE("10/1/20"&amp;RIGHT(BM$1,2)),NETWORKDAYS(DATEVALUE("10/1/20"&amp;RIGHT(BM$1,2)),DATEVALUE("9/30/20"&amp;RIGHT(BN$1,2)),Holidays!$J$3:$J$937),
IF($T538&gt;=DATEVALUE("10/1/20"&amp;RIGHT(BM$1,2)),NETWORKDAYS($T538,DATEVALUE("9/30/20"&amp;RIGHT(BN$1,2)),Holidays!$J$3:$J$937),"")))),"")/(NETWORKDAYS($T538,$U538,Holidays!$J$3:$J$937)),0))</f>
        <v/>
      </c>
      <c r="BO538" s="87" t="str">
        <f>IF($Q538="","",IFERROR(IF(OR(AND($T538&gt;=DATEVALUE("10/1/20"&amp;RIGHT(BN$1,2)),$T538&lt;=DATEVALUE("9/30/20"&amp;RIGHT(BO$1,2))),AND($U538&gt;=DATEVALUE("10/1/20"&amp;RIGHT(BN$1,2)),$U538&lt;=DATEVALUE("9/30/20"&amp;RIGHT(BO$1,2))),AND($T538&lt;=DATEVALUE("10/1/20"&amp;RIGHT(BN$1,2)),$U538&gt;=DATEVALUE("9/30/20"&amp;RIGHT(BO$1,2)))),
IF(AND($T538&gt;=DATEVALUE("10/1/20"&amp;RIGHT(BN$1,2)),$U538&lt;=DATEVALUE("9/30/20"&amp;RIGHT(BO$1,2))),NETWORKDAYS($T538,$U538,Holidays!$J$3:$J$937),
IF(AND($T538&lt;DATEVALUE("10/1/20"&amp;RIGHT(BN$1,2)),$U538&lt;=DATEVALUE("9/30/20"&amp;RIGHT(BO$1,2))),NETWORKDAYS(DATEVALUE("10/1/20"&amp;RIGHT(BN$1,2)),$U538,Holidays!$J$3:$J$937),
IF($T538&lt;DATEVALUE("10/1/20"&amp;RIGHT(BN$1,2)),NETWORKDAYS(DATEVALUE("10/1/20"&amp;RIGHT(BN$1,2)),DATEVALUE("9/30/20"&amp;RIGHT(BO$1,2)),Holidays!$J$3:$J$937),
IF($T538&gt;=DATEVALUE("10/1/20"&amp;RIGHT(BN$1,2)),NETWORKDAYS($T538,DATEVALUE("9/30/20"&amp;RIGHT(BO$1,2)),Holidays!$J$3:$J$937),"")))),"")/(NETWORKDAYS($T538,$U538,Holidays!$J$3:$J$937)),0))</f>
        <v/>
      </c>
      <c r="BP538" s="87" t="str">
        <f>IF($Q538="","",IFERROR(IF(OR(AND($T538&gt;=DATEVALUE("10/1/20"&amp;RIGHT(BO$1,2)),$T538&lt;=DATEVALUE("9/30/20"&amp;RIGHT(BP$1,2))),AND($U538&gt;=DATEVALUE("10/1/20"&amp;RIGHT(BO$1,2)),$U538&lt;=DATEVALUE("9/30/20"&amp;RIGHT(BP$1,2))),AND($T538&lt;=DATEVALUE("10/1/20"&amp;RIGHT(BO$1,2)),$U538&gt;=DATEVALUE("9/30/20"&amp;RIGHT(BP$1,2)))),
IF(AND($T538&gt;=DATEVALUE("10/1/20"&amp;RIGHT(BO$1,2)),$U538&lt;=DATEVALUE("9/30/20"&amp;RIGHT(BP$1,2))),NETWORKDAYS($T538,$U538,Holidays!$J$3:$J$937),
IF(AND($T538&lt;DATEVALUE("10/1/20"&amp;RIGHT(BO$1,2)),$U538&lt;=DATEVALUE("9/30/20"&amp;RIGHT(BP$1,2))),NETWORKDAYS(DATEVALUE("10/1/20"&amp;RIGHT(BO$1,2)),$U538,Holidays!$J$3:$J$937),
IF($T538&lt;DATEVALUE("10/1/20"&amp;RIGHT(BO$1,2)),NETWORKDAYS(DATEVALUE("10/1/20"&amp;RIGHT(BO$1,2)),DATEVALUE("9/30/20"&amp;RIGHT(BP$1,2)),Holidays!$J$3:$J$937),
IF($T538&gt;=DATEVALUE("10/1/20"&amp;RIGHT(BO$1,2)),NETWORKDAYS($T538,DATEVALUE("9/30/20"&amp;RIGHT(BP$1,2)),Holidays!$J$3:$J$937),"")))),"")/(NETWORKDAYS($T538,$U538,Holidays!$J$3:$J$937)),0))</f>
        <v/>
      </c>
      <c r="BQ538" s="87" t="str">
        <f>IF($Q538="","",IFERROR(IF(OR(AND($T538&gt;=DATEVALUE("10/1/20"&amp;RIGHT(BP$1,2)),$T538&lt;=DATEVALUE("9/30/20"&amp;RIGHT(BQ$1,2))),AND($U538&gt;=DATEVALUE("10/1/20"&amp;RIGHT(BP$1,2)),$U538&lt;=DATEVALUE("9/30/20"&amp;RIGHT(BQ$1,2))),AND($T538&lt;=DATEVALUE("10/1/20"&amp;RIGHT(BP$1,2)),$U538&gt;=DATEVALUE("9/30/20"&amp;RIGHT(BQ$1,2)))),
IF(AND($T538&gt;=DATEVALUE("10/1/20"&amp;RIGHT(BP$1,2)),$U538&lt;=DATEVALUE("9/30/20"&amp;RIGHT(BQ$1,2))),NETWORKDAYS($T538,$U538,Holidays!$J$3:$J$937),
IF(AND($T538&lt;DATEVALUE("10/1/20"&amp;RIGHT(BP$1,2)),$U538&lt;=DATEVALUE("9/30/20"&amp;RIGHT(BQ$1,2))),NETWORKDAYS(DATEVALUE("10/1/20"&amp;RIGHT(BP$1,2)),$U538,Holidays!$J$3:$J$937),
IF($T538&lt;DATEVALUE("10/1/20"&amp;RIGHT(BP$1,2)),NETWORKDAYS(DATEVALUE("10/1/20"&amp;RIGHT(BP$1,2)),DATEVALUE("9/30/20"&amp;RIGHT(BQ$1,2)),Holidays!$J$3:$J$937),
IF($T538&gt;=DATEVALUE("10/1/20"&amp;RIGHT(BP$1,2)),NETWORKDAYS($T538,DATEVALUE("9/30/20"&amp;RIGHT(BQ$1,2)),Holidays!$J$3:$J$937),"")))),"")/(NETWORKDAYS($T538,$U538,Holidays!$J$3:$J$937)),0))</f>
        <v/>
      </c>
      <c r="BR538" s="87" t="str">
        <f>IF($Q538="","",IFERROR(IF(OR(AND($T538&gt;=DATEVALUE("10/1/20"&amp;RIGHT(BQ$1,2)),$T538&lt;=DATEVALUE("9/30/20"&amp;RIGHT(BR$1,2))),AND($U538&gt;=DATEVALUE("10/1/20"&amp;RIGHT(BQ$1,2)),$U538&lt;=DATEVALUE("9/30/20"&amp;RIGHT(BR$1,2))),AND($T538&lt;=DATEVALUE("10/1/20"&amp;RIGHT(BQ$1,2)),$U538&gt;=DATEVALUE("9/30/20"&amp;RIGHT(BR$1,2)))),
IF(AND($T538&gt;=DATEVALUE("10/1/20"&amp;RIGHT(BQ$1,2)),$U538&lt;=DATEVALUE("9/30/20"&amp;RIGHT(BR$1,2))),NETWORKDAYS($T538,$U538,Holidays!$J$3:$J$937),
IF(AND($T538&lt;DATEVALUE("10/1/20"&amp;RIGHT(BQ$1,2)),$U538&lt;=DATEVALUE("9/30/20"&amp;RIGHT(BR$1,2))),NETWORKDAYS(DATEVALUE("10/1/20"&amp;RIGHT(BQ$1,2)),$U538,Holidays!$J$3:$J$937),
IF($T538&lt;DATEVALUE("10/1/20"&amp;RIGHT(BQ$1,2)),NETWORKDAYS(DATEVALUE("10/1/20"&amp;RIGHT(BQ$1,2)),DATEVALUE("9/30/20"&amp;RIGHT(BR$1,2)),Holidays!$J$3:$J$937),
IF($T538&gt;=DATEVALUE("10/1/20"&amp;RIGHT(BQ$1,2)),NETWORKDAYS($T538,DATEVALUE("9/30/20"&amp;RIGHT(BR$1,2)),Holidays!$J$3:$J$937),"")))),"")/(NETWORKDAYS($T538,$U538,Holidays!$J$3:$J$937)),0))</f>
        <v/>
      </c>
      <c r="BS538" s="87" t="str">
        <f>IF($Q538="","",IFERROR(IF(OR(AND($T538&gt;=DATEVALUE("10/1/20"&amp;RIGHT(BR$1,2)),$T538&lt;=DATEVALUE("9/30/20"&amp;RIGHT(BS$1,2))),AND($U538&gt;=DATEVALUE("10/1/20"&amp;RIGHT(BR$1,2)),$U538&lt;=DATEVALUE("9/30/20"&amp;RIGHT(BS$1,2))),AND($T538&lt;=DATEVALUE("10/1/20"&amp;RIGHT(BR$1,2)),$U538&gt;=DATEVALUE("9/30/20"&amp;RIGHT(BS$1,2)))),
IF(AND($T538&gt;=DATEVALUE("10/1/20"&amp;RIGHT(BR$1,2)),$U538&lt;=DATEVALUE("9/30/20"&amp;RIGHT(BS$1,2))),NETWORKDAYS($T538,$U538,Holidays!$J$3:$J$937),
IF(AND($T538&lt;DATEVALUE("10/1/20"&amp;RIGHT(BR$1,2)),$U538&lt;=DATEVALUE("9/30/20"&amp;RIGHT(BS$1,2))),NETWORKDAYS(DATEVALUE("10/1/20"&amp;RIGHT(BR$1,2)),$U538,Holidays!$J$3:$J$937),
IF($T538&lt;DATEVALUE("10/1/20"&amp;RIGHT(BR$1,2)),NETWORKDAYS(DATEVALUE("10/1/20"&amp;RIGHT(BR$1,2)),DATEVALUE("9/30/20"&amp;RIGHT(BS$1,2)),Holidays!$J$3:$J$937),
IF($T538&gt;=DATEVALUE("10/1/20"&amp;RIGHT(BR$1,2)),NETWORKDAYS($T538,DATEVALUE("9/30/20"&amp;RIGHT(BS$1,2)),Holidays!$J$3:$J$937),"")))),"")/(NETWORKDAYS($T538,$U538,Holidays!$J$3:$J$937)),0))</f>
        <v/>
      </c>
      <c r="BT538" s="87" t="str">
        <f>IF($Q538="","",IFERROR(IF(OR(AND($T538&gt;=DATEVALUE("10/1/20"&amp;RIGHT(BS$1,2)),$T538&lt;=DATEVALUE("9/30/20"&amp;RIGHT(BT$1,2))),AND($U538&gt;=DATEVALUE("10/1/20"&amp;RIGHT(BS$1,2)),$U538&lt;=DATEVALUE("9/30/20"&amp;RIGHT(BT$1,2))),AND($T538&lt;=DATEVALUE("10/1/20"&amp;RIGHT(BS$1,2)),$U538&gt;=DATEVALUE("9/30/20"&amp;RIGHT(BT$1,2)))),
IF(AND($T538&gt;=DATEVALUE("10/1/20"&amp;RIGHT(BS$1,2)),$U538&lt;=DATEVALUE("9/30/20"&amp;RIGHT(BT$1,2))),NETWORKDAYS($T538,$U538,Holidays!$J$3:$J$937),
IF(AND($T538&lt;DATEVALUE("10/1/20"&amp;RIGHT(BS$1,2)),$U538&lt;=DATEVALUE("9/30/20"&amp;RIGHT(BT$1,2))),NETWORKDAYS(DATEVALUE("10/1/20"&amp;RIGHT(BS$1,2)),$U538,Holidays!$J$3:$J$937),
IF($T538&lt;DATEVALUE("10/1/20"&amp;RIGHT(BS$1,2)),NETWORKDAYS(DATEVALUE("10/1/20"&amp;RIGHT(BS$1,2)),DATEVALUE("9/30/20"&amp;RIGHT(BT$1,2)),Holidays!$J$3:$J$937),
IF($T538&gt;=DATEVALUE("10/1/20"&amp;RIGHT(BS$1,2)),NETWORKDAYS($T538,DATEVALUE("9/30/20"&amp;RIGHT(BT$1,2)),Holidays!$J$3:$J$937),"")))),"")/(NETWORKDAYS($T538,$U538,Holidays!$J$3:$J$937)),0))</f>
        <v/>
      </c>
      <c r="BU538" s="87" t="str">
        <f>IF($Q538="","",IFERROR(IF(OR(AND($T538&gt;=DATEVALUE("10/1/20"&amp;RIGHT(BT$1,2)),$T538&lt;=DATEVALUE("9/30/20"&amp;RIGHT(BU$1,2))),AND($U538&gt;=DATEVALUE("10/1/20"&amp;RIGHT(BT$1,2)),$U538&lt;=DATEVALUE("9/30/20"&amp;RIGHT(BU$1,2))),AND($T538&lt;=DATEVALUE("10/1/20"&amp;RIGHT(BT$1,2)),$U538&gt;=DATEVALUE("9/30/20"&amp;RIGHT(BU$1,2)))),
IF(AND($T538&gt;=DATEVALUE("10/1/20"&amp;RIGHT(BT$1,2)),$U538&lt;=DATEVALUE("9/30/20"&amp;RIGHT(BU$1,2))),NETWORKDAYS($T538,$U538,Holidays!$J$3:$J$937),
IF(AND($T538&lt;DATEVALUE("10/1/20"&amp;RIGHT(BT$1,2)),$U538&lt;=DATEVALUE("9/30/20"&amp;RIGHT(BU$1,2))),NETWORKDAYS(DATEVALUE("10/1/20"&amp;RIGHT(BT$1,2)),$U538,Holidays!$J$3:$J$937),
IF($T538&lt;DATEVALUE("10/1/20"&amp;RIGHT(BT$1,2)),NETWORKDAYS(DATEVALUE("10/1/20"&amp;RIGHT(BT$1,2)),DATEVALUE("9/30/20"&amp;RIGHT(BU$1,2)),Holidays!$J$3:$J$937),
IF($T538&gt;=DATEVALUE("10/1/20"&amp;RIGHT(BT$1,2)),NETWORKDAYS($T538,DATEVALUE("9/30/20"&amp;RIGHT(BU$1,2)),Holidays!$J$3:$J$937),"")))),"")/(NETWORKDAYS($T538,$U538,Holidays!$J$3:$J$937)),0))</f>
        <v/>
      </c>
      <c r="BV538" s="87" t="str">
        <f>IF($Q538="","",IFERROR(IF(OR(AND($T538&gt;=DATEVALUE("10/1/20"&amp;RIGHT(BU$1,2)),$T538&lt;=DATEVALUE("9/30/20"&amp;RIGHT(BV$1,2))),AND($U538&gt;=DATEVALUE("10/1/20"&amp;RIGHT(BU$1,2)),$U538&lt;=DATEVALUE("9/30/20"&amp;RIGHT(BV$1,2))),AND($T538&lt;=DATEVALUE("10/1/20"&amp;RIGHT(BU$1,2)),$U538&gt;=DATEVALUE("9/30/20"&amp;RIGHT(BV$1,2)))),
IF(AND($T538&gt;=DATEVALUE("10/1/20"&amp;RIGHT(BU$1,2)),$U538&lt;=DATEVALUE("9/30/20"&amp;RIGHT(BV$1,2))),NETWORKDAYS($T538,$U538,Holidays!$J$3:$J$937),
IF(AND($T538&lt;DATEVALUE("10/1/20"&amp;RIGHT(BU$1,2)),$U538&lt;=DATEVALUE("9/30/20"&amp;RIGHT(BV$1,2))),NETWORKDAYS(DATEVALUE("10/1/20"&amp;RIGHT(BU$1,2)),$U538,Holidays!$J$3:$J$937),
IF($T538&lt;DATEVALUE("10/1/20"&amp;RIGHT(BU$1,2)),NETWORKDAYS(DATEVALUE("10/1/20"&amp;RIGHT(BU$1,2)),DATEVALUE("9/30/20"&amp;RIGHT(BV$1,2)),Holidays!$J$3:$J$937),
IF($T538&gt;=DATEVALUE("10/1/20"&amp;RIGHT(BU$1,2)),NETWORKDAYS($T538,DATEVALUE("9/30/20"&amp;RIGHT(BV$1,2)),Holidays!$J$3:$J$937),"")))),"")/(NETWORKDAYS($T538,$U538,Holidays!$J$3:$J$937)),0))</f>
        <v/>
      </c>
      <c r="BW538" s="87" t="str">
        <f>IF($Q538="","",IFERROR(IF(OR(AND($T538&gt;=DATEVALUE("10/1/20"&amp;RIGHT(BV$1,2)),$T538&lt;=DATEVALUE("9/30/20"&amp;RIGHT(BW$1,2))),AND($U538&gt;=DATEVALUE("10/1/20"&amp;RIGHT(BV$1,2)),$U538&lt;=DATEVALUE("9/30/20"&amp;RIGHT(BW$1,2))),AND($T538&lt;=DATEVALUE("10/1/20"&amp;RIGHT(BV$1,2)),$U538&gt;=DATEVALUE("9/30/20"&amp;RIGHT(BW$1,2)))),
IF(AND($T538&gt;=DATEVALUE("10/1/20"&amp;RIGHT(BV$1,2)),$U538&lt;=DATEVALUE("9/30/20"&amp;RIGHT(BW$1,2))),NETWORKDAYS($T538,$U538,Holidays!$J$3:$J$937),
IF(AND($T538&lt;DATEVALUE("10/1/20"&amp;RIGHT(BV$1,2)),$U538&lt;=DATEVALUE("9/30/20"&amp;RIGHT(BW$1,2))),NETWORKDAYS(DATEVALUE("10/1/20"&amp;RIGHT(BV$1,2)),$U538,Holidays!$J$3:$J$937),
IF($T538&lt;DATEVALUE("10/1/20"&amp;RIGHT(BV$1,2)),NETWORKDAYS(DATEVALUE("10/1/20"&amp;RIGHT(BV$1,2)),DATEVALUE("9/30/20"&amp;RIGHT(BW$1,2)),Holidays!$J$3:$J$937),
IF($T538&gt;=DATEVALUE("10/1/20"&amp;RIGHT(BV$1,2)),NETWORKDAYS($T538,DATEVALUE("9/30/20"&amp;RIGHT(BW$1,2)),Holidays!$J$3:$J$937),"")))),"")/(NETWORKDAYS($T538,$U538,Holidays!$J$3:$J$937)),0))</f>
        <v/>
      </c>
      <c r="BX538" s="87" t="str">
        <f>IF($Q538="","",IFERROR(IF(OR(AND($T538&gt;=DATEVALUE("10/1/20"&amp;RIGHT(BW$1,2)),$T538&lt;=DATEVALUE("9/30/20"&amp;RIGHT(BX$1,2))),AND($U538&gt;=DATEVALUE("10/1/20"&amp;RIGHT(BW$1,2)),$U538&lt;=DATEVALUE("9/30/20"&amp;RIGHT(BX$1,2))),AND($T538&lt;=DATEVALUE("10/1/20"&amp;RIGHT(BW$1,2)),$U538&gt;=DATEVALUE("9/30/20"&amp;RIGHT(BX$1,2)))),
IF(AND($T538&gt;=DATEVALUE("10/1/20"&amp;RIGHT(BW$1,2)),$U538&lt;=DATEVALUE("9/30/20"&amp;RIGHT(BX$1,2))),NETWORKDAYS($T538,$U538,Holidays!$J$3:$J$937),
IF(AND($T538&lt;DATEVALUE("10/1/20"&amp;RIGHT(BW$1,2)),$U538&lt;=DATEVALUE("9/30/20"&amp;RIGHT(BX$1,2))),NETWORKDAYS(DATEVALUE("10/1/20"&amp;RIGHT(BW$1,2)),$U538,Holidays!$J$3:$J$937),
IF($T538&lt;DATEVALUE("10/1/20"&amp;RIGHT(BW$1,2)),NETWORKDAYS(DATEVALUE("10/1/20"&amp;RIGHT(BW$1,2)),DATEVALUE("9/30/20"&amp;RIGHT(BX$1,2)),Holidays!$J$3:$J$937),
IF($T538&gt;=DATEVALUE("10/1/20"&amp;RIGHT(BW$1,2)),NETWORKDAYS($T538,DATEVALUE("9/30/20"&amp;RIGHT(BX$1,2)),Holidays!$J$3:$J$937),"")))),"")/(NETWORKDAYS($T538,$U538,Holidays!$J$3:$J$937)),0))</f>
        <v/>
      </c>
      <c r="BY538" s="87" t="str">
        <f>IF($Q538="","",IFERROR(IF(OR(AND($T538&gt;=DATEVALUE("10/1/20"&amp;RIGHT(BX$1,2)),$T538&lt;=DATEVALUE("9/30/20"&amp;RIGHT(BY$1,2))),AND($U538&gt;=DATEVALUE("10/1/20"&amp;RIGHT(BX$1,2)),$U538&lt;=DATEVALUE("9/30/20"&amp;RIGHT(BY$1,2))),AND($T538&lt;=DATEVALUE("10/1/20"&amp;RIGHT(BX$1,2)),$U538&gt;=DATEVALUE("9/30/20"&amp;RIGHT(BY$1,2)))),
IF(AND($T538&gt;=DATEVALUE("10/1/20"&amp;RIGHT(BX$1,2)),$U538&lt;=DATEVALUE("9/30/20"&amp;RIGHT(BY$1,2))),NETWORKDAYS($T538,$U538,Holidays!$J$3:$J$937),
IF(AND($T538&lt;DATEVALUE("10/1/20"&amp;RIGHT(BX$1,2)),$U538&lt;=DATEVALUE("9/30/20"&amp;RIGHT(BY$1,2))),NETWORKDAYS(DATEVALUE("10/1/20"&amp;RIGHT(BX$1,2)),$U538,Holidays!$J$3:$J$937),
IF($T538&lt;DATEVALUE("10/1/20"&amp;RIGHT(BX$1,2)),NETWORKDAYS(DATEVALUE("10/1/20"&amp;RIGHT(BX$1,2)),DATEVALUE("9/30/20"&amp;RIGHT(BY$1,2)),Holidays!$J$3:$J$937),
IF($T538&gt;=DATEVALUE("10/1/20"&amp;RIGHT(BX$1,2)),NETWORKDAYS($T538,DATEVALUE("9/30/20"&amp;RIGHT(BY$1,2)),Holidays!$J$3:$J$937),"")))),"")/(NETWORKDAYS($T538,$U538,Holidays!$J$3:$J$937)),0))</f>
        <v/>
      </c>
      <c r="BZ538" s="87" t="str">
        <f>IF($Q538="","",IFERROR(IF(OR(AND($T538&gt;=DATEVALUE("10/1/20"&amp;RIGHT(BY$1,2)),$T538&lt;=DATEVALUE("9/30/20"&amp;RIGHT(BZ$1,2))),AND($U538&gt;=DATEVALUE("10/1/20"&amp;RIGHT(BY$1,2)),$U538&lt;=DATEVALUE("9/30/20"&amp;RIGHT(BZ$1,2))),AND($T538&lt;=DATEVALUE("10/1/20"&amp;RIGHT(BY$1,2)),$U538&gt;=DATEVALUE("9/30/20"&amp;RIGHT(BZ$1,2)))),
IF(AND($T538&gt;=DATEVALUE("10/1/20"&amp;RIGHT(BY$1,2)),$U538&lt;=DATEVALUE("9/30/20"&amp;RIGHT(BZ$1,2))),NETWORKDAYS($T538,$U538,Holidays!$J$3:$J$937),
IF(AND($T538&lt;DATEVALUE("10/1/20"&amp;RIGHT(BY$1,2)),$U538&lt;=DATEVALUE("9/30/20"&amp;RIGHT(BZ$1,2))),NETWORKDAYS(DATEVALUE("10/1/20"&amp;RIGHT(BY$1,2)),$U538,Holidays!$J$3:$J$937),
IF($T538&lt;DATEVALUE("10/1/20"&amp;RIGHT(BY$1,2)),NETWORKDAYS(DATEVALUE("10/1/20"&amp;RIGHT(BY$1,2)),DATEVALUE("9/30/20"&amp;RIGHT(BZ$1,2)),Holidays!$J$3:$J$937),
IF($T538&gt;=DATEVALUE("10/1/20"&amp;RIGHT(BY$1,2)),NETWORKDAYS($T538,DATEVALUE("9/30/20"&amp;RIGHT(BZ$1,2)),Holidays!$J$3:$J$937),"")))),"")/(NETWORKDAYS($T538,$U538,Holidays!$J$3:$J$937)),0))</f>
        <v/>
      </c>
      <c r="CA538" s="87" t="str">
        <f>IF($Q538="","",IFERROR(IF(OR(AND($T538&gt;=DATEVALUE("10/1/20"&amp;RIGHT(BZ$1,2)),$T538&lt;=DATEVALUE("9/30/20"&amp;RIGHT(CA$1,2))),AND($U538&gt;=DATEVALUE("10/1/20"&amp;RIGHT(BZ$1,2)),$U538&lt;=DATEVALUE("9/30/20"&amp;RIGHT(CA$1,2))),AND($T538&lt;=DATEVALUE("10/1/20"&amp;RIGHT(BZ$1,2)),$U538&gt;=DATEVALUE("9/30/20"&amp;RIGHT(CA$1,2)))),
IF(AND($T538&gt;=DATEVALUE("10/1/20"&amp;RIGHT(BZ$1,2)),$U538&lt;=DATEVALUE("9/30/20"&amp;RIGHT(CA$1,2))),NETWORKDAYS($T538,$U538,Holidays!$J$3:$J$937),
IF(AND($T538&lt;DATEVALUE("10/1/20"&amp;RIGHT(BZ$1,2)),$U538&lt;=DATEVALUE("9/30/20"&amp;RIGHT(CA$1,2))),NETWORKDAYS(DATEVALUE("10/1/20"&amp;RIGHT(BZ$1,2)),$U538,Holidays!$J$3:$J$937),
IF($T538&lt;DATEVALUE("10/1/20"&amp;RIGHT(BZ$1,2)),NETWORKDAYS(DATEVALUE("10/1/20"&amp;RIGHT(BZ$1,2)),DATEVALUE("9/30/20"&amp;RIGHT(CA$1,2)),Holidays!$J$3:$J$937),
IF($T538&gt;=DATEVALUE("10/1/20"&amp;RIGHT(BZ$1,2)),NETWORKDAYS($T538,DATEVALUE("9/30/20"&amp;RIGHT(CA$1,2)),Holidays!$J$3:$J$937),"")))),"")/(NETWORKDAYS($T538,$U538,Holidays!$J$3:$J$937)),0))</f>
        <v/>
      </c>
      <c r="CB538" s="87" t="str">
        <f>IF($Q538="","",IFERROR(IF(OR(AND($T538&gt;=DATEVALUE("10/1/20"&amp;RIGHT(CA$1,2)),$T538&lt;=DATEVALUE("9/30/20"&amp;RIGHT(CB$1,2))),AND($U538&gt;=DATEVALUE("10/1/20"&amp;RIGHT(CA$1,2)),$U538&lt;=DATEVALUE("9/30/20"&amp;RIGHT(CB$1,2))),AND($T538&lt;=DATEVALUE("10/1/20"&amp;RIGHT(CA$1,2)),$U538&gt;=DATEVALUE("9/30/20"&amp;RIGHT(CB$1,2)))),
IF(AND($T538&gt;=DATEVALUE("10/1/20"&amp;RIGHT(CA$1,2)),$U538&lt;=DATEVALUE("9/30/20"&amp;RIGHT(CB$1,2))),NETWORKDAYS($T538,$U538,Holidays!$J$3:$J$937),
IF(AND($T538&lt;DATEVALUE("10/1/20"&amp;RIGHT(CA$1,2)),$U538&lt;=DATEVALUE("9/30/20"&amp;RIGHT(CB$1,2))),NETWORKDAYS(DATEVALUE("10/1/20"&amp;RIGHT(CA$1,2)),$U538,Holidays!$J$3:$J$937),
IF($T538&lt;DATEVALUE("10/1/20"&amp;RIGHT(CA$1,2)),NETWORKDAYS(DATEVALUE("10/1/20"&amp;RIGHT(CA$1,2)),DATEVALUE("9/30/20"&amp;RIGHT(CB$1,2)),Holidays!$J$3:$J$937),
IF($T538&gt;=DATEVALUE("10/1/20"&amp;RIGHT(CA$1,2)),NETWORKDAYS($T538,DATEVALUE("9/30/20"&amp;RIGHT(CB$1,2)),Holidays!$J$3:$J$937),"")))),"")/(NETWORKDAYS($T538,$U538,Holidays!$J$3:$J$937)),0))</f>
        <v/>
      </c>
    </row>
    <row r="539" spans="1:80">
      <c r="A539" s="97"/>
      <c r="B539" s="98" t="str">
        <f ca="1">IF(NOT($A539=""),OFFSET('WBS Reference &amp; User Procedure'!$A$1,MATCH($A539,'WBS Reference &amp; User Procedure'!$A:$A,0)-1,1),"")</f>
        <v/>
      </c>
      <c r="D539" s="97"/>
      <c r="I539" s="78"/>
      <c r="T539" s="104" t="str">
        <f>IF(NOT(Q539=""),IF(NOT($S539=""),$S539,#REF!),"")</f>
        <v/>
      </c>
      <c r="U539" s="104" t="str">
        <f>IF(NOT(Q539=""),WORKDAY(T539,Q539,Holidays!$J$3:$J$937),"")</f>
        <v/>
      </c>
      <c r="V539" s="104"/>
      <c r="W539" s="104"/>
      <c r="X539" s="101" t="str">
        <f t="shared" si="106"/>
        <v/>
      </c>
      <c r="AL539" s="87" t="str">
        <f t="shared" ca="1" si="107"/>
        <v/>
      </c>
      <c r="AN539" s="87" t="str">
        <f t="shared" ca="1" si="118"/>
        <v/>
      </c>
      <c r="AO539" s="87" t="str">
        <f t="shared" ca="1" si="118"/>
        <v/>
      </c>
      <c r="AP539" s="87" t="str">
        <f t="shared" ca="1" si="118"/>
        <v/>
      </c>
      <c r="AQ539" s="87" t="str">
        <f t="shared" ca="1" si="118"/>
        <v/>
      </c>
      <c r="AR539" s="87" t="str">
        <f t="shared" ca="1" si="118"/>
        <v/>
      </c>
      <c r="AS539" s="87" t="str">
        <f t="shared" ca="1" si="118"/>
        <v/>
      </c>
      <c r="AT539" s="87" t="str">
        <f t="shared" ca="1" si="118"/>
        <v/>
      </c>
      <c r="AU539" s="87" t="str">
        <f t="shared" ca="1" si="118"/>
        <v/>
      </c>
      <c r="AV539" s="87" t="str">
        <f t="shared" ca="1" si="118"/>
        <v/>
      </c>
      <c r="AW539" s="87" t="str">
        <f t="shared" ca="1" si="118"/>
        <v/>
      </c>
      <c r="AX539" s="87" t="str">
        <f t="shared" ca="1" si="119"/>
        <v/>
      </c>
      <c r="AY539" s="87" t="str">
        <f t="shared" ca="1" si="119"/>
        <v/>
      </c>
      <c r="AZ539" s="87" t="str">
        <f t="shared" ca="1" si="119"/>
        <v/>
      </c>
      <c r="BA539" s="87" t="str">
        <f t="shared" ca="1" si="119"/>
        <v/>
      </c>
      <c r="BB539" s="87" t="str">
        <f t="shared" ca="1" si="119"/>
        <v/>
      </c>
      <c r="BC539" s="87" t="str">
        <f t="shared" ca="1" si="119"/>
        <v/>
      </c>
      <c r="BD539" s="87" t="str">
        <f t="shared" ca="1" si="119"/>
        <v/>
      </c>
      <c r="BE539" s="87" t="str">
        <f t="shared" ca="1" si="119"/>
        <v/>
      </c>
      <c r="BF539" s="87" t="str">
        <f t="shared" ca="1" si="119"/>
        <v/>
      </c>
      <c r="BG539" s="87" t="str">
        <f t="shared" ca="1" si="119"/>
        <v/>
      </c>
      <c r="BI539" s="87" t="str">
        <f>IF($Q539="","",IFERROR(IF(OR(AND($T539&gt;=DATEVALUE("10/1/20"&amp;RIGHT(BH$1,2)),$T539&lt;=DATEVALUE("9/30/20"&amp;RIGHT(BI$1,2))),AND($U539&gt;=DATEVALUE("10/1/20"&amp;RIGHT(BH$1,2)),$U539&lt;=DATEVALUE("9/30/20"&amp;RIGHT(BI$1,2))),AND($T539&lt;=DATEVALUE("10/1/20"&amp;RIGHT(BH$1,2)),$U539&gt;=DATEVALUE("9/30/20"&amp;RIGHT(BI$1,2)))),
IF(AND($T539&gt;=DATEVALUE("10/1/20"&amp;RIGHT(BH$1,2)),$U539&lt;=DATEVALUE("9/30/20"&amp;RIGHT(BI$1,2))),NETWORKDAYS($T539,$U539,Holidays!$J$3:$J$937),
IF(AND($T539&lt;DATEVALUE("10/1/20"&amp;RIGHT(BH$1,2)),$U539&lt;=DATEVALUE("9/30/20"&amp;RIGHT(BI$1,2))),NETWORKDAYS(DATEVALUE("10/1/20"&amp;RIGHT(BH$1,2)),$U539,Holidays!$J$3:$J$937),
IF($T539&lt;DATEVALUE("10/1/20"&amp;RIGHT(BH$1,2)),NETWORKDAYS(DATEVALUE("10/1/20"&amp;RIGHT(BH$1,2)),DATEVALUE("9/30/20"&amp;RIGHT(BI$1,2)),Holidays!$J$3:$J$937),
IF($T539&gt;=DATEVALUE("10/1/20"&amp;RIGHT(BH$1,2)),NETWORKDAYS($T539,DATEVALUE("9/30/20"&amp;RIGHT(BI$1,2)),Holidays!$J$3:$J$937),"")))),"")/(NETWORKDAYS($T539,$U539,Holidays!$J$3:$J$937)),0))</f>
        <v/>
      </c>
      <c r="BJ539" s="87" t="str">
        <f>IF($Q539="","",IFERROR(IF(OR(AND($T539&gt;=DATEVALUE("10/1/20"&amp;RIGHT(BI$1,2)),$T539&lt;=DATEVALUE("9/30/20"&amp;RIGHT(BJ$1,2))),AND($U539&gt;=DATEVALUE("10/1/20"&amp;RIGHT(BI$1,2)),$U539&lt;=DATEVALUE("9/30/20"&amp;RIGHT(BJ$1,2))),AND($T539&lt;=DATEVALUE("10/1/20"&amp;RIGHT(BI$1,2)),$U539&gt;=DATEVALUE("9/30/20"&amp;RIGHT(BJ$1,2)))),
IF(AND($T539&gt;=DATEVALUE("10/1/20"&amp;RIGHT(BI$1,2)),$U539&lt;=DATEVALUE("9/30/20"&amp;RIGHT(BJ$1,2))),NETWORKDAYS($T539,$U539,Holidays!$J$3:$J$937),
IF(AND($T539&lt;DATEVALUE("10/1/20"&amp;RIGHT(BI$1,2)),$U539&lt;=DATEVALUE("9/30/20"&amp;RIGHT(BJ$1,2))),NETWORKDAYS(DATEVALUE("10/1/20"&amp;RIGHT(BI$1,2)),$U539,Holidays!$J$3:$J$937),
IF($T539&lt;DATEVALUE("10/1/20"&amp;RIGHT(BI$1,2)),NETWORKDAYS(DATEVALUE("10/1/20"&amp;RIGHT(BI$1,2)),DATEVALUE("9/30/20"&amp;RIGHT(BJ$1,2)),Holidays!$J$3:$J$937),
IF($T539&gt;=DATEVALUE("10/1/20"&amp;RIGHT(BI$1,2)),NETWORKDAYS($T539,DATEVALUE("9/30/20"&amp;RIGHT(BJ$1,2)),Holidays!$J$3:$J$937),"")))),"")/(NETWORKDAYS($T539,$U539,Holidays!$J$3:$J$937)),0))</f>
        <v/>
      </c>
      <c r="BK539" s="87" t="str">
        <f>IF($Q539="","",IFERROR(IF(OR(AND($T539&gt;=DATEVALUE("10/1/20"&amp;RIGHT(BJ$1,2)),$T539&lt;=DATEVALUE("9/30/20"&amp;RIGHT(BK$1,2))),AND($U539&gt;=DATEVALUE("10/1/20"&amp;RIGHT(BJ$1,2)),$U539&lt;=DATEVALUE("9/30/20"&amp;RIGHT(BK$1,2))),AND($T539&lt;=DATEVALUE("10/1/20"&amp;RIGHT(BJ$1,2)),$U539&gt;=DATEVALUE("9/30/20"&amp;RIGHT(BK$1,2)))),
IF(AND($T539&gt;=DATEVALUE("10/1/20"&amp;RIGHT(BJ$1,2)),$U539&lt;=DATEVALUE("9/30/20"&amp;RIGHT(BK$1,2))),NETWORKDAYS($T539,$U539,Holidays!$J$3:$J$937),
IF(AND($T539&lt;DATEVALUE("10/1/20"&amp;RIGHT(BJ$1,2)),$U539&lt;=DATEVALUE("9/30/20"&amp;RIGHT(BK$1,2))),NETWORKDAYS(DATEVALUE("10/1/20"&amp;RIGHT(BJ$1,2)),$U539,Holidays!$J$3:$J$937),
IF($T539&lt;DATEVALUE("10/1/20"&amp;RIGHT(BJ$1,2)),NETWORKDAYS(DATEVALUE("10/1/20"&amp;RIGHT(BJ$1,2)),DATEVALUE("9/30/20"&amp;RIGHT(BK$1,2)),Holidays!$J$3:$J$937),
IF($T539&gt;=DATEVALUE("10/1/20"&amp;RIGHT(BJ$1,2)),NETWORKDAYS($T539,DATEVALUE("9/30/20"&amp;RIGHT(BK$1,2)),Holidays!$J$3:$J$937),"")))),"")/(NETWORKDAYS($T539,$U539,Holidays!$J$3:$J$937)),0))</f>
        <v/>
      </c>
      <c r="BL539" s="87" t="str">
        <f>IF($Q539="","",IFERROR(IF(OR(AND($T539&gt;=DATEVALUE("10/1/20"&amp;RIGHT(BK$1,2)),$T539&lt;=DATEVALUE("9/30/20"&amp;RIGHT(BL$1,2))),AND($U539&gt;=DATEVALUE("10/1/20"&amp;RIGHT(BK$1,2)),$U539&lt;=DATEVALUE("9/30/20"&amp;RIGHT(BL$1,2))),AND($T539&lt;=DATEVALUE("10/1/20"&amp;RIGHT(BK$1,2)),$U539&gt;=DATEVALUE("9/30/20"&amp;RIGHT(BL$1,2)))),
IF(AND($T539&gt;=DATEVALUE("10/1/20"&amp;RIGHT(BK$1,2)),$U539&lt;=DATEVALUE("9/30/20"&amp;RIGHT(BL$1,2))),NETWORKDAYS($T539,$U539,Holidays!$J$3:$J$937),
IF(AND($T539&lt;DATEVALUE("10/1/20"&amp;RIGHT(BK$1,2)),$U539&lt;=DATEVALUE("9/30/20"&amp;RIGHT(BL$1,2))),NETWORKDAYS(DATEVALUE("10/1/20"&amp;RIGHT(BK$1,2)),$U539,Holidays!$J$3:$J$937),
IF($T539&lt;DATEVALUE("10/1/20"&amp;RIGHT(BK$1,2)),NETWORKDAYS(DATEVALUE("10/1/20"&amp;RIGHT(BK$1,2)),DATEVALUE("9/30/20"&amp;RIGHT(BL$1,2)),Holidays!$J$3:$J$937),
IF($T539&gt;=DATEVALUE("10/1/20"&amp;RIGHT(BK$1,2)),NETWORKDAYS($T539,DATEVALUE("9/30/20"&amp;RIGHT(BL$1,2)),Holidays!$J$3:$J$937),"")))),"")/(NETWORKDAYS($T539,$U539,Holidays!$J$3:$J$937)),0))</f>
        <v/>
      </c>
      <c r="BM539" s="87" t="str">
        <f>IF($Q539="","",IFERROR(IF(OR(AND($T539&gt;=DATEVALUE("10/1/20"&amp;RIGHT(BL$1,2)),$T539&lt;=DATEVALUE("9/30/20"&amp;RIGHT(BM$1,2))),AND($U539&gt;=DATEVALUE("10/1/20"&amp;RIGHT(BL$1,2)),$U539&lt;=DATEVALUE("9/30/20"&amp;RIGHT(BM$1,2))),AND($T539&lt;=DATEVALUE("10/1/20"&amp;RIGHT(BL$1,2)),$U539&gt;=DATEVALUE("9/30/20"&amp;RIGHT(BM$1,2)))),
IF(AND($T539&gt;=DATEVALUE("10/1/20"&amp;RIGHT(BL$1,2)),$U539&lt;=DATEVALUE("9/30/20"&amp;RIGHT(BM$1,2))),NETWORKDAYS($T539,$U539,Holidays!$J$3:$J$937),
IF(AND($T539&lt;DATEVALUE("10/1/20"&amp;RIGHT(BL$1,2)),$U539&lt;=DATEVALUE("9/30/20"&amp;RIGHT(BM$1,2))),NETWORKDAYS(DATEVALUE("10/1/20"&amp;RIGHT(BL$1,2)),$U539,Holidays!$J$3:$J$937),
IF($T539&lt;DATEVALUE("10/1/20"&amp;RIGHT(BL$1,2)),NETWORKDAYS(DATEVALUE("10/1/20"&amp;RIGHT(BL$1,2)),DATEVALUE("9/30/20"&amp;RIGHT(BM$1,2)),Holidays!$J$3:$J$937),
IF($T539&gt;=DATEVALUE("10/1/20"&amp;RIGHT(BL$1,2)),NETWORKDAYS($T539,DATEVALUE("9/30/20"&amp;RIGHT(BM$1,2)),Holidays!$J$3:$J$937),"")))),"")/(NETWORKDAYS($T539,$U539,Holidays!$J$3:$J$937)),0))</f>
        <v/>
      </c>
      <c r="BN539" s="87" t="str">
        <f>IF($Q539="","",IFERROR(IF(OR(AND($T539&gt;=DATEVALUE("10/1/20"&amp;RIGHT(BM$1,2)),$T539&lt;=DATEVALUE("9/30/20"&amp;RIGHT(BN$1,2))),AND($U539&gt;=DATEVALUE("10/1/20"&amp;RIGHT(BM$1,2)),$U539&lt;=DATEVALUE("9/30/20"&amp;RIGHT(BN$1,2))),AND($T539&lt;=DATEVALUE("10/1/20"&amp;RIGHT(BM$1,2)),$U539&gt;=DATEVALUE("9/30/20"&amp;RIGHT(BN$1,2)))),
IF(AND($T539&gt;=DATEVALUE("10/1/20"&amp;RIGHT(BM$1,2)),$U539&lt;=DATEVALUE("9/30/20"&amp;RIGHT(BN$1,2))),NETWORKDAYS($T539,$U539,Holidays!$J$3:$J$937),
IF(AND($T539&lt;DATEVALUE("10/1/20"&amp;RIGHT(BM$1,2)),$U539&lt;=DATEVALUE("9/30/20"&amp;RIGHT(BN$1,2))),NETWORKDAYS(DATEVALUE("10/1/20"&amp;RIGHT(BM$1,2)),$U539,Holidays!$J$3:$J$937),
IF($T539&lt;DATEVALUE("10/1/20"&amp;RIGHT(BM$1,2)),NETWORKDAYS(DATEVALUE("10/1/20"&amp;RIGHT(BM$1,2)),DATEVALUE("9/30/20"&amp;RIGHT(BN$1,2)),Holidays!$J$3:$J$937),
IF($T539&gt;=DATEVALUE("10/1/20"&amp;RIGHT(BM$1,2)),NETWORKDAYS($T539,DATEVALUE("9/30/20"&amp;RIGHT(BN$1,2)),Holidays!$J$3:$J$937),"")))),"")/(NETWORKDAYS($T539,$U539,Holidays!$J$3:$J$937)),0))</f>
        <v/>
      </c>
      <c r="BO539" s="87" t="str">
        <f>IF($Q539="","",IFERROR(IF(OR(AND($T539&gt;=DATEVALUE("10/1/20"&amp;RIGHT(BN$1,2)),$T539&lt;=DATEVALUE("9/30/20"&amp;RIGHT(BO$1,2))),AND($U539&gt;=DATEVALUE("10/1/20"&amp;RIGHT(BN$1,2)),$U539&lt;=DATEVALUE("9/30/20"&amp;RIGHT(BO$1,2))),AND($T539&lt;=DATEVALUE("10/1/20"&amp;RIGHT(BN$1,2)),$U539&gt;=DATEVALUE("9/30/20"&amp;RIGHT(BO$1,2)))),
IF(AND($T539&gt;=DATEVALUE("10/1/20"&amp;RIGHT(BN$1,2)),$U539&lt;=DATEVALUE("9/30/20"&amp;RIGHT(BO$1,2))),NETWORKDAYS($T539,$U539,Holidays!$J$3:$J$937),
IF(AND($T539&lt;DATEVALUE("10/1/20"&amp;RIGHT(BN$1,2)),$U539&lt;=DATEVALUE("9/30/20"&amp;RIGHT(BO$1,2))),NETWORKDAYS(DATEVALUE("10/1/20"&amp;RIGHT(BN$1,2)),$U539,Holidays!$J$3:$J$937),
IF($T539&lt;DATEVALUE("10/1/20"&amp;RIGHT(BN$1,2)),NETWORKDAYS(DATEVALUE("10/1/20"&amp;RIGHT(BN$1,2)),DATEVALUE("9/30/20"&amp;RIGHT(BO$1,2)),Holidays!$J$3:$J$937),
IF($T539&gt;=DATEVALUE("10/1/20"&amp;RIGHT(BN$1,2)),NETWORKDAYS($T539,DATEVALUE("9/30/20"&amp;RIGHT(BO$1,2)),Holidays!$J$3:$J$937),"")))),"")/(NETWORKDAYS($T539,$U539,Holidays!$J$3:$J$937)),0))</f>
        <v/>
      </c>
      <c r="BP539" s="87" t="str">
        <f>IF($Q539="","",IFERROR(IF(OR(AND($T539&gt;=DATEVALUE("10/1/20"&amp;RIGHT(BO$1,2)),$T539&lt;=DATEVALUE("9/30/20"&amp;RIGHT(BP$1,2))),AND($U539&gt;=DATEVALUE("10/1/20"&amp;RIGHT(BO$1,2)),$U539&lt;=DATEVALUE("9/30/20"&amp;RIGHT(BP$1,2))),AND($T539&lt;=DATEVALUE("10/1/20"&amp;RIGHT(BO$1,2)),$U539&gt;=DATEVALUE("9/30/20"&amp;RIGHT(BP$1,2)))),
IF(AND($T539&gt;=DATEVALUE("10/1/20"&amp;RIGHT(BO$1,2)),$U539&lt;=DATEVALUE("9/30/20"&amp;RIGHT(BP$1,2))),NETWORKDAYS($T539,$U539,Holidays!$J$3:$J$937),
IF(AND($T539&lt;DATEVALUE("10/1/20"&amp;RIGHT(BO$1,2)),$U539&lt;=DATEVALUE("9/30/20"&amp;RIGHT(BP$1,2))),NETWORKDAYS(DATEVALUE("10/1/20"&amp;RIGHT(BO$1,2)),$U539,Holidays!$J$3:$J$937),
IF($T539&lt;DATEVALUE("10/1/20"&amp;RIGHT(BO$1,2)),NETWORKDAYS(DATEVALUE("10/1/20"&amp;RIGHT(BO$1,2)),DATEVALUE("9/30/20"&amp;RIGHT(BP$1,2)),Holidays!$J$3:$J$937),
IF($T539&gt;=DATEVALUE("10/1/20"&amp;RIGHT(BO$1,2)),NETWORKDAYS($T539,DATEVALUE("9/30/20"&amp;RIGHT(BP$1,2)),Holidays!$J$3:$J$937),"")))),"")/(NETWORKDAYS($T539,$U539,Holidays!$J$3:$J$937)),0))</f>
        <v/>
      </c>
      <c r="BQ539" s="87" t="str">
        <f>IF($Q539="","",IFERROR(IF(OR(AND($T539&gt;=DATEVALUE("10/1/20"&amp;RIGHT(BP$1,2)),$T539&lt;=DATEVALUE("9/30/20"&amp;RIGHT(BQ$1,2))),AND($U539&gt;=DATEVALUE("10/1/20"&amp;RIGHT(BP$1,2)),$U539&lt;=DATEVALUE("9/30/20"&amp;RIGHT(BQ$1,2))),AND($T539&lt;=DATEVALUE("10/1/20"&amp;RIGHT(BP$1,2)),$U539&gt;=DATEVALUE("9/30/20"&amp;RIGHT(BQ$1,2)))),
IF(AND($T539&gt;=DATEVALUE("10/1/20"&amp;RIGHT(BP$1,2)),$U539&lt;=DATEVALUE("9/30/20"&amp;RIGHT(BQ$1,2))),NETWORKDAYS($T539,$U539,Holidays!$J$3:$J$937),
IF(AND($T539&lt;DATEVALUE("10/1/20"&amp;RIGHT(BP$1,2)),$U539&lt;=DATEVALUE("9/30/20"&amp;RIGHT(BQ$1,2))),NETWORKDAYS(DATEVALUE("10/1/20"&amp;RIGHT(BP$1,2)),$U539,Holidays!$J$3:$J$937),
IF($T539&lt;DATEVALUE("10/1/20"&amp;RIGHT(BP$1,2)),NETWORKDAYS(DATEVALUE("10/1/20"&amp;RIGHT(BP$1,2)),DATEVALUE("9/30/20"&amp;RIGHT(BQ$1,2)),Holidays!$J$3:$J$937),
IF($T539&gt;=DATEVALUE("10/1/20"&amp;RIGHT(BP$1,2)),NETWORKDAYS($T539,DATEVALUE("9/30/20"&amp;RIGHT(BQ$1,2)),Holidays!$J$3:$J$937),"")))),"")/(NETWORKDAYS($T539,$U539,Holidays!$J$3:$J$937)),0))</f>
        <v/>
      </c>
      <c r="BR539" s="87" t="str">
        <f>IF($Q539="","",IFERROR(IF(OR(AND($T539&gt;=DATEVALUE("10/1/20"&amp;RIGHT(BQ$1,2)),$T539&lt;=DATEVALUE("9/30/20"&amp;RIGHT(BR$1,2))),AND($U539&gt;=DATEVALUE("10/1/20"&amp;RIGHT(BQ$1,2)),$U539&lt;=DATEVALUE("9/30/20"&amp;RIGHT(BR$1,2))),AND($T539&lt;=DATEVALUE("10/1/20"&amp;RIGHT(BQ$1,2)),$U539&gt;=DATEVALUE("9/30/20"&amp;RIGHT(BR$1,2)))),
IF(AND($T539&gt;=DATEVALUE("10/1/20"&amp;RIGHT(BQ$1,2)),$U539&lt;=DATEVALUE("9/30/20"&amp;RIGHT(BR$1,2))),NETWORKDAYS($T539,$U539,Holidays!$J$3:$J$937),
IF(AND($T539&lt;DATEVALUE("10/1/20"&amp;RIGHT(BQ$1,2)),$U539&lt;=DATEVALUE("9/30/20"&amp;RIGHT(BR$1,2))),NETWORKDAYS(DATEVALUE("10/1/20"&amp;RIGHT(BQ$1,2)),$U539,Holidays!$J$3:$J$937),
IF($T539&lt;DATEVALUE("10/1/20"&amp;RIGHT(BQ$1,2)),NETWORKDAYS(DATEVALUE("10/1/20"&amp;RIGHT(BQ$1,2)),DATEVALUE("9/30/20"&amp;RIGHT(BR$1,2)),Holidays!$J$3:$J$937),
IF($T539&gt;=DATEVALUE("10/1/20"&amp;RIGHT(BQ$1,2)),NETWORKDAYS($T539,DATEVALUE("9/30/20"&amp;RIGHT(BR$1,2)),Holidays!$J$3:$J$937),"")))),"")/(NETWORKDAYS($T539,$U539,Holidays!$J$3:$J$937)),0))</f>
        <v/>
      </c>
      <c r="BS539" s="87" t="str">
        <f>IF($Q539="","",IFERROR(IF(OR(AND($T539&gt;=DATEVALUE("10/1/20"&amp;RIGHT(BR$1,2)),$T539&lt;=DATEVALUE("9/30/20"&amp;RIGHT(BS$1,2))),AND($U539&gt;=DATEVALUE("10/1/20"&amp;RIGHT(BR$1,2)),$U539&lt;=DATEVALUE("9/30/20"&amp;RIGHT(BS$1,2))),AND($T539&lt;=DATEVALUE("10/1/20"&amp;RIGHT(BR$1,2)),$U539&gt;=DATEVALUE("9/30/20"&amp;RIGHT(BS$1,2)))),
IF(AND($T539&gt;=DATEVALUE("10/1/20"&amp;RIGHT(BR$1,2)),$U539&lt;=DATEVALUE("9/30/20"&amp;RIGHT(BS$1,2))),NETWORKDAYS($T539,$U539,Holidays!$J$3:$J$937),
IF(AND($T539&lt;DATEVALUE("10/1/20"&amp;RIGHT(BR$1,2)),$U539&lt;=DATEVALUE("9/30/20"&amp;RIGHT(BS$1,2))),NETWORKDAYS(DATEVALUE("10/1/20"&amp;RIGHT(BR$1,2)),$U539,Holidays!$J$3:$J$937),
IF($T539&lt;DATEVALUE("10/1/20"&amp;RIGHT(BR$1,2)),NETWORKDAYS(DATEVALUE("10/1/20"&amp;RIGHT(BR$1,2)),DATEVALUE("9/30/20"&amp;RIGHT(BS$1,2)),Holidays!$J$3:$J$937),
IF($T539&gt;=DATEVALUE("10/1/20"&amp;RIGHT(BR$1,2)),NETWORKDAYS($T539,DATEVALUE("9/30/20"&amp;RIGHT(BS$1,2)),Holidays!$J$3:$J$937),"")))),"")/(NETWORKDAYS($T539,$U539,Holidays!$J$3:$J$937)),0))</f>
        <v/>
      </c>
      <c r="BT539" s="87" t="str">
        <f>IF($Q539="","",IFERROR(IF(OR(AND($T539&gt;=DATEVALUE("10/1/20"&amp;RIGHT(BS$1,2)),$T539&lt;=DATEVALUE("9/30/20"&amp;RIGHT(BT$1,2))),AND($U539&gt;=DATEVALUE("10/1/20"&amp;RIGHT(BS$1,2)),$U539&lt;=DATEVALUE("9/30/20"&amp;RIGHT(BT$1,2))),AND($T539&lt;=DATEVALUE("10/1/20"&amp;RIGHT(BS$1,2)),$U539&gt;=DATEVALUE("9/30/20"&amp;RIGHT(BT$1,2)))),
IF(AND($T539&gt;=DATEVALUE("10/1/20"&amp;RIGHT(BS$1,2)),$U539&lt;=DATEVALUE("9/30/20"&amp;RIGHT(BT$1,2))),NETWORKDAYS($T539,$U539,Holidays!$J$3:$J$937),
IF(AND($T539&lt;DATEVALUE("10/1/20"&amp;RIGHT(BS$1,2)),$U539&lt;=DATEVALUE("9/30/20"&amp;RIGHT(BT$1,2))),NETWORKDAYS(DATEVALUE("10/1/20"&amp;RIGHT(BS$1,2)),$U539,Holidays!$J$3:$J$937),
IF($T539&lt;DATEVALUE("10/1/20"&amp;RIGHT(BS$1,2)),NETWORKDAYS(DATEVALUE("10/1/20"&amp;RIGHT(BS$1,2)),DATEVALUE("9/30/20"&amp;RIGHT(BT$1,2)),Holidays!$J$3:$J$937),
IF($T539&gt;=DATEVALUE("10/1/20"&amp;RIGHT(BS$1,2)),NETWORKDAYS($T539,DATEVALUE("9/30/20"&amp;RIGHT(BT$1,2)),Holidays!$J$3:$J$937),"")))),"")/(NETWORKDAYS($T539,$U539,Holidays!$J$3:$J$937)),0))</f>
        <v/>
      </c>
      <c r="BU539" s="87" t="str">
        <f>IF($Q539="","",IFERROR(IF(OR(AND($T539&gt;=DATEVALUE("10/1/20"&amp;RIGHT(BT$1,2)),$T539&lt;=DATEVALUE("9/30/20"&amp;RIGHT(BU$1,2))),AND($U539&gt;=DATEVALUE("10/1/20"&amp;RIGHT(BT$1,2)),$U539&lt;=DATEVALUE("9/30/20"&amp;RIGHT(BU$1,2))),AND($T539&lt;=DATEVALUE("10/1/20"&amp;RIGHT(BT$1,2)),$U539&gt;=DATEVALUE("9/30/20"&amp;RIGHT(BU$1,2)))),
IF(AND($T539&gt;=DATEVALUE("10/1/20"&amp;RIGHT(BT$1,2)),$U539&lt;=DATEVALUE("9/30/20"&amp;RIGHT(BU$1,2))),NETWORKDAYS($T539,$U539,Holidays!$J$3:$J$937),
IF(AND($T539&lt;DATEVALUE("10/1/20"&amp;RIGHT(BT$1,2)),$U539&lt;=DATEVALUE("9/30/20"&amp;RIGHT(BU$1,2))),NETWORKDAYS(DATEVALUE("10/1/20"&amp;RIGHT(BT$1,2)),$U539,Holidays!$J$3:$J$937),
IF($T539&lt;DATEVALUE("10/1/20"&amp;RIGHT(BT$1,2)),NETWORKDAYS(DATEVALUE("10/1/20"&amp;RIGHT(BT$1,2)),DATEVALUE("9/30/20"&amp;RIGHT(BU$1,2)),Holidays!$J$3:$J$937),
IF($T539&gt;=DATEVALUE("10/1/20"&amp;RIGHT(BT$1,2)),NETWORKDAYS($T539,DATEVALUE("9/30/20"&amp;RIGHT(BU$1,2)),Holidays!$J$3:$J$937),"")))),"")/(NETWORKDAYS($T539,$U539,Holidays!$J$3:$J$937)),0))</f>
        <v/>
      </c>
      <c r="BV539" s="87" t="str">
        <f>IF($Q539="","",IFERROR(IF(OR(AND($T539&gt;=DATEVALUE("10/1/20"&amp;RIGHT(BU$1,2)),$T539&lt;=DATEVALUE("9/30/20"&amp;RIGHT(BV$1,2))),AND($U539&gt;=DATEVALUE("10/1/20"&amp;RIGHT(BU$1,2)),$U539&lt;=DATEVALUE("9/30/20"&amp;RIGHT(BV$1,2))),AND($T539&lt;=DATEVALUE("10/1/20"&amp;RIGHT(BU$1,2)),$U539&gt;=DATEVALUE("9/30/20"&amp;RIGHT(BV$1,2)))),
IF(AND($T539&gt;=DATEVALUE("10/1/20"&amp;RIGHT(BU$1,2)),$U539&lt;=DATEVALUE("9/30/20"&amp;RIGHT(BV$1,2))),NETWORKDAYS($T539,$U539,Holidays!$J$3:$J$937),
IF(AND($T539&lt;DATEVALUE("10/1/20"&amp;RIGHT(BU$1,2)),$U539&lt;=DATEVALUE("9/30/20"&amp;RIGHT(BV$1,2))),NETWORKDAYS(DATEVALUE("10/1/20"&amp;RIGHT(BU$1,2)),$U539,Holidays!$J$3:$J$937),
IF($T539&lt;DATEVALUE("10/1/20"&amp;RIGHT(BU$1,2)),NETWORKDAYS(DATEVALUE("10/1/20"&amp;RIGHT(BU$1,2)),DATEVALUE("9/30/20"&amp;RIGHT(BV$1,2)),Holidays!$J$3:$J$937),
IF($T539&gt;=DATEVALUE("10/1/20"&amp;RIGHT(BU$1,2)),NETWORKDAYS($T539,DATEVALUE("9/30/20"&amp;RIGHT(BV$1,2)),Holidays!$J$3:$J$937),"")))),"")/(NETWORKDAYS($T539,$U539,Holidays!$J$3:$J$937)),0))</f>
        <v/>
      </c>
      <c r="BW539" s="87" t="str">
        <f>IF($Q539="","",IFERROR(IF(OR(AND($T539&gt;=DATEVALUE("10/1/20"&amp;RIGHT(BV$1,2)),$T539&lt;=DATEVALUE("9/30/20"&amp;RIGHT(BW$1,2))),AND($U539&gt;=DATEVALUE("10/1/20"&amp;RIGHT(BV$1,2)),$U539&lt;=DATEVALUE("9/30/20"&amp;RIGHT(BW$1,2))),AND($T539&lt;=DATEVALUE("10/1/20"&amp;RIGHT(BV$1,2)),$U539&gt;=DATEVALUE("9/30/20"&amp;RIGHT(BW$1,2)))),
IF(AND($T539&gt;=DATEVALUE("10/1/20"&amp;RIGHT(BV$1,2)),$U539&lt;=DATEVALUE("9/30/20"&amp;RIGHT(BW$1,2))),NETWORKDAYS($T539,$U539,Holidays!$J$3:$J$937),
IF(AND($T539&lt;DATEVALUE("10/1/20"&amp;RIGHT(BV$1,2)),$U539&lt;=DATEVALUE("9/30/20"&amp;RIGHT(BW$1,2))),NETWORKDAYS(DATEVALUE("10/1/20"&amp;RIGHT(BV$1,2)),$U539,Holidays!$J$3:$J$937),
IF($T539&lt;DATEVALUE("10/1/20"&amp;RIGHT(BV$1,2)),NETWORKDAYS(DATEVALUE("10/1/20"&amp;RIGHT(BV$1,2)),DATEVALUE("9/30/20"&amp;RIGHT(BW$1,2)),Holidays!$J$3:$J$937),
IF($T539&gt;=DATEVALUE("10/1/20"&amp;RIGHT(BV$1,2)),NETWORKDAYS($T539,DATEVALUE("9/30/20"&amp;RIGHT(BW$1,2)),Holidays!$J$3:$J$937),"")))),"")/(NETWORKDAYS($T539,$U539,Holidays!$J$3:$J$937)),0))</f>
        <v/>
      </c>
      <c r="BX539" s="87" t="str">
        <f>IF($Q539="","",IFERROR(IF(OR(AND($T539&gt;=DATEVALUE("10/1/20"&amp;RIGHT(BW$1,2)),$T539&lt;=DATEVALUE("9/30/20"&amp;RIGHT(BX$1,2))),AND($U539&gt;=DATEVALUE("10/1/20"&amp;RIGHT(BW$1,2)),$U539&lt;=DATEVALUE("9/30/20"&amp;RIGHT(BX$1,2))),AND($T539&lt;=DATEVALUE("10/1/20"&amp;RIGHT(BW$1,2)),$U539&gt;=DATEVALUE("9/30/20"&amp;RIGHT(BX$1,2)))),
IF(AND($T539&gt;=DATEVALUE("10/1/20"&amp;RIGHT(BW$1,2)),$U539&lt;=DATEVALUE("9/30/20"&amp;RIGHT(BX$1,2))),NETWORKDAYS($T539,$U539,Holidays!$J$3:$J$937),
IF(AND($T539&lt;DATEVALUE("10/1/20"&amp;RIGHT(BW$1,2)),$U539&lt;=DATEVALUE("9/30/20"&amp;RIGHT(BX$1,2))),NETWORKDAYS(DATEVALUE("10/1/20"&amp;RIGHT(BW$1,2)),$U539,Holidays!$J$3:$J$937),
IF($T539&lt;DATEVALUE("10/1/20"&amp;RIGHT(BW$1,2)),NETWORKDAYS(DATEVALUE("10/1/20"&amp;RIGHT(BW$1,2)),DATEVALUE("9/30/20"&amp;RIGHT(BX$1,2)),Holidays!$J$3:$J$937),
IF($T539&gt;=DATEVALUE("10/1/20"&amp;RIGHT(BW$1,2)),NETWORKDAYS($T539,DATEVALUE("9/30/20"&amp;RIGHT(BX$1,2)),Holidays!$J$3:$J$937),"")))),"")/(NETWORKDAYS($T539,$U539,Holidays!$J$3:$J$937)),0))</f>
        <v/>
      </c>
      <c r="BY539" s="87" t="str">
        <f>IF($Q539="","",IFERROR(IF(OR(AND($T539&gt;=DATEVALUE("10/1/20"&amp;RIGHT(BX$1,2)),$T539&lt;=DATEVALUE("9/30/20"&amp;RIGHT(BY$1,2))),AND($U539&gt;=DATEVALUE("10/1/20"&amp;RIGHT(BX$1,2)),$U539&lt;=DATEVALUE("9/30/20"&amp;RIGHT(BY$1,2))),AND($T539&lt;=DATEVALUE("10/1/20"&amp;RIGHT(BX$1,2)),$U539&gt;=DATEVALUE("9/30/20"&amp;RIGHT(BY$1,2)))),
IF(AND($T539&gt;=DATEVALUE("10/1/20"&amp;RIGHT(BX$1,2)),$U539&lt;=DATEVALUE("9/30/20"&amp;RIGHT(BY$1,2))),NETWORKDAYS($T539,$U539,Holidays!$J$3:$J$937),
IF(AND($T539&lt;DATEVALUE("10/1/20"&amp;RIGHT(BX$1,2)),$U539&lt;=DATEVALUE("9/30/20"&amp;RIGHT(BY$1,2))),NETWORKDAYS(DATEVALUE("10/1/20"&amp;RIGHT(BX$1,2)),$U539,Holidays!$J$3:$J$937),
IF($T539&lt;DATEVALUE("10/1/20"&amp;RIGHT(BX$1,2)),NETWORKDAYS(DATEVALUE("10/1/20"&amp;RIGHT(BX$1,2)),DATEVALUE("9/30/20"&amp;RIGHT(BY$1,2)),Holidays!$J$3:$J$937),
IF($T539&gt;=DATEVALUE("10/1/20"&amp;RIGHT(BX$1,2)),NETWORKDAYS($T539,DATEVALUE("9/30/20"&amp;RIGHT(BY$1,2)),Holidays!$J$3:$J$937),"")))),"")/(NETWORKDAYS($T539,$U539,Holidays!$J$3:$J$937)),0))</f>
        <v/>
      </c>
      <c r="BZ539" s="87" t="str">
        <f>IF($Q539="","",IFERROR(IF(OR(AND($T539&gt;=DATEVALUE("10/1/20"&amp;RIGHT(BY$1,2)),$T539&lt;=DATEVALUE("9/30/20"&amp;RIGHT(BZ$1,2))),AND($U539&gt;=DATEVALUE("10/1/20"&amp;RIGHT(BY$1,2)),$U539&lt;=DATEVALUE("9/30/20"&amp;RIGHT(BZ$1,2))),AND($T539&lt;=DATEVALUE("10/1/20"&amp;RIGHT(BY$1,2)),$U539&gt;=DATEVALUE("9/30/20"&amp;RIGHT(BZ$1,2)))),
IF(AND($T539&gt;=DATEVALUE("10/1/20"&amp;RIGHT(BY$1,2)),$U539&lt;=DATEVALUE("9/30/20"&amp;RIGHT(BZ$1,2))),NETWORKDAYS($T539,$U539,Holidays!$J$3:$J$937),
IF(AND($T539&lt;DATEVALUE("10/1/20"&amp;RIGHT(BY$1,2)),$U539&lt;=DATEVALUE("9/30/20"&amp;RIGHT(BZ$1,2))),NETWORKDAYS(DATEVALUE("10/1/20"&amp;RIGHT(BY$1,2)),$U539,Holidays!$J$3:$J$937),
IF($T539&lt;DATEVALUE("10/1/20"&amp;RIGHT(BY$1,2)),NETWORKDAYS(DATEVALUE("10/1/20"&amp;RIGHT(BY$1,2)),DATEVALUE("9/30/20"&amp;RIGHT(BZ$1,2)),Holidays!$J$3:$J$937),
IF($T539&gt;=DATEVALUE("10/1/20"&amp;RIGHT(BY$1,2)),NETWORKDAYS($T539,DATEVALUE("9/30/20"&amp;RIGHT(BZ$1,2)),Holidays!$J$3:$J$937),"")))),"")/(NETWORKDAYS($T539,$U539,Holidays!$J$3:$J$937)),0))</f>
        <v/>
      </c>
      <c r="CA539" s="87" t="str">
        <f>IF($Q539="","",IFERROR(IF(OR(AND($T539&gt;=DATEVALUE("10/1/20"&amp;RIGHT(BZ$1,2)),$T539&lt;=DATEVALUE("9/30/20"&amp;RIGHT(CA$1,2))),AND($U539&gt;=DATEVALUE("10/1/20"&amp;RIGHT(BZ$1,2)),$U539&lt;=DATEVALUE("9/30/20"&amp;RIGHT(CA$1,2))),AND($T539&lt;=DATEVALUE("10/1/20"&amp;RIGHT(BZ$1,2)),$U539&gt;=DATEVALUE("9/30/20"&amp;RIGHT(CA$1,2)))),
IF(AND($T539&gt;=DATEVALUE("10/1/20"&amp;RIGHT(BZ$1,2)),$U539&lt;=DATEVALUE("9/30/20"&amp;RIGHT(CA$1,2))),NETWORKDAYS($T539,$U539,Holidays!$J$3:$J$937),
IF(AND($T539&lt;DATEVALUE("10/1/20"&amp;RIGHT(BZ$1,2)),$U539&lt;=DATEVALUE("9/30/20"&amp;RIGHT(CA$1,2))),NETWORKDAYS(DATEVALUE("10/1/20"&amp;RIGHT(BZ$1,2)),$U539,Holidays!$J$3:$J$937),
IF($T539&lt;DATEVALUE("10/1/20"&amp;RIGHT(BZ$1,2)),NETWORKDAYS(DATEVALUE("10/1/20"&amp;RIGHT(BZ$1,2)),DATEVALUE("9/30/20"&amp;RIGHT(CA$1,2)),Holidays!$J$3:$J$937),
IF($T539&gt;=DATEVALUE("10/1/20"&amp;RIGHT(BZ$1,2)),NETWORKDAYS($T539,DATEVALUE("9/30/20"&amp;RIGHT(CA$1,2)),Holidays!$J$3:$J$937),"")))),"")/(NETWORKDAYS($T539,$U539,Holidays!$J$3:$J$937)),0))</f>
        <v/>
      </c>
      <c r="CB539" s="87" t="str">
        <f>IF($Q539="","",IFERROR(IF(OR(AND($T539&gt;=DATEVALUE("10/1/20"&amp;RIGHT(CA$1,2)),$T539&lt;=DATEVALUE("9/30/20"&amp;RIGHT(CB$1,2))),AND($U539&gt;=DATEVALUE("10/1/20"&amp;RIGHT(CA$1,2)),$U539&lt;=DATEVALUE("9/30/20"&amp;RIGHT(CB$1,2))),AND($T539&lt;=DATEVALUE("10/1/20"&amp;RIGHT(CA$1,2)),$U539&gt;=DATEVALUE("9/30/20"&amp;RIGHT(CB$1,2)))),
IF(AND($T539&gt;=DATEVALUE("10/1/20"&amp;RIGHT(CA$1,2)),$U539&lt;=DATEVALUE("9/30/20"&amp;RIGHT(CB$1,2))),NETWORKDAYS($T539,$U539,Holidays!$J$3:$J$937),
IF(AND($T539&lt;DATEVALUE("10/1/20"&amp;RIGHT(CA$1,2)),$U539&lt;=DATEVALUE("9/30/20"&amp;RIGHT(CB$1,2))),NETWORKDAYS(DATEVALUE("10/1/20"&amp;RIGHT(CA$1,2)),$U539,Holidays!$J$3:$J$937),
IF($T539&lt;DATEVALUE("10/1/20"&amp;RIGHT(CA$1,2)),NETWORKDAYS(DATEVALUE("10/1/20"&amp;RIGHT(CA$1,2)),DATEVALUE("9/30/20"&amp;RIGHT(CB$1,2)),Holidays!$J$3:$J$937),
IF($T539&gt;=DATEVALUE("10/1/20"&amp;RIGHT(CA$1,2)),NETWORKDAYS($T539,DATEVALUE("9/30/20"&amp;RIGHT(CB$1,2)),Holidays!$J$3:$J$937),"")))),"")/(NETWORKDAYS($T539,$U539,Holidays!$J$3:$J$937)),0))</f>
        <v/>
      </c>
    </row>
    <row r="540" spans="1:80">
      <c r="A540" s="97"/>
      <c r="B540" s="98" t="str">
        <f ca="1">IF(NOT($A540=""),OFFSET('WBS Reference &amp; User Procedure'!$A$1,MATCH($A540,'WBS Reference &amp; User Procedure'!$A:$A,0)-1,1),"")</f>
        <v/>
      </c>
      <c r="D540" s="97"/>
      <c r="I540" s="78"/>
      <c r="T540" s="104" t="str">
        <f>IF(NOT(Q540=""),IF(NOT($S540=""),$S540,#REF!),"")</f>
        <v/>
      </c>
      <c r="U540" s="104" t="str">
        <f>IF(NOT(Q540=""),WORKDAY(T540,Q540,Holidays!$J$3:$J$937),"")</f>
        <v/>
      </c>
      <c r="V540" s="104"/>
      <c r="W540" s="104"/>
      <c r="X540" s="101" t="str">
        <f t="shared" si="106"/>
        <v/>
      </c>
      <c r="AL540" s="87" t="str">
        <f t="shared" ca="1" si="107"/>
        <v/>
      </c>
      <c r="AN540" s="87" t="str">
        <f t="shared" ca="1" si="118"/>
        <v/>
      </c>
      <c r="AO540" s="87" t="str">
        <f t="shared" ca="1" si="118"/>
        <v/>
      </c>
      <c r="AP540" s="87" t="str">
        <f t="shared" ca="1" si="118"/>
        <v/>
      </c>
      <c r="AQ540" s="87" t="str">
        <f t="shared" ca="1" si="118"/>
        <v/>
      </c>
      <c r="AR540" s="87" t="str">
        <f t="shared" ca="1" si="118"/>
        <v/>
      </c>
      <c r="AS540" s="87" t="str">
        <f t="shared" ca="1" si="118"/>
        <v/>
      </c>
      <c r="AT540" s="87" t="str">
        <f t="shared" ca="1" si="118"/>
        <v/>
      </c>
      <c r="AU540" s="87" t="str">
        <f t="shared" ca="1" si="118"/>
        <v/>
      </c>
      <c r="AV540" s="87" t="str">
        <f t="shared" ca="1" si="118"/>
        <v/>
      </c>
      <c r="AW540" s="87" t="str">
        <f t="shared" ca="1" si="118"/>
        <v/>
      </c>
      <c r="AX540" s="87" t="str">
        <f t="shared" ca="1" si="119"/>
        <v/>
      </c>
      <c r="AY540" s="87" t="str">
        <f t="shared" ca="1" si="119"/>
        <v/>
      </c>
      <c r="AZ540" s="87" t="str">
        <f t="shared" ca="1" si="119"/>
        <v/>
      </c>
      <c r="BA540" s="87" t="str">
        <f t="shared" ca="1" si="119"/>
        <v/>
      </c>
      <c r="BB540" s="87" t="str">
        <f t="shared" ca="1" si="119"/>
        <v/>
      </c>
      <c r="BC540" s="87" t="str">
        <f t="shared" ca="1" si="119"/>
        <v/>
      </c>
      <c r="BD540" s="87" t="str">
        <f t="shared" ca="1" si="119"/>
        <v/>
      </c>
      <c r="BE540" s="87" t="str">
        <f t="shared" ca="1" si="119"/>
        <v/>
      </c>
      <c r="BF540" s="87" t="str">
        <f t="shared" ca="1" si="119"/>
        <v/>
      </c>
      <c r="BG540" s="87" t="str">
        <f t="shared" ca="1" si="119"/>
        <v/>
      </c>
      <c r="BI540" s="87" t="str">
        <f>IF($Q540="","",IFERROR(IF(OR(AND($T540&gt;=DATEVALUE("10/1/20"&amp;RIGHT(BH$1,2)),$T540&lt;=DATEVALUE("9/30/20"&amp;RIGHT(BI$1,2))),AND($U540&gt;=DATEVALUE("10/1/20"&amp;RIGHT(BH$1,2)),$U540&lt;=DATEVALUE("9/30/20"&amp;RIGHT(BI$1,2))),AND($T540&lt;=DATEVALUE("10/1/20"&amp;RIGHT(BH$1,2)),$U540&gt;=DATEVALUE("9/30/20"&amp;RIGHT(BI$1,2)))),
IF(AND($T540&gt;=DATEVALUE("10/1/20"&amp;RIGHT(BH$1,2)),$U540&lt;=DATEVALUE("9/30/20"&amp;RIGHT(BI$1,2))),NETWORKDAYS($T540,$U540,Holidays!$J$3:$J$937),
IF(AND($T540&lt;DATEVALUE("10/1/20"&amp;RIGHT(BH$1,2)),$U540&lt;=DATEVALUE("9/30/20"&amp;RIGHT(BI$1,2))),NETWORKDAYS(DATEVALUE("10/1/20"&amp;RIGHT(BH$1,2)),$U540,Holidays!$J$3:$J$937),
IF($T540&lt;DATEVALUE("10/1/20"&amp;RIGHT(BH$1,2)),NETWORKDAYS(DATEVALUE("10/1/20"&amp;RIGHT(BH$1,2)),DATEVALUE("9/30/20"&amp;RIGHT(BI$1,2)),Holidays!$J$3:$J$937),
IF($T540&gt;=DATEVALUE("10/1/20"&amp;RIGHT(BH$1,2)),NETWORKDAYS($T540,DATEVALUE("9/30/20"&amp;RIGHT(BI$1,2)),Holidays!$J$3:$J$937),"")))),"")/(NETWORKDAYS($T540,$U540,Holidays!$J$3:$J$937)),0))</f>
        <v/>
      </c>
      <c r="BJ540" s="87" t="str">
        <f>IF($Q540="","",IFERROR(IF(OR(AND($T540&gt;=DATEVALUE("10/1/20"&amp;RIGHT(BI$1,2)),$T540&lt;=DATEVALUE("9/30/20"&amp;RIGHT(BJ$1,2))),AND($U540&gt;=DATEVALUE("10/1/20"&amp;RIGHT(BI$1,2)),$U540&lt;=DATEVALUE("9/30/20"&amp;RIGHT(BJ$1,2))),AND($T540&lt;=DATEVALUE("10/1/20"&amp;RIGHT(BI$1,2)),$U540&gt;=DATEVALUE("9/30/20"&amp;RIGHT(BJ$1,2)))),
IF(AND($T540&gt;=DATEVALUE("10/1/20"&amp;RIGHT(BI$1,2)),$U540&lt;=DATEVALUE("9/30/20"&amp;RIGHT(BJ$1,2))),NETWORKDAYS($T540,$U540,Holidays!$J$3:$J$937),
IF(AND($T540&lt;DATEVALUE("10/1/20"&amp;RIGHT(BI$1,2)),$U540&lt;=DATEVALUE("9/30/20"&amp;RIGHT(BJ$1,2))),NETWORKDAYS(DATEVALUE("10/1/20"&amp;RIGHT(BI$1,2)),$U540,Holidays!$J$3:$J$937),
IF($T540&lt;DATEVALUE("10/1/20"&amp;RIGHT(BI$1,2)),NETWORKDAYS(DATEVALUE("10/1/20"&amp;RIGHT(BI$1,2)),DATEVALUE("9/30/20"&amp;RIGHT(BJ$1,2)),Holidays!$J$3:$J$937),
IF($T540&gt;=DATEVALUE("10/1/20"&amp;RIGHT(BI$1,2)),NETWORKDAYS($T540,DATEVALUE("9/30/20"&amp;RIGHT(BJ$1,2)),Holidays!$J$3:$J$937),"")))),"")/(NETWORKDAYS($T540,$U540,Holidays!$J$3:$J$937)),0))</f>
        <v/>
      </c>
      <c r="BK540" s="87" t="str">
        <f>IF($Q540="","",IFERROR(IF(OR(AND($T540&gt;=DATEVALUE("10/1/20"&amp;RIGHT(BJ$1,2)),$T540&lt;=DATEVALUE("9/30/20"&amp;RIGHT(BK$1,2))),AND($U540&gt;=DATEVALUE("10/1/20"&amp;RIGHT(BJ$1,2)),$U540&lt;=DATEVALUE("9/30/20"&amp;RIGHT(BK$1,2))),AND($T540&lt;=DATEVALUE("10/1/20"&amp;RIGHT(BJ$1,2)),$U540&gt;=DATEVALUE("9/30/20"&amp;RIGHT(BK$1,2)))),
IF(AND($T540&gt;=DATEVALUE("10/1/20"&amp;RIGHT(BJ$1,2)),$U540&lt;=DATEVALUE("9/30/20"&amp;RIGHT(BK$1,2))),NETWORKDAYS($T540,$U540,Holidays!$J$3:$J$937),
IF(AND($T540&lt;DATEVALUE("10/1/20"&amp;RIGHT(BJ$1,2)),$U540&lt;=DATEVALUE("9/30/20"&amp;RIGHT(BK$1,2))),NETWORKDAYS(DATEVALUE("10/1/20"&amp;RIGHT(BJ$1,2)),$U540,Holidays!$J$3:$J$937),
IF($T540&lt;DATEVALUE("10/1/20"&amp;RIGHT(BJ$1,2)),NETWORKDAYS(DATEVALUE("10/1/20"&amp;RIGHT(BJ$1,2)),DATEVALUE("9/30/20"&amp;RIGHT(BK$1,2)),Holidays!$J$3:$J$937),
IF($T540&gt;=DATEVALUE("10/1/20"&amp;RIGHT(BJ$1,2)),NETWORKDAYS($T540,DATEVALUE("9/30/20"&amp;RIGHT(BK$1,2)),Holidays!$J$3:$J$937),"")))),"")/(NETWORKDAYS($T540,$U540,Holidays!$J$3:$J$937)),0))</f>
        <v/>
      </c>
      <c r="BL540" s="87" t="str">
        <f>IF($Q540="","",IFERROR(IF(OR(AND($T540&gt;=DATEVALUE("10/1/20"&amp;RIGHT(BK$1,2)),$T540&lt;=DATEVALUE("9/30/20"&amp;RIGHT(BL$1,2))),AND($U540&gt;=DATEVALUE("10/1/20"&amp;RIGHT(BK$1,2)),$U540&lt;=DATEVALUE("9/30/20"&amp;RIGHT(BL$1,2))),AND($T540&lt;=DATEVALUE("10/1/20"&amp;RIGHT(BK$1,2)),$U540&gt;=DATEVALUE("9/30/20"&amp;RIGHT(BL$1,2)))),
IF(AND($T540&gt;=DATEVALUE("10/1/20"&amp;RIGHT(BK$1,2)),$U540&lt;=DATEVALUE("9/30/20"&amp;RIGHT(BL$1,2))),NETWORKDAYS($T540,$U540,Holidays!$J$3:$J$937),
IF(AND($T540&lt;DATEVALUE("10/1/20"&amp;RIGHT(BK$1,2)),$U540&lt;=DATEVALUE("9/30/20"&amp;RIGHT(BL$1,2))),NETWORKDAYS(DATEVALUE("10/1/20"&amp;RIGHT(BK$1,2)),$U540,Holidays!$J$3:$J$937),
IF($T540&lt;DATEVALUE("10/1/20"&amp;RIGHT(BK$1,2)),NETWORKDAYS(DATEVALUE("10/1/20"&amp;RIGHT(BK$1,2)),DATEVALUE("9/30/20"&amp;RIGHT(BL$1,2)),Holidays!$J$3:$J$937),
IF($T540&gt;=DATEVALUE("10/1/20"&amp;RIGHT(BK$1,2)),NETWORKDAYS($T540,DATEVALUE("9/30/20"&amp;RIGHT(BL$1,2)),Holidays!$J$3:$J$937),"")))),"")/(NETWORKDAYS($T540,$U540,Holidays!$J$3:$J$937)),0))</f>
        <v/>
      </c>
      <c r="BM540" s="87" t="str">
        <f>IF($Q540="","",IFERROR(IF(OR(AND($T540&gt;=DATEVALUE("10/1/20"&amp;RIGHT(BL$1,2)),$T540&lt;=DATEVALUE("9/30/20"&amp;RIGHT(BM$1,2))),AND($U540&gt;=DATEVALUE("10/1/20"&amp;RIGHT(BL$1,2)),$U540&lt;=DATEVALUE("9/30/20"&amp;RIGHT(BM$1,2))),AND($T540&lt;=DATEVALUE("10/1/20"&amp;RIGHT(BL$1,2)),$U540&gt;=DATEVALUE("9/30/20"&amp;RIGHT(BM$1,2)))),
IF(AND($T540&gt;=DATEVALUE("10/1/20"&amp;RIGHT(BL$1,2)),$U540&lt;=DATEVALUE("9/30/20"&amp;RIGHT(BM$1,2))),NETWORKDAYS($T540,$U540,Holidays!$J$3:$J$937),
IF(AND($T540&lt;DATEVALUE("10/1/20"&amp;RIGHT(BL$1,2)),$U540&lt;=DATEVALUE("9/30/20"&amp;RIGHT(BM$1,2))),NETWORKDAYS(DATEVALUE("10/1/20"&amp;RIGHT(BL$1,2)),$U540,Holidays!$J$3:$J$937),
IF($T540&lt;DATEVALUE("10/1/20"&amp;RIGHT(BL$1,2)),NETWORKDAYS(DATEVALUE("10/1/20"&amp;RIGHT(BL$1,2)),DATEVALUE("9/30/20"&amp;RIGHT(BM$1,2)),Holidays!$J$3:$J$937),
IF($T540&gt;=DATEVALUE("10/1/20"&amp;RIGHT(BL$1,2)),NETWORKDAYS($T540,DATEVALUE("9/30/20"&amp;RIGHT(BM$1,2)),Holidays!$J$3:$J$937),"")))),"")/(NETWORKDAYS($T540,$U540,Holidays!$J$3:$J$937)),0))</f>
        <v/>
      </c>
      <c r="BN540" s="87" t="str">
        <f>IF($Q540="","",IFERROR(IF(OR(AND($T540&gt;=DATEVALUE("10/1/20"&amp;RIGHT(BM$1,2)),$T540&lt;=DATEVALUE("9/30/20"&amp;RIGHT(BN$1,2))),AND($U540&gt;=DATEVALUE("10/1/20"&amp;RIGHT(BM$1,2)),$U540&lt;=DATEVALUE("9/30/20"&amp;RIGHT(BN$1,2))),AND($T540&lt;=DATEVALUE("10/1/20"&amp;RIGHT(BM$1,2)),$U540&gt;=DATEVALUE("9/30/20"&amp;RIGHT(BN$1,2)))),
IF(AND($T540&gt;=DATEVALUE("10/1/20"&amp;RIGHT(BM$1,2)),$U540&lt;=DATEVALUE("9/30/20"&amp;RIGHT(BN$1,2))),NETWORKDAYS($T540,$U540,Holidays!$J$3:$J$937),
IF(AND($T540&lt;DATEVALUE("10/1/20"&amp;RIGHT(BM$1,2)),$U540&lt;=DATEVALUE("9/30/20"&amp;RIGHT(BN$1,2))),NETWORKDAYS(DATEVALUE("10/1/20"&amp;RIGHT(BM$1,2)),$U540,Holidays!$J$3:$J$937),
IF($T540&lt;DATEVALUE("10/1/20"&amp;RIGHT(BM$1,2)),NETWORKDAYS(DATEVALUE("10/1/20"&amp;RIGHT(BM$1,2)),DATEVALUE("9/30/20"&amp;RIGHT(BN$1,2)),Holidays!$J$3:$J$937),
IF($T540&gt;=DATEVALUE("10/1/20"&amp;RIGHT(BM$1,2)),NETWORKDAYS($T540,DATEVALUE("9/30/20"&amp;RIGHT(BN$1,2)),Holidays!$J$3:$J$937),"")))),"")/(NETWORKDAYS($T540,$U540,Holidays!$J$3:$J$937)),0))</f>
        <v/>
      </c>
      <c r="BO540" s="87" t="str">
        <f>IF($Q540="","",IFERROR(IF(OR(AND($T540&gt;=DATEVALUE("10/1/20"&amp;RIGHT(BN$1,2)),$T540&lt;=DATEVALUE("9/30/20"&amp;RIGHT(BO$1,2))),AND($U540&gt;=DATEVALUE("10/1/20"&amp;RIGHT(BN$1,2)),$U540&lt;=DATEVALUE("9/30/20"&amp;RIGHT(BO$1,2))),AND($T540&lt;=DATEVALUE("10/1/20"&amp;RIGHT(BN$1,2)),$U540&gt;=DATEVALUE("9/30/20"&amp;RIGHT(BO$1,2)))),
IF(AND($T540&gt;=DATEVALUE("10/1/20"&amp;RIGHT(BN$1,2)),$U540&lt;=DATEVALUE("9/30/20"&amp;RIGHT(BO$1,2))),NETWORKDAYS($T540,$U540,Holidays!$J$3:$J$937),
IF(AND($T540&lt;DATEVALUE("10/1/20"&amp;RIGHT(BN$1,2)),$U540&lt;=DATEVALUE("9/30/20"&amp;RIGHT(BO$1,2))),NETWORKDAYS(DATEVALUE("10/1/20"&amp;RIGHT(BN$1,2)),$U540,Holidays!$J$3:$J$937),
IF($T540&lt;DATEVALUE("10/1/20"&amp;RIGHT(BN$1,2)),NETWORKDAYS(DATEVALUE("10/1/20"&amp;RIGHT(BN$1,2)),DATEVALUE("9/30/20"&amp;RIGHT(BO$1,2)),Holidays!$J$3:$J$937),
IF($T540&gt;=DATEVALUE("10/1/20"&amp;RIGHT(BN$1,2)),NETWORKDAYS($T540,DATEVALUE("9/30/20"&amp;RIGHT(BO$1,2)),Holidays!$J$3:$J$937),"")))),"")/(NETWORKDAYS($T540,$U540,Holidays!$J$3:$J$937)),0))</f>
        <v/>
      </c>
      <c r="BP540" s="87" t="str">
        <f>IF($Q540="","",IFERROR(IF(OR(AND($T540&gt;=DATEVALUE("10/1/20"&amp;RIGHT(BO$1,2)),$T540&lt;=DATEVALUE("9/30/20"&amp;RIGHT(BP$1,2))),AND($U540&gt;=DATEVALUE("10/1/20"&amp;RIGHT(BO$1,2)),$U540&lt;=DATEVALUE("9/30/20"&amp;RIGHT(BP$1,2))),AND($T540&lt;=DATEVALUE("10/1/20"&amp;RIGHT(BO$1,2)),$U540&gt;=DATEVALUE("9/30/20"&amp;RIGHT(BP$1,2)))),
IF(AND($T540&gt;=DATEVALUE("10/1/20"&amp;RIGHT(BO$1,2)),$U540&lt;=DATEVALUE("9/30/20"&amp;RIGHT(BP$1,2))),NETWORKDAYS($T540,$U540,Holidays!$J$3:$J$937),
IF(AND($T540&lt;DATEVALUE("10/1/20"&amp;RIGHT(BO$1,2)),$U540&lt;=DATEVALUE("9/30/20"&amp;RIGHT(BP$1,2))),NETWORKDAYS(DATEVALUE("10/1/20"&amp;RIGHT(BO$1,2)),$U540,Holidays!$J$3:$J$937),
IF($T540&lt;DATEVALUE("10/1/20"&amp;RIGHT(BO$1,2)),NETWORKDAYS(DATEVALUE("10/1/20"&amp;RIGHT(BO$1,2)),DATEVALUE("9/30/20"&amp;RIGHT(BP$1,2)),Holidays!$J$3:$J$937),
IF($T540&gt;=DATEVALUE("10/1/20"&amp;RIGHT(BO$1,2)),NETWORKDAYS($T540,DATEVALUE("9/30/20"&amp;RIGHT(BP$1,2)),Holidays!$J$3:$J$937),"")))),"")/(NETWORKDAYS($T540,$U540,Holidays!$J$3:$J$937)),0))</f>
        <v/>
      </c>
      <c r="BQ540" s="87" t="str">
        <f>IF($Q540="","",IFERROR(IF(OR(AND($T540&gt;=DATEVALUE("10/1/20"&amp;RIGHT(BP$1,2)),$T540&lt;=DATEVALUE("9/30/20"&amp;RIGHT(BQ$1,2))),AND($U540&gt;=DATEVALUE("10/1/20"&amp;RIGHT(BP$1,2)),$U540&lt;=DATEVALUE("9/30/20"&amp;RIGHT(BQ$1,2))),AND($T540&lt;=DATEVALUE("10/1/20"&amp;RIGHT(BP$1,2)),$U540&gt;=DATEVALUE("9/30/20"&amp;RIGHT(BQ$1,2)))),
IF(AND($T540&gt;=DATEVALUE("10/1/20"&amp;RIGHT(BP$1,2)),$U540&lt;=DATEVALUE("9/30/20"&amp;RIGHT(BQ$1,2))),NETWORKDAYS($T540,$U540,Holidays!$J$3:$J$937),
IF(AND($T540&lt;DATEVALUE("10/1/20"&amp;RIGHT(BP$1,2)),$U540&lt;=DATEVALUE("9/30/20"&amp;RIGHT(BQ$1,2))),NETWORKDAYS(DATEVALUE("10/1/20"&amp;RIGHT(BP$1,2)),$U540,Holidays!$J$3:$J$937),
IF($T540&lt;DATEVALUE("10/1/20"&amp;RIGHT(BP$1,2)),NETWORKDAYS(DATEVALUE("10/1/20"&amp;RIGHT(BP$1,2)),DATEVALUE("9/30/20"&amp;RIGHT(BQ$1,2)),Holidays!$J$3:$J$937),
IF($T540&gt;=DATEVALUE("10/1/20"&amp;RIGHT(BP$1,2)),NETWORKDAYS($T540,DATEVALUE("9/30/20"&amp;RIGHT(BQ$1,2)),Holidays!$J$3:$J$937),"")))),"")/(NETWORKDAYS($T540,$U540,Holidays!$J$3:$J$937)),0))</f>
        <v/>
      </c>
      <c r="BR540" s="87" t="str">
        <f>IF($Q540="","",IFERROR(IF(OR(AND($T540&gt;=DATEVALUE("10/1/20"&amp;RIGHT(BQ$1,2)),$T540&lt;=DATEVALUE("9/30/20"&amp;RIGHT(BR$1,2))),AND($U540&gt;=DATEVALUE("10/1/20"&amp;RIGHT(BQ$1,2)),$U540&lt;=DATEVALUE("9/30/20"&amp;RIGHT(BR$1,2))),AND($T540&lt;=DATEVALUE("10/1/20"&amp;RIGHT(BQ$1,2)),$U540&gt;=DATEVALUE("9/30/20"&amp;RIGHT(BR$1,2)))),
IF(AND($T540&gt;=DATEVALUE("10/1/20"&amp;RIGHT(BQ$1,2)),$U540&lt;=DATEVALUE("9/30/20"&amp;RIGHT(BR$1,2))),NETWORKDAYS($T540,$U540,Holidays!$J$3:$J$937),
IF(AND($T540&lt;DATEVALUE("10/1/20"&amp;RIGHT(BQ$1,2)),$U540&lt;=DATEVALUE("9/30/20"&amp;RIGHT(BR$1,2))),NETWORKDAYS(DATEVALUE("10/1/20"&amp;RIGHT(BQ$1,2)),$U540,Holidays!$J$3:$J$937),
IF($T540&lt;DATEVALUE("10/1/20"&amp;RIGHT(BQ$1,2)),NETWORKDAYS(DATEVALUE("10/1/20"&amp;RIGHT(BQ$1,2)),DATEVALUE("9/30/20"&amp;RIGHT(BR$1,2)),Holidays!$J$3:$J$937),
IF($T540&gt;=DATEVALUE("10/1/20"&amp;RIGHT(BQ$1,2)),NETWORKDAYS($T540,DATEVALUE("9/30/20"&amp;RIGHT(BR$1,2)),Holidays!$J$3:$J$937),"")))),"")/(NETWORKDAYS($T540,$U540,Holidays!$J$3:$J$937)),0))</f>
        <v/>
      </c>
      <c r="BS540" s="87" t="str">
        <f>IF($Q540="","",IFERROR(IF(OR(AND($T540&gt;=DATEVALUE("10/1/20"&amp;RIGHT(BR$1,2)),$T540&lt;=DATEVALUE("9/30/20"&amp;RIGHT(BS$1,2))),AND($U540&gt;=DATEVALUE("10/1/20"&amp;RIGHT(BR$1,2)),$U540&lt;=DATEVALUE("9/30/20"&amp;RIGHT(BS$1,2))),AND($T540&lt;=DATEVALUE("10/1/20"&amp;RIGHT(BR$1,2)),$U540&gt;=DATEVALUE("9/30/20"&amp;RIGHT(BS$1,2)))),
IF(AND($T540&gt;=DATEVALUE("10/1/20"&amp;RIGHT(BR$1,2)),$U540&lt;=DATEVALUE("9/30/20"&amp;RIGHT(BS$1,2))),NETWORKDAYS($T540,$U540,Holidays!$J$3:$J$937),
IF(AND($T540&lt;DATEVALUE("10/1/20"&amp;RIGHT(BR$1,2)),$U540&lt;=DATEVALUE("9/30/20"&amp;RIGHT(BS$1,2))),NETWORKDAYS(DATEVALUE("10/1/20"&amp;RIGHT(BR$1,2)),$U540,Holidays!$J$3:$J$937),
IF($T540&lt;DATEVALUE("10/1/20"&amp;RIGHT(BR$1,2)),NETWORKDAYS(DATEVALUE("10/1/20"&amp;RIGHT(BR$1,2)),DATEVALUE("9/30/20"&amp;RIGHT(BS$1,2)),Holidays!$J$3:$J$937),
IF($T540&gt;=DATEVALUE("10/1/20"&amp;RIGHT(BR$1,2)),NETWORKDAYS($T540,DATEVALUE("9/30/20"&amp;RIGHT(BS$1,2)),Holidays!$J$3:$J$937),"")))),"")/(NETWORKDAYS($T540,$U540,Holidays!$J$3:$J$937)),0))</f>
        <v/>
      </c>
      <c r="BT540" s="87" t="str">
        <f>IF($Q540="","",IFERROR(IF(OR(AND($T540&gt;=DATEVALUE("10/1/20"&amp;RIGHT(BS$1,2)),$T540&lt;=DATEVALUE("9/30/20"&amp;RIGHT(BT$1,2))),AND($U540&gt;=DATEVALUE("10/1/20"&amp;RIGHT(BS$1,2)),$U540&lt;=DATEVALUE("9/30/20"&amp;RIGHT(BT$1,2))),AND($T540&lt;=DATEVALUE("10/1/20"&amp;RIGHT(BS$1,2)),$U540&gt;=DATEVALUE("9/30/20"&amp;RIGHT(BT$1,2)))),
IF(AND($T540&gt;=DATEVALUE("10/1/20"&amp;RIGHT(BS$1,2)),$U540&lt;=DATEVALUE("9/30/20"&amp;RIGHT(BT$1,2))),NETWORKDAYS($T540,$U540,Holidays!$J$3:$J$937),
IF(AND($T540&lt;DATEVALUE("10/1/20"&amp;RIGHT(BS$1,2)),$U540&lt;=DATEVALUE("9/30/20"&amp;RIGHT(BT$1,2))),NETWORKDAYS(DATEVALUE("10/1/20"&amp;RIGHT(BS$1,2)),$U540,Holidays!$J$3:$J$937),
IF($T540&lt;DATEVALUE("10/1/20"&amp;RIGHT(BS$1,2)),NETWORKDAYS(DATEVALUE("10/1/20"&amp;RIGHT(BS$1,2)),DATEVALUE("9/30/20"&amp;RIGHT(BT$1,2)),Holidays!$J$3:$J$937),
IF($T540&gt;=DATEVALUE("10/1/20"&amp;RIGHT(BS$1,2)),NETWORKDAYS($T540,DATEVALUE("9/30/20"&amp;RIGHT(BT$1,2)),Holidays!$J$3:$J$937),"")))),"")/(NETWORKDAYS($T540,$U540,Holidays!$J$3:$J$937)),0))</f>
        <v/>
      </c>
      <c r="BU540" s="87" t="str">
        <f>IF($Q540="","",IFERROR(IF(OR(AND($T540&gt;=DATEVALUE("10/1/20"&amp;RIGHT(BT$1,2)),$T540&lt;=DATEVALUE("9/30/20"&amp;RIGHT(BU$1,2))),AND($U540&gt;=DATEVALUE("10/1/20"&amp;RIGHT(BT$1,2)),$U540&lt;=DATEVALUE("9/30/20"&amp;RIGHT(BU$1,2))),AND($T540&lt;=DATEVALUE("10/1/20"&amp;RIGHT(BT$1,2)),$U540&gt;=DATEVALUE("9/30/20"&amp;RIGHT(BU$1,2)))),
IF(AND($T540&gt;=DATEVALUE("10/1/20"&amp;RIGHT(BT$1,2)),$U540&lt;=DATEVALUE("9/30/20"&amp;RIGHT(BU$1,2))),NETWORKDAYS($T540,$U540,Holidays!$J$3:$J$937),
IF(AND($T540&lt;DATEVALUE("10/1/20"&amp;RIGHT(BT$1,2)),$U540&lt;=DATEVALUE("9/30/20"&amp;RIGHT(BU$1,2))),NETWORKDAYS(DATEVALUE("10/1/20"&amp;RIGHT(BT$1,2)),$U540,Holidays!$J$3:$J$937),
IF($T540&lt;DATEVALUE("10/1/20"&amp;RIGHT(BT$1,2)),NETWORKDAYS(DATEVALUE("10/1/20"&amp;RIGHT(BT$1,2)),DATEVALUE("9/30/20"&amp;RIGHT(BU$1,2)),Holidays!$J$3:$J$937),
IF($T540&gt;=DATEVALUE("10/1/20"&amp;RIGHT(BT$1,2)),NETWORKDAYS($T540,DATEVALUE("9/30/20"&amp;RIGHT(BU$1,2)),Holidays!$J$3:$J$937),"")))),"")/(NETWORKDAYS($T540,$U540,Holidays!$J$3:$J$937)),0))</f>
        <v/>
      </c>
      <c r="BV540" s="87" t="str">
        <f>IF($Q540="","",IFERROR(IF(OR(AND($T540&gt;=DATEVALUE("10/1/20"&amp;RIGHT(BU$1,2)),$T540&lt;=DATEVALUE("9/30/20"&amp;RIGHT(BV$1,2))),AND($U540&gt;=DATEVALUE("10/1/20"&amp;RIGHT(BU$1,2)),$U540&lt;=DATEVALUE("9/30/20"&amp;RIGHT(BV$1,2))),AND($T540&lt;=DATEVALUE("10/1/20"&amp;RIGHT(BU$1,2)),$U540&gt;=DATEVALUE("9/30/20"&amp;RIGHT(BV$1,2)))),
IF(AND($T540&gt;=DATEVALUE("10/1/20"&amp;RIGHT(BU$1,2)),$U540&lt;=DATEVALUE("9/30/20"&amp;RIGHT(BV$1,2))),NETWORKDAYS($T540,$U540,Holidays!$J$3:$J$937),
IF(AND($T540&lt;DATEVALUE("10/1/20"&amp;RIGHT(BU$1,2)),$U540&lt;=DATEVALUE("9/30/20"&amp;RIGHT(BV$1,2))),NETWORKDAYS(DATEVALUE("10/1/20"&amp;RIGHT(BU$1,2)),$U540,Holidays!$J$3:$J$937),
IF($T540&lt;DATEVALUE("10/1/20"&amp;RIGHT(BU$1,2)),NETWORKDAYS(DATEVALUE("10/1/20"&amp;RIGHT(BU$1,2)),DATEVALUE("9/30/20"&amp;RIGHT(BV$1,2)),Holidays!$J$3:$J$937),
IF($T540&gt;=DATEVALUE("10/1/20"&amp;RIGHT(BU$1,2)),NETWORKDAYS($T540,DATEVALUE("9/30/20"&amp;RIGHT(BV$1,2)),Holidays!$J$3:$J$937),"")))),"")/(NETWORKDAYS($T540,$U540,Holidays!$J$3:$J$937)),0))</f>
        <v/>
      </c>
      <c r="BW540" s="87" t="str">
        <f>IF($Q540="","",IFERROR(IF(OR(AND($T540&gt;=DATEVALUE("10/1/20"&amp;RIGHT(BV$1,2)),$T540&lt;=DATEVALUE("9/30/20"&amp;RIGHT(BW$1,2))),AND($U540&gt;=DATEVALUE("10/1/20"&amp;RIGHT(BV$1,2)),$U540&lt;=DATEVALUE("9/30/20"&amp;RIGHT(BW$1,2))),AND($T540&lt;=DATEVALUE("10/1/20"&amp;RIGHT(BV$1,2)),$U540&gt;=DATEVALUE("9/30/20"&amp;RIGHT(BW$1,2)))),
IF(AND($T540&gt;=DATEVALUE("10/1/20"&amp;RIGHT(BV$1,2)),$U540&lt;=DATEVALUE("9/30/20"&amp;RIGHT(BW$1,2))),NETWORKDAYS($T540,$U540,Holidays!$J$3:$J$937),
IF(AND($T540&lt;DATEVALUE("10/1/20"&amp;RIGHT(BV$1,2)),$U540&lt;=DATEVALUE("9/30/20"&amp;RIGHT(BW$1,2))),NETWORKDAYS(DATEVALUE("10/1/20"&amp;RIGHT(BV$1,2)),$U540,Holidays!$J$3:$J$937),
IF($T540&lt;DATEVALUE("10/1/20"&amp;RIGHT(BV$1,2)),NETWORKDAYS(DATEVALUE("10/1/20"&amp;RIGHT(BV$1,2)),DATEVALUE("9/30/20"&amp;RIGHT(BW$1,2)),Holidays!$J$3:$J$937),
IF($T540&gt;=DATEVALUE("10/1/20"&amp;RIGHT(BV$1,2)),NETWORKDAYS($T540,DATEVALUE("9/30/20"&amp;RIGHT(BW$1,2)),Holidays!$J$3:$J$937),"")))),"")/(NETWORKDAYS($T540,$U540,Holidays!$J$3:$J$937)),0))</f>
        <v/>
      </c>
      <c r="BX540" s="87" t="str">
        <f>IF($Q540="","",IFERROR(IF(OR(AND($T540&gt;=DATEVALUE("10/1/20"&amp;RIGHT(BW$1,2)),$T540&lt;=DATEVALUE("9/30/20"&amp;RIGHT(BX$1,2))),AND($U540&gt;=DATEVALUE("10/1/20"&amp;RIGHT(BW$1,2)),$U540&lt;=DATEVALUE("9/30/20"&amp;RIGHT(BX$1,2))),AND($T540&lt;=DATEVALUE("10/1/20"&amp;RIGHT(BW$1,2)),$U540&gt;=DATEVALUE("9/30/20"&amp;RIGHT(BX$1,2)))),
IF(AND($T540&gt;=DATEVALUE("10/1/20"&amp;RIGHT(BW$1,2)),$U540&lt;=DATEVALUE("9/30/20"&amp;RIGHT(BX$1,2))),NETWORKDAYS($T540,$U540,Holidays!$J$3:$J$937),
IF(AND($T540&lt;DATEVALUE("10/1/20"&amp;RIGHT(BW$1,2)),$U540&lt;=DATEVALUE("9/30/20"&amp;RIGHT(BX$1,2))),NETWORKDAYS(DATEVALUE("10/1/20"&amp;RIGHT(BW$1,2)),$U540,Holidays!$J$3:$J$937),
IF($T540&lt;DATEVALUE("10/1/20"&amp;RIGHT(BW$1,2)),NETWORKDAYS(DATEVALUE("10/1/20"&amp;RIGHT(BW$1,2)),DATEVALUE("9/30/20"&amp;RIGHT(BX$1,2)),Holidays!$J$3:$J$937),
IF($T540&gt;=DATEVALUE("10/1/20"&amp;RIGHT(BW$1,2)),NETWORKDAYS($T540,DATEVALUE("9/30/20"&amp;RIGHT(BX$1,2)),Holidays!$J$3:$J$937),"")))),"")/(NETWORKDAYS($T540,$U540,Holidays!$J$3:$J$937)),0))</f>
        <v/>
      </c>
      <c r="BY540" s="87" t="str">
        <f>IF($Q540="","",IFERROR(IF(OR(AND($T540&gt;=DATEVALUE("10/1/20"&amp;RIGHT(BX$1,2)),$T540&lt;=DATEVALUE("9/30/20"&amp;RIGHT(BY$1,2))),AND($U540&gt;=DATEVALUE("10/1/20"&amp;RIGHT(BX$1,2)),$U540&lt;=DATEVALUE("9/30/20"&amp;RIGHT(BY$1,2))),AND($T540&lt;=DATEVALUE("10/1/20"&amp;RIGHT(BX$1,2)),$U540&gt;=DATEVALUE("9/30/20"&amp;RIGHT(BY$1,2)))),
IF(AND($T540&gt;=DATEVALUE("10/1/20"&amp;RIGHT(BX$1,2)),$U540&lt;=DATEVALUE("9/30/20"&amp;RIGHT(BY$1,2))),NETWORKDAYS($T540,$U540,Holidays!$J$3:$J$937),
IF(AND($T540&lt;DATEVALUE("10/1/20"&amp;RIGHT(BX$1,2)),$U540&lt;=DATEVALUE("9/30/20"&amp;RIGHT(BY$1,2))),NETWORKDAYS(DATEVALUE("10/1/20"&amp;RIGHT(BX$1,2)),$U540,Holidays!$J$3:$J$937),
IF($T540&lt;DATEVALUE("10/1/20"&amp;RIGHT(BX$1,2)),NETWORKDAYS(DATEVALUE("10/1/20"&amp;RIGHT(BX$1,2)),DATEVALUE("9/30/20"&amp;RIGHT(BY$1,2)),Holidays!$J$3:$J$937),
IF($T540&gt;=DATEVALUE("10/1/20"&amp;RIGHT(BX$1,2)),NETWORKDAYS($T540,DATEVALUE("9/30/20"&amp;RIGHT(BY$1,2)),Holidays!$J$3:$J$937),"")))),"")/(NETWORKDAYS($T540,$U540,Holidays!$J$3:$J$937)),0))</f>
        <v/>
      </c>
      <c r="BZ540" s="87" t="str">
        <f>IF($Q540="","",IFERROR(IF(OR(AND($T540&gt;=DATEVALUE("10/1/20"&amp;RIGHT(BY$1,2)),$T540&lt;=DATEVALUE("9/30/20"&amp;RIGHT(BZ$1,2))),AND($U540&gt;=DATEVALUE("10/1/20"&amp;RIGHT(BY$1,2)),$U540&lt;=DATEVALUE("9/30/20"&amp;RIGHT(BZ$1,2))),AND($T540&lt;=DATEVALUE("10/1/20"&amp;RIGHT(BY$1,2)),$U540&gt;=DATEVALUE("9/30/20"&amp;RIGHT(BZ$1,2)))),
IF(AND($T540&gt;=DATEVALUE("10/1/20"&amp;RIGHT(BY$1,2)),$U540&lt;=DATEVALUE("9/30/20"&amp;RIGHT(BZ$1,2))),NETWORKDAYS($T540,$U540,Holidays!$J$3:$J$937),
IF(AND($T540&lt;DATEVALUE("10/1/20"&amp;RIGHT(BY$1,2)),$U540&lt;=DATEVALUE("9/30/20"&amp;RIGHT(BZ$1,2))),NETWORKDAYS(DATEVALUE("10/1/20"&amp;RIGHT(BY$1,2)),$U540,Holidays!$J$3:$J$937),
IF($T540&lt;DATEVALUE("10/1/20"&amp;RIGHT(BY$1,2)),NETWORKDAYS(DATEVALUE("10/1/20"&amp;RIGHT(BY$1,2)),DATEVALUE("9/30/20"&amp;RIGHT(BZ$1,2)),Holidays!$J$3:$J$937),
IF($T540&gt;=DATEVALUE("10/1/20"&amp;RIGHT(BY$1,2)),NETWORKDAYS($T540,DATEVALUE("9/30/20"&amp;RIGHT(BZ$1,2)),Holidays!$J$3:$J$937),"")))),"")/(NETWORKDAYS($T540,$U540,Holidays!$J$3:$J$937)),0))</f>
        <v/>
      </c>
      <c r="CA540" s="87" t="str">
        <f>IF($Q540="","",IFERROR(IF(OR(AND($T540&gt;=DATEVALUE("10/1/20"&amp;RIGHT(BZ$1,2)),$T540&lt;=DATEVALUE("9/30/20"&amp;RIGHT(CA$1,2))),AND($U540&gt;=DATEVALUE("10/1/20"&amp;RIGHT(BZ$1,2)),$U540&lt;=DATEVALUE("9/30/20"&amp;RIGHT(CA$1,2))),AND($T540&lt;=DATEVALUE("10/1/20"&amp;RIGHT(BZ$1,2)),$U540&gt;=DATEVALUE("9/30/20"&amp;RIGHT(CA$1,2)))),
IF(AND($T540&gt;=DATEVALUE("10/1/20"&amp;RIGHT(BZ$1,2)),$U540&lt;=DATEVALUE("9/30/20"&amp;RIGHT(CA$1,2))),NETWORKDAYS($T540,$U540,Holidays!$J$3:$J$937),
IF(AND($T540&lt;DATEVALUE("10/1/20"&amp;RIGHT(BZ$1,2)),$U540&lt;=DATEVALUE("9/30/20"&amp;RIGHT(CA$1,2))),NETWORKDAYS(DATEVALUE("10/1/20"&amp;RIGHT(BZ$1,2)),$U540,Holidays!$J$3:$J$937),
IF($T540&lt;DATEVALUE("10/1/20"&amp;RIGHT(BZ$1,2)),NETWORKDAYS(DATEVALUE("10/1/20"&amp;RIGHT(BZ$1,2)),DATEVALUE("9/30/20"&amp;RIGHT(CA$1,2)),Holidays!$J$3:$J$937),
IF($T540&gt;=DATEVALUE("10/1/20"&amp;RIGHT(BZ$1,2)),NETWORKDAYS($T540,DATEVALUE("9/30/20"&amp;RIGHT(CA$1,2)),Holidays!$J$3:$J$937),"")))),"")/(NETWORKDAYS($T540,$U540,Holidays!$J$3:$J$937)),0))</f>
        <v/>
      </c>
      <c r="CB540" s="87" t="str">
        <f>IF($Q540="","",IFERROR(IF(OR(AND($T540&gt;=DATEVALUE("10/1/20"&amp;RIGHT(CA$1,2)),$T540&lt;=DATEVALUE("9/30/20"&amp;RIGHT(CB$1,2))),AND($U540&gt;=DATEVALUE("10/1/20"&amp;RIGHT(CA$1,2)),$U540&lt;=DATEVALUE("9/30/20"&amp;RIGHT(CB$1,2))),AND($T540&lt;=DATEVALUE("10/1/20"&amp;RIGHT(CA$1,2)),$U540&gt;=DATEVALUE("9/30/20"&amp;RIGHT(CB$1,2)))),
IF(AND($T540&gt;=DATEVALUE("10/1/20"&amp;RIGHT(CA$1,2)),$U540&lt;=DATEVALUE("9/30/20"&amp;RIGHT(CB$1,2))),NETWORKDAYS($T540,$U540,Holidays!$J$3:$J$937),
IF(AND($T540&lt;DATEVALUE("10/1/20"&amp;RIGHT(CA$1,2)),$U540&lt;=DATEVALUE("9/30/20"&amp;RIGHT(CB$1,2))),NETWORKDAYS(DATEVALUE("10/1/20"&amp;RIGHT(CA$1,2)),$U540,Holidays!$J$3:$J$937),
IF($T540&lt;DATEVALUE("10/1/20"&amp;RIGHT(CA$1,2)),NETWORKDAYS(DATEVALUE("10/1/20"&amp;RIGHT(CA$1,2)),DATEVALUE("9/30/20"&amp;RIGHT(CB$1,2)),Holidays!$J$3:$J$937),
IF($T540&gt;=DATEVALUE("10/1/20"&amp;RIGHT(CA$1,2)),NETWORKDAYS($T540,DATEVALUE("9/30/20"&amp;RIGHT(CB$1,2)),Holidays!$J$3:$J$937),"")))),"")/(NETWORKDAYS($T540,$U540,Holidays!$J$3:$J$937)),0))</f>
        <v/>
      </c>
    </row>
    <row r="541" spans="1:80">
      <c r="A541" s="97"/>
      <c r="B541" s="98" t="str">
        <f ca="1">IF(NOT($A541=""),OFFSET('WBS Reference &amp; User Procedure'!$A$1,MATCH($A541,'WBS Reference &amp; User Procedure'!$A:$A,0)-1,1),"")</f>
        <v/>
      </c>
      <c r="D541" s="97"/>
      <c r="I541" s="78"/>
      <c r="T541" s="104" t="str">
        <f>IF(NOT(Q541=""),IF(NOT($S541=""),$S541,#REF!),"")</f>
        <v/>
      </c>
      <c r="U541" s="104" t="str">
        <f>IF(NOT(Q541=""),WORKDAY(T541,Q541,Holidays!$J$3:$J$937),"")</f>
        <v/>
      </c>
      <c r="V541" s="104"/>
      <c r="W541" s="104"/>
      <c r="X541" s="101" t="str">
        <f t="shared" si="106"/>
        <v/>
      </c>
      <c r="AL541" s="87" t="str">
        <f t="shared" ca="1" si="107"/>
        <v/>
      </c>
      <c r="AN541" s="87" t="str">
        <f t="shared" ca="1" si="118"/>
        <v/>
      </c>
      <c r="AO541" s="87" t="str">
        <f t="shared" ca="1" si="118"/>
        <v/>
      </c>
      <c r="AP541" s="87" t="str">
        <f t="shared" ca="1" si="118"/>
        <v/>
      </c>
      <c r="AQ541" s="87" t="str">
        <f t="shared" ca="1" si="118"/>
        <v/>
      </c>
      <c r="AR541" s="87" t="str">
        <f t="shared" ca="1" si="118"/>
        <v/>
      </c>
      <c r="AS541" s="87" t="str">
        <f t="shared" ca="1" si="118"/>
        <v/>
      </c>
      <c r="AT541" s="87" t="str">
        <f t="shared" ca="1" si="118"/>
        <v/>
      </c>
      <c r="AU541" s="87" t="str">
        <f t="shared" ca="1" si="118"/>
        <v/>
      </c>
      <c r="AV541" s="87" t="str">
        <f t="shared" ca="1" si="118"/>
        <v/>
      </c>
      <c r="AW541" s="87" t="str">
        <f t="shared" ca="1" si="118"/>
        <v/>
      </c>
      <c r="AX541" s="87" t="str">
        <f t="shared" ca="1" si="119"/>
        <v/>
      </c>
      <c r="AY541" s="87" t="str">
        <f t="shared" ca="1" si="119"/>
        <v/>
      </c>
      <c r="AZ541" s="87" t="str">
        <f t="shared" ca="1" si="119"/>
        <v/>
      </c>
      <c r="BA541" s="87" t="str">
        <f t="shared" ca="1" si="119"/>
        <v/>
      </c>
      <c r="BB541" s="87" t="str">
        <f t="shared" ca="1" si="119"/>
        <v/>
      </c>
      <c r="BC541" s="87" t="str">
        <f t="shared" ca="1" si="119"/>
        <v/>
      </c>
      <c r="BD541" s="87" t="str">
        <f t="shared" ca="1" si="119"/>
        <v/>
      </c>
      <c r="BE541" s="87" t="str">
        <f t="shared" ca="1" si="119"/>
        <v/>
      </c>
      <c r="BF541" s="87" t="str">
        <f t="shared" ca="1" si="119"/>
        <v/>
      </c>
      <c r="BG541" s="87" t="str">
        <f t="shared" ca="1" si="119"/>
        <v/>
      </c>
      <c r="BI541" s="87" t="str">
        <f>IF($Q541="","",IFERROR(IF(OR(AND($T541&gt;=DATEVALUE("10/1/20"&amp;RIGHT(BH$1,2)),$T541&lt;=DATEVALUE("9/30/20"&amp;RIGHT(BI$1,2))),AND($U541&gt;=DATEVALUE("10/1/20"&amp;RIGHT(BH$1,2)),$U541&lt;=DATEVALUE("9/30/20"&amp;RIGHT(BI$1,2))),AND($T541&lt;=DATEVALUE("10/1/20"&amp;RIGHT(BH$1,2)),$U541&gt;=DATEVALUE("9/30/20"&amp;RIGHT(BI$1,2)))),
IF(AND($T541&gt;=DATEVALUE("10/1/20"&amp;RIGHT(BH$1,2)),$U541&lt;=DATEVALUE("9/30/20"&amp;RIGHT(BI$1,2))),NETWORKDAYS($T541,$U541,Holidays!$J$3:$J$937),
IF(AND($T541&lt;DATEVALUE("10/1/20"&amp;RIGHT(BH$1,2)),$U541&lt;=DATEVALUE("9/30/20"&amp;RIGHT(BI$1,2))),NETWORKDAYS(DATEVALUE("10/1/20"&amp;RIGHT(BH$1,2)),$U541,Holidays!$J$3:$J$937),
IF($T541&lt;DATEVALUE("10/1/20"&amp;RIGHT(BH$1,2)),NETWORKDAYS(DATEVALUE("10/1/20"&amp;RIGHT(BH$1,2)),DATEVALUE("9/30/20"&amp;RIGHT(BI$1,2)),Holidays!$J$3:$J$937),
IF($T541&gt;=DATEVALUE("10/1/20"&amp;RIGHT(BH$1,2)),NETWORKDAYS($T541,DATEVALUE("9/30/20"&amp;RIGHT(BI$1,2)),Holidays!$J$3:$J$937),"")))),"")/(NETWORKDAYS($T541,$U541,Holidays!$J$3:$J$937)),0))</f>
        <v/>
      </c>
      <c r="BJ541" s="87" t="str">
        <f>IF($Q541="","",IFERROR(IF(OR(AND($T541&gt;=DATEVALUE("10/1/20"&amp;RIGHT(BI$1,2)),$T541&lt;=DATEVALUE("9/30/20"&amp;RIGHT(BJ$1,2))),AND($U541&gt;=DATEVALUE("10/1/20"&amp;RIGHT(BI$1,2)),$U541&lt;=DATEVALUE("9/30/20"&amp;RIGHT(BJ$1,2))),AND($T541&lt;=DATEVALUE("10/1/20"&amp;RIGHT(BI$1,2)),$U541&gt;=DATEVALUE("9/30/20"&amp;RIGHT(BJ$1,2)))),
IF(AND($T541&gt;=DATEVALUE("10/1/20"&amp;RIGHT(BI$1,2)),$U541&lt;=DATEVALUE("9/30/20"&amp;RIGHT(BJ$1,2))),NETWORKDAYS($T541,$U541,Holidays!$J$3:$J$937),
IF(AND($T541&lt;DATEVALUE("10/1/20"&amp;RIGHT(BI$1,2)),$U541&lt;=DATEVALUE("9/30/20"&amp;RIGHT(BJ$1,2))),NETWORKDAYS(DATEVALUE("10/1/20"&amp;RIGHT(BI$1,2)),$U541,Holidays!$J$3:$J$937),
IF($T541&lt;DATEVALUE("10/1/20"&amp;RIGHT(BI$1,2)),NETWORKDAYS(DATEVALUE("10/1/20"&amp;RIGHT(BI$1,2)),DATEVALUE("9/30/20"&amp;RIGHT(BJ$1,2)),Holidays!$J$3:$J$937),
IF($T541&gt;=DATEVALUE("10/1/20"&amp;RIGHT(BI$1,2)),NETWORKDAYS($T541,DATEVALUE("9/30/20"&amp;RIGHT(BJ$1,2)),Holidays!$J$3:$J$937),"")))),"")/(NETWORKDAYS($T541,$U541,Holidays!$J$3:$J$937)),0))</f>
        <v/>
      </c>
      <c r="BK541" s="87" t="str">
        <f>IF($Q541="","",IFERROR(IF(OR(AND($T541&gt;=DATEVALUE("10/1/20"&amp;RIGHT(BJ$1,2)),$T541&lt;=DATEVALUE("9/30/20"&amp;RIGHT(BK$1,2))),AND($U541&gt;=DATEVALUE("10/1/20"&amp;RIGHT(BJ$1,2)),$U541&lt;=DATEVALUE("9/30/20"&amp;RIGHT(BK$1,2))),AND($T541&lt;=DATEVALUE("10/1/20"&amp;RIGHT(BJ$1,2)),$U541&gt;=DATEVALUE("9/30/20"&amp;RIGHT(BK$1,2)))),
IF(AND($T541&gt;=DATEVALUE("10/1/20"&amp;RIGHT(BJ$1,2)),$U541&lt;=DATEVALUE("9/30/20"&amp;RIGHT(BK$1,2))),NETWORKDAYS($T541,$U541,Holidays!$J$3:$J$937),
IF(AND($T541&lt;DATEVALUE("10/1/20"&amp;RIGHT(BJ$1,2)),$U541&lt;=DATEVALUE("9/30/20"&amp;RIGHT(BK$1,2))),NETWORKDAYS(DATEVALUE("10/1/20"&amp;RIGHT(BJ$1,2)),$U541,Holidays!$J$3:$J$937),
IF($T541&lt;DATEVALUE("10/1/20"&amp;RIGHT(BJ$1,2)),NETWORKDAYS(DATEVALUE("10/1/20"&amp;RIGHT(BJ$1,2)),DATEVALUE("9/30/20"&amp;RIGHT(BK$1,2)),Holidays!$J$3:$J$937),
IF($T541&gt;=DATEVALUE("10/1/20"&amp;RIGHT(BJ$1,2)),NETWORKDAYS($T541,DATEVALUE("9/30/20"&amp;RIGHT(BK$1,2)),Holidays!$J$3:$J$937),"")))),"")/(NETWORKDAYS($T541,$U541,Holidays!$J$3:$J$937)),0))</f>
        <v/>
      </c>
      <c r="BL541" s="87" t="str">
        <f>IF($Q541="","",IFERROR(IF(OR(AND($T541&gt;=DATEVALUE("10/1/20"&amp;RIGHT(BK$1,2)),$T541&lt;=DATEVALUE("9/30/20"&amp;RIGHT(BL$1,2))),AND($U541&gt;=DATEVALUE("10/1/20"&amp;RIGHT(BK$1,2)),$U541&lt;=DATEVALUE("9/30/20"&amp;RIGHT(BL$1,2))),AND($T541&lt;=DATEVALUE("10/1/20"&amp;RIGHT(BK$1,2)),$U541&gt;=DATEVALUE("9/30/20"&amp;RIGHT(BL$1,2)))),
IF(AND($T541&gt;=DATEVALUE("10/1/20"&amp;RIGHT(BK$1,2)),$U541&lt;=DATEVALUE("9/30/20"&amp;RIGHT(BL$1,2))),NETWORKDAYS($T541,$U541,Holidays!$J$3:$J$937),
IF(AND($T541&lt;DATEVALUE("10/1/20"&amp;RIGHT(BK$1,2)),$U541&lt;=DATEVALUE("9/30/20"&amp;RIGHT(BL$1,2))),NETWORKDAYS(DATEVALUE("10/1/20"&amp;RIGHT(BK$1,2)),$U541,Holidays!$J$3:$J$937),
IF($T541&lt;DATEVALUE("10/1/20"&amp;RIGHT(BK$1,2)),NETWORKDAYS(DATEVALUE("10/1/20"&amp;RIGHT(BK$1,2)),DATEVALUE("9/30/20"&amp;RIGHT(BL$1,2)),Holidays!$J$3:$J$937),
IF($T541&gt;=DATEVALUE("10/1/20"&amp;RIGHT(BK$1,2)),NETWORKDAYS($T541,DATEVALUE("9/30/20"&amp;RIGHT(BL$1,2)),Holidays!$J$3:$J$937),"")))),"")/(NETWORKDAYS($T541,$U541,Holidays!$J$3:$J$937)),0))</f>
        <v/>
      </c>
      <c r="BM541" s="87" t="str">
        <f>IF($Q541="","",IFERROR(IF(OR(AND($T541&gt;=DATEVALUE("10/1/20"&amp;RIGHT(BL$1,2)),$T541&lt;=DATEVALUE("9/30/20"&amp;RIGHT(BM$1,2))),AND($U541&gt;=DATEVALUE("10/1/20"&amp;RIGHT(BL$1,2)),$U541&lt;=DATEVALUE("9/30/20"&amp;RIGHT(BM$1,2))),AND($T541&lt;=DATEVALUE("10/1/20"&amp;RIGHT(BL$1,2)),$U541&gt;=DATEVALUE("9/30/20"&amp;RIGHT(BM$1,2)))),
IF(AND($T541&gt;=DATEVALUE("10/1/20"&amp;RIGHT(BL$1,2)),$U541&lt;=DATEVALUE("9/30/20"&amp;RIGHT(BM$1,2))),NETWORKDAYS($T541,$U541,Holidays!$J$3:$J$937),
IF(AND($T541&lt;DATEVALUE("10/1/20"&amp;RIGHT(BL$1,2)),$U541&lt;=DATEVALUE("9/30/20"&amp;RIGHT(BM$1,2))),NETWORKDAYS(DATEVALUE("10/1/20"&amp;RIGHT(BL$1,2)),$U541,Holidays!$J$3:$J$937),
IF($T541&lt;DATEVALUE("10/1/20"&amp;RIGHT(BL$1,2)),NETWORKDAYS(DATEVALUE("10/1/20"&amp;RIGHT(BL$1,2)),DATEVALUE("9/30/20"&amp;RIGHT(BM$1,2)),Holidays!$J$3:$J$937),
IF($T541&gt;=DATEVALUE("10/1/20"&amp;RIGHT(BL$1,2)),NETWORKDAYS($T541,DATEVALUE("9/30/20"&amp;RIGHT(BM$1,2)),Holidays!$J$3:$J$937),"")))),"")/(NETWORKDAYS($T541,$U541,Holidays!$J$3:$J$937)),0))</f>
        <v/>
      </c>
      <c r="BN541" s="87" t="str">
        <f>IF($Q541="","",IFERROR(IF(OR(AND($T541&gt;=DATEVALUE("10/1/20"&amp;RIGHT(BM$1,2)),$T541&lt;=DATEVALUE("9/30/20"&amp;RIGHT(BN$1,2))),AND($U541&gt;=DATEVALUE("10/1/20"&amp;RIGHT(BM$1,2)),$U541&lt;=DATEVALUE("9/30/20"&amp;RIGHT(BN$1,2))),AND($T541&lt;=DATEVALUE("10/1/20"&amp;RIGHT(BM$1,2)),$U541&gt;=DATEVALUE("9/30/20"&amp;RIGHT(BN$1,2)))),
IF(AND($T541&gt;=DATEVALUE("10/1/20"&amp;RIGHT(BM$1,2)),$U541&lt;=DATEVALUE("9/30/20"&amp;RIGHT(BN$1,2))),NETWORKDAYS($T541,$U541,Holidays!$J$3:$J$937),
IF(AND($T541&lt;DATEVALUE("10/1/20"&amp;RIGHT(BM$1,2)),$U541&lt;=DATEVALUE("9/30/20"&amp;RIGHT(BN$1,2))),NETWORKDAYS(DATEVALUE("10/1/20"&amp;RIGHT(BM$1,2)),$U541,Holidays!$J$3:$J$937),
IF($T541&lt;DATEVALUE("10/1/20"&amp;RIGHT(BM$1,2)),NETWORKDAYS(DATEVALUE("10/1/20"&amp;RIGHT(BM$1,2)),DATEVALUE("9/30/20"&amp;RIGHT(BN$1,2)),Holidays!$J$3:$J$937),
IF($T541&gt;=DATEVALUE("10/1/20"&amp;RIGHT(BM$1,2)),NETWORKDAYS($T541,DATEVALUE("9/30/20"&amp;RIGHT(BN$1,2)),Holidays!$J$3:$J$937),"")))),"")/(NETWORKDAYS($T541,$U541,Holidays!$J$3:$J$937)),0))</f>
        <v/>
      </c>
      <c r="BO541" s="87" t="str">
        <f>IF($Q541="","",IFERROR(IF(OR(AND($T541&gt;=DATEVALUE("10/1/20"&amp;RIGHT(BN$1,2)),$T541&lt;=DATEVALUE("9/30/20"&amp;RIGHT(BO$1,2))),AND($U541&gt;=DATEVALUE("10/1/20"&amp;RIGHT(BN$1,2)),$U541&lt;=DATEVALUE("9/30/20"&amp;RIGHT(BO$1,2))),AND($T541&lt;=DATEVALUE("10/1/20"&amp;RIGHT(BN$1,2)),$U541&gt;=DATEVALUE("9/30/20"&amp;RIGHT(BO$1,2)))),
IF(AND($T541&gt;=DATEVALUE("10/1/20"&amp;RIGHT(BN$1,2)),$U541&lt;=DATEVALUE("9/30/20"&amp;RIGHT(BO$1,2))),NETWORKDAYS($T541,$U541,Holidays!$J$3:$J$937),
IF(AND($T541&lt;DATEVALUE("10/1/20"&amp;RIGHT(BN$1,2)),$U541&lt;=DATEVALUE("9/30/20"&amp;RIGHT(BO$1,2))),NETWORKDAYS(DATEVALUE("10/1/20"&amp;RIGHT(BN$1,2)),$U541,Holidays!$J$3:$J$937),
IF($T541&lt;DATEVALUE("10/1/20"&amp;RIGHT(BN$1,2)),NETWORKDAYS(DATEVALUE("10/1/20"&amp;RIGHT(BN$1,2)),DATEVALUE("9/30/20"&amp;RIGHT(BO$1,2)),Holidays!$J$3:$J$937),
IF($T541&gt;=DATEVALUE("10/1/20"&amp;RIGHT(BN$1,2)),NETWORKDAYS($T541,DATEVALUE("9/30/20"&amp;RIGHT(BO$1,2)),Holidays!$J$3:$J$937),"")))),"")/(NETWORKDAYS($T541,$U541,Holidays!$J$3:$J$937)),0))</f>
        <v/>
      </c>
      <c r="BP541" s="87" t="str">
        <f>IF($Q541="","",IFERROR(IF(OR(AND($T541&gt;=DATEVALUE("10/1/20"&amp;RIGHT(BO$1,2)),$T541&lt;=DATEVALUE("9/30/20"&amp;RIGHT(BP$1,2))),AND($U541&gt;=DATEVALUE("10/1/20"&amp;RIGHT(BO$1,2)),$U541&lt;=DATEVALUE("9/30/20"&amp;RIGHT(BP$1,2))),AND($T541&lt;=DATEVALUE("10/1/20"&amp;RIGHT(BO$1,2)),$U541&gt;=DATEVALUE("9/30/20"&amp;RIGHT(BP$1,2)))),
IF(AND($T541&gt;=DATEVALUE("10/1/20"&amp;RIGHT(BO$1,2)),$U541&lt;=DATEVALUE("9/30/20"&amp;RIGHT(BP$1,2))),NETWORKDAYS($T541,$U541,Holidays!$J$3:$J$937),
IF(AND($T541&lt;DATEVALUE("10/1/20"&amp;RIGHT(BO$1,2)),$U541&lt;=DATEVALUE("9/30/20"&amp;RIGHT(BP$1,2))),NETWORKDAYS(DATEVALUE("10/1/20"&amp;RIGHT(BO$1,2)),$U541,Holidays!$J$3:$J$937),
IF($T541&lt;DATEVALUE("10/1/20"&amp;RIGHT(BO$1,2)),NETWORKDAYS(DATEVALUE("10/1/20"&amp;RIGHT(BO$1,2)),DATEVALUE("9/30/20"&amp;RIGHT(BP$1,2)),Holidays!$J$3:$J$937),
IF($T541&gt;=DATEVALUE("10/1/20"&amp;RIGHT(BO$1,2)),NETWORKDAYS($T541,DATEVALUE("9/30/20"&amp;RIGHT(BP$1,2)),Holidays!$J$3:$J$937),"")))),"")/(NETWORKDAYS($T541,$U541,Holidays!$J$3:$J$937)),0))</f>
        <v/>
      </c>
      <c r="BQ541" s="87" t="str">
        <f>IF($Q541="","",IFERROR(IF(OR(AND($T541&gt;=DATEVALUE("10/1/20"&amp;RIGHT(BP$1,2)),$T541&lt;=DATEVALUE("9/30/20"&amp;RIGHT(BQ$1,2))),AND($U541&gt;=DATEVALUE("10/1/20"&amp;RIGHT(BP$1,2)),$U541&lt;=DATEVALUE("9/30/20"&amp;RIGHT(BQ$1,2))),AND($T541&lt;=DATEVALUE("10/1/20"&amp;RIGHT(BP$1,2)),$U541&gt;=DATEVALUE("9/30/20"&amp;RIGHT(BQ$1,2)))),
IF(AND($T541&gt;=DATEVALUE("10/1/20"&amp;RIGHT(BP$1,2)),$U541&lt;=DATEVALUE("9/30/20"&amp;RIGHT(BQ$1,2))),NETWORKDAYS($T541,$U541,Holidays!$J$3:$J$937),
IF(AND($T541&lt;DATEVALUE("10/1/20"&amp;RIGHT(BP$1,2)),$U541&lt;=DATEVALUE("9/30/20"&amp;RIGHT(BQ$1,2))),NETWORKDAYS(DATEVALUE("10/1/20"&amp;RIGHT(BP$1,2)),$U541,Holidays!$J$3:$J$937),
IF($T541&lt;DATEVALUE("10/1/20"&amp;RIGHT(BP$1,2)),NETWORKDAYS(DATEVALUE("10/1/20"&amp;RIGHT(BP$1,2)),DATEVALUE("9/30/20"&amp;RIGHT(BQ$1,2)),Holidays!$J$3:$J$937),
IF($T541&gt;=DATEVALUE("10/1/20"&amp;RIGHT(BP$1,2)),NETWORKDAYS($T541,DATEVALUE("9/30/20"&amp;RIGHT(BQ$1,2)),Holidays!$J$3:$J$937),"")))),"")/(NETWORKDAYS($T541,$U541,Holidays!$J$3:$J$937)),0))</f>
        <v/>
      </c>
      <c r="BR541" s="87" t="str">
        <f>IF($Q541="","",IFERROR(IF(OR(AND($T541&gt;=DATEVALUE("10/1/20"&amp;RIGHT(BQ$1,2)),$T541&lt;=DATEVALUE("9/30/20"&amp;RIGHT(BR$1,2))),AND($U541&gt;=DATEVALUE("10/1/20"&amp;RIGHT(BQ$1,2)),$U541&lt;=DATEVALUE("9/30/20"&amp;RIGHT(BR$1,2))),AND($T541&lt;=DATEVALUE("10/1/20"&amp;RIGHT(BQ$1,2)),$U541&gt;=DATEVALUE("9/30/20"&amp;RIGHT(BR$1,2)))),
IF(AND($T541&gt;=DATEVALUE("10/1/20"&amp;RIGHT(BQ$1,2)),$U541&lt;=DATEVALUE("9/30/20"&amp;RIGHT(BR$1,2))),NETWORKDAYS($T541,$U541,Holidays!$J$3:$J$937),
IF(AND($T541&lt;DATEVALUE("10/1/20"&amp;RIGHT(BQ$1,2)),$U541&lt;=DATEVALUE("9/30/20"&amp;RIGHT(BR$1,2))),NETWORKDAYS(DATEVALUE("10/1/20"&amp;RIGHT(BQ$1,2)),$U541,Holidays!$J$3:$J$937),
IF($T541&lt;DATEVALUE("10/1/20"&amp;RIGHT(BQ$1,2)),NETWORKDAYS(DATEVALUE("10/1/20"&amp;RIGHT(BQ$1,2)),DATEVALUE("9/30/20"&amp;RIGHT(BR$1,2)),Holidays!$J$3:$J$937),
IF($T541&gt;=DATEVALUE("10/1/20"&amp;RIGHT(BQ$1,2)),NETWORKDAYS($T541,DATEVALUE("9/30/20"&amp;RIGHT(BR$1,2)),Holidays!$J$3:$J$937),"")))),"")/(NETWORKDAYS($T541,$U541,Holidays!$J$3:$J$937)),0))</f>
        <v/>
      </c>
      <c r="BS541" s="87" t="str">
        <f>IF($Q541="","",IFERROR(IF(OR(AND($T541&gt;=DATEVALUE("10/1/20"&amp;RIGHT(BR$1,2)),$T541&lt;=DATEVALUE("9/30/20"&amp;RIGHT(BS$1,2))),AND($U541&gt;=DATEVALUE("10/1/20"&amp;RIGHT(BR$1,2)),$U541&lt;=DATEVALUE("9/30/20"&amp;RIGHT(BS$1,2))),AND($T541&lt;=DATEVALUE("10/1/20"&amp;RIGHT(BR$1,2)),$U541&gt;=DATEVALUE("9/30/20"&amp;RIGHT(BS$1,2)))),
IF(AND($T541&gt;=DATEVALUE("10/1/20"&amp;RIGHT(BR$1,2)),$U541&lt;=DATEVALUE("9/30/20"&amp;RIGHT(BS$1,2))),NETWORKDAYS($T541,$U541,Holidays!$J$3:$J$937),
IF(AND($T541&lt;DATEVALUE("10/1/20"&amp;RIGHT(BR$1,2)),$U541&lt;=DATEVALUE("9/30/20"&amp;RIGHT(BS$1,2))),NETWORKDAYS(DATEVALUE("10/1/20"&amp;RIGHT(BR$1,2)),$U541,Holidays!$J$3:$J$937),
IF($T541&lt;DATEVALUE("10/1/20"&amp;RIGHT(BR$1,2)),NETWORKDAYS(DATEVALUE("10/1/20"&amp;RIGHT(BR$1,2)),DATEVALUE("9/30/20"&amp;RIGHT(BS$1,2)),Holidays!$J$3:$J$937),
IF($T541&gt;=DATEVALUE("10/1/20"&amp;RIGHT(BR$1,2)),NETWORKDAYS($T541,DATEVALUE("9/30/20"&amp;RIGHT(BS$1,2)),Holidays!$J$3:$J$937),"")))),"")/(NETWORKDAYS($T541,$U541,Holidays!$J$3:$J$937)),0))</f>
        <v/>
      </c>
      <c r="BT541" s="87" t="str">
        <f>IF($Q541="","",IFERROR(IF(OR(AND($T541&gt;=DATEVALUE("10/1/20"&amp;RIGHT(BS$1,2)),$T541&lt;=DATEVALUE("9/30/20"&amp;RIGHT(BT$1,2))),AND($U541&gt;=DATEVALUE("10/1/20"&amp;RIGHT(BS$1,2)),$U541&lt;=DATEVALUE("9/30/20"&amp;RIGHT(BT$1,2))),AND($T541&lt;=DATEVALUE("10/1/20"&amp;RIGHT(BS$1,2)),$U541&gt;=DATEVALUE("9/30/20"&amp;RIGHT(BT$1,2)))),
IF(AND($T541&gt;=DATEVALUE("10/1/20"&amp;RIGHT(BS$1,2)),$U541&lt;=DATEVALUE("9/30/20"&amp;RIGHT(BT$1,2))),NETWORKDAYS($T541,$U541,Holidays!$J$3:$J$937),
IF(AND($T541&lt;DATEVALUE("10/1/20"&amp;RIGHT(BS$1,2)),$U541&lt;=DATEVALUE("9/30/20"&amp;RIGHT(BT$1,2))),NETWORKDAYS(DATEVALUE("10/1/20"&amp;RIGHT(BS$1,2)),$U541,Holidays!$J$3:$J$937),
IF($T541&lt;DATEVALUE("10/1/20"&amp;RIGHT(BS$1,2)),NETWORKDAYS(DATEVALUE("10/1/20"&amp;RIGHT(BS$1,2)),DATEVALUE("9/30/20"&amp;RIGHT(BT$1,2)),Holidays!$J$3:$J$937),
IF($T541&gt;=DATEVALUE("10/1/20"&amp;RIGHT(BS$1,2)),NETWORKDAYS($T541,DATEVALUE("9/30/20"&amp;RIGHT(BT$1,2)),Holidays!$J$3:$J$937),"")))),"")/(NETWORKDAYS($T541,$U541,Holidays!$J$3:$J$937)),0))</f>
        <v/>
      </c>
      <c r="BU541" s="87" t="str">
        <f>IF($Q541="","",IFERROR(IF(OR(AND($T541&gt;=DATEVALUE("10/1/20"&amp;RIGHT(BT$1,2)),$T541&lt;=DATEVALUE("9/30/20"&amp;RIGHT(BU$1,2))),AND($U541&gt;=DATEVALUE("10/1/20"&amp;RIGHT(BT$1,2)),$U541&lt;=DATEVALUE("9/30/20"&amp;RIGHT(BU$1,2))),AND($T541&lt;=DATEVALUE("10/1/20"&amp;RIGHT(BT$1,2)),$U541&gt;=DATEVALUE("9/30/20"&amp;RIGHT(BU$1,2)))),
IF(AND($T541&gt;=DATEVALUE("10/1/20"&amp;RIGHT(BT$1,2)),$U541&lt;=DATEVALUE("9/30/20"&amp;RIGHT(BU$1,2))),NETWORKDAYS($T541,$U541,Holidays!$J$3:$J$937),
IF(AND($T541&lt;DATEVALUE("10/1/20"&amp;RIGHT(BT$1,2)),$U541&lt;=DATEVALUE("9/30/20"&amp;RIGHT(BU$1,2))),NETWORKDAYS(DATEVALUE("10/1/20"&amp;RIGHT(BT$1,2)),$U541,Holidays!$J$3:$J$937),
IF($T541&lt;DATEVALUE("10/1/20"&amp;RIGHT(BT$1,2)),NETWORKDAYS(DATEVALUE("10/1/20"&amp;RIGHT(BT$1,2)),DATEVALUE("9/30/20"&amp;RIGHT(BU$1,2)),Holidays!$J$3:$J$937),
IF($T541&gt;=DATEVALUE("10/1/20"&amp;RIGHT(BT$1,2)),NETWORKDAYS($T541,DATEVALUE("9/30/20"&amp;RIGHT(BU$1,2)),Holidays!$J$3:$J$937),"")))),"")/(NETWORKDAYS($T541,$U541,Holidays!$J$3:$J$937)),0))</f>
        <v/>
      </c>
      <c r="BV541" s="87" t="str">
        <f>IF($Q541="","",IFERROR(IF(OR(AND($T541&gt;=DATEVALUE("10/1/20"&amp;RIGHT(BU$1,2)),$T541&lt;=DATEVALUE("9/30/20"&amp;RIGHT(BV$1,2))),AND($U541&gt;=DATEVALUE("10/1/20"&amp;RIGHT(BU$1,2)),$U541&lt;=DATEVALUE("9/30/20"&amp;RIGHT(BV$1,2))),AND($T541&lt;=DATEVALUE("10/1/20"&amp;RIGHT(BU$1,2)),$U541&gt;=DATEVALUE("9/30/20"&amp;RIGHT(BV$1,2)))),
IF(AND($T541&gt;=DATEVALUE("10/1/20"&amp;RIGHT(BU$1,2)),$U541&lt;=DATEVALUE("9/30/20"&amp;RIGHT(BV$1,2))),NETWORKDAYS($T541,$U541,Holidays!$J$3:$J$937),
IF(AND($T541&lt;DATEVALUE("10/1/20"&amp;RIGHT(BU$1,2)),$U541&lt;=DATEVALUE("9/30/20"&amp;RIGHT(BV$1,2))),NETWORKDAYS(DATEVALUE("10/1/20"&amp;RIGHT(BU$1,2)),$U541,Holidays!$J$3:$J$937),
IF($T541&lt;DATEVALUE("10/1/20"&amp;RIGHT(BU$1,2)),NETWORKDAYS(DATEVALUE("10/1/20"&amp;RIGHT(BU$1,2)),DATEVALUE("9/30/20"&amp;RIGHT(BV$1,2)),Holidays!$J$3:$J$937),
IF($T541&gt;=DATEVALUE("10/1/20"&amp;RIGHT(BU$1,2)),NETWORKDAYS($T541,DATEVALUE("9/30/20"&amp;RIGHT(BV$1,2)),Holidays!$J$3:$J$937),"")))),"")/(NETWORKDAYS($T541,$U541,Holidays!$J$3:$J$937)),0))</f>
        <v/>
      </c>
      <c r="BW541" s="87" t="str">
        <f>IF($Q541="","",IFERROR(IF(OR(AND($T541&gt;=DATEVALUE("10/1/20"&amp;RIGHT(BV$1,2)),$T541&lt;=DATEVALUE("9/30/20"&amp;RIGHT(BW$1,2))),AND($U541&gt;=DATEVALUE("10/1/20"&amp;RIGHT(BV$1,2)),$U541&lt;=DATEVALUE("9/30/20"&amp;RIGHT(BW$1,2))),AND($T541&lt;=DATEVALUE("10/1/20"&amp;RIGHT(BV$1,2)),$U541&gt;=DATEVALUE("9/30/20"&amp;RIGHT(BW$1,2)))),
IF(AND($T541&gt;=DATEVALUE("10/1/20"&amp;RIGHT(BV$1,2)),$U541&lt;=DATEVALUE("9/30/20"&amp;RIGHT(BW$1,2))),NETWORKDAYS($T541,$U541,Holidays!$J$3:$J$937),
IF(AND($T541&lt;DATEVALUE("10/1/20"&amp;RIGHT(BV$1,2)),$U541&lt;=DATEVALUE("9/30/20"&amp;RIGHT(BW$1,2))),NETWORKDAYS(DATEVALUE("10/1/20"&amp;RIGHT(BV$1,2)),$U541,Holidays!$J$3:$J$937),
IF($T541&lt;DATEVALUE("10/1/20"&amp;RIGHT(BV$1,2)),NETWORKDAYS(DATEVALUE("10/1/20"&amp;RIGHT(BV$1,2)),DATEVALUE("9/30/20"&amp;RIGHT(BW$1,2)),Holidays!$J$3:$J$937),
IF($T541&gt;=DATEVALUE("10/1/20"&amp;RIGHT(BV$1,2)),NETWORKDAYS($T541,DATEVALUE("9/30/20"&amp;RIGHT(BW$1,2)),Holidays!$J$3:$J$937),"")))),"")/(NETWORKDAYS($T541,$U541,Holidays!$J$3:$J$937)),0))</f>
        <v/>
      </c>
      <c r="BX541" s="87" t="str">
        <f>IF($Q541="","",IFERROR(IF(OR(AND($T541&gt;=DATEVALUE("10/1/20"&amp;RIGHT(BW$1,2)),$T541&lt;=DATEVALUE("9/30/20"&amp;RIGHT(BX$1,2))),AND($U541&gt;=DATEVALUE("10/1/20"&amp;RIGHT(BW$1,2)),$U541&lt;=DATEVALUE("9/30/20"&amp;RIGHT(BX$1,2))),AND($T541&lt;=DATEVALUE("10/1/20"&amp;RIGHT(BW$1,2)),$U541&gt;=DATEVALUE("9/30/20"&amp;RIGHT(BX$1,2)))),
IF(AND($T541&gt;=DATEVALUE("10/1/20"&amp;RIGHT(BW$1,2)),$U541&lt;=DATEVALUE("9/30/20"&amp;RIGHT(BX$1,2))),NETWORKDAYS($T541,$U541,Holidays!$J$3:$J$937),
IF(AND($T541&lt;DATEVALUE("10/1/20"&amp;RIGHT(BW$1,2)),$U541&lt;=DATEVALUE("9/30/20"&amp;RIGHT(BX$1,2))),NETWORKDAYS(DATEVALUE("10/1/20"&amp;RIGHT(BW$1,2)),$U541,Holidays!$J$3:$J$937),
IF($T541&lt;DATEVALUE("10/1/20"&amp;RIGHT(BW$1,2)),NETWORKDAYS(DATEVALUE("10/1/20"&amp;RIGHT(BW$1,2)),DATEVALUE("9/30/20"&amp;RIGHT(BX$1,2)),Holidays!$J$3:$J$937),
IF($T541&gt;=DATEVALUE("10/1/20"&amp;RIGHT(BW$1,2)),NETWORKDAYS($T541,DATEVALUE("9/30/20"&amp;RIGHT(BX$1,2)),Holidays!$J$3:$J$937),"")))),"")/(NETWORKDAYS($T541,$U541,Holidays!$J$3:$J$937)),0))</f>
        <v/>
      </c>
      <c r="BY541" s="87" t="str">
        <f>IF($Q541="","",IFERROR(IF(OR(AND($T541&gt;=DATEVALUE("10/1/20"&amp;RIGHT(BX$1,2)),$T541&lt;=DATEVALUE("9/30/20"&amp;RIGHT(BY$1,2))),AND($U541&gt;=DATEVALUE("10/1/20"&amp;RIGHT(BX$1,2)),$U541&lt;=DATEVALUE("9/30/20"&amp;RIGHT(BY$1,2))),AND($T541&lt;=DATEVALUE("10/1/20"&amp;RIGHT(BX$1,2)),$U541&gt;=DATEVALUE("9/30/20"&amp;RIGHT(BY$1,2)))),
IF(AND($T541&gt;=DATEVALUE("10/1/20"&amp;RIGHT(BX$1,2)),$U541&lt;=DATEVALUE("9/30/20"&amp;RIGHT(BY$1,2))),NETWORKDAYS($T541,$U541,Holidays!$J$3:$J$937),
IF(AND($T541&lt;DATEVALUE("10/1/20"&amp;RIGHT(BX$1,2)),$U541&lt;=DATEVALUE("9/30/20"&amp;RIGHT(BY$1,2))),NETWORKDAYS(DATEVALUE("10/1/20"&amp;RIGHT(BX$1,2)),$U541,Holidays!$J$3:$J$937),
IF($T541&lt;DATEVALUE("10/1/20"&amp;RIGHT(BX$1,2)),NETWORKDAYS(DATEVALUE("10/1/20"&amp;RIGHT(BX$1,2)),DATEVALUE("9/30/20"&amp;RIGHT(BY$1,2)),Holidays!$J$3:$J$937),
IF($T541&gt;=DATEVALUE("10/1/20"&amp;RIGHT(BX$1,2)),NETWORKDAYS($T541,DATEVALUE("9/30/20"&amp;RIGHT(BY$1,2)),Holidays!$J$3:$J$937),"")))),"")/(NETWORKDAYS($T541,$U541,Holidays!$J$3:$J$937)),0))</f>
        <v/>
      </c>
      <c r="BZ541" s="87" t="str">
        <f>IF($Q541="","",IFERROR(IF(OR(AND($T541&gt;=DATEVALUE("10/1/20"&amp;RIGHT(BY$1,2)),$T541&lt;=DATEVALUE("9/30/20"&amp;RIGHT(BZ$1,2))),AND($U541&gt;=DATEVALUE("10/1/20"&amp;RIGHT(BY$1,2)),$U541&lt;=DATEVALUE("9/30/20"&amp;RIGHT(BZ$1,2))),AND($T541&lt;=DATEVALUE("10/1/20"&amp;RIGHT(BY$1,2)),$U541&gt;=DATEVALUE("9/30/20"&amp;RIGHT(BZ$1,2)))),
IF(AND($T541&gt;=DATEVALUE("10/1/20"&amp;RIGHT(BY$1,2)),$U541&lt;=DATEVALUE("9/30/20"&amp;RIGHT(BZ$1,2))),NETWORKDAYS($T541,$U541,Holidays!$J$3:$J$937),
IF(AND($T541&lt;DATEVALUE("10/1/20"&amp;RIGHT(BY$1,2)),$U541&lt;=DATEVALUE("9/30/20"&amp;RIGHT(BZ$1,2))),NETWORKDAYS(DATEVALUE("10/1/20"&amp;RIGHT(BY$1,2)),$U541,Holidays!$J$3:$J$937),
IF($T541&lt;DATEVALUE("10/1/20"&amp;RIGHT(BY$1,2)),NETWORKDAYS(DATEVALUE("10/1/20"&amp;RIGHT(BY$1,2)),DATEVALUE("9/30/20"&amp;RIGHT(BZ$1,2)),Holidays!$J$3:$J$937),
IF($T541&gt;=DATEVALUE("10/1/20"&amp;RIGHT(BY$1,2)),NETWORKDAYS($T541,DATEVALUE("9/30/20"&amp;RIGHT(BZ$1,2)),Holidays!$J$3:$J$937),"")))),"")/(NETWORKDAYS($T541,$U541,Holidays!$J$3:$J$937)),0))</f>
        <v/>
      </c>
      <c r="CA541" s="87" t="str">
        <f>IF($Q541="","",IFERROR(IF(OR(AND($T541&gt;=DATEVALUE("10/1/20"&amp;RIGHT(BZ$1,2)),$T541&lt;=DATEVALUE("9/30/20"&amp;RIGHT(CA$1,2))),AND($U541&gt;=DATEVALUE("10/1/20"&amp;RIGHT(BZ$1,2)),$U541&lt;=DATEVALUE("9/30/20"&amp;RIGHT(CA$1,2))),AND($T541&lt;=DATEVALUE("10/1/20"&amp;RIGHT(BZ$1,2)),$U541&gt;=DATEVALUE("9/30/20"&amp;RIGHT(CA$1,2)))),
IF(AND($T541&gt;=DATEVALUE("10/1/20"&amp;RIGHT(BZ$1,2)),$U541&lt;=DATEVALUE("9/30/20"&amp;RIGHT(CA$1,2))),NETWORKDAYS($T541,$U541,Holidays!$J$3:$J$937),
IF(AND($T541&lt;DATEVALUE("10/1/20"&amp;RIGHT(BZ$1,2)),$U541&lt;=DATEVALUE("9/30/20"&amp;RIGHT(CA$1,2))),NETWORKDAYS(DATEVALUE("10/1/20"&amp;RIGHT(BZ$1,2)),$U541,Holidays!$J$3:$J$937),
IF($T541&lt;DATEVALUE("10/1/20"&amp;RIGHT(BZ$1,2)),NETWORKDAYS(DATEVALUE("10/1/20"&amp;RIGHT(BZ$1,2)),DATEVALUE("9/30/20"&amp;RIGHT(CA$1,2)),Holidays!$J$3:$J$937),
IF($T541&gt;=DATEVALUE("10/1/20"&amp;RIGHT(BZ$1,2)),NETWORKDAYS($T541,DATEVALUE("9/30/20"&amp;RIGHT(CA$1,2)),Holidays!$J$3:$J$937),"")))),"")/(NETWORKDAYS($T541,$U541,Holidays!$J$3:$J$937)),0))</f>
        <v/>
      </c>
      <c r="CB541" s="87" t="str">
        <f>IF($Q541="","",IFERROR(IF(OR(AND($T541&gt;=DATEVALUE("10/1/20"&amp;RIGHT(CA$1,2)),$T541&lt;=DATEVALUE("9/30/20"&amp;RIGHT(CB$1,2))),AND($U541&gt;=DATEVALUE("10/1/20"&amp;RIGHT(CA$1,2)),$U541&lt;=DATEVALUE("9/30/20"&amp;RIGHT(CB$1,2))),AND($T541&lt;=DATEVALUE("10/1/20"&amp;RIGHT(CA$1,2)),$U541&gt;=DATEVALUE("9/30/20"&amp;RIGHT(CB$1,2)))),
IF(AND($T541&gt;=DATEVALUE("10/1/20"&amp;RIGHT(CA$1,2)),$U541&lt;=DATEVALUE("9/30/20"&amp;RIGHT(CB$1,2))),NETWORKDAYS($T541,$U541,Holidays!$J$3:$J$937),
IF(AND($T541&lt;DATEVALUE("10/1/20"&amp;RIGHT(CA$1,2)),$U541&lt;=DATEVALUE("9/30/20"&amp;RIGHT(CB$1,2))),NETWORKDAYS(DATEVALUE("10/1/20"&amp;RIGHT(CA$1,2)),$U541,Holidays!$J$3:$J$937),
IF($T541&lt;DATEVALUE("10/1/20"&amp;RIGHT(CA$1,2)),NETWORKDAYS(DATEVALUE("10/1/20"&amp;RIGHT(CA$1,2)),DATEVALUE("9/30/20"&amp;RIGHT(CB$1,2)),Holidays!$J$3:$J$937),
IF($T541&gt;=DATEVALUE("10/1/20"&amp;RIGHT(CA$1,2)),NETWORKDAYS($T541,DATEVALUE("9/30/20"&amp;RIGHT(CB$1,2)),Holidays!$J$3:$J$937),"")))),"")/(NETWORKDAYS($T541,$U541,Holidays!$J$3:$J$937)),0))</f>
        <v/>
      </c>
    </row>
    <row r="542" spans="1:80">
      <c r="A542" s="97"/>
      <c r="B542" s="98" t="str">
        <f ca="1">IF(NOT($A542=""),OFFSET('WBS Reference &amp; User Procedure'!$A$1,MATCH($A542,'WBS Reference &amp; User Procedure'!$A:$A,0)-1,1),"")</f>
        <v/>
      </c>
      <c r="D542" s="97"/>
      <c r="I542" s="78"/>
      <c r="T542" s="104" t="str">
        <f>IF(NOT(Q542=""),IF(NOT($S542=""),$S542,#REF!),"")</f>
        <v/>
      </c>
      <c r="U542" s="104" t="str">
        <f>IF(NOT(Q542=""),WORKDAY(T542,Q542,Holidays!$J$3:$J$937),"")</f>
        <v/>
      </c>
      <c r="V542" s="104"/>
      <c r="W542" s="104"/>
      <c r="X542" s="101" t="str">
        <f t="shared" si="106"/>
        <v/>
      </c>
      <c r="AL542" s="87" t="str">
        <f t="shared" ref="AL542:AL605" ca="1" si="120">IF(Q542="","",IFERROR(MATCH($I542,INDIRECT("'"&amp;KEY_RESOURCE_STRUCTURE_TAB&amp;"'!B:B"),0),0))</f>
        <v/>
      </c>
      <c r="AN542" s="87" t="str">
        <f t="shared" ca="1" si="118"/>
        <v/>
      </c>
      <c r="AO542" s="87" t="str">
        <f t="shared" ca="1" si="118"/>
        <v/>
      </c>
      <c r="AP542" s="87" t="str">
        <f t="shared" ca="1" si="118"/>
        <v/>
      </c>
      <c r="AQ542" s="87" t="str">
        <f t="shared" ca="1" si="118"/>
        <v/>
      </c>
      <c r="AR542" s="87" t="str">
        <f t="shared" ca="1" si="118"/>
        <v/>
      </c>
      <c r="AS542" s="87" t="str">
        <f t="shared" ca="1" si="118"/>
        <v/>
      </c>
      <c r="AT542" s="87" t="str">
        <f t="shared" ca="1" si="118"/>
        <v/>
      </c>
      <c r="AU542" s="87" t="str">
        <f t="shared" ca="1" si="118"/>
        <v/>
      </c>
      <c r="AV542" s="87" t="str">
        <f t="shared" ca="1" si="118"/>
        <v/>
      </c>
      <c r="AW542" s="87" t="str">
        <f t="shared" ca="1" si="118"/>
        <v/>
      </c>
      <c r="AX542" s="87" t="str">
        <f t="shared" ca="1" si="119"/>
        <v/>
      </c>
      <c r="AY542" s="87" t="str">
        <f t="shared" ca="1" si="119"/>
        <v/>
      </c>
      <c r="AZ542" s="87" t="str">
        <f t="shared" ca="1" si="119"/>
        <v/>
      </c>
      <c r="BA542" s="87" t="str">
        <f t="shared" ca="1" si="119"/>
        <v/>
      </c>
      <c r="BB542" s="87" t="str">
        <f t="shared" ca="1" si="119"/>
        <v/>
      </c>
      <c r="BC542" s="87" t="str">
        <f t="shared" ca="1" si="119"/>
        <v/>
      </c>
      <c r="BD542" s="87" t="str">
        <f t="shared" ca="1" si="119"/>
        <v/>
      </c>
      <c r="BE542" s="87" t="str">
        <f t="shared" ca="1" si="119"/>
        <v/>
      </c>
      <c r="BF542" s="87" t="str">
        <f t="shared" ca="1" si="119"/>
        <v/>
      </c>
      <c r="BG542" s="87" t="str">
        <f t="shared" ca="1" si="119"/>
        <v/>
      </c>
      <c r="BI542" s="87" t="str">
        <f>IF($Q542="","",IFERROR(IF(OR(AND($T542&gt;=DATEVALUE("10/1/20"&amp;RIGHT(BH$1,2)),$T542&lt;=DATEVALUE("9/30/20"&amp;RIGHT(BI$1,2))),AND($U542&gt;=DATEVALUE("10/1/20"&amp;RIGHT(BH$1,2)),$U542&lt;=DATEVALUE("9/30/20"&amp;RIGHT(BI$1,2))),AND($T542&lt;=DATEVALUE("10/1/20"&amp;RIGHT(BH$1,2)),$U542&gt;=DATEVALUE("9/30/20"&amp;RIGHT(BI$1,2)))),
IF(AND($T542&gt;=DATEVALUE("10/1/20"&amp;RIGHT(BH$1,2)),$U542&lt;=DATEVALUE("9/30/20"&amp;RIGHT(BI$1,2))),NETWORKDAYS($T542,$U542,Holidays!$J$3:$J$937),
IF(AND($T542&lt;DATEVALUE("10/1/20"&amp;RIGHT(BH$1,2)),$U542&lt;=DATEVALUE("9/30/20"&amp;RIGHT(BI$1,2))),NETWORKDAYS(DATEVALUE("10/1/20"&amp;RIGHT(BH$1,2)),$U542,Holidays!$J$3:$J$937),
IF($T542&lt;DATEVALUE("10/1/20"&amp;RIGHT(BH$1,2)),NETWORKDAYS(DATEVALUE("10/1/20"&amp;RIGHT(BH$1,2)),DATEVALUE("9/30/20"&amp;RIGHT(BI$1,2)),Holidays!$J$3:$J$937),
IF($T542&gt;=DATEVALUE("10/1/20"&amp;RIGHT(BH$1,2)),NETWORKDAYS($T542,DATEVALUE("9/30/20"&amp;RIGHT(BI$1,2)),Holidays!$J$3:$J$937),"")))),"")/(NETWORKDAYS($T542,$U542,Holidays!$J$3:$J$937)),0))</f>
        <v/>
      </c>
      <c r="BJ542" s="87" t="str">
        <f>IF($Q542="","",IFERROR(IF(OR(AND($T542&gt;=DATEVALUE("10/1/20"&amp;RIGHT(BI$1,2)),$T542&lt;=DATEVALUE("9/30/20"&amp;RIGHT(BJ$1,2))),AND($U542&gt;=DATEVALUE("10/1/20"&amp;RIGHT(BI$1,2)),$U542&lt;=DATEVALUE("9/30/20"&amp;RIGHT(BJ$1,2))),AND($T542&lt;=DATEVALUE("10/1/20"&amp;RIGHT(BI$1,2)),$U542&gt;=DATEVALUE("9/30/20"&amp;RIGHT(BJ$1,2)))),
IF(AND($T542&gt;=DATEVALUE("10/1/20"&amp;RIGHT(BI$1,2)),$U542&lt;=DATEVALUE("9/30/20"&amp;RIGHT(BJ$1,2))),NETWORKDAYS($T542,$U542,Holidays!$J$3:$J$937),
IF(AND($T542&lt;DATEVALUE("10/1/20"&amp;RIGHT(BI$1,2)),$U542&lt;=DATEVALUE("9/30/20"&amp;RIGHT(BJ$1,2))),NETWORKDAYS(DATEVALUE("10/1/20"&amp;RIGHT(BI$1,2)),$U542,Holidays!$J$3:$J$937),
IF($T542&lt;DATEVALUE("10/1/20"&amp;RIGHT(BI$1,2)),NETWORKDAYS(DATEVALUE("10/1/20"&amp;RIGHT(BI$1,2)),DATEVALUE("9/30/20"&amp;RIGHT(BJ$1,2)),Holidays!$J$3:$J$937),
IF($T542&gt;=DATEVALUE("10/1/20"&amp;RIGHT(BI$1,2)),NETWORKDAYS($T542,DATEVALUE("9/30/20"&amp;RIGHT(BJ$1,2)),Holidays!$J$3:$J$937),"")))),"")/(NETWORKDAYS($T542,$U542,Holidays!$J$3:$J$937)),0))</f>
        <v/>
      </c>
      <c r="BK542" s="87" t="str">
        <f>IF($Q542="","",IFERROR(IF(OR(AND($T542&gt;=DATEVALUE("10/1/20"&amp;RIGHT(BJ$1,2)),$T542&lt;=DATEVALUE("9/30/20"&amp;RIGHT(BK$1,2))),AND($U542&gt;=DATEVALUE("10/1/20"&amp;RIGHT(BJ$1,2)),$U542&lt;=DATEVALUE("9/30/20"&amp;RIGHT(BK$1,2))),AND($T542&lt;=DATEVALUE("10/1/20"&amp;RIGHT(BJ$1,2)),$U542&gt;=DATEVALUE("9/30/20"&amp;RIGHT(BK$1,2)))),
IF(AND($T542&gt;=DATEVALUE("10/1/20"&amp;RIGHT(BJ$1,2)),$U542&lt;=DATEVALUE("9/30/20"&amp;RIGHT(BK$1,2))),NETWORKDAYS($T542,$U542,Holidays!$J$3:$J$937),
IF(AND($T542&lt;DATEVALUE("10/1/20"&amp;RIGHT(BJ$1,2)),$U542&lt;=DATEVALUE("9/30/20"&amp;RIGHT(BK$1,2))),NETWORKDAYS(DATEVALUE("10/1/20"&amp;RIGHT(BJ$1,2)),$U542,Holidays!$J$3:$J$937),
IF($T542&lt;DATEVALUE("10/1/20"&amp;RIGHT(BJ$1,2)),NETWORKDAYS(DATEVALUE("10/1/20"&amp;RIGHT(BJ$1,2)),DATEVALUE("9/30/20"&amp;RIGHT(BK$1,2)),Holidays!$J$3:$J$937),
IF($T542&gt;=DATEVALUE("10/1/20"&amp;RIGHT(BJ$1,2)),NETWORKDAYS($T542,DATEVALUE("9/30/20"&amp;RIGHT(BK$1,2)),Holidays!$J$3:$J$937),"")))),"")/(NETWORKDAYS($T542,$U542,Holidays!$J$3:$J$937)),0))</f>
        <v/>
      </c>
      <c r="BL542" s="87" t="str">
        <f>IF($Q542="","",IFERROR(IF(OR(AND($T542&gt;=DATEVALUE("10/1/20"&amp;RIGHT(BK$1,2)),$T542&lt;=DATEVALUE("9/30/20"&amp;RIGHT(BL$1,2))),AND($U542&gt;=DATEVALUE("10/1/20"&amp;RIGHT(BK$1,2)),$U542&lt;=DATEVALUE("9/30/20"&amp;RIGHT(BL$1,2))),AND($T542&lt;=DATEVALUE("10/1/20"&amp;RIGHT(BK$1,2)),$U542&gt;=DATEVALUE("9/30/20"&amp;RIGHT(BL$1,2)))),
IF(AND($T542&gt;=DATEVALUE("10/1/20"&amp;RIGHT(BK$1,2)),$U542&lt;=DATEVALUE("9/30/20"&amp;RIGHT(BL$1,2))),NETWORKDAYS($T542,$U542,Holidays!$J$3:$J$937),
IF(AND($T542&lt;DATEVALUE("10/1/20"&amp;RIGHT(BK$1,2)),$U542&lt;=DATEVALUE("9/30/20"&amp;RIGHT(BL$1,2))),NETWORKDAYS(DATEVALUE("10/1/20"&amp;RIGHT(BK$1,2)),$U542,Holidays!$J$3:$J$937),
IF($T542&lt;DATEVALUE("10/1/20"&amp;RIGHT(BK$1,2)),NETWORKDAYS(DATEVALUE("10/1/20"&amp;RIGHT(BK$1,2)),DATEVALUE("9/30/20"&amp;RIGHT(BL$1,2)),Holidays!$J$3:$J$937),
IF($T542&gt;=DATEVALUE("10/1/20"&amp;RIGHT(BK$1,2)),NETWORKDAYS($T542,DATEVALUE("9/30/20"&amp;RIGHT(BL$1,2)),Holidays!$J$3:$J$937),"")))),"")/(NETWORKDAYS($T542,$U542,Holidays!$J$3:$J$937)),0))</f>
        <v/>
      </c>
      <c r="BM542" s="87" t="str">
        <f>IF($Q542="","",IFERROR(IF(OR(AND($T542&gt;=DATEVALUE("10/1/20"&amp;RIGHT(BL$1,2)),$T542&lt;=DATEVALUE("9/30/20"&amp;RIGHT(BM$1,2))),AND($U542&gt;=DATEVALUE("10/1/20"&amp;RIGHT(BL$1,2)),$U542&lt;=DATEVALUE("9/30/20"&amp;RIGHT(BM$1,2))),AND($T542&lt;=DATEVALUE("10/1/20"&amp;RIGHT(BL$1,2)),$U542&gt;=DATEVALUE("9/30/20"&amp;RIGHT(BM$1,2)))),
IF(AND($T542&gt;=DATEVALUE("10/1/20"&amp;RIGHT(BL$1,2)),$U542&lt;=DATEVALUE("9/30/20"&amp;RIGHT(BM$1,2))),NETWORKDAYS($T542,$U542,Holidays!$J$3:$J$937),
IF(AND($T542&lt;DATEVALUE("10/1/20"&amp;RIGHT(BL$1,2)),$U542&lt;=DATEVALUE("9/30/20"&amp;RIGHT(BM$1,2))),NETWORKDAYS(DATEVALUE("10/1/20"&amp;RIGHT(BL$1,2)),$U542,Holidays!$J$3:$J$937),
IF($T542&lt;DATEVALUE("10/1/20"&amp;RIGHT(BL$1,2)),NETWORKDAYS(DATEVALUE("10/1/20"&amp;RIGHT(BL$1,2)),DATEVALUE("9/30/20"&amp;RIGHT(BM$1,2)),Holidays!$J$3:$J$937),
IF($T542&gt;=DATEVALUE("10/1/20"&amp;RIGHT(BL$1,2)),NETWORKDAYS($T542,DATEVALUE("9/30/20"&amp;RIGHT(BM$1,2)),Holidays!$J$3:$J$937),"")))),"")/(NETWORKDAYS($T542,$U542,Holidays!$J$3:$J$937)),0))</f>
        <v/>
      </c>
      <c r="BN542" s="87" t="str">
        <f>IF($Q542="","",IFERROR(IF(OR(AND($T542&gt;=DATEVALUE("10/1/20"&amp;RIGHT(BM$1,2)),$T542&lt;=DATEVALUE("9/30/20"&amp;RIGHT(BN$1,2))),AND($U542&gt;=DATEVALUE("10/1/20"&amp;RIGHT(BM$1,2)),$U542&lt;=DATEVALUE("9/30/20"&amp;RIGHT(BN$1,2))),AND($T542&lt;=DATEVALUE("10/1/20"&amp;RIGHT(BM$1,2)),$U542&gt;=DATEVALUE("9/30/20"&amp;RIGHT(BN$1,2)))),
IF(AND($T542&gt;=DATEVALUE("10/1/20"&amp;RIGHT(BM$1,2)),$U542&lt;=DATEVALUE("9/30/20"&amp;RIGHT(BN$1,2))),NETWORKDAYS($T542,$U542,Holidays!$J$3:$J$937),
IF(AND($T542&lt;DATEVALUE("10/1/20"&amp;RIGHT(BM$1,2)),$U542&lt;=DATEVALUE("9/30/20"&amp;RIGHT(BN$1,2))),NETWORKDAYS(DATEVALUE("10/1/20"&amp;RIGHT(BM$1,2)),$U542,Holidays!$J$3:$J$937),
IF($T542&lt;DATEVALUE("10/1/20"&amp;RIGHT(BM$1,2)),NETWORKDAYS(DATEVALUE("10/1/20"&amp;RIGHT(BM$1,2)),DATEVALUE("9/30/20"&amp;RIGHT(BN$1,2)),Holidays!$J$3:$J$937),
IF($T542&gt;=DATEVALUE("10/1/20"&amp;RIGHT(BM$1,2)),NETWORKDAYS($T542,DATEVALUE("9/30/20"&amp;RIGHT(BN$1,2)),Holidays!$J$3:$J$937),"")))),"")/(NETWORKDAYS($T542,$U542,Holidays!$J$3:$J$937)),0))</f>
        <v/>
      </c>
      <c r="BO542" s="87" t="str">
        <f>IF($Q542="","",IFERROR(IF(OR(AND($T542&gt;=DATEVALUE("10/1/20"&amp;RIGHT(BN$1,2)),$T542&lt;=DATEVALUE("9/30/20"&amp;RIGHT(BO$1,2))),AND($U542&gt;=DATEVALUE("10/1/20"&amp;RIGHT(BN$1,2)),$U542&lt;=DATEVALUE("9/30/20"&amp;RIGHT(BO$1,2))),AND($T542&lt;=DATEVALUE("10/1/20"&amp;RIGHT(BN$1,2)),$U542&gt;=DATEVALUE("9/30/20"&amp;RIGHT(BO$1,2)))),
IF(AND($T542&gt;=DATEVALUE("10/1/20"&amp;RIGHT(BN$1,2)),$U542&lt;=DATEVALUE("9/30/20"&amp;RIGHT(BO$1,2))),NETWORKDAYS($T542,$U542,Holidays!$J$3:$J$937),
IF(AND($T542&lt;DATEVALUE("10/1/20"&amp;RIGHT(BN$1,2)),$U542&lt;=DATEVALUE("9/30/20"&amp;RIGHT(BO$1,2))),NETWORKDAYS(DATEVALUE("10/1/20"&amp;RIGHT(BN$1,2)),$U542,Holidays!$J$3:$J$937),
IF($T542&lt;DATEVALUE("10/1/20"&amp;RIGHT(BN$1,2)),NETWORKDAYS(DATEVALUE("10/1/20"&amp;RIGHT(BN$1,2)),DATEVALUE("9/30/20"&amp;RIGHT(BO$1,2)),Holidays!$J$3:$J$937),
IF($T542&gt;=DATEVALUE("10/1/20"&amp;RIGHT(BN$1,2)),NETWORKDAYS($T542,DATEVALUE("9/30/20"&amp;RIGHT(BO$1,2)),Holidays!$J$3:$J$937),"")))),"")/(NETWORKDAYS($T542,$U542,Holidays!$J$3:$J$937)),0))</f>
        <v/>
      </c>
      <c r="BP542" s="87" t="str">
        <f>IF($Q542="","",IFERROR(IF(OR(AND($T542&gt;=DATEVALUE("10/1/20"&amp;RIGHT(BO$1,2)),$T542&lt;=DATEVALUE("9/30/20"&amp;RIGHT(BP$1,2))),AND($U542&gt;=DATEVALUE("10/1/20"&amp;RIGHT(BO$1,2)),$U542&lt;=DATEVALUE("9/30/20"&amp;RIGHT(BP$1,2))),AND($T542&lt;=DATEVALUE("10/1/20"&amp;RIGHT(BO$1,2)),$U542&gt;=DATEVALUE("9/30/20"&amp;RIGHT(BP$1,2)))),
IF(AND($T542&gt;=DATEVALUE("10/1/20"&amp;RIGHT(BO$1,2)),$U542&lt;=DATEVALUE("9/30/20"&amp;RIGHT(BP$1,2))),NETWORKDAYS($T542,$U542,Holidays!$J$3:$J$937),
IF(AND($T542&lt;DATEVALUE("10/1/20"&amp;RIGHT(BO$1,2)),$U542&lt;=DATEVALUE("9/30/20"&amp;RIGHT(BP$1,2))),NETWORKDAYS(DATEVALUE("10/1/20"&amp;RIGHT(BO$1,2)),$U542,Holidays!$J$3:$J$937),
IF($T542&lt;DATEVALUE("10/1/20"&amp;RIGHT(BO$1,2)),NETWORKDAYS(DATEVALUE("10/1/20"&amp;RIGHT(BO$1,2)),DATEVALUE("9/30/20"&amp;RIGHT(BP$1,2)),Holidays!$J$3:$J$937),
IF($T542&gt;=DATEVALUE("10/1/20"&amp;RIGHT(BO$1,2)),NETWORKDAYS($T542,DATEVALUE("9/30/20"&amp;RIGHT(BP$1,2)),Holidays!$J$3:$J$937),"")))),"")/(NETWORKDAYS($T542,$U542,Holidays!$J$3:$J$937)),0))</f>
        <v/>
      </c>
      <c r="BQ542" s="87" t="str">
        <f>IF($Q542="","",IFERROR(IF(OR(AND($T542&gt;=DATEVALUE("10/1/20"&amp;RIGHT(BP$1,2)),$T542&lt;=DATEVALUE("9/30/20"&amp;RIGHT(BQ$1,2))),AND($U542&gt;=DATEVALUE("10/1/20"&amp;RIGHT(BP$1,2)),$U542&lt;=DATEVALUE("9/30/20"&amp;RIGHT(BQ$1,2))),AND($T542&lt;=DATEVALUE("10/1/20"&amp;RIGHT(BP$1,2)),$U542&gt;=DATEVALUE("9/30/20"&amp;RIGHT(BQ$1,2)))),
IF(AND($T542&gt;=DATEVALUE("10/1/20"&amp;RIGHT(BP$1,2)),$U542&lt;=DATEVALUE("9/30/20"&amp;RIGHT(BQ$1,2))),NETWORKDAYS($T542,$U542,Holidays!$J$3:$J$937),
IF(AND($T542&lt;DATEVALUE("10/1/20"&amp;RIGHT(BP$1,2)),$U542&lt;=DATEVALUE("9/30/20"&amp;RIGHT(BQ$1,2))),NETWORKDAYS(DATEVALUE("10/1/20"&amp;RIGHT(BP$1,2)),$U542,Holidays!$J$3:$J$937),
IF($T542&lt;DATEVALUE("10/1/20"&amp;RIGHT(BP$1,2)),NETWORKDAYS(DATEVALUE("10/1/20"&amp;RIGHT(BP$1,2)),DATEVALUE("9/30/20"&amp;RIGHT(BQ$1,2)),Holidays!$J$3:$J$937),
IF($T542&gt;=DATEVALUE("10/1/20"&amp;RIGHT(BP$1,2)),NETWORKDAYS($T542,DATEVALUE("9/30/20"&amp;RIGHT(BQ$1,2)),Holidays!$J$3:$J$937),"")))),"")/(NETWORKDAYS($T542,$U542,Holidays!$J$3:$J$937)),0))</f>
        <v/>
      </c>
      <c r="BR542" s="87" t="str">
        <f>IF($Q542="","",IFERROR(IF(OR(AND($T542&gt;=DATEVALUE("10/1/20"&amp;RIGHT(BQ$1,2)),$T542&lt;=DATEVALUE("9/30/20"&amp;RIGHT(BR$1,2))),AND($U542&gt;=DATEVALUE("10/1/20"&amp;RIGHT(BQ$1,2)),$U542&lt;=DATEVALUE("9/30/20"&amp;RIGHT(BR$1,2))),AND($T542&lt;=DATEVALUE("10/1/20"&amp;RIGHT(BQ$1,2)),$U542&gt;=DATEVALUE("9/30/20"&amp;RIGHT(BR$1,2)))),
IF(AND($T542&gt;=DATEVALUE("10/1/20"&amp;RIGHT(BQ$1,2)),$U542&lt;=DATEVALUE("9/30/20"&amp;RIGHT(BR$1,2))),NETWORKDAYS($T542,$U542,Holidays!$J$3:$J$937),
IF(AND($T542&lt;DATEVALUE("10/1/20"&amp;RIGHT(BQ$1,2)),$U542&lt;=DATEVALUE("9/30/20"&amp;RIGHT(BR$1,2))),NETWORKDAYS(DATEVALUE("10/1/20"&amp;RIGHT(BQ$1,2)),$U542,Holidays!$J$3:$J$937),
IF($T542&lt;DATEVALUE("10/1/20"&amp;RIGHT(BQ$1,2)),NETWORKDAYS(DATEVALUE("10/1/20"&amp;RIGHT(BQ$1,2)),DATEVALUE("9/30/20"&amp;RIGHT(BR$1,2)),Holidays!$J$3:$J$937),
IF($T542&gt;=DATEVALUE("10/1/20"&amp;RIGHT(BQ$1,2)),NETWORKDAYS($T542,DATEVALUE("9/30/20"&amp;RIGHT(BR$1,2)),Holidays!$J$3:$J$937),"")))),"")/(NETWORKDAYS($T542,$U542,Holidays!$J$3:$J$937)),0))</f>
        <v/>
      </c>
      <c r="BS542" s="87" t="str">
        <f>IF($Q542="","",IFERROR(IF(OR(AND($T542&gt;=DATEVALUE("10/1/20"&amp;RIGHT(BR$1,2)),$T542&lt;=DATEVALUE("9/30/20"&amp;RIGHT(BS$1,2))),AND($U542&gt;=DATEVALUE("10/1/20"&amp;RIGHT(BR$1,2)),$U542&lt;=DATEVALUE("9/30/20"&amp;RIGHT(BS$1,2))),AND($T542&lt;=DATEVALUE("10/1/20"&amp;RIGHT(BR$1,2)),$U542&gt;=DATEVALUE("9/30/20"&amp;RIGHT(BS$1,2)))),
IF(AND($T542&gt;=DATEVALUE("10/1/20"&amp;RIGHT(BR$1,2)),$U542&lt;=DATEVALUE("9/30/20"&amp;RIGHT(BS$1,2))),NETWORKDAYS($T542,$U542,Holidays!$J$3:$J$937),
IF(AND($T542&lt;DATEVALUE("10/1/20"&amp;RIGHT(BR$1,2)),$U542&lt;=DATEVALUE("9/30/20"&amp;RIGHT(BS$1,2))),NETWORKDAYS(DATEVALUE("10/1/20"&amp;RIGHT(BR$1,2)),$U542,Holidays!$J$3:$J$937),
IF($T542&lt;DATEVALUE("10/1/20"&amp;RIGHT(BR$1,2)),NETWORKDAYS(DATEVALUE("10/1/20"&amp;RIGHT(BR$1,2)),DATEVALUE("9/30/20"&amp;RIGHT(BS$1,2)),Holidays!$J$3:$J$937),
IF($T542&gt;=DATEVALUE("10/1/20"&amp;RIGHT(BR$1,2)),NETWORKDAYS($T542,DATEVALUE("9/30/20"&amp;RIGHT(BS$1,2)),Holidays!$J$3:$J$937),"")))),"")/(NETWORKDAYS($T542,$U542,Holidays!$J$3:$J$937)),0))</f>
        <v/>
      </c>
      <c r="BT542" s="87" t="str">
        <f>IF($Q542="","",IFERROR(IF(OR(AND($T542&gt;=DATEVALUE("10/1/20"&amp;RIGHT(BS$1,2)),$T542&lt;=DATEVALUE("9/30/20"&amp;RIGHT(BT$1,2))),AND($U542&gt;=DATEVALUE("10/1/20"&amp;RIGHT(BS$1,2)),$U542&lt;=DATEVALUE("9/30/20"&amp;RIGHT(BT$1,2))),AND($T542&lt;=DATEVALUE("10/1/20"&amp;RIGHT(BS$1,2)),$U542&gt;=DATEVALUE("9/30/20"&amp;RIGHT(BT$1,2)))),
IF(AND($T542&gt;=DATEVALUE("10/1/20"&amp;RIGHT(BS$1,2)),$U542&lt;=DATEVALUE("9/30/20"&amp;RIGHT(BT$1,2))),NETWORKDAYS($T542,$U542,Holidays!$J$3:$J$937),
IF(AND($T542&lt;DATEVALUE("10/1/20"&amp;RIGHT(BS$1,2)),$U542&lt;=DATEVALUE("9/30/20"&amp;RIGHT(BT$1,2))),NETWORKDAYS(DATEVALUE("10/1/20"&amp;RIGHT(BS$1,2)),$U542,Holidays!$J$3:$J$937),
IF($T542&lt;DATEVALUE("10/1/20"&amp;RIGHT(BS$1,2)),NETWORKDAYS(DATEVALUE("10/1/20"&amp;RIGHT(BS$1,2)),DATEVALUE("9/30/20"&amp;RIGHT(BT$1,2)),Holidays!$J$3:$J$937),
IF($T542&gt;=DATEVALUE("10/1/20"&amp;RIGHT(BS$1,2)),NETWORKDAYS($T542,DATEVALUE("9/30/20"&amp;RIGHT(BT$1,2)),Holidays!$J$3:$J$937),"")))),"")/(NETWORKDAYS($T542,$U542,Holidays!$J$3:$J$937)),0))</f>
        <v/>
      </c>
      <c r="BU542" s="87" t="str">
        <f>IF($Q542="","",IFERROR(IF(OR(AND($T542&gt;=DATEVALUE("10/1/20"&amp;RIGHT(BT$1,2)),$T542&lt;=DATEVALUE("9/30/20"&amp;RIGHT(BU$1,2))),AND($U542&gt;=DATEVALUE("10/1/20"&amp;RIGHT(BT$1,2)),$U542&lt;=DATEVALUE("9/30/20"&amp;RIGHT(BU$1,2))),AND($T542&lt;=DATEVALUE("10/1/20"&amp;RIGHT(BT$1,2)),$U542&gt;=DATEVALUE("9/30/20"&amp;RIGHT(BU$1,2)))),
IF(AND($T542&gt;=DATEVALUE("10/1/20"&amp;RIGHT(BT$1,2)),$U542&lt;=DATEVALUE("9/30/20"&amp;RIGHT(BU$1,2))),NETWORKDAYS($T542,$U542,Holidays!$J$3:$J$937),
IF(AND($T542&lt;DATEVALUE("10/1/20"&amp;RIGHT(BT$1,2)),$U542&lt;=DATEVALUE("9/30/20"&amp;RIGHT(BU$1,2))),NETWORKDAYS(DATEVALUE("10/1/20"&amp;RIGHT(BT$1,2)),$U542,Holidays!$J$3:$J$937),
IF($T542&lt;DATEVALUE("10/1/20"&amp;RIGHT(BT$1,2)),NETWORKDAYS(DATEVALUE("10/1/20"&amp;RIGHT(BT$1,2)),DATEVALUE("9/30/20"&amp;RIGHT(BU$1,2)),Holidays!$J$3:$J$937),
IF($T542&gt;=DATEVALUE("10/1/20"&amp;RIGHT(BT$1,2)),NETWORKDAYS($T542,DATEVALUE("9/30/20"&amp;RIGHT(BU$1,2)),Holidays!$J$3:$J$937),"")))),"")/(NETWORKDAYS($T542,$U542,Holidays!$J$3:$J$937)),0))</f>
        <v/>
      </c>
      <c r="BV542" s="87" t="str">
        <f>IF($Q542="","",IFERROR(IF(OR(AND($T542&gt;=DATEVALUE("10/1/20"&amp;RIGHT(BU$1,2)),$T542&lt;=DATEVALUE("9/30/20"&amp;RIGHT(BV$1,2))),AND($U542&gt;=DATEVALUE("10/1/20"&amp;RIGHT(BU$1,2)),$U542&lt;=DATEVALUE("9/30/20"&amp;RIGHT(BV$1,2))),AND($T542&lt;=DATEVALUE("10/1/20"&amp;RIGHT(BU$1,2)),$U542&gt;=DATEVALUE("9/30/20"&amp;RIGHT(BV$1,2)))),
IF(AND($T542&gt;=DATEVALUE("10/1/20"&amp;RIGHT(BU$1,2)),$U542&lt;=DATEVALUE("9/30/20"&amp;RIGHT(BV$1,2))),NETWORKDAYS($T542,$U542,Holidays!$J$3:$J$937),
IF(AND($T542&lt;DATEVALUE("10/1/20"&amp;RIGHT(BU$1,2)),$U542&lt;=DATEVALUE("9/30/20"&amp;RIGHT(BV$1,2))),NETWORKDAYS(DATEVALUE("10/1/20"&amp;RIGHT(BU$1,2)),$U542,Holidays!$J$3:$J$937),
IF($T542&lt;DATEVALUE("10/1/20"&amp;RIGHT(BU$1,2)),NETWORKDAYS(DATEVALUE("10/1/20"&amp;RIGHT(BU$1,2)),DATEVALUE("9/30/20"&amp;RIGHT(BV$1,2)),Holidays!$J$3:$J$937),
IF($T542&gt;=DATEVALUE("10/1/20"&amp;RIGHT(BU$1,2)),NETWORKDAYS($T542,DATEVALUE("9/30/20"&amp;RIGHT(BV$1,2)),Holidays!$J$3:$J$937),"")))),"")/(NETWORKDAYS($T542,$U542,Holidays!$J$3:$J$937)),0))</f>
        <v/>
      </c>
      <c r="BW542" s="87" t="str">
        <f>IF($Q542="","",IFERROR(IF(OR(AND($T542&gt;=DATEVALUE("10/1/20"&amp;RIGHT(BV$1,2)),$T542&lt;=DATEVALUE("9/30/20"&amp;RIGHT(BW$1,2))),AND($U542&gt;=DATEVALUE("10/1/20"&amp;RIGHT(BV$1,2)),$U542&lt;=DATEVALUE("9/30/20"&amp;RIGHT(BW$1,2))),AND($T542&lt;=DATEVALUE("10/1/20"&amp;RIGHT(BV$1,2)),$U542&gt;=DATEVALUE("9/30/20"&amp;RIGHT(BW$1,2)))),
IF(AND($T542&gt;=DATEVALUE("10/1/20"&amp;RIGHT(BV$1,2)),$U542&lt;=DATEVALUE("9/30/20"&amp;RIGHT(BW$1,2))),NETWORKDAYS($T542,$U542,Holidays!$J$3:$J$937),
IF(AND($T542&lt;DATEVALUE("10/1/20"&amp;RIGHT(BV$1,2)),$U542&lt;=DATEVALUE("9/30/20"&amp;RIGHT(BW$1,2))),NETWORKDAYS(DATEVALUE("10/1/20"&amp;RIGHT(BV$1,2)),$U542,Holidays!$J$3:$J$937),
IF($T542&lt;DATEVALUE("10/1/20"&amp;RIGHT(BV$1,2)),NETWORKDAYS(DATEVALUE("10/1/20"&amp;RIGHT(BV$1,2)),DATEVALUE("9/30/20"&amp;RIGHT(BW$1,2)),Holidays!$J$3:$J$937),
IF($T542&gt;=DATEVALUE("10/1/20"&amp;RIGHT(BV$1,2)),NETWORKDAYS($T542,DATEVALUE("9/30/20"&amp;RIGHT(BW$1,2)),Holidays!$J$3:$J$937),"")))),"")/(NETWORKDAYS($T542,$U542,Holidays!$J$3:$J$937)),0))</f>
        <v/>
      </c>
      <c r="BX542" s="87" t="str">
        <f>IF($Q542="","",IFERROR(IF(OR(AND($T542&gt;=DATEVALUE("10/1/20"&amp;RIGHT(BW$1,2)),$T542&lt;=DATEVALUE("9/30/20"&amp;RIGHT(BX$1,2))),AND($U542&gt;=DATEVALUE("10/1/20"&amp;RIGHT(BW$1,2)),$U542&lt;=DATEVALUE("9/30/20"&amp;RIGHT(BX$1,2))),AND($T542&lt;=DATEVALUE("10/1/20"&amp;RIGHT(BW$1,2)),$U542&gt;=DATEVALUE("9/30/20"&amp;RIGHT(BX$1,2)))),
IF(AND($T542&gt;=DATEVALUE("10/1/20"&amp;RIGHT(BW$1,2)),$U542&lt;=DATEVALUE("9/30/20"&amp;RIGHT(BX$1,2))),NETWORKDAYS($T542,$U542,Holidays!$J$3:$J$937),
IF(AND($T542&lt;DATEVALUE("10/1/20"&amp;RIGHT(BW$1,2)),$U542&lt;=DATEVALUE("9/30/20"&amp;RIGHT(BX$1,2))),NETWORKDAYS(DATEVALUE("10/1/20"&amp;RIGHT(BW$1,2)),$U542,Holidays!$J$3:$J$937),
IF($T542&lt;DATEVALUE("10/1/20"&amp;RIGHT(BW$1,2)),NETWORKDAYS(DATEVALUE("10/1/20"&amp;RIGHT(BW$1,2)),DATEVALUE("9/30/20"&amp;RIGHT(BX$1,2)),Holidays!$J$3:$J$937),
IF($T542&gt;=DATEVALUE("10/1/20"&amp;RIGHT(BW$1,2)),NETWORKDAYS($T542,DATEVALUE("9/30/20"&amp;RIGHT(BX$1,2)),Holidays!$J$3:$J$937),"")))),"")/(NETWORKDAYS($T542,$U542,Holidays!$J$3:$J$937)),0))</f>
        <v/>
      </c>
      <c r="BY542" s="87" t="str">
        <f>IF($Q542="","",IFERROR(IF(OR(AND($T542&gt;=DATEVALUE("10/1/20"&amp;RIGHT(BX$1,2)),$T542&lt;=DATEVALUE("9/30/20"&amp;RIGHT(BY$1,2))),AND($U542&gt;=DATEVALUE("10/1/20"&amp;RIGHT(BX$1,2)),$U542&lt;=DATEVALUE("9/30/20"&amp;RIGHT(BY$1,2))),AND($T542&lt;=DATEVALUE("10/1/20"&amp;RIGHT(BX$1,2)),$U542&gt;=DATEVALUE("9/30/20"&amp;RIGHT(BY$1,2)))),
IF(AND($T542&gt;=DATEVALUE("10/1/20"&amp;RIGHT(BX$1,2)),$U542&lt;=DATEVALUE("9/30/20"&amp;RIGHT(BY$1,2))),NETWORKDAYS($T542,$U542,Holidays!$J$3:$J$937),
IF(AND($T542&lt;DATEVALUE("10/1/20"&amp;RIGHT(BX$1,2)),$U542&lt;=DATEVALUE("9/30/20"&amp;RIGHT(BY$1,2))),NETWORKDAYS(DATEVALUE("10/1/20"&amp;RIGHT(BX$1,2)),$U542,Holidays!$J$3:$J$937),
IF($T542&lt;DATEVALUE("10/1/20"&amp;RIGHT(BX$1,2)),NETWORKDAYS(DATEVALUE("10/1/20"&amp;RIGHT(BX$1,2)),DATEVALUE("9/30/20"&amp;RIGHT(BY$1,2)),Holidays!$J$3:$J$937),
IF($T542&gt;=DATEVALUE("10/1/20"&amp;RIGHT(BX$1,2)),NETWORKDAYS($T542,DATEVALUE("9/30/20"&amp;RIGHT(BY$1,2)),Holidays!$J$3:$J$937),"")))),"")/(NETWORKDAYS($T542,$U542,Holidays!$J$3:$J$937)),0))</f>
        <v/>
      </c>
      <c r="BZ542" s="87" t="str">
        <f>IF($Q542="","",IFERROR(IF(OR(AND($T542&gt;=DATEVALUE("10/1/20"&amp;RIGHT(BY$1,2)),$T542&lt;=DATEVALUE("9/30/20"&amp;RIGHT(BZ$1,2))),AND($U542&gt;=DATEVALUE("10/1/20"&amp;RIGHT(BY$1,2)),$U542&lt;=DATEVALUE("9/30/20"&amp;RIGHT(BZ$1,2))),AND($T542&lt;=DATEVALUE("10/1/20"&amp;RIGHT(BY$1,2)),$U542&gt;=DATEVALUE("9/30/20"&amp;RIGHT(BZ$1,2)))),
IF(AND($T542&gt;=DATEVALUE("10/1/20"&amp;RIGHT(BY$1,2)),$U542&lt;=DATEVALUE("9/30/20"&amp;RIGHT(BZ$1,2))),NETWORKDAYS($T542,$U542,Holidays!$J$3:$J$937),
IF(AND($T542&lt;DATEVALUE("10/1/20"&amp;RIGHT(BY$1,2)),$U542&lt;=DATEVALUE("9/30/20"&amp;RIGHT(BZ$1,2))),NETWORKDAYS(DATEVALUE("10/1/20"&amp;RIGHT(BY$1,2)),$U542,Holidays!$J$3:$J$937),
IF($T542&lt;DATEVALUE("10/1/20"&amp;RIGHT(BY$1,2)),NETWORKDAYS(DATEVALUE("10/1/20"&amp;RIGHT(BY$1,2)),DATEVALUE("9/30/20"&amp;RIGHT(BZ$1,2)),Holidays!$J$3:$J$937),
IF($T542&gt;=DATEVALUE("10/1/20"&amp;RIGHT(BY$1,2)),NETWORKDAYS($T542,DATEVALUE("9/30/20"&amp;RIGHT(BZ$1,2)),Holidays!$J$3:$J$937),"")))),"")/(NETWORKDAYS($T542,$U542,Holidays!$J$3:$J$937)),0))</f>
        <v/>
      </c>
      <c r="CA542" s="87" t="str">
        <f>IF($Q542="","",IFERROR(IF(OR(AND($T542&gt;=DATEVALUE("10/1/20"&amp;RIGHT(BZ$1,2)),$T542&lt;=DATEVALUE("9/30/20"&amp;RIGHT(CA$1,2))),AND($U542&gt;=DATEVALUE("10/1/20"&amp;RIGHT(BZ$1,2)),$U542&lt;=DATEVALUE("9/30/20"&amp;RIGHT(CA$1,2))),AND($T542&lt;=DATEVALUE("10/1/20"&amp;RIGHT(BZ$1,2)),$U542&gt;=DATEVALUE("9/30/20"&amp;RIGHT(CA$1,2)))),
IF(AND($T542&gt;=DATEVALUE("10/1/20"&amp;RIGHT(BZ$1,2)),$U542&lt;=DATEVALUE("9/30/20"&amp;RIGHT(CA$1,2))),NETWORKDAYS($T542,$U542,Holidays!$J$3:$J$937),
IF(AND($T542&lt;DATEVALUE("10/1/20"&amp;RIGHT(BZ$1,2)),$U542&lt;=DATEVALUE("9/30/20"&amp;RIGHT(CA$1,2))),NETWORKDAYS(DATEVALUE("10/1/20"&amp;RIGHT(BZ$1,2)),$U542,Holidays!$J$3:$J$937),
IF($T542&lt;DATEVALUE("10/1/20"&amp;RIGHT(BZ$1,2)),NETWORKDAYS(DATEVALUE("10/1/20"&amp;RIGHT(BZ$1,2)),DATEVALUE("9/30/20"&amp;RIGHT(CA$1,2)),Holidays!$J$3:$J$937),
IF($T542&gt;=DATEVALUE("10/1/20"&amp;RIGHT(BZ$1,2)),NETWORKDAYS($T542,DATEVALUE("9/30/20"&amp;RIGHT(CA$1,2)),Holidays!$J$3:$J$937),"")))),"")/(NETWORKDAYS($T542,$U542,Holidays!$J$3:$J$937)),0))</f>
        <v/>
      </c>
      <c r="CB542" s="87" t="str">
        <f>IF($Q542="","",IFERROR(IF(OR(AND($T542&gt;=DATEVALUE("10/1/20"&amp;RIGHT(CA$1,2)),$T542&lt;=DATEVALUE("9/30/20"&amp;RIGHT(CB$1,2))),AND($U542&gt;=DATEVALUE("10/1/20"&amp;RIGHT(CA$1,2)),$U542&lt;=DATEVALUE("9/30/20"&amp;RIGHT(CB$1,2))),AND($T542&lt;=DATEVALUE("10/1/20"&amp;RIGHT(CA$1,2)),$U542&gt;=DATEVALUE("9/30/20"&amp;RIGHT(CB$1,2)))),
IF(AND($T542&gt;=DATEVALUE("10/1/20"&amp;RIGHT(CA$1,2)),$U542&lt;=DATEVALUE("9/30/20"&amp;RIGHT(CB$1,2))),NETWORKDAYS($T542,$U542,Holidays!$J$3:$J$937),
IF(AND($T542&lt;DATEVALUE("10/1/20"&amp;RIGHT(CA$1,2)),$U542&lt;=DATEVALUE("9/30/20"&amp;RIGHT(CB$1,2))),NETWORKDAYS(DATEVALUE("10/1/20"&amp;RIGHT(CA$1,2)),$U542,Holidays!$J$3:$J$937),
IF($T542&lt;DATEVALUE("10/1/20"&amp;RIGHT(CA$1,2)),NETWORKDAYS(DATEVALUE("10/1/20"&amp;RIGHT(CA$1,2)),DATEVALUE("9/30/20"&amp;RIGHT(CB$1,2)),Holidays!$J$3:$J$937),
IF($T542&gt;=DATEVALUE("10/1/20"&amp;RIGHT(CA$1,2)),NETWORKDAYS($T542,DATEVALUE("9/30/20"&amp;RIGHT(CB$1,2)),Holidays!$J$3:$J$937),"")))),"")/(NETWORKDAYS($T542,$U542,Holidays!$J$3:$J$937)),0))</f>
        <v/>
      </c>
    </row>
    <row r="543" spans="1:80">
      <c r="A543" s="97"/>
      <c r="B543" s="98" t="str">
        <f ca="1">IF(NOT($A543=""),OFFSET('WBS Reference &amp; User Procedure'!$A$1,MATCH($A543,'WBS Reference &amp; User Procedure'!$A:$A,0)-1,1),"")</f>
        <v/>
      </c>
      <c r="D543" s="97"/>
      <c r="I543" s="78"/>
      <c r="T543" s="104" t="str">
        <f>IF(NOT(Q543=""),IF(NOT($S543=""),$S543,#REF!),"")</f>
        <v/>
      </c>
      <c r="U543" s="104" t="str">
        <f>IF(NOT(Q543=""),WORKDAY(T543,Q543,Holidays!$J$3:$J$937),"")</f>
        <v/>
      </c>
      <c r="V543" s="104"/>
      <c r="W543" s="104"/>
      <c r="X543" s="101" t="str">
        <f t="shared" si="106"/>
        <v/>
      </c>
      <c r="AL543" s="87" t="str">
        <f t="shared" ca="1" si="120"/>
        <v/>
      </c>
      <c r="AN543" s="87" t="str">
        <f t="shared" ca="1" si="118"/>
        <v/>
      </c>
      <c r="AO543" s="87" t="str">
        <f t="shared" ca="1" si="118"/>
        <v/>
      </c>
      <c r="AP543" s="87" t="str">
        <f t="shared" ca="1" si="118"/>
        <v/>
      </c>
      <c r="AQ543" s="87" t="str">
        <f t="shared" ca="1" si="118"/>
        <v/>
      </c>
      <c r="AR543" s="87" t="str">
        <f t="shared" ca="1" si="118"/>
        <v/>
      </c>
      <c r="AS543" s="87" t="str">
        <f t="shared" ca="1" si="118"/>
        <v/>
      </c>
      <c r="AT543" s="87" t="str">
        <f t="shared" ca="1" si="118"/>
        <v/>
      </c>
      <c r="AU543" s="87" t="str">
        <f t="shared" ca="1" si="118"/>
        <v/>
      </c>
      <c r="AV543" s="87" t="str">
        <f t="shared" ca="1" si="118"/>
        <v/>
      </c>
      <c r="AW543" s="87" t="str">
        <f t="shared" ca="1" si="118"/>
        <v/>
      </c>
      <c r="AX543" s="87" t="str">
        <f t="shared" ca="1" si="119"/>
        <v/>
      </c>
      <c r="AY543" s="87" t="str">
        <f t="shared" ca="1" si="119"/>
        <v/>
      </c>
      <c r="AZ543" s="87" t="str">
        <f t="shared" ca="1" si="119"/>
        <v/>
      </c>
      <c r="BA543" s="87" t="str">
        <f t="shared" ca="1" si="119"/>
        <v/>
      </c>
      <c r="BB543" s="87" t="str">
        <f t="shared" ca="1" si="119"/>
        <v/>
      </c>
      <c r="BC543" s="87" t="str">
        <f t="shared" ca="1" si="119"/>
        <v/>
      </c>
      <c r="BD543" s="87" t="str">
        <f t="shared" ca="1" si="119"/>
        <v/>
      </c>
      <c r="BE543" s="87" t="str">
        <f t="shared" ca="1" si="119"/>
        <v/>
      </c>
      <c r="BF543" s="87" t="str">
        <f t="shared" ca="1" si="119"/>
        <v/>
      </c>
      <c r="BG543" s="87" t="str">
        <f t="shared" ca="1" si="119"/>
        <v/>
      </c>
      <c r="BI543" s="87" t="str">
        <f>IF($Q543="","",IFERROR(IF(OR(AND($T543&gt;=DATEVALUE("10/1/20"&amp;RIGHT(BH$1,2)),$T543&lt;=DATEVALUE("9/30/20"&amp;RIGHT(BI$1,2))),AND($U543&gt;=DATEVALUE("10/1/20"&amp;RIGHT(BH$1,2)),$U543&lt;=DATEVALUE("9/30/20"&amp;RIGHT(BI$1,2))),AND($T543&lt;=DATEVALUE("10/1/20"&amp;RIGHT(BH$1,2)),$U543&gt;=DATEVALUE("9/30/20"&amp;RIGHT(BI$1,2)))),
IF(AND($T543&gt;=DATEVALUE("10/1/20"&amp;RIGHT(BH$1,2)),$U543&lt;=DATEVALUE("9/30/20"&amp;RIGHT(BI$1,2))),NETWORKDAYS($T543,$U543,Holidays!$J$3:$J$937),
IF(AND($T543&lt;DATEVALUE("10/1/20"&amp;RIGHT(BH$1,2)),$U543&lt;=DATEVALUE("9/30/20"&amp;RIGHT(BI$1,2))),NETWORKDAYS(DATEVALUE("10/1/20"&amp;RIGHT(BH$1,2)),$U543,Holidays!$J$3:$J$937),
IF($T543&lt;DATEVALUE("10/1/20"&amp;RIGHT(BH$1,2)),NETWORKDAYS(DATEVALUE("10/1/20"&amp;RIGHT(BH$1,2)),DATEVALUE("9/30/20"&amp;RIGHT(BI$1,2)),Holidays!$J$3:$J$937),
IF($T543&gt;=DATEVALUE("10/1/20"&amp;RIGHT(BH$1,2)),NETWORKDAYS($T543,DATEVALUE("9/30/20"&amp;RIGHT(BI$1,2)),Holidays!$J$3:$J$937),"")))),"")/(NETWORKDAYS($T543,$U543,Holidays!$J$3:$J$937)),0))</f>
        <v/>
      </c>
      <c r="BJ543" s="87" t="str">
        <f>IF($Q543="","",IFERROR(IF(OR(AND($T543&gt;=DATEVALUE("10/1/20"&amp;RIGHT(BI$1,2)),$T543&lt;=DATEVALUE("9/30/20"&amp;RIGHT(BJ$1,2))),AND($U543&gt;=DATEVALUE("10/1/20"&amp;RIGHT(BI$1,2)),$U543&lt;=DATEVALUE("9/30/20"&amp;RIGHT(BJ$1,2))),AND($T543&lt;=DATEVALUE("10/1/20"&amp;RIGHT(BI$1,2)),$U543&gt;=DATEVALUE("9/30/20"&amp;RIGHT(BJ$1,2)))),
IF(AND($T543&gt;=DATEVALUE("10/1/20"&amp;RIGHT(BI$1,2)),$U543&lt;=DATEVALUE("9/30/20"&amp;RIGHT(BJ$1,2))),NETWORKDAYS($T543,$U543,Holidays!$J$3:$J$937),
IF(AND($T543&lt;DATEVALUE("10/1/20"&amp;RIGHT(BI$1,2)),$U543&lt;=DATEVALUE("9/30/20"&amp;RIGHT(BJ$1,2))),NETWORKDAYS(DATEVALUE("10/1/20"&amp;RIGHT(BI$1,2)),$U543,Holidays!$J$3:$J$937),
IF($T543&lt;DATEVALUE("10/1/20"&amp;RIGHT(BI$1,2)),NETWORKDAYS(DATEVALUE("10/1/20"&amp;RIGHT(BI$1,2)),DATEVALUE("9/30/20"&amp;RIGHT(BJ$1,2)),Holidays!$J$3:$J$937),
IF($T543&gt;=DATEVALUE("10/1/20"&amp;RIGHT(BI$1,2)),NETWORKDAYS($T543,DATEVALUE("9/30/20"&amp;RIGHT(BJ$1,2)),Holidays!$J$3:$J$937),"")))),"")/(NETWORKDAYS($T543,$U543,Holidays!$J$3:$J$937)),0))</f>
        <v/>
      </c>
      <c r="BK543" s="87" t="str">
        <f>IF($Q543="","",IFERROR(IF(OR(AND($T543&gt;=DATEVALUE("10/1/20"&amp;RIGHT(BJ$1,2)),$T543&lt;=DATEVALUE("9/30/20"&amp;RIGHT(BK$1,2))),AND($U543&gt;=DATEVALUE("10/1/20"&amp;RIGHT(BJ$1,2)),$U543&lt;=DATEVALUE("9/30/20"&amp;RIGHT(BK$1,2))),AND($T543&lt;=DATEVALUE("10/1/20"&amp;RIGHT(BJ$1,2)),$U543&gt;=DATEVALUE("9/30/20"&amp;RIGHT(BK$1,2)))),
IF(AND($T543&gt;=DATEVALUE("10/1/20"&amp;RIGHT(BJ$1,2)),$U543&lt;=DATEVALUE("9/30/20"&amp;RIGHT(BK$1,2))),NETWORKDAYS($T543,$U543,Holidays!$J$3:$J$937),
IF(AND($T543&lt;DATEVALUE("10/1/20"&amp;RIGHT(BJ$1,2)),$U543&lt;=DATEVALUE("9/30/20"&amp;RIGHT(BK$1,2))),NETWORKDAYS(DATEVALUE("10/1/20"&amp;RIGHT(BJ$1,2)),$U543,Holidays!$J$3:$J$937),
IF($T543&lt;DATEVALUE("10/1/20"&amp;RIGHT(BJ$1,2)),NETWORKDAYS(DATEVALUE("10/1/20"&amp;RIGHT(BJ$1,2)),DATEVALUE("9/30/20"&amp;RIGHT(BK$1,2)),Holidays!$J$3:$J$937),
IF($T543&gt;=DATEVALUE("10/1/20"&amp;RIGHT(BJ$1,2)),NETWORKDAYS($T543,DATEVALUE("9/30/20"&amp;RIGHT(BK$1,2)),Holidays!$J$3:$J$937),"")))),"")/(NETWORKDAYS($T543,$U543,Holidays!$J$3:$J$937)),0))</f>
        <v/>
      </c>
      <c r="BL543" s="87" t="str">
        <f>IF($Q543="","",IFERROR(IF(OR(AND($T543&gt;=DATEVALUE("10/1/20"&amp;RIGHT(BK$1,2)),$T543&lt;=DATEVALUE("9/30/20"&amp;RIGHT(BL$1,2))),AND($U543&gt;=DATEVALUE("10/1/20"&amp;RIGHT(BK$1,2)),$U543&lt;=DATEVALUE("9/30/20"&amp;RIGHT(BL$1,2))),AND($T543&lt;=DATEVALUE("10/1/20"&amp;RIGHT(BK$1,2)),$U543&gt;=DATEVALUE("9/30/20"&amp;RIGHT(BL$1,2)))),
IF(AND($T543&gt;=DATEVALUE("10/1/20"&amp;RIGHT(BK$1,2)),$U543&lt;=DATEVALUE("9/30/20"&amp;RIGHT(BL$1,2))),NETWORKDAYS($T543,$U543,Holidays!$J$3:$J$937),
IF(AND($T543&lt;DATEVALUE("10/1/20"&amp;RIGHT(BK$1,2)),$U543&lt;=DATEVALUE("9/30/20"&amp;RIGHT(BL$1,2))),NETWORKDAYS(DATEVALUE("10/1/20"&amp;RIGHT(BK$1,2)),$U543,Holidays!$J$3:$J$937),
IF($T543&lt;DATEVALUE("10/1/20"&amp;RIGHT(BK$1,2)),NETWORKDAYS(DATEVALUE("10/1/20"&amp;RIGHT(BK$1,2)),DATEVALUE("9/30/20"&amp;RIGHT(BL$1,2)),Holidays!$J$3:$J$937),
IF($T543&gt;=DATEVALUE("10/1/20"&amp;RIGHT(BK$1,2)),NETWORKDAYS($T543,DATEVALUE("9/30/20"&amp;RIGHT(BL$1,2)),Holidays!$J$3:$J$937),"")))),"")/(NETWORKDAYS($T543,$U543,Holidays!$J$3:$J$937)),0))</f>
        <v/>
      </c>
      <c r="BM543" s="87" t="str">
        <f>IF($Q543="","",IFERROR(IF(OR(AND($T543&gt;=DATEVALUE("10/1/20"&amp;RIGHT(BL$1,2)),$T543&lt;=DATEVALUE("9/30/20"&amp;RIGHT(BM$1,2))),AND($U543&gt;=DATEVALUE("10/1/20"&amp;RIGHT(BL$1,2)),$U543&lt;=DATEVALUE("9/30/20"&amp;RIGHT(BM$1,2))),AND($T543&lt;=DATEVALUE("10/1/20"&amp;RIGHT(BL$1,2)),$U543&gt;=DATEVALUE("9/30/20"&amp;RIGHT(BM$1,2)))),
IF(AND($T543&gt;=DATEVALUE("10/1/20"&amp;RIGHT(BL$1,2)),$U543&lt;=DATEVALUE("9/30/20"&amp;RIGHT(BM$1,2))),NETWORKDAYS($T543,$U543,Holidays!$J$3:$J$937),
IF(AND($T543&lt;DATEVALUE("10/1/20"&amp;RIGHT(BL$1,2)),$U543&lt;=DATEVALUE("9/30/20"&amp;RIGHT(BM$1,2))),NETWORKDAYS(DATEVALUE("10/1/20"&amp;RIGHT(BL$1,2)),$U543,Holidays!$J$3:$J$937),
IF($T543&lt;DATEVALUE("10/1/20"&amp;RIGHT(BL$1,2)),NETWORKDAYS(DATEVALUE("10/1/20"&amp;RIGHT(BL$1,2)),DATEVALUE("9/30/20"&amp;RIGHT(BM$1,2)),Holidays!$J$3:$J$937),
IF($T543&gt;=DATEVALUE("10/1/20"&amp;RIGHT(BL$1,2)),NETWORKDAYS($T543,DATEVALUE("9/30/20"&amp;RIGHT(BM$1,2)),Holidays!$J$3:$J$937),"")))),"")/(NETWORKDAYS($T543,$U543,Holidays!$J$3:$J$937)),0))</f>
        <v/>
      </c>
      <c r="BN543" s="87" t="str">
        <f>IF($Q543="","",IFERROR(IF(OR(AND($T543&gt;=DATEVALUE("10/1/20"&amp;RIGHT(BM$1,2)),$T543&lt;=DATEVALUE("9/30/20"&amp;RIGHT(BN$1,2))),AND($U543&gt;=DATEVALUE("10/1/20"&amp;RIGHT(BM$1,2)),$U543&lt;=DATEVALUE("9/30/20"&amp;RIGHT(BN$1,2))),AND($T543&lt;=DATEVALUE("10/1/20"&amp;RIGHT(BM$1,2)),$U543&gt;=DATEVALUE("9/30/20"&amp;RIGHT(BN$1,2)))),
IF(AND($T543&gt;=DATEVALUE("10/1/20"&amp;RIGHT(BM$1,2)),$U543&lt;=DATEVALUE("9/30/20"&amp;RIGHT(BN$1,2))),NETWORKDAYS($T543,$U543,Holidays!$J$3:$J$937),
IF(AND($T543&lt;DATEVALUE("10/1/20"&amp;RIGHT(BM$1,2)),$U543&lt;=DATEVALUE("9/30/20"&amp;RIGHT(BN$1,2))),NETWORKDAYS(DATEVALUE("10/1/20"&amp;RIGHT(BM$1,2)),$U543,Holidays!$J$3:$J$937),
IF($T543&lt;DATEVALUE("10/1/20"&amp;RIGHT(BM$1,2)),NETWORKDAYS(DATEVALUE("10/1/20"&amp;RIGHT(BM$1,2)),DATEVALUE("9/30/20"&amp;RIGHT(BN$1,2)),Holidays!$J$3:$J$937),
IF($T543&gt;=DATEVALUE("10/1/20"&amp;RIGHT(BM$1,2)),NETWORKDAYS($T543,DATEVALUE("9/30/20"&amp;RIGHT(BN$1,2)),Holidays!$J$3:$J$937),"")))),"")/(NETWORKDAYS($T543,$U543,Holidays!$J$3:$J$937)),0))</f>
        <v/>
      </c>
      <c r="BO543" s="87" t="str">
        <f>IF($Q543="","",IFERROR(IF(OR(AND($T543&gt;=DATEVALUE("10/1/20"&amp;RIGHT(BN$1,2)),$T543&lt;=DATEVALUE("9/30/20"&amp;RIGHT(BO$1,2))),AND($U543&gt;=DATEVALUE("10/1/20"&amp;RIGHT(BN$1,2)),$U543&lt;=DATEVALUE("9/30/20"&amp;RIGHT(BO$1,2))),AND($T543&lt;=DATEVALUE("10/1/20"&amp;RIGHT(BN$1,2)),$U543&gt;=DATEVALUE("9/30/20"&amp;RIGHT(BO$1,2)))),
IF(AND($T543&gt;=DATEVALUE("10/1/20"&amp;RIGHT(BN$1,2)),$U543&lt;=DATEVALUE("9/30/20"&amp;RIGHT(BO$1,2))),NETWORKDAYS($T543,$U543,Holidays!$J$3:$J$937),
IF(AND($T543&lt;DATEVALUE("10/1/20"&amp;RIGHT(BN$1,2)),$U543&lt;=DATEVALUE("9/30/20"&amp;RIGHT(BO$1,2))),NETWORKDAYS(DATEVALUE("10/1/20"&amp;RIGHT(BN$1,2)),$U543,Holidays!$J$3:$J$937),
IF($T543&lt;DATEVALUE("10/1/20"&amp;RIGHT(BN$1,2)),NETWORKDAYS(DATEVALUE("10/1/20"&amp;RIGHT(BN$1,2)),DATEVALUE("9/30/20"&amp;RIGHT(BO$1,2)),Holidays!$J$3:$J$937),
IF($T543&gt;=DATEVALUE("10/1/20"&amp;RIGHT(BN$1,2)),NETWORKDAYS($T543,DATEVALUE("9/30/20"&amp;RIGHT(BO$1,2)),Holidays!$J$3:$J$937),"")))),"")/(NETWORKDAYS($T543,$U543,Holidays!$J$3:$J$937)),0))</f>
        <v/>
      </c>
      <c r="BP543" s="87" t="str">
        <f>IF($Q543="","",IFERROR(IF(OR(AND($T543&gt;=DATEVALUE("10/1/20"&amp;RIGHT(BO$1,2)),$T543&lt;=DATEVALUE("9/30/20"&amp;RIGHT(BP$1,2))),AND($U543&gt;=DATEVALUE("10/1/20"&amp;RIGHT(BO$1,2)),$U543&lt;=DATEVALUE("9/30/20"&amp;RIGHT(BP$1,2))),AND($T543&lt;=DATEVALUE("10/1/20"&amp;RIGHT(BO$1,2)),$U543&gt;=DATEVALUE("9/30/20"&amp;RIGHT(BP$1,2)))),
IF(AND($T543&gt;=DATEVALUE("10/1/20"&amp;RIGHT(BO$1,2)),$U543&lt;=DATEVALUE("9/30/20"&amp;RIGHT(BP$1,2))),NETWORKDAYS($T543,$U543,Holidays!$J$3:$J$937),
IF(AND($T543&lt;DATEVALUE("10/1/20"&amp;RIGHT(BO$1,2)),$U543&lt;=DATEVALUE("9/30/20"&amp;RIGHT(BP$1,2))),NETWORKDAYS(DATEVALUE("10/1/20"&amp;RIGHT(BO$1,2)),$U543,Holidays!$J$3:$J$937),
IF($T543&lt;DATEVALUE("10/1/20"&amp;RIGHT(BO$1,2)),NETWORKDAYS(DATEVALUE("10/1/20"&amp;RIGHT(BO$1,2)),DATEVALUE("9/30/20"&amp;RIGHT(BP$1,2)),Holidays!$J$3:$J$937),
IF($T543&gt;=DATEVALUE("10/1/20"&amp;RIGHT(BO$1,2)),NETWORKDAYS($T543,DATEVALUE("9/30/20"&amp;RIGHT(BP$1,2)),Holidays!$J$3:$J$937),"")))),"")/(NETWORKDAYS($T543,$U543,Holidays!$J$3:$J$937)),0))</f>
        <v/>
      </c>
      <c r="BQ543" s="87" t="str">
        <f>IF($Q543="","",IFERROR(IF(OR(AND($T543&gt;=DATEVALUE("10/1/20"&amp;RIGHT(BP$1,2)),$T543&lt;=DATEVALUE("9/30/20"&amp;RIGHT(BQ$1,2))),AND($U543&gt;=DATEVALUE("10/1/20"&amp;RIGHT(BP$1,2)),$U543&lt;=DATEVALUE("9/30/20"&amp;RIGHT(BQ$1,2))),AND($T543&lt;=DATEVALUE("10/1/20"&amp;RIGHT(BP$1,2)),$U543&gt;=DATEVALUE("9/30/20"&amp;RIGHT(BQ$1,2)))),
IF(AND($T543&gt;=DATEVALUE("10/1/20"&amp;RIGHT(BP$1,2)),$U543&lt;=DATEVALUE("9/30/20"&amp;RIGHT(BQ$1,2))),NETWORKDAYS($T543,$U543,Holidays!$J$3:$J$937),
IF(AND($T543&lt;DATEVALUE("10/1/20"&amp;RIGHT(BP$1,2)),$U543&lt;=DATEVALUE("9/30/20"&amp;RIGHT(BQ$1,2))),NETWORKDAYS(DATEVALUE("10/1/20"&amp;RIGHT(BP$1,2)),$U543,Holidays!$J$3:$J$937),
IF($T543&lt;DATEVALUE("10/1/20"&amp;RIGHT(BP$1,2)),NETWORKDAYS(DATEVALUE("10/1/20"&amp;RIGHT(BP$1,2)),DATEVALUE("9/30/20"&amp;RIGHT(BQ$1,2)),Holidays!$J$3:$J$937),
IF($T543&gt;=DATEVALUE("10/1/20"&amp;RIGHT(BP$1,2)),NETWORKDAYS($T543,DATEVALUE("9/30/20"&amp;RIGHT(BQ$1,2)),Holidays!$J$3:$J$937),"")))),"")/(NETWORKDAYS($T543,$U543,Holidays!$J$3:$J$937)),0))</f>
        <v/>
      </c>
      <c r="BR543" s="87" t="str">
        <f>IF($Q543="","",IFERROR(IF(OR(AND($T543&gt;=DATEVALUE("10/1/20"&amp;RIGHT(BQ$1,2)),$T543&lt;=DATEVALUE("9/30/20"&amp;RIGHT(BR$1,2))),AND($U543&gt;=DATEVALUE("10/1/20"&amp;RIGHT(BQ$1,2)),$U543&lt;=DATEVALUE("9/30/20"&amp;RIGHT(BR$1,2))),AND($T543&lt;=DATEVALUE("10/1/20"&amp;RIGHT(BQ$1,2)),$U543&gt;=DATEVALUE("9/30/20"&amp;RIGHT(BR$1,2)))),
IF(AND($T543&gt;=DATEVALUE("10/1/20"&amp;RIGHT(BQ$1,2)),$U543&lt;=DATEVALUE("9/30/20"&amp;RIGHT(BR$1,2))),NETWORKDAYS($T543,$U543,Holidays!$J$3:$J$937),
IF(AND($T543&lt;DATEVALUE("10/1/20"&amp;RIGHT(BQ$1,2)),$U543&lt;=DATEVALUE("9/30/20"&amp;RIGHT(BR$1,2))),NETWORKDAYS(DATEVALUE("10/1/20"&amp;RIGHT(BQ$1,2)),$U543,Holidays!$J$3:$J$937),
IF($T543&lt;DATEVALUE("10/1/20"&amp;RIGHT(BQ$1,2)),NETWORKDAYS(DATEVALUE("10/1/20"&amp;RIGHT(BQ$1,2)),DATEVALUE("9/30/20"&amp;RIGHT(BR$1,2)),Holidays!$J$3:$J$937),
IF($T543&gt;=DATEVALUE("10/1/20"&amp;RIGHT(BQ$1,2)),NETWORKDAYS($T543,DATEVALUE("9/30/20"&amp;RIGHT(BR$1,2)),Holidays!$J$3:$J$937),"")))),"")/(NETWORKDAYS($T543,$U543,Holidays!$J$3:$J$937)),0))</f>
        <v/>
      </c>
      <c r="BS543" s="87" t="str">
        <f>IF($Q543="","",IFERROR(IF(OR(AND($T543&gt;=DATEVALUE("10/1/20"&amp;RIGHT(BR$1,2)),$T543&lt;=DATEVALUE("9/30/20"&amp;RIGHT(BS$1,2))),AND($U543&gt;=DATEVALUE("10/1/20"&amp;RIGHT(BR$1,2)),$U543&lt;=DATEVALUE("9/30/20"&amp;RIGHT(BS$1,2))),AND($T543&lt;=DATEVALUE("10/1/20"&amp;RIGHT(BR$1,2)),$U543&gt;=DATEVALUE("9/30/20"&amp;RIGHT(BS$1,2)))),
IF(AND($T543&gt;=DATEVALUE("10/1/20"&amp;RIGHT(BR$1,2)),$U543&lt;=DATEVALUE("9/30/20"&amp;RIGHT(BS$1,2))),NETWORKDAYS($T543,$U543,Holidays!$J$3:$J$937),
IF(AND($T543&lt;DATEVALUE("10/1/20"&amp;RIGHT(BR$1,2)),$U543&lt;=DATEVALUE("9/30/20"&amp;RIGHT(BS$1,2))),NETWORKDAYS(DATEVALUE("10/1/20"&amp;RIGHT(BR$1,2)),$U543,Holidays!$J$3:$J$937),
IF($T543&lt;DATEVALUE("10/1/20"&amp;RIGHT(BR$1,2)),NETWORKDAYS(DATEVALUE("10/1/20"&amp;RIGHT(BR$1,2)),DATEVALUE("9/30/20"&amp;RIGHT(BS$1,2)),Holidays!$J$3:$J$937),
IF($T543&gt;=DATEVALUE("10/1/20"&amp;RIGHT(BR$1,2)),NETWORKDAYS($T543,DATEVALUE("9/30/20"&amp;RIGHT(BS$1,2)),Holidays!$J$3:$J$937),"")))),"")/(NETWORKDAYS($T543,$U543,Holidays!$J$3:$J$937)),0))</f>
        <v/>
      </c>
      <c r="BT543" s="87" t="str">
        <f>IF($Q543="","",IFERROR(IF(OR(AND($T543&gt;=DATEVALUE("10/1/20"&amp;RIGHT(BS$1,2)),$T543&lt;=DATEVALUE("9/30/20"&amp;RIGHT(BT$1,2))),AND($U543&gt;=DATEVALUE("10/1/20"&amp;RIGHT(BS$1,2)),$U543&lt;=DATEVALUE("9/30/20"&amp;RIGHT(BT$1,2))),AND($T543&lt;=DATEVALUE("10/1/20"&amp;RIGHT(BS$1,2)),$U543&gt;=DATEVALUE("9/30/20"&amp;RIGHT(BT$1,2)))),
IF(AND($T543&gt;=DATEVALUE("10/1/20"&amp;RIGHT(BS$1,2)),$U543&lt;=DATEVALUE("9/30/20"&amp;RIGHT(BT$1,2))),NETWORKDAYS($T543,$U543,Holidays!$J$3:$J$937),
IF(AND($T543&lt;DATEVALUE("10/1/20"&amp;RIGHT(BS$1,2)),$U543&lt;=DATEVALUE("9/30/20"&amp;RIGHT(BT$1,2))),NETWORKDAYS(DATEVALUE("10/1/20"&amp;RIGHT(BS$1,2)),$U543,Holidays!$J$3:$J$937),
IF($T543&lt;DATEVALUE("10/1/20"&amp;RIGHT(BS$1,2)),NETWORKDAYS(DATEVALUE("10/1/20"&amp;RIGHT(BS$1,2)),DATEVALUE("9/30/20"&amp;RIGHT(BT$1,2)),Holidays!$J$3:$J$937),
IF($T543&gt;=DATEVALUE("10/1/20"&amp;RIGHT(BS$1,2)),NETWORKDAYS($T543,DATEVALUE("9/30/20"&amp;RIGHT(BT$1,2)),Holidays!$J$3:$J$937),"")))),"")/(NETWORKDAYS($T543,$U543,Holidays!$J$3:$J$937)),0))</f>
        <v/>
      </c>
      <c r="BU543" s="87" t="str">
        <f>IF($Q543="","",IFERROR(IF(OR(AND($T543&gt;=DATEVALUE("10/1/20"&amp;RIGHT(BT$1,2)),$T543&lt;=DATEVALUE("9/30/20"&amp;RIGHT(BU$1,2))),AND($U543&gt;=DATEVALUE("10/1/20"&amp;RIGHT(BT$1,2)),$U543&lt;=DATEVALUE("9/30/20"&amp;RIGHT(BU$1,2))),AND($T543&lt;=DATEVALUE("10/1/20"&amp;RIGHT(BT$1,2)),$U543&gt;=DATEVALUE("9/30/20"&amp;RIGHT(BU$1,2)))),
IF(AND($T543&gt;=DATEVALUE("10/1/20"&amp;RIGHT(BT$1,2)),$U543&lt;=DATEVALUE("9/30/20"&amp;RIGHT(BU$1,2))),NETWORKDAYS($T543,$U543,Holidays!$J$3:$J$937),
IF(AND($T543&lt;DATEVALUE("10/1/20"&amp;RIGHT(BT$1,2)),$U543&lt;=DATEVALUE("9/30/20"&amp;RIGHT(BU$1,2))),NETWORKDAYS(DATEVALUE("10/1/20"&amp;RIGHT(BT$1,2)),$U543,Holidays!$J$3:$J$937),
IF($T543&lt;DATEVALUE("10/1/20"&amp;RIGHT(BT$1,2)),NETWORKDAYS(DATEVALUE("10/1/20"&amp;RIGHT(BT$1,2)),DATEVALUE("9/30/20"&amp;RIGHT(BU$1,2)),Holidays!$J$3:$J$937),
IF($T543&gt;=DATEVALUE("10/1/20"&amp;RIGHT(BT$1,2)),NETWORKDAYS($T543,DATEVALUE("9/30/20"&amp;RIGHT(BU$1,2)),Holidays!$J$3:$J$937),"")))),"")/(NETWORKDAYS($T543,$U543,Holidays!$J$3:$J$937)),0))</f>
        <v/>
      </c>
      <c r="BV543" s="87" t="str">
        <f>IF($Q543="","",IFERROR(IF(OR(AND($T543&gt;=DATEVALUE("10/1/20"&amp;RIGHT(BU$1,2)),$T543&lt;=DATEVALUE("9/30/20"&amp;RIGHT(BV$1,2))),AND($U543&gt;=DATEVALUE("10/1/20"&amp;RIGHT(BU$1,2)),$U543&lt;=DATEVALUE("9/30/20"&amp;RIGHT(BV$1,2))),AND($T543&lt;=DATEVALUE("10/1/20"&amp;RIGHT(BU$1,2)),$U543&gt;=DATEVALUE("9/30/20"&amp;RIGHT(BV$1,2)))),
IF(AND($T543&gt;=DATEVALUE("10/1/20"&amp;RIGHT(BU$1,2)),$U543&lt;=DATEVALUE("9/30/20"&amp;RIGHT(BV$1,2))),NETWORKDAYS($T543,$U543,Holidays!$J$3:$J$937),
IF(AND($T543&lt;DATEVALUE("10/1/20"&amp;RIGHT(BU$1,2)),$U543&lt;=DATEVALUE("9/30/20"&amp;RIGHT(BV$1,2))),NETWORKDAYS(DATEVALUE("10/1/20"&amp;RIGHT(BU$1,2)),$U543,Holidays!$J$3:$J$937),
IF($T543&lt;DATEVALUE("10/1/20"&amp;RIGHT(BU$1,2)),NETWORKDAYS(DATEVALUE("10/1/20"&amp;RIGHT(BU$1,2)),DATEVALUE("9/30/20"&amp;RIGHT(BV$1,2)),Holidays!$J$3:$J$937),
IF($T543&gt;=DATEVALUE("10/1/20"&amp;RIGHT(BU$1,2)),NETWORKDAYS($T543,DATEVALUE("9/30/20"&amp;RIGHT(BV$1,2)),Holidays!$J$3:$J$937),"")))),"")/(NETWORKDAYS($T543,$U543,Holidays!$J$3:$J$937)),0))</f>
        <v/>
      </c>
      <c r="BW543" s="87" t="str">
        <f>IF($Q543="","",IFERROR(IF(OR(AND($T543&gt;=DATEVALUE("10/1/20"&amp;RIGHT(BV$1,2)),$T543&lt;=DATEVALUE("9/30/20"&amp;RIGHT(BW$1,2))),AND($U543&gt;=DATEVALUE("10/1/20"&amp;RIGHT(BV$1,2)),$U543&lt;=DATEVALUE("9/30/20"&amp;RIGHT(BW$1,2))),AND($T543&lt;=DATEVALUE("10/1/20"&amp;RIGHT(BV$1,2)),$U543&gt;=DATEVALUE("9/30/20"&amp;RIGHT(BW$1,2)))),
IF(AND($T543&gt;=DATEVALUE("10/1/20"&amp;RIGHT(BV$1,2)),$U543&lt;=DATEVALUE("9/30/20"&amp;RIGHT(BW$1,2))),NETWORKDAYS($T543,$U543,Holidays!$J$3:$J$937),
IF(AND($T543&lt;DATEVALUE("10/1/20"&amp;RIGHT(BV$1,2)),$U543&lt;=DATEVALUE("9/30/20"&amp;RIGHT(BW$1,2))),NETWORKDAYS(DATEVALUE("10/1/20"&amp;RIGHT(BV$1,2)),$U543,Holidays!$J$3:$J$937),
IF($T543&lt;DATEVALUE("10/1/20"&amp;RIGHT(BV$1,2)),NETWORKDAYS(DATEVALUE("10/1/20"&amp;RIGHT(BV$1,2)),DATEVALUE("9/30/20"&amp;RIGHT(BW$1,2)),Holidays!$J$3:$J$937),
IF($T543&gt;=DATEVALUE("10/1/20"&amp;RIGHT(BV$1,2)),NETWORKDAYS($T543,DATEVALUE("9/30/20"&amp;RIGHT(BW$1,2)),Holidays!$J$3:$J$937),"")))),"")/(NETWORKDAYS($T543,$U543,Holidays!$J$3:$J$937)),0))</f>
        <v/>
      </c>
      <c r="BX543" s="87" t="str">
        <f>IF($Q543="","",IFERROR(IF(OR(AND($T543&gt;=DATEVALUE("10/1/20"&amp;RIGHT(BW$1,2)),$T543&lt;=DATEVALUE("9/30/20"&amp;RIGHT(BX$1,2))),AND($U543&gt;=DATEVALUE("10/1/20"&amp;RIGHT(BW$1,2)),$U543&lt;=DATEVALUE("9/30/20"&amp;RIGHT(BX$1,2))),AND($T543&lt;=DATEVALUE("10/1/20"&amp;RIGHT(BW$1,2)),$U543&gt;=DATEVALUE("9/30/20"&amp;RIGHT(BX$1,2)))),
IF(AND($T543&gt;=DATEVALUE("10/1/20"&amp;RIGHT(BW$1,2)),$U543&lt;=DATEVALUE("9/30/20"&amp;RIGHT(BX$1,2))),NETWORKDAYS($T543,$U543,Holidays!$J$3:$J$937),
IF(AND($T543&lt;DATEVALUE("10/1/20"&amp;RIGHT(BW$1,2)),$U543&lt;=DATEVALUE("9/30/20"&amp;RIGHT(BX$1,2))),NETWORKDAYS(DATEVALUE("10/1/20"&amp;RIGHT(BW$1,2)),$U543,Holidays!$J$3:$J$937),
IF($T543&lt;DATEVALUE("10/1/20"&amp;RIGHT(BW$1,2)),NETWORKDAYS(DATEVALUE("10/1/20"&amp;RIGHT(BW$1,2)),DATEVALUE("9/30/20"&amp;RIGHT(BX$1,2)),Holidays!$J$3:$J$937),
IF($T543&gt;=DATEVALUE("10/1/20"&amp;RIGHT(BW$1,2)),NETWORKDAYS($T543,DATEVALUE("9/30/20"&amp;RIGHT(BX$1,2)),Holidays!$J$3:$J$937),"")))),"")/(NETWORKDAYS($T543,$U543,Holidays!$J$3:$J$937)),0))</f>
        <v/>
      </c>
      <c r="BY543" s="87" t="str">
        <f>IF($Q543="","",IFERROR(IF(OR(AND($T543&gt;=DATEVALUE("10/1/20"&amp;RIGHT(BX$1,2)),$T543&lt;=DATEVALUE("9/30/20"&amp;RIGHT(BY$1,2))),AND($U543&gt;=DATEVALUE("10/1/20"&amp;RIGHT(BX$1,2)),$U543&lt;=DATEVALUE("9/30/20"&amp;RIGHT(BY$1,2))),AND($T543&lt;=DATEVALUE("10/1/20"&amp;RIGHT(BX$1,2)),$U543&gt;=DATEVALUE("9/30/20"&amp;RIGHT(BY$1,2)))),
IF(AND($T543&gt;=DATEVALUE("10/1/20"&amp;RIGHT(BX$1,2)),$U543&lt;=DATEVALUE("9/30/20"&amp;RIGHT(BY$1,2))),NETWORKDAYS($T543,$U543,Holidays!$J$3:$J$937),
IF(AND($T543&lt;DATEVALUE("10/1/20"&amp;RIGHT(BX$1,2)),$U543&lt;=DATEVALUE("9/30/20"&amp;RIGHT(BY$1,2))),NETWORKDAYS(DATEVALUE("10/1/20"&amp;RIGHT(BX$1,2)),$U543,Holidays!$J$3:$J$937),
IF($T543&lt;DATEVALUE("10/1/20"&amp;RIGHT(BX$1,2)),NETWORKDAYS(DATEVALUE("10/1/20"&amp;RIGHT(BX$1,2)),DATEVALUE("9/30/20"&amp;RIGHT(BY$1,2)),Holidays!$J$3:$J$937),
IF($T543&gt;=DATEVALUE("10/1/20"&amp;RIGHT(BX$1,2)),NETWORKDAYS($T543,DATEVALUE("9/30/20"&amp;RIGHT(BY$1,2)),Holidays!$J$3:$J$937),"")))),"")/(NETWORKDAYS($T543,$U543,Holidays!$J$3:$J$937)),0))</f>
        <v/>
      </c>
      <c r="BZ543" s="87" t="str">
        <f>IF($Q543="","",IFERROR(IF(OR(AND($T543&gt;=DATEVALUE("10/1/20"&amp;RIGHT(BY$1,2)),$T543&lt;=DATEVALUE("9/30/20"&amp;RIGHT(BZ$1,2))),AND($U543&gt;=DATEVALUE("10/1/20"&amp;RIGHT(BY$1,2)),$U543&lt;=DATEVALUE("9/30/20"&amp;RIGHT(BZ$1,2))),AND($T543&lt;=DATEVALUE("10/1/20"&amp;RIGHT(BY$1,2)),$U543&gt;=DATEVALUE("9/30/20"&amp;RIGHT(BZ$1,2)))),
IF(AND($T543&gt;=DATEVALUE("10/1/20"&amp;RIGHT(BY$1,2)),$U543&lt;=DATEVALUE("9/30/20"&amp;RIGHT(BZ$1,2))),NETWORKDAYS($T543,$U543,Holidays!$J$3:$J$937),
IF(AND($T543&lt;DATEVALUE("10/1/20"&amp;RIGHT(BY$1,2)),$U543&lt;=DATEVALUE("9/30/20"&amp;RIGHT(BZ$1,2))),NETWORKDAYS(DATEVALUE("10/1/20"&amp;RIGHT(BY$1,2)),$U543,Holidays!$J$3:$J$937),
IF($T543&lt;DATEVALUE("10/1/20"&amp;RIGHT(BY$1,2)),NETWORKDAYS(DATEVALUE("10/1/20"&amp;RIGHT(BY$1,2)),DATEVALUE("9/30/20"&amp;RIGHT(BZ$1,2)),Holidays!$J$3:$J$937),
IF($T543&gt;=DATEVALUE("10/1/20"&amp;RIGHT(BY$1,2)),NETWORKDAYS($T543,DATEVALUE("9/30/20"&amp;RIGHT(BZ$1,2)),Holidays!$J$3:$J$937),"")))),"")/(NETWORKDAYS($T543,$U543,Holidays!$J$3:$J$937)),0))</f>
        <v/>
      </c>
      <c r="CA543" s="87" t="str">
        <f>IF($Q543="","",IFERROR(IF(OR(AND($T543&gt;=DATEVALUE("10/1/20"&amp;RIGHT(BZ$1,2)),$T543&lt;=DATEVALUE("9/30/20"&amp;RIGHT(CA$1,2))),AND($U543&gt;=DATEVALUE("10/1/20"&amp;RIGHT(BZ$1,2)),$U543&lt;=DATEVALUE("9/30/20"&amp;RIGHT(CA$1,2))),AND($T543&lt;=DATEVALUE("10/1/20"&amp;RIGHT(BZ$1,2)),$U543&gt;=DATEVALUE("9/30/20"&amp;RIGHT(CA$1,2)))),
IF(AND($T543&gt;=DATEVALUE("10/1/20"&amp;RIGHT(BZ$1,2)),$U543&lt;=DATEVALUE("9/30/20"&amp;RIGHT(CA$1,2))),NETWORKDAYS($T543,$U543,Holidays!$J$3:$J$937),
IF(AND($T543&lt;DATEVALUE("10/1/20"&amp;RIGHT(BZ$1,2)),$U543&lt;=DATEVALUE("9/30/20"&amp;RIGHT(CA$1,2))),NETWORKDAYS(DATEVALUE("10/1/20"&amp;RIGHT(BZ$1,2)),$U543,Holidays!$J$3:$J$937),
IF($T543&lt;DATEVALUE("10/1/20"&amp;RIGHT(BZ$1,2)),NETWORKDAYS(DATEVALUE("10/1/20"&amp;RIGHT(BZ$1,2)),DATEVALUE("9/30/20"&amp;RIGHT(CA$1,2)),Holidays!$J$3:$J$937),
IF($T543&gt;=DATEVALUE("10/1/20"&amp;RIGHT(BZ$1,2)),NETWORKDAYS($T543,DATEVALUE("9/30/20"&amp;RIGHT(CA$1,2)),Holidays!$J$3:$J$937),"")))),"")/(NETWORKDAYS($T543,$U543,Holidays!$J$3:$J$937)),0))</f>
        <v/>
      </c>
      <c r="CB543" s="87" t="str">
        <f>IF($Q543="","",IFERROR(IF(OR(AND($T543&gt;=DATEVALUE("10/1/20"&amp;RIGHT(CA$1,2)),$T543&lt;=DATEVALUE("9/30/20"&amp;RIGHT(CB$1,2))),AND($U543&gt;=DATEVALUE("10/1/20"&amp;RIGHT(CA$1,2)),$U543&lt;=DATEVALUE("9/30/20"&amp;RIGHT(CB$1,2))),AND($T543&lt;=DATEVALUE("10/1/20"&amp;RIGHT(CA$1,2)),$U543&gt;=DATEVALUE("9/30/20"&amp;RIGHT(CB$1,2)))),
IF(AND($T543&gt;=DATEVALUE("10/1/20"&amp;RIGHT(CA$1,2)),$U543&lt;=DATEVALUE("9/30/20"&amp;RIGHT(CB$1,2))),NETWORKDAYS($T543,$U543,Holidays!$J$3:$J$937),
IF(AND($T543&lt;DATEVALUE("10/1/20"&amp;RIGHT(CA$1,2)),$U543&lt;=DATEVALUE("9/30/20"&amp;RIGHT(CB$1,2))),NETWORKDAYS(DATEVALUE("10/1/20"&amp;RIGHT(CA$1,2)),$U543,Holidays!$J$3:$J$937),
IF($T543&lt;DATEVALUE("10/1/20"&amp;RIGHT(CA$1,2)),NETWORKDAYS(DATEVALUE("10/1/20"&amp;RIGHT(CA$1,2)),DATEVALUE("9/30/20"&amp;RIGHT(CB$1,2)),Holidays!$J$3:$J$937),
IF($T543&gt;=DATEVALUE("10/1/20"&amp;RIGHT(CA$1,2)),NETWORKDAYS($T543,DATEVALUE("9/30/20"&amp;RIGHT(CB$1,2)),Holidays!$J$3:$J$937),"")))),"")/(NETWORKDAYS($T543,$U543,Holidays!$J$3:$J$937)),0))</f>
        <v/>
      </c>
    </row>
    <row r="544" spans="1:80">
      <c r="A544" s="97"/>
      <c r="B544" s="98" t="str">
        <f ca="1">IF(NOT($A544=""),OFFSET('WBS Reference &amp; User Procedure'!$A$1,MATCH($A544,'WBS Reference &amp; User Procedure'!$A:$A,0)-1,1),"")</f>
        <v/>
      </c>
      <c r="D544" s="97"/>
      <c r="I544" s="78"/>
      <c r="T544" s="104" t="str">
        <f>IF(NOT(Q544=""),IF(NOT($S544=""),$S544,#REF!),"")</f>
        <v/>
      </c>
      <c r="U544" s="104" t="str">
        <f>IF(NOT(Q544=""),WORKDAY(T544,Q544,Holidays!$J$3:$J$937),"")</f>
        <v/>
      </c>
      <c r="V544" s="104"/>
      <c r="W544" s="104"/>
      <c r="X544" s="101" t="str">
        <f t="shared" si="106"/>
        <v/>
      </c>
      <c r="AL544" s="87" t="str">
        <f t="shared" ca="1" si="120"/>
        <v/>
      </c>
      <c r="AN544" s="87" t="str">
        <f t="shared" ca="1" si="118"/>
        <v/>
      </c>
      <c r="AO544" s="87" t="str">
        <f t="shared" ca="1" si="118"/>
        <v/>
      </c>
      <c r="AP544" s="87" t="str">
        <f t="shared" ca="1" si="118"/>
        <v/>
      </c>
      <c r="AQ544" s="87" t="str">
        <f t="shared" ca="1" si="118"/>
        <v/>
      </c>
      <c r="AR544" s="87" t="str">
        <f t="shared" ca="1" si="118"/>
        <v/>
      </c>
      <c r="AS544" s="87" t="str">
        <f t="shared" ca="1" si="118"/>
        <v/>
      </c>
      <c r="AT544" s="87" t="str">
        <f t="shared" ca="1" si="118"/>
        <v/>
      </c>
      <c r="AU544" s="87" t="str">
        <f t="shared" ca="1" si="118"/>
        <v/>
      </c>
      <c r="AV544" s="87" t="str">
        <f t="shared" ca="1" si="118"/>
        <v/>
      </c>
      <c r="AW544" s="87" t="str">
        <f t="shared" ca="1" si="118"/>
        <v/>
      </c>
      <c r="AX544" s="87" t="str">
        <f t="shared" ca="1" si="119"/>
        <v/>
      </c>
      <c r="AY544" s="87" t="str">
        <f t="shared" ca="1" si="119"/>
        <v/>
      </c>
      <c r="AZ544" s="87" t="str">
        <f t="shared" ca="1" si="119"/>
        <v/>
      </c>
      <c r="BA544" s="87" t="str">
        <f t="shared" ca="1" si="119"/>
        <v/>
      </c>
      <c r="BB544" s="87" t="str">
        <f t="shared" ca="1" si="119"/>
        <v/>
      </c>
      <c r="BC544" s="87" t="str">
        <f t="shared" ca="1" si="119"/>
        <v/>
      </c>
      <c r="BD544" s="87" t="str">
        <f t="shared" ca="1" si="119"/>
        <v/>
      </c>
      <c r="BE544" s="87" t="str">
        <f t="shared" ca="1" si="119"/>
        <v/>
      </c>
      <c r="BF544" s="87" t="str">
        <f t="shared" ca="1" si="119"/>
        <v/>
      </c>
      <c r="BG544" s="87" t="str">
        <f t="shared" ca="1" si="119"/>
        <v/>
      </c>
      <c r="BI544" s="87" t="str">
        <f>IF($Q544="","",IFERROR(IF(OR(AND($T544&gt;=DATEVALUE("10/1/20"&amp;RIGHT(BH$1,2)),$T544&lt;=DATEVALUE("9/30/20"&amp;RIGHT(BI$1,2))),AND($U544&gt;=DATEVALUE("10/1/20"&amp;RIGHT(BH$1,2)),$U544&lt;=DATEVALUE("9/30/20"&amp;RIGHT(BI$1,2))),AND($T544&lt;=DATEVALUE("10/1/20"&amp;RIGHT(BH$1,2)),$U544&gt;=DATEVALUE("9/30/20"&amp;RIGHT(BI$1,2)))),
IF(AND($T544&gt;=DATEVALUE("10/1/20"&amp;RIGHT(BH$1,2)),$U544&lt;=DATEVALUE("9/30/20"&amp;RIGHT(BI$1,2))),NETWORKDAYS($T544,$U544,Holidays!$J$3:$J$937),
IF(AND($T544&lt;DATEVALUE("10/1/20"&amp;RIGHT(BH$1,2)),$U544&lt;=DATEVALUE("9/30/20"&amp;RIGHT(BI$1,2))),NETWORKDAYS(DATEVALUE("10/1/20"&amp;RIGHT(BH$1,2)),$U544,Holidays!$J$3:$J$937),
IF($T544&lt;DATEVALUE("10/1/20"&amp;RIGHT(BH$1,2)),NETWORKDAYS(DATEVALUE("10/1/20"&amp;RIGHT(BH$1,2)),DATEVALUE("9/30/20"&amp;RIGHT(BI$1,2)),Holidays!$J$3:$J$937),
IF($T544&gt;=DATEVALUE("10/1/20"&amp;RIGHT(BH$1,2)),NETWORKDAYS($T544,DATEVALUE("9/30/20"&amp;RIGHT(BI$1,2)),Holidays!$J$3:$J$937),"")))),"")/(NETWORKDAYS($T544,$U544,Holidays!$J$3:$J$937)),0))</f>
        <v/>
      </c>
      <c r="BJ544" s="87" t="str">
        <f>IF($Q544="","",IFERROR(IF(OR(AND($T544&gt;=DATEVALUE("10/1/20"&amp;RIGHT(BI$1,2)),$T544&lt;=DATEVALUE("9/30/20"&amp;RIGHT(BJ$1,2))),AND($U544&gt;=DATEVALUE("10/1/20"&amp;RIGHT(BI$1,2)),$U544&lt;=DATEVALUE("9/30/20"&amp;RIGHT(BJ$1,2))),AND($T544&lt;=DATEVALUE("10/1/20"&amp;RIGHT(BI$1,2)),$U544&gt;=DATEVALUE("9/30/20"&amp;RIGHT(BJ$1,2)))),
IF(AND($T544&gt;=DATEVALUE("10/1/20"&amp;RIGHT(BI$1,2)),$U544&lt;=DATEVALUE("9/30/20"&amp;RIGHT(BJ$1,2))),NETWORKDAYS($T544,$U544,Holidays!$J$3:$J$937),
IF(AND($T544&lt;DATEVALUE("10/1/20"&amp;RIGHT(BI$1,2)),$U544&lt;=DATEVALUE("9/30/20"&amp;RIGHT(BJ$1,2))),NETWORKDAYS(DATEVALUE("10/1/20"&amp;RIGHT(BI$1,2)),$U544,Holidays!$J$3:$J$937),
IF($T544&lt;DATEVALUE("10/1/20"&amp;RIGHT(BI$1,2)),NETWORKDAYS(DATEVALUE("10/1/20"&amp;RIGHT(BI$1,2)),DATEVALUE("9/30/20"&amp;RIGHT(BJ$1,2)),Holidays!$J$3:$J$937),
IF($T544&gt;=DATEVALUE("10/1/20"&amp;RIGHT(BI$1,2)),NETWORKDAYS($T544,DATEVALUE("9/30/20"&amp;RIGHT(BJ$1,2)),Holidays!$J$3:$J$937),"")))),"")/(NETWORKDAYS($T544,$U544,Holidays!$J$3:$J$937)),0))</f>
        <v/>
      </c>
      <c r="BK544" s="87" t="str">
        <f>IF($Q544="","",IFERROR(IF(OR(AND($T544&gt;=DATEVALUE("10/1/20"&amp;RIGHT(BJ$1,2)),$T544&lt;=DATEVALUE("9/30/20"&amp;RIGHT(BK$1,2))),AND($U544&gt;=DATEVALUE("10/1/20"&amp;RIGHT(BJ$1,2)),$U544&lt;=DATEVALUE("9/30/20"&amp;RIGHT(BK$1,2))),AND($T544&lt;=DATEVALUE("10/1/20"&amp;RIGHT(BJ$1,2)),$U544&gt;=DATEVALUE("9/30/20"&amp;RIGHT(BK$1,2)))),
IF(AND($T544&gt;=DATEVALUE("10/1/20"&amp;RIGHT(BJ$1,2)),$U544&lt;=DATEVALUE("9/30/20"&amp;RIGHT(BK$1,2))),NETWORKDAYS($T544,$U544,Holidays!$J$3:$J$937),
IF(AND($T544&lt;DATEVALUE("10/1/20"&amp;RIGHT(BJ$1,2)),$U544&lt;=DATEVALUE("9/30/20"&amp;RIGHT(BK$1,2))),NETWORKDAYS(DATEVALUE("10/1/20"&amp;RIGHT(BJ$1,2)),$U544,Holidays!$J$3:$J$937),
IF($T544&lt;DATEVALUE("10/1/20"&amp;RIGHT(BJ$1,2)),NETWORKDAYS(DATEVALUE("10/1/20"&amp;RIGHT(BJ$1,2)),DATEVALUE("9/30/20"&amp;RIGHT(BK$1,2)),Holidays!$J$3:$J$937),
IF($T544&gt;=DATEVALUE("10/1/20"&amp;RIGHT(BJ$1,2)),NETWORKDAYS($T544,DATEVALUE("9/30/20"&amp;RIGHT(BK$1,2)),Holidays!$J$3:$J$937),"")))),"")/(NETWORKDAYS($T544,$U544,Holidays!$J$3:$J$937)),0))</f>
        <v/>
      </c>
      <c r="BL544" s="87" t="str">
        <f>IF($Q544="","",IFERROR(IF(OR(AND($T544&gt;=DATEVALUE("10/1/20"&amp;RIGHT(BK$1,2)),$T544&lt;=DATEVALUE("9/30/20"&amp;RIGHT(BL$1,2))),AND($U544&gt;=DATEVALUE("10/1/20"&amp;RIGHT(BK$1,2)),$U544&lt;=DATEVALUE("9/30/20"&amp;RIGHT(BL$1,2))),AND($T544&lt;=DATEVALUE("10/1/20"&amp;RIGHT(BK$1,2)),$U544&gt;=DATEVALUE("9/30/20"&amp;RIGHT(BL$1,2)))),
IF(AND($T544&gt;=DATEVALUE("10/1/20"&amp;RIGHT(BK$1,2)),$U544&lt;=DATEVALUE("9/30/20"&amp;RIGHT(BL$1,2))),NETWORKDAYS($T544,$U544,Holidays!$J$3:$J$937),
IF(AND($T544&lt;DATEVALUE("10/1/20"&amp;RIGHT(BK$1,2)),$U544&lt;=DATEVALUE("9/30/20"&amp;RIGHT(BL$1,2))),NETWORKDAYS(DATEVALUE("10/1/20"&amp;RIGHT(BK$1,2)),$U544,Holidays!$J$3:$J$937),
IF($T544&lt;DATEVALUE("10/1/20"&amp;RIGHT(BK$1,2)),NETWORKDAYS(DATEVALUE("10/1/20"&amp;RIGHT(BK$1,2)),DATEVALUE("9/30/20"&amp;RIGHT(BL$1,2)),Holidays!$J$3:$J$937),
IF($T544&gt;=DATEVALUE("10/1/20"&amp;RIGHT(BK$1,2)),NETWORKDAYS($T544,DATEVALUE("9/30/20"&amp;RIGHT(BL$1,2)),Holidays!$J$3:$J$937),"")))),"")/(NETWORKDAYS($T544,$U544,Holidays!$J$3:$J$937)),0))</f>
        <v/>
      </c>
      <c r="BM544" s="87" t="str">
        <f>IF($Q544="","",IFERROR(IF(OR(AND($T544&gt;=DATEVALUE("10/1/20"&amp;RIGHT(BL$1,2)),$T544&lt;=DATEVALUE("9/30/20"&amp;RIGHT(BM$1,2))),AND($U544&gt;=DATEVALUE("10/1/20"&amp;RIGHT(BL$1,2)),$U544&lt;=DATEVALUE("9/30/20"&amp;RIGHT(BM$1,2))),AND($T544&lt;=DATEVALUE("10/1/20"&amp;RIGHT(BL$1,2)),$U544&gt;=DATEVALUE("9/30/20"&amp;RIGHT(BM$1,2)))),
IF(AND($T544&gt;=DATEVALUE("10/1/20"&amp;RIGHT(BL$1,2)),$U544&lt;=DATEVALUE("9/30/20"&amp;RIGHT(BM$1,2))),NETWORKDAYS($T544,$U544,Holidays!$J$3:$J$937),
IF(AND($T544&lt;DATEVALUE("10/1/20"&amp;RIGHT(BL$1,2)),$U544&lt;=DATEVALUE("9/30/20"&amp;RIGHT(BM$1,2))),NETWORKDAYS(DATEVALUE("10/1/20"&amp;RIGHT(BL$1,2)),$U544,Holidays!$J$3:$J$937),
IF($T544&lt;DATEVALUE("10/1/20"&amp;RIGHT(BL$1,2)),NETWORKDAYS(DATEVALUE("10/1/20"&amp;RIGHT(BL$1,2)),DATEVALUE("9/30/20"&amp;RIGHT(BM$1,2)),Holidays!$J$3:$J$937),
IF($T544&gt;=DATEVALUE("10/1/20"&amp;RIGHT(BL$1,2)),NETWORKDAYS($T544,DATEVALUE("9/30/20"&amp;RIGHT(BM$1,2)),Holidays!$J$3:$J$937),"")))),"")/(NETWORKDAYS($T544,$U544,Holidays!$J$3:$J$937)),0))</f>
        <v/>
      </c>
      <c r="BN544" s="87" t="str">
        <f>IF($Q544="","",IFERROR(IF(OR(AND($T544&gt;=DATEVALUE("10/1/20"&amp;RIGHT(BM$1,2)),$T544&lt;=DATEVALUE("9/30/20"&amp;RIGHT(BN$1,2))),AND($U544&gt;=DATEVALUE("10/1/20"&amp;RIGHT(BM$1,2)),$U544&lt;=DATEVALUE("9/30/20"&amp;RIGHT(BN$1,2))),AND($T544&lt;=DATEVALUE("10/1/20"&amp;RIGHT(BM$1,2)),$U544&gt;=DATEVALUE("9/30/20"&amp;RIGHT(BN$1,2)))),
IF(AND($T544&gt;=DATEVALUE("10/1/20"&amp;RIGHT(BM$1,2)),$U544&lt;=DATEVALUE("9/30/20"&amp;RIGHT(BN$1,2))),NETWORKDAYS($T544,$U544,Holidays!$J$3:$J$937),
IF(AND($T544&lt;DATEVALUE("10/1/20"&amp;RIGHT(BM$1,2)),$U544&lt;=DATEVALUE("9/30/20"&amp;RIGHT(BN$1,2))),NETWORKDAYS(DATEVALUE("10/1/20"&amp;RIGHT(BM$1,2)),$U544,Holidays!$J$3:$J$937),
IF($T544&lt;DATEVALUE("10/1/20"&amp;RIGHT(BM$1,2)),NETWORKDAYS(DATEVALUE("10/1/20"&amp;RIGHT(BM$1,2)),DATEVALUE("9/30/20"&amp;RIGHT(BN$1,2)),Holidays!$J$3:$J$937),
IF($T544&gt;=DATEVALUE("10/1/20"&amp;RIGHT(BM$1,2)),NETWORKDAYS($T544,DATEVALUE("9/30/20"&amp;RIGHT(BN$1,2)),Holidays!$J$3:$J$937),"")))),"")/(NETWORKDAYS($T544,$U544,Holidays!$J$3:$J$937)),0))</f>
        <v/>
      </c>
      <c r="BO544" s="87" t="str">
        <f>IF($Q544="","",IFERROR(IF(OR(AND($T544&gt;=DATEVALUE("10/1/20"&amp;RIGHT(BN$1,2)),$T544&lt;=DATEVALUE("9/30/20"&amp;RIGHT(BO$1,2))),AND($U544&gt;=DATEVALUE("10/1/20"&amp;RIGHT(BN$1,2)),$U544&lt;=DATEVALUE("9/30/20"&amp;RIGHT(BO$1,2))),AND($T544&lt;=DATEVALUE("10/1/20"&amp;RIGHT(BN$1,2)),$U544&gt;=DATEVALUE("9/30/20"&amp;RIGHT(BO$1,2)))),
IF(AND($T544&gt;=DATEVALUE("10/1/20"&amp;RIGHT(BN$1,2)),$U544&lt;=DATEVALUE("9/30/20"&amp;RIGHT(BO$1,2))),NETWORKDAYS($T544,$U544,Holidays!$J$3:$J$937),
IF(AND($T544&lt;DATEVALUE("10/1/20"&amp;RIGHT(BN$1,2)),$U544&lt;=DATEVALUE("9/30/20"&amp;RIGHT(BO$1,2))),NETWORKDAYS(DATEVALUE("10/1/20"&amp;RIGHT(BN$1,2)),$U544,Holidays!$J$3:$J$937),
IF($T544&lt;DATEVALUE("10/1/20"&amp;RIGHT(BN$1,2)),NETWORKDAYS(DATEVALUE("10/1/20"&amp;RIGHT(BN$1,2)),DATEVALUE("9/30/20"&amp;RIGHT(BO$1,2)),Holidays!$J$3:$J$937),
IF($T544&gt;=DATEVALUE("10/1/20"&amp;RIGHT(BN$1,2)),NETWORKDAYS($T544,DATEVALUE("9/30/20"&amp;RIGHT(BO$1,2)),Holidays!$J$3:$J$937),"")))),"")/(NETWORKDAYS($T544,$U544,Holidays!$J$3:$J$937)),0))</f>
        <v/>
      </c>
      <c r="BP544" s="87" t="str">
        <f>IF($Q544="","",IFERROR(IF(OR(AND($T544&gt;=DATEVALUE("10/1/20"&amp;RIGHT(BO$1,2)),$T544&lt;=DATEVALUE("9/30/20"&amp;RIGHT(BP$1,2))),AND($U544&gt;=DATEVALUE("10/1/20"&amp;RIGHT(BO$1,2)),$U544&lt;=DATEVALUE("9/30/20"&amp;RIGHT(BP$1,2))),AND($T544&lt;=DATEVALUE("10/1/20"&amp;RIGHT(BO$1,2)),$U544&gt;=DATEVALUE("9/30/20"&amp;RIGHT(BP$1,2)))),
IF(AND($T544&gt;=DATEVALUE("10/1/20"&amp;RIGHT(BO$1,2)),$U544&lt;=DATEVALUE("9/30/20"&amp;RIGHT(BP$1,2))),NETWORKDAYS($T544,$U544,Holidays!$J$3:$J$937),
IF(AND($T544&lt;DATEVALUE("10/1/20"&amp;RIGHT(BO$1,2)),$U544&lt;=DATEVALUE("9/30/20"&amp;RIGHT(BP$1,2))),NETWORKDAYS(DATEVALUE("10/1/20"&amp;RIGHT(BO$1,2)),$U544,Holidays!$J$3:$J$937),
IF($T544&lt;DATEVALUE("10/1/20"&amp;RIGHT(BO$1,2)),NETWORKDAYS(DATEVALUE("10/1/20"&amp;RIGHT(BO$1,2)),DATEVALUE("9/30/20"&amp;RIGHT(BP$1,2)),Holidays!$J$3:$J$937),
IF($T544&gt;=DATEVALUE("10/1/20"&amp;RIGHT(BO$1,2)),NETWORKDAYS($T544,DATEVALUE("9/30/20"&amp;RIGHT(BP$1,2)),Holidays!$J$3:$J$937),"")))),"")/(NETWORKDAYS($T544,$U544,Holidays!$J$3:$J$937)),0))</f>
        <v/>
      </c>
      <c r="BQ544" s="87" t="str">
        <f>IF($Q544="","",IFERROR(IF(OR(AND($T544&gt;=DATEVALUE("10/1/20"&amp;RIGHT(BP$1,2)),$T544&lt;=DATEVALUE("9/30/20"&amp;RIGHT(BQ$1,2))),AND($U544&gt;=DATEVALUE("10/1/20"&amp;RIGHT(BP$1,2)),$U544&lt;=DATEVALUE("9/30/20"&amp;RIGHT(BQ$1,2))),AND($T544&lt;=DATEVALUE("10/1/20"&amp;RIGHT(BP$1,2)),$U544&gt;=DATEVALUE("9/30/20"&amp;RIGHT(BQ$1,2)))),
IF(AND($T544&gt;=DATEVALUE("10/1/20"&amp;RIGHT(BP$1,2)),$U544&lt;=DATEVALUE("9/30/20"&amp;RIGHT(BQ$1,2))),NETWORKDAYS($T544,$U544,Holidays!$J$3:$J$937),
IF(AND($T544&lt;DATEVALUE("10/1/20"&amp;RIGHT(BP$1,2)),$U544&lt;=DATEVALUE("9/30/20"&amp;RIGHT(BQ$1,2))),NETWORKDAYS(DATEVALUE("10/1/20"&amp;RIGHT(BP$1,2)),$U544,Holidays!$J$3:$J$937),
IF($T544&lt;DATEVALUE("10/1/20"&amp;RIGHT(BP$1,2)),NETWORKDAYS(DATEVALUE("10/1/20"&amp;RIGHT(BP$1,2)),DATEVALUE("9/30/20"&amp;RIGHT(BQ$1,2)),Holidays!$J$3:$J$937),
IF($T544&gt;=DATEVALUE("10/1/20"&amp;RIGHT(BP$1,2)),NETWORKDAYS($T544,DATEVALUE("9/30/20"&amp;RIGHT(BQ$1,2)),Holidays!$J$3:$J$937),"")))),"")/(NETWORKDAYS($T544,$U544,Holidays!$J$3:$J$937)),0))</f>
        <v/>
      </c>
      <c r="BR544" s="87" t="str">
        <f>IF($Q544="","",IFERROR(IF(OR(AND($T544&gt;=DATEVALUE("10/1/20"&amp;RIGHT(BQ$1,2)),$T544&lt;=DATEVALUE("9/30/20"&amp;RIGHT(BR$1,2))),AND($U544&gt;=DATEVALUE("10/1/20"&amp;RIGHT(BQ$1,2)),$U544&lt;=DATEVALUE("9/30/20"&amp;RIGHT(BR$1,2))),AND($T544&lt;=DATEVALUE("10/1/20"&amp;RIGHT(BQ$1,2)),$U544&gt;=DATEVALUE("9/30/20"&amp;RIGHT(BR$1,2)))),
IF(AND($T544&gt;=DATEVALUE("10/1/20"&amp;RIGHT(BQ$1,2)),$U544&lt;=DATEVALUE("9/30/20"&amp;RIGHT(BR$1,2))),NETWORKDAYS($T544,$U544,Holidays!$J$3:$J$937),
IF(AND($T544&lt;DATEVALUE("10/1/20"&amp;RIGHT(BQ$1,2)),$U544&lt;=DATEVALUE("9/30/20"&amp;RIGHT(BR$1,2))),NETWORKDAYS(DATEVALUE("10/1/20"&amp;RIGHT(BQ$1,2)),$U544,Holidays!$J$3:$J$937),
IF($T544&lt;DATEVALUE("10/1/20"&amp;RIGHT(BQ$1,2)),NETWORKDAYS(DATEVALUE("10/1/20"&amp;RIGHT(BQ$1,2)),DATEVALUE("9/30/20"&amp;RIGHT(BR$1,2)),Holidays!$J$3:$J$937),
IF($T544&gt;=DATEVALUE("10/1/20"&amp;RIGHT(BQ$1,2)),NETWORKDAYS($T544,DATEVALUE("9/30/20"&amp;RIGHT(BR$1,2)),Holidays!$J$3:$J$937),"")))),"")/(NETWORKDAYS($T544,$U544,Holidays!$J$3:$J$937)),0))</f>
        <v/>
      </c>
      <c r="BS544" s="87" t="str">
        <f>IF($Q544="","",IFERROR(IF(OR(AND($T544&gt;=DATEVALUE("10/1/20"&amp;RIGHT(BR$1,2)),$T544&lt;=DATEVALUE("9/30/20"&amp;RIGHT(BS$1,2))),AND($U544&gt;=DATEVALUE("10/1/20"&amp;RIGHT(BR$1,2)),$U544&lt;=DATEVALUE("9/30/20"&amp;RIGHT(BS$1,2))),AND($T544&lt;=DATEVALUE("10/1/20"&amp;RIGHT(BR$1,2)),$U544&gt;=DATEVALUE("9/30/20"&amp;RIGHT(BS$1,2)))),
IF(AND($T544&gt;=DATEVALUE("10/1/20"&amp;RIGHT(BR$1,2)),$U544&lt;=DATEVALUE("9/30/20"&amp;RIGHT(BS$1,2))),NETWORKDAYS($T544,$U544,Holidays!$J$3:$J$937),
IF(AND($T544&lt;DATEVALUE("10/1/20"&amp;RIGHT(BR$1,2)),$U544&lt;=DATEVALUE("9/30/20"&amp;RIGHT(BS$1,2))),NETWORKDAYS(DATEVALUE("10/1/20"&amp;RIGHT(BR$1,2)),$U544,Holidays!$J$3:$J$937),
IF($T544&lt;DATEVALUE("10/1/20"&amp;RIGHT(BR$1,2)),NETWORKDAYS(DATEVALUE("10/1/20"&amp;RIGHT(BR$1,2)),DATEVALUE("9/30/20"&amp;RIGHT(BS$1,2)),Holidays!$J$3:$J$937),
IF($T544&gt;=DATEVALUE("10/1/20"&amp;RIGHT(BR$1,2)),NETWORKDAYS($T544,DATEVALUE("9/30/20"&amp;RIGHT(BS$1,2)),Holidays!$J$3:$J$937),"")))),"")/(NETWORKDAYS($T544,$U544,Holidays!$J$3:$J$937)),0))</f>
        <v/>
      </c>
      <c r="BT544" s="87" t="str">
        <f>IF($Q544="","",IFERROR(IF(OR(AND($T544&gt;=DATEVALUE("10/1/20"&amp;RIGHT(BS$1,2)),$T544&lt;=DATEVALUE("9/30/20"&amp;RIGHT(BT$1,2))),AND($U544&gt;=DATEVALUE("10/1/20"&amp;RIGHT(BS$1,2)),$U544&lt;=DATEVALUE("9/30/20"&amp;RIGHT(BT$1,2))),AND($T544&lt;=DATEVALUE("10/1/20"&amp;RIGHT(BS$1,2)),$U544&gt;=DATEVALUE("9/30/20"&amp;RIGHT(BT$1,2)))),
IF(AND($T544&gt;=DATEVALUE("10/1/20"&amp;RIGHT(BS$1,2)),$U544&lt;=DATEVALUE("9/30/20"&amp;RIGHT(BT$1,2))),NETWORKDAYS($T544,$U544,Holidays!$J$3:$J$937),
IF(AND($T544&lt;DATEVALUE("10/1/20"&amp;RIGHT(BS$1,2)),$U544&lt;=DATEVALUE("9/30/20"&amp;RIGHT(BT$1,2))),NETWORKDAYS(DATEVALUE("10/1/20"&amp;RIGHT(BS$1,2)),$U544,Holidays!$J$3:$J$937),
IF($T544&lt;DATEVALUE("10/1/20"&amp;RIGHT(BS$1,2)),NETWORKDAYS(DATEVALUE("10/1/20"&amp;RIGHT(BS$1,2)),DATEVALUE("9/30/20"&amp;RIGHT(BT$1,2)),Holidays!$J$3:$J$937),
IF($T544&gt;=DATEVALUE("10/1/20"&amp;RIGHT(BS$1,2)),NETWORKDAYS($T544,DATEVALUE("9/30/20"&amp;RIGHT(BT$1,2)),Holidays!$J$3:$J$937),"")))),"")/(NETWORKDAYS($T544,$U544,Holidays!$J$3:$J$937)),0))</f>
        <v/>
      </c>
      <c r="BU544" s="87" t="str">
        <f>IF($Q544="","",IFERROR(IF(OR(AND($T544&gt;=DATEVALUE("10/1/20"&amp;RIGHT(BT$1,2)),$T544&lt;=DATEVALUE("9/30/20"&amp;RIGHT(BU$1,2))),AND($U544&gt;=DATEVALUE("10/1/20"&amp;RIGHT(BT$1,2)),$U544&lt;=DATEVALUE("9/30/20"&amp;RIGHT(BU$1,2))),AND($T544&lt;=DATEVALUE("10/1/20"&amp;RIGHT(BT$1,2)),$U544&gt;=DATEVALUE("9/30/20"&amp;RIGHT(BU$1,2)))),
IF(AND($T544&gt;=DATEVALUE("10/1/20"&amp;RIGHT(BT$1,2)),$U544&lt;=DATEVALUE("9/30/20"&amp;RIGHT(BU$1,2))),NETWORKDAYS($T544,$U544,Holidays!$J$3:$J$937),
IF(AND($T544&lt;DATEVALUE("10/1/20"&amp;RIGHT(BT$1,2)),$U544&lt;=DATEVALUE("9/30/20"&amp;RIGHT(BU$1,2))),NETWORKDAYS(DATEVALUE("10/1/20"&amp;RIGHT(BT$1,2)),$U544,Holidays!$J$3:$J$937),
IF($T544&lt;DATEVALUE("10/1/20"&amp;RIGHT(BT$1,2)),NETWORKDAYS(DATEVALUE("10/1/20"&amp;RIGHT(BT$1,2)),DATEVALUE("9/30/20"&amp;RIGHT(BU$1,2)),Holidays!$J$3:$J$937),
IF($T544&gt;=DATEVALUE("10/1/20"&amp;RIGHT(BT$1,2)),NETWORKDAYS($T544,DATEVALUE("9/30/20"&amp;RIGHT(BU$1,2)),Holidays!$J$3:$J$937),"")))),"")/(NETWORKDAYS($T544,$U544,Holidays!$J$3:$J$937)),0))</f>
        <v/>
      </c>
      <c r="BV544" s="87" t="str">
        <f>IF($Q544="","",IFERROR(IF(OR(AND($T544&gt;=DATEVALUE("10/1/20"&amp;RIGHT(BU$1,2)),$T544&lt;=DATEVALUE("9/30/20"&amp;RIGHT(BV$1,2))),AND($U544&gt;=DATEVALUE("10/1/20"&amp;RIGHT(BU$1,2)),$U544&lt;=DATEVALUE("9/30/20"&amp;RIGHT(BV$1,2))),AND($T544&lt;=DATEVALUE("10/1/20"&amp;RIGHT(BU$1,2)),$U544&gt;=DATEVALUE("9/30/20"&amp;RIGHT(BV$1,2)))),
IF(AND($T544&gt;=DATEVALUE("10/1/20"&amp;RIGHT(BU$1,2)),$U544&lt;=DATEVALUE("9/30/20"&amp;RIGHT(BV$1,2))),NETWORKDAYS($T544,$U544,Holidays!$J$3:$J$937),
IF(AND($T544&lt;DATEVALUE("10/1/20"&amp;RIGHT(BU$1,2)),$U544&lt;=DATEVALUE("9/30/20"&amp;RIGHT(BV$1,2))),NETWORKDAYS(DATEVALUE("10/1/20"&amp;RIGHT(BU$1,2)),$U544,Holidays!$J$3:$J$937),
IF($T544&lt;DATEVALUE("10/1/20"&amp;RIGHT(BU$1,2)),NETWORKDAYS(DATEVALUE("10/1/20"&amp;RIGHT(BU$1,2)),DATEVALUE("9/30/20"&amp;RIGHT(BV$1,2)),Holidays!$J$3:$J$937),
IF($T544&gt;=DATEVALUE("10/1/20"&amp;RIGHT(BU$1,2)),NETWORKDAYS($T544,DATEVALUE("9/30/20"&amp;RIGHT(BV$1,2)),Holidays!$J$3:$J$937),"")))),"")/(NETWORKDAYS($T544,$U544,Holidays!$J$3:$J$937)),0))</f>
        <v/>
      </c>
      <c r="BW544" s="87" t="str">
        <f>IF($Q544="","",IFERROR(IF(OR(AND($T544&gt;=DATEVALUE("10/1/20"&amp;RIGHT(BV$1,2)),$T544&lt;=DATEVALUE("9/30/20"&amp;RIGHT(BW$1,2))),AND($U544&gt;=DATEVALUE("10/1/20"&amp;RIGHT(BV$1,2)),$U544&lt;=DATEVALUE("9/30/20"&amp;RIGHT(BW$1,2))),AND($T544&lt;=DATEVALUE("10/1/20"&amp;RIGHT(BV$1,2)),$U544&gt;=DATEVALUE("9/30/20"&amp;RIGHT(BW$1,2)))),
IF(AND($T544&gt;=DATEVALUE("10/1/20"&amp;RIGHT(BV$1,2)),$U544&lt;=DATEVALUE("9/30/20"&amp;RIGHT(BW$1,2))),NETWORKDAYS($T544,$U544,Holidays!$J$3:$J$937),
IF(AND($T544&lt;DATEVALUE("10/1/20"&amp;RIGHT(BV$1,2)),$U544&lt;=DATEVALUE("9/30/20"&amp;RIGHT(BW$1,2))),NETWORKDAYS(DATEVALUE("10/1/20"&amp;RIGHT(BV$1,2)),$U544,Holidays!$J$3:$J$937),
IF($T544&lt;DATEVALUE("10/1/20"&amp;RIGHT(BV$1,2)),NETWORKDAYS(DATEVALUE("10/1/20"&amp;RIGHT(BV$1,2)),DATEVALUE("9/30/20"&amp;RIGHT(BW$1,2)),Holidays!$J$3:$J$937),
IF($T544&gt;=DATEVALUE("10/1/20"&amp;RIGHT(BV$1,2)),NETWORKDAYS($T544,DATEVALUE("9/30/20"&amp;RIGHT(BW$1,2)),Holidays!$J$3:$J$937),"")))),"")/(NETWORKDAYS($T544,$U544,Holidays!$J$3:$J$937)),0))</f>
        <v/>
      </c>
      <c r="BX544" s="87" t="str">
        <f>IF($Q544="","",IFERROR(IF(OR(AND($T544&gt;=DATEVALUE("10/1/20"&amp;RIGHT(BW$1,2)),$T544&lt;=DATEVALUE("9/30/20"&amp;RIGHT(BX$1,2))),AND($U544&gt;=DATEVALUE("10/1/20"&amp;RIGHT(BW$1,2)),$U544&lt;=DATEVALUE("9/30/20"&amp;RIGHT(BX$1,2))),AND($T544&lt;=DATEVALUE("10/1/20"&amp;RIGHT(BW$1,2)),$U544&gt;=DATEVALUE("9/30/20"&amp;RIGHT(BX$1,2)))),
IF(AND($T544&gt;=DATEVALUE("10/1/20"&amp;RIGHT(BW$1,2)),$U544&lt;=DATEVALUE("9/30/20"&amp;RIGHT(BX$1,2))),NETWORKDAYS($T544,$U544,Holidays!$J$3:$J$937),
IF(AND($T544&lt;DATEVALUE("10/1/20"&amp;RIGHT(BW$1,2)),$U544&lt;=DATEVALUE("9/30/20"&amp;RIGHT(BX$1,2))),NETWORKDAYS(DATEVALUE("10/1/20"&amp;RIGHT(BW$1,2)),$U544,Holidays!$J$3:$J$937),
IF($T544&lt;DATEVALUE("10/1/20"&amp;RIGHT(BW$1,2)),NETWORKDAYS(DATEVALUE("10/1/20"&amp;RIGHT(BW$1,2)),DATEVALUE("9/30/20"&amp;RIGHT(BX$1,2)),Holidays!$J$3:$J$937),
IF($T544&gt;=DATEVALUE("10/1/20"&amp;RIGHT(BW$1,2)),NETWORKDAYS($T544,DATEVALUE("9/30/20"&amp;RIGHT(BX$1,2)),Holidays!$J$3:$J$937),"")))),"")/(NETWORKDAYS($T544,$U544,Holidays!$J$3:$J$937)),0))</f>
        <v/>
      </c>
      <c r="BY544" s="87" t="str">
        <f>IF($Q544="","",IFERROR(IF(OR(AND($T544&gt;=DATEVALUE("10/1/20"&amp;RIGHT(BX$1,2)),$T544&lt;=DATEVALUE("9/30/20"&amp;RIGHT(BY$1,2))),AND($U544&gt;=DATEVALUE("10/1/20"&amp;RIGHT(BX$1,2)),$U544&lt;=DATEVALUE("9/30/20"&amp;RIGHT(BY$1,2))),AND($T544&lt;=DATEVALUE("10/1/20"&amp;RIGHT(BX$1,2)),$U544&gt;=DATEVALUE("9/30/20"&amp;RIGHT(BY$1,2)))),
IF(AND($T544&gt;=DATEVALUE("10/1/20"&amp;RIGHT(BX$1,2)),$U544&lt;=DATEVALUE("9/30/20"&amp;RIGHT(BY$1,2))),NETWORKDAYS($T544,$U544,Holidays!$J$3:$J$937),
IF(AND($T544&lt;DATEVALUE("10/1/20"&amp;RIGHT(BX$1,2)),$U544&lt;=DATEVALUE("9/30/20"&amp;RIGHT(BY$1,2))),NETWORKDAYS(DATEVALUE("10/1/20"&amp;RIGHT(BX$1,2)),$U544,Holidays!$J$3:$J$937),
IF($T544&lt;DATEVALUE("10/1/20"&amp;RIGHT(BX$1,2)),NETWORKDAYS(DATEVALUE("10/1/20"&amp;RIGHT(BX$1,2)),DATEVALUE("9/30/20"&amp;RIGHT(BY$1,2)),Holidays!$J$3:$J$937),
IF($T544&gt;=DATEVALUE("10/1/20"&amp;RIGHT(BX$1,2)),NETWORKDAYS($T544,DATEVALUE("9/30/20"&amp;RIGHT(BY$1,2)),Holidays!$J$3:$J$937),"")))),"")/(NETWORKDAYS($T544,$U544,Holidays!$J$3:$J$937)),0))</f>
        <v/>
      </c>
      <c r="BZ544" s="87" t="str">
        <f>IF($Q544="","",IFERROR(IF(OR(AND($T544&gt;=DATEVALUE("10/1/20"&amp;RIGHT(BY$1,2)),$T544&lt;=DATEVALUE("9/30/20"&amp;RIGHT(BZ$1,2))),AND($U544&gt;=DATEVALUE("10/1/20"&amp;RIGHT(BY$1,2)),$U544&lt;=DATEVALUE("9/30/20"&amp;RIGHT(BZ$1,2))),AND($T544&lt;=DATEVALUE("10/1/20"&amp;RIGHT(BY$1,2)),$U544&gt;=DATEVALUE("9/30/20"&amp;RIGHT(BZ$1,2)))),
IF(AND($T544&gt;=DATEVALUE("10/1/20"&amp;RIGHT(BY$1,2)),$U544&lt;=DATEVALUE("9/30/20"&amp;RIGHT(BZ$1,2))),NETWORKDAYS($T544,$U544,Holidays!$J$3:$J$937),
IF(AND($T544&lt;DATEVALUE("10/1/20"&amp;RIGHT(BY$1,2)),$U544&lt;=DATEVALUE("9/30/20"&amp;RIGHT(BZ$1,2))),NETWORKDAYS(DATEVALUE("10/1/20"&amp;RIGHT(BY$1,2)),$U544,Holidays!$J$3:$J$937),
IF($T544&lt;DATEVALUE("10/1/20"&amp;RIGHT(BY$1,2)),NETWORKDAYS(DATEVALUE("10/1/20"&amp;RIGHT(BY$1,2)),DATEVALUE("9/30/20"&amp;RIGHT(BZ$1,2)),Holidays!$J$3:$J$937),
IF($T544&gt;=DATEVALUE("10/1/20"&amp;RIGHT(BY$1,2)),NETWORKDAYS($T544,DATEVALUE("9/30/20"&amp;RIGHT(BZ$1,2)),Holidays!$J$3:$J$937),"")))),"")/(NETWORKDAYS($T544,$U544,Holidays!$J$3:$J$937)),0))</f>
        <v/>
      </c>
      <c r="CA544" s="87" t="str">
        <f>IF($Q544="","",IFERROR(IF(OR(AND($T544&gt;=DATEVALUE("10/1/20"&amp;RIGHT(BZ$1,2)),$T544&lt;=DATEVALUE("9/30/20"&amp;RIGHT(CA$1,2))),AND($U544&gt;=DATEVALUE("10/1/20"&amp;RIGHT(BZ$1,2)),$U544&lt;=DATEVALUE("9/30/20"&amp;RIGHT(CA$1,2))),AND($T544&lt;=DATEVALUE("10/1/20"&amp;RIGHT(BZ$1,2)),$U544&gt;=DATEVALUE("9/30/20"&amp;RIGHT(CA$1,2)))),
IF(AND($T544&gt;=DATEVALUE("10/1/20"&amp;RIGHT(BZ$1,2)),$U544&lt;=DATEVALUE("9/30/20"&amp;RIGHT(CA$1,2))),NETWORKDAYS($T544,$U544,Holidays!$J$3:$J$937),
IF(AND($T544&lt;DATEVALUE("10/1/20"&amp;RIGHT(BZ$1,2)),$U544&lt;=DATEVALUE("9/30/20"&amp;RIGHT(CA$1,2))),NETWORKDAYS(DATEVALUE("10/1/20"&amp;RIGHT(BZ$1,2)),$U544,Holidays!$J$3:$J$937),
IF($T544&lt;DATEVALUE("10/1/20"&amp;RIGHT(BZ$1,2)),NETWORKDAYS(DATEVALUE("10/1/20"&amp;RIGHT(BZ$1,2)),DATEVALUE("9/30/20"&amp;RIGHT(CA$1,2)),Holidays!$J$3:$J$937),
IF($T544&gt;=DATEVALUE("10/1/20"&amp;RIGHT(BZ$1,2)),NETWORKDAYS($T544,DATEVALUE("9/30/20"&amp;RIGHT(CA$1,2)),Holidays!$J$3:$J$937),"")))),"")/(NETWORKDAYS($T544,$U544,Holidays!$J$3:$J$937)),0))</f>
        <v/>
      </c>
      <c r="CB544" s="87" t="str">
        <f>IF($Q544="","",IFERROR(IF(OR(AND($T544&gt;=DATEVALUE("10/1/20"&amp;RIGHT(CA$1,2)),$T544&lt;=DATEVALUE("9/30/20"&amp;RIGHT(CB$1,2))),AND($U544&gt;=DATEVALUE("10/1/20"&amp;RIGHT(CA$1,2)),$U544&lt;=DATEVALUE("9/30/20"&amp;RIGHT(CB$1,2))),AND($T544&lt;=DATEVALUE("10/1/20"&amp;RIGHT(CA$1,2)),$U544&gt;=DATEVALUE("9/30/20"&amp;RIGHT(CB$1,2)))),
IF(AND($T544&gt;=DATEVALUE("10/1/20"&amp;RIGHT(CA$1,2)),$U544&lt;=DATEVALUE("9/30/20"&amp;RIGHT(CB$1,2))),NETWORKDAYS($T544,$U544,Holidays!$J$3:$J$937),
IF(AND($T544&lt;DATEVALUE("10/1/20"&amp;RIGHT(CA$1,2)),$U544&lt;=DATEVALUE("9/30/20"&amp;RIGHT(CB$1,2))),NETWORKDAYS(DATEVALUE("10/1/20"&amp;RIGHT(CA$1,2)),$U544,Holidays!$J$3:$J$937),
IF($T544&lt;DATEVALUE("10/1/20"&amp;RIGHT(CA$1,2)),NETWORKDAYS(DATEVALUE("10/1/20"&amp;RIGHT(CA$1,2)),DATEVALUE("9/30/20"&amp;RIGHT(CB$1,2)),Holidays!$J$3:$J$937),
IF($T544&gt;=DATEVALUE("10/1/20"&amp;RIGHT(CA$1,2)),NETWORKDAYS($T544,DATEVALUE("9/30/20"&amp;RIGHT(CB$1,2)),Holidays!$J$3:$J$937),"")))),"")/(NETWORKDAYS($T544,$U544,Holidays!$J$3:$J$937)),0))</f>
        <v/>
      </c>
    </row>
    <row r="545" spans="1:80">
      <c r="A545" s="97"/>
      <c r="B545" s="98" t="str">
        <f ca="1">IF(NOT($A545=""),OFFSET('WBS Reference &amp; User Procedure'!$A$1,MATCH($A545,'WBS Reference &amp; User Procedure'!$A:$A,0)-1,1),"")</f>
        <v/>
      </c>
      <c r="D545" s="97"/>
      <c r="I545" s="78"/>
      <c r="T545" s="104" t="str">
        <f>IF(NOT(Q545=""),IF(NOT($S545=""),$S545,#REF!),"")</f>
        <v/>
      </c>
      <c r="U545" s="104" t="str">
        <f>IF(NOT(Q545=""),WORKDAY(T545,Q545,Holidays!$J$3:$J$937),"")</f>
        <v/>
      </c>
      <c r="V545" s="104"/>
      <c r="W545" s="104"/>
      <c r="X545" s="101" t="str">
        <f t="shared" si="106"/>
        <v/>
      </c>
      <c r="AL545" s="87" t="str">
        <f t="shared" ca="1" si="120"/>
        <v/>
      </c>
      <c r="AN545" s="87" t="str">
        <f t="shared" ca="1" si="118"/>
        <v/>
      </c>
      <c r="AO545" s="87" t="str">
        <f t="shared" ca="1" si="118"/>
        <v/>
      </c>
      <c r="AP545" s="87" t="str">
        <f t="shared" ca="1" si="118"/>
        <v/>
      </c>
      <c r="AQ545" s="87" t="str">
        <f t="shared" ca="1" si="118"/>
        <v/>
      </c>
      <c r="AR545" s="87" t="str">
        <f t="shared" ca="1" si="118"/>
        <v/>
      </c>
      <c r="AS545" s="87" t="str">
        <f t="shared" ca="1" si="118"/>
        <v/>
      </c>
      <c r="AT545" s="87" t="str">
        <f t="shared" ca="1" si="118"/>
        <v/>
      </c>
      <c r="AU545" s="87" t="str">
        <f t="shared" ca="1" si="118"/>
        <v/>
      </c>
      <c r="AV545" s="87" t="str">
        <f t="shared" ca="1" si="118"/>
        <v/>
      </c>
      <c r="AW545" s="87" t="str">
        <f t="shared" ca="1" si="118"/>
        <v/>
      </c>
      <c r="AX545" s="87" t="str">
        <f t="shared" ca="1" si="119"/>
        <v/>
      </c>
      <c r="AY545" s="87" t="str">
        <f t="shared" ca="1" si="119"/>
        <v/>
      </c>
      <c r="AZ545" s="87" t="str">
        <f t="shared" ca="1" si="119"/>
        <v/>
      </c>
      <c r="BA545" s="87" t="str">
        <f t="shared" ca="1" si="119"/>
        <v/>
      </c>
      <c r="BB545" s="87" t="str">
        <f t="shared" ca="1" si="119"/>
        <v/>
      </c>
      <c r="BC545" s="87" t="str">
        <f t="shared" ca="1" si="119"/>
        <v/>
      </c>
      <c r="BD545" s="87" t="str">
        <f t="shared" ca="1" si="119"/>
        <v/>
      </c>
      <c r="BE545" s="87" t="str">
        <f t="shared" ca="1" si="119"/>
        <v/>
      </c>
      <c r="BF545" s="87" t="str">
        <f t="shared" ca="1" si="119"/>
        <v/>
      </c>
      <c r="BG545" s="87" t="str">
        <f t="shared" ca="1" si="119"/>
        <v/>
      </c>
      <c r="BI545" s="87" t="str">
        <f>IF($Q545="","",IFERROR(IF(OR(AND($T545&gt;=DATEVALUE("10/1/20"&amp;RIGHT(BH$1,2)),$T545&lt;=DATEVALUE("9/30/20"&amp;RIGHT(BI$1,2))),AND($U545&gt;=DATEVALUE("10/1/20"&amp;RIGHT(BH$1,2)),$U545&lt;=DATEVALUE("9/30/20"&amp;RIGHT(BI$1,2))),AND($T545&lt;=DATEVALUE("10/1/20"&amp;RIGHT(BH$1,2)),$U545&gt;=DATEVALUE("9/30/20"&amp;RIGHT(BI$1,2)))),
IF(AND($T545&gt;=DATEVALUE("10/1/20"&amp;RIGHT(BH$1,2)),$U545&lt;=DATEVALUE("9/30/20"&amp;RIGHT(BI$1,2))),NETWORKDAYS($T545,$U545,Holidays!$J$3:$J$937),
IF(AND($T545&lt;DATEVALUE("10/1/20"&amp;RIGHT(BH$1,2)),$U545&lt;=DATEVALUE("9/30/20"&amp;RIGHT(BI$1,2))),NETWORKDAYS(DATEVALUE("10/1/20"&amp;RIGHT(BH$1,2)),$U545,Holidays!$J$3:$J$937),
IF($T545&lt;DATEVALUE("10/1/20"&amp;RIGHT(BH$1,2)),NETWORKDAYS(DATEVALUE("10/1/20"&amp;RIGHT(BH$1,2)),DATEVALUE("9/30/20"&amp;RIGHT(BI$1,2)),Holidays!$J$3:$J$937),
IF($T545&gt;=DATEVALUE("10/1/20"&amp;RIGHT(BH$1,2)),NETWORKDAYS($T545,DATEVALUE("9/30/20"&amp;RIGHT(BI$1,2)),Holidays!$J$3:$J$937),"")))),"")/(NETWORKDAYS($T545,$U545,Holidays!$J$3:$J$937)),0))</f>
        <v/>
      </c>
      <c r="BJ545" s="87" t="str">
        <f>IF($Q545="","",IFERROR(IF(OR(AND($T545&gt;=DATEVALUE("10/1/20"&amp;RIGHT(BI$1,2)),$T545&lt;=DATEVALUE("9/30/20"&amp;RIGHT(BJ$1,2))),AND($U545&gt;=DATEVALUE("10/1/20"&amp;RIGHT(BI$1,2)),$U545&lt;=DATEVALUE("9/30/20"&amp;RIGHT(BJ$1,2))),AND($T545&lt;=DATEVALUE("10/1/20"&amp;RIGHT(BI$1,2)),$U545&gt;=DATEVALUE("9/30/20"&amp;RIGHT(BJ$1,2)))),
IF(AND($T545&gt;=DATEVALUE("10/1/20"&amp;RIGHT(BI$1,2)),$U545&lt;=DATEVALUE("9/30/20"&amp;RIGHT(BJ$1,2))),NETWORKDAYS($T545,$U545,Holidays!$J$3:$J$937),
IF(AND($T545&lt;DATEVALUE("10/1/20"&amp;RIGHT(BI$1,2)),$U545&lt;=DATEVALUE("9/30/20"&amp;RIGHT(BJ$1,2))),NETWORKDAYS(DATEVALUE("10/1/20"&amp;RIGHT(BI$1,2)),$U545,Holidays!$J$3:$J$937),
IF($T545&lt;DATEVALUE("10/1/20"&amp;RIGHT(BI$1,2)),NETWORKDAYS(DATEVALUE("10/1/20"&amp;RIGHT(BI$1,2)),DATEVALUE("9/30/20"&amp;RIGHT(BJ$1,2)),Holidays!$J$3:$J$937),
IF($T545&gt;=DATEVALUE("10/1/20"&amp;RIGHT(BI$1,2)),NETWORKDAYS($T545,DATEVALUE("9/30/20"&amp;RIGHT(BJ$1,2)),Holidays!$J$3:$J$937),"")))),"")/(NETWORKDAYS($T545,$U545,Holidays!$J$3:$J$937)),0))</f>
        <v/>
      </c>
      <c r="BK545" s="87" t="str">
        <f>IF($Q545="","",IFERROR(IF(OR(AND($T545&gt;=DATEVALUE("10/1/20"&amp;RIGHT(BJ$1,2)),$T545&lt;=DATEVALUE("9/30/20"&amp;RIGHT(BK$1,2))),AND($U545&gt;=DATEVALUE("10/1/20"&amp;RIGHT(BJ$1,2)),$U545&lt;=DATEVALUE("9/30/20"&amp;RIGHT(BK$1,2))),AND($T545&lt;=DATEVALUE("10/1/20"&amp;RIGHT(BJ$1,2)),$U545&gt;=DATEVALUE("9/30/20"&amp;RIGHT(BK$1,2)))),
IF(AND($T545&gt;=DATEVALUE("10/1/20"&amp;RIGHT(BJ$1,2)),$U545&lt;=DATEVALUE("9/30/20"&amp;RIGHT(BK$1,2))),NETWORKDAYS($T545,$U545,Holidays!$J$3:$J$937),
IF(AND($T545&lt;DATEVALUE("10/1/20"&amp;RIGHT(BJ$1,2)),$U545&lt;=DATEVALUE("9/30/20"&amp;RIGHT(BK$1,2))),NETWORKDAYS(DATEVALUE("10/1/20"&amp;RIGHT(BJ$1,2)),$U545,Holidays!$J$3:$J$937),
IF($T545&lt;DATEVALUE("10/1/20"&amp;RIGHT(BJ$1,2)),NETWORKDAYS(DATEVALUE("10/1/20"&amp;RIGHT(BJ$1,2)),DATEVALUE("9/30/20"&amp;RIGHT(BK$1,2)),Holidays!$J$3:$J$937),
IF($T545&gt;=DATEVALUE("10/1/20"&amp;RIGHT(BJ$1,2)),NETWORKDAYS($T545,DATEVALUE("9/30/20"&amp;RIGHT(BK$1,2)),Holidays!$J$3:$J$937),"")))),"")/(NETWORKDAYS($T545,$U545,Holidays!$J$3:$J$937)),0))</f>
        <v/>
      </c>
      <c r="BL545" s="87" t="str">
        <f>IF($Q545="","",IFERROR(IF(OR(AND($T545&gt;=DATEVALUE("10/1/20"&amp;RIGHT(BK$1,2)),$T545&lt;=DATEVALUE("9/30/20"&amp;RIGHT(BL$1,2))),AND($U545&gt;=DATEVALUE("10/1/20"&amp;RIGHT(BK$1,2)),$U545&lt;=DATEVALUE("9/30/20"&amp;RIGHT(BL$1,2))),AND($T545&lt;=DATEVALUE("10/1/20"&amp;RIGHT(BK$1,2)),$U545&gt;=DATEVALUE("9/30/20"&amp;RIGHT(BL$1,2)))),
IF(AND($T545&gt;=DATEVALUE("10/1/20"&amp;RIGHT(BK$1,2)),$U545&lt;=DATEVALUE("9/30/20"&amp;RIGHT(BL$1,2))),NETWORKDAYS($T545,$U545,Holidays!$J$3:$J$937),
IF(AND($T545&lt;DATEVALUE("10/1/20"&amp;RIGHT(BK$1,2)),$U545&lt;=DATEVALUE("9/30/20"&amp;RIGHT(BL$1,2))),NETWORKDAYS(DATEVALUE("10/1/20"&amp;RIGHT(BK$1,2)),$U545,Holidays!$J$3:$J$937),
IF($T545&lt;DATEVALUE("10/1/20"&amp;RIGHT(BK$1,2)),NETWORKDAYS(DATEVALUE("10/1/20"&amp;RIGHT(BK$1,2)),DATEVALUE("9/30/20"&amp;RIGHT(BL$1,2)),Holidays!$J$3:$J$937),
IF($T545&gt;=DATEVALUE("10/1/20"&amp;RIGHT(BK$1,2)),NETWORKDAYS($T545,DATEVALUE("9/30/20"&amp;RIGHT(BL$1,2)),Holidays!$J$3:$J$937),"")))),"")/(NETWORKDAYS($T545,$U545,Holidays!$J$3:$J$937)),0))</f>
        <v/>
      </c>
      <c r="BM545" s="87" t="str">
        <f>IF($Q545="","",IFERROR(IF(OR(AND($T545&gt;=DATEVALUE("10/1/20"&amp;RIGHT(BL$1,2)),$T545&lt;=DATEVALUE("9/30/20"&amp;RIGHT(BM$1,2))),AND($U545&gt;=DATEVALUE("10/1/20"&amp;RIGHT(BL$1,2)),$U545&lt;=DATEVALUE("9/30/20"&amp;RIGHT(BM$1,2))),AND($T545&lt;=DATEVALUE("10/1/20"&amp;RIGHT(BL$1,2)),$U545&gt;=DATEVALUE("9/30/20"&amp;RIGHT(BM$1,2)))),
IF(AND($T545&gt;=DATEVALUE("10/1/20"&amp;RIGHT(BL$1,2)),$U545&lt;=DATEVALUE("9/30/20"&amp;RIGHT(BM$1,2))),NETWORKDAYS($T545,$U545,Holidays!$J$3:$J$937),
IF(AND($T545&lt;DATEVALUE("10/1/20"&amp;RIGHT(BL$1,2)),$U545&lt;=DATEVALUE("9/30/20"&amp;RIGHT(BM$1,2))),NETWORKDAYS(DATEVALUE("10/1/20"&amp;RIGHT(BL$1,2)),$U545,Holidays!$J$3:$J$937),
IF($T545&lt;DATEVALUE("10/1/20"&amp;RIGHT(BL$1,2)),NETWORKDAYS(DATEVALUE("10/1/20"&amp;RIGHT(BL$1,2)),DATEVALUE("9/30/20"&amp;RIGHT(BM$1,2)),Holidays!$J$3:$J$937),
IF($T545&gt;=DATEVALUE("10/1/20"&amp;RIGHT(BL$1,2)),NETWORKDAYS($T545,DATEVALUE("9/30/20"&amp;RIGHT(BM$1,2)),Holidays!$J$3:$J$937),"")))),"")/(NETWORKDAYS($T545,$U545,Holidays!$J$3:$J$937)),0))</f>
        <v/>
      </c>
      <c r="BN545" s="87" t="str">
        <f>IF($Q545="","",IFERROR(IF(OR(AND($T545&gt;=DATEVALUE("10/1/20"&amp;RIGHT(BM$1,2)),$T545&lt;=DATEVALUE("9/30/20"&amp;RIGHT(BN$1,2))),AND($U545&gt;=DATEVALUE("10/1/20"&amp;RIGHT(BM$1,2)),$U545&lt;=DATEVALUE("9/30/20"&amp;RIGHT(BN$1,2))),AND($T545&lt;=DATEVALUE("10/1/20"&amp;RIGHT(BM$1,2)),$U545&gt;=DATEVALUE("9/30/20"&amp;RIGHT(BN$1,2)))),
IF(AND($T545&gt;=DATEVALUE("10/1/20"&amp;RIGHT(BM$1,2)),$U545&lt;=DATEVALUE("9/30/20"&amp;RIGHT(BN$1,2))),NETWORKDAYS($T545,$U545,Holidays!$J$3:$J$937),
IF(AND($T545&lt;DATEVALUE("10/1/20"&amp;RIGHT(BM$1,2)),$U545&lt;=DATEVALUE("9/30/20"&amp;RIGHT(BN$1,2))),NETWORKDAYS(DATEVALUE("10/1/20"&amp;RIGHT(BM$1,2)),$U545,Holidays!$J$3:$J$937),
IF($T545&lt;DATEVALUE("10/1/20"&amp;RIGHT(BM$1,2)),NETWORKDAYS(DATEVALUE("10/1/20"&amp;RIGHT(BM$1,2)),DATEVALUE("9/30/20"&amp;RIGHT(BN$1,2)),Holidays!$J$3:$J$937),
IF($T545&gt;=DATEVALUE("10/1/20"&amp;RIGHT(BM$1,2)),NETWORKDAYS($T545,DATEVALUE("9/30/20"&amp;RIGHT(BN$1,2)),Holidays!$J$3:$J$937),"")))),"")/(NETWORKDAYS($T545,$U545,Holidays!$J$3:$J$937)),0))</f>
        <v/>
      </c>
      <c r="BO545" s="87" t="str">
        <f>IF($Q545="","",IFERROR(IF(OR(AND($T545&gt;=DATEVALUE("10/1/20"&amp;RIGHT(BN$1,2)),$T545&lt;=DATEVALUE("9/30/20"&amp;RIGHT(BO$1,2))),AND($U545&gt;=DATEVALUE("10/1/20"&amp;RIGHT(BN$1,2)),$U545&lt;=DATEVALUE("9/30/20"&amp;RIGHT(BO$1,2))),AND($T545&lt;=DATEVALUE("10/1/20"&amp;RIGHT(BN$1,2)),$U545&gt;=DATEVALUE("9/30/20"&amp;RIGHT(BO$1,2)))),
IF(AND($T545&gt;=DATEVALUE("10/1/20"&amp;RIGHT(BN$1,2)),$U545&lt;=DATEVALUE("9/30/20"&amp;RIGHT(BO$1,2))),NETWORKDAYS($T545,$U545,Holidays!$J$3:$J$937),
IF(AND($T545&lt;DATEVALUE("10/1/20"&amp;RIGHT(BN$1,2)),$U545&lt;=DATEVALUE("9/30/20"&amp;RIGHT(BO$1,2))),NETWORKDAYS(DATEVALUE("10/1/20"&amp;RIGHT(BN$1,2)),$U545,Holidays!$J$3:$J$937),
IF($T545&lt;DATEVALUE("10/1/20"&amp;RIGHT(BN$1,2)),NETWORKDAYS(DATEVALUE("10/1/20"&amp;RIGHT(BN$1,2)),DATEVALUE("9/30/20"&amp;RIGHT(BO$1,2)),Holidays!$J$3:$J$937),
IF($T545&gt;=DATEVALUE("10/1/20"&amp;RIGHT(BN$1,2)),NETWORKDAYS($T545,DATEVALUE("9/30/20"&amp;RIGHT(BO$1,2)),Holidays!$J$3:$J$937),"")))),"")/(NETWORKDAYS($T545,$U545,Holidays!$J$3:$J$937)),0))</f>
        <v/>
      </c>
      <c r="BP545" s="87" t="str">
        <f>IF($Q545="","",IFERROR(IF(OR(AND($T545&gt;=DATEVALUE("10/1/20"&amp;RIGHT(BO$1,2)),$T545&lt;=DATEVALUE("9/30/20"&amp;RIGHT(BP$1,2))),AND($U545&gt;=DATEVALUE("10/1/20"&amp;RIGHT(BO$1,2)),$U545&lt;=DATEVALUE("9/30/20"&amp;RIGHT(BP$1,2))),AND($T545&lt;=DATEVALUE("10/1/20"&amp;RIGHT(BO$1,2)),$U545&gt;=DATEVALUE("9/30/20"&amp;RIGHT(BP$1,2)))),
IF(AND($T545&gt;=DATEVALUE("10/1/20"&amp;RIGHT(BO$1,2)),$U545&lt;=DATEVALUE("9/30/20"&amp;RIGHT(BP$1,2))),NETWORKDAYS($T545,$U545,Holidays!$J$3:$J$937),
IF(AND($T545&lt;DATEVALUE("10/1/20"&amp;RIGHT(BO$1,2)),$U545&lt;=DATEVALUE("9/30/20"&amp;RIGHT(BP$1,2))),NETWORKDAYS(DATEVALUE("10/1/20"&amp;RIGHT(BO$1,2)),$U545,Holidays!$J$3:$J$937),
IF($T545&lt;DATEVALUE("10/1/20"&amp;RIGHT(BO$1,2)),NETWORKDAYS(DATEVALUE("10/1/20"&amp;RIGHT(BO$1,2)),DATEVALUE("9/30/20"&amp;RIGHT(BP$1,2)),Holidays!$J$3:$J$937),
IF($T545&gt;=DATEVALUE("10/1/20"&amp;RIGHT(BO$1,2)),NETWORKDAYS($T545,DATEVALUE("9/30/20"&amp;RIGHT(BP$1,2)),Holidays!$J$3:$J$937),"")))),"")/(NETWORKDAYS($T545,$U545,Holidays!$J$3:$J$937)),0))</f>
        <v/>
      </c>
      <c r="BQ545" s="87" t="str">
        <f>IF($Q545="","",IFERROR(IF(OR(AND($T545&gt;=DATEVALUE("10/1/20"&amp;RIGHT(BP$1,2)),$T545&lt;=DATEVALUE("9/30/20"&amp;RIGHT(BQ$1,2))),AND($U545&gt;=DATEVALUE("10/1/20"&amp;RIGHT(BP$1,2)),$U545&lt;=DATEVALUE("9/30/20"&amp;RIGHT(BQ$1,2))),AND($T545&lt;=DATEVALUE("10/1/20"&amp;RIGHT(BP$1,2)),$U545&gt;=DATEVALUE("9/30/20"&amp;RIGHT(BQ$1,2)))),
IF(AND($T545&gt;=DATEVALUE("10/1/20"&amp;RIGHT(BP$1,2)),$U545&lt;=DATEVALUE("9/30/20"&amp;RIGHT(BQ$1,2))),NETWORKDAYS($T545,$U545,Holidays!$J$3:$J$937),
IF(AND($T545&lt;DATEVALUE("10/1/20"&amp;RIGHT(BP$1,2)),$U545&lt;=DATEVALUE("9/30/20"&amp;RIGHT(BQ$1,2))),NETWORKDAYS(DATEVALUE("10/1/20"&amp;RIGHT(BP$1,2)),$U545,Holidays!$J$3:$J$937),
IF($T545&lt;DATEVALUE("10/1/20"&amp;RIGHT(BP$1,2)),NETWORKDAYS(DATEVALUE("10/1/20"&amp;RIGHT(BP$1,2)),DATEVALUE("9/30/20"&amp;RIGHT(BQ$1,2)),Holidays!$J$3:$J$937),
IF($T545&gt;=DATEVALUE("10/1/20"&amp;RIGHT(BP$1,2)),NETWORKDAYS($T545,DATEVALUE("9/30/20"&amp;RIGHT(BQ$1,2)),Holidays!$J$3:$J$937),"")))),"")/(NETWORKDAYS($T545,$U545,Holidays!$J$3:$J$937)),0))</f>
        <v/>
      </c>
      <c r="BR545" s="87" t="str">
        <f>IF($Q545="","",IFERROR(IF(OR(AND($T545&gt;=DATEVALUE("10/1/20"&amp;RIGHT(BQ$1,2)),$T545&lt;=DATEVALUE("9/30/20"&amp;RIGHT(BR$1,2))),AND($U545&gt;=DATEVALUE("10/1/20"&amp;RIGHT(BQ$1,2)),$U545&lt;=DATEVALUE("9/30/20"&amp;RIGHT(BR$1,2))),AND($T545&lt;=DATEVALUE("10/1/20"&amp;RIGHT(BQ$1,2)),$U545&gt;=DATEVALUE("9/30/20"&amp;RIGHT(BR$1,2)))),
IF(AND($T545&gt;=DATEVALUE("10/1/20"&amp;RIGHT(BQ$1,2)),$U545&lt;=DATEVALUE("9/30/20"&amp;RIGHT(BR$1,2))),NETWORKDAYS($T545,$U545,Holidays!$J$3:$J$937),
IF(AND($T545&lt;DATEVALUE("10/1/20"&amp;RIGHT(BQ$1,2)),$U545&lt;=DATEVALUE("9/30/20"&amp;RIGHT(BR$1,2))),NETWORKDAYS(DATEVALUE("10/1/20"&amp;RIGHT(BQ$1,2)),$U545,Holidays!$J$3:$J$937),
IF($T545&lt;DATEVALUE("10/1/20"&amp;RIGHT(BQ$1,2)),NETWORKDAYS(DATEVALUE("10/1/20"&amp;RIGHT(BQ$1,2)),DATEVALUE("9/30/20"&amp;RIGHT(BR$1,2)),Holidays!$J$3:$J$937),
IF($T545&gt;=DATEVALUE("10/1/20"&amp;RIGHT(BQ$1,2)),NETWORKDAYS($T545,DATEVALUE("9/30/20"&amp;RIGHT(BR$1,2)),Holidays!$J$3:$J$937),"")))),"")/(NETWORKDAYS($T545,$U545,Holidays!$J$3:$J$937)),0))</f>
        <v/>
      </c>
      <c r="BS545" s="87" t="str">
        <f>IF($Q545="","",IFERROR(IF(OR(AND($T545&gt;=DATEVALUE("10/1/20"&amp;RIGHT(BR$1,2)),$T545&lt;=DATEVALUE("9/30/20"&amp;RIGHT(BS$1,2))),AND($U545&gt;=DATEVALUE("10/1/20"&amp;RIGHT(BR$1,2)),$U545&lt;=DATEVALUE("9/30/20"&amp;RIGHT(BS$1,2))),AND($T545&lt;=DATEVALUE("10/1/20"&amp;RIGHT(BR$1,2)),$U545&gt;=DATEVALUE("9/30/20"&amp;RIGHT(BS$1,2)))),
IF(AND($T545&gt;=DATEVALUE("10/1/20"&amp;RIGHT(BR$1,2)),$U545&lt;=DATEVALUE("9/30/20"&amp;RIGHT(BS$1,2))),NETWORKDAYS($T545,$U545,Holidays!$J$3:$J$937),
IF(AND($T545&lt;DATEVALUE("10/1/20"&amp;RIGHT(BR$1,2)),$U545&lt;=DATEVALUE("9/30/20"&amp;RIGHT(BS$1,2))),NETWORKDAYS(DATEVALUE("10/1/20"&amp;RIGHT(BR$1,2)),$U545,Holidays!$J$3:$J$937),
IF($T545&lt;DATEVALUE("10/1/20"&amp;RIGHT(BR$1,2)),NETWORKDAYS(DATEVALUE("10/1/20"&amp;RIGHT(BR$1,2)),DATEVALUE("9/30/20"&amp;RIGHT(BS$1,2)),Holidays!$J$3:$J$937),
IF($T545&gt;=DATEVALUE("10/1/20"&amp;RIGHT(BR$1,2)),NETWORKDAYS($T545,DATEVALUE("9/30/20"&amp;RIGHT(BS$1,2)),Holidays!$J$3:$J$937),"")))),"")/(NETWORKDAYS($T545,$U545,Holidays!$J$3:$J$937)),0))</f>
        <v/>
      </c>
      <c r="BT545" s="87" t="str">
        <f>IF($Q545="","",IFERROR(IF(OR(AND($T545&gt;=DATEVALUE("10/1/20"&amp;RIGHT(BS$1,2)),$T545&lt;=DATEVALUE("9/30/20"&amp;RIGHT(BT$1,2))),AND($U545&gt;=DATEVALUE("10/1/20"&amp;RIGHT(BS$1,2)),$U545&lt;=DATEVALUE("9/30/20"&amp;RIGHT(BT$1,2))),AND($T545&lt;=DATEVALUE("10/1/20"&amp;RIGHT(BS$1,2)),$U545&gt;=DATEVALUE("9/30/20"&amp;RIGHT(BT$1,2)))),
IF(AND($T545&gt;=DATEVALUE("10/1/20"&amp;RIGHT(BS$1,2)),$U545&lt;=DATEVALUE("9/30/20"&amp;RIGHT(BT$1,2))),NETWORKDAYS($T545,$U545,Holidays!$J$3:$J$937),
IF(AND($T545&lt;DATEVALUE("10/1/20"&amp;RIGHT(BS$1,2)),$U545&lt;=DATEVALUE("9/30/20"&amp;RIGHT(BT$1,2))),NETWORKDAYS(DATEVALUE("10/1/20"&amp;RIGHT(BS$1,2)),$U545,Holidays!$J$3:$J$937),
IF($T545&lt;DATEVALUE("10/1/20"&amp;RIGHT(BS$1,2)),NETWORKDAYS(DATEVALUE("10/1/20"&amp;RIGHT(BS$1,2)),DATEVALUE("9/30/20"&amp;RIGHT(BT$1,2)),Holidays!$J$3:$J$937),
IF($T545&gt;=DATEVALUE("10/1/20"&amp;RIGHT(BS$1,2)),NETWORKDAYS($T545,DATEVALUE("9/30/20"&amp;RIGHT(BT$1,2)),Holidays!$J$3:$J$937),"")))),"")/(NETWORKDAYS($T545,$U545,Holidays!$J$3:$J$937)),0))</f>
        <v/>
      </c>
      <c r="BU545" s="87" t="str">
        <f>IF($Q545="","",IFERROR(IF(OR(AND($T545&gt;=DATEVALUE("10/1/20"&amp;RIGHT(BT$1,2)),$T545&lt;=DATEVALUE("9/30/20"&amp;RIGHT(BU$1,2))),AND($U545&gt;=DATEVALUE("10/1/20"&amp;RIGHT(BT$1,2)),$U545&lt;=DATEVALUE("9/30/20"&amp;RIGHT(BU$1,2))),AND($T545&lt;=DATEVALUE("10/1/20"&amp;RIGHT(BT$1,2)),$U545&gt;=DATEVALUE("9/30/20"&amp;RIGHT(BU$1,2)))),
IF(AND($T545&gt;=DATEVALUE("10/1/20"&amp;RIGHT(BT$1,2)),$U545&lt;=DATEVALUE("9/30/20"&amp;RIGHT(BU$1,2))),NETWORKDAYS($T545,$U545,Holidays!$J$3:$J$937),
IF(AND($T545&lt;DATEVALUE("10/1/20"&amp;RIGHT(BT$1,2)),$U545&lt;=DATEVALUE("9/30/20"&amp;RIGHT(BU$1,2))),NETWORKDAYS(DATEVALUE("10/1/20"&amp;RIGHT(BT$1,2)),$U545,Holidays!$J$3:$J$937),
IF($T545&lt;DATEVALUE("10/1/20"&amp;RIGHT(BT$1,2)),NETWORKDAYS(DATEVALUE("10/1/20"&amp;RIGHT(BT$1,2)),DATEVALUE("9/30/20"&amp;RIGHT(BU$1,2)),Holidays!$J$3:$J$937),
IF($T545&gt;=DATEVALUE("10/1/20"&amp;RIGHT(BT$1,2)),NETWORKDAYS($T545,DATEVALUE("9/30/20"&amp;RIGHT(BU$1,2)),Holidays!$J$3:$J$937),"")))),"")/(NETWORKDAYS($T545,$U545,Holidays!$J$3:$J$937)),0))</f>
        <v/>
      </c>
      <c r="BV545" s="87" t="str">
        <f>IF($Q545="","",IFERROR(IF(OR(AND($T545&gt;=DATEVALUE("10/1/20"&amp;RIGHT(BU$1,2)),$T545&lt;=DATEVALUE("9/30/20"&amp;RIGHT(BV$1,2))),AND($U545&gt;=DATEVALUE("10/1/20"&amp;RIGHT(BU$1,2)),$U545&lt;=DATEVALUE("9/30/20"&amp;RIGHT(BV$1,2))),AND($T545&lt;=DATEVALUE("10/1/20"&amp;RIGHT(BU$1,2)),$U545&gt;=DATEVALUE("9/30/20"&amp;RIGHT(BV$1,2)))),
IF(AND($T545&gt;=DATEVALUE("10/1/20"&amp;RIGHT(BU$1,2)),$U545&lt;=DATEVALUE("9/30/20"&amp;RIGHT(BV$1,2))),NETWORKDAYS($T545,$U545,Holidays!$J$3:$J$937),
IF(AND($T545&lt;DATEVALUE("10/1/20"&amp;RIGHT(BU$1,2)),$U545&lt;=DATEVALUE("9/30/20"&amp;RIGHT(BV$1,2))),NETWORKDAYS(DATEVALUE("10/1/20"&amp;RIGHT(BU$1,2)),$U545,Holidays!$J$3:$J$937),
IF($T545&lt;DATEVALUE("10/1/20"&amp;RIGHT(BU$1,2)),NETWORKDAYS(DATEVALUE("10/1/20"&amp;RIGHT(BU$1,2)),DATEVALUE("9/30/20"&amp;RIGHT(BV$1,2)),Holidays!$J$3:$J$937),
IF($T545&gt;=DATEVALUE("10/1/20"&amp;RIGHT(BU$1,2)),NETWORKDAYS($T545,DATEVALUE("9/30/20"&amp;RIGHT(BV$1,2)),Holidays!$J$3:$J$937),"")))),"")/(NETWORKDAYS($T545,$U545,Holidays!$J$3:$J$937)),0))</f>
        <v/>
      </c>
      <c r="BW545" s="87" t="str">
        <f>IF($Q545="","",IFERROR(IF(OR(AND($T545&gt;=DATEVALUE("10/1/20"&amp;RIGHT(BV$1,2)),$T545&lt;=DATEVALUE("9/30/20"&amp;RIGHT(BW$1,2))),AND($U545&gt;=DATEVALUE("10/1/20"&amp;RIGHT(BV$1,2)),$U545&lt;=DATEVALUE("9/30/20"&amp;RIGHT(BW$1,2))),AND($T545&lt;=DATEVALUE("10/1/20"&amp;RIGHT(BV$1,2)),$U545&gt;=DATEVALUE("9/30/20"&amp;RIGHT(BW$1,2)))),
IF(AND($T545&gt;=DATEVALUE("10/1/20"&amp;RIGHT(BV$1,2)),$U545&lt;=DATEVALUE("9/30/20"&amp;RIGHT(BW$1,2))),NETWORKDAYS($T545,$U545,Holidays!$J$3:$J$937),
IF(AND($T545&lt;DATEVALUE("10/1/20"&amp;RIGHT(BV$1,2)),$U545&lt;=DATEVALUE("9/30/20"&amp;RIGHT(BW$1,2))),NETWORKDAYS(DATEVALUE("10/1/20"&amp;RIGHT(BV$1,2)),$U545,Holidays!$J$3:$J$937),
IF($T545&lt;DATEVALUE("10/1/20"&amp;RIGHT(BV$1,2)),NETWORKDAYS(DATEVALUE("10/1/20"&amp;RIGHT(BV$1,2)),DATEVALUE("9/30/20"&amp;RIGHT(BW$1,2)),Holidays!$J$3:$J$937),
IF($T545&gt;=DATEVALUE("10/1/20"&amp;RIGHT(BV$1,2)),NETWORKDAYS($T545,DATEVALUE("9/30/20"&amp;RIGHT(BW$1,2)),Holidays!$J$3:$J$937),"")))),"")/(NETWORKDAYS($T545,$U545,Holidays!$J$3:$J$937)),0))</f>
        <v/>
      </c>
      <c r="BX545" s="87" t="str">
        <f>IF($Q545="","",IFERROR(IF(OR(AND($T545&gt;=DATEVALUE("10/1/20"&amp;RIGHT(BW$1,2)),$T545&lt;=DATEVALUE("9/30/20"&amp;RIGHT(BX$1,2))),AND($U545&gt;=DATEVALUE("10/1/20"&amp;RIGHT(BW$1,2)),$U545&lt;=DATEVALUE("9/30/20"&amp;RIGHT(BX$1,2))),AND($T545&lt;=DATEVALUE("10/1/20"&amp;RIGHT(BW$1,2)),$U545&gt;=DATEVALUE("9/30/20"&amp;RIGHT(BX$1,2)))),
IF(AND($T545&gt;=DATEVALUE("10/1/20"&amp;RIGHT(BW$1,2)),$U545&lt;=DATEVALUE("9/30/20"&amp;RIGHT(BX$1,2))),NETWORKDAYS($T545,$U545,Holidays!$J$3:$J$937),
IF(AND($T545&lt;DATEVALUE("10/1/20"&amp;RIGHT(BW$1,2)),$U545&lt;=DATEVALUE("9/30/20"&amp;RIGHT(BX$1,2))),NETWORKDAYS(DATEVALUE("10/1/20"&amp;RIGHT(BW$1,2)),$U545,Holidays!$J$3:$J$937),
IF($T545&lt;DATEVALUE("10/1/20"&amp;RIGHT(BW$1,2)),NETWORKDAYS(DATEVALUE("10/1/20"&amp;RIGHT(BW$1,2)),DATEVALUE("9/30/20"&amp;RIGHT(BX$1,2)),Holidays!$J$3:$J$937),
IF($T545&gt;=DATEVALUE("10/1/20"&amp;RIGHT(BW$1,2)),NETWORKDAYS($T545,DATEVALUE("9/30/20"&amp;RIGHT(BX$1,2)),Holidays!$J$3:$J$937),"")))),"")/(NETWORKDAYS($T545,$U545,Holidays!$J$3:$J$937)),0))</f>
        <v/>
      </c>
      <c r="BY545" s="87" t="str">
        <f>IF($Q545="","",IFERROR(IF(OR(AND($T545&gt;=DATEVALUE("10/1/20"&amp;RIGHT(BX$1,2)),$T545&lt;=DATEVALUE("9/30/20"&amp;RIGHT(BY$1,2))),AND($U545&gt;=DATEVALUE("10/1/20"&amp;RIGHT(BX$1,2)),$U545&lt;=DATEVALUE("9/30/20"&amp;RIGHT(BY$1,2))),AND($T545&lt;=DATEVALUE("10/1/20"&amp;RIGHT(BX$1,2)),$U545&gt;=DATEVALUE("9/30/20"&amp;RIGHT(BY$1,2)))),
IF(AND($T545&gt;=DATEVALUE("10/1/20"&amp;RIGHT(BX$1,2)),$U545&lt;=DATEVALUE("9/30/20"&amp;RIGHT(BY$1,2))),NETWORKDAYS($T545,$U545,Holidays!$J$3:$J$937),
IF(AND($T545&lt;DATEVALUE("10/1/20"&amp;RIGHT(BX$1,2)),$U545&lt;=DATEVALUE("9/30/20"&amp;RIGHT(BY$1,2))),NETWORKDAYS(DATEVALUE("10/1/20"&amp;RIGHT(BX$1,2)),$U545,Holidays!$J$3:$J$937),
IF($T545&lt;DATEVALUE("10/1/20"&amp;RIGHT(BX$1,2)),NETWORKDAYS(DATEVALUE("10/1/20"&amp;RIGHT(BX$1,2)),DATEVALUE("9/30/20"&amp;RIGHT(BY$1,2)),Holidays!$J$3:$J$937),
IF($T545&gt;=DATEVALUE("10/1/20"&amp;RIGHT(BX$1,2)),NETWORKDAYS($T545,DATEVALUE("9/30/20"&amp;RIGHT(BY$1,2)),Holidays!$J$3:$J$937),"")))),"")/(NETWORKDAYS($T545,$U545,Holidays!$J$3:$J$937)),0))</f>
        <v/>
      </c>
      <c r="BZ545" s="87" t="str">
        <f>IF($Q545="","",IFERROR(IF(OR(AND($T545&gt;=DATEVALUE("10/1/20"&amp;RIGHT(BY$1,2)),$T545&lt;=DATEVALUE("9/30/20"&amp;RIGHT(BZ$1,2))),AND($U545&gt;=DATEVALUE("10/1/20"&amp;RIGHT(BY$1,2)),$U545&lt;=DATEVALUE("9/30/20"&amp;RIGHT(BZ$1,2))),AND($T545&lt;=DATEVALUE("10/1/20"&amp;RIGHT(BY$1,2)),$U545&gt;=DATEVALUE("9/30/20"&amp;RIGHT(BZ$1,2)))),
IF(AND($T545&gt;=DATEVALUE("10/1/20"&amp;RIGHT(BY$1,2)),$U545&lt;=DATEVALUE("9/30/20"&amp;RIGHT(BZ$1,2))),NETWORKDAYS($T545,$U545,Holidays!$J$3:$J$937),
IF(AND($T545&lt;DATEVALUE("10/1/20"&amp;RIGHT(BY$1,2)),$U545&lt;=DATEVALUE("9/30/20"&amp;RIGHT(BZ$1,2))),NETWORKDAYS(DATEVALUE("10/1/20"&amp;RIGHT(BY$1,2)),$U545,Holidays!$J$3:$J$937),
IF($T545&lt;DATEVALUE("10/1/20"&amp;RIGHT(BY$1,2)),NETWORKDAYS(DATEVALUE("10/1/20"&amp;RIGHT(BY$1,2)),DATEVALUE("9/30/20"&amp;RIGHT(BZ$1,2)),Holidays!$J$3:$J$937),
IF($T545&gt;=DATEVALUE("10/1/20"&amp;RIGHT(BY$1,2)),NETWORKDAYS($T545,DATEVALUE("9/30/20"&amp;RIGHT(BZ$1,2)),Holidays!$J$3:$J$937),"")))),"")/(NETWORKDAYS($T545,$U545,Holidays!$J$3:$J$937)),0))</f>
        <v/>
      </c>
      <c r="CA545" s="87" t="str">
        <f>IF($Q545="","",IFERROR(IF(OR(AND($T545&gt;=DATEVALUE("10/1/20"&amp;RIGHT(BZ$1,2)),$T545&lt;=DATEVALUE("9/30/20"&amp;RIGHT(CA$1,2))),AND($U545&gt;=DATEVALUE("10/1/20"&amp;RIGHT(BZ$1,2)),$U545&lt;=DATEVALUE("9/30/20"&amp;RIGHT(CA$1,2))),AND($T545&lt;=DATEVALUE("10/1/20"&amp;RIGHT(BZ$1,2)),$U545&gt;=DATEVALUE("9/30/20"&amp;RIGHT(CA$1,2)))),
IF(AND($T545&gt;=DATEVALUE("10/1/20"&amp;RIGHT(BZ$1,2)),$U545&lt;=DATEVALUE("9/30/20"&amp;RIGHT(CA$1,2))),NETWORKDAYS($T545,$U545,Holidays!$J$3:$J$937),
IF(AND($T545&lt;DATEVALUE("10/1/20"&amp;RIGHT(BZ$1,2)),$U545&lt;=DATEVALUE("9/30/20"&amp;RIGHT(CA$1,2))),NETWORKDAYS(DATEVALUE("10/1/20"&amp;RIGHT(BZ$1,2)),$U545,Holidays!$J$3:$J$937),
IF($T545&lt;DATEVALUE("10/1/20"&amp;RIGHT(BZ$1,2)),NETWORKDAYS(DATEVALUE("10/1/20"&amp;RIGHT(BZ$1,2)),DATEVALUE("9/30/20"&amp;RIGHT(CA$1,2)),Holidays!$J$3:$J$937),
IF($T545&gt;=DATEVALUE("10/1/20"&amp;RIGHT(BZ$1,2)),NETWORKDAYS($T545,DATEVALUE("9/30/20"&amp;RIGHT(CA$1,2)),Holidays!$J$3:$J$937),"")))),"")/(NETWORKDAYS($T545,$U545,Holidays!$J$3:$J$937)),0))</f>
        <v/>
      </c>
      <c r="CB545" s="87" t="str">
        <f>IF($Q545="","",IFERROR(IF(OR(AND($T545&gt;=DATEVALUE("10/1/20"&amp;RIGHT(CA$1,2)),$T545&lt;=DATEVALUE("9/30/20"&amp;RIGHT(CB$1,2))),AND($U545&gt;=DATEVALUE("10/1/20"&amp;RIGHT(CA$1,2)),$U545&lt;=DATEVALUE("9/30/20"&amp;RIGHT(CB$1,2))),AND($T545&lt;=DATEVALUE("10/1/20"&amp;RIGHT(CA$1,2)),$U545&gt;=DATEVALUE("9/30/20"&amp;RIGHT(CB$1,2)))),
IF(AND($T545&gt;=DATEVALUE("10/1/20"&amp;RIGHT(CA$1,2)),$U545&lt;=DATEVALUE("9/30/20"&amp;RIGHT(CB$1,2))),NETWORKDAYS($T545,$U545,Holidays!$J$3:$J$937),
IF(AND($T545&lt;DATEVALUE("10/1/20"&amp;RIGHT(CA$1,2)),$U545&lt;=DATEVALUE("9/30/20"&amp;RIGHT(CB$1,2))),NETWORKDAYS(DATEVALUE("10/1/20"&amp;RIGHT(CA$1,2)),$U545,Holidays!$J$3:$J$937),
IF($T545&lt;DATEVALUE("10/1/20"&amp;RIGHT(CA$1,2)),NETWORKDAYS(DATEVALUE("10/1/20"&amp;RIGHT(CA$1,2)),DATEVALUE("9/30/20"&amp;RIGHT(CB$1,2)),Holidays!$J$3:$J$937),
IF($T545&gt;=DATEVALUE("10/1/20"&amp;RIGHT(CA$1,2)),NETWORKDAYS($T545,DATEVALUE("9/30/20"&amp;RIGHT(CB$1,2)),Holidays!$J$3:$J$937),"")))),"")/(NETWORKDAYS($T545,$U545,Holidays!$J$3:$J$937)),0))</f>
        <v/>
      </c>
    </row>
    <row r="546" spans="1:80">
      <c r="A546" s="97"/>
      <c r="B546" s="98" t="str">
        <f ca="1">IF(NOT($A546=""),OFFSET('WBS Reference &amp; User Procedure'!$A$1,MATCH($A546,'WBS Reference &amp; User Procedure'!$A:$A,0)-1,1),"")</f>
        <v/>
      </c>
      <c r="D546" s="97"/>
      <c r="I546" s="78"/>
      <c r="T546" s="104" t="str">
        <f>IF(NOT(Q546=""),IF(NOT($S546=""),$S546,#REF!),"")</f>
        <v/>
      </c>
      <c r="U546" s="104" t="str">
        <f>IF(NOT(Q546=""),WORKDAY(T546,Q546,Holidays!$J$3:$J$937),"")</f>
        <v/>
      </c>
      <c r="V546" s="104"/>
      <c r="W546" s="104"/>
      <c r="X546" s="101" t="str">
        <f t="shared" si="106"/>
        <v/>
      </c>
      <c r="AL546" s="87" t="str">
        <f t="shared" ca="1" si="120"/>
        <v/>
      </c>
      <c r="AN546" s="87" t="str">
        <f t="shared" ref="AN546:AW555" ca="1" si="121">IF($Q546="","",IFERROR(OFFSET(INDIRECT("'"&amp;KEY_RESOURCE_STRUCTURE_TAB&amp;"'!"&amp;KEY_RATE_SET_INDEX&amp;""),$AL546-1,COLUMN()-34),0))</f>
        <v/>
      </c>
      <c r="AO546" s="87" t="str">
        <f t="shared" ca="1" si="121"/>
        <v/>
      </c>
      <c r="AP546" s="87" t="str">
        <f t="shared" ca="1" si="121"/>
        <v/>
      </c>
      <c r="AQ546" s="87" t="str">
        <f t="shared" ca="1" si="121"/>
        <v/>
      </c>
      <c r="AR546" s="87" t="str">
        <f t="shared" ca="1" si="121"/>
        <v/>
      </c>
      <c r="AS546" s="87" t="str">
        <f t="shared" ca="1" si="121"/>
        <v/>
      </c>
      <c r="AT546" s="87" t="str">
        <f t="shared" ca="1" si="121"/>
        <v/>
      </c>
      <c r="AU546" s="87" t="str">
        <f t="shared" ca="1" si="121"/>
        <v/>
      </c>
      <c r="AV546" s="87" t="str">
        <f t="shared" ca="1" si="121"/>
        <v/>
      </c>
      <c r="AW546" s="87" t="str">
        <f t="shared" ca="1" si="121"/>
        <v/>
      </c>
      <c r="AX546" s="87" t="str">
        <f t="shared" ref="AX546:BG555" ca="1" si="122">IF($Q546="","",IFERROR(OFFSET(INDIRECT("'"&amp;KEY_RESOURCE_STRUCTURE_TAB&amp;"'!"&amp;KEY_RATE_SET_INDEX&amp;""),$AL546-1,COLUMN()-34),0))</f>
        <v/>
      </c>
      <c r="AY546" s="87" t="str">
        <f t="shared" ca="1" si="122"/>
        <v/>
      </c>
      <c r="AZ546" s="87" t="str">
        <f t="shared" ca="1" si="122"/>
        <v/>
      </c>
      <c r="BA546" s="87" t="str">
        <f t="shared" ca="1" si="122"/>
        <v/>
      </c>
      <c r="BB546" s="87" t="str">
        <f t="shared" ca="1" si="122"/>
        <v/>
      </c>
      <c r="BC546" s="87" t="str">
        <f t="shared" ca="1" si="122"/>
        <v/>
      </c>
      <c r="BD546" s="87" t="str">
        <f t="shared" ca="1" si="122"/>
        <v/>
      </c>
      <c r="BE546" s="87" t="str">
        <f t="shared" ca="1" si="122"/>
        <v/>
      </c>
      <c r="BF546" s="87" t="str">
        <f t="shared" ca="1" si="122"/>
        <v/>
      </c>
      <c r="BG546" s="87" t="str">
        <f t="shared" ca="1" si="122"/>
        <v/>
      </c>
      <c r="BI546" s="87" t="str">
        <f>IF($Q546="","",IFERROR(IF(OR(AND($T546&gt;=DATEVALUE("10/1/20"&amp;RIGHT(BH$1,2)),$T546&lt;=DATEVALUE("9/30/20"&amp;RIGHT(BI$1,2))),AND($U546&gt;=DATEVALUE("10/1/20"&amp;RIGHT(BH$1,2)),$U546&lt;=DATEVALUE("9/30/20"&amp;RIGHT(BI$1,2))),AND($T546&lt;=DATEVALUE("10/1/20"&amp;RIGHT(BH$1,2)),$U546&gt;=DATEVALUE("9/30/20"&amp;RIGHT(BI$1,2)))),
IF(AND($T546&gt;=DATEVALUE("10/1/20"&amp;RIGHT(BH$1,2)),$U546&lt;=DATEVALUE("9/30/20"&amp;RIGHT(BI$1,2))),NETWORKDAYS($T546,$U546,Holidays!$J$3:$J$937),
IF(AND($T546&lt;DATEVALUE("10/1/20"&amp;RIGHT(BH$1,2)),$U546&lt;=DATEVALUE("9/30/20"&amp;RIGHT(BI$1,2))),NETWORKDAYS(DATEVALUE("10/1/20"&amp;RIGHT(BH$1,2)),$U546,Holidays!$J$3:$J$937),
IF($T546&lt;DATEVALUE("10/1/20"&amp;RIGHT(BH$1,2)),NETWORKDAYS(DATEVALUE("10/1/20"&amp;RIGHT(BH$1,2)),DATEVALUE("9/30/20"&amp;RIGHT(BI$1,2)),Holidays!$J$3:$J$937),
IF($T546&gt;=DATEVALUE("10/1/20"&amp;RIGHT(BH$1,2)),NETWORKDAYS($T546,DATEVALUE("9/30/20"&amp;RIGHT(BI$1,2)),Holidays!$J$3:$J$937),"")))),"")/(NETWORKDAYS($T546,$U546,Holidays!$J$3:$J$937)),0))</f>
        <v/>
      </c>
      <c r="BJ546" s="87" t="str">
        <f>IF($Q546="","",IFERROR(IF(OR(AND($T546&gt;=DATEVALUE("10/1/20"&amp;RIGHT(BI$1,2)),$T546&lt;=DATEVALUE("9/30/20"&amp;RIGHT(BJ$1,2))),AND($U546&gt;=DATEVALUE("10/1/20"&amp;RIGHT(BI$1,2)),$U546&lt;=DATEVALUE("9/30/20"&amp;RIGHT(BJ$1,2))),AND($T546&lt;=DATEVALUE("10/1/20"&amp;RIGHT(BI$1,2)),$U546&gt;=DATEVALUE("9/30/20"&amp;RIGHT(BJ$1,2)))),
IF(AND($T546&gt;=DATEVALUE("10/1/20"&amp;RIGHT(BI$1,2)),$U546&lt;=DATEVALUE("9/30/20"&amp;RIGHT(BJ$1,2))),NETWORKDAYS($T546,$U546,Holidays!$J$3:$J$937),
IF(AND($T546&lt;DATEVALUE("10/1/20"&amp;RIGHT(BI$1,2)),$U546&lt;=DATEVALUE("9/30/20"&amp;RIGHT(BJ$1,2))),NETWORKDAYS(DATEVALUE("10/1/20"&amp;RIGHT(BI$1,2)),$U546,Holidays!$J$3:$J$937),
IF($T546&lt;DATEVALUE("10/1/20"&amp;RIGHT(BI$1,2)),NETWORKDAYS(DATEVALUE("10/1/20"&amp;RIGHT(BI$1,2)),DATEVALUE("9/30/20"&amp;RIGHT(BJ$1,2)),Holidays!$J$3:$J$937),
IF($T546&gt;=DATEVALUE("10/1/20"&amp;RIGHT(BI$1,2)),NETWORKDAYS($T546,DATEVALUE("9/30/20"&amp;RIGHT(BJ$1,2)),Holidays!$J$3:$J$937),"")))),"")/(NETWORKDAYS($T546,$U546,Holidays!$J$3:$J$937)),0))</f>
        <v/>
      </c>
      <c r="BK546" s="87" t="str">
        <f>IF($Q546="","",IFERROR(IF(OR(AND($T546&gt;=DATEVALUE("10/1/20"&amp;RIGHT(BJ$1,2)),$T546&lt;=DATEVALUE("9/30/20"&amp;RIGHT(BK$1,2))),AND($U546&gt;=DATEVALUE("10/1/20"&amp;RIGHT(BJ$1,2)),$U546&lt;=DATEVALUE("9/30/20"&amp;RIGHT(BK$1,2))),AND($T546&lt;=DATEVALUE("10/1/20"&amp;RIGHT(BJ$1,2)),$U546&gt;=DATEVALUE("9/30/20"&amp;RIGHT(BK$1,2)))),
IF(AND($T546&gt;=DATEVALUE("10/1/20"&amp;RIGHT(BJ$1,2)),$U546&lt;=DATEVALUE("9/30/20"&amp;RIGHT(BK$1,2))),NETWORKDAYS($T546,$U546,Holidays!$J$3:$J$937),
IF(AND($T546&lt;DATEVALUE("10/1/20"&amp;RIGHT(BJ$1,2)),$U546&lt;=DATEVALUE("9/30/20"&amp;RIGHT(BK$1,2))),NETWORKDAYS(DATEVALUE("10/1/20"&amp;RIGHT(BJ$1,2)),$U546,Holidays!$J$3:$J$937),
IF($T546&lt;DATEVALUE("10/1/20"&amp;RIGHT(BJ$1,2)),NETWORKDAYS(DATEVALUE("10/1/20"&amp;RIGHT(BJ$1,2)),DATEVALUE("9/30/20"&amp;RIGHT(BK$1,2)),Holidays!$J$3:$J$937),
IF($T546&gt;=DATEVALUE("10/1/20"&amp;RIGHT(BJ$1,2)),NETWORKDAYS($T546,DATEVALUE("9/30/20"&amp;RIGHT(BK$1,2)),Holidays!$J$3:$J$937),"")))),"")/(NETWORKDAYS($T546,$U546,Holidays!$J$3:$J$937)),0))</f>
        <v/>
      </c>
      <c r="BL546" s="87" t="str">
        <f>IF($Q546="","",IFERROR(IF(OR(AND($T546&gt;=DATEVALUE("10/1/20"&amp;RIGHT(BK$1,2)),$T546&lt;=DATEVALUE("9/30/20"&amp;RIGHT(BL$1,2))),AND($U546&gt;=DATEVALUE("10/1/20"&amp;RIGHT(BK$1,2)),$U546&lt;=DATEVALUE("9/30/20"&amp;RIGHT(BL$1,2))),AND($T546&lt;=DATEVALUE("10/1/20"&amp;RIGHT(BK$1,2)),$U546&gt;=DATEVALUE("9/30/20"&amp;RIGHT(BL$1,2)))),
IF(AND($T546&gt;=DATEVALUE("10/1/20"&amp;RIGHT(BK$1,2)),$U546&lt;=DATEVALUE("9/30/20"&amp;RIGHT(BL$1,2))),NETWORKDAYS($T546,$U546,Holidays!$J$3:$J$937),
IF(AND($T546&lt;DATEVALUE("10/1/20"&amp;RIGHT(BK$1,2)),$U546&lt;=DATEVALUE("9/30/20"&amp;RIGHT(BL$1,2))),NETWORKDAYS(DATEVALUE("10/1/20"&amp;RIGHT(BK$1,2)),$U546,Holidays!$J$3:$J$937),
IF($T546&lt;DATEVALUE("10/1/20"&amp;RIGHT(BK$1,2)),NETWORKDAYS(DATEVALUE("10/1/20"&amp;RIGHT(BK$1,2)),DATEVALUE("9/30/20"&amp;RIGHT(BL$1,2)),Holidays!$J$3:$J$937),
IF($T546&gt;=DATEVALUE("10/1/20"&amp;RIGHT(BK$1,2)),NETWORKDAYS($T546,DATEVALUE("9/30/20"&amp;RIGHT(BL$1,2)),Holidays!$J$3:$J$937),"")))),"")/(NETWORKDAYS($T546,$U546,Holidays!$J$3:$J$937)),0))</f>
        <v/>
      </c>
      <c r="BM546" s="87" t="str">
        <f>IF($Q546="","",IFERROR(IF(OR(AND($T546&gt;=DATEVALUE("10/1/20"&amp;RIGHT(BL$1,2)),$T546&lt;=DATEVALUE("9/30/20"&amp;RIGHT(BM$1,2))),AND($U546&gt;=DATEVALUE("10/1/20"&amp;RIGHT(BL$1,2)),$U546&lt;=DATEVALUE("9/30/20"&amp;RIGHT(BM$1,2))),AND($T546&lt;=DATEVALUE("10/1/20"&amp;RIGHT(BL$1,2)),$U546&gt;=DATEVALUE("9/30/20"&amp;RIGHT(BM$1,2)))),
IF(AND($T546&gt;=DATEVALUE("10/1/20"&amp;RIGHT(BL$1,2)),$U546&lt;=DATEVALUE("9/30/20"&amp;RIGHT(BM$1,2))),NETWORKDAYS($T546,$U546,Holidays!$J$3:$J$937),
IF(AND($T546&lt;DATEVALUE("10/1/20"&amp;RIGHT(BL$1,2)),$U546&lt;=DATEVALUE("9/30/20"&amp;RIGHT(BM$1,2))),NETWORKDAYS(DATEVALUE("10/1/20"&amp;RIGHT(BL$1,2)),$U546,Holidays!$J$3:$J$937),
IF($T546&lt;DATEVALUE("10/1/20"&amp;RIGHT(BL$1,2)),NETWORKDAYS(DATEVALUE("10/1/20"&amp;RIGHT(BL$1,2)),DATEVALUE("9/30/20"&amp;RIGHT(BM$1,2)),Holidays!$J$3:$J$937),
IF($T546&gt;=DATEVALUE("10/1/20"&amp;RIGHT(BL$1,2)),NETWORKDAYS($T546,DATEVALUE("9/30/20"&amp;RIGHT(BM$1,2)),Holidays!$J$3:$J$937),"")))),"")/(NETWORKDAYS($T546,$U546,Holidays!$J$3:$J$937)),0))</f>
        <v/>
      </c>
      <c r="BN546" s="87" t="str">
        <f>IF($Q546="","",IFERROR(IF(OR(AND($T546&gt;=DATEVALUE("10/1/20"&amp;RIGHT(BM$1,2)),$T546&lt;=DATEVALUE("9/30/20"&amp;RIGHT(BN$1,2))),AND($U546&gt;=DATEVALUE("10/1/20"&amp;RIGHT(BM$1,2)),$U546&lt;=DATEVALUE("9/30/20"&amp;RIGHT(BN$1,2))),AND($T546&lt;=DATEVALUE("10/1/20"&amp;RIGHT(BM$1,2)),$U546&gt;=DATEVALUE("9/30/20"&amp;RIGHT(BN$1,2)))),
IF(AND($T546&gt;=DATEVALUE("10/1/20"&amp;RIGHT(BM$1,2)),$U546&lt;=DATEVALUE("9/30/20"&amp;RIGHT(BN$1,2))),NETWORKDAYS($T546,$U546,Holidays!$J$3:$J$937),
IF(AND($T546&lt;DATEVALUE("10/1/20"&amp;RIGHT(BM$1,2)),$U546&lt;=DATEVALUE("9/30/20"&amp;RIGHT(BN$1,2))),NETWORKDAYS(DATEVALUE("10/1/20"&amp;RIGHT(BM$1,2)),$U546,Holidays!$J$3:$J$937),
IF($T546&lt;DATEVALUE("10/1/20"&amp;RIGHT(BM$1,2)),NETWORKDAYS(DATEVALUE("10/1/20"&amp;RIGHT(BM$1,2)),DATEVALUE("9/30/20"&amp;RIGHT(BN$1,2)),Holidays!$J$3:$J$937),
IF($T546&gt;=DATEVALUE("10/1/20"&amp;RIGHT(BM$1,2)),NETWORKDAYS($T546,DATEVALUE("9/30/20"&amp;RIGHT(BN$1,2)),Holidays!$J$3:$J$937),"")))),"")/(NETWORKDAYS($T546,$U546,Holidays!$J$3:$J$937)),0))</f>
        <v/>
      </c>
      <c r="BO546" s="87" t="str">
        <f>IF($Q546="","",IFERROR(IF(OR(AND($T546&gt;=DATEVALUE("10/1/20"&amp;RIGHT(BN$1,2)),$T546&lt;=DATEVALUE("9/30/20"&amp;RIGHT(BO$1,2))),AND($U546&gt;=DATEVALUE("10/1/20"&amp;RIGHT(BN$1,2)),$U546&lt;=DATEVALUE("9/30/20"&amp;RIGHT(BO$1,2))),AND($T546&lt;=DATEVALUE("10/1/20"&amp;RIGHT(BN$1,2)),$U546&gt;=DATEVALUE("9/30/20"&amp;RIGHT(BO$1,2)))),
IF(AND($T546&gt;=DATEVALUE("10/1/20"&amp;RIGHT(BN$1,2)),$U546&lt;=DATEVALUE("9/30/20"&amp;RIGHT(BO$1,2))),NETWORKDAYS($T546,$U546,Holidays!$J$3:$J$937),
IF(AND($T546&lt;DATEVALUE("10/1/20"&amp;RIGHT(BN$1,2)),$U546&lt;=DATEVALUE("9/30/20"&amp;RIGHT(BO$1,2))),NETWORKDAYS(DATEVALUE("10/1/20"&amp;RIGHT(BN$1,2)),$U546,Holidays!$J$3:$J$937),
IF($T546&lt;DATEVALUE("10/1/20"&amp;RIGHT(BN$1,2)),NETWORKDAYS(DATEVALUE("10/1/20"&amp;RIGHT(BN$1,2)),DATEVALUE("9/30/20"&amp;RIGHT(BO$1,2)),Holidays!$J$3:$J$937),
IF($T546&gt;=DATEVALUE("10/1/20"&amp;RIGHT(BN$1,2)),NETWORKDAYS($T546,DATEVALUE("9/30/20"&amp;RIGHT(BO$1,2)),Holidays!$J$3:$J$937),"")))),"")/(NETWORKDAYS($T546,$U546,Holidays!$J$3:$J$937)),0))</f>
        <v/>
      </c>
      <c r="BP546" s="87" t="str">
        <f>IF($Q546="","",IFERROR(IF(OR(AND($T546&gt;=DATEVALUE("10/1/20"&amp;RIGHT(BO$1,2)),$T546&lt;=DATEVALUE("9/30/20"&amp;RIGHT(BP$1,2))),AND($U546&gt;=DATEVALUE("10/1/20"&amp;RIGHT(BO$1,2)),$U546&lt;=DATEVALUE("9/30/20"&amp;RIGHT(BP$1,2))),AND($T546&lt;=DATEVALUE("10/1/20"&amp;RIGHT(BO$1,2)),$U546&gt;=DATEVALUE("9/30/20"&amp;RIGHT(BP$1,2)))),
IF(AND($T546&gt;=DATEVALUE("10/1/20"&amp;RIGHT(BO$1,2)),$U546&lt;=DATEVALUE("9/30/20"&amp;RIGHT(BP$1,2))),NETWORKDAYS($T546,$U546,Holidays!$J$3:$J$937),
IF(AND($T546&lt;DATEVALUE("10/1/20"&amp;RIGHT(BO$1,2)),$U546&lt;=DATEVALUE("9/30/20"&amp;RIGHT(BP$1,2))),NETWORKDAYS(DATEVALUE("10/1/20"&amp;RIGHT(BO$1,2)),$U546,Holidays!$J$3:$J$937),
IF($T546&lt;DATEVALUE("10/1/20"&amp;RIGHT(BO$1,2)),NETWORKDAYS(DATEVALUE("10/1/20"&amp;RIGHT(BO$1,2)),DATEVALUE("9/30/20"&amp;RIGHT(BP$1,2)),Holidays!$J$3:$J$937),
IF($T546&gt;=DATEVALUE("10/1/20"&amp;RIGHT(BO$1,2)),NETWORKDAYS($T546,DATEVALUE("9/30/20"&amp;RIGHT(BP$1,2)),Holidays!$J$3:$J$937),"")))),"")/(NETWORKDAYS($T546,$U546,Holidays!$J$3:$J$937)),0))</f>
        <v/>
      </c>
      <c r="BQ546" s="87" t="str">
        <f>IF($Q546="","",IFERROR(IF(OR(AND($T546&gt;=DATEVALUE("10/1/20"&amp;RIGHT(BP$1,2)),$T546&lt;=DATEVALUE("9/30/20"&amp;RIGHT(BQ$1,2))),AND($U546&gt;=DATEVALUE("10/1/20"&amp;RIGHT(BP$1,2)),$U546&lt;=DATEVALUE("9/30/20"&amp;RIGHT(BQ$1,2))),AND($T546&lt;=DATEVALUE("10/1/20"&amp;RIGHT(BP$1,2)),$U546&gt;=DATEVALUE("9/30/20"&amp;RIGHT(BQ$1,2)))),
IF(AND($T546&gt;=DATEVALUE("10/1/20"&amp;RIGHT(BP$1,2)),$U546&lt;=DATEVALUE("9/30/20"&amp;RIGHT(BQ$1,2))),NETWORKDAYS($T546,$U546,Holidays!$J$3:$J$937),
IF(AND($T546&lt;DATEVALUE("10/1/20"&amp;RIGHT(BP$1,2)),$U546&lt;=DATEVALUE("9/30/20"&amp;RIGHT(BQ$1,2))),NETWORKDAYS(DATEVALUE("10/1/20"&amp;RIGHT(BP$1,2)),$U546,Holidays!$J$3:$J$937),
IF($T546&lt;DATEVALUE("10/1/20"&amp;RIGHT(BP$1,2)),NETWORKDAYS(DATEVALUE("10/1/20"&amp;RIGHT(BP$1,2)),DATEVALUE("9/30/20"&amp;RIGHT(BQ$1,2)),Holidays!$J$3:$J$937),
IF($T546&gt;=DATEVALUE("10/1/20"&amp;RIGHT(BP$1,2)),NETWORKDAYS($T546,DATEVALUE("9/30/20"&amp;RIGHT(BQ$1,2)),Holidays!$J$3:$J$937),"")))),"")/(NETWORKDAYS($T546,$U546,Holidays!$J$3:$J$937)),0))</f>
        <v/>
      </c>
      <c r="BR546" s="87" t="str">
        <f>IF($Q546="","",IFERROR(IF(OR(AND($T546&gt;=DATEVALUE("10/1/20"&amp;RIGHT(BQ$1,2)),$T546&lt;=DATEVALUE("9/30/20"&amp;RIGHT(BR$1,2))),AND($U546&gt;=DATEVALUE("10/1/20"&amp;RIGHT(BQ$1,2)),$U546&lt;=DATEVALUE("9/30/20"&amp;RIGHT(BR$1,2))),AND($T546&lt;=DATEVALUE("10/1/20"&amp;RIGHT(BQ$1,2)),$U546&gt;=DATEVALUE("9/30/20"&amp;RIGHT(BR$1,2)))),
IF(AND($T546&gt;=DATEVALUE("10/1/20"&amp;RIGHT(BQ$1,2)),$U546&lt;=DATEVALUE("9/30/20"&amp;RIGHT(BR$1,2))),NETWORKDAYS($T546,$U546,Holidays!$J$3:$J$937),
IF(AND($T546&lt;DATEVALUE("10/1/20"&amp;RIGHT(BQ$1,2)),$U546&lt;=DATEVALUE("9/30/20"&amp;RIGHT(BR$1,2))),NETWORKDAYS(DATEVALUE("10/1/20"&amp;RIGHT(BQ$1,2)),$U546,Holidays!$J$3:$J$937),
IF($T546&lt;DATEVALUE("10/1/20"&amp;RIGHT(BQ$1,2)),NETWORKDAYS(DATEVALUE("10/1/20"&amp;RIGHT(BQ$1,2)),DATEVALUE("9/30/20"&amp;RIGHT(BR$1,2)),Holidays!$J$3:$J$937),
IF($T546&gt;=DATEVALUE("10/1/20"&amp;RIGHT(BQ$1,2)),NETWORKDAYS($T546,DATEVALUE("9/30/20"&amp;RIGHT(BR$1,2)),Holidays!$J$3:$J$937),"")))),"")/(NETWORKDAYS($T546,$U546,Holidays!$J$3:$J$937)),0))</f>
        <v/>
      </c>
      <c r="BS546" s="87" t="str">
        <f>IF($Q546="","",IFERROR(IF(OR(AND($T546&gt;=DATEVALUE("10/1/20"&amp;RIGHT(BR$1,2)),$T546&lt;=DATEVALUE("9/30/20"&amp;RIGHT(BS$1,2))),AND($U546&gt;=DATEVALUE("10/1/20"&amp;RIGHT(BR$1,2)),$U546&lt;=DATEVALUE("9/30/20"&amp;RIGHT(BS$1,2))),AND($T546&lt;=DATEVALUE("10/1/20"&amp;RIGHT(BR$1,2)),$U546&gt;=DATEVALUE("9/30/20"&amp;RIGHT(BS$1,2)))),
IF(AND($T546&gt;=DATEVALUE("10/1/20"&amp;RIGHT(BR$1,2)),$U546&lt;=DATEVALUE("9/30/20"&amp;RIGHT(BS$1,2))),NETWORKDAYS($T546,$U546,Holidays!$J$3:$J$937),
IF(AND($T546&lt;DATEVALUE("10/1/20"&amp;RIGHT(BR$1,2)),$U546&lt;=DATEVALUE("9/30/20"&amp;RIGHT(BS$1,2))),NETWORKDAYS(DATEVALUE("10/1/20"&amp;RIGHT(BR$1,2)),$U546,Holidays!$J$3:$J$937),
IF($T546&lt;DATEVALUE("10/1/20"&amp;RIGHT(BR$1,2)),NETWORKDAYS(DATEVALUE("10/1/20"&amp;RIGHT(BR$1,2)),DATEVALUE("9/30/20"&amp;RIGHT(BS$1,2)),Holidays!$J$3:$J$937),
IF($T546&gt;=DATEVALUE("10/1/20"&amp;RIGHT(BR$1,2)),NETWORKDAYS($T546,DATEVALUE("9/30/20"&amp;RIGHT(BS$1,2)),Holidays!$J$3:$J$937),"")))),"")/(NETWORKDAYS($T546,$U546,Holidays!$J$3:$J$937)),0))</f>
        <v/>
      </c>
      <c r="BT546" s="87" t="str">
        <f>IF($Q546="","",IFERROR(IF(OR(AND($T546&gt;=DATEVALUE("10/1/20"&amp;RIGHT(BS$1,2)),$T546&lt;=DATEVALUE("9/30/20"&amp;RIGHT(BT$1,2))),AND($U546&gt;=DATEVALUE("10/1/20"&amp;RIGHT(BS$1,2)),$U546&lt;=DATEVALUE("9/30/20"&amp;RIGHT(BT$1,2))),AND($T546&lt;=DATEVALUE("10/1/20"&amp;RIGHT(BS$1,2)),$U546&gt;=DATEVALUE("9/30/20"&amp;RIGHT(BT$1,2)))),
IF(AND($T546&gt;=DATEVALUE("10/1/20"&amp;RIGHT(BS$1,2)),$U546&lt;=DATEVALUE("9/30/20"&amp;RIGHT(BT$1,2))),NETWORKDAYS($T546,$U546,Holidays!$J$3:$J$937),
IF(AND($T546&lt;DATEVALUE("10/1/20"&amp;RIGHT(BS$1,2)),$U546&lt;=DATEVALUE("9/30/20"&amp;RIGHT(BT$1,2))),NETWORKDAYS(DATEVALUE("10/1/20"&amp;RIGHT(BS$1,2)),$U546,Holidays!$J$3:$J$937),
IF($T546&lt;DATEVALUE("10/1/20"&amp;RIGHT(BS$1,2)),NETWORKDAYS(DATEVALUE("10/1/20"&amp;RIGHT(BS$1,2)),DATEVALUE("9/30/20"&amp;RIGHT(BT$1,2)),Holidays!$J$3:$J$937),
IF($T546&gt;=DATEVALUE("10/1/20"&amp;RIGHT(BS$1,2)),NETWORKDAYS($T546,DATEVALUE("9/30/20"&amp;RIGHT(BT$1,2)),Holidays!$J$3:$J$937),"")))),"")/(NETWORKDAYS($T546,$U546,Holidays!$J$3:$J$937)),0))</f>
        <v/>
      </c>
      <c r="BU546" s="87" t="str">
        <f>IF($Q546="","",IFERROR(IF(OR(AND($T546&gt;=DATEVALUE("10/1/20"&amp;RIGHT(BT$1,2)),$T546&lt;=DATEVALUE("9/30/20"&amp;RIGHT(BU$1,2))),AND($U546&gt;=DATEVALUE("10/1/20"&amp;RIGHT(BT$1,2)),$U546&lt;=DATEVALUE("9/30/20"&amp;RIGHT(BU$1,2))),AND($T546&lt;=DATEVALUE("10/1/20"&amp;RIGHT(BT$1,2)),$U546&gt;=DATEVALUE("9/30/20"&amp;RIGHT(BU$1,2)))),
IF(AND($T546&gt;=DATEVALUE("10/1/20"&amp;RIGHT(BT$1,2)),$U546&lt;=DATEVALUE("9/30/20"&amp;RIGHT(BU$1,2))),NETWORKDAYS($T546,$U546,Holidays!$J$3:$J$937),
IF(AND($T546&lt;DATEVALUE("10/1/20"&amp;RIGHT(BT$1,2)),$U546&lt;=DATEVALUE("9/30/20"&amp;RIGHT(BU$1,2))),NETWORKDAYS(DATEVALUE("10/1/20"&amp;RIGHT(BT$1,2)),$U546,Holidays!$J$3:$J$937),
IF($T546&lt;DATEVALUE("10/1/20"&amp;RIGHT(BT$1,2)),NETWORKDAYS(DATEVALUE("10/1/20"&amp;RIGHT(BT$1,2)),DATEVALUE("9/30/20"&amp;RIGHT(BU$1,2)),Holidays!$J$3:$J$937),
IF($T546&gt;=DATEVALUE("10/1/20"&amp;RIGHT(BT$1,2)),NETWORKDAYS($T546,DATEVALUE("9/30/20"&amp;RIGHT(BU$1,2)),Holidays!$J$3:$J$937),"")))),"")/(NETWORKDAYS($T546,$U546,Holidays!$J$3:$J$937)),0))</f>
        <v/>
      </c>
      <c r="BV546" s="87" t="str">
        <f>IF($Q546="","",IFERROR(IF(OR(AND($T546&gt;=DATEVALUE("10/1/20"&amp;RIGHT(BU$1,2)),$T546&lt;=DATEVALUE("9/30/20"&amp;RIGHT(BV$1,2))),AND($U546&gt;=DATEVALUE("10/1/20"&amp;RIGHT(BU$1,2)),$U546&lt;=DATEVALUE("9/30/20"&amp;RIGHT(BV$1,2))),AND($T546&lt;=DATEVALUE("10/1/20"&amp;RIGHT(BU$1,2)),$U546&gt;=DATEVALUE("9/30/20"&amp;RIGHT(BV$1,2)))),
IF(AND($T546&gt;=DATEVALUE("10/1/20"&amp;RIGHT(BU$1,2)),$U546&lt;=DATEVALUE("9/30/20"&amp;RIGHT(BV$1,2))),NETWORKDAYS($T546,$U546,Holidays!$J$3:$J$937),
IF(AND($T546&lt;DATEVALUE("10/1/20"&amp;RIGHT(BU$1,2)),$U546&lt;=DATEVALUE("9/30/20"&amp;RIGHT(BV$1,2))),NETWORKDAYS(DATEVALUE("10/1/20"&amp;RIGHT(BU$1,2)),$U546,Holidays!$J$3:$J$937),
IF($T546&lt;DATEVALUE("10/1/20"&amp;RIGHT(BU$1,2)),NETWORKDAYS(DATEVALUE("10/1/20"&amp;RIGHT(BU$1,2)),DATEVALUE("9/30/20"&amp;RIGHT(BV$1,2)),Holidays!$J$3:$J$937),
IF($T546&gt;=DATEVALUE("10/1/20"&amp;RIGHT(BU$1,2)),NETWORKDAYS($T546,DATEVALUE("9/30/20"&amp;RIGHT(BV$1,2)),Holidays!$J$3:$J$937),"")))),"")/(NETWORKDAYS($T546,$U546,Holidays!$J$3:$J$937)),0))</f>
        <v/>
      </c>
      <c r="BW546" s="87" t="str">
        <f>IF($Q546="","",IFERROR(IF(OR(AND($T546&gt;=DATEVALUE("10/1/20"&amp;RIGHT(BV$1,2)),$T546&lt;=DATEVALUE("9/30/20"&amp;RIGHT(BW$1,2))),AND($U546&gt;=DATEVALUE("10/1/20"&amp;RIGHT(BV$1,2)),$U546&lt;=DATEVALUE("9/30/20"&amp;RIGHT(BW$1,2))),AND($T546&lt;=DATEVALUE("10/1/20"&amp;RIGHT(BV$1,2)),$U546&gt;=DATEVALUE("9/30/20"&amp;RIGHT(BW$1,2)))),
IF(AND($T546&gt;=DATEVALUE("10/1/20"&amp;RIGHT(BV$1,2)),$U546&lt;=DATEVALUE("9/30/20"&amp;RIGHT(BW$1,2))),NETWORKDAYS($T546,$U546,Holidays!$J$3:$J$937),
IF(AND($T546&lt;DATEVALUE("10/1/20"&amp;RIGHT(BV$1,2)),$U546&lt;=DATEVALUE("9/30/20"&amp;RIGHT(BW$1,2))),NETWORKDAYS(DATEVALUE("10/1/20"&amp;RIGHT(BV$1,2)),$U546,Holidays!$J$3:$J$937),
IF($T546&lt;DATEVALUE("10/1/20"&amp;RIGHT(BV$1,2)),NETWORKDAYS(DATEVALUE("10/1/20"&amp;RIGHT(BV$1,2)),DATEVALUE("9/30/20"&amp;RIGHT(BW$1,2)),Holidays!$J$3:$J$937),
IF($T546&gt;=DATEVALUE("10/1/20"&amp;RIGHT(BV$1,2)),NETWORKDAYS($T546,DATEVALUE("9/30/20"&amp;RIGHT(BW$1,2)),Holidays!$J$3:$J$937),"")))),"")/(NETWORKDAYS($T546,$U546,Holidays!$J$3:$J$937)),0))</f>
        <v/>
      </c>
      <c r="BX546" s="87" t="str">
        <f>IF($Q546="","",IFERROR(IF(OR(AND($T546&gt;=DATEVALUE("10/1/20"&amp;RIGHT(BW$1,2)),$T546&lt;=DATEVALUE("9/30/20"&amp;RIGHT(BX$1,2))),AND($U546&gt;=DATEVALUE("10/1/20"&amp;RIGHT(BW$1,2)),$U546&lt;=DATEVALUE("9/30/20"&amp;RIGHT(BX$1,2))),AND($T546&lt;=DATEVALUE("10/1/20"&amp;RIGHT(BW$1,2)),$U546&gt;=DATEVALUE("9/30/20"&amp;RIGHT(BX$1,2)))),
IF(AND($T546&gt;=DATEVALUE("10/1/20"&amp;RIGHT(BW$1,2)),$U546&lt;=DATEVALUE("9/30/20"&amp;RIGHT(BX$1,2))),NETWORKDAYS($T546,$U546,Holidays!$J$3:$J$937),
IF(AND($T546&lt;DATEVALUE("10/1/20"&amp;RIGHT(BW$1,2)),$U546&lt;=DATEVALUE("9/30/20"&amp;RIGHT(BX$1,2))),NETWORKDAYS(DATEVALUE("10/1/20"&amp;RIGHT(BW$1,2)),$U546,Holidays!$J$3:$J$937),
IF($T546&lt;DATEVALUE("10/1/20"&amp;RIGHT(BW$1,2)),NETWORKDAYS(DATEVALUE("10/1/20"&amp;RIGHT(BW$1,2)),DATEVALUE("9/30/20"&amp;RIGHT(BX$1,2)),Holidays!$J$3:$J$937),
IF($T546&gt;=DATEVALUE("10/1/20"&amp;RIGHT(BW$1,2)),NETWORKDAYS($T546,DATEVALUE("9/30/20"&amp;RIGHT(BX$1,2)),Holidays!$J$3:$J$937),"")))),"")/(NETWORKDAYS($T546,$U546,Holidays!$J$3:$J$937)),0))</f>
        <v/>
      </c>
      <c r="BY546" s="87" t="str">
        <f>IF($Q546="","",IFERROR(IF(OR(AND($T546&gt;=DATEVALUE("10/1/20"&amp;RIGHT(BX$1,2)),$T546&lt;=DATEVALUE("9/30/20"&amp;RIGHT(BY$1,2))),AND($U546&gt;=DATEVALUE("10/1/20"&amp;RIGHT(BX$1,2)),$U546&lt;=DATEVALUE("9/30/20"&amp;RIGHT(BY$1,2))),AND($T546&lt;=DATEVALUE("10/1/20"&amp;RIGHT(BX$1,2)),$U546&gt;=DATEVALUE("9/30/20"&amp;RIGHT(BY$1,2)))),
IF(AND($T546&gt;=DATEVALUE("10/1/20"&amp;RIGHT(BX$1,2)),$U546&lt;=DATEVALUE("9/30/20"&amp;RIGHT(BY$1,2))),NETWORKDAYS($T546,$U546,Holidays!$J$3:$J$937),
IF(AND($T546&lt;DATEVALUE("10/1/20"&amp;RIGHT(BX$1,2)),$U546&lt;=DATEVALUE("9/30/20"&amp;RIGHT(BY$1,2))),NETWORKDAYS(DATEVALUE("10/1/20"&amp;RIGHT(BX$1,2)),$U546,Holidays!$J$3:$J$937),
IF($T546&lt;DATEVALUE("10/1/20"&amp;RIGHT(BX$1,2)),NETWORKDAYS(DATEVALUE("10/1/20"&amp;RIGHT(BX$1,2)),DATEVALUE("9/30/20"&amp;RIGHT(BY$1,2)),Holidays!$J$3:$J$937),
IF($T546&gt;=DATEVALUE("10/1/20"&amp;RIGHT(BX$1,2)),NETWORKDAYS($T546,DATEVALUE("9/30/20"&amp;RIGHT(BY$1,2)),Holidays!$J$3:$J$937),"")))),"")/(NETWORKDAYS($T546,$U546,Holidays!$J$3:$J$937)),0))</f>
        <v/>
      </c>
      <c r="BZ546" s="87" t="str">
        <f>IF($Q546="","",IFERROR(IF(OR(AND($T546&gt;=DATEVALUE("10/1/20"&amp;RIGHT(BY$1,2)),$T546&lt;=DATEVALUE("9/30/20"&amp;RIGHT(BZ$1,2))),AND($U546&gt;=DATEVALUE("10/1/20"&amp;RIGHT(BY$1,2)),$U546&lt;=DATEVALUE("9/30/20"&amp;RIGHT(BZ$1,2))),AND($T546&lt;=DATEVALUE("10/1/20"&amp;RIGHT(BY$1,2)),$U546&gt;=DATEVALUE("9/30/20"&amp;RIGHT(BZ$1,2)))),
IF(AND($T546&gt;=DATEVALUE("10/1/20"&amp;RIGHT(BY$1,2)),$U546&lt;=DATEVALUE("9/30/20"&amp;RIGHT(BZ$1,2))),NETWORKDAYS($T546,$U546,Holidays!$J$3:$J$937),
IF(AND($T546&lt;DATEVALUE("10/1/20"&amp;RIGHT(BY$1,2)),$U546&lt;=DATEVALUE("9/30/20"&amp;RIGHT(BZ$1,2))),NETWORKDAYS(DATEVALUE("10/1/20"&amp;RIGHT(BY$1,2)),$U546,Holidays!$J$3:$J$937),
IF($T546&lt;DATEVALUE("10/1/20"&amp;RIGHT(BY$1,2)),NETWORKDAYS(DATEVALUE("10/1/20"&amp;RIGHT(BY$1,2)),DATEVALUE("9/30/20"&amp;RIGHT(BZ$1,2)),Holidays!$J$3:$J$937),
IF($T546&gt;=DATEVALUE("10/1/20"&amp;RIGHT(BY$1,2)),NETWORKDAYS($T546,DATEVALUE("9/30/20"&amp;RIGHT(BZ$1,2)),Holidays!$J$3:$J$937),"")))),"")/(NETWORKDAYS($T546,$U546,Holidays!$J$3:$J$937)),0))</f>
        <v/>
      </c>
      <c r="CA546" s="87" t="str">
        <f>IF($Q546="","",IFERROR(IF(OR(AND($T546&gt;=DATEVALUE("10/1/20"&amp;RIGHT(BZ$1,2)),$T546&lt;=DATEVALUE("9/30/20"&amp;RIGHT(CA$1,2))),AND($U546&gt;=DATEVALUE("10/1/20"&amp;RIGHT(BZ$1,2)),$U546&lt;=DATEVALUE("9/30/20"&amp;RIGHT(CA$1,2))),AND($T546&lt;=DATEVALUE("10/1/20"&amp;RIGHT(BZ$1,2)),$U546&gt;=DATEVALUE("9/30/20"&amp;RIGHT(CA$1,2)))),
IF(AND($T546&gt;=DATEVALUE("10/1/20"&amp;RIGHT(BZ$1,2)),$U546&lt;=DATEVALUE("9/30/20"&amp;RIGHT(CA$1,2))),NETWORKDAYS($T546,$U546,Holidays!$J$3:$J$937),
IF(AND($T546&lt;DATEVALUE("10/1/20"&amp;RIGHT(BZ$1,2)),$U546&lt;=DATEVALUE("9/30/20"&amp;RIGHT(CA$1,2))),NETWORKDAYS(DATEVALUE("10/1/20"&amp;RIGHT(BZ$1,2)),$U546,Holidays!$J$3:$J$937),
IF($T546&lt;DATEVALUE("10/1/20"&amp;RIGHT(BZ$1,2)),NETWORKDAYS(DATEVALUE("10/1/20"&amp;RIGHT(BZ$1,2)),DATEVALUE("9/30/20"&amp;RIGHT(CA$1,2)),Holidays!$J$3:$J$937),
IF($T546&gt;=DATEVALUE("10/1/20"&amp;RIGHT(BZ$1,2)),NETWORKDAYS($T546,DATEVALUE("9/30/20"&amp;RIGHT(CA$1,2)),Holidays!$J$3:$J$937),"")))),"")/(NETWORKDAYS($T546,$U546,Holidays!$J$3:$J$937)),0))</f>
        <v/>
      </c>
      <c r="CB546" s="87" t="str">
        <f>IF($Q546="","",IFERROR(IF(OR(AND($T546&gt;=DATEVALUE("10/1/20"&amp;RIGHT(CA$1,2)),$T546&lt;=DATEVALUE("9/30/20"&amp;RIGHT(CB$1,2))),AND($U546&gt;=DATEVALUE("10/1/20"&amp;RIGHT(CA$1,2)),$U546&lt;=DATEVALUE("9/30/20"&amp;RIGHT(CB$1,2))),AND($T546&lt;=DATEVALUE("10/1/20"&amp;RIGHT(CA$1,2)),$U546&gt;=DATEVALUE("9/30/20"&amp;RIGHT(CB$1,2)))),
IF(AND($T546&gt;=DATEVALUE("10/1/20"&amp;RIGHT(CA$1,2)),$U546&lt;=DATEVALUE("9/30/20"&amp;RIGHT(CB$1,2))),NETWORKDAYS($T546,$U546,Holidays!$J$3:$J$937),
IF(AND($T546&lt;DATEVALUE("10/1/20"&amp;RIGHT(CA$1,2)),$U546&lt;=DATEVALUE("9/30/20"&amp;RIGHT(CB$1,2))),NETWORKDAYS(DATEVALUE("10/1/20"&amp;RIGHT(CA$1,2)),$U546,Holidays!$J$3:$J$937),
IF($T546&lt;DATEVALUE("10/1/20"&amp;RIGHT(CA$1,2)),NETWORKDAYS(DATEVALUE("10/1/20"&amp;RIGHT(CA$1,2)),DATEVALUE("9/30/20"&amp;RIGHT(CB$1,2)),Holidays!$J$3:$J$937),
IF($T546&gt;=DATEVALUE("10/1/20"&amp;RIGHT(CA$1,2)),NETWORKDAYS($T546,DATEVALUE("9/30/20"&amp;RIGHT(CB$1,2)),Holidays!$J$3:$J$937),"")))),"")/(NETWORKDAYS($T546,$U546,Holidays!$J$3:$J$937)),0))</f>
        <v/>
      </c>
    </row>
    <row r="547" spans="1:80">
      <c r="A547" s="97"/>
      <c r="B547" s="98" t="str">
        <f ca="1">IF(NOT($A547=""),OFFSET('WBS Reference &amp; User Procedure'!$A$1,MATCH($A547,'WBS Reference &amp; User Procedure'!$A:$A,0)-1,1),"")</f>
        <v/>
      </c>
      <c r="D547" s="97"/>
      <c r="I547" s="78"/>
      <c r="T547" s="104" t="str">
        <f>IF(NOT(Q547=""),IF(NOT($S547=""),$S547,#REF!),"")</f>
        <v/>
      </c>
      <c r="U547" s="104" t="str">
        <f>IF(NOT(Q547=""),WORKDAY(T547,Q547,Holidays!$J$3:$J$937),"")</f>
        <v/>
      </c>
      <c r="V547" s="104"/>
      <c r="W547" s="104"/>
      <c r="X547" s="101" t="str">
        <f t="shared" si="106"/>
        <v/>
      </c>
      <c r="AL547" s="87" t="str">
        <f t="shared" ca="1" si="120"/>
        <v/>
      </c>
      <c r="AN547" s="87" t="str">
        <f t="shared" ca="1" si="121"/>
        <v/>
      </c>
      <c r="AO547" s="87" t="str">
        <f t="shared" ca="1" si="121"/>
        <v/>
      </c>
      <c r="AP547" s="87" t="str">
        <f t="shared" ca="1" si="121"/>
        <v/>
      </c>
      <c r="AQ547" s="87" t="str">
        <f t="shared" ca="1" si="121"/>
        <v/>
      </c>
      <c r="AR547" s="87" t="str">
        <f t="shared" ca="1" si="121"/>
        <v/>
      </c>
      <c r="AS547" s="87" t="str">
        <f t="shared" ca="1" si="121"/>
        <v/>
      </c>
      <c r="AT547" s="87" t="str">
        <f t="shared" ca="1" si="121"/>
        <v/>
      </c>
      <c r="AU547" s="87" t="str">
        <f t="shared" ca="1" si="121"/>
        <v/>
      </c>
      <c r="AV547" s="87" t="str">
        <f t="shared" ca="1" si="121"/>
        <v/>
      </c>
      <c r="AW547" s="87" t="str">
        <f t="shared" ca="1" si="121"/>
        <v/>
      </c>
      <c r="AX547" s="87" t="str">
        <f t="shared" ca="1" si="122"/>
        <v/>
      </c>
      <c r="AY547" s="87" t="str">
        <f t="shared" ca="1" si="122"/>
        <v/>
      </c>
      <c r="AZ547" s="87" t="str">
        <f t="shared" ca="1" si="122"/>
        <v/>
      </c>
      <c r="BA547" s="87" t="str">
        <f t="shared" ca="1" si="122"/>
        <v/>
      </c>
      <c r="BB547" s="87" t="str">
        <f t="shared" ca="1" si="122"/>
        <v/>
      </c>
      <c r="BC547" s="87" t="str">
        <f t="shared" ca="1" si="122"/>
        <v/>
      </c>
      <c r="BD547" s="87" t="str">
        <f t="shared" ca="1" si="122"/>
        <v/>
      </c>
      <c r="BE547" s="87" t="str">
        <f t="shared" ca="1" si="122"/>
        <v/>
      </c>
      <c r="BF547" s="87" t="str">
        <f t="shared" ca="1" si="122"/>
        <v/>
      </c>
      <c r="BG547" s="87" t="str">
        <f t="shared" ca="1" si="122"/>
        <v/>
      </c>
      <c r="BI547" s="87" t="str">
        <f>IF($Q547="","",IFERROR(IF(OR(AND($T547&gt;=DATEVALUE("10/1/20"&amp;RIGHT(BH$1,2)),$T547&lt;=DATEVALUE("9/30/20"&amp;RIGHT(BI$1,2))),AND($U547&gt;=DATEVALUE("10/1/20"&amp;RIGHT(BH$1,2)),$U547&lt;=DATEVALUE("9/30/20"&amp;RIGHT(BI$1,2))),AND($T547&lt;=DATEVALUE("10/1/20"&amp;RIGHT(BH$1,2)),$U547&gt;=DATEVALUE("9/30/20"&amp;RIGHT(BI$1,2)))),
IF(AND($T547&gt;=DATEVALUE("10/1/20"&amp;RIGHT(BH$1,2)),$U547&lt;=DATEVALUE("9/30/20"&amp;RIGHT(BI$1,2))),NETWORKDAYS($T547,$U547,Holidays!$J$3:$J$937),
IF(AND($T547&lt;DATEVALUE("10/1/20"&amp;RIGHT(BH$1,2)),$U547&lt;=DATEVALUE("9/30/20"&amp;RIGHT(BI$1,2))),NETWORKDAYS(DATEVALUE("10/1/20"&amp;RIGHT(BH$1,2)),$U547,Holidays!$J$3:$J$937),
IF($T547&lt;DATEVALUE("10/1/20"&amp;RIGHT(BH$1,2)),NETWORKDAYS(DATEVALUE("10/1/20"&amp;RIGHT(BH$1,2)),DATEVALUE("9/30/20"&amp;RIGHT(BI$1,2)),Holidays!$J$3:$J$937),
IF($T547&gt;=DATEVALUE("10/1/20"&amp;RIGHT(BH$1,2)),NETWORKDAYS($T547,DATEVALUE("9/30/20"&amp;RIGHT(BI$1,2)),Holidays!$J$3:$J$937),"")))),"")/(NETWORKDAYS($T547,$U547,Holidays!$J$3:$J$937)),0))</f>
        <v/>
      </c>
      <c r="BJ547" s="87" t="str">
        <f>IF($Q547="","",IFERROR(IF(OR(AND($T547&gt;=DATEVALUE("10/1/20"&amp;RIGHT(BI$1,2)),$T547&lt;=DATEVALUE("9/30/20"&amp;RIGHT(BJ$1,2))),AND($U547&gt;=DATEVALUE("10/1/20"&amp;RIGHT(BI$1,2)),$U547&lt;=DATEVALUE("9/30/20"&amp;RIGHT(BJ$1,2))),AND($T547&lt;=DATEVALUE("10/1/20"&amp;RIGHT(BI$1,2)),$U547&gt;=DATEVALUE("9/30/20"&amp;RIGHT(BJ$1,2)))),
IF(AND($T547&gt;=DATEVALUE("10/1/20"&amp;RIGHT(BI$1,2)),$U547&lt;=DATEVALUE("9/30/20"&amp;RIGHT(BJ$1,2))),NETWORKDAYS($T547,$U547,Holidays!$J$3:$J$937),
IF(AND($T547&lt;DATEVALUE("10/1/20"&amp;RIGHT(BI$1,2)),$U547&lt;=DATEVALUE("9/30/20"&amp;RIGHT(BJ$1,2))),NETWORKDAYS(DATEVALUE("10/1/20"&amp;RIGHT(BI$1,2)),$U547,Holidays!$J$3:$J$937),
IF($T547&lt;DATEVALUE("10/1/20"&amp;RIGHT(BI$1,2)),NETWORKDAYS(DATEVALUE("10/1/20"&amp;RIGHT(BI$1,2)),DATEVALUE("9/30/20"&amp;RIGHT(BJ$1,2)),Holidays!$J$3:$J$937),
IF($T547&gt;=DATEVALUE("10/1/20"&amp;RIGHT(BI$1,2)),NETWORKDAYS($T547,DATEVALUE("9/30/20"&amp;RIGHT(BJ$1,2)),Holidays!$J$3:$J$937),"")))),"")/(NETWORKDAYS($T547,$U547,Holidays!$J$3:$J$937)),0))</f>
        <v/>
      </c>
      <c r="BK547" s="87" t="str">
        <f>IF($Q547="","",IFERROR(IF(OR(AND($T547&gt;=DATEVALUE("10/1/20"&amp;RIGHT(BJ$1,2)),$T547&lt;=DATEVALUE("9/30/20"&amp;RIGHT(BK$1,2))),AND($U547&gt;=DATEVALUE("10/1/20"&amp;RIGHT(BJ$1,2)),$U547&lt;=DATEVALUE("9/30/20"&amp;RIGHT(BK$1,2))),AND($T547&lt;=DATEVALUE("10/1/20"&amp;RIGHT(BJ$1,2)),$U547&gt;=DATEVALUE("9/30/20"&amp;RIGHT(BK$1,2)))),
IF(AND($T547&gt;=DATEVALUE("10/1/20"&amp;RIGHT(BJ$1,2)),$U547&lt;=DATEVALUE("9/30/20"&amp;RIGHT(BK$1,2))),NETWORKDAYS($T547,$U547,Holidays!$J$3:$J$937),
IF(AND($T547&lt;DATEVALUE("10/1/20"&amp;RIGHT(BJ$1,2)),$U547&lt;=DATEVALUE("9/30/20"&amp;RIGHT(BK$1,2))),NETWORKDAYS(DATEVALUE("10/1/20"&amp;RIGHT(BJ$1,2)),$U547,Holidays!$J$3:$J$937),
IF($T547&lt;DATEVALUE("10/1/20"&amp;RIGHT(BJ$1,2)),NETWORKDAYS(DATEVALUE("10/1/20"&amp;RIGHT(BJ$1,2)),DATEVALUE("9/30/20"&amp;RIGHT(BK$1,2)),Holidays!$J$3:$J$937),
IF($T547&gt;=DATEVALUE("10/1/20"&amp;RIGHT(BJ$1,2)),NETWORKDAYS($T547,DATEVALUE("9/30/20"&amp;RIGHT(BK$1,2)),Holidays!$J$3:$J$937),"")))),"")/(NETWORKDAYS($T547,$U547,Holidays!$J$3:$J$937)),0))</f>
        <v/>
      </c>
      <c r="BL547" s="87" t="str">
        <f>IF($Q547="","",IFERROR(IF(OR(AND($T547&gt;=DATEVALUE("10/1/20"&amp;RIGHT(BK$1,2)),$T547&lt;=DATEVALUE("9/30/20"&amp;RIGHT(BL$1,2))),AND($U547&gt;=DATEVALUE("10/1/20"&amp;RIGHT(BK$1,2)),$U547&lt;=DATEVALUE("9/30/20"&amp;RIGHT(BL$1,2))),AND($T547&lt;=DATEVALUE("10/1/20"&amp;RIGHT(BK$1,2)),$U547&gt;=DATEVALUE("9/30/20"&amp;RIGHT(BL$1,2)))),
IF(AND($T547&gt;=DATEVALUE("10/1/20"&amp;RIGHT(BK$1,2)),$U547&lt;=DATEVALUE("9/30/20"&amp;RIGHT(BL$1,2))),NETWORKDAYS($T547,$U547,Holidays!$J$3:$J$937),
IF(AND($T547&lt;DATEVALUE("10/1/20"&amp;RIGHT(BK$1,2)),$U547&lt;=DATEVALUE("9/30/20"&amp;RIGHT(BL$1,2))),NETWORKDAYS(DATEVALUE("10/1/20"&amp;RIGHT(BK$1,2)),$U547,Holidays!$J$3:$J$937),
IF($T547&lt;DATEVALUE("10/1/20"&amp;RIGHT(BK$1,2)),NETWORKDAYS(DATEVALUE("10/1/20"&amp;RIGHT(BK$1,2)),DATEVALUE("9/30/20"&amp;RIGHT(BL$1,2)),Holidays!$J$3:$J$937),
IF($T547&gt;=DATEVALUE("10/1/20"&amp;RIGHT(BK$1,2)),NETWORKDAYS($T547,DATEVALUE("9/30/20"&amp;RIGHT(BL$1,2)),Holidays!$J$3:$J$937),"")))),"")/(NETWORKDAYS($T547,$U547,Holidays!$J$3:$J$937)),0))</f>
        <v/>
      </c>
      <c r="BM547" s="87" t="str">
        <f>IF($Q547="","",IFERROR(IF(OR(AND($T547&gt;=DATEVALUE("10/1/20"&amp;RIGHT(BL$1,2)),$T547&lt;=DATEVALUE("9/30/20"&amp;RIGHT(BM$1,2))),AND($U547&gt;=DATEVALUE("10/1/20"&amp;RIGHT(BL$1,2)),$U547&lt;=DATEVALUE("9/30/20"&amp;RIGHT(BM$1,2))),AND($T547&lt;=DATEVALUE("10/1/20"&amp;RIGHT(BL$1,2)),$U547&gt;=DATEVALUE("9/30/20"&amp;RIGHT(BM$1,2)))),
IF(AND($T547&gt;=DATEVALUE("10/1/20"&amp;RIGHT(BL$1,2)),$U547&lt;=DATEVALUE("9/30/20"&amp;RIGHT(BM$1,2))),NETWORKDAYS($T547,$U547,Holidays!$J$3:$J$937),
IF(AND($T547&lt;DATEVALUE("10/1/20"&amp;RIGHT(BL$1,2)),$U547&lt;=DATEVALUE("9/30/20"&amp;RIGHT(BM$1,2))),NETWORKDAYS(DATEVALUE("10/1/20"&amp;RIGHT(BL$1,2)),$U547,Holidays!$J$3:$J$937),
IF($T547&lt;DATEVALUE("10/1/20"&amp;RIGHT(BL$1,2)),NETWORKDAYS(DATEVALUE("10/1/20"&amp;RIGHT(BL$1,2)),DATEVALUE("9/30/20"&amp;RIGHT(BM$1,2)),Holidays!$J$3:$J$937),
IF($T547&gt;=DATEVALUE("10/1/20"&amp;RIGHT(BL$1,2)),NETWORKDAYS($T547,DATEVALUE("9/30/20"&amp;RIGHT(BM$1,2)),Holidays!$J$3:$J$937),"")))),"")/(NETWORKDAYS($T547,$U547,Holidays!$J$3:$J$937)),0))</f>
        <v/>
      </c>
      <c r="BN547" s="87" t="str">
        <f>IF($Q547="","",IFERROR(IF(OR(AND($T547&gt;=DATEVALUE("10/1/20"&amp;RIGHT(BM$1,2)),$T547&lt;=DATEVALUE("9/30/20"&amp;RIGHT(BN$1,2))),AND($U547&gt;=DATEVALUE("10/1/20"&amp;RIGHT(BM$1,2)),$U547&lt;=DATEVALUE("9/30/20"&amp;RIGHT(BN$1,2))),AND($T547&lt;=DATEVALUE("10/1/20"&amp;RIGHT(BM$1,2)),$U547&gt;=DATEVALUE("9/30/20"&amp;RIGHT(BN$1,2)))),
IF(AND($T547&gt;=DATEVALUE("10/1/20"&amp;RIGHT(BM$1,2)),$U547&lt;=DATEVALUE("9/30/20"&amp;RIGHT(BN$1,2))),NETWORKDAYS($T547,$U547,Holidays!$J$3:$J$937),
IF(AND($T547&lt;DATEVALUE("10/1/20"&amp;RIGHT(BM$1,2)),$U547&lt;=DATEVALUE("9/30/20"&amp;RIGHT(BN$1,2))),NETWORKDAYS(DATEVALUE("10/1/20"&amp;RIGHT(BM$1,2)),$U547,Holidays!$J$3:$J$937),
IF($T547&lt;DATEVALUE("10/1/20"&amp;RIGHT(BM$1,2)),NETWORKDAYS(DATEVALUE("10/1/20"&amp;RIGHT(BM$1,2)),DATEVALUE("9/30/20"&amp;RIGHT(BN$1,2)),Holidays!$J$3:$J$937),
IF($T547&gt;=DATEVALUE("10/1/20"&amp;RIGHT(BM$1,2)),NETWORKDAYS($T547,DATEVALUE("9/30/20"&amp;RIGHT(BN$1,2)),Holidays!$J$3:$J$937),"")))),"")/(NETWORKDAYS($T547,$U547,Holidays!$J$3:$J$937)),0))</f>
        <v/>
      </c>
      <c r="BO547" s="87" t="str">
        <f>IF($Q547="","",IFERROR(IF(OR(AND($T547&gt;=DATEVALUE("10/1/20"&amp;RIGHT(BN$1,2)),$T547&lt;=DATEVALUE("9/30/20"&amp;RIGHT(BO$1,2))),AND($U547&gt;=DATEVALUE("10/1/20"&amp;RIGHT(BN$1,2)),$U547&lt;=DATEVALUE("9/30/20"&amp;RIGHT(BO$1,2))),AND($T547&lt;=DATEVALUE("10/1/20"&amp;RIGHT(BN$1,2)),$U547&gt;=DATEVALUE("9/30/20"&amp;RIGHT(BO$1,2)))),
IF(AND($T547&gt;=DATEVALUE("10/1/20"&amp;RIGHT(BN$1,2)),$U547&lt;=DATEVALUE("9/30/20"&amp;RIGHT(BO$1,2))),NETWORKDAYS($T547,$U547,Holidays!$J$3:$J$937),
IF(AND($T547&lt;DATEVALUE("10/1/20"&amp;RIGHT(BN$1,2)),$U547&lt;=DATEVALUE("9/30/20"&amp;RIGHT(BO$1,2))),NETWORKDAYS(DATEVALUE("10/1/20"&amp;RIGHT(BN$1,2)),$U547,Holidays!$J$3:$J$937),
IF($T547&lt;DATEVALUE("10/1/20"&amp;RIGHT(BN$1,2)),NETWORKDAYS(DATEVALUE("10/1/20"&amp;RIGHT(BN$1,2)),DATEVALUE("9/30/20"&amp;RIGHT(BO$1,2)),Holidays!$J$3:$J$937),
IF($T547&gt;=DATEVALUE("10/1/20"&amp;RIGHT(BN$1,2)),NETWORKDAYS($T547,DATEVALUE("9/30/20"&amp;RIGHT(BO$1,2)),Holidays!$J$3:$J$937),"")))),"")/(NETWORKDAYS($T547,$U547,Holidays!$J$3:$J$937)),0))</f>
        <v/>
      </c>
      <c r="BP547" s="87" t="str">
        <f>IF($Q547="","",IFERROR(IF(OR(AND($T547&gt;=DATEVALUE("10/1/20"&amp;RIGHT(BO$1,2)),$T547&lt;=DATEVALUE("9/30/20"&amp;RIGHT(BP$1,2))),AND($U547&gt;=DATEVALUE("10/1/20"&amp;RIGHT(BO$1,2)),$U547&lt;=DATEVALUE("9/30/20"&amp;RIGHT(BP$1,2))),AND($T547&lt;=DATEVALUE("10/1/20"&amp;RIGHT(BO$1,2)),$U547&gt;=DATEVALUE("9/30/20"&amp;RIGHT(BP$1,2)))),
IF(AND($T547&gt;=DATEVALUE("10/1/20"&amp;RIGHT(BO$1,2)),$U547&lt;=DATEVALUE("9/30/20"&amp;RIGHT(BP$1,2))),NETWORKDAYS($T547,$U547,Holidays!$J$3:$J$937),
IF(AND($T547&lt;DATEVALUE("10/1/20"&amp;RIGHT(BO$1,2)),$U547&lt;=DATEVALUE("9/30/20"&amp;RIGHT(BP$1,2))),NETWORKDAYS(DATEVALUE("10/1/20"&amp;RIGHT(BO$1,2)),$U547,Holidays!$J$3:$J$937),
IF($T547&lt;DATEVALUE("10/1/20"&amp;RIGHT(BO$1,2)),NETWORKDAYS(DATEVALUE("10/1/20"&amp;RIGHT(BO$1,2)),DATEVALUE("9/30/20"&amp;RIGHT(BP$1,2)),Holidays!$J$3:$J$937),
IF($T547&gt;=DATEVALUE("10/1/20"&amp;RIGHT(BO$1,2)),NETWORKDAYS($T547,DATEVALUE("9/30/20"&amp;RIGHT(BP$1,2)),Holidays!$J$3:$J$937),"")))),"")/(NETWORKDAYS($T547,$U547,Holidays!$J$3:$J$937)),0))</f>
        <v/>
      </c>
      <c r="BQ547" s="87" t="str">
        <f>IF($Q547="","",IFERROR(IF(OR(AND($T547&gt;=DATEVALUE("10/1/20"&amp;RIGHT(BP$1,2)),$T547&lt;=DATEVALUE("9/30/20"&amp;RIGHT(BQ$1,2))),AND($U547&gt;=DATEVALUE("10/1/20"&amp;RIGHT(BP$1,2)),$U547&lt;=DATEVALUE("9/30/20"&amp;RIGHT(BQ$1,2))),AND($T547&lt;=DATEVALUE("10/1/20"&amp;RIGHT(BP$1,2)),$U547&gt;=DATEVALUE("9/30/20"&amp;RIGHT(BQ$1,2)))),
IF(AND($T547&gt;=DATEVALUE("10/1/20"&amp;RIGHT(BP$1,2)),$U547&lt;=DATEVALUE("9/30/20"&amp;RIGHT(BQ$1,2))),NETWORKDAYS($T547,$U547,Holidays!$J$3:$J$937),
IF(AND($T547&lt;DATEVALUE("10/1/20"&amp;RIGHT(BP$1,2)),$U547&lt;=DATEVALUE("9/30/20"&amp;RIGHT(BQ$1,2))),NETWORKDAYS(DATEVALUE("10/1/20"&amp;RIGHT(BP$1,2)),$U547,Holidays!$J$3:$J$937),
IF($T547&lt;DATEVALUE("10/1/20"&amp;RIGHT(BP$1,2)),NETWORKDAYS(DATEVALUE("10/1/20"&amp;RIGHT(BP$1,2)),DATEVALUE("9/30/20"&amp;RIGHT(BQ$1,2)),Holidays!$J$3:$J$937),
IF($T547&gt;=DATEVALUE("10/1/20"&amp;RIGHT(BP$1,2)),NETWORKDAYS($T547,DATEVALUE("9/30/20"&amp;RIGHT(BQ$1,2)),Holidays!$J$3:$J$937),"")))),"")/(NETWORKDAYS($T547,$U547,Holidays!$J$3:$J$937)),0))</f>
        <v/>
      </c>
      <c r="BR547" s="87" t="str">
        <f>IF($Q547="","",IFERROR(IF(OR(AND($T547&gt;=DATEVALUE("10/1/20"&amp;RIGHT(BQ$1,2)),$T547&lt;=DATEVALUE("9/30/20"&amp;RIGHT(BR$1,2))),AND($U547&gt;=DATEVALUE("10/1/20"&amp;RIGHT(BQ$1,2)),$U547&lt;=DATEVALUE("9/30/20"&amp;RIGHT(BR$1,2))),AND($T547&lt;=DATEVALUE("10/1/20"&amp;RIGHT(BQ$1,2)),$U547&gt;=DATEVALUE("9/30/20"&amp;RIGHT(BR$1,2)))),
IF(AND($T547&gt;=DATEVALUE("10/1/20"&amp;RIGHT(BQ$1,2)),$U547&lt;=DATEVALUE("9/30/20"&amp;RIGHT(BR$1,2))),NETWORKDAYS($T547,$U547,Holidays!$J$3:$J$937),
IF(AND($T547&lt;DATEVALUE("10/1/20"&amp;RIGHT(BQ$1,2)),$U547&lt;=DATEVALUE("9/30/20"&amp;RIGHT(BR$1,2))),NETWORKDAYS(DATEVALUE("10/1/20"&amp;RIGHT(BQ$1,2)),$U547,Holidays!$J$3:$J$937),
IF($T547&lt;DATEVALUE("10/1/20"&amp;RIGHT(BQ$1,2)),NETWORKDAYS(DATEVALUE("10/1/20"&amp;RIGHT(BQ$1,2)),DATEVALUE("9/30/20"&amp;RIGHT(BR$1,2)),Holidays!$J$3:$J$937),
IF($T547&gt;=DATEVALUE("10/1/20"&amp;RIGHT(BQ$1,2)),NETWORKDAYS($T547,DATEVALUE("9/30/20"&amp;RIGHT(BR$1,2)),Holidays!$J$3:$J$937),"")))),"")/(NETWORKDAYS($T547,$U547,Holidays!$J$3:$J$937)),0))</f>
        <v/>
      </c>
      <c r="BS547" s="87" t="str">
        <f>IF($Q547="","",IFERROR(IF(OR(AND($T547&gt;=DATEVALUE("10/1/20"&amp;RIGHT(BR$1,2)),$T547&lt;=DATEVALUE("9/30/20"&amp;RIGHT(BS$1,2))),AND($U547&gt;=DATEVALUE("10/1/20"&amp;RIGHT(BR$1,2)),$U547&lt;=DATEVALUE("9/30/20"&amp;RIGHT(BS$1,2))),AND($T547&lt;=DATEVALUE("10/1/20"&amp;RIGHT(BR$1,2)),$U547&gt;=DATEVALUE("9/30/20"&amp;RIGHT(BS$1,2)))),
IF(AND($T547&gt;=DATEVALUE("10/1/20"&amp;RIGHT(BR$1,2)),$U547&lt;=DATEVALUE("9/30/20"&amp;RIGHT(BS$1,2))),NETWORKDAYS($T547,$U547,Holidays!$J$3:$J$937),
IF(AND($T547&lt;DATEVALUE("10/1/20"&amp;RIGHT(BR$1,2)),$U547&lt;=DATEVALUE("9/30/20"&amp;RIGHT(BS$1,2))),NETWORKDAYS(DATEVALUE("10/1/20"&amp;RIGHT(BR$1,2)),$U547,Holidays!$J$3:$J$937),
IF($T547&lt;DATEVALUE("10/1/20"&amp;RIGHT(BR$1,2)),NETWORKDAYS(DATEVALUE("10/1/20"&amp;RIGHT(BR$1,2)),DATEVALUE("9/30/20"&amp;RIGHT(BS$1,2)),Holidays!$J$3:$J$937),
IF($T547&gt;=DATEVALUE("10/1/20"&amp;RIGHT(BR$1,2)),NETWORKDAYS($T547,DATEVALUE("9/30/20"&amp;RIGHT(BS$1,2)),Holidays!$J$3:$J$937),"")))),"")/(NETWORKDAYS($T547,$U547,Holidays!$J$3:$J$937)),0))</f>
        <v/>
      </c>
      <c r="BT547" s="87" t="str">
        <f>IF($Q547="","",IFERROR(IF(OR(AND($T547&gt;=DATEVALUE("10/1/20"&amp;RIGHT(BS$1,2)),$T547&lt;=DATEVALUE("9/30/20"&amp;RIGHT(BT$1,2))),AND($U547&gt;=DATEVALUE("10/1/20"&amp;RIGHT(BS$1,2)),$U547&lt;=DATEVALUE("9/30/20"&amp;RIGHT(BT$1,2))),AND($T547&lt;=DATEVALUE("10/1/20"&amp;RIGHT(BS$1,2)),$U547&gt;=DATEVALUE("9/30/20"&amp;RIGHT(BT$1,2)))),
IF(AND($T547&gt;=DATEVALUE("10/1/20"&amp;RIGHT(BS$1,2)),$U547&lt;=DATEVALUE("9/30/20"&amp;RIGHT(BT$1,2))),NETWORKDAYS($T547,$U547,Holidays!$J$3:$J$937),
IF(AND($T547&lt;DATEVALUE("10/1/20"&amp;RIGHT(BS$1,2)),$U547&lt;=DATEVALUE("9/30/20"&amp;RIGHT(BT$1,2))),NETWORKDAYS(DATEVALUE("10/1/20"&amp;RIGHT(BS$1,2)),$U547,Holidays!$J$3:$J$937),
IF($T547&lt;DATEVALUE("10/1/20"&amp;RIGHT(BS$1,2)),NETWORKDAYS(DATEVALUE("10/1/20"&amp;RIGHT(BS$1,2)),DATEVALUE("9/30/20"&amp;RIGHT(BT$1,2)),Holidays!$J$3:$J$937),
IF($T547&gt;=DATEVALUE("10/1/20"&amp;RIGHT(BS$1,2)),NETWORKDAYS($T547,DATEVALUE("9/30/20"&amp;RIGHT(BT$1,2)),Holidays!$J$3:$J$937),"")))),"")/(NETWORKDAYS($T547,$U547,Holidays!$J$3:$J$937)),0))</f>
        <v/>
      </c>
      <c r="BU547" s="87" t="str">
        <f>IF($Q547="","",IFERROR(IF(OR(AND($T547&gt;=DATEVALUE("10/1/20"&amp;RIGHT(BT$1,2)),$T547&lt;=DATEVALUE("9/30/20"&amp;RIGHT(BU$1,2))),AND($U547&gt;=DATEVALUE("10/1/20"&amp;RIGHT(BT$1,2)),$U547&lt;=DATEVALUE("9/30/20"&amp;RIGHT(BU$1,2))),AND($T547&lt;=DATEVALUE("10/1/20"&amp;RIGHT(BT$1,2)),$U547&gt;=DATEVALUE("9/30/20"&amp;RIGHT(BU$1,2)))),
IF(AND($T547&gt;=DATEVALUE("10/1/20"&amp;RIGHT(BT$1,2)),$U547&lt;=DATEVALUE("9/30/20"&amp;RIGHT(BU$1,2))),NETWORKDAYS($T547,$U547,Holidays!$J$3:$J$937),
IF(AND($T547&lt;DATEVALUE("10/1/20"&amp;RIGHT(BT$1,2)),$U547&lt;=DATEVALUE("9/30/20"&amp;RIGHT(BU$1,2))),NETWORKDAYS(DATEVALUE("10/1/20"&amp;RIGHT(BT$1,2)),$U547,Holidays!$J$3:$J$937),
IF($T547&lt;DATEVALUE("10/1/20"&amp;RIGHT(BT$1,2)),NETWORKDAYS(DATEVALUE("10/1/20"&amp;RIGHT(BT$1,2)),DATEVALUE("9/30/20"&amp;RIGHT(BU$1,2)),Holidays!$J$3:$J$937),
IF($T547&gt;=DATEVALUE("10/1/20"&amp;RIGHT(BT$1,2)),NETWORKDAYS($T547,DATEVALUE("9/30/20"&amp;RIGHT(BU$1,2)),Holidays!$J$3:$J$937),"")))),"")/(NETWORKDAYS($T547,$U547,Holidays!$J$3:$J$937)),0))</f>
        <v/>
      </c>
      <c r="BV547" s="87" t="str">
        <f>IF($Q547="","",IFERROR(IF(OR(AND($T547&gt;=DATEVALUE("10/1/20"&amp;RIGHT(BU$1,2)),$T547&lt;=DATEVALUE("9/30/20"&amp;RIGHT(BV$1,2))),AND($U547&gt;=DATEVALUE("10/1/20"&amp;RIGHT(BU$1,2)),$U547&lt;=DATEVALUE("9/30/20"&amp;RIGHT(BV$1,2))),AND($T547&lt;=DATEVALUE("10/1/20"&amp;RIGHT(BU$1,2)),$U547&gt;=DATEVALUE("9/30/20"&amp;RIGHT(BV$1,2)))),
IF(AND($T547&gt;=DATEVALUE("10/1/20"&amp;RIGHT(BU$1,2)),$U547&lt;=DATEVALUE("9/30/20"&amp;RIGHT(BV$1,2))),NETWORKDAYS($T547,$U547,Holidays!$J$3:$J$937),
IF(AND($T547&lt;DATEVALUE("10/1/20"&amp;RIGHT(BU$1,2)),$U547&lt;=DATEVALUE("9/30/20"&amp;RIGHT(BV$1,2))),NETWORKDAYS(DATEVALUE("10/1/20"&amp;RIGHT(BU$1,2)),$U547,Holidays!$J$3:$J$937),
IF($T547&lt;DATEVALUE("10/1/20"&amp;RIGHT(BU$1,2)),NETWORKDAYS(DATEVALUE("10/1/20"&amp;RIGHT(BU$1,2)),DATEVALUE("9/30/20"&amp;RIGHT(BV$1,2)),Holidays!$J$3:$J$937),
IF($T547&gt;=DATEVALUE("10/1/20"&amp;RIGHT(BU$1,2)),NETWORKDAYS($T547,DATEVALUE("9/30/20"&amp;RIGHT(BV$1,2)),Holidays!$J$3:$J$937),"")))),"")/(NETWORKDAYS($T547,$U547,Holidays!$J$3:$J$937)),0))</f>
        <v/>
      </c>
      <c r="BW547" s="87" t="str">
        <f>IF($Q547="","",IFERROR(IF(OR(AND($T547&gt;=DATEVALUE("10/1/20"&amp;RIGHT(BV$1,2)),$T547&lt;=DATEVALUE("9/30/20"&amp;RIGHT(BW$1,2))),AND($U547&gt;=DATEVALUE("10/1/20"&amp;RIGHT(BV$1,2)),$U547&lt;=DATEVALUE("9/30/20"&amp;RIGHT(BW$1,2))),AND($T547&lt;=DATEVALUE("10/1/20"&amp;RIGHT(BV$1,2)),$U547&gt;=DATEVALUE("9/30/20"&amp;RIGHT(BW$1,2)))),
IF(AND($T547&gt;=DATEVALUE("10/1/20"&amp;RIGHT(BV$1,2)),$U547&lt;=DATEVALUE("9/30/20"&amp;RIGHT(BW$1,2))),NETWORKDAYS($T547,$U547,Holidays!$J$3:$J$937),
IF(AND($T547&lt;DATEVALUE("10/1/20"&amp;RIGHT(BV$1,2)),$U547&lt;=DATEVALUE("9/30/20"&amp;RIGHT(BW$1,2))),NETWORKDAYS(DATEVALUE("10/1/20"&amp;RIGHT(BV$1,2)),$U547,Holidays!$J$3:$J$937),
IF($T547&lt;DATEVALUE("10/1/20"&amp;RIGHT(BV$1,2)),NETWORKDAYS(DATEVALUE("10/1/20"&amp;RIGHT(BV$1,2)),DATEVALUE("9/30/20"&amp;RIGHT(BW$1,2)),Holidays!$J$3:$J$937),
IF($T547&gt;=DATEVALUE("10/1/20"&amp;RIGHT(BV$1,2)),NETWORKDAYS($T547,DATEVALUE("9/30/20"&amp;RIGHT(BW$1,2)),Holidays!$J$3:$J$937),"")))),"")/(NETWORKDAYS($T547,$U547,Holidays!$J$3:$J$937)),0))</f>
        <v/>
      </c>
      <c r="BX547" s="87" t="str">
        <f>IF($Q547="","",IFERROR(IF(OR(AND($T547&gt;=DATEVALUE("10/1/20"&amp;RIGHT(BW$1,2)),$T547&lt;=DATEVALUE("9/30/20"&amp;RIGHT(BX$1,2))),AND($U547&gt;=DATEVALUE("10/1/20"&amp;RIGHT(BW$1,2)),$U547&lt;=DATEVALUE("9/30/20"&amp;RIGHT(BX$1,2))),AND($T547&lt;=DATEVALUE("10/1/20"&amp;RIGHT(BW$1,2)),$U547&gt;=DATEVALUE("9/30/20"&amp;RIGHT(BX$1,2)))),
IF(AND($T547&gt;=DATEVALUE("10/1/20"&amp;RIGHT(BW$1,2)),$U547&lt;=DATEVALUE("9/30/20"&amp;RIGHT(BX$1,2))),NETWORKDAYS($T547,$U547,Holidays!$J$3:$J$937),
IF(AND($T547&lt;DATEVALUE("10/1/20"&amp;RIGHT(BW$1,2)),$U547&lt;=DATEVALUE("9/30/20"&amp;RIGHT(BX$1,2))),NETWORKDAYS(DATEVALUE("10/1/20"&amp;RIGHT(BW$1,2)),$U547,Holidays!$J$3:$J$937),
IF($T547&lt;DATEVALUE("10/1/20"&amp;RIGHT(BW$1,2)),NETWORKDAYS(DATEVALUE("10/1/20"&amp;RIGHT(BW$1,2)),DATEVALUE("9/30/20"&amp;RIGHT(BX$1,2)),Holidays!$J$3:$J$937),
IF($T547&gt;=DATEVALUE("10/1/20"&amp;RIGHT(BW$1,2)),NETWORKDAYS($T547,DATEVALUE("9/30/20"&amp;RIGHT(BX$1,2)),Holidays!$J$3:$J$937),"")))),"")/(NETWORKDAYS($T547,$U547,Holidays!$J$3:$J$937)),0))</f>
        <v/>
      </c>
      <c r="BY547" s="87" t="str">
        <f>IF($Q547="","",IFERROR(IF(OR(AND($T547&gt;=DATEVALUE("10/1/20"&amp;RIGHT(BX$1,2)),$T547&lt;=DATEVALUE("9/30/20"&amp;RIGHT(BY$1,2))),AND($U547&gt;=DATEVALUE("10/1/20"&amp;RIGHT(BX$1,2)),$U547&lt;=DATEVALUE("9/30/20"&amp;RIGHT(BY$1,2))),AND($T547&lt;=DATEVALUE("10/1/20"&amp;RIGHT(BX$1,2)),$U547&gt;=DATEVALUE("9/30/20"&amp;RIGHT(BY$1,2)))),
IF(AND($T547&gt;=DATEVALUE("10/1/20"&amp;RIGHT(BX$1,2)),$U547&lt;=DATEVALUE("9/30/20"&amp;RIGHT(BY$1,2))),NETWORKDAYS($T547,$U547,Holidays!$J$3:$J$937),
IF(AND($T547&lt;DATEVALUE("10/1/20"&amp;RIGHT(BX$1,2)),$U547&lt;=DATEVALUE("9/30/20"&amp;RIGHT(BY$1,2))),NETWORKDAYS(DATEVALUE("10/1/20"&amp;RIGHT(BX$1,2)),$U547,Holidays!$J$3:$J$937),
IF($T547&lt;DATEVALUE("10/1/20"&amp;RIGHT(BX$1,2)),NETWORKDAYS(DATEVALUE("10/1/20"&amp;RIGHT(BX$1,2)),DATEVALUE("9/30/20"&amp;RIGHT(BY$1,2)),Holidays!$J$3:$J$937),
IF($T547&gt;=DATEVALUE("10/1/20"&amp;RIGHT(BX$1,2)),NETWORKDAYS($T547,DATEVALUE("9/30/20"&amp;RIGHT(BY$1,2)),Holidays!$J$3:$J$937),"")))),"")/(NETWORKDAYS($T547,$U547,Holidays!$J$3:$J$937)),0))</f>
        <v/>
      </c>
      <c r="BZ547" s="87" t="str">
        <f>IF($Q547="","",IFERROR(IF(OR(AND($T547&gt;=DATEVALUE("10/1/20"&amp;RIGHT(BY$1,2)),$T547&lt;=DATEVALUE("9/30/20"&amp;RIGHT(BZ$1,2))),AND($U547&gt;=DATEVALUE("10/1/20"&amp;RIGHT(BY$1,2)),$U547&lt;=DATEVALUE("9/30/20"&amp;RIGHT(BZ$1,2))),AND($T547&lt;=DATEVALUE("10/1/20"&amp;RIGHT(BY$1,2)),$U547&gt;=DATEVALUE("9/30/20"&amp;RIGHT(BZ$1,2)))),
IF(AND($T547&gt;=DATEVALUE("10/1/20"&amp;RIGHT(BY$1,2)),$U547&lt;=DATEVALUE("9/30/20"&amp;RIGHT(BZ$1,2))),NETWORKDAYS($T547,$U547,Holidays!$J$3:$J$937),
IF(AND($T547&lt;DATEVALUE("10/1/20"&amp;RIGHT(BY$1,2)),$U547&lt;=DATEVALUE("9/30/20"&amp;RIGHT(BZ$1,2))),NETWORKDAYS(DATEVALUE("10/1/20"&amp;RIGHT(BY$1,2)),$U547,Holidays!$J$3:$J$937),
IF($T547&lt;DATEVALUE("10/1/20"&amp;RIGHT(BY$1,2)),NETWORKDAYS(DATEVALUE("10/1/20"&amp;RIGHT(BY$1,2)),DATEVALUE("9/30/20"&amp;RIGHT(BZ$1,2)),Holidays!$J$3:$J$937),
IF($T547&gt;=DATEVALUE("10/1/20"&amp;RIGHT(BY$1,2)),NETWORKDAYS($T547,DATEVALUE("9/30/20"&amp;RIGHT(BZ$1,2)),Holidays!$J$3:$J$937),"")))),"")/(NETWORKDAYS($T547,$U547,Holidays!$J$3:$J$937)),0))</f>
        <v/>
      </c>
      <c r="CA547" s="87" t="str">
        <f>IF($Q547="","",IFERROR(IF(OR(AND($T547&gt;=DATEVALUE("10/1/20"&amp;RIGHT(BZ$1,2)),$T547&lt;=DATEVALUE("9/30/20"&amp;RIGHT(CA$1,2))),AND($U547&gt;=DATEVALUE("10/1/20"&amp;RIGHT(BZ$1,2)),$U547&lt;=DATEVALUE("9/30/20"&amp;RIGHT(CA$1,2))),AND($T547&lt;=DATEVALUE("10/1/20"&amp;RIGHT(BZ$1,2)),$U547&gt;=DATEVALUE("9/30/20"&amp;RIGHT(CA$1,2)))),
IF(AND($T547&gt;=DATEVALUE("10/1/20"&amp;RIGHT(BZ$1,2)),$U547&lt;=DATEVALUE("9/30/20"&amp;RIGHT(CA$1,2))),NETWORKDAYS($T547,$U547,Holidays!$J$3:$J$937),
IF(AND($T547&lt;DATEVALUE("10/1/20"&amp;RIGHT(BZ$1,2)),$U547&lt;=DATEVALUE("9/30/20"&amp;RIGHT(CA$1,2))),NETWORKDAYS(DATEVALUE("10/1/20"&amp;RIGHT(BZ$1,2)),$U547,Holidays!$J$3:$J$937),
IF($T547&lt;DATEVALUE("10/1/20"&amp;RIGHT(BZ$1,2)),NETWORKDAYS(DATEVALUE("10/1/20"&amp;RIGHT(BZ$1,2)),DATEVALUE("9/30/20"&amp;RIGHT(CA$1,2)),Holidays!$J$3:$J$937),
IF($T547&gt;=DATEVALUE("10/1/20"&amp;RIGHT(BZ$1,2)),NETWORKDAYS($T547,DATEVALUE("9/30/20"&amp;RIGHT(CA$1,2)),Holidays!$J$3:$J$937),"")))),"")/(NETWORKDAYS($T547,$U547,Holidays!$J$3:$J$937)),0))</f>
        <v/>
      </c>
      <c r="CB547" s="87" t="str">
        <f>IF($Q547="","",IFERROR(IF(OR(AND($T547&gt;=DATEVALUE("10/1/20"&amp;RIGHT(CA$1,2)),$T547&lt;=DATEVALUE("9/30/20"&amp;RIGHT(CB$1,2))),AND($U547&gt;=DATEVALUE("10/1/20"&amp;RIGHT(CA$1,2)),$U547&lt;=DATEVALUE("9/30/20"&amp;RIGHT(CB$1,2))),AND($T547&lt;=DATEVALUE("10/1/20"&amp;RIGHT(CA$1,2)),$U547&gt;=DATEVALUE("9/30/20"&amp;RIGHT(CB$1,2)))),
IF(AND($T547&gt;=DATEVALUE("10/1/20"&amp;RIGHT(CA$1,2)),$U547&lt;=DATEVALUE("9/30/20"&amp;RIGHT(CB$1,2))),NETWORKDAYS($T547,$U547,Holidays!$J$3:$J$937),
IF(AND($T547&lt;DATEVALUE("10/1/20"&amp;RIGHT(CA$1,2)),$U547&lt;=DATEVALUE("9/30/20"&amp;RIGHT(CB$1,2))),NETWORKDAYS(DATEVALUE("10/1/20"&amp;RIGHT(CA$1,2)),$U547,Holidays!$J$3:$J$937),
IF($T547&lt;DATEVALUE("10/1/20"&amp;RIGHT(CA$1,2)),NETWORKDAYS(DATEVALUE("10/1/20"&amp;RIGHT(CA$1,2)),DATEVALUE("9/30/20"&amp;RIGHT(CB$1,2)),Holidays!$J$3:$J$937),
IF($T547&gt;=DATEVALUE("10/1/20"&amp;RIGHT(CA$1,2)),NETWORKDAYS($T547,DATEVALUE("9/30/20"&amp;RIGHT(CB$1,2)),Holidays!$J$3:$J$937),"")))),"")/(NETWORKDAYS($T547,$U547,Holidays!$J$3:$J$937)),0))</f>
        <v/>
      </c>
    </row>
    <row r="548" spans="1:80">
      <c r="A548" s="97"/>
      <c r="B548" s="98" t="str">
        <f ca="1">IF(NOT($A548=""),OFFSET('WBS Reference &amp; User Procedure'!$A$1,MATCH($A548,'WBS Reference &amp; User Procedure'!$A:$A,0)-1,1),"")</f>
        <v/>
      </c>
      <c r="D548" s="97"/>
      <c r="I548" s="78"/>
      <c r="T548" s="104" t="str">
        <f>IF(NOT(Q548=""),IF(NOT($S548=""),$S548,#REF!),"")</f>
        <v/>
      </c>
      <c r="U548" s="104" t="str">
        <f>IF(NOT(Q548=""),WORKDAY(T548,Q548,Holidays!$J$3:$J$937),"")</f>
        <v/>
      </c>
      <c r="V548" s="104"/>
      <c r="W548" s="104"/>
      <c r="X548" s="101" t="str">
        <f t="shared" si="106"/>
        <v/>
      </c>
      <c r="AL548" s="87" t="str">
        <f t="shared" ca="1" si="120"/>
        <v/>
      </c>
      <c r="AN548" s="87" t="str">
        <f t="shared" ca="1" si="121"/>
        <v/>
      </c>
      <c r="AO548" s="87" t="str">
        <f t="shared" ca="1" si="121"/>
        <v/>
      </c>
      <c r="AP548" s="87" t="str">
        <f t="shared" ca="1" si="121"/>
        <v/>
      </c>
      <c r="AQ548" s="87" t="str">
        <f t="shared" ca="1" si="121"/>
        <v/>
      </c>
      <c r="AR548" s="87" t="str">
        <f t="shared" ca="1" si="121"/>
        <v/>
      </c>
      <c r="AS548" s="87" t="str">
        <f t="shared" ca="1" si="121"/>
        <v/>
      </c>
      <c r="AT548" s="87" t="str">
        <f t="shared" ca="1" si="121"/>
        <v/>
      </c>
      <c r="AU548" s="87" t="str">
        <f t="shared" ca="1" si="121"/>
        <v/>
      </c>
      <c r="AV548" s="87" t="str">
        <f t="shared" ca="1" si="121"/>
        <v/>
      </c>
      <c r="AW548" s="87" t="str">
        <f t="shared" ca="1" si="121"/>
        <v/>
      </c>
      <c r="AX548" s="87" t="str">
        <f t="shared" ca="1" si="122"/>
        <v/>
      </c>
      <c r="AY548" s="87" t="str">
        <f t="shared" ca="1" si="122"/>
        <v/>
      </c>
      <c r="AZ548" s="87" t="str">
        <f t="shared" ca="1" si="122"/>
        <v/>
      </c>
      <c r="BA548" s="87" t="str">
        <f t="shared" ca="1" si="122"/>
        <v/>
      </c>
      <c r="BB548" s="87" t="str">
        <f t="shared" ca="1" si="122"/>
        <v/>
      </c>
      <c r="BC548" s="87" t="str">
        <f t="shared" ca="1" si="122"/>
        <v/>
      </c>
      <c r="BD548" s="87" t="str">
        <f t="shared" ca="1" si="122"/>
        <v/>
      </c>
      <c r="BE548" s="87" t="str">
        <f t="shared" ca="1" si="122"/>
        <v/>
      </c>
      <c r="BF548" s="87" t="str">
        <f t="shared" ca="1" si="122"/>
        <v/>
      </c>
      <c r="BG548" s="87" t="str">
        <f t="shared" ca="1" si="122"/>
        <v/>
      </c>
      <c r="BI548" s="87" t="str">
        <f>IF($Q548="","",IFERROR(IF(OR(AND($T548&gt;=DATEVALUE("10/1/20"&amp;RIGHT(BH$1,2)),$T548&lt;=DATEVALUE("9/30/20"&amp;RIGHT(BI$1,2))),AND($U548&gt;=DATEVALUE("10/1/20"&amp;RIGHT(BH$1,2)),$U548&lt;=DATEVALUE("9/30/20"&amp;RIGHT(BI$1,2))),AND($T548&lt;=DATEVALUE("10/1/20"&amp;RIGHT(BH$1,2)),$U548&gt;=DATEVALUE("9/30/20"&amp;RIGHT(BI$1,2)))),
IF(AND($T548&gt;=DATEVALUE("10/1/20"&amp;RIGHT(BH$1,2)),$U548&lt;=DATEVALUE("9/30/20"&amp;RIGHT(BI$1,2))),NETWORKDAYS($T548,$U548,Holidays!$J$3:$J$937),
IF(AND($T548&lt;DATEVALUE("10/1/20"&amp;RIGHT(BH$1,2)),$U548&lt;=DATEVALUE("9/30/20"&amp;RIGHT(BI$1,2))),NETWORKDAYS(DATEVALUE("10/1/20"&amp;RIGHT(BH$1,2)),$U548,Holidays!$J$3:$J$937),
IF($T548&lt;DATEVALUE("10/1/20"&amp;RIGHT(BH$1,2)),NETWORKDAYS(DATEVALUE("10/1/20"&amp;RIGHT(BH$1,2)),DATEVALUE("9/30/20"&amp;RIGHT(BI$1,2)),Holidays!$J$3:$J$937),
IF($T548&gt;=DATEVALUE("10/1/20"&amp;RIGHT(BH$1,2)),NETWORKDAYS($T548,DATEVALUE("9/30/20"&amp;RIGHT(BI$1,2)),Holidays!$J$3:$J$937),"")))),"")/(NETWORKDAYS($T548,$U548,Holidays!$J$3:$J$937)),0))</f>
        <v/>
      </c>
      <c r="BJ548" s="87" t="str">
        <f>IF($Q548="","",IFERROR(IF(OR(AND($T548&gt;=DATEVALUE("10/1/20"&amp;RIGHT(BI$1,2)),$T548&lt;=DATEVALUE("9/30/20"&amp;RIGHT(BJ$1,2))),AND($U548&gt;=DATEVALUE("10/1/20"&amp;RIGHT(BI$1,2)),$U548&lt;=DATEVALUE("9/30/20"&amp;RIGHT(BJ$1,2))),AND($T548&lt;=DATEVALUE("10/1/20"&amp;RIGHT(BI$1,2)),$U548&gt;=DATEVALUE("9/30/20"&amp;RIGHT(BJ$1,2)))),
IF(AND($T548&gt;=DATEVALUE("10/1/20"&amp;RIGHT(BI$1,2)),$U548&lt;=DATEVALUE("9/30/20"&amp;RIGHT(BJ$1,2))),NETWORKDAYS($T548,$U548,Holidays!$J$3:$J$937),
IF(AND($T548&lt;DATEVALUE("10/1/20"&amp;RIGHT(BI$1,2)),$U548&lt;=DATEVALUE("9/30/20"&amp;RIGHT(BJ$1,2))),NETWORKDAYS(DATEVALUE("10/1/20"&amp;RIGHT(BI$1,2)),$U548,Holidays!$J$3:$J$937),
IF($T548&lt;DATEVALUE("10/1/20"&amp;RIGHT(BI$1,2)),NETWORKDAYS(DATEVALUE("10/1/20"&amp;RIGHT(BI$1,2)),DATEVALUE("9/30/20"&amp;RIGHT(BJ$1,2)),Holidays!$J$3:$J$937),
IF($T548&gt;=DATEVALUE("10/1/20"&amp;RIGHT(BI$1,2)),NETWORKDAYS($T548,DATEVALUE("9/30/20"&amp;RIGHT(BJ$1,2)),Holidays!$J$3:$J$937),"")))),"")/(NETWORKDAYS($T548,$U548,Holidays!$J$3:$J$937)),0))</f>
        <v/>
      </c>
      <c r="BK548" s="87" t="str">
        <f>IF($Q548="","",IFERROR(IF(OR(AND($T548&gt;=DATEVALUE("10/1/20"&amp;RIGHT(BJ$1,2)),$T548&lt;=DATEVALUE("9/30/20"&amp;RIGHT(BK$1,2))),AND($U548&gt;=DATEVALUE("10/1/20"&amp;RIGHT(BJ$1,2)),$U548&lt;=DATEVALUE("9/30/20"&amp;RIGHT(BK$1,2))),AND($T548&lt;=DATEVALUE("10/1/20"&amp;RIGHT(BJ$1,2)),$U548&gt;=DATEVALUE("9/30/20"&amp;RIGHT(BK$1,2)))),
IF(AND($T548&gt;=DATEVALUE("10/1/20"&amp;RIGHT(BJ$1,2)),$U548&lt;=DATEVALUE("9/30/20"&amp;RIGHT(BK$1,2))),NETWORKDAYS($T548,$U548,Holidays!$J$3:$J$937),
IF(AND($T548&lt;DATEVALUE("10/1/20"&amp;RIGHT(BJ$1,2)),$U548&lt;=DATEVALUE("9/30/20"&amp;RIGHT(BK$1,2))),NETWORKDAYS(DATEVALUE("10/1/20"&amp;RIGHT(BJ$1,2)),$U548,Holidays!$J$3:$J$937),
IF($T548&lt;DATEVALUE("10/1/20"&amp;RIGHT(BJ$1,2)),NETWORKDAYS(DATEVALUE("10/1/20"&amp;RIGHT(BJ$1,2)),DATEVALUE("9/30/20"&amp;RIGHT(BK$1,2)),Holidays!$J$3:$J$937),
IF($T548&gt;=DATEVALUE("10/1/20"&amp;RIGHT(BJ$1,2)),NETWORKDAYS($T548,DATEVALUE("9/30/20"&amp;RIGHT(BK$1,2)),Holidays!$J$3:$J$937),"")))),"")/(NETWORKDAYS($T548,$U548,Holidays!$J$3:$J$937)),0))</f>
        <v/>
      </c>
      <c r="BL548" s="87" t="str">
        <f>IF($Q548="","",IFERROR(IF(OR(AND($T548&gt;=DATEVALUE("10/1/20"&amp;RIGHT(BK$1,2)),$T548&lt;=DATEVALUE("9/30/20"&amp;RIGHT(BL$1,2))),AND($U548&gt;=DATEVALUE("10/1/20"&amp;RIGHT(BK$1,2)),$U548&lt;=DATEVALUE("9/30/20"&amp;RIGHT(BL$1,2))),AND($T548&lt;=DATEVALUE("10/1/20"&amp;RIGHT(BK$1,2)),$U548&gt;=DATEVALUE("9/30/20"&amp;RIGHT(BL$1,2)))),
IF(AND($T548&gt;=DATEVALUE("10/1/20"&amp;RIGHT(BK$1,2)),$U548&lt;=DATEVALUE("9/30/20"&amp;RIGHT(BL$1,2))),NETWORKDAYS($T548,$U548,Holidays!$J$3:$J$937),
IF(AND($T548&lt;DATEVALUE("10/1/20"&amp;RIGHT(BK$1,2)),$U548&lt;=DATEVALUE("9/30/20"&amp;RIGHT(BL$1,2))),NETWORKDAYS(DATEVALUE("10/1/20"&amp;RIGHT(BK$1,2)),$U548,Holidays!$J$3:$J$937),
IF($T548&lt;DATEVALUE("10/1/20"&amp;RIGHT(BK$1,2)),NETWORKDAYS(DATEVALUE("10/1/20"&amp;RIGHT(BK$1,2)),DATEVALUE("9/30/20"&amp;RIGHT(BL$1,2)),Holidays!$J$3:$J$937),
IF($T548&gt;=DATEVALUE("10/1/20"&amp;RIGHT(BK$1,2)),NETWORKDAYS($T548,DATEVALUE("9/30/20"&amp;RIGHT(BL$1,2)),Holidays!$J$3:$J$937),"")))),"")/(NETWORKDAYS($T548,$U548,Holidays!$J$3:$J$937)),0))</f>
        <v/>
      </c>
      <c r="BM548" s="87" t="str">
        <f>IF($Q548="","",IFERROR(IF(OR(AND($T548&gt;=DATEVALUE("10/1/20"&amp;RIGHT(BL$1,2)),$T548&lt;=DATEVALUE("9/30/20"&amp;RIGHT(BM$1,2))),AND($U548&gt;=DATEVALUE("10/1/20"&amp;RIGHT(BL$1,2)),$U548&lt;=DATEVALUE("9/30/20"&amp;RIGHT(BM$1,2))),AND($T548&lt;=DATEVALUE("10/1/20"&amp;RIGHT(BL$1,2)),$U548&gt;=DATEVALUE("9/30/20"&amp;RIGHT(BM$1,2)))),
IF(AND($T548&gt;=DATEVALUE("10/1/20"&amp;RIGHT(BL$1,2)),$U548&lt;=DATEVALUE("9/30/20"&amp;RIGHT(BM$1,2))),NETWORKDAYS($T548,$U548,Holidays!$J$3:$J$937),
IF(AND($T548&lt;DATEVALUE("10/1/20"&amp;RIGHT(BL$1,2)),$U548&lt;=DATEVALUE("9/30/20"&amp;RIGHT(BM$1,2))),NETWORKDAYS(DATEVALUE("10/1/20"&amp;RIGHT(BL$1,2)),$U548,Holidays!$J$3:$J$937),
IF($T548&lt;DATEVALUE("10/1/20"&amp;RIGHT(BL$1,2)),NETWORKDAYS(DATEVALUE("10/1/20"&amp;RIGHT(BL$1,2)),DATEVALUE("9/30/20"&amp;RIGHT(BM$1,2)),Holidays!$J$3:$J$937),
IF($T548&gt;=DATEVALUE("10/1/20"&amp;RIGHT(BL$1,2)),NETWORKDAYS($T548,DATEVALUE("9/30/20"&amp;RIGHT(BM$1,2)),Holidays!$J$3:$J$937),"")))),"")/(NETWORKDAYS($T548,$U548,Holidays!$J$3:$J$937)),0))</f>
        <v/>
      </c>
      <c r="BN548" s="87" t="str">
        <f>IF($Q548="","",IFERROR(IF(OR(AND($T548&gt;=DATEVALUE("10/1/20"&amp;RIGHT(BM$1,2)),$T548&lt;=DATEVALUE("9/30/20"&amp;RIGHT(BN$1,2))),AND($U548&gt;=DATEVALUE("10/1/20"&amp;RIGHT(BM$1,2)),$U548&lt;=DATEVALUE("9/30/20"&amp;RIGHT(BN$1,2))),AND($T548&lt;=DATEVALUE("10/1/20"&amp;RIGHT(BM$1,2)),$U548&gt;=DATEVALUE("9/30/20"&amp;RIGHT(BN$1,2)))),
IF(AND($T548&gt;=DATEVALUE("10/1/20"&amp;RIGHT(BM$1,2)),$U548&lt;=DATEVALUE("9/30/20"&amp;RIGHT(BN$1,2))),NETWORKDAYS($T548,$U548,Holidays!$J$3:$J$937),
IF(AND($T548&lt;DATEVALUE("10/1/20"&amp;RIGHT(BM$1,2)),$U548&lt;=DATEVALUE("9/30/20"&amp;RIGHT(BN$1,2))),NETWORKDAYS(DATEVALUE("10/1/20"&amp;RIGHT(BM$1,2)),$U548,Holidays!$J$3:$J$937),
IF($T548&lt;DATEVALUE("10/1/20"&amp;RIGHT(BM$1,2)),NETWORKDAYS(DATEVALUE("10/1/20"&amp;RIGHT(BM$1,2)),DATEVALUE("9/30/20"&amp;RIGHT(BN$1,2)),Holidays!$J$3:$J$937),
IF($T548&gt;=DATEVALUE("10/1/20"&amp;RIGHT(BM$1,2)),NETWORKDAYS($T548,DATEVALUE("9/30/20"&amp;RIGHT(BN$1,2)),Holidays!$J$3:$J$937),"")))),"")/(NETWORKDAYS($T548,$U548,Holidays!$J$3:$J$937)),0))</f>
        <v/>
      </c>
      <c r="BO548" s="87" t="str">
        <f>IF($Q548="","",IFERROR(IF(OR(AND($T548&gt;=DATEVALUE("10/1/20"&amp;RIGHT(BN$1,2)),$T548&lt;=DATEVALUE("9/30/20"&amp;RIGHT(BO$1,2))),AND($U548&gt;=DATEVALUE("10/1/20"&amp;RIGHT(BN$1,2)),$U548&lt;=DATEVALUE("9/30/20"&amp;RIGHT(BO$1,2))),AND($T548&lt;=DATEVALUE("10/1/20"&amp;RIGHT(BN$1,2)),$U548&gt;=DATEVALUE("9/30/20"&amp;RIGHT(BO$1,2)))),
IF(AND($T548&gt;=DATEVALUE("10/1/20"&amp;RIGHT(BN$1,2)),$U548&lt;=DATEVALUE("9/30/20"&amp;RIGHT(BO$1,2))),NETWORKDAYS($T548,$U548,Holidays!$J$3:$J$937),
IF(AND($T548&lt;DATEVALUE("10/1/20"&amp;RIGHT(BN$1,2)),$U548&lt;=DATEVALUE("9/30/20"&amp;RIGHT(BO$1,2))),NETWORKDAYS(DATEVALUE("10/1/20"&amp;RIGHT(BN$1,2)),$U548,Holidays!$J$3:$J$937),
IF($T548&lt;DATEVALUE("10/1/20"&amp;RIGHT(BN$1,2)),NETWORKDAYS(DATEVALUE("10/1/20"&amp;RIGHT(BN$1,2)),DATEVALUE("9/30/20"&amp;RIGHT(BO$1,2)),Holidays!$J$3:$J$937),
IF($T548&gt;=DATEVALUE("10/1/20"&amp;RIGHT(BN$1,2)),NETWORKDAYS($T548,DATEVALUE("9/30/20"&amp;RIGHT(BO$1,2)),Holidays!$J$3:$J$937),"")))),"")/(NETWORKDAYS($T548,$U548,Holidays!$J$3:$J$937)),0))</f>
        <v/>
      </c>
      <c r="BP548" s="87" t="str">
        <f>IF($Q548="","",IFERROR(IF(OR(AND($T548&gt;=DATEVALUE("10/1/20"&amp;RIGHT(BO$1,2)),$T548&lt;=DATEVALUE("9/30/20"&amp;RIGHT(BP$1,2))),AND($U548&gt;=DATEVALUE("10/1/20"&amp;RIGHT(BO$1,2)),$U548&lt;=DATEVALUE("9/30/20"&amp;RIGHT(BP$1,2))),AND($T548&lt;=DATEVALUE("10/1/20"&amp;RIGHT(BO$1,2)),$U548&gt;=DATEVALUE("9/30/20"&amp;RIGHT(BP$1,2)))),
IF(AND($T548&gt;=DATEVALUE("10/1/20"&amp;RIGHT(BO$1,2)),$U548&lt;=DATEVALUE("9/30/20"&amp;RIGHT(BP$1,2))),NETWORKDAYS($T548,$U548,Holidays!$J$3:$J$937),
IF(AND($T548&lt;DATEVALUE("10/1/20"&amp;RIGHT(BO$1,2)),$U548&lt;=DATEVALUE("9/30/20"&amp;RIGHT(BP$1,2))),NETWORKDAYS(DATEVALUE("10/1/20"&amp;RIGHT(BO$1,2)),$U548,Holidays!$J$3:$J$937),
IF($T548&lt;DATEVALUE("10/1/20"&amp;RIGHT(BO$1,2)),NETWORKDAYS(DATEVALUE("10/1/20"&amp;RIGHT(BO$1,2)),DATEVALUE("9/30/20"&amp;RIGHT(BP$1,2)),Holidays!$J$3:$J$937),
IF($T548&gt;=DATEVALUE("10/1/20"&amp;RIGHT(BO$1,2)),NETWORKDAYS($T548,DATEVALUE("9/30/20"&amp;RIGHT(BP$1,2)),Holidays!$J$3:$J$937),"")))),"")/(NETWORKDAYS($T548,$U548,Holidays!$J$3:$J$937)),0))</f>
        <v/>
      </c>
      <c r="BQ548" s="87" t="str">
        <f>IF($Q548="","",IFERROR(IF(OR(AND($T548&gt;=DATEVALUE("10/1/20"&amp;RIGHT(BP$1,2)),$T548&lt;=DATEVALUE("9/30/20"&amp;RIGHT(BQ$1,2))),AND($U548&gt;=DATEVALUE("10/1/20"&amp;RIGHT(BP$1,2)),$U548&lt;=DATEVALUE("9/30/20"&amp;RIGHT(BQ$1,2))),AND($T548&lt;=DATEVALUE("10/1/20"&amp;RIGHT(BP$1,2)),$U548&gt;=DATEVALUE("9/30/20"&amp;RIGHT(BQ$1,2)))),
IF(AND($T548&gt;=DATEVALUE("10/1/20"&amp;RIGHT(BP$1,2)),$U548&lt;=DATEVALUE("9/30/20"&amp;RIGHT(BQ$1,2))),NETWORKDAYS($T548,$U548,Holidays!$J$3:$J$937),
IF(AND($T548&lt;DATEVALUE("10/1/20"&amp;RIGHT(BP$1,2)),$U548&lt;=DATEVALUE("9/30/20"&amp;RIGHT(BQ$1,2))),NETWORKDAYS(DATEVALUE("10/1/20"&amp;RIGHT(BP$1,2)),$U548,Holidays!$J$3:$J$937),
IF($T548&lt;DATEVALUE("10/1/20"&amp;RIGHT(BP$1,2)),NETWORKDAYS(DATEVALUE("10/1/20"&amp;RIGHT(BP$1,2)),DATEVALUE("9/30/20"&amp;RIGHT(BQ$1,2)),Holidays!$J$3:$J$937),
IF($T548&gt;=DATEVALUE("10/1/20"&amp;RIGHT(BP$1,2)),NETWORKDAYS($T548,DATEVALUE("9/30/20"&amp;RIGHT(BQ$1,2)),Holidays!$J$3:$J$937),"")))),"")/(NETWORKDAYS($T548,$U548,Holidays!$J$3:$J$937)),0))</f>
        <v/>
      </c>
      <c r="BR548" s="87" t="str">
        <f>IF($Q548="","",IFERROR(IF(OR(AND($T548&gt;=DATEVALUE("10/1/20"&amp;RIGHT(BQ$1,2)),$T548&lt;=DATEVALUE("9/30/20"&amp;RIGHT(BR$1,2))),AND($U548&gt;=DATEVALUE("10/1/20"&amp;RIGHT(BQ$1,2)),$U548&lt;=DATEVALUE("9/30/20"&amp;RIGHT(BR$1,2))),AND($T548&lt;=DATEVALUE("10/1/20"&amp;RIGHT(BQ$1,2)),$U548&gt;=DATEVALUE("9/30/20"&amp;RIGHT(BR$1,2)))),
IF(AND($T548&gt;=DATEVALUE("10/1/20"&amp;RIGHT(BQ$1,2)),$U548&lt;=DATEVALUE("9/30/20"&amp;RIGHT(BR$1,2))),NETWORKDAYS($T548,$U548,Holidays!$J$3:$J$937),
IF(AND($T548&lt;DATEVALUE("10/1/20"&amp;RIGHT(BQ$1,2)),$U548&lt;=DATEVALUE("9/30/20"&amp;RIGHT(BR$1,2))),NETWORKDAYS(DATEVALUE("10/1/20"&amp;RIGHT(BQ$1,2)),$U548,Holidays!$J$3:$J$937),
IF($T548&lt;DATEVALUE("10/1/20"&amp;RIGHT(BQ$1,2)),NETWORKDAYS(DATEVALUE("10/1/20"&amp;RIGHT(BQ$1,2)),DATEVALUE("9/30/20"&amp;RIGHT(BR$1,2)),Holidays!$J$3:$J$937),
IF($T548&gt;=DATEVALUE("10/1/20"&amp;RIGHT(BQ$1,2)),NETWORKDAYS($T548,DATEVALUE("9/30/20"&amp;RIGHT(BR$1,2)),Holidays!$J$3:$J$937),"")))),"")/(NETWORKDAYS($T548,$U548,Holidays!$J$3:$J$937)),0))</f>
        <v/>
      </c>
      <c r="BS548" s="87" t="str">
        <f>IF($Q548="","",IFERROR(IF(OR(AND($T548&gt;=DATEVALUE("10/1/20"&amp;RIGHT(BR$1,2)),$T548&lt;=DATEVALUE("9/30/20"&amp;RIGHT(BS$1,2))),AND($U548&gt;=DATEVALUE("10/1/20"&amp;RIGHT(BR$1,2)),$U548&lt;=DATEVALUE("9/30/20"&amp;RIGHT(BS$1,2))),AND($T548&lt;=DATEVALUE("10/1/20"&amp;RIGHT(BR$1,2)),$U548&gt;=DATEVALUE("9/30/20"&amp;RIGHT(BS$1,2)))),
IF(AND($T548&gt;=DATEVALUE("10/1/20"&amp;RIGHT(BR$1,2)),$U548&lt;=DATEVALUE("9/30/20"&amp;RIGHT(BS$1,2))),NETWORKDAYS($T548,$U548,Holidays!$J$3:$J$937),
IF(AND($T548&lt;DATEVALUE("10/1/20"&amp;RIGHT(BR$1,2)),$U548&lt;=DATEVALUE("9/30/20"&amp;RIGHT(BS$1,2))),NETWORKDAYS(DATEVALUE("10/1/20"&amp;RIGHT(BR$1,2)),$U548,Holidays!$J$3:$J$937),
IF($T548&lt;DATEVALUE("10/1/20"&amp;RIGHT(BR$1,2)),NETWORKDAYS(DATEVALUE("10/1/20"&amp;RIGHT(BR$1,2)),DATEVALUE("9/30/20"&amp;RIGHT(BS$1,2)),Holidays!$J$3:$J$937),
IF($T548&gt;=DATEVALUE("10/1/20"&amp;RIGHT(BR$1,2)),NETWORKDAYS($T548,DATEVALUE("9/30/20"&amp;RIGHT(BS$1,2)),Holidays!$J$3:$J$937),"")))),"")/(NETWORKDAYS($T548,$U548,Holidays!$J$3:$J$937)),0))</f>
        <v/>
      </c>
      <c r="BT548" s="87" t="str">
        <f>IF($Q548="","",IFERROR(IF(OR(AND($T548&gt;=DATEVALUE("10/1/20"&amp;RIGHT(BS$1,2)),$T548&lt;=DATEVALUE("9/30/20"&amp;RIGHT(BT$1,2))),AND($U548&gt;=DATEVALUE("10/1/20"&amp;RIGHT(BS$1,2)),$U548&lt;=DATEVALUE("9/30/20"&amp;RIGHT(BT$1,2))),AND($T548&lt;=DATEVALUE("10/1/20"&amp;RIGHT(BS$1,2)),$U548&gt;=DATEVALUE("9/30/20"&amp;RIGHT(BT$1,2)))),
IF(AND($T548&gt;=DATEVALUE("10/1/20"&amp;RIGHT(BS$1,2)),$U548&lt;=DATEVALUE("9/30/20"&amp;RIGHT(BT$1,2))),NETWORKDAYS($T548,$U548,Holidays!$J$3:$J$937),
IF(AND($T548&lt;DATEVALUE("10/1/20"&amp;RIGHT(BS$1,2)),$U548&lt;=DATEVALUE("9/30/20"&amp;RIGHT(BT$1,2))),NETWORKDAYS(DATEVALUE("10/1/20"&amp;RIGHT(BS$1,2)),$U548,Holidays!$J$3:$J$937),
IF($T548&lt;DATEVALUE("10/1/20"&amp;RIGHT(BS$1,2)),NETWORKDAYS(DATEVALUE("10/1/20"&amp;RIGHT(BS$1,2)),DATEVALUE("9/30/20"&amp;RIGHT(BT$1,2)),Holidays!$J$3:$J$937),
IF($T548&gt;=DATEVALUE("10/1/20"&amp;RIGHT(BS$1,2)),NETWORKDAYS($T548,DATEVALUE("9/30/20"&amp;RIGHT(BT$1,2)),Holidays!$J$3:$J$937),"")))),"")/(NETWORKDAYS($T548,$U548,Holidays!$J$3:$J$937)),0))</f>
        <v/>
      </c>
      <c r="BU548" s="87" t="str">
        <f>IF($Q548="","",IFERROR(IF(OR(AND($T548&gt;=DATEVALUE("10/1/20"&amp;RIGHT(BT$1,2)),$T548&lt;=DATEVALUE("9/30/20"&amp;RIGHT(BU$1,2))),AND($U548&gt;=DATEVALUE("10/1/20"&amp;RIGHT(BT$1,2)),$U548&lt;=DATEVALUE("9/30/20"&amp;RIGHT(BU$1,2))),AND($T548&lt;=DATEVALUE("10/1/20"&amp;RIGHT(BT$1,2)),$U548&gt;=DATEVALUE("9/30/20"&amp;RIGHT(BU$1,2)))),
IF(AND($T548&gt;=DATEVALUE("10/1/20"&amp;RIGHT(BT$1,2)),$U548&lt;=DATEVALUE("9/30/20"&amp;RIGHT(BU$1,2))),NETWORKDAYS($T548,$U548,Holidays!$J$3:$J$937),
IF(AND($T548&lt;DATEVALUE("10/1/20"&amp;RIGHT(BT$1,2)),$U548&lt;=DATEVALUE("9/30/20"&amp;RIGHT(BU$1,2))),NETWORKDAYS(DATEVALUE("10/1/20"&amp;RIGHT(BT$1,2)),$U548,Holidays!$J$3:$J$937),
IF($T548&lt;DATEVALUE("10/1/20"&amp;RIGHT(BT$1,2)),NETWORKDAYS(DATEVALUE("10/1/20"&amp;RIGHT(BT$1,2)),DATEVALUE("9/30/20"&amp;RIGHT(BU$1,2)),Holidays!$J$3:$J$937),
IF($T548&gt;=DATEVALUE("10/1/20"&amp;RIGHT(BT$1,2)),NETWORKDAYS($T548,DATEVALUE("9/30/20"&amp;RIGHT(BU$1,2)),Holidays!$J$3:$J$937),"")))),"")/(NETWORKDAYS($T548,$U548,Holidays!$J$3:$J$937)),0))</f>
        <v/>
      </c>
      <c r="BV548" s="87" t="str">
        <f>IF($Q548="","",IFERROR(IF(OR(AND($T548&gt;=DATEVALUE("10/1/20"&amp;RIGHT(BU$1,2)),$T548&lt;=DATEVALUE("9/30/20"&amp;RIGHT(BV$1,2))),AND($U548&gt;=DATEVALUE("10/1/20"&amp;RIGHT(BU$1,2)),$U548&lt;=DATEVALUE("9/30/20"&amp;RIGHT(BV$1,2))),AND($T548&lt;=DATEVALUE("10/1/20"&amp;RIGHT(BU$1,2)),$U548&gt;=DATEVALUE("9/30/20"&amp;RIGHT(BV$1,2)))),
IF(AND($T548&gt;=DATEVALUE("10/1/20"&amp;RIGHT(BU$1,2)),$U548&lt;=DATEVALUE("9/30/20"&amp;RIGHT(BV$1,2))),NETWORKDAYS($T548,$U548,Holidays!$J$3:$J$937),
IF(AND($T548&lt;DATEVALUE("10/1/20"&amp;RIGHT(BU$1,2)),$U548&lt;=DATEVALUE("9/30/20"&amp;RIGHT(BV$1,2))),NETWORKDAYS(DATEVALUE("10/1/20"&amp;RIGHT(BU$1,2)),$U548,Holidays!$J$3:$J$937),
IF($T548&lt;DATEVALUE("10/1/20"&amp;RIGHT(BU$1,2)),NETWORKDAYS(DATEVALUE("10/1/20"&amp;RIGHT(BU$1,2)),DATEVALUE("9/30/20"&amp;RIGHT(BV$1,2)),Holidays!$J$3:$J$937),
IF($T548&gt;=DATEVALUE("10/1/20"&amp;RIGHT(BU$1,2)),NETWORKDAYS($T548,DATEVALUE("9/30/20"&amp;RIGHT(BV$1,2)),Holidays!$J$3:$J$937),"")))),"")/(NETWORKDAYS($T548,$U548,Holidays!$J$3:$J$937)),0))</f>
        <v/>
      </c>
      <c r="BW548" s="87" t="str">
        <f>IF($Q548="","",IFERROR(IF(OR(AND($T548&gt;=DATEVALUE("10/1/20"&amp;RIGHT(BV$1,2)),$T548&lt;=DATEVALUE("9/30/20"&amp;RIGHT(BW$1,2))),AND($U548&gt;=DATEVALUE("10/1/20"&amp;RIGHT(BV$1,2)),$U548&lt;=DATEVALUE("9/30/20"&amp;RIGHT(BW$1,2))),AND($T548&lt;=DATEVALUE("10/1/20"&amp;RIGHT(BV$1,2)),$U548&gt;=DATEVALUE("9/30/20"&amp;RIGHT(BW$1,2)))),
IF(AND($T548&gt;=DATEVALUE("10/1/20"&amp;RIGHT(BV$1,2)),$U548&lt;=DATEVALUE("9/30/20"&amp;RIGHT(BW$1,2))),NETWORKDAYS($T548,$U548,Holidays!$J$3:$J$937),
IF(AND($T548&lt;DATEVALUE("10/1/20"&amp;RIGHT(BV$1,2)),$U548&lt;=DATEVALUE("9/30/20"&amp;RIGHT(BW$1,2))),NETWORKDAYS(DATEVALUE("10/1/20"&amp;RIGHT(BV$1,2)),$U548,Holidays!$J$3:$J$937),
IF($T548&lt;DATEVALUE("10/1/20"&amp;RIGHT(BV$1,2)),NETWORKDAYS(DATEVALUE("10/1/20"&amp;RIGHT(BV$1,2)),DATEVALUE("9/30/20"&amp;RIGHT(BW$1,2)),Holidays!$J$3:$J$937),
IF($T548&gt;=DATEVALUE("10/1/20"&amp;RIGHT(BV$1,2)),NETWORKDAYS($T548,DATEVALUE("9/30/20"&amp;RIGHT(BW$1,2)),Holidays!$J$3:$J$937),"")))),"")/(NETWORKDAYS($T548,$U548,Holidays!$J$3:$J$937)),0))</f>
        <v/>
      </c>
      <c r="BX548" s="87" t="str">
        <f>IF($Q548="","",IFERROR(IF(OR(AND($T548&gt;=DATEVALUE("10/1/20"&amp;RIGHT(BW$1,2)),$T548&lt;=DATEVALUE("9/30/20"&amp;RIGHT(BX$1,2))),AND($U548&gt;=DATEVALUE("10/1/20"&amp;RIGHT(BW$1,2)),$U548&lt;=DATEVALUE("9/30/20"&amp;RIGHT(BX$1,2))),AND($T548&lt;=DATEVALUE("10/1/20"&amp;RIGHT(BW$1,2)),$U548&gt;=DATEVALUE("9/30/20"&amp;RIGHT(BX$1,2)))),
IF(AND($T548&gt;=DATEVALUE("10/1/20"&amp;RIGHT(BW$1,2)),$U548&lt;=DATEVALUE("9/30/20"&amp;RIGHT(BX$1,2))),NETWORKDAYS($T548,$U548,Holidays!$J$3:$J$937),
IF(AND($T548&lt;DATEVALUE("10/1/20"&amp;RIGHT(BW$1,2)),$U548&lt;=DATEVALUE("9/30/20"&amp;RIGHT(BX$1,2))),NETWORKDAYS(DATEVALUE("10/1/20"&amp;RIGHT(BW$1,2)),$U548,Holidays!$J$3:$J$937),
IF($T548&lt;DATEVALUE("10/1/20"&amp;RIGHT(BW$1,2)),NETWORKDAYS(DATEVALUE("10/1/20"&amp;RIGHT(BW$1,2)),DATEVALUE("9/30/20"&amp;RIGHT(BX$1,2)),Holidays!$J$3:$J$937),
IF($T548&gt;=DATEVALUE("10/1/20"&amp;RIGHT(BW$1,2)),NETWORKDAYS($T548,DATEVALUE("9/30/20"&amp;RIGHT(BX$1,2)),Holidays!$J$3:$J$937),"")))),"")/(NETWORKDAYS($T548,$U548,Holidays!$J$3:$J$937)),0))</f>
        <v/>
      </c>
      <c r="BY548" s="87" t="str">
        <f>IF($Q548="","",IFERROR(IF(OR(AND($T548&gt;=DATEVALUE("10/1/20"&amp;RIGHT(BX$1,2)),$T548&lt;=DATEVALUE("9/30/20"&amp;RIGHT(BY$1,2))),AND($U548&gt;=DATEVALUE("10/1/20"&amp;RIGHT(BX$1,2)),$U548&lt;=DATEVALUE("9/30/20"&amp;RIGHT(BY$1,2))),AND($T548&lt;=DATEVALUE("10/1/20"&amp;RIGHT(BX$1,2)),$U548&gt;=DATEVALUE("9/30/20"&amp;RIGHT(BY$1,2)))),
IF(AND($T548&gt;=DATEVALUE("10/1/20"&amp;RIGHT(BX$1,2)),$U548&lt;=DATEVALUE("9/30/20"&amp;RIGHT(BY$1,2))),NETWORKDAYS($T548,$U548,Holidays!$J$3:$J$937),
IF(AND($T548&lt;DATEVALUE("10/1/20"&amp;RIGHT(BX$1,2)),$U548&lt;=DATEVALUE("9/30/20"&amp;RIGHT(BY$1,2))),NETWORKDAYS(DATEVALUE("10/1/20"&amp;RIGHT(BX$1,2)),$U548,Holidays!$J$3:$J$937),
IF($T548&lt;DATEVALUE("10/1/20"&amp;RIGHT(BX$1,2)),NETWORKDAYS(DATEVALUE("10/1/20"&amp;RIGHT(BX$1,2)),DATEVALUE("9/30/20"&amp;RIGHT(BY$1,2)),Holidays!$J$3:$J$937),
IF($T548&gt;=DATEVALUE("10/1/20"&amp;RIGHT(BX$1,2)),NETWORKDAYS($T548,DATEVALUE("9/30/20"&amp;RIGHT(BY$1,2)),Holidays!$J$3:$J$937),"")))),"")/(NETWORKDAYS($T548,$U548,Holidays!$J$3:$J$937)),0))</f>
        <v/>
      </c>
      <c r="BZ548" s="87" t="str">
        <f>IF($Q548="","",IFERROR(IF(OR(AND($T548&gt;=DATEVALUE("10/1/20"&amp;RIGHT(BY$1,2)),$T548&lt;=DATEVALUE("9/30/20"&amp;RIGHT(BZ$1,2))),AND($U548&gt;=DATEVALUE("10/1/20"&amp;RIGHT(BY$1,2)),$U548&lt;=DATEVALUE("9/30/20"&amp;RIGHT(BZ$1,2))),AND($T548&lt;=DATEVALUE("10/1/20"&amp;RIGHT(BY$1,2)),$U548&gt;=DATEVALUE("9/30/20"&amp;RIGHT(BZ$1,2)))),
IF(AND($T548&gt;=DATEVALUE("10/1/20"&amp;RIGHT(BY$1,2)),$U548&lt;=DATEVALUE("9/30/20"&amp;RIGHT(BZ$1,2))),NETWORKDAYS($T548,$U548,Holidays!$J$3:$J$937),
IF(AND($T548&lt;DATEVALUE("10/1/20"&amp;RIGHT(BY$1,2)),$U548&lt;=DATEVALUE("9/30/20"&amp;RIGHT(BZ$1,2))),NETWORKDAYS(DATEVALUE("10/1/20"&amp;RIGHT(BY$1,2)),$U548,Holidays!$J$3:$J$937),
IF($T548&lt;DATEVALUE("10/1/20"&amp;RIGHT(BY$1,2)),NETWORKDAYS(DATEVALUE("10/1/20"&amp;RIGHT(BY$1,2)),DATEVALUE("9/30/20"&amp;RIGHT(BZ$1,2)),Holidays!$J$3:$J$937),
IF($T548&gt;=DATEVALUE("10/1/20"&amp;RIGHT(BY$1,2)),NETWORKDAYS($T548,DATEVALUE("9/30/20"&amp;RIGHT(BZ$1,2)),Holidays!$J$3:$J$937),"")))),"")/(NETWORKDAYS($T548,$U548,Holidays!$J$3:$J$937)),0))</f>
        <v/>
      </c>
      <c r="CA548" s="87" t="str">
        <f>IF($Q548="","",IFERROR(IF(OR(AND($T548&gt;=DATEVALUE("10/1/20"&amp;RIGHT(BZ$1,2)),$T548&lt;=DATEVALUE("9/30/20"&amp;RIGHT(CA$1,2))),AND($U548&gt;=DATEVALUE("10/1/20"&amp;RIGHT(BZ$1,2)),$U548&lt;=DATEVALUE("9/30/20"&amp;RIGHT(CA$1,2))),AND($T548&lt;=DATEVALUE("10/1/20"&amp;RIGHT(BZ$1,2)),$U548&gt;=DATEVALUE("9/30/20"&amp;RIGHT(CA$1,2)))),
IF(AND($T548&gt;=DATEVALUE("10/1/20"&amp;RIGHT(BZ$1,2)),$U548&lt;=DATEVALUE("9/30/20"&amp;RIGHT(CA$1,2))),NETWORKDAYS($T548,$U548,Holidays!$J$3:$J$937),
IF(AND($T548&lt;DATEVALUE("10/1/20"&amp;RIGHT(BZ$1,2)),$U548&lt;=DATEVALUE("9/30/20"&amp;RIGHT(CA$1,2))),NETWORKDAYS(DATEVALUE("10/1/20"&amp;RIGHT(BZ$1,2)),$U548,Holidays!$J$3:$J$937),
IF($T548&lt;DATEVALUE("10/1/20"&amp;RIGHT(BZ$1,2)),NETWORKDAYS(DATEVALUE("10/1/20"&amp;RIGHT(BZ$1,2)),DATEVALUE("9/30/20"&amp;RIGHT(CA$1,2)),Holidays!$J$3:$J$937),
IF($T548&gt;=DATEVALUE("10/1/20"&amp;RIGHT(BZ$1,2)),NETWORKDAYS($T548,DATEVALUE("9/30/20"&amp;RIGHT(CA$1,2)),Holidays!$J$3:$J$937),"")))),"")/(NETWORKDAYS($T548,$U548,Holidays!$J$3:$J$937)),0))</f>
        <v/>
      </c>
      <c r="CB548" s="87" t="str">
        <f>IF($Q548="","",IFERROR(IF(OR(AND($T548&gt;=DATEVALUE("10/1/20"&amp;RIGHT(CA$1,2)),$T548&lt;=DATEVALUE("9/30/20"&amp;RIGHT(CB$1,2))),AND($U548&gt;=DATEVALUE("10/1/20"&amp;RIGHT(CA$1,2)),$U548&lt;=DATEVALUE("9/30/20"&amp;RIGHT(CB$1,2))),AND($T548&lt;=DATEVALUE("10/1/20"&amp;RIGHT(CA$1,2)),$U548&gt;=DATEVALUE("9/30/20"&amp;RIGHT(CB$1,2)))),
IF(AND($T548&gt;=DATEVALUE("10/1/20"&amp;RIGHT(CA$1,2)),$U548&lt;=DATEVALUE("9/30/20"&amp;RIGHT(CB$1,2))),NETWORKDAYS($T548,$U548,Holidays!$J$3:$J$937),
IF(AND($T548&lt;DATEVALUE("10/1/20"&amp;RIGHT(CA$1,2)),$U548&lt;=DATEVALUE("9/30/20"&amp;RIGHT(CB$1,2))),NETWORKDAYS(DATEVALUE("10/1/20"&amp;RIGHT(CA$1,2)),$U548,Holidays!$J$3:$J$937),
IF($T548&lt;DATEVALUE("10/1/20"&amp;RIGHT(CA$1,2)),NETWORKDAYS(DATEVALUE("10/1/20"&amp;RIGHT(CA$1,2)),DATEVALUE("9/30/20"&amp;RIGHT(CB$1,2)),Holidays!$J$3:$J$937),
IF($T548&gt;=DATEVALUE("10/1/20"&amp;RIGHT(CA$1,2)),NETWORKDAYS($T548,DATEVALUE("9/30/20"&amp;RIGHT(CB$1,2)),Holidays!$J$3:$J$937),"")))),"")/(NETWORKDAYS($T548,$U548,Holidays!$J$3:$J$937)),0))</f>
        <v/>
      </c>
    </row>
    <row r="549" spans="1:80">
      <c r="A549" s="97"/>
      <c r="B549" s="98" t="str">
        <f ca="1">IF(NOT($A549=""),OFFSET('WBS Reference &amp; User Procedure'!$A$1,MATCH($A549,'WBS Reference &amp; User Procedure'!$A:$A,0)-1,1),"")</f>
        <v/>
      </c>
      <c r="D549" s="97"/>
      <c r="I549" s="78"/>
      <c r="T549" s="104" t="str">
        <f>IF(NOT(Q549=""),IF(NOT($S549=""),$S549,#REF!),"")</f>
        <v/>
      </c>
      <c r="U549" s="104" t="str">
        <f>IF(NOT(Q549=""),WORKDAY(T549,Q549,Holidays!$J$3:$J$937),"")</f>
        <v/>
      </c>
      <c r="V549" s="104"/>
      <c r="W549" s="104"/>
      <c r="X549" s="101" t="str">
        <f t="shared" si="106"/>
        <v/>
      </c>
      <c r="AL549" s="87" t="str">
        <f t="shared" ca="1" si="120"/>
        <v/>
      </c>
      <c r="AN549" s="87" t="str">
        <f t="shared" ca="1" si="121"/>
        <v/>
      </c>
      <c r="AO549" s="87" t="str">
        <f t="shared" ca="1" si="121"/>
        <v/>
      </c>
      <c r="AP549" s="87" t="str">
        <f t="shared" ca="1" si="121"/>
        <v/>
      </c>
      <c r="AQ549" s="87" t="str">
        <f t="shared" ca="1" si="121"/>
        <v/>
      </c>
      <c r="AR549" s="87" t="str">
        <f t="shared" ca="1" si="121"/>
        <v/>
      </c>
      <c r="AS549" s="87" t="str">
        <f t="shared" ca="1" si="121"/>
        <v/>
      </c>
      <c r="AT549" s="87" t="str">
        <f t="shared" ca="1" si="121"/>
        <v/>
      </c>
      <c r="AU549" s="87" t="str">
        <f t="shared" ca="1" si="121"/>
        <v/>
      </c>
      <c r="AV549" s="87" t="str">
        <f t="shared" ca="1" si="121"/>
        <v/>
      </c>
      <c r="AW549" s="87" t="str">
        <f t="shared" ca="1" si="121"/>
        <v/>
      </c>
      <c r="AX549" s="87" t="str">
        <f t="shared" ca="1" si="122"/>
        <v/>
      </c>
      <c r="AY549" s="87" t="str">
        <f t="shared" ca="1" si="122"/>
        <v/>
      </c>
      <c r="AZ549" s="87" t="str">
        <f t="shared" ca="1" si="122"/>
        <v/>
      </c>
      <c r="BA549" s="87" t="str">
        <f t="shared" ca="1" si="122"/>
        <v/>
      </c>
      <c r="BB549" s="87" t="str">
        <f t="shared" ca="1" si="122"/>
        <v/>
      </c>
      <c r="BC549" s="87" t="str">
        <f t="shared" ca="1" si="122"/>
        <v/>
      </c>
      <c r="BD549" s="87" t="str">
        <f t="shared" ca="1" si="122"/>
        <v/>
      </c>
      <c r="BE549" s="87" t="str">
        <f t="shared" ca="1" si="122"/>
        <v/>
      </c>
      <c r="BF549" s="87" t="str">
        <f t="shared" ca="1" si="122"/>
        <v/>
      </c>
      <c r="BG549" s="87" t="str">
        <f t="shared" ca="1" si="122"/>
        <v/>
      </c>
      <c r="BI549" s="87" t="str">
        <f>IF($Q549="","",IFERROR(IF(OR(AND($T549&gt;=DATEVALUE("10/1/20"&amp;RIGHT(BH$1,2)),$T549&lt;=DATEVALUE("9/30/20"&amp;RIGHT(BI$1,2))),AND($U549&gt;=DATEVALUE("10/1/20"&amp;RIGHT(BH$1,2)),$U549&lt;=DATEVALUE("9/30/20"&amp;RIGHT(BI$1,2))),AND($T549&lt;=DATEVALUE("10/1/20"&amp;RIGHT(BH$1,2)),$U549&gt;=DATEVALUE("9/30/20"&amp;RIGHT(BI$1,2)))),
IF(AND($T549&gt;=DATEVALUE("10/1/20"&amp;RIGHT(BH$1,2)),$U549&lt;=DATEVALUE("9/30/20"&amp;RIGHT(BI$1,2))),NETWORKDAYS($T549,$U549,Holidays!$J$3:$J$937),
IF(AND($T549&lt;DATEVALUE("10/1/20"&amp;RIGHT(BH$1,2)),$U549&lt;=DATEVALUE("9/30/20"&amp;RIGHT(BI$1,2))),NETWORKDAYS(DATEVALUE("10/1/20"&amp;RIGHT(BH$1,2)),$U549,Holidays!$J$3:$J$937),
IF($T549&lt;DATEVALUE("10/1/20"&amp;RIGHT(BH$1,2)),NETWORKDAYS(DATEVALUE("10/1/20"&amp;RIGHT(BH$1,2)),DATEVALUE("9/30/20"&amp;RIGHT(BI$1,2)),Holidays!$J$3:$J$937),
IF($T549&gt;=DATEVALUE("10/1/20"&amp;RIGHT(BH$1,2)),NETWORKDAYS($T549,DATEVALUE("9/30/20"&amp;RIGHT(BI$1,2)),Holidays!$J$3:$J$937),"")))),"")/(NETWORKDAYS($T549,$U549,Holidays!$J$3:$J$937)),0))</f>
        <v/>
      </c>
      <c r="BJ549" s="87" t="str">
        <f>IF($Q549="","",IFERROR(IF(OR(AND($T549&gt;=DATEVALUE("10/1/20"&amp;RIGHT(BI$1,2)),$T549&lt;=DATEVALUE("9/30/20"&amp;RIGHT(BJ$1,2))),AND($U549&gt;=DATEVALUE("10/1/20"&amp;RIGHT(BI$1,2)),$U549&lt;=DATEVALUE("9/30/20"&amp;RIGHT(BJ$1,2))),AND($T549&lt;=DATEVALUE("10/1/20"&amp;RIGHT(BI$1,2)),$U549&gt;=DATEVALUE("9/30/20"&amp;RIGHT(BJ$1,2)))),
IF(AND($T549&gt;=DATEVALUE("10/1/20"&amp;RIGHT(BI$1,2)),$U549&lt;=DATEVALUE("9/30/20"&amp;RIGHT(BJ$1,2))),NETWORKDAYS($T549,$U549,Holidays!$J$3:$J$937),
IF(AND($T549&lt;DATEVALUE("10/1/20"&amp;RIGHT(BI$1,2)),$U549&lt;=DATEVALUE("9/30/20"&amp;RIGHT(BJ$1,2))),NETWORKDAYS(DATEVALUE("10/1/20"&amp;RIGHT(BI$1,2)),$U549,Holidays!$J$3:$J$937),
IF($T549&lt;DATEVALUE("10/1/20"&amp;RIGHT(BI$1,2)),NETWORKDAYS(DATEVALUE("10/1/20"&amp;RIGHT(BI$1,2)),DATEVALUE("9/30/20"&amp;RIGHT(BJ$1,2)),Holidays!$J$3:$J$937),
IF($T549&gt;=DATEVALUE("10/1/20"&amp;RIGHT(BI$1,2)),NETWORKDAYS($T549,DATEVALUE("9/30/20"&amp;RIGHT(BJ$1,2)),Holidays!$J$3:$J$937),"")))),"")/(NETWORKDAYS($T549,$U549,Holidays!$J$3:$J$937)),0))</f>
        <v/>
      </c>
      <c r="BK549" s="87" t="str">
        <f>IF($Q549="","",IFERROR(IF(OR(AND($T549&gt;=DATEVALUE("10/1/20"&amp;RIGHT(BJ$1,2)),$T549&lt;=DATEVALUE("9/30/20"&amp;RIGHT(BK$1,2))),AND($U549&gt;=DATEVALUE("10/1/20"&amp;RIGHT(BJ$1,2)),$U549&lt;=DATEVALUE("9/30/20"&amp;RIGHT(BK$1,2))),AND($T549&lt;=DATEVALUE("10/1/20"&amp;RIGHT(BJ$1,2)),$U549&gt;=DATEVALUE("9/30/20"&amp;RIGHT(BK$1,2)))),
IF(AND($T549&gt;=DATEVALUE("10/1/20"&amp;RIGHT(BJ$1,2)),$U549&lt;=DATEVALUE("9/30/20"&amp;RIGHT(BK$1,2))),NETWORKDAYS($T549,$U549,Holidays!$J$3:$J$937),
IF(AND($T549&lt;DATEVALUE("10/1/20"&amp;RIGHT(BJ$1,2)),$U549&lt;=DATEVALUE("9/30/20"&amp;RIGHT(BK$1,2))),NETWORKDAYS(DATEVALUE("10/1/20"&amp;RIGHT(BJ$1,2)),$U549,Holidays!$J$3:$J$937),
IF($T549&lt;DATEVALUE("10/1/20"&amp;RIGHT(BJ$1,2)),NETWORKDAYS(DATEVALUE("10/1/20"&amp;RIGHT(BJ$1,2)),DATEVALUE("9/30/20"&amp;RIGHT(BK$1,2)),Holidays!$J$3:$J$937),
IF($T549&gt;=DATEVALUE("10/1/20"&amp;RIGHT(BJ$1,2)),NETWORKDAYS($T549,DATEVALUE("9/30/20"&amp;RIGHT(BK$1,2)),Holidays!$J$3:$J$937),"")))),"")/(NETWORKDAYS($T549,$U549,Holidays!$J$3:$J$937)),0))</f>
        <v/>
      </c>
      <c r="BL549" s="87" t="str">
        <f>IF($Q549="","",IFERROR(IF(OR(AND($T549&gt;=DATEVALUE("10/1/20"&amp;RIGHT(BK$1,2)),$T549&lt;=DATEVALUE("9/30/20"&amp;RIGHT(BL$1,2))),AND($U549&gt;=DATEVALUE("10/1/20"&amp;RIGHT(BK$1,2)),$U549&lt;=DATEVALUE("9/30/20"&amp;RIGHT(BL$1,2))),AND($T549&lt;=DATEVALUE("10/1/20"&amp;RIGHT(BK$1,2)),$U549&gt;=DATEVALUE("9/30/20"&amp;RIGHT(BL$1,2)))),
IF(AND($T549&gt;=DATEVALUE("10/1/20"&amp;RIGHT(BK$1,2)),$U549&lt;=DATEVALUE("9/30/20"&amp;RIGHT(BL$1,2))),NETWORKDAYS($T549,$U549,Holidays!$J$3:$J$937),
IF(AND($T549&lt;DATEVALUE("10/1/20"&amp;RIGHT(BK$1,2)),$U549&lt;=DATEVALUE("9/30/20"&amp;RIGHT(BL$1,2))),NETWORKDAYS(DATEVALUE("10/1/20"&amp;RIGHT(BK$1,2)),$U549,Holidays!$J$3:$J$937),
IF($T549&lt;DATEVALUE("10/1/20"&amp;RIGHT(BK$1,2)),NETWORKDAYS(DATEVALUE("10/1/20"&amp;RIGHT(BK$1,2)),DATEVALUE("9/30/20"&amp;RIGHT(BL$1,2)),Holidays!$J$3:$J$937),
IF($T549&gt;=DATEVALUE("10/1/20"&amp;RIGHT(BK$1,2)),NETWORKDAYS($T549,DATEVALUE("9/30/20"&amp;RIGHT(BL$1,2)),Holidays!$J$3:$J$937),"")))),"")/(NETWORKDAYS($T549,$U549,Holidays!$J$3:$J$937)),0))</f>
        <v/>
      </c>
      <c r="BM549" s="87" t="str">
        <f>IF($Q549="","",IFERROR(IF(OR(AND($T549&gt;=DATEVALUE("10/1/20"&amp;RIGHT(BL$1,2)),$T549&lt;=DATEVALUE("9/30/20"&amp;RIGHT(BM$1,2))),AND($U549&gt;=DATEVALUE("10/1/20"&amp;RIGHT(BL$1,2)),$U549&lt;=DATEVALUE("9/30/20"&amp;RIGHT(BM$1,2))),AND($T549&lt;=DATEVALUE("10/1/20"&amp;RIGHT(BL$1,2)),$U549&gt;=DATEVALUE("9/30/20"&amp;RIGHT(BM$1,2)))),
IF(AND($T549&gt;=DATEVALUE("10/1/20"&amp;RIGHT(BL$1,2)),$U549&lt;=DATEVALUE("9/30/20"&amp;RIGHT(BM$1,2))),NETWORKDAYS($T549,$U549,Holidays!$J$3:$J$937),
IF(AND($T549&lt;DATEVALUE("10/1/20"&amp;RIGHT(BL$1,2)),$U549&lt;=DATEVALUE("9/30/20"&amp;RIGHT(BM$1,2))),NETWORKDAYS(DATEVALUE("10/1/20"&amp;RIGHT(BL$1,2)),$U549,Holidays!$J$3:$J$937),
IF($T549&lt;DATEVALUE("10/1/20"&amp;RIGHT(BL$1,2)),NETWORKDAYS(DATEVALUE("10/1/20"&amp;RIGHT(BL$1,2)),DATEVALUE("9/30/20"&amp;RIGHT(BM$1,2)),Holidays!$J$3:$J$937),
IF($T549&gt;=DATEVALUE("10/1/20"&amp;RIGHT(BL$1,2)),NETWORKDAYS($T549,DATEVALUE("9/30/20"&amp;RIGHT(BM$1,2)),Holidays!$J$3:$J$937),"")))),"")/(NETWORKDAYS($T549,$U549,Holidays!$J$3:$J$937)),0))</f>
        <v/>
      </c>
      <c r="BN549" s="87" t="str">
        <f>IF($Q549="","",IFERROR(IF(OR(AND($T549&gt;=DATEVALUE("10/1/20"&amp;RIGHT(BM$1,2)),$T549&lt;=DATEVALUE("9/30/20"&amp;RIGHT(BN$1,2))),AND($U549&gt;=DATEVALUE("10/1/20"&amp;RIGHT(BM$1,2)),$U549&lt;=DATEVALUE("9/30/20"&amp;RIGHT(BN$1,2))),AND($T549&lt;=DATEVALUE("10/1/20"&amp;RIGHT(BM$1,2)),$U549&gt;=DATEVALUE("9/30/20"&amp;RIGHT(BN$1,2)))),
IF(AND($T549&gt;=DATEVALUE("10/1/20"&amp;RIGHT(BM$1,2)),$U549&lt;=DATEVALUE("9/30/20"&amp;RIGHT(BN$1,2))),NETWORKDAYS($T549,$U549,Holidays!$J$3:$J$937),
IF(AND($T549&lt;DATEVALUE("10/1/20"&amp;RIGHT(BM$1,2)),$U549&lt;=DATEVALUE("9/30/20"&amp;RIGHT(BN$1,2))),NETWORKDAYS(DATEVALUE("10/1/20"&amp;RIGHT(BM$1,2)),$U549,Holidays!$J$3:$J$937),
IF($T549&lt;DATEVALUE("10/1/20"&amp;RIGHT(BM$1,2)),NETWORKDAYS(DATEVALUE("10/1/20"&amp;RIGHT(BM$1,2)),DATEVALUE("9/30/20"&amp;RIGHT(BN$1,2)),Holidays!$J$3:$J$937),
IF($T549&gt;=DATEVALUE("10/1/20"&amp;RIGHT(BM$1,2)),NETWORKDAYS($T549,DATEVALUE("9/30/20"&amp;RIGHT(BN$1,2)),Holidays!$J$3:$J$937),"")))),"")/(NETWORKDAYS($T549,$U549,Holidays!$J$3:$J$937)),0))</f>
        <v/>
      </c>
      <c r="BO549" s="87" t="str">
        <f>IF($Q549="","",IFERROR(IF(OR(AND($T549&gt;=DATEVALUE("10/1/20"&amp;RIGHT(BN$1,2)),$T549&lt;=DATEVALUE("9/30/20"&amp;RIGHT(BO$1,2))),AND($U549&gt;=DATEVALUE("10/1/20"&amp;RIGHT(BN$1,2)),$U549&lt;=DATEVALUE("9/30/20"&amp;RIGHT(BO$1,2))),AND($T549&lt;=DATEVALUE("10/1/20"&amp;RIGHT(BN$1,2)),$U549&gt;=DATEVALUE("9/30/20"&amp;RIGHT(BO$1,2)))),
IF(AND($T549&gt;=DATEVALUE("10/1/20"&amp;RIGHT(BN$1,2)),$U549&lt;=DATEVALUE("9/30/20"&amp;RIGHT(BO$1,2))),NETWORKDAYS($T549,$U549,Holidays!$J$3:$J$937),
IF(AND($T549&lt;DATEVALUE("10/1/20"&amp;RIGHT(BN$1,2)),$U549&lt;=DATEVALUE("9/30/20"&amp;RIGHT(BO$1,2))),NETWORKDAYS(DATEVALUE("10/1/20"&amp;RIGHT(BN$1,2)),$U549,Holidays!$J$3:$J$937),
IF($T549&lt;DATEVALUE("10/1/20"&amp;RIGHT(BN$1,2)),NETWORKDAYS(DATEVALUE("10/1/20"&amp;RIGHT(BN$1,2)),DATEVALUE("9/30/20"&amp;RIGHT(BO$1,2)),Holidays!$J$3:$J$937),
IF($T549&gt;=DATEVALUE("10/1/20"&amp;RIGHT(BN$1,2)),NETWORKDAYS($T549,DATEVALUE("9/30/20"&amp;RIGHT(BO$1,2)),Holidays!$J$3:$J$937),"")))),"")/(NETWORKDAYS($T549,$U549,Holidays!$J$3:$J$937)),0))</f>
        <v/>
      </c>
      <c r="BP549" s="87" t="str">
        <f>IF($Q549="","",IFERROR(IF(OR(AND($T549&gt;=DATEVALUE("10/1/20"&amp;RIGHT(BO$1,2)),$T549&lt;=DATEVALUE("9/30/20"&amp;RIGHT(BP$1,2))),AND($U549&gt;=DATEVALUE("10/1/20"&amp;RIGHT(BO$1,2)),$U549&lt;=DATEVALUE("9/30/20"&amp;RIGHT(BP$1,2))),AND($T549&lt;=DATEVALUE("10/1/20"&amp;RIGHT(BO$1,2)),$U549&gt;=DATEVALUE("9/30/20"&amp;RIGHT(BP$1,2)))),
IF(AND($T549&gt;=DATEVALUE("10/1/20"&amp;RIGHT(BO$1,2)),$U549&lt;=DATEVALUE("9/30/20"&amp;RIGHT(BP$1,2))),NETWORKDAYS($T549,$U549,Holidays!$J$3:$J$937),
IF(AND($T549&lt;DATEVALUE("10/1/20"&amp;RIGHT(BO$1,2)),$U549&lt;=DATEVALUE("9/30/20"&amp;RIGHT(BP$1,2))),NETWORKDAYS(DATEVALUE("10/1/20"&amp;RIGHT(BO$1,2)),$U549,Holidays!$J$3:$J$937),
IF($T549&lt;DATEVALUE("10/1/20"&amp;RIGHT(BO$1,2)),NETWORKDAYS(DATEVALUE("10/1/20"&amp;RIGHT(BO$1,2)),DATEVALUE("9/30/20"&amp;RIGHT(BP$1,2)),Holidays!$J$3:$J$937),
IF($T549&gt;=DATEVALUE("10/1/20"&amp;RIGHT(BO$1,2)),NETWORKDAYS($T549,DATEVALUE("9/30/20"&amp;RIGHT(BP$1,2)),Holidays!$J$3:$J$937),"")))),"")/(NETWORKDAYS($T549,$U549,Holidays!$J$3:$J$937)),0))</f>
        <v/>
      </c>
      <c r="BQ549" s="87" t="str">
        <f>IF($Q549="","",IFERROR(IF(OR(AND($T549&gt;=DATEVALUE("10/1/20"&amp;RIGHT(BP$1,2)),$T549&lt;=DATEVALUE("9/30/20"&amp;RIGHT(BQ$1,2))),AND($U549&gt;=DATEVALUE("10/1/20"&amp;RIGHT(BP$1,2)),$U549&lt;=DATEVALUE("9/30/20"&amp;RIGHT(BQ$1,2))),AND($T549&lt;=DATEVALUE("10/1/20"&amp;RIGHT(BP$1,2)),$U549&gt;=DATEVALUE("9/30/20"&amp;RIGHT(BQ$1,2)))),
IF(AND($T549&gt;=DATEVALUE("10/1/20"&amp;RIGHT(BP$1,2)),$U549&lt;=DATEVALUE("9/30/20"&amp;RIGHT(BQ$1,2))),NETWORKDAYS($T549,$U549,Holidays!$J$3:$J$937),
IF(AND($T549&lt;DATEVALUE("10/1/20"&amp;RIGHT(BP$1,2)),$U549&lt;=DATEVALUE("9/30/20"&amp;RIGHT(BQ$1,2))),NETWORKDAYS(DATEVALUE("10/1/20"&amp;RIGHT(BP$1,2)),$U549,Holidays!$J$3:$J$937),
IF($T549&lt;DATEVALUE("10/1/20"&amp;RIGHT(BP$1,2)),NETWORKDAYS(DATEVALUE("10/1/20"&amp;RIGHT(BP$1,2)),DATEVALUE("9/30/20"&amp;RIGHT(BQ$1,2)),Holidays!$J$3:$J$937),
IF($T549&gt;=DATEVALUE("10/1/20"&amp;RIGHT(BP$1,2)),NETWORKDAYS($T549,DATEVALUE("9/30/20"&amp;RIGHT(BQ$1,2)),Holidays!$J$3:$J$937),"")))),"")/(NETWORKDAYS($T549,$U549,Holidays!$J$3:$J$937)),0))</f>
        <v/>
      </c>
      <c r="BR549" s="87" t="str">
        <f>IF($Q549="","",IFERROR(IF(OR(AND($T549&gt;=DATEVALUE("10/1/20"&amp;RIGHT(BQ$1,2)),$T549&lt;=DATEVALUE("9/30/20"&amp;RIGHT(BR$1,2))),AND($U549&gt;=DATEVALUE("10/1/20"&amp;RIGHT(BQ$1,2)),$U549&lt;=DATEVALUE("9/30/20"&amp;RIGHT(BR$1,2))),AND($T549&lt;=DATEVALUE("10/1/20"&amp;RIGHT(BQ$1,2)),$U549&gt;=DATEVALUE("9/30/20"&amp;RIGHT(BR$1,2)))),
IF(AND($T549&gt;=DATEVALUE("10/1/20"&amp;RIGHT(BQ$1,2)),$U549&lt;=DATEVALUE("9/30/20"&amp;RIGHT(BR$1,2))),NETWORKDAYS($T549,$U549,Holidays!$J$3:$J$937),
IF(AND($T549&lt;DATEVALUE("10/1/20"&amp;RIGHT(BQ$1,2)),$U549&lt;=DATEVALUE("9/30/20"&amp;RIGHT(BR$1,2))),NETWORKDAYS(DATEVALUE("10/1/20"&amp;RIGHT(BQ$1,2)),$U549,Holidays!$J$3:$J$937),
IF($T549&lt;DATEVALUE("10/1/20"&amp;RIGHT(BQ$1,2)),NETWORKDAYS(DATEVALUE("10/1/20"&amp;RIGHT(BQ$1,2)),DATEVALUE("9/30/20"&amp;RIGHT(BR$1,2)),Holidays!$J$3:$J$937),
IF($T549&gt;=DATEVALUE("10/1/20"&amp;RIGHT(BQ$1,2)),NETWORKDAYS($T549,DATEVALUE("9/30/20"&amp;RIGHT(BR$1,2)),Holidays!$J$3:$J$937),"")))),"")/(NETWORKDAYS($T549,$U549,Holidays!$J$3:$J$937)),0))</f>
        <v/>
      </c>
      <c r="BS549" s="87" t="str">
        <f>IF($Q549="","",IFERROR(IF(OR(AND($T549&gt;=DATEVALUE("10/1/20"&amp;RIGHT(BR$1,2)),$T549&lt;=DATEVALUE("9/30/20"&amp;RIGHT(BS$1,2))),AND($U549&gt;=DATEVALUE("10/1/20"&amp;RIGHT(BR$1,2)),$U549&lt;=DATEVALUE("9/30/20"&amp;RIGHT(BS$1,2))),AND($T549&lt;=DATEVALUE("10/1/20"&amp;RIGHT(BR$1,2)),$U549&gt;=DATEVALUE("9/30/20"&amp;RIGHT(BS$1,2)))),
IF(AND($T549&gt;=DATEVALUE("10/1/20"&amp;RIGHT(BR$1,2)),$U549&lt;=DATEVALUE("9/30/20"&amp;RIGHT(BS$1,2))),NETWORKDAYS($T549,$U549,Holidays!$J$3:$J$937),
IF(AND($T549&lt;DATEVALUE("10/1/20"&amp;RIGHT(BR$1,2)),$U549&lt;=DATEVALUE("9/30/20"&amp;RIGHT(BS$1,2))),NETWORKDAYS(DATEVALUE("10/1/20"&amp;RIGHT(BR$1,2)),$U549,Holidays!$J$3:$J$937),
IF($T549&lt;DATEVALUE("10/1/20"&amp;RIGHT(BR$1,2)),NETWORKDAYS(DATEVALUE("10/1/20"&amp;RIGHT(BR$1,2)),DATEVALUE("9/30/20"&amp;RIGHT(BS$1,2)),Holidays!$J$3:$J$937),
IF($T549&gt;=DATEVALUE("10/1/20"&amp;RIGHT(BR$1,2)),NETWORKDAYS($T549,DATEVALUE("9/30/20"&amp;RIGHT(BS$1,2)),Holidays!$J$3:$J$937),"")))),"")/(NETWORKDAYS($T549,$U549,Holidays!$J$3:$J$937)),0))</f>
        <v/>
      </c>
      <c r="BT549" s="87" t="str">
        <f>IF($Q549="","",IFERROR(IF(OR(AND($T549&gt;=DATEVALUE("10/1/20"&amp;RIGHT(BS$1,2)),$T549&lt;=DATEVALUE("9/30/20"&amp;RIGHT(BT$1,2))),AND($U549&gt;=DATEVALUE("10/1/20"&amp;RIGHT(BS$1,2)),$U549&lt;=DATEVALUE("9/30/20"&amp;RIGHT(BT$1,2))),AND($T549&lt;=DATEVALUE("10/1/20"&amp;RIGHT(BS$1,2)),$U549&gt;=DATEVALUE("9/30/20"&amp;RIGHT(BT$1,2)))),
IF(AND($T549&gt;=DATEVALUE("10/1/20"&amp;RIGHT(BS$1,2)),$U549&lt;=DATEVALUE("9/30/20"&amp;RIGHT(BT$1,2))),NETWORKDAYS($T549,$U549,Holidays!$J$3:$J$937),
IF(AND($T549&lt;DATEVALUE("10/1/20"&amp;RIGHT(BS$1,2)),$U549&lt;=DATEVALUE("9/30/20"&amp;RIGHT(BT$1,2))),NETWORKDAYS(DATEVALUE("10/1/20"&amp;RIGHT(BS$1,2)),$U549,Holidays!$J$3:$J$937),
IF($T549&lt;DATEVALUE("10/1/20"&amp;RIGHT(BS$1,2)),NETWORKDAYS(DATEVALUE("10/1/20"&amp;RIGHT(BS$1,2)),DATEVALUE("9/30/20"&amp;RIGHT(BT$1,2)),Holidays!$J$3:$J$937),
IF($T549&gt;=DATEVALUE("10/1/20"&amp;RIGHT(BS$1,2)),NETWORKDAYS($T549,DATEVALUE("9/30/20"&amp;RIGHT(BT$1,2)),Holidays!$J$3:$J$937),"")))),"")/(NETWORKDAYS($T549,$U549,Holidays!$J$3:$J$937)),0))</f>
        <v/>
      </c>
      <c r="BU549" s="87" t="str">
        <f>IF($Q549="","",IFERROR(IF(OR(AND($T549&gt;=DATEVALUE("10/1/20"&amp;RIGHT(BT$1,2)),$T549&lt;=DATEVALUE("9/30/20"&amp;RIGHT(BU$1,2))),AND($U549&gt;=DATEVALUE("10/1/20"&amp;RIGHT(BT$1,2)),$U549&lt;=DATEVALUE("9/30/20"&amp;RIGHT(BU$1,2))),AND($T549&lt;=DATEVALUE("10/1/20"&amp;RIGHT(BT$1,2)),$U549&gt;=DATEVALUE("9/30/20"&amp;RIGHT(BU$1,2)))),
IF(AND($T549&gt;=DATEVALUE("10/1/20"&amp;RIGHT(BT$1,2)),$U549&lt;=DATEVALUE("9/30/20"&amp;RIGHT(BU$1,2))),NETWORKDAYS($T549,$U549,Holidays!$J$3:$J$937),
IF(AND($T549&lt;DATEVALUE("10/1/20"&amp;RIGHT(BT$1,2)),$U549&lt;=DATEVALUE("9/30/20"&amp;RIGHT(BU$1,2))),NETWORKDAYS(DATEVALUE("10/1/20"&amp;RIGHT(BT$1,2)),$U549,Holidays!$J$3:$J$937),
IF($T549&lt;DATEVALUE("10/1/20"&amp;RIGHT(BT$1,2)),NETWORKDAYS(DATEVALUE("10/1/20"&amp;RIGHT(BT$1,2)),DATEVALUE("9/30/20"&amp;RIGHT(BU$1,2)),Holidays!$J$3:$J$937),
IF($T549&gt;=DATEVALUE("10/1/20"&amp;RIGHT(BT$1,2)),NETWORKDAYS($T549,DATEVALUE("9/30/20"&amp;RIGHT(BU$1,2)),Holidays!$J$3:$J$937),"")))),"")/(NETWORKDAYS($T549,$U549,Holidays!$J$3:$J$937)),0))</f>
        <v/>
      </c>
      <c r="BV549" s="87" t="str">
        <f>IF($Q549="","",IFERROR(IF(OR(AND($T549&gt;=DATEVALUE("10/1/20"&amp;RIGHT(BU$1,2)),$T549&lt;=DATEVALUE("9/30/20"&amp;RIGHT(BV$1,2))),AND($U549&gt;=DATEVALUE("10/1/20"&amp;RIGHT(BU$1,2)),$U549&lt;=DATEVALUE("9/30/20"&amp;RIGHT(BV$1,2))),AND($T549&lt;=DATEVALUE("10/1/20"&amp;RIGHT(BU$1,2)),$U549&gt;=DATEVALUE("9/30/20"&amp;RIGHT(BV$1,2)))),
IF(AND($T549&gt;=DATEVALUE("10/1/20"&amp;RIGHT(BU$1,2)),$U549&lt;=DATEVALUE("9/30/20"&amp;RIGHT(BV$1,2))),NETWORKDAYS($T549,$U549,Holidays!$J$3:$J$937),
IF(AND($T549&lt;DATEVALUE("10/1/20"&amp;RIGHT(BU$1,2)),$U549&lt;=DATEVALUE("9/30/20"&amp;RIGHT(BV$1,2))),NETWORKDAYS(DATEVALUE("10/1/20"&amp;RIGHT(BU$1,2)),$U549,Holidays!$J$3:$J$937),
IF($T549&lt;DATEVALUE("10/1/20"&amp;RIGHT(BU$1,2)),NETWORKDAYS(DATEVALUE("10/1/20"&amp;RIGHT(BU$1,2)),DATEVALUE("9/30/20"&amp;RIGHT(BV$1,2)),Holidays!$J$3:$J$937),
IF($T549&gt;=DATEVALUE("10/1/20"&amp;RIGHT(BU$1,2)),NETWORKDAYS($T549,DATEVALUE("9/30/20"&amp;RIGHT(BV$1,2)),Holidays!$J$3:$J$937),"")))),"")/(NETWORKDAYS($T549,$U549,Holidays!$J$3:$J$937)),0))</f>
        <v/>
      </c>
      <c r="BW549" s="87" t="str">
        <f>IF($Q549="","",IFERROR(IF(OR(AND($T549&gt;=DATEVALUE("10/1/20"&amp;RIGHT(BV$1,2)),$T549&lt;=DATEVALUE("9/30/20"&amp;RIGHT(BW$1,2))),AND($U549&gt;=DATEVALUE("10/1/20"&amp;RIGHT(BV$1,2)),$U549&lt;=DATEVALUE("9/30/20"&amp;RIGHT(BW$1,2))),AND($T549&lt;=DATEVALUE("10/1/20"&amp;RIGHT(BV$1,2)),$U549&gt;=DATEVALUE("9/30/20"&amp;RIGHT(BW$1,2)))),
IF(AND($T549&gt;=DATEVALUE("10/1/20"&amp;RIGHT(BV$1,2)),$U549&lt;=DATEVALUE("9/30/20"&amp;RIGHT(BW$1,2))),NETWORKDAYS($T549,$U549,Holidays!$J$3:$J$937),
IF(AND($T549&lt;DATEVALUE("10/1/20"&amp;RIGHT(BV$1,2)),$U549&lt;=DATEVALUE("9/30/20"&amp;RIGHT(BW$1,2))),NETWORKDAYS(DATEVALUE("10/1/20"&amp;RIGHT(BV$1,2)),$U549,Holidays!$J$3:$J$937),
IF($T549&lt;DATEVALUE("10/1/20"&amp;RIGHT(BV$1,2)),NETWORKDAYS(DATEVALUE("10/1/20"&amp;RIGHT(BV$1,2)),DATEVALUE("9/30/20"&amp;RIGHT(BW$1,2)),Holidays!$J$3:$J$937),
IF($T549&gt;=DATEVALUE("10/1/20"&amp;RIGHT(BV$1,2)),NETWORKDAYS($T549,DATEVALUE("9/30/20"&amp;RIGHT(BW$1,2)),Holidays!$J$3:$J$937),"")))),"")/(NETWORKDAYS($T549,$U549,Holidays!$J$3:$J$937)),0))</f>
        <v/>
      </c>
      <c r="BX549" s="87" t="str">
        <f>IF($Q549="","",IFERROR(IF(OR(AND($T549&gt;=DATEVALUE("10/1/20"&amp;RIGHT(BW$1,2)),$T549&lt;=DATEVALUE("9/30/20"&amp;RIGHT(BX$1,2))),AND($U549&gt;=DATEVALUE("10/1/20"&amp;RIGHT(BW$1,2)),$U549&lt;=DATEVALUE("9/30/20"&amp;RIGHT(BX$1,2))),AND($T549&lt;=DATEVALUE("10/1/20"&amp;RIGHT(BW$1,2)),$U549&gt;=DATEVALUE("9/30/20"&amp;RIGHT(BX$1,2)))),
IF(AND($T549&gt;=DATEVALUE("10/1/20"&amp;RIGHT(BW$1,2)),$U549&lt;=DATEVALUE("9/30/20"&amp;RIGHT(BX$1,2))),NETWORKDAYS($T549,$U549,Holidays!$J$3:$J$937),
IF(AND($T549&lt;DATEVALUE("10/1/20"&amp;RIGHT(BW$1,2)),$U549&lt;=DATEVALUE("9/30/20"&amp;RIGHT(BX$1,2))),NETWORKDAYS(DATEVALUE("10/1/20"&amp;RIGHT(BW$1,2)),$U549,Holidays!$J$3:$J$937),
IF($T549&lt;DATEVALUE("10/1/20"&amp;RIGHT(BW$1,2)),NETWORKDAYS(DATEVALUE("10/1/20"&amp;RIGHT(BW$1,2)),DATEVALUE("9/30/20"&amp;RIGHT(BX$1,2)),Holidays!$J$3:$J$937),
IF($T549&gt;=DATEVALUE("10/1/20"&amp;RIGHT(BW$1,2)),NETWORKDAYS($T549,DATEVALUE("9/30/20"&amp;RIGHT(BX$1,2)),Holidays!$J$3:$J$937),"")))),"")/(NETWORKDAYS($T549,$U549,Holidays!$J$3:$J$937)),0))</f>
        <v/>
      </c>
      <c r="BY549" s="87" t="str">
        <f>IF($Q549="","",IFERROR(IF(OR(AND($T549&gt;=DATEVALUE("10/1/20"&amp;RIGHT(BX$1,2)),$T549&lt;=DATEVALUE("9/30/20"&amp;RIGHT(BY$1,2))),AND($U549&gt;=DATEVALUE("10/1/20"&amp;RIGHT(BX$1,2)),$U549&lt;=DATEVALUE("9/30/20"&amp;RIGHT(BY$1,2))),AND($T549&lt;=DATEVALUE("10/1/20"&amp;RIGHT(BX$1,2)),$U549&gt;=DATEVALUE("9/30/20"&amp;RIGHT(BY$1,2)))),
IF(AND($T549&gt;=DATEVALUE("10/1/20"&amp;RIGHT(BX$1,2)),$U549&lt;=DATEVALUE("9/30/20"&amp;RIGHT(BY$1,2))),NETWORKDAYS($T549,$U549,Holidays!$J$3:$J$937),
IF(AND($T549&lt;DATEVALUE("10/1/20"&amp;RIGHT(BX$1,2)),$U549&lt;=DATEVALUE("9/30/20"&amp;RIGHT(BY$1,2))),NETWORKDAYS(DATEVALUE("10/1/20"&amp;RIGHT(BX$1,2)),$U549,Holidays!$J$3:$J$937),
IF($T549&lt;DATEVALUE("10/1/20"&amp;RIGHT(BX$1,2)),NETWORKDAYS(DATEVALUE("10/1/20"&amp;RIGHT(BX$1,2)),DATEVALUE("9/30/20"&amp;RIGHT(BY$1,2)),Holidays!$J$3:$J$937),
IF($T549&gt;=DATEVALUE("10/1/20"&amp;RIGHT(BX$1,2)),NETWORKDAYS($T549,DATEVALUE("9/30/20"&amp;RIGHT(BY$1,2)),Holidays!$J$3:$J$937),"")))),"")/(NETWORKDAYS($T549,$U549,Holidays!$J$3:$J$937)),0))</f>
        <v/>
      </c>
      <c r="BZ549" s="87" t="str">
        <f>IF($Q549="","",IFERROR(IF(OR(AND($T549&gt;=DATEVALUE("10/1/20"&amp;RIGHT(BY$1,2)),$T549&lt;=DATEVALUE("9/30/20"&amp;RIGHT(BZ$1,2))),AND($U549&gt;=DATEVALUE("10/1/20"&amp;RIGHT(BY$1,2)),$U549&lt;=DATEVALUE("9/30/20"&amp;RIGHT(BZ$1,2))),AND($T549&lt;=DATEVALUE("10/1/20"&amp;RIGHT(BY$1,2)),$U549&gt;=DATEVALUE("9/30/20"&amp;RIGHT(BZ$1,2)))),
IF(AND($T549&gt;=DATEVALUE("10/1/20"&amp;RIGHT(BY$1,2)),$U549&lt;=DATEVALUE("9/30/20"&amp;RIGHT(BZ$1,2))),NETWORKDAYS($T549,$U549,Holidays!$J$3:$J$937),
IF(AND($T549&lt;DATEVALUE("10/1/20"&amp;RIGHT(BY$1,2)),$U549&lt;=DATEVALUE("9/30/20"&amp;RIGHT(BZ$1,2))),NETWORKDAYS(DATEVALUE("10/1/20"&amp;RIGHT(BY$1,2)),$U549,Holidays!$J$3:$J$937),
IF($T549&lt;DATEVALUE("10/1/20"&amp;RIGHT(BY$1,2)),NETWORKDAYS(DATEVALUE("10/1/20"&amp;RIGHT(BY$1,2)),DATEVALUE("9/30/20"&amp;RIGHT(BZ$1,2)),Holidays!$J$3:$J$937),
IF($T549&gt;=DATEVALUE("10/1/20"&amp;RIGHT(BY$1,2)),NETWORKDAYS($T549,DATEVALUE("9/30/20"&amp;RIGHT(BZ$1,2)),Holidays!$J$3:$J$937),"")))),"")/(NETWORKDAYS($T549,$U549,Holidays!$J$3:$J$937)),0))</f>
        <v/>
      </c>
      <c r="CA549" s="87" t="str">
        <f>IF($Q549="","",IFERROR(IF(OR(AND($T549&gt;=DATEVALUE("10/1/20"&amp;RIGHT(BZ$1,2)),$T549&lt;=DATEVALUE("9/30/20"&amp;RIGHT(CA$1,2))),AND($U549&gt;=DATEVALUE("10/1/20"&amp;RIGHT(BZ$1,2)),$U549&lt;=DATEVALUE("9/30/20"&amp;RIGHT(CA$1,2))),AND($T549&lt;=DATEVALUE("10/1/20"&amp;RIGHT(BZ$1,2)),$U549&gt;=DATEVALUE("9/30/20"&amp;RIGHT(CA$1,2)))),
IF(AND($T549&gt;=DATEVALUE("10/1/20"&amp;RIGHT(BZ$1,2)),$U549&lt;=DATEVALUE("9/30/20"&amp;RIGHT(CA$1,2))),NETWORKDAYS($T549,$U549,Holidays!$J$3:$J$937),
IF(AND($T549&lt;DATEVALUE("10/1/20"&amp;RIGHT(BZ$1,2)),$U549&lt;=DATEVALUE("9/30/20"&amp;RIGHT(CA$1,2))),NETWORKDAYS(DATEVALUE("10/1/20"&amp;RIGHT(BZ$1,2)),$U549,Holidays!$J$3:$J$937),
IF($T549&lt;DATEVALUE("10/1/20"&amp;RIGHT(BZ$1,2)),NETWORKDAYS(DATEVALUE("10/1/20"&amp;RIGHT(BZ$1,2)),DATEVALUE("9/30/20"&amp;RIGHT(CA$1,2)),Holidays!$J$3:$J$937),
IF($T549&gt;=DATEVALUE("10/1/20"&amp;RIGHT(BZ$1,2)),NETWORKDAYS($T549,DATEVALUE("9/30/20"&amp;RIGHT(CA$1,2)),Holidays!$J$3:$J$937),"")))),"")/(NETWORKDAYS($T549,$U549,Holidays!$J$3:$J$937)),0))</f>
        <v/>
      </c>
      <c r="CB549" s="87" t="str">
        <f>IF($Q549="","",IFERROR(IF(OR(AND($T549&gt;=DATEVALUE("10/1/20"&amp;RIGHT(CA$1,2)),$T549&lt;=DATEVALUE("9/30/20"&amp;RIGHT(CB$1,2))),AND($U549&gt;=DATEVALUE("10/1/20"&amp;RIGHT(CA$1,2)),$U549&lt;=DATEVALUE("9/30/20"&amp;RIGHT(CB$1,2))),AND($T549&lt;=DATEVALUE("10/1/20"&amp;RIGHT(CA$1,2)),$U549&gt;=DATEVALUE("9/30/20"&amp;RIGHT(CB$1,2)))),
IF(AND($T549&gt;=DATEVALUE("10/1/20"&amp;RIGHT(CA$1,2)),$U549&lt;=DATEVALUE("9/30/20"&amp;RIGHT(CB$1,2))),NETWORKDAYS($T549,$U549,Holidays!$J$3:$J$937),
IF(AND($T549&lt;DATEVALUE("10/1/20"&amp;RIGHT(CA$1,2)),$U549&lt;=DATEVALUE("9/30/20"&amp;RIGHT(CB$1,2))),NETWORKDAYS(DATEVALUE("10/1/20"&amp;RIGHT(CA$1,2)),$U549,Holidays!$J$3:$J$937),
IF($T549&lt;DATEVALUE("10/1/20"&amp;RIGHT(CA$1,2)),NETWORKDAYS(DATEVALUE("10/1/20"&amp;RIGHT(CA$1,2)),DATEVALUE("9/30/20"&amp;RIGHT(CB$1,2)),Holidays!$J$3:$J$937),
IF($T549&gt;=DATEVALUE("10/1/20"&amp;RIGHT(CA$1,2)),NETWORKDAYS($T549,DATEVALUE("9/30/20"&amp;RIGHT(CB$1,2)),Holidays!$J$3:$J$937),"")))),"")/(NETWORKDAYS($T549,$U549,Holidays!$J$3:$J$937)),0))</f>
        <v/>
      </c>
    </row>
    <row r="550" spans="1:80">
      <c r="A550" s="97"/>
      <c r="B550" s="98" t="str">
        <f ca="1">IF(NOT($A550=""),OFFSET('WBS Reference &amp; User Procedure'!$A$1,MATCH($A550,'WBS Reference &amp; User Procedure'!$A:$A,0)-1,1),"")</f>
        <v/>
      </c>
      <c r="D550" s="97"/>
      <c r="I550" s="78"/>
      <c r="T550" s="104" t="str">
        <f>IF(NOT(Q550=""),IF(NOT($S550=""),$S550,#REF!),"")</f>
        <v/>
      </c>
      <c r="U550" s="104" t="str">
        <f>IF(NOT(Q550=""),WORKDAY(T550,Q550,Holidays!$J$3:$J$937),"")</f>
        <v/>
      </c>
      <c r="V550" s="104"/>
      <c r="W550" s="104"/>
      <c r="X550" s="101" t="str">
        <f t="shared" ref="X550:X613" si="123">IFERROR(IF(NOT(Q550=""),IF(NOT(H550=""),$H550,M550)*SUMPRODUCT($AN550:$BG550,$BI550:$CB550),""),0)</f>
        <v/>
      </c>
      <c r="AL550" s="87" t="str">
        <f t="shared" ca="1" si="120"/>
        <v/>
      </c>
      <c r="AN550" s="87" t="str">
        <f t="shared" ca="1" si="121"/>
        <v/>
      </c>
      <c r="AO550" s="87" t="str">
        <f t="shared" ca="1" si="121"/>
        <v/>
      </c>
      <c r="AP550" s="87" t="str">
        <f t="shared" ca="1" si="121"/>
        <v/>
      </c>
      <c r="AQ550" s="87" t="str">
        <f t="shared" ca="1" si="121"/>
        <v/>
      </c>
      <c r="AR550" s="87" t="str">
        <f t="shared" ca="1" si="121"/>
        <v/>
      </c>
      <c r="AS550" s="87" t="str">
        <f t="shared" ca="1" si="121"/>
        <v/>
      </c>
      <c r="AT550" s="87" t="str">
        <f t="shared" ca="1" si="121"/>
        <v/>
      </c>
      <c r="AU550" s="87" t="str">
        <f t="shared" ca="1" si="121"/>
        <v/>
      </c>
      <c r="AV550" s="87" t="str">
        <f t="shared" ca="1" si="121"/>
        <v/>
      </c>
      <c r="AW550" s="87" t="str">
        <f t="shared" ca="1" si="121"/>
        <v/>
      </c>
      <c r="AX550" s="87" t="str">
        <f t="shared" ca="1" si="122"/>
        <v/>
      </c>
      <c r="AY550" s="87" t="str">
        <f t="shared" ca="1" si="122"/>
        <v/>
      </c>
      <c r="AZ550" s="87" t="str">
        <f t="shared" ca="1" si="122"/>
        <v/>
      </c>
      <c r="BA550" s="87" t="str">
        <f t="shared" ca="1" si="122"/>
        <v/>
      </c>
      <c r="BB550" s="87" t="str">
        <f t="shared" ca="1" si="122"/>
        <v/>
      </c>
      <c r="BC550" s="87" t="str">
        <f t="shared" ca="1" si="122"/>
        <v/>
      </c>
      <c r="BD550" s="87" t="str">
        <f t="shared" ca="1" si="122"/>
        <v/>
      </c>
      <c r="BE550" s="87" t="str">
        <f t="shared" ca="1" si="122"/>
        <v/>
      </c>
      <c r="BF550" s="87" t="str">
        <f t="shared" ca="1" si="122"/>
        <v/>
      </c>
      <c r="BG550" s="87" t="str">
        <f t="shared" ca="1" si="122"/>
        <v/>
      </c>
      <c r="BI550" s="87" t="str">
        <f>IF($Q550="","",IFERROR(IF(OR(AND($T550&gt;=DATEVALUE("10/1/20"&amp;RIGHT(BH$1,2)),$T550&lt;=DATEVALUE("9/30/20"&amp;RIGHT(BI$1,2))),AND($U550&gt;=DATEVALUE("10/1/20"&amp;RIGHT(BH$1,2)),$U550&lt;=DATEVALUE("9/30/20"&amp;RIGHT(BI$1,2))),AND($T550&lt;=DATEVALUE("10/1/20"&amp;RIGHT(BH$1,2)),$U550&gt;=DATEVALUE("9/30/20"&amp;RIGHT(BI$1,2)))),
IF(AND($T550&gt;=DATEVALUE("10/1/20"&amp;RIGHT(BH$1,2)),$U550&lt;=DATEVALUE("9/30/20"&amp;RIGHT(BI$1,2))),NETWORKDAYS($T550,$U550,Holidays!$J$3:$J$937),
IF(AND($T550&lt;DATEVALUE("10/1/20"&amp;RIGHT(BH$1,2)),$U550&lt;=DATEVALUE("9/30/20"&amp;RIGHT(BI$1,2))),NETWORKDAYS(DATEVALUE("10/1/20"&amp;RIGHT(BH$1,2)),$U550,Holidays!$J$3:$J$937),
IF($T550&lt;DATEVALUE("10/1/20"&amp;RIGHT(BH$1,2)),NETWORKDAYS(DATEVALUE("10/1/20"&amp;RIGHT(BH$1,2)),DATEVALUE("9/30/20"&amp;RIGHT(BI$1,2)),Holidays!$J$3:$J$937),
IF($T550&gt;=DATEVALUE("10/1/20"&amp;RIGHT(BH$1,2)),NETWORKDAYS($T550,DATEVALUE("9/30/20"&amp;RIGHT(BI$1,2)),Holidays!$J$3:$J$937),"")))),"")/(NETWORKDAYS($T550,$U550,Holidays!$J$3:$J$937)),0))</f>
        <v/>
      </c>
      <c r="BJ550" s="87" t="str">
        <f>IF($Q550="","",IFERROR(IF(OR(AND($T550&gt;=DATEVALUE("10/1/20"&amp;RIGHT(BI$1,2)),$T550&lt;=DATEVALUE("9/30/20"&amp;RIGHT(BJ$1,2))),AND($U550&gt;=DATEVALUE("10/1/20"&amp;RIGHT(BI$1,2)),$U550&lt;=DATEVALUE("9/30/20"&amp;RIGHT(BJ$1,2))),AND($T550&lt;=DATEVALUE("10/1/20"&amp;RIGHT(BI$1,2)),$U550&gt;=DATEVALUE("9/30/20"&amp;RIGHT(BJ$1,2)))),
IF(AND($T550&gt;=DATEVALUE("10/1/20"&amp;RIGHT(BI$1,2)),$U550&lt;=DATEVALUE("9/30/20"&amp;RIGHT(BJ$1,2))),NETWORKDAYS($T550,$U550,Holidays!$J$3:$J$937),
IF(AND($T550&lt;DATEVALUE("10/1/20"&amp;RIGHT(BI$1,2)),$U550&lt;=DATEVALUE("9/30/20"&amp;RIGHT(BJ$1,2))),NETWORKDAYS(DATEVALUE("10/1/20"&amp;RIGHT(BI$1,2)),$U550,Holidays!$J$3:$J$937),
IF($T550&lt;DATEVALUE("10/1/20"&amp;RIGHT(BI$1,2)),NETWORKDAYS(DATEVALUE("10/1/20"&amp;RIGHT(BI$1,2)),DATEVALUE("9/30/20"&amp;RIGHT(BJ$1,2)),Holidays!$J$3:$J$937),
IF($T550&gt;=DATEVALUE("10/1/20"&amp;RIGHT(BI$1,2)),NETWORKDAYS($T550,DATEVALUE("9/30/20"&amp;RIGHT(BJ$1,2)),Holidays!$J$3:$J$937),"")))),"")/(NETWORKDAYS($T550,$U550,Holidays!$J$3:$J$937)),0))</f>
        <v/>
      </c>
      <c r="BK550" s="87" t="str">
        <f>IF($Q550="","",IFERROR(IF(OR(AND($T550&gt;=DATEVALUE("10/1/20"&amp;RIGHT(BJ$1,2)),$T550&lt;=DATEVALUE("9/30/20"&amp;RIGHT(BK$1,2))),AND($U550&gt;=DATEVALUE("10/1/20"&amp;RIGHT(BJ$1,2)),$U550&lt;=DATEVALUE("9/30/20"&amp;RIGHT(BK$1,2))),AND($T550&lt;=DATEVALUE("10/1/20"&amp;RIGHT(BJ$1,2)),$U550&gt;=DATEVALUE("9/30/20"&amp;RIGHT(BK$1,2)))),
IF(AND($T550&gt;=DATEVALUE("10/1/20"&amp;RIGHT(BJ$1,2)),$U550&lt;=DATEVALUE("9/30/20"&amp;RIGHT(BK$1,2))),NETWORKDAYS($T550,$U550,Holidays!$J$3:$J$937),
IF(AND($T550&lt;DATEVALUE("10/1/20"&amp;RIGHT(BJ$1,2)),$U550&lt;=DATEVALUE("9/30/20"&amp;RIGHT(BK$1,2))),NETWORKDAYS(DATEVALUE("10/1/20"&amp;RIGHT(BJ$1,2)),$U550,Holidays!$J$3:$J$937),
IF($T550&lt;DATEVALUE("10/1/20"&amp;RIGHT(BJ$1,2)),NETWORKDAYS(DATEVALUE("10/1/20"&amp;RIGHT(BJ$1,2)),DATEVALUE("9/30/20"&amp;RIGHT(BK$1,2)),Holidays!$J$3:$J$937),
IF($T550&gt;=DATEVALUE("10/1/20"&amp;RIGHT(BJ$1,2)),NETWORKDAYS($T550,DATEVALUE("9/30/20"&amp;RIGHT(BK$1,2)),Holidays!$J$3:$J$937),"")))),"")/(NETWORKDAYS($T550,$U550,Holidays!$J$3:$J$937)),0))</f>
        <v/>
      </c>
      <c r="BL550" s="87" t="str">
        <f>IF($Q550="","",IFERROR(IF(OR(AND($T550&gt;=DATEVALUE("10/1/20"&amp;RIGHT(BK$1,2)),$T550&lt;=DATEVALUE("9/30/20"&amp;RIGHT(BL$1,2))),AND($U550&gt;=DATEVALUE("10/1/20"&amp;RIGHT(BK$1,2)),$U550&lt;=DATEVALUE("9/30/20"&amp;RIGHT(BL$1,2))),AND($T550&lt;=DATEVALUE("10/1/20"&amp;RIGHT(BK$1,2)),$U550&gt;=DATEVALUE("9/30/20"&amp;RIGHT(BL$1,2)))),
IF(AND($T550&gt;=DATEVALUE("10/1/20"&amp;RIGHT(BK$1,2)),$U550&lt;=DATEVALUE("9/30/20"&amp;RIGHT(BL$1,2))),NETWORKDAYS($T550,$U550,Holidays!$J$3:$J$937),
IF(AND($T550&lt;DATEVALUE("10/1/20"&amp;RIGHT(BK$1,2)),$U550&lt;=DATEVALUE("9/30/20"&amp;RIGHT(BL$1,2))),NETWORKDAYS(DATEVALUE("10/1/20"&amp;RIGHT(BK$1,2)),$U550,Holidays!$J$3:$J$937),
IF($T550&lt;DATEVALUE("10/1/20"&amp;RIGHT(BK$1,2)),NETWORKDAYS(DATEVALUE("10/1/20"&amp;RIGHT(BK$1,2)),DATEVALUE("9/30/20"&amp;RIGHT(BL$1,2)),Holidays!$J$3:$J$937),
IF($T550&gt;=DATEVALUE("10/1/20"&amp;RIGHT(BK$1,2)),NETWORKDAYS($T550,DATEVALUE("9/30/20"&amp;RIGHT(BL$1,2)),Holidays!$J$3:$J$937),"")))),"")/(NETWORKDAYS($T550,$U550,Holidays!$J$3:$J$937)),0))</f>
        <v/>
      </c>
      <c r="BM550" s="87" t="str">
        <f>IF($Q550="","",IFERROR(IF(OR(AND($T550&gt;=DATEVALUE("10/1/20"&amp;RIGHT(BL$1,2)),$T550&lt;=DATEVALUE("9/30/20"&amp;RIGHT(BM$1,2))),AND($U550&gt;=DATEVALUE("10/1/20"&amp;RIGHT(BL$1,2)),$U550&lt;=DATEVALUE("9/30/20"&amp;RIGHT(BM$1,2))),AND($T550&lt;=DATEVALUE("10/1/20"&amp;RIGHT(BL$1,2)),$U550&gt;=DATEVALUE("9/30/20"&amp;RIGHT(BM$1,2)))),
IF(AND($T550&gt;=DATEVALUE("10/1/20"&amp;RIGHT(BL$1,2)),$U550&lt;=DATEVALUE("9/30/20"&amp;RIGHT(BM$1,2))),NETWORKDAYS($T550,$U550,Holidays!$J$3:$J$937),
IF(AND($T550&lt;DATEVALUE("10/1/20"&amp;RIGHT(BL$1,2)),$U550&lt;=DATEVALUE("9/30/20"&amp;RIGHT(BM$1,2))),NETWORKDAYS(DATEVALUE("10/1/20"&amp;RIGHT(BL$1,2)),$U550,Holidays!$J$3:$J$937),
IF($T550&lt;DATEVALUE("10/1/20"&amp;RIGHT(BL$1,2)),NETWORKDAYS(DATEVALUE("10/1/20"&amp;RIGHT(BL$1,2)),DATEVALUE("9/30/20"&amp;RIGHT(BM$1,2)),Holidays!$J$3:$J$937),
IF($T550&gt;=DATEVALUE("10/1/20"&amp;RIGHT(BL$1,2)),NETWORKDAYS($T550,DATEVALUE("9/30/20"&amp;RIGHT(BM$1,2)),Holidays!$J$3:$J$937),"")))),"")/(NETWORKDAYS($T550,$U550,Holidays!$J$3:$J$937)),0))</f>
        <v/>
      </c>
      <c r="BN550" s="87" t="str">
        <f>IF($Q550="","",IFERROR(IF(OR(AND($T550&gt;=DATEVALUE("10/1/20"&amp;RIGHT(BM$1,2)),$T550&lt;=DATEVALUE("9/30/20"&amp;RIGHT(BN$1,2))),AND($U550&gt;=DATEVALUE("10/1/20"&amp;RIGHT(BM$1,2)),$U550&lt;=DATEVALUE("9/30/20"&amp;RIGHT(BN$1,2))),AND($T550&lt;=DATEVALUE("10/1/20"&amp;RIGHT(BM$1,2)),$U550&gt;=DATEVALUE("9/30/20"&amp;RIGHT(BN$1,2)))),
IF(AND($T550&gt;=DATEVALUE("10/1/20"&amp;RIGHT(BM$1,2)),$U550&lt;=DATEVALUE("9/30/20"&amp;RIGHT(BN$1,2))),NETWORKDAYS($T550,$U550,Holidays!$J$3:$J$937),
IF(AND($T550&lt;DATEVALUE("10/1/20"&amp;RIGHT(BM$1,2)),$U550&lt;=DATEVALUE("9/30/20"&amp;RIGHT(BN$1,2))),NETWORKDAYS(DATEVALUE("10/1/20"&amp;RIGHT(BM$1,2)),$U550,Holidays!$J$3:$J$937),
IF($T550&lt;DATEVALUE("10/1/20"&amp;RIGHT(BM$1,2)),NETWORKDAYS(DATEVALUE("10/1/20"&amp;RIGHT(BM$1,2)),DATEVALUE("9/30/20"&amp;RIGHT(BN$1,2)),Holidays!$J$3:$J$937),
IF($T550&gt;=DATEVALUE("10/1/20"&amp;RIGHT(BM$1,2)),NETWORKDAYS($T550,DATEVALUE("9/30/20"&amp;RIGHT(BN$1,2)),Holidays!$J$3:$J$937),"")))),"")/(NETWORKDAYS($T550,$U550,Holidays!$J$3:$J$937)),0))</f>
        <v/>
      </c>
      <c r="BO550" s="87" t="str">
        <f>IF($Q550="","",IFERROR(IF(OR(AND($T550&gt;=DATEVALUE("10/1/20"&amp;RIGHT(BN$1,2)),$T550&lt;=DATEVALUE("9/30/20"&amp;RIGHT(BO$1,2))),AND($U550&gt;=DATEVALUE("10/1/20"&amp;RIGHT(BN$1,2)),$U550&lt;=DATEVALUE("9/30/20"&amp;RIGHT(BO$1,2))),AND($T550&lt;=DATEVALUE("10/1/20"&amp;RIGHT(BN$1,2)),$U550&gt;=DATEVALUE("9/30/20"&amp;RIGHT(BO$1,2)))),
IF(AND($T550&gt;=DATEVALUE("10/1/20"&amp;RIGHT(BN$1,2)),$U550&lt;=DATEVALUE("9/30/20"&amp;RIGHT(BO$1,2))),NETWORKDAYS($T550,$U550,Holidays!$J$3:$J$937),
IF(AND($T550&lt;DATEVALUE("10/1/20"&amp;RIGHT(BN$1,2)),$U550&lt;=DATEVALUE("9/30/20"&amp;RIGHT(BO$1,2))),NETWORKDAYS(DATEVALUE("10/1/20"&amp;RIGHT(BN$1,2)),$U550,Holidays!$J$3:$J$937),
IF($T550&lt;DATEVALUE("10/1/20"&amp;RIGHT(BN$1,2)),NETWORKDAYS(DATEVALUE("10/1/20"&amp;RIGHT(BN$1,2)),DATEVALUE("9/30/20"&amp;RIGHT(BO$1,2)),Holidays!$J$3:$J$937),
IF($T550&gt;=DATEVALUE("10/1/20"&amp;RIGHT(BN$1,2)),NETWORKDAYS($T550,DATEVALUE("9/30/20"&amp;RIGHT(BO$1,2)),Holidays!$J$3:$J$937),"")))),"")/(NETWORKDAYS($T550,$U550,Holidays!$J$3:$J$937)),0))</f>
        <v/>
      </c>
      <c r="BP550" s="87" t="str">
        <f>IF($Q550="","",IFERROR(IF(OR(AND($T550&gt;=DATEVALUE("10/1/20"&amp;RIGHT(BO$1,2)),$T550&lt;=DATEVALUE("9/30/20"&amp;RIGHT(BP$1,2))),AND($U550&gt;=DATEVALUE("10/1/20"&amp;RIGHT(BO$1,2)),$U550&lt;=DATEVALUE("9/30/20"&amp;RIGHT(BP$1,2))),AND($T550&lt;=DATEVALUE("10/1/20"&amp;RIGHT(BO$1,2)),$U550&gt;=DATEVALUE("9/30/20"&amp;RIGHT(BP$1,2)))),
IF(AND($T550&gt;=DATEVALUE("10/1/20"&amp;RIGHT(BO$1,2)),$U550&lt;=DATEVALUE("9/30/20"&amp;RIGHT(BP$1,2))),NETWORKDAYS($T550,$U550,Holidays!$J$3:$J$937),
IF(AND($T550&lt;DATEVALUE("10/1/20"&amp;RIGHT(BO$1,2)),$U550&lt;=DATEVALUE("9/30/20"&amp;RIGHT(BP$1,2))),NETWORKDAYS(DATEVALUE("10/1/20"&amp;RIGHT(BO$1,2)),$U550,Holidays!$J$3:$J$937),
IF($T550&lt;DATEVALUE("10/1/20"&amp;RIGHT(BO$1,2)),NETWORKDAYS(DATEVALUE("10/1/20"&amp;RIGHT(BO$1,2)),DATEVALUE("9/30/20"&amp;RIGHT(BP$1,2)),Holidays!$J$3:$J$937),
IF($T550&gt;=DATEVALUE("10/1/20"&amp;RIGHT(BO$1,2)),NETWORKDAYS($T550,DATEVALUE("9/30/20"&amp;RIGHT(BP$1,2)),Holidays!$J$3:$J$937),"")))),"")/(NETWORKDAYS($T550,$U550,Holidays!$J$3:$J$937)),0))</f>
        <v/>
      </c>
      <c r="BQ550" s="87" t="str">
        <f>IF($Q550="","",IFERROR(IF(OR(AND($T550&gt;=DATEVALUE("10/1/20"&amp;RIGHT(BP$1,2)),$T550&lt;=DATEVALUE("9/30/20"&amp;RIGHT(BQ$1,2))),AND($U550&gt;=DATEVALUE("10/1/20"&amp;RIGHT(BP$1,2)),$U550&lt;=DATEVALUE("9/30/20"&amp;RIGHT(BQ$1,2))),AND($T550&lt;=DATEVALUE("10/1/20"&amp;RIGHT(BP$1,2)),$U550&gt;=DATEVALUE("9/30/20"&amp;RIGHT(BQ$1,2)))),
IF(AND($T550&gt;=DATEVALUE("10/1/20"&amp;RIGHT(BP$1,2)),$U550&lt;=DATEVALUE("9/30/20"&amp;RIGHT(BQ$1,2))),NETWORKDAYS($T550,$U550,Holidays!$J$3:$J$937),
IF(AND($T550&lt;DATEVALUE("10/1/20"&amp;RIGHT(BP$1,2)),$U550&lt;=DATEVALUE("9/30/20"&amp;RIGHT(BQ$1,2))),NETWORKDAYS(DATEVALUE("10/1/20"&amp;RIGHT(BP$1,2)),$U550,Holidays!$J$3:$J$937),
IF($T550&lt;DATEVALUE("10/1/20"&amp;RIGHT(BP$1,2)),NETWORKDAYS(DATEVALUE("10/1/20"&amp;RIGHT(BP$1,2)),DATEVALUE("9/30/20"&amp;RIGHT(BQ$1,2)),Holidays!$J$3:$J$937),
IF($T550&gt;=DATEVALUE("10/1/20"&amp;RIGHT(BP$1,2)),NETWORKDAYS($T550,DATEVALUE("9/30/20"&amp;RIGHT(BQ$1,2)),Holidays!$J$3:$J$937),"")))),"")/(NETWORKDAYS($T550,$U550,Holidays!$J$3:$J$937)),0))</f>
        <v/>
      </c>
      <c r="BR550" s="87" t="str">
        <f>IF($Q550="","",IFERROR(IF(OR(AND($T550&gt;=DATEVALUE("10/1/20"&amp;RIGHT(BQ$1,2)),$T550&lt;=DATEVALUE("9/30/20"&amp;RIGHT(BR$1,2))),AND($U550&gt;=DATEVALUE("10/1/20"&amp;RIGHT(BQ$1,2)),$U550&lt;=DATEVALUE("9/30/20"&amp;RIGHT(BR$1,2))),AND($T550&lt;=DATEVALUE("10/1/20"&amp;RIGHT(BQ$1,2)),$U550&gt;=DATEVALUE("9/30/20"&amp;RIGHT(BR$1,2)))),
IF(AND($T550&gt;=DATEVALUE("10/1/20"&amp;RIGHT(BQ$1,2)),$U550&lt;=DATEVALUE("9/30/20"&amp;RIGHT(BR$1,2))),NETWORKDAYS($T550,$U550,Holidays!$J$3:$J$937),
IF(AND($T550&lt;DATEVALUE("10/1/20"&amp;RIGHT(BQ$1,2)),$U550&lt;=DATEVALUE("9/30/20"&amp;RIGHT(BR$1,2))),NETWORKDAYS(DATEVALUE("10/1/20"&amp;RIGHT(BQ$1,2)),$U550,Holidays!$J$3:$J$937),
IF($T550&lt;DATEVALUE("10/1/20"&amp;RIGHT(BQ$1,2)),NETWORKDAYS(DATEVALUE("10/1/20"&amp;RIGHT(BQ$1,2)),DATEVALUE("9/30/20"&amp;RIGHT(BR$1,2)),Holidays!$J$3:$J$937),
IF($T550&gt;=DATEVALUE("10/1/20"&amp;RIGHT(BQ$1,2)),NETWORKDAYS($T550,DATEVALUE("9/30/20"&amp;RIGHT(BR$1,2)),Holidays!$J$3:$J$937),"")))),"")/(NETWORKDAYS($T550,$U550,Holidays!$J$3:$J$937)),0))</f>
        <v/>
      </c>
      <c r="BS550" s="87" t="str">
        <f>IF($Q550="","",IFERROR(IF(OR(AND($T550&gt;=DATEVALUE("10/1/20"&amp;RIGHT(BR$1,2)),$T550&lt;=DATEVALUE("9/30/20"&amp;RIGHT(BS$1,2))),AND($U550&gt;=DATEVALUE("10/1/20"&amp;RIGHT(BR$1,2)),$U550&lt;=DATEVALUE("9/30/20"&amp;RIGHT(BS$1,2))),AND($T550&lt;=DATEVALUE("10/1/20"&amp;RIGHT(BR$1,2)),$U550&gt;=DATEVALUE("9/30/20"&amp;RIGHT(BS$1,2)))),
IF(AND($T550&gt;=DATEVALUE("10/1/20"&amp;RIGHT(BR$1,2)),$U550&lt;=DATEVALUE("9/30/20"&amp;RIGHT(BS$1,2))),NETWORKDAYS($T550,$U550,Holidays!$J$3:$J$937),
IF(AND($T550&lt;DATEVALUE("10/1/20"&amp;RIGHT(BR$1,2)),$U550&lt;=DATEVALUE("9/30/20"&amp;RIGHT(BS$1,2))),NETWORKDAYS(DATEVALUE("10/1/20"&amp;RIGHT(BR$1,2)),$U550,Holidays!$J$3:$J$937),
IF($T550&lt;DATEVALUE("10/1/20"&amp;RIGHT(BR$1,2)),NETWORKDAYS(DATEVALUE("10/1/20"&amp;RIGHT(BR$1,2)),DATEVALUE("9/30/20"&amp;RIGHT(BS$1,2)),Holidays!$J$3:$J$937),
IF($T550&gt;=DATEVALUE("10/1/20"&amp;RIGHT(BR$1,2)),NETWORKDAYS($T550,DATEVALUE("9/30/20"&amp;RIGHT(BS$1,2)),Holidays!$J$3:$J$937),"")))),"")/(NETWORKDAYS($T550,$U550,Holidays!$J$3:$J$937)),0))</f>
        <v/>
      </c>
      <c r="BT550" s="87" t="str">
        <f>IF($Q550="","",IFERROR(IF(OR(AND($T550&gt;=DATEVALUE("10/1/20"&amp;RIGHT(BS$1,2)),$T550&lt;=DATEVALUE("9/30/20"&amp;RIGHT(BT$1,2))),AND($U550&gt;=DATEVALUE("10/1/20"&amp;RIGHT(BS$1,2)),$U550&lt;=DATEVALUE("9/30/20"&amp;RIGHT(BT$1,2))),AND($T550&lt;=DATEVALUE("10/1/20"&amp;RIGHT(BS$1,2)),$U550&gt;=DATEVALUE("9/30/20"&amp;RIGHT(BT$1,2)))),
IF(AND($T550&gt;=DATEVALUE("10/1/20"&amp;RIGHT(BS$1,2)),$U550&lt;=DATEVALUE("9/30/20"&amp;RIGHT(BT$1,2))),NETWORKDAYS($T550,$U550,Holidays!$J$3:$J$937),
IF(AND($T550&lt;DATEVALUE("10/1/20"&amp;RIGHT(BS$1,2)),$U550&lt;=DATEVALUE("9/30/20"&amp;RIGHT(BT$1,2))),NETWORKDAYS(DATEVALUE("10/1/20"&amp;RIGHT(BS$1,2)),$U550,Holidays!$J$3:$J$937),
IF($T550&lt;DATEVALUE("10/1/20"&amp;RIGHT(BS$1,2)),NETWORKDAYS(DATEVALUE("10/1/20"&amp;RIGHT(BS$1,2)),DATEVALUE("9/30/20"&amp;RIGHT(BT$1,2)),Holidays!$J$3:$J$937),
IF($T550&gt;=DATEVALUE("10/1/20"&amp;RIGHT(BS$1,2)),NETWORKDAYS($T550,DATEVALUE("9/30/20"&amp;RIGHT(BT$1,2)),Holidays!$J$3:$J$937),"")))),"")/(NETWORKDAYS($T550,$U550,Holidays!$J$3:$J$937)),0))</f>
        <v/>
      </c>
      <c r="BU550" s="87" t="str">
        <f>IF($Q550="","",IFERROR(IF(OR(AND($T550&gt;=DATEVALUE("10/1/20"&amp;RIGHT(BT$1,2)),$T550&lt;=DATEVALUE("9/30/20"&amp;RIGHT(BU$1,2))),AND($U550&gt;=DATEVALUE("10/1/20"&amp;RIGHT(BT$1,2)),$U550&lt;=DATEVALUE("9/30/20"&amp;RIGHT(BU$1,2))),AND($T550&lt;=DATEVALUE("10/1/20"&amp;RIGHT(BT$1,2)),$U550&gt;=DATEVALUE("9/30/20"&amp;RIGHT(BU$1,2)))),
IF(AND($T550&gt;=DATEVALUE("10/1/20"&amp;RIGHT(BT$1,2)),$U550&lt;=DATEVALUE("9/30/20"&amp;RIGHT(BU$1,2))),NETWORKDAYS($T550,$U550,Holidays!$J$3:$J$937),
IF(AND($T550&lt;DATEVALUE("10/1/20"&amp;RIGHT(BT$1,2)),$U550&lt;=DATEVALUE("9/30/20"&amp;RIGHT(BU$1,2))),NETWORKDAYS(DATEVALUE("10/1/20"&amp;RIGHT(BT$1,2)),$U550,Holidays!$J$3:$J$937),
IF($T550&lt;DATEVALUE("10/1/20"&amp;RIGHT(BT$1,2)),NETWORKDAYS(DATEVALUE("10/1/20"&amp;RIGHT(BT$1,2)),DATEVALUE("9/30/20"&amp;RIGHT(BU$1,2)),Holidays!$J$3:$J$937),
IF($T550&gt;=DATEVALUE("10/1/20"&amp;RIGHT(BT$1,2)),NETWORKDAYS($T550,DATEVALUE("9/30/20"&amp;RIGHT(BU$1,2)),Holidays!$J$3:$J$937),"")))),"")/(NETWORKDAYS($T550,$U550,Holidays!$J$3:$J$937)),0))</f>
        <v/>
      </c>
      <c r="BV550" s="87" t="str">
        <f>IF($Q550="","",IFERROR(IF(OR(AND($T550&gt;=DATEVALUE("10/1/20"&amp;RIGHT(BU$1,2)),$T550&lt;=DATEVALUE("9/30/20"&amp;RIGHT(BV$1,2))),AND($U550&gt;=DATEVALUE("10/1/20"&amp;RIGHT(BU$1,2)),$U550&lt;=DATEVALUE("9/30/20"&amp;RIGHT(BV$1,2))),AND($T550&lt;=DATEVALUE("10/1/20"&amp;RIGHT(BU$1,2)),$U550&gt;=DATEVALUE("9/30/20"&amp;RIGHT(BV$1,2)))),
IF(AND($T550&gt;=DATEVALUE("10/1/20"&amp;RIGHT(BU$1,2)),$U550&lt;=DATEVALUE("9/30/20"&amp;RIGHT(BV$1,2))),NETWORKDAYS($T550,$U550,Holidays!$J$3:$J$937),
IF(AND($T550&lt;DATEVALUE("10/1/20"&amp;RIGHT(BU$1,2)),$U550&lt;=DATEVALUE("9/30/20"&amp;RIGHT(BV$1,2))),NETWORKDAYS(DATEVALUE("10/1/20"&amp;RIGHT(BU$1,2)),$U550,Holidays!$J$3:$J$937),
IF($T550&lt;DATEVALUE("10/1/20"&amp;RIGHT(BU$1,2)),NETWORKDAYS(DATEVALUE("10/1/20"&amp;RIGHT(BU$1,2)),DATEVALUE("9/30/20"&amp;RIGHT(BV$1,2)),Holidays!$J$3:$J$937),
IF($T550&gt;=DATEVALUE("10/1/20"&amp;RIGHT(BU$1,2)),NETWORKDAYS($T550,DATEVALUE("9/30/20"&amp;RIGHT(BV$1,2)),Holidays!$J$3:$J$937),"")))),"")/(NETWORKDAYS($T550,$U550,Holidays!$J$3:$J$937)),0))</f>
        <v/>
      </c>
      <c r="BW550" s="87" t="str">
        <f>IF($Q550="","",IFERROR(IF(OR(AND($T550&gt;=DATEVALUE("10/1/20"&amp;RIGHT(BV$1,2)),$T550&lt;=DATEVALUE("9/30/20"&amp;RIGHT(BW$1,2))),AND($U550&gt;=DATEVALUE("10/1/20"&amp;RIGHT(BV$1,2)),$U550&lt;=DATEVALUE("9/30/20"&amp;RIGHT(BW$1,2))),AND($T550&lt;=DATEVALUE("10/1/20"&amp;RIGHT(BV$1,2)),$U550&gt;=DATEVALUE("9/30/20"&amp;RIGHT(BW$1,2)))),
IF(AND($T550&gt;=DATEVALUE("10/1/20"&amp;RIGHT(BV$1,2)),$U550&lt;=DATEVALUE("9/30/20"&amp;RIGHT(BW$1,2))),NETWORKDAYS($T550,$U550,Holidays!$J$3:$J$937),
IF(AND($T550&lt;DATEVALUE("10/1/20"&amp;RIGHT(BV$1,2)),$U550&lt;=DATEVALUE("9/30/20"&amp;RIGHT(BW$1,2))),NETWORKDAYS(DATEVALUE("10/1/20"&amp;RIGHT(BV$1,2)),$U550,Holidays!$J$3:$J$937),
IF($T550&lt;DATEVALUE("10/1/20"&amp;RIGHT(BV$1,2)),NETWORKDAYS(DATEVALUE("10/1/20"&amp;RIGHT(BV$1,2)),DATEVALUE("9/30/20"&amp;RIGHT(BW$1,2)),Holidays!$J$3:$J$937),
IF($T550&gt;=DATEVALUE("10/1/20"&amp;RIGHT(BV$1,2)),NETWORKDAYS($T550,DATEVALUE("9/30/20"&amp;RIGHT(BW$1,2)),Holidays!$J$3:$J$937),"")))),"")/(NETWORKDAYS($T550,$U550,Holidays!$J$3:$J$937)),0))</f>
        <v/>
      </c>
      <c r="BX550" s="87" t="str">
        <f>IF($Q550="","",IFERROR(IF(OR(AND($T550&gt;=DATEVALUE("10/1/20"&amp;RIGHT(BW$1,2)),$T550&lt;=DATEVALUE("9/30/20"&amp;RIGHT(BX$1,2))),AND($U550&gt;=DATEVALUE("10/1/20"&amp;RIGHT(BW$1,2)),$U550&lt;=DATEVALUE("9/30/20"&amp;RIGHT(BX$1,2))),AND($T550&lt;=DATEVALUE("10/1/20"&amp;RIGHT(BW$1,2)),$U550&gt;=DATEVALUE("9/30/20"&amp;RIGHT(BX$1,2)))),
IF(AND($T550&gt;=DATEVALUE("10/1/20"&amp;RIGHT(BW$1,2)),$U550&lt;=DATEVALUE("9/30/20"&amp;RIGHT(BX$1,2))),NETWORKDAYS($T550,$U550,Holidays!$J$3:$J$937),
IF(AND($T550&lt;DATEVALUE("10/1/20"&amp;RIGHT(BW$1,2)),$U550&lt;=DATEVALUE("9/30/20"&amp;RIGHT(BX$1,2))),NETWORKDAYS(DATEVALUE("10/1/20"&amp;RIGHT(BW$1,2)),$U550,Holidays!$J$3:$J$937),
IF($T550&lt;DATEVALUE("10/1/20"&amp;RIGHT(BW$1,2)),NETWORKDAYS(DATEVALUE("10/1/20"&amp;RIGHT(BW$1,2)),DATEVALUE("9/30/20"&amp;RIGHT(BX$1,2)),Holidays!$J$3:$J$937),
IF($T550&gt;=DATEVALUE("10/1/20"&amp;RIGHT(BW$1,2)),NETWORKDAYS($T550,DATEVALUE("9/30/20"&amp;RIGHT(BX$1,2)),Holidays!$J$3:$J$937),"")))),"")/(NETWORKDAYS($T550,$U550,Holidays!$J$3:$J$937)),0))</f>
        <v/>
      </c>
      <c r="BY550" s="87" t="str">
        <f>IF($Q550="","",IFERROR(IF(OR(AND($T550&gt;=DATEVALUE("10/1/20"&amp;RIGHT(BX$1,2)),$T550&lt;=DATEVALUE("9/30/20"&amp;RIGHT(BY$1,2))),AND($U550&gt;=DATEVALUE("10/1/20"&amp;RIGHT(BX$1,2)),$U550&lt;=DATEVALUE("9/30/20"&amp;RIGHT(BY$1,2))),AND($T550&lt;=DATEVALUE("10/1/20"&amp;RIGHT(BX$1,2)),$U550&gt;=DATEVALUE("9/30/20"&amp;RIGHT(BY$1,2)))),
IF(AND($T550&gt;=DATEVALUE("10/1/20"&amp;RIGHT(BX$1,2)),$U550&lt;=DATEVALUE("9/30/20"&amp;RIGHT(BY$1,2))),NETWORKDAYS($T550,$U550,Holidays!$J$3:$J$937),
IF(AND($T550&lt;DATEVALUE("10/1/20"&amp;RIGHT(BX$1,2)),$U550&lt;=DATEVALUE("9/30/20"&amp;RIGHT(BY$1,2))),NETWORKDAYS(DATEVALUE("10/1/20"&amp;RIGHT(BX$1,2)),$U550,Holidays!$J$3:$J$937),
IF($T550&lt;DATEVALUE("10/1/20"&amp;RIGHT(BX$1,2)),NETWORKDAYS(DATEVALUE("10/1/20"&amp;RIGHT(BX$1,2)),DATEVALUE("9/30/20"&amp;RIGHT(BY$1,2)),Holidays!$J$3:$J$937),
IF($T550&gt;=DATEVALUE("10/1/20"&amp;RIGHT(BX$1,2)),NETWORKDAYS($T550,DATEVALUE("9/30/20"&amp;RIGHT(BY$1,2)),Holidays!$J$3:$J$937),"")))),"")/(NETWORKDAYS($T550,$U550,Holidays!$J$3:$J$937)),0))</f>
        <v/>
      </c>
      <c r="BZ550" s="87" t="str">
        <f>IF($Q550="","",IFERROR(IF(OR(AND($T550&gt;=DATEVALUE("10/1/20"&amp;RIGHT(BY$1,2)),$T550&lt;=DATEVALUE("9/30/20"&amp;RIGHT(BZ$1,2))),AND($U550&gt;=DATEVALUE("10/1/20"&amp;RIGHT(BY$1,2)),$U550&lt;=DATEVALUE("9/30/20"&amp;RIGHT(BZ$1,2))),AND($T550&lt;=DATEVALUE("10/1/20"&amp;RIGHT(BY$1,2)),$U550&gt;=DATEVALUE("9/30/20"&amp;RIGHT(BZ$1,2)))),
IF(AND($T550&gt;=DATEVALUE("10/1/20"&amp;RIGHT(BY$1,2)),$U550&lt;=DATEVALUE("9/30/20"&amp;RIGHT(BZ$1,2))),NETWORKDAYS($T550,$U550,Holidays!$J$3:$J$937),
IF(AND($T550&lt;DATEVALUE("10/1/20"&amp;RIGHT(BY$1,2)),$U550&lt;=DATEVALUE("9/30/20"&amp;RIGHT(BZ$1,2))),NETWORKDAYS(DATEVALUE("10/1/20"&amp;RIGHT(BY$1,2)),$U550,Holidays!$J$3:$J$937),
IF($T550&lt;DATEVALUE("10/1/20"&amp;RIGHT(BY$1,2)),NETWORKDAYS(DATEVALUE("10/1/20"&amp;RIGHT(BY$1,2)),DATEVALUE("9/30/20"&amp;RIGHT(BZ$1,2)),Holidays!$J$3:$J$937),
IF($T550&gt;=DATEVALUE("10/1/20"&amp;RIGHT(BY$1,2)),NETWORKDAYS($T550,DATEVALUE("9/30/20"&amp;RIGHT(BZ$1,2)),Holidays!$J$3:$J$937),"")))),"")/(NETWORKDAYS($T550,$U550,Holidays!$J$3:$J$937)),0))</f>
        <v/>
      </c>
      <c r="CA550" s="87" t="str">
        <f>IF($Q550="","",IFERROR(IF(OR(AND($T550&gt;=DATEVALUE("10/1/20"&amp;RIGHT(BZ$1,2)),$T550&lt;=DATEVALUE("9/30/20"&amp;RIGHT(CA$1,2))),AND($U550&gt;=DATEVALUE("10/1/20"&amp;RIGHT(BZ$1,2)),$U550&lt;=DATEVALUE("9/30/20"&amp;RIGHT(CA$1,2))),AND($T550&lt;=DATEVALUE("10/1/20"&amp;RIGHT(BZ$1,2)),$U550&gt;=DATEVALUE("9/30/20"&amp;RIGHT(CA$1,2)))),
IF(AND($T550&gt;=DATEVALUE("10/1/20"&amp;RIGHT(BZ$1,2)),$U550&lt;=DATEVALUE("9/30/20"&amp;RIGHT(CA$1,2))),NETWORKDAYS($T550,$U550,Holidays!$J$3:$J$937),
IF(AND($T550&lt;DATEVALUE("10/1/20"&amp;RIGHT(BZ$1,2)),$U550&lt;=DATEVALUE("9/30/20"&amp;RIGHT(CA$1,2))),NETWORKDAYS(DATEVALUE("10/1/20"&amp;RIGHT(BZ$1,2)),$U550,Holidays!$J$3:$J$937),
IF($T550&lt;DATEVALUE("10/1/20"&amp;RIGHT(BZ$1,2)),NETWORKDAYS(DATEVALUE("10/1/20"&amp;RIGHT(BZ$1,2)),DATEVALUE("9/30/20"&amp;RIGHT(CA$1,2)),Holidays!$J$3:$J$937),
IF($T550&gt;=DATEVALUE("10/1/20"&amp;RIGHT(BZ$1,2)),NETWORKDAYS($T550,DATEVALUE("9/30/20"&amp;RIGHT(CA$1,2)),Holidays!$J$3:$J$937),"")))),"")/(NETWORKDAYS($T550,$U550,Holidays!$J$3:$J$937)),0))</f>
        <v/>
      </c>
      <c r="CB550" s="87" t="str">
        <f>IF($Q550="","",IFERROR(IF(OR(AND($T550&gt;=DATEVALUE("10/1/20"&amp;RIGHT(CA$1,2)),$T550&lt;=DATEVALUE("9/30/20"&amp;RIGHT(CB$1,2))),AND($U550&gt;=DATEVALUE("10/1/20"&amp;RIGHT(CA$1,2)),$U550&lt;=DATEVALUE("9/30/20"&amp;RIGHT(CB$1,2))),AND($T550&lt;=DATEVALUE("10/1/20"&amp;RIGHT(CA$1,2)),$U550&gt;=DATEVALUE("9/30/20"&amp;RIGHT(CB$1,2)))),
IF(AND($T550&gt;=DATEVALUE("10/1/20"&amp;RIGHT(CA$1,2)),$U550&lt;=DATEVALUE("9/30/20"&amp;RIGHT(CB$1,2))),NETWORKDAYS($T550,$U550,Holidays!$J$3:$J$937),
IF(AND($T550&lt;DATEVALUE("10/1/20"&amp;RIGHT(CA$1,2)),$U550&lt;=DATEVALUE("9/30/20"&amp;RIGHT(CB$1,2))),NETWORKDAYS(DATEVALUE("10/1/20"&amp;RIGHT(CA$1,2)),$U550,Holidays!$J$3:$J$937),
IF($T550&lt;DATEVALUE("10/1/20"&amp;RIGHT(CA$1,2)),NETWORKDAYS(DATEVALUE("10/1/20"&amp;RIGHT(CA$1,2)),DATEVALUE("9/30/20"&amp;RIGHT(CB$1,2)),Holidays!$J$3:$J$937),
IF($T550&gt;=DATEVALUE("10/1/20"&amp;RIGHT(CA$1,2)),NETWORKDAYS($T550,DATEVALUE("9/30/20"&amp;RIGHT(CB$1,2)),Holidays!$J$3:$J$937),"")))),"")/(NETWORKDAYS($T550,$U550,Holidays!$J$3:$J$937)),0))</f>
        <v/>
      </c>
    </row>
    <row r="551" spans="1:80">
      <c r="A551" s="97"/>
      <c r="B551" s="98" t="str">
        <f ca="1">IF(NOT($A551=""),OFFSET('WBS Reference &amp; User Procedure'!$A$1,MATCH($A551,'WBS Reference &amp; User Procedure'!$A:$A,0)-1,1),"")</f>
        <v/>
      </c>
      <c r="D551" s="97"/>
      <c r="I551" s="78"/>
      <c r="T551" s="104" t="str">
        <f>IF(NOT(Q551=""),IF(NOT($S551=""),$S551,#REF!),"")</f>
        <v/>
      </c>
      <c r="U551" s="104" t="str">
        <f>IF(NOT(Q551=""),WORKDAY(T551,Q551,Holidays!$J$3:$J$937),"")</f>
        <v/>
      </c>
      <c r="V551" s="104"/>
      <c r="W551" s="104"/>
      <c r="X551" s="101" t="str">
        <f t="shared" si="123"/>
        <v/>
      </c>
      <c r="AL551" s="87" t="str">
        <f t="shared" ca="1" si="120"/>
        <v/>
      </c>
      <c r="AN551" s="87" t="str">
        <f t="shared" ca="1" si="121"/>
        <v/>
      </c>
      <c r="AO551" s="87" t="str">
        <f t="shared" ca="1" si="121"/>
        <v/>
      </c>
      <c r="AP551" s="87" t="str">
        <f t="shared" ca="1" si="121"/>
        <v/>
      </c>
      <c r="AQ551" s="87" t="str">
        <f t="shared" ca="1" si="121"/>
        <v/>
      </c>
      <c r="AR551" s="87" t="str">
        <f t="shared" ca="1" si="121"/>
        <v/>
      </c>
      <c r="AS551" s="87" t="str">
        <f t="shared" ca="1" si="121"/>
        <v/>
      </c>
      <c r="AT551" s="87" t="str">
        <f t="shared" ca="1" si="121"/>
        <v/>
      </c>
      <c r="AU551" s="87" t="str">
        <f t="shared" ca="1" si="121"/>
        <v/>
      </c>
      <c r="AV551" s="87" t="str">
        <f t="shared" ca="1" si="121"/>
        <v/>
      </c>
      <c r="AW551" s="87" t="str">
        <f t="shared" ca="1" si="121"/>
        <v/>
      </c>
      <c r="AX551" s="87" t="str">
        <f t="shared" ca="1" si="122"/>
        <v/>
      </c>
      <c r="AY551" s="87" t="str">
        <f t="shared" ca="1" si="122"/>
        <v/>
      </c>
      <c r="AZ551" s="87" t="str">
        <f t="shared" ca="1" si="122"/>
        <v/>
      </c>
      <c r="BA551" s="87" t="str">
        <f t="shared" ca="1" si="122"/>
        <v/>
      </c>
      <c r="BB551" s="87" t="str">
        <f t="shared" ca="1" si="122"/>
        <v/>
      </c>
      <c r="BC551" s="87" t="str">
        <f t="shared" ca="1" si="122"/>
        <v/>
      </c>
      <c r="BD551" s="87" t="str">
        <f t="shared" ca="1" si="122"/>
        <v/>
      </c>
      <c r="BE551" s="87" t="str">
        <f t="shared" ca="1" si="122"/>
        <v/>
      </c>
      <c r="BF551" s="87" t="str">
        <f t="shared" ca="1" si="122"/>
        <v/>
      </c>
      <c r="BG551" s="87" t="str">
        <f t="shared" ca="1" si="122"/>
        <v/>
      </c>
      <c r="BI551" s="87" t="str">
        <f>IF($Q551="","",IFERROR(IF(OR(AND($T551&gt;=DATEVALUE("10/1/20"&amp;RIGHT(BH$1,2)),$T551&lt;=DATEVALUE("9/30/20"&amp;RIGHT(BI$1,2))),AND($U551&gt;=DATEVALUE("10/1/20"&amp;RIGHT(BH$1,2)),$U551&lt;=DATEVALUE("9/30/20"&amp;RIGHT(BI$1,2))),AND($T551&lt;=DATEVALUE("10/1/20"&amp;RIGHT(BH$1,2)),$U551&gt;=DATEVALUE("9/30/20"&amp;RIGHT(BI$1,2)))),
IF(AND($T551&gt;=DATEVALUE("10/1/20"&amp;RIGHT(BH$1,2)),$U551&lt;=DATEVALUE("9/30/20"&amp;RIGHT(BI$1,2))),NETWORKDAYS($T551,$U551,Holidays!$J$3:$J$937),
IF(AND($T551&lt;DATEVALUE("10/1/20"&amp;RIGHT(BH$1,2)),$U551&lt;=DATEVALUE("9/30/20"&amp;RIGHT(BI$1,2))),NETWORKDAYS(DATEVALUE("10/1/20"&amp;RIGHT(BH$1,2)),$U551,Holidays!$J$3:$J$937),
IF($T551&lt;DATEVALUE("10/1/20"&amp;RIGHT(BH$1,2)),NETWORKDAYS(DATEVALUE("10/1/20"&amp;RIGHT(BH$1,2)),DATEVALUE("9/30/20"&amp;RIGHT(BI$1,2)),Holidays!$J$3:$J$937),
IF($T551&gt;=DATEVALUE("10/1/20"&amp;RIGHT(BH$1,2)),NETWORKDAYS($T551,DATEVALUE("9/30/20"&amp;RIGHT(BI$1,2)),Holidays!$J$3:$J$937),"")))),"")/(NETWORKDAYS($T551,$U551,Holidays!$J$3:$J$937)),0))</f>
        <v/>
      </c>
      <c r="BJ551" s="87" t="str">
        <f>IF($Q551="","",IFERROR(IF(OR(AND($T551&gt;=DATEVALUE("10/1/20"&amp;RIGHT(BI$1,2)),$T551&lt;=DATEVALUE("9/30/20"&amp;RIGHT(BJ$1,2))),AND($U551&gt;=DATEVALUE("10/1/20"&amp;RIGHT(BI$1,2)),$U551&lt;=DATEVALUE("9/30/20"&amp;RIGHT(BJ$1,2))),AND($T551&lt;=DATEVALUE("10/1/20"&amp;RIGHT(BI$1,2)),$U551&gt;=DATEVALUE("9/30/20"&amp;RIGHT(BJ$1,2)))),
IF(AND($T551&gt;=DATEVALUE("10/1/20"&amp;RIGHT(BI$1,2)),$U551&lt;=DATEVALUE("9/30/20"&amp;RIGHT(BJ$1,2))),NETWORKDAYS($T551,$U551,Holidays!$J$3:$J$937),
IF(AND($T551&lt;DATEVALUE("10/1/20"&amp;RIGHT(BI$1,2)),$U551&lt;=DATEVALUE("9/30/20"&amp;RIGHT(BJ$1,2))),NETWORKDAYS(DATEVALUE("10/1/20"&amp;RIGHT(BI$1,2)),$U551,Holidays!$J$3:$J$937),
IF($T551&lt;DATEVALUE("10/1/20"&amp;RIGHT(BI$1,2)),NETWORKDAYS(DATEVALUE("10/1/20"&amp;RIGHT(BI$1,2)),DATEVALUE("9/30/20"&amp;RIGHT(BJ$1,2)),Holidays!$J$3:$J$937),
IF($T551&gt;=DATEVALUE("10/1/20"&amp;RIGHT(BI$1,2)),NETWORKDAYS($T551,DATEVALUE("9/30/20"&amp;RIGHT(BJ$1,2)),Holidays!$J$3:$J$937),"")))),"")/(NETWORKDAYS($T551,$U551,Holidays!$J$3:$J$937)),0))</f>
        <v/>
      </c>
      <c r="BK551" s="87" t="str">
        <f>IF($Q551="","",IFERROR(IF(OR(AND($T551&gt;=DATEVALUE("10/1/20"&amp;RIGHT(BJ$1,2)),$T551&lt;=DATEVALUE("9/30/20"&amp;RIGHT(BK$1,2))),AND($U551&gt;=DATEVALUE("10/1/20"&amp;RIGHT(BJ$1,2)),$U551&lt;=DATEVALUE("9/30/20"&amp;RIGHT(BK$1,2))),AND($T551&lt;=DATEVALUE("10/1/20"&amp;RIGHT(BJ$1,2)),$U551&gt;=DATEVALUE("9/30/20"&amp;RIGHT(BK$1,2)))),
IF(AND($T551&gt;=DATEVALUE("10/1/20"&amp;RIGHT(BJ$1,2)),$U551&lt;=DATEVALUE("9/30/20"&amp;RIGHT(BK$1,2))),NETWORKDAYS($T551,$U551,Holidays!$J$3:$J$937),
IF(AND($T551&lt;DATEVALUE("10/1/20"&amp;RIGHT(BJ$1,2)),$U551&lt;=DATEVALUE("9/30/20"&amp;RIGHT(BK$1,2))),NETWORKDAYS(DATEVALUE("10/1/20"&amp;RIGHT(BJ$1,2)),$U551,Holidays!$J$3:$J$937),
IF($T551&lt;DATEVALUE("10/1/20"&amp;RIGHT(BJ$1,2)),NETWORKDAYS(DATEVALUE("10/1/20"&amp;RIGHT(BJ$1,2)),DATEVALUE("9/30/20"&amp;RIGHT(BK$1,2)),Holidays!$J$3:$J$937),
IF($T551&gt;=DATEVALUE("10/1/20"&amp;RIGHT(BJ$1,2)),NETWORKDAYS($T551,DATEVALUE("9/30/20"&amp;RIGHT(BK$1,2)),Holidays!$J$3:$J$937),"")))),"")/(NETWORKDAYS($T551,$U551,Holidays!$J$3:$J$937)),0))</f>
        <v/>
      </c>
      <c r="BL551" s="87" t="str">
        <f>IF($Q551="","",IFERROR(IF(OR(AND($T551&gt;=DATEVALUE("10/1/20"&amp;RIGHT(BK$1,2)),$T551&lt;=DATEVALUE("9/30/20"&amp;RIGHT(BL$1,2))),AND($U551&gt;=DATEVALUE("10/1/20"&amp;RIGHT(BK$1,2)),$U551&lt;=DATEVALUE("9/30/20"&amp;RIGHT(BL$1,2))),AND($T551&lt;=DATEVALUE("10/1/20"&amp;RIGHT(BK$1,2)),$U551&gt;=DATEVALUE("9/30/20"&amp;RIGHT(BL$1,2)))),
IF(AND($T551&gt;=DATEVALUE("10/1/20"&amp;RIGHT(BK$1,2)),$U551&lt;=DATEVALUE("9/30/20"&amp;RIGHT(BL$1,2))),NETWORKDAYS($T551,$U551,Holidays!$J$3:$J$937),
IF(AND($T551&lt;DATEVALUE("10/1/20"&amp;RIGHT(BK$1,2)),$U551&lt;=DATEVALUE("9/30/20"&amp;RIGHT(BL$1,2))),NETWORKDAYS(DATEVALUE("10/1/20"&amp;RIGHT(BK$1,2)),$U551,Holidays!$J$3:$J$937),
IF($T551&lt;DATEVALUE("10/1/20"&amp;RIGHT(BK$1,2)),NETWORKDAYS(DATEVALUE("10/1/20"&amp;RIGHT(BK$1,2)),DATEVALUE("9/30/20"&amp;RIGHT(BL$1,2)),Holidays!$J$3:$J$937),
IF($T551&gt;=DATEVALUE("10/1/20"&amp;RIGHT(BK$1,2)),NETWORKDAYS($T551,DATEVALUE("9/30/20"&amp;RIGHT(BL$1,2)),Holidays!$J$3:$J$937),"")))),"")/(NETWORKDAYS($T551,$U551,Holidays!$J$3:$J$937)),0))</f>
        <v/>
      </c>
      <c r="BM551" s="87" t="str">
        <f>IF($Q551="","",IFERROR(IF(OR(AND($T551&gt;=DATEVALUE("10/1/20"&amp;RIGHT(BL$1,2)),$T551&lt;=DATEVALUE("9/30/20"&amp;RIGHT(BM$1,2))),AND($U551&gt;=DATEVALUE("10/1/20"&amp;RIGHT(BL$1,2)),$U551&lt;=DATEVALUE("9/30/20"&amp;RIGHT(BM$1,2))),AND($T551&lt;=DATEVALUE("10/1/20"&amp;RIGHT(BL$1,2)),$U551&gt;=DATEVALUE("9/30/20"&amp;RIGHT(BM$1,2)))),
IF(AND($T551&gt;=DATEVALUE("10/1/20"&amp;RIGHT(BL$1,2)),$U551&lt;=DATEVALUE("9/30/20"&amp;RIGHT(BM$1,2))),NETWORKDAYS($T551,$U551,Holidays!$J$3:$J$937),
IF(AND($T551&lt;DATEVALUE("10/1/20"&amp;RIGHT(BL$1,2)),$U551&lt;=DATEVALUE("9/30/20"&amp;RIGHT(BM$1,2))),NETWORKDAYS(DATEVALUE("10/1/20"&amp;RIGHT(BL$1,2)),$U551,Holidays!$J$3:$J$937),
IF($T551&lt;DATEVALUE("10/1/20"&amp;RIGHT(BL$1,2)),NETWORKDAYS(DATEVALUE("10/1/20"&amp;RIGHT(BL$1,2)),DATEVALUE("9/30/20"&amp;RIGHT(BM$1,2)),Holidays!$J$3:$J$937),
IF($T551&gt;=DATEVALUE("10/1/20"&amp;RIGHT(BL$1,2)),NETWORKDAYS($T551,DATEVALUE("9/30/20"&amp;RIGHT(BM$1,2)),Holidays!$J$3:$J$937),"")))),"")/(NETWORKDAYS($T551,$U551,Holidays!$J$3:$J$937)),0))</f>
        <v/>
      </c>
      <c r="BN551" s="87" t="str">
        <f>IF($Q551="","",IFERROR(IF(OR(AND($T551&gt;=DATEVALUE("10/1/20"&amp;RIGHT(BM$1,2)),$T551&lt;=DATEVALUE("9/30/20"&amp;RIGHT(BN$1,2))),AND($U551&gt;=DATEVALUE("10/1/20"&amp;RIGHT(BM$1,2)),$U551&lt;=DATEVALUE("9/30/20"&amp;RIGHT(BN$1,2))),AND($T551&lt;=DATEVALUE("10/1/20"&amp;RIGHT(BM$1,2)),$U551&gt;=DATEVALUE("9/30/20"&amp;RIGHT(BN$1,2)))),
IF(AND($T551&gt;=DATEVALUE("10/1/20"&amp;RIGHT(BM$1,2)),$U551&lt;=DATEVALUE("9/30/20"&amp;RIGHT(BN$1,2))),NETWORKDAYS($T551,$U551,Holidays!$J$3:$J$937),
IF(AND($T551&lt;DATEVALUE("10/1/20"&amp;RIGHT(BM$1,2)),$U551&lt;=DATEVALUE("9/30/20"&amp;RIGHT(BN$1,2))),NETWORKDAYS(DATEVALUE("10/1/20"&amp;RIGHT(BM$1,2)),$U551,Holidays!$J$3:$J$937),
IF($T551&lt;DATEVALUE("10/1/20"&amp;RIGHT(BM$1,2)),NETWORKDAYS(DATEVALUE("10/1/20"&amp;RIGHT(BM$1,2)),DATEVALUE("9/30/20"&amp;RIGHT(BN$1,2)),Holidays!$J$3:$J$937),
IF($T551&gt;=DATEVALUE("10/1/20"&amp;RIGHT(BM$1,2)),NETWORKDAYS($T551,DATEVALUE("9/30/20"&amp;RIGHT(BN$1,2)),Holidays!$J$3:$J$937),"")))),"")/(NETWORKDAYS($T551,$U551,Holidays!$J$3:$J$937)),0))</f>
        <v/>
      </c>
      <c r="BO551" s="87" t="str">
        <f>IF($Q551="","",IFERROR(IF(OR(AND($T551&gt;=DATEVALUE("10/1/20"&amp;RIGHT(BN$1,2)),$T551&lt;=DATEVALUE("9/30/20"&amp;RIGHT(BO$1,2))),AND($U551&gt;=DATEVALUE("10/1/20"&amp;RIGHT(BN$1,2)),$U551&lt;=DATEVALUE("9/30/20"&amp;RIGHT(BO$1,2))),AND($T551&lt;=DATEVALUE("10/1/20"&amp;RIGHT(BN$1,2)),$U551&gt;=DATEVALUE("9/30/20"&amp;RIGHT(BO$1,2)))),
IF(AND($T551&gt;=DATEVALUE("10/1/20"&amp;RIGHT(BN$1,2)),$U551&lt;=DATEVALUE("9/30/20"&amp;RIGHT(BO$1,2))),NETWORKDAYS($T551,$U551,Holidays!$J$3:$J$937),
IF(AND($T551&lt;DATEVALUE("10/1/20"&amp;RIGHT(BN$1,2)),$U551&lt;=DATEVALUE("9/30/20"&amp;RIGHT(BO$1,2))),NETWORKDAYS(DATEVALUE("10/1/20"&amp;RIGHT(BN$1,2)),$U551,Holidays!$J$3:$J$937),
IF($T551&lt;DATEVALUE("10/1/20"&amp;RIGHT(BN$1,2)),NETWORKDAYS(DATEVALUE("10/1/20"&amp;RIGHT(BN$1,2)),DATEVALUE("9/30/20"&amp;RIGHT(BO$1,2)),Holidays!$J$3:$J$937),
IF($T551&gt;=DATEVALUE("10/1/20"&amp;RIGHT(BN$1,2)),NETWORKDAYS($T551,DATEVALUE("9/30/20"&amp;RIGHT(BO$1,2)),Holidays!$J$3:$J$937),"")))),"")/(NETWORKDAYS($T551,$U551,Holidays!$J$3:$J$937)),0))</f>
        <v/>
      </c>
      <c r="BP551" s="87" t="str">
        <f>IF($Q551="","",IFERROR(IF(OR(AND($T551&gt;=DATEVALUE("10/1/20"&amp;RIGHT(BO$1,2)),$T551&lt;=DATEVALUE("9/30/20"&amp;RIGHT(BP$1,2))),AND($U551&gt;=DATEVALUE("10/1/20"&amp;RIGHT(BO$1,2)),$U551&lt;=DATEVALUE("9/30/20"&amp;RIGHT(BP$1,2))),AND($T551&lt;=DATEVALUE("10/1/20"&amp;RIGHT(BO$1,2)),$U551&gt;=DATEVALUE("9/30/20"&amp;RIGHT(BP$1,2)))),
IF(AND($T551&gt;=DATEVALUE("10/1/20"&amp;RIGHT(BO$1,2)),$U551&lt;=DATEVALUE("9/30/20"&amp;RIGHT(BP$1,2))),NETWORKDAYS($T551,$U551,Holidays!$J$3:$J$937),
IF(AND($T551&lt;DATEVALUE("10/1/20"&amp;RIGHT(BO$1,2)),$U551&lt;=DATEVALUE("9/30/20"&amp;RIGHT(BP$1,2))),NETWORKDAYS(DATEVALUE("10/1/20"&amp;RIGHT(BO$1,2)),$U551,Holidays!$J$3:$J$937),
IF($T551&lt;DATEVALUE("10/1/20"&amp;RIGHT(BO$1,2)),NETWORKDAYS(DATEVALUE("10/1/20"&amp;RIGHT(BO$1,2)),DATEVALUE("9/30/20"&amp;RIGHT(BP$1,2)),Holidays!$J$3:$J$937),
IF($T551&gt;=DATEVALUE("10/1/20"&amp;RIGHT(BO$1,2)),NETWORKDAYS($T551,DATEVALUE("9/30/20"&amp;RIGHT(BP$1,2)),Holidays!$J$3:$J$937),"")))),"")/(NETWORKDAYS($T551,$U551,Holidays!$J$3:$J$937)),0))</f>
        <v/>
      </c>
      <c r="BQ551" s="87" t="str">
        <f>IF($Q551="","",IFERROR(IF(OR(AND($T551&gt;=DATEVALUE("10/1/20"&amp;RIGHT(BP$1,2)),$T551&lt;=DATEVALUE("9/30/20"&amp;RIGHT(BQ$1,2))),AND($U551&gt;=DATEVALUE("10/1/20"&amp;RIGHT(BP$1,2)),$U551&lt;=DATEVALUE("9/30/20"&amp;RIGHT(BQ$1,2))),AND($T551&lt;=DATEVALUE("10/1/20"&amp;RIGHT(BP$1,2)),$U551&gt;=DATEVALUE("9/30/20"&amp;RIGHT(BQ$1,2)))),
IF(AND($T551&gt;=DATEVALUE("10/1/20"&amp;RIGHT(BP$1,2)),$U551&lt;=DATEVALUE("9/30/20"&amp;RIGHT(BQ$1,2))),NETWORKDAYS($T551,$U551,Holidays!$J$3:$J$937),
IF(AND($T551&lt;DATEVALUE("10/1/20"&amp;RIGHT(BP$1,2)),$U551&lt;=DATEVALUE("9/30/20"&amp;RIGHT(BQ$1,2))),NETWORKDAYS(DATEVALUE("10/1/20"&amp;RIGHT(BP$1,2)),$U551,Holidays!$J$3:$J$937),
IF($T551&lt;DATEVALUE("10/1/20"&amp;RIGHT(BP$1,2)),NETWORKDAYS(DATEVALUE("10/1/20"&amp;RIGHT(BP$1,2)),DATEVALUE("9/30/20"&amp;RIGHT(BQ$1,2)),Holidays!$J$3:$J$937),
IF($T551&gt;=DATEVALUE("10/1/20"&amp;RIGHT(BP$1,2)),NETWORKDAYS($T551,DATEVALUE("9/30/20"&amp;RIGHT(BQ$1,2)),Holidays!$J$3:$J$937),"")))),"")/(NETWORKDAYS($T551,$U551,Holidays!$J$3:$J$937)),0))</f>
        <v/>
      </c>
      <c r="BR551" s="87" t="str">
        <f>IF($Q551="","",IFERROR(IF(OR(AND($T551&gt;=DATEVALUE("10/1/20"&amp;RIGHT(BQ$1,2)),$T551&lt;=DATEVALUE("9/30/20"&amp;RIGHT(BR$1,2))),AND($U551&gt;=DATEVALUE("10/1/20"&amp;RIGHT(BQ$1,2)),$U551&lt;=DATEVALUE("9/30/20"&amp;RIGHT(BR$1,2))),AND($T551&lt;=DATEVALUE("10/1/20"&amp;RIGHT(BQ$1,2)),$U551&gt;=DATEVALUE("9/30/20"&amp;RIGHT(BR$1,2)))),
IF(AND($T551&gt;=DATEVALUE("10/1/20"&amp;RIGHT(BQ$1,2)),$U551&lt;=DATEVALUE("9/30/20"&amp;RIGHT(BR$1,2))),NETWORKDAYS($T551,$U551,Holidays!$J$3:$J$937),
IF(AND($T551&lt;DATEVALUE("10/1/20"&amp;RIGHT(BQ$1,2)),$U551&lt;=DATEVALUE("9/30/20"&amp;RIGHT(BR$1,2))),NETWORKDAYS(DATEVALUE("10/1/20"&amp;RIGHT(BQ$1,2)),$U551,Holidays!$J$3:$J$937),
IF($T551&lt;DATEVALUE("10/1/20"&amp;RIGHT(BQ$1,2)),NETWORKDAYS(DATEVALUE("10/1/20"&amp;RIGHT(BQ$1,2)),DATEVALUE("9/30/20"&amp;RIGHT(BR$1,2)),Holidays!$J$3:$J$937),
IF($T551&gt;=DATEVALUE("10/1/20"&amp;RIGHT(BQ$1,2)),NETWORKDAYS($T551,DATEVALUE("9/30/20"&amp;RIGHT(BR$1,2)),Holidays!$J$3:$J$937),"")))),"")/(NETWORKDAYS($T551,$U551,Holidays!$J$3:$J$937)),0))</f>
        <v/>
      </c>
      <c r="BS551" s="87" t="str">
        <f>IF($Q551="","",IFERROR(IF(OR(AND($T551&gt;=DATEVALUE("10/1/20"&amp;RIGHT(BR$1,2)),$T551&lt;=DATEVALUE("9/30/20"&amp;RIGHT(BS$1,2))),AND($U551&gt;=DATEVALUE("10/1/20"&amp;RIGHT(BR$1,2)),$U551&lt;=DATEVALUE("9/30/20"&amp;RIGHT(BS$1,2))),AND($T551&lt;=DATEVALUE("10/1/20"&amp;RIGHT(BR$1,2)),$U551&gt;=DATEVALUE("9/30/20"&amp;RIGHT(BS$1,2)))),
IF(AND($T551&gt;=DATEVALUE("10/1/20"&amp;RIGHT(BR$1,2)),$U551&lt;=DATEVALUE("9/30/20"&amp;RIGHT(BS$1,2))),NETWORKDAYS($T551,$U551,Holidays!$J$3:$J$937),
IF(AND($T551&lt;DATEVALUE("10/1/20"&amp;RIGHT(BR$1,2)),$U551&lt;=DATEVALUE("9/30/20"&amp;RIGHT(BS$1,2))),NETWORKDAYS(DATEVALUE("10/1/20"&amp;RIGHT(BR$1,2)),$U551,Holidays!$J$3:$J$937),
IF($T551&lt;DATEVALUE("10/1/20"&amp;RIGHT(BR$1,2)),NETWORKDAYS(DATEVALUE("10/1/20"&amp;RIGHT(BR$1,2)),DATEVALUE("9/30/20"&amp;RIGHT(BS$1,2)),Holidays!$J$3:$J$937),
IF($T551&gt;=DATEVALUE("10/1/20"&amp;RIGHT(BR$1,2)),NETWORKDAYS($T551,DATEVALUE("9/30/20"&amp;RIGHT(BS$1,2)),Holidays!$J$3:$J$937),"")))),"")/(NETWORKDAYS($T551,$U551,Holidays!$J$3:$J$937)),0))</f>
        <v/>
      </c>
      <c r="BT551" s="87" t="str">
        <f>IF($Q551="","",IFERROR(IF(OR(AND($T551&gt;=DATEVALUE("10/1/20"&amp;RIGHT(BS$1,2)),$T551&lt;=DATEVALUE("9/30/20"&amp;RIGHT(BT$1,2))),AND($U551&gt;=DATEVALUE("10/1/20"&amp;RIGHT(BS$1,2)),$U551&lt;=DATEVALUE("9/30/20"&amp;RIGHT(BT$1,2))),AND($T551&lt;=DATEVALUE("10/1/20"&amp;RIGHT(BS$1,2)),$U551&gt;=DATEVALUE("9/30/20"&amp;RIGHT(BT$1,2)))),
IF(AND($T551&gt;=DATEVALUE("10/1/20"&amp;RIGHT(BS$1,2)),$U551&lt;=DATEVALUE("9/30/20"&amp;RIGHT(BT$1,2))),NETWORKDAYS($T551,$U551,Holidays!$J$3:$J$937),
IF(AND($T551&lt;DATEVALUE("10/1/20"&amp;RIGHT(BS$1,2)),$U551&lt;=DATEVALUE("9/30/20"&amp;RIGHT(BT$1,2))),NETWORKDAYS(DATEVALUE("10/1/20"&amp;RIGHT(BS$1,2)),$U551,Holidays!$J$3:$J$937),
IF($T551&lt;DATEVALUE("10/1/20"&amp;RIGHT(BS$1,2)),NETWORKDAYS(DATEVALUE("10/1/20"&amp;RIGHT(BS$1,2)),DATEVALUE("9/30/20"&amp;RIGHT(BT$1,2)),Holidays!$J$3:$J$937),
IF($T551&gt;=DATEVALUE("10/1/20"&amp;RIGHT(BS$1,2)),NETWORKDAYS($T551,DATEVALUE("9/30/20"&amp;RIGHT(BT$1,2)),Holidays!$J$3:$J$937),"")))),"")/(NETWORKDAYS($T551,$U551,Holidays!$J$3:$J$937)),0))</f>
        <v/>
      </c>
      <c r="BU551" s="87" t="str">
        <f>IF($Q551="","",IFERROR(IF(OR(AND($T551&gt;=DATEVALUE("10/1/20"&amp;RIGHT(BT$1,2)),$T551&lt;=DATEVALUE("9/30/20"&amp;RIGHT(BU$1,2))),AND($U551&gt;=DATEVALUE("10/1/20"&amp;RIGHT(BT$1,2)),$U551&lt;=DATEVALUE("9/30/20"&amp;RIGHT(BU$1,2))),AND($T551&lt;=DATEVALUE("10/1/20"&amp;RIGHT(BT$1,2)),$U551&gt;=DATEVALUE("9/30/20"&amp;RIGHT(BU$1,2)))),
IF(AND($T551&gt;=DATEVALUE("10/1/20"&amp;RIGHT(BT$1,2)),$U551&lt;=DATEVALUE("9/30/20"&amp;RIGHT(BU$1,2))),NETWORKDAYS($T551,$U551,Holidays!$J$3:$J$937),
IF(AND($T551&lt;DATEVALUE("10/1/20"&amp;RIGHT(BT$1,2)),$U551&lt;=DATEVALUE("9/30/20"&amp;RIGHT(BU$1,2))),NETWORKDAYS(DATEVALUE("10/1/20"&amp;RIGHT(BT$1,2)),$U551,Holidays!$J$3:$J$937),
IF($T551&lt;DATEVALUE("10/1/20"&amp;RIGHT(BT$1,2)),NETWORKDAYS(DATEVALUE("10/1/20"&amp;RIGHT(BT$1,2)),DATEVALUE("9/30/20"&amp;RIGHT(BU$1,2)),Holidays!$J$3:$J$937),
IF($T551&gt;=DATEVALUE("10/1/20"&amp;RIGHT(BT$1,2)),NETWORKDAYS($T551,DATEVALUE("9/30/20"&amp;RIGHT(BU$1,2)),Holidays!$J$3:$J$937),"")))),"")/(NETWORKDAYS($T551,$U551,Holidays!$J$3:$J$937)),0))</f>
        <v/>
      </c>
      <c r="BV551" s="87" t="str">
        <f>IF($Q551="","",IFERROR(IF(OR(AND($T551&gt;=DATEVALUE("10/1/20"&amp;RIGHT(BU$1,2)),$T551&lt;=DATEVALUE("9/30/20"&amp;RIGHT(BV$1,2))),AND($U551&gt;=DATEVALUE("10/1/20"&amp;RIGHT(BU$1,2)),$U551&lt;=DATEVALUE("9/30/20"&amp;RIGHT(BV$1,2))),AND($T551&lt;=DATEVALUE("10/1/20"&amp;RIGHT(BU$1,2)),$U551&gt;=DATEVALUE("9/30/20"&amp;RIGHT(BV$1,2)))),
IF(AND($T551&gt;=DATEVALUE("10/1/20"&amp;RIGHT(BU$1,2)),$U551&lt;=DATEVALUE("9/30/20"&amp;RIGHT(BV$1,2))),NETWORKDAYS($T551,$U551,Holidays!$J$3:$J$937),
IF(AND($T551&lt;DATEVALUE("10/1/20"&amp;RIGHT(BU$1,2)),$U551&lt;=DATEVALUE("9/30/20"&amp;RIGHT(BV$1,2))),NETWORKDAYS(DATEVALUE("10/1/20"&amp;RIGHT(BU$1,2)),$U551,Holidays!$J$3:$J$937),
IF($T551&lt;DATEVALUE("10/1/20"&amp;RIGHT(BU$1,2)),NETWORKDAYS(DATEVALUE("10/1/20"&amp;RIGHT(BU$1,2)),DATEVALUE("9/30/20"&amp;RIGHT(BV$1,2)),Holidays!$J$3:$J$937),
IF($T551&gt;=DATEVALUE("10/1/20"&amp;RIGHT(BU$1,2)),NETWORKDAYS($T551,DATEVALUE("9/30/20"&amp;RIGHT(BV$1,2)),Holidays!$J$3:$J$937),"")))),"")/(NETWORKDAYS($T551,$U551,Holidays!$J$3:$J$937)),0))</f>
        <v/>
      </c>
      <c r="BW551" s="87" t="str">
        <f>IF($Q551="","",IFERROR(IF(OR(AND($T551&gt;=DATEVALUE("10/1/20"&amp;RIGHT(BV$1,2)),$T551&lt;=DATEVALUE("9/30/20"&amp;RIGHT(BW$1,2))),AND($U551&gt;=DATEVALUE("10/1/20"&amp;RIGHT(BV$1,2)),$U551&lt;=DATEVALUE("9/30/20"&amp;RIGHT(BW$1,2))),AND($T551&lt;=DATEVALUE("10/1/20"&amp;RIGHT(BV$1,2)),$U551&gt;=DATEVALUE("9/30/20"&amp;RIGHT(BW$1,2)))),
IF(AND($T551&gt;=DATEVALUE("10/1/20"&amp;RIGHT(BV$1,2)),$U551&lt;=DATEVALUE("9/30/20"&amp;RIGHT(BW$1,2))),NETWORKDAYS($T551,$U551,Holidays!$J$3:$J$937),
IF(AND($T551&lt;DATEVALUE("10/1/20"&amp;RIGHT(BV$1,2)),$U551&lt;=DATEVALUE("9/30/20"&amp;RIGHT(BW$1,2))),NETWORKDAYS(DATEVALUE("10/1/20"&amp;RIGHT(BV$1,2)),$U551,Holidays!$J$3:$J$937),
IF($T551&lt;DATEVALUE("10/1/20"&amp;RIGHT(BV$1,2)),NETWORKDAYS(DATEVALUE("10/1/20"&amp;RIGHT(BV$1,2)),DATEVALUE("9/30/20"&amp;RIGHT(BW$1,2)),Holidays!$J$3:$J$937),
IF($T551&gt;=DATEVALUE("10/1/20"&amp;RIGHT(BV$1,2)),NETWORKDAYS($T551,DATEVALUE("9/30/20"&amp;RIGHT(BW$1,2)),Holidays!$J$3:$J$937),"")))),"")/(NETWORKDAYS($T551,$U551,Holidays!$J$3:$J$937)),0))</f>
        <v/>
      </c>
      <c r="BX551" s="87" t="str">
        <f>IF($Q551="","",IFERROR(IF(OR(AND($T551&gt;=DATEVALUE("10/1/20"&amp;RIGHT(BW$1,2)),$T551&lt;=DATEVALUE("9/30/20"&amp;RIGHT(BX$1,2))),AND($U551&gt;=DATEVALUE("10/1/20"&amp;RIGHT(BW$1,2)),$U551&lt;=DATEVALUE("9/30/20"&amp;RIGHT(BX$1,2))),AND($T551&lt;=DATEVALUE("10/1/20"&amp;RIGHT(BW$1,2)),$U551&gt;=DATEVALUE("9/30/20"&amp;RIGHT(BX$1,2)))),
IF(AND($T551&gt;=DATEVALUE("10/1/20"&amp;RIGHT(BW$1,2)),$U551&lt;=DATEVALUE("9/30/20"&amp;RIGHT(BX$1,2))),NETWORKDAYS($T551,$U551,Holidays!$J$3:$J$937),
IF(AND($T551&lt;DATEVALUE("10/1/20"&amp;RIGHT(BW$1,2)),$U551&lt;=DATEVALUE("9/30/20"&amp;RIGHT(BX$1,2))),NETWORKDAYS(DATEVALUE("10/1/20"&amp;RIGHT(BW$1,2)),$U551,Holidays!$J$3:$J$937),
IF($T551&lt;DATEVALUE("10/1/20"&amp;RIGHT(BW$1,2)),NETWORKDAYS(DATEVALUE("10/1/20"&amp;RIGHT(BW$1,2)),DATEVALUE("9/30/20"&amp;RIGHT(BX$1,2)),Holidays!$J$3:$J$937),
IF($T551&gt;=DATEVALUE("10/1/20"&amp;RIGHT(BW$1,2)),NETWORKDAYS($T551,DATEVALUE("9/30/20"&amp;RIGHT(BX$1,2)),Holidays!$J$3:$J$937),"")))),"")/(NETWORKDAYS($T551,$U551,Holidays!$J$3:$J$937)),0))</f>
        <v/>
      </c>
      <c r="BY551" s="87" t="str">
        <f>IF($Q551="","",IFERROR(IF(OR(AND($T551&gt;=DATEVALUE("10/1/20"&amp;RIGHT(BX$1,2)),$T551&lt;=DATEVALUE("9/30/20"&amp;RIGHT(BY$1,2))),AND($U551&gt;=DATEVALUE("10/1/20"&amp;RIGHT(BX$1,2)),$U551&lt;=DATEVALUE("9/30/20"&amp;RIGHT(BY$1,2))),AND($T551&lt;=DATEVALUE("10/1/20"&amp;RIGHT(BX$1,2)),$U551&gt;=DATEVALUE("9/30/20"&amp;RIGHT(BY$1,2)))),
IF(AND($T551&gt;=DATEVALUE("10/1/20"&amp;RIGHT(BX$1,2)),$U551&lt;=DATEVALUE("9/30/20"&amp;RIGHT(BY$1,2))),NETWORKDAYS($T551,$U551,Holidays!$J$3:$J$937),
IF(AND($T551&lt;DATEVALUE("10/1/20"&amp;RIGHT(BX$1,2)),$U551&lt;=DATEVALUE("9/30/20"&amp;RIGHT(BY$1,2))),NETWORKDAYS(DATEVALUE("10/1/20"&amp;RIGHT(BX$1,2)),$U551,Holidays!$J$3:$J$937),
IF($T551&lt;DATEVALUE("10/1/20"&amp;RIGHT(BX$1,2)),NETWORKDAYS(DATEVALUE("10/1/20"&amp;RIGHT(BX$1,2)),DATEVALUE("9/30/20"&amp;RIGHT(BY$1,2)),Holidays!$J$3:$J$937),
IF($T551&gt;=DATEVALUE("10/1/20"&amp;RIGHT(BX$1,2)),NETWORKDAYS($T551,DATEVALUE("9/30/20"&amp;RIGHT(BY$1,2)),Holidays!$J$3:$J$937),"")))),"")/(NETWORKDAYS($T551,$U551,Holidays!$J$3:$J$937)),0))</f>
        <v/>
      </c>
      <c r="BZ551" s="87" t="str">
        <f>IF($Q551="","",IFERROR(IF(OR(AND($T551&gt;=DATEVALUE("10/1/20"&amp;RIGHT(BY$1,2)),$T551&lt;=DATEVALUE("9/30/20"&amp;RIGHT(BZ$1,2))),AND($U551&gt;=DATEVALUE("10/1/20"&amp;RIGHT(BY$1,2)),$U551&lt;=DATEVALUE("9/30/20"&amp;RIGHT(BZ$1,2))),AND($T551&lt;=DATEVALUE("10/1/20"&amp;RIGHT(BY$1,2)),$U551&gt;=DATEVALUE("9/30/20"&amp;RIGHT(BZ$1,2)))),
IF(AND($T551&gt;=DATEVALUE("10/1/20"&amp;RIGHT(BY$1,2)),$U551&lt;=DATEVALUE("9/30/20"&amp;RIGHT(BZ$1,2))),NETWORKDAYS($T551,$U551,Holidays!$J$3:$J$937),
IF(AND($T551&lt;DATEVALUE("10/1/20"&amp;RIGHT(BY$1,2)),$U551&lt;=DATEVALUE("9/30/20"&amp;RIGHT(BZ$1,2))),NETWORKDAYS(DATEVALUE("10/1/20"&amp;RIGHT(BY$1,2)),$U551,Holidays!$J$3:$J$937),
IF($T551&lt;DATEVALUE("10/1/20"&amp;RIGHT(BY$1,2)),NETWORKDAYS(DATEVALUE("10/1/20"&amp;RIGHT(BY$1,2)),DATEVALUE("9/30/20"&amp;RIGHT(BZ$1,2)),Holidays!$J$3:$J$937),
IF($T551&gt;=DATEVALUE("10/1/20"&amp;RIGHT(BY$1,2)),NETWORKDAYS($T551,DATEVALUE("9/30/20"&amp;RIGHT(BZ$1,2)),Holidays!$J$3:$J$937),"")))),"")/(NETWORKDAYS($T551,$U551,Holidays!$J$3:$J$937)),0))</f>
        <v/>
      </c>
      <c r="CA551" s="87" t="str">
        <f>IF($Q551="","",IFERROR(IF(OR(AND($T551&gt;=DATEVALUE("10/1/20"&amp;RIGHT(BZ$1,2)),$T551&lt;=DATEVALUE("9/30/20"&amp;RIGHT(CA$1,2))),AND($U551&gt;=DATEVALUE("10/1/20"&amp;RIGHT(BZ$1,2)),$U551&lt;=DATEVALUE("9/30/20"&amp;RIGHT(CA$1,2))),AND($T551&lt;=DATEVALUE("10/1/20"&amp;RIGHT(BZ$1,2)),$U551&gt;=DATEVALUE("9/30/20"&amp;RIGHT(CA$1,2)))),
IF(AND($T551&gt;=DATEVALUE("10/1/20"&amp;RIGHT(BZ$1,2)),$U551&lt;=DATEVALUE("9/30/20"&amp;RIGHT(CA$1,2))),NETWORKDAYS($T551,$U551,Holidays!$J$3:$J$937),
IF(AND($T551&lt;DATEVALUE("10/1/20"&amp;RIGHT(BZ$1,2)),$U551&lt;=DATEVALUE("9/30/20"&amp;RIGHT(CA$1,2))),NETWORKDAYS(DATEVALUE("10/1/20"&amp;RIGHT(BZ$1,2)),$U551,Holidays!$J$3:$J$937),
IF($T551&lt;DATEVALUE("10/1/20"&amp;RIGHT(BZ$1,2)),NETWORKDAYS(DATEVALUE("10/1/20"&amp;RIGHT(BZ$1,2)),DATEVALUE("9/30/20"&amp;RIGHT(CA$1,2)),Holidays!$J$3:$J$937),
IF($T551&gt;=DATEVALUE("10/1/20"&amp;RIGHT(BZ$1,2)),NETWORKDAYS($T551,DATEVALUE("9/30/20"&amp;RIGHT(CA$1,2)),Holidays!$J$3:$J$937),"")))),"")/(NETWORKDAYS($T551,$U551,Holidays!$J$3:$J$937)),0))</f>
        <v/>
      </c>
      <c r="CB551" s="87" t="str">
        <f>IF($Q551="","",IFERROR(IF(OR(AND($T551&gt;=DATEVALUE("10/1/20"&amp;RIGHT(CA$1,2)),$T551&lt;=DATEVALUE("9/30/20"&amp;RIGHT(CB$1,2))),AND($U551&gt;=DATEVALUE("10/1/20"&amp;RIGHT(CA$1,2)),$U551&lt;=DATEVALUE("9/30/20"&amp;RIGHT(CB$1,2))),AND($T551&lt;=DATEVALUE("10/1/20"&amp;RIGHT(CA$1,2)),$U551&gt;=DATEVALUE("9/30/20"&amp;RIGHT(CB$1,2)))),
IF(AND($T551&gt;=DATEVALUE("10/1/20"&amp;RIGHT(CA$1,2)),$U551&lt;=DATEVALUE("9/30/20"&amp;RIGHT(CB$1,2))),NETWORKDAYS($T551,$U551,Holidays!$J$3:$J$937),
IF(AND($T551&lt;DATEVALUE("10/1/20"&amp;RIGHT(CA$1,2)),$U551&lt;=DATEVALUE("9/30/20"&amp;RIGHT(CB$1,2))),NETWORKDAYS(DATEVALUE("10/1/20"&amp;RIGHT(CA$1,2)),$U551,Holidays!$J$3:$J$937),
IF($T551&lt;DATEVALUE("10/1/20"&amp;RIGHT(CA$1,2)),NETWORKDAYS(DATEVALUE("10/1/20"&amp;RIGHT(CA$1,2)),DATEVALUE("9/30/20"&amp;RIGHT(CB$1,2)),Holidays!$J$3:$J$937),
IF($T551&gt;=DATEVALUE("10/1/20"&amp;RIGHT(CA$1,2)),NETWORKDAYS($T551,DATEVALUE("9/30/20"&amp;RIGHT(CB$1,2)),Holidays!$J$3:$J$937),"")))),"")/(NETWORKDAYS($T551,$U551,Holidays!$J$3:$J$937)),0))</f>
        <v/>
      </c>
    </row>
    <row r="552" spans="1:80">
      <c r="A552" s="97"/>
      <c r="B552" s="98" t="str">
        <f ca="1">IF(NOT($A552=""),OFFSET('WBS Reference &amp; User Procedure'!$A$1,MATCH($A552,'WBS Reference &amp; User Procedure'!$A:$A,0)-1,1),"")</f>
        <v/>
      </c>
      <c r="D552" s="97"/>
      <c r="I552" s="78"/>
      <c r="T552" s="104" t="str">
        <f>IF(NOT(Q552=""),IF(NOT($S552=""),$S552,#REF!),"")</f>
        <v/>
      </c>
      <c r="U552" s="104" t="str">
        <f>IF(NOT(Q552=""),WORKDAY(T552,Q552,Holidays!$J$3:$J$937),"")</f>
        <v/>
      </c>
      <c r="V552" s="104"/>
      <c r="W552" s="104"/>
      <c r="X552" s="101" t="str">
        <f t="shared" si="123"/>
        <v/>
      </c>
      <c r="AL552" s="87" t="str">
        <f t="shared" ca="1" si="120"/>
        <v/>
      </c>
      <c r="AN552" s="87" t="str">
        <f t="shared" ca="1" si="121"/>
        <v/>
      </c>
      <c r="AO552" s="87" t="str">
        <f t="shared" ca="1" si="121"/>
        <v/>
      </c>
      <c r="AP552" s="87" t="str">
        <f t="shared" ca="1" si="121"/>
        <v/>
      </c>
      <c r="AQ552" s="87" t="str">
        <f t="shared" ca="1" si="121"/>
        <v/>
      </c>
      <c r="AR552" s="87" t="str">
        <f t="shared" ca="1" si="121"/>
        <v/>
      </c>
      <c r="AS552" s="87" t="str">
        <f t="shared" ca="1" si="121"/>
        <v/>
      </c>
      <c r="AT552" s="87" t="str">
        <f t="shared" ca="1" si="121"/>
        <v/>
      </c>
      <c r="AU552" s="87" t="str">
        <f t="shared" ca="1" si="121"/>
        <v/>
      </c>
      <c r="AV552" s="87" t="str">
        <f t="shared" ca="1" si="121"/>
        <v/>
      </c>
      <c r="AW552" s="87" t="str">
        <f t="shared" ca="1" si="121"/>
        <v/>
      </c>
      <c r="AX552" s="87" t="str">
        <f t="shared" ca="1" si="122"/>
        <v/>
      </c>
      <c r="AY552" s="87" t="str">
        <f t="shared" ca="1" si="122"/>
        <v/>
      </c>
      <c r="AZ552" s="87" t="str">
        <f t="shared" ca="1" si="122"/>
        <v/>
      </c>
      <c r="BA552" s="87" t="str">
        <f t="shared" ca="1" si="122"/>
        <v/>
      </c>
      <c r="BB552" s="87" t="str">
        <f t="shared" ca="1" si="122"/>
        <v/>
      </c>
      <c r="BC552" s="87" t="str">
        <f t="shared" ca="1" si="122"/>
        <v/>
      </c>
      <c r="BD552" s="87" t="str">
        <f t="shared" ca="1" si="122"/>
        <v/>
      </c>
      <c r="BE552" s="87" t="str">
        <f t="shared" ca="1" si="122"/>
        <v/>
      </c>
      <c r="BF552" s="87" t="str">
        <f t="shared" ca="1" si="122"/>
        <v/>
      </c>
      <c r="BG552" s="87" t="str">
        <f t="shared" ca="1" si="122"/>
        <v/>
      </c>
      <c r="BI552" s="87" t="str">
        <f>IF($Q552="","",IFERROR(IF(OR(AND($T552&gt;=DATEVALUE("10/1/20"&amp;RIGHT(BH$1,2)),$T552&lt;=DATEVALUE("9/30/20"&amp;RIGHT(BI$1,2))),AND($U552&gt;=DATEVALUE("10/1/20"&amp;RIGHT(BH$1,2)),$U552&lt;=DATEVALUE("9/30/20"&amp;RIGHT(BI$1,2))),AND($T552&lt;=DATEVALUE("10/1/20"&amp;RIGHT(BH$1,2)),$U552&gt;=DATEVALUE("9/30/20"&amp;RIGHT(BI$1,2)))),
IF(AND($T552&gt;=DATEVALUE("10/1/20"&amp;RIGHT(BH$1,2)),$U552&lt;=DATEVALUE("9/30/20"&amp;RIGHT(BI$1,2))),NETWORKDAYS($T552,$U552,Holidays!$J$3:$J$937),
IF(AND($T552&lt;DATEVALUE("10/1/20"&amp;RIGHT(BH$1,2)),$U552&lt;=DATEVALUE("9/30/20"&amp;RIGHT(BI$1,2))),NETWORKDAYS(DATEVALUE("10/1/20"&amp;RIGHT(BH$1,2)),$U552,Holidays!$J$3:$J$937),
IF($T552&lt;DATEVALUE("10/1/20"&amp;RIGHT(BH$1,2)),NETWORKDAYS(DATEVALUE("10/1/20"&amp;RIGHT(BH$1,2)),DATEVALUE("9/30/20"&amp;RIGHT(BI$1,2)),Holidays!$J$3:$J$937),
IF($T552&gt;=DATEVALUE("10/1/20"&amp;RIGHT(BH$1,2)),NETWORKDAYS($T552,DATEVALUE("9/30/20"&amp;RIGHT(BI$1,2)),Holidays!$J$3:$J$937),"")))),"")/(NETWORKDAYS($T552,$U552,Holidays!$J$3:$J$937)),0))</f>
        <v/>
      </c>
      <c r="BJ552" s="87" t="str">
        <f>IF($Q552="","",IFERROR(IF(OR(AND($T552&gt;=DATEVALUE("10/1/20"&amp;RIGHT(BI$1,2)),$T552&lt;=DATEVALUE("9/30/20"&amp;RIGHT(BJ$1,2))),AND($U552&gt;=DATEVALUE("10/1/20"&amp;RIGHT(BI$1,2)),$U552&lt;=DATEVALUE("9/30/20"&amp;RIGHT(BJ$1,2))),AND($T552&lt;=DATEVALUE("10/1/20"&amp;RIGHT(BI$1,2)),$U552&gt;=DATEVALUE("9/30/20"&amp;RIGHT(BJ$1,2)))),
IF(AND($T552&gt;=DATEVALUE("10/1/20"&amp;RIGHT(BI$1,2)),$U552&lt;=DATEVALUE("9/30/20"&amp;RIGHT(BJ$1,2))),NETWORKDAYS($T552,$U552,Holidays!$J$3:$J$937),
IF(AND($T552&lt;DATEVALUE("10/1/20"&amp;RIGHT(BI$1,2)),$U552&lt;=DATEVALUE("9/30/20"&amp;RIGHT(BJ$1,2))),NETWORKDAYS(DATEVALUE("10/1/20"&amp;RIGHT(BI$1,2)),$U552,Holidays!$J$3:$J$937),
IF($T552&lt;DATEVALUE("10/1/20"&amp;RIGHT(BI$1,2)),NETWORKDAYS(DATEVALUE("10/1/20"&amp;RIGHT(BI$1,2)),DATEVALUE("9/30/20"&amp;RIGHT(BJ$1,2)),Holidays!$J$3:$J$937),
IF($T552&gt;=DATEVALUE("10/1/20"&amp;RIGHT(BI$1,2)),NETWORKDAYS($T552,DATEVALUE("9/30/20"&amp;RIGHT(BJ$1,2)),Holidays!$J$3:$J$937),"")))),"")/(NETWORKDAYS($T552,$U552,Holidays!$J$3:$J$937)),0))</f>
        <v/>
      </c>
      <c r="BK552" s="87" t="str">
        <f>IF($Q552="","",IFERROR(IF(OR(AND($T552&gt;=DATEVALUE("10/1/20"&amp;RIGHT(BJ$1,2)),$T552&lt;=DATEVALUE("9/30/20"&amp;RIGHT(BK$1,2))),AND($U552&gt;=DATEVALUE("10/1/20"&amp;RIGHT(BJ$1,2)),$U552&lt;=DATEVALUE("9/30/20"&amp;RIGHT(BK$1,2))),AND($T552&lt;=DATEVALUE("10/1/20"&amp;RIGHT(BJ$1,2)),$U552&gt;=DATEVALUE("9/30/20"&amp;RIGHT(BK$1,2)))),
IF(AND($T552&gt;=DATEVALUE("10/1/20"&amp;RIGHT(BJ$1,2)),$U552&lt;=DATEVALUE("9/30/20"&amp;RIGHT(BK$1,2))),NETWORKDAYS($T552,$U552,Holidays!$J$3:$J$937),
IF(AND($T552&lt;DATEVALUE("10/1/20"&amp;RIGHT(BJ$1,2)),$U552&lt;=DATEVALUE("9/30/20"&amp;RIGHT(BK$1,2))),NETWORKDAYS(DATEVALUE("10/1/20"&amp;RIGHT(BJ$1,2)),$U552,Holidays!$J$3:$J$937),
IF($T552&lt;DATEVALUE("10/1/20"&amp;RIGHT(BJ$1,2)),NETWORKDAYS(DATEVALUE("10/1/20"&amp;RIGHT(BJ$1,2)),DATEVALUE("9/30/20"&amp;RIGHT(BK$1,2)),Holidays!$J$3:$J$937),
IF($T552&gt;=DATEVALUE("10/1/20"&amp;RIGHT(BJ$1,2)),NETWORKDAYS($T552,DATEVALUE("9/30/20"&amp;RIGHT(BK$1,2)),Holidays!$J$3:$J$937),"")))),"")/(NETWORKDAYS($T552,$U552,Holidays!$J$3:$J$937)),0))</f>
        <v/>
      </c>
      <c r="BL552" s="87" t="str">
        <f>IF($Q552="","",IFERROR(IF(OR(AND($T552&gt;=DATEVALUE("10/1/20"&amp;RIGHT(BK$1,2)),$T552&lt;=DATEVALUE("9/30/20"&amp;RIGHT(BL$1,2))),AND($U552&gt;=DATEVALUE("10/1/20"&amp;RIGHT(BK$1,2)),$U552&lt;=DATEVALUE("9/30/20"&amp;RIGHT(BL$1,2))),AND($T552&lt;=DATEVALUE("10/1/20"&amp;RIGHT(BK$1,2)),$U552&gt;=DATEVALUE("9/30/20"&amp;RIGHT(BL$1,2)))),
IF(AND($T552&gt;=DATEVALUE("10/1/20"&amp;RIGHT(BK$1,2)),$U552&lt;=DATEVALUE("9/30/20"&amp;RIGHT(BL$1,2))),NETWORKDAYS($T552,$U552,Holidays!$J$3:$J$937),
IF(AND($T552&lt;DATEVALUE("10/1/20"&amp;RIGHT(BK$1,2)),$U552&lt;=DATEVALUE("9/30/20"&amp;RIGHT(BL$1,2))),NETWORKDAYS(DATEVALUE("10/1/20"&amp;RIGHT(BK$1,2)),$U552,Holidays!$J$3:$J$937),
IF($T552&lt;DATEVALUE("10/1/20"&amp;RIGHT(BK$1,2)),NETWORKDAYS(DATEVALUE("10/1/20"&amp;RIGHT(BK$1,2)),DATEVALUE("9/30/20"&amp;RIGHT(BL$1,2)),Holidays!$J$3:$J$937),
IF($T552&gt;=DATEVALUE("10/1/20"&amp;RIGHT(BK$1,2)),NETWORKDAYS($T552,DATEVALUE("9/30/20"&amp;RIGHT(BL$1,2)),Holidays!$J$3:$J$937),"")))),"")/(NETWORKDAYS($T552,$U552,Holidays!$J$3:$J$937)),0))</f>
        <v/>
      </c>
      <c r="BM552" s="87" t="str">
        <f>IF($Q552="","",IFERROR(IF(OR(AND($T552&gt;=DATEVALUE("10/1/20"&amp;RIGHT(BL$1,2)),$T552&lt;=DATEVALUE("9/30/20"&amp;RIGHT(BM$1,2))),AND($U552&gt;=DATEVALUE("10/1/20"&amp;RIGHT(BL$1,2)),$U552&lt;=DATEVALUE("9/30/20"&amp;RIGHT(BM$1,2))),AND($T552&lt;=DATEVALUE("10/1/20"&amp;RIGHT(BL$1,2)),$U552&gt;=DATEVALUE("9/30/20"&amp;RIGHT(BM$1,2)))),
IF(AND($T552&gt;=DATEVALUE("10/1/20"&amp;RIGHT(BL$1,2)),$U552&lt;=DATEVALUE("9/30/20"&amp;RIGHT(BM$1,2))),NETWORKDAYS($T552,$U552,Holidays!$J$3:$J$937),
IF(AND($T552&lt;DATEVALUE("10/1/20"&amp;RIGHT(BL$1,2)),$U552&lt;=DATEVALUE("9/30/20"&amp;RIGHT(BM$1,2))),NETWORKDAYS(DATEVALUE("10/1/20"&amp;RIGHT(BL$1,2)),$U552,Holidays!$J$3:$J$937),
IF($T552&lt;DATEVALUE("10/1/20"&amp;RIGHT(BL$1,2)),NETWORKDAYS(DATEVALUE("10/1/20"&amp;RIGHT(BL$1,2)),DATEVALUE("9/30/20"&amp;RIGHT(BM$1,2)),Holidays!$J$3:$J$937),
IF($T552&gt;=DATEVALUE("10/1/20"&amp;RIGHT(BL$1,2)),NETWORKDAYS($T552,DATEVALUE("9/30/20"&amp;RIGHT(BM$1,2)),Holidays!$J$3:$J$937),"")))),"")/(NETWORKDAYS($T552,$U552,Holidays!$J$3:$J$937)),0))</f>
        <v/>
      </c>
      <c r="BN552" s="87" t="str">
        <f>IF($Q552="","",IFERROR(IF(OR(AND($T552&gt;=DATEVALUE("10/1/20"&amp;RIGHT(BM$1,2)),$T552&lt;=DATEVALUE("9/30/20"&amp;RIGHT(BN$1,2))),AND($U552&gt;=DATEVALUE("10/1/20"&amp;RIGHT(BM$1,2)),$U552&lt;=DATEVALUE("9/30/20"&amp;RIGHT(BN$1,2))),AND($T552&lt;=DATEVALUE("10/1/20"&amp;RIGHT(BM$1,2)),$U552&gt;=DATEVALUE("9/30/20"&amp;RIGHT(BN$1,2)))),
IF(AND($T552&gt;=DATEVALUE("10/1/20"&amp;RIGHT(BM$1,2)),$U552&lt;=DATEVALUE("9/30/20"&amp;RIGHT(BN$1,2))),NETWORKDAYS($T552,$U552,Holidays!$J$3:$J$937),
IF(AND($T552&lt;DATEVALUE("10/1/20"&amp;RIGHT(BM$1,2)),$U552&lt;=DATEVALUE("9/30/20"&amp;RIGHT(BN$1,2))),NETWORKDAYS(DATEVALUE("10/1/20"&amp;RIGHT(BM$1,2)),$U552,Holidays!$J$3:$J$937),
IF($T552&lt;DATEVALUE("10/1/20"&amp;RIGHT(BM$1,2)),NETWORKDAYS(DATEVALUE("10/1/20"&amp;RIGHT(BM$1,2)),DATEVALUE("9/30/20"&amp;RIGHT(BN$1,2)),Holidays!$J$3:$J$937),
IF($T552&gt;=DATEVALUE("10/1/20"&amp;RIGHT(BM$1,2)),NETWORKDAYS($T552,DATEVALUE("9/30/20"&amp;RIGHT(BN$1,2)),Holidays!$J$3:$J$937),"")))),"")/(NETWORKDAYS($T552,$U552,Holidays!$J$3:$J$937)),0))</f>
        <v/>
      </c>
      <c r="BO552" s="87" t="str">
        <f>IF($Q552="","",IFERROR(IF(OR(AND($T552&gt;=DATEVALUE("10/1/20"&amp;RIGHT(BN$1,2)),$T552&lt;=DATEVALUE("9/30/20"&amp;RIGHT(BO$1,2))),AND($U552&gt;=DATEVALUE("10/1/20"&amp;RIGHT(BN$1,2)),$U552&lt;=DATEVALUE("9/30/20"&amp;RIGHT(BO$1,2))),AND($T552&lt;=DATEVALUE("10/1/20"&amp;RIGHT(BN$1,2)),$U552&gt;=DATEVALUE("9/30/20"&amp;RIGHT(BO$1,2)))),
IF(AND($T552&gt;=DATEVALUE("10/1/20"&amp;RIGHT(BN$1,2)),$U552&lt;=DATEVALUE("9/30/20"&amp;RIGHT(BO$1,2))),NETWORKDAYS($T552,$U552,Holidays!$J$3:$J$937),
IF(AND($T552&lt;DATEVALUE("10/1/20"&amp;RIGHT(BN$1,2)),$U552&lt;=DATEVALUE("9/30/20"&amp;RIGHT(BO$1,2))),NETWORKDAYS(DATEVALUE("10/1/20"&amp;RIGHT(BN$1,2)),$U552,Holidays!$J$3:$J$937),
IF($T552&lt;DATEVALUE("10/1/20"&amp;RIGHT(BN$1,2)),NETWORKDAYS(DATEVALUE("10/1/20"&amp;RIGHT(BN$1,2)),DATEVALUE("9/30/20"&amp;RIGHT(BO$1,2)),Holidays!$J$3:$J$937),
IF($T552&gt;=DATEVALUE("10/1/20"&amp;RIGHT(BN$1,2)),NETWORKDAYS($T552,DATEVALUE("9/30/20"&amp;RIGHT(BO$1,2)),Holidays!$J$3:$J$937),"")))),"")/(NETWORKDAYS($T552,$U552,Holidays!$J$3:$J$937)),0))</f>
        <v/>
      </c>
      <c r="BP552" s="87" t="str">
        <f>IF($Q552="","",IFERROR(IF(OR(AND($T552&gt;=DATEVALUE("10/1/20"&amp;RIGHT(BO$1,2)),$T552&lt;=DATEVALUE("9/30/20"&amp;RIGHT(BP$1,2))),AND($U552&gt;=DATEVALUE("10/1/20"&amp;RIGHT(BO$1,2)),$U552&lt;=DATEVALUE("9/30/20"&amp;RIGHT(BP$1,2))),AND($T552&lt;=DATEVALUE("10/1/20"&amp;RIGHT(BO$1,2)),$U552&gt;=DATEVALUE("9/30/20"&amp;RIGHT(BP$1,2)))),
IF(AND($T552&gt;=DATEVALUE("10/1/20"&amp;RIGHT(BO$1,2)),$U552&lt;=DATEVALUE("9/30/20"&amp;RIGHT(BP$1,2))),NETWORKDAYS($T552,$U552,Holidays!$J$3:$J$937),
IF(AND($T552&lt;DATEVALUE("10/1/20"&amp;RIGHT(BO$1,2)),$U552&lt;=DATEVALUE("9/30/20"&amp;RIGHT(BP$1,2))),NETWORKDAYS(DATEVALUE("10/1/20"&amp;RIGHT(BO$1,2)),$U552,Holidays!$J$3:$J$937),
IF($T552&lt;DATEVALUE("10/1/20"&amp;RIGHT(BO$1,2)),NETWORKDAYS(DATEVALUE("10/1/20"&amp;RIGHT(BO$1,2)),DATEVALUE("9/30/20"&amp;RIGHT(BP$1,2)),Holidays!$J$3:$J$937),
IF($T552&gt;=DATEVALUE("10/1/20"&amp;RIGHT(BO$1,2)),NETWORKDAYS($T552,DATEVALUE("9/30/20"&amp;RIGHT(BP$1,2)),Holidays!$J$3:$J$937),"")))),"")/(NETWORKDAYS($T552,$U552,Holidays!$J$3:$J$937)),0))</f>
        <v/>
      </c>
      <c r="BQ552" s="87" t="str">
        <f>IF($Q552="","",IFERROR(IF(OR(AND($T552&gt;=DATEVALUE("10/1/20"&amp;RIGHT(BP$1,2)),$T552&lt;=DATEVALUE("9/30/20"&amp;RIGHT(BQ$1,2))),AND($U552&gt;=DATEVALUE("10/1/20"&amp;RIGHT(BP$1,2)),$U552&lt;=DATEVALUE("9/30/20"&amp;RIGHT(BQ$1,2))),AND($T552&lt;=DATEVALUE("10/1/20"&amp;RIGHT(BP$1,2)),$U552&gt;=DATEVALUE("9/30/20"&amp;RIGHT(BQ$1,2)))),
IF(AND($T552&gt;=DATEVALUE("10/1/20"&amp;RIGHT(BP$1,2)),$U552&lt;=DATEVALUE("9/30/20"&amp;RIGHT(BQ$1,2))),NETWORKDAYS($T552,$U552,Holidays!$J$3:$J$937),
IF(AND($T552&lt;DATEVALUE("10/1/20"&amp;RIGHT(BP$1,2)),$U552&lt;=DATEVALUE("9/30/20"&amp;RIGHT(BQ$1,2))),NETWORKDAYS(DATEVALUE("10/1/20"&amp;RIGHT(BP$1,2)),$U552,Holidays!$J$3:$J$937),
IF($T552&lt;DATEVALUE("10/1/20"&amp;RIGHT(BP$1,2)),NETWORKDAYS(DATEVALUE("10/1/20"&amp;RIGHT(BP$1,2)),DATEVALUE("9/30/20"&amp;RIGHT(BQ$1,2)),Holidays!$J$3:$J$937),
IF($T552&gt;=DATEVALUE("10/1/20"&amp;RIGHT(BP$1,2)),NETWORKDAYS($T552,DATEVALUE("9/30/20"&amp;RIGHT(BQ$1,2)),Holidays!$J$3:$J$937),"")))),"")/(NETWORKDAYS($T552,$U552,Holidays!$J$3:$J$937)),0))</f>
        <v/>
      </c>
      <c r="BR552" s="87" t="str">
        <f>IF($Q552="","",IFERROR(IF(OR(AND($T552&gt;=DATEVALUE("10/1/20"&amp;RIGHT(BQ$1,2)),$T552&lt;=DATEVALUE("9/30/20"&amp;RIGHT(BR$1,2))),AND($U552&gt;=DATEVALUE("10/1/20"&amp;RIGHT(BQ$1,2)),$U552&lt;=DATEVALUE("9/30/20"&amp;RIGHT(BR$1,2))),AND($T552&lt;=DATEVALUE("10/1/20"&amp;RIGHT(BQ$1,2)),$U552&gt;=DATEVALUE("9/30/20"&amp;RIGHT(BR$1,2)))),
IF(AND($T552&gt;=DATEVALUE("10/1/20"&amp;RIGHT(BQ$1,2)),$U552&lt;=DATEVALUE("9/30/20"&amp;RIGHT(BR$1,2))),NETWORKDAYS($T552,$U552,Holidays!$J$3:$J$937),
IF(AND($T552&lt;DATEVALUE("10/1/20"&amp;RIGHT(BQ$1,2)),$U552&lt;=DATEVALUE("9/30/20"&amp;RIGHT(BR$1,2))),NETWORKDAYS(DATEVALUE("10/1/20"&amp;RIGHT(BQ$1,2)),$U552,Holidays!$J$3:$J$937),
IF($T552&lt;DATEVALUE("10/1/20"&amp;RIGHT(BQ$1,2)),NETWORKDAYS(DATEVALUE("10/1/20"&amp;RIGHT(BQ$1,2)),DATEVALUE("9/30/20"&amp;RIGHT(BR$1,2)),Holidays!$J$3:$J$937),
IF($T552&gt;=DATEVALUE("10/1/20"&amp;RIGHT(BQ$1,2)),NETWORKDAYS($T552,DATEVALUE("9/30/20"&amp;RIGHT(BR$1,2)),Holidays!$J$3:$J$937),"")))),"")/(NETWORKDAYS($T552,$U552,Holidays!$J$3:$J$937)),0))</f>
        <v/>
      </c>
      <c r="BS552" s="87" t="str">
        <f>IF($Q552="","",IFERROR(IF(OR(AND($T552&gt;=DATEVALUE("10/1/20"&amp;RIGHT(BR$1,2)),$T552&lt;=DATEVALUE("9/30/20"&amp;RIGHT(BS$1,2))),AND($U552&gt;=DATEVALUE("10/1/20"&amp;RIGHT(BR$1,2)),$U552&lt;=DATEVALUE("9/30/20"&amp;RIGHT(BS$1,2))),AND($T552&lt;=DATEVALUE("10/1/20"&amp;RIGHT(BR$1,2)),$U552&gt;=DATEVALUE("9/30/20"&amp;RIGHT(BS$1,2)))),
IF(AND($T552&gt;=DATEVALUE("10/1/20"&amp;RIGHT(BR$1,2)),$U552&lt;=DATEVALUE("9/30/20"&amp;RIGHT(BS$1,2))),NETWORKDAYS($T552,$U552,Holidays!$J$3:$J$937),
IF(AND($T552&lt;DATEVALUE("10/1/20"&amp;RIGHT(BR$1,2)),$U552&lt;=DATEVALUE("9/30/20"&amp;RIGHT(BS$1,2))),NETWORKDAYS(DATEVALUE("10/1/20"&amp;RIGHT(BR$1,2)),$U552,Holidays!$J$3:$J$937),
IF($T552&lt;DATEVALUE("10/1/20"&amp;RIGHT(BR$1,2)),NETWORKDAYS(DATEVALUE("10/1/20"&amp;RIGHT(BR$1,2)),DATEVALUE("9/30/20"&amp;RIGHT(BS$1,2)),Holidays!$J$3:$J$937),
IF($T552&gt;=DATEVALUE("10/1/20"&amp;RIGHT(BR$1,2)),NETWORKDAYS($T552,DATEVALUE("9/30/20"&amp;RIGHT(BS$1,2)),Holidays!$J$3:$J$937),"")))),"")/(NETWORKDAYS($T552,$U552,Holidays!$J$3:$J$937)),0))</f>
        <v/>
      </c>
      <c r="BT552" s="87" t="str">
        <f>IF($Q552="","",IFERROR(IF(OR(AND($T552&gt;=DATEVALUE("10/1/20"&amp;RIGHT(BS$1,2)),$T552&lt;=DATEVALUE("9/30/20"&amp;RIGHT(BT$1,2))),AND($U552&gt;=DATEVALUE("10/1/20"&amp;RIGHT(BS$1,2)),$U552&lt;=DATEVALUE("9/30/20"&amp;RIGHT(BT$1,2))),AND($T552&lt;=DATEVALUE("10/1/20"&amp;RIGHT(BS$1,2)),$U552&gt;=DATEVALUE("9/30/20"&amp;RIGHT(BT$1,2)))),
IF(AND($T552&gt;=DATEVALUE("10/1/20"&amp;RIGHT(BS$1,2)),$U552&lt;=DATEVALUE("9/30/20"&amp;RIGHT(BT$1,2))),NETWORKDAYS($T552,$U552,Holidays!$J$3:$J$937),
IF(AND($T552&lt;DATEVALUE("10/1/20"&amp;RIGHT(BS$1,2)),$U552&lt;=DATEVALUE("9/30/20"&amp;RIGHT(BT$1,2))),NETWORKDAYS(DATEVALUE("10/1/20"&amp;RIGHT(BS$1,2)),$U552,Holidays!$J$3:$J$937),
IF($T552&lt;DATEVALUE("10/1/20"&amp;RIGHT(BS$1,2)),NETWORKDAYS(DATEVALUE("10/1/20"&amp;RIGHT(BS$1,2)),DATEVALUE("9/30/20"&amp;RIGHT(BT$1,2)),Holidays!$J$3:$J$937),
IF($T552&gt;=DATEVALUE("10/1/20"&amp;RIGHT(BS$1,2)),NETWORKDAYS($T552,DATEVALUE("9/30/20"&amp;RIGHT(BT$1,2)),Holidays!$J$3:$J$937),"")))),"")/(NETWORKDAYS($T552,$U552,Holidays!$J$3:$J$937)),0))</f>
        <v/>
      </c>
      <c r="BU552" s="87" t="str">
        <f>IF($Q552="","",IFERROR(IF(OR(AND($T552&gt;=DATEVALUE("10/1/20"&amp;RIGHT(BT$1,2)),$T552&lt;=DATEVALUE("9/30/20"&amp;RIGHT(BU$1,2))),AND($U552&gt;=DATEVALUE("10/1/20"&amp;RIGHT(BT$1,2)),$U552&lt;=DATEVALUE("9/30/20"&amp;RIGHT(BU$1,2))),AND($T552&lt;=DATEVALUE("10/1/20"&amp;RIGHT(BT$1,2)),$U552&gt;=DATEVALUE("9/30/20"&amp;RIGHT(BU$1,2)))),
IF(AND($T552&gt;=DATEVALUE("10/1/20"&amp;RIGHT(BT$1,2)),$U552&lt;=DATEVALUE("9/30/20"&amp;RIGHT(BU$1,2))),NETWORKDAYS($T552,$U552,Holidays!$J$3:$J$937),
IF(AND($T552&lt;DATEVALUE("10/1/20"&amp;RIGHT(BT$1,2)),$U552&lt;=DATEVALUE("9/30/20"&amp;RIGHT(BU$1,2))),NETWORKDAYS(DATEVALUE("10/1/20"&amp;RIGHT(BT$1,2)),$U552,Holidays!$J$3:$J$937),
IF($T552&lt;DATEVALUE("10/1/20"&amp;RIGHT(BT$1,2)),NETWORKDAYS(DATEVALUE("10/1/20"&amp;RIGHT(BT$1,2)),DATEVALUE("9/30/20"&amp;RIGHT(BU$1,2)),Holidays!$J$3:$J$937),
IF($T552&gt;=DATEVALUE("10/1/20"&amp;RIGHT(BT$1,2)),NETWORKDAYS($T552,DATEVALUE("9/30/20"&amp;RIGHT(BU$1,2)),Holidays!$J$3:$J$937),"")))),"")/(NETWORKDAYS($T552,$U552,Holidays!$J$3:$J$937)),0))</f>
        <v/>
      </c>
      <c r="BV552" s="87" t="str">
        <f>IF($Q552="","",IFERROR(IF(OR(AND($T552&gt;=DATEVALUE("10/1/20"&amp;RIGHT(BU$1,2)),$T552&lt;=DATEVALUE("9/30/20"&amp;RIGHT(BV$1,2))),AND($U552&gt;=DATEVALUE("10/1/20"&amp;RIGHT(BU$1,2)),$U552&lt;=DATEVALUE("9/30/20"&amp;RIGHT(BV$1,2))),AND($T552&lt;=DATEVALUE("10/1/20"&amp;RIGHT(BU$1,2)),$U552&gt;=DATEVALUE("9/30/20"&amp;RIGHT(BV$1,2)))),
IF(AND($T552&gt;=DATEVALUE("10/1/20"&amp;RIGHT(BU$1,2)),$U552&lt;=DATEVALUE("9/30/20"&amp;RIGHT(BV$1,2))),NETWORKDAYS($T552,$U552,Holidays!$J$3:$J$937),
IF(AND($T552&lt;DATEVALUE("10/1/20"&amp;RIGHT(BU$1,2)),$U552&lt;=DATEVALUE("9/30/20"&amp;RIGHT(BV$1,2))),NETWORKDAYS(DATEVALUE("10/1/20"&amp;RIGHT(BU$1,2)),$U552,Holidays!$J$3:$J$937),
IF($T552&lt;DATEVALUE("10/1/20"&amp;RIGHT(BU$1,2)),NETWORKDAYS(DATEVALUE("10/1/20"&amp;RIGHT(BU$1,2)),DATEVALUE("9/30/20"&amp;RIGHT(BV$1,2)),Holidays!$J$3:$J$937),
IF($T552&gt;=DATEVALUE("10/1/20"&amp;RIGHT(BU$1,2)),NETWORKDAYS($T552,DATEVALUE("9/30/20"&amp;RIGHT(BV$1,2)),Holidays!$J$3:$J$937),"")))),"")/(NETWORKDAYS($T552,$U552,Holidays!$J$3:$J$937)),0))</f>
        <v/>
      </c>
      <c r="BW552" s="87" t="str">
        <f>IF($Q552="","",IFERROR(IF(OR(AND($T552&gt;=DATEVALUE("10/1/20"&amp;RIGHT(BV$1,2)),$T552&lt;=DATEVALUE("9/30/20"&amp;RIGHT(BW$1,2))),AND($U552&gt;=DATEVALUE("10/1/20"&amp;RIGHT(BV$1,2)),$U552&lt;=DATEVALUE("9/30/20"&amp;RIGHT(BW$1,2))),AND($T552&lt;=DATEVALUE("10/1/20"&amp;RIGHT(BV$1,2)),$U552&gt;=DATEVALUE("9/30/20"&amp;RIGHT(BW$1,2)))),
IF(AND($T552&gt;=DATEVALUE("10/1/20"&amp;RIGHT(BV$1,2)),$U552&lt;=DATEVALUE("9/30/20"&amp;RIGHT(BW$1,2))),NETWORKDAYS($T552,$U552,Holidays!$J$3:$J$937),
IF(AND($T552&lt;DATEVALUE("10/1/20"&amp;RIGHT(BV$1,2)),$U552&lt;=DATEVALUE("9/30/20"&amp;RIGHT(BW$1,2))),NETWORKDAYS(DATEVALUE("10/1/20"&amp;RIGHT(BV$1,2)),$U552,Holidays!$J$3:$J$937),
IF($T552&lt;DATEVALUE("10/1/20"&amp;RIGHT(BV$1,2)),NETWORKDAYS(DATEVALUE("10/1/20"&amp;RIGHT(BV$1,2)),DATEVALUE("9/30/20"&amp;RIGHT(BW$1,2)),Holidays!$J$3:$J$937),
IF($T552&gt;=DATEVALUE("10/1/20"&amp;RIGHT(BV$1,2)),NETWORKDAYS($T552,DATEVALUE("9/30/20"&amp;RIGHT(BW$1,2)),Holidays!$J$3:$J$937),"")))),"")/(NETWORKDAYS($T552,$U552,Holidays!$J$3:$J$937)),0))</f>
        <v/>
      </c>
      <c r="BX552" s="87" t="str">
        <f>IF($Q552="","",IFERROR(IF(OR(AND($T552&gt;=DATEVALUE("10/1/20"&amp;RIGHT(BW$1,2)),$T552&lt;=DATEVALUE("9/30/20"&amp;RIGHT(BX$1,2))),AND($U552&gt;=DATEVALUE("10/1/20"&amp;RIGHT(BW$1,2)),$U552&lt;=DATEVALUE("9/30/20"&amp;RIGHT(BX$1,2))),AND($T552&lt;=DATEVALUE("10/1/20"&amp;RIGHT(BW$1,2)),$U552&gt;=DATEVALUE("9/30/20"&amp;RIGHT(BX$1,2)))),
IF(AND($T552&gt;=DATEVALUE("10/1/20"&amp;RIGHT(BW$1,2)),$U552&lt;=DATEVALUE("9/30/20"&amp;RIGHT(BX$1,2))),NETWORKDAYS($T552,$U552,Holidays!$J$3:$J$937),
IF(AND($T552&lt;DATEVALUE("10/1/20"&amp;RIGHT(BW$1,2)),$U552&lt;=DATEVALUE("9/30/20"&amp;RIGHT(BX$1,2))),NETWORKDAYS(DATEVALUE("10/1/20"&amp;RIGHT(BW$1,2)),$U552,Holidays!$J$3:$J$937),
IF($T552&lt;DATEVALUE("10/1/20"&amp;RIGHT(BW$1,2)),NETWORKDAYS(DATEVALUE("10/1/20"&amp;RIGHT(BW$1,2)),DATEVALUE("9/30/20"&amp;RIGHT(BX$1,2)),Holidays!$J$3:$J$937),
IF($T552&gt;=DATEVALUE("10/1/20"&amp;RIGHT(BW$1,2)),NETWORKDAYS($T552,DATEVALUE("9/30/20"&amp;RIGHT(BX$1,2)),Holidays!$J$3:$J$937),"")))),"")/(NETWORKDAYS($T552,$U552,Holidays!$J$3:$J$937)),0))</f>
        <v/>
      </c>
      <c r="BY552" s="87" t="str">
        <f>IF($Q552="","",IFERROR(IF(OR(AND($T552&gt;=DATEVALUE("10/1/20"&amp;RIGHT(BX$1,2)),$T552&lt;=DATEVALUE("9/30/20"&amp;RIGHT(BY$1,2))),AND($U552&gt;=DATEVALUE("10/1/20"&amp;RIGHT(BX$1,2)),$U552&lt;=DATEVALUE("9/30/20"&amp;RIGHT(BY$1,2))),AND($T552&lt;=DATEVALUE("10/1/20"&amp;RIGHT(BX$1,2)),$U552&gt;=DATEVALUE("9/30/20"&amp;RIGHT(BY$1,2)))),
IF(AND($T552&gt;=DATEVALUE("10/1/20"&amp;RIGHT(BX$1,2)),$U552&lt;=DATEVALUE("9/30/20"&amp;RIGHT(BY$1,2))),NETWORKDAYS($T552,$U552,Holidays!$J$3:$J$937),
IF(AND($T552&lt;DATEVALUE("10/1/20"&amp;RIGHT(BX$1,2)),$U552&lt;=DATEVALUE("9/30/20"&amp;RIGHT(BY$1,2))),NETWORKDAYS(DATEVALUE("10/1/20"&amp;RIGHT(BX$1,2)),$U552,Holidays!$J$3:$J$937),
IF($T552&lt;DATEVALUE("10/1/20"&amp;RIGHT(BX$1,2)),NETWORKDAYS(DATEVALUE("10/1/20"&amp;RIGHT(BX$1,2)),DATEVALUE("9/30/20"&amp;RIGHT(BY$1,2)),Holidays!$J$3:$J$937),
IF($T552&gt;=DATEVALUE("10/1/20"&amp;RIGHT(BX$1,2)),NETWORKDAYS($T552,DATEVALUE("9/30/20"&amp;RIGHT(BY$1,2)),Holidays!$J$3:$J$937),"")))),"")/(NETWORKDAYS($T552,$U552,Holidays!$J$3:$J$937)),0))</f>
        <v/>
      </c>
      <c r="BZ552" s="87" t="str">
        <f>IF($Q552="","",IFERROR(IF(OR(AND($T552&gt;=DATEVALUE("10/1/20"&amp;RIGHT(BY$1,2)),$T552&lt;=DATEVALUE("9/30/20"&amp;RIGHT(BZ$1,2))),AND($U552&gt;=DATEVALUE("10/1/20"&amp;RIGHT(BY$1,2)),$U552&lt;=DATEVALUE("9/30/20"&amp;RIGHT(BZ$1,2))),AND($T552&lt;=DATEVALUE("10/1/20"&amp;RIGHT(BY$1,2)),$U552&gt;=DATEVALUE("9/30/20"&amp;RIGHT(BZ$1,2)))),
IF(AND($T552&gt;=DATEVALUE("10/1/20"&amp;RIGHT(BY$1,2)),$U552&lt;=DATEVALUE("9/30/20"&amp;RIGHT(BZ$1,2))),NETWORKDAYS($T552,$U552,Holidays!$J$3:$J$937),
IF(AND($T552&lt;DATEVALUE("10/1/20"&amp;RIGHT(BY$1,2)),$U552&lt;=DATEVALUE("9/30/20"&amp;RIGHT(BZ$1,2))),NETWORKDAYS(DATEVALUE("10/1/20"&amp;RIGHT(BY$1,2)),$U552,Holidays!$J$3:$J$937),
IF($T552&lt;DATEVALUE("10/1/20"&amp;RIGHT(BY$1,2)),NETWORKDAYS(DATEVALUE("10/1/20"&amp;RIGHT(BY$1,2)),DATEVALUE("9/30/20"&amp;RIGHT(BZ$1,2)),Holidays!$J$3:$J$937),
IF($T552&gt;=DATEVALUE("10/1/20"&amp;RIGHT(BY$1,2)),NETWORKDAYS($T552,DATEVALUE("9/30/20"&amp;RIGHT(BZ$1,2)),Holidays!$J$3:$J$937),"")))),"")/(NETWORKDAYS($T552,$U552,Holidays!$J$3:$J$937)),0))</f>
        <v/>
      </c>
      <c r="CA552" s="87" t="str">
        <f>IF($Q552="","",IFERROR(IF(OR(AND($T552&gt;=DATEVALUE("10/1/20"&amp;RIGHT(BZ$1,2)),$T552&lt;=DATEVALUE("9/30/20"&amp;RIGHT(CA$1,2))),AND($U552&gt;=DATEVALUE("10/1/20"&amp;RIGHT(BZ$1,2)),$U552&lt;=DATEVALUE("9/30/20"&amp;RIGHT(CA$1,2))),AND($T552&lt;=DATEVALUE("10/1/20"&amp;RIGHT(BZ$1,2)),$U552&gt;=DATEVALUE("9/30/20"&amp;RIGHT(CA$1,2)))),
IF(AND($T552&gt;=DATEVALUE("10/1/20"&amp;RIGHT(BZ$1,2)),$U552&lt;=DATEVALUE("9/30/20"&amp;RIGHT(CA$1,2))),NETWORKDAYS($T552,$U552,Holidays!$J$3:$J$937),
IF(AND($T552&lt;DATEVALUE("10/1/20"&amp;RIGHT(BZ$1,2)),$U552&lt;=DATEVALUE("9/30/20"&amp;RIGHT(CA$1,2))),NETWORKDAYS(DATEVALUE("10/1/20"&amp;RIGHT(BZ$1,2)),$U552,Holidays!$J$3:$J$937),
IF($T552&lt;DATEVALUE("10/1/20"&amp;RIGHT(BZ$1,2)),NETWORKDAYS(DATEVALUE("10/1/20"&amp;RIGHT(BZ$1,2)),DATEVALUE("9/30/20"&amp;RIGHT(CA$1,2)),Holidays!$J$3:$J$937),
IF($T552&gt;=DATEVALUE("10/1/20"&amp;RIGHT(BZ$1,2)),NETWORKDAYS($T552,DATEVALUE("9/30/20"&amp;RIGHT(CA$1,2)),Holidays!$J$3:$J$937),"")))),"")/(NETWORKDAYS($T552,$U552,Holidays!$J$3:$J$937)),0))</f>
        <v/>
      </c>
      <c r="CB552" s="87" t="str">
        <f>IF($Q552="","",IFERROR(IF(OR(AND($T552&gt;=DATEVALUE("10/1/20"&amp;RIGHT(CA$1,2)),$T552&lt;=DATEVALUE("9/30/20"&amp;RIGHT(CB$1,2))),AND($U552&gt;=DATEVALUE("10/1/20"&amp;RIGHT(CA$1,2)),$U552&lt;=DATEVALUE("9/30/20"&amp;RIGHT(CB$1,2))),AND($T552&lt;=DATEVALUE("10/1/20"&amp;RIGHT(CA$1,2)),$U552&gt;=DATEVALUE("9/30/20"&amp;RIGHT(CB$1,2)))),
IF(AND($T552&gt;=DATEVALUE("10/1/20"&amp;RIGHT(CA$1,2)),$U552&lt;=DATEVALUE("9/30/20"&amp;RIGHT(CB$1,2))),NETWORKDAYS($T552,$U552,Holidays!$J$3:$J$937),
IF(AND($T552&lt;DATEVALUE("10/1/20"&amp;RIGHT(CA$1,2)),$U552&lt;=DATEVALUE("9/30/20"&amp;RIGHT(CB$1,2))),NETWORKDAYS(DATEVALUE("10/1/20"&amp;RIGHT(CA$1,2)),$U552,Holidays!$J$3:$J$937),
IF($T552&lt;DATEVALUE("10/1/20"&amp;RIGHT(CA$1,2)),NETWORKDAYS(DATEVALUE("10/1/20"&amp;RIGHT(CA$1,2)),DATEVALUE("9/30/20"&amp;RIGHT(CB$1,2)),Holidays!$J$3:$J$937),
IF($T552&gt;=DATEVALUE("10/1/20"&amp;RIGHT(CA$1,2)),NETWORKDAYS($T552,DATEVALUE("9/30/20"&amp;RIGHT(CB$1,2)),Holidays!$J$3:$J$937),"")))),"")/(NETWORKDAYS($T552,$U552,Holidays!$J$3:$J$937)),0))</f>
        <v/>
      </c>
    </row>
    <row r="553" spans="1:80">
      <c r="A553" s="97"/>
      <c r="B553" s="98" t="str">
        <f ca="1">IF(NOT($A553=""),OFFSET('WBS Reference &amp; User Procedure'!$A$1,MATCH($A553,'WBS Reference &amp; User Procedure'!$A:$A,0)-1,1),"")</f>
        <v/>
      </c>
      <c r="D553" s="97"/>
      <c r="I553" s="78"/>
      <c r="T553" s="104" t="str">
        <f>IF(NOT(Q553=""),IF(NOT($S553=""),$S553,#REF!),"")</f>
        <v/>
      </c>
      <c r="U553" s="104" t="str">
        <f>IF(NOT(Q553=""),WORKDAY(T553,Q553,Holidays!$J$3:$J$937),"")</f>
        <v/>
      </c>
      <c r="V553" s="104"/>
      <c r="W553" s="104"/>
      <c r="X553" s="101" t="str">
        <f t="shared" si="123"/>
        <v/>
      </c>
      <c r="AL553" s="87" t="str">
        <f t="shared" ca="1" si="120"/>
        <v/>
      </c>
      <c r="AN553" s="87" t="str">
        <f t="shared" ca="1" si="121"/>
        <v/>
      </c>
      <c r="AO553" s="87" t="str">
        <f t="shared" ca="1" si="121"/>
        <v/>
      </c>
      <c r="AP553" s="87" t="str">
        <f t="shared" ca="1" si="121"/>
        <v/>
      </c>
      <c r="AQ553" s="87" t="str">
        <f t="shared" ca="1" si="121"/>
        <v/>
      </c>
      <c r="AR553" s="87" t="str">
        <f t="shared" ca="1" si="121"/>
        <v/>
      </c>
      <c r="AS553" s="87" t="str">
        <f t="shared" ca="1" si="121"/>
        <v/>
      </c>
      <c r="AT553" s="87" t="str">
        <f t="shared" ca="1" si="121"/>
        <v/>
      </c>
      <c r="AU553" s="87" t="str">
        <f t="shared" ca="1" si="121"/>
        <v/>
      </c>
      <c r="AV553" s="87" t="str">
        <f t="shared" ca="1" si="121"/>
        <v/>
      </c>
      <c r="AW553" s="87" t="str">
        <f t="shared" ca="1" si="121"/>
        <v/>
      </c>
      <c r="AX553" s="87" t="str">
        <f t="shared" ca="1" si="122"/>
        <v/>
      </c>
      <c r="AY553" s="87" t="str">
        <f t="shared" ca="1" si="122"/>
        <v/>
      </c>
      <c r="AZ553" s="87" t="str">
        <f t="shared" ca="1" si="122"/>
        <v/>
      </c>
      <c r="BA553" s="87" t="str">
        <f t="shared" ca="1" si="122"/>
        <v/>
      </c>
      <c r="BB553" s="87" t="str">
        <f t="shared" ca="1" si="122"/>
        <v/>
      </c>
      <c r="BC553" s="87" t="str">
        <f t="shared" ca="1" si="122"/>
        <v/>
      </c>
      <c r="BD553" s="87" t="str">
        <f t="shared" ca="1" si="122"/>
        <v/>
      </c>
      <c r="BE553" s="87" t="str">
        <f t="shared" ca="1" si="122"/>
        <v/>
      </c>
      <c r="BF553" s="87" t="str">
        <f t="shared" ca="1" si="122"/>
        <v/>
      </c>
      <c r="BG553" s="87" t="str">
        <f t="shared" ca="1" si="122"/>
        <v/>
      </c>
      <c r="BI553" s="87" t="str">
        <f>IF($Q553="","",IFERROR(IF(OR(AND($T553&gt;=DATEVALUE("10/1/20"&amp;RIGHT(BH$1,2)),$T553&lt;=DATEVALUE("9/30/20"&amp;RIGHT(BI$1,2))),AND($U553&gt;=DATEVALUE("10/1/20"&amp;RIGHT(BH$1,2)),$U553&lt;=DATEVALUE("9/30/20"&amp;RIGHT(BI$1,2))),AND($T553&lt;=DATEVALUE("10/1/20"&amp;RIGHT(BH$1,2)),$U553&gt;=DATEVALUE("9/30/20"&amp;RIGHT(BI$1,2)))),
IF(AND($T553&gt;=DATEVALUE("10/1/20"&amp;RIGHT(BH$1,2)),$U553&lt;=DATEVALUE("9/30/20"&amp;RIGHT(BI$1,2))),NETWORKDAYS($T553,$U553,Holidays!$J$3:$J$937),
IF(AND($T553&lt;DATEVALUE("10/1/20"&amp;RIGHT(BH$1,2)),$U553&lt;=DATEVALUE("9/30/20"&amp;RIGHT(BI$1,2))),NETWORKDAYS(DATEVALUE("10/1/20"&amp;RIGHT(BH$1,2)),$U553,Holidays!$J$3:$J$937),
IF($T553&lt;DATEVALUE("10/1/20"&amp;RIGHT(BH$1,2)),NETWORKDAYS(DATEVALUE("10/1/20"&amp;RIGHT(BH$1,2)),DATEVALUE("9/30/20"&amp;RIGHT(BI$1,2)),Holidays!$J$3:$J$937),
IF($T553&gt;=DATEVALUE("10/1/20"&amp;RIGHT(BH$1,2)),NETWORKDAYS($T553,DATEVALUE("9/30/20"&amp;RIGHT(BI$1,2)),Holidays!$J$3:$J$937),"")))),"")/(NETWORKDAYS($T553,$U553,Holidays!$J$3:$J$937)),0))</f>
        <v/>
      </c>
      <c r="BJ553" s="87" t="str">
        <f>IF($Q553="","",IFERROR(IF(OR(AND($T553&gt;=DATEVALUE("10/1/20"&amp;RIGHT(BI$1,2)),$T553&lt;=DATEVALUE("9/30/20"&amp;RIGHT(BJ$1,2))),AND($U553&gt;=DATEVALUE("10/1/20"&amp;RIGHT(BI$1,2)),$U553&lt;=DATEVALUE("9/30/20"&amp;RIGHT(BJ$1,2))),AND($T553&lt;=DATEVALUE("10/1/20"&amp;RIGHT(BI$1,2)),$U553&gt;=DATEVALUE("9/30/20"&amp;RIGHT(BJ$1,2)))),
IF(AND($T553&gt;=DATEVALUE("10/1/20"&amp;RIGHT(BI$1,2)),$U553&lt;=DATEVALUE("9/30/20"&amp;RIGHT(BJ$1,2))),NETWORKDAYS($T553,$U553,Holidays!$J$3:$J$937),
IF(AND($T553&lt;DATEVALUE("10/1/20"&amp;RIGHT(BI$1,2)),$U553&lt;=DATEVALUE("9/30/20"&amp;RIGHT(BJ$1,2))),NETWORKDAYS(DATEVALUE("10/1/20"&amp;RIGHT(BI$1,2)),$U553,Holidays!$J$3:$J$937),
IF($T553&lt;DATEVALUE("10/1/20"&amp;RIGHT(BI$1,2)),NETWORKDAYS(DATEVALUE("10/1/20"&amp;RIGHT(BI$1,2)),DATEVALUE("9/30/20"&amp;RIGHT(BJ$1,2)),Holidays!$J$3:$J$937),
IF($T553&gt;=DATEVALUE("10/1/20"&amp;RIGHT(BI$1,2)),NETWORKDAYS($T553,DATEVALUE("9/30/20"&amp;RIGHT(BJ$1,2)),Holidays!$J$3:$J$937),"")))),"")/(NETWORKDAYS($T553,$U553,Holidays!$J$3:$J$937)),0))</f>
        <v/>
      </c>
      <c r="BK553" s="87" t="str">
        <f>IF($Q553="","",IFERROR(IF(OR(AND($T553&gt;=DATEVALUE("10/1/20"&amp;RIGHT(BJ$1,2)),$T553&lt;=DATEVALUE("9/30/20"&amp;RIGHT(BK$1,2))),AND($U553&gt;=DATEVALUE("10/1/20"&amp;RIGHT(BJ$1,2)),$U553&lt;=DATEVALUE("9/30/20"&amp;RIGHT(BK$1,2))),AND($T553&lt;=DATEVALUE("10/1/20"&amp;RIGHT(BJ$1,2)),$U553&gt;=DATEVALUE("9/30/20"&amp;RIGHT(BK$1,2)))),
IF(AND($T553&gt;=DATEVALUE("10/1/20"&amp;RIGHT(BJ$1,2)),$U553&lt;=DATEVALUE("9/30/20"&amp;RIGHT(BK$1,2))),NETWORKDAYS($T553,$U553,Holidays!$J$3:$J$937),
IF(AND($T553&lt;DATEVALUE("10/1/20"&amp;RIGHT(BJ$1,2)),$U553&lt;=DATEVALUE("9/30/20"&amp;RIGHT(BK$1,2))),NETWORKDAYS(DATEVALUE("10/1/20"&amp;RIGHT(BJ$1,2)),$U553,Holidays!$J$3:$J$937),
IF($T553&lt;DATEVALUE("10/1/20"&amp;RIGHT(BJ$1,2)),NETWORKDAYS(DATEVALUE("10/1/20"&amp;RIGHT(BJ$1,2)),DATEVALUE("9/30/20"&amp;RIGHT(BK$1,2)),Holidays!$J$3:$J$937),
IF($T553&gt;=DATEVALUE("10/1/20"&amp;RIGHT(BJ$1,2)),NETWORKDAYS($T553,DATEVALUE("9/30/20"&amp;RIGHT(BK$1,2)),Holidays!$J$3:$J$937),"")))),"")/(NETWORKDAYS($T553,$U553,Holidays!$J$3:$J$937)),0))</f>
        <v/>
      </c>
      <c r="BL553" s="87" t="str">
        <f>IF($Q553="","",IFERROR(IF(OR(AND($T553&gt;=DATEVALUE("10/1/20"&amp;RIGHT(BK$1,2)),$T553&lt;=DATEVALUE("9/30/20"&amp;RIGHT(BL$1,2))),AND($U553&gt;=DATEVALUE("10/1/20"&amp;RIGHT(BK$1,2)),$U553&lt;=DATEVALUE("9/30/20"&amp;RIGHT(BL$1,2))),AND($T553&lt;=DATEVALUE("10/1/20"&amp;RIGHT(BK$1,2)),$U553&gt;=DATEVALUE("9/30/20"&amp;RIGHT(BL$1,2)))),
IF(AND($T553&gt;=DATEVALUE("10/1/20"&amp;RIGHT(BK$1,2)),$U553&lt;=DATEVALUE("9/30/20"&amp;RIGHT(BL$1,2))),NETWORKDAYS($T553,$U553,Holidays!$J$3:$J$937),
IF(AND($T553&lt;DATEVALUE("10/1/20"&amp;RIGHT(BK$1,2)),$U553&lt;=DATEVALUE("9/30/20"&amp;RIGHT(BL$1,2))),NETWORKDAYS(DATEVALUE("10/1/20"&amp;RIGHT(BK$1,2)),$U553,Holidays!$J$3:$J$937),
IF($T553&lt;DATEVALUE("10/1/20"&amp;RIGHT(BK$1,2)),NETWORKDAYS(DATEVALUE("10/1/20"&amp;RIGHT(BK$1,2)),DATEVALUE("9/30/20"&amp;RIGHT(BL$1,2)),Holidays!$J$3:$J$937),
IF($T553&gt;=DATEVALUE("10/1/20"&amp;RIGHT(BK$1,2)),NETWORKDAYS($T553,DATEVALUE("9/30/20"&amp;RIGHT(BL$1,2)),Holidays!$J$3:$J$937),"")))),"")/(NETWORKDAYS($T553,$U553,Holidays!$J$3:$J$937)),0))</f>
        <v/>
      </c>
      <c r="BM553" s="87" t="str">
        <f>IF($Q553="","",IFERROR(IF(OR(AND($T553&gt;=DATEVALUE("10/1/20"&amp;RIGHT(BL$1,2)),$T553&lt;=DATEVALUE("9/30/20"&amp;RIGHT(BM$1,2))),AND($U553&gt;=DATEVALUE("10/1/20"&amp;RIGHT(BL$1,2)),$U553&lt;=DATEVALUE("9/30/20"&amp;RIGHT(BM$1,2))),AND($T553&lt;=DATEVALUE("10/1/20"&amp;RIGHT(BL$1,2)),$U553&gt;=DATEVALUE("9/30/20"&amp;RIGHT(BM$1,2)))),
IF(AND($T553&gt;=DATEVALUE("10/1/20"&amp;RIGHT(BL$1,2)),$U553&lt;=DATEVALUE("9/30/20"&amp;RIGHT(BM$1,2))),NETWORKDAYS($T553,$U553,Holidays!$J$3:$J$937),
IF(AND($T553&lt;DATEVALUE("10/1/20"&amp;RIGHT(BL$1,2)),$U553&lt;=DATEVALUE("9/30/20"&amp;RIGHT(BM$1,2))),NETWORKDAYS(DATEVALUE("10/1/20"&amp;RIGHT(BL$1,2)),$U553,Holidays!$J$3:$J$937),
IF($T553&lt;DATEVALUE("10/1/20"&amp;RIGHT(BL$1,2)),NETWORKDAYS(DATEVALUE("10/1/20"&amp;RIGHT(BL$1,2)),DATEVALUE("9/30/20"&amp;RIGHT(BM$1,2)),Holidays!$J$3:$J$937),
IF($T553&gt;=DATEVALUE("10/1/20"&amp;RIGHT(BL$1,2)),NETWORKDAYS($T553,DATEVALUE("9/30/20"&amp;RIGHT(BM$1,2)),Holidays!$J$3:$J$937),"")))),"")/(NETWORKDAYS($T553,$U553,Holidays!$J$3:$J$937)),0))</f>
        <v/>
      </c>
      <c r="BN553" s="87" t="str">
        <f>IF($Q553="","",IFERROR(IF(OR(AND($T553&gt;=DATEVALUE("10/1/20"&amp;RIGHT(BM$1,2)),$T553&lt;=DATEVALUE("9/30/20"&amp;RIGHT(BN$1,2))),AND($U553&gt;=DATEVALUE("10/1/20"&amp;RIGHT(BM$1,2)),$U553&lt;=DATEVALUE("9/30/20"&amp;RIGHT(BN$1,2))),AND($T553&lt;=DATEVALUE("10/1/20"&amp;RIGHT(BM$1,2)),$U553&gt;=DATEVALUE("9/30/20"&amp;RIGHT(BN$1,2)))),
IF(AND($T553&gt;=DATEVALUE("10/1/20"&amp;RIGHT(BM$1,2)),$U553&lt;=DATEVALUE("9/30/20"&amp;RIGHT(BN$1,2))),NETWORKDAYS($T553,$U553,Holidays!$J$3:$J$937),
IF(AND($T553&lt;DATEVALUE("10/1/20"&amp;RIGHT(BM$1,2)),$U553&lt;=DATEVALUE("9/30/20"&amp;RIGHT(BN$1,2))),NETWORKDAYS(DATEVALUE("10/1/20"&amp;RIGHT(BM$1,2)),$U553,Holidays!$J$3:$J$937),
IF($T553&lt;DATEVALUE("10/1/20"&amp;RIGHT(BM$1,2)),NETWORKDAYS(DATEVALUE("10/1/20"&amp;RIGHT(BM$1,2)),DATEVALUE("9/30/20"&amp;RIGHT(BN$1,2)),Holidays!$J$3:$J$937),
IF($T553&gt;=DATEVALUE("10/1/20"&amp;RIGHT(BM$1,2)),NETWORKDAYS($T553,DATEVALUE("9/30/20"&amp;RIGHT(BN$1,2)),Holidays!$J$3:$J$937),"")))),"")/(NETWORKDAYS($T553,$U553,Holidays!$J$3:$J$937)),0))</f>
        <v/>
      </c>
      <c r="BO553" s="87" t="str">
        <f>IF($Q553="","",IFERROR(IF(OR(AND($T553&gt;=DATEVALUE("10/1/20"&amp;RIGHT(BN$1,2)),$T553&lt;=DATEVALUE("9/30/20"&amp;RIGHT(BO$1,2))),AND($U553&gt;=DATEVALUE("10/1/20"&amp;RIGHT(BN$1,2)),$U553&lt;=DATEVALUE("9/30/20"&amp;RIGHT(BO$1,2))),AND($T553&lt;=DATEVALUE("10/1/20"&amp;RIGHT(BN$1,2)),$U553&gt;=DATEVALUE("9/30/20"&amp;RIGHT(BO$1,2)))),
IF(AND($T553&gt;=DATEVALUE("10/1/20"&amp;RIGHT(BN$1,2)),$U553&lt;=DATEVALUE("9/30/20"&amp;RIGHT(BO$1,2))),NETWORKDAYS($T553,$U553,Holidays!$J$3:$J$937),
IF(AND($T553&lt;DATEVALUE("10/1/20"&amp;RIGHT(BN$1,2)),$U553&lt;=DATEVALUE("9/30/20"&amp;RIGHT(BO$1,2))),NETWORKDAYS(DATEVALUE("10/1/20"&amp;RIGHT(BN$1,2)),$U553,Holidays!$J$3:$J$937),
IF($T553&lt;DATEVALUE("10/1/20"&amp;RIGHT(BN$1,2)),NETWORKDAYS(DATEVALUE("10/1/20"&amp;RIGHT(BN$1,2)),DATEVALUE("9/30/20"&amp;RIGHT(BO$1,2)),Holidays!$J$3:$J$937),
IF($T553&gt;=DATEVALUE("10/1/20"&amp;RIGHT(BN$1,2)),NETWORKDAYS($T553,DATEVALUE("9/30/20"&amp;RIGHT(BO$1,2)),Holidays!$J$3:$J$937),"")))),"")/(NETWORKDAYS($T553,$U553,Holidays!$J$3:$J$937)),0))</f>
        <v/>
      </c>
      <c r="BP553" s="87" t="str">
        <f>IF($Q553="","",IFERROR(IF(OR(AND($T553&gt;=DATEVALUE("10/1/20"&amp;RIGHT(BO$1,2)),$T553&lt;=DATEVALUE("9/30/20"&amp;RIGHT(BP$1,2))),AND($U553&gt;=DATEVALUE("10/1/20"&amp;RIGHT(BO$1,2)),$U553&lt;=DATEVALUE("9/30/20"&amp;RIGHT(BP$1,2))),AND($T553&lt;=DATEVALUE("10/1/20"&amp;RIGHT(BO$1,2)),$U553&gt;=DATEVALUE("9/30/20"&amp;RIGHT(BP$1,2)))),
IF(AND($T553&gt;=DATEVALUE("10/1/20"&amp;RIGHT(BO$1,2)),$U553&lt;=DATEVALUE("9/30/20"&amp;RIGHT(BP$1,2))),NETWORKDAYS($T553,$U553,Holidays!$J$3:$J$937),
IF(AND($T553&lt;DATEVALUE("10/1/20"&amp;RIGHT(BO$1,2)),$U553&lt;=DATEVALUE("9/30/20"&amp;RIGHT(BP$1,2))),NETWORKDAYS(DATEVALUE("10/1/20"&amp;RIGHT(BO$1,2)),$U553,Holidays!$J$3:$J$937),
IF($T553&lt;DATEVALUE("10/1/20"&amp;RIGHT(BO$1,2)),NETWORKDAYS(DATEVALUE("10/1/20"&amp;RIGHT(BO$1,2)),DATEVALUE("9/30/20"&amp;RIGHT(BP$1,2)),Holidays!$J$3:$J$937),
IF($T553&gt;=DATEVALUE("10/1/20"&amp;RIGHT(BO$1,2)),NETWORKDAYS($T553,DATEVALUE("9/30/20"&amp;RIGHT(BP$1,2)),Holidays!$J$3:$J$937),"")))),"")/(NETWORKDAYS($T553,$U553,Holidays!$J$3:$J$937)),0))</f>
        <v/>
      </c>
      <c r="BQ553" s="87" t="str">
        <f>IF($Q553="","",IFERROR(IF(OR(AND($T553&gt;=DATEVALUE("10/1/20"&amp;RIGHT(BP$1,2)),$T553&lt;=DATEVALUE("9/30/20"&amp;RIGHT(BQ$1,2))),AND($U553&gt;=DATEVALUE("10/1/20"&amp;RIGHT(BP$1,2)),$U553&lt;=DATEVALUE("9/30/20"&amp;RIGHT(BQ$1,2))),AND($T553&lt;=DATEVALUE("10/1/20"&amp;RIGHT(BP$1,2)),$U553&gt;=DATEVALUE("9/30/20"&amp;RIGHT(BQ$1,2)))),
IF(AND($T553&gt;=DATEVALUE("10/1/20"&amp;RIGHT(BP$1,2)),$U553&lt;=DATEVALUE("9/30/20"&amp;RIGHT(BQ$1,2))),NETWORKDAYS($T553,$U553,Holidays!$J$3:$J$937),
IF(AND($T553&lt;DATEVALUE("10/1/20"&amp;RIGHT(BP$1,2)),$U553&lt;=DATEVALUE("9/30/20"&amp;RIGHT(BQ$1,2))),NETWORKDAYS(DATEVALUE("10/1/20"&amp;RIGHT(BP$1,2)),$U553,Holidays!$J$3:$J$937),
IF($T553&lt;DATEVALUE("10/1/20"&amp;RIGHT(BP$1,2)),NETWORKDAYS(DATEVALUE("10/1/20"&amp;RIGHT(BP$1,2)),DATEVALUE("9/30/20"&amp;RIGHT(BQ$1,2)),Holidays!$J$3:$J$937),
IF($T553&gt;=DATEVALUE("10/1/20"&amp;RIGHT(BP$1,2)),NETWORKDAYS($T553,DATEVALUE("9/30/20"&amp;RIGHT(BQ$1,2)),Holidays!$J$3:$J$937),"")))),"")/(NETWORKDAYS($T553,$U553,Holidays!$J$3:$J$937)),0))</f>
        <v/>
      </c>
      <c r="BR553" s="87" t="str">
        <f>IF($Q553="","",IFERROR(IF(OR(AND($T553&gt;=DATEVALUE("10/1/20"&amp;RIGHT(BQ$1,2)),$T553&lt;=DATEVALUE("9/30/20"&amp;RIGHT(BR$1,2))),AND($U553&gt;=DATEVALUE("10/1/20"&amp;RIGHT(BQ$1,2)),$U553&lt;=DATEVALUE("9/30/20"&amp;RIGHT(BR$1,2))),AND($T553&lt;=DATEVALUE("10/1/20"&amp;RIGHT(BQ$1,2)),$U553&gt;=DATEVALUE("9/30/20"&amp;RIGHT(BR$1,2)))),
IF(AND($T553&gt;=DATEVALUE("10/1/20"&amp;RIGHT(BQ$1,2)),$U553&lt;=DATEVALUE("9/30/20"&amp;RIGHT(BR$1,2))),NETWORKDAYS($T553,$U553,Holidays!$J$3:$J$937),
IF(AND($T553&lt;DATEVALUE("10/1/20"&amp;RIGHT(BQ$1,2)),$U553&lt;=DATEVALUE("9/30/20"&amp;RIGHT(BR$1,2))),NETWORKDAYS(DATEVALUE("10/1/20"&amp;RIGHT(BQ$1,2)),$U553,Holidays!$J$3:$J$937),
IF($T553&lt;DATEVALUE("10/1/20"&amp;RIGHT(BQ$1,2)),NETWORKDAYS(DATEVALUE("10/1/20"&amp;RIGHT(BQ$1,2)),DATEVALUE("9/30/20"&amp;RIGHT(BR$1,2)),Holidays!$J$3:$J$937),
IF($T553&gt;=DATEVALUE("10/1/20"&amp;RIGHT(BQ$1,2)),NETWORKDAYS($T553,DATEVALUE("9/30/20"&amp;RIGHT(BR$1,2)),Holidays!$J$3:$J$937),"")))),"")/(NETWORKDAYS($T553,$U553,Holidays!$J$3:$J$937)),0))</f>
        <v/>
      </c>
      <c r="BS553" s="87" t="str">
        <f>IF($Q553="","",IFERROR(IF(OR(AND($T553&gt;=DATEVALUE("10/1/20"&amp;RIGHT(BR$1,2)),$T553&lt;=DATEVALUE("9/30/20"&amp;RIGHT(BS$1,2))),AND($U553&gt;=DATEVALUE("10/1/20"&amp;RIGHT(BR$1,2)),$U553&lt;=DATEVALUE("9/30/20"&amp;RIGHT(BS$1,2))),AND($T553&lt;=DATEVALUE("10/1/20"&amp;RIGHT(BR$1,2)),$U553&gt;=DATEVALUE("9/30/20"&amp;RIGHT(BS$1,2)))),
IF(AND($T553&gt;=DATEVALUE("10/1/20"&amp;RIGHT(BR$1,2)),$U553&lt;=DATEVALUE("9/30/20"&amp;RIGHT(BS$1,2))),NETWORKDAYS($T553,$U553,Holidays!$J$3:$J$937),
IF(AND($T553&lt;DATEVALUE("10/1/20"&amp;RIGHT(BR$1,2)),$U553&lt;=DATEVALUE("9/30/20"&amp;RIGHT(BS$1,2))),NETWORKDAYS(DATEVALUE("10/1/20"&amp;RIGHT(BR$1,2)),$U553,Holidays!$J$3:$J$937),
IF($T553&lt;DATEVALUE("10/1/20"&amp;RIGHT(BR$1,2)),NETWORKDAYS(DATEVALUE("10/1/20"&amp;RIGHT(BR$1,2)),DATEVALUE("9/30/20"&amp;RIGHT(BS$1,2)),Holidays!$J$3:$J$937),
IF($T553&gt;=DATEVALUE("10/1/20"&amp;RIGHT(BR$1,2)),NETWORKDAYS($T553,DATEVALUE("9/30/20"&amp;RIGHT(BS$1,2)),Holidays!$J$3:$J$937),"")))),"")/(NETWORKDAYS($T553,$U553,Holidays!$J$3:$J$937)),0))</f>
        <v/>
      </c>
      <c r="BT553" s="87" t="str">
        <f>IF($Q553="","",IFERROR(IF(OR(AND($T553&gt;=DATEVALUE("10/1/20"&amp;RIGHT(BS$1,2)),$T553&lt;=DATEVALUE("9/30/20"&amp;RIGHT(BT$1,2))),AND($U553&gt;=DATEVALUE("10/1/20"&amp;RIGHT(BS$1,2)),$U553&lt;=DATEVALUE("9/30/20"&amp;RIGHT(BT$1,2))),AND($T553&lt;=DATEVALUE("10/1/20"&amp;RIGHT(BS$1,2)),$U553&gt;=DATEVALUE("9/30/20"&amp;RIGHT(BT$1,2)))),
IF(AND($T553&gt;=DATEVALUE("10/1/20"&amp;RIGHT(BS$1,2)),$U553&lt;=DATEVALUE("9/30/20"&amp;RIGHT(BT$1,2))),NETWORKDAYS($T553,$U553,Holidays!$J$3:$J$937),
IF(AND($T553&lt;DATEVALUE("10/1/20"&amp;RIGHT(BS$1,2)),$U553&lt;=DATEVALUE("9/30/20"&amp;RIGHT(BT$1,2))),NETWORKDAYS(DATEVALUE("10/1/20"&amp;RIGHT(BS$1,2)),$U553,Holidays!$J$3:$J$937),
IF($T553&lt;DATEVALUE("10/1/20"&amp;RIGHT(BS$1,2)),NETWORKDAYS(DATEVALUE("10/1/20"&amp;RIGHT(BS$1,2)),DATEVALUE("9/30/20"&amp;RIGHT(BT$1,2)),Holidays!$J$3:$J$937),
IF($T553&gt;=DATEVALUE("10/1/20"&amp;RIGHT(BS$1,2)),NETWORKDAYS($T553,DATEVALUE("9/30/20"&amp;RIGHT(BT$1,2)),Holidays!$J$3:$J$937),"")))),"")/(NETWORKDAYS($T553,$U553,Holidays!$J$3:$J$937)),0))</f>
        <v/>
      </c>
      <c r="BU553" s="87" t="str">
        <f>IF($Q553="","",IFERROR(IF(OR(AND($T553&gt;=DATEVALUE("10/1/20"&amp;RIGHT(BT$1,2)),$T553&lt;=DATEVALUE("9/30/20"&amp;RIGHT(BU$1,2))),AND($U553&gt;=DATEVALUE("10/1/20"&amp;RIGHT(BT$1,2)),$U553&lt;=DATEVALUE("9/30/20"&amp;RIGHT(BU$1,2))),AND($T553&lt;=DATEVALUE("10/1/20"&amp;RIGHT(BT$1,2)),$U553&gt;=DATEVALUE("9/30/20"&amp;RIGHT(BU$1,2)))),
IF(AND($T553&gt;=DATEVALUE("10/1/20"&amp;RIGHT(BT$1,2)),$U553&lt;=DATEVALUE("9/30/20"&amp;RIGHT(BU$1,2))),NETWORKDAYS($T553,$U553,Holidays!$J$3:$J$937),
IF(AND($T553&lt;DATEVALUE("10/1/20"&amp;RIGHT(BT$1,2)),$U553&lt;=DATEVALUE("9/30/20"&amp;RIGHT(BU$1,2))),NETWORKDAYS(DATEVALUE("10/1/20"&amp;RIGHT(BT$1,2)),$U553,Holidays!$J$3:$J$937),
IF($T553&lt;DATEVALUE("10/1/20"&amp;RIGHT(BT$1,2)),NETWORKDAYS(DATEVALUE("10/1/20"&amp;RIGHT(BT$1,2)),DATEVALUE("9/30/20"&amp;RIGHT(BU$1,2)),Holidays!$J$3:$J$937),
IF($T553&gt;=DATEVALUE("10/1/20"&amp;RIGHT(BT$1,2)),NETWORKDAYS($T553,DATEVALUE("9/30/20"&amp;RIGHT(BU$1,2)),Holidays!$J$3:$J$937),"")))),"")/(NETWORKDAYS($T553,$U553,Holidays!$J$3:$J$937)),0))</f>
        <v/>
      </c>
      <c r="BV553" s="87" t="str">
        <f>IF($Q553="","",IFERROR(IF(OR(AND($T553&gt;=DATEVALUE("10/1/20"&amp;RIGHT(BU$1,2)),$T553&lt;=DATEVALUE("9/30/20"&amp;RIGHT(BV$1,2))),AND($U553&gt;=DATEVALUE("10/1/20"&amp;RIGHT(BU$1,2)),$U553&lt;=DATEVALUE("9/30/20"&amp;RIGHT(BV$1,2))),AND($T553&lt;=DATEVALUE("10/1/20"&amp;RIGHT(BU$1,2)),$U553&gt;=DATEVALUE("9/30/20"&amp;RIGHT(BV$1,2)))),
IF(AND($T553&gt;=DATEVALUE("10/1/20"&amp;RIGHT(BU$1,2)),$U553&lt;=DATEVALUE("9/30/20"&amp;RIGHT(BV$1,2))),NETWORKDAYS($T553,$U553,Holidays!$J$3:$J$937),
IF(AND($T553&lt;DATEVALUE("10/1/20"&amp;RIGHT(BU$1,2)),$U553&lt;=DATEVALUE("9/30/20"&amp;RIGHT(BV$1,2))),NETWORKDAYS(DATEVALUE("10/1/20"&amp;RIGHT(BU$1,2)),$U553,Holidays!$J$3:$J$937),
IF($T553&lt;DATEVALUE("10/1/20"&amp;RIGHT(BU$1,2)),NETWORKDAYS(DATEVALUE("10/1/20"&amp;RIGHT(BU$1,2)),DATEVALUE("9/30/20"&amp;RIGHT(BV$1,2)),Holidays!$J$3:$J$937),
IF($T553&gt;=DATEVALUE("10/1/20"&amp;RIGHT(BU$1,2)),NETWORKDAYS($T553,DATEVALUE("9/30/20"&amp;RIGHT(BV$1,2)),Holidays!$J$3:$J$937),"")))),"")/(NETWORKDAYS($T553,$U553,Holidays!$J$3:$J$937)),0))</f>
        <v/>
      </c>
      <c r="BW553" s="87" t="str">
        <f>IF($Q553="","",IFERROR(IF(OR(AND($T553&gt;=DATEVALUE("10/1/20"&amp;RIGHT(BV$1,2)),$T553&lt;=DATEVALUE("9/30/20"&amp;RIGHT(BW$1,2))),AND($U553&gt;=DATEVALUE("10/1/20"&amp;RIGHT(BV$1,2)),$U553&lt;=DATEVALUE("9/30/20"&amp;RIGHT(BW$1,2))),AND($T553&lt;=DATEVALUE("10/1/20"&amp;RIGHT(BV$1,2)),$U553&gt;=DATEVALUE("9/30/20"&amp;RIGHT(BW$1,2)))),
IF(AND($T553&gt;=DATEVALUE("10/1/20"&amp;RIGHT(BV$1,2)),$U553&lt;=DATEVALUE("9/30/20"&amp;RIGHT(BW$1,2))),NETWORKDAYS($T553,$U553,Holidays!$J$3:$J$937),
IF(AND($T553&lt;DATEVALUE("10/1/20"&amp;RIGHT(BV$1,2)),$U553&lt;=DATEVALUE("9/30/20"&amp;RIGHT(BW$1,2))),NETWORKDAYS(DATEVALUE("10/1/20"&amp;RIGHT(BV$1,2)),$U553,Holidays!$J$3:$J$937),
IF($T553&lt;DATEVALUE("10/1/20"&amp;RIGHT(BV$1,2)),NETWORKDAYS(DATEVALUE("10/1/20"&amp;RIGHT(BV$1,2)),DATEVALUE("9/30/20"&amp;RIGHT(BW$1,2)),Holidays!$J$3:$J$937),
IF($T553&gt;=DATEVALUE("10/1/20"&amp;RIGHT(BV$1,2)),NETWORKDAYS($T553,DATEVALUE("9/30/20"&amp;RIGHT(BW$1,2)),Holidays!$J$3:$J$937),"")))),"")/(NETWORKDAYS($T553,$U553,Holidays!$J$3:$J$937)),0))</f>
        <v/>
      </c>
      <c r="BX553" s="87" t="str">
        <f>IF($Q553="","",IFERROR(IF(OR(AND($T553&gt;=DATEVALUE("10/1/20"&amp;RIGHT(BW$1,2)),$T553&lt;=DATEVALUE("9/30/20"&amp;RIGHT(BX$1,2))),AND($U553&gt;=DATEVALUE("10/1/20"&amp;RIGHT(BW$1,2)),$U553&lt;=DATEVALUE("9/30/20"&amp;RIGHT(BX$1,2))),AND($T553&lt;=DATEVALUE("10/1/20"&amp;RIGHT(BW$1,2)),$U553&gt;=DATEVALUE("9/30/20"&amp;RIGHT(BX$1,2)))),
IF(AND($T553&gt;=DATEVALUE("10/1/20"&amp;RIGHT(BW$1,2)),$U553&lt;=DATEVALUE("9/30/20"&amp;RIGHT(BX$1,2))),NETWORKDAYS($T553,$U553,Holidays!$J$3:$J$937),
IF(AND($T553&lt;DATEVALUE("10/1/20"&amp;RIGHT(BW$1,2)),$U553&lt;=DATEVALUE("9/30/20"&amp;RIGHT(BX$1,2))),NETWORKDAYS(DATEVALUE("10/1/20"&amp;RIGHT(BW$1,2)),$U553,Holidays!$J$3:$J$937),
IF($T553&lt;DATEVALUE("10/1/20"&amp;RIGHT(BW$1,2)),NETWORKDAYS(DATEVALUE("10/1/20"&amp;RIGHT(BW$1,2)),DATEVALUE("9/30/20"&amp;RIGHT(BX$1,2)),Holidays!$J$3:$J$937),
IF($T553&gt;=DATEVALUE("10/1/20"&amp;RIGHT(BW$1,2)),NETWORKDAYS($T553,DATEVALUE("9/30/20"&amp;RIGHT(BX$1,2)),Holidays!$J$3:$J$937),"")))),"")/(NETWORKDAYS($T553,$U553,Holidays!$J$3:$J$937)),0))</f>
        <v/>
      </c>
      <c r="BY553" s="87" t="str">
        <f>IF($Q553="","",IFERROR(IF(OR(AND($T553&gt;=DATEVALUE("10/1/20"&amp;RIGHT(BX$1,2)),$T553&lt;=DATEVALUE("9/30/20"&amp;RIGHT(BY$1,2))),AND($U553&gt;=DATEVALUE("10/1/20"&amp;RIGHT(BX$1,2)),$U553&lt;=DATEVALUE("9/30/20"&amp;RIGHT(BY$1,2))),AND($T553&lt;=DATEVALUE("10/1/20"&amp;RIGHT(BX$1,2)),$U553&gt;=DATEVALUE("9/30/20"&amp;RIGHT(BY$1,2)))),
IF(AND($T553&gt;=DATEVALUE("10/1/20"&amp;RIGHT(BX$1,2)),$U553&lt;=DATEVALUE("9/30/20"&amp;RIGHT(BY$1,2))),NETWORKDAYS($T553,$U553,Holidays!$J$3:$J$937),
IF(AND($T553&lt;DATEVALUE("10/1/20"&amp;RIGHT(BX$1,2)),$U553&lt;=DATEVALUE("9/30/20"&amp;RIGHT(BY$1,2))),NETWORKDAYS(DATEVALUE("10/1/20"&amp;RIGHT(BX$1,2)),$U553,Holidays!$J$3:$J$937),
IF($T553&lt;DATEVALUE("10/1/20"&amp;RIGHT(BX$1,2)),NETWORKDAYS(DATEVALUE("10/1/20"&amp;RIGHT(BX$1,2)),DATEVALUE("9/30/20"&amp;RIGHT(BY$1,2)),Holidays!$J$3:$J$937),
IF($T553&gt;=DATEVALUE("10/1/20"&amp;RIGHT(BX$1,2)),NETWORKDAYS($T553,DATEVALUE("9/30/20"&amp;RIGHT(BY$1,2)),Holidays!$J$3:$J$937),"")))),"")/(NETWORKDAYS($T553,$U553,Holidays!$J$3:$J$937)),0))</f>
        <v/>
      </c>
      <c r="BZ553" s="87" t="str">
        <f>IF($Q553="","",IFERROR(IF(OR(AND($T553&gt;=DATEVALUE("10/1/20"&amp;RIGHT(BY$1,2)),$T553&lt;=DATEVALUE("9/30/20"&amp;RIGHT(BZ$1,2))),AND($U553&gt;=DATEVALUE("10/1/20"&amp;RIGHT(BY$1,2)),$U553&lt;=DATEVALUE("9/30/20"&amp;RIGHT(BZ$1,2))),AND($T553&lt;=DATEVALUE("10/1/20"&amp;RIGHT(BY$1,2)),$U553&gt;=DATEVALUE("9/30/20"&amp;RIGHT(BZ$1,2)))),
IF(AND($T553&gt;=DATEVALUE("10/1/20"&amp;RIGHT(BY$1,2)),$U553&lt;=DATEVALUE("9/30/20"&amp;RIGHT(BZ$1,2))),NETWORKDAYS($T553,$U553,Holidays!$J$3:$J$937),
IF(AND($T553&lt;DATEVALUE("10/1/20"&amp;RIGHT(BY$1,2)),$U553&lt;=DATEVALUE("9/30/20"&amp;RIGHT(BZ$1,2))),NETWORKDAYS(DATEVALUE("10/1/20"&amp;RIGHT(BY$1,2)),$U553,Holidays!$J$3:$J$937),
IF($T553&lt;DATEVALUE("10/1/20"&amp;RIGHT(BY$1,2)),NETWORKDAYS(DATEVALUE("10/1/20"&amp;RIGHT(BY$1,2)),DATEVALUE("9/30/20"&amp;RIGHT(BZ$1,2)),Holidays!$J$3:$J$937),
IF($T553&gt;=DATEVALUE("10/1/20"&amp;RIGHT(BY$1,2)),NETWORKDAYS($T553,DATEVALUE("9/30/20"&amp;RIGHT(BZ$1,2)),Holidays!$J$3:$J$937),"")))),"")/(NETWORKDAYS($T553,$U553,Holidays!$J$3:$J$937)),0))</f>
        <v/>
      </c>
      <c r="CA553" s="87" t="str">
        <f>IF($Q553="","",IFERROR(IF(OR(AND($T553&gt;=DATEVALUE("10/1/20"&amp;RIGHT(BZ$1,2)),$T553&lt;=DATEVALUE("9/30/20"&amp;RIGHT(CA$1,2))),AND($U553&gt;=DATEVALUE("10/1/20"&amp;RIGHT(BZ$1,2)),$U553&lt;=DATEVALUE("9/30/20"&amp;RIGHT(CA$1,2))),AND($T553&lt;=DATEVALUE("10/1/20"&amp;RIGHT(BZ$1,2)),$U553&gt;=DATEVALUE("9/30/20"&amp;RIGHT(CA$1,2)))),
IF(AND($T553&gt;=DATEVALUE("10/1/20"&amp;RIGHT(BZ$1,2)),$U553&lt;=DATEVALUE("9/30/20"&amp;RIGHT(CA$1,2))),NETWORKDAYS($T553,$U553,Holidays!$J$3:$J$937),
IF(AND($T553&lt;DATEVALUE("10/1/20"&amp;RIGHT(BZ$1,2)),$U553&lt;=DATEVALUE("9/30/20"&amp;RIGHT(CA$1,2))),NETWORKDAYS(DATEVALUE("10/1/20"&amp;RIGHT(BZ$1,2)),$U553,Holidays!$J$3:$J$937),
IF($T553&lt;DATEVALUE("10/1/20"&amp;RIGHT(BZ$1,2)),NETWORKDAYS(DATEVALUE("10/1/20"&amp;RIGHT(BZ$1,2)),DATEVALUE("9/30/20"&amp;RIGHT(CA$1,2)),Holidays!$J$3:$J$937),
IF($T553&gt;=DATEVALUE("10/1/20"&amp;RIGHT(BZ$1,2)),NETWORKDAYS($T553,DATEVALUE("9/30/20"&amp;RIGHT(CA$1,2)),Holidays!$J$3:$J$937),"")))),"")/(NETWORKDAYS($T553,$U553,Holidays!$J$3:$J$937)),0))</f>
        <v/>
      </c>
      <c r="CB553" s="87" t="str">
        <f>IF($Q553="","",IFERROR(IF(OR(AND($T553&gt;=DATEVALUE("10/1/20"&amp;RIGHT(CA$1,2)),$T553&lt;=DATEVALUE("9/30/20"&amp;RIGHT(CB$1,2))),AND($U553&gt;=DATEVALUE("10/1/20"&amp;RIGHT(CA$1,2)),$U553&lt;=DATEVALUE("9/30/20"&amp;RIGHT(CB$1,2))),AND($T553&lt;=DATEVALUE("10/1/20"&amp;RIGHT(CA$1,2)),$U553&gt;=DATEVALUE("9/30/20"&amp;RIGHT(CB$1,2)))),
IF(AND($T553&gt;=DATEVALUE("10/1/20"&amp;RIGHT(CA$1,2)),$U553&lt;=DATEVALUE("9/30/20"&amp;RIGHT(CB$1,2))),NETWORKDAYS($T553,$U553,Holidays!$J$3:$J$937),
IF(AND($T553&lt;DATEVALUE("10/1/20"&amp;RIGHT(CA$1,2)),$U553&lt;=DATEVALUE("9/30/20"&amp;RIGHT(CB$1,2))),NETWORKDAYS(DATEVALUE("10/1/20"&amp;RIGHT(CA$1,2)),$U553,Holidays!$J$3:$J$937),
IF($T553&lt;DATEVALUE("10/1/20"&amp;RIGHT(CA$1,2)),NETWORKDAYS(DATEVALUE("10/1/20"&amp;RIGHT(CA$1,2)),DATEVALUE("9/30/20"&amp;RIGHT(CB$1,2)),Holidays!$J$3:$J$937),
IF($T553&gt;=DATEVALUE("10/1/20"&amp;RIGHT(CA$1,2)),NETWORKDAYS($T553,DATEVALUE("9/30/20"&amp;RIGHT(CB$1,2)),Holidays!$J$3:$J$937),"")))),"")/(NETWORKDAYS($T553,$U553,Holidays!$J$3:$J$937)),0))</f>
        <v/>
      </c>
    </row>
    <row r="554" spans="1:80">
      <c r="A554" s="97"/>
      <c r="B554" s="98" t="str">
        <f ca="1">IF(NOT($A554=""),OFFSET('WBS Reference &amp; User Procedure'!$A$1,MATCH($A554,'WBS Reference &amp; User Procedure'!$A:$A,0)-1,1),"")</f>
        <v/>
      </c>
      <c r="D554" s="97"/>
      <c r="I554" s="78"/>
      <c r="T554" s="104" t="str">
        <f>IF(NOT(Q554=""),IF(NOT($S554=""),$S554,#REF!),"")</f>
        <v/>
      </c>
      <c r="U554" s="104" t="str">
        <f>IF(NOT(Q554=""),WORKDAY(T554,Q554,Holidays!$J$3:$J$937),"")</f>
        <v/>
      </c>
      <c r="V554" s="104"/>
      <c r="W554" s="104"/>
      <c r="X554" s="101" t="str">
        <f t="shared" si="123"/>
        <v/>
      </c>
      <c r="AL554" s="87" t="str">
        <f t="shared" ca="1" si="120"/>
        <v/>
      </c>
      <c r="AN554" s="87" t="str">
        <f t="shared" ca="1" si="121"/>
        <v/>
      </c>
      <c r="AO554" s="87" t="str">
        <f t="shared" ca="1" si="121"/>
        <v/>
      </c>
      <c r="AP554" s="87" t="str">
        <f t="shared" ca="1" si="121"/>
        <v/>
      </c>
      <c r="AQ554" s="87" t="str">
        <f t="shared" ca="1" si="121"/>
        <v/>
      </c>
      <c r="AR554" s="87" t="str">
        <f t="shared" ca="1" si="121"/>
        <v/>
      </c>
      <c r="AS554" s="87" t="str">
        <f t="shared" ca="1" si="121"/>
        <v/>
      </c>
      <c r="AT554" s="87" t="str">
        <f t="shared" ca="1" si="121"/>
        <v/>
      </c>
      <c r="AU554" s="87" t="str">
        <f t="shared" ca="1" si="121"/>
        <v/>
      </c>
      <c r="AV554" s="87" t="str">
        <f t="shared" ca="1" si="121"/>
        <v/>
      </c>
      <c r="AW554" s="87" t="str">
        <f t="shared" ca="1" si="121"/>
        <v/>
      </c>
      <c r="AX554" s="87" t="str">
        <f t="shared" ca="1" si="122"/>
        <v/>
      </c>
      <c r="AY554" s="87" t="str">
        <f t="shared" ca="1" si="122"/>
        <v/>
      </c>
      <c r="AZ554" s="87" t="str">
        <f t="shared" ca="1" si="122"/>
        <v/>
      </c>
      <c r="BA554" s="87" t="str">
        <f t="shared" ca="1" si="122"/>
        <v/>
      </c>
      <c r="BB554" s="87" t="str">
        <f t="shared" ca="1" si="122"/>
        <v/>
      </c>
      <c r="BC554" s="87" t="str">
        <f t="shared" ca="1" si="122"/>
        <v/>
      </c>
      <c r="BD554" s="87" t="str">
        <f t="shared" ca="1" si="122"/>
        <v/>
      </c>
      <c r="BE554" s="87" t="str">
        <f t="shared" ca="1" si="122"/>
        <v/>
      </c>
      <c r="BF554" s="87" t="str">
        <f t="shared" ca="1" si="122"/>
        <v/>
      </c>
      <c r="BG554" s="87" t="str">
        <f t="shared" ca="1" si="122"/>
        <v/>
      </c>
      <c r="BI554" s="87" t="str">
        <f>IF($Q554="","",IFERROR(IF(OR(AND($T554&gt;=DATEVALUE("10/1/20"&amp;RIGHT(BH$1,2)),$T554&lt;=DATEVALUE("9/30/20"&amp;RIGHT(BI$1,2))),AND($U554&gt;=DATEVALUE("10/1/20"&amp;RIGHT(BH$1,2)),$U554&lt;=DATEVALUE("9/30/20"&amp;RIGHT(BI$1,2))),AND($T554&lt;=DATEVALUE("10/1/20"&amp;RIGHT(BH$1,2)),$U554&gt;=DATEVALUE("9/30/20"&amp;RIGHT(BI$1,2)))),
IF(AND($T554&gt;=DATEVALUE("10/1/20"&amp;RIGHT(BH$1,2)),$U554&lt;=DATEVALUE("9/30/20"&amp;RIGHT(BI$1,2))),NETWORKDAYS($T554,$U554,Holidays!$J$3:$J$937),
IF(AND($T554&lt;DATEVALUE("10/1/20"&amp;RIGHT(BH$1,2)),$U554&lt;=DATEVALUE("9/30/20"&amp;RIGHT(BI$1,2))),NETWORKDAYS(DATEVALUE("10/1/20"&amp;RIGHT(BH$1,2)),$U554,Holidays!$J$3:$J$937),
IF($T554&lt;DATEVALUE("10/1/20"&amp;RIGHT(BH$1,2)),NETWORKDAYS(DATEVALUE("10/1/20"&amp;RIGHT(BH$1,2)),DATEVALUE("9/30/20"&amp;RIGHT(BI$1,2)),Holidays!$J$3:$J$937),
IF($T554&gt;=DATEVALUE("10/1/20"&amp;RIGHT(BH$1,2)),NETWORKDAYS($T554,DATEVALUE("9/30/20"&amp;RIGHT(BI$1,2)),Holidays!$J$3:$J$937),"")))),"")/(NETWORKDAYS($T554,$U554,Holidays!$J$3:$J$937)),0))</f>
        <v/>
      </c>
      <c r="BJ554" s="87" t="str">
        <f>IF($Q554="","",IFERROR(IF(OR(AND($T554&gt;=DATEVALUE("10/1/20"&amp;RIGHT(BI$1,2)),$T554&lt;=DATEVALUE("9/30/20"&amp;RIGHT(BJ$1,2))),AND($U554&gt;=DATEVALUE("10/1/20"&amp;RIGHT(BI$1,2)),$U554&lt;=DATEVALUE("9/30/20"&amp;RIGHT(BJ$1,2))),AND($T554&lt;=DATEVALUE("10/1/20"&amp;RIGHT(BI$1,2)),$U554&gt;=DATEVALUE("9/30/20"&amp;RIGHT(BJ$1,2)))),
IF(AND($T554&gt;=DATEVALUE("10/1/20"&amp;RIGHT(BI$1,2)),$U554&lt;=DATEVALUE("9/30/20"&amp;RIGHT(BJ$1,2))),NETWORKDAYS($T554,$U554,Holidays!$J$3:$J$937),
IF(AND($T554&lt;DATEVALUE("10/1/20"&amp;RIGHT(BI$1,2)),$U554&lt;=DATEVALUE("9/30/20"&amp;RIGHT(BJ$1,2))),NETWORKDAYS(DATEVALUE("10/1/20"&amp;RIGHT(BI$1,2)),$U554,Holidays!$J$3:$J$937),
IF($T554&lt;DATEVALUE("10/1/20"&amp;RIGHT(BI$1,2)),NETWORKDAYS(DATEVALUE("10/1/20"&amp;RIGHT(BI$1,2)),DATEVALUE("9/30/20"&amp;RIGHT(BJ$1,2)),Holidays!$J$3:$J$937),
IF($T554&gt;=DATEVALUE("10/1/20"&amp;RIGHT(BI$1,2)),NETWORKDAYS($T554,DATEVALUE("9/30/20"&amp;RIGHT(BJ$1,2)),Holidays!$J$3:$J$937),"")))),"")/(NETWORKDAYS($T554,$U554,Holidays!$J$3:$J$937)),0))</f>
        <v/>
      </c>
      <c r="BK554" s="87" t="str">
        <f>IF($Q554="","",IFERROR(IF(OR(AND($T554&gt;=DATEVALUE("10/1/20"&amp;RIGHT(BJ$1,2)),$T554&lt;=DATEVALUE("9/30/20"&amp;RIGHT(BK$1,2))),AND($U554&gt;=DATEVALUE("10/1/20"&amp;RIGHT(BJ$1,2)),$U554&lt;=DATEVALUE("9/30/20"&amp;RIGHT(BK$1,2))),AND($T554&lt;=DATEVALUE("10/1/20"&amp;RIGHT(BJ$1,2)),$U554&gt;=DATEVALUE("9/30/20"&amp;RIGHT(BK$1,2)))),
IF(AND($T554&gt;=DATEVALUE("10/1/20"&amp;RIGHT(BJ$1,2)),$U554&lt;=DATEVALUE("9/30/20"&amp;RIGHT(BK$1,2))),NETWORKDAYS($T554,$U554,Holidays!$J$3:$J$937),
IF(AND($T554&lt;DATEVALUE("10/1/20"&amp;RIGHT(BJ$1,2)),$U554&lt;=DATEVALUE("9/30/20"&amp;RIGHT(BK$1,2))),NETWORKDAYS(DATEVALUE("10/1/20"&amp;RIGHT(BJ$1,2)),$U554,Holidays!$J$3:$J$937),
IF($T554&lt;DATEVALUE("10/1/20"&amp;RIGHT(BJ$1,2)),NETWORKDAYS(DATEVALUE("10/1/20"&amp;RIGHT(BJ$1,2)),DATEVALUE("9/30/20"&amp;RIGHT(BK$1,2)),Holidays!$J$3:$J$937),
IF($T554&gt;=DATEVALUE("10/1/20"&amp;RIGHT(BJ$1,2)),NETWORKDAYS($T554,DATEVALUE("9/30/20"&amp;RIGHT(BK$1,2)),Holidays!$J$3:$J$937),"")))),"")/(NETWORKDAYS($T554,$U554,Holidays!$J$3:$J$937)),0))</f>
        <v/>
      </c>
      <c r="BL554" s="87" t="str">
        <f>IF($Q554="","",IFERROR(IF(OR(AND($T554&gt;=DATEVALUE("10/1/20"&amp;RIGHT(BK$1,2)),$T554&lt;=DATEVALUE("9/30/20"&amp;RIGHT(BL$1,2))),AND($U554&gt;=DATEVALUE("10/1/20"&amp;RIGHT(BK$1,2)),$U554&lt;=DATEVALUE("9/30/20"&amp;RIGHT(BL$1,2))),AND($T554&lt;=DATEVALUE("10/1/20"&amp;RIGHT(BK$1,2)),$U554&gt;=DATEVALUE("9/30/20"&amp;RIGHT(BL$1,2)))),
IF(AND($T554&gt;=DATEVALUE("10/1/20"&amp;RIGHT(BK$1,2)),$U554&lt;=DATEVALUE("9/30/20"&amp;RIGHT(BL$1,2))),NETWORKDAYS($T554,$U554,Holidays!$J$3:$J$937),
IF(AND($T554&lt;DATEVALUE("10/1/20"&amp;RIGHT(BK$1,2)),$U554&lt;=DATEVALUE("9/30/20"&amp;RIGHT(BL$1,2))),NETWORKDAYS(DATEVALUE("10/1/20"&amp;RIGHT(BK$1,2)),$U554,Holidays!$J$3:$J$937),
IF($T554&lt;DATEVALUE("10/1/20"&amp;RIGHT(BK$1,2)),NETWORKDAYS(DATEVALUE("10/1/20"&amp;RIGHT(BK$1,2)),DATEVALUE("9/30/20"&amp;RIGHT(BL$1,2)),Holidays!$J$3:$J$937),
IF($T554&gt;=DATEVALUE("10/1/20"&amp;RIGHT(BK$1,2)),NETWORKDAYS($T554,DATEVALUE("9/30/20"&amp;RIGHT(BL$1,2)),Holidays!$J$3:$J$937),"")))),"")/(NETWORKDAYS($T554,$U554,Holidays!$J$3:$J$937)),0))</f>
        <v/>
      </c>
      <c r="BM554" s="87" t="str">
        <f>IF($Q554="","",IFERROR(IF(OR(AND($T554&gt;=DATEVALUE("10/1/20"&amp;RIGHT(BL$1,2)),$T554&lt;=DATEVALUE("9/30/20"&amp;RIGHT(BM$1,2))),AND($U554&gt;=DATEVALUE("10/1/20"&amp;RIGHT(BL$1,2)),$U554&lt;=DATEVALUE("9/30/20"&amp;RIGHT(BM$1,2))),AND($T554&lt;=DATEVALUE("10/1/20"&amp;RIGHT(BL$1,2)),$U554&gt;=DATEVALUE("9/30/20"&amp;RIGHT(BM$1,2)))),
IF(AND($T554&gt;=DATEVALUE("10/1/20"&amp;RIGHT(BL$1,2)),$U554&lt;=DATEVALUE("9/30/20"&amp;RIGHT(BM$1,2))),NETWORKDAYS($T554,$U554,Holidays!$J$3:$J$937),
IF(AND($T554&lt;DATEVALUE("10/1/20"&amp;RIGHT(BL$1,2)),$U554&lt;=DATEVALUE("9/30/20"&amp;RIGHT(BM$1,2))),NETWORKDAYS(DATEVALUE("10/1/20"&amp;RIGHT(BL$1,2)),$U554,Holidays!$J$3:$J$937),
IF($T554&lt;DATEVALUE("10/1/20"&amp;RIGHT(BL$1,2)),NETWORKDAYS(DATEVALUE("10/1/20"&amp;RIGHT(BL$1,2)),DATEVALUE("9/30/20"&amp;RIGHT(BM$1,2)),Holidays!$J$3:$J$937),
IF($T554&gt;=DATEVALUE("10/1/20"&amp;RIGHT(BL$1,2)),NETWORKDAYS($T554,DATEVALUE("9/30/20"&amp;RIGHT(BM$1,2)),Holidays!$J$3:$J$937),"")))),"")/(NETWORKDAYS($T554,$U554,Holidays!$J$3:$J$937)),0))</f>
        <v/>
      </c>
      <c r="BN554" s="87" t="str">
        <f>IF($Q554="","",IFERROR(IF(OR(AND($T554&gt;=DATEVALUE("10/1/20"&amp;RIGHT(BM$1,2)),$T554&lt;=DATEVALUE("9/30/20"&amp;RIGHT(BN$1,2))),AND($U554&gt;=DATEVALUE("10/1/20"&amp;RIGHT(BM$1,2)),$U554&lt;=DATEVALUE("9/30/20"&amp;RIGHT(BN$1,2))),AND($T554&lt;=DATEVALUE("10/1/20"&amp;RIGHT(BM$1,2)),$U554&gt;=DATEVALUE("9/30/20"&amp;RIGHT(BN$1,2)))),
IF(AND($T554&gt;=DATEVALUE("10/1/20"&amp;RIGHT(BM$1,2)),$U554&lt;=DATEVALUE("9/30/20"&amp;RIGHT(BN$1,2))),NETWORKDAYS($T554,$U554,Holidays!$J$3:$J$937),
IF(AND($T554&lt;DATEVALUE("10/1/20"&amp;RIGHT(BM$1,2)),$U554&lt;=DATEVALUE("9/30/20"&amp;RIGHT(BN$1,2))),NETWORKDAYS(DATEVALUE("10/1/20"&amp;RIGHT(BM$1,2)),$U554,Holidays!$J$3:$J$937),
IF($T554&lt;DATEVALUE("10/1/20"&amp;RIGHT(BM$1,2)),NETWORKDAYS(DATEVALUE("10/1/20"&amp;RIGHT(BM$1,2)),DATEVALUE("9/30/20"&amp;RIGHT(BN$1,2)),Holidays!$J$3:$J$937),
IF($T554&gt;=DATEVALUE("10/1/20"&amp;RIGHT(BM$1,2)),NETWORKDAYS($T554,DATEVALUE("9/30/20"&amp;RIGHT(BN$1,2)),Holidays!$J$3:$J$937),"")))),"")/(NETWORKDAYS($T554,$U554,Holidays!$J$3:$J$937)),0))</f>
        <v/>
      </c>
      <c r="BO554" s="87" t="str">
        <f>IF($Q554="","",IFERROR(IF(OR(AND($T554&gt;=DATEVALUE("10/1/20"&amp;RIGHT(BN$1,2)),$T554&lt;=DATEVALUE("9/30/20"&amp;RIGHT(BO$1,2))),AND($U554&gt;=DATEVALUE("10/1/20"&amp;RIGHT(BN$1,2)),$U554&lt;=DATEVALUE("9/30/20"&amp;RIGHT(BO$1,2))),AND($T554&lt;=DATEVALUE("10/1/20"&amp;RIGHT(BN$1,2)),$U554&gt;=DATEVALUE("9/30/20"&amp;RIGHT(BO$1,2)))),
IF(AND($T554&gt;=DATEVALUE("10/1/20"&amp;RIGHT(BN$1,2)),$U554&lt;=DATEVALUE("9/30/20"&amp;RIGHT(BO$1,2))),NETWORKDAYS($T554,$U554,Holidays!$J$3:$J$937),
IF(AND($T554&lt;DATEVALUE("10/1/20"&amp;RIGHT(BN$1,2)),$U554&lt;=DATEVALUE("9/30/20"&amp;RIGHT(BO$1,2))),NETWORKDAYS(DATEVALUE("10/1/20"&amp;RIGHT(BN$1,2)),$U554,Holidays!$J$3:$J$937),
IF($T554&lt;DATEVALUE("10/1/20"&amp;RIGHT(BN$1,2)),NETWORKDAYS(DATEVALUE("10/1/20"&amp;RIGHT(BN$1,2)),DATEVALUE("9/30/20"&amp;RIGHT(BO$1,2)),Holidays!$J$3:$J$937),
IF($T554&gt;=DATEVALUE("10/1/20"&amp;RIGHT(BN$1,2)),NETWORKDAYS($T554,DATEVALUE("9/30/20"&amp;RIGHT(BO$1,2)),Holidays!$J$3:$J$937),"")))),"")/(NETWORKDAYS($T554,$U554,Holidays!$J$3:$J$937)),0))</f>
        <v/>
      </c>
      <c r="BP554" s="87" t="str">
        <f>IF($Q554="","",IFERROR(IF(OR(AND($T554&gt;=DATEVALUE("10/1/20"&amp;RIGHT(BO$1,2)),$T554&lt;=DATEVALUE("9/30/20"&amp;RIGHT(BP$1,2))),AND($U554&gt;=DATEVALUE("10/1/20"&amp;RIGHT(BO$1,2)),$U554&lt;=DATEVALUE("9/30/20"&amp;RIGHT(BP$1,2))),AND($T554&lt;=DATEVALUE("10/1/20"&amp;RIGHT(BO$1,2)),$U554&gt;=DATEVALUE("9/30/20"&amp;RIGHT(BP$1,2)))),
IF(AND($T554&gt;=DATEVALUE("10/1/20"&amp;RIGHT(BO$1,2)),$U554&lt;=DATEVALUE("9/30/20"&amp;RIGHT(BP$1,2))),NETWORKDAYS($T554,$U554,Holidays!$J$3:$J$937),
IF(AND($T554&lt;DATEVALUE("10/1/20"&amp;RIGHT(BO$1,2)),$U554&lt;=DATEVALUE("9/30/20"&amp;RIGHT(BP$1,2))),NETWORKDAYS(DATEVALUE("10/1/20"&amp;RIGHT(BO$1,2)),$U554,Holidays!$J$3:$J$937),
IF($T554&lt;DATEVALUE("10/1/20"&amp;RIGHT(BO$1,2)),NETWORKDAYS(DATEVALUE("10/1/20"&amp;RIGHT(BO$1,2)),DATEVALUE("9/30/20"&amp;RIGHT(BP$1,2)),Holidays!$J$3:$J$937),
IF($T554&gt;=DATEVALUE("10/1/20"&amp;RIGHT(BO$1,2)),NETWORKDAYS($T554,DATEVALUE("9/30/20"&amp;RIGHT(BP$1,2)),Holidays!$J$3:$J$937),"")))),"")/(NETWORKDAYS($T554,$U554,Holidays!$J$3:$J$937)),0))</f>
        <v/>
      </c>
      <c r="BQ554" s="87" t="str">
        <f>IF($Q554="","",IFERROR(IF(OR(AND($T554&gt;=DATEVALUE("10/1/20"&amp;RIGHT(BP$1,2)),$T554&lt;=DATEVALUE("9/30/20"&amp;RIGHT(BQ$1,2))),AND($U554&gt;=DATEVALUE("10/1/20"&amp;RIGHT(BP$1,2)),$U554&lt;=DATEVALUE("9/30/20"&amp;RIGHT(BQ$1,2))),AND($T554&lt;=DATEVALUE("10/1/20"&amp;RIGHT(BP$1,2)),$U554&gt;=DATEVALUE("9/30/20"&amp;RIGHT(BQ$1,2)))),
IF(AND($T554&gt;=DATEVALUE("10/1/20"&amp;RIGHT(BP$1,2)),$U554&lt;=DATEVALUE("9/30/20"&amp;RIGHT(BQ$1,2))),NETWORKDAYS($T554,$U554,Holidays!$J$3:$J$937),
IF(AND($T554&lt;DATEVALUE("10/1/20"&amp;RIGHT(BP$1,2)),$U554&lt;=DATEVALUE("9/30/20"&amp;RIGHT(BQ$1,2))),NETWORKDAYS(DATEVALUE("10/1/20"&amp;RIGHT(BP$1,2)),$U554,Holidays!$J$3:$J$937),
IF($T554&lt;DATEVALUE("10/1/20"&amp;RIGHT(BP$1,2)),NETWORKDAYS(DATEVALUE("10/1/20"&amp;RIGHT(BP$1,2)),DATEVALUE("9/30/20"&amp;RIGHT(BQ$1,2)),Holidays!$J$3:$J$937),
IF($T554&gt;=DATEVALUE("10/1/20"&amp;RIGHT(BP$1,2)),NETWORKDAYS($T554,DATEVALUE("9/30/20"&amp;RIGHT(BQ$1,2)),Holidays!$J$3:$J$937),"")))),"")/(NETWORKDAYS($T554,$U554,Holidays!$J$3:$J$937)),0))</f>
        <v/>
      </c>
      <c r="BR554" s="87" t="str">
        <f>IF($Q554="","",IFERROR(IF(OR(AND($T554&gt;=DATEVALUE("10/1/20"&amp;RIGHT(BQ$1,2)),$T554&lt;=DATEVALUE("9/30/20"&amp;RIGHT(BR$1,2))),AND($U554&gt;=DATEVALUE("10/1/20"&amp;RIGHT(BQ$1,2)),$U554&lt;=DATEVALUE("9/30/20"&amp;RIGHT(BR$1,2))),AND($T554&lt;=DATEVALUE("10/1/20"&amp;RIGHT(BQ$1,2)),$U554&gt;=DATEVALUE("9/30/20"&amp;RIGHT(BR$1,2)))),
IF(AND($T554&gt;=DATEVALUE("10/1/20"&amp;RIGHT(BQ$1,2)),$U554&lt;=DATEVALUE("9/30/20"&amp;RIGHT(BR$1,2))),NETWORKDAYS($T554,$U554,Holidays!$J$3:$J$937),
IF(AND($T554&lt;DATEVALUE("10/1/20"&amp;RIGHT(BQ$1,2)),$U554&lt;=DATEVALUE("9/30/20"&amp;RIGHT(BR$1,2))),NETWORKDAYS(DATEVALUE("10/1/20"&amp;RIGHT(BQ$1,2)),$U554,Holidays!$J$3:$J$937),
IF($T554&lt;DATEVALUE("10/1/20"&amp;RIGHT(BQ$1,2)),NETWORKDAYS(DATEVALUE("10/1/20"&amp;RIGHT(BQ$1,2)),DATEVALUE("9/30/20"&amp;RIGHT(BR$1,2)),Holidays!$J$3:$J$937),
IF($T554&gt;=DATEVALUE("10/1/20"&amp;RIGHT(BQ$1,2)),NETWORKDAYS($T554,DATEVALUE("9/30/20"&amp;RIGHT(BR$1,2)),Holidays!$J$3:$J$937),"")))),"")/(NETWORKDAYS($T554,$U554,Holidays!$J$3:$J$937)),0))</f>
        <v/>
      </c>
      <c r="BS554" s="87" t="str">
        <f>IF($Q554="","",IFERROR(IF(OR(AND($T554&gt;=DATEVALUE("10/1/20"&amp;RIGHT(BR$1,2)),$T554&lt;=DATEVALUE("9/30/20"&amp;RIGHT(BS$1,2))),AND($U554&gt;=DATEVALUE("10/1/20"&amp;RIGHT(BR$1,2)),$U554&lt;=DATEVALUE("9/30/20"&amp;RIGHT(BS$1,2))),AND($T554&lt;=DATEVALUE("10/1/20"&amp;RIGHT(BR$1,2)),$U554&gt;=DATEVALUE("9/30/20"&amp;RIGHT(BS$1,2)))),
IF(AND($T554&gt;=DATEVALUE("10/1/20"&amp;RIGHT(BR$1,2)),$U554&lt;=DATEVALUE("9/30/20"&amp;RIGHT(BS$1,2))),NETWORKDAYS($T554,$U554,Holidays!$J$3:$J$937),
IF(AND($T554&lt;DATEVALUE("10/1/20"&amp;RIGHT(BR$1,2)),$U554&lt;=DATEVALUE("9/30/20"&amp;RIGHT(BS$1,2))),NETWORKDAYS(DATEVALUE("10/1/20"&amp;RIGHT(BR$1,2)),$U554,Holidays!$J$3:$J$937),
IF($T554&lt;DATEVALUE("10/1/20"&amp;RIGHT(BR$1,2)),NETWORKDAYS(DATEVALUE("10/1/20"&amp;RIGHT(BR$1,2)),DATEVALUE("9/30/20"&amp;RIGHT(BS$1,2)),Holidays!$J$3:$J$937),
IF($T554&gt;=DATEVALUE("10/1/20"&amp;RIGHT(BR$1,2)),NETWORKDAYS($T554,DATEVALUE("9/30/20"&amp;RIGHT(BS$1,2)),Holidays!$J$3:$J$937),"")))),"")/(NETWORKDAYS($T554,$U554,Holidays!$J$3:$J$937)),0))</f>
        <v/>
      </c>
      <c r="BT554" s="87" t="str">
        <f>IF($Q554="","",IFERROR(IF(OR(AND($T554&gt;=DATEVALUE("10/1/20"&amp;RIGHT(BS$1,2)),$T554&lt;=DATEVALUE("9/30/20"&amp;RIGHT(BT$1,2))),AND($U554&gt;=DATEVALUE("10/1/20"&amp;RIGHT(BS$1,2)),$U554&lt;=DATEVALUE("9/30/20"&amp;RIGHT(BT$1,2))),AND($T554&lt;=DATEVALUE("10/1/20"&amp;RIGHT(BS$1,2)),$U554&gt;=DATEVALUE("9/30/20"&amp;RIGHT(BT$1,2)))),
IF(AND($T554&gt;=DATEVALUE("10/1/20"&amp;RIGHT(BS$1,2)),$U554&lt;=DATEVALUE("9/30/20"&amp;RIGHT(BT$1,2))),NETWORKDAYS($T554,$U554,Holidays!$J$3:$J$937),
IF(AND($T554&lt;DATEVALUE("10/1/20"&amp;RIGHT(BS$1,2)),$U554&lt;=DATEVALUE("9/30/20"&amp;RIGHT(BT$1,2))),NETWORKDAYS(DATEVALUE("10/1/20"&amp;RIGHT(BS$1,2)),$U554,Holidays!$J$3:$J$937),
IF($T554&lt;DATEVALUE("10/1/20"&amp;RIGHT(BS$1,2)),NETWORKDAYS(DATEVALUE("10/1/20"&amp;RIGHT(BS$1,2)),DATEVALUE("9/30/20"&amp;RIGHT(BT$1,2)),Holidays!$J$3:$J$937),
IF($T554&gt;=DATEVALUE("10/1/20"&amp;RIGHT(BS$1,2)),NETWORKDAYS($T554,DATEVALUE("9/30/20"&amp;RIGHT(BT$1,2)),Holidays!$J$3:$J$937),"")))),"")/(NETWORKDAYS($T554,$U554,Holidays!$J$3:$J$937)),0))</f>
        <v/>
      </c>
      <c r="BU554" s="87" t="str">
        <f>IF($Q554="","",IFERROR(IF(OR(AND($T554&gt;=DATEVALUE("10/1/20"&amp;RIGHT(BT$1,2)),$T554&lt;=DATEVALUE("9/30/20"&amp;RIGHT(BU$1,2))),AND($U554&gt;=DATEVALUE("10/1/20"&amp;RIGHT(BT$1,2)),$U554&lt;=DATEVALUE("9/30/20"&amp;RIGHT(BU$1,2))),AND($T554&lt;=DATEVALUE("10/1/20"&amp;RIGHT(BT$1,2)),$U554&gt;=DATEVALUE("9/30/20"&amp;RIGHT(BU$1,2)))),
IF(AND($T554&gt;=DATEVALUE("10/1/20"&amp;RIGHT(BT$1,2)),$U554&lt;=DATEVALUE("9/30/20"&amp;RIGHT(BU$1,2))),NETWORKDAYS($T554,$U554,Holidays!$J$3:$J$937),
IF(AND($T554&lt;DATEVALUE("10/1/20"&amp;RIGHT(BT$1,2)),$U554&lt;=DATEVALUE("9/30/20"&amp;RIGHT(BU$1,2))),NETWORKDAYS(DATEVALUE("10/1/20"&amp;RIGHT(BT$1,2)),$U554,Holidays!$J$3:$J$937),
IF($T554&lt;DATEVALUE("10/1/20"&amp;RIGHT(BT$1,2)),NETWORKDAYS(DATEVALUE("10/1/20"&amp;RIGHT(BT$1,2)),DATEVALUE("9/30/20"&amp;RIGHT(BU$1,2)),Holidays!$J$3:$J$937),
IF($T554&gt;=DATEVALUE("10/1/20"&amp;RIGHT(BT$1,2)),NETWORKDAYS($T554,DATEVALUE("9/30/20"&amp;RIGHT(BU$1,2)),Holidays!$J$3:$J$937),"")))),"")/(NETWORKDAYS($T554,$U554,Holidays!$J$3:$J$937)),0))</f>
        <v/>
      </c>
      <c r="BV554" s="87" t="str">
        <f>IF($Q554="","",IFERROR(IF(OR(AND($T554&gt;=DATEVALUE("10/1/20"&amp;RIGHT(BU$1,2)),$T554&lt;=DATEVALUE("9/30/20"&amp;RIGHT(BV$1,2))),AND($U554&gt;=DATEVALUE("10/1/20"&amp;RIGHT(BU$1,2)),$U554&lt;=DATEVALUE("9/30/20"&amp;RIGHT(BV$1,2))),AND($T554&lt;=DATEVALUE("10/1/20"&amp;RIGHT(BU$1,2)),$U554&gt;=DATEVALUE("9/30/20"&amp;RIGHT(BV$1,2)))),
IF(AND($T554&gt;=DATEVALUE("10/1/20"&amp;RIGHT(BU$1,2)),$U554&lt;=DATEVALUE("9/30/20"&amp;RIGHT(BV$1,2))),NETWORKDAYS($T554,$U554,Holidays!$J$3:$J$937),
IF(AND($T554&lt;DATEVALUE("10/1/20"&amp;RIGHT(BU$1,2)),$U554&lt;=DATEVALUE("9/30/20"&amp;RIGHT(BV$1,2))),NETWORKDAYS(DATEVALUE("10/1/20"&amp;RIGHT(BU$1,2)),$U554,Holidays!$J$3:$J$937),
IF($T554&lt;DATEVALUE("10/1/20"&amp;RIGHT(BU$1,2)),NETWORKDAYS(DATEVALUE("10/1/20"&amp;RIGHT(BU$1,2)),DATEVALUE("9/30/20"&amp;RIGHT(BV$1,2)),Holidays!$J$3:$J$937),
IF($T554&gt;=DATEVALUE("10/1/20"&amp;RIGHT(BU$1,2)),NETWORKDAYS($T554,DATEVALUE("9/30/20"&amp;RIGHT(BV$1,2)),Holidays!$J$3:$J$937),"")))),"")/(NETWORKDAYS($T554,$U554,Holidays!$J$3:$J$937)),0))</f>
        <v/>
      </c>
      <c r="BW554" s="87" t="str">
        <f>IF($Q554="","",IFERROR(IF(OR(AND($T554&gt;=DATEVALUE("10/1/20"&amp;RIGHT(BV$1,2)),$T554&lt;=DATEVALUE("9/30/20"&amp;RIGHT(BW$1,2))),AND($U554&gt;=DATEVALUE("10/1/20"&amp;RIGHT(BV$1,2)),$U554&lt;=DATEVALUE("9/30/20"&amp;RIGHT(BW$1,2))),AND($T554&lt;=DATEVALUE("10/1/20"&amp;RIGHT(BV$1,2)),$U554&gt;=DATEVALUE("9/30/20"&amp;RIGHT(BW$1,2)))),
IF(AND($T554&gt;=DATEVALUE("10/1/20"&amp;RIGHT(BV$1,2)),$U554&lt;=DATEVALUE("9/30/20"&amp;RIGHT(BW$1,2))),NETWORKDAYS($T554,$U554,Holidays!$J$3:$J$937),
IF(AND($T554&lt;DATEVALUE("10/1/20"&amp;RIGHT(BV$1,2)),$U554&lt;=DATEVALUE("9/30/20"&amp;RIGHT(BW$1,2))),NETWORKDAYS(DATEVALUE("10/1/20"&amp;RIGHT(BV$1,2)),$U554,Holidays!$J$3:$J$937),
IF($T554&lt;DATEVALUE("10/1/20"&amp;RIGHT(BV$1,2)),NETWORKDAYS(DATEVALUE("10/1/20"&amp;RIGHT(BV$1,2)),DATEVALUE("9/30/20"&amp;RIGHT(BW$1,2)),Holidays!$J$3:$J$937),
IF($T554&gt;=DATEVALUE("10/1/20"&amp;RIGHT(BV$1,2)),NETWORKDAYS($T554,DATEVALUE("9/30/20"&amp;RIGHT(BW$1,2)),Holidays!$J$3:$J$937),"")))),"")/(NETWORKDAYS($T554,$U554,Holidays!$J$3:$J$937)),0))</f>
        <v/>
      </c>
      <c r="BX554" s="87" t="str">
        <f>IF($Q554="","",IFERROR(IF(OR(AND($T554&gt;=DATEVALUE("10/1/20"&amp;RIGHT(BW$1,2)),$T554&lt;=DATEVALUE("9/30/20"&amp;RIGHT(BX$1,2))),AND($U554&gt;=DATEVALUE("10/1/20"&amp;RIGHT(BW$1,2)),$U554&lt;=DATEVALUE("9/30/20"&amp;RIGHT(BX$1,2))),AND($T554&lt;=DATEVALUE("10/1/20"&amp;RIGHT(BW$1,2)),$U554&gt;=DATEVALUE("9/30/20"&amp;RIGHT(BX$1,2)))),
IF(AND($T554&gt;=DATEVALUE("10/1/20"&amp;RIGHT(BW$1,2)),$U554&lt;=DATEVALUE("9/30/20"&amp;RIGHT(BX$1,2))),NETWORKDAYS($T554,$U554,Holidays!$J$3:$J$937),
IF(AND($T554&lt;DATEVALUE("10/1/20"&amp;RIGHT(BW$1,2)),$U554&lt;=DATEVALUE("9/30/20"&amp;RIGHT(BX$1,2))),NETWORKDAYS(DATEVALUE("10/1/20"&amp;RIGHT(BW$1,2)),$U554,Holidays!$J$3:$J$937),
IF($T554&lt;DATEVALUE("10/1/20"&amp;RIGHT(BW$1,2)),NETWORKDAYS(DATEVALUE("10/1/20"&amp;RIGHT(BW$1,2)),DATEVALUE("9/30/20"&amp;RIGHT(BX$1,2)),Holidays!$J$3:$J$937),
IF($T554&gt;=DATEVALUE("10/1/20"&amp;RIGHT(BW$1,2)),NETWORKDAYS($T554,DATEVALUE("9/30/20"&amp;RIGHT(BX$1,2)),Holidays!$J$3:$J$937),"")))),"")/(NETWORKDAYS($T554,$U554,Holidays!$J$3:$J$937)),0))</f>
        <v/>
      </c>
      <c r="BY554" s="87" t="str">
        <f>IF($Q554="","",IFERROR(IF(OR(AND($T554&gt;=DATEVALUE("10/1/20"&amp;RIGHT(BX$1,2)),$T554&lt;=DATEVALUE("9/30/20"&amp;RIGHT(BY$1,2))),AND($U554&gt;=DATEVALUE("10/1/20"&amp;RIGHT(BX$1,2)),$U554&lt;=DATEVALUE("9/30/20"&amp;RIGHT(BY$1,2))),AND($T554&lt;=DATEVALUE("10/1/20"&amp;RIGHT(BX$1,2)),$U554&gt;=DATEVALUE("9/30/20"&amp;RIGHT(BY$1,2)))),
IF(AND($T554&gt;=DATEVALUE("10/1/20"&amp;RIGHT(BX$1,2)),$U554&lt;=DATEVALUE("9/30/20"&amp;RIGHT(BY$1,2))),NETWORKDAYS($T554,$U554,Holidays!$J$3:$J$937),
IF(AND($T554&lt;DATEVALUE("10/1/20"&amp;RIGHT(BX$1,2)),$U554&lt;=DATEVALUE("9/30/20"&amp;RIGHT(BY$1,2))),NETWORKDAYS(DATEVALUE("10/1/20"&amp;RIGHT(BX$1,2)),$U554,Holidays!$J$3:$J$937),
IF($T554&lt;DATEVALUE("10/1/20"&amp;RIGHT(BX$1,2)),NETWORKDAYS(DATEVALUE("10/1/20"&amp;RIGHT(BX$1,2)),DATEVALUE("9/30/20"&amp;RIGHT(BY$1,2)),Holidays!$J$3:$J$937),
IF($T554&gt;=DATEVALUE("10/1/20"&amp;RIGHT(BX$1,2)),NETWORKDAYS($T554,DATEVALUE("9/30/20"&amp;RIGHT(BY$1,2)),Holidays!$J$3:$J$937),"")))),"")/(NETWORKDAYS($T554,$U554,Holidays!$J$3:$J$937)),0))</f>
        <v/>
      </c>
      <c r="BZ554" s="87" t="str">
        <f>IF($Q554="","",IFERROR(IF(OR(AND($T554&gt;=DATEVALUE("10/1/20"&amp;RIGHT(BY$1,2)),$T554&lt;=DATEVALUE("9/30/20"&amp;RIGHT(BZ$1,2))),AND($U554&gt;=DATEVALUE("10/1/20"&amp;RIGHT(BY$1,2)),$U554&lt;=DATEVALUE("9/30/20"&amp;RIGHT(BZ$1,2))),AND($T554&lt;=DATEVALUE("10/1/20"&amp;RIGHT(BY$1,2)),$U554&gt;=DATEVALUE("9/30/20"&amp;RIGHT(BZ$1,2)))),
IF(AND($T554&gt;=DATEVALUE("10/1/20"&amp;RIGHT(BY$1,2)),$U554&lt;=DATEVALUE("9/30/20"&amp;RIGHT(BZ$1,2))),NETWORKDAYS($T554,$U554,Holidays!$J$3:$J$937),
IF(AND($T554&lt;DATEVALUE("10/1/20"&amp;RIGHT(BY$1,2)),$U554&lt;=DATEVALUE("9/30/20"&amp;RIGHT(BZ$1,2))),NETWORKDAYS(DATEVALUE("10/1/20"&amp;RIGHT(BY$1,2)),$U554,Holidays!$J$3:$J$937),
IF($T554&lt;DATEVALUE("10/1/20"&amp;RIGHT(BY$1,2)),NETWORKDAYS(DATEVALUE("10/1/20"&amp;RIGHT(BY$1,2)),DATEVALUE("9/30/20"&amp;RIGHT(BZ$1,2)),Holidays!$J$3:$J$937),
IF($T554&gt;=DATEVALUE("10/1/20"&amp;RIGHT(BY$1,2)),NETWORKDAYS($T554,DATEVALUE("9/30/20"&amp;RIGHT(BZ$1,2)),Holidays!$J$3:$J$937),"")))),"")/(NETWORKDAYS($T554,$U554,Holidays!$J$3:$J$937)),0))</f>
        <v/>
      </c>
      <c r="CA554" s="87" t="str">
        <f>IF($Q554="","",IFERROR(IF(OR(AND($T554&gt;=DATEVALUE("10/1/20"&amp;RIGHT(BZ$1,2)),$T554&lt;=DATEVALUE("9/30/20"&amp;RIGHT(CA$1,2))),AND($U554&gt;=DATEVALUE("10/1/20"&amp;RIGHT(BZ$1,2)),$U554&lt;=DATEVALUE("9/30/20"&amp;RIGHT(CA$1,2))),AND($T554&lt;=DATEVALUE("10/1/20"&amp;RIGHT(BZ$1,2)),$U554&gt;=DATEVALUE("9/30/20"&amp;RIGHT(CA$1,2)))),
IF(AND($T554&gt;=DATEVALUE("10/1/20"&amp;RIGHT(BZ$1,2)),$U554&lt;=DATEVALUE("9/30/20"&amp;RIGHT(CA$1,2))),NETWORKDAYS($T554,$U554,Holidays!$J$3:$J$937),
IF(AND($T554&lt;DATEVALUE("10/1/20"&amp;RIGHT(BZ$1,2)),$U554&lt;=DATEVALUE("9/30/20"&amp;RIGHT(CA$1,2))),NETWORKDAYS(DATEVALUE("10/1/20"&amp;RIGHT(BZ$1,2)),$U554,Holidays!$J$3:$J$937),
IF($T554&lt;DATEVALUE("10/1/20"&amp;RIGHT(BZ$1,2)),NETWORKDAYS(DATEVALUE("10/1/20"&amp;RIGHT(BZ$1,2)),DATEVALUE("9/30/20"&amp;RIGHT(CA$1,2)),Holidays!$J$3:$J$937),
IF($T554&gt;=DATEVALUE("10/1/20"&amp;RIGHT(BZ$1,2)),NETWORKDAYS($T554,DATEVALUE("9/30/20"&amp;RIGHT(CA$1,2)),Holidays!$J$3:$J$937),"")))),"")/(NETWORKDAYS($T554,$U554,Holidays!$J$3:$J$937)),0))</f>
        <v/>
      </c>
      <c r="CB554" s="87" t="str">
        <f>IF($Q554="","",IFERROR(IF(OR(AND($T554&gt;=DATEVALUE("10/1/20"&amp;RIGHT(CA$1,2)),$T554&lt;=DATEVALUE("9/30/20"&amp;RIGHT(CB$1,2))),AND($U554&gt;=DATEVALUE("10/1/20"&amp;RIGHT(CA$1,2)),$U554&lt;=DATEVALUE("9/30/20"&amp;RIGHT(CB$1,2))),AND($T554&lt;=DATEVALUE("10/1/20"&amp;RIGHT(CA$1,2)),$U554&gt;=DATEVALUE("9/30/20"&amp;RIGHT(CB$1,2)))),
IF(AND($T554&gt;=DATEVALUE("10/1/20"&amp;RIGHT(CA$1,2)),$U554&lt;=DATEVALUE("9/30/20"&amp;RIGHT(CB$1,2))),NETWORKDAYS($T554,$U554,Holidays!$J$3:$J$937),
IF(AND($T554&lt;DATEVALUE("10/1/20"&amp;RIGHT(CA$1,2)),$U554&lt;=DATEVALUE("9/30/20"&amp;RIGHT(CB$1,2))),NETWORKDAYS(DATEVALUE("10/1/20"&amp;RIGHT(CA$1,2)),$U554,Holidays!$J$3:$J$937),
IF($T554&lt;DATEVALUE("10/1/20"&amp;RIGHT(CA$1,2)),NETWORKDAYS(DATEVALUE("10/1/20"&amp;RIGHT(CA$1,2)),DATEVALUE("9/30/20"&amp;RIGHT(CB$1,2)),Holidays!$J$3:$J$937),
IF($T554&gt;=DATEVALUE("10/1/20"&amp;RIGHT(CA$1,2)),NETWORKDAYS($T554,DATEVALUE("9/30/20"&amp;RIGHT(CB$1,2)),Holidays!$J$3:$J$937),"")))),"")/(NETWORKDAYS($T554,$U554,Holidays!$J$3:$J$937)),0))</f>
        <v/>
      </c>
    </row>
    <row r="555" spans="1:80">
      <c r="A555" s="97"/>
      <c r="B555" s="98" t="str">
        <f ca="1">IF(NOT($A555=""),OFFSET('WBS Reference &amp; User Procedure'!$A$1,MATCH($A555,'WBS Reference &amp; User Procedure'!$A:$A,0)-1,1),"")</f>
        <v/>
      </c>
      <c r="D555" s="97"/>
      <c r="I555" s="78"/>
      <c r="T555" s="104" t="str">
        <f>IF(NOT(Q555=""),IF(NOT($S555=""),$S555,#REF!),"")</f>
        <v/>
      </c>
      <c r="U555" s="104" t="str">
        <f>IF(NOT(Q555=""),WORKDAY(T555,Q555,Holidays!$J$3:$J$937),"")</f>
        <v/>
      </c>
      <c r="V555" s="104"/>
      <c r="W555" s="104"/>
      <c r="X555" s="101" t="str">
        <f t="shared" si="123"/>
        <v/>
      </c>
      <c r="AL555" s="87" t="str">
        <f t="shared" ca="1" si="120"/>
        <v/>
      </c>
      <c r="AN555" s="87" t="str">
        <f t="shared" ca="1" si="121"/>
        <v/>
      </c>
      <c r="AO555" s="87" t="str">
        <f t="shared" ca="1" si="121"/>
        <v/>
      </c>
      <c r="AP555" s="87" t="str">
        <f t="shared" ca="1" si="121"/>
        <v/>
      </c>
      <c r="AQ555" s="87" t="str">
        <f t="shared" ca="1" si="121"/>
        <v/>
      </c>
      <c r="AR555" s="87" t="str">
        <f t="shared" ca="1" si="121"/>
        <v/>
      </c>
      <c r="AS555" s="87" t="str">
        <f t="shared" ca="1" si="121"/>
        <v/>
      </c>
      <c r="AT555" s="87" t="str">
        <f t="shared" ca="1" si="121"/>
        <v/>
      </c>
      <c r="AU555" s="87" t="str">
        <f t="shared" ca="1" si="121"/>
        <v/>
      </c>
      <c r="AV555" s="87" t="str">
        <f t="shared" ca="1" si="121"/>
        <v/>
      </c>
      <c r="AW555" s="87" t="str">
        <f t="shared" ca="1" si="121"/>
        <v/>
      </c>
      <c r="AX555" s="87" t="str">
        <f t="shared" ca="1" si="122"/>
        <v/>
      </c>
      <c r="AY555" s="87" t="str">
        <f t="shared" ca="1" si="122"/>
        <v/>
      </c>
      <c r="AZ555" s="87" t="str">
        <f t="shared" ca="1" si="122"/>
        <v/>
      </c>
      <c r="BA555" s="87" t="str">
        <f t="shared" ca="1" si="122"/>
        <v/>
      </c>
      <c r="BB555" s="87" t="str">
        <f t="shared" ca="1" si="122"/>
        <v/>
      </c>
      <c r="BC555" s="87" t="str">
        <f t="shared" ca="1" si="122"/>
        <v/>
      </c>
      <c r="BD555" s="87" t="str">
        <f t="shared" ca="1" si="122"/>
        <v/>
      </c>
      <c r="BE555" s="87" t="str">
        <f t="shared" ca="1" si="122"/>
        <v/>
      </c>
      <c r="BF555" s="87" t="str">
        <f t="shared" ca="1" si="122"/>
        <v/>
      </c>
      <c r="BG555" s="87" t="str">
        <f t="shared" ca="1" si="122"/>
        <v/>
      </c>
      <c r="BI555" s="87" t="str">
        <f>IF($Q555="","",IFERROR(IF(OR(AND($T555&gt;=DATEVALUE("10/1/20"&amp;RIGHT(BH$1,2)),$T555&lt;=DATEVALUE("9/30/20"&amp;RIGHT(BI$1,2))),AND($U555&gt;=DATEVALUE("10/1/20"&amp;RIGHT(BH$1,2)),$U555&lt;=DATEVALUE("9/30/20"&amp;RIGHT(BI$1,2))),AND($T555&lt;=DATEVALUE("10/1/20"&amp;RIGHT(BH$1,2)),$U555&gt;=DATEVALUE("9/30/20"&amp;RIGHT(BI$1,2)))),
IF(AND($T555&gt;=DATEVALUE("10/1/20"&amp;RIGHT(BH$1,2)),$U555&lt;=DATEVALUE("9/30/20"&amp;RIGHT(BI$1,2))),NETWORKDAYS($T555,$U555,Holidays!$J$3:$J$937),
IF(AND($T555&lt;DATEVALUE("10/1/20"&amp;RIGHT(BH$1,2)),$U555&lt;=DATEVALUE("9/30/20"&amp;RIGHT(BI$1,2))),NETWORKDAYS(DATEVALUE("10/1/20"&amp;RIGHT(BH$1,2)),$U555,Holidays!$J$3:$J$937),
IF($T555&lt;DATEVALUE("10/1/20"&amp;RIGHT(BH$1,2)),NETWORKDAYS(DATEVALUE("10/1/20"&amp;RIGHT(BH$1,2)),DATEVALUE("9/30/20"&amp;RIGHT(BI$1,2)),Holidays!$J$3:$J$937),
IF($T555&gt;=DATEVALUE("10/1/20"&amp;RIGHT(BH$1,2)),NETWORKDAYS($T555,DATEVALUE("9/30/20"&amp;RIGHT(BI$1,2)),Holidays!$J$3:$J$937),"")))),"")/(NETWORKDAYS($T555,$U555,Holidays!$J$3:$J$937)),0))</f>
        <v/>
      </c>
      <c r="BJ555" s="87" t="str">
        <f>IF($Q555="","",IFERROR(IF(OR(AND($T555&gt;=DATEVALUE("10/1/20"&amp;RIGHT(BI$1,2)),$T555&lt;=DATEVALUE("9/30/20"&amp;RIGHT(BJ$1,2))),AND($U555&gt;=DATEVALUE("10/1/20"&amp;RIGHT(BI$1,2)),$U555&lt;=DATEVALUE("9/30/20"&amp;RIGHT(BJ$1,2))),AND($T555&lt;=DATEVALUE("10/1/20"&amp;RIGHT(BI$1,2)),$U555&gt;=DATEVALUE("9/30/20"&amp;RIGHT(BJ$1,2)))),
IF(AND($T555&gt;=DATEVALUE("10/1/20"&amp;RIGHT(BI$1,2)),$U555&lt;=DATEVALUE("9/30/20"&amp;RIGHT(BJ$1,2))),NETWORKDAYS($T555,$U555,Holidays!$J$3:$J$937),
IF(AND($T555&lt;DATEVALUE("10/1/20"&amp;RIGHT(BI$1,2)),$U555&lt;=DATEVALUE("9/30/20"&amp;RIGHT(BJ$1,2))),NETWORKDAYS(DATEVALUE("10/1/20"&amp;RIGHT(BI$1,2)),$U555,Holidays!$J$3:$J$937),
IF($T555&lt;DATEVALUE("10/1/20"&amp;RIGHT(BI$1,2)),NETWORKDAYS(DATEVALUE("10/1/20"&amp;RIGHT(BI$1,2)),DATEVALUE("9/30/20"&amp;RIGHT(BJ$1,2)),Holidays!$J$3:$J$937),
IF($T555&gt;=DATEVALUE("10/1/20"&amp;RIGHT(BI$1,2)),NETWORKDAYS($T555,DATEVALUE("9/30/20"&amp;RIGHT(BJ$1,2)),Holidays!$J$3:$J$937),"")))),"")/(NETWORKDAYS($T555,$U555,Holidays!$J$3:$J$937)),0))</f>
        <v/>
      </c>
      <c r="BK555" s="87" t="str">
        <f>IF($Q555="","",IFERROR(IF(OR(AND($T555&gt;=DATEVALUE("10/1/20"&amp;RIGHT(BJ$1,2)),$T555&lt;=DATEVALUE("9/30/20"&amp;RIGHT(BK$1,2))),AND($U555&gt;=DATEVALUE("10/1/20"&amp;RIGHT(BJ$1,2)),$U555&lt;=DATEVALUE("9/30/20"&amp;RIGHT(BK$1,2))),AND($T555&lt;=DATEVALUE("10/1/20"&amp;RIGHT(BJ$1,2)),$U555&gt;=DATEVALUE("9/30/20"&amp;RIGHT(BK$1,2)))),
IF(AND($T555&gt;=DATEVALUE("10/1/20"&amp;RIGHT(BJ$1,2)),$U555&lt;=DATEVALUE("9/30/20"&amp;RIGHT(BK$1,2))),NETWORKDAYS($T555,$U555,Holidays!$J$3:$J$937),
IF(AND($T555&lt;DATEVALUE("10/1/20"&amp;RIGHT(BJ$1,2)),$U555&lt;=DATEVALUE("9/30/20"&amp;RIGHT(BK$1,2))),NETWORKDAYS(DATEVALUE("10/1/20"&amp;RIGHT(BJ$1,2)),$U555,Holidays!$J$3:$J$937),
IF($T555&lt;DATEVALUE("10/1/20"&amp;RIGHT(BJ$1,2)),NETWORKDAYS(DATEVALUE("10/1/20"&amp;RIGHT(BJ$1,2)),DATEVALUE("9/30/20"&amp;RIGHT(BK$1,2)),Holidays!$J$3:$J$937),
IF($T555&gt;=DATEVALUE("10/1/20"&amp;RIGHT(BJ$1,2)),NETWORKDAYS($T555,DATEVALUE("9/30/20"&amp;RIGHT(BK$1,2)),Holidays!$J$3:$J$937),"")))),"")/(NETWORKDAYS($T555,$U555,Holidays!$J$3:$J$937)),0))</f>
        <v/>
      </c>
      <c r="BL555" s="87" t="str">
        <f>IF($Q555="","",IFERROR(IF(OR(AND($T555&gt;=DATEVALUE("10/1/20"&amp;RIGHT(BK$1,2)),$T555&lt;=DATEVALUE("9/30/20"&amp;RIGHT(BL$1,2))),AND($U555&gt;=DATEVALUE("10/1/20"&amp;RIGHT(BK$1,2)),$U555&lt;=DATEVALUE("9/30/20"&amp;RIGHT(BL$1,2))),AND($T555&lt;=DATEVALUE("10/1/20"&amp;RIGHT(BK$1,2)),$U555&gt;=DATEVALUE("9/30/20"&amp;RIGHT(BL$1,2)))),
IF(AND($T555&gt;=DATEVALUE("10/1/20"&amp;RIGHT(BK$1,2)),$U555&lt;=DATEVALUE("9/30/20"&amp;RIGHT(BL$1,2))),NETWORKDAYS($T555,$U555,Holidays!$J$3:$J$937),
IF(AND($T555&lt;DATEVALUE("10/1/20"&amp;RIGHT(BK$1,2)),$U555&lt;=DATEVALUE("9/30/20"&amp;RIGHT(BL$1,2))),NETWORKDAYS(DATEVALUE("10/1/20"&amp;RIGHT(BK$1,2)),$U555,Holidays!$J$3:$J$937),
IF($T555&lt;DATEVALUE("10/1/20"&amp;RIGHT(BK$1,2)),NETWORKDAYS(DATEVALUE("10/1/20"&amp;RIGHT(BK$1,2)),DATEVALUE("9/30/20"&amp;RIGHT(BL$1,2)),Holidays!$J$3:$J$937),
IF($T555&gt;=DATEVALUE("10/1/20"&amp;RIGHT(BK$1,2)),NETWORKDAYS($T555,DATEVALUE("9/30/20"&amp;RIGHT(BL$1,2)),Holidays!$J$3:$J$937),"")))),"")/(NETWORKDAYS($T555,$U555,Holidays!$J$3:$J$937)),0))</f>
        <v/>
      </c>
      <c r="BM555" s="87" t="str">
        <f>IF($Q555="","",IFERROR(IF(OR(AND($T555&gt;=DATEVALUE("10/1/20"&amp;RIGHT(BL$1,2)),$T555&lt;=DATEVALUE("9/30/20"&amp;RIGHT(BM$1,2))),AND($U555&gt;=DATEVALUE("10/1/20"&amp;RIGHT(BL$1,2)),$U555&lt;=DATEVALUE("9/30/20"&amp;RIGHT(BM$1,2))),AND($T555&lt;=DATEVALUE("10/1/20"&amp;RIGHT(BL$1,2)),$U555&gt;=DATEVALUE("9/30/20"&amp;RIGHT(BM$1,2)))),
IF(AND($T555&gt;=DATEVALUE("10/1/20"&amp;RIGHT(BL$1,2)),$U555&lt;=DATEVALUE("9/30/20"&amp;RIGHT(BM$1,2))),NETWORKDAYS($T555,$U555,Holidays!$J$3:$J$937),
IF(AND($T555&lt;DATEVALUE("10/1/20"&amp;RIGHT(BL$1,2)),$U555&lt;=DATEVALUE("9/30/20"&amp;RIGHT(BM$1,2))),NETWORKDAYS(DATEVALUE("10/1/20"&amp;RIGHT(BL$1,2)),$U555,Holidays!$J$3:$J$937),
IF($T555&lt;DATEVALUE("10/1/20"&amp;RIGHT(BL$1,2)),NETWORKDAYS(DATEVALUE("10/1/20"&amp;RIGHT(BL$1,2)),DATEVALUE("9/30/20"&amp;RIGHT(BM$1,2)),Holidays!$J$3:$J$937),
IF($T555&gt;=DATEVALUE("10/1/20"&amp;RIGHT(BL$1,2)),NETWORKDAYS($T555,DATEVALUE("9/30/20"&amp;RIGHT(BM$1,2)),Holidays!$J$3:$J$937),"")))),"")/(NETWORKDAYS($T555,$U555,Holidays!$J$3:$J$937)),0))</f>
        <v/>
      </c>
      <c r="BN555" s="87" t="str">
        <f>IF($Q555="","",IFERROR(IF(OR(AND($T555&gt;=DATEVALUE("10/1/20"&amp;RIGHT(BM$1,2)),$T555&lt;=DATEVALUE("9/30/20"&amp;RIGHT(BN$1,2))),AND($U555&gt;=DATEVALUE("10/1/20"&amp;RIGHT(BM$1,2)),$U555&lt;=DATEVALUE("9/30/20"&amp;RIGHT(BN$1,2))),AND($T555&lt;=DATEVALUE("10/1/20"&amp;RIGHT(BM$1,2)),$U555&gt;=DATEVALUE("9/30/20"&amp;RIGHT(BN$1,2)))),
IF(AND($T555&gt;=DATEVALUE("10/1/20"&amp;RIGHT(BM$1,2)),$U555&lt;=DATEVALUE("9/30/20"&amp;RIGHT(BN$1,2))),NETWORKDAYS($T555,$U555,Holidays!$J$3:$J$937),
IF(AND($T555&lt;DATEVALUE("10/1/20"&amp;RIGHT(BM$1,2)),$U555&lt;=DATEVALUE("9/30/20"&amp;RIGHT(BN$1,2))),NETWORKDAYS(DATEVALUE("10/1/20"&amp;RIGHT(BM$1,2)),$U555,Holidays!$J$3:$J$937),
IF($T555&lt;DATEVALUE("10/1/20"&amp;RIGHT(BM$1,2)),NETWORKDAYS(DATEVALUE("10/1/20"&amp;RIGHT(BM$1,2)),DATEVALUE("9/30/20"&amp;RIGHT(BN$1,2)),Holidays!$J$3:$J$937),
IF($T555&gt;=DATEVALUE("10/1/20"&amp;RIGHT(BM$1,2)),NETWORKDAYS($T555,DATEVALUE("9/30/20"&amp;RIGHT(BN$1,2)),Holidays!$J$3:$J$937),"")))),"")/(NETWORKDAYS($T555,$U555,Holidays!$J$3:$J$937)),0))</f>
        <v/>
      </c>
      <c r="BO555" s="87" t="str">
        <f>IF($Q555="","",IFERROR(IF(OR(AND($T555&gt;=DATEVALUE("10/1/20"&amp;RIGHT(BN$1,2)),$T555&lt;=DATEVALUE("9/30/20"&amp;RIGHT(BO$1,2))),AND($U555&gt;=DATEVALUE("10/1/20"&amp;RIGHT(BN$1,2)),$U555&lt;=DATEVALUE("9/30/20"&amp;RIGHT(BO$1,2))),AND($T555&lt;=DATEVALUE("10/1/20"&amp;RIGHT(BN$1,2)),$U555&gt;=DATEVALUE("9/30/20"&amp;RIGHT(BO$1,2)))),
IF(AND($T555&gt;=DATEVALUE("10/1/20"&amp;RIGHT(BN$1,2)),$U555&lt;=DATEVALUE("9/30/20"&amp;RIGHT(BO$1,2))),NETWORKDAYS($T555,$U555,Holidays!$J$3:$J$937),
IF(AND($T555&lt;DATEVALUE("10/1/20"&amp;RIGHT(BN$1,2)),$U555&lt;=DATEVALUE("9/30/20"&amp;RIGHT(BO$1,2))),NETWORKDAYS(DATEVALUE("10/1/20"&amp;RIGHT(BN$1,2)),$U555,Holidays!$J$3:$J$937),
IF($T555&lt;DATEVALUE("10/1/20"&amp;RIGHT(BN$1,2)),NETWORKDAYS(DATEVALUE("10/1/20"&amp;RIGHT(BN$1,2)),DATEVALUE("9/30/20"&amp;RIGHT(BO$1,2)),Holidays!$J$3:$J$937),
IF($T555&gt;=DATEVALUE("10/1/20"&amp;RIGHT(BN$1,2)),NETWORKDAYS($T555,DATEVALUE("9/30/20"&amp;RIGHT(BO$1,2)),Holidays!$J$3:$J$937),"")))),"")/(NETWORKDAYS($T555,$U555,Holidays!$J$3:$J$937)),0))</f>
        <v/>
      </c>
      <c r="BP555" s="87" t="str">
        <f>IF($Q555="","",IFERROR(IF(OR(AND($T555&gt;=DATEVALUE("10/1/20"&amp;RIGHT(BO$1,2)),$T555&lt;=DATEVALUE("9/30/20"&amp;RIGHT(BP$1,2))),AND($U555&gt;=DATEVALUE("10/1/20"&amp;RIGHT(BO$1,2)),$U555&lt;=DATEVALUE("9/30/20"&amp;RIGHT(BP$1,2))),AND($T555&lt;=DATEVALUE("10/1/20"&amp;RIGHT(BO$1,2)),$U555&gt;=DATEVALUE("9/30/20"&amp;RIGHT(BP$1,2)))),
IF(AND($T555&gt;=DATEVALUE("10/1/20"&amp;RIGHT(BO$1,2)),$U555&lt;=DATEVALUE("9/30/20"&amp;RIGHT(BP$1,2))),NETWORKDAYS($T555,$U555,Holidays!$J$3:$J$937),
IF(AND($T555&lt;DATEVALUE("10/1/20"&amp;RIGHT(BO$1,2)),$U555&lt;=DATEVALUE("9/30/20"&amp;RIGHT(BP$1,2))),NETWORKDAYS(DATEVALUE("10/1/20"&amp;RIGHT(BO$1,2)),$U555,Holidays!$J$3:$J$937),
IF($T555&lt;DATEVALUE("10/1/20"&amp;RIGHT(BO$1,2)),NETWORKDAYS(DATEVALUE("10/1/20"&amp;RIGHT(BO$1,2)),DATEVALUE("9/30/20"&amp;RIGHT(BP$1,2)),Holidays!$J$3:$J$937),
IF($T555&gt;=DATEVALUE("10/1/20"&amp;RIGHT(BO$1,2)),NETWORKDAYS($T555,DATEVALUE("9/30/20"&amp;RIGHT(BP$1,2)),Holidays!$J$3:$J$937),"")))),"")/(NETWORKDAYS($T555,$U555,Holidays!$J$3:$J$937)),0))</f>
        <v/>
      </c>
      <c r="BQ555" s="87" t="str">
        <f>IF($Q555="","",IFERROR(IF(OR(AND($T555&gt;=DATEVALUE("10/1/20"&amp;RIGHT(BP$1,2)),$T555&lt;=DATEVALUE("9/30/20"&amp;RIGHT(BQ$1,2))),AND($U555&gt;=DATEVALUE("10/1/20"&amp;RIGHT(BP$1,2)),$U555&lt;=DATEVALUE("9/30/20"&amp;RIGHT(BQ$1,2))),AND($T555&lt;=DATEVALUE("10/1/20"&amp;RIGHT(BP$1,2)),$U555&gt;=DATEVALUE("9/30/20"&amp;RIGHT(BQ$1,2)))),
IF(AND($T555&gt;=DATEVALUE("10/1/20"&amp;RIGHT(BP$1,2)),$U555&lt;=DATEVALUE("9/30/20"&amp;RIGHT(BQ$1,2))),NETWORKDAYS($T555,$U555,Holidays!$J$3:$J$937),
IF(AND($T555&lt;DATEVALUE("10/1/20"&amp;RIGHT(BP$1,2)),$U555&lt;=DATEVALUE("9/30/20"&amp;RIGHT(BQ$1,2))),NETWORKDAYS(DATEVALUE("10/1/20"&amp;RIGHT(BP$1,2)),$U555,Holidays!$J$3:$J$937),
IF($T555&lt;DATEVALUE("10/1/20"&amp;RIGHT(BP$1,2)),NETWORKDAYS(DATEVALUE("10/1/20"&amp;RIGHT(BP$1,2)),DATEVALUE("9/30/20"&amp;RIGHT(BQ$1,2)),Holidays!$J$3:$J$937),
IF($T555&gt;=DATEVALUE("10/1/20"&amp;RIGHT(BP$1,2)),NETWORKDAYS($T555,DATEVALUE("9/30/20"&amp;RIGHT(BQ$1,2)),Holidays!$J$3:$J$937),"")))),"")/(NETWORKDAYS($T555,$U555,Holidays!$J$3:$J$937)),0))</f>
        <v/>
      </c>
      <c r="BR555" s="87" t="str">
        <f>IF($Q555="","",IFERROR(IF(OR(AND($T555&gt;=DATEVALUE("10/1/20"&amp;RIGHT(BQ$1,2)),$T555&lt;=DATEVALUE("9/30/20"&amp;RIGHT(BR$1,2))),AND($U555&gt;=DATEVALUE("10/1/20"&amp;RIGHT(BQ$1,2)),$U555&lt;=DATEVALUE("9/30/20"&amp;RIGHT(BR$1,2))),AND($T555&lt;=DATEVALUE("10/1/20"&amp;RIGHT(BQ$1,2)),$U555&gt;=DATEVALUE("9/30/20"&amp;RIGHT(BR$1,2)))),
IF(AND($T555&gt;=DATEVALUE("10/1/20"&amp;RIGHT(BQ$1,2)),$U555&lt;=DATEVALUE("9/30/20"&amp;RIGHT(BR$1,2))),NETWORKDAYS($T555,$U555,Holidays!$J$3:$J$937),
IF(AND($T555&lt;DATEVALUE("10/1/20"&amp;RIGHT(BQ$1,2)),$U555&lt;=DATEVALUE("9/30/20"&amp;RIGHT(BR$1,2))),NETWORKDAYS(DATEVALUE("10/1/20"&amp;RIGHT(BQ$1,2)),$U555,Holidays!$J$3:$J$937),
IF($T555&lt;DATEVALUE("10/1/20"&amp;RIGHT(BQ$1,2)),NETWORKDAYS(DATEVALUE("10/1/20"&amp;RIGHT(BQ$1,2)),DATEVALUE("9/30/20"&amp;RIGHT(BR$1,2)),Holidays!$J$3:$J$937),
IF($T555&gt;=DATEVALUE("10/1/20"&amp;RIGHT(BQ$1,2)),NETWORKDAYS($T555,DATEVALUE("9/30/20"&amp;RIGHT(BR$1,2)),Holidays!$J$3:$J$937),"")))),"")/(NETWORKDAYS($T555,$U555,Holidays!$J$3:$J$937)),0))</f>
        <v/>
      </c>
      <c r="BS555" s="87" t="str">
        <f>IF($Q555="","",IFERROR(IF(OR(AND($T555&gt;=DATEVALUE("10/1/20"&amp;RIGHT(BR$1,2)),$T555&lt;=DATEVALUE("9/30/20"&amp;RIGHT(BS$1,2))),AND($U555&gt;=DATEVALUE("10/1/20"&amp;RIGHT(BR$1,2)),$U555&lt;=DATEVALUE("9/30/20"&amp;RIGHT(BS$1,2))),AND($T555&lt;=DATEVALUE("10/1/20"&amp;RIGHT(BR$1,2)),$U555&gt;=DATEVALUE("9/30/20"&amp;RIGHT(BS$1,2)))),
IF(AND($T555&gt;=DATEVALUE("10/1/20"&amp;RIGHT(BR$1,2)),$U555&lt;=DATEVALUE("9/30/20"&amp;RIGHT(BS$1,2))),NETWORKDAYS($T555,$U555,Holidays!$J$3:$J$937),
IF(AND($T555&lt;DATEVALUE("10/1/20"&amp;RIGHT(BR$1,2)),$U555&lt;=DATEVALUE("9/30/20"&amp;RIGHT(BS$1,2))),NETWORKDAYS(DATEVALUE("10/1/20"&amp;RIGHT(BR$1,2)),$U555,Holidays!$J$3:$J$937),
IF($T555&lt;DATEVALUE("10/1/20"&amp;RIGHT(BR$1,2)),NETWORKDAYS(DATEVALUE("10/1/20"&amp;RIGHT(BR$1,2)),DATEVALUE("9/30/20"&amp;RIGHT(BS$1,2)),Holidays!$J$3:$J$937),
IF($T555&gt;=DATEVALUE("10/1/20"&amp;RIGHT(BR$1,2)),NETWORKDAYS($T555,DATEVALUE("9/30/20"&amp;RIGHT(BS$1,2)),Holidays!$J$3:$J$937),"")))),"")/(NETWORKDAYS($T555,$U555,Holidays!$J$3:$J$937)),0))</f>
        <v/>
      </c>
      <c r="BT555" s="87" t="str">
        <f>IF($Q555="","",IFERROR(IF(OR(AND($T555&gt;=DATEVALUE("10/1/20"&amp;RIGHT(BS$1,2)),$T555&lt;=DATEVALUE("9/30/20"&amp;RIGHT(BT$1,2))),AND($U555&gt;=DATEVALUE("10/1/20"&amp;RIGHT(BS$1,2)),$U555&lt;=DATEVALUE("9/30/20"&amp;RIGHT(BT$1,2))),AND($T555&lt;=DATEVALUE("10/1/20"&amp;RIGHT(BS$1,2)),$U555&gt;=DATEVALUE("9/30/20"&amp;RIGHT(BT$1,2)))),
IF(AND($T555&gt;=DATEVALUE("10/1/20"&amp;RIGHT(BS$1,2)),$U555&lt;=DATEVALUE("9/30/20"&amp;RIGHT(BT$1,2))),NETWORKDAYS($T555,$U555,Holidays!$J$3:$J$937),
IF(AND($T555&lt;DATEVALUE("10/1/20"&amp;RIGHT(BS$1,2)),$U555&lt;=DATEVALUE("9/30/20"&amp;RIGHT(BT$1,2))),NETWORKDAYS(DATEVALUE("10/1/20"&amp;RIGHT(BS$1,2)),$U555,Holidays!$J$3:$J$937),
IF($T555&lt;DATEVALUE("10/1/20"&amp;RIGHT(BS$1,2)),NETWORKDAYS(DATEVALUE("10/1/20"&amp;RIGHT(BS$1,2)),DATEVALUE("9/30/20"&amp;RIGHT(BT$1,2)),Holidays!$J$3:$J$937),
IF($T555&gt;=DATEVALUE("10/1/20"&amp;RIGHT(BS$1,2)),NETWORKDAYS($T555,DATEVALUE("9/30/20"&amp;RIGHT(BT$1,2)),Holidays!$J$3:$J$937),"")))),"")/(NETWORKDAYS($T555,$U555,Holidays!$J$3:$J$937)),0))</f>
        <v/>
      </c>
      <c r="BU555" s="87" t="str">
        <f>IF($Q555="","",IFERROR(IF(OR(AND($T555&gt;=DATEVALUE("10/1/20"&amp;RIGHT(BT$1,2)),$T555&lt;=DATEVALUE("9/30/20"&amp;RIGHT(BU$1,2))),AND($U555&gt;=DATEVALUE("10/1/20"&amp;RIGHT(BT$1,2)),$U555&lt;=DATEVALUE("9/30/20"&amp;RIGHT(BU$1,2))),AND($T555&lt;=DATEVALUE("10/1/20"&amp;RIGHT(BT$1,2)),$U555&gt;=DATEVALUE("9/30/20"&amp;RIGHT(BU$1,2)))),
IF(AND($T555&gt;=DATEVALUE("10/1/20"&amp;RIGHT(BT$1,2)),$U555&lt;=DATEVALUE("9/30/20"&amp;RIGHT(BU$1,2))),NETWORKDAYS($T555,$U555,Holidays!$J$3:$J$937),
IF(AND($T555&lt;DATEVALUE("10/1/20"&amp;RIGHT(BT$1,2)),$U555&lt;=DATEVALUE("9/30/20"&amp;RIGHT(BU$1,2))),NETWORKDAYS(DATEVALUE("10/1/20"&amp;RIGHT(BT$1,2)),$U555,Holidays!$J$3:$J$937),
IF($T555&lt;DATEVALUE("10/1/20"&amp;RIGHT(BT$1,2)),NETWORKDAYS(DATEVALUE("10/1/20"&amp;RIGHT(BT$1,2)),DATEVALUE("9/30/20"&amp;RIGHT(BU$1,2)),Holidays!$J$3:$J$937),
IF($T555&gt;=DATEVALUE("10/1/20"&amp;RIGHT(BT$1,2)),NETWORKDAYS($T555,DATEVALUE("9/30/20"&amp;RIGHT(BU$1,2)),Holidays!$J$3:$J$937),"")))),"")/(NETWORKDAYS($T555,$U555,Holidays!$J$3:$J$937)),0))</f>
        <v/>
      </c>
      <c r="BV555" s="87" t="str">
        <f>IF($Q555="","",IFERROR(IF(OR(AND($T555&gt;=DATEVALUE("10/1/20"&amp;RIGHT(BU$1,2)),$T555&lt;=DATEVALUE("9/30/20"&amp;RIGHT(BV$1,2))),AND($U555&gt;=DATEVALUE("10/1/20"&amp;RIGHT(BU$1,2)),$U555&lt;=DATEVALUE("9/30/20"&amp;RIGHT(BV$1,2))),AND($T555&lt;=DATEVALUE("10/1/20"&amp;RIGHT(BU$1,2)),$U555&gt;=DATEVALUE("9/30/20"&amp;RIGHT(BV$1,2)))),
IF(AND($T555&gt;=DATEVALUE("10/1/20"&amp;RIGHT(BU$1,2)),$U555&lt;=DATEVALUE("9/30/20"&amp;RIGHT(BV$1,2))),NETWORKDAYS($T555,$U555,Holidays!$J$3:$J$937),
IF(AND($T555&lt;DATEVALUE("10/1/20"&amp;RIGHT(BU$1,2)),$U555&lt;=DATEVALUE("9/30/20"&amp;RIGHT(BV$1,2))),NETWORKDAYS(DATEVALUE("10/1/20"&amp;RIGHT(BU$1,2)),$U555,Holidays!$J$3:$J$937),
IF($T555&lt;DATEVALUE("10/1/20"&amp;RIGHT(BU$1,2)),NETWORKDAYS(DATEVALUE("10/1/20"&amp;RIGHT(BU$1,2)),DATEVALUE("9/30/20"&amp;RIGHT(BV$1,2)),Holidays!$J$3:$J$937),
IF($T555&gt;=DATEVALUE("10/1/20"&amp;RIGHT(BU$1,2)),NETWORKDAYS($T555,DATEVALUE("9/30/20"&amp;RIGHT(BV$1,2)),Holidays!$J$3:$J$937),"")))),"")/(NETWORKDAYS($T555,$U555,Holidays!$J$3:$J$937)),0))</f>
        <v/>
      </c>
      <c r="BW555" s="87" t="str">
        <f>IF($Q555="","",IFERROR(IF(OR(AND($T555&gt;=DATEVALUE("10/1/20"&amp;RIGHT(BV$1,2)),$T555&lt;=DATEVALUE("9/30/20"&amp;RIGHT(BW$1,2))),AND($U555&gt;=DATEVALUE("10/1/20"&amp;RIGHT(BV$1,2)),$U555&lt;=DATEVALUE("9/30/20"&amp;RIGHT(BW$1,2))),AND($T555&lt;=DATEVALUE("10/1/20"&amp;RIGHT(BV$1,2)),$U555&gt;=DATEVALUE("9/30/20"&amp;RIGHT(BW$1,2)))),
IF(AND($T555&gt;=DATEVALUE("10/1/20"&amp;RIGHT(BV$1,2)),$U555&lt;=DATEVALUE("9/30/20"&amp;RIGHT(BW$1,2))),NETWORKDAYS($T555,$U555,Holidays!$J$3:$J$937),
IF(AND($T555&lt;DATEVALUE("10/1/20"&amp;RIGHT(BV$1,2)),$U555&lt;=DATEVALUE("9/30/20"&amp;RIGHT(BW$1,2))),NETWORKDAYS(DATEVALUE("10/1/20"&amp;RIGHT(BV$1,2)),$U555,Holidays!$J$3:$J$937),
IF($T555&lt;DATEVALUE("10/1/20"&amp;RIGHT(BV$1,2)),NETWORKDAYS(DATEVALUE("10/1/20"&amp;RIGHT(BV$1,2)),DATEVALUE("9/30/20"&amp;RIGHT(BW$1,2)),Holidays!$J$3:$J$937),
IF($T555&gt;=DATEVALUE("10/1/20"&amp;RIGHT(BV$1,2)),NETWORKDAYS($T555,DATEVALUE("9/30/20"&amp;RIGHT(BW$1,2)),Holidays!$J$3:$J$937),"")))),"")/(NETWORKDAYS($T555,$U555,Holidays!$J$3:$J$937)),0))</f>
        <v/>
      </c>
      <c r="BX555" s="87" t="str">
        <f>IF($Q555="","",IFERROR(IF(OR(AND($T555&gt;=DATEVALUE("10/1/20"&amp;RIGHT(BW$1,2)),$T555&lt;=DATEVALUE("9/30/20"&amp;RIGHT(BX$1,2))),AND($U555&gt;=DATEVALUE("10/1/20"&amp;RIGHT(BW$1,2)),$U555&lt;=DATEVALUE("9/30/20"&amp;RIGHT(BX$1,2))),AND($T555&lt;=DATEVALUE("10/1/20"&amp;RIGHT(BW$1,2)),$U555&gt;=DATEVALUE("9/30/20"&amp;RIGHT(BX$1,2)))),
IF(AND($T555&gt;=DATEVALUE("10/1/20"&amp;RIGHT(BW$1,2)),$U555&lt;=DATEVALUE("9/30/20"&amp;RIGHT(BX$1,2))),NETWORKDAYS($T555,$U555,Holidays!$J$3:$J$937),
IF(AND($T555&lt;DATEVALUE("10/1/20"&amp;RIGHT(BW$1,2)),$U555&lt;=DATEVALUE("9/30/20"&amp;RIGHT(BX$1,2))),NETWORKDAYS(DATEVALUE("10/1/20"&amp;RIGHT(BW$1,2)),$U555,Holidays!$J$3:$J$937),
IF($T555&lt;DATEVALUE("10/1/20"&amp;RIGHT(BW$1,2)),NETWORKDAYS(DATEVALUE("10/1/20"&amp;RIGHT(BW$1,2)),DATEVALUE("9/30/20"&amp;RIGHT(BX$1,2)),Holidays!$J$3:$J$937),
IF($T555&gt;=DATEVALUE("10/1/20"&amp;RIGHT(BW$1,2)),NETWORKDAYS($T555,DATEVALUE("9/30/20"&amp;RIGHT(BX$1,2)),Holidays!$J$3:$J$937),"")))),"")/(NETWORKDAYS($T555,$U555,Holidays!$J$3:$J$937)),0))</f>
        <v/>
      </c>
      <c r="BY555" s="87" t="str">
        <f>IF($Q555="","",IFERROR(IF(OR(AND($T555&gt;=DATEVALUE("10/1/20"&amp;RIGHT(BX$1,2)),$T555&lt;=DATEVALUE("9/30/20"&amp;RIGHT(BY$1,2))),AND($U555&gt;=DATEVALUE("10/1/20"&amp;RIGHT(BX$1,2)),$U555&lt;=DATEVALUE("9/30/20"&amp;RIGHT(BY$1,2))),AND($T555&lt;=DATEVALUE("10/1/20"&amp;RIGHT(BX$1,2)),$U555&gt;=DATEVALUE("9/30/20"&amp;RIGHT(BY$1,2)))),
IF(AND($T555&gt;=DATEVALUE("10/1/20"&amp;RIGHT(BX$1,2)),$U555&lt;=DATEVALUE("9/30/20"&amp;RIGHT(BY$1,2))),NETWORKDAYS($T555,$U555,Holidays!$J$3:$J$937),
IF(AND($T555&lt;DATEVALUE("10/1/20"&amp;RIGHT(BX$1,2)),$U555&lt;=DATEVALUE("9/30/20"&amp;RIGHT(BY$1,2))),NETWORKDAYS(DATEVALUE("10/1/20"&amp;RIGHT(BX$1,2)),$U555,Holidays!$J$3:$J$937),
IF($T555&lt;DATEVALUE("10/1/20"&amp;RIGHT(BX$1,2)),NETWORKDAYS(DATEVALUE("10/1/20"&amp;RIGHT(BX$1,2)),DATEVALUE("9/30/20"&amp;RIGHT(BY$1,2)),Holidays!$J$3:$J$937),
IF($T555&gt;=DATEVALUE("10/1/20"&amp;RIGHT(BX$1,2)),NETWORKDAYS($T555,DATEVALUE("9/30/20"&amp;RIGHT(BY$1,2)),Holidays!$J$3:$J$937),"")))),"")/(NETWORKDAYS($T555,$U555,Holidays!$J$3:$J$937)),0))</f>
        <v/>
      </c>
      <c r="BZ555" s="87" t="str">
        <f>IF($Q555="","",IFERROR(IF(OR(AND($T555&gt;=DATEVALUE("10/1/20"&amp;RIGHT(BY$1,2)),$T555&lt;=DATEVALUE("9/30/20"&amp;RIGHT(BZ$1,2))),AND($U555&gt;=DATEVALUE("10/1/20"&amp;RIGHT(BY$1,2)),$U555&lt;=DATEVALUE("9/30/20"&amp;RIGHT(BZ$1,2))),AND($T555&lt;=DATEVALUE("10/1/20"&amp;RIGHT(BY$1,2)),$U555&gt;=DATEVALUE("9/30/20"&amp;RIGHT(BZ$1,2)))),
IF(AND($T555&gt;=DATEVALUE("10/1/20"&amp;RIGHT(BY$1,2)),$U555&lt;=DATEVALUE("9/30/20"&amp;RIGHT(BZ$1,2))),NETWORKDAYS($T555,$U555,Holidays!$J$3:$J$937),
IF(AND($T555&lt;DATEVALUE("10/1/20"&amp;RIGHT(BY$1,2)),$U555&lt;=DATEVALUE("9/30/20"&amp;RIGHT(BZ$1,2))),NETWORKDAYS(DATEVALUE("10/1/20"&amp;RIGHT(BY$1,2)),$U555,Holidays!$J$3:$J$937),
IF($T555&lt;DATEVALUE("10/1/20"&amp;RIGHT(BY$1,2)),NETWORKDAYS(DATEVALUE("10/1/20"&amp;RIGHT(BY$1,2)),DATEVALUE("9/30/20"&amp;RIGHT(BZ$1,2)),Holidays!$J$3:$J$937),
IF($T555&gt;=DATEVALUE("10/1/20"&amp;RIGHT(BY$1,2)),NETWORKDAYS($T555,DATEVALUE("9/30/20"&amp;RIGHT(BZ$1,2)),Holidays!$J$3:$J$937),"")))),"")/(NETWORKDAYS($T555,$U555,Holidays!$J$3:$J$937)),0))</f>
        <v/>
      </c>
      <c r="CA555" s="87" t="str">
        <f>IF($Q555="","",IFERROR(IF(OR(AND($T555&gt;=DATEVALUE("10/1/20"&amp;RIGHT(BZ$1,2)),$T555&lt;=DATEVALUE("9/30/20"&amp;RIGHT(CA$1,2))),AND($U555&gt;=DATEVALUE("10/1/20"&amp;RIGHT(BZ$1,2)),$U555&lt;=DATEVALUE("9/30/20"&amp;RIGHT(CA$1,2))),AND($T555&lt;=DATEVALUE("10/1/20"&amp;RIGHT(BZ$1,2)),$U555&gt;=DATEVALUE("9/30/20"&amp;RIGHT(CA$1,2)))),
IF(AND($T555&gt;=DATEVALUE("10/1/20"&amp;RIGHT(BZ$1,2)),$U555&lt;=DATEVALUE("9/30/20"&amp;RIGHT(CA$1,2))),NETWORKDAYS($T555,$U555,Holidays!$J$3:$J$937),
IF(AND($T555&lt;DATEVALUE("10/1/20"&amp;RIGHT(BZ$1,2)),$U555&lt;=DATEVALUE("9/30/20"&amp;RIGHT(CA$1,2))),NETWORKDAYS(DATEVALUE("10/1/20"&amp;RIGHT(BZ$1,2)),$U555,Holidays!$J$3:$J$937),
IF($T555&lt;DATEVALUE("10/1/20"&amp;RIGHT(BZ$1,2)),NETWORKDAYS(DATEVALUE("10/1/20"&amp;RIGHT(BZ$1,2)),DATEVALUE("9/30/20"&amp;RIGHT(CA$1,2)),Holidays!$J$3:$J$937),
IF($T555&gt;=DATEVALUE("10/1/20"&amp;RIGHT(BZ$1,2)),NETWORKDAYS($T555,DATEVALUE("9/30/20"&amp;RIGHT(CA$1,2)),Holidays!$J$3:$J$937),"")))),"")/(NETWORKDAYS($T555,$U555,Holidays!$J$3:$J$937)),0))</f>
        <v/>
      </c>
      <c r="CB555" s="87" t="str">
        <f>IF($Q555="","",IFERROR(IF(OR(AND($T555&gt;=DATEVALUE("10/1/20"&amp;RIGHT(CA$1,2)),$T555&lt;=DATEVALUE("9/30/20"&amp;RIGHT(CB$1,2))),AND($U555&gt;=DATEVALUE("10/1/20"&amp;RIGHT(CA$1,2)),$U555&lt;=DATEVALUE("9/30/20"&amp;RIGHT(CB$1,2))),AND($T555&lt;=DATEVALUE("10/1/20"&amp;RIGHT(CA$1,2)),$U555&gt;=DATEVALUE("9/30/20"&amp;RIGHT(CB$1,2)))),
IF(AND($T555&gt;=DATEVALUE("10/1/20"&amp;RIGHT(CA$1,2)),$U555&lt;=DATEVALUE("9/30/20"&amp;RIGHT(CB$1,2))),NETWORKDAYS($T555,$U555,Holidays!$J$3:$J$937),
IF(AND($T555&lt;DATEVALUE("10/1/20"&amp;RIGHT(CA$1,2)),$U555&lt;=DATEVALUE("9/30/20"&amp;RIGHT(CB$1,2))),NETWORKDAYS(DATEVALUE("10/1/20"&amp;RIGHT(CA$1,2)),$U555,Holidays!$J$3:$J$937),
IF($T555&lt;DATEVALUE("10/1/20"&amp;RIGHT(CA$1,2)),NETWORKDAYS(DATEVALUE("10/1/20"&amp;RIGHT(CA$1,2)),DATEVALUE("9/30/20"&amp;RIGHT(CB$1,2)),Holidays!$J$3:$J$937),
IF($T555&gt;=DATEVALUE("10/1/20"&amp;RIGHT(CA$1,2)),NETWORKDAYS($T555,DATEVALUE("9/30/20"&amp;RIGHT(CB$1,2)),Holidays!$J$3:$J$937),"")))),"")/(NETWORKDAYS($T555,$U555,Holidays!$J$3:$J$937)),0))</f>
        <v/>
      </c>
    </row>
    <row r="556" spans="1:80">
      <c r="A556" s="97"/>
      <c r="B556" s="98" t="str">
        <f ca="1">IF(NOT($A556=""),OFFSET('WBS Reference &amp; User Procedure'!$A$1,MATCH($A556,'WBS Reference &amp; User Procedure'!$A:$A,0)-1,1),"")</f>
        <v/>
      </c>
      <c r="D556" s="97"/>
      <c r="I556" s="78"/>
      <c r="T556" s="104" t="str">
        <f>IF(NOT(Q556=""),IF(NOT($S556=""),$S556,#REF!),"")</f>
        <v/>
      </c>
      <c r="U556" s="104" t="str">
        <f>IF(NOT(Q556=""),WORKDAY(T556,Q556,Holidays!$J$3:$J$937),"")</f>
        <v/>
      </c>
      <c r="V556" s="104"/>
      <c r="W556" s="104"/>
      <c r="X556" s="101" t="str">
        <f t="shared" si="123"/>
        <v/>
      </c>
      <c r="AL556" s="87" t="str">
        <f t="shared" ca="1" si="120"/>
        <v/>
      </c>
      <c r="AN556" s="87" t="str">
        <f t="shared" ref="AN556:AW565" ca="1" si="124">IF($Q556="","",IFERROR(OFFSET(INDIRECT("'"&amp;KEY_RESOURCE_STRUCTURE_TAB&amp;"'!"&amp;KEY_RATE_SET_INDEX&amp;""),$AL556-1,COLUMN()-34),0))</f>
        <v/>
      </c>
      <c r="AO556" s="87" t="str">
        <f t="shared" ca="1" si="124"/>
        <v/>
      </c>
      <c r="AP556" s="87" t="str">
        <f t="shared" ca="1" si="124"/>
        <v/>
      </c>
      <c r="AQ556" s="87" t="str">
        <f t="shared" ca="1" si="124"/>
        <v/>
      </c>
      <c r="AR556" s="87" t="str">
        <f t="shared" ca="1" si="124"/>
        <v/>
      </c>
      <c r="AS556" s="87" t="str">
        <f t="shared" ca="1" si="124"/>
        <v/>
      </c>
      <c r="AT556" s="87" t="str">
        <f t="shared" ca="1" si="124"/>
        <v/>
      </c>
      <c r="AU556" s="87" t="str">
        <f t="shared" ca="1" si="124"/>
        <v/>
      </c>
      <c r="AV556" s="87" t="str">
        <f t="shared" ca="1" si="124"/>
        <v/>
      </c>
      <c r="AW556" s="87" t="str">
        <f t="shared" ca="1" si="124"/>
        <v/>
      </c>
      <c r="AX556" s="87" t="str">
        <f t="shared" ref="AX556:BG565" ca="1" si="125">IF($Q556="","",IFERROR(OFFSET(INDIRECT("'"&amp;KEY_RESOURCE_STRUCTURE_TAB&amp;"'!"&amp;KEY_RATE_SET_INDEX&amp;""),$AL556-1,COLUMN()-34),0))</f>
        <v/>
      </c>
      <c r="AY556" s="87" t="str">
        <f t="shared" ca="1" si="125"/>
        <v/>
      </c>
      <c r="AZ556" s="87" t="str">
        <f t="shared" ca="1" si="125"/>
        <v/>
      </c>
      <c r="BA556" s="87" t="str">
        <f t="shared" ca="1" si="125"/>
        <v/>
      </c>
      <c r="BB556" s="87" t="str">
        <f t="shared" ca="1" si="125"/>
        <v/>
      </c>
      <c r="BC556" s="87" t="str">
        <f t="shared" ca="1" si="125"/>
        <v/>
      </c>
      <c r="BD556" s="87" t="str">
        <f t="shared" ca="1" si="125"/>
        <v/>
      </c>
      <c r="BE556" s="87" t="str">
        <f t="shared" ca="1" si="125"/>
        <v/>
      </c>
      <c r="BF556" s="87" t="str">
        <f t="shared" ca="1" si="125"/>
        <v/>
      </c>
      <c r="BG556" s="87" t="str">
        <f t="shared" ca="1" si="125"/>
        <v/>
      </c>
      <c r="BI556" s="87" t="str">
        <f>IF($Q556="","",IFERROR(IF(OR(AND($T556&gt;=DATEVALUE("10/1/20"&amp;RIGHT(BH$1,2)),$T556&lt;=DATEVALUE("9/30/20"&amp;RIGHT(BI$1,2))),AND($U556&gt;=DATEVALUE("10/1/20"&amp;RIGHT(BH$1,2)),$U556&lt;=DATEVALUE("9/30/20"&amp;RIGHT(BI$1,2))),AND($T556&lt;=DATEVALUE("10/1/20"&amp;RIGHT(BH$1,2)),$U556&gt;=DATEVALUE("9/30/20"&amp;RIGHT(BI$1,2)))),
IF(AND($T556&gt;=DATEVALUE("10/1/20"&amp;RIGHT(BH$1,2)),$U556&lt;=DATEVALUE("9/30/20"&amp;RIGHT(BI$1,2))),NETWORKDAYS($T556,$U556,Holidays!$J$3:$J$937),
IF(AND($T556&lt;DATEVALUE("10/1/20"&amp;RIGHT(BH$1,2)),$U556&lt;=DATEVALUE("9/30/20"&amp;RIGHT(BI$1,2))),NETWORKDAYS(DATEVALUE("10/1/20"&amp;RIGHT(BH$1,2)),$U556,Holidays!$J$3:$J$937),
IF($T556&lt;DATEVALUE("10/1/20"&amp;RIGHT(BH$1,2)),NETWORKDAYS(DATEVALUE("10/1/20"&amp;RIGHT(BH$1,2)),DATEVALUE("9/30/20"&amp;RIGHT(BI$1,2)),Holidays!$J$3:$J$937),
IF($T556&gt;=DATEVALUE("10/1/20"&amp;RIGHT(BH$1,2)),NETWORKDAYS($T556,DATEVALUE("9/30/20"&amp;RIGHT(BI$1,2)),Holidays!$J$3:$J$937),"")))),"")/(NETWORKDAYS($T556,$U556,Holidays!$J$3:$J$937)),0))</f>
        <v/>
      </c>
      <c r="BJ556" s="87" t="str">
        <f>IF($Q556="","",IFERROR(IF(OR(AND($T556&gt;=DATEVALUE("10/1/20"&amp;RIGHT(BI$1,2)),$T556&lt;=DATEVALUE("9/30/20"&amp;RIGHT(BJ$1,2))),AND($U556&gt;=DATEVALUE("10/1/20"&amp;RIGHT(BI$1,2)),$U556&lt;=DATEVALUE("9/30/20"&amp;RIGHT(BJ$1,2))),AND($T556&lt;=DATEVALUE("10/1/20"&amp;RIGHT(BI$1,2)),$U556&gt;=DATEVALUE("9/30/20"&amp;RIGHT(BJ$1,2)))),
IF(AND($T556&gt;=DATEVALUE("10/1/20"&amp;RIGHT(BI$1,2)),$U556&lt;=DATEVALUE("9/30/20"&amp;RIGHT(BJ$1,2))),NETWORKDAYS($T556,$U556,Holidays!$J$3:$J$937),
IF(AND($T556&lt;DATEVALUE("10/1/20"&amp;RIGHT(BI$1,2)),$U556&lt;=DATEVALUE("9/30/20"&amp;RIGHT(BJ$1,2))),NETWORKDAYS(DATEVALUE("10/1/20"&amp;RIGHT(BI$1,2)),$U556,Holidays!$J$3:$J$937),
IF($T556&lt;DATEVALUE("10/1/20"&amp;RIGHT(BI$1,2)),NETWORKDAYS(DATEVALUE("10/1/20"&amp;RIGHT(BI$1,2)),DATEVALUE("9/30/20"&amp;RIGHT(BJ$1,2)),Holidays!$J$3:$J$937),
IF($T556&gt;=DATEVALUE("10/1/20"&amp;RIGHT(BI$1,2)),NETWORKDAYS($T556,DATEVALUE("9/30/20"&amp;RIGHT(BJ$1,2)),Holidays!$J$3:$J$937),"")))),"")/(NETWORKDAYS($T556,$U556,Holidays!$J$3:$J$937)),0))</f>
        <v/>
      </c>
      <c r="BK556" s="87" t="str">
        <f>IF($Q556="","",IFERROR(IF(OR(AND($T556&gt;=DATEVALUE("10/1/20"&amp;RIGHT(BJ$1,2)),$T556&lt;=DATEVALUE("9/30/20"&amp;RIGHT(BK$1,2))),AND($U556&gt;=DATEVALUE("10/1/20"&amp;RIGHT(BJ$1,2)),$U556&lt;=DATEVALUE("9/30/20"&amp;RIGHT(BK$1,2))),AND($T556&lt;=DATEVALUE("10/1/20"&amp;RIGHT(BJ$1,2)),$U556&gt;=DATEVALUE("9/30/20"&amp;RIGHT(BK$1,2)))),
IF(AND($T556&gt;=DATEVALUE("10/1/20"&amp;RIGHT(BJ$1,2)),$U556&lt;=DATEVALUE("9/30/20"&amp;RIGHT(BK$1,2))),NETWORKDAYS($T556,$U556,Holidays!$J$3:$J$937),
IF(AND($T556&lt;DATEVALUE("10/1/20"&amp;RIGHT(BJ$1,2)),$U556&lt;=DATEVALUE("9/30/20"&amp;RIGHT(BK$1,2))),NETWORKDAYS(DATEVALUE("10/1/20"&amp;RIGHT(BJ$1,2)),$U556,Holidays!$J$3:$J$937),
IF($T556&lt;DATEVALUE("10/1/20"&amp;RIGHT(BJ$1,2)),NETWORKDAYS(DATEVALUE("10/1/20"&amp;RIGHT(BJ$1,2)),DATEVALUE("9/30/20"&amp;RIGHT(BK$1,2)),Holidays!$J$3:$J$937),
IF($T556&gt;=DATEVALUE("10/1/20"&amp;RIGHT(BJ$1,2)),NETWORKDAYS($T556,DATEVALUE("9/30/20"&amp;RIGHT(BK$1,2)),Holidays!$J$3:$J$937),"")))),"")/(NETWORKDAYS($T556,$U556,Holidays!$J$3:$J$937)),0))</f>
        <v/>
      </c>
      <c r="BL556" s="87" t="str">
        <f>IF($Q556="","",IFERROR(IF(OR(AND($T556&gt;=DATEVALUE("10/1/20"&amp;RIGHT(BK$1,2)),$T556&lt;=DATEVALUE("9/30/20"&amp;RIGHT(BL$1,2))),AND($U556&gt;=DATEVALUE("10/1/20"&amp;RIGHT(BK$1,2)),$U556&lt;=DATEVALUE("9/30/20"&amp;RIGHT(BL$1,2))),AND($T556&lt;=DATEVALUE("10/1/20"&amp;RIGHT(BK$1,2)),$U556&gt;=DATEVALUE("9/30/20"&amp;RIGHT(BL$1,2)))),
IF(AND($T556&gt;=DATEVALUE("10/1/20"&amp;RIGHT(BK$1,2)),$U556&lt;=DATEVALUE("9/30/20"&amp;RIGHT(BL$1,2))),NETWORKDAYS($T556,$U556,Holidays!$J$3:$J$937),
IF(AND($T556&lt;DATEVALUE("10/1/20"&amp;RIGHT(BK$1,2)),$U556&lt;=DATEVALUE("9/30/20"&amp;RIGHT(BL$1,2))),NETWORKDAYS(DATEVALUE("10/1/20"&amp;RIGHT(BK$1,2)),$U556,Holidays!$J$3:$J$937),
IF($T556&lt;DATEVALUE("10/1/20"&amp;RIGHT(BK$1,2)),NETWORKDAYS(DATEVALUE("10/1/20"&amp;RIGHT(BK$1,2)),DATEVALUE("9/30/20"&amp;RIGHT(BL$1,2)),Holidays!$J$3:$J$937),
IF($T556&gt;=DATEVALUE("10/1/20"&amp;RIGHT(BK$1,2)),NETWORKDAYS($T556,DATEVALUE("9/30/20"&amp;RIGHT(BL$1,2)),Holidays!$J$3:$J$937),"")))),"")/(NETWORKDAYS($T556,$U556,Holidays!$J$3:$J$937)),0))</f>
        <v/>
      </c>
      <c r="BM556" s="87" t="str">
        <f>IF($Q556="","",IFERROR(IF(OR(AND($T556&gt;=DATEVALUE("10/1/20"&amp;RIGHT(BL$1,2)),$T556&lt;=DATEVALUE("9/30/20"&amp;RIGHT(BM$1,2))),AND($U556&gt;=DATEVALUE("10/1/20"&amp;RIGHT(BL$1,2)),$U556&lt;=DATEVALUE("9/30/20"&amp;RIGHT(BM$1,2))),AND($T556&lt;=DATEVALUE("10/1/20"&amp;RIGHT(BL$1,2)),$U556&gt;=DATEVALUE("9/30/20"&amp;RIGHT(BM$1,2)))),
IF(AND($T556&gt;=DATEVALUE("10/1/20"&amp;RIGHT(BL$1,2)),$U556&lt;=DATEVALUE("9/30/20"&amp;RIGHT(BM$1,2))),NETWORKDAYS($T556,$U556,Holidays!$J$3:$J$937),
IF(AND($T556&lt;DATEVALUE("10/1/20"&amp;RIGHT(BL$1,2)),$U556&lt;=DATEVALUE("9/30/20"&amp;RIGHT(BM$1,2))),NETWORKDAYS(DATEVALUE("10/1/20"&amp;RIGHT(BL$1,2)),$U556,Holidays!$J$3:$J$937),
IF($T556&lt;DATEVALUE("10/1/20"&amp;RIGHT(BL$1,2)),NETWORKDAYS(DATEVALUE("10/1/20"&amp;RIGHT(BL$1,2)),DATEVALUE("9/30/20"&amp;RIGHT(BM$1,2)),Holidays!$J$3:$J$937),
IF($T556&gt;=DATEVALUE("10/1/20"&amp;RIGHT(BL$1,2)),NETWORKDAYS($T556,DATEVALUE("9/30/20"&amp;RIGHT(BM$1,2)),Holidays!$J$3:$J$937),"")))),"")/(NETWORKDAYS($T556,$U556,Holidays!$J$3:$J$937)),0))</f>
        <v/>
      </c>
      <c r="BN556" s="87" t="str">
        <f>IF($Q556="","",IFERROR(IF(OR(AND($T556&gt;=DATEVALUE("10/1/20"&amp;RIGHT(BM$1,2)),$T556&lt;=DATEVALUE("9/30/20"&amp;RIGHT(BN$1,2))),AND($U556&gt;=DATEVALUE("10/1/20"&amp;RIGHT(BM$1,2)),$U556&lt;=DATEVALUE("9/30/20"&amp;RIGHT(BN$1,2))),AND($T556&lt;=DATEVALUE("10/1/20"&amp;RIGHT(BM$1,2)),$U556&gt;=DATEVALUE("9/30/20"&amp;RIGHT(BN$1,2)))),
IF(AND($T556&gt;=DATEVALUE("10/1/20"&amp;RIGHT(BM$1,2)),$U556&lt;=DATEVALUE("9/30/20"&amp;RIGHT(BN$1,2))),NETWORKDAYS($T556,$U556,Holidays!$J$3:$J$937),
IF(AND($T556&lt;DATEVALUE("10/1/20"&amp;RIGHT(BM$1,2)),$U556&lt;=DATEVALUE("9/30/20"&amp;RIGHT(BN$1,2))),NETWORKDAYS(DATEVALUE("10/1/20"&amp;RIGHT(BM$1,2)),$U556,Holidays!$J$3:$J$937),
IF($T556&lt;DATEVALUE("10/1/20"&amp;RIGHT(BM$1,2)),NETWORKDAYS(DATEVALUE("10/1/20"&amp;RIGHT(BM$1,2)),DATEVALUE("9/30/20"&amp;RIGHT(BN$1,2)),Holidays!$J$3:$J$937),
IF($T556&gt;=DATEVALUE("10/1/20"&amp;RIGHT(BM$1,2)),NETWORKDAYS($T556,DATEVALUE("9/30/20"&amp;RIGHT(BN$1,2)),Holidays!$J$3:$J$937),"")))),"")/(NETWORKDAYS($T556,$U556,Holidays!$J$3:$J$937)),0))</f>
        <v/>
      </c>
      <c r="BO556" s="87" t="str">
        <f>IF($Q556="","",IFERROR(IF(OR(AND($T556&gt;=DATEVALUE("10/1/20"&amp;RIGHT(BN$1,2)),$T556&lt;=DATEVALUE("9/30/20"&amp;RIGHT(BO$1,2))),AND($U556&gt;=DATEVALUE("10/1/20"&amp;RIGHT(BN$1,2)),$U556&lt;=DATEVALUE("9/30/20"&amp;RIGHT(BO$1,2))),AND($T556&lt;=DATEVALUE("10/1/20"&amp;RIGHT(BN$1,2)),$U556&gt;=DATEVALUE("9/30/20"&amp;RIGHT(BO$1,2)))),
IF(AND($T556&gt;=DATEVALUE("10/1/20"&amp;RIGHT(BN$1,2)),$U556&lt;=DATEVALUE("9/30/20"&amp;RIGHT(BO$1,2))),NETWORKDAYS($T556,$U556,Holidays!$J$3:$J$937),
IF(AND($T556&lt;DATEVALUE("10/1/20"&amp;RIGHT(BN$1,2)),$U556&lt;=DATEVALUE("9/30/20"&amp;RIGHT(BO$1,2))),NETWORKDAYS(DATEVALUE("10/1/20"&amp;RIGHT(BN$1,2)),$U556,Holidays!$J$3:$J$937),
IF($T556&lt;DATEVALUE("10/1/20"&amp;RIGHT(BN$1,2)),NETWORKDAYS(DATEVALUE("10/1/20"&amp;RIGHT(BN$1,2)),DATEVALUE("9/30/20"&amp;RIGHT(BO$1,2)),Holidays!$J$3:$J$937),
IF($T556&gt;=DATEVALUE("10/1/20"&amp;RIGHT(BN$1,2)),NETWORKDAYS($T556,DATEVALUE("9/30/20"&amp;RIGHT(BO$1,2)),Holidays!$J$3:$J$937),"")))),"")/(NETWORKDAYS($T556,$U556,Holidays!$J$3:$J$937)),0))</f>
        <v/>
      </c>
      <c r="BP556" s="87" t="str">
        <f>IF($Q556="","",IFERROR(IF(OR(AND($T556&gt;=DATEVALUE("10/1/20"&amp;RIGHT(BO$1,2)),$T556&lt;=DATEVALUE("9/30/20"&amp;RIGHT(BP$1,2))),AND($U556&gt;=DATEVALUE("10/1/20"&amp;RIGHT(BO$1,2)),$U556&lt;=DATEVALUE("9/30/20"&amp;RIGHT(BP$1,2))),AND($T556&lt;=DATEVALUE("10/1/20"&amp;RIGHT(BO$1,2)),$U556&gt;=DATEVALUE("9/30/20"&amp;RIGHT(BP$1,2)))),
IF(AND($T556&gt;=DATEVALUE("10/1/20"&amp;RIGHT(BO$1,2)),$U556&lt;=DATEVALUE("9/30/20"&amp;RIGHT(BP$1,2))),NETWORKDAYS($T556,$U556,Holidays!$J$3:$J$937),
IF(AND($T556&lt;DATEVALUE("10/1/20"&amp;RIGHT(BO$1,2)),$U556&lt;=DATEVALUE("9/30/20"&amp;RIGHT(BP$1,2))),NETWORKDAYS(DATEVALUE("10/1/20"&amp;RIGHT(BO$1,2)),$U556,Holidays!$J$3:$J$937),
IF($T556&lt;DATEVALUE("10/1/20"&amp;RIGHT(BO$1,2)),NETWORKDAYS(DATEVALUE("10/1/20"&amp;RIGHT(BO$1,2)),DATEVALUE("9/30/20"&amp;RIGHT(BP$1,2)),Holidays!$J$3:$J$937),
IF($T556&gt;=DATEVALUE("10/1/20"&amp;RIGHT(BO$1,2)),NETWORKDAYS($T556,DATEVALUE("9/30/20"&amp;RIGHT(BP$1,2)),Holidays!$J$3:$J$937),"")))),"")/(NETWORKDAYS($T556,$U556,Holidays!$J$3:$J$937)),0))</f>
        <v/>
      </c>
      <c r="BQ556" s="87" t="str">
        <f>IF($Q556="","",IFERROR(IF(OR(AND($T556&gt;=DATEVALUE("10/1/20"&amp;RIGHT(BP$1,2)),$T556&lt;=DATEVALUE("9/30/20"&amp;RIGHT(BQ$1,2))),AND($U556&gt;=DATEVALUE("10/1/20"&amp;RIGHT(BP$1,2)),$U556&lt;=DATEVALUE("9/30/20"&amp;RIGHT(BQ$1,2))),AND($T556&lt;=DATEVALUE("10/1/20"&amp;RIGHT(BP$1,2)),$U556&gt;=DATEVALUE("9/30/20"&amp;RIGHT(BQ$1,2)))),
IF(AND($T556&gt;=DATEVALUE("10/1/20"&amp;RIGHT(BP$1,2)),$U556&lt;=DATEVALUE("9/30/20"&amp;RIGHT(BQ$1,2))),NETWORKDAYS($T556,$U556,Holidays!$J$3:$J$937),
IF(AND($T556&lt;DATEVALUE("10/1/20"&amp;RIGHT(BP$1,2)),$U556&lt;=DATEVALUE("9/30/20"&amp;RIGHT(BQ$1,2))),NETWORKDAYS(DATEVALUE("10/1/20"&amp;RIGHT(BP$1,2)),$U556,Holidays!$J$3:$J$937),
IF($T556&lt;DATEVALUE("10/1/20"&amp;RIGHT(BP$1,2)),NETWORKDAYS(DATEVALUE("10/1/20"&amp;RIGHT(BP$1,2)),DATEVALUE("9/30/20"&amp;RIGHT(BQ$1,2)),Holidays!$J$3:$J$937),
IF($T556&gt;=DATEVALUE("10/1/20"&amp;RIGHT(BP$1,2)),NETWORKDAYS($T556,DATEVALUE("9/30/20"&amp;RIGHT(BQ$1,2)),Holidays!$J$3:$J$937),"")))),"")/(NETWORKDAYS($T556,$U556,Holidays!$J$3:$J$937)),0))</f>
        <v/>
      </c>
      <c r="BR556" s="87" t="str">
        <f>IF($Q556="","",IFERROR(IF(OR(AND($T556&gt;=DATEVALUE("10/1/20"&amp;RIGHT(BQ$1,2)),$T556&lt;=DATEVALUE("9/30/20"&amp;RIGHT(BR$1,2))),AND($U556&gt;=DATEVALUE("10/1/20"&amp;RIGHT(BQ$1,2)),$U556&lt;=DATEVALUE("9/30/20"&amp;RIGHT(BR$1,2))),AND($T556&lt;=DATEVALUE("10/1/20"&amp;RIGHT(BQ$1,2)),$U556&gt;=DATEVALUE("9/30/20"&amp;RIGHT(BR$1,2)))),
IF(AND($T556&gt;=DATEVALUE("10/1/20"&amp;RIGHT(BQ$1,2)),$U556&lt;=DATEVALUE("9/30/20"&amp;RIGHT(BR$1,2))),NETWORKDAYS($T556,$U556,Holidays!$J$3:$J$937),
IF(AND($T556&lt;DATEVALUE("10/1/20"&amp;RIGHT(BQ$1,2)),$U556&lt;=DATEVALUE("9/30/20"&amp;RIGHT(BR$1,2))),NETWORKDAYS(DATEVALUE("10/1/20"&amp;RIGHT(BQ$1,2)),$U556,Holidays!$J$3:$J$937),
IF($T556&lt;DATEVALUE("10/1/20"&amp;RIGHT(BQ$1,2)),NETWORKDAYS(DATEVALUE("10/1/20"&amp;RIGHT(BQ$1,2)),DATEVALUE("9/30/20"&amp;RIGHT(BR$1,2)),Holidays!$J$3:$J$937),
IF($T556&gt;=DATEVALUE("10/1/20"&amp;RIGHT(BQ$1,2)),NETWORKDAYS($T556,DATEVALUE("9/30/20"&amp;RIGHT(BR$1,2)),Holidays!$J$3:$J$937),"")))),"")/(NETWORKDAYS($T556,$U556,Holidays!$J$3:$J$937)),0))</f>
        <v/>
      </c>
      <c r="BS556" s="87" t="str">
        <f>IF($Q556="","",IFERROR(IF(OR(AND($T556&gt;=DATEVALUE("10/1/20"&amp;RIGHT(BR$1,2)),$T556&lt;=DATEVALUE("9/30/20"&amp;RIGHT(BS$1,2))),AND($U556&gt;=DATEVALUE("10/1/20"&amp;RIGHT(BR$1,2)),$U556&lt;=DATEVALUE("9/30/20"&amp;RIGHT(BS$1,2))),AND($T556&lt;=DATEVALUE("10/1/20"&amp;RIGHT(BR$1,2)),$U556&gt;=DATEVALUE("9/30/20"&amp;RIGHT(BS$1,2)))),
IF(AND($T556&gt;=DATEVALUE("10/1/20"&amp;RIGHT(BR$1,2)),$U556&lt;=DATEVALUE("9/30/20"&amp;RIGHT(BS$1,2))),NETWORKDAYS($T556,$U556,Holidays!$J$3:$J$937),
IF(AND($T556&lt;DATEVALUE("10/1/20"&amp;RIGHT(BR$1,2)),$U556&lt;=DATEVALUE("9/30/20"&amp;RIGHT(BS$1,2))),NETWORKDAYS(DATEVALUE("10/1/20"&amp;RIGHT(BR$1,2)),$U556,Holidays!$J$3:$J$937),
IF($T556&lt;DATEVALUE("10/1/20"&amp;RIGHT(BR$1,2)),NETWORKDAYS(DATEVALUE("10/1/20"&amp;RIGHT(BR$1,2)),DATEVALUE("9/30/20"&amp;RIGHT(BS$1,2)),Holidays!$J$3:$J$937),
IF($T556&gt;=DATEVALUE("10/1/20"&amp;RIGHT(BR$1,2)),NETWORKDAYS($T556,DATEVALUE("9/30/20"&amp;RIGHT(BS$1,2)),Holidays!$J$3:$J$937),"")))),"")/(NETWORKDAYS($T556,$U556,Holidays!$J$3:$J$937)),0))</f>
        <v/>
      </c>
      <c r="BT556" s="87" t="str">
        <f>IF($Q556="","",IFERROR(IF(OR(AND($T556&gt;=DATEVALUE("10/1/20"&amp;RIGHT(BS$1,2)),$T556&lt;=DATEVALUE("9/30/20"&amp;RIGHT(BT$1,2))),AND($U556&gt;=DATEVALUE("10/1/20"&amp;RIGHT(BS$1,2)),$U556&lt;=DATEVALUE("9/30/20"&amp;RIGHT(BT$1,2))),AND($T556&lt;=DATEVALUE("10/1/20"&amp;RIGHT(BS$1,2)),$U556&gt;=DATEVALUE("9/30/20"&amp;RIGHT(BT$1,2)))),
IF(AND($T556&gt;=DATEVALUE("10/1/20"&amp;RIGHT(BS$1,2)),$U556&lt;=DATEVALUE("9/30/20"&amp;RIGHT(BT$1,2))),NETWORKDAYS($T556,$U556,Holidays!$J$3:$J$937),
IF(AND($T556&lt;DATEVALUE("10/1/20"&amp;RIGHT(BS$1,2)),$U556&lt;=DATEVALUE("9/30/20"&amp;RIGHT(BT$1,2))),NETWORKDAYS(DATEVALUE("10/1/20"&amp;RIGHT(BS$1,2)),$U556,Holidays!$J$3:$J$937),
IF($T556&lt;DATEVALUE("10/1/20"&amp;RIGHT(BS$1,2)),NETWORKDAYS(DATEVALUE("10/1/20"&amp;RIGHT(BS$1,2)),DATEVALUE("9/30/20"&amp;RIGHT(BT$1,2)),Holidays!$J$3:$J$937),
IF($T556&gt;=DATEVALUE("10/1/20"&amp;RIGHT(BS$1,2)),NETWORKDAYS($T556,DATEVALUE("9/30/20"&amp;RIGHT(BT$1,2)),Holidays!$J$3:$J$937),"")))),"")/(NETWORKDAYS($T556,$U556,Holidays!$J$3:$J$937)),0))</f>
        <v/>
      </c>
      <c r="BU556" s="87" t="str">
        <f>IF($Q556="","",IFERROR(IF(OR(AND($T556&gt;=DATEVALUE("10/1/20"&amp;RIGHT(BT$1,2)),$T556&lt;=DATEVALUE("9/30/20"&amp;RIGHT(BU$1,2))),AND($U556&gt;=DATEVALUE("10/1/20"&amp;RIGHT(BT$1,2)),$U556&lt;=DATEVALUE("9/30/20"&amp;RIGHT(BU$1,2))),AND($T556&lt;=DATEVALUE("10/1/20"&amp;RIGHT(BT$1,2)),$U556&gt;=DATEVALUE("9/30/20"&amp;RIGHT(BU$1,2)))),
IF(AND($T556&gt;=DATEVALUE("10/1/20"&amp;RIGHT(BT$1,2)),$U556&lt;=DATEVALUE("9/30/20"&amp;RIGHT(BU$1,2))),NETWORKDAYS($T556,$U556,Holidays!$J$3:$J$937),
IF(AND($T556&lt;DATEVALUE("10/1/20"&amp;RIGHT(BT$1,2)),$U556&lt;=DATEVALUE("9/30/20"&amp;RIGHT(BU$1,2))),NETWORKDAYS(DATEVALUE("10/1/20"&amp;RIGHT(BT$1,2)),$U556,Holidays!$J$3:$J$937),
IF($T556&lt;DATEVALUE("10/1/20"&amp;RIGHT(BT$1,2)),NETWORKDAYS(DATEVALUE("10/1/20"&amp;RIGHT(BT$1,2)),DATEVALUE("9/30/20"&amp;RIGHT(BU$1,2)),Holidays!$J$3:$J$937),
IF($T556&gt;=DATEVALUE("10/1/20"&amp;RIGHT(BT$1,2)),NETWORKDAYS($T556,DATEVALUE("9/30/20"&amp;RIGHT(BU$1,2)),Holidays!$J$3:$J$937),"")))),"")/(NETWORKDAYS($T556,$U556,Holidays!$J$3:$J$937)),0))</f>
        <v/>
      </c>
      <c r="BV556" s="87" t="str">
        <f>IF($Q556="","",IFERROR(IF(OR(AND($T556&gt;=DATEVALUE("10/1/20"&amp;RIGHT(BU$1,2)),$T556&lt;=DATEVALUE("9/30/20"&amp;RIGHT(BV$1,2))),AND($U556&gt;=DATEVALUE("10/1/20"&amp;RIGHT(BU$1,2)),$U556&lt;=DATEVALUE("9/30/20"&amp;RIGHT(BV$1,2))),AND($T556&lt;=DATEVALUE("10/1/20"&amp;RIGHT(BU$1,2)),$U556&gt;=DATEVALUE("9/30/20"&amp;RIGHT(BV$1,2)))),
IF(AND($T556&gt;=DATEVALUE("10/1/20"&amp;RIGHT(BU$1,2)),$U556&lt;=DATEVALUE("9/30/20"&amp;RIGHT(BV$1,2))),NETWORKDAYS($T556,$U556,Holidays!$J$3:$J$937),
IF(AND($T556&lt;DATEVALUE("10/1/20"&amp;RIGHT(BU$1,2)),$U556&lt;=DATEVALUE("9/30/20"&amp;RIGHT(BV$1,2))),NETWORKDAYS(DATEVALUE("10/1/20"&amp;RIGHT(BU$1,2)),$U556,Holidays!$J$3:$J$937),
IF($T556&lt;DATEVALUE("10/1/20"&amp;RIGHT(BU$1,2)),NETWORKDAYS(DATEVALUE("10/1/20"&amp;RIGHT(BU$1,2)),DATEVALUE("9/30/20"&amp;RIGHT(BV$1,2)),Holidays!$J$3:$J$937),
IF($T556&gt;=DATEVALUE("10/1/20"&amp;RIGHT(BU$1,2)),NETWORKDAYS($T556,DATEVALUE("9/30/20"&amp;RIGHT(BV$1,2)),Holidays!$J$3:$J$937),"")))),"")/(NETWORKDAYS($T556,$U556,Holidays!$J$3:$J$937)),0))</f>
        <v/>
      </c>
      <c r="BW556" s="87" t="str">
        <f>IF($Q556="","",IFERROR(IF(OR(AND($T556&gt;=DATEVALUE("10/1/20"&amp;RIGHT(BV$1,2)),$T556&lt;=DATEVALUE("9/30/20"&amp;RIGHT(BW$1,2))),AND($U556&gt;=DATEVALUE("10/1/20"&amp;RIGHT(BV$1,2)),$U556&lt;=DATEVALUE("9/30/20"&amp;RIGHT(BW$1,2))),AND($T556&lt;=DATEVALUE("10/1/20"&amp;RIGHT(BV$1,2)),$U556&gt;=DATEVALUE("9/30/20"&amp;RIGHT(BW$1,2)))),
IF(AND($T556&gt;=DATEVALUE("10/1/20"&amp;RIGHT(BV$1,2)),$U556&lt;=DATEVALUE("9/30/20"&amp;RIGHT(BW$1,2))),NETWORKDAYS($T556,$U556,Holidays!$J$3:$J$937),
IF(AND($T556&lt;DATEVALUE("10/1/20"&amp;RIGHT(BV$1,2)),$U556&lt;=DATEVALUE("9/30/20"&amp;RIGHT(BW$1,2))),NETWORKDAYS(DATEVALUE("10/1/20"&amp;RIGHT(BV$1,2)),$U556,Holidays!$J$3:$J$937),
IF($T556&lt;DATEVALUE("10/1/20"&amp;RIGHT(BV$1,2)),NETWORKDAYS(DATEVALUE("10/1/20"&amp;RIGHT(BV$1,2)),DATEVALUE("9/30/20"&amp;RIGHT(BW$1,2)),Holidays!$J$3:$J$937),
IF($T556&gt;=DATEVALUE("10/1/20"&amp;RIGHT(BV$1,2)),NETWORKDAYS($T556,DATEVALUE("9/30/20"&amp;RIGHT(BW$1,2)),Holidays!$J$3:$J$937),"")))),"")/(NETWORKDAYS($T556,$U556,Holidays!$J$3:$J$937)),0))</f>
        <v/>
      </c>
      <c r="BX556" s="87" t="str">
        <f>IF($Q556="","",IFERROR(IF(OR(AND($T556&gt;=DATEVALUE("10/1/20"&amp;RIGHT(BW$1,2)),$T556&lt;=DATEVALUE("9/30/20"&amp;RIGHT(BX$1,2))),AND($U556&gt;=DATEVALUE("10/1/20"&amp;RIGHT(BW$1,2)),$U556&lt;=DATEVALUE("9/30/20"&amp;RIGHT(BX$1,2))),AND($T556&lt;=DATEVALUE("10/1/20"&amp;RIGHT(BW$1,2)),$U556&gt;=DATEVALUE("9/30/20"&amp;RIGHT(BX$1,2)))),
IF(AND($T556&gt;=DATEVALUE("10/1/20"&amp;RIGHT(BW$1,2)),$U556&lt;=DATEVALUE("9/30/20"&amp;RIGHT(BX$1,2))),NETWORKDAYS($T556,$U556,Holidays!$J$3:$J$937),
IF(AND($T556&lt;DATEVALUE("10/1/20"&amp;RIGHT(BW$1,2)),$U556&lt;=DATEVALUE("9/30/20"&amp;RIGHT(BX$1,2))),NETWORKDAYS(DATEVALUE("10/1/20"&amp;RIGHT(BW$1,2)),$U556,Holidays!$J$3:$J$937),
IF($T556&lt;DATEVALUE("10/1/20"&amp;RIGHT(BW$1,2)),NETWORKDAYS(DATEVALUE("10/1/20"&amp;RIGHT(BW$1,2)),DATEVALUE("9/30/20"&amp;RIGHT(BX$1,2)),Holidays!$J$3:$J$937),
IF($T556&gt;=DATEVALUE("10/1/20"&amp;RIGHT(BW$1,2)),NETWORKDAYS($T556,DATEVALUE("9/30/20"&amp;RIGHT(BX$1,2)),Holidays!$J$3:$J$937),"")))),"")/(NETWORKDAYS($T556,$U556,Holidays!$J$3:$J$937)),0))</f>
        <v/>
      </c>
      <c r="BY556" s="87" t="str">
        <f>IF($Q556="","",IFERROR(IF(OR(AND($T556&gt;=DATEVALUE("10/1/20"&amp;RIGHT(BX$1,2)),$T556&lt;=DATEVALUE("9/30/20"&amp;RIGHT(BY$1,2))),AND($U556&gt;=DATEVALUE("10/1/20"&amp;RIGHT(BX$1,2)),$U556&lt;=DATEVALUE("9/30/20"&amp;RIGHT(BY$1,2))),AND($T556&lt;=DATEVALUE("10/1/20"&amp;RIGHT(BX$1,2)),$U556&gt;=DATEVALUE("9/30/20"&amp;RIGHT(BY$1,2)))),
IF(AND($T556&gt;=DATEVALUE("10/1/20"&amp;RIGHT(BX$1,2)),$U556&lt;=DATEVALUE("9/30/20"&amp;RIGHT(BY$1,2))),NETWORKDAYS($T556,$U556,Holidays!$J$3:$J$937),
IF(AND($T556&lt;DATEVALUE("10/1/20"&amp;RIGHT(BX$1,2)),$U556&lt;=DATEVALUE("9/30/20"&amp;RIGHT(BY$1,2))),NETWORKDAYS(DATEVALUE("10/1/20"&amp;RIGHT(BX$1,2)),$U556,Holidays!$J$3:$J$937),
IF($T556&lt;DATEVALUE("10/1/20"&amp;RIGHT(BX$1,2)),NETWORKDAYS(DATEVALUE("10/1/20"&amp;RIGHT(BX$1,2)),DATEVALUE("9/30/20"&amp;RIGHT(BY$1,2)),Holidays!$J$3:$J$937),
IF($T556&gt;=DATEVALUE("10/1/20"&amp;RIGHT(BX$1,2)),NETWORKDAYS($T556,DATEVALUE("9/30/20"&amp;RIGHT(BY$1,2)),Holidays!$J$3:$J$937),"")))),"")/(NETWORKDAYS($T556,$U556,Holidays!$J$3:$J$937)),0))</f>
        <v/>
      </c>
      <c r="BZ556" s="87" t="str">
        <f>IF($Q556="","",IFERROR(IF(OR(AND($T556&gt;=DATEVALUE("10/1/20"&amp;RIGHT(BY$1,2)),$T556&lt;=DATEVALUE("9/30/20"&amp;RIGHT(BZ$1,2))),AND($U556&gt;=DATEVALUE("10/1/20"&amp;RIGHT(BY$1,2)),$U556&lt;=DATEVALUE("9/30/20"&amp;RIGHT(BZ$1,2))),AND($T556&lt;=DATEVALUE("10/1/20"&amp;RIGHT(BY$1,2)),$U556&gt;=DATEVALUE("9/30/20"&amp;RIGHT(BZ$1,2)))),
IF(AND($T556&gt;=DATEVALUE("10/1/20"&amp;RIGHT(BY$1,2)),$U556&lt;=DATEVALUE("9/30/20"&amp;RIGHT(BZ$1,2))),NETWORKDAYS($T556,$U556,Holidays!$J$3:$J$937),
IF(AND($T556&lt;DATEVALUE("10/1/20"&amp;RIGHT(BY$1,2)),$U556&lt;=DATEVALUE("9/30/20"&amp;RIGHT(BZ$1,2))),NETWORKDAYS(DATEVALUE("10/1/20"&amp;RIGHT(BY$1,2)),$U556,Holidays!$J$3:$J$937),
IF($T556&lt;DATEVALUE("10/1/20"&amp;RIGHT(BY$1,2)),NETWORKDAYS(DATEVALUE("10/1/20"&amp;RIGHT(BY$1,2)),DATEVALUE("9/30/20"&amp;RIGHT(BZ$1,2)),Holidays!$J$3:$J$937),
IF($T556&gt;=DATEVALUE("10/1/20"&amp;RIGHT(BY$1,2)),NETWORKDAYS($T556,DATEVALUE("9/30/20"&amp;RIGHT(BZ$1,2)),Holidays!$J$3:$J$937),"")))),"")/(NETWORKDAYS($T556,$U556,Holidays!$J$3:$J$937)),0))</f>
        <v/>
      </c>
      <c r="CA556" s="87" t="str">
        <f>IF($Q556="","",IFERROR(IF(OR(AND($T556&gt;=DATEVALUE("10/1/20"&amp;RIGHT(BZ$1,2)),$T556&lt;=DATEVALUE("9/30/20"&amp;RIGHT(CA$1,2))),AND($U556&gt;=DATEVALUE("10/1/20"&amp;RIGHT(BZ$1,2)),$U556&lt;=DATEVALUE("9/30/20"&amp;RIGHT(CA$1,2))),AND($T556&lt;=DATEVALUE("10/1/20"&amp;RIGHT(BZ$1,2)),$U556&gt;=DATEVALUE("9/30/20"&amp;RIGHT(CA$1,2)))),
IF(AND($T556&gt;=DATEVALUE("10/1/20"&amp;RIGHT(BZ$1,2)),$U556&lt;=DATEVALUE("9/30/20"&amp;RIGHT(CA$1,2))),NETWORKDAYS($T556,$U556,Holidays!$J$3:$J$937),
IF(AND($T556&lt;DATEVALUE("10/1/20"&amp;RIGHT(BZ$1,2)),$U556&lt;=DATEVALUE("9/30/20"&amp;RIGHT(CA$1,2))),NETWORKDAYS(DATEVALUE("10/1/20"&amp;RIGHT(BZ$1,2)),$U556,Holidays!$J$3:$J$937),
IF($T556&lt;DATEVALUE("10/1/20"&amp;RIGHT(BZ$1,2)),NETWORKDAYS(DATEVALUE("10/1/20"&amp;RIGHT(BZ$1,2)),DATEVALUE("9/30/20"&amp;RIGHT(CA$1,2)),Holidays!$J$3:$J$937),
IF($T556&gt;=DATEVALUE("10/1/20"&amp;RIGHT(BZ$1,2)),NETWORKDAYS($T556,DATEVALUE("9/30/20"&amp;RIGHT(CA$1,2)),Holidays!$J$3:$J$937),"")))),"")/(NETWORKDAYS($T556,$U556,Holidays!$J$3:$J$937)),0))</f>
        <v/>
      </c>
      <c r="CB556" s="87" t="str">
        <f>IF($Q556="","",IFERROR(IF(OR(AND($T556&gt;=DATEVALUE("10/1/20"&amp;RIGHT(CA$1,2)),$T556&lt;=DATEVALUE("9/30/20"&amp;RIGHT(CB$1,2))),AND($U556&gt;=DATEVALUE("10/1/20"&amp;RIGHT(CA$1,2)),$U556&lt;=DATEVALUE("9/30/20"&amp;RIGHT(CB$1,2))),AND($T556&lt;=DATEVALUE("10/1/20"&amp;RIGHT(CA$1,2)),$U556&gt;=DATEVALUE("9/30/20"&amp;RIGHT(CB$1,2)))),
IF(AND($T556&gt;=DATEVALUE("10/1/20"&amp;RIGHT(CA$1,2)),$U556&lt;=DATEVALUE("9/30/20"&amp;RIGHT(CB$1,2))),NETWORKDAYS($T556,$U556,Holidays!$J$3:$J$937),
IF(AND($T556&lt;DATEVALUE("10/1/20"&amp;RIGHT(CA$1,2)),$U556&lt;=DATEVALUE("9/30/20"&amp;RIGHT(CB$1,2))),NETWORKDAYS(DATEVALUE("10/1/20"&amp;RIGHT(CA$1,2)),$U556,Holidays!$J$3:$J$937),
IF($T556&lt;DATEVALUE("10/1/20"&amp;RIGHT(CA$1,2)),NETWORKDAYS(DATEVALUE("10/1/20"&amp;RIGHT(CA$1,2)),DATEVALUE("9/30/20"&amp;RIGHT(CB$1,2)),Holidays!$J$3:$J$937),
IF($T556&gt;=DATEVALUE("10/1/20"&amp;RIGHT(CA$1,2)),NETWORKDAYS($T556,DATEVALUE("9/30/20"&amp;RIGHT(CB$1,2)),Holidays!$J$3:$J$937),"")))),"")/(NETWORKDAYS($T556,$U556,Holidays!$J$3:$J$937)),0))</f>
        <v/>
      </c>
    </row>
    <row r="557" spans="1:80">
      <c r="A557" s="97"/>
      <c r="B557" s="98" t="str">
        <f ca="1">IF(NOT($A557=""),OFFSET('WBS Reference &amp; User Procedure'!$A$1,MATCH($A557,'WBS Reference &amp; User Procedure'!$A:$A,0)-1,1),"")</f>
        <v/>
      </c>
      <c r="D557" s="97"/>
      <c r="I557" s="78"/>
      <c r="T557" s="104" t="str">
        <f>IF(NOT(Q557=""),IF(NOT($S557=""),$S557,#REF!),"")</f>
        <v/>
      </c>
      <c r="U557" s="104" t="str">
        <f>IF(NOT(Q557=""),WORKDAY(T557,Q557,Holidays!$J$3:$J$937),"")</f>
        <v/>
      </c>
      <c r="V557" s="104"/>
      <c r="W557" s="104"/>
      <c r="X557" s="101" t="str">
        <f t="shared" si="123"/>
        <v/>
      </c>
      <c r="AL557" s="87" t="str">
        <f t="shared" ca="1" si="120"/>
        <v/>
      </c>
      <c r="AN557" s="87" t="str">
        <f t="shared" ca="1" si="124"/>
        <v/>
      </c>
      <c r="AO557" s="87" t="str">
        <f t="shared" ca="1" si="124"/>
        <v/>
      </c>
      <c r="AP557" s="87" t="str">
        <f t="shared" ca="1" si="124"/>
        <v/>
      </c>
      <c r="AQ557" s="87" t="str">
        <f t="shared" ca="1" si="124"/>
        <v/>
      </c>
      <c r="AR557" s="87" t="str">
        <f t="shared" ca="1" si="124"/>
        <v/>
      </c>
      <c r="AS557" s="87" t="str">
        <f t="shared" ca="1" si="124"/>
        <v/>
      </c>
      <c r="AT557" s="87" t="str">
        <f t="shared" ca="1" si="124"/>
        <v/>
      </c>
      <c r="AU557" s="87" t="str">
        <f t="shared" ca="1" si="124"/>
        <v/>
      </c>
      <c r="AV557" s="87" t="str">
        <f t="shared" ca="1" si="124"/>
        <v/>
      </c>
      <c r="AW557" s="87" t="str">
        <f t="shared" ca="1" si="124"/>
        <v/>
      </c>
      <c r="AX557" s="87" t="str">
        <f t="shared" ca="1" si="125"/>
        <v/>
      </c>
      <c r="AY557" s="87" t="str">
        <f t="shared" ca="1" si="125"/>
        <v/>
      </c>
      <c r="AZ557" s="87" t="str">
        <f t="shared" ca="1" si="125"/>
        <v/>
      </c>
      <c r="BA557" s="87" t="str">
        <f t="shared" ca="1" si="125"/>
        <v/>
      </c>
      <c r="BB557" s="87" t="str">
        <f t="shared" ca="1" si="125"/>
        <v/>
      </c>
      <c r="BC557" s="87" t="str">
        <f t="shared" ca="1" si="125"/>
        <v/>
      </c>
      <c r="BD557" s="87" t="str">
        <f t="shared" ca="1" si="125"/>
        <v/>
      </c>
      <c r="BE557" s="87" t="str">
        <f t="shared" ca="1" si="125"/>
        <v/>
      </c>
      <c r="BF557" s="87" t="str">
        <f t="shared" ca="1" si="125"/>
        <v/>
      </c>
      <c r="BG557" s="87" t="str">
        <f t="shared" ca="1" si="125"/>
        <v/>
      </c>
      <c r="BI557" s="87" t="str">
        <f>IF($Q557="","",IFERROR(IF(OR(AND($T557&gt;=DATEVALUE("10/1/20"&amp;RIGHT(BH$1,2)),$T557&lt;=DATEVALUE("9/30/20"&amp;RIGHT(BI$1,2))),AND($U557&gt;=DATEVALUE("10/1/20"&amp;RIGHT(BH$1,2)),$U557&lt;=DATEVALUE("9/30/20"&amp;RIGHT(BI$1,2))),AND($T557&lt;=DATEVALUE("10/1/20"&amp;RIGHT(BH$1,2)),$U557&gt;=DATEVALUE("9/30/20"&amp;RIGHT(BI$1,2)))),
IF(AND($T557&gt;=DATEVALUE("10/1/20"&amp;RIGHT(BH$1,2)),$U557&lt;=DATEVALUE("9/30/20"&amp;RIGHT(BI$1,2))),NETWORKDAYS($T557,$U557,Holidays!$J$3:$J$937),
IF(AND($T557&lt;DATEVALUE("10/1/20"&amp;RIGHT(BH$1,2)),$U557&lt;=DATEVALUE("9/30/20"&amp;RIGHT(BI$1,2))),NETWORKDAYS(DATEVALUE("10/1/20"&amp;RIGHT(BH$1,2)),$U557,Holidays!$J$3:$J$937),
IF($T557&lt;DATEVALUE("10/1/20"&amp;RIGHT(BH$1,2)),NETWORKDAYS(DATEVALUE("10/1/20"&amp;RIGHT(BH$1,2)),DATEVALUE("9/30/20"&amp;RIGHT(BI$1,2)),Holidays!$J$3:$J$937),
IF($T557&gt;=DATEVALUE("10/1/20"&amp;RIGHT(BH$1,2)),NETWORKDAYS($T557,DATEVALUE("9/30/20"&amp;RIGHT(BI$1,2)),Holidays!$J$3:$J$937),"")))),"")/(NETWORKDAYS($T557,$U557,Holidays!$J$3:$J$937)),0))</f>
        <v/>
      </c>
      <c r="BJ557" s="87" t="str">
        <f>IF($Q557="","",IFERROR(IF(OR(AND($T557&gt;=DATEVALUE("10/1/20"&amp;RIGHT(BI$1,2)),$T557&lt;=DATEVALUE("9/30/20"&amp;RIGHT(BJ$1,2))),AND($U557&gt;=DATEVALUE("10/1/20"&amp;RIGHT(BI$1,2)),$U557&lt;=DATEVALUE("9/30/20"&amp;RIGHT(BJ$1,2))),AND($T557&lt;=DATEVALUE("10/1/20"&amp;RIGHT(BI$1,2)),$U557&gt;=DATEVALUE("9/30/20"&amp;RIGHT(BJ$1,2)))),
IF(AND($T557&gt;=DATEVALUE("10/1/20"&amp;RIGHT(BI$1,2)),$U557&lt;=DATEVALUE("9/30/20"&amp;RIGHT(BJ$1,2))),NETWORKDAYS($T557,$U557,Holidays!$J$3:$J$937),
IF(AND($T557&lt;DATEVALUE("10/1/20"&amp;RIGHT(BI$1,2)),$U557&lt;=DATEVALUE("9/30/20"&amp;RIGHT(BJ$1,2))),NETWORKDAYS(DATEVALUE("10/1/20"&amp;RIGHT(BI$1,2)),$U557,Holidays!$J$3:$J$937),
IF($T557&lt;DATEVALUE("10/1/20"&amp;RIGHT(BI$1,2)),NETWORKDAYS(DATEVALUE("10/1/20"&amp;RIGHT(BI$1,2)),DATEVALUE("9/30/20"&amp;RIGHT(BJ$1,2)),Holidays!$J$3:$J$937),
IF($T557&gt;=DATEVALUE("10/1/20"&amp;RIGHT(BI$1,2)),NETWORKDAYS($T557,DATEVALUE("9/30/20"&amp;RIGHT(BJ$1,2)),Holidays!$J$3:$J$937),"")))),"")/(NETWORKDAYS($T557,$U557,Holidays!$J$3:$J$937)),0))</f>
        <v/>
      </c>
      <c r="BK557" s="87" t="str">
        <f>IF($Q557="","",IFERROR(IF(OR(AND($T557&gt;=DATEVALUE("10/1/20"&amp;RIGHT(BJ$1,2)),$T557&lt;=DATEVALUE("9/30/20"&amp;RIGHT(BK$1,2))),AND($U557&gt;=DATEVALUE("10/1/20"&amp;RIGHT(BJ$1,2)),$U557&lt;=DATEVALUE("9/30/20"&amp;RIGHT(BK$1,2))),AND($T557&lt;=DATEVALUE("10/1/20"&amp;RIGHT(BJ$1,2)),$U557&gt;=DATEVALUE("9/30/20"&amp;RIGHT(BK$1,2)))),
IF(AND($T557&gt;=DATEVALUE("10/1/20"&amp;RIGHT(BJ$1,2)),$U557&lt;=DATEVALUE("9/30/20"&amp;RIGHT(BK$1,2))),NETWORKDAYS($T557,$U557,Holidays!$J$3:$J$937),
IF(AND($T557&lt;DATEVALUE("10/1/20"&amp;RIGHT(BJ$1,2)),$U557&lt;=DATEVALUE("9/30/20"&amp;RIGHT(BK$1,2))),NETWORKDAYS(DATEVALUE("10/1/20"&amp;RIGHT(BJ$1,2)),$U557,Holidays!$J$3:$J$937),
IF($T557&lt;DATEVALUE("10/1/20"&amp;RIGHT(BJ$1,2)),NETWORKDAYS(DATEVALUE("10/1/20"&amp;RIGHT(BJ$1,2)),DATEVALUE("9/30/20"&amp;RIGHT(BK$1,2)),Holidays!$J$3:$J$937),
IF($T557&gt;=DATEVALUE("10/1/20"&amp;RIGHT(BJ$1,2)),NETWORKDAYS($T557,DATEVALUE("9/30/20"&amp;RIGHT(BK$1,2)),Holidays!$J$3:$J$937),"")))),"")/(NETWORKDAYS($T557,$U557,Holidays!$J$3:$J$937)),0))</f>
        <v/>
      </c>
      <c r="BL557" s="87" t="str">
        <f>IF($Q557="","",IFERROR(IF(OR(AND($T557&gt;=DATEVALUE("10/1/20"&amp;RIGHT(BK$1,2)),$T557&lt;=DATEVALUE("9/30/20"&amp;RIGHT(BL$1,2))),AND($U557&gt;=DATEVALUE("10/1/20"&amp;RIGHT(BK$1,2)),$U557&lt;=DATEVALUE("9/30/20"&amp;RIGHT(BL$1,2))),AND($T557&lt;=DATEVALUE("10/1/20"&amp;RIGHT(BK$1,2)),$U557&gt;=DATEVALUE("9/30/20"&amp;RIGHT(BL$1,2)))),
IF(AND($T557&gt;=DATEVALUE("10/1/20"&amp;RIGHT(BK$1,2)),$U557&lt;=DATEVALUE("9/30/20"&amp;RIGHT(BL$1,2))),NETWORKDAYS($T557,$U557,Holidays!$J$3:$J$937),
IF(AND($T557&lt;DATEVALUE("10/1/20"&amp;RIGHT(BK$1,2)),$U557&lt;=DATEVALUE("9/30/20"&amp;RIGHT(BL$1,2))),NETWORKDAYS(DATEVALUE("10/1/20"&amp;RIGHT(BK$1,2)),$U557,Holidays!$J$3:$J$937),
IF($T557&lt;DATEVALUE("10/1/20"&amp;RIGHT(BK$1,2)),NETWORKDAYS(DATEVALUE("10/1/20"&amp;RIGHT(BK$1,2)),DATEVALUE("9/30/20"&amp;RIGHT(BL$1,2)),Holidays!$J$3:$J$937),
IF($T557&gt;=DATEVALUE("10/1/20"&amp;RIGHT(BK$1,2)),NETWORKDAYS($T557,DATEVALUE("9/30/20"&amp;RIGHT(BL$1,2)),Holidays!$J$3:$J$937),"")))),"")/(NETWORKDAYS($T557,$U557,Holidays!$J$3:$J$937)),0))</f>
        <v/>
      </c>
      <c r="BM557" s="87" t="str">
        <f>IF($Q557="","",IFERROR(IF(OR(AND($T557&gt;=DATEVALUE("10/1/20"&amp;RIGHT(BL$1,2)),$T557&lt;=DATEVALUE("9/30/20"&amp;RIGHT(BM$1,2))),AND($U557&gt;=DATEVALUE("10/1/20"&amp;RIGHT(BL$1,2)),$U557&lt;=DATEVALUE("9/30/20"&amp;RIGHT(BM$1,2))),AND($T557&lt;=DATEVALUE("10/1/20"&amp;RIGHT(BL$1,2)),$U557&gt;=DATEVALUE("9/30/20"&amp;RIGHT(BM$1,2)))),
IF(AND($T557&gt;=DATEVALUE("10/1/20"&amp;RIGHT(BL$1,2)),$U557&lt;=DATEVALUE("9/30/20"&amp;RIGHT(BM$1,2))),NETWORKDAYS($T557,$U557,Holidays!$J$3:$J$937),
IF(AND($T557&lt;DATEVALUE("10/1/20"&amp;RIGHT(BL$1,2)),$U557&lt;=DATEVALUE("9/30/20"&amp;RIGHT(BM$1,2))),NETWORKDAYS(DATEVALUE("10/1/20"&amp;RIGHT(BL$1,2)),$U557,Holidays!$J$3:$J$937),
IF($T557&lt;DATEVALUE("10/1/20"&amp;RIGHT(BL$1,2)),NETWORKDAYS(DATEVALUE("10/1/20"&amp;RIGHT(BL$1,2)),DATEVALUE("9/30/20"&amp;RIGHT(BM$1,2)),Holidays!$J$3:$J$937),
IF($T557&gt;=DATEVALUE("10/1/20"&amp;RIGHT(BL$1,2)),NETWORKDAYS($T557,DATEVALUE("9/30/20"&amp;RIGHT(BM$1,2)),Holidays!$J$3:$J$937),"")))),"")/(NETWORKDAYS($T557,$U557,Holidays!$J$3:$J$937)),0))</f>
        <v/>
      </c>
      <c r="BN557" s="87" t="str">
        <f>IF($Q557="","",IFERROR(IF(OR(AND($T557&gt;=DATEVALUE("10/1/20"&amp;RIGHT(BM$1,2)),$T557&lt;=DATEVALUE("9/30/20"&amp;RIGHT(BN$1,2))),AND($U557&gt;=DATEVALUE("10/1/20"&amp;RIGHT(BM$1,2)),$U557&lt;=DATEVALUE("9/30/20"&amp;RIGHT(BN$1,2))),AND($T557&lt;=DATEVALUE("10/1/20"&amp;RIGHT(BM$1,2)),$U557&gt;=DATEVALUE("9/30/20"&amp;RIGHT(BN$1,2)))),
IF(AND($T557&gt;=DATEVALUE("10/1/20"&amp;RIGHT(BM$1,2)),$U557&lt;=DATEVALUE("9/30/20"&amp;RIGHT(BN$1,2))),NETWORKDAYS($T557,$U557,Holidays!$J$3:$J$937),
IF(AND($T557&lt;DATEVALUE("10/1/20"&amp;RIGHT(BM$1,2)),$U557&lt;=DATEVALUE("9/30/20"&amp;RIGHT(BN$1,2))),NETWORKDAYS(DATEVALUE("10/1/20"&amp;RIGHT(BM$1,2)),$U557,Holidays!$J$3:$J$937),
IF($T557&lt;DATEVALUE("10/1/20"&amp;RIGHT(BM$1,2)),NETWORKDAYS(DATEVALUE("10/1/20"&amp;RIGHT(BM$1,2)),DATEVALUE("9/30/20"&amp;RIGHT(BN$1,2)),Holidays!$J$3:$J$937),
IF($T557&gt;=DATEVALUE("10/1/20"&amp;RIGHT(BM$1,2)),NETWORKDAYS($T557,DATEVALUE("9/30/20"&amp;RIGHT(BN$1,2)),Holidays!$J$3:$J$937),"")))),"")/(NETWORKDAYS($T557,$U557,Holidays!$J$3:$J$937)),0))</f>
        <v/>
      </c>
      <c r="BO557" s="87" t="str">
        <f>IF($Q557="","",IFERROR(IF(OR(AND($T557&gt;=DATEVALUE("10/1/20"&amp;RIGHT(BN$1,2)),$T557&lt;=DATEVALUE("9/30/20"&amp;RIGHT(BO$1,2))),AND($U557&gt;=DATEVALUE("10/1/20"&amp;RIGHT(BN$1,2)),$U557&lt;=DATEVALUE("9/30/20"&amp;RIGHT(BO$1,2))),AND($T557&lt;=DATEVALUE("10/1/20"&amp;RIGHT(BN$1,2)),$U557&gt;=DATEVALUE("9/30/20"&amp;RIGHT(BO$1,2)))),
IF(AND($T557&gt;=DATEVALUE("10/1/20"&amp;RIGHT(BN$1,2)),$U557&lt;=DATEVALUE("9/30/20"&amp;RIGHT(BO$1,2))),NETWORKDAYS($T557,$U557,Holidays!$J$3:$J$937),
IF(AND($T557&lt;DATEVALUE("10/1/20"&amp;RIGHT(BN$1,2)),$U557&lt;=DATEVALUE("9/30/20"&amp;RIGHT(BO$1,2))),NETWORKDAYS(DATEVALUE("10/1/20"&amp;RIGHT(BN$1,2)),$U557,Holidays!$J$3:$J$937),
IF($T557&lt;DATEVALUE("10/1/20"&amp;RIGHT(BN$1,2)),NETWORKDAYS(DATEVALUE("10/1/20"&amp;RIGHT(BN$1,2)),DATEVALUE("9/30/20"&amp;RIGHT(BO$1,2)),Holidays!$J$3:$J$937),
IF($T557&gt;=DATEVALUE("10/1/20"&amp;RIGHT(BN$1,2)),NETWORKDAYS($T557,DATEVALUE("9/30/20"&amp;RIGHT(BO$1,2)),Holidays!$J$3:$J$937),"")))),"")/(NETWORKDAYS($T557,$U557,Holidays!$J$3:$J$937)),0))</f>
        <v/>
      </c>
      <c r="BP557" s="87" t="str">
        <f>IF($Q557="","",IFERROR(IF(OR(AND($T557&gt;=DATEVALUE("10/1/20"&amp;RIGHT(BO$1,2)),$T557&lt;=DATEVALUE("9/30/20"&amp;RIGHT(BP$1,2))),AND($U557&gt;=DATEVALUE("10/1/20"&amp;RIGHT(BO$1,2)),$U557&lt;=DATEVALUE("9/30/20"&amp;RIGHT(BP$1,2))),AND($T557&lt;=DATEVALUE("10/1/20"&amp;RIGHT(BO$1,2)),$U557&gt;=DATEVALUE("9/30/20"&amp;RIGHT(BP$1,2)))),
IF(AND($T557&gt;=DATEVALUE("10/1/20"&amp;RIGHT(BO$1,2)),$U557&lt;=DATEVALUE("9/30/20"&amp;RIGHT(BP$1,2))),NETWORKDAYS($T557,$U557,Holidays!$J$3:$J$937),
IF(AND($T557&lt;DATEVALUE("10/1/20"&amp;RIGHT(BO$1,2)),$U557&lt;=DATEVALUE("9/30/20"&amp;RIGHT(BP$1,2))),NETWORKDAYS(DATEVALUE("10/1/20"&amp;RIGHT(BO$1,2)),$U557,Holidays!$J$3:$J$937),
IF($T557&lt;DATEVALUE("10/1/20"&amp;RIGHT(BO$1,2)),NETWORKDAYS(DATEVALUE("10/1/20"&amp;RIGHT(BO$1,2)),DATEVALUE("9/30/20"&amp;RIGHT(BP$1,2)),Holidays!$J$3:$J$937),
IF($T557&gt;=DATEVALUE("10/1/20"&amp;RIGHT(BO$1,2)),NETWORKDAYS($T557,DATEVALUE("9/30/20"&amp;RIGHT(BP$1,2)),Holidays!$J$3:$J$937),"")))),"")/(NETWORKDAYS($T557,$U557,Holidays!$J$3:$J$937)),0))</f>
        <v/>
      </c>
      <c r="BQ557" s="87" t="str">
        <f>IF($Q557="","",IFERROR(IF(OR(AND($T557&gt;=DATEVALUE("10/1/20"&amp;RIGHT(BP$1,2)),$T557&lt;=DATEVALUE("9/30/20"&amp;RIGHT(BQ$1,2))),AND($U557&gt;=DATEVALUE("10/1/20"&amp;RIGHT(BP$1,2)),$U557&lt;=DATEVALUE("9/30/20"&amp;RIGHT(BQ$1,2))),AND($T557&lt;=DATEVALUE("10/1/20"&amp;RIGHT(BP$1,2)),$U557&gt;=DATEVALUE("9/30/20"&amp;RIGHT(BQ$1,2)))),
IF(AND($T557&gt;=DATEVALUE("10/1/20"&amp;RIGHT(BP$1,2)),$U557&lt;=DATEVALUE("9/30/20"&amp;RIGHT(BQ$1,2))),NETWORKDAYS($T557,$U557,Holidays!$J$3:$J$937),
IF(AND($T557&lt;DATEVALUE("10/1/20"&amp;RIGHT(BP$1,2)),$U557&lt;=DATEVALUE("9/30/20"&amp;RIGHT(BQ$1,2))),NETWORKDAYS(DATEVALUE("10/1/20"&amp;RIGHT(BP$1,2)),$U557,Holidays!$J$3:$J$937),
IF($T557&lt;DATEVALUE("10/1/20"&amp;RIGHT(BP$1,2)),NETWORKDAYS(DATEVALUE("10/1/20"&amp;RIGHT(BP$1,2)),DATEVALUE("9/30/20"&amp;RIGHT(BQ$1,2)),Holidays!$J$3:$J$937),
IF($T557&gt;=DATEVALUE("10/1/20"&amp;RIGHT(BP$1,2)),NETWORKDAYS($T557,DATEVALUE("9/30/20"&amp;RIGHT(BQ$1,2)),Holidays!$J$3:$J$937),"")))),"")/(NETWORKDAYS($T557,$U557,Holidays!$J$3:$J$937)),0))</f>
        <v/>
      </c>
      <c r="BR557" s="87" t="str">
        <f>IF($Q557="","",IFERROR(IF(OR(AND($T557&gt;=DATEVALUE("10/1/20"&amp;RIGHT(BQ$1,2)),$T557&lt;=DATEVALUE("9/30/20"&amp;RIGHT(BR$1,2))),AND($U557&gt;=DATEVALUE("10/1/20"&amp;RIGHT(BQ$1,2)),$U557&lt;=DATEVALUE("9/30/20"&amp;RIGHT(BR$1,2))),AND($T557&lt;=DATEVALUE("10/1/20"&amp;RIGHT(BQ$1,2)),$U557&gt;=DATEVALUE("9/30/20"&amp;RIGHT(BR$1,2)))),
IF(AND($T557&gt;=DATEVALUE("10/1/20"&amp;RIGHT(BQ$1,2)),$U557&lt;=DATEVALUE("9/30/20"&amp;RIGHT(BR$1,2))),NETWORKDAYS($T557,$U557,Holidays!$J$3:$J$937),
IF(AND($T557&lt;DATEVALUE("10/1/20"&amp;RIGHT(BQ$1,2)),$U557&lt;=DATEVALUE("9/30/20"&amp;RIGHT(BR$1,2))),NETWORKDAYS(DATEVALUE("10/1/20"&amp;RIGHT(BQ$1,2)),$U557,Holidays!$J$3:$J$937),
IF($T557&lt;DATEVALUE("10/1/20"&amp;RIGHT(BQ$1,2)),NETWORKDAYS(DATEVALUE("10/1/20"&amp;RIGHT(BQ$1,2)),DATEVALUE("9/30/20"&amp;RIGHT(BR$1,2)),Holidays!$J$3:$J$937),
IF($T557&gt;=DATEVALUE("10/1/20"&amp;RIGHT(BQ$1,2)),NETWORKDAYS($T557,DATEVALUE("9/30/20"&amp;RIGHT(BR$1,2)),Holidays!$J$3:$J$937),"")))),"")/(NETWORKDAYS($T557,$U557,Holidays!$J$3:$J$937)),0))</f>
        <v/>
      </c>
      <c r="BS557" s="87" t="str">
        <f>IF($Q557="","",IFERROR(IF(OR(AND($T557&gt;=DATEVALUE("10/1/20"&amp;RIGHT(BR$1,2)),$T557&lt;=DATEVALUE("9/30/20"&amp;RIGHT(BS$1,2))),AND($U557&gt;=DATEVALUE("10/1/20"&amp;RIGHT(BR$1,2)),$U557&lt;=DATEVALUE("9/30/20"&amp;RIGHT(BS$1,2))),AND($T557&lt;=DATEVALUE("10/1/20"&amp;RIGHT(BR$1,2)),$U557&gt;=DATEVALUE("9/30/20"&amp;RIGHT(BS$1,2)))),
IF(AND($T557&gt;=DATEVALUE("10/1/20"&amp;RIGHT(BR$1,2)),$U557&lt;=DATEVALUE("9/30/20"&amp;RIGHT(BS$1,2))),NETWORKDAYS($T557,$U557,Holidays!$J$3:$J$937),
IF(AND($T557&lt;DATEVALUE("10/1/20"&amp;RIGHT(BR$1,2)),$U557&lt;=DATEVALUE("9/30/20"&amp;RIGHT(BS$1,2))),NETWORKDAYS(DATEVALUE("10/1/20"&amp;RIGHT(BR$1,2)),$U557,Holidays!$J$3:$J$937),
IF($T557&lt;DATEVALUE("10/1/20"&amp;RIGHT(BR$1,2)),NETWORKDAYS(DATEVALUE("10/1/20"&amp;RIGHT(BR$1,2)),DATEVALUE("9/30/20"&amp;RIGHT(BS$1,2)),Holidays!$J$3:$J$937),
IF($T557&gt;=DATEVALUE("10/1/20"&amp;RIGHT(BR$1,2)),NETWORKDAYS($T557,DATEVALUE("9/30/20"&amp;RIGHT(BS$1,2)),Holidays!$J$3:$J$937),"")))),"")/(NETWORKDAYS($T557,$U557,Holidays!$J$3:$J$937)),0))</f>
        <v/>
      </c>
      <c r="BT557" s="87" t="str">
        <f>IF($Q557="","",IFERROR(IF(OR(AND($T557&gt;=DATEVALUE("10/1/20"&amp;RIGHT(BS$1,2)),$T557&lt;=DATEVALUE("9/30/20"&amp;RIGHT(BT$1,2))),AND($U557&gt;=DATEVALUE("10/1/20"&amp;RIGHT(BS$1,2)),$U557&lt;=DATEVALUE("9/30/20"&amp;RIGHT(BT$1,2))),AND($T557&lt;=DATEVALUE("10/1/20"&amp;RIGHT(BS$1,2)),$U557&gt;=DATEVALUE("9/30/20"&amp;RIGHT(BT$1,2)))),
IF(AND($T557&gt;=DATEVALUE("10/1/20"&amp;RIGHT(BS$1,2)),$U557&lt;=DATEVALUE("9/30/20"&amp;RIGHT(BT$1,2))),NETWORKDAYS($T557,$U557,Holidays!$J$3:$J$937),
IF(AND($T557&lt;DATEVALUE("10/1/20"&amp;RIGHT(BS$1,2)),$U557&lt;=DATEVALUE("9/30/20"&amp;RIGHT(BT$1,2))),NETWORKDAYS(DATEVALUE("10/1/20"&amp;RIGHT(BS$1,2)),$U557,Holidays!$J$3:$J$937),
IF($T557&lt;DATEVALUE("10/1/20"&amp;RIGHT(BS$1,2)),NETWORKDAYS(DATEVALUE("10/1/20"&amp;RIGHT(BS$1,2)),DATEVALUE("9/30/20"&amp;RIGHT(BT$1,2)),Holidays!$J$3:$J$937),
IF($T557&gt;=DATEVALUE("10/1/20"&amp;RIGHT(BS$1,2)),NETWORKDAYS($T557,DATEVALUE("9/30/20"&amp;RIGHT(BT$1,2)),Holidays!$J$3:$J$937),"")))),"")/(NETWORKDAYS($T557,$U557,Holidays!$J$3:$J$937)),0))</f>
        <v/>
      </c>
      <c r="BU557" s="87" t="str">
        <f>IF($Q557="","",IFERROR(IF(OR(AND($T557&gt;=DATEVALUE("10/1/20"&amp;RIGHT(BT$1,2)),$T557&lt;=DATEVALUE("9/30/20"&amp;RIGHT(BU$1,2))),AND($U557&gt;=DATEVALUE("10/1/20"&amp;RIGHT(BT$1,2)),$U557&lt;=DATEVALUE("9/30/20"&amp;RIGHT(BU$1,2))),AND($T557&lt;=DATEVALUE("10/1/20"&amp;RIGHT(BT$1,2)),$U557&gt;=DATEVALUE("9/30/20"&amp;RIGHT(BU$1,2)))),
IF(AND($T557&gt;=DATEVALUE("10/1/20"&amp;RIGHT(BT$1,2)),$U557&lt;=DATEVALUE("9/30/20"&amp;RIGHT(BU$1,2))),NETWORKDAYS($T557,$U557,Holidays!$J$3:$J$937),
IF(AND($T557&lt;DATEVALUE("10/1/20"&amp;RIGHT(BT$1,2)),$U557&lt;=DATEVALUE("9/30/20"&amp;RIGHT(BU$1,2))),NETWORKDAYS(DATEVALUE("10/1/20"&amp;RIGHT(BT$1,2)),$U557,Holidays!$J$3:$J$937),
IF($T557&lt;DATEVALUE("10/1/20"&amp;RIGHT(BT$1,2)),NETWORKDAYS(DATEVALUE("10/1/20"&amp;RIGHT(BT$1,2)),DATEVALUE("9/30/20"&amp;RIGHT(BU$1,2)),Holidays!$J$3:$J$937),
IF($T557&gt;=DATEVALUE("10/1/20"&amp;RIGHT(BT$1,2)),NETWORKDAYS($T557,DATEVALUE("9/30/20"&amp;RIGHT(BU$1,2)),Holidays!$J$3:$J$937),"")))),"")/(NETWORKDAYS($T557,$U557,Holidays!$J$3:$J$937)),0))</f>
        <v/>
      </c>
      <c r="BV557" s="87" t="str">
        <f>IF($Q557="","",IFERROR(IF(OR(AND($T557&gt;=DATEVALUE("10/1/20"&amp;RIGHT(BU$1,2)),$T557&lt;=DATEVALUE("9/30/20"&amp;RIGHT(BV$1,2))),AND($U557&gt;=DATEVALUE("10/1/20"&amp;RIGHT(BU$1,2)),$U557&lt;=DATEVALUE("9/30/20"&amp;RIGHT(BV$1,2))),AND($T557&lt;=DATEVALUE("10/1/20"&amp;RIGHT(BU$1,2)),$U557&gt;=DATEVALUE("9/30/20"&amp;RIGHT(BV$1,2)))),
IF(AND($T557&gt;=DATEVALUE("10/1/20"&amp;RIGHT(BU$1,2)),$U557&lt;=DATEVALUE("9/30/20"&amp;RIGHT(BV$1,2))),NETWORKDAYS($T557,$U557,Holidays!$J$3:$J$937),
IF(AND($T557&lt;DATEVALUE("10/1/20"&amp;RIGHT(BU$1,2)),$U557&lt;=DATEVALUE("9/30/20"&amp;RIGHT(BV$1,2))),NETWORKDAYS(DATEVALUE("10/1/20"&amp;RIGHT(BU$1,2)),$U557,Holidays!$J$3:$J$937),
IF($T557&lt;DATEVALUE("10/1/20"&amp;RIGHT(BU$1,2)),NETWORKDAYS(DATEVALUE("10/1/20"&amp;RIGHT(BU$1,2)),DATEVALUE("9/30/20"&amp;RIGHT(BV$1,2)),Holidays!$J$3:$J$937),
IF($T557&gt;=DATEVALUE("10/1/20"&amp;RIGHT(BU$1,2)),NETWORKDAYS($T557,DATEVALUE("9/30/20"&amp;RIGHT(BV$1,2)),Holidays!$J$3:$J$937),"")))),"")/(NETWORKDAYS($T557,$U557,Holidays!$J$3:$J$937)),0))</f>
        <v/>
      </c>
      <c r="BW557" s="87" t="str">
        <f>IF($Q557="","",IFERROR(IF(OR(AND($T557&gt;=DATEVALUE("10/1/20"&amp;RIGHT(BV$1,2)),$T557&lt;=DATEVALUE("9/30/20"&amp;RIGHT(BW$1,2))),AND($U557&gt;=DATEVALUE("10/1/20"&amp;RIGHT(BV$1,2)),$U557&lt;=DATEVALUE("9/30/20"&amp;RIGHT(BW$1,2))),AND($T557&lt;=DATEVALUE("10/1/20"&amp;RIGHT(BV$1,2)),$U557&gt;=DATEVALUE("9/30/20"&amp;RIGHT(BW$1,2)))),
IF(AND($T557&gt;=DATEVALUE("10/1/20"&amp;RIGHT(BV$1,2)),$U557&lt;=DATEVALUE("9/30/20"&amp;RIGHT(BW$1,2))),NETWORKDAYS($T557,$U557,Holidays!$J$3:$J$937),
IF(AND($T557&lt;DATEVALUE("10/1/20"&amp;RIGHT(BV$1,2)),$U557&lt;=DATEVALUE("9/30/20"&amp;RIGHT(BW$1,2))),NETWORKDAYS(DATEVALUE("10/1/20"&amp;RIGHT(BV$1,2)),$U557,Holidays!$J$3:$J$937),
IF($T557&lt;DATEVALUE("10/1/20"&amp;RIGHT(BV$1,2)),NETWORKDAYS(DATEVALUE("10/1/20"&amp;RIGHT(BV$1,2)),DATEVALUE("9/30/20"&amp;RIGHT(BW$1,2)),Holidays!$J$3:$J$937),
IF($T557&gt;=DATEVALUE("10/1/20"&amp;RIGHT(BV$1,2)),NETWORKDAYS($T557,DATEVALUE("9/30/20"&amp;RIGHT(BW$1,2)),Holidays!$J$3:$J$937),"")))),"")/(NETWORKDAYS($T557,$U557,Holidays!$J$3:$J$937)),0))</f>
        <v/>
      </c>
      <c r="BX557" s="87" t="str">
        <f>IF($Q557="","",IFERROR(IF(OR(AND($T557&gt;=DATEVALUE("10/1/20"&amp;RIGHT(BW$1,2)),$T557&lt;=DATEVALUE("9/30/20"&amp;RIGHT(BX$1,2))),AND($U557&gt;=DATEVALUE("10/1/20"&amp;RIGHT(BW$1,2)),$U557&lt;=DATEVALUE("9/30/20"&amp;RIGHT(BX$1,2))),AND($T557&lt;=DATEVALUE("10/1/20"&amp;RIGHT(BW$1,2)),$U557&gt;=DATEVALUE("9/30/20"&amp;RIGHT(BX$1,2)))),
IF(AND($T557&gt;=DATEVALUE("10/1/20"&amp;RIGHT(BW$1,2)),$U557&lt;=DATEVALUE("9/30/20"&amp;RIGHT(BX$1,2))),NETWORKDAYS($T557,$U557,Holidays!$J$3:$J$937),
IF(AND($T557&lt;DATEVALUE("10/1/20"&amp;RIGHT(BW$1,2)),$U557&lt;=DATEVALUE("9/30/20"&amp;RIGHT(BX$1,2))),NETWORKDAYS(DATEVALUE("10/1/20"&amp;RIGHT(BW$1,2)),$U557,Holidays!$J$3:$J$937),
IF($T557&lt;DATEVALUE("10/1/20"&amp;RIGHT(BW$1,2)),NETWORKDAYS(DATEVALUE("10/1/20"&amp;RIGHT(BW$1,2)),DATEVALUE("9/30/20"&amp;RIGHT(BX$1,2)),Holidays!$J$3:$J$937),
IF($T557&gt;=DATEVALUE("10/1/20"&amp;RIGHT(BW$1,2)),NETWORKDAYS($T557,DATEVALUE("9/30/20"&amp;RIGHT(BX$1,2)),Holidays!$J$3:$J$937),"")))),"")/(NETWORKDAYS($T557,$U557,Holidays!$J$3:$J$937)),0))</f>
        <v/>
      </c>
      <c r="BY557" s="87" t="str">
        <f>IF($Q557="","",IFERROR(IF(OR(AND($T557&gt;=DATEVALUE("10/1/20"&amp;RIGHT(BX$1,2)),$T557&lt;=DATEVALUE("9/30/20"&amp;RIGHT(BY$1,2))),AND($U557&gt;=DATEVALUE("10/1/20"&amp;RIGHT(BX$1,2)),$U557&lt;=DATEVALUE("9/30/20"&amp;RIGHT(BY$1,2))),AND($T557&lt;=DATEVALUE("10/1/20"&amp;RIGHT(BX$1,2)),$U557&gt;=DATEVALUE("9/30/20"&amp;RIGHT(BY$1,2)))),
IF(AND($T557&gt;=DATEVALUE("10/1/20"&amp;RIGHT(BX$1,2)),$U557&lt;=DATEVALUE("9/30/20"&amp;RIGHT(BY$1,2))),NETWORKDAYS($T557,$U557,Holidays!$J$3:$J$937),
IF(AND($T557&lt;DATEVALUE("10/1/20"&amp;RIGHT(BX$1,2)),$U557&lt;=DATEVALUE("9/30/20"&amp;RIGHT(BY$1,2))),NETWORKDAYS(DATEVALUE("10/1/20"&amp;RIGHT(BX$1,2)),$U557,Holidays!$J$3:$J$937),
IF($T557&lt;DATEVALUE("10/1/20"&amp;RIGHT(BX$1,2)),NETWORKDAYS(DATEVALUE("10/1/20"&amp;RIGHT(BX$1,2)),DATEVALUE("9/30/20"&amp;RIGHT(BY$1,2)),Holidays!$J$3:$J$937),
IF($T557&gt;=DATEVALUE("10/1/20"&amp;RIGHT(BX$1,2)),NETWORKDAYS($T557,DATEVALUE("9/30/20"&amp;RIGHT(BY$1,2)),Holidays!$J$3:$J$937),"")))),"")/(NETWORKDAYS($T557,$U557,Holidays!$J$3:$J$937)),0))</f>
        <v/>
      </c>
      <c r="BZ557" s="87" t="str">
        <f>IF($Q557="","",IFERROR(IF(OR(AND($T557&gt;=DATEVALUE("10/1/20"&amp;RIGHT(BY$1,2)),$T557&lt;=DATEVALUE("9/30/20"&amp;RIGHT(BZ$1,2))),AND($U557&gt;=DATEVALUE("10/1/20"&amp;RIGHT(BY$1,2)),$U557&lt;=DATEVALUE("9/30/20"&amp;RIGHT(BZ$1,2))),AND($T557&lt;=DATEVALUE("10/1/20"&amp;RIGHT(BY$1,2)),$U557&gt;=DATEVALUE("9/30/20"&amp;RIGHT(BZ$1,2)))),
IF(AND($T557&gt;=DATEVALUE("10/1/20"&amp;RIGHT(BY$1,2)),$U557&lt;=DATEVALUE("9/30/20"&amp;RIGHT(BZ$1,2))),NETWORKDAYS($T557,$U557,Holidays!$J$3:$J$937),
IF(AND($T557&lt;DATEVALUE("10/1/20"&amp;RIGHT(BY$1,2)),$U557&lt;=DATEVALUE("9/30/20"&amp;RIGHT(BZ$1,2))),NETWORKDAYS(DATEVALUE("10/1/20"&amp;RIGHT(BY$1,2)),$U557,Holidays!$J$3:$J$937),
IF($T557&lt;DATEVALUE("10/1/20"&amp;RIGHT(BY$1,2)),NETWORKDAYS(DATEVALUE("10/1/20"&amp;RIGHT(BY$1,2)),DATEVALUE("9/30/20"&amp;RIGHT(BZ$1,2)),Holidays!$J$3:$J$937),
IF($T557&gt;=DATEVALUE("10/1/20"&amp;RIGHT(BY$1,2)),NETWORKDAYS($T557,DATEVALUE("9/30/20"&amp;RIGHT(BZ$1,2)),Holidays!$J$3:$J$937),"")))),"")/(NETWORKDAYS($T557,$U557,Holidays!$J$3:$J$937)),0))</f>
        <v/>
      </c>
      <c r="CA557" s="87" t="str">
        <f>IF($Q557="","",IFERROR(IF(OR(AND($T557&gt;=DATEVALUE("10/1/20"&amp;RIGHT(BZ$1,2)),$T557&lt;=DATEVALUE("9/30/20"&amp;RIGHT(CA$1,2))),AND($U557&gt;=DATEVALUE("10/1/20"&amp;RIGHT(BZ$1,2)),$U557&lt;=DATEVALUE("9/30/20"&amp;RIGHT(CA$1,2))),AND($T557&lt;=DATEVALUE("10/1/20"&amp;RIGHT(BZ$1,2)),$U557&gt;=DATEVALUE("9/30/20"&amp;RIGHT(CA$1,2)))),
IF(AND($T557&gt;=DATEVALUE("10/1/20"&amp;RIGHT(BZ$1,2)),$U557&lt;=DATEVALUE("9/30/20"&amp;RIGHT(CA$1,2))),NETWORKDAYS($T557,$U557,Holidays!$J$3:$J$937),
IF(AND($T557&lt;DATEVALUE("10/1/20"&amp;RIGHT(BZ$1,2)),$U557&lt;=DATEVALUE("9/30/20"&amp;RIGHT(CA$1,2))),NETWORKDAYS(DATEVALUE("10/1/20"&amp;RIGHT(BZ$1,2)),$U557,Holidays!$J$3:$J$937),
IF($T557&lt;DATEVALUE("10/1/20"&amp;RIGHT(BZ$1,2)),NETWORKDAYS(DATEVALUE("10/1/20"&amp;RIGHT(BZ$1,2)),DATEVALUE("9/30/20"&amp;RIGHT(CA$1,2)),Holidays!$J$3:$J$937),
IF($T557&gt;=DATEVALUE("10/1/20"&amp;RIGHT(BZ$1,2)),NETWORKDAYS($T557,DATEVALUE("9/30/20"&amp;RIGHT(CA$1,2)),Holidays!$J$3:$J$937),"")))),"")/(NETWORKDAYS($T557,$U557,Holidays!$J$3:$J$937)),0))</f>
        <v/>
      </c>
      <c r="CB557" s="87" t="str">
        <f>IF($Q557="","",IFERROR(IF(OR(AND($T557&gt;=DATEVALUE("10/1/20"&amp;RIGHT(CA$1,2)),$T557&lt;=DATEVALUE("9/30/20"&amp;RIGHT(CB$1,2))),AND($U557&gt;=DATEVALUE("10/1/20"&amp;RIGHT(CA$1,2)),$U557&lt;=DATEVALUE("9/30/20"&amp;RIGHT(CB$1,2))),AND($T557&lt;=DATEVALUE("10/1/20"&amp;RIGHT(CA$1,2)),$U557&gt;=DATEVALUE("9/30/20"&amp;RIGHT(CB$1,2)))),
IF(AND($T557&gt;=DATEVALUE("10/1/20"&amp;RIGHT(CA$1,2)),$U557&lt;=DATEVALUE("9/30/20"&amp;RIGHT(CB$1,2))),NETWORKDAYS($T557,$U557,Holidays!$J$3:$J$937),
IF(AND($T557&lt;DATEVALUE("10/1/20"&amp;RIGHT(CA$1,2)),$U557&lt;=DATEVALUE("9/30/20"&amp;RIGHT(CB$1,2))),NETWORKDAYS(DATEVALUE("10/1/20"&amp;RIGHT(CA$1,2)),$U557,Holidays!$J$3:$J$937),
IF($T557&lt;DATEVALUE("10/1/20"&amp;RIGHT(CA$1,2)),NETWORKDAYS(DATEVALUE("10/1/20"&amp;RIGHT(CA$1,2)),DATEVALUE("9/30/20"&amp;RIGHT(CB$1,2)),Holidays!$J$3:$J$937),
IF($T557&gt;=DATEVALUE("10/1/20"&amp;RIGHT(CA$1,2)),NETWORKDAYS($T557,DATEVALUE("9/30/20"&amp;RIGHT(CB$1,2)),Holidays!$J$3:$J$937),"")))),"")/(NETWORKDAYS($T557,$U557,Holidays!$J$3:$J$937)),0))</f>
        <v/>
      </c>
    </row>
    <row r="558" spans="1:80">
      <c r="A558" s="97"/>
      <c r="B558" s="98" t="str">
        <f ca="1">IF(NOT($A558=""),OFFSET('WBS Reference &amp; User Procedure'!$A$1,MATCH($A558,'WBS Reference &amp; User Procedure'!$A:$A,0)-1,1),"")</f>
        <v/>
      </c>
      <c r="D558" s="97"/>
      <c r="I558" s="78"/>
      <c r="T558" s="104" t="str">
        <f>IF(NOT(Q558=""),IF(NOT($S558=""),$S558,#REF!),"")</f>
        <v/>
      </c>
      <c r="U558" s="104" t="str">
        <f>IF(NOT(Q558=""),WORKDAY(T558,Q558,Holidays!$J$3:$J$937),"")</f>
        <v/>
      </c>
      <c r="V558" s="104"/>
      <c r="W558" s="104"/>
      <c r="X558" s="101" t="str">
        <f t="shared" si="123"/>
        <v/>
      </c>
      <c r="AL558" s="87" t="str">
        <f t="shared" ca="1" si="120"/>
        <v/>
      </c>
      <c r="AN558" s="87" t="str">
        <f t="shared" ca="1" si="124"/>
        <v/>
      </c>
      <c r="AO558" s="87" t="str">
        <f t="shared" ca="1" si="124"/>
        <v/>
      </c>
      <c r="AP558" s="87" t="str">
        <f t="shared" ca="1" si="124"/>
        <v/>
      </c>
      <c r="AQ558" s="87" t="str">
        <f t="shared" ca="1" si="124"/>
        <v/>
      </c>
      <c r="AR558" s="87" t="str">
        <f t="shared" ca="1" si="124"/>
        <v/>
      </c>
      <c r="AS558" s="87" t="str">
        <f t="shared" ca="1" si="124"/>
        <v/>
      </c>
      <c r="AT558" s="87" t="str">
        <f t="shared" ca="1" si="124"/>
        <v/>
      </c>
      <c r="AU558" s="87" t="str">
        <f t="shared" ca="1" si="124"/>
        <v/>
      </c>
      <c r="AV558" s="87" t="str">
        <f t="shared" ca="1" si="124"/>
        <v/>
      </c>
      <c r="AW558" s="87" t="str">
        <f t="shared" ca="1" si="124"/>
        <v/>
      </c>
      <c r="AX558" s="87" t="str">
        <f t="shared" ca="1" si="125"/>
        <v/>
      </c>
      <c r="AY558" s="87" t="str">
        <f t="shared" ca="1" si="125"/>
        <v/>
      </c>
      <c r="AZ558" s="87" t="str">
        <f t="shared" ca="1" si="125"/>
        <v/>
      </c>
      <c r="BA558" s="87" t="str">
        <f t="shared" ca="1" si="125"/>
        <v/>
      </c>
      <c r="BB558" s="87" t="str">
        <f t="shared" ca="1" si="125"/>
        <v/>
      </c>
      <c r="BC558" s="87" t="str">
        <f t="shared" ca="1" si="125"/>
        <v/>
      </c>
      <c r="BD558" s="87" t="str">
        <f t="shared" ca="1" si="125"/>
        <v/>
      </c>
      <c r="BE558" s="87" t="str">
        <f t="shared" ca="1" si="125"/>
        <v/>
      </c>
      <c r="BF558" s="87" t="str">
        <f t="shared" ca="1" si="125"/>
        <v/>
      </c>
      <c r="BG558" s="87" t="str">
        <f t="shared" ca="1" si="125"/>
        <v/>
      </c>
      <c r="BI558" s="87" t="str">
        <f>IF($Q558="","",IFERROR(IF(OR(AND($T558&gt;=DATEVALUE("10/1/20"&amp;RIGHT(BH$1,2)),$T558&lt;=DATEVALUE("9/30/20"&amp;RIGHT(BI$1,2))),AND($U558&gt;=DATEVALUE("10/1/20"&amp;RIGHT(BH$1,2)),$U558&lt;=DATEVALUE("9/30/20"&amp;RIGHT(BI$1,2))),AND($T558&lt;=DATEVALUE("10/1/20"&amp;RIGHT(BH$1,2)),$U558&gt;=DATEVALUE("9/30/20"&amp;RIGHT(BI$1,2)))),
IF(AND($T558&gt;=DATEVALUE("10/1/20"&amp;RIGHT(BH$1,2)),$U558&lt;=DATEVALUE("9/30/20"&amp;RIGHT(BI$1,2))),NETWORKDAYS($T558,$U558,Holidays!$J$3:$J$937),
IF(AND($T558&lt;DATEVALUE("10/1/20"&amp;RIGHT(BH$1,2)),$U558&lt;=DATEVALUE("9/30/20"&amp;RIGHT(BI$1,2))),NETWORKDAYS(DATEVALUE("10/1/20"&amp;RIGHT(BH$1,2)),$U558,Holidays!$J$3:$J$937),
IF($T558&lt;DATEVALUE("10/1/20"&amp;RIGHT(BH$1,2)),NETWORKDAYS(DATEVALUE("10/1/20"&amp;RIGHT(BH$1,2)),DATEVALUE("9/30/20"&amp;RIGHT(BI$1,2)),Holidays!$J$3:$J$937),
IF($T558&gt;=DATEVALUE("10/1/20"&amp;RIGHT(BH$1,2)),NETWORKDAYS($T558,DATEVALUE("9/30/20"&amp;RIGHT(BI$1,2)),Holidays!$J$3:$J$937),"")))),"")/(NETWORKDAYS($T558,$U558,Holidays!$J$3:$J$937)),0))</f>
        <v/>
      </c>
      <c r="BJ558" s="87" t="str">
        <f>IF($Q558="","",IFERROR(IF(OR(AND($T558&gt;=DATEVALUE("10/1/20"&amp;RIGHT(BI$1,2)),$T558&lt;=DATEVALUE("9/30/20"&amp;RIGHT(BJ$1,2))),AND($U558&gt;=DATEVALUE("10/1/20"&amp;RIGHT(BI$1,2)),$U558&lt;=DATEVALUE("9/30/20"&amp;RIGHT(BJ$1,2))),AND($T558&lt;=DATEVALUE("10/1/20"&amp;RIGHT(BI$1,2)),$U558&gt;=DATEVALUE("9/30/20"&amp;RIGHT(BJ$1,2)))),
IF(AND($T558&gt;=DATEVALUE("10/1/20"&amp;RIGHT(BI$1,2)),$U558&lt;=DATEVALUE("9/30/20"&amp;RIGHT(BJ$1,2))),NETWORKDAYS($T558,$U558,Holidays!$J$3:$J$937),
IF(AND($T558&lt;DATEVALUE("10/1/20"&amp;RIGHT(BI$1,2)),$U558&lt;=DATEVALUE("9/30/20"&amp;RIGHT(BJ$1,2))),NETWORKDAYS(DATEVALUE("10/1/20"&amp;RIGHT(BI$1,2)),$U558,Holidays!$J$3:$J$937),
IF($T558&lt;DATEVALUE("10/1/20"&amp;RIGHT(BI$1,2)),NETWORKDAYS(DATEVALUE("10/1/20"&amp;RIGHT(BI$1,2)),DATEVALUE("9/30/20"&amp;RIGHT(BJ$1,2)),Holidays!$J$3:$J$937),
IF($T558&gt;=DATEVALUE("10/1/20"&amp;RIGHT(BI$1,2)),NETWORKDAYS($T558,DATEVALUE("9/30/20"&amp;RIGHT(BJ$1,2)),Holidays!$J$3:$J$937),"")))),"")/(NETWORKDAYS($T558,$U558,Holidays!$J$3:$J$937)),0))</f>
        <v/>
      </c>
      <c r="BK558" s="87" t="str">
        <f>IF($Q558="","",IFERROR(IF(OR(AND($T558&gt;=DATEVALUE("10/1/20"&amp;RIGHT(BJ$1,2)),$T558&lt;=DATEVALUE("9/30/20"&amp;RIGHT(BK$1,2))),AND($U558&gt;=DATEVALUE("10/1/20"&amp;RIGHT(BJ$1,2)),$U558&lt;=DATEVALUE("9/30/20"&amp;RIGHT(BK$1,2))),AND($T558&lt;=DATEVALUE("10/1/20"&amp;RIGHT(BJ$1,2)),$U558&gt;=DATEVALUE("9/30/20"&amp;RIGHT(BK$1,2)))),
IF(AND($T558&gt;=DATEVALUE("10/1/20"&amp;RIGHT(BJ$1,2)),$U558&lt;=DATEVALUE("9/30/20"&amp;RIGHT(BK$1,2))),NETWORKDAYS($T558,$U558,Holidays!$J$3:$J$937),
IF(AND($T558&lt;DATEVALUE("10/1/20"&amp;RIGHT(BJ$1,2)),$U558&lt;=DATEVALUE("9/30/20"&amp;RIGHT(BK$1,2))),NETWORKDAYS(DATEVALUE("10/1/20"&amp;RIGHT(BJ$1,2)),$U558,Holidays!$J$3:$J$937),
IF($T558&lt;DATEVALUE("10/1/20"&amp;RIGHT(BJ$1,2)),NETWORKDAYS(DATEVALUE("10/1/20"&amp;RIGHT(BJ$1,2)),DATEVALUE("9/30/20"&amp;RIGHT(BK$1,2)),Holidays!$J$3:$J$937),
IF($T558&gt;=DATEVALUE("10/1/20"&amp;RIGHT(BJ$1,2)),NETWORKDAYS($T558,DATEVALUE("9/30/20"&amp;RIGHT(BK$1,2)),Holidays!$J$3:$J$937),"")))),"")/(NETWORKDAYS($T558,$U558,Holidays!$J$3:$J$937)),0))</f>
        <v/>
      </c>
      <c r="BL558" s="87" t="str">
        <f>IF($Q558="","",IFERROR(IF(OR(AND($T558&gt;=DATEVALUE("10/1/20"&amp;RIGHT(BK$1,2)),$T558&lt;=DATEVALUE("9/30/20"&amp;RIGHT(BL$1,2))),AND($U558&gt;=DATEVALUE("10/1/20"&amp;RIGHT(BK$1,2)),$U558&lt;=DATEVALUE("9/30/20"&amp;RIGHT(BL$1,2))),AND($T558&lt;=DATEVALUE("10/1/20"&amp;RIGHT(BK$1,2)),$U558&gt;=DATEVALUE("9/30/20"&amp;RIGHT(BL$1,2)))),
IF(AND($T558&gt;=DATEVALUE("10/1/20"&amp;RIGHT(BK$1,2)),$U558&lt;=DATEVALUE("9/30/20"&amp;RIGHT(BL$1,2))),NETWORKDAYS($T558,$U558,Holidays!$J$3:$J$937),
IF(AND($T558&lt;DATEVALUE("10/1/20"&amp;RIGHT(BK$1,2)),$U558&lt;=DATEVALUE("9/30/20"&amp;RIGHT(BL$1,2))),NETWORKDAYS(DATEVALUE("10/1/20"&amp;RIGHT(BK$1,2)),$U558,Holidays!$J$3:$J$937),
IF($T558&lt;DATEVALUE("10/1/20"&amp;RIGHT(BK$1,2)),NETWORKDAYS(DATEVALUE("10/1/20"&amp;RIGHT(BK$1,2)),DATEVALUE("9/30/20"&amp;RIGHT(BL$1,2)),Holidays!$J$3:$J$937),
IF($T558&gt;=DATEVALUE("10/1/20"&amp;RIGHT(BK$1,2)),NETWORKDAYS($T558,DATEVALUE("9/30/20"&amp;RIGHT(BL$1,2)),Holidays!$J$3:$J$937),"")))),"")/(NETWORKDAYS($T558,$U558,Holidays!$J$3:$J$937)),0))</f>
        <v/>
      </c>
      <c r="BM558" s="87" t="str">
        <f>IF($Q558="","",IFERROR(IF(OR(AND($T558&gt;=DATEVALUE("10/1/20"&amp;RIGHT(BL$1,2)),$T558&lt;=DATEVALUE("9/30/20"&amp;RIGHT(BM$1,2))),AND($U558&gt;=DATEVALUE("10/1/20"&amp;RIGHT(BL$1,2)),$U558&lt;=DATEVALUE("9/30/20"&amp;RIGHT(BM$1,2))),AND($T558&lt;=DATEVALUE("10/1/20"&amp;RIGHT(BL$1,2)),$U558&gt;=DATEVALUE("9/30/20"&amp;RIGHT(BM$1,2)))),
IF(AND($T558&gt;=DATEVALUE("10/1/20"&amp;RIGHT(BL$1,2)),$U558&lt;=DATEVALUE("9/30/20"&amp;RIGHT(BM$1,2))),NETWORKDAYS($T558,$U558,Holidays!$J$3:$J$937),
IF(AND($T558&lt;DATEVALUE("10/1/20"&amp;RIGHT(BL$1,2)),$U558&lt;=DATEVALUE("9/30/20"&amp;RIGHT(BM$1,2))),NETWORKDAYS(DATEVALUE("10/1/20"&amp;RIGHT(BL$1,2)),$U558,Holidays!$J$3:$J$937),
IF($T558&lt;DATEVALUE("10/1/20"&amp;RIGHT(BL$1,2)),NETWORKDAYS(DATEVALUE("10/1/20"&amp;RIGHT(BL$1,2)),DATEVALUE("9/30/20"&amp;RIGHT(BM$1,2)),Holidays!$J$3:$J$937),
IF($T558&gt;=DATEVALUE("10/1/20"&amp;RIGHT(BL$1,2)),NETWORKDAYS($T558,DATEVALUE("9/30/20"&amp;RIGHT(BM$1,2)),Holidays!$J$3:$J$937),"")))),"")/(NETWORKDAYS($T558,$U558,Holidays!$J$3:$J$937)),0))</f>
        <v/>
      </c>
      <c r="BN558" s="87" t="str">
        <f>IF($Q558="","",IFERROR(IF(OR(AND($T558&gt;=DATEVALUE("10/1/20"&amp;RIGHT(BM$1,2)),$T558&lt;=DATEVALUE("9/30/20"&amp;RIGHT(BN$1,2))),AND($U558&gt;=DATEVALUE("10/1/20"&amp;RIGHT(BM$1,2)),$U558&lt;=DATEVALUE("9/30/20"&amp;RIGHT(BN$1,2))),AND($T558&lt;=DATEVALUE("10/1/20"&amp;RIGHT(BM$1,2)),$U558&gt;=DATEVALUE("9/30/20"&amp;RIGHT(BN$1,2)))),
IF(AND($T558&gt;=DATEVALUE("10/1/20"&amp;RIGHT(BM$1,2)),$U558&lt;=DATEVALUE("9/30/20"&amp;RIGHT(BN$1,2))),NETWORKDAYS($T558,$U558,Holidays!$J$3:$J$937),
IF(AND($T558&lt;DATEVALUE("10/1/20"&amp;RIGHT(BM$1,2)),$U558&lt;=DATEVALUE("9/30/20"&amp;RIGHT(BN$1,2))),NETWORKDAYS(DATEVALUE("10/1/20"&amp;RIGHT(BM$1,2)),$U558,Holidays!$J$3:$J$937),
IF($T558&lt;DATEVALUE("10/1/20"&amp;RIGHT(BM$1,2)),NETWORKDAYS(DATEVALUE("10/1/20"&amp;RIGHT(BM$1,2)),DATEVALUE("9/30/20"&amp;RIGHT(BN$1,2)),Holidays!$J$3:$J$937),
IF($T558&gt;=DATEVALUE("10/1/20"&amp;RIGHT(BM$1,2)),NETWORKDAYS($T558,DATEVALUE("9/30/20"&amp;RIGHT(BN$1,2)),Holidays!$J$3:$J$937),"")))),"")/(NETWORKDAYS($T558,$U558,Holidays!$J$3:$J$937)),0))</f>
        <v/>
      </c>
      <c r="BO558" s="87" t="str">
        <f>IF($Q558="","",IFERROR(IF(OR(AND($T558&gt;=DATEVALUE("10/1/20"&amp;RIGHT(BN$1,2)),$T558&lt;=DATEVALUE("9/30/20"&amp;RIGHT(BO$1,2))),AND($U558&gt;=DATEVALUE("10/1/20"&amp;RIGHT(BN$1,2)),$U558&lt;=DATEVALUE("9/30/20"&amp;RIGHT(BO$1,2))),AND($T558&lt;=DATEVALUE("10/1/20"&amp;RIGHT(BN$1,2)),$U558&gt;=DATEVALUE("9/30/20"&amp;RIGHT(BO$1,2)))),
IF(AND($T558&gt;=DATEVALUE("10/1/20"&amp;RIGHT(BN$1,2)),$U558&lt;=DATEVALUE("9/30/20"&amp;RIGHT(BO$1,2))),NETWORKDAYS($T558,$U558,Holidays!$J$3:$J$937),
IF(AND($T558&lt;DATEVALUE("10/1/20"&amp;RIGHT(BN$1,2)),$U558&lt;=DATEVALUE("9/30/20"&amp;RIGHT(BO$1,2))),NETWORKDAYS(DATEVALUE("10/1/20"&amp;RIGHT(BN$1,2)),$U558,Holidays!$J$3:$J$937),
IF($T558&lt;DATEVALUE("10/1/20"&amp;RIGHT(BN$1,2)),NETWORKDAYS(DATEVALUE("10/1/20"&amp;RIGHT(BN$1,2)),DATEVALUE("9/30/20"&amp;RIGHT(BO$1,2)),Holidays!$J$3:$J$937),
IF($T558&gt;=DATEVALUE("10/1/20"&amp;RIGHT(BN$1,2)),NETWORKDAYS($T558,DATEVALUE("9/30/20"&amp;RIGHT(BO$1,2)),Holidays!$J$3:$J$937),"")))),"")/(NETWORKDAYS($T558,$U558,Holidays!$J$3:$J$937)),0))</f>
        <v/>
      </c>
      <c r="BP558" s="87" t="str">
        <f>IF($Q558="","",IFERROR(IF(OR(AND($T558&gt;=DATEVALUE("10/1/20"&amp;RIGHT(BO$1,2)),$T558&lt;=DATEVALUE("9/30/20"&amp;RIGHT(BP$1,2))),AND($U558&gt;=DATEVALUE("10/1/20"&amp;RIGHT(BO$1,2)),$U558&lt;=DATEVALUE("9/30/20"&amp;RIGHT(BP$1,2))),AND($T558&lt;=DATEVALUE("10/1/20"&amp;RIGHT(BO$1,2)),$U558&gt;=DATEVALUE("9/30/20"&amp;RIGHT(BP$1,2)))),
IF(AND($T558&gt;=DATEVALUE("10/1/20"&amp;RIGHT(BO$1,2)),$U558&lt;=DATEVALUE("9/30/20"&amp;RIGHT(BP$1,2))),NETWORKDAYS($T558,$U558,Holidays!$J$3:$J$937),
IF(AND($T558&lt;DATEVALUE("10/1/20"&amp;RIGHT(BO$1,2)),$U558&lt;=DATEVALUE("9/30/20"&amp;RIGHT(BP$1,2))),NETWORKDAYS(DATEVALUE("10/1/20"&amp;RIGHT(BO$1,2)),$U558,Holidays!$J$3:$J$937),
IF($T558&lt;DATEVALUE("10/1/20"&amp;RIGHT(BO$1,2)),NETWORKDAYS(DATEVALUE("10/1/20"&amp;RIGHT(BO$1,2)),DATEVALUE("9/30/20"&amp;RIGHT(BP$1,2)),Holidays!$J$3:$J$937),
IF($T558&gt;=DATEVALUE("10/1/20"&amp;RIGHT(BO$1,2)),NETWORKDAYS($T558,DATEVALUE("9/30/20"&amp;RIGHT(BP$1,2)),Holidays!$J$3:$J$937),"")))),"")/(NETWORKDAYS($T558,$U558,Holidays!$J$3:$J$937)),0))</f>
        <v/>
      </c>
      <c r="BQ558" s="87" t="str">
        <f>IF($Q558="","",IFERROR(IF(OR(AND($T558&gt;=DATEVALUE("10/1/20"&amp;RIGHT(BP$1,2)),$T558&lt;=DATEVALUE("9/30/20"&amp;RIGHT(BQ$1,2))),AND($U558&gt;=DATEVALUE("10/1/20"&amp;RIGHT(BP$1,2)),$U558&lt;=DATEVALUE("9/30/20"&amp;RIGHT(BQ$1,2))),AND($T558&lt;=DATEVALUE("10/1/20"&amp;RIGHT(BP$1,2)),$U558&gt;=DATEVALUE("9/30/20"&amp;RIGHT(BQ$1,2)))),
IF(AND($T558&gt;=DATEVALUE("10/1/20"&amp;RIGHT(BP$1,2)),$U558&lt;=DATEVALUE("9/30/20"&amp;RIGHT(BQ$1,2))),NETWORKDAYS($T558,$U558,Holidays!$J$3:$J$937),
IF(AND($T558&lt;DATEVALUE("10/1/20"&amp;RIGHT(BP$1,2)),$U558&lt;=DATEVALUE("9/30/20"&amp;RIGHT(BQ$1,2))),NETWORKDAYS(DATEVALUE("10/1/20"&amp;RIGHT(BP$1,2)),$U558,Holidays!$J$3:$J$937),
IF($T558&lt;DATEVALUE("10/1/20"&amp;RIGHT(BP$1,2)),NETWORKDAYS(DATEVALUE("10/1/20"&amp;RIGHT(BP$1,2)),DATEVALUE("9/30/20"&amp;RIGHT(BQ$1,2)),Holidays!$J$3:$J$937),
IF($T558&gt;=DATEVALUE("10/1/20"&amp;RIGHT(BP$1,2)),NETWORKDAYS($T558,DATEVALUE("9/30/20"&amp;RIGHT(BQ$1,2)),Holidays!$J$3:$J$937),"")))),"")/(NETWORKDAYS($T558,$U558,Holidays!$J$3:$J$937)),0))</f>
        <v/>
      </c>
      <c r="BR558" s="87" t="str">
        <f>IF($Q558="","",IFERROR(IF(OR(AND($T558&gt;=DATEVALUE("10/1/20"&amp;RIGHT(BQ$1,2)),$T558&lt;=DATEVALUE("9/30/20"&amp;RIGHT(BR$1,2))),AND($U558&gt;=DATEVALUE("10/1/20"&amp;RIGHT(BQ$1,2)),$U558&lt;=DATEVALUE("9/30/20"&amp;RIGHT(BR$1,2))),AND($T558&lt;=DATEVALUE("10/1/20"&amp;RIGHT(BQ$1,2)),$U558&gt;=DATEVALUE("9/30/20"&amp;RIGHT(BR$1,2)))),
IF(AND($T558&gt;=DATEVALUE("10/1/20"&amp;RIGHT(BQ$1,2)),$U558&lt;=DATEVALUE("9/30/20"&amp;RIGHT(BR$1,2))),NETWORKDAYS($T558,$U558,Holidays!$J$3:$J$937),
IF(AND($T558&lt;DATEVALUE("10/1/20"&amp;RIGHT(BQ$1,2)),$U558&lt;=DATEVALUE("9/30/20"&amp;RIGHT(BR$1,2))),NETWORKDAYS(DATEVALUE("10/1/20"&amp;RIGHT(BQ$1,2)),$U558,Holidays!$J$3:$J$937),
IF($T558&lt;DATEVALUE("10/1/20"&amp;RIGHT(BQ$1,2)),NETWORKDAYS(DATEVALUE("10/1/20"&amp;RIGHT(BQ$1,2)),DATEVALUE("9/30/20"&amp;RIGHT(BR$1,2)),Holidays!$J$3:$J$937),
IF($T558&gt;=DATEVALUE("10/1/20"&amp;RIGHT(BQ$1,2)),NETWORKDAYS($T558,DATEVALUE("9/30/20"&amp;RIGHT(BR$1,2)),Holidays!$J$3:$J$937),"")))),"")/(NETWORKDAYS($T558,$U558,Holidays!$J$3:$J$937)),0))</f>
        <v/>
      </c>
      <c r="BS558" s="87" t="str">
        <f>IF($Q558="","",IFERROR(IF(OR(AND($T558&gt;=DATEVALUE("10/1/20"&amp;RIGHT(BR$1,2)),$T558&lt;=DATEVALUE("9/30/20"&amp;RIGHT(BS$1,2))),AND($U558&gt;=DATEVALUE("10/1/20"&amp;RIGHT(BR$1,2)),$U558&lt;=DATEVALUE("9/30/20"&amp;RIGHT(BS$1,2))),AND($T558&lt;=DATEVALUE("10/1/20"&amp;RIGHT(BR$1,2)),$U558&gt;=DATEVALUE("9/30/20"&amp;RIGHT(BS$1,2)))),
IF(AND($T558&gt;=DATEVALUE("10/1/20"&amp;RIGHT(BR$1,2)),$U558&lt;=DATEVALUE("9/30/20"&amp;RIGHT(BS$1,2))),NETWORKDAYS($T558,$U558,Holidays!$J$3:$J$937),
IF(AND($T558&lt;DATEVALUE("10/1/20"&amp;RIGHT(BR$1,2)),$U558&lt;=DATEVALUE("9/30/20"&amp;RIGHT(BS$1,2))),NETWORKDAYS(DATEVALUE("10/1/20"&amp;RIGHT(BR$1,2)),$U558,Holidays!$J$3:$J$937),
IF($T558&lt;DATEVALUE("10/1/20"&amp;RIGHT(BR$1,2)),NETWORKDAYS(DATEVALUE("10/1/20"&amp;RIGHT(BR$1,2)),DATEVALUE("9/30/20"&amp;RIGHT(BS$1,2)),Holidays!$J$3:$J$937),
IF($T558&gt;=DATEVALUE("10/1/20"&amp;RIGHT(BR$1,2)),NETWORKDAYS($T558,DATEVALUE("9/30/20"&amp;RIGHT(BS$1,2)),Holidays!$J$3:$J$937),"")))),"")/(NETWORKDAYS($T558,$U558,Holidays!$J$3:$J$937)),0))</f>
        <v/>
      </c>
      <c r="BT558" s="87" t="str">
        <f>IF($Q558="","",IFERROR(IF(OR(AND($T558&gt;=DATEVALUE("10/1/20"&amp;RIGHT(BS$1,2)),$T558&lt;=DATEVALUE("9/30/20"&amp;RIGHT(BT$1,2))),AND($U558&gt;=DATEVALUE("10/1/20"&amp;RIGHT(BS$1,2)),$U558&lt;=DATEVALUE("9/30/20"&amp;RIGHT(BT$1,2))),AND($T558&lt;=DATEVALUE("10/1/20"&amp;RIGHT(BS$1,2)),$U558&gt;=DATEVALUE("9/30/20"&amp;RIGHT(BT$1,2)))),
IF(AND($T558&gt;=DATEVALUE("10/1/20"&amp;RIGHT(BS$1,2)),$U558&lt;=DATEVALUE("9/30/20"&amp;RIGHT(BT$1,2))),NETWORKDAYS($T558,$U558,Holidays!$J$3:$J$937),
IF(AND($T558&lt;DATEVALUE("10/1/20"&amp;RIGHT(BS$1,2)),$U558&lt;=DATEVALUE("9/30/20"&amp;RIGHT(BT$1,2))),NETWORKDAYS(DATEVALUE("10/1/20"&amp;RIGHT(BS$1,2)),$U558,Holidays!$J$3:$J$937),
IF($T558&lt;DATEVALUE("10/1/20"&amp;RIGHT(BS$1,2)),NETWORKDAYS(DATEVALUE("10/1/20"&amp;RIGHT(BS$1,2)),DATEVALUE("9/30/20"&amp;RIGHT(BT$1,2)),Holidays!$J$3:$J$937),
IF($T558&gt;=DATEVALUE("10/1/20"&amp;RIGHT(BS$1,2)),NETWORKDAYS($T558,DATEVALUE("9/30/20"&amp;RIGHT(BT$1,2)),Holidays!$J$3:$J$937),"")))),"")/(NETWORKDAYS($T558,$U558,Holidays!$J$3:$J$937)),0))</f>
        <v/>
      </c>
      <c r="BU558" s="87" t="str">
        <f>IF($Q558="","",IFERROR(IF(OR(AND($T558&gt;=DATEVALUE("10/1/20"&amp;RIGHT(BT$1,2)),$T558&lt;=DATEVALUE("9/30/20"&amp;RIGHT(BU$1,2))),AND($U558&gt;=DATEVALUE("10/1/20"&amp;RIGHT(BT$1,2)),$U558&lt;=DATEVALUE("9/30/20"&amp;RIGHT(BU$1,2))),AND($T558&lt;=DATEVALUE("10/1/20"&amp;RIGHT(BT$1,2)),$U558&gt;=DATEVALUE("9/30/20"&amp;RIGHT(BU$1,2)))),
IF(AND($T558&gt;=DATEVALUE("10/1/20"&amp;RIGHT(BT$1,2)),$U558&lt;=DATEVALUE("9/30/20"&amp;RIGHT(BU$1,2))),NETWORKDAYS($T558,$U558,Holidays!$J$3:$J$937),
IF(AND($T558&lt;DATEVALUE("10/1/20"&amp;RIGHT(BT$1,2)),$U558&lt;=DATEVALUE("9/30/20"&amp;RIGHT(BU$1,2))),NETWORKDAYS(DATEVALUE("10/1/20"&amp;RIGHT(BT$1,2)),$U558,Holidays!$J$3:$J$937),
IF($T558&lt;DATEVALUE("10/1/20"&amp;RIGHT(BT$1,2)),NETWORKDAYS(DATEVALUE("10/1/20"&amp;RIGHT(BT$1,2)),DATEVALUE("9/30/20"&amp;RIGHT(BU$1,2)),Holidays!$J$3:$J$937),
IF($T558&gt;=DATEVALUE("10/1/20"&amp;RIGHT(BT$1,2)),NETWORKDAYS($T558,DATEVALUE("9/30/20"&amp;RIGHT(BU$1,2)),Holidays!$J$3:$J$937),"")))),"")/(NETWORKDAYS($T558,$U558,Holidays!$J$3:$J$937)),0))</f>
        <v/>
      </c>
      <c r="BV558" s="87" t="str">
        <f>IF($Q558="","",IFERROR(IF(OR(AND($T558&gt;=DATEVALUE("10/1/20"&amp;RIGHT(BU$1,2)),$T558&lt;=DATEVALUE("9/30/20"&amp;RIGHT(BV$1,2))),AND($U558&gt;=DATEVALUE("10/1/20"&amp;RIGHT(BU$1,2)),$U558&lt;=DATEVALUE("9/30/20"&amp;RIGHT(BV$1,2))),AND($T558&lt;=DATEVALUE("10/1/20"&amp;RIGHT(BU$1,2)),$U558&gt;=DATEVALUE("9/30/20"&amp;RIGHT(BV$1,2)))),
IF(AND($T558&gt;=DATEVALUE("10/1/20"&amp;RIGHT(BU$1,2)),$U558&lt;=DATEVALUE("9/30/20"&amp;RIGHT(BV$1,2))),NETWORKDAYS($T558,$U558,Holidays!$J$3:$J$937),
IF(AND($T558&lt;DATEVALUE("10/1/20"&amp;RIGHT(BU$1,2)),$U558&lt;=DATEVALUE("9/30/20"&amp;RIGHT(BV$1,2))),NETWORKDAYS(DATEVALUE("10/1/20"&amp;RIGHT(BU$1,2)),$U558,Holidays!$J$3:$J$937),
IF($T558&lt;DATEVALUE("10/1/20"&amp;RIGHT(BU$1,2)),NETWORKDAYS(DATEVALUE("10/1/20"&amp;RIGHT(BU$1,2)),DATEVALUE("9/30/20"&amp;RIGHT(BV$1,2)),Holidays!$J$3:$J$937),
IF($T558&gt;=DATEVALUE("10/1/20"&amp;RIGHT(BU$1,2)),NETWORKDAYS($T558,DATEVALUE("9/30/20"&amp;RIGHT(BV$1,2)),Holidays!$J$3:$J$937),"")))),"")/(NETWORKDAYS($T558,$U558,Holidays!$J$3:$J$937)),0))</f>
        <v/>
      </c>
      <c r="BW558" s="87" t="str">
        <f>IF($Q558="","",IFERROR(IF(OR(AND($T558&gt;=DATEVALUE("10/1/20"&amp;RIGHT(BV$1,2)),$T558&lt;=DATEVALUE("9/30/20"&amp;RIGHT(BW$1,2))),AND($U558&gt;=DATEVALUE("10/1/20"&amp;RIGHT(BV$1,2)),$U558&lt;=DATEVALUE("9/30/20"&amp;RIGHT(BW$1,2))),AND($T558&lt;=DATEVALUE("10/1/20"&amp;RIGHT(BV$1,2)),$U558&gt;=DATEVALUE("9/30/20"&amp;RIGHT(BW$1,2)))),
IF(AND($T558&gt;=DATEVALUE("10/1/20"&amp;RIGHT(BV$1,2)),$U558&lt;=DATEVALUE("9/30/20"&amp;RIGHT(BW$1,2))),NETWORKDAYS($T558,$U558,Holidays!$J$3:$J$937),
IF(AND($T558&lt;DATEVALUE("10/1/20"&amp;RIGHT(BV$1,2)),$U558&lt;=DATEVALUE("9/30/20"&amp;RIGHT(BW$1,2))),NETWORKDAYS(DATEVALUE("10/1/20"&amp;RIGHT(BV$1,2)),$U558,Holidays!$J$3:$J$937),
IF($T558&lt;DATEVALUE("10/1/20"&amp;RIGHT(BV$1,2)),NETWORKDAYS(DATEVALUE("10/1/20"&amp;RIGHT(BV$1,2)),DATEVALUE("9/30/20"&amp;RIGHT(BW$1,2)),Holidays!$J$3:$J$937),
IF($T558&gt;=DATEVALUE("10/1/20"&amp;RIGHT(BV$1,2)),NETWORKDAYS($T558,DATEVALUE("9/30/20"&amp;RIGHT(BW$1,2)),Holidays!$J$3:$J$937),"")))),"")/(NETWORKDAYS($T558,$U558,Holidays!$J$3:$J$937)),0))</f>
        <v/>
      </c>
      <c r="BX558" s="87" t="str">
        <f>IF($Q558="","",IFERROR(IF(OR(AND($T558&gt;=DATEVALUE("10/1/20"&amp;RIGHT(BW$1,2)),$T558&lt;=DATEVALUE("9/30/20"&amp;RIGHT(BX$1,2))),AND($U558&gt;=DATEVALUE("10/1/20"&amp;RIGHT(BW$1,2)),$U558&lt;=DATEVALUE("9/30/20"&amp;RIGHT(BX$1,2))),AND($T558&lt;=DATEVALUE("10/1/20"&amp;RIGHT(BW$1,2)),$U558&gt;=DATEVALUE("9/30/20"&amp;RIGHT(BX$1,2)))),
IF(AND($T558&gt;=DATEVALUE("10/1/20"&amp;RIGHT(BW$1,2)),$U558&lt;=DATEVALUE("9/30/20"&amp;RIGHT(BX$1,2))),NETWORKDAYS($T558,$U558,Holidays!$J$3:$J$937),
IF(AND($T558&lt;DATEVALUE("10/1/20"&amp;RIGHT(BW$1,2)),$U558&lt;=DATEVALUE("9/30/20"&amp;RIGHT(BX$1,2))),NETWORKDAYS(DATEVALUE("10/1/20"&amp;RIGHT(BW$1,2)),$U558,Holidays!$J$3:$J$937),
IF($T558&lt;DATEVALUE("10/1/20"&amp;RIGHT(BW$1,2)),NETWORKDAYS(DATEVALUE("10/1/20"&amp;RIGHT(BW$1,2)),DATEVALUE("9/30/20"&amp;RIGHT(BX$1,2)),Holidays!$J$3:$J$937),
IF($T558&gt;=DATEVALUE("10/1/20"&amp;RIGHT(BW$1,2)),NETWORKDAYS($T558,DATEVALUE("9/30/20"&amp;RIGHT(BX$1,2)),Holidays!$J$3:$J$937),"")))),"")/(NETWORKDAYS($T558,$U558,Holidays!$J$3:$J$937)),0))</f>
        <v/>
      </c>
      <c r="BY558" s="87" t="str">
        <f>IF($Q558="","",IFERROR(IF(OR(AND($T558&gt;=DATEVALUE("10/1/20"&amp;RIGHT(BX$1,2)),$T558&lt;=DATEVALUE("9/30/20"&amp;RIGHT(BY$1,2))),AND($U558&gt;=DATEVALUE("10/1/20"&amp;RIGHT(BX$1,2)),$U558&lt;=DATEVALUE("9/30/20"&amp;RIGHT(BY$1,2))),AND($T558&lt;=DATEVALUE("10/1/20"&amp;RIGHT(BX$1,2)),$U558&gt;=DATEVALUE("9/30/20"&amp;RIGHT(BY$1,2)))),
IF(AND($T558&gt;=DATEVALUE("10/1/20"&amp;RIGHT(BX$1,2)),$U558&lt;=DATEVALUE("9/30/20"&amp;RIGHT(BY$1,2))),NETWORKDAYS($T558,$U558,Holidays!$J$3:$J$937),
IF(AND($T558&lt;DATEVALUE("10/1/20"&amp;RIGHT(BX$1,2)),$U558&lt;=DATEVALUE("9/30/20"&amp;RIGHT(BY$1,2))),NETWORKDAYS(DATEVALUE("10/1/20"&amp;RIGHT(BX$1,2)),$U558,Holidays!$J$3:$J$937),
IF($T558&lt;DATEVALUE("10/1/20"&amp;RIGHT(BX$1,2)),NETWORKDAYS(DATEVALUE("10/1/20"&amp;RIGHT(BX$1,2)),DATEVALUE("9/30/20"&amp;RIGHT(BY$1,2)),Holidays!$J$3:$J$937),
IF($T558&gt;=DATEVALUE("10/1/20"&amp;RIGHT(BX$1,2)),NETWORKDAYS($T558,DATEVALUE("9/30/20"&amp;RIGHT(BY$1,2)),Holidays!$J$3:$J$937),"")))),"")/(NETWORKDAYS($T558,$U558,Holidays!$J$3:$J$937)),0))</f>
        <v/>
      </c>
      <c r="BZ558" s="87" t="str">
        <f>IF($Q558="","",IFERROR(IF(OR(AND($T558&gt;=DATEVALUE("10/1/20"&amp;RIGHT(BY$1,2)),$T558&lt;=DATEVALUE("9/30/20"&amp;RIGHT(BZ$1,2))),AND($U558&gt;=DATEVALUE("10/1/20"&amp;RIGHT(BY$1,2)),$U558&lt;=DATEVALUE("9/30/20"&amp;RIGHT(BZ$1,2))),AND($T558&lt;=DATEVALUE("10/1/20"&amp;RIGHT(BY$1,2)),$U558&gt;=DATEVALUE("9/30/20"&amp;RIGHT(BZ$1,2)))),
IF(AND($T558&gt;=DATEVALUE("10/1/20"&amp;RIGHT(BY$1,2)),$U558&lt;=DATEVALUE("9/30/20"&amp;RIGHT(BZ$1,2))),NETWORKDAYS($T558,$U558,Holidays!$J$3:$J$937),
IF(AND($T558&lt;DATEVALUE("10/1/20"&amp;RIGHT(BY$1,2)),$U558&lt;=DATEVALUE("9/30/20"&amp;RIGHT(BZ$1,2))),NETWORKDAYS(DATEVALUE("10/1/20"&amp;RIGHT(BY$1,2)),$U558,Holidays!$J$3:$J$937),
IF($T558&lt;DATEVALUE("10/1/20"&amp;RIGHT(BY$1,2)),NETWORKDAYS(DATEVALUE("10/1/20"&amp;RIGHT(BY$1,2)),DATEVALUE("9/30/20"&amp;RIGHT(BZ$1,2)),Holidays!$J$3:$J$937),
IF($T558&gt;=DATEVALUE("10/1/20"&amp;RIGHT(BY$1,2)),NETWORKDAYS($T558,DATEVALUE("9/30/20"&amp;RIGHT(BZ$1,2)),Holidays!$J$3:$J$937),"")))),"")/(NETWORKDAYS($T558,$U558,Holidays!$J$3:$J$937)),0))</f>
        <v/>
      </c>
      <c r="CA558" s="87" t="str">
        <f>IF($Q558="","",IFERROR(IF(OR(AND($T558&gt;=DATEVALUE("10/1/20"&amp;RIGHT(BZ$1,2)),$T558&lt;=DATEVALUE("9/30/20"&amp;RIGHT(CA$1,2))),AND($U558&gt;=DATEVALUE("10/1/20"&amp;RIGHT(BZ$1,2)),$U558&lt;=DATEVALUE("9/30/20"&amp;RIGHT(CA$1,2))),AND($T558&lt;=DATEVALUE("10/1/20"&amp;RIGHT(BZ$1,2)),$U558&gt;=DATEVALUE("9/30/20"&amp;RIGHT(CA$1,2)))),
IF(AND($T558&gt;=DATEVALUE("10/1/20"&amp;RIGHT(BZ$1,2)),$U558&lt;=DATEVALUE("9/30/20"&amp;RIGHT(CA$1,2))),NETWORKDAYS($T558,$U558,Holidays!$J$3:$J$937),
IF(AND($T558&lt;DATEVALUE("10/1/20"&amp;RIGHT(BZ$1,2)),$U558&lt;=DATEVALUE("9/30/20"&amp;RIGHT(CA$1,2))),NETWORKDAYS(DATEVALUE("10/1/20"&amp;RIGHT(BZ$1,2)),$U558,Holidays!$J$3:$J$937),
IF($T558&lt;DATEVALUE("10/1/20"&amp;RIGHT(BZ$1,2)),NETWORKDAYS(DATEVALUE("10/1/20"&amp;RIGHT(BZ$1,2)),DATEVALUE("9/30/20"&amp;RIGHT(CA$1,2)),Holidays!$J$3:$J$937),
IF($T558&gt;=DATEVALUE("10/1/20"&amp;RIGHT(BZ$1,2)),NETWORKDAYS($T558,DATEVALUE("9/30/20"&amp;RIGHT(CA$1,2)),Holidays!$J$3:$J$937),"")))),"")/(NETWORKDAYS($T558,$U558,Holidays!$J$3:$J$937)),0))</f>
        <v/>
      </c>
      <c r="CB558" s="87" t="str">
        <f>IF($Q558="","",IFERROR(IF(OR(AND($T558&gt;=DATEVALUE("10/1/20"&amp;RIGHT(CA$1,2)),$T558&lt;=DATEVALUE("9/30/20"&amp;RIGHT(CB$1,2))),AND($U558&gt;=DATEVALUE("10/1/20"&amp;RIGHT(CA$1,2)),$U558&lt;=DATEVALUE("9/30/20"&amp;RIGHT(CB$1,2))),AND($T558&lt;=DATEVALUE("10/1/20"&amp;RIGHT(CA$1,2)),$U558&gt;=DATEVALUE("9/30/20"&amp;RIGHT(CB$1,2)))),
IF(AND($T558&gt;=DATEVALUE("10/1/20"&amp;RIGHT(CA$1,2)),$U558&lt;=DATEVALUE("9/30/20"&amp;RIGHT(CB$1,2))),NETWORKDAYS($T558,$U558,Holidays!$J$3:$J$937),
IF(AND($T558&lt;DATEVALUE("10/1/20"&amp;RIGHT(CA$1,2)),$U558&lt;=DATEVALUE("9/30/20"&amp;RIGHT(CB$1,2))),NETWORKDAYS(DATEVALUE("10/1/20"&amp;RIGHT(CA$1,2)),$U558,Holidays!$J$3:$J$937),
IF($T558&lt;DATEVALUE("10/1/20"&amp;RIGHT(CA$1,2)),NETWORKDAYS(DATEVALUE("10/1/20"&amp;RIGHT(CA$1,2)),DATEVALUE("9/30/20"&amp;RIGHT(CB$1,2)),Holidays!$J$3:$J$937),
IF($T558&gt;=DATEVALUE("10/1/20"&amp;RIGHT(CA$1,2)),NETWORKDAYS($T558,DATEVALUE("9/30/20"&amp;RIGHT(CB$1,2)),Holidays!$J$3:$J$937),"")))),"")/(NETWORKDAYS($T558,$U558,Holidays!$J$3:$J$937)),0))</f>
        <v/>
      </c>
    </row>
    <row r="559" spans="1:80">
      <c r="A559" s="97"/>
      <c r="B559" s="98" t="str">
        <f ca="1">IF(NOT($A559=""),OFFSET('WBS Reference &amp; User Procedure'!$A$1,MATCH($A559,'WBS Reference &amp; User Procedure'!$A:$A,0)-1,1),"")</f>
        <v/>
      </c>
      <c r="D559" s="97"/>
      <c r="I559" s="78"/>
      <c r="T559" s="104" t="str">
        <f>IF(NOT(Q559=""),IF(NOT($S559=""),$S559,#REF!),"")</f>
        <v/>
      </c>
      <c r="U559" s="104" t="str">
        <f>IF(NOT(Q559=""),WORKDAY(T559,Q559,Holidays!$J$3:$J$937),"")</f>
        <v/>
      </c>
      <c r="V559" s="104"/>
      <c r="W559" s="104"/>
      <c r="X559" s="101" t="str">
        <f t="shared" si="123"/>
        <v/>
      </c>
      <c r="AL559" s="87" t="str">
        <f t="shared" ca="1" si="120"/>
        <v/>
      </c>
      <c r="AN559" s="87" t="str">
        <f t="shared" ca="1" si="124"/>
        <v/>
      </c>
      <c r="AO559" s="87" t="str">
        <f t="shared" ca="1" si="124"/>
        <v/>
      </c>
      <c r="AP559" s="87" t="str">
        <f t="shared" ca="1" si="124"/>
        <v/>
      </c>
      <c r="AQ559" s="87" t="str">
        <f t="shared" ca="1" si="124"/>
        <v/>
      </c>
      <c r="AR559" s="87" t="str">
        <f t="shared" ca="1" si="124"/>
        <v/>
      </c>
      <c r="AS559" s="87" t="str">
        <f t="shared" ca="1" si="124"/>
        <v/>
      </c>
      <c r="AT559" s="87" t="str">
        <f t="shared" ca="1" si="124"/>
        <v/>
      </c>
      <c r="AU559" s="87" t="str">
        <f t="shared" ca="1" si="124"/>
        <v/>
      </c>
      <c r="AV559" s="87" t="str">
        <f t="shared" ca="1" si="124"/>
        <v/>
      </c>
      <c r="AW559" s="87" t="str">
        <f t="shared" ca="1" si="124"/>
        <v/>
      </c>
      <c r="AX559" s="87" t="str">
        <f t="shared" ca="1" si="125"/>
        <v/>
      </c>
      <c r="AY559" s="87" t="str">
        <f t="shared" ca="1" si="125"/>
        <v/>
      </c>
      <c r="AZ559" s="87" t="str">
        <f t="shared" ca="1" si="125"/>
        <v/>
      </c>
      <c r="BA559" s="87" t="str">
        <f t="shared" ca="1" si="125"/>
        <v/>
      </c>
      <c r="BB559" s="87" t="str">
        <f t="shared" ca="1" si="125"/>
        <v/>
      </c>
      <c r="BC559" s="87" t="str">
        <f t="shared" ca="1" si="125"/>
        <v/>
      </c>
      <c r="BD559" s="87" t="str">
        <f t="shared" ca="1" si="125"/>
        <v/>
      </c>
      <c r="BE559" s="87" t="str">
        <f t="shared" ca="1" si="125"/>
        <v/>
      </c>
      <c r="BF559" s="87" t="str">
        <f t="shared" ca="1" si="125"/>
        <v/>
      </c>
      <c r="BG559" s="87" t="str">
        <f t="shared" ca="1" si="125"/>
        <v/>
      </c>
      <c r="BI559" s="87" t="str">
        <f>IF($Q559="","",IFERROR(IF(OR(AND($T559&gt;=DATEVALUE("10/1/20"&amp;RIGHT(BH$1,2)),$T559&lt;=DATEVALUE("9/30/20"&amp;RIGHT(BI$1,2))),AND($U559&gt;=DATEVALUE("10/1/20"&amp;RIGHT(BH$1,2)),$U559&lt;=DATEVALUE("9/30/20"&amp;RIGHT(BI$1,2))),AND($T559&lt;=DATEVALUE("10/1/20"&amp;RIGHT(BH$1,2)),$U559&gt;=DATEVALUE("9/30/20"&amp;RIGHT(BI$1,2)))),
IF(AND($T559&gt;=DATEVALUE("10/1/20"&amp;RIGHT(BH$1,2)),$U559&lt;=DATEVALUE("9/30/20"&amp;RIGHT(BI$1,2))),NETWORKDAYS($T559,$U559,Holidays!$J$3:$J$937),
IF(AND($T559&lt;DATEVALUE("10/1/20"&amp;RIGHT(BH$1,2)),$U559&lt;=DATEVALUE("9/30/20"&amp;RIGHT(BI$1,2))),NETWORKDAYS(DATEVALUE("10/1/20"&amp;RIGHT(BH$1,2)),$U559,Holidays!$J$3:$J$937),
IF($T559&lt;DATEVALUE("10/1/20"&amp;RIGHT(BH$1,2)),NETWORKDAYS(DATEVALUE("10/1/20"&amp;RIGHT(BH$1,2)),DATEVALUE("9/30/20"&amp;RIGHT(BI$1,2)),Holidays!$J$3:$J$937),
IF($T559&gt;=DATEVALUE("10/1/20"&amp;RIGHT(BH$1,2)),NETWORKDAYS($T559,DATEVALUE("9/30/20"&amp;RIGHT(BI$1,2)),Holidays!$J$3:$J$937),"")))),"")/(NETWORKDAYS($T559,$U559,Holidays!$J$3:$J$937)),0))</f>
        <v/>
      </c>
      <c r="BJ559" s="87" t="str">
        <f>IF($Q559="","",IFERROR(IF(OR(AND($T559&gt;=DATEVALUE("10/1/20"&amp;RIGHT(BI$1,2)),$T559&lt;=DATEVALUE("9/30/20"&amp;RIGHT(BJ$1,2))),AND($U559&gt;=DATEVALUE("10/1/20"&amp;RIGHT(BI$1,2)),$U559&lt;=DATEVALUE("9/30/20"&amp;RIGHT(BJ$1,2))),AND($T559&lt;=DATEVALUE("10/1/20"&amp;RIGHT(BI$1,2)),$U559&gt;=DATEVALUE("9/30/20"&amp;RIGHT(BJ$1,2)))),
IF(AND($T559&gt;=DATEVALUE("10/1/20"&amp;RIGHT(BI$1,2)),$U559&lt;=DATEVALUE("9/30/20"&amp;RIGHT(BJ$1,2))),NETWORKDAYS($T559,$U559,Holidays!$J$3:$J$937),
IF(AND($T559&lt;DATEVALUE("10/1/20"&amp;RIGHT(BI$1,2)),$U559&lt;=DATEVALUE("9/30/20"&amp;RIGHT(BJ$1,2))),NETWORKDAYS(DATEVALUE("10/1/20"&amp;RIGHT(BI$1,2)),$U559,Holidays!$J$3:$J$937),
IF($T559&lt;DATEVALUE("10/1/20"&amp;RIGHT(BI$1,2)),NETWORKDAYS(DATEVALUE("10/1/20"&amp;RIGHT(BI$1,2)),DATEVALUE("9/30/20"&amp;RIGHT(BJ$1,2)),Holidays!$J$3:$J$937),
IF($T559&gt;=DATEVALUE("10/1/20"&amp;RIGHT(BI$1,2)),NETWORKDAYS($T559,DATEVALUE("9/30/20"&amp;RIGHT(BJ$1,2)),Holidays!$J$3:$J$937),"")))),"")/(NETWORKDAYS($T559,$U559,Holidays!$J$3:$J$937)),0))</f>
        <v/>
      </c>
      <c r="BK559" s="87" t="str">
        <f>IF($Q559="","",IFERROR(IF(OR(AND($T559&gt;=DATEVALUE("10/1/20"&amp;RIGHT(BJ$1,2)),$T559&lt;=DATEVALUE("9/30/20"&amp;RIGHT(BK$1,2))),AND($U559&gt;=DATEVALUE("10/1/20"&amp;RIGHT(BJ$1,2)),$U559&lt;=DATEVALUE("9/30/20"&amp;RIGHT(BK$1,2))),AND($T559&lt;=DATEVALUE("10/1/20"&amp;RIGHT(BJ$1,2)),$U559&gt;=DATEVALUE("9/30/20"&amp;RIGHT(BK$1,2)))),
IF(AND($T559&gt;=DATEVALUE("10/1/20"&amp;RIGHT(BJ$1,2)),$U559&lt;=DATEVALUE("9/30/20"&amp;RIGHT(BK$1,2))),NETWORKDAYS($T559,$U559,Holidays!$J$3:$J$937),
IF(AND($T559&lt;DATEVALUE("10/1/20"&amp;RIGHT(BJ$1,2)),$U559&lt;=DATEVALUE("9/30/20"&amp;RIGHT(BK$1,2))),NETWORKDAYS(DATEVALUE("10/1/20"&amp;RIGHT(BJ$1,2)),$U559,Holidays!$J$3:$J$937),
IF($T559&lt;DATEVALUE("10/1/20"&amp;RIGHT(BJ$1,2)),NETWORKDAYS(DATEVALUE("10/1/20"&amp;RIGHT(BJ$1,2)),DATEVALUE("9/30/20"&amp;RIGHT(BK$1,2)),Holidays!$J$3:$J$937),
IF($T559&gt;=DATEVALUE("10/1/20"&amp;RIGHT(BJ$1,2)),NETWORKDAYS($T559,DATEVALUE("9/30/20"&amp;RIGHT(BK$1,2)),Holidays!$J$3:$J$937),"")))),"")/(NETWORKDAYS($T559,$U559,Holidays!$J$3:$J$937)),0))</f>
        <v/>
      </c>
      <c r="BL559" s="87" t="str">
        <f>IF($Q559="","",IFERROR(IF(OR(AND($T559&gt;=DATEVALUE("10/1/20"&amp;RIGHT(BK$1,2)),$T559&lt;=DATEVALUE("9/30/20"&amp;RIGHT(BL$1,2))),AND($U559&gt;=DATEVALUE("10/1/20"&amp;RIGHT(BK$1,2)),$U559&lt;=DATEVALUE("9/30/20"&amp;RIGHT(BL$1,2))),AND($T559&lt;=DATEVALUE("10/1/20"&amp;RIGHT(BK$1,2)),$U559&gt;=DATEVALUE("9/30/20"&amp;RIGHT(BL$1,2)))),
IF(AND($T559&gt;=DATEVALUE("10/1/20"&amp;RIGHT(BK$1,2)),$U559&lt;=DATEVALUE("9/30/20"&amp;RIGHT(BL$1,2))),NETWORKDAYS($T559,$U559,Holidays!$J$3:$J$937),
IF(AND($T559&lt;DATEVALUE("10/1/20"&amp;RIGHT(BK$1,2)),$U559&lt;=DATEVALUE("9/30/20"&amp;RIGHT(BL$1,2))),NETWORKDAYS(DATEVALUE("10/1/20"&amp;RIGHT(BK$1,2)),$U559,Holidays!$J$3:$J$937),
IF($T559&lt;DATEVALUE("10/1/20"&amp;RIGHT(BK$1,2)),NETWORKDAYS(DATEVALUE("10/1/20"&amp;RIGHT(BK$1,2)),DATEVALUE("9/30/20"&amp;RIGHT(BL$1,2)),Holidays!$J$3:$J$937),
IF($T559&gt;=DATEVALUE("10/1/20"&amp;RIGHT(BK$1,2)),NETWORKDAYS($T559,DATEVALUE("9/30/20"&amp;RIGHT(BL$1,2)),Holidays!$J$3:$J$937),"")))),"")/(NETWORKDAYS($T559,$U559,Holidays!$J$3:$J$937)),0))</f>
        <v/>
      </c>
      <c r="BM559" s="87" t="str">
        <f>IF($Q559="","",IFERROR(IF(OR(AND($T559&gt;=DATEVALUE("10/1/20"&amp;RIGHT(BL$1,2)),$T559&lt;=DATEVALUE("9/30/20"&amp;RIGHT(BM$1,2))),AND($U559&gt;=DATEVALUE("10/1/20"&amp;RIGHT(BL$1,2)),$U559&lt;=DATEVALUE("9/30/20"&amp;RIGHT(BM$1,2))),AND($T559&lt;=DATEVALUE("10/1/20"&amp;RIGHT(BL$1,2)),$U559&gt;=DATEVALUE("9/30/20"&amp;RIGHT(BM$1,2)))),
IF(AND($T559&gt;=DATEVALUE("10/1/20"&amp;RIGHT(BL$1,2)),$U559&lt;=DATEVALUE("9/30/20"&amp;RIGHT(BM$1,2))),NETWORKDAYS($T559,$U559,Holidays!$J$3:$J$937),
IF(AND($T559&lt;DATEVALUE("10/1/20"&amp;RIGHT(BL$1,2)),$U559&lt;=DATEVALUE("9/30/20"&amp;RIGHT(BM$1,2))),NETWORKDAYS(DATEVALUE("10/1/20"&amp;RIGHT(BL$1,2)),$U559,Holidays!$J$3:$J$937),
IF($T559&lt;DATEVALUE("10/1/20"&amp;RIGHT(BL$1,2)),NETWORKDAYS(DATEVALUE("10/1/20"&amp;RIGHT(BL$1,2)),DATEVALUE("9/30/20"&amp;RIGHT(BM$1,2)),Holidays!$J$3:$J$937),
IF($T559&gt;=DATEVALUE("10/1/20"&amp;RIGHT(BL$1,2)),NETWORKDAYS($T559,DATEVALUE("9/30/20"&amp;RIGHT(BM$1,2)),Holidays!$J$3:$J$937),"")))),"")/(NETWORKDAYS($T559,$U559,Holidays!$J$3:$J$937)),0))</f>
        <v/>
      </c>
      <c r="BN559" s="87" t="str">
        <f>IF($Q559="","",IFERROR(IF(OR(AND($T559&gt;=DATEVALUE("10/1/20"&amp;RIGHT(BM$1,2)),$T559&lt;=DATEVALUE("9/30/20"&amp;RIGHT(BN$1,2))),AND($U559&gt;=DATEVALUE("10/1/20"&amp;RIGHT(BM$1,2)),$U559&lt;=DATEVALUE("9/30/20"&amp;RIGHT(BN$1,2))),AND($T559&lt;=DATEVALUE("10/1/20"&amp;RIGHT(BM$1,2)),$U559&gt;=DATEVALUE("9/30/20"&amp;RIGHT(BN$1,2)))),
IF(AND($T559&gt;=DATEVALUE("10/1/20"&amp;RIGHT(BM$1,2)),$U559&lt;=DATEVALUE("9/30/20"&amp;RIGHT(BN$1,2))),NETWORKDAYS($T559,$U559,Holidays!$J$3:$J$937),
IF(AND($T559&lt;DATEVALUE("10/1/20"&amp;RIGHT(BM$1,2)),$U559&lt;=DATEVALUE("9/30/20"&amp;RIGHT(BN$1,2))),NETWORKDAYS(DATEVALUE("10/1/20"&amp;RIGHT(BM$1,2)),$U559,Holidays!$J$3:$J$937),
IF($T559&lt;DATEVALUE("10/1/20"&amp;RIGHT(BM$1,2)),NETWORKDAYS(DATEVALUE("10/1/20"&amp;RIGHT(BM$1,2)),DATEVALUE("9/30/20"&amp;RIGHT(BN$1,2)),Holidays!$J$3:$J$937),
IF($T559&gt;=DATEVALUE("10/1/20"&amp;RIGHT(BM$1,2)),NETWORKDAYS($T559,DATEVALUE("9/30/20"&amp;RIGHT(BN$1,2)),Holidays!$J$3:$J$937),"")))),"")/(NETWORKDAYS($T559,$U559,Holidays!$J$3:$J$937)),0))</f>
        <v/>
      </c>
      <c r="BO559" s="87" t="str">
        <f>IF($Q559="","",IFERROR(IF(OR(AND($T559&gt;=DATEVALUE("10/1/20"&amp;RIGHT(BN$1,2)),$T559&lt;=DATEVALUE("9/30/20"&amp;RIGHT(BO$1,2))),AND($U559&gt;=DATEVALUE("10/1/20"&amp;RIGHT(BN$1,2)),$U559&lt;=DATEVALUE("9/30/20"&amp;RIGHT(BO$1,2))),AND($T559&lt;=DATEVALUE("10/1/20"&amp;RIGHT(BN$1,2)),$U559&gt;=DATEVALUE("9/30/20"&amp;RIGHT(BO$1,2)))),
IF(AND($T559&gt;=DATEVALUE("10/1/20"&amp;RIGHT(BN$1,2)),$U559&lt;=DATEVALUE("9/30/20"&amp;RIGHT(BO$1,2))),NETWORKDAYS($T559,$U559,Holidays!$J$3:$J$937),
IF(AND($T559&lt;DATEVALUE("10/1/20"&amp;RIGHT(BN$1,2)),$U559&lt;=DATEVALUE("9/30/20"&amp;RIGHT(BO$1,2))),NETWORKDAYS(DATEVALUE("10/1/20"&amp;RIGHT(BN$1,2)),$U559,Holidays!$J$3:$J$937),
IF($T559&lt;DATEVALUE("10/1/20"&amp;RIGHT(BN$1,2)),NETWORKDAYS(DATEVALUE("10/1/20"&amp;RIGHT(BN$1,2)),DATEVALUE("9/30/20"&amp;RIGHT(BO$1,2)),Holidays!$J$3:$J$937),
IF($T559&gt;=DATEVALUE("10/1/20"&amp;RIGHT(BN$1,2)),NETWORKDAYS($T559,DATEVALUE("9/30/20"&amp;RIGHT(BO$1,2)),Holidays!$J$3:$J$937),"")))),"")/(NETWORKDAYS($T559,$U559,Holidays!$J$3:$J$937)),0))</f>
        <v/>
      </c>
      <c r="BP559" s="87" t="str">
        <f>IF($Q559="","",IFERROR(IF(OR(AND($T559&gt;=DATEVALUE("10/1/20"&amp;RIGHT(BO$1,2)),$T559&lt;=DATEVALUE("9/30/20"&amp;RIGHT(BP$1,2))),AND($U559&gt;=DATEVALUE("10/1/20"&amp;RIGHT(BO$1,2)),$U559&lt;=DATEVALUE("9/30/20"&amp;RIGHT(BP$1,2))),AND($T559&lt;=DATEVALUE("10/1/20"&amp;RIGHT(BO$1,2)),$U559&gt;=DATEVALUE("9/30/20"&amp;RIGHT(BP$1,2)))),
IF(AND($T559&gt;=DATEVALUE("10/1/20"&amp;RIGHT(BO$1,2)),$U559&lt;=DATEVALUE("9/30/20"&amp;RIGHT(BP$1,2))),NETWORKDAYS($T559,$U559,Holidays!$J$3:$J$937),
IF(AND($T559&lt;DATEVALUE("10/1/20"&amp;RIGHT(BO$1,2)),$U559&lt;=DATEVALUE("9/30/20"&amp;RIGHT(BP$1,2))),NETWORKDAYS(DATEVALUE("10/1/20"&amp;RIGHT(BO$1,2)),$U559,Holidays!$J$3:$J$937),
IF($T559&lt;DATEVALUE("10/1/20"&amp;RIGHT(BO$1,2)),NETWORKDAYS(DATEVALUE("10/1/20"&amp;RIGHT(BO$1,2)),DATEVALUE("9/30/20"&amp;RIGHT(BP$1,2)),Holidays!$J$3:$J$937),
IF($T559&gt;=DATEVALUE("10/1/20"&amp;RIGHT(BO$1,2)),NETWORKDAYS($T559,DATEVALUE("9/30/20"&amp;RIGHT(BP$1,2)),Holidays!$J$3:$J$937),"")))),"")/(NETWORKDAYS($T559,$U559,Holidays!$J$3:$J$937)),0))</f>
        <v/>
      </c>
      <c r="BQ559" s="87" t="str">
        <f>IF($Q559="","",IFERROR(IF(OR(AND($T559&gt;=DATEVALUE("10/1/20"&amp;RIGHT(BP$1,2)),$T559&lt;=DATEVALUE("9/30/20"&amp;RIGHT(BQ$1,2))),AND($U559&gt;=DATEVALUE("10/1/20"&amp;RIGHT(BP$1,2)),$U559&lt;=DATEVALUE("9/30/20"&amp;RIGHT(BQ$1,2))),AND($T559&lt;=DATEVALUE("10/1/20"&amp;RIGHT(BP$1,2)),$U559&gt;=DATEVALUE("9/30/20"&amp;RIGHT(BQ$1,2)))),
IF(AND($T559&gt;=DATEVALUE("10/1/20"&amp;RIGHT(BP$1,2)),$U559&lt;=DATEVALUE("9/30/20"&amp;RIGHT(BQ$1,2))),NETWORKDAYS($T559,$U559,Holidays!$J$3:$J$937),
IF(AND($T559&lt;DATEVALUE("10/1/20"&amp;RIGHT(BP$1,2)),$U559&lt;=DATEVALUE("9/30/20"&amp;RIGHT(BQ$1,2))),NETWORKDAYS(DATEVALUE("10/1/20"&amp;RIGHT(BP$1,2)),$U559,Holidays!$J$3:$J$937),
IF($T559&lt;DATEVALUE("10/1/20"&amp;RIGHT(BP$1,2)),NETWORKDAYS(DATEVALUE("10/1/20"&amp;RIGHT(BP$1,2)),DATEVALUE("9/30/20"&amp;RIGHT(BQ$1,2)),Holidays!$J$3:$J$937),
IF($T559&gt;=DATEVALUE("10/1/20"&amp;RIGHT(BP$1,2)),NETWORKDAYS($T559,DATEVALUE("9/30/20"&amp;RIGHT(BQ$1,2)),Holidays!$J$3:$J$937),"")))),"")/(NETWORKDAYS($T559,$U559,Holidays!$J$3:$J$937)),0))</f>
        <v/>
      </c>
      <c r="BR559" s="87" t="str">
        <f>IF($Q559="","",IFERROR(IF(OR(AND($T559&gt;=DATEVALUE("10/1/20"&amp;RIGHT(BQ$1,2)),$T559&lt;=DATEVALUE("9/30/20"&amp;RIGHT(BR$1,2))),AND($U559&gt;=DATEVALUE("10/1/20"&amp;RIGHT(BQ$1,2)),$U559&lt;=DATEVALUE("9/30/20"&amp;RIGHT(BR$1,2))),AND($T559&lt;=DATEVALUE("10/1/20"&amp;RIGHT(BQ$1,2)),$U559&gt;=DATEVALUE("9/30/20"&amp;RIGHT(BR$1,2)))),
IF(AND($T559&gt;=DATEVALUE("10/1/20"&amp;RIGHT(BQ$1,2)),$U559&lt;=DATEVALUE("9/30/20"&amp;RIGHT(BR$1,2))),NETWORKDAYS($T559,$U559,Holidays!$J$3:$J$937),
IF(AND($T559&lt;DATEVALUE("10/1/20"&amp;RIGHT(BQ$1,2)),$U559&lt;=DATEVALUE("9/30/20"&amp;RIGHT(BR$1,2))),NETWORKDAYS(DATEVALUE("10/1/20"&amp;RIGHT(BQ$1,2)),$U559,Holidays!$J$3:$J$937),
IF($T559&lt;DATEVALUE("10/1/20"&amp;RIGHT(BQ$1,2)),NETWORKDAYS(DATEVALUE("10/1/20"&amp;RIGHT(BQ$1,2)),DATEVALUE("9/30/20"&amp;RIGHT(BR$1,2)),Holidays!$J$3:$J$937),
IF($T559&gt;=DATEVALUE("10/1/20"&amp;RIGHT(BQ$1,2)),NETWORKDAYS($T559,DATEVALUE("9/30/20"&amp;RIGHT(BR$1,2)),Holidays!$J$3:$J$937),"")))),"")/(NETWORKDAYS($T559,$U559,Holidays!$J$3:$J$937)),0))</f>
        <v/>
      </c>
      <c r="BS559" s="87" t="str">
        <f>IF($Q559="","",IFERROR(IF(OR(AND($T559&gt;=DATEVALUE("10/1/20"&amp;RIGHT(BR$1,2)),$T559&lt;=DATEVALUE("9/30/20"&amp;RIGHT(BS$1,2))),AND($U559&gt;=DATEVALUE("10/1/20"&amp;RIGHT(BR$1,2)),$U559&lt;=DATEVALUE("9/30/20"&amp;RIGHT(BS$1,2))),AND($T559&lt;=DATEVALUE("10/1/20"&amp;RIGHT(BR$1,2)),$U559&gt;=DATEVALUE("9/30/20"&amp;RIGHT(BS$1,2)))),
IF(AND($T559&gt;=DATEVALUE("10/1/20"&amp;RIGHT(BR$1,2)),$U559&lt;=DATEVALUE("9/30/20"&amp;RIGHT(BS$1,2))),NETWORKDAYS($T559,$U559,Holidays!$J$3:$J$937),
IF(AND($T559&lt;DATEVALUE("10/1/20"&amp;RIGHT(BR$1,2)),$U559&lt;=DATEVALUE("9/30/20"&amp;RIGHT(BS$1,2))),NETWORKDAYS(DATEVALUE("10/1/20"&amp;RIGHT(BR$1,2)),$U559,Holidays!$J$3:$J$937),
IF($T559&lt;DATEVALUE("10/1/20"&amp;RIGHT(BR$1,2)),NETWORKDAYS(DATEVALUE("10/1/20"&amp;RIGHT(BR$1,2)),DATEVALUE("9/30/20"&amp;RIGHT(BS$1,2)),Holidays!$J$3:$J$937),
IF($T559&gt;=DATEVALUE("10/1/20"&amp;RIGHT(BR$1,2)),NETWORKDAYS($T559,DATEVALUE("9/30/20"&amp;RIGHT(BS$1,2)),Holidays!$J$3:$J$937),"")))),"")/(NETWORKDAYS($T559,$U559,Holidays!$J$3:$J$937)),0))</f>
        <v/>
      </c>
      <c r="BT559" s="87" t="str">
        <f>IF($Q559="","",IFERROR(IF(OR(AND($T559&gt;=DATEVALUE("10/1/20"&amp;RIGHT(BS$1,2)),$T559&lt;=DATEVALUE("9/30/20"&amp;RIGHT(BT$1,2))),AND($U559&gt;=DATEVALUE("10/1/20"&amp;RIGHT(BS$1,2)),$U559&lt;=DATEVALUE("9/30/20"&amp;RIGHT(BT$1,2))),AND($T559&lt;=DATEVALUE("10/1/20"&amp;RIGHT(BS$1,2)),$U559&gt;=DATEVALUE("9/30/20"&amp;RIGHT(BT$1,2)))),
IF(AND($T559&gt;=DATEVALUE("10/1/20"&amp;RIGHT(BS$1,2)),$U559&lt;=DATEVALUE("9/30/20"&amp;RIGHT(BT$1,2))),NETWORKDAYS($T559,$U559,Holidays!$J$3:$J$937),
IF(AND($T559&lt;DATEVALUE("10/1/20"&amp;RIGHT(BS$1,2)),$U559&lt;=DATEVALUE("9/30/20"&amp;RIGHT(BT$1,2))),NETWORKDAYS(DATEVALUE("10/1/20"&amp;RIGHT(BS$1,2)),$U559,Holidays!$J$3:$J$937),
IF($T559&lt;DATEVALUE("10/1/20"&amp;RIGHT(BS$1,2)),NETWORKDAYS(DATEVALUE("10/1/20"&amp;RIGHT(BS$1,2)),DATEVALUE("9/30/20"&amp;RIGHT(BT$1,2)),Holidays!$J$3:$J$937),
IF($T559&gt;=DATEVALUE("10/1/20"&amp;RIGHT(BS$1,2)),NETWORKDAYS($T559,DATEVALUE("9/30/20"&amp;RIGHT(BT$1,2)),Holidays!$J$3:$J$937),"")))),"")/(NETWORKDAYS($T559,$U559,Holidays!$J$3:$J$937)),0))</f>
        <v/>
      </c>
      <c r="BU559" s="87" t="str">
        <f>IF($Q559="","",IFERROR(IF(OR(AND($T559&gt;=DATEVALUE("10/1/20"&amp;RIGHT(BT$1,2)),$T559&lt;=DATEVALUE("9/30/20"&amp;RIGHT(BU$1,2))),AND($U559&gt;=DATEVALUE("10/1/20"&amp;RIGHT(BT$1,2)),$U559&lt;=DATEVALUE("9/30/20"&amp;RIGHT(BU$1,2))),AND($T559&lt;=DATEVALUE("10/1/20"&amp;RIGHT(BT$1,2)),$U559&gt;=DATEVALUE("9/30/20"&amp;RIGHT(BU$1,2)))),
IF(AND($T559&gt;=DATEVALUE("10/1/20"&amp;RIGHT(BT$1,2)),$U559&lt;=DATEVALUE("9/30/20"&amp;RIGHT(BU$1,2))),NETWORKDAYS($T559,$U559,Holidays!$J$3:$J$937),
IF(AND($T559&lt;DATEVALUE("10/1/20"&amp;RIGHT(BT$1,2)),$U559&lt;=DATEVALUE("9/30/20"&amp;RIGHT(BU$1,2))),NETWORKDAYS(DATEVALUE("10/1/20"&amp;RIGHT(BT$1,2)),$U559,Holidays!$J$3:$J$937),
IF($T559&lt;DATEVALUE("10/1/20"&amp;RIGHT(BT$1,2)),NETWORKDAYS(DATEVALUE("10/1/20"&amp;RIGHT(BT$1,2)),DATEVALUE("9/30/20"&amp;RIGHT(BU$1,2)),Holidays!$J$3:$J$937),
IF($T559&gt;=DATEVALUE("10/1/20"&amp;RIGHT(BT$1,2)),NETWORKDAYS($T559,DATEVALUE("9/30/20"&amp;RIGHT(BU$1,2)),Holidays!$J$3:$J$937),"")))),"")/(NETWORKDAYS($T559,$U559,Holidays!$J$3:$J$937)),0))</f>
        <v/>
      </c>
      <c r="BV559" s="87" t="str">
        <f>IF($Q559="","",IFERROR(IF(OR(AND($T559&gt;=DATEVALUE("10/1/20"&amp;RIGHT(BU$1,2)),$T559&lt;=DATEVALUE("9/30/20"&amp;RIGHT(BV$1,2))),AND($U559&gt;=DATEVALUE("10/1/20"&amp;RIGHT(BU$1,2)),$U559&lt;=DATEVALUE("9/30/20"&amp;RIGHT(BV$1,2))),AND($T559&lt;=DATEVALUE("10/1/20"&amp;RIGHT(BU$1,2)),$U559&gt;=DATEVALUE("9/30/20"&amp;RIGHT(BV$1,2)))),
IF(AND($T559&gt;=DATEVALUE("10/1/20"&amp;RIGHT(BU$1,2)),$U559&lt;=DATEVALUE("9/30/20"&amp;RIGHT(BV$1,2))),NETWORKDAYS($T559,$U559,Holidays!$J$3:$J$937),
IF(AND($T559&lt;DATEVALUE("10/1/20"&amp;RIGHT(BU$1,2)),$U559&lt;=DATEVALUE("9/30/20"&amp;RIGHT(BV$1,2))),NETWORKDAYS(DATEVALUE("10/1/20"&amp;RIGHT(BU$1,2)),$U559,Holidays!$J$3:$J$937),
IF($T559&lt;DATEVALUE("10/1/20"&amp;RIGHT(BU$1,2)),NETWORKDAYS(DATEVALUE("10/1/20"&amp;RIGHT(BU$1,2)),DATEVALUE("9/30/20"&amp;RIGHT(BV$1,2)),Holidays!$J$3:$J$937),
IF($T559&gt;=DATEVALUE("10/1/20"&amp;RIGHT(BU$1,2)),NETWORKDAYS($T559,DATEVALUE("9/30/20"&amp;RIGHT(BV$1,2)),Holidays!$J$3:$J$937),"")))),"")/(NETWORKDAYS($T559,$U559,Holidays!$J$3:$J$937)),0))</f>
        <v/>
      </c>
      <c r="BW559" s="87" t="str">
        <f>IF($Q559="","",IFERROR(IF(OR(AND($T559&gt;=DATEVALUE("10/1/20"&amp;RIGHT(BV$1,2)),$T559&lt;=DATEVALUE("9/30/20"&amp;RIGHT(BW$1,2))),AND($U559&gt;=DATEVALUE("10/1/20"&amp;RIGHT(BV$1,2)),$U559&lt;=DATEVALUE("9/30/20"&amp;RIGHT(BW$1,2))),AND($T559&lt;=DATEVALUE("10/1/20"&amp;RIGHT(BV$1,2)),$U559&gt;=DATEVALUE("9/30/20"&amp;RIGHT(BW$1,2)))),
IF(AND($T559&gt;=DATEVALUE("10/1/20"&amp;RIGHT(BV$1,2)),$U559&lt;=DATEVALUE("9/30/20"&amp;RIGHT(BW$1,2))),NETWORKDAYS($T559,$U559,Holidays!$J$3:$J$937),
IF(AND($T559&lt;DATEVALUE("10/1/20"&amp;RIGHT(BV$1,2)),$U559&lt;=DATEVALUE("9/30/20"&amp;RIGHT(BW$1,2))),NETWORKDAYS(DATEVALUE("10/1/20"&amp;RIGHT(BV$1,2)),$U559,Holidays!$J$3:$J$937),
IF($T559&lt;DATEVALUE("10/1/20"&amp;RIGHT(BV$1,2)),NETWORKDAYS(DATEVALUE("10/1/20"&amp;RIGHT(BV$1,2)),DATEVALUE("9/30/20"&amp;RIGHT(BW$1,2)),Holidays!$J$3:$J$937),
IF($T559&gt;=DATEVALUE("10/1/20"&amp;RIGHT(BV$1,2)),NETWORKDAYS($T559,DATEVALUE("9/30/20"&amp;RIGHT(BW$1,2)),Holidays!$J$3:$J$937),"")))),"")/(NETWORKDAYS($T559,$U559,Holidays!$J$3:$J$937)),0))</f>
        <v/>
      </c>
      <c r="BX559" s="87" t="str">
        <f>IF($Q559="","",IFERROR(IF(OR(AND($T559&gt;=DATEVALUE("10/1/20"&amp;RIGHT(BW$1,2)),$T559&lt;=DATEVALUE("9/30/20"&amp;RIGHT(BX$1,2))),AND($U559&gt;=DATEVALUE("10/1/20"&amp;RIGHT(BW$1,2)),$U559&lt;=DATEVALUE("9/30/20"&amp;RIGHT(BX$1,2))),AND($T559&lt;=DATEVALUE("10/1/20"&amp;RIGHT(BW$1,2)),$U559&gt;=DATEVALUE("9/30/20"&amp;RIGHT(BX$1,2)))),
IF(AND($T559&gt;=DATEVALUE("10/1/20"&amp;RIGHT(BW$1,2)),$U559&lt;=DATEVALUE("9/30/20"&amp;RIGHT(BX$1,2))),NETWORKDAYS($T559,$U559,Holidays!$J$3:$J$937),
IF(AND($T559&lt;DATEVALUE("10/1/20"&amp;RIGHT(BW$1,2)),$U559&lt;=DATEVALUE("9/30/20"&amp;RIGHT(BX$1,2))),NETWORKDAYS(DATEVALUE("10/1/20"&amp;RIGHT(BW$1,2)),$U559,Holidays!$J$3:$J$937),
IF($T559&lt;DATEVALUE("10/1/20"&amp;RIGHT(BW$1,2)),NETWORKDAYS(DATEVALUE("10/1/20"&amp;RIGHT(BW$1,2)),DATEVALUE("9/30/20"&amp;RIGHT(BX$1,2)),Holidays!$J$3:$J$937),
IF($T559&gt;=DATEVALUE("10/1/20"&amp;RIGHT(BW$1,2)),NETWORKDAYS($T559,DATEVALUE("9/30/20"&amp;RIGHT(BX$1,2)),Holidays!$J$3:$J$937),"")))),"")/(NETWORKDAYS($T559,$U559,Holidays!$J$3:$J$937)),0))</f>
        <v/>
      </c>
      <c r="BY559" s="87" t="str">
        <f>IF($Q559="","",IFERROR(IF(OR(AND($T559&gt;=DATEVALUE("10/1/20"&amp;RIGHT(BX$1,2)),$T559&lt;=DATEVALUE("9/30/20"&amp;RIGHT(BY$1,2))),AND($U559&gt;=DATEVALUE("10/1/20"&amp;RIGHT(BX$1,2)),$U559&lt;=DATEVALUE("9/30/20"&amp;RIGHT(BY$1,2))),AND($T559&lt;=DATEVALUE("10/1/20"&amp;RIGHT(BX$1,2)),$U559&gt;=DATEVALUE("9/30/20"&amp;RIGHT(BY$1,2)))),
IF(AND($T559&gt;=DATEVALUE("10/1/20"&amp;RIGHT(BX$1,2)),$U559&lt;=DATEVALUE("9/30/20"&amp;RIGHT(BY$1,2))),NETWORKDAYS($T559,$U559,Holidays!$J$3:$J$937),
IF(AND($T559&lt;DATEVALUE("10/1/20"&amp;RIGHT(BX$1,2)),$U559&lt;=DATEVALUE("9/30/20"&amp;RIGHT(BY$1,2))),NETWORKDAYS(DATEVALUE("10/1/20"&amp;RIGHT(BX$1,2)),$U559,Holidays!$J$3:$J$937),
IF($T559&lt;DATEVALUE("10/1/20"&amp;RIGHT(BX$1,2)),NETWORKDAYS(DATEVALUE("10/1/20"&amp;RIGHT(BX$1,2)),DATEVALUE("9/30/20"&amp;RIGHT(BY$1,2)),Holidays!$J$3:$J$937),
IF($T559&gt;=DATEVALUE("10/1/20"&amp;RIGHT(BX$1,2)),NETWORKDAYS($T559,DATEVALUE("9/30/20"&amp;RIGHT(BY$1,2)),Holidays!$J$3:$J$937),"")))),"")/(NETWORKDAYS($T559,$U559,Holidays!$J$3:$J$937)),0))</f>
        <v/>
      </c>
      <c r="BZ559" s="87" t="str">
        <f>IF($Q559="","",IFERROR(IF(OR(AND($T559&gt;=DATEVALUE("10/1/20"&amp;RIGHT(BY$1,2)),$T559&lt;=DATEVALUE("9/30/20"&amp;RIGHT(BZ$1,2))),AND($U559&gt;=DATEVALUE("10/1/20"&amp;RIGHT(BY$1,2)),$U559&lt;=DATEVALUE("9/30/20"&amp;RIGHT(BZ$1,2))),AND($T559&lt;=DATEVALUE("10/1/20"&amp;RIGHT(BY$1,2)),$U559&gt;=DATEVALUE("9/30/20"&amp;RIGHT(BZ$1,2)))),
IF(AND($T559&gt;=DATEVALUE("10/1/20"&amp;RIGHT(BY$1,2)),$U559&lt;=DATEVALUE("9/30/20"&amp;RIGHT(BZ$1,2))),NETWORKDAYS($T559,$U559,Holidays!$J$3:$J$937),
IF(AND($T559&lt;DATEVALUE("10/1/20"&amp;RIGHT(BY$1,2)),$U559&lt;=DATEVALUE("9/30/20"&amp;RIGHT(BZ$1,2))),NETWORKDAYS(DATEVALUE("10/1/20"&amp;RIGHT(BY$1,2)),$U559,Holidays!$J$3:$J$937),
IF($T559&lt;DATEVALUE("10/1/20"&amp;RIGHT(BY$1,2)),NETWORKDAYS(DATEVALUE("10/1/20"&amp;RIGHT(BY$1,2)),DATEVALUE("9/30/20"&amp;RIGHT(BZ$1,2)),Holidays!$J$3:$J$937),
IF($T559&gt;=DATEVALUE("10/1/20"&amp;RIGHT(BY$1,2)),NETWORKDAYS($T559,DATEVALUE("9/30/20"&amp;RIGHT(BZ$1,2)),Holidays!$J$3:$J$937),"")))),"")/(NETWORKDAYS($T559,$U559,Holidays!$J$3:$J$937)),0))</f>
        <v/>
      </c>
      <c r="CA559" s="87" t="str">
        <f>IF($Q559="","",IFERROR(IF(OR(AND($T559&gt;=DATEVALUE("10/1/20"&amp;RIGHT(BZ$1,2)),$T559&lt;=DATEVALUE("9/30/20"&amp;RIGHT(CA$1,2))),AND($U559&gt;=DATEVALUE("10/1/20"&amp;RIGHT(BZ$1,2)),$U559&lt;=DATEVALUE("9/30/20"&amp;RIGHT(CA$1,2))),AND($T559&lt;=DATEVALUE("10/1/20"&amp;RIGHT(BZ$1,2)),$U559&gt;=DATEVALUE("9/30/20"&amp;RIGHT(CA$1,2)))),
IF(AND($T559&gt;=DATEVALUE("10/1/20"&amp;RIGHT(BZ$1,2)),$U559&lt;=DATEVALUE("9/30/20"&amp;RIGHT(CA$1,2))),NETWORKDAYS($T559,$U559,Holidays!$J$3:$J$937),
IF(AND($T559&lt;DATEVALUE("10/1/20"&amp;RIGHT(BZ$1,2)),$U559&lt;=DATEVALUE("9/30/20"&amp;RIGHT(CA$1,2))),NETWORKDAYS(DATEVALUE("10/1/20"&amp;RIGHT(BZ$1,2)),$U559,Holidays!$J$3:$J$937),
IF($T559&lt;DATEVALUE("10/1/20"&amp;RIGHT(BZ$1,2)),NETWORKDAYS(DATEVALUE("10/1/20"&amp;RIGHT(BZ$1,2)),DATEVALUE("9/30/20"&amp;RIGHT(CA$1,2)),Holidays!$J$3:$J$937),
IF($T559&gt;=DATEVALUE("10/1/20"&amp;RIGHT(BZ$1,2)),NETWORKDAYS($T559,DATEVALUE("9/30/20"&amp;RIGHT(CA$1,2)),Holidays!$J$3:$J$937),"")))),"")/(NETWORKDAYS($T559,$U559,Holidays!$J$3:$J$937)),0))</f>
        <v/>
      </c>
      <c r="CB559" s="87" t="str">
        <f>IF($Q559="","",IFERROR(IF(OR(AND($T559&gt;=DATEVALUE("10/1/20"&amp;RIGHT(CA$1,2)),$T559&lt;=DATEVALUE("9/30/20"&amp;RIGHT(CB$1,2))),AND($U559&gt;=DATEVALUE("10/1/20"&amp;RIGHT(CA$1,2)),$U559&lt;=DATEVALUE("9/30/20"&amp;RIGHT(CB$1,2))),AND($T559&lt;=DATEVALUE("10/1/20"&amp;RIGHT(CA$1,2)),$U559&gt;=DATEVALUE("9/30/20"&amp;RIGHT(CB$1,2)))),
IF(AND($T559&gt;=DATEVALUE("10/1/20"&amp;RIGHT(CA$1,2)),$U559&lt;=DATEVALUE("9/30/20"&amp;RIGHT(CB$1,2))),NETWORKDAYS($T559,$U559,Holidays!$J$3:$J$937),
IF(AND($T559&lt;DATEVALUE("10/1/20"&amp;RIGHT(CA$1,2)),$U559&lt;=DATEVALUE("9/30/20"&amp;RIGHT(CB$1,2))),NETWORKDAYS(DATEVALUE("10/1/20"&amp;RIGHT(CA$1,2)),$U559,Holidays!$J$3:$J$937),
IF($T559&lt;DATEVALUE("10/1/20"&amp;RIGHT(CA$1,2)),NETWORKDAYS(DATEVALUE("10/1/20"&amp;RIGHT(CA$1,2)),DATEVALUE("9/30/20"&amp;RIGHT(CB$1,2)),Holidays!$J$3:$J$937),
IF($T559&gt;=DATEVALUE("10/1/20"&amp;RIGHT(CA$1,2)),NETWORKDAYS($T559,DATEVALUE("9/30/20"&amp;RIGHT(CB$1,2)),Holidays!$J$3:$J$937),"")))),"")/(NETWORKDAYS($T559,$U559,Holidays!$J$3:$J$937)),0))</f>
        <v/>
      </c>
    </row>
    <row r="560" spans="1:80">
      <c r="A560" s="97"/>
      <c r="B560" s="98" t="str">
        <f ca="1">IF(NOT($A560=""),OFFSET('WBS Reference &amp; User Procedure'!$A$1,MATCH($A560,'WBS Reference &amp; User Procedure'!$A:$A,0)-1,1),"")</f>
        <v/>
      </c>
      <c r="D560" s="97"/>
      <c r="I560" s="78"/>
      <c r="T560" s="104" t="str">
        <f>IF(NOT(Q560=""),IF(NOT($S560=""),$S560,#REF!),"")</f>
        <v/>
      </c>
      <c r="U560" s="104" t="str">
        <f>IF(NOT(Q560=""),WORKDAY(T560,Q560,Holidays!$J$3:$J$937),"")</f>
        <v/>
      </c>
      <c r="V560" s="104"/>
      <c r="W560" s="104"/>
      <c r="X560" s="101" t="str">
        <f t="shared" si="123"/>
        <v/>
      </c>
      <c r="AL560" s="87" t="str">
        <f t="shared" ca="1" si="120"/>
        <v/>
      </c>
      <c r="AN560" s="87" t="str">
        <f t="shared" ca="1" si="124"/>
        <v/>
      </c>
      <c r="AO560" s="87" t="str">
        <f t="shared" ca="1" si="124"/>
        <v/>
      </c>
      <c r="AP560" s="87" t="str">
        <f t="shared" ca="1" si="124"/>
        <v/>
      </c>
      <c r="AQ560" s="87" t="str">
        <f t="shared" ca="1" si="124"/>
        <v/>
      </c>
      <c r="AR560" s="87" t="str">
        <f t="shared" ca="1" si="124"/>
        <v/>
      </c>
      <c r="AS560" s="87" t="str">
        <f t="shared" ca="1" si="124"/>
        <v/>
      </c>
      <c r="AT560" s="87" t="str">
        <f t="shared" ca="1" si="124"/>
        <v/>
      </c>
      <c r="AU560" s="87" t="str">
        <f t="shared" ca="1" si="124"/>
        <v/>
      </c>
      <c r="AV560" s="87" t="str">
        <f t="shared" ca="1" si="124"/>
        <v/>
      </c>
      <c r="AW560" s="87" t="str">
        <f t="shared" ca="1" si="124"/>
        <v/>
      </c>
      <c r="AX560" s="87" t="str">
        <f t="shared" ca="1" si="125"/>
        <v/>
      </c>
      <c r="AY560" s="87" t="str">
        <f t="shared" ca="1" si="125"/>
        <v/>
      </c>
      <c r="AZ560" s="87" t="str">
        <f t="shared" ca="1" si="125"/>
        <v/>
      </c>
      <c r="BA560" s="87" t="str">
        <f t="shared" ca="1" si="125"/>
        <v/>
      </c>
      <c r="BB560" s="87" t="str">
        <f t="shared" ca="1" si="125"/>
        <v/>
      </c>
      <c r="BC560" s="87" t="str">
        <f t="shared" ca="1" si="125"/>
        <v/>
      </c>
      <c r="BD560" s="87" t="str">
        <f t="shared" ca="1" si="125"/>
        <v/>
      </c>
      <c r="BE560" s="87" t="str">
        <f t="shared" ca="1" si="125"/>
        <v/>
      </c>
      <c r="BF560" s="87" t="str">
        <f t="shared" ca="1" si="125"/>
        <v/>
      </c>
      <c r="BG560" s="87" t="str">
        <f t="shared" ca="1" si="125"/>
        <v/>
      </c>
      <c r="BI560" s="87" t="str">
        <f>IF($Q560="","",IFERROR(IF(OR(AND($T560&gt;=DATEVALUE("10/1/20"&amp;RIGHT(BH$1,2)),$T560&lt;=DATEVALUE("9/30/20"&amp;RIGHT(BI$1,2))),AND($U560&gt;=DATEVALUE("10/1/20"&amp;RIGHT(BH$1,2)),$U560&lt;=DATEVALUE("9/30/20"&amp;RIGHT(BI$1,2))),AND($T560&lt;=DATEVALUE("10/1/20"&amp;RIGHT(BH$1,2)),$U560&gt;=DATEVALUE("9/30/20"&amp;RIGHT(BI$1,2)))),
IF(AND($T560&gt;=DATEVALUE("10/1/20"&amp;RIGHT(BH$1,2)),$U560&lt;=DATEVALUE("9/30/20"&amp;RIGHT(BI$1,2))),NETWORKDAYS($T560,$U560,Holidays!$J$3:$J$937),
IF(AND($T560&lt;DATEVALUE("10/1/20"&amp;RIGHT(BH$1,2)),$U560&lt;=DATEVALUE("9/30/20"&amp;RIGHT(BI$1,2))),NETWORKDAYS(DATEVALUE("10/1/20"&amp;RIGHT(BH$1,2)),$U560,Holidays!$J$3:$J$937),
IF($T560&lt;DATEVALUE("10/1/20"&amp;RIGHT(BH$1,2)),NETWORKDAYS(DATEVALUE("10/1/20"&amp;RIGHT(BH$1,2)),DATEVALUE("9/30/20"&amp;RIGHT(BI$1,2)),Holidays!$J$3:$J$937),
IF($T560&gt;=DATEVALUE("10/1/20"&amp;RIGHT(BH$1,2)),NETWORKDAYS($T560,DATEVALUE("9/30/20"&amp;RIGHT(BI$1,2)),Holidays!$J$3:$J$937),"")))),"")/(NETWORKDAYS($T560,$U560,Holidays!$J$3:$J$937)),0))</f>
        <v/>
      </c>
      <c r="BJ560" s="87" t="str">
        <f>IF($Q560="","",IFERROR(IF(OR(AND($T560&gt;=DATEVALUE("10/1/20"&amp;RIGHT(BI$1,2)),$T560&lt;=DATEVALUE("9/30/20"&amp;RIGHT(BJ$1,2))),AND($U560&gt;=DATEVALUE("10/1/20"&amp;RIGHT(BI$1,2)),$U560&lt;=DATEVALUE("9/30/20"&amp;RIGHT(BJ$1,2))),AND($T560&lt;=DATEVALUE("10/1/20"&amp;RIGHT(BI$1,2)),$U560&gt;=DATEVALUE("9/30/20"&amp;RIGHT(BJ$1,2)))),
IF(AND($T560&gt;=DATEVALUE("10/1/20"&amp;RIGHT(BI$1,2)),$U560&lt;=DATEVALUE("9/30/20"&amp;RIGHT(BJ$1,2))),NETWORKDAYS($T560,$U560,Holidays!$J$3:$J$937),
IF(AND($T560&lt;DATEVALUE("10/1/20"&amp;RIGHT(BI$1,2)),$U560&lt;=DATEVALUE("9/30/20"&amp;RIGHT(BJ$1,2))),NETWORKDAYS(DATEVALUE("10/1/20"&amp;RIGHT(BI$1,2)),$U560,Holidays!$J$3:$J$937),
IF($T560&lt;DATEVALUE("10/1/20"&amp;RIGHT(BI$1,2)),NETWORKDAYS(DATEVALUE("10/1/20"&amp;RIGHT(BI$1,2)),DATEVALUE("9/30/20"&amp;RIGHT(BJ$1,2)),Holidays!$J$3:$J$937),
IF($T560&gt;=DATEVALUE("10/1/20"&amp;RIGHT(BI$1,2)),NETWORKDAYS($T560,DATEVALUE("9/30/20"&amp;RIGHT(BJ$1,2)),Holidays!$J$3:$J$937),"")))),"")/(NETWORKDAYS($T560,$U560,Holidays!$J$3:$J$937)),0))</f>
        <v/>
      </c>
      <c r="BK560" s="87" t="str">
        <f>IF($Q560="","",IFERROR(IF(OR(AND($T560&gt;=DATEVALUE("10/1/20"&amp;RIGHT(BJ$1,2)),$T560&lt;=DATEVALUE("9/30/20"&amp;RIGHT(BK$1,2))),AND($U560&gt;=DATEVALUE("10/1/20"&amp;RIGHT(BJ$1,2)),$U560&lt;=DATEVALUE("9/30/20"&amp;RIGHT(BK$1,2))),AND($T560&lt;=DATEVALUE("10/1/20"&amp;RIGHT(BJ$1,2)),$U560&gt;=DATEVALUE("9/30/20"&amp;RIGHT(BK$1,2)))),
IF(AND($T560&gt;=DATEVALUE("10/1/20"&amp;RIGHT(BJ$1,2)),$U560&lt;=DATEVALUE("9/30/20"&amp;RIGHT(BK$1,2))),NETWORKDAYS($T560,$U560,Holidays!$J$3:$J$937),
IF(AND($T560&lt;DATEVALUE("10/1/20"&amp;RIGHT(BJ$1,2)),$U560&lt;=DATEVALUE("9/30/20"&amp;RIGHT(BK$1,2))),NETWORKDAYS(DATEVALUE("10/1/20"&amp;RIGHT(BJ$1,2)),$U560,Holidays!$J$3:$J$937),
IF($T560&lt;DATEVALUE("10/1/20"&amp;RIGHT(BJ$1,2)),NETWORKDAYS(DATEVALUE("10/1/20"&amp;RIGHT(BJ$1,2)),DATEVALUE("9/30/20"&amp;RIGHT(BK$1,2)),Holidays!$J$3:$J$937),
IF($T560&gt;=DATEVALUE("10/1/20"&amp;RIGHT(BJ$1,2)),NETWORKDAYS($T560,DATEVALUE("9/30/20"&amp;RIGHT(BK$1,2)),Holidays!$J$3:$J$937),"")))),"")/(NETWORKDAYS($T560,$U560,Holidays!$J$3:$J$937)),0))</f>
        <v/>
      </c>
      <c r="BL560" s="87" t="str">
        <f>IF($Q560="","",IFERROR(IF(OR(AND($T560&gt;=DATEVALUE("10/1/20"&amp;RIGHT(BK$1,2)),$T560&lt;=DATEVALUE("9/30/20"&amp;RIGHT(BL$1,2))),AND($U560&gt;=DATEVALUE("10/1/20"&amp;RIGHT(BK$1,2)),$U560&lt;=DATEVALUE("9/30/20"&amp;RIGHT(BL$1,2))),AND($T560&lt;=DATEVALUE("10/1/20"&amp;RIGHT(BK$1,2)),$U560&gt;=DATEVALUE("9/30/20"&amp;RIGHT(BL$1,2)))),
IF(AND($T560&gt;=DATEVALUE("10/1/20"&amp;RIGHT(BK$1,2)),$U560&lt;=DATEVALUE("9/30/20"&amp;RIGHT(BL$1,2))),NETWORKDAYS($T560,$U560,Holidays!$J$3:$J$937),
IF(AND($T560&lt;DATEVALUE("10/1/20"&amp;RIGHT(BK$1,2)),$U560&lt;=DATEVALUE("9/30/20"&amp;RIGHT(BL$1,2))),NETWORKDAYS(DATEVALUE("10/1/20"&amp;RIGHT(BK$1,2)),$U560,Holidays!$J$3:$J$937),
IF($T560&lt;DATEVALUE("10/1/20"&amp;RIGHT(BK$1,2)),NETWORKDAYS(DATEVALUE("10/1/20"&amp;RIGHT(BK$1,2)),DATEVALUE("9/30/20"&amp;RIGHT(BL$1,2)),Holidays!$J$3:$J$937),
IF($T560&gt;=DATEVALUE("10/1/20"&amp;RIGHT(BK$1,2)),NETWORKDAYS($T560,DATEVALUE("9/30/20"&amp;RIGHT(BL$1,2)),Holidays!$J$3:$J$937),"")))),"")/(NETWORKDAYS($T560,$U560,Holidays!$J$3:$J$937)),0))</f>
        <v/>
      </c>
      <c r="BM560" s="87" t="str">
        <f>IF($Q560="","",IFERROR(IF(OR(AND($T560&gt;=DATEVALUE("10/1/20"&amp;RIGHT(BL$1,2)),$T560&lt;=DATEVALUE("9/30/20"&amp;RIGHT(BM$1,2))),AND($U560&gt;=DATEVALUE("10/1/20"&amp;RIGHT(BL$1,2)),$U560&lt;=DATEVALUE("9/30/20"&amp;RIGHT(BM$1,2))),AND($T560&lt;=DATEVALUE("10/1/20"&amp;RIGHT(BL$1,2)),$U560&gt;=DATEVALUE("9/30/20"&amp;RIGHT(BM$1,2)))),
IF(AND($T560&gt;=DATEVALUE("10/1/20"&amp;RIGHT(BL$1,2)),$U560&lt;=DATEVALUE("9/30/20"&amp;RIGHT(BM$1,2))),NETWORKDAYS($T560,$U560,Holidays!$J$3:$J$937),
IF(AND($T560&lt;DATEVALUE("10/1/20"&amp;RIGHT(BL$1,2)),$U560&lt;=DATEVALUE("9/30/20"&amp;RIGHT(BM$1,2))),NETWORKDAYS(DATEVALUE("10/1/20"&amp;RIGHT(BL$1,2)),$U560,Holidays!$J$3:$J$937),
IF($T560&lt;DATEVALUE("10/1/20"&amp;RIGHT(BL$1,2)),NETWORKDAYS(DATEVALUE("10/1/20"&amp;RIGHT(BL$1,2)),DATEVALUE("9/30/20"&amp;RIGHT(BM$1,2)),Holidays!$J$3:$J$937),
IF($T560&gt;=DATEVALUE("10/1/20"&amp;RIGHT(BL$1,2)),NETWORKDAYS($T560,DATEVALUE("9/30/20"&amp;RIGHT(BM$1,2)),Holidays!$J$3:$J$937),"")))),"")/(NETWORKDAYS($T560,$U560,Holidays!$J$3:$J$937)),0))</f>
        <v/>
      </c>
      <c r="BN560" s="87" t="str">
        <f>IF($Q560="","",IFERROR(IF(OR(AND($T560&gt;=DATEVALUE("10/1/20"&amp;RIGHT(BM$1,2)),$T560&lt;=DATEVALUE("9/30/20"&amp;RIGHT(BN$1,2))),AND($U560&gt;=DATEVALUE("10/1/20"&amp;RIGHT(BM$1,2)),$U560&lt;=DATEVALUE("9/30/20"&amp;RIGHT(BN$1,2))),AND($T560&lt;=DATEVALUE("10/1/20"&amp;RIGHT(BM$1,2)),$U560&gt;=DATEVALUE("9/30/20"&amp;RIGHT(BN$1,2)))),
IF(AND($T560&gt;=DATEVALUE("10/1/20"&amp;RIGHT(BM$1,2)),$U560&lt;=DATEVALUE("9/30/20"&amp;RIGHT(BN$1,2))),NETWORKDAYS($T560,$U560,Holidays!$J$3:$J$937),
IF(AND($T560&lt;DATEVALUE("10/1/20"&amp;RIGHT(BM$1,2)),$U560&lt;=DATEVALUE("9/30/20"&amp;RIGHT(BN$1,2))),NETWORKDAYS(DATEVALUE("10/1/20"&amp;RIGHT(BM$1,2)),$U560,Holidays!$J$3:$J$937),
IF($T560&lt;DATEVALUE("10/1/20"&amp;RIGHT(BM$1,2)),NETWORKDAYS(DATEVALUE("10/1/20"&amp;RIGHT(BM$1,2)),DATEVALUE("9/30/20"&amp;RIGHT(BN$1,2)),Holidays!$J$3:$J$937),
IF($T560&gt;=DATEVALUE("10/1/20"&amp;RIGHT(BM$1,2)),NETWORKDAYS($T560,DATEVALUE("9/30/20"&amp;RIGHT(BN$1,2)),Holidays!$J$3:$J$937),"")))),"")/(NETWORKDAYS($T560,$U560,Holidays!$J$3:$J$937)),0))</f>
        <v/>
      </c>
      <c r="BO560" s="87" t="str">
        <f>IF($Q560="","",IFERROR(IF(OR(AND($T560&gt;=DATEVALUE("10/1/20"&amp;RIGHT(BN$1,2)),$T560&lt;=DATEVALUE("9/30/20"&amp;RIGHT(BO$1,2))),AND($U560&gt;=DATEVALUE("10/1/20"&amp;RIGHT(BN$1,2)),$U560&lt;=DATEVALUE("9/30/20"&amp;RIGHT(BO$1,2))),AND($T560&lt;=DATEVALUE("10/1/20"&amp;RIGHT(BN$1,2)),$U560&gt;=DATEVALUE("9/30/20"&amp;RIGHT(BO$1,2)))),
IF(AND($T560&gt;=DATEVALUE("10/1/20"&amp;RIGHT(BN$1,2)),$U560&lt;=DATEVALUE("9/30/20"&amp;RIGHT(BO$1,2))),NETWORKDAYS($T560,$U560,Holidays!$J$3:$J$937),
IF(AND($T560&lt;DATEVALUE("10/1/20"&amp;RIGHT(BN$1,2)),$U560&lt;=DATEVALUE("9/30/20"&amp;RIGHT(BO$1,2))),NETWORKDAYS(DATEVALUE("10/1/20"&amp;RIGHT(BN$1,2)),$U560,Holidays!$J$3:$J$937),
IF($T560&lt;DATEVALUE("10/1/20"&amp;RIGHT(BN$1,2)),NETWORKDAYS(DATEVALUE("10/1/20"&amp;RIGHT(BN$1,2)),DATEVALUE("9/30/20"&amp;RIGHT(BO$1,2)),Holidays!$J$3:$J$937),
IF($T560&gt;=DATEVALUE("10/1/20"&amp;RIGHT(BN$1,2)),NETWORKDAYS($T560,DATEVALUE("9/30/20"&amp;RIGHT(BO$1,2)),Holidays!$J$3:$J$937),"")))),"")/(NETWORKDAYS($T560,$U560,Holidays!$J$3:$J$937)),0))</f>
        <v/>
      </c>
      <c r="BP560" s="87" t="str">
        <f>IF($Q560="","",IFERROR(IF(OR(AND($T560&gt;=DATEVALUE("10/1/20"&amp;RIGHT(BO$1,2)),$T560&lt;=DATEVALUE("9/30/20"&amp;RIGHT(BP$1,2))),AND($U560&gt;=DATEVALUE("10/1/20"&amp;RIGHT(BO$1,2)),$U560&lt;=DATEVALUE("9/30/20"&amp;RIGHT(BP$1,2))),AND($T560&lt;=DATEVALUE("10/1/20"&amp;RIGHT(BO$1,2)),$U560&gt;=DATEVALUE("9/30/20"&amp;RIGHT(BP$1,2)))),
IF(AND($T560&gt;=DATEVALUE("10/1/20"&amp;RIGHT(BO$1,2)),$U560&lt;=DATEVALUE("9/30/20"&amp;RIGHT(BP$1,2))),NETWORKDAYS($T560,$U560,Holidays!$J$3:$J$937),
IF(AND($T560&lt;DATEVALUE("10/1/20"&amp;RIGHT(BO$1,2)),$U560&lt;=DATEVALUE("9/30/20"&amp;RIGHT(BP$1,2))),NETWORKDAYS(DATEVALUE("10/1/20"&amp;RIGHT(BO$1,2)),$U560,Holidays!$J$3:$J$937),
IF($T560&lt;DATEVALUE("10/1/20"&amp;RIGHT(BO$1,2)),NETWORKDAYS(DATEVALUE("10/1/20"&amp;RIGHT(BO$1,2)),DATEVALUE("9/30/20"&amp;RIGHT(BP$1,2)),Holidays!$J$3:$J$937),
IF($T560&gt;=DATEVALUE("10/1/20"&amp;RIGHT(BO$1,2)),NETWORKDAYS($T560,DATEVALUE("9/30/20"&amp;RIGHT(BP$1,2)),Holidays!$J$3:$J$937),"")))),"")/(NETWORKDAYS($T560,$U560,Holidays!$J$3:$J$937)),0))</f>
        <v/>
      </c>
      <c r="BQ560" s="87" t="str">
        <f>IF($Q560="","",IFERROR(IF(OR(AND($T560&gt;=DATEVALUE("10/1/20"&amp;RIGHT(BP$1,2)),$T560&lt;=DATEVALUE("9/30/20"&amp;RIGHT(BQ$1,2))),AND($U560&gt;=DATEVALUE("10/1/20"&amp;RIGHT(BP$1,2)),$U560&lt;=DATEVALUE("9/30/20"&amp;RIGHT(BQ$1,2))),AND($T560&lt;=DATEVALUE("10/1/20"&amp;RIGHT(BP$1,2)),$U560&gt;=DATEVALUE("9/30/20"&amp;RIGHT(BQ$1,2)))),
IF(AND($T560&gt;=DATEVALUE("10/1/20"&amp;RIGHT(BP$1,2)),$U560&lt;=DATEVALUE("9/30/20"&amp;RIGHT(BQ$1,2))),NETWORKDAYS($T560,$U560,Holidays!$J$3:$J$937),
IF(AND($T560&lt;DATEVALUE("10/1/20"&amp;RIGHT(BP$1,2)),$U560&lt;=DATEVALUE("9/30/20"&amp;RIGHT(BQ$1,2))),NETWORKDAYS(DATEVALUE("10/1/20"&amp;RIGHT(BP$1,2)),$U560,Holidays!$J$3:$J$937),
IF($T560&lt;DATEVALUE("10/1/20"&amp;RIGHT(BP$1,2)),NETWORKDAYS(DATEVALUE("10/1/20"&amp;RIGHT(BP$1,2)),DATEVALUE("9/30/20"&amp;RIGHT(BQ$1,2)),Holidays!$J$3:$J$937),
IF($T560&gt;=DATEVALUE("10/1/20"&amp;RIGHT(BP$1,2)),NETWORKDAYS($T560,DATEVALUE("9/30/20"&amp;RIGHT(BQ$1,2)),Holidays!$J$3:$J$937),"")))),"")/(NETWORKDAYS($T560,$U560,Holidays!$J$3:$J$937)),0))</f>
        <v/>
      </c>
      <c r="BR560" s="87" t="str">
        <f>IF($Q560="","",IFERROR(IF(OR(AND($T560&gt;=DATEVALUE("10/1/20"&amp;RIGHT(BQ$1,2)),$T560&lt;=DATEVALUE("9/30/20"&amp;RIGHT(BR$1,2))),AND($U560&gt;=DATEVALUE("10/1/20"&amp;RIGHT(BQ$1,2)),$U560&lt;=DATEVALUE("9/30/20"&amp;RIGHT(BR$1,2))),AND($T560&lt;=DATEVALUE("10/1/20"&amp;RIGHT(BQ$1,2)),$U560&gt;=DATEVALUE("9/30/20"&amp;RIGHT(BR$1,2)))),
IF(AND($T560&gt;=DATEVALUE("10/1/20"&amp;RIGHT(BQ$1,2)),$U560&lt;=DATEVALUE("9/30/20"&amp;RIGHT(BR$1,2))),NETWORKDAYS($T560,$U560,Holidays!$J$3:$J$937),
IF(AND($T560&lt;DATEVALUE("10/1/20"&amp;RIGHT(BQ$1,2)),$U560&lt;=DATEVALUE("9/30/20"&amp;RIGHT(BR$1,2))),NETWORKDAYS(DATEVALUE("10/1/20"&amp;RIGHT(BQ$1,2)),$U560,Holidays!$J$3:$J$937),
IF($T560&lt;DATEVALUE("10/1/20"&amp;RIGHT(BQ$1,2)),NETWORKDAYS(DATEVALUE("10/1/20"&amp;RIGHT(BQ$1,2)),DATEVALUE("9/30/20"&amp;RIGHT(BR$1,2)),Holidays!$J$3:$J$937),
IF($T560&gt;=DATEVALUE("10/1/20"&amp;RIGHT(BQ$1,2)),NETWORKDAYS($T560,DATEVALUE("9/30/20"&amp;RIGHT(BR$1,2)),Holidays!$J$3:$J$937),"")))),"")/(NETWORKDAYS($T560,$U560,Holidays!$J$3:$J$937)),0))</f>
        <v/>
      </c>
      <c r="BS560" s="87" t="str">
        <f>IF($Q560="","",IFERROR(IF(OR(AND($T560&gt;=DATEVALUE("10/1/20"&amp;RIGHT(BR$1,2)),$T560&lt;=DATEVALUE("9/30/20"&amp;RIGHT(BS$1,2))),AND($U560&gt;=DATEVALUE("10/1/20"&amp;RIGHT(BR$1,2)),$U560&lt;=DATEVALUE("9/30/20"&amp;RIGHT(BS$1,2))),AND($T560&lt;=DATEVALUE("10/1/20"&amp;RIGHT(BR$1,2)),$U560&gt;=DATEVALUE("9/30/20"&amp;RIGHT(BS$1,2)))),
IF(AND($T560&gt;=DATEVALUE("10/1/20"&amp;RIGHT(BR$1,2)),$U560&lt;=DATEVALUE("9/30/20"&amp;RIGHT(BS$1,2))),NETWORKDAYS($T560,$U560,Holidays!$J$3:$J$937),
IF(AND($T560&lt;DATEVALUE("10/1/20"&amp;RIGHT(BR$1,2)),$U560&lt;=DATEVALUE("9/30/20"&amp;RIGHT(BS$1,2))),NETWORKDAYS(DATEVALUE("10/1/20"&amp;RIGHT(BR$1,2)),$U560,Holidays!$J$3:$J$937),
IF($T560&lt;DATEVALUE("10/1/20"&amp;RIGHT(BR$1,2)),NETWORKDAYS(DATEVALUE("10/1/20"&amp;RIGHT(BR$1,2)),DATEVALUE("9/30/20"&amp;RIGHT(BS$1,2)),Holidays!$J$3:$J$937),
IF($T560&gt;=DATEVALUE("10/1/20"&amp;RIGHT(BR$1,2)),NETWORKDAYS($T560,DATEVALUE("9/30/20"&amp;RIGHT(BS$1,2)),Holidays!$J$3:$J$937),"")))),"")/(NETWORKDAYS($T560,$U560,Holidays!$J$3:$J$937)),0))</f>
        <v/>
      </c>
      <c r="BT560" s="87" t="str">
        <f>IF($Q560="","",IFERROR(IF(OR(AND($T560&gt;=DATEVALUE("10/1/20"&amp;RIGHT(BS$1,2)),$T560&lt;=DATEVALUE("9/30/20"&amp;RIGHT(BT$1,2))),AND($U560&gt;=DATEVALUE("10/1/20"&amp;RIGHT(BS$1,2)),$U560&lt;=DATEVALUE("9/30/20"&amp;RIGHT(BT$1,2))),AND($T560&lt;=DATEVALUE("10/1/20"&amp;RIGHT(BS$1,2)),$U560&gt;=DATEVALUE("9/30/20"&amp;RIGHT(BT$1,2)))),
IF(AND($T560&gt;=DATEVALUE("10/1/20"&amp;RIGHT(BS$1,2)),$U560&lt;=DATEVALUE("9/30/20"&amp;RIGHT(BT$1,2))),NETWORKDAYS($T560,$U560,Holidays!$J$3:$J$937),
IF(AND($T560&lt;DATEVALUE("10/1/20"&amp;RIGHT(BS$1,2)),$U560&lt;=DATEVALUE("9/30/20"&amp;RIGHT(BT$1,2))),NETWORKDAYS(DATEVALUE("10/1/20"&amp;RIGHT(BS$1,2)),$U560,Holidays!$J$3:$J$937),
IF($T560&lt;DATEVALUE("10/1/20"&amp;RIGHT(BS$1,2)),NETWORKDAYS(DATEVALUE("10/1/20"&amp;RIGHT(BS$1,2)),DATEVALUE("9/30/20"&amp;RIGHT(BT$1,2)),Holidays!$J$3:$J$937),
IF($T560&gt;=DATEVALUE("10/1/20"&amp;RIGHT(BS$1,2)),NETWORKDAYS($T560,DATEVALUE("9/30/20"&amp;RIGHT(BT$1,2)),Holidays!$J$3:$J$937),"")))),"")/(NETWORKDAYS($T560,$U560,Holidays!$J$3:$J$937)),0))</f>
        <v/>
      </c>
      <c r="BU560" s="87" t="str">
        <f>IF($Q560="","",IFERROR(IF(OR(AND($T560&gt;=DATEVALUE("10/1/20"&amp;RIGHT(BT$1,2)),$T560&lt;=DATEVALUE("9/30/20"&amp;RIGHT(BU$1,2))),AND($U560&gt;=DATEVALUE("10/1/20"&amp;RIGHT(BT$1,2)),$U560&lt;=DATEVALUE("9/30/20"&amp;RIGHT(BU$1,2))),AND($T560&lt;=DATEVALUE("10/1/20"&amp;RIGHT(BT$1,2)),$U560&gt;=DATEVALUE("9/30/20"&amp;RIGHT(BU$1,2)))),
IF(AND($T560&gt;=DATEVALUE("10/1/20"&amp;RIGHT(BT$1,2)),$U560&lt;=DATEVALUE("9/30/20"&amp;RIGHT(BU$1,2))),NETWORKDAYS($T560,$U560,Holidays!$J$3:$J$937),
IF(AND($T560&lt;DATEVALUE("10/1/20"&amp;RIGHT(BT$1,2)),$U560&lt;=DATEVALUE("9/30/20"&amp;RIGHT(BU$1,2))),NETWORKDAYS(DATEVALUE("10/1/20"&amp;RIGHT(BT$1,2)),$U560,Holidays!$J$3:$J$937),
IF($T560&lt;DATEVALUE("10/1/20"&amp;RIGHT(BT$1,2)),NETWORKDAYS(DATEVALUE("10/1/20"&amp;RIGHT(BT$1,2)),DATEVALUE("9/30/20"&amp;RIGHT(BU$1,2)),Holidays!$J$3:$J$937),
IF($T560&gt;=DATEVALUE("10/1/20"&amp;RIGHT(BT$1,2)),NETWORKDAYS($T560,DATEVALUE("9/30/20"&amp;RIGHT(BU$1,2)),Holidays!$J$3:$J$937),"")))),"")/(NETWORKDAYS($T560,$U560,Holidays!$J$3:$J$937)),0))</f>
        <v/>
      </c>
      <c r="BV560" s="87" t="str">
        <f>IF($Q560="","",IFERROR(IF(OR(AND($T560&gt;=DATEVALUE("10/1/20"&amp;RIGHT(BU$1,2)),$T560&lt;=DATEVALUE("9/30/20"&amp;RIGHT(BV$1,2))),AND($U560&gt;=DATEVALUE("10/1/20"&amp;RIGHT(BU$1,2)),$U560&lt;=DATEVALUE("9/30/20"&amp;RIGHT(BV$1,2))),AND($T560&lt;=DATEVALUE("10/1/20"&amp;RIGHT(BU$1,2)),$U560&gt;=DATEVALUE("9/30/20"&amp;RIGHT(BV$1,2)))),
IF(AND($T560&gt;=DATEVALUE("10/1/20"&amp;RIGHT(BU$1,2)),$U560&lt;=DATEVALUE("9/30/20"&amp;RIGHT(BV$1,2))),NETWORKDAYS($T560,$U560,Holidays!$J$3:$J$937),
IF(AND($T560&lt;DATEVALUE("10/1/20"&amp;RIGHT(BU$1,2)),$U560&lt;=DATEVALUE("9/30/20"&amp;RIGHT(BV$1,2))),NETWORKDAYS(DATEVALUE("10/1/20"&amp;RIGHT(BU$1,2)),$U560,Holidays!$J$3:$J$937),
IF($T560&lt;DATEVALUE("10/1/20"&amp;RIGHT(BU$1,2)),NETWORKDAYS(DATEVALUE("10/1/20"&amp;RIGHT(BU$1,2)),DATEVALUE("9/30/20"&amp;RIGHT(BV$1,2)),Holidays!$J$3:$J$937),
IF($T560&gt;=DATEVALUE("10/1/20"&amp;RIGHT(BU$1,2)),NETWORKDAYS($T560,DATEVALUE("9/30/20"&amp;RIGHT(BV$1,2)),Holidays!$J$3:$J$937),"")))),"")/(NETWORKDAYS($T560,$U560,Holidays!$J$3:$J$937)),0))</f>
        <v/>
      </c>
      <c r="BW560" s="87" t="str">
        <f>IF($Q560="","",IFERROR(IF(OR(AND($T560&gt;=DATEVALUE("10/1/20"&amp;RIGHT(BV$1,2)),$T560&lt;=DATEVALUE("9/30/20"&amp;RIGHT(BW$1,2))),AND($U560&gt;=DATEVALUE("10/1/20"&amp;RIGHT(BV$1,2)),$U560&lt;=DATEVALUE("9/30/20"&amp;RIGHT(BW$1,2))),AND($T560&lt;=DATEVALUE("10/1/20"&amp;RIGHT(BV$1,2)),$U560&gt;=DATEVALUE("9/30/20"&amp;RIGHT(BW$1,2)))),
IF(AND($T560&gt;=DATEVALUE("10/1/20"&amp;RIGHT(BV$1,2)),$U560&lt;=DATEVALUE("9/30/20"&amp;RIGHT(BW$1,2))),NETWORKDAYS($T560,$U560,Holidays!$J$3:$J$937),
IF(AND($T560&lt;DATEVALUE("10/1/20"&amp;RIGHT(BV$1,2)),$U560&lt;=DATEVALUE("9/30/20"&amp;RIGHT(BW$1,2))),NETWORKDAYS(DATEVALUE("10/1/20"&amp;RIGHT(BV$1,2)),$U560,Holidays!$J$3:$J$937),
IF($T560&lt;DATEVALUE("10/1/20"&amp;RIGHT(BV$1,2)),NETWORKDAYS(DATEVALUE("10/1/20"&amp;RIGHT(BV$1,2)),DATEVALUE("9/30/20"&amp;RIGHT(BW$1,2)),Holidays!$J$3:$J$937),
IF($T560&gt;=DATEVALUE("10/1/20"&amp;RIGHT(BV$1,2)),NETWORKDAYS($T560,DATEVALUE("9/30/20"&amp;RIGHT(BW$1,2)),Holidays!$J$3:$J$937),"")))),"")/(NETWORKDAYS($T560,$U560,Holidays!$J$3:$J$937)),0))</f>
        <v/>
      </c>
      <c r="BX560" s="87" t="str">
        <f>IF($Q560="","",IFERROR(IF(OR(AND($T560&gt;=DATEVALUE("10/1/20"&amp;RIGHT(BW$1,2)),$T560&lt;=DATEVALUE("9/30/20"&amp;RIGHT(BX$1,2))),AND($U560&gt;=DATEVALUE("10/1/20"&amp;RIGHT(BW$1,2)),$U560&lt;=DATEVALUE("9/30/20"&amp;RIGHT(BX$1,2))),AND($T560&lt;=DATEVALUE("10/1/20"&amp;RIGHT(BW$1,2)),$U560&gt;=DATEVALUE("9/30/20"&amp;RIGHT(BX$1,2)))),
IF(AND($T560&gt;=DATEVALUE("10/1/20"&amp;RIGHT(BW$1,2)),$U560&lt;=DATEVALUE("9/30/20"&amp;RIGHT(BX$1,2))),NETWORKDAYS($T560,$U560,Holidays!$J$3:$J$937),
IF(AND($T560&lt;DATEVALUE("10/1/20"&amp;RIGHT(BW$1,2)),$U560&lt;=DATEVALUE("9/30/20"&amp;RIGHT(BX$1,2))),NETWORKDAYS(DATEVALUE("10/1/20"&amp;RIGHT(BW$1,2)),$U560,Holidays!$J$3:$J$937),
IF($T560&lt;DATEVALUE("10/1/20"&amp;RIGHT(BW$1,2)),NETWORKDAYS(DATEVALUE("10/1/20"&amp;RIGHT(BW$1,2)),DATEVALUE("9/30/20"&amp;RIGHT(BX$1,2)),Holidays!$J$3:$J$937),
IF($T560&gt;=DATEVALUE("10/1/20"&amp;RIGHT(BW$1,2)),NETWORKDAYS($T560,DATEVALUE("9/30/20"&amp;RIGHT(BX$1,2)),Holidays!$J$3:$J$937),"")))),"")/(NETWORKDAYS($T560,$U560,Holidays!$J$3:$J$937)),0))</f>
        <v/>
      </c>
      <c r="BY560" s="87" t="str">
        <f>IF($Q560="","",IFERROR(IF(OR(AND($T560&gt;=DATEVALUE("10/1/20"&amp;RIGHT(BX$1,2)),$T560&lt;=DATEVALUE("9/30/20"&amp;RIGHT(BY$1,2))),AND($U560&gt;=DATEVALUE("10/1/20"&amp;RIGHT(BX$1,2)),$U560&lt;=DATEVALUE("9/30/20"&amp;RIGHT(BY$1,2))),AND($T560&lt;=DATEVALUE("10/1/20"&amp;RIGHT(BX$1,2)),$U560&gt;=DATEVALUE("9/30/20"&amp;RIGHT(BY$1,2)))),
IF(AND($T560&gt;=DATEVALUE("10/1/20"&amp;RIGHT(BX$1,2)),$U560&lt;=DATEVALUE("9/30/20"&amp;RIGHT(BY$1,2))),NETWORKDAYS($T560,$U560,Holidays!$J$3:$J$937),
IF(AND($T560&lt;DATEVALUE("10/1/20"&amp;RIGHT(BX$1,2)),$U560&lt;=DATEVALUE("9/30/20"&amp;RIGHT(BY$1,2))),NETWORKDAYS(DATEVALUE("10/1/20"&amp;RIGHT(BX$1,2)),$U560,Holidays!$J$3:$J$937),
IF($T560&lt;DATEVALUE("10/1/20"&amp;RIGHT(BX$1,2)),NETWORKDAYS(DATEVALUE("10/1/20"&amp;RIGHT(BX$1,2)),DATEVALUE("9/30/20"&amp;RIGHT(BY$1,2)),Holidays!$J$3:$J$937),
IF($T560&gt;=DATEVALUE("10/1/20"&amp;RIGHT(BX$1,2)),NETWORKDAYS($T560,DATEVALUE("9/30/20"&amp;RIGHT(BY$1,2)),Holidays!$J$3:$J$937),"")))),"")/(NETWORKDAYS($T560,$U560,Holidays!$J$3:$J$937)),0))</f>
        <v/>
      </c>
      <c r="BZ560" s="87" t="str">
        <f>IF($Q560="","",IFERROR(IF(OR(AND($T560&gt;=DATEVALUE("10/1/20"&amp;RIGHT(BY$1,2)),$T560&lt;=DATEVALUE("9/30/20"&amp;RIGHT(BZ$1,2))),AND($U560&gt;=DATEVALUE("10/1/20"&amp;RIGHT(BY$1,2)),$U560&lt;=DATEVALUE("9/30/20"&amp;RIGHT(BZ$1,2))),AND($T560&lt;=DATEVALUE("10/1/20"&amp;RIGHT(BY$1,2)),$U560&gt;=DATEVALUE("9/30/20"&amp;RIGHT(BZ$1,2)))),
IF(AND($T560&gt;=DATEVALUE("10/1/20"&amp;RIGHT(BY$1,2)),$U560&lt;=DATEVALUE("9/30/20"&amp;RIGHT(BZ$1,2))),NETWORKDAYS($T560,$U560,Holidays!$J$3:$J$937),
IF(AND($T560&lt;DATEVALUE("10/1/20"&amp;RIGHT(BY$1,2)),$U560&lt;=DATEVALUE("9/30/20"&amp;RIGHT(BZ$1,2))),NETWORKDAYS(DATEVALUE("10/1/20"&amp;RIGHT(BY$1,2)),$U560,Holidays!$J$3:$J$937),
IF($T560&lt;DATEVALUE("10/1/20"&amp;RIGHT(BY$1,2)),NETWORKDAYS(DATEVALUE("10/1/20"&amp;RIGHT(BY$1,2)),DATEVALUE("9/30/20"&amp;RIGHT(BZ$1,2)),Holidays!$J$3:$J$937),
IF($T560&gt;=DATEVALUE("10/1/20"&amp;RIGHT(BY$1,2)),NETWORKDAYS($T560,DATEVALUE("9/30/20"&amp;RIGHT(BZ$1,2)),Holidays!$J$3:$J$937),"")))),"")/(NETWORKDAYS($T560,$U560,Holidays!$J$3:$J$937)),0))</f>
        <v/>
      </c>
      <c r="CA560" s="87" t="str">
        <f>IF($Q560="","",IFERROR(IF(OR(AND($T560&gt;=DATEVALUE("10/1/20"&amp;RIGHT(BZ$1,2)),$T560&lt;=DATEVALUE("9/30/20"&amp;RIGHT(CA$1,2))),AND($U560&gt;=DATEVALUE("10/1/20"&amp;RIGHT(BZ$1,2)),$U560&lt;=DATEVALUE("9/30/20"&amp;RIGHT(CA$1,2))),AND($T560&lt;=DATEVALUE("10/1/20"&amp;RIGHT(BZ$1,2)),$U560&gt;=DATEVALUE("9/30/20"&amp;RIGHT(CA$1,2)))),
IF(AND($T560&gt;=DATEVALUE("10/1/20"&amp;RIGHT(BZ$1,2)),$U560&lt;=DATEVALUE("9/30/20"&amp;RIGHT(CA$1,2))),NETWORKDAYS($T560,$U560,Holidays!$J$3:$J$937),
IF(AND($T560&lt;DATEVALUE("10/1/20"&amp;RIGHT(BZ$1,2)),$U560&lt;=DATEVALUE("9/30/20"&amp;RIGHT(CA$1,2))),NETWORKDAYS(DATEVALUE("10/1/20"&amp;RIGHT(BZ$1,2)),$U560,Holidays!$J$3:$J$937),
IF($T560&lt;DATEVALUE("10/1/20"&amp;RIGHT(BZ$1,2)),NETWORKDAYS(DATEVALUE("10/1/20"&amp;RIGHT(BZ$1,2)),DATEVALUE("9/30/20"&amp;RIGHT(CA$1,2)),Holidays!$J$3:$J$937),
IF($T560&gt;=DATEVALUE("10/1/20"&amp;RIGHT(BZ$1,2)),NETWORKDAYS($T560,DATEVALUE("9/30/20"&amp;RIGHT(CA$1,2)),Holidays!$J$3:$J$937),"")))),"")/(NETWORKDAYS($T560,$U560,Holidays!$J$3:$J$937)),0))</f>
        <v/>
      </c>
      <c r="CB560" s="87" t="str">
        <f>IF($Q560="","",IFERROR(IF(OR(AND($T560&gt;=DATEVALUE("10/1/20"&amp;RIGHT(CA$1,2)),$T560&lt;=DATEVALUE("9/30/20"&amp;RIGHT(CB$1,2))),AND($U560&gt;=DATEVALUE("10/1/20"&amp;RIGHT(CA$1,2)),$U560&lt;=DATEVALUE("9/30/20"&amp;RIGHT(CB$1,2))),AND($T560&lt;=DATEVALUE("10/1/20"&amp;RIGHT(CA$1,2)),$U560&gt;=DATEVALUE("9/30/20"&amp;RIGHT(CB$1,2)))),
IF(AND($T560&gt;=DATEVALUE("10/1/20"&amp;RIGHT(CA$1,2)),$U560&lt;=DATEVALUE("9/30/20"&amp;RIGHT(CB$1,2))),NETWORKDAYS($T560,$U560,Holidays!$J$3:$J$937),
IF(AND($T560&lt;DATEVALUE("10/1/20"&amp;RIGHT(CA$1,2)),$U560&lt;=DATEVALUE("9/30/20"&amp;RIGHT(CB$1,2))),NETWORKDAYS(DATEVALUE("10/1/20"&amp;RIGHT(CA$1,2)),$U560,Holidays!$J$3:$J$937),
IF($T560&lt;DATEVALUE("10/1/20"&amp;RIGHT(CA$1,2)),NETWORKDAYS(DATEVALUE("10/1/20"&amp;RIGHT(CA$1,2)),DATEVALUE("9/30/20"&amp;RIGHT(CB$1,2)),Holidays!$J$3:$J$937),
IF($T560&gt;=DATEVALUE("10/1/20"&amp;RIGHT(CA$1,2)),NETWORKDAYS($T560,DATEVALUE("9/30/20"&amp;RIGHT(CB$1,2)),Holidays!$J$3:$J$937),"")))),"")/(NETWORKDAYS($T560,$U560,Holidays!$J$3:$J$937)),0))</f>
        <v/>
      </c>
    </row>
    <row r="561" spans="1:80">
      <c r="A561" s="97"/>
      <c r="B561" s="98" t="str">
        <f ca="1">IF(NOT($A561=""),OFFSET('WBS Reference &amp; User Procedure'!$A$1,MATCH($A561,'WBS Reference &amp; User Procedure'!$A:$A,0)-1,1),"")</f>
        <v/>
      </c>
      <c r="D561" s="97"/>
      <c r="I561" s="78"/>
      <c r="T561" s="104" t="str">
        <f>IF(NOT(Q561=""),IF(NOT($S561=""),$S561,#REF!),"")</f>
        <v/>
      </c>
      <c r="U561" s="104" t="str">
        <f>IF(NOT(Q561=""),WORKDAY(T561,Q561,Holidays!$J$3:$J$937),"")</f>
        <v/>
      </c>
      <c r="V561" s="104"/>
      <c r="W561" s="104"/>
      <c r="X561" s="101" t="str">
        <f t="shared" si="123"/>
        <v/>
      </c>
      <c r="AL561" s="87" t="str">
        <f t="shared" ca="1" si="120"/>
        <v/>
      </c>
      <c r="AN561" s="87" t="str">
        <f t="shared" ca="1" si="124"/>
        <v/>
      </c>
      <c r="AO561" s="87" t="str">
        <f t="shared" ca="1" si="124"/>
        <v/>
      </c>
      <c r="AP561" s="87" t="str">
        <f t="shared" ca="1" si="124"/>
        <v/>
      </c>
      <c r="AQ561" s="87" t="str">
        <f t="shared" ca="1" si="124"/>
        <v/>
      </c>
      <c r="AR561" s="87" t="str">
        <f t="shared" ca="1" si="124"/>
        <v/>
      </c>
      <c r="AS561" s="87" t="str">
        <f t="shared" ca="1" si="124"/>
        <v/>
      </c>
      <c r="AT561" s="87" t="str">
        <f t="shared" ca="1" si="124"/>
        <v/>
      </c>
      <c r="AU561" s="87" t="str">
        <f t="shared" ca="1" si="124"/>
        <v/>
      </c>
      <c r="AV561" s="87" t="str">
        <f t="shared" ca="1" si="124"/>
        <v/>
      </c>
      <c r="AW561" s="87" t="str">
        <f t="shared" ca="1" si="124"/>
        <v/>
      </c>
      <c r="AX561" s="87" t="str">
        <f t="shared" ca="1" si="125"/>
        <v/>
      </c>
      <c r="AY561" s="87" t="str">
        <f t="shared" ca="1" si="125"/>
        <v/>
      </c>
      <c r="AZ561" s="87" t="str">
        <f t="shared" ca="1" si="125"/>
        <v/>
      </c>
      <c r="BA561" s="87" t="str">
        <f t="shared" ca="1" si="125"/>
        <v/>
      </c>
      <c r="BB561" s="87" t="str">
        <f t="shared" ca="1" si="125"/>
        <v/>
      </c>
      <c r="BC561" s="87" t="str">
        <f t="shared" ca="1" si="125"/>
        <v/>
      </c>
      <c r="BD561" s="87" t="str">
        <f t="shared" ca="1" si="125"/>
        <v/>
      </c>
      <c r="BE561" s="87" t="str">
        <f t="shared" ca="1" si="125"/>
        <v/>
      </c>
      <c r="BF561" s="87" t="str">
        <f t="shared" ca="1" si="125"/>
        <v/>
      </c>
      <c r="BG561" s="87" t="str">
        <f t="shared" ca="1" si="125"/>
        <v/>
      </c>
      <c r="BI561" s="87" t="str">
        <f>IF($Q561="","",IFERROR(IF(OR(AND($T561&gt;=DATEVALUE("10/1/20"&amp;RIGHT(BH$1,2)),$T561&lt;=DATEVALUE("9/30/20"&amp;RIGHT(BI$1,2))),AND($U561&gt;=DATEVALUE("10/1/20"&amp;RIGHT(BH$1,2)),$U561&lt;=DATEVALUE("9/30/20"&amp;RIGHT(BI$1,2))),AND($T561&lt;=DATEVALUE("10/1/20"&amp;RIGHT(BH$1,2)),$U561&gt;=DATEVALUE("9/30/20"&amp;RIGHT(BI$1,2)))),
IF(AND($T561&gt;=DATEVALUE("10/1/20"&amp;RIGHT(BH$1,2)),$U561&lt;=DATEVALUE("9/30/20"&amp;RIGHT(BI$1,2))),NETWORKDAYS($T561,$U561,Holidays!$J$3:$J$937),
IF(AND($T561&lt;DATEVALUE("10/1/20"&amp;RIGHT(BH$1,2)),$U561&lt;=DATEVALUE("9/30/20"&amp;RIGHT(BI$1,2))),NETWORKDAYS(DATEVALUE("10/1/20"&amp;RIGHT(BH$1,2)),$U561,Holidays!$J$3:$J$937),
IF($T561&lt;DATEVALUE("10/1/20"&amp;RIGHT(BH$1,2)),NETWORKDAYS(DATEVALUE("10/1/20"&amp;RIGHT(BH$1,2)),DATEVALUE("9/30/20"&amp;RIGHT(BI$1,2)),Holidays!$J$3:$J$937),
IF($T561&gt;=DATEVALUE("10/1/20"&amp;RIGHT(BH$1,2)),NETWORKDAYS($T561,DATEVALUE("9/30/20"&amp;RIGHT(BI$1,2)),Holidays!$J$3:$J$937),"")))),"")/(NETWORKDAYS($T561,$U561,Holidays!$J$3:$J$937)),0))</f>
        <v/>
      </c>
      <c r="BJ561" s="87" t="str">
        <f>IF($Q561="","",IFERROR(IF(OR(AND($T561&gt;=DATEVALUE("10/1/20"&amp;RIGHT(BI$1,2)),$T561&lt;=DATEVALUE("9/30/20"&amp;RIGHT(BJ$1,2))),AND($U561&gt;=DATEVALUE("10/1/20"&amp;RIGHT(BI$1,2)),$U561&lt;=DATEVALUE("9/30/20"&amp;RIGHT(BJ$1,2))),AND($T561&lt;=DATEVALUE("10/1/20"&amp;RIGHT(BI$1,2)),$U561&gt;=DATEVALUE("9/30/20"&amp;RIGHT(BJ$1,2)))),
IF(AND($T561&gt;=DATEVALUE("10/1/20"&amp;RIGHT(BI$1,2)),$U561&lt;=DATEVALUE("9/30/20"&amp;RIGHT(BJ$1,2))),NETWORKDAYS($T561,$U561,Holidays!$J$3:$J$937),
IF(AND($T561&lt;DATEVALUE("10/1/20"&amp;RIGHT(BI$1,2)),$U561&lt;=DATEVALUE("9/30/20"&amp;RIGHT(BJ$1,2))),NETWORKDAYS(DATEVALUE("10/1/20"&amp;RIGHT(BI$1,2)),$U561,Holidays!$J$3:$J$937),
IF($T561&lt;DATEVALUE("10/1/20"&amp;RIGHT(BI$1,2)),NETWORKDAYS(DATEVALUE("10/1/20"&amp;RIGHT(BI$1,2)),DATEVALUE("9/30/20"&amp;RIGHT(BJ$1,2)),Holidays!$J$3:$J$937),
IF($T561&gt;=DATEVALUE("10/1/20"&amp;RIGHT(BI$1,2)),NETWORKDAYS($T561,DATEVALUE("9/30/20"&amp;RIGHT(BJ$1,2)),Holidays!$J$3:$J$937),"")))),"")/(NETWORKDAYS($T561,$U561,Holidays!$J$3:$J$937)),0))</f>
        <v/>
      </c>
      <c r="BK561" s="87" t="str">
        <f>IF($Q561="","",IFERROR(IF(OR(AND($T561&gt;=DATEVALUE("10/1/20"&amp;RIGHT(BJ$1,2)),$T561&lt;=DATEVALUE("9/30/20"&amp;RIGHT(BK$1,2))),AND($U561&gt;=DATEVALUE("10/1/20"&amp;RIGHT(BJ$1,2)),$U561&lt;=DATEVALUE("9/30/20"&amp;RIGHT(BK$1,2))),AND($T561&lt;=DATEVALUE("10/1/20"&amp;RIGHT(BJ$1,2)),$U561&gt;=DATEVALUE("9/30/20"&amp;RIGHT(BK$1,2)))),
IF(AND($T561&gt;=DATEVALUE("10/1/20"&amp;RIGHT(BJ$1,2)),$U561&lt;=DATEVALUE("9/30/20"&amp;RIGHT(BK$1,2))),NETWORKDAYS($T561,$U561,Holidays!$J$3:$J$937),
IF(AND($T561&lt;DATEVALUE("10/1/20"&amp;RIGHT(BJ$1,2)),$U561&lt;=DATEVALUE("9/30/20"&amp;RIGHT(BK$1,2))),NETWORKDAYS(DATEVALUE("10/1/20"&amp;RIGHT(BJ$1,2)),$U561,Holidays!$J$3:$J$937),
IF($T561&lt;DATEVALUE("10/1/20"&amp;RIGHT(BJ$1,2)),NETWORKDAYS(DATEVALUE("10/1/20"&amp;RIGHT(BJ$1,2)),DATEVALUE("9/30/20"&amp;RIGHT(BK$1,2)),Holidays!$J$3:$J$937),
IF($T561&gt;=DATEVALUE("10/1/20"&amp;RIGHT(BJ$1,2)),NETWORKDAYS($T561,DATEVALUE("9/30/20"&amp;RIGHT(BK$1,2)),Holidays!$J$3:$J$937),"")))),"")/(NETWORKDAYS($T561,$U561,Holidays!$J$3:$J$937)),0))</f>
        <v/>
      </c>
      <c r="BL561" s="87" t="str">
        <f>IF($Q561="","",IFERROR(IF(OR(AND($T561&gt;=DATEVALUE("10/1/20"&amp;RIGHT(BK$1,2)),$T561&lt;=DATEVALUE("9/30/20"&amp;RIGHT(BL$1,2))),AND($U561&gt;=DATEVALUE("10/1/20"&amp;RIGHT(BK$1,2)),$U561&lt;=DATEVALUE("9/30/20"&amp;RIGHT(BL$1,2))),AND($T561&lt;=DATEVALUE("10/1/20"&amp;RIGHT(BK$1,2)),$U561&gt;=DATEVALUE("9/30/20"&amp;RIGHT(BL$1,2)))),
IF(AND($T561&gt;=DATEVALUE("10/1/20"&amp;RIGHT(BK$1,2)),$U561&lt;=DATEVALUE("9/30/20"&amp;RIGHT(BL$1,2))),NETWORKDAYS($T561,$U561,Holidays!$J$3:$J$937),
IF(AND($T561&lt;DATEVALUE("10/1/20"&amp;RIGHT(BK$1,2)),$U561&lt;=DATEVALUE("9/30/20"&amp;RIGHT(BL$1,2))),NETWORKDAYS(DATEVALUE("10/1/20"&amp;RIGHT(BK$1,2)),$U561,Holidays!$J$3:$J$937),
IF($T561&lt;DATEVALUE("10/1/20"&amp;RIGHT(BK$1,2)),NETWORKDAYS(DATEVALUE("10/1/20"&amp;RIGHT(BK$1,2)),DATEVALUE("9/30/20"&amp;RIGHT(BL$1,2)),Holidays!$J$3:$J$937),
IF($T561&gt;=DATEVALUE("10/1/20"&amp;RIGHT(BK$1,2)),NETWORKDAYS($T561,DATEVALUE("9/30/20"&amp;RIGHT(BL$1,2)),Holidays!$J$3:$J$937),"")))),"")/(NETWORKDAYS($T561,$U561,Holidays!$J$3:$J$937)),0))</f>
        <v/>
      </c>
      <c r="BM561" s="87" t="str">
        <f>IF($Q561="","",IFERROR(IF(OR(AND($T561&gt;=DATEVALUE("10/1/20"&amp;RIGHT(BL$1,2)),$T561&lt;=DATEVALUE("9/30/20"&amp;RIGHT(BM$1,2))),AND($U561&gt;=DATEVALUE("10/1/20"&amp;RIGHT(BL$1,2)),$U561&lt;=DATEVALUE("9/30/20"&amp;RIGHT(BM$1,2))),AND($T561&lt;=DATEVALUE("10/1/20"&amp;RIGHT(BL$1,2)),$U561&gt;=DATEVALUE("9/30/20"&amp;RIGHT(BM$1,2)))),
IF(AND($T561&gt;=DATEVALUE("10/1/20"&amp;RIGHT(BL$1,2)),$U561&lt;=DATEVALUE("9/30/20"&amp;RIGHT(BM$1,2))),NETWORKDAYS($T561,$U561,Holidays!$J$3:$J$937),
IF(AND($T561&lt;DATEVALUE("10/1/20"&amp;RIGHT(BL$1,2)),$U561&lt;=DATEVALUE("9/30/20"&amp;RIGHT(BM$1,2))),NETWORKDAYS(DATEVALUE("10/1/20"&amp;RIGHT(BL$1,2)),$U561,Holidays!$J$3:$J$937),
IF($T561&lt;DATEVALUE("10/1/20"&amp;RIGHT(BL$1,2)),NETWORKDAYS(DATEVALUE("10/1/20"&amp;RIGHT(BL$1,2)),DATEVALUE("9/30/20"&amp;RIGHT(BM$1,2)),Holidays!$J$3:$J$937),
IF($T561&gt;=DATEVALUE("10/1/20"&amp;RIGHT(BL$1,2)),NETWORKDAYS($T561,DATEVALUE("9/30/20"&amp;RIGHT(BM$1,2)),Holidays!$J$3:$J$937),"")))),"")/(NETWORKDAYS($T561,$U561,Holidays!$J$3:$J$937)),0))</f>
        <v/>
      </c>
      <c r="BN561" s="87" t="str">
        <f>IF($Q561="","",IFERROR(IF(OR(AND($T561&gt;=DATEVALUE("10/1/20"&amp;RIGHT(BM$1,2)),$T561&lt;=DATEVALUE("9/30/20"&amp;RIGHT(BN$1,2))),AND($U561&gt;=DATEVALUE("10/1/20"&amp;RIGHT(BM$1,2)),$U561&lt;=DATEVALUE("9/30/20"&amp;RIGHT(BN$1,2))),AND($T561&lt;=DATEVALUE("10/1/20"&amp;RIGHT(BM$1,2)),$U561&gt;=DATEVALUE("9/30/20"&amp;RIGHT(BN$1,2)))),
IF(AND($T561&gt;=DATEVALUE("10/1/20"&amp;RIGHT(BM$1,2)),$U561&lt;=DATEVALUE("9/30/20"&amp;RIGHT(BN$1,2))),NETWORKDAYS($T561,$U561,Holidays!$J$3:$J$937),
IF(AND($T561&lt;DATEVALUE("10/1/20"&amp;RIGHT(BM$1,2)),$U561&lt;=DATEVALUE("9/30/20"&amp;RIGHT(BN$1,2))),NETWORKDAYS(DATEVALUE("10/1/20"&amp;RIGHT(BM$1,2)),$U561,Holidays!$J$3:$J$937),
IF($T561&lt;DATEVALUE("10/1/20"&amp;RIGHT(BM$1,2)),NETWORKDAYS(DATEVALUE("10/1/20"&amp;RIGHT(BM$1,2)),DATEVALUE("9/30/20"&amp;RIGHT(BN$1,2)),Holidays!$J$3:$J$937),
IF($T561&gt;=DATEVALUE("10/1/20"&amp;RIGHT(BM$1,2)),NETWORKDAYS($T561,DATEVALUE("9/30/20"&amp;RIGHT(BN$1,2)),Holidays!$J$3:$J$937),"")))),"")/(NETWORKDAYS($T561,$U561,Holidays!$J$3:$J$937)),0))</f>
        <v/>
      </c>
      <c r="BO561" s="87" t="str">
        <f>IF($Q561="","",IFERROR(IF(OR(AND($T561&gt;=DATEVALUE("10/1/20"&amp;RIGHT(BN$1,2)),$T561&lt;=DATEVALUE("9/30/20"&amp;RIGHT(BO$1,2))),AND($U561&gt;=DATEVALUE("10/1/20"&amp;RIGHT(BN$1,2)),$U561&lt;=DATEVALUE("9/30/20"&amp;RIGHT(BO$1,2))),AND($T561&lt;=DATEVALUE("10/1/20"&amp;RIGHT(BN$1,2)),$U561&gt;=DATEVALUE("9/30/20"&amp;RIGHT(BO$1,2)))),
IF(AND($T561&gt;=DATEVALUE("10/1/20"&amp;RIGHT(BN$1,2)),$U561&lt;=DATEVALUE("9/30/20"&amp;RIGHT(BO$1,2))),NETWORKDAYS($T561,$U561,Holidays!$J$3:$J$937),
IF(AND($T561&lt;DATEVALUE("10/1/20"&amp;RIGHT(BN$1,2)),$U561&lt;=DATEVALUE("9/30/20"&amp;RIGHT(BO$1,2))),NETWORKDAYS(DATEVALUE("10/1/20"&amp;RIGHT(BN$1,2)),$U561,Holidays!$J$3:$J$937),
IF($T561&lt;DATEVALUE("10/1/20"&amp;RIGHT(BN$1,2)),NETWORKDAYS(DATEVALUE("10/1/20"&amp;RIGHT(BN$1,2)),DATEVALUE("9/30/20"&amp;RIGHT(BO$1,2)),Holidays!$J$3:$J$937),
IF($T561&gt;=DATEVALUE("10/1/20"&amp;RIGHT(BN$1,2)),NETWORKDAYS($T561,DATEVALUE("9/30/20"&amp;RIGHT(BO$1,2)),Holidays!$J$3:$J$937),"")))),"")/(NETWORKDAYS($T561,$U561,Holidays!$J$3:$J$937)),0))</f>
        <v/>
      </c>
      <c r="BP561" s="87" t="str">
        <f>IF($Q561="","",IFERROR(IF(OR(AND($T561&gt;=DATEVALUE("10/1/20"&amp;RIGHT(BO$1,2)),$T561&lt;=DATEVALUE("9/30/20"&amp;RIGHT(BP$1,2))),AND($U561&gt;=DATEVALUE("10/1/20"&amp;RIGHT(BO$1,2)),$U561&lt;=DATEVALUE("9/30/20"&amp;RIGHT(BP$1,2))),AND($T561&lt;=DATEVALUE("10/1/20"&amp;RIGHT(BO$1,2)),$U561&gt;=DATEVALUE("9/30/20"&amp;RIGHT(BP$1,2)))),
IF(AND($T561&gt;=DATEVALUE("10/1/20"&amp;RIGHT(BO$1,2)),$U561&lt;=DATEVALUE("9/30/20"&amp;RIGHT(BP$1,2))),NETWORKDAYS($T561,$U561,Holidays!$J$3:$J$937),
IF(AND($T561&lt;DATEVALUE("10/1/20"&amp;RIGHT(BO$1,2)),$U561&lt;=DATEVALUE("9/30/20"&amp;RIGHT(BP$1,2))),NETWORKDAYS(DATEVALUE("10/1/20"&amp;RIGHT(BO$1,2)),$U561,Holidays!$J$3:$J$937),
IF($T561&lt;DATEVALUE("10/1/20"&amp;RIGHT(BO$1,2)),NETWORKDAYS(DATEVALUE("10/1/20"&amp;RIGHT(BO$1,2)),DATEVALUE("9/30/20"&amp;RIGHT(BP$1,2)),Holidays!$J$3:$J$937),
IF($T561&gt;=DATEVALUE("10/1/20"&amp;RIGHT(BO$1,2)),NETWORKDAYS($T561,DATEVALUE("9/30/20"&amp;RIGHT(BP$1,2)),Holidays!$J$3:$J$937),"")))),"")/(NETWORKDAYS($T561,$U561,Holidays!$J$3:$J$937)),0))</f>
        <v/>
      </c>
      <c r="BQ561" s="87" t="str">
        <f>IF($Q561="","",IFERROR(IF(OR(AND($T561&gt;=DATEVALUE("10/1/20"&amp;RIGHT(BP$1,2)),$T561&lt;=DATEVALUE("9/30/20"&amp;RIGHT(BQ$1,2))),AND($U561&gt;=DATEVALUE("10/1/20"&amp;RIGHT(BP$1,2)),$U561&lt;=DATEVALUE("9/30/20"&amp;RIGHT(BQ$1,2))),AND($T561&lt;=DATEVALUE("10/1/20"&amp;RIGHT(BP$1,2)),$U561&gt;=DATEVALUE("9/30/20"&amp;RIGHT(BQ$1,2)))),
IF(AND($T561&gt;=DATEVALUE("10/1/20"&amp;RIGHT(BP$1,2)),$U561&lt;=DATEVALUE("9/30/20"&amp;RIGHT(BQ$1,2))),NETWORKDAYS($T561,$U561,Holidays!$J$3:$J$937),
IF(AND($T561&lt;DATEVALUE("10/1/20"&amp;RIGHT(BP$1,2)),$U561&lt;=DATEVALUE("9/30/20"&amp;RIGHT(BQ$1,2))),NETWORKDAYS(DATEVALUE("10/1/20"&amp;RIGHT(BP$1,2)),$U561,Holidays!$J$3:$J$937),
IF($T561&lt;DATEVALUE("10/1/20"&amp;RIGHT(BP$1,2)),NETWORKDAYS(DATEVALUE("10/1/20"&amp;RIGHT(BP$1,2)),DATEVALUE("9/30/20"&amp;RIGHT(BQ$1,2)),Holidays!$J$3:$J$937),
IF($T561&gt;=DATEVALUE("10/1/20"&amp;RIGHT(BP$1,2)),NETWORKDAYS($T561,DATEVALUE("9/30/20"&amp;RIGHT(BQ$1,2)),Holidays!$J$3:$J$937),"")))),"")/(NETWORKDAYS($T561,$U561,Holidays!$J$3:$J$937)),0))</f>
        <v/>
      </c>
      <c r="BR561" s="87" t="str">
        <f>IF($Q561="","",IFERROR(IF(OR(AND($T561&gt;=DATEVALUE("10/1/20"&amp;RIGHT(BQ$1,2)),$T561&lt;=DATEVALUE("9/30/20"&amp;RIGHT(BR$1,2))),AND($U561&gt;=DATEVALUE("10/1/20"&amp;RIGHT(BQ$1,2)),$U561&lt;=DATEVALUE("9/30/20"&amp;RIGHT(BR$1,2))),AND($T561&lt;=DATEVALUE("10/1/20"&amp;RIGHT(BQ$1,2)),$U561&gt;=DATEVALUE("9/30/20"&amp;RIGHT(BR$1,2)))),
IF(AND($T561&gt;=DATEVALUE("10/1/20"&amp;RIGHT(BQ$1,2)),$U561&lt;=DATEVALUE("9/30/20"&amp;RIGHT(BR$1,2))),NETWORKDAYS($T561,$U561,Holidays!$J$3:$J$937),
IF(AND($T561&lt;DATEVALUE("10/1/20"&amp;RIGHT(BQ$1,2)),$U561&lt;=DATEVALUE("9/30/20"&amp;RIGHT(BR$1,2))),NETWORKDAYS(DATEVALUE("10/1/20"&amp;RIGHT(BQ$1,2)),$U561,Holidays!$J$3:$J$937),
IF($T561&lt;DATEVALUE("10/1/20"&amp;RIGHT(BQ$1,2)),NETWORKDAYS(DATEVALUE("10/1/20"&amp;RIGHT(BQ$1,2)),DATEVALUE("9/30/20"&amp;RIGHT(BR$1,2)),Holidays!$J$3:$J$937),
IF($T561&gt;=DATEVALUE("10/1/20"&amp;RIGHT(BQ$1,2)),NETWORKDAYS($T561,DATEVALUE("9/30/20"&amp;RIGHT(BR$1,2)),Holidays!$J$3:$J$937),"")))),"")/(NETWORKDAYS($T561,$U561,Holidays!$J$3:$J$937)),0))</f>
        <v/>
      </c>
      <c r="BS561" s="87" t="str">
        <f>IF($Q561="","",IFERROR(IF(OR(AND($T561&gt;=DATEVALUE("10/1/20"&amp;RIGHT(BR$1,2)),$T561&lt;=DATEVALUE("9/30/20"&amp;RIGHT(BS$1,2))),AND($U561&gt;=DATEVALUE("10/1/20"&amp;RIGHT(BR$1,2)),$U561&lt;=DATEVALUE("9/30/20"&amp;RIGHT(BS$1,2))),AND($T561&lt;=DATEVALUE("10/1/20"&amp;RIGHT(BR$1,2)),$U561&gt;=DATEVALUE("9/30/20"&amp;RIGHT(BS$1,2)))),
IF(AND($T561&gt;=DATEVALUE("10/1/20"&amp;RIGHT(BR$1,2)),$U561&lt;=DATEVALUE("9/30/20"&amp;RIGHT(BS$1,2))),NETWORKDAYS($T561,$U561,Holidays!$J$3:$J$937),
IF(AND($T561&lt;DATEVALUE("10/1/20"&amp;RIGHT(BR$1,2)),$U561&lt;=DATEVALUE("9/30/20"&amp;RIGHT(BS$1,2))),NETWORKDAYS(DATEVALUE("10/1/20"&amp;RIGHT(BR$1,2)),$U561,Holidays!$J$3:$J$937),
IF($T561&lt;DATEVALUE("10/1/20"&amp;RIGHT(BR$1,2)),NETWORKDAYS(DATEVALUE("10/1/20"&amp;RIGHT(BR$1,2)),DATEVALUE("9/30/20"&amp;RIGHT(BS$1,2)),Holidays!$J$3:$J$937),
IF($T561&gt;=DATEVALUE("10/1/20"&amp;RIGHT(BR$1,2)),NETWORKDAYS($T561,DATEVALUE("9/30/20"&amp;RIGHT(BS$1,2)),Holidays!$J$3:$J$937),"")))),"")/(NETWORKDAYS($T561,$U561,Holidays!$J$3:$J$937)),0))</f>
        <v/>
      </c>
      <c r="BT561" s="87" t="str">
        <f>IF($Q561="","",IFERROR(IF(OR(AND($T561&gt;=DATEVALUE("10/1/20"&amp;RIGHT(BS$1,2)),$T561&lt;=DATEVALUE("9/30/20"&amp;RIGHT(BT$1,2))),AND($U561&gt;=DATEVALUE("10/1/20"&amp;RIGHT(BS$1,2)),$U561&lt;=DATEVALUE("9/30/20"&amp;RIGHT(BT$1,2))),AND($T561&lt;=DATEVALUE("10/1/20"&amp;RIGHT(BS$1,2)),$U561&gt;=DATEVALUE("9/30/20"&amp;RIGHT(BT$1,2)))),
IF(AND($T561&gt;=DATEVALUE("10/1/20"&amp;RIGHT(BS$1,2)),$U561&lt;=DATEVALUE("9/30/20"&amp;RIGHT(BT$1,2))),NETWORKDAYS($T561,$U561,Holidays!$J$3:$J$937),
IF(AND($T561&lt;DATEVALUE("10/1/20"&amp;RIGHT(BS$1,2)),$U561&lt;=DATEVALUE("9/30/20"&amp;RIGHT(BT$1,2))),NETWORKDAYS(DATEVALUE("10/1/20"&amp;RIGHT(BS$1,2)),$U561,Holidays!$J$3:$J$937),
IF($T561&lt;DATEVALUE("10/1/20"&amp;RIGHT(BS$1,2)),NETWORKDAYS(DATEVALUE("10/1/20"&amp;RIGHT(BS$1,2)),DATEVALUE("9/30/20"&amp;RIGHT(BT$1,2)),Holidays!$J$3:$J$937),
IF($T561&gt;=DATEVALUE("10/1/20"&amp;RIGHT(BS$1,2)),NETWORKDAYS($T561,DATEVALUE("9/30/20"&amp;RIGHT(BT$1,2)),Holidays!$J$3:$J$937),"")))),"")/(NETWORKDAYS($T561,$U561,Holidays!$J$3:$J$937)),0))</f>
        <v/>
      </c>
      <c r="BU561" s="87" t="str">
        <f>IF($Q561="","",IFERROR(IF(OR(AND($T561&gt;=DATEVALUE("10/1/20"&amp;RIGHT(BT$1,2)),$T561&lt;=DATEVALUE("9/30/20"&amp;RIGHT(BU$1,2))),AND($U561&gt;=DATEVALUE("10/1/20"&amp;RIGHT(BT$1,2)),$U561&lt;=DATEVALUE("9/30/20"&amp;RIGHT(BU$1,2))),AND($T561&lt;=DATEVALUE("10/1/20"&amp;RIGHT(BT$1,2)),$U561&gt;=DATEVALUE("9/30/20"&amp;RIGHT(BU$1,2)))),
IF(AND($T561&gt;=DATEVALUE("10/1/20"&amp;RIGHT(BT$1,2)),$U561&lt;=DATEVALUE("9/30/20"&amp;RIGHT(BU$1,2))),NETWORKDAYS($T561,$U561,Holidays!$J$3:$J$937),
IF(AND($T561&lt;DATEVALUE("10/1/20"&amp;RIGHT(BT$1,2)),$U561&lt;=DATEVALUE("9/30/20"&amp;RIGHT(BU$1,2))),NETWORKDAYS(DATEVALUE("10/1/20"&amp;RIGHT(BT$1,2)),$U561,Holidays!$J$3:$J$937),
IF($T561&lt;DATEVALUE("10/1/20"&amp;RIGHT(BT$1,2)),NETWORKDAYS(DATEVALUE("10/1/20"&amp;RIGHT(BT$1,2)),DATEVALUE("9/30/20"&amp;RIGHT(BU$1,2)),Holidays!$J$3:$J$937),
IF($T561&gt;=DATEVALUE("10/1/20"&amp;RIGHT(BT$1,2)),NETWORKDAYS($T561,DATEVALUE("9/30/20"&amp;RIGHT(BU$1,2)),Holidays!$J$3:$J$937),"")))),"")/(NETWORKDAYS($T561,$U561,Holidays!$J$3:$J$937)),0))</f>
        <v/>
      </c>
      <c r="BV561" s="87" t="str">
        <f>IF($Q561="","",IFERROR(IF(OR(AND($T561&gt;=DATEVALUE("10/1/20"&amp;RIGHT(BU$1,2)),$T561&lt;=DATEVALUE("9/30/20"&amp;RIGHT(BV$1,2))),AND($U561&gt;=DATEVALUE("10/1/20"&amp;RIGHT(BU$1,2)),$U561&lt;=DATEVALUE("9/30/20"&amp;RIGHT(BV$1,2))),AND($T561&lt;=DATEVALUE("10/1/20"&amp;RIGHT(BU$1,2)),$U561&gt;=DATEVALUE("9/30/20"&amp;RIGHT(BV$1,2)))),
IF(AND($T561&gt;=DATEVALUE("10/1/20"&amp;RIGHT(BU$1,2)),$U561&lt;=DATEVALUE("9/30/20"&amp;RIGHT(BV$1,2))),NETWORKDAYS($T561,$U561,Holidays!$J$3:$J$937),
IF(AND($T561&lt;DATEVALUE("10/1/20"&amp;RIGHT(BU$1,2)),$U561&lt;=DATEVALUE("9/30/20"&amp;RIGHT(BV$1,2))),NETWORKDAYS(DATEVALUE("10/1/20"&amp;RIGHT(BU$1,2)),$U561,Holidays!$J$3:$J$937),
IF($T561&lt;DATEVALUE("10/1/20"&amp;RIGHT(BU$1,2)),NETWORKDAYS(DATEVALUE("10/1/20"&amp;RIGHT(BU$1,2)),DATEVALUE("9/30/20"&amp;RIGHT(BV$1,2)),Holidays!$J$3:$J$937),
IF($T561&gt;=DATEVALUE("10/1/20"&amp;RIGHT(BU$1,2)),NETWORKDAYS($T561,DATEVALUE("9/30/20"&amp;RIGHT(BV$1,2)),Holidays!$J$3:$J$937),"")))),"")/(NETWORKDAYS($T561,$U561,Holidays!$J$3:$J$937)),0))</f>
        <v/>
      </c>
      <c r="BW561" s="87" t="str">
        <f>IF($Q561="","",IFERROR(IF(OR(AND($T561&gt;=DATEVALUE("10/1/20"&amp;RIGHT(BV$1,2)),$T561&lt;=DATEVALUE("9/30/20"&amp;RIGHT(BW$1,2))),AND($U561&gt;=DATEVALUE("10/1/20"&amp;RIGHT(BV$1,2)),$U561&lt;=DATEVALUE("9/30/20"&amp;RIGHT(BW$1,2))),AND($T561&lt;=DATEVALUE("10/1/20"&amp;RIGHT(BV$1,2)),$U561&gt;=DATEVALUE("9/30/20"&amp;RIGHT(BW$1,2)))),
IF(AND($T561&gt;=DATEVALUE("10/1/20"&amp;RIGHT(BV$1,2)),$U561&lt;=DATEVALUE("9/30/20"&amp;RIGHT(BW$1,2))),NETWORKDAYS($T561,$U561,Holidays!$J$3:$J$937),
IF(AND($T561&lt;DATEVALUE("10/1/20"&amp;RIGHT(BV$1,2)),$U561&lt;=DATEVALUE("9/30/20"&amp;RIGHT(BW$1,2))),NETWORKDAYS(DATEVALUE("10/1/20"&amp;RIGHT(BV$1,2)),$U561,Holidays!$J$3:$J$937),
IF($T561&lt;DATEVALUE("10/1/20"&amp;RIGHT(BV$1,2)),NETWORKDAYS(DATEVALUE("10/1/20"&amp;RIGHT(BV$1,2)),DATEVALUE("9/30/20"&amp;RIGHT(BW$1,2)),Holidays!$J$3:$J$937),
IF($T561&gt;=DATEVALUE("10/1/20"&amp;RIGHT(BV$1,2)),NETWORKDAYS($T561,DATEVALUE("9/30/20"&amp;RIGHT(BW$1,2)),Holidays!$J$3:$J$937),"")))),"")/(NETWORKDAYS($T561,$U561,Holidays!$J$3:$J$937)),0))</f>
        <v/>
      </c>
      <c r="BX561" s="87" t="str">
        <f>IF($Q561="","",IFERROR(IF(OR(AND($T561&gt;=DATEVALUE("10/1/20"&amp;RIGHT(BW$1,2)),$T561&lt;=DATEVALUE("9/30/20"&amp;RIGHT(BX$1,2))),AND($U561&gt;=DATEVALUE("10/1/20"&amp;RIGHT(BW$1,2)),$U561&lt;=DATEVALUE("9/30/20"&amp;RIGHT(BX$1,2))),AND($T561&lt;=DATEVALUE("10/1/20"&amp;RIGHT(BW$1,2)),$U561&gt;=DATEVALUE("9/30/20"&amp;RIGHT(BX$1,2)))),
IF(AND($T561&gt;=DATEVALUE("10/1/20"&amp;RIGHT(BW$1,2)),$U561&lt;=DATEVALUE("9/30/20"&amp;RIGHT(BX$1,2))),NETWORKDAYS($T561,$U561,Holidays!$J$3:$J$937),
IF(AND($T561&lt;DATEVALUE("10/1/20"&amp;RIGHT(BW$1,2)),$U561&lt;=DATEVALUE("9/30/20"&amp;RIGHT(BX$1,2))),NETWORKDAYS(DATEVALUE("10/1/20"&amp;RIGHT(BW$1,2)),$U561,Holidays!$J$3:$J$937),
IF($T561&lt;DATEVALUE("10/1/20"&amp;RIGHT(BW$1,2)),NETWORKDAYS(DATEVALUE("10/1/20"&amp;RIGHT(BW$1,2)),DATEVALUE("9/30/20"&amp;RIGHT(BX$1,2)),Holidays!$J$3:$J$937),
IF($T561&gt;=DATEVALUE("10/1/20"&amp;RIGHT(BW$1,2)),NETWORKDAYS($T561,DATEVALUE("9/30/20"&amp;RIGHT(BX$1,2)),Holidays!$J$3:$J$937),"")))),"")/(NETWORKDAYS($T561,$U561,Holidays!$J$3:$J$937)),0))</f>
        <v/>
      </c>
      <c r="BY561" s="87" t="str">
        <f>IF($Q561="","",IFERROR(IF(OR(AND($T561&gt;=DATEVALUE("10/1/20"&amp;RIGHT(BX$1,2)),$T561&lt;=DATEVALUE("9/30/20"&amp;RIGHT(BY$1,2))),AND($U561&gt;=DATEVALUE("10/1/20"&amp;RIGHT(BX$1,2)),$U561&lt;=DATEVALUE("9/30/20"&amp;RIGHT(BY$1,2))),AND($T561&lt;=DATEVALUE("10/1/20"&amp;RIGHT(BX$1,2)),$U561&gt;=DATEVALUE("9/30/20"&amp;RIGHT(BY$1,2)))),
IF(AND($T561&gt;=DATEVALUE("10/1/20"&amp;RIGHT(BX$1,2)),$U561&lt;=DATEVALUE("9/30/20"&amp;RIGHT(BY$1,2))),NETWORKDAYS($T561,$U561,Holidays!$J$3:$J$937),
IF(AND($T561&lt;DATEVALUE("10/1/20"&amp;RIGHT(BX$1,2)),$U561&lt;=DATEVALUE("9/30/20"&amp;RIGHT(BY$1,2))),NETWORKDAYS(DATEVALUE("10/1/20"&amp;RIGHT(BX$1,2)),$U561,Holidays!$J$3:$J$937),
IF($T561&lt;DATEVALUE("10/1/20"&amp;RIGHT(BX$1,2)),NETWORKDAYS(DATEVALUE("10/1/20"&amp;RIGHT(BX$1,2)),DATEVALUE("9/30/20"&amp;RIGHT(BY$1,2)),Holidays!$J$3:$J$937),
IF($T561&gt;=DATEVALUE("10/1/20"&amp;RIGHT(BX$1,2)),NETWORKDAYS($T561,DATEVALUE("9/30/20"&amp;RIGHT(BY$1,2)),Holidays!$J$3:$J$937),"")))),"")/(NETWORKDAYS($T561,$U561,Holidays!$J$3:$J$937)),0))</f>
        <v/>
      </c>
      <c r="BZ561" s="87" t="str">
        <f>IF($Q561="","",IFERROR(IF(OR(AND($T561&gt;=DATEVALUE("10/1/20"&amp;RIGHT(BY$1,2)),$T561&lt;=DATEVALUE("9/30/20"&amp;RIGHT(BZ$1,2))),AND($U561&gt;=DATEVALUE("10/1/20"&amp;RIGHT(BY$1,2)),$U561&lt;=DATEVALUE("9/30/20"&amp;RIGHT(BZ$1,2))),AND($T561&lt;=DATEVALUE("10/1/20"&amp;RIGHT(BY$1,2)),$U561&gt;=DATEVALUE("9/30/20"&amp;RIGHT(BZ$1,2)))),
IF(AND($T561&gt;=DATEVALUE("10/1/20"&amp;RIGHT(BY$1,2)),$U561&lt;=DATEVALUE("9/30/20"&amp;RIGHT(BZ$1,2))),NETWORKDAYS($T561,$U561,Holidays!$J$3:$J$937),
IF(AND($T561&lt;DATEVALUE("10/1/20"&amp;RIGHT(BY$1,2)),$U561&lt;=DATEVALUE("9/30/20"&amp;RIGHT(BZ$1,2))),NETWORKDAYS(DATEVALUE("10/1/20"&amp;RIGHT(BY$1,2)),$U561,Holidays!$J$3:$J$937),
IF($T561&lt;DATEVALUE("10/1/20"&amp;RIGHT(BY$1,2)),NETWORKDAYS(DATEVALUE("10/1/20"&amp;RIGHT(BY$1,2)),DATEVALUE("9/30/20"&amp;RIGHT(BZ$1,2)),Holidays!$J$3:$J$937),
IF($T561&gt;=DATEVALUE("10/1/20"&amp;RIGHT(BY$1,2)),NETWORKDAYS($T561,DATEVALUE("9/30/20"&amp;RIGHT(BZ$1,2)),Holidays!$J$3:$J$937),"")))),"")/(NETWORKDAYS($T561,$U561,Holidays!$J$3:$J$937)),0))</f>
        <v/>
      </c>
      <c r="CA561" s="87" t="str">
        <f>IF($Q561="","",IFERROR(IF(OR(AND($T561&gt;=DATEVALUE("10/1/20"&amp;RIGHT(BZ$1,2)),$T561&lt;=DATEVALUE("9/30/20"&amp;RIGHT(CA$1,2))),AND($U561&gt;=DATEVALUE("10/1/20"&amp;RIGHT(BZ$1,2)),$U561&lt;=DATEVALUE("9/30/20"&amp;RIGHT(CA$1,2))),AND($T561&lt;=DATEVALUE("10/1/20"&amp;RIGHT(BZ$1,2)),$U561&gt;=DATEVALUE("9/30/20"&amp;RIGHT(CA$1,2)))),
IF(AND($T561&gt;=DATEVALUE("10/1/20"&amp;RIGHT(BZ$1,2)),$U561&lt;=DATEVALUE("9/30/20"&amp;RIGHT(CA$1,2))),NETWORKDAYS($T561,$U561,Holidays!$J$3:$J$937),
IF(AND($T561&lt;DATEVALUE("10/1/20"&amp;RIGHT(BZ$1,2)),$U561&lt;=DATEVALUE("9/30/20"&amp;RIGHT(CA$1,2))),NETWORKDAYS(DATEVALUE("10/1/20"&amp;RIGHT(BZ$1,2)),$U561,Holidays!$J$3:$J$937),
IF($T561&lt;DATEVALUE("10/1/20"&amp;RIGHT(BZ$1,2)),NETWORKDAYS(DATEVALUE("10/1/20"&amp;RIGHT(BZ$1,2)),DATEVALUE("9/30/20"&amp;RIGHT(CA$1,2)),Holidays!$J$3:$J$937),
IF($T561&gt;=DATEVALUE("10/1/20"&amp;RIGHT(BZ$1,2)),NETWORKDAYS($T561,DATEVALUE("9/30/20"&amp;RIGHT(CA$1,2)),Holidays!$J$3:$J$937),"")))),"")/(NETWORKDAYS($T561,$U561,Holidays!$J$3:$J$937)),0))</f>
        <v/>
      </c>
      <c r="CB561" s="87" t="str">
        <f>IF($Q561="","",IFERROR(IF(OR(AND($T561&gt;=DATEVALUE("10/1/20"&amp;RIGHT(CA$1,2)),$T561&lt;=DATEVALUE("9/30/20"&amp;RIGHT(CB$1,2))),AND($U561&gt;=DATEVALUE("10/1/20"&amp;RIGHT(CA$1,2)),$U561&lt;=DATEVALUE("9/30/20"&amp;RIGHT(CB$1,2))),AND($T561&lt;=DATEVALUE("10/1/20"&amp;RIGHT(CA$1,2)),$U561&gt;=DATEVALUE("9/30/20"&amp;RIGHT(CB$1,2)))),
IF(AND($T561&gt;=DATEVALUE("10/1/20"&amp;RIGHT(CA$1,2)),$U561&lt;=DATEVALUE("9/30/20"&amp;RIGHT(CB$1,2))),NETWORKDAYS($T561,$U561,Holidays!$J$3:$J$937),
IF(AND($T561&lt;DATEVALUE("10/1/20"&amp;RIGHT(CA$1,2)),$U561&lt;=DATEVALUE("9/30/20"&amp;RIGHT(CB$1,2))),NETWORKDAYS(DATEVALUE("10/1/20"&amp;RIGHT(CA$1,2)),$U561,Holidays!$J$3:$J$937),
IF($T561&lt;DATEVALUE("10/1/20"&amp;RIGHT(CA$1,2)),NETWORKDAYS(DATEVALUE("10/1/20"&amp;RIGHT(CA$1,2)),DATEVALUE("9/30/20"&amp;RIGHT(CB$1,2)),Holidays!$J$3:$J$937),
IF($T561&gt;=DATEVALUE("10/1/20"&amp;RIGHT(CA$1,2)),NETWORKDAYS($T561,DATEVALUE("9/30/20"&amp;RIGHT(CB$1,2)),Holidays!$J$3:$J$937),"")))),"")/(NETWORKDAYS($T561,$U561,Holidays!$J$3:$J$937)),0))</f>
        <v/>
      </c>
    </row>
    <row r="562" spans="1:80">
      <c r="A562" s="97"/>
      <c r="B562" s="98" t="str">
        <f ca="1">IF(NOT($A562=""),OFFSET('WBS Reference &amp; User Procedure'!$A$1,MATCH($A562,'WBS Reference &amp; User Procedure'!$A:$A,0)-1,1),"")</f>
        <v/>
      </c>
      <c r="D562" s="97"/>
      <c r="I562" s="78"/>
      <c r="T562" s="104" t="str">
        <f>IF(NOT(Q562=""),IF(NOT($S562=""),$S562,#REF!),"")</f>
        <v/>
      </c>
      <c r="U562" s="104" t="str">
        <f>IF(NOT(Q562=""),WORKDAY(T562,Q562,Holidays!$J$3:$J$937),"")</f>
        <v/>
      </c>
      <c r="V562" s="104"/>
      <c r="W562" s="104"/>
      <c r="X562" s="101" t="str">
        <f t="shared" si="123"/>
        <v/>
      </c>
      <c r="AL562" s="87" t="str">
        <f t="shared" ca="1" si="120"/>
        <v/>
      </c>
      <c r="AN562" s="87" t="str">
        <f t="shared" ca="1" si="124"/>
        <v/>
      </c>
      <c r="AO562" s="87" t="str">
        <f t="shared" ca="1" si="124"/>
        <v/>
      </c>
      <c r="AP562" s="87" t="str">
        <f t="shared" ca="1" si="124"/>
        <v/>
      </c>
      <c r="AQ562" s="87" t="str">
        <f t="shared" ca="1" si="124"/>
        <v/>
      </c>
      <c r="AR562" s="87" t="str">
        <f t="shared" ca="1" si="124"/>
        <v/>
      </c>
      <c r="AS562" s="87" t="str">
        <f t="shared" ca="1" si="124"/>
        <v/>
      </c>
      <c r="AT562" s="87" t="str">
        <f t="shared" ca="1" si="124"/>
        <v/>
      </c>
      <c r="AU562" s="87" t="str">
        <f t="shared" ca="1" si="124"/>
        <v/>
      </c>
      <c r="AV562" s="87" t="str">
        <f t="shared" ca="1" si="124"/>
        <v/>
      </c>
      <c r="AW562" s="87" t="str">
        <f t="shared" ca="1" si="124"/>
        <v/>
      </c>
      <c r="AX562" s="87" t="str">
        <f t="shared" ca="1" si="125"/>
        <v/>
      </c>
      <c r="AY562" s="87" t="str">
        <f t="shared" ca="1" si="125"/>
        <v/>
      </c>
      <c r="AZ562" s="87" t="str">
        <f t="shared" ca="1" si="125"/>
        <v/>
      </c>
      <c r="BA562" s="87" t="str">
        <f t="shared" ca="1" si="125"/>
        <v/>
      </c>
      <c r="BB562" s="87" t="str">
        <f t="shared" ca="1" si="125"/>
        <v/>
      </c>
      <c r="BC562" s="87" t="str">
        <f t="shared" ca="1" si="125"/>
        <v/>
      </c>
      <c r="BD562" s="87" t="str">
        <f t="shared" ca="1" si="125"/>
        <v/>
      </c>
      <c r="BE562" s="87" t="str">
        <f t="shared" ca="1" si="125"/>
        <v/>
      </c>
      <c r="BF562" s="87" t="str">
        <f t="shared" ca="1" si="125"/>
        <v/>
      </c>
      <c r="BG562" s="87" t="str">
        <f t="shared" ca="1" si="125"/>
        <v/>
      </c>
      <c r="BI562" s="87" t="str">
        <f>IF($Q562="","",IFERROR(IF(OR(AND($T562&gt;=DATEVALUE("10/1/20"&amp;RIGHT(BH$1,2)),$T562&lt;=DATEVALUE("9/30/20"&amp;RIGHT(BI$1,2))),AND($U562&gt;=DATEVALUE("10/1/20"&amp;RIGHT(BH$1,2)),$U562&lt;=DATEVALUE("9/30/20"&amp;RIGHT(BI$1,2))),AND($T562&lt;=DATEVALUE("10/1/20"&amp;RIGHT(BH$1,2)),$U562&gt;=DATEVALUE("9/30/20"&amp;RIGHT(BI$1,2)))),
IF(AND($T562&gt;=DATEVALUE("10/1/20"&amp;RIGHT(BH$1,2)),$U562&lt;=DATEVALUE("9/30/20"&amp;RIGHT(BI$1,2))),NETWORKDAYS($T562,$U562,Holidays!$J$3:$J$937),
IF(AND($T562&lt;DATEVALUE("10/1/20"&amp;RIGHT(BH$1,2)),$U562&lt;=DATEVALUE("9/30/20"&amp;RIGHT(BI$1,2))),NETWORKDAYS(DATEVALUE("10/1/20"&amp;RIGHT(BH$1,2)),$U562,Holidays!$J$3:$J$937),
IF($T562&lt;DATEVALUE("10/1/20"&amp;RIGHT(BH$1,2)),NETWORKDAYS(DATEVALUE("10/1/20"&amp;RIGHT(BH$1,2)),DATEVALUE("9/30/20"&amp;RIGHT(BI$1,2)),Holidays!$J$3:$J$937),
IF($T562&gt;=DATEVALUE("10/1/20"&amp;RIGHT(BH$1,2)),NETWORKDAYS($T562,DATEVALUE("9/30/20"&amp;RIGHT(BI$1,2)),Holidays!$J$3:$J$937),"")))),"")/(NETWORKDAYS($T562,$U562,Holidays!$J$3:$J$937)),0))</f>
        <v/>
      </c>
      <c r="BJ562" s="87" t="str">
        <f>IF($Q562="","",IFERROR(IF(OR(AND($T562&gt;=DATEVALUE("10/1/20"&amp;RIGHT(BI$1,2)),$T562&lt;=DATEVALUE("9/30/20"&amp;RIGHT(BJ$1,2))),AND($U562&gt;=DATEVALUE("10/1/20"&amp;RIGHT(BI$1,2)),$U562&lt;=DATEVALUE("9/30/20"&amp;RIGHT(BJ$1,2))),AND($T562&lt;=DATEVALUE("10/1/20"&amp;RIGHT(BI$1,2)),$U562&gt;=DATEVALUE("9/30/20"&amp;RIGHT(BJ$1,2)))),
IF(AND($T562&gt;=DATEVALUE("10/1/20"&amp;RIGHT(BI$1,2)),$U562&lt;=DATEVALUE("9/30/20"&amp;RIGHT(BJ$1,2))),NETWORKDAYS($T562,$U562,Holidays!$J$3:$J$937),
IF(AND($T562&lt;DATEVALUE("10/1/20"&amp;RIGHT(BI$1,2)),$U562&lt;=DATEVALUE("9/30/20"&amp;RIGHT(BJ$1,2))),NETWORKDAYS(DATEVALUE("10/1/20"&amp;RIGHT(BI$1,2)),$U562,Holidays!$J$3:$J$937),
IF($T562&lt;DATEVALUE("10/1/20"&amp;RIGHT(BI$1,2)),NETWORKDAYS(DATEVALUE("10/1/20"&amp;RIGHT(BI$1,2)),DATEVALUE("9/30/20"&amp;RIGHT(BJ$1,2)),Holidays!$J$3:$J$937),
IF($T562&gt;=DATEVALUE("10/1/20"&amp;RIGHT(BI$1,2)),NETWORKDAYS($T562,DATEVALUE("9/30/20"&amp;RIGHT(BJ$1,2)),Holidays!$J$3:$J$937),"")))),"")/(NETWORKDAYS($T562,$U562,Holidays!$J$3:$J$937)),0))</f>
        <v/>
      </c>
      <c r="BK562" s="87" t="str">
        <f>IF($Q562="","",IFERROR(IF(OR(AND($T562&gt;=DATEVALUE("10/1/20"&amp;RIGHT(BJ$1,2)),$T562&lt;=DATEVALUE("9/30/20"&amp;RIGHT(BK$1,2))),AND($U562&gt;=DATEVALUE("10/1/20"&amp;RIGHT(BJ$1,2)),$U562&lt;=DATEVALUE("9/30/20"&amp;RIGHT(BK$1,2))),AND($T562&lt;=DATEVALUE("10/1/20"&amp;RIGHT(BJ$1,2)),$U562&gt;=DATEVALUE("9/30/20"&amp;RIGHT(BK$1,2)))),
IF(AND($T562&gt;=DATEVALUE("10/1/20"&amp;RIGHT(BJ$1,2)),$U562&lt;=DATEVALUE("9/30/20"&amp;RIGHT(BK$1,2))),NETWORKDAYS($T562,$U562,Holidays!$J$3:$J$937),
IF(AND($T562&lt;DATEVALUE("10/1/20"&amp;RIGHT(BJ$1,2)),$U562&lt;=DATEVALUE("9/30/20"&amp;RIGHT(BK$1,2))),NETWORKDAYS(DATEVALUE("10/1/20"&amp;RIGHT(BJ$1,2)),$U562,Holidays!$J$3:$J$937),
IF($T562&lt;DATEVALUE("10/1/20"&amp;RIGHT(BJ$1,2)),NETWORKDAYS(DATEVALUE("10/1/20"&amp;RIGHT(BJ$1,2)),DATEVALUE("9/30/20"&amp;RIGHT(BK$1,2)),Holidays!$J$3:$J$937),
IF($T562&gt;=DATEVALUE("10/1/20"&amp;RIGHT(BJ$1,2)),NETWORKDAYS($T562,DATEVALUE("9/30/20"&amp;RIGHT(BK$1,2)),Holidays!$J$3:$J$937),"")))),"")/(NETWORKDAYS($T562,$U562,Holidays!$J$3:$J$937)),0))</f>
        <v/>
      </c>
      <c r="BL562" s="87" t="str">
        <f>IF($Q562="","",IFERROR(IF(OR(AND($T562&gt;=DATEVALUE("10/1/20"&amp;RIGHT(BK$1,2)),$T562&lt;=DATEVALUE("9/30/20"&amp;RIGHT(BL$1,2))),AND($U562&gt;=DATEVALUE("10/1/20"&amp;RIGHT(BK$1,2)),$U562&lt;=DATEVALUE("9/30/20"&amp;RIGHT(BL$1,2))),AND($T562&lt;=DATEVALUE("10/1/20"&amp;RIGHT(BK$1,2)),$U562&gt;=DATEVALUE("9/30/20"&amp;RIGHT(BL$1,2)))),
IF(AND($T562&gt;=DATEVALUE("10/1/20"&amp;RIGHT(BK$1,2)),$U562&lt;=DATEVALUE("9/30/20"&amp;RIGHT(BL$1,2))),NETWORKDAYS($T562,$U562,Holidays!$J$3:$J$937),
IF(AND($T562&lt;DATEVALUE("10/1/20"&amp;RIGHT(BK$1,2)),$U562&lt;=DATEVALUE("9/30/20"&amp;RIGHT(BL$1,2))),NETWORKDAYS(DATEVALUE("10/1/20"&amp;RIGHT(BK$1,2)),$U562,Holidays!$J$3:$J$937),
IF($T562&lt;DATEVALUE("10/1/20"&amp;RIGHT(BK$1,2)),NETWORKDAYS(DATEVALUE("10/1/20"&amp;RIGHT(BK$1,2)),DATEVALUE("9/30/20"&amp;RIGHT(BL$1,2)),Holidays!$J$3:$J$937),
IF($T562&gt;=DATEVALUE("10/1/20"&amp;RIGHT(BK$1,2)),NETWORKDAYS($T562,DATEVALUE("9/30/20"&amp;RIGHT(BL$1,2)),Holidays!$J$3:$J$937),"")))),"")/(NETWORKDAYS($T562,$U562,Holidays!$J$3:$J$937)),0))</f>
        <v/>
      </c>
      <c r="BM562" s="87" t="str">
        <f>IF($Q562="","",IFERROR(IF(OR(AND($T562&gt;=DATEVALUE("10/1/20"&amp;RIGHT(BL$1,2)),$T562&lt;=DATEVALUE("9/30/20"&amp;RIGHT(BM$1,2))),AND($U562&gt;=DATEVALUE("10/1/20"&amp;RIGHT(BL$1,2)),$U562&lt;=DATEVALUE("9/30/20"&amp;RIGHT(BM$1,2))),AND($T562&lt;=DATEVALUE("10/1/20"&amp;RIGHT(BL$1,2)),$U562&gt;=DATEVALUE("9/30/20"&amp;RIGHT(BM$1,2)))),
IF(AND($T562&gt;=DATEVALUE("10/1/20"&amp;RIGHT(BL$1,2)),$U562&lt;=DATEVALUE("9/30/20"&amp;RIGHT(BM$1,2))),NETWORKDAYS($T562,$U562,Holidays!$J$3:$J$937),
IF(AND($T562&lt;DATEVALUE("10/1/20"&amp;RIGHT(BL$1,2)),$U562&lt;=DATEVALUE("9/30/20"&amp;RIGHT(BM$1,2))),NETWORKDAYS(DATEVALUE("10/1/20"&amp;RIGHT(BL$1,2)),$U562,Holidays!$J$3:$J$937),
IF($T562&lt;DATEVALUE("10/1/20"&amp;RIGHT(BL$1,2)),NETWORKDAYS(DATEVALUE("10/1/20"&amp;RIGHT(BL$1,2)),DATEVALUE("9/30/20"&amp;RIGHT(BM$1,2)),Holidays!$J$3:$J$937),
IF($T562&gt;=DATEVALUE("10/1/20"&amp;RIGHT(BL$1,2)),NETWORKDAYS($T562,DATEVALUE("9/30/20"&amp;RIGHT(BM$1,2)),Holidays!$J$3:$J$937),"")))),"")/(NETWORKDAYS($T562,$U562,Holidays!$J$3:$J$937)),0))</f>
        <v/>
      </c>
      <c r="BN562" s="87" t="str">
        <f>IF($Q562="","",IFERROR(IF(OR(AND($T562&gt;=DATEVALUE("10/1/20"&amp;RIGHT(BM$1,2)),$T562&lt;=DATEVALUE("9/30/20"&amp;RIGHT(BN$1,2))),AND($U562&gt;=DATEVALUE("10/1/20"&amp;RIGHT(BM$1,2)),$U562&lt;=DATEVALUE("9/30/20"&amp;RIGHT(BN$1,2))),AND($T562&lt;=DATEVALUE("10/1/20"&amp;RIGHT(BM$1,2)),$U562&gt;=DATEVALUE("9/30/20"&amp;RIGHT(BN$1,2)))),
IF(AND($T562&gt;=DATEVALUE("10/1/20"&amp;RIGHT(BM$1,2)),$U562&lt;=DATEVALUE("9/30/20"&amp;RIGHT(BN$1,2))),NETWORKDAYS($T562,$U562,Holidays!$J$3:$J$937),
IF(AND($T562&lt;DATEVALUE("10/1/20"&amp;RIGHT(BM$1,2)),$U562&lt;=DATEVALUE("9/30/20"&amp;RIGHT(BN$1,2))),NETWORKDAYS(DATEVALUE("10/1/20"&amp;RIGHT(BM$1,2)),$U562,Holidays!$J$3:$J$937),
IF($T562&lt;DATEVALUE("10/1/20"&amp;RIGHT(BM$1,2)),NETWORKDAYS(DATEVALUE("10/1/20"&amp;RIGHT(BM$1,2)),DATEVALUE("9/30/20"&amp;RIGHT(BN$1,2)),Holidays!$J$3:$J$937),
IF($T562&gt;=DATEVALUE("10/1/20"&amp;RIGHT(BM$1,2)),NETWORKDAYS($T562,DATEVALUE("9/30/20"&amp;RIGHT(BN$1,2)),Holidays!$J$3:$J$937),"")))),"")/(NETWORKDAYS($T562,$U562,Holidays!$J$3:$J$937)),0))</f>
        <v/>
      </c>
      <c r="BO562" s="87" t="str">
        <f>IF($Q562="","",IFERROR(IF(OR(AND($T562&gt;=DATEVALUE("10/1/20"&amp;RIGHT(BN$1,2)),$T562&lt;=DATEVALUE("9/30/20"&amp;RIGHT(BO$1,2))),AND($U562&gt;=DATEVALUE("10/1/20"&amp;RIGHT(BN$1,2)),$U562&lt;=DATEVALUE("9/30/20"&amp;RIGHT(BO$1,2))),AND($T562&lt;=DATEVALUE("10/1/20"&amp;RIGHT(BN$1,2)),$U562&gt;=DATEVALUE("9/30/20"&amp;RIGHT(BO$1,2)))),
IF(AND($T562&gt;=DATEVALUE("10/1/20"&amp;RIGHT(BN$1,2)),$U562&lt;=DATEVALUE("9/30/20"&amp;RIGHT(BO$1,2))),NETWORKDAYS($T562,$U562,Holidays!$J$3:$J$937),
IF(AND($T562&lt;DATEVALUE("10/1/20"&amp;RIGHT(BN$1,2)),$U562&lt;=DATEVALUE("9/30/20"&amp;RIGHT(BO$1,2))),NETWORKDAYS(DATEVALUE("10/1/20"&amp;RIGHT(BN$1,2)),$U562,Holidays!$J$3:$J$937),
IF($T562&lt;DATEVALUE("10/1/20"&amp;RIGHT(BN$1,2)),NETWORKDAYS(DATEVALUE("10/1/20"&amp;RIGHT(BN$1,2)),DATEVALUE("9/30/20"&amp;RIGHT(BO$1,2)),Holidays!$J$3:$J$937),
IF($T562&gt;=DATEVALUE("10/1/20"&amp;RIGHT(BN$1,2)),NETWORKDAYS($T562,DATEVALUE("9/30/20"&amp;RIGHT(BO$1,2)),Holidays!$J$3:$J$937),"")))),"")/(NETWORKDAYS($T562,$U562,Holidays!$J$3:$J$937)),0))</f>
        <v/>
      </c>
      <c r="BP562" s="87" t="str">
        <f>IF($Q562="","",IFERROR(IF(OR(AND($T562&gt;=DATEVALUE("10/1/20"&amp;RIGHT(BO$1,2)),$T562&lt;=DATEVALUE("9/30/20"&amp;RIGHT(BP$1,2))),AND($U562&gt;=DATEVALUE("10/1/20"&amp;RIGHT(BO$1,2)),$U562&lt;=DATEVALUE("9/30/20"&amp;RIGHT(BP$1,2))),AND($T562&lt;=DATEVALUE("10/1/20"&amp;RIGHT(BO$1,2)),$U562&gt;=DATEVALUE("9/30/20"&amp;RIGHT(BP$1,2)))),
IF(AND($T562&gt;=DATEVALUE("10/1/20"&amp;RIGHT(BO$1,2)),$U562&lt;=DATEVALUE("9/30/20"&amp;RIGHT(BP$1,2))),NETWORKDAYS($T562,$U562,Holidays!$J$3:$J$937),
IF(AND($T562&lt;DATEVALUE("10/1/20"&amp;RIGHT(BO$1,2)),$U562&lt;=DATEVALUE("9/30/20"&amp;RIGHT(BP$1,2))),NETWORKDAYS(DATEVALUE("10/1/20"&amp;RIGHT(BO$1,2)),$U562,Holidays!$J$3:$J$937),
IF($T562&lt;DATEVALUE("10/1/20"&amp;RIGHT(BO$1,2)),NETWORKDAYS(DATEVALUE("10/1/20"&amp;RIGHT(BO$1,2)),DATEVALUE("9/30/20"&amp;RIGHT(BP$1,2)),Holidays!$J$3:$J$937),
IF($T562&gt;=DATEVALUE("10/1/20"&amp;RIGHT(BO$1,2)),NETWORKDAYS($T562,DATEVALUE("9/30/20"&amp;RIGHT(BP$1,2)),Holidays!$J$3:$J$937),"")))),"")/(NETWORKDAYS($T562,$U562,Holidays!$J$3:$J$937)),0))</f>
        <v/>
      </c>
      <c r="BQ562" s="87" t="str">
        <f>IF($Q562="","",IFERROR(IF(OR(AND($T562&gt;=DATEVALUE("10/1/20"&amp;RIGHT(BP$1,2)),$T562&lt;=DATEVALUE("9/30/20"&amp;RIGHT(BQ$1,2))),AND($U562&gt;=DATEVALUE("10/1/20"&amp;RIGHT(BP$1,2)),$U562&lt;=DATEVALUE("9/30/20"&amp;RIGHT(BQ$1,2))),AND($T562&lt;=DATEVALUE("10/1/20"&amp;RIGHT(BP$1,2)),$U562&gt;=DATEVALUE("9/30/20"&amp;RIGHT(BQ$1,2)))),
IF(AND($T562&gt;=DATEVALUE("10/1/20"&amp;RIGHT(BP$1,2)),$U562&lt;=DATEVALUE("9/30/20"&amp;RIGHT(BQ$1,2))),NETWORKDAYS($T562,$U562,Holidays!$J$3:$J$937),
IF(AND($T562&lt;DATEVALUE("10/1/20"&amp;RIGHT(BP$1,2)),$U562&lt;=DATEVALUE("9/30/20"&amp;RIGHT(BQ$1,2))),NETWORKDAYS(DATEVALUE("10/1/20"&amp;RIGHT(BP$1,2)),$U562,Holidays!$J$3:$J$937),
IF($T562&lt;DATEVALUE("10/1/20"&amp;RIGHT(BP$1,2)),NETWORKDAYS(DATEVALUE("10/1/20"&amp;RIGHT(BP$1,2)),DATEVALUE("9/30/20"&amp;RIGHT(BQ$1,2)),Holidays!$J$3:$J$937),
IF($T562&gt;=DATEVALUE("10/1/20"&amp;RIGHT(BP$1,2)),NETWORKDAYS($T562,DATEVALUE("9/30/20"&amp;RIGHT(BQ$1,2)),Holidays!$J$3:$J$937),"")))),"")/(NETWORKDAYS($T562,$U562,Holidays!$J$3:$J$937)),0))</f>
        <v/>
      </c>
      <c r="BR562" s="87" t="str">
        <f>IF($Q562="","",IFERROR(IF(OR(AND($T562&gt;=DATEVALUE("10/1/20"&amp;RIGHT(BQ$1,2)),$T562&lt;=DATEVALUE("9/30/20"&amp;RIGHT(BR$1,2))),AND($U562&gt;=DATEVALUE("10/1/20"&amp;RIGHT(BQ$1,2)),$U562&lt;=DATEVALUE("9/30/20"&amp;RIGHT(BR$1,2))),AND($T562&lt;=DATEVALUE("10/1/20"&amp;RIGHT(BQ$1,2)),$U562&gt;=DATEVALUE("9/30/20"&amp;RIGHT(BR$1,2)))),
IF(AND($T562&gt;=DATEVALUE("10/1/20"&amp;RIGHT(BQ$1,2)),$U562&lt;=DATEVALUE("9/30/20"&amp;RIGHT(BR$1,2))),NETWORKDAYS($T562,$U562,Holidays!$J$3:$J$937),
IF(AND($T562&lt;DATEVALUE("10/1/20"&amp;RIGHT(BQ$1,2)),$U562&lt;=DATEVALUE("9/30/20"&amp;RIGHT(BR$1,2))),NETWORKDAYS(DATEVALUE("10/1/20"&amp;RIGHT(BQ$1,2)),$U562,Holidays!$J$3:$J$937),
IF($T562&lt;DATEVALUE("10/1/20"&amp;RIGHT(BQ$1,2)),NETWORKDAYS(DATEVALUE("10/1/20"&amp;RIGHT(BQ$1,2)),DATEVALUE("9/30/20"&amp;RIGHT(BR$1,2)),Holidays!$J$3:$J$937),
IF($T562&gt;=DATEVALUE("10/1/20"&amp;RIGHT(BQ$1,2)),NETWORKDAYS($T562,DATEVALUE("9/30/20"&amp;RIGHT(BR$1,2)),Holidays!$J$3:$J$937),"")))),"")/(NETWORKDAYS($T562,$U562,Holidays!$J$3:$J$937)),0))</f>
        <v/>
      </c>
      <c r="BS562" s="87" t="str">
        <f>IF($Q562="","",IFERROR(IF(OR(AND($T562&gt;=DATEVALUE("10/1/20"&amp;RIGHT(BR$1,2)),$T562&lt;=DATEVALUE("9/30/20"&amp;RIGHT(BS$1,2))),AND($U562&gt;=DATEVALUE("10/1/20"&amp;RIGHT(BR$1,2)),$U562&lt;=DATEVALUE("9/30/20"&amp;RIGHT(BS$1,2))),AND($T562&lt;=DATEVALUE("10/1/20"&amp;RIGHT(BR$1,2)),$U562&gt;=DATEVALUE("9/30/20"&amp;RIGHT(BS$1,2)))),
IF(AND($T562&gt;=DATEVALUE("10/1/20"&amp;RIGHT(BR$1,2)),$U562&lt;=DATEVALUE("9/30/20"&amp;RIGHT(BS$1,2))),NETWORKDAYS($T562,$U562,Holidays!$J$3:$J$937),
IF(AND($T562&lt;DATEVALUE("10/1/20"&amp;RIGHT(BR$1,2)),$U562&lt;=DATEVALUE("9/30/20"&amp;RIGHT(BS$1,2))),NETWORKDAYS(DATEVALUE("10/1/20"&amp;RIGHT(BR$1,2)),$U562,Holidays!$J$3:$J$937),
IF($T562&lt;DATEVALUE("10/1/20"&amp;RIGHT(BR$1,2)),NETWORKDAYS(DATEVALUE("10/1/20"&amp;RIGHT(BR$1,2)),DATEVALUE("9/30/20"&amp;RIGHT(BS$1,2)),Holidays!$J$3:$J$937),
IF($T562&gt;=DATEVALUE("10/1/20"&amp;RIGHT(BR$1,2)),NETWORKDAYS($T562,DATEVALUE("9/30/20"&amp;RIGHT(BS$1,2)),Holidays!$J$3:$J$937),"")))),"")/(NETWORKDAYS($T562,$U562,Holidays!$J$3:$J$937)),0))</f>
        <v/>
      </c>
      <c r="BT562" s="87" t="str">
        <f>IF($Q562="","",IFERROR(IF(OR(AND($T562&gt;=DATEVALUE("10/1/20"&amp;RIGHT(BS$1,2)),$T562&lt;=DATEVALUE("9/30/20"&amp;RIGHT(BT$1,2))),AND($U562&gt;=DATEVALUE("10/1/20"&amp;RIGHT(BS$1,2)),$U562&lt;=DATEVALUE("9/30/20"&amp;RIGHT(BT$1,2))),AND($T562&lt;=DATEVALUE("10/1/20"&amp;RIGHT(BS$1,2)),$U562&gt;=DATEVALUE("9/30/20"&amp;RIGHT(BT$1,2)))),
IF(AND($T562&gt;=DATEVALUE("10/1/20"&amp;RIGHT(BS$1,2)),$U562&lt;=DATEVALUE("9/30/20"&amp;RIGHT(BT$1,2))),NETWORKDAYS($T562,$U562,Holidays!$J$3:$J$937),
IF(AND($T562&lt;DATEVALUE("10/1/20"&amp;RIGHT(BS$1,2)),$U562&lt;=DATEVALUE("9/30/20"&amp;RIGHT(BT$1,2))),NETWORKDAYS(DATEVALUE("10/1/20"&amp;RIGHT(BS$1,2)),$U562,Holidays!$J$3:$J$937),
IF($T562&lt;DATEVALUE("10/1/20"&amp;RIGHT(BS$1,2)),NETWORKDAYS(DATEVALUE("10/1/20"&amp;RIGHT(BS$1,2)),DATEVALUE("9/30/20"&amp;RIGHT(BT$1,2)),Holidays!$J$3:$J$937),
IF($T562&gt;=DATEVALUE("10/1/20"&amp;RIGHT(BS$1,2)),NETWORKDAYS($T562,DATEVALUE("9/30/20"&amp;RIGHT(BT$1,2)),Holidays!$J$3:$J$937),"")))),"")/(NETWORKDAYS($T562,$U562,Holidays!$J$3:$J$937)),0))</f>
        <v/>
      </c>
      <c r="BU562" s="87" t="str">
        <f>IF($Q562="","",IFERROR(IF(OR(AND($T562&gt;=DATEVALUE("10/1/20"&amp;RIGHT(BT$1,2)),$T562&lt;=DATEVALUE("9/30/20"&amp;RIGHT(BU$1,2))),AND($U562&gt;=DATEVALUE("10/1/20"&amp;RIGHT(BT$1,2)),$U562&lt;=DATEVALUE("9/30/20"&amp;RIGHT(BU$1,2))),AND($T562&lt;=DATEVALUE("10/1/20"&amp;RIGHT(BT$1,2)),$U562&gt;=DATEVALUE("9/30/20"&amp;RIGHT(BU$1,2)))),
IF(AND($T562&gt;=DATEVALUE("10/1/20"&amp;RIGHT(BT$1,2)),$U562&lt;=DATEVALUE("9/30/20"&amp;RIGHT(BU$1,2))),NETWORKDAYS($T562,$U562,Holidays!$J$3:$J$937),
IF(AND($T562&lt;DATEVALUE("10/1/20"&amp;RIGHT(BT$1,2)),$U562&lt;=DATEVALUE("9/30/20"&amp;RIGHT(BU$1,2))),NETWORKDAYS(DATEVALUE("10/1/20"&amp;RIGHT(BT$1,2)),$U562,Holidays!$J$3:$J$937),
IF($T562&lt;DATEVALUE("10/1/20"&amp;RIGHT(BT$1,2)),NETWORKDAYS(DATEVALUE("10/1/20"&amp;RIGHT(BT$1,2)),DATEVALUE("9/30/20"&amp;RIGHT(BU$1,2)),Holidays!$J$3:$J$937),
IF($T562&gt;=DATEVALUE("10/1/20"&amp;RIGHT(BT$1,2)),NETWORKDAYS($T562,DATEVALUE("9/30/20"&amp;RIGHT(BU$1,2)),Holidays!$J$3:$J$937),"")))),"")/(NETWORKDAYS($T562,$U562,Holidays!$J$3:$J$937)),0))</f>
        <v/>
      </c>
      <c r="BV562" s="87" t="str">
        <f>IF($Q562="","",IFERROR(IF(OR(AND($T562&gt;=DATEVALUE("10/1/20"&amp;RIGHT(BU$1,2)),$T562&lt;=DATEVALUE("9/30/20"&amp;RIGHT(BV$1,2))),AND($U562&gt;=DATEVALUE("10/1/20"&amp;RIGHT(BU$1,2)),$U562&lt;=DATEVALUE("9/30/20"&amp;RIGHT(BV$1,2))),AND($T562&lt;=DATEVALUE("10/1/20"&amp;RIGHT(BU$1,2)),$U562&gt;=DATEVALUE("9/30/20"&amp;RIGHT(BV$1,2)))),
IF(AND($T562&gt;=DATEVALUE("10/1/20"&amp;RIGHT(BU$1,2)),$U562&lt;=DATEVALUE("9/30/20"&amp;RIGHT(BV$1,2))),NETWORKDAYS($T562,$U562,Holidays!$J$3:$J$937),
IF(AND($T562&lt;DATEVALUE("10/1/20"&amp;RIGHT(BU$1,2)),$U562&lt;=DATEVALUE("9/30/20"&amp;RIGHT(BV$1,2))),NETWORKDAYS(DATEVALUE("10/1/20"&amp;RIGHT(BU$1,2)),$U562,Holidays!$J$3:$J$937),
IF($T562&lt;DATEVALUE("10/1/20"&amp;RIGHT(BU$1,2)),NETWORKDAYS(DATEVALUE("10/1/20"&amp;RIGHT(BU$1,2)),DATEVALUE("9/30/20"&amp;RIGHT(BV$1,2)),Holidays!$J$3:$J$937),
IF($T562&gt;=DATEVALUE("10/1/20"&amp;RIGHT(BU$1,2)),NETWORKDAYS($T562,DATEVALUE("9/30/20"&amp;RIGHT(BV$1,2)),Holidays!$J$3:$J$937),"")))),"")/(NETWORKDAYS($T562,$U562,Holidays!$J$3:$J$937)),0))</f>
        <v/>
      </c>
      <c r="BW562" s="87" t="str">
        <f>IF($Q562="","",IFERROR(IF(OR(AND($T562&gt;=DATEVALUE("10/1/20"&amp;RIGHT(BV$1,2)),$T562&lt;=DATEVALUE("9/30/20"&amp;RIGHT(BW$1,2))),AND($U562&gt;=DATEVALUE("10/1/20"&amp;RIGHT(BV$1,2)),$U562&lt;=DATEVALUE("9/30/20"&amp;RIGHT(BW$1,2))),AND($T562&lt;=DATEVALUE("10/1/20"&amp;RIGHT(BV$1,2)),$U562&gt;=DATEVALUE("9/30/20"&amp;RIGHT(BW$1,2)))),
IF(AND($T562&gt;=DATEVALUE("10/1/20"&amp;RIGHT(BV$1,2)),$U562&lt;=DATEVALUE("9/30/20"&amp;RIGHT(BW$1,2))),NETWORKDAYS($T562,$U562,Holidays!$J$3:$J$937),
IF(AND($T562&lt;DATEVALUE("10/1/20"&amp;RIGHT(BV$1,2)),$U562&lt;=DATEVALUE("9/30/20"&amp;RIGHT(BW$1,2))),NETWORKDAYS(DATEVALUE("10/1/20"&amp;RIGHT(BV$1,2)),$U562,Holidays!$J$3:$J$937),
IF($T562&lt;DATEVALUE("10/1/20"&amp;RIGHT(BV$1,2)),NETWORKDAYS(DATEVALUE("10/1/20"&amp;RIGHT(BV$1,2)),DATEVALUE("9/30/20"&amp;RIGHT(BW$1,2)),Holidays!$J$3:$J$937),
IF($T562&gt;=DATEVALUE("10/1/20"&amp;RIGHT(BV$1,2)),NETWORKDAYS($T562,DATEVALUE("9/30/20"&amp;RIGHT(BW$1,2)),Holidays!$J$3:$J$937),"")))),"")/(NETWORKDAYS($T562,$U562,Holidays!$J$3:$J$937)),0))</f>
        <v/>
      </c>
      <c r="BX562" s="87" t="str">
        <f>IF($Q562="","",IFERROR(IF(OR(AND($T562&gt;=DATEVALUE("10/1/20"&amp;RIGHT(BW$1,2)),$T562&lt;=DATEVALUE("9/30/20"&amp;RIGHT(BX$1,2))),AND($U562&gt;=DATEVALUE("10/1/20"&amp;RIGHT(BW$1,2)),$U562&lt;=DATEVALUE("9/30/20"&amp;RIGHT(BX$1,2))),AND($T562&lt;=DATEVALUE("10/1/20"&amp;RIGHT(BW$1,2)),$U562&gt;=DATEVALUE("9/30/20"&amp;RIGHT(BX$1,2)))),
IF(AND($T562&gt;=DATEVALUE("10/1/20"&amp;RIGHT(BW$1,2)),$U562&lt;=DATEVALUE("9/30/20"&amp;RIGHT(BX$1,2))),NETWORKDAYS($T562,$U562,Holidays!$J$3:$J$937),
IF(AND($T562&lt;DATEVALUE("10/1/20"&amp;RIGHT(BW$1,2)),$U562&lt;=DATEVALUE("9/30/20"&amp;RIGHT(BX$1,2))),NETWORKDAYS(DATEVALUE("10/1/20"&amp;RIGHT(BW$1,2)),$U562,Holidays!$J$3:$J$937),
IF($T562&lt;DATEVALUE("10/1/20"&amp;RIGHT(BW$1,2)),NETWORKDAYS(DATEVALUE("10/1/20"&amp;RIGHT(BW$1,2)),DATEVALUE("9/30/20"&amp;RIGHT(BX$1,2)),Holidays!$J$3:$J$937),
IF($T562&gt;=DATEVALUE("10/1/20"&amp;RIGHT(BW$1,2)),NETWORKDAYS($T562,DATEVALUE("9/30/20"&amp;RIGHT(BX$1,2)),Holidays!$J$3:$J$937),"")))),"")/(NETWORKDAYS($T562,$U562,Holidays!$J$3:$J$937)),0))</f>
        <v/>
      </c>
      <c r="BY562" s="87" t="str">
        <f>IF($Q562="","",IFERROR(IF(OR(AND($T562&gt;=DATEVALUE("10/1/20"&amp;RIGHT(BX$1,2)),$T562&lt;=DATEVALUE("9/30/20"&amp;RIGHT(BY$1,2))),AND($U562&gt;=DATEVALUE("10/1/20"&amp;RIGHT(BX$1,2)),$U562&lt;=DATEVALUE("9/30/20"&amp;RIGHT(BY$1,2))),AND($T562&lt;=DATEVALUE("10/1/20"&amp;RIGHT(BX$1,2)),$U562&gt;=DATEVALUE("9/30/20"&amp;RIGHT(BY$1,2)))),
IF(AND($T562&gt;=DATEVALUE("10/1/20"&amp;RIGHT(BX$1,2)),$U562&lt;=DATEVALUE("9/30/20"&amp;RIGHT(BY$1,2))),NETWORKDAYS($T562,$U562,Holidays!$J$3:$J$937),
IF(AND($T562&lt;DATEVALUE("10/1/20"&amp;RIGHT(BX$1,2)),$U562&lt;=DATEVALUE("9/30/20"&amp;RIGHT(BY$1,2))),NETWORKDAYS(DATEVALUE("10/1/20"&amp;RIGHT(BX$1,2)),$U562,Holidays!$J$3:$J$937),
IF($T562&lt;DATEVALUE("10/1/20"&amp;RIGHT(BX$1,2)),NETWORKDAYS(DATEVALUE("10/1/20"&amp;RIGHT(BX$1,2)),DATEVALUE("9/30/20"&amp;RIGHT(BY$1,2)),Holidays!$J$3:$J$937),
IF($T562&gt;=DATEVALUE("10/1/20"&amp;RIGHT(BX$1,2)),NETWORKDAYS($T562,DATEVALUE("9/30/20"&amp;RIGHT(BY$1,2)),Holidays!$J$3:$J$937),"")))),"")/(NETWORKDAYS($T562,$U562,Holidays!$J$3:$J$937)),0))</f>
        <v/>
      </c>
      <c r="BZ562" s="87" t="str">
        <f>IF($Q562="","",IFERROR(IF(OR(AND($T562&gt;=DATEVALUE("10/1/20"&amp;RIGHT(BY$1,2)),$T562&lt;=DATEVALUE("9/30/20"&amp;RIGHT(BZ$1,2))),AND($U562&gt;=DATEVALUE("10/1/20"&amp;RIGHT(BY$1,2)),$U562&lt;=DATEVALUE("9/30/20"&amp;RIGHT(BZ$1,2))),AND($T562&lt;=DATEVALUE("10/1/20"&amp;RIGHT(BY$1,2)),$U562&gt;=DATEVALUE("9/30/20"&amp;RIGHT(BZ$1,2)))),
IF(AND($T562&gt;=DATEVALUE("10/1/20"&amp;RIGHT(BY$1,2)),$U562&lt;=DATEVALUE("9/30/20"&amp;RIGHT(BZ$1,2))),NETWORKDAYS($T562,$U562,Holidays!$J$3:$J$937),
IF(AND($T562&lt;DATEVALUE("10/1/20"&amp;RIGHT(BY$1,2)),$U562&lt;=DATEVALUE("9/30/20"&amp;RIGHT(BZ$1,2))),NETWORKDAYS(DATEVALUE("10/1/20"&amp;RIGHT(BY$1,2)),$U562,Holidays!$J$3:$J$937),
IF($T562&lt;DATEVALUE("10/1/20"&amp;RIGHT(BY$1,2)),NETWORKDAYS(DATEVALUE("10/1/20"&amp;RIGHT(BY$1,2)),DATEVALUE("9/30/20"&amp;RIGHT(BZ$1,2)),Holidays!$J$3:$J$937),
IF($T562&gt;=DATEVALUE("10/1/20"&amp;RIGHT(BY$1,2)),NETWORKDAYS($T562,DATEVALUE("9/30/20"&amp;RIGHT(BZ$1,2)),Holidays!$J$3:$J$937),"")))),"")/(NETWORKDAYS($T562,$U562,Holidays!$J$3:$J$937)),0))</f>
        <v/>
      </c>
      <c r="CA562" s="87" t="str">
        <f>IF($Q562="","",IFERROR(IF(OR(AND($T562&gt;=DATEVALUE("10/1/20"&amp;RIGHT(BZ$1,2)),$T562&lt;=DATEVALUE("9/30/20"&amp;RIGHT(CA$1,2))),AND($U562&gt;=DATEVALUE("10/1/20"&amp;RIGHT(BZ$1,2)),$U562&lt;=DATEVALUE("9/30/20"&amp;RIGHT(CA$1,2))),AND($T562&lt;=DATEVALUE("10/1/20"&amp;RIGHT(BZ$1,2)),$U562&gt;=DATEVALUE("9/30/20"&amp;RIGHT(CA$1,2)))),
IF(AND($T562&gt;=DATEVALUE("10/1/20"&amp;RIGHT(BZ$1,2)),$U562&lt;=DATEVALUE("9/30/20"&amp;RIGHT(CA$1,2))),NETWORKDAYS($T562,$U562,Holidays!$J$3:$J$937),
IF(AND($T562&lt;DATEVALUE("10/1/20"&amp;RIGHT(BZ$1,2)),$U562&lt;=DATEVALUE("9/30/20"&amp;RIGHT(CA$1,2))),NETWORKDAYS(DATEVALUE("10/1/20"&amp;RIGHT(BZ$1,2)),$U562,Holidays!$J$3:$J$937),
IF($T562&lt;DATEVALUE("10/1/20"&amp;RIGHT(BZ$1,2)),NETWORKDAYS(DATEVALUE("10/1/20"&amp;RIGHT(BZ$1,2)),DATEVALUE("9/30/20"&amp;RIGHT(CA$1,2)),Holidays!$J$3:$J$937),
IF($T562&gt;=DATEVALUE("10/1/20"&amp;RIGHT(BZ$1,2)),NETWORKDAYS($T562,DATEVALUE("9/30/20"&amp;RIGHT(CA$1,2)),Holidays!$J$3:$J$937),"")))),"")/(NETWORKDAYS($T562,$U562,Holidays!$J$3:$J$937)),0))</f>
        <v/>
      </c>
      <c r="CB562" s="87" t="str">
        <f>IF($Q562="","",IFERROR(IF(OR(AND($T562&gt;=DATEVALUE("10/1/20"&amp;RIGHT(CA$1,2)),$T562&lt;=DATEVALUE("9/30/20"&amp;RIGHT(CB$1,2))),AND($U562&gt;=DATEVALUE("10/1/20"&amp;RIGHT(CA$1,2)),$U562&lt;=DATEVALUE("9/30/20"&amp;RIGHT(CB$1,2))),AND($T562&lt;=DATEVALUE("10/1/20"&amp;RIGHT(CA$1,2)),$U562&gt;=DATEVALUE("9/30/20"&amp;RIGHT(CB$1,2)))),
IF(AND($T562&gt;=DATEVALUE("10/1/20"&amp;RIGHT(CA$1,2)),$U562&lt;=DATEVALUE("9/30/20"&amp;RIGHT(CB$1,2))),NETWORKDAYS($T562,$U562,Holidays!$J$3:$J$937),
IF(AND($T562&lt;DATEVALUE("10/1/20"&amp;RIGHT(CA$1,2)),$U562&lt;=DATEVALUE("9/30/20"&amp;RIGHT(CB$1,2))),NETWORKDAYS(DATEVALUE("10/1/20"&amp;RIGHT(CA$1,2)),$U562,Holidays!$J$3:$J$937),
IF($T562&lt;DATEVALUE("10/1/20"&amp;RIGHT(CA$1,2)),NETWORKDAYS(DATEVALUE("10/1/20"&amp;RIGHT(CA$1,2)),DATEVALUE("9/30/20"&amp;RIGHT(CB$1,2)),Holidays!$J$3:$J$937),
IF($T562&gt;=DATEVALUE("10/1/20"&amp;RIGHT(CA$1,2)),NETWORKDAYS($T562,DATEVALUE("9/30/20"&amp;RIGHT(CB$1,2)),Holidays!$J$3:$J$937),"")))),"")/(NETWORKDAYS($T562,$U562,Holidays!$J$3:$J$937)),0))</f>
        <v/>
      </c>
    </row>
    <row r="563" spans="1:80">
      <c r="A563" s="97"/>
      <c r="B563" s="98" t="str">
        <f ca="1">IF(NOT($A563=""),OFFSET('WBS Reference &amp; User Procedure'!$A$1,MATCH($A563,'WBS Reference &amp; User Procedure'!$A:$A,0)-1,1),"")</f>
        <v/>
      </c>
      <c r="D563" s="97"/>
      <c r="I563" s="78"/>
      <c r="T563" s="104" t="str">
        <f>IF(NOT(Q563=""),IF(NOT($S563=""),$S563,#REF!),"")</f>
        <v/>
      </c>
      <c r="U563" s="104" t="str">
        <f>IF(NOT(Q563=""),WORKDAY(T563,Q563,Holidays!$J$3:$J$937),"")</f>
        <v/>
      </c>
      <c r="V563" s="104"/>
      <c r="W563" s="104"/>
      <c r="X563" s="101" t="str">
        <f t="shared" si="123"/>
        <v/>
      </c>
      <c r="AL563" s="87" t="str">
        <f t="shared" ca="1" si="120"/>
        <v/>
      </c>
      <c r="AN563" s="87" t="str">
        <f t="shared" ca="1" si="124"/>
        <v/>
      </c>
      <c r="AO563" s="87" t="str">
        <f t="shared" ca="1" si="124"/>
        <v/>
      </c>
      <c r="AP563" s="87" t="str">
        <f t="shared" ca="1" si="124"/>
        <v/>
      </c>
      <c r="AQ563" s="87" t="str">
        <f t="shared" ca="1" si="124"/>
        <v/>
      </c>
      <c r="AR563" s="87" t="str">
        <f t="shared" ca="1" si="124"/>
        <v/>
      </c>
      <c r="AS563" s="87" t="str">
        <f t="shared" ca="1" si="124"/>
        <v/>
      </c>
      <c r="AT563" s="87" t="str">
        <f t="shared" ca="1" si="124"/>
        <v/>
      </c>
      <c r="AU563" s="87" t="str">
        <f t="shared" ca="1" si="124"/>
        <v/>
      </c>
      <c r="AV563" s="87" t="str">
        <f t="shared" ca="1" si="124"/>
        <v/>
      </c>
      <c r="AW563" s="87" t="str">
        <f t="shared" ca="1" si="124"/>
        <v/>
      </c>
      <c r="AX563" s="87" t="str">
        <f t="shared" ca="1" si="125"/>
        <v/>
      </c>
      <c r="AY563" s="87" t="str">
        <f t="shared" ca="1" si="125"/>
        <v/>
      </c>
      <c r="AZ563" s="87" t="str">
        <f t="shared" ca="1" si="125"/>
        <v/>
      </c>
      <c r="BA563" s="87" t="str">
        <f t="shared" ca="1" si="125"/>
        <v/>
      </c>
      <c r="BB563" s="87" t="str">
        <f t="shared" ca="1" si="125"/>
        <v/>
      </c>
      <c r="BC563" s="87" t="str">
        <f t="shared" ca="1" si="125"/>
        <v/>
      </c>
      <c r="BD563" s="87" t="str">
        <f t="shared" ca="1" si="125"/>
        <v/>
      </c>
      <c r="BE563" s="87" t="str">
        <f t="shared" ca="1" si="125"/>
        <v/>
      </c>
      <c r="BF563" s="87" t="str">
        <f t="shared" ca="1" si="125"/>
        <v/>
      </c>
      <c r="BG563" s="87" t="str">
        <f t="shared" ca="1" si="125"/>
        <v/>
      </c>
      <c r="BI563" s="87" t="str">
        <f>IF($Q563="","",IFERROR(IF(OR(AND($T563&gt;=DATEVALUE("10/1/20"&amp;RIGHT(BH$1,2)),$T563&lt;=DATEVALUE("9/30/20"&amp;RIGHT(BI$1,2))),AND($U563&gt;=DATEVALUE("10/1/20"&amp;RIGHT(BH$1,2)),$U563&lt;=DATEVALUE("9/30/20"&amp;RIGHT(BI$1,2))),AND($T563&lt;=DATEVALUE("10/1/20"&amp;RIGHT(BH$1,2)),$U563&gt;=DATEVALUE("9/30/20"&amp;RIGHT(BI$1,2)))),
IF(AND($T563&gt;=DATEVALUE("10/1/20"&amp;RIGHT(BH$1,2)),$U563&lt;=DATEVALUE("9/30/20"&amp;RIGHT(BI$1,2))),NETWORKDAYS($T563,$U563,Holidays!$J$3:$J$937),
IF(AND($T563&lt;DATEVALUE("10/1/20"&amp;RIGHT(BH$1,2)),$U563&lt;=DATEVALUE("9/30/20"&amp;RIGHT(BI$1,2))),NETWORKDAYS(DATEVALUE("10/1/20"&amp;RIGHT(BH$1,2)),$U563,Holidays!$J$3:$J$937),
IF($T563&lt;DATEVALUE("10/1/20"&amp;RIGHT(BH$1,2)),NETWORKDAYS(DATEVALUE("10/1/20"&amp;RIGHT(BH$1,2)),DATEVALUE("9/30/20"&amp;RIGHT(BI$1,2)),Holidays!$J$3:$J$937),
IF($T563&gt;=DATEVALUE("10/1/20"&amp;RIGHT(BH$1,2)),NETWORKDAYS($T563,DATEVALUE("9/30/20"&amp;RIGHT(BI$1,2)),Holidays!$J$3:$J$937),"")))),"")/(NETWORKDAYS($T563,$U563,Holidays!$J$3:$J$937)),0))</f>
        <v/>
      </c>
      <c r="BJ563" s="87" t="str">
        <f>IF($Q563="","",IFERROR(IF(OR(AND($T563&gt;=DATEVALUE("10/1/20"&amp;RIGHT(BI$1,2)),$T563&lt;=DATEVALUE("9/30/20"&amp;RIGHT(BJ$1,2))),AND($U563&gt;=DATEVALUE("10/1/20"&amp;RIGHT(BI$1,2)),$U563&lt;=DATEVALUE("9/30/20"&amp;RIGHT(BJ$1,2))),AND($T563&lt;=DATEVALUE("10/1/20"&amp;RIGHT(BI$1,2)),$U563&gt;=DATEVALUE("9/30/20"&amp;RIGHT(BJ$1,2)))),
IF(AND($T563&gt;=DATEVALUE("10/1/20"&amp;RIGHT(BI$1,2)),$U563&lt;=DATEVALUE("9/30/20"&amp;RIGHT(BJ$1,2))),NETWORKDAYS($T563,$U563,Holidays!$J$3:$J$937),
IF(AND($T563&lt;DATEVALUE("10/1/20"&amp;RIGHT(BI$1,2)),$U563&lt;=DATEVALUE("9/30/20"&amp;RIGHT(BJ$1,2))),NETWORKDAYS(DATEVALUE("10/1/20"&amp;RIGHT(BI$1,2)),$U563,Holidays!$J$3:$J$937),
IF($T563&lt;DATEVALUE("10/1/20"&amp;RIGHT(BI$1,2)),NETWORKDAYS(DATEVALUE("10/1/20"&amp;RIGHT(BI$1,2)),DATEVALUE("9/30/20"&amp;RIGHT(BJ$1,2)),Holidays!$J$3:$J$937),
IF($T563&gt;=DATEVALUE("10/1/20"&amp;RIGHT(BI$1,2)),NETWORKDAYS($T563,DATEVALUE("9/30/20"&amp;RIGHT(BJ$1,2)),Holidays!$J$3:$J$937),"")))),"")/(NETWORKDAYS($T563,$U563,Holidays!$J$3:$J$937)),0))</f>
        <v/>
      </c>
      <c r="BK563" s="87" t="str">
        <f>IF($Q563="","",IFERROR(IF(OR(AND($T563&gt;=DATEVALUE("10/1/20"&amp;RIGHT(BJ$1,2)),$T563&lt;=DATEVALUE("9/30/20"&amp;RIGHT(BK$1,2))),AND($U563&gt;=DATEVALUE("10/1/20"&amp;RIGHT(BJ$1,2)),$U563&lt;=DATEVALUE("9/30/20"&amp;RIGHT(BK$1,2))),AND($T563&lt;=DATEVALUE("10/1/20"&amp;RIGHT(BJ$1,2)),$U563&gt;=DATEVALUE("9/30/20"&amp;RIGHT(BK$1,2)))),
IF(AND($T563&gt;=DATEVALUE("10/1/20"&amp;RIGHT(BJ$1,2)),$U563&lt;=DATEVALUE("9/30/20"&amp;RIGHT(BK$1,2))),NETWORKDAYS($T563,$U563,Holidays!$J$3:$J$937),
IF(AND($T563&lt;DATEVALUE("10/1/20"&amp;RIGHT(BJ$1,2)),$U563&lt;=DATEVALUE("9/30/20"&amp;RIGHT(BK$1,2))),NETWORKDAYS(DATEVALUE("10/1/20"&amp;RIGHT(BJ$1,2)),$U563,Holidays!$J$3:$J$937),
IF($T563&lt;DATEVALUE("10/1/20"&amp;RIGHT(BJ$1,2)),NETWORKDAYS(DATEVALUE("10/1/20"&amp;RIGHT(BJ$1,2)),DATEVALUE("9/30/20"&amp;RIGHT(BK$1,2)),Holidays!$J$3:$J$937),
IF($T563&gt;=DATEVALUE("10/1/20"&amp;RIGHT(BJ$1,2)),NETWORKDAYS($T563,DATEVALUE("9/30/20"&amp;RIGHT(BK$1,2)),Holidays!$J$3:$J$937),"")))),"")/(NETWORKDAYS($T563,$U563,Holidays!$J$3:$J$937)),0))</f>
        <v/>
      </c>
      <c r="BL563" s="87" t="str">
        <f>IF($Q563="","",IFERROR(IF(OR(AND($T563&gt;=DATEVALUE("10/1/20"&amp;RIGHT(BK$1,2)),$T563&lt;=DATEVALUE("9/30/20"&amp;RIGHT(BL$1,2))),AND($U563&gt;=DATEVALUE("10/1/20"&amp;RIGHT(BK$1,2)),$U563&lt;=DATEVALUE("9/30/20"&amp;RIGHT(BL$1,2))),AND($T563&lt;=DATEVALUE("10/1/20"&amp;RIGHT(BK$1,2)),$U563&gt;=DATEVALUE("9/30/20"&amp;RIGHT(BL$1,2)))),
IF(AND($T563&gt;=DATEVALUE("10/1/20"&amp;RIGHT(BK$1,2)),$U563&lt;=DATEVALUE("9/30/20"&amp;RIGHT(BL$1,2))),NETWORKDAYS($T563,$U563,Holidays!$J$3:$J$937),
IF(AND($T563&lt;DATEVALUE("10/1/20"&amp;RIGHT(BK$1,2)),$U563&lt;=DATEVALUE("9/30/20"&amp;RIGHT(BL$1,2))),NETWORKDAYS(DATEVALUE("10/1/20"&amp;RIGHT(BK$1,2)),$U563,Holidays!$J$3:$J$937),
IF($T563&lt;DATEVALUE("10/1/20"&amp;RIGHT(BK$1,2)),NETWORKDAYS(DATEVALUE("10/1/20"&amp;RIGHT(BK$1,2)),DATEVALUE("9/30/20"&amp;RIGHT(BL$1,2)),Holidays!$J$3:$J$937),
IF($T563&gt;=DATEVALUE("10/1/20"&amp;RIGHT(BK$1,2)),NETWORKDAYS($T563,DATEVALUE("9/30/20"&amp;RIGHT(BL$1,2)),Holidays!$J$3:$J$937),"")))),"")/(NETWORKDAYS($T563,$U563,Holidays!$J$3:$J$937)),0))</f>
        <v/>
      </c>
      <c r="BM563" s="87" t="str">
        <f>IF($Q563="","",IFERROR(IF(OR(AND($T563&gt;=DATEVALUE("10/1/20"&amp;RIGHT(BL$1,2)),$T563&lt;=DATEVALUE("9/30/20"&amp;RIGHT(BM$1,2))),AND($U563&gt;=DATEVALUE("10/1/20"&amp;RIGHT(BL$1,2)),$U563&lt;=DATEVALUE("9/30/20"&amp;RIGHT(BM$1,2))),AND($T563&lt;=DATEVALUE("10/1/20"&amp;RIGHT(BL$1,2)),$U563&gt;=DATEVALUE("9/30/20"&amp;RIGHT(BM$1,2)))),
IF(AND($T563&gt;=DATEVALUE("10/1/20"&amp;RIGHT(BL$1,2)),$U563&lt;=DATEVALUE("9/30/20"&amp;RIGHT(BM$1,2))),NETWORKDAYS($T563,$U563,Holidays!$J$3:$J$937),
IF(AND($T563&lt;DATEVALUE("10/1/20"&amp;RIGHT(BL$1,2)),$U563&lt;=DATEVALUE("9/30/20"&amp;RIGHT(BM$1,2))),NETWORKDAYS(DATEVALUE("10/1/20"&amp;RIGHT(BL$1,2)),$U563,Holidays!$J$3:$J$937),
IF($T563&lt;DATEVALUE("10/1/20"&amp;RIGHT(BL$1,2)),NETWORKDAYS(DATEVALUE("10/1/20"&amp;RIGHT(BL$1,2)),DATEVALUE("9/30/20"&amp;RIGHT(BM$1,2)),Holidays!$J$3:$J$937),
IF($T563&gt;=DATEVALUE("10/1/20"&amp;RIGHT(BL$1,2)),NETWORKDAYS($T563,DATEVALUE("9/30/20"&amp;RIGHT(BM$1,2)),Holidays!$J$3:$J$937),"")))),"")/(NETWORKDAYS($T563,$U563,Holidays!$J$3:$J$937)),0))</f>
        <v/>
      </c>
      <c r="BN563" s="87" t="str">
        <f>IF($Q563="","",IFERROR(IF(OR(AND($T563&gt;=DATEVALUE("10/1/20"&amp;RIGHT(BM$1,2)),$T563&lt;=DATEVALUE("9/30/20"&amp;RIGHT(BN$1,2))),AND($U563&gt;=DATEVALUE("10/1/20"&amp;RIGHT(BM$1,2)),$U563&lt;=DATEVALUE("9/30/20"&amp;RIGHT(BN$1,2))),AND($T563&lt;=DATEVALUE("10/1/20"&amp;RIGHT(BM$1,2)),$U563&gt;=DATEVALUE("9/30/20"&amp;RIGHT(BN$1,2)))),
IF(AND($T563&gt;=DATEVALUE("10/1/20"&amp;RIGHT(BM$1,2)),$U563&lt;=DATEVALUE("9/30/20"&amp;RIGHT(BN$1,2))),NETWORKDAYS($T563,$U563,Holidays!$J$3:$J$937),
IF(AND($T563&lt;DATEVALUE("10/1/20"&amp;RIGHT(BM$1,2)),$U563&lt;=DATEVALUE("9/30/20"&amp;RIGHT(BN$1,2))),NETWORKDAYS(DATEVALUE("10/1/20"&amp;RIGHT(BM$1,2)),$U563,Holidays!$J$3:$J$937),
IF($T563&lt;DATEVALUE("10/1/20"&amp;RIGHT(BM$1,2)),NETWORKDAYS(DATEVALUE("10/1/20"&amp;RIGHT(BM$1,2)),DATEVALUE("9/30/20"&amp;RIGHT(BN$1,2)),Holidays!$J$3:$J$937),
IF($T563&gt;=DATEVALUE("10/1/20"&amp;RIGHT(BM$1,2)),NETWORKDAYS($T563,DATEVALUE("9/30/20"&amp;RIGHT(BN$1,2)),Holidays!$J$3:$J$937),"")))),"")/(NETWORKDAYS($T563,$U563,Holidays!$J$3:$J$937)),0))</f>
        <v/>
      </c>
      <c r="BO563" s="87" t="str">
        <f>IF($Q563="","",IFERROR(IF(OR(AND($T563&gt;=DATEVALUE("10/1/20"&amp;RIGHT(BN$1,2)),$T563&lt;=DATEVALUE("9/30/20"&amp;RIGHT(BO$1,2))),AND($U563&gt;=DATEVALUE("10/1/20"&amp;RIGHT(BN$1,2)),$U563&lt;=DATEVALUE("9/30/20"&amp;RIGHT(BO$1,2))),AND($T563&lt;=DATEVALUE("10/1/20"&amp;RIGHT(BN$1,2)),$U563&gt;=DATEVALUE("9/30/20"&amp;RIGHT(BO$1,2)))),
IF(AND($T563&gt;=DATEVALUE("10/1/20"&amp;RIGHT(BN$1,2)),$U563&lt;=DATEVALUE("9/30/20"&amp;RIGHT(BO$1,2))),NETWORKDAYS($T563,$U563,Holidays!$J$3:$J$937),
IF(AND($T563&lt;DATEVALUE("10/1/20"&amp;RIGHT(BN$1,2)),$U563&lt;=DATEVALUE("9/30/20"&amp;RIGHT(BO$1,2))),NETWORKDAYS(DATEVALUE("10/1/20"&amp;RIGHT(BN$1,2)),$U563,Holidays!$J$3:$J$937),
IF($T563&lt;DATEVALUE("10/1/20"&amp;RIGHT(BN$1,2)),NETWORKDAYS(DATEVALUE("10/1/20"&amp;RIGHT(BN$1,2)),DATEVALUE("9/30/20"&amp;RIGHT(BO$1,2)),Holidays!$J$3:$J$937),
IF($T563&gt;=DATEVALUE("10/1/20"&amp;RIGHT(BN$1,2)),NETWORKDAYS($T563,DATEVALUE("9/30/20"&amp;RIGHT(BO$1,2)),Holidays!$J$3:$J$937),"")))),"")/(NETWORKDAYS($T563,$U563,Holidays!$J$3:$J$937)),0))</f>
        <v/>
      </c>
      <c r="BP563" s="87" t="str">
        <f>IF($Q563="","",IFERROR(IF(OR(AND($T563&gt;=DATEVALUE("10/1/20"&amp;RIGHT(BO$1,2)),$T563&lt;=DATEVALUE("9/30/20"&amp;RIGHT(BP$1,2))),AND($U563&gt;=DATEVALUE("10/1/20"&amp;RIGHT(BO$1,2)),$U563&lt;=DATEVALUE("9/30/20"&amp;RIGHT(BP$1,2))),AND($T563&lt;=DATEVALUE("10/1/20"&amp;RIGHT(BO$1,2)),$U563&gt;=DATEVALUE("9/30/20"&amp;RIGHT(BP$1,2)))),
IF(AND($T563&gt;=DATEVALUE("10/1/20"&amp;RIGHT(BO$1,2)),$U563&lt;=DATEVALUE("9/30/20"&amp;RIGHT(BP$1,2))),NETWORKDAYS($T563,$U563,Holidays!$J$3:$J$937),
IF(AND($T563&lt;DATEVALUE("10/1/20"&amp;RIGHT(BO$1,2)),$U563&lt;=DATEVALUE("9/30/20"&amp;RIGHT(BP$1,2))),NETWORKDAYS(DATEVALUE("10/1/20"&amp;RIGHT(BO$1,2)),$U563,Holidays!$J$3:$J$937),
IF($T563&lt;DATEVALUE("10/1/20"&amp;RIGHT(BO$1,2)),NETWORKDAYS(DATEVALUE("10/1/20"&amp;RIGHT(BO$1,2)),DATEVALUE("9/30/20"&amp;RIGHT(BP$1,2)),Holidays!$J$3:$J$937),
IF($T563&gt;=DATEVALUE("10/1/20"&amp;RIGHT(BO$1,2)),NETWORKDAYS($T563,DATEVALUE("9/30/20"&amp;RIGHT(BP$1,2)),Holidays!$J$3:$J$937),"")))),"")/(NETWORKDAYS($T563,$U563,Holidays!$J$3:$J$937)),0))</f>
        <v/>
      </c>
      <c r="BQ563" s="87" t="str">
        <f>IF($Q563="","",IFERROR(IF(OR(AND($T563&gt;=DATEVALUE("10/1/20"&amp;RIGHT(BP$1,2)),$T563&lt;=DATEVALUE("9/30/20"&amp;RIGHT(BQ$1,2))),AND($U563&gt;=DATEVALUE("10/1/20"&amp;RIGHT(BP$1,2)),$U563&lt;=DATEVALUE("9/30/20"&amp;RIGHT(BQ$1,2))),AND($T563&lt;=DATEVALUE("10/1/20"&amp;RIGHT(BP$1,2)),$U563&gt;=DATEVALUE("9/30/20"&amp;RIGHT(BQ$1,2)))),
IF(AND($T563&gt;=DATEVALUE("10/1/20"&amp;RIGHT(BP$1,2)),$U563&lt;=DATEVALUE("9/30/20"&amp;RIGHT(BQ$1,2))),NETWORKDAYS($T563,$U563,Holidays!$J$3:$J$937),
IF(AND($T563&lt;DATEVALUE("10/1/20"&amp;RIGHT(BP$1,2)),$U563&lt;=DATEVALUE("9/30/20"&amp;RIGHT(BQ$1,2))),NETWORKDAYS(DATEVALUE("10/1/20"&amp;RIGHT(BP$1,2)),$U563,Holidays!$J$3:$J$937),
IF($T563&lt;DATEVALUE("10/1/20"&amp;RIGHT(BP$1,2)),NETWORKDAYS(DATEVALUE("10/1/20"&amp;RIGHT(BP$1,2)),DATEVALUE("9/30/20"&amp;RIGHT(BQ$1,2)),Holidays!$J$3:$J$937),
IF($T563&gt;=DATEVALUE("10/1/20"&amp;RIGHT(BP$1,2)),NETWORKDAYS($T563,DATEVALUE("9/30/20"&amp;RIGHT(BQ$1,2)),Holidays!$J$3:$J$937),"")))),"")/(NETWORKDAYS($T563,$U563,Holidays!$J$3:$J$937)),0))</f>
        <v/>
      </c>
      <c r="BR563" s="87" t="str">
        <f>IF($Q563="","",IFERROR(IF(OR(AND($T563&gt;=DATEVALUE("10/1/20"&amp;RIGHT(BQ$1,2)),$T563&lt;=DATEVALUE("9/30/20"&amp;RIGHT(BR$1,2))),AND($U563&gt;=DATEVALUE("10/1/20"&amp;RIGHT(BQ$1,2)),$U563&lt;=DATEVALUE("9/30/20"&amp;RIGHT(BR$1,2))),AND($T563&lt;=DATEVALUE("10/1/20"&amp;RIGHT(BQ$1,2)),$U563&gt;=DATEVALUE("9/30/20"&amp;RIGHT(BR$1,2)))),
IF(AND($T563&gt;=DATEVALUE("10/1/20"&amp;RIGHT(BQ$1,2)),$U563&lt;=DATEVALUE("9/30/20"&amp;RIGHT(BR$1,2))),NETWORKDAYS($T563,$U563,Holidays!$J$3:$J$937),
IF(AND($T563&lt;DATEVALUE("10/1/20"&amp;RIGHT(BQ$1,2)),$U563&lt;=DATEVALUE("9/30/20"&amp;RIGHT(BR$1,2))),NETWORKDAYS(DATEVALUE("10/1/20"&amp;RIGHT(BQ$1,2)),$U563,Holidays!$J$3:$J$937),
IF($T563&lt;DATEVALUE("10/1/20"&amp;RIGHT(BQ$1,2)),NETWORKDAYS(DATEVALUE("10/1/20"&amp;RIGHT(BQ$1,2)),DATEVALUE("9/30/20"&amp;RIGHT(BR$1,2)),Holidays!$J$3:$J$937),
IF($T563&gt;=DATEVALUE("10/1/20"&amp;RIGHT(BQ$1,2)),NETWORKDAYS($T563,DATEVALUE("9/30/20"&amp;RIGHT(BR$1,2)),Holidays!$J$3:$J$937),"")))),"")/(NETWORKDAYS($T563,$U563,Holidays!$J$3:$J$937)),0))</f>
        <v/>
      </c>
      <c r="BS563" s="87" t="str">
        <f>IF($Q563="","",IFERROR(IF(OR(AND($T563&gt;=DATEVALUE("10/1/20"&amp;RIGHT(BR$1,2)),$T563&lt;=DATEVALUE("9/30/20"&amp;RIGHT(BS$1,2))),AND($U563&gt;=DATEVALUE("10/1/20"&amp;RIGHT(BR$1,2)),$U563&lt;=DATEVALUE("9/30/20"&amp;RIGHT(BS$1,2))),AND($T563&lt;=DATEVALUE("10/1/20"&amp;RIGHT(BR$1,2)),$U563&gt;=DATEVALUE("9/30/20"&amp;RIGHT(BS$1,2)))),
IF(AND($T563&gt;=DATEVALUE("10/1/20"&amp;RIGHT(BR$1,2)),$U563&lt;=DATEVALUE("9/30/20"&amp;RIGHT(BS$1,2))),NETWORKDAYS($T563,$U563,Holidays!$J$3:$J$937),
IF(AND($T563&lt;DATEVALUE("10/1/20"&amp;RIGHT(BR$1,2)),$U563&lt;=DATEVALUE("9/30/20"&amp;RIGHT(BS$1,2))),NETWORKDAYS(DATEVALUE("10/1/20"&amp;RIGHT(BR$1,2)),$U563,Holidays!$J$3:$J$937),
IF($T563&lt;DATEVALUE("10/1/20"&amp;RIGHT(BR$1,2)),NETWORKDAYS(DATEVALUE("10/1/20"&amp;RIGHT(BR$1,2)),DATEVALUE("9/30/20"&amp;RIGHT(BS$1,2)),Holidays!$J$3:$J$937),
IF($T563&gt;=DATEVALUE("10/1/20"&amp;RIGHT(BR$1,2)),NETWORKDAYS($T563,DATEVALUE("9/30/20"&amp;RIGHT(BS$1,2)),Holidays!$J$3:$J$937),"")))),"")/(NETWORKDAYS($T563,$U563,Holidays!$J$3:$J$937)),0))</f>
        <v/>
      </c>
      <c r="BT563" s="87" t="str">
        <f>IF($Q563="","",IFERROR(IF(OR(AND($T563&gt;=DATEVALUE("10/1/20"&amp;RIGHT(BS$1,2)),$T563&lt;=DATEVALUE("9/30/20"&amp;RIGHT(BT$1,2))),AND($U563&gt;=DATEVALUE("10/1/20"&amp;RIGHT(BS$1,2)),$U563&lt;=DATEVALUE("9/30/20"&amp;RIGHT(BT$1,2))),AND($T563&lt;=DATEVALUE("10/1/20"&amp;RIGHT(BS$1,2)),$U563&gt;=DATEVALUE("9/30/20"&amp;RIGHT(BT$1,2)))),
IF(AND($T563&gt;=DATEVALUE("10/1/20"&amp;RIGHT(BS$1,2)),$U563&lt;=DATEVALUE("9/30/20"&amp;RIGHT(BT$1,2))),NETWORKDAYS($T563,$U563,Holidays!$J$3:$J$937),
IF(AND($T563&lt;DATEVALUE("10/1/20"&amp;RIGHT(BS$1,2)),$U563&lt;=DATEVALUE("9/30/20"&amp;RIGHT(BT$1,2))),NETWORKDAYS(DATEVALUE("10/1/20"&amp;RIGHT(BS$1,2)),$U563,Holidays!$J$3:$J$937),
IF($T563&lt;DATEVALUE("10/1/20"&amp;RIGHT(BS$1,2)),NETWORKDAYS(DATEVALUE("10/1/20"&amp;RIGHT(BS$1,2)),DATEVALUE("9/30/20"&amp;RIGHT(BT$1,2)),Holidays!$J$3:$J$937),
IF($T563&gt;=DATEVALUE("10/1/20"&amp;RIGHT(BS$1,2)),NETWORKDAYS($T563,DATEVALUE("9/30/20"&amp;RIGHT(BT$1,2)),Holidays!$J$3:$J$937),"")))),"")/(NETWORKDAYS($T563,$U563,Holidays!$J$3:$J$937)),0))</f>
        <v/>
      </c>
      <c r="BU563" s="87" t="str">
        <f>IF($Q563="","",IFERROR(IF(OR(AND($T563&gt;=DATEVALUE("10/1/20"&amp;RIGHT(BT$1,2)),$T563&lt;=DATEVALUE("9/30/20"&amp;RIGHT(BU$1,2))),AND($U563&gt;=DATEVALUE("10/1/20"&amp;RIGHT(BT$1,2)),$U563&lt;=DATEVALUE("9/30/20"&amp;RIGHT(BU$1,2))),AND($T563&lt;=DATEVALUE("10/1/20"&amp;RIGHT(BT$1,2)),$U563&gt;=DATEVALUE("9/30/20"&amp;RIGHT(BU$1,2)))),
IF(AND($T563&gt;=DATEVALUE("10/1/20"&amp;RIGHT(BT$1,2)),$U563&lt;=DATEVALUE("9/30/20"&amp;RIGHT(BU$1,2))),NETWORKDAYS($T563,$U563,Holidays!$J$3:$J$937),
IF(AND($T563&lt;DATEVALUE("10/1/20"&amp;RIGHT(BT$1,2)),$U563&lt;=DATEVALUE("9/30/20"&amp;RIGHT(BU$1,2))),NETWORKDAYS(DATEVALUE("10/1/20"&amp;RIGHT(BT$1,2)),$U563,Holidays!$J$3:$J$937),
IF($T563&lt;DATEVALUE("10/1/20"&amp;RIGHT(BT$1,2)),NETWORKDAYS(DATEVALUE("10/1/20"&amp;RIGHT(BT$1,2)),DATEVALUE("9/30/20"&amp;RIGHT(BU$1,2)),Holidays!$J$3:$J$937),
IF($T563&gt;=DATEVALUE("10/1/20"&amp;RIGHT(BT$1,2)),NETWORKDAYS($T563,DATEVALUE("9/30/20"&amp;RIGHT(BU$1,2)),Holidays!$J$3:$J$937),"")))),"")/(NETWORKDAYS($T563,$U563,Holidays!$J$3:$J$937)),0))</f>
        <v/>
      </c>
      <c r="BV563" s="87" t="str">
        <f>IF($Q563="","",IFERROR(IF(OR(AND($T563&gt;=DATEVALUE("10/1/20"&amp;RIGHT(BU$1,2)),$T563&lt;=DATEVALUE("9/30/20"&amp;RIGHT(BV$1,2))),AND($U563&gt;=DATEVALUE("10/1/20"&amp;RIGHT(BU$1,2)),$U563&lt;=DATEVALUE("9/30/20"&amp;RIGHT(BV$1,2))),AND($T563&lt;=DATEVALUE("10/1/20"&amp;RIGHT(BU$1,2)),$U563&gt;=DATEVALUE("9/30/20"&amp;RIGHT(BV$1,2)))),
IF(AND($T563&gt;=DATEVALUE("10/1/20"&amp;RIGHT(BU$1,2)),$U563&lt;=DATEVALUE("9/30/20"&amp;RIGHT(BV$1,2))),NETWORKDAYS($T563,$U563,Holidays!$J$3:$J$937),
IF(AND($T563&lt;DATEVALUE("10/1/20"&amp;RIGHT(BU$1,2)),$U563&lt;=DATEVALUE("9/30/20"&amp;RIGHT(BV$1,2))),NETWORKDAYS(DATEVALUE("10/1/20"&amp;RIGHT(BU$1,2)),$U563,Holidays!$J$3:$J$937),
IF($T563&lt;DATEVALUE("10/1/20"&amp;RIGHT(BU$1,2)),NETWORKDAYS(DATEVALUE("10/1/20"&amp;RIGHT(BU$1,2)),DATEVALUE("9/30/20"&amp;RIGHT(BV$1,2)),Holidays!$J$3:$J$937),
IF($T563&gt;=DATEVALUE("10/1/20"&amp;RIGHT(BU$1,2)),NETWORKDAYS($T563,DATEVALUE("9/30/20"&amp;RIGHT(BV$1,2)),Holidays!$J$3:$J$937),"")))),"")/(NETWORKDAYS($T563,$U563,Holidays!$J$3:$J$937)),0))</f>
        <v/>
      </c>
      <c r="BW563" s="87" t="str">
        <f>IF($Q563="","",IFERROR(IF(OR(AND($T563&gt;=DATEVALUE("10/1/20"&amp;RIGHT(BV$1,2)),$T563&lt;=DATEVALUE("9/30/20"&amp;RIGHT(BW$1,2))),AND($U563&gt;=DATEVALUE("10/1/20"&amp;RIGHT(BV$1,2)),$U563&lt;=DATEVALUE("9/30/20"&amp;RIGHT(BW$1,2))),AND($T563&lt;=DATEVALUE("10/1/20"&amp;RIGHT(BV$1,2)),$U563&gt;=DATEVALUE("9/30/20"&amp;RIGHT(BW$1,2)))),
IF(AND($T563&gt;=DATEVALUE("10/1/20"&amp;RIGHT(BV$1,2)),$U563&lt;=DATEVALUE("9/30/20"&amp;RIGHT(BW$1,2))),NETWORKDAYS($T563,$U563,Holidays!$J$3:$J$937),
IF(AND($T563&lt;DATEVALUE("10/1/20"&amp;RIGHT(BV$1,2)),$U563&lt;=DATEVALUE("9/30/20"&amp;RIGHT(BW$1,2))),NETWORKDAYS(DATEVALUE("10/1/20"&amp;RIGHT(BV$1,2)),$U563,Holidays!$J$3:$J$937),
IF($T563&lt;DATEVALUE("10/1/20"&amp;RIGHT(BV$1,2)),NETWORKDAYS(DATEVALUE("10/1/20"&amp;RIGHT(BV$1,2)),DATEVALUE("9/30/20"&amp;RIGHT(BW$1,2)),Holidays!$J$3:$J$937),
IF($T563&gt;=DATEVALUE("10/1/20"&amp;RIGHT(BV$1,2)),NETWORKDAYS($T563,DATEVALUE("9/30/20"&amp;RIGHT(BW$1,2)),Holidays!$J$3:$J$937),"")))),"")/(NETWORKDAYS($T563,$U563,Holidays!$J$3:$J$937)),0))</f>
        <v/>
      </c>
      <c r="BX563" s="87" t="str">
        <f>IF($Q563="","",IFERROR(IF(OR(AND($T563&gt;=DATEVALUE("10/1/20"&amp;RIGHT(BW$1,2)),$T563&lt;=DATEVALUE("9/30/20"&amp;RIGHT(BX$1,2))),AND($U563&gt;=DATEVALUE("10/1/20"&amp;RIGHT(BW$1,2)),$U563&lt;=DATEVALUE("9/30/20"&amp;RIGHT(BX$1,2))),AND($T563&lt;=DATEVALUE("10/1/20"&amp;RIGHT(BW$1,2)),$U563&gt;=DATEVALUE("9/30/20"&amp;RIGHT(BX$1,2)))),
IF(AND($T563&gt;=DATEVALUE("10/1/20"&amp;RIGHT(BW$1,2)),$U563&lt;=DATEVALUE("9/30/20"&amp;RIGHT(BX$1,2))),NETWORKDAYS($T563,$U563,Holidays!$J$3:$J$937),
IF(AND($T563&lt;DATEVALUE("10/1/20"&amp;RIGHT(BW$1,2)),$U563&lt;=DATEVALUE("9/30/20"&amp;RIGHT(BX$1,2))),NETWORKDAYS(DATEVALUE("10/1/20"&amp;RIGHT(BW$1,2)),$U563,Holidays!$J$3:$J$937),
IF($T563&lt;DATEVALUE("10/1/20"&amp;RIGHT(BW$1,2)),NETWORKDAYS(DATEVALUE("10/1/20"&amp;RIGHT(BW$1,2)),DATEVALUE("9/30/20"&amp;RIGHT(BX$1,2)),Holidays!$J$3:$J$937),
IF($T563&gt;=DATEVALUE("10/1/20"&amp;RIGHT(BW$1,2)),NETWORKDAYS($T563,DATEVALUE("9/30/20"&amp;RIGHT(BX$1,2)),Holidays!$J$3:$J$937),"")))),"")/(NETWORKDAYS($T563,$U563,Holidays!$J$3:$J$937)),0))</f>
        <v/>
      </c>
      <c r="BY563" s="87" t="str">
        <f>IF($Q563="","",IFERROR(IF(OR(AND($T563&gt;=DATEVALUE("10/1/20"&amp;RIGHT(BX$1,2)),$T563&lt;=DATEVALUE("9/30/20"&amp;RIGHT(BY$1,2))),AND($U563&gt;=DATEVALUE("10/1/20"&amp;RIGHT(BX$1,2)),$U563&lt;=DATEVALUE("9/30/20"&amp;RIGHT(BY$1,2))),AND($T563&lt;=DATEVALUE("10/1/20"&amp;RIGHT(BX$1,2)),$U563&gt;=DATEVALUE("9/30/20"&amp;RIGHT(BY$1,2)))),
IF(AND($T563&gt;=DATEVALUE("10/1/20"&amp;RIGHT(BX$1,2)),$U563&lt;=DATEVALUE("9/30/20"&amp;RIGHT(BY$1,2))),NETWORKDAYS($T563,$U563,Holidays!$J$3:$J$937),
IF(AND($T563&lt;DATEVALUE("10/1/20"&amp;RIGHT(BX$1,2)),$U563&lt;=DATEVALUE("9/30/20"&amp;RIGHT(BY$1,2))),NETWORKDAYS(DATEVALUE("10/1/20"&amp;RIGHT(BX$1,2)),$U563,Holidays!$J$3:$J$937),
IF($T563&lt;DATEVALUE("10/1/20"&amp;RIGHT(BX$1,2)),NETWORKDAYS(DATEVALUE("10/1/20"&amp;RIGHT(BX$1,2)),DATEVALUE("9/30/20"&amp;RIGHT(BY$1,2)),Holidays!$J$3:$J$937),
IF($T563&gt;=DATEVALUE("10/1/20"&amp;RIGHT(BX$1,2)),NETWORKDAYS($T563,DATEVALUE("9/30/20"&amp;RIGHT(BY$1,2)),Holidays!$J$3:$J$937),"")))),"")/(NETWORKDAYS($T563,$U563,Holidays!$J$3:$J$937)),0))</f>
        <v/>
      </c>
      <c r="BZ563" s="87" t="str">
        <f>IF($Q563="","",IFERROR(IF(OR(AND($T563&gt;=DATEVALUE("10/1/20"&amp;RIGHT(BY$1,2)),$T563&lt;=DATEVALUE("9/30/20"&amp;RIGHT(BZ$1,2))),AND($U563&gt;=DATEVALUE("10/1/20"&amp;RIGHT(BY$1,2)),$U563&lt;=DATEVALUE("9/30/20"&amp;RIGHT(BZ$1,2))),AND($T563&lt;=DATEVALUE("10/1/20"&amp;RIGHT(BY$1,2)),$U563&gt;=DATEVALUE("9/30/20"&amp;RIGHT(BZ$1,2)))),
IF(AND($T563&gt;=DATEVALUE("10/1/20"&amp;RIGHT(BY$1,2)),$U563&lt;=DATEVALUE("9/30/20"&amp;RIGHT(BZ$1,2))),NETWORKDAYS($T563,$U563,Holidays!$J$3:$J$937),
IF(AND($T563&lt;DATEVALUE("10/1/20"&amp;RIGHT(BY$1,2)),$U563&lt;=DATEVALUE("9/30/20"&amp;RIGHT(BZ$1,2))),NETWORKDAYS(DATEVALUE("10/1/20"&amp;RIGHT(BY$1,2)),$U563,Holidays!$J$3:$J$937),
IF($T563&lt;DATEVALUE("10/1/20"&amp;RIGHT(BY$1,2)),NETWORKDAYS(DATEVALUE("10/1/20"&amp;RIGHT(BY$1,2)),DATEVALUE("9/30/20"&amp;RIGHT(BZ$1,2)),Holidays!$J$3:$J$937),
IF($T563&gt;=DATEVALUE("10/1/20"&amp;RIGHT(BY$1,2)),NETWORKDAYS($T563,DATEVALUE("9/30/20"&amp;RIGHT(BZ$1,2)),Holidays!$J$3:$J$937),"")))),"")/(NETWORKDAYS($T563,$U563,Holidays!$J$3:$J$937)),0))</f>
        <v/>
      </c>
      <c r="CA563" s="87" t="str">
        <f>IF($Q563="","",IFERROR(IF(OR(AND($T563&gt;=DATEVALUE("10/1/20"&amp;RIGHT(BZ$1,2)),$T563&lt;=DATEVALUE("9/30/20"&amp;RIGHT(CA$1,2))),AND($U563&gt;=DATEVALUE("10/1/20"&amp;RIGHT(BZ$1,2)),$U563&lt;=DATEVALUE("9/30/20"&amp;RIGHT(CA$1,2))),AND($T563&lt;=DATEVALUE("10/1/20"&amp;RIGHT(BZ$1,2)),$U563&gt;=DATEVALUE("9/30/20"&amp;RIGHT(CA$1,2)))),
IF(AND($T563&gt;=DATEVALUE("10/1/20"&amp;RIGHT(BZ$1,2)),$U563&lt;=DATEVALUE("9/30/20"&amp;RIGHT(CA$1,2))),NETWORKDAYS($T563,$U563,Holidays!$J$3:$J$937),
IF(AND($T563&lt;DATEVALUE("10/1/20"&amp;RIGHT(BZ$1,2)),$U563&lt;=DATEVALUE("9/30/20"&amp;RIGHT(CA$1,2))),NETWORKDAYS(DATEVALUE("10/1/20"&amp;RIGHT(BZ$1,2)),$U563,Holidays!$J$3:$J$937),
IF($T563&lt;DATEVALUE("10/1/20"&amp;RIGHT(BZ$1,2)),NETWORKDAYS(DATEVALUE("10/1/20"&amp;RIGHT(BZ$1,2)),DATEVALUE("9/30/20"&amp;RIGHT(CA$1,2)),Holidays!$J$3:$J$937),
IF($T563&gt;=DATEVALUE("10/1/20"&amp;RIGHT(BZ$1,2)),NETWORKDAYS($T563,DATEVALUE("9/30/20"&amp;RIGHT(CA$1,2)),Holidays!$J$3:$J$937),"")))),"")/(NETWORKDAYS($T563,$U563,Holidays!$J$3:$J$937)),0))</f>
        <v/>
      </c>
      <c r="CB563" s="87" t="str">
        <f>IF($Q563="","",IFERROR(IF(OR(AND($T563&gt;=DATEVALUE("10/1/20"&amp;RIGHT(CA$1,2)),$T563&lt;=DATEVALUE("9/30/20"&amp;RIGHT(CB$1,2))),AND($U563&gt;=DATEVALUE("10/1/20"&amp;RIGHT(CA$1,2)),$U563&lt;=DATEVALUE("9/30/20"&amp;RIGHT(CB$1,2))),AND($T563&lt;=DATEVALUE("10/1/20"&amp;RIGHT(CA$1,2)),$U563&gt;=DATEVALUE("9/30/20"&amp;RIGHT(CB$1,2)))),
IF(AND($T563&gt;=DATEVALUE("10/1/20"&amp;RIGHT(CA$1,2)),$U563&lt;=DATEVALUE("9/30/20"&amp;RIGHT(CB$1,2))),NETWORKDAYS($T563,$U563,Holidays!$J$3:$J$937),
IF(AND($T563&lt;DATEVALUE("10/1/20"&amp;RIGHT(CA$1,2)),$U563&lt;=DATEVALUE("9/30/20"&amp;RIGHT(CB$1,2))),NETWORKDAYS(DATEVALUE("10/1/20"&amp;RIGHT(CA$1,2)),$U563,Holidays!$J$3:$J$937),
IF($T563&lt;DATEVALUE("10/1/20"&amp;RIGHT(CA$1,2)),NETWORKDAYS(DATEVALUE("10/1/20"&amp;RIGHT(CA$1,2)),DATEVALUE("9/30/20"&amp;RIGHT(CB$1,2)),Holidays!$J$3:$J$937),
IF($T563&gt;=DATEVALUE("10/1/20"&amp;RIGHT(CA$1,2)),NETWORKDAYS($T563,DATEVALUE("9/30/20"&amp;RIGHT(CB$1,2)),Holidays!$J$3:$J$937),"")))),"")/(NETWORKDAYS($T563,$U563,Holidays!$J$3:$J$937)),0))</f>
        <v/>
      </c>
    </row>
    <row r="564" spans="1:80">
      <c r="A564" s="97"/>
      <c r="B564" s="98" t="str">
        <f ca="1">IF(NOT($A564=""),OFFSET('WBS Reference &amp; User Procedure'!$A$1,MATCH($A564,'WBS Reference &amp; User Procedure'!$A:$A,0)-1,1),"")</f>
        <v/>
      </c>
      <c r="D564" s="97"/>
      <c r="I564" s="78"/>
      <c r="T564" s="104" t="str">
        <f>IF(NOT(Q564=""),IF(NOT($S564=""),$S564,#REF!),"")</f>
        <v/>
      </c>
      <c r="U564" s="104" t="str">
        <f>IF(NOT(Q564=""),WORKDAY(T564,Q564,Holidays!$J$3:$J$937),"")</f>
        <v/>
      </c>
      <c r="V564" s="104"/>
      <c r="W564" s="104"/>
      <c r="X564" s="101" t="str">
        <f t="shared" si="123"/>
        <v/>
      </c>
      <c r="AL564" s="87" t="str">
        <f t="shared" ca="1" si="120"/>
        <v/>
      </c>
      <c r="AN564" s="87" t="str">
        <f t="shared" ca="1" si="124"/>
        <v/>
      </c>
      <c r="AO564" s="87" t="str">
        <f t="shared" ca="1" si="124"/>
        <v/>
      </c>
      <c r="AP564" s="87" t="str">
        <f t="shared" ca="1" si="124"/>
        <v/>
      </c>
      <c r="AQ564" s="87" t="str">
        <f t="shared" ca="1" si="124"/>
        <v/>
      </c>
      <c r="AR564" s="87" t="str">
        <f t="shared" ca="1" si="124"/>
        <v/>
      </c>
      <c r="AS564" s="87" t="str">
        <f t="shared" ca="1" si="124"/>
        <v/>
      </c>
      <c r="AT564" s="87" t="str">
        <f t="shared" ca="1" si="124"/>
        <v/>
      </c>
      <c r="AU564" s="87" t="str">
        <f t="shared" ca="1" si="124"/>
        <v/>
      </c>
      <c r="AV564" s="87" t="str">
        <f t="shared" ca="1" si="124"/>
        <v/>
      </c>
      <c r="AW564" s="87" t="str">
        <f t="shared" ca="1" si="124"/>
        <v/>
      </c>
      <c r="AX564" s="87" t="str">
        <f t="shared" ca="1" si="125"/>
        <v/>
      </c>
      <c r="AY564" s="87" t="str">
        <f t="shared" ca="1" si="125"/>
        <v/>
      </c>
      <c r="AZ564" s="87" t="str">
        <f t="shared" ca="1" si="125"/>
        <v/>
      </c>
      <c r="BA564" s="87" t="str">
        <f t="shared" ca="1" si="125"/>
        <v/>
      </c>
      <c r="BB564" s="87" t="str">
        <f t="shared" ca="1" si="125"/>
        <v/>
      </c>
      <c r="BC564" s="87" t="str">
        <f t="shared" ca="1" si="125"/>
        <v/>
      </c>
      <c r="BD564" s="87" t="str">
        <f t="shared" ca="1" si="125"/>
        <v/>
      </c>
      <c r="BE564" s="87" t="str">
        <f t="shared" ca="1" si="125"/>
        <v/>
      </c>
      <c r="BF564" s="87" t="str">
        <f t="shared" ca="1" si="125"/>
        <v/>
      </c>
      <c r="BG564" s="87" t="str">
        <f t="shared" ca="1" si="125"/>
        <v/>
      </c>
      <c r="BI564" s="87" t="str">
        <f>IF($Q564="","",IFERROR(IF(OR(AND($T564&gt;=DATEVALUE("10/1/20"&amp;RIGHT(BH$1,2)),$T564&lt;=DATEVALUE("9/30/20"&amp;RIGHT(BI$1,2))),AND($U564&gt;=DATEVALUE("10/1/20"&amp;RIGHT(BH$1,2)),$U564&lt;=DATEVALUE("9/30/20"&amp;RIGHT(BI$1,2))),AND($T564&lt;=DATEVALUE("10/1/20"&amp;RIGHT(BH$1,2)),$U564&gt;=DATEVALUE("9/30/20"&amp;RIGHT(BI$1,2)))),
IF(AND($T564&gt;=DATEVALUE("10/1/20"&amp;RIGHT(BH$1,2)),$U564&lt;=DATEVALUE("9/30/20"&amp;RIGHT(BI$1,2))),NETWORKDAYS($T564,$U564,Holidays!$J$3:$J$937),
IF(AND($T564&lt;DATEVALUE("10/1/20"&amp;RIGHT(BH$1,2)),$U564&lt;=DATEVALUE("9/30/20"&amp;RIGHT(BI$1,2))),NETWORKDAYS(DATEVALUE("10/1/20"&amp;RIGHT(BH$1,2)),$U564,Holidays!$J$3:$J$937),
IF($T564&lt;DATEVALUE("10/1/20"&amp;RIGHT(BH$1,2)),NETWORKDAYS(DATEVALUE("10/1/20"&amp;RIGHT(BH$1,2)),DATEVALUE("9/30/20"&amp;RIGHT(BI$1,2)),Holidays!$J$3:$J$937),
IF($T564&gt;=DATEVALUE("10/1/20"&amp;RIGHT(BH$1,2)),NETWORKDAYS($T564,DATEVALUE("9/30/20"&amp;RIGHT(BI$1,2)),Holidays!$J$3:$J$937),"")))),"")/(NETWORKDAYS($T564,$U564,Holidays!$J$3:$J$937)),0))</f>
        <v/>
      </c>
      <c r="BJ564" s="87" t="str">
        <f>IF($Q564="","",IFERROR(IF(OR(AND($T564&gt;=DATEVALUE("10/1/20"&amp;RIGHT(BI$1,2)),$T564&lt;=DATEVALUE("9/30/20"&amp;RIGHT(BJ$1,2))),AND($U564&gt;=DATEVALUE("10/1/20"&amp;RIGHT(BI$1,2)),$U564&lt;=DATEVALUE("9/30/20"&amp;RIGHT(BJ$1,2))),AND($T564&lt;=DATEVALUE("10/1/20"&amp;RIGHT(BI$1,2)),$U564&gt;=DATEVALUE("9/30/20"&amp;RIGHT(BJ$1,2)))),
IF(AND($T564&gt;=DATEVALUE("10/1/20"&amp;RIGHT(BI$1,2)),$U564&lt;=DATEVALUE("9/30/20"&amp;RIGHT(BJ$1,2))),NETWORKDAYS($T564,$U564,Holidays!$J$3:$J$937),
IF(AND($T564&lt;DATEVALUE("10/1/20"&amp;RIGHT(BI$1,2)),$U564&lt;=DATEVALUE("9/30/20"&amp;RIGHT(BJ$1,2))),NETWORKDAYS(DATEVALUE("10/1/20"&amp;RIGHT(BI$1,2)),$U564,Holidays!$J$3:$J$937),
IF($T564&lt;DATEVALUE("10/1/20"&amp;RIGHT(BI$1,2)),NETWORKDAYS(DATEVALUE("10/1/20"&amp;RIGHT(BI$1,2)),DATEVALUE("9/30/20"&amp;RIGHT(BJ$1,2)),Holidays!$J$3:$J$937),
IF($T564&gt;=DATEVALUE("10/1/20"&amp;RIGHT(BI$1,2)),NETWORKDAYS($T564,DATEVALUE("9/30/20"&amp;RIGHT(BJ$1,2)),Holidays!$J$3:$J$937),"")))),"")/(NETWORKDAYS($T564,$U564,Holidays!$J$3:$J$937)),0))</f>
        <v/>
      </c>
      <c r="BK564" s="87" t="str">
        <f>IF($Q564="","",IFERROR(IF(OR(AND($T564&gt;=DATEVALUE("10/1/20"&amp;RIGHT(BJ$1,2)),$T564&lt;=DATEVALUE("9/30/20"&amp;RIGHT(BK$1,2))),AND($U564&gt;=DATEVALUE("10/1/20"&amp;RIGHT(BJ$1,2)),$U564&lt;=DATEVALUE("9/30/20"&amp;RIGHT(BK$1,2))),AND($T564&lt;=DATEVALUE("10/1/20"&amp;RIGHT(BJ$1,2)),$U564&gt;=DATEVALUE("9/30/20"&amp;RIGHT(BK$1,2)))),
IF(AND($T564&gt;=DATEVALUE("10/1/20"&amp;RIGHT(BJ$1,2)),$U564&lt;=DATEVALUE("9/30/20"&amp;RIGHT(BK$1,2))),NETWORKDAYS($T564,$U564,Holidays!$J$3:$J$937),
IF(AND($T564&lt;DATEVALUE("10/1/20"&amp;RIGHT(BJ$1,2)),$U564&lt;=DATEVALUE("9/30/20"&amp;RIGHT(BK$1,2))),NETWORKDAYS(DATEVALUE("10/1/20"&amp;RIGHT(BJ$1,2)),$U564,Holidays!$J$3:$J$937),
IF($T564&lt;DATEVALUE("10/1/20"&amp;RIGHT(BJ$1,2)),NETWORKDAYS(DATEVALUE("10/1/20"&amp;RIGHT(BJ$1,2)),DATEVALUE("9/30/20"&amp;RIGHT(BK$1,2)),Holidays!$J$3:$J$937),
IF($T564&gt;=DATEVALUE("10/1/20"&amp;RIGHT(BJ$1,2)),NETWORKDAYS($T564,DATEVALUE("9/30/20"&amp;RIGHT(BK$1,2)),Holidays!$J$3:$J$937),"")))),"")/(NETWORKDAYS($T564,$U564,Holidays!$J$3:$J$937)),0))</f>
        <v/>
      </c>
      <c r="BL564" s="87" t="str">
        <f>IF($Q564="","",IFERROR(IF(OR(AND($T564&gt;=DATEVALUE("10/1/20"&amp;RIGHT(BK$1,2)),$T564&lt;=DATEVALUE("9/30/20"&amp;RIGHT(BL$1,2))),AND($U564&gt;=DATEVALUE("10/1/20"&amp;RIGHT(BK$1,2)),$U564&lt;=DATEVALUE("9/30/20"&amp;RIGHT(BL$1,2))),AND($T564&lt;=DATEVALUE("10/1/20"&amp;RIGHT(BK$1,2)),$U564&gt;=DATEVALUE("9/30/20"&amp;RIGHT(BL$1,2)))),
IF(AND($T564&gt;=DATEVALUE("10/1/20"&amp;RIGHT(BK$1,2)),$U564&lt;=DATEVALUE("9/30/20"&amp;RIGHT(BL$1,2))),NETWORKDAYS($T564,$U564,Holidays!$J$3:$J$937),
IF(AND($T564&lt;DATEVALUE("10/1/20"&amp;RIGHT(BK$1,2)),$U564&lt;=DATEVALUE("9/30/20"&amp;RIGHT(BL$1,2))),NETWORKDAYS(DATEVALUE("10/1/20"&amp;RIGHT(BK$1,2)),$U564,Holidays!$J$3:$J$937),
IF($T564&lt;DATEVALUE("10/1/20"&amp;RIGHT(BK$1,2)),NETWORKDAYS(DATEVALUE("10/1/20"&amp;RIGHT(BK$1,2)),DATEVALUE("9/30/20"&amp;RIGHT(BL$1,2)),Holidays!$J$3:$J$937),
IF($T564&gt;=DATEVALUE("10/1/20"&amp;RIGHT(BK$1,2)),NETWORKDAYS($T564,DATEVALUE("9/30/20"&amp;RIGHT(BL$1,2)),Holidays!$J$3:$J$937),"")))),"")/(NETWORKDAYS($T564,$U564,Holidays!$J$3:$J$937)),0))</f>
        <v/>
      </c>
      <c r="BM564" s="87" t="str">
        <f>IF($Q564="","",IFERROR(IF(OR(AND($T564&gt;=DATEVALUE("10/1/20"&amp;RIGHT(BL$1,2)),$T564&lt;=DATEVALUE("9/30/20"&amp;RIGHT(BM$1,2))),AND($U564&gt;=DATEVALUE("10/1/20"&amp;RIGHT(BL$1,2)),$U564&lt;=DATEVALUE("9/30/20"&amp;RIGHT(BM$1,2))),AND($T564&lt;=DATEVALUE("10/1/20"&amp;RIGHT(BL$1,2)),$U564&gt;=DATEVALUE("9/30/20"&amp;RIGHT(BM$1,2)))),
IF(AND($T564&gt;=DATEVALUE("10/1/20"&amp;RIGHT(BL$1,2)),$U564&lt;=DATEVALUE("9/30/20"&amp;RIGHT(BM$1,2))),NETWORKDAYS($T564,$U564,Holidays!$J$3:$J$937),
IF(AND($T564&lt;DATEVALUE("10/1/20"&amp;RIGHT(BL$1,2)),$U564&lt;=DATEVALUE("9/30/20"&amp;RIGHT(BM$1,2))),NETWORKDAYS(DATEVALUE("10/1/20"&amp;RIGHT(BL$1,2)),$U564,Holidays!$J$3:$J$937),
IF($T564&lt;DATEVALUE("10/1/20"&amp;RIGHT(BL$1,2)),NETWORKDAYS(DATEVALUE("10/1/20"&amp;RIGHT(BL$1,2)),DATEVALUE("9/30/20"&amp;RIGHT(BM$1,2)),Holidays!$J$3:$J$937),
IF($T564&gt;=DATEVALUE("10/1/20"&amp;RIGHT(BL$1,2)),NETWORKDAYS($T564,DATEVALUE("9/30/20"&amp;RIGHT(BM$1,2)),Holidays!$J$3:$J$937),"")))),"")/(NETWORKDAYS($T564,$U564,Holidays!$J$3:$J$937)),0))</f>
        <v/>
      </c>
      <c r="BN564" s="87" t="str">
        <f>IF($Q564="","",IFERROR(IF(OR(AND($T564&gt;=DATEVALUE("10/1/20"&amp;RIGHT(BM$1,2)),$T564&lt;=DATEVALUE("9/30/20"&amp;RIGHT(BN$1,2))),AND($U564&gt;=DATEVALUE("10/1/20"&amp;RIGHT(BM$1,2)),$U564&lt;=DATEVALUE("9/30/20"&amp;RIGHT(BN$1,2))),AND($T564&lt;=DATEVALUE("10/1/20"&amp;RIGHT(BM$1,2)),$U564&gt;=DATEVALUE("9/30/20"&amp;RIGHT(BN$1,2)))),
IF(AND($T564&gt;=DATEVALUE("10/1/20"&amp;RIGHT(BM$1,2)),$U564&lt;=DATEVALUE("9/30/20"&amp;RIGHT(BN$1,2))),NETWORKDAYS($T564,$U564,Holidays!$J$3:$J$937),
IF(AND($T564&lt;DATEVALUE("10/1/20"&amp;RIGHT(BM$1,2)),$U564&lt;=DATEVALUE("9/30/20"&amp;RIGHT(BN$1,2))),NETWORKDAYS(DATEVALUE("10/1/20"&amp;RIGHT(BM$1,2)),$U564,Holidays!$J$3:$J$937),
IF($T564&lt;DATEVALUE("10/1/20"&amp;RIGHT(BM$1,2)),NETWORKDAYS(DATEVALUE("10/1/20"&amp;RIGHT(BM$1,2)),DATEVALUE("9/30/20"&amp;RIGHT(BN$1,2)),Holidays!$J$3:$J$937),
IF($T564&gt;=DATEVALUE("10/1/20"&amp;RIGHT(BM$1,2)),NETWORKDAYS($T564,DATEVALUE("9/30/20"&amp;RIGHT(BN$1,2)),Holidays!$J$3:$J$937),"")))),"")/(NETWORKDAYS($T564,$U564,Holidays!$J$3:$J$937)),0))</f>
        <v/>
      </c>
      <c r="BO564" s="87" t="str">
        <f>IF($Q564="","",IFERROR(IF(OR(AND($T564&gt;=DATEVALUE("10/1/20"&amp;RIGHT(BN$1,2)),$T564&lt;=DATEVALUE("9/30/20"&amp;RIGHT(BO$1,2))),AND($U564&gt;=DATEVALUE("10/1/20"&amp;RIGHT(BN$1,2)),$U564&lt;=DATEVALUE("9/30/20"&amp;RIGHT(BO$1,2))),AND($T564&lt;=DATEVALUE("10/1/20"&amp;RIGHT(BN$1,2)),$U564&gt;=DATEVALUE("9/30/20"&amp;RIGHT(BO$1,2)))),
IF(AND($T564&gt;=DATEVALUE("10/1/20"&amp;RIGHT(BN$1,2)),$U564&lt;=DATEVALUE("9/30/20"&amp;RIGHT(BO$1,2))),NETWORKDAYS($T564,$U564,Holidays!$J$3:$J$937),
IF(AND($T564&lt;DATEVALUE("10/1/20"&amp;RIGHT(BN$1,2)),$U564&lt;=DATEVALUE("9/30/20"&amp;RIGHT(BO$1,2))),NETWORKDAYS(DATEVALUE("10/1/20"&amp;RIGHT(BN$1,2)),$U564,Holidays!$J$3:$J$937),
IF($T564&lt;DATEVALUE("10/1/20"&amp;RIGHT(BN$1,2)),NETWORKDAYS(DATEVALUE("10/1/20"&amp;RIGHT(BN$1,2)),DATEVALUE("9/30/20"&amp;RIGHT(BO$1,2)),Holidays!$J$3:$J$937),
IF($T564&gt;=DATEVALUE("10/1/20"&amp;RIGHT(BN$1,2)),NETWORKDAYS($T564,DATEVALUE("9/30/20"&amp;RIGHT(BO$1,2)),Holidays!$J$3:$J$937),"")))),"")/(NETWORKDAYS($T564,$U564,Holidays!$J$3:$J$937)),0))</f>
        <v/>
      </c>
      <c r="BP564" s="87" t="str">
        <f>IF($Q564="","",IFERROR(IF(OR(AND($T564&gt;=DATEVALUE("10/1/20"&amp;RIGHT(BO$1,2)),$T564&lt;=DATEVALUE("9/30/20"&amp;RIGHT(BP$1,2))),AND($U564&gt;=DATEVALUE("10/1/20"&amp;RIGHT(BO$1,2)),$U564&lt;=DATEVALUE("9/30/20"&amp;RIGHT(BP$1,2))),AND($T564&lt;=DATEVALUE("10/1/20"&amp;RIGHT(BO$1,2)),$U564&gt;=DATEVALUE("9/30/20"&amp;RIGHT(BP$1,2)))),
IF(AND($T564&gt;=DATEVALUE("10/1/20"&amp;RIGHT(BO$1,2)),$U564&lt;=DATEVALUE("9/30/20"&amp;RIGHT(BP$1,2))),NETWORKDAYS($T564,$U564,Holidays!$J$3:$J$937),
IF(AND($T564&lt;DATEVALUE("10/1/20"&amp;RIGHT(BO$1,2)),$U564&lt;=DATEVALUE("9/30/20"&amp;RIGHT(BP$1,2))),NETWORKDAYS(DATEVALUE("10/1/20"&amp;RIGHT(BO$1,2)),$U564,Holidays!$J$3:$J$937),
IF($T564&lt;DATEVALUE("10/1/20"&amp;RIGHT(BO$1,2)),NETWORKDAYS(DATEVALUE("10/1/20"&amp;RIGHT(BO$1,2)),DATEVALUE("9/30/20"&amp;RIGHT(BP$1,2)),Holidays!$J$3:$J$937),
IF($T564&gt;=DATEVALUE("10/1/20"&amp;RIGHT(BO$1,2)),NETWORKDAYS($T564,DATEVALUE("9/30/20"&amp;RIGHT(BP$1,2)),Holidays!$J$3:$J$937),"")))),"")/(NETWORKDAYS($T564,$U564,Holidays!$J$3:$J$937)),0))</f>
        <v/>
      </c>
      <c r="BQ564" s="87" t="str">
        <f>IF($Q564="","",IFERROR(IF(OR(AND($T564&gt;=DATEVALUE("10/1/20"&amp;RIGHT(BP$1,2)),$T564&lt;=DATEVALUE("9/30/20"&amp;RIGHT(BQ$1,2))),AND($U564&gt;=DATEVALUE("10/1/20"&amp;RIGHT(BP$1,2)),$U564&lt;=DATEVALUE("9/30/20"&amp;RIGHT(BQ$1,2))),AND($T564&lt;=DATEVALUE("10/1/20"&amp;RIGHT(BP$1,2)),$U564&gt;=DATEVALUE("9/30/20"&amp;RIGHT(BQ$1,2)))),
IF(AND($T564&gt;=DATEVALUE("10/1/20"&amp;RIGHT(BP$1,2)),$U564&lt;=DATEVALUE("9/30/20"&amp;RIGHT(BQ$1,2))),NETWORKDAYS($T564,$U564,Holidays!$J$3:$J$937),
IF(AND($T564&lt;DATEVALUE("10/1/20"&amp;RIGHT(BP$1,2)),$U564&lt;=DATEVALUE("9/30/20"&amp;RIGHT(BQ$1,2))),NETWORKDAYS(DATEVALUE("10/1/20"&amp;RIGHT(BP$1,2)),$U564,Holidays!$J$3:$J$937),
IF($T564&lt;DATEVALUE("10/1/20"&amp;RIGHT(BP$1,2)),NETWORKDAYS(DATEVALUE("10/1/20"&amp;RIGHT(BP$1,2)),DATEVALUE("9/30/20"&amp;RIGHT(BQ$1,2)),Holidays!$J$3:$J$937),
IF($T564&gt;=DATEVALUE("10/1/20"&amp;RIGHT(BP$1,2)),NETWORKDAYS($T564,DATEVALUE("9/30/20"&amp;RIGHT(BQ$1,2)),Holidays!$J$3:$J$937),"")))),"")/(NETWORKDAYS($T564,$U564,Holidays!$J$3:$J$937)),0))</f>
        <v/>
      </c>
      <c r="BR564" s="87" t="str">
        <f>IF($Q564="","",IFERROR(IF(OR(AND($T564&gt;=DATEVALUE("10/1/20"&amp;RIGHT(BQ$1,2)),$T564&lt;=DATEVALUE("9/30/20"&amp;RIGHT(BR$1,2))),AND($U564&gt;=DATEVALUE("10/1/20"&amp;RIGHT(BQ$1,2)),$U564&lt;=DATEVALUE("9/30/20"&amp;RIGHT(BR$1,2))),AND($T564&lt;=DATEVALUE("10/1/20"&amp;RIGHT(BQ$1,2)),$U564&gt;=DATEVALUE("9/30/20"&amp;RIGHT(BR$1,2)))),
IF(AND($T564&gt;=DATEVALUE("10/1/20"&amp;RIGHT(BQ$1,2)),$U564&lt;=DATEVALUE("9/30/20"&amp;RIGHT(BR$1,2))),NETWORKDAYS($T564,$U564,Holidays!$J$3:$J$937),
IF(AND($T564&lt;DATEVALUE("10/1/20"&amp;RIGHT(BQ$1,2)),$U564&lt;=DATEVALUE("9/30/20"&amp;RIGHT(BR$1,2))),NETWORKDAYS(DATEVALUE("10/1/20"&amp;RIGHT(BQ$1,2)),$U564,Holidays!$J$3:$J$937),
IF($T564&lt;DATEVALUE("10/1/20"&amp;RIGHT(BQ$1,2)),NETWORKDAYS(DATEVALUE("10/1/20"&amp;RIGHT(BQ$1,2)),DATEVALUE("9/30/20"&amp;RIGHT(BR$1,2)),Holidays!$J$3:$J$937),
IF($T564&gt;=DATEVALUE("10/1/20"&amp;RIGHT(BQ$1,2)),NETWORKDAYS($T564,DATEVALUE("9/30/20"&amp;RIGHT(BR$1,2)),Holidays!$J$3:$J$937),"")))),"")/(NETWORKDAYS($T564,$U564,Holidays!$J$3:$J$937)),0))</f>
        <v/>
      </c>
      <c r="BS564" s="87" t="str">
        <f>IF($Q564="","",IFERROR(IF(OR(AND($T564&gt;=DATEVALUE("10/1/20"&amp;RIGHT(BR$1,2)),$T564&lt;=DATEVALUE("9/30/20"&amp;RIGHT(BS$1,2))),AND($U564&gt;=DATEVALUE("10/1/20"&amp;RIGHT(BR$1,2)),$U564&lt;=DATEVALUE("9/30/20"&amp;RIGHT(BS$1,2))),AND($T564&lt;=DATEVALUE("10/1/20"&amp;RIGHT(BR$1,2)),$U564&gt;=DATEVALUE("9/30/20"&amp;RIGHT(BS$1,2)))),
IF(AND($T564&gt;=DATEVALUE("10/1/20"&amp;RIGHT(BR$1,2)),$U564&lt;=DATEVALUE("9/30/20"&amp;RIGHT(BS$1,2))),NETWORKDAYS($T564,$U564,Holidays!$J$3:$J$937),
IF(AND($T564&lt;DATEVALUE("10/1/20"&amp;RIGHT(BR$1,2)),$U564&lt;=DATEVALUE("9/30/20"&amp;RIGHT(BS$1,2))),NETWORKDAYS(DATEVALUE("10/1/20"&amp;RIGHT(BR$1,2)),$U564,Holidays!$J$3:$J$937),
IF($T564&lt;DATEVALUE("10/1/20"&amp;RIGHT(BR$1,2)),NETWORKDAYS(DATEVALUE("10/1/20"&amp;RIGHT(BR$1,2)),DATEVALUE("9/30/20"&amp;RIGHT(BS$1,2)),Holidays!$J$3:$J$937),
IF($T564&gt;=DATEVALUE("10/1/20"&amp;RIGHT(BR$1,2)),NETWORKDAYS($T564,DATEVALUE("9/30/20"&amp;RIGHT(BS$1,2)),Holidays!$J$3:$J$937),"")))),"")/(NETWORKDAYS($T564,$U564,Holidays!$J$3:$J$937)),0))</f>
        <v/>
      </c>
      <c r="BT564" s="87" t="str">
        <f>IF($Q564="","",IFERROR(IF(OR(AND($T564&gt;=DATEVALUE("10/1/20"&amp;RIGHT(BS$1,2)),$T564&lt;=DATEVALUE("9/30/20"&amp;RIGHT(BT$1,2))),AND($U564&gt;=DATEVALUE("10/1/20"&amp;RIGHT(BS$1,2)),$U564&lt;=DATEVALUE("9/30/20"&amp;RIGHT(BT$1,2))),AND($T564&lt;=DATEVALUE("10/1/20"&amp;RIGHT(BS$1,2)),$U564&gt;=DATEVALUE("9/30/20"&amp;RIGHT(BT$1,2)))),
IF(AND($T564&gt;=DATEVALUE("10/1/20"&amp;RIGHT(BS$1,2)),$U564&lt;=DATEVALUE("9/30/20"&amp;RIGHT(BT$1,2))),NETWORKDAYS($T564,$U564,Holidays!$J$3:$J$937),
IF(AND($T564&lt;DATEVALUE("10/1/20"&amp;RIGHT(BS$1,2)),$U564&lt;=DATEVALUE("9/30/20"&amp;RIGHT(BT$1,2))),NETWORKDAYS(DATEVALUE("10/1/20"&amp;RIGHT(BS$1,2)),$U564,Holidays!$J$3:$J$937),
IF($T564&lt;DATEVALUE("10/1/20"&amp;RIGHT(BS$1,2)),NETWORKDAYS(DATEVALUE("10/1/20"&amp;RIGHT(BS$1,2)),DATEVALUE("9/30/20"&amp;RIGHT(BT$1,2)),Holidays!$J$3:$J$937),
IF($T564&gt;=DATEVALUE("10/1/20"&amp;RIGHT(BS$1,2)),NETWORKDAYS($T564,DATEVALUE("9/30/20"&amp;RIGHT(BT$1,2)),Holidays!$J$3:$J$937),"")))),"")/(NETWORKDAYS($T564,$U564,Holidays!$J$3:$J$937)),0))</f>
        <v/>
      </c>
      <c r="BU564" s="87" t="str">
        <f>IF($Q564="","",IFERROR(IF(OR(AND($T564&gt;=DATEVALUE("10/1/20"&amp;RIGHT(BT$1,2)),$T564&lt;=DATEVALUE("9/30/20"&amp;RIGHT(BU$1,2))),AND($U564&gt;=DATEVALUE("10/1/20"&amp;RIGHT(BT$1,2)),$U564&lt;=DATEVALUE("9/30/20"&amp;RIGHT(BU$1,2))),AND($T564&lt;=DATEVALUE("10/1/20"&amp;RIGHT(BT$1,2)),$U564&gt;=DATEVALUE("9/30/20"&amp;RIGHT(BU$1,2)))),
IF(AND($T564&gt;=DATEVALUE("10/1/20"&amp;RIGHT(BT$1,2)),$U564&lt;=DATEVALUE("9/30/20"&amp;RIGHT(BU$1,2))),NETWORKDAYS($T564,$U564,Holidays!$J$3:$J$937),
IF(AND($T564&lt;DATEVALUE("10/1/20"&amp;RIGHT(BT$1,2)),$U564&lt;=DATEVALUE("9/30/20"&amp;RIGHT(BU$1,2))),NETWORKDAYS(DATEVALUE("10/1/20"&amp;RIGHT(BT$1,2)),$U564,Holidays!$J$3:$J$937),
IF($T564&lt;DATEVALUE("10/1/20"&amp;RIGHT(BT$1,2)),NETWORKDAYS(DATEVALUE("10/1/20"&amp;RIGHT(BT$1,2)),DATEVALUE("9/30/20"&amp;RIGHT(BU$1,2)),Holidays!$J$3:$J$937),
IF($T564&gt;=DATEVALUE("10/1/20"&amp;RIGHT(BT$1,2)),NETWORKDAYS($T564,DATEVALUE("9/30/20"&amp;RIGHT(BU$1,2)),Holidays!$J$3:$J$937),"")))),"")/(NETWORKDAYS($T564,$U564,Holidays!$J$3:$J$937)),0))</f>
        <v/>
      </c>
      <c r="BV564" s="87" t="str">
        <f>IF($Q564="","",IFERROR(IF(OR(AND($T564&gt;=DATEVALUE("10/1/20"&amp;RIGHT(BU$1,2)),$T564&lt;=DATEVALUE("9/30/20"&amp;RIGHT(BV$1,2))),AND($U564&gt;=DATEVALUE("10/1/20"&amp;RIGHT(BU$1,2)),$U564&lt;=DATEVALUE("9/30/20"&amp;RIGHT(BV$1,2))),AND($T564&lt;=DATEVALUE("10/1/20"&amp;RIGHT(BU$1,2)),$U564&gt;=DATEVALUE("9/30/20"&amp;RIGHT(BV$1,2)))),
IF(AND($T564&gt;=DATEVALUE("10/1/20"&amp;RIGHT(BU$1,2)),$U564&lt;=DATEVALUE("9/30/20"&amp;RIGHT(BV$1,2))),NETWORKDAYS($T564,$U564,Holidays!$J$3:$J$937),
IF(AND($T564&lt;DATEVALUE("10/1/20"&amp;RIGHT(BU$1,2)),$U564&lt;=DATEVALUE("9/30/20"&amp;RIGHT(BV$1,2))),NETWORKDAYS(DATEVALUE("10/1/20"&amp;RIGHT(BU$1,2)),$U564,Holidays!$J$3:$J$937),
IF($T564&lt;DATEVALUE("10/1/20"&amp;RIGHT(BU$1,2)),NETWORKDAYS(DATEVALUE("10/1/20"&amp;RIGHT(BU$1,2)),DATEVALUE("9/30/20"&amp;RIGHT(BV$1,2)),Holidays!$J$3:$J$937),
IF($T564&gt;=DATEVALUE("10/1/20"&amp;RIGHT(BU$1,2)),NETWORKDAYS($T564,DATEVALUE("9/30/20"&amp;RIGHT(BV$1,2)),Holidays!$J$3:$J$937),"")))),"")/(NETWORKDAYS($T564,$U564,Holidays!$J$3:$J$937)),0))</f>
        <v/>
      </c>
      <c r="BW564" s="87" t="str">
        <f>IF($Q564="","",IFERROR(IF(OR(AND($T564&gt;=DATEVALUE("10/1/20"&amp;RIGHT(BV$1,2)),$T564&lt;=DATEVALUE("9/30/20"&amp;RIGHT(BW$1,2))),AND($U564&gt;=DATEVALUE("10/1/20"&amp;RIGHT(BV$1,2)),$U564&lt;=DATEVALUE("9/30/20"&amp;RIGHT(BW$1,2))),AND($T564&lt;=DATEVALUE("10/1/20"&amp;RIGHT(BV$1,2)),$U564&gt;=DATEVALUE("9/30/20"&amp;RIGHT(BW$1,2)))),
IF(AND($T564&gt;=DATEVALUE("10/1/20"&amp;RIGHT(BV$1,2)),$U564&lt;=DATEVALUE("9/30/20"&amp;RIGHT(BW$1,2))),NETWORKDAYS($T564,$U564,Holidays!$J$3:$J$937),
IF(AND($T564&lt;DATEVALUE("10/1/20"&amp;RIGHT(BV$1,2)),$U564&lt;=DATEVALUE("9/30/20"&amp;RIGHT(BW$1,2))),NETWORKDAYS(DATEVALUE("10/1/20"&amp;RIGHT(BV$1,2)),$U564,Holidays!$J$3:$J$937),
IF($T564&lt;DATEVALUE("10/1/20"&amp;RIGHT(BV$1,2)),NETWORKDAYS(DATEVALUE("10/1/20"&amp;RIGHT(BV$1,2)),DATEVALUE("9/30/20"&amp;RIGHT(BW$1,2)),Holidays!$J$3:$J$937),
IF($T564&gt;=DATEVALUE("10/1/20"&amp;RIGHT(BV$1,2)),NETWORKDAYS($T564,DATEVALUE("9/30/20"&amp;RIGHT(BW$1,2)),Holidays!$J$3:$J$937),"")))),"")/(NETWORKDAYS($T564,$U564,Holidays!$J$3:$J$937)),0))</f>
        <v/>
      </c>
      <c r="BX564" s="87" t="str">
        <f>IF($Q564="","",IFERROR(IF(OR(AND($T564&gt;=DATEVALUE("10/1/20"&amp;RIGHT(BW$1,2)),$T564&lt;=DATEVALUE("9/30/20"&amp;RIGHT(BX$1,2))),AND($U564&gt;=DATEVALUE("10/1/20"&amp;RIGHT(BW$1,2)),$U564&lt;=DATEVALUE("9/30/20"&amp;RIGHT(BX$1,2))),AND($T564&lt;=DATEVALUE("10/1/20"&amp;RIGHT(BW$1,2)),$U564&gt;=DATEVALUE("9/30/20"&amp;RIGHT(BX$1,2)))),
IF(AND($T564&gt;=DATEVALUE("10/1/20"&amp;RIGHT(BW$1,2)),$U564&lt;=DATEVALUE("9/30/20"&amp;RIGHT(BX$1,2))),NETWORKDAYS($T564,$U564,Holidays!$J$3:$J$937),
IF(AND($T564&lt;DATEVALUE("10/1/20"&amp;RIGHT(BW$1,2)),$U564&lt;=DATEVALUE("9/30/20"&amp;RIGHT(BX$1,2))),NETWORKDAYS(DATEVALUE("10/1/20"&amp;RIGHT(BW$1,2)),$U564,Holidays!$J$3:$J$937),
IF($T564&lt;DATEVALUE("10/1/20"&amp;RIGHT(BW$1,2)),NETWORKDAYS(DATEVALUE("10/1/20"&amp;RIGHT(BW$1,2)),DATEVALUE("9/30/20"&amp;RIGHT(BX$1,2)),Holidays!$J$3:$J$937),
IF($T564&gt;=DATEVALUE("10/1/20"&amp;RIGHT(BW$1,2)),NETWORKDAYS($T564,DATEVALUE("9/30/20"&amp;RIGHT(BX$1,2)),Holidays!$J$3:$J$937),"")))),"")/(NETWORKDAYS($T564,$U564,Holidays!$J$3:$J$937)),0))</f>
        <v/>
      </c>
      <c r="BY564" s="87" t="str">
        <f>IF($Q564="","",IFERROR(IF(OR(AND($T564&gt;=DATEVALUE("10/1/20"&amp;RIGHT(BX$1,2)),$T564&lt;=DATEVALUE("9/30/20"&amp;RIGHT(BY$1,2))),AND($U564&gt;=DATEVALUE("10/1/20"&amp;RIGHT(BX$1,2)),$U564&lt;=DATEVALUE("9/30/20"&amp;RIGHT(BY$1,2))),AND($T564&lt;=DATEVALUE("10/1/20"&amp;RIGHT(BX$1,2)),$U564&gt;=DATEVALUE("9/30/20"&amp;RIGHT(BY$1,2)))),
IF(AND($T564&gt;=DATEVALUE("10/1/20"&amp;RIGHT(BX$1,2)),$U564&lt;=DATEVALUE("9/30/20"&amp;RIGHT(BY$1,2))),NETWORKDAYS($T564,$U564,Holidays!$J$3:$J$937),
IF(AND($T564&lt;DATEVALUE("10/1/20"&amp;RIGHT(BX$1,2)),$U564&lt;=DATEVALUE("9/30/20"&amp;RIGHT(BY$1,2))),NETWORKDAYS(DATEVALUE("10/1/20"&amp;RIGHT(BX$1,2)),$U564,Holidays!$J$3:$J$937),
IF($T564&lt;DATEVALUE("10/1/20"&amp;RIGHT(BX$1,2)),NETWORKDAYS(DATEVALUE("10/1/20"&amp;RIGHT(BX$1,2)),DATEVALUE("9/30/20"&amp;RIGHT(BY$1,2)),Holidays!$J$3:$J$937),
IF($T564&gt;=DATEVALUE("10/1/20"&amp;RIGHT(BX$1,2)),NETWORKDAYS($T564,DATEVALUE("9/30/20"&amp;RIGHT(BY$1,2)),Holidays!$J$3:$J$937),"")))),"")/(NETWORKDAYS($T564,$U564,Holidays!$J$3:$J$937)),0))</f>
        <v/>
      </c>
      <c r="BZ564" s="87" t="str">
        <f>IF($Q564="","",IFERROR(IF(OR(AND($T564&gt;=DATEVALUE("10/1/20"&amp;RIGHT(BY$1,2)),$T564&lt;=DATEVALUE("9/30/20"&amp;RIGHT(BZ$1,2))),AND($U564&gt;=DATEVALUE("10/1/20"&amp;RIGHT(BY$1,2)),$U564&lt;=DATEVALUE("9/30/20"&amp;RIGHT(BZ$1,2))),AND($T564&lt;=DATEVALUE("10/1/20"&amp;RIGHT(BY$1,2)),$U564&gt;=DATEVALUE("9/30/20"&amp;RIGHT(BZ$1,2)))),
IF(AND($T564&gt;=DATEVALUE("10/1/20"&amp;RIGHT(BY$1,2)),$U564&lt;=DATEVALUE("9/30/20"&amp;RIGHT(BZ$1,2))),NETWORKDAYS($T564,$U564,Holidays!$J$3:$J$937),
IF(AND($T564&lt;DATEVALUE("10/1/20"&amp;RIGHT(BY$1,2)),$U564&lt;=DATEVALUE("9/30/20"&amp;RIGHT(BZ$1,2))),NETWORKDAYS(DATEVALUE("10/1/20"&amp;RIGHT(BY$1,2)),$U564,Holidays!$J$3:$J$937),
IF($T564&lt;DATEVALUE("10/1/20"&amp;RIGHT(BY$1,2)),NETWORKDAYS(DATEVALUE("10/1/20"&amp;RIGHT(BY$1,2)),DATEVALUE("9/30/20"&amp;RIGHT(BZ$1,2)),Holidays!$J$3:$J$937),
IF($T564&gt;=DATEVALUE("10/1/20"&amp;RIGHT(BY$1,2)),NETWORKDAYS($T564,DATEVALUE("9/30/20"&amp;RIGHT(BZ$1,2)),Holidays!$J$3:$J$937),"")))),"")/(NETWORKDAYS($T564,$U564,Holidays!$J$3:$J$937)),0))</f>
        <v/>
      </c>
      <c r="CA564" s="87" t="str">
        <f>IF($Q564="","",IFERROR(IF(OR(AND($T564&gt;=DATEVALUE("10/1/20"&amp;RIGHT(BZ$1,2)),$T564&lt;=DATEVALUE("9/30/20"&amp;RIGHT(CA$1,2))),AND($U564&gt;=DATEVALUE("10/1/20"&amp;RIGHT(BZ$1,2)),$U564&lt;=DATEVALUE("9/30/20"&amp;RIGHT(CA$1,2))),AND($T564&lt;=DATEVALUE("10/1/20"&amp;RIGHT(BZ$1,2)),$U564&gt;=DATEVALUE("9/30/20"&amp;RIGHT(CA$1,2)))),
IF(AND($T564&gt;=DATEVALUE("10/1/20"&amp;RIGHT(BZ$1,2)),$U564&lt;=DATEVALUE("9/30/20"&amp;RIGHT(CA$1,2))),NETWORKDAYS($T564,$U564,Holidays!$J$3:$J$937),
IF(AND($T564&lt;DATEVALUE("10/1/20"&amp;RIGHT(BZ$1,2)),$U564&lt;=DATEVALUE("9/30/20"&amp;RIGHT(CA$1,2))),NETWORKDAYS(DATEVALUE("10/1/20"&amp;RIGHT(BZ$1,2)),$U564,Holidays!$J$3:$J$937),
IF($T564&lt;DATEVALUE("10/1/20"&amp;RIGHT(BZ$1,2)),NETWORKDAYS(DATEVALUE("10/1/20"&amp;RIGHT(BZ$1,2)),DATEVALUE("9/30/20"&amp;RIGHT(CA$1,2)),Holidays!$J$3:$J$937),
IF($T564&gt;=DATEVALUE("10/1/20"&amp;RIGHT(BZ$1,2)),NETWORKDAYS($T564,DATEVALUE("9/30/20"&amp;RIGHT(CA$1,2)),Holidays!$J$3:$J$937),"")))),"")/(NETWORKDAYS($T564,$U564,Holidays!$J$3:$J$937)),0))</f>
        <v/>
      </c>
      <c r="CB564" s="87" t="str">
        <f>IF($Q564="","",IFERROR(IF(OR(AND($T564&gt;=DATEVALUE("10/1/20"&amp;RIGHT(CA$1,2)),$T564&lt;=DATEVALUE("9/30/20"&amp;RIGHT(CB$1,2))),AND($U564&gt;=DATEVALUE("10/1/20"&amp;RIGHT(CA$1,2)),$U564&lt;=DATEVALUE("9/30/20"&amp;RIGHT(CB$1,2))),AND($T564&lt;=DATEVALUE("10/1/20"&amp;RIGHT(CA$1,2)),$U564&gt;=DATEVALUE("9/30/20"&amp;RIGHT(CB$1,2)))),
IF(AND($T564&gt;=DATEVALUE("10/1/20"&amp;RIGHT(CA$1,2)),$U564&lt;=DATEVALUE("9/30/20"&amp;RIGHT(CB$1,2))),NETWORKDAYS($T564,$U564,Holidays!$J$3:$J$937),
IF(AND($T564&lt;DATEVALUE("10/1/20"&amp;RIGHT(CA$1,2)),$U564&lt;=DATEVALUE("9/30/20"&amp;RIGHT(CB$1,2))),NETWORKDAYS(DATEVALUE("10/1/20"&amp;RIGHT(CA$1,2)),$U564,Holidays!$J$3:$J$937),
IF($T564&lt;DATEVALUE("10/1/20"&amp;RIGHT(CA$1,2)),NETWORKDAYS(DATEVALUE("10/1/20"&amp;RIGHT(CA$1,2)),DATEVALUE("9/30/20"&amp;RIGHT(CB$1,2)),Holidays!$J$3:$J$937),
IF($T564&gt;=DATEVALUE("10/1/20"&amp;RIGHT(CA$1,2)),NETWORKDAYS($T564,DATEVALUE("9/30/20"&amp;RIGHT(CB$1,2)),Holidays!$J$3:$J$937),"")))),"")/(NETWORKDAYS($T564,$U564,Holidays!$J$3:$J$937)),0))</f>
        <v/>
      </c>
    </row>
    <row r="565" spans="1:80">
      <c r="A565" s="97"/>
      <c r="B565" s="98" t="str">
        <f ca="1">IF(NOT($A565=""),OFFSET('WBS Reference &amp; User Procedure'!$A$1,MATCH($A565,'WBS Reference &amp; User Procedure'!$A:$A,0)-1,1),"")</f>
        <v/>
      </c>
      <c r="D565" s="97"/>
      <c r="I565" s="78"/>
      <c r="T565" s="104" t="str">
        <f>IF(NOT(Q565=""),IF(NOT($S565=""),$S565,#REF!),"")</f>
        <v/>
      </c>
      <c r="U565" s="104" t="str">
        <f>IF(NOT(Q565=""),WORKDAY(T565,Q565,Holidays!$J$3:$J$937),"")</f>
        <v/>
      </c>
      <c r="V565" s="104"/>
      <c r="W565" s="104"/>
      <c r="X565" s="101" t="str">
        <f t="shared" si="123"/>
        <v/>
      </c>
      <c r="AL565" s="87" t="str">
        <f t="shared" ca="1" si="120"/>
        <v/>
      </c>
      <c r="AN565" s="87" t="str">
        <f t="shared" ca="1" si="124"/>
        <v/>
      </c>
      <c r="AO565" s="87" t="str">
        <f t="shared" ca="1" si="124"/>
        <v/>
      </c>
      <c r="AP565" s="87" t="str">
        <f t="shared" ca="1" si="124"/>
        <v/>
      </c>
      <c r="AQ565" s="87" t="str">
        <f t="shared" ca="1" si="124"/>
        <v/>
      </c>
      <c r="AR565" s="87" t="str">
        <f t="shared" ca="1" si="124"/>
        <v/>
      </c>
      <c r="AS565" s="87" t="str">
        <f t="shared" ca="1" si="124"/>
        <v/>
      </c>
      <c r="AT565" s="87" t="str">
        <f t="shared" ca="1" si="124"/>
        <v/>
      </c>
      <c r="AU565" s="87" t="str">
        <f t="shared" ca="1" si="124"/>
        <v/>
      </c>
      <c r="AV565" s="87" t="str">
        <f t="shared" ca="1" si="124"/>
        <v/>
      </c>
      <c r="AW565" s="87" t="str">
        <f t="shared" ca="1" si="124"/>
        <v/>
      </c>
      <c r="AX565" s="87" t="str">
        <f t="shared" ca="1" si="125"/>
        <v/>
      </c>
      <c r="AY565" s="87" t="str">
        <f t="shared" ca="1" si="125"/>
        <v/>
      </c>
      <c r="AZ565" s="87" t="str">
        <f t="shared" ca="1" si="125"/>
        <v/>
      </c>
      <c r="BA565" s="87" t="str">
        <f t="shared" ca="1" si="125"/>
        <v/>
      </c>
      <c r="BB565" s="87" t="str">
        <f t="shared" ca="1" si="125"/>
        <v/>
      </c>
      <c r="BC565" s="87" t="str">
        <f t="shared" ca="1" si="125"/>
        <v/>
      </c>
      <c r="BD565" s="87" t="str">
        <f t="shared" ca="1" si="125"/>
        <v/>
      </c>
      <c r="BE565" s="87" t="str">
        <f t="shared" ca="1" si="125"/>
        <v/>
      </c>
      <c r="BF565" s="87" t="str">
        <f t="shared" ca="1" si="125"/>
        <v/>
      </c>
      <c r="BG565" s="87" t="str">
        <f t="shared" ca="1" si="125"/>
        <v/>
      </c>
      <c r="BI565" s="87" t="str">
        <f>IF($Q565="","",IFERROR(IF(OR(AND($T565&gt;=DATEVALUE("10/1/20"&amp;RIGHT(BH$1,2)),$T565&lt;=DATEVALUE("9/30/20"&amp;RIGHT(BI$1,2))),AND($U565&gt;=DATEVALUE("10/1/20"&amp;RIGHT(BH$1,2)),$U565&lt;=DATEVALUE("9/30/20"&amp;RIGHT(BI$1,2))),AND($T565&lt;=DATEVALUE("10/1/20"&amp;RIGHT(BH$1,2)),$U565&gt;=DATEVALUE("9/30/20"&amp;RIGHT(BI$1,2)))),
IF(AND($T565&gt;=DATEVALUE("10/1/20"&amp;RIGHT(BH$1,2)),$U565&lt;=DATEVALUE("9/30/20"&amp;RIGHT(BI$1,2))),NETWORKDAYS($T565,$U565,Holidays!$J$3:$J$937),
IF(AND($T565&lt;DATEVALUE("10/1/20"&amp;RIGHT(BH$1,2)),$U565&lt;=DATEVALUE("9/30/20"&amp;RIGHT(BI$1,2))),NETWORKDAYS(DATEVALUE("10/1/20"&amp;RIGHT(BH$1,2)),$U565,Holidays!$J$3:$J$937),
IF($T565&lt;DATEVALUE("10/1/20"&amp;RIGHT(BH$1,2)),NETWORKDAYS(DATEVALUE("10/1/20"&amp;RIGHT(BH$1,2)),DATEVALUE("9/30/20"&amp;RIGHT(BI$1,2)),Holidays!$J$3:$J$937),
IF($T565&gt;=DATEVALUE("10/1/20"&amp;RIGHT(BH$1,2)),NETWORKDAYS($T565,DATEVALUE("9/30/20"&amp;RIGHT(BI$1,2)),Holidays!$J$3:$J$937),"")))),"")/(NETWORKDAYS($T565,$U565,Holidays!$J$3:$J$937)),0))</f>
        <v/>
      </c>
      <c r="BJ565" s="87" t="str">
        <f>IF($Q565="","",IFERROR(IF(OR(AND($T565&gt;=DATEVALUE("10/1/20"&amp;RIGHT(BI$1,2)),$T565&lt;=DATEVALUE("9/30/20"&amp;RIGHT(BJ$1,2))),AND($U565&gt;=DATEVALUE("10/1/20"&amp;RIGHT(BI$1,2)),$U565&lt;=DATEVALUE("9/30/20"&amp;RIGHT(BJ$1,2))),AND($T565&lt;=DATEVALUE("10/1/20"&amp;RIGHT(BI$1,2)),$U565&gt;=DATEVALUE("9/30/20"&amp;RIGHT(BJ$1,2)))),
IF(AND($T565&gt;=DATEVALUE("10/1/20"&amp;RIGHT(BI$1,2)),$U565&lt;=DATEVALUE("9/30/20"&amp;RIGHT(BJ$1,2))),NETWORKDAYS($T565,$U565,Holidays!$J$3:$J$937),
IF(AND($T565&lt;DATEVALUE("10/1/20"&amp;RIGHT(BI$1,2)),$U565&lt;=DATEVALUE("9/30/20"&amp;RIGHT(BJ$1,2))),NETWORKDAYS(DATEVALUE("10/1/20"&amp;RIGHT(BI$1,2)),$U565,Holidays!$J$3:$J$937),
IF($T565&lt;DATEVALUE("10/1/20"&amp;RIGHT(BI$1,2)),NETWORKDAYS(DATEVALUE("10/1/20"&amp;RIGHT(BI$1,2)),DATEVALUE("9/30/20"&amp;RIGHT(BJ$1,2)),Holidays!$J$3:$J$937),
IF($T565&gt;=DATEVALUE("10/1/20"&amp;RIGHT(BI$1,2)),NETWORKDAYS($T565,DATEVALUE("9/30/20"&amp;RIGHT(BJ$1,2)),Holidays!$J$3:$J$937),"")))),"")/(NETWORKDAYS($T565,$U565,Holidays!$J$3:$J$937)),0))</f>
        <v/>
      </c>
      <c r="BK565" s="87" t="str">
        <f>IF($Q565="","",IFERROR(IF(OR(AND($T565&gt;=DATEVALUE("10/1/20"&amp;RIGHT(BJ$1,2)),$T565&lt;=DATEVALUE("9/30/20"&amp;RIGHT(BK$1,2))),AND($U565&gt;=DATEVALUE("10/1/20"&amp;RIGHT(BJ$1,2)),$U565&lt;=DATEVALUE("9/30/20"&amp;RIGHT(BK$1,2))),AND($T565&lt;=DATEVALUE("10/1/20"&amp;RIGHT(BJ$1,2)),$U565&gt;=DATEVALUE("9/30/20"&amp;RIGHT(BK$1,2)))),
IF(AND($T565&gt;=DATEVALUE("10/1/20"&amp;RIGHT(BJ$1,2)),$U565&lt;=DATEVALUE("9/30/20"&amp;RIGHT(BK$1,2))),NETWORKDAYS($T565,$U565,Holidays!$J$3:$J$937),
IF(AND($T565&lt;DATEVALUE("10/1/20"&amp;RIGHT(BJ$1,2)),$U565&lt;=DATEVALUE("9/30/20"&amp;RIGHT(BK$1,2))),NETWORKDAYS(DATEVALUE("10/1/20"&amp;RIGHT(BJ$1,2)),$U565,Holidays!$J$3:$J$937),
IF($T565&lt;DATEVALUE("10/1/20"&amp;RIGHT(BJ$1,2)),NETWORKDAYS(DATEVALUE("10/1/20"&amp;RIGHT(BJ$1,2)),DATEVALUE("9/30/20"&amp;RIGHT(BK$1,2)),Holidays!$J$3:$J$937),
IF($T565&gt;=DATEVALUE("10/1/20"&amp;RIGHT(BJ$1,2)),NETWORKDAYS($T565,DATEVALUE("9/30/20"&amp;RIGHT(BK$1,2)),Holidays!$J$3:$J$937),"")))),"")/(NETWORKDAYS($T565,$U565,Holidays!$J$3:$J$937)),0))</f>
        <v/>
      </c>
      <c r="BL565" s="87" t="str">
        <f>IF($Q565="","",IFERROR(IF(OR(AND($T565&gt;=DATEVALUE("10/1/20"&amp;RIGHT(BK$1,2)),$T565&lt;=DATEVALUE("9/30/20"&amp;RIGHT(BL$1,2))),AND($U565&gt;=DATEVALUE("10/1/20"&amp;RIGHT(BK$1,2)),$U565&lt;=DATEVALUE("9/30/20"&amp;RIGHT(BL$1,2))),AND($T565&lt;=DATEVALUE("10/1/20"&amp;RIGHT(BK$1,2)),$U565&gt;=DATEVALUE("9/30/20"&amp;RIGHT(BL$1,2)))),
IF(AND($T565&gt;=DATEVALUE("10/1/20"&amp;RIGHT(BK$1,2)),$U565&lt;=DATEVALUE("9/30/20"&amp;RIGHT(BL$1,2))),NETWORKDAYS($T565,$U565,Holidays!$J$3:$J$937),
IF(AND($T565&lt;DATEVALUE("10/1/20"&amp;RIGHT(BK$1,2)),$U565&lt;=DATEVALUE("9/30/20"&amp;RIGHT(BL$1,2))),NETWORKDAYS(DATEVALUE("10/1/20"&amp;RIGHT(BK$1,2)),$U565,Holidays!$J$3:$J$937),
IF($T565&lt;DATEVALUE("10/1/20"&amp;RIGHT(BK$1,2)),NETWORKDAYS(DATEVALUE("10/1/20"&amp;RIGHT(BK$1,2)),DATEVALUE("9/30/20"&amp;RIGHT(BL$1,2)),Holidays!$J$3:$J$937),
IF($T565&gt;=DATEVALUE("10/1/20"&amp;RIGHT(BK$1,2)),NETWORKDAYS($T565,DATEVALUE("9/30/20"&amp;RIGHT(BL$1,2)),Holidays!$J$3:$J$937),"")))),"")/(NETWORKDAYS($T565,$U565,Holidays!$J$3:$J$937)),0))</f>
        <v/>
      </c>
      <c r="BM565" s="87" t="str">
        <f>IF($Q565="","",IFERROR(IF(OR(AND($T565&gt;=DATEVALUE("10/1/20"&amp;RIGHT(BL$1,2)),$T565&lt;=DATEVALUE("9/30/20"&amp;RIGHT(BM$1,2))),AND($U565&gt;=DATEVALUE("10/1/20"&amp;RIGHT(BL$1,2)),$U565&lt;=DATEVALUE("9/30/20"&amp;RIGHT(BM$1,2))),AND($T565&lt;=DATEVALUE("10/1/20"&amp;RIGHT(BL$1,2)),$U565&gt;=DATEVALUE("9/30/20"&amp;RIGHT(BM$1,2)))),
IF(AND($T565&gt;=DATEVALUE("10/1/20"&amp;RIGHT(BL$1,2)),$U565&lt;=DATEVALUE("9/30/20"&amp;RIGHT(BM$1,2))),NETWORKDAYS($T565,$U565,Holidays!$J$3:$J$937),
IF(AND($T565&lt;DATEVALUE("10/1/20"&amp;RIGHT(BL$1,2)),$U565&lt;=DATEVALUE("9/30/20"&amp;RIGHT(BM$1,2))),NETWORKDAYS(DATEVALUE("10/1/20"&amp;RIGHT(BL$1,2)),$U565,Holidays!$J$3:$J$937),
IF($T565&lt;DATEVALUE("10/1/20"&amp;RIGHT(BL$1,2)),NETWORKDAYS(DATEVALUE("10/1/20"&amp;RIGHT(BL$1,2)),DATEVALUE("9/30/20"&amp;RIGHT(BM$1,2)),Holidays!$J$3:$J$937),
IF($T565&gt;=DATEVALUE("10/1/20"&amp;RIGHT(BL$1,2)),NETWORKDAYS($T565,DATEVALUE("9/30/20"&amp;RIGHT(BM$1,2)),Holidays!$J$3:$J$937),"")))),"")/(NETWORKDAYS($T565,$U565,Holidays!$J$3:$J$937)),0))</f>
        <v/>
      </c>
      <c r="BN565" s="87" t="str">
        <f>IF($Q565="","",IFERROR(IF(OR(AND($T565&gt;=DATEVALUE("10/1/20"&amp;RIGHT(BM$1,2)),$T565&lt;=DATEVALUE("9/30/20"&amp;RIGHT(BN$1,2))),AND($U565&gt;=DATEVALUE("10/1/20"&amp;RIGHT(BM$1,2)),$U565&lt;=DATEVALUE("9/30/20"&amp;RIGHT(BN$1,2))),AND($T565&lt;=DATEVALUE("10/1/20"&amp;RIGHT(BM$1,2)),$U565&gt;=DATEVALUE("9/30/20"&amp;RIGHT(BN$1,2)))),
IF(AND($T565&gt;=DATEVALUE("10/1/20"&amp;RIGHT(BM$1,2)),$U565&lt;=DATEVALUE("9/30/20"&amp;RIGHT(BN$1,2))),NETWORKDAYS($T565,$U565,Holidays!$J$3:$J$937),
IF(AND($T565&lt;DATEVALUE("10/1/20"&amp;RIGHT(BM$1,2)),$U565&lt;=DATEVALUE("9/30/20"&amp;RIGHT(BN$1,2))),NETWORKDAYS(DATEVALUE("10/1/20"&amp;RIGHT(BM$1,2)),$U565,Holidays!$J$3:$J$937),
IF($T565&lt;DATEVALUE("10/1/20"&amp;RIGHT(BM$1,2)),NETWORKDAYS(DATEVALUE("10/1/20"&amp;RIGHT(BM$1,2)),DATEVALUE("9/30/20"&amp;RIGHT(BN$1,2)),Holidays!$J$3:$J$937),
IF($T565&gt;=DATEVALUE("10/1/20"&amp;RIGHT(BM$1,2)),NETWORKDAYS($T565,DATEVALUE("9/30/20"&amp;RIGHT(BN$1,2)),Holidays!$J$3:$J$937),"")))),"")/(NETWORKDAYS($T565,$U565,Holidays!$J$3:$J$937)),0))</f>
        <v/>
      </c>
      <c r="BO565" s="87" t="str">
        <f>IF($Q565="","",IFERROR(IF(OR(AND($T565&gt;=DATEVALUE("10/1/20"&amp;RIGHT(BN$1,2)),$T565&lt;=DATEVALUE("9/30/20"&amp;RIGHT(BO$1,2))),AND($U565&gt;=DATEVALUE("10/1/20"&amp;RIGHT(BN$1,2)),$U565&lt;=DATEVALUE("9/30/20"&amp;RIGHT(BO$1,2))),AND($T565&lt;=DATEVALUE("10/1/20"&amp;RIGHT(BN$1,2)),$U565&gt;=DATEVALUE("9/30/20"&amp;RIGHT(BO$1,2)))),
IF(AND($T565&gt;=DATEVALUE("10/1/20"&amp;RIGHT(BN$1,2)),$U565&lt;=DATEVALUE("9/30/20"&amp;RIGHT(BO$1,2))),NETWORKDAYS($T565,$U565,Holidays!$J$3:$J$937),
IF(AND($T565&lt;DATEVALUE("10/1/20"&amp;RIGHT(BN$1,2)),$U565&lt;=DATEVALUE("9/30/20"&amp;RIGHT(BO$1,2))),NETWORKDAYS(DATEVALUE("10/1/20"&amp;RIGHT(BN$1,2)),$U565,Holidays!$J$3:$J$937),
IF($T565&lt;DATEVALUE("10/1/20"&amp;RIGHT(BN$1,2)),NETWORKDAYS(DATEVALUE("10/1/20"&amp;RIGHT(BN$1,2)),DATEVALUE("9/30/20"&amp;RIGHT(BO$1,2)),Holidays!$J$3:$J$937),
IF($T565&gt;=DATEVALUE("10/1/20"&amp;RIGHT(BN$1,2)),NETWORKDAYS($T565,DATEVALUE("9/30/20"&amp;RIGHT(BO$1,2)),Holidays!$J$3:$J$937),"")))),"")/(NETWORKDAYS($T565,$U565,Holidays!$J$3:$J$937)),0))</f>
        <v/>
      </c>
      <c r="BP565" s="87" t="str">
        <f>IF($Q565="","",IFERROR(IF(OR(AND($T565&gt;=DATEVALUE("10/1/20"&amp;RIGHT(BO$1,2)),$T565&lt;=DATEVALUE("9/30/20"&amp;RIGHT(BP$1,2))),AND($U565&gt;=DATEVALUE("10/1/20"&amp;RIGHT(BO$1,2)),$U565&lt;=DATEVALUE("9/30/20"&amp;RIGHT(BP$1,2))),AND($T565&lt;=DATEVALUE("10/1/20"&amp;RIGHT(BO$1,2)),$U565&gt;=DATEVALUE("9/30/20"&amp;RIGHT(BP$1,2)))),
IF(AND($T565&gt;=DATEVALUE("10/1/20"&amp;RIGHT(BO$1,2)),$U565&lt;=DATEVALUE("9/30/20"&amp;RIGHT(BP$1,2))),NETWORKDAYS($T565,$U565,Holidays!$J$3:$J$937),
IF(AND($T565&lt;DATEVALUE("10/1/20"&amp;RIGHT(BO$1,2)),$U565&lt;=DATEVALUE("9/30/20"&amp;RIGHT(BP$1,2))),NETWORKDAYS(DATEVALUE("10/1/20"&amp;RIGHT(BO$1,2)),$U565,Holidays!$J$3:$J$937),
IF($T565&lt;DATEVALUE("10/1/20"&amp;RIGHT(BO$1,2)),NETWORKDAYS(DATEVALUE("10/1/20"&amp;RIGHT(BO$1,2)),DATEVALUE("9/30/20"&amp;RIGHT(BP$1,2)),Holidays!$J$3:$J$937),
IF($T565&gt;=DATEVALUE("10/1/20"&amp;RIGHT(BO$1,2)),NETWORKDAYS($T565,DATEVALUE("9/30/20"&amp;RIGHT(BP$1,2)),Holidays!$J$3:$J$937),"")))),"")/(NETWORKDAYS($T565,$U565,Holidays!$J$3:$J$937)),0))</f>
        <v/>
      </c>
      <c r="BQ565" s="87" t="str">
        <f>IF($Q565="","",IFERROR(IF(OR(AND($T565&gt;=DATEVALUE("10/1/20"&amp;RIGHT(BP$1,2)),$T565&lt;=DATEVALUE("9/30/20"&amp;RIGHT(BQ$1,2))),AND($U565&gt;=DATEVALUE("10/1/20"&amp;RIGHT(BP$1,2)),$U565&lt;=DATEVALUE("9/30/20"&amp;RIGHT(BQ$1,2))),AND($T565&lt;=DATEVALUE("10/1/20"&amp;RIGHT(BP$1,2)),$U565&gt;=DATEVALUE("9/30/20"&amp;RIGHT(BQ$1,2)))),
IF(AND($T565&gt;=DATEVALUE("10/1/20"&amp;RIGHT(BP$1,2)),$U565&lt;=DATEVALUE("9/30/20"&amp;RIGHT(BQ$1,2))),NETWORKDAYS($T565,$U565,Holidays!$J$3:$J$937),
IF(AND($T565&lt;DATEVALUE("10/1/20"&amp;RIGHT(BP$1,2)),$U565&lt;=DATEVALUE("9/30/20"&amp;RIGHT(BQ$1,2))),NETWORKDAYS(DATEVALUE("10/1/20"&amp;RIGHT(BP$1,2)),$U565,Holidays!$J$3:$J$937),
IF($T565&lt;DATEVALUE("10/1/20"&amp;RIGHT(BP$1,2)),NETWORKDAYS(DATEVALUE("10/1/20"&amp;RIGHT(BP$1,2)),DATEVALUE("9/30/20"&amp;RIGHT(BQ$1,2)),Holidays!$J$3:$J$937),
IF($T565&gt;=DATEVALUE("10/1/20"&amp;RIGHT(BP$1,2)),NETWORKDAYS($T565,DATEVALUE("9/30/20"&amp;RIGHT(BQ$1,2)),Holidays!$J$3:$J$937),"")))),"")/(NETWORKDAYS($T565,$U565,Holidays!$J$3:$J$937)),0))</f>
        <v/>
      </c>
      <c r="BR565" s="87" t="str">
        <f>IF($Q565="","",IFERROR(IF(OR(AND($T565&gt;=DATEVALUE("10/1/20"&amp;RIGHT(BQ$1,2)),$T565&lt;=DATEVALUE("9/30/20"&amp;RIGHT(BR$1,2))),AND($U565&gt;=DATEVALUE("10/1/20"&amp;RIGHT(BQ$1,2)),$U565&lt;=DATEVALUE("9/30/20"&amp;RIGHT(BR$1,2))),AND($T565&lt;=DATEVALUE("10/1/20"&amp;RIGHT(BQ$1,2)),$U565&gt;=DATEVALUE("9/30/20"&amp;RIGHT(BR$1,2)))),
IF(AND($T565&gt;=DATEVALUE("10/1/20"&amp;RIGHT(BQ$1,2)),$U565&lt;=DATEVALUE("9/30/20"&amp;RIGHT(BR$1,2))),NETWORKDAYS($T565,$U565,Holidays!$J$3:$J$937),
IF(AND($T565&lt;DATEVALUE("10/1/20"&amp;RIGHT(BQ$1,2)),$U565&lt;=DATEVALUE("9/30/20"&amp;RIGHT(BR$1,2))),NETWORKDAYS(DATEVALUE("10/1/20"&amp;RIGHT(BQ$1,2)),$U565,Holidays!$J$3:$J$937),
IF($T565&lt;DATEVALUE("10/1/20"&amp;RIGHT(BQ$1,2)),NETWORKDAYS(DATEVALUE("10/1/20"&amp;RIGHT(BQ$1,2)),DATEVALUE("9/30/20"&amp;RIGHT(BR$1,2)),Holidays!$J$3:$J$937),
IF($T565&gt;=DATEVALUE("10/1/20"&amp;RIGHT(BQ$1,2)),NETWORKDAYS($T565,DATEVALUE("9/30/20"&amp;RIGHT(BR$1,2)),Holidays!$J$3:$J$937),"")))),"")/(NETWORKDAYS($T565,$U565,Holidays!$J$3:$J$937)),0))</f>
        <v/>
      </c>
      <c r="BS565" s="87" t="str">
        <f>IF($Q565="","",IFERROR(IF(OR(AND($T565&gt;=DATEVALUE("10/1/20"&amp;RIGHT(BR$1,2)),$T565&lt;=DATEVALUE("9/30/20"&amp;RIGHT(BS$1,2))),AND($U565&gt;=DATEVALUE("10/1/20"&amp;RIGHT(BR$1,2)),$U565&lt;=DATEVALUE("9/30/20"&amp;RIGHT(BS$1,2))),AND($T565&lt;=DATEVALUE("10/1/20"&amp;RIGHT(BR$1,2)),$U565&gt;=DATEVALUE("9/30/20"&amp;RIGHT(BS$1,2)))),
IF(AND($T565&gt;=DATEVALUE("10/1/20"&amp;RIGHT(BR$1,2)),$U565&lt;=DATEVALUE("9/30/20"&amp;RIGHT(BS$1,2))),NETWORKDAYS($T565,$U565,Holidays!$J$3:$J$937),
IF(AND($T565&lt;DATEVALUE("10/1/20"&amp;RIGHT(BR$1,2)),$U565&lt;=DATEVALUE("9/30/20"&amp;RIGHT(BS$1,2))),NETWORKDAYS(DATEVALUE("10/1/20"&amp;RIGHT(BR$1,2)),$U565,Holidays!$J$3:$J$937),
IF($T565&lt;DATEVALUE("10/1/20"&amp;RIGHT(BR$1,2)),NETWORKDAYS(DATEVALUE("10/1/20"&amp;RIGHT(BR$1,2)),DATEVALUE("9/30/20"&amp;RIGHT(BS$1,2)),Holidays!$J$3:$J$937),
IF($T565&gt;=DATEVALUE("10/1/20"&amp;RIGHT(BR$1,2)),NETWORKDAYS($T565,DATEVALUE("9/30/20"&amp;RIGHT(BS$1,2)),Holidays!$J$3:$J$937),"")))),"")/(NETWORKDAYS($T565,$U565,Holidays!$J$3:$J$937)),0))</f>
        <v/>
      </c>
      <c r="BT565" s="87" t="str">
        <f>IF($Q565="","",IFERROR(IF(OR(AND($T565&gt;=DATEVALUE("10/1/20"&amp;RIGHT(BS$1,2)),$T565&lt;=DATEVALUE("9/30/20"&amp;RIGHT(BT$1,2))),AND($U565&gt;=DATEVALUE("10/1/20"&amp;RIGHT(BS$1,2)),$U565&lt;=DATEVALUE("9/30/20"&amp;RIGHT(BT$1,2))),AND($T565&lt;=DATEVALUE("10/1/20"&amp;RIGHT(BS$1,2)),$U565&gt;=DATEVALUE("9/30/20"&amp;RIGHT(BT$1,2)))),
IF(AND($T565&gt;=DATEVALUE("10/1/20"&amp;RIGHT(BS$1,2)),$U565&lt;=DATEVALUE("9/30/20"&amp;RIGHT(BT$1,2))),NETWORKDAYS($T565,$U565,Holidays!$J$3:$J$937),
IF(AND($T565&lt;DATEVALUE("10/1/20"&amp;RIGHT(BS$1,2)),$U565&lt;=DATEVALUE("9/30/20"&amp;RIGHT(BT$1,2))),NETWORKDAYS(DATEVALUE("10/1/20"&amp;RIGHT(BS$1,2)),$U565,Holidays!$J$3:$J$937),
IF($T565&lt;DATEVALUE("10/1/20"&amp;RIGHT(BS$1,2)),NETWORKDAYS(DATEVALUE("10/1/20"&amp;RIGHT(BS$1,2)),DATEVALUE("9/30/20"&amp;RIGHT(BT$1,2)),Holidays!$J$3:$J$937),
IF($T565&gt;=DATEVALUE("10/1/20"&amp;RIGHT(BS$1,2)),NETWORKDAYS($T565,DATEVALUE("9/30/20"&amp;RIGHT(BT$1,2)),Holidays!$J$3:$J$937),"")))),"")/(NETWORKDAYS($T565,$U565,Holidays!$J$3:$J$937)),0))</f>
        <v/>
      </c>
      <c r="BU565" s="87" t="str">
        <f>IF($Q565="","",IFERROR(IF(OR(AND($T565&gt;=DATEVALUE("10/1/20"&amp;RIGHT(BT$1,2)),$T565&lt;=DATEVALUE("9/30/20"&amp;RIGHT(BU$1,2))),AND($U565&gt;=DATEVALUE("10/1/20"&amp;RIGHT(BT$1,2)),$U565&lt;=DATEVALUE("9/30/20"&amp;RIGHT(BU$1,2))),AND($T565&lt;=DATEVALUE("10/1/20"&amp;RIGHT(BT$1,2)),$U565&gt;=DATEVALUE("9/30/20"&amp;RIGHT(BU$1,2)))),
IF(AND($T565&gt;=DATEVALUE("10/1/20"&amp;RIGHT(BT$1,2)),$U565&lt;=DATEVALUE("9/30/20"&amp;RIGHT(BU$1,2))),NETWORKDAYS($T565,$U565,Holidays!$J$3:$J$937),
IF(AND($T565&lt;DATEVALUE("10/1/20"&amp;RIGHT(BT$1,2)),$U565&lt;=DATEVALUE("9/30/20"&amp;RIGHT(BU$1,2))),NETWORKDAYS(DATEVALUE("10/1/20"&amp;RIGHT(BT$1,2)),$U565,Holidays!$J$3:$J$937),
IF($T565&lt;DATEVALUE("10/1/20"&amp;RIGHT(BT$1,2)),NETWORKDAYS(DATEVALUE("10/1/20"&amp;RIGHT(BT$1,2)),DATEVALUE("9/30/20"&amp;RIGHT(BU$1,2)),Holidays!$J$3:$J$937),
IF($T565&gt;=DATEVALUE("10/1/20"&amp;RIGHT(BT$1,2)),NETWORKDAYS($T565,DATEVALUE("9/30/20"&amp;RIGHT(BU$1,2)),Holidays!$J$3:$J$937),"")))),"")/(NETWORKDAYS($T565,$U565,Holidays!$J$3:$J$937)),0))</f>
        <v/>
      </c>
      <c r="BV565" s="87" t="str">
        <f>IF($Q565="","",IFERROR(IF(OR(AND($T565&gt;=DATEVALUE("10/1/20"&amp;RIGHT(BU$1,2)),$T565&lt;=DATEVALUE("9/30/20"&amp;RIGHT(BV$1,2))),AND($U565&gt;=DATEVALUE("10/1/20"&amp;RIGHT(BU$1,2)),$U565&lt;=DATEVALUE("9/30/20"&amp;RIGHT(BV$1,2))),AND($T565&lt;=DATEVALUE("10/1/20"&amp;RIGHT(BU$1,2)),$U565&gt;=DATEVALUE("9/30/20"&amp;RIGHT(BV$1,2)))),
IF(AND($T565&gt;=DATEVALUE("10/1/20"&amp;RIGHT(BU$1,2)),$U565&lt;=DATEVALUE("9/30/20"&amp;RIGHT(BV$1,2))),NETWORKDAYS($T565,$U565,Holidays!$J$3:$J$937),
IF(AND($T565&lt;DATEVALUE("10/1/20"&amp;RIGHT(BU$1,2)),$U565&lt;=DATEVALUE("9/30/20"&amp;RIGHT(BV$1,2))),NETWORKDAYS(DATEVALUE("10/1/20"&amp;RIGHT(BU$1,2)),$U565,Holidays!$J$3:$J$937),
IF($T565&lt;DATEVALUE("10/1/20"&amp;RIGHT(BU$1,2)),NETWORKDAYS(DATEVALUE("10/1/20"&amp;RIGHT(BU$1,2)),DATEVALUE("9/30/20"&amp;RIGHT(BV$1,2)),Holidays!$J$3:$J$937),
IF($T565&gt;=DATEVALUE("10/1/20"&amp;RIGHT(BU$1,2)),NETWORKDAYS($T565,DATEVALUE("9/30/20"&amp;RIGHT(BV$1,2)),Holidays!$J$3:$J$937),"")))),"")/(NETWORKDAYS($T565,$U565,Holidays!$J$3:$J$937)),0))</f>
        <v/>
      </c>
      <c r="BW565" s="87" t="str">
        <f>IF($Q565="","",IFERROR(IF(OR(AND($T565&gt;=DATEVALUE("10/1/20"&amp;RIGHT(BV$1,2)),$T565&lt;=DATEVALUE("9/30/20"&amp;RIGHT(BW$1,2))),AND($U565&gt;=DATEVALUE("10/1/20"&amp;RIGHT(BV$1,2)),$U565&lt;=DATEVALUE("9/30/20"&amp;RIGHT(BW$1,2))),AND($T565&lt;=DATEVALUE("10/1/20"&amp;RIGHT(BV$1,2)),$U565&gt;=DATEVALUE("9/30/20"&amp;RIGHT(BW$1,2)))),
IF(AND($T565&gt;=DATEVALUE("10/1/20"&amp;RIGHT(BV$1,2)),$U565&lt;=DATEVALUE("9/30/20"&amp;RIGHT(BW$1,2))),NETWORKDAYS($T565,$U565,Holidays!$J$3:$J$937),
IF(AND($T565&lt;DATEVALUE("10/1/20"&amp;RIGHT(BV$1,2)),$U565&lt;=DATEVALUE("9/30/20"&amp;RIGHT(BW$1,2))),NETWORKDAYS(DATEVALUE("10/1/20"&amp;RIGHT(BV$1,2)),$U565,Holidays!$J$3:$J$937),
IF($T565&lt;DATEVALUE("10/1/20"&amp;RIGHT(BV$1,2)),NETWORKDAYS(DATEVALUE("10/1/20"&amp;RIGHT(BV$1,2)),DATEVALUE("9/30/20"&amp;RIGHT(BW$1,2)),Holidays!$J$3:$J$937),
IF($T565&gt;=DATEVALUE("10/1/20"&amp;RIGHT(BV$1,2)),NETWORKDAYS($T565,DATEVALUE("9/30/20"&amp;RIGHT(BW$1,2)),Holidays!$J$3:$J$937),"")))),"")/(NETWORKDAYS($T565,$U565,Holidays!$J$3:$J$937)),0))</f>
        <v/>
      </c>
      <c r="BX565" s="87" t="str">
        <f>IF($Q565="","",IFERROR(IF(OR(AND($T565&gt;=DATEVALUE("10/1/20"&amp;RIGHT(BW$1,2)),$T565&lt;=DATEVALUE("9/30/20"&amp;RIGHT(BX$1,2))),AND($U565&gt;=DATEVALUE("10/1/20"&amp;RIGHT(BW$1,2)),$U565&lt;=DATEVALUE("9/30/20"&amp;RIGHT(BX$1,2))),AND($T565&lt;=DATEVALUE("10/1/20"&amp;RIGHT(BW$1,2)),$U565&gt;=DATEVALUE("9/30/20"&amp;RIGHT(BX$1,2)))),
IF(AND($T565&gt;=DATEVALUE("10/1/20"&amp;RIGHT(BW$1,2)),$U565&lt;=DATEVALUE("9/30/20"&amp;RIGHT(BX$1,2))),NETWORKDAYS($T565,$U565,Holidays!$J$3:$J$937),
IF(AND($T565&lt;DATEVALUE("10/1/20"&amp;RIGHT(BW$1,2)),$U565&lt;=DATEVALUE("9/30/20"&amp;RIGHT(BX$1,2))),NETWORKDAYS(DATEVALUE("10/1/20"&amp;RIGHT(BW$1,2)),$U565,Holidays!$J$3:$J$937),
IF($T565&lt;DATEVALUE("10/1/20"&amp;RIGHT(BW$1,2)),NETWORKDAYS(DATEVALUE("10/1/20"&amp;RIGHT(BW$1,2)),DATEVALUE("9/30/20"&amp;RIGHT(BX$1,2)),Holidays!$J$3:$J$937),
IF($T565&gt;=DATEVALUE("10/1/20"&amp;RIGHT(BW$1,2)),NETWORKDAYS($T565,DATEVALUE("9/30/20"&amp;RIGHT(BX$1,2)),Holidays!$J$3:$J$937),"")))),"")/(NETWORKDAYS($T565,$U565,Holidays!$J$3:$J$937)),0))</f>
        <v/>
      </c>
      <c r="BY565" s="87" t="str">
        <f>IF($Q565="","",IFERROR(IF(OR(AND($T565&gt;=DATEVALUE("10/1/20"&amp;RIGHT(BX$1,2)),$T565&lt;=DATEVALUE("9/30/20"&amp;RIGHT(BY$1,2))),AND($U565&gt;=DATEVALUE("10/1/20"&amp;RIGHT(BX$1,2)),$U565&lt;=DATEVALUE("9/30/20"&amp;RIGHT(BY$1,2))),AND($T565&lt;=DATEVALUE("10/1/20"&amp;RIGHT(BX$1,2)),$U565&gt;=DATEVALUE("9/30/20"&amp;RIGHT(BY$1,2)))),
IF(AND($T565&gt;=DATEVALUE("10/1/20"&amp;RIGHT(BX$1,2)),$U565&lt;=DATEVALUE("9/30/20"&amp;RIGHT(BY$1,2))),NETWORKDAYS($T565,$U565,Holidays!$J$3:$J$937),
IF(AND($T565&lt;DATEVALUE("10/1/20"&amp;RIGHT(BX$1,2)),$U565&lt;=DATEVALUE("9/30/20"&amp;RIGHT(BY$1,2))),NETWORKDAYS(DATEVALUE("10/1/20"&amp;RIGHT(BX$1,2)),$U565,Holidays!$J$3:$J$937),
IF($T565&lt;DATEVALUE("10/1/20"&amp;RIGHT(BX$1,2)),NETWORKDAYS(DATEVALUE("10/1/20"&amp;RIGHT(BX$1,2)),DATEVALUE("9/30/20"&amp;RIGHT(BY$1,2)),Holidays!$J$3:$J$937),
IF($T565&gt;=DATEVALUE("10/1/20"&amp;RIGHT(BX$1,2)),NETWORKDAYS($T565,DATEVALUE("9/30/20"&amp;RIGHT(BY$1,2)),Holidays!$J$3:$J$937),"")))),"")/(NETWORKDAYS($T565,$U565,Holidays!$J$3:$J$937)),0))</f>
        <v/>
      </c>
      <c r="BZ565" s="87" t="str">
        <f>IF($Q565="","",IFERROR(IF(OR(AND($T565&gt;=DATEVALUE("10/1/20"&amp;RIGHT(BY$1,2)),$T565&lt;=DATEVALUE("9/30/20"&amp;RIGHT(BZ$1,2))),AND($U565&gt;=DATEVALUE("10/1/20"&amp;RIGHT(BY$1,2)),$U565&lt;=DATEVALUE("9/30/20"&amp;RIGHT(BZ$1,2))),AND($T565&lt;=DATEVALUE("10/1/20"&amp;RIGHT(BY$1,2)),$U565&gt;=DATEVALUE("9/30/20"&amp;RIGHT(BZ$1,2)))),
IF(AND($T565&gt;=DATEVALUE("10/1/20"&amp;RIGHT(BY$1,2)),$U565&lt;=DATEVALUE("9/30/20"&amp;RIGHT(BZ$1,2))),NETWORKDAYS($T565,$U565,Holidays!$J$3:$J$937),
IF(AND($T565&lt;DATEVALUE("10/1/20"&amp;RIGHT(BY$1,2)),$U565&lt;=DATEVALUE("9/30/20"&amp;RIGHT(BZ$1,2))),NETWORKDAYS(DATEVALUE("10/1/20"&amp;RIGHT(BY$1,2)),$U565,Holidays!$J$3:$J$937),
IF($T565&lt;DATEVALUE("10/1/20"&amp;RIGHT(BY$1,2)),NETWORKDAYS(DATEVALUE("10/1/20"&amp;RIGHT(BY$1,2)),DATEVALUE("9/30/20"&amp;RIGHT(BZ$1,2)),Holidays!$J$3:$J$937),
IF($T565&gt;=DATEVALUE("10/1/20"&amp;RIGHT(BY$1,2)),NETWORKDAYS($T565,DATEVALUE("9/30/20"&amp;RIGHT(BZ$1,2)),Holidays!$J$3:$J$937),"")))),"")/(NETWORKDAYS($T565,$U565,Holidays!$J$3:$J$937)),0))</f>
        <v/>
      </c>
      <c r="CA565" s="87" t="str">
        <f>IF($Q565="","",IFERROR(IF(OR(AND($T565&gt;=DATEVALUE("10/1/20"&amp;RIGHT(BZ$1,2)),$T565&lt;=DATEVALUE("9/30/20"&amp;RIGHT(CA$1,2))),AND($U565&gt;=DATEVALUE("10/1/20"&amp;RIGHT(BZ$1,2)),$U565&lt;=DATEVALUE("9/30/20"&amp;RIGHT(CA$1,2))),AND($T565&lt;=DATEVALUE("10/1/20"&amp;RIGHT(BZ$1,2)),$U565&gt;=DATEVALUE("9/30/20"&amp;RIGHT(CA$1,2)))),
IF(AND($T565&gt;=DATEVALUE("10/1/20"&amp;RIGHT(BZ$1,2)),$U565&lt;=DATEVALUE("9/30/20"&amp;RIGHT(CA$1,2))),NETWORKDAYS($T565,$U565,Holidays!$J$3:$J$937),
IF(AND($T565&lt;DATEVALUE("10/1/20"&amp;RIGHT(BZ$1,2)),$U565&lt;=DATEVALUE("9/30/20"&amp;RIGHT(CA$1,2))),NETWORKDAYS(DATEVALUE("10/1/20"&amp;RIGHT(BZ$1,2)),$U565,Holidays!$J$3:$J$937),
IF($T565&lt;DATEVALUE("10/1/20"&amp;RIGHT(BZ$1,2)),NETWORKDAYS(DATEVALUE("10/1/20"&amp;RIGHT(BZ$1,2)),DATEVALUE("9/30/20"&amp;RIGHT(CA$1,2)),Holidays!$J$3:$J$937),
IF($T565&gt;=DATEVALUE("10/1/20"&amp;RIGHT(BZ$1,2)),NETWORKDAYS($T565,DATEVALUE("9/30/20"&amp;RIGHT(CA$1,2)),Holidays!$J$3:$J$937),"")))),"")/(NETWORKDAYS($T565,$U565,Holidays!$J$3:$J$937)),0))</f>
        <v/>
      </c>
      <c r="CB565" s="87" t="str">
        <f>IF($Q565="","",IFERROR(IF(OR(AND($T565&gt;=DATEVALUE("10/1/20"&amp;RIGHT(CA$1,2)),$T565&lt;=DATEVALUE("9/30/20"&amp;RIGHT(CB$1,2))),AND($U565&gt;=DATEVALUE("10/1/20"&amp;RIGHT(CA$1,2)),$U565&lt;=DATEVALUE("9/30/20"&amp;RIGHT(CB$1,2))),AND($T565&lt;=DATEVALUE("10/1/20"&amp;RIGHT(CA$1,2)),$U565&gt;=DATEVALUE("9/30/20"&amp;RIGHT(CB$1,2)))),
IF(AND($T565&gt;=DATEVALUE("10/1/20"&amp;RIGHT(CA$1,2)),$U565&lt;=DATEVALUE("9/30/20"&amp;RIGHT(CB$1,2))),NETWORKDAYS($T565,$U565,Holidays!$J$3:$J$937),
IF(AND($T565&lt;DATEVALUE("10/1/20"&amp;RIGHT(CA$1,2)),$U565&lt;=DATEVALUE("9/30/20"&amp;RIGHT(CB$1,2))),NETWORKDAYS(DATEVALUE("10/1/20"&amp;RIGHT(CA$1,2)),$U565,Holidays!$J$3:$J$937),
IF($T565&lt;DATEVALUE("10/1/20"&amp;RIGHT(CA$1,2)),NETWORKDAYS(DATEVALUE("10/1/20"&amp;RIGHT(CA$1,2)),DATEVALUE("9/30/20"&amp;RIGHT(CB$1,2)),Holidays!$J$3:$J$937),
IF($T565&gt;=DATEVALUE("10/1/20"&amp;RIGHT(CA$1,2)),NETWORKDAYS($T565,DATEVALUE("9/30/20"&amp;RIGHT(CB$1,2)),Holidays!$J$3:$J$937),"")))),"")/(NETWORKDAYS($T565,$U565,Holidays!$J$3:$J$937)),0))</f>
        <v/>
      </c>
    </row>
    <row r="566" spans="1:80">
      <c r="A566" s="97"/>
      <c r="B566" s="98" t="str">
        <f ca="1">IF(NOT($A566=""),OFFSET('WBS Reference &amp; User Procedure'!$A$1,MATCH($A566,'WBS Reference &amp; User Procedure'!$A:$A,0)-1,1),"")</f>
        <v/>
      </c>
      <c r="D566" s="97"/>
      <c r="I566" s="78"/>
      <c r="T566" s="104" t="str">
        <f>IF(NOT(Q566=""),IF(NOT($S566=""),$S566,#REF!),"")</f>
        <v/>
      </c>
      <c r="U566" s="104" t="str">
        <f>IF(NOT(Q566=""),WORKDAY(T566,Q566,Holidays!$J$3:$J$937),"")</f>
        <v/>
      </c>
      <c r="V566" s="104"/>
      <c r="W566" s="104"/>
      <c r="X566" s="101" t="str">
        <f t="shared" si="123"/>
        <v/>
      </c>
      <c r="AL566" s="87" t="str">
        <f t="shared" ca="1" si="120"/>
        <v/>
      </c>
      <c r="AN566" s="87" t="str">
        <f t="shared" ref="AN566:AW575" ca="1" si="126">IF($Q566="","",IFERROR(OFFSET(INDIRECT("'"&amp;KEY_RESOURCE_STRUCTURE_TAB&amp;"'!"&amp;KEY_RATE_SET_INDEX&amp;""),$AL566-1,COLUMN()-34),0))</f>
        <v/>
      </c>
      <c r="AO566" s="87" t="str">
        <f t="shared" ca="1" si="126"/>
        <v/>
      </c>
      <c r="AP566" s="87" t="str">
        <f t="shared" ca="1" si="126"/>
        <v/>
      </c>
      <c r="AQ566" s="87" t="str">
        <f t="shared" ca="1" si="126"/>
        <v/>
      </c>
      <c r="AR566" s="87" t="str">
        <f t="shared" ca="1" si="126"/>
        <v/>
      </c>
      <c r="AS566" s="87" t="str">
        <f t="shared" ca="1" si="126"/>
        <v/>
      </c>
      <c r="AT566" s="87" t="str">
        <f t="shared" ca="1" si="126"/>
        <v/>
      </c>
      <c r="AU566" s="87" t="str">
        <f t="shared" ca="1" si="126"/>
        <v/>
      </c>
      <c r="AV566" s="87" t="str">
        <f t="shared" ca="1" si="126"/>
        <v/>
      </c>
      <c r="AW566" s="87" t="str">
        <f t="shared" ca="1" si="126"/>
        <v/>
      </c>
      <c r="AX566" s="87" t="str">
        <f t="shared" ref="AX566:BG575" ca="1" si="127">IF($Q566="","",IFERROR(OFFSET(INDIRECT("'"&amp;KEY_RESOURCE_STRUCTURE_TAB&amp;"'!"&amp;KEY_RATE_SET_INDEX&amp;""),$AL566-1,COLUMN()-34),0))</f>
        <v/>
      </c>
      <c r="AY566" s="87" t="str">
        <f t="shared" ca="1" si="127"/>
        <v/>
      </c>
      <c r="AZ566" s="87" t="str">
        <f t="shared" ca="1" si="127"/>
        <v/>
      </c>
      <c r="BA566" s="87" t="str">
        <f t="shared" ca="1" si="127"/>
        <v/>
      </c>
      <c r="BB566" s="87" t="str">
        <f t="shared" ca="1" si="127"/>
        <v/>
      </c>
      <c r="BC566" s="87" t="str">
        <f t="shared" ca="1" si="127"/>
        <v/>
      </c>
      <c r="BD566" s="87" t="str">
        <f t="shared" ca="1" si="127"/>
        <v/>
      </c>
      <c r="BE566" s="87" t="str">
        <f t="shared" ca="1" si="127"/>
        <v/>
      </c>
      <c r="BF566" s="87" t="str">
        <f t="shared" ca="1" si="127"/>
        <v/>
      </c>
      <c r="BG566" s="87" t="str">
        <f t="shared" ca="1" si="127"/>
        <v/>
      </c>
      <c r="BI566" s="87" t="str">
        <f>IF($Q566="","",IFERROR(IF(OR(AND($T566&gt;=DATEVALUE("10/1/20"&amp;RIGHT(BH$1,2)),$T566&lt;=DATEVALUE("9/30/20"&amp;RIGHT(BI$1,2))),AND($U566&gt;=DATEVALUE("10/1/20"&amp;RIGHT(BH$1,2)),$U566&lt;=DATEVALUE("9/30/20"&amp;RIGHT(BI$1,2))),AND($T566&lt;=DATEVALUE("10/1/20"&amp;RIGHT(BH$1,2)),$U566&gt;=DATEVALUE("9/30/20"&amp;RIGHT(BI$1,2)))),
IF(AND($T566&gt;=DATEVALUE("10/1/20"&amp;RIGHT(BH$1,2)),$U566&lt;=DATEVALUE("9/30/20"&amp;RIGHT(BI$1,2))),NETWORKDAYS($T566,$U566,Holidays!$J$3:$J$937),
IF(AND($T566&lt;DATEVALUE("10/1/20"&amp;RIGHT(BH$1,2)),$U566&lt;=DATEVALUE("9/30/20"&amp;RIGHT(BI$1,2))),NETWORKDAYS(DATEVALUE("10/1/20"&amp;RIGHT(BH$1,2)),$U566,Holidays!$J$3:$J$937),
IF($T566&lt;DATEVALUE("10/1/20"&amp;RIGHT(BH$1,2)),NETWORKDAYS(DATEVALUE("10/1/20"&amp;RIGHT(BH$1,2)),DATEVALUE("9/30/20"&amp;RIGHT(BI$1,2)),Holidays!$J$3:$J$937),
IF($T566&gt;=DATEVALUE("10/1/20"&amp;RIGHT(BH$1,2)),NETWORKDAYS($T566,DATEVALUE("9/30/20"&amp;RIGHT(BI$1,2)),Holidays!$J$3:$J$937),"")))),"")/(NETWORKDAYS($T566,$U566,Holidays!$J$3:$J$937)),0))</f>
        <v/>
      </c>
      <c r="BJ566" s="87" t="str">
        <f>IF($Q566="","",IFERROR(IF(OR(AND($T566&gt;=DATEVALUE("10/1/20"&amp;RIGHT(BI$1,2)),$T566&lt;=DATEVALUE("9/30/20"&amp;RIGHT(BJ$1,2))),AND($U566&gt;=DATEVALUE("10/1/20"&amp;RIGHT(BI$1,2)),$U566&lt;=DATEVALUE("9/30/20"&amp;RIGHT(BJ$1,2))),AND($T566&lt;=DATEVALUE("10/1/20"&amp;RIGHT(BI$1,2)),$U566&gt;=DATEVALUE("9/30/20"&amp;RIGHT(BJ$1,2)))),
IF(AND($T566&gt;=DATEVALUE("10/1/20"&amp;RIGHT(BI$1,2)),$U566&lt;=DATEVALUE("9/30/20"&amp;RIGHT(BJ$1,2))),NETWORKDAYS($T566,$U566,Holidays!$J$3:$J$937),
IF(AND($T566&lt;DATEVALUE("10/1/20"&amp;RIGHT(BI$1,2)),$U566&lt;=DATEVALUE("9/30/20"&amp;RIGHT(BJ$1,2))),NETWORKDAYS(DATEVALUE("10/1/20"&amp;RIGHT(BI$1,2)),$U566,Holidays!$J$3:$J$937),
IF($T566&lt;DATEVALUE("10/1/20"&amp;RIGHT(BI$1,2)),NETWORKDAYS(DATEVALUE("10/1/20"&amp;RIGHT(BI$1,2)),DATEVALUE("9/30/20"&amp;RIGHT(BJ$1,2)),Holidays!$J$3:$J$937),
IF($T566&gt;=DATEVALUE("10/1/20"&amp;RIGHT(BI$1,2)),NETWORKDAYS($T566,DATEVALUE("9/30/20"&amp;RIGHT(BJ$1,2)),Holidays!$J$3:$J$937),"")))),"")/(NETWORKDAYS($T566,$U566,Holidays!$J$3:$J$937)),0))</f>
        <v/>
      </c>
      <c r="BK566" s="87" t="str">
        <f>IF($Q566="","",IFERROR(IF(OR(AND($T566&gt;=DATEVALUE("10/1/20"&amp;RIGHT(BJ$1,2)),$T566&lt;=DATEVALUE("9/30/20"&amp;RIGHT(BK$1,2))),AND($U566&gt;=DATEVALUE("10/1/20"&amp;RIGHT(BJ$1,2)),$U566&lt;=DATEVALUE("9/30/20"&amp;RIGHT(BK$1,2))),AND($T566&lt;=DATEVALUE("10/1/20"&amp;RIGHT(BJ$1,2)),$U566&gt;=DATEVALUE("9/30/20"&amp;RIGHT(BK$1,2)))),
IF(AND($T566&gt;=DATEVALUE("10/1/20"&amp;RIGHT(BJ$1,2)),$U566&lt;=DATEVALUE("9/30/20"&amp;RIGHT(BK$1,2))),NETWORKDAYS($T566,$U566,Holidays!$J$3:$J$937),
IF(AND($T566&lt;DATEVALUE("10/1/20"&amp;RIGHT(BJ$1,2)),$U566&lt;=DATEVALUE("9/30/20"&amp;RIGHT(BK$1,2))),NETWORKDAYS(DATEVALUE("10/1/20"&amp;RIGHT(BJ$1,2)),$U566,Holidays!$J$3:$J$937),
IF($T566&lt;DATEVALUE("10/1/20"&amp;RIGHT(BJ$1,2)),NETWORKDAYS(DATEVALUE("10/1/20"&amp;RIGHT(BJ$1,2)),DATEVALUE("9/30/20"&amp;RIGHT(BK$1,2)),Holidays!$J$3:$J$937),
IF($T566&gt;=DATEVALUE("10/1/20"&amp;RIGHT(BJ$1,2)),NETWORKDAYS($T566,DATEVALUE("9/30/20"&amp;RIGHT(BK$1,2)),Holidays!$J$3:$J$937),"")))),"")/(NETWORKDAYS($T566,$U566,Holidays!$J$3:$J$937)),0))</f>
        <v/>
      </c>
      <c r="BL566" s="87" t="str">
        <f>IF($Q566="","",IFERROR(IF(OR(AND($T566&gt;=DATEVALUE("10/1/20"&amp;RIGHT(BK$1,2)),$T566&lt;=DATEVALUE("9/30/20"&amp;RIGHT(BL$1,2))),AND($U566&gt;=DATEVALUE("10/1/20"&amp;RIGHT(BK$1,2)),$U566&lt;=DATEVALUE("9/30/20"&amp;RIGHT(BL$1,2))),AND($T566&lt;=DATEVALUE("10/1/20"&amp;RIGHT(BK$1,2)),$U566&gt;=DATEVALUE("9/30/20"&amp;RIGHT(BL$1,2)))),
IF(AND($T566&gt;=DATEVALUE("10/1/20"&amp;RIGHT(BK$1,2)),$U566&lt;=DATEVALUE("9/30/20"&amp;RIGHT(BL$1,2))),NETWORKDAYS($T566,$U566,Holidays!$J$3:$J$937),
IF(AND($T566&lt;DATEVALUE("10/1/20"&amp;RIGHT(BK$1,2)),$U566&lt;=DATEVALUE("9/30/20"&amp;RIGHT(BL$1,2))),NETWORKDAYS(DATEVALUE("10/1/20"&amp;RIGHT(BK$1,2)),$U566,Holidays!$J$3:$J$937),
IF($T566&lt;DATEVALUE("10/1/20"&amp;RIGHT(BK$1,2)),NETWORKDAYS(DATEVALUE("10/1/20"&amp;RIGHT(BK$1,2)),DATEVALUE("9/30/20"&amp;RIGHT(BL$1,2)),Holidays!$J$3:$J$937),
IF($T566&gt;=DATEVALUE("10/1/20"&amp;RIGHT(BK$1,2)),NETWORKDAYS($T566,DATEVALUE("9/30/20"&amp;RIGHT(BL$1,2)),Holidays!$J$3:$J$937),"")))),"")/(NETWORKDAYS($T566,$U566,Holidays!$J$3:$J$937)),0))</f>
        <v/>
      </c>
      <c r="BM566" s="87" t="str">
        <f>IF($Q566="","",IFERROR(IF(OR(AND($T566&gt;=DATEVALUE("10/1/20"&amp;RIGHT(BL$1,2)),$T566&lt;=DATEVALUE("9/30/20"&amp;RIGHT(BM$1,2))),AND($U566&gt;=DATEVALUE("10/1/20"&amp;RIGHT(BL$1,2)),$U566&lt;=DATEVALUE("9/30/20"&amp;RIGHT(BM$1,2))),AND($T566&lt;=DATEVALUE("10/1/20"&amp;RIGHT(BL$1,2)),$U566&gt;=DATEVALUE("9/30/20"&amp;RIGHT(BM$1,2)))),
IF(AND($T566&gt;=DATEVALUE("10/1/20"&amp;RIGHT(BL$1,2)),$U566&lt;=DATEVALUE("9/30/20"&amp;RIGHT(BM$1,2))),NETWORKDAYS($T566,$U566,Holidays!$J$3:$J$937),
IF(AND($T566&lt;DATEVALUE("10/1/20"&amp;RIGHT(BL$1,2)),$U566&lt;=DATEVALUE("9/30/20"&amp;RIGHT(BM$1,2))),NETWORKDAYS(DATEVALUE("10/1/20"&amp;RIGHT(BL$1,2)),$U566,Holidays!$J$3:$J$937),
IF($T566&lt;DATEVALUE("10/1/20"&amp;RIGHT(BL$1,2)),NETWORKDAYS(DATEVALUE("10/1/20"&amp;RIGHT(BL$1,2)),DATEVALUE("9/30/20"&amp;RIGHT(BM$1,2)),Holidays!$J$3:$J$937),
IF($T566&gt;=DATEVALUE("10/1/20"&amp;RIGHT(BL$1,2)),NETWORKDAYS($T566,DATEVALUE("9/30/20"&amp;RIGHT(BM$1,2)),Holidays!$J$3:$J$937),"")))),"")/(NETWORKDAYS($T566,$U566,Holidays!$J$3:$J$937)),0))</f>
        <v/>
      </c>
      <c r="BN566" s="87" t="str">
        <f>IF($Q566="","",IFERROR(IF(OR(AND($T566&gt;=DATEVALUE("10/1/20"&amp;RIGHT(BM$1,2)),$T566&lt;=DATEVALUE("9/30/20"&amp;RIGHT(BN$1,2))),AND($U566&gt;=DATEVALUE("10/1/20"&amp;RIGHT(BM$1,2)),$U566&lt;=DATEVALUE("9/30/20"&amp;RIGHT(BN$1,2))),AND($T566&lt;=DATEVALUE("10/1/20"&amp;RIGHT(BM$1,2)),$U566&gt;=DATEVALUE("9/30/20"&amp;RIGHT(BN$1,2)))),
IF(AND($T566&gt;=DATEVALUE("10/1/20"&amp;RIGHT(BM$1,2)),$U566&lt;=DATEVALUE("9/30/20"&amp;RIGHT(BN$1,2))),NETWORKDAYS($T566,$U566,Holidays!$J$3:$J$937),
IF(AND($T566&lt;DATEVALUE("10/1/20"&amp;RIGHT(BM$1,2)),$U566&lt;=DATEVALUE("9/30/20"&amp;RIGHT(BN$1,2))),NETWORKDAYS(DATEVALUE("10/1/20"&amp;RIGHT(BM$1,2)),$U566,Holidays!$J$3:$J$937),
IF($T566&lt;DATEVALUE("10/1/20"&amp;RIGHT(BM$1,2)),NETWORKDAYS(DATEVALUE("10/1/20"&amp;RIGHT(BM$1,2)),DATEVALUE("9/30/20"&amp;RIGHT(BN$1,2)),Holidays!$J$3:$J$937),
IF($T566&gt;=DATEVALUE("10/1/20"&amp;RIGHT(BM$1,2)),NETWORKDAYS($T566,DATEVALUE("9/30/20"&amp;RIGHT(BN$1,2)),Holidays!$J$3:$J$937),"")))),"")/(NETWORKDAYS($T566,$U566,Holidays!$J$3:$J$937)),0))</f>
        <v/>
      </c>
      <c r="BO566" s="87" t="str">
        <f>IF($Q566="","",IFERROR(IF(OR(AND($T566&gt;=DATEVALUE("10/1/20"&amp;RIGHT(BN$1,2)),$T566&lt;=DATEVALUE("9/30/20"&amp;RIGHT(BO$1,2))),AND($U566&gt;=DATEVALUE("10/1/20"&amp;RIGHT(BN$1,2)),$U566&lt;=DATEVALUE("9/30/20"&amp;RIGHT(BO$1,2))),AND($T566&lt;=DATEVALUE("10/1/20"&amp;RIGHT(BN$1,2)),$U566&gt;=DATEVALUE("9/30/20"&amp;RIGHT(BO$1,2)))),
IF(AND($T566&gt;=DATEVALUE("10/1/20"&amp;RIGHT(BN$1,2)),$U566&lt;=DATEVALUE("9/30/20"&amp;RIGHT(BO$1,2))),NETWORKDAYS($T566,$U566,Holidays!$J$3:$J$937),
IF(AND($T566&lt;DATEVALUE("10/1/20"&amp;RIGHT(BN$1,2)),$U566&lt;=DATEVALUE("9/30/20"&amp;RIGHT(BO$1,2))),NETWORKDAYS(DATEVALUE("10/1/20"&amp;RIGHT(BN$1,2)),$U566,Holidays!$J$3:$J$937),
IF($T566&lt;DATEVALUE("10/1/20"&amp;RIGHT(BN$1,2)),NETWORKDAYS(DATEVALUE("10/1/20"&amp;RIGHT(BN$1,2)),DATEVALUE("9/30/20"&amp;RIGHT(BO$1,2)),Holidays!$J$3:$J$937),
IF($T566&gt;=DATEVALUE("10/1/20"&amp;RIGHT(BN$1,2)),NETWORKDAYS($T566,DATEVALUE("9/30/20"&amp;RIGHT(BO$1,2)),Holidays!$J$3:$J$937),"")))),"")/(NETWORKDAYS($T566,$U566,Holidays!$J$3:$J$937)),0))</f>
        <v/>
      </c>
      <c r="BP566" s="87" t="str">
        <f>IF($Q566="","",IFERROR(IF(OR(AND($T566&gt;=DATEVALUE("10/1/20"&amp;RIGHT(BO$1,2)),$T566&lt;=DATEVALUE("9/30/20"&amp;RIGHT(BP$1,2))),AND($U566&gt;=DATEVALUE("10/1/20"&amp;RIGHT(BO$1,2)),$U566&lt;=DATEVALUE("9/30/20"&amp;RIGHT(BP$1,2))),AND($T566&lt;=DATEVALUE("10/1/20"&amp;RIGHT(BO$1,2)),$U566&gt;=DATEVALUE("9/30/20"&amp;RIGHT(BP$1,2)))),
IF(AND($T566&gt;=DATEVALUE("10/1/20"&amp;RIGHT(BO$1,2)),$U566&lt;=DATEVALUE("9/30/20"&amp;RIGHT(BP$1,2))),NETWORKDAYS($T566,$U566,Holidays!$J$3:$J$937),
IF(AND($T566&lt;DATEVALUE("10/1/20"&amp;RIGHT(BO$1,2)),$U566&lt;=DATEVALUE("9/30/20"&amp;RIGHT(BP$1,2))),NETWORKDAYS(DATEVALUE("10/1/20"&amp;RIGHT(BO$1,2)),$U566,Holidays!$J$3:$J$937),
IF($T566&lt;DATEVALUE("10/1/20"&amp;RIGHT(BO$1,2)),NETWORKDAYS(DATEVALUE("10/1/20"&amp;RIGHT(BO$1,2)),DATEVALUE("9/30/20"&amp;RIGHT(BP$1,2)),Holidays!$J$3:$J$937),
IF($T566&gt;=DATEVALUE("10/1/20"&amp;RIGHT(BO$1,2)),NETWORKDAYS($T566,DATEVALUE("9/30/20"&amp;RIGHT(BP$1,2)),Holidays!$J$3:$J$937),"")))),"")/(NETWORKDAYS($T566,$U566,Holidays!$J$3:$J$937)),0))</f>
        <v/>
      </c>
      <c r="BQ566" s="87" t="str">
        <f>IF($Q566="","",IFERROR(IF(OR(AND($T566&gt;=DATEVALUE("10/1/20"&amp;RIGHT(BP$1,2)),$T566&lt;=DATEVALUE("9/30/20"&amp;RIGHT(BQ$1,2))),AND($U566&gt;=DATEVALUE("10/1/20"&amp;RIGHT(BP$1,2)),$U566&lt;=DATEVALUE("9/30/20"&amp;RIGHT(BQ$1,2))),AND($T566&lt;=DATEVALUE("10/1/20"&amp;RIGHT(BP$1,2)),$U566&gt;=DATEVALUE("9/30/20"&amp;RIGHT(BQ$1,2)))),
IF(AND($T566&gt;=DATEVALUE("10/1/20"&amp;RIGHT(BP$1,2)),$U566&lt;=DATEVALUE("9/30/20"&amp;RIGHT(BQ$1,2))),NETWORKDAYS($T566,$U566,Holidays!$J$3:$J$937),
IF(AND($T566&lt;DATEVALUE("10/1/20"&amp;RIGHT(BP$1,2)),$U566&lt;=DATEVALUE("9/30/20"&amp;RIGHT(BQ$1,2))),NETWORKDAYS(DATEVALUE("10/1/20"&amp;RIGHT(BP$1,2)),$U566,Holidays!$J$3:$J$937),
IF($T566&lt;DATEVALUE("10/1/20"&amp;RIGHT(BP$1,2)),NETWORKDAYS(DATEVALUE("10/1/20"&amp;RIGHT(BP$1,2)),DATEVALUE("9/30/20"&amp;RIGHT(BQ$1,2)),Holidays!$J$3:$J$937),
IF($T566&gt;=DATEVALUE("10/1/20"&amp;RIGHT(BP$1,2)),NETWORKDAYS($T566,DATEVALUE("9/30/20"&amp;RIGHT(BQ$1,2)),Holidays!$J$3:$J$937),"")))),"")/(NETWORKDAYS($T566,$U566,Holidays!$J$3:$J$937)),0))</f>
        <v/>
      </c>
      <c r="BR566" s="87" t="str">
        <f>IF($Q566="","",IFERROR(IF(OR(AND($T566&gt;=DATEVALUE("10/1/20"&amp;RIGHT(BQ$1,2)),$T566&lt;=DATEVALUE("9/30/20"&amp;RIGHT(BR$1,2))),AND($U566&gt;=DATEVALUE("10/1/20"&amp;RIGHT(BQ$1,2)),$U566&lt;=DATEVALUE("9/30/20"&amp;RIGHT(BR$1,2))),AND($T566&lt;=DATEVALUE("10/1/20"&amp;RIGHT(BQ$1,2)),$U566&gt;=DATEVALUE("9/30/20"&amp;RIGHT(BR$1,2)))),
IF(AND($T566&gt;=DATEVALUE("10/1/20"&amp;RIGHT(BQ$1,2)),$U566&lt;=DATEVALUE("9/30/20"&amp;RIGHT(BR$1,2))),NETWORKDAYS($T566,$U566,Holidays!$J$3:$J$937),
IF(AND($T566&lt;DATEVALUE("10/1/20"&amp;RIGHT(BQ$1,2)),$U566&lt;=DATEVALUE("9/30/20"&amp;RIGHT(BR$1,2))),NETWORKDAYS(DATEVALUE("10/1/20"&amp;RIGHT(BQ$1,2)),$U566,Holidays!$J$3:$J$937),
IF($T566&lt;DATEVALUE("10/1/20"&amp;RIGHT(BQ$1,2)),NETWORKDAYS(DATEVALUE("10/1/20"&amp;RIGHT(BQ$1,2)),DATEVALUE("9/30/20"&amp;RIGHT(BR$1,2)),Holidays!$J$3:$J$937),
IF($T566&gt;=DATEVALUE("10/1/20"&amp;RIGHT(BQ$1,2)),NETWORKDAYS($T566,DATEVALUE("9/30/20"&amp;RIGHT(BR$1,2)),Holidays!$J$3:$J$937),"")))),"")/(NETWORKDAYS($T566,$U566,Holidays!$J$3:$J$937)),0))</f>
        <v/>
      </c>
      <c r="BS566" s="87" t="str">
        <f>IF($Q566="","",IFERROR(IF(OR(AND($T566&gt;=DATEVALUE("10/1/20"&amp;RIGHT(BR$1,2)),$T566&lt;=DATEVALUE("9/30/20"&amp;RIGHT(BS$1,2))),AND($U566&gt;=DATEVALUE("10/1/20"&amp;RIGHT(BR$1,2)),$U566&lt;=DATEVALUE("9/30/20"&amp;RIGHT(BS$1,2))),AND($T566&lt;=DATEVALUE("10/1/20"&amp;RIGHT(BR$1,2)),$U566&gt;=DATEVALUE("9/30/20"&amp;RIGHT(BS$1,2)))),
IF(AND($T566&gt;=DATEVALUE("10/1/20"&amp;RIGHT(BR$1,2)),$U566&lt;=DATEVALUE("9/30/20"&amp;RIGHT(BS$1,2))),NETWORKDAYS($T566,$U566,Holidays!$J$3:$J$937),
IF(AND($T566&lt;DATEVALUE("10/1/20"&amp;RIGHT(BR$1,2)),$U566&lt;=DATEVALUE("9/30/20"&amp;RIGHT(BS$1,2))),NETWORKDAYS(DATEVALUE("10/1/20"&amp;RIGHT(BR$1,2)),$U566,Holidays!$J$3:$J$937),
IF($T566&lt;DATEVALUE("10/1/20"&amp;RIGHT(BR$1,2)),NETWORKDAYS(DATEVALUE("10/1/20"&amp;RIGHT(BR$1,2)),DATEVALUE("9/30/20"&amp;RIGHT(BS$1,2)),Holidays!$J$3:$J$937),
IF($T566&gt;=DATEVALUE("10/1/20"&amp;RIGHT(BR$1,2)),NETWORKDAYS($T566,DATEVALUE("9/30/20"&amp;RIGHT(BS$1,2)),Holidays!$J$3:$J$937),"")))),"")/(NETWORKDAYS($T566,$U566,Holidays!$J$3:$J$937)),0))</f>
        <v/>
      </c>
      <c r="BT566" s="87" t="str">
        <f>IF($Q566="","",IFERROR(IF(OR(AND($T566&gt;=DATEVALUE("10/1/20"&amp;RIGHT(BS$1,2)),$T566&lt;=DATEVALUE("9/30/20"&amp;RIGHT(BT$1,2))),AND($U566&gt;=DATEVALUE("10/1/20"&amp;RIGHT(BS$1,2)),$U566&lt;=DATEVALUE("9/30/20"&amp;RIGHT(BT$1,2))),AND($T566&lt;=DATEVALUE("10/1/20"&amp;RIGHT(BS$1,2)),$U566&gt;=DATEVALUE("9/30/20"&amp;RIGHT(BT$1,2)))),
IF(AND($T566&gt;=DATEVALUE("10/1/20"&amp;RIGHT(BS$1,2)),$U566&lt;=DATEVALUE("9/30/20"&amp;RIGHT(BT$1,2))),NETWORKDAYS($T566,$U566,Holidays!$J$3:$J$937),
IF(AND($T566&lt;DATEVALUE("10/1/20"&amp;RIGHT(BS$1,2)),$U566&lt;=DATEVALUE("9/30/20"&amp;RIGHT(BT$1,2))),NETWORKDAYS(DATEVALUE("10/1/20"&amp;RIGHT(BS$1,2)),$U566,Holidays!$J$3:$J$937),
IF($T566&lt;DATEVALUE("10/1/20"&amp;RIGHT(BS$1,2)),NETWORKDAYS(DATEVALUE("10/1/20"&amp;RIGHT(BS$1,2)),DATEVALUE("9/30/20"&amp;RIGHT(BT$1,2)),Holidays!$J$3:$J$937),
IF($T566&gt;=DATEVALUE("10/1/20"&amp;RIGHT(BS$1,2)),NETWORKDAYS($T566,DATEVALUE("9/30/20"&amp;RIGHT(BT$1,2)),Holidays!$J$3:$J$937),"")))),"")/(NETWORKDAYS($T566,$U566,Holidays!$J$3:$J$937)),0))</f>
        <v/>
      </c>
      <c r="BU566" s="87" t="str">
        <f>IF($Q566="","",IFERROR(IF(OR(AND($T566&gt;=DATEVALUE("10/1/20"&amp;RIGHT(BT$1,2)),$T566&lt;=DATEVALUE("9/30/20"&amp;RIGHT(BU$1,2))),AND($U566&gt;=DATEVALUE("10/1/20"&amp;RIGHT(BT$1,2)),$U566&lt;=DATEVALUE("9/30/20"&amp;RIGHT(BU$1,2))),AND($T566&lt;=DATEVALUE("10/1/20"&amp;RIGHT(BT$1,2)),$U566&gt;=DATEVALUE("9/30/20"&amp;RIGHT(BU$1,2)))),
IF(AND($T566&gt;=DATEVALUE("10/1/20"&amp;RIGHT(BT$1,2)),$U566&lt;=DATEVALUE("9/30/20"&amp;RIGHT(BU$1,2))),NETWORKDAYS($T566,$U566,Holidays!$J$3:$J$937),
IF(AND($T566&lt;DATEVALUE("10/1/20"&amp;RIGHT(BT$1,2)),$U566&lt;=DATEVALUE("9/30/20"&amp;RIGHT(BU$1,2))),NETWORKDAYS(DATEVALUE("10/1/20"&amp;RIGHT(BT$1,2)),$U566,Holidays!$J$3:$J$937),
IF($T566&lt;DATEVALUE("10/1/20"&amp;RIGHT(BT$1,2)),NETWORKDAYS(DATEVALUE("10/1/20"&amp;RIGHT(BT$1,2)),DATEVALUE("9/30/20"&amp;RIGHT(BU$1,2)),Holidays!$J$3:$J$937),
IF($T566&gt;=DATEVALUE("10/1/20"&amp;RIGHT(BT$1,2)),NETWORKDAYS($T566,DATEVALUE("9/30/20"&amp;RIGHT(BU$1,2)),Holidays!$J$3:$J$937),"")))),"")/(NETWORKDAYS($T566,$U566,Holidays!$J$3:$J$937)),0))</f>
        <v/>
      </c>
      <c r="BV566" s="87" t="str">
        <f>IF($Q566="","",IFERROR(IF(OR(AND($T566&gt;=DATEVALUE("10/1/20"&amp;RIGHT(BU$1,2)),$T566&lt;=DATEVALUE("9/30/20"&amp;RIGHT(BV$1,2))),AND($U566&gt;=DATEVALUE("10/1/20"&amp;RIGHT(BU$1,2)),$U566&lt;=DATEVALUE("9/30/20"&amp;RIGHT(BV$1,2))),AND($T566&lt;=DATEVALUE("10/1/20"&amp;RIGHT(BU$1,2)),$U566&gt;=DATEVALUE("9/30/20"&amp;RIGHT(BV$1,2)))),
IF(AND($T566&gt;=DATEVALUE("10/1/20"&amp;RIGHT(BU$1,2)),$U566&lt;=DATEVALUE("9/30/20"&amp;RIGHT(BV$1,2))),NETWORKDAYS($T566,$U566,Holidays!$J$3:$J$937),
IF(AND($T566&lt;DATEVALUE("10/1/20"&amp;RIGHT(BU$1,2)),$U566&lt;=DATEVALUE("9/30/20"&amp;RIGHT(BV$1,2))),NETWORKDAYS(DATEVALUE("10/1/20"&amp;RIGHT(BU$1,2)),$U566,Holidays!$J$3:$J$937),
IF($T566&lt;DATEVALUE("10/1/20"&amp;RIGHT(BU$1,2)),NETWORKDAYS(DATEVALUE("10/1/20"&amp;RIGHT(BU$1,2)),DATEVALUE("9/30/20"&amp;RIGHT(BV$1,2)),Holidays!$J$3:$J$937),
IF($T566&gt;=DATEVALUE("10/1/20"&amp;RIGHT(BU$1,2)),NETWORKDAYS($T566,DATEVALUE("9/30/20"&amp;RIGHT(BV$1,2)),Holidays!$J$3:$J$937),"")))),"")/(NETWORKDAYS($T566,$U566,Holidays!$J$3:$J$937)),0))</f>
        <v/>
      </c>
      <c r="BW566" s="87" t="str">
        <f>IF($Q566="","",IFERROR(IF(OR(AND($T566&gt;=DATEVALUE("10/1/20"&amp;RIGHT(BV$1,2)),$T566&lt;=DATEVALUE("9/30/20"&amp;RIGHT(BW$1,2))),AND($U566&gt;=DATEVALUE("10/1/20"&amp;RIGHT(BV$1,2)),$U566&lt;=DATEVALUE("9/30/20"&amp;RIGHT(BW$1,2))),AND($T566&lt;=DATEVALUE("10/1/20"&amp;RIGHT(BV$1,2)),$U566&gt;=DATEVALUE("9/30/20"&amp;RIGHT(BW$1,2)))),
IF(AND($T566&gt;=DATEVALUE("10/1/20"&amp;RIGHT(BV$1,2)),$U566&lt;=DATEVALUE("9/30/20"&amp;RIGHT(BW$1,2))),NETWORKDAYS($T566,$U566,Holidays!$J$3:$J$937),
IF(AND($T566&lt;DATEVALUE("10/1/20"&amp;RIGHT(BV$1,2)),$U566&lt;=DATEVALUE("9/30/20"&amp;RIGHT(BW$1,2))),NETWORKDAYS(DATEVALUE("10/1/20"&amp;RIGHT(BV$1,2)),$U566,Holidays!$J$3:$J$937),
IF($T566&lt;DATEVALUE("10/1/20"&amp;RIGHT(BV$1,2)),NETWORKDAYS(DATEVALUE("10/1/20"&amp;RIGHT(BV$1,2)),DATEVALUE("9/30/20"&amp;RIGHT(BW$1,2)),Holidays!$J$3:$J$937),
IF($T566&gt;=DATEVALUE("10/1/20"&amp;RIGHT(BV$1,2)),NETWORKDAYS($T566,DATEVALUE("9/30/20"&amp;RIGHT(BW$1,2)),Holidays!$J$3:$J$937),"")))),"")/(NETWORKDAYS($T566,$U566,Holidays!$J$3:$J$937)),0))</f>
        <v/>
      </c>
      <c r="BX566" s="87" t="str">
        <f>IF($Q566="","",IFERROR(IF(OR(AND($T566&gt;=DATEVALUE("10/1/20"&amp;RIGHT(BW$1,2)),$T566&lt;=DATEVALUE("9/30/20"&amp;RIGHT(BX$1,2))),AND($U566&gt;=DATEVALUE("10/1/20"&amp;RIGHT(BW$1,2)),$U566&lt;=DATEVALUE("9/30/20"&amp;RIGHT(BX$1,2))),AND($T566&lt;=DATEVALUE("10/1/20"&amp;RIGHT(BW$1,2)),$U566&gt;=DATEVALUE("9/30/20"&amp;RIGHT(BX$1,2)))),
IF(AND($T566&gt;=DATEVALUE("10/1/20"&amp;RIGHT(BW$1,2)),$U566&lt;=DATEVALUE("9/30/20"&amp;RIGHT(BX$1,2))),NETWORKDAYS($T566,$U566,Holidays!$J$3:$J$937),
IF(AND($T566&lt;DATEVALUE("10/1/20"&amp;RIGHT(BW$1,2)),$U566&lt;=DATEVALUE("9/30/20"&amp;RIGHT(BX$1,2))),NETWORKDAYS(DATEVALUE("10/1/20"&amp;RIGHT(BW$1,2)),$U566,Holidays!$J$3:$J$937),
IF($T566&lt;DATEVALUE("10/1/20"&amp;RIGHT(BW$1,2)),NETWORKDAYS(DATEVALUE("10/1/20"&amp;RIGHT(BW$1,2)),DATEVALUE("9/30/20"&amp;RIGHT(BX$1,2)),Holidays!$J$3:$J$937),
IF($T566&gt;=DATEVALUE("10/1/20"&amp;RIGHT(BW$1,2)),NETWORKDAYS($T566,DATEVALUE("9/30/20"&amp;RIGHT(BX$1,2)),Holidays!$J$3:$J$937),"")))),"")/(NETWORKDAYS($T566,$U566,Holidays!$J$3:$J$937)),0))</f>
        <v/>
      </c>
      <c r="BY566" s="87" t="str">
        <f>IF($Q566="","",IFERROR(IF(OR(AND($T566&gt;=DATEVALUE("10/1/20"&amp;RIGHT(BX$1,2)),$T566&lt;=DATEVALUE("9/30/20"&amp;RIGHT(BY$1,2))),AND($U566&gt;=DATEVALUE("10/1/20"&amp;RIGHT(BX$1,2)),$U566&lt;=DATEVALUE("9/30/20"&amp;RIGHT(BY$1,2))),AND($T566&lt;=DATEVALUE("10/1/20"&amp;RIGHT(BX$1,2)),$U566&gt;=DATEVALUE("9/30/20"&amp;RIGHT(BY$1,2)))),
IF(AND($T566&gt;=DATEVALUE("10/1/20"&amp;RIGHT(BX$1,2)),$U566&lt;=DATEVALUE("9/30/20"&amp;RIGHT(BY$1,2))),NETWORKDAYS($T566,$U566,Holidays!$J$3:$J$937),
IF(AND($T566&lt;DATEVALUE("10/1/20"&amp;RIGHT(BX$1,2)),$U566&lt;=DATEVALUE("9/30/20"&amp;RIGHT(BY$1,2))),NETWORKDAYS(DATEVALUE("10/1/20"&amp;RIGHT(BX$1,2)),$U566,Holidays!$J$3:$J$937),
IF($T566&lt;DATEVALUE("10/1/20"&amp;RIGHT(BX$1,2)),NETWORKDAYS(DATEVALUE("10/1/20"&amp;RIGHT(BX$1,2)),DATEVALUE("9/30/20"&amp;RIGHT(BY$1,2)),Holidays!$J$3:$J$937),
IF($T566&gt;=DATEVALUE("10/1/20"&amp;RIGHT(BX$1,2)),NETWORKDAYS($T566,DATEVALUE("9/30/20"&amp;RIGHT(BY$1,2)),Holidays!$J$3:$J$937),"")))),"")/(NETWORKDAYS($T566,$U566,Holidays!$J$3:$J$937)),0))</f>
        <v/>
      </c>
      <c r="BZ566" s="87" t="str">
        <f>IF($Q566="","",IFERROR(IF(OR(AND($T566&gt;=DATEVALUE("10/1/20"&amp;RIGHT(BY$1,2)),$T566&lt;=DATEVALUE("9/30/20"&amp;RIGHT(BZ$1,2))),AND($U566&gt;=DATEVALUE("10/1/20"&amp;RIGHT(BY$1,2)),$U566&lt;=DATEVALUE("9/30/20"&amp;RIGHT(BZ$1,2))),AND($T566&lt;=DATEVALUE("10/1/20"&amp;RIGHT(BY$1,2)),$U566&gt;=DATEVALUE("9/30/20"&amp;RIGHT(BZ$1,2)))),
IF(AND($T566&gt;=DATEVALUE("10/1/20"&amp;RIGHT(BY$1,2)),$U566&lt;=DATEVALUE("9/30/20"&amp;RIGHT(BZ$1,2))),NETWORKDAYS($T566,$U566,Holidays!$J$3:$J$937),
IF(AND($T566&lt;DATEVALUE("10/1/20"&amp;RIGHT(BY$1,2)),$U566&lt;=DATEVALUE("9/30/20"&amp;RIGHT(BZ$1,2))),NETWORKDAYS(DATEVALUE("10/1/20"&amp;RIGHT(BY$1,2)),$U566,Holidays!$J$3:$J$937),
IF($T566&lt;DATEVALUE("10/1/20"&amp;RIGHT(BY$1,2)),NETWORKDAYS(DATEVALUE("10/1/20"&amp;RIGHT(BY$1,2)),DATEVALUE("9/30/20"&amp;RIGHT(BZ$1,2)),Holidays!$J$3:$J$937),
IF($T566&gt;=DATEVALUE("10/1/20"&amp;RIGHT(BY$1,2)),NETWORKDAYS($T566,DATEVALUE("9/30/20"&amp;RIGHT(BZ$1,2)),Holidays!$J$3:$J$937),"")))),"")/(NETWORKDAYS($T566,$U566,Holidays!$J$3:$J$937)),0))</f>
        <v/>
      </c>
      <c r="CA566" s="87" t="str">
        <f>IF($Q566="","",IFERROR(IF(OR(AND($T566&gt;=DATEVALUE("10/1/20"&amp;RIGHT(BZ$1,2)),$T566&lt;=DATEVALUE("9/30/20"&amp;RIGHT(CA$1,2))),AND($U566&gt;=DATEVALUE("10/1/20"&amp;RIGHT(BZ$1,2)),$U566&lt;=DATEVALUE("9/30/20"&amp;RIGHT(CA$1,2))),AND($T566&lt;=DATEVALUE("10/1/20"&amp;RIGHT(BZ$1,2)),$U566&gt;=DATEVALUE("9/30/20"&amp;RIGHT(CA$1,2)))),
IF(AND($T566&gt;=DATEVALUE("10/1/20"&amp;RIGHT(BZ$1,2)),$U566&lt;=DATEVALUE("9/30/20"&amp;RIGHT(CA$1,2))),NETWORKDAYS($T566,$U566,Holidays!$J$3:$J$937),
IF(AND($T566&lt;DATEVALUE("10/1/20"&amp;RIGHT(BZ$1,2)),$U566&lt;=DATEVALUE("9/30/20"&amp;RIGHT(CA$1,2))),NETWORKDAYS(DATEVALUE("10/1/20"&amp;RIGHT(BZ$1,2)),$U566,Holidays!$J$3:$J$937),
IF($T566&lt;DATEVALUE("10/1/20"&amp;RIGHT(BZ$1,2)),NETWORKDAYS(DATEVALUE("10/1/20"&amp;RIGHT(BZ$1,2)),DATEVALUE("9/30/20"&amp;RIGHT(CA$1,2)),Holidays!$J$3:$J$937),
IF($T566&gt;=DATEVALUE("10/1/20"&amp;RIGHT(BZ$1,2)),NETWORKDAYS($T566,DATEVALUE("9/30/20"&amp;RIGHT(CA$1,2)),Holidays!$J$3:$J$937),"")))),"")/(NETWORKDAYS($T566,$U566,Holidays!$J$3:$J$937)),0))</f>
        <v/>
      </c>
      <c r="CB566" s="87" t="str">
        <f>IF($Q566="","",IFERROR(IF(OR(AND($T566&gt;=DATEVALUE("10/1/20"&amp;RIGHT(CA$1,2)),$T566&lt;=DATEVALUE("9/30/20"&amp;RIGHT(CB$1,2))),AND($U566&gt;=DATEVALUE("10/1/20"&amp;RIGHT(CA$1,2)),$U566&lt;=DATEVALUE("9/30/20"&amp;RIGHT(CB$1,2))),AND($T566&lt;=DATEVALUE("10/1/20"&amp;RIGHT(CA$1,2)),$U566&gt;=DATEVALUE("9/30/20"&amp;RIGHT(CB$1,2)))),
IF(AND($T566&gt;=DATEVALUE("10/1/20"&amp;RIGHT(CA$1,2)),$U566&lt;=DATEVALUE("9/30/20"&amp;RIGHT(CB$1,2))),NETWORKDAYS($T566,$U566,Holidays!$J$3:$J$937),
IF(AND($T566&lt;DATEVALUE("10/1/20"&amp;RIGHT(CA$1,2)),$U566&lt;=DATEVALUE("9/30/20"&amp;RIGHT(CB$1,2))),NETWORKDAYS(DATEVALUE("10/1/20"&amp;RIGHT(CA$1,2)),$U566,Holidays!$J$3:$J$937),
IF($T566&lt;DATEVALUE("10/1/20"&amp;RIGHT(CA$1,2)),NETWORKDAYS(DATEVALUE("10/1/20"&amp;RIGHT(CA$1,2)),DATEVALUE("9/30/20"&amp;RIGHT(CB$1,2)),Holidays!$J$3:$J$937),
IF($T566&gt;=DATEVALUE("10/1/20"&amp;RIGHT(CA$1,2)),NETWORKDAYS($T566,DATEVALUE("9/30/20"&amp;RIGHT(CB$1,2)),Holidays!$J$3:$J$937),"")))),"")/(NETWORKDAYS($T566,$U566,Holidays!$J$3:$J$937)),0))</f>
        <v/>
      </c>
    </row>
    <row r="567" spans="1:80">
      <c r="A567" s="97"/>
      <c r="B567" s="98" t="str">
        <f ca="1">IF(NOT($A567=""),OFFSET('WBS Reference &amp; User Procedure'!$A$1,MATCH($A567,'WBS Reference &amp; User Procedure'!$A:$A,0)-1,1),"")</f>
        <v/>
      </c>
      <c r="D567" s="97"/>
      <c r="I567" s="78"/>
      <c r="T567" s="104" t="str">
        <f>IF(NOT(Q567=""),IF(NOT($S567=""),$S567,#REF!),"")</f>
        <v/>
      </c>
      <c r="U567" s="104" t="str">
        <f>IF(NOT(Q567=""),WORKDAY(T567,Q567,Holidays!$J$3:$J$937),"")</f>
        <v/>
      </c>
      <c r="V567" s="104"/>
      <c r="W567" s="104"/>
      <c r="X567" s="101" t="str">
        <f t="shared" si="123"/>
        <v/>
      </c>
      <c r="AL567" s="87" t="str">
        <f t="shared" ca="1" si="120"/>
        <v/>
      </c>
      <c r="AN567" s="87" t="str">
        <f t="shared" ca="1" si="126"/>
        <v/>
      </c>
      <c r="AO567" s="87" t="str">
        <f t="shared" ca="1" si="126"/>
        <v/>
      </c>
      <c r="AP567" s="87" t="str">
        <f t="shared" ca="1" si="126"/>
        <v/>
      </c>
      <c r="AQ567" s="87" t="str">
        <f t="shared" ca="1" si="126"/>
        <v/>
      </c>
      <c r="AR567" s="87" t="str">
        <f t="shared" ca="1" si="126"/>
        <v/>
      </c>
      <c r="AS567" s="87" t="str">
        <f t="shared" ca="1" si="126"/>
        <v/>
      </c>
      <c r="AT567" s="87" t="str">
        <f t="shared" ca="1" si="126"/>
        <v/>
      </c>
      <c r="AU567" s="87" t="str">
        <f t="shared" ca="1" si="126"/>
        <v/>
      </c>
      <c r="AV567" s="87" t="str">
        <f t="shared" ca="1" si="126"/>
        <v/>
      </c>
      <c r="AW567" s="87" t="str">
        <f t="shared" ca="1" si="126"/>
        <v/>
      </c>
      <c r="AX567" s="87" t="str">
        <f t="shared" ca="1" si="127"/>
        <v/>
      </c>
      <c r="AY567" s="87" t="str">
        <f t="shared" ca="1" si="127"/>
        <v/>
      </c>
      <c r="AZ567" s="87" t="str">
        <f t="shared" ca="1" si="127"/>
        <v/>
      </c>
      <c r="BA567" s="87" t="str">
        <f t="shared" ca="1" si="127"/>
        <v/>
      </c>
      <c r="BB567" s="87" t="str">
        <f t="shared" ca="1" si="127"/>
        <v/>
      </c>
      <c r="BC567" s="87" t="str">
        <f t="shared" ca="1" si="127"/>
        <v/>
      </c>
      <c r="BD567" s="87" t="str">
        <f t="shared" ca="1" si="127"/>
        <v/>
      </c>
      <c r="BE567" s="87" t="str">
        <f t="shared" ca="1" si="127"/>
        <v/>
      </c>
      <c r="BF567" s="87" t="str">
        <f t="shared" ca="1" si="127"/>
        <v/>
      </c>
      <c r="BG567" s="87" t="str">
        <f t="shared" ca="1" si="127"/>
        <v/>
      </c>
      <c r="BI567" s="87" t="str">
        <f>IF($Q567="","",IFERROR(IF(OR(AND($T567&gt;=DATEVALUE("10/1/20"&amp;RIGHT(BH$1,2)),$T567&lt;=DATEVALUE("9/30/20"&amp;RIGHT(BI$1,2))),AND($U567&gt;=DATEVALUE("10/1/20"&amp;RIGHT(BH$1,2)),$U567&lt;=DATEVALUE("9/30/20"&amp;RIGHT(BI$1,2))),AND($T567&lt;=DATEVALUE("10/1/20"&amp;RIGHT(BH$1,2)),$U567&gt;=DATEVALUE("9/30/20"&amp;RIGHT(BI$1,2)))),
IF(AND($T567&gt;=DATEVALUE("10/1/20"&amp;RIGHT(BH$1,2)),$U567&lt;=DATEVALUE("9/30/20"&amp;RIGHT(BI$1,2))),NETWORKDAYS($T567,$U567,Holidays!$J$3:$J$937),
IF(AND($T567&lt;DATEVALUE("10/1/20"&amp;RIGHT(BH$1,2)),$U567&lt;=DATEVALUE("9/30/20"&amp;RIGHT(BI$1,2))),NETWORKDAYS(DATEVALUE("10/1/20"&amp;RIGHT(BH$1,2)),$U567,Holidays!$J$3:$J$937),
IF($T567&lt;DATEVALUE("10/1/20"&amp;RIGHT(BH$1,2)),NETWORKDAYS(DATEVALUE("10/1/20"&amp;RIGHT(BH$1,2)),DATEVALUE("9/30/20"&amp;RIGHT(BI$1,2)),Holidays!$J$3:$J$937),
IF($T567&gt;=DATEVALUE("10/1/20"&amp;RIGHT(BH$1,2)),NETWORKDAYS($T567,DATEVALUE("9/30/20"&amp;RIGHT(BI$1,2)),Holidays!$J$3:$J$937),"")))),"")/(NETWORKDAYS($T567,$U567,Holidays!$J$3:$J$937)),0))</f>
        <v/>
      </c>
      <c r="BJ567" s="87" t="str">
        <f>IF($Q567="","",IFERROR(IF(OR(AND($T567&gt;=DATEVALUE("10/1/20"&amp;RIGHT(BI$1,2)),$T567&lt;=DATEVALUE("9/30/20"&amp;RIGHT(BJ$1,2))),AND($U567&gt;=DATEVALUE("10/1/20"&amp;RIGHT(BI$1,2)),$U567&lt;=DATEVALUE("9/30/20"&amp;RIGHT(BJ$1,2))),AND($T567&lt;=DATEVALUE("10/1/20"&amp;RIGHT(BI$1,2)),$U567&gt;=DATEVALUE("9/30/20"&amp;RIGHT(BJ$1,2)))),
IF(AND($T567&gt;=DATEVALUE("10/1/20"&amp;RIGHT(BI$1,2)),$U567&lt;=DATEVALUE("9/30/20"&amp;RIGHT(BJ$1,2))),NETWORKDAYS($T567,$U567,Holidays!$J$3:$J$937),
IF(AND($T567&lt;DATEVALUE("10/1/20"&amp;RIGHT(BI$1,2)),$U567&lt;=DATEVALUE("9/30/20"&amp;RIGHT(BJ$1,2))),NETWORKDAYS(DATEVALUE("10/1/20"&amp;RIGHT(BI$1,2)),$U567,Holidays!$J$3:$J$937),
IF($T567&lt;DATEVALUE("10/1/20"&amp;RIGHT(BI$1,2)),NETWORKDAYS(DATEVALUE("10/1/20"&amp;RIGHT(BI$1,2)),DATEVALUE("9/30/20"&amp;RIGHT(BJ$1,2)),Holidays!$J$3:$J$937),
IF($T567&gt;=DATEVALUE("10/1/20"&amp;RIGHT(BI$1,2)),NETWORKDAYS($T567,DATEVALUE("9/30/20"&amp;RIGHT(BJ$1,2)),Holidays!$J$3:$J$937),"")))),"")/(NETWORKDAYS($T567,$U567,Holidays!$J$3:$J$937)),0))</f>
        <v/>
      </c>
      <c r="BK567" s="87" t="str">
        <f>IF($Q567="","",IFERROR(IF(OR(AND($T567&gt;=DATEVALUE("10/1/20"&amp;RIGHT(BJ$1,2)),$T567&lt;=DATEVALUE("9/30/20"&amp;RIGHT(BK$1,2))),AND($U567&gt;=DATEVALUE("10/1/20"&amp;RIGHT(BJ$1,2)),$U567&lt;=DATEVALUE("9/30/20"&amp;RIGHT(BK$1,2))),AND($T567&lt;=DATEVALUE("10/1/20"&amp;RIGHT(BJ$1,2)),$U567&gt;=DATEVALUE("9/30/20"&amp;RIGHT(BK$1,2)))),
IF(AND($T567&gt;=DATEVALUE("10/1/20"&amp;RIGHT(BJ$1,2)),$U567&lt;=DATEVALUE("9/30/20"&amp;RIGHT(BK$1,2))),NETWORKDAYS($T567,$U567,Holidays!$J$3:$J$937),
IF(AND($T567&lt;DATEVALUE("10/1/20"&amp;RIGHT(BJ$1,2)),$U567&lt;=DATEVALUE("9/30/20"&amp;RIGHT(BK$1,2))),NETWORKDAYS(DATEVALUE("10/1/20"&amp;RIGHT(BJ$1,2)),$U567,Holidays!$J$3:$J$937),
IF($T567&lt;DATEVALUE("10/1/20"&amp;RIGHT(BJ$1,2)),NETWORKDAYS(DATEVALUE("10/1/20"&amp;RIGHT(BJ$1,2)),DATEVALUE("9/30/20"&amp;RIGHT(BK$1,2)),Holidays!$J$3:$J$937),
IF($T567&gt;=DATEVALUE("10/1/20"&amp;RIGHT(BJ$1,2)),NETWORKDAYS($T567,DATEVALUE("9/30/20"&amp;RIGHT(BK$1,2)),Holidays!$J$3:$J$937),"")))),"")/(NETWORKDAYS($T567,$U567,Holidays!$J$3:$J$937)),0))</f>
        <v/>
      </c>
      <c r="BL567" s="87" t="str">
        <f>IF($Q567="","",IFERROR(IF(OR(AND($T567&gt;=DATEVALUE("10/1/20"&amp;RIGHT(BK$1,2)),$T567&lt;=DATEVALUE("9/30/20"&amp;RIGHT(BL$1,2))),AND($U567&gt;=DATEVALUE("10/1/20"&amp;RIGHT(BK$1,2)),$U567&lt;=DATEVALUE("9/30/20"&amp;RIGHT(BL$1,2))),AND($T567&lt;=DATEVALUE("10/1/20"&amp;RIGHT(BK$1,2)),$U567&gt;=DATEVALUE("9/30/20"&amp;RIGHT(BL$1,2)))),
IF(AND($T567&gt;=DATEVALUE("10/1/20"&amp;RIGHT(BK$1,2)),$U567&lt;=DATEVALUE("9/30/20"&amp;RIGHT(BL$1,2))),NETWORKDAYS($T567,$U567,Holidays!$J$3:$J$937),
IF(AND($T567&lt;DATEVALUE("10/1/20"&amp;RIGHT(BK$1,2)),$U567&lt;=DATEVALUE("9/30/20"&amp;RIGHT(BL$1,2))),NETWORKDAYS(DATEVALUE("10/1/20"&amp;RIGHT(BK$1,2)),$U567,Holidays!$J$3:$J$937),
IF($T567&lt;DATEVALUE("10/1/20"&amp;RIGHT(BK$1,2)),NETWORKDAYS(DATEVALUE("10/1/20"&amp;RIGHT(BK$1,2)),DATEVALUE("9/30/20"&amp;RIGHT(BL$1,2)),Holidays!$J$3:$J$937),
IF($T567&gt;=DATEVALUE("10/1/20"&amp;RIGHT(BK$1,2)),NETWORKDAYS($T567,DATEVALUE("9/30/20"&amp;RIGHT(BL$1,2)),Holidays!$J$3:$J$937),"")))),"")/(NETWORKDAYS($T567,$U567,Holidays!$J$3:$J$937)),0))</f>
        <v/>
      </c>
      <c r="BM567" s="87" t="str">
        <f>IF($Q567="","",IFERROR(IF(OR(AND($T567&gt;=DATEVALUE("10/1/20"&amp;RIGHT(BL$1,2)),$T567&lt;=DATEVALUE("9/30/20"&amp;RIGHT(BM$1,2))),AND($U567&gt;=DATEVALUE("10/1/20"&amp;RIGHT(BL$1,2)),$U567&lt;=DATEVALUE("9/30/20"&amp;RIGHT(BM$1,2))),AND($T567&lt;=DATEVALUE("10/1/20"&amp;RIGHT(BL$1,2)),$U567&gt;=DATEVALUE("9/30/20"&amp;RIGHT(BM$1,2)))),
IF(AND($T567&gt;=DATEVALUE("10/1/20"&amp;RIGHT(BL$1,2)),$U567&lt;=DATEVALUE("9/30/20"&amp;RIGHT(BM$1,2))),NETWORKDAYS($T567,$U567,Holidays!$J$3:$J$937),
IF(AND($T567&lt;DATEVALUE("10/1/20"&amp;RIGHT(BL$1,2)),$U567&lt;=DATEVALUE("9/30/20"&amp;RIGHT(BM$1,2))),NETWORKDAYS(DATEVALUE("10/1/20"&amp;RIGHT(BL$1,2)),$U567,Holidays!$J$3:$J$937),
IF($T567&lt;DATEVALUE("10/1/20"&amp;RIGHT(BL$1,2)),NETWORKDAYS(DATEVALUE("10/1/20"&amp;RIGHT(BL$1,2)),DATEVALUE("9/30/20"&amp;RIGHT(BM$1,2)),Holidays!$J$3:$J$937),
IF($T567&gt;=DATEVALUE("10/1/20"&amp;RIGHT(BL$1,2)),NETWORKDAYS($T567,DATEVALUE("9/30/20"&amp;RIGHT(BM$1,2)),Holidays!$J$3:$J$937),"")))),"")/(NETWORKDAYS($T567,$U567,Holidays!$J$3:$J$937)),0))</f>
        <v/>
      </c>
      <c r="BN567" s="87" t="str">
        <f>IF($Q567="","",IFERROR(IF(OR(AND($T567&gt;=DATEVALUE("10/1/20"&amp;RIGHT(BM$1,2)),$T567&lt;=DATEVALUE("9/30/20"&amp;RIGHT(BN$1,2))),AND($U567&gt;=DATEVALUE("10/1/20"&amp;RIGHT(BM$1,2)),$U567&lt;=DATEVALUE("9/30/20"&amp;RIGHT(BN$1,2))),AND($T567&lt;=DATEVALUE("10/1/20"&amp;RIGHT(BM$1,2)),$U567&gt;=DATEVALUE("9/30/20"&amp;RIGHT(BN$1,2)))),
IF(AND($T567&gt;=DATEVALUE("10/1/20"&amp;RIGHT(BM$1,2)),$U567&lt;=DATEVALUE("9/30/20"&amp;RIGHT(BN$1,2))),NETWORKDAYS($T567,$U567,Holidays!$J$3:$J$937),
IF(AND($T567&lt;DATEVALUE("10/1/20"&amp;RIGHT(BM$1,2)),$U567&lt;=DATEVALUE("9/30/20"&amp;RIGHT(BN$1,2))),NETWORKDAYS(DATEVALUE("10/1/20"&amp;RIGHT(BM$1,2)),$U567,Holidays!$J$3:$J$937),
IF($T567&lt;DATEVALUE("10/1/20"&amp;RIGHT(BM$1,2)),NETWORKDAYS(DATEVALUE("10/1/20"&amp;RIGHT(BM$1,2)),DATEVALUE("9/30/20"&amp;RIGHT(BN$1,2)),Holidays!$J$3:$J$937),
IF($T567&gt;=DATEVALUE("10/1/20"&amp;RIGHT(BM$1,2)),NETWORKDAYS($T567,DATEVALUE("9/30/20"&amp;RIGHT(BN$1,2)),Holidays!$J$3:$J$937),"")))),"")/(NETWORKDAYS($T567,$U567,Holidays!$J$3:$J$937)),0))</f>
        <v/>
      </c>
      <c r="BO567" s="87" t="str">
        <f>IF($Q567="","",IFERROR(IF(OR(AND($T567&gt;=DATEVALUE("10/1/20"&amp;RIGHT(BN$1,2)),$T567&lt;=DATEVALUE("9/30/20"&amp;RIGHT(BO$1,2))),AND($U567&gt;=DATEVALUE("10/1/20"&amp;RIGHT(BN$1,2)),$U567&lt;=DATEVALUE("9/30/20"&amp;RIGHT(BO$1,2))),AND($T567&lt;=DATEVALUE("10/1/20"&amp;RIGHT(BN$1,2)),$U567&gt;=DATEVALUE("9/30/20"&amp;RIGHT(BO$1,2)))),
IF(AND($T567&gt;=DATEVALUE("10/1/20"&amp;RIGHT(BN$1,2)),$U567&lt;=DATEVALUE("9/30/20"&amp;RIGHT(BO$1,2))),NETWORKDAYS($T567,$U567,Holidays!$J$3:$J$937),
IF(AND($T567&lt;DATEVALUE("10/1/20"&amp;RIGHT(BN$1,2)),$U567&lt;=DATEVALUE("9/30/20"&amp;RIGHT(BO$1,2))),NETWORKDAYS(DATEVALUE("10/1/20"&amp;RIGHT(BN$1,2)),$U567,Holidays!$J$3:$J$937),
IF($T567&lt;DATEVALUE("10/1/20"&amp;RIGHT(BN$1,2)),NETWORKDAYS(DATEVALUE("10/1/20"&amp;RIGHT(BN$1,2)),DATEVALUE("9/30/20"&amp;RIGHT(BO$1,2)),Holidays!$J$3:$J$937),
IF($T567&gt;=DATEVALUE("10/1/20"&amp;RIGHT(BN$1,2)),NETWORKDAYS($T567,DATEVALUE("9/30/20"&amp;RIGHT(BO$1,2)),Holidays!$J$3:$J$937),"")))),"")/(NETWORKDAYS($T567,$U567,Holidays!$J$3:$J$937)),0))</f>
        <v/>
      </c>
      <c r="BP567" s="87" t="str">
        <f>IF($Q567="","",IFERROR(IF(OR(AND($T567&gt;=DATEVALUE("10/1/20"&amp;RIGHT(BO$1,2)),$T567&lt;=DATEVALUE("9/30/20"&amp;RIGHT(BP$1,2))),AND($U567&gt;=DATEVALUE("10/1/20"&amp;RIGHT(BO$1,2)),$U567&lt;=DATEVALUE("9/30/20"&amp;RIGHT(BP$1,2))),AND($T567&lt;=DATEVALUE("10/1/20"&amp;RIGHT(BO$1,2)),$U567&gt;=DATEVALUE("9/30/20"&amp;RIGHT(BP$1,2)))),
IF(AND($T567&gt;=DATEVALUE("10/1/20"&amp;RIGHT(BO$1,2)),$U567&lt;=DATEVALUE("9/30/20"&amp;RIGHT(BP$1,2))),NETWORKDAYS($T567,$U567,Holidays!$J$3:$J$937),
IF(AND($T567&lt;DATEVALUE("10/1/20"&amp;RIGHT(BO$1,2)),$U567&lt;=DATEVALUE("9/30/20"&amp;RIGHT(BP$1,2))),NETWORKDAYS(DATEVALUE("10/1/20"&amp;RIGHT(BO$1,2)),$U567,Holidays!$J$3:$J$937),
IF($T567&lt;DATEVALUE("10/1/20"&amp;RIGHT(BO$1,2)),NETWORKDAYS(DATEVALUE("10/1/20"&amp;RIGHT(BO$1,2)),DATEVALUE("9/30/20"&amp;RIGHT(BP$1,2)),Holidays!$J$3:$J$937),
IF($T567&gt;=DATEVALUE("10/1/20"&amp;RIGHT(BO$1,2)),NETWORKDAYS($T567,DATEVALUE("9/30/20"&amp;RIGHT(BP$1,2)),Holidays!$J$3:$J$937),"")))),"")/(NETWORKDAYS($T567,$U567,Holidays!$J$3:$J$937)),0))</f>
        <v/>
      </c>
      <c r="BQ567" s="87" t="str">
        <f>IF($Q567="","",IFERROR(IF(OR(AND($T567&gt;=DATEVALUE("10/1/20"&amp;RIGHT(BP$1,2)),$T567&lt;=DATEVALUE("9/30/20"&amp;RIGHT(BQ$1,2))),AND($U567&gt;=DATEVALUE("10/1/20"&amp;RIGHT(BP$1,2)),$U567&lt;=DATEVALUE("9/30/20"&amp;RIGHT(BQ$1,2))),AND($T567&lt;=DATEVALUE("10/1/20"&amp;RIGHT(BP$1,2)),$U567&gt;=DATEVALUE("9/30/20"&amp;RIGHT(BQ$1,2)))),
IF(AND($T567&gt;=DATEVALUE("10/1/20"&amp;RIGHT(BP$1,2)),$U567&lt;=DATEVALUE("9/30/20"&amp;RIGHT(BQ$1,2))),NETWORKDAYS($T567,$U567,Holidays!$J$3:$J$937),
IF(AND($T567&lt;DATEVALUE("10/1/20"&amp;RIGHT(BP$1,2)),$U567&lt;=DATEVALUE("9/30/20"&amp;RIGHT(BQ$1,2))),NETWORKDAYS(DATEVALUE("10/1/20"&amp;RIGHT(BP$1,2)),$U567,Holidays!$J$3:$J$937),
IF($T567&lt;DATEVALUE("10/1/20"&amp;RIGHT(BP$1,2)),NETWORKDAYS(DATEVALUE("10/1/20"&amp;RIGHT(BP$1,2)),DATEVALUE("9/30/20"&amp;RIGHT(BQ$1,2)),Holidays!$J$3:$J$937),
IF($T567&gt;=DATEVALUE("10/1/20"&amp;RIGHT(BP$1,2)),NETWORKDAYS($T567,DATEVALUE("9/30/20"&amp;RIGHT(BQ$1,2)),Holidays!$J$3:$J$937),"")))),"")/(NETWORKDAYS($T567,$U567,Holidays!$J$3:$J$937)),0))</f>
        <v/>
      </c>
      <c r="BR567" s="87" t="str">
        <f>IF($Q567="","",IFERROR(IF(OR(AND($T567&gt;=DATEVALUE("10/1/20"&amp;RIGHT(BQ$1,2)),$T567&lt;=DATEVALUE("9/30/20"&amp;RIGHT(BR$1,2))),AND($U567&gt;=DATEVALUE("10/1/20"&amp;RIGHT(BQ$1,2)),$U567&lt;=DATEVALUE("9/30/20"&amp;RIGHT(BR$1,2))),AND($T567&lt;=DATEVALUE("10/1/20"&amp;RIGHT(BQ$1,2)),$U567&gt;=DATEVALUE("9/30/20"&amp;RIGHT(BR$1,2)))),
IF(AND($T567&gt;=DATEVALUE("10/1/20"&amp;RIGHT(BQ$1,2)),$U567&lt;=DATEVALUE("9/30/20"&amp;RIGHT(BR$1,2))),NETWORKDAYS($T567,$U567,Holidays!$J$3:$J$937),
IF(AND($T567&lt;DATEVALUE("10/1/20"&amp;RIGHT(BQ$1,2)),$U567&lt;=DATEVALUE("9/30/20"&amp;RIGHT(BR$1,2))),NETWORKDAYS(DATEVALUE("10/1/20"&amp;RIGHT(BQ$1,2)),$U567,Holidays!$J$3:$J$937),
IF($T567&lt;DATEVALUE("10/1/20"&amp;RIGHT(BQ$1,2)),NETWORKDAYS(DATEVALUE("10/1/20"&amp;RIGHT(BQ$1,2)),DATEVALUE("9/30/20"&amp;RIGHT(BR$1,2)),Holidays!$J$3:$J$937),
IF($T567&gt;=DATEVALUE("10/1/20"&amp;RIGHT(BQ$1,2)),NETWORKDAYS($T567,DATEVALUE("9/30/20"&amp;RIGHT(BR$1,2)),Holidays!$J$3:$J$937),"")))),"")/(NETWORKDAYS($T567,$U567,Holidays!$J$3:$J$937)),0))</f>
        <v/>
      </c>
      <c r="BS567" s="87" t="str">
        <f>IF($Q567="","",IFERROR(IF(OR(AND($T567&gt;=DATEVALUE("10/1/20"&amp;RIGHT(BR$1,2)),$T567&lt;=DATEVALUE("9/30/20"&amp;RIGHT(BS$1,2))),AND($U567&gt;=DATEVALUE("10/1/20"&amp;RIGHT(BR$1,2)),$U567&lt;=DATEVALUE("9/30/20"&amp;RIGHT(BS$1,2))),AND($T567&lt;=DATEVALUE("10/1/20"&amp;RIGHT(BR$1,2)),$U567&gt;=DATEVALUE("9/30/20"&amp;RIGHT(BS$1,2)))),
IF(AND($T567&gt;=DATEVALUE("10/1/20"&amp;RIGHT(BR$1,2)),$U567&lt;=DATEVALUE("9/30/20"&amp;RIGHT(BS$1,2))),NETWORKDAYS($T567,$U567,Holidays!$J$3:$J$937),
IF(AND($T567&lt;DATEVALUE("10/1/20"&amp;RIGHT(BR$1,2)),$U567&lt;=DATEVALUE("9/30/20"&amp;RIGHT(BS$1,2))),NETWORKDAYS(DATEVALUE("10/1/20"&amp;RIGHT(BR$1,2)),$U567,Holidays!$J$3:$J$937),
IF($T567&lt;DATEVALUE("10/1/20"&amp;RIGHT(BR$1,2)),NETWORKDAYS(DATEVALUE("10/1/20"&amp;RIGHT(BR$1,2)),DATEVALUE("9/30/20"&amp;RIGHT(BS$1,2)),Holidays!$J$3:$J$937),
IF($T567&gt;=DATEVALUE("10/1/20"&amp;RIGHT(BR$1,2)),NETWORKDAYS($T567,DATEVALUE("9/30/20"&amp;RIGHT(BS$1,2)),Holidays!$J$3:$J$937),"")))),"")/(NETWORKDAYS($T567,$U567,Holidays!$J$3:$J$937)),0))</f>
        <v/>
      </c>
      <c r="BT567" s="87" t="str">
        <f>IF($Q567="","",IFERROR(IF(OR(AND($T567&gt;=DATEVALUE("10/1/20"&amp;RIGHT(BS$1,2)),$T567&lt;=DATEVALUE("9/30/20"&amp;RIGHT(BT$1,2))),AND($U567&gt;=DATEVALUE("10/1/20"&amp;RIGHT(BS$1,2)),$U567&lt;=DATEVALUE("9/30/20"&amp;RIGHT(BT$1,2))),AND($T567&lt;=DATEVALUE("10/1/20"&amp;RIGHT(BS$1,2)),$U567&gt;=DATEVALUE("9/30/20"&amp;RIGHT(BT$1,2)))),
IF(AND($T567&gt;=DATEVALUE("10/1/20"&amp;RIGHT(BS$1,2)),$U567&lt;=DATEVALUE("9/30/20"&amp;RIGHT(BT$1,2))),NETWORKDAYS($T567,$U567,Holidays!$J$3:$J$937),
IF(AND($T567&lt;DATEVALUE("10/1/20"&amp;RIGHT(BS$1,2)),$U567&lt;=DATEVALUE("9/30/20"&amp;RIGHT(BT$1,2))),NETWORKDAYS(DATEVALUE("10/1/20"&amp;RIGHT(BS$1,2)),$U567,Holidays!$J$3:$J$937),
IF($T567&lt;DATEVALUE("10/1/20"&amp;RIGHT(BS$1,2)),NETWORKDAYS(DATEVALUE("10/1/20"&amp;RIGHT(BS$1,2)),DATEVALUE("9/30/20"&amp;RIGHT(BT$1,2)),Holidays!$J$3:$J$937),
IF($T567&gt;=DATEVALUE("10/1/20"&amp;RIGHT(BS$1,2)),NETWORKDAYS($T567,DATEVALUE("9/30/20"&amp;RIGHT(BT$1,2)),Holidays!$J$3:$J$937),"")))),"")/(NETWORKDAYS($T567,$U567,Holidays!$J$3:$J$937)),0))</f>
        <v/>
      </c>
      <c r="BU567" s="87" t="str">
        <f>IF($Q567="","",IFERROR(IF(OR(AND($T567&gt;=DATEVALUE("10/1/20"&amp;RIGHT(BT$1,2)),$T567&lt;=DATEVALUE("9/30/20"&amp;RIGHT(BU$1,2))),AND($U567&gt;=DATEVALUE("10/1/20"&amp;RIGHT(BT$1,2)),$U567&lt;=DATEVALUE("9/30/20"&amp;RIGHT(BU$1,2))),AND($T567&lt;=DATEVALUE("10/1/20"&amp;RIGHT(BT$1,2)),$U567&gt;=DATEVALUE("9/30/20"&amp;RIGHT(BU$1,2)))),
IF(AND($T567&gt;=DATEVALUE("10/1/20"&amp;RIGHT(BT$1,2)),$U567&lt;=DATEVALUE("9/30/20"&amp;RIGHT(BU$1,2))),NETWORKDAYS($T567,$U567,Holidays!$J$3:$J$937),
IF(AND($T567&lt;DATEVALUE("10/1/20"&amp;RIGHT(BT$1,2)),$U567&lt;=DATEVALUE("9/30/20"&amp;RIGHT(BU$1,2))),NETWORKDAYS(DATEVALUE("10/1/20"&amp;RIGHT(BT$1,2)),$U567,Holidays!$J$3:$J$937),
IF($T567&lt;DATEVALUE("10/1/20"&amp;RIGHT(BT$1,2)),NETWORKDAYS(DATEVALUE("10/1/20"&amp;RIGHT(BT$1,2)),DATEVALUE("9/30/20"&amp;RIGHT(BU$1,2)),Holidays!$J$3:$J$937),
IF($T567&gt;=DATEVALUE("10/1/20"&amp;RIGHT(BT$1,2)),NETWORKDAYS($T567,DATEVALUE("9/30/20"&amp;RIGHT(BU$1,2)),Holidays!$J$3:$J$937),"")))),"")/(NETWORKDAYS($T567,$U567,Holidays!$J$3:$J$937)),0))</f>
        <v/>
      </c>
      <c r="BV567" s="87" t="str">
        <f>IF($Q567="","",IFERROR(IF(OR(AND($T567&gt;=DATEVALUE("10/1/20"&amp;RIGHT(BU$1,2)),$T567&lt;=DATEVALUE("9/30/20"&amp;RIGHT(BV$1,2))),AND($U567&gt;=DATEVALUE("10/1/20"&amp;RIGHT(BU$1,2)),$U567&lt;=DATEVALUE("9/30/20"&amp;RIGHT(BV$1,2))),AND($T567&lt;=DATEVALUE("10/1/20"&amp;RIGHT(BU$1,2)),$U567&gt;=DATEVALUE("9/30/20"&amp;RIGHT(BV$1,2)))),
IF(AND($T567&gt;=DATEVALUE("10/1/20"&amp;RIGHT(BU$1,2)),$U567&lt;=DATEVALUE("9/30/20"&amp;RIGHT(BV$1,2))),NETWORKDAYS($T567,$U567,Holidays!$J$3:$J$937),
IF(AND($T567&lt;DATEVALUE("10/1/20"&amp;RIGHT(BU$1,2)),$U567&lt;=DATEVALUE("9/30/20"&amp;RIGHT(BV$1,2))),NETWORKDAYS(DATEVALUE("10/1/20"&amp;RIGHT(BU$1,2)),$U567,Holidays!$J$3:$J$937),
IF($T567&lt;DATEVALUE("10/1/20"&amp;RIGHT(BU$1,2)),NETWORKDAYS(DATEVALUE("10/1/20"&amp;RIGHT(BU$1,2)),DATEVALUE("9/30/20"&amp;RIGHT(BV$1,2)),Holidays!$J$3:$J$937),
IF($T567&gt;=DATEVALUE("10/1/20"&amp;RIGHT(BU$1,2)),NETWORKDAYS($T567,DATEVALUE("9/30/20"&amp;RIGHT(BV$1,2)),Holidays!$J$3:$J$937),"")))),"")/(NETWORKDAYS($T567,$U567,Holidays!$J$3:$J$937)),0))</f>
        <v/>
      </c>
      <c r="BW567" s="87" t="str">
        <f>IF($Q567="","",IFERROR(IF(OR(AND($T567&gt;=DATEVALUE("10/1/20"&amp;RIGHT(BV$1,2)),$T567&lt;=DATEVALUE("9/30/20"&amp;RIGHT(BW$1,2))),AND($U567&gt;=DATEVALUE("10/1/20"&amp;RIGHT(BV$1,2)),$U567&lt;=DATEVALUE("9/30/20"&amp;RIGHT(BW$1,2))),AND($T567&lt;=DATEVALUE("10/1/20"&amp;RIGHT(BV$1,2)),$U567&gt;=DATEVALUE("9/30/20"&amp;RIGHT(BW$1,2)))),
IF(AND($T567&gt;=DATEVALUE("10/1/20"&amp;RIGHT(BV$1,2)),$U567&lt;=DATEVALUE("9/30/20"&amp;RIGHT(BW$1,2))),NETWORKDAYS($T567,$U567,Holidays!$J$3:$J$937),
IF(AND($T567&lt;DATEVALUE("10/1/20"&amp;RIGHT(BV$1,2)),$U567&lt;=DATEVALUE("9/30/20"&amp;RIGHT(BW$1,2))),NETWORKDAYS(DATEVALUE("10/1/20"&amp;RIGHT(BV$1,2)),$U567,Holidays!$J$3:$J$937),
IF($T567&lt;DATEVALUE("10/1/20"&amp;RIGHT(BV$1,2)),NETWORKDAYS(DATEVALUE("10/1/20"&amp;RIGHT(BV$1,2)),DATEVALUE("9/30/20"&amp;RIGHT(BW$1,2)),Holidays!$J$3:$J$937),
IF($T567&gt;=DATEVALUE("10/1/20"&amp;RIGHT(BV$1,2)),NETWORKDAYS($T567,DATEVALUE("9/30/20"&amp;RIGHT(BW$1,2)),Holidays!$J$3:$J$937),"")))),"")/(NETWORKDAYS($T567,$U567,Holidays!$J$3:$J$937)),0))</f>
        <v/>
      </c>
      <c r="BX567" s="87" t="str">
        <f>IF($Q567="","",IFERROR(IF(OR(AND($T567&gt;=DATEVALUE("10/1/20"&amp;RIGHT(BW$1,2)),$T567&lt;=DATEVALUE("9/30/20"&amp;RIGHT(BX$1,2))),AND($U567&gt;=DATEVALUE("10/1/20"&amp;RIGHT(BW$1,2)),$U567&lt;=DATEVALUE("9/30/20"&amp;RIGHT(BX$1,2))),AND($T567&lt;=DATEVALUE("10/1/20"&amp;RIGHT(BW$1,2)),$U567&gt;=DATEVALUE("9/30/20"&amp;RIGHT(BX$1,2)))),
IF(AND($T567&gt;=DATEVALUE("10/1/20"&amp;RIGHT(BW$1,2)),$U567&lt;=DATEVALUE("9/30/20"&amp;RIGHT(BX$1,2))),NETWORKDAYS($T567,$U567,Holidays!$J$3:$J$937),
IF(AND($T567&lt;DATEVALUE("10/1/20"&amp;RIGHT(BW$1,2)),$U567&lt;=DATEVALUE("9/30/20"&amp;RIGHT(BX$1,2))),NETWORKDAYS(DATEVALUE("10/1/20"&amp;RIGHT(BW$1,2)),$U567,Holidays!$J$3:$J$937),
IF($T567&lt;DATEVALUE("10/1/20"&amp;RIGHT(BW$1,2)),NETWORKDAYS(DATEVALUE("10/1/20"&amp;RIGHT(BW$1,2)),DATEVALUE("9/30/20"&amp;RIGHT(BX$1,2)),Holidays!$J$3:$J$937),
IF($T567&gt;=DATEVALUE("10/1/20"&amp;RIGHT(BW$1,2)),NETWORKDAYS($T567,DATEVALUE("9/30/20"&amp;RIGHT(BX$1,2)),Holidays!$J$3:$J$937),"")))),"")/(NETWORKDAYS($T567,$U567,Holidays!$J$3:$J$937)),0))</f>
        <v/>
      </c>
      <c r="BY567" s="87" t="str">
        <f>IF($Q567="","",IFERROR(IF(OR(AND($T567&gt;=DATEVALUE("10/1/20"&amp;RIGHT(BX$1,2)),$T567&lt;=DATEVALUE("9/30/20"&amp;RIGHT(BY$1,2))),AND($U567&gt;=DATEVALUE("10/1/20"&amp;RIGHT(BX$1,2)),$U567&lt;=DATEVALUE("9/30/20"&amp;RIGHT(BY$1,2))),AND($T567&lt;=DATEVALUE("10/1/20"&amp;RIGHT(BX$1,2)),$U567&gt;=DATEVALUE("9/30/20"&amp;RIGHT(BY$1,2)))),
IF(AND($T567&gt;=DATEVALUE("10/1/20"&amp;RIGHT(BX$1,2)),$U567&lt;=DATEVALUE("9/30/20"&amp;RIGHT(BY$1,2))),NETWORKDAYS($T567,$U567,Holidays!$J$3:$J$937),
IF(AND($T567&lt;DATEVALUE("10/1/20"&amp;RIGHT(BX$1,2)),$U567&lt;=DATEVALUE("9/30/20"&amp;RIGHT(BY$1,2))),NETWORKDAYS(DATEVALUE("10/1/20"&amp;RIGHT(BX$1,2)),$U567,Holidays!$J$3:$J$937),
IF($T567&lt;DATEVALUE("10/1/20"&amp;RIGHT(BX$1,2)),NETWORKDAYS(DATEVALUE("10/1/20"&amp;RIGHT(BX$1,2)),DATEVALUE("9/30/20"&amp;RIGHT(BY$1,2)),Holidays!$J$3:$J$937),
IF($T567&gt;=DATEVALUE("10/1/20"&amp;RIGHT(BX$1,2)),NETWORKDAYS($T567,DATEVALUE("9/30/20"&amp;RIGHT(BY$1,2)),Holidays!$J$3:$J$937),"")))),"")/(NETWORKDAYS($T567,$U567,Holidays!$J$3:$J$937)),0))</f>
        <v/>
      </c>
      <c r="BZ567" s="87" t="str">
        <f>IF($Q567="","",IFERROR(IF(OR(AND($T567&gt;=DATEVALUE("10/1/20"&amp;RIGHT(BY$1,2)),$T567&lt;=DATEVALUE("9/30/20"&amp;RIGHT(BZ$1,2))),AND($U567&gt;=DATEVALUE("10/1/20"&amp;RIGHT(BY$1,2)),$U567&lt;=DATEVALUE("9/30/20"&amp;RIGHT(BZ$1,2))),AND($T567&lt;=DATEVALUE("10/1/20"&amp;RIGHT(BY$1,2)),$U567&gt;=DATEVALUE("9/30/20"&amp;RIGHT(BZ$1,2)))),
IF(AND($T567&gt;=DATEVALUE("10/1/20"&amp;RIGHT(BY$1,2)),$U567&lt;=DATEVALUE("9/30/20"&amp;RIGHT(BZ$1,2))),NETWORKDAYS($T567,$U567,Holidays!$J$3:$J$937),
IF(AND($T567&lt;DATEVALUE("10/1/20"&amp;RIGHT(BY$1,2)),$U567&lt;=DATEVALUE("9/30/20"&amp;RIGHT(BZ$1,2))),NETWORKDAYS(DATEVALUE("10/1/20"&amp;RIGHT(BY$1,2)),$U567,Holidays!$J$3:$J$937),
IF($T567&lt;DATEVALUE("10/1/20"&amp;RIGHT(BY$1,2)),NETWORKDAYS(DATEVALUE("10/1/20"&amp;RIGHT(BY$1,2)),DATEVALUE("9/30/20"&amp;RIGHT(BZ$1,2)),Holidays!$J$3:$J$937),
IF($T567&gt;=DATEVALUE("10/1/20"&amp;RIGHT(BY$1,2)),NETWORKDAYS($T567,DATEVALUE("9/30/20"&amp;RIGHT(BZ$1,2)),Holidays!$J$3:$J$937),"")))),"")/(NETWORKDAYS($T567,$U567,Holidays!$J$3:$J$937)),0))</f>
        <v/>
      </c>
      <c r="CA567" s="87" t="str">
        <f>IF($Q567="","",IFERROR(IF(OR(AND($T567&gt;=DATEVALUE("10/1/20"&amp;RIGHT(BZ$1,2)),$T567&lt;=DATEVALUE("9/30/20"&amp;RIGHT(CA$1,2))),AND($U567&gt;=DATEVALUE("10/1/20"&amp;RIGHT(BZ$1,2)),$U567&lt;=DATEVALUE("9/30/20"&amp;RIGHT(CA$1,2))),AND($T567&lt;=DATEVALUE("10/1/20"&amp;RIGHT(BZ$1,2)),$U567&gt;=DATEVALUE("9/30/20"&amp;RIGHT(CA$1,2)))),
IF(AND($T567&gt;=DATEVALUE("10/1/20"&amp;RIGHT(BZ$1,2)),$U567&lt;=DATEVALUE("9/30/20"&amp;RIGHT(CA$1,2))),NETWORKDAYS($T567,$U567,Holidays!$J$3:$J$937),
IF(AND($T567&lt;DATEVALUE("10/1/20"&amp;RIGHT(BZ$1,2)),$U567&lt;=DATEVALUE("9/30/20"&amp;RIGHT(CA$1,2))),NETWORKDAYS(DATEVALUE("10/1/20"&amp;RIGHT(BZ$1,2)),$U567,Holidays!$J$3:$J$937),
IF($T567&lt;DATEVALUE("10/1/20"&amp;RIGHT(BZ$1,2)),NETWORKDAYS(DATEVALUE("10/1/20"&amp;RIGHT(BZ$1,2)),DATEVALUE("9/30/20"&amp;RIGHT(CA$1,2)),Holidays!$J$3:$J$937),
IF($T567&gt;=DATEVALUE("10/1/20"&amp;RIGHT(BZ$1,2)),NETWORKDAYS($T567,DATEVALUE("9/30/20"&amp;RIGHT(CA$1,2)),Holidays!$J$3:$J$937),"")))),"")/(NETWORKDAYS($T567,$U567,Holidays!$J$3:$J$937)),0))</f>
        <v/>
      </c>
      <c r="CB567" s="87" t="str">
        <f>IF($Q567="","",IFERROR(IF(OR(AND($T567&gt;=DATEVALUE("10/1/20"&amp;RIGHT(CA$1,2)),$T567&lt;=DATEVALUE("9/30/20"&amp;RIGHT(CB$1,2))),AND($U567&gt;=DATEVALUE("10/1/20"&amp;RIGHT(CA$1,2)),$U567&lt;=DATEVALUE("9/30/20"&amp;RIGHT(CB$1,2))),AND($T567&lt;=DATEVALUE("10/1/20"&amp;RIGHT(CA$1,2)),$U567&gt;=DATEVALUE("9/30/20"&amp;RIGHT(CB$1,2)))),
IF(AND($T567&gt;=DATEVALUE("10/1/20"&amp;RIGHT(CA$1,2)),$U567&lt;=DATEVALUE("9/30/20"&amp;RIGHT(CB$1,2))),NETWORKDAYS($T567,$U567,Holidays!$J$3:$J$937),
IF(AND($T567&lt;DATEVALUE("10/1/20"&amp;RIGHT(CA$1,2)),$U567&lt;=DATEVALUE("9/30/20"&amp;RIGHT(CB$1,2))),NETWORKDAYS(DATEVALUE("10/1/20"&amp;RIGHT(CA$1,2)),$U567,Holidays!$J$3:$J$937),
IF($T567&lt;DATEVALUE("10/1/20"&amp;RIGHT(CA$1,2)),NETWORKDAYS(DATEVALUE("10/1/20"&amp;RIGHT(CA$1,2)),DATEVALUE("9/30/20"&amp;RIGHT(CB$1,2)),Holidays!$J$3:$J$937),
IF($T567&gt;=DATEVALUE("10/1/20"&amp;RIGHT(CA$1,2)),NETWORKDAYS($T567,DATEVALUE("9/30/20"&amp;RIGHT(CB$1,2)),Holidays!$J$3:$J$937),"")))),"")/(NETWORKDAYS($T567,$U567,Holidays!$J$3:$J$937)),0))</f>
        <v/>
      </c>
    </row>
    <row r="568" spans="1:80">
      <c r="A568" s="97"/>
      <c r="B568" s="98" t="str">
        <f ca="1">IF(NOT($A568=""),OFFSET('WBS Reference &amp; User Procedure'!$A$1,MATCH($A568,'WBS Reference &amp; User Procedure'!$A:$A,0)-1,1),"")</f>
        <v/>
      </c>
      <c r="D568" s="97"/>
      <c r="I568" s="78"/>
      <c r="T568" s="104" t="str">
        <f>IF(NOT(Q568=""),IF(NOT($S568=""),$S568,#REF!),"")</f>
        <v/>
      </c>
      <c r="U568" s="104" t="str">
        <f>IF(NOT(Q568=""),WORKDAY(T568,Q568,Holidays!$J$3:$J$937),"")</f>
        <v/>
      </c>
      <c r="V568" s="104"/>
      <c r="W568" s="104"/>
      <c r="X568" s="101" t="str">
        <f t="shared" si="123"/>
        <v/>
      </c>
      <c r="AL568" s="87" t="str">
        <f t="shared" ca="1" si="120"/>
        <v/>
      </c>
      <c r="AN568" s="87" t="str">
        <f t="shared" ca="1" si="126"/>
        <v/>
      </c>
      <c r="AO568" s="87" t="str">
        <f t="shared" ca="1" si="126"/>
        <v/>
      </c>
      <c r="AP568" s="87" t="str">
        <f t="shared" ca="1" si="126"/>
        <v/>
      </c>
      <c r="AQ568" s="87" t="str">
        <f t="shared" ca="1" si="126"/>
        <v/>
      </c>
      <c r="AR568" s="87" t="str">
        <f t="shared" ca="1" si="126"/>
        <v/>
      </c>
      <c r="AS568" s="87" t="str">
        <f t="shared" ca="1" si="126"/>
        <v/>
      </c>
      <c r="AT568" s="87" t="str">
        <f t="shared" ca="1" si="126"/>
        <v/>
      </c>
      <c r="AU568" s="87" t="str">
        <f t="shared" ca="1" si="126"/>
        <v/>
      </c>
      <c r="AV568" s="87" t="str">
        <f t="shared" ca="1" si="126"/>
        <v/>
      </c>
      <c r="AW568" s="87" t="str">
        <f t="shared" ca="1" si="126"/>
        <v/>
      </c>
      <c r="AX568" s="87" t="str">
        <f t="shared" ca="1" si="127"/>
        <v/>
      </c>
      <c r="AY568" s="87" t="str">
        <f t="shared" ca="1" si="127"/>
        <v/>
      </c>
      <c r="AZ568" s="87" t="str">
        <f t="shared" ca="1" si="127"/>
        <v/>
      </c>
      <c r="BA568" s="87" t="str">
        <f t="shared" ca="1" si="127"/>
        <v/>
      </c>
      <c r="BB568" s="87" t="str">
        <f t="shared" ca="1" si="127"/>
        <v/>
      </c>
      <c r="BC568" s="87" t="str">
        <f t="shared" ca="1" si="127"/>
        <v/>
      </c>
      <c r="BD568" s="87" t="str">
        <f t="shared" ca="1" si="127"/>
        <v/>
      </c>
      <c r="BE568" s="87" t="str">
        <f t="shared" ca="1" si="127"/>
        <v/>
      </c>
      <c r="BF568" s="87" t="str">
        <f t="shared" ca="1" si="127"/>
        <v/>
      </c>
      <c r="BG568" s="87" t="str">
        <f t="shared" ca="1" si="127"/>
        <v/>
      </c>
      <c r="BI568" s="87" t="str">
        <f>IF($Q568="","",IFERROR(IF(OR(AND($T568&gt;=DATEVALUE("10/1/20"&amp;RIGHT(BH$1,2)),$T568&lt;=DATEVALUE("9/30/20"&amp;RIGHT(BI$1,2))),AND($U568&gt;=DATEVALUE("10/1/20"&amp;RIGHT(BH$1,2)),$U568&lt;=DATEVALUE("9/30/20"&amp;RIGHT(BI$1,2))),AND($T568&lt;=DATEVALUE("10/1/20"&amp;RIGHT(BH$1,2)),$U568&gt;=DATEVALUE("9/30/20"&amp;RIGHT(BI$1,2)))),
IF(AND($T568&gt;=DATEVALUE("10/1/20"&amp;RIGHT(BH$1,2)),$U568&lt;=DATEVALUE("9/30/20"&amp;RIGHT(BI$1,2))),NETWORKDAYS($T568,$U568,Holidays!$J$3:$J$937),
IF(AND($T568&lt;DATEVALUE("10/1/20"&amp;RIGHT(BH$1,2)),$U568&lt;=DATEVALUE("9/30/20"&amp;RIGHT(BI$1,2))),NETWORKDAYS(DATEVALUE("10/1/20"&amp;RIGHT(BH$1,2)),$U568,Holidays!$J$3:$J$937),
IF($T568&lt;DATEVALUE("10/1/20"&amp;RIGHT(BH$1,2)),NETWORKDAYS(DATEVALUE("10/1/20"&amp;RIGHT(BH$1,2)),DATEVALUE("9/30/20"&amp;RIGHT(BI$1,2)),Holidays!$J$3:$J$937),
IF($T568&gt;=DATEVALUE("10/1/20"&amp;RIGHT(BH$1,2)),NETWORKDAYS($T568,DATEVALUE("9/30/20"&amp;RIGHT(BI$1,2)),Holidays!$J$3:$J$937),"")))),"")/(NETWORKDAYS($T568,$U568,Holidays!$J$3:$J$937)),0))</f>
        <v/>
      </c>
      <c r="BJ568" s="87" t="str">
        <f>IF($Q568="","",IFERROR(IF(OR(AND($T568&gt;=DATEVALUE("10/1/20"&amp;RIGHT(BI$1,2)),$T568&lt;=DATEVALUE("9/30/20"&amp;RIGHT(BJ$1,2))),AND($U568&gt;=DATEVALUE("10/1/20"&amp;RIGHT(BI$1,2)),$U568&lt;=DATEVALUE("9/30/20"&amp;RIGHT(BJ$1,2))),AND($T568&lt;=DATEVALUE("10/1/20"&amp;RIGHT(BI$1,2)),$U568&gt;=DATEVALUE("9/30/20"&amp;RIGHT(BJ$1,2)))),
IF(AND($T568&gt;=DATEVALUE("10/1/20"&amp;RIGHT(BI$1,2)),$U568&lt;=DATEVALUE("9/30/20"&amp;RIGHT(BJ$1,2))),NETWORKDAYS($T568,$U568,Holidays!$J$3:$J$937),
IF(AND($T568&lt;DATEVALUE("10/1/20"&amp;RIGHT(BI$1,2)),$U568&lt;=DATEVALUE("9/30/20"&amp;RIGHT(BJ$1,2))),NETWORKDAYS(DATEVALUE("10/1/20"&amp;RIGHT(BI$1,2)),$U568,Holidays!$J$3:$J$937),
IF($T568&lt;DATEVALUE("10/1/20"&amp;RIGHT(BI$1,2)),NETWORKDAYS(DATEVALUE("10/1/20"&amp;RIGHT(BI$1,2)),DATEVALUE("9/30/20"&amp;RIGHT(BJ$1,2)),Holidays!$J$3:$J$937),
IF($T568&gt;=DATEVALUE("10/1/20"&amp;RIGHT(BI$1,2)),NETWORKDAYS($T568,DATEVALUE("9/30/20"&amp;RIGHT(BJ$1,2)),Holidays!$J$3:$J$937),"")))),"")/(NETWORKDAYS($T568,$U568,Holidays!$J$3:$J$937)),0))</f>
        <v/>
      </c>
      <c r="BK568" s="87" t="str">
        <f>IF($Q568="","",IFERROR(IF(OR(AND($T568&gt;=DATEVALUE("10/1/20"&amp;RIGHT(BJ$1,2)),$T568&lt;=DATEVALUE("9/30/20"&amp;RIGHT(BK$1,2))),AND($U568&gt;=DATEVALUE("10/1/20"&amp;RIGHT(BJ$1,2)),$U568&lt;=DATEVALUE("9/30/20"&amp;RIGHT(BK$1,2))),AND($T568&lt;=DATEVALUE("10/1/20"&amp;RIGHT(BJ$1,2)),$U568&gt;=DATEVALUE("9/30/20"&amp;RIGHT(BK$1,2)))),
IF(AND($T568&gt;=DATEVALUE("10/1/20"&amp;RIGHT(BJ$1,2)),$U568&lt;=DATEVALUE("9/30/20"&amp;RIGHT(BK$1,2))),NETWORKDAYS($T568,$U568,Holidays!$J$3:$J$937),
IF(AND($T568&lt;DATEVALUE("10/1/20"&amp;RIGHT(BJ$1,2)),$U568&lt;=DATEVALUE("9/30/20"&amp;RIGHT(BK$1,2))),NETWORKDAYS(DATEVALUE("10/1/20"&amp;RIGHT(BJ$1,2)),$U568,Holidays!$J$3:$J$937),
IF($T568&lt;DATEVALUE("10/1/20"&amp;RIGHT(BJ$1,2)),NETWORKDAYS(DATEVALUE("10/1/20"&amp;RIGHT(BJ$1,2)),DATEVALUE("9/30/20"&amp;RIGHT(BK$1,2)),Holidays!$J$3:$J$937),
IF($T568&gt;=DATEVALUE("10/1/20"&amp;RIGHT(BJ$1,2)),NETWORKDAYS($T568,DATEVALUE("9/30/20"&amp;RIGHT(BK$1,2)),Holidays!$J$3:$J$937),"")))),"")/(NETWORKDAYS($T568,$U568,Holidays!$J$3:$J$937)),0))</f>
        <v/>
      </c>
      <c r="BL568" s="87" t="str">
        <f>IF($Q568="","",IFERROR(IF(OR(AND($T568&gt;=DATEVALUE("10/1/20"&amp;RIGHT(BK$1,2)),$T568&lt;=DATEVALUE("9/30/20"&amp;RIGHT(BL$1,2))),AND($U568&gt;=DATEVALUE("10/1/20"&amp;RIGHT(BK$1,2)),$U568&lt;=DATEVALUE("9/30/20"&amp;RIGHT(BL$1,2))),AND($T568&lt;=DATEVALUE("10/1/20"&amp;RIGHT(BK$1,2)),$U568&gt;=DATEVALUE("9/30/20"&amp;RIGHT(BL$1,2)))),
IF(AND($T568&gt;=DATEVALUE("10/1/20"&amp;RIGHT(BK$1,2)),$U568&lt;=DATEVALUE("9/30/20"&amp;RIGHT(BL$1,2))),NETWORKDAYS($T568,$U568,Holidays!$J$3:$J$937),
IF(AND($T568&lt;DATEVALUE("10/1/20"&amp;RIGHT(BK$1,2)),$U568&lt;=DATEVALUE("9/30/20"&amp;RIGHT(BL$1,2))),NETWORKDAYS(DATEVALUE("10/1/20"&amp;RIGHT(BK$1,2)),$U568,Holidays!$J$3:$J$937),
IF($T568&lt;DATEVALUE("10/1/20"&amp;RIGHT(BK$1,2)),NETWORKDAYS(DATEVALUE("10/1/20"&amp;RIGHT(BK$1,2)),DATEVALUE("9/30/20"&amp;RIGHT(BL$1,2)),Holidays!$J$3:$J$937),
IF($T568&gt;=DATEVALUE("10/1/20"&amp;RIGHT(BK$1,2)),NETWORKDAYS($T568,DATEVALUE("9/30/20"&amp;RIGHT(BL$1,2)),Holidays!$J$3:$J$937),"")))),"")/(NETWORKDAYS($T568,$U568,Holidays!$J$3:$J$937)),0))</f>
        <v/>
      </c>
      <c r="BM568" s="87" t="str">
        <f>IF($Q568="","",IFERROR(IF(OR(AND($T568&gt;=DATEVALUE("10/1/20"&amp;RIGHT(BL$1,2)),$T568&lt;=DATEVALUE("9/30/20"&amp;RIGHT(BM$1,2))),AND($U568&gt;=DATEVALUE("10/1/20"&amp;RIGHT(BL$1,2)),$U568&lt;=DATEVALUE("9/30/20"&amp;RIGHT(BM$1,2))),AND($T568&lt;=DATEVALUE("10/1/20"&amp;RIGHT(BL$1,2)),$U568&gt;=DATEVALUE("9/30/20"&amp;RIGHT(BM$1,2)))),
IF(AND($T568&gt;=DATEVALUE("10/1/20"&amp;RIGHT(BL$1,2)),$U568&lt;=DATEVALUE("9/30/20"&amp;RIGHT(BM$1,2))),NETWORKDAYS($T568,$U568,Holidays!$J$3:$J$937),
IF(AND($T568&lt;DATEVALUE("10/1/20"&amp;RIGHT(BL$1,2)),$U568&lt;=DATEVALUE("9/30/20"&amp;RIGHT(BM$1,2))),NETWORKDAYS(DATEVALUE("10/1/20"&amp;RIGHT(BL$1,2)),$U568,Holidays!$J$3:$J$937),
IF($T568&lt;DATEVALUE("10/1/20"&amp;RIGHT(BL$1,2)),NETWORKDAYS(DATEVALUE("10/1/20"&amp;RIGHT(BL$1,2)),DATEVALUE("9/30/20"&amp;RIGHT(BM$1,2)),Holidays!$J$3:$J$937),
IF($T568&gt;=DATEVALUE("10/1/20"&amp;RIGHT(BL$1,2)),NETWORKDAYS($T568,DATEVALUE("9/30/20"&amp;RIGHT(BM$1,2)),Holidays!$J$3:$J$937),"")))),"")/(NETWORKDAYS($T568,$U568,Holidays!$J$3:$J$937)),0))</f>
        <v/>
      </c>
      <c r="BN568" s="87" t="str">
        <f>IF($Q568="","",IFERROR(IF(OR(AND($T568&gt;=DATEVALUE("10/1/20"&amp;RIGHT(BM$1,2)),$T568&lt;=DATEVALUE("9/30/20"&amp;RIGHT(BN$1,2))),AND($U568&gt;=DATEVALUE("10/1/20"&amp;RIGHT(BM$1,2)),$U568&lt;=DATEVALUE("9/30/20"&amp;RIGHT(BN$1,2))),AND($T568&lt;=DATEVALUE("10/1/20"&amp;RIGHT(BM$1,2)),$U568&gt;=DATEVALUE("9/30/20"&amp;RIGHT(BN$1,2)))),
IF(AND($T568&gt;=DATEVALUE("10/1/20"&amp;RIGHT(BM$1,2)),$U568&lt;=DATEVALUE("9/30/20"&amp;RIGHT(BN$1,2))),NETWORKDAYS($T568,$U568,Holidays!$J$3:$J$937),
IF(AND($T568&lt;DATEVALUE("10/1/20"&amp;RIGHT(BM$1,2)),$U568&lt;=DATEVALUE("9/30/20"&amp;RIGHT(BN$1,2))),NETWORKDAYS(DATEVALUE("10/1/20"&amp;RIGHT(BM$1,2)),$U568,Holidays!$J$3:$J$937),
IF($T568&lt;DATEVALUE("10/1/20"&amp;RIGHT(BM$1,2)),NETWORKDAYS(DATEVALUE("10/1/20"&amp;RIGHT(BM$1,2)),DATEVALUE("9/30/20"&amp;RIGHT(BN$1,2)),Holidays!$J$3:$J$937),
IF($T568&gt;=DATEVALUE("10/1/20"&amp;RIGHT(BM$1,2)),NETWORKDAYS($T568,DATEVALUE("9/30/20"&amp;RIGHT(BN$1,2)),Holidays!$J$3:$J$937),"")))),"")/(NETWORKDAYS($T568,$U568,Holidays!$J$3:$J$937)),0))</f>
        <v/>
      </c>
      <c r="BO568" s="87" t="str">
        <f>IF($Q568="","",IFERROR(IF(OR(AND($T568&gt;=DATEVALUE("10/1/20"&amp;RIGHT(BN$1,2)),$T568&lt;=DATEVALUE("9/30/20"&amp;RIGHT(BO$1,2))),AND($U568&gt;=DATEVALUE("10/1/20"&amp;RIGHT(BN$1,2)),$U568&lt;=DATEVALUE("9/30/20"&amp;RIGHT(BO$1,2))),AND($T568&lt;=DATEVALUE("10/1/20"&amp;RIGHT(BN$1,2)),$U568&gt;=DATEVALUE("9/30/20"&amp;RIGHT(BO$1,2)))),
IF(AND($T568&gt;=DATEVALUE("10/1/20"&amp;RIGHT(BN$1,2)),$U568&lt;=DATEVALUE("9/30/20"&amp;RIGHT(BO$1,2))),NETWORKDAYS($T568,$U568,Holidays!$J$3:$J$937),
IF(AND($T568&lt;DATEVALUE("10/1/20"&amp;RIGHT(BN$1,2)),$U568&lt;=DATEVALUE("9/30/20"&amp;RIGHT(BO$1,2))),NETWORKDAYS(DATEVALUE("10/1/20"&amp;RIGHT(BN$1,2)),$U568,Holidays!$J$3:$J$937),
IF($T568&lt;DATEVALUE("10/1/20"&amp;RIGHT(BN$1,2)),NETWORKDAYS(DATEVALUE("10/1/20"&amp;RIGHT(BN$1,2)),DATEVALUE("9/30/20"&amp;RIGHT(BO$1,2)),Holidays!$J$3:$J$937),
IF($T568&gt;=DATEVALUE("10/1/20"&amp;RIGHT(BN$1,2)),NETWORKDAYS($T568,DATEVALUE("9/30/20"&amp;RIGHT(BO$1,2)),Holidays!$J$3:$J$937),"")))),"")/(NETWORKDAYS($T568,$U568,Holidays!$J$3:$J$937)),0))</f>
        <v/>
      </c>
      <c r="BP568" s="87" t="str">
        <f>IF($Q568="","",IFERROR(IF(OR(AND($T568&gt;=DATEVALUE("10/1/20"&amp;RIGHT(BO$1,2)),$T568&lt;=DATEVALUE("9/30/20"&amp;RIGHT(BP$1,2))),AND($U568&gt;=DATEVALUE("10/1/20"&amp;RIGHT(BO$1,2)),$U568&lt;=DATEVALUE("9/30/20"&amp;RIGHT(BP$1,2))),AND($T568&lt;=DATEVALUE("10/1/20"&amp;RIGHT(BO$1,2)),$U568&gt;=DATEVALUE("9/30/20"&amp;RIGHT(BP$1,2)))),
IF(AND($T568&gt;=DATEVALUE("10/1/20"&amp;RIGHT(BO$1,2)),$U568&lt;=DATEVALUE("9/30/20"&amp;RIGHT(BP$1,2))),NETWORKDAYS($T568,$U568,Holidays!$J$3:$J$937),
IF(AND($T568&lt;DATEVALUE("10/1/20"&amp;RIGHT(BO$1,2)),$U568&lt;=DATEVALUE("9/30/20"&amp;RIGHT(BP$1,2))),NETWORKDAYS(DATEVALUE("10/1/20"&amp;RIGHT(BO$1,2)),$U568,Holidays!$J$3:$J$937),
IF($T568&lt;DATEVALUE("10/1/20"&amp;RIGHT(BO$1,2)),NETWORKDAYS(DATEVALUE("10/1/20"&amp;RIGHT(BO$1,2)),DATEVALUE("9/30/20"&amp;RIGHT(BP$1,2)),Holidays!$J$3:$J$937),
IF($T568&gt;=DATEVALUE("10/1/20"&amp;RIGHT(BO$1,2)),NETWORKDAYS($T568,DATEVALUE("9/30/20"&amp;RIGHT(BP$1,2)),Holidays!$J$3:$J$937),"")))),"")/(NETWORKDAYS($T568,$U568,Holidays!$J$3:$J$937)),0))</f>
        <v/>
      </c>
      <c r="BQ568" s="87" t="str">
        <f>IF($Q568="","",IFERROR(IF(OR(AND($T568&gt;=DATEVALUE("10/1/20"&amp;RIGHT(BP$1,2)),$T568&lt;=DATEVALUE("9/30/20"&amp;RIGHT(BQ$1,2))),AND($U568&gt;=DATEVALUE("10/1/20"&amp;RIGHT(BP$1,2)),$U568&lt;=DATEVALUE("9/30/20"&amp;RIGHT(BQ$1,2))),AND($T568&lt;=DATEVALUE("10/1/20"&amp;RIGHT(BP$1,2)),$U568&gt;=DATEVALUE("9/30/20"&amp;RIGHT(BQ$1,2)))),
IF(AND($T568&gt;=DATEVALUE("10/1/20"&amp;RIGHT(BP$1,2)),$U568&lt;=DATEVALUE("9/30/20"&amp;RIGHT(BQ$1,2))),NETWORKDAYS($T568,$U568,Holidays!$J$3:$J$937),
IF(AND($T568&lt;DATEVALUE("10/1/20"&amp;RIGHT(BP$1,2)),$U568&lt;=DATEVALUE("9/30/20"&amp;RIGHT(BQ$1,2))),NETWORKDAYS(DATEVALUE("10/1/20"&amp;RIGHT(BP$1,2)),$U568,Holidays!$J$3:$J$937),
IF($T568&lt;DATEVALUE("10/1/20"&amp;RIGHT(BP$1,2)),NETWORKDAYS(DATEVALUE("10/1/20"&amp;RIGHT(BP$1,2)),DATEVALUE("9/30/20"&amp;RIGHT(BQ$1,2)),Holidays!$J$3:$J$937),
IF($T568&gt;=DATEVALUE("10/1/20"&amp;RIGHT(BP$1,2)),NETWORKDAYS($T568,DATEVALUE("9/30/20"&amp;RIGHT(BQ$1,2)),Holidays!$J$3:$J$937),"")))),"")/(NETWORKDAYS($T568,$U568,Holidays!$J$3:$J$937)),0))</f>
        <v/>
      </c>
      <c r="BR568" s="87" t="str">
        <f>IF($Q568="","",IFERROR(IF(OR(AND($T568&gt;=DATEVALUE("10/1/20"&amp;RIGHT(BQ$1,2)),$T568&lt;=DATEVALUE("9/30/20"&amp;RIGHT(BR$1,2))),AND($U568&gt;=DATEVALUE("10/1/20"&amp;RIGHT(BQ$1,2)),$U568&lt;=DATEVALUE("9/30/20"&amp;RIGHT(BR$1,2))),AND($T568&lt;=DATEVALUE("10/1/20"&amp;RIGHT(BQ$1,2)),$U568&gt;=DATEVALUE("9/30/20"&amp;RIGHT(BR$1,2)))),
IF(AND($T568&gt;=DATEVALUE("10/1/20"&amp;RIGHT(BQ$1,2)),$U568&lt;=DATEVALUE("9/30/20"&amp;RIGHT(BR$1,2))),NETWORKDAYS($T568,$U568,Holidays!$J$3:$J$937),
IF(AND($T568&lt;DATEVALUE("10/1/20"&amp;RIGHT(BQ$1,2)),$U568&lt;=DATEVALUE("9/30/20"&amp;RIGHT(BR$1,2))),NETWORKDAYS(DATEVALUE("10/1/20"&amp;RIGHT(BQ$1,2)),$U568,Holidays!$J$3:$J$937),
IF($T568&lt;DATEVALUE("10/1/20"&amp;RIGHT(BQ$1,2)),NETWORKDAYS(DATEVALUE("10/1/20"&amp;RIGHT(BQ$1,2)),DATEVALUE("9/30/20"&amp;RIGHT(BR$1,2)),Holidays!$J$3:$J$937),
IF($T568&gt;=DATEVALUE("10/1/20"&amp;RIGHT(BQ$1,2)),NETWORKDAYS($T568,DATEVALUE("9/30/20"&amp;RIGHT(BR$1,2)),Holidays!$J$3:$J$937),"")))),"")/(NETWORKDAYS($T568,$U568,Holidays!$J$3:$J$937)),0))</f>
        <v/>
      </c>
      <c r="BS568" s="87" t="str">
        <f>IF($Q568="","",IFERROR(IF(OR(AND($T568&gt;=DATEVALUE("10/1/20"&amp;RIGHT(BR$1,2)),$T568&lt;=DATEVALUE("9/30/20"&amp;RIGHT(BS$1,2))),AND($U568&gt;=DATEVALUE("10/1/20"&amp;RIGHT(BR$1,2)),$U568&lt;=DATEVALUE("9/30/20"&amp;RIGHT(BS$1,2))),AND($T568&lt;=DATEVALUE("10/1/20"&amp;RIGHT(BR$1,2)),$U568&gt;=DATEVALUE("9/30/20"&amp;RIGHT(BS$1,2)))),
IF(AND($T568&gt;=DATEVALUE("10/1/20"&amp;RIGHT(BR$1,2)),$U568&lt;=DATEVALUE("9/30/20"&amp;RIGHT(BS$1,2))),NETWORKDAYS($T568,$U568,Holidays!$J$3:$J$937),
IF(AND($T568&lt;DATEVALUE("10/1/20"&amp;RIGHT(BR$1,2)),$U568&lt;=DATEVALUE("9/30/20"&amp;RIGHT(BS$1,2))),NETWORKDAYS(DATEVALUE("10/1/20"&amp;RIGHT(BR$1,2)),$U568,Holidays!$J$3:$J$937),
IF($T568&lt;DATEVALUE("10/1/20"&amp;RIGHT(BR$1,2)),NETWORKDAYS(DATEVALUE("10/1/20"&amp;RIGHT(BR$1,2)),DATEVALUE("9/30/20"&amp;RIGHT(BS$1,2)),Holidays!$J$3:$J$937),
IF($T568&gt;=DATEVALUE("10/1/20"&amp;RIGHT(BR$1,2)),NETWORKDAYS($T568,DATEVALUE("9/30/20"&amp;RIGHT(BS$1,2)),Holidays!$J$3:$J$937),"")))),"")/(NETWORKDAYS($T568,$U568,Holidays!$J$3:$J$937)),0))</f>
        <v/>
      </c>
      <c r="BT568" s="87" t="str">
        <f>IF($Q568="","",IFERROR(IF(OR(AND($T568&gt;=DATEVALUE("10/1/20"&amp;RIGHT(BS$1,2)),$T568&lt;=DATEVALUE("9/30/20"&amp;RIGHT(BT$1,2))),AND($U568&gt;=DATEVALUE("10/1/20"&amp;RIGHT(BS$1,2)),$U568&lt;=DATEVALUE("9/30/20"&amp;RIGHT(BT$1,2))),AND($T568&lt;=DATEVALUE("10/1/20"&amp;RIGHT(BS$1,2)),$U568&gt;=DATEVALUE("9/30/20"&amp;RIGHT(BT$1,2)))),
IF(AND($T568&gt;=DATEVALUE("10/1/20"&amp;RIGHT(BS$1,2)),$U568&lt;=DATEVALUE("9/30/20"&amp;RIGHT(BT$1,2))),NETWORKDAYS($T568,$U568,Holidays!$J$3:$J$937),
IF(AND($T568&lt;DATEVALUE("10/1/20"&amp;RIGHT(BS$1,2)),$U568&lt;=DATEVALUE("9/30/20"&amp;RIGHT(BT$1,2))),NETWORKDAYS(DATEVALUE("10/1/20"&amp;RIGHT(BS$1,2)),$U568,Holidays!$J$3:$J$937),
IF($T568&lt;DATEVALUE("10/1/20"&amp;RIGHT(BS$1,2)),NETWORKDAYS(DATEVALUE("10/1/20"&amp;RIGHT(BS$1,2)),DATEVALUE("9/30/20"&amp;RIGHT(BT$1,2)),Holidays!$J$3:$J$937),
IF($T568&gt;=DATEVALUE("10/1/20"&amp;RIGHT(BS$1,2)),NETWORKDAYS($T568,DATEVALUE("9/30/20"&amp;RIGHT(BT$1,2)),Holidays!$J$3:$J$937),"")))),"")/(NETWORKDAYS($T568,$U568,Holidays!$J$3:$J$937)),0))</f>
        <v/>
      </c>
      <c r="BU568" s="87" t="str">
        <f>IF($Q568="","",IFERROR(IF(OR(AND($T568&gt;=DATEVALUE("10/1/20"&amp;RIGHT(BT$1,2)),$T568&lt;=DATEVALUE("9/30/20"&amp;RIGHT(BU$1,2))),AND($U568&gt;=DATEVALUE("10/1/20"&amp;RIGHT(BT$1,2)),$U568&lt;=DATEVALUE("9/30/20"&amp;RIGHT(BU$1,2))),AND($T568&lt;=DATEVALUE("10/1/20"&amp;RIGHT(BT$1,2)),$U568&gt;=DATEVALUE("9/30/20"&amp;RIGHT(BU$1,2)))),
IF(AND($T568&gt;=DATEVALUE("10/1/20"&amp;RIGHT(BT$1,2)),$U568&lt;=DATEVALUE("9/30/20"&amp;RIGHT(BU$1,2))),NETWORKDAYS($T568,$U568,Holidays!$J$3:$J$937),
IF(AND($T568&lt;DATEVALUE("10/1/20"&amp;RIGHT(BT$1,2)),$U568&lt;=DATEVALUE("9/30/20"&amp;RIGHT(BU$1,2))),NETWORKDAYS(DATEVALUE("10/1/20"&amp;RIGHT(BT$1,2)),$U568,Holidays!$J$3:$J$937),
IF($T568&lt;DATEVALUE("10/1/20"&amp;RIGHT(BT$1,2)),NETWORKDAYS(DATEVALUE("10/1/20"&amp;RIGHT(BT$1,2)),DATEVALUE("9/30/20"&amp;RIGHT(BU$1,2)),Holidays!$J$3:$J$937),
IF($T568&gt;=DATEVALUE("10/1/20"&amp;RIGHT(BT$1,2)),NETWORKDAYS($T568,DATEVALUE("9/30/20"&amp;RIGHT(BU$1,2)),Holidays!$J$3:$J$937),"")))),"")/(NETWORKDAYS($T568,$U568,Holidays!$J$3:$J$937)),0))</f>
        <v/>
      </c>
      <c r="BV568" s="87" t="str">
        <f>IF($Q568="","",IFERROR(IF(OR(AND($T568&gt;=DATEVALUE("10/1/20"&amp;RIGHT(BU$1,2)),$T568&lt;=DATEVALUE("9/30/20"&amp;RIGHT(BV$1,2))),AND($U568&gt;=DATEVALUE("10/1/20"&amp;RIGHT(BU$1,2)),$U568&lt;=DATEVALUE("9/30/20"&amp;RIGHT(BV$1,2))),AND($T568&lt;=DATEVALUE("10/1/20"&amp;RIGHT(BU$1,2)),$U568&gt;=DATEVALUE("9/30/20"&amp;RIGHT(BV$1,2)))),
IF(AND($T568&gt;=DATEVALUE("10/1/20"&amp;RIGHT(BU$1,2)),$U568&lt;=DATEVALUE("9/30/20"&amp;RIGHT(BV$1,2))),NETWORKDAYS($T568,$U568,Holidays!$J$3:$J$937),
IF(AND($T568&lt;DATEVALUE("10/1/20"&amp;RIGHT(BU$1,2)),$U568&lt;=DATEVALUE("9/30/20"&amp;RIGHT(BV$1,2))),NETWORKDAYS(DATEVALUE("10/1/20"&amp;RIGHT(BU$1,2)),$U568,Holidays!$J$3:$J$937),
IF($T568&lt;DATEVALUE("10/1/20"&amp;RIGHT(BU$1,2)),NETWORKDAYS(DATEVALUE("10/1/20"&amp;RIGHT(BU$1,2)),DATEVALUE("9/30/20"&amp;RIGHT(BV$1,2)),Holidays!$J$3:$J$937),
IF($T568&gt;=DATEVALUE("10/1/20"&amp;RIGHT(BU$1,2)),NETWORKDAYS($T568,DATEVALUE("9/30/20"&amp;RIGHT(BV$1,2)),Holidays!$J$3:$J$937),"")))),"")/(NETWORKDAYS($T568,$U568,Holidays!$J$3:$J$937)),0))</f>
        <v/>
      </c>
      <c r="BW568" s="87" t="str">
        <f>IF($Q568="","",IFERROR(IF(OR(AND($T568&gt;=DATEVALUE("10/1/20"&amp;RIGHT(BV$1,2)),$T568&lt;=DATEVALUE("9/30/20"&amp;RIGHT(BW$1,2))),AND($U568&gt;=DATEVALUE("10/1/20"&amp;RIGHT(BV$1,2)),$U568&lt;=DATEVALUE("9/30/20"&amp;RIGHT(BW$1,2))),AND($T568&lt;=DATEVALUE("10/1/20"&amp;RIGHT(BV$1,2)),$U568&gt;=DATEVALUE("9/30/20"&amp;RIGHT(BW$1,2)))),
IF(AND($T568&gt;=DATEVALUE("10/1/20"&amp;RIGHT(BV$1,2)),$U568&lt;=DATEVALUE("9/30/20"&amp;RIGHT(BW$1,2))),NETWORKDAYS($T568,$U568,Holidays!$J$3:$J$937),
IF(AND($T568&lt;DATEVALUE("10/1/20"&amp;RIGHT(BV$1,2)),$U568&lt;=DATEVALUE("9/30/20"&amp;RIGHT(BW$1,2))),NETWORKDAYS(DATEVALUE("10/1/20"&amp;RIGHT(BV$1,2)),$U568,Holidays!$J$3:$J$937),
IF($T568&lt;DATEVALUE("10/1/20"&amp;RIGHT(BV$1,2)),NETWORKDAYS(DATEVALUE("10/1/20"&amp;RIGHT(BV$1,2)),DATEVALUE("9/30/20"&amp;RIGHT(BW$1,2)),Holidays!$J$3:$J$937),
IF($T568&gt;=DATEVALUE("10/1/20"&amp;RIGHT(BV$1,2)),NETWORKDAYS($T568,DATEVALUE("9/30/20"&amp;RIGHT(BW$1,2)),Holidays!$J$3:$J$937),"")))),"")/(NETWORKDAYS($T568,$U568,Holidays!$J$3:$J$937)),0))</f>
        <v/>
      </c>
      <c r="BX568" s="87" t="str">
        <f>IF($Q568="","",IFERROR(IF(OR(AND($T568&gt;=DATEVALUE("10/1/20"&amp;RIGHT(BW$1,2)),$T568&lt;=DATEVALUE("9/30/20"&amp;RIGHT(BX$1,2))),AND($U568&gt;=DATEVALUE("10/1/20"&amp;RIGHT(BW$1,2)),$U568&lt;=DATEVALUE("9/30/20"&amp;RIGHT(BX$1,2))),AND($T568&lt;=DATEVALUE("10/1/20"&amp;RIGHT(BW$1,2)),$U568&gt;=DATEVALUE("9/30/20"&amp;RIGHT(BX$1,2)))),
IF(AND($T568&gt;=DATEVALUE("10/1/20"&amp;RIGHT(BW$1,2)),$U568&lt;=DATEVALUE("9/30/20"&amp;RIGHT(BX$1,2))),NETWORKDAYS($T568,$U568,Holidays!$J$3:$J$937),
IF(AND($T568&lt;DATEVALUE("10/1/20"&amp;RIGHT(BW$1,2)),$U568&lt;=DATEVALUE("9/30/20"&amp;RIGHT(BX$1,2))),NETWORKDAYS(DATEVALUE("10/1/20"&amp;RIGHT(BW$1,2)),$U568,Holidays!$J$3:$J$937),
IF($T568&lt;DATEVALUE("10/1/20"&amp;RIGHT(BW$1,2)),NETWORKDAYS(DATEVALUE("10/1/20"&amp;RIGHT(BW$1,2)),DATEVALUE("9/30/20"&amp;RIGHT(BX$1,2)),Holidays!$J$3:$J$937),
IF($T568&gt;=DATEVALUE("10/1/20"&amp;RIGHT(BW$1,2)),NETWORKDAYS($T568,DATEVALUE("9/30/20"&amp;RIGHT(BX$1,2)),Holidays!$J$3:$J$937),"")))),"")/(NETWORKDAYS($T568,$U568,Holidays!$J$3:$J$937)),0))</f>
        <v/>
      </c>
      <c r="BY568" s="87" t="str">
        <f>IF($Q568="","",IFERROR(IF(OR(AND($T568&gt;=DATEVALUE("10/1/20"&amp;RIGHT(BX$1,2)),$T568&lt;=DATEVALUE("9/30/20"&amp;RIGHT(BY$1,2))),AND($U568&gt;=DATEVALUE("10/1/20"&amp;RIGHT(BX$1,2)),$U568&lt;=DATEVALUE("9/30/20"&amp;RIGHT(BY$1,2))),AND($T568&lt;=DATEVALUE("10/1/20"&amp;RIGHT(BX$1,2)),$U568&gt;=DATEVALUE("9/30/20"&amp;RIGHT(BY$1,2)))),
IF(AND($T568&gt;=DATEVALUE("10/1/20"&amp;RIGHT(BX$1,2)),$U568&lt;=DATEVALUE("9/30/20"&amp;RIGHT(BY$1,2))),NETWORKDAYS($T568,$U568,Holidays!$J$3:$J$937),
IF(AND($T568&lt;DATEVALUE("10/1/20"&amp;RIGHT(BX$1,2)),$U568&lt;=DATEVALUE("9/30/20"&amp;RIGHT(BY$1,2))),NETWORKDAYS(DATEVALUE("10/1/20"&amp;RIGHT(BX$1,2)),$U568,Holidays!$J$3:$J$937),
IF($T568&lt;DATEVALUE("10/1/20"&amp;RIGHT(BX$1,2)),NETWORKDAYS(DATEVALUE("10/1/20"&amp;RIGHT(BX$1,2)),DATEVALUE("9/30/20"&amp;RIGHT(BY$1,2)),Holidays!$J$3:$J$937),
IF($T568&gt;=DATEVALUE("10/1/20"&amp;RIGHT(BX$1,2)),NETWORKDAYS($T568,DATEVALUE("9/30/20"&amp;RIGHT(BY$1,2)),Holidays!$J$3:$J$937),"")))),"")/(NETWORKDAYS($T568,$U568,Holidays!$J$3:$J$937)),0))</f>
        <v/>
      </c>
      <c r="BZ568" s="87" t="str">
        <f>IF($Q568="","",IFERROR(IF(OR(AND($T568&gt;=DATEVALUE("10/1/20"&amp;RIGHT(BY$1,2)),$T568&lt;=DATEVALUE("9/30/20"&amp;RIGHT(BZ$1,2))),AND($U568&gt;=DATEVALUE("10/1/20"&amp;RIGHT(BY$1,2)),$U568&lt;=DATEVALUE("9/30/20"&amp;RIGHT(BZ$1,2))),AND($T568&lt;=DATEVALUE("10/1/20"&amp;RIGHT(BY$1,2)),$U568&gt;=DATEVALUE("9/30/20"&amp;RIGHT(BZ$1,2)))),
IF(AND($T568&gt;=DATEVALUE("10/1/20"&amp;RIGHT(BY$1,2)),$U568&lt;=DATEVALUE("9/30/20"&amp;RIGHT(BZ$1,2))),NETWORKDAYS($T568,$U568,Holidays!$J$3:$J$937),
IF(AND($T568&lt;DATEVALUE("10/1/20"&amp;RIGHT(BY$1,2)),$U568&lt;=DATEVALUE("9/30/20"&amp;RIGHT(BZ$1,2))),NETWORKDAYS(DATEVALUE("10/1/20"&amp;RIGHT(BY$1,2)),$U568,Holidays!$J$3:$J$937),
IF($T568&lt;DATEVALUE("10/1/20"&amp;RIGHT(BY$1,2)),NETWORKDAYS(DATEVALUE("10/1/20"&amp;RIGHT(BY$1,2)),DATEVALUE("9/30/20"&amp;RIGHT(BZ$1,2)),Holidays!$J$3:$J$937),
IF($T568&gt;=DATEVALUE("10/1/20"&amp;RIGHT(BY$1,2)),NETWORKDAYS($T568,DATEVALUE("9/30/20"&amp;RIGHT(BZ$1,2)),Holidays!$J$3:$J$937),"")))),"")/(NETWORKDAYS($T568,$U568,Holidays!$J$3:$J$937)),0))</f>
        <v/>
      </c>
      <c r="CA568" s="87" t="str">
        <f>IF($Q568="","",IFERROR(IF(OR(AND($T568&gt;=DATEVALUE("10/1/20"&amp;RIGHT(BZ$1,2)),$T568&lt;=DATEVALUE("9/30/20"&amp;RIGHT(CA$1,2))),AND($U568&gt;=DATEVALUE("10/1/20"&amp;RIGHT(BZ$1,2)),$U568&lt;=DATEVALUE("9/30/20"&amp;RIGHT(CA$1,2))),AND($T568&lt;=DATEVALUE("10/1/20"&amp;RIGHT(BZ$1,2)),$U568&gt;=DATEVALUE("9/30/20"&amp;RIGHT(CA$1,2)))),
IF(AND($T568&gt;=DATEVALUE("10/1/20"&amp;RIGHT(BZ$1,2)),$U568&lt;=DATEVALUE("9/30/20"&amp;RIGHT(CA$1,2))),NETWORKDAYS($T568,$U568,Holidays!$J$3:$J$937),
IF(AND($T568&lt;DATEVALUE("10/1/20"&amp;RIGHT(BZ$1,2)),$U568&lt;=DATEVALUE("9/30/20"&amp;RIGHT(CA$1,2))),NETWORKDAYS(DATEVALUE("10/1/20"&amp;RIGHT(BZ$1,2)),$U568,Holidays!$J$3:$J$937),
IF($T568&lt;DATEVALUE("10/1/20"&amp;RIGHT(BZ$1,2)),NETWORKDAYS(DATEVALUE("10/1/20"&amp;RIGHT(BZ$1,2)),DATEVALUE("9/30/20"&amp;RIGHT(CA$1,2)),Holidays!$J$3:$J$937),
IF($T568&gt;=DATEVALUE("10/1/20"&amp;RIGHT(BZ$1,2)),NETWORKDAYS($T568,DATEVALUE("9/30/20"&amp;RIGHT(CA$1,2)),Holidays!$J$3:$J$937),"")))),"")/(NETWORKDAYS($T568,$U568,Holidays!$J$3:$J$937)),0))</f>
        <v/>
      </c>
      <c r="CB568" s="87" t="str">
        <f>IF($Q568="","",IFERROR(IF(OR(AND($T568&gt;=DATEVALUE("10/1/20"&amp;RIGHT(CA$1,2)),$T568&lt;=DATEVALUE("9/30/20"&amp;RIGHT(CB$1,2))),AND($U568&gt;=DATEVALUE("10/1/20"&amp;RIGHT(CA$1,2)),$U568&lt;=DATEVALUE("9/30/20"&amp;RIGHT(CB$1,2))),AND($T568&lt;=DATEVALUE("10/1/20"&amp;RIGHT(CA$1,2)),$U568&gt;=DATEVALUE("9/30/20"&amp;RIGHT(CB$1,2)))),
IF(AND($T568&gt;=DATEVALUE("10/1/20"&amp;RIGHT(CA$1,2)),$U568&lt;=DATEVALUE("9/30/20"&amp;RIGHT(CB$1,2))),NETWORKDAYS($T568,$U568,Holidays!$J$3:$J$937),
IF(AND($T568&lt;DATEVALUE("10/1/20"&amp;RIGHT(CA$1,2)),$U568&lt;=DATEVALUE("9/30/20"&amp;RIGHT(CB$1,2))),NETWORKDAYS(DATEVALUE("10/1/20"&amp;RIGHT(CA$1,2)),$U568,Holidays!$J$3:$J$937),
IF($T568&lt;DATEVALUE("10/1/20"&amp;RIGHT(CA$1,2)),NETWORKDAYS(DATEVALUE("10/1/20"&amp;RIGHT(CA$1,2)),DATEVALUE("9/30/20"&amp;RIGHT(CB$1,2)),Holidays!$J$3:$J$937),
IF($T568&gt;=DATEVALUE("10/1/20"&amp;RIGHT(CA$1,2)),NETWORKDAYS($T568,DATEVALUE("9/30/20"&amp;RIGHT(CB$1,2)),Holidays!$J$3:$J$937),"")))),"")/(NETWORKDAYS($T568,$U568,Holidays!$J$3:$J$937)),0))</f>
        <v/>
      </c>
    </row>
    <row r="569" spans="1:80">
      <c r="A569" s="97"/>
      <c r="B569" s="98" t="str">
        <f ca="1">IF(NOT($A569=""),OFFSET('WBS Reference &amp; User Procedure'!$A$1,MATCH($A569,'WBS Reference &amp; User Procedure'!$A:$A,0)-1,1),"")</f>
        <v/>
      </c>
      <c r="D569" s="97"/>
      <c r="I569" s="78"/>
      <c r="T569" s="104" t="str">
        <f>IF(NOT(Q569=""),IF(NOT($S569=""),$S569,#REF!),"")</f>
        <v/>
      </c>
      <c r="U569" s="104" t="str">
        <f>IF(NOT(Q569=""),WORKDAY(T569,Q569,Holidays!$J$3:$J$937),"")</f>
        <v/>
      </c>
      <c r="V569" s="104"/>
      <c r="W569" s="104"/>
      <c r="X569" s="101" t="str">
        <f t="shared" si="123"/>
        <v/>
      </c>
      <c r="AL569" s="87" t="str">
        <f t="shared" ca="1" si="120"/>
        <v/>
      </c>
      <c r="AN569" s="87" t="str">
        <f t="shared" ca="1" si="126"/>
        <v/>
      </c>
      <c r="AO569" s="87" t="str">
        <f t="shared" ca="1" si="126"/>
        <v/>
      </c>
      <c r="AP569" s="87" t="str">
        <f t="shared" ca="1" si="126"/>
        <v/>
      </c>
      <c r="AQ569" s="87" t="str">
        <f t="shared" ca="1" si="126"/>
        <v/>
      </c>
      <c r="AR569" s="87" t="str">
        <f t="shared" ca="1" si="126"/>
        <v/>
      </c>
      <c r="AS569" s="87" t="str">
        <f t="shared" ca="1" si="126"/>
        <v/>
      </c>
      <c r="AT569" s="87" t="str">
        <f t="shared" ca="1" si="126"/>
        <v/>
      </c>
      <c r="AU569" s="87" t="str">
        <f t="shared" ca="1" si="126"/>
        <v/>
      </c>
      <c r="AV569" s="87" t="str">
        <f t="shared" ca="1" si="126"/>
        <v/>
      </c>
      <c r="AW569" s="87" t="str">
        <f t="shared" ca="1" si="126"/>
        <v/>
      </c>
      <c r="AX569" s="87" t="str">
        <f t="shared" ca="1" si="127"/>
        <v/>
      </c>
      <c r="AY569" s="87" t="str">
        <f t="shared" ca="1" si="127"/>
        <v/>
      </c>
      <c r="AZ569" s="87" t="str">
        <f t="shared" ca="1" si="127"/>
        <v/>
      </c>
      <c r="BA569" s="87" t="str">
        <f t="shared" ca="1" si="127"/>
        <v/>
      </c>
      <c r="BB569" s="87" t="str">
        <f t="shared" ca="1" si="127"/>
        <v/>
      </c>
      <c r="BC569" s="87" t="str">
        <f t="shared" ca="1" si="127"/>
        <v/>
      </c>
      <c r="BD569" s="87" t="str">
        <f t="shared" ca="1" si="127"/>
        <v/>
      </c>
      <c r="BE569" s="87" t="str">
        <f t="shared" ca="1" si="127"/>
        <v/>
      </c>
      <c r="BF569" s="87" t="str">
        <f t="shared" ca="1" si="127"/>
        <v/>
      </c>
      <c r="BG569" s="87" t="str">
        <f t="shared" ca="1" si="127"/>
        <v/>
      </c>
      <c r="BI569" s="87" t="str">
        <f>IF($Q569="","",IFERROR(IF(OR(AND($T569&gt;=DATEVALUE("10/1/20"&amp;RIGHT(BH$1,2)),$T569&lt;=DATEVALUE("9/30/20"&amp;RIGHT(BI$1,2))),AND($U569&gt;=DATEVALUE("10/1/20"&amp;RIGHT(BH$1,2)),$U569&lt;=DATEVALUE("9/30/20"&amp;RIGHT(BI$1,2))),AND($T569&lt;=DATEVALUE("10/1/20"&amp;RIGHT(BH$1,2)),$U569&gt;=DATEVALUE("9/30/20"&amp;RIGHT(BI$1,2)))),
IF(AND($T569&gt;=DATEVALUE("10/1/20"&amp;RIGHT(BH$1,2)),$U569&lt;=DATEVALUE("9/30/20"&amp;RIGHT(BI$1,2))),NETWORKDAYS($T569,$U569,Holidays!$J$3:$J$937),
IF(AND($T569&lt;DATEVALUE("10/1/20"&amp;RIGHT(BH$1,2)),$U569&lt;=DATEVALUE("9/30/20"&amp;RIGHT(BI$1,2))),NETWORKDAYS(DATEVALUE("10/1/20"&amp;RIGHT(BH$1,2)),$U569,Holidays!$J$3:$J$937),
IF($T569&lt;DATEVALUE("10/1/20"&amp;RIGHT(BH$1,2)),NETWORKDAYS(DATEVALUE("10/1/20"&amp;RIGHT(BH$1,2)),DATEVALUE("9/30/20"&amp;RIGHT(BI$1,2)),Holidays!$J$3:$J$937),
IF($T569&gt;=DATEVALUE("10/1/20"&amp;RIGHT(BH$1,2)),NETWORKDAYS($T569,DATEVALUE("9/30/20"&amp;RIGHT(BI$1,2)),Holidays!$J$3:$J$937),"")))),"")/(NETWORKDAYS($T569,$U569,Holidays!$J$3:$J$937)),0))</f>
        <v/>
      </c>
      <c r="BJ569" s="87" t="str">
        <f>IF($Q569="","",IFERROR(IF(OR(AND($T569&gt;=DATEVALUE("10/1/20"&amp;RIGHT(BI$1,2)),$T569&lt;=DATEVALUE("9/30/20"&amp;RIGHT(BJ$1,2))),AND($U569&gt;=DATEVALUE("10/1/20"&amp;RIGHT(BI$1,2)),$U569&lt;=DATEVALUE("9/30/20"&amp;RIGHT(BJ$1,2))),AND($T569&lt;=DATEVALUE("10/1/20"&amp;RIGHT(BI$1,2)),$U569&gt;=DATEVALUE("9/30/20"&amp;RIGHT(BJ$1,2)))),
IF(AND($T569&gt;=DATEVALUE("10/1/20"&amp;RIGHT(BI$1,2)),$U569&lt;=DATEVALUE("9/30/20"&amp;RIGHT(BJ$1,2))),NETWORKDAYS($T569,$U569,Holidays!$J$3:$J$937),
IF(AND($T569&lt;DATEVALUE("10/1/20"&amp;RIGHT(BI$1,2)),$U569&lt;=DATEVALUE("9/30/20"&amp;RIGHT(BJ$1,2))),NETWORKDAYS(DATEVALUE("10/1/20"&amp;RIGHT(BI$1,2)),$U569,Holidays!$J$3:$J$937),
IF($T569&lt;DATEVALUE("10/1/20"&amp;RIGHT(BI$1,2)),NETWORKDAYS(DATEVALUE("10/1/20"&amp;RIGHT(BI$1,2)),DATEVALUE("9/30/20"&amp;RIGHT(BJ$1,2)),Holidays!$J$3:$J$937),
IF($T569&gt;=DATEVALUE("10/1/20"&amp;RIGHT(BI$1,2)),NETWORKDAYS($T569,DATEVALUE("9/30/20"&amp;RIGHT(BJ$1,2)),Holidays!$J$3:$J$937),"")))),"")/(NETWORKDAYS($T569,$U569,Holidays!$J$3:$J$937)),0))</f>
        <v/>
      </c>
      <c r="BK569" s="87" t="str">
        <f>IF($Q569="","",IFERROR(IF(OR(AND($T569&gt;=DATEVALUE("10/1/20"&amp;RIGHT(BJ$1,2)),$T569&lt;=DATEVALUE("9/30/20"&amp;RIGHT(BK$1,2))),AND($U569&gt;=DATEVALUE("10/1/20"&amp;RIGHT(BJ$1,2)),$U569&lt;=DATEVALUE("9/30/20"&amp;RIGHT(BK$1,2))),AND($T569&lt;=DATEVALUE("10/1/20"&amp;RIGHT(BJ$1,2)),$U569&gt;=DATEVALUE("9/30/20"&amp;RIGHT(BK$1,2)))),
IF(AND($T569&gt;=DATEVALUE("10/1/20"&amp;RIGHT(BJ$1,2)),$U569&lt;=DATEVALUE("9/30/20"&amp;RIGHT(BK$1,2))),NETWORKDAYS($T569,$U569,Holidays!$J$3:$J$937),
IF(AND($T569&lt;DATEVALUE("10/1/20"&amp;RIGHT(BJ$1,2)),$U569&lt;=DATEVALUE("9/30/20"&amp;RIGHT(BK$1,2))),NETWORKDAYS(DATEVALUE("10/1/20"&amp;RIGHT(BJ$1,2)),$U569,Holidays!$J$3:$J$937),
IF($T569&lt;DATEVALUE("10/1/20"&amp;RIGHT(BJ$1,2)),NETWORKDAYS(DATEVALUE("10/1/20"&amp;RIGHT(BJ$1,2)),DATEVALUE("9/30/20"&amp;RIGHT(BK$1,2)),Holidays!$J$3:$J$937),
IF($T569&gt;=DATEVALUE("10/1/20"&amp;RIGHT(BJ$1,2)),NETWORKDAYS($T569,DATEVALUE("9/30/20"&amp;RIGHT(BK$1,2)),Holidays!$J$3:$J$937),"")))),"")/(NETWORKDAYS($T569,$U569,Holidays!$J$3:$J$937)),0))</f>
        <v/>
      </c>
      <c r="BL569" s="87" t="str">
        <f>IF($Q569="","",IFERROR(IF(OR(AND($T569&gt;=DATEVALUE("10/1/20"&amp;RIGHT(BK$1,2)),$T569&lt;=DATEVALUE("9/30/20"&amp;RIGHT(BL$1,2))),AND($U569&gt;=DATEVALUE("10/1/20"&amp;RIGHT(BK$1,2)),$U569&lt;=DATEVALUE("9/30/20"&amp;RIGHT(BL$1,2))),AND($T569&lt;=DATEVALUE("10/1/20"&amp;RIGHT(BK$1,2)),$U569&gt;=DATEVALUE("9/30/20"&amp;RIGHT(BL$1,2)))),
IF(AND($T569&gt;=DATEVALUE("10/1/20"&amp;RIGHT(BK$1,2)),$U569&lt;=DATEVALUE("9/30/20"&amp;RIGHT(BL$1,2))),NETWORKDAYS($T569,$U569,Holidays!$J$3:$J$937),
IF(AND($T569&lt;DATEVALUE("10/1/20"&amp;RIGHT(BK$1,2)),$U569&lt;=DATEVALUE("9/30/20"&amp;RIGHT(BL$1,2))),NETWORKDAYS(DATEVALUE("10/1/20"&amp;RIGHT(BK$1,2)),$U569,Holidays!$J$3:$J$937),
IF($T569&lt;DATEVALUE("10/1/20"&amp;RIGHT(BK$1,2)),NETWORKDAYS(DATEVALUE("10/1/20"&amp;RIGHT(BK$1,2)),DATEVALUE("9/30/20"&amp;RIGHT(BL$1,2)),Holidays!$J$3:$J$937),
IF($T569&gt;=DATEVALUE("10/1/20"&amp;RIGHT(BK$1,2)),NETWORKDAYS($T569,DATEVALUE("9/30/20"&amp;RIGHT(BL$1,2)),Holidays!$J$3:$J$937),"")))),"")/(NETWORKDAYS($T569,$U569,Holidays!$J$3:$J$937)),0))</f>
        <v/>
      </c>
      <c r="BM569" s="87" t="str">
        <f>IF($Q569="","",IFERROR(IF(OR(AND($T569&gt;=DATEVALUE("10/1/20"&amp;RIGHT(BL$1,2)),$T569&lt;=DATEVALUE("9/30/20"&amp;RIGHT(BM$1,2))),AND($U569&gt;=DATEVALUE("10/1/20"&amp;RIGHT(BL$1,2)),$U569&lt;=DATEVALUE("9/30/20"&amp;RIGHT(BM$1,2))),AND($T569&lt;=DATEVALUE("10/1/20"&amp;RIGHT(BL$1,2)),$U569&gt;=DATEVALUE("9/30/20"&amp;RIGHT(BM$1,2)))),
IF(AND($T569&gt;=DATEVALUE("10/1/20"&amp;RIGHT(BL$1,2)),$U569&lt;=DATEVALUE("9/30/20"&amp;RIGHT(BM$1,2))),NETWORKDAYS($T569,$U569,Holidays!$J$3:$J$937),
IF(AND($T569&lt;DATEVALUE("10/1/20"&amp;RIGHT(BL$1,2)),$U569&lt;=DATEVALUE("9/30/20"&amp;RIGHT(BM$1,2))),NETWORKDAYS(DATEVALUE("10/1/20"&amp;RIGHT(BL$1,2)),$U569,Holidays!$J$3:$J$937),
IF($T569&lt;DATEVALUE("10/1/20"&amp;RIGHT(BL$1,2)),NETWORKDAYS(DATEVALUE("10/1/20"&amp;RIGHT(BL$1,2)),DATEVALUE("9/30/20"&amp;RIGHT(BM$1,2)),Holidays!$J$3:$J$937),
IF($T569&gt;=DATEVALUE("10/1/20"&amp;RIGHT(BL$1,2)),NETWORKDAYS($T569,DATEVALUE("9/30/20"&amp;RIGHT(BM$1,2)),Holidays!$J$3:$J$937),"")))),"")/(NETWORKDAYS($T569,$U569,Holidays!$J$3:$J$937)),0))</f>
        <v/>
      </c>
      <c r="BN569" s="87" t="str">
        <f>IF($Q569="","",IFERROR(IF(OR(AND($T569&gt;=DATEVALUE("10/1/20"&amp;RIGHT(BM$1,2)),$T569&lt;=DATEVALUE("9/30/20"&amp;RIGHT(BN$1,2))),AND($U569&gt;=DATEVALUE("10/1/20"&amp;RIGHT(BM$1,2)),$U569&lt;=DATEVALUE("9/30/20"&amp;RIGHT(BN$1,2))),AND($T569&lt;=DATEVALUE("10/1/20"&amp;RIGHT(BM$1,2)),$U569&gt;=DATEVALUE("9/30/20"&amp;RIGHT(BN$1,2)))),
IF(AND($T569&gt;=DATEVALUE("10/1/20"&amp;RIGHT(BM$1,2)),$U569&lt;=DATEVALUE("9/30/20"&amp;RIGHT(BN$1,2))),NETWORKDAYS($T569,$U569,Holidays!$J$3:$J$937),
IF(AND($T569&lt;DATEVALUE("10/1/20"&amp;RIGHT(BM$1,2)),$U569&lt;=DATEVALUE("9/30/20"&amp;RIGHT(BN$1,2))),NETWORKDAYS(DATEVALUE("10/1/20"&amp;RIGHT(BM$1,2)),$U569,Holidays!$J$3:$J$937),
IF($T569&lt;DATEVALUE("10/1/20"&amp;RIGHT(BM$1,2)),NETWORKDAYS(DATEVALUE("10/1/20"&amp;RIGHT(BM$1,2)),DATEVALUE("9/30/20"&amp;RIGHT(BN$1,2)),Holidays!$J$3:$J$937),
IF($T569&gt;=DATEVALUE("10/1/20"&amp;RIGHT(BM$1,2)),NETWORKDAYS($T569,DATEVALUE("9/30/20"&amp;RIGHT(BN$1,2)),Holidays!$J$3:$J$937),"")))),"")/(NETWORKDAYS($T569,$U569,Holidays!$J$3:$J$937)),0))</f>
        <v/>
      </c>
      <c r="BO569" s="87" t="str">
        <f>IF($Q569="","",IFERROR(IF(OR(AND($T569&gt;=DATEVALUE("10/1/20"&amp;RIGHT(BN$1,2)),$T569&lt;=DATEVALUE("9/30/20"&amp;RIGHT(BO$1,2))),AND($U569&gt;=DATEVALUE("10/1/20"&amp;RIGHT(BN$1,2)),$U569&lt;=DATEVALUE("9/30/20"&amp;RIGHT(BO$1,2))),AND($T569&lt;=DATEVALUE("10/1/20"&amp;RIGHT(BN$1,2)),$U569&gt;=DATEVALUE("9/30/20"&amp;RIGHT(BO$1,2)))),
IF(AND($T569&gt;=DATEVALUE("10/1/20"&amp;RIGHT(BN$1,2)),$U569&lt;=DATEVALUE("9/30/20"&amp;RIGHT(BO$1,2))),NETWORKDAYS($T569,$U569,Holidays!$J$3:$J$937),
IF(AND($T569&lt;DATEVALUE("10/1/20"&amp;RIGHT(BN$1,2)),$U569&lt;=DATEVALUE("9/30/20"&amp;RIGHT(BO$1,2))),NETWORKDAYS(DATEVALUE("10/1/20"&amp;RIGHT(BN$1,2)),$U569,Holidays!$J$3:$J$937),
IF($T569&lt;DATEVALUE("10/1/20"&amp;RIGHT(BN$1,2)),NETWORKDAYS(DATEVALUE("10/1/20"&amp;RIGHT(BN$1,2)),DATEVALUE("9/30/20"&amp;RIGHT(BO$1,2)),Holidays!$J$3:$J$937),
IF($T569&gt;=DATEVALUE("10/1/20"&amp;RIGHT(BN$1,2)),NETWORKDAYS($T569,DATEVALUE("9/30/20"&amp;RIGHT(BO$1,2)),Holidays!$J$3:$J$937),"")))),"")/(NETWORKDAYS($T569,$U569,Holidays!$J$3:$J$937)),0))</f>
        <v/>
      </c>
      <c r="BP569" s="87" t="str">
        <f>IF($Q569="","",IFERROR(IF(OR(AND($T569&gt;=DATEVALUE("10/1/20"&amp;RIGHT(BO$1,2)),$T569&lt;=DATEVALUE("9/30/20"&amp;RIGHT(BP$1,2))),AND($U569&gt;=DATEVALUE("10/1/20"&amp;RIGHT(BO$1,2)),$U569&lt;=DATEVALUE("9/30/20"&amp;RIGHT(BP$1,2))),AND($T569&lt;=DATEVALUE("10/1/20"&amp;RIGHT(BO$1,2)),$U569&gt;=DATEVALUE("9/30/20"&amp;RIGHT(BP$1,2)))),
IF(AND($T569&gt;=DATEVALUE("10/1/20"&amp;RIGHT(BO$1,2)),$U569&lt;=DATEVALUE("9/30/20"&amp;RIGHT(BP$1,2))),NETWORKDAYS($T569,$U569,Holidays!$J$3:$J$937),
IF(AND($T569&lt;DATEVALUE("10/1/20"&amp;RIGHT(BO$1,2)),$U569&lt;=DATEVALUE("9/30/20"&amp;RIGHT(BP$1,2))),NETWORKDAYS(DATEVALUE("10/1/20"&amp;RIGHT(BO$1,2)),$U569,Holidays!$J$3:$J$937),
IF($T569&lt;DATEVALUE("10/1/20"&amp;RIGHT(BO$1,2)),NETWORKDAYS(DATEVALUE("10/1/20"&amp;RIGHT(BO$1,2)),DATEVALUE("9/30/20"&amp;RIGHT(BP$1,2)),Holidays!$J$3:$J$937),
IF($T569&gt;=DATEVALUE("10/1/20"&amp;RIGHT(BO$1,2)),NETWORKDAYS($T569,DATEVALUE("9/30/20"&amp;RIGHT(BP$1,2)),Holidays!$J$3:$J$937),"")))),"")/(NETWORKDAYS($T569,$U569,Holidays!$J$3:$J$937)),0))</f>
        <v/>
      </c>
      <c r="BQ569" s="87" t="str">
        <f>IF($Q569="","",IFERROR(IF(OR(AND($T569&gt;=DATEVALUE("10/1/20"&amp;RIGHT(BP$1,2)),$T569&lt;=DATEVALUE("9/30/20"&amp;RIGHT(BQ$1,2))),AND($U569&gt;=DATEVALUE("10/1/20"&amp;RIGHT(BP$1,2)),$U569&lt;=DATEVALUE("9/30/20"&amp;RIGHT(BQ$1,2))),AND($T569&lt;=DATEVALUE("10/1/20"&amp;RIGHT(BP$1,2)),$U569&gt;=DATEVALUE("9/30/20"&amp;RIGHT(BQ$1,2)))),
IF(AND($T569&gt;=DATEVALUE("10/1/20"&amp;RIGHT(BP$1,2)),$U569&lt;=DATEVALUE("9/30/20"&amp;RIGHT(BQ$1,2))),NETWORKDAYS($T569,$U569,Holidays!$J$3:$J$937),
IF(AND($T569&lt;DATEVALUE("10/1/20"&amp;RIGHT(BP$1,2)),$U569&lt;=DATEVALUE("9/30/20"&amp;RIGHT(BQ$1,2))),NETWORKDAYS(DATEVALUE("10/1/20"&amp;RIGHT(BP$1,2)),$U569,Holidays!$J$3:$J$937),
IF($T569&lt;DATEVALUE("10/1/20"&amp;RIGHT(BP$1,2)),NETWORKDAYS(DATEVALUE("10/1/20"&amp;RIGHT(BP$1,2)),DATEVALUE("9/30/20"&amp;RIGHT(BQ$1,2)),Holidays!$J$3:$J$937),
IF($T569&gt;=DATEVALUE("10/1/20"&amp;RIGHT(BP$1,2)),NETWORKDAYS($T569,DATEVALUE("9/30/20"&amp;RIGHT(BQ$1,2)),Holidays!$J$3:$J$937),"")))),"")/(NETWORKDAYS($T569,$U569,Holidays!$J$3:$J$937)),0))</f>
        <v/>
      </c>
      <c r="BR569" s="87" t="str">
        <f>IF($Q569="","",IFERROR(IF(OR(AND($T569&gt;=DATEVALUE("10/1/20"&amp;RIGHT(BQ$1,2)),$T569&lt;=DATEVALUE("9/30/20"&amp;RIGHT(BR$1,2))),AND($U569&gt;=DATEVALUE("10/1/20"&amp;RIGHT(BQ$1,2)),$U569&lt;=DATEVALUE("9/30/20"&amp;RIGHT(BR$1,2))),AND($T569&lt;=DATEVALUE("10/1/20"&amp;RIGHT(BQ$1,2)),$U569&gt;=DATEVALUE("9/30/20"&amp;RIGHT(BR$1,2)))),
IF(AND($T569&gt;=DATEVALUE("10/1/20"&amp;RIGHT(BQ$1,2)),$U569&lt;=DATEVALUE("9/30/20"&amp;RIGHT(BR$1,2))),NETWORKDAYS($T569,$U569,Holidays!$J$3:$J$937),
IF(AND($T569&lt;DATEVALUE("10/1/20"&amp;RIGHT(BQ$1,2)),$U569&lt;=DATEVALUE("9/30/20"&amp;RIGHT(BR$1,2))),NETWORKDAYS(DATEVALUE("10/1/20"&amp;RIGHT(BQ$1,2)),$U569,Holidays!$J$3:$J$937),
IF($T569&lt;DATEVALUE("10/1/20"&amp;RIGHT(BQ$1,2)),NETWORKDAYS(DATEVALUE("10/1/20"&amp;RIGHT(BQ$1,2)),DATEVALUE("9/30/20"&amp;RIGHT(BR$1,2)),Holidays!$J$3:$J$937),
IF($T569&gt;=DATEVALUE("10/1/20"&amp;RIGHT(BQ$1,2)),NETWORKDAYS($T569,DATEVALUE("9/30/20"&amp;RIGHT(BR$1,2)),Holidays!$J$3:$J$937),"")))),"")/(NETWORKDAYS($T569,$U569,Holidays!$J$3:$J$937)),0))</f>
        <v/>
      </c>
      <c r="BS569" s="87" t="str">
        <f>IF($Q569="","",IFERROR(IF(OR(AND($T569&gt;=DATEVALUE("10/1/20"&amp;RIGHT(BR$1,2)),$T569&lt;=DATEVALUE("9/30/20"&amp;RIGHT(BS$1,2))),AND($U569&gt;=DATEVALUE("10/1/20"&amp;RIGHT(BR$1,2)),$U569&lt;=DATEVALUE("9/30/20"&amp;RIGHT(BS$1,2))),AND($T569&lt;=DATEVALUE("10/1/20"&amp;RIGHT(BR$1,2)),$U569&gt;=DATEVALUE("9/30/20"&amp;RIGHT(BS$1,2)))),
IF(AND($T569&gt;=DATEVALUE("10/1/20"&amp;RIGHT(BR$1,2)),$U569&lt;=DATEVALUE("9/30/20"&amp;RIGHT(BS$1,2))),NETWORKDAYS($T569,$U569,Holidays!$J$3:$J$937),
IF(AND($T569&lt;DATEVALUE("10/1/20"&amp;RIGHT(BR$1,2)),$U569&lt;=DATEVALUE("9/30/20"&amp;RIGHT(BS$1,2))),NETWORKDAYS(DATEVALUE("10/1/20"&amp;RIGHT(BR$1,2)),$U569,Holidays!$J$3:$J$937),
IF($T569&lt;DATEVALUE("10/1/20"&amp;RIGHT(BR$1,2)),NETWORKDAYS(DATEVALUE("10/1/20"&amp;RIGHT(BR$1,2)),DATEVALUE("9/30/20"&amp;RIGHT(BS$1,2)),Holidays!$J$3:$J$937),
IF($T569&gt;=DATEVALUE("10/1/20"&amp;RIGHT(BR$1,2)),NETWORKDAYS($T569,DATEVALUE("9/30/20"&amp;RIGHT(BS$1,2)),Holidays!$J$3:$J$937),"")))),"")/(NETWORKDAYS($T569,$U569,Holidays!$J$3:$J$937)),0))</f>
        <v/>
      </c>
      <c r="BT569" s="87" t="str">
        <f>IF($Q569="","",IFERROR(IF(OR(AND($T569&gt;=DATEVALUE("10/1/20"&amp;RIGHT(BS$1,2)),$T569&lt;=DATEVALUE("9/30/20"&amp;RIGHT(BT$1,2))),AND($U569&gt;=DATEVALUE("10/1/20"&amp;RIGHT(BS$1,2)),$U569&lt;=DATEVALUE("9/30/20"&amp;RIGHT(BT$1,2))),AND($T569&lt;=DATEVALUE("10/1/20"&amp;RIGHT(BS$1,2)),$U569&gt;=DATEVALUE("9/30/20"&amp;RIGHT(BT$1,2)))),
IF(AND($T569&gt;=DATEVALUE("10/1/20"&amp;RIGHT(BS$1,2)),$U569&lt;=DATEVALUE("9/30/20"&amp;RIGHT(BT$1,2))),NETWORKDAYS($T569,$U569,Holidays!$J$3:$J$937),
IF(AND($T569&lt;DATEVALUE("10/1/20"&amp;RIGHT(BS$1,2)),$U569&lt;=DATEVALUE("9/30/20"&amp;RIGHT(BT$1,2))),NETWORKDAYS(DATEVALUE("10/1/20"&amp;RIGHT(BS$1,2)),$U569,Holidays!$J$3:$J$937),
IF($T569&lt;DATEVALUE("10/1/20"&amp;RIGHT(BS$1,2)),NETWORKDAYS(DATEVALUE("10/1/20"&amp;RIGHT(BS$1,2)),DATEVALUE("9/30/20"&amp;RIGHT(BT$1,2)),Holidays!$J$3:$J$937),
IF($T569&gt;=DATEVALUE("10/1/20"&amp;RIGHT(BS$1,2)),NETWORKDAYS($T569,DATEVALUE("9/30/20"&amp;RIGHT(BT$1,2)),Holidays!$J$3:$J$937),"")))),"")/(NETWORKDAYS($T569,$U569,Holidays!$J$3:$J$937)),0))</f>
        <v/>
      </c>
      <c r="BU569" s="87" t="str">
        <f>IF($Q569="","",IFERROR(IF(OR(AND($T569&gt;=DATEVALUE("10/1/20"&amp;RIGHT(BT$1,2)),$T569&lt;=DATEVALUE("9/30/20"&amp;RIGHT(BU$1,2))),AND($U569&gt;=DATEVALUE("10/1/20"&amp;RIGHT(BT$1,2)),$U569&lt;=DATEVALUE("9/30/20"&amp;RIGHT(BU$1,2))),AND($T569&lt;=DATEVALUE("10/1/20"&amp;RIGHT(BT$1,2)),$U569&gt;=DATEVALUE("9/30/20"&amp;RIGHT(BU$1,2)))),
IF(AND($T569&gt;=DATEVALUE("10/1/20"&amp;RIGHT(BT$1,2)),$U569&lt;=DATEVALUE("9/30/20"&amp;RIGHT(BU$1,2))),NETWORKDAYS($T569,$U569,Holidays!$J$3:$J$937),
IF(AND($T569&lt;DATEVALUE("10/1/20"&amp;RIGHT(BT$1,2)),$U569&lt;=DATEVALUE("9/30/20"&amp;RIGHT(BU$1,2))),NETWORKDAYS(DATEVALUE("10/1/20"&amp;RIGHT(BT$1,2)),$U569,Holidays!$J$3:$J$937),
IF($T569&lt;DATEVALUE("10/1/20"&amp;RIGHT(BT$1,2)),NETWORKDAYS(DATEVALUE("10/1/20"&amp;RIGHT(BT$1,2)),DATEVALUE("9/30/20"&amp;RIGHT(BU$1,2)),Holidays!$J$3:$J$937),
IF($T569&gt;=DATEVALUE("10/1/20"&amp;RIGHT(BT$1,2)),NETWORKDAYS($T569,DATEVALUE("9/30/20"&amp;RIGHT(BU$1,2)),Holidays!$J$3:$J$937),"")))),"")/(NETWORKDAYS($T569,$U569,Holidays!$J$3:$J$937)),0))</f>
        <v/>
      </c>
      <c r="BV569" s="87" t="str">
        <f>IF($Q569="","",IFERROR(IF(OR(AND($T569&gt;=DATEVALUE("10/1/20"&amp;RIGHT(BU$1,2)),$T569&lt;=DATEVALUE("9/30/20"&amp;RIGHT(BV$1,2))),AND($U569&gt;=DATEVALUE("10/1/20"&amp;RIGHT(BU$1,2)),$U569&lt;=DATEVALUE("9/30/20"&amp;RIGHT(BV$1,2))),AND($T569&lt;=DATEVALUE("10/1/20"&amp;RIGHT(BU$1,2)),$U569&gt;=DATEVALUE("9/30/20"&amp;RIGHT(BV$1,2)))),
IF(AND($T569&gt;=DATEVALUE("10/1/20"&amp;RIGHT(BU$1,2)),$U569&lt;=DATEVALUE("9/30/20"&amp;RIGHT(BV$1,2))),NETWORKDAYS($T569,$U569,Holidays!$J$3:$J$937),
IF(AND($T569&lt;DATEVALUE("10/1/20"&amp;RIGHT(BU$1,2)),$U569&lt;=DATEVALUE("9/30/20"&amp;RIGHT(BV$1,2))),NETWORKDAYS(DATEVALUE("10/1/20"&amp;RIGHT(BU$1,2)),$U569,Holidays!$J$3:$J$937),
IF($T569&lt;DATEVALUE("10/1/20"&amp;RIGHT(BU$1,2)),NETWORKDAYS(DATEVALUE("10/1/20"&amp;RIGHT(BU$1,2)),DATEVALUE("9/30/20"&amp;RIGHT(BV$1,2)),Holidays!$J$3:$J$937),
IF($T569&gt;=DATEVALUE("10/1/20"&amp;RIGHT(BU$1,2)),NETWORKDAYS($T569,DATEVALUE("9/30/20"&amp;RIGHT(BV$1,2)),Holidays!$J$3:$J$937),"")))),"")/(NETWORKDAYS($T569,$U569,Holidays!$J$3:$J$937)),0))</f>
        <v/>
      </c>
      <c r="BW569" s="87" t="str">
        <f>IF($Q569="","",IFERROR(IF(OR(AND($T569&gt;=DATEVALUE("10/1/20"&amp;RIGHT(BV$1,2)),$T569&lt;=DATEVALUE("9/30/20"&amp;RIGHT(BW$1,2))),AND($U569&gt;=DATEVALUE("10/1/20"&amp;RIGHT(BV$1,2)),$U569&lt;=DATEVALUE("9/30/20"&amp;RIGHT(BW$1,2))),AND($T569&lt;=DATEVALUE("10/1/20"&amp;RIGHT(BV$1,2)),$U569&gt;=DATEVALUE("9/30/20"&amp;RIGHT(BW$1,2)))),
IF(AND($T569&gt;=DATEVALUE("10/1/20"&amp;RIGHT(BV$1,2)),$U569&lt;=DATEVALUE("9/30/20"&amp;RIGHT(BW$1,2))),NETWORKDAYS($T569,$U569,Holidays!$J$3:$J$937),
IF(AND($T569&lt;DATEVALUE("10/1/20"&amp;RIGHT(BV$1,2)),$U569&lt;=DATEVALUE("9/30/20"&amp;RIGHT(BW$1,2))),NETWORKDAYS(DATEVALUE("10/1/20"&amp;RIGHT(BV$1,2)),$U569,Holidays!$J$3:$J$937),
IF($T569&lt;DATEVALUE("10/1/20"&amp;RIGHT(BV$1,2)),NETWORKDAYS(DATEVALUE("10/1/20"&amp;RIGHT(BV$1,2)),DATEVALUE("9/30/20"&amp;RIGHT(BW$1,2)),Holidays!$J$3:$J$937),
IF($T569&gt;=DATEVALUE("10/1/20"&amp;RIGHT(BV$1,2)),NETWORKDAYS($T569,DATEVALUE("9/30/20"&amp;RIGHT(BW$1,2)),Holidays!$J$3:$J$937),"")))),"")/(NETWORKDAYS($T569,$U569,Holidays!$J$3:$J$937)),0))</f>
        <v/>
      </c>
      <c r="BX569" s="87" t="str">
        <f>IF($Q569="","",IFERROR(IF(OR(AND($T569&gt;=DATEVALUE("10/1/20"&amp;RIGHT(BW$1,2)),$T569&lt;=DATEVALUE("9/30/20"&amp;RIGHT(BX$1,2))),AND($U569&gt;=DATEVALUE("10/1/20"&amp;RIGHT(BW$1,2)),$U569&lt;=DATEVALUE("9/30/20"&amp;RIGHT(BX$1,2))),AND($T569&lt;=DATEVALUE("10/1/20"&amp;RIGHT(BW$1,2)),$U569&gt;=DATEVALUE("9/30/20"&amp;RIGHT(BX$1,2)))),
IF(AND($T569&gt;=DATEVALUE("10/1/20"&amp;RIGHT(BW$1,2)),$U569&lt;=DATEVALUE("9/30/20"&amp;RIGHT(BX$1,2))),NETWORKDAYS($T569,$U569,Holidays!$J$3:$J$937),
IF(AND($T569&lt;DATEVALUE("10/1/20"&amp;RIGHT(BW$1,2)),$U569&lt;=DATEVALUE("9/30/20"&amp;RIGHT(BX$1,2))),NETWORKDAYS(DATEVALUE("10/1/20"&amp;RIGHT(BW$1,2)),$U569,Holidays!$J$3:$J$937),
IF($T569&lt;DATEVALUE("10/1/20"&amp;RIGHT(BW$1,2)),NETWORKDAYS(DATEVALUE("10/1/20"&amp;RIGHT(BW$1,2)),DATEVALUE("9/30/20"&amp;RIGHT(BX$1,2)),Holidays!$J$3:$J$937),
IF($T569&gt;=DATEVALUE("10/1/20"&amp;RIGHT(BW$1,2)),NETWORKDAYS($T569,DATEVALUE("9/30/20"&amp;RIGHT(BX$1,2)),Holidays!$J$3:$J$937),"")))),"")/(NETWORKDAYS($T569,$U569,Holidays!$J$3:$J$937)),0))</f>
        <v/>
      </c>
      <c r="BY569" s="87" t="str">
        <f>IF($Q569="","",IFERROR(IF(OR(AND($T569&gt;=DATEVALUE("10/1/20"&amp;RIGHT(BX$1,2)),$T569&lt;=DATEVALUE("9/30/20"&amp;RIGHT(BY$1,2))),AND($U569&gt;=DATEVALUE("10/1/20"&amp;RIGHT(BX$1,2)),$U569&lt;=DATEVALUE("9/30/20"&amp;RIGHT(BY$1,2))),AND($T569&lt;=DATEVALUE("10/1/20"&amp;RIGHT(BX$1,2)),$U569&gt;=DATEVALUE("9/30/20"&amp;RIGHT(BY$1,2)))),
IF(AND($T569&gt;=DATEVALUE("10/1/20"&amp;RIGHT(BX$1,2)),$U569&lt;=DATEVALUE("9/30/20"&amp;RIGHT(BY$1,2))),NETWORKDAYS($T569,$U569,Holidays!$J$3:$J$937),
IF(AND($T569&lt;DATEVALUE("10/1/20"&amp;RIGHT(BX$1,2)),$U569&lt;=DATEVALUE("9/30/20"&amp;RIGHT(BY$1,2))),NETWORKDAYS(DATEVALUE("10/1/20"&amp;RIGHT(BX$1,2)),$U569,Holidays!$J$3:$J$937),
IF($T569&lt;DATEVALUE("10/1/20"&amp;RIGHT(BX$1,2)),NETWORKDAYS(DATEVALUE("10/1/20"&amp;RIGHT(BX$1,2)),DATEVALUE("9/30/20"&amp;RIGHT(BY$1,2)),Holidays!$J$3:$J$937),
IF($T569&gt;=DATEVALUE("10/1/20"&amp;RIGHT(BX$1,2)),NETWORKDAYS($T569,DATEVALUE("9/30/20"&amp;RIGHT(BY$1,2)),Holidays!$J$3:$J$937),"")))),"")/(NETWORKDAYS($T569,$U569,Holidays!$J$3:$J$937)),0))</f>
        <v/>
      </c>
      <c r="BZ569" s="87" t="str">
        <f>IF($Q569="","",IFERROR(IF(OR(AND($T569&gt;=DATEVALUE("10/1/20"&amp;RIGHT(BY$1,2)),$T569&lt;=DATEVALUE("9/30/20"&amp;RIGHT(BZ$1,2))),AND($U569&gt;=DATEVALUE("10/1/20"&amp;RIGHT(BY$1,2)),$U569&lt;=DATEVALUE("9/30/20"&amp;RIGHT(BZ$1,2))),AND($T569&lt;=DATEVALUE("10/1/20"&amp;RIGHT(BY$1,2)),$U569&gt;=DATEVALUE("9/30/20"&amp;RIGHT(BZ$1,2)))),
IF(AND($T569&gt;=DATEVALUE("10/1/20"&amp;RIGHT(BY$1,2)),$U569&lt;=DATEVALUE("9/30/20"&amp;RIGHT(BZ$1,2))),NETWORKDAYS($T569,$U569,Holidays!$J$3:$J$937),
IF(AND($T569&lt;DATEVALUE("10/1/20"&amp;RIGHT(BY$1,2)),$U569&lt;=DATEVALUE("9/30/20"&amp;RIGHT(BZ$1,2))),NETWORKDAYS(DATEVALUE("10/1/20"&amp;RIGHT(BY$1,2)),$U569,Holidays!$J$3:$J$937),
IF($T569&lt;DATEVALUE("10/1/20"&amp;RIGHT(BY$1,2)),NETWORKDAYS(DATEVALUE("10/1/20"&amp;RIGHT(BY$1,2)),DATEVALUE("9/30/20"&amp;RIGHT(BZ$1,2)),Holidays!$J$3:$J$937),
IF($T569&gt;=DATEVALUE("10/1/20"&amp;RIGHT(BY$1,2)),NETWORKDAYS($T569,DATEVALUE("9/30/20"&amp;RIGHT(BZ$1,2)),Holidays!$J$3:$J$937),"")))),"")/(NETWORKDAYS($T569,$U569,Holidays!$J$3:$J$937)),0))</f>
        <v/>
      </c>
      <c r="CA569" s="87" t="str">
        <f>IF($Q569="","",IFERROR(IF(OR(AND($T569&gt;=DATEVALUE("10/1/20"&amp;RIGHT(BZ$1,2)),$T569&lt;=DATEVALUE("9/30/20"&amp;RIGHT(CA$1,2))),AND($U569&gt;=DATEVALUE("10/1/20"&amp;RIGHT(BZ$1,2)),$U569&lt;=DATEVALUE("9/30/20"&amp;RIGHT(CA$1,2))),AND($T569&lt;=DATEVALUE("10/1/20"&amp;RIGHT(BZ$1,2)),$U569&gt;=DATEVALUE("9/30/20"&amp;RIGHT(CA$1,2)))),
IF(AND($T569&gt;=DATEVALUE("10/1/20"&amp;RIGHT(BZ$1,2)),$U569&lt;=DATEVALUE("9/30/20"&amp;RIGHT(CA$1,2))),NETWORKDAYS($T569,$U569,Holidays!$J$3:$J$937),
IF(AND($T569&lt;DATEVALUE("10/1/20"&amp;RIGHT(BZ$1,2)),$U569&lt;=DATEVALUE("9/30/20"&amp;RIGHT(CA$1,2))),NETWORKDAYS(DATEVALUE("10/1/20"&amp;RIGHT(BZ$1,2)),$U569,Holidays!$J$3:$J$937),
IF($T569&lt;DATEVALUE("10/1/20"&amp;RIGHT(BZ$1,2)),NETWORKDAYS(DATEVALUE("10/1/20"&amp;RIGHT(BZ$1,2)),DATEVALUE("9/30/20"&amp;RIGHT(CA$1,2)),Holidays!$J$3:$J$937),
IF($T569&gt;=DATEVALUE("10/1/20"&amp;RIGHT(BZ$1,2)),NETWORKDAYS($T569,DATEVALUE("9/30/20"&amp;RIGHT(CA$1,2)),Holidays!$J$3:$J$937),"")))),"")/(NETWORKDAYS($T569,$U569,Holidays!$J$3:$J$937)),0))</f>
        <v/>
      </c>
      <c r="CB569" s="87" t="str">
        <f>IF($Q569="","",IFERROR(IF(OR(AND($T569&gt;=DATEVALUE("10/1/20"&amp;RIGHT(CA$1,2)),$T569&lt;=DATEVALUE("9/30/20"&amp;RIGHT(CB$1,2))),AND($U569&gt;=DATEVALUE("10/1/20"&amp;RIGHT(CA$1,2)),$U569&lt;=DATEVALUE("9/30/20"&amp;RIGHT(CB$1,2))),AND($T569&lt;=DATEVALUE("10/1/20"&amp;RIGHT(CA$1,2)),$U569&gt;=DATEVALUE("9/30/20"&amp;RIGHT(CB$1,2)))),
IF(AND($T569&gt;=DATEVALUE("10/1/20"&amp;RIGHT(CA$1,2)),$U569&lt;=DATEVALUE("9/30/20"&amp;RIGHT(CB$1,2))),NETWORKDAYS($T569,$U569,Holidays!$J$3:$J$937),
IF(AND($T569&lt;DATEVALUE("10/1/20"&amp;RIGHT(CA$1,2)),$U569&lt;=DATEVALUE("9/30/20"&amp;RIGHT(CB$1,2))),NETWORKDAYS(DATEVALUE("10/1/20"&amp;RIGHT(CA$1,2)),$U569,Holidays!$J$3:$J$937),
IF($T569&lt;DATEVALUE("10/1/20"&amp;RIGHT(CA$1,2)),NETWORKDAYS(DATEVALUE("10/1/20"&amp;RIGHT(CA$1,2)),DATEVALUE("9/30/20"&amp;RIGHT(CB$1,2)),Holidays!$J$3:$J$937),
IF($T569&gt;=DATEVALUE("10/1/20"&amp;RIGHT(CA$1,2)),NETWORKDAYS($T569,DATEVALUE("9/30/20"&amp;RIGHT(CB$1,2)),Holidays!$J$3:$J$937),"")))),"")/(NETWORKDAYS($T569,$U569,Holidays!$J$3:$J$937)),0))</f>
        <v/>
      </c>
    </row>
    <row r="570" spans="1:80">
      <c r="A570" s="97"/>
      <c r="B570" s="98" t="str">
        <f ca="1">IF(NOT($A570=""),OFFSET('WBS Reference &amp; User Procedure'!$A$1,MATCH($A570,'WBS Reference &amp; User Procedure'!$A:$A,0)-1,1),"")</f>
        <v/>
      </c>
      <c r="D570" s="97"/>
      <c r="I570" s="78"/>
      <c r="T570" s="104" t="str">
        <f>IF(NOT(Q570=""),IF(NOT($S570=""),$S570,#REF!),"")</f>
        <v/>
      </c>
      <c r="U570" s="104" t="str">
        <f>IF(NOT(Q570=""),WORKDAY(T570,Q570,Holidays!$J$3:$J$937),"")</f>
        <v/>
      </c>
      <c r="V570" s="104"/>
      <c r="W570" s="104"/>
      <c r="X570" s="101" t="str">
        <f t="shared" si="123"/>
        <v/>
      </c>
      <c r="AL570" s="87" t="str">
        <f t="shared" ca="1" si="120"/>
        <v/>
      </c>
      <c r="AN570" s="87" t="str">
        <f t="shared" ca="1" si="126"/>
        <v/>
      </c>
      <c r="AO570" s="87" t="str">
        <f t="shared" ca="1" si="126"/>
        <v/>
      </c>
      <c r="AP570" s="87" t="str">
        <f t="shared" ca="1" si="126"/>
        <v/>
      </c>
      <c r="AQ570" s="87" t="str">
        <f t="shared" ca="1" si="126"/>
        <v/>
      </c>
      <c r="AR570" s="87" t="str">
        <f t="shared" ca="1" si="126"/>
        <v/>
      </c>
      <c r="AS570" s="87" t="str">
        <f t="shared" ca="1" si="126"/>
        <v/>
      </c>
      <c r="AT570" s="87" t="str">
        <f t="shared" ca="1" si="126"/>
        <v/>
      </c>
      <c r="AU570" s="87" t="str">
        <f t="shared" ca="1" si="126"/>
        <v/>
      </c>
      <c r="AV570" s="87" t="str">
        <f t="shared" ca="1" si="126"/>
        <v/>
      </c>
      <c r="AW570" s="87" t="str">
        <f t="shared" ca="1" si="126"/>
        <v/>
      </c>
      <c r="AX570" s="87" t="str">
        <f t="shared" ca="1" si="127"/>
        <v/>
      </c>
      <c r="AY570" s="87" t="str">
        <f t="shared" ca="1" si="127"/>
        <v/>
      </c>
      <c r="AZ570" s="87" t="str">
        <f t="shared" ca="1" si="127"/>
        <v/>
      </c>
      <c r="BA570" s="87" t="str">
        <f t="shared" ca="1" si="127"/>
        <v/>
      </c>
      <c r="BB570" s="87" t="str">
        <f t="shared" ca="1" si="127"/>
        <v/>
      </c>
      <c r="BC570" s="87" t="str">
        <f t="shared" ca="1" si="127"/>
        <v/>
      </c>
      <c r="BD570" s="87" t="str">
        <f t="shared" ca="1" si="127"/>
        <v/>
      </c>
      <c r="BE570" s="87" t="str">
        <f t="shared" ca="1" si="127"/>
        <v/>
      </c>
      <c r="BF570" s="87" t="str">
        <f t="shared" ca="1" si="127"/>
        <v/>
      </c>
      <c r="BG570" s="87" t="str">
        <f t="shared" ca="1" si="127"/>
        <v/>
      </c>
      <c r="BI570" s="87" t="str">
        <f>IF($Q570="","",IFERROR(IF(OR(AND($T570&gt;=DATEVALUE("10/1/20"&amp;RIGHT(BH$1,2)),$T570&lt;=DATEVALUE("9/30/20"&amp;RIGHT(BI$1,2))),AND($U570&gt;=DATEVALUE("10/1/20"&amp;RIGHT(BH$1,2)),$U570&lt;=DATEVALUE("9/30/20"&amp;RIGHT(BI$1,2))),AND($T570&lt;=DATEVALUE("10/1/20"&amp;RIGHT(BH$1,2)),$U570&gt;=DATEVALUE("9/30/20"&amp;RIGHT(BI$1,2)))),
IF(AND($T570&gt;=DATEVALUE("10/1/20"&amp;RIGHT(BH$1,2)),$U570&lt;=DATEVALUE("9/30/20"&amp;RIGHT(BI$1,2))),NETWORKDAYS($T570,$U570,Holidays!$J$3:$J$937),
IF(AND($T570&lt;DATEVALUE("10/1/20"&amp;RIGHT(BH$1,2)),$U570&lt;=DATEVALUE("9/30/20"&amp;RIGHT(BI$1,2))),NETWORKDAYS(DATEVALUE("10/1/20"&amp;RIGHT(BH$1,2)),$U570,Holidays!$J$3:$J$937),
IF($T570&lt;DATEVALUE("10/1/20"&amp;RIGHT(BH$1,2)),NETWORKDAYS(DATEVALUE("10/1/20"&amp;RIGHT(BH$1,2)),DATEVALUE("9/30/20"&amp;RIGHT(BI$1,2)),Holidays!$J$3:$J$937),
IF($T570&gt;=DATEVALUE("10/1/20"&amp;RIGHT(BH$1,2)),NETWORKDAYS($T570,DATEVALUE("9/30/20"&amp;RIGHT(BI$1,2)),Holidays!$J$3:$J$937),"")))),"")/(NETWORKDAYS($T570,$U570,Holidays!$J$3:$J$937)),0))</f>
        <v/>
      </c>
      <c r="BJ570" s="87" t="str">
        <f>IF($Q570="","",IFERROR(IF(OR(AND($T570&gt;=DATEVALUE("10/1/20"&amp;RIGHT(BI$1,2)),$T570&lt;=DATEVALUE("9/30/20"&amp;RIGHT(BJ$1,2))),AND($U570&gt;=DATEVALUE("10/1/20"&amp;RIGHT(BI$1,2)),$U570&lt;=DATEVALUE("9/30/20"&amp;RIGHT(BJ$1,2))),AND($T570&lt;=DATEVALUE("10/1/20"&amp;RIGHT(BI$1,2)),$U570&gt;=DATEVALUE("9/30/20"&amp;RIGHT(BJ$1,2)))),
IF(AND($T570&gt;=DATEVALUE("10/1/20"&amp;RIGHT(BI$1,2)),$U570&lt;=DATEVALUE("9/30/20"&amp;RIGHT(BJ$1,2))),NETWORKDAYS($T570,$U570,Holidays!$J$3:$J$937),
IF(AND($T570&lt;DATEVALUE("10/1/20"&amp;RIGHT(BI$1,2)),$U570&lt;=DATEVALUE("9/30/20"&amp;RIGHT(BJ$1,2))),NETWORKDAYS(DATEVALUE("10/1/20"&amp;RIGHT(BI$1,2)),$U570,Holidays!$J$3:$J$937),
IF($T570&lt;DATEVALUE("10/1/20"&amp;RIGHT(BI$1,2)),NETWORKDAYS(DATEVALUE("10/1/20"&amp;RIGHT(BI$1,2)),DATEVALUE("9/30/20"&amp;RIGHT(BJ$1,2)),Holidays!$J$3:$J$937),
IF($T570&gt;=DATEVALUE("10/1/20"&amp;RIGHT(BI$1,2)),NETWORKDAYS($T570,DATEVALUE("9/30/20"&amp;RIGHT(BJ$1,2)),Holidays!$J$3:$J$937),"")))),"")/(NETWORKDAYS($T570,$U570,Holidays!$J$3:$J$937)),0))</f>
        <v/>
      </c>
      <c r="BK570" s="87" t="str">
        <f>IF($Q570="","",IFERROR(IF(OR(AND($T570&gt;=DATEVALUE("10/1/20"&amp;RIGHT(BJ$1,2)),$T570&lt;=DATEVALUE("9/30/20"&amp;RIGHT(BK$1,2))),AND($U570&gt;=DATEVALUE("10/1/20"&amp;RIGHT(BJ$1,2)),$U570&lt;=DATEVALUE("9/30/20"&amp;RIGHT(BK$1,2))),AND($T570&lt;=DATEVALUE("10/1/20"&amp;RIGHT(BJ$1,2)),$U570&gt;=DATEVALUE("9/30/20"&amp;RIGHT(BK$1,2)))),
IF(AND($T570&gt;=DATEVALUE("10/1/20"&amp;RIGHT(BJ$1,2)),$U570&lt;=DATEVALUE("9/30/20"&amp;RIGHT(BK$1,2))),NETWORKDAYS($T570,$U570,Holidays!$J$3:$J$937),
IF(AND($T570&lt;DATEVALUE("10/1/20"&amp;RIGHT(BJ$1,2)),$U570&lt;=DATEVALUE("9/30/20"&amp;RIGHT(BK$1,2))),NETWORKDAYS(DATEVALUE("10/1/20"&amp;RIGHT(BJ$1,2)),$U570,Holidays!$J$3:$J$937),
IF($T570&lt;DATEVALUE("10/1/20"&amp;RIGHT(BJ$1,2)),NETWORKDAYS(DATEVALUE("10/1/20"&amp;RIGHT(BJ$1,2)),DATEVALUE("9/30/20"&amp;RIGHT(BK$1,2)),Holidays!$J$3:$J$937),
IF($T570&gt;=DATEVALUE("10/1/20"&amp;RIGHT(BJ$1,2)),NETWORKDAYS($T570,DATEVALUE("9/30/20"&amp;RIGHT(BK$1,2)),Holidays!$J$3:$J$937),"")))),"")/(NETWORKDAYS($T570,$U570,Holidays!$J$3:$J$937)),0))</f>
        <v/>
      </c>
      <c r="BL570" s="87" t="str">
        <f>IF($Q570="","",IFERROR(IF(OR(AND($T570&gt;=DATEVALUE("10/1/20"&amp;RIGHT(BK$1,2)),$T570&lt;=DATEVALUE("9/30/20"&amp;RIGHT(BL$1,2))),AND($U570&gt;=DATEVALUE("10/1/20"&amp;RIGHT(BK$1,2)),$U570&lt;=DATEVALUE("9/30/20"&amp;RIGHT(BL$1,2))),AND($T570&lt;=DATEVALUE("10/1/20"&amp;RIGHT(BK$1,2)),$U570&gt;=DATEVALUE("9/30/20"&amp;RIGHT(BL$1,2)))),
IF(AND($T570&gt;=DATEVALUE("10/1/20"&amp;RIGHT(BK$1,2)),$U570&lt;=DATEVALUE("9/30/20"&amp;RIGHT(BL$1,2))),NETWORKDAYS($T570,$U570,Holidays!$J$3:$J$937),
IF(AND($T570&lt;DATEVALUE("10/1/20"&amp;RIGHT(BK$1,2)),$U570&lt;=DATEVALUE("9/30/20"&amp;RIGHT(BL$1,2))),NETWORKDAYS(DATEVALUE("10/1/20"&amp;RIGHT(BK$1,2)),$U570,Holidays!$J$3:$J$937),
IF($T570&lt;DATEVALUE("10/1/20"&amp;RIGHT(BK$1,2)),NETWORKDAYS(DATEVALUE("10/1/20"&amp;RIGHT(BK$1,2)),DATEVALUE("9/30/20"&amp;RIGHT(BL$1,2)),Holidays!$J$3:$J$937),
IF($T570&gt;=DATEVALUE("10/1/20"&amp;RIGHT(BK$1,2)),NETWORKDAYS($T570,DATEVALUE("9/30/20"&amp;RIGHT(BL$1,2)),Holidays!$J$3:$J$937),"")))),"")/(NETWORKDAYS($T570,$U570,Holidays!$J$3:$J$937)),0))</f>
        <v/>
      </c>
      <c r="BM570" s="87" t="str">
        <f>IF($Q570="","",IFERROR(IF(OR(AND($T570&gt;=DATEVALUE("10/1/20"&amp;RIGHT(BL$1,2)),$T570&lt;=DATEVALUE("9/30/20"&amp;RIGHT(BM$1,2))),AND($U570&gt;=DATEVALUE("10/1/20"&amp;RIGHT(BL$1,2)),$U570&lt;=DATEVALUE("9/30/20"&amp;RIGHT(BM$1,2))),AND($T570&lt;=DATEVALUE("10/1/20"&amp;RIGHT(BL$1,2)),$U570&gt;=DATEVALUE("9/30/20"&amp;RIGHT(BM$1,2)))),
IF(AND($T570&gt;=DATEVALUE("10/1/20"&amp;RIGHT(BL$1,2)),$U570&lt;=DATEVALUE("9/30/20"&amp;RIGHT(BM$1,2))),NETWORKDAYS($T570,$U570,Holidays!$J$3:$J$937),
IF(AND($T570&lt;DATEVALUE("10/1/20"&amp;RIGHT(BL$1,2)),$U570&lt;=DATEVALUE("9/30/20"&amp;RIGHT(BM$1,2))),NETWORKDAYS(DATEVALUE("10/1/20"&amp;RIGHT(BL$1,2)),$U570,Holidays!$J$3:$J$937),
IF($T570&lt;DATEVALUE("10/1/20"&amp;RIGHT(BL$1,2)),NETWORKDAYS(DATEVALUE("10/1/20"&amp;RIGHT(BL$1,2)),DATEVALUE("9/30/20"&amp;RIGHT(BM$1,2)),Holidays!$J$3:$J$937),
IF($T570&gt;=DATEVALUE("10/1/20"&amp;RIGHT(BL$1,2)),NETWORKDAYS($T570,DATEVALUE("9/30/20"&amp;RIGHT(BM$1,2)),Holidays!$J$3:$J$937),"")))),"")/(NETWORKDAYS($T570,$U570,Holidays!$J$3:$J$937)),0))</f>
        <v/>
      </c>
      <c r="BN570" s="87" t="str">
        <f>IF($Q570="","",IFERROR(IF(OR(AND($T570&gt;=DATEVALUE("10/1/20"&amp;RIGHT(BM$1,2)),$T570&lt;=DATEVALUE("9/30/20"&amp;RIGHT(BN$1,2))),AND($U570&gt;=DATEVALUE("10/1/20"&amp;RIGHT(BM$1,2)),$U570&lt;=DATEVALUE("9/30/20"&amp;RIGHT(BN$1,2))),AND($T570&lt;=DATEVALUE("10/1/20"&amp;RIGHT(BM$1,2)),$U570&gt;=DATEVALUE("9/30/20"&amp;RIGHT(BN$1,2)))),
IF(AND($T570&gt;=DATEVALUE("10/1/20"&amp;RIGHT(BM$1,2)),$U570&lt;=DATEVALUE("9/30/20"&amp;RIGHT(BN$1,2))),NETWORKDAYS($T570,$U570,Holidays!$J$3:$J$937),
IF(AND($T570&lt;DATEVALUE("10/1/20"&amp;RIGHT(BM$1,2)),$U570&lt;=DATEVALUE("9/30/20"&amp;RIGHT(BN$1,2))),NETWORKDAYS(DATEVALUE("10/1/20"&amp;RIGHT(BM$1,2)),$U570,Holidays!$J$3:$J$937),
IF($T570&lt;DATEVALUE("10/1/20"&amp;RIGHT(BM$1,2)),NETWORKDAYS(DATEVALUE("10/1/20"&amp;RIGHT(BM$1,2)),DATEVALUE("9/30/20"&amp;RIGHT(BN$1,2)),Holidays!$J$3:$J$937),
IF($T570&gt;=DATEVALUE("10/1/20"&amp;RIGHT(BM$1,2)),NETWORKDAYS($T570,DATEVALUE("9/30/20"&amp;RIGHT(BN$1,2)),Holidays!$J$3:$J$937),"")))),"")/(NETWORKDAYS($T570,$U570,Holidays!$J$3:$J$937)),0))</f>
        <v/>
      </c>
      <c r="BO570" s="87" t="str">
        <f>IF($Q570="","",IFERROR(IF(OR(AND($T570&gt;=DATEVALUE("10/1/20"&amp;RIGHT(BN$1,2)),$T570&lt;=DATEVALUE("9/30/20"&amp;RIGHT(BO$1,2))),AND($U570&gt;=DATEVALUE("10/1/20"&amp;RIGHT(BN$1,2)),$U570&lt;=DATEVALUE("9/30/20"&amp;RIGHT(BO$1,2))),AND($T570&lt;=DATEVALUE("10/1/20"&amp;RIGHT(BN$1,2)),$U570&gt;=DATEVALUE("9/30/20"&amp;RIGHT(BO$1,2)))),
IF(AND($T570&gt;=DATEVALUE("10/1/20"&amp;RIGHT(BN$1,2)),$U570&lt;=DATEVALUE("9/30/20"&amp;RIGHT(BO$1,2))),NETWORKDAYS($T570,$U570,Holidays!$J$3:$J$937),
IF(AND($T570&lt;DATEVALUE("10/1/20"&amp;RIGHT(BN$1,2)),$U570&lt;=DATEVALUE("9/30/20"&amp;RIGHT(BO$1,2))),NETWORKDAYS(DATEVALUE("10/1/20"&amp;RIGHT(BN$1,2)),$U570,Holidays!$J$3:$J$937),
IF($T570&lt;DATEVALUE("10/1/20"&amp;RIGHT(BN$1,2)),NETWORKDAYS(DATEVALUE("10/1/20"&amp;RIGHT(BN$1,2)),DATEVALUE("9/30/20"&amp;RIGHT(BO$1,2)),Holidays!$J$3:$J$937),
IF($T570&gt;=DATEVALUE("10/1/20"&amp;RIGHT(BN$1,2)),NETWORKDAYS($T570,DATEVALUE("9/30/20"&amp;RIGHT(BO$1,2)),Holidays!$J$3:$J$937),"")))),"")/(NETWORKDAYS($T570,$U570,Holidays!$J$3:$J$937)),0))</f>
        <v/>
      </c>
      <c r="BP570" s="87" t="str">
        <f>IF($Q570="","",IFERROR(IF(OR(AND($T570&gt;=DATEVALUE("10/1/20"&amp;RIGHT(BO$1,2)),$T570&lt;=DATEVALUE("9/30/20"&amp;RIGHT(BP$1,2))),AND($U570&gt;=DATEVALUE("10/1/20"&amp;RIGHT(BO$1,2)),$U570&lt;=DATEVALUE("9/30/20"&amp;RIGHT(BP$1,2))),AND($T570&lt;=DATEVALUE("10/1/20"&amp;RIGHT(BO$1,2)),$U570&gt;=DATEVALUE("9/30/20"&amp;RIGHT(BP$1,2)))),
IF(AND($T570&gt;=DATEVALUE("10/1/20"&amp;RIGHT(BO$1,2)),$U570&lt;=DATEVALUE("9/30/20"&amp;RIGHT(BP$1,2))),NETWORKDAYS($T570,$U570,Holidays!$J$3:$J$937),
IF(AND($T570&lt;DATEVALUE("10/1/20"&amp;RIGHT(BO$1,2)),$U570&lt;=DATEVALUE("9/30/20"&amp;RIGHT(BP$1,2))),NETWORKDAYS(DATEVALUE("10/1/20"&amp;RIGHT(BO$1,2)),$U570,Holidays!$J$3:$J$937),
IF($T570&lt;DATEVALUE("10/1/20"&amp;RIGHT(BO$1,2)),NETWORKDAYS(DATEVALUE("10/1/20"&amp;RIGHT(BO$1,2)),DATEVALUE("9/30/20"&amp;RIGHT(BP$1,2)),Holidays!$J$3:$J$937),
IF($T570&gt;=DATEVALUE("10/1/20"&amp;RIGHT(BO$1,2)),NETWORKDAYS($T570,DATEVALUE("9/30/20"&amp;RIGHT(BP$1,2)),Holidays!$J$3:$J$937),"")))),"")/(NETWORKDAYS($T570,$U570,Holidays!$J$3:$J$937)),0))</f>
        <v/>
      </c>
      <c r="BQ570" s="87" t="str">
        <f>IF($Q570="","",IFERROR(IF(OR(AND($T570&gt;=DATEVALUE("10/1/20"&amp;RIGHT(BP$1,2)),$T570&lt;=DATEVALUE("9/30/20"&amp;RIGHT(BQ$1,2))),AND($U570&gt;=DATEVALUE("10/1/20"&amp;RIGHT(BP$1,2)),$U570&lt;=DATEVALUE("9/30/20"&amp;RIGHT(BQ$1,2))),AND($T570&lt;=DATEVALUE("10/1/20"&amp;RIGHT(BP$1,2)),$U570&gt;=DATEVALUE("9/30/20"&amp;RIGHT(BQ$1,2)))),
IF(AND($T570&gt;=DATEVALUE("10/1/20"&amp;RIGHT(BP$1,2)),$U570&lt;=DATEVALUE("9/30/20"&amp;RIGHT(BQ$1,2))),NETWORKDAYS($T570,$U570,Holidays!$J$3:$J$937),
IF(AND($T570&lt;DATEVALUE("10/1/20"&amp;RIGHT(BP$1,2)),$U570&lt;=DATEVALUE("9/30/20"&amp;RIGHT(BQ$1,2))),NETWORKDAYS(DATEVALUE("10/1/20"&amp;RIGHT(BP$1,2)),$U570,Holidays!$J$3:$J$937),
IF($T570&lt;DATEVALUE("10/1/20"&amp;RIGHT(BP$1,2)),NETWORKDAYS(DATEVALUE("10/1/20"&amp;RIGHT(BP$1,2)),DATEVALUE("9/30/20"&amp;RIGHT(BQ$1,2)),Holidays!$J$3:$J$937),
IF($T570&gt;=DATEVALUE("10/1/20"&amp;RIGHT(BP$1,2)),NETWORKDAYS($T570,DATEVALUE("9/30/20"&amp;RIGHT(BQ$1,2)),Holidays!$J$3:$J$937),"")))),"")/(NETWORKDAYS($T570,$U570,Holidays!$J$3:$J$937)),0))</f>
        <v/>
      </c>
      <c r="BR570" s="87" t="str">
        <f>IF($Q570="","",IFERROR(IF(OR(AND($T570&gt;=DATEVALUE("10/1/20"&amp;RIGHT(BQ$1,2)),$T570&lt;=DATEVALUE("9/30/20"&amp;RIGHT(BR$1,2))),AND($U570&gt;=DATEVALUE("10/1/20"&amp;RIGHT(BQ$1,2)),$U570&lt;=DATEVALUE("9/30/20"&amp;RIGHT(BR$1,2))),AND($T570&lt;=DATEVALUE("10/1/20"&amp;RIGHT(BQ$1,2)),$U570&gt;=DATEVALUE("9/30/20"&amp;RIGHT(BR$1,2)))),
IF(AND($T570&gt;=DATEVALUE("10/1/20"&amp;RIGHT(BQ$1,2)),$U570&lt;=DATEVALUE("9/30/20"&amp;RIGHT(BR$1,2))),NETWORKDAYS($T570,$U570,Holidays!$J$3:$J$937),
IF(AND($T570&lt;DATEVALUE("10/1/20"&amp;RIGHT(BQ$1,2)),$U570&lt;=DATEVALUE("9/30/20"&amp;RIGHT(BR$1,2))),NETWORKDAYS(DATEVALUE("10/1/20"&amp;RIGHT(BQ$1,2)),$U570,Holidays!$J$3:$J$937),
IF($T570&lt;DATEVALUE("10/1/20"&amp;RIGHT(BQ$1,2)),NETWORKDAYS(DATEVALUE("10/1/20"&amp;RIGHT(BQ$1,2)),DATEVALUE("9/30/20"&amp;RIGHT(BR$1,2)),Holidays!$J$3:$J$937),
IF($T570&gt;=DATEVALUE("10/1/20"&amp;RIGHT(BQ$1,2)),NETWORKDAYS($T570,DATEVALUE("9/30/20"&amp;RIGHT(BR$1,2)),Holidays!$J$3:$J$937),"")))),"")/(NETWORKDAYS($T570,$U570,Holidays!$J$3:$J$937)),0))</f>
        <v/>
      </c>
      <c r="BS570" s="87" t="str">
        <f>IF($Q570="","",IFERROR(IF(OR(AND($T570&gt;=DATEVALUE("10/1/20"&amp;RIGHT(BR$1,2)),$T570&lt;=DATEVALUE("9/30/20"&amp;RIGHT(BS$1,2))),AND($U570&gt;=DATEVALUE("10/1/20"&amp;RIGHT(BR$1,2)),$U570&lt;=DATEVALUE("9/30/20"&amp;RIGHT(BS$1,2))),AND($T570&lt;=DATEVALUE("10/1/20"&amp;RIGHT(BR$1,2)),$U570&gt;=DATEVALUE("9/30/20"&amp;RIGHT(BS$1,2)))),
IF(AND($T570&gt;=DATEVALUE("10/1/20"&amp;RIGHT(BR$1,2)),$U570&lt;=DATEVALUE("9/30/20"&amp;RIGHT(BS$1,2))),NETWORKDAYS($T570,$U570,Holidays!$J$3:$J$937),
IF(AND($T570&lt;DATEVALUE("10/1/20"&amp;RIGHT(BR$1,2)),$U570&lt;=DATEVALUE("9/30/20"&amp;RIGHT(BS$1,2))),NETWORKDAYS(DATEVALUE("10/1/20"&amp;RIGHT(BR$1,2)),$U570,Holidays!$J$3:$J$937),
IF($T570&lt;DATEVALUE("10/1/20"&amp;RIGHT(BR$1,2)),NETWORKDAYS(DATEVALUE("10/1/20"&amp;RIGHT(BR$1,2)),DATEVALUE("9/30/20"&amp;RIGHT(BS$1,2)),Holidays!$J$3:$J$937),
IF($T570&gt;=DATEVALUE("10/1/20"&amp;RIGHT(BR$1,2)),NETWORKDAYS($T570,DATEVALUE("9/30/20"&amp;RIGHT(BS$1,2)),Holidays!$J$3:$J$937),"")))),"")/(NETWORKDAYS($T570,$U570,Holidays!$J$3:$J$937)),0))</f>
        <v/>
      </c>
      <c r="BT570" s="87" t="str">
        <f>IF($Q570="","",IFERROR(IF(OR(AND($T570&gt;=DATEVALUE("10/1/20"&amp;RIGHT(BS$1,2)),$T570&lt;=DATEVALUE("9/30/20"&amp;RIGHT(BT$1,2))),AND($U570&gt;=DATEVALUE("10/1/20"&amp;RIGHT(BS$1,2)),$U570&lt;=DATEVALUE("9/30/20"&amp;RIGHT(BT$1,2))),AND($T570&lt;=DATEVALUE("10/1/20"&amp;RIGHT(BS$1,2)),$U570&gt;=DATEVALUE("9/30/20"&amp;RIGHT(BT$1,2)))),
IF(AND($T570&gt;=DATEVALUE("10/1/20"&amp;RIGHT(BS$1,2)),$U570&lt;=DATEVALUE("9/30/20"&amp;RIGHT(BT$1,2))),NETWORKDAYS($T570,$U570,Holidays!$J$3:$J$937),
IF(AND($T570&lt;DATEVALUE("10/1/20"&amp;RIGHT(BS$1,2)),$U570&lt;=DATEVALUE("9/30/20"&amp;RIGHT(BT$1,2))),NETWORKDAYS(DATEVALUE("10/1/20"&amp;RIGHT(BS$1,2)),$U570,Holidays!$J$3:$J$937),
IF($T570&lt;DATEVALUE("10/1/20"&amp;RIGHT(BS$1,2)),NETWORKDAYS(DATEVALUE("10/1/20"&amp;RIGHT(BS$1,2)),DATEVALUE("9/30/20"&amp;RIGHT(BT$1,2)),Holidays!$J$3:$J$937),
IF($T570&gt;=DATEVALUE("10/1/20"&amp;RIGHT(BS$1,2)),NETWORKDAYS($T570,DATEVALUE("9/30/20"&amp;RIGHT(BT$1,2)),Holidays!$J$3:$J$937),"")))),"")/(NETWORKDAYS($T570,$U570,Holidays!$J$3:$J$937)),0))</f>
        <v/>
      </c>
      <c r="BU570" s="87" t="str">
        <f>IF($Q570="","",IFERROR(IF(OR(AND($T570&gt;=DATEVALUE("10/1/20"&amp;RIGHT(BT$1,2)),$T570&lt;=DATEVALUE("9/30/20"&amp;RIGHT(BU$1,2))),AND($U570&gt;=DATEVALUE("10/1/20"&amp;RIGHT(BT$1,2)),$U570&lt;=DATEVALUE("9/30/20"&amp;RIGHT(BU$1,2))),AND($T570&lt;=DATEVALUE("10/1/20"&amp;RIGHT(BT$1,2)),$U570&gt;=DATEVALUE("9/30/20"&amp;RIGHT(BU$1,2)))),
IF(AND($T570&gt;=DATEVALUE("10/1/20"&amp;RIGHT(BT$1,2)),$U570&lt;=DATEVALUE("9/30/20"&amp;RIGHT(BU$1,2))),NETWORKDAYS($T570,$U570,Holidays!$J$3:$J$937),
IF(AND($T570&lt;DATEVALUE("10/1/20"&amp;RIGHT(BT$1,2)),$U570&lt;=DATEVALUE("9/30/20"&amp;RIGHT(BU$1,2))),NETWORKDAYS(DATEVALUE("10/1/20"&amp;RIGHT(BT$1,2)),$U570,Holidays!$J$3:$J$937),
IF($T570&lt;DATEVALUE("10/1/20"&amp;RIGHT(BT$1,2)),NETWORKDAYS(DATEVALUE("10/1/20"&amp;RIGHT(BT$1,2)),DATEVALUE("9/30/20"&amp;RIGHT(BU$1,2)),Holidays!$J$3:$J$937),
IF($T570&gt;=DATEVALUE("10/1/20"&amp;RIGHT(BT$1,2)),NETWORKDAYS($T570,DATEVALUE("9/30/20"&amp;RIGHT(BU$1,2)),Holidays!$J$3:$J$937),"")))),"")/(NETWORKDAYS($T570,$U570,Holidays!$J$3:$J$937)),0))</f>
        <v/>
      </c>
      <c r="BV570" s="87" t="str">
        <f>IF($Q570="","",IFERROR(IF(OR(AND($T570&gt;=DATEVALUE("10/1/20"&amp;RIGHT(BU$1,2)),$T570&lt;=DATEVALUE("9/30/20"&amp;RIGHT(BV$1,2))),AND($U570&gt;=DATEVALUE("10/1/20"&amp;RIGHT(BU$1,2)),$U570&lt;=DATEVALUE("9/30/20"&amp;RIGHT(BV$1,2))),AND($T570&lt;=DATEVALUE("10/1/20"&amp;RIGHT(BU$1,2)),$U570&gt;=DATEVALUE("9/30/20"&amp;RIGHT(BV$1,2)))),
IF(AND($T570&gt;=DATEVALUE("10/1/20"&amp;RIGHT(BU$1,2)),$U570&lt;=DATEVALUE("9/30/20"&amp;RIGHT(BV$1,2))),NETWORKDAYS($T570,$U570,Holidays!$J$3:$J$937),
IF(AND($T570&lt;DATEVALUE("10/1/20"&amp;RIGHT(BU$1,2)),$U570&lt;=DATEVALUE("9/30/20"&amp;RIGHT(BV$1,2))),NETWORKDAYS(DATEVALUE("10/1/20"&amp;RIGHT(BU$1,2)),$U570,Holidays!$J$3:$J$937),
IF($T570&lt;DATEVALUE("10/1/20"&amp;RIGHT(BU$1,2)),NETWORKDAYS(DATEVALUE("10/1/20"&amp;RIGHT(BU$1,2)),DATEVALUE("9/30/20"&amp;RIGHT(BV$1,2)),Holidays!$J$3:$J$937),
IF($T570&gt;=DATEVALUE("10/1/20"&amp;RIGHT(BU$1,2)),NETWORKDAYS($T570,DATEVALUE("9/30/20"&amp;RIGHT(BV$1,2)),Holidays!$J$3:$J$937),"")))),"")/(NETWORKDAYS($T570,$U570,Holidays!$J$3:$J$937)),0))</f>
        <v/>
      </c>
      <c r="BW570" s="87" t="str">
        <f>IF($Q570="","",IFERROR(IF(OR(AND($T570&gt;=DATEVALUE("10/1/20"&amp;RIGHT(BV$1,2)),$T570&lt;=DATEVALUE("9/30/20"&amp;RIGHT(BW$1,2))),AND($U570&gt;=DATEVALUE("10/1/20"&amp;RIGHT(BV$1,2)),$U570&lt;=DATEVALUE("9/30/20"&amp;RIGHT(BW$1,2))),AND($T570&lt;=DATEVALUE("10/1/20"&amp;RIGHT(BV$1,2)),$U570&gt;=DATEVALUE("9/30/20"&amp;RIGHT(BW$1,2)))),
IF(AND($T570&gt;=DATEVALUE("10/1/20"&amp;RIGHT(BV$1,2)),$U570&lt;=DATEVALUE("9/30/20"&amp;RIGHT(BW$1,2))),NETWORKDAYS($T570,$U570,Holidays!$J$3:$J$937),
IF(AND($T570&lt;DATEVALUE("10/1/20"&amp;RIGHT(BV$1,2)),$U570&lt;=DATEVALUE("9/30/20"&amp;RIGHT(BW$1,2))),NETWORKDAYS(DATEVALUE("10/1/20"&amp;RIGHT(BV$1,2)),$U570,Holidays!$J$3:$J$937),
IF($T570&lt;DATEVALUE("10/1/20"&amp;RIGHT(BV$1,2)),NETWORKDAYS(DATEVALUE("10/1/20"&amp;RIGHT(BV$1,2)),DATEVALUE("9/30/20"&amp;RIGHT(BW$1,2)),Holidays!$J$3:$J$937),
IF($T570&gt;=DATEVALUE("10/1/20"&amp;RIGHT(BV$1,2)),NETWORKDAYS($T570,DATEVALUE("9/30/20"&amp;RIGHT(BW$1,2)),Holidays!$J$3:$J$937),"")))),"")/(NETWORKDAYS($T570,$U570,Holidays!$J$3:$J$937)),0))</f>
        <v/>
      </c>
      <c r="BX570" s="87" t="str">
        <f>IF($Q570="","",IFERROR(IF(OR(AND($T570&gt;=DATEVALUE("10/1/20"&amp;RIGHT(BW$1,2)),$T570&lt;=DATEVALUE("9/30/20"&amp;RIGHT(BX$1,2))),AND($U570&gt;=DATEVALUE("10/1/20"&amp;RIGHT(BW$1,2)),$U570&lt;=DATEVALUE("9/30/20"&amp;RIGHT(BX$1,2))),AND($T570&lt;=DATEVALUE("10/1/20"&amp;RIGHT(BW$1,2)),$U570&gt;=DATEVALUE("9/30/20"&amp;RIGHT(BX$1,2)))),
IF(AND($T570&gt;=DATEVALUE("10/1/20"&amp;RIGHT(BW$1,2)),$U570&lt;=DATEVALUE("9/30/20"&amp;RIGHT(BX$1,2))),NETWORKDAYS($T570,$U570,Holidays!$J$3:$J$937),
IF(AND($T570&lt;DATEVALUE("10/1/20"&amp;RIGHT(BW$1,2)),$U570&lt;=DATEVALUE("9/30/20"&amp;RIGHT(BX$1,2))),NETWORKDAYS(DATEVALUE("10/1/20"&amp;RIGHT(BW$1,2)),$U570,Holidays!$J$3:$J$937),
IF($T570&lt;DATEVALUE("10/1/20"&amp;RIGHT(BW$1,2)),NETWORKDAYS(DATEVALUE("10/1/20"&amp;RIGHT(BW$1,2)),DATEVALUE("9/30/20"&amp;RIGHT(BX$1,2)),Holidays!$J$3:$J$937),
IF($T570&gt;=DATEVALUE("10/1/20"&amp;RIGHT(BW$1,2)),NETWORKDAYS($T570,DATEVALUE("9/30/20"&amp;RIGHT(BX$1,2)),Holidays!$J$3:$J$937),"")))),"")/(NETWORKDAYS($T570,$U570,Holidays!$J$3:$J$937)),0))</f>
        <v/>
      </c>
      <c r="BY570" s="87" t="str">
        <f>IF($Q570="","",IFERROR(IF(OR(AND($T570&gt;=DATEVALUE("10/1/20"&amp;RIGHT(BX$1,2)),$T570&lt;=DATEVALUE("9/30/20"&amp;RIGHT(BY$1,2))),AND($U570&gt;=DATEVALUE("10/1/20"&amp;RIGHT(BX$1,2)),$U570&lt;=DATEVALUE("9/30/20"&amp;RIGHT(BY$1,2))),AND($T570&lt;=DATEVALUE("10/1/20"&amp;RIGHT(BX$1,2)),$U570&gt;=DATEVALUE("9/30/20"&amp;RIGHT(BY$1,2)))),
IF(AND($T570&gt;=DATEVALUE("10/1/20"&amp;RIGHT(BX$1,2)),$U570&lt;=DATEVALUE("9/30/20"&amp;RIGHT(BY$1,2))),NETWORKDAYS($T570,$U570,Holidays!$J$3:$J$937),
IF(AND($T570&lt;DATEVALUE("10/1/20"&amp;RIGHT(BX$1,2)),$U570&lt;=DATEVALUE("9/30/20"&amp;RIGHT(BY$1,2))),NETWORKDAYS(DATEVALUE("10/1/20"&amp;RIGHT(BX$1,2)),$U570,Holidays!$J$3:$J$937),
IF($T570&lt;DATEVALUE("10/1/20"&amp;RIGHT(BX$1,2)),NETWORKDAYS(DATEVALUE("10/1/20"&amp;RIGHT(BX$1,2)),DATEVALUE("9/30/20"&amp;RIGHT(BY$1,2)),Holidays!$J$3:$J$937),
IF($T570&gt;=DATEVALUE("10/1/20"&amp;RIGHT(BX$1,2)),NETWORKDAYS($T570,DATEVALUE("9/30/20"&amp;RIGHT(BY$1,2)),Holidays!$J$3:$J$937),"")))),"")/(NETWORKDAYS($T570,$U570,Holidays!$J$3:$J$937)),0))</f>
        <v/>
      </c>
      <c r="BZ570" s="87" t="str">
        <f>IF($Q570="","",IFERROR(IF(OR(AND($T570&gt;=DATEVALUE("10/1/20"&amp;RIGHT(BY$1,2)),$T570&lt;=DATEVALUE("9/30/20"&amp;RIGHT(BZ$1,2))),AND($U570&gt;=DATEVALUE("10/1/20"&amp;RIGHT(BY$1,2)),$U570&lt;=DATEVALUE("9/30/20"&amp;RIGHT(BZ$1,2))),AND($T570&lt;=DATEVALUE("10/1/20"&amp;RIGHT(BY$1,2)),$U570&gt;=DATEVALUE("9/30/20"&amp;RIGHT(BZ$1,2)))),
IF(AND($T570&gt;=DATEVALUE("10/1/20"&amp;RIGHT(BY$1,2)),$U570&lt;=DATEVALUE("9/30/20"&amp;RIGHT(BZ$1,2))),NETWORKDAYS($T570,$U570,Holidays!$J$3:$J$937),
IF(AND($T570&lt;DATEVALUE("10/1/20"&amp;RIGHT(BY$1,2)),$U570&lt;=DATEVALUE("9/30/20"&amp;RIGHT(BZ$1,2))),NETWORKDAYS(DATEVALUE("10/1/20"&amp;RIGHT(BY$1,2)),$U570,Holidays!$J$3:$J$937),
IF($T570&lt;DATEVALUE("10/1/20"&amp;RIGHT(BY$1,2)),NETWORKDAYS(DATEVALUE("10/1/20"&amp;RIGHT(BY$1,2)),DATEVALUE("9/30/20"&amp;RIGHT(BZ$1,2)),Holidays!$J$3:$J$937),
IF($T570&gt;=DATEVALUE("10/1/20"&amp;RIGHT(BY$1,2)),NETWORKDAYS($T570,DATEVALUE("9/30/20"&amp;RIGHT(BZ$1,2)),Holidays!$J$3:$J$937),"")))),"")/(NETWORKDAYS($T570,$U570,Holidays!$J$3:$J$937)),0))</f>
        <v/>
      </c>
      <c r="CA570" s="87" t="str">
        <f>IF($Q570="","",IFERROR(IF(OR(AND($T570&gt;=DATEVALUE("10/1/20"&amp;RIGHT(BZ$1,2)),$T570&lt;=DATEVALUE("9/30/20"&amp;RIGHT(CA$1,2))),AND($U570&gt;=DATEVALUE("10/1/20"&amp;RIGHT(BZ$1,2)),$U570&lt;=DATEVALUE("9/30/20"&amp;RIGHT(CA$1,2))),AND($T570&lt;=DATEVALUE("10/1/20"&amp;RIGHT(BZ$1,2)),$U570&gt;=DATEVALUE("9/30/20"&amp;RIGHT(CA$1,2)))),
IF(AND($T570&gt;=DATEVALUE("10/1/20"&amp;RIGHT(BZ$1,2)),$U570&lt;=DATEVALUE("9/30/20"&amp;RIGHT(CA$1,2))),NETWORKDAYS($T570,$U570,Holidays!$J$3:$J$937),
IF(AND($T570&lt;DATEVALUE("10/1/20"&amp;RIGHT(BZ$1,2)),$U570&lt;=DATEVALUE("9/30/20"&amp;RIGHT(CA$1,2))),NETWORKDAYS(DATEVALUE("10/1/20"&amp;RIGHT(BZ$1,2)),$U570,Holidays!$J$3:$J$937),
IF($T570&lt;DATEVALUE("10/1/20"&amp;RIGHT(BZ$1,2)),NETWORKDAYS(DATEVALUE("10/1/20"&amp;RIGHT(BZ$1,2)),DATEVALUE("9/30/20"&amp;RIGHT(CA$1,2)),Holidays!$J$3:$J$937),
IF($T570&gt;=DATEVALUE("10/1/20"&amp;RIGHT(BZ$1,2)),NETWORKDAYS($T570,DATEVALUE("9/30/20"&amp;RIGHT(CA$1,2)),Holidays!$J$3:$J$937),"")))),"")/(NETWORKDAYS($T570,$U570,Holidays!$J$3:$J$937)),0))</f>
        <v/>
      </c>
      <c r="CB570" s="87" t="str">
        <f>IF($Q570="","",IFERROR(IF(OR(AND($T570&gt;=DATEVALUE("10/1/20"&amp;RIGHT(CA$1,2)),$T570&lt;=DATEVALUE("9/30/20"&amp;RIGHT(CB$1,2))),AND($U570&gt;=DATEVALUE("10/1/20"&amp;RIGHT(CA$1,2)),$U570&lt;=DATEVALUE("9/30/20"&amp;RIGHT(CB$1,2))),AND($T570&lt;=DATEVALUE("10/1/20"&amp;RIGHT(CA$1,2)),$U570&gt;=DATEVALUE("9/30/20"&amp;RIGHT(CB$1,2)))),
IF(AND($T570&gt;=DATEVALUE("10/1/20"&amp;RIGHT(CA$1,2)),$U570&lt;=DATEVALUE("9/30/20"&amp;RIGHT(CB$1,2))),NETWORKDAYS($T570,$U570,Holidays!$J$3:$J$937),
IF(AND($T570&lt;DATEVALUE("10/1/20"&amp;RIGHT(CA$1,2)),$U570&lt;=DATEVALUE("9/30/20"&amp;RIGHT(CB$1,2))),NETWORKDAYS(DATEVALUE("10/1/20"&amp;RIGHT(CA$1,2)),$U570,Holidays!$J$3:$J$937),
IF($T570&lt;DATEVALUE("10/1/20"&amp;RIGHT(CA$1,2)),NETWORKDAYS(DATEVALUE("10/1/20"&amp;RIGHT(CA$1,2)),DATEVALUE("9/30/20"&amp;RIGHT(CB$1,2)),Holidays!$J$3:$J$937),
IF($T570&gt;=DATEVALUE("10/1/20"&amp;RIGHT(CA$1,2)),NETWORKDAYS($T570,DATEVALUE("9/30/20"&amp;RIGHT(CB$1,2)),Holidays!$J$3:$J$937),"")))),"")/(NETWORKDAYS($T570,$U570,Holidays!$J$3:$J$937)),0))</f>
        <v/>
      </c>
    </row>
    <row r="571" spans="1:80">
      <c r="A571" s="97"/>
      <c r="B571" s="98" t="str">
        <f ca="1">IF(NOT($A571=""),OFFSET('WBS Reference &amp; User Procedure'!$A$1,MATCH($A571,'WBS Reference &amp; User Procedure'!$A:$A,0)-1,1),"")</f>
        <v/>
      </c>
      <c r="D571" s="97"/>
      <c r="I571" s="78"/>
      <c r="T571" s="104" t="str">
        <f>IF(NOT(Q571=""),IF(NOT($S571=""),$S571,#REF!),"")</f>
        <v/>
      </c>
      <c r="U571" s="104" t="str">
        <f>IF(NOT(Q571=""),WORKDAY(T571,Q571,Holidays!$J$3:$J$937),"")</f>
        <v/>
      </c>
      <c r="V571" s="104"/>
      <c r="W571" s="104"/>
      <c r="X571" s="101" t="str">
        <f t="shared" si="123"/>
        <v/>
      </c>
      <c r="AL571" s="87" t="str">
        <f t="shared" ca="1" si="120"/>
        <v/>
      </c>
      <c r="AN571" s="87" t="str">
        <f t="shared" ca="1" si="126"/>
        <v/>
      </c>
      <c r="AO571" s="87" t="str">
        <f t="shared" ca="1" si="126"/>
        <v/>
      </c>
      <c r="AP571" s="87" t="str">
        <f t="shared" ca="1" si="126"/>
        <v/>
      </c>
      <c r="AQ571" s="87" t="str">
        <f t="shared" ca="1" si="126"/>
        <v/>
      </c>
      <c r="AR571" s="87" t="str">
        <f t="shared" ca="1" si="126"/>
        <v/>
      </c>
      <c r="AS571" s="87" t="str">
        <f t="shared" ca="1" si="126"/>
        <v/>
      </c>
      <c r="AT571" s="87" t="str">
        <f t="shared" ca="1" si="126"/>
        <v/>
      </c>
      <c r="AU571" s="87" t="str">
        <f t="shared" ca="1" si="126"/>
        <v/>
      </c>
      <c r="AV571" s="87" t="str">
        <f t="shared" ca="1" si="126"/>
        <v/>
      </c>
      <c r="AW571" s="87" t="str">
        <f t="shared" ca="1" si="126"/>
        <v/>
      </c>
      <c r="AX571" s="87" t="str">
        <f t="shared" ca="1" si="127"/>
        <v/>
      </c>
      <c r="AY571" s="87" t="str">
        <f t="shared" ca="1" si="127"/>
        <v/>
      </c>
      <c r="AZ571" s="87" t="str">
        <f t="shared" ca="1" si="127"/>
        <v/>
      </c>
      <c r="BA571" s="87" t="str">
        <f t="shared" ca="1" si="127"/>
        <v/>
      </c>
      <c r="BB571" s="87" t="str">
        <f t="shared" ca="1" si="127"/>
        <v/>
      </c>
      <c r="BC571" s="87" t="str">
        <f t="shared" ca="1" si="127"/>
        <v/>
      </c>
      <c r="BD571" s="87" t="str">
        <f t="shared" ca="1" si="127"/>
        <v/>
      </c>
      <c r="BE571" s="87" t="str">
        <f t="shared" ca="1" si="127"/>
        <v/>
      </c>
      <c r="BF571" s="87" t="str">
        <f t="shared" ca="1" si="127"/>
        <v/>
      </c>
      <c r="BG571" s="87" t="str">
        <f t="shared" ca="1" si="127"/>
        <v/>
      </c>
      <c r="BI571" s="87" t="str">
        <f>IF($Q571="","",IFERROR(IF(OR(AND($T571&gt;=DATEVALUE("10/1/20"&amp;RIGHT(BH$1,2)),$T571&lt;=DATEVALUE("9/30/20"&amp;RIGHT(BI$1,2))),AND($U571&gt;=DATEVALUE("10/1/20"&amp;RIGHT(BH$1,2)),$U571&lt;=DATEVALUE("9/30/20"&amp;RIGHT(BI$1,2))),AND($T571&lt;=DATEVALUE("10/1/20"&amp;RIGHT(BH$1,2)),$U571&gt;=DATEVALUE("9/30/20"&amp;RIGHT(BI$1,2)))),
IF(AND($T571&gt;=DATEVALUE("10/1/20"&amp;RIGHT(BH$1,2)),$U571&lt;=DATEVALUE("9/30/20"&amp;RIGHT(BI$1,2))),NETWORKDAYS($T571,$U571,Holidays!$J$3:$J$937),
IF(AND($T571&lt;DATEVALUE("10/1/20"&amp;RIGHT(BH$1,2)),$U571&lt;=DATEVALUE("9/30/20"&amp;RIGHT(BI$1,2))),NETWORKDAYS(DATEVALUE("10/1/20"&amp;RIGHT(BH$1,2)),$U571,Holidays!$J$3:$J$937),
IF($T571&lt;DATEVALUE("10/1/20"&amp;RIGHT(BH$1,2)),NETWORKDAYS(DATEVALUE("10/1/20"&amp;RIGHT(BH$1,2)),DATEVALUE("9/30/20"&amp;RIGHT(BI$1,2)),Holidays!$J$3:$J$937),
IF($T571&gt;=DATEVALUE("10/1/20"&amp;RIGHT(BH$1,2)),NETWORKDAYS($T571,DATEVALUE("9/30/20"&amp;RIGHT(BI$1,2)),Holidays!$J$3:$J$937),"")))),"")/(NETWORKDAYS($T571,$U571,Holidays!$J$3:$J$937)),0))</f>
        <v/>
      </c>
      <c r="BJ571" s="87" t="str">
        <f>IF($Q571="","",IFERROR(IF(OR(AND($T571&gt;=DATEVALUE("10/1/20"&amp;RIGHT(BI$1,2)),$T571&lt;=DATEVALUE("9/30/20"&amp;RIGHT(BJ$1,2))),AND($U571&gt;=DATEVALUE("10/1/20"&amp;RIGHT(BI$1,2)),$U571&lt;=DATEVALUE("9/30/20"&amp;RIGHT(BJ$1,2))),AND($T571&lt;=DATEVALUE("10/1/20"&amp;RIGHT(BI$1,2)),$U571&gt;=DATEVALUE("9/30/20"&amp;RIGHT(BJ$1,2)))),
IF(AND($T571&gt;=DATEVALUE("10/1/20"&amp;RIGHT(BI$1,2)),$U571&lt;=DATEVALUE("9/30/20"&amp;RIGHT(BJ$1,2))),NETWORKDAYS($T571,$U571,Holidays!$J$3:$J$937),
IF(AND($T571&lt;DATEVALUE("10/1/20"&amp;RIGHT(BI$1,2)),$U571&lt;=DATEVALUE("9/30/20"&amp;RIGHT(BJ$1,2))),NETWORKDAYS(DATEVALUE("10/1/20"&amp;RIGHT(BI$1,2)),$U571,Holidays!$J$3:$J$937),
IF($T571&lt;DATEVALUE("10/1/20"&amp;RIGHT(BI$1,2)),NETWORKDAYS(DATEVALUE("10/1/20"&amp;RIGHT(BI$1,2)),DATEVALUE("9/30/20"&amp;RIGHT(BJ$1,2)),Holidays!$J$3:$J$937),
IF($T571&gt;=DATEVALUE("10/1/20"&amp;RIGHT(BI$1,2)),NETWORKDAYS($T571,DATEVALUE("9/30/20"&amp;RIGHT(BJ$1,2)),Holidays!$J$3:$J$937),"")))),"")/(NETWORKDAYS($T571,$U571,Holidays!$J$3:$J$937)),0))</f>
        <v/>
      </c>
      <c r="BK571" s="87" t="str">
        <f>IF($Q571="","",IFERROR(IF(OR(AND($T571&gt;=DATEVALUE("10/1/20"&amp;RIGHT(BJ$1,2)),$T571&lt;=DATEVALUE("9/30/20"&amp;RIGHT(BK$1,2))),AND($U571&gt;=DATEVALUE("10/1/20"&amp;RIGHT(BJ$1,2)),$U571&lt;=DATEVALUE("9/30/20"&amp;RIGHT(BK$1,2))),AND($T571&lt;=DATEVALUE("10/1/20"&amp;RIGHT(BJ$1,2)),$U571&gt;=DATEVALUE("9/30/20"&amp;RIGHT(BK$1,2)))),
IF(AND($T571&gt;=DATEVALUE("10/1/20"&amp;RIGHT(BJ$1,2)),$U571&lt;=DATEVALUE("9/30/20"&amp;RIGHT(BK$1,2))),NETWORKDAYS($T571,$U571,Holidays!$J$3:$J$937),
IF(AND($T571&lt;DATEVALUE("10/1/20"&amp;RIGHT(BJ$1,2)),$U571&lt;=DATEVALUE("9/30/20"&amp;RIGHT(BK$1,2))),NETWORKDAYS(DATEVALUE("10/1/20"&amp;RIGHT(BJ$1,2)),$U571,Holidays!$J$3:$J$937),
IF($T571&lt;DATEVALUE("10/1/20"&amp;RIGHT(BJ$1,2)),NETWORKDAYS(DATEVALUE("10/1/20"&amp;RIGHT(BJ$1,2)),DATEVALUE("9/30/20"&amp;RIGHT(BK$1,2)),Holidays!$J$3:$J$937),
IF($T571&gt;=DATEVALUE("10/1/20"&amp;RIGHT(BJ$1,2)),NETWORKDAYS($T571,DATEVALUE("9/30/20"&amp;RIGHT(BK$1,2)),Holidays!$J$3:$J$937),"")))),"")/(NETWORKDAYS($T571,$U571,Holidays!$J$3:$J$937)),0))</f>
        <v/>
      </c>
      <c r="BL571" s="87" t="str">
        <f>IF($Q571="","",IFERROR(IF(OR(AND($T571&gt;=DATEVALUE("10/1/20"&amp;RIGHT(BK$1,2)),$T571&lt;=DATEVALUE("9/30/20"&amp;RIGHT(BL$1,2))),AND($U571&gt;=DATEVALUE("10/1/20"&amp;RIGHT(BK$1,2)),$U571&lt;=DATEVALUE("9/30/20"&amp;RIGHT(BL$1,2))),AND($T571&lt;=DATEVALUE("10/1/20"&amp;RIGHT(BK$1,2)),$U571&gt;=DATEVALUE("9/30/20"&amp;RIGHT(BL$1,2)))),
IF(AND($T571&gt;=DATEVALUE("10/1/20"&amp;RIGHT(BK$1,2)),$U571&lt;=DATEVALUE("9/30/20"&amp;RIGHT(BL$1,2))),NETWORKDAYS($T571,$U571,Holidays!$J$3:$J$937),
IF(AND($T571&lt;DATEVALUE("10/1/20"&amp;RIGHT(BK$1,2)),$U571&lt;=DATEVALUE("9/30/20"&amp;RIGHT(BL$1,2))),NETWORKDAYS(DATEVALUE("10/1/20"&amp;RIGHT(BK$1,2)),$U571,Holidays!$J$3:$J$937),
IF($T571&lt;DATEVALUE("10/1/20"&amp;RIGHT(BK$1,2)),NETWORKDAYS(DATEVALUE("10/1/20"&amp;RIGHT(BK$1,2)),DATEVALUE("9/30/20"&amp;RIGHT(BL$1,2)),Holidays!$J$3:$J$937),
IF($T571&gt;=DATEVALUE("10/1/20"&amp;RIGHT(BK$1,2)),NETWORKDAYS($T571,DATEVALUE("9/30/20"&amp;RIGHT(BL$1,2)),Holidays!$J$3:$J$937),"")))),"")/(NETWORKDAYS($T571,$U571,Holidays!$J$3:$J$937)),0))</f>
        <v/>
      </c>
      <c r="BM571" s="87" t="str">
        <f>IF($Q571="","",IFERROR(IF(OR(AND($T571&gt;=DATEVALUE("10/1/20"&amp;RIGHT(BL$1,2)),$T571&lt;=DATEVALUE("9/30/20"&amp;RIGHT(BM$1,2))),AND($U571&gt;=DATEVALUE("10/1/20"&amp;RIGHT(BL$1,2)),$U571&lt;=DATEVALUE("9/30/20"&amp;RIGHT(BM$1,2))),AND($T571&lt;=DATEVALUE("10/1/20"&amp;RIGHT(BL$1,2)),$U571&gt;=DATEVALUE("9/30/20"&amp;RIGHT(BM$1,2)))),
IF(AND($T571&gt;=DATEVALUE("10/1/20"&amp;RIGHT(BL$1,2)),$U571&lt;=DATEVALUE("9/30/20"&amp;RIGHT(BM$1,2))),NETWORKDAYS($T571,$U571,Holidays!$J$3:$J$937),
IF(AND($T571&lt;DATEVALUE("10/1/20"&amp;RIGHT(BL$1,2)),$U571&lt;=DATEVALUE("9/30/20"&amp;RIGHT(BM$1,2))),NETWORKDAYS(DATEVALUE("10/1/20"&amp;RIGHT(BL$1,2)),$U571,Holidays!$J$3:$J$937),
IF($T571&lt;DATEVALUE("10/1/20"&amp;RIGHT(BL$1,2)),NETWORKDAYS(DATEVALUE("10/1/20"&amp;RIGHT(BL$1,2)),DATEVALUE("9/30/20"&amp;RIGHT(BM$1,2)),Holidays!$J$3:$J$937),
IF($T571&gt;=DATEVALUE("10/1/20"&amp;RIGHT(BL$1,2)),NETWORKDAYS($T571,DATEVALUE("9/30/20"&amp;RIGHT(BM$1,2)),Holidays!$J$3:$J$937),"")))),"")/(NETWORKDAYS($T571,$U571,Holidays!$J$3:$J$937)),0))</f>
        <v/>
      </c>
      <c r="BN571" s="87" t="str">
        <f>IF($Q571="","",IFERROR(IF(OR(AND($T571&gt;=DATEVALUE("10/1/20"&amp;RIGHT(BM$1,2)),$T571&lt;=DATEVALUE("9/30/20"&amp;RIGHT(BN$1,2))),AND($U571&gt;=DATEVALUE("10/1/20"&amp;RIGHT(BM$1,2)),$U571&lt;=DATEVALUE("9/30/20"&amp;RIGHT(BN$1,2))),AND($T571&lt;=DATEVALUE("10/1/20"&amp;RIGHT(BM$1,2)),$U571&gt;=DATEVALUE("9/30/20"&amp;RIGHT(BN$1,2)))),
IF(AND($T571&gt;=DATEVALUE("10/1/20"&amp;RIGHT(BM$1,2)),$U571&lt;=DATEVALUE("9/30/20"&amp;RIGHT(BN$1,2))),NETWORKDAYS($T571,$U571,Holidays!$J$3:$J$937),
IF(AND($T571&lt;DATEVALUE("10/1/20"&amp;RIGHT(BM$1,2)),$U571&lt;=DATEVALUE("9/30/20"&amp;RIGHT(BN$1,2))),NETWORKDAYS(DATEVALUE("10/1/20"&amp;RIGHT(BM$1,2)),$U571,Holidays!$J$3:$J$937),
IF($T571&lt;DATEVALUE("10/1/20"&amp;RIGHT(BM$1,2)),NETWORKDAYS(DATEVALUE("10/1/20"&amp;RIGHT(BM$1,2)),DATEVALUE("9/30/20"&amp;RIGHT(BN$1,2)),Holidays!$J$3:$J$937),
IF($T571&gt;=DATEVALUE("10/1/20"&amp;RIGHT(BM$1,2)),NETWORKDAYS($T571,DATEVALUE("9/30/20"&amp;RIGHT(BN$1,2)),Holidays!$J$3:$J$937),"")))),"")/(NETWORKDAYS($T571,$U571,Holidays!$J$3:$J$937)),0))</f>
        <v/>
      </c>
      <c r="BO571" s="87" t="str">
        <f>IF($Q571="","",IFERROR(IF(OR(AND($T571&gt;=DATEVALUE("10/1/20"&amp;RIGHT(BN$1,2)),$T571&lt;=DATEVALUE("9/30/20"&amp;RIGHT(BO$1,2))),AND($U571&gt;=DATEVALUE("10/1/20"&amp;RIGHT(BN$1,2)),$U571&lt;=DATEVALUE("9/30/20"&amp;RIGHT(BO$1,2))),AND($T571&lt;=DATEVALUE("10/1/20"&amp;RIGHT(BN$1,2)),$U571&gt;=DATEVALUE("9/30/20"&amp;RIGHT(BO$1,2)))),
IF(AND($T571&gt;=DATEVALUE("10/1/20"&amp;RIGHT(BN$1,2)),$U571&lt;=DATEVALUE("9/30/20"&amp;RIGHT(BO$1,2))),NETWORKDAYS($T571,$U571,Holidays!$J$3:$J$937),
IF(AND($T571&lt;DATEVALUE("10/1/20"&amp;RIGHT(BN$1,2)),$U571&lt;=DATEVALUE("9/30/20"&amp;RIGHT(BO$1,2))),NETWORKDAYS(DATEVALUE("10/1/20"&amp;RIGHT(BN$1,2)),$U571,Holidays!$J$3:$J$937),
IF($T571&lt;DATEVALUE("10/1/20"&amp;RIGHT(BN$1,2)),NETWORKDAYS(DATEVALUE("10/1/20"&amp;RIGHT(BN$1,2)),DATEVALUE("9/30/20"&amp;RIGHT(BO$1,2)),Holidays!$J$3:$J$937),
IF($T571&gt;=DATEVALUE("10/1/20"&amp;RIGHT(BN$1,2)),NETWORKDAYS($T571,DATEVALUE("9/30/20"&amp;RIGHT(BO$1,2)),Holidays!$J$3:$J$937),"")))),"")/(NETWORKDAYS($T571,$U571,Holidays!$J$3:$J$937)),0))</f>
        <v/>
      </c>
      <c r="BP571" s="87" t="str">
        <f>IF($Q571="","",IFERROR(IF(OR(AND($T571&gt;=DATEVALUE("10/1/20"&amp;RIGHT(BO$1,2)),$T571&lt;=DATEVALUE("9/30/20"&amp;RIGHT(BP$1,2))),AND($U571&gt;=DATEVALUE("10/1/20"&amp;RIGHT(BO$1,2)),$U571&lt;=DATEVALUE("9/30/20"&amp;RIGHT(BP$1,2))),AND($T571&lt;=DATEVALUE("10/1/20"&amp;RIGHT(BO$1,2)),$U571&gt;=DATEVALUE("9/30/20"&amp;RIGHT(BP$1,2)))),
IF(AND($T571&gt;=DATEVALUE("10/1/20"&amp;RIGHT(BO$1,2)),$U571&lt;=DATEVALUE("9/30/20"&amp;RIGHT(BP$1,2))),NETWORKDAYS($T571,$U571,Holidays!$J$3:$J$937),
IF(AND($T571&lt;DATEVALUE("10/1/20"&amp;RIGHT(BO$1,2)),$U571&lt;=DATEVALUE("9/30/20"&amp;RIGHT(BP$1,2))),NETWORKDAYS(DATEVALUE("10/1/20"&amp;RIGHT(BO$1,2)),$U571,Holidays!$J$3:$J$937),
IF($T571&lt;DATEVALUE("10/1/20"&amp;RIGHT(BO$1,2)),NETWORKDAYS(DATEVALUE("10/1/20"&amp;RIGHT(BO$1,2)),DATEVALUE("9/30/20"&amp;RIGHT(BP$1,2)),Holidays!$J$3:$J$937),
IF($T571&gt;=DATEVALUE("10/1/20"&amp;RIGHT(BO$1,2)),NETWORKDAYS($T571,DATEVALUE("9/30/20"&amp;RIGHT(BP$1,2)),Holidays!$J$3:$J$937),"")))),"")/(NETWORKDAYS($T571,$U571,Holidays!$J$3:$J$937)),0))</f>
        <v/>
      </c>
      <c r="BQ571" s="87" t="str">
        <f>IF($Q571="","",IFERROR(IF(OR(AND($T571&gt;=DATEVALUE("10/1/20"&amp;RIGHT(BP$1,2)),$T571&lt;=DATEVALUE("9/30/20"&amp;RIGHT(BQ$1,2))),AND($U571&gt;=DATEVALUE("10/1/20"&amp;RIGHT(BP$1,2)),$U571&lt;=DATEVALUE("9/30/20"&amp;RIGHT(BQ$1,2))),AND($T571&lt;=DATEVALUE("10/1/20"&amp;RIGHT(BP$1,2)),$U571&gt;=DATEVALUE("9/30/20"&amp;RIGHT(BQ$1,2)))),
IF(AND($T571&gt;=DATEVALUE("10/1/20"&amp;RIGHT(BP$1,2)),$U571&lt;=DATEVALUE("9/30/20"&amp;RIGHT(BQ$1,2))),NETWORKDAYS($T571,$U571,Holidays!$J$3:$J$937),
IF(AND($T571&lt;DATEVALUE("10/1/20"&amp;RIGHT(BP$1,2)),$U571&lt;=DATEVALUE("9/30/20"&amp;RIGHT(BQ$1,2))),NETWORKDAYS(DATEVALUE("10/1/20"&amp;RIGHT(BP$1,2)),$U571,Holidays!$J$3:$J$937),
IF($T571&lt;DATEVALUE("10/1/20"&amp;RIGHT(BP$1,2)),NETWORKDAYS(DATEVALUE("10/1/20"&amp;RIGHT(BP$1,2)),DATEVALUE("9/30/20"&amp;RIGHT(BQ$1,2)),Holidays!$J$3:$J$937),
IF($T571&gt;=DATEVALUE("10/1/20"&amp;RIGHT(BP$1,2)),NETWORKDAYS($T571,DATEVALUE("9/30/20"&amp;RIGHT(BQ$1,2)),Holidays!$J$3:$J$937),"")))),"")/(NETWORKDAYS($T571,$U571,Holidays!$J$3:$J$937)),0))</f>
        <v/>
      </c>
      <c r="BR571" s="87" t="str">
        <f>IF($Q571="","",IFERROR(IF(OR(AND($T571&gt;=DATEVALUE("10/1/20"&amp;RIGHT(BQ$1,2)),$T571&lt;=DATEVALUE("9/30/20"&amp;RIGHT(BR$1,2))),AND($U571&gt;=DATEVALUE("10/1/20"&amp;RIGHT(BQ$1,2)),$U571&lt;=DATEVALUE("9/30/20"&amp;RIGHT(BR$1,2))),AND($T571&lt;=DATEVALUE("10/1/20"&amp;RIGHT(BQ$1,2)),$U571&gt;=DATEVALUE("9/30/20"&amp;RIGHT(BR$1,2)))),
IF(AND($T571&gt;=DATEVALUE("10/1/20"&amp;RIGHT(BQ$1,2)),$U571&lt;=DATEVALUE("9/30/20"&amp;RIGHT(BR$1,2))),NETWORKDAYS($T571,$U571,Holidays!$J$3:$J$937),
IF(AND($T571&lt;DATEVALUE("10/1/20"&amp;RIGHT(BQ$1,2)),$U571&lt;=DATEVALUE("9/30/20"&amp;RIGHT(BR$1,2))),NETWORKDAYS(DATEVALUE("10/1/20"&amp;RIGHT(BQ$1,2)),$U571,Holidays!$J$3:$J$937),
IF($T571&lt;DATEVALUE("10/1/20"&amp;RIGHT(BQ$1,2)),NETWORKDAYS(DATEVALUE("10/1/20"&amp;RIGHT(BQ$1,2)),DATEVALUE("9/30/20"&amp;RIGHT(BR$1,2)),Holidays!$J$3:$J$937),
IF($T571&gt;=DATEVALUE("10/1/20"&amp;RIGHT(BQ$1,2)),NETWORKDAYS($T571,DATEVALUE("9/30/20"&amp;RIGHT(BR$1,2)),Holidays!$J$3:$J$937),"")))),"")/(NETWORKDAYS($T571,$U571,Holidays!$J$3:$J$937)),0))</f>
        <v/>
      </c>
      <c r="BS571" s="87" t="str">
        <f>IF($Q571="","",IFERROR(IF(OR(AND($T571&gt;=DATEVALUE("10/1/20"&amp;RIGHT(BR$1,2)),$T571&lt;=DATEVALUE("9/30/20"&amp;RIGHT(BS$1,2))),AND($U571&gt;=DATEVALUE("10/1/20"&amp;RIGHT(BR$1,2)),$U571&lt;=DATEVALUE("9/30/20"&amp;RIGHT(BS$1,2))),AND($T571&lt;=DATEVALUE("10/1/20"&amp;RIGHT(BR$1,2)),$U571&gt;=DATEVALUE("9/30/20"&amp;RIGHT(BS$1,2)))),
IF(AND($T571&gt;=DATEVALUE("10/1/20"&amp;RIGHT(BR$1,2)),$U571&lt;=DATEVALUE("9/30/20"&amp;RIGHT(BS$1,2))),NETWORKDAYS($T571,$U571,Holidays!$J$3:$J$937),
IF(AND($T571&lt;DATEVALUE("10/1/20"&amp;RIGHT(BR$1,2)),$U571&lt;=DATEVALUE("9/30/20"&amp;RIGHT(BS$1,2))),NETWORKDAYS(DATEVALUE("10/1/20"&amp;RIGHT(BR$1,2)),$U571,Holidays!$J$3:$J$937),
IF($T571&lt;DATEVALUE("10/1/20"&amp;RIGHT(BR$1,2)),NETWORKDAYS(DATEVALUE("10/1/20"&amp;RIGHT(BR$1,2)),DATEVALUE("9/30/20"&amp;RIGHT(BS$1,2)),Holidays!$J$3:$J$937),
IF($T571&gt;=DATEVALUE("10/1/20"&amp;RIGHT(BR$1,2)),NETWORKDAYS($T571,DATEVALUE("9/30/20"&amp;RIGHT(BS$1,2)),Holidays!$J$3:$J$937),"")))),"")/(NETWORKDAYS($T571,$U571,Holidays!$J$3:$J$937)),0))</f>
        <v/>
      </c>
      <c r="BT571" s="87" t="str">
        <f>IF($Q571="","",IFERROR(IF(OR(AND($T571&gt;=DATEVALUE("10/1/20"&amp;RIGHT(BS$1,2)),$T571&lt;=DATEVALUE("9/30/20"&amp;RIGHT(BT$1,2))),AND($U571&gt;=DATEVALUE("10/1/20"&amp;RIGHT(BS$1,2)),$U571&lt;=DATEVALUE("9/30/20"&amp;RIGHT(BT$1,2))),AND($T571&lt;=DATEVALUE("10/1/20"&amp;RIGHT(BS$1,2)),$U571&gt;=DATEVALUE("9/30/20"&amp;RIGHT(BT$1,2)))),
IF(AND($T571&gt;=DATEVALUE("10/1/20"&amp;RIGHT(BS$1,2)),$U571&lt;=DATEVALUE("9/30/20"&amp;RIGHT(BT$1,2))),NETWORKDAYS($T571,$U571,Holidays!$J$3:$J$937),
IF(AND($T571&lt;DATEVALUE("10/1/20"&amp;RIGHT(BS$1,2)),$U571&lt;=DATEVALUE("9/30/20"&amp;RIGHT(BT$1,2))),NETWORKDAYS(DATEVALUE("10/1/20"&amp;RIGHT(BS$1,2)),$U571,Holidays!$J$3:$J$937),
IF($T571&lt;DATEVALUE("10/1/20"&amp;RIGHT(BS$1,2)),NETWORKDAYS(DATEVALUE("10/1/20"&amp;RIGHT(BS$1,2)),DATEVALUE("9/30/20"&amp;RIGHT(BT$1,2)),Holidays!$J$3:$J$937),
IF($T571&gt;=DATEVALUE("10/1/20"&amp;RIGHT(BS$1,2)),NETWORKDAYS($T571,DATEVALUE("9/30/20"&amp;RIGHT(BT$1,2)),Holidays!$J$3:$J$937),"")))),"")/(NETWORKDAYS($T571,$U571,Holidays!$J$3:$J$937)),0))</f>
        <v/>
      </c>
      <c r="BU571" s="87" t="str">
        <f>IF($Q571="","",IFERROR(IF(OR(AND($T571&gt;=DATEVALUE("10/1/20"&amp;RIGHT(BT$1,2)),$T571&lt;=DATEVALUE("9/30/20"&amp;RIGHT(BU$1,2))),AND($U571&gt;=DATEVALUE("10/1/20"&amp;RIGHT(BT$1,2)),$U571&lt;=DATEVALUE("9/30/20"&amp;RIGHT(BU$1,2))),AND($T571&lt;=DATEVALUE("10/1/20"&amp;RIGHT(BT$1,2)),$U571&gt;=DATEVALUE("9/30/20"&amp;RIGHT(BU$1,2)))),
IF(AND($T571&gt;=DATEVALUE("10/1/20"&amp;RIGHT(BT$1,2)),$U571&lt;=DATEVALUE("9/30/20"&amp;RIGHT(BU$1,2))),NETWORKDAYS($T571,$U571,Holidays!$J$3:$J$937),
IF(AND($T571&lt;DATEVALUE("10/1/20"&amp;RIGHT(BT$1,2)),$U571&lt;=DATEVALUE("9/30/20"&amp;RIGHT(BU$1,2))),NETWORKDAYS(DATEVALUE("10/1/20"&amp;RIGHT(BT$1,2)),$U571,Holidays!$J$3:$J$937),
IF($T571&lt;DATEVALUE("10/1/20"&amp;RIGHT(BT$1,2)),NETWORKDAYS(DATEVALUE("10/1/20"&amp;RIGHT(BT$1,2)),DATEVALUE("9/30/20"&amp;RIGHT(BU$1,2)),Holidays!$J$3:$J$937),
IF($T571&gt;=DATEVALUE("10/1/20"&amp;RIGHT(BT$1,2)),NETWORKDAYS($T571,DATEVALUE("9/30/20"&amp;RIGHT(BU$1,2)),Holidays!$J$3:$J$937),"")))),"")/(NETWORKDAYS($T571,$U571,Holidays!$J$3:$J$937)),0))</f>
        <v/>
      </c>
      <c r="BV571" s="87" t="str">
        <f>IF($Q571="","",IFERROR(IF(OR(AND($T571&gt;=DATEVALUE("10/1/20"&amp;RIGHT(BU$1,2)),$T571&lt;=DATEVALUE("9/30/20"&amp;RIGHT(BV$1,2))),AND($U571&gt;=DATEVALUE("10/1/20"&amp;RIGHT(BU$1,2)),$U571&lt;=DATEVALUE("9/30/20"&amp;RIGHT(BV$1,2))),AND($T571&lt;=DATEVALUE("10/1/20"&amp;RIGHT(BU$1,2)),$U571&gt;=DATEVALUE("9/30/20"&amp;RIGHT(BV$1,2)))),
IF(AND($T571&gt;=DATEVALUE("10/1/20"&amp;RIGHT(BU$1,2)),$U571&lt;=DATEVALUE("9/30/20"&amp;RIGHT(BV$1,2))),NETWORKDAYS($T571,$U571,Holidays!$J$3:$J$937),
IF(AND($T571&lt;DATEVALUE("10/1/20"&amp;RIGHT(BU$1,2)),$U571&lt;=DATEVALUE("9/30/20"&amp;RIGHT(BV$1,2))),NETWORKDAYS(DATEVALUE("10/1/20"&amp;RIGHT(BU$1,2)),$U571,Holidays!$J$3:$J$937),
IF($T571&lt;DATEVALUE("10/1/20"&amp;RIGHT(BU$1,2)),NETWORKDAYS(DATEVALUE("10/1/20"&amp;RIGHT(BU$1,2)),DATEVALUE("9/30/20"&amp;RIGHT(BV$1,2)),Holidays!$J$3:$J$937),
IF($T571&gt;=DATEVALUE("10/1/20"&amp;RIGHT(BU$1,2)),NETWORKDAYS($T571,DATEVALUE("9/30/20"&amp;RIGHT(BV$1,2)),Holidays!$J$3:$J$937),"")))),"")/(NETWORKDAYS($T571,$U571,Holidays!$J$3:$J$937)),0))</f>
        <v/>
      </c>
      <c r="BW571" s="87" t="str">
        <f>IF($Q571="","",IFERROR(IF(OR(AND($T571&gt;=DATEVALUE("10/1/20"&amp;RIGHT(BV$1,2)),$T571&lt;=DATEVALUE("9/30/20"&amp;RIGHT(BW$1,2))),AND($U571&gt;=DATEVALUE("10/1/20"&amp;RIGHT(BV$1,2)),$U571&lt;=DATEVALUE("9/30/20"&amp;RIGHT(BW$1,2))),AND($T571&lt;=DATEVALUE("10/1/20"&amp;RIGHT(BV$1,2)),$U571&gt;=DATEVALUE("9/30/20"&amp;RIGHT(BW$1,2)))),
IF(AND($T571&gt;=DATEVALUE("10/1/20"&amp;RIGHT(BV$1,2)),$U571&lt;=DATEVALUE("9/30/20"&amp;RIGHT(BW$1,2))),NETWORKDAYS($T571,$U571,Holidays!$J$3:$J$937),
IF(AND($T571&lt;DATEVALUE("10/1/20"&amp;RIGHT(BV$1,2)),$U571&lt;=DATEVALUE("9/30/20"&amp;RIGHT(BW$1,2))),NETWORKDAYS(DATEVALUE("10/1/20"&amp;RIGHT(BV$1,2)),$U571,Holidays!$J$3:$J$937),
IF($T571&lt;DATEVALUE("10/1/20"&amp;RIGHT(BV$1,2)),NETWORKDAYS(DATEVALUE("10/1/20"&amp;RIGHT(BV$1,2)),DATEVALUE("9/30/20"&amp;RIGHT(BW$1,2)),Holidays!$J$3:$J$937),
IF($T571&gt;=DATEVALUE("10/1/20"&amp;RIGHT(BV$1,2)),NETWORKDAYS($T571,DATEVALUE("9/30/20"&amp;RIGHT(BW$1,2)),Holidays!$J$3:$J$937),"")))),"")/(NETWORKDAYS($T571,$U571,Holidays!$J$3:$J$937)),0))</f>
        <v/>
      </c>
      <c r="BX571" s="87" t="str">
        <f>IF($Q571="","",IFERROR(IF(OR(AND($T571&gt;=DATEVALUE("10/1/20"&amp;RIGHT(BW$1,2)),$T571&lt;=DATEVALUE("9/30/20"&amp;RIGHT(BX$1,2))),AND($U571&gt;=DATEVALUE("10/1/20"&amp;RIGHT(BW$1,2)),$U571&lt;=DATEVALUE("9/30/20"&amp;RIGHT(BX$1,2))),AND($T571&lt;=DATEVALUE("10/1/20"&amp;RIGHT(BW$1,2)),$U571&gt;=DATEVALUE("9/30/20"&amp;RIGHT(BX$1,2)))),
IF(AND($T571&gt;=DATEVALUE("10/1/20"&amp;RIGHT(BW$1,2)),$U571&lt;=DATEVALUE("9/30/20"&amp;RIGHT(BX$1,2))),NETWORKDAYS($T571,$U571,Holidays!$J$3:$J$937),
IF(AND($T571&lt;DATEVALUE("10/1/20"&amp;RIGHT(BW$1,2)),$U571&lt;=DATEVALUE("9/30/20"&amp;RIGHT(BX$1,2))),NETWORKDAYS(DATEVALUE("10/1/20"&amp;RIGHT(BW$1,2)),$U571,Holidays!$J$3:$J$937),
IF($T571&lt;DATEVALUE("10/1/20"&amp;RIGHT(BW$1,2)),NETWORKDAYS(DATEVALUE("10/1/20"&amp;RIGHT(BW$1,2)),DATEVALUE("9/30/20"&amp;RIGHT(BX$1,2)),Holidays!$J$3:$J$937),
IF($T571&gt;=DATEVALUE("10/1/20"&amp;RIGHT(BW$1,2)),NETWORKDAYS($T571,DATEVALUE("9/30/20"&amp;RIGHT(BX$1,2)),Holidays!$J$3:$J$937),"")))),"")/(NETWORKDAYS($T571,$U571,Holidays!$J$3:$J$937)),0))</f>
        <v/>
      </c>
      <c r="BY571" s="87" t="str">
        <f>IF($Q571="","",IFERROR(IF(OR(AND($T571&gt;=DATEVALUE("10/1/20"&amp;RIGHT(BX$1,2)),$T571&lt;=DATEVALUE("9/30/20"&amp;RIGHT(BY$1,2))),AND($U571&gt;=DATEVALUE("10/1/20"&amp;RIGHT(BX$1,2)),$U571&lt;=DATEVALUE("9/30/20"&amp;RIGHT(BY$1,2))),AND($T571&lt;=DATEVALUE("10/1/20"&amp;RIGHT(BX$1,2)),$U571&gt;=DATEVALUE("9/30/20"&amp;RIGHT(BY$1,2)))),
IF(AND($T571&gt;=DATEVALUE("10/1/20"&amp;RIGHT(BX$1,2)),$U571&lt;=DATEVALUE("9/30/20"&amp;RIGHT(BY$1,2))),NETWORKDAYS($T571,$U571,Holidays!$J$3:$J$937),
IF(AND($T571&lt;DATEVALUE("10/1/20"&amp;RIGHT(BX$1,2)),$U571&lt;=DATEVALUE("9/30/20"&amp;RIGHT(BY$1,2))),NETWORKDAYS(DATEVALUE("10/1/20"&amp;RIGHT(BX$1,2)),$U571,Holidays!$J$3:$J$937),
IF($T571&lt;DATEVALUE("10/1/20"&amp;RIGHT(BX$1,2)),NETWORKDAYS(DATEVALUE("10/1/20"&amp;RIGHT(BX$1,2)),DATEVALUE("9/30/20"&amp;RIGHT(BY$1,2)),Holidays!$J$3:$J$937),
IF($T571&gt;=DATEVALUE("10/1/20"&amp;RIGHT(BX$1,2)),NETWORKDAYS($T571,DATEVALUE("9/30/20"&amp;RIGHT(BY$1,2)),Holidays!$J$3:$J$937),"")))),"")/(NETWORKDAYS($T571,$U571,Holidays!$J$3:$J$937)),0))</f>
        <v/>
      </c>
      <c r="BZ571" s="87" t="str">
        <f>IF($Q571="","",IFERROR(IF(OR(AND($T571&gt;=DATEVALUE("10/1/20"&amp;RIGHT(BY$1,2)),$T571&lt;=DATEVALUE("9/30/20"&amp;RIGHT(BZ$1,2))),AND($U571&gt;=DATEVALUE("10/1/20"&amp;RIGHT(BY$1,2)),$U571&lt;=DATEVALUE("9/30/20"&amp;RIGHT(BZ$1,2))),AND($T571&lt;=DATEVALUE("10/1/20"&amp;RIGHT(BY$1,2)),$U571&gt;=DATEVALUE("9/30/20"&amp;RIGHT(BZ$1,2)))),
IF(AND($T571&gt;=DATEVALUE("10/1/20"&amp;RIGHT(BY$1,2)),$U571&lt;=DATEVALUE("9/30/20"&amp;RIGHT(BZ$1,2))),NETWORKDAYS($T571,$U571,Holidays!$J$3:$J$937),
IF(AND($T571&lt;DATEVALUE("10/1/20"&amp;RIGHT(BY$1,2)),$U571&lt;=DATEVALUE("9/30/20"&amp;RIGHT(BZ$1,2))),NETWORKDAYS(DATEVALUE("10/1/20"&amp;RIGHT(BY$1,2)),$U571,Holidays!$J$3:$J$937),
IF($T571&lt;DATEVALUE("10/1/20"&amp;RIGHT(BY$1,2)),NETWORKDAYS(DATEVALUE("10/1/20"&amp;RIGHT(BY$1,2)),DATEVALUE("9/30/20"&amp;RIGHT(BZ$1,2)),Holidays!$J$3:$J$937),
IF($T571&gt;=DATEVALUE("10/1/20"&amp;RIGHT(BY$1,2)),NETWORKDAYS($T571,DATEVALUE("9/30/20"&amp;RIGHT(BZ$1,2)),Holidays!$J$3:$J$937),"")))),"")/(NETWORKDAYS($T571,$U571,Holidays!$J$3:$J$937)),0))</f>
        <v/>
      </c>
      <c r="CA571" s="87" t="str">
        <f>IF($Q571="","",IFERROR(IF(OR(AND($T571&gt;=DATEVALUE("10/1/20"&amp;RIGHT(BZ$1,2)),$T571&lt;=DATEVALUE("9/30/20"&amp;RIGHT(CA$1,2))),AND($U571&gt;=DATEVALUE("10/1/20"&amp;RIGHT(BZ$1,2)),$U571&lt;=DATEVALUE("9/30/20"&amp;RIGHT(CA$1,2))),AND($T571&lt;=DATEVALUE("10/1/20"&amp;RIGHT(BZ$1,2)),$U571&gt;=DATEVALUE("9/30/20"&amp;RIGHT(CA$1,2)))),
IF(AND($T571&gt;=DATEVALUE("10/1/20"&amp;RIGHT(BZ$1,2)),$U571&lt;=DATEVALUE("9/30/20"&amp;RIGHT(CA$1,2))),NETWORKDAYS($T571,$U571,Holidays!$J$3:$J$937),
IF(AND($T571&lt;DATEVALUE("10/1/20"&amp;RIGHT(BZ$1,2)),$U571&lt;=DATEVALUE("9/30/20"&amp;RIGHT(CA$1,2))),NETWORKDAYS(DATEVALUE("10/1/20"&amp;RIGHT(BZ$1,2)),$U571,Holidays!$J$3:$J$937),
IF($T571&lt;DATEVALUE("10/1/20"&amp;RIGHT(BZ$1,2)),NETWORKDAYS(DATEVALUE("10/1/20"&amp;RIGHT(BZ$1,2)),DATEVALUE("9/30/20"&amp;RIGHT(CA$1,2)),Holidays!$J$3:$J$937),
IF($T571&gt;=DATEVALUE("10/1/20"&amp;RIGHT(BZ$1,2)),NETWORKDAYS($T571,DATEVALUE("9/30/20"&amp;RIGHT(CA$1,2)),Holidays!$J$3:$J$937),"")))),"")/(NETWORKDAYS($T571,$U571,Holidays!$J$3:$J$937)),0))</f>
        <v/>
      </c>
      <c r="CB571" s="87" t="str">
        <f>IF($Q571="","",IFERROR(IF(OR(AND($T571&gt;=DATEVALUE("10/1/20"&amp;RIGHT(CA$1,2)),$T571&lt;=DATEVALUE("9/30/20"&amp;RIGHT(CB$1,2))),AND($U571&gt;=DATEVALUE("10/1/20"&amp;RIGHT(CA$1,2)),$U571&lt;=DATEVALUE("9/30/20"&amp;RIGHT(CB$1,2))),AND($T571&lt;=DATEVALUE("10/1/20"&amp;RIGHT(CA$1,2)),$U571&gt;=DATEVALUE("9/30/20"&amp;RIGHT(CB$1,2)))),
IF(AND($T571&gt;=DATEVALUE("10/1/20"&amp;RIGHT(CA$1,2)),$U571&lt;=DATEVALUE("9/30/20"&amp;RIGHT(CB$1,2))),NETWORKDAYS($T571,$U571,Holidays!$J$3:$J$937),
IF(AND($T571&lt;DATEVALUE("10/1/20"&amp;RIGHT(CA$1,2)),$U571&lt;=DATEVALUE("9/30/20"&amp;RIGHT(CB$1,2))),NETWORKDAYS(DATEVALUE("10/1/20"&amp;RIGHT(CA$1,2)),$U571,Holidays!$J$3:$J$937),
IF($T571&lt;DATEVALUE("10/1/20"&amp;RIGHT(CA$1,2)),NETWORKDAYS(DATEVALUE("10/1/20"&amp;RIGHT(CA$1,2)),DATEVALUE("9/30/20"&amp;RIGHT(CB$1,2)),Holidays!$J$3:$J$937),
IF($T571&gt;=DATEVALUE("10/1/20"&amp;RIGHT(CA$1,2)),NETWORKDAYS($T571,DATEVALUE("9/30/20"&amp;RIGHT(CB$1,2)),Holidays!$J$3:$J$937),"")))),"")/(NETWORKDAYS($T571,$U571,Holidays!$J$3:$J$937)),0))</f>
        <v/>
      </c>
    </row>
    <row r="572" spans="1:80">
      <c r="A572" s="97"/>
      <c r="B572" s="98" t="str">
        <f ca="1">IF(NOT($A572=""),OFFSET('WBS Reference &amp; User Procedure'!$A$1,MATCH($A572,'WBS Reference &amp; User Procedure'!$A:$A,0)-1,1),"")</f>
        <v/>
      </c>
      <c r="D572" s="97"/>
      <c r="I572" s="78"/>
      <c r="T572" s="104" t="str">
        <f>IF(NOT(Q572=""),IF(NOT($S572=""),$S572,#REF!),"")</f>
        <v/>
      </c>
      <c r="U572" s="104" t="str">
        <f>IF(NOT(Q572=""),WORKDAY(T572,Q572,Holidays!$J$3:$J$937),"")</f>
        <v/>
      </c>
      <c r="V572" s="104"/>
      <c r="W572" s="104"/>
      <c r="X572" s="101" t="str">
        <f t="shared" si="123"/>
        <v/>
      </c>
      <c r="AL572" s="87" t="str">
        <f t="shared" ca="1" si="120"/>
        <v/>
      </c>
      <c r="AN572" s="87" t="str">
        <f t="shared" ca="1" si="126"/>
        <v/>
      </c>
      <c r="AO572" s="87" t="str">
        <f t="shared" ca="1" si="126"/>
        <v/>
      </c>
      <c r="AP572" s="87" t="str">
        <f t="shared" ca="1" si="126"/>
        <v/>
      </c>
      <c r="AQ572" s="87" t="str">
        <f t="shared" ca="1" si="126"/>
        <v/>
      </c>
      <c r="AR572" s="87" t="str">
        <f t="shared" ca="1" si="126"/>
        <v/>
      </c>
      <c r="AS572" s="87" t="str">
        <f t="shared" ca="1" si="126"/>
        <v/>
      </c>
      <c r="AT572" s="87" t="str">
        <f t="shared" ca="1" si="126"/>
        <v/>
      </c>
      <c r="AU572" s="87" t="str">
        <f t="shared" ca="1" si="126"/>
        <v/>
      </c>
      <c r="AV572" s="87" t="str">
        <f t="shared" ca="1" si="126"/>
        <v/>
      </c>
      <c r="AW572" s="87" t="str">
        <f t="shared" ca="1" si="126"/>
        <v/>
      </c>
      <c r="AX572" s="87" t="str">
        <f t="shared" ca="1" si="127"/>
        <v/>
      </c>
      <c r="AY572" s="87" t="str">
        <f t="shared" ca="1" si="127"/>
        <v/>
      </c>
      <c r="AZ572" s="87" t="str">
        <f t="shared" ca="1" si="127"/>
        <v/>
      </c>
      <c r="BA572" s="87" t="str">
        <f t="shared" ca="1" si="127"/>
        <v/>
      </c>
      <c r="BB572" s="87" t="str">
        <f t="shared" ca="1" si="127"/>
        <v/>
      </c>
      <c r="BC572" s="87" t="str">
        <f t="shared" ca="1" si="127"/>
        <v/>
      </c>
      <c r="BD572" s="87" t="str">
        <f t="shared" ca="1" si="127"/>
        <v/>
      </c>
      <c r="BE572" s="87" t="str">
        <f t="shared" ca="1" si="127"/>
        <v/>
      </c>
      <c r="BF572" s="87" t="str">
        <f t="shared" ca="1" si="127"/>
        <v/>
      </c>
      <c r="BG572" s="87" t="str">
        <f t="shared" ca="1" si="127"/>
        <v/>
      </c>
      <c r="BI572" s="87" t="str">
        <f>IF($Q572="","",IFERROR(IF(OR(AND($T572&gt;=DATEVALUE("10/1/20"&amp;RIGHT(BH$1,2)),$T572&lt;=DATEVALUE("9/30/20"&amp;RIGHT(BI$1,2))),AND($U572&gt;=DATEVALUE("10/1/20"&amp;RIGHT(BH$1,2)),$U572&lt;=DATEVALUE("9/30/20"&amp;RIGHT(BI$1,2))),AND($T572&lt;=DATEVALUE("10/1/20"&amp;RIGHT(BH$1,2)),$U572&gt;=DATEVALUE("9/30/20"&amp;RIGHT(BI$1,2)))),
IF(AND($T572&gt;=DATEVALUE("10/1/20"&amp;RIGHT(BH$1,2)),$U572&lt;=DATEVALUE("9/30/20"&amp;RIGHT(BI$1,2))),NETWORKDAYS($T572,$U572,Holidays!$J$3:$J$937),
IF(AND($T572&lt;DATEVALUE("10/1/20"&amp;RIGHT(BH$1,2)),$U572&lt;=DATEVALUE("9/30/20"&amp;RIGHT(BI$1,2))),NETWORKDAYS(DATEVALUE("10/1/20"&amp;RIGHT(BH$1,2)),$U572,Holidays!$J$3:$J$937),
IF($T572&lt;DATEVALUE("10/1/20"&amp;RIGHT(BH$1,2)),NETWORKDAYS(DATEVALUE("10/1/20"&amp;RIGHT(BH$1,2)),DATEVALUE("9/30/20"&amp;RIGHT(BI$1,2)),Holidays!$J$3:$J$937),
IF($T572&gt;=DATEVALUE("10/1/20"&amp;RIGHT(BH$1,2)),NETWORKDAYS($T572,DATEVALUE("9/30/20"&amp;RIGHT(BI$1,2)),Holidays!$J$3:$J$937),"")))),"")/(NETWORKDAYS($T572,$U572,Holidays!$J$3:$J$937)),0))</f>
        <v/>
      </c>
      <c r="BJ572" s="87" t="str">
        <f>IF($Q572="","",IFERROR(IF(OR(AND($T572&gt;=DATEVALUE("10/1/20"&amp;RIGHT(BI$1,2)),$T572&lt;=DATEVALUE("9/30/20"&amp;RIGHT(BJ$1,2))),AND($U572&gt;=DATEVALUE("10/1/20"&amp;RIGHT(BI$1,2)),$U572&lt;=DATEVALUE("9/30/20"&amp;RIGHT(BJ$1,2))),AND($T572&lt;=DATEVALUE("10/1/20"&amp;RIGHT(BI$1,2)),$U572&gt;=DATEVALUE("9/30/20"&amp;RIGHT(BJ$1,2)))),
IF(AND($T572&gt;=DATEVALUE("10/1/20"&amp;RIGHT(BI$1,2)),$U572&lt;=DATEVALUE("9/30/20"&amp;RIGHT(BJ$1,2))),NETWORKDAYS($T572,$U572,Holidays!$J$3:$J$937),
IF(AND($T572&lt;DATEVALUE("10/1/20"&amp;RIGHT(BI$1,2)),$U572&lt;=DATEVALUE("9/30/20"&amp;RIGHT(BJ$1,2))),NETWORKDAYS(DATEVALUE("10/1/20"&amp;RIGHT(BI$1,2)),$U572,Holidays!$J$3:$J$937),
IF($T572&lt;DATEVALUE("10/1/20"&amp;RIGHT(BI$1,2)),NETWORKDAYS(DATEVALUE("10/1/20"&amp;RIGHT(BI$1,2)),DATEVALUE("9/30/20"&amp;RIGHT(BJ$1,2)),Holidays!$J$3:$J$937),
IF($T572&gt;=DATEVALUE("10/1/20"&amp;RIGHT(BI$1,2)),NETWORKDAYS($T572,DATEVALUE("9/30/20"&amp;RIGHT(BJ$1,2)),Holidays!$J$3:$J$937),"")))),"")/(NETWORKDAYS($T572,$U572,Holidays!$J$3:$J$937)),0))</f>
        <v/>
      </c>
      <c r="BK572" s="87" t="str">
        <f>IF($Q572="","",IFERROR(IF(OR(AND($T572&gt;=DATEVALUE("10/1/20"&amp;RIGHT(BJ$1,2)),$T572&lt;=DATEVALUE("9/30/20"&amp;RIGHT(BK$1,2))),AND($U572&gt;=DATEVALUE("10/1/20"&amp;RIGHT(BJ$1,2)),$U572&lt;=DATEVALUE("9/30/20"&amp;RIGHT(BK$1,2))),AND($T572&lt;=DATEVALUE("10/1/20"&amp;RIGHT(BJ$1,2)),$U572&gt;=DATEVALUE("9/30/20"&amp;RIGHT(BK$1,2)))),
IF(AND($T572&gt;=DATEVALUE("10/1/20"&amp;RIGHT(BJ$1,2)),$U572&lt;=DATEVALUE("9/30/20"&amp;RIGHT(BK$1,2))),NETWORKDAYS($T572,$U572,Holidays!$J$3:$J$937),
IF(AND($T572&lt;DATEVALUE("10/1/20"&amp;RIGHT(BJ$1,2)),$U572&lt;=DATEVALUE("9/30/20"&amp;RIGHT(BK$1,2))),NETWORKDAYS(DATEVALUE("10/1/20"&amp;RIGHT(BJ$1,2)),$U572,Holidays!$J$3:$J$937),
IF($T572&lt;DATEVALUE("10/1/20"&amp;RIGHT(BJ$1,2)),NETWORKDAYS(DATEVALUE("10/1/20"&amp;RIGHT(BJ$1,2)),DATEVALUE("9/30/20"&amp;RIGHT(BK$1,2)),Holidays!$J$3:$J$937),
IF($T572&gt;=DATEVALUE("10/1/20"&amp;RIGHT(BJ$1,2)),NETWORKDAYS($T572,DATEVALUE("9/30/20"&amp;RIGHT(BK$1,2)),Holidays!$J$3:$J$937),"")))),"")/(NETWORKDAYS($T572,$U572,Holidays!$J$3:$J$937)),0))</f>
        <v/>
      </c>
      <c r="BL572" s="87" t="str">
        <f>IF($Q572="","",IFERROR(IF(OR(AND($T572&gt;=DATEVALUE("10/1/20"&amp;RIGHT(BK$1,2)),$T572&lt;=DATEVALUE("9/30/20"&amp;RIGHT(BL$1,2))),AND($U572&gt;=DATEVALUE("10/1/20"&amp;RIGHT(BK$1,2)),$U572&lt;=DATEVALUE("9/30/20"&amp;RIGHT(BL$1,2))),AND($T572&lt;=DATEVALUE("10/1/20"&amp;RIGHT(BK$1,2)),$U572&gt;=DATEVALUE("9/30/20"&amp;RIGHT(BL$1,2)))),
IF(AND($T572&gt;=DATEVALUE("10/1/20"&amp;RIGHT(BK$1,2)),$U572&lt;=DATEVALUE("9/30/20"&amp;RIGHT(BL$1,2))),NETWORKDAYS($T572,$U572,Holidays!$J$3:$J$937),
IF(AND($T572&lt;DATEVALUE("10/1/20"&amp;RIGHT(BK$1,2)),$U572&lt;=DATEVALUE("9/30/20"&amp;RIGHT(BL$1,2))),NETWORKDAYS(DATEVALUE("10/1/20"&amp;RIGHT(BK$1,2)),$U572,Holidays!$J$3:$J$937),
IF($T572&lt;DATEVALUE("10/1/20"&amp;RIGHT(BK$1,2)),NETWORKDAYS(DATEVALUE("10/1/20"&amp;RIGHT(BK$1,2)),DATEVALUE("9/30/20"&amp;RIGHT(BL$1,2)),Holidays!$J$3:$J$937),
IF($T572&gt;=DATEVALUE("10/1/20"&amp;RIGHT(BK$1,2)),NETWORKDAYS($T572,DATEVALUE("9/30/20"&amp;RIGHT(BL$1,2)),Holidays!$J$3:$J$937),"")))),"")/(NETWORKDAYS($T572,$U572,Holidays!$J$3:$J$937)),0))</f>
        <v/>
      </c>
      <c r="BM572" s="87" t="str">
        <f>IF($Q572="","",IFERROR(IF(OR(AND($T572&gt;=DATEVALUE("10/1/20"&amp;RIGHT(BL$1,2)),$T572&lt;=DATEVALUE("9/30/20"&amp;RIGHT(BM$1,2))),AND($U572&gt;=DATEVALUE("10/1/20"&amp;RIGHT(BL$1,2)),$U572&lt;=DATEVALUE("9/30/20"&amp;RIGHT(BM$1,2))),AND($T572&lt;=DATEVALUE("10/1/20"&amp;RIGHT(BL$1,2)),$U572&gt;=DATEVALUE("9/30/20"&amp;RIGHT(BM$1,2)))),
IF(AND($T572&gt;=DATEVALUE("10/1/20"&amp;RIGHT(BL$1,2)),$U572&lt;=DATEVALUE("9/30/20"&amp;RIGHT(BM$1,2))),NETWORKDAYS($T572,$U572,Holidays!$J$3:$J$937),
IF(AND($T572&lt;DATEVALUE("10/1/20"&amp;RIGHT(BL$1,2)),$U572&lt;=DATEVALUE("9/30/20"&amp;RIGHT(BM$1,2))),NETWORKDAYS(DATEVALUE("10/1/20"&amp;RIGHT(BL$1,2)),$U572,Holidays!$J$3:$J$937),
IF($T572&lt;DATEVALUE("10/1/20"&amp;RIGHT(BL$1,2)),NETWORKDAYS(DATEVALUE("10/1/20"&amp;RIGHT(BL$1,2)),DATEVALUE("9/30/20"&amp;RIGHT(BM$1,2)),Holidays!$J$3:$J$937),
IF($T572&gt;=DATEVALUE("10/1/20"&amp;RIGHT(BL$1,2)),NETWORKDAYS($T572,DATEVALUE("9/30/20"&amp;RIGHT(BM$1,2)),Holidays!$J$3:$J$937),"")))),"")/(NETWORKDAYS($T572,$U572,Holidays!$J$3:$J$937)),0))</f>
        <v/>
      </c>
      <c r="BN572" s="87" t="str">
        <f>IF($Q572="","",IFERROR(IF(OR(AND($T572&gt;=DATEVALUE("10/1/20"&amp;RIGHT(BM$1,2)),$T572&lt;=DATEVALUE("9/30/20"&amp;RIGHT(BN$1,2))),AND($U572&gt;=DATEVALUE("10/1/20"&amp;RIGHT(BM$1,2)),$U572&lt;=DATEVALUE("9/30/20"&amp;RIGHT(BN$1,2))),AND($T572&lt;=DATEVALUE("10/1/20"&amp;RIGHT(BM$1,2)),$U572&gt;=DATEVALUE("9/30/20"&amp;RIGHT(BN$1,2)))),
IF(AND($T572&gt;=DATEVALUE("10/1/20"&amp;RIGHT(BM$1,2)),$U572&lt;=DATEVALUE("9/30/20"&amp;RIGHT(BN$1,2))),NETWORKDAYS($T572,$U572,Holidays!$J$3:$J$937),
IF(AND($T572&lt;DATEVALUE("10/1/20"&amp;RIGHT(BM$1,2)),$U572&lt;=DATEVALUE("9/30/20"&amp;RIGHT(BN$1,2))),NETWORKDAYS(DATEVALUE("10/1/20"&amp;RIGHT(BM$1,2)),$U572,Holidays!$J$3:$J$937),
IF($T572&lt;DATEVALUE("10/1/20"&amp;RIGHT(BM$1,2)),NETWORKDAYS(DATEVALUE("10/1/20"&amp;RIGHT(BM$1,2)),DATEVALUE("9/30/20"&amp;RIGHT(BN$1,2)),Holidays!$J$3:$J$937),
IF($T572&gt;=DATEVALUE("10/1/20"&amp;RIGHT(BM$1,2)),NETWORKDAYS($T572,DATEVALUE("9/30/20"&amp;RIGHT(BN$1,2)),Holidays!$J$3:$J$937),"")))),"")/(NETWORKDAYS($T572,$U572,Holidays!$J$3:$J$937)),0))</f>
        <v/>
      </c>
      <c r="BO572" s="87" t="str">
        <f>IF($Q572="","",IFERROR(IF(OR(AND($T572&gt;=DATEVALUE("10/1/20"&amp;RIGHT(BN$1,2)),$T572&lt;=DATEVALUE("9/30/20"&amp;RIGHT(BO$1,2))),AND($U572&gt;=DATEVALUE("10/1/20"&amp;RIGHT(BN$1,2)),$U572&lt;=DATEVALUE("9/30/20"&amp;RIGHT(BO$1,2))),AND($T572&lt;=DATEVALUE("10/1/20"&amp;RIGHT(BN$1,2)),$U572&gt;=DATEVALUE("9/30/20"&amp;RIGHT(BO$1,2)))),
IF(AND($T572&gt;=DATEVALUE("10/1/20"&amp;RIGHT(BN$1,2)),$U572&lt;=DATEVALUE("9/30/20"&amp;RIGHT(BO$1,2))),NETWORKDAYS($T572,$U572,Holidays!$J$3:$J$937),
IF(AND($T572&lt;DATEVALUE("10/1/20"&amp;RIGHT(BN$1,2)),$U572&lt;=DATEVALUE("9/30/20"&amp;RIGHT(BO$1,2))),NETWORKDAYS(DATEVALUE("10/1/20"&amp;RIGHT(BN$1,2)),$U572,Holidays!$J$3:$J$937),
IF($T572&lt;DATEVALUE("10/1/20"&amp;RIGHT(BN$1,2)),NETWORKDAYS(DATEVALUE("10/1/20"&amp;RIGHT(BN$1,2)),DATEVALUE("9/30/20"&amp;RIGHT(BO$1,2)),Holidays!$J$3:$J$937),
IF($T572&gt;=DATEVALUE("10/1/20"&amp;RIGHT(BN$1,2)),NETWORKDAYS($T572,DATEVALUE("9/30/20"&amp;RIGHT(BO$1,2)),Holidays!$J$3:$J$937),"")))),"")/(NETWORKDAYS($T572,$U572,Holidays!$J$3:$J$937)),0))</f>
        <v/>
      </c>
      <c r="BP572" s="87" t="str">
        <f>IF($Q572="","",IFERROR(IF(OR(AND($T572&gt;=DATEVALUE("10/1/20"&amp;RIGHT(BO$1,2)),$T572&lt;=DATEVALUE("9/30/20"&amp;RIGHT(BP$1,2))),AND($U572&gt;=DATEVALUE("10/1/20"&amp;RIGHT(BO$1,2)),$U572&lt;=DATEVALUE("9/30/20"&amp;RIGHT(BP$1,2))),AND($T572&lt;=DATEVALUE("10/1/20"&amp;RIGHT(BO$1,2)),$U572&gt;=DATEVALUE("9/30/20"&amp;RIGHT(BP$1,2)))),
IF(AND($T572&gt;=DATEVALUE("10/1/20"&amp;RIGHT(BO$1,2)),$U572&lt;=DATEVALUE("9/30/20"&amp;RIGHT(BP$1,2))),NETWORKDAYS($T572,$U572,Holidays!$J$3:$J$937),
IF(AND($T572&lt;DATEVALUE("10/1/20"&amp;RIGHT(BO$1,2)),$U572&lt;=DATEVALUE("9/30/20"&amp;RIGHT(BP$1,2))),NETWORKDAYS(DATEVALUE("10/1/20"&amp;RIGHT(BO$1,2)),$U572,Holidays!$J$3:$J$937),
IF($T572&lt;DATEVALUE("10/1/20"&amp;RIGHT(BO$1,2)),NETWORKDAYS(DATEVALUE("10/1/20"&amp;RIGHT(BO$1,2)),DATEVALUE("9/30/20"&amp;RIGHT(BP$1,2)),Holidays!$J$3:$J$937),
IF($T572&gt;=DATEVALUE("10/1/20"&amp;RIGHT(BO$1,2)),NETWORKDAYS($T572,DATEVALUE("9/30/20"&amp;RIGHT(BP$1,2)),Holidays!$J$3:$J$937),"")))),"")/(NETWORKDAYS($T572,$U572,Holidays!$J$3:$J$937)),0))</f>
        <v/>
      </c>
      <c r="BQ572" s="87" t="str">
        <f>IF($Q572="","",IFERROR(IF(OR(AND($T572&gt;=DATEVALUE("10/1/20"&amp;RIGHT(BP$1,2)),$T572&lt;=DATEVALUE("9/30/20"&amp;RIGHT(BQ$1,2))),AND($U572&gt;=DATEVALUE("10/1/20"&amp;RIGHT(BP$1,2)),$U572&lt;=DATEVALUE("9/30/20"&amp;RIGHT(BQ$1,2))),AND($T572&lt;=DATEVALUE("10/1/20"&amp;RIGHT(BP$1,2)),$U572&gt;=DATEVALUE("9/30/20"&amp;RIGHT(BQ$1,2)))),
IF(AND($T572&gt;=DATEVALUE("10/1/20"&amp;RIGHT(BP$1,2)),$U572&lt;=DATEVALUE("9/30/20"&amp;RIGHT(BQ$1,2))),NETWORKDAYS($T572,$U572,Holidays!$J$3:$J$937),
IF(AND($T572&lt;DATEVALUE("10/1/20"&amp;RIGHT(BP$1,2)),$U572&lt;=DATEVALUE("9/30/20"&amp;RIGHT(BQ$1,2))),NETWORKDAYS(DATEVALUE("10/1/20"&amp;RIGHT(BP$1,2)),$U572,Holidays!$J$3:$J$937),
IF($T572&lt;DATEVALUE("10/1/20"&amp;RIGHT(BP$1,2)),NETWORKDAYS(DATEVALUE("10/1/20"&amp;RIGHT(BP$1,2)),DATEVALUE("9/30/20"&amp;RIGHT(BQ$1,2)),Holidays!$J$3:$J$937),
IF($T572&gt;=DATEVALUE("10/1/20"&amp;RIGHT(BP$1,2)),NETWORKDAYS($T572,DATEVALUE("9/30/20"&amp;RIGHT(BQ$1,2)),Holidays!$J$3:$J$937),"")))),"")/(NETWORKDAYS($T572,$U572,Holidays!$J$3:$J$937)),0))</f>
        <v/>
      </c>
      <c r="BR572" s="87" t="str">
        <f>IF($Q572="","",IFERROR(IF(OR(AND($T572&gt;=DATEVALUE("10/1/20"&amp;RIGHT(BQ$1,2)),$T572&lt;=DATEVALUE("9/30/20"&amp;RIGHT(BR$1,2))),AND($U572&gt;=DATEVALUE("10/1/20"&amp;RIGHT(BQ$1,2)),$U572&lt;=DATEVALUE("9/30/20"&amp;RIGHT(BR$1,2))),AND($T572&lt;=DATEVALUE("10/1/20"&amp;RIGHT(BQ$1,2)),$U572&gt;=DATEVALUE("9/30/20"&amp;RIGHT(BR$1,2)))),
IF(AND($T572&gt;=DATEVALUE("10/1/20"&amp;RIGHT(BQ$1,2)),$U572&lt;=DATEVALUE("9/30/20"&amp;RIGHT(BR$1,2))),NETWORKDAYS($T572,$U572,Holidays!$J$3:$J$937),
IF(AND($T572&lt;DATEVALUE("10/1/20"&amp;RIGHT(BQ$1,2)),$U572&lt;=DATEVALUE("9/30/20"&amp;RIGHT(BR$1,2))),NETWORKDAYS(DATEVALUE("10/1/20"&amp;RIGHT(BQ$1,2)),$U572,Holidays!$J$3:$J$937),
IF($T572&lt;DATEVALUE("10/1/20"&amp;RIGHT(BQ$1,2)),NETWORKDAYS(DATEVALUE("10/1/20"&amp;RIGHT(BQ$1,2)),DATEVALUE("9/30/20"&amp;RIGHT(BR$1,2)),Holidays!$J$3:$J$937),
IF($T572&gt;=DATEVALUE("10/1/20"&amp;RIGHT(BQ$1,2)),NETWORKDAYS($T572,DATEVALUE("9/30/20"&amp;RIGHT(BR$1,2)),Holidays!$J$3:$J$937),"")))),"")/(NETWORKDAYS($T572,$U572,Holidays!$J$3:$J$937)),0))</f>
        <v/>
      </c>
      <c r="BS572" s="87" t="str">
        <f>IF($Q572="","",IFERROR(IF(OR(AND($T572&gt;=DATEVALUE("10/1/20"&amp;RIGHT(BR$1,2)),$T572&lt;=DATEVALUE("9/30/20"&amp;RIGHT(BS$1,2))),AND($U572&gt;=DATEVALUE("10/1/20"&amp;RIGHT(BR$1,2)),$U572&lt;=DATEVALUE("9/30/20"&amp;RIGHT(BS$1,2))),AND($T572&lt;=DATEVALUE("10/1/20"&amp;RIGHT(BR$1,2)),$U572&gt;=DATEVALUE("9/30/20"&amp;RIGHT(BS$1,2)))),
IF(AND($T572&gt;=DATEVALUE("10/1/20"&amp;RIGHT(BR$1,2)),$U572&lt;=DATEVALUE("9/30/20"&amp;RIGHT(BS$1,2))),NETWORKDAYS($T572,$U572,Holidays!$J$3:$J$937),
IF(AND($T572&lt;DATEVALUE("10/1/20"&amp;RIGHT(BR$1,2)),$U572&lt;=DATEVALUE("9/30/20"&amp;RIGHT(BS$1,2))),NETWORKDAYS(DATEVALUE("10/1/20"&amp;RIGHT(BR$1,2)),$U572,Holidays!$J$3:$J$937),
IF($T572&lt;DATEVALUE("10/1/20"&amp;RIGHT(BR$1,2)),NETWORKDAYS(DATEVALUE("10/1/20"&amp;RIGHT(BR$1,2)),DATEVALUE("9/30/20"&amp;RIGHT(BS$1,2)),Holidays!$J$3:$J$937),
IF($T572&gt;=DATEVALUE("10/1/20"&amp;RIGHT(BR$1,2)),NETWORKDAYS($T572,DATEVALUE("9/30/20"&amp;RIGHT(BS$1,2)),Holidays!$J$3:$J$937),"")))),"")/(NETWORKDAYS($T572,$U572,Holidays!$J$3:$J$937)),0))</f>
        <v/>
      </c>
      <c r="BT572" s="87" t="str">
        <f>IF($Q572="","",IFERROR(IF(OR(AND($T572&gt;=DATEVALUE("10/1/20"&amp;RIGHT(BS$1,2)),$T572&lt;=DATEVALUE("9/30/20"&amp;RIGHT(BT$1,2))),AND($U572&gt;=DATEVALUE("10/1/20"&amp;RIGHT(BS$1,2)),$U572&lt;=DATEVALUE("9/30/20"&amp;RIGHT(BT$1,2))),AND($T572&lt;=DATEVALUE("10/1/20"&amp;RIGHT(BS$1,2)),$U572&gt;=DATEVALUE("9/30/20"&amp;RIGHT(BT$1,2)))),
IF(AND($T572&gt;=DATEVALUE("10/1/20"&amp;RIGHT(BS$1,2)),$U572&lt;=DATEVALUE("9/30/20"&amp;RIGHT(BT$1,2))),NETWORKDAYS($T572,$U572,Holidays!$J$3:$J$937),
IF(AND($T572&lt;DATEVALUE("10/1/20"&amp;RIGHT(BS$1,2)),$U572&lt;=DATEVALUE("9/30/20"&amp;RIGHT(BT$1,2))),NETWORKDAYS(DATEVALUE("10/1/20"&amp;RIGHT(BS$1,2)),$U572,Holidays!$J$3:$J$937),
IF($T572&lt;DATEVALUE("10/1/20"&amp;RIGHT(BS$1,2)),NETWORKDAYS(DATEVALUE("10/1/20"&amp;RIGHT(BS$1,2)),DATEVALUE("9/30/20"&amp;RIGHT(BT$1,2)),Holidays!$J$3:$J$937),
IF($T572&gt;=DATEVALUE("10/1/20"&amp;RIGHT(BS$1,2)),NETWORKDAYS($T572,DATEVALUE("9/30/20"&amp;RIGHT(BT$1,2)),Holidays!$J$3:$J$937),"")))),"")/(NETWORKDAYS($T572,$U572,Holidays!$J$3:$J$937)),0))</f>
        <v/>
      </c>
      <c r="BU572" s="87" t="str">
        <f>IF($Q572="","",IFERROR(IF(OR(AND($T572&gt;=DATEVALUE("10/1/20"&amp;RIGHT(BT$1,2)),$T572&lt;=DATEVALUE("9/30/20"&amp;RIGHT(BU$1,2))),AND($U572&gt;=DATEVALUE("10/1/20"&amp;RIGHT(BT$1,2)),$U572&lt;=DATEVALUE("9/30/20"&amp;RIGHT(BU$1,2))),AND($T572&lt;=DATEVALUE("10/1/20"&amp;RIGHT(BT$1,2)),$U572&gt;=DATEVALUE("9/30/20"&amp;RIGHT(BU$1,2)))),
IF(AND($T572&gt;=DATEVALUE("10/1/20"&amp;RIGHT(BT$1,2)),$U572&lt;=DATEVALUE("9/30/20"&amp;RIGHT(BU$1,2))),NETWORKDAYS($T572,$U572,Holidays!$J$3:$J$937),
IF(AND($T572&lt;DATEVALUE("10/1/20"&amp;RIGHT(BT$1,2)),$U572&lt;=DATEVALUE("9/30/20"&amp;RIGHT(BU$1,2))),NETWORKDAYS(DATEVALUE("10/1/20"&amp;RIGHT(BT$1,2)),$U572,Holidays!$J$3:$J$937),
IF($T572&lt;DATEVALUE("10/1/20"&amp;RIGHT(BT$1,2)),NETWORKDAYS(DATEVALUE("10/1/20"&amp;RIGHT(BT$1,2)),DATEVALUE("9/30/20"&amp;RIGHT(BU$1,2)),Holidays!$J$3:$J$937),
IF($T572&gt;=DATEVALUE("10/1/20"&amp;RIGHT(BT$1,2)),NETWORKDAYS($T572,DATEVALUE("9/30/20"&amp;RIGHT(BU$1,2)),Holidays!$J$3:$J$937),"")))),"")/(NETWORKDAYS($T572,$U572,Holidays!$J$3:$J$937)),0))</f>
        <v/>
      </c>
      <c r="BV572" s="87" t="str">
        <f>IF($Q572="","",IFERROR(IF(OR(AND($T572&gt;=DATEVALUE("10/1/20"&amp;RIGHT(BU$1,2)),$T572&lt;=DATEVALUE("9/30/20"&amp;RIGHT(BV$1,2))),AND($U572&gt;=DATEVALUE("10/1/20"&amp;RIGHT(BU$1,2)),$U572&lt;=DATEVALUE("9/30/20"&amp;RIGHT(BV$1,2))),AND($T572&lt;=DATEVALUE("10/1/20"&amp;RIGHT(BU$1,2)),$U572&gt;=DATEVALUE("9/30/20"&amp;RIGHT(BV$1,2)))),
IF(AND($T572&gt;=DATEVALUE("10/1/20"&amp;RIGHT(BU$1,2)),$U572&lt;=DATEVALUE("9/30/20"&amp;RIGHT(BV$1,2))),NETWORKDAYS($T572,$U572,Holidays!$J$3:$J$937),
IF(AND($T572&lt;DATEVALUE("10/1/20"&amp;RIGHT(BU$1,2)),$U572&lt;=DATEVALUE("9/30/20"&amp;RIGHT(BV$1,2))),NETWORKDAYS(DATEVALUE("10/1/20"&amp;RIGHT(BU$1,2)),$U572,Holidays!$J$3:$J$937),
IF($T572&lt;DATEVALUE("10/1/20"&amp;RIGHT(BU$1,2)),NETWORKDAYS(DATEVALUE("10/1/20"&amp;RIGHT(BU$1,2)),DATEVALUE("9/30/20"&amp;RIGHT(BV$1,2)),Holidays!$J$3:$J$937),
IF($T572&gt;=DATEVALUE("10/1/20"&amp;RIGHT(BU$1,2)),NETWORKDAYS($T572,DATEVALUE("9/30/20"&amp;RIGHT(BV$1,2)),Holidays!$J$3:$J$937),"")))),"")/(NETWORKDAYS($T572,$U572,Holidays!$J$3:$J$937)),0))</f>
        <v/>
      </c>
      <c r="BW572" s="87" t="str">
        <f>IF($Q572="","",IFERROR(IF(OR(AND($T572&gt;=DATEVALUE("10/1/20"&amp;RIGHT(BV$1,2)),$T572&lt;=DATEVALUE("9/30/20"&amp;RIGHT(BW$1,2))),AND($U572&gt;=DATEVALUE("10/1/20"&amp;RIGHT(BV$1,2)),$U572&lt;=DATEVALUE("9/30/20"&amp;RIGHT(BW$1,2))),AND($T572&lt;=DATEVALUE("10/1/20"&amp;RIGHT(BV$1,2)),$U572&gt;=DATEVALUE("9/30/20"&amp;RIGHT(BW$1,2)))),
IF(AND($T572&gt;=DATEVALUE("10/1/20"&amp;RIGHT(BV$1,2)),$U572&lt;=DATEVALUE("9/30/20"&amp;RIGHT(BW$1,2))),NETWORKDAYS($T572,$U572,Holidays!$J$3:$J$937),
IF(AND($T572&lt;DATEVALUE("10/1/20"&amp;RIGHT(BV$1,2)),$U572&lt;=DATEVALUE("9/30/20"&amp;RIGHT(BW$1,2))),NETWORKDAYS(DATEVALUE("10/1/20"&amp;RIGHT(BV$1,2)),$U572,Holidays!$J$3:$J$937),
IF($T572&lt;DATEVALUE("10/1/20"&amp;RIGHT(BV$1,2)),NETWORKDAYS(DATEVALUE("10/1/20"&amp;RIGHT(BV$1,2)),DATEVALUE("9/30/20"&amp;RIGHT(BW$1,2)),Holidays!$J$3:$J$937),
IF($T572&gt;=DATEVALUE("10/1/20"&amp;RIGHT(BV$1,2)),NETWORKDAYS($T572,DATEVALUE("9/30/20"&amp;RIGHT(BW$1,2)),Holidays!$J$3:$J$937),"")))),"")/(NETWORKDAYS($T572,$U572,Holidays!$J$3:$J$937)),0))</f>
        <v/>
      </c>
      <c r="BX572" s="87" t="str">
        <f>IF($Q572="","",IFERROR(IF(OR(AND($T572&gt;=DATEVALUE("10/1/20"&amp;RIGHT(BW$1,2)),$T572&lt;=DATEVALUE("9/30/20"&amp;RIGHT(BX$1,2))),AND($U572&gt;=DATEVALUE("10/1/20"&amp;RIGHT(BW$1,2)),$U572&lt;=DATEVALUE("9/30/20"&amp;RIGHT(BX$1,2))),AND($T572&lt;=DATEVALUE("10/1/20"&amp;RIGHT(BW$1,2)),$U572&gt;=DATEVALUE("9/30/20"&amp;RIGHT(BX$1,2)))),
IF(AND($T572&gt;=DATEVALUE("10/1/20"&amp;RIGHT(BW$1,2)),$U572&lt;=DATEVALUE("9/30/20"&amp;RIGHT(BX$1,2))),NETWORKDAYS($T572,$U572,Holidays!$J$3:$J$937),
IF(AND($T572&lt;DATEVALUE("10/1/20"&amp;RIGHT(BW$1,2)),$U572&lt;=DATEVALUE("9/30/20"&amp;RIGHT(BX$1,2))),NETWORKDAYS(DATEVALUE("10/1/20"&amp;RIGHT(BW$1,2)),$U572,Holidays!$J$3:$J$937),
IF($T572&lt;DATEVALUE("10/1/20"&amp;RIGHT(BW$1,2)),NETWORKDAYS(DATEVALUE("10/1/20"&amp;RIGHT(BW$1,2)),DATEVALUE("9/30/20"&amp;RIGHT(BX$1,2)),Holidays!$J$3:$J$937),
IF($T572&gt;=DATEVALUE("10/1/20"&amp;RIGHT(BW$1,2)),NETWORKDAYS($T572,DATEVALUE("9/30/20"&amp;RIGHT(BX$1,2)),Holidays!$J$3:$J$937),"")))),"")/(NETWORKDAYS($T572,$U572,Holidays!$J$3:$J$937)),0))</f>
        <v/>
      </c>
      <c r="BY572" s="87" t="str">
        <f>IF($Q572="","",IFERROR(IF(OR(AND($T572&gt;=DATEVALUE("10/1/20"&amp;RIGHT(BX$1,2)),$T572&lt;=DATEVALUE("9/30/20"&amp;RIGHT(BY$1,2))),AND($U572&gt;=DATEVALUE("10/1/20"&amp;RIGHT(BX$1,2)),$U572&lt;=DATEVALUE("9/30/20"&amp;RIGHT(BY$1,2))),AND($T572&lt;=DATEVALUE("10/1/20"&amp;RIGHT(BX$1,2)),$U572&gt;=DATEVALUE("9/30/20"&amp;RIGHT(BY$1,2)))),
IF(AND($T572&gt;=DATEVALUE("10/1/20"&amp;RIGHT(BX$1,2)),$U572&lt;=DATEVALUE("9/30/20"&amp;RIGHT(BY$1,2))),NETWORKDAYS($T572,$U572,Holidays!$J$3:$J$937),
IF(AND($T572&lt;DATEVALUE("10/1/20"&amp;RIGHT(BX$1,2)),$U572&lt;=DATEVALUE("9/30/20"&amp;RIGHT(BY$1,2))),NETWORKDAYS(DATEVALUE("10/1/20"&amp;RIGHT(BX$1,2)),$U572,Holidays!$J$3:$J$937),
IF($T572&lt;DATEVALUE("10/1/20"&amp;RIGHT(BX$1,2)),NETWORKDAYS(DATEVALUE("10/1/20"&amp;RIGHT(BX$1,2)),DATEVALUE("9/30/20"&amp;RIGHT(BY$1,2)),Holidays!$J$3:$J$937),
IF($T572&gt;=DATEVALUE("10/1/20"&amp;RIGHT(BX$1,2)),NETWORKDAYS($T572,DATEVALUE("9/30/20"&amp;RIGHT(BY$1,2)),Holidays!$J$3:$J$937),"")))),"")/(NETWORKDAYS($T572,$U572,Holidays!$J$3:$J$937)),0))</f>
        <v/>
      </c>
      <c r="BZ572" s="87" t="str">
        <f>IF($Q572="","",IFERROR(IF(OR(AND($T572&gt;=DATEVALUE("10/1/20"&amp;RIGHT(BY$1,2)),$T572&lt;=DATEVALUE("9/30/20"&amp;RIGHT(BZ$1,2))),AND($U572&gt;=DATEVALUE("10/1/20"&amp;RIGHT(BY$1,2)),$U572&lt;=DATEVALUE("9/30/20"&amp;RIGHT(BZ$1,2))),AND($T572&lt;=DATEVALUE("10/1/20"&amp;RIGHT(BY$1,2)),$U572&gt;=DATEVALUE("9/30/20"&amp;RIGHT(BZ$1,2)))),
IF(AND($T572&gt;=DATEVALUE("10/1/20"&amp;RIGHT(BY$1,2)),$U572&lt;=DATEVALUE("9/30/20"&amp;RIGHT(BZ$1,2))),NETWORKDAYS($T572,$U572,Holidays!$J$3:$J$937),
IF(AND($T572&lt;DATEVALUE("10/1/20"&amp;RIGHT(BY$1,2)),$U572&lt;=DATEVALUE("9/30/20"&amp;RIGHT(BZ$1,2))),NETWORKDAYS(DATEVALUE("10/1/20"&amp;RIGHT(BY$1,2)),$U572,Holidays!$J$3:$J$937),
IF($T572&lt;DATEVALUE("10/1/20"&amp;RIGHT(BY$1,2)),NETWORKDAYS(DATEVALUE("10/1/20"&amp;RIGHT(BY$1,2)),DATEVALUE("9/30/20"&amp;RIGHT(BZ$1,2)),Holidays!$J$3:$J$937),
IF($T572&gt;=DATEVALUE("10/1/20"&amp;RIGHT(BY$1,2)),NETWORKDAYS($T572,DATEVALUE("9/30/20"&amp;RIGHT(BZ$1,2)),Holidays!$J$3:$J$937),"")))),"")/(NETWORKDAYS($T572,$U572,Holidays!$J$3:$J$937)),0))</f>
        <v/>
      </c>
      <c r="CA572" s="87" t="str">
        <f>IF($Q572="","",IFERROR(IF(OR(AND($T572&gt;=DATEVALUE("10/1/20"&amp;RIGHT(BZ$1,2)),$T572&lt;=DATEVALUE("9/30/20"&amp;RIGHT(CA$1,2))),AND($U572&gt;=DATEVALUE("10/1/20"&amp;RIGHT(BZ$1,2)),$U572&lt;=DATEVALUE("9/30/20"&amp;RIGHT(CA$1,2))),AND($T572&lt;=DATEVALUE("10/1/20"&amp;RIGHT(BZ$1,2)),$U572&gt;=DATEVALUE("9/30/20"&amp;RIGHT(CA$1,2)))),
IF(AND($T572&gt;=DATEVALUE("10/1/20"&amp;RIGHT(BZ$1,2)),$U572&lt;=DATEVALUE("9/30/20"&amp;RIGHT(CA$1,2))),NETWORKDAYS($T572,$U572,Holidays!$J$3:$J$937),
IF(AND($T572&lt;DATEVALUE("10/1/20"&amp;RIGHT(BZ$1,2)),$U572&lt;=DATEVALUE("9/30/20"&amp;RIGHT(CA$1,2))),NETWORKDAYS(DATEVALUE("10/1/20"&amp;RIGHT(BZ$1,2)),$U572,Holidays!$J$3:$J$937),
IF($T572&lt;DATEVALUE("10/1/20"&amp;RIGHT(BZ$1,2)),NETWORKDAYS(DATEVALUE("10/1/20"&amp;RIGHT(BZ$1,2)),DATEVALUE("9/30/20"&amp;RIGHT(CA$1,2)),Holidays!$J$3:$J$937),
IF($T572&gt;=DATEVALUE("10/1/20"&amp;RIGHT(BZ$1,2)),NETWORKDAYS($T572,DATEVALUE("9/30/20"&amp;RIGHT(CA$1,2)),Holidays!$J$3:$J$937),"")))),"")/(NETWORKDAYS($T572,$U572,Holidays!$J$3:$J$937)),0))</f>
        <v/>
      </c>
      <c r="CB572" s="87" t="str">
        <f>IF($Q572="","",IFERROR(IF(OR(AND($T572&gt;=DATEVALUE("10/1/20"&amp;RIGHT(CA$1,2)),$T572&lt;=DATEVALUE("9/30/20"&amp;RIGHT(CB$1,2))),AND($U572&gt;=DATEVALUE("10/1/20"&amp;RIGHT(CA$1,2)),$U572&lt;=DATEVALUE("9/30/20"&amp;RIGHT(CB$1,2))),AND($T572&lt;=DATEVALUE("10/1/20"&amp;RIGHT(CA$1,2)),$U572&gt;=DATEVALUE("9/30/20"&amp;RIGHT(CB$1,2)))),
IF(AND($T572&gt;=DATEVALUE("10/1/20"&amp;RIGHT(CA$1,2)),$U572&lt;=DATEVALUE("9/30/20"&amp;RIGHT(CB$1,2))),NETWORKDAYS($T572,$U572,Holidays!$J$3:$J$937),
IF(AND($T572&lt;DATEVALUE("10/1/20"&amp;RIGHT(CA$1,2)),$U572&lt;=DATEVALUE("9/30/20"&amp;RIGHT(CB$1,2))),NETWORKDAYS(DATEVALUE("10/1/20"&amp;RIGHT(CA$1,2)),$U572,Holidays!$J$3:$J$937),
IF($T572&lt;DATEVALUE("10/1/20"&amp;RIGHT(CA$1,2)),NETWORKDAYS(DATEVALUE("10/1/20"&amp;RIGHT(CA$1,2)),DATEVALUE("9/30/20"&amp;RIGHT(CB$1,2)),Holidays!$J$3:$J$937),
IF($T572&gt;=DATEVALUE("10/1/20"&amp;RIGHT(CA$1,2)),NETWORKDAYS($T572,DATEVALUE("9/30/20"&amp;RIGHT(CB$1,2)),Holidays!$J$3:$J$937),"")))),"")/(NETWORKDAYS($T572,$U572,Holidays!$J$3:$J$937)),0))</f>
        <v/>
      </c>
    </row>
    <row r="573" spans="1:80">
      <c r="A573" s="97"/>
      <c r="B573" s="98" t="str">
        <f ca="1">IF(NOT($A573=""),OFFSET('WBS Reference &amp; User Procedure'!$A$1,MATCH($A573,'WBS Reference &amp; User Procedure'!$A:$A,0)-1,1),"")</f>
        <v/>
      </c>
      <c r="D573" s="97"/>
      <c r="I573" s="78"/>
      <c r="T573" s="104" t="str">
        <f>IF(NOT(Q573=""),IF(NOT($S573=""),$S573,#REF!),"")</f>
        <v/>
      </c>
      <c r="U573" s="104" t="str">
        <f>IF(NOT(Q573=""),WORKDAY(T573,Q573,Holidays!$J$3:$J$937),"")</f>
        <v/>
      </c>
      <c r="V573" s="104"/>
      <c r="W573" s="104"/>
      <c r="X573" s="101" t="str">
        <f t="shared" si="123"/>
        <v/>
      </c>
      <c r="AL573" s="87" t="str">
        <f t="shared" ca="1" si="120"/>
        <v/>
      </c>
      <c r="AN573" s="87" t="str">
        <f t="shared" ca="1" si="126"/>
        <v/>
      </c>
      <c r="AO573" s="87" t="str">
        <f t="shared" ca="1" si="126"/>
        <v/>
      </c>
      <c r="AP573" s="87" t="str">
        <f t="shared" ca="1" si="126"/>
        <v/>
      </c>
      <c r="AQ573" s="87" t="str">
        <f t="shared" ca="1" si="126"/>
        <v/>
      </c>
      <c r="AR573" s="87" t="str">
        <f t="shared" ca="1" si="126"/>
        <v/>
      </c>
      <c r="AS573" s="87" t="str">
        <f t="shared" ca="1" si="126"/>
        <v/>
      </c>
      <c r="AT573" s="87" t="str">
        <f t="shared" ca="1" si="126"/>
        <v/>
      </c>
      <c r="AU573" s="87" t="str">
        <f t="shared" ca="1" si="126"/>
        <v/>
      </c>
      <c r="AV573" s="87" t="str">
        <f t="shared" ca="1" si="126"/>
        <v/>
      </c>
      <c r="AW573" s="87" t="str">
        <f t="shared" ca="1" si="126"/>
        <v/>
      </c>
      <c r="AX573" s="87" t="str">
        <f t="shared" ca="1" si="127"/>
        <v/>
      </c>
      <c r="AY573" s="87" t="str">
        <f t="shared" ca="1" si="127"/>
        <v/>
      </c>
      <c r="AZ573" s="87" t="str">
        <f t="shared" ca="1" si="127"/>
        <v/>
      </c>
      <c r="BA573" s="87" t="str">
        <f t="shared" ca="1" si="127"/>
        <v/>
      </c>
      <c r="BB573" s="87" t="str">
        <f t="shared" ca="1" si="127"/>
        <v/>
      </c>
      <c r="BC573" s="87" t="str">
        <f t="shared" ca="1" si="127"/>
        <v/>
      </c>
      <c r="BD573" s="87" t="str">
        <f t="shared" ca="1" si="127"/>
        <v/>
      </c>
      <c r="BE573" s="87" t="str">
        <f t="shared" ca="1" si="127"/>
        <v/>
      </c>
      <c r="BF573" s="87" t="str">
        <f t="shared" ca="1" si="127"/>
        <v/>
      </c>
      <c r="BG573" s="87" t="str">
        <f t="shared" ca="1" si="127"/>
        <v/>
      </c>
      <c r="BI573" s="87" t="str">
        <f>IF($Q573="","",IFERROR(IF(OR(AND($T573&gt;=DATEVALUE("10/1/20"&amp;RIGHT(BH$1,2)),$T573&lt;=DATEVALUE("9/30/20"&amp;RIGHT(BI$1,2))),AND($U573&gt;=DATEVALUE("10/1/20"&amp;RIGHT(BH$1,2)),$U573&lt;=DATEVALUE("9/30/20"&amp;RIGHT(BI$1,2))),AND($T573&lt;=DATEVALUE("10/1/20"&amp;RIGHT(BH$1,2)),$U573&gt;=DATEVALUE("9/30/20"&amp;RIGHT(BI$1,2)))),
IF(AND($T573&gt;=DATEVALUE("10/1/20"&amp;RIGHT(BH$1,2)),$U573&lt;=DATEVALUE("9/30/20"&amp;RIGHT(BI$1,2))),NETWORKDAYS($T573,$U573,Holidays!$J$3:$J$937),
IF(AND($T573&lt;DATEVALUE("10/1/20"&amp;RIGHT(BH$1,2)),$U573&lt;=DATEVALUE("9/30/20"&amp;RIGHT(BI$1,2))),NETWORKDAYS(DATEVALUE("10/1/20"&amp;RIGHT(BH$1,2)),$U573,Holidays!$J$3:$J$937),
IF($T573&lt;DATEVALUE("10/1/20"&amp;RIGHT(BH$1,2)),NETWORKDAYS(DATEVALUE("10/1/20"&amp;RIGHT(BH$1,2)),DATEVALUE("9/30/20"&amp;RIGHT(BI$1,2)),Holidays!$J$3:$J$937),
IF($T573&gt;=DATEVALUE("10/1/20"&amp;RIGHT(BH$1,2)),NETWORKDAYS($T573,DATEVALUE("9/30/20"&amp;RIGHT(BI$1,2)),Holidays!$J$3:$J$937),"")))),"")/(NETWORKDAYS($T573,$U573,Holidays!$J$3:$J$937)),0))</f>
        <v/>
      </c>
      <c r="BJ573" s="87" t="str">
        <f>IF($Q573="","",IFERROR(IF(OR(AND($T573&gt;=DATEVALUE("10/1/20"&amp;RIGHT(BI$1,2)),$T573&lt;=DATEVALUE("9/30/20"&amp;RIGHT(BJ$1,2))),AND($U573&gt;=DATEVALUE("10/1/20"&amp;RIGHT(BI$1,2)),$U573&lt;=DATEVALUE("9/30/20"&amp;RIGHT(BJ$1,2))),AND($T573&lt;=DATEVALUE("10/1/20"&amp;RIGHT(BI$1,2)),$U573&gt;=DATEVALUE("9/30/20"&amp;RIGHT(BJ$1,2)))),
IF(AND($T573&gt;=DATEVALUE("10/1/20"&amp;RIGHT(BI$1,2)),$U573&lt;=DATEVALUE("9/30/20"&amp;RIGHT(BJ$1,2))),NETWORKDAYS($T573,$U573,Holidays!$J$3:$J$937),
IF(AND($T573&lt;DATEVALUE("10/1/20"&amp;RIGHT(BI$1,2)),$U573&lt;=DATEVALUE("9/30/20"&amp;RIGHT(BJ$1,2))),NETWORKDAYS(DATEVALUE("10/1/20"&amp;RIGHT(BI$1,2)),$U573,Holidays!$J$3:$J$937),
IF($T573&lt;DATEVALUE("10/1/20"&amp;RIGHT(BI$1,2)),NETWORKDAYS(DATEVALUE("10/1/20"&amp;RIGHT(BI$1,2)),DATEVALUE("9/30/20"&amp;RIGHT(BJ$1,2)),Holidays!$J$3:$J$937),
IF($T573&gt;=DATEVALUE("10/1/20"&amp;RIGHT(BI$1,2)),NETWORKDAYS($T573,DATEVALUE("9/30/20"&amp;RIGHT(BJ$1,2)),Holidays!$J$3:$J$937),"")))),"")/(NETWORKDAYS($T573,$U573,Holidays!$J$3:$J$937)),0))</f>
        <v/>
      </c>
      <c r="BK573" s="87" t="str">
        <f>IF($Q573="","",IFERROR(IF(OR(AND($T573&gt;=DATEVALUE("10/1/20"&amp;RIGHT(BJ$1,2)),$T573&lt;=DATEVALUE("9/30/20"&amp;RIGHT(BK$1,2))),AND($U573&gt;=DATEVALUE("10/1/20"&amp;RIGHT(BJ$1,2)),$U573&lt;=DATEVALUE("9/30/20"&amp;RIGHT(BK$1,2))),AND($T573&lt;=DATEVALUE("10/1/20"&amp;RIGHT(BJ$1,2)),$U573&gt;=DATEVALUE("9/30/20"&amp;RIGHT(BK$1,2)))),
IF(AND($T573&gt;=DATEVALUE("10/1/20"&amp;RIGHT(BJ$1,2)),$U573&lt;=DATEVALUE("9/30/20"&amp;RIGHT(BK$1,2))),NETWORKDAYS($T573,$U573,Holidays!$J$3:$J$937),
IF(AND($T573&lt;DATEVALUE("10/1/20"&amp;RIGHT(BJ$1,2)),$U573&lt;=DATEVALUE("9/30/20"&amp;RIGHT(BK$1,2))),NETWORKDAYS(DATEVALUE("10/1/20"&amp;RIGHT(BJ$1,2)),$U573,Holidays!$J$3:$J$937),
IF($T573&lt;DATEVALUE("10/1/20"&amp;RIGHT(BJ$1,2)),NETWORKDAYS(DATEVALUE("10/1/20"&amp;RIGHT(BJ$1,2)),DATEVALUE("9/30/20"&amp;RIGHT(BK$1,2)),Holidays!$J$3:$J$937),
IF($T573&gt;=DATEVALUE("10/1/20"&amp;RIGHT(BJ$1,2)),NETWORKDAYS($T573,DATEVALUE("9/30/20"&amp;RIGHT(BK$1,2)),Holidays!$J$3:$J$937),"")))),"")/(NETWORKDAYS($T573,$U573,Holidays!$J$3:$J$937)),0))</f>
        <v/>
      </c>
      <c r="BL573" s="87" t="str">
        <f>IF($Q573="","",IFERROR(IF(OR(AND($T573&gt;=DATEVALUE("10/1/20"&amp;RIGHT(BK$1,2)),$T573&lt;=DATEVALUE("9/30/20"&amp;RIGHT(BL$1,2))),AND($U573&gt;=DATEVALUE("10/1/20"&amp;RIGHT(BK$1,2)),$U573&lt;=DATEVALUE("9/30/20"&amp;RIGHT(BL$1,2))),AND($T573&lt;=DATEVALUE("10/1/20"&amp;RIGHT(BK$1,2)),$U573&gt;=DATEVALUE("9/30/20"&amp;RIGHT(BL$1,2)))),
IF(AND($T573&gt;=DATEVALUE("10/1/20"&amp;RIGHT(BK$1,2)),$U573&lt;=DATEVALUE("9/30/20"&amp;RIGHT(BL$1,2))),NETWORKDAYS($T573,$U573,Holidays!$J$3:$J$937),
IF(AND($T573&lt;DATEVALUE("10/1/20"&amp;RIGHT(BK$1,2)),$U573&lt;=DATEVALUE("9/30/20"&amp;RIGHT(BL$1,2))),NETWORKDAYS(DATEVALUE("10/1/20"&amp;RIGHT(BK$1,2)),$U573,Holidays!$J$3:$J$937),
IF($T573&lt;DATEVALUE("10/1/20"&amp;RIGHT(BK$1,2)),NETWORKDAYS(DATEVALUE("10/1/20"&amp;RIGHT(BK$1,2)),DATEVALUE("9/30/20"&amp;RIGHT(BL$1,2)),Holidays!$J$3:$J$937),
IF($T573&gt;=DATEVALUE("10/1/20"&amp;RIGHT(BK$1,2)),NETWORKDAYS($T573,DATEVALUE("9/30/20"&amp;RIGHT(BL$1,2)),Holidays!$J$3:$J$937),"")))),"")/(NETWORKDAYS($T573,$U573,Holidays!$J$3:$J$937)),0))</f>
        <v/>
      </c>
      <c r="BM573" s="87" t="str">
        <f>IF($Q573="","",IFERROR(IF(OR(AND($T573&gt;=DATEVALUE("10/1/20"&amp;RIGHT(BL$1,2)),$T573&lt;=DATEVALUE("9/30/20"&amp;RIGHT(BM$1,2))),AND($U573&gt;=DATEVALUE("10/1/20"&amp;RIGHT(BL$1,2)),$U573&lt;=DATEVALUE("9/30/20"&amp;RIGHT(BM$1,2))),AND($T573&lt;=DATEVALUE("10/1/20"&amp;RIGHT(BL$1,2)),$U573&gt;=DATEVALUE("9/30/20"&amp;RIGHT(BM$1,2)))),
IF(AND($T573&gt;=DATEVALUE("10/1/20"&amp;RIGHT(BL$1,2)),$U573&lt;=DATEVALUE("9/30/20"&amp;RIGHT(BM$1,2))),NETWORKDAYS($T573,$U573,Holidays!$J$3:$J$937),
IF(AND($T573&lt;DATEVALUE("10/1/20"&amp;RIGHT(BL$1,2)),$U573&lt;=DATEVALUE("9/30/20"&amp;RIGHT(BM$1,2))),NETWORKDAYS(DATEVALUE("10/1/20"&amp;RIGHT(BL$1,2)),$U573,Holidays!$J$3:$J$937),
IF($T573&lt;DATEVALUE("10/1/20"&amp;RIGHT(BL$1,2)),NETWORKDAYS(DATEVALUE("10/1/20"&amp;RIGHT(BL$1,2)),DATEVALUE("9/30/20"&amp;RIGHT(BM$1,2)),Holidays!$J$3:$J$937),
IF($T573&gt;=DATEVALUE("10/1/20"&amp;RIGHT(BL$1,2)),NETWORKDAYS($T573,DATEVALUE("9/30/20"&amp;RIGHT(BM$1,2)),Holidays!$J$3:$J$937),"")))),"")/(NETWORKDAYS($T573,$U573,Holidays!$J$3:$J$937)),0))</f>
        <v/>
      </c>
      <c r="BN573" s="87" t="str">
        <f>IF($Q573="","",IFERROR(IF(OR(AND($T573&gt;=DATEVALUE("10/1/20"&amp;RIGHT(BM$1,2)),$T573&lt;=DATEVALUE("9/30/20"&amp;RIGHT(BN$1,2))),AND($U573&gt;=DATEVALUE("10/1/20"&amp;RIGHT(BM$1,2)),$U573&lt;=DATEVALUE("9/30/20"&amp;RIGHT(BN$1,2))),AND($T573&lt;=DATEVALUE("10/1/20"&amp;RIGHT(BM$1,2)),$U573&gt;=DATEVALUE("9/30/20"&amp;RIGHT(BN$1,2)))),
IF(AND($T573&gt;=DATEVALUE("10/1/20"&amp;RIGHT(BM$1,2)),$U573&lt;=DATEVALUE("9/30/20"&amp;RIGHT(BN$1,2))),NETWORKDAYS($T573,$U573,Holidays!$J$3:$J$937),
IF(AND($T573&lt;DATEVALUE("10/1/20"&amp;RIGHT(BM$1,2)),$U573&lt;=DATEVALUE("9/30/20"&amp;RIGHT(BN$1,2))),NETWORKDAYS(DATEVALUE("10/1/20"&amp;RIGHT(BM$1,2)),$U573,Holidays!$J$3:$J$937),
IF($T573&lt;DATEVALUE("10/1/20"&amp;RIGHT(BM$1,2)),NETWORKDAYS(DATEVALUE("10/1/20"&amp;RIGHT(BM$1,2)),DATEVALUE("9/30/20"&amp;RIGHT(BN$1,2)),Holidays!$J$3:$J$937),
IF($T573&gt;=DATEVALUE("10/1/20"&amp;RIGHT(BM$1,2)),NETWORKDAYS($T573,DATEVALUE("9/30/20"&amp;RIGHT(BN$1,2)),Holidays!$J$3:$J$937),"")))),"")/(NETWORKDAYS($T573,$U573,Holidays!$J$3:$J$937)),0))</f>
        <v/>
      </c>
      <c r="BO573" s="87" t="str">
        <f>IF($Q573="","",IFERROR(IF(OR(AND($T573&gt;=DATEVALUE("10/1/20"&amp;RIGHT(BN$1,2)),$T573&lt;=DATEVALUE("9/30/20"&amp;RIGHT(BO$1,2))),AND($U573&gt;=DATEVALUE("10/1/20"&amp;RIGHT(BN$1,2)),$U573&lt;=DATEVALUE("9/30/20"&amp;RIGHT(BO$1,2))),AND($T573&lt;=DATEVALUE("10/1/20"&amp;RIGHT(BN$1,2)),$U573&gt;=DATEVALUE("9/30/20"&amp;RIGHT(BO$1,2)))),
IF(AND($T573&gt;=DATEVALUE("10/1/20"&amp;RIGHT(BN$1,2)),$U573&lt;=DATEVALUE("9/30/20"&amp;RIGHT(BO$1,2))),NETWORKDAYS($T573,$U573,Holidays!$J$3:$J$937),
IF(AND($T573&lt;DATEVALUE("10/1/20"&amp;RIGHT(BN$1,2)),$U573&lt;=DATEVALUE("9/30/20"&amp;RIGHT(BO$1,2))),NETWORKDAYS(DATEVALUE("10/1/20"&amp;RIGHT(BN$1,2)),$U573,Holidays!$J$3:$J$937),
IF($T573&lt;DATEVALUE("10/1/20"&amp;RIGHT(BN$1,2)),NETWORKDAYS(DATEVALUE("10/1/20"&amp;RIGHT(BN$1,2)),DATEVALUE("9/30/20"&amp;RIGHT(BO$1,2)),Holidays!$J$3:$J$937),
IF($T573&gt;=DATEVALUE("10/1/20"&amp;RIGHT(BN$1,2)),NETWORKDAYS($T573,DATEVALUE("9/30/20"&amp;RIGHT(BO$1,2)),Holidays!$J$3:$J$937),"")))),"")/(NETWORKDAYS($T573,$U573,Holidays!$J$3:$J$937)),0))</f>
        <v/>
      </c>
      <c r="BP573" s="87" t="str">
        <f>IF($Q573="","",IFERROR(IF(OR(AND($T573&gt;=DATEVALUE("10/1/20"&amp;RIGHT(BO$1,2)),$T573&lt;=DATEVALUE("9/30/20"&amp;RIGHT(BP$1,2))),AND($U573&gt;=DATEVALUE("10/1/20"&amp;RIGHT(BO$1,2)),$U573&lt;=DATEVALUE("9/30/20"&amp;RIGHT(BP$1,2))),AND($T573&lt;=DATEVALUE("10/1/20"&amp;RIGHT(BO$1,2)),$U573&gt;=DATEVALUE("9/30/20"&amp;RIGHT(BP$1,2)))),
IF(AND($T573&gt;=DATEVALUE("10/1/20"&amp;RIGHT(BO$1,2)),$U573&lt;=DATEVALUE("9/30/20"&amp;RIGHT(BP$1,2))),NETWORKDAYS($T573,$U573,Holidays!$J$3:$J$937),
IF(AND($T573&lt;DATEVALUE("10/1/20"&amp;RIGHT(BO$1,2)),$U573&lt;=DATEVALUE("9/30/20"&amp;RIGHT(BP$1,2))),NETWORKDAYS(DATEVALUE("10/1/20"&amp;RIGHT(BO$1,2)),$U573,Holidays!$J$3:$J$937),
IF($T573&lt;DATEVALUE("10/1/20"&amp;RIGHT(BO$1,2)),NETWORKDAYS(DATEVALUE("10/1/20"&amp;RIGHT(BO$1,2)),DATEVALUE("9/30/20"&amp;RIGHT(BP$1,2)),Holidays!$J$3:$J$937),
IF($T573&gt;=DATEVALUE("10/1/20"&amp;RIGHT(BO$1,2)),NETWORKDAYS($T573,DATEVALUE("9/30/20"&amp;RIGHT(BP$1,2)),Holidays!$J$3:$J$937),"")))),"")/(NETWORKDAYS($T573,$U573,Holidays!$J$3:$J$937)),0))</f>
        <v/>
      </c>
      <c r="BQ573" s="87" t="str">
        <f>IF($Q573="","",IFERROR(IF(OR(AND($T573&gt;=DATEVALUE("10/1/20"&amp;RIGHT(BP$1,2)),$T573&lt;=DATEVALUE("9/30/20"&amp;RIGHT(BQ$1,2))),AND($U573&gt;=DATEVALUE("10/1/20"&amp;RIGHT(BP$1,2)),$U573&lt;=DATEVALUE("9/30/20"&amp;RIGHT(BQ$1,2))),AND($T573&lt;=DATEVALUE("10/1/20"&amp;RIGHT(BP$1,2)),$U573&gt;=DATEVALUE("9/30/20"&amp;RIGHT(BQ$1,2)))),
IF(AND($T573&gt;=DATEVALUE("10/1/20"&amp;RIGHT(BP$1,2)),$U573&lt;=DATEVALUE("9/30/20"&amp;RIGHT(BQ$1,2))),NETWORKDAYS($T573,$U573,Holidays!$J$3:$J$937),
IF(AND($T573&lt;DATEVALUE("10/1/20"&amp;RIGHT(BP$1,2)),$U573&lt;=DATEVALUE("9/30/20"&amp;RIGHT(BQ$1,2))),NETWORKDAYS(DATEVALUE("10/1/20"&amp;RIGHT(BP$1,2)),$U573,Holidays!$J$3:$J$937),
IF($T573&lt;DATEVALUE("10/1/20"&amp;RIGHT(BP$1,2)),NETWORKDAYS(DATEVALUE("10/1/20"&amp;RIGHT(BP$1,2)),DATEVALUE("9/30/20"&amp;RIGHT(BQ$1,2)),Holidays!$J$3:$J$937),
IF($T573&gt;=DATEVALUE("10/1/20"&amp;RIGHT(BP$1,2)),NETWORKDAYS($T573,DATEVALUE("9/30/20"&amp;RIGHT(BQ$1,2)),Holidays!$J$3:$J$937),"")))),"")/(NETWORKDAYS($T573,$U573,Holidays!$J$3:$J$937)),0))</f>
        <v/>
      </c>
      <c r="BR573" s="87" t="str">
        <f>IF($Q573="","",IFERROR(IF(OR(AND($T573&gt;=DATEVALUE("10/1/20"&amp;RIGHT(BQ$1,2)),$T573&lt;=DATEVALUE("9/30/20"&amp;RIGHT(BR$1,2))),AND($U573&gt;=DATEVALUE("10/1/20"&amp;RIGHT(BQ$1,2)),$U573&lt;=DATEVALUE("9/30/20"&amp;RIGHT(BR$1,2))),AND($T573&lt;=DATEVALUE("10/1/20"&amp;RIGHT(BQ$1,2)),$U573&gt;=DATEVALUE("9/30/20"&amp;RIGHT(BR$1,2)))),
IF(AND($T573&gt;=DATEVALUE("10/1/20"&amp;RIGHT(BQ$1,2)),$U573&lt;=DATEVALUE("9/30/20"&amp;RIGHT(BR$1,2))),NETWORKDAYS($T573,$U573,Holidays!$J$3:$J$937),
IF(AND($T573&lt;DATEVALUE("10/1/20"&amp;RIGHT(BQ$1,2)),$U573&lt;=DATEVALUE("9/30/20"&amp;RIGHT(BR$1,2))),NETWORKDAYS(DATEVALUE("10/1/20"&amp;RIGHT(BQ$1,2)),$U573,Holidays!$J$3:$J$937),
IF($T573&lt;DATEVALUE("10/1/20"&amp;RIGHT(BQ$1,2)),NETWORKDAYS(DATEVALUE("10/1/20"&amp;RIGHT(BQ$1,2)),DATEVALUE("9/30/20"&amp;RIGHT(BR$1,2)),Holidays!$J$3:$J$937),
IF($T573&gt;=DATEVALUE("10/1/20"&amp;RIGHT(BQ$1,2)),NETWORKDAYS($T573,DATEVALUE("9/30/20"&amp;RIGHT(BR$1,2)),Holidays!$J$3:$J$937),"")))),"")/(NETWORKDAYS($T573,$U573,Holidays!$J$3:$J$937)),0))</f>
        <v/>
      </c>
      <c r="BS573" s="87" t="str">
        <f>IF($Q573="","",IFERROR(IF(OR(AND($T573&gt;=DATEVALUE("10/1/20"&amp;RIGHT(BR$1,2)),$T573&lt;=DATEVALUE("9/30/20"&amp;RIGHT(BS$1,2))),AND($U573&gt;=DATEVALUE("10/1/20"&amp;RIGHT(BR$1,2)),$U573&lt;=DATEVALUE("9/30/20"&amp;RIGHT(BS$1,2))),AND($T573&lt;=DATEVALUE("10/1/20"&amp;RIGHT(BR$1,2)),$U573&gt;=DATEVALUE("9/30/20"&amp;RIGHT(BS$1,2)))),
IF(AND($T573&gt;=DATEVALUE("10/1/20"&amp;RIGHT(BR$1,2)),$U573&lt;=DATEVALUE("9/30/20"&amp;RIGHT(BS$1,2))),NETWORKDAYS($T573,$U573,Holidays!$J$3:$J$937),
IF(AND($T573&lt;DATEVALUE("10/1/20"&amp;RIGHT(BR$1,2)),$U573&lt;=DATEVALUE("9/30/20"&amp;RIGHT(BS$1,2))),NETWORKDAYS(DATEVALUE("10/1/20"&amp;RIGHT(BR$1,2)),$U573,Holidays!$J$3:$J$937),
IF($T573&lt;DATEVALUE("10/1/20"&amp;RIGHT(BR$1,2)),NETWORKDAYS(DATEVALUE("10/1/20"&amp;RIGHT(BR$1,2)),DATEVALUE("9/30/20"&amp;RIGHT(BS$1,2)),Holidays!$J$3:$J$937),
IF($T573&gt;=DATEVALUE("10/1/20"&amp;RIGHT(BR$1,2)),NETWORKDAYS($T573,DATEVALUE("9/30/20"&amp;RIGHT(BS$1,2)),Holidays!$J$3:$J$937),"")))),"")/(NETWORKDAYS($T573,$U573,Holidays!$J$3:$J$937)),0))</f>
        <v/>
      </c>
      <c r="BT573" s="87" t="str">
        <f>IF($Q573="","",IFERROR(IF(OR(AND($T573&gt;=DATEVALUE("10/1/20"&amp;RIGHT(BS$1,2)),$T573&lt;=DATEVALUE("9/30/20"&amp;RIGHT(BT$1,2))),AND($U573&gt;=DATEVALUE("10/1/20"&amp;RIGHT(BS$1,2)),$U573&lt;=DATEVALUE("9/30/20"&amp;RIGHT(BT$1,2))),AND($T573&lt;=DATEVALUE("10/1/20"&amp;RIGHT(BS$1,2)),$U573&gt;=DATEVALUE("9/30/20"&amp;RIGHT(BT$1,2)))),
IF(AND($T573&gt;=DATEVALUE("10/1/20"&amp;RIGHT(BS$1,2)),$U573&lt;=DATEVALUE("9/30/20"&amp;RIGHT(BT$1,2))),NETWORKDAYS($T573,$U573,Holidays!$J$3:$J$937),
IF(AND($T573&lt;DATEVALUE("10/1/20"&amp;RIGHT(BS$1,2)),$U573&lt;=DATEVALUE("9/30/20"&amp;RIGHT(BT$1,2))),NETWORKDAYS(DATEVALUE("10/1/20"&amp;RIGHT(BS$1,2)),$U573,Holidays!$J$3:$J$937),
IF($T573&lt;DATEVALUE("10/1/20"&amp;RIGHT(BS$1,2)),NETWORKDAYS(DATEVALUE("10/1/20"&amp;RIGHT(BS$1,2)),DATEVALUE("9/30/20"&amp;RIGHT(BT$1,2)),Holidays!$J$3:$J$937),
IF($T573&gt;=DATEVALUE("10/1/20"&amp;RIGHT(BS$1,2)),NETWORKDAYS($T573,DATEVALUE("9/30/20"&amp;RIGHT(BT$1,2)),Holidays!$J$3:$J$937),"")))),"")/(NETWORKDAYS($T573,$U573,Holidays!$J$3:$J$937)),0))</f>
        <v/>
      </c>
      <c r="BU573" s="87" t="str">
        <f>IF($Q573="","",IFERROR(IF(OR(AND($T573&gt;=DATEVALUE("10/1/20"&amp;RIGHT(BT$1,2)),$T573&lt;=DATEVALUE("9/30/20"&amp;RIGHT(BU$1,2))),AND($U573&gt;=DATEVALUE("10/1/20"&amp;RIGHT(BT$1,2)),$U573&lt;=DATEVALUE("9/30/20"&amp;RIGHT(BU$1,2))),AND($T573&lt;=DATEVALUE("10/1/20"&amp;RIGHT(BT$1,2)),$U573&gt;=DATEVALUE("9/30/20"&amp;RIGHT(BU$1,2)))),
IF(AND($T573&gt;=DATEVALUE("10/1/20"&amp;RIGHT(BT$1,2)),$U573&lt;=DATEVALUE("9/30/20"&amp;RIGHT(BU$1,2))),NETWORKDAYS($T573,$U573,Holidays!$J$3:$J$937),
IF(AND($T573&lt;DATEVALUE("10/1/20"&amp;RIGHT(BT$1,2)),$U573&lt;=DATEVALUE("9/30/20"&amp;RIGHT(BU$1,2))),NETWORKDAYS(DATEVALUE("10/1/20"&amp;RIGHT(BT$1,2)),$U573,Holidays!$J$3:$J$937),
IF($T573&lt;DATEVALUE("10/1/20"&amp;RIGHT(BT$1,2)),NETWORKDAYS(DATEVALUE("10/1/20"&amp;RIGHT(BT$1,2)),DATEVALUE("9/30/20"&amp;RIGHT(BU$1,2)),Holidays!$J$3:$J$937),
IF($T573&gt;=DATEVALUE("10/1/20"&amp;RIGHT(BT$1,2)),NETWORKDAYS($T573,DATEVALUE("9/30/20"&amp;RIGHT(BU$1,2)),Holidays!$J$3:$J$937),"")))),"")/(NETWORKDAYS($T573,$U573,Holidays!$J$3:$J$937)),0))</f>
        <v/>
      </c>
      <c r="BV573" s="87" t="str">
        <f>IF($Q573="","",IFERROR(IF(OR(AND($T573&gt;=DATEVALUE("10/1/20"&amp;RIGHT(BU$1,2)),$T573&lt;=DATEVALUE("9/30/20"&amp;RIGHT(BV$1,2))),AND($U573&gt;=DATEVALUE("10/1/20"&amp;RIGHT(BU$1,2)),$U573&lt;=DATEVALUE("9/30/20"&amp;RIGHT(BV$1,2))),AND($T573&lt;=DATEVALUE("10/1/20"&amp;RIGHT(BU$1,2)),$U573&gt;=DATEVALUE("9/30/20"&amp;RIGHT(BV$1,2)))),
IF(AND($T573&gt;=DATEVALUE("10/1/20"&amp;RIGHT(BU$1,2)),$U573&lt;=DATEVALUE("9/30/20"&amp;RIGHT(BV$1,2))),NETWORKDAYS($T573,$U573,Holidays!$J$3:$J$937),
IF(AND($T573&lt;DATEVALUE("10/1/20"&amp;RIGHT(BU$1,2)),$U573&lt;=DATEVALUE("9/30/20"&amp;RIGHT(BV$1,2))),NETWORKDAYS(DATEVALUE("10/1/20"&amp;RIGHT(BU$1,2)),$U573,Holidays!$J$3:$J$937),
IF($T573&lt;DATEVALUE("10/1/20"&amp;RIGHT(BU$1,2)),NETWORKDAYS(DATEVALUE("10/1/20"&amp;RIGHT(BU$1,2)),DATEVALUE("9/30/20"&amp;RIGHT(BV$1,2)),Holidays!$J$3:$J$937),
IF($T573&gt;=DATEVALUE("10/1/20"&amp;RIGHT(BU$1,2)),NETWORKDAYS($T573,DATEVALUE("9/30/20"&amp;RIGHT(BV$1,2)),Holidays!$J$3:$J$937),"")))),"")/(NETWORKDAYS($T573,$U573,Holidays!$J$3:$J$937)),0))</f>
        <v/>
      </c>
      <c r="BW573" s="87" t="str">
        <f>IF($Q573="","",IFERROR(IF(OR(AND($T573&gt;=DATEVALUE("10/1/20"&amp;RIGHT(BV$1,2)),$T573&lt;=DATEVALUE("9/30/20"&amp;RIGHT(BW$1,2))),AND($U573&gt;=DATEVALUE("10/1/20"&amp;RIGHT(BV$1,2)),$U573&lt;=DATEVALUE("9/30/20"&amp;RIGHT(BW$1,2))),AND($T573&lt;=DATEVALUE("10/1/20"&amp;RIGHT(BV$1,2)),$U573&gt;=DATEVALUE("9/30/20"&amp;RIGHT(BW$1,2)))),
IF(AND($T573&gt;=DATEVALUE("10/1/20"&amp;RIGHT(BV$1,2)),$U573&lt;=DATEVALUE("9/30/20"&amp;RIGHT(BW$1,2))),NETWORKDAYS($T573,$U573,Holidays!$J$3:$J$937),
IF(AND($T573&lt;DATEVALUE("10/1/20"&amp;RIGHT(BV$1,2)),$U573&lt;=DATEVALUE("9/30/20"&amp;RIGHT(BW$1,2))),NETWORKDAYS(DATEVALUE("10/1/20"&amp;RIGHT(BV$1,2)),$U573,Holidays!$J$3:$J$937),
IF($T573&lt;DATEVALUE("10/1/20"&amp;RIGHT(BV$1,2)),NETWORKDAYS(DATEVALUE("10/1/20"&amp;RIGHT(BV$1,2)),DATEVALUE("9/30/20"&amp;RIGHT(BW$1,2)),Holidays!$J$3:$J$937),
IF($T573&gt;=DATEVALUE("10/1/20"&amp;RIGHT(BV$1,2)),NETWORKDAYS($T573,DATEVALUE("9/30/20"&amp;RIGHT(BW$1,2)),Holidays!$J$3:$J$937),"")))),"")/(NETWORKDAYS($T573,$U573,Holidays!$J$3:$J$937)),0))</f>
        <v/>
      </c>
      <c r="BX573" s="87" t="str">
        <f>IF($Q573="","",IFERROR(IF(OR(AND($T573&gt;=DATEVALUE("10/1/20"&amp;RIGHT(BW$1,2)),$T573&lt;=DATEVALUE("9/30/20"&amp;RIGHT(BX$1,2))),AND($U573&gt;=DATEVALUE("10/1/20"&amp;RIGHT(BW$1,2)),$U573&lt;=DATEVALUE("9/30/20"&amp;RIGHT(BX$1,2))),AND($T573&lt;=DATEVALUE("10/1/20"&amp;RIGHT(BW$1,2)),$U573&gt;=DATEVALUE("9/30/20"&amp;RIGHT(BX$1,2)))),
IF(AND($T573&gt;=DATEVALUE("10/1/20"&amp;RIGHT(BW$1,2)),$U573&lt;=DATEVALUE("9/30/20"&amp;RIGHT(BX$1,2))),NETWORKDAYS($T573,$U573,Holidays!$J$3:$J$937),
IF(AND($T573&lt;DATEVALUE("10/1/20"&amp;RIGHT(BW$1,2)),$U573&lt;=DATEVALUE("9/30/20"&amp;RIGHT(BX$1,2))),NETWORKDAYS(DATEVALUE("10/1/20"&amp;RIGHT(BW$1,2)),$U573,Holidays!$J$3:$J$937),
IF($T573&lt;DATEVALUE("10/1/20"&amp;RIGHT(BW$1,2)),NETWORKDAYS(DATEVALUE("10/1/20"&amp;RIGHT(BW$1,2)),DATEVALUE("9/30/20"&amp;RIGHT(BX$1,2)),Holidays!$J$3:$J$937),
IF($T573&gt;=DATEVALUE("10/1/20"&amp;RIGHT(BW$1,2)),NETWORKDAYS($T573,DATEVALUE("9/30/20"&amp;RIGHT(BX$1,2)),Holidays!$J$3:$J$937),"")))),"")/(NETWORKDAYS($T573,$U573,Holidays!$J$3:$J$937)),0))</f>
        <v/>
      </c>
      <c r="BY573" s="87" t="str">
        <f>IF($Q573="","",IFERROR(IF(OR(AND($T573&gt;=DATEVALUE("10/1/20"&amp;RIGHT(BX$1,2)),$T573&lt;=DATEVALUE("9/30/20"&amp;RIGHT(BY$1,2))),AND($U573&gt;=DATEVALUE("10/1/20"&amp;RIGHT(BX$1,2)),$U573&lt;=DATEVALUE("9/30/20"&amp;RIGHT(BY$1,2))),AND($T573&lt;=DATEVALUE("10/1/20"&amp;RIGHT(BX$1,2)),$U573&gt;=DATEVALUE("9/30/20"&amp;RIGHT(BY$1,2)))),
IF(AND($T573&gt;=DATEVALUE("10/1/20"&amp;RIGHT(BX$1,2)),$U573&lt;=DATEVALUE("9/30/20"&amp;RIGHT(BY$1,2))),NETWORKDAYS($T573,$U573,Holidays!$J$3:$J$937),
IF(AND($T573&lt;DATEVALUE("10/1/20"&amp;RIGHT(BX$1,2)),$U573&lt;=DATEVALUE("9/30/20"&amp;RIGHT(BY$1,2))),NETWORKDAYS(DATEVALUE("10/1/20"&amp;RIGHT(BX$1,2)),$U573,Holidays!$J$3:$J$937),
IF($T573&lt;DATEVALUE("10/1/20"&amp;RIGHT(BX$1,2)),NETWORKDAYS(DATEVALUE("10/1/20"&amp;RIGHT(BX$1,2)),DATEVALUE("9/30/20"&amp;RIGHT(BY$1,2)),Holidays!$J$3:$J$937),
IF($T573&gt;=DATEVALUE("10/1/20"&amp;RIGHT(BX$1,2)),NETWORKDAYS($T573,DATEVALUE("9/30/20"&amp;RIGHT(BY$1,2)),Holidays!$J$3:$J$937),"")))),"")/(NETWORKDAYS($T573,$U573,Holidays!$J$3:$J$937)),0))</f>
        <v/>
      </c>
      <c r="BZ573" s="87" t="str">
        <f>IF($Q573="","",IFERROR(IF(OR(AND($T573&gt;=DATEVALUE("10/1/20"&amp;RIGHT(BY$1,2)),$T573&lt;=DATEVALUE("9/30/20"&amp;RIGHT(BZ$1,2))),AND($U573&gt;=DATEVALUE("10/1/20"&amp;RIGHT(BY$1,2)),$U573&lt;=DATEVALUE("9/30/20"&amp;RIGHT(BZ$1,2))),AND($T573&lt;=DATEVALUE("10/1/20"&amp;RIGHT(BY$1,2)),$U573&gt;=DATEVALUE("9/30/20"&amp;RIGHT(BZ$1,2)))),
IF(AND($T573&gt;=DATEVALUE("10/1/20"&amp;RIGHT(BY$1,2)),$U573&lt;=DATEVALUE("9/30/20"&amp;RIGHT(BZ$1,2))),NETWORKDAYS($T573,$U573,Holidays!$J$3:$J$937),
IF(AND($T573&lt;DATEVALUE("10/1/20"&amp;RIGHT(BY$1,2)),$U573&lt;=DATEVALUE("9/30/20"&amp;RIGHT(BZ$1,2))),NETWORKDAYS(DATEVALUE("10/1/20"&amp;RIGHT(BY$1,2)),$U573,Holidays!$J$3:$J$937),
IF($T573&lt;DATEVALUE("10/1/20"&amp;RIGHT(BY$1,2)),NETWORKDAYS(DATEVALUE("10/1/20"&amp;RIGHT(BY$1,2)),DATEVALUE("9/30/20"&amp;RIGHT(BZ$1,2)),Holidays!$J$3:$J$937),
IF($T573&gt;=DATEVALUE("10/1/20"&amp;RIGHT(BY$1,2)),NETWORKDAYS($T573,DATEVALUE("9/30/20"&amp;RIGHT(BZ$1,2)),Holidays!$J$3:$J$937),"")))),"")/(NETWORKDAYS($T573,$U573,Holidays!$J$3:$J$937)),0))</f>
        <v/>
      </c>
      <c r="CA573" s="87" t="str">
        <f>IF($Q573="","",IFERROR(IF(OR(AND($T573&gt;=DATEVALUE("10/1/20"&amp;RIGHT(BZ$1,2)),$T573&lt;=DATEVALUE("9/30/20"&amp;RIGHT(CA$1,2))),AND($U573&gt;=DATEVALUE("10/1/20"&amp;RIGHT(BZ$1,2)),$U573&lt;=DATEVALUE("9/30/20"&amp;RIGHT(CA$1,2))),AND($T573&lt;=DATEVALUE("10/1/20"&amp;RIGHT(BZ$1,2)),$U573&gt;=DATEVALUE("9/30/20"&amp;RIGHT(CA$1,2)))),
IF(AND($T573&gt;=DATEVALUE("10/1/20"&amp;RIGHT(BZ$1,2)),$U573&lt;=DATEVALUE("9/30/20"&amp;RIGHT(CA$1,2))),NETWORKDAYS($T573,$U573,Holidays!$J$3:$J$937),
IF(AND($T573&lt;DATEVALUE("10/1/20"&amp;RIGHT(BZ$1,2)),$U573&lt;=DATEVALUE("9/30/20"&amp;RIGHT(CA$1,2))),NETWORKDAYS(DATEVALUE("10/1/20"&amp;RIGHT(BZ$1,2)),$U573,Holidays!$J$3:$J$937),
IF($T573&lt;DATEVALUE("10/1/20"&amp;RIGHT(BZ$1,2)),NETWORKDAYS(DATEVALUE("10/1/20"&amp;RIGHT(BZ$1,2)),DATEVALUE("9/30/20"&amp;RIGHT(CA$1,2)),Holidays!$J$3:$J$937),
IF($T573&gt;=DATEVALUE("10/1/20"&amp;RIGHT(BZ$1,2)),NETWORKDAYS($T573,DATEVALUE("9/30/20"&amp;RIGHT(CA$1,2)),Holidays!$J$3:$J$937),"")))),"")/(NETWORKDAYS($T573,$U573,Holidays!$J$3:$J$937)),0))</f>
        <v/>
      </c>
      <c r="CB573" s="87" t="str">
        <f>IF($Q573="","",IFERROR(IF(OR(AND($T573&gt;=DATEVALUE("10/1/20"&amp;RIGHT(CA$1,2)),$T573&lt;=DATEVALUE("9/30/20"&amp;RIGHT(CB$1,2))),AND($U573&gt;=DATEVALUE("10/1/20"&amp;RIGHT(CA$1,2)),$U573&lt;=DATEVALUE("9/30/20"&amp;RIGHT(CB$1,2))),AND($T573&lt;=DATEVALUE("10/1/20"&amp;RIGHT(CA$1,2)),$U573&gt;=DATEVALUE("9/30/20"&amp;RIGHT(CB$1,2)))),
IF(AND($T573&gt;=DATEVALUE("10/1/20"&amp;RIGHT(CA$1,2)),$U573&lt;=DATEVALUE("9/30/20"&amp;RIGHT(CB$1,2))),NETWORKDAYS($T573,$U573,Holidays!$J$3:$J$937),
IF(AND($T573&lt;DATEVALUE("10/1/20"&amp;RIGHT(CA$1,2)),$U573&lt;=DATEVALUE("9/30/20"&amp;RIGHT(CB$1,2))),NETWORKDAYS(DATEVALUE("10/1/20"&amp;RIGHT(CA$1,2)),$U573,Holidays!$J$3:$J$937),
IF($T573&lt;DATEVALUE("10/1/20"&amp;RIGHT(CA$1,2)),NETWORKDAYS(DATEVALUE("10/1/20"&amp;RIGHT(CA$1,2)),DATEVALUE("9/30/20"&amp;RIGHT(CB$1,2)),Holidays!$J$3:$J$937),
IF($T573&gt;=DATEVALUE("10/1/20"&amp;RIGHT(CA$1,2)),NETWORKDAYS($T573,DATEVALUE("9/30/20"&amp;RIGHT(CB$1,2)),Holidays!$J$3:$J$937),"")))),"")/(NETWORKDAYS($T573,$U573,Holidays!$J$3:$J$937)),0))</f>
        <v/>
      </c>
    </row>
    <row r="574" spans="1:80">
      <c r="A574" s="97"/>
      <c r="B574" s="98" t="str">
        <f ca="1">IF(NOT($A574=""),OFFSET('WBS Reference &amp; User Procedure'!$A$1,MATCH($A574,'WBS Reference &amp; User Procedure'!$A:$A,0)-1,1),"")</f>
        <v/>
      </c>
      <c r="D574" s="97"/>
      <c r="I574" s="78"/>
      <c r="T574" s="104" t="str">
        <f>IF(NOT(Q574=""),IF(NOT($S574=""),$S574,#REF!),"")</f>
        <v/>
      </c>
      <c r="U574" s="104" t="str">
        <f>IF(NOT(Q574=""),WORKDAY(T574,Q574,Holidays!$J$3:$J$937),"")</f>
        <v/>
      </c>
      <c r="V574" s="104"/>
      <c r="W574" s="104"/>
      <c r="X574" s="101" t="str">
        <f t="shared" si="123"/>
        <v/>
      </c>
      <c r="AL574" s="87" t="str">
        <f t="shared" ca="1" si="120"/>
        <v/>
      </c>
      <c r="AN574" s="87" t="str">
        <f t="shared" ca="1" si="126"/>
        <v/>
      </c>
      <c r="AO574" s="87" t="str">
        <f t="shared" ca="1" si="126"/>
        <v/>
      </c>
      <c r="AP574" s="87" t="str">
        <f t="shared" ca="1" si="126"/>
        <v/>
      </c>
      <c r="AQ574" s="87" t="str">
        <f t="shared" ca="1" si="126"/>
        <v/>
      </c>
      <c r="AR574" s="87" t="str">
        <f t="shared" ca="1" si="126"/>
        <v/>
      </c>
      <c r="AS574" s="87" t="str">
        <f t="shared" ca="1" si="126"/>
        <v/>
      </c>
      <c r="AT574" s="87" t="str">
        <f t="shared" ca="1" si="126"/>
        <v/>
      </c>
      <c r="AU574" s="87" t="str">
        <f t="shared" ca="1" si="126"/>
        <v/>
      </c>
      <c r="AV574" s="87" t="str">
        <f t="shared" ca="1" si="126"/>
        <v/>
      </c>
      <c r="AW574" s="87" t="str">
        <f t="shared" ca="1" si="126"/>
        <v/>
      </c>
      <c r="AX574" s="87" t="str">
        <f t="shared" ca="1" si="127"/>
        <v/>
      </c>
      <c r="AY574" s="87" t="str">
        <f t="shared" ca="1" si="127"/>
        <v/>
      </c>
      <c r="AZ574" s="87" t="str">
        <f t="shared" ca="1" si="127"/>
        <v/>
      </c>
      <c r="BA574" s="87" t="str">
        <f t="shared" ca="1" si="127"/>
        <v/>
      </c>
      <c r="BB574" s="87" t="str">
        <f t="shared" ca="1" si="127"/>
        <v/>
      </c>
      <c r="BC574" s="87" t="str">
        <f t="shared" ca="1" si="127"/>
        <v/>
      </c>
      <c r="BD574" s="87" t="str">
        <f t="shared" ca="1" si="127"/>
        <v/>
      </c>
      <c r="BE574" s="87" t="str">
        <f t="shared" ca="1" si="127"/>
        <v/>
      </c>
      <c r="BF574" s="87" t="str">
        <f t="shared" ca="1" si="127"/>
        <v/>
      </c>
      <c r="BG574" s="87" t="str">
        <f t="shared" ca="1" si="127"/>
        <v/>
      </c>
      <c r="BI574" s="87" t="str">
        <f>IF($Q574="","",IFERROR(IF(OR(AND($T574&gt;=DATEVALUE("10/1/20"&amp;RIGHT(BH$1,2)),$T574&lt;=DATEVALUE("9/30/20"&amp;RIGHT(BI$1,2))),AND($U574&gt;=DATEVALUE("10/1/20"&amp;RIGHT(BH$1,2)),$U574&lt;=DATEVALUE("9/30/20"&amp;RIGHT(BI$1,2))),AND($T574&lt;=DATEVALUE("10/1/20"&amp;RIGHT(BH$1,2)),$U574&gt;=DATEVALUE("9/30/20"&amp;RIGHT(BI$1,2)))),
IF(AND($T574&gt;=DATEVALUE("10/1/20"&amp;RIGHT(BH$1,2)),$U574&lt;=DATEVALUE("9/30/20"&amp;RIGHT(BI$1,2))),NETWORKDAYS($T574,$U574,Holidays!$J$3:$J$937),
IF(AND($T574&lt;DATEVALUE("10/1/20"&amp;RIGHT(BH$1,2)),$U574&lt;=DATEVALUE("9/30/20"&amp;RIGHT(BI$1,2))),NETWORKDAYS(DATEVALUE("10/1/20"&amp;RIGHT(BH$1,2)),$U574,Holidays!$J$3:$J$937),
IF($T574&lt;DATEVALUE("10/1/20"&amp;RIGHT(BH$1,2)),NETWORKDAYS(DATEVALUE("10/1/20"&amp;RIGHT(BH$1,2)),DATEVALUE("9/30/20"&amp;RIGHT(BI$1,2)),Holidays!$J$3:$J$937),
IF($T574&gt;=DATEVALUE("10/1/20"&amp;RIGHT(BH$1,2)),NETWORKDAYS($T574,DATEVALUE("9/30/20"&amp;RIGHT(BI$1,2)),Holidays!$J$3:$J$937),"")))),"")/(NETWORKDAYS($T574,$U574,Holidays!$J$3:$J$937)),0))</f>
        <v/>
      </c>
      <c r="BJ574" s="87" t="str">
        <f>IF($Q574="","",IFERROR(IF(OR(AND($T574&gt;=DATEVALUE("10/1/20"&amp;RIGHT(BI$1,2)),$T574&lt;=DATEVALUE("9/30/20"&amp;RIGHT(BJ$1,2))),AND($U574&gt;=DATEVALUE("10/1/20"&amp;RIGHT(BI$1,2)),$U574&lt;=DATEVALUE("9/30/20"&amp;RIGHT(BJ$1,2))),AND($T574&lt;=DATEVALUE("10/1/20"&amp;RIGHT(BI$1,2)),$U574&gt;=DATEVALUE("9/30/20"&amp;RIGHT(BJ$1,2)))),
IF(AND($T574&gt;=DATEVALUE("10/1/20"&amp;RIGHT(BI$1,2)),$U574&lt;=DATEVALUE("9/30/20"&amp;RIGHT(BJ$1,2))),NETWORKDAYS($T574,$U574,Holidays!$J$3:$J$937),
IF(AND($T574&lt;DATEVALUE("10/1/20"&amp;RIGHT(BI$1,2)),$U574&lt;=DATEVALUE("9/30/20"&amp;RIGHT(BJ$1,2))),NETWORKDAYS(DATEVALUE("10/1/20"&amp;RIGHT(BI$1,2)),$U574,Holidays!$J$3:$J$937),
IF($T574&lt;DATEVALUE("10/1/20"&amp;RIGHT(BI$1,2)),NETWORKDAYS(DATEVALUE("10/1/20"&amp;RIGHT(BI$1,2)),DATEVALUE("9/30/20"&amp;RIGHT(BJ$1,2)),Holidays!$J$3:$J$937),
IF($T574&gt;=DATEVALUE("10/1/20"&amp;RIGHT(BI$1,2)),NETWORKDAYS($T574,DATEVALUE("9/30/20"&amp;RIGHT(BJ$1,2)),Holidays!$J$3:$J$937),"")))),"")/(NETWORKDAYS($T574,$U574,Holidays!$J$3:$J$937)),0))</f>
        <v/>
      </c>
      <c r="BK574" s="87" t="str">
        <f>IF($Q574="","",IFERROR(IF(OR(AND($T574&gt;=DATEVALUE("10/1/20"&amp;RIGHT(BJ$1,2)),$T574&lt;=DATEVALUE("9/30/20"&amp;RIGHT(BK$1,2))),AND($U574&gt;=DATEVALUE("10/1/20"&amp;RIGHT(BJ$1,2)),$U574&lt;=DATEVALUE("9/30/20"&amp;RIGHT(BK$1,2))),AND($T574&lt;=DATEVALUE("10/1/20"&amp;RIGHT(BJ$1,2)),$U574&gt;=DATEVALUE("9/30/20"&amp;RIGHT(BK$1,2)))),
IF(AND($T574&gt;=DATEVALUE("10/1/20"&amp;RIGHT(BJ$1,2)),$U574&lt;=DATEVALUE("9/30/20"&amp;RIGHT(BK$1,2))),NETWORKDAYS($T574,$U574,Holidays!$J$3:$J$937),
IF(AND($T574&lt;DATEVALUE("10/1/20"&amp;RIGHT(BJ$1,2)),$U574&lt;=DATEVALUE("9/30/20"&amp;RIGHT(BK$1,2))),NETWORKDAYS(DATEVALUE("10/1/20"&amp;RIGHT(BJ$1,2)),$U574,Holidays!$J$3:$J$937),
IF($T574&lt;DATEVALUE("10/1/20"&amp;RIGHT(BJ$1,2)),NETWORKDAYS(DATEVALUE("10/1/20"&amp;RIGHT(BJ$1,2)),DATEVALUE("9/30/20"&amp;RIGHT(BK$1,2)),Holidays!$J$3:$J$937),
IF($T574&gt;=DATEVALUE("10/1/20"&amp;RIGHT(BJ$1,2)),NETWORKDAYS($T574,DATEVALUE("9/30/20"&amp;RIGHT(BK$1,2)),Holidays!$J$3:$J$937),"")))),"")/(NETWORKDAYS($T574,$U574,Holidays!$J$3:$J$937)),0))</f>
        <v/>
      </c>
      <c r="BL574" s="87" t="str">
        <f>IF($Q574="","",IFERROR(IF(OR(AND($T574&gt;=DATEVALUE("10/1/20"&amp;RIGHT(BK$1,2)),$T574&lt;=DATEVALUE("9/30/20"&amp;RIGHT(BL$1,2))),AND($U574&gt;=DATEVALUE("10/1/20"&amp;RIGHT(BK$1,2)),$U574&lt;=DATEVALUE("9/30/20"&amp;RIGHT(BL$1,2))),AND($T574&lt;=DATEVALUE("10/1/20"&amp;RIGHT(BK$1,2)),$U574&gt;=DATEVALUE("9/30/20"&amp;RIGHT(BL$1,2)))),
IF(AND($T574&gt;=DATEVALUE("10/1/20"&amp;RIGHT(BK$1,2)),$U574&lt;=DATEVALUE("9/30/20"&amp;RIGHT(BL$1,2))),NETWORKDAYS($T574,$U574,Holidays!$J$3:$J$937),
IF(AND($T574&lt;DATEVALUE("10/1/20"&amp;RIGHT(BK$1,2)),$U574&lt;=DATEVALUE("9/30/20"&amp;RIGHT(BL$1,2))),NETWORKDAYS(DATEVALUE("10/1/20"&amp;RIGHT(BK$1,2)),$U574,Holidays!$J$3:$J$937),
IF($T574&lt;DATEVALUE("10/1/20"&amp;RIGHT(BK$1,2)),NETWORKDAYS(DATEVALUE("10/1/20"&amp;RIGHT(BK$1,2)),DATEVALUE("9/30/20"&amp;RIGHT(BL$1,2)),Holidays!$J$3:$J$937),
IF($T574&gt;=DATEVALUE("10/1/20"&amp;RIGHT(BK$1,2)),NETWORKDAYS($T574,DATEVALUE("9/30/20"&amp;RIGHT(BL$1,2)),Holidays!$J$3:$J$937),"")))),"")/(NETWORKDAYS($T574,$U574,Holidays!$J$3:$J$937)),0))</f>
        <v/>
      </c>
      <c r="BM574" s="87" t="str">
        <f>IF($Q574="","",IFERROR(IF(OR(AND($T574&gt;=DATEVALUE("10/1/20"&amp;RIGHT(BL$1,2)),$T574&lt;=DATEVALUE("9/30/20"&amp;RIGHT(BM$1,2))),AND($U574&gt;=DATEVALUE("10/1/20"&amp;RIGHT(BL$1,2)),$U574&lt;=DATEVALUE("9/30/20"&amp;RIGHT(BM$1,2))),AND($T574&lt;=DATEVALUE("10/1/20"&amp;RIGHT(BL$1,2)),$U574&gt;=DATEVALUE("9/30/20"&amp;RIGHT(BM$1,2)))),
IF(AND($T574&gt;=DATEVALUE("10/1/20"&amp;RIGHT(BL$1,2)),$U574&lt;=DATEVALUE("9/30/20"&amp;RIGHT(BM$1,2))),NETWORKDAYS($T574,$U574,Holidays!$J$3:$J$937),
IF(AND($T574&lt;DATEVALUE("10/1/20"&amp;RIGHT(BL$1,2)),$U574&lt;=DATEVALUE("9/30/20"&amp;RIGHT(BM$1,2))),NETWORKDAYS(DATEVALUE("10/1/20"&amp;RIGHT(BL$1,2)),$U574,Holidays!$J$3:$J$937),
IF($T574&lt;DATEVALUE("10/1/20"&amp;RIGHT(BL$1,2)),NETWORKDAYS(DATEVALUE("10/1/20"&amp;RIGHT(BL$1,2)),DATEVALUE("9/30/20"&amp;RIGHT(BM$1,2)),Holidays!$J$3:$J$937),
IF($T574&gt;=DATEVALUE("10/1/20"&amp;RIGHT(BL$1,2)),NETWORKDAYS($T574,DATEVALUE("9/30/20"&amp;RIGHT(BM$1,2)),Holidays!$J$3:$J$937),"")))),"")/(NETWORKDAYS($T574,$U574,Holidays!$J$3:$J$937)),0))</f>
        <v/>
      </c>
      <c r="BN574" s="87" t="str">
        <f>IF($Q574="","",IFERROR(IF(OR(AND($T574&gt;=DATEVALUE("10/1/20"&amp;RIGHT(BM$1,2)),$T574&lt;=DATEVALUE("9/30/20"&amp;RIGHT(BN$1,2))),AND($U574&gt;=DATEVALUE("10/1/20"&amp;RIGHT(BM$1,2)),$U574&lt;=DATEVALUE("9/30/20"&amp;RIGHT(BN$1,2))),AND($T574&lt;=DATEVALUE("10/1/20"&amp;RIGHT(BM$1,2)),$U574&gt;=DATEVALUE("9/30/20"&amp;RIGHT(BN$1,2)))),
IF(AND($T574&gt;=DATEVALUE("10/1/20"&amp;RIGHT(BM$1,2)),$U574&lt;=DATEVALUE("9/30/20"&amp;RIGHT(BN$1,2))),NETWORKDAYS($T574,$U574,Holidays!$J$3:$J$937),
IF(AND($T574&lt;DATEVALUE("10/1/20"&amp;RIGHT(BM$1,2)),$U574&lt;=DATEVALUE("9/30/20"&amp;RIGHT(BN$1,2))),NETWORKDAYS(DATEVALUE("10/1/20"&amp;RIGHT(BM$1,2)),$U574,Holidays!$J$3:$J$937),
IF($T574&lt;DATEVALUE("10/1/20"&amp;RIGHT(BM$1,2)),NETWORKDAYS(DATEVALUE("10/1/20"&amp;RIGHT(BM$1,2)),DATEVALUE("9/30/20"&amp;RIGHT(BN$1,2)),Holidays!$J$3:$J$937),
IF($T574&gt;=DATEVALUE("10/1/20"&amp;RIGHT(BM$1,2)),NETWORKDAYS($T574,DATEVALUE("9/30/20"&amp;RIGHT(BN$1,2)),Holidays!$J$3:$J$937),"")))),"")/(NETWORKDAYS($T574,$U574,Holidays!$J$3:$J$937)),0))</f>
        <v/>
      </c>
      <c r="BO574" s="87" t="str">
        <f>IF($Q574="","",IFERROR(IF(OR(AND($T574&gt;=DATEVALUE("10/1/20"&amp;RIGHT(BN$1,2)),$T574&lt;=DATEVALUE("9/30/20"&amp;RIGHT(BO$1,2))),AND($U574&gt;=DATEVALUE("10/1/20"&amp;RIGHT(BN$1,2)),$U574&lt;=DATEVALUE("9/30/20"&amp;RIGHT(BO$1,2))),AND($T574&lt;=DATEVALUE("10/1/20"&amp;RIGHT(BN$1,2)),$U574&gt;=DATEVALUE("9/30/20"&amp;RIGHT(BO$1,2)))),
IF(AND($T574&gt;=DATEVALUE("10/1/20"&amp;RIGHT(BN$1,2)),$U574&lt;=DATEVALUE("9/30/20"&amp;RIGHT(BO$1,2))),NETWORKDAYS($T574,$U574,Holidays!$J$3:$J$937),
IF(AND($T574&lt;DATEVALUE("10/1/20"&amp;RIGHT(BN$1,2)),$U574&lt;=DATEVALUE("9/30/20"&amp;RIGHT(BO$1,2))),NETWORKDAYS(DATEVALUE("10/1/20"&amp;RIGHT(BN$1,2)),$U574,Holidays!$J$3:$J$937),
IF($T574&lt;DATEVALUE("10/1/20"&amp;RIGHT(BN$1,2)),NETWORKDAYS(DATEVALUE("10/1/20"&amp;RIGHT(BN$1,2)),DATEVALUE("9/30/20"&amp;RIGHT(BO$1,2)),Holidays!$J$3:$J$937),
IF($T574&gt;=DATEVALUE("10/1/20"&amp;RIGHT(BN$1,2)),NETWORKDAYS($T574,DATEVALUE("9/30/20"&amp;RIGHT(BO$1,2)),Holidays!$J$3:$J$937),"")))),"")/(NETWORKDAYS($T574,$U574,Holidays!$J$3:$J$937)),0))</f>
        <v/>
      </c>
      <c r="BP574" s="87" t="str">
        <f>IF($Q574="","",IFERROR(IF(OR(AND($T574&gt;=DATEVALUE("10/1/20"&amp;RIGHT(BO$1,2)),$T574&lt;=DATEVALUE("9/30/20"&amp;RIGHT(BP$1,2))),AND($U574&gt;=DATEVALUE("10/1/20"&amp;RIGHT(BO$1,2)),$U574&lt;=DATEVALUE("9/30/20"&amp;RIGHT(BP$1,2))),AND($T574&lt;=DATEVALUE("10/1/20"&amp;RIGHT(BO$1,2)),$U574&gt;=DATEVALUE("9/30/20"&amp;RIGHT(BP$1,2)))),
IF(AND($T574&gt;=DATEVALUE("10/1/20"&amp;RIGHT(BO$1,2)),$U574&lt;=DATEVALUE("9/30/20"&amp;RIGHT(BP$1,2))),NETWORKDAYS($T574,$U574,Holidays!$J$3:$J$937),
IF(AND($T574&lt;DATEVALUE("10/1/20"&amp;RIGHT(BO$1,2)),$U574&lt;=DATEVALUE("9/30/20"&amp;RIGHT(BP$1,2))),NETWORKDAYS(DATEVALUE("10/1/20"&amp;RIGHT(BO$1,2)),$U574,Holidays!$J$3:$J$937),
IF($T574&lt;DATEVALUE("10/1/20"&amp;RIGHT(BO$1,2)),NETWORKDAYS(DATEVALUE("10/1/20"&amp;RIGHT(BO$1,2)),DATEVALUE("9/30/20"&amp;RIGHT(BP$1,2)),Holidays!$J$3:$J$937),
IF($T574&gt;=DATEVALUE("10/1/20"&amp;RIGHT(BO$1,2)),NETWORKDAYS($T574,DATEVALUE("9/30/20"&amp;RIGHT(BP$1,2)),Holidays!$J$3:$J$937),"")))),"")/(NETWORKDAYS($T574,$U574,Holidays!$J$3:$J$937)),0))</f>
        <v/>
      </c>
      <c r="BQ574" s="87" t="str">
        <f>IF($Q574="","",IFERROR(IF(OR(AND($T574&gt;=DATEVALUE("10/1/20"&amp;RIGHT(BP$1,2)),$T574&lt;=DATEVALUE("9/30/20"&amp;RIGHT(BQ$1,2))),AND($U574&gt;=DATEVALUE("10/1/20"&amp;RIGHT(BP$1,2)),$U574&lt;=DATEVALUE("9/30/20"&amp;RIGHT(BQ$1,2))),AND($T574&lt;=DATEVALUE("10/1/20"&amp;RIGHT(BP$1,2)),$U574&gt;=DATEVALUE("9/30/20"&amp;RIGHT(BQ$1,2)))),
IF(AND($T574&gt;=DATEVALUE("10/1/20"&amp;RIGHT(BP$1,2)),$U574&lt;=DATEVALUE("9/30/20"&amp;RIGHT(BQ$1,2))),NETWORKDAYS($T574,$U574,Holidays!$J$3:$J$937),
IF(AND($T574&lt;DATEVALUE("10/1/20"&amp;RIGHT(BP$1,2)),$U574&lt;=DATEVALUE("9/30/20"&amp;RIGHT(BQ$1,2))),NETWORKDAYS(DATEVALUE("10/1/20"&amp;RIGHT(BP$1,2)),$U574,Holidays!$J$3:$J$937),
IF($T574&lt;DATEVALUE("10/1/20"&amp;RIGHT(BP$1,2)),NETWORKDAYS(DATEVALUE("10/1/20"&amp;RIGHT(BP$1,2)),DATEVALUE("9/30/20"&amp;RIGHT(BQ$1,2)),Holidays!$J$3:$J$937),
IF($T574&gt;=DATEVALUE("10/1/20"&amp;RIGHT(BP$1,2)),NETWORKDAYS($T574,DATEVALUE("9/30/20"&amp;RIGHT(BQ$1,2)),Holidays!$J$3:$J$937),"")))),"")/(NETWORKDAYS($T574,$U574,Holidays!$J$3:$J$937)),0))</f>
        <v/>
      </c>
      <c r="BR574" s="87" t="str">
        <f>IF($Q574="","",IFERROR(IF(OR(AND($T574&gt;=DATEVALUE("10/1/20"&amp;RIGHT(BQ$1,2)),$T574&lt;=DATEVALUE("9/30/20"&amp;RIGHT(BR$1,2))),AND($U574&gt;=DATEVALUE("10/1/20"&amp;RIGHT(BQ$1,2)),$U574&lt;=DATEVALUE("9/30/20"&amp;RIGHT(BR$1,2))),AND($T574&lt;=DATEVALUE("10/1/20"&amp;RIGHT(BQ$1,2)),$U574&gt;=DATEVALUE("9/30/20"&amp;RIGHT(BR$1,2)))),
IF(AND($T574&gt;=DATEVALUE("10/1/20"&amp;RIGHT(BQ$1,2)),$U574&lt;=DATEVALUE("9/30/20"&amp;RIGHT(BR$1,2))),NETWORKDAYS($T574,$U574,Holidays!$J$3:$J$937),
IF(AND($T574&lt;DATEVALUE("10/1/20"&amp;RIGHT(BQ$1,2)),$U574&lt;=DATEVALUE("9/30/20"&amp;RIGHT(BR$1,2))),NETWORKDAYS(DATEVALUE("10/1/20"&amp;RIGHT(BQ$1,2)),$U574,Holidays!$J$3:$J$937),
IF($T574&lt;DATEVALUE("10/1/20"&amp;RIGHT(BQ$1,2)),NETWORKDAYS(DATEVALUE("10/1/20"&amp;RIGHT(BQ$1,2)),DATEVALUE("9/30/20"&amp;RIGHT(BR$1,2)),Holidays!$J$3:$J$937),
IF($T574&gt;=DATEVALUE("10/1/20"&amp;RIGHT(BQ$1,2)),NETWORKDAYS($T574,DATEVALUE("9/30/20"&amp;RIGHT(BR$1,2)),Holidays!$J$3:$J$937),"")))),"")/(NETWORKDAYS($T574,$U574,Holidays!$J$3:$J$937)),0))</f>
        <v/>
      </c>
      <c r="BS574" s="87" t="str">
        <f>IF($Q574="","",IFERROR(IF(OR(AND($T574&gt;=DATEVALUE("10/1/20"&amp;RIGHT(BR$1,2)),$T574&lt;=DATEVALUE("9/30/20"&amp;RIGHT(BS$1,2))),AND($U574&gt;=DATEVALUE("10/1/20"&amp;RIGHT(BR$1,2)),$U574&lt;=DATEVALUE("9/30/20"&amp;RIGHT(BS$1,2))),AND($T574&lt;=DATEVALUE("10/1/20"&amp;RIGHT(BR$1,2)),$U574&gt;=DATEVALUE("9/30/20"&amp;RIGHT(BS$1,2)))),
IF(AND($T574&gt;=DATEVALUE("10/1/20"&amp;RIGHT(BR$1,2)),$U574&lt;=DATEVALUE("9/30/20"&amp;RIGHT(BS$1,2))),NETWORKDAYS($T574,$U574,Holidays!$J$3:$J$937),
IF(AND($T574&lt;DATEVALUE("10/1/20"&amp;RIGHT(BR$1,2)),$U574&lt;=DATEVALUE("9/30/20"&amp;RIGHT(BS$1,2))),NETWORKDAYS(DATEVALUE("10/1/20"&amp;RIGHT(BR$1,2)),$U574,Holidays!$J$3:$J$937),
IF($T574&lt;DATEVALUE("10/1/20"&amp;RIGHT(BR$1,2)),NETWORKDAYS(DATEVALUE("10/1/20"&amp;RIGHT(BR$1,2)),DATEVALUE("9/30/20"&amp;RIGHT(BS$1,2)),Holidays!$J$3:$J$937),
IF($T574&gt;=DATEVALUE("10/1/20"&amp;RIGHT(BR$1,2)),NETWORKDAYS($T574,DATEVALUE("9/30/20"&amp;RIGHT(BS$1,2)),Holidays!$J$3:$J$937),"")))),"")/(NETWORKDAYS($T574,$U574,Holidays!$J$3:$J$937)),0))</f>
        <v/>
      </c>
      <c r="BT574" s="87" t="str">
        <f>IF($Q574="","",IFERROR(IF(OR(AND($T574&gt;=DATEVALUE("10/1/20"&amp;RIGHT(BS$1,2)),$T574&lt;=DATEVALUE("9/30/20"&amp;RIGHT(BT$1,2))),AND($U574&gt;=DATEVALUE("10/1/20"&amp;RIGHT(BS$1,2)),$U574&lt;=DATEVALUE("9/30/20"&amp;RIGHT(BT$1,2))),AND($T574&lt;=DATEVALUE("10/1/20"&amp;RIGHT(BS$1,2)),$U574&gt;=DATEVALUE("9/30/20"&amp;RIGHT(BT$1,2)))),
IF(AND($T574&gt;=DATEVALUE("10/1/20"&amp;RIGHT(BS$1,2)),$U574&lt;=DATEVALUE("9/30/20"&amp;RIGHT(BT$1,2))),NETWORKDAYS($T574,$U574,Holidays!$J$3:$J$937),
IF(AND($T574&lt;DATEVALUE("10/1/20"&amp;RIGHT(BS$1,2)),$U574&lt;=DATEVALUE("9/30/20"&amp;RIGHT(BT$1,2))),NETWORKDAYS(DATEVALUE("10/1/20"&amp;RIGHT(BS$1,2)),$U574,Holidays!$J$3:$J$937),
IF($T574&lt;DATEVALUE("10/1/20"&amp;RIGHT(BS$1,2)),NETWORKDAYS(DATEVALUE("10/1/20"&amp;RIGHT(BS$1,2)),DATEVALUE("9/30/20"&amp;RIGHT(BT$1,2)),Holidays!$J$3:$J$937),
IF($T574&gt;=DATEVALUE("10/1/20"&amp;RIGHT(BS$1,2)),NETWORKDAYS($T574,DATEVALUE("9/30/20"&amp;RIGHT(BT$1,2)),Holidays!$J$3:$J$937),"")))),"")/(NETWORKDAYS($T574,$U574,Holidays!$J$3:$J$937)),0))</f>
        <v/>
      </c>
      <c r="BU574" s="87" t="str">
        <f>IF($Q574="","",IFERROR(IF(OR(AND($T574&gt;=DATEVALUE("10/1/20"&amp;RIGHT(BT$1,2)),$T574&lt;=DATEVALUE("9/30/20"&amp;RIGHT(BU$1,2))),AND($U574&gt;=DATEVALUE("10/1/20"&amp;RIGHT(BT$1,2)),$U574&lt;=DATEVALUE("9/30/20"&amp;RIGHT(BU$1,2))),AND($T574&lt;=DATEVALUE("10/1/20"&amp;RIGHT(BT$1,2)),$U574&gt;=DATEVALUE("9/30/20"&amp;RIGHT(BU$1,2)))),
IF(AND($T574&gt;=DATEVALUE("10/1/20"&amp;RIGHT(BT$1,2)),$U574&lt;=DATEVALUE("9/30/20"&amp;RIGHT(BU$1,2))),NETWORKDAYS($T574,$U574,Holidays!$J$3:$J$937),
IF(AND($T574&lt;DATEVALUE("10/1/20"&amp;RIGHT(BT$1,2)),$U574&lt;=DATEVALUE("9/30/20"&amp;RIGHT(BU$1,2))),NETWORKDAYS(DATEVALUE("10/1/20"&amp;RIGHT(BT$1,2)),$U574,Holidays!$J$3:$J$937),
IF($T574&lt;DATEVALUE("10/1/20"&amp;RIGHT(BT$1,2)),NETWORKDAYS(DATEVALUE("10/1/20"&amp;RIGHT(BT$1,2)),DATEVALUE("9/30/20"&amp;RIGHT(BU$1,2)),Holidays!$J$3:$J$937),
IF($T574&gt;=DATEVALUE("10/1/20"&amp;RIGHT(BT$1,2)),NETWORKDAYS($T574,DATEVALUE("9/30/20"&amp;RIGHT(BU$1,2)),Holidays!$J$3:$J$937),"")))),"")/(NETWORKDAYS($T574,$U574,Holidays!$J$3:$J$937)),0))</f>
        <v/>
      </c>
      <c r="BV574" s="87" t="str">
        <f>IF($Q574="","",IFERROR(IF(OR(AND($T574&gt;=DATEVALUE("10/1/20"&amp;RIGHT(BU$1,2)),$T574&lt;=DATEVALUE("9/30/20"&amp;RIGHT(BV$1,2))),AND($U574&gt;=DATEVALUE("10/1/20"&amp;RIGHT(BU$1,2)),$U574&lt;=DATEVALUE("9/30/20"&amp;RIGHT(BV$1,2))),AND($T574&lt;=DATEVALUE("10/1/20"&amp;RIGHT(BU$1,2)),$U574&gt;=DATEVALUE("9/30/20"&amp;RIGHT(BV$1,2)))),
IF(AND($T574&gt;=DATEVALUE("10/1/20"&amp;RIGHT(BU$1,2)),$U574&lt;=DATEVALUE("9/30/20"&amp;RIGHT(BV$1,2))),NETWORKDAYS($T574,$U574,Holidays!$J$3:$J$937),
IF(AND($T574&lt;DATEVALUE("10/1/20"&amp;RIGHT(BU$1,2)),$U574&lt;=DATEVALUE("9/30/20"&amp;RIGHT(BV$1,2))),NETWORKDAYS(DATEVALUE("10/1/20"&amp;RIGHT(BU$1,2)),$U574,Holidays!$J$3:$J$937),
IF($T574&lt;DATEVALUE("10/1/20"&amp;RIGHT(BU$1,2)),NETWORKDAYS(DATEVALUE("10/1/20"&amp;RIGHT(BU$1,2)),DATEVALUE("9/30/20"&amp;RIGHT(BV$1,2)),Holidays!$J$3:$J$937),
IF($T574&gt;=DATEVALUE("10/1/20"&amp;RIGHT(BU$1,2)),NETWORKDAYS($T574,DATEVALUE("9/30/20"&amp;RIGHT(BV$1,2)),Holidays!$J$3:$J$937),"")))),"")/(NETWORKDAYS($T574,$U574,Holidays!$J$3:$J$937)),0))</f>
        <v/>
      </c>
      <c r="BW574" s="87" t="str">
        <f>IF($Q574="","",IFERROR(IF(OR(AND($T574&gt;=DATEVALUE("10/1/20"&amp;RIGHT(BV$1,2)),$T574&lt;=DATEVALUE("9/30/20"&amp;RIGHT(BW$1,2))),AND($U574&gt;=DATEVALUE("10/1/20"&amp;RIGHT(BV$1,2)),$U574&lt;=DATEVALUE("9/30/20"&amp;RIGHT(BW$1,2))),AND($T574&lt;=DATEVALUE("10/1/20"&amp;RIGHT(BV$1,2)),$U574&gt;=DATEVALUE("9/30/20"&amp;RIGHT(BW$1,2)))),
IF(AND($T574&gt;=DATEVALUE("10/1/20"&amp;RIGHT(BV$1,2)),$U574&lt;=DATEVALUE("9/30/20"&amp;RIGHT(BW$1,2))),NETWORKDAYS($T574,$U574,Holidays!$J$3:$J$937),
IF(AND($T574&lt;DATEVALUE("10/1/20"&amp;RIGHT(BV$1,2)),$U574&lt;=DATEVALUE("9/30/20"&amp;RIGHT(BW$1,2))),NETWORKDAYS(DATEVALUE("10/1/20"&amp;RIGHT(BV$1,2)),$U574,Holidays!$J$3:$J$937),
IF($T574&lt;DATEVALUE("10/1/20"&amp;RIGHT(BV$1,2)),NETWORKDAYS(DATEVALUE("10/1/20"&amp;RIGHT(BV$1,2)),DATEVALUE("9/30/20"&amp;RIGHT(BW$1,2)),Holidays!$J$3:$J$937),
IF($T574&gt;=DATEVALUE("10/1/20"&amp;RIGHT(BV$1,2)),NETWORKDAYS($T574,DATEVALUE("9/30/20"&amp;RIGHT(BW$1,2)),Holidays!$J$3:$J$937),"")))),"")/(NETWORKDAYS($T574,$U574,Holidays!$J$3:$J$937)),0))</f>
        <v/>
      </c>
      <c r="BX574" s="87" t="str">
        <f>IF($Q574="","",IFERROR(IF(OR(AND($T574&gt;=DATEVALUE("10/1/20"&amp;RIGHT(BW$1,2)),$T574&lt;=DATEVALUE("9/30/20"&amp;RIGHT(BX$1,2))),AND($U574&gt;=DATEVALUE("10/1/20"&amp;RIGHT(BW$1,2)),$U574&lt;=DATEVALUE("9/30/20"&amp;RIGHT(BX$1,2))),AND($T574&lt;=DATEVALUE("10/1/20"&amp;RIGHT(BW$1,2)),$U574&gt;=DATEVALUE("9/30/20"&amp;RIGHT(BX$1,2)))),
IF(AND($T574&gt;=DATEVALUE("10/1/20"&amp;RIGHT(BW$1,2)),$U574&lt;=DATEVALUE("9/30/20"&amp;RIGHT(BX$1,2))),NETWORKDAYS($T574,$U574,Holidays!$J$3:$J$937),
IF(AND($T574&lt;DATEVALUE("10/1/20"&amp;RIGHT(BW$1,2)),$U574&lt;=DATEVALUE("9/30/20"&amp;RIGHT(BX$1,2))),NETWORKDAYS(DATEVALUE("10/1/20"&amp;RIGHT(BW$1,2)),$U574,Holidays!$J$3:$J$937),
IF($T574&lt;DATEVALUE("10/1/20"&amp;RIGHT(BW$1,2)),NETWORKDAYS(DATEVALUE("10/1/20"&amp;RIGHT(BW$1,2)),DATEVALUE("9/30/20"&amp;RIGHT(BX$1,2)),Holidays!$J$3:$J$937),
IF($T574&gt;=DATEVALUE("10/1/20"&amp;RIGHT(BW$1,2)),NETWORKDAYS($T574,DATEVALUE("9/30/20"&amp;RIGHT(BX$1,2)),Holidays!$J$3:$J$937),"")))),"")/(NETWORKDAYS($T574,$U574,Holidays!$J$3:$J$937)),0))</f>
        <v/>
      </c>
      <c r="BY574" s="87" t="str">
        <f>IF($Q574="","",IFERROR(IF(OR(AND($T574&gt;=DATEVALUE("10/1/20"&amp;RIGHT(BX$1,2)),$T574&lt;=DATEVALUE("9/30/20"&amp;RIGHT(BY$1,2))),AND($U574&gt;=DATEVALUE("10/1/20"&amp;RIGHT(BX$1,2)),$U574&lt;=DATEVALUE("9/30/20"&amp;RIGHT(BY$1,2))),AND($T574&lt;=DATEVALUE("10/1/20"&amp;RIGHT(BX$1,2)),$U574&gt;=DATEVALUE("9/30/20"&amp;RIGHT(BY$1,2)))),
IF(AND($T574&gt;=DATEVALUE("10/1/20"&amp;RIGHT(BX$1,2)),$U574&lt;=DATEVALUE("9/30/20"&amp;RIGHT(BY$1,2))),NETWORKDAYS($T574,$U574,Holidays!$J$3:$J$937),
IF(AND($T574&lt;DATEVALUE("10/1/20"&amp;RIGHT(BX$1,2)),$U574&lt;=DATEVALUE("9/30/20"&amp;RIGHT(BY$1,2))),NETWORKDAYS(DATEVALUE("10/1/20"&amp;RIGHT(BX$1,2)),$U574,Holidays!$J$3:$J$937),
IF($T574&lt;DATEVALUE("10/1/20"&amp;RIGHT(BX$1,2)),NETWORKDAYS(DATEVALUE("10/1/20"&amp;RIGHT(BX$1,2)),DATEVALUE("9/30/20"&amp;RIGHT(BY$1,2)),Holidays!$J$3:$J$937),
IF($T574&gt;=DATEVALUE("10/1/20"&amp;RIGHT(BX$1,2)),NETWORKDAYS($T574,DATEVALUE("9/30/20"&amp;RIGHT(BY$1,2)),Holidays!$J$3:$J$937),"")))),"")/(NETWORKDAYS($T574,$U574,Holidays!$J$3:$J$937)),0))</f>
        <v/>
      </c>
      <c r="BZ574" s="87" t="str">
        <f>IF($Q574="","",IFERROR(IF(OR(AND($T574&gt;=DATEVALUE("10/1/20"&amp;RIGHT(BY$1,2)),$T574&lt;=DATEVALUE("9/30/20"&amp;RIGHT(BZ$1,2))),AND($U574&gt;=DATEVALUE("10/1/20"&amp;RIGHT(BY$1,2)),$U574&lt;=DATEVALUE("9/30/20"&amp;RIGHT(BZ$1,2))),AND($T574&lt;=DATEVALUE("10/1/20"&amp;RIGHT(BY$1,2)),$U574&gt;=DATEVALUE("9/30/20"&amp;RIGHT(BZ$1,2)))),
IF(AND($T574&gt;=DATEVALUE("10/1/20"&amp;RIGHT(BY$1,2)),$U574&lt;=DATEVALUE("9/30/20"&amp;RIGHT(BZ$1,2))),NETWORKDAYS($T574,$U574,Holidays!$J$3:$J$937),
IF(AND($T574&lt;DATEVALUE("10/1/20"&amp;RIGHT(BY$1,2)),$U574&lt;=DATEVALUE("9/30/20"&amp;RIGHT(BZ$1,2))),NETWORKDAYS(DATEVALUE("10/1/20"&amp;RIGHT(BY$1,2)),$U574,Holidays!$J$3:$J$937),
IF($T574&lt;DATEVALUE("10/1/20"&amp;RIGHT(BY$1,2)),NETWORKDAYS(DATEVALUE("10/1/20"&amp;RIGHT(BY$1,2)),DATEVALUE("9/30/20"&amp;RIGHT(BZ$1,2)),Holidays!$J$3:$J$937),
IF($T574&gt;=DATEVALUE("10/1/20"&amp;RIGHT(BY$1,2)),NETWORKDAYS($T574,DATEVALUE("9/30/20"&amp;RIGHT(BZ$1,2)),Holidays!$J$3:$J$937),"")))),"")/(NETWORKDAYS($T574,$U574,Holidays!$J$3:$J$937)),0))</f>
        <v/>
      </c>
      <c r="CA574" s="87" t="str">
        <f>IF($Q574="","",IFERROR(IF(OR(AND($T574&gt;=DATEVALUE("10/1/20"&amp;RIGHT(BZ$1,2)),$T574&lt;=DATEVALUE("9/30/20"&amp;RIGHT(CA$1,2))),AND($U574&gt;=DATEVALUE("10/1/20"&amp;RIGHT(BZ$1,2)),$U574&lt;=DATEVALUE("9/30/20"&amp;RIGHT(CA$1,2))),AND($T574&lt;=DATEVALUE("10/1/20"&amp;RIGHT(BZ$1,2)),$U574&gt;=DATEVALUE("9/30/20"&amp;RIGHT(CA$1,2)))),
IF(AND($T574&gt;=DATEVALUE("10/1/20"&amp;RIGHT(BZ$1,2)),$U574&lt;=DATEVALUE("9/30/20"&amp;RIGHT(CA$1,2))),NETWORKDAYS($T574,$U574,Holidays!$J$3:$J$937),
IF(AND($T574&lt;DATEVALUE("10/1/20"&amp;RIGHT(BZ$1,2)),$U574&lt;=DATEVALUE("9/30/20"&amp;RIGHT(CA$1,2))),NETWORKDAYS(DATEVALUE("10/1/20"&amp;RIGHT(BZ$1,2)),$U574,Holidays!$J$3:$J$937),
IF($T574&lt;DATEVALUE("10/1/20"&amp;RIGHT(BZ$1,2)),NETWORKDAYS(DATEVALUE("10/1/20"&amp;RIGHT(BZ$1,2)),DATEVALUE("9/30/20"&amp;RIGHT(CA$1,2)),Holidays!$J$3:$J$937),
IF($T574&gt;=DATEVALUE("10/1/20"&amp;RIGHT(BZ$1,2)),NETWORKDAYS($T574,DATEVALUE("9/30/20"&amp;RIGHT(CA$1,2)),Holidays!$J$3:$J$937),"")))),"")/(NETWORKDAYS($T574,$U574,Holidays!$J$3:$J$937)),0))</f>
        <v/>
      </c>
      <c r="CB574" s="87" t="str">
        <f>IF($Q574="","",IFERROR(IF(OR(AND($T574&gt;=DATEVALUE("10/1/20"&amp;RIGHT(CA$1,2)),$T574&lt;=DATEVALUE("9/30/20"&amp;RIGHT(CB$1,2))),AND($U574&gt;=DATEVALUE("10/1/20"&amp;RIGHT(CA$1,2)),$U574&lt;=DATEVALUE("9/30/20"&amp;RIGHT(CB$1,2))),AND($T574&lt;=DATEVALUE("10/1/20"&amp;RIGHT(CA$1,2)),$U574&gt;=DATEVALUE("9/30/20"&amp;RIGHT(CB$1,2)))),
IF(AND($T574&gt;=DATEVALUE("10/1/20"&amp;RIGHT(CA$1,2)),$U574&lt;=DATEVALUE("9/30/20"&amp;RIGHT(CB$1,2))),NETWORKDAYS($T574,$U574,Holidays!$J$3:$J$937),
IF(AND($T574&lt;DATEVALUE("10/1/20"&amp;RIGHT(CA$1,2)),$U574&lt;=DATEVALUE("9/30/20"&amp;RIGHT(CB$1,2))),NETWORKDAYS(DATEVALUE("10/1/20"&amp;RIGHT(CA$1,2)),$U574,Holidays!$J$3:$J$937),
IF($T574&lt;DATEVALUE("10/1/20"&amp;RIGHT(CA$1,2)),NETWORKDAYS(DATEVALUE("10/1/20"&amp;RIGHT(CA$1,2)),DATEVALUE("9/30/20"&amp;RIGHT(CB$1,2)),Holidays!$J$3:$J$937),
IF($T574&gt;=DATEVALUE("10/1/20"&amp;RIGHT(CA$1,2)),NETWORKDAYS($T574,DATEVALUE("9/30/20"&amp;RIGHT(CB$1,2)),Holidays!$J$3:$J$937),"")))),"")/(NETWORKDAYS($T574,$U574,Holidays!$J$3:$J$937)),0))</f>
        <v/>
      </c>
    </row>
    <row r="575" spans="1:80">
      <c r="A575" s="97"/>
      <c r="B575" s="98" t="str">
        <f ca="1">IF(NOT($A575=""),OFFSET('WBS Reference &amp; User Procedure'!$A$1,MATCH($A575,'WBS Reference &amp; User Procedure'!$A:$A,0)-1,1),"")</f>
        <v/>
      </c>
      <c r="D575" s="97"/>
      <c r="I575" s="78"/>
      <c r="T575" s="104" t="str">
        <f>IF(NOT(Q575=""),IF(NOT($S575=""),$S575,#REF!),"")</f>
        <v/>
      </c>
      <c r="U575" s="104" t="str">
        <f>IF(NOT(Q575=""),WORKDAY(T575,Q575,Holidays!$J$3:$J$937),"")</f>
        <v/>
      </c>
      <c r="V575" s="104"/>
      <c r="W575" s="104"/>
      <c r="X575" s="101" t="str">
        <f t="shared" si="123"/>
        <v/>
      </c>
      <c r="AL575" s="87" t="str">
        <f t="shared" ca="1" si="120"/>
        <v/>
      </c>
      <c r="AN575" s="87" t="str">
        <f t="shared" ca="1" si="126"/>
        <v/>
      </c>
      <c r="AO575" s="87" t="str">
        <f t="shared" ca="1" si="126"/>
        <v/>
      </c>
      <c r="AP575" s="87" t="str">
        <f t="shared" ca="1" si="126"/>
        <v/>
      </c>
      <c r="AQ575" s="87" t="str">
        <f t="shared" ca="1" si="126"/>
        <v/>
      </c>
      <c r="AR575" s="87" t="str">
        <f t="shared" ca="1" si="126"/>
        <v/>
      </c>
      <c r="AS575" s="87" t="str">
        <f t="shared" ca="1" si="126"/>
        <v/>
      </c>
      <c r="AT575" s="87" t="str">
        <f t="shared" ca="1" si="126"/>
        <v/>
      </c>
      <c r="AU575" s="87" t="str">
        <f t="shared" ca="1" si="126"/>
        <v/>
      </c>
      <c r="AV575" s="87" t="str">
        <f t="shared" ca="1" si="126"/>
        <v/>
      </c>
      <c r="AW575" s="87" t="str">
        <f t="shared" ca="1" si="126"/>
        <v/>
      </c>
      <c r="AX575" s="87" t="str">
        <f t="shared" ca="1" si="127"/>
        <v/>
      </c>
      <c r="AY575" s="87" t="str">
        <f t="shared" ca="1" si="127"/>
        <v/>
      </c>
      <c r="AZ575" s="87" t="str">
        <f t="shared" ca="1" si="127"/>
        <v/>
      </c>
      <c r="BA575" s="87" t="str">
        <f t="shared" ca="1" si="127"/>
        <v/>
      </c>
      <c r="BB575" s="87" t="str">
        <f t="shared" ca="1" si="127"/>
        <v/>
      </c>
      <c r="BC575" s="87" t="str">
        <f t="shared" ca="1" si="127"/>
        <v/>
      </c>
      <c r="BD575" s="87" t="str">
        <f t="shared" ca="1" si="127"/>
        <v/>
      </c>
      <c r="BE575" s="87" t="str">
        <f t="shared" ca="1" si="127"/>
        <v/>
      </c>
      <c r="BF575" s="87" t="str">
        <f t="shared" ca="1" si="127"/>
        <v/>
      </c>
      <c r="BG575" s="87" t="str">
        <f t="shared" ca="1" si="127"/>
        <v/>
      </c>
      <c r="BI575" s="87" t="str">
        <f>IF($Q575="","",IFERROR(IF(OR(AND($T575&gt;=DATEVALUE("10/1/20"&amp;RIGHT(BH$1,2)),$T575&lt;=DATEVALUE("9/30/20"&amp;RIGHT(BI$1,2))),AND($U575&gt;=DATEVALUE("10/1/20"&amp;RIGHT(BH$1,2)),$U575&lt;=DATEVALUE("9/30/20"&amp;RIGHT(BI$1,2))),AND($T575&lt;=DATEVALUE("10/1/20"&amp;RIGHT(BH$1,2)),$U575&gt;=DATEVALUE("9/30/20"&amp;RIGHT(BI$1,2)))),
IF(AND($T575&gt;=DATEVALUE("10/1/20"&amp;RIGHT(BH$1,2)),$U575&lt;=DATEVALUE("9/30/20"&amp;RIGHT(BI$1,2))),NETWORKDAYS($T575,$U575,Holidays!$J$3:$J$937),
IF(AND($T575&lt;DATEVALUE("10/1/20"&amp;RIGHT(BH$1,2)),$U575&lt;=DATEVALUE("9/30/20"&amp;RIGHT(BI$1,2))),NETWORKDAYS(DATEVALUE("10/1/20"&amp;RIGHT(BH$1,2)),$U575,Holidays!$J$3:$J$937),
IF($T575&lt;DATEVALUE("10/1/20"&amp;RIGHT(BH$1,2)),NETWORKDAYS(DATEVALUE("10/1/20"&amp;RIGHT(BH$1,2)),DATEVALUE("9/30/20"&amp;RIGHT(BI$1,2)),Holidays!$J$3:$J$937),
IF($T575&gt;=DATEVALUE("10/1/20"&amp;RIGHT(BH$1,2)),NETWORKDAYS($T575,DATEVALUE("9/30/20"&amp;RIGHT(BI$1,2)),Holidays!$J$3:$J$937),"")))),"")/(NETWORKDAYS($T575,$U575,Holidays!$J$3:$J$937)),0))</f>
        <v/>
      </c>
      <c r="BJ575" s="87" t="str">
        <f>IF($Q575="","",IFERROR(IF(OR(AND($T575&gt;=DATEVALUE("10/1/20"&amp;RIGHT(BI$1,2)),$T575&lt;=DATEVALUE("9/30/20"&amp;RIGHT(BJ$1,2))),AND($U575&gt;=DATEVALUE("10/1/20"&amp;RIGHT(BI$1,2)),$U575&lt;=DATEVALUE("9/30/20"&amp;RIGHT(BJ$1,2))),AND($T575&lt;=DATEVALUE("10/1/20"&amp;RIGHT(BI$1,2)),$U575&gt;=DATEVALUE("9/30/20"&amp;RIGHT(BJ$1,2)))),
IF(AND($T575&gt;=DATEVALUE("10/1/20"&amp;RIGHT(BI$1,2)),$U575&lt;=DATEVALUE("9/30/20"&amp;RIGHT(BJ$1,2))),NETWORKDAYS($T575,$U575,Holidays!$J$3:$J$937),
IF(AND($T575&lt;DATEVALUE("10/1/20"&amp;RIGHT(BI$1,2)),$U575&lt;=DATEVALUE("9/30/20"&amp;RIGHT(BJ$1,2))),NETWORKDAYS(DATEVALUE("10/1/20"&amp;RIGHT(BI$1,2)),$U575,Holidays!$J$3:$J$937),
IF($T575&lt;DATEVALUE("10/1/20"&amp;RIGHT(BI$1,2)),NETWORKDAYS(DATEVALUE("10/1/20"&amp;RIGHT(BI$1,2)),DATEVALUE("9/30/20"&amp;RIGHT(BJ$1,2)),Holidays!$J$3:$J$937),
IF($T575&gt;=DATEVALUE("10/1/20"&amp;RIGHT(BI$1,2)),NETWORKDAYS($T575,DATEVALUE("9/30/20"&amp;RIGHT(BJ$1,2)),Holidays!$J$3:$J$937),"")))),"")/(NETWORKDAYS($T575,$U575,Holidays!$J$3:$J$937)),0))</f>
        <v/>
      </c>
      <c r="BK575" s="87" t="str">
        <f>IF($Q575="","",IFERROR(IF(OR(AND($T575&gt;=DATEVALUE("10/1/20"&amp;RIGHT(BJ$1,2)),$T575&lt;=DATEVALUE("9/30/20"&amp;RIGHT(BK$1,2))),AND($U575&gt;=DATEVALUE("10/1/20"&amp;RIGHT(BJ$1,2)),$U575&lt;=DATEVALUE("9/30/20"&amp;RIGHT(BK$1,2))),AND($T575&lt;=DATEVALUE("10/1/20"&amp;RIGHT(BJ$1,2)),$U575&gt;=DATEVALUE("9/30/20"&amp;RIGHT(BK$1,2)))),
IF(AND($T575&gt;=DATEVALUE("10/1/20"&amp;RIGHT(BJ$1,2)),$U575&lt;=DATEVALUE("9/30/20"&amp;RIGHT(BK$1,2))),NETWORKDAYS($T575,$U575,Holidays!$J$3:$J$937),
IF(AND($T575&lt;DATEVALUE("10/1/20"&amp;RIGHT(BJ$1,2)),$U575&lt;=DATEVALUE("9/30/20"&amp;RIGHT(BK$1,2))),NETWORKDAYS(DATEVALUE("10/1/20"&amp;RIGHT(BJ$1,2)),$U575,Holidays!$J$3:$J$937),
IF($T575&lt;DATEVALUE("10/1/20"&amp;RIGHT(BJ$1,2)),NETWORKDAYS(DATEVALUE("10/1/20"&amp;RIGHT(BJ$1,2)),DATEVALUE("9/30/20"&amp;RIGHT(BK$1,2)),Holidays!$J$3:$J$937),
IF($T575&gt;=DATEVALUE("10/1/20"&amp;RIGHT(BJ$1,2)),NETWORKDAYS($T575,DATEVALUE("9/30/20"&amp;RIGHT(BK$1,2)),Holidays!$J$3:$J$937),"")))),"")/(NETWORKDAYS($T575,$U575,Holidays!$J$3:$J$937)),0))</f>
        <v/>
      </c>
      <c r="BL575" s="87" t="str">
        <f>IF($Q575="","",IFERROR(IF(OR(AND($T575&gt;=DATEVALUE("10/1/20"&amp;RIGHT(BK$1,2)),$T575&lt;=DATEVALUE("9/30/20"&amp;RIGHT(BL$1,2))),AND($U575&gt;=DATEVALUE("10/1/20"&amp;RIGHT(BK$1,2)),$U575&lt;=DATEVALUE("9/30/20"&amp;RIGHT(BL$1,2))),AND($T575&lt;=DATEVALUE("10/1/20"&amp;RIGHT(BK$1,2)),$U575&gt;=DATEVALUE("9/30/20"&amp;RIGHT(BL$1,2)))),
IF(AND($T575&gt;=DATEVALUE("10/1/20"&amp;RIGHT(BK$1,2)),$U575&lt;=DATEVALUE("9/30/20"&amp;RIGHT(BL$1,2))),NETWORKDAYS($T575,$U575,Holidays!$J$3:$J$937),
IF(AND($T575&lt;DATEVALUE("10/1/20"&amp;RIGHT(BK$1,2)),$U575&lt;=DATEVALUE("9/30/20"&amp;RIGHT(BL$1,2))),NETWORKDAYS(DATEVALUE("10/1/20"&amp;RIGHT(BK$1,2)),$U575,Holidays!$J$3:$J$937),
IF($T575&lt;DATEVALUE("10/1/20"&amp;RIGHT(BK$1,2)),NETWORKDAYS(DATEVALUE("10/1/20"&amp;RIGHT(BK$1,2)),DATEVALUE("9/30/20"&amp;RIGHT(BL$1,2)),Holidays!$J$3:$J$937),
IF($T575&gt;=DATEVALUE("10/1/20"&amp;RIGHT(BK$1,2)),NETWORKDAYS($T575,DATEVALUE("9/30/20"&amp;RIGHT(BL$1,2)),Holidays!$J$3:$J$937),"")))),"")/(NETWORKDAYS($T575,$U575,Holidays!$J$3:$J$937)),0))</f>
        <v/>
      </c>
      <c r="BM575" s="87" t="str">
        <f>IF($Q575="","",IFERROR(IF(OR(AND($T575&gt;=DATEVALUE("10/1/20"&amp;RIGHT(BL$1,2)),$T575&lt;=DATEVALUE("9/30/20"&amp;RIGHT(BM$1,2))),AND($U575&gt;=DATEVALUE("10/1/20"&amp;RIGHT(BL$1,2)),$U575&lt;=DATEVALUE("9/30/20"&amp;RIGHT(BM$1,2))),AND($T575&lt;=DATEVALUE("10/1/20"&amp;RIGHT(BL$1,2)),$U575&gt;=DATEVALUE("9/30/20"&amp;RIGHT(BM$1,2)))),
IF(AND($T575&gt;=DATEVALUE("10/1/20"&amp;RIGHT(BL$1,2)),$U575&lt;=DATEVALUE("9/30/20"&amp;RIGHT(BM$1,2))),NETWORKDAYS($T575,$U575,Holidays!$J$3:$J$937),
IF(AND($T575&lt;DATEVALUE("10/1/20"&amp;RIGHT(BL$1,2)),$U575&lt;=DATEVALUE("9/30/20"&amp;RIGHT(BM$1,2))),NETWORKDAYS(DATEVALUE("10/1/20"&amp;RIGHT(BL$1,2)),$U575,Holidays!$J$3:$J$937),
IF($T575&lt;DATEVALUE("10/1/20"&amp;RIGHT(BL$1,2)),NETWORKDAYS(DATEVALUE("10/1/20"&amp;RIGHT(BL$1,2)),DATEVALUE("9/30/20"&amp;RIGHT(BM$1,2)),Holidays!$J$3:$J$937),
IF($T575&gt;=DATEVALUE("10/1/20"&amp;RIGHT(BL$1,2)),NETWORKDAYS($T575,DATEVALUE("9/30/20"&amp;RIGHT(BM$1,2)),Holidays!$J$3:$J$937),"")))),"")/(NETWORKDAYS($T575,$U575,Holidays!$J$3:$J$937)),0))</f>
        <v/>
      </c>
      <c r="BN575" s="87" t="str">
        <f>IF($Q575="","",IFERROR(IF(OR(AND($T575&gt;=DATEVALUE("10/1/20"&amp;RIGHT(BM$1,2)),$T575&lt;=DATEVALUE("9/30/20"&amp;RIGHT(BN$1,2))),AND($U575&gt;=DATEVALUE("10/1/20"&amp;RIGHT(BM$1,2)),$U575&lt;=DATEVALUE("9/30/20"&amp;RIGHT(BN$1,2))),AND($T575&lt;=DATEVALUE("10/1/20"&amp;RIGHT(BM$1,2)),$U575&gt;=DATEVALUE("9/30/20"&amp;RIGHT(BN$1,2)))),
IF(AND($T575&gt;=DATEVALUE("10/1/20"&amp;RIGHT(BM$1,2)),$U575&lt;=DATEVALUE("9/30/20"&amp;RIGHT(BN$1,2))),NETWORKDAYS($T575,$U575,Holidays!$J$3:$J$937),
IF(AND($T575&lt;DATEVALUE("10/1/20"&amp;RIGHT(BM$1,2)),$U575&lt;=DATEVALUE("9/30/20"&amp;RIGHT(BN$1,2))),NETWORKDAYS(DATEVALUE("10/1/20"&amp;RIGHT(BM$1,2)),$U575,Holidays!$J$3:$J$937),
IF($T575&lt;DATEVALUE("10/1/20"&amp;RIGHT(BM$1,2)),NETWORKDAYS(DATEVALUE("10/1/20"&amp;RIGHT(BM$1,2)),DATEVALUE("9/30/20"&amp;RIGHT(BN$1,2)),Holidays!$J$3:$J$937),
IF($T575&gt;=DATEVALUE("10/1/20"&amp;RIGHT(BM$1,2)),NETWORKDAYS($T575,DATEVALUE("9/30/20"&amp;RIGHT(BN$1,2)),Holidays!$J$3:$J$937),"")))),"")/(NETWORKDAYS($T575,$U575,Holidays!$J$3:$J$937)),0))</f>
        <v/>
      </c>
      <c r="BO575" s="87" t="str">
        <f>IF($Q575="","",IFERROR(IF(OR(AND($T575&gt;=DATEVALUE("10/1/20"&amp;RIGHT(BN$1,2)),$T575&lt;=DATEVALUE("9/30/20"&amp;RIGHT(BO$1,2))),AND($U575&gt;=DATEVALUE("10/1/20"&amp;RIGHT(BN$1,2)),$U575&lt;=DATEVALUE("9/30/20"&amp;RIGHT(BO$1,2))),AND($T575&lt;=DATEVALUE("10/1/20"&amp;RIGHT(BN$1,2)),$U575&gt;=DATEVALUE("9/30/20"&amp;RIGHT(BO$1,2)))),
IF(AND($T575&gt;=DATEVALUE("10/1/20"&amp;RIGHT(BN$1,2)),$U575&lt;=DATEVALUE("9/30/20"&amp;RIGHT(BO$1,2))),NETWORKDAYS($T575,$U575,Holidays!$J$3:$J$937),
IF(AND($T575&lt;DATEVALUE("10/1/20"&amp;RIGHT(BN$1,2)),$U575&lt;=DATEVALUE("9/30/20"&amp;RIGHT(BO$1,2))),NETWORKDAYS(DATEVALUE("10/1/20"&amp;RIGHT(BN$1,2)),$U575,Holidays!$J$3:$J$937),
IF($T575&lt;DATEVALUE("10/1/20"&amp;RIGHT(BN$1,2)),NETWORKDAYS(DATEVALUE("10/1/20"&amp;RIGHT(BN$1,2)),DATEVALUE("9/30/20"&amp;RIGHT(BO$1,2)),Holidays!$J$3:$J$937),
IF($T575&gt;=DATEVALUE("10/1/20"&amp;RIGHT(BN$1,2)),NETWORKDAYS($T575,DATEVALUE("9/30/20"&amp;RIGHT(BO$1,2)),Holidays!$J$3:$J$937),"")))),"")/(NETWORKDAYS($T575,$U575,Holidays!$J$3:$J$937)),0))</f>
        <v/>
      </c>
      <c r="BP575" s="87" t="str">
        <f>IF($Q575="","",IFERROR(IF(OR(AND($T575&gt;=DATEVALUE("10/1/20"&amp;RIGHT(BO$1,2)),$T575&lt;=DATEVALUE("9/30/20"&amp;RIGHT(BP$1,2))),AND($U575&gt;=DATEVALUE("10/1/20"&amp;RIGHT(BO$1,2)),$U575&lt;=DATEVALUE("9/30/20"&amp;RIGHT(BP$1,2))),AND($T575&lt;=DATEVALUE("10/1/20"&amp;RIGHT(BO$1,2)),$U575&gt;=DATEVALUE("9/30/20"&amp;RIGHT(BP$1,2)))),
IF(AND($T575&gt;=DATEVALUE("10/1/20"&amp;RIGHT(BO$1,2)),$U575&lt;=DATEVALUE("9/30/20"&amp;RIGHT(BP$1,2))),NETWORKDAYS($T575,$U575,Holidays!$J$3:$J$937),
IF(AND($T575&lt;DATEVALUE("10/1/20"&amp;RIGHT(BO$1,2)),$U575&lt;=DATEVALUE("9/30/20"&amp;RIGHT(BP$1,2))),NETWORKDAYS(DATEVALUE("10/1/20"&amp;RIGHT(BO$1,2)),$U575,Holidays!$J$3:$J$937),
IF($T575&lt;DATEVALUE("10/1/20"&amp;RIGHT(BO$1,2)),NETWORKDAYS(DATEVALUE("10/1/20"&amp;RIGHT(BO$1,2)),DATEVALUE("9/30/20"&amp;RIGHT(BP$1,2)),Holidays!$J$3:$J$937),
IF($T575&gt;=DATEVALUE("10/1/20"&amp;RIGHT(BO$1,2)),NETWORKDAYS($T575,DATEVALUE("9/30/20"&amp;RIGHT(BP$1,2)),Holidays!$J$3:$J$937),"")))),"")/(NETWORKDAYS($T575,$U575,Holidays!$J$3:$J$937)),0))</f>
        <v/>
      </c>
      <c r="BQ575" s="87" t="str">
        <f>IF($Q575="","",IFERROR(IF(OR(AND($T575&gt;=DATEVALUE("10/1/20"&amp;RIGHT(BP$1,2)),$T575&lt;=DATEVALUE("9/30/20"&amp;RIGHT(BQ$1,2))),AND($U575&gt;=DATEVALUE("10/1/20"&amp;RIGHT(BP$1,2)),$U575&lt;=DATEVALUE("9/30/20"&amp;RIGHT(BQ$1,2))),AND($T575&lt;=DATEVALUE("10/1/20"&amp;RIGHT(BP$1,2)),$U575&gt;=DATEVALUE("9/30/20"&amp;RIGHT(BQ$1,2)))),
IF(AND($T575&gt;=DATEVALUE("10/1/20"&amp;RIGHT(BP$1,2)),$U575&lt;=DATEVALUE("9/30/20"&amp;RIGHT(BQ$1,2))),NETWORKDAYS($T575,$U575,Holidays!$J$3:$J$937),
IF(AND($T575&lt;DATEVALUE("10/1/20"&amp;RIGHT(BP$1,2)),$U575&lt;=DATEVALUE("9/30/20"&amp;RIGHT(BQ$1,2))),NETWORKDAYS(DATEVALUE("10/1/20"&amp;RIGHT(BP$1,2)),$U575,Holidays!$J$3:$J$937),
IF($T575&lt;DATEVALUE("10/1/20"&amp;RIGHT(BP$1,2)),NETWORKDAYS(DATEVALUE("10/1/20"&amp;RIGHT(BP$1,2)),DATEVALUE("9/30/20"&amp;RIGHT(BQ$1,2)),Holidays!$J$3:$J$937),
IF($T575&gt;=DATEVALUE("10/1/20"&amp;RIGHT(BP$1,2)),NETWORKDAYS($T575,DATEVALUE("9/30/20"&amp;RIGHT(BQ$1,2)),Holidays!$J$3:$J$937),"")))),"")/(NETWORKDAYS($T575,$U575,Holidays!$J$3:$J$937)),0))</f>
        <v/>
      </c>
      <c r="BR575" s="87" t="str">
        <f>IF($Q575="","",IFERROR(IF(OR(AND($T575&gt;=DATEVALUE("10/1/20"&amp;RIGHT(BQ$1,2)),$T575&lt;=DATEVALUE("9/30/20"&amp;RIGHT(BR$1,2))),AND($U575&gt;=DATEVALUE("10/1/20"&amp;RIGHT(BQ$1,2)),$U575&lt;=DATEVALUE("9/30/20"&amp;RIGHT(BR$1,2))),AND($T575&lt;=DATEVALUE("10/1/20"&amp;RIGHT(BQ$1,2)),$U575&gt;=DATEVALUE("9/30/20"&amp;RIGHT(BR$1,2)))),
IF(AND($T575&gt;=DATEVALUE("10/1/20"&amp;RIGHT(BQ$1,2)),$U575&lt;=DATEVALUE("9/30/20"&amp;RIGHT(BR$1,2))),NETWORKDAYS($T575,$U575,Holidays!$J$3:$J$937),
IF(AND($T575&lt;DATEVALUE("10/1/20"&amp;RIGHT(BQ$1,2)),$U575&lt;=DATEVALUE("9/30/20"&amp;RIGHT(BR$1,2))),NETWORKDAYS(DATEVALUE("10/1/20"&amp;RIGHT(BQ$1,2)),$U575,Holidays!$J$3:$J$937),
IF($T575&lt;DATEVALUE("10/1/20"&amp;RIGHT(BQ$1,2)),NETWORKDAYS(DATEVALUE("10/1/20"&amp;RIGHT(BQ$1,2)),DATEVALUE("9/30/20"&amp;RIGHT(BR$1,2)),Holidays!$J$3:$J$937),
IF($T575&gt;=DATEVALUE("10/1/20"&amp;RIGHT(BQ$1,2)),NETWORKDAYS($T575,DATEVALUE("9/30/20"&amp;RIGHT(BR$1,2)),Holidays!$J$3:$J$937),"")))),"")/(NETWORKDAYS($T575,$U575,Holidays!$J$3:$J$937)),0))</f>
        <v/>
      </c>
      <c r="BS575" s="87" t="str">
        <f>IF($Q575="","",IFERROR(IF(OR(AND($T575&gt;=DATEVALUE("10/1/20"&amp;RIGHT(BR$1,2)),$T575&lt;=DATEVALUE("9/30/20"&amp;RIGHT(BS$1,2))),AND($U575&gt;=DATEVALUE("10/1/20"&amp;RIGHT(BR$1,2)),$U575&lt;=DATEVALUE("9/30/20"&amp;RIGHT(BS$1,2))),AND($T575&lt;=DATEVALUE("10/1/20"&amp;RIGHT(BR$1,2)),$U575&gt;=DATEVALUE("9/30/20"&amp;RIGHT(BS$1,2)))),
IF(AND($T575&gt;=DATEVALUE("10/1/20"&amp;RIGHT(BR$1,2)),$U575&lt;=DATEVALUE("9/30/20"&amp;RIGHT(BS$1,2))),NETWORKDAYS($T575,$U575,Holidays!$J$3:$J$937),
IF(AND($T575&lt;DATEVALUE("10/1/20"&amp;RIGHT(BR$1,2)),$U575&lt;=DATEVALUE("9/30/20"&amp;RIGHT(BS$1,2))),NETWORKDAYS(DATEVALUE("10/1/20"&amp;RIGHT(BR$1,2)),$U575,Holidays!$J$3:$J$937),
IF($T575&lt;DATEVALUE("10/1/20"&amp;RIGHT(BR$1,2)),NETWORKDAYS(DATEVALUE("10/1/20"&amp;RIGHT(BR$1,2)),DATEVALUE("9/30/20"&amp;RIGHT(BS$1,2)),Holidays!$J$3:$J$937),
IF($T575&gt;=DATEVALUE("10/1/20"&amp;RIGHT(BR$1,2)),NETWORKDAYS($T575,DATEVALUE("9/30/20"&amp;RIGHT(BS$1,2)),Holidays!$J$3:$J$937),"")))),"")/(NETWORKDAYS($T575,$U575,Holidays!$J$3:$J$937)),0))</f>
        <v/>
      </c>
      <c r="BT575" s="87" t="str">
        <f>IF($Q575="","",IFERROR(IF(OR(AND($T575&gt;=DATEVALUE("10/1/20"&amp;RIGHT(BS$1,2)),$T575&lt;=DATEVALUE("9/30/20"&amp;RIGHT(BT$1,2))),AND($U575&gt;=DATEVALUE("10/1/20"&amp;RIGHT(BS$1,2)),$U575&lt;=DATEVALUE("9/30/20"&amp;RIGHT(BT$1,2))),AND($T575&lt;=DATEVALUE("10/1/20"&amp;RIGHT(BS$1,2)),$U575&gt;=DATEVALUE("9/30/20"&amp;RIGHT(BT$1,2)))),
IF(AND($T575&gt;=DATEVALUE("10/1/20"&amp;RIGHT(BS$1,2)),$U575&lt;=DATEVALUE("9/30/20"&amp;RIGHT(BT$1,2))),NETWORKDAYS($T575,$U575,Holidays!$J$3:$J$937),
IF(AND($T575&lt;DATEVALUE("10/1/20"&amp;RIGHT(BS$1,2)),$U575&lt;=DATEVALUE("9/30/20"&amp;RIGHT(BT$1,2))),NETWORKDAYS(DATEVALUE("10/1/20"&amp;RIGHT(BS$1,2)),$U575,Holidays!$J$3:$J$937),
IF($T575&lt;DATEVALUE("10/1/20"&amp;RIGHT(BS$1,2)),NETWORKDAYS(DATEVALUE("10/1/20"&amp;RIGHT(BS$1,2)),DATEVALUE("9/30/20"&amp;RIGHT(BT$1,2)),Holidays!$J$3:$J$937),
IF($T575&gt;=DATEVALUE("10/1/20"&amp;RIGHT(BS$1,2)),NETWORKDAYS($T575,DATEVALUE("9/30/20"&amp;RIGHT(BT$1,2)),Holidays!$J$3:$J$937),"")))),"")/(NETWORKDAYS($T575,$U575,Holidays!$J$3:$J$937)),0))</f>
        <v/>
      </c>
      <c r="BU575" s="87" t="str">
        <f>IF($Q575="","",IFERROR(IF(OR(AND($T575&gt;=DATEVALUE("10/1/20"&amp;RIGHT(BT$1,2)),$T575&lt;=DATEVALUE("9/30/20"&amp;RIGHT(BU$1,2))),AND($U575&gt;=DATEVALUE("10/1/20"&amp;RIGHT(BT$1,2)),$U575&lt;=DATEVALUE("9/30/20"&amp;RIGHT(BU$1,2))),AND($T575&lt;=DATEVALUE("10/1/20"&amp;RIGHT(BT$1,2)),$U575&gt;=DATEVALUE("9/30/20"&amp;RIGHT(BU$1,2)))),
IF(AND($T575&gt;=DATEVALUE("10/1/20"&amp;RIGHT(BT$1,2)),$U575&lt;=DATEVALUE("9/30/20"&amp;RIGHT(BU$1,2))),NETWORKDAYS($T575,$U575,Holidays!$J$3:$J$937),
IF(AND($T575&lt;DATEVALUE("10/1/20"&amp;RIGHT(BT$1,2)),$U575&lt;=DATEVALUE("9/30/20"&amp;RIGHT(BU$1,2))),NETWORKDAYS(DATEVALUE("10/1/20"&amp;RIGHT(BT$1,2)),$U575,Holidays!$J$3:$J$937),
IF($T575&lt;DATEVALUE("10/1/20"&amp;RIGHT(BT$1,2)),NETWORKDAYS(DATEVALUE("10/1/20"&amp;RIGHT(BT$1,2)),DATEVALUE("9/30/20"&amp;RIGHT(BU$1,2)),Holidays!$J$3:$J$937),
IF($T575&gt;=DATEVALUE("10/1/20"&amp;RIGHT(BT$1,2)),NETWORKDAYS($T575,DATEVALUE("9/30/20"&amp;RIGHT(BU$1,2)),Holidays!$J$3:$J$937),"")))),"")/(NETWORKDAYS($T575,$U575,Holidays!$J$3:$J$937)),0))</f>
        <v/>
      </c>
      <c r="BV575" s="87" t="str">
        <f>IF($Q575="","",IFERROR(IF(OR(AND($T575&gt;=DATEVALUE("10/1/20"&amp;RIGHT(BU$1,2)),$T575&lt;=DATEVALUE("9/30/20"&amp;RIGHT(BV$1,2))),AND($U575&gt;=DATEVALUE("10/1/20"&amp;RIGHT(BU$1,2)),$U575&lt;=DATEVALUE("9/30/20"&amp;RIGHT(BV$1,2))),AND($T575&lt;=DATEVALUE("10/1/20"&amp;RIGHT(BU$1,2)),$U575&gt;=DATEVALUE("9/30/20"&amp;RIGHT(BV$1,2)))),
IF(AND($T575&gt;=DATEVALUE("10/1/20"&amp;RIGHT(BU$1,2)),$U575&lt;=DATEVALUE("9/30/20"&amp;RIGHT(BV$1,2))),NETWORKDAYS($T575,$U575,Holidays!$J$3:$J$937),
IF(AND($T575&lt;DATEVALUE("10/1/20"&amp;RIGHT(BU$1,2)),$U575&lt;=DATEVALUE("9/30/20"&amp;RIGHT(BV$1,2))),NETWORKDAYS(DATEVALUE("10/1/20"&amp;RIGHT(BU$1,2)),$U575,Holidays!$J$3:$J$937),
IF($T575&lt;DATEVALUE("10/1/20"&amp;RIGHT(BU$1,2)),NETWORKDAYS(DATEVALUE("10/1/20"&amp;RIGHT(BU$1,2)),DATEVALUE("9/30/20"&amp;RIGHT(BV$1,2)),Holidays!$J$3:$J$937),
IF($T575&gt;=DATEVALUE("10/1/20"&amp;RIGHT(BU$1,2)),NETWORKDAYS($T575,DATEVALUE("9/30/20"&amp;RIGHT(BV$1,2)),Holidays!$J$3:$J$937),"")))),"")/(NETWORKDAYS($T575,$U575,Holidays!$J$3:$J$937)),0))</f>
        <v/>
      </c>
      <c r="BW575" s="87" t="str">
        <f>IF($Q575="","",IFERROR(IF(OR(AND($T575&gt;=DATEVALUE("10/1/20"&amp;RIGHT(BV$1,2)),$T575&lt;=DATEVALUE("9/30/20"&amp;RIGHT(BW$1,2))),AND($U575&gt;=DATEVALUE("10/1/20"&amp;RIGHT(BV$1,2)),$U575&lt;=DATEVALUE("9/30/20"&amp;RIGHT(BW$1,2))),AND($T575&lt;=DATEVALUE("10/1/20"&amp;RIGHT(BV$1,2)),$U575&gt;=DATEVALUE("9/30/20"&amp;RIGHT(BW$1,2)))),
IF(AND($T575&gt;=DATEVALUE("10/1/20"&amp;RIGHT(BV$1,2)),$U575&lt;=DATEVALUE("9/30/20"&amp;RIGHT(BW$1,2))),NETWORKDAYS($T575,$U575,Holidays!$J$3:$J$937),
IF(AND($T575&lt;DATEVALUE("10/1/20"&amp;RIGHT(BV$1,2)),$U575&lt;=DATEVALUE("9/30/20"&amp;RIGHT(BW$1,2))),NETWORKDAYS(DATEVALUE("10/1/20"&amp;RIGHT(BV$1,2)),$U575,Holidays!$J$3:$J$937),
IF($T575&lt;DATEVALUE("10/1/20"&amp;RIGHT(BV$1,2)),NETWORKDAYS(DATEVALUE("10/1/20"&amp;RIGHT(BV$1,2)),DATEVALUE("9/30/20"&amp;RIGHT(BW$1,2)),Holidays!$J$3:$J$937),
IF($T575&gt;=DATEVALUE("10/1/20"&amp;RIGHT(BV$1,2)),NETWORKDAYS($T575,DATEVALUE("9/30/20"&amp;RIGHT(BW$1,2)),Holidays!$J$3:$J$937),"")))),"")/(NETWORKDAYS($T575,$U575,Holidays!$J$3:$J$937)),0))</f>
        <v/>
      </c>
      <c r="BX575" s="87" t="str">
        <f>IF($Q575="","",IFERROR(IF(OR(AND($T575&gt;=DATEVALUE("10/1/20"&amp;RIGHT(BW$1,2)),$T575&lt;=DATEVALUE("9/30/20"&amp;RIGHT(BX$1,2))),AND($U575&gt;=DATEVALUE("10/1/20"&amp;RIGHT(BW$1,2)),$U575&lt;=DATEVALUE("9/30/20"&amp;RIGHT(BX$1,2))),AND($T575&lt;=DATEVALUE("10/1/20"&amp;RIGHT(BW$1,2)),$U575&gt;=DATEVALUE("9/30/20"&amp;RIGHT(BX$1,2)))),
IF(AND($T575&gt;=DATEVALUE("10/1/20"&amp;RIGHT(BW$1,2)),$U575&lt;=DATEVALUE("9/30/20"&amp;RIGHT(BX$1,2))),NETWORKDAYS($T575,$U575,Holidays!$J$3:$J$937),
IF(AND($T575&lt;DATEVALUE("10/1/20"&amp;RIGHT(BW$1,2)),$U575&lt;=DATEVALUE("9/30/20"&amp;RIGHT(BX$1,2))),NETWORKDAYS(DATEVALUE("10/1/20"&amp;RIGHT(BW$1,2)),$U575,Holidays!$J$3:$J$937),
IF($T575&lt;DATEVALUE("10/1/20"&amp;RIGHT(BW$1,2)),NETWORKDAYS(DATEVALUE("10/1/20"&amp;RIGHT(BW$1,2)),DATEVALUE("9/30/20"&amp;RIGHT(BX$1,2)),Holidays!$J$3:$J$937),
IF($T575&gt;=DATEVALUE("10/1/20"&amp;RIGHT(BW$1,2)),NETWORKDAYS($T575,DATEVALUE("9/30/20"&amp;RIGHT(BX$1,2)),Holidays!$J$3:$J$937),"")))),"")/(NETWORKDAYS($T575,$U575,Holidays!$J$3:$J$937)),0))</f>
        <v/>
      </c>
      <c r="BY575" s="87" t="str">
        <f>IF($Q575="","",IFERROR(IF(OR(AND($T575&gt;=DATEVALUE("10/1/20"&amp;RIGHT(BX$1,2)),$T575&lt;=DATEVALUE("9/30/20"&amp;RIGHT(BY$1,2))),AND($U575&gt;=DATEVALUE("10/1/20"&amp;RIGHT(BX$1,2)),$U575&lt;=DATEVALUE("9/30/20"&amp;RIGHT(BY$1,2))),AND($T575&lt;=DATEVALUE("10/1/20"&amp;RIGHT(BX$1,2)),$U575&gt;=DATEVALUE("9/30/20"&amp;RIGHT(BY$1,2)))),
IF(AND($T575&gt;=DATEVALUE("10/1/20"&amp;RIGHT(BX$1,2)),$U575&lt;=DATEVALUE("9/30/20"&amp;RIGHT(BY$1,2))),NETWORKDAYS($T575,$U575,Holidays!$J$3:$J$937),
IF(AND($T575&lt;DATEVALUE("10/1/20"&amp;RIGHT(BX$1,2)),$U575&lt;=DATEVALUE("9/30/20"&amp;RIGHT(BY$1,2))),NETWORKDAYS(DATEVALUE("10/1/20"&amp;RIGHT(BX$1,2)),$U575,Holidays!$J$3:$J$937),
IF($T575&lt;DATEVALUE("10/1/20"&amp;RIGHT(BX$1,2)),NETWORKDAYS(DATEVALUE("10/1/20"&amp;RIGHT(BX$1,2)),DATEVALUE("9/30/20"&amp;RIGHT(BY$1,2)),Holidays!$J$3:$J$937),
IF($T575&gt;=DATEVALUE("10/1/20"&amp;RIGHT(BX$1,2)),NETWORKDAYS($T575,DATEVALUE("9/30/20"&amp;RIGHT(BY$1,2)),Holidays!$J$3:$J$937),"")))),"")/(NETWORKDAYS($T575,$U575,Holidays!$J$3:$J$937)),0))</f>
        <v/>
      </c>
      <c r="BZ575" s="87" t="str">
        <f>IF($Q575="","",IFERROR(IF(OR(AND($T575&gt;=DATEVALUE("10/1/20"&amp;RIGHT(BY$1,2)),$T575&lt;=DATEVALUE("9/30/20"&amp;RIGHT(BZ$1,2))),AND($U575&gt;=DATEVALUE("10/1/20"&amp;RIGHT(BY$1,2)),$U575&lt;=DATEVALUE("9/30/20"&amp;RIGHT(BZ$1,2))),AND($T575&lt;=DATEVALUE("10/1/20"&amp;RIGHT(BY$1,2)),$U575&gt;=DATEVALUE("9/30/20"&amp;RIGHT(BZ$1,2)))),
IF(AND($T575&gt;=DATEVALUE("10/1/20"&amp;RIGHT(BY$1,2)),$U575&lt;=DATEVALUE("9/30/20"&amp;RIGHT(BZ$1,2))),NETWORKDAYS($T575,$U575,Holidays!$J$3:$J$937),
IF(AND($T575&lt;DATEVALUE("10/1/20"&amp;RIGHT(BY$1,2)),$U575&lt;=DATEVALUE("9/30/20"&amp;RIGHT(BZ$1,2))),NETWORKDAYS(DATEVALUE("10/1/20"&amp;RIGHT(BY$1,2)),$U575,Holidays!$J$3:$J$937),
IF($T575&lt;DATEVALUE("10/1/20"&amp;RIGHT(BY$1,2)),NETWORKDAYS(DATEVALUE("10/1/20"&amp;RIGHT(BY$1,2)),DATEVALUE("9/30/20"&amp;RIGHT(BZ$1,2)),Holidays!$J$3:$J$937),
IF($T575&gt;=DATEVALUE("10/1/20"&amp;RIGHT(BY$1,2)),NETWORKDAYS($T575,DATEVALUE("9/30/20"&amp;RIGHT(BZ$1,2)),Holidays!$J$3:$J$937),"")))),"")/(NETWORKDAYS($T575,$U575,Holidays!$J$3:$J$937)),0))</f>
        <v/>
      </c>
      <c r="CA575" s="87" t="str">
        <f>IF($Q575="","",IFERROR(IF(OR(AND($T575&gt;=DATEVALUE("10/1/20"&amp;RIGHT(BZ$1,2)),$T575&lt;=DATEVALUE("9/30/20"&amp;RIGHT(CA$1,2))),AND($U575&gt;=DATEVALUE("10/1/20"&amp;RIGHT(BZ$1,2)),$U575&lt;=DATEVALUE("9/30/20"&amp;RIGHT(CA$1,2))),AND($T575&lt;=DATEVALUE("10/1/20"&amp;RIGHT(BZ$1,2)),$U575&gt;=DATEVALUE("9/30/20"&amp;RIGHT(CA$1,2)))),
IF(AND($T575&gt;=DATEVALUE("10/1/20"&amp;RIGHT(BZ$1,2)),$U575&lt;=DATEVALUE("9/30/20"&amp;RIGHT(CA$1,2))),NETWORKDAYS($T575,$U575,Holidays!$J$3:$J$937),
IF(AND($T575&lt;DATEVALUE("10/1/20"&amp;RIGHT(BZ$1,2)),$U575&lt;=DATEVALUE("9/30/20"&amp;RIGHT(CA$1,2))),NETWORKDAYS(DATEVALUE("10/1/20"&amp;RIGHT(BZ$1,2)),$U575,Holidays!$J$3:$J$937),
IF($T575&lt;DATEVALUE("10/1/20"&amp;RIGHT(BZ$1,2)),NETWORKDAYS(DATEVALUE("10/1/20"&amp;RIGHT(BZ$1,2)),DATEVALUE("9/30/20"&amp;RIGHT(CA$1,2)),Holidays!$J$3:$J$937),
IF($T575&gt;=DATEVALUE("10/1/20"&amp;RIGHT(BZ$1,2)),NETWORKDAYS($T575,DATEVALUE("9/30/20"&amp;RIGHT(CA$1,2)),Holidays!$J$3:$J$937),"")))),"")/(NETWORKDAYS($T575,$U575,Holidays!$J$3:$J$937)),0))</f>
        <v/>
      </c>
      <c r="CB575" s="87" t="str">
        <f>IF($Q575="","",IFERROR(IF(OR(AND($T575&gt;=DATEVALUE("10/1/20"&amp;RIGHT(CA$1,2)),$T575&lt;=DATEVALUE("9/30/20"&amp;RIGHT(CB$1,2))),AND($U575&gt;=DATEVALUE("10/1/20"&amp;RIGHT(CA$1,2)),$U575&lt;=DATEVALUE("9/30/20"&amp;RIGHT(CB$1,2))),AND($T575&lt;=DATEVALUE("10/1/20"&amp;RIGHT(CA$1,2)),$U575&gt;=DATEVALUE("9/30/20"&amp;RIGHT(CB$1,2)))),
IF(AND($T575&gt;=DATEVALUE("10/1/20"&amp;RIGHT(CA$1,2)),$U575&lt;=DATEVALUE("9/30/20"&amp;RIGHT(CB$1,2))),NETWORKDAYS($T575,$U575,Holidays!$J$3:$J$937),
IF(AND($T575&lt;DATEVALUE("10/1/20"&amp;RIGHT(CA$1,2)),$U575&lt;=DATEVALUE("9/30/20"&amp;RIGHT(CB$1,2))),NETWORKDAYS(DATEVALUE("10/1/20"&amp;RIGHT(CA$1,2)),$U575,Holidays!$J$3:$J$937),
IF($T575&lt;DATEVALUE("10/1/20"&amp;RIGHT(CA$1,2)),NETWORKDAYS(DATEVALUE("10/1/20"&amp;RIGHT(CA$1,2)),DATEVALUE("9/30/20"&amp;RIGHT(CB$1,2)),Holidays!$J$3:$J$937),
IF($T575&gt;=DATEVALUE("10/1/20"&amp;RIGHT(CA$1,2)),NETWORKDAYS($T575,DATEVALUE("9/30/20"&amp;RIGHT(CB$1,2)),Holidays!$J$3:$J$937),"")))),"")/(NETWORKDAYS($T575,$U575,Holidays!$J$3:$J$937)),0))</f>
        <v/>
      </c>
    </row>
    <row r="576" spans="1:80">
      <c r="A576" s="97"/>
      <c r="B576" s="98" t="str">
        <f ca="1">IF(NOT($A576=""),OFFSET('WBS Reference &amp; User Procedure'!$A$1,MATCH($A576,'WBS Reference &amp; User Procedure'!$A:$A,0)-1,1),"")</f>
        <v/>
      </c>
      <c r="D576" s="97"/>
      <c r="I576" s="78"/>
      <c r="T576" s="104" t="str">
        <f>IF(NOT(Q576=""),IF(NOT($S576=""),$S576,#REF!),"")</f>
        <v/>
      </c>
      <c r="U576" s="104" t="str">
        <f>IF(NOT(Q576=""),WORKDAY(T576,Q576,Holidays!$J$3:$J$937),"")</f>
        <v/>
      </c>
      <c r="V576" s="104"/>
      <c r="W576" s="104"/>
      <c r="X576" s="101" t="str">
        <f t="shared" si="123"/>
        <v/>
      </c>
      <c r="AL576" s="87" t="str">
        <f t="shared" ca="1" si="120"/>
        <v/>
      </c>
      <c r="AN576" s="87" t="str">
        <f t="shared" ref="AN576:AW585" ca="1" si="128">IF($Q576="","",IFERROR(OFFSET(INDIRECT("'"&amp;KEY_RESOURCE_STRUCTURE_TAB&amp;"'!"&amp;KEY_RATE_SET_INDEX&amp;""),$AL576-1,COLUMN()-34),0))</f>
        <v/>
      </c>
      <c r="AO576" s="87" t="str">
        <f t="shared" ca="1" si="128"/>
        <v/>
      </c>
      <c r="AP576" s="87" t="str">
        <f t="shared" ca="1" si="128"/>
        <v/>
      </c>
      <c r="AQ576" s="87" t="str">
        <f t="shared" ca="1" si="128"/>
        <v/>
      </c>
      <c r="AR576" s="87" t="str">
        <f t="shared" ca="1" si="128"/>
        <v/>
      </c>
      <c r="AS576" s="87" t="str">
        <f t="shared" ca="1" si="128"/>
        <v/>
      </c>
      <c r="AT576" s="87" t="str">
        <f t="shared" ca="1" si="128"/>
        <v/>
      </c>
      <c r="AU576" s="87" t="str">
        <f t="shared" ca="1" si="128"/>
        <v/>
      </c>
      <c r="AV576" s="87" t="str">
        <f t="shared" ca="1" si="128"/>
        <v/>
      </c>
      <c r="AW576" s="87" t="str">
        <f t="shared" ca="1" si="128"/>
        <v/>
      </c>
      <c r="AX576" s="87" t="str">
        <f t="shared" ref="AX576:BG585" ca="1" si="129">IF($Q576="","",IFERROR(OFFSET(INDIRECT("'"&amp;KEY_RESOURCE_STRUCTURE_TAB&amp;"'!"&amp;KEY_RATE_SET_INDEX&amp;""),$AL576-1,COLUMN()-34),0))</f>
        <v/>
      </c>
      <c r="AY576" s="87" t="str">
        <f t="shared" ca="1" si="129"/>
        <v/>
      </c>
      <c r="AZ576" s="87" t="str">
        <f t="shared" ca="1" si="129"/>
        <v/>
      </c>
      <c r="BA576" s="87" t="str">
        <f t="shared" ca="1" si="129"/>
        <v/>
      </c>
      <c r="BB576" s="87" t="str">
        <f t="shared" ca="1" si="129"/>
        <v/>
      </c>
      <c r="BC576" s="87" t="str">
        <f t="shared" ca="1" si="129"/>
        <v/>
      </c>
      <c r="BD576" s="87" t="str">
        <f t="shared" ca="1" si="129"/>
        <v/>
      </c>
      <c r="BE576" s="87" t="str">
        <f t="shared" ca="1" si="129"/>
        <v/>
      </c>
      <c r="BF576" s="87" t="str">
        <f t="shared" ca="1" si="129"/>
        <v/>
      </c>
      <c r="BG576" s="87" t="str">
        <f t="shared" ca="1" si="129"/>
        <v/>
      </c>
      <c r="BI576" s="87" t="str">
        <f>IF($Q576="","",IFERROR(IF(OR(AND($T576&gt;=DATEVALUE("10/1/20"&amp;RIGHT(BH$1,2)),$T576&lt;=DATEVALUE("9/30/20"&amp;RIGHT(BI$1,2))),AND($U576&gt;=DATEVALUE("10/1/20"&amp;RIGHT(BH$1,2)),$U576&lt;=DATEVALUE("9/30/20"&amp;RIGHT(BI$1,2))),AND($T576&lt;=DATEVALUE("10/1/20"&amp;RIGHT(BH$1,2)),$U576&gt;=DATEVALUE("9/30/20"&amp;RIGHT(BI$1,2)))),
IF(AND($T576&gt;=DATEVALUE("10/1/20"&amp;RIGHT(BH$1,2)),$U576&lt;=DATEVALUE("9/30/20"&amp;RIGHT(BI$1,2))),NETWORKDAYS($T576,$U576,Holidays!$J$3:$J$937),
IF(AND($T576&lt;DATEVALUE("10/1/20"&amp;RIGHT(BH$1,2)),$U576&lt;=DATEVALUE("9/30/20"&amp;RIGHT(BI$1,2))),NETWORKDAYS(DATEVALUE("10/1/20"&amp;RIGHT(BH$1,2)),$U576,Holidays!$J$3:$J$937),
IF($T576&lt;DATEVALUE("10/1/20"&amp;RIGHT(BH$1,2)),NETWORKDAYS(DATEVALUE("10/1/20"&amp;RIGHT(BH$1,2)),DATEVALUE("9/30/20"&amp;RIGHT(BI$1,2)),Holidays!$J$3:$J$937),
IF($T576&gt;=DATEVALUE("10/1/20"&amp;RIGHT(BH$1,2)),NETWORKDAYS($T576,DATEVALUE("9/30/20"&amp;RIGHT(BI$1,2)),Holidays!$J$3:$J$937),"")))),"")/(NETWORKDAYS($T576,$U576,Holidays!$J$3:$J$937)),0))</f>
        <v/>
      </c>
      <c r="BJ576" s="87" t="str">
        <f>IF($Q576="","",IFERROR(IF(OR(AND($T576&gt;=DATEVALUE("10/1/20"&amp;RIGHT(BI$1,2)),$T576&lt;=DATEVALUE("9/30/20"&amp;RIGHT(BJ$1,2))),AND($U576&gt;=DATEVALUE("10/1/20"&amp;RIGHT(BI$1,2)),$U576&lt;=DATEVALUE("9/30/20"&amp;RIGHT(BJ$1,2))),AND($T576&lt;=DATEVALUE("10/1/20"&amp;RIGHT(BI$1,2)),$U576&gt;=DATEVALUE("9/30/20"&amp;RIGHT(BJ$1,2)))),
IF(AND($T576&gt;=DATEVALUE("10/1/20"&amp;RIGHT(BI$1,2)),$U576&lt;=DATEVALUE("9/30/20"&amp;RIGHT(BJ$1,2))),NETWORKDAYS($T576,$U576,Holidays!$J$3:$J$937),
IF(AND($T576&lt;DATEVALUE("10/1/20"&amp;RIGHT(BI$1,2)),$U576&lt;=DATEVALUE("9/30/20"&amp;RIGHT(BJ$1,2))),NETWORKDAYS(DATEVALUE("10/1/20"&amp;RIGHT(BI$1,2)),$U576,Holidays!$J$3:$J$937),
IF($T576&lt;DATEVALUE("10/1/20"&amp;RIGHT(BI$1,2)),NETWORKDAYS(DATEVALUE("10/1/20"&amp;RIGHT(BI$1,2)),DATEVALUE("9/30/20"&amp;RIGHT(BJ$1,2)),Holidays!$J$3:$J$937),
IF($T576&gt;=DATEVALUE("10/1/20"&amp;RIGHT(BI$1,2)),NETWORKDAYS($T576,DATEVALUE("9/30/20"&amp;RIGHT(BJ$1,2)),Holidays!$J$3:$J$937),"")))),"")/(NETWORKDAYS($T576,$U576,Holidays!$J$3:$J$937)),0))</f>
        <v/>
      </c>
      <c r="BK576" s="87" t="str">
        <f>IF($Q576="","",IFERROR(IF(OR(AND($T576&gt;=DATEVALUE("10/1/20"&amp;RIGHT(BJ$1,2)),$T576&lt;=DATEVALUE("9/30/20"&amp;RIGHT(BK$1,2))),AND($U576&gt;=DATEVALUE("10/1/20"&amp;RIGHT(BJ$1,2)),$U576&lt;=DATEVALUE("9/30/20"&amp;RIGHT(BK$1,2))),AND($T576&lt;=DATEVALUE("10/1/20"&amp;RIGHT(BJ$1,2)),$U576&gt;=DATEVALUE("9/30/20"&amp;RIGHT(BK$1,2)))),
IF(AND($T576&gt;=DATEVALUE("10/1/20"&amp;RIGHT(BJ$1,2)),$U576&lt;=DATEVALUE("9/30/20"&amp;RIGHT(BK$1,2))),NETWORKDAYS($T576,$U576,Holidays!$J$3:$J$937),
IF(AND($T576&lt;DATEVALUE("10/1/20"&amp;RIGHT(BJ$1,2)),$U576&lt;=DATEVALUE("9/30/20"&amp;RIGHT(BK$1,2))),NETWORKDAYS(DATEVALUE("10/1/20"&amp;RIGHT(BJ$1,2)),$U576,Holidays!$J$3:$J$937),
IF($T576&lt;DATEVALUE("10/1/20"&amp;RIGHT(BJ$1,2)),NETWORKDAYS(DATEVALUE("10/1/20"&amp;RIGHT(BJ$1,2)),DATEVALUE("9/30/20"&amp;RIGHT(BK$1,2)),Holidays!$J$3:$J$937),
IF($T576&gt;=DATEVALUE("10/1/20"&amp;RIGHT(BJ$1,2)),NETWORKDAYS($T576,DATEVALUE("9/30/20"&amp;RIGHT(BK$1,2)),Holidays!$J$3:$J$937),"")))),"")/(NETWORKDAYS($T576,$U576,Holidays!$J$3:$J$937)),0))</f>
        <v/>
      </c>
      <c r="BL576" s="87" t="str">
        <f>IF($Q576="","",IFERROR(IF(OR(AND($T576&gt;=DATEVALUE("10/1/20"&amp;RIGHT(BK$1,2)),$T576&lt;=DATEVALUE("9/30/20"&amp;RIGHT(BL$1,2))),AND($U576&gt;=DATEVALUE("10/1/20"&amp;RIGHT(BK$1,2)),$U576&lt;=DATEVALUE("9/30/20"&amp;RIGHT(BL$1,2))),AND($T576&lt;=DATEVALUE("10/1/20"&amp;RIGHT(BK$1,2)),$U576&gt;=DATEVALUE("9/30/20"&amp;RIGHT(BL$1,2)))),
IF(AND($T576&gt;=DATEVALUE("10/1/20"&amp;RIGHT(BK$1,2)),$U576&lt;=DATEVALUE("9/30/20"&amp;RIGHT(BL$1,2))),NETWORKDAYS($T576,$U576,Holidays!$J$3:$J$937),
IF(AND($T576&lt;DATEVALUE("10/1/20"&amp;RIGHT(BK$1,2)),$U576&lt;=DATEVALUE("9/30/20"&amp;RIGHT(BL$1,2))),NETWORKDAYS(DATEVALUE("10/1/20"&amp;RIGHT(BK$1,2)),$U576,Holidays!$J$3:$J$937),
IF($T576&lt;DATEVALUE("10/1/20"&amp;RIGHT(BK$1,2)),NETWORKDAYS(DATEVALUE("10/1/20"&amp;RIGHT(BK$1,2)),DATEVALUE("9/30/20"&amp;RIGHT(BL$1,2)),Holidays!$J$3:$J$937),
IF($T576&gt;=DATEVALUE("10/1/20"&amp;RIGHT(BK$1,2)),NETWORKDAYS($T576,DATEVALUE("9/30/20"&amp;RIGHT(BL$1,2)),Holidays!$J$3:$J$937),"")))),"")/(NETWORKDAYS($T576,$U576,Holidays!$J$3:$J$937)),0))</f>
        <v/>
      </c>
      <c r="BM576" s="87" t="str">
        <f>IF($Q576="","",IFERROR(IF(OR(AND($T576&gt;=DATEVALUE("10/1/20"&amp;RIGHT(BL$1,2)),$T576&lt;=DATEVALUE("9/30/20"&amp;RIGHT(BM$1,2))),AND($U576&gt;=DATEVALUE("10/1/20"&amp;RIGHT(BL$1,2)),$U576&lt;=DATEVALUE("9/30/20"&amp;RIGHT(BM$1,2))),AND($T576&lt;=DATEVALUE("10/1/20"&amp;RIGHT(BL$1,2)),$U576&gt;=DATEVALUE("9/30/20"&amp;RIGHT(BM$1,2)))),
IF(AND($T576&gt;=DATEVALUE("10/1/20"&amp;RIGHT(BL$1,2)),$U576&lt;=DATEVALUE("9/30/20"&amp;RIGHT(BM$1,2))),NETWORKDAYS($T576,$U576,Holidays!$J$3:$J$937),
IF(AND($T576&lt;DATEVALUE("10/1/20"&amp;RIGHT(BL$1,2)),$U576&lt;=DATEVALUE("9/30/20"&amp;RIGHT(BM$1,2))),NETWORKDAYS(DATEVALUE("10/1/20"&amp;RIGHT(BL$1,2)),$U576,Holidays!$J$3:$J$937),
IF($T576&lt;DATEVALUE("10/1/20"&amp;RIGHT(BL$1,2)),NETWORKDAYS(DATEVALUE("10/1/20"&amp;RIGHT(BL$1,2)),DATEVALUE("9/30/20"&amp;RIGHT(BM$1,2)),Holidays!$J$3:$J$937),
IF($T576&gt;=DATEVALUE("10/1/20"&amp;RIGHT(BL$1,2)),NETWORKDAYS($T576,DATEVALUE("9/30/20"&amp;RIGHT(BM$1,2)),Holidays!$J$3:$J$937),"")))),"")/(NETWORKDAYS($T576,$U576,Holidays!$J$3:$J$937)),0))</f>
        <v/>
      </c>
      <c r="BN576" s="87" t="str">
        <f>IF($Q576="","",IFERROR(IF(OR(AND($T576&gt;=DATEVALUE("10/1/20"&amp;RIGHT(BM$1,2)),$T576&lt;=DATEVALUE("9/30/20"&amp;RIGHT(BN$1,2))),AND($U576&gt;=DATEVALUE("10/1/20"&amp;RIGHT(BM$1,2)),$U576&lt;=DATEVALUE("9/30/20"&amp;RIGHT(BN$1,2))),AND($T576&lt;=DATEVALUE("10/1/20"&amp;RIGHT(BM$1,2)),$U576&gt;=DATEVALUE("9/30/20"&amp;RIGHT(BN$1,2)))),
IF(AND($T576&gt;=DATEVALUE("10/1/20"&amp;RIGHT(BM$1,2)),$U576&lt;=DATEVALUE("9/30/20"&amp;RIGHT(BN$1,2))),NETWORKDAYS($T576,$U576,Holidays!$J$3:$J$937),
IF(AND($T576&lt;DATEVALUE("10/1/20"&amp;RIGHT(BM$1,2)),$U576&lt;=DATEVALUE("9/30/20"&amp;RIGHT(BN$1,2))),NETWORKDAYS(DATEVALUE("10/1/20"&amp;RIGHT(BM$1,2)),$U576,Holidays!$J$3:$J$937),
IF($T576&lt;DATEVALUE("10/1/20"&amp;RIGHT(BM$1,2)),NETWORKDAYS(DATEVALUE("10/1/20"&amp;RIGHT(BM$1,2)),DATEVALUE("9/30/20"&amp;RIGHT(BN$1,2)),Holidays!$J$3:$J$937),
IF($T576&gt;=DATEVALUE("10/1/20"&amp;RIGHT(BM$1,2)),NETWORKDAYS($T576,DATEVALUE("9/30/20"&amp;RIGHT(BN$1,2)),Holidays!$J$3:$J$937),"")))),"")/(NETWORKDAYS($T576,$U576,Holidays!$J$3:$J$937)),0))</f>
        <v/>
      </c>
      <c r="BO576" s="87" t="str">
        <f>IF($Q576="","",IFERROR(IF(OR(AND($T576&gt;=DATEVALUE("10/1/20"&amp;RIGHT(BN$1,2)),$T576&lt;=DATEVALUE("9/30/20"&amp;RIGHT(BO$1,2))),AND($U576&gt;=DATEVALUE("10/1/20"&amp;RIGHT(BN$1,2)),$U576&lt;=DATEVALUE("9/30/20"&amp;RIGHT(BO$1,2))),AND($T576&lt;=DATEVALUE("10/1/20"&amp;RIGHT(BN$1,2)),$U576&gt;=DATEVALUE("9/30/20"&amp;RIGHT(BO$1,2)))),
IF(AND($T576&gt;=DATEVALUE("10/1/20"&amp;RIGHT(BN$1,2)),$U576&lt;=DATEVALUE("9/30/20"&amp;RIGHT(BO$1,2))),NETWORKDAYS($T576,$U576,Holidays!$J$3:$J$937),
IF(AND($T576&lt;DATEVALUE("10/1/20"&amp;RIGHT(BN$1,2)),$U576&lt;=DATEVALUE("9/30/20"&amp;RIGHT(BO$1,2))),NETWORKDAYS(DATEVALUE("10/1/20"&amp;RIGHT(BN$1,2)),$U576,Holidays!$J$3:$J$937),
IF($T576&lt;DATEVALUE("10/1/20"&amp;RIGHT(BN$1,2)),NETWORKDAYS(DATEVALUE("10/1/20"&amp;RIGHT(BN$1,2)),DATEVALUE("9/30/20"&amp;RIGHT(BO$1,2)),Holidays!$J$3:$J$937),
IF($T576&gt;=DATEVALUE("10/1/20"&amp;RIGHT(BN$1,2)),NETWORKDAYS($T576,DATEVALUE("9/30/20"&amp;RIGHT(BO$1,2)),Holidays!$J$3:$J$937),"")))),"")/(NETWORKDAYS($T576,$U576,Holidays!$J$3:$J$937)),0))</f>
        <v/>
      </c>
      <c r="BP576" s="87" t="str">
        <f>IF($Q576="","",IFERROR(IF(OR(AND($T576&gt;=DATEVALUE("10/1/20"&amp;RIGHT(BO$1,2)),$T576&lt;=DATEVALUE("9/30/20"&amp;RIGHT(BP$1,2))),AND($U576&gt;=DATEVALUE("10/1/20"&amp;RIGHT(BO$1,2)),$U576&lt;=DATEVALUE("9/30/20"&amp;RIGHT(BP$1,2))),AND($T576&lt;=DATEVALUE("10/1/20"&amp;RIGHT(BO$1,2)),$U576&gt;=DATEVALUE("9/30/20"&amp;RIGHT(BP$1,2)))),
IF(AND($T576&gt;=DATEVALUE("10/1/20"&amp;RIGHT(BO$1,2)),$U576&lt;=DATEVALUE("9/30/20"&amp;RIGHT(BP$1,2))),NETWORKDAYS($T576,$U576,Holidays!$J$3:$J$937),
IF(AND($T576&lt;DATEVALUE("10/1/20"&amp;RIGHT(BO$1,2)),$U576&lt;=DATEVALUE("9/30/20"&amp;RIGHT(BP$1,2))),NETWORKDAYS(DATEVALUE("10/1/20"&amp;RIGHT(BO$1,2)),$U576,Holidays!$J$3:$J$937),
IF($T576&lt;DATEVALUE("10/1/20"&amp;RIGHT(BO$1,2)),NETWORKDAYS(DATEVALUE("10/1/20"&amp;RIGHT(BO$1,2)),DATEVALUE("9/30/20"&amp;RIGHT(BP$1,2)),Holidays!$J$3:$J$937),
IF($T576&gt;=DATEVALUE("10/1/20"&amp;RIGHT(BO$1,2)),NETWORKDAYS($T576,DATEVALUE("9/30/20"&amp;RIGHT(BP$1,2)),Holidays!$J$3:$J$937),"")))),"")/(NETWORKDAYS($T576,$U576,Holidays!$J$3:$J$937)),0))</f>
        <v/>
      </c>
      <c r="BQ576" s="87" t="str">
        <f>IF($Q576="","",IFERROR(IF(OR(AND($T576&gt;=DATEVALUE("10/1/20"&amp;RIGHT(BP$1,2)),$T576&lt;=DATEVALUE("9/30/20"&amp;RIGHT(BQ$1,2))),AND($U576&gt;=DATEVALUE("10/1/20"&amp;RIGHT(BP$1,2)),$U576&lt;=DATEVALUE("9/30/20"&amp;RIGHT(BQ$1,2))),AND($T576&lt;=DATEVALUE("10/1/20"&amp;RIGHT(BP$1,2)),$U576&gt;=DATEVALUE("9/30/20"&amp;RIGHT(BQ$1,2)))),
IF(AND($T576&gt;=DATEVALUE("10/1/20"&amp;RIGHT(BP$1,2)),$U576&lt;=DATEVALUE("9/30/20"&amp;RIGHT(BQ$1,2))),NETWORKDAYS($T576,$U576,Holidays!$J$3:$J$937),
IF(AND($T576&lt;DATEVALUE("10/1/20"&amp;RIGHT(BP$1,2)),$U576&lt;=DATEVALUE("9/30/20"&amp;RIGHT(BQ$1,2))),NETWORKDAYS(DATEVALUE("10/1/20"&amp;RIGHT(BP$1,2)),$U576,Holidays!$J$3:$J$937),
IF($T576&lt;DATEVALUE("10/1/20"&amp;RIGHT(BP$1,2)),NETWORKDAYS(DATEVALUE("10/1/20"&amp;RIGHT(BP$1,2)),DATEVALUE("9/30/20"&amp;RIGHT(BQ$1,2)),Holidays!$J$3:$J$937),
IF($T576&gt;=DATEVALUE("10/1/20"&amp;RIGHT(BP$1,2)),NETWORKDAYS($T576,DATEVALUE("9/30/20"&amp;RIGHT(BQ$1,2)),Holidays!$J$3:$J$937),"")))),"")/(NETWORKDAYS($T576,$U576,Holidays!$J$3:$J$937)),0))</f>
        <v/>
      </c>
      <c r="BR576" s="87" t="str">
        <f>IF($Q576="","",IFERROR(IF(OR(AND($T576&gt;=DATEVALUE("10/1/20"&amp;RIGHT(BQ$1,2)),$T576&lt;=DATEVALUE("9/30/20"&amp;RIGHT(BR$1,2))),AND($U576&gt;=DATEVALUE("10/1/20"&amp;RIGHT(BQ$1,2)),$U576&lt;=DATEVALUE("9/30/20"&amp;RIGHT(BR$1,2))),AND($T576&lt;=DATEVALUE("10/1/20"&amp;RIGHT(BQ$1,2)),$U576&gt;=DATEVALUE("9/30/20"&amp;RIGHT(BR$1,2)))),
IF(AND($T576&gt;=DATEVALUE("10/1/20"&amp;RIGHT(BQ$1,2)),$U576&lt;=DATEVALUE("9/30/20"&amp;RIGHT(BR$1,2))),NETWORKDAYS($T576,$U576,Holidays!$J$3:$J$937),
IF(AND($T576&lt;DATEVALUE("10/1/20"&amp;RIGHT(BQ$1,2)),$U576&lt;=DATEVALUE("9/30/20"&amp;RIGHT(BR$1,2))),NETWORKDAYS(DATEVALUE("10/1/20"&amp;RIGHT(BQ$1,2)),$U576,Holidays!$J$3:$J$937),
IF($T576&lt;DATEVALUE("10/1/20"&amp;RIGHT(BQ$1,2)),NETWORKDAYS(DATEVALUE("10/1/20"&amp;RIGHT(BQ$1,2)),DATEVALUE("9/30/20"&amp;RIGHT(BR$1,2)),Holidays!$J$3:$J$937),
IF($T576&gt;=DATEVALUE("10/1/20"&amp;RIGHT(BQ$1,2)),NETWORKDAYS($T576,DATEVALUE("9/30/20"&amp;RIGHT(BR$1,2)),Holidays!$J$3:$J$937),"")))),"")/(NETWORKDAYS($T576,$U576,Holidays!$J$3:$J$937)),0))</f>
        <v/>
      </c>
      <c r="BS576" s="87" t="str">
        <f>IF($Q576="","",IFERROR(IF(OR(AND($T576&gt;=DATEVALUE("10/1/20"&amp;RIGHT(BR$1,2)),$T576&lt;=DATEVALUE("9/30/20"&amp;RIGHT(BS$1,2))),AND($U576&gt;=DATEVALUE("10/1/20"&amp;RIGHT(BR$1,2)),$U576&lt;=DATEVALUE("9/30/20"&amp;RIGHT(BS$1,2))),AND($T576&lt;=DATEVALUE("10/1/20"&amp;RIGHT(BR$1,2)),$U576&gt;=DATEVALUE("9/30/20"&amp;RIGHT(BS$1,2)))),
IF(AND($T576&gt;=DATEVALUE("10/1/20"&amp;RIGHT(BR$1,2)),$U576&lt;=DATEVALUE("9/30/20"&amp;RIGHT(BS$1,2))),NETWORKDAYS($T576,$U576,Holidays!$J$3:$J$937),
IF(AND($T576&lt;DATEVALUE("10/1/20"&amp;RIGHT(BR$1,2)),$U576&lt;=DATEVALUE("9/30/20"&amp;RIGHT(BS$1,2))),NETWORKDAYS(DATEVALUE("10/1/20"&amp;RIGHT(BR$1,2)),$U576,Holidays!$J$3:$J$937),
IF($T576&lt;DATEVALUE("10/1/20"&amp;RIGHT(BR$1,2)),NETWORKDAYS(DATEVALUE("10/1/20"&amp;RIGHT(BR$1,2)),DATEVALUE("9/30/20"&amp;RIGHT(BS$1,2)),Holidays!$J$3:$J$937),
IF($T576&gt;=DATEVALUE("10/1/20"&amp;RIGHT(BR$1,2)),NETWORKDAYS($T576,DATEVALUE("9/30/20"&amp;RIGHT(BS$1,2)),Holidays!$J$3:$J$937),"")))),"")/(NETWORKDAYS($T576,$U576,Holidays!$J$3:$J$937)),0))</f>
        <v/>
      </c>
      <c r="BT576" s="87" t="str">
        <f>IF($Q576="","",IFERROR(IF(OR(AND($T576&gt;=DATEVALUE("10/1/20"&amp;RIGHT(BS$1,2)),$T576&lt;=DATEVALUE("9/30/20"&amp;RIGHT(BT$1,2))),AND($U576&gt;=DATEVALUE("10/1/20"&amp;RIGHT(BS$1,2)),$U576&lt;=DATEVALUE("9/30/20"&amp;RIGHT(BT$1,2))),AND($T576&lt;=DATEVALUE("10/1/20"&amp;RIGHT(BS$1,2)),$U576&gt;=DATEVALUE("9/30/20"&amp;RIGHT(BT$1,2)))),
IF(AND($T576&gt;=DATEVALUE("10/1/20"&amp;RIGHT(BS$1,2)),$U576&lt;=DATEVALUE("9/30/20"&amp;RIGHT(BT$1,2))),NETWORKDAYS($T576,$U576,Holidays!$J$3:$J$937),
IF(AND($T576&lt;DATEVALUE("10/1/20"&amp;RIGHT(BS$1,2)),$U576&lt;=DATEVALUE("9/30/20"&amp;RIGHT(BT$1,2))),NETWORKDAYS(DATEVALUE("10/1/20"&amp;RIGHT(BS$1,2)),$U576,Holidays!$J$3:$J$937),
IF($T576&lt;DATEVALUE("10/1/20"&amp;RIGHT(BS$1,2)),NETWORKDAYS(DATEVALUE("10/1/20"&amp;RIGHT(BS$1,2)),DATEVALUE("9/30/20"&amp;RIGHT(BT$1,2)),Holidays!$J$3:$J$937),
IF($T576&gt;=DATEVALUE("10/1/20"&amp;RIGHT(BS$1,2)),NETWORKDAYS($T576,DATEVALUE("9/30/20"&amp;RIGHT(BT$1,2)),Holidays!$J$3:$J$937),"")))),"")/(NETWORKDAYS($T576,$U576,Holidays!$J$3:$J$937)),0))</f>
        <v/>
      </c>
      <c r="BU576" s="87" t="str">
        <f>IF($Q576="","",IFERROR(IF(OR(AND($T576&gt;=DATEVALUE("10/1/20"&amp;RIGHT(BT$1,2)),$T576&lt;=DATEVALUE("9/30/20"&amp;RIGHT(BU$1,2))),AND($U576&gt;=DATEVALUE("10/1/20"&amp;RIGHT(BT$1,2)),$U576&lt;=DATEVALUE("9/30/20"&amp;RIGHT(BU$1,2))),AND($T576&lt;=DATEVALUE("10/1/20"&amp;RIGHT(BT$1,2)),$U576&gt;=DATEVALUE("9/30/20"&amp;RIGHT(BU$1,2)))),
IF(AND($T576&gt;=DATEVALUE("10/1/20"&amp;RIGHT(BT$1,2)),$U576&lt;=DATEVALUE("9/30/20"&amp;RIGHT(BU$1,2))),NETWORKDAYS($T576,$U576,Holidays!$J$3:$J$937),
IF(AND($T576&lt;DATEVALUE("10/1/20"&amp;RIGHT(BT$1,2)),$U576&lt;=DATEVALUE("9/30/20"&amp;RIGHT(BU$1,2))),NETWORKDAYS(DATEVALUE("10/1/20"&amp;RIGHT(BT$1,2)),$U576,Holidays!$J$3:$J$937),
IF($T576&lt;DATEVALUE("10/1/20"&amp;RIGHT(BT$1,2)),NETWORKDAYS(DATEVALUE("10/1/20"&amp;RIGHT(BT$1,2)),DATEVALUE("9/30/20"&amp;RIGHT(BU$1,2)),Holidays!$J$3:$J$937),
IF($T576&gt;=DATEVALUE("10/1/20"&amp;RIGHT(BT$1,2)),NETWORKDAYS($T576,DATEVALUE("9/30/20"&amp;RIGHT(BU$1,2)),Holidays!$J$3:$J$937),"")))),"")/(NETWORKDAYS($T576,$U576,Holidays!$J$3:$J$937)),0))</f>
        <v/>
      </c>
      <c r="BV576" s="87" t="str">
        <f>IF($Q576="","",IFERROR(IF(OR(AND($T576&gt;=DATEVALUE("10/1/20"&amp;RIGHT(BU$1,2)),$T576&lt;=DATEVALUE("9/30/20"&amp;RIGHT(BV$1,2))),AND($U576&gt;=DATEVALUE("10/1/20"&amp;RIGHT(BU$1,2)),$U576&lt;=DATEVALUE("9/30/20"&amp;RIGHT(BV$1,2))),AND($T576&lt;=DATEVALUE("10/1/20"&amp;RIGHT(BU$1,2)),$U576&gt;=DATEVALUE("9/30/20"&amp;RIGHT(BV$1,2)))),
IF(AND($T576&gt;=DATEVALUE("10/1/20"&amp;RIGHT(BU$1,2)),$U576&lt;=DATEVALUE("9/30/20"&amp;RIGHT(BV$1,2))),NETWORKDAYS($T576,$U576,Holidays!$J$3:$J$937),
IF(AND($T576&lt;DATEVALUE("10/1/20"&amp;RIGHT(BU$1,2)),$U576&lt;=DATEVALUE("9/30/20"&amp;RIGHT(BV$1,2))),NETWORKDAYS(DATEVALUE("10/1/20"&amp;RIGHT(BU$1,2)),$U576,Holidays!$J$3:$J$937),
IF($T576&lt;DATEVALUE("10/1/20"&amp;RIGHT(BU$1,2)),NETWORKDAYS(DATEVALUE("10/1/20"&amp;RIGHT(BU$1,2)),DATEVALUE("9/30/20"&amp;RIGHT(BV$1,2)),Holidays!$J$3:$J$937),
IF($T576&gt;=DATEVALUE("10/1/20"&amp;RIGHT(BU$1,2)),NETWORKDAYS($T576,DATEVALUE("9/30/20"&amp;RIGHT(BV$1,2)),Holidays!$J$3:$J$937),"")))),"")/(NETWORKDAYS($T576,$U576,Holidays!$J$3:$J$937)),0))</f>
        <v/>
      </c>
      <c r="BW576" s="87" t="str">
        <f>IF($Q576="","",IFERROR(IF(OR(AND($T576&gt;=DATEVALUE("10/1/20"&amp;RIGHT(BV$1,2)),$T576&lt;=DATEVALUE("9/30/20"&amp;RIGHT(BW$1,2))),AND($U576&gt;=DATEVALUE("10/1/20"&amp;RIGHT(BV$1,2)),$U576&lt;=DATEVALUE("9/30/20"&amp;RIGHT(BW$1,2))),AND($T576&lt;=DATEVALUE("10/1/20"&amp;RIGHT(BV$1,2)),$U576&gt;=DATEVALUE("9/30/20"&amp;RIGHT(BW$1,2)))),
IF(AND($T576&gt;=DATEVALUE("10/1/20"&amp;RIGHT(BV$1,2)),$U576&lt;=DATEVALUE("9/30/20"&amp;RIGHT(BW$1,2))),NETWORKDAYS($T576,$U576,Holidays!$J$3:$J$937),
IF(AND($T576&lt;DATEVALUE("10/1/20"&amp;RIGHT(BV$1,2)),$U576&lt;=DATEVALUE("9/30/20"&amp;RIGHT(BW$1,2))),NETWORKDAYS(DATEVALUE("10/1/20"&amp;RIGHT(BV$1,2)),$U576,Holidays!$J$3:$J$937),
IF($T576&lt;DATEVALUE("10/1/20"&amp;RIGHT(BV$1,2)),NETWORKDAYS(DATEVALUE("10/1/20"&amp;RIGHT(BV$1,2)),DATEVALUE("9/30/20"&amp;RIGHT(BW$1,2)),Holidays!$J$3:$J$937),
IF($T576&gt;=DATEVALUE("10/1/20"&amp;RIGHT(BV$1,2)),NETWORKDAYS($T576,DATEVALUE("9/30/20"&amp;RIGHT(BW$1,2)),Holidays!$J$3:$J$937),"")))),"")/(NETWORKDAYS($T576,$U576,Holidays!$J$3:$J$937)),0))</f>
        <v/>
      </c>
      <c r="BX576" s="87" t="str">
        <f>IF($Q576="","",IFERROR(IF(OR(AND($T576&gt;=DATEVALUE("10/1/20"&amp;RIGHT(BW$1,2)),$T576&lt;=DATEVALUE("9/30/20"&amp;RIGHT(BX$1,2))),AND($U576&gt;=DATEVALUE("10/1/20"&amp;RIGHT(BW$1,2)),$U576&lt;=DATEVALUE("9/30/20"&amp;RIGHT(BX$1,2))),AND($T576&lt;=DATEVALUE("10/1/20"&amp;RIGHT(BW$1,2)),$U576&gt;=DATEVALUE("9/30/20"&amp;RIGHT(BX$1,2)))),
IF(AND($T576&gt;=DATEVALUE("10/1/20"&amp;RIGHT(BW$1,2)),$U576&lt;=DATEVALUE("9/30/20"&amp;RIGHT(BX$1,2))),NETWORKDAYS($T576,$U576,Holidays!$J$3:$J$937),
IF(AND($T576&lt;DATEVALUE("10/1/20"&amp;RIGHT(BW$1,2)),$U576&lt;=DATEVALUE("9/30/20"&amp;RIGHT(BX$1,2))),NETWORKDAYS(DATEVALUE("10/1/20"&amp;RIGHT(BW$1,2)),$U576,Holidays!$J$3:$J$937),
IF($T576&lt;DATEVALUE("10/1/20"&amp;RIGHT(BW$1,2)),NETWORKDAYS(DATEVALUE("10/1/20"&amp;RIGHT(BW$1,2)),DATEVALUE("9/30/20"&amp;RIGHT(BX$1,2)),Holidays!$J$3:$J$937),
IF($T576&gt;=DATEVALUE("10/1/20"&amp;RIGHT(BW$1,2)),NETWORKDAYS($T576,DATEVALUE("9/30/20"&amp;RIGHT(BX$1,2)),Holidays!$J$3:$J$937),"")))),"")/(NETWORKDAYS($T576,$U576,Holidays!$J$3:$J$937)),0))</f>
        <v/>
      </c>
      <c r="BY576" s="87" t="str">
        <f>IF($Q576="","",IFERROR(IF(OR(AND($T576&gt;=DATEVALUE("10/1/20"&amp;RIGHT(BX$1,2)),$T576&lt;=DATEVALUE("9/30/20"&amp;RIGHT(BY$1,2))),AND($U576&gt;=DATEVALUE("10/1/20"&amp;RIGHT(BX$1,2)),$U576&lt;=DATEVALUE("9/30/20"&amp;RIGHT(BY$1,2))),AND($T576&lt;=DATEVALUE("10/1/20"&amp;RIGHT(BX$1,2)),$U576&gt;=DATEVALUE("9/30/20"&amp;RIGHT(BY$1,2)))),
IF(AND($T576&gt;=DATEVALUE("10/1/20"&amp;RIGHT(BX$1,2)),$U576&lt;=DATEVALUE("9/30/20"&amp;RIGHT(BY$1,2))),NETWORKDAYS($T576,$U576,Holidays!$J$3:$J$937),
IF(AND($T576&lt;DATEVALUE("10/1/20"&amp;RIGHT(BX$1,2)),$U576&lt;=DATEVALUE("9/30/20"&amp;RIGHT(BY$1,2))),NETWORKDAYS(DATEVALUE("10/1/20"&amp;RIGHT(BX$1,2)),$U576,Holidays!$J$3:$J$937),
IF($T576&lt;DATEVALUE("10/1/20"&amp;RIGHT(BX$1,2)),NETWORKDAYS(DATEVALUE("10/1/20"&amp;RIGHT(BX$1,2)),DATEVALUE("9/30/20"&amp;RIGHT(BY$1,2)),Holidays!$J$3:$J$937),
IF($T576&gt;=DATEVALUE("10/1/20"&amp;RIGHT(BX$1,2)),NETWORKDAYS($T576,DATEVALUE("9/30/20"&amp;RIGHT(BY$1,2)),Holidays!$J$3:$J$937),"")))),"")/(NETWORKDAYS($T576,$U576,Holidays!$J$3:$J$937)),0))</f>
        <v/>
      </c>
      <c r="BZ576" s="87" t="str">
        <f>IF($Q576="","",IFERROR(IF(OR(AND($T576&gt;=DATEVALUE("10/1/20"&amp;RIGHT(BY$1,2)),$T576&lt;=DATEVALUE("9/30/20"&amp;RIGHT(BZ$1,2))),AND($U576&gt;=DATEVALUE("10/1/20"&amp;RIGHT(BY$1,2)),$U576&lt;=DATEVALUE("9/30/20"&amp;RIGHT(BZ$1,2))),AND($T576&lt;=DATEVALUE("10/1/20"&amp;RIGHT(BY$1,2)),$U576&gt;=DATEVALUE("9/30/20"&amp;RIGHT(BZ$1,2)))),
IF(AND($T576&gt;=DATEVALUE("10/1/20"&amp;RIGHT(BY$1,2)),$U576&lt;=DATEVALUE("9/30/20"&amp;RIGHT(BZ$1,2))),NETWORKDAYS($T576,$U576,Holidays!$J$3:$J$937),
IF(AND($T576&lt;DATEVALUE("10/1/20"&amp;RIGHT(BY$1,2)),$U576&lt;=DATEVALUE("9/30/20"&amp;RIGHT(BZ$1,2))),NETWORKDAYS(DATEVALUE("10/1/20"&amp;RIGHT(BY$1,2)),$U576,Holidays!$J$3:$J$937),
IF($T576&lt;DATEVALUE("10/1/20"&amp;RIGHT(BY$1,2)),NETWORKDAYS(DATEVALUE("10/1/20"&amp;RIGHT(BY$1,2)),DATEVALUE("9/30/20"&amp;RIGHT(BZ$1,2)),Holidays!$J$3:$J$937),
IF($T576&gt;=DATEVALUE("10/1/20"&amp;RIGHT(BY$1,2)),NETWORKDAYS($T576,DATEVALUE("9/30/20"&amp;RIGHT(BZ$1,2)),Holidays!$J$3:$J$937),"")))),"")/(NETWORKDAYS($T576,$U576,Holidays!$J$3:$J$937)),0))</f>
        <v/>
      </c>
      <c r="CA576" s="87" t="str">
        <f>IF($Q576="","",IFERROR(IF(OR(AND($T576&gt;=DATEVALUE("10/1/20"&amp;RIGHT(BZ$1,2)),$T576&lt;=DATEVALUE("9/30/20"&amp;RIGHT(CA$1,2))),AND($U576&gt;=DATEVALUE("10/1/20"&amp;RIGHT(BZ$1,2)),$U576&lt;=DATEVALUE("9/30/20"&amp;RIGHT(CA$1,2))),AND($T576&lt;=DATEVALUE("10/1/20"&amp;RIGHT(BZ$1,2)),$U576&gt;=DATEVALUE("9/30/20"&amp;RIGHT(CA$1,2)))),
IF(AND($T576&gt;=DATEVALUE("10/1/20"&amp;RIGHT(BZ$1,2)),$U576&lt;=DATEVALUE("9/30/20"&amp;RIGHT(CA$1,2))),NETWORKDAYS($T576,$U576,Holidays!$J$3:$J$937),
IF(AND($T576&lt;DATEVALUE("10/1/20"&amp;RIGHT(BZ$1,2)),$U576&lt;=DATEVALUE("9/30/20"&amp;RIGHT(CA$1,2))),NETWORKDAYS(DATEVALUE("10/1/20"&amp;RIGHT(BZ$1,2)),$U576,Holidays!$J$3:$J$937),
IF($T576&lt;DATEVALUE("10/1/20"&amp;RIGHT(BZ$1,2)),NETWORKDAYS(DATEVALUE("10/1/20"&amp;RIGHT(BZ$1,2)),DATEVALUE("9/30/20"&amp;RIGHT(CA$1,2)),Holidays!$J$3:$J$937),
IF($T576&gt;=DATEVALUE("10/1/20"&amp;RIGHT(BZ$1,2)),NETWORKDAYS($T576,DATEVALUE("9/30/20"&amp;RIGHT(CA$1,2)),Holidays!$J$3:$J$937),"")))),"")/(NETWORKDAYS($T576,$U576,Holidays!$J$3:$J$937)),0))</f>
        <v/>
      </c>
      <c r="CB576" s="87" t="str">
        <f>IF($Q576="","",IFERROR(IF(OR(AND($T576&gt;=DATEVALUE("10/1/20"&amp;RIGHT(CA$1,2)),$T576&lt;=DATEVALUE("9/30/20"&amp;RIGHT(CB$1,2))),AND($U576&gt;=DATEVALUE("10/1/20"&amp;RIGHT(CA$1,2)),$U576&lt;=DATEVALUE("9/30/20"&amp;RIGHT(CB$1,2))),AND($T576&lt;=DATEVALUE("10/1/20"&amp;RIGHT(CA$1,2)),$U576&gt;=DATEVALUE("9/30/20"&amp;RIGHT(CB$1,2)))),
IF(AND($T576&gt;=DATEVALUE("10/1/20"&amp;RIGHT(CA$1,2)),$U576&lt;=DATEVALUE("9/30/20"&amp;RIGHT(CB$1,2))),NETWORKDAYS($T576,$U576,Holidays!$J$3:$J$937),
IF(AND($T576&lt;DATEVALUE("10/1/20"&amp;RIGHT(CA$1,2)),$U576&lt;=DATEVALUE("9/30/20"&amp;RIGHT(CB$1,2))),NETWORKDAYS(DATEVALUE("10/1/20"&amp;RIGHT(CA$1,2)),$U576,Holidays!$J$3:$J$937),
IF($T576&lt;DATEVALUE("10/1/20"&amp;RIGHT(CA$1,2)),NETWORKDAYS(DATEVALUE("10/1/20"&amp;RIGHT(CA$1,2)),DATEVALUE("9/30/20"&amp;RIGHT(CB$1,2)),Holidays!$J$3:$J$937),
IF($T576&gt;=DATEVALUE("10/1/20"&amp;RIGHT(CA$1,2)),NETWORKDAYS($T576,DATEVALUE("9/30/20"&amp;RIGHT(CB$1,2)),Holidays!$J$3:$J$937),"")))),"")/(NETWORKDAYS($T576,$U576,Holidays!$J$3:$J$937)),0))</f>
        <v/>
      </c>
    </row>
    <row r="577" spans="1:80">
      <c r="A577" s="97"/>
      <c r="B577" s="98" t="str">
        <f ca="1">IF(NOT($A577=""),OFFSET('WBS Reference &amp; User Procedure'!$A$1,MATCH($A577,'WBS Reference &amp; User Procedure'!$A:$A,0)-1,1),"")</f>
        <v/>
      </c>
      <c r="D577" s="97"/>
      <c r="I577" s="78"/>
      <c r="T577" s="104" t="str">
        <f>IF(NOT(Q577=""),IF(NOT($S577=""),$S577,#REF!),"")</f>
        <v/>
      </c>
      <c r="U577" s="104" t="str">
        <f>IF(NOT(Q577=""),WORKDAY(T577,Q577,Holidays!$J$3:$J$937),"")</f>
        <v/>
      </c>
      <c r="V577" s="104"/>
      <c r="W577" s="104"/>
      <c r="X577" s="101" t="str">
        <f t="shared" si="123"/>
        <v/>
      </c>
      <c r="AL577" s="87" t="str">
        <f t="shared" ca="1" si="120"/>
        <v/>
      </c>
      <c r="AN577" s="87" t="str">
        <f t="shared" ca="1" si="128"/>
        <v/>
      </c>
      <c r="AO577" s="87" t="str">
        <f t="shared" ca="1" si="128"/>
        <v/>
      </c>
      <c r="AP577" s="87" t="str">
        <f t="shared" ca="1" si="128"/>
        <v/>
      </c>
      <c r="AQ577" s="87" t="str">
        <f t="shared" ca="1" si="128"/>
        <v/>
      </c>
      <c r="AR577" s="87" t="str">
        <f t="shared" ca="1" si="128"/>
        <v/>
      </c>
      <c r="AS577" s="87" t="str">
        <f t="shared" ca="1" si="128"/>
        <v/>
      </c>
      <c r="AT577" s="87" t="str">
        <f t="shared" ca="1" si="128"/>
        <v/>
      </c>
      <c r="AU577" s="87" t="str">
        <f t="shared" ca="1" si="128"/>
        <v/>
      </c>
      <c r="AV577" s="87" t="str">
        <f t="shared" ca="1" si="128"/>
        <v/>
      </c>
      <c r="AW577" s="87" t="str">
        <f t="shared" ca="1" si="128"/>
        <v/>
      </c>
      <c r="AX577" s="87" t="str">
        <f t="shared" ca="1" si="129"/>
        <v/>
      </c>
      <c r="AY577" s="87" t="str">
        <f t="shared" ca="1" si="129"/>
        <v/>
      </c>
      <c r="AZ577" s="87" t="str">
        <f t="shared" ca="1" si="129"/>
        <v/>
      </c>
      <c r="BA577" s="87" t="str">
        <f t="shared" ca="1" si="129"/>
        <v/>
      </c>
      <c r="BB577" s="87" t="str">
        <f t="shared" ca="1" si="129"/>
        <v/>
      </c>
      <c r="BC577" s="87" t="str">
        <f t="shared" ca="1" si="129"/>
        <v/>
      </c>
      <c r="BD577" s="87" t="str">
        <f t="shared" ca="1" si="129"/>
        <v/>
      </c>
      <c r="BE577" s="87" t="str">
        <f t="shared" ca="1" si="129"/>
        <v/>
      </c>
      <c r="BF577" s="87" t="str">
        <f t="shared" ca="1" si="129"/>
        <v/>
      </c>
      <c r="BG577" s="87" t="str">
        <f t="shared" ca="1" si="129"/>
        <v/>
      </c>
      <c r="BI577" s="87" t="str">
        <f>IF($Q577="","",IFERROR(IF(OR(AND($T577&gt;=DATEVALUE("10/1/20"&amp;RIGHT(BH$1,2)),$T577&lt;=DATEVALUE("9/30/20"&amp;RIGHT(BI$1,2))),AND($U577&gt;=DATEVALUE("10/1/20"&amp;RIGHT(BH$1,2)),$U577&lt;=DATEVALUE("9/30/20"&amp;RIGHT(BI$1,2))),AND($T577&lt;=DATEVALUE("10/1/20"&amp;RIGHT(BH$1,2)),$U577&gt;=DATEVALUE("9/30/20"&amp;RIGHT(BI$1,2)))),
IF(AND($T577&gt;=DATEVALUE("10/1/20"&amp;RIGHT(BH$1,2)),$U577&lt;=DATEVALUE("9/30/20"&amp;RIGHT(BI$1,2))),NETWORKDAYS($T577,$U577,Holidays!$J$3:$J$937),
IF(AND($T577&lt;DATEVALUE("10/1/20"&amp;RIGHT(BH$1,2)),$U577&lt;=DATEVALUE("9/30/20"&amp;RIGHT(BI$1,2))),NETWORKDAYS(DATEVALUE("10/1/20"&amp;RIGHT(BH$1,2)),$U577,Holidays!$J$3:$J$937),
IF($T577&lt;DATEVALUE("10/1/20"&amp;RIGHT(BH$1,2)),NETWORKDAYS(DATEVALUE("10/1/20"&amp;RIGHT(BH$1,2)),DATEVALUE("9/30/20"&amp;RIGHT(BI$1,2)),Holidays!$J$3:$J$937),
IF($T577&gt;=DATEVALUE("10/1/20"&amp;RIGHT(BH$1,2)),NETWORKDAYS($T577,DATEVALUE("9/30/20"&amp;RIGHT(BI$1,2)),Holidays!$J$3:$J$937),"")))),"")/(NETWORKDAYS($T577,$U577,Holidays!$J$3:$J$937)),0))</f>
        <v/>
      </c>
      <c r="BJ577" s="87" t="str">
        <f>IF($Q577="","",IFERROR(IF(OR(AND($T577&gt;=DATEVALUE("10/1/20"&amp;RIGHT(BI$1,2)),$T577&lt;=DATEVALUE("9/30/20"&amp;RIGHT(BJ$1,2))),AND($U577&gt;=DATEVALUE("10/1/20"&amp;RIGHT(BI$1,2)),$U577&lt;=DATEVALUE("9/30/20"&amp;RIGHT(BJ$1,2))),AND($T577&lt;=DATEVALUE("10/1/20"&amp;RIGHT(BI$1,2)),$U577&gt;=DATEVALUE("9/30/20"&amp;RIGHT(BJ$1,2)))),
IF(AND($T577&gt;=DATEVALUE("10/1/20"&amp;RIGHT(BI$1,2)),$U577&lt;=DATEVALUE("9/30/20"&amp;RIGHT(BJ$1,2))),NETWORKDAYS($T577,$U577,Holidays!$J$3:$J$937),
IF(AND($T577&lt;DATEVALUE("10/1/20"&amp;RIGHT(BI$1,2)),$U577&lt;=DATEVALUE("9/30/20"&amp;RIGHT(BJ$1,2))),NETWORKDAYS(DATEVALUE("10/1/20"&amp;RIGHT(BI$1,2)),$U577,Holidays!$J$3:$J$937),
IF($T577&lt;DATEVALUE("10/1/20"&amp;RIGHT(BI$1,2)),NETWORKDAYS(DATEVALUE("10/1/20"&amp;RIGHT(BI$1,2)),DATEVALUE("9/30/20"&amp;RIGHT(BJ$1,2)),Holidays!$J$3:$J$937),
IF($T577&gt;=DATEVALUE("10/1/20"&amp;RIGHT(BI$1,2)),NETWORKDAYS($T577,DATEVALUE("9/30/20"&amp;RIGHT(BJ$1,2)),Holidays!$J$3:$J$937),"")))),"")/(NETWORKDAYS($T577,$U577,Holidays!$J$3:$J$937)),0))</f>
        <v/>
      </c>
      <c r="BK577" s="87" t="str">
        <f>IF($Q577="","",IFERROR(IF(OR(AND($T577&gt;=DATEVALUE("10/1/20"&amp;RIGHT(BJ$1,2)),$T577&lt;=DATEVALUE("9/30/20"&amp;RIGHT(BK$1,2))),AND($U577&gt;=DATEVALUE("10/1/20"&amp;RIGHT(BJ$1,2)),$U577&lt;=DATEVALUE("9/30/20"&amp;RIGHT(BK$1,2))),AND($T577&lt;=DATEVALUE("10/1/20"&amp;RIGHT(BJ$1,2)),$U577&gt;=DATEVALUE("9/30/20"&amp;RIGHT(BK$1,2)))),
IF(AND($T577&gt;=DATEVALUE("10/1/20"&amp;RIGHT(BJ$1,2)),$U577&lt;=DATEVALUE("9/30/20"&amp;RIGHT(BK$1,2))),NETWORKDAYS($T577,$U577,Holidays!$J$3:$J$937),
IF(AND($T577&lt;DATEVALUE("10/1/20"&amp;RIGHT(BJ$1,2)),$U577&lt;=DATEVALUE("9/30/20"&amp;RIGHT(BK$1,2))),NETWORKDAYS(DATEVALUE("10/1/20"&amp;RIGHT(BJ$1,2)),$U577,Holidays!$J$3:$J$937),
IF($T577&lt;DATEVALUE("10/1/20"&amp;RIGHT(BJ$1,2)),NETWORKDAYS(DATEVALUE("10/1/20"&amp;RIGHT(BJ$1,2)),DATEVALUE("9/30/20"&amp;RIGHT(BK$1,2)),Holidays!$J$3:$J$937),
IF($T577&gt;=DATEVALUE("10/1/20"&amp;RIGHT(BJ$1,2)),NETWORKDAYS($T577,DATEVALUE("9/30/20"&amp;RIGHT(BK$1,2)),Holidays!$J$3:$J$937),"")))),"")/(NETWORKDAYS($T577,$U577,Holidays!$J$3:$J$937)),0))</f>
        <v/>
      </c>
      <c r="BL577" s="87" t="str">
        <f>IF($Q577="","",IFERROR(IF(OR(AND($T577&gt;=DATEVALUE("10/1/20"&amp;RIGHT(BK$1,2)),$T577&lt;=DATEVALUE("9/30/20"&amp;RIGHT(BL$1,2))),AND($U577&gt;=DATEVALUE("10/1/20"&amp;RIGHT(BK$1,2)),$U577&lt;=DATEVALUE("9/30/20"&amp;RIGHT(BL$1,2))),AND($T577&lt;=DATEVALUE("10/1/20"&amp;RIGHT(BK$1,2)),$U577&gt;=DATEVALUE("9/30/20"&amp;RIGHT(BL$1,2)))),
IF(AND($T577&gt;=DATEVALUE("10/1/20"&amp;RIGHT(BK$1,2)),$U577&lt;=DATEVALUE("9/30/20"&amp;RIGHT(BL$1,2))),NETWORKDAYS($T577,$U577,Holidays!$J$3:$J$937),
IF(AND($T577&lt;DATEVALUE("10/1/20"&amp;RIGHT(BK$1,2)),$U577&lt;=DATEVALUE("9/30/20"&amp;RIGHT(BL$1,2))),NETWORKDAYS(DATEVALUE("10/1/20"&amp;RIGHT(BK$1,2)),$U577,Holidays!$J$3:$J$937),
IF($T577&lt;DATEVALUE("10/1/20"&amp;RIGHT(BK$1,2)),NETWORKDAYS(DATEVALUE("10/1/20"&amp;RIGHT(BK$1,2)),DATEVALUE("9/30/20"&amp;RIGHT(BL$1,2)),Holidays!$J$3:$J$937),
IF($T577&gt;=DATEVALUE("10/1/20"&amp;RIGHT(BK$1,2)),NETWORKDAYS($T577,DATEVALUE("9/30/20"&amp;RIGHT(BL$1,2)),Holidays!$J$3:$J$937),"")))),"")/(NETWORKDAYS($T577,$U577,Holidays!$J$3:$J$937)),0))</f>
        <v/>
      </c>
      <c r="BM577" s="87" t="str">
        <f>IF($Q577="","",IFERROR(IF(OR(AND($T577&gt;=DATEVALUE("10/1/20"&amp;RIGHT(BL$1,2)),$T577&lt;=DATEVALUE("9/30/20"&amp;RIGHT(BM$1,2))),AND($U577&gt;=DATEVALUE("10/1/20"&amp;RIGHT(BL$1,2)),$U577&lt;=DATEVALUE("9/30/20"&amp;RIGHT(BM$1,2))),AND($T577&lt;=DATEVALUE("10/1/20"&amp;RIGHT(BL$1,2)),$U577&gt;=DATEVALUE("9/30/20"&amp;RIGHT(BM$1,2)))),
IF(AND($T577&gt;=DATEVALUE("10/1/20"&amp;RIGHT(BL$1,2)),$U577&lt;=DATEVALUE("9/30/20"&amp;RIGHT(BM$1,2))),NETWORKDAYS($T577,$U577,Holidays!$J$3:$J$937),
IF(AND($T577&lt;DATEVALUE("10/1/20"&amp;RIGHT(BL$1,2)),$U577&lt;=DATEVALUE("9/30/20"&amp;RIGHT(BM$1,2))),NETWORKDAYS(DATEVALUE("10/1/20"&amp;RIGHT(BL$1,2)),$U577,Holidays!$J$3:$J$937),
IF($T577&lt;DATEVALUE("10/1/20"&amp;RIGHT(BL$1,2)),NETWORKDAYS(DATEVALUE("10/1/20"&amp;RIGHT(BL$1,2)),DATEVALUE("9/30/20"&amp;RIGHT(BM$1,2)),Holidays!$J$3:$J$937),
IF($T577&gt;=DATEVALUE("10/1/20"&amp;RIGHT(BL$1,2)),NETWORKDAYS($T577,DATEVALUE("9/30/20"&amp;RIGHT(BM$1,2)),Holidays!$J$3:$J$937),"")))),"")/(NETWORKDAYS($T577,$U577,Holidays!$J$3:$J$937)),0))</f>
        <v/>
      </c>
      <c r="BN577" s="87" t="str">
        <f>IF($Q577="","",IFERROR(IF(OR(AND($T577&gt;=DATEVALUE("10/1/20"&amp;RIGHT(BM$1,2)),$T577&lt;=DATEVALUE("9/30/20"&amp;RIGHT(BN$1,2))),AND($U577&gt;=DATEVALUE("10/1/20"&amp;RIGHT(BM$1,2)),$U577&lt;=DATEVALUE("9/30/20"&amp;RIGHT(BN$1,2))),AND($T577&lt;=DATEVALUE("10/1/20"&amp;RIGHT(BM$1,2)),$U577&gt;=DATEVALUE("9/30/20"&amp;RIGHT(BN$1,2)))),
IF(AND($T577&gt;=DATEVALUE("10/1/20"&amp;RIGHT(BM$1,2)),$U577&lt;=DATEVALUE("9/30/20"&amp;RIGHT(BN$1,2))),NETWORKDAYS($T577,$U577,Holidays!$J$3:$J$937),
IF(AND($T577&lt;DATEVALUE("10/1/20"&amp;RIGHT(BM$1,2)),$U577&lt;=DATEVALUE("9/30/20"&amp;RIGHT(BN$1,2))),NETWORKDAYS(DATEVALUE("10/1/20"&amp;RIGHT(BM$1,2)),$U577,Holidays!$J$3:$J$937),
IF($T577&lt;DATEVALUE("10/1/20"&amp;RIGHT(BM$1,2)),NETWORKDAYS(DATEVALUE("10/1/20"&amp;RIGHT(BM$1,2)),DATEVALUE("9/30/20"&amp;RIGHT(BN$1,2)),Holidays!$J$3:$J$937),
IF($T577&gt;=DATEVALUE("10/1/20"&amp;RIGHT(BM$1,2)),NETWORKDAYS($T577,DATEVALUE("9/30/20"&amp;RIGHT(BN$1,2)),Holidays!$J$3:$J$937),"")))),"")/(NETWORKDAYS($T577,$U577,Holidays!$J$3:$J$937)),0))</f>
        <v/>
      </c>
      <c r="BO577" s="87" t="str">
        <f>IF($Q577="","",IFERROR(IF(OR(AND($T577&gt;=DATEVALUE("10/1/20"&amp;RIGHT(BN$1,2)),$T577&lt;=DATEVALUE("9/30/20"&amp;RIGHT(BO$1,2))),AND($U577&gt;=DATEVALUE("10/1/20"&amp;RIGHT(BN$1,2)),$U577&lt;=DATEVALUE("9/30/20"&amp;RIGHT(BO$1,2))),AND($T577&lt;=DATEVALUE("10/1/20"&amp;RIGHT(BN$1,2)),$U577&gt;=DATEVALUE("9/30/20"&amp;RIGHT(BO$1,2)))),
IF(AND($T577&gt;=DATEVALUE("10/1/20"&amp;RIGHT(BN$1,2)),$U577&lt;=DATEVALUE("9/30/20"&amp;RIGHT(BO$1,2))),NETWORKDAYS($T577,$U577,Holidays!$J$3:$J$937),
IF(AND($T577&lt;DATEVALUE("10/1/20"&amp;RIGHT(BN$1,2)),$U577&lt;=DATEVALUE("9/30/20"&amp;RIGHT(BO$1,2))),NETWORKDAYS(DATEVALUE("10/1/20"&amp;RIGHT(BN$1,2)),$U577,Holidays!$J$3:$J$937),
IF($T577&lt;DATEVALUE("10/1/20"&amp;RIGHT(BN$1,2)),NETWORKDAYS(DATEVALUE("10/1/20"&amp;RIGHT(BN$1,2)),DATEVALUE("9/30/20"&amp;RIGHT(BO$1,2)),Holidays!$J$3:$J$937),
IF($T577&gt;=DATEVALUE("10/1/20"&amp;RIGHT(BN$1,2)),NETWORKDAYS($T577,DATEVALUE("9/30/20"&amp;RIGHT(BO$1,2)),Holidays!$J$3:$J$937),"")))),"")/(NETWORKDAYS($T577,$U577,Holidays!$J$3:$J$937)),0))</f>
        <v/>
      </c>
      <c r="BP577" s="87" t="str">
        <f>IF($Q577="","",IFERROR(IF(OR(AND($T577&gt;=DATEVALUE("10/1/20"&amp;RIGHT(BO$1,2)),$T577&lt;=DATEVALUE("9/30/20"&amp;RIGHT(BP$1,2))),AND($U577&gt;=DATEVALUE("10/1/20"&amp;RIGHT(BO$1,2)),$U577&lt;=DATEVALUE("9/30/20"&amp;RIGHT(BP$1,2))),AND($T577&lt;=DATEVALUE("10/1/20"&amp;RIGHT(BO$1,2)),$U577&gt;=DATEVALUE("9/30/20"&amp;RIGHT(BP$1,2)))),
IF(AND($T577&gt;=DATEVALUE("10/1/20"&amp;RIGHT(BO$1,2)),$U577&lt;=DATEVALUE("9/30/20"&amp;RIGHT(BP$1,2))),NETWORKDAYS($T577,$U577,Holidays!$J$3:$J$937),
IF(AND($T577&lt;DATEVALUE("10/1/20"&amp;RIGHT(BO$1,2)),$U577&lt;=DATEVALUE("9/30/20"&amp;RIGHT(BP$1,2))),NETWORKDAYS(DATEVALUE("10/1/20"&amp;RIGHT(BO$1,2)),$U577,Holidays!$J$3:$J$937),
IF($T577&lt;DATEVALUE("10/1/20"&amp;RIGHT(BO$1,2)),NETWORKDAYS(DATEVALUE("10/1/20"&amp;RIGHT(BO$1,2)),DATEVALUE("9/30/20"&amp;RIGHT(BP$1,2)),Holidays!$J$3:$J$937),
IF($T577&gt;=DATEVALUE("10/1/20"&amp;RIGHT(BO$1,2)),NETWORKDAYS($T577,DATEVALUE("9/30/20"&amp;RIGHT(BP$1,2)),Holidays!$J$3:$J$937),"")))),"")/(NETWORKDAYS($T577,$U577,Holidays!$J$3:$J$937)),0))</f>
        <v/>
      </c>
      <c r="BQ577" s="87" t="str">
        <f>IF($Q577="","",IFERROR(IF(OR(AND($T577&gt;=DATEVALUE("10/1/20"&amp;RIGHT(BP$1,2)),$T577&lt;=DATEVALUE("9/30/20"&amp;RIGHT(BQ$1,2))),AND($U577&gt;=DATEVALUE("10/1/20"&amp;RIGHT(BP$1,2)),$U577&lt;=DATEVALUE("9/30/20"&amp;RIGHT(BQ$1,2))),AND($T577&lt;=DATEVALUE("10/1/20"&amp;RIGHT(BP$1,2)),$U577&gt;=DATEVALUE("9/30/20"&amp;RIGHT(BQ$1,2)))),
IF(AND($T577&gt;=DATEVALUE("10/1/20"&amp;RIGHT(BP$1,2)),$U577&lt;=DATEVALUE("9/30/20"&amp;RIGHT(BQ$1,2))),NETWORKDAYS($T577,$U577,Holidays!$J$3:$J$937),
IF(AND($T577&lt;DATEVALUE("10/1/20"&amp;RIGHT(BP$1,2)),$U577&lt;=DATEVALUE("9/30/20"&amp;RIGHT(BQ$1,2))),NETWORKDAYS(DATEVALUE("10/1/20"&amp;RIGHT(BP$1,2)),$U577,Holidays!$J$3:$J$937),
IF($T577&lt;DATEVALUE("10/1/20"&amp;RIGHT(BP$1,2)),NETWORKDAYS(DATEVALUE("10/1/20"&amp;RIGHT(BP$1,2)),DATEVALUE("9/30/20"&amp;RIGHT(BQ$1,2)),Holidays!$J$3:$J$937),
IF($T577&gt;=DATEVALUE("10/1/20"&amp;RIGHT(BP$1,2)),NETWORKDAYS($T577,DATEVALUE("9/30/20"&amp;RIGHT(BQ$1,2)),Holidays!$J$3:$J$937),"")))),"")/(NETWORKDAYS($T577,$U577,Holidays!$J$3:$J$937)),0))</f>
        <v/>
      </c>
      <c r="BR577" s="87" t="str">
        <f>IF($Q577="","",IFERROR(IF(OR(AND($T577&gt;=DATEVALUE("10/1/20"&amp;RIGHT(BQ$1,2)),$T577&lt;=DATEVALUE("9/30/20"&amp;RIGHT(BR$1,2))),AND($U577&gt;=DATEVALUE("10/1/20"&amp;RIGHT(BQ$1,2)),$U577&lt;=DATEVALUE("9/30/20"&amp;RIGHT(BR$1,2))),AND($T577&lt;=DATEVALUE("10/1/20"&amp;RIGHT(BQ$1,2)),$U577&gt;=DATEVALUE("9/30/20"&amp;RIGHT(BR$1,2)))),
IF(AND($T577&gt;=DATEVALUE("10/1/20"&amp;RIGHT(BQ$1,2)),$U577&lt;=DATEVALUE("9/30/20"&amp;RIGHT(BR$1,2))),NETWORKDAYS($T577,$U577,Holidays!$J$3:$J$937),
IF(AND($T577&lt;DATEVALUE("10/1/20"&amp;RIGHT(BQ$1,2)),$U577&lt;=DATEVALUE("9/30/20"&amp;RIGHT(BR$1,2))),NETWORKDAYS(DATEVALUE("10/1/20"&amp;RIGHT(BQ$1,2)),$U577,Holidays!$J$3:$J$937),
IF($T577&lt;DATEVALUE("10/1/20"&amp;RIGHT(BQ$1,2)),NETWORKDAYS(DATEVALUE("10/1/20"&amp;RIGHT(BQ$1,2)),DATEVALUE("9/30/20"&amp;RIGHT(BR$1,2)),Holidays!$J$3:$J$937),
IF($T577&gt;=DATEVALUE("10/1/20"&amp;RIGHT(BQ$1,2)),NETWORKDAYS($T577,DATEVALUE("9/30/20"&amp;RIGHT(BR$1,2)),Holidays!$J$3:$J$937),"")))),"")/(NETWORKDAYS($T577,$U577,Holidays!$J$3:$J$937)),0))</f>
        <v/>
      </c>
      <c r="BS577" s="87" t="str">
        <f>IF($Q577="","",IFERROR(IF(OR(AND($T577&gt;=DATEVALUE("10/1/20"&amp;RIGHT(BR$1,2)),$T577&lt;=DATEVALUE("9/30/20"&amp;RIGHT(BS$1,2))),AND($U577&gt;=DATEVALUE("10/1/20"&amp;RIGHT(BR$1,2)),$U577&lt;=DATEVALUE("9/30/20"&amp;RIGHT(BS$1,2))),AND($T577&lt;=DATEVALUE("10/1/20"&amp;RIGHT(BR$1,2)),$U577&gt;=DATEVALUE("9/30/20"&amp;RIGHT(BS$1,2)))),
IF(AND($T577&gt;=DATEVALUE("10/1/20"&amp;RIGHT(BR$1,2)),$U577&lt;=DATEVALUE("9/30/20"&amp;RIGHT(BS$1,2))),NETWORKDAYS($T577,$U577,Holidays!$J$3:$J$937),
IF(AND($T577&lt;DATEVALUE("10/1/20"&amp;RIGHT(BR$1,2)),$U577&lt;=DATEVALUE("9/30/20"&amp;RIGHT(BS$1,2))),NETWORKDAYS(DATEVALUE("10/1/20"&amp;RIGHT(BR$1,2)),$U577,Holidays!$J$3:$J$937),
IF($T577&lt;DATEVALUE("10/1/20"&amp;RIGHT(BR$1,2)),NETWORKDAYS(DATEVALUE("10/1/20"&amp;RIGHT(BR$1,2)),DATEVALUE("9/30/20"&amp;RIGHT(BS$1,2)),Holidays!$J$3:$J$937),
IF($T577&gt;=DATEVALUE("10/1/20"&amp;RIGHT(BR$1,2)),NETWORKDAYS($T577,DATEVALUE("9/30/20"&amp;RIGHT(BS$1,2)),Holidays!$J$3:$J$937),"")))),"")/(NETWORKDAYS($T577,$U577,Holidays!$J$3:$J$937)),0))</f>
        <v/>
      </c>
      <c r="BT577" s="87" t="str">
        <f>IF($Q577="","",IFERROR(IF(OR(AND($T577&gt;=DATEVALUE("10/1/20"&amp;RIGHT(BS$1,2)),$T577&lt;=DATEVALUE("9/30/20"&amp;RIGHT(BT$1,2))),AND($U577&gt;=DATEVALUE("10/1/20"&amp;RIGHT(BS$1,2)),$U577&lt;=DATEVALUE("9/30/20"&amp;RIGHT(BT$1,2))),AND($T577&lt;=DATEVALUE("10/1/20"&amp;RIGHT(BS$1,2)),$U577&gt;=DATEVALUE("9/30/20"&amp;RIGHT(BT$1,2)))),
IF(AND($T577&gt;=DATEVALUE("10/1/20"&amp;RIGHT(BS$1,2)),$U577&lt;=DATEVALUE("9/30/20"&amp;RIGHT(BT$1,2))),NETWORKDAYS($T577,$U577,Holidays!$J$3:$J$937),
IF(AND($T577&lt;DATEVALUE("10/1/20"&amp;RIGHT(BS$1,2)),$U577&lt;=DATEVALUE("9/30/20"&amp;RIGHT(BT$1,2))),NETWORKDAYS(DATEVALUE("10/1/20"&amp;RIGHT(BS$1,2)),$U577,Holidays!$J$3:$J$937),
IF($T577&lt;DATEVALUE("10/1/20"&amp;RIGHT(BS$1,2)),NETWORKDAYS(DATEVALUE("10/1/20"&amp;RIGHT(BS$1,2)),DATEVALUE("9/30/20"&amp;RIGHT(BT$1,2)),Holidays!$J$3:$J$937),
IF($T577&gt;=DATEVALUE("10/1/20"&amp;RIGHT(BS$1,2)),NETWORKDAYS($T577,DATEVALUE("9/30/20"&amp;RIGHT(BT$1,2)),Holidays!$J$3:$J$937),"")))),"")/(NETWORKDAYS($T577,$U577,Holidays!$J$3:$J$937)),0))</f>
        <v/>
      </c>
      <c r="BU577" s="87" t="str">
        <f>IF($Q577="","",IFERROR(IF(OR(AND($T577&gt;=DATEVALUE("10/1/20"&amp;RIGHT(BT$1,2)),$T577&lt;=DATEVALUE("9/30/20"&amp;RIGHT(BU$1,2))),AND($U577&gt;=DATEVALUE("10/1/20"&amp;RIGHT(BT$1,2)),$U577&lt;=DATEVALUE("9/30/20"&amp;RIGHT(BU$1,2))),AND($T577&lt;=DATEVALUE("10/1/20"&amp;RIGHT(BT$1,2)),$U577&gt;=DATEVALUE("9/30/20"&amp;RIGHT(BU$1,2)))),
IF(AND($T577&gt;=DATEVALUE("10/1/20"&amp;RIGHT(BT$1,2)),$U577&lt;=DATEVALUE("9/30/20"&amp;RIGHT(BU$1,2))),NETWORKDAYS($T577,$U577,Holidays!$J$3:$J$937),
IF(AND($T577&lt;DATEVALUE("10/1/20"&amp;RIGHT(BT$1,2)),$U577&lt;=DATEVALUE("9/30/20"&amp;RIGHT(BU$1,2))),NETWORKDAYS(DATEVALUE("10/1/20"&amp;RIGHT(BT$1,2)),$U577,Holidays!$J$3:$J$937),
IF($T577&lt;DATEVALUE("10/1/20"&amp;RIGHT(BT$1,2)),NETWORKDAYS(DATEVALUE("10/1/20"&amp;RIGHT(BT$1,2)),DATEVALUE("9/30/20"&amp;RIGHT(BU$1,2)),Holidays!$J$3:$J$937),
IF($T577&gt;=DATEVALUE("10/1/20"&amp;RIGHT(BT$1,2)),NETWORKDAYS($T577,DATEVALUE("9/30/20"&amp;RIGHT(BU$1,2)),Holidays!$J$3:$J$937),"")))),"")/(NETWORKDAYS($T577,$U577,Holidays!$J$3:$J$937)),0))</f>
        <v/>
      </c>
      <c r="BV577" s="87" t="str">
        <f>IF($Q577="","",IFERROR(IF(OR(AND($T577&gt;=DATEVALUE("10/1/20"&amp;RIGHT(BU$1,2)),$T577&lt;=DATEVALUE("9/30/20"&amp;RIGHT(BV$1,2))),AND($U577&gt;=DATEVALUE("10/1/20"&amp;RIGHT(BU$1,2)),$U577&lt;=DATEVALUE("9/30/20"&amp;RIGHT(BV$1,2))),AND($T577&lt;=DATEVALUE("10/1/20"&amp;RIGHT(BU$1,2)),$U577&gt;=DATEVALUE("9/30/20"&amp;RIGHT(BV$1,2)))),
IF(AND($T577&gt;=DATEVALUE("10/1/20"&amp;RIGHT(BU$1,2)),$U577&lt;=DATEVALUE("9/30/20"&amp;RIGHT(BV$1,2))),NETWORKDAYS($T577,$U577,Holidays!$J$3:$J$937),
IF(AND($T577&lt;DATEVALUE("10/1/20"&amp;RIGHT(BU$1,2)),$U577&lt;=DATEVALUE("9/30/20"&amp;RIGHT(BV$1,2))),NETWORKDAYS(DATEVALUE("10/1/20"&amp;RIGHT(BU$1,2)),$U577,Holidays!$J$3:$J$937),
IF($T577&lt;DATEVALUE("10/1/20"&amp;RIGHT(BU$1,2)),NETWORKDAYS(DATEVALUE("10/1/20"&amp;RIGHT(BU$1,2)),DATEVALUE("9/30/20"&amp;RIGHT(BV$1,2)),Holidays!$J$3:$J$937),
IF($T577&gt;=DATEVALUE("10/1/20"&amp;RIGHT(BU$1,2)),NETWORKDAYS($T577,DATEVALUE("9/30/20"&amp;RIGHT(BV$1,2)),Holidays!$J$3:$J$937),"")))),"")/(NETWORKDAYS($T577,$U577,Holidays!$J$3:$J$937)),0))</f>
        <v/>
      </c>
      <c r="BW577" s="87" t="str">
        <f>IF($Q577="","",IFERROR(IF(OR(AND($T577&gt;=DATEVALUE("10/1/20"&amp;RIGHT(BV$1,2)),$T577&lt;=DATEVALUE("9/30/20"&amp;RIGHT(BW$1,2))),AND($U577&gt;=DATEVALUE("10/1/20"&amp;RIGHT(BV$1,2)),$U577&lt;=DATEVALUE("9/30/20"&amp;RIGHT(BW$1,2))),AND($T577&lt;=DATEVALUE("10/1/20"&amp;RIGHT(BV$1,2)),$U577&gt;=DATEVALUE("9/30/20"&amp;RIGHT(BW$1,2)))),
IF(AND($T577&gt;=DATEVALUE("10/1/20"&amp;RIGHT(BV$1,2)),$U577&lt;=DATEVALUE("9/30/20"&amp;RIGHT(BW$1,2))),NETWORKDAYS($T577,$U577,Holidays!$J$3:$J$937),
IF(AND($T577&lt;DATEVALUE("10/1/20"&amp;RIGHT(BV$1,2)),$U577&lt;=DATEVALUE("9/30/20"&amp;RIGHT(BW$1,2))),NETWORKDAYS(DATEVALUE("10/1/20"&amp;RIGHT(BV$1,2)),$U577,Holidays!$J$3:$J$937),
IF($T577&lt;DATEVALUE("10/1/20"&amp;RIGHT(BV$1,2)),NETWORKDAYS(DATEVALUE("10/1/20"&amp;RIGHT(BV$1,2)),DATEVALUE("9/30/20"&amp;RIGHT(BW$1,2)),Holidays!$J$3:$J$937),
IF($T577&gt;=DATEVALUE("10/1/20"&amp;RIGHT(BV$1,2)),NETWORKDAYS($T577,DATEVALUE("9/30/20"&amp;RIGHT(BW$1,2)),Holidays!$J$3:$J$937),"")))),"")/(NETWORKDAYS($T577,$U577,Holidays!$J$3:$J$937)),0))</f>
        <v/>
      </c>
      <c r="BX577" s="87" t="str">
        <f>IF($Q577="","",IFERROR(IF(OR(AND($T577&gt;=DATEVALUE("10/1/20"&amp;RIGHT(BW$1,2)),$T577&lt;=DATEVALUE("9/30/20"&amp;RIGHT(BX$1,2))),AND($U577&gt;=DATEVALUE("10/1/20"&amp;RIGHT(BW$1,2)),$U577&lt;=DATEVALUE("9/30/20"&amp;RIGHT(BX$1,2))),AND($T577&lt;=DATEVALUE("10/1/20"&amp;RIGHT(BW$1,2)),$U577&gt;=DATEVALUE("9/30/20"&amp;RIGHT(BX$1,2)))),
IF(AND($T577&gt;=DATEVALUE("10/1/20"&amp;RIGHT(BW$1,2)),$U577&lt;=DATEVALUE("9/30/20"&amp;RIGHT(BX$1,2))),NETWORKDAYS($T577,$U577,Holidays!$J$3:$J$937),
IF(AND($T577&lt;DATEVALUE("10/1/20"&amp;RIGHT(BW$1,2)),$U577&lt;=DATEVALUE("9/30/20"&amp;RIGHT(BX$1,2))),NETWORKDAYS(DATEVALUE("10/1/20"&amp;RIGHT(BW$1,2)),$U577,Holidays!$J$3:$J$937),
IF($T577&lt;DATEVALUE("10/1/20"&amp;RIGHT(BW$1,2)),NETWORKDAYS(DATEVALUE("10/1/20"&amp;RIGHT(BW$1,2)),DATEVALUE("9/30/20"&amp;RIGHT(BX$1,2)),Holidays!$J$3:$J$937),
IF($T577&gt;=DATEVALUE("10/1/20"&amp;RIGHT(BW$1,2)),NETWORKDAYS($T577,DATEVALUE("9/30/20"&amp;RIGHT(BX$1,2)),Holidays!$J$3:$J$937),"")))),"")/(NETWORKDAYS($T577,$U577,Holidays!$J$3:$J$937)),0))</f>
        <v/>
      </c>
      <c r="BY577" s="87" t="str">
        <f>IF($Q577="","",IFERROR(IF(OR(AND($T577&gt;=DATEVALUE("10/1/20"&amp;RIGHT(BX$1,2)),$T577&lt;=DATEVALUE("9/30/20"&amp;RIGHT(BY$1,2))),AND($U577&gt;=DATEVALUE("10/1/20"&amp;RIGHT(BX$1,2)),$U577&lt;=DATEVALUE("9/30/20"&amp;RIGHT(BY$1,2))),AND($T577&lt;=DATEVALUE("10/1/20"&amp;RIGHT(BX$1,2)),$U577&gt;=DATEVALUE("9/30/20"&amp;RIGHT(BY$1,2)))),
IF(AND($T577&gt;=DATEVALUE("10/1/20"&amp;RIGHT(BX$1,2)),$U577&lt;=DATEVALUE("9/30/20"&amp;RIGHT(BY$1,2))),NETWORKDAYS($T577,$U577,Holidays!$J$3:$J$937),
IF(AND($T577&lt;DATEVALUE("10/1/20"&amp;RIGHT(BX$1,2)),$U577&lt;=DATEVALUE("9/30/20"&amp;RIGHT(BY$1,2))),NETWORKDAYS(DATEVALUE("10/1/20"&amp;RIGHT(BX$1,2)),$U577,Holidays!$J$3:$J$937),
IF($T577&lt;DATEVALUE("10/1/20"&amp;RIGHT(BX$1,2)),NETWORKDAYS(DATEVALUE("10/1/20"&amp;RIGHT(BX$1,2)),DATEVALUE("9/30/20"&amp;RIGHT(BY$1,2)),Holidays!$J$3:$J$937),
IF($T577&gt;=DATEVALUE("10/1/20"&amp;RIGHT(BX$1,2)),NETWORKDAYS($T577,DATEVALUE("9/30/20"&amp;RIGHT(BY$1,2)),Holidays!$J$3:$J$937),"")))),"")/(NETWORKDAYS($T577,$U577,Holidays!$J$3:$J$937)),0))</f>
        <v/>
      </c>
      <c r="BZ577" s="87" t="str">
        <f>IF($Q577="","",IFERROR(IF(OR(AND($T577&gt;=DATEVALUE("10/1/20"&amp;RIGHT(BY$1,2)),$T577&lt;=DATEVALUE("9/30/20"&amp;RIGHT(BZ$1,2))),AND($U577&gt;=DATEVALUE("10/1/20"&amp;RIGHT(BY$1,2)),$U577&lt;=DATEVALUE("9/30/20"&amp;RIGHT(BZ$1,2))),AND($T577&lt;=DATEVALUE("10/1/20"&amp;RIGHT(BY$1,2)),$U577&gt;=DATEVALUE("9/30/20"&amp;RIGHT(BZ$1,2)))),
IF(AND($T577&gt;=DATEVALUE("10/1/20"&amp;RIGHT(BY$1,2)),$U577&lt;=DATEVALUE("9/30/20"&amp;RIGHT(BZ$1,2))),NETWORKDAYS($T577,$U577,Holidays!$J$3:$J$937),
IF(AND($T577&lt;DATEVALUE("10/1/20"&amp;RIGHT(BY$1,2)),$U577&lt;=DATEVALUE("9/30/20"&amp;RIGHT(BZ$1,2))),NETWORKDAYS(DATEVALUE("10/1/20"&amp;RIGHT(BY$1,2)),$U577,Holidays!$J$3:$J$937),
IF($T577&lt;DATEVALUE("10/1/20"&amp;RIGHT(BY$1,2)),NETWORKDAYS(DATEVALUE("10/1/20"&amp;RIGHT(BY$1,2)),DATEVALUE("9/30/20"&amp;RIGHT(BZ$1,2)),Holidays!$J$3:$J$937),
IF($T577&gt;=DATEVALUE("10/1/20"&amp;RIGHT(BY$1,2)),NETWORKDAYS($T577,DATEVALUE("9/30/20"&amp;RIGHT(BZ$1,2)),Holidays!$J$3:$J$937),"")))),"")/(NETWORKDAYS($T577,$U577,Holidays!$J$3:$J$937)),0))</f>
        <v/>
      </c>
      <c r="CA577" s="87" t="str">
        <f>IF($Q577="","",IFERROR(IF(OR(AND($T577&gt;=DATEVALUE("10/1/20"&amp;RIGHT(BZ$1,2)),$T577&lt;=DATEVALUE("9/30/20"&amp;RIGHT(CA$1,2))),AND($U577&gt;=DATEVALUE("10/1/20"&amp;RIGHT(BZ$1,2)),$U577&lt;=DATEVALUE("9/30/20"&amp;RIGHT(CA$1,2))),AND($T577&lt;=DATEVALUE("10/1/20"&amp;RIGHT(BZ$1,2)),$U577&gt;=DATEVALUE("9/30/20"&amp;RIGHT(CA$1,2)))),
IF(AND($T577&gt;=DATEVALUE("10/1/20"&amp;RIGHT(BZ$1,2)),$U577&lt;=DATEVALUE("9/30/20"&amp;RIGHT(CA$1,2))),NETWORKDAYS($T577,$U577,Holidays!$J$3:$J$937),
IF(AND($T577&lt;DATEVALUE("10/1/20"&amp;RIGHT(BZ$1,2)),$U577&lt;=DATEVALUE("9/30/20"&amp;RIGHT(CA$1,2))),NETWORKDAYS(DATEVALUE("10/1/20"&amp;RIGHT(BZ$1,2)),$U577,Holidays!$J$3:$J$937),
IF($T577&lt;DATEVALUE("10/1/20"&amp;RIGHT(BZ$1,2)),NETWORKDAYS(DATEVALUE("10/1/20"&amp;RIGHT(BZ$1,2)),DATEVALUE("9/30/20"&amp;RIGHT(CA$1,2)),Holidays!$J$3:$J$937),
IF($T577&gt;=DATEVALUE("10/1/20"&amp;RIGHT(BZ$1,2)),NETWORKDAYS($T577,DATEVALUE("9/30/20"&amp;RIGHT(CA$1,2)),Holidays!$J$3:$J$937),"")))),"")/(NETWORKDAYS($T577,$U577,Holidays!$J$3:$J$937)),0))</f>
        <v/>
      </c>
      <c r="CB577" s="87" t="str">
        <f>IF($Q577="","",IFERROR(IF(OR(AND($T577&gt;=DATEVALUE("10/1/20"&amp;RIGHT(CA$1,2)),$T577&lt;=DATEVALUE("9/30/20"&amp;RIGHT(CB$1,2))),AND($U577&gt;=DATEVALUE("10/1/20"&amp;RIGHT(CA$1,2)),$U577&lt;=DATEVALUE("9/30/20"&amp;RIGHT(CB$1,2))),AND($T577&lt;=DATEVALUE("10/1/20"&amp;RIGHT(CA$1,2)),$U577&gt;=DATEVALUE("9/30/20"&amp;RIGHT(CB$1,2)))),
IF(AND($T577&gt;=DATEVALUE("10/1/20"&amp;RIGHT(CA$1,2)),$U577&lt;=DATEVALUE("9/30/20"&amp;RIGHT(CB$1,2))),NETWORKDAYS($T577,$U577,Holidays!$J$3:$J$937),
IF(AND($T577&lt;DATEVALUE("10/1/20"&amp;RIGHT(CA$1,2)),$U577&lt;=DATEVALUE("9/30/20"&amp;RIGHT(CB$1,2))),NETWORKDAYS(DATEVALUE("10/1/20"&amp;RIGHT(CA$1,2)),$U577,Holidays!$J$3:$J$937),
IF($T577&lt;DATEVALUE("10/1/20"&amp;RIGHT(CA$1,2)),NETWORKDAYS(DATEVALUE("10/1/20"&amp;RIGHT(CA$1,2)),DATEVALUE("9/30/20"&amp;RIGHT(CB$1,2)),Holidays!$J$3:$J$937),
IF($T577&gt;=DATEVALUE("10/1/20"&amp;RIGHT(CA$1,2)),NETWORKDAYS($T577,DATEVALUE("9/30/20"&amp;RIGHT(CB$1,2)),Holidays!$J$3:$J$937),"")))),"")/(NETWORKDAYS($T577,$U577,Holidays!$J$3:$J$937)),0))</f>
        <v/>
      </c>
    </row>
    <row r="578" spans="1:80">
      <c r="A578" s="97"/>
      <c r="B578" s="98" t="str">
        <f ca="1">IF(NOT($A578=""),OFFSET('WBS Reference &amp; User Procedure'!$A$1,MATCH($A578,'WBS Reference &amp; User Procedure'!$A:$A,0)-1,1),"")</f>
        <v/>
      </c>
      <c r="D578" s="97"/>
      <c r="I578" s="78"/>
      <c r="T578" s="104" t="str">
        <f>IF(NOT(Q578=""),IF(NOT($S578=""),$S578,#REF!),"")</f>
        <v/>
      </c>
      <c r="U578" s="104" t="str">
        <f>IF(NOT(Q578=""),WORKDAY(T578,Q578,Holidays!$J$3:$J$937),"")</f>
        <v/>
      </c>
      <c r="V578" s="104"/>
      <c r="W578" s="104"/>
      <c r="X578" s="101" t="str">
        <f t="shared" si="123"/>
        <v/>
      </c>
      <c r="AL578" s="87" t="str">
        <f t="shared" ca="1" si="120"/>
        <v/>
      </c>
      <c r="AN578" s="87" t="str">
        <f t="shared" ca="1" si="128"/>
        <v/>
      </c>
      <c r="AO578" s="87" t="str">
        <f t="shared" ca="1" si="128"/>
        <v/>
      </c>
      <c r="AP578" s="87" t="str">
        <f t="shared" ca="1" si="128"/>
        <v/>
      </c>
      <c r="AQ578" s="87" t="str">
        <f t="shared" ca="1" si="128"/>
        <v/>
      </c>
      <c r="AR578" s="87" t="str">
        <f t="shared" ca="1" si="128"/>
        <v/>
      </c>
      <c r="AS578" s="87" t="str">
        <f t="shared" ca="1" si="128"/>
        <v/>
      </c>
      <c r="AT578" s="87" t="str">
        <f t="shared" ca="1" si="128"/>
        <v/>
      </c>
      <c r="AU578" s="87" t="str">
        <f t="shared" ca="1" si="128"/>
        <v/>
      </c>
      <c r="AV578" s="87" t="str">
        <f t="shared" ca="1" si="128"/>
        <v/>
      </c>
      <c r="AW578" s="87" t="str">
        <f t="shared" ca="1" si="128"/>
        <v/>
      </c>
      <c r="AX578" s="87" t="str">
        <f t="shared" ca="1" si="129"/>
        <v/>
      </c>
      <c r="AY578" s="87" t="str">
        <f t="shared" ca="1" si="129"/>
        <v/>
      </c>
      <c r="AZ578" s="87" t="str">
        <f t="shared" ca="1" si="129"/>
        <v/>
      </c>
      <c r="BA578" s="87" t="str">
        <f t="shared" ca="1" si="129"/>
        <v/>
      </c>
      <c r="BB578" s="87" t="str">
        <f t="shared" ca="1" si="129"/>
        <v/>
      </c>
      <c r="BC578" s="87" t="str">
        <f t="shared" ca="1" si="129"/>
        <v/>
      </c>
      <c r="BD578" s="87" t="str">
        <f t="shared" ca="1" si="129"/>
        <v/>
      </c>
      <c r="BE578" s="87" t="str">
        <f t="shared" ca="1" si="129"/>
        <v/>
      </c>
      <c r="BF578" s="87" t="str">
        <f t="shared" ca="1" si="129"/>
        <v/>
      </c>
      <c r="BG578" s="87" t="str">
        <f t="shared" ca="1" si="129"/>
        <v/>
      </c>
      <c r="BI578" s="87" t="str">
        <f>IF($Q578="","",IFERROR(IF(OR(AND($T578&gt;=DATEVALUE("10/1/20"&amp;RIGHT(BH$1,2)),$T578&lt;=DATEVALUE("9/30/20"&amp;RIGHT(BI$1,2))),AND($U578&gt;=DATEVALUE("10/1/20"&amp;RIGHT(BH$1,2)),$U578&lt;=DATEVALUE("9/30/20"&amp;RIGHT(BI$1,2))),AND($T578&lt;=DATEVALUE("10/1/20"&amp;RIGHT(BH$1,2)),$U578&gt;=DATEVALUE("9/30/20"&amp;RIGHT(BI$1,2)))),
IF(AND($T578&gt;=DATEVALUE("10/1/20"&amp;RIGHT(BH$1,2)),$U578&lt;=DATEVALUE("9/30/20"&amp;RIGHT(BI$1,2))),NETWORKDAYS($T578,$U578,Holidays!$J$3:$J$937),
IF(AND($T578&lt;DATEVALUE("10/1/20"&amp;RIGHT(BH$1,2)),$U578&lt;=DATEVALUE("9/30/20"&amp;RIGHT(BI$1,2))),NETWORKDAYS(DATEVALUE("10/1/20"&amp;RIGHT(BH$1,2)),$U578,Holidays!$J$3:$J$937),
IF($T578&lt;DATEVALUE("10/1/20"&amp;RIGHT(BH$1,2)),NETWORKDAYS(DATEVALUE("10/1/20"&amp;RIGHT(BH$1,2)),DATEVALUE("9/30/20"&amp;RIGHT(BI$1,2)),Holidays!$J$3:$J$937),
IF($T578&gt;=DATEVALUE("10/1/20"&amp;RIGHT(BH$1,2)),NETWORKDAYS($T578,DATEVALUE("9/30/20"&amp;RIGHT(BI$1,2)),Holidays!$J$3:$J$937),"")))),"")/(NETWORKDAYS($T578,$U578,Holidays!$J$3:$J$937)),0))</f>
        <v/>
      </c>
      <c r="BJ578" s="87" t="str">
        <f>IF($Q578="","",IFERROR(IF(OR(AND($T578&gt;=DATEVALUE("10/1/20"&amp;RIGHT(BI$1,2)),$T578&lt;=DATEVALUE("9/30/20"&amp;RIGHT(BJ$1,2))),AND($U578&gt;=DATEVALUE("10/1/20"&amp;RIGHT(BI$1,2)),$U578&lt;=DATEVALUE("9/30/20"&amp;RIGHT(BJ$1,2))),AND($T578&lt;=DATEVALUE("10/1/20"&amp;RIGHT(BI$1,2)),$U578&gt;=DATEVALUE("9/30/20"&amp;RIGHT(BJ$1,2)))),
IF(AND($T578&gt;=DATEVALUE("10/1/20"&amp;RIGHT(BI$1,2)),$U578&lt;=DATEVALUE("9/30/20"&amp;RIGHT(BJ$1,2))),NETWORKDAYS($T578,$U578,Holidays!$J$3:$J$937),
IF(AND($T578&lt;DATEVALUE("10/1/20"&amp;RIGHT(BI$1,2)),$U578&lt;=DATEVALUE("9/30/20"&amp;RIGHT(BJ$1,2))),NETWORKDAYS(DATEVALUE("10/1/20"&amp;RIGHT(BI$1,2)),$U578,Holidays!$J$3:$J$937),
IF($T578&lt;DATEVALUE("10/1/20"&amp;RIGHT(BI$1,2)),NETWORKDAYS(DATEVALUE("10/1/20"&amp;RIGHT(BI$1,2)),DATEVALUE("9/30/20"&amp;RIGHT(BJ$1,2)),Holidays!$J$3:$J$937),
IF($T578&gt;=DATEVALUE("10/1/20"&amp;RIGHT(BI$1,2)),NETWORKDAYS($T578,DATEVALUE("9/30/20"&amp;RIGHT(BJ$1,2)),Holidays!$J$3:$J$937),"")))),"")/(NETWORKDAYS($T578,$U578,Holidays!$J$3:$J$937)),0))</f>
        <v/>
      </c>
      <c r="BK578" s="87" t="str">
        <f>IF($Q578="","",IFERROR(IF(OR(AND($T578&gt;=DATEVALUE("10/1/20"&amp;RIGHT(BJ$1,2)),$T578&lt;=DATEVALUE("9/30/20"&amp;RIGHT(BK$1,2))),AND($U578&gt;=DATEVALUE("10/1/20"&amp;RIGHT(BJ$1,2)),$U578&lt;=DATEVALUE("9/30/20"&amp;RIGHT(BK$1,2))),AND($T578&lt;=DATEVALUE("10/1/20"&amp;RIGHT(BJ$1,2)),$U578&gt;=DATEVALUE("9/30/20"&amp;RIGHT(BK$1,2)))),
IF(AND($T578&gt;=DATEVALUE("10/1/20"&amp;RIGHT(BJ$1,2)),$U578&lt;=DATEVALUE("9/30/20"&amp;RIGHT(BK$1,2))),NETWORKDAYS($T578,$U578,Holidays!$J$3:$J$937),
IF(AND($T578&lt;DATEVALUE("10/1/20"&amp;RIGHT(BJ$1,2)),$U578&lt;=DATEVALUE("9/30/20"&amp;RIGHT(BK$1,2))),NETWORKDAYS(DATEVALUE("10/1/20"&amp;RIGHT(BJ$1,2)),$U578,Holidays!$J$3:$J$937),
IF($T578&lt;DATEVALUE("10/1/20"&amp;RIGHT(BJ$1,2)),NETWORKDAYS(DATEVALUE("10/1/20"&amp;RIGHT(BJ$1,2)),DATEVALUE("9/30/20"&amp;RIGHT(BK$1,2)),Holidays!$J$3:$J$937),
IF($T578&gt;=DATEVALUE("10/1/20"&amp;RIGHT(BJ$1,2)),NETWORKDAYS($T578,DATEVALUE("9/30/20"&amp;RIGHT(BK$1,2)),Holidays!$J$3:$J$937),"")))),"")/(NETWORKDAYS($T578,$U578,Holidays!$J$3:$J$937)),0))</f>
        <v/>
      </c>
      <c r="BL578" s="87" t="str">
        <f>IF($Q578="","",IFERROR(IF(OR(AND($T578&gt;=DATEVALUE("10/1/20"&amp;RIGHT(BK$1,2)),$T578&lt;=DATEVALUE("9/30/20"&amp;RIGHT(BL$1,2))),AND($U578&gt;=DATEVALUE("10/1/20"&amp;RIGHT(BK$1,2)),$U578&lt;=DATEVALUE("9/30/20"&amp;RIGHT(BL$1,2))),AND($T578&lt;=DATEVALUE("10/1/20"&amp;RIGHT(BK$1,2)),$U578&gt;=DATEVALUE("9/30/20"&amp;RIGHT(BL$1,2)))),
IF(AND($T578&gt;=DATEVALUE("10/1/20"&amp;RIGHT(BK$1,2)),$U578&lt;=DATEVALUE("9/30/20"&amp;RIGHT(BL$1,2))),NETWORKDAYS($T578,$U578,Holidays!$J$3:$J$937),
IF(AND($T578&lt;DATEVALUE("10/1/20"&amp;RIGHT(BK$1,2)),$U578&lt;=DATEVALUE("9/30/20"&amp;RIGHT(BL$1,2))),NETWORKDAYS(DATEVALUE("10/1/20"&amp;RIGHT(BK$1,2)),$U578,Holidays!$J$3:$J$937),
IF($T578&lt;DATEVALUE("10/1/20"&amp;RIGHT(BK$1,2)),NETWORKDAYS(DATEVALUE("10/1/20"&amp;RIGHT(BK$1,2)),DATEVALUE("9/30/20"&amp;RIGHT(BL$1,2)),Holidays!$J$3:$J$937),
IF($T578&gt;=DATEVALUE("10/1/20"&amp;RIGHT(BK$1,2)),NETWORKDAYS($T578,DATEVALUE("9/30/20"&amp;RIGHT(BL$1,2)),Holidays!$J$3:$J$937),"")))),"")/(NETWORKDAYS($T578,$U578,Holidays!$J$3:$J$937)),0))</f>
        <v/>
      </c>
      <c r="BM578" s="87" t="str">
        <f>IF($Q578="","",IFERROR(IF(OR(AND($T578&gt;=DATEVALUE("10/1/20"&amp;RIGHT(BL$1,2)),$T578&lt;=DATEVALUE("9/30/20"&amp;RIGHT(BM$1,2))),AND($U578&gt;=DATEVALUE("10/1/20"&amp;RIGHT(BL$1,2)),$U578&lt;=DATEVALUE("9/30/20"&amp;RIGHT(BM$1,2))),AND($T578&lt;=DATEVALUE("10/1/20"&amp;RIGHT(BL$1,2)),$U578&gt;=DATEVALUE("9/30/20"&amp;RIGHT(BM$1,2)))),
IF(AND($T578&gt;=DATEVALUE("10/1/20"&amp;RIGHT(BL$1,2)),$U578&lt;=DATEVALUE("9/30/20"&amp;RIGHT(BM$1,2))),NETWORKDAYS($T578,$U578,Holidays!$J$3:$J$937),
IF(AND($T578&lt;DATEVALUE("10/1/20"&amp;RIGHT(BL$1,2)),$U578&lt;=DATEVALUE("9/30/20"&amp;RIGHT(BM$1,2))),NETWORKDAYS(DATEVALUE("10/1/20"&amp;RIGHT(BL$1,2)),$U578,Holidays!$J$3:$J$937),
IF($T578&lt;DATEVALUE("10/1/20"&amp;RIGHT(BL$1,2)),NETWORKDAYS(DATEVALUE("10/1/20"&amp;RIGHT(BL$1,2)),DATEVALUE("9/30/20"&amp;RIGHT(BM$1,2)),Holidays!$J$3:$J$937),
IF($T578&gt;=DATEVALUE("10/1/20"&amp;RIGHT(BL$1,2)),NETWORKDAYS($T578,DATEVALUE("9/30/20"&amp;RIGHT(BM$1,2)),Holidays!$J$3:$J$937),"")))),"")/(NETWORKDAYS($T578,$U578,Holidays!$J$3:$J$937)),0))</f>
        <v/>
      </c>
      <c r="BN578" s="87" t="str">
        <f>IF($Q578="","",IFERROR(IF(OR(AND($T578&gt;=DATEVALUE("10/1/20"&amp;RIGHT(BM$1,2)),$T578&lt;=DATEVALUE("9/30/20"&amp;RIGHT(BN$1,2))),AND($U578&gt;=DATEVALUE("10/1/20"&amp;RIGHT(BM$1,2)),$U578&lt;=DATEVALUE("9/30/20"&amp;RIGHT(BN$1,2))),AND($T578&lt;=DATEVALUE("10/1/20"&amp;RIGHT(BM$1,2)),$U578&gt;=DATEVALUE("9/30/20"&amp;RIGHT(BN$1,2)))),
IF(AND($T578&gt;=DATEVALUE("10/1/20"&amp;RIGHT(BM$1,2)),$U578&lt;=DATEVALUE("9/30/20"&amp;RIGHT(BN$1,2))),NETWORKDAYS($T578,$U578,Holidays!$J$3:$J$937),
IF(AND($T578&lt;DATEVALUE("10/1/20"&amp;RIGHT(BM$1,2)),$U578&lt;=DATEVALUE("9/30/20"&amp;RIGHT(BN$1,2))),NETWORKDAYS(DATEVALUE("10/1/20"&amp;RIGHT(BM$1,2)),$U578,Holidays!$J$3:$J$937),
IF($T578&lt;DATEVALUE("10/1/20"&amp;RIGHT(BM$1,2)),NETWORKDAYS(DATEVALUE("10/1/20"&amp;RIGHT(BM$1,2)),DATEVALUE("9/30/20"&amp;RIGHT(BN$1,2)),Holidays!$J$3:$J$937),
IF($T578&gt;=DATEVALUE("10/1/20"&amp;RIGHT(BM$1,2)),NETWORKDAYS($T578,DATEVALUE("9/30/20"&amp;RIGHT(BN$1,2)),Holidays!$J$3:$J$937),"")))),"")/(NETWORKDAYS($T578,$U578,Holidays!$J$3:$J$937)),0))</f>
        <v/>
      </c>
      <c r="BO578" s="87" t="str">
        <f>IF($Q578="","",IFERROR(IF(OR(AND($T578&gt;=DATEVALUE("10/1/20"&amp;RIGHT(BN$1,2)),$T578&lt;=DATEVALUE("9/30/20"&amp;RIGHT(BO$1,2))),AND($U578&gt;=DATEVALUE("10/1/20"&amp;RIGHT(BN$1,2)),$U578&lt;=DATEVALUE("9/30/20"&amp;RIGHT(BO$1,2))),AND($T578&lt;=DATEVALUE("10/1/20"&amp;RIGHT(BN$1,2)),$U578&gt;=DATEVALUE("9/30/20"&amp;RIGHT(BO$1,2)))),
IF(AND($T578&gt;=DATEVALUE("10/1/20"&amp;RIGHT(BN$1,2)),$U578&lt;=DATEVALUE("9/30/20"&amp;RIGHT(BO$1,2))),NETWORKDAYS($T578,$U578,Holidays!$J$3:$J$937),
IF(AND($T578&lt;DATEVALUE("10/1/20"&amp;RIGHT(BN$1,2)),$U578&lt;=DATEVALUE("9/30/20"&amp;RIGHT(BO$1,2))),NETWORKDAYS(DATEVALUE("10/1/20"&amp;RIGHT(BN$1,2)),$U578,Holidays!$J$3:$J$937),
IF($T578&lt;DATEVALUE("10/1/20"&amp;RIGHT(BN$1,2)),NETWORKDAYS(DATEVALUE("10/1/20"&amp;RIGHT(BN$1,2)),DATEVALUE("9/30/20"&amp;RIGHT(BO$1,2)),Holidays!$J$3:$J$937),
IF($T578&gt;=DATEVALUE("10/1/20"&amp;RIGHT(BN$1,2)),NETWORKDAYS($T578,DATEVALUE("9/30/20"&amp;RIGHT(BO$1,2)),Holidays!$J$3:$J$937),"")))),"")/(NETWORKDAYS($T578,$U578,Holidays!$J$3:$J$937)),0))</f>
        <v/>
      </c>
      <c r="BP578" s="87" t="str">
        <f>IF($Q578="","",IFERROR(IF(OR(AND($T578&gt;=DATEVALUE("10/1/20"&amp;RIGHT(BO$1,2)),$T578&lt;=DATEVALUE("9/30/20"&amp;RIGHT(BP$1,2))),AND($U578&gt;=DATEVALUE("10/1/20"&amp;RIGHT(BO$1,2)),$U578&lt;=DATEVALUE("9/30/20"&amp;RIGHT(BP$1,2))),AND($T578&lt;=DATEVALUE("10/1/20"&amp;RIGHT(BO$1,2)),$U578&gt;=DATEVALUE("9/30/20"&amp;RIGHT(BP$1,2)))),
IF(AND($T578&gt;=DATEVALUE("10/1/20"&amp;RIGHT(BO$1,2)),$U578&lt;=DATEVALUE("9/30/20"&amp;RIGHT(BP$1,2))),NETWORKDAYS($T578,$U578,Holidays!$J$3:$J$937),
IF(AND($T578&lt;DATEVALUE("10/1/20"&amp;RIGHT(BO$1,2)),$U578&lt;=DATEVALUE("9/30/20"&amp;RIGHT(BP$1,2))),NETWORKDAYS(DATEVALUE("10/1/20"&amp;RIGHT(BO$1,2)),$U578,Holidays!$J$3:$J$937),
IF($T578&lt;DATEVALUE("10/1/20"&amp;RIGHT(BO$1,2)),NETWORKDAYS(DATEVALUE("10/1/20"&amp;RIGHT(BO$1,2)),DATEVALUE("9/30/20"&amp;RIGHT(BP$1,2)),Holidays!$J$3:$J$937),
IF($T578&gt;=DATEVALUE("10/1/20"&amp;RIGHT(BO$1,2)),NETWORKDAYS($T578,DATEVALUE("9/30/20"&amp;RIGHT(BP$1,2)),Holidays!$J$3:$J$937),"")))),"")/(NETWORKDAYS($T578,$U578,Holidays!$J$3:$J$937)),0))</f>
        <v/>
      </c>
      <c r="BQ578" s="87" t="str">
        <f>IF($Q578="","",IFERROR(IF(OR(AND($T578&gt;=DATEVALUE("10/1/20"&amp;RIGHT(BP$1,2)),$T578&lt;=DATEVALUE("9/30/20"&amp;RIGHT(BQ$1,2))),AND($U578&gt;=DATEVALUE("10/1/20"&amp;RIGHT(BP$1,2)),$U578&lt;=DATEVALUE("9/30/20"&amp;RIGHT(BQ$1,2))),AND($T578&lt;=DATEVALUE("10/1/20"&amp;RIGHT(BP$1,2)),$U578&gt;=DATEVALUE("9/30/20"&amp;RIGHT(BQ$1,2)))),
IF(AND($T578&gt;=DATEVALUE("10/1/20"&amp;RIGHT(BP$1,2)),$U578&lt;=DATEVALUE("9/30/20"&amp;RIGHT(BQ$1,2))),NETWORKDAYS($T578,$U578,Holidays!$J$3:$J$937),
IF(AND($T578&lt;DATEVALUE("10/1/20"&amp;RIGHT(BP$1,2)),$U578&lt;=DATEVALUE("9/30/20"&amp;RIGHT(BQ$1,2))),NETWORKDAYS(DATEVALUE("10/1/20"&amp;RIGHT(BP$1,2)),$U578,Holidays!$J$3:$J$937),
IF($T578&lt;DATEVALUE("10/1/20"&amp;RIGHT(BP$1,2)),NETWORKDAYS(DATEVALUE("10/1/20"&amp;RIGHT(BP$1,2)),DATEVALUE("9/30/20"&amp;RIGHT(BQ$1,2)),Holidays!$J$3:$J$937),
IF($T578&gt;=DATEVALUE("10/1/20"&amp;RIGHT(BP$1,2)),NETWORKDAYS($T578,DATEVALUE("9/30/20"&amp;RIGHT(BQ$1,2)),Holidays!$J$3:$J$937),"")))),"")/(NETWORKDAYS($T578,$U578,Holidays!$J$3:$J$937)),0))</f>
        <v/>
      </c>
      <c r="BR578" s="87" t="str">
        <f>IF($Q578="","",IFERROR(IF(OR(AND($T578&gt;=DATEVALUE("10/1/20"&amp;RIGHT(BQ$1,2)),$T578&lt;=DATEVALUE("9/30/20"&amp;RIGHT(BR$1,2))),AND($U578&gt;=DATEVALUE("10/1/20"&amp;RIGHT(BQ$1,2)),$U578&lt;=DATEVALUE("9/30/20"&amp;RIGHT(BR$1,2))),AND($T578&lt;=DATEVALUE("10/1/20"&amp;RIGHT(BQ$1,2)),$U578&gt;=DATEVALUE("9/30/20"&amp;RIGHT(BR$1,2)))),
IF(AND($T578&gt;=DATEVALUE("10/1/20"&amp;RIGHT(BQ$1,2)),$U578&lt;=DATEVALUE("9/30/20"&amp;RIGHT(BR$1,2))),NETWORKDAYS($T578,$U578,Holidays!$J$3:$J$937),
IF(AND($T578&lt;DATEVALUE("10/1/20"&amp;RIGHT(BQ$1,2)),$U578&lt;=DATEVALUE("9/30/20"&amp;RIGHT(BR$1,2))),NETWORKDAYS(DATEVALUE("10/1/20"&amp;RIGHT(BQ$1,2)),$U578,Holidays!$J$3:$J$937),
IF($T578&lt;DATEVALUE("10/1/20"&amp;RIGHT(BQ$1,2)),NETWORKDAYS(DATEVALUE("10/1/20"&amp;RIGHT(BQ$1,2)),DATEVALUE("9/30/20"&amp;RIGHT(BR$1,2)),Holidays!$J$3:$J$937),
IF($T578&gt;=DATEVALUE("10/1/20"&amp;RIGHT(BQ$1,2)),NETWORKDAYS($T578,DATEVALUE("9/30/20"&amp;RIGHT(BR$1,2)),Holidays!$J$3:$J$937),"")))),"")/(NETWORKDAYS($T578,$U578,Holidays!$J$3:$J$937)),0))</f>
        <v/>
      </c>
      <c r="BS578" s="87" t="str">
        <f>IF($Q578="","",IFERROR(IF(OR(AND($T578&gt;=DATEVALUE("10/1/20"&amp;RIGHT(BR$1,2)),$T578&lt;=DATEVALUE("9/30/20"&amp;RIGHT(BS$1,2))),AND($U578&gt;=DATEVALUE("10/1/20"&amp;RIGHT(BR$1,2)),$U578&lt;=DATEVALUE("9/30/20"&amp;RIGHT(BS$1,2))),AND($T578&lt;=DATEVALUE("10/1/20"&amp;RIGHT(BR$1,2)),$U578&gt;=DATEVALUE("9/30/20"&amp;RIGHT(BS$1,2)))),
IF(AND($T578&gt;=DATEVALUE("10/1/20"&amp;RIGHT(BR$1,2)),$U578&lt;=DATEVALUE("9/30/20"&amp;RIGHT(BS$1,2))),NETWORKDAYS($T578,$U578,Holidays!$J$3:$J$937),
IF(AND($T578&lt;DATEVALUE("10/1/20"&amp;RIGHT(BR$1,2)),$U578&lt;=DATEVALUE("9/30/20"&amp;RIGHT(BS$1,2))),NETWORKDAYS(DATEVALUE("10/1/20"&amp;RIGHT(BR$1,2)),$U578,Holidays!$J$3:$J$937),
IF($T578&lt;DATEVALUE("10/1/20"&amp;RIGHT(BR$1,2)),NETWORKDAYS(DATEVALUE("10/1/20"&amp;RIGHT(BR$1,2)),DATEVALUE("9/30/20"&amp;RIGHT(BS$1,2)),Holidays!$J$3:$J$937),
IF($T578&gt;=DATEVALUE("10/1/20"&amp;RIGHT(BR$1,2)),NETWORKDAYS($T578,DATEVALUE("9/30/20"&amp;RIGHT(BS$1,2)),Holidays!$J$3:$J$937),"")))),"")/(NETWORKDAYS($T578,$U578,Holidays!$J$3:$J$937)),0))</f>
        <v/>
      </c>
      <c r="BT578" s="87" t="str">
        <f>IF($Q578="","",IFERROR(IF(OR(AND($T578&gt;=DATEVALUE("10/1/20"&amp;RIGHT(BS$1,2)),$T578&lt;=DATEVALUE("9/30/20"&amp;RIGHT(BT$1,2))),AND($U578&gt;=DATEVALUE("10/1/20"&amp;RIGHT(BS$1,2)),$U578&lt;=DATEVALUE("9/30/20"&amp;RIGHT(BT$1,2))),AND($T578&lt;=DATEVALUE("10/1/20"&amp;RIGHT(BS$1,2)),$U578&gt;=DATEVALUE("9/30/20"&amp;RIGHT(BT$1,2)))),
IF(AND($T578&gt;=DATEVALUE("10/1/20"&amp;RIGHT(BS$1,2)),$U578&lt;=DATEVALUE("9/30/20"&amp;RIGHT(BT$1,2))),NETWORKDAYS($T578,$U578,Holidays!$J$3:$J$937),
IF(AND($T578&lt;DATEVALUE("10/1/20"&amp;RIGHT(BS$1,2)),$U578&lt;=DATEVALUE("9/30/20"&amp;RIGHT(BT$1,2))),NETWORKDAYS(DATEVALUE("10/1/20"&amp;RIGHT(BS$1,2)),$U578,Holidays!$J$3:$J$937),
IF($T578&lt;DATEVALUE("10/1/20"&amp;RIGHT(BS$1,2)),NETWORKDAYS(DATEVALUE("10/1/20"&amp;RIGHT(BS$1,2)),DATEVALUE("9/30/20"&amp;RIGHT(BT$1,2)),Holidays!$J$3:$J$937),
IF($T578&gt;=DATEVALUE("10/1/20"&amp;RIGHT(BS$1,2)),NETWORKDAYS($T578,DATEVALUE("9/30/20"&amp;RIGHT(BT$1,2)),Holidays!$J$3:$J$937),"")))),"")/(NETWORKDAYS($T578,$U578,Holidays!$J$3:$J$937)),0))</f>
        <v/>
      </c>
      <c r="BU578" s="87" t="str">
        <f>IF($Q578="","",IFERROR(IF(OR(AND($T578&gt;=DATEVALUE("10/1/20"&amp;RIGHT(BT$1,2)),$T578&lt;=DATEVALUE("9/30/20"&amp;RIGHT(BU$1,2))),AND($U578&gt;=DATEVALUE("10/1/20"&amp;RIGHT(BT$1,2)),$U578&lt;=DATEVALUE("9/30/20"&amp;RIGHT(BU$1,2))),AND($T578&lt;=DATEVALUE("10/1/20"&amp;RIGHT(BT$1,2)),$U578&gt;=DATEVALUE("9/30/20"&amp;RIGHT(BU$1,2)))),
IF(AND($T578&gt;=DATEVALUE("10/1/20"&amp;RIGHT(BT$1,2)),$U578&lt;=DATEVALUE("9/30/20"&amp;RIGHT(BU$1,2))),NETWORKDAYS($T578,$U578,Holidays!$J$3:$J$937),
IF(AND($T578&lt;DATEVALUE("10/1/20"&amp;RIGHT(BT$1,2)),$U578&lt;=DATEVALUE("9/30/20"&amp;RIGHT(BU$1,2))),NETWORKDAYS(DATEVALUE("10/1/20"&amp;RIGHT(BT$1,2)),$U578,Holidays!$J$3:$J$937),
IF($T578&lt;DATEVALUE("10/1/20"&amp;RIGHT(BT$1,2)),NETWORKDAYS(DATEVALUE("10/1/20"&amp;RIGHT(BT$1,2)),DATEVALUE("9/30/20"&amp;RIGHT(BU$1,2)),Holidays!$J$3:$J$937),
IF($T578&gt;=DATEVALUE("10/1/20"&amp;RIGHT(BT$1,2)),NETWORKDAYS($T578,DATEVALUE("9/30/20"&amp;RIGHT(BU$1,2)),Holidays!$J$3:$J$937),"")))),"")/(NETWORKDAYS($T578,$U578,Holidays!$J$3:$J$937)),0))</f>
        <v/>
      </c>
      <c r="BV578" s="87" t="str">
        <f>IF($Q578="","",IFERROR(IF(OR(AND($T578&gt;=DATEVALUE("10/1/20"&amp;RIGHT(BU$1,2)),$T578&lt;=DATEVALUE("9/30/20"&amp;RIGHT(BV$1,2))),AND($U578&gt;=DATEVALUE("10/1/20"&amp;RIGHT(BU$1,2)),$U578&lt;=DATEVALUE("9/30/20"&amp;RIGHT(BV$1,2))),AND($T578&lt;=DATEVALUE("10/1/20"&amp;RIGHT(BU$1,2)),$U578&gt;=DATEVALUE("9/30/20"&amp;RIGHT(BV$1,2)))),
IF(AND($T578&gt;=DATEVALUE("10/1/20"&amp;RIGHT(BU$1,2)),$U578&lt;=DATEVALUE("9/30/20"&amp;RIGHT(BV$1,2))),NETWORKDAYS($T578,$U578,Holidays!$J$3:$J$937),
IF(AND($T578&lt;DATEVALUE("10/1/20"&amp;RIGHT(BU$1,2)),$U578&lt;=DATEVALUE("9/30/20"&amp;RIGHT(BV$1,2))),NETWORKDAYS(DATEVALUE("10/1/20"&amp;RIGHT(BU$1,2)),$U578,Holidays!$J$3:$J$937),
IF($T578&lt;DATEVALUE("10/1/20"&amp;RIGHT(BU$1,2)),NETWORKDAYS(DATEVALUE("10/1/20"&amp;RIGHT(BU$1,2)),DATEVALUE("9/30/20"&amp;RIGHT(BV$1,2)),Holidays!$J$3:$J$937),
IF($T578&gt;=DATEVALUE("10/1/20"&amp;RIGHT(BU$1,2)),NETWORKDAYS($T578,DATEVALUE("9/30/20"&amp;RIGHT(BV$1,2)),Holidays!$J$3:$J$937),"")))),"")/(NETWORKDAYS($T578,$U578,Holidays!$J$3:$J$937)),0))</f>
        <v/>
      </c>
      <c r="BW578" s="87" t="str">
        <f>IF($Q578="","",IFERROR(IF(OR(AND($T578&gt;=DATEVALUE("10/1/20"&amp;RIGHT(BV$1,2)),$T578&lt;=DATEVALUE("9/30/20"&amp;RIGHT(BW$1,2))),AND($U578&gt;=DATEVALUE("10/1/20"&amp;RIGHT(BV$1,2)),$U578&lt;=DATEVALUE("9/30/20"&amp;RIGHT(BW$1,2))),AND($T578&lt;=DATEVALUE("10/1/20"&amp;RIGHT(BV$1,2)),$U578&gt;=DATEVALUE("9/30/20"&amp;RIGHT(BW$1,2)))),
IF(AND($T578&gt;=DATEVALUE("10/1/20"&amp;RIGHT(BV$1,2)),$U578&lt;=DATEVALUE("9/30/20"&amp;RIGHT(BW$1,2))),NETWORKDAYS($T578,$U578,Holidays!$J$3:$J$937),
IF(AND($T578&lt;DATEVALUE("10/1/20"&amp;RIGHT(BV$1,2)),$U578&lt;=DATEVALUE("9/30/20"&amp;RIGHT(BW$1,2))),NETWORKDAYS(DATEVALUE("10/1/20"&amp;RIGHT(BV$1,2)),$U578,Holidays!$J$3:$J$937),
IF($T578&lt;DATEVALUE("10/1/20"&amp;RIGHT(BV$1,2)),NETWORKDAYS(DATEVALUE("10/1/20"&amp;RIGHT(BV$1,2)),DATEVALUE("9/30/20"&amp;RIGHT(BW$1,2)),Holidays!$J$3:$J$937),
IF($T578&gt;=DATEVALUE("10/1/20"&amp;RIGHT(BV$1,2)),NETWORKDAYS($T578,DATEVALUE("9/30/20"&amp;RIGHT(BW$1,2)),Holidays!$J$3:$J$937),"")))),"")/(NETWORKDAYS($T578,$U578,Holidays!$J$3:$J$937)),0))</f>
        <v/>
      </c>
      <c r="BX578" s="87" t="str">
        <f>IF($Q578="","",IFERROR(IF(OR(AND($T578&gt;=DATEVALUE("10/1/20"&amp;RIGHT(BW$1,2)),$T578&lt;=DATEVALUE("9/30/20"&amp;RIGHT(BX$1,2))),AND($U578&gt;=DATEVALUE("10/1/20"&amp;RIGHT(BW$1,2)),$U578&lt;=DATEVALUE("9/30/20"&amp;RIGHT(BX$1,2))),AND($T578&lt;=DATEVALUE("10/1/20"&amp;RIGHT(BW$1,2)),$U578&gt;=DATEVALUE("9/30/20"&amp;RIGHT(BX$1,2)))),
IF(AND($T578&gt;=DATEVALUE("10/1/20"&amp;RIGHT(BW$1,2)),$U578&lt;=DATEVALUE("9/30/20"&amp;RIGHT(BX$1,2))),NETWORKDAYS($T578,$U578,Holidays!$J$3:$J$937),
IF(AND($T578&lt;DATEVALUE("10/1/20"&amp;RIGHT(BW$1,2)),$U578&lt;=DATEVALUE("9/30/20"&amp;RIGHT(BX$1,2))),NETWORKDAYS(DATEVALUE("10/1/20"&amp;RIGHT(BW$1,2)),$U578,Holidays!$J$3:$J$937),
IF($T578&lt;DATEVALUE("10/1/20"&amp;RIGHT(BW$1,2)),NETWORKDAYS(DATEVALUE("10/1/20"&amp;RIGHT(BW$1,2)),DATEVALUE("9/30/20"&amp;RIGHT(BX$1,2)),Holidays!$J$3:$J$937),
IF($T578&gt;=DATEVALUE("10/1/20"&amp;RIGHT(BW$1,2)),NETWORKDAYS($T578,DATEVALUE("9/30/20"&amp;RIGHT(BX$1,2)),Holidays!$J$3:$J$937),"")))),"")/(NETWORKDAYS($T578,$U578,Holidays!$J$3:$J$937)),0))</f>
        <v/>
      </c>
      <c r="BY578" s="87" t="str">
        <f>IF($Q578="","",IFERROR(IF(OR(AND($T578&gt;=DATEVALUE("10/1/20"&amp;RIGHT(BX$1,2)),$T578&lt;=DATEVALUE("9/30/20"&amp;RIGHT(BY$1,2))),AND($U578&gt;=DATEVALUE("10/1/20"&amp;RIGHT(BX$1,2)),$U578&lt;=DATEVALUE("9/30/20"&amp;RIGHT(BY$1,2))),AND($T578&lt;=DATEVALUE("10/1/20"&amp;RIGHT(BX$1,2)),$U578&gt;=DATEVALUE("9/30/20"&amp;RIGHT(BY$1,2)))),
IF(AND($T578&gt;=DATEVALUE("10/1/20"&amp;RIGHT(BX$1,2)),$U578&lt;=DATEVALUE("9/30/20"&amp;RIGHT(BY$1,2))),NETWORKDAYS($T578,$U578,Holidays!$J$3:$J$937),
IF(AND($T578&lt;DATEVALUE("10/1/20"&amp;RIGHT(BX$1,2)),$U578&lt;=DATEVALUE("9/30/20"&amp;RIGHT(BY$1,2))),NETWORKDAYS(DATEVALUE("10/1/20"&amp;RIGHT(BX$1,2)),$U578,Holidays!$J$3:$J$937),
IF($T578&lt;DATEVALUE("10/1/20"&amp;RIGHT(BX$1,2)),NETWORKDAYS(DATEVALUE("10/1/20"&amp;RIGHT(BX$1,2)),DATEVALUE("9/30/20"&amp;RIGHT(BY$1,2)),Holidays!$J$3:$J$937),
IF($T578&gt;=DATEVALUE("10/1/20"&amp;RIGHT(BX$1,2)),NETWORKDAYS($T578,DATEVALUE("9/30/20"&amp;RIGHT(BY$1,2)),Holidays!$J$3:$J$937),"")))),"")/(NETWORKDAYS($T578,$U578,Holidays!$J$3:$J$937)),0))</f>
        <v/>
      </c>
      <c r="BZ578" s="87" t="str">
        <f>IF($Q578="","",IFERROR(IF(OR(AND($T578&gt;=DATEVALUE("10/1/20"&amp;RIGHT(BY$1,2)),$T578&lt;=DATEVALUE("9/30/20"&amp;RIGHT(BZ$1,2))),AND($U578&gt;=DATEVALUE("10/1/20"&amp;RIGHT(BY$1,2)),$U578&lt;=DATEVALUE("9/30/20"&amp;RIGHT(BZ$1,2))),AND($T578&lt;=DATEVALUE("10/1/20"&amp;RIGHT(BY$1,2)),$U578&gt;=DATEVALUE("9/30/20"&amp;RIGHT(BZ$1,2)))),
IF(AND($T578&gt;=DATEVALUE("10/1/20"&amp;RIGHT(BY$1,2)),$U578&lt;=DATEVALUE("9/30/20"&amp;RIGHT(BZ$1,2))),NETWORKDAYS($T578,$U578,Holidays!$J$3:$J$937),
IF(AND($T578&lt;DATEVALUE("10/1/20"&amp;RIGHT(BY$1,2)),$U578&lt;=DATEVALUE("9/30/20"&amp;RIGHT(BZ$1,2))),NETWORKDAYS(DATEVALUE("10/1/20"&amp;RIGHT(BY$1,2)),$U578,Holidays!$J$3:$J$937),
IF($T578&lt;DATEVALUE("10/1/20"&amp;RIGHT(BY$1,2)),NETWORKDAYS(DATEVALUE("10/1/20"&amp;RIGHT(BY$1,2)),DATEVALUE("9/30/20"&amp;RIGHT(BZ$1,2)),Holidays!$J$3:$J$937),
IF($T578&gt;=DATEVALUE("10/1/20"&amp;RIGHT(BY$1,2)),NETWORKDAYS($T578,DATEVALUE("9/30/20"&amp;RIGHT(BZ$1,2)),Holidays!$J$3:$J$937),"")))),"")/(NETWORKDAYS($T578,$U578,Holidays!$J$3:$J$937)),0))</f>
        <v/>
      </c>
      <c r="CA578" s="87" t="str">
        <f>IF($Q578="","",IFERROR(IF(OR(AND($T578&gt;=DATEVALUE("10/1/20"&amp;RIGHT(BZ$1,2)),$T578&lt;=DATEVALUE("9/30/20"&amp;RIGHT(CA$1,2))),AND($U578&gt;=DATEVALUE("10/1/20"&amp;RIGHT(BZ$1,2)),$U578&lt;=DATEVALUE("9/30/20"&amp;RIGHT(CA$1,2))),AND($T578&lt;=DATEVALUE("10/1/20"&amp;RIGHT(BZ$1,2)),$U578&gt;=DATEVALUE("9/30/20"&amp;RIGHT(CA$1,2)))),
IF(AND($T578&gt;=DATEVALUE("10/1/20"&amp;RIGHT(BZ$1,2)),$U578&lt;=DATEVALUE("9/30/20"&amp;RIGHT(CA$1,2))),NETWORKDAYS($T578,$U578,Holidays!$J$3:$J$937),
IF(AND($T578&lt;DATEVALUE("10/1/20"&amp;RIGHT(BZ$1,2)),$U578&lt;=DATEVALUE("9/30/20"&amp;RIGHT(CA$1,2))),NETWORKDAYS(DATEVALUE("10/1/20"&amp;RIGHT(BZ$1,2)),$U578,Holidays!$J$3:$J$937),
IF($T578&lt;DATEVALUE("10/1/20"&amp;RIGHT(BZ$1,2)),NETWORKDAYS(DATEVALUE("10/1/20"&amp;RIGHT(BZ$1,2)),DATEVALUE("9/30/20"&amp;RIGHT(CA$1,2)),Holidays!$J$3:$J$937),
IF($T578&gt;=DATEVALUE("10/1/20"&amp;RIGHT(BZ$1,2)),NETWORKDAYS($T578,DATEVALUE("9/30/20"&amp;RIGHT(CA$1,2)),Holidays!$J$3:$J$937),"")))),"")/(NETWORKDAYS($T578,$U578,Holidays!$J$3:$J$937)),0))</f>
        <v/>
      </c>
      <c r="CB578" s="87" t="str">
        <f>IF($Q578="","",IFERROR(IF(OR(AND($T578&gt;=DATEVALUE("10/1/20"&amp;RIGHT(CA$1,2)),$T578&lt;=DATEVALUE("9/30/20"&amp;RIGHT(CB$1,2))),AND($U578&gt;=DATEVALUE("10/1/20"&amp;RIGHT(CA$1,2)),$U578&lt;=DATEVALUE("9/30/20"&amp;RIGHT(CB$1,2))),AND($T578&lt;=DATEVALUE("10/1/20"&amp;RIGHT(CA$1,2)),$U578&gt;=DATEVALUE("9/30/20"&amp;RIGHT(CB$1,2)))),
IF(AND($T578&gt;=DATEVALUE("10/1/20"&amp;RIGHT(CA$1,2)),$U578&lt;=DATEVALUE("9/30/20"&amp;RIGHT(CB$1,2))),NETWORKDAYS($T578,$U578,Holidays!$J$3:$J$937),
IF(AND($T578&lt;DATEVALUE("10/1/20"&amp;RIGHT(CA$1,2)),$U578&lt;=DATEVALUE("9/30/20"&amp;RIGHT(CB$1,2))),NETWORKDAYS(DATEVALUE("10/1/20"&amp;RIGHT(CA$1,2)),$U578,Holidays!$J$3:$J$937),
IF($T578&lt;DATEVALUE("10/1/20"&amp;RIGHT(CA$1,2)),NETWORKDAYS(DATEVALUE("10/1/20"&amp;RIGHT(CA$1,2)),DATEVALUE("9/30/20"&amp;RIGHT(CB$1,2)),Holidays!$J$3:$J$937),
IF($T578&gt;=DATEVALUE("10/1/20"&amp;RIGHT(CA$1,2)),NETWORKDAYS($T578,DATEVALUE("9/30/20"&amp;RIGHT(CB$1,2)),Holidays!$J$3:$J$937),"")))),"")/(NETWORKDAYS($T578,$U578,Holidays!$J$3:$J$937)),0))</f>
        <v/>
      </c>
    </row>
    <row r="579" spans="1:80">
      <c r="A579" s="97"/>
      <c r="B579" s="98" t="str">
        <f ca="1">IF(NOT($A579=""),OFFSET('WBS Reference &amp; User Procedure'!$A$1,MATCH($A579,'WBS Reference &amp; User Procedure'!$A:$A,0)-1,1),"")</f>
        <v/>
      </c>
      <c r="D579" s="97"/>
      <c r="I579" s="78"/>
      <c r="T579" s="104" t="str">
        <f>IF(NOT(Q579=""),IF(NOT($S579=""),$S579,#REF!),"")</f>
        <v/>
      </c>
      <c r="U579" s="104" t="str">
        <f>IF(NOT(Q579=""),WORKDAY(T579,Q579,Holidays!$J$3:$J$937),"")</f>
        <v/>
      </c>
      <c r="V579" s="104"/>
      <c r="W579" s="104"/>
      <c r="X579" s="101" t="str">
        <f t="shared" si="123"/>
        <v/>
      </c>
      <c r="AL579" s="87" t="str">
        <f t="shared" ca="1" si="120"/>
        <v/>
      </c>
      <c r="AN579" s="87" t="str">
        <f t="shared" ca="1" si="128"/>
        <v/>
      </c>
      <c r="AO579" s="87" t="str">
        <f t="shared" ca="1" si="128"/>
        <v/>
      </c>
      <c r="AP579" s="87" t="str">
        <f t="shared" ca="1" si="128"/>
        <v/>
      </c>
      <c r="AQ579" s="87" t="str">
        <f t="shared" ca="1" si="128"/>
        <v/>
      </c>
      <c r="AR579" s="87" t="str">
        <f t="shared" ca="1" si="128"/>
        <v/>
      </c>
      <c r="AS579" s="87" t="str">
        <f t="shared" ca="1" si="128"/>
        <v/>
      </c>
      <c r="AT579" s="87" t="str">
        <f t="shared" ca="1" si="128"/>
        <v/>
      </c>
      <c r="AU579" s="87" t="str">
        <f t="shared" ca="1" si="128"/>
        <v/>
      </c>
      <c r="AV579" s="87" t="str">
        <f t="shared" ca="1" si="128"/>
        <v/>
      </c>
      <c r="AW579" s="87" t="str">
        <f t="shared" ca="1" si="128"/>
        <v/>
      </c>
      <c r="AX579" s="87" t="str">
        <f t="shared" ca="1" si="129"/>
        <v/>
      </c>
      <c r="AY579" s="87" t="str">
        <f t="shared" ca="1" si="129"/>
        <v/>
      </c>
      <c r="AZ579" s="87" t="str">
        <f t="shared" ca="1" si="129"/>
        <v/>
      </c>
      <c r="BA579" s="87" t="str">
        <f t="shared" ca="1" si="129"/>
        <v/>
      </c>
      <c r="BB579" s="87" t="str">
        <f t="shared" ca="1" si="129"/>
        <v/>
      </c>
      <c r="BC579" s="87" t="str">
        <f t="shared" ca="1" si="129"/>
        <v/>
      </c>
      <c r="BD579" s="87" t="str">
        <f t="shared" ca="1" si="129"/>
        <v/>
      </c>
      <c r="BE579" s="87" t="str">
        <f t="shared" ca="1" si="129"/>
        <v/>
      </c>
      <c r="BF579" s="87" t="str">
        <f t="shared" ca="1" si="129"/>
        <v/>
      </c>
      <c r="BG579" s="87" t="str">
        <f t="shared" ca="1" si="129"/>
        <v/>
      </c>
      <c r="BI579" s="87" t="str">
        <f>IF($Q579="","",IFERROR(IF(OR(AND($T579&gt;=DATEVALUE("10/1/20"&amp;RIGHT(BH$1,2)),$T579&lt;=DATEVALUE("9/30/20"&amp;RIGHT(BI$1,2))),AND($U579&gt;=DATEVALUE("10/1/20"&amp;RIGHT(BH$1,2)),$U579&lt;=DATEVALUE("9/30/20"&amp;RIGHT(BI$1,2))),AND($T579&lt;=DATEVALUE("10/1/20"&amp;RIGHT(BH$1,2)),$U579&gt;=DATEVALUE("9/30/20"&amp;RIGHT(BI$1,2)))),
IF(AND($T579&gt;=DATEVALUE("10/1/20"&amp;RIGHT(BH$1,2)),$U579&lt;=DATEVALUE("9/30/20"&amp;RIGHT(BI$1,2))),NETWORKDAYS($T579,$U579,Holidays!$J$3:$J$937),
IF(AND($T579&lt;DATEVALUE("10/1/20"&amp;RIGHT(BH$1,2)),$U579&lt;=DATEVALUE("9/30/20"&amp;RIGHT(BI$1,2))),NETWORKDAYS(DATEVALUE("10/1/20"&amp;RIGHT(BH$1,2)),$U579,Holidays!$J$3:$J$937),
IF($T579&lt;DATEVALUE("10/1/20"&amp;RIGHT(BH$1,2)),NETWORKDAYS(DATEVALUE("10/1/20"&amp;RIGHT(BH$1,2)),DATEVALUE("9/30/20"&amp;RIGHT(BI$1,2)),Holidays!$J$3:$J$937),
IF($T579&gt;=DATEVALUE("10/1/20"&amp;RIGHT(BH$1,2)),NETWORKDAYS($T579,DATEVALUE("9/30/20"&amp;RIGHT(BI$1,2)),Holidays!$J$3:$J$937),"")))),"")/(NETWORKDAYS($T579,$U579,Holidays!$J$3:$J$937)),0))</f>
        <v/>
      </c>
      <c r="BJ579" s="87" t="str">
        <f>IF($Q579="","",IFERROR(IF(OR(AND($T579&gt;=DATEVALUE("10/1/20"&amp;RIGHT(BI$1,2)),$T579&lt;=DATEVALUE("9/30/20"&amp;RIGHT(BJ$1,2))),AND($U579&gt;=DATEVALUE("10/1/20"&amp;RIGHT(BI$1,2)),$U579&lt;=DATEVALUE("9/30/20"&amp;RIGHT(BJ$1,2))),AND($T579&lt;=DATEVALUE("10/1/20"&amp;RIGHT(BI$1,2)),$U579&gt;=DATEVALUE("9/30/20"&amp;RIGHT(BJ$1,2)))),
IF(AND($T579&gt;=DATEVALUE("10/1/20"&amp;RIGHT(BI$1,2)),$U579&lt;=DATEVALUE("9/30/20"&amp;RIGHT(BJ$1,2))),NETWORKDAYS($T579,$U579,Holidays!$J$3:$J$937),
IF(AND($T579&lt;DATEVALUE("10/1/20"&amp;RIGHT(BI$1,2)),$U579&lt;=DATEVALUE("9/30/20"&amp;RIGHT(BJ$1,2))),NETWORKDAYS(DATEVALUE("10/1/20"&amp;RIGHT(BI$1,2)),$U579,Holidays!$J$3:$J$937),
IF($T579&lt;DATEVALUE("10/1/20"&amp;RIGHT(BI$1,2)),NETWORKDAYS(DATEVALUE("10/1/20"&amp;RIGHT(BI$1,2)),DATEVALUE("9/30/20"&amp;RIGHT(BJ$1,2)),Holidays!$J$3:$J$937),
IF($T579&gt;=DATEVALUE("10/1/20"&amp;RIGHT(BI$1,2)),NETWORKDAYS($T579,DATEVALUE("9/30/20"&amp;RIGHT(BJ$1,2)),Holidays!$J$3:$J$937),"")))),"")/(NETWORKDAYS($T579,$U579,Holidays!$J$3:$J$937)),0))</f>
        <v/>
      </c>
      <c r="BK579" s="87" t="str">
        <f>IF($Q579="","",IFERROR(IF(OR(AND($T579&gt;=DATEVALUE("10/1/20"&amp;RIGHT(BJ$1,2)),$T579&lt;=DATEVALUE("9/30/20"&amp;RIGHT(BK$1,2))),AND($U579&gt;=DATEVALUE("10/1/20"&amp;RIGHT(BJ$1,2)),$U579&lt;=DATEVALUE("9/30/20"&amp;RIGHT(BK$1,2))),AND($T579&lt;=DATEVALUE("10/1/20"&amp;RIGHT(BJ$1,2)),$U579&gt;=DATEVALUE("9/30/20"&amp;RIGHT(BK$1,2)))),
IF(AND($T579&gt;=DATEVALUE("10/1/20"&amp;RIGHT(BJ$1,2)),$U579&lt;=DATEVALUE("9/30/20"&amp;RIGHT(BK$1,2))),NETWORKDAYS($T579,$U579,Holidays!$J$3:$J$937),
IF(AND($T579&lt;DATEVALUE("10/1/20"&amp;RIGHT(BJ$1,2)),$U579&lt;=DATEVALUE("9/30/20"&amp;RIGHT(BK$1,2))),NETWORKDAYS(DATEVALUE("10/1/20"&amp;RIGHT(BJ$1,2)),$U579,Holidays!$J$3:$J$937),
IF($T579&lt;DATEVALUE("10/1/20"&amp;RIGHT(BJ$1,2)),NETWORKDAYS(DATEVALUE("10/1/20"&amp;RIGHT(BJ$1,2)),DATEVALUE("9/30/20"&amp;RIGHT(BK$1,2)),Holidays!$J$3:$J$937),
IF($T579&gt;=DATEVALUE("10/1/20"&amp;RIGHT(BJ$1,2)),NETWORKDAYS($T579,DATEVALUE("9/30/20"&amp;RIGHT(BK$1,2)),Holidays!$J$3:$J$937),"")))),"")/(NETWORKDAYS($T579,$U579,Holidays!$J$3:$J$937)),0))</f>
        <v/>
      </c>
      <c r="BL579" s="87" t="str">
        <f>IF($Q579="","",IFERROR(IF(OR(AND($T579&gt;=DATEVALUE("10/1/20"&amp;RIGHT(BK$1,2)),$T579&lt;=DATEVALUE("9/30/20"&amp;RIGHT(BL$1,2))),AND($U579&gt;=DATEVALUE("10/1/20"&amp;RIGHT(BK$1,2)),$U579&lt;=DATEVALUE("9/30/20"&amp;RIGHT(BL$1,2))),AND($T579&lt;=DATEVALUE("10/1/20"&amp;RIGHT(BK$1,2)),$U579&gt;=DATEVALUE("9/30/20"&amp;RIGHT(BL$1,2)))),
IF(AND($T579&gt;=DATEVALUE("10/1/20"&amp;RIGHT(BK$1,2)),$U579&lt;=DATEVALUE("9/30/20"&amp;RIGHT(BL$1,2))),NETWORKDAYS($T579,$U579,Holidays!$J$3:$J$937),
IF(AND($T579&lt;DATEVALUE("10/1/20"&amp;RIGHT(BK$1,2)),$U579&lt;=DATEVALUE("9/30/20"&amp;RIGHT(BL$1,2))),NETWORKDAYS(DATEVALUE("10/1/20"&amp;RIGHT(BK$1,2)),$U579,Holidays!$J$3:$J$937),
IF($T579&lt;DATEVALUE("10/1/20"&amp;RIGHT(BK$1,2)),NETWORKDAYS(DATEVALUE("10/1/20"&amp;RIGHT(BK$1,2)),DATEVALUE("9/30/20"&amp;RIGHT(BL$1,2)),Holidays!$J$3:$J$937),
IF($T579&gt;=DATEVALUE("10/1/20"&amp;RIGHT(BK$1,2)),NETWORKDAYS($T579,DATEVALUE("9/30/20"&amp;RIGHT(BL$1,2)),Holidays!$J$3:$J$937),"")))),"")/(NETWORKDAYS($T579,$U579,Holidays!$J$3:$J$937)),0))</f>
        <v/>
      </c>
      <c r="BM579" s="87" t="str">
        <f>IF($Q579="","",IFERROR(IF(OR(AND($T579&gt;=DATEVALUE("10/1/20"&amp;RIGHT(BL$1,2)),$T579&lt;=DATEVALUE("9/30/20"&amp;RIGHT(BM$1,2))),AND($U579&gt;=DATEVALUE("10/1/20"&amp;RIGHT(BL$1,2)),$U579&lt;=DATEVALUE("9/30/20"&amp;RIGHT(BM$1,2))),AND($T579&lt;=DATEVALUE("10/1/20"&amp;RIGHT(BL$1,2)),$U579&gt;=DATEVALUE("9/30/20"&amp;RIGHT(BM$1,2)))),
IF(AND($T579&gt;=DATEVALUE("10/1/20"&amp;RIGHT(BL$1,2)),$U579&lt;=DATEVALUE("9/30/20"&amp;RIGHT(BM$1,2))),NETWORKDAYS($T579,$U579,Holidays!$J$3:$J$937),
IF(AND($T579&lt;DATEVALUE("10/1/20"&amp;RIGHT(BL$1,2)),$U579&lt;=DATEVALUE("9/30/20"&amp;RIGHT(BM$1,2))),NETWORKDAYS(DATEVALUE("10/1/20"&amp;RIGHT(BL$1,2)),$U579,Holidays!$J$3:$J$937),
IF($T579&lt;DATEVALUE("10/1/20"&amp;RIGHT(BL$1,2)),NETWORKDAYS(DATEVALUE("10/1/20"&amp;RIGHT(BL$1,2)),DATEVALUE("9/30/20"&amp;RIGHT(BM$1,2)),Holidays!$J$3:$J$937),
IF($T579&gt;=DATEVALUE("10/1/20"&amp;RIGHT(BL$1,2)),NETWORKDAYS($T579,DATEVALUE("9/30/20"&amp;RIGHT(BM$1,2)),Holidays!$J$3:$J$937),"")))),"")/(NETWORKDAYS($T579,$U579,Holidays!$J$3:$J$937)),0))</f>
        <v/>
      </c>
      <c r="BN579" s="87" t="str">
        <f>IF($Q579="","",IFERROR(IF(OR(AND($T579&gt;=DATEVALUE("10/1/20"&amp;RIGHT(BM$1,2)),$T579&lt;=DATEVALUE("9/30/20"&amp;RIGHT(BN$1,2))),AND($U579&gt;=DATEVALUE("10/1/20"&amp;RIGHT(BM$1,2)),$U579&lt;=DATEVALUE("9/30/20"&amp;RIGHT(BN$1,2))),AND($T579&lt;=DATEVALUE("10/1/20"&amp;RIGHT(BM$1,2)),$U579&gt;=DATEVALUE("9/30/20"&amp;RIGHT(BN$1,2)))),
IF(AND($T579&gt;=DATEVALUE("10/1/20"&amp;RIGHT(BM$1,2)),$U579&lt;=DATEVALUE("9/30/20"&amp;RIGHT(BN$1,2))),NETWORKDAYS($T579,$U579,Holidays!$J$3:$J$937),
IF(AND($T579&lt;DATEVALUE("10/1/20"&amp;RIGHT(BM$1,2)),$U579&lt;=DATEVALUE("9/30/20"&amp;RIGHT(BN$1,2))),NETWORKDAYS(DATEVALUE("10/1/20"&amp;RIGHT(BM$1,2)),$U579,Holidays!$J$3:$J$937),
IF($T579&lt;DATEVALUE("10/1/20"&amp;RIGHT(BM$1,2)),NETWORKDAYS(DATEVALUE("10/1/20"&amp;RIGHT(BM$1,2)),DATEVALUE("9/30/20"&amp;RIGHT(BN$1,2)),Holidays!$J$3:$J$937),
IF($T579&gt;=DATEVALUE("10/1/20"&amp;RIGHT(BM$1,2)),NETWORKDAYS($T579,DATEVALUE("9/30/20"&amp;RIGHT(BN$1,2)),Holidays!$J$3:$J$937),"")))),"")/(NETWORKDAYS($T579,$U579,Holidays!$J$3:$J$937)),0))</f>
        <v/>
      </c>
      <c r="BO579" s="87" t="str">
        <f>IF($Q579="","",IFERROR(IF(OR(AND($T579&gt;=DATEVALUE("10/1/20"&amp;RIGHT(BN$1,2)),$T579&lt;=DATEVALUE("9/30/20"&amp;RIGHT(BO$1,2))),AND($U579&gt;=DATEVALUE("10/1/20"&amp;RIGHT(BN$1,2)),$U579&lt;=DATEVALUE("9/30/20"&amp;RIGHT(BO$1,2))),AND($T579&lt;=DATEVALUE("10/1/20"&amp;RIGHT(BN$1,2)),$U579&gt;=DATEVALUE("9/30/20"&amp;RIGHT(BO$1,2)))),
IF(AND($T579&gt;=DATEVALUE("10/1/20"&amp;RIGHT(BN$1,2)),$U579&lt;=DATEVALUE("9/30/20"&amp;RIGHT(BO$1,2))),NETWORKDAYS($T579,$U579,Holidays!$J$3:$J$937),
IF(AND($T579&lt;DATEVALUE("10/1/20"&amp;RIGHT(BN$1,2)),$U579&lt;=DATEVALUE("9/30/20"&amp;RIGHT(BO$1,2))),NETWORKDAYS(DATEVALUE("10/1/20"&amp;RIGHT(BN$1,2)),$U579,Holidays!$J$3:$J$937),
IF($T579&lt;DATEVALUE("10/1/20"&amp;RIGHT(BN$1,2)),NETWORKDAYS(DATEVALUE("10/1/20"&amp;RIGHT(BN$1,2)),DATEVALUE("9/30/20"&amp;RIGHT(BO$1,2)),Holidays!$J$3:$J$937),
IF($T579&gt;=DATEVALUE("10/1/20"&amp;RIGHT(BN$1,2)),NETWORKDAYS($T579,DATEVALUE("9/30/20"&amp;RIGHT(BO$1,2)),Holidays!$J$3:$J$937),"")))),"")/(NETWORKDAYS($T579,$U579,Holidays!$J$3:$J$937)),0))</f>
        <v/>
      </c>
      <c r="BP579" s="87" t="str">
        <f>IF($Q579="","",IFERROR(IF(OR(AND($T579&gt;=DATEVALUE("10/1/20"&amp;RIGHT(BO$1,2)),$T579&lt;=DATEVALUE("9/30/20"&amp;RIGHT(BP$1,2))),AND($U579&gt;=DATEVALUE("10/1/20"&amp;RIGHT(BO$1,2)),$U579&lt;=DATEVALUE("9/30/20"&amp;RIGHT(BP$1,2))),AND($T579&lt;=DATEVALUE("10/1/20"&amp;RIGHT(BO$1,2)),$U579&gt;=DATEVALUE("9/30/20"&amp;RIGHT(BP$1,2)))),
IF(AND($T579&gt;=DATEVALUE("10/1/20"&amp;RIGHT(BO$1,2)),$U579&lt;=DATEVALUE("9/30/20"&amp;RIGHT(BP$1,2))),NETWORKDAYS($T579,$U579,Holidays!$J$3:$J$937),
IF(AND($T579&lt;DATEVALUE("10/1/20"&amp;RIGHT(BO$1,2)),$U579&lt;=DATEVALUE("9/30/20"&amp;RIGHT(BP$1,2))),NETWORKDAYS(DATEVALUE("10/1/20"&amp;RIGHT(BO$1,2)),$U579,Holidays!$J$3:$J$937),
IF($T579&lt;DATEVALUE("10/1/20"&amp;RIGHT(BO$1,2)),NETWORKDAYS(DATEVALUE("10/1/20"&amp;RIGHT(BO$1,2)),DATEVALUE("9/30/20"&amp;RIGHT(BP$1,2)),Holidays!$J$3:$J$937),
IF($T579&gt;=DATEVALUE("10/1/20"&amp;RIGHT(BO$1,2)),NETWORKDAYS($T579,DATEVALUE("9/30/20"&amp;RIGHT(BP$1,2)),Holidays!$J$3:$J$937),"")))),"")/(NETWORKDAYS($T579,$U579,Holidays!$J$3:$J$937)),0))</f>
        <v/>
      </c>
      <c r="BQ579" s="87" t="str">
        <f>IF($Q579="","",IFERROR(IF(OR(AND($T579&gt;=DATEVALUE("10/1/20"&amp;RIGHT(BP$1,2)),$T579&lt;=DATEVALUE("9/30/20"&amp;RIGHT(BQ$1,2))),AND($U579&gt;=DATEVALUE("10/1/20"&amp;RIGHT(BP$1,2)),$U579&lt;=DATEVALUE("9/30/20"&amp;RIGHT(BQ$1,2))),AND($T579&lt;=DATEVALUE("10/1/20"&amp;RIGHT(BP$1,2)),$U579&gt;=DATEVALUE("9/30/20"&amp;RIGHT(BQ$1,2)))),
IF(AND($T579&gt;=DATEVALUE("10/1/20"&amp;RIGHT(BP$1,2)),$U579&lt;=DATEVALUE("9/30/20"&amp;RIGHT(BQ$1,2))),NETWORKDAYS($T579,$U579,Holidays!$J$3:$J$937),
IF(AND($T579&lt;DATEVALUE("10/1/20"&amp;RIGHT(BP$1,2)),$U579&lt;=DATEVALUE("9/30/20"&amp;RIGHT(BQ$1,2))),NETWORKDAYS(DATEVALUE("10/1/20"&amp;RIGHT(BP$1,2)),$U579,Holidays!$J$3:$J$937),
IF($T579&lt;DATEVALUE("10/1/20"&amp;RIGHT(BP$1,2)),NETWORKDAYS(DATEVALUE("10/1/20"&amp;RIGHT(BP$1,2)),DATEVALUE("9/30/20"&amp;RIGHT(BQ$1,2)),Holidays!$J$3:$J$937),
IF($T579&gt;=DATEVALUE("10/1/20"&amp;RIGHT(BP$1,2)),NETWORKDAYS($T579,DATEVALUE("9/30/20"&amp;RIGHT(BQ$1,2)),Holidays!$J$3:$J$937),"")))),"")/(NETWORKDAYS($T579,$U579,Holidays!$J$3:$J$937)),0))</f>
        <v/>
      </c>
      <c r="BR579" s="87" t="str">
        <f>IF($Q579="","",IFERROR(IF(OR(AND($T579&gt;=DATEVALUE("10/1/20"&amp;RIGHT(BQ$1,2)),$T579&lt;=DATEVALUE("9/30/20"&amp;RIGHT(BR$1,2))),AND($U579&gt;=DATEVALUE("10/1/20"&amp;RIGHT(BQ$1,2)),$U579&lt;=DATEVALUE("9/30/20"&amp;RIGHT(BR$1,2))),AND($T579&lt;=DATEVALUE("10/1/20"&amp;RIGHT(BQ$1,2)),$U579&gt;=DATEVALUE("9/30/20"&amp;RIGHT(BR$1,2)))),
IF(AND($T579&gt;=DATEVALUE("10/1/20"&amp;RIGHT(BQ$1,2)),$U579&lt;=DATEVALUE("9/30/20"&amp;RIGHT(BR$1,2))),NETWORKDAYS($T579,$U579,Holidays!$J$3:$J$937),
IF(AND($T579&lt;DATEVALUE("10/1/20"&amp;RIGHT(BQ$1,2)),$U579&lt;=DATEVALUE("9/30/20"&amp;RIGHT(BR$1,2))),NETWORKDAYS(DATEVALUE("10/1/20"&amp;RIGHT(BQ$1,2)),$U579,Holidays!$J$3:$J$937),
IF($T579&lt;DATEVALUE("10/1/20"&amp;RIGHT(BQ$1,2)),NETWORKDAYS(DATEVALUE("10/1/20"&amp;RIGHT(BQ$1,2)),DATEVALUE("9/30/20"&amp;RIGHT(BR$1,2)),Holidays!$J$3:$J$937),
IF($T579&gt;=DATEVALUE("10/1/20"&amp;RIGHT(BQ$1,2)),NETWORKDAYS($T579,DATEVALUE("9/30/20"&amp;RIGHT(BR$1,2)),Holidays!$J$3:$J$937),"")))),"")/(NETWORKDAYS($T579,$U579,Holidays!$J$3:$J$937)),0))</f>
        <v/>
      </c>
      <c r="BS579" s="87" t="str">
        <f>IF($Q579="","",IFERROR(IF(OR(AND($T579&gt;=DATEVALUE("10/1/20"&amp;RIGHT(BR$1,2)),$T579&lt;=DATEVALUE("9/30/20"&amp;RIGHT(BS$1,2))),AND($U579&gt;=DATEVALUE("10/1/20"&amp;RIGHT(BR$1,2)),$U579&lt;=DATEVALUE("9/30/20"&amp;RIGHT(BS$1,2))),AND($T579&lt;=DATEVALUE("10/1/20"&amp;RIGHT(BR$1,2)),$U579&gt;=DATEVALUE("9/30/20"&amp;RIGHT(BS$1,2)))),
IF(AND($T579&gt;=DATEVALUE("10/1/20"&amp;RIGHT(BR$1,2)),$U579&lt;=DATEVALUE("9/30/20"&amp;RIGHT(BS$1,2))),NETWORKDAYS($T579,$U579,Holidays!$J$3:$J$937),
IF(AND($T579&lt;DATEVALUE("10/1/20"&amp;RIGHT(BR$1,2)),$U579&lt;=DATEVALUE("9/30/20"&amp;RIGHT(BS$1,2))),NETWORKDAYS(DATEVALUE("10/1/20"&amp;RIGHT(BR$1,2)),$U579,Holidays!$J$3:$J$937),
IF($T579&lt;DATEVALUE("10/1/20"&amp;RIGHT(BR$1,2)),NETWORKDAYS(DATEVALUE("10/1/20"&amp;RIGHT(BR$1,2)),DATEVALUE("9/30/20"&amp;RIGHT(BS$1,2)),Holidays!$J$3:$J$937),
IF($T579&gt;=DATEVALUE("10/1/20"&amp;RIGHT(BR$1,2)),NETWORKDAYS($T579,DATEVALUE("9/30/20"&amp;RIGHT(BS$1,2)),Holidays!$J$3:$J$937),"")))),"")/(NETWORKDAYS($T579,$U579,Holidays!$J$3:$J$937)),0))</f>
        <v/>
      </c>
      <c r="BT579" s="87" t="str">
        <f>IF($Q579="","",IFERROR(IF(OR(AND($T579&gt;=DATEVALUE("10/1/20"&amp;RIGHT(BS$1,2)),$T579&lt;=DATEVALUE("9/30/20"&amp;RIGHT(BT$1,2))),AND($U579&gt;=DATEVALUE("10/1/20"&amp;RIGHT(BS$1,2)),$U579&lt;=DATEVALUE("9/30/20"&amp;RIGHT(BT$1,2))),AND($T579&lt;=DATEVALUE("10/1/20"&amp;RIGHT(BS$1,2)),$U579&gt;=DATEVALUE("9/30/20"&amp;RIGHT(BT$1,2)))),
IF(AND($T579&gt;=DATEVALUE("10/1/20"&amp;RIGHT(BS$1,2)),$U579&lt;=DATEVALUE("9/30/20"&amp;RIGHT(BT$1,2))),NETWORKDAYS($T579,$U579,Holidays!$J$3:$J$937),
IF(AND($T579&lt;DATEVALUE("10/1/20"&amp;RIGHT(BS$1,2)),$U579&lt;=DATEVALUE("9/30/20"&amp;RIGHT(BT$1,2))),NETWORKDAYS(DATEVALUE("10/1/20"&amp;RIGHT(BS$1,2)),$U579,Holidays!$J$3:$J$937),
IF($T579&lt;DATEVALUE("10/1/20"&amp;RIGHT(BS$1,2)),NETWORKDAYS(DATEVALUE("10/1/20"&amp;RIGHT(BS$1,2)),DATEVALUE("9/30/20"&amp;RIGHT(BT$1,2)),Holidays!$J$3:$J$937),
IF($T579&gt;=DATEVALUE("10/1/20"&amp;RIGHT(BS$1,2)),NETWORKDAYS($T579,DATEVALUE("9/30/20"&amp;RIGHT(BT$1,2)),Holidays!$J$3:$J$937),"")))),"")/(NETWORKDAYS($T579,$U579,Holidays!$J$3:$J$937)),0))</f>
        <v/>
      </c>
      <c r="BU579" s="87" t="str">
        <f>IF($Q579="","",IFERROR(IF(OR(AND($T579&gt;=DATEVALUE("10/1/20"&amp;RIGHT(BT$1,2)),$T579&lt;=DATEVALUE("9/30/20"&amp;RIGHT(BU$1,2))),AND($U579&gt;=DATEVALUE("10/1/20"&amp;RIGHT(BT$1,2)),$U579&lt;=DATEVALUE("9/30/20"&amp;RIGHT(BU$1,2))),AND($T579&lt;=DATEVALUE("10/1/20"&amp;RIGHT(BT$1,2)),$U579&gt;=DATEVALUE("9/30/20"&amp;RIGHT(BU$1,2)))),
IF(AND($T579&gt;=DATEVALUE("10/1/20"&amp;RIGHT(BT$1,2)),$U579&lt;=DATEVALUE("9/30/20"&amp;RIGHT(BU$1,2))),NETWORKDAYS($T579,$U579,Holidays!$J$3:$J$937),
IF(AND($T579&lt;DATEVALUE("10/1/20"&amp;RIGHT(BT$1,2)),$U579&lt;=DATEVALUE("9/30/20"&amp;RIGHT(BU$1,2))),NETWORKDAYS(DATEVALUE("10/1/20"&amp;RIGHT(BT$1,2)),$U579,Holidays!$J$3:$J$937),
IF($T579&lt;DATEVALUE("10/1/20"&amp;RIGHT(BT$1,2)),NETWORKDAYS(DATEVALUE("10/1/20"&amp;RIGHT(BT$1,2)),DATEVALUE("9/30/20"&amp;RIGHT(BU$1,2)),Holidays!$J$3:$J$937),
IF($T579&gt;=DATEVALUE("10/1/20"&amp;RIGHT(BT$1,2)),NETWORKDAYS($T579,DATEVALUE("9/30/20"&amp;RIGHT(BU$1,2)),Holidays!$J$3:$J$937),"")))),"")/(NETWORKDAYS($T579,$U579,Holidays!$J$3:$J$937)),0))</f>
        <v/>
      </c>
      <c r="BV579" s="87" t="str">
        <f>IF($Q579="","",IFERROR(IF(OR(AND($T579&gt;=DATEVALUE("10/1/20"&amp;RIGHT(BU$1,2)),$T579&lt;=DATEVALUE("9/30/20"&amp;RIGHT(BV$1,2))),AND($U579&gt;=DATEVALUE("10/1/20"&amp;RIGHT(BU$1,2)),$U579&lt;=DATEVALUE("9/30/20"&amp;RIGHT(BV$1,2))),AND($T579&lt;=DATEVALUE("10/1/20"&amp;RIGHT(BU$1,2)),$U579&gt;=DATEVALUE("9/30/20"&amp;RIGHT(BV$1,2)))),
IF(AND($T579&gt;=DATEVALUE("10/1/20"&amp;RIGHT(BU$1,2)),$U579&lt;=DATEVALUE("9/30/20"&amp;RIGHT(BV$1,2))),NETWORKDAYS($T579,$U579,Holidays!$J$3:$J$937),
IF(AND($T579&lt;DATEVALUE("10/1/20"&amp;RIGHT(BU$1,2)),$U579&lt;=DATEVALUE("9/30/20"&amp;RIGHT(BV$1,2))),NETWORKDAYS(DATEVALUE("10/1/20"&amp;RIGHT(BU$1,2)),$U579,Holidays!$J$3:$J$937),
IF($T579&lt;DATEVALUE("10/1/20"&amp;RIGHT(BU$1,2)),NETWORKDAYS(DATEVALUE("10/1/20"&amp;RIGHT(BU$1,2)),DATEVALUE("9/30/20"&amp;RIGHT(BV$1,2)),Holidays!$J$3:$J$937),
IF($T579&gt;=DATEVALUE("10/1/20"&amp;RIGHT(BU$1,2)),NETWORKDAYS($T579,DATEVALUE("9/30/20"&amp;RIGHT(BV$1,2)),Holidays!$J$3:$J$937),"")))),"")/(NETWORKDAYS($T579,$U579,Holidays!$J$3:$J$937)),0))</f>
        <v/>
      </c>
      <c r="BW579" s="87" t="str">
        <f>IF($Q579="","",IFERROR(IF(OR(AND($T579&gt;=DATEVALUE("10/1/20"&amp;RIGHT(BV$1,2)),$T579&lt;=DATEVALUE("9/30/20"&amp;RIGHT(BW$1,2))),AND($U579&gt;=DATEVALUE("10/1/20"&amp;RIGHT(BV$1,2)),$U579&lt;=DATEVALUE("9/30/20"&amp;RIGHT(BW$1,2))),AND($T579&lt;=DATEVALUE("10/1/20"&amp;RIGHT(BV$1,2)),$U579&gt;=DATEVALUE("9/30/20"&amp;RIGHT(BW$1,2)))),
IF(AND($T579&gt;=DATEVALUE("10/1/20"&amp;RIGHT(BV$1,2)),$U579&lt;=DATEVALUE("9/30/20"&amp;RIGHT(BW$1,2))),NETWORKDAYS($T579,$U579,Holidays!$J$3:$J$937),
IF(AND($T579&lt;DATEVALUE("10/1/20"&amp;RIGHT(BV$1,2)),$U579&lt;=DATEVALUE("9/30/20"&amp;RIGHT(BW$1,2))),NETWORKDAYS(DATEVALUE("10/1/20"&amp;RIGHT(BV$1,2)),$U579,Holidays!$J$3:$J$937),
IF($T579&lt;DATEVALUE("10/1/20"&amp;RIGHT(BV$1,2)),NETWORKDAYS(DATEVALUE("10/1/20"&amp;RIGHT(BV$1,2)),DATEVALUE("9/30/20"&amp;RIGHT(BW$1,2)),Holidays!$J$3:$J$937),
IF($T579&gt;=DATEVALUE("10/1/20"&amp;RIGHT(BV$1,2)),NETWORKDAYS($T579,DATEVALUE("9/30/20"&amp;RIGHT(BW$1,2)),Holidays!$J$3:$J$937),"")))),"")/(NETWORKDAYS($T579,$U579,Holidays!$J$3:$J$937)),0))</f>
        <v/>
      </c>
      <c r="BX579" s="87" t="str">
        <f>IF($Q579="","",IFERROR(IF(OR(AND($T579&gt;=DATEVALUE("10/1/20"&amp;RIGHT(BW$1,2)),$T579&lt;=DATEVALUE("9/30/20"&amp;RIGHT(BX$1,2))),AND($U579&gt;=DATEVALUE("10/1/20"&amp;RIGHT(BW$1,2)),$U579&lt;=DATEVALUE("9/30/20"&amp;RIGHT(BX$1,2))),AND($T579&lt;=DATEVALUE("10/1/20"&amp;RIGHT(BW$1,2)),$U579&gt;=DATEVALUE("9/30/20"&amp;RIGHT(BX$1,2)))),
IF(AND($T579&gt;=DATEVALUE("10/1/20"&amp;RIGHT(BW$1,2)),$U579&lt;=DATEVALUE("9/30/20"&amp;RIGHT(BX$1,2))),NETWORKDAYS($T579,$U579,Holidays!$J$3:$J$937),
IF(AND($T579&lt;DATEVALUE("10/1/20"&amp;RIGHT(BW$1,2)),$U579&lt;=DATEVALUE("9/30/20"&amp;RIGHT(BX$1,2))),NETWORKDAYS(DATEVALUE("10/1/20"&amp;RIGHT(BW$1,2)),$U579,Holidays!$J$3:$J$937),
IF($T579&lt;DATEVALUE("10/1/20"&amp;RIGHT(BW$1,2)),NETWORKDAYS(DATEVALUE("10/1/20"&amp;RIGHT(BW$1,2)),DATEVALUE("9/30/20"&amp;RIGHT(BX$1,2)),Holidays!$J$3:$J$937),
IF($T579&gt;=DATEVALUE("10/1/20"&amp;RIGHT(BW$1,2)),NETWORKDAYS($T579,DATEVALUE("9/30/20"&amp;RIGHT(BX$1,2)),Holidays!$J$3:$J$937),"")))),"")/(NETWORKDAYS($T579,$U579,Holidays!$J$3:$J$937)),0))</f>
        <v/>
      </c>
      <c r="BY579" s="87" t="str">
        <f>IF($Q579="","",IFERROR(IF(OR(AND($T579&gt;=DATEVALUE("10/1/20"&amp;RIGHT(BX$1,2)),$T579&lt;=DATEVALUE("9/30/20"&amp;RIGHT(BY$1,2))),AND($U579&gt;=DATEVALUE("10/1/20"&amp;RIGHT(BX$1,2)),$U579&lt;=DATEVALUE("9/30/20"&amp;RIGHT(BY$1,2))),AND($T579&lt;=DATEVALUE("10/1/20"&amp;RIGHT(BX$1,2)),$U579&gt;=DATEVALUE("9/30/20"&amp;RIGHT(BY$1,2)))),
IF(AND($T579&gt;=DATEVALUE("10/1/20"&amp;RIGHT(BX$1,2)),$U579&lt;=DATEVALUE("9/30/20"&amp;RIGHT(BY$1,2))),NETWORKDAYS($T579,$U579,Holidays!$J$3:$J$937),
IF(AND($T579&lt;DATEVALUE("10/1/20"&amp;RIGHT(BX$1,2)),$U579&lt;=DATEVALUE("9/30/20"&amp;RIGHT(BY$1,2))),NETWORKDAYS(DATEVALUE("10/1/20"&amp;RIGHT(BX$1,2)),$U579,Holidays!$J$3:$J$937),
IF($T579&lt;DATEVALUE("10/1/20"&amp;RIGHT(BX$1,2)),NETWORKDAYS(DATEVALUE("10/1/20"&amp;RIGHT(BX$1,2)),DATEVALUE("9/30/20"&amp;RIGHT(BY$1,2)),Holidays!$J$3:$J$937),
IF($T579&gt;=DATEVALUE("10/1/20"&amp;RIGHT(BX$1,2)),NETWORKDAYS($T579,DATEVALUE("9/30/20"&amp;RIGHT(BY$1,2)),Holidays!$J$3:$J$937),"")))),"")/(NETWORKDAYS($T579,$U579,Holidays!$J$3:$J$937)),0))</f>
        <v/>
      </c>
      <c r="BZ579" s="87" t="str">
        <f>IF($Q579="","",IFERROR(IF(OR(AND($T579&gt;=DATEVALUE("10/1/20"&amp;RIGHT(BY$1,2)),$T579&lt;=DATEVALUE("9/30/20"&amp;RIGHT(BZ$1,2))),AND($U579&gt;=DATEVALUE("10/1/20"&amp;RIGHT(BY$1,2)),$U579&lt;=DATEVALUE("9/30/20"&amp;RIGHT(BZ$1,2))),AND($T579&lt;=DATEVALUE("10/1/20"&amp;RIGHT(BY$1,2)),$U579&gt;=DATEVALUE("9/30/20"&amp;RIGHT(BZ$1,2)))),
IF(AND($T579&gt;=DATEVALUE("10/1/20"&amp;RIGHT(BY$1,2)),$U579&lt;=DATEVALUE("9/30/20"&amp;RIGHT(BZ$1,2))),NETWORKDAYS($T579,$U579,Holidays!$J$3:$J$937),
IF(AND($T579&lt;DATEVALUE("10/1/20"&amp;RIGHT(BY$1,2)),$U579&lt;=DATEVALUE("9/30/20"&amp;RIGHT(BZ$1,2))),NETWORKDAYS(DATEVALUE("10/1/20"&amp;RIGHT(BY$1,2)),$U579,Holidays!$J$3:$J$937),
IF($T579&lt;DATEVALUE("10/1/20"&amp;RIGHT(BY$1,2)),NETWORKDAYS(DATEVALUE("10/1/20"&amp;RIGHT(BY$1,2)),DATEVALUE("9/30/20"&amp;RIGHT(BZ$1,2)),Holidays!$J$3:$J$937),
IF($T579&gt;=DATEVALUE("10/1/20"&amp;RIGHT(BY$1,2)),NETWORKDAYS($T579,DATEVALUE("9/30/20"&amp;RIGHT(BZ$1,2)),Holidays!$J$3:$J$937),"")))),"")/(NETWORKDAYS($T579,$U579,Holidays!$J$3:$J$937)),0))</f>
        <v/>
      </c>
      <c r="CA579" s="87" t="str">
        <f>IF($Q579="","",IFERROR(IF(OR(AND($T579&gt;=DATEVALUE("10/1/20"&amp;RIGHT(BZ$1,2)),$T579&lt;=DATEVALUE("9/30/20"&amp;RIGHT(CA$1,2))),AND($U579&gt;=DATEVALUE("10/1/20"&amp;RIGHT(BZ$1,2)),$U579&lt;=DATEVALUE("9/30/20"&amp;RIGHT(CA$1,2))),AND($T579&lt;=DATEVALUE("10/1/20"&amp;RIGHT(BZ$1,2)),$U579&gt;=DATEVALUE("9/30/20"&amp;RIGHT(CA$1,2)))),
IF(AND($T579&gt;=DATEVALUE("10/1/20"&amp;RIGHT(BZ$1,2)),$U579&lt;=DATEVALUE("9/30/20"&amp;RIGHT(CA$1,2))),NETWORKDAYS($T579,$U579,Holidays!$J$3:$J$937),
IF(AND($T579&lt;DATEVALUE("10/1/20"&amp;RIGHT(BZ$1,2)),$U579&lt;=DATEVALUE("9/30/20"&amp;RIGHT(CA$1,2))),NETWORKDAYS(DATEVALUE("10/1/20"&amp;RIGHT(BZ$1,2)),$U579,Holidays!$J$3:$J$937),
IF($T579&lt;DATEVALUE("10/1/20"&amp;RIGHT(BZ$1,2)),NETWORKDAYS(DATEVALUE("10/1/20"&amp;RIGHT(BZ$1,2)),DATEVALUE("9/30/20"&amp;RIGHT(CA$1,2)),Holidays!$J$3:$J$937),
IF($T579&gt;=DATEVALUE("10/1/20"&amp;RIGHT(BZ$1,2)),NETWORKDAYS($T579,DATEVALUE("9/30/20"&amp;RIGHT(CA$1,2)),Holidays!$J$3:$J$937),"")))),"")/(NETWORKDAYS($T579,$U579,Holidays!$J$3:$J$937)),0))</f>
        <v/>
      </c>
      <c r="CB579" s="87" t="str">
        <f>IF($Q579="","",IFERROR(IF(OR(AND($T579&gt;=DATEVALUE("10/1/20"&amp;RIGHT(CA$1,2)),$T579&lt;=DATEVALUE("9/30/20"&amp;RIGHT(CB$1,2))),AND($U579&gt;=DATEVALUE("10/1/20"&amp;RIGHT(CA$1,2)),$U579&lt;=DATEVALUE("9/30/20"&amp;RIGHT(CB$1,2))),AND($T579&lt;=DATEVALUE("10/1/20"&amp;RIGHT(CA$1,2)),$U579&gt;=DATEVALUE("9/30/20"&amp;RIGHT(CB$1,2)))),
IF(AND($T579&gt;=DATEVALUE("10/1/20"&amp;RIGHT(CA$1,2)),$U579&lt;=DATEVALUE("9/30/20"&amp;RIGHT(CB$1,2))),NETWORKDAYS($T579,$U579,Holidays!$J$3:$J$937),
IF(AND($T579&lt;DATEVALUE("10/1/20"&amp;RIGHT(CA$1,2)),$U579&lt;=DATEVALUE("9/30/20"&amp;RIGHT(CB$1,2))),NETWORKDAYS(DATEVALUE("10/1/20"&amp;RIGHT(CA$1,2)),$U579,Holidays!$J$3:$J$937),
IF($T579&lt;DATEVALUE("10/1/20"&amp;RIGHT(CA$1,2)),NETWORKDAYS(DATEVALUE("10/1/20"&amp;RIGHT(CA$1,2)),DATEVALUE("9/30/20"&amp;RIGHT(CB$1,2)),Holidays!$J$3:$J$937),
IF($T579&gt;=DATEVALUE("10/1/20"&amp;RIGHT(CA$1,2)),NETWORKDAYS($T579,DATEVALUE("9/30/20"&amp;RIGHT(CB$1,2)),Holidays!$J$3:$J$937),"")))),"")/(NETWORKDAYS($T579,$U579,Holidays!$J$3:$J$937)),0))</f>
        <v/>
      </c>
    </row>
    <row r="580" spans="1:80">
      <c r="A580" s="97"/>
      <c r="B580" s="98" t="str">
        <f ca="1">IF(NOT($A580=""),OFFSET('WBS Reference &amp; User Procedure'!$A$1,MATCH($A580,'WBS Reference &amp; User Procedure'!$A:$A,0)-1,1),"")</f>
        <v/>
      </c>
      <c r="D580" s="97"/>
      <c r="I580" s="78"/>
      <c r="T580" s="104" t="str">
        <f>IF(NOT(Q580=""),IF(NOT($S580=""),$S580,#REF!),"")</f>
        <v/>
      </c>
      <c r="U580" s="104" t="str">
        <f>IF(NOT(Q580=""),WORKDAY(T580,Q580,Holidays!$J$3:$J$937),"")</f>
        <v/>
      </c>
      <c r="V580" s="104"/>
      <c r="W580" s="104"/>
      <c r="X580" s="101" t="str">
        <f t="shared" si="123"/>
        <v/>
      </c>
      <c r="AL580" s="87" t="str">
        <f t="shared" ca="1" si="120"/>
        <v/>
      </c>
      <c r="AN580" s="87" t="str">
        <f t="shared" ca="1" si="128"/>
        <v/>
      </c>
      <c r="AO580" s="87" t="str">
        <f t="shared" ca="1" si="128"/>
        <v/>
      </c>
      <c r="AP580" s="87" t="str">
        <f t="shared" ca="1" si="128"/>
        <v/>
      </c>
      <c r="AQ580" s="87" t="str">
        <f t="shared" ca="1" si="128"/>
        <v/>
      </c>
      <c r="AR580" s="87" t="str">
        <f t="shared" ca="1" si="128"/>
        <v/>
      </c>
      <c r="AS580" s="87" t="str">
        <f t="shared" ca="1" si="128"/>
        <v/>
      </c>
      <c r="AT580" s="87" t="str">
        <f t="shared" ca="1" si="128"/>
        <v/>
      </c>
      <c r="AU580" s="87" t="str">
        <f t="shared" ca="1" si="128"/>
        <v/>
      </c>
      <c r="AV580" s="87" t="str">
        <f t="shared" ca="1" si="128"/>
        <v/>
      </c>
      <c r="AW580" s="87" t="str">
        <f t="shared" ca="1" si="128"/>
        <v/>
      </c>
      <c r="AX580" s="87" t="str">
        <f t="shared" ca="1" si="129"/>
        <v/>
      </c>
      <c r="AY580" s="87" t="str">
        <f t="shared" ca="1" si="129"/>
        <v/>
      </c>
      <c r="AZ580" s="87" t="str">
        <f t="shared" ca="1" si="129"/>
        <v/>
      </c>
      <c r="BA580" s="87" t="str">
        <f t="shared" ca="1" si="129"/>
        <v/>
      </c>
      <c r="BB580" s="87" t="str">
        <f t="shared" ca="1" si="129"/>
        <v/>
      </c>
      <c r="BC580" s="87" t="str">
        <f t="shared" ca="1" si="129"/>
        <v/>
      </c>
      <c r="BD580" s="87" t="str">
        <f t="shared" ca="1" si="129"/>
        <v/>
      </c>
      <c r="BE580" s="87" t="str">
        <f t="shared" ca="1" si="129"/>
        <v/>
      </c>
      <c r="BF580" s="87" t="str">
        <f t="shared" ca="1" si="129"/>
        <v/>
      </c>
      <c r="BG580" s="87" t="str">
        <f t="shared" ca="1" si="129"/>
        <v/>
      </c>
      <c r="BI580" s="87" t="str">
        <f>IF($Q580="","",IFERROR(IF(OR(AND($T580&gt;=DATEVALUE("10/1/20"&amp;RIGHT(BH$1,2)),$T580&lt;=DATEVALUE("9/30/20"&amp;RIGHT(BI$1,2))),AND($U580&gt;=DATEVALUE("10/1/20"&amp;RIGHT(BH$1,2)),$U580&lt;=DATEVALUE("9/30/20"&amp;RIGHT(BI$1,2))),AND($T580&lt;=DATEVALUE("10/1/20"&amp;RIGHT(BH$1,2)),$U580&gt;=DATEVALUE("9/30/20"&amp;RIGHT(BI$1,2)))),
IF(AND($T580&gt;=DATEVALUE("10/1/20"&amp;RIGHT(BH$1,2)),$U580&lt;=DATEVALUE("9/30/20"&amp;RIGHT(BI$1,2))),NETWORKDAYS($T580,$U580,Holidays!$J$3:$J$937),
IF(AND($T580&lt;DATEVALUE("10/1/20"&amp;RIGHT(BH$1,2)),$U580&lt;=DATEVALUE("9/30/20"&amp;RIGHT(BI$1,2))),NETWORKDAYS(DATEVALUE("10/1/20"&amp;RIGHT(BH$1,2)),$U580,Holidays!$J$3:$J$937),
IF($T580&lt;DATEVALUE("10/1/20"&amp;RIGHT(BH$1,2)),NETWORKDAYS(DATEVALUE("10/1/20"&amp;RIGHT(BH$1,2)),DATEVALUE("9/30/20"&amp;RIGHT(BI$1,2)),Holidays!$J$3:$J$937),
IF($T580&gt;=DATEVALUE("10/1/20"&amp;RIGHT(BH$1,2)),NETWORKDAYS($T580,DATEVALUE("9/30/20"&amp;RIGHT(BI$1,2)),Holidays!$J$3:$J$937),"")))),"")/(NETWORKDAYS($T580,$U580,Holidays!$J$3:$J$937)),0))</f>
        <v/>
      </c>
      <c r="BJ580" s="87" t="str">
        <f>IF($Q580="","",IFERROR(IF(OR(AND($T580&gt;=DATEVALUE("10/1/20"&amp;RIGHT(BI$1,2)),$T580&lt;=DATEVALUE("9/30/20"&amp;RIGHT(BJ$1,2))),AND($U580&gt;=DATEVALUE("10/1/20"&amp;RIGHT(BI$1,2)),$U580&lt;=DATEVALUE("9/30/20"&amp;RIGHT(BJ$1,2))),AND($T580&lt;=DATEVALUE("10/1/20"&amp;RIGHT(BI$1,2)),$U580&gt;=DATEVALUE("9/30/20"&amp;RIGHT(BJ$1,2)))),
IF(AND($T580&gt;=DATEVALUE("10/1/20"&amp;RIGHT(BI$1,2)),$U580&lt;=DATEVALUE("9/30/20"&amp;RIGHT(BJ$1,2))),NETWORKDAYS($T580,$U580,Holidays!$J$3:$J$937),
IF(AND($T580&lt;DATEVALUE("10/1/20"&amp;RIGHT(BI$1,2)),$U580&lt;=DATEVALUE("9/30/20"&amp;RIGHT(BJ$1,2))),NETWORKDAYS(DATEVALUE("10/1/20"&amp;RIGHT(BI$1,2)),$U580,Holidays!$J$3:$J$937),
IF($T580&lt;DATEVALUE("10/1/20"&amp;RIGHT(BI$1,2)),NETWORKDAYS(DATEVALUE("10/1/20"&amp;RIGHT(BI$1,2)),DATEVALUE("9/30/20"&amp;RIGHT(BJ$1,2)),Holidays!$J$3:$J$937),
IF($T580&gt;=DATEVALUE("10/1/20"&amp;RIGHT(BI$1,2)),NETWORKDAYS($T580,DATEVALUE("9/30/20"&amp;RIGHT(BJ$1,2)),Holidays!$J$3:$J$937),"")))),"")/(NETWORKDAYS($T580,$U580,Holidays!$J$3:$J$937)),0))</f>
        <v/>
      </c>
      <c r="BK580" s="87" t="str">
        <f>IF($Q580="","",IFERROR(IF(OR(AND($T580&gt;=DATEVALUE("10/1/20"&amp;RIGHT(BJ$1,2)),$T580&lt;=DATEVALUE("9/30/20"&amp;RIGHT(BK$1,2))),AND($U580&gt;=DATEVALUE("10/1/20"&amp;RIGHT(BJ$1,2)),$U580&lt;=DATEVALUE("9/30/20"&amp;RIGHT(BK$1,2))),AND($T580&lt;=DATEVALUE("10/1/20"&amp;RIGHT(BJ$1,2)),$U580&gt;=DATEVALUE("9/30/20"&amp;RIGHT(BK$1,2)))),
IF(AND($T580&gt;=DATEVALUE("10/1/20"&amp;RIGHT(BJ$1,2)),$U580&lt;=DATEVALUE("9/30/20"&amp;RIGHT(BK$1,2))),NETWORKDAYS($T580,$U580,Holidays!$J$3:$J$937),
IF(AND($T580&lt;DATEVALUE("10/1/20"&amp;RIGHT(BJ$1,2)),$U580&lt;=DATEVALUE("9/30/20"&amp;RIGHT(BK$1,2))),NETWORKDAYS(DATEVALUE("10/1/20"&amp;RIGHT(BJ$1,2)),$U580,Holidays!$J$3:$J$937),
IF($T580&lt;DATEVALUE("10/1/20"&amp;RIGHT(BJ$1,2)),NETWORKDAYS(DATEVALUE("10/1/20"&amp;RIGHT(BJ$1,2)),DATEVALUE("9/30/20"&amp;RIGHT(BK$1,2)),Holidays!$J$3:$J$937),
IF($T580&gt;=DATEVALUE("10/1/20"&amp;RIGHT(BJ$1,2)),NETWORKDAYS($T580,DATEVALUE("9/30/20"&amp;RIGHT(BK$1,2)),Holidays!$J$3:$J$937),"")))),"")/(NETWORKDAYS($T580,$U580,Holidays!$J$3:$J$937)),0))</f>
        <v/>
      </c>
      <c r="BL580" s="87" t="str">
        <f>IF($Q580="","",IFERROR(IF(OR(AND($T580&gt;=DATEVALUE("10/1/20"&amp;RIGHT(BK$1,2)),$T580&lt;=DATEVALUE("9/30/20"&amp;RIGHT(BL$1,2))),AND($U580&gt;=DATEVALUE("10/1/20"&amp;RIGHT(BK$1,2)),$U580&lt;=DATEVALUE("9/30/20"&amp;RIGHT(BL$1,2))),AND($T580&lt;=DATEVALUE("10/1/20"&amp;RIGHT(BK$1,2)),$U580&gt;=DATEVALUE("9/30/20"&amp;RIGHT(BL$1,2)))),
IF(AND($T580&gt;=DATEVALUE("10/1/20"&amp;RIGHT(BK$1,2)),$U580&lt;=DATEVALUE("9/30/20"&amp;RIGHT(BL$1,2))),NETWORKDAYS($T580,$U580,Holidays!$J$3:$J$937),
IF(AND($T580&lt;DATEVALUE("10/1/20"&amp;RIGHT(BK$1,2)),$U580&lt;=DATEVALUE("9/30/20"&amp;RIGHT(BL$1,2))),NETWORKDAYS(DATEVALUE("10/1/20"&amp;RIGHT(BK$1,2)),$U580,Holidays!$J$3:$J$937),
IF($T580&lt;DATEVALUE("10/1/20"&amp;RIGHT(BK$1,2)),NETWORKDAYS(DATEVALUE("10/1/20"&amp;RIGHT(BK$1,2)),DATEVALUE("9/30/20"&amp;RIGHT(BL$1,2)),Holidays!$J$3:$J$937),
IF($T580&gt;=DATEVALUE("10/1/20"&amp;RIGHT(BK$1,2)),NETWORKDAYS($T580,DATEVALUE("9/30/20"&amp;RIGHT(BL$1,2)),Holidays!$J$3:$J$937),"")))),"")/(NETWORKDAYS($T580,$U580,Holidays!$J$3:$J$937)),0))</f>
        <v/>
      </c>
      <c r="BM580" s="87" t="str">
        <f>IF($Q580="","",IFERROR(IF(OR(AND($T580&gt;=DATEVALUE("10/1/20"&amp;RIGHT(BL$1,2)),$T580&lt;=DATEVALUE("9/30/20"&amp;RIGHT(BM$1,2))),AND($U580&gt;=DATEVALUE("10/1/20"&amp;RIGHT(BL$1,2)),$U580&lt;=DATEVALUE("9/30/20"&amp;RIGHT(BM$1,2))),AND($T580&lt;=DATEVALUE("10/1/20"&amp;RIGHT(BL$1,2)),$U580&gt;=DATEVALUE("9/30/20"&amp;RIGHT(BM$1,2)))),
IF(AND($T580&gt;=DATEVALUE("10/1/20"&amp;RIGHT(BL$1,2)),$U580&lt;=DATEVALUE("9/30/20"&amp;RIGHT(BM$1,2))),NETWORKDAYS($T580,$U580,Holidays!$J$3:$J$937),
IF(AND($T580&lt;DATEVALUE("10/1/20"&amp;RIGHT(BL$1,2)),$U580&lt;=DATEVALUE("9/30/20"&amp;RIGHT(BM$1,2))),NETWORKDAYS(DATEVALUE("10/1/20"&amp;RIGHT(BL$1,2)),$U580,Holidays!$J$3:$J$937),
IF($T580&lt;DATEVALUE("10/1/20"&amp;RIGHT(BL$1,2)),NETWORKDAYS(DATEVALUE("10/1/20"&amp;RIGHT(BL$1,2)),DATEVALUE("9/30/20"&amp;RIGHT(BM$1,2)),Holidays!$J$3:$J$937),
IF($T580&gt;=DATEVALUE("10/1/20"&amp;RIGHT(BL$1,2)),NETWORKDAYS($T580,DATEVALUE("9/30/20"&amp;RIGHT(BM$1,2)),Holidays!$J$3:$J$937),"")))),"")/(NETWORKDAYS($T580,$U580,Holidays!$J$3:$J$937)),0))</f>
        <v/>
      </c>
      <c r="BN580" s="87" t="str">
        <f>IF($Q580="","",IFERROR(IF(OR(AND($T580&gt;=DATEVALUE("10/1/20"&amp;RIGHT(BM$1,2)),$T580&lt;=DATEVALUE("9/30/20"&amp;RIGHT(BN$1,2))),AND($U580&gt;=DATEVALUE("10/1/20"&amp;RIGHT(BM$1,2)),$U580&lt;=DATEVALUE("9/30/20"&amp;RIGHT(BN$1,2))),AND($T580&lt;=DATEVALUE("10/1/20"&amp;RIGHT(BM$1,2)),$U580&gt;=DATEVALUE("9/30/20"&amp;RIGHT(BN$1,2)))),
IF(AND($T580&gt;=DATEVALUE("10/1/20"&amp;RIGHT(BM$1,2)),$U580&lt;=DATEVALUE("9/30/20"&amp;RIGHT(BN$1,2))),NETWORKDAYS($T580,$U580,Holidays!$J$3:$J$937),
IF(AND($T580&lt;DATEVALUE("10/1/20"&amp;RIGHT(BM$1,2)),$U580&lt;=DATEVALUE("9/30/20"&amp;RIGHT(BN$1,2))),NETWORKDAYS(DATEVALUE("10/1/20"&amp;RIGHT(BM$1,2)),$U580,Holidays!$J$3:$J$937),
IF($T580&lt;DATEVALUE("10/1/20"&amp;RIGHT(BM$1,2)),NETWORKDAYS(DATEVALUE("10/1/20"&amp;RIGHT(BM$1,2)),DATEVALUE("9/30/20"&amp;RIGHT(BN$1,2)),Holidays!$J$3:$J$937),
IF($T580&gt;=DATEVALUE("10/1/20"&amp;RIGHT(BM$1,2)),NETWORKDAYS($T580,DATEVALUE("9/30/20"&amp;RIGHT(BN$1,2)),Holidays!$J$3:$J$937),"")))),"")/(NETWORKDAYS($T580,$U580,Holidays!$J$3:$J$937)),0))</f>
        <v/>
      </c>
      <c r="BO580" s="87" t="str">
        <f>IF($Q580="","",IFERROR(IF(OR(AND($T580&gt;=DATEVALUE("10/1/20"&amp;RIGHT(BN$1,2)),$T580&lt;=DATEVALUE("9/30/20"&amp;RIGHT(BO$1,2))),AND($U580&gt;=DATEVALUE("10/1/20"&amp;RIGHT(BN$1,2)),$U580&lt;=DATEVALUE("9/30/20"&amp;RIGHT(BO$1,2))),AND($T580&lt;=DATEVALUE("10/1/20"&amp;RIGHT(BN$1,2)),$U580&gt;=DATEVALUE("9/30/20"&amp;RIGHT(BO$1,2)))),
IF(AND($T580&gt;=DATEVALUE("10/1/20"&amp;RIGHT(BN$1,2)),$U580&lt;=DATEVALUE("9/30/20"&amp;RIGHT(BO$1,2))),NETWORKDAYS($T580,$U580,Holidays!$J$3:$J$937),
IF(AND($T580&lt;DATEVALUE("10/1/20"&amp;RIGHT(BN$1,2)),$U580&lt;=DATEVALUE("9/30/20"&amp;RIGHT(BO$1,2))),NETWORKDAYS(DATEVALUE("10/1/20"&amp;RIGHT(BN$1,2)),$U580,Holidays!$J$3:$J$937),
IF($T580&lt;DATEVALUE("10/1/20"&amp;RIGHT(BN$1,2)),NETWORKDAYS(DATEVALUE("10/1/20"&amp;RIGHT(BN$1,2)),DATEVALUE("9/30/20"&amp;RIGHT(BO$1,2)),Holidays!$J$3:$J$937),
IF($T580&gt;=DATEVALUE("10/1/20"&amp;RIGHT(BN$1,2)),NETWORKDAYS($T580,DATEVALUE("9/30/20"&amp;RIGHT(BO$1,2)),Holidays!$J$3:$J$937),"")))),"")/(NETWORKDAYS($T580,$U580,Holidays!$J$3:$J$937)),0))</f>
        <v/>
      </c>
      <c r="BP580" s="87" t="str">
        <f>IF($Q580="","",IFERROR(IF(OR(AND($T580&gt;=DATEVALUE("10/1/20"&amp;RIGHT(BO$1,2)),$T580&lt;=DATEVALUE("9/30/20"&amp;RIGHT(BP$1,2))),AND($U580&gt;=DATEVALUE("10/1/20"&amp;RIGHT(BO$1,2)),$U580&lt;=DATEVALUE("9/30/20"&amp;RIGHT(BP$1,2))),AND($T580&lt;=DATEVALUE("10/1/20"&amp;RIGHT(BO$1,2)),$U580&gt;=DATEVALUE("9/30/20"&amp;RIGHT(BP$1,2)))),
IF(AND($T580&gt;=DATEVALUE("10/1/20"&amp;RIGHT(BO$1,2)),$U580&lt;=DATEVALUE("9/30/20"&amp;RIGHT(BP$1,2))),NETWORKDAYS($T580,$U580,Holidays!$J$3:$J$937),
IF(AND($T580&lt;DATEVALUE("10/1/20"&amp;RIGHT(BO$1,2)),$U580&lt;=DATEVALUE("9/30/20"&amp;RIGHT(BP$1,2))),NETWORKDAYS(DATEVALUE("10/1/20"&amp;RIGHT(BO$1,2)),$U580,Holidays!$J$3:$J$937),
IF($T580&lt;DATEVALUE("10/1/20"&amp;RIGHT(BO$1,2)),NETWORKDAYS(DATEVALUE("10/1/20"&amp;RIGHT(BO$1,2)),DATEVALUE("9/30/20"&amp;RIGHT(BP$1,2)),Holidays!$J$3:$J$937),
IF($T580&gt;=DATEVALUE("10/1/20"&amp;RIGHT(BO$1,2)),NETWORKDAYS($T580,DATEVALUE("9/30/20"&amp;RIGHT(BP$1,2)),Holidays!$J$3:$J$937),"")))),"")/(NETWORKDAYS($T580,$U580,Holidays!$J$3:$J$937)),0))</f>
        <v/>
      </c>
      <c r="BQ580" s="87" t="str">
        <f>IF($Q580="","",IFERROR(IF(OR(AND($T580&gt;=DATEVALUE("10/1/20"&amp;RIGHT(BP$1,2)),$T580&lt;=DATEVALUE("9/30/20"&amp;RIGHT(BQ$1,2))),AND($U580&gt;=DATEVALUE("10/1/20"&amp;RIGHT(BP$1,2)),$U580&lt;=DATEVALUE("9/30/20"&amp;RIGHT(BQ$1,2))),AND($T580&lt;=DATEVALUE("10/1/20"&amp;RIGHT(BP$1,2)),$U580&gt;=DATEVALUE("9/30/20"&amp;RIGHT(BQ$1,2)))),
IF(AND($T580&gt;=DATEVALUE("10/1/20"&amp;RIGHT(BP$1,2)),$U580&lt;=DATEVALUE("9/30/20"&amp;RIGHT(BQ$1,2))),NETWORKDAYS($T580,$U580,Holidays!$J$3:$J$937),
IF(AND($T580&lt;DATEVALUE("10/1/20"&amp;RIGHT(BP$1,2)),$U580&lt;=DATEVALUE("9/30/20"&amp;RIGHT(BQ$1,2))),NETWORKDAYS(DATEVALUE("10/1/20"&amp;RIGHT(BP$1,2)),$U580,Holidays!$J$3:$J$937),
IF($T580&lt;DATEVALUE("10/1/20"&amp;RIGHT(BP$1,2)),NETWORKDAYS(DATEVALUE("10/1/20"&amp;RIGHT(BP$1,2)),DATEVALUE("9/30/20"&amp;RIGHT(BQ$1,2)),Holidays!$J$3:$J$937),
IF($T580&gt;=DATEVALUE("10/1/20"&amp;RIGHT(BP$1,2)),NETWORKDAYS($T580,DATEVALUE("9/30/20"&amp;RIGHT(BQ$1,2)),Holidays!$J$3:$J$937),"")))),"")/(NETWORKDAYS($T580,$U580,Holidays!$J$3:$J$937)),0))</f>
        <v/>
      </c>
      <c r="BR580" s="87" t="str">
        <f>IF($Q580="","",IFERROR(IF(OR(AND($T580&gt;=DATEVALUE("10/1/20"&amp;RIGHT(BQ$1,2)),$T580&lt;=DATEVALUE("9/30/20"&amp;RIGHT(BR$1,2))),AND($U580&gt;=DATEVALUE("10/1/20"&amp;RIGHT(BQ$1,2)),$U580&lt;=DATEVALUE("9/30/20"&amp;RIGHT(BR$1,2))),AND($T580&lt;=DATEVALUE("10/1/20"&amp;RIGHT(BQ$1,2)),$U580&gt;=DATEVALUE("9/30/20"&amp;RIGHT(BR$1,2)))),
IF(AND($T580&gt;=DATEVALUE("10/1/20"&amp;RIGHT(BQ$1,2)),$U580&lt;=DATEVALUE("9/30/20"&amp;RIGHT(BR$1,2))),NETWORKDAYS($T580,$U580,Holidays!$J$3:$J$937),
IF(AND($T580&lt;DATEVALUE("10/1/20"&amp;RIGHT(BQ$1,2)),$U580&lt;=DATEVALUE("9/30/20"&amp;RIGHT(BR$1,2))),NETWORKDAYS(DATEVALUE("10/1/20"&amp;RIGHT(BQ$1,2)),$U580,Holidays!$J$3:$J$937),
IF($T580&lt;DATEVALUE("10/1/20"&amp;RIGHT(BQ$1,2)),NETWORKDAYS(DATEVALUE("10/1/20"&amp;RIGHT(BQ$1,2)),DATEVALUE("9/30/20"&amp;RIGHT(BR$1,2)),Holidays!$J$3:$J$937),
IF($T580&gt;=DATEVALUE("10/1/20"&amp;RIGHT(BQ$1,2)),NETWORKDAYS($T580,DATEVALUE("9/30/20"&amp;RIGHT(BR$1,2)),Holidays!$J$3:$J$937),"")))),"")/(NETWORKDAYS($T580,$U580,Holidays!$J$3:$J$937)),0))</f>
        <v/>
      </c>
      <c r="BS580" s="87" t="str">
        <f>IF($Q580="","",IFERROR(IF(OR(AND($T580&gt;=DATEVALUE("10/1/20"&amp;RIGHT(BR$1,2)),$T580&lt;=DATEVALUE("9/30/20"&amp;RIGHT(BS$1,2))),AND($U580&gt;=DATEVALUE("10/1/20"&amp;RIGHT(BR$1,2)),$U580&lt;=DATEVALUE("9/30/20"&amp;RIGHT(BS$1,2))),AND($T580&lt;=DATEVALUE("10/1/20"&amp;RIGHT(BR$1,2)),$U580&gt;=DATEVALUE("9/30/20"&amp;RIGHT(BS$1,2)))),
IF(AND($T580&gt;=DATEVALUE("10/1/20"&amp;RIGHT(BR$1,2)),$U580&lt;=DATEVALUE("9/30/20"&amp;RIGHT(BS$1,2))),NETWORKDAYS($T580,$U580,Holidays!$J$3:$J$937),
IF(AND($T580&lt;DATEVALUE("10/1/20"&amp;RIGHT(BR$1,2)),$U580&lt;=DATEVALUE("9/30/20"&amp;RIGHT(BS$1,2))),NETWORKDAYS(DATEVALUE("10/1/20"&amp;RIGHT(BR$1,2)),$U580,Holidays!$J$3:$J$937),
IF($T580&lt;DATEVALUE("10/1/20"&amp;RIGHT(BR$1,2)),NETWORKDAYS(DATEVALUE("10/1/20"&amp;RIGHT(BR$1,2)),DATEVALUE("9/30/20"&amp;RIGHT(BS$1,2)),Holidays!$J$3:$J$937),
IF($T580&gt;=DATEVALUE("10/1/20"&amp;RIGHT(BR$1,2)),NETWORKDAYS($T580,DATEVALUE("9/30/20"&amp;RIGHT(BS$1,2)),Holidays!$J$3:$J$937),"")))),"")/(NETWORKDAYS($T580,$U580,Holidays!$J$3:$J$937)),0))</f>
        <v/>
      </c>
      <c r="BT580" s="87" t="str">
        <f>IF($Q580="","",IFERROR(IF(OR(AND($T580&gt;=DATEVALUE("10/1/20"&amp;RIGHT(BS$1,2)),$T580&lt;=DATEVALUE("9/30/20"&amp;RIGHT(BT$1,2))),AND($U580&gt;=DATEVALUE("10/1/20"&amp;RIGHT(BS$1,2)),$U580&lt;=DATEVALUE("9/30/20"&amp;RIGHT(BT$1,2))),AND($T580&lt;=DATEVALUE("10/1/20"&amp;RIGHT(BS$1,2)),$U580&gt;=DATEVALUE("9/30/20"&amp;RIGHT(BT$1,2)))),
IF(AND($T580&gt;=DATEVALUE("10/1/20"&amp;RIGHT(BS$1,2)),$U580&lt;=DATEVALUE("9/30/20"&amp;RIGHT(BT$1,2))),NETWORKDAYS($T580,$U580,Holidays!$J$3:$J$937),
IF(AND($T580&lt;DATEVALUE("10/1/20"&amp;RIGHT(BS$1,2)),$U580&lt;=DATEVALUE("9/30/20"&amp;RIGHT(BT$1,2))),NETWORKDAYS(DATEVALUE("10/1/20"&amp;RIGHT(BS$1,2)),$U580,Holidays!$J$3:$J$937),
IF($T580&lt;DATEVALUE("10/1/20"&amp;RIGHT(BS$1,2)),NETWORKDAYS(DATEVALUE("10/1/20"&amp;RIGHT(BS$1,2)),DATEVALUE("9/30/20"&amp;RIGHT(BT$1,2)),Holidays!$J$3:$J$937),
IF($T580&gt;=DATEVALUE("10/1/20"&amp;RIGHT(BS$1,2)),NETWORKDAYS($T580,DATEVALUE("9/30/20"&amp;RIGHT(BT$1,2)),Holidays!$J$3:$J$937),"")))),"")/(NETWORKDAYS($T580,$U580,Holidays!$J$3:$J$937)),0))</f>
        <v/>
      </c>
      <c r="BU580" s="87" t="str">
        <f>IF($Q580="","",IFERROR(IF(OR(AND($T580&gt;=DATEVALUE("10/1/20"&amp;RIGHT(BT$1,2)),$T580&lt;=DATEVALUE("9/30/20"&amp;RIGHT(BU$1,2))),AND($U580&gt;=DATEVALUE("10/1/20"&amp;RIGHT(BT$1,2)),$U580&lt;=DATEVALUE("9/30/20"&amp;RIGHT(BU$1,2))),AND($T580&lt;=DATEVALUE("10/1/20"&amp;RIGHT(BT$1,2)),$U580&gt;=DATEVALUE("9/30/20"&amp;RIGHT(BU$1,2)))),
IF(AND($T580&gt;=DATEVALUE("10/1/20"&amp;RIGHT(BT$1,2)),$U580&lt;=DATEVALUE("9/30/20"&amp;RIGHT(BU$1,2))),NETWORKDAYS($T580,$U580,Holidays!$J$3:$J$937),
IF(AND($T580&lt;DATEVALUE("10/1/20"&amp;RIGHT(BT$1,2)),$U580&lt;=DATEVALUE("9/30/20"&amp;RIGHT(BU$1,2))),NETWORKDAYS(DATEVALUE("10/1/20"&amp;RIGHT(BT$1,2)),$U580,Holidays!$J$3:$J$937),
IF($T580&lt;DATEVALUE("10/1/20"&amp;RIGHT(BT$1,2)),NETWORKDAYS(DATEVALUE("10/1/20"&amp;RIGHT(BT$1,2)),DATEVALUE("9/30/20"&amp;RIGHT(BU$1,2)),Holidays!$J$3:$J$937),
IF($T580&gt;=DATEVALUE("10/1/20"&amp;RIGHT(BT$1,2)),NETWORKDAYS($T580,DATEVALUE("9/30/20"&amp;RIGHT(BU$1,2)),Holidays!$J$3:$J$937),"")))),"")/(NETWORKDAYS($T580,$U580,Holidays!$J$3:$J$937)),0))</f>
        <v/>
      </c>
      <c r="BV580" s="87" t="str">
        <f>IF($Q580="","",IFERROR(IF(OR(AND($T580&gt;=DATEVALUE("10/1/20"&amp;RIGHT(BU$1,2)),$T580&lt;=DATEVALUE("9/30/20"&amp;RIGHT(BV$1,2))),AND($U580&gt;=DATEVALUE("10/1/20"&amp;RIGHT(BU$1,2)),$U580&lt;=DATEVALUE("9/30/20"&amp;RIGHT(BV$1,2))),AND($T580&lt;=DATEVALUE("10/1/20"&amp;RIGHT(BU$1,2)),$U580&gt;=DATEVALUE("9/30/20"&amp;RIGHT(BV$1,2)))),
IF(AND($T580&gt;=DATEVALUE("10/1/20"&amp;RIGHT(BU$1,2)),$U580&lt;=DATEVALUE("9/30/20"&amp;RIGHT(BV$1,2))),NETWORKDAYS($T580,$U580,Holidays!$J$3:$J$937),
IF(AND($T580&lt;DATEVALUE("10/1/20"&amp;RIGHT(BU$1,2)),$U580&lt;=DATEVALUE("9/30/20"&amp;RIGHT(BV$1,2))),NETWORKDAYS(DATEVALUE("10/1/20"&amp;RIGHT(BU$1,2)),$U580,Holidays!$J$3:$J$937),
IF($T580&lt;DATEVALUE("10/1/20"&amp;RIGHT(BU$1,2)),NETWORKDAYS(DATEVALUE("10/1/20"&amp;RIGHT(BU$1,2)),DATEVALUE("9/30/20"&amp;RIGHT(BV$1,2)),Holidays!$J$3:$J$937),
IF($T580&gt;=DATEVALUE("10/1/20"&amp;RIGHT(BU$1,2)),NETWORKDAYS($T580,DATEVALUE("9/30/20"&amp;RIGHT(BV$1,2)),Holidays!$J$3:$J$937),"")))),"")/(NETWORKDAYS($T580,$U580,Holidays!$J$3:$J$937)),0))</f>
        <v/>
      </c>
      <c r="BW580" s="87" t="str">
        <f>IF($Q580="","",IFERROR(IF(OR(AND($T580&gt;=DATEVALUE("10/1/20"&amp;RIGHT(BV$1,2)),$T580&lt;=DATEVALUE("9/30/20"&amp;RIGHT(BW$1,2))),AND($U580&gt;=DATEVALUE("10/1/20"&amp;RIGHT(BV$1,2)),$U580&lt;=DATEVALUE("9/30/20"&amp;RIGHT(BW$1,2))),AND($T580&lt;=DATEVALUE("10/1/20"&amp;RIGHT(BV$1,2)),$U580&gt;=DATEVALUE("9/30/20"&amp;RIGHT(BW$1,2)))),
IF(AND($T580&gt;=DATEVALUE("10/1/20"&amp;RIGHT(BV$1,2)),$U580&lt;=DATEVALUE("9/30/20"&amp;RIGHT(BW$1,2))),NETWORKDAYS($T580,$U580,Holidays!$J$3:$J$937),
IF(AND($T580&lt;DATEVALUE("10/1/20"&amp;RIGHT(BV$1,2)),$U580&lt;=DATEVALUE("9/30/20"&amp;RIGHT(BW$1,2))),NETWORKDAYS(DATEVALUE("10/1/20"&amp;RIGHT(BV$1,2)),$U580,Holidays!$J$3:$J$937),
IF($T580&lt;DATEVALUE("10/1/20"&amp;RIGHT(BV$1,2)),NETWORKDAYS(DATEVALUE("10/1/20"&amp;RIGHT(BV$1,2)),DATEVALUE("9/30/20"&amp;RIGHT(BW$1,2)),Holidays!$J$3:$J$937),
IF($T580&gt;=DATEVALUE("10/1/20"&amp;RIGHT(BV$1,2)),NETWORKDAYS($T580,DATEVALUE("9/30/20"&amp;RIGHT(BW$1,2)),Holidays!$J$3:$J$937),"")))),"")/(NETWORKDAYS($T580,$U580,Holidays!$J$3:$J$937)),0))</f>
        <v/>
      </c>
      <c r="BX580" s="87" t="str">
        <f>IF($Q580="","",IFERROR(IF(OR(AND($T580&gt;=DATEVALUE("10/1/20"&amp;RIGHT(BW$1,2)),$T580&lt;=DATEVALUE("9/30/20"&amp;RIGHT(BX$1,2))),AND($U580&gt;=DATEVALUE("10/1/20"&amp;RIGHT(BW$1,2)),$U580&lt;=DATEVALUE("9/30/20"&amp;RIGHT(BX$1,2))),AND($T580&lt;=DATEVALUE("10/1/20"&amp;RIGHT(BW$1,2)),$U580&gt;=DATEVALUE("9/30/20"&amp;RIGHT(BX$1,2)))),
IF(AND($T580&gt;=DATEVALUE("10/1/20"&amp;RIGHT(BW$1,2)),$U580&lt;=DATEVALUE("9/30/20"&amp;RIGHT(BX$1,2))),NETWORKDAYS($T580,$U580,Holidays!$J$3:$J$937),
IF(AND($T580&lt;DATEVALUE("10/1/20"&amp;RIGHT(BW$1,2)),$U580&lt;=DATEVALUE("9/30/20"&amp;RIGHT(BX$1,2))),NETWORKDAYS(DATEVALUE("10/1/20"&amp;RIGHT(BW$1,2)),$U580,Holidays!$J$3:$J$937),
IF($T580&lt;DATEVALUE("10/1/20"&amp;RIGHT(BW$1,2)),NETWORKDAYS(DATEVALUE("10/1/20"&amp;RIGHT(BW$1,2)),DATEVALUE("9/30/20"&amp;RIGHT(BX$1,2)),Holidays!$J$3:$J$937),
IF($T580&gt;=DATEVALUE("10/1/20"&amp;RIGHT(BW$1,2)),NETWORKDAYS($T580,DATEVALUE("9/30/20"&amp;RIGHT(BX$1,2)),Holidays!$J$3:$J$937),"")))),"")/(NETWORKDAYS($T580,$U580,Holidays!$J$3:$J$937)),0))</f>
        <v/>
      </c>
      <c r="BY580" s="87" t="str">
        <f>IF($Q580="","",IFERROR(IF(OR(AND($T580&gt;=DATEVALUE("10/1/20"&amp;RIGHT(BX$1,2)),$T580&lt;=DATEVALUE("9/30/20"&amp;RIGHT(BY$1,2))),AND($U580&gt;=DATEVALUE("10/1/20"&amp;RIGHT(BX$1,2)),$U580&lt;=DATEVALUE("9/30/20"&amp;RIGHT(BY$1,2))),AND($T580&lt;=DATEVALUE("10/1/20"&amp;RIGHT(BX$1,2)),$U580&gt;=DATEVALUE("9/30/20"&amp;RIGHT(BY$1,2)))),
IF(AND($T580&gt;=DATEVALUE("10/1/20"&amp;RIGHT(BX$1,2)),$U580&lt;=DATEVALUE("9/30/20"&amp;RIGHT(BY$1,2))),NETWORKDAYS($T580,$U580,Holidays!$J$3:$J$937),
IF(AND($T580&lt;DATEVALUE("10/1/20"&amp;RIGHT(BX$1,2)),$U580&lt;=DATEVALUE("9/30/20"&amp;RIGHT(BY$1,2))),NETWORKDAYS(DATEVALUE("10/1/20"&amp;RIGHT(BX$1,2)),$U580,Holidays!$J$3:$J$937),
IF($T580&lt;DATEVALUE("10/1/20"&amp;RIGHT(BX$1,2)),NETWORKDAYS(DATEVALUE("10/1/20"&amp;RIGHT(BX$1,2)),DATEVALUE("9/30/20"&amp;RIGHT(BY$1,2)),Holidays!$J$3:$J$937),
IF($T580&gt;=DATEVALUE("10/1/20"&amp;RIGHT(BX$1,2)),NETWORKDAYS($T580,DATEVALUE("9/30/20"&amp;RIGHT(BY$1,2)),Holidays!$J$3:$J$937),"")))),"")/(NETWORKDAYS($T580,$U580,Holidays!$J$3:$J$937)),0))</f>
        <v/>
      </c>
      <c r="BZ580" s="87" t="str">
        <f>IF($Q580="","",IFERROR(IF(OR(AND($T580&gt;=DATEVALUE("10/1/20"&amp;RIGHT(BY$1,2)),$T580&lt;=DATEVALUE("9/30/20"&amp;RIGHT(BZ$1,2))),AND($U580&gt;=DATEVALUE("10/1/20"&amp;RIGHT(BY$1,2)),$U580&lt;=DATEVALUE("9/30/20"&amp;RIGHT(BZ$1,2))),AND($T580&lt;=DATEVALUE("10/1/20"&amp;RIGHT(BY$1,2)),$U580&gt;=DATEVALUE("9/30/20"&amp;RIGHT(BZ$1,2)))),
IF(AND($T580&gt;=DATEVALUE("10/1/20"&amp;RIGHT(BY$1,2)),$U580&lt;=DATEVALUE("9/30/20"&amp;RIGHT(BZ$1,2))),NETWORKDAYS($T580,$U580,Holidays!$J$3:$J$937),
IF(AND($T580&lt;DATEVALUE("10/1/20"&amp;RIGHT(BY$1,2)),$U580&lt;=DATEVALUE("9/30/20"&amp;RIGHT(BZ$1,2))),NETWORKDAYS(DATEVALUE("10/1/20"&amp;RIGHT(BY$1,2)),$U580,Holidays!$J$3:$J$937),
IF($T580&lt;DATEVALUE("10/1/20"&amp;RIGHT(BY$1,2)),NETWORKDAYS(DATEVALUE("10/1/20"&amp;RIGHT(BY$1,2)),DATEVALUE("9/30/20"&amp;RIGHT(BZ$1,2)),Holidays!$J$3:$J$937),
IF($T580&gt;=DATEVALUE("10/1/20"&amp;RIGHT(BY$1,2)),NETWORKDAYS($T580,DATEVALUE("9/30/20"&amp;RIGHT(BZ$1,2)),Holidays!$J$3:$J$937),"")))),"")/(NETWORKDAYS($T580,$U580,Holidays!$J$3:$J$937)),0))</f>
        <v/>
      </c>
      <c r="CA580" s="87" t="str">
        <f>IF($Q580="","",IFERROR(IF(OR(AND($T580&gt;=DATEVALUE("10/1/20"&amp;RIGHT(BZ$1,2)),$T580&lt;=DATEVALUE("9/30/20"&amp;RIGHT(CA$1,2))),AND($U580&gt;=DATEVALUE("10/1/20"&amp;RIGHT(BZ$1,2)),$U580&lt;=DATEVALUE("9/30/20"&amp;RIGHT(CA$1,2))),AND($T580&lt;=DATEVALUE("10/1/20"&amp;RIGHT(BZ$1,2)),$U580&gt;=DATEVALUE("9/30/20"&amp;RIGHT(CA$1,2)))),
IF(AND($T580&gt;=DATEVALUE("10/1/20"&amp;RIGHT(BZ$1,2)),$U580&lt;=DATEVALUE("9/30/20"&amp;RIGHT(CA$1,2))),NETWORKDAYS($T580,$U580,Holidays!$J$3:$J$937),
IF(AND($T580&lt;DATEVALUE("10/1/20"&amp;RIGHT(BZ$1,2)),$U580&lt;=DATEVALUE("9/30/20"&amp;RIGHT(CA$1,2))),NETWORKDAYS(DATEVALUE("10/1/20"&amp;RIGHT(BZ$1,2)),$U580,Holidays!$J$3:$J$937),
IF($T580&lt;DATEVALUE("10/1/20"&amp;RIGHT(BZ$1,2)),NETWORKDAYS(DATEVALUE("10/1/20"&amp;RIGHT(BZ$1,2)),DATEVALUE("9/30/20"&amp;RIGHT(CA$1,2)),Holidays!$J$3:$J$937),
IF($T580&gt;=DATEVALUE("10/1/20"&amp;RIGHT(BZ$1,2)),NETWORKDAYS($T580,DATEVALUE("9/30/20"&amp;RIGHT(CA$1,2)),Holidays!$J$3:$J$937),"")))),"")/(NETWORKDAYS($T580,$U580,Holidays!$J$3:$J$937)),0))</f>
        <v/>
      </c>
      <c r="CB580" s="87" t="str">
        <f>IF($Q580="","",IFERROR(IF(OR(AND($T580&gt;=DATEVALUE("10/1/20"&amp;RIGHT(CA$1,2)),$T580&lt;=DATEVALUE("9/30/20"&amp;RIGHT(CB$1,2))),AND($U580&gt;=DATEVALUE("10/1/20"&amp;RIGHT(CA$1,2)),$U580&lt;=DATEVALUE("9/30/20"&amp;RIGHT(CB$1,2))),AND($T580&lt;=DATEVALUE("10/1/20"&amp;RIGHT(CA$1,2)),$U580&gt;=DATEVALUE("9/30/20"&amp;RIGHT(CB$1,2)))),
IF(AND($T580&gt;=DATEVALUE("10/1/20"&amp;RIGHT(CA$1,2)),$U580&lt;=DATEVALUE("9/30/20"&amp;RIGHT(CB$1,2))),NETWORKDAYS($T580,$U580,Holidays!$J$3:$J$937),
IF(AND($T580&lt;DATEVALUE("10/1/20"&amp;RIGHT(CA$1,2)),$U580&lt;=DATEVALUE("9/30/20"&amp;RIGHT(CB$1,2))),NETWORKDAYS(DATEVALUE("10/1/20"&amp;RIGHT(CA$1,2)),$U580,Holidays!$J$3:$J$937),
IF($T580&lt;DATEVALUE("10/1/20"&amp;RIGHT(CA$1,2)),NETWORKDAYS(DATEVALUE("10/1/20"&amp;RIGHT(CA$1,2)),DATEVALUE("9/30/20"&amp;RIGHT(CB$1,2)),Holidays!$J$3:$J$937),
IF($T580&gt;=DATEVALUE("10/1/20"&amp;RIGHT(CA$1,2)),NETWORKDAYS($T580,DATEVALUE("9/30/20"&amp;RIGHT(CB$1,2)),Holidays!$J$3:$J$937),"")))),"")/(NETWORKDAYS($T580,$U580,Holidays!$J$3:$J$937)),0))</f>
        <v/>
      </c>
    </row>
    <row r="581" spans="1:80">
      <c r="A581" s="97"/>
      <c r="B581" s="98" t="str">
        <f ca="1">IF(NOT($A581=""),OFFSET('WBS Reference &amp; User Procedure'!$A$1,MATCH($A581,'WBS Reference &amp; User Procedure'!$A:$A,0)-1,1),"")</f>
        <v/>
      </c>
      <c r="D581" s="97"/>
      <c r="I581" s="78"/>
      <c r="T581" s="104" t="str">
        <f>IF(NOT(Q581=""),IF(NOT($S581=""),$S581,#REF!),"")</f>
        <v/>
      </c>
      <c r="U581" s="104" t="str">
        <f>IF(NOT(Q581=""),WORKDAY(T581,Q581,Holidays!$J$3:$J$937),"")</f>
        <v/>
      </c>
      <c r="V581" s="104"/>
      <c r="W581" s="104"/>
      <c r="X581" s="101" t="str">
        <f t="shared" si="123"/>
        <v/>
      </c>
      <c r="AL581" s="87" t="str">
        <f t="shared" ca="1" si="120"/>
        <v/>
      </c>
      <c r="AN581" s="87" t="str">
        <f t="shared" ca="1" si="128"/>
        <v/>
      </c>
      <c r="AO581" s="87" t="str">
        <f t="shared" ca="1" si="128"/>
        <v/>
      </c>
      <c r="AP581" s="87" t="str">
        <f t="shared" ca="1" si="128"/>
        <v/>
      </c>
      <c r="AQ581" s="87" t="str">
        <f t="shared" ca="1" si="128"/>
        <v/>
      </c>
      <c r="AR581" s="87" t="str">
        <f t="shared" ca="1" si="128"/>
        <v/>
      </c>
      <c r="AS581" s="87" t="str">
        <f t="shared" ca="1" si="128"/>
        <v/>
      </c>
      <c r="AT581" s="87" t="str">
        <f t="shared" ca="1" si="128"/>
        <v/>
      </c>
      <c r="AU581" s="87" t="str">
        <f t="shared" ca="1" si="128"/>
        <v/>
      </c>
      <c r="AV581" s="87" t="str">
        <f t="shared" ca="1" si="128"/>
        <v/>
      </c>
      <c r="AW581" s="87" t="str">
        <f t="shared" ca="1" si="128"/>
        <v/>
      </c>
      <c r="AX581" s="87" t="str">
        <f t="shared" ca="1" si="129"/>
        <v/>
      </c>
      <c r="AY581" s="87" t="str">
        <f t="shared" ca="1" si="129"/>
        <v/>
      </c>
      <c r="AZ581" s="87" t="str">
        <f t="shared" ca="1" si="129"/>
        <v/>
      </c>
      <c r="BA581" s="87" t="str">
        <f t="shared" ca="1" si="129"/>
        <v/>
      </c>
      <c r="BB581" s="87" t="str">
        <f t="shared" ca="1" si="129"/>
        <v/>
      </c>
      <c r="BC581" s="87" t="str">
        <f t="shared" ca="1" si="129"/>
        <v/>
      </c>
      <c r="BD581" s="87" t="str">
        <f t="shared" ca="1" si="129"/>
        <v/>
      </c>
      <c r="BE581" s="87" t="str">
        <f t="shared" ca="1" si="129"/>
        <v/>
      </c>
      <c r="BF581" s="87" t="str">
        <f t="shared" ca="1" si="129"/>
        <v/>
      </c>
      <c r="BG581" s="87" t="str">
        <f t="shared" ca="1" si="129"/>
        <v/>
      </c>
      <c r="BI581" s="87" t="str">
        <f>IF($Q581="","",IFERROR(IF(OR(AND($T581&gt;=DATEVALUE("10/1/20"&amp;RIGHT(BH$1,2)),$T581&lt;=DATEVALUE("9/30/20"&amp;RIGHT(BI$1,2))),AND($U581&gt;=DATEVALUE("10/1/20"&amp;RIGHT(BH$1,2)),$U581&lt;=DATEVALUE("9/30/20"&amp;RIGHT(BI$1,2))),AND($T581&lt;=DATEVALUE("10/1/20"&amp;RIGHT(BH$1,2)),$U581&gt;=DATEVALUE("9/30/20"&amp;RIGHT(BI$1,2)))),
IF(AND($T581&gt;=DATEVALUE("10/1/20"&amp;RIGHT(BH$1,2)),$U581&lt;=DATEVALUE("9/30/20"&amp;RIGHT(BI$1,2))),NETWORKDAYS($T581,$U581,Holidays!$J$3:$J$937),
IF(AND($T581&lt;DATEVALUE("10/1/20"&amp;RIGHT(BH$1,2)),$U581&lt;=DATEVALUE("9/30/20"&amp;RIGHT(BI$1,2))),NETWORKDAYS(DATEVALUE("10/1/20"&amp;RIGHT(BH$1,2)),$U581,Holidays!$J$3:$J$937),
IF($T581&lt;DATEVALUE("10/1/20"&amp;RIGHT(BH$1,2)),NETWORKDAYS(DATEVALUE("10/1/20"&amp;RIGHT(BH$1,2)),DATEVALUE("9/30/20"&amp;RIGHT(BI$1,2)),Holidays!$J$3:$J$937),
IF($T581&gt;=DATEVALUE("10/1/20"&amp;RIGHT(BH$1,2)),NETWORKDAYS($T581,DATEVALUE("9/30/20"&amp;RIGHT(BI$1,2)),Holidays!$J$3:$J$937),"")))),"")/(NETWORKDAYS($T581,$U581,Holidays!$J$3:$J$937)),0))</f>
        <v/>
      </c>
      <c r="BJ581" s="87" t="str">
        <f>IF($Q581="","",IFERROR(IF(OR(AND($T581&gt;=DATEVALUE("10/1/20"&amp;RIGHT(BI$1,2)),$T581&lt;=DATEVALUE("9/30/20"&amp;RIGHT(BJ$1,2))),AND($U581&gt;=DATEVALUE("10/1/20"&amp;RIGHT(BI$1,2)),$U581&lt;=DATEVALUE("9/30/20"&amp;RIGHT(BJ$1,2))),AND($T581&lt;=DATEVALUE("10/1/20"&amp;RIGHT(BI$1,2)),$U581&gt;=DATEVALUE("9/30/20"&amp;RIGHT(BJ$1,2)))),
IF(AND($T581&gt;=DATEVALUE("10/1/20"&amp;RIGHT(BI$1,2)),$U581&lt;=DATEVALUE("9/30/20"&amp;RIGHT(BJ$1,2))),NETWORKDAYS($T581,$U581,Holidays!$J$3:$J$937),
IF(AND($T581&lt;DATEVALUE("10/1/20"&amp;RIGHT(BI$1,2)),$U581&lt;=DATEVALUE("9/30/20"&amp;RIGHT(BJ$1,2))),NETWORKDAYS(DATEVALUE("10/1/20"&amp;RIGHT(BI$1,2)),$U581,Holidays!$J$3:$J$937),
IF($T581&lt;DATEVALUE("10/1/20"&amp;RIGHT(BI$1,2)),NETWORKDAYS(DATEVALUE("10/1/20"&amp;RIGHT(BI$1,2)),DATEVALUE("9/30/20"&amp;RIGHT(BJ$1,2)),Holidays!$J$3:$J$937),
IF($T581&gt;=DATEVALUE("10/1/20"&amp;RIGHT(BI$1,2)),NETWORKDAYS($T581,DATEVALUE("9/30/20"&amp;RIGHT(BJ$1,2)),Holidays!$J$3:$J$937),"")))),"")/(NETWORKDAYS($T581,$U581,Holidays!$J$3:$J$937)),0))</f>
        <v/>
      </c>
      <c r="BK581" s="87" t="str">
        <f>IF($Q581="","",IFERROR(IF(OR(AND($T581&gt;=DATEVALUE("10/1/20"&amp;RIGHT(BJ$1,2)),$T581&lt;=DATEVALUE("9/30/20"&amp;RIGHT(BK$1,2))),AND($U581&gt;=DATEVALUE("10/1/20"&amp;RIGHT(BJ$1,2)),$U581&lt;=DATEVALUE("9/30/20"&amp;RIGHT(BK$1,2))),AND($T581&lt;=DATEVALUE("10/1/20"&amp;RIGHT(BJ$1,2)),$U581&gt;=DATEVALUE("9/30/20"&amp;RIGHT(BK$1,2)))),
IF(AND($T581&gt;=DATEVALUE("10/1/20"&amp;RIGHT(BJ$1,2)),$U581&lt;=DATEVALUE("9/30/20"&amp;RIGHT(BK$1,2))),NETWORKDAYS($T581,$U581,Holidays!$J$3:$J$937),
IF(AND($T581&lt;DATEVALUE("10/1/20"&amp;RIGHT(BJ$1,2)),$U581&lt;=DATEVALUE("9/30/20"&amp;RIGHT(BK$1,2))),NETWORKDAYS(DATEVALUE("10/1/20"&amp;RIGHT(BJ$1,2)),$U581,Holidays!$J$3:$J$937),
IF($T581&lt;DATEVALUE("10/1/20"&amp;RIGHT(BJ$1,2)),NETWORKDAYS(DATEVALUE("10/1/20"&amp;RIGHT(BJ$1,2)),DATEVALUE("9/30/20"&amp;RIGHT(BK$1,2)),Holidays!$J$3:$J$937),
IF($T581&gt;=DATEVALUE("10/1/20"&amp;RIGHT(BJ$1,2)),NETWORKDAYS($T581,DATEVALUE("9/30/20"&amp;RIGHT(BK$1,2)),Holidays!$J$3:$J$937),"")))),"")/(NETWORKDAYS($T581,$U581,Holidays!$J$3:$J$937)),0))</f>
        <v/>
      </c>
      <c r="BL581" s="87" t="str">
        <f>IF($Q581="","",IFERROR(IF(OR(AND($T581&gt;=DATEVALUE("10/1/20"&amp;RIGHT(BK$1,2)),$T581&lt;=DATEVALUE("9/30/20"&amp;RIGHT(BL$1,2))),AND($U581&gt;=DATEVALUE("10/1/20"&amp;RIGHT(BK$1,2)),$U581&lt;=DATEVALUE("9/30/20"&amp;RIGHT(BL$1,2))),AND($T581&lt;=DATEVALUE("10/1/20"&amp;RIGHT(BK$1,2)),$U581&gt;=DATEVALUE("9/30/20"&amp;RIGHT(BL$1,2)))),
IF(AND($T581&gt;=DATEVALUE("10/1/20"&amp;RIGHT(BK$1,2)),$U581&lt;=DATEVALUE("9/30/20"&amp;RIGHT(BL$1,2))),NETWORKDAYS($T581,$U581,Holidays!$J$3:$J$937),
IF(AND($T581&lt;DATEVALUE("10/1/20"&amp;RIGHT(BK$1,2)),$U581&lt;=DATEVALUE("9/30/20"&amp;RIGHT(BL$1,2))),NETWORKDAYS(DATEVALUE("10/1/20"&amp;RIGHT(BK$1,2)),$U581,Holidays!$J$3:$J$937),
IF($T581&lt;DATEVALUE("10/1/20"&amp;RIGHT(BK$1,2)),NETWORKDAYS(DATEVALUE("10/1/20"&amp;RIGHT(BK$1,2)),DATEVALUE("9/30/20"&amp;RIGHT(BL$1,2)),Holidays!$J$3:$J$937),
IF($T581&gt;=DATEVALUE("10/1/20"&amp;RIGHT(BK$1,2)),NETWORKDAYS($T581,DATEVALUE("9/30/20"&amp;RIGHT(BL$1,2)),Holidays!$J$3:$J$937),"")))),"")/(NETWORKDAYS($T581,$U581,Holidays!$J$3:$J$937)),0))</f>
        <v/>
      </c>
      <c r="BM581" s="87" t="str">
        <f>IF($Q581="","",IFERROR(IF(OR(AND($T581&gt;=DATEVALUE("10/1/20"&amp;RIGHT(BL$1,2)),$T581&lt;=DATEVALUE("9/30/20"&amp;RIGHT(BM$1,2))),AND($U581&gt;=DATEVALUE("10/1/20"&amp;RIGHT(BL$1,2)),$U581&lt;=DATEVALUE("9/30/20"&amp;RIGHT(BM$1,2))),AND($T581&lt;=DATEVALUE("10/1/20"&amp;RIGHT(BL$1,2)),$U581&gt;=DATEVALUE("9/30/20"&amp;RIGHT(BM$1,2)))),
IF(AND($T581&gt;=DATEVALUE("10/1/20"&amp;RIGHT(BL$1,2)),$U581&lt;=DATEVALUE("9/30/20"&amp;RIGHT(BM$1,2))),NETWORKDAYS($T581,$U581,Holidays!$J$3:$J$937),
IF(AND($T581&lt;DATEVALUE("10/1/20"&amp;RIGHT(BL$1,2)),$U581&lt;=DATEVALUE("9/30/20"&amp;RIGHT(BM$1,2))),NETWORKDAYS(DATEVALUE("10/1/20"&amp;RIGHT(BL$1,2)),$U581,Holidays!$J$3:$J$937),
IF($T581&lt;DATEVALUE("10/1/20"&amp;RIGHT(BL$1,2)),NETWORKDAYS(DATEVALUE("10/1/20"&amp;RIGHT(BL$1,2)),DATEVALUE("9/30/20"&amp;RIGHT(BM$1,2)),Holidays!$J$3:$J$937),
IF($T581&gt;=DATEVALUE("10/1/20"&amp;RIGHT(BL$1,2)),NETWORKDAYS($T581,DATEVALUE("9/30/20"&amp;RIGHT(BM$1,2)),Holidays!$J$3:$J$937),"")))),"")/(NETWORKDAYS($T581,$U581,Holidays!$J$3:$J$937)),0))</f>
        <v/>
      </c>
      <c r="BN581" s="87" t="str">
        <f>IF($Q581="","",IFERROR(IF(OR(AND($T581&gt;=DATEVALUE("10/1/20"&amp;RIGHT(BM$1,2)),$T581&lt;=DATEVALUE("9/30/20"&amp;RIGHT(BN$1,2))),AND($U581&gt;=DATEVALUE("10/1/20"&amp;RIGHT(BM$1,2)),$U581&lt;=DATEVALUE("9/30/20"&amp;RIGHT(BN$1,2))),AND($T581&lt;=DATEVALUE("10/1/20"&amp;RIGHT(BM$1,2)),$U581&gt;=DATEVALUE("9/30/20"&amp;RIGHT(BN$1,2)))),
IF(AND($T581&gt;=DATEVALUE("10/1/20"&amp;RIGHT(BM$1,2)),$U581&lt;=DATEVALUE("9/30/20"&amp;RIGHT(BN$1,2))),NETWORKDAYS($T581,$U581,Holidays!$J$3:$J$937),
IF(AND($T581&lt;DATEVALUE("10/1/20"&amp;RIGHT(BM$1,2)),$U581&lt;=DATEVALUE("9/30/20"&amp;RIGHT(BN$1,2))),NETWORKDAYS(DATEVALUE("10/1/20"&amp;RIGHT(BM$1,2)),$U581,Holidays!$J$3:$J$937),
IF($T581&lt;DATEVALUE("10/1/20"&amp;RIGHT(BM$1,2)),NETWORKDAYS(DATEVALUE("10/1/20"&amp;RIGHT(BM$1,2)),DATEVALUE("9/30/20"&amp;RIGHT(BN$1,2)),Holidays!$J$3:$J$937),
IF($T581&gt;=DATEVALUE("10/1/20"&amp;RIGHT(BM$1,2)),NETWORKDAYS($T581,DATEVALUE("9/30/20"&amp;RIGHT(BN$1,2)),Holidays!$J$3:$J$937),"")))),"")/(NETWORKDAYS($T581,$U581,Holidays!$J$3:$J$937)),0))</f>
        <v/>
      </c>
      <c r="BO581" s="87" t="str">
        <f>IF($Q581="","",IFERROR(IF(OR(AND($T581&gt;=DATEVALUE("10/1/20"&amp;RIGHT(BN$1,2)),$T581&lt;=DATEVALUE("9/30/20"&amp;RIGHT(BO$1,2))),AND($U581&gt;=DATEVALUE("10/1/20"&amp;RIGHT(BN$1,2)),$U581&lt;=DATEVALUE("9/30/20"&amp;RIGHT(BO$1,2))),AND($T581&lt;=DATEVALUE("10/1/20"&amp;RIGHT(BN$1,2)),$U581&gt;=DATEVALUE("9/30/20"&amp;RIGHT(BO$1,2)))),
IF(AND($T581&gt;=DATEVALUE("10/1/20"&amp;RIGHT(BN$1,2)),$U581&lt;=DATEVALUE("9/30/20"&amp;RIGHT(BO$1,2))),NETWORKDAYS($T581,$U581,Holidays!$J$3:$J$937),
IF(AND($T581&lt;DATEVALUE("10/1/20"&amp;RIGHT(BN$1,2)),$U581&lt;=DATEVALUE("9/30/20"&amp;RIGHT(BO$1,2))),NETWORKDAYS(DATEVALUE("10/1/20"&amp;RIGHT(BN$1,2)),$U581,Holidays!$J$3:$J$937),
IF($T581&lt;DATEVALUE("10/1/20"&amp;RIGHT(BN$1,2)),NETWORKDAYS(DATEVALUE("10/1/20"&amp;RIGHT(BN$1,2)),DATEVALUE("9/30/20"&amp;RIGHT(BO$1,2)),Holidays!$J$3:$J$937),
IF($T581&gt;=DATEVALUE("10/1/20"&amp;RIGHT(BN$1,2)),NETWORKDAYS($T581,DATEVALUE("9/30/20"&amp;RIGHT(BO$1,2)),Holidays!$J$3:$J$937),"")))),"")/(NETWORKDAYS($T581,$U581,Holidays!$J$3:$J$937)),0))</f>
        <v/>
      </c>
      <c r="BP581" s="87" t="str">
        <f>IF($Q581="","",IFERROR(IF(OR(AND($T581&gt;=DATEVALUE("10/1/20"&amp;RIGHT(BO$1,2)),$T581&lt;=DATEVALUE("9/30/20"&amp;RIGHT(BP$1,2))),AND($U581&gt;=DATEVALUE("10/1/20"&amp;RIGHT(BO$1,2)),$U581&lt;=DATEVALUE("9/30/20"&amp;RIGHT(BP$1,2))),AND($T581&lt;=DATEVALUE("10/1/20"&amp;RIGHT(BO$1,2)),$U581&gt;=DATEVALUE("9/30/20"&amp;RIGHT(BP$1,2)))),
IF(AND($T581&gt;=DATEVALUE("10/1/20"&amp;RIGHT(BO$1,2)),$U581&lt;=DATEVALUE("9/30/20"&amp;RIGHT(BP$1,2))),NETWORKDAYS($T581,$U581,Holidays!$J$3:$J$937),
IF(AND($T581&lt;DATEVALUE("10/1/20"&amp;RIGHT(BO$1,2)),$U581&lt;=DATEVALUE("9/30/20"&amp;RIGHT(BP$1,2))),NETWORKDAYS(DATEVALUE("10/1/20"&amp;RIGHT(BO$1,2)),$U581,Holidays!$J$3:$J$937),
IF($T581&lt;DATEVALUE("10/1/20"&amp;RIGHT(BO$1,2)),NETWORKDAYS(DATEVALUE("10/1/20"&amp;RIGHT(BO$1,2)),DATEVALUE("9/30/20"&amp;RIGHT(BP$1,2)),Holidays!$J$3:$J$937),
IF($T581&gt;=DATEVALUE("10/1/20"&amp;RIGHT(BO$1,2)),NETWORKDAYS($T581,DATEVALUE("9/30/20"&amp;RIGHT(BP$1,2)),Holidays!$J$3:$J$937),"")))),"")/(NETWORKDAYS($T581,$U581,Holidays!$J$3:$J$937)),0))</f>
        <v/>
      </c>
      <c r="BQ581" s="87" t="str">
        <f>IF($Q581="","",IFERROR(IF(OR(AND($T581&gt;=DATEVALUE("10/1/20"&amp;RIGHT(BP$1,2)),$T581&lt;=DATEVALUE("9/30/20"&amp;RIGHT(BQ$1,2))),AND($U581&gt;=DATEVALUE("10/1/20"&amp;RIGHT(BP$1,2)),$U581&lt;=DATEVALUE("9/30/20"&amp;RIGHT(BQ$1,2))),AND($T581&lt;=DATEVALUE("10/1/20"&amp;RIGHT(BP$1,2)),$U581&gt;=DATEVALUE("9/30/20"&amp;RIGHT(BQ$1,2)))),
IF(AND($T581&gt;=DATEVALUE("10/1/20"&amp;RIGHT(BP$1,2)),$U581&lt;=DATEVALUE("9/30/20"&amp;RIGHT(BQ$1,2))),NETWORKDAYS($T581,$U581,Holidays!$J$3:$J$937),
IF(AND($T581&lt;DATEVALUE("10/1/20"&amp;RIGHT(BP$1,2)),$U581&lt;=DATEVALUE("9/30/20"&amp;RIGHT(BQ$1,2))),NETWORKDAYS(DATEVALUE("10/1/20"&amp;RIGHT(BP$1,2)),$U581,Holidays!$J$3:$J$937),
IF($T581&lt;DATEVALUE("10/1/20"&amp;RIGHT(BP$1,2)),NETWORKDAYS(DATEVALUE("10/1/20"&amp;RIGHT(BP$1,2)),DATEVALUE("9/30/20"&amp;RIGHT(BQ$1,2)),Holidays!$J$3:$J$937),
IF($T581&gt;=DATEVALUE("10/1/20"&amp;RIGHT(BP$1,2)),NETWORKDAYS($T581,DATEVALUE("9/30/20"&amp;RIGHT(BQ$1,2)),Holidays!$J$3:$J$937),"")))),"")/(NETWORKDAYS($T581,$U581,Holidays!$J$3:$J$937)),0))</f>
        <v/>
      </c>
      <c r="BR581" s="87" t="str">
        <f>IF($Q581="","",IFERROR(IF(OR(AND($T581&gt;=DATEVALUE("10/1/20"&amp;RIGHT(BQ$1,2)),$T581&lt;=DATEVALUE("9/30/20"&amp;RIGHT(BR$1,2))),AND($U581&gt;=DATEVALUE("10/1/20"&amp;RIGHT(BQ$1,2)),$U581&lt;=DATEVALUE("9/30/20"&amp;RIGHT(BR$1,2))),AND($T581&lt;=DATEVALUE("10/1/20"&amp;RIGHT(BQ$1,2)),$U581&gt;=DATEVALUE("9/30/20"&amp;RIGHT(BR$1,2)))),
IF(AND($T581&gt;=DATEVALUE("10/1/20"&amp;RIGHT(BQ$1,2)),$U581&lt;=DATEVALUE("9/30/20"&amp;RIGHT(BR$1,2))),NETWORKDAYS($T581,$U581,Holidays!$J$3:$J$937),
IF(AND($T581&lt;DATEVALUE("10/1/20"&amp;RIGHT(BQ$1,2)),$U581&lt;=DATEVALUE("9/30/20"&amp;RIGHT(BR$1,2))),NETWORKDAYS(DATEVALUE("10/1/20"&amp;RIGHT(BQ$1,2)),$U581,Holidays!$J$3:$J$937),
IF($T581&lt;DATEVALUE("10/1/20"&amp;RIGHT(BQ$1,2)),NETWORKDAYS(DATEVALUE("10/1/20"&amp;RIGHT(BQ$1,2)),DATEVALUE("9/30/20"&amp;RIGHT(BR$1,2)),Holidays!$J$3:$J$937),
IF($T581&gt;=DATEVALUE("10/1/20"&amp;RIGHT(BQ$1,2)),NETWORKDAYS($T581,DATEVALUE("9/30/20"&amp;RIGHT(BR$1,2)),Holidays!$J$3:$J$937),"")))),"")/(NETWORKDAYS($T581,$U581,Holidays!$J$3:$J$937)),0))</f>
        <v/>
      </c>
      <c r="BS581" s="87" t="str">
        <f>IF($Q581="","",IFERROR(IF(OR(AND($T581&gt;=DATEVALUE("10/1/20"&amp;RIGHT(BR$1,2)),$T581&lt;=DATEVALUE("9/30/20"&amp;RIGHT(BS$1,2))),AND($U581&gt;=DATEVALUE("10/1/20"&amp;RIGHT(BR$1,2)),$U581&lt;=DATEVALUE("9/30/20"&amp;RIGHT(BS$1,2))),AND($T581&lt;=DATEVALUE("10/1/20"&amp;RIGHT(BR$1,2)),$U581&gt;=DATEVALUE("9/30/20"&amp;RIGHT(BS$1,2)))),
IF(AND($T581&gt;=DATEVALUE("10/1/20"&amp;RIGHT(BR$1,2)),$U581&lt;=DATEVALUE("9/30/20"&amp;RIGHT(BS$1,2))),NETWORKDAYS($T581,$U581,Holidays!$J$3:$J$937),
IF(AND($T581&lt;DATEVALUE("10/1/20"&amp;RIGHT(BR$1,2)),$U581&lt;=DATEVALUE("9/30/20"&amp;RIGHT(BS$1,2))),NETWORKDAYS(DATEVALUE("10/1/20"&amp;RIGHT(BR$1,2)),$U581,Holidays!$J$3:$J$937),
IF($T581&lt;DATEVALUE("10/1/20"&amp;RIGHT(BR$1,2)),NETWORKDAYS(DATEVALUE("10/1/20"&amp;RIGHT(BR$1,2)),DATEVALUE("9/30/20"&amp;RIGHT(BS$1,2)),Holidays!$J$3:$J$937),
IF($T581&gt;=DATEVALUE("10/1/20"&amp;RIGHT(BR$1,2)),NETWORKDAYS($T581,DATEVALUE("9/30/20"&amp;RIGHT(BS$1,2)),Holidays!$J$3:$J$937),"")))),"")/(NETWORKDAYS($T581,$U581,Holidays!$J$3:$J$937)),0))</f>
        <v/>
      </c>
      <c r="BT581" s="87" t="str">
        <f>IF($Q581="","",IFERROR(IF(OR(AND($T581&gt;=DATEVALUE("10/1/20"&amp;RIGHT(BS$1,2)),$T581&lt;=DATEVALUE("9/30/20"&amp;RIGHT(BT$1,2))),AND($U581&gt;=DATEVALUE("10/1/20"&amp;RIGHT(BS$1,2)),$U581&lt;=DATEVALUE("9/30/20"&amp;RIGHT(BT$1,2))),AND($T581&lt;=DATEVALUE("10/1/20"&amp;RIGHT(BS$1,2)),$U581&gt;=DATEVALUE("9/30/20"&amp;RIGHT(BT$1,2)))),
IF(AND($T581&gt;=DATEVALUE("10/1/20"&amp;RIGHT(BS$1,2)),$U581&lt;=DATEVALUE("9/30/20"&amp;RIGHT(BT$1,2))),NETWORKDAYS($T581,$U581,Holidays!$J$3:$J$937),
IF(AND($T581&lt;DATEVALUE("10/1/20"&amp;RIGHT(BS$1,2)),$U581&lt;=DATEVALUE("9/30/20"&amp;RIGHT(BT$1,2))),NETWORKDAYS(DATEVALUE("10/1/20"&amp;RIGHT(BS$1,2)),$U581,Holidays!$J$3:$J$937),
IF($T581&lt;DATEVALUE("10/1/20"&amp;RIGHT(BS$1,2)),NETWORKDAYS(DATEVALUE("10/1/20"&amp;RIGHT(BS$1,2)),DATEVALUE("9/30/20"&amp;RIGHT(BT$1,2)),Holidays!$J$3:$J$937),
IF($T581&gt;=DATEVALUE("10/1/20"&amp;RIGHT(BS$1,2)),NETWORKDAYS($T581,DATEVALUE("9/30/20"&amp;RIGHT(BT$1,2)),Holidays!$J$3:$J$937),"")))),"")/(NETWORKDAYS($T581,$U581,Holidays!$J$3:$J$937)),0))</f>
        <v/>
      </c>
      <c r="BU581" s="87" t="str">
        <f>IF($Q581="","",IFERROR(IF(OR(AND($T581&gt;=DATEVALUE("10/1/20"&amp;RIGHT(BT$1,2)),$T581&lt;=DATEVALUE("9/30/20"&amp;RIGHT(BU$1,2))),AND($U581&gt;=DATEVALUE("10/1/20"&amp;RIGHT(BT$1,2)),$U581&lt;=DATEVALUE("9/30/20"&amp;RIGHT(BU$1,2))),AND($T581&lt;=DATEVALUE("10/1/20"&amp;RIGHT(BT$1,2)),$U581&gt;=DATEVALUE("9/30/20"&amp;RIGHT(BU$1,2)))),
IF(AND($T581&gt;=DATEVALUE("10/1/20"&amp;RIGHT(BT$1,2)),$U581&lt;=DATEVALUE("9/30/20"&amp;RIGHT(BU$1,2))),NETWORKDAYS($T581,$U581,Holidays!$J$3:$J$937),
IF(AND($T581&lt;DATEVALUE("10/1/20"&amp;RIGHT(BT$1,2)),$U581&lt;=DATEVALUE("9/30/20"&amp;RIGHT(BU$1,2))),NETWORKDAYS(DATEVALUE("10/1/20"&amp;RIGHT(BT$1,2)),$U581,Holidays!$J$3:$J$937),
IF($T581&lt;DATEVALUE("10/1/20"&amp;RIGHT(BT$1,2)),NETWORKDAYS(DATEVALUE("10/1/20"&amp;RIGHT(BT$1,2)),DATEVALUE("9/30/20"&amp;RIGHT(BU$1,2)),Holidays!$J$3:$J$937),
IF($T581&gt;=DATEVALUE("10/1/20"&amp;RIGHT(BT$1,2)),NETWORKDAYS($T581,DATEVALUE("9/30/20"&amp;RIGHT(BU$1,2)),Holidays!$J$3:$J$937),"")))),"")/(NETWORKDAYS($T581,$U581,Holidays!$J$3:$J$937)),0))</f>
        <v/>
      </c>
      <c r="BV581" s="87" t="str">
        <f>IF($Q581="","",IFERROR(IF(OR(AND($T581&gt;=DATEVALUE("10/1/20"&amp;RIGHT(BU$1,2)),$T581&lt;=DATEVALUE("9/30/20"&amp;RIGHT(BV$1,2))),AND($U581&gt;=DATEVALUE("10/1/20"&amp;RIGHT(BU$1,2)),$U581&lt;=DATEVALUE("9/30/20"&amp;RIGHT(BV$1,2))),AND($T581&lt;=DATEVALUE("10/1/20"&amp;RIGHT(BU$1,2)),$U581&gt;=DATEVALUE("9/30/20"&amp;RIGHT(BV$1,2)))),
IF(AND($T581&gt;=DATEVALUE("10/1/20"&amp;RIGHT(BU$1,2)),$U581&lt;=DATEVALUE("9/30/20"&amp;RIGHT(BV$1,2))),NETWORKDAYS($T581,$U581,Holidays!$J$3:$J$937),
IF(AND($T581&lt;DATEVALUE("10/1/20"&amp;RIGHT(BU$1,2)),$U581&lt;=DATEVALUE("9/30/20"&amp;RIGHT(BV$1,2))),NETWORKDAYS(DATEVALUE("10/1/20"&amp;RIGHT(BU$1,2)),$U581,Holidays!$J$3:$J$937),
IF($T581&lt;DATEVALUE("10/1/20"&amp;RIGHT(BU$1,2)),NETWORKDAYS(DATEVALUE("10/1/20"&amp;RIGHT(BU$1,2)),DATEVALUE("9/30/20"&amp;RIGHT(BV$1,2)),Holidays!$J$3:$J$937),
IF($T581&gt;=DATEVALUE("10/1/20"&amp;RIGHT(BU$1,2)),NETWORKDAYS($T581,DATEVALUE("9/30/20"&amp;RIGHT(BV$1,2)),Holidays!$J$3:$J$937),"")))),"")/(NETWORKDAYS($T581,$U581,Holidays!$J$3:$J$937)),0))</f>
        <v/>
      </c>
      <c r="BW581" s="87" t="str">
        <f>IF($Q581="","",IFERROR(IF(OR(AND($T581&gt;=DATEVALUE("10/1/20"&amp;RIGHT(BV$1,2)),$T581&lt;=DATEVALUE("9/30/20"&amp;RIGHT(BW$1,2))),AND($U581&gt;=DATEVALUE("10/1/20"&amp;RIGHT(BV$1,2)),$U581&lt;=DATEVALUE("9/30/20"&amp;RIGHT(BW$1,2))),AND($T581&lt;=DATEVALUE("10/1/20"&amp;RIGHT(BV$1,2)),$U581&gt;=DATEVALUE("9/30/20"&amp;RIGHT(BW$1,2)))),
IF(AND($T581&gt;=DATEVALUE("10/1/20"&amp;RIGHT(BV$1,2)),$U581&lt;=DATEVALUE("9/30/20"&amp;RIGHT(BW$1,2))),NETWORKDAYS($T581,$U581,Holidays!$J$3:$J$937),
IF(AND($T581&lt;DATEVALUE("10/1/20"&amp;RIGHT(BV$1,2)),$U581&lt;=DATEVALUE("9/30/20"&amp;RIGHT(BW$1,2))),NETWORKDAYS(DATEVALUE("10/1/20"&amp;RIGHT(BV$1,2)),$U581,Holidays!$J$3:$J$937),
IF($T581&lt;DATEVALUE("10/1/20"&amp;RIGHT(BV$1,2)),NETWORKDAYS(DATEVALUE("10/1/20"&amp;RIGHT(BV$1,2)),DATEVALUE("9/30/20"&amp;RIGHT(BW$1,2)),Holidays!$J$3:$J$937),
IF($T581&gt;=DATEVALUE("10/1/20"&amp;RIGHT(BV$1,2)),NETWORKDAYS($T581,DATEVALUE("9/30/20"&amp;RIGHT(BW$1,2)),Holidays!$J$3:$J$937),"")))),"")/(NETWORKDAYS($T581,$U581,Holidays!$J$3:$J$937)),0))</f>
        <v/>
      </c>
      <c r="BX581" s="87" t="str">
        <f>IF($Q581="","",IFERROR(IF(OR(AND($T581&gt;=DATEVALUE("10/1/20"&amp;RIGHT(BW$1,2)),$T581&lt;=DATEVALUE("9/30/20"&amp;RIGHT(BX$1,2))),AND($U581&gt;=DATEVALUE("10/1/20"&amp;RIGHT(BW$1,2)),$U581&lt;=DATEVALUE("9/30/20"&amp;RIGHT(BX$1,2))),AND($T581&lt;=DATEVALUE("10/1/20"&amp;RIGHT(BW$1,2)),$U581&gt;=DATEVALUE("9/30/20"&amp;RIGHT(BX$1,2)))),
IF(AND($T581&gt;=DATEVALUE("10/1/20"&amp;RIGHT(BW$1,2)),$U581&lt;=DATEVALUE("9/30/20"&amp;RIGHT(BX$1,2))),NETWORKDAYS($T581,$U581,Holidays!$J$3:$J$937),
IF(AND($T581&lt;DATEVALUE("10/1/20"&amp;RIGHT(BW$1,2)),$U581&lt;=DATEVALUE("9/30/20"&amp;RIGHT(BX$1,2))),NETWORKDAYS(DATEVALUE("10/1/20"&amp;RIGHT(BW$1,2)),$U581,Holidays!$J$3:$J$937),
IF($T581&lt;DATEVALUE("10/1/20"&amp;RIGHT(BW$1,2)),NETWORKDAYS(DATEVALUE("10/1/20"&amp;RIGHT(BW$1,2)),DATEVALUE("9/30/20"&amp;RIGHT(BX$1,2)),Holidays!$J$3:$J$937),
IF($T581&gt;=DATEVALUE("10/1/20"&amp;RIGHT(BW$1,2)),NETWORKDAYS($T581,DATEVALUE("9/30/20"&amp;RIGHT(BX$1,2)),Holidays!$J$3:$J$937),"")))),"")/(NETWORKDAYS($T581,$U581,Holidays!$J$3:$J$937)),0))</f>
        <v/>
      </c>
      <c r="BY581" s="87" t="str">
        <f>IF($Q581="","",IFERROR(IF(OR(AND($T581&gt;=DATEVALUE("10/1/20"&amp;RIGHT(BX$1,2)),$T581&lt;=DATEVALUE("9/30/20"&amp;RIGHT(BY$1,2))),AND($U581&gt;=DATEVALUE("10/1/20"&amp;RIGHT(BX$1,2)),$U581&lt;=DATEVALUE("9/30/20"&amp;RIGHT(BY$1,2))),AND($T581&lt;=DATEVALUE("10/1/20"&amp;RIGHT(BX$1,2)),$U581&gt;=DATEVALUE("9/30/20"&amp;RIGHT(BY$1,2)))),
IF(AND($T581&gt;=DATEVALUE("10/1/20"&amp;RIGHT(BX$1,2)),$U581&lt;=DATEVALUE("9/30/20"&amp;RIGHT(BY$1,2))),NETWORKDAYS($T581,$U581,Holidays!$J$3:$J$937),
IF(AND($T581&lt;DATEVALUE("10/1/20"&amp;RIGHT(BX$1,2)),$U581&lt;=DATEVALUE("9/30/20"&amp;RIGHT(BY$1,2))),NETWORKDAYS(DATEVALUE("10/1/20"&amp;RIGHT(BX$1,2)),$U581,Holidays!$J$3:$J$937),
IF($T581&lt;DATEVALUE("10/1/20"&amp;RIGHT(BX$1,2)),NETWORKDAYS(DATEVALUE("10/1/20"&amp;RIGHT(BX$1,2)),DATEVALUE("9/30/20"&amp;RIGHT(BY$1,2)),Holidays!$J$3:$J$937),
IF($T581&gt;=DATEVALUE("10/1/20"&amp;RIGHT(BX$1,2)),NETWORKDAYS($T581,DATEVALUE("9/30/20"&amp;RIGHT(BY$1,2)),Holidays!$J$3:$J$937),"")))),"")/(NETWORKDAYS($T581,$U581,Holidays!$J$3:$J$937)),0))</f>
        <v/>
      </c>
      <c r="BZ581" s="87" t="str">
        <f>IF($Q581="","",IFERROR(IF(OR(AND($T581&gt;=DATEVALUE("10/1/20"&amp;RIGHT(BY$1,2)),$T581&lt;=DATEVALUE("9/30/20"&amp;RIGHT(BZ$1,2))),AND($U581&gt;=DATEVALUE("10/1/20"&amp;RIGHT(BY$1,2)),$U581&lt;=DATEVALUE("9/30/20"&amp;RIGHT(BZ$1,2))),AND($T581&lt;=DATEVALUE("10/1/20"&amp;RIGHT(BY$1,2)),$U581&gt;=DATEVALUE("9/30/20"&amp;RIGHT(BZ$1,2)))),
IF(AND($T581&gt;=DATEVALUE("10/1/20"&amp;RIGHT(BY$1,2)),$U581&lt;=DATEVALUE("9/30/20"&amp;RIGHT(BZ$1,2))),NETWORKDAYS($T581,$U581,Holidays!$J$3:$J$937),
IF(AND($T581&lt;DATEVALUE("10/1/20"&amp;RIGHT(BY$1,2)),$U581&lt;=DATEVALUE("9/30/20"&amp;RIGHT(BZ$1,2))),NETWORKDAYS(DATEVALUE("10/1/20"&amp;RIGHT(BY$1,2)),$U581,Holidays!$J$3:$J$937),
IF($T581&lt;DATEVALUE("10/1/20"&amp;RIGHT(BY$1,2)),NETWORKDAYS(DATEVALUE("10/1/20"&amp;RIGHT(BY$1,2)),DATEVALUE("9/30/20"&amp;RIGHT(BZ$1,2)),Holidays!$J$3:$J$937),
IF($T581&gt;=DATEVALUE("10/1/20"&amp;RIGHT(BY$1,2)),NETWORKDAYS($T581,DATEVALUE("9/30/20"&amp;RIGHT(BZ$1,2)),Holidays!$J$3:$J$937),"")))),"")/(NETWORKDAYS($T581,$U581,Holidays!$J$3:$J$937)),0))</f>
        <v/>
      </c>
      <c r="CA581" s="87" t="str">
        <f>IF($Q581="","",IFERROR(IF(OR(AND($T581&gt;=DATEVALUE("10/1/20"&amp;RIGHT(BZ$1,2)),$T581&lt;=DATEVALUE("9/30/20"&amp;RIGHT(CA$1,2))),AND($U581&gt;=DATEVALUE("10/1/20"&amp;RIGHT(BZ$1,2)),$U581&lt;=DATEVALUE("9/30/20"&amp;RIGHT(CA$1,2))),AND($T581&lt;=DATEVALUE("10/1/20"&amp;RIGHT(BZ$1,2)),$U581&gt;=DATEVALUE("9/30/20"&amp;RIGHT(CA$1,2)))),
IF(AND($T581&gt;=DATEVALUE("10/1/20"&amp;RIGHT(BZ$1,2)),$U581&lt;=DATEVALUE("9/30/20"&amp;RIGHT(CA$1,2))),NETWORKDAYS($T581,$U581,Holidays!$J$3:$J$937),
IF(AND($T581&lt;DATEVALUE("10/1/20"&amp;RIGHT(BZ$1,2)),$U581&lt;=DATEVALUE("9/30/20"&amp;RIGHT(CA$1,2))),NETWORKDAYS(DATEVALUE("10/1/20"&amp;RIGHT(BZ$1,2)),$U581,Holidays!$J$3:$J$937),
IF($T581&lt;DATEVALUE("10/1/20"&amp;RIGHT(BZ$1,2)),NETWORKDAYS(DATEVALUE("10/1/20"&amp;RIGHT(BZ$1,2)),DATEVALUE("9/30/20"&amp;RIGHT(CA$1,2)),Holidays!$J$3:$J$937),
IF($T581&gt;=DATEVALUE("10/1/20"&amp;RIGHT(BZ$1,2)),NETWORKDAYS($T581,DATEVALUE("9/30/20"&amp;RIGHT(CA$1,2)),Holidays!$J$3:$J$937),"")))),"")/(NETWORKDAYS($T581,$U581,Holidays!$J$3:$J$937)),0))</f>
        <v/>
      </c>
      <c r="CB581" s="87" t="str">
        <f>IF($Q581="","",IFERROR(IF(OR(AND($T581&gt;=DATEVALUE("10/1/20"&amp;RIGHT(CA$1,2)),$T581&lt;=DATEVALUE("9/30/20"&amp;RIGHT(CB$1,2))),AND($U581&gt;=DATEVALUE("10/1/20"&amp;RIGHT(CA$1,2)),$U581&lt;=DATEVALUE("9/30/20"&amp;RIGHT(CB$1,2))),AND($T581&lt;=DATEVALUE("10/1/20"&amp;RIGHT(CA$1,2)),$U581&gt;=DATEVALUE("9/30/20"&amp;RIGHT(CB$1,2)))),
IF(AND($T581&gt;=DATEVALUE("10/1/20"&amp;RIGHT(CA$1,2)),$U581&lt;=DATEVALUE("9/30/20"&amp;RIGHT(CB$1,2))),NETWORKDAYS($T581,$U581,Holidays!$J$3:$J$937),
IF(AND($T581&lt;DATEVALUE("10/1/20"&amp;RIGHT(CA$1,2)),$U581&lt;=DATEVALUE("9/30/20"&amp;RIGHT(CB$1,2))),NETWORKDAYS(DATEVALUE("10/1/20"&amp;RIGHT(CA$1,2)),$U581,Holidays!$J$3:$J$937),
IF($T581&lt;DATEVALUE("10/1/20"&amp;RIGHT(CA$1,2)),NETWORKDAYS(DATEVALUE("10/1/20"&amp;RIGHT(CA$1,2)),DATEVALUE("9/30/20"&amp;RIGHT(CB$1,2)),Holidays!$J$3:$J$937),
IF($T581&gt;=DATEVALUE("10/1/20"&amp;RIGHT(CA$1,2)),NETWORKDAYS($T581,DATEVALUE("9/30/20"&amp;RIGHT(CB$1,2)),Holidays!$J$3:$J$937),"")))),"")/(NETWORKDAYS($T581,$U581,Holidays!$J$3:$J$937)),0))</f>
        <v/>
      </c>
    </row>
    <row r="582" spans="1:80">
      <c r="A582" s="97"/>
      <c r="B582" s="98" t="str">
        <f ca="1">IF(NOT($A582=""),OFFSET('WBS Reference &amp; User Procedure'!$A$1,MATCH($A582,'WBS Reference &amp; User Procedure'!$A:$A,0)-1,1),"")</f>
        <v/>
      </c>
      <c r="D582" s="97"/>
      <c r="I582" s="78"/>
      <c r="T582" s="104" t="str">
        <f>IF(NOT(Q582=""),IF(NOT($S582=""),$S582,#REF!),"")</f>
        <v/>
      </c>
      <c r="U582" s="104" t="str">
        <f>IF(NOT(Q582=""),WORKDAY(T582,Q582,Holidays!$J$3:$J$937),"")</f>
        <v/>
      </c>
      <c r="V582" s="104"/>
      <c r="W582" s="104"/>
      <c r="X582" s="101" t="str">
        <f t="shared" si="123"/>
        <v/>
      </c>
      <c r="AL582" s="87" t="str">
        <f t="shared" ca="1" si="120"/>
        <v/>
      </c>
      <c r="AN582" s="87" t="str">
        <f t="shared" ca="1" si="128"/>
        <v/>
      </c>
      <c r="AO582" s="87" t="str">
        <f t="shared" ca="1" si="128"/>
        <v/>
      </c>
      <c r="AP582" s="87" t="str">
        <f t="shared" ca="1" si="128"/>
        <v/>
      </c>
      <c r="AQ582" s="87" t="str">
        <f t="shared" ca="1" si="128"/>
        <v/>
      </c>
      <c r="AR582" s="87" t="str">
        <f t="shared" ca="1" si="128"/>
        <v/>
      </c>
      <c r="AS582" s="87" t="str">
        <f t="shared" ca="1" si="128"/>
        <v/>
      </c>
      <c r="AT582" s="87" t="str">
        <f t="shared" ca="1" si="128"/>
        <v/>
      </c>
      <c r="AU582" s="87" t="str">
        <f t="shared" ca="1" si="128"/>
        <v/>
      </c>
      <c r="AV582" s="87" t="str">
        <f t="shared" ca="1" si="128"/>
        <v/>
      </c>
      <c r="AW582" s="87" t="str">
        <f t="shared" ca="1" si="128"/>
        <v/>
      </c>
      <c r="AX582" s="87" t="str">
        <f t="shared" ca="1" si="129"/>
        <v/>
      </c>
      <c r="AY582" s="87" t="str">
        <f t="shared" ca="1" si="129"/>
        <v/>
      </c>
      <c r="AZ582" s="87" t="str">
        <f t="shared" ca="1" si="129"/>
        <v/>
      </c>
      <c r="BA582" s="87" t="str">
        <f t="shared" ca="1" si="129"/>
        <v/>
      </c>
      <c r="BB582" s="87" t="str">
        <f t="shared" ca="1" si="129"/>
        <v/>
      </c>
      <c r="BC582" s="87" t="str">
        <f t="shared" ca="1" si="129"/>
        <v/>
      </c>
      <c r="BD582" s="87" t="str">
        <f t="shared" ca="1" si="129"/>
        <v/>
      </c>
      <c r="BE582" s="87" t="str">
        <f t="shared" ca="1" si="129"/>
        <v/>
      </c>
      <c r="BF582" s="87" t="str">
        <f t="shared" ca="1" si="129"/>
        <v/>
      </c>
      <c r="BG582" s="87" t="str">
        <f t="shared" ca="1" si="129"/>
        <v/>
      </c>
      <c r="BI582" s="87" t="str">
        <f>IF($Q582="","",IFERROR(IF(OR(AND($T582&gt;=DATEVALUE("10/1/20"&amp;RIGHT(BH$1,2)),$T582&lt;=DATEVALUE("9/30/20"&amp;RIGHT(BI$1,2))),AND($U582&gt;=DATEVALUE("10/1/20"&amp;RIGHT(BH$1,2)),$U582&lt;=DATEVALUE("9/30/20"&amp;RIGHT(BI$1,2))),AND($T582&lt;=DATEVALUE("10/1/20"&amp;RIGHT(BH$1,2)),$U582&gt;=DATEVALUE("9/30/20"&amp;RIGHT(BI$1,2)))),
IF(AND($T582&gt;=DATEVALUE("10/1/20"&amp;RIGHT(BH$1,2)),$U582&lt;=DATEVALUE("9/30/20"&amp;RIGHT(BI$1,2))),NETWORKDAYS($T582,$U582,Holidays!$J$3:$J$937),
IF(AND($T582&lt;DATEVALUE("10/1/20"&amp;RIGHT(BH$1,2)),$U582&lt;=DATEVALUE("9/30/20"&amp;RIGHT(BI$1,2))),NETWORKDAYS(DATEVALUE("10/1/20"&amp;RIGHT(BH$1,2)),$U582,Holidays!$J$3:$J$937),
IF($T582&lt;DATEVALUE("10/1/20"&amp;RIGHT(BH$1,2)),NETWORKDAYS(DATEVALUE("10/1/20"&amp;RIGHT(BH$1,2)),DATEVALUE("9/30/20"&amp;RIGHT(BI$1,2)),Holidays!$J$3:$J$937),
IF($T582&gt;=DATEVALUE("10/1/20"&amp;RIGHT(BH$1,2)),NETWORKDAYS($T582,DATEVALUE("9/30/20"&amp;RIGHT(BI$1,2)),Holidays!$J$3:$J$937),"")))),"")/(NETWORKDAYS($T582,$U582,Holidays!$J$3:$J$937)),0))</f>
        <v/>
      </c>
      <c r="BJ582" s="87" t="str">
        <f>IF($Q582="","",IFERROR(IF(OR(AND($T582&gt;=DATEVALUE("10/1/20"&amp;RIGHT(BI$1,2)),$T582&lt;=DATEVALUE("9/30/20"&amp;RIGHT(BJ$1,2))),AND($U582&gt;=DATEVALUE("10/1/20"&amp;RIGHT(BI$1,2)),$U582&lt;=DATEVALUE("9/30/20"&amp;RIGHT(BJ$1,2))),AND($T582&lt;=DATEVALUE("10/1/20"&amp;RIGHT(BI$1,2)),$U582&gt;=DATEVALUE("9/30/20"&amp;RIGHT(BJ$1,2)))),
IF(AND($T582&gt;=DATEVALUE("10/1/20"&amp;RIGHT(BI$1,2)),$U582&lt;=DATEVALUE("9/30/20"&amp;RIGHT(BJ$1,2))),NETWORKDAYS($T582,$U582,Holidays!$J$3:$J$937),
IF(AND($T582&lt;DATEVALUE("10/1/20"&amp;RIGHT(BI$1,2)),$U582&lt;=DATEVALUE("9/30/20"&amp;RIGHT(BJ$1,2))),NETWORKDAYS(DATEVALUE("10/1/20"&amp;RIGHT(BI$1,2)),$U582,Holidays!$J$3:$J$937),
IF($T582&lt;DATEVALUE("10/1/20"&amp;RIGHT(BI$1,2)),NETWORKDAYS(DATEVALUE("10/1/20"&amp;RIGHT(BI$1,2)),DATEVALUE("9/30/20"&amp;RIGHT(BJ$1,2)),Holidays!$J$3:$J$937),
IF($T582&gt;=DATEVALUE("10/1/20"&amp;RIGHT(BI$1,2)),NETWORKDAYS($T582,DATEVALUE("9/30/20"&amp;RIGHT(BJ$1,2)),Holidays!$J$3:$J$937),"")))),"")/(NETWORKDAYS($T582,$U582,Holidays!$J$3:$J$937)),0))</f>
        <v/>
      </c>
      <c r="BK582" s="87" t="str">
        <f>IF($Q582="","",IFERROR(IF(OR(AND($T582&gt;=DATEVALUE("10/1/20"&amp;RIGHT(BJ$1,2)),$T582&lt;=DATEVALUE("9/30/20"&amp;RIGHT(BK$1,2))),AND($U582&gt;=DATEVALUE("10/1/20"&amp;RIGHT(BJ$1,2)),$U582&lt;=DATEVALUE("9/30/20"&amp;RIGHT(BK$1,2))),AND($T582&lt;=DATEVALUE("10/1/20"&amp;RIGHT(BJ$1,2)),$U582&gt;=DATEVALUE("9/30/20"&amp;RIGHT(BK$1,2)))),
IF(AND($T582&gt;=DATEVALUE("10/1/20"&amp;RIGHT(BJ$1,2)),$U582&lt;=DATEVALUE("9/30/20"&amp;RIGHT(BK$1,2))),NETWORKDAYS($T582,$U582,Holidays!$J$3:$J$937),
IF(AND($T582&lt;DATEVALUE("10/1/20"&amp;RIGHT(BJ$1,2)),$U582&lt;=DATEVALUE("9/30/20"&amp;RIGHT(BK$1,2))),NETWORKDAYS(DATEVALUE("10/1/20"&amp;RIGHT(BJ$1,2)),$U582,Holidays!$J$3:$J$937),
IF($T582&lt;DATEVALUE("10/1/20"&amp;RIGHT(BJ$1,2)),NETWORKDAYS(DATEVALUE("10/1/20"&amp;RIGHT(BJ$1,2)),DATEVALUE("9/30/20"&amp;RIGHT(BK$1,2)),Holidays!$J$3:$J$937),
IF($T582&gt;=DATEVALUE("10/1/20"&amp;RIGHT(BJ$1,2)),NETWORKDAYS($T582,DATEVALUE("9/30/20"&amp;RIGHT(BK$1,2)),Holidays!$J$3:$J$937),"")))),"")/(NETWORKDAYS($T582,$U582,Holidays!$J$3:$J$937)),0))</f>
        <v/>
      </c>
      <c r="BL582" s="87" t="str">
        <f>IF($Q582="","",IFERROR(IF(OR(AND($T582&gt;=DATEVALUE("10/1/20"&amp;RIGHT(BK$1,2)),$T582&lt;=DATEVALUE("9/30/20"&amp;RIGHT(BL$1,2))),AND($U582&gt;=DATEVALUE("10/1/20"&amp;RIGHT(BK$1,2)),$U582&lt;=DATEVALUE("9/30/20"&amp;RIGHT(BL$1,2))),AND($T582&lt;=DATEVALUE("10/1/20"&amp;RIGHT(BK$1,2)),$U582&gt;=DATEVALUE("9/30/20"&amp;RIGHT(BL$1,2)))),
IF(AND($T582&gt;=DATEVALUE("10/1/20"&amp;RIGHT(BK$1,2)),$U582&lt;=DATEVALUE("9/30/20"&amp;RIGHT(BL$1,2))),NETWORKDAYS($T582,$U582,Holidays!$J$3:$J$937),
IF(AND($T582&lt;DATEVALUE("10/1/20"&amp;RIGHT(BK$1,2)),$U582&lt;=DATEVALUE("9/30/20"&amp;RIGHT(BL$1,2))),NETWORKDAYS(DATEVALUE("10/1/20"&amp;RIGHT(BK$1,2)),$U582,Holidays!$J$3:$J$937),
IF($T582&lt;DATEVALUE("10/1/20"&amp;RIGHT(BK$1,2)),NETWORKDAYS(DATEVALUE("10/1/20"&amp;RIGHT(BK$1,2)),DATEVALUE("9/30/20"&amp;RIGHT(BL$1,2)),Holidays!$J$3:$J$937),
IF($T582&gt;=DATEVALUE("10/1/20"&amp;RIGHT(BK$1,2)),NETWORKDAYS($T582,DATEVALUE("9/30/20"&amp;RIGHT(BL$1,2)),Holidays!$J$3:$J$937),"")))),"")/(NETWORKDAYS($T582,$U582,Holidays!$J$3:$J$937)),0))</f>
        <v/>
      </c>
      <c r="BM582" s="87" t="str">
        <f>IF($Q582="","",IFERROR(IF(OR(AND($T582&gt;=DATEVALUE("10/1/20"&amp;RIGHT(BL$1,2)),$T582&lt;=DATEVALUE("9/30/20"&amp;RIGHT(BM$1,2))),AND($U582&gt;=DATEVALUE("10/1/20"&amp;RIGHT(BL$1,2)),$U582&lt;=DATEVALUE("9/30/20"&amp;RIGHT(BM$1,2))),AND($T582&lt;=DATEVALUE("10/1/20"&amp;RIGHT(BL$1,2)),$U582&gt;=DATEVALUE("9/30/20"&amp;RIGHT(BM$1,2)))),
IF(AND($T582&gt;=DATEVALUE("10/1/20"&amp;RIGHT(BL$1,2)),$U582&lt;=DATEVALUE("9/30/20"&amp;RIGHT(BM$1,2))),NETWORKDAYS($T582,$U582,Holidays!$J$3:$J$937),
IF(AND($T582&lt;DATEVALUE("10/1/20"&amp;RIGHT(BL$1,2)),$U582&lt;=DATEVALUE("9/30/20"&amp;RIGHT(BM$1,2))),NETWORKDAYS(DATEVALUE("10/1/20"&amp;RIGHT(BL$1,2)),$U582,Holidays!$J$3:$J$937),
IF($T582&lt;DATEVALUE("10/1/20"&amp;RIGHT(BL$1,2)),NETWORKDAYS(DATEVALUE("10/1/20"&amp;RIGHT(BL$1,2)),DATEVALUE("9/30/20"&amp;RIGHT(BM$1,2)),Holidays!$J$3:$J$937),
IF($T582&gt;=DATEVALUE("10/1/20"&amp;RIGHT(BL$1,2)),NETWORKDAYS($T582,DATEVALUE("9/30/20"&amp;RIGHT(BM$1,2)),Holidays!$J$3:$J$937),"")))),"")/(NETWORKDAYS($T582,$U582,Holidays!$J$3:$J$937)),0))</f>
        <v/>
      </c>
      <c r="BN582" s="87" t="str">
        <f>IF($Q582="","",IFERROR(IF(OR(AND($T582&gt;=DATEVALUE("10/1/20"&amp;RIGHT(BM$1,2)),$T582&lt;=DATEVALUE("9/30/20"&amp;RIGHT(BN$1,2))),AND($U582&gt;=DATEVALUE("10/1/20"&amp;RIGHT(BM$1,2)),$U582&lt;=DATEVALUE("9/30/20"&amp;RIGHT(BN$1,2))),AND($T582&lt;=DATEVALUE("10/1/20"&amp;RIGHT(BM$1,2)),$U582&gt;=DATEVALUE("9/30/20"&amp;RIGHT(BN$1,2)))),
IF(AND($T582&gt;=DATEVALUE("10/1/20"&amp;RIGHT(BM$1,2)),$U582&lt;=DATEVALUE("9/30/20"&amp;RIGHT(BN$1,2))),NETWORKDAYS($T582,$U582,Holidays!$J$3:$J$937),
IF(AND($T582&lt;DATEVALUE("10/1/20"&amp;RIGHT(BM$1,2)),$U582&lt;=DATEVALUE("9/30/20"&amp;RIGHT(BN$1,2))),NETWORKDAYS(DATEVALUE("10/1/20"&amp;RIGHT(BM$1,2)),$U582,Holidays!$J$3:$J$937),
IF($T582&lt;DATEVALUE("10/1/20"&amp;RIGHT(BM$1,2)),NETWORKDAYS(DATEVALUE("10/1/20"&amp;RIGHT(BM$1,2)),DATEVALUE("9/30/20"&amp;RIGHT(BN$1,2)),Holidays!$J$3:$J$937),
IF($T582&gt;=DATEVALUE("10/1/20"&amp;RIGHT(BM$1,2)),NETWORKDAYS($T582,DATEVALUE("9/30/20"&amp;RIGHT(BN$1,2)),Holidays!$J$3:$J$937),"")))),"")/(NETWORKDAYS($T582,$U582,Holidays!$J$3:$J$937)),0))</f>
        <v/>
      </c>
      <c r="BO582" s="87" t="str">
        <f>IF($Q582="","",IFERROR(IF(OR(AND($T582&gt;=DATEVALUE("10/1/20"&amp;RIGHT(BN$1,2)),$T582&lt;=DATEVALUE("9/30/20"&amp;RIGHT(BO$1,2))),AND($U582&gt;=DATEVALUE("10/1/20"&amp;RIGHT(BN$1,2)),$U582&lt;=DATEVALUE("9/30/20"&amp;RIGHT(BO$1,2))),AND($T582&lt;=DATEVALUE("10/1/20"&amp;RIGHT(BN$1,2)),$U582&gt;=DATEVALUE("9/30/20"&amp;RIGHT(BO$1,2)))),
IF(AND($T582&gt;=DATEVALUE("10/1/20"&amp;RIGHT(BN$1,2)),$U582&lt;=DATEVALUE("9/30/20"&amp;RIGHT(BO$1,2))),NETWORKDAYS($T582,$U582,Holidays!$J$3:$J$937),
IF(AND($T582&lt;DATEVALUE("10/1/20"&amp;RIGHT(BN$1,2)),$U582&lt;=DATEVALUE("9/30/20"&amp;RIGHT(BO$1,2))),NETWORKDAYS(DATEVALUE("10/1/20"&amp;RIGHT(BN$1,2)),$U582,Holidays!$J$3:$J$937),
IF($T582&lt;DATEVALUE("10/1/20"&amp;RIGHT(BN$1,2)),NETWORKDAYS(DATEVALUE("10/1/20"&amp;RIGHT(BN$1,2)),DATEVALUE("9/30/20"&amp;RIGHT(BO$1,2)),Holidays!$J$3:$J$937),
IF($T582&gt;=DATEVALUE("10/1/20"&amp;RIGHT(BN$1,2)),NETWORKDAYS($T582,DATEVALUE("9/30/20"&amp;RIGHT(BO$1,2)),Holidays!$J$3:$J$937),"")))),"")/(NETWORKDAYS($T582,$U582,Holidays!$J$3:$J$937)),0))</f>
        <v/>
      </c>
      <c r="BP582" s="87" t="str">
        <f>IF($Q582="","",IFERROR(IF(OR(AND($T582&gt;=DATEVALUE("10/1/20"&amp;RIGHT(BO$1,2)),$T582&lt;=DATEVALUE("9/30/20"&amp;RIGHT(BP$1,2))),AND($U582&gt;=DATEVALUE("10/1/20"&amp;RIGHT(BO$1,2)),$U582&lt;=DATEVALUE("9/30/20"&amp;RIGHT(BP$1,2))),AND($T582&lt;=DATEVALUE("10/1/20"&amp;RIGHT(BO$1,2)),$U582&gt;=DATEVALUE("9/30/20"&amp;RIGHT(BP$1,2)))),
IF(AND($T582&gt;=DATEVALUE("10/1/20"&amp;RIGHT(BO$1,2)),$U582&lt;=DATEVALUE("9/30/20"&amp;RIGHT(BP$1,2))),NETWORKDAYS($T582,$U582,Holidays!$J$3:$J$937),
IF(AND($T582&lt;DATEVALUE("10/1/20"&amp;RIGHT(BO$1,2)),$U582&lt;=DATEVALUE("9/30/20"&amp;RIGHT(BP$1,2))),NETWORKDAYS(DATEVALUE("10/1/20"&amp;RIGHT(BO$1,2)),$U582,Holidays!$J$3:$J$937),
IF($T582&lt;DATEVALUE("10/1/20"&amp;RIGHT(BO$1,2)),NETWORKDAYS(DATEVALUE("10/1/20"&amp;RIGHT(BO$1,2)),DATEVALUE("9/30/20"&amp;RIGHT(BP$1,2)),Holidays!$J$3:$J$937),
IF($T582&gt;=DATEVALUE("10/1/20"&amp;RIGHT(BO$1,2)),NETWORKDAYS($T582,DATEVALUE("9/30/20"&amp;RIGHT(BP$1,2)),Holidays!$J$3:$J$937),"")))),"")/(NETWORKDAYS($T582,$U582,Holidays!$J$3:$J$937)),0))</f>
        <v/>
      </c>
      <c r="BQ582" s="87" t="str">
        <f>IF($Q582="","",IFERROR(IF(OR(AND($T582&gt;=DATEVALUE("10/1/20"&amp;RIGHT(BP$1,2)),$T582&lt;=DATEVALUE("9/30/20"&amp;RIGHT(BQ$1,2))),AND($U582&gt;=DATEVALUE("10/1/20"&amp;RIGHT(BP$1,2)),$U582&lt;=DATEVALUE("9/30/20"&amp;RIGHT(BQ$1,2))),AND($T582&lt;=DATEVALUE("10/1/20"&amp;RIGHT(BP$1,2)),$U582&gt;=DATEVALUE("9/30/20"&amp;RIGHT(BQ$1,2)))),
IF(AND($T582&gt;=DATEVALUE("10/1/20"&amp;RIGHT(BP$1,2)),$U582&lt;=DATEVALUE("9/30/20"&amp;RIGHT(BQ$1,2))),NETWORKDAYS($T582,$U582,Holidays!$J$3:$J$937),
IF(AND($T582&lt;DATEVALUE("10/1/20"&amp;RIGHT(BP$1,2)),$U582&lt;=DATEVALUE("9/30/20"&amp;RIGHT(BQ$1,2))),NETWORKDAYS(DATEVALUE("10/1/20"&amp;RIGHT(BP$1,2)),$U582,Holidays!$J$3:$J$937),
IF($T582&lt;DATEVALUE("10/1/20"&amp;RIGHT(BP$1,2)),NETWORKDAYS(DATEVALUE("10/1/20"&amp;RIGHT(BP$1,2)),DATEVALUE("9/30/20"&amp;RIGHT(BQ$1,2)),Holidays!$J$3:$J$937),
IF($T582&gt;=DATEVALUE("10/1/20"&amp;RIGHT(BP$1,2)),NETWORKDAYS($T582,DATEVALUE("9/30/20"&amp;RIGHT(BQ$1,2)),Holidays!$J$3:$J$937),"")))),"")/(NETWORKDAYS($T582,$U582,Holidays!$J$3:$J$937)),0))</f>
        <v/>
      </c>
      <c r="BR582" s="87" t="str">
        <f>IF($Q582="","",IFERROR(IF(OR(AND($T582&gt;=DATEVALUE("10/1/20"&amp;RIGHT(BQ$1,2)),$T582&lt;=DATEVALUE("9/30/20"&amp;RIGHT(BR$1,2))),AND($U582&gt;=DATEVALUE("10/1/20"&amp;RIGHT(BQ$1,2)),$U582&lt;=DATEVALUE("9/30/20"&amp;RIGHT(BR$1,2))),AND($T582&lt;=DATEVALUE("10/1/20"&amp;RIGHT(BQ$1,2)),$U582&gt;=DATEVALUE("9/30/20"&amp;RIGHT(BR$1,2)))),
IF(AND($T582&gt;=DATEVALUE("10/1/20"&amp;RIGHT(BQ$1,2)),$U582&lt;=DATEVALUE("9/30/20"&amp;RIGHT(BR$1,2))),NETWORKDAYS($T582,$U582,Holidays!$J$3:$J$937),
IF(AND($T582&lt;DATEVALUE("10/1/20"&amp;RIGHT(BQ$1,2)),$U582&lt;=DATEVALUE("9/30/20"&amp;RIGHT(BR$1,2))),NETWORKDAYS(DATEVALUE("10/1/20"&amp;RIGHT(BQ$1,2)),$U582,Holidays!$J$3:$J$937),
IF($T582&lt;DATEVALUE("10/1/20"&amp;RIGHT(BQ$1,2)),NETWORKDAYS(DATEVALUE("10/1/20"&amp;RIGHT(BQ$1,2)),DATEVALUE("9/30/20"&amp;RIGHT(BR$1,2)),Holidays!$J$3:$J$937),
IF($T582&gt;=DATEVALUE("10/1/20"&amp;RIGHT(BQ$1,2)),NETWORKDAYS($T582,DATEVALUE("9/30/20"&amp;RIGHT(BR$1,2)),Holidays!$J$3:$J$937),"")))),"")/(NETWORKDAYS($T582,$U582,Holidays!$J$3:$J$937)),0))</f>
        <v/>
      </c>
      <c r="BS582" s="87" t="str">
        <f>IF($Q582="","",IFERROR(IF(OR(AND($T582&gt;=DATEVALUE("10/1/20"&amp;RIGHT(BR$1,2)),$T582&lt;=DATEVALUE("9/30/20"&amp;RIGHT(BS$1,2))),AND($U582&gt;=DATEVALUE("10/1/20"&amp;RIGHT(BR$1,2)),$U582&lt;=DATEVALUE("9/30/20"&amp;RIGHT(BS$1,2))),AND($T582&lt;=DATEVALUE("10/1/20"&amp;RIGHT(BR$1,2)),$U582&gt;=DATEVALUE("9/30/20"&amp;RIGHT(BS$1,2)))),
IF(AND($T582&gt;=DATEVALUE("10/1/20"&amp;RIGHT(BR$1,2)),$U582&lt;=DATEVALUE("9/30/20"&amp;RIGHT(BS$1,2))),NETWORKDAYS($T582,$U582,Holidays!$J$3:$J$937),
IF(AND($T582&lt;DATEVALUE("10/1/20"&amp;RIGHT(BR$1,2)),$U582&lt;=DATEVALUE("9/30/20"&amp;RIGHT(BS$1,2))),NETWORKDAYS(DATEVALUE("10/1/20"&amp;RIGHT(BR$1,2)),$U582,Holidays!$J$3:$J$937),
IF($T582&lt;DATEVALUE("10/1/20"&amp;RIGHT(BR$1,2)),NETWORKDAYS(DATEVALUE("10/1/20"&amp;RIGHT(BR$1,2)),DATEVALUE("9/30/20"&amp;RIGHT(BS$1,2)),Holidays!$J$3:$J$937),
IF($T582&gt;=DATEVALUE("10/1/20"&amp;RIGHT(BR$1,2)),NETWORKDAYS($T582,DATEVALUE("9/30/20"&amp;RIGHT(BS$1,2)),Holidays!$J$3:$J$937),"")))),"")/(NETWORKDAYS($T582,$U582,Holidays!$J$3:$J$937)),0))</f>
        <v/>
      </c>
      <c r="BT582" s="87" t="str">
        <f>IF($Q582="","",IFERROR(IF(OR(AND($T582&gt;=DATEVALUE("10/1/20"&amp;RIGHT(BS$1,2)),$T582&lt;=DATEVALUE("9/30/20"&amp;RIGHT(BT$1,2))),AND($U582&gt;=DATEVALUE("10/1/20"&amp;RIGHT(BS$1,2)),$U582&lt;=DATEVALUE("9/30/20"&amp;RIGHT(BT$1,2))),AND($T582&lt;=DATEVALUE("10/1/20"&amp;RIGHT(BS$1,2)),$U582&gt;=DATEVALUE("9/30/20"&amp;RIGHT(BT$1,2)))),
IF(AND($T582&gt;=DATEVALUE("10/1/20"&amp;RIGHT(BS$1,2)),$U582&lt;=DATEVALUE("9/30/20"&amp;RIGHT(BT$1,2))),NETWORKDAYS($T582,$U582,Holidays!$J$3:$J$937),
IF(AND($T582&lt;DATEVALUE("10/1/20"&amp;RIGHT(BS$1,2)),$U582&lt;=DATEVALUE("9/30/20"&amp;RIGHT(BT$1,2))),NETWORKDAYS(DATEVALUE("10/1/20"&amp;RIGHT(BS$1,2)),$U582,Holidays!$J$3:$J$937),
IF($T582&lt;DATEVALUE("10/1/20"&amp;RIGHT(BS$1,2)),NETWORKDAYS(DATEVALUE("10/1/20"&amp;RIGHT(BS$1,2)),DATEVALUE("9/30/20"&amp;RIGHT(BT$1,2)),Holidays!$J$3:$J$937),
IF($T582&gt;=DATEVALUE("10/1/20"&amp;RIGHT(BS$1,2)),NETWORKDAYS($T582,DATEVALUE("9/30/20"&amp;RIGHT(BT$1,2)),Holidays!$J$3:$J$937),"")))),"")/(NETWORKDAYS($T582,$U582,Holidays!$J$3:$J$937)),0))</f>
        <v/>
      </c>
      <c r="BU582" s="87" t="str">
        <f>IF($Q582="","",IFERROR(IF(OR(AND($T582&gt;=DATEVALUE("10/1/20"&amp;RIGHT(BT$1,2)),$T582&lt;=DATEVALUE("9/30/20"&amp;RIGHT(BU$1,2))),AND($U582&gt;=DATEVALUE("10/1/20"&amp;RIGHT(BT$1,2)),$U582&lt;=DATEVALUE("9/30/20"&amp;RIGHT(BU$1,2))),AND($T582&lt;=DATEVALUE("10/1/20"&amp;RIGHT(BT$1,2)),$U582&gt;=DATEVALUE("9/30/20"&amp;RIGHT(BU$1,2)))),
IF(AND($T582&gt;=DATEVALUE("10/1/20"&amp;RIGHT(BT$1,2)),$U582&lt;=DATEVALUE("9/30/20"&amp;RIGHT(BU$1,2))),NETWORKDAYS($T582,$U582,Holidays!$J$3:$J$937),
IF(AND($T582&lt;DATEVALUE("10/1/20"&amp;RIGHT(BT$1,2)),$U582&lt;=DATEVALUE("9/30/20"&amp;RIGHT(BU$1,2))),NETWORKDAYS(DATEVALUE("10/1/20"&amp;RIGHT(BT$1,2)),$U582,Holidays!$J$3:$J$937),
IF($T582&lt;DATEVALUE("10/1/20"&amp;RIGHT(BT$1,2)),NETWORKDAYS(DATEVALUE("10/1/20"&amp;RIGHT(BT$1,2)),DATEVALUE("9/30/20"&amp;RIGHT(BU$1,2)),Holidays!$J$3:$J$937),
IF($T582&gt;=DATEVALUE("10/1/20"&amp;RIGHT(BT$1,2)),NETWORKDAYS($T582,DATEVALUE("9/30/20"&amp;RIGHT(BU$1,2)),Holidays!$J$3:$J$937),"")))),"")/(NETWORKDAYS($T582,$U582,Holidays!$J$3:$J$937)),0))</f>
        <v/>
      </c>
      <c r="BV582" s="87" t="str">
        <f>IF($Q582="","",IFERROR(IF(OR(AND($T582&gt;=DATEVALUE("10/1/20"&amp;RIGHT(BU$1,2)),$T582&lt;=DATEVALUE("9/30/20"&amp;RIGHT(BV$1,2))),AND($U582&gt;=DATEVALUE("10/1/20"&amp;RIGHT(BU$1,2)),$U582&lt;=DATEVALUE("9/30/20"&amp;RIGHT(BV$1,2))),AND($T582&lt;=DATEVALUE("10/1/20"&amp;RIGHT(BU$1,2)),$U582&gt;=DATEVALUE("9/30/20"&amp;RIGHT(BV$1,2)))),
IF(AND($T582&gt;=DATEVALUE("10/1/20"&amp;RIGHT(BU$1,2)),$U582&lt;=DATEVALUE("9/30/20"&amp;RIGHT(BV$1,2))),NETWORKDAYS($T582,$U582,Holidays!$J$3:$J$937),
IF(AND($T582&lt;DATEVALUE("10/1/20"&amp;RIGHT(BU$1,2)),$U582&lt;=DATEVALUE("9/30/20"&amp;RIGHT(BV$1,2))),NETWORKDAYS(DATEVALUE("10/1/20"&amp;RIGHT(BU$1,2)),$U582,Holidays!$J$3:$J$937),
IF($T582&lt;DATEVALUE("10/1/20"&amp;RIGHT(BU$1,2)),NETWORKDAYS(DATEVALUE("10/1/20"&amp;RIGHT(BU$1,2)),DATEVALUE("9/30/20"&amp;RIGHT(BV$1,2)),Holidays!$J$3:$J$937),
IF($T582&gt;=DATEVALUE("10/1/20"&amp;RIGHT(BU$1,2)),NETWORKDAYS($T582,DATEVALUE("9/30/20"&amp;RIGHT(BV$1,2)),Holidays!$J$3:$J$937),"")))),"")/(NETWORKDAYS($T582,$U582,Holidays!$J$3:$J$937)),0))</f>
        <v/>
      </c>
      <c r="BW582" s="87" t="str">
        <f>IF($Q582="","",IFERROR(IF(OR(AND($T582&gt;=DATEVALUE("10/1/20"&amp;RIGHT(BV$1,2)),$T582&lt;=DATEVALUE("9/30/20"&amp;RIGHT(BW$1,2))),AND($U582&gt;=DATEVALUE("10/1/20"&amp;RIGHT(BV$1,2)),$U582&lt;=DATEVALUE("9/30/20"&amp;RIGHT(BW$1,2))),AND($T582&lt;=DATEVALUE("10/1/20"&amp;RIGHT(BV$1,2)),$U582&gt;=DATEVALUE("9/30/20"&amp;RIGHT(BW$1,2)))),
IF(AND($T582&gt;=DATEVALUE("10/1/20"&amp;RIGHT(BV$1,2)),$U582&lt;=DATEVALUE("9/30/20"&amp;RIGHT(BW$1,2))),NETWORKDAYS($T582,$U582,Holidays!$J$3:$J$937),
IF(AND($T582&lt;DATEVALUE("10/1/20"&amp;RIGHT(BV$1,2)),$U582&lt;=DATEVALUE("9/30/20"&amp;RIGHT(BW$1,2))),NETWORKDAYS(DATEVALUE("10/1/20"&amp;RIGHT(BV$1,2)),$U582,Holidays!$J$3:$J$937),
IF($T582&lt;DATEVALUE("10/1/20"&amp;RIGHT(BV$1,2)),NETWORKDAYS(DATEVALUE("10/1/20"&amp;RIGHT(BV$1,2)),DATEVALUE("9/30/20"&amp;RIGHT(BW$1,2)),Holidays!$J$3:$J$937),
IF($T582&gt;=DATEVALUE("10/1/20"&amp;RIGHT(BV$1,2)),NETWORKDAYS($T582,DATEVALUE("9/30/20"&amp;RIGHT(BW$1,2)),Holidays!$J$3:$J$937),"")))),"")/(NETWORKDAYS($T582,$U582,Holidays!$J$3:$J$937)),0))</f>
        <v/>
      </c>
      <c r="BX582" s="87" t="str">
        <f>IF($Q582="","",IFERROR(IF(OR(AND($T582&gt;=DATEVALUE("10/1/20"&amp;RIGHT(BW$1,2)),$T582&lt;=DATEVALUE("9/30/20"&amp;RIGHT(BX$1,2))),AND($U582&gt;=DATEVALUE("10/1/20"&amp;RIGHT(BW$1,2)),$U582&lt;=DATEVALUE("9/30/20"&amp;RIGHT(BX$1,2))),AND($T582&lt;=DATEVALUE("10/1/20"&amp;RIGHT(BW$1,2)),$U582&gt;=DATEVALUE("9/30/20"&amp;RIGHT(BX$1,2)))),
IF(AND($T582&gt;=DATEVALUE("10/1/20"&amp;RIGHT(BW$1,2)),$U582&lt;=DATEVALUE("9/30/20"&amp;RIGHT(BX$1,2))),NETWORKDAYS($T582,$U582,Holidays!$J$3:$J$937),
IF(AND($T582&lt;DATEVALUE("10/1/20"&amp;RIGHT(BW$1,2)),$U582&lt;=DATEVALUE("9/30/20"&amp;RIGHT(BX$1,2))),NETWORKDAYS(DATEVALUE("10/1/20"&amp;RIGHT(BW$1,2)),$U582,Holidays!$J$3:$J$937),
IF($T582&lt;DATEVALUE("10/1/20"&amp;RIGHT(BW$1,2)),NETWORKDAYS(DATEVALUE("10/1/20"&amp;RIGHT(BW$1,2)),DATEVALUE("9/30/20"&amp;RIGHT(BX$1,2)),Holidays!$J$3:$J$937),
IF($T582&gt;=DATEVALUE("10/1/20"&amp;RIGHT(BW$1,2)),NETWORKDAYS($T582,DATEVALUE("9/30/20"&amp;RIGHT(BX$1,2)),Holidays!$J$3:$J$937),"")))),"")/(NETWORKDAYS($T582,$U582,Holidays!$J$3:$J$937)),0))</f>
        <v/>
      </c>
      <c r="BY582" s="87" t="str">
        <f>IF($Q582="","",IFERROR(IF(OR(AND($T582&gt;=DATEVALUE("10/1/20"&amp;RIGHT(BX$1,2)),$T582&lt;=DATEVALUE("9/30/20"&amp;RIGHT(BY$1,2))),AND($U582&gt;=DATEVALUE("10/1/20"&amp;RIGHT(BX$1,2)),$U582&lt;=DATEVALUE("9/30/20"&amp;RIGHT(BY$1,2))),AND($T582&lt;=DATEVALUE("10/1/20"&amp;RIGHT(BX$1,2)),$U582&gt;=DATEVALUE("9/30/20"&amp;RIGHT(BY$1,2)))),
IF(AND($T582&gt;=DATEVALUE("10/1/20"&amp;RIGHT(BX$1,2)),$U582&lt;=DATEVALUE("9/30/20"&amp;RIGHT(BY$1,2))),NETWORKDAYS($T582,$U582,Holidays!$J$3:$J$937),
IF(AND($T582&lt;DATEVALUE("10/1/20"&amp;RIGHT(BX$1,2)),$U582&lt;=DATEVALUE("9/30/20"&amp;RIGHT(BY$1,2))),NETWORKDAYS(DATEVALUE("10/1/20"&amp;RIGHT(BX$1,2)),$U582,Holidays!$J$3:$J$937),
IF($T582&lt;DATEVALUE("10/1/20"&amp;RIGHT(BX$1,2)),NETWORKDAYS(DATEVALUE("10/1/20"&amp;RIGHT(BX$1,2)),DATEVALUE("9/30/20"&amp;RIGHT(BY$1,2)),Holidays!$J$3:$J$937),
IF($T582&gt;=DATEVALUE("10/1/20"&amp;RIGHT(BX$1,2)),NETWORKDAYS($T582,DATEVALUE("9/30/20"&amp;RIGHT(BY$1,2)),Holidays!$J$3:$J$937),"")))),"")/(NETWORKDAYS($T582,$U582,Holidays!$J$3:$J$937)),0))</f>
        <v/>
      </c>
      <c r="BZ582" s="87" t="str">
        <f>IF($Q582="","",IFERROR(IF(OR(AND($T582&gt;=DATEVALUE("10/1/20"&amp;RIGHT(BY$1,2)),$T582&lt;=DATEVALUE("9/30/20"&amp;RIGHT(BZ$1,2))),AND($U582&gt;=DATEVALUE("10/1/20"&amp;RIGHT(BY$1,2)),$U582&lt;=DATEVALUE("9/30/20"&amp;RIGHT(BZ$1,2))),AND($T582&lt;=DATEVALUE("10/1/20"&amp;RIGHT(BY$1,2)),$U582&gt;=DATEVALUE("9/30/20"&amp;RIGHT(BZ$1,2)))),
IF(AND($T582&gt;=DATEVALUE("10/1/20"&amp;RIGHT(BY$1,2)),$U582&lt;=DATEVALUE("9/30/20"&amp;RIGHT(BZ$1,2))),NETWORKDAYS($T582,$U582,Holidays!$J$3:$J$937),
IF(AND($T582&lt;DATEVALUE("10/1/20"&amp;RIGHT(BY$1,2)),$U582&lt;=DATEVALUE("9/30/20"&amp;RIGHT(BZ$1,2))),NETWORKDAYS(DATEVALUE("10/1/20"&amp;RIGHT(BY$1,2)),$U582,Holidays!$J$3:$J$937),
IF($T582&lt;DATEVALUE("10/1/20"&amp;RIGHT(BY$1,2)),NETWORKDAYS(DATEVALUE("10/1/20"&amp;RIGHT(BY$1,2)),DATEVALUE("9/30/20"&amp;RIGHT(BZ$1,2)),Holidays!$J$3:$J$937),
IF($T582&gt;=DATEVALUE("10/1/20"&amp;RIGHT(BY$1,2)),NETWORKDAYS($T582,DATEVALUE("9/30/20"&amp;RIGHT(BZ$1,2)),Holidays!$J$3:$J$937),"")))),"")/(NETWORKDAYS($T582,$U582,Holidays!$J$3:$J$937)),0))</f>
        <v/>
      </c>
      <c r="CA582" s="87" t="str">
        <f>IF($Q582="","",IFERROR(IF(OR(AND($T582&gt;=DATEVALUE("10/1/20"&amp;RIGHT(BZ$1,2)),$T582&lt;=DATEVALUE("9/30/20"&amp;RIGHT(CA$1,2))),AND($U582&gt;=DATEVALUE("10/1/20"&amp;RIGHT(BZ$1,2)),$U582&lt;=DATEVALUE("9/30/20"&amp;RIGHT(CA$1,2))),AND($T582&lt;=DATEVALUE("10/1/20"&amp;RIGHT(BZ$1,2)),$U582&gt;=DATEVALUE("9/30/20"&amp;RIGHT(CA$1,2)))),
IF(AND($T582&gt;=DATEVALUE("10/1/20"&amp;RIGHT(BZ$1,2)),$U582&lt;=DATEVALUE("9/30/20"&amp;RIGHT(CA$1,2))),NETWORKDAYS($T582,$U582,Holidays!$J$3:$J$937),
IF(AND($T582&lt;DATEVALUE("10/1/20"&amp;RIGHT(BZ$1,2)),$U582&lt;=DATEVALUE("9/30/20"&amp;RIGHT(CA$1,2))),NETWORKDAYS(DATEVALUE("10/1/20"&amp;RIGHT(BZ$1,2)),$U582,Holidays!$J$3:$J$937),
IF($T582&lt;DATEVALUE("10/1/20"&amp;RIGHT(BZ$1,2)),NETWORKDAYS(DATEVALUE("10/1/20"&amp;RIGHT(BZ$1,2)),DATEVALUE("9/30/20"&amp;RIGHT(CA$1,2)),Holidays!$J$3:$J$937),
IF($T582&gt;=DATEVALUE("10/1/20"&amp;RIGHT(BZ$1,2)),NETWORKDAYS($T582,DATEVALUE("9/30/20"&amp;RIGHT(CA$1,2)),Holidays!$J$3:$J$937),"")))),"")/(NETWORKDAYS($T582,$U582,Holidays!$J$3:$J$937)),0))</f>
        <v/>
      </c>
      <c r="CB582" s="87" t="str">
        <f>IF($Q582="","",IFERROR(IF(OR(AND($T582&gt;=DATEVALUE("10/1/20"&amp;RIGHT(CA$1,2)),$T582&lt;=DATEVALUE("9/30/20"&amp;RIGHT(CB$1,2))),AND($U582&gt;=DATEVALUE("10/1/20"&amp;RIGHT(CA$1,2)),$U582&lt;=DATEVALUE("9/30/20"&amp;RIGHT(CB$1,2))),AND($T582&lt;=DATEVALUE("10/1/20"&amp;RIGHT(CA$1,2)),$U582&gt;=DATEVALUE("9/30/20"&amp;RIGHT(CB$1,2)))),
IF(AND($T582&gt;=DATEVALUE("10/1/20"&amp;RIGHT(CA$1,2)),$U582&lt;=DATEVALUE("9/30/20"&amp;RIGHT(CB$1,2))),NETWORKDAYS($T582,$U582,Holidays!$J$3:$J$937),
IF(AND($T582&lt;DATEVALUE("10/1/20"&amp;RIGHT(CA$1,2)),$U582&lt;=DATEVALUE("9/30/20"&amp;RIGHT(CB$1,2))),NETWORKDAYS(DATEVALUE("10/1/20"&amp;RIGHT(CA$1,2)),$U582,Holidays!$J$3:$J$937),
IF($T582&lt;DATEVALUE("10/1/20"&amp;RIGHT(CA$1,2)),NETWORKDAYS(DATEVALUE("10/1/20"&amp;RIGHT(CA$1,2)),DATEVALUE("9/30/20"&amp;RIGHT(CB$1,2)),Holidays!$J$3:$J$937),
IF($T582&gt;=DATEVALUE("10/1/20"&amp;RIGHT(CA$1,2)),NETWORKDAYS($T582,DATEVALUE("9/30/20"&amp;RIGHT(CB$1,2)),Holidays!$J$3:$J$937),"")))),"")/(NETWORKDAYS($T582,$U582,Holidays!$J$3:$J$937)),0))</f>
        <v/>
      </c>
    </row>
    <row r="583" spans="1:80">
      <c r="A583" s="97"/>
      <c r="B583" s="98" t="str">
        <f ca="1">IF(NOT($A583=""),OFFSET('WBS Reference &amp; User Procedure'!$A$1,MATCH($A583,'WBS Reference &amp; User Procedure'!$A:$A,0)-1,1),"")</f>
        <v/>
      </c>
      <c r="D583" s="97"/>
      <c r="I583" s="78"/>
      <c r="T583" s="104" t="str">
        <f>IF(NOT(Q583=""),IF(NOT($S583=""),$S583,#REF!),"")</f>
        <v/>
      </c>
      <c r="U583" s="104" t="str">
        <f>IF(NOT(Q583=""),WORKDAY(T583,Q583,Holidays!$J$3:$J$937),"")</f>
        <v/>
      </c>
      <c r="V583" s="104"/>
      <c r="W583" s="104"/>
      <c r="X583" s="101" t="str">
        <f t="shared" si="123"/>
        <v/>
      </c>
      <c r="AL583" s="87" t="str">
        <f t="shared" ca="1" si="120"/>
        <v/>
      </c>
      <c r="AN583" s="87" t="str">
        <f t="shared" ca="1" si="128"/>
        <v/>
      </c>
      <c r="AO583" s="87" t="str">
        <f t="shared" ca="1" si="128"/>
        <v/>
      </c>
      <c r="AP583" s="87" t="str">
        <f t="shared" ca="1" si="128"/>
        <v/>
      </c>
      <c r="AQ583" s="87" t="str">
        <f t="shared" ca="1" si="128"/>
        <v/>
      </c>
      <c r="AR583" s="87" t="str">
        <f t="shared" ca="1" si="128"/>
        <v/>
      </c>
      <c r="AS583" s="87" t="str">
        <f t="shared" ca="1" si="128"/>
        <v/>
      </c>
      <c r="AT583" s="87" t="str">
        <f t="shared" ca="1" si="128"/>
        <v/>
      </c>
      <c r="AU583" s="87" t="str">
        <f t="shared" ca="1" si="128"/>
        <v/>
      </c>
      <c r="AV583" s="87" t="str">
        <f t="shared" ca="1" si="128"/>
        <v/>
      </c>
      <c r="AW583" s="87" t="str">
        <f t="shared" ca="1" si="128"/>
        <v/>
      </c>
      <c r="AX583" s="87" t="str">
        <f t="shared" ca="1" si="129"/>
        <v/>
      </c>
      <c r="AY583" s="87" t="str">
        <f t="shared" ca="1" si="129"/>
        <v/>
      </c>
      <c r="AZ583" s="87" t="str">
        <f t="shared" ca="1" si="129"/>
        <v/>
      </c>
      <c r="BA583" s="87" t="str">
        <f t="shared" ca="1" si="129"/>
        <v/>
      </c>
      <c r="BB583" s="87" t="str">
        <f t="shared" ca="1" si="129"/>
        <v/>
      </c>
      <c r="BC583" s="87" t="str">
        <f t="shared" ca="1" si="129"/>
        <v/>
      </c>
      <c r="BD583" s="87" t="str">
        <f t="shared" ca="1" si="129"/>
        <v/>
      </c>
      <c r="BE583" s="87" t="str">
        <f t="shared" ca="1" si="129"/>
        <v/>
      </c>
      <c r="BF583" s="87" t="str">
        <f t="shared" ca="1" si="129"/>
        <v/>
      </c>
      <c r="BG583" s="87" t="str">
        <f t="shared" ca="1" si="129"/>
        <v/>
      </c>
      <c r="BI583" s="87" t="str">
        <f>IF($Q583="","",IFERROR(IF(OR(AND($T583&gt;=DATEVALUE("10/1/20"&amp;RIGHT(BH$1,2)),$T583&lt;=DATEVALUE("9/30/20"&amp;RIGHT(BI$1,2))),AND($U583&gt;=DATEVALUE("10/1/20"&amp;RIGHT(BH$1,2)),$U583&lt;=DATEVALUE("9/30/20"&amp;RIGHT(BI$1,2))),AND($T583&lt;=DATEVALUE("10/1/20"&amp;RIGHT(BH$1,2)),$U583&gt;=DATEVALUE("9/30/20"&amp;RIGHT(BI$1,2)))),
IF(AND($T583&gt;=DATEVALUE("10/1/20"&amp;RIGHT(BH$1,2)),$U583&lt;=DATEVALUE("9/30/20"&amp;RIGHT(BI$1,2))),NETWORKDAYS($T583,$U583,Holidays!$J$3:$J$937),
IF(AND($T583&lt;DATEVALUE("10/1/20"&amp;RIGHT(BH$1,2)),$U583&lt;=DATEVALUE("9/30/20"&amp;RIGHT(BI$1,2))),NETWORKDAYS(DATEVALUE("10/1/20"&amp;RIGHT(BH$1,2)),$U583,Holidays!$J$3:$J$937),
IF($T583&lt;DATEVALUE("10/1/20"&amp;RIGHT(BH$1,2)),NETWORKDAYS(DATEVALUE("10/1/20"&amp;RIGHT(BH$1,2)),DATEVALUE("9/30/20"&amp;RIGHT(BI$1,2)),Holidays!$J$3:$J$937),
IF($T583&gt;=DATEVALUE("10/1/20"&amp;RIGHT(BH$1,2)),NETWORKDAYS($T583,DATEVALUE("9/30/20"&amp;RIGHT(BI$1,2)),Holidays!$J$3:$J$937),"")))),"")/(NETWORKDAYS($T583,$U583,Holidays!$J$3:$J$937)),0))</f>
        <v/>
      </c>
      <c r="BJ583" s="87" t="str">
        <f>IF($Q583="","",IFERROR(IF(OR(AND($T583&gt;=DATEVALUE("10/1/20"&amp;RIGHT(BI$1,2)),$T583&lt;=DATEVALUE("9/30/20"&amp;RIGHT(BJ$1,2))),AND($U583&gt;=DATEVALUE("10/1/20"&amp;RIGHT(BI$1,2)),$U583&lt;=DATEVALUE("9/30/20"&amp;RIGHT(BJ$1,2))),AND($T583&lt;=DATEVALUE("10/1/20"&amp;RIGHT(BI$1,2)),$U583&gt;=DATEVALUE("9/30/20"&amp;RIGHT(BJ$1,2)))),
IF(AND($T583&gt;=DATEVALUE("10/1/20"&amp;RIGHT(BI$1,2)),$U583&lt;=DATEVALUE("9/30/20"&amp;RIGHT(BJ$1,2))),NETWORKDAYS($T583,$U583,Holidays!$J$3:$J$937),
IF(AND($T583&lt;DATEVALUE("10/1/20"&amp;RIGHT(BI$1,2)),$U583&lt;=DATEVALUE("9/30/20"&amp;RIGHT(BJ$1,2))),NETWORKDAYS(DATEVALUE("10/1/20"&amp;RIGHT(BI$1,2)),$U583,Holidays!$J$3:$J$937),
IF($T583&lt;DATEVALUE("10/1/20"&amp;RIGHT(BI$1,2)),NETWORKDAYS(DATEVALUE("10/1/20"&amp;RIGHT(BI$1,2)),DATEVALUE("9/30/20"&amp;RIGHT(BJ$1,2)),Holidays!$J$3:$J$937),
IF($T583&gt;=DATEVALUE("10/1/20"&amp;RIGHT(BI$1,2)),NETWORKDAYS($T583,DATEVALUE("9/30/20"&amp;RIGHT(BJ$1,2)),Holidays!$J$3:$J$937),"")))),"")/(NETWORKDAYS($T583,$U583,Holidays!$J$3:$J$937)),0))</f>
        <v/>
      </c>
      <c r="BK583" s="87" t="str">
        <f>IF($Q583="","",IFERROR(IF(OR(AND($T583&gt;=DATEVALUE("10/1/20"&amp;RIGHT(BJ$1,2)),$T583&lt;=DATEVALUE("9/30/20"&amp;RIGHT(BK$1,2))),AND($U583&gt;=DATEVALUE("10/1/20"&amp;RIGHT(BJ$1,2)),$U583&lt;=DATEVALUE("9/30/20"&amp;RIGHT(BK$1,2))),AND($T583&lt;=DATEVALUE("10/1/20"&amp;RIGHT(BJ$1,2)),$U583&gt;=DATEVALUE("9/30/20"&amp;RIGHT(BK$1,2)))),
IF(AND($T583&gt;=DATEVALUE("10/1/20"&amp;RIGHT(BJ$1,2)),$U583&lt;=DATEVALUE("9/30/20"&amp;RIGHT(BK$1,2))),NETWORKDAYS($T583,$U583,Holidays!$J$3:$J$937),
IF(AND($T583&lt;DATEVALUE("10/1/20"&amp;RIGHT(BJ$1,2)),$U583&lt;=DATEVALUE("9/30/20"&amp;RIGHT(BK$1,2))),NETWORKDAYS(DATEVALUE("10/1/20"&amp;RIGHT(BJ$1,2)),$U583,Holidays!$J$3:$J$937),
IF($T583&lt;DATEVALUE("10/1/20"&amp;RIGHT(BJ$1,2)),NETWORKDAYS(DATEVALUE("10/1/20"&amp;RIGHT(BJ$1,2)),DATEVALUE("9/30/20"&amp;RIGHT(BK$1,2)),Holidays!$J$3:$J$937),
IF($T583&gt;=DATEVALUE("10/1/20"&amp;RIGHT(BJ$1,2)),NETWORKDAYS($T583,DATEVALUE("9/30/20"&amp;RIGHT(BK$1,2)),Holidays!$J$3:$J$937),"")))),"")/(NETWORKDAYS($T583,$U583,Holidays!$J$3:$J$937)),0))</f>
        <v/>
      </c>
      <c r="BL583" s="87" t="str">
        <f>IF($Q583="","",IFERROR(IF(OR(AND($T583&gt;=DATEVALUE("10/1/20"&amp;RIGHT(BK$1,2)),$T583&lt;=DATEVALUE("9/30/20"&amp;RIGHT(BL$1,2))),AND($U583&gt;=DATEVALUE("10/1/20"&amp;RIGHT(BK$1,2)),$U583&lt;=DATEVALUE("9/30/20"&amp;RIGHT(BL$1,2))),AND($T583&lt;=DATEVALUE("10/1/20"&amp;RIGHT(BK$1,2)),$U583&gt;=DATEVALUE("9/30/20"&amp;RIGHT(BL$1,2)))),
IF(AND($T583&gt;=DATEVALUE("10/1/20"&amp;RIGHT(BK$1,2)),$U583&lt;=DATEVALUE("9/30/20"&amp;RIGHT(BL$1,2))),NETWORKDAYS($T583,$U583,Holidays!$J$3:$J$937),
IF(AND($T583&lt;DATEVALUE("10/1/20"&amp;RIGHT(BK$1,2)),$U583&lt;=DATEVALUE("9/30/20"&amp;RIGHT(BL$1,2))),NETWORKDAYS(DATEVALUE("10/1/20"&amp;RIGHT(BK$1,2)),$U583,Holidays!$J$3:$J$937),
IF($T583&lt;DATEVALUE("10/1/20"&amp;RIGHT(BK$1,2)),NETWORKDAYS(DATEVALUE("10/1/20"&amp;RIGHT(BK$1,2)),DATEVALUE("9/30/20"&amp;RIGHT(BL$1,2)),Holidays!$J$3:$J$937),
IF($T583&gt;=DATEVALUE("10/1/20"&amp;RIGHT(BK$1,2)),NETWORKDAYS($T583,DATEVALUE("9/30/20"&amp;RIGHT(BL$1,2)),Holidays!$J$3:$J$937),"")))),"")/(NETWORKDAYS($T583,$U583,Holidays!$J$3:$J$937)),0))</f>
        <v/>
      </c>
      <c r="BM583" s="87" t="str">
        <f>IF($Q583="","",IFERROR(IF(OR(AND($T583&gt;=DATEVALUE("10/1/20"&amp;RIGHT(BL$1,2)),$T583&lt;=DATEVALUE("9/30/20"&amp;RIGHT(BM$1,2))),AND($U583&gt;=DATEVALUE("10/1/20"&amp;RIGHT(BL$1,2)),$U583&lt;=DATEVALUE("9/30/20"&amp;RIGHT(BM$1,2))),AND($T583&lt;=DATEVALUE("10/1/20"&amp;RIGHT(BL$1,2)),$U583&gt;=DATEVALUE("9/30/20"&amp;RIGHT(BM$1,2)))),
IF(AND($T583&gt;=DATEVALUE("10/1/20"&amp;RIGHT(BL$1,2)),$U583&lt;=DATEVALUE("9/30/20"&amp;RIGHT(BM$1,2))),NETWORKDAYS($T583,$U583,Holidays!$J$3:$J$937),
IF(AND($T583&lt;DATEVALUE("10/1/20"&amp;RIGHT(BL$1,2)),$U583&lt;=DATEVALUE("9/30/20"&amp;RIGHT(BM$1,2))),NETWORKDAYS(DATEVALUE("10/1/20"&amp;RIGHT(BL$1,2)),$U583,Holidays!$J$3:$J$937),
IF($T583&lt;DATEVALUE("10/1/20"&amp;RIGHT(BL$1,2)),NETWORKDAYS(DATEVALUE("10/1/20"&amp;RIGHT(BL$1,2)),DATEVALUE("9/30/20"&amp;RIGHT(BM$1,2)),Holidays!$J$3:$J$937),
IF($T583&gt;=DATEVALUE("10/1/20"&amp;RIGHT(BL$1,2)),NETWORKDAYS($T583,DATEVALUE("9/30/20"&amp;RIGHT(BM$1,2)),Holidays!$J$3:$J$937),"")))),"")/(NETWORKDAYS($T583,$U583,Holidays!$J$3:$J$937)),0))</f>
        <v/>
      </c>
      <c r="BN583" s="87" t="str">
        <f>IF($Q583="","",IFERROR(IF(OR(AND($T583&gt;=DATEVALUE("10/1/20"&amp;RIGHT(BM$1,2)),$T583&lt;=DATEVALUE("9/30/20"&amp;RIGHT(BN$1,2))),AND($U583&gt;=DATEVALUE("10/1/20"&amp;RIGHT(BM$1,2)),$U583&lt;=DATEVALUE("9/30/20"&amp;RIGHT(BN$1,2))),AND($T583&lt;=DATEVALUE("10/1/20"&amp;RIGHT(BM$1,2)),$U583&gt;=DATEVALUE("9/30/20"&amp;RIGHT(BN$1,2)))),
IF(AND($T583&gt;=DATEVALUE("10/1/20"&amp;RIGHT(BM$1,2)),$U583&lt;=DATEVALUE("9/30/20"&amp;RIGHT(BN$1,2))),NETWORKDAYS($T583,$U583,Holidays!$J$3:$J$937),
IF(AND($T583&lt;DATEVALUE("10/1/20"&amp;RIGHT(BM$1,2)),$U583&lt;=DATEVALUE("9/30/20"&amp;RIGHT(BN$1,2))),NETWORKDAYS(DATEVALUE("10/1/20"&amp;RIGHT(BM$1,2)),$U583,Holidays!$J$3:$J$937),
IF($T583&lt;DATEVALUE("10/1/20"&amp;RIGHT(BM$1,2)),NETWORKDAYS(DATEVALUE("10/1/20"&amp;RIGHT(BM$1,2)),DATEVALUE("9/30/20"&amp;RIGHT(BN$1,2)),Holidays!$J$3:$J$937),
IF($T583&gt;=DATEVALUE("10/1/20"&amp;RIGHT(BM$1,2)),NETWORKDAYS($T583,DATEVALUE("9/30/20"&amp;RIGHT(BN$1,2)),Holidays!$J$3:$J$937),"")))),"")/(NETWORKDAYS($T583,$U583,Holidays!$J$3:$J$937)),0))</f>
        <v/>
      </c>
      <c r="BO583" s="87" t="str">
        <f>IF($Q583="","",IFERROR(IF(OR(AND($T583&gt;=DATEVALUE("10/1/20"&amp;RIGHT(BN$1,2)),$T583&lt;=DATEVALUE("9/30/20"&amp;RIGHT(BO$1,2))),AND($U583&gt;=DATEVALUE("10/1/20"&amp;RIGHT(BN$1,2)),$U583&lt;=DATEVALUE("9/30/20"&amp;RIGHT(BO$1,2))),AND($T583&lt;=DATEVALUE("10/1/20"&amp;RIGHT(BN$1,2)),$U583&gt;=DATEVALUE("9/30/20"&amp;RIGHT(BO$1,2)))),
IF(AND($T583&gt;=DATEVALUE("10/1/20"&amp;RIGHT(BN$1,2)),$U583&lt;=DATEVALUE("9/30/20"&amp;RIGHT(BO$1,2))),NETWORKDAYS($T583,$U583,Holidays!$J$3:$J$937),
IF(AND($T583&lt;DATEVALUE("10/1/20"&amp;RIGHT(BN$1,2)),$U583&lt;=DATEVALUE("9/30/20"&amp;RIGHT(BO$1,2))),NETWORKDAYS(DATEVALUE("10/1/20"&amp;RIGHT(BN$1,2)),$U583,Holidays!$J$3:$J$937),
IF($T583&lt;DATEVALUE("10/1/20"&amp;RIGHT(BN$1,2)),NETWORKDAYS(DATEVALUE("10/1/20"&amp;RIGHT(BN$1,2)),DATEVALUE("9/30/20"&amp;RIGHT(BO$1,2)),Holidays!$J$3:$J$937),
IF($T583&gt;=DATEVALUE("10/1/20"&amp;RIGHT(BN$1,2)),NETWORKDAYS($T583,DATEVALUE("9/30/20"&amp;RIGHT(BO$1,2)),Holidays!$J$3:$J$937),"")))),"")/(NETWORKDAYS($T583,$U583,Holidays!$J$3:$J$937)),0))</f>
        <v/>
      </c>
      <c r="BP583" s="87" t="str">
        <f>IF($Q583="","",IFERROR(IF(OR(AND($T583&gt;=DATEVALUE("10/1/20"&amp;RIGHT(BO$1,2)),$T583&lt;=DATEVALUE("9/30/20"&amp;RIGHT(BP$1,2))),AND($U583&gt;=DATEVALUE("10/1/20"&amp;RIGHT(BO$1,2)),$U583&lt;=DATEVALUE("9/30/20"&amp;RIGHT(BP$1,2))),AND($T583&lt;=DATEVALUE("10/1/20"&amp;RIGHT(BO$1,2)),$U583&gt;=DATEVALUE("9/30/20"&amp;RIGHT(BP$1,2)))),
IF(AND($T583&gt;=DATEVALUE("10/1/20"&amp;RIGHT(BO$1,2)),$U583&lt;=DATEVALUE("9/30/20"&amp;RIGHT(BP$1,2))),NETWORKDAYS($T583,$U583,Holidays!$J$3:$J$937),
IF(AND($T583&lt;DATEVALUE("10/1/20"&amp;RIGHT(BO$1,2)),$U583&lt;=DATEVALUE("9/30/20"&amp;RIGHT(BP$1,2))),NETWORKDAYS(DATEVALUE("10/1/20"&amp;RIGHT(BO$1,2)),$U583,Holidays!$J$3:$J$937),
IF($T583&lt;DATEVALUE("10/1/20"&amp;RIGHT(BO$1,2)),NETWORKDAYS(DATEVALUE("10/1/20"&amp;RIGHT(BO$1,2)),DATEVALUE("9/30/20"&amp;RIGHT(BP$1,2)),Holidays!$J$3:$J$937),
IF($T583&gt;=DATEVALUE("10/1/20"&amp;RIGHT(BO$1,2)),NETWORKDAYS($T583,DATEVALUE("9/30/20"&amp;RIGHT(BP$1,2)),Holidays!$J$3:$J$937),"")))),"")/(NETWORKDAYS($T583,$U583,Holidays!$J$3:$J$937)),0))</f>
        <v/>
      </c>
      <c r="BQ583" s="87" t="str">
        <f>IF($Q583="","",IFERROR(IF(OR(AND($T583&gt;=DATEVALUE("10/1/20"&amp;RIGHT(BP$1,2)),$T583&lt;=DATEVALUE("9/30/20"&amp;RIGHT(BQ$1,2))),AND($U583&gt;=DATEVALUE("10/1/20"&amp;RIGHT(BP$1,2)),$U583&lt;=DATEVALUE("9/30/20"&amp;RIGHT(BQ$1,2))),AND($T583&lt;=DATEVALUE("10/1/20"&amp;RIGHT(BP$1,2)),$U583&gt;=DATEVALUE("9/30/20"&amp;RIGHT(BQ$1,2)))),
IF(AND($T583&gt;=DATEVALUE("10/1/20"&amp;RIGHT(BP$1,2)),$U583&lt;=DATEVALUE("9/30/20"&amp;RIGHT(BQ$1,2))),NETWORKDAYS($T583,$U583,Holidays!$J$3:$J$937),
IF(AND($T583&lt;DATEVALUE("10/1/20"&amp;RIGHT(BP$1,2)),$U583&lt;=DATEVALUE("9/30/20"&amp;RIGHT(BQ$1,2))),NETWORKDAYS(DATEVALUE("10/1/20"&amp;RIGHT(BP$1,2)),$U583,Holidays!$J$3:$J$937),
IF($T583&lt;DATEVALUE("10/1/20"&amp;RIGHT(BP$1,2)),NETWORKDAYS(DATEVALUE("10/1/20"&amp;RIGHT(BP$1,2)),DATEVALUE("9/30/20"&amp;RIGHT(BQ$1,2)),Holidays!$J$3:$J$937),
IF($T583&gt;=DATEVALUE("10/1/20"&amp;RIGHT(BP$1,2)),NETWORKDAYS($T583,DATEVALUE("9/30/20"&amp;RIGHT(BQ$1,2)),Holidays!$J$3:$J$937),"")))),"")/(NETWORKDAYS($T583,$U583,Holidays!$J$3:$J$937)),0))</f>
        <v/>
      </c>
      <c r="BR583" s="87" t="str">
        <f>IF($Q583="","",IFERROR(IF(OR(AND($T583&gt;=DATEVALUE("10/1/20"&amp;RIGHT(BQ$1,2)),$T583&lt;=DATEVALUE("9/30/20"&amp;RIGHT(BR$1,2))),AND($U583&gt;=DATEVALUE("10/1/20"&amp;RIGHT(BQ$1,2)),$U583&lt;=DATEVALUE("9/30/20"&amp;RIGHT(BR$1,2))),AND($T583&lt;=DATEVALUE("10/1/20"&amp;RIGHT(BQ$1,2)),$U583&gt;=DATEVALUE("9/30/20"&amp;RIGHT(BR$1,2)))),
IF(AND($T583&gt;=DATEVALUE("10/1/20"&amp;RIGHT(BQ$1,2)),$U583&lt;=DATEVALUE("9/30/20"&amp;RIGHT(BR$1,2))),NETWORKDAYS($T583,$U583,Holidays!$J$3:$J$937),
IF(AND($T583&lt;DATEVALUE("10/1/20"&amp;RIGHT(BQ$1,2)),$U583&lt;=DATEVALUE("9/30/20"&amp;RIGHT(BR$1,2))),NETWORKDAYS(DATEVALUE("10/1/20"&amp;RIGHT(BQ$1,2)),$U583,Holidays!$J$3:$J$937),
IF($T583&lt;DATEVALUE("10/1/20"&amp;RIGHT(BQ$1,2)),NETWORKDAYS(DATEVALUE("10/1/20"&amp;RIGHT(BQ$1,2)),DATEVALUE("9/30/20"&amp;RIGHT(BR$1,2)),Holidays!$J$3:$J$937),
IF($T583&gt;=DATEVALUE("10/1/20"&amp;RIGHT(BQ$1,2)),NETWORKDAYS($T583,DATEVALUE("9/30/20"&amp;RIGHT(BR$1,2)),Holidays!$J$3:$J$937),"")))),"")/(NETWORKDAYS($T583,$U583,Holidays!$J$3:$J$937)),0))</f>
        <v/>
      </c>
      <c r="BS583" s="87" t="str">
        <f>IF($Q583="","",IFERROR(IF(OR(AND($T583&gt;=DATEVALUE("10/1/20"&amp;RIGHT(BR$1,2)),$T583&lt;=DATEVALUE("9/30/20"&amp;RIGHT(BS$1,2))),AND($U583&gt;=DATEVALUE("10/1/20"&amp;RIGHT(BR$1,2)),$U583&lt;=DATEVALUE("9/30/20"&amp;RIGHT(BS$1,2))),AND($T583&lt;=DATEVALUE("10/1/20"&amp;RIGHT(BR$1,2)),$U583&gt;=DATEVALUE("9/30/20"&amp;RIGHT(BS$1,2)))),
IF(AND($T583&gt;=DATEVALUE("10/1/20"&amp;RIGHT(BR$1,2)),$U583&lt;=DATEVALUE("9/30/20"&amp;RIGHT(BS$1,2))),NETWORKDAYS($T583,$U583,Holidays!$J$3:$J$937),
IF(AND($T583&lt;DATEVALUE("10/1/20"&amp;RIGHT(BR$1,2)),$U583&lt;=DATEVALUE("9/30/20"&amp;RIGHT(BS$1,2))),NETWORKDAYS(DATEVALUE("10/1/20"&amp;RIGHT(BR$1,2)),$U583,Holidays!$J$3:$J$937),
IF($T583&lt;DATEVALUE("10/1/20"&amp;RIGHT(BR$1,2)),NETWORKDAYS(DATEVALUE("10/1/20"&amp;RIGHT(BR$1,2)),DATEVALUE("9/30/20"&amp;RIGHT(BS$1,2)),Holidays!$J$3:$J$937),
IF($T583&gt;=DATEVALUE("10/1/20"&amp;RIGHT(BR$1,2)),NETWORKDAYS($T583,DATEVALUE("9/30/20"&amp;RIGHT(BS$1,2)),Holidays!$J$3:$J$937),"")))),"")/(NETWORKDAYS($T583,$U583,Holidays!$J$3:$J$937)),0))</f>
        <v/>
      </c>
      <c r="BT583" s="87" t="str">
        <f>IF($Q583="","",IFERROR(IF(OR(AND($T583&gt;=DATEVALUE("10/1/20"&amp;RIGHT(BS$1,2)),$T583&lt;=DATEVALUE("9/30/20"&amp;RIGHT(BT$1,2))),AND($U583&gt;=DATEVALUE("10/1/20"&amp;RIGHT(BS$1,2)),$U583&lt;=DATEVALUE("9/30/20"&amp;RIGHT(BT$1,2))),AND($T583&lt;=DATEVALUE("10/1/20"&amp;RIGHT(BS$1,2)),$U583&gt;=DATEVALUE("9/30/20"&amp;RIGHT(BT$1,2)))),
IF(AND($T583&gt;=DATEVALUE("10/1/20"&amp;RIGHT(BS$1,2)),$U583&lt;=DATEVALUE("9/30/20"&amp;RIGHT(BT$1,2))),NETWORKDAYS($T583,$U583,Holidays!$J$3:$J$937),
IF(AND($T583&lt;DATEVALUE("10/1/20"&amp;RIGHT(BS$1,2)),$U583&lt;=DATEVALUE("9/30/20"&amp;RIGHT(BT$1,2))),NETWORKDAYS(DATEVALUE("10/1/20"&amp;RIGHT(BS$1,2)),$U583,Holidays!$J$3:$J$937),
IF($T583&lt;DATEVALUE("10/1/20"&amp;RIGHT(BS$1,2)),NETWORKDAYS(DATEVALUE("10/1/20"&amp;RIGHT(BS$1,2)),DATEVALUE("9/30/20"&amp;RIGHT(BT$1,2)),Holidays!$J$3:$J$937),
IF($T583&gt;=DATEVALUE("10/1/20"&amp;RIGHT(BS$1,2)),NETWORKDAYS($T583,DATEVALUE("9/30/20"&amp;RIGHT(BT$1,2)),Holidays!$J$3:$J$937),"")))),"")/(NETWORKDAYS($T583,$U583,Holidays!$J$3:$J$937)),0))</f>
        <v/>
      </c>
      <c r="BU583" s="87" t="str">
        <f>IF($Q583="","",IFERROR(IF(OR(AND($T583&gt;=DATEVALUE("10/1/20"&amp;RIGHT(BT$1,2)),$T583&lt;=DATEVALUE("9/30/20"&amp;RIGHT(BU$1,2))),AND($U583&gt;=DATEVALUE("10/1/20"&amp;RIGHT(BT$1,2)),$U583&lt;=DATEVALUE("9/30/20"&amp;RIGHT(BU$1,2))),AND($T583&lt;=DATEVALUE("10/1/20"&amp;RIGHT(BT$1,2)),$U583&gt;=DATEVALUE("9/30/20"&amp;RIGHT(BU$1,2)))),
IF(AND($T583&gt;=DATEVALUE("10/1/20"&amp;RIGHT(BT$1,2)),$U583&lt;=DATEVALUE("9/30/20"&amp;RIGHT(BU$1,2))),NETWORKDAYS($T583,$U583,Holidays!$J$3:$J$937),
IF(AND($T583&lt;DATEVALUE("10/1/20"&amp;RIGHT(BT$1,2)),$U583&lt;=DATEVALUE("9/30/20"&amp;RIGHT(BU$1,2))),NETWORKDAYS(DATEVALUE("10/1/20"&amp;RIGHT(BT$1,2)),$U583,Holidays!$J$3:$J$937),
IF($T583&lt;DATEVALUE("10/1/20"&amp;RIGHT(BT$1,2)),NETWORKDAYS(DATEVALUE("10/1/20"&amp;RIGHT(BT$1,2)),DATEVALUE("9/30/20"&amp;RIGHT(BU$1,2)),Holidays!$J$3:$J$937),
IF($T583&gt;=DATEVALUE("10/1/20"&amp;RIGHT(BT$1,2)),NETWORKDAYS($T583,DATEVALUE("9/30/20"&amp;RIGHT(BU$1,2)),Holidays!$J$3:$J$937),"")))),"")/(NETWORKDAYS($T583,$U583,Holidays!$J$3:$J$937)),0))</f>
        <v/>
      </c>
      <c r="BV583" s="87" t="str">
        <f>IF($Q583="","",IFERROR(IF(OR(AND($T583&gt;=DATEVALUE("10/1/20"&amp;RIGHT(BU$1,2)),$T583&lt;=DATEVALUE("9/30/20"&amp;RIGHT(BV$1,2))),AND($U583&gt;=DATEVALUE("10/1/20"&amp;RIGHT(BU$1,2)),$U583&lt;=DATEVALUE("9/30/20"&amp;RIGHT(BV$1,2))),AND($T583&lt;=DATEVALUE("10/1/20"&amp;RIGHT(BU$1,2)),$U583&gt;=DATEVALUE("9/30/20"&amp;RIGHT(BV$1,2)))),
IF(AND($T583&gt;=DATEVALUE("10/1/20"&amp;RIGHT(BU$1,2)),$U583&lt;=DATEVALUE("9/30/20"&amp;RIGHT(BV$1,2))),NETWORKDAYS($T583,$U583,Holidays!$J$3:$J$937),
IF(AND($T583&lt;DATEVALUE("10/1/20"&amp;RIGHT(BU$1,2)),$U583&lt;=DATEVALUE("9/30/20"&amp;RIGHT(BV$1,2))),NETWORKDAYS(DATEVALUE("10/1/20"&amp;RIGHT(BU$1,2)),$U583,Holidays!$J$3:$J$937),
IF($T583&lt;DATEVALUE("10/1/20"&amp;RIGHT(BU$1,2)),NETWORKDAYS(DATEVALUE("10/1/20"&amp;RIGHT(BU$1,2)),DATEVALUE("9/30/20"&amp;RIGHT(BV$1,2)),Holidays!$J$3:$J$937),
IF($T583&gt;=DATEVALUE("10/1/20"&amp;RIGHT(BU$1,2)),NETWORKDAYS($T583,DATEVALUE("9/30/20"&amp;RIGHT(BV$1,2)),Holidays!$J$3:$J$937),"")))),"")/(NETWORKDAYS($T583,$U583,Holidays!$J$3:$J$937)),0))</f>
        <v/>
      </c>
      <c r="BW583" s="87" t="str">
        <f>IF($Q583="","",IFERROR(IF(OR(AND($T583&gt;=DATEVALUE("10/1/20"&amp;RIGHT(BV$1,2)),$T583&lt;=DATEVALUE("9/30/20"&amp;RIGHT(BW$1,2))),AND($U583&gt;=DATEVALUE("10/1/20"&amp;RIGHT(BV$1,2)),$U583&lt;=DATEVALUE("9/30/20"&amp;RIGHT(BW$1,2))),AND($T583&lt;=DATEVALUE("10/1/20"&amp;RIGHT(BV$1,2)),$U583&gt;=DATEVALUE("9/30/20"&amp;RIGHT(BW$1,2)))),
IF(AND($T583&gt;=DATEVALUE("10/1/20"&amp;RIGHT(BV$1,2)),$U583&lt;=DATEVALUE("9/30/20"&amp;RIGHT(BW$1,2))),NETWORKDAYS($T583,$U583,Holidays!$J$3:$J$937),
IF(AND($T583&lt;DATEVALUE("10/1/20"&amp;RIGHT(BV$1,2)),$U583&lt;=DATEVALUE("9/30/20"&amp;RIGHT(BW$1,2))),NETWORKDAYS(DATEVALUE("10/1/20"&amp;RIGHT(BV$1,2)),$U583,Holidays!$J$3:$J$937),
IF($T583&lt;DATEVALUE("10/1/20"&amp;RIGHT(BV$1,2)),NETWORKDAYS(DATEVALUE("10/1/20"&amp;RIGHT(BV$1,2)),DATEVALUE("9/30/20"&amp;RIGHT(BW$1,2)),Holidays!$J$3:$J$937),
IF($T583&gt;=DATEVALUE("10/1/20"&amp;RIGHT(BV$1,2)),NETWORKDAYS($T583,DATEVALUE("9/30/20"&amp;RIGHT(BW$1,2)),Holidays!$J$3:$J$937),"")))),"")/(NETWORKDAYS($T583,$U583,Holidays!$J$3:$J$937)),0))</f>
        <v/>
      </c>
      <c r="BX583" s="87" t="str">
        <f>IF($Q583="","",IFERROR(IF(OR(AND($T583&gt;=DATEVALUE("10/1/20"&amp;RIGHT(BW$1,2)),$T583&lt;=DATEVALUE("9/30/20"&amp;RIGHT(BX$1,2))),AND($U583&gt;=DATEVALUE("10/1/20"&amp;RIGHT(BW$1,2)),$U583&lt;=DATEVALUE("9/30/20"&amp;RIGHT(BX$1,2))),AND($T583&lt;=DATEVALUE("10/1/20"&amp;RIGHT(BW$1,2)),$U583&gt;=DATEVALUE("9/30/20"&amp;RIGHT(BX$1,2)))),
IF(AND($T583&gt;=DATEVALUE("10/1/20"&amp;RIGHT(BW$1,2)),$U583&lt;=DATEVALUE("9/30/20"&amp;RIGHT(BX$1,2))),NETWORKDAYS($T583,$U583,Holidays!$J$3:$J$937),
IF(AND($T583&lt;DATEVALUE("10/1/20"&amp;RIGHT(BW$1,2)),$U583&lt;=DATEVALUE("9/30/20"&amp;RIGHT(BX$1,2))),NETWORKDAYS(DATEVALUE("10/1/20"&amp;RIGHT(BW$1,2)),$U583,Holidays!$J$3:$J$937),
IF($T583&lt;DATEVALUE("10/1/20"&amp;RIGHT(BW$1,2)),NETWORKDAYS(DATEVALUE("10/1/20"&amp;RIGHT(BW$1,2)),DATEVALUE("9/30/20"&amp;RIGHT(BX$1,2)),Holidays!$J$3:$J$937),
IF($T583&gt;=DATEVALUE("10/1/20"&amp;RIGHT(BW$1,2)),NETWORKDAYS($T583,DATEVALUE("9/30/20"&amp;RIGHT(BX$1,2)),Holidays!$J$3:$J$937),"")))),"")/(NETWORKDAYS($T583,$U583,Holidays!$J$3:$J$937)),0))</f>
        <v/>
      </c>
      <c r="BY583" s="87" t="str">
        <f>IF($Q583="","",IFERROR(IF(OR(AND($T583&gt;=DATEVALUE("10/1/20"&amp;RIGHT(BX$1,2)),$T583&lt;=DATEVALUE("9/30/20"&amp;RIGHT(BY$1,2))),AND($U583&gt;=DATEVALUE("10/1/20"&amp;RIGHT(BX$1,2)),$U583&lt;=DATEVALUE("9/30/20"&amp;RIGHT(BY$1,2))),AND($T583&lt;=DATEVALUE("10/1/20"&amp;RIGHT(BX$1,2)),$U583&gt;=DATEVALUE("9/30/20"&amp;RIGHT(BY$1,2)))),
IF(AND($T583&gt;=DATEVALUE("10/1/20"&amp;RIGHT(BX$1,2)),$U583&lt;=DATEVALUE("9/30/20"&amp;RIGHT(BY$1,2))),NETWORKDAYS($T583,$U583,Holidays!$J$3:$J$937),
IF(AND($T583&lt;DATEVALUE("10/1/20"&amp;RIGHT(BX$1,2)),$U583&lt;=DATEVALUE("9/30/20"&amp;RIGHT(BY$1,2))),NETWORKDAYS(DATEVALUE("10/1/20"&amp;RIGHT(BX$1,2)),$U583,Holidays!$J$3:$J$937),
IF($T583&lt;DATEVALUE("10/1/20"&amp;RIGHT(BX$1,2)),NETWORKDAYS(DATEVALUE("10/1/20"&amp;RIGHT(BX$1,2)),DATEVALUE("9/30/20"&amp;RIGHT(BY$1,2)),Holidays!$J$3:$J$937),
IF($T583&gt;=DATEVALUE("10/1/20"&amp;RIGHT(BX$1,2)),NETWORKDAYS($T583,DATEVALUE("9/30/20"&amp;RIGHT(BY$1,2)),Holidays!$J$3:$J$937),"")))),"")/(NETWORKDAYS($T583,$U583,Holidays!$J$3:$J$937)),0))</f>
        <v/>
      </c>
      <c r="BZ583" s="87" t="str">
        <f>IF($Q583="","",IFERROR(IF(OR(AND($T583&gt;=DATEVALUE("10/1/20"&amp;RIGHT(BY$1,2)),$T583&lt;=DATEVALUE("9/30/20"&amp;RIGHT(BZ$1,2))),AND($U583&gt;=DATEVALUE("10/1/20"&amp;RIGHT(BY$1,2)),$U583&lt;=DATEVALUE("9/30/20"&amp;RIGHT(BZ$1,2))),AND($T583&lt;=DATEVALUE("10/1/20"&amp;RIGHT(BY$1,2)),$U583&gt;=DATEVALUE("9/30/20"&amp;RIGHT(BZ$1,2)))),
IF(AND($T583&gt;=DATEVALUE("10/1/20"&amp;RIGHT(BY$1,2)),$U583&lt;=DATEVALUE("9/30/20"&amp;RIGHT(BZ$1,2))),NETWORKDAYS($T583,$U583,Holidays!$J$3:$J$937),
IF(AND($T583&lt;DATEVALUE("10/1/20"&amp;RIGHT(BY$1,2)),$U583&lt;=DATEVALUE("9/30/20"&amp;RIGHT(BZ$1,2))),NETWORKDAYS(DATEVALUE("10/1/20"&amp;RIGHT(BY$1,2)),$U583,Holidays!$J$3:$J$937),
IF($T583&lt;DATEVALUE("10/1/20"&amp;RIGHT(BY$1,2)),NETWORKDAYS(DATEVALUE("10/1/20"&amp;RIGHT(BY$1,2)),DATEVALUE("9/30/20"&amp;RIGHT(BZ$1,2)),Holidays!$J$3:$J$937),
IF($T583&gt;=DATEVALUE("10/1/20"&amp;RIGHT(BY$1,2)),NETWORKDAYS($T583,DATEVALUE("9/30/20"&amp;RIGHT(BZ$1,2)),Holidays!$J$3:$J$937),"")))),"")/(NETWORKDAYS($T583,$U583,Holidays!$J$3:$J$937)),0))</f>
        <v/>
      </c>
      <c r="CA583" s="87" t="str">
        <f>IF($Q583="","",IFERROR(IF(OR(AND($T583&gt;=DATEVALUE("10/1/20"&amp;RIGHT(BZ$1,2)),$T583&lt;=DATEVALUE("9/30/20"&amp;RIGHT(CA$1,2))),AND($U583&gt;=DATEVALUE("10/1/20"&amp;RIGHT(BZ$1,2)),$U583&lt;=DATEVALUE("9/30/20"&amp;RIGHT(CA$1,2))),AND($T583&lt;=DATEVALUE("10/1/20"&amp;RIGHT(BZ$1,2)),$U583&gt;=DATEVALUE("9/30/20"&amp;RIGHT(CA$1,2)))),
IF(AND($T583&gt;=DATEVALUE("10/1/20"&amp;RIGHT(BZ$1,2)),$U583&lt;=DATEVALUE("9/30/20"&amp;RIGHT(CA$1,2))),NETWORKDAYS($T583,$U583,Holidays!$J$3:$J$937),
IF(AND($T583&lt;DATEVALUE("10/1/20"&amp;RIGHT(BZ$1,2)),$U583&lt;=DATEVALUE("9/30/20"&amp;RIGHT(CA$1,2))),NETWORKDAYS(DATEVALUE("10/1/20"&amp;RIGHT(BZ$1,2)),$U583,Holidays!$J$3:$J$937),
IF($T583&lt;DATEVALUE("10/1/20"&amp;RIGHT(BZ$1,2)),NETWORKDAYS(DATEVALUE("10/1/20"&amp;RIGHT(BZ$1,2)),DATEVALUE("9/30/20"&amp;RIGHT(CA$1,2)),Holidays!$J$3:$J$937),
IF($T583&gt;=DATEVALUE("10/1/20"&amp;RIGHT(BZ$1,2)),NETWORKDAYS($T583,DATEVALUE("9/30/20"&amp;RIGHT(CA$1,2)),Holidays!$J$3:$J$937),"")))),"")/(NETWORKDAYS($T583,$U583,Holidays!$J$3:$J$937)),0))</f>
        <v/>
      </c>
      <c r="CB583" s="87" t="str">
        <f>IF($Q583="","",IFERROR(IF(OR(AND($T583&gt;=DATEVALUE("10/1/20"&amp;RIGHT(CA$1,2)),$T583&lt;=DATEVALUE("9/30/20"&amp;RIGHT(CB$1,2))),AND($U583&gt;=DATEVALUE("10/1/20"&amp;RIGHT(CA$1,2)),$U583&lt;=DATEVALUE("9/30/20"&amp;RIGHT(CB$1,2))),AND($T583&lt;=DATEVALUE("10/1/20"&amp;RIGHT(CA$1,2)),$U583&gt;=DATEVALUE("9/30/20"&amp;RIGHT(CB$1,2)))),
IF(AND($T583&gt;=DATEVALUE("10/1/20"&amp;RIGHT(CA$1,2)),$U583&lt;=DATEVALUE("9/30/20"&amp;RIGHT(CB$1,2))),NETWORKDAYS($T583,$U583,Holidays!$J$3:$J$937),
IF(AND($T583&lt;DATEVALUE("10/1/20"&amp;RIGHT(CA$1,2)),$U583&lt;=DATEVALUE("9/30/20"&amp;RIGHT(CB$1,2))),NETWORKDAYS(DATEVALUE("10/1/20"&amp;RIGHT(CA$1,2)),$U583,Holidays!$J$3:$J$937),
IF($T583&lt;DATEVALUE("10/1/20"&amp;RIGHT(CA$1,2)),NETWORKDAYS(DATEVALUE("10/1/20"&amp;RIGHT(CA$1,2)),DATEVALUE("9/30/20"&amp;RIGHT(CB$1,2)),Holidays!$J$3:$J$937),
IF($T583&gt;=DATEVALUE("10/1/20"&amp;RIGHT(CA$1,2)),NETWORKDAYS($T583,DATEVALUE("9/30/20"&amp;RIGHT(CB$1,2)),Holidays!$J$3:$J$937),"")))),"")/(NETWORKDAYS($T583,$U583,Holidays!$J$3:$J$937)),0))</f>
        <v/>
      </c>
    </row>
    <row r="584" spans="1:80">
      <c r="A584" s="97"/>
      <c r="B584" s="98" t="str">
        <f ca="1">IF(NOT($A584=""),OFFSET('WBS Reference &amp; User Procedure'!$A$1,MATCH($A584,'WBS Reference &amp; User Procedure'!$A:$A,0)-1,1),"")</f>
        <v/>
      </c>
      <c r="D584" s="97"/>
      <c r="I584" s="78"/>
      <c r="T584" s="104" t="str">
        <f>IF(NOT(Q584=""),IF(NOT($S584=""),$S584,#REF!),"")</f>
        <v/>
      </c>
      <c r="U584" s="104" t="str">
        <f>IF(NOT(Q584=""),WORKDAY(T584,Q584,Holidays!$J$3:$J$937),"")</f>
        <v/>
      </c>
      <c r="V584" s="104"/>
      <c r="W584" s="104"/>
      <c r="X584" s="101" t="str">
        <f t="shared" si="123"/>
        <v/>
      </c>
      <c r="AL584" s="87" t="str">
        <f t="shared" ca="1" si="120"/>
        <v/>
      </c>
      <c r="AN584" s="87" t="str">
        <f t="shared" ca="1" si="128"/>
        <v/>
      </c>
      <c r="AO584" s="87" t="str">
        <f t="shared" ca="1" si="128"/>
        <v/>
      </c>
      <c r="AP584" s="87" t="str">
        <f t="shared" ca="1" si="128"/>
        <v/>
      </c>
      <c r="AQ584" s="87" t="str">
        <f t="shared" ca="1" si="128"/>
        <v/>
      </c>
      <c r="AR584" s="87" t="str">
        <f t="shared" ca="1" si="128"/>
        <v/>
      </c>
      <c r="AS584" s="87" t="str">
        <f t="shared" ca="1" si="128"/>
        <v/>
      </c>
      <c r="AT584" s="87" t="str">
        <f t="shared" ca="1" si="128"/>
        <v/>
      </c>
      <c r="AU584" s="87" t="str">
        <f t="shared" ca="1" si="128"/>
        <v/>
      </c>
      <c r="AV584" s="87" t="str">
        <f t="shared" ca="1" si="128"/>
        <v/>
      </c>
      <c r="AW584" s="87" t="str">
        <f t="shared" ca="1" si="128"/>
        <v/>
      </c>
      <c r="AX584" s="87" t="str">
        <f t="shared" ca="1" si="129"/>
        <v/>
      </c>
      <c r="AY584" s="87" t="str">
        <f t="shared" ca="1" si="129"/>
        <v/>
      </c>
      <c r="AZ584" s="87" t="str">
        <f t="shared" ca="1" si="129"/>
        <v/>
      </c>
      <c r="BA584" s="87" t="str">
        <f t="shared" ca="1" si="129"/>
        <v/>
      </c>
      <c r="BB584" s="87" t="str">
        <f t="shared" ca="1" si="129"/>
        <v/>
      </c>
      <c r="BC584" s="87" t="str">
        <f t="shared" ca="1" si="129"/>
        <v/>
      </c>
      <c r="BD584" s="87" t="str">
        <f t="shared" ca="1" si="129"/>
        <v/>
      </c>
      <c r="BE584" s="87" t="str">
        <f t="shared" ca="1" si="129"/>
        <v/>
      </c>
      <c r="BF584" s="87" t="str">
        <f t="shared" ca="1" si="129"/>
        <v/>
      </c>
      <c r="BG584" s="87" t="str">
        <f t="shared" ca="1" si="129"/>
        <v/>
      </c>
      <c r="BI584" s="87" t="str">
        <f>IF($Q584="","",IFERROR(IF(OR(AND($T584&gt;=DATEVALUE("10/1/20"&amp;RIGHT(BH$1,2)),$T584&lt;=DATEVALUE("9/30/20"&amp;RIGHT(BI$1,2))),AND($U584&gt;=DATEVALUE("10/1/20"&amp;RIGHT(BH$1,2)),$U584&lt;=DATEVALUE("9/30/20"&amp;RIGHT(BI$1,2))),AND($T584&lt;=DATEVALUE("10/1/20"&amp;RIGHT(BH$1,2)),$U584&gt;=DATEVALUE("9/30/20"&amp;RIGHT(BI$1,2)))),
IF(AND($T584&gt;=DATEVALUE("10/1/20"&amp;RIGHT(BH$1,2)),$U584&lt;=DATEVALUE("9/30/20"&amp;RIGHT(BI$1,2))),NETWORKDAYS($T584,$U584,Holidays!$J$3:$J$937),
IF(AND($T584&lt;DATEVALUE("10/1/20"&amp;RIGHT(BH$1,2)),$U584&lt;=DATEVALUE("9/30/20"&amp;RIGHT(BI$1,2))),NETWORKDAYS(DATEVALUE("10/1/20"&amp;RIGHT(BH$1,2)),$U584,Holidays!$J$3:$J$937),
IF($T584&lt;DATEVALUE("10/1/20"&amp;RIGHT(BH$1,2)),NETWORKDAYS(DATEVALUE("10/1/20"&amp;RIGHT(BH$1,2)),DATEVALUE("9/30/20"&amp;RIGHT(BI$1,2)),Holidays!$J$3:$J$937),
IF($T584&gt;=DATEVALUE("10/1/20"&amp;RIGHT(BH$1,2)),NETWORKDAYS($T584,DATEVALUE("9/30/20"&amp;RIGHT(BI$1,2)),Holidays!$J$3:$J$937),"")))),"")/(NETWORKDAYS($T584,$U584,Holidays!$J$3:$J$937)),0))</f>
        <v/>
      </c>
      <c r="BJ584" s="87" t="str">
        <f>IF($Q584="","",IFERROR(IF(OR(AND($T584&gt;=DATEVALUE("10/1/20"&amp;RIGHT(BI$1,2)),$T584&lt;=DATEVALUE("9/30/20"&amp;RIGHT(BJ$1,2))),AND($U584&gt;=DATEVALUE("10/1/20"&amp;RIGHT(BI$1,2)),$U584&lt;=DATEVALUE("9/30/20"&amp;RIGHT(BJ$1,2))),AND($T584&lt;=DATEVALUE("10/1/20"&amp;RIGHT(BI$1,2)),$U584&gt;=DATEVALUE("9/30/20"&amp;RIGHT(BJ$1,2)))),
IF(AND($T584&gt;=DATEVALUE("10/1/20"&amp;RIGHT(BI$1,2)),$U584&lt;=DATEVALUE("9/30/20"&amp;RIGHT(BJ$1,2))),NETWORKDAYS($T584,$U584,Holidays!$J$3:$J$937),
IF(AND($T584&lt;DATEVALUE("10/1/20"&amp;RIGHT(BI$1,2)),$U584&lt;=DATEVALUE("9/30/20"&amp;RIGHT(BJ$1,2))),NETWORKDAYS(DATEVALUE("10/1/20"&amp;RIGHT(BI$1,2)),$U584,Holidays!$J$3:$J$937),
IF($T584&lt;DATEVALUE("10/1/20"&amp;RIGHT(BI$1,2)),NETWORKDAYS(DATEVALUE("10/1/20"&amp;RIGHT(BI$1,2)),DATEVALUE("9/30/20"&amp;RIGHT(BJ$1,2)),Holidays!$J$3:$J$937),
IF($T584&gt;=DATEVALUE("10/1/20"&amp;RIGHT(BI$1,2)),NETWORKDAYS($T584,DATEVALUE("9/30/20"&amp;RIGHT(BJ$1,2)),Holidays!$J$3:$J$937),"")))),"")/(NETWORKDAYS($T584,$U584,Holidays!$J$3:$J$937)),0))</f>
        <v/>
      </c>
      <c r="BK584" s="87" t="str">
        <f>IF($Q584="","",IFERROR(IF(OR(AND($T584&gt;=DATEVALUE("10/1/20"&amp;RIGHT(BJ$1,2)),$T584&lt;=DATEVALUE("9/30/20"&amp;RIGHT(BK$1,2))),AND($U584&gt;=DATEVALUE("10/1/20"&amp;RIGHT(BJ$1,2)),$U584&lt;=DATEVALUE("9/30/20"&amp;RIGHT(BK$1,2))),AND($T584&lt;=DATEVALUE("10/1/20"&amp;RIGHT(BJ$1,2)),$U584&gt;=DATEVALUE("9/30/20"&amp;RIGHT(BK$1,2)))),
IF(AND($T584&gt;=DATEVALUE("10/1/20"&amp;RIGHT(BJ$1,2)),$U584&lt;=DATEVALUE("9/30/20"&amp;RIGHT(BK$1,2))),NETWORKDAYS($T584,$U584,Holidays!$J$3:$J$937),
IF(AND($T584&lt;DATEVALUE("10/1/20"&amp;RIGHT(BJ$1,2)),$U584&lt;=DATEVALUE("9/30/20"&amp;RIGHT(BK$1,2))),NETWORKDAYS(DATEVALUE("10/1/20"&amp;RIGHT(BJ$1,2)),$U584,Holidays!$J$3:$J$937),
IF($T584&lt;DATEVALUE("10/1/20"&amp;RIGHT(BJ$1,2)),NETWORKDAYS(DATEVALUE("10/1/20"&amp;RIGHT(BJ$1,2)),DATEVALUE("9/30/20"&amp;RIGHT(BK$1,2)),Holidays!$J$3:$J$937),
IF($T584&gt;=DATEVALUE("10/1/20"&amp;RIGHT(BJ$1,2)),NETWORKDAYS($T584,DATEVALUE("9/30/20"&amp;RIGHT(BK$1,2)),Holidays!$J$3:$J$937),"")))),"")/(NETWORKDAYS($T584,$U584,Holidays!$J$3:$J$937)),0))</f>
        <v/>
      </c>
      <c r="BL584" s="87" t="str">
        <f>IF($Q584="","",IFERROR(IF(OR(AND($T584&gt;=DATEVALUE("10/1/20"&amp;RIGHT(BK$1,2)),$T584&lt;=DATEVALUE("9/30/20"&amp;RIGHT(BL$1,2))),AND($U584&gt;=DATEVALUE("10/1/20"&amp;RIGHT(BK$1,2)),$U584&lt;=DATEVALUE("9/30/20"&amp;RIGHT(BL$1,2))),AND($T584&lt;=DATEVALUE("10/1/20"&amp;RIGHT(BK$1,2)),$U584&gt;=DATEVALUE("9/30/20"&amp;RIGHT(BL$1,2)))),
IF(AND($T584&gt;=DATEVALUE("10/1/20"&amp;RIGHT(BK$1,2)),$U584&lt;=DATEVALUE("9/30/20"&amp;RIGHT(BL$1,2))),NETWORKDAYS($T584,$U584,Holidays!$J$3:$J$937),
IF(AND($T584&lt;DATEVALUE("10/1/20"&amp;RIGHT(BK$1,2)),$U584&lt;=DATEVALUE("9/30/20"&amp;RIGHT(BL$1,2))),NETWORKDAYS(DATEVALUE("10/1/20"&amp;RIGHT(BK$1,2)),$U584,Holidays!$J$3:$J$937),
IF($T584&lt;DATEVALUE("10/1/20"&amp;RIGHT(BK$1,2)),NETWORKDAYS(DATEVALUE("10/1/20"&amp;RIGHT(BK$1,2)),DATEVALUE("9/30/20"&amp;RIGHT(BL$1,2)),Holidays!$J$3:$J$937),
IF($T584&gt;=DATEVALUE("10/1/20"&amp;RIGHT(BK$1,2)),NETWORKDAYS($T584,DATEVALUE("9/30/20"&amp;RIGHT(BL$1,2)),Holidays!$J$3:$J$937),"")))),"")/(NETWORKDAYS($T584,$U584,Holidays!$J$3:$J$937)),0))</f>
        <v/>
      </c>
      <c r="BM584" s="87" t="str">
        <f>IF($Q584="","",IFERROR(IF(OR(AND($T584&gt;=DATEVALUE("10/1/20"&amp;RIGHT(BL$1,2)),$T584&lt;=DATEVALUE("9/30/20"&amp;RIGHT(BM$1,2))),AND($U584&gt;=DATEVALUE("10/1/20"&amp;RIGHT(BL$1,2)),$U584&lt;=DATEVALUE("9/30/20"&amp;RIGHT(BM$1,2))),AND($T584&lt;=DATEVALUE("10/1/20"&amp;RIGHT(BL$1,2)),$U584&gt;=DATEVALUE("9/30/20"&amp;RIGHT(BM$1,2)))),
IF(AND($T584&gt;=DATEVALUE("10/1/20"&amp;RIGHT(BL$1,2)),$U584&lt;=DATEVALUE("9/30/20"&amp;RIGHT(BM$1,2))),NETWORKDAYS($T584,$U584,Holidays!$J$3:$J$937),
IF(AND($T584&lt;DATEVALUE("10/1/20"&amp;RIGHT(BL$1,2)),$U584&lt;=DATEVALUE("9/30/20"&amp;RIGHT(BM$1,2))),NETWORKDAYS(DATEVALUE("10/1/20"&amp;RIGHT(BL$1,2)),$U584,Holidays!$J$3:$J$937),
IF($T584&lt;DATEVALUE("10/1/20"&amp;RIGHT(BL$1,2)),NETWORKDAYS(DATEVALUE("10/1/20"&amp;RIGHT(BL$1,2)),DATEVALUE("9/30/20"&amp;RIGHT(BM$1,2)),Holidays!$J$3:$J$937),
IF($T584&gt;=DATEVALUE("10/1/20"&amp;RIGHT(BL$1,2)),NETWORKDAYS($T584,DATEVALUE("9/30/20"&amp;RIGHT(BM$1,2)),Holidays!$J$3:$J$937),"")))),"")/(NETWORKDAYS($T584,$U584,Holidays!$J$3:$J$937)),0))</f>
        <v/>
      </c>
      <c r="BN584" s="87" t="str">
        <f>IF($Q584="","",IFERROR(IF(OR(AND($T584&gt;=DATEVALUE("10/1/20"&amp;RIGHT(BM$1,2)),$T584&lt;=DATEVALUE("9/30/20"&amp;RIGHT(BN$1,2))),AND($U584&gt;=DATEVALUE("10/1/20"&amp;RIGHT(BM$1,2)),$U584&lt;=DATEVALUE("9/30/20"&amp;RIGHT(BN$1,2))),AND($T584&lt;=DATEVALUE("10/1/20"&amp;RIGHT(BM$1,2)),$U584&gt;=DATEVALUE("9/30/20"&amp;RIGHT(BN$1,2)))),
IF(AND($T584&gt;=DATEVALUE("10/1/20"&amp;RIGHT(BM$1,2)),$U584&lt;=DATEVALUE("9/30/20"&amp;RIGHT(BN$1,2))),NETWORKDAYS($T584,$U584,Holidays!$J$3:$J$937),
IF(AND($T584&lt;DATEVALUE("10/1/20"&amp;RIGHT(BM$1,2)),$U584&lt;=DATEVALUE("9/30/20"&amp;RIGHT(BN$1,2))),NETWORKDAYS(DATEVALUE("10/1/20"&amp;RIGHT(BM$1,2)),$U584,Holidays!$J$3:$J$937),
IF($T584&lt;DATEVALUE("10/1/20"&amp;RIGHT(BM$1,2)),NETWORKDAYS(DATEVALUE("10/1/20"&amp;RIGHT(BM$1,2)),DATEVALUE("9/30/20"&amp;RIGHT(BN$1,2)),Holidays!$J$3:$J$937),
IF($T584&gt;=DATEVALUE("10/1/20"&amp;RIGHT(BM$1,2)),NETWORKDAYS($T584,DATEVALUE("9/30/20"&amp;RIGHT(BN$1,2)),Holidays!$J$3:$J$937),"")))),"")/(NETWORKDAYS($T584,$U584,Holidays!$J$3:$J$937)),0))</f>
        <v/>
      </c>
      <c r="BO584" s="87" t="str">
        <f>IF($Q584="","",IFERROR(IF(OR(AND($T584&gt;=DATEVALUE("10/1/20"&amp;RIGHT(BN$1,2)),$T584&lt;=DATEVALUE("9/30/20"&amp;RIGHT(BO$1,2))),AND($U584&gt;=DATEVALUE("10/1/20"&amp;RIGHT(BN$1,2)),$U584&lt;=DATEVALUE("9/30/20"&amp;RIGHT(BO$1,2))),AND($T584&lt;=DATEVALUE("10/1/20"&amp;RIGHT(BN$1,2)),$U584&gt;=DATEVALUE("9/30/20"&amp;RIGHT(BO$1,2)))),
IF(AND($T584&gt;=DATEVALUE("10/1/20"&amp;RIGHT(BN$1,2)),$U584&lt;=DATEVALUE("9/30/20"&amp;RIGHT(BO$1,2))),NETWORKDAYS($T584,$U584,Holidays!$J$3:$J$937),
IF(AND($T584&lt;DATEVALUE("10/1/20"&amp;RIGHT(BN$1,2)),$U584&lt;=DATEVALUE("9/30/20"&amp;RIGHT(BO$1,2))),NETWORKDAYS(DATEVALUE("10/1/20"&amp;RIGHT(BN$1,2)),$U584,Holidays!$J$3:$J$937),
IF($T584&lt;DATEVALUE("10/1/20"&amp;RIGHT(BN$1,2)),NETWORKDAYS(DATEVALUE("10/1/20"&amp;RIGHT(BN$1,2)),DATEVALUE("9/30/20"&amp;RIGHT(BO$1,2)),Holidays!$J$3:$J$937),
IF($T584&gt;=DATEVALUE("10/1/20"&amp;RIGHT(BN$1,2)),NETWORKDAYS($T584,DATEVALUE("9/30/20"&amp;RIGHT(BO$1,2)),Holidays!$J$3:$J$937),"")))),"")/(NETWORKDAYS($T584,$U584,Holidays!$J$3:$J$937)),0))</f>
        <v/>
      </c>
      <c r="BP584" s="87" t="str">
        <f>IF($Q584="","",IFERROR(IF(OR(AND($T584&gt;=DATEVALUE("10/1/20"&amp;RIGHT(BO$1,2)),$T584&lt;=DATEVALUE("9/30/20"&amp;RIGHT(BP$1,2))),AND($U584&gt;=DATEVALUE("10/1/20"&amp;RIGHT(BO$1,2)),$U584&lt;=DATEVALUE("9/30/20"&amp;RIGHT(BP$1,2))),AND($T584&lt;=DATEVALUE("10/1/20"&amp;RIGHT(BO$1,2)),$U584&gt;=DATEVALUE("9/30/20"&amp;RIGHT(BP$1,2)))),
IF(AND($T584&gt;=DATEVALUE("10/1/20"&amp;RIGHT(BO$1,2)),$U584&lt;=DATEVALUE("9/30/20"&amp;RIGHT(BP$1,2))),NETWORKDAYS($T584,$U584,Holidays!$J$3:$J$937),
IF(AND($T584&lt;DATEVALUE("10/1/20"&amp;RIGHT(BO$1,2)),$U584&lt;=DATEVALUE("9/30/20"&amp;RIGHT(BP$1,2))),NETWORKDAYS(DATEVALUE("10/1/20"&amp;RIGHT(BO$1,2)),$U584,Holidays!$J$3:$J$937),
IF($T584&lt;DATEVALUE("10/1/20"&amp;RIGHT(BO$1,2)),NETWORKDAYS(DATEVALUE("10/1/20"&amp;RIGHT(BO$1,2)),DATEVALUE("9/30/20"&amp;RIGHT(BP$1,2)),Holidays!$J$3:$J$937),
IF($T584&gt;=DATEVALUE("10/1/20"&amp;RIGHT(BO$1,2)),NETWORKDAYS($T584,DATEVALUE("9/30/20"&amp;RIGHT(BP$1,2)),Holidays!$J$3:$J$937),"")))),"")/(NETWORKDAYS($T584,$U584,Holidays!$J$3:$J$937)),0))</f>
        <v/>
      </c>
      <c r="BQ584" s="87" t="str">
        <f>IF($Q584="","",IFERROR(IF(OR(AND($T584&gt;=DATEVALUE("10/1/20"&amp;RIGHT(BP$1,2)),$T584&lt;=DATEVALUE("9/30/20"&amp;RIGHT(BQ$1,2))),AND($U584&gt;=DATEVALUE("10/1/20"&amp;RIGHT(BP$1,2)),$U584&lt;=DATEVALUE("9/30/20"&amp;RIGHT(BQ$1,2))),AND($T584&lt;=DATEVALUE("10/1/20"&amp;RIGHT(BP$1,2)),$U584&gt;=DATEVALUE("9/30/20"&amp;RIGHT(BQ$1,2)))),
IF(AND($T584&gt;=DATEVALUE("10/1/20"&amp;RIGHT(BP$1,2)),$U584&lt;=DATEVALUE("9/30/20"&amp;RIGHT(BQ$1,2))),NETWORKDAYS($T584,$U584,Holidays!$J$3:$J$937),
IF(AND($T584&lt;DATEVALUE("10/1/20"&amp;RIGHT(BP$1,2)),$U584&lt;=DATEVALUE("9/30/20"&amp;RIGHT(BQ$1,2))),NETWORKDAYS(DATEVALUE("10/1/20"&amp;RIGHT(BP$1,2)),$U584,Holidays!$J$3:$J$937),
IF($T584&lt;DATEVALUE("10/1/20"&amp;RIGHT(BP$1,2)),NETWORKDAYS(DATEVALUE("10/1/20"&amp;RIGHT(BP$1,2)),DATEVALUE("9/30/20"&amp;RIGHT(BQ$1,2)),Holidays!$J$3:$J$937),
IF($T584&gt;=DATEVALUE("10/1/20"&amp;RIGHT(BP$1,2)),NETWORKDAYS($T584,DATEVALUE("9/30/20"&amp;RIGHT(BQ$1,2)),Holidays!$J$3:$J$937),"")))),"")/(NETWORKDAYS($T584,$U584,Holidays!$J$3:$J$937)),0))</f>
        <v/>
      </c>
      <c r="BR584" s="87" t="str">
        <f>IF($Q584="","",IFERROR(IF(OR(AND($T584&gt;=DATEVALUE("10/1/20"&amp;RIGHT(BQ$1,2)),$T584&lt;=DATEVALUE("9/30/20"&amp;RIGHT(BR$1,2))),AND($U584&gt;=DATEVALUE("10/1/20"&amp;RIGHT(BQ$1,2)),$U584&lt;=DATEVALUE("9/30/20"&amp;RIGHT(BR$1,2))),AND($T584&lt;=DATEVALUE("10/1/20"&amp;RIGHT(BQ$1,2)),$U584&gt;=DATEVALUE("9/30/20"&amp;RIGHT(BR$1,2)))),
IF(AND($T584&gt;=DATEVALUE("10/1/20"&amp;RIGHT(BQ$1,2)),$U584&lt;=DATEVALUE("9/30/20"&amp;RIGHT(BR$1,2))),NETWORKDAYS($T584,$U584,Holidays!$J$3:$J$937),
IF(AND($T584&lt;DATEVALUE("10/1/20"&amp;RIGHT(BQ$1,2)),$U584&lt;=DATEVALUE("9/30/20"&amp;RIGHT(BR$1,2))),NETWORKDAYS(DATEVALUE("10/1/20"&amp;RIGHT(BQ$1,2)),$U584,Holidays!$J$3:$J$937),
IF($T584&lt;DATEVALUE("10/1/20"&amp;RIGHT(BQ$1,2)),NETWORKDAYS(DATEVALUE("10/1/20"&amp;RIGHT(BQ$1,2)),DATEVALUE("9/30/20"&amp;RIGHT(BR$1,2)),Holidays!$J$3:$J$937),
IF($T584&gt;=DATEVALUE("10/1/20"&amp;RIGHT(BQ$1,2)),NETWORKDAYS($T584,DATEVALUE("9/30/20"&amp;RIGHT(BR$1,2)),Holidays!$J$3:$J$937),"")))),"")/(NETWORKDAYS($T584,$U584,Holidays!$J$3:$J$937)),0))</f>
        <v/>
      </c>
      <c r="BS584" s="87" t="str">
        <f>IF($Q584="","",IFERROR(IF(OR(AND($T584&gt;=DATEVALUE("10/1/20"&amp;RIGHT(BR$1,2)),$T584&lt;=DATEVALUE("9/30/20"&amp;RIGHT(BS$1,2))),AND($U584&gt;=DATEVALUE("10/1/20"&amp;RIGHT(BR$1,2)),$U584&lt;=DATEVALUE("9/30/20"&amp;RIGHT(BS$1,2))),AND($T584&lt;=DATEVALUE("10/1/20"&amp;RIGHT(BR$1,2)),$U584&gt;=DATEVALUE("9/30/20"&amp;RIGHT(BS$1,2)))),
IF(AND($T584&gt;=DATEVALUE("10/1/20"&amp;RIGHT(BR$1,2)),$U584&lt;=DATEVALUE("9/30/20"&amp;RIGHT(BS$1,2))),NETWORKDAYS($T584,$U584,Holidays!$J$3:$J$937),
IF(AND($T584&lt;DATEVALUE("10/1/20"&amp;RIGHT(BR$1,2)),$U584&lt;=DATEVALUE("9/30/20"&amp;RIGHT(BS$1,2))),NETWORKDAYS(DATEVALUE("10/1/20"&amp;RIGHT(BR$1,2)),$U584,Holidays!$J$3:$J$937),
IF($T584&lt;DATEVALUE("10/1/20"&amp;RIGHT(BR$1,2)),NETWORKDAYS(DATEVALUE("10/1/20"&amp;RIGHT(BR$1,2)),DATEVALUE("9/30/20"&amp;RIGHT(BS$1,2)),Holidays!$J$3:$J$937),
IF($T584&gt;=DATEVALUE("10/1/20"&amp;RIGHT(BR$1,2)),NETWORKDAYS($T584,DATEVALUE("9/30/20"&amp;RIGHT(BS$1,2)),Holidays!$J$3:$J$937),"")))),"")/(NETWORKDAYS($T584,$U584,Holidays!$J$3:$J$937)),0))</f>
        <v/>
      </c>
      <c r="BT584" s="87" t="str">
        <f>IF($Q584="","",IFERROR(IF(OR(AND($T584&gt;=DATEVALUE("10/1/20"&amp;RIGHT(BS$1,2)),$T584&lt;=DATEVALUE("9/30/20"&amp;RIGHT(BT$1,2))),AND($U584&gt;=DATEVALUE("10/1/20"&amp;RIGHT(BS$1,2)),$U584&lt;=DATEVALUE("9/30/20"&amp;RIGHT(BT$1,2))),AND($T584&lt;=DATEVALUE("10/1/20"&amp;RIGHT(BS$1,2)),$U584&gt;=DATEVALUE("9/30/20"&amp;RIGHT(BT$1,2)))),
IF(AND($T584&gt;=DATEVALUE("10/1/20"&amp;RIGHT(BS$1,2)),$U584&lt;=DATEVALUE("9/30/20"&amp;RIGHT(BT$1,2))),NETWORKDAYS($T584,$U584,Holidays!$J$3:$J$937),
IF(AND($T584&lt;DATEVALUE("10/1/20"&amp;RIGHT(BS$1,2)),$U584&lt;=DATEVALUE("9/30/20"&amp;RIGHT(BT$1,2))),NETWORKDAYS(DATEVALUE("10/1/20"&amp;RIGHT(BS$1,2)),$U584,Holidays!$J$3:$J$937),
IF($T584&lt;DATEVALUE("10/1/20"&amp;RIGHT(BS$1,2)),NETWORKDAYS(DATEVALUE("10/1/20"&amp;RIGHT(BS$1,2)),DATEVALUE("9/30/20"&amp;RIGHT(BT$1,2)),Holidays!$J$3:$J$937),
IF($T584&gt;=DATEVALUE("10/1/20"&amp;RIGHT(BS$1,2)),NETWORKDAYS($T584,DATEVALUE("9/30/20"&amp;RIGHT(BT$1,2)),Holidays!$J$3:$J$937),"")))),"")/(NETWORKDAYS($T584,$U584,Holidays!$J$3:$J$937)),0))</f>
        <v/>
      </c>
      <c r="BU584" s="87" t="str">
        <f>IF($Q584="","",IFERROR(IF(OR(AND($T584&gt;=DATEVALUE("10/1/20"&amp;RIGHT(BT$1,2)),$T584&lt;=DATEVALUE("9/30/20"&amp;RIGHT(BU$1,2))),AND($U584&gt;=DATEVALUE("10/1/20"&amp;RIGHT(BT$1,2)),$U584&lt;=DATEVALUE("9/30/20"&amp;RIGHT(BU$1,2))),AND($T584&lt;=DATEVALUE("10/1/20"&amp;RIGHT(BT$1,2)),$U584&gt;=DATEVALUE("9/30/20"&amp;RIGHT(BU$1,2)))),
IF(AND($T584&gt;=DATEVALUE("10/1/20"&amp;RIGHT(BT$1,2)),$U584&lt;=DATEVALUE("9/30/20"&amp;RIGHT(BU$1,2))),NETWORKDAYS($T584,$U584,Holidays!$J$3:$J$937),
IF(AND($T584&lt;DATEVALUE("10/1/20"&amp;RIGHT(BT$1,2)),$U584&lt;=DATEVALUE("9/30/20"&amp;RIGHT(BU$1,2))),NETWORKDAYS(DATEVALUE("10/1/20"&amp;RIGHT(BT$1,2)),$U584,Holidays!$J$3:$J$937),
IF($T584&lt;DATEVALUE("10/1/20"&amp;RIGHT(BT$1,2)),NETWORKDAYS(DATEVALUE("10/1/20"&amp;RIGHT(BT$1,2)),DATEVALUE("9/30/20"&amp;RIGHT(BU$1,2)),Holidays!$J$3:$J$937),
IF($T584&gt;=DATEVALUE("10/1/20"&amp;RIGHT(BT$1,2)),NETWORKDAYS($T584,DATEVALUE("9/30/20"&amp;RIGHT(BU$1,2)),Holidays!$J$3:$J$937),"")))),"")/(NETWORKDAYS($T584,$U584,Holidays!$J$3:$J$937)),0))</f>
        <v/>
      </c>
      <c r="BV584" s="87" t="str">
        <f>IF($Q584="","",IFERROR(IF(OR(AND($T584&gt;=DATEVALUE("10/1/20"&amp;RIGHT(BU$1,2)),$T584&lt;=DATEVALUE("9/30/20"&amp;RIGHT(BV$1,2))),AND($U584&gt;=DATEVALUE("10/1/20"&amp;RIGHT(BU$1,2)),$U584&lt;=DATEVALUE("9/30/20"&amp;RIGHT(BV$1,2))),AND($T584&lt;=DATEVALUE("10/1/20"&amp;RIGHT(BU$1,2)),$U584&gt;=DATEVALUE("9/30/20"&amp;RIGHT(BV$1,2)))),
IF(AND($T584&gt;=DATEVALUE("10/1/20"&amp;RIGHT(BU$1,2)),$U584&lt;=DATEVALUE("9/30/20"&amp;RIGHT(BV$1,2))),NETWORKDAYS($T584,$U584,Holidays!$J$3:$J$937),
IF(AND($T584&lt;DATEVALUE("10/1/20"&amp;RIGHT(BU$1,2)),$U584&lt;=DATEVALUE("9/30/20"&amp;RIGHT(BV$1,2))),NETWORKDAYS(DATEVALUE("10/1/20"&amp;RIGHT(BU$1,2)),$U584,Holidays!$J$3:$J$937),
IF($T584&lt;DATEVALUE("10/1/20"&amp;RIGHT(BU$1,2)),NETWORKDAYS(DATEVALUE("10/1/20"&amp;RIGHT(BU$1,2)),DATEVALUE("9/30/20"&amp;RIGHT(BV$1,2)),Holidays!$J$3:$J$937),
IF($T584&gt;=DATEVALUE("10/1/20"&amp;RIGHT(BU$1,2)),NETWORKDAYS($T584,DATEVALUE("9/30/20"&amp;RIGHT(BV$1,2)),Holidays!$J$3:$J$937),"")))),"")/(NETWORKDAYS($T584,$U584,Holidays!$J$3:$J$937)),0))</f>
        <v/>
      </c>
      <c r="BW584" s="87" t="str">
        <f>IF($Q584="","",IFERROR(IF(OR(AND($T584&gt;=DATEVALUE("10/1/20"&amp;RIGHT(BV$1,2)),$T584&lt;=DATEVALUE("9/30/20"&amp;RIGHT(BW$1,2))),AND($U584&gt;=DATEVALUE("10/1/20"&amp;RIGHT(BV$1,2)),$U584&lt;=DATEVALUE("9/30/20"&amp;RIGHT(BW$1,2))),AND($T584&lt;=DATEVALUE("10/1/20"&amp;RIGHT(BV$1,2)),$U584&gt;=DATEVALUE("9/30/20"&amp;RIGHT(BW$1,2)))),
IF(AND($T584&gt;=DATEVALUE("10/1/20"&amp;RIGHT(BV$1,2)),$U584&lt;=DATEVALUE("9/30/20"&amp;RIGHT(BW$1,2))),NETWORKDAYS($T584,$U584,Holidays!$J$3:$J$937),
IF(AND($T584&lt;DATEVALUE("10/1/20"&amp;RIGHT(BV$1,2)),$U584&lt;=DATEVALUE("9/30/20"&amp;RIGHT(BW$1,2))),NETWORKDAYS(DATEVALUE("10/1/20"&amp;RIGHT(BV$1,2)),$U584,Holidays!$J$3:$J$937),
IF($T584&lt;DATEVALUE("10/1/20"&amp;RIGHT(BV$1,2)),NETWORKDAYS(DATEVALUE("10/1/20"&amp;RIGHT(BV$1,2)),DATEVALUE("9/30/20"&amp;RIGHT(BW$1,2)),Holidays!$J$3:$J$937),
IF($T584&gt;=DATEVALUE("10/1/20"&amp;RIGHT(BV$1,2)),NETWORKDAYS($T584,DATEVALUE("9/30/20"&amp;RIGHT(BW$1,2)),Holidays!$J$3:$J$937),"")))),"")/(NETWORKDAYS($T584,$U584,Holidays!$J$3:$J$937)),0))</f>
        <v/>
      </c>
      <c r="BX584" s="87" t="str">
        <f>IF($Q584="","",IFERROR(IF(OR(AND($T584&gt;=DATEVALUE("10/1/20"&amp;RIGHT(BW$1,2)),$T584&lt;=DATEVALUE("9/30/20"&amp;RIGHT(BX$1,2))),AND($U584&gt;=DATEVALUE("10/1/20"&amp;RIGHT(BW$1,2)),$U584&lt;=DATEVALUE("9/30/20"&amp;RIGHT(BX$1,2))),AND($T584&lt;=DATEVALUE("10/1/20"&amp;RIGHT(BW$1,2)),$U584&gt;=DATEVALUE("9/30/20"&amp;RIGHT(BX$1,2)))),
IF(AND($T584&gt;=DATEVALUE("10/1/20"&amp;RIGHT(BW$1,2)),$U584&lt;=DATEVALUE("9/30/20"&amp;RIGHT(BX$1,2))),NETWORKDAYS($T584,$U584,Holidays!$J$3:$J$937),
IF(AND($T584&lt;DATEVALUE("10/1/20"&amp;RIGHT(BW$1,2)),$U584&lt;=DATEVALUE("9/30/20"&amp;RIGHT(BX$1,2))),NETWORKDAYS(DATEVALUE("10/1/20"&amp;RIGHT(BW$1,2)),$U584,Holidays!$J$3:$J$937),
IF($T584&lt;DATEVALUE("10/1/20"&amp;RIGHT(BW$1,2)),NETWORKDAYS(DATEVALUE("10/1/20"&amp;RIGHT(BW$1,2)),DATEVALUE("9/30/20"&amp;RIGHT(BX$1,2)),Holidays!$J$3:$J$937),
IF($T584&gt;=DATEVALUE("10/1/20"&amp;RIGHT(BW$1,2)),NETWORKDAYS($T584,DATEVALUE("9/30/20"&amp;RIGHT(BX$1,2)),Holidays!$J$3:$J$937),"")))),"")/(NETWORKDAYS($T584,$U584,Holidays!$J$3:$J$937)),0))</f>
        <v/>
      </c>
      <c r="BY584" s="87" t="str">
        <f>IF($Q584="","",IFERROR(IF(OR(AND($T584&gt;=DATEVALUE("10/1/20"&amp;RIGHT(BX$1,2)),$T584&lt;=DATEVALUE("9/30/20"&amp;RIGHT(BY$1,2))),AND($U584&gt;=DATEVALUE("10/1/20"&amp;RIGHT(BX$1,2)),$U584&lt;=DATEVALUE("9/30/20"&amp;RIGHT(BY$1,2))),AND($T584&lt;=DATEVALUE("10/1/20"&amp;RIGHT(BX$1,2)),$U584&gt;=DATEVALUE("9/30/20"&amp;RIGHT(BY$1,2)))),
IF(AND($T584&gt;=DATEVALUE("10/1/20"&amp;RIGHT(BX$1,2)),$U584&lt;=DATEVALUE("9/30/20"&amp;RIGHT(BY$1,2))),NETWORKDAYS($T584,$U584,Holidays!$J$3:$J$937),
IF(AND($T584&lt;DATEVALUE("10/1/20"&amp;RIGHT(BX$1,2)),$U584&lt;=DATEVALUE("9/30/20"&amp;RIGHT(BY$1,2))),NETWORKDAYS(DATEVALUE("10/1/20"&amp;RIGHT(BX$1,2)),$U584,Holidays!$J$3:$J$937),
IF($T584&lt;DATEVALUE("10/1/20"&amp;RIGHT(BX$1,2)),NETWORKDAYS(DATEVALUE("10/1/20"&amp;RIGHT(BX$1,2)),DATEVALUE("9/30/20"&amp;RIGHT(BY$1,2)),Holidays!$J$3:$J$937),
IF($T584&gt;=DATEVALUE("10/1/20"&amp;RIGHT(BX$1,2)),NETWORKDAYS($T584,DATEVALUE("9/30/20"&amp;RIGHT(BY$1,2)),Holidays!$J$3:$J$937),"")))),"")/(NETWORKDAYS($T584,$U584,Holidays!$J$3:$J$937)),0))</f>
        <v/>
      </c>
      <c r="BZ584" s="87" t="str">
        <f>IF($Q584="","",IFERROR(IF(OR(AND($T584&gt;=DATEVALUE("10/1/20"&amp;RIGHT(BY$1,2)),$T584&lt;=DATEVALUE("9/30/20"&amp;RIGHT(BZ$1,2))),AND($U584&gt;=DATEVALUE("10/1/20"&amp;RIGHT(BY$1,2)),$U584&lt;=DATEVALUE("9/30/20"&amp;RIGHT(BZ$1,2))),AND($T584&lt;=DATEVALUE("10/1/20"&amp;RIGHT(BY$1,2)),$U584&gt;=DATEVALUE("9/30/20"&amp;RIGHT(BZ$1,2)))),
IF(AND($T584&gt;=DATEVALUE("10/1/20"&amp;RIGHT(BY$1,2)),$U584&lt;=DATEVALUE("9/30/20"&amp;RIGHT(BZ$1,2))),NETWORKDAYS($T584,$U584,Holidays!$J$3:$J$937),
IF(AND($T584&lt;DATEVALUE("10/1/20"&amp;RIGHT(BY$1,2)),$U584&lt;=DATEVALUE("9/30/20"&amp;RIGHT(BZ$1,2))),NETWORKDAYS(DATEVALUE("10/1/20"&amp;RIGHT(BY$1,2)),$U584,Holidays!$J$3:$J$937),
IF($T584&lt;DATEVALUE("10/1/20"&amp;RIGHT(BY$1,2)),NETWORKDAYS(DATEVALUE("10/1/20"&amp;RIGHT(BY$1,2)),DATEVALUE("9/30/20"&amp;RIGHT(BZ$1,2)),Holidays!$J$3:$J$937),
IF($T584&gt;=DATEVALUE("10/1/20"&amp;RIGHT(BY$1,2)),NETWORKDAYS($T584,DATEVALUE("9/30/20"&amp;RIGHT(BZ$1,2)),Holidays!$J$3:$J$937),"")))),"")/(NETWORKDAYS($T584,$U584,Holidays!$J$3:$J$937)),0))</f>
        <v/>
      </c>
      <c r="CA584" s="87" t="str">
        <f>IF($Q584="","",IFERROR(IF(OR(AND($T584&gt;=DATEVALUE("10/1/20"&amp;RIGHT(BZ$1,2)),$T584&lt;=DATEVALUE("9/30/20"&amp;RIGHT(CA$1,2))),AND($U584&gt;=DATEVALUE("10/1/20"&amp;RIGHT(BZ$1,2)),$U584&lt;=DATEVALUE("9/30/20"&amp;RIGHT(CA$1,2))),AND($T584&lt;=DATEVALUE("10/1/20"&amp;RIGHT(BZ$1,2)),$U584&gt;=DATEVALUE("9/30/20"&amp;RIGHT(CA$1,2)))),
IF(AND($T584&gt;=DATEVALUE("10/1/20"&amp;RIGHT(BZ$1,2)),$U584&lt;=DATEVALUE("9/30/20"&amp;RIGHT(CA$1,2))),NETWORKDAYS($T584,$U584,Holidays!$J$3:$J$937),
IF(AND($T584&lt;DATEVALUE("10/1/20"&amp;RIGHT(BZ$1,2)),$U584&lt;=DATEVALUE("9/30/20"&amp;RIGHT(CA$1,2))),NETWORKDAYS(DATEVALUE("10/1/20"&amp;RIGHT(BZ$1,2)),$U584,Holidays!$J$3:$J$937),
IF($T584&lt;DATEVALUE("10/1/20"&amp;RIGHT(BZ$1,2)),NETWORKDAYS(DATEVALUE("10/1/20"&amp;RIGHT(BZ$1,2)),DATEVALUE("9/30/20"&amp;RIGHT(CA$1,2)),Holidays!$J$3:$J$937),
IF($T584&gt;=DATEVALUE("10/1/20"&amp;RIGHT(BZ$1,2)),NETWORKDAYS($T584,DATEVALUE("9/30/20"&amp;RIGHT(CA$1,2)),Holidays!$J$3:$J$937),"")))),"")/(NETWORKDAYS($T584,$U584,Holidays!$J$3:$J$937)),0))</f>
        <v/>
      </c>
      <c r="CB584" s="87" t="str">
        <f>IF($Q584="","",IFERROR(IF(OR(AND($T584&gt;=DATEVALUE("10/1/20"&amp;RIGHT(CA$1,2)),$T584&lt;=DATEVALUE("9/30/20"&amp;RIGHT(CB$1,2))),AND($U584&gt;=DATEVALUE("10/1/20"&amp;RIGHT(CA$1,2)),$U584&lt;=DATEVALUE("9/30/20"&amp;RIGHT(CB$1,2))),AND($T584&lt;=DATEVALUE("10/1/20"&amp;RIGHT(CA$1,2)),$U584&gt;=DATEVALUE("9/30/20"&amp;RIGHT(CB$1,2)))),
IF(AND($T584&gt;=DATEVALUE("10/1/20"&amp;RIGHT(CA$1,2)),$U584&lt;=DATEVALUE("9/30/20"&amp;RIGHT(CB$1,2))),NETWORKDAYS($T584,$U584,Holidays!$J$3:$J$937),
IF(AND($T584&lt;DATEVALUE("10/1/20"&amp;RIGHT(CA$1,2)),$U584&lt;=DATEVALUE("9/30/20"&amp;RIGHT(CB$1,2))),NETWORKDAYS(DATEVALUE("10/1/20"&amp;RIGHT(CA$1,2)),$U584,Holidays!$J$3:$J$937),
IF($T584&lt;DATEVALUE("10/1/20"&amp;RIGHT(CA$1,2)),NETWORKDAYS(DATEVALUE("10/1/20"&amp;RIGHT(CA$1,2)),DATEVALUE("9/30/20"&amp;RIGHT(CB$1,2)),Holidays!$J$3:$J$937),
IF($T584&gt;=DATEVALUE("10/1/20"&amp;RIGHT(CA$1,2)),NETWORKDAYS($T584,DATEVALUE("9/30/20"&amp;RIGHT(CB$1,2)),Holidays!$J$3:$J$937),"")))),"")/(NETWORKDAYS($T584,$U584,Holidays!$J$3:$J$937)),0))</f>
        <v/>
      </c>
    </row>
    <row r="585" spans="1:80">
      <c r="A585" s="97"/>
      <c r="B585" s="98" t="str">
        <f ca="1">IF(NOT($A585=""),OFFSET('WBS Reference &amp; User Procedure'!$A$1,MATCH($A585,'WBS Reference &amp; User Procedure'!$A:$A,0)-1,1),"")</f>
        <v/>
      </c>
      <c r="D585" s="97"/>
      <c r="I585" s="78"/>
      <c r="T585" s="104" t="str">
        <f>IF(NOT(Q585=""),IF(NOT($S585=""),$S585,#REF!),"")</f>
        <v/>
      </c>
      <c r="U585" s="104" t="str">
        <f>IF(NOT(Q585=""),WORKDAY(T585,Q585,Holidays!$J$3:$J$937),"")</f>
        <v/>
      </c>
      <c r="V585" s="104"/>
      <c r="W585" s="104"/>
      <c r="X585" s="101" t="str">
        <f t="shared" si="123"/>
        <v/>
      </c>
      <c r="AL585" s="87" t="str">
        <f t="shared" ca="1" si="120"/>
        <v/>
      </c>
      <c r="AN585" s="87" t="str">
        <f t="shared" ca="1" si="128"/>
        <v/>
      </c>
      <c r="AO585" s="87" t="str">
        <f t="shared" ca="1" si="128"/>
        <v/>
      </c>
      <c r="AP585" s="87" t="str">
        <f t="shared" ca="1" si="128"/>
        <v/>
      </c>
      <c r="AQ585" s="87" t="str">
        <f t="shared" ca="1" si="128"/>
        <v/>
      </c>
      <c r="AR585" s="87" t="str">
        <f t="shared" ca="1" si="128"/>
        <v/>
      </c>
      <c r="AS585" s="87" t="str">
        <f t="shared" ca="1" si="128"/>
        <v/>
      </c>
      <c r="AT585" s="87" t="str">
        <f t="shared" ca="1" si="128"/>
        <v/>
      </c>
      <c r="AU585" s="87" t="str">
        <f t="shared" ca="1" si="128"/>
        <v/>
      </c>
      <c r="AV585" s="87" t="str">
        <f t="shared" ca="1" si="128"/>
        <v/>
      </c>
      <c r="AW585" s="87" t="str">
        <f t="shared" ca="1" si="128"/>
        <v/>
      </c>
      <c r="AX585" s="87" t="str">
        <f t="shared" ca="1" si="129"/>
        <v/>
      </c>
      <c r="AY585" s="87" t="str">
        <f t="shared" ca="1" si="129"/>
        <v/>
      </c>
      <c r="AZ585" s="87" t="str">
        <f t="shared" ca="1" si="129"/>
        <v/>
      </c>
      <c r="BA585" s="87" t="str">
        <f t="shared" ca="1" si="129"/>
        <v/>
      </c>
      <c r="BB585" s="87" t="str">
        <f t="shared" ca="1" si="129"/>
        <v/>
      </c>
      <c r="BC585" s="87" t="str">
        <f t="shared" ca="1" si="129"/>
        <v/>
      </c>
      <c r="BD585" s="87" t="str">
        <f t="shared" ca="1" si="129"/>
        <v/>
      </c>
      <c r="BE585" s="87" t="str">
        <f t="shared" ca="1" si="129"/>
        <v/>
      </c>
      <c r="BF585" s="87" t="str">
        <f t="shared" ca="1" si="129"/>
        <v/>
      </c>
      <c r="BG585" s="87" t="str">
        <f t="shared" ca="1" si="129"/>
        <v/>
      </c>
      <c r="BI585" s="87" t="str">
        <f>IF($Q585="","",IFERROR(IF(OR(AND($T585&gt;=DATEVALUE("10/1/20"&amp;RIGHT(BH$1,2)),$T585&lt;=DATEVALUE("9/30/20"&amp;RIGHT(BI$1,2))),AND($U585&gt;=DATEVALUE("10/1/20"&amp;RIGHT(BH$1,2)),$U585&lt;=DATEVALUE("9/30/20"&amp;RIGHT(BI$1,2))),AND($T585&lt;=DATEVALUE("10/1/20"&amp;RIGHT(BH$1,2)),$U585&gt;=DATEVALUE("9/30/20"&amp;RIGHT(BI$1,2)))),
IF(AND($T585&gt;=DATEVALUE("10/1/20"&amp;RIGHT(BH$1,2)),$U585&lt;=DATEVALUE("9/30/20"&amp;RIGHT(BI$1,2))),NETWORKDAYS($T585,$U585,Holidays!$J$3:$J$937),
IF(AND($T585&lt;DATEVALUE("10/1/20"&amp;RIGHT(BH$1,2)),$U585&lt;=DATEVALUE("9/30/20"&amp;RIGHT(BI$1,2))),NETWORKDAYS(DATEVALUE("10/1/20"&amp;RIGHT(BH$1,2)),$U585,Holidays!$J$3:$J$937),
IF($T585&lt;DATEVALUE("10/1/20"&amp;RIGHT(BH$1,2)),NETWORKDAYS(DATEVALUE("10/1/20"&amp;RIGHT(BH$1,2)),DATEVALUE("9/30/20"&amp;RIGHT(BI$1,2)),Holidays!$J$3:$J$937),
IF($T585&gt;=DATEVALUE("10/1/20"&amp;RIGHT(BH$1,2)),NETWORKDAYS($T585,DATEVALUE("9/30/20"&amp;RIGHT(BI$1,2)),Holidays!$J$3:$J$937),"")))),"")/(NETWORKDAYS($T585,$U585,Holidays!$J$3:$J$937)),0))</f>
        <v/>
      </c>
      <c r="BJ585" s="87" t="str">
        <f>IF($Q585="","",IFERROR(IF(OR(AND($T585&gt;=DATEVALUE("10/1/20"&amp;RIGHT(BI$1,2)),$T585&lt;=DATEVALUE("9/30/20"&amp;RIGHT(BJ$1,2))),AND($U585&gt;=DATEVALUE("10/1/20"&amp;RIGHT(BI$1,2)),$U585&lt;=DATEVALUE("9/30/20"&amp;RIGHT(BJ$1,2))),AND($T585&lt;=DATEVALUE("10/1/20"&amp;RIGHT(BI$1,2)),$U585&gt;=DATEVALUE("9/30/20"&amp;RIGHT(BJ$1,2)))),
IF(AND($T585&gt;=DATEVALUE("10/1/20"&amp;RIGHT(BI$1,2)),$U585&lt;=DATEVALUE("9/30/20"&amp;RIGHT(BJ$1,2))),NETWORKDAYS($T585,$U585,Holidays!$J$3:$J$937),
IF(AND($T585&lt;DATEVALUE("10/1/20"&amp;RIGHT(BI$1,2)),$U585&lt;=DATEVALUE("9/30/20"&amp;RIGHT(BJ$1,2))),NETWORKDAYS(DATEVALUE("10/1/20"&amp;RIGHT(BI$1,2)),$U585,Holidays!$J$3:$J$937),
IF($T585&lt;DATEVALUE("10/1/20"&amp;RIGHT(BI$1,2)),NETWORKDAYS(DATEVALUE("10/1/20"&amp;RIGHT(BI$1,2)),DATEVALUE("9/30/20"&amp;RIGHT(BJ$1,2)),Holidays!$J$3:$J$937),
IF($T585&gt;=DATEVALUE("10/1/20"&amp;RIGHT(BI$1,2)),NETWORKDAYS($T585,DATEVALUE("9/30/20"&amp;RIGHT(BJ$1,2)),Holidays!$J$3:$J$937),"")))),"")/(NETWORKDAYS($T585,$U585,Holidays!$J$3:$J$937)),0))</f>
        <v/>
      </c>
      <c r="BK585" s="87" t="str">
        <f>IF($Q585="","",IFERROR(IF(OR(AND($T585&gt;=DATEVALUE("10/1/20"&amp;RIGHT(BJ$1,2)),$T585&lt;=DATEVALUE("9/30/20"&amp;RIGHT(BK$1,2))),AND($U585&gt;=DATEVALUE("10/1/20"&amp;RIGHT(BJ$1,2)),$U585&lt;=DATEVALUE("9/30/20"&amp;RIGHT(BK$1,2))),AND($T585&lt;=DATEVALUE("10/1/20"&amp;RIGHT(BJ$1,2)),$U585&gt;=DATEVALUE("9/30/20"&amp;RIGHT(BK$1,2)))),
IF(AND($T585&gt;=DATEVALUE("10/1/20"&amp;RIGHT(BJ$1,2)),$U585&lt;=DATEVALUE("9/30/20"&amp;RIGHT(BK$1,2))),NETWORKDAYS($T585,$U585,Holidays!$J$3:$J$937),
IF(AND($T585&lt;DATEVALUE("10/1/20"&amp;RIGHT(BJ$1,2)),$U585&lt;=DATEVALUE("9/30/20"&amp;RIGHT(BK$1,2))),NETWORKDAYS(DATEVALUE("10/1/20"&amp;RIGHT(BJ$1,2)),$U585,Holidays!$J$3:$J$937),
IF($T585&lt;DATEVALUE("10/1/20"&amp;RIGHT(BJ$1,2)),NETWORKDAYS(DATEVALUE("10/1/20"&amp;RIGHT(BJ$1,2)),DATEVALUE("9/30/20"&amp;RIGHT(BK$1,2)),Holidays!$J$3:$J$937),
IF($T585&gt;=DATEVALUE("10/1/20"&amp;RIGHT(BJ$1,2)),NETWORKDAYS($T585,DATEVALUE("9/30/20"&amp;RIGHT(BK$1,2)),Holidays!$J$3:$J$937),"")))),"")/(NETWORKDAYS($T585,$U585,Holidays!$J$3:$J$937)),0))</f>
        <v/>
      </c>
      <c r="BL585" s="87" t="str">
        <f>IF($Q585="","",IFERROR(IF(OR(AND($T585&gt;=DATEVALUE("10/1/20"&amp;RIGHT(BK$1,2)),$T585&lt;=DATEVALUE("9/30/20"&amp;RIGHT(BL$1,2))),AND($U585&gt;=DATEVALUE("10/1/20"&amp;RIGHT(BK$1,2)),$U585&lt;=DATEVALUE("9/30/20"&amp;RIGHT(BL$1,2))),AND($T585&lt;=DATEVALUE("10/1/20"&amp;RIGHT(BK$1,2)),$U585&gt;=DATEVALUE("9/30/20"&amp;RIGHT(BL$1,2)))),
IF(AND($T585&gt;=DATEVALUE("10/1/20"&amp;RIGHT(BK$1,2)),$U585&lt;=DATEVALUE("9/30/20"&amp;RIGHT(BL$1,2))),NETWORKDAYS($T585,$U585,Holidays!$J$3:$J$937),
IF(AND($T585&lt;DATEVALUE("10/1/20"&amp;RIGHT(BK$1,2)),$U585&lt;=DATEVALUE("9/30/20"&amp;RIGHT(BL$1,2))),NETWORKDAYS(DATEVALUE("10/1/20"&amp;RIGHT(BK$1,2)),$U585,Holidays!$J$3:$J$937),
IF($T585&lt;DATEVALUE("10/1/20"&amp;RIGHT(BK$1,2)),NETWORKDAYS(DATEVALUE("10/1/20"&amp;RIGHT(BK$1,2)),DATEVALUE("9/30/20"&amp;RIGHT(BL$1,2)),Holidays!$J$3:$J$937),
IF($T585&gt;=DATEVALUE("10/1/20"&amp;RIGHT(BK$1,2)),NETWORKDAYS($T585,DATEVALUE("9/30/20"&amp;RIGHT(BL$1,2)),Holidays!$J$3:$J$937),"")))),"")/(NETWORKDAYS($T585,$U585,Holidays!$J$3:$J$937)),0))</f>
        <v/>
      </c>
      <c r="BM585" s="87" t="str">
        <f>IF($Q585="","",IFERROR(IF(OR(AND($T585&gt;=DATEVALUE("10/1/20"&amp;RIGHT(BL$1,2)),$T585&lt;=DATEVALUE("9/30/20"&amp;RIGHT(BM$1,2))),AND($U585&gt;=DATEVALUE("10/1/20"&amp;RIGHT(BL$1,2)),$U585&lt;=DATEVALUE("9/30/20"&amp;RIGHT(BM$1,2))),AND($T585&lt;=DATEVALUE("10/1/20"&amp;RIGHT(BL$1,2)),$U585&gt;=DATEVALUE("9/30/20"&amp;RIGHT(BM$1,2)))),
IF(AND($T585&gt;=DATEVALUE("10/1/20"&amp;RIGHT(BL$1,2)),$U585&lt;=DATEVALUE("9/30/20"&amp;RIGHT(BM$1,2))),NETWORKDAYS($T585,$U585,Holidays!$J$3:$J$937),
IF(AND($T585&lt;DATEVALUE("10/1/20"&amp;RIGHT(BL$1,2)),$U585&lt;=DATEVALUE("9/30/20"&amp;RIGHT(BM$1,2))),NETWORKDAYS(DATEVALUE("10/1/20"&amp;RIGHT(BL$1,2)),$U585,Holidays!$J$3:$J$937),
IF($T585&lt;DATEVALUE("10/1/20"&amp;RIGHT(BL$1,2)),NETWORKDAYS(DATEVALUE("10/1/20"&amp;RIGHT(BL$1,2)),DATEVALUE("9/30/20"&amp;RIGHT(BM$1,2)),Holidays!$J$3:$J$937),
IF($T585&gt;=DATEVALUE("10/1/20"&amp;RIGHT(BL$1,2)),NETWORKDAYS($T585,DATEVALUE("9/30/20"&amp;RIGHT(BM$1,2)),Holidays!$J$3:$J$937),"")))),"")/(NETWORKDAYS($T585,$U585,Holidays!$J$3:$J$937)),0))</f>
        <v/>
      </c>
      <c r="BN585" s="87" t="str">
        <f>IF($Q585="","",IFERROR(IF(OR(AND($T585&gt;=DATEVALUE("10/1/20"&amp;RIGHT(BM$1,2)),$T585&lt;=DATEVALUE("9/30/20"&amp;RIGHT(BN$1,2))),AND($U585&gt;=DATEVALUE("10/1/20"&amp;RIGHT(BM$1,2)),$U585&lt;=DATEVALUE("9/30/20"&amp;RIGHT(BN$1,2))),AND($T585&lt;=DATEVALUE("10/1/20"&amp;RIGHT(BM$1,2)),$U585&gt;=DATEVALUE("9/30/20"&amp;RIGHT(BN$1,2)))),
IF(AND($T585&gt;=DATEVALUE("10/1/20"&amp;RIGHT(BM$1,2)),$U585&lt;=DATEVALUE("9/30/20"&amp;RIGHT(BN$1,2))),NETWORKDAYS($T585,$U585,Holidays!$J$3:$J$937),
IF(AND($T585&lt;DATEVALUE("10/1/20"&amp;RIGHT(BM$1,2)),$U585&lt;=DATEVALUE("9/30/20"&amp;RIGHT(BN$1,2))),NETWORKDAYS(DATEVALUE("10/1/20"&amp;RIGHT(BM$1,2)),$U585,Holidays!$J$3:$J$937),
IF($T585&lt;DATEVALUE("10/1/20"&amp;RIGHT(BM$1,2)),NETWORKDAYS(DATEVALUE("10/1/20"&amp;RIGHT(BM$1,2)),DATEVALUE("9/30/20"&amp;RIGHT(BN$1,2)),Holidays!$J$3:$J$937),
IF($T585&gt;=DATEVALUE("10/1/20"&amp;RIGHT(BM$1,2)),NETWORKDAYS($T585,DATEVALUE("9/30/20"&amp;RIGHT(BN$1,2)),Holidays!$J$3:$J$937),"")))),"")/(NETWORKDAYS($T585,$U585,Holidays!$J$3:$J$937)),0))</f>
        <v/>
      </c>
      <c r="BO585" s="87" t="str">
        <f>IF($Q585="","",IFERROR(IF(OR(AND($T585&gt;=DATEVALUE("10/1/20"&amp;RIGHT(BN$1,2)),$T585&lt;=DATEVALUE("9/30/20"&amp;RIGHT(BO$1,2))),AND($U585&gt;=DATEVALUE("10/1/20"&amp;RIGHT(BN$1,2)),$U585&lt;=DATEVALUE("9/30/20"&amp;RIGHT(BO$1,2))),AND($T585&lt;=DATEVALUE("10/1/20"&amp;RIGHT(BN$1,2)),$U585&gt;=DATEVALUE("9/30/20"&amp;RIGHT(BO$1,2)))),
IF(AND($T585&gt;=DATEVALUE("10/1/20"&amp;RIGHT(BN$1,2)),$U585&lt;=DATEVALUE("9/30/20"&amp;RIGHT(BO$1,2))),NETWORKDAYS($T585,$U585,Holidays!$J$3:$J$937),
IF(AND($T585&lt;DATEVALUE("10/1/20"&amp;RIGHT(BN$1,2)),$U585&lt;=DATEVALUE("9/30/20"&amp;RIGHT(BO$1,2))),NETWORKDAYS(DATEVALUE("10/1/20"&amp;RIGHT(BN$1,2)),$U585,Holidays!$J$3:$J$937),
IF($T585&lt;DATEVALUE("10/1/20"&amp;RIGHT(BN$1,2)),NETWORKDAYS(DATEVALUE("10/1/20"&amp;RIGHT(BN$1,2)),DATEVALUE("9/30/20"&amp;RIGHT(BO$1,2)),Holidays!$J$3:$J$937),
IF($T585&gt;=DATEVALUE("10/1/20"&amp;RIGHT(BN$1,2)),NETWORKDAYS($T585,DATEVALUE("9/30/20"&amp;RIGHT(BO$1,2)),Holidays!$J$3:$J$937),"")))),"")/(NETWORKDAYS($T585,$U585,Holidays!$J$3:$J$937)),0))</f>
        <v/>
      </c>
      <c r="BP585" s="87" t="str">
        <f>IF($Q585="","",IFERROR(IF(OR(AND($T585&gt;=DATEVALUE("10/1/20"&amp;RIGHT(BO$1,2)),$T585&lt;=DATEVALUE("9/30/20"&amp;RIGHT(BP$1,2))),AND($U585&gt;=DATEVALUE("10/1/20"&amp;RIGHT(BO$1,2)),$U585&lt;=DATEVALUE("9/30/20"&amp;RIGHT(BP$1,2))),AND($T585&lt;=DATEVALUE("10/1/20"&amp;RIGHT(BO$1,2)),$U585&gt;=DATEVALUE("9/30/20"&amp;RIGHT(BP$1,2)))),
IF(AND($T585&gt;=DATEVALUE("10/1/20"&amp;RIGHT(BO$1,2)),$U585&lt;=DATEVALUE("9/30/20"&amp;RIGHT(BP$1,2))),NETWORKDAYS($T585,$U585,Holidays!$J$3:$J$937),
IF(AND($T585&lt;DATEVALUE("10/1/20"&amp;RIGHT(BO$1,2)),$U585&lt;=DATEVALUE("9/30/20"&amp;RIGHT(BP$1,2))),NETWORKDAYS(DATEVALUE("10/1/20"&amp;RIGHT(BO$1,2)),$U585,Holidays!$J$3:$J$937),
IF($T585&lt;DATEVALUE("10/1/20"&amp;RIGHT(BO$1,2)),NETWORKDAYS(DATEVALUE("10/1/20"&amp;RIGHT(BO$1,2)),DATEVALUE("9/30/20"&amp;RIGHT(BP$1,2)),Holidays!$J$3:$J$937),
IF($T585&gt;=DATEVALUE("10/1/20"&amp;RIGHT(BO$1,2)),NETWORKDAYS($T585,DATEVALUE("9/30/20"&amp;RIGHT(BP$1,2)),Holidays!$J$3:$J$937),"")))),"")/(NETWORKDAYS($T585,$U585,Holidays!$J$3:$J$937)),0))</f>
        <v/>
      </c>
      <c r="BQ585" s="87" t="str">
        <f>IF($Q585="","",IFERROR(IF(OR(AND($T585&gt;=DATEVALUE("10/1/20"&amp;RIGHT(BP$1,2)),$T585&lt;=DATEVALUE("9/30/20"&amp;RIGHT(BQ$1,2))),AND($U585&gt;=DATEVALUE("10/1/20"&amp;RIGHT(BP$1,2)),$U585&lt;=DATEVALUE("9/30/20"&amp;RIGHT(BQ$1,2))),AND($T585&lt;=DATEVALUE("10/1/20"&amp;RIGHT(BP$1,2)),$U585&gt;=DATEVALUE("9/30/20"&amp;RIGHT(BQ$1,2)))),
IF(AND($T585&gt;=DATEVALUE("10/1/20"&amp;RIGHT(BP$1,2)),$U585&lt;=DATEVALUE("9/30/20"&amp;RIGHT(BQ$1,2))),NETWORKDAYS($T585,$U585,Holidays!$J$3:$J$937),
IF(AND($T585&lt;DATEVALUE("10/1/20"&amp;RIGHT(BP$1,2)),$U585&lt;=DATEVALUE("9/30/20"&amp;RIGHT(BQ$1,2))),NETWORKDAYS(DATEVALUE("10/1/20"&amp;RIGHT(BP$1,2)),$U585,Holidays!$J$3:$J$937),
IF($T585&lt;DATEVALUE("10/1/20"&amp;RIGHT(BP$1,2)),NETWORKDAYS(DATEVALUE("10/1/20"&amp;RIGHT(BP$1,2)),DATEVALUE("9/30/20"&amp;RIGHT(BQ$1,2)),Holidays!$J$3:$J$937),
IF($T585&gt;=DATEVALUE("10/1/20"&amp;RIGHT(BP$1,2)),NETWORKDAYS($T585,DATEVALUE("9/30/20"&amp;RIGHT(BQ$1,2)),Holidays!$J$3:$J$937),"")))),"")/(NETWORKDAYS($T585,$U585,Holidays!$J$3:$J$937)),0))</f>
        <v/>
      </c>
      <c r="BR585" s="87" t="str">
        <f>IF($Q585="","",IFERROR(IF(OR(AND($T585&gt;=DATEVALUE("10/1/20"&amp;RIGHT(BQ$1,2)),$T585&lt;=DATEVALUE("9/30/20"&amp;RIGHT(BR$1,2))),AND($U585&gt;=DATEVALUE("10/1/20"&amp;RIGHT(BQ$1,2)),$U585&lt;=DATEVALUE("9/30/20"&amp;RIGHT(BR$1,2))),AND($T585&lt;=DATEVALUE("10/1/20"&amp;RIGHT(BQ$1,2)),$U585&gt;=DATEVALUE("9/30/20"&amp;RIGHT(BR$1,2)))),
IF(AND($T585&gt;=DATEVALUE("10/1/20"&amp;RIGHT(BQ$1,2)),$U585&lt;=DATEVALUE("9/30/20"&amp;RIGHT(BR$1,2))),NETWORKDAYS($T585,$U585,Holidays!$J$3:$J$937),
IF(AND($T585&lt;DATEVALUE("10/1/20"&amp;RIGHT(BQ$1,2)),$U585&lt;=DATEVALUE("9/30/20"&amp;RIGHT(BR$1,2))),NETWORKDAYS(DATEVALUE("10/1/20"&amp;RIGHT(BQ$1,2)),$U585,Holidays!$J$3:$J$937),
IF($T585&lt;DATEVALUE("10/1/20"&amp;RIGHT(BQ$1,2)),NETWORKDAYS(DATEVALUE("10/1/20"&amp;RIGHT(BQ$1,2)),DATEVALUE("9/30/20"&amp;RIGHT(BR$1,2)),Holidays!$J$3:$J$937),
IF($T585&gt;=DATEVALUE("10/1/20"&amp;RIGHT(BQ$1,2)),NETWORKDAYS($T585,DATEVALUE("9/30/20"&amp;RIGHT(BR$1,2)),Holidays!$J$3:$J$937),"")))),"")/(NETWORKDAYS($T585,$U585,Holidays!$J$3:$J$937)),0))</f>
        <v/>
      </c>
      <c r="BS585" s="87" t="str">
        <f>IF($Q585="","",IFERROR(IF(OR(AND($T585&gt;=DATEVALUE("10/1/20"&amp;RIGHT(BR$1,2)),$T585&lt;=DATEVALUE("9/30/20"&amp;RIGHT(BS$1,2))),AND($U585&gt;=DATEVALUE("10/1/20"&amp;RIGHT(BR$1,2)),$U585&lt;=DATEVALUE("9/30/20"&amp;RIGHT(BS$1,2))),AND($T585&lt;=DATEVALUE("10/1/20"&amp;RIGHT(BR$1,2)),$U585&gt;=DATEVALUE("9/30/20"&amp;RIGHT(BS$1,2)))),
IF(AND($T585&gt;=DATEVALUE("10/1/20"&amp;RIGHT(BR$1,2)),$U585&lt;=DATEVALUE("9/30/20"&amp;RIGHT(BS$1,2))),NETWORKDAYS($T585,$U585,Holidays!$J$3:$J$937),
IF(AND($T585&lt;DATEVALUE("10/1/20"&amp;RIGHT(BR$1,2)),$U585&lt;=DATEVALUE("9/30/20"&amp;RIGHT(BS$1,2))),NETWORKDAYS(DATEVALUE("10/1/20"&amp;RIGHT(BR$1,2)),$U585,Holidays!$J$3:$J$937),
IF($T585&lt;DATEVALUE("10/1/20"&amp;RIGHT(BR$1,2)),NETWORKDAYS(DATEVALUE("10/1/20"&amp;RIGHT(BR$1,2)),DATEVALUE("9/30/20"&amp;RIGHT(BS$1,2)),Holidays!$J$3:$J$937),
IF($T585&gt;=DATEVALUE("10/1/20"&amp;RIGHT(BR$1,2)),NETWORKDAYS($T585,DATEVALUE("9/30/20"&amp;RIGHT(BS$1,2)),Holidays!$J$3:$J$937),"")))),"")/(NETWORKDAYS($T585,$U585,Holidays!$J$3:$J$937)),0))</f>
        <v/>
      </c>
      <c r="BT585" s="87" t="str">
        <f>IF($Q585="","",IFERROR(IF(OR(AND($T585&gt;=DATEVALUE("10/1/20"&amp;RIGHT(BS$1,2)),$T585&lt;=DATEVALUE("9/30/20"&amp;RIGHT(BT$1,2))),AND($U585&gt;=DATEVALUE("10/1/20"&amp;RIGHT(BS$1,2)),$U585&lt;=DATEVALUE("9/30/20"&amp;RIGHT(BT$1,2))),AND($T585&lt;=DATEVALUE("10/1/20"&amp;RIGHT(BS$1,2)),$U585&gt;=DATEVALUE("9/30/20"&amp;RIGHT(BT$1,2)))),
IF(AND($T585&gt;=DATEVALUE("10/1/20"&amp;RIGHT(BS$1,2)),$U585&lt;=DATEVALUE("9/30/20"&amp;RIGHT(BT$1,2))),NETWORKDAYS($T585,$U585,Holidays!$J$3:$J$937),
IF(AND($T585&lt;DATEVALUE("10/1/20"&amp;RIGHT(BS$1,2)),$U585&lt;=DATEVALUE("9/30/20"&amp;RIGHT(BT$1,2))),NETWORKDAYS(DATEVALUE("10/1/20"&amp;RIGHT(BS$1,2)),$U585,Holidays!$J$3:$J$937),
IF($T585&lt;DATEVALUE("10/1/20"&amp;RIGHT(BS$1,2)),NETWORKDAYS(DATEVALUE("10/1/20"&amp;RIGHT(BS$1,2)),DATEVALUE("9/30/20"&amp;RIGHT(BT$1,2)),Holidays!$J$3:$J$937),
IF($T585&gt;=DATEVALUE("10/1/20"&amp;RIGHT(BS$1,2)),NETWORKDAYS($T585,DATEVALUE("9/30/20"&amp;RIGHT(BT$1,2)),Holidays!$J$3:$J$937),"")))),"")/(NETWORKDAYS($T585,$U585,Holidays!$J$3:$J$937)),0))</f>
        <v/>
      </c>
      <c r="BU585" s="87" t="str">
        <f>IF($Q585="","",IFERROR(IF(OR(AND($T585&gt;=DATEVALUE("10/1/20"&amp;RIGHT(BT$1,2)),$T585&lt;=DATEVALUE("9/30/20"&amp;RIGHT(BU$1,2))),AND($U585&gt;=DATEVALUE("10/1/20"&amp;RIGHT(BT$1,2)),$U585&lt;=DATEVALUE("9/30/20"&amp;RIGHT(BU$1,2))),AND($T585&lt;=DATEVALUE("10/1/20"&amp;RIGHT(BT$1,2)),$U585&gt;=DATEVALUE("9/30/20"&amp;RIGHT(BU$1,2)))),
IF(AND($T585&gt;=DATEVALUE("10/1/20"&amp;RIGHT(BT$1,2)),$U585&lt;=DATEVALUE("9/30/20"&amp;RIGHT(BU$1,2))),NETWORKDAYS($T585,$U585,Holidays!$J$3:$J$937),
IF(AND($T585&lt;DATEVALUE("10/1/20"&amp;RIGHT(BT$1,2)),$U585&lt;=DATEVALUE("9/30/20"&amp;RIGHT(BU$1,2))),NETWORKDAYS(DATEVALUE("10/1/20"&amp;RIGHT(BT$1,2)),$U585,Holidays!$J$3:$J$937),
IF($T585&lt;DATEVALUE("10/1/20"&amp;RIGHT(BT$1,2)),NETWORKDAYS(DATEVALUE("10/1/20"&amp;RIGHT(BT$1,2)),DATEVALUE("9/30/20"&amp;RIGHT(BU$1,2)),Holidays!$J$3:$J$937),
IF($T585&gt;=DATEVALUE("10/1/20"&amp;RIGHT(BT$1,2)),NETWORKDAYS($T585,DATEVALUE("9/30/20"&amp;RIGHT(BU$1,2)),Holidays!$J$3:$J$937),"")))),"")/(NETWORKDAYS($T585,$U585,Holidays!$J$3:$J$937)),0))</f>
        <v/>
      </c>
      <c r="BV585" s="87" t="str">
        <f>IF($Q585="","",IFERROR(IF(OR(AND($T585&gt;=DATEVALUE("10/1/20"&amp;RIGHT(BU$1,2)),$T585&lt;=DATEVALUE("9/30/20"&amp;RIGHT(BV$1,2))),AND($U585&gt;=DATEVALUE("10/1/20"&amp;RIGHT(BU$1,2)),$U585&lt;=DATEVALUE("9/30/20"&amp;RIGHT(BV$1,2))),AND($T585&lt;=DATEVALUE("10/1/20"&amp;RIGHT(BU$1,2)),$U585&gt;=DATEVALUE("9/30/20"&amp;RIGHT(BV$1,2)))),
IF(AND($T585&gt;=DATEVALUE("10/1/20"&amp;RIGHT(BU$1,2)),$U585&lt;=DATEVALUE("9/30/20"&amp;RIGHT(BV$1,2))),NETWORKDAYS($T585,$U585,Holidays!$J$3:$J$937),
IF(AND($T585&lt;DATEVALUE("10/1/20"&amp;RIGHT(BU$1,2)),$U585&lt;=DATEVALUE("9/30/20"&amp;RIGHT(BV$1,2))),NETWORKDAYS(DATEVALUE("10/1/20"&amp;RIGHT(BU$1,2)),$U585,Holidays!$J$3:$J$937),
IF($T585&lt;DATEVALUE("10/1/20"&amp;RIGHT(BU$1,2)),NETWORKDAYS(DATEVALUE("10/1/20"&amp;RIGHT(BU$1,2)),DATEVALUE("9/30/20"&amp;RIGHT(BV$1,2)),Holidays!$J$3:$J$937),
IF($T585&gt;=DATEVALUE("10/1/20"&amp;RIGHT(BU$1,2)),NETWORKDAYS($T585,DATEVALUE("9/30/20"&amp;RIGHT(BV$1,2)),Holidays!$J$3:$J$937),"")))),"")/(NETWORKDAYS($T585,$U585,Holidays!$J$3:$J$937)),0))</f>
        <v/>
      </c>
      <c r="BW585" s="87" t="str">
        <f>IF($Q585="","",IFERROR(IF(OR(AND($T585&gt;=DATEVALUE("10/1/20"&amp;RIGHT(BV$1,2)),$T585&lt;=DATEVALUE("9/30/20"&amp;RIGHT(BW$1,2))),AND($U585&gt;=DATEVALUE("10/1/20"&amp;RIGHT(BV$1,2)),$U585&lt;=DATEVALUE("9/30/20"&amp;RIGHT(BW$1,2))),AND($T585&lt;=DATEVALUE("10/1/20"&amp;RIGHT(BV$1,2)),$U585&gt;=DATEVALUE("9/30/20"&amp;RIGHT(BW$1,2)))),
IF(AND($T585&gt;=DATEVALUE("10/1/20"&amp;RIGHT(BV$1,2)),$U585&lt;=DATEVALUE("9/30/20"&amp;RIGHT(BW$1,2))),NETWORKDAYS($T585,$U585,Holidays!$J$3:$J$937),
IF(AND($T585&lt;DATEVALUE("10/1/20"&amp;RIGHT(BV$1,2)),$U585&lt;=DATEVALUE("9/30/20"&amp;RIGHT(BW$1,2))),NETWORKDAYS(DATEVALUE("10/1/20"&amp;RIGHT(BV$1,2)),$U585,Holidays!$J$3:$J$937),
IF($T585&lt;DATEVALUE("10/1/20"&amp;RIGHT(BV$1,2)),NETWORKDAYS(DATEVALUE("10/1/20"&amp;RIGHT(BV$1,2)),DATEVALUE("9/30/20"&amp;RIGHT(BW$1,2)),Holidays!$J$3:$J$937),
IF($T585&gt;=DATEVALUE("10/1/20"&amp;RIGHT(BV$1,2)),NETWORKDAYS($T585,DATEVALUE("9/30/20"&amp;RIGHT(BW$1,2)),Holidays!$J$3:$J$937),"")))),"")/(NETWORKDAYS($T585,$U585,Holidays!$J$3:$J$937)),0))</f>
        <v/>
      </c>
      <c r="BX585" s="87" t="str">
        <f>IF($Q585="","",IFERROR(IF(OR(AND($T585&gt;=DATEVALUE("10/1/20"&amp;RIGHT(BW$1,2)),$T585&lt;=DATEVALUE("9/30/20"&amp;RIGHT(BX$1,2))),AND($U585&gt;=DATEVALUE("10/1/20"&amp;RIGHT(BW$1,2)),$U585&lt;=DATEVALUE("9/30/20"&amp;RIGHT(BX$1,2))),AND($T585&lt;=DATEVALUE("10/1/20"&amp;RIGHT(BW$1,2)),$U585&gt;=DATEVALUE("9/30/20"&amp;RIGHT(BX$1,2)))),
IF(AND($T585&gt;=DATEVALUE("10/1/20"&amp;RIGHT(BW$1,2)),$U585&lt;=DATEVALUE("9/30/20"&amp;RIGHT(BX$1,2))),NETWORKDAYS($T585,$U585,Holidays!$J$3:$J$937),
IF(AND($T585&lt;DATEVALUE("10/1/20"&amp;RIGHT(BW$1,2)),$U585&lt;=DATEVALUE("9/30/20"&amp;RIGHT(BX$1,2))),NETWORKDAYS(DATEVALUE("10/1/20"&amp;RIGHT(BW$1,2)),$U585,Holidays!$J$3:$J$937),
IF($T585&lt;DATEVALUE("10/1/20"&amp;RIGHT(BW$1,2)),NETWORKDAYS(DATEVALUE("10/1/20"&amp;RIGHT(BW$1,2)),DATEVALUE("9/30/20"&amp;RIGHT(BX$1,2)),Holidays!$J$3:$J$937),
IF($T585&gt;=DATEVALUE("10/1/20"&amp;RIGHT(BW$1,2)),NETWORKDAYS($T585,DATEVALUE("9/30/20"&amp;RIGHT(BX$1,2)),Holidays!$J$3:$J$937),"")))),"")/(NETWORKDAYS($T585,$U585,Holidays!$J$3:$J$937)),0))</f>
        <v/>
      </c>
      <c r="BY585" s="87" t="str">
        <f>IF($Q585="","",IFERROR(IF(OR(AND($T585&gt;=DATEVALUE("10/1/20"&amp;RIGHT(BX$1,2)),$T585&lt;=DATEVALUE("9/30/20"&amp;RIGHT(BY$1,2))),AND($U585&gt;=DATEVALUE("10/1/20"&amp;RIGHT(BX$1,2)),$U585&lt;=DATEVALUE("9/30/20"&amp;RIGHT(BY$1,2))),AND($T585&lt;=DATEVALUE("10/1/20"&amp;RIGHT(BX$1,2)),$U585&gt;=DATEVALUE("9/30/20"&amp;RIGHT(BY$1,2)))),
IF(AND($T585&gt;=DATEVALUE("10/1/20"&amp;RIGHT(BX$1,2)),$U585&lt;=DATEVALUE("9/30/20"&amp;RIGHT(BY$1,2))),NETWORKDAYS($T585,$U585,Holidays!$J$3:$J$937),
IF(AND($T585&lt;DATEVALUE("10/1/20"&amp;RIGHT(BX$1,2)),$U585&lt;=DATEVALUE("9/30/20"&amp;RIGHT(BY$1,2))),NETWORKDAYS(DATEVALUE("10/1/20"&amp;RIGHT(BX$1,2)),$U585,Holidays!$J$3:$J$937),
IF($T585&lt;DATEVALUE("10/1/20"&amp;RIGHT(BX$1,2)),NETWORKDAYS(DATEVALUE("10/1/20"&amp;RIGHT(BX$1,2)),DATEVALUE("9/30/20"&amp;RIGHT(BY$1,2)),Holidays!$J$3:$J$937),
IF($T585&gt;=DATEVALUE("10/1/20"&amp;RIGHT(BX$1,2)),NETWORKDAYS($T585,DATEVALUE("9/30/20"&amp;RIGHT(BY$1,2)),Holidays!$J$3:$J$937),"")))),"")/(NETWORKDAYS($T585,$U585,Holidays!$J$3:$J$937)),0))</f>
        <v/>
      </c>
      <c r="BZ585" s="87" t="str">
        <f>IF($Q585="","",IFERROR(IF(OR(AND($T585&gt;=DATEVALUE("10/1/20"&amp;RIGHT(BY$1,2)),$T585&lt;=DATEVALUE("9/30/20"&amp;RIGHT(BZ$1,2))),AND($U585&gt;=DATEVALUE("10/1/20"&amp;RIGHT(BY$1,2)),$U585&lt;=DATEVALUE("9/30/20"&amp;RIGHT(BZ$1,2))),AND($T585&lt;=DATEVALUE("10/1/20"&amp;RIGHT(BY$1,2)),$U585&gt;=DATEVALUE("9/30/20"&amp;RIGHT(BZ$1,2)))),
IF(AND($T585&gt;=DATEVALUE("10/1/20"&amp;RIGHT(BY$1,2)),$U585&lt;=DATEVALUE("9/30/20"&amp;RIGHT(BZ$1,2))),NETWORKDAYS($T585,$U585,Holidays!$J$3:$J$937),
IF(AND($T585&lt;DATEVALUE("10/1/20"&amp;RIGHT(BY$1,2)),$U585&lt;=DATEVALUE("9/30/20"&amp;RIGHT(BZ$1,2))),NETWORKDAYS(DATEVALUE("10/1/20"&amp;RIGHT(BY$1,2)),$U585,Holidays!$J$3:$J$937),
IF($T585&lt;DATEVALUE("10/1/20"&amp;RIGHT(BY$1,2)),NETWORKDAYS(DATEVALUE("10/1/20"&amp;RIGHT(BY$1,2)),DATEVALUE("9/30/20"&amp;RIGHT(BZ$1,2)),Holidays!$J$3:$J$937),
IF($T585&gt;=DATEVALUE("10/1/20"&amp;RIGHT(BY$1,2)),NETWORKDAYS($T585,DATEVALUE("9/30/20"&amp;RIGHT(BZ$1,2)),Holidays!$J$3:$J$937),"")))),"")/(NETWORKDAYS($T585,$U585,Holidays!$J$3:$J$937)),0))</f>
        <v/>
      </c>
      <c r="CA585" s="87" t="str">
        <f>IF($Q585="","",IFERROR(IF(OR(AND($T585&gt;=DATEVALUE("10/1/20"&amp;RIGHT(BZ$1,2)),$T585&lt;=DATEVALUE("9/30/20"&amp;RIGHT(CA$1,2))),AND($U585&gt;=DATEVALUE("10/1/20"&amp;RIGHT(BZ$1,2)),$U585&lt;=DATEVALUE("9/30/20"&amp;RIGHT(CA$1,2))),AND($T585&lt;=DATEVALUE("10/1/20"&amp;RIGHT(BZ$1,2)),$U585&gt;=DATEVALUE("9/30/20"&amp;RIGHT(CA$1,2)))),
IF(AND($T585&gt;=DATEVALUE("10/1/20"&amp;RIGHT(BZ$1,2)),$U585&lt;=DATEVALUE("9/30/20"&amp;RIGHT(CA$1,2))),NETWORKDAYS($T585,$U585,Holidays!$J$3:$J$937),
IF(AND($T585&lt;DATEVALUE("10/1/20"&amp;RIGHT(BZ$1,2)),$U585&lt;=DATEVALUE("9/30/20"&amp;RIGHT(CA$1,2))),NETWORKDAYS(DATEVALUE("10/1/20"&amp;RIGHT(BZ$1,2)),$U585,Holidays!$J$3:$J$937),
IF($T585&lt;DATEVALUE("10/1/20"&amp;RIGHT(BZ$1,2)),NETWORKDAYS(DATEVALUE("10/1/20"&amp;RIGHT(BZ$1,2)),DATEVALUE("9/30/20"&amp;RIGHT(CA$1,2)),Holidays!$J$3:$J$937),
IF($T585&gt;=DATEVALUE("10/1/20"&amp;RIGHT(BZ$1,2)),NETWORKDAYS($T585,DATEVALUE("9/30/20"&amp;RIGHT(CA$1,2)),Holidays!$J$3:$J$937),"")))),"")/(NETWORKDAYS($T585,$U585,Holidays!$J$3:$J$937)),0))</f>
        <v/>
      </c>
      <c r="CB585" s="87" t="str">
        <f>IF($Q585="","",IFERROR(IF(OR(AND($T585&gt;=DATEVALUE("10/1/20"&amp;RIGHT(CA$1,2)),$T585&lt;=DATEVALUE("9/30/20"&amp;RIGHT(CB$1,2))),AND($U585&gt;=DATEVALUE("10/1/20"&amp;RIGHT(CA$1,2)),$U585&lt;=DATEVALUE("9/30/20"&amp;RIGHT(CB$1,2))),AND($T585&lt;=DATEVALUE("10/1/20"&amp;RIGHT(CA$1,2)),$U585&gt;=DATEVALUE("9/30/20"&amp;RIGHT(CB$1,2)))),
IF(AND($T585&gt;=DATEVALUE("10/1/20"&amp;RIGHT(CA$1,2)),$U585&lt;=DATEVALUE("9/30/20"&amp;RIGHT(CB$1,2))),NETWORKDAYS($T585,$U585,Holidays!$J$3:$J$937),
IF(AND($T585&lt;DATEVALUE("10/1/20"&amp;RIGHT(CA$1,2)),$U585&lt;=DATEVALUE("9/30/20"&amp;RIGHT(CB$1,2))),NETWORKDAYS(DATEVALUE("10/1/20"&amp;RIGHT(CA$1,2)),$U585,Holidays!$J$3:$J$937),
IF($T585&lt;DATEVALUE("10/1/20"&amp;RIGHT(CA$1,2)),NETWORKDAYS(DATEVALUE("10/1/20"&amp;RIGHT(CA$1,2)),DATEVALUE("9/30/20"&amp;RIGHT(CB$1,2)),Holidays!$J$3:$J$937),
IF($T585&gt;=DATEVALUE("10/1/20"&amp;RIGHT(CA$1,2)),NETWORKDAYS($T585,DATEVALUE("9/30/20"&amp;RIGHT(CB$1,2)),Holidays!$J$3:$J$937),"")))),"")/(NETWORKDAYS($T585,$U585,Holidays!$J$3:$J$937)),0))</f>
        <v/>
      </c>
    </row>
    <row r="586" spans="1:80">
      <c r="A586" s="97"/>
      <c r="B586" s="98" t="str">
        <f ca="1">IF(NOT($A586=""),OFFSET('WBS Reference &amp; User Procedure'!$A$1,MATCH($A586,'WBS Reference &amp; User Procedure'!$A:$A,0)-1,1),"")</f>
        <v/>
      </c>
      <c r="D586" s="97"/>
      <c r="I586" s="78"/>
      <c r="T586" s="104" t="str">
        <f>IF(NOT(Q586=""),IF(NOT($S586=""),$S586,#REF!),"")</f>
        <v/>
      </c>
      <c r="U586" s="104" t="str">
        <f>IF(NOT(Q586=""),WORKDAY(T586,Q586,Holidays!$J$3:$J$937),"")</f>
        <v/>
      </c>
      <c r="V586" s="104"/>
      <c r="W586" s="104"/>
      <c r="X586" s="101" t="str">
        <f t="shared" si="123"/>
        <v/>
      </c>
      <c r="AL586" s="87" t="str">
        <f t="shared" ca="1" si="120"/>
        <v/>
      </c>
      <c r="AN586" s="87" t="str">
        <f t="shared" ref="AN586:AW595" ca="1" si="130">IF($Q586="","",IFERROR(OFFSET(INDIRECT("'"&amp;KEY_RESOURCE_STRUCTURE_TAB&amp;"'!"&amp;KEY_RATE_SET_INDEX&amp;""),$AL586-1,COLUMN()-34),0))</f>
        <v/>
      </c>
      <c r="AO586" s="87" t="str">
        <f t="shared" ca="1" si="130"/>
        <v/>
      </c>
      <c r="AP586" s="87" t="str">
        <f t="shared" ca="1" si="130"/>
        <v/>
      </c>
      <c r="AQ586" s="87" t="str">
        <f t="shared" ca="1" si="130"/>
        <v/>
      </c>
      <c r="AR586" s="87" t="str">
        <f t="shared" ca="1" si="130"/>
        <v/>
      </c>
      <c r="AS586" s="87" t="str">
        <f t="shared" ca="1" si="130"/>
        <v/>
      </c>
      <c r="AT586" s="87" t="str">
        <f t="shared" ca="1" si="130"/>
        <v/>
      </c>
      <c r="AU586" s="87" t="str">
        <f t="shared" ca="1" si="130"/>
        <v/>
      </c>
      <c r="AV586" s="87" t="str">
        <f t="shared" ca="1" si="130"/>
        <v/>
      </c>
      <c r="AW586" s="87" t="str">
        <f t="shared" ca="1" si="130"/>
        <v/>
      </c>
      <c r="AX586" s="87" t="str">
        <f t="shared" ref="AX586:BG595" ca="1" si="131">IF($Q586="","",IFERROR(OFFSET(INDIRECT("'"&amp;KEY_RESOURCE_STRUCTURE_TAB&amp;"'!"&amp;KEY_RATE_SET_INDEX&amp;""),$AL586-1,COLUMN()-34),0))</f>
        <v/>
      </c>
      <c r="AY586" s="87" t="str">
        <f t="shared" ca="1" si="131"/>
        <v/>
      </c>
      <c r="AZ586" s="87" t="str">
        <f t="shared" ca="1" si="131"/>
        <v/>
      </c>
      <c r="BA586" s="87" t="str">
        <f t="shared" ca="1" si="131"/>
        <v/>
      </c>
      <c r="BB586" s="87" t="str">
        <f t="shared" ca="1" si="131"/>
        <v/>
      </c>
      <c r="BC586" s="87" t="str">
        <f t="shared" ca="1" si="131"/>
        <v/>
      </c>
      <c r="BD586" s="87" t="str">
        <f t="shared" ca="1" si="131"/>
        <v/>
      </c>
      <c r="BE586" s="87" t="str">
        <f t="shared" ca="1" si="131"/>
        <v/>
      </c>
      <c r="BF586" s="87" t="str">
        <f t="shared" ca="1" si="131"/>
        <v/>
      </c>
      <c r="BG586" s="87" t="str">
        <f t="shared" ca="1" si="131"/>
        <v/>
      </c>
      <c r="BI586" s="87" t="str">
        <f>IF($Q586="","",IFERROR(IF(OR(AND($T586&gt;=DATEVALUE("10/1/20"&amp;RIGHT(BH$1,2)),$T586&lt;=DATEVALUE("9/30/20"&amp;RIGHT(BI$1,2))),AND($U586&gt;=DATEVALUE("10/1/20"&amp;RIGHT(BH$1,2)),$U586&lt;=DATEVALUE("9/30/20"&amp;RIGHT(BI$1,2))),AND($T586&lt;=DATEVALUE("10/1/20"&amp;RIGHT(BH$1,2)),$U586&gt;=DATEVALUE("9/30/20"&amp;RIGHT(BI$1,2)))),
IF(AND($T586&gt;=DATEVALUE("10/1/20"&amp;RIGHT(BH$1,2)),$U586&lt;=DATEVALUE("9/30/20"&amp;RIGHT(BI$1,2))),NETWORKDAYS($T586,$U586,Holidays!$J$3:$J$937),
IF(AND($T586&lt;DATEVALUE("10/1/20"&amp;RIGHT(BH$1,2)),$U586&lt;=DATEVALUE("9/30/20"&amp;RIGHT(BI$1,2))),NETWORKDAYS(DATEVALUE("10/1/20"&amp;RIGHT(BH$1,2)),$U586,Holidays!$J$3:$J$937),
IF($T586&lt;DATEVALUE("10/1/20"&amp;RIGHT(BH$1,2)),NETWORKDAYS(DATEVALUE("10/1/20"&amp;RIGHT(BH$1,2)),DATEVALUE("9/30/20"&amp;RIGHT(BI$1,2)),Holidays!$J$3:$J$937),
IF($T586&gt;=DATEVALUE("10/1/20"&amp;RIGHT(BH$1,2)),NETWORKDAYS($T586,DATEVALUE("9/30/20"&amp;RIGHT(BI$1,2)),Holidays!$J$3:$J$937),"")))),"")/(NETWORKDAYS($T586,$U586,Holidays!$J$3:$J$937)),0))</f>
        <v/>
      </c>
      <c r="BJ586" s="87" t="str">
        <f>IF($Q586="","",IFERROR(IF(OR(AND($T586&gt;=DATEVALUE("10/1/20"&amp;RIGHT(BI$1,2)),$T586&lt;=DATEVALUE("9/30/20"&amp;RIGHT(BJ$1,2))),AND($U586&gt;=DATEVALUE("10/1/20"&amp;RIGHT(BI$1,2)),$U586&lt;=DATEVALUE("9/30/20"&amp;RIGHT(BJ$1,2))),AND($T586&lt;=DATEVALUE("10/1/20"&amp;RIGHT(BI$1,2)),$U586&gt;=DATEVALUE("9/30/20"&amp;RIGHT(BJ$1,2)))),
IF(AND($T586&gt;=DATEVALUE("10/1/20"&amp;RIGHT(BI$1,2)),$U586&lt;=DATEVALUE("9/30/20"&amp;RIGHT(BJ$1,2))),NETWORKDAYS($T586,$U586,Holidays!$J$3:$J$937),
IF(AND($T586&lt;DATEVALUE("10/1/20"&amp;RIGHT(BI$1,2)),$U586&lt;=DATEVALUE("9/30/20"&amp;RIGHT(BJ$1,2))),NETWORKDAYS(DATEVALUE("10/1/20"&amp;RIGHT(BI$1,2)),$U586,Holidays!$J$3:$J$937),
IF($T586&lt;DATEVALUE("10/1/20"&amp;RIGHT(BI$1,2)),NETWORKDAYS(DATEVALUE("10/1/20"&amp;RIGHT(BI$1,2)),DATEVALUE("9/30/20"&amp;RIGHT(BJ$1,2)),Holidays!$J$3:$J$937),
IF($T586&gt;=DATEVALUE("10/1/20"&amp;RIGHT(BI$1,2)),NETWORKDAYS($T586,DATEVALUE("9/30/20"&amp;RIGHT(BJ$1,2)),Holidays!$J$3:$J$937),"")))),"")/(NETWORKDAYS($T586,$U586,Holidays!$J$3:$J$937)),0))</f>
        <v/>
      </c>
      <c r="BK586" s="87" t="str">
        <f>IF($Q586="","",IFERROR(IF(OR(AND($T586&gt;=DATEVALUE("10/1/20"&amp;RIGHT(BJ$1,2)),$T586&lt;=DATEVALUE("9/30/20"&amp;RIGHT(BK$1,2))),AND($U586&gt;=DATEVALUE("10/1/20"&amp;RIGHT(BJ$1,2)),$U586&lt;=DATEVALUE("9/30/20"&amp;RIGHT(BK$1,2))),AND($T586&lt;=DATEVALUE("10/1/20"&amp;RIGHT(BJ$1,2)),$U586&gt;=DATEVALUE("9/30/20"&amp;RIGHT(BK$1,2)))),
IF(AND($T586&gt;=DATEVALUE("10/1/20"&amp;RIGHT(BJ$1,2)),$U586&lt;=DATEVALUE("9/30/20"&amp;RIGHT(BK$1,2))),NETWORKDAYS($T586,$U586,Holidays!$J$3:$J$937),
IF(AND($T586&lt;DATEVALUE("10/1/20"&amp;RIGHT(BJ$1,2)),$U586&lt;=DATEVALUE("9/30/20"&amp;RIGHT(BK$1,2))),NETWORKDAYS(DATEVALUE("10/1/20"&amp;RIGHT(BJ$1,2)),$U586,Holidays!$J$3:$J$937),
IF($T586&lt;DATEVALUE("10/1/20"&amp;RIGHT(BJ$1,2)),NETWORKDAYS(DATEVALUE("10/1/20"&amp;RIGHT(BJ$1,2)),DATEVALUE("9/30/20"&amp;RIGHT(BK$1,2)),Holidays!$J$3:$J$937),
IF($T586&gt;=DATEVALUE("10/1/20"&amp;RIGHT(BJ$1,2)),NETWORKDAYS($T586,DATEVALUE("9/30/20"&amp;RIGHT(BK$1,2)),Holidays!$J$3:$J$937),"")))),"")/(NETWORKDAYS($T586,$U586,Holidays!$J$3:$J$937)),0))</f>
        <v/>
      </c>
      <c r="BL586" s="87" t="str">
        <f>IF($Q586="","",IFERROR(IF(OR(AND($T586&gt;=DATEVALUE("10/1/20"&amp;RIGHT(BK$1,2)),$T586&lt;=DATEVALUE("9/30/20"&amp;RIGHT(BL$1,2))),AND($U586&gt;=DATEVALUE("10/1/20"&amp;RIGHT(BK$1,2)),$U586&lt;=DATEVALUE("9/30/20"&amp;RIGHT(BL$1,2))),AND($T586&lt;=DATEVALUE("10/1/20"&amp;RIGHT(BK$1,2)),$U586&gt;=DATEVALUE("9/30/20"&amp;RIGHT(BL$1,2)))),
IF(AND($T586&gt;=DATEVALUE("10/1/20"&amp;RIGHT(BK$1,2)),$U586&lt;=DATEVALUE("9/30/20"&amp;RIGHT(BL$1,2))),NETWORKDAYS($T586,$U586,Holidays!$J$3:$J$937),
IF(AND($T586&lt;DATEVALUE("10/1/20"&amp;RIGHT(BK$1,2)),$U586&lt;=DATEVALUE("9/30/20"&amp;RIGHT(BL$1,2))),NETWORKDAYS(DATEVALUE("10/1/20"&amp;RIGHT(BK$1,2)),$U586,Holidays!$J$3:$J$937),
IF($T586&lt;DATEVALUE("10/1/20"&amp;RIGHT(BK$1,2)),NETWORKDAYS(DATEVALUE("10/1/20"&amp;RIGHT(BK$1,2)),DATEVALUE("9/30/20"&amp;RIGHT(BL$1,2)),Holidays!$J$3:$J$937),
IF($T586&gt;=DATEVALUE("10/1/20"&amp;RIGHT(BK$1,2)),NETWORKDAYS($T586,DATEVALUE("9/30/20"&amp;RIGHT(BL$1,2)),Holidays!$J$3:$J$937),"")))),"")/(NETWORKDAYS($T586,$U586,Holidays!$J$3:$J$937)),0))</f>
        <v/>
      </c>
      <c r="BM586" s="87" t="str">
        <f>IF($Q586="","",IFERROR(IF(OR(AND($T586&gt;=DATEVALUE("10/1/20"&amp;RIGHT(BL$1,2)),$T586&lt;=DATEVALUE("9/30/20"&amp;RIGHT(BM$1,2))),AND($U586&gt;=DATEVALUE("10/1/20"&amp;RIGHT(BL$1,2)),$U586&lt;=DATEVALUE("9/30/20"&amp;RIGHT(BM$1,2))),AND($T586&lt;=DATEVALUE("10/1/20"&amp;RIGHT(BL$1,2)),$U586&gt;=DATEVALUE("9/30/20"&amp;RIGHT(BM$1,2)))),
IF(AND($T586&gt;=DATEVALUE("10/1/20"&amp;RIGHT(BL$1,2)),$U586&lt;=DATEVALUE("9/30/20"&amp;RIGHT(BM$1,2))),NETWORKDAYS($T586,$U586,Holidays!$J$3:$J$937),
IF(AND($T586&lt;DATEVALUE("10/1/20"&amp;RIGHT(BL$1,2)),$U586&lt;=DATEVALUE("9/30/20"&amp;RIGHT(BM$1,2))),NETWORKDAYS(DATEVALUE("10/1/20"&amp;RIGHT(BL$1,2)),$U586,Holidays!$J$3:$J$937),
IF($T586&lt;DATEVALUE("10/1/20"&amp;RIGHT(BL$1,2)),NETWORKDAYS(DATEVALUE("10/1/20"&amp;RIGHT(BL$1,2)),DATEVALUE("9/30/20"&amp;RIGHT(BM$1,2)),Holidays!$J$3:$J$937),
IF($T586&gt;=DATEVALUE("10/1/20"&amp;RIGHT(BL$1,2)),NETWORKDAYS($T586,DATEVALUE("9/30/20"&amp;RIGHT(BM$1,2)),Holidays!$J$3:$J$937),"")))),"")/(NETWORKDAYS($T586,$U586,Holidays!$J$3:$J$937)),0))</f>
        <v/>
      </c>
      <c r="BN586" s="87" t="str">
        <f>IF($Q586="","",IFERROR(IF(OR(AND($T586&gt;=DATEVALUE("10/1/20"&amp;RIGHT(BM$1,2)),$T586&lt;=DATEVALUE("9/30/20"&amp;RIGHT(BN$1,2))),AND($U586&gt;=DATEVALUE("10/1/20"&amp;RIGHT(BM$1,2)),$U586&lt;=DATEVALUE("9/30/20"&amp;RIGHT(BN$1,2))),AND($T586&lt;=DATEVALUE("10/1/20"&amp;RIGHT(BM$1,2)),$U586&gt;=DATEVALUE("9/30/20"&amp;RIGHT(BN$1,2)))),
IF(AND($T586&gt;=DATEVALUE("10/1/20"&amp;RIGHT(BM$1,2)),$U586&lt;=DATEVALUE("9/30/20"&amp;RIGHT(BN$1,2))),NETWORKDAYS($T586,$U586,Holidays!$J$3:$J$937),
IF(AND($T586&lt;DATEVALUE("10/1/20"&amp;RIGHT(BM$1,2)),$U586&lt;=DATEVALUE("9/30/20"&amp;RIGHT(BN$1,2))),NETWORKDAYS(DATEVALUE("10/1/20"&amp;RIGHT(BM$1,2)),$U586,Holidays!$J$3:$J$937),
IF($T586&lt;DATEVALUE("10/1/20"&amp;RIGHT(BM$1,2)),NETWORKDAYS(DATEVALUE("10/1/20"&amp;RIGHT(BM$1,2)),DATEVALUE("9/30/20"&amp;RIGHT(BN$1,2)),Holidays!$J$3:$J$937),
IF($T586&gt;=DATEVALUE("10/1/20"&amp;RIGHT(BM$1,2)),NETWORKDAYS($T586,DATEVALUE("9/30/20"&amp;RIGHT(BN$1,2)),Holidays!$J$3:$J$937),"")))),"")/(NETWORKDAYS($T586,$U586,Holidays!$J$3:$J$937)),0))</f>
        <v/>
      </c>
      <c r="BO586" s="87" t="str">
        <f>IF($Q586="","",IFERROR(IF(OR(AND($T586&gt;=DATEVALUE("10/1/20"&amp;RIGHT(BN$1,2)),$T586&lt;=DATEVALUE("9/30/20"&amp;RIGHT(BO$1,2))),AND($U586&gt;=DATEVALUE("10/1/20"&amp;RIGHT(BN$1,2)),$U586&lt;=DATEVALUE("9/30/20"&amp;RIGHT(BO$1,2))),AND($T586&lt;=DATEVALUE("10/1/20"&amp;RIGHT(BN$1,2)),$U586&gt;=DATEVALUE("9/30/20"&amp;RIGHT(BO$1,2)))),
IF(AND($T586&gt;=DATEVALUE("10/1/20"&amp;RIGHT(BN$1,2)),$U586&lt;=DATEVALUE("9/30/20"&amp;RIGHT(BO$1,2))),NETWORKDAYS($T586,$U586,Holidays!$J$3:$J$937),
IF(AND($T586&lt;DATEVALUE("10/1/20"&amp;RIGHT(BN$1,2)),$U586&lt;=DATEVALUE("9/30/20"&amp;RIGHT(BO$1,2))),NETWORKDAYS(DATEVALUE("10/1/20"&amp;RIGHT(BN$1,2)),$U586,Holidays!$J$3:$J$937),
IF($T586&lt;DATEVALUE("10/1/20"&amp;RIGHT(BN$1,2)),NETWORKDAYS(DATEVALUE("10/1/20"&amp;RIGHT(BN$1,2)),DATEVALUE("9/30/20"&amp;RIGHT(BO$1,2)),Holidays!$J$3:$J$937),
IF($T586&gt;=DATEVALUE("10/1/20"&amp;RIGHT(BN$1,2)),NETWORKDAYS($T586,DATEVALUE("9/30/20"&amp;RIGHT(BO$1,2)),Holidays!$J$3:$J$937),"")))),"")/(NETWORKDAYS($T586,$U586,Holidays!$J$3:$J$937)),0))</f>
        <v/>
      </c>
      <c r="BP586" s="87" t="str">
        <f>IF($Q586="","",IFERROR(IF(OR(AND($T586&gt;=DATEVALUE("10/1/20"&amp;RIGHT(BO$1,2)),$T586&lt;=DATEVALUE("9/30/20"&amp;RIGHT(BP$1,2))),AND($U586&gt;=DATEVALUE("10/1/20"&amp;RIGHT(BO$1,2)),$U586&lt;=DATEVALUE("9/30/20"&amp;RIGHT(BP$1,2))),AND($T586&lt;=DATEVALUE("10/1/20"&amp;RIGHT(BO$1,2)),$U586&gt;=DATEVALUE("9/30/20"&amp;RIGHT(BP$1,2)))),
IF(AND($T586&gt;=DATEVALUE("10/1/20"&amp;RIGHT(BO$1,2)),$U586&lt;=DATEVALUE("9/30/20"&amp;RIGHT(BP$1,2))),NETWORKDAYS($T586,$U586,Holidays!$J$3:$J$937),
IF(AND($T586&lt;DATEVALUE("10/1/20"&amp;RIGHT(BO$1,2)),$U586&lt;=DATEVALUE("9/30/20"&amp;RIGHT(BP$1,2))),NETWORKDAYS(DATEVALUE("10/1/20"&amp;RIGHT(BO$1,2)),$U586,Holidays!$J$3:$J$937),
IF($T586&lt;DATEVALUE("10/1/20"&amp;RIGHT(BO$1,2)),NETWORKDAYS(DATEVALUE("10/1/20"&amp;RIGHT(BO$1,2)),DATEVALUE("9/30/20"&amp;RIGHT(BP$1,2)),Holidays!$J$3:$J$937),
IF($T586&gt;=DATEVALUE("10/1/20"&amp;RIGHT(BO$1,2)),NETWORKDAYS($T586,DATEVALUE("9/30/20"&amp;RIGHT(BP$1,2)),Holidays!$J$3:$J$937),"")))),"")/(NETWORKDAYS($T586,$U586,Holidays!$J$3:$J$937)),0))</f>
        <v/>
      </c>
      <c r="BQ586" s="87" t="str">
        <f>IF($Q586="","",IFERROR(IF(OR(AND($T586&gt;=DATEVALUE("10/1/20"&amp;RIGHT(BP$1,2)),$T586&lt;=DATEVALUE("9/30/20"&amp;RIGHT(BQ$1,2))),AND($U586&gt;=DATEVALUE("10/1/20"&amp;RIGHT(BP$1,2)),$U586&lt;=DATEVALUE("9/30/20"&amp;RIGHT(BQ$1,2))),AND($T586&lt;=DATEVALUE("10/1/20"&amp;RIGHT(BP$1,2)),$U586&gt;=DATEVALUE("9/30/20"&amp;RIGHT(BQ$1,2)))),
IF(AND($T586&gt;=DATEVALUE("10/1/20"&amp;RIGHT(BP$1,2)),$U586&lt;=DATEVALUE("9/30/20"&amp;RIGHT(BQ$1,2))),NETWORKDAYS($T586,$U586,Holidays!$J$3:$J$937),
IF(AND($T586&lt;DATEVALUE("10/1/20"&amp;RIGHT(BP$1,2)),$U586&lt;=DATEVALUE("9/30/20"&amp;RIGHT(BQ$1,2))),NETWORKDAYS(DATEVALUE("10/1/20"&amp;RIGHT(BP$1,2)),$U586,Holidays!$J$3:$J$937),
IF($T586&lt;DATEVALUE("10/1/20"&amp;RIGHT(BP$1,2)),NETWORKDAYS(DATEVALUE("10/1/20"&amp;RIGHT(BP$1,2)),DATEVALUE("9/30/20"&amp;RIGHT(BQ$1,2)),Holidays!$J$3:$J$937),
IF($T586&gt;=DATEVALUE("10/1/20"&amp;RIGHT(BP$1,2)),NETWORKDAYS($T586,DATEVALUE("9/30/20"&amp;RIGHT(BQ$1,2)),Holidays!$J$3:$J$937),"")))),"")/(NETWORKDAYS($T586,$U586,Holidays!$J$3:$J$937)),0))</f>
        <v/>
      </c>
      <c r="BR586" s="87" t="str">
        <f>IF($Q586="","",IFERROR(IF(OR(AND($T586&gt;=DATEVALUE("10/1/20"&amp;RIGHT(BQ$1,2)),$T586&lt;=DATEVALUE("9/30/20"&amp;RIGHT(BR$1,2))),AND($U586&gt;=DATEVALUE("10/1/20"&amp;RIGHT(BQ$1,2)),$U586&lt;=DATEVALUE("9/30/20"&amp;RIGHT(BR$1,2))),AND($T586&lt;=DATEVALUE("10/1/20"&amp;RIGHT(BQ$1,2)),$U586&gt;=DATEVALUE("9/30/20"&amp;RIGHT(BR$1,2)))),
IF(AND($T586&gt;=DATEVALUE("10/1/20"&amp;RIGHT(BQ$1,2)),$U586&lt;=DATEVALUE("9/30/20"&amp;RIGHT(BR$1,2))),NETWORKDAYS($T586,$U586,Holidays!$J$3:$J$937),
IF(AND($T586&lt;DATEVALUE("10/1/20"&amp;RIGHT(BQ$1,2)),$U586&lt;=DATEVALUE("9/30/20"&amp;RIGHT(BR$1,2))),NETWORKDAYS(DATEVALUE("10/1/20"&amp;RIGHT(BQ$1,2)),$U586,Holidays!$J$3:$J$937),
IF($T586&lt;DATEVALUE("10/1/20"&amp;RIGHT(BQ$1,2)),NETWORKDAYS(DATEVALUE("10/1/20"&amp;RIGHT(BQ$1,2)),DATEVALUE("9/30/20"&amp;RIGHT(BR$1,2)),Holidays!$J$3:$J$937),
IF($T586&gt;=DATEVALUE("10/1/20"&amp;RIGHT(BQ$1,2)),NETWORKDAYS($T586,DATEVALUE("9/30/20"&amp;RIGHT(BR$1,2)),Holidays!$J$3:$J$937),"")))),"")/(NETWORKDAYS($T586,$U586,Holidays!$J$3:$J$937)),0))</f>
        <v/>
      </c>
      <c r="BS586" s="87" t="str">
        <f>IF($Q586="","",IFERROR(IF(OR(AND($T586&gt;=DATEVALUE("10/1/20"&amp;RIGHT(BR$1,2)),$T586&lt;=DATEVALUE("9/30/20"&amp;RIGHT(BS$1,2))),AND($U586&gt;=DATEVALUE("10/1/20"&amp;RIGHT(BR$1,2)),$U586&lt;=DATEVALUE("9/30/20"&amp;RIGHT(BS$1,2))),AND($T586&lt;=DATEVALUE("10/1/20"&amp;RIGHT(BR$1,2)),$U586&gt;=DATEVALUE("9/30/20"&amp;RIGHT(BS$1,2)))),
IF(AND($T586&gt;=DATEVALUE("10/1/20"&amp;RIGHT(BR$1,2)),$U586&lt;=DATEVALUE("9/30/20"&amp;RIGHT(BS$1,2))),NETWORKDAYS($T586,$U586,Holidays!$J$3:$J$937),
IF(AND($T586&lt;DATEVALUE("10/1/20"&amp;RIGHT(BR$1,2)),$U586&lt;=DATEVALUE("9/30/20"&amp;RIGHT(BS$1,2))),NETWORKDAYS(DATEVALUE("10/1/20"&amp;RIGHT(BR$1,2)),$U586,Holidays!$J$3:$J$937),
IF($T586&lt;DATEVALUE("10/1/20"&amp;RIGHT(BR$1,2)),NETWORKDAYS(DATEVALUE("10/1/20"&amp;RIGHT(BR$1,2)),DATEVALUE("9/30/20"&amp;RIGHT(BS$1,2)),Holidays!$J$3:$J$937),
IF($T586&gt;=DATEVALUE("10/1/20"&amp;RIGHT(BR$1,2)),NETWORKDAYS($T586,DATEVALUE("9/30/20"&amp;RIGHT(BS$1,2)),Holidays!$J$3:$J$937),"")))),"")/(NETWORKDAYS($T586,$U586,Holidays!$J$3:$J$937)),0))</f>
        <v/>
      </c>
      <c r="BT586" s="87" t="str">
        <f>IF($Q586="","",IFERROR(IF(OR(AND($T586&gt;=DATEVALUE("10/1/20"&amp;RIGHT(BS$1,2)),$T586&lt;=DATEVALUE("9/30/20"&amp;RIGHT(BT$1,2))),AND($U586&gt;=DATEVALUE("10/1/20"&amp;RIGHT(BS$1,2)),$U586&lt;=DATEVALUE("9/30/20"&amp;RIGHT(BT$1,2))),AND($T586&lt;=DATEVALUE("10/1/20"&amp;RIGHT(BS$1,2)),$U586&gt;=DATEVALUE("9/30/20"&amp;RIGHT(BT$1,2)))),
IF(AND($T586&gt;=DATEVALUE("10/1/20"&amp;RIGHT(BS$1,2)),$U586&lt;=DATEVALUE("9/30/20"&amp;RIGHT(BT$1,2))),NETWORKDAYS($T586,$U586,Holidays!$J$3:$J$937),
IF(AND($T586&lt;DATEVALUE("10/1/20"&amp;RIGHT(BS$1,2)),$U586&lt;=DATEVALUE("9/30/20"&amp;RIGHT(BT$1,2))),NETWORKDAYS(DATEVALUE("10/1/20"&amp;RIGHT(BS$1,2)),$U586,Holidays!$J$3:$J$937),
IF($T586&lt;DATEVALUE("10/1/20"&amp;RIGHT(BS$1,2)),NETWORKDAYS(DATEVALUE("10/1/20"&amp;RIGHT(BS$1,2)),DATEVALUE("9/30/20"&amp;RIGHT(BT$1,2)),Holidays!$J$3:$J$937),
IF($T586&gt;=DATEVALUE("10/1/20"&amp;RIGHT(BS$1,2)),NETWORKDAYS($T586,DATEVALUE("9/30/20"&amp;RIGHT(BT$1,2)),Holidays!$J$3:$J$937),"")))),"")/(NETWORKDAYS($T586,$U586,Holidays!$J$3:$J$937)),0))</f>
        <v/>
      </c>
      <c r="BU586" s="87" t="str">
        <f>IF($Q586="","",IFERROR(IF(OR(AND($T586&gt;=DATEVALUE("10/1/20"&amp;RIGHT(BT$1,2)),$T586&lt;=DATEVALUE("9/30/20"&amp;RIGHT(BU$1,2))),AND($U586&gt;=DATEVALUE("10/1/20"&amp;RIGHT(BT$1,2)),$U586&lt;=DATEVALUE("9/30/20"&amp;RIGHT(BU$1,2))),AND($T586&lt;=DATEVALUE("10/1/20"&amp;RIGHT(BT$1,2)),$U586&gt;=DATEVALUE("9/30/20"&amp;RIGHT(BU$1,2)))),
IF(AND($T586&gt;=DATEVALUE("10/1/20"&amp;RIGHT(BT$1,2)),$U586&lt;=DATEVALUE("9/30/20"&amp;RIGHT(BU$1,2))),NETWORKDAYS($T586,$U586,Holidays!$J$3:$J$937),
IF(AND($T586&lt;DATEVALUE("10/1/20"&amp;RIGHT(BT$1,2)),$U586&lt;=DATEVALUE("9/30/20"&amp;RIGHT(BU$1,2))),NETWORKDAYS(DATEVALUE("10/1/20"&amp;RIGHT(BT$1,2)),$U586,Holidays!$J$3:$J$937),
IF($T586&lt;DATEVALUE("10/1/20"&amp;RIGHT(BT$1,2)),NETWORKDAYS(DATEVALUE("10/1/20"&amp;RIGHT(BT$1,2)),DATEVALUE("9/30/20"&amp;RIGHT(BU$1,2)),Holidays!$J$3:$J$937),
IF($T586&gt;=DATEVALUE("10/1/20"&amp;RIGHT(BT$1,2)),NETWORKDAYS($T586,DATEVALUE("9/30/20"&amp;RIGHT(BU$1,2)),Holidays!$J$3:$J$937),"")))),"")/(NETWORKDAYS($T586,$U586,Holidays!$J$3:$J$937)),0))</f>
        <v/>
      </c>
      <c r="BV586" s="87" t="str">
        <f>IF($Q586="","",IFERROR(IF(OR(AND($T586&gt;=DATEVALUE("10/1/20"&amp;RIGHT(BU$1,2)),$T586&lt;=DATEVALUE("9/30/20"&amp;RIGHT(BV$1,2))),AND($U586&gt;=DATEVALUE("10/1/20"&amp;RIGHT(BU$1,2)),$U586&lt;=DATEVALUE("9/30/20"&amp;RIGHT(BV$1,2))),AND($T586&lt;=DATEVALUE("10/1/20"&amp;RIGHT(BU$1,2)),$U586&gt;=DATEVALUE("9/30/20"&amp;RIGHT(BV$1,2)))),
IF(AND($T586&gt;=DATEVALUE("10/1/20"&amp;RIGHT(BU$1,2)),$U586&lt;=DATEVALUE("9/30/20"&amp;RIGHT(BV$1,2))),NETWORKDAYS($T586,$U586,Holidays!$J$3:$J$937),
IF(AND($T586&lt;DATEVALUE("10/1/20"&amp;RIGHT(BU$1,2)),$U586&lt;=DATEVALUE("9/30/20"&amp;RIGHT(BV$1,2))),NETWORKDAYS(DATEVALUE("10/1/20"&amp;RIGHT(BU$1,2)),$U586,Holidays!$J$3:$J$937),
IF($T586&lt;DATEVALUE("10/1/20"&amp;RIGHT(BU$1,2)),NETWORKDAYS(DATEVALUE("10/1/20"&amp;RIGHT(BU$1,2)),DATEVALUE("9/30/20"&amp;RIGHT(BV$1,2)),Holidays!$J$3:$J$937),
IF($T586&gt;=DATEVALUE("10/1/20"&amp;RIGHT(BU$1,2)),NETWORKDAYS($T586,DATEVALUE("9/30/20"&amp;RIGHT(BV$1,2)),Holidays!$J$3:$J$937),"")))),"")/(NETWORKDAYS($T586,$U586,Holidays!$J$3:$J$937)),0))</f>
        <v/>
      </c>
      <c r="BW586" s="87" t="str">
        <f>IF($Q586="","",IFERROR(IF(OR(AND($T586&gt;=DATEVALUE("10/1/20"&amp;RIGHT(BV$1,2)),$T586&lt;=DATEVALUE("9/30/20"&amp;RIGHT(BW$1,2))),AND($U586&gt;=DATEVALUE("10/1/20"&amp;RIGHT(BV$1,2)),$U586&lt;=DATEVALUE("9/30/20"&amp;RIGHT(BW$1,2))),AND($T586&lt;=DATEVALUE("10/1/20"&amp;RIGHT(BV$1,2)),$U586&gt;=DATEVALUE("9/30/20"&amp;RIGHT(BW$1,2)))),
IF(AND($T586&gt;=DATEVALUE("10/1/20"&amp;RIGHT(BV$1,2)),$U586&lt;=DATEVALUE("9/30/20"&amp;RIGHT(BW$1,2))),NETWORKDAYS($T586,$U586,Holidays!$J$3:$J$937),
IF(AND($T586&lt;DATEVALUE("10/1/20"&amp;RIGHT(BV$1,2)),$U586&lt;=DATEVALUE("9/30/20"&amp;RIGHT(BW$1,2))),NETWORKDAYS(DATEVALUE("10/1/20"&amp;RIGHT(BV$1,2)),$U586,Holidays!$J$3:$J$937),
IF($T586&lt;DATEVALUE("10/1/20"&amp;RIGHT(BV$1,2)),NETWORKDAYS(DATEVALUE("10/1/20"&amp;RIGHT(BV$1,2)),DATEVALUE("9/30/20"&amp;RIGHT(BW$1,2)),Holidays!$J$3:$J$937),
IF($T586&gt;=DATEVALUE("10/1/20"&amp;RIGHT(BV$1,2)),NETWORKDAYS($T586,DATEVALUE("9/30/20"&amp;RIGHT(BW$1,2)),Holidays!$J$3:$J$937),"")))),"")/(NETWORKDAYS($T586,$U586,Holidays!$J$3:$J$937)),0))</f>
        <v/>
      </c>
      <c r="BX586" s="87" t="str">
        <f>IF($Q586="","",IFERROR(IF(OR(AND($T586&gt;=DATEVALUE("10/1/20"&amp;RIGHT(BW$1,2)),$T586&lt;=DATEVALUE("9/30/20"&amp;RIGHT(BX$1,2))),AND($U586&gt;=DATEVALUE("10/1/20"&amp;RIGHT(BW$1,2)),$U586&lt;=DATEVALUE("9/30/20"&amp;RIGHT(BX$1,2))),AND($T586&lt;=DATEVALUE("10/1/20"&amp;RIGHT(BW$1,2)),$U586&gt;=DATEVALUE("9/30/20"&amp;RIGHT(BX$1,2)))),
IF(AND($T586&gt;=DATEVALUE("10/1/20"&amp;RIGHT(BW$1,2)),$U586&lt;=DATEVALUE("9/30/20"&amp;RIGHT(BX$1,2))),NETWORKDAYS($T586,$U586,Holidays!$J$3:$J$937),
IF(AND($T586&lt;DATEVALUE("10/1/20"&amp;RIGHT(BW$1,2)),$U586&lt;=DATEVALUE("9/30/20"&amp;RIGHT(BX$1,2))),NETWORKDAYS(DATEVALUE("10/1/20"&amp;RIGHT(BW$1,2)),$U586,Holidays!$J$3:$J$937),
IF($T586&lt;DATEVALUE("10/1/20"&amp;RIGHT(BW$1,2)),NETWORKDAYS(DATEVALUE("10/1/20"&amp;RIGHT(BW$1,2)),DATEVALUE("9/30/20"&amp;RIGHT(BX$1,2)),Holidays!$J$3:$J$937),
IF($T586&gt;=DATEVALUE("10/1/20"&amp;RIGHT(BW$1,2)),NETWORKDAYS($T586,DATEVALUE("9/30/20"&amp;RIGHT(BX$1,2)),Holidays!$J$3:$J$937),"")))),"")/(NETWORKDAYS($T586,$U586,Holidays!$J$3:$J$937)),0))</f>
        <v/>
      </c>
      <c r="BY586" s="87" t="str">
        <f>IF($Q586="","",IFERROR(IF(OR(AND($T586&gt;=DATEVALUE("10/1/20"&amp;RIGHT(BX$1,2)),$T586&lt;=DATEVALUE("9/30/20"&amp;RIGHT(BY$1,2))),AND($U586&gt;=DATEVALUE("10/1/20"&amp;RIGHT(BX$1,2)),$U586&lt;=DATEVALUE("9/30/20"&amp;RIGHT(BY$1,2))),AND($T586&lt;=DATEVALUE("10/1/20"&amp;RIGHT(BX$1,2)),$U586&gt;=DATEVALUE("9/30/20"&amp;RIGHT(BY$1,2)))),
IF(AND($T586&gt;=DATEVALUE("10/1/20"&amp;RIGHT(BX$1,2)),$U586&lt;=DATEVALUE("9/30/20"&amp;RIGHT(BY$1,2))),NETWORKDAYS($T586,$U586,Holidays!$J$3:$J$937),
IF(AND($T586&lt;DATEVALUE("10/1/20"&amp;RIGHT(BX$1,2)),$U586&lt;=DATEVALUE("9/30/20"&amp;RIGHT(BY$1,2))),NETWORKDAYS(DATEVALUE("10/1/20"&amp;RIGHT(BX$1,2)),$U586,Holidays!$J$3:$J$937),
IF($T586&lt;DATEVALUE("10/1/20"&amp;RIGHT(BX$1,2)),NETWORKDAYS(DATEVALUE("10/1/20"&amp;RIGHT(BX$1,2)),DATEVALUE("9/30/20"&amp;RIGHT(BY$1,2)),Holidays!$J$3:$J$937),
IF($T586&gt;=DATEVALUE("10/1/20"&amp;RIGHT(BX$1,2)),NETWORKDAYS($T586,DATEVALUE("9/30/20"&amp;RIGHT(BY$1,2)),Holidays!$J$3:$J$937),"")))),"")/(NETWORKDAYS($T586,$U586,Holidays!$J$3:$J$937)),0))</f>
        <v/>
      </c>
      <c r="BZ586" s="87" t="str">
        <f>IF($Q586="","",IFERROR(IF(OR(AND($T586&gt;=DATEVALUE("10/1/20"&amp;RIGHT(BY$1,2)),$T586&lt;=DATEVALUE("9/30/20"&amp;RIGHT(BZ$1,2))),AND($U586&gt;=DATEVALUE("10/1/20"&amp;RIGHT(BY$1,2)),$U586&lt;=DATEVALUE("9/30/20"&amp;RIGHT(BZ$1,2))),AND($T586&lt;=DATEVALUE("10/1/20"&amp;RIGHT(BY$1,2)),$U586&gt;=DATEVALUE("9/30/20"&amp;RIGHT(BZ$1,2)))),
IF(AND($T586&gt;=DATEVALUE("10/1/20"&amp;RIGHT(BY$1,2)),$U586&lt;=DATEVALUE("9/30/20"&amp;RIGHT(BZ$1,2))),NETWORKDAYS($T586,$U586,Holidays!$J$3:$J$937),
IF(AND($T586&lt;DATEVALUE("10/1/20"&amp;RIGHT(BY$1,2)),$U586&lt;=DATEVALUE("9/30/20"&amp;RIGHT(BZ$1,2))),NETWORKDAYS(DATEVALUE("10/1/20"&amp;RIGHT(BY$1,2)),$U586,Holidays!$J$3:$J$937),
IF($T586&lt;DATEVALUE("10/1/20"&amp;RIGHT(BY$1,2)),NETWORKDAYS(DATEVALUE("10/1/20"&amp;RIGHT(BY$1,2)),DATEVALUE("9/30/20"&amp;RIGHT(BZ$1,2)),Holidays!$J$3:$J$937),
IF($T586&gt;=DATEVALUE("10/1/20"&amp;RIGHT(BY$1,2)),NETWORKDAYS($T586,DATEVALUE("9/30/20"&amp;RIGHT(BZ$1,2)),Holidays!$J$3:$J$937),"")))),"")/(NETWORKDAYS($T586,$U586,Holidays!$J$3:$J$937)),0))</f>
        <v/>
      </c>
      <c r="CA586" s="87" t="str">
        <f>IF($Q586="","",IFERROR(IF(OR(AND($T586&gt;=DATEVALUE("10/1/20"&amp;RIGHT(BZ$1,2)),$T586&lt;=DATEVALUE("9/30/20"&amp;RIGHT(CA$1,2))),AND($U586&gt;=DATEVALUE("10/1/20"&amp;RIGHT(BZ$1,2)),$U586&lt;=DATEVALUE("9/30/20"&amp;RIGHT(CA$1,2))),AND($T586&lt;=DATEVALUE("10/1/20"&amp;RIGHT(BZ$1,2)),$U586&gt;=DATEVALUE("9/30/20"&amp;RIGHT(CA$1,2)))),
IF(AND($T586&gt;=DATEVALUE("10/1/20"&amp;RIGHT(BZ$1,2)),$U586&lt;=DATEVALUE("9/30/20"&amp;RIGHT(CA$1,2))),NETWORKDAYS($T586,$U586,Holidays!$J$3:$J$937),
IF(AND($T586&lt;DATEVALUE("10/1/20"&amp;RIGHT(BZ$1,2)),$U586&lt;=DATEVALUE("9/30/20"&amp;RIGHT(CA$1,2))),NETWORKDAYS(DATEVALUE("10/1/20"&amp;RIGHT(BZ$1,2)),$U586,Holidays!$J$3:$J$937),
IF($T586&lt;DATEVALUE("10/1/20"&amp;RIGHT(BZ$1,2)),NETWORKDAYS(DATEVALUE("10/1/20"&amp;RIGHT(BZ$1,2)),DATEVALUE("9/30/20"&amp;RIGHT(CA$1,2)),Holidays!$J$3:$J$937),
IF($T586&gt;=DATEVALUE("10/1/20"&amp;RIGHT(BZ$1,2)),NETWORKDAYS($T586,DATEVALUE("9/30/20"&amp;RIGHT(CA$1,2)),Holidays!$J$3:$J$937),"")))),"")/(NETWORKDAYS($T586,$U586,Holidays!$J$3:$J$937)),0))</f>
        <v/>
      </c>
      <c r="CB586" s="87" t="str">
        <f>IF($Q586="","",IFERROR(IF(OR(AND($T586&gt;=DATEVALUE("10/1/20"&amp;RIGHT(CA$1,2)),$T586&lt;=DATEVALUE("9/30/20"&amp;RIGHT(CB$1,2))),AND($U586&gt;=DATEVALUE("10/1/20"&amp;RIGHT(CA$1,2)),$U586&lt;=DATEVALUE("9/30/20"&amp;RIGHT(CB$1,2))),AND($T586&lt;=DATEVALUE("10/1/20"&amp;RIGHT(CA$1,2)),$U586&gt;=DATEVALUE("9/30/20"&amp;RIGHT(CB$1,2)))),
IF(AND($T586&gt;=DATEVALUE("10/1/20"&amp;RIGHT(CA$1,2)),$U586&lt;=DATEVALUE("9/30/20"&amp;RIGHT(CB$1,2))),NETWORKDAYS($T586,$U586,Holidays!$J$3:$J$937),
IF(AND($T586&lt;DATEVALUE("10/1/20"&amp;RIGHT(CA$1,2)),$U586&lt;=DATEVALUE("9/30/20"&amp;RIGHT(CB$1,2))),NETWORKDAYS(DATEVALUE("10/1/20"&amp;RIGHT(CA$1,2)),$U586,Holidays!$J$3:$J$937),
IF($T586&lt;DATEVALUE("10/1/20"&amp;RIGHT(CA$1,2)),NETWORKDAYS(DATEVALUE("10/1/20"&amp;RIGHT(CA$1,2)),DATEVALUE("9/30/20"&amp;RIGHT(CB$1,2)),Holidays!$J$3:$J$937),
IF($T586&gt;=DATEVALUE("10/1/20"&amp;RIGHT(CA$1,2)),NETWORKDAYS($T586,DATEVALUE("9/30/20"&amp;RIGHT(CB$1,2)),Holidays!$J$3:$J$937),"")))),"")/(NETWORKDAYS($T586,$U586,Holidays!$J$3:$J$937)),0))</f>
        <v/>
      </c>
    </row>
    <row r="587" spans="1:80">
      <c r="A587" s="97"/>
      <c r="B587" s="98" t="str">
        <f ca="1">IF(NOT($A587=""),OFFSET('WBS Reference &amp; User Procedure'!$A$1,MATCH($A587,'WBS Reference &amp; User Procedure'!$A:$A,0)-1,1),"")</f>
        <v/>
      </c>
      <c r="D587" s="97"/>
      <c r="I587" s="78"/>
      <c r="T587" s="104" t="str">
        <f>IF(NOT(Q587=""),IF(NOT($S587=""),$S587,#REF!),"")</f>
        <v/>
      </c>
      <c r="U587" s="104" t="str">
        <f>IF(NOT(Q587=""),WORKDAY(T587,Q587,Holidays!$J$3:$J$937),"")</f>
        <v/>
      </c>
      <c r="V587" s="104"/>
      <c r="W587" s="104"/>
      <c r="X587" s="101" t="str">
        <f t="shared" si="123"/>
        <v/>
      </c>
      <c r="AL587" s="87" t="str">
        <f t="shared" ca="1" si="120"/>
        <v/>
      </c>
      <c r="AN587" s="87" t="str">
        <f t="shared" ca="1" si="130"/>
        <v/>
      </c>
      <c r="AO587" s="87" t="str">
        <f t="shared" ca="1" si="130"/>
        <v/>
      </c>
      <c r="AP587" s="87" t="str">
        <f t="shared" ca="1" si="130"/>
        <v/>
      </c>
      <c r="AQ587" s="87" t="str">
        <f t="shared" ca="1" si="130"/>
        <v/>
      </c>
      <c r="AR587" s="87" t="str">
        <f t="shared" ca="1" si="130"/>
        <v/>
      </c>
      <c r="AS587" s="87" t="str">
        <f t="shared" ca="1" si="130"/>
        <v/>
      </c>
      <c r="AT587" s="87" t="str">
        <f t="shared" ca="1" si="130"/>
        <v/>
      </c>
      <c r="AU587" s="87" t="str">
        <f t="shared" ca="1" si="130"/>
        <v/>
      </c>
      <c r="AV587" s="87" t="str">
        <f t="shared" ca="1" si="130"/>
        <v/>
      </c>
      <c r="AW587" s="87" t="str">
        <f t="shared" ca="1" si="130"/>
        <v/>
      </c>
      <c r="AX587" s="87" t="str">
        <f t="shared" ca="1" si="131"/>
        <v/>
      </c>
      <c r="AY587" s="87" t="str">
        <f t="shared" ca="1" si="131"/>
        <v/>
      </c>
      <c r="AZ587" s="87" t="str">
        <f t="shared" ca="1" si="131"/>
        <v/>
      </c>
      <c r="BA587" s="87" t="str">
        <f t="shared" ca="1" si="131"/>
        <v/>
      </c>
      <c r="BB587" s="87" t="str">
        <f t="shared" ca="1" si="131"/>
        <v/>
      </c>
      <c r="BC587" s="87" t="str">
        <f t="shared" ca="1" si="131"/>
        <v/>
      </c>
      <c r="BD587" s="87" t="str">
        <f t="shared" ca="1" si="131"/>
        <v/>
      </c>
      <c r="BE587" s="87" t="str">
        <f t="shared" ca="1" si="131"/>
        <v/>
      </c>
      <c r="BF587" s="87" t="str">
        <f t="shared" ca="1" si="131"/>
        <v/>
      </c>
      <c r="BG587" s="87" t="str">
        <f t="shared" ca="1" si="131"/>
        <v/>
      </c>
      <c r="BI587" s="87" t="str">
        <f>IF($Q587="","",IFERROR(IF(OR(AND($T587&gt;=DATEVALUE("10/1/20"&amp;RIGHT(BH$1,2)),$T587&lt;=DATEVALUE("9/30/20"&amp;RIGHT(BI$1,2))),AND($U587&gt;=DATEVALUE("10/1/20"&amp;RIGHT(BH$1,2)),$U587&lt;=DATEVALUE("9/30/20"&amp;RIGHT(BI$1,2))),AND($T587&lt;=DATEVALUE("10/1/20"&amp;RIGHT(BH$1,2)),$U587&gt;=DATEVALUE("9/30/20"&amp;RIGHT(BI$1,2)))),
IF(AND($T587&gt;=DATEVALUE("10/1/20"&amp;RIGHT(BH$1,2)),$U587&lt;=DATEVALUE("9/30/20"&amp;RIGHT(BI$1,2))),NETWORKDAYS($T587,$U587,Holidays!$J$3:$J$937),
IF(AND($T587&lt;DATEVALUE("10/1/20"&amp;RIGHT(BH$1,2)),$U587&lt;=DATEVALUE("9/30/20"&amp;RIGHT(BI$1,2))),NETWORKDAYS(DATEVALUE("10/1/20"&amp;RIGHT(BH$1,2)),$U587,Holidays!$J$3:$J$937),
IF($T587&lt;DATEVALUE("10/1/20"&amp;RIGHT(BH$1,2)),NETWORKDAYS(DATEVALUE("10/1/20"&amp;RIGHT(BH$1,2)),DATEVALUE("9/30/20"&amp;RIGHT(BI$1,2)),Holidays!$J$3:$J$937),
IF($T587&gt;=DATEVALUE("10/1/20"&amp;RIGHT(BH$1,2)),NETWORKDAYS($T587,DATEVALUE("9/30/20"&amp;RIGHT(BI$1,2)),Holidays!$J$3:$J$937),"")))),"")/(NETWORKDAYS($T587,$U587,Holidays!$J$3:$J$937)),0))</f>
        <v/>
      </c>
      <c r="BJ587" s="87" t="str">
        <f>IF($Q587="","",IFERROR(IF(OR(AND($T587&gt;=DATEVALUE("10/1/20"&amp;RIGHT(BI$1,2)),$T587&lt;=DATEVALUE("9/30/20"&amp;RIGHT(BJ$1,2))),AND($U587&gt;=DATEVALUE("10/1/20"&amp;RIGHT(BI$1,2)),$U587&lt;=DATEVALUE("9/30/20"&amp;RIGHT(BJ$1,2))),AND($T587&lt;=DATEVALUE("10/1/20"&amp;RIGHT(BI$1,2)),$U587&gt;=DATEVALUE("9/30/20"&amp;RIGHT(BJ$1,2)))),
IF(AND($T587&gt;=DATEVALUE("10/1/20"&amp;RIGHT(BI$1,2)),$U587&lt;=DATEVALUE("9/30/20"&amp;RIGHT(BJ$1,2))),NETWORKDAYS($T587,$U587,Holidays!$J$3:$J$937),
IF(AND($T587&lt;DATEVALUE("10/1/20"&amp;RIGHT(BI$1,2)),$U587&lt;=DATEVALUE("9/30/20"&amp;RIGHT(BJ$1,2))),NETWORKDAYS(DATEVALUE("10/1/20"&amp;RIGHT(BI$1,2)),$U587,Holidays!$J$3:$J$937),
IF($T587&lt;DATEVALUE("10/1/20"&amp;RIGHT(BI$1,2)),NETWORKDAYS(DATEVALUE("10/1/20"&amp;RIGHT(BI$1,2)),DATEVALUE("9/30/20"&amp;RIGHT(BJ$1,2)),Holidays!$J$3:$J$937),
IF($T587&gt;=DATEVALUE("10/1/20"&amp;RIGHT(BI$1,2)),NETWORKDAYS($T587,DATEVALUE("9/30/20"&amp;RIGHT(BJ$1,2)),Holidays!$J$3:$J$937),"")))),"")/(NETWORKDAYS($T587,$U587,Holidays!$J$3:$J$937)),0))</f>
        <v/>
      </c>
      <c r="BK587" s="87" t="str">
        <f>IF($Q587="","",IFERROR(IF(OR(AND($T587&gt;=DATEVALUE("10/1/20"&amp;RIGHT(BJ$1,2)),$T587&lt;=DATEVALUE("9/30/20"&amp;RIGHT(BK$1,2))),AND($U587&gt;=DATEVALUE("10/1/20"&amp;RIGHT(BJ$1,2)),$U587&lt;=DATEVALUE("9/30/20"&amp;RIGHT(BK$1,2))),AND($T587&lt;=DATEVALUE("10/1/20"&amp;RIGHT(BJ$1,2)),$U587&gt;=DATEVALUE("9/30/20"&amp;RIGHT(BK$1,2)))),
IF(AND($T587&gt;=DATEVALUE("10/1/20"&amp;RIGHT(BJ$1,2)),$U587&lt;=DATEVALUE("9/30/20"&amp;RIGHT(BK$1,2))),NETWORKDAYS($T587,$U587,Holidays!$J$3:$J$937),
IF(AND($T587&lt;DATEVALUE("10/1/20"&amp;RIGHT(BJ$1,2)),$U587&lt;=DATEVALUE("9/30/20"&amp;RIGHT(BK$1,2))),NETWORKDAYS(DATEVALUE("10/1/20"&amp;RIGHT(BJ$1,2)),$U587,Holidays!$J$3:$J$937),
IF($T587&lt;DATEVALUE("10/1/20"&amp;RIGHT(BJ$1,2)),NETWORKDAYS(DATEVALUE("10/1/20"&amp;RIGHT(BJ$1,2)),DATEVALUE("9/30/20"&amp;RIGHT(BK$1,2)),Holidays!$J$3:$J$937),
IF($T587&gt;=DATEVALUE("10/1/20"&amp;RIGHT(BJ$1,2)),NETWORKDAYS($T587,DATEVALUE("9/30/20"&amp;RIGHT(BK$1,2)),Holidays!$J$3:$J$937),"")))),"")/(NETWORKDAYS($T587,$U587,Holidays!$J$3:$J$937)),0))</f>
        <v/>
      </c>
      <c r="BL587" s="87" t="str">
        <f>IF($Q587="","",IFERROR(IF(OR(AND($T587&gt;=DATEVALUE("10/1/20"&amp;RIGHT(BK$1,2)),$T587&lt;=DATEVALUE("9/30/20"&amp;RIGHT(BL$1,2))),AND($U587&gt;=DATEVALUE("10/1/20"&amp;RIGHT(BK$1,2)),$U587&lt;=DATEVALUE("9/30/20"&amp;RIGHT(BL$1,2))),AND($T587&lt;=DATEVALUE("10/1/20"&amp;RIGHT(BK$1,2)),$U587&gt;=DATEVALUE("9/30/20"&amp;RIGHT(BL$1,2)))),
IF(AND($T587&gt;=DATEVALUE("10/1/20"&amp;RIGHT(BK$1,2)),$U587&lt;=DATEVALUE("9/30/20"&amp;RIGHT(BL$1,2))),NETWORKDAYS($T587,$U587,Holidays!$J$3:$J$937),
IF(AND($T587&lt;DATEVALUE("10/1/20"&amp;RIGHT(BK$1,2)),$U587&lt;=DATEVALUE("9/30/20"&amp;RIGHT(BL$1,2))),NETWORKDAYS(DATEVALUE("10/1/20"&amp;RIGHT(BK$1,2)),$U587,Holidays!$J$3:$J$937),
IF($T587&lt;DATEVALUE("10/1/20"&amp;RIGHT(BK$1,2)),NETWORKDAYS(DATEVALUE("10/1/20"&amp;RIGHT(BK$1,2)),DATEVALUE("9/30/20"&amp;RIGHT(BL$1,2)),Holidays!$J$3:$J$937),
IF($T587&gt;=DATEVALUE("10/1/20"&amp;RIGHT(BK$1,2)),NETWORKDAYS($T587,DATEVALUE("9/30/20"&amp;RIGHT(BL$1,2)),Holidays!$J$3:$J$937),"")))),"")/(NETWORKDAYS($T587,$U587,Holidays!$J$3:$J$937)),0))</f>
        <v/>
      </c>
      <c r="BM587" s="87" t="str">
        <f>IF($Q587="","",IFERROR(IF(OR(AND($T587&gt;=DATEVALUE("10/1/20"&amp;RIGHT(BL$1,2)),$T587&lt;=DATEVALUE("9/30/20"&amp;RIGHT(BM$1,2))),AND($U587&gt;=DATEVALUE("10/1/20"&amp;RIGHT(BL$1,2)),$U587&lt;=DATEVALUE("9/30/20"&amp;RIGHT(BM$1,2))),AND($T587&lt;=DATEVALUE("10/1/20"&amp;RIGHT(BL$1,2)),$U587&gt;=DATEVALUE("9/30/20"&amp;RIGHT(BM$1,2)))),
IF(AND($T587&gt;=DATEVALUE("10/1/20"&amp;RIGHT(BL$1,2)),$U587&lt;=DATEVALUE("9/30/20"&amp;RIGHT(BM$1,2))),NETWORKDAYS($T587,$U587,Holidays!$J$3:$J$937),
IF(AND($T587&lt;DATEVALUE("10/1/20"&amp;RIGHT(BL$1,2)),$U587&lt;=DATEVALUE("9/30/20"&amp;RIGHT(BM$1,2))),NETWORKDAYS(DATEVALUE("10/1/20"&amp;RIGHT(BL$1,2)),$U587,Holidays!$J$3:$J$937),
IF($T587&lt;DATEVALUE("10/1/20"&amp;RIGHT(BL$1,2)),NETWORKDAYS(DATEVALUE("10/1/20"&amp;RIGHT(BL$1,2)),DATEVALUE("9/30/20"&amp;RIGHT(BM$1,2)),Holidays!$J$3:$J$937),
IF($T587&gt;=DATEVALUE("10/1/20"&amp;RIGHT(BL$1,2)),NETWORKDAYS($T587,DATEVALUE("9/30/20"&amp;RIGHT(BM$1,2)),Holidays!$J$3:$J$937),"")))),"")/(NETWORKDAYS($T587,$U587,Holidays!$J$3:$J$937)),0))</f>
        <v/>
      </c>
      <c r="BN587" s="87" t="str">
        <f>IF($Q587="","",IFERROR(IF(OR(AND($T587&gt;=DATEVALUE("10/1/20"&amp;RIGHT(BM$1,2)),$T587&lt;=DATEVALUE("9/30/20"&amp;RIGHT(BN$1,2))),AND($U587&gt;=DATEVALUE("10/1/20"&amp;RIGHT(BM$1,2)),$U587&lt;=DATEVALUE("9/30/20"&amp;RIGHT(BN$1,2))),AND($T587&lt;=DATEVALUE("10/1/20"&amp;RIGHT(BM$1,2)),$U587&gt;=DATEVALUE("9/30/20"&amp;RIGHT(BN$1,2)))),
IF(AND($T587&gt;=DATEVALUE("10/1/20"&amp;RIGHT(BM$1,2)),$U587&lt;=DATEVALUE("9/30/20"&amp;RIGHT(BN$1,2))),NETWORKDAYS($T587,$U587,Holidays!$J$3:$J$937),
IF(AND($T587&lt;DATEVALUE("10/1/20"&amp;RIGHT(BM$1,2)),$U587&lt;=DATEVALUE("9/30/20"&amp;RIGHT(BN$1,2))),NETWORKDAYS(DATEVALUE("10/1/20"&amp;RIGHT(BM$1,2)),$U587,Holidays!$J$3:$J$937),
IF($T587&lt;DATEVALUE("10/1/20"&amp;RIGHT(BM$1,2)),NETWORKDAYS(DATEVALUE("10/1/20"&amp;RIGHT(BM$1,2)),DATEVALUE("9/30/20"&amp;RIGHT(BN$1,2)),Holidays!$J$3:$J$937),
IF($T587&gt;=DATEVALUE("10/1/20"&amp;RIGHT(BM$1,2)),NETWORKDAYS($T587,DATEVALUE("9/30/20"&amp;RIGHT(BN$1,2)),Holidays!$J$3:$J$937),"")))),"")/(NETWORKDAYS($T587,$U587,Holidays!$J$3:$J$937)),0))</f>
        <v/>
      </c>
      <c r="BO587" s="87" t="str">
        <f>IF($Q587="","",IFERROR(IF(OR(AND($T587&gt;=DATEVALUE("10/1/20"&amp;RIGHT(BN$1,2)),$T587&lt;=DATEVALUE("9/30/20"&amp;RIGHT(BO$1,2))),AND($U587&gt;=DATEVALUE("10/1/20"&amp;RIGHT(BN$1,2)),$U587&lt;=DATEVALUE("9/30/20"&amp;RIGHT(BO$1,2))),AND($T587&lt;=DATEVALUE("10/1/20"&amp;RIGHT(BN$1,2)),$U587&gt;=DATEVALUE("9/30/20"&amp;RIGHT(BO$1,2)))),
IF(AND($T587&gt;=DATEVALUE("10/1/20"&amp;RIGHT(BN$1,2)),$U587&lt;=DATEVALUE("9/30/20"&amp;RIGHT(BO$1,2))),NETWORKDAYS($T587,$U587,Holidays!$J$3:$J$937),
IF(AND($T587&lt;DATEVALUE("10/1/20"&amp;RIGHT(BN$1,2)),$U587&lt;=DATEVALUE("9/30/20"&amp;RIGHT(BO$1,2))),NETWORKDAYS(DATEVALUE("10/1/20"&amp;RIGHT(BN$1,2)),$U587,Holidays!$J$3:$J$937),
IF($T587&lt;DATEVALUE("10/1/20"&amp;RIGHT(BN$1,2)),NETWORKDAYS(DATEVALUE("10/1/20"&amp;RIGHT(BN$1,2)),DATEVALUE("9/30/20"&amp;RIGHT(BO$1,2)),Holidays!$J$3:$J$937),
IF($T587&gt;=DATEVALUE("10/1/20"&amp;RIGHT(BN$1,2)),NETWORKDAYS($T587,DATEVALUE("9/30/20"&amp;RIGHT(BO$1,2)),Holidays!$J$3:$J$937),"")))),"")/(NETWORKDAYS($T587,$U587,Holidays!$J$3:$J$937)),0))</f>
        <v/>
      </c>
      <c r="BP587" s="87" t="str">
        <f>IF($Q587="","",IFERROR(IF(OR(AND($T587&gt;=DATEVALUE("10/1/20"&amp;RIGHT(BO$1,2)),$T587&lt;=DATEVALUE("9/30/20"&amp;RIGHT(BP$1,2))),AND($U587&gt;=DATEVALUE("10/1/20"&amp;RIGHT(BO$1,2)),$U587&lt;=DATEVALUE("9/30/20"&amp;RIGHT(BP$1,2))),AND($T587&lt;=DATEVALUE("10/1/20"&amp;RIGHT(BO$1,2)),$U587&gt;=DATEVALUE("9/30/20"&amp;RIGHT(BP$1,2)))),
IF(AND($T587&gt;=DATEVALUE("10/1/20"&amp;RIGHT(BO$1,2)),$U587&lt;=DATEVALUE("9/30/20"&amp;RIGHT(BP$1,2))),NETWORKDAYS($T587,$U587,Holidays!$J$3:$J$937),
IF(AND($T587&lt;DATEVALUE("10/1/20"&amp;RIGHT(BO$1,2)),$U587&lt;=DATEVALUE("9/30/20"&amp;RIGHT(BP$1,2))),NETWORKDAYS(DATEVALUE("10/1/20"&amp;RIGHT(BO$1,2)),$U587,Holidays!$J$3:$J$937),
IF($T587&lt;DATEVALUE("10/1/20"&amp;RIGHT(BO$1,2)),NETWORKDAYS(DATEVALUE("10/1/20"&amp;RIGHT(BO$1,2)),DATEVALUE("9/30/20"&amp;RIGHT(BP$1,2)),Holidays!$J$3:$J$937),
IF($T587&gt;=DATEVALUE("10/1/20"&amp;RIGHT(BO$1,2)),NETWORKDAYS($T587,DATEVALUE("9/30/20"&amp;RIGHT(BP$1,2)),Holidays!$J$3:$J$937),"")))),"")/(NETWORKDAYS($T587,$U587,Holidays!$J$3:$J$937)),0))</f>
        <v/>
      </c>
      <c r="BQ587" s="87" t="str">
        <f>IF($Q587="","",IFERROR(IF(OR(AND($T587&gt;=DATEVALUE("10/1/20"&amp;RIGHT(BP$1,2)),$T587&lt;=DATEVALUE("9/30/20"&amp;RIGHT(BQ$1,2))),AND($U587&gt;=DATEVALUE("10/1/20"&amp;RIGHT(BP$1,2)),$U587&lt;=DATEVALUE("9/30/20"&amp;RIGHT(BQ$1,2))),AND($T587&lt;=DATEVALUE("10/1/20"&amp;RIGHT(BP$1,2)),$U587&gt;=DATEVALUE("9/30/20"&amp;RIGHT(BQ$1,2)))),
IF(AND($T587&gt;=DATEVALUE("10/1/20"&amp;RIGHT(BP$1,2)),$U587&lt;=DATEVALUE("9/30/20"&amp;RIGHT(BQ$1,2))),NETWORKDAYS($T587,$U587,Holidays!$J$3:$J$937),
IF(AND($T587&lt;DATEVALUE("10/1/20"&amp;RIGHT(BP$1,2)),$U587&lt;=DATEVALUE("9/30/20"&amp;RIGHT(BQ$1,2))),NETWORKDAYS(DATEVALUE("10/1/20"&amp;RIGHT(BP$1,2)),$U587,Holidays!$J$3:$J$937),
IF($T587&lt;DATEVALUE("10/1/20"&amp;RIGHT(BP$1,2)),NETWORKDAYS(DATEVALUE("10/1/20"&amp;RIGHT(BP$1,2)),DATEVALUE("9/30/20"&amp;RIGHT(BQ$1,2)),Holidays!$J$3:$J$937),
IF($T587&gt;=DATEVALUE("10/1/20"&amp;RIGHT(BP$1,2)),NETWORKDAYS($T587,DATEVALUE("9/30/20"&amp;RIGHT(BQ$1,2)),Holidays!$J$3:$J$937),"")))),"")/(NETWORKDAYS($T587,$U587,Holidays!$J$3:$J$937)),0))</f>
        <v/>
      </c>
      <c r="BR587" s="87" t="str">
        <f>IF($Q587="","",IFERROR(IF(OR(AND($T587&gt;=DATEVALUE("10/1/20"&amp;RIGHT(BQ$1,2)),$T587&lt;=DATEVALUE("9/30/20"&amp;RIGHT(BR$1,2))),AND($U587&gt;=DATEVALUE("10/1/20"&amp;RIGHT(BQ$1,2)),$U587&lt;=DATEVALUE("9/30/20"&amp;RIGHT(BR$1,2))),AND($T587&lt;=DATEVALUE("10/1/20"&amp;RIGHT(BQ$1,2)),$U587&gt;=DATEVALUE("9/30/20"&amp;RIGHT(BR$1,2)))),
IF(AND($T587&gt;=DATEVALUE("10/1/20"&amp;RIGHT(BQ$1,2)),$U587&lt;=DATEVALUE("9/30/20"&amp;RIGHT(BR$1,2))),NETWORKDAYS($T587,$U587,Holidays!$J$3:$J$937),
IF(AND($T587&lt;DATEVALUE("10/1/20"&amp;RIGHT(BQ$1,2)),$U587&lt;=DATEVALUE("9/30/20"&amp;RIGHT(BR$1,2))),NETWORKDAYS(DATEVALUE("10/1/20"&amp;RIGHT(BQ$1,2)),$U587,Holidays!$J$3:$J$937),
IF($T587&lt;DATEVALUE("10/1/20"&amp;RIGHT(BQ$1,2)),NETWORKDAYS(DATEVALUE("10/1/20"&amp;RIGHT(BQ$1,2)),DATEVALUE("9/30/20"&amp;RIGHT(BR$1,2)),Holidays!$J$3:$J$937),
IF($T587&gt;=DATEVALUE("10/1/20"&amp;RIGHT(BQ$1,2)),NETWORKDAYS($T587,DATEVALUE("9/30/20"&amp;RIGHT(BR$1,2)),Holidays!$J$3:$J$937),"")))),"")/(NETWORKDAYS($T587,$U587,Holidays!$J$3:$J$937)),0))</f>
        <v/>
      </c>
      <c r="BS587" s="87" t="str">
        <f>IF($Q587="","",IFERROR(IF(OR(AND($T587&gt;=DATEVALUE("10/1/20"&amp;RIGHT(BR$1,2)),$T587&lt;=DATEVALUE("9/30/20"&amp;RIGHT(BS$1,2))),AND($U587&gt;=DATEVALUE("10/1/20"&amp;RIGHT(BR$1,2)),$U587&lt;=DATEVALUE("9/30/20"&amp;RIGHT(BS$1,2))),AND($T587&lt;=DATEVALUE("10/1/20"&amp;RIGHT(BR$1,2)),$U587&gt;=DATEVALUE("9/30/20"&amp;RIGHT(BS$1,2)))),
IF(AND($T587&gt;=DATEVALUE("10/1/20"&amp;RIGHT(BR$1,2)),$U587&lt;=DATEVALUE("9/30/20"&amp;RIGHT(BS$1,2))),NETWORKDAYS($T587,$U587,Holidays!$J$3:$J$937),
IF(AND($T587&lt;DATEVALUE("10/1/20"&amp;RIGHT(BR$1,2)),$U587&lt;=DATEVALUE("9/30/20"&amp;RIGHT(BS$1,2))),NETWORKDAYS(DATEVALUE("10/1/20"&amp;RIGHT(BR$1,2)),$U587,Holidays!$J$3:$J$937),
IF($T587&lt;DATEVALUE("10/1/20"&amp;RIGHT(BR$1,2)),NETWORKDAYS(DATEVALUE("10/1/20"&amp;RIGHT(BR$1,2)),DATEVALUE("9/30/20"&amp;RIGHT(BS$1,2)),Holidays!$J$3:$J$937),
IF($T587&gt;=DATEVALUE("10/1/20"&amp;RIGHT(BR$1,2)),NETWORKDAYS($T587,DATEVALUE("9/30/20"&amp;RIGHT(BS$1,2)),Holidays!$J$3:$J$937),"")))),"")/(NETWORKDAYS($T587,$U587,Holidays!$J$3:$J$937)),0))</f>
        <v/>
      </c>
      <c r="BT587" s="87" t="str">
        <f>IF($Q587="","",IFERROR(IF(OR(AND($T587&gt;=DATEVALUE("10/1/20"&amp;RIGHT(BS$1,2)),$T587&lt;=DATEVALUE("9/30/20"&amp;RIGHT(BT$1,2))),AND($U587&gt;=DATEVALUE("10/1/20"&amp;RIGHT(BS$1,2)),$U587&lt;=DATEVALUE("9/30/20"&amp;RIGHT(BT$1,2))),AND($T587&lt;=DATEVALUE("10/1/20"&amp;RIGHT(BS$1,2)),$U587&gt;=DATEVALUE("9/30/20"&amp;RIGHT(BT$1,2)))),
IF(AND($T587&gt;=DATEVALUE("10/1/20"&amp;RIGHT(BS$1,2)),$U587&lt;=DATEVALUE("9/30/20"&amp;RIGHT(BT$1,2))),NETWORKDAYS($T587,$U587,Holidays!$J$3:$J$937),
IF(AND($T587&lt;DATEVALUE("10/1/20"&amp;RIGHT(BS$1,2)),$U587&lt;=DATEVALUE("9/30/20"&amp;RIGHT(BT$1,2))),NETWORKDAYS(DATEVALUE("10/1/20"&amp;RIGHT(BS$1,2)),$U587,Holidays!$J$3:$J$937),
IF($T587&lt;DATEVALUE("10/1/20"&amp;RIGHT(BS$1,2)),NETWORKDAYS(DATEVALUE("10/1/20"&amp;RIGHT(BS$1,2)),DATEVALUE("9/30/20"&amp;RIGHT(BT$1,2)),Holidays!$J$3:$J$937),
IF($T587&gt;=DATEVALUE("10/1/20"&amp;RIGHT(BS$1,2)),NETWORKDAYS($T587,DATEVALUE("9/30/20"&amp;RIGHT(BT$1,2)),Holidays!$J$3:$J$937),"")))),"")/(NETWORKDAYS($T587,$U587,Holidays!$J$3:$J$937)),0))</f>
        <v/>
      </c>
      <c r="BU587" s="87" t="str">
        <f>IF($Q587="","",IFERROR(IF(OR(AND($T587&gt;=DATEVALUE("10/1/20"&amp;RIGHT(BT$1,2)),$T587&lt;=DATEVALUE("9/30/20"&amp;RIGHT(BU$1,2))),AND($U587&gt;=DATEVALUE("10/1/20"&amp;RIGHT(BT$1,2)),$U587&lt;=DATEVALUE("9/30/20"&amp;RIGHT(BU$1,2))),AND($T587&lt;=DATEVALUE("10/1/20"&amp;RIGHT(BT$1,2)),$U587&gt;=DATEVALUE("9/30/20"&amp;RIGHT(BU$1,2)))),
IF(AND($T587&gt;=DATEVALUE("10/1/20"&amp;RIGHT(BT$1,2)),$U587&lt;=DATEVALUE("9/30/20"&amp;RIGHT(BU$1,2))),NETWORKDAYS($T587,$U587,Holidays!$J$3:$J$937),
IF(AND($T587&lt;DATEVALUE("10/1/20"&amp;RIGHT(BT$1,2)),$U587&lt;=DATEVALUE("9/30/20"&amp;RIGHT(BU$1,2))),NETWORKDAYS(DATEVALUE("10/1/20"&amp;RIGHT(BT$1,2)),$U587,Holidays!$J$3:$J$937),
IF($T587&lt;DATEVALUE("10/1/20"&amp;RIGHT(BT$1,2)),NETWORKDAYS(DATEVALUE("10/1/20"&amp;RIGHT(BT$1,2)),DATEVALUE("9/30/20"&amp;RIGHT(BU$1,2)),Holidays!$J$3:$J$937),
IF($T587&gt;=DATEVALUE("10/1/20"&amp;RIGHT(BT$1,2)),NETWORKDAYS($T587,DATEVALUE("9/30/20"&amp;RIGHT(BU$1,2)),Holidays!$J$3:$J$937),"")))),"")/(NETWORKDAYS($T587,$U587,Holidays!$J$3:$J$937)),0))</f>
        <v/>
      </c>
      <c r="BV587" s="87" t="str">
        <f>IF($Q587="","",IFERROR(IF(OR(AND($T587&gt;=DATEVALUE("10/1/20"&amp;RIGHT(BU$1,2)),$T587&lt;=DATEVALUE("9/30/20"&amp;RIGHT(BV$1,2))),AND($U587&gt;=DATEVALUE("10/1/20"&amp;RIGHT(BU$1,2)),$U587&lt;=DATEVALUE("9/30/20"&amp;RIGHT(BV$1,2))),AND($T587&lt;=DATEVALUE("10/1/20"&amp;RIGHT(BU$1,2)),$U587&gt;=DATEVALUE("9/30/20"&amp;RIGHT(BV$1,2)))),
IF(AND($T587&gt;=DATEVALUE("10/1/20"&amp;RIGHT(BU$1,2)),$U587&lt;=DATEVALUE("9/30/20"&amp;RIGHT(BV$1,2))),NETWORKDAYS($T587,$U587,Holidays!$J$3:$J$937),
IF(AND($T587&lt;DATEVALUE("10/1/20"&amp;RIGHT(BU$1,2)),$U587&lt;=DATEVALUE("9/30/20"&amp;RIGHT(BV$1,2))),NETWORKDAYS(DATEVALUE("10/1/20"&amp;RIGHT(BU$1,2)),$U587,Holidays!$J$3:$J$937),
IF($T587&lt;DATEVALUE("10/1/20"&amp;RIGHT(BU$1,2)),NETWORKDAYS(DATEVALUE("10/1/20"&amp;RIGHT(BU$1,2)),DATEVALUE("9/30/20"&amp;RIGHT(BV$1,2)),Holidays!$J$3:$J$937),
IF($T587&gt;=DATEVALUE("10/1/20"&amp;RIGHT(BU$1,2)),NETWORKDAYS($T587,DATEVALUE("9/30/20"&amp;RIGHT(BV$1,2)),Holidays!$J$3:$J$937),"")))),"")/(NETWORKDAYS($T587,$U587,Holidays!$J$3:$J$937)),0))</f>
        <v/>
      </c>
      <c r="BW587" s="87" t="str">
        <f>IF($Q587="","",IFERROR(IF(OR(AND($T587&gt;=DATEVALUE("10/1/20"&amp;RIGHT(BV$1,2)),$T587&lt;=DATEVALUE("9/30/20"&amp;RIGHT(BW$1,2))),AND($U587&gt;=DATEVALUE("10/1/20"&amp;RIGHT(BV$1,2)),$U587&lt;=DATEVALUE("9/30/20"&amp;RIGHT(BW$1,2))),AND($T587&lt;=DATEVALUE("10/1/20"&amp;RIGHT(BV$1,2)),$U587&gt;=DATEVALUE("9/30/20"&amp;RIGHT(BW$1,2)))),
IF(AND($T587&gt;=DATEVALUE("10/1/20"&amp;RIGHT(BV$1,2)),$U587&lt;=DATEVALUE("9/30/20"&amp;RIGHT(BW$1,2))),NETWORKDAYS($T587,$U587,Holidays!$J$3:$J$937),
IF(AND($T587&lt;DATEVALUE("10/1/20"&amp;RIGHT(BV$1,2)),$U587&lt;=DATEVALUE("9/30/20"&amp;RIGHT(BW$1,2))),NETWORKDAYS(DATEVALUE("10/1/20"&amp;RIGHT(BV$1,2)),$U587,Holidays!$J$3:$J$937),
IF($T587&lt;DATEVALUE("10/1/20"&amp;RIGHT(BV$1,2)),NETWORKDAYS(DATEVALUE("10/1/20"&amp;RIGHT(BV$1,2)),DATEVALUE("9/30/20"&amp;RIGHT(BW$1,2)),Holidays!$J$3:$J$937),
IF($T587&gt;=DATEVALUE("10/1/20"&amp;RIGHT(BV$1,2)),NETWORKDAYS($T587,DATEVALUE("9/30/20"&amp;RIGHT(BW$1,2)),Holidays!$J$3:$J$937),"")))),"")/(NETWORKDAYS($T587,$U587,Holidays!$J$3:$J$937)),0))</f>
        <v/>
      </c>
      <c r="BX587" s="87" t="str">
        <f>IF($Q587="","",IFERROR(IF(OR(AND($T587&gt;=DATEVALUE("10/1/20"&amp;RIGHT(BW$1,2)),$T587&lt;=DATEVALUE("9/30/20"&amp;RIGHT(BX$1,2))),AND($U587&gt;=DATEVALUE("10/1/20"&amp;RIGHT(BW$1,2)),$U587&lt;=DATEVALUE("9/30/20"&amp;RIGHT(BX$1,2))),AND($T587&lt;=DATEVALUE("10/1/20"&amp;RIGHT(BW$1,2)),$U587&gt;=DATEVALUE("9/30/20"&amp;RIGHT(BX$1,2)))),
IF(AND($T587&gt;=DATEVALUE("10/1/20"&amp;RIGHT(BW$1,2)),$U587&lt;=DATEVALUE("9/30/20"&amp;RIGHT(BX$1,2))),NETWORKDAYS($T587,$U587,Holidays!$J$3:$J$937),
IF(AND($T587&lt;DATEVALUE("10/1/20"&amp;RIGHT(BW$1,2)),$U587&lt;=DATEVALUE("9/30/20"&amp;RIGHT(BX$1,2))),NETWORKDAYS(DATEVALUE("10/1/20"&amp;RIGHT(BW$1,2)),$U587,Holidays!$J$3:$J$937),
IF($T587&lt;DATEVALUE("10/1/20"&amp;RIGHT(BW$1,2)),NETWORKDAYS(DATEVALUE("10/1/20"&amp;RIGHT(BW$1,2)),DATEVALUE("9/30/20"&amp;RIGHT(BX$1,2)),Holidays!$J$3:$J$937),
IF($T587&gt;=DATEVALUE("10/1/20"&amp;RIGHT(BW$1,2)),NETWORKDAYS($T587,DATEVALUE("9/30/20"&amp;RIGHT(BX$1,2)),Holidays!$J$3:$J$937),"")))),"")/(NETWORKDAYS($T587,$U587,Holidays!$J$3:$J$937)),0))</f>
        <v/>
      </c>
      <c r="BY587" s="87" t="str">
        <f>IF($Q587="","",IFERROR(IF(OR(AND($T587&gt;=DATEVALUE("10/1/20"&amp;RIGHT(BX$1,2)),$T587&lt;=DATEVALUE("9/30/20"&amp;RIGHT(BY$1,2))),AND($U587&gt;=DATEVALUE("10/1/20"&amp;RIGHT(BX$1,2)),$U587&lt;=DATEVALUE("9/30/20"&amp;RIGHT(BY$1,2))),AND($T587&lt;=DATEVALUE("10/1/20"&amp;RIGHT(BX$1,2)),$U587&gt;=DATEVALUE("9/30/20"&amp;RIGHT(BY$1,2)))),
IF(AND($T587&gt;=DATEVALUE("10/1/20"&amp;RIGHT(BX$1,2)),$U587&lt;=DATEVALUE("9/30/20"&amp;RIGHT(BY$1,2))),NETWORKDAYS($T587,$U587,Holidays!$J$3:$J$937),
IF(AND($T587&lt;DATEVALUE("10/1/20"&amp;RIGHT(BX$1,2)),$U587&lt;=DATEVALUE("9/30/20"&amp;RIGHT(BY$1,2))),NETWORKDAYS(DATEVALUE("10/1/20"&amp;RIGHT(BX$1,2)),$U587,Holidays!$J$3:$J$937),
IF($T587&lt;DATEVALUE("10/1/20"&amp;RIGHT(BX$1,2)),NETWORKDAYS(DATEVALUE("10/1/20"&amp;RIGHT(BX$1,2)),DATEVALUE("9/30/20"&amp;RIGHT(BY$1,2)),Holidays!$J$3:$J$937),
IF($T587&gt;=DATEVALUE("10/1/20"&amp;RIGHT(BX$1,2)),NETWORKDAYS($T587,DATEVALUE("9/30/20"&amp;RIGHT(BY$1,2)),Holidays!$J$3:$J$937),"")))),"")/(NETWORKDAYS($T587,$U587,Holidays!$J$3:$J$937)),0))</f>
        <v/>
      </c>
      <c r="BZ587" s="87" t="str">
        <f>IF($Q587="","",IFERROR(IF(OR(AND($T587&gt;=DATEVALUE("10/1/20"&amp;RIGHT(BY$1,2)),$T587&lt;=DATEVALUE("9/30/20"&amp;RIGHT(BZ$1,2))),AND($U587&gt;=DATEVALUE("10/1/20"&amp;RIGHT(BY$1,2)),$U587&lt;=DATEVALUE("9/30/20"&amp;RIGHT(BZ$1,2))),AND($T587&lt;=DATEVALUE("10/1/20"&amp;RIGHT(BY$1,2)),$U587&gt;=DATEVALUE("9/30/20"&amp;RIGHT(BZ$1,2)))),
IF(AND($T587&gt;=DATEVALUE("10/1/20"&amp;RIGHT(BY$1,2)),$U587&lt;=DATEVALUE("9/30/20"&amp;RIGHT(BZ$1,2))),NETWORKDAYS($T587,$U587,Holidays!$J$3:$J$937),
IF(AND($T587&lt;DATEVALUE("10/1/20"&amp;RIGHT(BY$1,2)),$U587&lt;=DATEVALUE("9/30/20"&amp;RIGHT(BZ$1,2))),NETWORKDAYS(DATEVALUE("10/1/20"&amp;RIGHT(BY$1,2)),$U587,Holidays!$J$3:$J$937),
IF($T587&lt;DATEVALUE("10/1/20"&amp;RIGHT(BY$1,2)),NETWORKDAYS(DATEVALUE("10/1/20"&amp;RIGHT(BY$1,2)),DATEVALUE("9/30/20"&amp;RIGHT(BZ$1,2)),Holidays!$J$3:$J$937),
IF($T587&gt;=DATEVALUE("10/1/20"&amp;RIGHT(BY$1,2)),NETWORKDAYS($T587,DATEVALUE("9/30/20"&amp;RIGHT(BZ$1,2)),Holidays!$J$3:$J$937),"")))),"")/(NETWORKDAYS($T587,$U587,Holidays!$J$3:$J$937)),0))</f>
        <v/>
      </c>
      <c r="CA587" s="87" t="str">
        <f>IF($Q587="","",IFERROR(IF(OR(AND($T587&gt;=DATEVALUE("10/1/20"&amp;RIGHT(BZ$1,2)),$T587&lt;=DATEVALUE("9/30/20"&amp;RIGHT(CA$1,2))),AND($U587&gt;=DATEVALUE("10/1/20"&amp;RIGHT(BZ$1,2)),$U587&lt;=DATEVALUE("9/30/20"&amp;RIGHT(CA$1,2))),AND($T587&lt;=DATEVALUE("10/1/20"&amp;RIGHT(BZ$1,2)),$U587&gt;=DATEVALUE("9/30/20"&amp;RIGHT(CA$1,2)))),
IF(AND($T587&gt;=DATEVALUE("10/1/20"&amp;RIGHT(BZ$1,2)),$U587&lt;=DATEVALUE("9/30/20"&amp;RIGHT(CA$1,2))),NETWORKDAYS($T587,$U587,Holidays!$J$3:$J$937),
IF(AND($T587&lt;DATEVALUE("10/1/20"&amp;RIGHT(BZ$1,2)),$U587&lt;=DATEVALUE("9/30/20"&amp;RIGHT(CA$1,2))),NETWORKDAYS(DATEVALUE("10/1/20"&amp;RIGHT(BZ$1,2)),$U587,Holidays!$J$3:$J$937),
IF($T587&lt;DATEVALUE("10/1/20"&amp;RIGHT(BZ$1,2)),NETWORKDAYS(DATEVALUE("10/1/20"&amp;RIGHT(BZ$1,2)),DATEVALUE("9/30/20"&amp;RIGHT(CA$1,2)),Holidays!$J$3:$J$937),
IF($T587&gt;=DATEVALUE("10/1/20"&amp;RIGHT(BZ$1,2)),NETWORKDAYS($T587,DATEVALUE("9/30/20"&amp;RIGHT(CA$1,2)),Holidays!$J$3:$J$937),"")))),"")/(NETWORKDAYS($T587,$U587,Holidays!$J$3:$J$937)),0))</f>
        <v/>
      </c>
      <c r="CB587" s="87" t="str">
        <f>IF($Q587="","",IFERROR(IF(OR(AND($T587&gt;=DATEVALUE("10/1/20"&amp;RIGHT(CA$1,2)),$T587&lt;=DATEVALUE("9/30/20"&amp;RIGHT(CB$1,2))),AND($U587&gt;=DATEVALUE("10/1/20"&amp;RIGHT(CA$1,2)),$U587&lt;=DATEVALUE("9/30/20"&amp;RIGHT(CB$1,2))),AND($T587&lt;=DATEVALUE("10/1/20"&amp;RIGHT(CA$1,2)),$U587&gt;=DATEVALUE("9/30/20"&amp;RIGHT(CB$1,2)))),
IF(AND($T587&gt;=DATEVALUE("10/1/20"&amp;RIGHT(CA$1,2)),$U587&lt;=DATEVALUE("9/30/20"&amp;RIGHT(CB$1,2))),NETWORKDAYS($T587,$U587,Holidays!$J$3:$J$937),
IF(AND($T587&lt;DATEVALUE("10/1/20"&amp;RIGHT(CA$1,2)),$U587&lt;=DATEVALUE("9/30/20"&amp;RIGHT(CB$1,2))),NETWORKDAYS(DATEVALUE("10/1/20"&amp;RIGHT(CA$1,2)),$U587,Holidays!$J$3:$J$937),
IF($T587&lt;DATEVALUE("10/1/20"&amp;RIGHT(CA$1,2)),NETWORKDAYS(DATEVALUE("10/1/20"&amp;RIGHT(CA$1,2)),DATEVALUE("9/30/20"&amp;RIGHT(CB$1,2)),Holidays!$J$3:$J$937),
IF($T587&gt;=DATEVALUE("10/1/20"&amp;RIGHT(CA$1,2)),NETWORKDAYS($T587,DATEVALUE("9/30/20"&amp;RIGHT(CB$1,2)),Holidays!$J$3:$J$937),"")))),"")/(NETWORKDAYS($T587,$U587,Holidays!$J$3:$J$937)),0))</f>
        <v/>
      </c>
    </row>
    <row r="588" spans="1:80">
      <c r="A588" s="97"/>
      <c r="B588" s="98" t="str">
        <f ca="1">IF(NOT($A588=""),OFFSET('WBS Reference &amp; User Procedure'!$A$1,MATCH($A588,'WBS Reference &amp; User Procedure'!$A:$A,0)-1,1),"")</f>
        <v/>
      </c>
      <c r="D588" s="97"/>
      <c r="I588" s="78"/>
      <c r="T588" s="104" t="str">
        <f>IF(NOT(Q588=""),IF(NOT($S588=""),$S588,#REF!),"")</f>
        <v/>
      </c>
      <c r="U588" s="104" t="str">
        <f>IF(NOT(Q588=""),WORKDAY(T588,Q588,Holidays!$J$3:$J$937),"")</f>
        <v/>
      </c>
      <c r="V588" s="104"/>
      <c r="W588" s="104"/>
      <c r="X588" s="101" t="str">
        <f t="shared" si="123"/>
        <v/>
      </c>
      <c r="AL588" s="87" t="str">
        <f t="shared" ca="1" si="120"/>
        <v/>
      </c>
      <c r="AN588" s="87" t="str">
        <f t="shared" ca="1" si="130"/>
        <v/>
      </c>
      <c r="AO588" s="87" t="str">
        <f t="shared" ca="1" si="130"/>
        <v/>
      </c>
      <c r="AP588" s="87" t="str">
        <f t="shared" ca="1" si="130"/>
        <v/>
      </c>
      <c r="AQ588" s="87" t="str">
        <f t="shared" ca="1" si="130"/>
        <v/>
      </c>
      <c r="AR588" s="87" t="str">
        <f t="shared" ca="1" si="130"/>
        <v/>
      </c>
      <c r="AS588" s="87" t="str">
        <f t="shared" ca="1" si="130"/>
        <v/>
      </c>
      <c r="AT588" s="87" t="str">
        <f t="shared" ca="1" si="130"/>
        <v/>
      </c>
      <c r="AU588" s="87" t="str">
        <f t="shared" ca="1" si="130"/>
        <v/>
      </c>
      <c r="AV588" s="87" t="str">
        <f t="shared" ca="1" si="130"/>
        <v/>
      </c>
      <c r="AW588" s="87" t="str">
        <f t="shared" ca="1" si="130"/>
        <v/>
      </c>
      <c r="AX588" s="87" t="str">
        <f t="shared" ca="1" si="131"/>
        <v/>
      </c>
      <c r="AY588" s="87" t="str">
        <f t="shared" ca="1" si="131"/>
        <v/>
      </c>
      <c r="AZ588" s="87" t="str">
        <f t="shared" ca="1" si="131"/>
        <v/>
      </c>
      <c r="BA588" s="87" t="str">
        <f t="shared" ca="1" si="131"/>
        <v/>
      </c>
      <c r="BB588" s="87" t="str">
        <f t="shared" ca="1" si="131"/>
        <v/>
      </c>
      <c r="BC588" s="87" t="str">
        <f t="shared" ca="1" si="131"/>
        <v/>
      </c>
      <c r="BD588" s="87" t="str">
        <f t="shared" ca="1" si="131"/>
        <v/>
      </c>
      <c r="BE588" s="87" t="str">
        <f t="shared" ca="1" si="131"/>
        <v/>
      </c>
      <c r="BF588" s="87" t="str">
        <f t="shared" ca="1" si="131"/>
        <v/>
      </c>
      <c r="BG588" s="87" t="str">
        <f t="shared" ca="1" si="131"/>
        <v/>
      </c>
      <c r="BI588" s="87" t="str">
        <f>IF($Q588="","",IFERROR(IF(OR(AND($T588&gt;=DATEVALUE("10/1/20"&amp;RIGHT(BH$1,2)),$T588&lt;=DATEVALUE("9/30/20"&amp;RIGHT(BI$1,2))),AND($U588&gt;=DATEVALUE("10/1/20"&amp;RIGHT(BH$1,2)),$U588&lt;=DATEVALUE("9/30/20"&amp;RIGHT(BI$1,2))),AND($T588&lt;=DATEVALUE("10/1/20"&amp;RIGHT(BH$1,2)),$U588&gt;=DATEVALUE("9/30/20"&amp;RIGHT(BI$1,2)))),
IF(AND($T588&gt;=DATEVALUE("10/1/20"&amp;RIGHT(BH$1,2)),$U588&lt;=DATEVALUE("9/30/20"&amp;RIGHT(BI$1,2))),NETWORKDAYS($T588,$U588,Holidays!$J$3:$J$937),
IF(AND($T588&lt;DATEVALUE("10/1/20"&amp;RIGHT(BH$1,2)),$U588&lt;=DATEVALUE("9/30/20"&amp;RIGHT(BI$1,2))),NETWORKDAYS(DATEVALUE("10/1/20"&amp;RIGHT(BH$1,2)),$U588,Holidays!$J$3:$J$937),
IF($T588&lt;DATEVALUE("10/1/20"&amp;RIGHT(BH$1,2)),NETWORKDAYS(DATEVALUE("10/1/20"&amp;RIGHT(BH$1,2)),DATEVALUE("9/30/20"&amp;RIGHT(BI$1,2)),Holidays!$J$3:$J$937),
IF($T588&gt;=DATEVALUE("10/1/20"&amp;RIGHT(BH$1,2)),NETWORKDAYS($T588,DATEVALUE("9/30/20"&amp;RIGHT(BI$1,2)),Holidays!$J$3:$J$937),"")))),"")/(NETWORKDAYS($T588,$U588,Holidays!$J$3:$J$937)),0))</f>
        <v/>
      </c>
      <c r="BJ588" s="87" t="str">
        <f>IF($Q588="","",IFERROR(IF(OR(AND($T588&gt;=DATEVALUE("10/1/20"&amp;RIGHT(BI$1,2)),$T588&lt;=DATEVALUE("9/30/20"&amp;RIGHT(BJ$1,2))),AND($U588&gt;=DATEVALUE("10/1/20"&amp;RIGHT(BI$1,2)),$U588&lt;=DATEVALUE("9/30/20"&amp;RIGHT(BJ$1,2))),AND($T588&lt;=DATEVALUE("10/1/20"&amp;RIGHT(BI$1,2)),$U588&gt;=DATEVALUE("9/30/20"&amp;RIGHT(BJ$1,2)))),
IF(AND($T588&gt;=DATEVALUE("10/1/20"&amp;RIGHT(BI$1,2)),$U588&lt;=DATEVALUE("9/30/20"&amp;RIGHT(BJ$1,2))),NETWORKDAYS($T588,$U588,Holidays!$J$3:$J$937),
IF(AND($T588&lt;DATEVALUE("10/1/20"&amp;RIGHT(BI$1,2)),$U588&lt;=DATEVALUE("9/30/20"&amp;RIGHT(BJ$1,2))),NETWORKDAYS(DATEVALUE("10/1/20"&amp;RIGHT(BI$1,2)),$U588,Holidays!$J$3:$J$937),
IF($T588&lt;DATEVALUE("10/1/20"&amp;RIGHT(BI$1,2)),NETWORKDAYS(DATEVALUE("10/1/20"&amp;RIGHT(BI$1,2)),DATEVALUE("9/30/20"&amp;RIGHT(BJ$1,2)),Holidays!$J$3:$J$937),
IF($T588&gt;=DATEVALUE("10/1/20"&amp;RIGHT(BI$1,2)),NETWORKDAYS($T588,DATEVALUE("9/30/20"&amp;RIGHT(BJ$1,2)),Holidays!$J$3:$J$937),"")))),"")/(NETWORKDAYS($T588,$U588,Holidays!$J$3:$J$937)),0))</f>
        <v/>
      </c>
      <c r="BK588" s="87" t="str">
        <f>IF($Q588="","",IFERROR(IF(OR(AND($T588&gt;=DATEVALUE("10/1/20"&amp;RIGHT(BJ$1,2)),$T588&lt;=DATEVALUE("9/30/20"&amp;RIGHT(BK$1,2))),AND($U588&gt;=DATEVALUE("10/1/20"&amp;RIGHT(BJ$1,2)),$U588&lt;=DATEVALUE("9/30/20"&amp;RIGHT(BK$1,2))),AND($T588&lt;=DATEVALUE("10/1/20"&amp;RIGHT(BJ$1,2)),$U588&gt;=DATEVALUE("9/30/20"&amp;RIGHT(BK$1,2)))),
IF(AND($T588&gt;=DATEVALUE("10/1/20"&amp;RIGHT(BJ$1,2)),$U588&lt;=DATEVALUE("9/30/20"&amp;RIGHT(BK$1,2))),NETWORKDAYS($T588,$U588,Holidays!$J$3:$J$937),
IF(AND($T588&lt;DATEVALUE("10/1/20"&amp;RIGHT(BJ$1,2)),$U588&lt;=DATEVALUE("9/30/20"&amp;RIGHT(BK$1,2))),NETWORKDAYS(DATEVALUE("10/1/20"&amp;RIGHT(BJ$1,2)),$U588,Holidays!$J$3:$J$937),
IF($T588&lt;DATEVALUE("10/1/20"&amp;RIGHT(BJ$1,2)),NETWORKDAYS(DATEVALUE("10/1/20"&amp;RIGHT(BJ$1,2)),DATEVALUE("9/30/20"&amp;RIGHT(BK$1,2)),Holidays!$J$3:$J$937),
IF($T588&gt;=DATEVALUE("10/1/20"&amp;RIGHT(BJ$1,2)),NETWORKDAYS($T588,DATEVALUE("9/30/20"&amp;RIGHT(BK$1,2)),Holidays!$J$3:$J$937),"")))),"")/(NETWORKDAYS($T588,$U588,Holidays!$J$3:$J$937)),0))</f>
        <v/>
      </c>
      <c r="BL588" s="87" t="str">
        <f>IF($Q588="","",IFERROR(IF(OR(AND($T588&gt;=DATEVALUE("10/1/20"&amp;RIGHT(BK$1,2)),$T588&lt;=DATEVALUE("9/30/20"&amp;RIGHT(BL$1,2))),AND($U588&gt;=DATEVALUE("10/1/20"&amp;RIGHT(BK$1,2)),$U588&lt;=DATEVALUE("9/30/20"&amp;RIGHT(BL$1,2))),AND($T588&lt;=DATEVALUE("10/1/20"&amp;RIGHT(BK$1,2)),$U588&gt;=DATEVALUE("9/30/20"&amp;RIGHT(BL$1,2)))),
IF(AND($T588&gt;=DATEVALUE("10/1/20"&amp;RIGHT(BK$1,2)),$U588&lt;=DATEVALUE("9/30/20"&amp;RIGHT(BL$1,2))),NETWORKDAYS($T588,$U588,Holidays!$J$3:$J$937),
IF(AND($T588&lt;DATEVALUE("10/1/20"&amp;RIGHT(BK$1,2)),$U588&lt;=DATEVALUE("9/30/20"&amp;RIGHT(BL$1,2))),NETWORKDAYS(DATEVALUE("10/1/20"&amp;RIGHT(BK$1,2)),$U588,Holidays!$J$3:$J$937),
IF($T588&lt;DATEVALUE("10/1/20"&amp;RIGHT(BK$1,2)),NETWORKDAYS(DATEVALUE("10/1/20"&amp;RIGHT(BK$1,2)),DATEVALUE("9/30/20"&amp;RIGHT(BL$1,2)),Holidays!$J$3:$J$937),
IF($T588&gt;=DATEVALUE("10/1/20"&amp;RIGHT(BK$1,2)),NETWORKDAYS($T588,DATEVALUE("9/30/20"&amp;RIGHT(BL$1,2)),Holidays!$J$3:$J$937),"")))),"")/(NETWORKDAYS($T588,$U588,Holidays!$J$3:$J$937)),0))</f>
        <v/>
      </c>
      <c r="BM588" s="87" t="str">
        <f>IF($Q588="","",IFERROR(IF(OR(AND($T588&gt;=DATEVALUE("10/1/20"&amp;RIGHT(BL$1,2)),$T588&lt;=DATEVALUE("9/30/20"&amp;RIGHT(BM$1,2))),AND($U588&gt;=DATEVALUE("10/1/20"&amp;RIGHT(BL$1,2)),$U588&lt;=DATEVALUE("9/30/20"&amp;RIGHT(BM$1,2))),AND($T588&lt;=DATEVALUE("10/1/20"&amp;RIGHT(BL$1,2)),$U588&gt;=DATEVALUE("9/30/20"&amp;RIGHT(BM$1,2)))),
IF(AND($T588&gt;=DATEVALUE("10/1/20"&amp;RIGHT(BL$1,2)),$U588&lt;=DATEVALUE("9/30/20"&amp;RIGHT(BM$1,2))),NETWORKDAYS($T588,$U588,Holidays!$J$3:$J$937),
IF(AND($T588&lt;DATEVALUE("10/1/20"&amp;RIGHT(BL$1,2)),$U588&lt;=DATEVALUE("9/30/20"&amp;RIGHT(BM$1,2))),NETWORKDAYS(DATEVALUE("10/1/20"&amp;RIGHT(BL$1,2)),$U588,Holidays!$J$3:$J$937),
IF($T588&lt;DATEVALUE("10/1/20"&amp;RIGHT(BL$1,2)),NETWORKDAYS(DATEVALUE("10/1/20"&amp;RIGHT(BL$1,2)),DATEVALUE("9/30/20"&amp;RIGHT(BM$1,2)),Holidays!$J$3:$J$937),
IF($T588&gt;=DATEVALUE("10/1/20"&amp;RIGHT(BL$1,2)),NETWORKDAYS($T588,DATEVALUE("9/30/20"&amp;RIGHT(BM$1,2)),Holidays!$J$3:$J$937),"")))),"")/(NETWORKDAYS($T588,$U588,Holidays!$J$3:$J$937)),0))</f>
        <v/>
      </c>
      <c r="BN588" s="87" t="str">
        <f>IF($Q588="","",IFERROR(IF(OR(AND($T588&gt;=DATEVALUE("10/1/20"&amp;RIGHT(BM$1,2)),$T588&lt;=DATEVALUE("9/30/20"&amp;RIGHT(BN$1,2))),AND($U588&gt;=DATEVALUE("10/1/20"&amp;RIGHT(BM$1,2)),$U588&lt;=DATEVALUE("9/30/20"&amp;RIGHT(BN$1,2))),AND($T588&lt;=DATEVALUE("10/1/20"&amp;RIGHT(BM$1,2)),$U588&gt;=DATEVALUE("9/30/20"&amp;RIGHT(BN$1,2)))),
IF(AND($T588&gt;=DATEVALUE("10/1/20"&amp;RIGHT(BM$1,2)),$U588&lt;=DATEVALUE("9/30/20"&amp;RIGHT(BN$1,2))),NETWORKDAYS($T588,$U588,Holidays!$J$3:$J$937),
IF(AND($T588&lt;DATEVALUE("10/1/20"&amp;RIGHT(BM$1,2)),$U588&lt;=DATEVALUE("9/30/20"&amp;RIGHT(BN$1,2))),NETWORKDAYS(DATEVALUE("10/1/20"&amp;RIGHT(BM$1,2)),$U588,Holidays!$J$3:$J$937),
IF($T588&lt;DATEVALUE("10/1/20"&amp;RIGHT(BM$1,2)),NETWORKDAYS(DATEVALUE("10/1/20"&amp;RIGHT(BM$1,2)),DATEVALUE("9/30/20"&amp;RIGHT(BN$1,2)),Holidays!$J$3:$J$937),
IF($T588&gt;=DATEVALUE("10/1/20"&amp;RIGHT(BM$1,2)),NETWORKDAYS($T588,DATEVALUE("9/30/20"&amp;RIGHT(BN$1,2)),Holidays!$J$3:$J$937),"")))),"")/(NETWORKDAYS($T588,$U588,Holidays!$J$3:$J$937)),0))</f>
        <v/>
      </c>
      <c r="BO588" s="87" t="str">
        <f>IF($Q588="","",IFERROR(IF(OR(AND($T588&gt;=DATEVALUE("10/1/20"&amp;RIGHT(BN$1,2)),$T588&lt;=DATEVALUE("9/30/20"&amp;RIGHT(BO$1,2))),AND($U588&gt;=DATEVALUE("10/1/20"&amp;RIGHT(BN$1,2)),$U588&lt;=DATEVALUE("9/30/20"&amp;RIGHT(BO$1,2))),AND($T588&lt;=DATEVALUE("10/1/20"&amp;RIGHT(BN$1,2)),$U588&gt;=DATEVALUE("9/30/20"&amp;RIGHT(BO$1,2)))),
IF(AND($T588&gt;=DATEVALUE("10/1/20"&amp;RIGHT(BN$1,2)),$U588&lt;=DATEVALUE("9/30/20"&amp;RIGHT(BO$1,2))),NETWORKDAYS($T588,$U588,Holidays!$J$3:$J$937),
IF(AND($T588&lt;DATEVALUE("10/1/20"&amp;RIGHT(BN$1,2)),$U588&lt;=DATEVALUE("9/30/20"&amp;RIGHT(BO$1,2))),NETWORKDAYS(DATEVALUE("10/1/20"&amp;RIGHT(BN$1,2)),$U588,Holidays!$J$3:$J$937),
IF($T588&lt;DATEVALUE("10/1/20"&amp;RIGHT(BN$1,2)),NETWORKDAYS(DATEVALUE("10/1/20"&amp;RIGHT(BN$1,2)),DATEVALUE("9/30/20"&amp;RIGHT(BO$1,2)),Holidays!$J$3:$J$937),
IF($T588&gt;=DATEVALUE("10/1/20"&amp;RIGHT(BN$1,2)),NETWORKDAYS($T588,DATEVALUE("9/30/20"&amp;RIGHT(BO$1,2)),Holidays!$J$3:$J$937),"")))),"")/(NETWORKDAYS($T588,$U588,Holidays!$J$3:$J$937)),0))</f>
        <v/>
      </c>
      <c r="BP588" s="87" t="str">
        <f>IF($Q588="","",IFERROR(IF(OR(AND($T588&gt;=DATEVALUE("10/1/20"&amp;RIGHT(BO$1,2)),$T588&lt;=DATEVALUE("9/30/20"&amp;RIGHT(BP$1,2))),AND($U588&gt;=DATEVALUE("10/1/20"&amp;RIGHT(BO$1,2)),$U588&lt;=DATEVALUE("9/30/20"&amp;RIGHT(BP$1,2))),AND($T588&lt;=DATEVALUE("10/1/20"&amp;RIGHT(BO$1,2)),$U588&gt;=DATEVALUE("9/30/20"&amp;RIGHT(BP$1,2)))),
IF(AND($T588&gt;=DATEVALUE("10/1/20"&amp;RIGHT(BO$1,2)),$U588&lt;=DATEVALUE("9/30/20"&amp;RIGHT(BP$1,2))),NETWORKDAYS($T588,$U588,Holidays!$J$3:$J$937),
IF(AND($T588&lt;DATEVALUE("10/1/20"&amp;RIGHT(BO$1,2)),$U588&lt;=DATEVALUE("9/30/20"&amp;RIGHT(BP$1,2))),NETWORKDAYS(DATEVALUE("10/1/20"&amp;RIGHT(BO$1,2)),$U588,Holidays!$J$3:$J$937),
IF($T588&lt;DATEVALUE("10/1/20"&amp;RIGHT(BO$1,2)),NETWORKDAYS(DATEVALUE("10/1/20"&amp;RIGHT(BO$1,2)),DATEVALUE("9/30/20"&amp;RIGHT(BP$1,2)),Holidays!$J$3:$J$937),
IF($T588&gt;=DATEVALUE("10/1/20"&amp;RIGHT(BO$1,2)),NETWORKDAYS($T588,DATEVALUE("9/30/20"&amp;RIGHT(BP$1,2)),Holidays!$J$3:$J$937),"")))),"")/(NETWORKDAYS($T588,$U588,Holidays!$J$3:$J$937)),0))</f>
        <v/>
      </c>
      <c r="BQ588" s="87" t="str">
        <f>IF($Q588="","",IFERROR(IF(OR(AND($T588&gt;=DATEVALUE("10/1/20"&amp;RIGHT(BP$1,2)),$T588&lt;=DATEVALUE("9/30/20"&amp;RIGHT(BQ$1,2))),AND($U588&gt;=DATEVALUE("10/1/20"&amp;RIGHT(BP$1,2)),$U588&lt;=DATEVALUE("9/30/20"&amp;RIGHT(BQ$1,2))),AND($T588&lt;=DATEVALUE("10/1/20"&amp;RIGHT(BP$1,2)),$U588&gt;=DATEVALUE("9/30/20"&amp;RIGHT(BQ$1,2)))),
IF(AND($T588&gt;=DATEVALUE("10/1/20"&amp;RIGHT(BP$1,2)),$U588&lt;=DATEVALUE("9/30/20"&amp;RIGHT(BQ$1,2))),NETWORKDAYS($T588,$U588,Holidays!$J$3:$J$937),
IF(AND($T588&lt;DATEVALUE("10/1/20"&amp;RIGHT(BP$1,2)),$U588&lt;=DATEVALUE("9/30/20"&amp;RIGHT(BQ$1,2))),NETWORKDAYS(DATEVALUE("10/1/20"&amp;RIGHT(BP$1,2)),$U588,Holidays!$J$3:$J$937),
IF($T588&lt;DATEVALUE("10/1/20"&amp;RIGHT(BP$1,2)),NETWORKDAYS(DATEVALUE("10/1/20"&amp;RIGHT(BP$1,2)),DATEVALUE("9/30/20"&amp;RIGHT(BQ$1,2)),Holidays!$J$3:$J$937),
IF($T588&gt;=DATEVALUE("10/1/20"&amp;RIGHT(BP$1,2)),NETWORKDAYS($T588,DATEVALUE("9/30/20"&amp;RIGHT(BQ$1,2)),Holidays!$J$3:$J$937),"")))),"")/(NETWORKDAYS($T588,$U588,Holidays!$J$3:$J$937)),0))</f>
        <v/>
      </c>
      <c r="BR588" s="87" t="str">
        <f>IF($Q588="","",IFERROR(IF(OR(AND($T588&gt;=DATEVALUE("10/1/20"&amp;RIGHT(BQ$1,2)),$T588&lt;=DATEVALUE("9/30/20"&amp;RIGHT(BR$1,2))),AND($U588&gt;=DATEVALUE("10/1/20"&amp;RIGHT(BQ$1,2)),$U588&lt;=DATEVALUE("9/30/20"&amp;RIGHT(BR$1,2))),AND($T588&lt;=DATEVALUE("10/1/20"&amp;RIGHT(BQ$1,2)),$U588&gt;=DATEVALUE("9/30/20"&amp;RIGHT(BR$1,2)))),
IF(AND($T588&gt;=DATEVALUE("10/1/20"&amp;RIGHT(BQ$1,2)),$U588&lt;=DATEVALUE("9/30/20"&amp;RIGHT(BR$1,2))),NETWORKDAYS($T588,$U588,Holidays!$J$3:$J$937),
IF(AND($T588&lt;DATEVALUE("10/1/20"&amp;RIGHT(BQ$1,2)),$U588&lt;=DATEVALUE("9/30/20"&amp;RIGHT(BR$1,2))),NETWORKDAYS(DATEVALUE("10/1/20"&amp;RIGHT(BQ$1,2)),$U588,Holidays!$J$3:$J$937),
IF($T588&lt;DATEVALUE("10/1/20"&amp;RIGHT(BQ$1,2)),NETWORKDAYS(DATEVALUE("10/1/20"&amp;RIGHT(BQ$1,2)),DATEVALUE("9/30/20"&amp;RIGHT(BR$1,2)),Holidays!$J$3:$J$937),
IF($T588&gt;=DATEVALUE("10/1/20"&amp;RIGHT(BQ$1,2)),NETWORKDAYS($T588,DATEVALUE("9/30/20"&amp;RIGHT(BR$1,2)),Holidays!$J$3:$J$937),"")))),"")/(NETWORKDAYS($T588,$U588,Holidays!$J$3:$J$937)),0))</f>
        <v/>
      </c>
      <c r="BS588" s="87" t="str">
        <f>IF($Q588="","",IFERROR(IF(OR(AND($T588&gt;=DATEVALUE("10/1/20"&amp;RIGHT(BR$1,2)),$T588&lt;=DATEVALUE("9/30/20"&amp;RIGHT(BS$1,2))),AND($U588&gt;=DATEVALUE("10/1/20"&amp;RIGHT(BR$1,2)),$U588&lt;=DATEVALUE("9/30/20"&amp;RIGHT(BS$1,2))),AND($T588&lt;=DATEVALUE("10/1/20"&amp;RIGHT(BR$1,2)),$U588&gt;=DATEVALUE("9/30/20"&amp;RIGHT(BS$1,2)))),
IF(AND($T588&gt;=DATEVALUE("10/1/20"&amp;RIGHT(BR$1,2)),$U588&lt;=DATEVALUE("9/30/20"&amp;RIGHT(BS$1,2))),NETWORKDAYS($T588,$U588,Holidays!$J$3:$J$937),
IF(AND($T588&lt;DATEVALUE("10/1/20"&amp;RIGHT(BR$1,2)),$U588&lt;=DATEVALUE("9/30/20"&amp;RIGHT(BS$1,2))),NETWORKDAYS(DATEVALUE("10/1/20"&amp;RIGHT(BR$1,2)),$U588,Holidays!$J$3:$J$937),
IF($T588&lt;DATEVALUE("10/1/20"&amp;RIGHT(BR$1,2)),NETWORKDAYS(DATEVALUE("10/1/20"&amp;RIGHT(BR$1,2)),DATEVALUE("9/30/20"&amp;RIGHT(BS$1,2)),Holidays!$J$3:$J$937),
IF($T588&gt;=DATEVALUE("10/1/20"&amp;RIGHT(BR$1,2)),NETWORKDAYS($T588,DATEVALUE("9/30/20"&amp;RIGHT(BS$1,2)),Holidays!$J$3:$J$937),"")))),"")/(NETWORKDAYS($T588,$U588,Holidays!$J$3:$J$937)),0))</f>
        <v/>
      </c>
      <c r="BT588" s="87" t="str">
        <f>IF($Q588="","",IFERROR(IF(OR(AND($T588&gt;=DATEVALUE("10/1/20"&amp;RIGHT(BS$1,2)),$T588&lt;=DATEVALUE("9/30/20"&amp;RIGHT(BT$1,2))),AND($U588&gt;=DATEVALUE("10/1/20"&amp;RIGHT(BS$1,2)),$U588&lt;=DATEVALUE("9/30/20"&amp;RIGHT(BT$1,2))),AND($T588&lt;=DATEVALUE("10/1/20"&amp;RIGHT(BS$1,2)),$U588&gt;=DATEVALUE("9/30/20"&amp;RIGHT(BT$1,2)))),
IF(AND($T588&gt;=DATEVALUE("10/1/20"&amp;RIGHT(BS$1,2)),$U588&lt;=DATEVALUE("9/30/20"&amp;RIGHT(BT$1,2))),NETWORKDAYS($T588,$U588,Holidays!$J$3:$J$937),
IF(AND($T588&lt;DATEVALUE("10/1/20"&amp;RIGHT(BS$1,2)),$U588&lt;=DATEVALUE("9/30/20"&amp;RIGHT(BT$1,2))),NETWORKDAYS(DATEVALUE("10/1/20"&amp;RIGHT(BS$1,2)),$U588,Holidays!$J$3:$J$937),
IF($T588&lt;DATEVALUE("10/1/20"&amp;RIGHT(BS$1,2)),NETWORKDAYS(DATEVALUE("10/1/20"&amp;RIGHT(BS$1,2)),DATEVALUE("9/30/20"&amp;RIGHT(BT$1,2)),Holidays!$J$3:$J$937),
IF($T588&gt;=DATEVALUE("10/1/20"&amp;RIGHT(BS$1,2)),NETWORKDAYS($T588,DATEVALUE("9/30/20"&amp;RIGHT(BT$1,2)),Holidays!$J$3:$J$937),"")))),"")/(NETWORKDAYS($T588,$U588,Holidays!$J$3:$J$937)),0))</f>
        <v/>
      </c>
      <c r="BU588" s="87" t="str">
        <f>IF($Q588="","",IFERROR(IF(OR(AND($T588&gt;=DATEVALUE("10/1/20"&amp;RIGHT(BT$1,2)),$T588&lt;=DATEVALUE("9/30/20"&amp;RIGHT(BU$1,2))),AND($U588&gt;=DATEVALUE("10/1/20"&amp;RIGHT(BT$1,2)),$U588&lt;=DATEVALUE("9/30/20"&amp;RIGHT(BU$1,2))),AND($T588&lt;=DATEVALUE("10/1/20"&amp;RIGHT(BT$1,2)),$U588&gt;=DATEVALUE("9/30/20"&amp;RIGHT(BU$1,2)))),
IF(AND($T588&gt;=DATEVALUE("10/1/20"&amp;RIGHT(BT$1,2)),$U588&lt;=DATEVALUE("9/30/20"&amp;RIGHT(BU$1,2))),NETWORKDAYS($T588,$U588,Holidays!$J$3:$J$937),
IF(AND($T588&lt;DATEVALUE("10/1/20"&amp;RIGHT(BT$1,2)),$U588&lt;=DATEVALUE("9/30/20"&amp;RIGHT(BU$1,2))),NETWORKDAYS(DATEVALUE("10/1/20"&amp;RIGHT(BT$1,2)),$U588,Holidays!$J$3:$J$937),
IF($T588&lt;DATEVALUE("10/1/20"&amp;RIGHT(BT$1,2)),NETWORKDAYS(DATEVALUE("10/1/20"&amp;RIGHT(BT$1,2)),DATEVALUE("9/30/20"&amp;RIGHT(BU$1,2)),Holidays!$J$3:$J$937),
IF($T588&gt;=DATEVALUE("10/1/20"&amp;RIGHT(BT$1,2)),NETWORKDAYS($T588,DATEVALUE("9/30/20"&amp;RIGHT(BU$1,2)),Holidays!$J$3:$J$937),"")))),"")/(NETWORKDAYS($T588,$U588,Holidays!$J$3:$J$937)),0))</f>
        <v/>
      </c>
      <c r="BV588" s="87" t="str">
        <f>IF($Q588="","",IFERROR(IF(OR(AND($T588&gt;=DATEVALUE("10/1/20"&amp;RIGHT(BU$1,2)),$T588&lt;=DATEVALUE("9/30/20"&amp;RIGHT(BV$1,2))),AND($U588&gt;=DATEVALUE("10/1/20"&amp;RIGHT(BU$1,2)),$U588&lt;=DATEVALUE("9/30/20"&amp;RIGHT(BV$1,2))),AND($T588&lt;=DATEVALUE("10/1/20"&amp;RIGHT(BU$1,2)),$U588&gt;=DATEVALUE("9/30/20"&amp;RIGHT(BV$1,2)))),
IF(AND($T588&gt;=DATEVALUE("10/1/20"&amp;RIGHT(BU$1,2)),$U588&lt;=DATEVALUE("9/30/20"&amp;RIGHT(BV$1,2))),NETWORKDAYS($T588,$U588,Holidays!$J$3:$J$937),
IF(AND($T588&lt;DATEVALUE("10/1/20"&amp;RIGHT(BU$1,2)),$U588&lt;=DATEVALUE("9/30/20"&amp;RIGHT(BV$1,2))),NETWORKDAYS(DATEVALUE("10/1/20"&amp;RIGHT(BU$1,2)),$U588,Holidays!$J$3:$J$937),
IF($T588&lt;DATEVALUE("10/1/20"&amp;RIGHT(BU$1,2)),NETWORKDAYS(DATEVALUE("10/1/20"&amp;RIGHT(BU$1,2)),DATEVALUE("9/30/20"&amp;RIGHT(BV$1,2)),Holidays!$J$3:$J$937),
IF($T588&gt;=DATEVALUE("10/1/20"&amp;RIGHT(BU$1,2)),NETWORKDAYS($T588,DATEVALUE("9/30/20"&amp;RIGHT(BV$1,2)),Holidays!$J$3:$J$937),"")))),"")/(NETWORKDAYS($T588,$U588,Holidays!$J$3:$J$937)),0))</f>
        <v/>
      </c>
      <c r="BW588" s="87" t="str">
        <f>IF($Q588="","",IFERROR(IF(OR(AND($T588&gt;=DATEVALUE("10/1/20"&amp;RIGHT(BV$1,2)),$T588&lt;=DATEVALUE("9/30/20"&amp;RIGHT(BW$1,2))),AND($U588&gt;=DATEVALUE("10/1/20"&amp;RIGHT(BV$1,2)),$U588&lt;=DATEVALUE("9/30/20"&amp;RIGHT(BW$1,2))),AND($T588&lt;=DATEVALUE("10/1/20"&amp;RIGHT(BV$1,2)),$U588&gt;=DATEVALUE("9/30/20"&amp;RIGHT(BW$1,2)))),
IF(AND($T588&gt;=DATEVALUE("10/1/20"&amp;RIGHT(BV$1,2)),$U588&lt;=DATEVALUE("9/30/20"&amp;RIGHT(BW$1,2))),NETWORKDAYS($T588,$U588,Holidays!$J$3:$J$937),
IF(AND($T588&lt;DATEVALUE("10/1/20"&amp;RIGHT(BV$1,2)),$U588&lt;=DATEVALUE("9/30/20"&amp;RIGHT(BW$1,2))),NETWORKDAYS(DATEVALUE("10/1/20"&amp;RIGHT(BV$1,2)),$U588,Holidays!$J$3:$J$937),
IF($T588&lt;DATEVALUE("10/1/20"&amp;RIGHT(BV$1,2)),NETWORKDAYS(DATEVALUE("10/1/20"&amp;RIGHT(BV$1,2)),DATEVALUE("9/30/20"&amp;RIGHT(BW$1,2)),Holidays!$J$3:$J$937),
IF($T588&gt;=DATEVALUE("10/1/20"&amp;RIGHT(BV$1,2)),NETWORKDAYS($T588,DATEVALUE("9/30/20"&amp;RIGHT(BW$1,2)),Holidays!$J$3:$J$937),"")))),"")/(NETWORKDAYS($T588,$U588,Holidays!$J$3:$J$937)),0))</f>
        <v/>
      </c>
      <c r="BX588" s="87" t="str">
        <f>IF($Q588="","",IFERROR(IF(OR(AND($T588&gt;=DATEVALUE("10/1/20"&amp;RIGHT(BW$1,2)),$T588&lt;=DATEVALUE("9/30/20"&amp;RIGHT(BX$1,2))),AND($U588&gt;=DATEVALUE("10/1/20"&amp;RIGHT(BW$1,2)),$U588&lt;=DATEVALUE("9/30/20"&amp;RIGHT(BX$1,2))),AND($T588&lt;=DATEVALUE("10/1/20"&amp;RIGHT(BW$1,2)),$U588&gt;=DATEVALUE("9/30/20"&amp;RIGHT(BX$1,2)))),
IF(AND($T588&gt;=DATEVALUE("10/1/20"&amp;RIGHT(BW$1,2)),$U588&lt;=DATEVALUE("9/30/20"&amp;RIGHT(BX$1,2))),NETWORKDAYS($T588,$U588,Holidays!$J$3:$J$937),
IF(AND($T588&lt;DATEVALUE("10/1/20"&amp;RIGHT(BW$1,2)),$U588&lt;=DATEVALUE("9/30/20"&amp;RIGHT(BX$1,2))),NETWORKDAYS(DATEVALUE("10/1/20"&amp;RIGHT(BW$1,2)),$U588,Holidays!$J$3:$J$937),
IF($T588&lt;DATEVALUE("10/1/20"&amp;RIGHT(BW$1,2)),NETWORKDAYS(DATEVALUE("10/1/20"&amp;RIGHT(BW$1,2)),DATEVALUE("9/30/20"&amp;RIGHT(BX$1,2)),Holidays!$J$3:$J$937),
IF($T588&gt;=DATEVALUE("10/1/20"&amp;RIGHT(BW$1,2)),NETWORKDAYS($T588,DATEVALUE("9/30/20"&amp;RIGHT(BX$1,2)),Holidays!$J$3:$J$937),"")))),"")/(NETWORKDAYS($T588,$U588,Holidays!$J$3:$J$937)),0))</f>
        <v/>
      </c>
      <c r="BY588" s="87" t="str">
        <f>IF($Q588="","",IFERROR(IF(OR(AND($T588&gt;=DATEVALUE("10/1/20"&amp;RIGHT(BX$1,2)),$T588&lt;=DATEVALUE("9/30/20"&amp;RIGHT(BY$1,2))),AND($U588&gt;=DATEVALUE("10/1/20"&amp;RIGHT(BX$1,2)),$U588&lt;=DATEVALUE("9/30/20"&amp;RIGHT(BY$1,2))),AND($T588&lt;=DATEVALUE("10/1/20"&amp;RIGHT(BX$1,2)),$U588&gt;=DATEVALUE("9/30/20"&amp;RIGHT(BY$1,2)))),
IF(AND($T588&gt;=DATEVALUE("10/1/20"&amp;RIGHT(BX$1,2)),$U588&lt;=DATEVALUE("9/30/20"&amp;RIGHT(BY$1,2))),NETWORKDAYS($T588,$U588,Holidays!$J$3:$J$937),
IF(AND($T588&lt;DATEVALUE("10/1/20"&amp;RIGHT(BX$1,2)),$U588&lt;=DATEVALUE("9/30/20"&amp;RIGHT(BY$1,2))),NETWORKDAYS(DATEVALUE("10/1/20"&amp;RIGHT(BX$1,2)),$U588,Holidays!$J$3:$J$937),
IF($T588&lt;DATEVALUE("10/1/20"&amp;RIGHT(BX$1,2)),NETWORKDAYS(DATEVALUE("10/1/20"&amp;RIGHT(BX$1,2)),DATEVALUE("9/30/20"&amp;RIGHT(BY$1,2)),Holidays!$J$3:$J$937),
IF($T588&gt;=DATEVALUE("10/1/20"&amp;RIGHT(BX$1,2)),NETWORKDAYS($T588,DATEVALUE("9/30/20"&amp;RIGHT(BY$1,2)),Holidays!$J$3:$J$937),"")))),"")/(NETWORKDAYS($T588,$U588,Holidays!$J$3:$J$937)),0))</f>
        <v/>
      </c>
      <c r="BZ588" s="87" t="str">
        <f>IF($Q588="","",IFERROR(IF(OR(AND($T588&gt;=DATEVALUE("10/1/20"&amp;RIGHT(BY$1,2)),$T588&lt;=DATEVALUE("9/30/20"&amp;RIGHT(BZ$1,2))),AND($U588&gt;=DATEVALUE("10/1/20"&amp;RIGHT(BY$1,2)),$U588&lt;=DATEVALUE("9/30/20"&amp;RIGHT(BZ$1,2))),AND($T588&lt;=DATEVALUE("10/1/20"&amp;RIGHT(BY$1,2)),$U588&gt;=DATEVALUE("9/30/20"&amp;RIGHT(BZ$1,2)))),
IF(AND($T588&gt;=DATEVALUE("10/1/20"&amp;RIGHT(BY$1,2)),$U588&lt;=DATEVALUE("9/30/20"&amp;RIGHT(BZ$1,2))),NETWORKDAYS($T588,$U588,Holidays!$J$3:$J$937),
IF(AND($T588&lt;DATEVALUE("10/1/20"&amp;RIGHT(BY$1,2)),$U588&lt;=DATEVALUE("9/30/20"&amp;RIGHT(BZ$1,2))),NETWORKDAYS(DATEVALUE("10/1/20"&amp;RIGHT(BY$1,2)),$U588,Holidays!$J$3:$J$937),
IF($T588&lt;DATEVALUE("10/1/20"&amp;RIGHT(BY$1,2)),NETWORKDAYS(DATEVALUE("10/1/20"&amp;RIGHT(BY$1,2)),DATEVALUE("9/30/20"&amp;RIGHT(BZ$1,2)),Holidays!$J$3:$J$937),
IF($T588&gt;=DATEVALUE("10/1/20"&amp;RIGHT(BY$1,2)),NETWORKDAYS($T588,DATEVALUE("9/30/20"&amp;RIGHT(BZ$1,2)),Holidays!$J$3:$J$937),"")))),"")/(NETWORKDAYS($T588,$U588,Holidays!$J$3:$J$937)),0))</f>
        <v/>
      </c>
      <c r="CA588" s="87" t="str">
        <f>IF($Q588="","",IFERROR(IF(OR(AND($T588&gt;=DATEVALUE("10/1/20"&amp;RIGHT(BZ$1,2)),$T588&lt;=DATEVALUE("9/30/20"&amp;RIGHT(CA$1,2))),AND($U588&gt;=DATEVALUE("10/1/20"&amp;RIGHT(BZ$1,2)),$U588&lt;=DATEVALUE("9/30/20"&amp;RIGHT(CA$1,2))),AND($T588&lt;=DATEVALUE("10/1/20"&amp;RIGHT(BZ$1,2)),$U588&gt;=DATEVALUE("9/30/20"&amp;RIGHT(CA$1,2)))),
IF(AND($T588&gt;=DATEVALUE("10/1/20"&amp;RIGHT(BZ$1,2)),$U588&lt;=DATEVALUE("9/30/20"&amp;RIGHT(CA$1,2))),NETWORKDAYS($T588,$U588,Holidays!$J$3:$J$937),
IF(AND($T588&lt;DATEVALUE("10/1/20"&amp;RIGHT(BZ$1,2)),$U588&lt;=DATEVALUE("9/30/20"&amp;RIGHT(CA$1,2))),NETWORKDAYS(DATEVALUE("10/1/20"&amp;RIGHT(BZ$1,2)),$U588,Holidays!$J$3:$J$937),
IF($T588&lt;DATEVALUE("10/1/20"&amp;RIGHT(BZ$1,2)),NETWORKDAYS(DATEVALUE("10/1/20"&amp;RIGHT(BZ$1,2)),DATEVALUE("9/30/20"&amp;RIGHT(CA$1,2)),Holidays!$J$3:$J$937),
IF($T588&gt;=DATEVALUE("10/1/20"&amp;RIGHT(BZ$1,2)),NETWORKDAYS($T588,DATEVALUE("9/30/20"&amp;RIGHT(CA$1,2)),Holidays!$J$3:$J$937),"")))),"")/(NETWORKDAYS($T588,$U588,Holidays!$J$3:$J$937)),0))</f>
        <v/>
      </c>
      <c r="CB588" s="87" t="str">
        <f>IF($Q588="","",IFERROR(IF(OR(AND($T588&gt;=DATEVALUE("10/1/20"&amp;RIGHT(CA$1,2)),$T588&lt;=DATEVALUE("9/30/20"&amp;RIGHT(CB$1,2))),AND($U588&gt;=DATEVALUE("10/1/20"&amp;RIGHT(CA$1,2)),$U588&lt;=DATEVALUE("9/30/20"&amp;RIGHT(CB$1,2))),AND($T588&lt;=DATEVALUE("10/1/20"&amp;RIGHT(CA$1,2)),$U588&gt;=DATEVALUE("9/30/20"&amp;RIGHT(CB$1,2)))),
IF(AND($T588&gt;=DATEVALUE("10/1/20"&amp;RIGHT(CA$1,2)),$U588&lt;=DATEVALUE("9/30/20"&amp;RIGHT(CB$1,2))),NETWORKDAYS($T588,$U588,Holidays!$J$3:$J$937),
IF(AND($T588&lt;DATEVALUE("10/1/20"&amp;RIGHT(CA$1,2)),$U588&lt;=DATEVALUE("9/30/20"&amp;RIGHT(CB$1,2))),NETWORKDAYS(DATEVALUE("10/1/20"&amp;RIGHT(CA$1,2)),$U588,Holidays!$J$3:$J$937),
IF($T588&lt;DATEVALUE("10/1/20"&amp;RIGHT(CA$1,2)),NETWORKDAYS(DATEVALUE("10/1/20"&amp;RIGHT(CA$1,2)),DATEVALUE("9/30/20"&amp;RIGHT(CB$1,2)),Holidays!$J$3:$J$937),
IF($T588&gt;=DATEVALUE("10/1/20"&amp;RIGHT(CA$1,2)),NETWORKDAYS($T588,DATEVALUE("9/30/20"&amp;RIGHT(CB$1,2)),Holidays!$J$3:$J$937),"")))),"")/(NETWORKDAYS($T588,$U588,Holidays!$J$3:$J$937)),0))</f>
        <v/>
      </c>
    </row>
    <row r="589" spans="1:80">
      <c r="A589" s="97"/>
      <c r="B589" s="98" t="str">
        <f ca="1">IF(NOT($A589=""),OFFSET('WBS Reference &amp; User Procedure'!$A$1,MATCH($A589,'WBS Reference &amp; User Procedure'!$A:$A,0)-1,1),"")</f>
        <v/>
      </c>
      <c r="D589" s="97"/>
      <c r="I589" s="78"/>
      <c r="T589" s="104" t="str">
        <f>IF(NOT(Q589=""),IF(NOT($S589=""),$S589,#REF!),"")</f>
        <v/>
      </c>
      <c r="U589" s="104" t="str">
        <f>IF(NOT(Q589=""),WORKDAY(T589,Q589,Holidays!$J$3:$J$937),"")</f>
        <v/>
      </c>
      <c r="V589" s="104"/>
      <c r="W589" s="104"/>
      <c r="X589" s="101" t="str">
        <f t="shared" si="123"/>
        <v/>
      </c>
      <c r="AL589" s="87" t="str">
        <f t="shared" ca="1" si="120"/>
        <v/>
      </c>
      <c r="AN589" s="87" t="str">
        <f t="shared" ca="1" si="130"/>
        <v/>
      </c>
      <c r="AO589" s="87" t="str">
        <f t="shared" ca="1" si="130"/>
        <v/>
      </c>
      <c r="AP589" s="87" t="str">
        <f t="shared" ca="1" si="130"/>
        <v/>
      </c>
      <c r="AQ589" s="87" t="str">
        <f t="shared" ca="1" si="130"/>
        <v/>
      </c>
      <c r="AR589" s="87" t="str">
        <f t="shared" ca="1" si="130"/>
        <v/>
      </c>
      <c r="AS589" s="87" t="str">
        <f t="shared" ca="1" si="130"/>
        <v/>
      </c>
      <c r="AT589" s="87" t="str">
        <f t="shared" ca="1" si="130"/>
        <v/>
      </c>
      <c r="AU589" s="87" t="str">
        <f t="shared" ca="1" si="130"/>
        <v/>
      </c>
      <c r="AV589" s="87" t="str">
        <f t="shared" ca="1" si="130"/>
        <v/>
      </c>
      <c r="AW589" s="87" t="str">
        <f t="shared" ca="1" si="130"/>
        <v/>
      </c>
      <c r="AX589" s="87" t="str">
        <f t="shared" ca="1" si="131"/>
        <v/>
      </c>
      <c r="AY589" s="87" t="str">
        <f t="shared" ca="1" si="131"/>
        <v/>
      </c>
      <c r="AZ589" s="87" t="str">
        <f t="shared" ca="1" si="131"/>
        <v/>
      </c>
      <c r="BA589" s="87" t="str">
        <f t="shared" ca="1" si="131"/>
        <v/>
      </c>
      <c r="BB589" s="87" t="str">
        <f t="shared" ca="1" si="131"/>
        <v/>
      </c>
      <c r="BC589" s="87" t="str">
        <f t="shared" ca="1" si="131"/>
        <v/>
      </c>
      <c r="BD589" s="87" t="str">
        <f t="shared" ca="1" si="131"/>
        <v/>
      </c>
      <c r="BE589" s="87" t="str">
        <f t="shared" ca="1" si="131"/>
        <v/>
      </c>
      <c r="BF589" s="87" t="str">
        <f t="shared" ca="1" si="131"/>
        <v/>
      </c>
      <c r="BG589" s="87" t="str">
        <f t="shared" ca="1" si="131"/>
        <v/>
      </c>
      <c r="BI589" s="87" t="str">
        <f>IF($Q589="","",IFERROR(IF(OR(AND($T589&gt;=DATEVALUE("10/1/20"&amp;RIGHT(BH$1,2)),$T589&lt;=DATEVALUE("9/30/20"&amp;RIGHT(BI$1,2))),AND($U589&gt;=DATEVALUE("10/1/20"&amp;RIGHT(BH$1,2)),$U589&lt;=DATEVALUE("9/30/20"&amp;RIGHT(BI$1,2))),AND($T589&lt;=DATEVALUE("10/1/20"&amp;RIGHT(BH$1,2)),$U589&gt;=DATEVALUE("9/30/20"&amp;RIGHT(BI$1,2)))),
IF(AND($T589&gt;=DATEVALUE("10/1/20"&amp;RIGHT(BH$1,2)),$U589&lt;=DATEVALUE("9/30/20"&amp;RIGHT(BI$1,2))),NETWORKDAYS($T589,$U589,Holidays!$J$3:$J$937),
IF(AND($T589&lt;DATEVALUE("10/1/20"&amp;RIGHT(BH$1,2)),$U589&lt;=DATEVALUE("9/30/20"&amp;RIGHT(BI$1,2))),NETWORKDAYS(DATEVALUE("10/1/20"&amp;RIGHT(BH$1,2)),$U589,Holidays!$J$3:$J$937),
IF($T589&lt;DATEVALUE("10/1/20"&amp;RIGHT(BH$1,2)),NETWORKDAYS(DATEVALUE("10/1/20"&amp;RIGHT(BH$1,2)),DATEVALUE("9/30/20"&amp;RIGHT(BI$1,2)),Holidays!$J$3:$J$937),
IF($T589&gt;=DATEVALUE("10/1/20"&amp;RIGHT(BH$1,2)),NETWORKDAYS($T589,DATEVALUE("9/30/20"&amp;RIGHT(BI$1,2)),Holidays!$J$3:$J$937),"")))),"")/(NETWORKDAYS($T589,$U589,Holidays!$J$3:$J$937)),0))</f>
        <v/>
      </c>
      <c r="BJ589" s="87" t="str">
        <f>IF($Q589="","",IFERROR(IF(OR(AND($T589&gt;=DATEVALUE("10/1/20"&amp;RIGHT(BI$1,2)),$T589&lt;=DATEVALUE("9/30/20"&amp;RIGHT(BJ$1,2))),AND($U589&gt;=DATEVALUE("10/1/20"&amp;RIGHT(BI$1,2)),$U589&lt;=DATEVALUE("9/30/20"&amp;RIGHT(BJ$1,2))),AND($T589&lt;=DATEVALUE("10/1/20"&amp;RIGHT(BI$1,2)),$U589&gt;=DATEVALUE("9/30/20"&amp;RIGHT(BJ$1,2)))),
IF(AND($T589&gt;=DATEVALUE("10/1/20"&amp;RIGHT(BI$1,2)),$U589&lt;=DATEVALUE("9/30/20"&amp;RIGHT(BJ$1,2))),NETWORKDAYS($T589,$U589,Holidays!$J$3:$J$937),
IF(AND($T589&lt;DATEVALUE("10/1/20"&amp;RIGHT(BI$1,2)),$U589&lt;=DATEVALUE("9/30/20"&amp;RIGHT(BJ$1,2))),NETWORKDAYS(DATEVALUE("10/1/20"&amp;RIGHT(BI$1,2)),$U589,Holidays!$J$3:$J$937),
IF($T589&lt;DATEVALUE("10/1/20"&amp;RIGHT(BI$1,2)),NETWORKDAYS(DATEVALUE("10/1/20"&amp;RIGHT(BI$1,2)),DATEVALUE("9/30/20"&amp;RIGHT(BJ$1,2)),Holidays!$J$3:$J$937),
IF($T589&gt;=DATEVALUE("10/1/20"&amp;RIGHT(BI$1,2)),NETWORKDAYS($T589,DATEVALUE("9/30/20"&amp;RIGHT(BJ$1,2)),Holidays!$J$3:$J$937),"")))),"")/(NETWORKDAYS($T589,$U589,Holidays!$J$3:$J$937)),0))</f>
        <v/>
      </c>
      <c r="BK589" s="87" t="str">
        <f>IF($Q589="","",IFERROR(IF(OR(AND($T589&gt;=DATEVALUE("10/1/20"&amp;RIGHT(BJ$1,2)),$T589&lt;=DATEVALUE("9/30/20"&amp;RIGHT(BK$1,2))),AND($U589&gt;=DATEVALUE("10/1/20"&amp;RIGHT(BJ$1,2)),$U589&lt;=DATEVALUE("9/30/20"&amp;RIGHT(BK$1,2))),AND($T589&lt;=DATEVALUE("10/1/20"&amp;RIGHT(BJ$1,2)),$U589&gt;=DATEVALUE("9/30/20"&amp;RIGHT(BK$1,2)))),
IF(AND($T589&gt;=DATEVALUE("10/1/20"&amp;RIGHT(BJ$1,2)),$U589&lt;=DATEVALUE("9/30/20"&amp;RIGHT(BK$1,2))),NETWORKDAYS($T589,$U589,Holidays!$J$3:$J$937),
IF(AND($T589&lt;DATEVALUE("10/1/20"&amp;RIGHT(BJ$1,2)),$U589&lt;=DATEVALUE("9/30/20"&amp;RIGHT(BK$1,2))),NETWORKDAYS(DATEVALUE("10/1/20"&amp;RIGHT(BJ$1,2)),$U589,Holidays!$J$3:$J$937),
IF($T589&lt;DATEVALUE("10/1/20"&amp;RIGHT(BJ$1,2)),NETWORKDAYS(DATEVALUE("10/1/20"&amp;RIGHT(BJ$1,2)),DATEVALUE("9/30/20"&amp;RIGHT(BK$1,2)),Holidays!$J$3:$J$937),
IF($T589&gt;=DATEVALUE("10/1/20"&amp;RIGHT(BJ$1,2)),NETWORKDAYS($T589,DATEVALUE("9/30/20"&amp;RIGHT(BK$1,2)),Holidays!$J$3:$J$937),"")))),"")/(NETWORKDAYS($T589,$U589,Holidays!$J$3:$J$937)),0))</f>
        <v/>
      </c>
      <c r="BL589" s="87" t="str">
        <f>IF($Q589="","",IFERROR(IF(OR(AND($T589&gt;=DATEVALUE("10/1/20"&amp;RIGHT(BK$1,2)),$T589&lt;=DATEVALUE("9/30/20"&amp;RIGHT(BL$1,2))),AND($U589&gt;=DATEVALUE("10/1/20"&amp;RIGHT(BK$1,2)),$U589&lt;=DATEVALUE("9/30/20"&amp;RIGHT(BL$1,2))),AND($T589&lt;=DATEVALUE("10/1/20"&amp;RIGHT(BK$1,2)),$U589&gt;=DATEVALUE("9/30/20"&amp;RIGHT(BL$1,2)))),
IF(AND($T589&gt;=DATEVALUE("10/1/20"&amp;RIGHT(BK$1,2)),$U589&lt;=DATEVALUE("9/30/20"&amp;RIGHT(BL$1,2))),NETWORKDAYS($T589,$U589,Holidays!$J$3:$J$937),
IF(AND($T589&lt;DATEVALUE("10/1/20"&amp;RIGHT(BK$1,2)),$U589&lt;=DATEVALUE("9/30/20"&amp;RIGHT(BL$1,2))),NETWORKDAYS(DATEVALUE("10/1/20"&amp;RIGHT(BK$1,2)),$U589,Holidays!$J$3:$J$937),
IF($T589&lt;DATEVALUE("10/1/20"&amp;RIGHT(BK$1,2)),NETWORKDAYS(DATEVALUE("10/1/20"&amp;RIGHT(BK$1,2)),DATEVALUE("9/30/20"&amp;RIGHT(BL$1,2)),Holidays!$J$3:$J$937),
IF($T589&gt;=DATEVALUE("10/1/20"&amp;RIGHT(BK$1,2)),NETWORKDAYS($T589,DATEVALUE("9/30/20"&amp;RIGHT(BL$1,2)),Holidays!$J$3:$J$937),"")))),"")/(NETWORKDAYS($T589,$U589,Holidays!$J$3:$J$937)),0))</f>
        <v/>
      </c>
      <c r="BM589" s="87" t="str">
        <f>IF($Q589="","",IFERROR(IF(OR(AND($T589&gt;=DATEVALUE("10/1/20"&amp;RIGHT(BL$1,2)),$T589&lt;=DATEVALUE("9/30/20"&amp;RIGHT(BM$1,2))),AND($U589&gt;=DATEVALUE("10/1/20"&amp;RIGHT(BL$1,2)),$U589&lt;=DATEVALUE("9/30/20"&amp;RIGHT(BM$1,2))),AND($T589&lt;=DATEVALUE("10/1/20"&amp;RIGHT(BL$1,2)),$U589&gt;=DATEVALUE("9/30/20"&amp;RIGHT(BM$1,2)))),
IF(AND($T589&gt;=DATEVALUE("10/1/20"&amp;RIGHT(BL$1,2)),$U589&lt;=DATEVALUE("9/30/20"&amp;RIGHT(BM$1,2))),NETWORKDAYS($T589,$U589,Holidays!$J$3:$J$937),
IF(AND($T589&lt;DATEVALUE("10/1/20"&amp;RIGHT(BL$1,2)),$U589&lt;=DATEVALUE("9/30/20"&amp;RIGHT(BM$1,2))),NETWORKDAYS(DATEVALUE("10/1/20"&amp;RIGHT(BL$1,2)),$U589,Holidays!$J$3:$J$937),
IF($T589&lt;DATEVALUE("10/1/20"&amp;RIGHT(BL$1,2)),NETWORKDAYS(DATEVALUE("10/1/20"&amp;RIGHT(BL$1,2)),DATEVALUE("9/30/20"&amp;RIGHT(BM$1,2)),Holidays!$J$3:$J$937),
IF($T589&gt;=DATEVALUE("10/1/20"&amp;RIGHT(BL$1,2)),NETWORKDAYS($T589,DATEVALUE("9/30/20"&amp;RIGHT(BM$1,2)),Holidays!$J$3:$J$937),"")))),"")/(NETWORKDAYS($T589,$U589,Holidays!$J$3:$J$937)),0))</f>
        <v/>
      </c>
      <c r="BN589" s="87" t="str">
        <f>IF($Q589="","",IFERROR(IF(OR(AND($T589&gt;=DATEVALUE("10/1/20"&amp;RIGHT(BM$1,2)),$T589&lt;=DATEVALUE("9/30/20"&amp;RIGHT(BN$1,2))),AND($U589&gt;=DATEVALUE("10/1/20"&amp;RIGHT(BM$1,2)),$U589&lt;=DATEVALUE("9/30/20"&amp;RIGHT(BN$1,2))),AND($T589&lt;=DATEVALUE("10/1/20"&amp;RIGHT(BM$1,2)),$U589&gt;=DATEVALUE("9/30/20"&amp;RIGHT(BN$1,2)))),
IF(AND($T589&gt;=DATEVALUE("10/1/20"&amp;RIGHT(BM$1,2)),$U589&lt;=DATEVALUE("9/30/20"&amp;RIGHT(BN$1,2))),NETWORKDAYS($T589,$U589,Holidays!$J$3:$J$937),
IF(AND($T589&lt;DATEVALUE("10/1/20"&amp;RIGHT(BM$1,2)),$U589&lt;=DATEVALUE("9/30/20"&amp;RIGHT(BN$1,2))),NETWORKDAYS(DATEVALUE("10/1/20"&amp;RIGHT(BM$1,2)),$U589,Holidays!$J$3:$J$937),
IF($T589&lt;DATEVALUE("10/1/20"&amp;RIGHT(BM$1,2)),NETWORKDAYS(DATEVALUE("10/1/20"&amp;RIGHT(BM$1,2)),DATEVALUE("9/30/20"&amp;RIGHT(BN$1,2)),Holidays!$J$3:$J$937),
IF($T589&gt;=DATEVALUE("10/1/20"&amp;RIGHT(BM$1,2)),NETWORKDAYS($T589,DATEVALUE("9/30/20"&amp;RIGHT(BN$1,2)),Holidays!$J$3:$J$937),"")))),"")/(NETWORKDAYS($T589,$U589,Holidays!$J$3:$J$937)),0))</f>
        <v/>
      </c>
      <c r="BO589" s="87" t="str">
        <f>IF($Q589="","",IFERROR(IF(OR(AND($T589&gt;=DATEVALUE("10/1/20"&amp;RIGHT(BN$1,2)),$T589&lt;=DATEVALUE("9/30/20"&amp;RIGHT(BO$1,2))),AND($U589&gt;=DATEVALUE("10/1/20"&amp;RIGHT(BN$1,2)),$U589&lt;=DATEVALUE("9/30/20"&amp;RIGHT(BO$1,2))),AND($T589&lt;=DATEVALUE("10/1/20"&amp;RIGHT(BN$1,2)),$U589&gt;=DATEVALUE("9/30/20"&amp;RIGHT(BO$1,2)))),
IF(AND($T589&gt;=DATEVALUE("10/1/20"&amp;RIGHT(BN$1,2)),$U589&lt;=DATEVALUE("9/30/20"&amp;RIGHT(BO$1,2))),NETWORKDAYS($T589,$U589,Holidays!$J$3:$J$937),
IF(AND($T589&lt;DATEVALUE("10/1/20"&amp;RIGHT(BN$1,2)),$U589&lt;=DATEVALUE("9/30/20"&amp;RIGHT(BO$1,2))),NETWORKDAYS(DATEVALUE("10/1/20"&amp;RIGHT(BN$1,2)),$U589,Holidays!$J$3:$J$937),
IF($T589&lt;DATEVALUE("10/1/20"&amp;RIGHT(BN$1,2)),NETWORKDAYS(DATEVALUE("10/1/20"&amp;RIGHT(BN$1,2)),DATEVALUE("9/30/20"&amp;RIGHT(BO$1,2)),Holidays!$J$3:$J$937),
IF($T589&gt;=DATEVALUE("10/1/20"&amp;RIGHT(BN$1,2)),NETWORKDAYS($T589,DATEVALUE("9/30/20"&amp;RIGHT(BO$1,2)),Holidays!$J$3:$J$937),"")))),"")/(NETWORKDAYS($T589,$U589,Holidays!$J$3:$J$937)),0))</f>
        <v/>
      </c>
      <c r="BP589" s="87" t="str">
        <f>IF($Q589="","",IFERROR(IF(OR(AND($T589&gt;=DATEVALUE("10/1/20"&amp;RIGHT(BO$1,2)),$T589&lt;=DATEVALUE("9/30/20"&amp;RIGHT(BP$1,2))),AND($U589&gt;=DATEVALUE("10/1/20"&amp;RIGHT(BO$1,2)),$U589&lt;=DATEVALUE("9/30/20"&amp;RIGHT(BP$1,2))),AND($T589&lt;=DATEVALUE("10/1/20"&amp;RIGHT(BO$1,2)),$U589&gt;=DATEVALUE("9/30/20"&amp;RIGHT(BP$1,2)))),
IF(AND($T589&gt;=DATEVALUE("10/1/20"&amp;RIGHT(BO$1,2)),$U589&lt;=DATEVALUE("9/30/20"&amp;RIGHT(BP$1,2))),NETWORKDAYS($T589,$U589,Holidays!$J$3:$J$937),
IF(AND($T589&lt;DATEVALUE("10/1/20"&amp;RIGHT(BO$1,2)),$U589&lt;=DATEVALUE("9/30/20"&amp;RIGHT(BP$1,2))),NETWORKDAYS(DATEVALUE("10/1/20"&amp;RIGHT(BO$1,2)),$U589,Holidays!$J$3:$J$937),
IF($T589&lt;DATEVALUE("10/1/20"&amp;RIGHT(BO$1,2)),NETWORKDAYS(DATEVALUE("10/1/20"&amp;RIGHT(BO$1,2)),DATEVALUE("9/30/20"&amp;RIGHT(BP$1,2)),Holidays!$J$3:$J$937),
IF($T589&gt;=DATEVALUE("10/1/20"&amp;RIGHT(BO$1,2)),NETWORKDAYS($T589,DATEVALUE("9/30/20"&amp;RIGHT(BP$1,2)),Holidays!$J$3:$J$937),"")))),"")/(NETWORKDAYS($T589,$U589,Holidays!$J$3:$J$937)),0))</f>
        <v/>
      </c>
      <c r="BQ589" s="87" t="str">
        <f>IF($Q589="","",IFERROR(IF(OR(AND($T589&gt;=DATEVALUE("10/1/20"&amp;RIGHT(BP$1,2)),$T589&lt;=DATEVALUE("9/30/20"&amp;RIGHT(BQ$1,2))),AND($U589&gt;=DATEVALUE("10/1/20"&amp;RIGHT(BP$1,2)),$U589&lt;=DATEVALUE("9/30/20"&amp;RIGHT(BQ$1,2))),AND($T589&lt;=DATEVALUE("10/1/20"&amp;RIGHT(BP$1,2)),$U589&gt;=DATEVALUE("9/30/20"&amp;RIGHT(BQ$1,2)))),
IF(AND($T589&gt;=DATEVALUE("10/1/20"&amp;RIGHT(BP$1,2)),$U589&lt;=DATEVALUE("9/30/20"&amp;RIGHT(BQ$1,2))),NETWORKDAYS($T589,$U589,Holidays!$J$3:$J$937),
IF(AND($T589&lt;DATEVALUE("10/1/20"&amp;RIGHT(BP$1,2)),$U589&lt;=DATEVALUE("9/30/20"&amp;RIGHT(BQ$1,2))),NETWORKDAYS(DATEVALUE("10/1/20"&amp;RIGHT(BP$1,2)),$U589,Holidays!$J$3:$J$937),
IF($T589&lt;DATEVALUE("10/1/20"&amp;RIGHT(BP$1,2)),NETWORKDAYS(DATEVALUE("10/1/20"&amp;RIGHT(BP$1,2)),DATEVALUE("9/30/20"&amp;RIGHT(BQ$1,2)),Holidays!$J$3:$J$937),
IF($T589&gt;=DATEVALUE("10/1/20"&amp;RIGHT(BP$1,2)),NETWORKDAYS($T589,DATEVALUE("9/30/20"&amp;RIGHT(BQ$1,2)),Holidays!$J$3:$J$937),"")))),"")/(NETWORKDAYS($T589,$U589,Holidays!$J$3:$J$937)),0))</f>
        <v/>
      </c>
      <c r="BR589" s="87" t="str">
        <f>IF($Q589="","",IFERROR(IF(OR(AND($T589&gt;=DATEVALUE("10/1/20"&amp;RIGHT(BQ$1,2)),$T589&lt;=DATEVALUE("9/30/20"&amp;RIGHT(BR$1,2))),AND($U589&gt;=DATEVALUE("10/1/20"&amp;RIGHT(BQ$1,2)),$U589&lt;=DATEVALUE("9/30/20"&amp;RIGHT(BR$1,2))),AND($T589&lt;=DATEVALUE("10/1/20"&amp;RIGHT(BQ$1,2)),$U589&gt;=DATEVALUE("9/30/20"&amp;RIGHT(BR$1,2)))),
IF(AND($T589&gt;=DATEVALUE("10/1/20"&amp;RIGHT(BQ$1,2)),$U589&lt;=DATEVALUE("9/30/20"&amp;RIGHT(BR$1,2))),NETWORKDAYS($T589,$U589,Holidays!$J$3:$J$937),
IF(AND($T589&lt;DATEVALUE("10/1/20"&amp;RIGHT(BQ$1,2)),$U589&lt;=DATEVALUE("9/30/20"&amp;RIGHT(BR$1,2))),NETWORKDAYS(DATEVALUE("10/1/20"&amp;RIGHT(BQ$1,2)),$U589,Holidays!$J$3:$J$937),
IF($T589&lt;DATEVALUE("10/1/20"&amp;RIGHT(BQ$1,2)),NETWORKDAYS(DATEVALUE("10/1/20"&amp;RIGHT(BQ$1,2)),DATEVALUE("9/30/20"&amp;RIGHT(BR$1,2)),Holidays!$J$3:$J$937),
IF($T589&gt;=DATEVALUE("10/1/20"&amp;RIGHT(BQ$1,2)),NETWORKDAYS($T589,DATEVALUE("9/30/20"&amp;RIGHT(BR$1,2)),Holidays!$J$3:$J$937),"")))),"")/(NETWORKDAYS($T589,$U589,Holidays!$J$3:$J$937)),0))</f>
        <v/>
      </c>
      <c r="BS589" s="87" t="str">
        <f>IF($Q589="","",IFERROR(IF(OR(AND($T589&gt;=DATEVALUE("10/1/20"&amp;RIGHT(BR$1,2)),$T589&lt;=DATEVALUE("9/30/20"&amp;RIGHT(BS$1,2))),AND($U589&gt;=DATEVALUE("10/1/20"&amp;RIGHT(BR$1,2)),$U589&lt;=DATEVALUE("9/30/20"&amp;RIGHT(BS$1,2))),AND($T589&lt;=DATEVALUE("10/1/20"&amp;RIGHT(BR$1,2)),$U589&gt;=DATEVALUE("9/30/20"&amp;RIGHT(BS$1,2)))),
IF(AND($T589&gt;=DATEVALUE("10/1/20"&amp;RIGHT(BR$1,2)),$U589&lt;=DATEVALUE("9/30/20"&amp;RIGHT(BS$1,2))),NETWORKDAYS($T589,$U589,Holidays!$J$3:$J$937),
IF(AND($T589&lt;DATEVALUE("10/1/20"&amp;RIGHT(BR$1,2)),$U589&lt;=DATEVALUE("9/30/20"&amp;RIGHT(BS$1,2))),NETWORKDAYS(DATEVALUE("10/1/20"&amp;RIGHT(BR$1,2)),$U589,Holidays!$J$3:$J$937),
IF($T589&lt;DATEVALUE("10/1/20"&amp;RIGHT(BR$1,2)),NETWORKDAYS(DATEVALUE("10/1/20"&amp;RIGHT(BR$1,2)),DATEVALUE("9/30/20"&amp;RIGHT(BS$1,2)),Holidays!$J$3:$J$937),
IF($T589&gt;=DATEVALUE("10/1/20"&amp;RIGHT(BR$1,2)),NETWORKDAYS($T589,DATEVALUE("9/30/20"&amp;RIGHT(BS$1,2)),Holidays!$J$3:$J$937),"")))),"")/(NETWORKDAYS($T589,$U589,Holidays!$J$3:$J$937)),0))</f>
        <v/>
      </c>
      <c r="BT589" s="87" t="str">
        <f>IF($Q589="","",IFERROR(IF(OR(AND($T589&gt;=DATEVALUE("10/1/20"&amp;RIGHT(BS$1,2)),$T589&lt;=DATEVALUE("9/30/20"&amp;RIGHT(BT$1,2))),AND($U589&gt;=DATEVALUE("10/1/20"&amp;RIGHT(BS$1,2)),$U589&lt;=DATEVALUE("9/30/20"&amp;RIGHT(BT$1,2))),AND($T589&lt;=DATEVALUE("10/1/20"&amp;RIGHT(BS$1,2)),$U589&gt;=DATEVALUE("9/30/20"&amp;RIGHT(BT$1,2)))),
IF(AND($T589&gt;=DATEVALUE("10/1/20"&amp;RIGHT(BS$1,2)),$U589&lt;=DATEVALUE("9/30/20"&amp;RIGHT(BT$1,2))),NETWORKDAYS($T589,$U589,Holidays!$J$3:$J$937),
IF(AND($T589&lt;DATEVALUE("10/1/20"&amp;RIGHT(BS$1,2)),$U589&lt;=DATEVALUE("9/30/20"&amp;RIGHT(BT$1,2))),NETWORKDAYS(DATEVALUE("10/1/20"&amp;RIGHT(BS$1,2)),$U589,Holidays!$J$3:$J$937),
IF($T589&lt;DATEVALUE("10/1/20"&amp;RIGHT(BS$1,2)),NETWORKDAYS(DATEVALUE("10/1/20"&amp;RIGHT(BS$1,2)),DATEVALUE("9/30/20"&amp;RIGHT(BT$1,2)),Holidays!$J$3:$J$937),
IF($T589&gt;=DATEVALUE("10/1/20"&amp;RIGHT(BS$1,2)),NETWORKDAYS($T589,DATEVALUE("9/30/20"&amp;RIGHT(BT$1,2)),Holidays!$J$3:$J$937),"")))),"")/(NETWORKDAYS($T589,$U589,Holidays!$J$3:$J$937)),0))</f>
        <v/>
      </c>
      <c r="BU589" s="87" t="str">
        <f>IF($Q589="","",IFERROR(IF(OR(AND($T589&gt;=DATEVALUE("10/1/20"&amp;RIGHT(BT$1,2)),$T589&lt;=DATEVALUE("9/30/20"&amp;RIGHT(BU$1,2))),AND($U589&gt;=DATEVALUE("10/1/20"&amp;RIGHT(BT$1,2)),$U589&lt;=DATEVALUE("9/30/20"&amp;RIGHT(BU$1,2))),AND($T589&lt;=DATEVALUE("10/1/20"&amp;RIGHT(BT$1,2)),$U589&gt;=DATEVALUE("9/30/20"&amp;RIGHT(BU$1,2)))),
IF(AND($T589&gt;=DATEVALUE("10/1/20"&amp;RIGHT(BT$1,2)),$U589&lt;=DATEVALUE("9/30/20"&amp;RIGHT(BU$1,2))),NETWORKDAYS($T589,$U589,Holidays!$J$3:$J$937),
IF(AND($T589&lt;DATEVALUE("10/1/20"&amp;RIGHT(BT$1,2)),$U589&lt;=DATEVALUE("9/30/20"&amp;RIGHT(BU$1,2))),NETWORKDAYS(DATEVALUE("10/1/20"&amp;RIGHT(BT$1,2)),$U589,Holidays!$J$3:$J$937),
IF($T589&lt;DATEVALUE("10/1/20"&amp;RIGHT(BT$1,2)),NETWORKDAYS(DATEVALUE("10/1/20"&amp;RIGHT(BT$1,2)),DATEVALUE("9/30/20"&amp;RIGHT(BU$1,2)),Holidays!$J$3:$J$937),
IF($T589&gt;=DATEVALUE("10/1/20"&amp;RIGHT(BT$1,2)),NETWORKDAYS($T589,DATEVALUE("9/30/20"&amp;RIGHT(BU$1,2)),Holidays!$J$3:$J$937),"")))),"")/(NETWORKDAYS($T589,$U589,Holidays!$J$3:$J$937)),0))</f>
        <v/>
      </c>
      <c r="BV589" s="87" t="str">
        <f>IF($Q589="","",IFERROR(IF(OR(AND($T589&gt;=DATEVALUE("10/1/20"&amp;RIGHT(BU$1,2)),$T589&lt;=DATEVALUE("9/30/20"&amp;RIGHT(BV$1,2))),AND($U589&gt;=DATEVALUE("10/1/20"&amp;RIGHT(BU$1,2)),$U589&lt;=DATEVALUE("9/30/20"&amp;RIGHT(BV$1,2))),AND($T589&lt;=DATEVALUE("10/1/20"&amp;RIGHT(BU$1,2)),$U589&gt;=DATEVALUE("9/30/20"&amp;RIGHT(BV$1,2)))),
IF(AND($T589&gt;=DATEVALUE("10/1/20"&amp;RIGHT(BU$1,2)),$U589&lt;=DATEVALUE("9/30/20"&amp;RIGHT(BV$1,2))),NETWORKDAYS($T589,$U589,Holidays!$J$3:$J$937),
IF(AND($T589&lt;DATEVALUE("10/1/20"&amp;RIGHT(BU$1,2)),$U589&lt;=DATEVALUE("9/30/20"&amp;RIGHT(BV$1,2))),NETWORKDAYS(DATEVALUE("10/1/20"&amp;RIGHT(BU$1,2)),$U589,Holidays!$J$3:$J$937),
IF($T589&lt;DATEVALUE("10/1/20"&amp;RIGHT(BU$1,2)),NETWORKDAYS(DATEVALUE("10/1/20"&amp;RIGHT(BU$1,2)),DATEVALUE("9/30/20"&amp;RIGHT(BV$1,2)),Holidays!$J$3:$J$937),
IF($T589&gt;=DATEVALUE("10/1/20"&amp;RIGHT(BU$1,2)),NETWORKDAYS($T589,DATEVALUE("9/30/20"&amp;RIGHT(BV$1,2)),Holidays!$J$3:$J$937),"")))),"")/(NETWORKDAYS($T589,$U589,Holidays!$J$3:$J$937)),0))</f>
        <v/>
      </c>
      <c r="BW589" s="87" t="str">
        <f>IF($Q589="","",IFERROR(IF(OR(AND($T589&gt;=DATEVALUE("10/1/20"&amp;RIGHT(BV$1,2)),$T589&lt;=DATEVALUE("9/30/20"&amp;RIGHT(BW$1,2))),AND($U589&gt;=DATEVALUE("10/1/20"&amp;RIGHT(BV$1,2)),$U589&lt;=DATEVALUE("9/30/20"&amp;RIGHT(BW$1,2))),AND($T589&lt;=DATEVALUE("10/1/20"&amp;RIGHT(BV$1,2)),$U589&gt;=DATEVALUE("9/30/20"&amp;RIGHT(BW$1,2)))),
IF(AND($T589&gt;=DATEVALUE("10/1/20"&amp;RIGHT(BV$1,2)),$U589&lt;=DATEVALUE("9/30/20"&amp;RIGHT(BW$1,2))),NETWORKDAYS($T589,$U589,Holidays!$J$3:$J$937),
IF(AND($T589&lt;DATEVALUE("10/1/20"&amp;RIGHT(BV$1,2)),$U589&lt;=DATEVALUE("9/30/20"&amp;RIGHT(BW$1,2))),NETWORKDAYS(DATEVALUE("10/1/20"&amp;RIGHT(BV$1,2)),$U589,Holidays!$J$3:$J$937),
IF($T589&lt;DATEVALUE("10/1/20"&amp;RIGHT(BV$1,2)),NETWORKDAYS(DATEVALUE("10/1/20"&amp;RIGHT(BV$1,2)),DATEVALUE("9/30/20"&amp;RIGHT(BW$1,2)),Holidays!$J$3:$J$937),
IF($T589&gt;=DATEVALUE("10/1/20"&amp;RIGHT(BV$1,2)),NETWORKDAYS($T589,DATEVALUE("9/30/20"&amp;RIGHT(BW$1,2)),Holidays!$J$3:$J$937),"")))),"")/(NETWORKDAYS($T589,$U589,Holidays!$J$3:$J$937)),0))</f>
        <v/>
      </c>
      <c r="BX589" s="87" t="str">
        <f>IF($Q589="","",IFERROR(IF(OR(AND($T589&gt;=DATEVALUE("10/1/20"&amp;RIGHT(BW$1,2)),$T589&lt;=DATEVALUE("9/30/20"&amp;RIGHT(BX$1,2))),AND($U589&gt;=DATEVALUE("10/1/20"&amp;RIGHT(BW$1,2)),$U589&lt;=DATEVALUE("9/30/20"&amp;RIGHT(BX$1,2))),AND($T589&lt;=DATEVALUE("10/1/20"&amp;RIGHT(BW$1,2)),$U589&gt;=DATEVALUE("9/30/20"&amp;RIGHT(BX$1,2)))),
IF(AND($T589&gt;=DATEVALUE("10/1/20"&amp;RIGHT(BW$1,2)),$U589&lt;=DATEVALUE("9/30/20"&amp;RIGHT(BX$1,2))),NETWORKDAYS($T589,$U589,Holidays!$J$3:$J$937),
IF(AND($T589&lt;DATEVALUE("10/1/20"&amp;RIGHT(BW$1,2)),$U589&lt;=DATEVALUE("9/30/20"&amp;RIGHT(BX$1,2))),NETWORKDAYS(DATEVALUE("10/1/20"&amp;RIGHT(BW$1,2)),$U589,Holidays!$J$3:$J$937),
IF($T589&lt;DATEVALUE("10/1/20"&amp;RIGHT(BW$1,2)),NETWORKDAYS(DATEVALUE("10/1/20"&amp;RIGHT(BW$1,2)),DATEVALUE("9/30/20"&amp;RIGHT(BX$1,2)),Holidays!$J$3:$J$937),
IF($T589&gt;=DATEVALUE("10/1/20"&amp;RIGHT(BW$1,2)),NETWORKDAYS($T589,DATEVALUE("9/30/20"&amp;RIGHT(BX$1,2)),Holidays!$J$3:$J$937),"")))),"")/(NETWORKDAYS($T589,$U589,Holidays!$J$3:$J$937)),0))</f>
        <v/>
      </c>
      <c r="BY589" s="87" t="str">
        <f>IF($Q589="","",IFERROR(IF(OR(AND($T589&gt;=DATEVALUE("10/1/20"&amp;RIGHT(BX$1,2)),$T589&lt;=DATEVALUE("9/30/20"&amp;RIGHT(BY$1,2))),AND($U589&gt;=DATEVALUE("10/1/20"&amp;RIGHT(BX$1,2)),$U589&lt;=DATEVALUE("9/30/20"&amp;RIGHT(BY$1,2))),AND($T589&lt;=DATEVALUE("10/1/20"&amp;RIGHT(BX$1,2)),$U589&gt;=DATEVALUE("9/30/20"&amp;RIGHT(BY$1,2)))),
IF(AND($T589&gt;=DATEVALUE("10/1/20"&amp;RIGHT(BX$1,2)),$U589&lt;=DATEVALUE("9/30/20"&amp;RIGHT(BY$1,2))),NETWORKDAYS($T589,$U589,Holidays!$J$3:$J$937),
IF(AND($T589&lt;DATEVALUE("10/1/20"&amp;RIGHT(BX$1,2)),$U589&lt;=DATEVALUE("9/30/20"&amp;RIGHT(BY$1,2))),NETWORKDAYS(DATEVALUE("10/1/20"&amp;RIGHT(BX$1,2)),$U589,Holidays!$J$3:$J$937),
IF($T589&lt;DATEVALUE("10/1/20"&amp;RIGHT(BX$1,2)),NETWORKDAYS(DATEVALUE("10/1/20"&amp;RIGHT(BX$1,2)),DATEVALUE("9/30/20"&amp;RIGHT(BY$1,2)),Holidays!$J$3:$J$937),
IF($T589&gt;=DATEVALUE("10/1/20"&amp;RIGHT(BX$1,2)),NETWORKDAYS($T589,DATEVALUE("9/30/20"&amp;RIGHT(BY$1,2)),Holidays!$J$3:$J$937),"")))),"")/(NETWORKDAYS($T589,$U589,Holidays!$J$3:$J$937)),0))</f>
        <v/>
      </c>
      <c r="BZ589" s="87" t="str">
        <f>IF($Q589="","",IFERROR(IF(OR(AND($T589&gt;=DATEVALUE("10/1/20"&amp;RIGHT(BY$1,2)),$T589&lt;=DATEVALUE("9/30/20"&amp;RIGHT(BZ$1,2))),AND($U589&gt;=DATEVALUE("10/1/20"&amp;RIGHT(BY$1,2)),$U589&lt;=DATEVALUE("9/30/20"&amp;RIGHT(BZ$1,2))),AND($T589&lt;=DATEVALUE("10/1/20"&amp;RIGHT(BY$1,2)),$U589&gt;=DATEVALUE("9/30/20"&amp;RIGHT(BZ$1,2)))),
IF(AND($T589&gt;=DATEVALUE("10/1/20"&amp;RIGHT(BY$1,2)),$U589&lt;=DATEVALUE("9/30/20"&amp;RIGHT(BZ$1,2))),NETWORKDAYS($T589,$U589,Holidays!$J$3:$J$937),
IF(AND($T589&lt;DATEVALUE("10/1/20"&amp;RIGHT(BY$1,2)),$U589&lt;=DATEVALUE("9/30/20"&amp;RIGHT(BZ$1,2))),NETWORKDAYS(DATEVALUE("10/1/20"&amp;RIGHT(BY$1,2)),$U589,Holidays!$J$3:$J$937),
IF($T589&lt;DATEVALUE("10/1/20"&amp;RIGHT(BY$1,2)),NETWORKDAYS(DATEVALUE("10/1/20"&amp;RIGHT(BY$1,2)),DATEVALUE("9/30/20"&amp;RIGHT(BZ$1,2)),Holidays!$J$3:$J$937),
IF($T589&gt;=DATEVALUE("10/1/20"&amp;RIGHT(BY$1,2)),NETWORKDAYS($T589,DATEVALUE("9/30/20"&amp;RIGHT(BZ$1,2)),Holidays!$J$3:$J$937),"")))),"")/(NETWORKDAYS($T589,$U589,Holidays!$J$3:$J$937)),0))</f>
        <v/>
      </c>
      <c r="CA589" s="87" t="str">
        <f>IF($Q589="","",IFERROR(IF(OR(AND($T589&gt;=DATEVALUE("10/1/20"&amp;RIGHT(BZ$1,2)),$T589&lt;=DATEVALUE("9/30/20"&amp;RIGHT(CA$1,2))),AND($U589&gt;=DATEVALUE("10/1/20"&amp;RIGHT(BZ$1,2)),$U589&lt;=DATEVALUE("9/30/20"&amp;RIGHT(CA$1,2))),AND($T589&lt;=DATEVALUE("10/1/20"&amp;RIGHT(BZ$1,2)),$U589&gt;=DATEVALUE("9/30/20"&amp;RIGHT(CA$1,2)))),
IF(AND($T589&gt;=DATEVALUE("10/1/20"&amp;RIGHT(BZ$1,2)),$U589&lt;=DATEVALUE("9/30/20"&amp;RIGHT(CA$1,2))),NETWORKDAYS($T589,$U589,Holidays!$J$3:$J$937),
IF(AND($T589&lt;DATEVALUE("10/1/20"&amp;RIGHT(BZ$1,2)),$U589&lt;=DATEVALUE("9/30/20"&amp;RIGHT(CA$1,2))),NETWORKDAYS(DATEVALUE("10/1/20"&amp;RIGHT(BZ$1,2)),$U589,Holidays!$J$3:$J$937),
IF($T589&lt;DATEVALUE("10/1/20"&amp;RIGHT(BZ$1,2)),NETWORKDAYS(DATEVALUE("10/1/20"&amp;RIGHT(BZ$1,2)),DATEVALUE("9/30/20"&amp;RIGHT(CA$1,2)),Holidays!$J$3:$J$937),
IF($T589&gt;=DATEVALUE("10/1/20"&amp;RIGHT(BZ$1,2)),NETWORKDAYS($T589,DATEVALUE("9/30/20"&amp;RIGHT(CA$1,2)),Holidays!$J$3:$J$937),"")))),"")/(NETWORKDAYS($T589,$U589,Holidays!$J$3:$J$937)),0))</f>
        <v/>
      </c>
      <c r="CB589" s="87" t="str">
        <f>IF($Q589="","",IFERROR(IF(OR(AND($T589&gt;=DATEVALUE("10/1/20"&amp;RIGHT(CA$1,2)),$T589&lt;=DATEVALUE("9/30/20"&amp;RIGHT(CB$1,2))),AND($U589&gt;=DATEVALUE("10/1/20"&amp;RIGHT(CA$1,2)),$U589&lt;=DATEVALUE("9/30/20"&amp;RIGHT(CB$1,2))),AND($T589&lt;=DATEVALUE("10/1/20"&amp;RIGHT(CA$1,2)),$U589&gt;=DATEVALUE("9/30/20"&amp;RIGHT(CB$1,2)))),
IF(AND($T589&gt;=DATEVALUE("10/1/20"&amp;RIGHT(CA$1,2)),$U589&lt;=DATEVALUE("9/30/20"&amp;RIGHT(CB$1,2))),NETWORKDAYS($T589,$U589,Holidays!$J$3:$J$937),
IF(AND($T589&lt;DATEVALUE("10/1/20"&amp;RIGHT(CA$1,2)),$U589&lt;=DATEVALUE("9/30/20"&amp;RIGHT(CB$1,2))),NETWORKDAYS(DATEVALUE("10/1/20"&amp;RIGHT(CA$1,2)),$U589,Holidays!$J$3:$J$937),
IF($T589&lt;DATEVALUE("10/1/20"&amp;RIGHT(CA$1,2)),NETWORKDAYS(DATEVALUE("10/1/20"&amp;RIGHT(CA$1,2)),DATEVALUE("9/30/20"&amp;RIGHT(CB$1,2)),Holidays!$J$3:$J$937),
IF($T589&gt;=DATEVALUE("10/1/20"&amp;RIGHT(CA$1,2)),NETWORKDAYS($T589,DATEVALUE("9/30/20"&amp;RIGHT(CB$1,2)),Holidays!$J$3:$J$937),"")))),"")/(NETWORKDAYS($T589,$U589,Holidays!$J$3:$J$937)),0))</f>
        <v/>
      </c>
    </row>
    <row r="590" spans="1:80">
      <c r="A590" s="97"/>
      <c r="B590" s="98" t="str">
        <f ca="1">IF(NOT($A590=""),OFFSET('WBS Reference &amp; User Procedure'!$A$1,MATCH($A590,'WBS Reference &amp; User Procedure'!$A:$A,0)-1,1),"")</f>
        <v/>
      </c>
      <c r="D590" s="97"/>
      <c r="I590" s="78"/>
      <c r="T590" s="104" t="str">
        <f>IF(NOT(Q590=""),IF(NOT($S590=""),$S590,#REF!),"")</f>
        <v/>
      </c>
      <c r="U590" s="104" t="str">
        <f>IF(NOT(Q590=""),WORKDAY(T590,Q590,Holidays!$J$3:$J$937),"")</f>
        <v/>
      </c>
      <c r="V590" s="104"/>
      <c r="W590" s="104"/>
      <c r="X590" s="101" t="str">
        <f t="shared" si="123"/>
        <v/>
      </c>
      <c r="AL590" s="87" t="str">
        <f t="shared" ca="1" si="120"/>
        <v/>
      </c>
      <c r="AN590" s="87" t="str">
        <f t="shared" ca="1" si="130"/>
        <v/>
      </c>
      <c r="AO590" s="87" t="str">
        <f t="shared" ca="1" si="130"/>
        <v/>
      </c>
      <c r="AP590" s="87" t="str">
        <f t="shared" ca="1" si="130"/>
        <v/>
      </c>
      <c r="AQ590" s="87" t="str">
        <f t="shared" ca="1" si="130"/>
        <v/>
      </c>
      <c r="AR590" s="87" t="str">
        <f t="shared" ca="1" si="130"/>
        <v/>
      </c>
      <c r="AS590" s="87" t="str">
        <f t="shared" ca="1" si="130"/>
        <v/>
      </c>
      <c r="AT590" s="87" t="str">
        <f t="shared" ca="1" si="130"/>
        <v/>
      </c>
      <c r="AU590" s="87" t="str">
        <f t="shared" ca="1" si="130"/>
        <v/>
      </c>
      <c r="AV590" s="87" t="str">
        <f t="shared" ca="1" si="130"/>
        <v/>
      </c>
      <c r="AW590" s="87" t="str">
        <f t="shared" ca="1" si="130"/>
        <v/>
      </c>
      <c r="AX590" s="87" t="str">
        <f t="shared" ca="1" si="131"/>
        <v/>
      </c>
      <c r="AY590" s="87" t="str">
        <f t="shared" ca="1" si="131"/>
        <v/>
      </c>
      <c r="AZ590" s="87" t="str">
        <f t="shared" ca="1" si="131"/>
        <v/>
      </c>
      <c r="BA590" s="87" t="str">
        <f t="shared" ca="1" si="131"/>
        <v/>
      </c>
      <c r="BB590" s="87" t="str">
        <f t="shared" ca="1" si="131"/>
        <v/>
      </c>
      <c r="BC590" s="87" t="str">
        <f t="shared" ca="1" si="131"/>
        <v/>
      </c>
      <c r="BD590" s="87" t="str">
        <f t="shared" ca="1" si="131"/>
        <v/>
      </c>
      <c r="BE590" s="87" t="str">
        <f t="shared" ca="1" si="131"/>
        <v/>
      </c>
      <c r="BF590" s="87" t="str">
        <f t="shared" ca="1" si="131"/>
        <v/>
      </c>
      <c r="BG590" s="87" t="str">
        <f t="shared" ca="1" si="131"/>
        <v/>
      </c>
      <c r="BI590" s="87" t="str">
        <f>IF($Q590="","",IFERROR(IF(OR(AND($T590&gt;=DATEVALUE("10/1/20"&amp;RIGHT(BH$1,2)),$T590&lt;=DATEVALUE("9/30/20"&amp;RIGHT(BI$1,2))),AND($U590&gt;=DATEVALUE("10/1/20"&amp;RIGHT(BH$1,2)),$U590&lt;=DATEVALUE("9/30/20"&amp;RIGHT(BI$1,2))),AND($T590&lt;=DATEVALUE("10/1/20"&amp;RIGHT(BH$1,2)),$U590&gt;=DATEVALUE("9/30/20"&amp;RIGHT(BI$1,2)))),
IF(AND($T590&gt;=DATEVALUE("10/1/20"&amp;RIGHT(BH$1,2)),$U590&lt;=DATEVALUE("9/30/20"&amp;RIGHT(BI$1,2))),NETWORKDAYS($T590,$U590,Holidays!$J$3:$J$937),
IF(AND($T590&lt;DATEVALUE("10/1/20"&amp;RIGHT(BH$1,2)),$U590&lt;=DATEVALUE("9/30/20"&amp;RIGHT(BI$1,2))),NETWORKDAYS(DATEVALUE("10/1/20"&amp;RIGHT(BH$1,2)),$U590,Holidays!$J$3:$J$937),
IF($T590&lt;DATEVALUE("10/1/20"&amp;RIGHT(BH$1,2)),NETWORKDAYS(DATEVALUE("10/1/20"&amp;RIGHT(BH$1,2)),DATEVALUE("9/30/20"&amp;RIGHT(BI$1,2)),Holidays!$J$3:$J$937),
IF($T590&gt;=DATEVALUE("10/1/20"&amp;RIGHT(BH$1,2)),NETWORKDAYS($T590,DATEVALUE("9/30/20"&amp;RIGHT(BI$1,2)),Holidays!$J$3:$J$937),"")))),"")/(NETWORKDAYS($T590,$U590,Holidays!$J$3:$J$937)),0))</f>
        <v/>
      </c>
      <c r="BJ590" s="87" t="str">
        <f>IF($Q590="","",IFERROR(IF(OR(AND($T590&gt;=DATEVALUE("10/1/20"&amp;RIGHT(BI$1,2)),$T590&lt;=DATEVALUE("9/30/20"&amp;RIGHT(BJ$1,2))),AND($U590&gt;=DATEVALUE("10/1/20"&amp;RIGHT(BI$1,2)),$U590&lt;=DATEVALUE("9/30/20"&amp;RIGHT(BJ$1,2))),AND($T590&lt;=DATEVALUE("10/1/20"&amp;RIGHT(BI$1,2)),$U590&gt;=DATEVALUE("9/30/20"&amp;RIGHT(BJ$1,2)))),
IF(AND($T590&gt;=DATEVALUE("10/1/20"&amp;RIGHT(BI$1,2)),$U590&lt;=DATEVALUE("9/30/20"&amp;RIGHT(BJ$1,2))),NETWORKDAYS($T590,$U590,Holidays!$J$3:$J$937),
IF(AND($T590&lt;DATEVALUE("10/1/20"&amp;RIGHT(BI$1,2)),$U590&lt;=DATEVALUE("9/30/20"&amp;RIGHT(BJ$1,2))),NETWORKDAYS(DATEVALUE("10/1/20"&amp;RIGHT(BI$1,2)),$U590,Holidays!$J$3:$J$937),
IF($T590&lt;DATEVALUE("10/1/20"&amp;RIGHT(BI$1,2)),NETWORKDAYS(DATEVALUE("10/1/20"&amp;RIGHT(BI$1,2)),DATEVALUE("9/30/20"&amp;RIGHT(BJ$1,2)),Holidays!$J$3:$J$937),
IF($T590&gt;=DATEVALUE("10/1/20"&amp;RIGHT(BI$1,2)),NETWORKDAYS($T590,DATEVALUE("9/30/20"&amp;RIGHT(BJ$1,2)),Holidays!$J$3:$J$937),"")))),"")/(NETWORKDAYS($T590,$U590,Holidays!$J$3:$J$937)),0))</f>
        <v/>
      </c>
      <c r="BK590" s="87" t="str">
        <f>IF($Q590="","",IFERROR(IF(OR(AND($T590&gt;=DATEVALUE("10/1/20"&amp;RIGHT(BJ$1,2)),$T590&lt;=DATEVALUE("9/30/20"&amp;RIGHT(BK$1,2))),AND($U590&gt;=DATEVALUE("10/1/20"&amp;RIGHT(BJ$1,2)),$U590&lt;=DATEVALUE("9/30/20"&amp;RIGHT(BK$1,2))),AND($T590&lt;=DATEVALUE("10/1/20"&amp;RIGHT(BJ$1,2)),$U590&gt;=DATEVALUE("9/30/20"&amp;RIGHT(BK$1,2)))),
IF(AND($T590&gt;=DATEVALUE("10/1/20"&amp;RIGHT(BJ$1,2)),$U590&lt;=DATEVALUE("9/30/20"&amp;RIGHT(BK$1,2))),NETWORKDAYS($T590,$U590,Holidays!$J$3:$J$937),
IF(AND($T590&lt;DATEVALUE("10/1/20"&amp;RIGHT(BJ$1,2)),$U590&lt;=DATEVALUE("9/30/20"&amp;RIGHT(BK$1,2))),NETWORKDAYS(DATEVALUE("10/1/20"&amp;RIGHT(BJ$1,2)),$U590,Holidays!$J$3:$J$937),
IF($T590&lt;DATEVALUE("10/1/20"&amp;RIGHT(BJ$1,2)),NETWORKDAYS(DATEVALUE("10/1/20"&amp;RIGHT(BJ$1,2)),DATEVALUE("9/30/20"&amp;RIGHT(BK$1,2)),Holidays!$J$3:$J$937),
IF($T590&gt;=DATEVALUE("10/1/20"&amp;RIGHT(BJ$1,2)),NETWORKDAYS($T590,DATEVALUE("9/30/20"&amp;RIGHT(BK$1,2)),Holidays!$J$3:$J$937),"")))),"")/(NETWORKDAYS($T590,$U590,Holidays!$J$3:$J$937)),0))</f>
        <v/>
      </c>
      <c r="BL590" s="87" t="str">
        <f>IF($Q590="","",IFERROR(IF(OR(AND($T590&gt;=DATEVALUE("10/1/20"&amp;RIGHT(BK$1,2)),$T590&lt;=DATEVALUE("9/30/20"&amp;RIGHT(BL$1,2))),AND($U590&gt;=DATEVALUE("10/1/20"&amp;RIGHT(BK$1,2)),$U590&lt;=DATEVALUE("9/30/20"&amp;RIGHT(BL$1,2))),AND($T590&lt;=DATEVALUE("10/1/20"&amp;RIGHT(BK$1,2)),$U590&gt;=DATEVALUE("9/30/20"&amp;RIGHT(BL$1,2)))),
IF(AND($T590&gt;=DATEVALUE("10/1/20"&amp;RIGHT(BK$1,2)),$U590&lt;=DATEVALUE("9/30/20"&amp;RIGHT(BL$1,2))),NETWORKDAYS($T590,$U590,Holidays!$J$3:$J$937),
IF(AND($T590&lt;DATEVALUE("10/1/20"&amp;RIGHT(BK$1,2)),$U590&lt;=DATEVALUE("9/30/20"&amp;RIGHT(BL$1,2))),NETWORKDAYS(DATEVALUE("10/1/20"&amp;RIGHT(BK$1,2)),$U590,Holidays!$J$3:$J$937),
IF($T590&lt;DATEVALUE("10/1/20"&amp;RIGHT(BK$1,2)),NETWORKDAYS(DATEVALUE("10/1/20"&amp;RIGHT(BK$1,2)),DATEVALUE("9/30/20"&amp;RIGHT(BL$1,2)),Holidays!$J$3:$J$937),
IF($T590&gt;=DATEVALUE("10/1/20"&amp;RIGHT(BK$1,2)),NETWORKDAYS($T590,DATEVALUE("9/30/20"&amp;RIGHT(BL$1,2)),Holidays!$J$3:$J$937),"")))),"")/(NETWORKDAYS($T590,$U590,Holidays!$J$3:$J$937)),0))</f>
        <v/>
      </c>
      <c r="BM590" s="87" t="str">
        <f>IF($Q590="","",IFERROR(IF(OR(AND($T590&gt;=DATEVALUE("10/1/20"&amp;RIGHT(BL$1,2)),$T590&lt;=DATEVALUE("9/30/20"&amp;RIGHT(BM$1,2))),AND($U590&gt;=DATEVALUE("10/1/20"&amp;RIGHT(BL$1,2)),$U590&lt;=DATEVALUE("9/30/20"&amp;RIGHT(BM$1,2))),AND($T590&lt;=DATEVALUE("10/1/20"&amp;RIGHT(BL$1,2)),$U590&gt;=DATEVALUE("9/30/20"&amp;RIGHT(BM$1,2)))),
IF(AND($T590&gt;=DATEVALUE("10/1/20"&amp;RIGHT(BL$1,2)),$U590&lt;=DATEVALUE("9/30/20"&amp;RIGHT(BM$1,2))),NETWORKDAYS($T590,$U590,Holidays!$J$3:$J$937),
IF(AND($T590&lt;DATEVALUE("10/1/20"&amp;RIGHT(BL$1,2)),$U590&lt;=DATEVALUE("9/30/20"&amp;RIGHT(BM$1,2))),NETWORKDAYS(DATEVALUE("10/1/20"&amp;RIGHT(BL$1,2)),$U590,Holidays!$J$3:$J$937),
IF($T590&lt;DATEVALUE("10/1/20"&amp;RIGHT(BL$1,2)),NETWORKDAYS(DATEVALUE("10/1/20"&amp;RIGHT(BL$1,2)),DATEVALUE("9/30/20"&amp;RIGHT(BM$1,2)),Holidays!$J$3:$J$937),
IF($T590&gt;=DATEVALUE("10/1/20"&amp;RIGHT(BL$1,2)),NETWORKDAYS($T590,DATEVALUE("9/30/20"&amp;RIGHT(BM$1,2)),Holidays!$J$3:$J$937),"")))),"")/(NETWORKDAYS($T590,$U590,Holidays!$J$3:$J$937)),0))</f>
        <v/>
      </c>
      <c r="BN590" s="87" t="str">
        <f>IF($Q590="","",IFERROR(IF(OR(AND($T590&gt;=DATEVALUE("10/1/20"&amp;RIGHT(BM$1,2)),$T590&lt;=DATEVALUE("9/30/20"&amp;RIGHT(BN$1,2))),AND($U590&gt;=DATEVALUE("10/1/20"&amp;RIGHT(BM$1,2)),$U590&lt;=DATEVALUE("9/30/20"&amp;RIGHT(BN$1,2))),AND($T590&lt;=DATEVALUE("10/1/20"&amp;RIGHT(BM$1,2)),$U590&gt;=DATEVALUE("9/30/20"&amp;RIGHT(BN$1,2)))),
IF(AND($T590&gt;=DATEVALUE("10/1/20"&amp;RIGHT(BM$1,2)),$U590&lt;=DATEVALUE("9/30/20"&amp;RIGHT(BN$1,2))),NETWORKDAYS($T590,$U590,Holidays!$J$3:$J$937),
IF(AND($T590&lt;DATEVALUE("10/1/20"&amp;RIGHT(BM$1,2)),$U590&lt;=DATEVALUE("9/30/20"&amp;RIGHT(BN$1,2))),NETWORKDAYS(DATEVALUE("10/1/20"&amp;RIGHT(BM$1,2)),$U590,Holidays!$J$3:$J$937),
IF($T590&lt;DATEVALUE("10/1/20"&amp;RIGHT(BM$1,2)),NETWORKDAYS(DATEVALUE("10/1/20"&amp;RIGHT(BM$1,2)),DATEVALUE("9/30/20"&amp;RIGHT(BN$1,2)),Holidays!$J$3:$J$937),
IF($T590&gt;=DATEVALUE("10/1/20"&amp;RIGHT(BM$1,2)),NETWORKDAYS($T590,DATEVALUE("9/30/20"&amp;RIGHT(BN$1,2)),Holidays!$J$3:$J$937),"")))),"")/(NETWORKDAYS($T590,$U590,Holidays!$J$3:$J$937)),0))</f>
        <v/>
      </c>
      <c r="BO590" s="87" t="str">
        <f>IF($Q590="","",IFERROR(IF(OR(AND($T590&gt;=DATEVALUE("10/1/20"&amp;RIGHT(BN$1,2)),$T590&lt;=DATEVALUE("9/30/20"&amp;RIGHT(BO$1,2))),AND($U590&gt;=DATEVALUE("10/1/20"&amp;RIGHT(BN$1,2)),$U590&lt;=DATEVALUE("9/30/20"&amp;RIGHT(BO$1,2))),AND($T590&lt;=DATEVALUE("10/1/20"&amp;RIGHT(BN$1,2)),$U590&gt;=DATEVALUE("9/30/20"&amp;RIGHT(BO$1,2)))),
IF(AND($T590&gt;=DATEVALUE("10/1/20"&amp;RIGHT(BN$1,2)),$U590&lt;=DATEVALUE("9/30/20"&amp;RIGHT(BO$1,2))),NETWORKDAYS($T590,$U590,Holidays!$J$3:$J$937),
IF(AND($T590&lt;DATEVALUE("10/1/20"&amp;RIGHT(BN$1,2)),$U590&lt;=DATEVALUE("9/30/20"&amp;RIGHT(BO$1,2))),NETWORKDAYS(DATEVALUE("10/1/20"&amp;RIGHT(BN$1,2)),$U590,Holidays!$J$3:$J$937),
IF($T590&lt;DATEVALUE("10/1/20"&amp;RIGHT(BN$1,2)),NETWORKDAYS(DATEVALUE("10/1/20"&amp;RIGHT(BN$1,2)),DATEVALUE("9/30/20"&amp;RIGHT(BO$1,2)),Holidays!$J$3:$J$937),
IF($T590&gt;=DATEVALUE("10/1/20"&amp;RIGHT(BN$1,2)),NETWORKDAYS($T590,DATEVALUE("9/30/20"&amp;RIGHT(BO$1,2)),Holidays!$J$3:$J$937),"")))),"")/(NETWORKDAYS($T590,$U590,Holidays!$J$3:$J$937)),0))</f>
        <v/>
      </c>
      <c r="BP590" s="87" t="str">
        <f>IF($Q590="","",IFERROR(IF(OR(AND($T590&gt;=DATEVALUE("10/1/20"&amp;RIGHT(BO$1,2)),$T590&lt;=DATEVALUE("9/30/20"&amp;RIGHT(BP$1,2))),AND($U590&gt;=DATEVALUE("10/1/20"&amp;RIGHT(BO$1,2)),$U590&lt;=DATEVALUE("9/30/20"&amp;RIGHT(BP$1,2))),AND($T590&lt;=DATEVALUE("10/1/20"&amp;RIGHT(BO$1,2)),$U590&gt;=DATEVALUE("9/30/20"&amp;RIGHT(BP$1,2)))),
IF(AND($T590&gt;=DATEVALUE("10/1/20"&amp;RIGHT(BO$1,2)),$U590&lt;=DATEVALUE("9/30/20"&amp;RIGHT(BP$1,2))),NETWORKDAYS($T590,$U590,Holidays!$J$3:$J$937),
IF(AND($T590&lt;DATEVALUE("10/1/20"&amp;RIGHT(BO$1,2)),$U590&lt;=DATEVALUE("9/30/20"&amp;RIGHT(BP$1,2))),NETWORKDAYS(DATEVALUE("10/1/20"&amp;RIGHT(BO$1,2)),$U590,Holidays!$J$3:$J$937),
IF($T590&lt;DATEVALUE("10/1/20"&amp;RIGHT(BO$1,2)),NETWORKDAYS(DATEVALUE("10/1/20"&amp;RIGHT(BO$1,2)),DATEVALUE("9/30/20"&amp;RIGHT(BP$1,2)),Holidays!$J$3:$J$937),
IF($T590&gt;=DATEVALUE("10/1/20"&amp;RIGHT(BO$1,2)),NETWORKDAYS($T590,DATEVALUE("9/30/20"&amp;RIGHT(BP$1,2)),Holidays!$J$3:$J$937),"")))),"")/(NETWORKDAYS($T590,$U590,Holidays!$J$3:$J$937)),0))</f>
        <v/>
      </c>
      <c r="BQ590" s="87" t="str">
        <f>IF($Q590="","",IFERROR(IF(OR(AND($T590&gt;=DATEVALUE("10/1/20"&amp;RIGHT(BP$1,2)),$T590&lt;=DATEVALUE("9/30/20"&amp;RIGHT(BQ$1,2))),AND($U590&gt;=DATEVALUE("10/1/20"&amp;RIGHT(BP$1,2)),$U590&lt;=DATEVALUE("9/30/20"&amp;RIGHT(BQ$1,2))),AND($T590&lt;=DATEVALUE("10/1/20"&amp;RIGHT(BP$1,2)),$U590&gt;=DATEVALUE("9/30/20"&amp;RIGHT(BQ$1,2)))),
IF(AND($T590&gt;=DATEVALUE("10/1/20"&amp;RIGHT(BP$1,2)),$U590&lt;=DATEVALUE("9/30/20"&amp;RIGHT(BQ$1,2))),NETWORKDAYS($T590,$U590,Holidays!$J$3:$J$937),
IF(AND($T590&lt;DATEVALUE("10/1/20"&amp;RIGHT(BP$1,2)),$U590&lt;=DATEVALUE("9/30/20"&amp;RIGHT(BQ$1,2))),NETWORKDAYS(DATEVALUE("10/1/20"&amp;RIGHT(BP$1,2)),$U590,Holidays!$J$3:$J$937),
IF($T590&lt;DATEVALUE("10/1/20"&amp;RIGHT(BP$1,2)),NETWORKDAYS(DATEVALUE("10/1/20"&amp;RIGHT(BP$1,2)),DATEVALUE("9/30/20"&amp;RIGHT(BQ$1,2)),Holidays!$J$3:$J$937),
IF($T590&gt;=DATEVALUE("10/1/20"&amp;RIGHT(BP$1,2)),NETWORKDAYS($T590,DATEVALUE("9/30/20"&amp;RIGHT(BQ$1,2)),Holidays!$J$3:$J$937),"")))),"")/(NETWORKDAYS($T590,$U590,Holidays!$J$3:$J$937)),0))</f>
        <v/>
      </c>
      <c r="BR590" s="87" t="str">
        <f>IF($Q590="","",IFERROR(IF(OR(AND($T590&gt;=DATEVALUE("10/1/20"&amp;RIGHT(BQ$1,2)),$T590&lt;=DATEVALUE("9/30/20"&amp;RIGHT(BR$1,2))),AND($U590&gt;=DATEVALUE("10/1/20"&amp;RIGHT(BQ$1,2)),$U590&lt;=DATEVALUE("9/30/20"&amp;RIGHT(BR$1,2))),AND($T590&lt;=DATEVALUE("10/1/20"&amp;RIGHT(BQ$1,2)),$U590&gt;=DATEVALUE("9/30/20"&amp;RIGHT(BR$1,2)))),
IF(AND($T590&gt;=DATEVALUE("10/1/20"&amp;RIGHT(BQ$1,2)),$U590&lt;=DATEVALUE("9/30/20"&amp;RIGHT(BR$1,2))),NETWORKDAYS($T590,$U590,Holidays!$J$3:$J$937),
IF(AND($T590&lt;DATEVALUE("10/1/20"&amp;RIGHT(BQ$1,2)),$U590&lt;=DATEVALUE("9/30/20"&amp;RIGHT(BR$1,2))),NETWORKDAYS(DATEVALUE("10/1/20"&amp;RIGHT(BQ$1,2)),$U590,Holidays!$J$3:$J$937),
IF($T590&lt;DATEVALUE("10/1/20"&amp;RIGHT(BQ$1,2)),NETWORKDAYS(DATEVALUE("10/1/20"&amp;RIGHT(BQ$1,2)),DATEVALUE("9/30/20"&amp;RIGHT(BR$1,2)),Holidays!$J$3:$J$937),
IF($T590&gt;=DATEVALUE("10/1/20"&amp;RIGHT(BQ$1,2)),NETWORKDAYS($T590,DATEVALUE("9/30/20"&amp;RIGHT(BR$1,2)),Holidays!$J$3:$J$937),"")))),"")/(NETWORKDAYS($T590,$U590,Holidays!$J$3:$J$937)),0))</f>
        <v/>
      </c>
      <c r="BS590" s="87" t="str">
        <f>IF($Q590="","",IFERROR(IF(OR(AND($T590&gt;=DATEVALUE("10/1/20"&amp;RIGHT(BR$1,2)),$T590&lt;=DATEVALUE("9/30/20"&amp;RIGHT(BS$1,2))),AND($U590&gt;=DATEVALUE("10/1/20"&amp;RIGHT(BR$1,2)),$U590&lt;=DATEVALUE("9/30/20"&amp;RIGHT(BS$1,2))),AND($T590&lt;=DATEVALUE("10/1/20"&amp;RIGHT(BR$1,2)),$U590&gt;=DATEVALUE("9/30/20"&amp;RIGHT(BS$1,2)))),
IF(AND($T590&gt;=DATEVALUE("10/1/20"&amp;RIGHT(BR$1,2)),$U590&lt;=DATEVALUE("9/30/20"&amp;RIGHT(BS$1,2))),NETWORKDAYS($T590,$U590,Holidays!$J$3:$J$937),
IF(AND($T590&lt;DATEVALUE("10/1/20"&amp;RIGHT(BR$1,2)),$U590&lt;=DATEVALUE("9/30/20"&amp;RIGHT(BS$1,2))),NETWORKDAYS(DATEVALUE("10/1/20"&amp;RIGHT(BR$1,2)),$U590,Holidays!$J$3:$J$937),
IF($T590&lt;DATEVALUE("10/1/20"&amp;RIGHT(BR$1,2)),NETWORKDAYS(DATEVALUE("10/1/20"&amp;RIGHT(BR$1,2)),DATEVALUE("9/30/20"&amp;RIGHT(BS$1,2)),Holidays!$J$3:$J$937),
IF($T590&gt;=DATEVALUE("10/1/20"&amp;RIGHT(BR$1,2)),NETWORKDAYS($T590,DATEVALUE("9/30/20"&amp;RIGHT(BS$1,2)),Holidays!$J$3:$J$937),"")))),"")/(NETWORKDAYS($T590,$U590,Holidays!$J$3:$J$937)),0))</f>
        <v/>
      </c>
      <c r="BT590" s="87" t="str">
        <f>IF($Q590="","",IFERROR(IF(OR(AND($T590&gt;=DATEVALUE("10/1/20"&amp;RIGHT(BS$1,2)),$T590&lt;=DATEVALUE("9/30/20"&amp;RIGHT(BT$1,2))),AND($U590&gt;=DATEVALUE("10/1/20"&amp;RIGHT(BS$1,2)),$U590&lt;=DATEVALUE("9/30/20"&amp;RIGHT(BT$1,2))),AND($T590&lt;=DATEVALUE("10/1/20"&amp;RIGHT(BS$1,2)),$U590&gt;=DATEVALUE("9/30/20"&amp;RIGHT(BT$1,2)))),
IF(AND($T590&gt;=DATEVALUE("10/1/20"&amp;RIGHT(BS$1,2)),$U590&lt;=DATEVALUE("9/30/20"&amp;RIGHT(BT$1,2))),NETWORKDAYS($T590,$U590,Holidays!$J$3:$J$937),
IF(AND($T590&lt;DATEVALUE("10/1/20"&amp;RIGHT(BS$1,2)),$U590&lt;=DATEVALUE("9/30/20"&amp;RIGHT(BT$1,2))),NETWORKDAYS(DATEVALUE("10/1/20"&amp;RIGHT(BS$1,2)),$U590,Holidays!$J$3:$J$937),
IF($T590&lt;DATEVALUE("10/1/20"&amp;RIGHT(BS$1,2)),NETWORKDAYS(DATEVALUE("10/1/20"&amp;RIGHT(BS$1,2)),DATEVALUE("9/30/20"&amp;RIGHT(BT$1,2)),Holidays!$J$3:$J$937),
IF($T590&gt;=DATEVALUE("10/1/20"&amp;RIGHT(BS$1,2)),NETWORKDAYS($T590,DATEVALUE("9/30/20"&amp;RIGHT(BT$1,2)),Holidays!$J$3:$J$937),"")))),"")/(NETWORKDAYS($T590,$U590,Holidays!$J$3:$J$937)),0))</f>
        <v/>
      </c>
      <c r="BU590" s="87" t="str">
        <f>IF($Q590="","",IFERROR(IF(OR(AND($T590&gt;=DATEVALUE("10/1/20"&amp;RIGHT(BT$1,2)),$T590&lt;=DATEVALUE("9/30/20"&amp;RIGHT(BU$1,2))),AND($U590&gt;=DATEVALUE("10/1/20"&amp;RIGHT(BT$1,2)),$U590&lt;=DATEVALUE("9/30/20"&amp;RIGHT(BU$1,2))),AND($T590&lt;=DATEVALUE("10/1/20"&amp;RIGHT(BT$1,2)),$U590&gt;=DATEVALUE("9/30/20"&amp;RIGHT(BU$1,2)))),
IF(AND($T590&gt;=DATEVALUE("10/1/20"&amp;RIGHT(BT$1,2)),$U590&lt;=DATEVALUE("9/30/20"&amp;RIGHT(BU$1,2))),NETWORKDAYS($T590,$U590,Holidays!$J$3:$J$937),
IF(AND($T590&lt;DATEVALUE("10/1/20"&amp;RIGHT(BT$1,2)),$U590&lt;=DATEVALUE("9/30/20"&amp;RIGHT(BU$1,2))),NETWORKDAYS(DATEVALUE("10/1/20"&amp;RIGHT(BT$1,2)),$U590,Holidays!$J$3:$J$937),
IF($T590&lt;DATEVALUE("10/1/20"&amp;RIGHT(BT$1,2)),NETWORKDAYS(DATEVALUE("10/1/20"&amp;RIGHT(BT$1,2)),DATEVALUE("9/30/20"&amp;RIGHT(BU$1,2)),Holidays!$J$3:$J$937),
IF($T590&gt;=DATEVALUE("10/1/20"&amp;RIGHT(BT$1,2)),NETWORKDAYS($T590,DATEVALUE("9/30/20"&amp;RIGHT(BU$1,2)),Holidays!$J$3:$J$937),"")))),"")/(NETWORKDAYS($T590,$U590,Holidays!$J$3:$J$937)),0))</f>
        <v/>
      </c>
      <c r="BV590" s="87" t="str">
        <f>IF($Q590="","",IFERROR(IF(OR(AND($T590&gt;=DATEVALUE("10/1/20"&amp;RIGHT(BU$1,2)),$T590&lt;=DATEVALUE("9/30/20"&amp;RIGHT(BV$1,2))),AND($U590&gt;=DATEVALUE("10/1/20"&amp;RIGHT(BU$1,2)),$U590&lt;=DATEVALUE("9/30/20"&amp;RIGHT(BV$1,2))),AND($T590&lt;=DATEVALUE("10/1/20"&amp;RIGHT(BU$1,2)),$U590&gt;=DATEVALUE("9/30/20"&amp;RIGHT(BV$1,2)))),
IF(AND($T590&gt;=DATEVALUE("10/1/20"&amp;RIGHT(BU$1,2)),$U590&lt;=DATEVALUE("9/30/20"&amp;RIGHT(BV$1,2))),NETWORKDAYS($T590,$U590,Holidays!$J$3:$J$937),
IF(AND($T590&lt;DATEVALUE("10/1/20"&amp;RIGHT(BU$1,2)),$U590&lt;=DATEVALUE("9/30/20"&amp;RIGHT(BV$1,2))),NETWORKDAYS(DATEVALUE("10/1/20"&amp;RIGHT(BU$1,2)),$U590,Holidays!$J$3:$J$937),
IF($T590&lt;DATEVALUE("10/1/20"&amp;RIGHT(BU$1,2)),NETWORKDAYS(DATEVALUE("10/1/20"&amp;RIGHT(BU$1,2)),DATEVALUE("9/30/20"&amp;RIGHT(BV$1,2)),Holidays!$J$3:$J$937),
IF($T590&gt;=DATEVALUE("10/1/20"&amp;RIGHT(BU$1,2)),NETWORKDAYS($T590,DATEVALUE("9/30/20"&amp;RIGHT(BV$1,2)),Holidays!$J$3:$J$937),"")))),"")/(NETWORKDAYS($T590,$U590,Holidays!$J$3:$J$937)),0))</f>
        <v/>
      </c>
      <c r="BW590" s="87" t="str">
        <f>IF($Q590="","",IFERROR(IF(OR(AND($T590&gt;=DATEVALUE("10/1/20"&amp;RIGHT(BV$1,2)),$T590&lt;=DATEVALUE("9/30/20"&amp;RIGHT(BW$1,2))),AND($U590&gt;=DATEVALUE("10/1/20"&amp;RIGHT(BV$1,2)),$U590&lt;=DATEVALUE("9/30/20"&amp;RIGHT(BW$1,2))),AND($T590&lt;=DATEVALUE("10/1/20"&amp;RIGHT(BV$1,2)),$U590&gt;=DATEVALUE("9/30/20"&amp;RIGHT(BW$1,2)))),
IF(AND($T590&gt;=DATEVALUE("10/1/20"&amp;RIGHT(BV$1,2)),$U590&lt;=DATEVALUE("9/30/20"&amp;RIGHT(BW$1,2))),NETWORKDAYS($T590,$U590,Holidays!$J$3:$J$937),
IF(AND($T590&lt;DATEVALUE("10/1/20"&amp;RIGHT(BV$1,2)),$U590&lt;=DATEVALUE("9/30/20"&amp;RIGHT(BW$1,2))),NETWORKDAYS(DATEVALUE("10/1/20"&amp;RIGHT(BV$1,2)),$U590,Holidays!$J$3:$J$937),
IF($T590&lt;DATEVALUE("10/1/20"&amp;RIGHT(BV$1,2)),NETWORKDAYS(DATEVALUE("10/1/20"&amp;RIGHT(BV$1,2)),DATEVALUE("9/30/20"&amp;RIGHT(BW$1,2)),Holidays!$J$3:$J$937),
IF($T590&gt;=DATEVALUE("10/1/20"&amp;RIGHT(BV$1,2)),NETWORKDAYS($T590,DATEVALUE("9/30/20"&amp;RIGHT(BW$1,2)),Holidays!$J$3:$J$937),"")))),"")/(NETWORKDAYS($T590,$U590,Holidays!$J$3:$J$937)),0))</f>
        <v/>
      </c>
      <c r="BX590" s="87" t="str">
        <f>IF($Q590="","",IFERROR(IF(OR(AND($T590&gt;=DATEVALUE("10/1/20"&amp;RIGHT(BW$1,2)),$T590&lt;=DATEVALUE("9/30/20"&amp;RIGHT(BX$1,2))),AND($U590&gt;=DATEVALUE("10/1/20"&amp;RIGHT(BW$1,2)),$U590&lt;=DATEVALUE("9/30/20"&amp;RIGHT(BX$1,2))),AND($T590&lt;=DATEVALUE("10/1/20"&amp;RIGHT(BW$1,2)),$U590&gt;=DATEVALUE("9/30/20"&amp;RIGHT(BX$1,2)))),
IF(AND($T590&gt;=DATEVALUE("10/1/20"&amp;RIGHT(BW$1,2)),$U590&lt;=DATEVALUE("9/30/20"&amp;RIGHT(BX$1,2))),NETWORKDAYS($T590,$U590,Holidays!$J$3:$J$937),
IF(AND($T590&lt;DATEVALUE("10/1/20"&amp;RIGHT(BW$1,2)),$U590&lt;=DATEVALUE("9/30/20"&amp;RIGHT(BX$1,2))),NETWORKDAYS(DATEVALUE("10/1/20"&amp;RIGHT(BW$1,2)),$U590,Holidays!$J$3:$J$937),
IF($T590&lt;DATEVALUE("10/1/20"&amp;RIGHT(BW$1,2)),NETWORKDAYS(DATEVALUE("10/1/20"&amp;RIGHT(BW$1,2)),DATEVALUE("9/30/20"&amp;RIGHT(BX$1,2)),Holidays!$J$3:$J$937),
IF($T590&gt;=DATEVALUE("10/1/20"&amp;RIGHT(BW$1,2)),NETWORKDAYS($T590,DATEVALUE("9/30/20"&amp;RIGHT(BX$1,2)),Holidays!$J$3:$J$937),"")))),"")/(NETWORKDAYS($T590,$U590,Holidays!$J$3:$J$937)),0))</f>
        <v/>
      </c>
      <c r="BY590" s="87" t="str">
        <f>IF($Q590="","",IFERROR(IF(OR(AND($T590&gt;=DATEVALUE("10/1/20"&amp;RIGHT(BX$1,2)),$T590&lt;=DATEVALUE("9/30/20"&amp;RIGHT(BY$1,2))),AND($U590&gt;=DATEVALUE("10/1/20"&amp;RIGHT(BX$1,2)),$U590&lt;=DATEVALUE("9/30/20"&amp;RIGHT(BY$1,2))),AND($T590&lt;=DATEVALUE("10/1/20"&amp;RIGHT(BX$1,2)),$U590&gt;=DATEVALUE("9/30/20"&amp;RIGHT(BY$1,2)))),
IF(AND($T590&gt;=DATEVALUE("10/1/20"&amp;RIGHT(BX$1,2)),$U590&lt;=DATEVALUE("9/30/20"&amp;RIGHT(BY$1,2))),NETWORKDAYS($T590,$U590,Holidays!$J$3:$J$937),
IF(AND($T590&lt;DATEVALUE("10/1/20"&amp;RIGHT(BX$1,2)),$U590&lt;=DATEVALUE("9/30/20"&amp;RIGHT(BY$1,2))),NETWORKDAYS(DATEVALUE("10/1/20"&amp;RIGHT(BX$1,2)),$U590,Holidays!$J$3:$J$937),
IF($T590&lt;DATEVALUE("10/1/20"&amp;RIGHT(BX$1,2)),NETWORKDAYS(DATEVALUE("10/1/20"&amp;RIGHT(BX$1,2)),DATEVALUE("9/30/20"&amp;RIGHT(BY$1,2)),Holidays!$J$3:$J$937),
IF($T590&gt;=DATEVALUE("10/1/20"&amp;RIGHT(BX$1,2)),NETWORKDAYS($T590,DATEVALUE("9/30/20"&amp;RIGHT(BY$1,2)),Holidays!$J$3:$J$937),"")))),"")/(NETWORKDAYS($T590,$U590,Holidays!$J$3:$J$937)),0))</f>
        <v/>
      </c>
      <c r="BZ590" s="87" t="str">
        <f>IF($Q590="","",IFERROR(IF(OR(AND($T590&gt;=DATEVALUE("10/1/20"&amp;RIGHT(BY$1,2)),$T590&lt;=DATEVALUE("9/30/20"&amp;RIGHT(BZ$1,2))),AND($U590&gt;=DATEVALUE("10/1/20"&amp;RIGHT(BY$1,2)),$U590&lt;=DATEVALUE("9/30/20"&amp;RIGHT(BZ$1,2))),AND($T590&lt;=DATEVALUE("10/1/20"&amp;RIGHT(BY$1,2)),$U590&gt;=DATEVALUE("9/30/20"&amp;RIGHT(BZ$1,2)))),
IF(AND($T590&gt;=DATEVALUE("10/1/20"&amp;RIGHT(BY$1,2)),$U590&lt;=DATEVALUE("9/30/20"&amp;RIGHT(BZ$1,2))),NETWORKDAYS($T590,$U590,Holidays!$J$3:$J$937),
IF(AND($T590&lt;DATEVALUE("10/1/20"&amp;RIGHT(BY$1,2)),$U590&lt;=DATEVALUE("9/30/20"&amp;RIGHT(BZ$1,2))),NETWORKDAYS(DATEVALUE("10/1/20"&amp;RIGHT(BY$1,2)),$U590,Holidays!$J$3:$J$937),
IF($T590&lt;DATEVALUE("10/1/20"&amp;RIGHT(BY$1,2)),NETWORKDAYS(DATEVALUE("10/1/20"&amp;RIGHT(BY$1,2)),DATEVALUE("9/30/20"&amp;RIGHT(BZ$1,2)),Holidays!$J$3:$J$937),
IF($T590&gt;=DATEVALUE("10/1/20"&amp;RIGHT(BY$1,2)),NETWORKDAYS($T590,DATEVALUE("9/30/20"&amp;RIGHT(BZ$1,2)),Holidays!$J$3:$J$937),"")))),"")/(NETWORKDAYS($T590,$U590,Holidays!$J$3:$J$937)),0))</f>
        <v/>
      </c>
      <c r="CA590" s="87" t="str">
        <f>IF($Q590="","",IFERROR(IF(OR(AND($T590&gt;=DATEVALUE("10/1/20"&amp;RIGHT(BZ$1,2)),$T590&lt;=DATEVALUE("9/30/20"&amp;RIGHT(CA$1,2))),AND($U590&gt;=DATEVALUE("10/1/20"&amp;RIGHT(BZ$1,2)),$U590&lt;=DATEVALUE("9/30/20"&amp;RIGHT(CA$1,2))),AND($T590&lt;=DATEVALUE("10/1/20"&amp;RIGHT(BZ$1,2)),$U590&gt;=DATEVALUE("9/30/20"&amp;RIGHT(CA$1,2)))),
IF(AND($T590&gt;=DATEVALUE("10/1/20"&amp;RIGHT(BZ$1,2)),$U590&lt;=DATEVALUE("9/30/20"&amp;RIGHT(CA$1,2))),NETWORKDAYS($T590,$U590,Holidays!$J$3:$J$937),
IF(AND($T590&lt;DATEVALUE("10/1/20"&amp;RIGHT(BZ$1,2)),$U590&lt;=DATEVALUE("9/30/20"&amp;RIGHT(CA$1,2))),NETWORKDAYS(DATEVALUE("10/1/20"&amp;RIGHT(BZ$1,2)),$U590,Holidays!$J$3:$J$937),
IF($T590&lt;DATEVALUE("10/1/20"&amp;RIGHT(BZ$1,2)),NETWORKDAYS(DATEVALUE("10/1/20"&amp;RIGHT(BZ$1,2)),DATEVALUE("9/30/20"&amp;RIGHT(CA$1,2)),Holidays!$J$3:$J$937),
IF($T590&gt;=DATEVALUE("10/1/20"&amp;RIGHT(BZ$1,2)),NETWORKDAYS($T590,DATEVALUE("9/30/20"&amp;RIGHT(CA$1,2)),Holidays!$J$3:$J$937),"")))),"")/(NETWORKDAYS($T590,$U590,Holidays!$J$3:$J$937)),0))</f>
        <v/>
      </c>
      <c r="CB590" s="87" t="str">
        <f>IF($Q590="","",IFERROR(IF(OR(AND($T590&gt;=DATEVALUE("10/1/20"&amp;RIGHT(CA$1,2)),$T590&lt;=DATEVALUE("9/30/20"&amp;RIGHT(CB$1,2))),AND($U590&gt;=DATEVALUE("10/1/20"&amp;RIGHT(CA$1,2)),$U590&lt;=DATEVALUE("9/30/20"&amp;RIGHT(CB$1,2))),AND($T590&lt;=DATEVALUE("10/1/20"&amp;RIGHT(CA$1,2)),$U590&gt;=DATEVALUE("9/30/20"&amp;RIGHT(CB$1,2)))),
IF(AND($T590&gt;=DATEVALUE("10/1/20"&amp;RIGHT(CA$1,2)),$U590&lt;=DATEVALUE("9/30/20"&amp;RIGHT(CB$1,2))),NETWORKDAYS($T590,$U590,Holidays!$J$3:$J$937),
IF(AND($T590&lt;DATEVALUE("10/1/20"&amp;RIGHT(CA$1,2)),$U590&lt;=DATEVALUE("9/30/20"&amp;RIGHT(CB$1,2))),NETWORKDAYS(DATEVALUE("10/1/20"&amp;RIGHT(CA$1,2)),$U590,Holidays!$J$3:$J$937),
IF($T590&lt;DATEVALUE("10/1/20"&amp;RIGHT(CA$1,2)),NETWORKDAYS(DATEVALUE("10/1/20"&amp;RIGHT(CA$1,2)),DATEVALUE("9/30/20"&amp;RIGHT(CB$1,2)),Holidays!$J$3:$J$937),
IF($T590&gt;=DATEVALUE("10/1/20"&amp;RIGHT(CA$1,2)),NETWORKDAYS($T590,DATEVALUE("9/30/20"&amp;RIGHT(CB$1,2)),Holidays!$J$3:$J$937),"")))),"")/(NETWORKDAYS($T590,$U590,Holidays!$J$3:$J$937)),0))</f>
        <v/>
      </c>
    </row>
    <row r="591" spans="1:80">
      <c r="A591" s="97"/>
      <c r="B591" s="98" t="str">
        <f ca="1">IF(NOT($A591=""),OFFSET('WBS Reference &amp; User Procedure'!$A$1,MATCH($A591,'WBS Reference &amp; User Procedure'!$A:$A,0)-1,1),"")</f>
        <v/>
      </c>
      <c r="D591" s="97"/>
      <c r="I591" s="78"/>
      <c r="T591" s="104" t="str">
        <f>IF(NOT(Q591=""),IF(NOT($S591=""),$S591,#REF!),"")</f>
        <v/>
      </c>
      <c r="U591" s="104" t="str">
        <f>IF(NOT(Q591=""),WORKDAY(T591,Q591,Holidays!$J$3:$J$937),"")</f>
        <v/>
      </c>
      <c r="V591" s="104"/>
      <c r="W591" s="104"/>
      <c r="X591" s="101" t="str">
        <f t="shared" si="123"/>
        <v/>
      </c>
      <c r="AL591" s="87" t="str">
        <f t="shared" ca="1" si="120"/>
        <v/>
      </c>
      <c r="AN591" s="87" t="str">
        <f t="shared" ca="1" si="130"/>
        <v/>
      </c>
      <c r="AO591" s="87" t="str">
        <f t="shared" ca="1" si="130"/>
        <v/>
      </c>
      <c r="AP591" s="87" t="str">
        <f t="shared" ca="1" si="130"/>
        <v/>
      </c>
      <c r="AQ591" s="87" t="str">
        <f t="shared" ca="1" si="130"/>
        <v/>
      </c>
      <c r="AR591" s="87" t="str">
        <f t="shared" ca="1" si="130"/>
        <v/>
      </c>
      <c r="AS591" s="87" t="str">
        <f t="shared" ca="1" si="130"/>
        <v/>
      </c>
      <c r="AT591" s="87" t="str">
        <f t="shared" ca="1" si="130"/>
        <v/>
      </c>
      <c r="AU591" s="87" t="str">
        <f t="shared" ca="1" si="130"/>
        <v/>
      </c>
      <c r="AV591" s="87" t="str">
        <f t="shared" ca="1" si="130"/>
        <v/>
      </c>
      <c r="AW591" s="87" t="str">
        <f t="shared" ca="1" si="130"/>
        <v/>
      </c>
      <c r="AX591" s="87" t="str">
        <f t="shared" ca="1" si="131"/>
        <v/>
      </c>
      <c r="AY591" s="87" t="str">
        <f t="shared" ca="1" si="131"/>
        <v/>
      </c>
      <c r="AZ591" s="87" t="str">
        <f t="shared" ca="1" si="131"/>
        <v/>
      </c>
      <c r="BA591" s="87" t="str">
        <f t="shared" ca="1" si="131"/>
        <v/>
      </c>
      <c r="BB591" s="87" t="str">
        <f t="shared" ca="1" si="131"/>
        <v/>
      </c>
      <c r="BC591" s="87" t="str">
        <f t="shared" ca="1" si="131"/>
        <v/>
      </c>
      <c r="BD591" s="87" t="str">
        <f t="shared" ca="1" si="131"/>
        <v/>
      </c>
      <c r="BE591" s="87" t="str">
        <f t="shared" ca="1" si="131"/>
        <v/>
      </c>
      <c r="BF591" s="87" t="str">
        <f t="shared" ca="1" si="131"/>
        <v/>
      </c>
      <c r="BG591" s="87" t="str">
        <f t="shared" ca="1" si="131"/>
        <v/>
      </c>
      <c r="BI591" s="87" t="str">
        <f>IF($Q591="","",IFERROR(IF(OR(AND($T591&gt;=DATEVALUE("10/1/20"&amp;RIGHT(BH$1,2)),$T591&lt;=DATEVALUE("9/30/20"&amp;RIGHT(BI$1,2))),AND($U591&gt;=DATEVALUE("10/1/20"&amp;RIGHT(BH$1,2)),$U591&lt;=DATEVALUE("9/30/20"&amp;RIGHT(BI$1,2))),AND($T591&lt;=DATEVALUE("10/1/20"&amp;RIGHT(BH$1,2)),$U591&gt;=DATEVALUE("9/30/20"&amp;RIGHT(BI$1,2)))),
IF(AND($T591&gt;=DATEVALUE("10/1/20"&amp;RIGHT(BH$1,2)),$U591&lt;=DATEVALUE("9/30/20"&amp;RIGHT(BI$1,2))),NETWORKDAYS($T591,$U591,Holidays!$J$3:$J$937),
IF(AND($T591&lt;DATEVALUE("10/1/20"&amp;RIGHT(BH$1,2)),$U591&lt;=DATEVALUE("9/30/20"&amp;RIGHT(BI$1,2))),NETWORKDAYS(DATEVALUE("10/1/20"&amp;RIGHT(BH$1,2)),$U591,Holidays!$J$3:$J$937),
IF($T591&lt;DATEVALUE("10/1/20"&amp;RIGHT(BH$1,2)),NETWORKDAYS(DATEVALUE("10/1/20"&amp;RIGHT(BH$1,2)),DATEVALUE("9/30/20"&amp;RIGHT(BI$1,2)),Holidays!$J$3:$J$937),
IF($T591&gt;=DATEVALUE("10/1/20"&amp;RIGHT(BH$1,2)),NETWORKDAYS($T591,DATEVALUE("9/30/20"&amp;RIGHT(BI$1,2)),Holidays!$J$3:$J$937),"")))),"")/(NETWORKDAYS($T591,$U591,Holidays!$J$3:$J$937)),0))</f>
        <v/>
      </c>
      <c r="BJ591" s="87" t="str">
        <f>IF($Q591="","",IFERROR(IF(OR(AND($T591&gt;=DATEVALUE("10/1/20"&amp;RIGHT(BI$1,2)),$T591&lt;=DATEVALUE("9/30/20"&amp;RIGHT(BJ$1,2))),AND($U591&gt;=DATEVALUE("10/1/20"&amp;RIGHT(BI$1,2)),$U591&lt;=DATEVALUE("9/30/20"&amp;RIGHT(BJ$1,2))),AND($T591&lt;=DATEVALUE("10/1/20"&amp;RIGHT(BI$1,2)),$U591&gt;=DATEVALUE("9/30/20"&amp;RIGHT(BJ$1,2)))),
IF(AND($T591&gt;=DATEVALUE("10/1/20"&amp;RIGHT(BI$1,2)),$U591&lt;=DATEVALUE("9/30/20"&amp;RIGHT(BJ$1,2))),NETWORKDAYS($T591,$U591,Holidays!$J$3:$J$937),
IF(AND($T591&lt;DATEVALUE("10/1/20"&amp;RIGHT(BI$1,2)),$U591&lt;=DATEVALUE("9/30/20"&amp;RIGHT(BJ$1,2))),NETWORKDAYS(DATEVALUE("10/1/20"&amp;RIGHT(BI$1,2)),$U591,Holidays!$J$3:$J$937),
IF($T591&lt;DATEVALUE("10/1/20"&amp;RIGHT(BI$1,2)),NETWORKDAYS(DATEVALUE("10/1/20"&amp;RIGHT(BI$1,2)),DATEVALUE("9/30/20"&amp;RIGHT(BJ$1,2)),Holidays!$J$3:$J$937),
IF($T591&gt;=DATEVALUE("10/1/20"&amp;RIGHT(BI$1,2)),NETWORKDAYS($T591,DATEVALUE("9/30/20"&amp;RIGHT(BJ$1,2)),Holidays!$J$3:$J$937),"")))),"")/(NETWORKDAYS($T591,$U591,Holidays!$J$3:$J$937)),0))</f>
        <v/>
      </c>
      <c r="BK591" s="87" t="str">
        <f>IF($Q591="","",IFERROR(IF(OR(AND($T591&gt;=DATEVALUE("10/1/20"&amp;RIGHT(BJ$1,2)),$T591&lt;=DATEVALUE("9/30/20"&amp;RIGHT(BK$1,2))),AND($U591&gt;=DATEVALUE("10/1/20"&amp;RIGHT(BJ$1,2)),$U591&lt;=DATEVALUE("9/30/20"&amp;RIGHT(BK$1,2))),AND($T591&lt;=DATEVALUE("10/1/20"&amp;RIGHT(BJ$1,2)),$U591&gt;=DATEVALUE("9/30/20"&amp;RIGHT(BK$1,2)))),
IF(AND($T591&gt;=DATEVALUE("10/1/20"&amp;RIGHT(BJ$1,2)),$U591&lt;=DATEVALUE("9/30/20"&amp;RIGHT(BK$1,2))),NETWORKDAYS($T591,$U591,Holidays!$J$3:$J$937),
IF(AND($T591&lt;DATEVALUE("10/1/20"&amp;RIGHT(BJ$1,2)),$U591&lt;=DATEVALUE("9/30/20"&amp;RIGHT(BK$1,2))),NETWORKDAYS(DATEVALUE("10/1/20"&amp;RIGHT(BJ$1,2)),$U591,Holidays!$J$3:$J$937),
IF($T591&lt;DATEVALUE("10/1/20"&amp;RIGHT(BJ$1,2)),NETWORKDAYS(DATEVALUE("10/1/20"&amp;RIGHT(BJ$1,2)),DATEVALUE("9/30/20"&amp;RIGHT(BK$1,2)),Holidays!$J$3:$J$937),
IF($T591&gt;=DATEVALUE("10/1/20"&amp;RIGHT(BJ$1,2)),NETWORKDAYS($T591,DATEVALUE("9/30/20"&amp;RIGHT(BK$1,2)),Holidays!$J$3:$J$937),"")))),"")/(NETWORKDAYS($T591,$U591,Holidays!$J$3:$J$937)),0))</f>
        <v/>
      </c>
      <c r="BL591" s="87" t="str">
        <f>IF($Q591="","",IFERROR(IF(OR(AND($T591&gt;=DATEVALUE("10/1/20"&amp;RIGHT(BK$1,2)),$T591&lt;=DATEVALUE("9/30/20"&amp;RIGHT(BL$1,2))),AND($U591&gt;=DATEVALUE("10/1/20"&amp;RIGHT(BK$1,2)),$U591&lt;=DATEVALUE("9/30/20"&amp;RIGHT(BL$1,2))),AND($T591&lt;=DATEVALUE("10/1/20"&amp;RIGHT(BK$1,2)),$U591&gt;=DATEVALUE("9/30/20"&amp;RIGHT(BL$1,2)))),
IF(AND($T591&gt;=DATEVALUE("10/1/20"&amp;RIGHT(BK$1,2)),$U591&lt;=DATEVALUE("9/30/20"&amp;RIGHT(BL$1,2))),NETWORKDAYS($T591,$U591,Holidays!$J$3:$J$937),
IF(AND($T591&lt;DATEVALUE("10/1/20"&amp;RIGHT(BK$1,2)),$U591&lt;=DATEVALUE("9/30/20"&amp;RIGHT(BL$1,2))),NETWORKDAYS(DATEVALUE("10/1/20"&amp;RIGHT(BK$1,2)),$U591,Holidays!$J$3:$J$937),
IF($T591&lt;DATEVALUE("10/1/20"&amp;RIGHT(BK$1,2)),NETWORKDAYS(DATEVALUE("10/1/20"&amp;RIGHT(BK$1,2)),DATEVALUE("9/30/20"&amp;RIGHT(BL$1,2)),Holidays!$J$3:$J$937),
IF($T591&gt;=DATEVALUE("10/1/20"&amp;RIGHT(BK$1,2)),NETWORKDAYS($T591,DATEVALUE("9/30/20"&amp;RIGHT(BL$1,2)),Holidays!$J$3:$J$937),"")))),"")/(NETWORKDAYS($T591,$U591,Holidays!$J$3:$J$937)),0))</f>
        <v/>
      </c>
      <c r="BM591" s="87" t="str">
        <f>IF($Q591="","",IFERROR(IF(OR(AND($T591&gt;=DATEVALUE("10/1/20"&amp;RIGHT(BL$1,2)),$T591&lt;=DATEVALUE("9/30/20"&amp;RIGHT(BM$1,2))),AND($U591&gt;=DATEVALUE("10/1/20"&amp;RIGHT(BL$1,2)),$U591&lt;=DATEVALUE("9/30/20"&amp;RIGHT(BM$1,2))),AND($T591&lt;=DATEVALUE("10/1/20"&amp;RIGHT(BL$1,2)),$U591&gt;=DATEVALUE("9/30/20"&amp;RIGHT(BM$1,2)))),
IF(AND($T591&gt;=DATEVALUE("10/1/20"&amp;RIGHT(BL$1,2)),$U591&lt;=DATEVALUE("9/30/20"&amp;RIGHT(BM$1,2))),NETWORKDAYS($T591,$U591,Holidays!$J$3:$J$937),
IF(AND($T591&lt;DATEVALUE("10/1/20"&amp;RIGHT(BL$1,2)),$U591&lt;=DATEVALUE("9/30/20"&amp;RIGHT(BM$1,2))),NETWORKDAYS(DATEVALUE("10/1/20"&amp;RIGHT(BL$1,2)),$U591,Holidays!$J$3:$J$937),
IF($T591&lt;DATEVALUE("10/1/20"&amp;RIGHT(BL$1,2)),NETWORKDAYS(DATEVALUE("10/1/20"&amp;RIGHT(BL$1,2)),DATEVALUE("9/30/20"&amp;RIGHT(BM$1,2)),Holidays!$J$3:$J$937),
IF($T591&gt;=DATEVALUE("10/1/20"&amp;RIGHT(BL$1,2)),NETWORKDAYS($T591,DATEVALUE("9/30/20"&amp;RIGHT(BM$1,2)),Holidays!$J$3:$J$937),"")))),"")/(NETWORKDAYS($T591,$U591,Holidays!$J$3:$J$937)),0))</f>
        <v/>
      </c>
      <c r="BN591" s="87" t="str">
        <f>IF($Q591="","",IFERROR(IF(OR(AND($T591&gt;=DATEVALUE("10/1/20"&amp;RIGHT(BM$1,2)),$T591&lt;=DATEVALUE("9/30/20"&amp;RIGHT(BN$1,2))),AND($U591&gt;=DATEVALUE("10/1/20"&amp;RIGHT(BM$1,2)),$U591&lt;=DATEVALUE("9/30/20"&amp;RIGHT(BN$1,2))),AND($T591&lt;=DATEVALUE("10/1/20"&amp;RIGHT(BM$1,2)),$U591&gt;=DATEVALUE("9/30/20"&amp;RIGHT(BN$1,2)))),
IF(AND($T591&gt;=DATEVALUE("10/1/20"&amp;RIGHT(BM$1,2)),$U591&lt;=DATEVALUE("9/30/20"&amp;RIGHT(BN$1,2))),NETWORKDAYS($T591,$U591,Holidays!$J$3:$J$937),
IF(AND($T591&lt;DATEVALUE("10/1/20"&amp;RIGHT(BM$1,2)),$U591&lt;=DATEVALUE("9/30/20"&amp;RIGHT(BN$1,2))),NETWORKDAYS(DATEVALUE("10/1/20"&amp;RIGHT(BM$1,2)),$U591,Holidays!$J$3:$J$937),
IF($T591&lt;DATEVALUE("10/1/20"&amp;RIGHT(BM$1,2)),NETWORKDAYS(DATEVALUE("10/1/20"&amp;RIGHT(BM$1,2)),DATEVALUE("9/30/20"&amp;RIGHT(BN$1,2)),Holidays!$J$3:$J$937),
IF($T591&gt;=DATEVALUE("10/1/20"&amp;RIGHT(BM$1,2)),NETWORKDAYS($T591,DATEVALUE("9/30/20"&amp;RIGHT(BN$1,2)),Holidays!$J$3:$J$937),"")))),"")/(NETWORKDAYS($T591,$U591,Holidays!$J$3:$J$937)),0))</f>
        <v/>
      </c>
      <c r="BO591" s="87" t="str">
        <f>IF($Q591="","",IFERROR(IF(OR(AND($T591&gt;=DATEVALUE("10/1/20"&amp;RIGHT(BN$1,2)),$T591&lt;=DATEVALUE("9/30/20"&amp;RIGHT(BO$1,2))),AND($U591&gt;=DATEVALUE("10/1/20"&amp;RIGHT(BN$1,2)),$U591&lt;=DATEVALUE("9/30/20"&amp;RIGHT(BO$1,2))),AND($T591&lt;=DATEVALUE("10/1/20"&amp;RIGHT(BN$1,2)),$U591&gt;=DATEVALUE("9/30/20"&amp;RIGHT(BO$1,2)))),
IF(AND($T591&gt;=DATEVALUE("10/1/20"&amp;RIGHT(BN$1,2)),$U591&lt;=DATEVALUE("9/30/20"&amp;RIGHT(BO$1,2))),NETWORKDAYS($T591,$U591,Holidays!$J$3:$J$937),
IF(AND($T591&lt;DATEVALUE("10/1/20"&amp;RIGHT(BN$1,2)),$U591&lt;=DATEVALUE("9/30/20"&amp;RIGHT(BO$1,2))),NETWORKDAYS(DATEVALUE("10/1/20"&amp;RIGHT(BN$1,2)),$U591,Holidays!$J$3:$J$937),
IF($T591&lt;DATEVALUE("10/1/20"&amp;RIGHT(BN$1,2)),NETWORKDAYS(DATEVALUE("10/1/20"&amp;RIGHT(BN$1,2)),DATEVALUE("9/30/20"&amp;RIGHT(BO$1,2)),Holidays!$J$3:$J$937),
IF($T591&gt;=DATEVALUE("10/1/20"&amp;RIGHT(BN$1,2)),NETWORKDAYS($T591,DATEVALUE("9/30/20"&amp;RIGHT(BO$1,2)),Holidays!$J$3:$J$937),"")))),"")/(NETWORKDAYS($T591,$U591,Holidays!$J$3:$J$937)),0))</f>
        <v/>
      </c>
      <c r="BP591" s="87" t="str">
        <f>IF($Q591="","",IFERROR(IF(OR(AND($T591&gt;=DATEVALUE("10/1/20"&amp;RIGHT(BO$1,2)),$T591&lt;=DATEVALUE("9/30/20"&amp;RIGHT(BP$1,2))),AND($U591&gt;=DATEVALUE("10/1/20"&amp;RIGHT(BO$1,2)),$U591&lt;=DATEVALUE("9/30/20"&amp;RIGHT(BP$1,2))),AND($T591&lt;=DATEVALUE("10/1/20"&amp;RIGHT(BO$1,2)),$U591&gt;=DATEVALUE("9/30/20"&amp;RIGHT(BP$1,2)))),
IF(AND($T591&gt;=DATEVALUE("10/1/20"&amp;RIGHT(BO$1,2)),$U591&lt;=DATEVALUE("9/30/20"&amp;RIGHT(BP$1,2))),NETWORKDAYS($T591,$U591,Holidays!$J$3:$J$937),
IF(AND($T591&lt;DATEVALUE("10/1/20"&amp;RIGHT(BO$1,2)),$U591&lt;=DATEVALUE("9/30/20"&amp;RIGHT(BP$1,2))),NETWORKDAYS(DATEVALUE("10/1/20"&amp;RIGHT(BO$1,2)),$U591,Holidays!$J$3:$J$937),
IF($T591&lt;DATEVALUE("10/1/20"&amp;RIGHT(BO$1,2)),NETWORKDAYS(DATEVALUE("10/1/20"&amp;RIGHT(BO$1,2)),DATEVALUE("9/30/20"&amp;RIGHT(BP$1,2)),Holidays!$J$3:$J$937),
IF($T591&gt;=DATEVALUE("10/1/20"&amp;RIGHT(BO$1,2)),NETWORKDAYS($T591,DATEVALUE("9/30/20"&amp;RIGHT(BP$1,2)),Holidays!$J$3:$J$937),"")))),"")/(NETWORKDAYS($T591,$U591,Holidays!$J$3:$J$937)),0))</f>
        <v/>
      </c>
      <c r="BQ591" s="87" t="str">
        <f>IF($Q591="","",IFERROR(IF(OR(AND($T591&gt;=DATEVALUE("10/1/20"&amp;RIGHT(BP$1,2)),$T591&lt;=DATEVALUE("9/30/20"&amp;RIGHT(BQ$1,2))),AND($U591&gt;=DATEVALUE("10/1/20"&amp;RIGHT(BP$1,2)),$U591&lt;=DATEVALUE("9/30/20"&amp;RIGHT(BQ$1,2))),AND($T591&lt;=DATEVALUE("10/1/20"&amp;RIGHT(BP$1,2)),$U591&gt;=DATEVALUE("9/30/20"&amp;RIGHT(BQ$1,2)))),
IF(AND($T591&gt;=DATEVALUE("10/1/20"&amp;RIGHT(BP$1,2)),$U591&lt;=DATEVALUE("9/30/20"&amp;RIGHT(BQ$1,2))),NETWORKDAYS($T591,$U591,Holidays!$J$3:$J$937),
IF(AND($T591&lt;DATEVALUE("10/1/20"&amp;RIGHT(BP$1,2)),$U591&lt;=DATEVALUE("9/30/20"&amp;RIGHT(BQ$1,2))),NETWORKDAYS(DATEVALUE("10/1/20"&amp;RIGHT(BP$1,2)),$U591,Holidays!$J$3:$J$937),
IF($T591&lt;DATEVALUE("10/1/20"&amp;RIGHT(BP$1,2)),NETWORKDAYS(DATEVALUE("10/1/20"&amp;RIGHT(BP$1,2)),DATEVALUE("9/30/20"&amp;RIGHT(BQ$1,2)),Holidays!$J$3:$J$937),
IF($T591&gt;=DATEVALUE("10/1/20"&amp;RIGHT(BP$1,2)),NETWORKDAYS($T591,DATEVALUE("9/30/20"&amp;RIGHT(BQ$1,2)),Holidays!$J$3:$J$937),"")))),"")/(NETWORKDAYS($T591,$U591,Holidays!$J$3:$J$937)),0))</f>
        <v/>
      </c>
      <c r="BR591" s="87" t="str">
        <f>IF($Q591="","",IFERROR(IF(OR(AND($T591&gt;=DATEVALUE("10/1/20"&amp;RIGHT(BQ$1,2)),$T591&lt;=DATEVALUE("9/30/20"&amp;RIGHT(BR$1,2))),AND($U591&gt;=DATEVALUE("10/1/20"&amp;RIGHT(BQ$1,2)),$U591&lt;=DATEVALUE("9/30/20"&amp;RIGHT(BR$1,2))),AND($T591&lt;=DATEVALUE("10/1/20"&amp;RIGHT(BQ$1,2)),$U591&gt;=DATEVALUE("9/30/20"&amp;RIGHT(BR$1,2)))),
IF(AND($T591&gt;=DATEVALUE("10/1/20"&amp;RIGHT(BQ$1,2)),$U591&lt;=DATEVALUE("9/30/20"&amp;RIGHT(BR$1,2))),NETWORKDAYS($T591,$U591,Holidays!$J$3:$J$937),
IF(AND($T591&lt;DATEVALUE("10/1/20"&amp;RIGHT(BQ$1,2)),$U591&lt;=DATEVALUE("9/30/20"&amp;RIGHT(BR$1,2))),NETWORKDAYS(DATEVALUE("10/1/20"&amp;RIGHT(BQ$1,2)),$U591,Holidays!$J$3:$J$937),
IF($T591&lt;DATEVALUE("10/1/20"&amp;RIGHT(BQ$1,2)),NETWORKDAYS(DATEVALUE("10/1/20"&amp;RIGHT(BQ$1,2)),DATEVALUE("9/30/20"&amp;RIGHT(BR$1,2)),Holidays!$J$3:$J$937),
IF($T591&gt;=DATEVALUE("10/1/20"&amp;RIGHT(BQ$1,2)),NETWORKDAYS($T591,DATEVALUE("9/30/20"&amp;RIGHT(BR$1,2)),Holidays!$J$3:$J$937),"")))),"")/(NETWORKDAYS($T591,$U591,Holidays!$J$3:$J$937)),0))</f>
        <v/>
      </c>
      <c r="BS591" s="87" t="str">
        <f>IF($Q591="","",IFERROR(IF(OR(AND($T591&gt;=DATEVALUE("10/1/20"&amp;RIGHT(BR$1,2)),$T591&lt;=DATEVALUE("9/30/20"&amp;RIGHT(BS$1,2))),AND($U591&gt;=DATEVALUE("10/1/20"&amp;RIGHT(BR$1,2)),$U591&lt;=DATEVALUE("9/30/20"&amp;RIGHT(BS$1,2))),AND($T591&lt;=DATEVALUE("10/1/20"&amp;RIGHT(BR$1,2)),$U591&gt;=DATEVALUE("9/30/20"&amp;RIGHT(BS$1,2)))),
IF(AND($T591&gt;=DATEVALUE("10/1/20"&amp;RIGHT(BR$1,2)),$U591&lt;=DATEVALUE("9/30/20"&amp;RIGHT(BS$1,2))),NETWORKDAYS($T591,$U591,Holidays!$J$3:$J$937),
IF(AND($T591&lt;DATEVALUE("10/1/20"&amp;RIGHT(BR$1,2)),$U591&lt;=DATEVALUE("9/30/20"&amp;RIGHT(BS$1,2))),NETWORKDAYS(DATEVALUE("10/1/20"&amp;RIGHT(BR$1,2)),$U591,Holidays!$J$3:$J$937),
IF($T591&lt;DATEVALUE("10/1/20"&amp;RIGHT(BR$1,2)),NETWORKDAYS(DATEVALUE("10/1/20"&amp;RIGHT(BR$1,2)),DATEVALUE("9/30/20"&amp;RIGHT(BS$1,2)),Holidays!$J$3:$J$937),
IF($T591&gt;=DATEVALUE("10/1/20"&amp;RIGHT(BR$1,2)),NETWORKDAYS($T591,DATEVALUE("9/30/20"&amp;RIGHT(BS$1,2)),Holidays!$J$3:$J$937),"")))),"")/(NETWORKDAYS($T591,$U591,Holidays!$J$3:$J$937)),0))</f>
        <v/>
      </c>
      <c r="BT591" s="87" t="str">
        <f>IF($Q591="","",IFERROR(IF(OR(AND($T591&gt;=DATEVALUE("10/1/20"&amp;RIGHT(BS$1,2)),$T591&lt;=DATEVALUE("9/30/20"&amp;RIGHT(BT$1,2))),AND($U591&gt;=DATEVALUE("10/1/20"&amp;RIGHT(BS$1,2)),$U591&lt;=DATEVALUE("9/30/20"&amp;RIGHT(BT$1,2))),AND($T591&lt;=DATEVALUE("10/1/20"&amp;RIGHT(BS$1,2)),$U591&gt;=DATEVALUE("9/30/20"&amp;RIGHT(BT$1,2)))),
IF(AND($T591&gt;=DATEVALUE("10/1/20"&amp;RIGHT(BS$1,2)),$U591&lt;=DATEVALUE("9/30/20"&amp;RIGHT(BT$1,2))),NETWORKDAYS($T591,$U591,Holidays!$J$3:$J$937),
IF(AND($T591&lt;DATEVALUE("10/1/20"&amp;RIGHT(BS$1,2)),$U591&lt;=DATEVALUE("9/30/20"&amp;RIGHT(BT$1,2))),NETWORKDAYS(DATEVALUE("10/1/20"&amp;RIGHT(BS$1,2)),$U591,Holidays!$J$3:$J$937),
IF($T591&lt;DATEVALUE("10/1/20"&amp;RIGHT(BS$1,2)),NETWORKDAYS(DATEVALUE("10/1/20"&amp;RIGHT(BS$1,2)),DATEVALUE("9/30/20"&amp;RIGHT(BT$1,2)),Holidays!$J$3:$J$937),
IF($T591&gt;=DATEVALUE("10/1/20"&amp;RIGHT(BS$1,2)),NETWORKDAYS($T591,DATEVALUE("9/30/20"&amp;RIGHT(BT$1,2)),Holidays!$J$3:$J$937),"")))),"")/(NETWORKDAYS($T591,$U591,Holidays!$J$3:$J$937)),0))</f>
        <v/>
      </c>
      <c r="BU591" s="87" t="str">
        <f>IF($Q591="","",IFERROR(IF(OR(AND($T591&gt;=DATEVALUE("10/1/20"&amp;RIGHT(BT$1,2)),$T591&lt;=DATEVALUE("9/30/20"&amp;RIGHT(BU$1,2))),AND($U591&gt;=DATEVALUE("10/1/20"&amp;RIGHT(BT$1,2)),$U591&lt;=DATEVALUE("9/30/20"&amp;RIGHT(BU$1,2))),AND($T591&lt;=DATEVALUE("10/1/20"&amp;RIGHT(BT$1,2)),$U591&gt;=DATEVALUE("9/30/20"&amp;RIGHT(BU$1,2)))),
IF(AND($T591&gt;=DATEVALUE("10/1/20"&amp;RIGHT(BT$1,2)),$U591&lt;=DATEVALUE("9/30/20"&amp;RIGHT(BU$1,2))),NETWORKDAYS($T591,$U591,Holidays!$J$3:$J$937),
IF(AND($T591&lt;DATEVALUE("10/1/20"&amp;RIGHT(BT$1,2)),$U591&lt;=DATEVALUE("9/30/20"&amp;RIGHT(BU$1,2))),NETWORKDAYS(DATEVALUE("10/1/20"&amp;RIGHT(BT$1,2)),$U591,Holidays!$J$3:$J$937),
IF($T591&lt;DATEVALUE("10/1/20"&amp;RIGHT(BT$1,2)),NETWORKDAYS(DATEVALUE("10/1/20"&amp;RIGHT(BT$1,2)),DATEVALUE("9/30/20"&amp;RIGHT(BU$1,2)),Holidays!$J$3:$J$937),
IF($T591&gt;=DATEVALUE("10/1/20"&amp;RIGHT(BT$1,2)),NETWORKDAYS($T591,DATEVALUE("9/30/20"&amp;RIGHT(BU$1,2)),Holidays!$J$3:$J$937),"")))),"")/(NETWORKDAYS($T591,$U591,Holidays!$J$3:$J$937)),0))</f>
        <v/>
      </c>
      <c r="BV591" s="87" t="str">
        <f>IF($Q591="","",IFERROR(IF(OR(AND($T591&gt;=DATEVALUE("10/1/20"&amp;RIGHT(BU$1,2)),$T591&lt;=DATEVALUE("9/30/20"&amp;RIGHT(BV$1,2))),AND($U591&gt;=DATEVALUE("10/1/20"&amp;RIGHT(BU$1,2)),$U591&lt;=DATEVALUE("9/30/20"&amp;RIGHT(BV$1,2))),AND($T591&lt;=DATEVALUE("10/1/20"&amp;RIGHT(BU$1,2)),$U591&gt;=DATEVALUE("9/30/20"&amp;RIGHT(BV$1,2)))),
IF(AND($T591&gt;=DATEVALUE("10/1/20"&amp;RIGHT(BU$1,2)),$U591&lt;=DATEVALUE("9/30/20"&amp;RIGHT(BV$1,2))),NETWORKDAYS($T591,$U591,Holidays!$J$3:$J$937),
IF(AND($T591&lt;DATEVALUE("10/1/20"&amp;RIGHT(BU$1,2)),$U591&lt;=DATEVALUE("9/30/20"&amp;RIGHT(BV$1,2))),NETWORKDAYS(DATEVALUE("10/1/20"&amp;RIGHT(BU$1,2)),$U591,Holidays!$J$3:$J$937),
IF($T591&lt;DATEVALUE("10/1/20"&amp;RIGHT(BU$1,2)),NETWORKDAYS(DATEVALUE("10/1/20"&amp;RIGHT(BU$1,2)),DATEVALUE("9/30/20"&amp;RIGHT(BV$1,2)),Holidays!$J$3:$J$937),
IF($T591&gt;=DATEVALUE("10/1/20"&amp;RIGHT(BU$1,2)),NETWORKDAYS($T591,DATEVALUE("9/30/20"&amp;RIGHT(BV$1,2)),Holidays!$J$3:$J$937),"")))),"")/(NETWORKDAYS($T591,$U591,Holidays!$J$3:$J$937)),0))</f>
        <v/>
      </c>
      <c r="BW591" s="87" t="str">
        <f>IF($Q591="","",IFERROR(IF(OR(AND($T591&gt;=DATEVALUE("10/1/20"&amp;RIGHT(BV$1,2)),$T591&lt;=DATEVALUE("9/30/20"&amp;RIGHT(BW$1,2))),AND($U591&gt;=DATEVALUE("10/1/20"&amp;RIGHT(BV$1,2)),$U591&lt;=DATEVALUE("9/30/20"&amp;RIGHT(BW$1,2))),AND($T591&lt;=DATEVALUE("10/1/20"&amp;RIGHT(BV$1,2)),$U591&gt;=DATEVALUE("9/30/20"&amp;RIGHT(BW$1,2)))),
IF(AND($T591&gt;=DATEVALUE("10/1/20"&amp;RIGHT(BV$1,2)),$U591&lt;=DATEVALUE("9/30/20"&amp;RIGHT(BW$1,2))),NETWORKDAYS($T591,$U591,Holidays!$J$3:$J$937),
IF(AND($T591&lt;DATEVALUE("10/1/20"&amp;RIGHT(BV$1,2)),$U591&lt;=DATEVALUE("9/30/20"&amp;RIGHT(BW$1,2))),NETWORKDAYS(DATEVALUE("10/1/20"&amp;RIGHT(BV$1,2)),$U591,Holidays!$J$3:$J$937),
IF($T591&lt;DATEVALUE("10/1/20"&amp;RIGHT(BV$1,2)),NETWORKDAYS(DATEVALUE("10/1/20"&amp;RIGHT(BV$1,2)),DATEVALUE("9/30/20"&amp;RIGHT(BW$1,2)),Holidays!$J$3:$J$937),
IF($T591&gt;=DATEVALUE("10/1/20"&amp;RIGHT(BV$1,2)),NETWORKDAYS($T591,DATEVALUE("9/30/20"&amp;RIGHT(BW$1,2)),Holidays!$J$3:$J$937),"")))),"")/(NETWORKDAYS($T591,$U591,Holidays!$J$3:$J$937)),0))</f>
        <v/>
      </c>
      <c r="BX591" s="87" t="str">
        <f>IF($Q591="","",IFERROR(IF(OR(AND($T591&gt;=DATEVALUE("10/1/20"&amp;RIGHT(BW$1,2)),$T591&lt;=DATEVALUE("9/30/20"&amp;RIGHT(BX$1,2))),AND($U591&gt;=DATEVALUE("10/1/20"&amp;RIGHT(BW$1,2)),$U591&lt;=DATEVALUE("9/30/20"&amp;RIGHT(BX$1,2))),AND($T591&lt;=DATEVALUE("10/1/20"&amp;RIGHT(BW$1,2)),$U591&gt;=DATEVALUE("9/30/20"&amp;RIGHT(BX$1,2)))),
IF(AND($T591&gt;=DATEVALUE("10/1/20"&amp;RIGHT(BW$1,2)),$U591&lt;=DATEVALUE("9/30/20"&amp;RIGHT(BX$1,2))),NETWORKDAYS($T591,$U591,Holidays!$J$3:$J$937),
IF(AND($T591&lt;DATEVALUE("10/1/20"&amp;RIGHT(BW$1,2)),$U591&lt;=DATEVALUE("9/30/20"&amp;RIGHT(BX$1,2))),NETWORKDAYS(DATEVALUE("10/1/20"&amp;RIGHT(BW$1,2)),$U591,Holidays!$J$3:$J$937),
IF($T591&lt;DATEVALUE("10/1/20"&amp;RIGHT(BW$1,2)),NETWORKDAYS(DATEVALUE("10/1/20"&amp;RIGHT(BW$1,2)),DATEVALUE("9/30/20"&amp;RIGHT(BX$1,2)),Holidays!$J$3:$J$937),
IF($T591&gt;=DATEVALUE("10/1/20"&amp;RIGHT(BW$1,2)),NETWORKDAYS($T591,DATEVALUE("9/30/20"&amp;RIGHT(BX$1,2)),Holidays!$J$3:$J$937),"")))),"")/(NETWORKDAYS($T591,$U591,Holidays!$J$3:$J$937)),0))</f>
        <v/>
      </c>
      <c r="BY591" s="87" t="str">
        <f>IF($Q591="","",IFERROR(IF(OR(AND($T591&gt;=DATEVALUE("10/1/20"&amp;RIGHT(BX$1,2)),$T591&lt;=DATEVALUE("9/30/20"&amp;RIGHT(BY$1,2))),AND($U591&gt;=DATEVALUE("10/1/20"&amp;RIGHT(BX$1,2)),$U591&lt;=DATEVALUE("9/30/20"&amp;RIGHT(BY$1,2))),AND($T591&lt;=DATEVALUE("10/1/20"&amp;RIGHT(BX$1,2)),$U591&gt;=DATEVALUE("9/30/20"&amp;RIGHT(BY$1,2)))),
IF(AND($T591&gt;=DATEVALUE("10/1/20"&amp;RIGHT(BX$1,2)),$U591&lt;=DATEVALUE("9/30/20"&amp;RIGHT(BY$1,2))),NETWORKDAYS($T591,$U591,Holidays!$J$3:$J$937),
IF(AND($T591&lt;DATEVALUE("10/1/20"&amp;RIGHT(BX$1,2)),$U591&lt;=DATEVALUE("9/30/20"&amp;RIGHT(BY$1,2))),NETWORKDAYS(DATEVALUE("10/1/20"&amp;RIGHT(BX$1,2)),$U591,Holidays!$J$3:$J$937),
IF($T591&lt;DATEVALUE("10/1/20"&amp;RIGHT(BX$1,2)),NETWORKDAYS(DATEVALUE("10/1/20"&amp;RIGHT(BX$1,2)),DATEVALUE("9/30/20"&amp;RIGHT(BY$1,2)),Holidays!$J$3:$J$937),
IF($T591&gt;=DATEVALUE("10/1/20"&amp;RIGHT(BX$1,2)),NETWORKDAYS($T591,DATEVALUE("9/30/20"&amp;RIGHT(BY$1,2)),Holidays!$J$3:$J$937),"")))),"")/(NETWORKDAYS($T591,$U591,Holidays!$J$3:$J$937)),0))</f>
        <v/>
      </c>
      <c r="BZ591" s="87" t="str">
        <f>IF($Q591="","",IFERROR(IF(OR(AND($T591&gt;=DATEVALUE("10/1/20"&amp;RIGHT(BY$1,2)),$T591&lt;=DATEVALUE("9/30/20"&amp;RIGHT(BZ$1,2))),AND($U591&gt;=DATEVALUE("10/1/20"&amp;RIGHT(BY$1,2)),$U591&lt;=DATEVALUE("9/30/20"&amp;RIGHT(BZ$1,2))),AND($T591&lt;=DATEVALUE("10/1/20"&amp;RIGHT(BY$1,2)),$U591&gt;=DATEVALUE("9/30/20"&amp;RIGHT(BZ$1,2)))),
IF(AND($T591&gt;=DATEVALUE("10/1/20"&amp;RIGHT(BY$1,2)),$U591&lt;=DATEVALUE("9/30/20"&amp;RIGHT(BZ$1,2))),NETWORKDAYS($T591,$U591,Holidays!$J$3:$J$937),
IF(AND($T591&lt;DATEVALUE("10/1/20"&amp;RIGHT(BY$1,2)),$U591&lt;=DATEVALUE("9/30/20"&amp;RIGHT(BZ$1,2))),NETWORKDAYS(DATEVALUE("10/1/20"&amp;RIGHT(BY$1,2)),$U591,Holidays!$J$3:$J$937),
IF($T591&lt;DATEVALUE("10/1/20"&amp;RIGHT(BY$1,2)),NETWORKDAYS(DATEVALUE("10/1/20"&amp;RIGHT(BY$1,2)),DATEVALUE("9/30/20"&amp;RIGHT(BZ$1,2)),Holidays!$J$3:$J$937),
IF($T591&gt;=DATEVALUE("10/1/20"&amp;RIGHT(BY$1,2)),NETWORKDAYS($T591,DATEVALUE("9/30/20"&amp;RIGHT(BZ$1,2)),Holidays!$J$3:$J$937),"")))),"")/(NETWORKDAYS($T591,$U591,Holidays!$J$3:$J$937)),0))</f>
        <v/>
      </c>
      <c r="CA591" s="87" t="str">
        <f>IF($Q591="","",IFERROR(IF(OR(AND($T591&gt;=DATEVALUE("10/1/20"&amp;RIGHT(BZ$1,2)),$T591&lt;=DATEVALUE("9/30/20"&amp;RIGHT(CA$1,2))),AND($U591&gt;=DATEVALUE("10/1/20"&amp;RIGHT(BZ$1,2)),$U591&lt;=DATEVALUE("9/30/20"&amp;RIGHT(CA$1,2))),AND($T591&lt;=DATEVALUE("10/1/20"&amp;RIGHT(BZ$1,2)),$U591&gt;=DATEVALUE("9/30/20"&amp;RIGHT(CA$1,2)))),
IF(AND($T591&gt;=DATEVALUE("10/1/20"&amp;RIGHT(BZ$1,2)),$U591&lt;=DATEVALUE("9/30/20"&amp;RIGHT(CA$1,2))),NETWORKDAYS($T591,$U591,Holidays!$J$3:$J$937),
IF(AND($T591&lt;DATEVALUE("10/1/20"&amp;RIGHT(BZ$1,2)),$U591&lt;=DATEVALUE("9/30/20"&amp;RIGHT(CA$1,2))),NETWORKDAYS(DATEVALUE("10/1/20"&amp;RIGHT(BZ$1,2)),$U591,Holidays!$J$3:$J$937),
IF($T591&lt;DATEVALUE("10/1/20"&amp;RIGHT(BZ$1,2)),NETWORKDAYS(DATEVALUE("10/1/20"&amp;RIGHT(BZ$1,2)),DATEVALUE("9/30/20"&amp;RIGHT(CA$1,2)),Holidays!$J$3:$J$937),
IF($T591&gt;=DATEVALUE("10/1/20"&amp;RIGHT(BZ$1,2)),NETWORKDAYS($T591,DATEVALUE("9/30/20"&amp;RIGHT(CA$1,2)),Holidays!$J$3:$J$937),"")))),"")/(NETWORKDAYS($T591,$U591,Holidays!$J$3:$J$937)),0))</f>
        <v/>
      </c>
      <c r="CB591" s="87" t="str">
        <f>IF($Q591="","",IFERROR(IF(OR(AND($T591&gt;=DATEVALUE("10/1/20"&amp;RIGHT(CA$1,2)),$T591&lt;=DATEVALUE("9/30/20"&amp;RIGHT(CB$1,2))),AND($U591&gt;=DATEVALUE("10/1/20"&amp;RIGHT(CA$1,2)),$U591&lt;=DATEVALUE("9/30/20"&amp;RIGHT(CB$1,2))),AND($T591&lt;=DATEVALUE("10/1/20"&amp;RIGHT(CA$1,2)),$U591&gt;=DATEVALUE("9/30/20"&amp;RIGHT(CB$1,2)))),
IF(AND($T591&gt;=DATEVALUE("10/1/20"&amp;RIGHT(CA$1,2)),$U591&lt;=DATEVALUE("9/30/20"&amp;RIGHT(CB$1,2))),NETWORKDAYS($T591,$U591,Holidays!$J$3:$J$937),
IF(AND($T591&lt;DATEVALUE("10/1/20"&amp;RIGHT(CA$1,2)),$U591&lt;=DATEVALUE("9/30/20"&amp;RIGHT(CB$1,2))),NETWORKDAYS(DATEVALUE("10/1/20"&amp;RIGHT(CA$1,2)),$U591,Holidays!$J$3:$J$937),
IF($T591&lt;DATEVALUE("10/1/20"&amp;RIGHT(CA$1,2)),NETWORKDAYS(DATEVALUE("10/1/20"&amp;RIGHT(CA$1,2)),DATEVALUE("9/30/20"&amp;RIGHT(CB$1,2)),Holidays!$J$3:$J$937),
IF($T591&gt;=DATEVALUE("10/1/20"&amp;RIGHT(CA$1,2)),NETWORKDAYS($T591,DATEVALUE("9/30/20"&amp;RIGHT(CB$1,2)),Holidays!$J$3:$J$937),"")))),"")/(NETWORKDAYS($T591,$U591,Holidays!$J$3:$J$937)),0))</f>
        <v/>
      </c>
    </row>
    <row r="592" spans="1:80">
      <c r="A592" s="97"/>
      <c r="B592" s="98" t="str">
        <f ca="1">IF(NOT($A592=""),OFFSET('WBS Reference &amp; User Procedure'!$A$1,MATCH($A592,'WBS Reference &amp; User Procedure'!$A:$A,0)-1,1),"")</f>
        <v/>
      </c>
      <c r="D592" s="97"/>
      <c r="I592" s="78"/>
      <c r="T592" s="104" t="str">
        <f>IF(NOT(Q592=""),IF(NOT($S592=""),$S592,#REF!),"")</f>
        <v/>
      </c>
      <c r="U592" s="104" t="str">
        <f>IF(NOT(Q592=""),WORKDAY(T592,Q592,Holidays!$J$3:$J$937),"")</f>
        <v/>
      </c>
      <c r="V592" s="104"/>
      <c r="W592" s="104"/>
      <c r="X592" s="101" t="str">
        <f t="shared" si="123"/>
        <v/>
      </c>
      <c r="AL592" s="87" t="str">
        <f t="shared" ca="1" si="120"/>
        <v/>
      </c>
      <c r="AN592" s="87" t="str">
        <f t="shared" ca="1" si="130"/>
        <v/>
      </c>
      <c r="AO592" s="87" t="str">
        <f t="shared" ca="1" si="130"/>
        <v/>
      </c>
      <c r="AP592" s="87" t="str">
        <f t="shared" ca="1" si="130"/>
        <v/>
      </c>
      <c r="AQ592" s="87" t="str">
        <f t="shared" ca="1" si="130"/>
        <v/>
      </c>
      <c r="AR592" s="87" t="str">
        <f t="shared" ca="1" si="130"/>
        <v/>
      </c>
      <c r="AS592" s="87" t="str">
        <f t="shared" ca="1" si="130"/>
        <v/>
      </c>
      <c r="AT592" s="87" t="str">
        <f t="shared" ca="1" si="130"/>
        <v/>
      </c>
      <c r="AU592" s="87" t="str">
        <f t="shared" ca="1" si="130"/>
        <v/>
      </c>
      <c r="AV592" s="87" t="str">
        <f t="shared" ca="1" si="130"/>
        <v/>
      </c>
      <c r="AW592" s="87" t="str">
        <f t="shared" ca="1" si="130"/>
        <v/>
      </c>
      <c r="AX592" s="87" t="str">
        <f t="shared" ca="1" si="131"/>
        <v/>
      </c>
      <c r="AY592" s="87" t="str">
        <f t="shared" ca="1" si="131"/>
        <v/>
      </c>
      <c r="AZ592" s="87" t="str">
        <f t="shared" ca="1" si="131"/>
        <v/>
      </c>
      <c r="BA592" s="87" t="str">
        <f t="shared" ca="1" si="131"/>
        <v/>
      </c>
      <c r="BB592" s="87" t="str">
        <f t="shared" ca="1" si="131"/>
        <v/>
      </c>
      <c r="BC592" s="87" t="str">
        <f t="shared" ca="1" si="131"/>
        <v/>
      </c>
      <c r="BD592" s="87" t="str">
        <f t="shared" ca="1" si="131"/>
        <v/>
      </c>
      <c r="BE592" s="87" t="str">
        <f t="shared" ca="1" si="131"/>
        <v/>
      </c>
      <c r="BF592" s="87" t="str">
        <f t="shared" ca="1" si="131"/>
        <v/>
      </c>
      <c r="BG592" s="87" t="str">
        <f t="shared" ca="1" si="131"/>
        <v/>
      </c>
      <c r="BI592" s="87" t="str">
        <f>IF($Q592="","",IFERROR(IF(OR(AND($T592&gt;=DATEVALUE("10/1/20"&amp;RIGHT(BH$1,2)),$T592&lt;=DATEVALUE("9/30/20"&amp;RIGHT(BI$1,2))),AND($U592&gt;=DATEVALUE("10/1/20"&amp;RIGHT(BH$1,2)),$U592&lt;=DATEVALUE("9/30/20"&amp;RIGHT(BI$1,2))),AND($T592&lt;=DATEVALUE("10/1/20"&amp;RIGHT(BH$1,2)),$U592&gt;=DATEVALUE("9/30/20"&amp;RIGHT(BI$1,2)))),
IF(AND($T592&gt;=DATEVALUE("10/1/20"&amp;RIGHT(BH$1,2)),$U592&lt;=DATEVALUE("9/30/20"&amp;RIGHT(BI$1,2))),NETWORKDAYS($T592,$U592,Holidays!$J$3:$J$937),
IF(AND($T592&lt;DATEVALUE("10/1/20"&amp;RIGHT(BH$1,2)),$U592&lt;=DATEVALUE("9/30/20"&amp;RIGHT(BI$1,2))),NETWORKDAYS(DATEVALUE("10/1/20"&amp;RIGHT(BH$1,2)),$U592,Holidays!$J$3:$J$937),
IF($T592&lt;DATEVALUE("10/1/20"&amp;RIGHT(BH$1,2)),NETWORKDAYS(DATEVALUE("10/1/20"&amp;RIGHT(BH$1,2)),DATEVALUE("9/30/20"&amp;RIGHT(BI$1,2)),Holidays!$J$3:$J$937),
IF($T592&gt;=DATEVALUE("10/1/20"&amp;RIGHT(BH$1,2)),NETWORKDAYS($T592,DATEVALUE("9/30/20"&amp;RIGHT(BI$1,2)),Holidays!$J$3:$J$937),"")))),"")/(NETWORKDAYS($T592,$U592,Holidays!$J$3:$J$937)),0))</f>
        <v/>
      </c>
      <c r="BJ592" s="87" t="str">
        <f>IF($Q592="","",IFERROR(IF(OR(AND($T592&gt;=DATEVALUE("10/1/20"&amp;RIGHT(BI$1,2)),$T592&lt;=DATEVALUE("9/30/20"&amp;RIGHT(BJ$1,2))),AND($U592&gt;=DATEVALUE("10/1/20"&amp;RIGHT(BI$1,2)),$U592&lt;=DATEVALUE("9/30/20"&amp;RIGHT(BJ$1,2))),AND($T592&lt;=DATEVALUE("10/1/20"&amp;RIGHT(BI$1,2)),$U592&gt;=DATEVALUE("9/30/20"&amp;RIGHT(BJ$1,2)))),
IF(AND($T592&gt;=DATEVALUE("10/1/20"&amp;RIGHT(BI$1,2)),$U592&lt;=DATEVALUE("9/30/20"&amp;RIGHT(BJ$1,2))),NETWORKDAYS($T592,$U592,Holidays!$J$3:$J$937),
IF(AND($T592&lt;DATEVALUE("10/1/20"&amp;RIGHT(BI$1,2)),$U592&lt;=DATEVALUE("9/30/20"&amp;RIGHT(BJ$1,2))),NETWORKDAYS(DATEVALUE("10/1/20"&amp;RIGHT(BI$1,2)),$U592,Holidays!$J$3:$J$937),
IF($T592&lt;DATEVALUE("10/1/20"&amp;RIGHT(BI$1,2)),NETWORKDAYS(DATEVALUE("10/1/20"&amp;RIGHT(BI$1,2)),DATEVALUE("9/30/20"&amp;RIGHT(BJ$1,2)),Holidays!$J$3:$J$937),
IF($T592&gt;=DATEVALUE("10/1/20"&amp;RIGHT(BI$1,2)),NETWORKDAYS($T592,DATEVALUE("9/30/20"&amp;RIGHT(BJ$1,2)),Holidays!$J$3:$J$937),"")))),"")/(NETWORKDAYS($T592,$U592,Holidays!$J$3:$J$937)),0))</f>
        <v/>
      </c>
      <c r="BK592" s="87" t="str">
        <f>IF($Q592="","",IFERROR(IF(OR(AND($T592&gt;=DATEVALUE("10/1/20"&amp;RIGHT(BJ$1,2)),$T592&lt;=DATEVALUE("9/30/20"&amp;RIGHT(BK$1,2))),AND($U592&gt;=DATEVALUE("10/1/20"&amp;RIGHT(BJ$1,2)),$U592&lt;=DATEVALUE("9/30/20"&amp;RIGHT(BK$1,2))),AND($T592&lt;=DATEVALUE("10/1/20"&amp;RIGHT(BJ$1,2)),$U592&gt;=DATEVALUE("9/30/20"&amp;RIGHT(BK$1,2)))),
IF(AND($T592&gt;=DATEVALUE("10/1/20"&amp;RIGHT(BJ$1,2)),$U592&lt;=DATEVALUE("9/30/20"&amp;RIGHT(BK$1,2))),NETWORKDAYS($T592,$U592,Holidays!$J$3:$J$937),
IF(AND($T592&lt;DATEVALUE("10/1/20"&amp;RIGHT(BJ$1,2)),$U592&lt;=DATEVALUE("9/30/20"&amp;RIGHT(BK$1,2))),NETWORKDAYS(DATEVALUE("10/1/20"&amp;RIGHT(BJ$1,2)),$U592,Holidays!$J$3:$J$937),
IF($T592&lt;DATEVALUE("10/1/20"&amp;RIGHT(BJ$1,2)),NETWORKDAYS(DATEVALUE("10/1/20"&amp;RIGHT(BJ$1,2)),DATEVALUE("9/30/20"&amp;RIGHT(BK$1,2)),Holidays!$J$3:$J$937),
IF($T592&gt;=DATEVALUE("10/1/20"&amp;RIGHT(BJ$1,2)),NETWORKDAYS($T592,DATEVALUE("9/30/20"&amp;RIGHT(BK$1,2)),Holidays!$J$3:$J$937),"")))),"")/(NETWORKDAYS($T592,$U592,Holidays!$J$3:$J$937)),0))</f>
        <v/>
      </c>
      <c r="BL592" s="87" t="str">
        <f>IF($Q592="","",IFERROR(IF(OR(AND($T592&gt;=DATEVALUE("10/1/20"&amp;RIGHT(BK$1,2)),$T592&lt;=DATEVALUE("9/30/20"&amp;RIGHT(BL$1,2))),AND($U592&gt;=DATEVALUE("10/1/20"&amp;RIGHT(BK$1,2)),$U592&lt;=DATEVALUE("9/30/20"&amp;RIGHT(BL$1,2))),AND($T592&lt;=DATEVALUE("10/1/20"&amp;RIGHT(BK$1,2)),$U592&gt;=DATEVALUE("9/30/20"&amp;RIGHT(BL$1,2)))),
IF(AND($T592&gt;=DATEVALUE("10/1/20"&amp;RIGHT(BK$1,2)),$U592&lt;=DATEVALUE("9/30/20"&amp;RIGHT(BL$1,2))),NETWORKDAYS($T592,$U592,Holidays!$J$3:$J$937),
IF(AND($T592&lt;DATEVALUE("10/1/20"&amp;RIGHT(BK$1,2)),$U592&lt;=DATEVALUE("9/30/20"&amp;RIGHT(BL$1,2))),NETWORKDAYS(DATEVALUE("10/1/20"&amp;RIGHT(BK$1,2)),$U592,Holidays!$J$3:$J$937),
IF($T592&lt;DATEVALUE("10/1/20"&amp;RIGHT(BK$1,2)),NETWORKDAYS(DATEVALUE("10/1/20"&amp;RIGHT(BK$1,2)),DATEVALUE("9/30/20"&amp;RIGHT(BL$1,2)),Holidays!$J$3:$J$937),
IF($T592&gt;=DATEVALUE("10/1/20"&amp;RIGHT(BK$1,2)),NETWORKDAYS($T592,DATEVALUE("9/30/20"&amp;RIGHT(BL$1,2)),Holidays!$J$3:$J$937),"")))),"")/(NETWORKDAYS($T592,$U592,Holidays!$J$3:$J$937)),0))</f>
        <v/>
      </c>
      <c r="BM592" s="87" t="str">
        <f>IF($Q592="","",IFERROR(IF(OR(AND($T592&gt;=DATEVALUE("10/1/20"&amp;RIGHT(BL$1,2)),$T592&lt;=DATEVALUE("9/30/20"&amp;RIGHT(BM$1,2))),AND($U592&gt;=DATEVALUE("10/1/20"&amp;RIGHT(BL$1,2)),$U592&lt;=DATEVALUE("9/30/20"&amp;RIGHT(BM$1,2))),AND($T592&lt;=DATEVALUE("10/1/20"&amp;RIGHT(BL$1,2)),$U592&gt;=DATEVALUE("9/30/20"&amp;RIGHT(BM$1,2)))),
IF(AND($T592&gt;=DATEVALUE("10/1/20"&amp;RIGHT(BL$1,2)),$U592&lt;=DATEVALUE("9/30/20"&amp;RIGHT(BM$1,2))),NETWORKDAYS($T592,$U592,Holidays!$J$3:$J$937),
IF(AND($T592&lt;DATEVALUE("10/1/20"&amp;RIGHT(BL$1,2)),$U592&lt;=DATEVALUE("9/30/20"&amp;RIGHT(BM$1,2))),NETWORKDAYS(DATEVALUE("10/1/20"&amp;RIGHT(BL$1,2)),$U592,Holidays!$J$3:$J$937),
IF($T592&lt;DATEVALUE("10/1/20"&amp;RIGHT(BL$1,2)),NETWORKDAYS(DATEVALUE("10/1/20"&amp;RIGHT(BL$1,2)),DATEVALUE("9/30/20"&amp;RIGHT(BM$1,2)),Holidays!$J$3:$J$937),
IF($T592&gt;=DATEVALUE("10/1/20"&amp;RIGHT(BL$1,2)),NETWORKDAYS($T592,DATEVALUE("9/30/20"&amp;RIGHT(BM$1,2)),Holidays!$J$3:$J$937),"")))),"")/(NETWORKDAYS($T592,$U592,Holidays!$J$3:$J$937)),0))</f>
        <v/>
      </c>
      <c r="BN592" s="87" t="str">
        <f>IF($Q592="","",IFERROR(IF(OR(AND($T592&gt;=DATEVALUE("10/1/20"&amp;RIGHT(BM$1,2)),$T592&lt;=DATEVALUE("9/30/20"&amp;RIGHT(BN$1,2))),AND($U592&gt;=DATEVALUE("10/1/20"&amp;RIGHT(BM$1,2)),$U592&lt;=DATEVALUE("9/30/20"&amp;RIGHT(BN$1,2))),AND($T592&lt;=DATEVALUE("10/1/20"&amp;RIGHT(BM$1,2)),$U592&gt;=DATEVALUE("9/30/20"&amp;RIGHT(BN$1,2)))),
IF(AND($T592&gt;=DATEVALUE("10/1/20"&amp;RIGHT(BM$1,2)),$U592&lt;=DATEVALUE("9/30/20"&amp;RIGHT(BN$1,2))),NETWORKDAYS($T592,$U592,Holidays!$J$3:$J$937),
IF(AND($T592&lt;DATEVALUE("10/1/20"&amp;RIGHT(BM$1,2)),$U592&lt;=DATEVALUE("9/30/20"&amp;RIGHT(BN$1,2))),NETWORKDAYS(DATEVALUE("10/1/20"&amp;RIGHT(BM$1,2)),$U592,Holidays!$J$3:$J$937),
IF($T592&lt;DATEVALUE("10/1/20"&amp;RIGHT(BM$1,2)),NETWORKDAYS(DATEVALUE("10/1/20"&amp;RIGHT(BM$1,2)),DATEVALUE("9/30/20"&amp;RIGHT(BN$1,2)),Holidays!$J$3:$J$937),
IF($T592&gt;=DATEVALUE("10/1/20"&amp;RIGHT(BM$1,2)),NETWORKDAYS($T592,DATEVALUE("9/30/20"&amp;RIGHT(BN$1,2)),Holidays!$J$3:$J$937),"")))),"")/(NETWORKDAYS($T592,$U592,Holidays!$J$3:$J$937)),0))</f>
        <v/>
      </c>
      <c r="BO592" s="87" t="str">
        <f>IF($Q592="","",IFERROR(IF(OR(AND($T592&gt;=DATEVALUE("10/1/20"&amp;RIGHT(BN$1,2)),$T592&lt;=DATEVALUE("9/30/20"&amp;RIGHT(BO$1,2))),AND($U592&gt;=DATEVALUE("10/1/20"&amp;RIGHT(BN$1,2)),$U592&lt;=DATEVALUE("9/30/20"&amp;RIGHT(BO$1,2))),AND($T592&lt;=DATEVALUE("10/1/20"&amp;RIGHT(BN$1,2)),$U592&gt;=DATEVALUE("9/30/20"&amp;RIGHT(BO$1,2)))),
IF(AND($T592&gt;=DATEVALUE("10/1/20"&amp;RIGHT(BN$1,2)),$U592&lt;=DATEVALUE("9/30/20"&amp;RIGHT(BO$1,2))),NETWORKDAYS($T592,$U592,Holidays!$J$3:$J$937),
IF(AND($T592&lt;DATEVALUE("10/1/20"&amp;RIGHT(BN$1,2)),$U592&lt;=DATEVALUE("9/30/20"&amp;RIGHT(BO$1,2))),NETWORKDAYS(DATEVALUE("10/1/20"&amp;RIGHT(BN$1,2)),$U592,Holidays!$J$3:$J$937),
IF($T592&lt;DATEVALUE("10/1/20"&amp;RIGHT(BN$1,2)),NETWORKDAYS(DATEVALUE("10/1/20"&amp;RIGHT(BN$1,2)),DATEVALUE("9/30/20"&amp;RIGHT(BO$1,2)),Holidays!$J$3:$J$937),
IF($T592&gt;=DATEVALUE("10/1/20"&amp;RIGHT(BN$1,2)),NETWORKDAYS($T592,DATEVALUE("9/30/20"&amp;RIGHT(BO$1,2)),Holidays!$J$3:$J$937),"")))),"")/(NETWORKDAYS($T592,$U592,Holidays!$J$3:$J$937)),0))</f>
        <v/>
      </c>
      <c r="BP592" s="87" t="str">
        <f>IF($Q592="","",IFERROR(IF(OR(AND($T592&gt;=DATEVALUE("10/1/20"&amp;RIGHT(BO$1,2)),$T592&lt;=DATEVALUE("9/30/20"&amp;RIGHT(BP$1,2))),AND($U592&gt;=DATEVALUE("10/1/20"&amp;RIGHT(BO$1,2)),$U592&lt;=DATEVALUE("9/30/20"&amp;RIGHT(BP$1,2))),AND($T592&lt;=DATEVALUE("10/1/20"&amp;RIGHT(BO$1,2)),$U592&gt;=DATEVALUE("9/30/20"&amp;RIGHT(BP$1,2)))),
IF(AND($T592&gt;=DATEVALUE("10/1/20"&amp;RIGHT(BO$1,2)),$U592&lt;=DATEVALUE("9/30/20"&amp;RIGHT(BP$1,2))),NETWORKDAYS($T592,$U592,Holidays!$J$3:$J$937),
IF(AND($T592&lt;DATEVALUE("10/1/20"&amp;RIGHT(BO$1,2)),$U592&lt;=DATEVALUE("9/30/20"&amp;RIGHT(BP$1,2))),NETWORKDAYS(DATEVALUE("10/1/20"&amp;RIGHT(BO$1,2)),$U592,Holidays!$J$3:$J$937),
IF($T592&lt;DATEVALUE("10/1/20"&amp;RIGHT(BO$1,2)),NETWORKDAYS(DATEVALUE("10/1/20"&amp;RIGHT(BO$1,2)),DATEVALUE("9/30/20"&amp;RIGHT(BP$1,2)),Holidays!$J$3:$J$937),
IF($T592&gt;=DATEVALUE("10/1/20"&amp;RIGHT(BO$1,2)),NETWORKDAYS($T592,DATEVALUE("9/30/20"&amp;RIGHT(BP$1,2)),Holidays!$J$3:$J$937),"")))),"")/(NETWORKDAYS($T592,$U592,Holidays!$J$3:$J$937)),0))</f>
        <v/>
      </c>
      <c r="BQ592" s="87" t="str">
        <f>IF($Q592="","",IFERROR(IF(OR(AND($T592&gt;=DATEVALUE("10/1/20"&amp;RIGHT(BP$1,2)),$T592&lt;=DATEVALUE("9/30/20"&amp;RIGHT(BQ$1,2))),AND($U592&gt;=DATEVALUE("10/1/20"&amp;RIGHT(BP$1,2)),$U592&lt;=DATEVALUE("9/30/20"&amp;RIGHT(BQ$1,2))),AND($T592&lt;=DATEVALUE("10/1/20"&amp;RIGHT(BP$1,2)),$U592&gt;=DATEVALUE("9/30/20"&amp;RIGHT(BQ$1,2)))),
IF(AND($T592&gt;=DATEVALUE("10/1/20"&amp;RIGHT(BP$1,2)),$U592&lt;=DATEVALUE("9/30/20"&amp;RIGHT(BQ$1,2))),NETWORKDAYS($T592,$U592,Holidays!$J$3:$J$937),
IF(AND($T592&lt;DATEVALUE("10/1/20"&amp;RIGHT(BP$1,2)),$U592&lt;=DATEVALUE("9/30/20"&amp;RIGHT(BQ$1,2))),NETWORKDAYS(DATEVALUE("10/1/20"&amp;RIGHT(BP$1,2)),$U592,Holidays!$J$3:$J$937),
IF($T592&lt;DATEVALUE("10/1/20"&amp;RIGHT(BP$1,2)),NETWORKDAYS(DATEVALUE("10/1/20"&amp;RIGHT(BP$1,2)),DATEVALUE("9/30/20"&amp;RIGHT(BQ$1,2)),Holidays!$J$3:$J$937),
IF($T592&gt;=DATEVALUE("10/1/20"&amp;RIGHT(BP$1,2)),NETWORKDAYS($T592,DATEVALUE("9/30/20"&amp;RIGHT(BQ$1,2)),Holidays!$J$3:$J$937),"")))),"")/(NETWORKDAYS($T592,$U592,Holidays!$J$3:$J$937)),0))</f>
        <v/>
      </c>
      <c r="BR592" s="87" t="str">
        <f>IF($Q592="","",IFERROR(IF(OR(AND($T592&gt;=DATEVALUE("10/1/20"&amp;RIGHT(BQ$1,2)),$T592&lt;=DATEVALUE("9/30/20"&amp;RIGHT(BR$1,2))),AND($U592&gt;=DATEVALUE("10/1/20"&amp;RIGHT(BQ$1,2)),$U592&lt;=DATEVALUE("9/30/20"&amp;RIGHT(BR$1,2))),AND($T592&lt;=DATEVALUE("10/1/20"&amp;RIGHT(BQ$1,2)),$U592&gt;=DATEVALUE("9/30/20"&amp;RIGHT(BR$1,2)))),
IF(AND($T592&gt;=DATEVALUE("10/1/20"&amp;RIGHT(BQ$1,2)),$U592&lt;=DATEVALUE("9/30/20"&amp;RIGHT(BR$1,2))),NETWORKDAYS($T592,$U592,Holidays!$J$3:$J$937),
IF(AND($T592&lt;DATEVALUE("10/1/20"&amp;RIGHT(BQ$1,2)),$U592&lt;=DATEVALUE("9/30/20"&amp;RIGHT(BR$1,2))),NETWORKDAYS(DATEVALUE("10/1/20"&amp;RIGHT(BQ$1,2)),$U592,Holidays!$J$3:$J$937),
IF($T592&lt;DATEVALUE("10/1/20"&amp;RIGHT(BQ$1,2)),NETWORKDAYS(DATEVALUE("10/1/20"&amp;RIGHT(BQ$1,2)),DATEVALUE("9/30/20"&amp;RIGHT(BR$1,2)),Holidays!$J$3:$J$937),
IF($T592&gt;=DATEVALUE("10/1/20"&amp;RIGHT(BQ$1,2)),NETWORKDAYS($T592,DATEVALUE("9/30/20"&amp;RIGHT(BR$1,2)),Holidays!$J$3:$J$937),"")))),"")/(NETWORKDAYS($T592,$U592,Holidays!$J$3:$J$937)),0))</f>
        <v/>
      </c>
      <c r="BS592" s="87" t="str">
        <f>IF($Q592="","",IFERROR(IF(OR(AND($T592&gt;=DATEVALUE("10/1/20"&amp;RIGHT(BR$1,2)),$T592&lt;=DATEVALUE("9/30/20"&amp;RIGHT(BS$1,2))),AND($U592&gt;=DATEVALUE("10/1/20"&amp;RIGHT(BR$1,2)),$U592&lt;=DATEVALUE("9/30/20"&amp;RIGHT(BS$1,2))),AND($T592&lt;=DATEVALUE("10/1/20"&amp;RIGHT(BR$1,2)),$U592&gt;=DATEVALUE("9/30/20"&amp;RIGHT(BS$1,2)))),
IF(AND($T592&gt;=DATEVALUE("10/1/20"&amp;RIGHT(BR$1,2)),$U592&lt;=DATEVALUE("9/30/20"&amp;RIGHT(BS$1,2))),NETWORKDAYS($T592,$U592,Holidays!$J$3:$J$937),
IF(AND($T592&lt;DATEVALUE("10/1/20"&amp;RIGHT(BR$1,2)),$U592&lt;=DATEVALUE("9/30/20"&amp;RIGHT(BS$1,2))),NETWORKDAYS(DATEVALUE("10/1/20"&amp;RIGHT(BR$1,2)),$U592,Holidays!$J$3:$J$937),
IF($T592&lt;DATEVALUE("10/1/20"&amp;RIGHT(BR$1,2)),NETWORKDAYS(DATEVALUE("10/1/20"&amp;RIGHT(BR$1,2)),DATEVALUE("9/30/20"&amp;RIGHT(BS$1,2)),Holidays!$J$3:$J$937),
IF($T592&gt;=DATEVALUE("10/1/20"&amp;RIGHT(BR$1,2)),NETWORKDAYS($T592,DATEVALUE("9/30/20"&amp;RIGHT(BS$1,2)),Holidays!$J$3:$J$937),"")))),"")/(NETWORKDAYS($T592,$U592,Holidays!$J$3:$J$937)),0))</f>
        <v/>
      </c>
      <c r="BT592" s="87" t="str">
        <f>IF($Q592="","",IFERROR(IF(OR(AND($T592&gt;=DATEVALUE("10/1/20"&amp;RIGHT(BS$1,2)),$T592&lt;=DATEVALUE("9/30/20"&amp;RIGHT(BT$1,2))),AND($U592&gt;=DATEVALUE("10/1/20"&amp;RIGHT(BS$1,2)),$U592&lt;=DATEVALUE("9/30/20"&amp;RIGHT(BT$1,2))),AND($T592&lt;=DATEVALUE("10/1/20"&amp;RIGHT(BS$1,2)),$U592&gt;=DATEVALUE("9/30/20"&amp;RIGHT(BT$1,2)))),
IF(AND($T592&gt;=DATEVALUE("10/1/20"&amp;RIGHT(BS$1,2)),$U592&lt;=DATEVALUE("9/30/20"&amp;RIGHT(BT$1,2))),NETWORKDAYS($T592,$U592,Holidays!$J$3:$J$937),
IF(AND($T592&lt;DATEVALUE("10/1/20"&amp;RIGHT(BS$1,2)),$U592&lt;=DATEVALUE("9/30/20"&amp;RIGHT(BT$1,2))),NETWORKDAYS(DATEVALUE("10/1/20"&amp;RIGHT(BS$1,2)),$U592,Holidays!$J$3:$J$937),
IF($T592&lt;DATEVALUE("10/1/20"&amp;RIGHT(BS$1,2)),NETWORKDAYS(DATEVALUE("10/1/20"&amp;RIGHT(BS$1,2)),DATEVALUE("9/30/20"&amp;RIGHT(BT$1,2)),Holidays!$J$3:$J$937),
IF($T592&gt;=DATEVALUE("10/1/20"&amp;RIGHT(BS$1,2)),NETWORKDAYS($T592,DATEVALUE("9/30/20"&amp;RIGHT(BT$1,2)),Holidays!$J$3:$J$937),"")))),"")/(NETWORKDAYS($T592,$U592,Holidays!$J$3:$J$937)),0))</f>
        <v/>
      </c>
      <c r="BU592" s="87" t="str">
        <f>IF($Q592="","",IFERROR(IF(OR(AND($T592&gt;=DATEVALUE("10/1/20"&amp;RIGHT(BT$1,2)),$T592&lt;=DATEVALUE("9/30/20"&amp;RIGHT(BU$1,2))),AND($U592&gt;=DATEVALUE("10/1/20"&amp;RIGHT(BT$1,2)),$U592&lt;=DATEVALUE("9/30/20"&amp;RIGHT(BU$1,2))),AND($T592&lt;=DATEVALUE("10/1/20"&amp;RIGHT(BT$1,2)),$U592&gt;=DATEVALUE("9/30/20"&amp;RIGHT(BU$1,2)))),
IF(AND($T592&gt;=DATEVALUE("10/1/20"&amp;RIGHT(BT$1,2)),$U592&lt;=DATEVALUE("9/30/20"&amp;RIGHT(BU$1,2))),NETWORKDAYS($T592,$U592,Holidays!$J$3:$J$937),
IF(AND($T592&lt;DATEVALUE("10/1/20"&amp;RIGHT(BT$1,2)),$U592&lt;=DATEVALUE("9/30/20"&amp;RIGHT(BU$1,2))),NETWORKDAYS(DATEVALUE("10/1/20"&amp;RIGHT(BT$1,2)),$U592,Holidays!$J$3:$J$937),
IF($T592&lt;DATEVALUE("10/1/20"&amp;RIGHT(BT$1,2)),NETWORKDAYS(DATEVALUE("10/1/20"&amp;RIGHT(BT$1,2)),DATEVALUE("9/30/20"&amp;RIGHT(BU$1,2)),Holidays!$J$3:$J$937),
IF($T592&gt;=DATEVALUE("10/1/20"&amp;RIGHT(BT$1,2)),NETWORKDAYS($T592,DATEVALUE("9/30/20"&amp;RIGHT(BU$1,2)),Holidays!$J$3:$J$937),"")))),"")/(NETWORKDAYS($T592,$U592,Holidays!$J$3:$J$937)),0))</f>
        <v/>
      </c>
      <c r="BV592" s="87" t="str">
        <f>IF($Q592="","",IFERROR(IF(OR(AND($T592&gt;=DATEVALUE("10/1/20"&amp;RIGHT(BU$1,2)),$T592&lt;=DATEVALUE("9/30/20"&amp;RIGHT(BV$1,2))),AND($U592&gt;=DATEVALUE("10/1/20"&amp;RIGHT(BU$1,2)),$U592&lt;=DATEVALUE("9/30/20"&amp;RIGHT(BV$1,2))),AND($T592&lt;=DATEVALUE("10/1/20"&amp;RIGHT(BU$1,2)),$U592&gt;=DATEVALUE("9/30/20"&amp;RIGHT(BV$1,2)))),
IF(AND($T592&gt;=DATEVALUE("10/1/20"&amp;RIGHT(BU$1,2)),$U592&lt;=DATEVALUE("9/30/20"&amp;RIGHT(BV$1,2))),NETWORKDAYS($T592,$U592,Holidays!$J$3:$J$937),
IF(AND($T592&lt;DATEVALUE("10/1/20"&amp;RIGHT(BU$1,2)),$U592&lt;=DATEVALUE("9/30/20"&amp;RIGHT(BV$1,2))),NETWORKDAYS(DATEVALUE("10/1/20"&amp;RIGHT(BU$1,2)),$U592,Holidays!$J$3:$J$937),
IF($T592&lt;DATEVALUE("10/1/20"&amp;RIGHT(BU$1,2)),NETWORKDAYS(DATEVALUE("10/1/20"&amp;RIGHT(BU$1,2)),DATEVALUE("9/30/20"&amp;RIGHT(BV$1,2)),Holidays!$J$3:$J$937),
IF($T592&gt;=DATEVALUE("10/1/20"&amp;RIGHT(BU$1,2)),NETWORKDAYS($T592,DATEVALUE("9/30/20"&amp;RIGHT(BV$1,2)),Holidays!$J$3:$J$937),"")))),"")/(NETWORKDAYS($T592,$U592,Holidays!$J$3:$J$937)),0))</f>
        <v/>
      </c>
      <c r="BW592" s="87" t="str">
        <f>IF($Q592="","",IFERROR(IF(OR(AND($T592&gt;=DATEVALUE("10/1/20"&amp;RIGHT(BV$1,2)),$T592&lt;=DATEVALUE("9/30/20"&amp;RIGHT(BW$1,2))),AND($U592&gt;=DATEVALUE("10/1/20"&amp;RIGHT(BV$1,2)),$U592&lt;=DATEVALUE("9/30/20"&amp;RIGHT(BW$1,2))),AND($T592&lt;=DATEVALUE("10/1/20"&amp;RIGHT(BV$1,2)),$U592&gt;=DATEVALUE("9/30/20"&amp;RIGHT(BW$1,2)))),
IF(AND($T592&gt;=DATEVALUE("10/1/20"&amp;RIGHT(BV$1,2)),$U592&lt;=DATEVALUE("9/30/20"&amp;RIGHT(BW$1,2))),NETWORKDAYS($T592,$U592,Holidays!$J$3:$J$937),
IF(AND($T592&lt;DATEVALUE("10/1/20"&amp;RIGHT(BV$1,2)),$U592&lt;=DATEVALUE("9/30/20"&amp;RIGHT(BW$1,2))),NETWORKDAYS(DATEVALUE("10/1/20"&amp;RIGHT(BV$1,2)),$U592,Holidays!$J$3:$J$937),
IF($T592&lt;DATEVALUE("10/1/20"&amp;RIGHT(BV$1,2)),NETWORKDAYS(DATEVALUE("10/1/20"&amp;RIGHT(BV$1,2)),DATEVALUE("9/30/20"&amp;RIGHT(BW$1,2)),Holidays!$J$3:$J$937),
IF($T592&gt;=DATEVALUE("10/1/20"&amp;RIGHT(BV$1,2)),NETWORKDAYS($T592,DATEVALUE("9/30/20"&amp;RIGHT(BW$1,2)),Holidays!$J$3:$J$937),"")))),"")/(NETWORKDAYS($T592,$U592,Holidays!$J$3:$J$937)),0))</f>
        <v/>
      </c>
      <c r="BX592" s="87" t="str">
        <f>IF($Q592="","",IFERROR(IF(OR(AND($T592&gt;=DATEVALUE("10/1/20"&amp;RIGHT(BW$1,2)),$T592&lt;=DATEVALUE("9/30/20"&amp;RIGHT(BX$1,2))),AND($U592&gt;=DATEVALUE("10/1/20"&amp;RIGHT(BW$1,2)),$U592&lt;=DATEVALUE("9/30/20"&amp;RIGHT(BX$1,2))),AND($T592&lt;=DATEVALUE("10/1/20"&amp;RIGHT(BW$1,2)),$U592&gt;=DATEVALUE("9/30/20"&amp;RIGHT(BX$1,2)))),
IF(AND($T592&gt;=DATEVALUE("10/1/20"&amp;RIGHT(BW$1,2)),$U592&lt;=DATEVALUE("9/30/20"&amp;RIGHT(BX$1,2))),NETWORKDAYS($T592,$U592,Holidays!$J$3:$J$937),
IF(AND($T592&lt;DATEVALUE("10/1/20"&amp;RIGHT(BW$1,2)),$U592&lt;=DATEVALUE("9/30/20"&amp;RIGHT(BX$1,2))),NETWORKDAYS(DATEVALUE("10/1/20"&amp;RIGHT(BW$1,2)),$U592,Holidays!$J$3:$J$937),
IF($T592&lt;DATEVALUE("10/1/20"&amp;RIGHT(BW$1,2)),NETWORKDAYS(DATEVALUE("10/1/20"&amp;RIGHT(BW$1,2)),DATEVALUE("9/30/20"&amp;RIGHT(BX$1,2)),Holidays!$J$3:$J$937),
IF($T592&gt;=DATEVALUE("10/1/20"&amp;RIGHT(BW$1,2)),NETWORKDAYS($T592,DATEVALUE("9/30/20"&amp;RIGHT(BX$1,2)),Holidays!$J$3:$J$937),"")))),"")/(NETWORKDAYS($T592,$U592,Holidays!$J$3:$J$937)),0))</f>
        <v/>
      </c>
      <c r="BY592" s="87" t="str">
        <f>IF($Q592="","",IFERROR(IF(OR(AND($T592&gt;=DATEVALUE("10/1/20"&amp;RIGHT(BX$1,2)),$T592&lt;=DATEVALUE("9/30/20"&amp;RIGHT(BY$1,2))),AND($U592&gt;=DATEVALUE("10/1/20"&amp;RIGHT(BX$1,2)),$U592&lt;=DATEVALUE("9/30/20"&amp;RIGHT(BY$1,2))),AND($T592&lt;=DATEVALUE("10/1/20"&amp;RIGHT(BX$1,2)),$U592&gt;=DATEVALUE("9/30/20"&amp;RIGHT(BY$1,2)))),
IF(AND($T592&gt;=DATEVALUE("10/1/20"&amp;RIGHT(BX$1,2)),$U592&lt;=DATEVALUE("9/30/20"&amp;RIGHT(BY$1,2))),NETWORKDAYS($T592,$U592,Holidays!$J$3:$J$937),
IF(AND($T592&lt;DATEVALUE("10/1/20"&amp;RIGHT(BX$1,2)),$U592&lt;=DATEVALUE("9/30/20"&amp;RIGHT(BY$1,2))),NETWORKDAYS(DATEVALUE("10/1/20"&amp;RIGHT(BX$1,2)),$U592,Holidays!$J$3:$J$937),
IF($T592&lt;DATEVALUE("10/1/20"&amp;RIGHT(BX$1,2)),NETWORKDAYS(DATEVALUE("10/1/20"&amp;RIGHT(BX$1,2)),DATEVALUE("9/30/20"&amp;RIGHT(BY$1,2)),Holidays!$J$3:$J$937),
IF($T592&gt;=DATEVALUE("10/1/20"&amp;RIGHT(BX$1,2)),NETWORKDAYS($T592,DATEVALUE("9/30/20"&amp;RIGHT(BY$1,2)),Holidays!$J$3:$J$937),"")))),"")/(NETWORKDAYS($T592,$U592,Holidays!$J$3:$J$937)),0))</f>
        <v/>
      </c>
      <c r="BZ592" s="87" t="str">
        <f>IF($Q592="","",IFERROR(IF(OR(AND($T592&gt;=DATEVALUE("10/1/20"&amp;RIGHT(BY$1,2)),$T592&lt;=DATEVALUE("9/30/20"&amp;RIGHT(BZ$1,2))),AND($U592&gt;=DATEVALUE("10/1/20"&amp;RIGHT(BY$1,2)),$U592&lt;=DATEVALUE("9/30/20"&amp;RIGHT(BZ$1,2))),AND($T592&lt;=DATEVALUE("10/1/20"&amp;RIGHT(BY$1,2)),$U592&gt;=DATEVALUE("9/30/20"&amp;RIGHT(BZ$1,2)))),
IF(AND($T592&gt;=DATEVALUE("10/1/20"&amp;RIGHT(BY$1,2)),$U592&lt;=DATEVALUE("9/30/20"&amp;RIGHT(BZ$1,2))),NETWORKDAYS($T592,$U592,Holidays!$J$3:$J$937),
IF(AND($T592&lt;DATEVALUE("10/1/20"&amp;RIGHT(BY$1,2)),$U592&lt;=DATEVALUE("9/30/20"&amp;RIGHT(BZ$1,2))),NETWORKDAYS(DATEVALUE("10/1/20"&amp;RIGHT(BY$1,2)),$U592,Holidays!$J$3:$J$937),
IF($T592&lt;DATEVALUE("10/1/20"&amp;RIGHT(BY$1,2)),NETWORKDAYS(DATEVALUE("10/1/20"&amp;RIGHT(BY$1,2)),DATEVALUE("9/30/20"&amp;RIGHT(BZ$1,2)),Holidays!$J$3:$J$937),
IF($T592&gt;=DATEVALUE("10/1/20"&amp;RIGHT(BY$1,2)),NETWORKDAYS($T592,DATEVALUE("9/30/20"&amp;RIGHT(BZ$1,2)),Holidays!$J$3:$J$937),"")))),"")/(NETWORKDAYS($T592,$U592,Holidays!$J$3:$J$937)),0))</f>
        <v/>
      </c>
      <c r="CA592" s="87" t="str">
        <f>IF($Q592="","",IFERROR(IF(OR(AND($T592&gt;=DATEVALUE("10/1/20"&amp;RIGHT(BZ$1,2)),$T592&lt;=DATEVALUE("9/30/20"&amp;RIGHT(CA$1,2))),AND($U592&gt;=DATEVALUE("10/1/20"&amp;RIGHT(BZ$1,2)),$U592&lt;=DATEVALUE("9/30/20"&amp;RIGHT(CA$1,2))),AND($T592&lt;=DATEVALUE("10/1/20"&amp;RIGHT(BZ$1,2)),$U592&gt;=DATEVALUE("9/30/20"&amp;RIGHT(CA$1,2)))),
IF(AND($T592&gt;=DATEVALUE("10/1/20"&amp;RIGHT(BZ$1,2)),$U592&lt;=DATEVALUE("9/30/20"&amp;RIGHT(CA$1,2))),NETWORKDAYS($T592,$U592,Holidays!$J$3:$J$937),
IF(AND($T592&lt;DATEVALUE("10/1/20"&amp;RIGHT(BZ$1,2)),$U592&lt;=DATEVALUE("9/30/20"&amp;RIGHT(CA$1,2))),NETWORKDAYS(DATEVALUE("10/1/20"&amp;RIGHT(BZ$1,2)),$U592,Holidays!$J$3:$J$937),
IF($T592&lt;DATEVALUE("10/1/20"&amp;RIGHT(BZ$1,2)),NETWORKDAYS(DATEVALUE("10/1/20"&amp;RIGHT(BZ$1,2)),DATEVALUE("9/30/20"&amp;RIGHT(CA$1,2)),Holidays!$J$3:$J$937),
IF($T592&gt;=DATEVALUE("10/1/20"&amp;RIGHT(BZ$1,2)),NETWORKDAYS($T592,DATEVALUE("9/30/20"&amp;RIGHT(CA$1,2)),Holidays!$J$3:$J$937),"")))),"")/(NETWORKDAYS($T592,$U592,Holidays!$J$3:$J$937)),0))</f>
        <v/>
      </c>
      <c r="CB592" s="87" t="str">
        <f>IF($Q592="","",IFERROR(IF(OR(AND($T592&gt;=DATEVALUE("10/1/20"&amp;RIGHT(CA$1,2)),$T592&lt;=DATEVALUE("9/30/20"&amp;RIGHT(CB$1,2))),AND($U592&gt;=DATEVALUE("10/1/20"&amp;RIGHT(CA$1,2)),$U592&lt;=DATEVALUE("9/30/20"&amp;RIGHT(CB$1,2))),AND($T592&lt;=DATEVALUE("10/1/20"&amp;RIGHT(CA$1,2)),$U592&gt;=DATEVALUE("9/30/20"&amp;RIGHT(CB$1,2)))),
IF(AND($T592&gt;=DATEVALUE("10/1/20"&amp;RIGHT(CA$1,2)),$U592&lt;=DATEVALUE("9/30/20"&amp;RIGHT(CB$1,2))),NETWORKDAYS($T592,$U592,Holidays!$J$3:$J$937),
IF(AND($T592&lt;DATEVALUE("10/1/20"&amp;RIGHT(CA$1,2)),$U592&lt;=DATEVALUE("9/30/20"&amp;RIGHT(CB$1,2))),NETWORKDAYS(DATEVALUE("10/1/20"&amp;RIGHT(CA$1,2)),$U592,Holidays!$J$3:$J$937),
IF($T592&lt;DATEVALUE("10/1/20"&amp;RIGHT(CA$1,2)),NETWORKDAYS(DATEVALUE("10/1/20"&amp;RIGHT(CA$1,2)),DATEVALUE("9/30/20"&amp;RIGHT(CB$1,2)),Holidays!$J$3:$J$937),
IF($T592&gt;=DATEVALUE("10/1/20"&amp;RIGHT(CA$1,2)),NETWORKDAYS($T592,DATEVALUE("9/30/20"&amp;RIGHT(CB$1,2)),Holidays!$J$3:$J$937),"")))),"")/(NETWORKDAYS($T592,$U592,Holidays!$J$3:$J$937)),0))</f>
        <v/>
      </c>
    </row>
    <row r="593" spans="1:80">
      <c r="A593" s="97"/>
      <c r="B593" s="98" t="str">
        <f ca="1">IF(NOT($A593=""),OFFSET('WBS Reference &amp; User Procedure'!$A$1,MATCH($A593,'WBS Reference &amp; User Procedure'!$A:$A,0)-1,1),"")</f>
        <v/>
      </c>
      <c r="D593" s="97"/>
      <c r="I593" s="78"/>
      <c r="T593" s="104" t="str">
        <f>IF(NOT(Q593=""),IF(NOT($S593=""),$S593,#REF!),"")</f>
        <v/>
      </c>
      <c r="U593" s="104" t="str">
        <f>IF(NOT(Q593=""),WORKDAY(T593,Q593,Holidays!$J$3:$J$937),"")</f>
        <v/>
      </c>
      <c r="V593" s="104"/>
      <c r="W593" s="104"/>
      <c r="X593" s="101" t="str">
        <f t="shared" si="123"/>
        <v/>
      </c>
      <c r="AL593" s="87" t="str">
        <f t="shared" ca="1" si="120"/>
        <v/>
      </c>
      <c r="AN593" s="87" t="str">
        <f t="shared" ca="1" si="130"/>
        <v/>
      </c>
      <c r="AO593" s="87" t="str">
        <f t="shared" ca="1" si="130"/>
        <v/>
      </c>
      <c r="AP593" s="87" t="str">
        <f t="shared" ca="1" si="130"/>
        <v/>
      </c>
      <c r="AQ593" s="87" t="str">
        <f t="shared" ca="1" si="130"/>
        <v/>
      </c>
      <c r="AR593" s="87" t="str">
        <f t="shared" ca="1" si="130"/>
        <v/>
      </c>
      <c r="AS593" s="87" t="str">
        <f t="shared" ca="1" si="130"/>
        <v/>
      </c>
      <c r="AT593" s="87" t="str">
        <f t="shared" ca="1" si="130"/>
        <v/>
      </c>
      <c r="AU593" s="87" t="str">
        <f t="shared" ca="1" si="130"/>
        <v/>
      </c>
      <c r="AV593" s="87" t="str">
        <f t="shared" ca="1" si="130"/>
        <v/>
      </c>
      <c r="AW593" s="87" t="str">
        <f t="shared" ca="1" si="130"/>
        <v/>
      </c>
      <c r="AX593" s="87" t="str">
        <f t="shared" ca="1" si="131"/>
        <v/>
      </c>
      <c r="AY593" s="87" t="str">
        <f t="shared" ca="1" si="131"/>
        <v/>
      </c>
      <c r="AZ593" s="87" t="str">
        <f t="shared" ca="1" si="131"/>
        <v/>
      </c>
      <c r="BA593" s="87" t="str">
        <f t="shared" ca="1" si="131"/>
        <v/>
      </c>
      <c r="BB593" s="87" t="str">
        <f t="shared" ca="1" si="131"/>
        <v/>
      </c>
      <c r="BC593" s="87" t="str">
        <f t="shared" ca="1" si="131"/>
        <v/>
      </c>
      <c r="BD593" s="87" t="str">
        <f t="shared" ca="1" si="131"/>
        <v/>
      </c>
      <c r="BE593" s="87" t="str">
        <f t="shared" ca="1" si="131"/>
        <v/>
      </c>
      <c r="BF593" s="87" t="str">
        <f t="shared" ca="1" si="131"/>
        <v/>
      </c>
      <c r="BG593" s="87" t="str">
        <f t="shared" ca="1" si="131"/>
        <v/>
      </c>
      <c r="BI593" s="87" t="str">
        <f>IF($Q593="","",IFERROR(IF(OR(AND($T593&gt;=DATEVALUE("10/1/20"&amp;RIGHT(BH$1,2)),$T593&lt;=DATEVALUE("9/30/20"&amp;RIGHT(BI$1,2))),AND($U593&gt;=DATEVALUE("10/1/20"&amp;RIGHT(BH$1,2)),$U593&lt;=DATEVALUE("9/30/20"&amp;RIGHT(BI$1,2))),AND($T593&lt;=DATEVALUE("10/1/20"&amp;RIGHT(BH$1,2)),$U593&gt;=DATEVALUE("9/30/20"&amp;RIGHT(BI$1,2)))),
IF(AND($T593&gt;=DATEVALUE("10/1/20"&amp;RIGHT(BH$1,2)),$U593&lt;=DATEVALUE("9/30/20"&amp;RIGHT(BI$1,2))),NETWORKDAYS($T593,$U593,Holidays!$J$3:$J$937),
IF(AND($T593&lt;DATEVALUE("10/1/20"&amp;RIGHT(BH$1,2)),$U593&lt;=DATEVALUE("9/30/20"&amp;RIGHT(BI$1,2))),NETWORKDAYS(DATEVALUE("10/1/20"&amp;RIGHT(BH$1,2)),$U593,Holidays!$J$3:$J$937),
IF($T593&lt;DATEVALUE("10/1/20"&amp;RIGHT(BH$1,2)),NETWORKDAYS(DATEVALUE("10/1/20"&amp;RIGHT(BH$1,2)),DATEVALUE("9/30/20"&amp;RIGHT(BI$1,2)),Holidays!$J$3:$J$937),
IF($T593&gt;=DATEVALUE("10/1/20"&amp;RIGHT(BH$1,2)),NETWORKDAYS($T593,DATEVALUE("9/30/20"&amp;RIGHT(BI$1,2)),Holidays!$J$3:$J$937),"")))),"")/(NETWORKDAYS($T593,$U593,Holidays!$J$3:$J$937)),0))</f>
        <v/>
      </c>
      <c r="BJ593" s="87" t="str">
        <f>IF($Q593="","",IFERROR(IF(OR(AND($T593&gt;=DATEVALUE("10/1/20"&amp;RIGHT(BI$1,2)),$T593&lt;=DATEVALUE("9/30/20"&amp;RIGHT(BJ$1,2))),AND($U593&gt;=DATEVALUE("10/1/20"&amp;RIGHT(BI$1,2)),$U593&lt;=DATEVALUE("9/30/20"&amp;RIGHT(BJ$1,2))),AND($T593&lt;=DATEVALUE("10/1/20"&amp;RIGHT(BI$1,2)),$U593&gt;=DATEVALUE("9/30/20"&amp;RIGHT(BJ$1,2)))),
IF(AND($T593&gt;=DATEVALUE("10/1/20"&amp;RIGHT(BI$1,2)),$U593&lt;=DATEVALUE("9/30/20"&amp;RIGHT(BJ$1,2))),NETWORKDAYS($T593,$U593,Holidays!$J$3:$J$937),
IF(AND($T593&lt;DATEVALUE("10/1/20"&amp;RIGHT(BI$1,2)),$U593&lt;=DATEVALUE("9/30/20"&amp;RIGHT(BJ$1,2))),NETWORKDAYS(DATEVALUE("10/1/20"&amp;RIGHT(BI$1,2)),$U593,Holidays!$J$3:$J$937),
IF($T593&lt;DATEVALUE("10/1/20"&amp;RIGHT(BI$1,2)),NETWORKDAYS(DATEVALUE("10/1/20"&amp;RIGHT(BI$1,2)),DATEVALUE("9/30/20"&amp;RIGHT(BJ$1,2)),Holidays!$J$3:$J$937),
IF($T593&gt;=DATEVALUE("10/1/20"&amp;RIGHT(BI$1,2)),NETWORKDAYS($T593,DATEVALUE("9/30/20"&amp;RIGHT(BJ$1,2)),Holidays!$J$3:$J$937),"")))),"")/(NETWORKDAYS($T593,$U593,Holidays!$J$3:$J$937)),0))</f>
        <v/>
      </c>
      <c r="BK593" s="87" t="str">
        <f>IF($Q593="","",IFERROR(IF(OR(AND($T593&gt;=DATEVALUE("10/1/20"&amp;RIGHT(BJ$1,2)),$T593&lt;=DATEVALUE("9/30/20"&amp;RIGHT(BK$1,2))),AND($U593&gt;=DATEVALUE("10/1/20"&amp;RIGHT(BJ$1,2)),$U593&lt;=DATEVALUE("9/30/20"&amp;RIGHT(BK$1,2))),AND($T593&lt;=DATEVALUE("10/1/20"&amp;RIGHT(BJ$1,2)),$U593&gt;=DATEVALUE("9/30/20"&amp;RIGHT(BK$1,2)))),
IF(AND($T593&gt;=DATEVALUE("10/1/20"&amp;RIGHT(BJ$1,2)),$U593&lt;=DATEVALUE("9/30/20"&amp;RIGHT(BK$1,2))),NETWORKDAYS($T593,$U593,Holidays!$J$3:$J$937),
IF(AND($T593&lt;DATEVALUE("10/1/20"&amp;RIGHT(BJ$1,2)),$U593&lt;=DATEVALUE("9/30/20"&amp;RIGHT(BK$1,2))),NETWORKDAYS(DATEVALUE("10/1/20"&amp;RIGHT(BJ$1,2)),$U593,Holidays!$J$3:$J$937),
IF($T593&lt;DATEVALUE("10/1/20"&amp;RIGHT(BJ$1,2)),NETWORKDAYS(DATEVALUE("10/1/20"&amp;RIGHT(BJ$1,2)),DATEVALUE("9/30/20"&amp;RIGHT(BK$1,2)),Holidays!$J$3:$J$937),
IF($T593&gt;=DATEVALUE("10/1/20"&amp;RIGHT(BJ$1,2)),NETWORKDAYS($T593,DATEVALUE("9/30/20"&amp;RIGHT(BK$1,2)),Holidays!$J$3:$J$937),"")))),"")/(NETWORKDAYS($T593,$U593,Holidays!$J$3:$J$937)),0))</f>
        <v/>
      </c>
      <c r="BL593" s="87" t="str">
        <f>IF($Q593="","",IFERROR(IF(OR(AND($T593&gt;=DATEVALUE("10/1/20"&amp;RIGHT(BK$1,2)),$T593&lt;=DATEVALUE("9/30/20"&amp;RIGHT(BL$1,2))),AND($U593&gt;=DATEVALUE("10/1/20"&amp;RIGHT(BK$1,2)),$U593&lt;=DATEVALUE("9/30/20"&amp;RIGHT(BL$1,2))),AND($T593&lt;=DATEVALUE("10/1/20"&amp;RIGHT(BK$1,2)),$U593&gt;=DATEVALUE("9/30/20"&amp;RIGHT(BL$1,2)))),
IF(AND($T593&gt;=DATEVALUE("10/1/20"&amp;RIGHT(BK$1,2)),$U593&lt;=DATEVALUE("9/30/20"&amp;RIGHT(BL$1,2))),NETWORKDAYS($T593,$U593,Holidays!$J$3:$J$937),
IF(AND($T593&lt;DATEVALUE("10/1/20"&amp;RIGHT(BK$1,2)),$U593&lt;=DATEVALUE("9/30/20"&amp;RIGHT(BL$1,2))),NETWORKDAYS(DATEVALUE("10/1/20"&amp;RIGHT(BK$1,2)),$U593,Holidays!$J$3:$J$937),
IF($T593&lt;DATEVALUE("10/1/20"&amp;RIGHT(BK$1,2)),NETWORKDAYS(DATEVALUE("10/1/20"&amp;RIGHT(BK$1,2)),DATEVALUE("9/30/20"&amp;RIGHT(BL$1,2)),Holidays!$J$3:$J$937),
IF($T593&gt;=DATEVALUE("10/1/20"&amp;RIGHT(BK$1,2)),NETWORKDAYS($T593,DATEVALUE("9/30/20"&amp;RIGHT(BL$1,2)),Holidays!$J$3:$J$937),"")))),"")/(NETWORKDAYS($T593,$U593,Holidays!$J$3:$J$937)),0))</f>
        <v/>
      </c>
      <c r="BM593" s="87" t="str">
        <f>IF($Q593="","",IFERROR(IF(OR(AND($T593&gt;=DATEVALUE("10/1/20"&amp;RIGHT(BL$1,2)),$T593&lt;=DATEVALUE("9/30/20"&amp;RIGHT(BM$1,2))),AND($U593&gt;=DATEVALUE("10/1/20"&amp;RIGHT(BL$1,2)),$U593&lt;=DATEVALUE("9/30/20"&amp;RIGHT(BM$1,2))),AND($T593&lt;=DATEVALUE("10/1/20"&amp;RIGHT(BL$1,2)),$U593&gt;=DATEVALUE("9/30/20"&amp;RIGHT(BM$1,2)))),
IF(AND($T593&gt;=DATEVALUE("10/1/20"&amp;RIGHT(BL$1,2)),$U593&lt;=DATEVALUE("9/30/20"&amp;RIGHT(BM$1,2))),NETWORKDAYS($T593,$U593,Holidays!$J$3:$J$937),
IF(AND($T593&lt;DATEVALUE("10/1/20"&amp;RIGHT(BL$1,2)),$U593&lt;=DATEVALUE("9/30/20"&amp;RIGHT(BM$1,2))),NETWORKDAYS(DATEVALUE("10/1/20"&amp;RIGHT(BL$1,2)),$U593,Holidays!$J$3:$J$937),
IF($T593&lt;DATEVALUE("10/1/20"&amp;RIGHT(BL$1,2)),NETWORKDAYS(DATEVALUE("10/1/20"&amp;RIGHT(BL$1,2)),DATEVALUE("9/30/20"&amp;RIGHT(BM$1,2)),Holidays!$J$3:$J$937),
IF($T593&gt;=DATEVALUE("10/1/20"&amp;RIGHT(BL$1,2)),NETWORKDAYS($T593,DATEVALUE("9/30/20"&amp;RIGHT(BM$1,2)),Holidays!$J$3:$J$937),"")))),"")/(NETWORKDAYS($T593,$U593,Holidays!$J$3:$J$937)),0))</f>
        <v/>
      </c>
      <c r="BN593" s="87" t="str">
        <f>IF($Q593="","",IFERROR(IF(OR(AND($T593&gt;=DATEVALUE("10/1/20"&amp;RIGHT(BM$1,2)),$T593&lt;=DATEVALUE("9/30/20"&amp;RIGHT(BN$1,2))),AND($U593&gt;=DATEVALUE("10/1/20"&amp;RIGHT(BM$1,2)),$U593&lt;=DATEVALUE("9/30/20"&amp;RIGHT(BN$1,2))),AND($T593&lt;=DATEVALUE("10/1/20"&amp;RIGHT(BM$1,2)),$U593&gt;=DATEVALUE("9/30/20"&amp;RIGHT(BN$1,2)))),
IF(AND($T593&gt;=DATEVALUE("10/1/20"&amp;RIGHT(BM$1,2)),$U593&lt;=DATEVALUE("9/30/20"&amp;RIGHT(BN$1,2))),NETWORKDAYS($T593,$U593,Holidays!$J$3:$J$937),
IF(AND($T593&lt;DATEVALUE("10/1/20"&amp;RIGHT(BM$1,2)),$U593&lt;=DATEVALUE("9/30/20"&amp;RIGHT(BN$1,2))),NETWORKDAYS(DATEVALUE("10/1/20"&amp;RIGHT(BM$1,2)),$U593,Holidays!$J$3:$J$937),
IF($T593&lt;DATEVALUE("10/1/20"&amp;RIGHT(BM$1,2)),NETWORKDAYS(DATEVALUE("10/1/20"&amp;RIGHT(BM$1,2)),DATEVALUE("9/30/20"&amp;RIGHT(BN$1,2)),Holidays!$J$3:$J$937),
IF($T593&gt;=DATEVALUE("10/1/20"&amp;RIGHT(BM$1,2)),NETWORKDAYS($T593,DATEVALUE("9/30/20"&amp;RIGHT(BN$1,2)),Holidays!$J$3:$J$937),"")))),"")/(NETWORKDAYS($T593,$U593,Holidays!$J$3:$J$937)),0))</f>
        <v/>
      </c>
      <c r="BO593" s="87" t="str">
        <f>IF($Q593="","",IFERROR(IF(OR(AND($T593&gt;=DATEVALUE("10/1/20"&amp;RIGHT(BN$1,2)),$T593&lt;=DATEVALUE("9/30/20"&amp;RIGHT(BO$1,2))),AND($U593&gt;=DATEVALUE("10/1/20"&amp;RIGHT(BN$1,2)),$U593&lt;=DATEVALUE("9/30/20"&amp;RIGHT(BO$1,2))),AND($T593&lt;=DATEVALUE("10/1/20"&amp;RIGHT(BN$1,2)),$U593&gt;=DATEVALUE("9/30/20"&amp;RIGHT(BO$1,2)))),
IF(AND($T593&gt;=DATEVALUE("10/1/20"&amp;RIGHT(BN$1,2)),$U593&lt;=DATEVALUE("9/30/20"&amp;RIGHT(BO$1,2))),NETWORKDAYS($T593,$U593,Holidays!$J$3:$J$937),
IF(AND($T593&lt;DATEVALUE("10/1/20"&amp;RIGHT(BN$1,2)),$U593&lt;=DATEVALUE("9/30/20"&amp;RIGHT(BO$1,2))),NETWORKDAYS(DATEVALUE("10/1/20"&amp;RIGHT(BN$1,2)),$U593,Holidays!$J$3:$J$937),
IF($T593&lt;DATEVALUE("10/1/20"&amp;RIGHT(BN$1,2)),NETWORKDAYS(DATEVALUE("10/1/20"&amp;RIGHT(BN$1,2)),DATEVALUE("9/30/20"&amp;RIGHT(BO$1,2)),Holidays!$J$3:$J$937),
IF($T593&gt;=DATEVALUE("10/1/20"&amp;RIGHT(BN$1,2)),NETWORKDAYS($T593,DATEVALUE("9/30/20"&amp;RIGHT(BO$1,2)),Holidays!$J$3:$J$937),"")))),"")/(NETWORKDAYS($T593,$U593,Holidays!$J$3:$J$937)),0))</f>
        <v/>
      </c>
      <c r="BP593" s="87" t="str">
        <f>IF($Q593="","",IFERROR(IF(OR(AND($T593&gt;=DATEVALUE("10/1/20"&amp;RIGHT(BO$1,2)),$T593&lt;=DATEVALUE("9/30/20"&amp;RIGHT(BP$1,2))),AND($U593&gt;=DATEVALUE("10/1/20"&amp;RIGHT(BO$1,2)),$U593&lt;=DATEVALUE("9/30/20"&amp;RIGHT(BP$1,2))),AND($T593&lt;=DATEVALUE("10/1/20"&amp;RIGHT(BO$1,2)),$U593&gt;=DATEVALUE("9/30/20"&amp;RIGHT(BP$1,2)))),
IF(AND($T593&gt;=DATEVALUE("10/1/20"&amp;RIGHT(BO$1,2)),$U593&lt;=DATEVALUE("9/30/20"&amp;RIGHT(BP$1,2))),NETWORKDAYS($T593,$U593,Holidays!$J$3:$J$937),
IF(AND($T593&lt;DATEVALUE("10/1/20"&amp;RIGHT(BO$1,2)),$U593&lt;=DATEVALUE("9/30/20"&amp;RIGHT(BP$1,2))),NETWORKDAYS(DATEVALUE("10/1/20"&amp;RIGHT(BO$1,2)),$U593,Holidays!$J$3:$J$937),
IF($T593&lt;DATEVALUE("10/1/20"&amp;RIGHT(BO$1,2)),NETWORKDAYS(DATEVALUE("10/1/20"&amp;RIGHT(BO$1,2)),DATEVALUE("9/30/20"&amp;RIGHT(BP$1,2)),Holidays!$J$3:$J$937),
IF($T593&gt;=DATEVALUE("10/1/20"&amp;RIGHT(BO$1,2)),NETWORKDAYS($T593,DATEVALUE("9/30/20"&amp;RIGHT(BP$1,2)),Holidays!$J$3:$J$937),"")))),"")/(NETWORKDAYS($T593,$U593,Holidays!$J$3:$J$937)),0))</f>
        <v/>
      </c>
      <c r="BQ593" s="87" t="str">
        <f>IF($Q593="","",IFERROR(IF(OR(AND($T593&gt;=DATEVALUE("10/1/20"&amp;RIGHT(BP$1,2)),$T593&lt;=DATEVALUE("9/30/20"&amp;RIGHT(BQ$1,2))),AND($U593&gt;=DATEVALUE("10/1/20"&amp;RIGHT(BP$1,2)),$U593&lt;=DATEVALUE("9/30/20"&amp;RIGHT(BQ$1,2))),AND($T593&lt;=DATEVALUE("10/1/20"&amp;RIGHT(BP$1,2)),$U593&gt;=DATEVALUE("9/30/20"&amp;RIGHT(BQ$1,2)))),
IF(AND($T593&gt;=DATEVALUE("10/1/20"&amp;RIGHT(BP$1,2)),$U593&lt;=DATEVALUE("9/30/20"&amp;RIGHT(BQ$1,2))),NETWORKDAYS($T593,$U593,Holidays!$J$3:$J$937),
IF(AND($T593&lt;DATEVALUE("10/1/20"&amp;RIGHT(BP$1,2)),$U593&lt;=DATEVALUE("9/30/20"&amp;RIGHT(BQ$1,2))),NETWORKDAYS(DATEVALUE("10/1/20"&amp;RIGHT(BP$1,2)),$U593,Holidays!$J$3:$J$937),
IF($T593&lt;DATEVALUE("10/1/20"&amp;RIGHT(BP$1,2)),NETWORKDAYS(DATEVALUE("10/1/20"&amp;RIGHT(BP$1,2)),DATEVALUE("9/30/20"&amp;RIGHT(BQ$1,2)),Holidays!$J$3:$J$937),
IF($T593&gt;=DATEVALUE("10/1/20"&amp;RIGHT(BP$1,2)),NETWORKDAYS($T593,DATEVALUE("9/30/20"&amp;RIGHT(BQ$1,2)),Holidays!$J$3:$J$937),"")))),"")/(NETWORKDAYS($T593,$U593,Holidays!$J$3:$J$937)),0))</f>
        <v/>
      </c>
      <c r="BR593" s="87" t="str">
        <f>IF($Q593="","",IFERROR(IF(OR(AND($T593&gt;=DATEVALUE("10/1/20"&amp;RIGHT(BQ$1,2)),$T593&lt;=DATEVALUE("9/30/20"&amp;RIGHT(BR$1,2))),AND($U593&gt;=DATEVALUE("10/1/20"&amp;RIGHT(BQ$1,2)),$U593&lt;=DATEVALUE("9/30/20"&amp;RIGHT(BR$1,2))),AND($T593&lt;=DATEVALUE("10/1/20"&amp;RIGHT(BQ$1,2)),$U593&gt;=DATEVALUE("9/30/20"&amp;RIGHT(BR$1,2)))),
IF(AND($T593&gt;=DATEVALUE("10/1/20"&amp;RIGHT(BQ$1,2)),$U593&lt;=DATEVALUE("9/30/20"&amp;RIGHT(BR$1,2))),NETWORKDAYS($T593,$U593,Holidays!$J$3:$J$937),
IF(AND($T593&lt;DATEVALUE("10/1/20"&amp;RIGHT(BQ$1,2)),$U593&lt;=DATEVALUE("9/30/20"&amp;RIGHT(BR$1,2))),NETWORKDAYS(DATEVALUE("10/1/20"&amp;RIGHT(BQ$1,2)),$U593,Holidays!$J$3:$J$937),
IF($T593&lt;DATEVALUE("10/1/20"&amp;RIGHT(BQ$1,2)),NETWORKDAYS(DATEVALUE("10/1/20"&amp;RIGHT(BQ$1,2)),DATEVALUE("9/30/20"&amp;RIGHT(BR$1,2)),Holidays!$J$3:$J$937),
IF($T593&gt;=DATEVALUE("10/1/20"&amp;RIGHT(BQ$1,2)),NETWORKDAYS($T593,DATEVALUE("9/30/20"&amp;RIGHT(BR$1,2)),Holidays!$J$3:$J$937),"")))),"")/(NETWORKDAYS($T593,$U593,Holidays!$J$3:$J$937)),0))</f>
        <v/>
      </c>
      <c r="BS593" s="87" t="str">
        <f>IF($Q593="","",IFERROR(IF(OR(AND($T593&gt;=DATEVALUE("10/1/20"&amp;RIGHT(BR$1,2)),$T593&lt;=DATEVALUE("9/30/20"&amp;RIGHT(BS$1,2))),AND($U593&gt;=DATEVALUE("10/1/20"&amp;RIGHT(BR$1,2)),$U593&lt;=DATEVALUE("9/30/20"&amp;RIGHT(BS$1,2))),AND($T593&lt;=DATEVALUE("10/1/20"&amp;RIGHT(BR$1,2)),$U593&gt;=DATEVALUE("9/30/20"&amp;RIGHT(BS$1,2)))),
IF(AND($T593&gt;=DATEVALUE("10/1/20"&amp;RIGHT(BR$1,2)),$U593&lt;=DATEVALUE("9/30/20"&amp;RIGHT(BS$1,2))),NETWORKDAYS($T593,$U593,Holidays!$J$3:$J$937),
IF(AND($T593&lt;DATEVALUE("10/1/20"&amp;RIGHT(BR$1,2)),$U593&lt;=DATEVALUE("9/30/20"&amp;RIGHT(BS$1,2))),NETWORKDAYS(DATEVALUE("10/1/20"&amp;RIGHT(BR$1,2)),$U593,Holidays!$J$3:$J$937),
IF($T593&lt;DATEVALUE("10/1/20"&amp;RIGHT(BR$1,2)),NETWORKDAYS(DATEVALUE("10/1/20"&amp;RIGHT(BR$1,2)),DATEVALUE("9/30/20"&amp;RIGHT(BS$1,2)),Holidays!$J$3:$J$937),
IF($T593&gt;=DATEVALUE("10/1/20"&amp;RIGHT(BR$1,2)),NETWORKDAYS($T593,DATEVALUE("9/30/20"&amp;RIGHT(BS$1,2)),Holidays!$J$3:$J$937),"")))),"")/(NETWORKDAYS($T593,$U593,Holidays!$J$3:$J$937)),0))</f>
        <v/>
      </c>
      <c r="BT593" s="87" t="str">
        <f>IF($Q593="","",IFERROR(IF(OR(AND($T593&gt;=DATEVALUE("10/1/20"&amp;RIGHT(BS$1,2)),$T593&lt;=DATEVALUE("9/30/20"&amp;RIGHT(BT$1,2))),AND($U593&gt;=DATEVALUE("10/1/20"&amp;RIGHT(BS$1,2)),$U593&lt;=DATEVALUE("9/30/20"&amp;RIGHT(BT$1,2))),AND($T593&lt;=DATEVALUE("10/1/20"&amp;RIGHT(BS$1,2)),$U593&gt;=DATEVALUE("9/30/20"&amp;RIGHT(BT$1,2)))),
IF(AND($T593&gt;=DATEVALUE("10/1/20"&amp;RIGHT(BS$1,2)),$U593&lt;=DATEVALUE("9/30/20"&amp;RIGHT(BT$1,2))),NETWORKDAYS($T593,$U593,Holidays!$J$3:$J$937),
IF(AND($T593&lt;DATEVALUE("10/1/20"&amp;RIGHT(BS$1,2)),$U593&lt;=DATEVALUE("9/30/20"&amp;RIGHT(BT$1,2))),NETWORKDAYS(DATEVALUE("10/1/20"&amp;RIGHT(BS$1,2)),$U593,Holidays!$J$3:$J$937),
IF($T593&lt;DATEVALUE("10/1/20"&amp;RIGHT(BS$1,2)),NETWORKDAYS(DATEVALUE("10/1/20"&amp;RIGHT(BS$1,2)),DATEVALUE("9/30/20"&amp;RIGHT(BT$1,2)),Holidays!$J$3:$J$937),
IF($T593&gt;=DATEVALUE("10/1/20"&amp;RIGHT(BS$1,2)),NETWORKDAYS($T593,DATEVALUE("9/30/20"&amp;RIGHT(BT$1,2)),Holidays!$J$3:$J$937),"")))),"")/(NETWORKDAYS($T593,$U593,Holidays!$J$3:$J$937)),0))</f>
        <v/>
      </c>
      <c r="BU593" s="87" t="str">
        <f>IF($Q593="","",IFERROR(IF(OR(AND($T593&gt;=DATEVALUE("10/1/20"&amp;RIGHT(BT$1,2)),$T593&lt;=DATEVALUE("9/30/20"&amp;RIGHT(BU$1,2))),AND($U593&gt;=DATEVALUE("10/1/20"&amp;RIGHT(BT$1,2)),$U593&lt;=DATEVALUE("9/30/20"&amp;RIGHT(BU$1,2))),AND($T593&lt;=DATEVALUE("10/1/20"&amp;RIGHT(BT$1,2)),$U593&gt;=DATEVALUE("9/30/20"&amp;RIGHT(BU$1,2)))),
IF(AND($T593&gt;=DATEVALUE("10/1/20"&amp;RIGHT(BT$1,2)),$U593&lt;=DATEVALUE("9/30/20"&amp;RIGHT(BU$1,2))),NETWORKDAYS($T593,$U593,Holidays!$J$3:$J$937),
IF(AND($T593&lt;DATEVALUE("10/1/20"&amp;RIGHT(BT$1,2)),$U593&lt;=DATEVALUE("9/30/20"&amp;RIGHT(BU$1,2))),NETWORKDAYS(DATEVALUE("10/1/20"&amp;RIGHT(BT$1,2)),$U593,Holidays!$J$3:$J$937),
IF($T593&lt;DATEVALUE("10/1/20"&amp;RIGHT(BT$1,2)),NETWORKDAYS(DATEVALUE("10/1/20"&amp;RIGHT(BT$1,2)),DATEVALUE("9/30/20"&amp;RIGHT(BU$1,2)),Holidays!$J$3:$J$937),
IF($T593&gt;=DATEVALUE("10/1/20"&amp;RIGHT(BT$1,2)),NETWORKDAYS($T593,DATEVALUE("9/30/20"&amp;RIGHT(BU$1,2)),Holidays!$J$3:$J$937),"")))),"")/(NETWORKDAYS($T593,$U593,Holidays!$J$3:$J$937)),0))</f>
        <v/>
      </c>
      <c r="BV593" s="87" t="str">
        <f>IF($Q593="","",IFERROR(IF(OR(AND($T593&gt;=DATEVALUE("10/1/20"&amp;RIGHT(BU$1,2)),$T593&lt;=DATEVALUE("9/30/20"&amp;RIGHT(BV$1,2))),AND($U593&gt;=DATEVALUE("10/1/20"&amp;RIGHT(BU$1,2)),$U593&lt;=DATEVALUE("9/30/20"&amp;RIGHT(BV$1,2))),AND($T593&lt;=DATEVALUE("10/1/20"&amp;RIGHT(BU$1,2)),$U593&gt;=DATEVALUE("9/30/20"&amp;RIGHT(BV$1,2)))),
IF(AND($T593&gt;=DATEVALUE("10/1/20"&amp;RIGHT(BU$1,2)),$U593&lt;=DATEVALUE("9/30/20"&amp;RIGHT(BV$1,2))),NETWORKDAYS($T593,$U593,Holidays!$J$3:$J$937),
IF(AND($T593&lt;DATEVALUE("10/1/20"&amp;RIGHT(BU$1,2)),$U593&lt;=DATEVALUE("9/30/20"&amp;RIGHT(BV$1,2))),NETWORKDAYS(DATEVALUE("10/1/20"&amp;RIGHT(BU$1,2)),$U593,Holidays!$J$3:$J$937),
IF($T593&lt;DATEVALUE("10/1/20"&amp;RIGHT(BU$1,2)),NETWORKDAYS(DATEVALUE("10/1/20"&amp;RIGHT(BU$1,2)),DATEVALUE("9/30/20"&amp;RIGHT(BV$1,2)),Holidays!$J$3:$J$937),
IF($T593&gt;=DATEVALUE("10/1/20"&amp;RIGHT(BU$1,2)),NETWORKDAYS($T593,DATEVALUE("9/30/20"&amp;RIGHT(BV$1,2)),Holidays!$J$3:$J$937),"")))),"")/(NETWORKDAYS($T593,$U593,Holidays!$J$3:$J$937)),0))</f>
        <v/>
      </c>
      <c r="BW593" s="87" t="str">
        <f>IF($Q593="","",IFERROR(IF(OR(AND($T593&gt;=DATEVALUE("10/1/20"&amp;RIGHT(BV$1,2)),$T593&lt;=DATEVALUE("9/30/20"&amp;RIGHT(BW$1,2))),AND($U593&gt;=DATEVALUE("10/1/20"&amp;RIGHT(BV$1,2)),$U593&lt;=DATEVALUE("9/30/20"&amp;RIGHT(BW$1,2))),AND($T593&lt;=DATEVALUE("10/1/20"&amp;RIGHT(BV$1,2)),$U593&gt;=DATEVALUE("9/30/20"&amp;RIGHT(BW$1,2)))),
IF(AND($T593&gt;=DATEVALUE("10/1/20"&amp;RIGHT(BV$1,2)),$U593&lt;=DATEVALUE("9/30/20"&amp;RIGHT(BW$1,2))),NETWORKDAYS($T593,$U593,Holidays!$J$3:$J$937),
IF(AND($T593&lt;DATEVALUE("10/1/20"&amp;RIGHT(BV$1,2)),$U593&lt;=DATEVALUE("9/30/20"&amp;RIGHT(BW$1,2))),NETWORKDAYS(DATEVALUE("10/1/20"&amp;RIGHT(BV$1,2)),$U593,Holidays!$J$3:$J$937),
IF($T593&lt;DATEVALUE("10/1/20"&amp;RIGHT(BV$1,2)),NETWORKDAYS(DATEVALUE("10/1/20"&amp;RIGHT(BV$1,2)),DATEVALUE("9/30/20"&amp;RIGHT(BW$1,2)),Holidays!$J$3:$J$937),
IF($T593&gt;=DATEVALUE("10/1/20"&amp;RIGHT(BV$1,2)),NETWORKDAYS($T593,DATEVALUE("9/30/20"&amp;RIGHT(BW$1,2)),Holidays!$J$3:$J$937),"")))),"")/(NETWORKDAYS($T593,$U593,Holidays!$J$3:$J$937)),0))</f>
        <v/>
      </c>
      <c r="BX593" s="87" t="str">
        <f>IF($Q593="","",IFERROR(IF(OR(AND($T593&gt;=DATEVALUE("10/1/20"&amp;RIGHT(BW$1,2)),$T593&lt;=DATEVALUE("9/30/20"&amp;RIGHT(BX$1,2))),AND($U593&gt;=DATEVALUE("10/1/20"&amp;RIGHT(BW$1,2)),$U593&lt;=DATEVALUE("9/30/20"&amp;RIGHT(BX$1,2))),AND($T593&lt;=DATEVALUE("10/1/20"&amp;RIGHT(BW$1,2)),$U593&gt;=DATEVALUE("9/30/20"&amp;RIGHT(BX$1,2)))),
IF(AND($T593&gt;=DATEVALUE("10/1/20"&amp;RIGHT(BW$1,2)),$U593&lt;=DATEVALUE("9/30/20"&amp;RIGHT(BX$1,2))),NETWORKDAYS($T593,$U593,Holidays!$J$3:$J$937),
IF(AND($T593&lt;DATEVALUE("10/1/20"&amp;RIGHT(BW$1,2)),$U593&lt;=DATEVALUE("9/30/20"&amp;RIGHT(BX$1,2))),NETWORKDAYS(DATEVALUE("10/1/20"&amp;RIGHT(BW$1,2)),$U593,Holidays!$J$3:$J$937),
IF($T593&lt;DATEVALUE("10/1/20"&amp;RIGHT(BW$1,2)),NETWORKDAYS(DATEVALUE("10/1/20"&amp;RIGHT(BW$1,2)),DATEVALUE("9/30/20"&amp;RIGHT(BX$1,2)),Holidays!$J$3:$J$937),
IF($T593&gt;=DATEVALUE("10/1/20"&amp;RIGHT(BW$1,2)),NETWORKDAYS($T593,DATEVALUE("9/30/20"&amp;RIGHT(BX$1,2)),Holidays!$J$3:$J$937),"")))),"")/(NETWORKDAYS($T593,$U593,Holidays!$J$3:$J$937)),0))</f>
        <v/>
      </c>
      <c r="BY593" s="87" t="str">
        <f>IF($Q593="","",IFERROR(IF(OR(AND($T593&gt;=DATEVALUE("10/1/20"&amp;RIGHT(BX$1,2)),$T593&lt;=DATEVALUE("9/30/20"&amp;RIGHT(BY$1,2))),AND($U593&gt;=DATEVALUE("10/1/20"&amp;RIGHT(BX$1,2)),$U593&lt;=DATEVALUE("9/30/20"&amp;RIGHT(BY$1,2))),AND($T593&lt;=DATEVALUE("10/1/20"&amp;RIGHT(BX$1,2)),$U593&gt;=DATEVALUE("9/30/20"&amp;RIGHT(BY$1,2)))),
IF(AND($T593&gt;=DATEVALUE("10/1/20"&amp;RIGHT(BX$1,2)),$U593&lt;=DATEVALUE("9/30/20"&amp;RIGHT(BY$1,2))),NETWORKDAYS($T593,$U593,Holidays!$J$3:$J$937),
IF(AND($T593&lt;DATEVALUE("10/1/20"&amp;RIGHT(BX$1,2)),$U593&lt;=DATEVALUE("9/30/20"&amp;RIGHT(BY$1,2))),NETWORKDAYS(DATEVALUE("10/1/20"&amp;RIGHT(BX$1,2)),$U593,Holidays!$J$3:$J$937),
IF($T593&lt;DATEVALUE("10/1/20"&amp;RIGHT(BX$1,2)),NETWORKDAYS(DATEVALUE("10/1/20"&amp;RIGHT(BX$1,2)),DATEVALUE("9/30/20"&amp;RIGHT(BY$1,2)),Holidays!$J$3:$J$937),
IF($T593&gt;=DATEVALUE("10/1/20"&amp;RIGHT(BX$1,2)),NETWORKDAYS($T593,DATEVALUE("9/30/20"&amp;RIGHT(BY$1,2)),Holidays!$J$3:$J$937),"")))),"")/(NETWORKDAYS($T593,$U593,Holidays!$J$3:$J$937)),0))</f>
        <v/>
      </c>
      <c r="BZ593" s="87" t="str">
        <f>IF($Q593="","",IFERROR(IF(OR(AND($T593&gt;=DATEVALUE("10/1/20"&amp;RIGHT(BY$1,2)),$T593&lt;=DATEVALUE("9/30/20"&amp;RIGHT(BZ$1,2))),AND($U593&gt;=DATEVALUE("10/1/20"&amp;RIGHT(BY$1,2)),$U593&lt;=DATEVALUE("9/30/20"&amp;RIGHT(BZ$1,2))),AND($T593&lt;=DATEVALUE("10/1/20"&amp;RIGHT(BY$1,2)),$U593&gt;=DATEVALUE("9/30/20"&amp;RIGHT(BZ$1,2)))),
IF(AND($T593&gt;=DATEVALUE("10/1/20"&amp;RIGHT(BY$1,2)),$U593&lt;=DATEVALUE("9/30/20"&amp;RIGHT(BZ$1,2))),NETWORKDAYS($T593,$U593,Holidays!$J$3:$J$937),
IF(AND($T593&lt;DATEVALUE("10/1/20"&amp;RIGHT(BY$1,2)),$U593&lt;=DATEVALUE("9/30/20"&amp;RIGHT(BZ$1,2))),NETWORKDAYS(DATEVALUE("10/1/20"&amp;RIGHT(BY$1,2)),$U593,Holidays!$J$3:$J$937),
IF($T593&lt;DATEVALUE("10/1/20"&amp;RIGHT(BY$1,2)),NETWORKDAYS(DATEVALUE("10/1/20"&amp;RIGHT(BY$1,2)),DATEVALUE("9/30/20"&amp;RIGHT(BZ$1,2)),Holidays!$J$3:$J$937),
IF($T593&gt;=DATEVALUE("10/1/20"&amp;RIGHT(BY$1,2)),NETWORKDAYS($T593,DATEVALUE("9/30/20"&amp;RIGHT(BZ$1,2)),Holidays!$J$3:$J$937),"")))),"")/(NETWORKDAYS($T593,$U593,Holidays!$J$3:$J$937)),0))</f>
        <v/>
      </c>
      <c r="CA593" s="87" t="str">
        <f>IF($Q593="","",IFERROR(IF(OR(AND($T593&gt;=DATEVALUE("10/1/20"&amp;RIGHT(BZ$1,2)),$T593&lt;=DATEVALUE("9/30/20"&amp;RIGHT(CA$1,2))),AND($U593&gt;=DATEVALUE("10/1/20"&amp;RIGHT(BZ$1,2)),$U593&lt;=DATEVALUE("9/30/20"&amp;RIGHT(CA$1,2))),AND($T593&lt;=DATEVALUE("10/1/20"&amp;RIGHT(BZ$1,2)),$U593&gt;=DATEVALUE("9/30/20"&amp;RIGHT(CA$1,2)))),
IF(AND($T593&gt;=DATEVALUE("10/1/20"&amp;RIGHT(BZ$1,2)),$U593&lt;=DATEVALUE("9/30/20"&amp;RIGHT(CA$1,2))),NETWORKDAYS($T593,$U593,Holidays!$J$3:$J$937),
IF(AND($T593&lt;DATEVALUE("10/1/20"&amp;RIGHT(BZ$1,2)),$U593&lt;=DATEVALUE("9/30/20"&amp;RIGHT(CA$1,2))),NETWORKDAYS(DATEVALUE("10/1/20"&amp;RIGHT(BZ$1,2)),$U593,Holidays!$J$3:$J$937),
IF($T593&lt;DATEVALUE("10/1/20"&amp;RIGHT(BZ$1,2)),NETWORKDAYS(DATEVALUE("10/1/20"&amp;RIGHT(BZ$1,2)),DATEVALUE("9/30/20"&amp;RIGHT(CA$1,2)),Holidays!$J$3:$J$937),
IF($T593&gt;=DATEVALUE("10/1/20"&amp;RIGHT(BZ$1,2)),NETWORKDAYS($T593,DATEVALUE("9/30/20"&amp;RIGHT(CA$1,2)),Holidays!$J$3:$J$937),"")))),"")/(NETWORKDAYS($T593,$U593,Holidays!$J$3:$J$937)),0))</f>
        <v/>
      </c>
      <c r="CB593" s="87" t="str">
        <f>IF($Q593="","",IFERROR(IF(OR(AND($T593&gt;=DATEVALUE("10/1/20"&amp;RIGHT(CA$1,2)),$T593&lt;=DATEVALUE("9/30/20"&amp;RIGHT(CB$1,2))),AND($U593&gt;=DATEVALUE("10/1/20"&amp;RIGHT(CA$1,2)),$U593&lt;=DATEVALUE("9/30/20"&amp;RIGHT(CB$1,2))),AND($T593&lt;=DATEVALUE("10/1/20"&amp;RIGHT(CA$1,2)),$U593&gt;=DATEVALUE("9/30/20"&amp;RIGHT(CB$1,2)))),
IF(AND($T593&gt;=DATEVALUE("10/1/20"&amp;RIGHT(CA$1,2)),$U593&lt;=DATEVALUE("9/30/20"&amp;RIGHT(CB$1,2))),NETWORKDAYS($T593,$U593,Holidays!$J$3:$J$937),
IF(AND($T593&lt;DATEVALUE("10/1/20"&amp;RIGHT(CA$1,2)),$U593&lt;=DATEVALUE("9/30/20"&amp;RIGHT(CB$1,2))),NETWORKDAYS(DATEVALUE("10/1/20"&amp;RIGHT(CA$1,2)),$U593,Holidays!$J$3:$J$937),
IF($T593&lt;DATEVALUE("10/1/20"&amp;RIGHT(CA$1,2)),NETWORKDAYS(DATEVALUE("10/1/20"&amp;RIGHT(CA$1,2)),DATEVALUE("9/30/20"&amp;RIGHT(CB$1,2)),Holidays!$J$3:$J$937),
IF($T593&gt;=DATEVALUE("10/1/20"&amp;RIGHT(CA$1,2)),NETWORKDAYS($T593,DATEVALUE("9/30/20"&amp;RIGHT(CB$1,2)),Holidays!$J$3:$J$937),"")))),"")/(NETWORKDAYS($T593,$U593,Holidays!$J$3:$J$937)),0))</f>
        <v/>
      </c>
    </row>
    <row r="594" spans="1:80">
      <c r="A594" s="97"/>
      <c r="B594" s="98" t="str">
        <f ca="1">IF(NOT($A594=""),OFFSET('WBS Reference &amp; User Procedure'!$A$1,MATCH($A594,'WBS Reference &amp; User Procedure'!$A:$A,0)-1,1),"")</f>
        <v/>
      </c>
      <c r="D594" s="97"/>
      <c r="I594" s="78"/>
      <c r="T594" s="104" t="str">
        <f>IF(NOT(Q594=""),IF(NOT($S594=""),$S594,#REF!),"")</f>
        <v/>
      </c>
      <c r="U594" s="104" t="str">
        <f>IF(NOT(Q594=""),WORKDAY(T594,Q594,Holidays!$J$3:$J$937),"")</f>
        <v/>
      </c>
      <c r="V594" s="104"/>
      <c r="W594" s="104"/>
      <c r="X594" s="101" t="str">
        <f t="shared" si="123"/>
        <v/>
      </c>
      <c r="AL594" s="87" t="str">
        <f t="shared" ca="1" si="120"/>
        <v/>
      </c>
      <c r="AN594" s="87" t="str">
        <f t="shared" ca="1" si="130"/>
        <v/>
      </c>
      <c r="AO594" s="87" t="str">
        <f t="shared" ca="1" si="130"/>
        <v/>
      </c>
      <c r="AP594" s="87" t="str">
        <f t="shared" ca="1" si="130"/>
        <v/>
      </c>
      <c r="AQ594" s="87" t="str">
        <f t="shared" ca="1" si="130"/>
        <v/>
      </c>
      <c r="AR594" s="87" t="str">
        <f t="shared" ca="1" si="130"/>
        <v/>
      </c>
      <c r="AS594" s="87" t="str">
        <f t="shared" ca="1" si="130"/>
        <v/>
      </c>
      <c r="AT594" s="87" t="str">
        <f t="shared" ca="1" si="130"/>
        <v/>
      </c>
      <c r="AU594" s="87" t="str">
        <f t="shared" ca="1" si="130"/>
        <v/>
      </c>
      <c r="AV594" s="87" t="str">
        <f t="shared" ca="1" si="130"/>
        <v/>
      </c>
      <c r="AW594" s="87" t="str">
        <f t="shared" ca="1" si="130"/>
        <v/>
      </c>
      <c r="AX594" s="87" t="str">
        <f t="shared" ca="1" si="131"/>
        <v/>
      </c>
      <c r="AY594" s="87" t="str">
        <f t="shared" ca="1" si="131"/>
        <v/>
      </c>
      <c r="AZ594" s="87" t="str">
        <f t="shared" ca="1" si="131"/>
        <v/>
      </c>
      <c r="BA594" s="87" t="str">
        <f t="shared" ca="1" si="131"/>
        <v/>
      </c>
      <c r="BB594" s="87" t="str">
        <f t="shared" ca="1" si="131"/>
        <v/>
      </c>
      <c r="BC594" s="87" t="str">
        <f t="shared" ca="1" si="131"/>
        <v/>
      </c>
      <c r="BD594" s="87" t="str">
        <f t="shared" ca="1" si="131"/>
        <v/>
      </c>
      <c r="BE594" s="87" t="str">
        <f t="shared" ca="1" si="131"/>
        <v/>
      </c>
      <c r="BF594" s="87" t="str">
        <f t="shared" ca="1" si="131"/>
        <v/>
      </c>
      <c r="BG594" s="87" t="str">
        <f t="shared" ca="1" si="131"/>
        <v/>
      </c>
      <c r="BI594" s="87" t="str">
        <f>IF($Q594="","",IFERROR(IF(OR(AND($T594&gt;=DATEVALUE("10/1/20"&amp;RIGHT(BH$1,2)),$T594&lt;=DATEVALUE("9/30/20"&amp;RIGHT(BI$1,2))),AND($U594&gt;=DATEVALUE("10/1/20"&amp;RIGHT(BH$1,2)),$U594&lt;=DATEVALUE("9/30/20"&amp;RIGHT(BI$1,2))),AND($T594&lt;=DATEVALUE("10/1/20"&amp;RIGHT(BH$1,2)),$U594&gt;=DATEVALUE("9/30/20"&amp;RIGHT(BI$1,2)))),
IF(AND($T594&gt;=DATEVALUE("10/1/20"&amp;RIGHT(BH$1,2)),$U594&lt;=DATEVALUE("9/30/20"&amp;RIGHT(BI$1,2))),NETWORKDAYS($T594,$U594,Holidays!$J$3:$J$937),
IF(AND($T594&lt;DATEVALUE("10/1/20"&amp;RIGHT(BH$1,2)),$U594&lt;=DATEVALUE("9/30/20"&amp;RIGHT(BI$1,2))),NETWORKDAYS(DATEVALUE("10/1/20"&amp;RIGHT(BH$1,2)),$U594,Holidays!$J$3:$J$937),
IF($T594&lt;DATEVALUE("10/1/20"&amp;RIGHT(BH$1,2)),NETWORKDAYS(DATEVALUE("10/1/20"&amp;RIGHT(BH$1,2)),DATEVALUE("9/30/20"&amp;RIGHT(BI$1,2)),Holidays!$J$3:$J$937),
IF($T594&gt;=DATEVALUE("10/1/20"&amp;RIGHT(BH$1,2)),NETWORKDAYS($T594,DATEVALUE("9/30/20"&amp;RIGHT(BI$1,2)),Holidays!$J$3:$J$937),"")))),"")/(NETWORKDAYS($T594,$U594,Holidays!$J$3:$J$937)),0))</f>
        <v/>
      </c>
      <c r="BJ594" s="87" t="str">
        <f>IF($Q594="","",IFERROR(IF(OR(AND($T594&gt;=DATEVALUE("10/1/20"&amp;RIGHT(BI$1,2)),$T594&lt;=DATEVALUE("9/30/20"&amp;RIGHT(BJ$1,2))),AND($U594&gt;=DATEVALUE("10/1/20"&amp;RIGHT(BI$1,2)),$U594&lt;=DATEVALUE("9/30/20"&amp;RIGHT(BJ$1,2))),AND($T594&lt;=DATEVALUE("10/1/20"&amp;RIGHT(BI$1,2)),$U594&gt;=DATEVALUE("9/30/20"&amp;RIGHT(BJ$1,2)))),
IF(AND($T594&gt;=DATEVALUE("10/1/20"&amp;RIGHT(BI$1,2)),$U594&lt;=DATEVALUE("9/30/20"&amp;RIGHT(BJ$1,2))),NETWORKDAYS($T594,$U594,Holidays!$J$3:$J$937),
IF(AND($T594&lt;DATEVALUE("10/1/20"&amp;RIGHT(BI$1,2)),$U594&lt;=DATEVALUE("9/30/20"&amp;RIGHT(BJ$1,2))),NETWORKDAYS(DATEVALUE("10/1/20"&amp;RIGHT(BI$1,2)),$U594,Holidays!$J$3:$J$937),
IF($T594&lt;DATEVALUE("10/1/20"&amp;RIGHT(BI$1,2)),NETWORKDAYS(DATEVALUE("10/1/20"&amp;RIGHT(BI$1,2)),DATEVALUE("9/30/20"&amp;RIGHT(BJ$1,2)),Holidays!$J$3:$J$937),
IF($T594&gt;=DATEVALUE("10/1/20"&amp;RIGHT(BI$1,2)),NETWORKDAYS($T594,DATEVALUE("9/30/20"&amp;RIGHT(BJ$1,2)),Holidays!$J$3:$J$937),"")))),"")/(NETWORKDAYS($T594,$U594,Holidays!$J$3:$J$937)),0))</f>
        <v/>
      </c>
      <c r="BK594" s="87" t="str">
        <f>IF($Q594="","",IFERROR(IF(OR(AND($T594&gt;=DATEVALUE("10/1/20"&amp;RIGHT(BJ$1,2)),$T594&lt;=DATEVALUE("9/30/20"&amp;RIGHT(BK$1,2))),AND($U594&gt;=DATEVALUE("10/1/20"&amp;RIGHT(BJ$1,2)),$U594&lt;=DATEVALUE("9/30/20"&amp;RIGHT(BK$1,2))),AND($T594&lt;=DATEVALUE("10/1/20"&amp;RIGHT(BJ$1,2)),$U594&gt;=DATEVALUE("9/30/20"&amp;RIGHT(BK$1,2)))),
IF(AND($T594&gt;=DATEVALUE("10/1/20"&amp;RIGHT(BJ$1,2)),$U594&lt;=DATEVALUE("9/30/20"&amp;RIGHT(BK$1,2))),NETWORKDAYS($T594,$U594,Holidays!$J$3:$J$937),
IF(AND($T594&lt;DATEVALUE("10/1/20"&amp;RIGHT(BJ$1,2)),$U594&lt;=DATEVALUE("9/30/20"&amp;RIGHT(BK$1,2))),NETWORKDAYS(DATEVALUE("10/1/20"&amp;RIGHT(BJ$1,2)),$U594,Holidays!$J$3:$J$937),
IF($T594&lt;DATEVALUE("10/1/20"&amp;RIGHT(BJ$1,2)),NETWORKDAYS(DATEVALUE("10/1/20"&amp;RIGHT(BJ$1,2)),DATEVALUE("9/30/20"&amp;RIGHT(BK$1,2)),Holidays!$J$3:$J$937),
IF($T594&gt;=DATEVALUE("10/1/20"&amp;RIGHT(BJ$1,2)),NETWORKDAYS($T594,DATEVALUE("9/30/20"&amp;RIGHT(BK$1,2)),Holidays!$J$3:$J$937),"")))),"")/(NETWORKDAYS($T594,$U594,Holidays!$J$3:$J$937)),0))</f>
        <v/>
      </c>
      <c r="BL594" s="87" t="str">
        <f>IF($Q594="","",IFERROR(IF(OR(AND($T594&gt;=DATEVALUE("10/1/20"&amp;RIGHT(BK$1,2)),$T594&lt;=DATEVALUE("9/30/20"&amp;RIGHT(BL$1,2))),AND($U594&gt;=DATEVALUE("10/1/20"&amp;RIGHT(BK$1,2)),$U594&lt;=DATEVALUE("9/30/20"&amp;RIGHT(BL$1,2))),AND($T594&lt;=DATEVALUE("10/1/20"&amp;RIGHT(BK$1,2)),$U594&gt;=DATEVALUE("9/30/20"&amp;RIGHT(BL$1,2)))),
IF(AND($T594&gt;=DATEVALUE("10/1/20"&amp;RIGHT(BK$1,2)),$U594&lt;=DATEVALUE("9/30/20"&amp;RIGHT(BL$1,2))),NETWORKDAYS($T594,$U594,Holidays!$J$3:$J$937),
IF(AND($T594&lt;DATEVALUE("10/1/20"&amp;RIGHT(BK$1,2)),$U594&lt;=DATEVALUE("9/30/20"&amp;RIGHT(BL$1,2))),NETWORKDAYS(DATEVALUE("10/1/20"&amp;RIGHT(BK$1,2)),$U594,Holidays!$J$3:$J$937),
IF($T594&lt;DATEVALUE("10/1/20"&amp;RIGHT(BK$1,2)),NETWORKDAYS(DATEVALUE("10/1/20"&amp;RIGHT(BK$1,2)),DATEVALUE("9/30/20"&amp;RIGHT(BL$1,2)),Holidays!$J$3:$J$937),
IF($T594&gt;=DATEVALUE("10/1/20"&amp;RIGHT(BK$1,2)),NETWORKDAYS($T594,DATEVALUE("9/30/20"&amp;RIGHT(BL$1,2)),Holidays!$J$3:$J$937),"")))),"")/(NETWORKDAYS($T594,$U594,Holidays!$J$3:$J$937)),0))</f>
        <v/>
      </c>
      <c r="BM594" s="87" t="str">
        <f>IF($Q594="","",IFERROR(IF(OR(AND($T594&gt;=DATEVALUE("10/1/20"&amp;RIGHT(BL$1,2)),$T594&lt;=DATEVALUE("9/30/20"&amp;RIGHT(BM$1,2))),AND($U594&gt;=DATEVALUE("10/1/20"&amp;RIGHT(BL$1,2)),$U594&lt;=DATEVALUE("9/30/20"&amp;RIGHT(BM$1,2))),AND($T594&lt;=DATEVALUE("10/1/20"&amp;RIGHT(BL$1,2)),$U594&gt;=DATEVALUE("9/30/20"&amp;RIGHT(BM$1,2)))),
IF(AND($T594&gt;=DATEVALUE("10/1/20"&amp;RIGHT(BL$1,2)),$U594&lt;=DATEVALUE("9/30/20"&amp;RIGHT(BM$1,2))),NETWORKDAYS($T594,$U594,Holidays!$J$3:$J$937),
IF(AND($T594&lt;DATEVALUE("10/1/20"&amp;RIGHT(BL$1,2)),$U594&lt;=DATEVALUE("9/30/20"&amp;RIGHT(BM$1,2))),NETWORKDAYS(DATEVALUE("10/1/20"&amp;RIGHT(BL$1,2)),$U594,Holidays!$J$3:$J$937),
IF($T594&lt;DATEVALUE("10/1/20"&amp;RIGHT(BL$1,2)),NETWORKDAYS(DATEVALUE("10/1/20"&amp;RIGHT(BL$1,2)),DATEVALUE("9/30/20"&amp;RIGHT(BM$1,2)),Holidays!$J$3:$J$937),
IF($T594&gt;=DATEVALUE("10/1/20"&amp;RIGHT(BL$1,2)),NETWORKDAYS($T594,DATEVALUE("9/30/20"&amp;RIGHT(BM$1,2)),Holidays!$J$3:$J$937),"")))),"")/(NETWORKDAYS($T594,$U594,Holidays!$J$3:$J$937)),0))</f>
        <v/>
      </c>
      <c r="BN594" s="87" t="str">
        <f>IF($Q594="","",IFERROR(IF(OR(AND($T594&gt;=DATEVALUE("10/1/20"&amp;RIGHT(BM$1,2)),$T594&lt;=DATEVALUE("9/30/20"&amp;RIGHT(BN$1,2))),AND($U594&gt;=DATEVALUE("10/1/20"&amp;RIGHT(BM$1,2)),$U594&lt;=DATEVALUE("9/30/20"&amp;RIGHT(BN$1,2))),AND($T594&lt;=DATEVALUE("10/1/20"&amp;RIGHT(BM$1,2)),$U594&gt;=DATEVALUE("9/30/20"&amp;RIGHT(BN$1,2)))),
IF(AND($T594&gt;=DATEVALUE("10/1/20"&amp;RIGHT(BM$1,2)),$U594&lt;=DATEVALUE("9/30/20"&amp;RIGHT(BN$1,2))),NETWORKDAYS($T594,$U594,Holidays!$J$3:$J$937),
IF(AND($T594&lt;DATEVALUE("10/1/20"&amp;RIGHT(BM$1,2)),$U594&lt;=DATEVALUE("9/30/20"&amp;RIGHT(BN$1,2))),NETWORKDAYS(DATEVALUE("10/1/20"&amp;RIGHT(BM$1,2)),$U594,Holidays!$J$3:$J$937),
IF($T594&lt;DATEVALUE("10/1/20"&amp;RIGHT(BM$1,2)),NETWORKDAYS(DATEVALUE("10/1/20"&amp;RIGHT(BM$1,2)),DATEVALUE("9/30/20"&amp;RIGHT(BN$1,2)),Holidays!$J$3:$J$937),
IF($T594&gt;=DATEVALUE("10/1/20"&amp;RIGHT(BM$1,2)),NETWORKDAYS($T594,DATEVALUE("9/30/20"&amp;RIGHT(BN$1,2)),Holidays!$J$3:$J$937),"")))),"")/(NETWORKDAYS($T594,$U594,Holidays!$J$3:$J$937)),0))</f>
        <v/>
      </c>
      <c r="BO594" s="87" t="str">
        <f>IF($Q594="","",IFERROR(IF(OR(AND($T594&gt;=DATEVALUE("10/1/20"&amp;RIGHT(BN$1,2)),$T594&lt;=DATEVALUE("9/30/20"&amp;RIGHT(BO$1,2))),AND($U594&gt;=DATEVALUE("10/1/20"&amp;RIGHT(BN$1,2)),$U594&lt;=DATEVALUE("9/30/20"&amp;RIGHT(BO$1,2))),AND($T594&lt;=DATEVALUE("10/1/20"&amp;RIGHT(BN$1,2)),$U594&gt;=DATEVALUE("9/30/20"&amp;RIGHT(BO$1,2)))),
IF(AND($T594&gt;=DATEVALUE("10/1/20"&amp;RIGHT(BN$1,2)),$U594&lt;=DATEVALUE("9/30/20"&amp;RIGHT(BO$1,2))),NETWORKDAYS($T594,$U594,Holidays!$J$3:$J$937),
IF(AND($T594&lt;DATEVALUE("10/1/20"&amp;RIGHT(BN$1,2)),$U594&lt;=DATEVALUE("9/30/20"&amp;RIGHT(BO$1,2))),NETWORKDAYS(DATEVALUE("10/1/20"&amp;RIGHT(BN$1,2)),$U594,Holidays!$J$3:$J$937),
IF($T594&lt;DATEVALUE("10/1/20"&amp;RIGHT(BN$1,2)),NETWORKDAYS(DATEVALUE("10/1/20"&amp;RIGHT(BN$1,2)),DATEVALUE("9/30/20"&amp;RIGHT(BO$1,2)),Holidays!$J$3:$J$937),
IF($T594&gt;=DATEVALUE("10/1/20"&amp;RIGHT(BN$1,2)),NETWORKDAYS($T594,DATEVALUE("9/30/20"&amp;RIGHT(BO$1,2)),Holidays!$J$3:$J$937),"")))),"")/(NETWORKDAYS($T594,$U594,Holidays!$J$3:$J$937)),0))</f>
        <v/>
      </c>
      <c r="BP594" s="87" t="str">
        <f>IF($Q594="","",IFERROR(IF(OR(AND($T594&gt;=DATEVALUE("10/1/20"&amp;RIGHT(BO$1,2)),$T594&lt;=DATEVALUE("9/30/20"&amp;RIGHT(BP$1,2))),AND($U594&gt;=DATEVALUE("10/1/20"&amp;RIGHT(BO$1,2)),$U594&lt;=DATEVALUE("9/30/20"&amp;RIGHT(BP$1,2))),AND($T594&lt;=DATEVALUE("10/1/20"&amp;RIGHT(BO$1,2)),$U594&gt;=DATEVALUE("9/30/20"&amp;RIGHT(BP$1,2)))),
IF(AND($T594&gt;=DATEVALUE("10/1/20"&amp;RIGHT(BO$1,2)),$U594&lt;=DATEVALUE("9/30/20"&amp;RIGHT(BP$1,2))),NETWORKDAYS($T594,$U594,Holidays!$J$3:$J$937),
IF(AND($T594&lt;DATEVALUE("10/1/20"&amp;RIGHT(BO$1,2)),$U594&lt;=DATEVALUE("9/30/20"&amp;RIGHT(BP$1,2))),NETWORKDAYS(DATEVALUE("10/1/20"&amp;RIGHT(BO$1,2)),$U594,Holidays!$J$3:$J$937),
IF($T594&lt;DATEVALUE("10/1/20"&amp;RIGHT(BO$1,2)),NETWORKDAYS(DATEVALUE("10/1/20"&amp;RIGHT(BO$1,2)),DATEVALUE("9/30/20"&amp;RIGHT(BP$1,2)),Holidays!$J$3:$J$937),
IF($T594&gt;=DATEVALUE("10/1/20"&amp;RIGHT(BO$1,2)),NETWORKDAYS($T594,DATEVALUE("9/30/20"&amp;RIGHT(BP$1,2)),Holidays!$J$3:$J$937),"")))),"")/(NETWORKDAYS($T594,$U594,Holidays!$J$3:$J$937)),0))</f>
        <v/>
      </c>
      <c r="BQ594" s="87" t="str">
        <f>IF($Q594="","",IFERROR(IF(OR(AND($T594&gt;=DATEVALUE("10/1/20"&amp;RIGHT(BP$1,2)),$T594&lt;=DATEVALUE("9/30/20"&amp;RIGHT(BQ$1,2))),AND($U594&gt;=DATEVALUE("10/1/20"&amp;RIGHT(BP$1,2)),$U594&lt;=DATEVALUE("9/30/20"&amp;RIGHT(BQ$1,2))),AND($T594&lt;=DATEVALUE("10/1/20"&amp;RIGHT(BP$1,2)),$U594&gt;=DATEVALUE("9/30/20"&amp;RIGHT(BQ$1,2)))),
IF(AND($T594&gt;=DATEVALUE("10/1/20"&amp;RIGHT(BP$1,2)),$U594&lt;=DATEVALUE("9/30/20"&amp;RIGHT(BQ$1,2))),NETWORKDAYS($T594,$U594,Holidays!$J$3:$J$937),
IF(AND($T594&lt;DATEVALUE("10/1/20"&amp;RIGHT(BP$1,2)),$U594&lt;=DATEVALUE("9/30/20"&amp;RIGHT(BQ$1,2))),NETWORKDAYS(DATEVALUE("10/1/20"&amp;RIGHT(BP$1,2)),$U594,Holidays!$J$3:$J$937),
IF($T594&lt;DATEVALUE("10/1/20"&amp;RIGHT(BP$1,2)),NETWORKDAYS(DATEVALUE("10/1/20"&amp;RIGHT(BP$1,2)),DATEVALUE("9/30/20"&amp;RIGHT(BQ$1,2)),Holidays!$J$3:$J$937),
IF($T594&gt;=DATEVALUE("10/1/20"&amp;RIGHT(BP$1,2)),NETWORKDAYS($T594,DATEVALUE("9/30/20"&amp;RIGHT(BQ$1,2)),Holidays!$J$3:$J$937),"")))),"")/(NETWORKDAYS($T594,$U594,Holidays!$J$3:$J$937)),0))</f>
        <v/>
      </c>
      <c r="BR594" s="87" t="str">
        <f>IF($Q594="","",IFERROR(IF(OR(AND($T594&gt;=DATEVALUE("10/1/20"&amp;RIGHT(BQ$1,2)),$T594&lt;=DATEVALUE("9/30/20"&amp;RIGHT(BR$1,2))),AND($U594&gt;=DATEVALUE("10/1/20"&amp;RIGHT(BQ$1,2)),$U594&lt;=DATEVALUE("9/30/20"&amp;RIGHT(BR$1,2))),AND($T594&lt;=DATEVALUE("10/1/20"&amp;RIGHT(BQ$1,2)),$U594&gt;=DATEVALUE("9/30/20"&amp;RIGHT(BR$1,2)))),
IF(AND($T594&gt;=DATEVALUE("10/1/20"&amp;RIGHT(BQ$1,2)),$U594&lt;=DATEVALUE("9/30/20"&amp;RIGHT(BR$1,2))),NETWORKDAYS($T594,$U594,Holidays!$J$3:$J$937),
IF(AND($T594&lt;DATEVALUE("10/1/20"&amp;RIGHT(BQ$1,2)),$U594&lt;=DATEVALUE("9/30/20"&amp;RIGHT(BR$1,2))),NETWORKDAYS(DATEVALUE("10/1/20"&amp;RIGHT(BQ$1,2)),$U594,Holidays!$J$3:$J$937),
IF($T594&lt;DATEVALUE("10/1/20"&amp;RIGHT(BQ$1,2)),NETWORKDAYS(DATEVALUE("10/1/20"&amp;RIGHT(BQ$1,2)),DATEVALUE("9/30/20"&amp;RIGHT(BR$1,2)),Holidays!$J$3:$J$937),
IF($T594&gt;=DATEVALUE("10/1/20"&amp;RIGHT(BQ$1,2)),NETWORKDAYS($T594,DATEVALUE("9/30/20"&amp;RIGHT(BR$1,2)),Holidays!$J$3:$J$937),"")))),"")/(NETWORKDAYS($T594,$U594,Holidays!$J$3:$J$937)),0))</f>
        <v/>
      </c>
      <c r="BS594" s="87" t="str">
        <f>IF($Q594="","",IFERROR(IF(OR(AND($T594&gt;=DATEVALUE("10/1/20"&amp;RIGHT(BR$1,2)),$T594&lt;=DATEVALUE("9/30/20"&amp;RIGHT(BS$1,2))),AND($U594&gt;=DATEVALUE("10/1/20"&amp;RIGHT(BR$1,2)),$U594&lt;=DATEVALUE("9/30/20"&amp;RIGHT(BS$1,2))),AND($T594&lt;=DATEVALUE("10/1/20"&amp;RIGHT(BR$1,2)),$U594&gt;=DATEVALUE("9/30/20"&amp;RIGHT(BS$1,2)))),
IF(AND($T594&gt;=DATEVALUE("10/1/20"&amp;RIGHT(BR$1,2)),$U594&lt;=DATEVALUE("9/30/20"&amp;RIGHT(BS$1,2))),NETWORKDAYS($T594,$U594,Holidays!$J$3:$J$937),
IF(AND($T594&lt;DATEVALUE("10/1/20"&amp;RIGHT(BR$1,2)),$U594&lt;=DATEVALUE("9/30/20"&amp;RIGHT(BS$1,2))),NETWORKDAYS(DATEVALUE("10/1/20"&amp;RIGHT(BR$1,2)),$U594,Holidays!$J$3:$J$937),
IF($T594&lt;DATEVALUE("10/1/20"&amp;RIGHT(BR$1,2)),NETWORKDAYS(DATEVALUE("10/1/20"&amp;RIGHT(BR$1,2)),DATEVALUE("9/30/20"&amp;RIGHT(BS$1,2)),Holidays!$J$3:$J$937),
IF($T594&gt;=DATEVALUE("10/1/20"&amp;RIGHT(BR$1,2)),NETWORKDAYS($T594,DATEVALUE("9/30/20"&amp;RIGHT(BS$1,2)),Holidays!$J$3:$J$937),"")))),"")/(NETWORKDAYS($T594,$U594,Holidays!$J$3:$J$937)),0))</f>
        <v/>
      </c>
      <c r="BT594" s="87" t="str">
        <f>IF($Q594="","",IFERROR(IF(OR(AND($T594&gt;=DATEVALUE("10/1/20"&amp;RIGHT(BS$1,2)),$T594&lt;=DATEVALUE("9/30/20"&amp;RIGHT(BT$1,2))),AND($U594&gt;=DATEVALUE("10/1/20"&amp;RIGHT(BS$1,2)),$U594&lt;=DATEVALUE("9/30/20"&amp;RIGHT(BT$1,2))),AND($T594&lt;=DATEVALUE("10/1/20"&amp;RIGHT(BS$1,2)),$U594&gt;=DATEVALUE("9/30/20"&amp;RIGHT(BT$1,2)))),
IF(AND($T594&gt;=DATEVALUE("10/1/20"&amp;RIGHT(BS$1,2)),$U594&lt;=DATEVALUE("9/30/20"&amp;RIGHT(BT$1,2))),NETWORKDAYS($T594,$U594,Holidays!$J$3:$J$937),
IF(AND($T594&lt;DATEVALUE("10/1/20"&amp;RIGHT(BS$1,2)),$U594&lt;=DATEVALUE("9/30/20"&amp;RIGHT(BT$1,2))),NETWORKDAYS(DATEVALUE("10/1/20"&amp;RIGHT(BS$1,2)),$U594,Holidays!$J$3:$J$937),
IF($T594&lt;DATEVALUE("10/1/20"&amp;RIGHT(BS$1,2)),NETWORKDAYS(DATEVALUE("10/1/20"&amp;RIGHT(BS$1,2)),DATEVALUE("9/30/20"&amp;RIGHT(BT$1,2)),Holidays!$J$3:$J$937),
IF($T594&gt;=DATEVALUE("10/1/20"&amp;RIGHT(BS$1,2)),NETWORKDAYS($T594,DATEVALUE("9/30/20"&amp;RIGHT(BT$1,2)),Holidays!$J$3:$J$937),"")))),"")/(NETWORKDAYS($T594,$U594,Holidays!$J$3:$J$937)),0))</f>
        <v/>
      </c>
      <c r="BU594" s="87" t="str">
        <f>IF($Q594="","",IFERROR(IF(OR(AND($T594&gt;=DATEVALUE("10/1/20"&amp;RIGHT(BT$1,2)),$T594&lt;=DATEVALUE("9/30/20"&amp;RIGHT(BU$1,2))),AND($U594&gt;=DATEVALUE("10/1/20"&amp;RIGHT(BT$1,2)),$U594&lt;=DATEVALUE("9/30/20"&amp;RIGHT(BU$1,2))),AND($T594&lt;=DATEVALUE("10/1/20"&amp;RIGHT(BT$1,2)),$U594&gt;=DATEVALUE("9/30/20"&amp;RIGHT(BU$1,2)))),
IF(AND($T594&gt;=DATEVALUE("10/1/20"&amp;RIGHT(BT$1,2)),$U594&lt;=DATEVALUE("9/30/20"&amp;RIGHT(BU$1,2))),NETWORKDAYS($T594,$U594,Holidays!$J$3:$J$937),
IF(AND($T594&lt;DATEVALUE("10/1/20"&amp;RIGHT(BT$1,2)),$U594&lt;=DATEVALUE("9/30/20"&amp;RIGHT(BU$1,2))),NETWORKDAYS(DATEVALUE("10/1/20"&amp;RIGHT(BT$1,2)),$U594,Holidays!$J$3:$J$937),
IF($T594&lt;DATEVALUE("10/1/20"&amp;RIGHT(BT$1,2)),NETWORKDAYS(DATEVALUE("10/1/20"&amp;RIGHT(BT$1,2)),DATEVALUE("9/30/20"&amp;RIGHT(BU$1,2)),Holidays!$J$3:$J$937),
IF($T594&gt;=DATEVALUE("10/1/20"&amp;RIGHT(BT$1,2)),NETWORKDAYS($T594,DATEVALUE("9/30/20"&amp;RIGHT(BU$1,2)),Holidays!$J$3:$J$937),"")))),"")/(NETWORKDAYS($T594,$U594,Holidays!$J$3:$J$937)),0))</f>
        <v/>
      </c>
      <c r="BV594" s="87" t="str">
        <f>IF($Q594="","",IFERROR(IF(OR(AND($T594&gt;=DATEVALUE("10/1/20"&amp;RIGHT(BU$1,2)),$T594&lt;=DATEVALUE("9/30/20"&amp;RIGHT(BV$1,2))),AND($U594&gt;=DATEVALUE("10/1/20"&amp;RIGHT(BU$1,2)),$U594&lt;=DATEVALUE("9/30/20"&amp;RIGHT(BV$1,2))),AND($T594&lt;=DATEVALUE("10/1/20"&amp;RIGHT(BU$1,2)),$U594&gt;=DATEVALUE("9/30/20"&amp;RIGHT(BV$1,2)))),
IF(AND($T594&gt;=DATEVALUE("10/1/20"&amp;RIGHT(BU$1,2)),$U594&lt;=DATEVALUE("9/30/20"&amp;RIGHT(BV$1,2))),NETWORKDAYS($T594,$U594,Holidays!$J$3:$J$937),
IF(AND($T594&lt;DATEVALUE("10/1/20"&amp;RIGHT(BU$1,2)),$U594&lt;=DATEVALUE("9/30/20"&amp;RIGHT(BV$1,2))),NETWORKDAYS(DATEVALUE("10/1/20"&amp;RIGHT(BU$1,2)),$U594,Holidays!$J$3:$J$937),
IF($T594&lt;DATEVALUE("10/1/20"&amp;RIGHT(BU$1,2)),NETWORKDAYS(DATEVALUE("10/1/20"&amp;RIGHT(BU$1,2)),DATEVALUE("9/30/20"&amp;RIGHT(BV$1,2)),Holidays!$J$3:$J$937),
IF($T594&gt;=DATEVALUE("10/1/20"&amp;RIGHT(BU$1,2)),NETWORKDAYS($T594,DATEVALUE("9/30/20"&amp;RIGHT(BV$1,2)),Holidays!$J$3:$J$937),"")))),"")/(NETWORKDAYS($T594,$U594,Holidays!$J$3:$J$937)),0))</f>
        <v/>
      </c>
      <c r="BW594" s="87" t="str">
        <f>IF($Q594="","",IFERROR(IF(OR(AND($T594&gt;=DATEVALUE("10/1/20"&amp;RIGHT(BV$1,2)),$T594&lt;=DATEVALUE("9/30/20"&amp;RIGHT(BW$1,2))),AND($U594&gt;=DATEVALUE("10/1/20"&amp;RIGHT(BV$1,2)),$U594&lt;=DATEVALUE("9/30/20"&amp;RIGHT(BW$1,2))),AND($T594&lt;=DATEVALUE("10/1/20"&amp;RIGHT(BV$1,2)),$U594&gt;=DATEVALUE("9/30/20"&amp;RIGHT(BW$1,2)))),
IF(AND($T594&gt;=DATEVALUE("10/1/20"&amp;RIGHT(BV$1,2)),$U594&lt;=DATEVALUE("9/30/20"&amp;RIGHT(BW$1,2))),NETWORKDAYS($T594,$U594,Holidays!$J$3:$J$937),
IF(AND($T594&lt;DATEVALUE("10/1/20"&amp;RIGHT(BV$1,2)),$U594&lt;=DATEVALUE("9/30/20"&amp;RIGHT(BW$1,2))),NETWORKDAYS(DATEVALUE("10/1/20"&amp;RIGHT(BV$1,2)),$U594,Holidays!$J$3:$J$937),
IF($T594&lt;DATEVALUE("10/1/20"&amp;RIGHT(BV$1,2)),NETWORKDAYS(DATEVALUE("10/1/20"&amp;RIGHT(BV$1,2)),DATEVALUE("9/30/20"&amp;RIGHT(BW$1,2)),Holidays!$J$3:$J$937),
IF($T594&gt;=DATEVALUE("10/1/20"&amp;RIGHT(BV$1,2)),NETWORKDAYS($T594,DATEVALUE("9/30/20"&amp;RIGHT(BW$1,2)),Holidays!$J$3:$J$937),"")))),"")/(NETWORKDAYS($T594,$U594,Holidays!$J$3:$J$937)),0))</f>
        <v/>
      </c>
      <c r="BX594" s="87" t="str">
        <f>IF($Q594="","",IFERROR(IF(OR(AND($T594&gt;=DATEVALUE("10/1/20"&amp;RIGHT(BW$1,2)),$T594&lt;=DATEVALUE("9/30/20"&amp;RIGHT(BX$1,2))),AND($U594&gt;=DATEVALUE("10/1/20"&amp;RIGHT(BW$1,2)),$U594&lt;=DATEVALUE("9/30/20"&amp;RIGHT(BX$1,2))),AND($T594&lt;=DATEVALUE("10/1/20"&amp;RIGHT(BW$1,2)),$U594&gt;=DATEVALUE("9/30/20"&amp;RIGHT(BX$1,2)))),
IF(AND($T594&gt;=DATEVALUE("10/1/20"&amp;RIGHT(BW$1,2)),$U594&lt;=DATEVALUE("9/30/20"&amp;RIGHT(BX$1,2))),NETWORKDAYS($T594,$U594,Holidays!$J$3:$J$937),
IF(AND($T594&lt;DATEVALUE("10/1/20"&amp;RIGHT(BW$1,2)),$U594&lt;=DATEVALUE("9/30/20"&amp;RIGHT(BX$1,2))),NETWORKDAYS(DATEVALUE("10/1/20"&amp;RIGHT(BW$1,2)),$U594,Holidays!$J$3:$J$937),
IF($T594&lt;DATEVALUE("10/1/20"&amp;RIGHT(BW$1,2)),NETWORKDAYS(DATEVALUE("10/1/20"&amp;RIGHT(BW$1,2)),DATEVALUE("9/30/20"&amp;RIGHT(BX$1,2)),Holidays!$J$3:$J$937),
IF($T594&gt;=DATEVALUE("10/1/20"&amp;RIGHT(BW$1,2)),NETWORKDAYS($T594,DATEVALUE("9/30/20"&amp;RIGHT(BX$1,2)),Holidays!$J$3:$J$937),"")))),"")/(NETWORKDAYS($T594,$U594,Holidays!$J$3:$J$937)),0))</f>
        <v/>
      </c>
      <c r="BY594" s="87" t="str">
        <f>IF($Q594="","",IFERROR(IF(OR(AND($T594&gt;=DATEVALUE("10/1/20"&amp;RIGHT(BX$1,2)),$T594&lt;=DATEVALUE("9/30/20"&amp;RIGHT(BY$1,2))),AND($U594&gt;=DATEVALUE("10/1/20"&amp;RIGHT(BX$1,2)),$U594&lt;=DATEVALUE("9/30/20"&amp;RIGHT(BY$1,2))),AND($T594&lt;=DATEVALUE("10/1/20"&amp;RIGHT(BX$1,2)),$U594&gt;=DATEVALUE("9/30/20"&amp;RIGHT(BY$1,2)))),
IF(AND($T594&gt;=DATEVALUE("10/1/20"&amp;RIGHT(BX$1,2)),$U594&lt;=DATEVALUE("9/30/20"&amp;RIGHT(BY$1,2))),NETWORKDAYS($T594,$U594,Holidays!$J$3:$J$937),
IF(AND($T594&lt;DATEVALUE("10/1/20"&amp;RIGHT(BX$1,2)),$U594&lt;=DATEVALUE("9/30/20"&amp;RIGHT(BY$1,2))),NETWORKDAYS(DATEVALUE("10/1/20"&amp;RIGHT(BX$1,2)),$U594,Holidays!$J$3:$J$937),
IF($T594&lt;DATEVALUE("10/1/20"&amp;RIGHT(BX$1,2)),NETWORKDAYS(DATEVALUE("10/1/20"&amp;RIGHT(BX$1,2)),DATEVALUE("9/30/20"&amp;RIGHT(BY$1,2)),Holidays!$J$3:$J$937),
IF($T594&gt;=DATEVALUE("10/1/20"&amp;RIGHT(BX$1,2)),NETWORKDAYS($T594,DATEVALUE("9/30/20"&amp;RIGHT(BY$1,2)),Holidays!$J$3:$J$937),"")))),"")/(NETWORKDAYS($T594,$U594,Holidays!$J$3:$J$937)),0))</f>
        <v/>
      </c>
      <c r="BZ594" s="87" t="str">
        <f>IF($Q594="","",IFERROR(IF(OR(AND($T594&gt;=DATEVALUE("10/1/20"&amp;RIGHT(BY$1,2)),$T594&lt;=DATEVALUE("9/30/20"&amp;RIGHT(BZ$1,2))),AND($U594&gt;=DATEVALUE("10/1/20"&amp;RIGHT(BY$1,2)),$U594&lt;=DATEVALUE("9/30/20"&amp;RIGHT(BZ$1,2))),AND($T594&lt;=DATEVALUE("10/1/20"&amp;RIGHT(BY$1,2)),$U594&gt;=DATEVALUE("9/30/20"&amp;RIGHT(BZ$1,2)))),
IF(AND($T594&gt;=DATEVALUE("10/1/20"&amp;RIGHT(BY$1,2)),$U594&lt;=DATEVALUE("9/30/20"&amp;RIGHT(BZ$1,2))),NETWORKDAYS($T594,$U594,Holidays!$J$3:$J$937),
IF(AND($T594&lt;DATEVALUE("10/1/20"&amp;RIGHT(BY$1,2)),$U594&lt;=DATEVALUE("9/30/20"&amp;RIGHT(BZ$1,2))),NETWORKDAYS(DATEVALUE("10/1/20"&amp;RIGHT(BY$1,2)),$U594,Holidays!$J$3:$J$937),
IF($T594&lt;DATEVALUE("10/1/20"&amp;RIGHT(BY$1,2)),NETWORKDAYS(DATEVALUE("10/1/20"&amp;RIGHT(BY$1,2)),DATEVALUE("9/30/20"&amp;RIGHT(BZ$1,2)),Holidays!$J$3:$J$937),
IF($T594&gt;=DATEVALUE("10/1/20"&amp;RIGHT(BY$1,2)),NETWORKDAYS($T594,DATEVALUE("9/30/20"&amp;RIGHT(BZ$1,2)),Holidays!$J$3:$J$937),"")))),"")/(NETWORKDAYS($T594,$U594,Holidays!$J$3:$J$937)),0))</f>
        <v/>
      </c>
      <c r="CA594" s="87" t="str">
        <f>IF($Q594="","",IFERROR(IF(OR(AND($T594&gt;=DATEVALUE("10/1/20"&amp;RIGHT(BZ$1,2)),$T594&lt;=DATEVALUE("9/30/20"&amp;RIGHT(CA$1,2))),AND($U594&gt;=DATEVALUE("10/1/20"&amp;RIGHT(BZ$1,2)),$U594&lt;=DATEVALUE("9/30/20"&amp;RIGHT(CA$1,2))),AND($T594&lt;=DATEVALUE("10/1/20"&amp;RIGHT(BZ$1,2)),$U594&gt;=DATEVALUE("9/30/20"&amp;RIGHT(CA$1,2)))),
IF(AND($T594&gt;=DATEVALUE("10/1/20"&amp;RIGHT(BZ$1,2)),$U594&lt;=DATEVALUE("9/30/20"&amp;RIGHT(CA$1,2))),NETWORKDAYS($T594,$U594,Holidays!$J$3:$J$937),
IF(AND($T594&lt;DATEVALUE("10/1/20"&amp;RIGHT(BZ$1,2)),$U594&lt;=DATEVALUE("9/30/20"&amp;RIGHT(CA$1,2))),NETWORKDAYS(DATEVALUE("10/1/20"&amp;RIGHT(BZ$1,2)),$U594,Holidays!$J$3:$J$937),
IF($T594&lt;DATEVALUE("10/1/20"&amp;RIGHT(BZ$1,2)),NETWORKDAYS(DATEVALUE("10/1/20"&amp;RIGHT(BZ$1,2)),DATEVALUE("9/30/20"&amp;RIGHT(CA$1,2)),Holidays!$J$3:$J$937),
IF($T594&gt;=DATEVALUE("10/1/20"&amp;RIGHT(BZ$1,2)),NETWORKDAYS($T594,DATEVALUE("9/30/20"&amp;RIGHT(CA$1,2)),Holidays!$J$3:$J$937),"")))),"")/(NETWORKDAYS($T594,$U594,Holidays!$J$3:$J$937)),0))</f>
        <v/>
      </c>
      <c r="CB594" s="87" t="str">
        <f>IF($Q594="","",IFERROR(IF(OR(AND($T594&gt;=DATEVALUE("10/1/20"&amp;RIGHT(CA$1,2)),$T594&lt;=DATEVALUE("9/30/20"&amp;RIGHT(CB$1,2))),AND($U594&gt;=DATEVALUE("10/1/20"&amp;RIGHT(CA$1,2)),$U594&lt;=DATEVALUE("9/30/20"&amp;RIGHT(CB$1,2))),AND($T594&lt;=DATEVALUE("10/1/20"&amp;RIGHT(CA$1,2)),$U594&gt;=DATEVALUE("9/30/20"&amp;RIGHT(CB$1,2)))),
IF(AND($T594&gt;=DATEVALUE("10/1/20"&amp;RIGHT(CA$1,2)),$U594&lt;=DATEVALUE("9/30/20"&amp;RIGHT(CB$1,2))),NETWORKDAYS($T594,$U594,Holidays!$J$3:$J$937),
IF(AND($T594&lt;DATEVALUE("10/1/20"&amp;RIGHT(CA$1,2)),$U594&lt;=DATEVALUE("9/30/20"&amp;RIGHT(CB$1,2))),NETWORKDAYS(DATEVALUE("10/1/20"&amp;RIGHT(CA$1,2)),$U594,Holidays!$J$3:$J$937),
IF($T594&lt;DATEVALUE("10/1/20"&amp;RIGHT(CA$1,2)),NETWORKDAYS(DATEVALUE("10/1/20"&amp;RIGHT(CA$1,2)),DATEVALUE("9/30/20"&amp;RIGHT(CB$1,2)),Holidays!$J$3:$J$937),
IF($T594&gt;=DATEVALUE("10/1/20"&amp;RIGHT(CA$1,2)),NETWORKDAYS($T594,DATEVALUE("9/30/20"&amp;RIGHT(CB$1,2)),Holidays!$J$3:$J$937),"")))),"")/(NETWORKDAYS($T594,$U594,Holidays!$J$3:$J$937)),0))</f>
        <v/>
      </c>
    </row>
    <row r="595" spans="1:80">
      <c r="A595" s="97"/>
      <c r="B595" s="98" t="str">
        <f ca="1">IF(NOT($A595=""),OFFSET('WBS Reference &amp; User Procedure'!$A$1,MATCH($A595,'WBS Reference &amp; User Procedure'!$A:$A,0)-1,1),"")</f>
        <v/>
      </c>
      <c r="D595" s="97"/>
      <c r="I595" s="78"/>
      <c r="T595" s="104" t="str">
        <f>IF(NOT(Q595=""),IF(NOT($S595=""),$S595,#REF!),"")</f>
        <v/>
      </c>
      <c r="U595" s="104" t="str">
        <f>IF(NOT(Q595=""),WORKDAY(T595,Q595,Holidays!$J$3:$J$937),"")</f>
        <v/>
      </c>
      <c r="V595" s="104"/>
      <c r="W595" s="104"/>
      <c r="X595" s="101" t="str">
        <f t="shared" si="123"/>
        <v/>
      </c>
      <c r="AL595" s="87" t="str">
        <f t="shared" ca="1" si="120"/>
        <v/>
      </c>
      <c r="AN595" s="87" t="str">
        <f t="shared" ca="1" si="130"/>
        <v/>
      </c>
      <c r="AO595" s="87" t="str">
        <f t="shared" ca="1" si="130"/>
        <v/>
      </c>
      <c r="AP595" s="87" t="str">
        <f t="shared" ca="1" si="130"/>
        <v/>
      </c>
      <c r="AQ595" s="87" t="str">
        <f t="shared" ca="1" si="130"/>
        <v/>
      </c>
      <c r="AR595" s="87" t="str">
        <f t="shared" ca="1" si="130"/>
        <v/>
      </c>
      <c r="AS595" s="87" t="str">
        <f t="shared" ca="1" si="130"/>
        <v/>
      </c>
      <c r="AT595" s="87" t="str">
        <f t="shared" ca="1" si="130"/>
        <v/>
      </c>
      <c r="AU595" s="87" t="str">
        <f t="shared" ca="1" si="130"/>
        <v/>
      </c>
      <c r="AV595" s="87" t="str">
        <f t="shared" ca="1" si="130"/>
        <v/>
      </c>
      <c r="AW595" s="87" t="str">
        <f t="shared" ca="1" si="130"/>
        <v/>
      </c>
      <c r="AX595" s="87" t="str">
        <f t="shared" ca="1" si="131"/>
        <v/>
      </c>
      <c r="AY595" s="87" t="str">
        <f t="shared" ca="1" si="131"/>
        <v/>
      </c>
      <c r="AZ595" s="87" t="str">
        <f t="shared" ca="1" si="131"/>
        <v/>
      </c>
      <c r="BA595" s="87" t="str">
        <f t="shared" ca="1" si="131"/>
        <v/>
      </c>
      <c r="BB595" s="87" t="str">
        <f t="shared" ca="1" si="131"/>
        <v/>
      </c>
      <c r="BC595" s="87" t="str">
        <f t="shared" ca="1" si="131"/>
        <v/>
      </c>
      <c r="BD595" s="87" t="str">
        <f t="shared" ca="1" si="131"/>
        <v/>
      </c>
      <c r="BE595" s="87" t="str">
        <f t="shared" ca="1" si="131"/>
        <v/>
      </c>
      <c r="BF595" s="87" t="str">
        <f t="shared" ca="1" si="131"/>
        <v/>
      </c>
      <c r="BG595" s="87" t="str">
        <f t="shared" ca="1" si="131"/>
        <v/>
      </c>
      <c r="BI595" s="87" t="str">
        <f>IF($Q595="","",IFERROR(IF(OR(AND($T595&gt;=DATEVALUE("10/1/20"&amp;RIGHT(BH$1,2)),$T595&lt;=DATEVALUE("9/30/20"&amp;RIGHT(BI$1,2))),AND($U595&gt;=DATEVALUE("10/1/20"&amp;RIGHT(BH$1,2)),$U595&lt;=DATEVALUE("9/30/20"&amp;RIGHT(BI$1,2))),AND($T595&lt;=DATEVALUE("10/1/20"&amp;RIGHT(BH$1,2)),$U595&gt;=DATEVALUE("9/30/20"&amp;RIGHT(BI$1,2)))),
IF(AND($T595&gt;=DATEVALUE("10/1/20"&amp;RIGHT(BH$1,2)),$U595&lt;=DATEVALUE("9/30/20"&amp;RIGHT(BI$1,2))),NETWORKDAYS($T595,$U595,Holidays!$J$3:$J$937),
IF(AND($T595&lt;DATEVALUE("10/1/20"&amp;RIGHT(BH$1,2)),$U595&lt;=DATEVALUE("9/30/20"&amp;RIGHT(BI$1,2))),NETWORKDAYS(DATEVALUE("10/1/20"&amp;RIGHT(BH$1,2)),$U595,Holidays!$J$3:$J$937),
IF($T595&lt;DATEVALUE("10/1/20"&amp;RIGHT(BH$1,2)),NETWORKDAYS(DATEVALUE("10/1/20"&amp;RIGHT(BH$1,2)),DATEVALUE("9/30/20"&amp;RIGHT(BI$1,2)),Holidays!$J$3:$J$937),
IF($T595&gt;=DATEVALUE("10/1/20"&amp;RIGHT(BH$1,2)),NETWORKDAYS($T595,DATEVALUE("9/30/20"&amp;RIGHT(BI$1,2)),Holidays!$J$3:$J$937),"")))),"")/(NETWORKDAYS($T595,$U595,Holidays!$J$3:$J$937)),0))</f>
        <v/>
      </c>
      <c r="BJ595" s="87" t="str">
        <f>IF($Q595="","",IFERROR(IF(OR(AND($T595&gt;=DATEVALUE("10/1/20"&amp;RIGHT(BI$1,2)),$T595&lt;=DATEVALUE("9/30/20"&amp;RIGHT(BJ$1,2))),AND($U595&gt;=DATEVALUE("10/1/20"&amp;RIGHT(BI$1,2)),$U595&lt;=DATEVALUE("9/30/20"&amp;RIGHT(BJ$1,2))),AND($T595&lt;=DATEVALUE("10/1/20"&amp;RIGHT(BI$1,2)),$U595&gt;=DATEVALUE("9/30/20"&amp;RIGHT(BJ$1,2)))),
IF(AND($T595&gt;=DATEVALUE("10/1/20"&amp;RIGHT(BI$1,2)),$U595&lt;=DATEVALUE("9/30/20"&amp;RIGHT(BJ$1,2))),NETWORKDAYS($T595,$U595,Holidays!$J$3:$J$937),
IF(AND($T595&lt;DATEVALUE("10/1/20"&amp;RIGHT(BI$1,2)),$U595&lt;=DATEVALUE("9/30/20"&amp;RIGHT(BJ$1,2))),NETWORKDAYS(DATEVALUE("10/1/20"&amp;RIGHT(BI$1,2)),$U595,Holidays!$J$3:$J$937),
IF($T595&lt;DATEVALUE("10/1/20"&amp;RIGHT(BI$1,2)),NETWORKDAYS(DATEVALUE("10/1/20"&amp;RIGHT(BI$1,2)),DATEVALUE("9/30/20"&amp;RIGHT(BJ$1,2)),Holidays!$J$3:$J$937),
IF($T595&gt;=DATEVALUE("10/1/20"&amp;RIGHT(BI$1,2)),NETWORKDAYS($T595,DATEVALUE("9/30/20"&amp;RIGHT(BJ$1,2)),Holidays!$J$3:$J$937),"")))),"")/(NETWORKDAYS($T595,$U595,Holidays!$J$3:$J$937)),0))</f>
        <v/>
      </c>
      <c r="BK595" s="87" t="str">
        <f>IF($Q595="","",IFERROR(IF(OR(AND($T595&gt;=DATEVALUE("10/1/20"&amp;RIGHT(BJ$1,2)),$T595&lt;=DATEVALUE("9/30/20"&amp;RIGHT(BK$1,2))),AND($U595&gt;=DATEVALUE("10/1/20"&amp;RIGHT(BJ$1,2)),$U595&lt;=DATEVALUE("9/30/20"&amp;RIGHT(BK$1,2))),AND($T595&lt;=DATEVALUE("10/1/20"&amp;RIGHT(BJ$1,2)),$U595&gt;=DATEVALUE("9/30/20"&amp;RIGHT(BK$1,2)))),
IF(AND($T595&gt;=DATEVALUE("10/1/20"&amp;RIGHT(BJ$1,2)),$U595&lt;=DATEVALUE("9/30/20"&amp;RIGHT(BK$1,2))),NETWORKDAYS($T595,$U595,Holidays!$J$3:$J$937),
IF(AND($T595&lt;DATEVALUE("10/1/20"&amp;RIGHT(BJ$1,2)),$U595&lt;=DATEVALUE("9/30/20"&amp;RIGHT(BK$1,2))),NETWORKDAYS(DATEVALUE("10/1/20"&amp;RIGHT(BJ$1,2)),$U595,Holidays!$J$3:$J$937),
IF($T595&lt;DATEVALUE("10/1/20"&amp;RIGHT(BJ$1,2)),NETWORKDAYS(DATEVALUE("10/1/20"&amp;RIGHT(BJ$1,2)),DATEVALUE("9/30/20"&amp;RIGHT(BK$1,2)),Holidays!$J$3:$J$937),
IF($T595&gt;=DATEVALUE("10/1/20"&amp;RIGHT(BJ$1,2)),NETWORKDAYS($T595,DATEVALUE("9/30/20"&amp;RIGHT(BK$1,2)),Holidays!$J$3:$J$937),"")))),"")/(NETWORKDAYS($T595,$U595,Holidays!$J$3:$J$937)),0))</f>
        <v/>
      </c>
      <c r="BL595" s="87" t="str">
        <f>IF($Q595="","",IFERROR(IF(OR(AND($T595&gt;=DATEVALUE("10/1/20"&amp;RIGHT(BK$1,2)),$T595&lt;=DATEVALUE("9/30/20"&amp;RIGHT(BL$1,2))),AND($U595&gt;=DATEVALUE("10/1/20"&amp;RIGHT(BK$1,2)),$U595&lt;=DATEVALUE("9/30/20"&amp;RIGHT(BL$1,2))),AND($T595&lt;=DATEVALUE("10/1/20"&amp;RIGHT(BK$1,2)),$U595&gt;=DATEVALUE("9/30/20"&amp;RIGHT(BL$1,2)))),
IF(AND($T595&gt;=DATEVALUE("10/1/20"&amp;RIGHT(BK$1,2)),$U595&lt;=DATEVALUE("9/30/20"&amp;RIGHT(BL$1,2))),NETWORKDAYS($T595,$U595,Holidays!$J$3:$J$937),
IF(AND($T595&lt;DATEVALUE("10/1/20"&amp;RIGHT(BK$1,2)),$U595&lt;=DATEVALUE("9/30/20"&amp;RIGHT(BL$1,2))),NETWORKDAYS(DATEVALUE("10/1/20"&amp;RIGHT(BK$1,2)),$U595,Holidays!$J$3:$J$937),
IF($T595&lt;DATEVALUE("10/1/20"&amp;RIGHT(BK$1,2)),NETWORKDAYS(DATEVALUE("10/1/20"&amp;RIGHT(BK$1,2)),DATEVALUE("9/30/20"&amp;RIGHT(BL$1,2)),Holidays!$J$3:$J$937),
IF($T595&gt;=DATEVALUE("10/1/20"&amp;RIGHT(BK$1,2)),NETWORKDAYS($T595,DATEVALUE("9/30/20"&amp;RIGHT(BL$1,2)),Holidays!$J$3:$J$937),"")))),"")/(NETWORKDAYS($T595,$U595,Holidays!$J$3:$J$937)),0))</f>
        <v/>
      </c>
      <c r="BM595" s="87" t="str">
        <f>IF($Q595="","",IFERROR(IF(OR(AND($T595&gt;=DATEVALUE("10/1/20"&amp;RIGHT(BL$1,2)),$T595&lt;=DATEVALUE("9/30/20"&amp;RIGHT(BM$1,2))),AND($U595&gt;=DATEVALUE("10/1/20"&amp;RIGHT(BL$1,2)),$U595&lt;=DATEVALUE("9/30/20"&amp;RIGHT(BM$1,2))),AND($T595&lt;=DATEVALUE("10/1/20"&amp;RIGHT(BL$1,2)),$U595&gt;=DATEVALUE("9/30/20"&amp;RIGHT(BM$1,2)))),
IF(AND($T595&gt;=DATEVALUE("10/1/20"&amp;RIGHT(BL$1,2)),$U595&lt;=DATEVALUE("9/30/20"&amp;RIGHT(BM$1,2))),NETWORKDAYS($T595,$U595,Holidays!$J$3:$J$937),
IF(AND($T595&lt;DATEVALUE("10/1/20"&amp;RIGHT(BL$1,2)),$U595&lt;=DATEVALUE("9/30/20"&amp;RIGHT(BM$1,2))),NETWORKDAYS(DATEVALUE("10/1/20"&amp;RIGHT(BL$1,2)),$U595,Holidays!$J$3:$J$937),
IF($T595&lt;DATEVALUE("10/1/20"&amp;RIGHT(BL$1,2)),NETWORKDAYS(DATEVALUE("10/1/20"&amp;RIGHT(BL$1,2)),DATEVALUE("9/30/20"&amp;RIGHT(BM$1,2)),Holidays!$J$3:$J$937),
IF($T595&gt;=DATEVALUE("10/1/20"&amp;RIGHT(BL$1,2)),NETWORKDAYS($T595,DATEVALUE("9/30/20"&amp;RIGHT(BM$1,2)),Holidays!$J$3:$J$937),"")))),"")/(NETWORKDAYS($T595,$U595,Holidays!$J$3:$J$937)),0))</f>
        <v/>
      </c>
      <c r="BN595" s="87" t="str">
        <f>IF($Q595="","",IFERROR(IF(OR(AND($T595&gt;=DATEVALUE("10/1/20"&amp;RIGHT(BM$1,2)),$T595&lt;=DATEVALUE("9/30/20"&amp;RIGHT(BN$1,2))),AND($U595&gt;=DATEVALUE("10/1/20"&amp;RIGHT(BM$1,2)),$U595&lt;=DATEVALUE("9/30/20"&amp;RIGHT(BN$1,2))),AND($T595&lt;=DATEVALUE("10/1/20"&amp;RIGHT(BM$1,2)),$U595&gt;=DATEVALUE("9/30/20"&amp;RIGHT(BN$1,2)))),
IF(AND($T595&gt;=DATEVALUE("10/1/20"&amp;RIGHT(BM$1,2)),$U595&lt;=DATEVALUE("9/30/20"&amp;RIGHT(BN$1,2))),NETWORKDAYS($T595,$U595,Holidays!$J$3:$J$937),
IF(AND($T595&lt;DATEVALUE("10/1/20"&amp;RIGHT(BM$1,2)),$U595&lt;=DATEVALUE("9/30/20"&amp;RIGHT(BN$1,2))),NETWORKDAYS(DATEVALUE("10/1/20"&amp;RIGHT(BM$1,2)),$U595,Holidays!$J$3:$J$937),
IF($T595&lt;DATEVALUE("10/1/20"&amp;RIGHT(BM$1,2)),NETWORKDAYS(DATEVALUE("10/1/20"&amp;RIGHT(BM$1,2)),DATEVALUE("9/30/20"&amp;RIGHT(BN$1,2)),Holidays!$J$3:$J$937),
IF($T595&gt;=DATEVALUE("10/1/20"&amp;RIGHT(BM$1,2)),NETWORKDAYS($T595,DATEVALUE("9/30/20"&amp;RIGHT(BN$1,2)),Holidays!$J$3:$J$937),"")))),"")/(NETWORKDAYS($T595,$U595,Holidays!$J$3:$J$937)),0))</f>
        <v/>
      </c>
      <c r="BO595" s="87" t="str">
        <f>IF($Q595="","",IFERROR(IF(OR(AND($T595&gt;=DATEVALUE("10/1/20"&amp;RIGHT(BN$1,2)),$T595&lt;=DATEVALUE("9/30/20"&amp;RIGHT(BO$1,2))),AND($U595&gt;=DATEVALUE("10/1/20"&amp;RIGHT(BN$1,2)),$U595&lt;=DATEVALUE("9/30/20"&amp;RIGHT(BO$1,2))),AND($T595&lt;=DATEVALUE("10/1/20"&amp;RIGHT(BN$1,2)),$U595&gt;=DATEVALUE("9/30/20"&amp;RIGHT(BO$1,2)))),
IF(AND($T595&gt;=DATEVALUE("10/1/20"&amp;RIGHT(BN$1,2)),$U595&lt;=DATEVALUE("9/30/20"&amp;RIGHT(BO$1,2))),NETWORKDAYS($T595,$U595,Holidays!$J$3:$J$937),
IF(AND($T595&lt;DATEVALUE("10/1/20"&amp;RIGHT(BN$1,2)),$U595&lt;=DATEVALUE("9/30/20"&amp;RIGHT(BO$1,2))),NETWORKDAYS(DATEVALUE("10/1/20"&amp;RIGHT(BN$1,2)),$U595,Holidays!$J$3:$J$937),
IF($T595&lt;DATEVALUE("10/1/20"&amp;RIGHT(BN$1,2)),NETWORKDAYS(DATEVALUE("10/1/20"&amp;RIGHT(BN$1,2)),DATEVALUE("9/30/20"&amp;RIGHT(BO$1,2)),Holidays!$J$3:$J$937),
IF($T595&gt;=DATEVALUE("10/1/20"&amp;RIGHT(BN$1,2)),NETWORKDAYS($T595,DATEVALUE("9/30/20"&amp;RIGHT(BO$1,2)),Holidays!$J$3:$J$937),"")))),"")/(NETWORKDAYS($T595,$U595,Holidays!$J$3:$J$937)),0))</f>
        <v/>
      </c>
      <c r="BP595" s="87" t="str">
        <f>IF($Q595="","",IFERROR(IF(OR(AND($T595&gt;=DATEVALUE("10/1/20"&amp;RIGHT(BO$1,2)),$T595&lt;=DATEVALUE("9/30/20"&amp;RIGHT(BP$1,2))),AND($U595&gt;=DATEVALUE("10/1/20"&amp;RIGHT(BO$1,2)),$U595&lt;=DATEVALUE("9/30/20"&amp;RIGHT(BP$1,2))),AND($T595&lt;=DATEVALUE("10/1/20"&amp;RIGHT(BO$1,2)),$U595&gt;=DATEVALUE("9/30/20"&amp;RIGHT(BP$1,2)))),
IF(AND($T595&gt;=DATEVALUE("10/1/20"&amp;RIGHT(BO$1,2)),$U595&lt;=DATEVALUE("9/30/20"&amp;RIGHT(BP$1,2))),NETWORKDAYS($T595,$U595,Holidays!$J$3:$J$937),
IF(AND($T595&lt;DATEVALUE("10/1/20"&amp;RIGHT(BO$1,2)),$U595&lt;=DATEVALUE("9/30/20"&amp;RIGHT(BP$1,2))),NETWORKDAYS(DATEVALUE("10/1/20"&amp;RIGHT(BO$1,2)),$U595,Holidays!$J$3:$J$937),
IF($T595&lt;DATEVALUE("10/1/20"&amp;RIGHT(BO$1,2)),NETWORKDAYS(DATEVALUE("10/1/20"&amp;RIGHT(BO$1,2)),DATEVALUE("9/30/20"&amp;RIGHT(BP$1,2)),Holidays!$J$3:$J$937),
IF($T595&gt;=DATEVALUE("10/1/20"&amp;RIGHT(BO$1,2)),NETWORKDAYS($T595,DATEVALUE("9/30/20"&amp;RIGHT(BP$1,2)),Holidays!$J$3:$J$937),"")))),"")/(NETWORKDAYS($T595,$U595,Holidays!$J$3:$J$937)),0))</f>
        <v/>
      </c>
      <c r="BQ595" s="87" t="str">
        <f>IF($Q595="","",IFERROR(IF(OR(AND($T595&gt;=DATEVALUE("10/1/20"&amp;RIGHT(BP$1,2)),$T595&lt;=DATEVALUE("9/30/20"&amp;RIGHT(BQ$1,2))),AND($U595&gt;=DATEVALUE("10/1/20"&amp;RIGHT(BP$1,2)),$U595&lt;=DATEVALUE("9/30/20"&amp;RIGHT(BQ$1,2))),AND($T595&lt;=DATEVALUE("10/1/20"&amp;RIGHT(BP$1,2)),$U595&gt;=DATEVALUE("9/30/20"&amp;RIGHT(BQ$1,2)))),
IF(AND($T595&gt;=DATEVALUE("10/1/20"&amp;RIGHT(BP$1,2)),$U595&lt;=DATEVALUE("9/30/20"&amp;RIGHT(BQ$1,2))),NETWORKDAYS($T595,$U595,Holidays!$J$3:$J$937),
IF(AND($T595&lt;DATEVALUE("10/1/20"&amp;RIGHT(BP$1,2)),$U595&lt;=DATEVALUE("9/30/20"&amp;RIGHT(BQ$1,2))),NETWORKDAYS(DATEVALUE("10/1/20"&amp;RIGHT(BP$1,2)),$U595,Holidays!$J$3:$J$937),
IF($T595&lt;DATEVALUE("10/1/20"&amp;RIGHT(BP$1,2)),NETWORKDAYS(DATEVALUE("10/1/20"&amp;RIGHT(BP$1,2)),DATEVALUE("9/30/20"&amp;RIGHT(BQ$1,2)),Holidays!$J$3:$J$937),
IF($T595&gt;=DATEVALUE("10/1/20"&amp;RIGHT(BP$1,2)),NETWORKDAYS($T595,DATEVALUE("9/30/20"&amp;RIGHT(BQ$1,2)),Holidays!$J$3:$J$937),"")))),"")/(NETWORKDAYS($T595,$U595,Holidays!$J$3:$J$937)),0))</f>
        <v/>
      </c>
      <c r="BR595" s="87" t="str">
        <f>IF($Q595="","",IFERROR(IF(OR(AND($T595&gt;=DATEVALUE("10/1/20"&amp;RIGHT(BQ$1,2)),$T595&lt;=DATEVALUE("9/30/20"&amp;RIGHT(BR$1,2))),AND($U595&gt;=DATEVALUE("10/1/20"&amp;RIGHT(BQ$1,2)),$U595&lt;=DATEVALUE("9/30/20"&amp;RIGHT(BR$1,2))),AND($T595&lt;=DATEVALUE("10/1/20"&amp;RIGHT(BQ$1,2)),$U595&gt;=DATEVALUE("9/30/20"&amp;RIGHT(BR$1,2)))),
IF(AND($T595&gt;=DATEVALUE("10/1/20"&amp;RIGHT(BQ$1,2)),$U595&lt;=DATEVALUE("9/30/20"&amp;RIGHT(BR$1,2))),NETWORKDAYS($T595,$U595,Holidays!$J$3:$J$937),
IF(AND($T595&lt;DATEVALUE("10/1/20"&amp;RIGHT(BQ$1,2)),$U595&lt;=DATEVALUE("9/30/20"&amp;RIGHT(BR$1,2))),NETWORKDAYS(DATEVALUE("10/1/20"&amp;RIGHT(BQ$1,2)),$U595,Holidays!$J$3:$J$937),
IF($T595&lt;DATEVALUE("10/1/20"&amp;RIGHT(BQ$1,2)),NETWORKDAYS(DATEVALUE("10/1/20"&amp;RIGHT(BQ$1,2)),DATEVALUE("9/30/20"&amp;RIGHT(BR$1,2)),Holidays!$J$3:$J$937),
IF($T595&gt;=DATEVALUE("10/1/20"&amp;RIGHT(BQ$1,2)),NETWORKDAYS($T595,DATEVALUE("9/30/20"&amp;RIGHT(BR$1,2)),Holidays!$J$3:$J$937),"")))),"")/(NETWORKDAYS($T595,$U595,Holidays!$J$3:$J$937)),0))</f>
        <v/>
      </c>
      <c r="BS595" s="87" t="str">
        <f>IF($Q595="","",IFERROR(IF(OR(AND($T595&gt;=DATEVALUE("10/1/20"&amp;RIGHT(BR$1,2)),$T595&lt;=DATEVALUE("9/30/20"&amp;RIGHT(BS$1,2))),AND($U595&gt;=DATEVALUE("10/1/20"&amp;RIGHT(BR$1,2)),$U595&lt;=DATEVALUE("9/30/20"&amp;RIGHT(BS$1,2))),AND($T595&lt;=DATEVALUE("10/1/20"&amp;RIGHT(BR$1,2)),$U595&gt;=DATEVALUE("9/30/20"&amp;RIGHT(BS$1,2)))),
IF(AND($T595&gt;=DATEVALUE("10/1/20"&amp;RIGHT(BR$1,2)),$U595&lt;=DATEVALUE("9/30/20"&amp;RIGHT(BS$1,2))),NETWORKDAYS($T595,$U595,Holidays!$J$3:$J$937),
IF(AND($T595&lt;DATEVALUE("10/1/20"&amp;RIGHT(BR$1,2)),$U595&lt;=DATEVALUE("9/30/20"&amp;RIGHT(BS$1,2))),NETWORKDAYS(DATEVALUE("10/1/20"&amp;RIGHT(BR$1,2)),$U595,Holidays!$J$3:$J$937),
IF($T595&lt;DATEVALUE("10/1/20"&amp;RIGHT(BR$1,2)),NETWORKDAYS(DATEVALUE("10/1/20"&amp;RIGHT(BR$1,2)),DATEVALUE("9/30/20"&amp;RIGHT(BS$1,2)),Holidays!$J$3:$J$937),
IF($T595&gt;=DATEVALUE("10/1/20"&amp;RIGHT(BR$1,2)),NETWORKDAYS($T595,DATEVALUE("9/30/20"&amp;RIGHT(BS$1,2)),Holidays!$J$3:$J$937),"")))),"")/(NETWORKDAYS($T595,$U595,Holidays!$J$3:$J$937)),0))</f>
        <v/>
      </c>
      <c r="BT595" s="87" t="str">
        <f>IF($Q595="","",IFERROR(IF(OR(AND($T595&gt;=DATEVALUE("10/1/20"&amp;RIGHT(BS$1,2)),$T595&lt;=DATEVALUE("9/30/20"&amp;RIGHT(BT$1,2))),AND($U595&gt;=DATEVALUE("10/1/20"&amp;RIGHT(BS$1,2)),$U595&lt;=DATEVALUE("9/30/20"&amp;RIGHT(BT$1,2))),AND($T595&lt;=DATEVALUE("10/1/20"&amp;RIGHT(BS$1,2)),$U595&gt;=DATEVALUE("9/30/20"&amp;RIGHT(BT$1,2)))),
IF(AND($T595&gt;=DATEVALUE("10/1/20"&amp;RIGHT(BS$1,2)),$U595&lt;=DATEVALUE("9/30/20"&amp;RIGHT(BT$1,2))),NETWORKDAYS($T595,$U595,Holidays!$J$3:$J$937),
IF(AND($T595&lt;DATEVALUE("10/1/20"&amp;RIGHT(BS$1,2)),$U595&lt;=DATEVALUE("9/30/20"&amp;RIGHT(BT$1,2))),NETWORKDAYS(DATEVALUE("10/1/20"&amp;RIGHT(BS$1,2)),$U595,Holidays!$J$3:$J$937),
IF($T595&lt;DATEVALUE("10/1/20"&amp;RIGHT(BS$1,2)),NETWORKDAYS(DATEVALUE("10/1/20"&amp;RIGHT(BS$1,2)),DATEVALUE("9/30/20"&amp;RIGHT(BT$1,2)),Holidays!$J$3:$J$937),
IF($T595&gt;=DATEVALUE("10/1/20"&amp;RIGHT(BS$1,2)),NETWORKDAYS($T595,DATEVALUE("9/30/20"&amp;RIGHT(BT$1,2)),Holidays!$J$3:$J$937),"")))),"")/(NETWORKDAYS($T595,$U595,Holidays!$J$3:$J$937)),0))</f>
        <v/>
      </c>
      <c r="BU595" s="87" t="str">
        <f>IF($Q595="","",IFERROR(IF(OR(AND($T595&gt;=DATEVALUE("10/1/20"&amp;RIGHT(BT$1,2)),$T595&lt;=DATEVALUE("9/30/20"&amp;RIGHT(BU$1,2))),AND($U595&gt;=DATEVALUE("10/1/20"&amp;RIGHT(BT$1,2)),$U595&lt;=DATEVALUE("9/30/20"&amp;RIGHT(BU$1,2))),AND($T595&lt;=DATEVALUE("10/1/20"&amp;RIGHT(BT$1,2)),$U595&gt;=DATEVALUE("9/30/20"&amp;RIGHT(BU$1,2)))),
IF(AND($T595&gt;=DATEVALUE("10/1/20"&amp;RIGHT(BT$1,2)),$U595&lt;=DATEVALUE("9/30/20"&amp;RIGHT(BU$1,2))),NETWORKDAYS($T595,$U595,Holidays!$J$3:$J$937),
IF(AND($T595&lt;DATEVALUE("10/1/20"&amp;RIGHT(BT$1,2)),$U595&lt;=DATEVALUE("9/30/20"&amp;RIGHT(BU$1,2))),NETWORKDAYS(DATEVALUE("10/1/20"&amp;RIGHT(BT$1,2)),$U595,Holidays!$J$3:$J$937),
IF($T595&lt;DATEVALUE("10/1/20"&amp;RIGHT(BT$1,2)),NETWORKDAYS(DATEVALUE("10/1/20"&amp;RIGHT(BT$1,2)),DATEVALUE("9/30/20"&amp;RIGHT(BU$1,2)),Holidays!$J$3:$J$937),
IF($T595&gt;=DATEVALUE("10/1/20"&amp;RIGHT(BT$1,2)),NETWORKDAYS($T595,DATEVALUE("9/30/20"&amp;RIGHT(BU$1,2)),Holidays!$J$3:$J$937),"")))),"")/(NETWORKDAYS($T595,$U595,Holidays!$J$3:$J$937)),0))</f>
        <v/>
      </c>
      <c r="BV595" s="87" t="str">
        <f>IF($Q595="","",IFERROR(IF(OR(AND($T595&gt;=DATEVALUE("10/1/20"&amp;RIGHT(BU$1,2)),$T595&lt;=DATEVALUE("9/30/20"&amp;RIGHT(BV$1,2))),AND($U595&gt;=DATEVALUE("10/1/20"&amp;RIGHT(BU$1,2)),$U595&lt;=DATEVALUE("9/30/20"&amp;RIGHT(BV$1,2))),AND($T595&lt;=DATEVALUE("10/1/20"&amp;RIGHT(BU$1,2)),$U595&gt;=DATEVALUE("9/30/20"&amp;RIGHT(BV$1,2)))),
IF(AND($T595&gt;=DATEVALUE("10/1/20"&amp;RIGHT(BU$1,2)),$U595&lt;=DATEVALUE("9/30/20"&amp;RIGHT(BV$1,2))),NETWORKDAYS($T595,$U595,Holidays!$J$3:$J$937),
IF(AND($T595&lt;DATEVALUE("10/1/20"&amp;RIGHT(BU$1,2)),$U595&lt;=DATEVALUE("9/30/20"&amp;RIGHT(BV$1,2))),NETWORKDAYS(DATEVALUE("10/1/20"&amp;RIGHT(BU$1,2)),$U595,Holidays!$J$3:$J$937),
IF($T595&lt;DATEVALUE("10/1/20"&amp;RIGHT(BU$1,2)),NETWORKDAYS(DATEVALUE("10/1/20"&amp;RIGHT(BU$1,2)),DATEVALUE("9/30/20"&amp;RIGHT(BV$1,2)),Holidays!$J$3:$J$937),
IF($T595&gt;=DATEVALUE("10/1/20"&amp;RIGHT(BU$1,2)),NETWORKDAYS($T595,DATEVALUE("9/30/20"&amp;RIGHT(BV$1,2)),Holidays!$J$3:$J$937),"")))),"")/(NETWORKDAYS($T595,$U595,Holidays!$J$3:$J$937)),0))</f>
        <v/>
      </c>
      <c r="BW595" s="87" t="str">
        <f>IF($Q595="","",IFERROR(IF(OR(AND($T595&gt;=DATEVALUE("10/1/20"&amp;RIGHT(BV$1,2)),$T595&lt;=DATEVALUE("9/30/20"&amp;RIGHT(BW$1,2))),AND($U595&gt;=DATEVALUE("10/1/20"&amp;RIGHT(BV$1,2)),$U595&lt;=DATEVALUE("9/30/20"&amp;RIGHT(BW$1,2))),AND($T595&lt;=DATEVALUE("10/1/20"&amp;RIGHT(BV$1,2)),$U595&gt;=DATEVALUE("9/30/20"&amp;RIGHT(BW$1,2)))),
IF(AND($T595&gt;=DATEVALUE("10/1/20"&amp;RIGHT(BV$1,2)),$U595&lt;=DATEVALUE("9/30/20"&amp;RIGHT(BW$1,2))),NETWORKDAYS($T595,$U595,Holidays!$J$3:$J$937),
IF(AND($T595&lt;DATEVALUE("10/1/20"&amp;RIGHT(BV$1,2)),$U595&lt;=DATEVALUE("9/30/20"&amp;RIGHT(BW$1,2))),NETWORKDAYS(DATEVALUE("10/1/20"&amp;RIGHT(BV$1,2)),$U595,Holidays!$J$3:$J$937),
IF($T595&lt;DATEVALUE("10/1/20"&amp;RIGHT(BV$1,2)),NETWORKDAYS(DATEVALUE("10/1/20"&amp;RIGHT(BV$1,2)),DATEVALUE("9/30/20"&amp;RIGHT(BW$1,2)),Holidays!$J$3:$J$937),
IF($T595&gt;=DATEVALUE("10/1/20"&amp;RIGHT(BV$1,2)),NETWORKDAYS($T595,DATEVALUE("9/30/20"&amp;RIGHT(BW$1,2)),Holidays!$J$3:$J$937),"")))),"")/(NETWORKDAYS($T595,$U595,Holidays!$J$3:$J$937)),0))</f>
        <v/>
      </c>
      <c r="BX595" s="87" t="str">
        <f>IF($Q595="","",IFERROR(IF(OR(AND($T595&gt;=DATEVALUE("10/1/20"&amp;RIGHT(BW$1,2)),$T595&lt;=DATEVALUE("9/30/20"&amp;RIGHT(BX$1,2))),AND($U595&gt;=DATEVALUE("10/1/20"&amp;RIGHT(BW$1,2)),$U595&lt;=DATEVALUE("9/30/20"&amp;RIGHT(BX$1,2))),AND($T595&lt;=DATEVALUE("10/1/20"&amp;RIGHT(BW$1,2)),$U595&gt;=DATEVALUE("9/30/20"&amp;RIGHT(BX$1,2)))),
IF(AND($T595&gt;=DATEVALUE("10/1/20"&amp;RIGHT(BW$1,2)),$U595&lt;=DATEVALUE("9/30/20"&amp;RIGHT(BX$1,2))),NETWORKDAYS($T595,$U595,Holidays!$J$3:$J$937),
IF(AND($T595&lt;DATEVALUE("10/1/20"&amp;RIGHT(BW$1,2)),$U595&lt;=DATEVALUE("9/30/20"&amp;RIGHT(BX$1,2))),NETWORKDAYS(DATEVALUE("10/1/20"&amp;RIGHT(BW$1,2)),$U595,Holidays!$J$3:$J$937),
IF($T595&lt;DATEVALUE("10/1/20"&amp;RIGHT(BW$1,2)),NETWORKDAYS(DATEVALUE("10/1/20"&amp;RIGHT(BW$1,2)),DATEVALUE("9/30/20"&amp;RIGHT(BX$1,2)),Holidays!$J$3:$J$937),
IF($T595&gt;=DATEVALUE("10/1/20"&amp;RIGHT(BW$1,2)),NETWORKDAYS($T595,DATEVALUE("9/30/20"&amp;RIGHT(BX$1,2)),Holidays!$J$3:$J$937),"")))),"")/(NETWORKDAYS($T595,$U595,Holidays!$J$3:$J$937)),0))</f>
        <v/>
      </c>
      <c r="BY595" s="87" t="str">
        <f>IF($Q595="","",IFERROR(IF(OR(AND($T595&gt;=DATEVALUE("10/1/20"&amp;RIGHT(BX$1,2)),$T595&lt;=DATEVALUE("9/30/20"&amp;RIGHT(BY$1,2))),AND($U595&gt;=DATEVALUE("10/1/20"&amp;RIGHT(BX$1,2)),$U595&lt;=DATEVALUE("9/30/20"&amp;RIGHT(BY$1,2))),AND($T595&lt;=DATEVALUE("10/1/20"&amp;RIGHT(BX$1,2)),$U595&gt;=DATEVALUE("9/30/20"&amp;RIGHT(BY$1,2)))),
IF(AND($T595&gt;=DATEVALUE("10/1/20"&amp;RIGHT(BX$1,2)),$U595&lt;=DATEVALUE("9/30/20"&amp;RIGHT(BY$1,2))),NETWORKDAYS($T595,$U595,Holidays!$J$3:$J$937),
IF(AND($T595&lt;DATEVALUE("10/1/20"&amp;RIGHT(BX$1,2)),$U595&lt;=DATEVALUE("9/30/20"&amp;RIGHT(BY$1,2))),NETWORKDAYS(DATEVALUE("10/1/20"&amp;RIGHT(BX$1,2)),$U595,Holidays!$J$3:$J$937),
IF($T595&lt;DATEVALUE("10/1/20"&amp;RIGHT(BX$1,2)),NETWORKDAYS(DATEVALUE("10/1/20"&amp;RIGHT(BX$1,2)),DATEVALUE("9/30/20"&amp;RIGHT(BY$1,2)),Holidays!$J$3:$J$937),
IF($T595&gt;=DATEVALUE("10/1/20"&amp;RIGHT(BX$1,2)),NETWORKDAYS($T595,DATEVALUE("9/30/20"&amp;RIGHT(BY$1,2)),Holidays!$J$3:$J$937),"")))),"")/(NETWORKDAYS($T595,$U595,Holidays!$J$3:$J$937)),0))</f>
        <v/>
      </c>
      <c r="BZ595" s="87" t="str">
        <f>IF($Q595="","",IFERROR(IF(OR(AND($T595&gt;=DATEVALUE("10/1/20"&amp;RIGHT(BY$1,2)),$T595&lt;=DATEVALUE("9/30/20"&amp;RIGHT(BZ$1,2))),AND($U595&gt;=DATEVALUE("10/1/20"&amp;RIGHT(BY$1,2)),$U595&lt;=DATEVALUE("9/30/20"&amp;RIGHT(BZ$1,2))),AND($T595&lt;=DATEVALUE("10/1/20"&amp;RIGHT(BY$1,2)),$U595&gt;=DATEVALUE("9/30/20"&amp;RIGHT(BZ$1,2)))),
IF(AND($T595&gt;=DATEVALUE("10/1/20"&amp;RIGHT(BY$1,2)),$U595&lt;=DATEVALUE("9/30/20"&amp;RIGHT(BZ$1,2))),NETWORKDAYS($T595,$U595,Holidays!$J$3:$J$937),
IF(AND($T595&lt;DATEVALUE("10/1/20"&amp;RIGHT(BY$1,2)),$U595&lt;=DATEVALUE("9/30/20"&amp;RIGHT(BZ$1,2))),NETWORKDAYS(DATEVALUE("10/1/20"&amp;RIGHT(BY$1,2)),$U595,Holidays!$J$3:$J$937),
IF($T595&lt;DATEVALUE("10/1/20"&amp;RIGHT(BY$1,2)),NETWORKDAYS(DATEVALUE("10/1/20"&amp;RIGHT(BY$1,2)),DATEVALUE("9/30/20"&amp;RIGHT(BZ$1,2)),Holidays!$J$3:$J$937),
IF($T595&gt;=DATEVALUE("10/1/20"&amp;RIGHT(BY$1,2)),NETWORKDAYS($T595,DATEVALUE("9/30/20"&amp;RIGHT(BZ$1,2)),Holidays!$J$3:$J$937),"")))),"")/(NETWORKDAYS($T595,$U595,Holidays!$J$3:$J$937)),0))</f>
        <v/>
      </c>
      <c r="CA595" s="87" t="str">
        <f>IF($Q595="","",IFERROR(IF(OR(AND($T595&gt;=DATEVALUE("10/1/20"&amp;RIGHT(BZ$1,2)),$T595&lt;=DATEVALUE("9/30/20"&amp;RIGHT(CA$1,2))),AND($U595&gt;=DATEVALUE("10/1/20"&amp;RIGHT(BZ$1,2)),$U595&lt;=DATEVALUE("9/30/20"&amp;RIGHT(CA$1,2))),AND($T595&lt;=DATEVALUE("10/1/20"&amp;RIGHT(BZ$1,2)),$U595&gt;=DATEVALUE("9/30/20"&amp;RIGHT(CA$1,2)))),
IF(AND($T595&gt;=DATEVALUE("10/1/20"&amp;RIGHT(BZ$1,2)),$U595&lt;=DATEVALUE("9/30/20"&amp;RIGHT(CA$1,2))),NETWORKDAYS($T595,$U595,Holidays!$J$3:$J$937),
IF(AND($T595&lt;DATEVALUE("10/1/20"&amp;RIGHT(BZ$1,2)),$U595&lt;=DATEVALUE("9/30/20"&amp;RIGHT(CA$1,2))),NETWORKDAYS(DATEVALUE("10/1/20"&amp;RIGHT(BZ$1,2)),$U595,Holidays!$J$3:$J$937),
IF($T595&lt;DATEVALUE("10/1/20"&amp;RIGHT(BZ$1,2)),NETWORKDAYS(DATEVALUE("10/1/20"&amp;RIGHT(BZ$1,2)),DATEVALUE("9/30/20"&amp;RIGHT(CA$1,2)),Holidays!$J$3:$J$937),
IF($T595&gt;=DATEVALUE("10/1/20"&amp;RIGHT(BZ$1,2)),NETWORKDAYS($T595,DATEVALUE("9/30/20"&amp;RIGHT(CA$1,2)),Holidays!$J$3:$J$937),"")))),"")/(NETWORKDAYS($T595,$U595,Holidays!$J$3:$J$937)),0))</f>
        <v/>
      </c>
      <c r="CB595" s="87" t="str">
        <f>IF($Q595="","",IFERROR(IF(OR(AND($T595&gt;=DATEVALUE("10/1/20"&amp;RIGHT(CA$1,2)),$T595&lt;=DATEVALUE("9/30/20"&amp;RIGHT(CB$1,2))),AND($U595&gt;=DATEVALUE("10/1/20"&amp;RIGHT(CA$1,2)),$U595&lt;=DATEVALUE("9/30/20"&amp;RIGHT(CB$1,2))),AND($T595&lt;=DATEVALUE("10/1/20"&amp;RIGHT(CA$1,2)),$U595&gt;=DATEVALUE("9/30/20"&amp;RIGHT(CB$1,2)))),
IF(AND($T595&gt;=DATEVALUE("10/1/20"&amp;RIGHT(CA$1,2)),$U595&lt;=DATEVALUE("9/30/20"&amp;RIGHT(CB$1,2))),NETWORKDAYS($T595,$U595,Holidays!$J$3:$J$937),
IF(AND($T595&lt;DATEVALUE("10/1/20"&amp;RIGHT(CA$1,2)),$U595&lt;=DATEVALUE("9/30/20"&amp;RIGHT(CB$1,2))),NETWORKDAYS(DATEVALUE("10/1/20"&amp;RIGHT(CA$1,2)),$U595,Holidays!$J$3:$J$937),
IF($T595&lt;DATEVALUE("10/1/20"&amp;RIGHT(CA$1,2)),NETWORKDAYS(DATEVALUE("10/1/20"&amp;RIGHT(CA$1,2)),DATEVALUE("9/30/20"&amp;RIGHT(CB$1,2)),Holidays!$J$3:$J$937),
IF($T595&gt;=DATEVALUE("10/1/20"&amp;RIGHT(CA$1,2)),NETWORKDAYS($T595,DATEVALUE("9/30/20"&amp;RIGHT(CB$1,2)),Holidays!$J$3:$J$937),"")))),"")/(NETWORKDAYS($T595,$U595,Holidays!$J$3:$J$937)),0))</f>
        <v/>
      </c>
    </row>
    <row r="596" spans="1:80">
      <c r="A596" s="97"/>
      <c r="B596" s="98" t="str">
        <f ca="1">IF(NOT($A596=""),OFFSET('WBS Reference &amp; User Procedure'!$A$1,MATCH($A596,'WBS Reference &amp; User Procedure'!$A:$A,0)-1,1),"")</f>
        <v/>
      </c>
      <c r="D596" s="97"/>
      <c r="I596" s="78"/>
      <c r="T596" s="104" t="str">
        <f>IF(NOT(Q596=""),IF(NOT($S596=""),$S596,#REF!),"")</f>
        <v/>
      </c>
      <c r="U596" s="104" t="str">
        <f>IF(NOT(Q596=""),WORKDAY(T596,Q596,Holidays!$J$3:$J$937),"")</f>
        <v/>
      </c>
      <c r="V596" s="104"/>
      <c r="W596" s="104"/>
      <c r="X596" s="101" t="str">
        <f t="shared" si="123"/>
        <v/>
      </c>
      <c r="AL596" s="87" t="str">
        <f t="shared" ca="1" si="120"/>
        <v/>
      </c>
      <c r="AN596" s="87" t="str">
        <f t="shared" ref="AN596:AW605" ca="1" si="132">IF($Q596="","",IFERROR(OFFSET(INDIRECT("'"&amp;KEY_RESOURCE_STRUCTURE_TAB&amp;"'!"&amp;KEY_RATE_SET_INDEX&amp;""),$AL596-1,COLUMN()-34),0))</f>
        <v/>
      </c>
      <c r="AO596" s="87" t="str">
        <f t="shared" ca="1" si="132"/>
        <v/>
      </c>
      <c r="AP596" s="87" t="str">
        <f t="shared" ca="1" si="132"/>
        <v/>
      </c>
      <c r="AQ596" s="87" t="str">
        <f t="shared" ca="1" si="132"/>
        <v/>
      </c>
      <c r="AR596" s="87" t="str">
        <f t="shared" ca="1" si="132"/>
        <v/>
      </c>
      <c r="AS596" s="87" t="str">
        <f t="shared" ca="1" si="132"/>
        <v/>
      </c>
      <c r="AT596" s="87" t="str">
        <f t="shared" ca="1" si="132"/>
        <v/>
      </c>
      <c r="AU596" s="87" t="str">
        <f t="shared" ca="1" si="132"/>
        <v/>
      </c>
      <c r="AV596" s="87" t="str">
        <f t="shared" ca="1" si="132"/>
        <v/>
      </c>
      <c r="AW596" s="87" t="str">
        <f t="shared" ca="1" si="132"/>
        <v/>
      </c>
      <c r="AX596" s="87" t="str">
        <f t="shared" ref="AX596:BG605" ca="1" si="133">IF($Q596="","",IFERROR(OFFSET(INDIRECT("'"&amp;KEY_RESOURCE_STRUCTURE_TAB&amp;"'!"&amp;KEY_RATE_SET_INDEX&amp;""),$AL596-1,COLUMN()-34),0))</f>
        <v/>
      </c>
      <c r="AY596" s="87" t="str">
        <f t="shared" ca="1" si="133"/>
        <v/>
      </c>
      <c r="AZ596" s="87" t="str">
        <f t="shared" ca="1" si="133"/>
        <v/>
      </c>
      <c r="BA596" s="87" t="str">
        <f t="shared" ca="1" si="133"/>
        <v/>
      </c>
      <c r="BB596" s="87" t="str">
        <f t="shared" ca="1" si="133"/>
        <v/>
      </c>
      <c r="BC596" s="87" t="str">
        <f t="shared" ca="1" si="133"/>
        <v/>
      </c>
      <c r="BD596" s="87" t="str">
        <f t="shared" ca="1" si="133"/>
        <v/>
      </c>
      <c r="BE596" s="87" t="str">
        <f t="shared" ca="1" si="133"/>
        <v/>
      </c>
      <c r="BF596" s="87" t="str">
        <f t="shared" ca="1" si="133"/>
        <v/>
      </c>
      <c r="BG596" s="87" t="str">
        <f t="shared" ca="1" si="133"/>
        <v/>
      </c>
      <c r="BI596" s="87" t="str">
        <f>IF($Q596="","",IFERROR(IF(OR(AND($T596&gt;=DATEVALUE("10/1/20"&amp;RIGHT(BH$1,2)),$T596&lt;=DATEVALUE("9/30/20"&amp;RIGHT(BI$1,2))),AND($U596&gt;=DATEVALUE("10/1/20"&amp;RIGHT(BH$1,2)),$U596&lt;=DATEVALUE("9/30/20"&amp;RIGHT(BI$1,2))),AND($T596&lt;=DATEVALUE("10/1/20"&amp;RIGHT(BH$1,2)),$U596&gt;=DATEVALUE("9/30/20"&amp;RIGHT(BI$1,2)))),
IF(AND($T596&gt;=DATEVALUE("10/1/20"&amp;RIGHT(BH$1,2)),$U596&lt;=DATEVALUE("9/30/20"&amp;RIGHT(BI$1,2))),NETWORKDAYS($T596,$U596,Holidays!$J$3:$J$937),
IF(AND($T596&lt;DATEVALUE("10/1/20"&amp;RIGHT(BH$1,2)),$U596&lt;=DATEVALUE("9/30/20"&amp;RIGHT(BI$1,2))),NETWORKDAYS(DATEVALUE("10/1/20"&amp;RIGHT(BH$1,2)),$U596,Holidays!$J$3:$J$937),
IF($T596&lt;DATEVALUE("10/1/20"&amp;RIGHT(BH$1,2)),NETWORKDAYS(DATEVALUE("10/1/20"&amp;RIGHT(BH$1,2)),DATEVALUE("9/30/20"&amp;RIGHT(BI$1,2)),Holidays!$J$3:$J$937),
IF($T596&gt;=DATEVALUE("10/1/20"&amp;RIGHT(BH$1,2)),NETWORKDAYS($T596,DATEVALUE("9/30/20"&amp;RIGHT(BI$1,2)),Holidays!$J$3:$J$937),"")))),"")/(NETWORKDAYS($T596,$U596,Holidays!$J$3:$J$937)),0))</f>
        <v/>
      </c>
      <c r="BJ596" s="87" t="str">
        <f>IF($Q596="","",IFERROR(IF(OR(AND($T596&gt;=DATEVALUE("10/1/20"&amp;RIGHT(BI$1,2)),$T596&lt;=DATEVALUE("9/30/20"&amp;RIGHT(BJ$1,2))),AND($U596&gt;=DATEVALUE("10/1/20"&amp;RIGHT(BI$1,2)),$U596&lt;=DATEVALUE("9/30/20"&amp;RIGHT(BJ$1,2))),AND($T596&lt;=DATEVALUE("10/1/20"&amp;RIGHT(BI$1,2)),$U596&gt;=DATEVALUE("9/30/20"&amp;RIGHT(BJ$1,2)))),
IF(AND($T596&gt;=DATEVALUE("10/1/20"&amp;RIGHT(BI$1,2)),$U596&lt;=DATEVALUE("9/30/20"&amp;RIGHT(BJ$1,2))),NETWORKDAYS($T596,$U596,Holidays!$J$3:$J$937),
IF(AND($T596&lt;DATEVALUE("10/1/20"&amp;RIGHT(BI$1,2)),$U596&lt;=DATEVALUE("9/30/20"&amp;RIGHT(BJ$1,2))),NETWORKDAYS(DATEVALUE("10/1/20"&amp;RIGHT(BI$1,2)),$U596,Holidays!$J$3:$J$937),
IF($T596&lt;DATEVALUE("10/1/20"&amp;RIGHT(BI$1,2)),NETWORKDAYS(DATEVALUE("10/1/20"&amp;RIGHT(BI$1,2)),DATEVALUE("9/30/20"&amp;RIGHT(BJ$1,2)),Holidays!$J$3:$J$937),
IF($T596&gt;=DATEVALUE("10/1/20"&amp;RIGHT(BI$1,2)),NETWORKDAYS($T596,DATEVALUE("9/30/20"&amp;RIGHT(BJ$1,2)),Holidays!$J$3:$J$937),"")))),"")/(NETWORKDAYS($T596,$U596,Holidays!$J$3:$J$937)),0))</f>
        <v/>
      </c>
      <c r="BK596" s="87" t="str">
        <f>IF($Q596="","",IFERROR(IF(OR(AND($T596&gt;=DATEVALUE("10/1/20"&amp;RIGHT(BJ$1,2)),$T596&lt;=DATEVALUE("9/30/20"&amp;RIGHT(BK$1,2))),AND($U596&gt;=DATEVALUE("10/1/20"&amp;RIGHT(BJ$1,2)),$U596&lt;=DATEVALUE("9/30/20"&amp;RIGHT(BK$1,2))),AND($T596&lt;=DATEVALUE("10/1/20"&amp;RIGHT(BJ$1,2)),$U596&gt;=DATEVALUE("9/30/20"&amp;RIGHT(BK$1,2)))),
IF(AND($T596&gt;=DATEVALUE("10/1/20"&amp;RIGHT(BJ$1,2)),$U596&lt;=DATEVALUE("9/30/20"&amp;RIGHT(BK$1,2))),NETWORKDAYS($T596,$U596,Holidays!$J$3:$J$937),
IF(AND($T596&lt;DATEVALUE("10/1/20"&amp;RIGHT(BJ$1,2)),$U596&lt;=DATEVALUE("9/30/20"&amp;RIGHT(BK$1,2))),NETWORKDAYS(DATEVALUE("10/1/20"&amp;RIGHT(BJ$1,2)),$U596,Holidays!$J$3:$J$937),
IF($T596&lt;DATEVALUE("10/1/20"&amp;RIGHT(BJ$1,2)),NETWORKDAYS(DATEVALUE("10/1/20"&amp;RIGHT(BJ$1,2)),DATEVALUE("9/30/20"&amp;RIGHT(BK$1,2)),Holidays!$J$3:$J$937),
IF($T596&gt;=DATEVALUE("10/1/20"&amp;RIGHT(BJ$1,2)),NETWORKDAYS($T596,DATEVALUE("9/30/20"&amp;RIGHT(BK$1,2)),Holidays!$J$3:$J$937),"")))),"")/(NETWORKDAYS($T596,$U596,Holidays!$J$3:$J$937)),0))</f>
        <v/>
      </c>
      <c r="BL596" s="87" t="str">
        <f>IF($Q596="","",IFERROR(IF(OR(AND($T596&gt;=DATEVALUE("10/1/20"&amp;RIGHT(BK$1,2)),$T596&lt;=DATEVALUE("9/30/20"&amp;RIGHT(BL$1,2))),AND($U596&gt;=DATEVALUE("10/1/20"&amp;RIGHT(BK$1,2)),$U596&lt;=DATEVALUE("9/30/20"&amp;RIGHT(BL$1,2))),AND($T596&lt;=DATEVALUE("10/1/20"&amp;RIGHT(BK$1,2)),$U596&gt;=DATEVALUE("9/30/20"&amp;RIGHT(BL$1,2)))),
IF(AND($T596&gt;=DATEVALUE("10/1/20"&amp;RIGHT(BK$1,2)),$U596&lt;=DATEVALUE("9/30/20"&amp;RIGHT(BL$1,2))),NETWORKDAYS($T596,$U596,Holidays!$J$3:$J$937),
IF(AND($T596&lt;DATEVALUE("10/1/20"&amp;RIGHT(BK$1,2)),$U596&lt;=DATEVALUE("9/30/20"&amp;RIGHT(BL$1,2))),NETWORKDAYS(DATEVALUE("10/1/20"&amp;RIGHT(BK$1,2)),$U596,Holidays!$J$3:$J$937),
IF($T596&lt;DATEVALUE("10/1/20"&amp;RIGHT(BK$1,2)),NETWORKDAYS(DATEVALUE("10/1/20"&amp;RIGHT(BK$1,2)),DATEVALUE("9/30/20"&amp;RIGHT(BL$1,2)),Holidays!$J$3:$J$937),
IF($T596&gt;=DATEVALUE("10/1/20"&amp;RIGHT(BK$1,2)),NETWORKDAYS($T596,DATEVALUE("9/30/20"&amp;RIGHT(BL$1,2)),Holidays!$J$3:$J$937),"")))),"")/(NETWORKDAYS($T596,$U596,Holidays!$J$3:$J$937)),0))</f>
        <v/>
      </c>
      <c r="BM596" s="87" t="str">
        <f>IF($Q596="","",IFERROR(IF(OR(AND($T596&gt;=DATEVALUE("10/1/20"&amp;RIGHT(BL$1,2)),$T596&lt;=DATEVALUE("9/30/20"&amp;RIGHT(BM$1,2))),AND($U596&gt;=DATEVALUE("10/1/20"&amp;RIGHT(BL$1,2)),$U596&lt;=DATEVALUE("9/30/20"&amp;RIGHT(BM$1,2))),AND($T596&lt;=DATEVALUE("10/1/20"&amp;RIGHT(BL$1,2)),$U596&gt;=DATEVALUE("9/30/20"&amp;RIGHT(BM$1,2)))),
IF(AND($T596&gt;=DATEVALUE("10/1/20"&amp;RIGHT(BL$1,2)),$U596&lt;=DATEVALUE("9/30/20"&amp;RIGHT(BM$1,2))),NETWORKDAYS($T596,$U596,Holidays!$J$3:$J$937),
IF(AND($T596&lt;DATEVALUE("10/1/20"&amp;RIGHT(BL$1,2)),$U596&lt;=DATEVALUE("9/30/20"&amp;RIGHT(BM$1,2))),NETWORKDAYS(DATEVALUE("10/1/20"&amp;RIGHT(BL$1,2)),$U596,Holidays!$J$3:$J$937),
IF($T596&lt;DATEVALUE("10/1/20"&amp;RIGHT(BL$1,2)),NETWORKDAYS(DATEVALUE("10/1/20"&amp;RIGHT(BL$1,2)),DATEVALUE("9/30/20"&amp;RIGHT(BM$1,2)),Holidays!$J$3:$J$937),
IF($T596&gt;=DATEVALUE("10/1/20"&amp;RIGHT(BL$1,2)),NETWORKDAYS($T596,DATEVALUE("9/30/20"&amp;RIGHT(BM$1,2)),Holidays!$J$3:$J$937),"")))),"")/(NETWORKDAYS($T596,$U596,Holidays!$J$3:$J$937)),0))</f>
        <v/>
      </c>
      <c r="BN596" s="87" t="str">
        <f>IF($Q596="","",IFERROR(IF(OR(AND($T596&gt;=DATEVALUE("10/1/20"&amp;RIGHT(BM$1,2)),$T596&lt;=DATEVALUE("9/30/20"&amp;RIGHT(BN$1,2))),AND($U596&gt;=DATEVALUE("10/1/20"&amp;RIGHT(BM$1,2)),$U596&lt;=DATEVALUE("9/30/20"&amp;RIGHT(BN$1,2))),AND($T596&lt;=DATEVALUE("10/1/20"&amp;RIGHT(BM$1,2)),$U596&gt;=DATEVALUE("9/30/20"&amp;RIGHT(BN$1,2)))),
IF(AND($T596&gt;=DATEVALUE("10/1/20"&amp;RIGHT(BM$1,2)),$U596&lt;=DATEVALUE("9/30/20"&amp;RIGHT(BN$1,2))),NETWORKDAYS($T596,$U596,Holidays!$J$3:$J$937),
IF(AND($T596&lt;DATEVALUE("10/1/20"&amp;RIGHT(BM$1,2)),$U596&lt;=DATEVALUE("9/30/20"&amp;RIGHT(BN$1,2))),NETWORKDAYS(DATEVALUE("10/1/20"&amp;RIGHT(BM$1,2)),$U596,Holidays!$J$3:$J$937),
IF($T596&lt;DATEVALUE("10/1/20"&amp;RIGHT(BM$1,2)),NETWORKDAYS(DATEVALUE("10/1/20"&amp;RIGHT(BM$1,2)),DATEVALUE("9/30/20"&amp;RIGHT(BN$1,2)),Holidays!$J$3:$J$937),
IF($T596&gt;=DATEVALUE("10/1/20"&amp;RIGHT(BM$1,2)),NETWORKDAYS($T596,DATEVALUE("9/30/20"&amp;RIGHT(BN$1,2)),Holidays!$J$3:$J$937),"")))),"")/(NETWORKDAYS($T596,$U596,Holidays!$J$3:$J$937)),0))</f>
        <v/>
      </c>
      <c r="BO596" s="87" t="str">
        <f>IF($Q596="","",IFERROR(IF(OR(AND($T596&gt;=DATEVALUE("10/1/20"&amp;RIGHT(BN$1,2)),$T596&lt;=DATEVALUE("9/30/20"&amp;RIGHT(BO$1,2))),AND($U596&gt;=DATEVALUE("10/1/20"&amp;RIGHT(BN$1,2)),$U596&lt;=DATEVALUE("9/30/20"&amp;RIGHT(BO$1,2))),AND($T596&lt;=DATEVALUE("10/1/20"&amp;RIGHT(BN$1,2)),$U596&gt;=DATEVALUE("9/30/20"&amp;RIGHT(BO$1,2)))),
IF(AND($T596&gt;=DATEVALUE("10/1/20"&amp;RIGHT(BN$1,2)),$U596&lt;=DATEVALUE("9/30/20"&amp;RIGHT(BO$1,2))),NETWORKDAYS($T596,$U596,Holidays!$J$3:$J$937),
IF(AND($T596&lt;DATEVALUE("10/1/20"&amp;RIGHT(BN$1,2)),$U596&lt;=DATEVALUE("9/30/20"&amp;RIGHT(BO$1,2))),NETWORKDAYS(DATEVALUE("10/1/20"&amp;RIGHT(BN$1,2)),$U596,Holidays!$J$3:$J$937),
IF($T596&lt;DATEVALUE("10/1/20"&amp;RIGHT(BN$1,2)),NETWORKDAYS(DATEVALUE("10/1/20"&amp;RIGHT(BN$1,2)),DATEVALUE("9/30/20"&amp;RIGHT(BO$1,2)),Holidays!$J$3:$J$937),
IF($T596&gt;=DATEVALUE("10/1/20"&amp;RIGHT(BN$1,2)),NETWORKDAYS($T596,DATEVALUE("9/30/20"&amp;RIGHT(BO$1,2)),Holidays!$J$3:$J$937),"")))),"")/(NETWORKDAYS($T596,$U596,Holidays!$J$3:$J$937)),0))</f>
        <v/>
      </c>
      <c r="BP596" s="87" t="str">
        <f>IF($Q596="","",IFERROR(IF(OR(AND($T596&gt;=DATEVALUE("10/1/20"&amp;RIGHT(BO$1,2)),$T596&lt;=DATEVALUE("9/30/20"&amp;RIGHT(BP$1,2))),AND($U596&gt;=DATEVALUE("10/1/20"&amp;RIGHT(BO$1,2)),$U596&lt;=DATEVALUE("9/30/20"&amp;RIGHT(BP$1,2))),AND($T596&lt;=DATEVALUE("10/1/20"&amp;RIGHT(BO$1,2)),$U596&gt;=DATEVALUE("9/30/20"&amp;RIGHT(BP$1,2)))),
IF(AND($T596&gt;=DATEVALUE("10/1/20"&amp;RIGHT(BO$1,2)),$U596&lt;=DATEVALUE("9/30/20"&amp;RIGHT(BP$1,2))),NETWORKDAYS($T596,$U596,Holidays!$J$3:$J$937),
IF(AND($T596&lt;DATEVALUE("10/1/20"&amp;RIGHT(BO$1,2)),$U596&lt;=DATEVALUE("9/30/20"&amp;RIGHT(BP$1,2))),NETWORKDAYS(DATEVALUE("10/1/20"&amp;RIGHT(BO$1,2)),$U596,Holidays!$J$3:$J$937),
IF($T596&lt;DATEVALUE("10/1/20"&amp;RIGHT(BO$1,2)),NETWORKDAYS(DATEVALUE("10/1/20"&amp;RIGHT(BO$1,2)),DATEVALUE("9/30/20"&amp;RIGHT(BP$1,2)),Holidays!$J$3:$J$937),
IF($T596&gt;=DATEVALUE("10/1/20"&amp;RIGHT(BO$1,2)),NETWORKDAYS($T596,DATEVALUE("9/30/20"&amp;RIGHT(BP$1,2)),Holidays!$J$3:$J$937),"")))),"")/(NETWORKDAYS($T596,$U596,Holidays!$J$3:$J$937)),0))</f>
        <v/>
      </c>
      <c r="BQ596" s="87" t="str">
        <f>IF($Q596="","",IFERROR(IF(OR(AND($T596&gt;=DATEVALUE("10/1/20"&amp;RIGHT(BP$1,2)),$T596&lt;=DATEVALUE("9/30/20"&amp;RIGHT(BQ$1,2))),AND($U596&gt;=DATEVALUE("10/1/20"&amp;RIGHT(BP$1,2)),$U596&lt;=DATEVALUE("9/30/20"&amp;RIGHT(BQ$1,2))),AND($T596&lt;=DATEVALUE("10/1/20"&amp;RIGHT(BP$1,2)),$U596&gt;=DATEVALUE("9/30/20"&amp;RIGHT(BQ$1,2)))),
IF(AND($T596&gt;=DATEVALUE("10/1/20"&amp;RIGHT(BP$1,2)),$U596&lt;=DATEVALUE("9/30/20"&amp;RIGHT(BQ$1,2))),NETWORKDAYS($T596,$U596,Holidays!$J$3:$J$937),
IF(AND($T596&lt;DATEVALUE("10/1/20"&amp;RIGHT(BP$1,2)),$U596&lt;=DATEVALUE("9/30/20"&amp;RIGHT(BQ$1,2))),NETWORKDAYS(DATEVALUE("10/1/20"&amp;RIGHT(BP$1,2)),$U596,Holidays!$J$3:$J$937),
IF($T596&lt;DATEVALUE("10/1/20"&amp;RIGHT(BP$1,2)),NETWORKDAYS(DATEVALUE("10/1/20"&amp;RIGHT(BP$1,2)),DATEVALUE("9/30/20"&amp;RIGHT(BQ$1,2)),Holidays!$J$3:$J$937),
IF($T596&gt;=DATEVALUE("10/1/20"&amp;RIGHT(BP$1,2)),NETWORKDAYS($T596,DATEVALUE("9/30/20"&amp;RIGHT(BQ$1,2)),Holidays!$J$3:$J$937),"")))),"")/(NETWORKDAYS($T596,$U596,Holidays!$J$3:$J$937)),0))</f>
        <v/>
      </c>
      <c r="BR596" s="87" t="str">
        <f>IF($Q596="","",IFERROR(IF(OR(AND($T596&gt;=DATEVALUE("10/1/20"&amp;RIGHT(BQ$1,2)),$T596&lt;=DATEVALUE("9/30/20"&amp;RIGHT(BR$1,2))),AND($U596&gt;=DATEVALUE("10/1/20"&amp;RIGHT(BQ$1,2)),$U596&lt;=DATEVALUE("9/30/20"&amp;RIGHT(BR$1,2))),AND($T596&lt;=DATEVALUE("10/1/20"&amp;RIGHT(BQ$1,2)),$U596&gt;=DATEVALUE("9/30/20"&amp;RIGHT(BR$1,2)))),
IF(AND($T596&gt;=DATEVALUE("10/1/20"&amp;RIGHT(BQ$1,2)),$U596&lt;=DATEVALUE("9/30/20"&amp;RIGHT(BR$1,2))),NETWORKDAYS($T596,$U596,Holidays!$J$3:$J$937),
IF(AND($T596&lt;DATEVALUE("10/1/20"&amp;RIGHT(BQ$1,2)),$U596&lt;=DATEVALUE("9/30/20"&amp;RIGHT(BR$1,2))),NETWORKDAYS(DATEVALUE("10/1/20"&amp;RIGHT(BQ$1,2)),$U596,Holidays!$J$3:$J$937),
IF($T596&lt;DATEVALUE("10/1/20"&amp;RIGHT(BQ$1,2)),NETWORKDAYS(DATEVALUE("10/1/20"&amp;RIGHT(BQ$1,2)),DATEVALUE("9/30/20"&amp;RIGHT(BR$1,2)),Holidays!$J$3:$J$937),
IF($T596&gt;=DATEVALUE("10/1/20"&amp;RIGHT(BQ$1,2)),NETWORKDAYS($T596,DATEVALUE("9/30/20"&amp;RIGHT(BR$1,2)),Holidays!$J$3:$J$937),"")))),"")/(NETWORKDAYS($T596,$U596,Holidays!$J$3:$J$937)),0))</f>
        <v/>
      </c>
      <c r="BS596" s="87" t="str">
        <f>IF($Q596="","",IFERROR(IF(OR(AND($T596&gt;=DATEVALUE("10/1/20"&amp;RIGHT(BR$1,2)),$T596&lt;=DATEVALUE("9/30/20"&amp;RIGHT(BS$1,2))),AND($U596&gt;=DATEVALUE("10/1/20"&amp;RIGHT(BR$1,2)),$U596&lt;=DATEVALUE("9/30/20"&amp;RIGHT(BS$1,2))),AND($T596&lt;=DATEVALUE("10/1/20"&amp;RIGHT(BR$1,2)),$U596&gt;=DATEVALUE("9/30/20"&amp;RIGHT(BS$1,2)))),
IF(AND($T596&gt;=DATEVALUE("10/1/20"&amp;RIGHT(BR$1,2)),$U596&lt;=DATEVALUE("9/30/20"&amp;RIGHT(BS$1,2))),NETWORKDAYS($T596,$U596,Holidays!$J$3:$J$937),
IF(AND($T596&lt;DATEVALUE("10/1/20"&amp;RIGHT(BR$1,2)),$U596&lt;=DATEVALUE("9/30/20"&amp;RIGHT(BS$1,2))),NETWORKDAYS(DATEVALUE("10/1/20"&amp;RIGHT(BR$1,2)),$U596,Holidays!$J$3:$J$937),
IF($T596&lt;DATEVALUE("10/1/20"&amp;RIGHT(BR$1,2)),NETWORKDAYS(DATEVALUE("10/1/20"&amp;RIGHT(BR$1,2)),DATEVALUE("9/30/20"&amp;RIGHT(BS$1,2)),Holidays!$J$3:$J$937),
IF($T596&gt;=DATEVALUE("10/1/20"&amp;RIGHT(BR$1,2)),NETWORKDAYS($T596,DATEVALUE("9/30/20"&amp;RIGHT(BS$1,2)),Holidays!$J$3:$J$937),"")))),"")/(NETWORKDAYS($T596,$U596,Holidays!$J$3:$J$937)),0))</f>
        <v/>
      </c>
      <c r="BT596" s="87" t="str">
        <f>IF($Q596="","",IFERROR(IF(OR(AND($T596&gt;=DATEVALUE("10/1/20"&amp;RIGHT(BS$1,2)),$T596&lt;=DATEVALUE("9/30/20"&amp;RIGHT(BT$1,2))),AND($U596&gt;=DATEVALUE("10/1/20"&amp;RIGHT(BS$1,2)),$U596&lt;=DATEVALUE("9/30/20"&amp;RIGHT(BT$1,2))),AND($T596&lt;=DATEVALUE("10/1/20"&amp;RIGHT(BS$1,2)),$U596&gt;=DATEVALUE("9/30/20"&amp;RIGHT(BT$1,2)))),
IF(AND($T596&gt;=DATEVALUE("10/1/20"&amp;RIGHT(BS$1,2)),$U596&lt;=DATEVALUE("9/30/20"&amp;RIGHT(BT$1,2))),NETWORKDAYS($T596,$U596,Holidays!$J$3:$J$937),
IF(AND($T596&lt;DATEVALUE("10/1/20"&amp;RIGHT(BS$1,2)),$U596&lt;=DATEVALUE("9/30/20"&amp;RIGHT(BT$1,2))),NETWORKDAYS(DATEVALUE("10/1/20"&amp;RIGHT(BS$1,2)),$U596,Holidays!$J$3:$J$937),
IF($T596&lt;DATEVALUE("10/1/20"&amp;RIGHT(BS$1,2)),NETWORKDAYS(DATEVALUE("10/1/20"&amp;RIGHT(BS$1,2)),DATEVALUE("9/30/20"&amp;RIGHT(BT$1,2)),Holidays!$J$3:$J$937),
IF($T596&gt;=DATEVALUE("10/1/20"&amp;RIGHT(BS$1,2)),NETWORKDAYS($T596,DATEVALUE("9/30/20"&amp;RIGHT(BT$1,2)),Holidays!$J$3:$J$937),"")))),"")/(NETWORKDAYS($T596,$U596,Holidays!$J$3:$J$937)),0))</f>
        <v/>
      </c>
      <c r="BU596" s="87" t="str">
        <f>IF($Q596="","",IFERROR(IF(OR(AND($T596&gt;=DATEVALUE("10/1/20"&amp;RIGHT(BT$1,2)),$T596&lt;=DATEVALUE("9/30/20"&amp;RIGHT(BU$1,2))),AND($U596&gt;=DATEVALUE("10/1/20"&amp;RIGHT(BT$1,2)),$U596&lt;=DATEVALUE("9/30/20"&amp;RIGHT(BU$1,2))),AND($T596&lt;=DATEVALUE("10/1/20"&amp;RIGHT(BT$1,2)),$U596&gt;=DATEVALUE("9/30/20"&amp;RIGHT(BU$1,2)))),
IF(AND($T596&gt;=DATEVALUE("10/1/20"&amp;RIGHT(BT$1,2)),$U596&lt;=DATEVALUE("9/30/20"&amp;RIGHT(BU$1,2))),NETWORKDAYS($T596,$U596,Holidays!$J$3:$J$937),
IF(AND($T596&lt;DATEVALUE("10/1/20"&amp;RIGHT(BT$1,2)),$U596&lt;=DATEVALUE("9/30/20"&amp;RIGHT(BU$1,2))),NETWORKDAYS(DATEVALUE("10/1/20"&amp;RIGHT(BT$1,2)),$U596,Holidays!$J$3:$J$937),
IF($T596&lt;DATEVALUE("10/1/20"&amp;RIGHT(BT$1,2)),NETWORKDAYS(DATEVALUE("10/1/20"&amp;RIGHT(BT$1,2)),DATEVALUE("9/30/20"&amp;RIGHT(BU$1,2)),Holidays!$J$3:$J$937),
IF($T596&gt;=DATEVALUE("10/1/20"&amp;RIGHT(BT$1,2)),NETWORKDAYS($T596,DATEVALUE("9/30/20"&amp;RIGHT(BU$1,2)),Holidays!$J$3:$J$937),"")))),"")/(NETWORKDAYS($T596,$U596,Holidays!$J$3:$J$937)),0))</f>
        <v/>
      </c>
      <c r="BV596" s="87" t="str">
        <f>IF($Q596="","",IFERROR(IF(OR(AND($T596&gt;=DATEVALUE("10/1/20"&amp;RIGHT(BU$1,2)),$T596&lt;=DATEVALUE("9/30/20"&amp;RIGHT(BV$1,2))),AND($U596&gt;=DATEVALUE("10/1/20"&amp;RIGHT(BU$1,2)),$U596&lt;=DATEVALUE("9/30/20"&amp;RIGHT(BV$1,2))),AND($T596&lt;=DATEVALUE("10/1/20"&amp;RIGHT(BU$1,2)),$U596&gt;=DATEVALUE("9/30/20"&amp;RIGHT(BV$1,2)))),
IF(AND($T596&gt;=DATEVALUE("10/1/20"&amp;RIGHT(BU$1,2)),$U596&lt;=DATEVALUE("9/30/20"&amp;RIGHT(BV$1,2))),NETWORKDAYS($T596,$U596,Holidays!$J$3:$J$937),
IF(AND($T596&lt;DATEVALUE("10/1/20"&amp;RIGHT(BU$1,2)),$U596&lt;=DATEVALUE("9/30/20"&amp;RIGHT(BV$1,2))),NETWORKDAYS(DATEVALUE("10/1/20"&amp;RIGHT(BU$1,2)),$U596,Holidays!$J$3:$J$937),
IF($T596&lt;DATEVALUE("10/1/20"&amp;RIGHT(BU$1,2)),NETWORKDAYS(DATEVALUE("10/1/20"&amp;RIGHT(BU$1,2)),DATEVALUE("9/30/20"&amp;RIGHT(BV$1,2)),Holidays!$J$3:$J$937),
IF($T596&gt;=DATEVALUE("10/1/20"&amp;RIGHT(BU$1,2)),NETWORKDAYS($T596,DATEVALUE("9/30/20"&amp;RIGHT(BV$1,2)),Holidays!$J$3:$J$937),"")))),"")/(NETWORKDAYS($T596,$U596,Holidays!$J$3:$J$937)),0))</f>
        <v/>
      </c>
      <c r="BW596" s="87" t="str">
        <f>IF($Q596="","",IFERROR(IF(OR(AND($T596&gt;=DATEVALUE("10/1/20"&amp;RIGHT(BV$1,2)),$T596&lt;=DATEVALUE("9/30/20"&amp;RIGHT(BW$1,2))),AND($U596&gt;=DATEVALUE("10/1/20"&amp;RIGHT(BV$1,2)),$U596&lt;=DATEVALUE("9/30/20"&amp;RIGHT(BW$1,2))),AND($T596&lt;=DATEVALUE("10/1/20"&amp;RIGHT(BV$1,2)),$U596&gt;=DATEVALUE("9/30/20"&amp;RIGHT(BW$1,2)))),
IF(AND($T596&gt;=DATEVALUE("10/1/20"&amp;RIGHT(BV$1,2)),$U596&lt;=DATEVALUE("9/30/20"&amp;RIGHT(BW$1,2))),NETWORKDAYS($T596,$U596,Holidays!$J$3:$J$937),
IF(AND($T596&lt;DATEVALUE("10/1/20"&amp;RIGHT(BV$1,2)),$U596&lt;=DATEVALUE("9/30/20"&amp;RIGHT(BW$1,2))),NETWORKDAYS(DATEVALUE("10/1/20"&amp;RIGHT(BV$1,2)),$U596,Holidays!$J$3:$J$937),
IF($T596&lt;DATEVALUE("10/1/20"&amp;RIGHT(BV$1,2)),NETWORKDAYS(DATEVALUE("10/1/20"&amp;RIGHT(BV$1,2)),DATEVALUE("9/30/20"&amp;RIGHT(BW$1,2)),Holidays!$J$3:$J$937),
IF($T596&gt;=DATEVALUE("10/1/20"&amp;RIGHT(BV$1,2)),NETWORKDAYS($T596,DATEVALUE("9/30/20"&amp;RIGHT(BW$1,2)),Holidays!$J$3:$J$937),"")))),"")/(NETWORKDAYS($T596,$U596,Holidays!$J$3:$J$937)),0))</f>
        <v/>
      </c>
      <c r="BX596" s="87" t="str">
        <f>IF($Q596="","",IFERROR(IF(OR(AND($T596&gt;=DATEVALUE("10/1/20"&amp;RIGHT(BW$1,2)),$T596&lt;=DATEVALUE("9/30/20"&amp;RIGHT(BX$1,2))),AND($U596&gt;=DATEVALUE("10/1/20"&amp;RIGHT(BW$1,2)),$U596&lt;=DATEVALUE("9/30/20"&amp;RIGHT(BX$1,2))),AND($T596&lt;=DATEVALUE("10/1/20"&amp;RIGHT(BW$1,2)),$U596&gt;=DATEVALUE("9/30/20"&amp;RIGHT(BX$1,2)))),
IF(AND($T596&gt;=DATEVALUE("10/1/20"&amp;RIGHT(BW$1,2)),$U596&lt;=DATEVALUE("9/30/20"&amp;RIGHT(BX$1,2))),NETWORKDAYS($T596,$U596,Holidays!$J$3:$J$937),
IF(AND($T596&lt;DATEVALUE("10/1/20"&amp;RIGHT(BW$1,2)),$U596&lt;=DATEVALUE("9/30/20"&amp;RIGHT(BX$1,2))),NETWORKDAYS(DATEVALUE("10/1/20"&amp;RIGHT(BW$1,2)),$U596,Holidays!$J$3:$J$937),
IF($T596&lt;DATEVALUE("10/1/20"&amp;RIGHT(BW$1,2)),NETWORKDAYS(DATEVALUE("10/1/20"&amp;RIGHT(BW$1,2)),DATEVALUE("9/30/20"&amp;RIGHT(BX$1,2)),Holidays!$J$3:$J$937),
IF($T596&gt;=DATEVALUE("10/1/20"&amp;RIGHT(BW$1,2)),NETWORKDAYS($T596,DATEVALUE("9/30/20"&amp;RIGHT(BX$1,2)),Holidays!$J$3:$J$937),"")))),"")/(NETWORKDAYS($T596,$U596,Holidays!$J$3:$J$937)),0))</f>
        <v/>
      </c>
      <c r="BY596" s="87" t="str">
        <f>IF($Q596="","",IFERROR(IF(OR(AND($T596&gt;=DATEVALUE("10/1/20"&amp;RIGHT(BX$1,2)),$T596&lt;=DATEVALUE("9/30/20"&amp;RIGHT(BY$1,2))),AND($U596&gt;=DATEVALUE("10/1/20"&amp;RIGHT(BX$1,2)),$U596&lt;=DATEVALUE("9/30/20"&amp;RIGHT(BY$1,2))),AND($T596&lt;=DATEVALUE("10/1/20"&amp;RIGHT(BX$1,2)),$U596&gt;=DATEVALUE("9/30/20"&amp;RIGHT(BY$1,2)))),
IF(AND($T596&gt;=DATEVALUE("10/1/20"&amp;RIGHT(BX$1,2)),$U596&lt;=DATEVALUE("9/30/20"&amp;RIGHT(BY$1,2))),NETWORKDAYS($T596,$U596,Holidays!$J$3:$J$937),
IF(AND($T596&lt;DATEVALUE("10/1/20"&amp;RIGHT(BX$1,2)),$U596&lt;=DATEVALUE("9/30/20"&amp;RIGHT(BY$1,2))),NETWORKDAYS(DATEVALUE("10/1/20"&amp;RIGHT(BX$1,2)),$U596,Holidays!$J$3:$J$937),
IF($T596&lt;DATEVALUE("10/1/20"&amp;RIGHT(BX$1,2)),NETWORKDAYS(DATEVALUE("10/1/20"&amp;RIGHT(BX$1,2)),DATEVALUE("9/30/20"&amp;RIGHT(BY$1,2)),Holidays!$J$3:$J$937),
IF($T596&gt;=DATEVALUE("10/1/20"&amp;RIGHT(BX$1,2)),NETWORKDAYS($T596,DATEVALUE("9/30/20"&amp;RIGHT(BY$1,2)),Holidays!$J$3:$J$937),"")))),"")/(NETWORKDAYS($T596,$U596,Holidays!$J$3:$J$937)),0))</f>
        <v/>
      </c>
      <c r="BZ596" s="87" t="str">
        <f>IF($Q596="","",IFERROR(IF(OR(AND($T596&gt;=DATEVALUE("10/1/20"&amp;RIGHT(BY$1,2)),$T596&lt;=DATEVALUE("9/30/20"&amp;RIGHT(BZ$1,2))),AND($U596&gt;=DATEVALUE("10/1/20"&amp;RIGHT(BY$1,2)),$U596&lt;=DATEVALUE("9/30/20"&amp;RIGHT(BZ$1,2))),AND($T596&lt;=DATEVALUE("10/1/20"&amp;RIGHT(BY$1,2)),$U596&gt;=DATEVALUE("9/30/20"&amp;RIGHT(BZ$1,2)))),
IF(AND($T596&gt;=DATEVALUE("10/1/20"&amp;RIGHT(BY$1,2)),$U596&lt;=DATEVALUE("9/30/20"&amp;RIGHT(BZ$1,2))),NETWORKDAYS($T596,$U596,Holidays!$J$3:$J$937),
IF(AND($T596&lt;DATEVALUE("10/1/20"&amp;RIGHT(BY$1,2)),$U596&lt;=DATEVALUE("9/30/20"&amp;RIGHT(BZ$1,2))),NETWORKDAYS(DATEVALUE("10/1/20"&amp;RIGHT(BY$1,2)),$U596,Holidays!$J$3:$J$937),
IF($T596&lt;DATEVALUE("10/1/20"&amp;RIGHT(BY$1,2)),NETWORKDAYS(DATEVALUE("10/1/20"&amp;RIGHT(BY$1,2)),DATEVALUE("9/30/20"&amp;RIGHT(BZ$1,2)),Holidays!$J$3:$J$937),
IF($T596&gt;=DATEVALUE("10/1/20"&amp;RIGHT(BY$1,2)),NETWORKDAYS($T596,DATEVALUE("9/30/20"&amp;RIGHT(BZ$1,2)),Holidays!$J$3:$J$937),"")))),"")/(NETWORKDAYS($T596,$U596,Holidays!$J$3:$J$937)),0))</f>
        <v/>
      </c>
      <c r="CA596" s="87" t="str">
        <f>IF($Q596="","",IFERROR(IF(OR(AND($T596&gt;=DATEVALUE("10/1/20"&amp;RIGHT(BZ$1,2)),$T596&lt;=DATEVALUE("9/30/20"&amp;RIGHT(CA$1,2))),AND($U596&gt;=DATEVALUE("10/1/20"&amp;RIGHT(BZ$1,2)),$U596&lt;=DATEVALUE("9/30/20"&amp;RIGHT(CA$1,2))),AND($T596&lt;=DATEVALUE("10/1/20"&amp;RIGHT(BZ$1,2)),$U596&gt;=DATEVALUE("9/30/20"&amp;RIGHT(CA$1,2)))),
IF(AND($T596&gt;=DATEVALUE("10/1/20"&amp;RIGHT(BZ$1,2)),$U596&lt;=DATEVALUE("9/30/20"&amp;RIGHT(CA$1,2))),NETWORKDAYS($T596,$U596,Holidays!$J$3:$J$937),
IF(AND($T596&lt;DATEVALUE("10/1/20"&amp;RIGHT(BZ$1,2)),$U596&lt;=DATEVALUE("9/30/20"&amp;RIGHT(CA$1,2))),NETWORKDAYS(DATEVALUE("10/1/20"&amp;RIGHT(BZ$1,2)),$U596,Holidays!$J$3:$J$937),
IF($T596&lt;DATEVALUE("10/1/20"&amp;RIGHT(BZ$1,2)),NETWORKDAYS(DATEVALUE("10/1/20"&amp;RIGHT(BZ$1,2)),DATEVALUE("9/30/20"&amp;RIGHT(CA$1,2)),Holidays!$J$3:$J$937),
IF($T596&gt;=DATEVALUE("10/1/20"&amp;RIGHT(BZ$1,2)),NETWORKDAYS($T596,DATEVALUE("9/30/20"&amp;RIGHT(CA$1,2)),Holidays!$J$3:$J$937),"")))),"")/(NETWORKDAYS($T596,$U596,Holidays!$J$3:$J$937)),0))</f>
        <v/>
      </c>
      <c r="CB596" s="87" t="str">
        <f>IF($Q596="","",IFERROR(IF(OR(AND($T596&gt;=DATEVALUE("10/1/20"&amp;RIGHT(CA$1,2)),$T596&lt;=DATEVALUE("9/30/20"&amp;RIGHT(CB$1,2))),AND($U596&gt;=DATEVALUE("10/1/20"&amp;RIGHT(CA$1,2)),$U596&lt;=DATEVALUE("9/30/20"&amp;RIGHT(CB$1,2))),AND($T596&lt;=DATEVALUE("10/1/20"&amp;RIGHT(CA$1,2)),$U596&gt;=DATEVALUE("9/30/20"&amp;RIGHT(CB$1,2)))),
IF(AND($T596&gt;=DATEVALUE("10/1/20"&amp;RIGHT(CA$1,2)),$U596&lt;=DATEVALUE("9/30/20"&amp;RIGHT(CB$1,2))),NETWORKDAYS($T596,$U596,Holidays!$J$3:$J$937),
IF(AND($T596&lt;DATEVALUE("10/1/20"&amp;RIGHT(CA$1,2)),$U596&lt;=DATEVALUE("9/30/20"&amp;RIGHT(CB$1,2))),NETWORKDAYS(DATEVALUE("10/1/20"&amp;RIGHT(CA$1,2)),$U596,Holidays!$J$3:$J$937),
IF($T596&lt;DATEVALUE("10/1/20"&amp;RIGHT(CA$1,2)),NETWORKDAYS(DATEVALUE("10/1/20"&amp;RIGHT(CA$1,2)),DATEVALUE("9/30/20"&amp;RIGHT(CB$1,2)),Holidays!$J$3:$J$937),
IF($T596&gt;=DATEVALUE("10/1/20"&amp;RIGHT(CA$1,2)),NETWORKDAYS($T596,DATEVALUE("9/30/20"&amp;RIGHT(CB$1,2)),Holidays!$J$3:$J$937),"")))),"")/(NETWORKDAYS($T596,$U596,Holidays!$J$3:$J$937)),0))</f>
        <v/>
      </c>
    </row>
    <row r="597" spans="1:80">
      <c r="A597" s="97"/>
      <c r="B597" s="98" t="str">
        <f ca="1">IF(NOT($A597=""),OFFSET('WBS Reference &amp; User Procedure'!$A$1,MATCH($A597,'WBS Reference &amp; User Procedure'!$A:$A,0)-1,1),"")</f>
        <v/>
      </c>
      <c r="D597" s="97"/>
      <c r="I597" s="78"/>
      <c r="T597" s="104" t="str">
        <f>IF(NOT(Q597=""),IF(NOT($S597=""),$S597,#REF!),"")</f>
        <v/>
      </c>
      <c r="U597" s="104" t="str">
        <f>IF(NOT(Q597=""),WORKDAY(T597,Q597,Holidays!$J$3:$J$937),"")</f>
        <v/>
      </c>
      <c r="V597" s="104"/>
      <c r="W597" s="104"/>
      <c r="X597" s="101" t="str">
        <f t="shared" si="123"/>
        <v/>
      </c>
      <c r="AL597" s="87" t="str">
        <f t="shared" ca="1" si="120"/>
        <v/>
      </c>
      <c r="AN597" s="87" t="str">
        <f t="shared" ca="1" si="132"/>
        <v/>
      </c>
      <c r="AO597" s="87" t="str">
        <f t="shared" ca="1" si="132"/>
        <v/>
      </c>
      <c r="AP597" s="87" t="str">
        <f t="shared" ca="1" si="132"/>
        <v/>
      </c>
      <c r="AQ597" s="87" t="str">
        <f t="shared" ca="1" si="132"/>
        <v/>
      </c>
      <c r="AR597" s="87" t="str">
        <f t="shared" ca="1" si="132"/>
        <v/>
      </c>
      <c r="AS597" s="87" t="str">
        <f t="shared" ca="1" si="132"/>
        <v/>
      </c>
      <c r="AT597" s="87" t="str">
        <f t="shared" ca="1" si="132"/>
        <v/>
      </c>
      <c r="AU597" s="87" t="str">
        <f t="shared" ca="1" si="132"/>
        <v/>
      </c>
      <c r="AV597" s="87" t="str">
        <f t="shared" ca="1" si="132"/>
        <v/>
      </c>
      <c r="AW597" s="87" t="str">
        <f t="shared" ca="1" si="132"/>
        <v/>
      </c>
      <c r="AX597" s="87" t="str">
        <f t="shared" ca="1" si="133"/>
        <v/>
      </c>
      <c r="AY597" s="87" t="str">
        <f t="shared" ca="1" si="133"/>
        <v/>
      </c>
      <c r="AZ597" s="87" t="str">
        <f t="shared" ca="1" si="133"/>
        <v/>
      </c>
      <c r="BA597" s="87" t="str">
        <f t="shared" ca="1" si="133"/>
        <v/>
      </c>
      <c r="BB597" s="87" t="str">
        <f t="shared" ca="1" si="133"/>
        <v/>
      </c>
      <c r="BC597" s="87" t="str">
        <f t="shared" ca="1" si="133"/>
        <v/>
      </c>
      <c r="BD597" s="87" t="str">
        <f t="shared" ca="1" si="133"/>
        <v/>
      </c>
      <c r="BE597" s="87" t="str">
        <f t="shared" ca="1" si="133"/>
        <v/>
      </c>
      <c r="BF597" s="87" t="str">
        <f t="shared" ca="1" si="133"/>
        <v/>
      </c>
      <c r="BG597" s="87" t="str">
        <f t="shared" ca="1" si="133"/>
        <v/>
      </c>
      <c r="BI597" s="87" t="str">
        <f>IF($Q597="","",IFERROR(IF(OR(AND($T597&gt;=DATEVALUE("10/1/20"&amp;RIGHT(BH$1,2)),$T597&lt;=DATEVALUE("9/30/20"&amp;RIGHT(BI$1,2))),AND($U597&gt;=DATEVALUE("10/1/20"&amp;RIGHT(BH$1,2)),$U597&lt;=DATEVALUE("9/30/20"&amp;RIGHT(BI$1,2))),AND($T597&lt;=DATEVALUE("10/1/20"&amp;RIGHT(BH$1,2)),$U597&gt;=DATEVALUE("9/30/20"&amp;RIGHT(BI$1,2)))),
IF(AND($T597&gt;=DATEVALUE("10/1/20"&amp;RIGHT(BH$1,2)),$U597&lt;=DATEVALUE("9/30/20"&amp;RIGHT(BI$1,2))),NETWORKDAYS($T597,$U597,Holidays!$J$3:$J$937),
IF(AND($T597&lt;DATEVALUE("10/1/20"&amp;RIGHT(BH$1,2)),$U597&lt;=DATEVALUE("9/30/20"&amp;RIGHT(BI$1,2))),NETWORKDAYS(DATEVALUE("10/1/20"&amp;RIGHT(BH$1,2)),$U597,Holidays!$J$3:$J$937),
IF($T597&lt;DATEVALUE("10/1/20"&amp;RIGHT(BH$1,2)),NETWORKDAYS(DATEVALUE("10/1/20"&amp;RIGHT(BH$1,2)),DATEVALUE("9/30/20"&amp;RIGHT(BI$1,2)),Holidays!$J$3:$J$937),
IF($T597&gt;=DATEVALUE("10/1/20"&amp;RIGHT(BH$1,2)),NETWORKDAYS($T597,DATEVALUE("9/30/20"&amp;RIGHT(BI$1,2)),Holidays!$J$3:$J$937),"")))),"")/(NETWORKDAYS($T597,$U597,Holidays!$J$3:$J$937)),0))</f>
        <v/>
      </c>
      <c r="BJ597" s="87" t="str">
        <f>IF($Q597="","",IFERROR(IF(OR(AND($T597&gt;=DATEVALUE("10/1/20"&amp;RIGHT(BI$1,2)),$T597&lt;=DATEVALUE("9/30/20"&amp;RIGHT(BJ$1,2))),AND($U597&gt;=DATEVALUE("10/1/20"&amp;RIGHT(BI$1,2)),$U597&lt;=DATEVALUE("9/30/20"&amp;RIGHT(BJ$1,2))),AND($T597&lt;=DATEVALUE("10/1/20"&amp;RIGHT(BI$1,2)),$U597&gt;=DATEVALUE("9/30/20"&amp;RIGHT(BJ$1,2)))),
IF(AND($T597&gt;=DATEVALUE("10/1/20"&amp;RIGHT(BI$1,2)),$U597&lt;=DATEVALUE("9/30/20"&amp;RIGHT(BJ$1,2))),NETWORKDAYS($T597,$U597,Holidays!$J$3:$J$937),
IF(AND($T597&lt;DATEVALUE("10/1/20"&amp;RIGHT(BI$1,2)),$U597&lt;=DATEVALUE("9/30/20"&amp;RIGHT(BJ$1,2))),NETWORKDAYS(DATEVALUE("10/1/20"&amp;RIGHT(BI$1,2)),$U597,Holidays!$J$3:$J$937),
IF($T597&lt;DATEVALUE("10/1/20"&amp;RIGHT(BI$1,2)),NETWORKDAYS(DATEVALUE("10/1/20"&amp;RIGHT(BI$1,2)),DATEVALUE("9/30/20"&amp;RIGHT(BJ$1,2)),Holidays!$J$3:$J$937),
IF($T597&gt;=DATEVALUE("10/1/20"&amp;RIGHT(BI$1,2)),NETWORKDAYS($T597,DATEVALUE("9/30/20"&amp;RIGHT(BJ$1,2)),Holidays!$J$3:$J$937),"")))),"")/(NETWORKDAYS($T597,$U597,Holidays!$J$3:$J$937)),0))</f>
        <v/>
      </c>
      <c r="BK597" s="87" t="str">
        <f>IF($Q597="","",IFERROR(IF(OR(AND($T597&gt;=DATEVALUE("10/1/20"&amp;RIGHT(BJ$1,2)),$T597&lt;=DATEVALUE("9/30/20"&amp;RIGHT(BK$1,2))),AND($U597&gt;=DATEVALUE("10/1/20"&amp;RIGHT(BJ$1,2)),$U597&lt;=DATEVALUE("9/30/20"&amp;RIGHT(BK$1,2))),AND($T597&lt;=DATEVALUE("10/1/20"&amp;RIGHT(BJ$1,2)),$U597&gt;=DATEVALUE("9/30/20"&amp;RIGHT(BK$1,2)))),
IF(AND($T597&gt;=DATEVALUE("10/1/20"&amp;RIGHT(BJ$1,2)),$U597&lt;=DATEVALUE("9/30/20"&amp;RIGHT(BK$1,2))),NETWORKDAYS($T597,$U597,Holidays!$J$3:$J$937),
IF(AND($T597&lt;DATEVALUE("10/1/20"&amp;RIGHT(BJ$1,2)),$U597&lt;=DATEVALUE("9/30/20"&amp;RIGHT(BK$1,2))),NETWORKDAYS(DATEVALUE("10/1/20"&amp;RIGHT(BJ$1,2)),$U597,Holidays!$J$3:$J$937),
IF($T597&lt;DATEVALUE("10/1/20"&amp;RIGHT(BJ$1,2)),NETWORKDAYS(DATEVALUE("10/1/20"&amp;RIGHT(BJ$1,2)),DATEVALUE("9/30/20"&amp;RIGHT(BK$1,2)),Holidays!$J$3:$J$937),
IF($T597&gt;=DATEVALUE("10/1/20"&amp;RIGHT(BJ$1,2)),NETWORKDAYS($T597,DATEVALUE("9/30/20"&amp;RIGHT(BK$1,2)),Holidays!$J$3:$J$937),"")))),"")/(NETWORKDAYS($T597,$U597,Holidays!$J$3:$J$937)),0))</f>
        <v/>
      </c>
      <c r="BL597" s="87" t="str">
        <f>IF($Q597="","",IFERROR(IF(OR(AND($T597&gt;=DATEVALUE("10/1/20"&amp;RIGHT(BK$1,2)),$T597&lt;=DATEVALUE("9/30/20"&amp;RIGHT(BL$1,2))),AND($U597&gt;=DATEVALUE("10/1/20"&amp;RIGHT(BK$1,2)),$U597&lt;=DATEVALUE("9/30/20"&amp;RIGHT(BL$1,2))),AND($T597&lt;=DATEVALUE("10/1/20"&amp;RIGHT(BK$1,2)),$U597&gt;=DATEVALUE("9/30/20"&amp;RIGHT(BL$1,2)))),
IF(AND($T597&gt;=DATEVALUE("10/1/20"&amp;RIGHT(BK$1,2)),$U597&lt;=DATEVALUE("9/30/20"&amp;RIGHT(BL$1,2))),NETWORKDAYS($T597,$U597,Holidays!$J$3:$J$937),
IF(AND($T597&lt;DATEVALUE("10/1/20"&amp;RIGHT(BK$1,2)),$U597&lt;=DATEVALUE("9/30/20"&amp;RIGHT(BL$1,2))),NETWORKDAYS(DATEVALUE("10/1/20"&amp;RIGHT(BK$1,2)),$U597,Holidays!$J$3:$J$937),
IF($T597&lt;DATEVALUE("10/1/20"&amp;RIGHT(BK$1,2)),NETWORKDAYS(DATEVALUE("10/1/20"&amp;RIGHT(BK$1,2)),DATEVALUE("9/30/20"&amp;RIGHT(BL$1,2)),Holidays!$J$3:$J$937),
IF($T597&gt;=DATEVALUE("10/1/20"&amp;RIGHT(BK$1,2)),NETWORKDAYS($T597,DATEVALUE("9/30/20"&amp;RIGHT(BL$1,2)),Holidays!$J$3:$J$937),"")))),"")/(NETWORKDAYS($T597,$U597,Holidays!$J$3:$J$937)),0))</f>
        <v/>
      </c>
      <c r="BM597" s="87" t="str">
        <f>IF($Q597="","",IFERROR(IF(OR(AND($T597&gt;=DATEVALUE("10/1/20"&amp;RIGHT(BL$1,2)),$T597&lt;=DATEVALUE("9/30/20"&amp;RIGHT(BM$1,2))),AND($U597&gt;=DATEVALUE("10/1/20"&amp;RIGHT(BL$1,2)),$U597&lt;=DATEVALUE("9/30/20"&amp;RIGHT(BM$1,2))),AND($T597&lt;=DATEVALUE("10/1/20"&amp;RIGHT(BL$1,2)),$U597&gt;=DATEVALUE("9/30/20"&amp;RIGHT(BM$1,2)))),
IF(AND($T597&gt;=DATEVALUE("10/1/20"&amp;RIGHT(BL$1,2)),$U597&lt;=DATEVALUE("9/30/20"&amp;RIGHT(BM$1,2))),NETWORKDAYS($T597,$U597,Holidays!$J$3:$J$937),
IF(AND($T597&lt;DATEVALUE("10/1/20"&amp;RIGHT(BL$1,2)),$U597&lt;=DATEVALUE("9/30/20"&amp;RIGHT(BM$1,2))),NETWORKDAYS(DATEVALUE("10/1/20"&amp;RIGHT(BL$1,2)),$U597,Holidays!$J$3:$J$937),
IF($T597&lt;DATEVALUE("10/1/20"&amp;RIGHT(BL$1,2)),NETWORKDAYS(DATEVALUE("10/1/20"&amp;RIGHT(BL$1,2)),DATEVALUE("9/30/20"&amp;RIGHT(BM$1,2)),Holidays!$J$3:$J$937),
IF($T597&gt;=DATEVALUE("10/1/20"&amp;RIGHT(BL$1,2)),NETWORKDAYS($T597,DATEVALUE("9/30/20"&amp;RIGHT(BM$1,2)),Holidays!$J$3:$J$937),"")))),"")/(NETWORKDAYS($T597,$U597,Holidays!$J$3:$J$937)),0))</f>
        <v/>
      </c>
      <c r="BN597" s="87" t="str">
        <f>IF($Q597="","",IFERROR(IF(OR(AND($T597&gt;=DATEVALUE("10/1/20"&amp;RIGHT(BM$1,2)),$T597&lt;=DATEVALUE("9/30/20"&amp;RIGHT(BN$1,2))),AND($U597&gt;=DATEVALUE("10/1/20"&amp;RIGHT(BM$1,2)),$U597&lt;=DATEVALUE("9/30/20"&amp;RIGHT(BN$1,2))),AND($T597&lt;=DATEVALUE("10/1/20"&amp;RIGHT(BM$1,2)),$U597&gt;=DATEVALUE("9/30/20"&amp;RIGHT(BN$1,2)))),
IF(AND($T597&gt;=DATEVALUE("10/1/20"&amp;RIGHT(BM$1,2)),$U597&lt;=DATEVALUE("9/30/20"&amp;RIGHT(BN$1,2))),NETWORKDAYS($T597,$U597,Holidays!$J$3:$J$937),
IF(AND($T597&lt;DATEVALUE("10/1/20"&amp;RIGHT(BM$1,2)),$U597&lt;=DATEVALUE("9/30/20"&amp;RIGHT(BN$1,2))),NETWORKDAYS(DATEVALUE("10/1/20"&amp;RIGHT(BM$1,2)),$U597,Holidays!$J$3:$J$937),
IF($T597&lt;DATEVALUE("10/1/20"&amp;RIGHT(BM$1,2)),NETWORKDAYS(DATEVALUE("10/1/20"&amp;RIGHT(BM$1,2)),DATEVALUE("9/30/20"&amp;RIGHT(BN$1,2)),Holidays!$J$3:$J$937),
IF($T597&gt;=DATEVALUE("10/1/20"&amp;RIGHT(BM$1,2)),NETWORKDAYS($T597,DATEVALUE("9/30/20"&amp;RIGHT(BN$1,2)),Holidays!$J$3:$J$937),"")))),"")/(NETWORKDAYS($T597,$U597,Holidays!$J$3:$J$937)),0))</f>
        <v/>
      </c>
      <c r="BO597" s="87" t="str">
        <f>IF($Q597="","",IFERROR(IF(OR(AND($T597&gt;=DATEVALUE("10/1/20"&amp;RIGHT(BN$1,2)),$T597&lt;=DATEVALUE("9/30/20"&amp;RIGHT(BO$1,2))),AND($U597&gt;=DATEVALUE("10/1/20"&amp;RIGHT(BN$1,2)),$U597&lt;=DATEVALUE("9/30/20"&amp;RIGHT(BO$1,2))),AND($T597&lt;=DATEVALUE("10/1/20"&amp;RIGHT(BN$1,2)),$U597&gt;=DATEVALUE("9/30/20"&amp;RIGHT(BO$1,2)))),
IF(AND($T597&gt;=DATEVALUE("10/1/20"&amp;RIGHT(BN$1,2)),$U597&lt;=DATEVALUE("9/30/20"&amp;RIGHT(BO$1,2))),NETWORKDAYS($T597,$U597,Holidays!$J$3:$J$937),
IF(AND($T597&lt;DATEVALUE("10/1/20"&amp;RIGHT(BN$1,2)),$U597&lt;=DATEVALUE("9/30/20"&amp;RIGHT(BO$1,2))),NETWORKDAYS(DATEVALUE("10/1/20"&amp;RIGHT(BN$1,2)),$U597,Holidays!$J$3:$J$937),
IF($T597&lt;DATEVALUE("10/1/20"&amp;RIGHT(BN$1,2)),NETWORKDAYS(DATEVALUE("10/1/20"&amp;RIGHT(BN$1,2)),DATEVALUE("9/30/20"&amp;RIGHT(BO$1,2)),Holidays!$J$3:$J$937),
IF($T597&gt;=DATEVALUE("10/1/20"&amp;RIGHT(BN$1,2)),NETWORKDAYS($T597,DATEVALUE("9/30/20"&amp;RIGHT(BO$1,2)),Holidays!$J$3:$J$937),"")))),"")/(NETWORKDAYS($T597,$U597,Holidays!$J$3:$J$937)),0))</f>
        <v/>
      </c>
      <c r="BP597" s="87" t="str">
        <f>IF($Q597="","",IFERROR(IF(OR(AND($T597&gt;=DATEVALUE("10/1/20"&amp;RIGHT(BO$1,2)),$T597&lt;=DATEVALUE("9/30/20"&amp;RIGHT(BP$1,2))),AND($U597&gt;=DATEVALUE("10/1/20"&amp;RIGHT(BO$1,2)),$U597&lt;=DATEVALUE("9/30/20"&amp;RIGHT(BP$1,2))),AND($T597&lt;=DATEVALUE("10/1/20"&amp;RIGHT(BO$1,2)),$U597&gt;=DATEVALUE("9/30/20"&amp;RIGHT(BP$1,2)))),
IF(AND($T597&gt;=DATEVALUE("10/1/20"&amp;RIGHT(BO$1,2)),$U597&lt;=DATEVALUE("9/30/20"&amp;RIGHT(BP$1,2))),NETWORKDAYS($T597,$U597,Holidays!$J$3:$J$937),
IF(AND($T597&lt;DATEVALUE("10/1/20"&amp;RIGHT(BO$1,2)),$U597&lt;=DATEVALUE("9/30/20"&amp;RIGHT(BP$1,2))),NETWORKDAYS(DATEVALUE("10/1/20"&amp;RIGHT(BO$1,2)),$U597,Holidays!$J$3:$J$937),
IF($T597&lt;DATEVALUE("10/1/20"&amp;RIGHT(BO$1,2)),NETWORKDAYS(DATEVALUE("10/1/20"&amp;RIGHT(BO$1,2)),DATEVALUE("9/30/20"&amp;RIGHT(BP$1,2)),Holidays!$J$3:$J$937),
IF($T597&gt;=DATEVALUE("10/1/20"&amp;RIGHT(BO$1,2)),NETWORKDAYS($T597,DATEVALUE("9/30/20"&amp;RIGHT(BP$1,2)),Holidays!$J$3:$J$937),"")))),"")/(NETWORKDAYS($T597,$U597,Holidays!$J$3:$J$937)),0))</f>
        <v/>
      </c>
      <c r="BQ597" s="87" t="str">
        <f>IF($Q597="","",IFERROR(IF(OR(AND($T597&gt;=DATEVALUE("10/1/20"&amp;RIGHT(BP$1,2)),$T597&lt;=DATEVALUE("9/30/20"&amp;RIGHT(BQ$1,2))),AND($U597&gt;=DATEVALUE("10/1/20"&amp;RIGHT(BP$1,2)),$U597&lt;=DATEVALUE("9/30/20"&amp;RIGHT(BQ$1,2))),AND($T597&lt;=DATEVALUE("10/1/20"&amp;RIGHT(BP$1,2)),$U597&gt;=DATEVALUE("9/30/20"&amp;RIGHT(BQ$1,2)))),
IF(AND($T597&gt;=DATEVALUE("10/1/20"&amp;RIGHT(BP$1,2)),$U597&lt;=DATEVALUE("9/30/20"&amp;RIGHT(BQ$1,2))),NETWORKDAYS($T597,$U597,Holidays!$J$3:$J$937),
IF(AND($T597&lt;DATEVALUE("10/1/20"&amp;RIGHT(BP$1,2)),$U597&lt;=DATEVALUE("9/30/20"&amp;RIGHT(BQ$1,2))),NETWORKDAYS(DATEVALUE("10/1/20"&amp;RIGHT(BP$1,2)),$U597,Holidays!$J$3:$J$937),
IF($T597&lt;DATEVALUE("10/1/20"&amp;RIGHT(BP$1,2)),NETWORKDAYS(DATEVALUE("10/1/20"&amp;RIGHT(BP$1,2)),DATEVALUE("9/30/20"&amp;RIGHT(BQ$1,2)),Holidays!$J$3:$J$937),
IF($T597&gt;=DATEVALUE("10/1/20"&amp;RIGHT(BP$1,2)),NETWORKDAYS($T597,DATEVALUE("9/30/20"&amp;RIGHT(BQ$1,2)),Holidays!$J$3:$J$937),"")))),"")/(NETWORKDAYS($T597,$U597,Holidays!$J$3:$J$937)),0))</f>
        <v/>
      </c>
      <c r="BR597" s="87" t="str">
        <f>IF($Q597="","",IFERROR(IF(OR(AND($T597&gt;=DATEVALUE("10/1/20"&amp;RIGHT(BQ$1,2)),$T597&lt;=DATEVALUE("9/30/20"&amp;RIGHT(BR$1,2))),AND($U597&gt;=DATEVALUE("10/1/20"&amp;RIGHT(BQ$1,2)),$U597&lt;=DATEVALUE("9/30/20"&amp;RIGHT(BR$1,2))),AND($T597&lt;=DATEVALUE("10/1/20"&amp;RIGHT(BQ$1,2)),$U597&gt;=DATEVALUE("9/30/20"&amp;RIGHT(BR$1,2)))),
IF(AND($T597&gt;=DATEVALUE("10/1/20"&amp;RIGHT(BQ$1,2)),$U597&lt;=DATEVALUE("9/30/20"&amp;RIGHT(BR$1,2))),NETWORKDAYS($T597,$U597,Holidays!$J$3:$J$937),
IF(AND($T597&lt;DATEVALUE("10/1/20"&amp;RIGHT(BQ$1,2)),$U597&lt;=DATEVALUE("9/30/20"&amp;RIGHT(BR$1,2))),NETWORKDAYS(DATEVALUE("10/1/20"&amp;RIGHT(BQ$1,2)),$U597,Holidays!$J$3:$J$937),
IF($T597&lt;DATEVALUE("10/1/20"&amp;RIGHT(BQ$1,2)),NETWORKDAYS(DATEVALUE("10/1/20"&amp;RIGHT(BQ$1,2)),DATEVALUE("9/30/20"&amp;RIGHT(BR$1,2)),Holidays!$J$3:$J$937),
IF($T597&gt;=DATEVALUE("10/1/20"&amp;RIGHT(BQ$1,2)),NETWORKDAYS($T597,DATEVALUE("9/30/20"&amp;RIGHT(BR$1,2)),Holidays!$J$3:$J$937),"")))),"")/(NETWORKDAYS($T597,$U597,Holidays!$J$3:$J$937)),0))</f>
        <v/>
      </c>
      <c r="BS597" s="87" t="str">
        <f>IF($Q597="","",IFERROR(IF(OR(AND($T597&gt;=DATEVALUE("10/1/20"&amp;RIGHT(BR$1,2)),$T597&lt;=DATEVALUE("9/30/20"&amp;RIGHT(BS$1,2))),AND($U597&gt;=DATEVALUE("10/1/20"&amp;RIGHT(BR$1,2)),$U597&lt;=DATEVALUE("9/30/20"&amp;RIGHT(BS$1,2))),AND($T597&lt;=DATEVALUE("10/1/20"&amp;RIGHT(BR$1,2)),$U597&gt;=DATEVALUE("9/30/20"&amp;RIGHT(BS$1,2)))),
IF(AND($T597&gt;=DATEVALUE("10/1/20"&amp;RIGHT(BR$1,2)),$U597&lt;=DATEVALUE("9/30/20"&amp;RIGHT(BS$1,2))),NETWORKDAYS($T597,$U597,Holidays!$J$3:$J$937),
IF(AND($T597&lt;DATEVALUE("10/1/20"&amp;RIGHT(BR$1,2)),$U597&lt;=DATEVALUE("9/30/20"&amp;RIGHT(BS$1,2))),NETWORKDAYS(DATEVALUE("10/1/20"&amp;RIGHT(BR$1,2)),$U597,Holidays!$J$3:$J$937),
IF($T597&lt;DATEVALUE("10/1/20"&amp;RIGHT(BR$1,2)),NETWORKDAYS(DATEVALUE("10/1/20"&amp;RIGHT(BR$1,2)),DATEVALUE("9/30/20"&amp;RIGHT(BS$1,2)),Holidays!$J$3:$J$937),
IF($T597&gt;=DATEVALUE("10/1/20"&amp;RIGHT(BR$1,2)),NETWORKDAYS($T597,DATEVALUE("9/30/20"&amp;RIGHT(BS$1,2)),Holidays!$J$3:$J$937),"")))),"")/(NETWORKDAYS($T597,$U597,Holidays!$J$3:$J$937)),0))</f>
        <v/>
      </c>
      <c r="BT597" s="87" t="str">
        <f>IF($Q597="","",IFERROR(IF(OR(AND($T597&gt;=DATEVALUE("10/1/20"&amp;RIGHT(BS$1,2)),$T597&lt;=DATEVALUE("9/30/20"&amp;RIGHT(BT$1,2))),AND($U597&gt;=DATEVALUE("10/1/20"&amp;RIGHT(BS$1,2)),$U597&lt;=DATEVALUE("9/30/20"&amp;RIGHT(BT$1,2))),AND($T597&lt;=DATEVALUE("10/1/20"&amp;RIGHT(BS$1,2)),$U597&gt;=DATEVALUE("9/30/20"&amp;RIGHT(BT$1,2)))),
IF(AND($T597&gt;=DATEVALUE("10/1/20"&amp;RIGHT(BS$1,2)),$U597&lt;=DATEVALUE("9/30/20"&amp;RIGHT(BT$1,2))),NETWORKDAYS($T597,$U597,Holidays!$J$3:$J$937),
IF(AND($T597&lt;DATEVALUE("10/1/20"&amp;RIGHT(BS$1,2)),$U597&lt;=DATEVALUE("9/30/20"&amp;RIGHT(BT$1,2))),NETWORKDAYS(DATEVALUE("10/1/20"&amp;RIGHT(BS$1,2)),$U597,Holidays!$J$3:$J$937),
IF($T597&lt;DATEVALUE("10/1/20"&amp;RIGHT(BS$1,2)),NETWORKDAYS(DATEVALUE("10/1/20"&amp;RIGHT(BS$1,2)),DATEVALUE("9/30/20"&amp;RIGHT(BT$1,2)),Holidays!$J$3:$J$937),
IF($T597&gt;=DATEVALUE("10/1/20"&amp;RIGHT(BS$1,2)),NETWORKDAYS($T597,DATEVALUE("9/30/20"&amp;RIGHT(BT$1,2)),Holidays!$J$3:$J$937),"")))),"")/(NETWORKDAYS($T597,$U597,Holidays!$J$3:$J$937)),0))</f>
        <v/>
      </c>
      <c r="BU597" s="87" t="str">
        <f>IF($Q597="","",IFERROR(IF(OR(AND($T597&gt;=DATEVALUE("10/1/20"&amp;RIGHT(BT$1,2)),$T597&lt;=DATEVALUE("9/30/20"&amp;RIGHT(BU$1,2))),AND($U597&gt;=DATEVALUE("10/1/20"&amp;RIGHT(BT$1,2)),$U597&lt;=DATEVALUE("9/30/20"&amp;RIGHT(BU$1,2))),AND($T597&lt;=DATEVALUE("10/1/20"&amp;RIGHT(BT$1,2)),$U597&gt;=DATEVALUE("9/30/20"&amp;RIGHT(BU$1,2)))),
IF(AND($T597&gt;=DATEVALUE("10/1/20"&amp;RIGHT(BT$1,2)),$U597&lt;=DATEVALUE("9/30/20"&amp;RIGHT(BU$1,2))),NETWORKDAYS($T597,$U597,Holidays!$J$3:$J$937),
IF(AND($T597&lt;DATEVALUE("10/1/20"&amp;RIGHT(BT$1,2)),$U597&lt;=DATEVALUE("9/30/20"&amp;RIGHT(BU$1,2))),NETWORKDAYS(DATEVALUE("10/1/20"&amp;RIGHT(BT$1,2)),$U597,Holidays!$J$3:$J$937),
IF($T597&lt;DATEVALUE("10/1/20"&amp;RIGHT(BT$1,2)),NETWORKDAYS(DATEVALUE("10/1/20"&amp;RIGHT(BT$1,2)),DATEVALUE("9/30/20"&amp;RIGHT(BU$1,2)),Holidays!$J$3:$J$937),
IF($T597&gt;=DATEVALUE("10/1/20"&amp;RIGHT(BT$1,2)),NETWORKDAYS($T597,DATEVALUE("9/30/20"&amp;RIGHT(BU$1,2)),Holidays!$J$3:$J$937),"")))),"")/(NETWORKDAYS($T597,$U597,Holidays!$J$3:$J$937)),0))</f>
        <v/>
      </c>
      <c r="BV597" s="87" t="str">
        <f>IF($Q597="","",IFERROR(IF(OR(AND($T597&gt;=DATEVALUE("10/1/20"&amp;RIGHT(BU$1,2)),$T597&lt;=DATEVALUE("9/30/20"&amp;RIGHT(BV$1,2))),AND($U597&gt;=DATEVALUE("10/1/20"&amp;RIGHT(BU$1,2)),$U597&lt;=DATEVALUE("9/30/20"&amp;RIGHT(BV$1,2))),AND($T597&lt;=DATEVALUE("10/1/20"&amp;RIGHT(BU$1,2)),$U597&gt;=DATEVALUE("9/30/20"&amp;RIGHT(BV$1,2)))),
IF(AND($T597&gt;=DATEVALUE("10/1/20"&amp;RIGHT(BU$1,2)),$U597&lt;=DATEVALUE("9/30/20"&amp;RIGHT(BV$1,2))),NETWORKDAYS($T597,$U597,Holidays!$J$3:$J$937),
IF(AND($T597&lt;DATEVALUE("10/1/20"&amp;RIGHT(BU$1,2)),$U597&lt;=DATEVALUE("9/30/20"&amp;RIGHT(BV$1,2))),NETWORKDAYS(DATEVALUE("10/1/20"&amp;RIGHT(BU$1,2)),$U597,Holidays!$J$3:$J$937),
IF($T597&lt;DATEVALUE("10/1/20"&amp;RIGHT(BU$1,2)),NETWORKDAYS(DATEVALUE("10/1/20"&amp;RIGHT(BU$1,2)),DATEVALUE("9/30/20"&amp;RIGHT(BV$1,2)),Holidays!$J$3:$J$937),
IF($T597&gt;=DATEVALUE("10/1/20"&amp;RIGHT(BU$1,2)),NETWORKDAYS($T597,DATEVALUE("9/30/20"&amp;RIGHT(BV$1,2)),Holidays!$J$3:$J$937),"")))),"")/(NETWORKDAYS($T597,$U597,Holidays!$J$3:$J$937)),0))</f>
        <v/>
      </c>
      <c r="BW597" s="87" t="str">
        <f>IF($Q597="","",IFERROR(IF(OR(AND($T597&gt;=DATEVALUE("10/1/20"&amp;RIGHT(BV$1,2)),$T597&lt;=DATEVALUE("9/30/20"&amp;RIGHT(BW$1,2))),AND($U597&gt;=DATEVALUE("10/1/20"&amp;RIGHT(BV$1,2)),$U597&lt;=DATEVALUE("9/30/20"&amp;RIGHT(BW$1,2))),AND($T597&lt;=DATEVALUE("10/1/20"&amp;RIGHT(BV$1,2)),$U597&gt;=DATEVALUE("9/30/20"&amp;RIGHT(BW$1,2)))),
IF(AND($T597&gt;=DATEVALUE("10/1/20"&amp;RIGHT(BV$1,2)),$U597&lt;=DATEVALUE("9/30/20"&amp;RIGHT(BW$1,2))),NETWORKDAYS($T597,$U597,Holidays!$J$3:$J$937),
IF(AND($T597&lt;DATEVALUE("10/1/20"&amp;RIGHT(BV$1,2)),$U597&lt;=DATEVALUE("9/30/20"&amp;RIGHT(BW$1,2))),NETWORKDAYS(DATEVALUE("10/1/20"&amp;RIGHT(BV$1,2)),$U597,Holidays!$J$3:$J$937),
IF($T597&lt;DATEVALUE("10/1/20"&amp;RIGHT(BV$1,2)),NETWORKDAYS(DATEVALUE("10/1/20"&amp;RIGHT(BV$1,2)),DATEVALUE("9/30/20"&amp;RIGHT(BW$1,2)),Holidays!$J$3:$J$937),
IF($T597&gt;=DATEVALUE("10/1/20"&amp;RIGHT(BV$1,2)),NETWORKDAYS($T597,DATEVALUE("9/30/20"&amp;RIGHT(BW$1,2)),Holidays!$J$3:$J$937),"")))),"")/(NETWORKDAYS($T597,$U597,Holidays!$J$3:$J$937)),0))</f>
        <v/>
      </c>
      <c r="BX597" s="87" t="str">
        <f>IF($Q597="","",IFERROR(IF(OR(AND($T597&gt;=DATEVALUE("10/1/20"&amp;RIGHT(BW$1,2)),$T597&lt;=DATEVALUE("9/30/20"&amp;RIGHT(BX$1,2))),AND($U597&gt;=DATEVALUE("10/1/20"&amp;RIGHT(BW$1,2)),$U597&lt;=DATEVALUE("9/30/20"&amp;RIGHT(BX$1,2))),AND($T597&lt;=DATEVALUE("10/1/20"&amp;RIGHT(BW$1,2)),$U597&gt;=DATEVALUE("9/30/20"&amp;RIGHT(BX$1,2)))),
IF(AND($T597&gt;=DATEVALUE("10/1/20"&amp;RIGHT(BW$1,2)),$U597&lt;=DATEVALUE("9/30/20"&amp;RIGHT(BX$1,2))),NETWORKDAYS($T597,$U597,Holidays!$J$3:$J$937),
IF(AND($T597&lt;DATEVALUE("10/1/20"&amp;RIGHT(BW$1,2)),$U597&lt;=DATEVALUE("9/30/20"&amp;RIGHT(BX$1,2))),NETWORKDAYS(DATEVALUE("10/1/20"&amp;RIGHT(BW$1,2)),$U597,Holidays!$J$3:$J$937),
IF($T597&lt;DATEVALUE("10/1/20"&amp;RIGHT(BW$1,2)),NETWORKDAYS(DATEVALUE("10/1/20"&amp;RIGHT(BW$1,2)),DATEVALUE("9/30/20"&amp;RIGHT(BX$1,2)),Holidays!$J$3:$J$937),
IF($T597&gt;=DATEVALUE("10/1/20"&amp;RIGHT(BW$1,2)),NETWORKDAYS($T597,DATEVALUE("9/30/20"&amp;RIGHT(BX$1,2)),Holidays!$J$3:$J$937),"")))),"")/(NETWORKDAYS($T597,$U597,Holidays!$J$3:$J$937)),0))</f>
        <v/>
      </c>
      <c r="BY597" s="87" t="str">
        <f>IF($Q597="","",IFERROR(IF(OR(AND($T597&gt;=DATEVALUE("10/1/20"&amp;RIGHT(BX$1,2)),$T597&lt;=DATEVALUE("9/30/20"&amp;RIGHT(BY$1,2))),AND($U597&gt;=DATEVALUE("10/1/20"&amp;RIGHT(BX$1,2)),$U597&lt;=DATEVALUE("9/30/20"&amp;RIGHT(BY$1,2))),AND($T597&lt;=DATEVALUE("10/1/20"&amp;RIGHT(BX$1,2)),$U597&gt;=DATEVALUE("9/30/20"&amp;RIGHT(BY$1,2)))),
IF(AND($T597&gt;=DATEVALUE("10/1/20"&amp;RIGHT(BX$1,2)),$U597&lt;=DATEVALUE("9/30/20"&amp;RIGHT(BY$1,2))),NETWORKDAYS($T597,$U597,Holidays!$J$3:$J$937),
IF(AND($T597&lt;DATEVALUE("10/1/20"&amp;RIGHT(BX$1,2)),$U597&lt;=DATEVALUE("9/30/20"&amp;RIGHT(BY$1,2))),NETWORKDAYS(DATEVALUE("10/1/20"&amp;RIGHT(BX$1,2)),$U597,Holidays!$J$3:$J$937),
IF($T597&lt;DATEVALUE("10/1/20"&amp;RIGHT(BX$1,2)),NETWORKDAYS(DATEVALUE("10/1/20"&amp;RIGHT(BX$1,2)),DATEVALUE("9/30/20"&amp;RIGHT(BY$1,2)),Holidays!$J$3:$J$937),
IF($T597&gt;=DATEVALUE("10/1/20"&amp;RIGHT(BX$1,2)),NETWORKDAYS($T597,DATEVALUE("9/30/20"&amp;RIGHT(BY$1,2)),Holidays!$J$3:$J$937),"")))),"")/(NETWORKDAYS($T597,$U597,Holidays!$J$3:$J$937)),0))</f>
        <v/>
      </c>
      <c r="BZ597" s="87" t="str">
        <f>IF($Q597="","",IFERROR(IF(OR(AND($T597&gt;=DATEVALUE("10/1/20"&amp;RIGHT(BY$1,2)),$T597&lt;=DATEVALUE("9/30/20"&amp;RIGHT(BZ$1,2))),AND($U597&gt;=DATEVALUE("10/1/20"&amp;RIGHT(BY$1,2)),$U597&lt;=DATEVALUE("9/30/20"&amp;RIGHT(BZ$1,2))),AND($T597&lt;=DATEVALUE("10/1/20"&amp;RIGHT(BY$1,2)),$U597&gt;=DATEVALUE("9/30/20"&amp;RIGHT(BZ$1,2)))),
IF(AND($T597&gt;=DATEVALUE("10/1/20"&amp;RIGHT(BY$1,2)),$U597&lt;=DATEVALUE("9/30/20"&amp;RIGHT(BZ$1,2))),NETWORKDAYS($T597,$U597,Holidays!$J$3:$J$937),
IF(AND($T597&lt;DATEVALUE("10/1/20"&amp;RIGHT(BY$1,2)),$U597&lt;=DATEVALUE("9/30/20"&amp;RIGHT(BZ$1,2))),NETWORKDAYS(DATEVALUE("10/1/20"&amp;RIGHT(BY$1,2)),$U597,Holidays!$J$3:$J$937),
IF($T597&lt;DATEVALUE("10/1/20"&amp;RIGHT(BY$1,2)),NETWORKDAYS(DATEVALUE("10/1/20"&amp;RIGHT(BY$1,2)),DATEVALUE("9/30/20"&amp;RIGHT(BZ$1,2)),Holidays!$J$3:$J$937),
IF($T597&gt;=DATEVALUE("10/1/20"&amp;RIGHT(BY$1,2)),NETWORKDAYS($T597,DATEVALUE("9/30/20"&amp;RIGHT(BZ$1,2)),Holidays!$J$3:$J$937),"")))),"")/(NETWORKDAYS($T597,$U597,Holidays!$J$3:$J$937)),0))</f>
        <v/>
      </c>
      <c r="CA597" s="87" t="str">
        <f>IF($Q597="","",IFERROR(IF(OR(AND($T597&gt;=DATEVALUE("10/1/20"&amp;RIGHT(BZ$1,2)),$T597&lt;=DATEVALUE("9/30/20"&amp;RIGHT(CA$1,2))),AND($U597&gt;=DATEVALUE("10/1/20"&amp;RIGHT(BZ$1,2)),$U597&lt;=DATEVALUE("9/30/20"&amp;RIGHT(CA$1,2))),AND($T597&lt;=DATEVALUE("10/1/20"&amp;RIGHT(BZ$1,2)),$U597&gt;=DATEVALUE("9/30/20"&amp;RIGHT(CA$1,2)))),
IF(AND($T597&gt;=DATEVALUE("10/1/20"&amp;RIGHT(BZ$1,2)),$U597&lt;=DATEVALUE("9/30/20"&amp;RIGHT(CA$1,2))),NETWORKDAYS($T597,$U597,Holidays!$J$3:$J$937),
IF(AND($T597&lt;DATEVALUE("10/1/20"&amp;RIGHT(BZ$1,2)),$U597&lt;=DATEVALUE("9/30/20"&amp;RIGHT(CA$1,2))),NETWORKDAYS(DATEVALUE("10/1/20"&amp;RIGHT(BZ$1,2)),$U597,Holidays!$J$3:$J$937),
IF($T597&lt;DATEVALUE("10/1/20"&amp;RIGHT(BZ$1,2)),NETWORKDAYS(DATEVALUE("10/1/20"&amp;RIGHT(BZ$1,2)),DATEVALUE("9/30/20"&amp;RIGHT(CA$1,2)),Holidays!$J$3:$J$937),
IF($T597&gt;=DATEVALUE("10/1/20"&amp;RIGHT(BZ$1,2)),NETWORKDAYS($T597,DATEVALUE("9/30/20"&amp;RIGHT(CA$1,2)),Holidays!$J$3:$J$937),"")))),"")/(NETWORKDAYS($T597,$U597,Holidays!$J$3:$J$937)),0))</f>
        <v/>
      </c>
      <c r="CB597" s="87" t="str">
        <f>IF($Q597="","",IFERROR(IF(OR(AND($T597&gt;=DATEVALUE("10/1/20"&amp;RIGHT(CA$1,2)),$T597&lt;=DATEVALUE("9/30/20"&amp;RIGHT(CB$1,2))),AND($U597&gt;=DATEVALUE("10/1/20"&amp;RIGHT(CA$1,2)),$U597&lt;=DATEVALUE("9/30/20"&amp;RIGHT(CB$1,2))),AND($T597&lt;=DATEVALUE("10/1/20"&amp;RIGHT(CA$1,2)),$U597&gt;=DATEVALUE("9/30/20"&amp;RIGHT(CB$1,2)))),
IF(AND($T597&gt;=DATEVALUE("10/1/20"&amp;RIGHT(CA$1,2)),$U597&lt;=DATEVALUE("9/30/20"&amp;RIGHT(CB$1,2))),NETWORKDAYS($T597,$U597,Holidays!$J$3:$J$937),
IF(AND($T597&lt;DATEVALUE("10/1/20"&amp;RIGHT(CA$1,2)),$U597&lt;=DATEVALUE("9/30/20"&amp;RIGHT(CB$1,2))),NETWORKDAYS(DATEVALUE("10/1/20"&amp;RIGHT(CA$1,2)),$U597,Holidays!$J$3:$J$937),
IF($T597&lt;DATEVALUE("10/1/20"&amp;RIGHT(CA$1,2)),NETWORKDAYS(DATEVALUE("10/1/20"&amp;RIGHT(CA$1,2)),DATEVALUE("9/30/20"&amp;RIGHT(CB$1,2)),Holidays!$J$3:$J$937),
IF($T597&gt;=DATEVALUE("10/1/20"&amp;RIGHT(CA$1,2)),NETWORKDAYS($T597,DATEVALUE("9/30/20"&amp;RIGHT(CB$1,2)),Holidays!$J$3:$J$937),"")))),"")/(NETWORKDAYS($T597,$U597,Holidays!$J$3:$J$937)),0))</f>
        <v/>
      </c>
    </row>
    <row r="598" spans="1:80">
      <c r="A598" s="97"/>
      <c r="B598" s="98" t="str">
        <f ca="1">IF(NOT($A598=""),OFFSET('WBS Reference &amp; User Procedure'!$A$1,MATCH($A598,'WBS Reference &amp; User Procedure'!$A:$A,0)-1,1),"")</f>
        <v/>
      </c>
      <c r="D598" s="97"/>
      <c r="I598" s="78"/>
      <c r="T598" s="104" t="str">
        <f>IF(NOT(Q598=""),IF(NOT($S598=""),$S598,#REF!),"")</f>
        <v/>
      </c>
      <c r="U598" s="104" t="str">
        <f>IF(NOT(Q598=""),WORKDAY(T598,Q598,Holidays!$J$3:$J$937),"")</f>
        <v/>
      </c>
      <c r="V598" s="104"/>
      <c r="W598" s="104"/>
      <c r="X598" s="101" t="str">
        <f t="shared" si="123"/>
        <v/>
      </c>
      <c r="AL598" s="87" t="str">
        <f t="shared" ca="1" si="120"/>
        <v/>
      </c>
      <c r="AN598" s="87" t="str">
        <f t="shared" ca="1" si="132"/>
        <v/>
      </c>
      <c r="AO598" s="87" t="str">
        <f t="shared" ca="1" si="132"/>
        <v/>
      </c>
      <c r="AP598" s="87" t="str">
        <f t="shared" ca="1" si="132"/>
        <v/>
      </c>
      <c r="AQ598" s="87" t="str">
        <f t="shared" ca="1" si="132"/>
        <v/>
      </c>
      <c r="AR598" s="87" t="str">
        <f t="shared" ca="1" si="132"/>
        <v/>
      </c>
      <c r="AS598" s="87" t="str">
        <f t="shared" ca="1" si="132"/>
        <v/>
      </c>
      <c r="AT598" s="87" t="str">
        <f t="shared" ca="1" si="132"/>
        <v/>
      </c>
      <c r="AU598" s="87" t="str">
        <f t="shared" ca="1" si="132"/>
        <v/>
      </c>
      <c r="AV598" s="87" t="str">
        <f t="shared" ca="1" si="132"/>
        <v/>
      </c>
      <c r="AW598" s="87" t="str">
        <f t="shared" ca="1" si="132"/>
        <v/>
      </c>
      <c r="AX598" s="87" t="str">
        <f t="shared" ca="1" si="133"/>
        <v/>
      </c>
      <c r="AY598" s="87" t="str">
        <f t="shared" ca="1" si="133"/>
        <v/>
      </c>
      <c r="AZ598" s="87" t="str">
        <f t="shared" ca="1" si="133"/>
        <v/>
      </c>
      <c r="BA598" s="87" t="str">
        <f t="shared" ca="1" si="133"/>
        <v/>
      </c>
      <c r="BB598" s="87" t="str">
        <f t="shared" ca="1" si="133"/>
        <v/>
      </c>
      <c r="BC598" s="87" t="str">
        <f t="shared" ca="1" si="133"/>
        <v/>
      </c>
      <c r="BD598" s="87" t="str">
        <f t="shared" ca="1" si="133"/>
        <v/>
      </c>
      <c r="BE598" s="87" t="str">
        <f t="shared" ca="1" si="133"/>
        <v/>
      </c>
      <c r="BF598" s="87" t="str">
        <f t="shared" ca="1" si="133"/>
        <v/>
      </c>
      <c r="BG598" s="87" t="str">
        <f t="shared" ca="1" si="133"/>
        <v/>
      </c>
      <c r="BI598" s="87" t="str">
        <f>IF($Q598="","",IFERROR(IF(OR(AND($T598&gt;=DATEVALUE("10/1/20"&amp;RIGHT(BH$1,2)),$T598&lt;=DATEVALUE("9/30/20"&amp;RIGHT(BI$1,2))),AND($U598&gt;=DATEVALUE("10/1/20"&amp;RIGHT(BH$1,2)),$U598&lt;=DATEVALUE("9/30/20"&amp;RIGHT(BI$1,2))),AND($T598&lt;=DATEVALUE("10/1/20"&amp;RIGHT(BH$1,2)),$U598&gt;=DATEVALUE("9/30/20"&amp;RIGHT(BI$1,2)))),
IF(AND($T598&gt;=DATEVALUE("10/1/20"&amp;RIGHT(BH$1,2)),$U598&lt;=DATEVALUE("9/30/20"&amp;RIGHT(BI$1,2))),NETWORKDAYS($T598,$U598,Holidays!$J$3:$J$937),
IF(AND($T598&lt;DATEVALUE("10/1/20"&amp;RIGHT(BH$1,2)),$U598&lt;=DATEVALUE("9/30/20"&amp;RIGHT(BI$1,2))),NETWORKDAYS(DATEVALUE("10/1/20"&amp;RIGHT(BH$1,2)),$U598,Holidays!$J$3:$J$937),
IF($T598&lt;DATEVALUE("10/1/20"&amp;RIGHT(BH$1,2)),NETWORKDAYS(DATEVALUE("10/1/20"&amp;RIGHT(BH$1,2)),DATEVALUE("9/30/20"&amp;RIGHT(BI$1,2)),Holidays!$J$3:$J$937),
IF($T598&gt;=DATEVALUE("10/1/20"&amp;RIGHT(BH$1,2)),NETWORKDAYS($T598,DATEVALUE("9/30/20"&amp;RIGHT(BI$1,2)),Holidays!$J$3:$J$937),"")))),"")/(NETWORKDAYS($T598,$U598,Holidays!$J$3:$J$937)),0))</f>
        <v/>
      </c>
      <c r="BJ598" s="87" t="str">
        <f>IF($Q598="","",IFERROR(IF(OR(AND($T598&gt;=DATEVALUE("10/1/20"&amp;RIGHT(BI$1,2)),$T598&lt;=DATEVALUE("9/30/20"&amp;RIGHT(BJ$1,2))),AND($U598&gt;=DATEVALUE("10/1/20"&amp;RIGHT(BI$1,2)),$U598&lt;=DATEVALUE("9/30/20"&amp;RIGHT(BJ$1,2))),AND($T598&lt;=DATEVALUE("10/1/20"&amp;RIGHT(BI$1,2)),$U598&gt;=DATEVALUE("9/30/20"&amp;RIGHT(BJ$1,2)))),
IF(AND($T598&gt;=DATEVALUE("10/1/20"&amp;RIGHT(BI$1,2)),$U598&lt;=DATEVALUE("9/30/20"&amp;RIGHT(BJ$1,2))),NETWORKDAYS($T598,$U598,Holidays!$J$3:$J$937),
IF(AND($T598&lt;DATEVALUE("10/1/20"&amp;RIGHT(BI$1,2)),$U598&lt;=DATEVALUE("9/30/20"&amp;RIGHT(BJ$1,2))),NETWORKDAYS(DATEVALUE("10/1/20"&amp;RIGHT(BI$1,2)),$U598,Holidays!$J$3:$J$937),
IF($T598&lt;DATEVALUE("10/1/20"&amp;RIGHT(BI$1,2)),NETWORKDAYS(DATEVALUE("10/1/20"&amp;RIGHT(BI$1,2)),DATEVALUE("9/30/20"&amp;RIGHT(BJ$1,2)),Holidays!$J$3:$J$937),
IF($T598&gt;=DATEVALUE("10/1/20"&amp;RIGHT(BI$1,2)),NETWORKDAYS($T598,DATEVALUE("9/30/20"&amp;RIGHT(BJ$1,2)),Holidays!$J$3:$J$937),"")))),"")/(NETWORKDAYS($T598,$U598,Holidays!$J$3:$J$937)),0))</f>
        <v/>
      </c>
      <c r="BK598" s="87" t="str">
        <f>IF($Q598="","",IFERROR(IF(OR(AND($T598&gt;=DATEVALUE("10/1/20"&amp;RIGHT(BJ$1,2)),$T598&lt;=DATEVALUE("9/30/20"&amp;RIGHT(BK$1,2))),AND($U598&gt;=DATEVALUE("10/1/20"&amp;RIGHT(BJ$1,2)),$U598&lt;=DATEVALUE("9/30/20"&amp;RIGHT(BK$1,2))),AND($T598&lt;=DATEVALUE("10/1/20"&amp;RIGHT(BJ$1,2)),$U598&gt;=DATEVALUE("9/30/20"&amp;RIGHT(BK$1,2)))),
IF(AND($T598&gt;=DATEVALUE("10/1/20"&amp;RIGHT(BJ$1,2)),$U598&lt;=DATEVALUE("9/30/20"&amp;RIGHT(BK$1,2))),NETWORKDAYS($T598,$U598,Holidays!$J$3:$J$937),
IF(AND($T598&lt;DATEVALUE("10/1/20"&amp;RIGHT(BJ$1,2)),$U598&lt;=DATEVALUE("9/30/20"&amp;RIGHT(BK$1,2))),NETWORKDAYS(DATEVALUE("10/1/20"&amp;RIGHT(BJ$1,2)),$U598,Holidays!$J$3:$J$937),
IF($T598&lt;DATEVALUE("10/1/20"&amp;RIGHT(BJ$1,2)),NETWORKDAYS(DATEVALUE("10/1/20"&amp;RIGHT(BJ$1,2)),DATEVALUE("9/30/20"&amp;RIGHT(BK$1,2)),Holidays!$J$3:$J$937),
IF($T598&gt;=DATEVALUE("10/1/20"&amp;RIGHT(BJ$1,2)),NETWORKDAYS($T598,DATEVALUE("9/30/20"&amp;RIGHT(BK$1,2)),Holidays!$J$3:$J$937),"")))),"")/(NETWORKDAYS($T598,$U598,Holidays!$J$3:$J$937)),0))</f>
        <v/>
      </c>
      <c r="BL598" s="87" t="str">
        <f>IF($Q598="","",IFERROR(IF(OR(AND($T598&gt;=DATEVALUE("10/1/20"&amp;RIGHT(BK$1,2)),$T598&lt;=DATEVALUE("9/30/20"&amp;RIGHT(BL$1,2))),AND($U598&gt;=DATEVALUE("10/1/20"&amp;RIGHT(BK$1,2)),$U598&lt;=DATEVALUE("9/30/20"&amp;RIGHT(BL$1,2))),AND($T598&lt;=DATEVALUE("10/1/20"&amp;RIGHT(BK$1,2)),$U598&gt;=DATEVALUE("9/30/20"&amp;RIGHT(BL$1,2)))),
IF(AND($T598&gt;=DATEVALUE("10/1/20"&amp;RIGHT(BK$1,2)),$U598&lt;=DATEVALUE("9/30/20"&amp;RIGHT(BL$1,2))),NETWORKDAYS($T598,$U598,Holidays!$J$3:$J$937),
IF(AND($T598&lt;DATEVALUE("10/1/20"&amp;RIGHT(BK$1,2)),$U598&lt;=DATEVALUE("9/30/20"&amp;RIGHT(BL$1,2))),NETWORKDAYS(DATEVALUE("10/1/20"&amp;RIGHT(BK$1,2)),$U598,Holidays!$J$3:$J$937),
IF($T598&lt;DATEVALUE("10/1/20"&amp;RIGHT(BK$1,2)),NETWORKDAYS(DATEVALUE("10/1/20"&amp;RIGHT(BK$1,2)),DATEVALUE("9/30/20"&amp;RIGHT(BL$1,2)),Holidays!$J$3:$J$937),
IF($T598&gt;=DATEVALUE("10/1/20"&amp;RIGHT(BK$1,2)),NETWORKDAYS($T598,DATEVALUE("9/30/20"&amp;RIGHT(BL$1,2)),Holidays!$J$3:$J$937),"")))),"")/(NETWORKDAYS($T598,$U598,Holidays!$J$3:$J$937)),0))</f>
        <v/>
      </c>
      <c r="BM598" s="87" t="str">
        <f>IF($Q598="","",IFERROR(IF(OR(AND($T598&gt;=DATEVALUE("10/1/20"&amp;RIGHT(BL$1,2)),$T598&lt;=DATEVALUE("9/30/20"&amp;RIGHT(BM$1,2))),AND($U598&gt;=DATEVALUE("10/1/20"&amp;RIGHT(BL$1,2)),$U598&lt;=DATEVALUE("9/30/20"&amp;RIGHT(BM$1,2))),AND($T598&lt;=DATEVALUE("10/1/20"&amp;RIGHT(BL$1,2)),$U598&gt;=DATEVALUE("9/30/20"&amp;RIGHT(BM$1,2)))),
IF(AND($T598&gt;=DATEVALUE("10/1/20"&amp;RIGHT(BL$1,2)),$U598&lt;=DATEVALUE("9/30/20"&amp;RIGHT(BM$1,2))),NETWORKDAYS($T598,$U598,Holidays!$J$3:$J$937),
IF(AND($T598&lt;DATEVALUE("10/1/20"&amp;RIGHT(BL$1,2)),$U598&lt;=DATEVALUE("9/30/20"&amp;RIGHT(BM$1,2))),NETWORKDAYS(DATEVALUE("10/1/20"&amp;RIGHT(BL$1,2)),$U598,Holidays!$J$3:$J$937),
IF($T598&lt;DATEVALUE("10/1/20"&amp;RIGHT(BL$1,2)),NETWORKDAYS(DATEVALUE("10/1/20"&amp;RIGHT(BL$1,2)),DATEVALUE("9/30/20"&amp;RIGHT(BM$1,2)),Holidays!$J$3:$J$937),
IF($T598&gt;=DATEVALUE("10/1/20"&amp;RIGHT(BL$1,2)),NETWORKDAYS($T598,DATEVALUE("9/30/20"&amp;RIGHT(BM$1,2)),Holidays!$J$3:$J$937),"")))),"")/(NETWORKDAYS($T598,$U598,Holidays!$J$3:$J$937)),0))</f>
        <v/>
      </c>
      <c r="BN598" s="87" t="str">
        <f>IF($Q598="","",IFERROR(IF(OR(AND($T598&gt;=DATEVALUE("10/1/20"&amp;RIGHT(BM$1,2)),$T598&lt;=DATEVALUE("9/30/20"&amp;RIGHT(BN$1,2))),AND($U598&gt;=DATEVALUE("10/1/20"&amp;RIGHT(BM$1,2)),$U598&lt;=DATEVALUE("9/30/20"&amp;RIGHT(BN$1,2))),AND($T598&lt;=DATEVALUE("10/1/20"&amp;RIGHT(BM$1,2)),$U598&gt;=DATEVALUE("9/30/20"&amp;RIGHT(BN$1,2)))),
IF(AND($T598&gt;=DATEVALUE("10/1/20"&amp;RIGHT(BM$1,2)),$U598&lt;=DATEVALUE("9/30/20"&amp;RIGHT(BN$1,2))),NETWORKDAYS($T598,$U598,Holidays!$J$3:$J$937),
IF(AND($T598&lt;DATEVALUE("10/1/20"&amp;RIGHT(BM$1,2)),$U598&lt;=DATEVALUE("9/30/20"&amp;RIGHT(BN$1,2))),NETWORKDAYS(DATEVALUE("10/1/20"&amp;RIGHT(BM$1,2)),$U598,Holidays!$J$3:$J$937),
IF($T598&lt;DATEVALUE("10/1/20"&amp;RIGHT(BM$1,2)),NETWORKDAYS(DATEVALUE("10/1/20"&amp;RIGHT(BM$1,2)),DATEVALUE("9/30/20"&amp;RIGHT(BN$1,2)),Holidays!$J$3:$J$937),
IF($T598&gt;=DATEVALUE("10/1/20"&amp;RIGHT(BM$1,2)),NETWORKDAYS($T598,DATEVALUE("9/30/20"&amp;RIGHT(BN$1,2)),Holidays!$J$3:$J$937),"")))),"")/(NETWORKDAYS($T598,$U598,Holidays!$J$3:$J$937)),0))</f>
        <v/>
      </c>
      <c r="BO598" s="87" t="str">
        <f>IF($Q598="","",IFERROR(IF(OR(AND($T598&gt;=DATEVALUE("10/1/20"&amp;RIGHT(BN$1,2)),$T598&lt;=DATEVALUE("9/30/20"&amp;RIGHT(BO$1,2))),AND($U598&gt;=DATEVALUE("10/1/20"&amp;RIGHT(BN$1,2)),$U598&lt;=DATEVALUE("9/30/20"&amp;RIGHT(BO$1,2))),AND($T598&lt;=DATEVALUE("10/1/20"&amp;RIGHT(BN$1,2)),$U598&gt;=DATEVALUE("9/30/20"&amp;RIGHT(BO$1,2)))),
IF(AND($T598&gt;=DATEVALUE("10/1/20"&amp;RIGHT(BN$1,2)),$U598&lt;=DATEVALUE("9/30/20"&amp;RIGHT(BO$1,2))),NETWORKDAYS($T598,$U598,Holidays!$J$3:$J$937),
IF(AND($T598&lt;DATEVALUE("10/1/20"&amp;RIGHT(BN$1,2)),$U598&lt;=DATEVALUE("9/30/20"&amp;RIGHT(BO$1,2))),NETWORKDAYS(DATEVALUE("10/1/20"&amp;RIGHT(BN$1,2)),$U598,Holidays!$J$3:$J$937),
IF($T598&lt;DATEVALUE("10/1/20"&amp;RIGHT(BN$1,2)),NETWORKDAYS(DATEVALUE("10/1/20"&amp;RIGHT(BN$1,2)),DATEVALUE("9/30/20"&amp;RIGHT(BO$1,2)),Holidays!$J$3:$J$937),
IF($T598&gt;=DATEVALUE("10/1/20"&amp;RIGHT(BN$1,2)),NETWORKDAYS($T598,DATEVALUE("9/30/20"&amp;RIGHT(BO$1,2)),Holidays!$J$3:$J$937),"")))),"")/(NETWORKDAYS($T598,$U598,Holidays!$J$3:$J$937)),0))</f>
        <v/>
      </c>
      <c r="BP598" s="87" t="str">
        <f>IF($Q598="","",IFERROR(IF(OR(AND($T598&gt;=DATEVALUE("10/1/20"&amp;RIGHT(BO$1,2)),$T598&lt;=DATEVALUE("9/30/20"&amp;RIGHT(BP$1,2))),AND($U598&gt;=DATEVALUE("10/1/20"&amp;RIGHT(BO$1,2)),$U598&lt;=DATEVALUE("9/30/20"&amp;RIGHT(BP$1,2))),AND($T598&lt;=DATEVALUE("10/1/20"&amp;RIGHT(BO$1,2)),$U598&gt;=DATEVALUE("9/30/20"&amp;RIGHT(BP$1,2)))),
IF(AND($T598&gt;=DATEVALUE("10/1/20"&amp;RIGHT(BO$1,2)),$U598&lt;=DATEVALUE("9/30/20"&amp;RIGHT(BP$1,2))),NETWORKDAYS($T598,$U598,Holidays!$J$3:$J$937),
IF(AND($T598&lt;DATEVALUE("10/1/20"&amp;RIGHT(BO$1,2)),$U598&lt;=DATEVALUE("9/30/20"&amp;RIGHT(BP$1,2))),NETWORKDAYS(DATEVALUE("10/1/20"&amp;RIGHT(BO$1,2)),$U598,Holidays!$J$3:$J$937),
IF($T598&lt;DATEVALUE("10/1/20"&amp;RIGHT(BO$1,2)),NETWORKDAYS(DATEVALUE("10/1/20"&amp;RIGHT(BO$1,2)),DATEVALUE("9/30/20"&amp;RIGHT(BP$1,2)),Holidays!$J$3:$J$937),
IF($T598&gt;=DATEVALUE("10/1/20"&amp;RIGHT(BO$1,2)),NETWORKDAYS($T598,DATEVALUE("9/30/20"&amp;RIGHT(BP$1,2)),Holidays!$J$3:$J$937),"")))),"")/(NETWORKDAYS($T598,$U598,Holidays!$J$3:$J$937)),0))</f>
        <v/>
      </c>
      <c r="BQ598" s="87" t="str">
        <f>IF($Q598="","",IFERROR(IF(OR(AND($T598&gt;=DATEVALUE("10/1/20"&amp;RIGHT(BP$1,2)),$T598&lt;=DATEVALUE("9/30/20"&amp;RIGHT(BQ$1,2))),AND($U598&gt;=DATEVALUE("10/1/20"&amp;RIGHT(BP$1,2)),$U598&lt;=DATEVALUE("9/30/20"&amp;RIGHT(BQ$1,2))),AND($T598&lt;=DATEVALUE("10/1/20"&amp;RIGHT(BP$1,2)),$U598&gt;=DATEVALUE("9/30/20"&amp;RIGHT(BQ$1,2)))),
IF(AND($T598&gt;=DATEVALUE("10/1/20"&amp;RIGHT(BP$1,2)),$U598&lt;=DATEVALUE("9/30/20"&amp;RIGHT(BQ$1,2))),NETWORKDAYS($T598,$U598,Holidays!$J$3:$J$937),
IF(AND($T598&lt;DATEVALUE("10/1/20"&amp;RIGHT(BP$1,2)),$U598&lt;=DATEVALUE("9/30/20"&amp;RIGHT(BQ$1,2))),NETWORKDAYS(DATEVALUE("10/1/20"&amp;RIGHT(BP$1,2)),$U598,Holidays!$J$3:$J$937),
IF($T598&lt;DATEVALUE("10/1/20"&amp;RIGHT(BP$1,2)),NETWORKDAYS(DATEVALUE("10/1/20"&amp;RIGHT(BP$1,2)),DATEVALUE("9/30/20"&amp;RIGHT(BQ$1,2)),Holidays!$J$3:$J$937),
IF($T598&gt;=DATEVALUE("10/1/20"&amp;RIGHT(BP$1,2)),NETWORKDAYS($T598,DATEVALUE("9/30/20"&amp;RIGHT(BQ$1,2)),Holidays!$J$3:$J$937),"")))),"")/(NETWORKDAYS($T598,$U598,Holidays!$J$3:$J$937)),0))</f>
        <v/>
      </c>
      <c r="BR598" s="87" t="str">
        <f>IF($Q598="","",IFERROR(IF(OR(AND($T598&gt;=DATEVALUE("10/1/20"&amp;RIGHT(BQ$1,2)),$T598&lt;=DATEVALUE("9/30/20"&amp;RIGHT(BR$1,2))),AND($U598&gt;=DATEVALUE("10/1/20"&amp;RIGHT(BQ$1,2)),$U598&lt;=DATEVALUE("9/30/20"&amp;RIGHT(BR$1,2))),AND($T598&lt;=DATEVALUE("10/1/20"&amp;RIGHT(BQ$1,2)),$U598&gt;=DATEVALUE("9/30/20"&amp;RIGHT(BR$1,2)))),
IF(AND($T598&gt;=DATEVALUE("10/1/20"&amp;RIGHT(BQ$1,2)),$U598&lt;=DATEVALUE("9/30/20"&amp;RIGHT(BR$1,2))),NETWORKDAYS($T598,$U598,Holidays!$J$3:$J$937),
IF(AND($T598&lt;DATEVALUE("10/1/20"&amp;RIGHT(BQ$1,2)),$U598&lt;=DATEVALUE("9/30/20"&amp;RIGHT(BR$1,2))),NETWORKDAYS(DATEVALUE("10/1/20"&amp;RIGHT(BQ$1,2)),$U598,Holidays!$J$3:$J$937),
IF($T598&lt;DATEVALUE("10/1/20"&amp;RIGHT(BQ$1,2)),NETWORKDAYS(DATEVALUE("10/1/20"&amp;RIGHT(BQ$1,2)),DATEVALUE("9/30/20"&amp;RIGHT(BR$1,2)),Holidays!$J$3:$J$937),
IF($T598&gt;=DATEVALUE("10/1/20"&amp;RIGHT(BQ$1,2)),NETWORKDAYS($T598,DATEVALUE("9/30/20"&amp;RIGHT(BR$1,2)),Holidays!$J$3:$J$937),"")))),"")/(NETWORKDAYS($T598,$U598,Holidays!$J$3:$J$937)),0))</f>
        <v/>
      </c>
      <c r="BS598" s="87" t="str">
        <f>IF($Q598="","",IFERROR(IF(OR(AND($T598&gt;=DATEVALUE("10/1/20"&amp;RIGHT(BR$1,2)),$T598&lt;=DATEVALUE("9/30/20"&amp;RIGHT(BS$1,2))),AND($U598&gt;=DATEVALUE("10/1/20"&amp;RIGHT(BR$1,2)),$U598&lt;=DATEVALUE("9/30/20"&amp;RIGHT(BS$1,2))),AND($T598&lt;=DATEVALUE("10/1/20"&amp;RIGHT(BR$1,2)),$U598&gt;=DATEVALUE("9/30/20"&amp;RIGHT(BS$1,2)))),
IF(AND($T598&gt;=DATEVALUE("10/1/20"&amp;RIGHT(BR$1,2)),$U598&lt;=DATEVALUE("9/30/20"&amp;RIGHT(BS$1,2))),NETWORKDAYS($T598,$U598,Holidays!$J$3:$J$937),
IF(AND($T598&lt;DATEVALUE("10/1/20"&amp;RIGHT(BR$1,2)),$U598&lt;=DATEVALUE("9/30/20"&amp;RIGHT(BS$1,2))),NETWORKDAYS(DATEVALUE("10/1/20"&amp;RIGHT(BR$1,2)),$U598,Holidays!$J$3:$J$937),
IF($T598&lt;DATEVALUE("10/1/20"&amp;RIGHT(BR$1,2)),NETWORKDAYS(DATEVALUE("10/1/20"&amp;RIGHT(BR$1,2)),DATEVALUE("9/30/20"&amp;RIGHT(BS$1,2)),Holidays!$J$3:$J$937),
IF($T598&gt;=DATEVALUE("10/1/20"&amp;RIGHT(BR$1,2)),NETWORKDAYS($T598,DATEVALUE("9/30/20"&amp;RIGHT(BS$1,2)),Holidays!$J$3:$J$937),"")))),"")/(NETWORKDAYS($T598,$U598,Holidays!$J$3:$J$937)),0))</f>
        <v/>
      </c>
      <c r="BT598" s="87" t="str">
        <f>IF($Q598="","",IFERROR(IF(OR(AND($T598&gt;=DATEVALUE("10/1/20"&amp;RIGHT(BS$1,2)),$T598&lt;=DATEVALUE("9/30/20"&amp;RIGHT(BT$1,2))),AND($U598&gt;=DATEVALUE("10/1/20"&amp;RIGHT(BS$1,2)),$U598&lt;=DATEVALUE("9/30/20"&amp;RIGHT(BT$1,2))),AND($T598&lt;=DATEVALUE("10/1/20"&amp;RIGHT(BS$1,2)),$U598&gt;=DATEVALUE("9/30/20"&amp;RIGHT(BT$1,2)))),
IF(AND($T598&gt;=DATEVALUE("10/1/20"&amp;RIGHT(BS$1,2)),$U598&lt;=DATEVALUE("9/30/20"&amp;RIGHT(BT$1,2))),NETWORKDAYS($T598,$U598,Holidays!$J$3:$J$937),
IF(AND($T598&lt;DATEVALUE("10/1/20"&amp;RIGHT(BS$1,2)),$U598&lt;=DATEVALUE("9/30/20"&amp;RIGHT(BT$1,2))),NETWORKDAYS(DATEVALUE("10/1/20"&amp;RIGHT(BS$1,2)),$U598,Holidays!$J$3:$J$937),
IF($T598&lt;DATEVALUE("10/1/20"&amp;RIGHT(BS$1,2)),NETWORKDAYS(DATEVALUE("10/1/20"&amp;RIGHT(BS$1,2)),DATEVALUE("9/30/20"&amp;RIGHT(BT$1,2)),Holidays!$J$3:$J$937),
IF($T598&gt;=DATEVALUE("10/1/20"&amp;RIGHT(BS$1,2)),NETWORKDAYS($T598,DATEVALUE("9/30/20"&amp;RIGHT(BT$1,2)),Holidays!$J$3:$J$937),"")))),"")/(NETWORKDAYS($T598,$U598,Holidays!$J$3:$J$937)),0))</f>
        <v/>
      </c>
      <c r="BU598" s="87" t="str">
        <f>IF($Q598="","",IFERROR(IF(OR(AND($T598&gt;=DATEVALUE("10/1/20"&amp;RIGHT(BT$1,2)),$T598&lt;=DATEVALUE("9/30/20"&amp;RIGHT(BU$1,2))),AND($U598&gt;=DATEVALUE("10/1/20"&amp;RIGHT(BT$1,2)),$U598&lt;=DATEVALUE("9/30/20"&amp;RIGHT(BU$1,2))),AND($T598&lt;=DATEVALUE("10/1/20"&amp;RIGHT(BT$1,2)),$U598&gt;=DATEVALUE("9/30/20"&amp;RIGHT(BU$1,2)))),
IF(AND($T598&gt;=DATEVALUE("10/1/20"&amp;RIGHT(BT$1,2)),$U598&lt;=DATEVALUE("9/30/20"&amp;RIGHT(BU$1,2))),NETWORKDAYS($T598,$U598,Holidays!$J$3:$J$937),
IF(AND($T598&lt;DATEVALUE("10/1/20"&amp;RIGHT(BT$1,2)),$U598&lt;=DATEVALUE("9/30/20"&amp;RIGHT(BU$1,2))),NETWORKDAYS(DATEVALUE("10/1/20"&amp;RIGHT(BT$1,2)),$U598,Holidays!$J$3:$J$937),
IF($T598&lt;DATEVALUE("10/1/20"&amp;RIGHT(BT$1,2)),NETWORKDAYS(DATEVALUE("10/1/20"&amp;RIGHT(BT$1,2)),DATEVALUE("9/30/20"&amp;RIGHT(BU$1,2)),Holidays!$J$3:$J$937),
IF($T598&gt;=DATEVALUE("10/1/20"&amp;RIGHT(BT$1,2)),NETWORKDAYS($T598,DATEVALUE("9/30/20"&amp;RIGHT(BU$1,2)),Holidays!$J$3:$J$937),"")))),"")/(NETWORKDAYS($T598,$U598,Holidays!$J$3:$J$937)),0))</f>
        <v/>
      </c>
      <c r="BV598" s="87" t="str">
        <f>IF($Q598="","",IFERROR(IF(OR(AND($T598&gt;=DATEVALUE("10/1/20"&amp;RIGHT(BU$1,2)),$T598&lt;=DATEVALUE("9/30/20"&amp;RIGHT(BV$1,2))),AND($U598&gt;=DATEVALUE("10/1/20"&amp;RIGHT(BU$1,2)),$U598&lt;=DATEVALUE("9/30/20"&amp;RIGHT(BV$1,2))),AND($T598&lt;=DATEVALUE("10/1/20"&amp;RIGHT(BU$1,2)),$U598&gt;=DATEVALUE("9/30/20"&amp;RIGHT(BV$1,2)))),
IF(AND($T598&gt;=DATEVALUE("10/1/20"&amp;RIGHT(BU$1,2)),$U598&lt;=DATEVALUE("9/30/20"&amp;RIGHT(BV$1,2))),NETWORKDAYS($T598,$U598,Holidays!$J$3:$J$937),
IF(AND($T598&lt;DATEVALUE("10/1/20"&amp;RIGHT(BU$1,2)),$U598&lt;=DATEVALUE("9/30/20"&amp;RIGHT(BV$1,2))),NETWORKDAYS(DATEVALUE("10/1/20"&amp;RIGHT(BU$1,2)),$U598,Holidays!$J$3:$J$937),
IF($T598&lt;DATEVALUE("10/1/20"&amp;RIGHT(BU$1,2)),NETWORKDAYS(DATEVALUE("10/1/20"&amp;RIGHT(BU$1,2)),DATEVALUE("9/30/20"&amp;RIGHT(BV$1,2)),Holidays!$J$3:$J$937),
IF($T598&gt;=DATEVALUE("10/1/20"&amp;RIGHT(BU$1,2)),NETWORKDAYS($T598,DATEVALUE("9/30/20"&amp;RIGHT(BV$1,2)),Holidays!$J$3:$J$937),"")))),"")/(NETWORKDAYS($T598,$U598,Holidays!$J$3:$J$937)),0))</f>
        <v/>
      </c>
      <c r="BW598" s="87" t="str">
        <f>IF($Q598="","",IFERROR(IF(OR(AND($T598&gt;=DATEVALUE("10/1/20"&amp;RIGHT(BV$1,2)),$T598&lt;=DATEVALUE("9/30/20"&amp;RIGHT(BW$1,2))),AND($U598&gt;=DATEVALUE("10/1/20"&amp;RIGHT(BV$1,2)),$U598&lt;=DATEVALUE("9/30/20"&amp;RIGHT(BW$1,2))),AND($T598&lt;=DATEVALUE("10/1/20"&amp;RIGHT(BV$1,2)),$U598&gt;=DATEVALUE("9/30/20"&amp;RIGHT(BW$1,2)))),
IF(AND($T598&gt;=DATEVALUE("10/1/20"&amp;RIGHT(BV$1,2)),$U598&lt;=DATEVALUE("9/30/20"&amp;RIGHT(BW$1,2))),NETWORKDAYS($T598,$U598,Holidays!$J$3:$J$937),
IF(AND($T598&lt;DATEVALUE("10/1/20"&amp;RIGHT(BV$1,2)),$U598&lt;=DATEVALUE("9/30/20"&amp;RIGHT(BW$1,2))),NETWORKDAYS(DATEVALUE("10/1/20"&amp;RIGHT(BV$1,2)),$U598,Holidays!$J$3:$J$937),
IF($T598&lt;DATEVALUE("10/1/20"&amp;RIGHT(BV$1,2)),NETWORKDAYS(DATEVALUE("10/1/20"&amp;RIGHT(BV$1,2)),DATEVALUE("9/30/20"&amp;RIGHT(BW$1,2)),Holidays!$J$3:$J$937),
IF($T598&gt;=DATEVALUE("10/1/20"&amp;RIGHT(BV$1,2)),NETWORKDAYS($T598,DATEVALUE("9/30/20"&amp;RIGHT(BW$1,2)),Holidays!$J$3:$J$937),"")))),"")/(NETWORKDAYS($T598,$U598,Holidays!$J$3:$J$937)),0))</f>
        <v/>
      </c>
      <c r="BX598" s="87" t="str">
        <f>IF($Q598="","",IFERROR(IF(OR(AND($T598&gt;=DATEVALUE("10/1/20"&amp;RIGHT(BW$1,2)),$T598&lt;=DATEVALUE("9/30/20"&amp;RIGHT(BX$1,2))),AND($U598&gt;=DATEVALUE("10/1/20"&amp;RIGHT(BW$1,2)),$U598&lt;=DATEVALUE("9/30/20"&amp;RIGHT(BX$1,2))),AND($T598&lt;=DATEVALUE("10/1/20"&amp;RIGHT(BW$1,2)),$U598&gt;=DATEVALUE("9/30/20"&amp;RIGHT(BX$1,2)))),
IF(AND($T598&gt;=DATEVALUE("10/1/20"&amp;RIGHT(BW$1,2)),$U598&lt;=DATEVALUE("9/30/20"&amp;RIGHT(BX$1,2))),NETWORKDAYS($T598,$U598,Holidays!$J$3:$J$937),
IF(AND($T598&lt;DATEVALUE("10/1/20"&amp;RIGHT(BW$1,2)),$U598&lt;=DATEVALUE("9/30/20"&amp;RIGHT(BX$1,2))),NETWORKDAYS(DATEVALUE("10/1/20"&amp;RIGHT(BW$1,2)),$U598,Holidays!$J$3:$J$937),
IF($T598&lt;DATEVALUE("10/1/20"&amp;RIGHT(BW$1,2)),NETWORKDAYS(DATEVALUE("10/1/20"&amp;RIGHT(BW$1,2)),DATEVALUE("9/30/20"&amp;RIGHT(BX$1,2)),Holidays!$J$3:$J$937),
IF($T598&gt;=DATEVALUE("10/1/20"&amp;RIGHT(BW$1,2)),NETWORKDAYS($T598,DATEVALUE("9/30/20"&amp;RIGHT(BX$1,2)),Holidays!$J$3:$J$937),"")))),"")/(NETWORKDAYS($T598,$U598,Holidays!$J$3:$J$937)),0))</f>
        <v/>
      </c>
      <c r="BY598" s="87" t="str">
        <f>IF($Q598="","",IFERROR(IF(OR(AND($T598&gt;=DATEVALUE("10/1/20"&amp;RIGHT(BX$1,2)),$T598&lt;=DATEVALUE("9/30/20"&amp;RIGHT(BY$1,2))),AND($U598&gt;=DATEVALUE("10/1/20"&amp;RIGHT(BX$1,2)),$U598&lt;=DATEVALUE("9/30/20"&amp;RIGHT(BY$1,2))),AND($T598&lt;=DATEVALUE("10/1/20"&amp;RIGHT(BX$1,2)),$U598&gt;=DATEVALUE("9/30/20"&amp;RIGHT(BY$1,2)))),
IF(AND($T598&gt;=DATEVALUE("10/1/20"&amp;RIGHT(BX$1,2)),$U598&lt;=DATEVALUE("9/30/20"&amp;RIGHT(BY$1,2))),NETWORKDAYS($T598,$U598,Holidays!$J$3:$J$937),
IF(AND($T598&lt;DATEVALUE("10/1/20"&amp;RIGHT(BX$1,2)),$U598&lt;=DATEVALUE("9/30/20"&amp;RIGHT(BY$1,2))),NETWORKDAYS(DATEVALUE("10/1/20"&amp;RIGHT(BX$1,2)),$U598,Holidays!$J$3:$J$937),
IF($T598&lt;DATEVALUE("10/1/20"&amp;RIGHT(BX$1,2)),NETWORKDAYS(DATEVALUE("10/1/20"&amp;RIGHT(BX$1,2)),DATEVALUE("9/30/20"&amp;RIGHT(BY$1,2)),Holidays!$J$3:$J$937),
IF($T598&gt;=DATEVALUE("10/1/20"&amp;RIGHT(BX$1,2)),NETWORKDAYS($T598,DATEVALUE("9/30/20"&amp;RIGHT(BY$1,2)),Holidays!$J$3:$J$937),"")))),"")/(NETWORKDAYS($T598,$U598,Holidays!$J$3:$J$937)),0))</f>
        <v/>
      </c>
      <c r="BZ598" s="87" t="str">
        <f>IF($Q598="","",IFERROR(IF(OR(AND($T598&gt;=DATEVALUE("10/1/20"&amp;RIGHT(BY$1,2)),$T598&lt;=DATEVALUE("9/30/20"&amp;RIGHT(BZ$1,2))),AND($U598&gt;=DATEVALUE("10/1/20"&amp;RIGHT(BY$1,2)),$U598&lt;=DATEVALUE("9/30/20"&amp;RIGHT(BZ$1,2))),AND($T598&lt;=DATEVALUE("10/1/20"&amp;RIGHT(BY$1,2)),$U598&gt;=DATEVALUE("9/30/20"&amp;RIGHT(BZ$1,2)))),
IF(AND($T598&gt;=DATEVALUE("10/1/20"&amp;RIGHT(BY$1,2)),$U598&lt;=DATEVALUE("9/30/20"&amp;RIGHT(BZ$1,2))),NETWORKDAYS($T598,$U598,Holidays!$J$3:$J$937),
IF(AND($T598&lt;DATEVALUE("10/1/20"&amp;RIGHT(BY$1,2)),$U598&lt;=DATEVALUE("9/30/20"&amp;RIGHT(BZ$1,2))),NETWORKDAYS(DATEVALUE("10/1/20"&amp;RIGHT(BY$1,2)),$U598,Holidays!$J$3:$J$937),
IF($T598&lt;DATEVALUE("10/1/20"&amp;RIGHT(BY$1,2)),NETWORKDAYS(DATEVALUE("10/1/20"&amp;RIGHT(BY$1,2)),DATEVALUE("9/30/20"&amp;RIGHT(BZ$1,2)),Holidays!$J$3:$J$937),
IF($T598&gt;=DATEVALUE("10/1/20"&amp;RIGHT(BY$1,2)),NETWORKDAYS($T598,DATEVALUE("9/30/20"&amp;RIGHT(BZ$1,2)),Holidays!$J$3:$J$937),"")))),"")/(NETWORKDAYS($T598,$U598,Holidays!$J$3:$J$937)),0))</f>
        <v/>
      </c>
      <c r="CA598" s="87" t="str">
        <f>IF($Q598="","",IFERROR(IF(OR(AND($T598&gt;=DATEVALUE("10/1/20"&amp;RIGHT(BZ$1,2)),$T598&lt;=DATEVALUE("9/30/20"&amp;RIGHT(CA$1,2))),AND($U598&gt;=DATEVALUE("10/1/20"&amp;RIGHT(BZ$1,2)),$U598&lt;=DATEVALUE("9/30/20"&amp;RIGHT(CA$1,2))),AND($T598&lt;=DATEVALUE("10/1/20"&amp;RIGHT(BZ$1,2)),$U598&gt;=DATEVALUE("9/30/20"&amp;RIGHT(CA$1,2)))),
IF(AND($T598&gt;=DATEVALUE("10/1/20"&amp;RIGHT(BZ$1,2)),$U598&lt;=DATEVALUE("9/30/20"&amp;RIGHT(CA$1,2))),NETWORKDAYS($T598,$U598,Holidays!$J$3:$J$937),
IF(AND($T598&lt;DATEVALUE("10/1/20"&amp;RIGHT(BZ$1,2)),$U598&lt;=DATEVALUE("9/30/20"&amp;RIGHT(CA$1,2))),NETWORKDAYS(DATEVALUE("10/1/20"&amp;RIGHT(BZ$1,2)),$U598,Holidays!$J$3:$J$937),
IF($T598&lt;DATEVALUE("10/1/20"&amp;RIGHT(BZ$1,2)),NETWORKDAYS(DATEVALUE("10/1/20"&amp;RIGHT(BZ$1,2)),DATEVALUE("9/30/20"&amp;RIGHT(CA$1,2)),Holidays!$J$3:$J$937),
IF($T598&gt;=DATEVALUE("10/1/20"&amp;RIGHT(BZ$1,2)),NETWORKDAYS($T598,DATEVALUE("9/30/20"&amp;RIGHT(CA$1,2)),Holidays!$J$3:$J$937),"")))),"")/(NETWORKDAYS($T598,$U598,Holidays!$J$3:$J$937)),0))</f>
        <v/>
      </c>
      <c r="CB598" s="87" t="str">
        <f>IF($Q598="","",IFERROR(IF(OR(AND($T598&gt;=DATEVALUE("10/1/20"&amp;RIGHT(CA$1,2)),$T598&lt;=DATEVALUE("9/30/20"&amp;RIGHT(CB$1,2))),AND($U598&gt;=DATEVALUE("10/1/20"&amp;RIGHT(CA$1,2)),$U598&lt;=DATEVALUE("9/30/20"&amp;RIGHT(CB$1,2))),AND($T598&lt;=DATEVALUE("10/1/20"&amp;RIGHT(CA$1,2)),$U598&gt;=DATEVALUE("9/30/20"&amp;RIGHT(CB$1,2)))),
IF(AND($T598&gt;=DATEVALUE("10/1/20"&amp;RIGHT(CA$1,2)),$U598&lt;=DATEVALUE("9/30/20"&amp;RIGHT(CB$1,2))),NETWORKDAYS($T598,$U598,Holidays!$J$3:$J$937),
IF(AND($T598&lt;DATEVALUE("10/1/20"&amp;RIGHT(CA$1,2)),$U598&lt;=DATEVALUE("9/30/20"&amp;RIGHT(CB$1,2))),NETWORKDAYS(DATEVALUE("10/1/20"&amp;RIGHT(CA$1,2)),$U598,Holidays!$J$3:$J$937),
IF($T598&lt;DATEVALUE("10/1/20"&amp;RIGHT(CA$1,2)),NETWORKDAYS(DATEVALUE("10/1/20"&amp;RIGHT(CA$1,2)),DATEVALUE("9/30/20"&amp;RIGHT(CB$1,2)),Holidays!$J$3:$J$937),
IF($T598&gt;=DATEVALUE("10/1/20"&amp;RIGHT(CA$1,2)),NETWORKDAYS($T598,DATEVALUE("9/30/20"&amp;RIGHT(CB$1,2)),Holidays!$J$3:$J$937),"")))),"")/(NETWORKDAYS($T598,$U598,Holidays!$J$3:$J$937)),0))</f>
        <v/>
      </c>
    </row>
    <row r="599" spans="1:80">
      <c r="A599" s="97"/>
      <c r="B599" s="98" t="str">
        <f ca="1">IF(NOT($A599=""),OFFSET('WBS Reference &amp; User Procedure'!$A$1,MATCH($A599,'WBS Reference &amp; User Procedure'!$A:$A,0)-1,1),"")</f>
        <v/>
      </c>
      <c r="D599" s="97"/>
      <c r="I599" s="78"/>
      <c r="T599" s="104" t="str">
        <f>IF(NOT(Q599=""),IF(NOT($S599=""),$S599,#REF!),"")</f>
        <v/>
      </c>
      <c r="U599" s="104" t="str">
        <f>IF(NOT(Q599=""),WORKDAY(T599,Q599,Holidays!$J$3:$J$937),"")</f>
        <v/>
      </c>
      <c r="V599" s="104"/>
      <c r="W599" s="104"/>
      <c r="X599" s="101" t="str">
        <f t="shared" si="123"/>
        <v/>
      </c>
      <c r="AL599" s="87" t="str">
        <f t="shared" ca="1" si="120"/>
        <v/>
      </c>
      <c r="AN599" s="87" t="str">
        <f t="shared" ca="1" si="132"/>
        <v/>
      </c>
      <c r="AO599" s="87" t="str">
        <f t="shared" ca="1" si="132"/>
        <v/>
      </c>
      <c r="AP599" s="87" t="str">
        <f t="shared" ca="1" si="132"/>
        <v/>
      </c>
      <c r="AQ599" s="87" t="str">
        <f t="shared" ca="1" si="132"/>
        <v/>
      </c>
      <c r="AR599" s="87" t="str">
        <f t="shared" ca="1" si="132"/>
        <v/>
      </c>
      <c r="AS599" s="87" t="str">
        <f t="shared" ca="1" si="132"/>
        <v/>
      </c>
      <c r="AT599" s="87" t="str">
        <f t="shared" ca="1" si="132"/>
        <v/>
      </c>
      <c r="AU599" s="87" t="str">
        <f t="shared" ca="1" si="132"/>
        <v/>
      </c>
      <c r="AV599" s="87" t="str">
        <f t="shared" ca="1" si="132"/>
        <v/>
      </c>
      <c r="AW599" s="87" t="str">
        <f t="shared" ca="1" si="132"/>
        <v/>
      </c>
      <c r="AX599" s="87" t="str">
        <f t="shared" ca="1" si="133"/>
        <v/>
      </c>
      <c r="AY599" s="87" t="str">
        <f t="shared" ca="1" si="133"/>
        <v/>
      </c>
      <c r="AZ599" s="87" t="str">
        <f t="shared" ca="1" si="133"/>
        <v/>
      </c>
      <c r="BA599" s="87" t="str">
        <f t="shared" ca="1" si="133"/>
        <v/>
      </c>
      <c r="BB599" s="87" t="str">
        <f t="shared" ca="1" si="133"/>
        <v/>
      </c>
      <c r="BC599" s="87" t="str">
        <f t="shared" ca="1" si="133"/>
        <v/>
      </c>
      <c r="BD599" s="87" t="str">
        <f t="shared" ca="1" si="133"/>
        <v/>
      </c>
      <c r="BE599" s="87" t="str">
        <f t="shared" ca="1" si="133"/>
        <v/>
      </c>
      <c r="BF599" s="87" t="str">
        <f t="shared" ca="1" si="133"/>
        <v/>
      </c>
      <c r="BG599" s="87" t="str">
        <f t="shared" ca="1" si="133"/>
        <v/>
      </c>
      <c r="BI599" s="87" t="str">
        <f>IF($Q599="","",IFERROR(IF(OR(AND($T599&gt;=DATEVALUE("10/1/20"&amp;RIGHT(BH$1,2)),$T599&lt;=DATEVALUE("9/30/20"&amp;RIGHT(BI$1,2))),AND($U599&gt;=DATEVALUE("10/1/20"&amp;RIGHT(BH$1,2)),$U599&lt;=DATEVALUE("9/30/20"&amp;RIGHT(BI$1,2))),AND($T599&lt;=DATEVALUE("10/1/20"&amp;RIGHT(BH$1,2)),$U599&gt;=DATEVALUE("9/30/20"&amp;RIGHT(BI$1,2)))),
IF(AND($T599&gt;=DATEVALUE("10/1/20"&amp;RIGHT(BH$1,2)),$U599&lt;=DATEVALUE("9/30/20"&amp;RIGHT(BI$1,2))),NETWORKDAYS($T599,$U599,Holidays!$J$3:$J$937),
IF(AND($T599&lt;DATEVALUE("10/1/20"&amp;RIGHT(BH$1,2)),$U599&lt;=DATEVALUE("9/30/20"&amp;RIGHT(BI$1,2))),NETWORKDAYS(DATEVALUE("10/1/20"&amp;RIGHT(BH$1,2)),$U599,Holidays!$J$3:$J$937),
IF($T599&lt;DATEVALUE("10/1/20"&amp;RIGHT(BH$1,2)),NETWORKDAYS(DATEVALUE("10/1/20"&amp;RIGHT(BH$1,2)),DATEVALUE("9/30/20"&amp;RIGHT(BI$1,2)),Holidays!$J$3:$J$937),
IF($T599&gt;=DATEVALUE("10/1/20"&amp;RIGHT(BH$1,2)),NETWORKDAYS($T599,DATEVALUE("9/30/20"&amp;RIGHT(BI$1,2)),Holidays!$J$3:$J$937),"")))),"")/(NETWORKDAYS($T599,$U599,Holidays!$J$3:$J$937)),0))</f>
        <v/>
      </c>
      <c r="BJ599" s="87" t="str">
        <f>IF($Q599="","",IFERROR(IF(OR(AND($T599&gt;=DATEVALUE("10/1/20"&amp;RIGHT(BI$1,2)),$T599&lt;=DATEVALUE("9/30/20"&amp;RIGHT(BJ$1,2))),AND($U599&gt;=DATEVALUE("10/1/20"&amp;RIGHT(BI$1,2)),$U599&lt;=DATEVALUE("9/30/20"&amp;RIGHT(BJ$1,2))),AND($T599&lt;=DATEVALUE("10/1/20"&amp;RIGHT(BI$1,2)),$U599&gt;=DATEVALUE("9/30/20"&amp;RIGHT(BJ$1,2)))),
IF(AND($T599&gt;=DATEVALUE("10/1/20"&amp;RIGHT(BI$1,2)),$U599&lt;=DATEVALUE("9/30/20"&amp;RIGHT(BJ$1,2))),NETWORKDAYS($T599,$U599,Holidays!$J$3:$J$937),
IF(AND($T599&lt;DATEVALUE("10/1/20"&amp;RIGHT(BI$1,2)),$U599&lt;=DATEVALUE("9/30/20"&amp;RIGHT(BJ$1,2))),NETWORKDAYS(DATEVALUE("10/1/20"&amp;RIGHT(BI$1,2)),$U599,Holidays!$J$3:$J$937),
IF($T599&lt;DATEVALUE("10/1/20"&amp;RIGHT(BI$1,2)),NETWORKDAYS(DATEVALUE("10/1/20"&amp;RIGHT(BI$1,2)),DATEVALUE("9/30/20"&amp;RIGHT(BJ$1,2)),Holidays!$J$3:$J$937),
IF($T599&gt;=DATEVALUE("10/1/20"&amp;RIGHT(BI$1,2)),NETWORKDAYS($T599,DATEVALUE("9/30/20"&amp;RIGHT(BJ$1,2)),Holidays!$J$3:$J$937),"")))),"")/(NETWORKDAYS($T599,$U599,Holidays!$J$3:$J$937)),0))</f>
        <v/>
      </c>
      <c r="BK599" s="87" t="str">
        <f>IF($Q599="","",IFERROR(IF(OR(AND($T599&gt;=DATEVALUE("10/1/20"&amp;RIGHT(BJ$1,2)),$T599&lt;=DATEVALUE("9/30/20"&amp;RIGHT(BK$1,2))),AND($U599&gt;=DATEVALUE("10/1/20"&amp;RIGHT(BJ$1,2)),$U599&lt;=DATEVALUE("9/30/20"&amp;RIGHT(BK$1,2))),AND($T599&lt;=DATEVALUE("10/1/20"&amp;RIGHT(BJ$1,2)),$U599&gt;=DATEVALUE("9/30/20"&amp;RIGHT(BK$1,2)))),
IF(AND($T599&gt;=DATEVALUE("10/1/20"&amp;RIGHT(BJ$1,2)),$U599&lt;=DATEVALUE("9/30/20"&amp;RIGHT(BK$1,2))),NETWORKDAYS($T599,$U599,Holidays!$J$3:$J$937),
IF(AND($T599&lt;DATEVALUE("10/1/20"&amp;RIGHT(BJ$1,2)),$U599&lt;=DATEVALUE("9/30/20"&amp;RIGHT(BK$1,2))),NETWORKDAYS(DATEVALUE("10/1/20"&amp;RIGHT(BJ$1,2)),$U599,Holidays!$J$3:$J$937),
IF($T599&lt;DATEVALUE("10/1/20"&amp;RIGHT(BJ$1,2)),NETWORKDAYS(DATEVALUE("10/1/20"&amp;RIGHT(BJ$1,2)),DATEVALUE("9/30/20"&amp;RIGHT(BK$1,2)),Holidays!$J$3:$J$937),
IF($T599&gt;=DATEVALUE("10/1/20"&amp;RIGHT(BJ$1,2)),NETWORKDAYS($T599,DATEVALUE("9/30/20"&amp;RIGHT(BK$1,2)),Holidays!$J$3:$J$937),"")))),"")/(NETWORKDAYS($T599,$U599,Holidays!$J$3:$J$937)),0))</f>
        <v/>
      </c>
      <c r="BL599" s="87" t="str">
        <f>IF($Q599="","",IFERROR(IF(OR(AND($T599&gt;=DATEVALUE("10/1/20"&amp;RIGHT(BK$1,2)),$T599&lt;=DATEVALUE("9/30/20"&amp;RIGHT(BL$1,2))),AND($U599&gt;=DATEVALUE("10/1/20"&amp;RIGHT(BK$1,2)),$U599&lt;=DATEVALUE("9/30/20"&amp;RIGHT(BL$1,2))),AND($T599&lt;=DATEVALUE("10/1/20"&amp;RIGHT(BK$1,2)),$U599&gt;=DATEVALUE("9/30/20"&amp;RIGHT(BL$1,2)))),
IF(AND($T599&gt;=DATEVALUE("10/1/20"&amp;RIGHT(BK$1,2)),$U599&lt;=DATEVALUE("9/30/20"&amp;RIGHT(BL$1,2))),NETWORKDAYS($T599,$U599,Holidays!$J$3:$J$937),
IF(AND($T599&lt;DATEVALUE("10/1/20"&amp;RIGHT(BK$1,2)),$U599&lt;=DATEVALUE("9/30/20"&amp;RIGHT(BL$1,2))),NETWORKDAYS(DATEVALUE("10/1/20"&amp;RIGHT(BK$1,2)),$U599,Holidays!$J$3:$J$937),
IF($T599&lt;DATEVALUE("10/1/20"&amp;RIGHT(BK$1,2)),NETWORKDAYS(DATEVALUE("10/1/20"&amp;RIGHT(BK$1,2)),DATEVALUE("9/30/20"&amp;RIGHT(BL$1,2)),Holidays!$J$3:$J$937),
IF($T599&gt;=DATEVALUE("10/1/20"&amp;RIGHT(BK$1,2)),NETWORKDAYS($T599,DATEVALUE("9/30/20"&amp;RIGHT(BL$1,2)),Holidays!$J$3:$J$937),"")))),"")/(NETWORKDAYS($T599,$U599,Holidays!$J$3:$J$937)),0))</f>
        <v/>
      </c>
      <c r="BM599" s="87" t="str">
        <f>IF($Q599="","",IFERROR(IF(OR(AND($T599&gt;=DATEVALUE("10/1/20"&amp;RIGHT(BL$1,2)),$T599&lt;=DATEVALUE("9/30/20"&amp;RIGHT(BM$1,2))),AND($U599&gt;=DATEVALUE("10/1/20"&amp;RIGHT(BL$1,2)),$U599&lt;=DATEVALUE("9/30/20"&amp;RIGHT(BM$1,2))),AND($T599&lt;=DATEVALUE("10/1/20"&amp;RIGHT(BL$1,2)),$U599&gt;=DATEVALUE("9/30/20"&amp;RIGHT(BM$1,2)))),
IF(AND($T599&gt;=DATEVALUE("10/1/20"&amp;RIGHT(BL$1,2)),$U599&lt;=DATEVALUE("9/30/20"&amp;RIGHT(BM$1,2))),NETWORKDAYS($T599,$U599,Holidays!$J$3:$J$937),
IF(AND($T599&lt;DATEVALUE("10/1/20"&amp;RIGHT(BL$1,2)),$U599&lt;=DATEVALUE("9/30/20"&amp;RIGHT(BM$1,2))),NETWORKDAYS(DATEVALUE("10/1/20"&amp;RIGHT(BL$1,2)),$U599,Holidays!$J$3:$J$937),
IF($T599&lt;DATEVALUE("10/1/20"&amp;RIGHT(BL$1,2)),NETWORKDAYS(DATEVALUE("10/1/20"&amp;RIGHT(BL$1,2)),DATEVALUE("9/30/20"&amp;RIGHT(BM$1,2)),Holidays!$J$3:$J$937),
IF($T599&gt;=DATEVALUE("10/1/20"&amp;RIGHT(BL$1,2)),NETWORKDAYS($T599,DATEVALUE("9/30/20"&amp;RIGHT(BM$1,2)),Holidays!$J$3:$J$937),"")))),"")/(NETWORKDAYS($T599,$U599,Holidays!$J$3:$J$937)),0))</f>
        <v/>
      </c>
      <c r="BN599" s="87" t="str">
        <f>IF($Q599="","",IFERROR(IF(OR(AND($T599&gt;=DATEVALUE("10/1/20"&amp;RIGHT(BM$1,2)),$T599&lt;=DATEVALUE("9/30/20"&amp;RIGHT(BN$1,2))),AND($U599&gt;=DATEVALUE("10/1/20"&amp;RIGHT(BM$1,2)),$U599&lt;=DATEVALUE("9/30/20"&amp;RIGHT(BN$1,2))),AND($T599&lt;=DATEVALUE("10/1/20"&amp;RIGHT(BM$1,2)),$U599&gt;=DATEVALUE("9/30/20"&amp;RIGHT(BN$1,2)))),
IF(AND($T599&gt;=DATEVALUE("10/1/20"&amp;RIGHT(BM$1,2)),$U599&lt;=DATEVALUE("9/30/20"&amp;RIGHT(BN$1,2))),NETWORKDAYS($T599,$U599,Holidays!$J$3:$J$937),
IF(AND($T599&lt;DATEVALUE("10/1/20"&amp;RIGHT(BM$1,2)),$U599&lt;=DATEVALUE("9/30/20"&amp;RIGHT(BN$1,2))),NETWORKDAYS(DATEVALUE("10/1/20"&amp;RIGHT(BM$1,2)),$U599,Holidays!$J$3:$J$937),
IF($T599&lt;DATEVALUE("10/1/20"&amp;RIGHT(BM$1,2)),NETWORKDAYS(DATEVALUE("10/1/20"&amp;RIGHT(BM$1,2)),DATEVALUE("9/30/20"&amp;RIGHT(BN$1,2)),Holidays!$J$3:$J$937),
IF($T599&gt;=DATEVALUE("10/1/20"&amp;RIGHT(BM$1,2)),NETWORKDAYS($T599,DATEVALUE("9/30/20"&amp;RIGHT(BN$1,2)),Holidays!$J$3:$J$937),"")))),"")/(NETWORKDAYS($T599,$U599,Holidays!$J$3:$J$937)),0))</f>
        <v/>
      </c>
      <c r="BO599" s="87" t="str">
        <f>IF($Q599="","",IFERROR(IF(OR(AND($T599&gt;=DATEVALUE("10/1/20"&amp;RIGHT(BN$1,2)),$T599&lt;=DATEVALUE("9/30/20"&amp;RIGHT(BO$1,2))),AND($U599&gt;=DATEVALUE("10/1/20"&amp;RIGHT(BN$1,2)),$U599&lt;=DATEVALUE("9/30/20"&amp;RIGHT(BO$1,2))),AND($T599&lt;=DATEVALUE("10/1/20"&amp;RIGHT(BN$1,2)),$U599&gt;=DATEVALUE("9/30/20"&amp;RIGHT(BO$1,2)))),
IF(AND($T599&gt;=DATEVALUE("10/1/20"&amp;RIGHT(BN$1,2)),$U599&lt;=DATEVALUE("9/30/20"&amp;RIGHT(BO$1,2))),NETWORKDAYS($T599,$U599,Holidays!$J$3:$J$937),
IF(AND($T599&lt;DATEVALUE("10/1/20"&amp;RIGHT(BN$1,2)),$U599&lt;=DATEVALUE("9/30/20"&amp;RIGHT(BO$1,2))),NETWORKDAYS(DATEVALUE("10/1/20"&amp;RIGHT(BN$1,2)),$U599,Holidays!$J$3:$J$937),
IF($T599&lt;DATEVALUE("10/1/20"&amp;RIGHT(BN$1,2)),NETWORKDAYS(DATEVALUE("10/1/20"&amp;RIGHT(BN$1,2)),DATEVALUE("9/30/20"&amp;RIGHT(BO$1,2)),Holidays!$J$3:$J$937),
IF($T599&gt;=DATEVALUE("10/1/20"&amp;RIGHT(BN$1,2)),NETWORKDAYS($T599,DATEVALUE("9/30/20"&amp;RIGHT(BO$1,2)),Holidays!$J$3:$J$937),"")))),"")/(NETWORKDAYS($T599,$U599,Holidays!$J$3:$J$937)),0))</f>
        <v/>
      </c>
      <c r="BP599" s="87" t="str">
        <f>IF($Q599="","",IFERROR(IF(OR(AND($T599&gt;=DATEVALUE("10/1/20"&amp;RIGHT(BO$1,2)),$T599&lt;=DATEVALUE("9/30/20"&amp;RIGHT(BP$1,2))),AND($U599&gt;=DATEVALUE("10/1/20"&amp;RIGHT(BO$1,2)),$U599&lt;=DATEVALUE("9/30/20"&amp;RIGHT(BP$1,2))),AND($T599&lt;=DATEVALUE("10/1/20"&amp;RIGHT(BO$1,2)),$U599&gt;=DATEVALUE("9/30/20"&amp;RIGHT(BP$1,2)))),
IF(AND($T599&gt;=DATEVALUE("10/1/20"&amp;RIGHT(BO$1,2)),$U599&lt;=DATEVALUE("9/30/20"&amp;RIGHT(BP$1,2))),NETWORKDAYS($T599,$U599,Holidays!$J$3:$J$937),
IF(AND($T599&lt;DATEVALUE("10/1/20"&amp;RIGHT(BO$1,2)),$U599&lt;=DATEVALUE("9/30/20"&amp;RIGHT(BP$1,2))),NETWORKDAYS(DATEVALUE("10/1/20"&amp;RIGHT(BO$1,2)),$U599,Holidays!$J$3:$J$937),
IF($T599&lt;DATEVALUE("10/1/20"&amp;RIGHT(BO$1,2)),NETWORKDAYS(DATEVALUE("10/1/20"&amp;RIGHT(BO$1,2)),DATEVALUE("9/30/20"&amp;RIGHT(BP$1,2)),Holidays!$J$3:$J$937),
IF($T599&gt;=DATEVALUE("10/1/20"&amp;RIGHT(BO$1,2)),NETWORKDAYS($T599,DATEVALUE("9/30/20"&amp;RIGHT(BP$1,2)),Holidays!$J$3:$J$937),"")))),"")/(NETWORKDAYS($T599,$U599,Holidays!$J$3:$J$937)),0))</f>
        <v/>
      </c>
      <c r="BQ599" s="87" t="str">
        <f>IF($Q599="","",IFERROR(IF(OR(AND($T599&gt;=DATEVALUE("10/1/20"&amp;RIGHT(BP$1,2)),$T599&lt;=DATEVALUE("9/30/20"&amp;RIGHT(BQ$1,2))),AND($U599&gt;=DATEVALUE("10/1/20"&amp;RIGHT(BP$1,2)),$U599&lt;=DATEVALUE("9/30/20"&amp;RIGHT(BQ$1,2))),AND($T599&lt;=DATEVALUE("10/1/20"&amp;RIGHT(BP$1,2)),$U599&gt;=DATEVALUE("9/30/20"&amp;RIGHT(BQ$1,2)))),
IF(AND($T599&gt;=DATEVALUE("10/1/20"&amp;RIGHT(BP$1,2)),$U599&lt;=DATEVALUE("9/30/20"&amp;RIGHT(BQ$1,2))),NETWORKDAYS($T599,$U599,Holidays!$J$3:$J$937),
IF(AND($T599&lt;DATEVALUE("10/1/20"&amp;RIGHT(BP$1,2)),$U599&lt;=DATEVALUE("9/30/20"&amp;RIGHT(BQ$1,2))),NETWORKDAYS(DATEVALUE("10/1/20"&amp;RIGHT(BP$1,2)),$U599,Holidays!$J$3:$J$937),
IF($T599&lt;DATEVALUE("10/1/20"&amp;RIGHT(BP$1,2)),NETWORKDAYS(DATEVALUE("10/1/20"&amp;RIGHT(BP$1,2)),DATEVALUE("9/30/20"&amp;RIGHT(BQ$1,2)),Holidays!$J$3:$J$937),
IF($T599&gt;=DATEVALUE("10/1/20"&amp;RIGHT(BP$1,2)),NETWORKDAYS($T599,DATEVALUE("9/30/20"&amp;RIGHT(BQ$1,2)),Holidays!$J$3:$J$937),"")))),"")/(NETWORKDAYS($T599,$U599,Holidays!$J$3:$J$937)),0))</f>
        <v/>
      </c>
      <c r="BR599" s="87" t="str">
        <f>IF($Q599="","",IFERROR(IF(OR(AND($T599&gt;=DATEVALUE("10/1/20"&amp;RIGHT(BQ$1,2)),$T599&lt;=DATEVALUE("9/30/20"&amp;RIGHT(BR$1,2))),AND($U599&gt;=DATEVALUE("10/1/20"&amp;RIGHT(BQ$1,2)),$U599&lt;=DATEVALUE("9/30/20"&amp;RIGHT(BR$1,2))),AND($T599&lt;=DATEVALUE("10/1/20"&amp;RIGHT(BQ$1,2)),$U599&gt;=DATEVALUE("9/30/20"&amp;RIGHT(BR$1,2)))),
IF(AND($T599&gt;=DATEVALUE("10/1/20"&amp;RIGHT(BQ$1,2)),$U599&lt;=DATEVALUE("9/30/20"&amp;RIGHT(BR$1,2))),NETWORKDAYS($T599,$U599,Holidays!$J$3:$J$937),
IF(AND($T599&lt;DATEVALUE("10/1/20"&amp;RIGHT(BQ$1,2)),$U599&lt;=DATEVALUE("9/30/20"&amp;RIGHT(BR$1,2))),NETWORKDAYS(DATEVALUE("10/1/20"&amp;RIGHT(BQ$1,2)),$U599,Holidays!$J$3:$J$937),
IF($T599&lt;DATEVALUE("10/1/20"&amp;RIGHT(BQ$1,2)),NETWORKDAYS(DATEVALUE("10/1/20"&amp;RIGHT(BQ$1,2)),DATEVALUE("9/30/20"&amp;RIGHT(BR$1,2)),Holidays!$J$3:$J$937),
IF($T599&gt;=DATEVALUE("10/1/20"&amp;RIGHT(BQ$1,2)),NETWORKDAYS($T599,DATEVALUE("9/30/20"&amp;RIGHT(BR$1,2)),Holidays!$J$3:$J$937),"")))),"")/(NETWORKDAYS($T599,$U599,Holidays!$J$3:$J$937)),0))</f>
        <v/>
      </c>
      <c r="BS599" s="87" t="str">
        <f>IF($Q599="","",IFERROR(IF(OR(AND($T599&gt;=DATEVALUE("10/1/20"&amp;RIGHT(BR$1,2)),$T599&lt;=DATEVALUE("9/30/20"&amp;RIGHT(BS$1,2))),AND($U599&gt;=DATEVALUE("10/1/20"&amp;RIGHT(BR$1,2)),$U599&lt;=DATEVALUE("9/30/20"&amp;RIGHT(BS$1,2))),AND($T599&lt;=DATEVALUE("10/1/20"&amp;RIGHT(BR$1,2)),$U599&gt;=DATEVALUE("9/30/20"&amp;RIGHT(BS$1,2)))),
IF(AND($T599&gt;=DATEVALUE("10/1/20"&amp;RIGHT(BR$1,2)),$U599&lt;=DATEVALUE("9/30/20"&amp;RIGHT(BS$1,2))),NETWORKDAYS($T599,$U599,Holidays!$J$3:$J$937),
IF(AND($T599&lt;DATEVALUE("10/1/20"&amp;RIGHT(BR$1,2)),$U599&lt;=DATEVALUE("9/30/20"&amp;RIGHT(BS$1,2))),NETWORKDAYS(DATEVALUE("10/1/20"&amp;RIGHT(BR$1,2)),$U599,Holidays!$J$3:$J$937),
IF($T599&lt;DATEVALUE("10/1/20"&amp;RIGHT(BR$1,2)),NETWORKDAYS(DATEVALUE("10/1/20"&amp;RIGHT(BR$1,2)),DATEVALUE("9/30/20"&amp;RIGHT(BS$1,2)),Holidays!$J$3:$J$937),
IF($T599&gt;=DATEVALUE("10/1/20"&amp;RIGHT(BR$1,2)),NETWORKDAYS($T599,DATEVALUE("9/30/20"&amp;RIGHT(BS$1,2)),Holidays!$J$3:$J$937),"")))),"")/(NETWORKDAYS($T599,$U599,Holidays!$J$3:$J$937)),0))</f>
        <v/>
      </c>
      <c r="BT599" s="87" t="str">
        <f>IF($Q599="","",IFERROR(IF(OR(AND($T599&gt;=DATEVALUE("10/1/20"&amp;RIGHT(BS$1,2)),$T599&lt;=DATEVALUE("9/30/20"&amp;RIGHT(BT$1,2))),AND($U599&gt;=DATEVALUE("10/1/20"&amp;RIGHT(BS$1,2)),$U599&lt;=DATEVALUE("9/30/20"&amp;RIGHT(BT$1,2))),AND($T599&lt;=DATEVALUE("10/1/20"&amp;RIGHT(BS$1,2)),$U599&gt;=DATEVALUE("9/30/20"&amp;RIGHT(BT$1,2)))),
IF(AND($T599&gt;=DATEVALUE("10/1/20"&amp;RIGHT(BS$1,2)),$U599&lt;=DATEVALUE("9/30/20"&amp;RIGHT(BT$1,2))),NETWORKDAYS($T599,$U599,Holidays!$J$3:$J$937),
IF(AND($T599&lt;DATEVALUE("10/1/20"&amp;RIGHT(BS$1,2)),$U599&lt;=DATEVALUE("9/30/20"&amp;RIGHT(BT$1,2))),NETWORKDAYS(DATEVALUE("10/1/20"&amp;RIGHT(BS$1,2)),$U599,Holidays!$J$3:$J$937),
IF($T599&lt;DATEVALUE("10/1/20"&amp;RIGHT(BS$1,2)),NETWORKDAYS(DATEVALUE("10/1/20"&amp;RIGHT(BS$1,2)),DATEVALUE("9/30/20"&amp;RIGHT(BT$1,2)),Holidays!$J$3:$J$937),
IF($T599&gt;=DATEVALUE("10/1/20"&amp;RIGHT(BS$1,2)),NETWORKDAYS($T599,DATEVALUE("9/30/20"&amp;RIGHT(BT$1,2)),Holidays!$J$3:$J$937),"")))),"")/(NETWORKDAYS($T599,$U599,Holidays!$J$3:$J$937)),0))</f>
        <v/>
      </c>
      <c r="BU599" s="87" t="str">
        <f>IF($Q599="","",IFERROR(IF(OR(AND($T599&gt;=DATEVALUE("10/1/20"&amp;RIGHT(BT$1,2)),$T599&lt;=DATEVALUE("9/30/20"&amp;RIGHT(BU$1,2))),AND($U599&gt;=DATEVALUE("10/1/20"&amp;RIGHT(BT$1,2)),$U599&lt;=DATEVALUE("9/30/20"&amp;RIGHT(BU$1,2))),AND($T599&lt;=DATEVALUE("10/1/20"&amp;RIGHT(BT$1,2)),$U599&gt;=DATEVALUE("9/30/20"&amp;RIGHT(BU$1,2)))),
IF(AND($T599&gt;=DATEVALUE("10/1/20"&amp;RIGHT(BT$1,2)),$U599&lt;=DATEVALUE("9/30/20"&amp;RIGHT(BU$1,2))),NETWORKDAYS($T599,$U599,Holidays!$J$3:$J$937),
IF(AND($T599&lt;DATEVALUE("10/1/20"&amp;RIGHT(BT$1,2)),$U599&lt;=DATEVALUE("9/30/20"&amp;RIGHT(BU$1,2))),NETWORKDAYS(DATEVALUE("10/1/20"&amp;RIGHT(BT$1,2)),$U599,Holidays!$J$3:$J$937),
IF($T599&lt;DATEVALUE("10/1/20"&amp;RIGHT(BT$1,2)),NETWORKDAYS(DATEVALUE("10/1/20"&amp;RIGHT(BT$1,2)),DATEVALUE("9/30/20"&amp;RIGHT(BU$1,2)),Holidays!$J$3:$J$937),
IF($T599&gt;=DATEVALUE("10/1/20"&amp;RIGHT(BT$1,2)),NETWORKDAYS($T599,DATEVALUE("9/30/20"&amp;RIGHT(BU$1,2)),Holidays!$J$3:$J$937),"")))),"")/(NETWORKDAYS($T599,$U599,Holidays!$J$3:$J$937)),0))</f>
        <v/>
      </c>
      <c r="BV599" s="87" t="str">
        <f>IF($Q599="","",IFERROR(IF(OR(AND($T599&gt;=DATEVALUE("10/1/20"&amp;RIGHT(BU$1,2)),$T599&lt;=DATEVALUE("9/30/20"&amp;RIGHT(BV$1,2))),AND($U599&gt;=DATEVALUE("10/1/20"&amp;RIGHT(BU$1,2)),$U599&lt;=DATEVALUE("9/30/20"&amp;RIGHT(BV$1,2))),AND($T599&lt;=DATEVALUE("10/1/20"&amp;RIGHT(BU$1,2)),$U599&gt;=DATEVALUE("9/30/20"&amp;RIGHT(BV$1,2)))),
IF(AND($T599&gt;=DATEVALUE("10/1/20"&amp;RIGHT(BU$1,2)),$U599&lt;=DATEVALUE("9/30/20"&amp;RIGHT(BV$1,2))),NETWORKDAYS($T599,$U599,Holidays!$J$3:$J$937),
IF(AND($T599&lt;DATEVALUE("10/1/20"&amp;RIGHT(BU$1,2)),$U599&lt;=DATEVALUE("9/30/20"&amp;RIGHT(BV$1,2))),NETWORKDAYS(DATEVALUE("10/1/20"&amp;RIGHT(BU$1,2)),$U599,Holidays!$J$3:$J$937),
IF($T599&lt;DATEVALUE("10/1/20"&amp;RIGHT(BU$1,2)),NETWORKDAYS(DATEVALUE("10/1/20"&amp;RIGHT(BU$1,2)),DATEVALUE("9/30/20"&amp;RIGHT(BV$1,2)),Holidays!$J$3:$J$937),
IF($T599&gt;=DATEVALUE("10/1/20"&amp;RIGHT(BU$1,2)),NETWORKDAYS($T599,DATEVALUE("9/30/20"&amp;RIGHT(BV$1,2)),Holidays!$J$3:$J$937),"")))),"")/(NETWORKDAYS($T599,$U599,Holidays!$J$3:$J$937)),0))</f>
        <v/>
      </c>
      <c r="BW599" s="87" t="str">
        <f>IF($Q599="","",IFERROR(IF(OR(AND($T599&gt;=DATEVALUE("10/1/20"&amp;RIGHT(BV$1,2)),$T599&lt;=DATEVALUE("9/30/20"&amp;RIGHT(BW$1,2))),AND($U599&gt;=DATEVALUE("10/1/20"&amp;RIGHT(BV$1,2)),$U599&lt;=DATEVALUE("9/30/20"&amp;RIGHT(BW$1,2))),AND($T599&lt;=DATEVALUE("10/1/20"&amp;RIGHT(BV$1,2)),$U599&gt;=DATEVALUE("9/30/20"&amp;RIGHT(BW$1,2)))),
IF(AND($T599&gt;=DATEVALUE("10/1/20"&amp;RIGHT(BV$1,2)),$U599&lt;=DATEVALUE("9/30/20"&amp;RIGHT(BW$1,2))),NETWORKDAYS($T599,$U599,Holidays!$J$3:$J$937),
IF(AND($T599&lt;DATEVALUE("10/1/20"&amp;RIGHT(BV$1,2)),$U599&lt;=DATEVALUE("9/30/20"&amp;RIGHT(BW$1,2))),NETWORKDAYS(DATEVALUE("10/1/20"&amp;RIGHT(BV$1,2)),$U599,Holidays!$J$3:$J$937),
IF($T599&lt;DATEVALUE("10/1/20"&amp;RIGHT(BV$1,2)),NETWORKDAYS(DATEVALUE("10/1/20"&amp;RIGHT(BV$1,2)),DATEVALUE("9/30/20"&amp;RIGHT(BW$1,2)),Holidays!$J$3:$J$937),
IF($T599&gt;=DATEVALUE("10/1/20"&amp;RIGHT(BV$1,2)),NETWORKDAYS($T599,DATEVALUE("9/30/20"&amp;RIGHT(BW$1,2)),Holidays!$J$3:$J$937),"")))),"")/(NETWORKDAYS($T599,$U599,Holidays!$J$3:$J$937)),0))</f>
        <v/>
      </c>
      <c r="BX599" s="87" t="str">
        <f>IF($Q599="","",IFERROR(IF(OR(AND($T599&gt;=DATEVALUE("10/1/20"&amp;RIGHT(BW$1,2)),$T599&lt;=DATEVALUE("9/30/20"&amp;RIGHT(BX$1,2))),AND($U599&gt;=DATEVALUE("10/1/20"&amp;RIGHT(BW$1,2)),$U599&lt;=DATEVALUE("9/30/20"&amp;RIGHT(BX$1,2))),AND($T599&lt;=DATEVALUE("10/1/20"&amp;RIGHT(BW$1,2)),$U599&gt;=DATEVALUE("9/30/20"&amp;RIGHT(BX$1,2)))),
IF(AND($T599&gt;=DATEVALUE("10/1/20"&amp;RIGHT(BW$1,2)),$U599&lt;=DATEVALUE("9/30/20"&amp;RIGHT(BX$1,2))),NETWORKDAYS($T599,$U599,Holidays!$J$3:$J$937),
IF(AND($T599&lt;DATEVALUE("10/1/20"&amp;RIGHT(BW$1,2)),$U599&lt;=DATEVALUE("9/30/20"&amp;RIGHT(BX$1,2))),NETWORKDAYS(DATEVALUE("10/1/20"&amp;RIGHT(BW$1,2)),$U599,Holidays!$J$3:$J$937),
IF($T599&lt;DATEVALUE("10/1/20"&amp;RIGHT(BW$1,2)),NETWORKDAYS(DATEVALUE("10/1/20"&amp;RIGHT(BW$1,2)),DATEVALUE("9/30/20"&amp;RIGHT(BX$1,2)),Holidays!$J$3:$J$937),
IF($T599&gt;=DATEVALUE("10/1/20"&amp;RIGHT(BW$1,2)),NETWORKDAYS($T599,DATEVALUE("9/30/20"&amp;RIGHT(BX$1,2)),Holidays!$J$3:$J$937),"")))),"")/(NETWORKDAYS($T599,$U599,Holidays!$J$3:$J$937)),0))</f>
        <v/>
      </c>
      <c r="BY599" s="87" t="str">
        <f>IF($Q599="","",IFERROR(IF(OR(AND($T599&gt;=DATEVALUE("10/1/20"&amp;RIGHT(BX$1,2)),$T599&lt;=DATEVALUE("9/30/20"&amp;RIGHT(BY$1,2))),AND($U599&gt;=DATEVALUE("10/1/20"&amp;RIGHT(BX$1,2)),$U599&lt;=DATEVALUE("9/30/20"&amp;RIGHT(BY$1,2))),AND($T599&lt;=DATEVALUE("10/1/20"&amp;RIGHT(BX$1,2)),$U599&gt;=DATEVALUE("9/30/20"&amp;RIGHT(BY$1,2)))),
IF(AND($T599&gt;=DATEVALUE("10/1/20"&amp;RIGHT(BX$1,2)),$U599&lt;=DATEVALUE("9/30/20"&amp;RIGHT(BY$1,2))),NETWORKDAYS($T599,$U599,Holidays!$J$3:$J$937),
IF(AND($T599&lt;DATEVALUE("10/1/20"&amp;RIGHT(BX$1,2)),$U599&lt;=DATEVALUE("9/30/20"&amp;RIGHT(BY$1,2))),NETWORKDAYS(DATEVALUE("10/1/20"&amp;RIGHT(BX$1,2)),$U599,Holidays!$J$3:$J$937),
IF($T599&lt;DATEVALUE("10/1/20"&amp;RIGHT(BX$1,2)),NETWORKDAYS(DATEVALUE("10/1/20"&amp;RIGHT(BX$1,2)),DATEVALUE("9/30/20"&amp;RIGHT(BY$1,2)),Holidays!$J$3:$J$937),
IF($T599&gt;=DATEVALUE("10/1/20"&amp;RIGHT(BX$1,2)),NETWORKDAYS($T599,DATEVALUE("9/30/20"&amp;RIGHT(BY$1,2)),Holidays!$J$3:$J$937),"")))),"")/(NETWORKDAYS($T599,$U599,Holidays!$J$3:$J$937)),0))</f>
        <v/>
      </c>
      <c r="BZ599" s="87" t="str">
        <f>IF($Q599="","",IFERROR(IF(OR(AND($T599&gt;=DATEVALUE("10/1/20"&amp;RIGHT(BY$1,2)),$T599&lt;=DATEVALUE("9/30/20"&amp;RIGHT(BZ$1,2))),AND($U599&gt;=DATEVALUE("10/1/20"&amp;RIGHT(BY$1,2)),$U599&lt;=DATEVALUE("9/30/20"&amp;RIGHT(BZ$1,2))),AND($T599&lt;=DATEVALUE("10/1/20"&amp;RIGHT(BY$1,2)),$U599&gt;=DATEVALUE("9/30/20"&amp;RIGHT(BZ$1,2)))),
IF(AND($T599&gt;=DATEVALUE("10/1/20"&amp;RIGHT(BY$1,2)),$U599&lt;=DATEVALUE("9/30/20"&amp;RIGHT(BZ$1,2))),NETWORKDAYS($T599,$U599,Holidays!$J$3:$J$937),
IF(AND($T599&lt;DATEVALUE("10/1/20"&amp;RIGHT(BY$1,2)),$U599&lt;=DATEVALUE("9/30/20"&amp;RIGHT(BZ$1,2))),NETWORKDAYS(DATEVALUE("10/1/20"&amp;RIGHT(BY$1,2)),$U599,Holidays!$J$3:$J$937),
IF($T599&lt;DATEVALUE("10/1/20"&amp;RIGHT(BY$1,2)),NETWORKDAYS(DATEVALUE("10/1/20"&amp;RIGHT(BY$1,2)),DATEVALUE("9/30/20"&amp;RIGHT(BZ$1,2)),Holidays!$J$3:$J$937),
IF($T599&gt;=DATEVALUE("10/1/20"&amp;RIGHT(BY$1,2)),NETWORKDAYS($T599,DATEVALUE("9/30/20"&amp;RIGHT(BZ$1,2)),Holidays!$J$3:$J$937),"")))),"")/(NETWORKDAYS($T599,$U599,Holidays!$J$3:$J$937)),0))</f>
        <v/>
      </c>
      <c r="CA599" s="87" t="str">
        <f>IF($Q599="","",IFERROR(IF(OR(AND($T599&gt;=DATEVALUE("10/1/20"&amp;RIGHT(BZ$1,2)),$T599&lt;=DATEVALUE("9/30/20"&amp;RIGHT(CA$1,2))),AND($U599&gt;=DATEVALUE("10/1/20"&amp;RIGHT(BZ$1,2)),$U599&lt;=DATEVALUE("9/30/20"&amp;RIGHT(CA$1,2))),AND($T599&lt;=DATEVALUE("10/1/20"&amp;RIGHT(BZ$1,2)),$U599&gt;=DATEVALUE("9/30/20"&amp;RIGHT(CA$1,2)))),
IF(AND($T599&gt;=DATEVALUE("10/1/20"&amp;RIGHT(BZ$1,2)),$U599&lt;=DATEVALUE("9/30/20"&amp;RIGHT(CA$1,2))),NETWORKDAYS($T599,$U599,Holidays!$J$3:$J$937),
IF(AND($T599&lt;DATEVALUE("10/1/20"&amp;RIGHT(BZ$1,2)),$U599&lt;=DATEVALUE("9/30/20"&amp;RIGHT(CA$1,2))),NETWORKDAYS(DATEVALUE("10/1/20"&amp;RIGHT(BZ$1,2)),$U599,Holidays!$J$3:$J$937),
IF($T599&lt;DATEVALUE("10/1/20"&amp;RIGHT(BZ$1,2)),NETWORKDAYS(DATEVALUE("10/1/20"&amp;RIGHT(BZ$1,2)),DATEVALUE("9/30/20"&amp;RIGHT(CA$1,2)),Holidays!$J$3:$J$937),
IF($T599&gt;=DATEVALUE("10/1/20"&amp;RIGHT(BZ$1,2)),NETWORKDAYS($T599,DATEVALUE("9/30/20"&amp;RIGHT(CA$1,2)),Holidays!$J$3:$J$937),"")))),"")/(NETWORKDAYS($T599,$U599,Holidays!$J$3:$J$937)),0))</f>
        <v/>
      </c>
      <c r="CB599" s="87" t="str">
        <f>IF($Q599="","",IFERROR(IF(OR(AND($T599&gt;=DATEVALUE("10/1/20"&amp;RIGHT(CA$1,2)),$T599&lt;=DATEVALUE("9/30/20"&amp;RIGHT(CB$1,2))),AND($U599&gt;=DATEVALUE("10/1/20"&amp;RIGHT(CA$1,2)),$U599&lt;=DATEVALUE("9/30/20"&amp;RIGHT(CB$1,2))),AND($T599&lt;=DATEVALUE("10/1/20"&amp;RIGHT(CA$1,2)),$U599&gt;=DATEVALUE("9/30/20"&amp;RIGHT(CB$1,2)))),
IF(AND($T599&gt;=DATEVALUE("10/1/20"&amp;RIGHT(CA$1,2)),$U599&lt;=DATEVALUE("9/30/20"&amp;RIGHT(CB$1,2))),NETWORKDAYS($T599,$U599,Holidays!$J$3:$J$937),
IF(AND($T599&lt;DATEVALUE("10/1/20"&amp;RIGHT(CA$1,2)),$U599&lt;=DATEVALUE("9/30/20"&amp;RIGHT(CB$1,2))),NETWORKDAYS(DATEVALUE("10/1/20"&amp;RIGHT(CA$1,2)),$U599,Holidays!$J$3:$J$937),
IF($T599&lt;DATEVALUE("10/1/20"&amp;RIGHT(CA$1,2)),NETWORKDAYS(DATEVALUE("10/1/20"&amp;RIGHT(CA$1,2)),DATEVALUE("9/30/20"&amp;RIGHT(CB$1,2)),Holidays!$J$3:$J$937),
IF($T599&gt;=DATEVALUE("10/1/20"&amp;RIGHT(CA$1,2)),NETWORKDAYS($T599,DATEVALUE("9/30/20"&amp;RIGHT(CB$1,2)),Holidays!$J$3:$J$937),"")))),"")/(NETWORKDAYS($T599,$U599,Holidays!$J$3:$J$937)),0))</f>
        <v/>
      </c>
    </row>
    <row r="600" spans="1:80">
      <c r="A600" s="97"/>
      <c r="B600" s="98" t="str">
        <f ca="1">IF(NOT($A600=""),OFFSET('WBS Reference &amp; User Procedure'!$A$1,MATCH($A600,'WBS Reference &amp; User Procedure'!$A:$A,0)-1,1),"")</f>
        <v/>
      </c>
      <c r="D600" s="97"/>
      <c r="I600" s="78"/>
      <c r="T600" s="104" t="str">
        <f>IF(NOT(Q600=""),IF(NOT($S600=""),$S600,#REF!),"")</f>
        <v/>
      </c>
      <c r="U600" s="104" t="str">
        <f>IF(NOT(Q600=""),WORKDAY(T600,Q600,Holidays!$J$3:$J$937),"")</f>
        <v/>
      </c>
      <c r="V600" s="104"/>
      <c r="W600" s="104"/>
      <c r="X600" s="101" t="str">
        <f t="shared" si="123"/>
        <v/>
      </c>
      <c r="AL600" s="87" t="str">
        <f t="shared" ca="1" si="120"/>
        <v/>
      </c>
      <c r="AN600" s="87" t="str">
        <f t="shared" ca="1" si="132"/>
        <v/>
      </c>
      <c r="AO600" s="87" t="str">
        <f t="shared" ca="1" si="132"/>
        <v/>
      </c>
      <c r="AP600" s="87" t="str">
        <f t="shared" ca="1" si="132"/>
        <v/>
      </c>
      <c r="AQ600" s="87" t="str">
        <f t="shared" ca="1" si="132"/>
        <v/>
      </c>
      <c r="AR600" s="87" t="str">
        <f t="shared" ca="1" si="132"/>
        <v/>
      </c>
      <c r="AS600" s="87" t="str">
        <f t="shared" ca="1" si="132"/>
        <v/>
      </c>
      <c r="AT600" s="87" t="str">
        <f t="shared" ca="1" si="132"/>
        <v/>
      </c>
      <c r="AU600" s="87" t="str">
        <f t="shared" ca="1" si="132"/>
        <v/>
      </c>
      <c r="AV600" s="87" t="str">
        <f t="shared" ca="1" si="132"/>
        <v/>
      </c>
      <c r="AW600" s="87" t="str">
        <f t="shared" ca="1" si="132"/>
        <v/>
      </c>
      <c r="AX600" s="87" t="str">
        <f t="shared" ca="1" si="133"/>
        <v/>
      </c>
      <c r="AY600" s="87" t="str">
        <f t="shared" ca="1" si="133"/>
        <v/>
      </c>
      <c r="AZ600" s="87" t="str">
        <f t="shared" ca="1" si="133"/>
        <v/>
      </c>
      <c r="BA600" s="87" t="str">
        <f t="shared" ca="1" si="133"/>
        <v/>
      </c>
      <c r="BB600" s="87" t="str">
        <f t="shared" ca="1" si="133"/>
        <v/>
      </c>
      <c r="BC600" s="87" t="str">
        <f t="shared" ca="1" si="133"/>
        <v/>
      </c>
      <c r="BD600" s="87" t="str">
        <f t="shared" ca="1" si="133"/>
        <v/>
      </c>
      <c r="BE600" s="87" t="str">
        <f t="shared" ca="1" si="133"/>
        <v/>
      </c>
      <c r="BF600" s="87" t="str">
        <f t="shared" ca="1" si="133"/>
        <v/>
      </c>
      <c r="BG600" s="87" t="str">
        <f t="shared" ca="1" si="133"/>
        <v/>
      </c>
      <c r="BI600" s="87" t="str">
        <f>IF($Q600="","",IFERROR(IF(OR(AND($T600&gt;=DATEVALUE("10/1/20"&amp;RIGHT(BH$1,2)),$T600&lt;=DATEVALUE("9/30/20"&amp;RIGHT(BI$1,2))),AND($U600&gt;=DATEVALUE("10/1/20"&amp;RIGHT(BH$1,2)),$U600&lt;=DATEVALUE("9/30/20"&amp;RIGHT(BI$1,2))),AND($T600&lt;=DATEVALUE("10/1/20"&amp;RIGHT(BH$1,2)),$U600&gt;=DATEVALUE("9/30/20"&amp;RIGHT(BI$1,2)))),
IF(AND($T600&gt;=DATEVALUE("10/1/20"&amp;RIGHT(BH$1,2)),$U600&lt;=DATEVALUE("9/30/20"&amp;RIGHT(BI$1,2))),NETWORKDAYS($T600,$U600,Holidays!$J$3:$J$937),
IF(AND($T600&lt;DATEVALUE("10/1/20"&amp;RIGHT(BH$1,2)),$U600&lt;=DATEVALUE("9/30/20"&amp;RIGHT(BI$1,2))),NETWORKDAYS(DATEVALUE("10/1/20"&amp;RIGHT(BH$1,2)),$U600,Holidays!$J$3:$J$937),
IF($T600&lt;DATEVALUE("10/1/20"&amp;RIGHT(BH$1,2)),NETWORKDAYS(DATEVALUE("10/1/20"&amp;RIGHT(BH$1,2)),DATEVALUE("9/30/20"&amp;RIGHT(BI$1,2)),Holidays!$J$3:$J$937),
IF($T600&gt;=DATEVALUE("10/1/20"&amp;RIGHT(BH$1,2)),NETWORKDAYS($T600,DATEVALUE("9/30/20"&amp;RIGHT(BI$1,2)),Holidays!$J$3:$J$937),"")))),"")/(NETWORKDAYS($T600,$U600,Holidays!$J$3:$J$937)),0))</f>
        <v/>
      </c>
      <c r="BJ600" s="87" t="str">
        <f>IF($Q600="","",IFERROR(IF(OR(AND($T600&gt;=DATEVALUE("10/1/20"&amp;RIGHT(BI$1,2)),$T600&lt;=DATEVALUE("9/30/20"&amp;RIGHT(BJ$1,2))),AND($U600&gt;=DATEVALUE("10/1/20"&amp;RIGHT(BI$1,2)),$U600&lt;=DATEVALUE("9/30/20"&amp;RIGHT(BJ$1,2))),AND($T600&lt;=DATEVALUE("10/1/20"&amp;RIGHT(BI$1,2)),$U600&gt;=DATEVALUE("9/30/20"&amp;RIGHT(BJ$1,2)))),
IF(AND($T600&gt;=DATEVALUE("10/1/20"&amp;RIGHT(BI$1,2)),$U600&lt;=DATEVALUE("9/30/20"&amp;RIGHT(BJ$1,2))),NETWORKDAYS($T600,$U600,Holidays!$J$3:$J$937),
IF(AND($T600&lt;DATEVALUE("10/1/20"&amp;RIGHT(BI$1,2)),$U600&lt;=DATEVALUE("9/30/20"&amp;RIGHT(BJ$1,2))),NETWORKDAYS(DATEVALUE("10/1/20"&amp;RIGHT(BI$1,2)),$U600,Holidays!$J$3:$J$937),
IF($T600&lt;DATEVALUE("10/1/20"&amp;RIGHT(BI$1,2)),NETWORKDAYS(DATEVALUE("10/1/20"&amp;RIGHT(BI$1,2)),DATEVALUE("9/30/20"&amp;RIGHT(BJ$1,2)),Holidays!$J$3:$J$937),
IF($T600&gt;=DATEVALUE("10/1/20"&amp;RIGHT(BI$1,2)),NETWORKDAYS($T600,DATEVALUE("9/30/20"&amp;RIGHT(BJ$1,2)),Holidays!$J$3:$J$937),"")))),"")/(NETWORKDAYS($T600,$U600,Holidays!$J$3:$J$937)),0))</f>
        <v/>
      </c>
      <c r="BK600" s="87" t="str">
        <f>IF($Q600="","",IFERROR(IF(OR(AND($T600&gt;=DATEVALUE("10/1/20"&amp;RIGHT(BJ$1,2)),$T600&lt;=DATEVALUE("9/30/20"&amp;RIGHT(BK$1,2))),AND($U600&gt;=DATEVALUE("10/1/20"&amp;RIGHT(BJ$1,2)),$U600&lt;=DATEVALUE("9/30/20"&amp;RIGHT(BK$1,2))),AND($T600&lt;=DATEVALUE("10/1/20"&amp;RIGHT(BJ$1,2)),$U600&gt;=DATEVALUE("9/30/20"&amp;RIGHT(BK$1,2)))),
IF(AND($T600&gt;=DATEVALUE("10/1/20"&amp;RIGHT(BJ$1,2)),$U600&lt;=DATEVALUE("9/30/20"&amp;RIGHT(BK$1,2))),NETWORKDAYS($T600,$U600,Holidays!$J$3:$J$937),
IF(AND($T600&lt;DATEVALUE("10/1/20"&amp;RIGHT(BJ$1,2)),$U600&lt;=DATEVALUE("9/30/20"&amp;RIGHT(BK$1,2))),NETWORKDAYS(DATEVALUE("10/1/20"&amp;RIGHT(BJ$1,2)),$U600,Holidays!$J$3:$J$937),
IF($T600&lt;DATEVALUE("10/1/20"&amp;RIGHT(BJ$1,2)),NETWORKDAYS(DATEVALUE("10/1/20"&amp;RIGHT(BJ$1,2)),DATEVALUE("9/30/20"&amp;RIGHT(BK$1,2)),Holidays!$J$3:$J$937),
IF($T600&gt;=DATEVALUE("10/1/20"&amp;RIGHT(BJ$1,2)),NETWORKDAYS($T600,DATEVALUE("9/30/20"&amp;RIGHT(BK$1,2)),Holidays!$J$3:$J$937),"")))),"")/(NETWORKDAYS($T600,$U600,Holidays!$J$3:$J$937)),0))</f>
        <v/>
      </c>
      <c r="BL600" s="87" t="str">
        <f>IF($Q600="","",IFERROR(IF(OR(AND($T600&gt;=DATEVALUE("10/1/20"&amp;RIGHT(BK$1,2)),$T600&lt;=DATEVALUE("9/30/20"&amp;RIGHT(BL$1,2))),AND($U600&gt;=DATEVALUE("10/1/20"&amp;RIGHT(BK$1,2)),$U600&lt;=DATEVALUE("9/30/20"&amp;RIGHT(BL$1,2))),AND($T600&lt;=DATEVALUE("10/1/20"&amp;RIGHT(BK$1,2)),$U600&gt;=DATEVALUE("9/30/20"&amp;RIGHT(BL$1,2)))),
IF(AND($T600&gt;=DATEVALUE("10/1/20"&amp;RIGHT(BK$1,2)),$U600&lt;=DATEVALUE("9/30/20"&amp;RIGHT(BL$1,2))),NETWORKDAYS($T600,$U600,Holidays!$J$3:$J$937),
IF(AND($T600&lt;DATEVALUE("10/1/20"&amp;RIGHT(BK$1,2)),$U600&lt;=DATEVALUE("9/30/20"&amp;RIGHT(BL$1,2))),NETWORKDAYS(DATEVALUE("10/1/20"&amp;RIGHT(BK$1,2)),$U600,Holidays!$J$3:$J$937),
IF($T600&lt;DATEVALUE("10/1/20"&amp;RIGHT(BK$1,2)),NETWORKDAYS(DATEVALUE("10/1/20"&amp;RIGHT(BK$1,2)),DATEVALUE("9/30/20"&amp;RIGHT(BL$1,2)),Holidays!$J$3:$J$937),
IF($T600&gt;=DATEVALUE("10/1/20"&amp;RIGHT(BK$1,2)),NETWORKDAYS($T600,DATEVALUE("9/30/20"&amp;RIGHT(BL$1,2)),Holidays!$J$3:$J$937),"")))),"")/(NETWORKDAYS($T600,$U600,Holidays!$J$3:$J$937)),0))</f>
        <v/>
      </c>
      <c r="BM600" s="87" t="str">
        <f>IF($Q600="","",IFERROR(IF(OR(AND($T600&gt;=DATEVALUE("10/1/20"&amp;RIGHT(BL$1,2)),$T600&lt;=DATEVALUE("9/30/20"&amp;RIGHT(BM$1,2))),AND($U600&gt;=DATEVALUE("10/1/20"&amp;RIGHT(BL$1,2)),$U600&lt;=DATEVALUE("9/30/20"&amp;RIGHT(BM$1,2))),AND($T600&lt;=DATEVALUE("10/1/20"&amp;RIGHT(BL$1,2)),$U600&gt;=DATEVALUE("9/30/20"&amp;RIGHT(BM$1,2)))),
IF(AND($T600&gt;=DATEVALUE("10/1/20"&amp;RIGHT(BL$1,2)),$U600&lt;=DATEVALUE("9/30/20"&amp;RIGHT(BM$1,2))),NETWORKDAYS($T600,$U600,Holidays!$J$3:$J$937),
IF(AND($T600&lt;DATEVALUE("10/1/20"&amp;RIGHT(BL$1,2)),$U600&lt;=DATEVALUE("9/30/20"&amp;RIGHT(BM$1,2))),NETWORKDAYS(DATEVALUE("10/1/20"&amp;RIGHT(BL$1,2)),$U600,Holidays!$J$3:$J$937),
IF($T600&lt;DATEVALUE("10/1/20"&amp;RIGHT(BL$1,2)),NETWORKDAYS(DATEVALUE("10/1/20"&amp;RIGHT(BL$1,2)),DATEVALUE("9/30/20"&amp;RIGHT(BM$1,2)),Holidays!$J$3:$J$937),
IF($T600&gt;=DATEVALUE("10/1/20"&amp;RIGHT(BL$1,2)),NETWORKDAYS($T600,DATEVALUE("9/30/20"&amp;RIGHT(BM$1,2)),Holidays!$J$3:$J$937),"")))),"")/(NETWORKDAYS($T600,$U600,Holidays!$J$3:$J$937)),0))</f>
        <v/>
      </c>
      <c r="BN600" s="87" t="str">
        <f>IF($Q600="","",IFERROR(IF(OR(AND($T600&gt;=DATEVALUE("10/1/20"&amp;RIGHT(BM$1,2)),$T600&lt;=DATEVALUE("9/30/20"&amp;RIGHT(BN$1,2))),AND($U600&gt;=DATEVALUE("10/1/20"&amp;RIGHT(BM$1,2)),$U600&lt;=DATEVALUE("9/30/20"&amp;RIGHT(BN$1,2))),AND($T600&lt;=DATEVALUE("10/1/20"&amp;RIGHT(BM$1,2)),$U600&gt;=DATEVALUE("9/30/20"&amp;RIGHT(BN$1,2)))),
IF(AND($T600&gt;=DATEVALUE("10/1/20"&amp;RIGHT(BM$1,2)),$U600&lt;=DATEVALUE("9/30/20"&amp;RIGHT(BN$1,2))),NETWORKDAYS($T600,$U600,Holidays!$J$3:$J$937),
IF(AND($T600&lt;DATEVALUE("10/1/20"&amp;RIGHT(BM$1,2)),$U600&lt;=DATEVALUE("9/30/20"&amp;RIGHT(BN$1,2))),NETWORKDAYS(DATEVALUE("10/1/20"&amp;RIGHT(BM$1,2)),$U600,Holidays!$J$3:$J$937),
IF($T600&lt;DATEVALUE("10/1/20"&amp;RIGHT(BM$1,2)),NETWORKDAYS(DATEVALUE("10/1/20"&amp;RIGHT(BM$1,2)),DATEVALUE("9/30/20"&amp;RIGHT(BN$1,2)),Holidays!$J$3:$J$937),
IF($T600&gt;=DATEVALUE("10/1/20"&amp;RIGHT(BM$1,2)),NETWORKDAYS($T600,DATEVALUE("9/30/20"&amp;RIGHT(BN$1,2)),Holidays!$J$3:$J$937),"")))),"")/(NETWORKDAYS($T600,$U600,Holidays!$J$3:$J$937)),0))</f>
        <v/>
      </c>
      <c r="BO600" s="87" t="str">
        <f>IF($Q600="","",IFERROR(IF(OR(AND($T600&gt;=DATEVALUE("10/1/20"&amp;RIGHT(BN$1,2)),$T600&lt;=DATEVALUE("9/30/20"&amp;RIGHT(BO$1,2))),AND($U600&gt;=DATEVALUE("10/1/20"&amp;RIGHT(BN$1,2)),$U600&lt;=DATEVALUE("9/30/20"&amp;RIGHT(BO$1,2))),AND($T600&lt;=DATEVALUE("10/1/20"&amp;RIGHT(BN$1,2)),$U600&gt;=DATEVALUE("9/30/20"&amp;RIGHT(BO$1,2)))),
IF(AND($T600&gt;=DATEVALUE("10/1/20"&amp;RIGHT(BN$1,2)),$U600&lt;=DATEVALUE("9/30/20"&amp;RIGHT(BO$1,2))),NETWORKDAYS($T600,$U600,Holidays!$J$3:$J$937),
IF(AND($T600&lt;DATEVALUE("10/1/20"&amp;RIGHT(BN$1,2)),$U600&lt;=DATEVALUE("9/30/20"&amp;RIGHT(BO$1,2))),NETWORKDAYS(DATEVALUE("10/1/20"&amp;RIGHT(BN$1,2)),$U600,Holidays!$J$3:$J$937),
IF($T600&lt;DATEVALUE("10/1/20"&amp;RIGHT(BN$1,2)),NETWORKDAYS(DATEVALUE("10/1/20"&amp;RIGHT(BN$1,2)),DATEVALUE("9/30/20"&amp;RIGHT(BO$1,2)),Holidays!$J$3:$J$937),
IF($T600&gt;=DATEVALUE("10/1/20"&amp;RIGHT(BN$1,2)),NETWORKDAYS($T600,DATEVALUE("9/30/20"&amp;RIGHT(BO$1,2)),Holidays!$J$3:$J$937),"")))),"")/(NETWORKDAYS($T600,$U600,Holidays!$J$3:$J$937)),0))</f>
        <v/>
      </c>
      <c r="BP600" s="87" t="str">
        <f>IF($Q600="","",IFERROR(IF(OR(AND($T600&gt;=DATEVALUE("10/1/20"&amp;RIGHT(BO$1,2)),$T600&lt;=DATEVALUE("9/30/20"&amp;RIGHT(BP$1,2))),AND($U600&gt;=DATEVALUE("10/1/20"&amp;RIGHT(BO$1,2)),$U600&lt;=DATEVALUE("9/30/20"&amp;RIGHT(BP$1,2))),AND($T600&lt;=DATEVALUE("10/1/20"&amp;RIGHT(BO$1,2)),$U600&gt;=DATEVALUE("9/30/20"&amp;RIGHT(BP$1,2)))),
IF(AND($T600&gt;=DATEVALUE("10/1/20"&amp;RIGHT(BO$1,2)),$U600&lt;=DATEVALUE("9/30/20"&amp;RIGHT(BP$1,2))),NETWORKDAYS($T600,$U600,Holidays!$J$3:$J$937),
IF(AND($T600&lt;DATEVALUE("10/1/20"&amp;RIGHT(BO$1,2)),$U600&lt;=DATEVALUE("9/30/20"&amp;RIGHT(BP$1,2))),NETWORKDAYS(DATEVALUE("10/1/20"&amp;RIGHT(BO$1,2)),$U600,Holidays!$J$3:$J$937),
IF($T600&lt;DATEVALUE("10/1/20"&amp;RIGHT(BO$1,2)),NETWORKDAYS(DATEVALUE("10/1/20"&amp;RIGHT(BO$1,2)),DATEVALUE("9/30/20"&amp;RIGHT(BP$1,2)),Holidays!$J$3:$J$937),
IF($T600&gt;=DATEVALUE("10/1/20"&amp;RIGHT(BO$1,2)),NETWORKDAYS($T600,DATEVALUE("9/30/20"&amp;RIGHT(BP$1,2)),Holidays!$J$3:$J$937),"")))),"")/(NETWORKDAYS($T600,$U600,Holidays!$J$3:$J$937)),0))</f>
        <v/>
      </c>
      <c r="BQ600" s="87" t="str">
        <f>IF($Q600="","",IFERROR(IF(OR(AND($T600&gt;=DATEVALUE("10/1/20"&amp;RIGHT(BP$1,2)),$T600&lt;=DATEVALUE("9/30/20"&amp;RIGHT(BQ$1,2))),AND($U600&gt;=DATEVALUE("10/1/20"&amp;RIGHT(BP$1,2)),$U600&lt;=DATEVALUE("9/30/20"&amp;RIGHT(BQ$1,2))),AND($T600&lt;=DATEVALUE("10/1/20"&amp;RIGHT(BP$1,2)),$U600&gt;=DATEVALUE("9/30/20"&amp;RIGHT(BQ$1,2)))),
IF(AND($T600&gt;=DATEVALUE("10/1/20"&amp;RIGHT(BP$1,2)),$U600&lt;=DATEVALUE("9/30/20"&amp;RIGHT(BQ$1,2))),NETWORKDAYS($T600,$U600,Holidays!$J$3:$J$937),
IF(AND($T600&lt;DATEVALUE("10/1/20"&amp;RIGHT(BP$1,2)),$U600&lt;=DATEVALUE("9/30/20"&amp;RIGHT(BQ$1,2))),NETWORKDAYS(DATEVALUE("10/1/20"&amp;RIGHT(BP$1,2)),$U600,Holidays!$J$3:$J$937),
IF($T600&lt;DATEVALUE("10/1/20"&amp;RIGHT(BP$1,2)),NETWORKDAYS(DATEVALUE("10/1/20"&amp;RIGHT(BP$1,2)),DATEVALUE("9/30/20"&amp;RIGHT(BQ$1,2)),Holidays!$J$3:$J$937),
IF($T600&gt;=DATEVALUE("10/1/20"&amp;RIGHT(BP$1,2)),NETWORKDAYS($T600,DATEVALUE("9/30/20"&amp;RIGHT(BQ$1,2)),Holidays!$J$3:$J$937),"")))),"")/(NETWORKDAYS($T600,$U600,Holidays!$J$3:$J$937)),0))</f>
        <v/>
      </c>
      <c r="BR600" s="87" t="str">
        <f>IF($Q600="","",IFERROR(IF(OR(AND($T600&gt;=DATEVALUE("10/1/20"&amp;RIGHT(BQ$1,2)),$T600&lt;=DATEVALUE("9/30/20"&amp;RIGHT(BR$1,2))),AND($U600&gt;=DATEVALUE("10/1/20"&amp;RIGHT(BQ$1,2)),$U600&lt;=DATEVALUE("9/30/20"&amp;RIGHT(BR$1,2))),AND($T600&lt;=DATEVALUE("10/1/20"&amp;RIGHT(BQ$1,2)),$U600&gt;=DATEVALUE("9/30/20"&amp;RIGHT(BR$1,2)))),
IF(AND($T600&gt;=DATEVALUE("10/1/20"&amp;RIGHT(BQ$1,2)),$U600&lt;=DATEVALUE("9/30/20"&amp;RIGHT(BR$1,2))),NETWORKDAYS($T600,$U600,Holidays!$J$3:$J$937),
IF(AND($T600&lt;DATEVALUE("10/1/20"&amp;RIGHT(BQ$1,2)),$U600&lt;=DATEVALUE("9/30/20"&amp;RIGHT(BR$1,2))),NETWORKDAYS(DATEVALUE("10/1/20"&amp;RIGHT(BQ$1,2)),$U600,Holidays!$J$3:$J$937),
IF($T600&lt;DATEVALUE("10/1/20"&amp;RIGHT(BQ$1,2)),NETWORKDAYS(DATEVALUE("10/1/20"&amp;RIGHT(BQ$1,2)),DATEVALUE("9/30/20"&amp;RIGHT(BR$1,2)),Holidays!$J$3:$J$937),
IF($T600&gt;=DATEVALUE("10/1/20"&amp;RIGHT(BQ$1,2)),NETWORKDAYS($T600,DATEVALUE("9/30/20"&amp;RIGHT(BR$1,2)),Holidays!$J$3:$J$937),"")))),"")/(NETWORKDAYS($T600,$U600,Holidays!$J$3:$J$937)),0))</f>
        <v/>
      </c>
      <c r="BS600" s="87" t="str">
        <f>IF($Q600="","",IFERROR(IF(OR(AND($T600&gt;=DATEVALUE("10/1/20"&amp;RIGHT(BR$1,2)),$T600&lt;=DATEVALUE("9/30/20"&amp;RIGHT(BS$1,2))),AND($U600&gt;=DATEVALUE("10/1/20"&amp;RIGHT(BR$1,2)),$U600&lt;=DATEVALUE("9/30/20"&amp;RIGHT(BS$1,2))),AND($T600&lt;=DATEVALUE("10/1/20"&amp;RIGHT(BR$1,2)),$U600&gt;=DATEVALUE("9/30/20"&amp;RIGHT(BS$1,2)))),
IF(AND($T600&gt;=DATEVALUE("10/1/20"&amp;RIGHT(BR$1,2)),$U600&lt;=DATEVALUE("9/30/20"&amp;RIGHT(BS$1,2))),NETWORKDAYS($T600,$U600,Holidays!$J$3:$J$937),
IF(AND($T600&lt;DATEVALUE("10/1/20"&amp;RIGHT(BR$1,2)),$U600&lt;=DATEVALUE("9/30/20"&amp;RIGHT(BS$1,2))),NETWORKDAYS(DATEVALUE("10/1/20"&amp;RIGHT(BR$1,2)),$U600,Holidays!$J$3:$J$937),
IF($T600&lt;DATEVALUE("10/1/20"&amp;RIGHT(BR$1,2)),NETWORKDAYS(DATEVALUE("10/1/20"&amp;RIGHT(BR$1,2)),DATEVALUE("9/30/20"&amp;RIGHT(BS$1,2)),Holidays!$J$3:$J$937),
IF($T600&gt;=DATEVALUE("10/1/20"&amp;RIGHT(BR$1,2)),NETWORKDAYS($T600,DATEVALUE("9/30/20"&amp;RIGHT(BS$1,2)),Holidays!$J$3:$J$937),"")))),"")/(NETWORKDAYS($T600,$U600,Holidays!$J$3:$J$937)),0))</f>
        <v/>
      </c>
      <c r="BT600" s="87" t="str">
        <f>IF($Q600="","",IFERROR(IF(OR(AND($T600&gt;=DATEVALUE("10/1/20"&amp;RIGHT(BS$1,2)),$T600&lt;=DATEVALUE("9/30/20"&amp;RIGHT(BT$1,2))),AND($U600&gt;=DATEVALUE("10/1/20"&amp;RIGHT(BS$1,2)),$U600&lt;=DATEVALUE("9/30/20"&amp;RIGHT(BT$1,2))),AND($T600&lt;=DATEVALUE("10/1/20"&amp;RIGHT(BS$1,2)),$U600&gt;=DATEVALUE("9/30/20"&amp;RIGHT(BT$1,2)))),
IF(AND($T600&gt;=DATEVALUE("10/1/20"&amp;RIGHT(BS$1,2)),$U600&lt;=DATEVALUE("9/30/20"&amp;RIGHT(BT$1,2))),NETWORKDAYS($T600,$U600,Holidays!$J$3:$J$937),
IF(AND($T600&lt;DATEVALUE("10/1/20"&amp;RIGHT(BS$1,2)),$U600&lt;=DATEVALUE("9/30/20"&amp;RIGHT(BT$1,2))),NETWORKDAYS(DATEVALUE("10/1/20"&amp;RIGHT(BS$1,2)),$U600,Holidays!$J$3:$J$937),
IF($T600&lt;DATEVALUE("10/1/20"&amp;RIGHT(BS$1,2)),NETWORKDAYS(DATEVALUE("10/1/20"&amp;RIGHT(BS$1,2)),DATEVALUE("9/30/20"&amp;RIGHT(BT$1,2)),Holidays!$J$3:$J$937),
IF($T600&gt;=DATEVALUE("10/1/20"&amp;RIGHT(BS$1,2)),NETWORKDAYS($T600,DATEVALUE("9/30/20"&amp;RIGHT(BT$1,2)),Holidays!$J$3:$J$937),"")))),"")/(NETWORKDAYS($T600,$U600,Holidays!$J$3:$J$937)),0))</f>
        <v/>
      </c>
      <c r="BU600" s="87" t="str">
        <f>IF($Q600="","",IFERROR(IF(OR(AND($T600&gt;=DATEVALUE("10/1/20"&amp;RIGHT(BT$1,2)),$T600&lt;=DATEVALUE("9/30/20"&amp;RIGHT(BU$1,2))),AND($U600&gt;=DATEVALUE("10/1/20"&amp;RIGHT(BT$1,2)),$U600&lt;=DATEVALUE("9/30/20"&amp;RIGHT(BU$1,2))),AND($T600&lt;=DATEVALUE("10/1/20"&amp;RIGHT(BT$1,2)),$U600&gt;=DATEVALUE("9/30/20"&amp;RIGHT(BU$1,2)))),
IF(AND($T600&gt;=DATEVALUE("10/1/20"&amp;RIGHT(BT$1,2)),$U600&lt;=DATEVALUE("9/30/20"&amp;RIGHT(BU$1,2))),NETWORKDAYS($T600,$U600,Holidays!$J$3:$J$937),
IF(AND($T600&lt;DATEVALUE("10/1/20"&amp;RIGHT(BT$1,2)),$U600&lt;=DATEVALUE("9/30/20"&amp;RIGHT(BU$1,2))),NETWORKDAYS(DATEVALUE("10/1/20"&amp;RIGHT(BT$1,2)),$U600,Holidays!$J$3:$J$937),
IF($T600&lt;DATEVALUE("10/1/20"&amp;RIGHT(BT$1,2)),NETWORKDAYS(DATEVALUE("10/1/20"&amp;RIGHT(BT$1,2)),DATEVALUE("9/30/20"&amp;RIGHT(BU$1,2)),Holidays!$J$3:$J$937),
IF($T600&gt;=DATEVALUE("10/1/20"&amp;RIGHT(BT$1,2)),NETWORKDAYS($T600,DATEVALUE("9/30/20"&amp;RIGHT(BU$1,2)),Holidays!$J$3:$J$937),"")))),"")/(NETWORKDAYS($T600,$U600,Holidays!$J$3:$J$937)),0))</f>
        <v/>
      </c>
      <c r="BV600" s="87" t="str">
        <f>IF($Q600="","",IFERROR(IF(OR(AND($T600&gt;=DATEVALUE("10/1/20"&amp;RIGHT(BU$1,2)),$T600&lt;=DATEVALUE("9/30/20"&amp;RIGHT(BV$1,2))),AND($U600&gt;=DATEVALUE("10/1/20"&amp;RIGHT(BU$1,2)),$U600&lt;=DATEVALUE("9/30/20"&amp;RIGHT(BV$1,2))),AND($T600&lt;=DATEVALUE("10/1/20"&amp;RIGHT(BU$1,2)),$U600&gt;=DATEVALUE("9/30/20"&amp;RIGHT(BV$1,2)))),
IF(AND($T600&gt;=DATEVALUE("10/1/20"&amp;RIGHT(BU$1,2)),$U600&lt;=DATEVALUE("9/30/20"&amp;RIGHT(BV$1,2))),NETWORKDAYS($T600,$U600,Holidays!$J$3:$J$937),
IF(AND($T600&lt;DATEVALUE("10/1/20"&amp;RIGHT(BU$1,2)),$U600&lt;=DATEVALUE("9/30/20"&amp;RIGHT(BV$1,2))),NETWORKDAYS(DATEVALUE("10/1/20"&amp;RIGHT(BU$1,2)),$U600,Holidays!$J$3:$J$937),
IF($T600&lt;DATEVALUE("10/1/20"&amp;RIGHT(BU$1,2)),NETWORKDAYS(DATEVALUE("10/1/20"&amp;RIGHT(BU$1,2)),DATEVALUE("9/30/20"&amp;RIGHT(BV$1,2)),Holidays!$J$3:$J$937),
IF($T600&gt;=DATEVALUE("10/1/20"&amp;RIGHT(BU$1,2)),NETWORKDAYS($T600,DATEVALUE("9/30/20"&amp;RIGHT(BV$1,2)),Holidays!$J$3:$J$937),"")))),"")/(NETWORKDAYS($T600,$U600,Holidays!$J$3:$J$937)),0))</f>
        <v/>
      </c>
      <c r="BW600" s="87" t="str">
        <f>IF($Q600="","",IFERROR(IF(OR(AND($T600&gt;=DATEVALUE("10/1/20"&amp;RIGHT(BV$1,2)),$T600&lt;=DATEVALUE("9/30/20"&amp;RIGHT(BW$1,2))),AND($U600&gt;=DATEVALUE("10/1/20"&amp;RIGHT(BV$1,2)),$U600&lt;=DATEVALUE("9/30/20"&amp;RIGHT(BW$1,2))),AND($T600&lt;=DATEVALUE("10/1/20"&amp;RIGHT(BV$1,2)),$U600&gt;=DATEVALUE("9/30/20"&amp;RIGHT(BW$1,2)))),
IF(AND($T600&gt;=DATEVALUE("10/1/20"&amp;RIGHT(BV$1,2)),$U600&lt;=DATEVALUE("9/30/20"&amp;RIGHT(BW$1,2))),NETWORKDAYS($T600,$U600,Holidays!$J$3:$J$937),
IF(AND($T600&lt;DATEVALUE("10/1/20"&amp;RIGHT(BV$1,2)),$U600&lt;=DATEVALUE("9/30/20"&amp;RIGHT(BW$1,2))),NETWORKDAYS(DATEVALUE("10/1/20"&amp;RIGHT(BV$1,2)),$U600,Holidays!$J$3:$J$937),
IF($T600&lt;DATEVALUE("10/1/20"&amp;RIGHT(BV$1,2)),NETWORKDAYS(DATEVALUE("10/1/20"&amp;RIGHT(BV$1,2)),DATEVALUE("9/30/20"&amp;RIGHT(BW$1,2)),Holidays!$J$3:$J$937),
IF($T600&gt;=DATEVALUE("10/1/20"&amp;RIGHT(BV$1,2)),NETWORKDAYS($T600,DATEVALUE("9/30/20"&amp;RIGHT(BW$1,2)),Holidays!$J$3:$J$937),"")))),"")/(NETWORKDAYS($T600,$U600,Holidays!$J$3:$J$937)),0))</f>
        <v/>
      </c>
      <c r="BX600" s="87" t="str">
        <f>IF($Q600="","",IFERROR(IF(OR(AND($T600&gt;=DATEVALUE("10/1/20"&amp;RIGHT(BW$1,2)),$T600&lt;=DATEVALUE("9/30/20"&amp;RIGHT(BX$1,2))),AND($U600&gt;=DATEVALUE("10/1/20"&amp;RIGHT(BW$1,2)),$U600&lt;=DATEVALUE("9/30/20"&amp;RIGHT(BX$1,2))),AND($T600&lt;=DATEVALUE("10/1/20"&amp;RIGHT(BW$1,2)),$U600&gt;=DATEVALUE("9/30/20"&amp;RIGHT(BX$1,2)))),
IF(AND($T600&gt;=DATEVALUE("10/1/20"&amp;RIGHT(BW$1,2)),$U600&lt;=DATEVALUE("9/30/20"&amp;RIGHT(BX$1,2))),NETWORKDAYS($T600,$U600,Holidays!$J$3:$J$937),
IF(AND($T600&lt;DATEVALUE("10/1/20"&amp;RIGHT(BW$1,2)),$U600&lt;=DATEVALUE("9/30/20"&amp;RIGHT(BX$1,2))),NETWORKDAYS(DATEVALUE("10/1/20"&amp;RIGHT(BW$1,2)),$U600,Holidays!$J$3:$J$937),
IF($T600&lt;DATEVALUE("10/1/20"&amp;RIGHT(BW$1,2)),NETWORKDAYS(DATEVALUE("10/1/20"&amp;RIGHT(BW$1,2)),DATEVALUE("9/30/20"&amp;RIGHT(BX$1,2)),Holidays!$J$3:$J$937),
IF($T600&gt;=DATEVALUE("10/1/20"&amp;RIGHT(BW$1,2)),NETWORKDAYS($T600,DATEVALUE("9/30/20"&amp;RIGHT(BX$1,2)),Holidays!$J$3:$J$937),"")))),"")/(NETWORKDAYS($T600,$U600,Holidays!$J$3:$J$937)),0))</f>
        <v/>
      </c>
      <c r="BY600" s="87" t="str">
        <f>IF($Q600="","",IFERROR(IF(OR(AND($T600&gt;=DATEVALUE("10/1/20"&amp;RIGHT(BX$1,2)),$T600&lt;=DATEVALUE("9/30/20"&amp;RIGHT(BY$1,2))),AND($U600&gt;=DATEVALUE("10/1/20"&amp;RIGHT(BX$1,2)),$U600&lt;=DATEVALUE("9/30/20"&amp;RIGHT(BY$1,2))),AND($T600&lt;=DATEVALUE("10/1/20"&amp;RIGHT(BX$1,2)),$U600&gt;=DATEVALUE("9/30/20"&amp;RIGHT(BY$1,2)))),
IF(AND($T600&gt;=DATEVALUE("10/1/20"&amp;RIGHT(BX$1,2)),$U600&lt;=DATEVALUE("9/30/20"&amp;RIGHT(BY$1,2))),NETWORKDAYS($T600,$U600,Holidays!$J$3:$J$937),
IF(AND($T600&lt;DATEVALUE("10/1/20"&amp;RIGHT(BX$1,2)),$U600&lt;=DATEVALUE("9/30/20"&amp;RIGHT(BY$1,2))),NETWORKDAYS(DATEVALUE("10/1/20"&amp;RIGHT(BX$1,2)),$U600,Holidays!$J$3:$J$937),
IF($T600&lt;DATEVALUE("10/1/20"&amp;RIGHT(BX$1,2)),NETWORKDAYS(DATEVALUE("10/1/20"&amp;RIGHT(BX$1,2)),DATEVALUE("9/30/20"&amp;RIGHT(BY$1,2)),Holidays!$J$3:$J$937),
IF($T600&gt;=DATEVALUE("10/1/20"&amp;RIGHT(BX$1,2)),NETWORKDAYS($T600,DATEVALUE("9/30/20"&amp;RIGHT(BY$1,2)),Holidays!$J$3:$J$937),"")))),"")/(NETWORKDAYS($T600,$U600,Holidays!$J$3:$J$937)),0))</f>
        <v/>
      </c>
      <c r="BZ600" s="87" t="str">
        <f>IF($Q600="","",IFERROR(IF(OR(AND($T600&gt;=DATEVALUE("10/1/20"&amp;RIGHT(BY$1,2)),$T600&lt;=DATEVALUE("9/30/20"&amp;RIGHT(BZ$1,2))),AND($U600&gt;=DATEVALUE("10/1/20"&amp;RIGHT(BY$1,2)),$U600&lt;=DATEVALUE("9/30/20"&amp;RIGHT(BZ$1,2))),AND($T600&lt;=DATEVALUE("10/1/20"&amp;RIGHT(BY$1,2)),$U600&gt;=DATEVALUE("9/30/20"&amp;RIGHT(BZ$1,2)))),
IF(AND($T600&gt;=DATEVALUE("10/1/20"&amp;RIGHT(BY$1,2)),$U600&lt;=DATEVALUE("9/30/20"&amp;RIGHT(BZ$1,2))),NETWORKDAYS($T600,$U600,Holidays!$J$3:$J$937),
IF(AND($T600&lt;DATEVALUE("10/1/20"&amp;RIGHT(BY$1,2)),$U600&lt;=DATEVALUE("9/30/20"&amp;RIGHT(BZ$1,2))),NETWORKDAYS(DATEVALUE("10/1/20"&amp;RIGHT(BY$1,2)),$U600,Holidays!$J$3:$J$937),
IF($T600&lt;DATEVALUE("10/1/20"&amp;RIGHT(BY$1,2)),NETWORKDAYS(DATEVALUE("10/1/20"&amp;RIGHT(BY$1,2)),DATEVALUE("9/30/20"&amp;RIGHT(BZ$1,2)),Holidays!$J$3:$J$937),
IF($T600&gt;=DATEVALUE("10/1/20"&amp;RIGHT(BY$1,2)),NETWORKDAYS($T600,DATEVALUE("9/30/20"&amp;RIGHT(BZ$1,2)),Holidays!$J$3:$J$937),"")))),"")/(NETWORKDAYS($T600,$U600,Holidays!$J$3:$J$937)),0))</f>
        <v/>
      </c>
      <c r="CA600" s="87" t="str">
        <f>IF($Q600="","",IFERROR(IF(OR(AND($T600&gt;=DATEVALUE("10/1/20"&amp;RIGHT(BZ$1,2)),$T600&lt;=DATEVALUE("9/30/20"&amp;RIGHT(CA$1,2))),AND($U600&gt;=DATEVALUE("10/1/20"&amp;RIGHT(BZ$1,2)),$U600&lt;=DATEVALUE("9/30/20"&amp;RIGHT(CA$1,2))),AND($T600&lt;=DATEVALUE("10/1/20"&amp;RIGHT(BZ$1,2)),$U600&gt;=DATEVALUE("9/30/20"&amp;RIGHT(CA$1,2)))),
IF(AND($T600&gt;=DATEVALUE("10/1/20"&amp;RIGHT(BZ$1,2)),$U600&lt;=DATEVALUE("9/30/20"&amp;RIGHT(CA$1,2))),NETWORKDAYS($T600,$U600,Holidays!$J$3:$J$937),
IF(AND($T600&lt;DATEVALUE("10/1/20"&amp;RIGHT(BZ$1,2)),$U600&lt;=DATEVALUE("9/30/20"&amp;RIGHT(CA$1,2))),NETWORKDAYS(DATEVALUE("10/1/20"&amp;RIGHT(BZ$1,2)),$U600,Holidays!$J$3:$J$937),
IF($T600&lt;DATEVALUE("10/1/20"&amp;RIGHT(BZ$1,2)),NETWORKDAYS(DATEVALUE("10/1/20"&amp;RIGHT(BZ$1,2)),DATEVALUE("9/30/20"&amp;RIGHT(CA$1,2)),Holidays!$J$3:$J$937),
IF($T600&gt;=DATEVALUE("10/1/20"&amp;RIGHT(BZ$1,2)),NETWORKDAYS($T600,DATEVALUE("9/30/20"&amp;RIGHT(CA$1,2)),Holidays!$J$3:$J$937),"")))),"")/(NETWORKDAYS($T600,$U600,Holidays!$J$3:$J$937)),0))</f>
        <v/>
      </c>
      <c r="CB600" s="87" t="str">
        <f>IF($Q600="","",IFERROR(IF(OR(AND($T600&gt;=DATEVALUE("10/1/20"&amp;RIGHT(CA$1,2)),$T600&lt;=DATEVALUE("9/30/20"&amp;RIGHT(CB$1,2))),AND($U600&gt;=DATEVALUE("10/1/20"&amp;RIGHT(CA$1,2)),$U600&lt;=DATEVALUE("9/30/20"&amp;RIGHT(CB$1,2))),AND($T600&lt;=DATEVALUE("10/1/20"&amp;RIGHT(CA$1,2)),$U600&gt;=DATEVALUE("9/30/20"&amp;RIGHT(CB$1,2)))),
IF(AND($T600&gt;=DATEVALUE("10/1/20"&amp;RIGHT(CA$1,2)),$U600&lt;=DATEVALUE("9/30/20"&amp;RIGHT(CB$1,2))),NETWORKDAYS($T600,$U600,Holidays!$J$3:$J$937),
IF(AND($T600&lt;DATEVALUE("10/1/20"&amp;RIGHT(CA$1,2)),$U600&lt;=DATEVALUE("9/30/20"&amp;RIGHT(CB$1,2))),NETWORKDAYS(DATEVALUE("10/1/20"&amp;RIGHT(CA$1,2)),$U600,Holidays!$J$3:$J$937),
IF($T600&lt;DATEVALUE("10/1/20"&amp;RIGHT(CA$1,2)),NETWORKDAYS(DATEVALUE("10/1/20"&amp;RIGHT(CA$1,2)),DATEVALUE("9/30/20"&amp;RIGHT(CB$1,2)),Holidays!$J$3:$J$937),
IF($T600&gt;=DATEVALUE("10/1/20"&amp;RIGHT(CA$1,2)),NETWORKDAYS($T600,DATEVALUE("9/30/20"&amp;RIGHT(CB$1,2)),Holidays!$J$3:$J$937),"")))),"")/(NETWORKDAYS($T600,$U600,Holidays!$J$3:$J$937)),0))</f>
        <v/>
      </c>
    </row>
    <row r="601" spans="1:80">
      <c r="A601" s="97"/>
      <c r="B601" s="98" t="str">
        <f ca="1">IF(NOT($A601=""),OFFSET('WBS Reference &amp; User Procedure'!$A$1,MATCH($A601,'WBS Reference &amp; User Procedure'!$A:$A,0)-1,1),"")</f>
        <v/>
      </c>
      <c r="D601" s="97"/>
      <c r="I601" s="78"/>
      <c r="T601" s="104" t="str">
        <f>IF(NOT(Q601=""),IF(NOT($S601=""),$S601,#REF!),"")</f>
        <v/>
      </c>
      <c r="U601" s="104" t="str">
        <f>IF(NOT(Q601=""),WORKDAY(T601,Q601,Holidays!$J$3:$J$937),"")</f>
        <v/>
      </c>
      <c r="V601" s="104"/>
      <c r="W601" s="104"/>
      <c r="X601" s="101" t="str">
        <f t="shared" si="123"/>
        <v/>
      </c>
      <c r="AL601" s="87" t="str">
        <f t="shared" ca="1" si="120"/>
        <v/>
      </c>
      <c r="AN601" s="87" t="str">
        <f t="shared" ca="1" si="132"/>
        <v/>
      </c>
      <c r="AO601" s="87" t="str">
        <f t="shared" ca="1" si="132"/>
        <v/>
      </c>
      <c r="AP601" s="87" t="str">
        <f t="shared" ca="1" si="132"/>
        <v/>
      </c>
      <c r="AQ601" s="87" t="str">
        <f t="shared" ca="1" si="132"/>
        <v/>
      </c>
      <c r="AR601" s="87" t="str">
        <f t="shared" ca="1" si="132"/>
        <v/>
      </c>
      <c r="AS601" s="87" t="str">
        <f t="shared" ca="1" si="132"/>
        <v/>
      </c>
      <c r="AT601" s="87" t="str">
        <f t="shared" ca="1" si="132"/>
        <v/>
      </c>
      <c r="AU601" s="87" t="str">
        <f t="shared" ca="1" si="132"/>
        <v/>
      </c>
      <c r="AV601" s="87" t="str">
        <f t="shared" ca="1" si="132"/>
        <v/>
      </c>
      <c r="AW601" s="87" t="str">
        <f t="shared" ca="1" si="132"/>
        <v/>
      </c>
      <c r="AX601" s="87" t="str">
        <f t="shared" ca="1" si="133"/>
        <v/>
      </c>
      <c r="AY601" s="87" t="str">
        <f t="shared" ca="1" si="133"/>
        <v/>
      </c>
      <c r="AZ601" s="87" t="str">
        <f t="shared" ca="1" si="133"/>
        <v/>
      </c>
      <c r="BA601" s="87" t="str">
        <f t="shared" ca="1" si="133"/>
        <v/>
      </c>
      <c r="BB601" s="87" t="str">
        <f t="shared" ca="1" si="133"/>
        <v/>
      </c>
      <c r="BC601" s="87" t="str">
        <f t="shared" ca="1" si="133"/>
        <v/>
      </c>
      <c r="BD601" s="87" t="str">
        <f t="shared" ca="1" si="133"/>
        <v/>
      </c>
      <c r="BE601" s="87" t="str">
        <f t="shared" ca="1" si="133"/>
        <v/>
      </c>
      <c r="BF601" s="87" t="str">
        <f t="shared" ca="1" si="133"/>
        <v/>
      </c>
      <c r="BG601" s="87" t="str">
        <f t="shared" ca="1" si="133"/>
        <v/>
      </c>
      <c r="BI601" s="87" t="str">
        <f>IF($Q601="","",IFERROR(IF(OR(AND($T601&gt;=DATEVALUE("10/1/20"&amp;RIGHT(BH$1,2)),$T601&lt;=DATEVALUE("9/30/20"&amp;RIGHT(BI$1,2))),AND($U601&gt;=DATEVALUE("10/1/20"&amp;RIGHT(BH$1,2)),$U601&lt;=DATEVALUE("9/30/20"&amp;RIGHT(BI$1,2))),AND($T601&lt;=DATEVALUE("10/1/20"&amp;RIGHT(BH$1,2)),$U601&gt;=DATEVALUE("9/30/20"&amp;RIGHT(BI$1,2)))),
IF(AND($T601&gt;=DATEVALUE("10/1/20"&amp;RIGHT(BH$1,2)),$U601&lt;=DATEVALUE("9/30/20"&amp;RIGHT(BI$1,2))),NETWORKDAYS($T601,$U601,Holidays!$J$3:$J$937),
IF(AND($T601&lt;DATEVALUE("10/1/20"&amp;RIGHT(BH$1,2)),$U601&lt;=DATEVALUE("9/30/20"&amp;RIGHT(BI$1,2))),NETWORKDAYS(DATEVALUE("10/1/20"&amp;RIGHT(BH$1,2)),$U601,Holidays!$J$3:$J$937),
IF($T601&lt;DATEVALUE("10/1/20"&amp;RIGHT(BH$1,2)),NETWORKDAYS(DATEVALUE("10/1/20"&amp;RIGHT(BH$1,2)),DATEVALUE("9/30/20"&amp;RIGHT(BI$1,2)),Holidays!$J$3:$J$937),
IF($T601&gt;=DATEVALUE("10/1/20"&amp;RIGHT(BH$1,2)),NETWORKDAYS($T601,DATEVALUE("9/30/20"&amp;RIGHT(BI$1,2)),Holidays!$J$3:$J$937),"")))),"")/(NETWORKDAYS($T601,$U601,Holidays!$J$3:$J$937)),0))</f>
        <v/>
      </c>
      <c r="BJ601" s="87" t="str">
        <f>IF($Q601="","",IFERROR(IF(OR(AND($T601&gt;=DATEVALUE("10/1/20"&amp;RIGHT(BI$1,2)),$T601&lt;=DATEVALUE("9/30/20"&amp;RIGHT(BJ$1,2))),AND($U601&gt;=DATEVALUE("10/1/20"&amp;RIGHT(BI$1,2)),$U601&lt;=DATEVALUE("9/30/20"&amp;RIGHT(BJ$1,2))),AND($T601&lt;=DATEVALUE("10/1/20"&amp;RIGHT(BI$1,2)),$U601&gt;=DATEVALUE("9/30/20"&amp;RIGHT(BJ$1,2)))),
IF(AND($T601&gt;=DATEVALUE("10/1/20"&amp;RIGHT(BI$1,2)),$U601&lt;=DATEVALUE("9/30/20"&amp;RIGHT(BJ$1,2))),NETWORKDAYS($T601,$U601,Holidays!$J$3:$J$937),
IF(AND($T601&lt;DATEVALUE("10/1/20"&amp;RIGHT(BI$1,2)),$U601&lt;=DATEVALUE("9/30/20"&amp;RIGHT(BJ$1,2))),NETWORKDAYS(DATEVALUE("10/1/20"&amp;RIGHT(BI$1,2)),$U601,Holidays!$J$3:$J$937),
IF($T601&lt;DATEVALUE("10/1/20"&amp;RIGHT(BI$1,2)),NETWORKDAYS(DATEVALUE("10/1/20"&amp;RIGHT(BI$1,2)),DATEVALUE("9/30/20"&amp;RIGHT(BJ$1,2)),Holidays!$J$3:$J$937),
IF($T601&gt;=DATEVALUE("10/1/20"&amp;RIGHT(BI$1,2)),NETWORKDAYS($T601,DATEVALUE("9/30/20"&amp;RIGHT(BJ$1,2)),Holidays!$J$3:$J$937),"")))),"")/(NETWORKDAYS($T601,$U601,Holidays!$J$3:$J$937)),0))</f>
        <v/>
      </c>
      <c r="BK601" s="87" t="str">
        <f>IF($Q601="","",IFERROR(IF(OR(AND($T601&gt;=DATEVALUE("10/1/20"&amp;RIGHT(BJ$1,2)),$T601&lt;=DATEVALUE("9/30/20"&amp;RIGHT(BK$1,2))),AND($U601&gt;=DATEVALUE("10/1/20"&amp;RIGHT(BJ$1,2)),$U601&lt;=DATEVALUE("9/30/20"&amp;RIGHT(BK$1,2))),AND($T601&lt;=DATEVALUE("10/1/20"&amp;RIGHT(BJ$1,2)),$U601&gt;=DATEVALUE("9/30/20"&amp;RIGHT(BK$1,2)))),
IF(AND($T601&gt;=DATEVALUE("10/1/20"&amp;RIGHT(BJ$1,2)),$U601&lt;=DATEVALUE("9/30/20"&amp;RIGHT(BK$1,2))),NETWORKDAYS($T601,$U601,Holidays!$J$3:$J$937),
IF(AND($T601&lt;DATEVALUE("10/1/20"&amp;RIGHT(BJ$1,2)),$U601&lt;=DATEVALUE("9/30/20"&amp;RIGHT(BK$1,2))),NETWORKDAYS(DATEVALUE("10/1/20"&amp;RIGHT(BJ$1,2)),$U601,Holidays!$J$3:$J$937),
IF($T601&lt;DATEVALUE("10/1/20"&amp;RIGHT(BJ$1,2)),NETWORKDAYS(DATEVALUE("10/1/20"&amp;RIGHT(BJ$1,2)),DATEVALUE("9/30/20"&amp;RIGHT(BK$1,2)),Holidays!$J$3:$J$937),
IF($T601&gt;=DATEVALUE("10/1/20"&amp;RIGHT(BJ$1,2)),NETWORKDAYS($T601,DATEVALUE("9/30/20"&amp;RIGHT(BK$1,2)),Holidays!$J$3:$J$937),"")))),"")/(NETWORKDAYS($T601,$U601,Holidays!$J$3:$J$937)),0))</f>
        <v/>
      </c>
      <c r="BL601" s="87" t="str">
        <f>IF($Q601="","",IFERROR(IF(OR(AND($T601&gt;=DATEVALUE("10/1/20"&amp;RIGHT(BK$1,2)),$T601&lt;=DATEVALUE("9/30/20"&amp;RIGHT(BL$1,2))),AND($U601&gt;=DATEVALUE("10/1/20"&amp;RIGHT(BK$1,2)),$U601&lt;=DATEVALUE("9/30/20"&amp;RIGHT(BL$1,2))),AND($T601&lt;=DATEVALUE("10/1/20"&amp;RIGHT(BK$1,2)),$U601&gt;=DATEVALUE("9/30/20"&amp;RIGHT(BL$1,2)))),
IF(AND($T601&gt;=DATEVALUE("10/1/20"&amp;RIGHT(BK$1,2)),$U601&lt;=DATEVALUE("9/30/20"&amp;RIGHT(BL$1,2))),NETWORKDAYS($T601,$U601,Holidays!$J$3:$J$937),
IF(AND($T601&lt;DATEVALUE("10/1/20"&amp;RIGHT(BK$1,2)),$U601&lt;=DATEVALUE("9/30/20"&amp;RIGHT(BL$1,2))),NETWORKDAYS(DATEVALUE("10/1/20"&amp;RIGHT(BK$1,2)),$U601,Holidays!$J$3:$J$937),
IF($T601&lt;DATEVALUE("10/1/20"&amp;RIGHT(BK$1,2)),NETWORKDAYS(DATEVALUE("10/1/20"&amp;RIGHT(BK$1,2)),DATEVALUE("9/30/20"&amp;RIGHT(BL$1,2)),Holidays!$J$3:$J$937),
IF($T601&gt;=DATEVALUE("10/1/20"&amp;RIGHT(BK$1,2)),NETWORKDAYS($T601,DATEVALUE("9/30/20"&amp;RIGHT(BL$1,2)),Holidays!$J$3:$J$937),"")))),"")/(NETWORKDAYS($T601,$U601,Holidays!$J$3:$J$937)),0))</f>
        <v/>
      </c>
      <c r="BM601" s="87" t="str">
        <f>IF($Q601="","",IFERROR(IF(OR(AND($T601&gt;=DATEVALUE("10/1/20"&amp;RIGHT(BL$1,2)),$T601&lt;=DATEVALUE("9/30/20"&amp;RIGHT(BM$1,2))),AND($U601&gt;=DATEVALUE("10/1/20"&amp;RIGHT(BL$1,2)),$U601&lt;=DATEVALUE("9/30/20"&amp;RIGHT(BM$1,2))),AND($T601&lt;=DATEVALUE("10/1/20"&amp;RIGHT(BL$1,2)),$U601&gt;=DATEVALUE("9/30/20"&amp;RIGHT(BM$1,2)))),
IF(AND($T601&gt;=DATEVALUE("10/1/20"&amp;RIGHT(BL$1,2)),$U601&lt;=DATEVALUE("9/30/20"&amp;RIGHT(BM$1,2))),NETWORKDAYS($T601,$U601,Holidays!$J$3:$J$937),
IF(AND($T601&lt;DATEVALUE("10/1/20"&amp;RIGHT(BL$1,2)),$U601&lt;=DATEVALUE("9/30/20"&amp;RIGHT(BM$1,2))),NETWORKDAYS(DATEVALUE("10/1/20"&amp;RIGHT(BL$1,2)),$U601,Holidays!$J$3:$J$937),
IF($T601&lt;DATEVALUE("10/1/20"&amp;RIGHT(BL$1,2)),NETWORKDAYS(DATEVALUE("10/1/20"&amp;RIGHT(BL$1,2)),DATEVALUE("9/30/20"&amp;RIGHT(BM$1,2)),Holidays!$J$3:$J$937),
IF($T601&gt;=DATEVALUE("10/1/20"&amp;RIGHT(BL$1,2)),NETWORKDAYS($T601,DATEVALUE("9/30/20"&amp;RIGHT(BM$1,2)),Holidays!$J$3:$J$937),"")))),"")/(NETWORKDAYS($T601,$U601,Holidays!$J$3:$J$937)),0))</f>
        <v/>
      </c>
      <c r="BN601" s="87" t="str">
        <f>IF($Q601="","",IFERROR(IF(OR(AND($T601&gt;=DATEVALUE("10/1/20"&amp;RIGHT(BM$1,2)),$T601&lt;=DATEVALUE("9/30/20"&amp;RIGHT(BN$1,2))),AND($U601&gt;=DATEVALUE("10/1/20"&amp;RIGHT(BM$1,2)),$U601&lt;=DATEVALUE("9/30/20"&amp;RIGHT(BN$1,2))),AND($T601&lt;=DATEVALUE("10/1/20"&amp;RIGHT(BM$1,2)),$U601&gt;=DATEVALUE("9/30/20"&amp;RIGHT(BN$1,2)))),
IF(AND($T601&gt;=DATEVALUE("10/1/20"&amp;RIGHT(BM$1,2)),$U601&lt;=DATEVALUE("9/30/20"&amp;RIGHT(BN$1,2))),NETWORKDAYS($T601,$U601,Holidays!$J$3:$J$937),
IF(AND($T601&lt;DATEVALUE("10/1/20"&amp;RIGHT(BM$1,2)),$U601&lt;=DATEVALUE("9/30/20"&amp;RIGHT(BN$1,2))),NETWORKDAYS(DATEVALUE("10/1/20"&amp;RIGHT(BM$1,2)),$U601,Holidays!$J$3:$J$937),
IF($T601&lt;DATEVALUE("10/1/20"&amp;RIGHT(BM$1,2)),NETWORKDAYS(DATEVALUE("10/1/20"&amp;RIGHT(BM$1,2)),DATEVALUE("9/30/20"&amp;RIGHT(BN$1,2)),Holidays!$J$3:$J$937),
IF($T601&gt;=DATEVALUE("10/1/20"&amp;RIGHT(BM$1,2)),NETWORKDAYS($T601,DATEVALUE("9/30/20"&amp;RIGHT(BN$1,2)),Holidays!$J$3:$J$937),"")))),"")/(NETWORKDAYS($T601,$U601,Holidays!$J$3:$J$937)),0))</f>
        <v/>
      </c>
      <c r="BO601" s="87" t="str">
        <f>IF($Q601="","",IFERROR(IF(OR(AND($T601&gt;=DATEVALUE("10/1/20"&amp;RIGHT(BN$1,2)),$T601&lt;=DATEVALUE("9/30/20"&amp;RIGHT(BO$1,2))),AND($U601&gt;=DATEVALUE("10/1/20"&amp;RIGHT(BN$1,2)),$U601&lt;=DATEVALUE("9/30/20"&amp;RIGHT(BO$1,2))),AND($T601&lt;=DATEVALUE("10/1/20"&amp;RIGHT(BN$1,2)),$U601&gt;=DATEVALUE("9/30/20"&amp;RIGHT(BO$1,2)))),
IF(AND($T601&gt;=DATEVALUE("10/1/20"&amp;RIGHT(BN$1,2)),$U601&lt;=DATEVALUE("9/30/20"&amp;RIGHT(BO$1,2))),NETWORKDAYS($T601,$U601,Holidays!$J$3:$J$937),
IF(AND($T601&lt;DATEVALUE("10/1/20"&amp;RIGHT(BN$1,2)),$U601&lt;=DATEVALUE("9/30/20"&amp;RIGHT(BO$1,2))),NETWORKDAYS(DATEVALUE("10/1/20"&amp;RIGHT(BN$1,2)),$U601,Holidays!$J$3:$J$937),
IF($T601&lt;DATEVALUE("10/1/20"&amp;RIGHT(BN$1,2)),NETWORKDAYS(DATEVALUE("10/1/20"&amp;RIGHT(BN$1,2)),DATEVALUE("9/30/20"&amp;RIGHT(BO$1,2)),Holidays!$J$3:$J$937),
IF($T601&gt;=DATEVALUE("10/1/20"&amp;RIGHT(BN$1,2)),NETWORKDAYS($T601,DATEVALUE("9/30/20"&amp;RIGHT(BO$1,2)),Holidays!$J$3:$J$937),"")))),"")/(NETWORKDAYS($T601,$U601,Holidays!$J$3:$J$937)),0))</f>
        <v/>
      </c>
      <c r="BP601" s="87" t="str">
        <f>IF($Q601="","",IFERROR(IF(OR(AND($T601&gt;=DATEVALUE("10/1/20"&amp;RIGHT(BO$1,2)),$T601&lt;=DATEVALUE("9/30/20"&amp;RIGHT(BP$1,2))),AND($U601&gt;=DATEVALUE("10/1/20"&amp;RIGHT(BO$1,2)),$U601&lt;=DATEVALUE("9/30/20"&amp;RIGHT(BP$1,2))),AND($T601&lt;=DATEVALUE("10/1/20"&amp;RIGHT(BO$1,2)),$U601&gt;=DATEVALUE("9/30/20"&amp;RIGHT(BP$1,2)))),
IF(AND($T601&gt;=DATEVALUE("10/1/20"&amp;RIGHT(BO$1,2)),$U601&lt;=DATEVALUE("9/30/20"&amp;RIGHT(BP$1,2))),NETWORKDAYS($T601,$U601,Holidays!$J$3:$J$937),
IF(AND($T601&lt;DATEVALUE("10/1/20"&amp;RIGHT(BO$1,2)),$U601&lt;=DATEVALUE("9/30/20"&amp;RIGHT(BP$1,2))),NETWORKDAYS(DATEVALUE("10/1/20"&amp;RIGHT(BO$1,2)),$U601,Holidays!$J$3:$J$937),
IF($T601&lt;DATEVALUE("10/1/20"&amp;RIGHT(BO$1,2)),NETWORKDAYS(DATEVALUE("10/1/20"&amp;RIGHT(BO$1,2)),DATEVALUE("9/30/20"&amp;RIGHT(BP$1,2)),Holidays!$J$3:$J$937),
IF($T601&gt;=DATEVALUE("10/1/20"&amp;RIGHT(BO$1,2)),NETWORKDAYS($T601,DATEVALUE("9/30/20"&amp;RIGHT(BP$1,2)),Holidays!$J$3:$J$937),"")))),"")/(NETWORKDAYS($T601,$U601,Holidays!$J$3:$J$937)),0))</f>
        <v/>
      </c>
      <c r="BQ601" s="87" t="str">
        <f>IF($Q601="","",IFERROR(IF(OR(AND($T601&gt;=DATEVALUE("10/1/20"&amp;RIGHT(BP$1,2)),$T601&lt;=DATEVALUE("9/30/20"&amp;RIGHT(BQ$1,2))),AND($U601&gt;=DATEVALUE("10/1/20"&amp;RIGHT(BP$1,2)),$U601&lt;=DATEVALUE("9/30/20"&amp;RIGHT(BQ$1,2))),AND($T601&lt;=DATEVALUE("10/1/20"&amp;RIGHT(BP$1,2)),$U601&gt;=DATEVALUE("9/30/20"&amp;RIGHT(BQ$1,2)))),
IF(AND($T601&gt;=DATEVALUE("10/1/20"&amp;RIGHT(BP$1,2)),$U601&lt;=DATEVALUE("9/30/20"&amp;RIGHT(BQ$1,2))),NETWORKDAYS($T601,$U601,Holidays!$J$3:$J$937),
IF(AND($T601&lt;DATEVALUE("10/1/20"&amp;RIGHT(BP$1,2)),$U601&lt;=DATEVALUE("9/30/20"&amp;RIGHT(BQ$1,2))),NETWORKDAYS(DATEVALUE("10/1/20"&amp;RIGHT(BP$1,2)),$U601,Holidays!$J$3:$J$937),
IF($T601&lt;DATEVALUE("10/1/20"&amp;RIGHT(BP$1,2)),NETWORKDAYS(DATEVALUE("10/1/20"&amp;RIGHT(BP$1,2)),DATEVALUE("9/30/20"&amp;RIGHT(BQ$1,2)),Holidays!$J$3:$J$937),
IF($T601&gt;=DATEVALUE("10/1/20"&amp;RIGHT(BP$1,2)),NETWORKDAYS($T601,DATEVALUE("9/30/20"&amp;RIGHT(BQ$1,2)),Holidays!$J$3:$J$937),"")))),"")/(NETWORKDAYS($T601,$U601,Holidays!$J$3:$J$937)),0))</f>
        <v/>
      </c>
      <c r="BR601" s="87" t="str">
        <f>IF($Q601="","",IFERROR(IF(OR(AND($T601&gt;=DATEVALUE("10/1/20"&amp;RIGHT(BQ$1,2)),$T601&lt;=DATEVALUE("9/30/20"&amp;RIGHT(BR$1,2))),AND($U601&gt;=DATEVALUE("10/1/20"&amp;RIGHT(BQ$1,2)),$U601&lt;=DATEVALUE("9/30/20"&amp;RIGHT(BR$1,2))),AND($T601&lt;=DATEVALUE("10/1/20"&amp;RIGHT(BQ$1,2)),$U601&gt;=DATEVALUE("9/30/20"&amp;RIGHT(BR$1,2)))),
IF(AND($T601&gt;=DATEVALUE("10/1/20"&amp;RIGHT(BQ$1,2)),$U601&lt;=DATEVALUE("9/30/20"&amp;RIGHT(BR$1,2))),NETWORKDAYS($T601,$U601,Holidays!$J$3:$J$937),
IF(AND($T601&lt;DATEVALUE("10/1/20"&amp;RIGHT(BQ$1,2)),$U601&lt;=DATEVALUE("9/30/20"&amp;RIGHT(BR$1,2))),NETWORKDAYS(DATEVALUE("10/1/20"&amp;RIGHT(BQ$1,2)),$U601,Holidays!$J$3:$J$937),
IF($T601&lt;DATEVALUE("10/1/20"&amp;RIGHT(BQ$1,2)),NETWORKDAYS(DATEVALUE("10/1/20"&amp;RIGHT(BQ$1,2)),DATEVALUE("9/30/20"&amp;RIGHT(BR$1,2)),Holidays!$J$3:$J$937),
IF($T601&gt;=DATEVALUE("10/1/20"&amp;RIGHT(BQ$1,2)),NETWORKDAYS($T601,DATEVALUE("9/30/20"&amp;RIGHT(BR$1,2)),Holidays!$J$3:$J$937),"")))),"")/(NETWORKDAYS($T601,$U601,Holidays!$J$3:$J$937)),0))</f>
        <v/>
      </c>
      <c r="BS601" s="87" t="str">
        <f>IF($Q601="","",IFERROR(IF(OR(AND($T601&gt;=DATEVALUE("10/1/20"&amp;RIGHT(BR$1,2)),$T601&lt;=DATEVALUE("9/30/20"&amp;RIGHT(BS$1,2))),AND($U601&gt;=DATEVALUE("10/1/20"&amp;RIGHT(BR$1,2)),$U601&lt;=DATEVALUE("9/30/20"&amp;RIGHT(BS$1,2))),AND($T601&lt;=DATEVALUE("10/1/20"&amp;RIGHT(BR$1,2)),$U601&gt;=DATEVALUE("9/30/20"&amp;RIGHT(BS$1,2)))),
IF(AND($T601&gt;=DATEVALUE("10/1/20"&amp;RIGHT(BR$1,2)),$U601&lt;=DATEVALUE("9/30/20"&amp;RIGHT(BS$1,2))),NETWORKDAYS($T601,$U601,Holidays!$J$3:$J$937),
IF(AND($T601&lt;DATEVALUE("10/1/20"&amp;RIGHT(BR$1,2)),$U601&lt;=DATEVALUE("9/30/20"&amp;RIGHT(BS$1,2))),NETWORKDAYS(DATEVALUE("10/1/20"&amp;RIGHT(BR$1,2)),$U601,Holidays!$J$3:$J$937),
IF($T601&lt;DATEVALUE("10/1/20"&amp;RIGHT(BR$1,2)),NETWORKDAYS(DATEVALUE("10/1/20"&amp;RIGHT(BR$1,2)),DATEVALUE("9/30/20"&amp;RIGHT(BS$1,2)),Holidays!$J$3:$J$937),
IF($T601&gt;=DATEVALUE("10/1/20"&amp;RIGHT(BR$1,2)),NETWORKDAYS($T601,DATEVALUE("9/30/20"&amp;RIGHT(BS$1,2)),Holidays!$J$3:$J$937),"")))),"")/(NETWORKDAYS($T601,$U601,Holidays!$J$3:$J$937)),0))</f>
        <v/>
      </c>
      <c r="BT601" s="87" t="str">
        <f>IF($Q601="","",IFERROR(IF(OR(AND($T601&gt;=DATEVALUE("10/1/20"&amp;RIGHT(BS$1,2)),$T601&lt;=DATEVALUE("9/30/20"&amp;RIGHT(BT$1,2))),AND($U601&gt;=DATEVALUE("10/1/20"&amp;RIGHT(BS$1,2)),$U601&lt;=DATEVALUE("9/30/20"&amp;RIGHT(BT$1,2))),AND($T601&lt;=DATEVALUE("10/1/20"&amp;RIGHT(BS$1,2)),$U601&gt;=DATEVALUE("9/30/20"&amp;RIGHT(BT$1,2)))),
IF(AND($T601&gt;=DATEVALUE("10/1/20"&amp;RIGHT(BS$1,2)),$U601&lt;=DATEVALUE("9/30/20"&amp;RIGHT(BT$1,2))),NETWORKDAYS($T601,$U601,Holidays!$J$3:$J$937),
IF(AND($T601&lt;DATEVALUE("10/1/20"&amp;RIGHT(BS$1,2)),$U601&lt;=DATEVALUE("9/30/20"&amp;RIGHT(BT$1,2))),NETWORKDAYS(DATEVALUE("10/1/20"&amp;RIGHT(BS$1,2)),$U601,Holidays!$J$3:$J$937),
IF($T601&lt;DATEVALUE("10/1/20"&amp;RIGHT(BS$1,2)),NETWORKDAYS(DATEVALUE("10/1/20"&amp;RIGHT(BS$1,2)),DATEVALUE("9/30/20"&amp;RIGHT(BT$1,2)),Holidays!$J$3:$J$937),
IF($T601&gt;=DATEVALUE("10/1/20"&amp;RIGHT(BS$1,2)),NETWORKDAYS($T601,DATEVALUE("9/30/20"&amp;RIGHT(BT$1,2)),Holidays!$J$3:$J$937),"")))),"")/(NETWORKDAYS($T601,$U601,Holidays!$J$3:$J$937)),0))</f>
        <v/>
      </c>
      <c r="BU601" s="87" t="str">
        <f>IF($Q601="","",IFERROR(IF(OR(AND($T601&gt;=DATEVALUE("10/1/20"&amp;RIGHT(BT$1,2)),$T601&lt;=DATEVALUE("9/30/20"&amp;RIGHT(BU$1,2))),AND($U601&gt;=DATEVALUE("10/1/20"&amp;RIGHT(BT$1,2)),$U601&lt;=DATEVALUE("9/30/20"&amp;RIGHT(BU$1,2))),AND($T601&lt;=DATEVALUE("10/1/20"&amp;RIGHT(BT$1,2)),$U601&gt;=DATEVALUE("9/30/20"&amp;RIGHT(BU$1,2)))),
IF(AND($T601&gt;=DATEVALUE("10/1/20"&amp;RIGHT(BT$1,2)),$U601&lt;=DATEVALUE("9/30/20"&amp;RIGHT(BU$1,2))),NETWORKDAYS($T601,$U601,Holidays!$J$3:$J$937),
IF(AND($T601&lt;DATEVALUE("10/1/20"&amp;RIGHT(BT$1,2)),$U601&lt;=DATEVALUE("9/30/20"&amp;RIGHT(BU$1,2))),NETWORKDAYS(DATEVALUE("10/1/20"&amp;RIGHT(BT$1,2)),$U601,Holidays!$J$3:$J$937),
IF($T601&lt;DATEVALUE("10/1/20"&amp;RIGHT(BT$1,2)),NETWORKDAYS(DATEVALUE("10/1/20"&amp;RIGHT(BT$1,2)),DATEVALUE("9/30/20"&amp;RIGHT(BU$1,2)),Holidays!$J$3:$J$937),
IF($T601&gt;=DATEVALUE("10/1/20"&amp;RIGHT(BT$1,2)),NETWORKDAYS($T601,DATEVALUE("9/30/20"&amp;RIGHT(BU$1,2)),Holidays!$J$3:$J$937),"")))),"")/(NETWORKDAYS($T601,$U601,Holidays!$J$3:$J$937)),0))</f>
        <v/>
      </c>
      <c r="BV601" s="87" t="str">
        <f>IF($Q601="","",IFERROR(IF(OR(AND($T601&gt;=DATEVALUE("10/1/20"&amp;RIGHT(BU$1,2)),$T601&lt;=DATEVALUE("9/30/20"&amp;RIGHT(BV$1,2))),AND($U601&gt;=DATEVALUE("10/1/20"&amp;RIGHT(BU$1,2)),$U601&lt;=DATEVALUE("9/30/20"&amp;RIGHT(BV$1,2))),AND($T601&lt;=DATEVALUE("10/1/20"&amp;RIGHT(BU$1,2)),$U601&gt;=DATEVALUE("9/30/20"&amp;RIGHT(BV$1,2)))),
IF(AND($T601&gt;=DATEVALUE("10/1/20"&amp;RIGHT(BU$1,2)),$U601&lt;=DATEVALUE("9/30/20"&amp;RIGHT(BV$1,2))),NETWORKDAYS($T601,$U601,Holidays!$J$3:$J$937),
IF(AND($T601&lt;DATEVALUE("10/1/20"&amp;RIGHT(BU$1,2)),$U601&lt;=DATEVALUE("9/30/20"&amp;RIGHT(BV$1,2))),NETWORKDAYS(DATEVALUE("10/1/20"&amp;RIGHT(BU$1,2)),$U601,Holidays!$J$3:$J$937),
IF($T601&lt;DATEVALUE("10/1/20"&amp;RIGHT(BU$1,2)),NETWORKDAYS(DATEVALUE("10/1/20"&amp;RIGHT(BU$1,2)),DATEVALUE("9/30/20"&amp;RIGHT(BV$1,2)),Holidays!$J$3:$J$937),
IF($T601&gt;=DATEVALUE("10/1/20"&amp;RIGHT(BU$1,2)),NETWORKDAYS($T601,DATEVALUE("9/30/20"&amp;RIGHT(BV$1,2)),Holidays!$J$3:$J$937),"")))),"")/(NETWORKDAYS($T601,$U601,Holidays!$J$3:$J$937)),0))</f>
        <v/>
      </c>
      <c r="BW601" s="87" t="str">
        <f>IF($Q601="","",IFERROR(IF(OR(AND($T601&gt;=DATEVALUE("10/1/20"&amp;RIGHT(BV$1,2)),$T601&lt;=DATEVALUE("9/30/20"&amp;RIGHT(BW$1,2))),AND($U601&gt;=DATEVALUE("10/1/20"&amp;RIGHT(BV$1,2)),$U601&lt;=DATEVALUE("9/30/20"&amp;RIGHT(BW$1,2))),AND($T601&lt;=DATEVALUE("10/1/20"&amp;RIGHT(BV$1,2)),$U601&gt;=DATEVALUE("9/30/20"&amp;RIGHT(BW$1,2)))),
IF(AND($T601&gt;=DATEVALUE("10/1/20"&amp;RIGHT(BV$1,2)),$U601&lt;=DATEVALUE("9/30/20"&amp;RIGHT(BW$1,2))),NETWORKDAYS($T601,$U601,Holidays!$J$3:$J$937),
IF(AND($T601&lt;DATEVALUE("10/1/20"&amp;RIGHT(BV$1,2)),$U601&lt;=DATEVALUE("9/30/20"&amp;RIGHT(BW$1,2))),NETWORKDAYS(DATEVALUE("10/1/20"&amp;RIGHT(BV$1,2)),$U601,Holidays!$J$3:$J$937),
IF($T601&lt;DATEVALUE("10/1/20"&amp;RIGHT(BV$1,2)),NETWORKDAYS(DATEVALUE("10/1/20"&amp;RIGHT(BV$1,2)),DATEVALUE("9/30/20"&amp;RIGHT(BW$1,2)),Holidays!$J$3:$J$937),
IF($T601&gt;=DATEVALUE("10/1/20"&amp;RIGHT(BV$1,2)),NETWORKDAYS($T601,DATEVALUE("9/30/20"&amp;RIGHT(BW$1,2)),Holidays!$J$3:$J$937),"")))),"")/(NETWORKDAYS($T601,$U601,Holidays!$J$3:$J$937)),0))</f>
        <v/>
      </c>
      <c r="BX601" s="87" t="str">
        <f>IF($Q601="","",IFERROR(IF(OR(AND($T601&gt;=DATEVALUE("10/1/20"&amp;RIGHT(BW$1,2)),$T601&lt;=DATEVALUE("9/30/20"&amp;RIGHT(BX$1,2))),AND($U601&gt;=DATEVALUE("10/1/20"&amp;RIGHT(BW$1,2)),$U601&lt;=DATEVALUE("9/30/20"&amp;RIGHT(BX$1,2))),AND($T601&lt;=DATEVALUE("10/1/20"&amp;RIGHT(BW$1,2)),$U601&gt;=DATEVALUE("9/30/20"&amp;RIGHT(BX$1,2)))),
IF(AND($T601&gt;=DATEVALUE("10/1/20"&amp;RIGHT(BW$1,2)),$U601&lt;=DATEVALUE("9/30/20"&amp;RIGHT(BX$1,2))),NETWORKDAYS($T601,$U601,Holidays!$J$3:$J$937),
IF(AND($T601&lt;DATEVALUE("10/1/20"&amp;RIGHT(BW$1,2)),$U601&lt;=DATEVALUE("9/30/20"&amp;RIGHT(BX$1,2))),NETWORKDAYS(DATEVALUE("10/1/20"&amp;RIGHT(BW$1,2)),$U601,Holidays!$J$3:$J$937),
IF($T601&lt;DATEVALUE("10/1/20"&amp;RIGHT(BW$1,2)),NETWORKDAYS(DATEVALUE("10/1/20"&amp;RIGHT(BW$1,2)),DATEVALUE("9/30/20"&amp;RIGHT(BX$1,2)),Holidays!$J$3:$J$937),
IF($T601&gt;=DATEVALUE("10/1/20"&amp;RIGHT(BW$1,2)),NETWORKDAYS($T601,DATEVALUE("9/30/20"&amp;RIGHT(BX$1,2)),Holidays!$J$3:$J$937),"")))),"")/(NETWORKDAYS($T601,$U601,Holidays!$J$3:$J$937)),0))</f>
        <v/>
      </c>
      <c r="BY601" s="87" t="str">
        <f>IF($Q601="","",IFERROR(IF(OR(AND($T601&gt;=DATEVALUE("10/1/20"&amp;RIGHT(BX$1,2)),$T601&lt;=DATEVALUE("9/30/20"&amp;RIGHT(BY$1,2))),AND($U601&gt;=DATEVALUE("10/1/20"&amp;RIGHT(BX$1,2)),$U601&lt;=DATEVALUE("9/30/20"&amp;RIGHT(BY$1,2))),AND($T601&lt;=DATEVALUE("10/1/20"&amp;RIGHT(BX$1,2)),$U601&gt;=DATEVALUE("9/30/20"&amp;RIGHT(BY$1,2)))),
IF(AND($T601&gt;=DATEVALUE("10/1/20"&amp;RIGHT(BX$1,2)),$U601&lt;=DATEVALUE("9/30/20"&amp;RIGHT(BY$1,2))),NETWORKDAYS($T601,$U601,Holidays!$J$3:$J$937),
IF(AND($T601&lt;DATEVALUE("10/1/20"&amp;RIGHT(BX$1,2)),$U601&lt;=DATEVALUE("9/30/20"&amp;RIGHT(BY$1,2))),NETWORKDAYS(DATEVALUE("10/1/20"&amp;RIGHT(BX$1,2)),$U601,Holidays!$J$3:$J$937),
IF($T601&lt;DATEVALUE("10/1/20"&amp;RIGHT(BX$1,2)),NETWORKDAYS(DATEVALUE("10/1/20"&amp;RIGHT(BX$1,2)),DATEVALUE("9/30/20"&amp;RIGHT(BY$1,2)),Holidays!$J$3:$J$937),
IF($T601&gt;=DATEVALUE("10/1/20"&amp;RIGHT(BX$1,2)),NETWORKDAYS($T601,DATEVALUE("9/30/20"&amp;RIGHT(BY$1,2)),Holidays!$J$3:$J$937),"")))),"")/(NETWORKDAYS($T601,$U601,Holidays!$J$3:$J$937)),0))</f>
        <v/>
      </c>
      <c r="BZ601" s="87" t="str">
        <f>IF($Q601="","",IFERROR(IF(OR(AND($T601&gt;=DATEVALUE("10/1/20"&amp;RIGHT(BY$1,2)),$T601&lt;=DATEVALUE("9/30/20"&amp;RIGHT(BZ$1,2))),AND($U601&gt;=DATEVALUE("10/1/20"&amp;RIGHT(BY$1,2)),$U601&lt;=DATEVALUE("9/30/20"&amp;RIGHT(BZ$1,2))),AND($T601&lt;=DATEVALUE("10/1/20"&amp;RIGHT(BY$1,2)),$U601&gt;=DATEVALUE("9/30/20"&amp;RIGHT(BZ$1,2)))),
IF(AND($T601&gt;=DATEVALUE("10/1/20"&amp;RIGHT(BY$1,2)),$U601&lt;=DATEVALUE("9/30/20"&amp;RIGHT(BZ$1,2))),NETWORKDAYS($T601,$U601,Holidays!$J$3:$J$937),
IF(AND($T601&lt;DATEVALUE("10/1/20"&amp;RIGHT(BY$1,2)),$U601&lt;=DATEVALUE("9/30/20"&amp;RIGHT(BZ$1,2))),NETWORKDAYS(DATEVALUE("10/1/20"&amp;RIGHT(BY$1,2)),$U601,Holidays!$J$3:$J$937),
IF($T601&lt;DATEVALUE("10/1/20"&amp;RIGHT(BY$1,2)),NETWORKDAYS(DATEVALUE("10/1/20"&amp;RIGHT(BY$1,2)),DATEVALUE("9/30/20"&amp;RIGHT(BZ$1,2)),Holidays!$J$3:$J$937),
IF($T601&gt;=DATEVALUE("10/1/20"&amp;RIGHT(BY$1,2)),NETWORKDAYS($T601,DATEVALUE("9/30/20"&amp;RIGHT(BZ$1,2)),Holidays!$J$3:$J$937),"")))),"")/(NETWORKDAYS($T601,$U601,Holidays!$J$3:$J$937)),0))</f>
        <v/>
      </c>
      <c r="CA601" s="87" t="str">
        <f>IF($Q601="","",IFERROR(IF(OR(AND($T601&gt;=DATEVALUE("10/1/20"&amp;RIGHT(BZ$1,2)),$T601&lt;=DATEVALUE("9/30/20"&amp;RIGHT(CA$1,2))),AND($U601&gt;=DATEVALUE("10/1/20"&amp;RIGHT(BZ$1,2)),$U601&lt;=DATEVALUE("9/30/20"&amp;RIGHT(CA$1,2))),AND($T601&lt;=DATEVALUE("10/1/20"&amp;RIGHT(BZ$1,2)),$U601&gt;=DATEVALUE("9/30/20"&amp;RIGHT(CA$1,2)))),
IF(AND($T601&gt;=DATEVALUE("10/1/20"&amp;RIGHT(BZ$1,2)),$U601&lt;=DATEVALUE("9/30/20"&amp;RIGHT(CA$1,2))),NETWORKDAYS($T601,$U601,Holidays!$J$3:$J$937),
IF(AND($T601&lt;DATEVALUE("10/1/20"&amp;RIGHT(BZ$1,2)),$U601&lt;=DATEVALUE("9/30/20"&amp;RIGHT(CA$1,2))),NETWORKDAYS(DATEVALUE("10/1/20"&amp;RIGHT(BZ$1,2)),$U601,Holidays!$J$3:$J$937),
IF($T601&lt;DATEVALUE("10/1/20"&amp;RIGHT(BZ$1,2)),NETWORKDAYS(DATEVALUE("10/1/20"&amp;RIGHT(BZ$1,2)),DATEVALUE("9/30/20"&amp;RIGHT(CA$1,2)),Holidays!$J$3:$J$937),
IF($T601&gt;=DATEVALUE("10/1/20"&amp;RIGHT(BZ$1,2)),NETWORKDAYS($T601,DATEVALUE("9/30/20"&amp;RIGHT(CA$1,2)),Holidays!$J$3:$J$937),"")))),"")/(NETWORKDAYS($T601,$U601,Holidays!$J$3:$J$937)),0))</f>
        <v/>
      </c>
      <c r="CB601" s="87" t="str">
        <f>IF($Q601="","",IFERROR(IF(OR(AND($T601&gt;=DATEVALUE("10/1/20"&amp;RIGHT(CA$1,2)),$T601&lt;=DATEVALUE("9/30/20"&amp;RIGHT(CB$1,2))),AND($U601&gt;=DATEVALUE("10/1/20"&amp;RIGHT(CA$1,2)),$U601&lt;=DATEVALUE("9/30/20"&amp;RIGHT(CB$1,2))),AND($T601&lt;=DATEVALUE("10/1/20"&amp;RIGHT(CA$1,2)),$U601&gt;=DATEVALUE("9/30/20"&amp;RIGHT(CB$1,2)))),
IF(AND($T601&gt;=DATEVALUE("10/1/20"&amp;RIGHT(CA$1,2)),$U601&lt;=DATEVALUE("9/30/20"&amp;RIGHT(CB$1,2))),NETWORKDAYS($T601,$U601,Holidays!$J$3:$J$937),
IF(AND($T601&lt;DATEVALUE("10/1/20"&amp;RIGHT(CA$1,2)),$U601&lt;=DATEVALUE("9/30/20"&amp;RIGHT(CB$1,2))),NETWORKDAYS(DATEVALUE("10/1/20"&amp;RIGHT(CA$1,2)),$U601,Holidays!$J$3:$J$937),
IF($T601&lt;DATEVALUE("10/1/20"&amp;RIGHT(CA$1,2)),NETWORKDAYS(DATEVALUE("10/1/20"&amp;RIGHT(CA$1,2)),DATEVALUE("9/30/20"&amp;RIGHT(CB$1,2)),Holidays!$J$3:$J$937),
IF($T601&gt;=DATEVALUE("10/1/20"&amp;RIGHT(CA$1,2)),NETWORKDAYS($T601,DATEVALUE("9/30/20"&amp;RIGHT(CB$1,2)),Holidays!$J$3:$J$937),"")))),"")/(NETWORKDAYS($T601,$U601,Holidays!$J$3:$J$937)),0))</f>
        <v/>
      </c>
    </row>
    <row r="602" spans="1:80">
      <c r="A602" s="97"/>
      <c r="B602" s="98" t="str">
        <f ca="1">IF(NOT($A602=""),OFFSET('WBS Reference &amp; User Procedure'!$A$1,MATCH($A602,'WBS Reference &amp; User Procedure'!$A:$A,0)-1,1),"")</f>
        <v/>
      </c>
      <c r="D602" s="97"/>
      <c r="I602" s="78"/>
      <c r="T602" s="104" t="str">
        <f>IF(NOT(Q602=""),IF(NOT($S602=""),$S602,#REF!),"")</f>
        <v/>
      </c>
      <c r="U602" s="104" t="str">
        <f>IF(NOT(Q602=""),WORKDAY(T602,Q602,Holidays!$J$3:$J$937),"")</f>
        <v/>
      </c>
      <c r="V602" s="104"/>
      <c r="W602" s="104"/>
      <c r="X602" s="101" t="str">
        <f t="shared" si="123"/>
        <v/>
      </c>
      <c r="AL602" s="87" t="str">
        <f t="shared" ca="1" si="120"/>
        <v/>
      </c>
      <c r="AN602" s="87" t="str">
        <f t="shared" ca="1" si="132"/>
        <v/>
      </c>
      <c r="AO602" s="87" t="str">
        <f t="shared" ca="1" si="132"/>
        <v/>
      </c>
      <c r="AP602" s="87" t="str">
        <f t="shared" ca="1" si="132"/>
        <v/>
      </c>
      <c r="AQ602" s="87" t="str">
        <f t="shared" ca="1" si="132"/>
        <v/>
      </c>
      <c r="AR602" s="87" t="str">
        <f t="shared" ca="1" si="132"/>
        <v/>
      </c>
      <c r="AS602" s="87" t="str">
        <f t="shared" ca="1" si="132"/>
        <v/>
      </c>
      <c r="AT602" s="87" t="str">
        <f t="shared" ca="1" si="132"/>
        <v/>
      </c>
      <c r="AU602" s="87" t="str">
        <f t="shared" ca="1" si="132"/>
        <v/>
      </c>
      <c r="AV602" s="87" t="str">
        <f t="shared" ca="1" si="132"/>
        <v/>
      </c>
      <c r="AW602" s="87" t="str">
        <f t="shared" ca="1" si="132"/>
        <v/>
      </c>
      <c r="AX602" s="87" t="str">
        <f t="shared" ca="1" si="133"/>
        <v/>
      </c>
      <c r="AY602" s="87" t="str">
        <f t="shared" ca="1" si="133"/>
        <v/>
      </c>
      <c r="AZ602" s="87" t="str">
        <f t="shared" ca="1" si="133"/>
        <v/>
      </c>
      <c r="BA602" s="87" t="str">
        <f t="shared" ca="1" si="133"/>
        <v/>
      </c>
      <c r="BB602" s="87" t="str">
        <f t="shared" ca="1" si="133"/>
        <v/>
      </c>
      <c r="BC602" s="87" t="str">
        <f t="shared" ca="1" si="133"/>
        <v/>
      </c>
      <c r="BD602" s="87" t="str">
        <f t="shared" ca="1" si="133"/>
        <v/>
      </c>
      <c r="BE602" s="87" t="str">
        <f t="shared" ca="1" si="133"/>
        <v/>
      </c>
      <c r="BF602" s="87" t="str">
        <f t="shared" ca="1" si="133"/>
        <v/>
      </c>
      <c r="BG602" s="87" t="str">
        <f t="shared" ca="1" si="133"/>
        <v/>
      </c>
      <c r="BI602" s="87" t="str">
        <f>IF($Q602="","",IFERROR(IF(OR(AND($T602&gt;=DATEVALUE("10/1/20"&amp;RIGHT(BH$1,2)),$T602&lt;=DATEVALUE("9/30/20"&amp;RIGHT(BI$1,2))),AND($U602&gt;=DATEVALUE("10/1/20"&amp;RIGHT(BH$1,2)),$U602&lt;=DATEVALUE("9/30/20"&amp;RIGHT(BI$1,2))),AND($T602&lt;=DATEVALUE("10/1/20"&amp;RIGHT(BH$1,2)),$U602&gt;=DATEVALUE("9/30/20"&amp;RIGHT(BI$1,2)))),
IF(AND($T602&gt;=DATEVALUE("10/1/20"&amp;RIGHT(BH$1,2)),$U602&lt;=DATEVALUE("9/30/20"&amp;RIGHT(BI$1,2))),NETWORKDAYS($T602,$U602,Holidays!$J$3:$J$937),
IF(AND($T602&lt;DATEVALUE("10/1/20"&amp;RIGHT(BH$1,2)),$U602&lt;=DATEVALUE("9/30/20"&amp;RIGHT(BI$1,2))),NETWORKDAYS(DATEVALUE("10/1/20"&amp;RIGHT(BH$1,2)),$U602,Holidays!$J$3:$J$937),
IF($T602&lt;DATEVALUE("10/1/20"&amp;RIGHT(BH$1,2)),NETWORKDAYS(DATEVALUE("10/1/20"&amp;RIGHT(BH$1,2)),DATEVALUE("9/30/20"&amp;RIGHT(BI$1,2)),Holidays!$J$3:$J$937),
IF($T602&gt;=DATEVALUE("10/1/20"&amp;RIGHT(BH$1,2)),NETWORKDAYS($T602,DATEVALUE("9/30/20"&amp;RIGHT(BI$1,2)),Holidays!$J$3:$J$937),"")))),"")/(NETWORKDAYS($T602,$U602,Holidays!$J$3:$J$937)),0))</f>
        <v/>
      </c>
      <c r="BJ602" s="87" t="str">
        <f>IF($Q602="","",IFERROR(IF(OR(AND($T602&gt;=DATEVALUE("10/1/20"&amp;RIGHT(BI$1,2)),$T602&lt;=DATEVALUE("9/30/20"&amp;RIGHT(BJ$1,2))),AND($U602&gt;=DATEVALUE("10/1/20"&amp;RIGHT(BI$1,2)),$U602&lt;=DATEVALUE("9/30/20"&amp;RIGHT(BJ$1,2))),AND($T602&lt;=DATEVALUE("10/1/20"&amp;RIGHT(BI$1,2)),$U602&gt;=DATEVALUE("9/30/20"&amp;RIGHT(BJ$1,2)))),
IF(AND($T602&gt;=DATEVALUE("10/1/20"&amp;RIGHT(BI$1,2)),$U602&lt;=DATEVALUE("9/30/20"&amp;RIGHT(BJ$1,2))),NETWORKDAYS($T602,$U602,Holidays!$J$3:$J$937),
IF(AND($T602&lt;DATEVALUE("10/1/20"&amp;RIGHT(BI$1,2)),$U602&lt;=DATEVALUE("9/30/20"&amp;RIGHT(BJ$1,2))),NETWORKDAYS(DATEVALUE("10/1/20"&amp;RIGHT(BI$1,2)),$U602,Holidays!$J$3:$J$937),
IF($T602&lt;DATEVALUE("10/1/20"&amp;RIGHT(BI$1,2)),NETWORKDAYS(DATEVALUE("10/1/20"&amp;RIGHT(BI$1,2)),DATEVALUE("9/30/20"&amp;RIGHT(BJ$1,2)),Holidays!$J$3:$J$937),
IF($T602&gt;=DATEVALUE("10/1/20"&amp;RIGHT(BI$1,2)),NETWORKDAYS($T602,DATEVALUE("9/30/20"&amp;RIGHT(BJ$1,2)),Holidays!$J$3:$J$937),"")))),"")/(NETWORKDAYS($T602,$U602,Holidays!$J$3:$J$937)),0))</f>
        <v/>
      </c>
      <c r="BK602" s="87" t="str">
        <f>IF($Q602="","",IFERROR(IF(OR(AND($T602&gt;=DATEVALUE("10/1/20"&amp;RIGHT(BJ$1,2)),$T602&lt;=DATEVALUE("9/30/20"&amp;RIGHT(BK$1,2))),AND($U602&gt;=DATEVALUE("10/1/20"&amp;RIGHT(BJ$1,2)),$U602&lt;=DATEVALUE("9/30/20"&amp;RIGHT(BK$1,2))),AND($T602&lt;=DATEVALUE("10/1/20"&amp;RIGHT(BJ$1,2)),$U602&gt;=DATEVALUE("9/30/20"&amp;RIGHT(BK$1,2)))),
IF(AND($T602&gt;=DATEVALUE("10/1/20"&amp;RIGHT(BJ$1,2)),$U602&lt;=DATEVALUE("9/30/20"&amp;RIGHT(BK$1,2))),NETWORKDAYS($T602,$U602,Holidays!$J$3:$J$937),
IF(AND($T602&lt;DATEVALUE("10/1/20"&amp;RIGHT(BJ$1,2)),$U602&lt;=DATEVALUE("9/30/20"&amp;RIGHT(BK$1,2))),NETWORKDAYS(DATEVALUE("10/1/20"&amp;RIGHT(BJ$1,2)),$U602,Holidays!$J$3:$J$937),
IF($T602&lt;DATEVALUE("10/1/20"&amp;RIGHT(BJ$1,2)),NETWORKDAYS(DATEVALUE("10/1/20"&amp;RIGHT(BJ$1,2)),DATEVALUE("9/30/20"&amp;RIGHT(BK$1,2)),Holidays!$J$3:$J$937),
IF($T602&gt;=DATEVALUE("10/1/20"&amp;RIGHT(BJ$1,2)),NETWORKDAYS($T602,DATEVALUE("9/30/20"&amp;RIGHT(BK$1,2)),Holidays!$J$3:$J$937),"")))),"")/(NETWORKDAYS($T602,$U602,Holidays!$J$3:$J$937)),0))</f>
        <v/>
      </c>
      <c r="BL602" s="87" t="str">
        <f>IF($Q602="","",IFERROR(IF(OR(AND($T602&gt;=DATEVALUE("10/1/20"&amp;RIGHT(BK$1,2)),$T602&lt;=DATEVALUE("9/30/20"&amp;RIGHT(BL$1,2))),AND($U602&gt;=DATEVALUE("10/1/20"&amp;RIGHT(BK$1,2)),$U602&lt;=DATEVALUE("9/30/20"&amp;RIGHT(BL$1,2))),AND($T602&lt;=DATEVALUE("10/1/20"&amp;RIGHT(BK$1,2)),$U602&gt;=DATEVALUE("9/30/20"&amp;RIGHT(BL$1,2)))),
IF(AND($T602&gt;=DATEVALUE("10/1/20"&amp;RIGHT(BK$1,2)),$U602&lt;=DATEVALUE("9/30/20"&amp;RIGHT(BL$1,2))),NETWORKDAYS($T602,$U602,Holidays!$J$3:$J$937),
IF(AND($T602&lt;DATEVALUE("10/1/20"&amp;RIGHT(BK$1,2)),$U602&lt;=DATEVALUE("9/30/20"&amp;RIGHT(BL$1,2))),NETWORKDAYS(DATEVALUE("10/1/20"&amp;RIGHT(BK$1,2)),$U602,Holidays!$J$3:$J$937),
IF($T602&lt;DATEVALUE("10/1/20"&amp;RIGHT(BK$1,2)),NETWORKDAYS(DATEVALUE("10/1/20"&amp;RIGHT(BK$1,2)),DATEVALUE("9/30/20"&amp;RIGHT(BL$1,2)),Holidays!$J$3:$J$937),
IF($T602&gt;=DATEVALUE("10/1/20"&amp;RIGHT(BK$1,2)),NETWORKDAYS($T602,DATEVALUE("9/30/20"&amp;RIGHT(BL$1,2)),Holidays!$J$3:$J$937),"")))),"")/(NETWORKDAYS($T602,$U602,Holidays!$J$3:$J$937)),0))</f>
        <v/>
      </c>
      <c r="BM602" s="87" t="str">
        <f>IF($Q602="","",IFERROR(IF(OR(AND($T602&gt;=DATEVALUE("10/1/20"&amp;RIGHT(BL$1,2)),$T602&lt;=DATEVALUE("9/30/20"&amp;RIGHT(BM$1,2))),AND($U602&gt;=DATEVALUE("10/1/20"&amp;RIGHT(BL$1,2)),$U602&lt;=DATEVALUE("9/30/20"&amp;RIGHT(BM$1,2))),AND($T602&lt;=DATEVALUE("10/1/20"&amp;RIGHT(BL$1,2)),$U602&gt;=DATEVALUE("9/30/20"&amp;RIGHT(BM$1,2)))),
IF(AND($T602&gt;=DATEVALUE("10/1/20"&amp;RIGHT(BL$1,2)),$U602&lt;=DATEVALUE("9/30/20"&amp;RIGHT(BM$1,2))),NETWORKDAYS($T602,$U602,Holidays!$J$3:$J$937),
IF(AND($T602&lt;DATEVALUE("10/1/20"&amp;RIGHT(BL$1,2)),$U602&lt;=DATEVALUE("9/30/20"&amp;RIGHT(BM$1,2))),NETWORKDAYS(DATEVALUE("10/1/20"&amp;RIGHT(BL$1,2)),$U602,Holidays!$J$3:$J$937),
IF($T602&lt;DATEVALUE("10/1/20"&amp;RIGHT(BL$1,2)),NETWORKDAYS(DATEVALUE("10/1/20"&amp;RIGHT(BL$1,2)),DATEVALUE("9/30/20"&amp;RIGHT(BM$1,2)),Holidays!$J$3:$J$937),
IF($T602&gt;=DATEVALUE("10/1/20"&amp;RIGHT(BL$1,2)),NETWORKDAYS($T602,DATEVALUE("9/30/20"&amp;RIGHT(BM$1,2)),Holidays!$J$3:$J$937),"")))),"")/(NETWORKDAYS($T602,$U602,Holidays!$J$3:$J$937)),0))</f>
        <v/>
      </c>
      <c r="BN602" s="87" t="str">
        <f>IF($Q602="","",IFERROR(IF(OR(AND($T602&gt;=DATEVALUE("10/1/20"&amp;RIGHT(BM$1,2)),$T602&lt;=DATEVALUE("9/30/20"&amp;RIGHT(BN$1,2))),AND($U602&gt;=DATEVALUE("10/1/20"&amp;RIGHT(BM$1,2)),$U602&lt;=DATEVALUE("9/30/20"&amp;RIGHT(BN$1,2))),AND($T602&lt;=DATEVALUE("10/1/20"&amp;RIGHT(BM$1,2)),$U602&gt;=DATEVALUE("9/30/20"&amp;RIGHT(BN$1,2)))),
IF(AND($T602&gt;=DATEVALUE("10/1/20"&amp;RIGHT(BM$1,2)),$U602&lt;=DATEVALUE("9/30/20"&amp;RIGHT(BN$1,2))),NETWORKDAYS($T602,$U602,Holidays!$J$3:$J$937),
IF(AND($T602&lt;DATEVALUE("10/1/20"&amp;RIGHT(BM$1,2)),$U602&lt;=DATEVALUE("9/30/20"&amp;RIGHT(BN$1,2))),NETWORKDAYS(DATEVALUE("10/1/20"&amp;RIGHT(BM$1,2)),$U602,Holidays!$J$3:$J$937),
IF($T602&lt;DATEVALUE("10/1/20"&amp;RIGHT(BM$1,2)),NETWORKDAYS(DATEVALUE("10/1/20"&amp;RIGHT(BM$1,2)),DATEVALUE("9/30/20"&amp;RIGHT(BN$1,2)),Holidays!$J$3:$J$937),
IF($T602&gt;=DATEVALUE("10/1/20"&amp;RIGHT(BM$1,2)),NETWORKDAYS($T602,DATEVALUE("9/30/20"&amp;RIGHT(BN$1,2)),Holidays!$J$3:$J$937),"")))),"")/(NETWORKDAYS($T602,$U602,Holidays!$J$3:$J$937)),0))</f>
        <v/>
      </c>
      <c r="BO602" s="87" t="str">
        <f>IF($Q602="","",IFERROR(IF(OR(AND($T602&gt;=DATEVALUE("10/1/20"&amp;RIGHT(BN$1,2)),$T602&lt;=DATEVALUE("9/30/20"&amp;RIGHT(BO$1,2))),AND($U602&gt;=DATEVALUE("10/1/20"&amp;RIGHT(BN$1,2)),$U602&lt;=DATEVALUE("9/30/20"&amp;RIGHT(BO$1,2))),AND($T602&lt;=DATEVALUE("10/1/20"&amp;RIGHT(BN$1,2)),$U602&gt;=DATEVALUE("9/30/20"&amp;RIGHT(BO$1,2)))),
IF(AND($T602&gt;=DATEVALUE("10/1/20"&amp;RIGHT(BN$1,2)),$U602&lt;=DATEVALUE("9/30/20"&amp;RIGHT(BO$1,2))),NETWORKDAYS($T602,$U602,Holidays!$J$3:$J$937),
IF(AND($T602&lt;DATEVALUE("10/1/20"&amp;RIGHT(BN$1,2)),$U602&lt;=DATEVALUE("9/30/20"&amp;RIGHT(BO$1,2))),NETWORKDAYS(DATEVALUE("10/1/20"&amp;RIGHT(BN$1,2)),$U602,Holidays!$J$3:$J$937),
IF($T602&lt;DATEVALUE("10/1/20"&amp;RIGHT(BN$1,2)),NETWORKDAYS(DATEVALUE("10/1/20"&amp;RIGHT(BN$1,2)),DATEVALUE("9/30/20"&amp;RIGHT(BO$1,2)),Holidays!$J$3:$J$937),
IF($T602&gt;=DATEVALUE("10/1/20"&amp;RIGHT(BN$1,2)),NETWORKDAYS($T602,DATEVALUE("9/30/20"&amp;RIGHT(BO$1,2)),Holidays!$J$3:$J$937),"")))),"")/(NETWORKDAYS($T602,$U602,Holidays!$J$3:$J$937)),0))</f>
        <v/>
      </c>
      <c r="BP602" s="87" t="str">
        <f>IF($Q602="","",IFERROR(IF(OR(AND($T602&gt;=DATEVALUE("10/1/20"&amp;RIGHT(BO$1,2)),$T602&lt;=DATEVALUE("9/30/20"&amp;RIGHT(BP$1,2))),AND($U602&gt;=DATEVALUE("10/1/20"&amp;RIGHT(BO$1,2)),$U602&lt;=DATEVALUE("9/30/20"&amp;RIGHT(BP$1,2))),AND($T602&lt;=DATEVALUE("10/1/20"&amp;RIGHT(BO$1,2)),$U602&gt;=DATEVALUE("9/30/20"&amp;RIGHT(BP$1,2)))),
IF(AND($T602&gt;=DATEVALUE("10/1/20"&amp;RIGHT(BO$1,2)),$U602&lt;=DATEVALUE("9/30/20"&amp;RIGHT(BP$1,2))),NETWORKDAYS($T602,$U602,Holidays!$J$3:$J$937),
IF(AND($T602&lt;DATEVALUE("10/1/20"&amp;RIGHT(BO$1,2)),$U602&lt;=DATEVALUE("9/30/20"&amp;RIGHT(BP$1,2))),NETWORKDAYS(DATEVALUE("10/1/20"&amp;RIGHT(BO$1,2)),$U602,Holidays!$J$3:$J$937),
IF($T602&lt;DATEVALUE("10/1/20"&amp;RIGHT(BO$1,2)),NETWORKDAYS(DATEVALUE("10/1/20"&amp;RIGHT(BO$1,2)),DATEVALUE("9/30/20"&amp;RIGHT(BP$1,2)),Holidays!$J$3:$J$937),
IF($T602&gt;=DATEVALUE("10/1/20"&amp;RIGHT(BO$1,2)),NETWORKDAYS($T602,DATEVALUE("9/30/20"&amp;RIGHT(BP$1,2)),Holidays!$J$3:$J$937),"")))),"")/(NETWORKDAYS($T602,$U602,Holidays!$J$3:$J$937)),0))</f>
        <v/>
      </c>
      <c r="BQ602" s="87" t="str">
        <f>IF($Q602="","",IFERROR(IF(OR(AND($T602&gt;=DATEVALUE("10/1/20"&amp;RIGHT(BP$1,2)),$T602&lt;=DATEVALUE("9/30/20"&amp;RIGHT(BQ$1,2))),AND($U602&gt;=DATEVALUE("10/1/20"&amp;RIGHT(BP$1,2)),$U602&lt;=DATEVALUE("9/30/20"&amp;RIGHT(BQ$1,2))),AND($T602&lt;=DATEVALUE("10/1/20"&amp;RIGHT(BP$1,2)),$U602&gt;=DATEVALUE("9/30/20"&amp;RIGHT(BQ$1,2)))),
IF(AND($T602&gt;=DATEVALUE("10/1/20"&amp;RIGHT(BP$1,2)),$U602&lt;=DATEVALUE("9/30/20"&amp;RIGHT(BQ$1,2))),NETWORKDAYS($T602,$U602,Holidays!$J$3:$J$937),
IF(AND($T602&lt;DATEVALUE("10/1/20"&amp;RIGHT(BP$1,2)),$U602&lt;=DATEVALUE("9/30/20"&amp;RIGHT(BQ$1,2))),NETWORKDAYS(DATEVALUE("10/1/20"&amp;RIGHT(BP$1,2)),$U602,Holidays!$J$3:$J$937),
IF($T602&lt;DATEVALUE("10/1/20"&amp;RIGHT(BP$1,2)),NETWORKDAYS(DATEVALUE("10/1/20"&amp;RIGHT(BP$1,2)),DATEVALUE("9/30/20"&amp;RIGHT(BQ$1,2)),Holidays!$J$3:$J$937),
IF($T602&gt;=DATEVALUE("10/1/20"&amp;RIGHT(BP$1,2)),NETWORKDAYS($T602,DATEVALUE("9/30/20"&amp;RIGHT(BQ$1,2)),Holidays!$J$3:$J$937),"")))),"")/(NETWORKDAYS($T602,$U602,Holidays!$J$3:$J$937)),0))</f>
        <v/>
      </c>
      <c r="BR602" s="87" t="str">
        <f>IF($Q602="","",IFERROR(IF(OR(AND($T602&gt;=DATEVALUE("10/1/20"&amp;RIGHT(BQ$1,2)),$T602&lt;=DATEVALUE("9/30/20"&amp;RIGHT(BR$1,2))),AND($U602&gt;=DATEVALUE("10/1/20"&amp;RIGHT(BQ$1,2)),$U602&lt;=DATEVALUE("9/30/20"&amp;RIGHT(BR$1,2))),AND($T602&lt;=DATEVALUE("10/1/20"&amp;RIGHT(BQ$1,2)),$U602&gt;=DATEVALUE("9/30/20"&amp;RIGHT(BR$1,2)))),
IF(AND($T602&gt;=DATEVALUE("10/1/20"&amp;RIGHT(BQ$1,2)),$U602&lt;=DATEVALUE("9/30/20"&amp;RIGHT(BR$1,2))),NETWORKDAYS($T602,$U602,Holidays!$J$3:$J$937),
IF(AND($T602&lt;DATEVALUE("10/1/20"&amp;RIGHT(BQ$1,2)),$U602&lt;=DATEVALUE("9/30/20"&amp;RIGHT(BR$1,2))),NETWORKDAYS(DATEVALUE("10/1/20"&amp;RIGHT(BQ$1,2)),$U602,Holidays!$J$3:$J$937),
IF($T602&lt;DATEVALUE("10/1/20"&amp;RIGHT(BQ$1,2)),NETWORKDAYS(DATEVALUE("10/1/20"&amp;RIGHT(BQ$1,2)),DATEVALUE("9/30/20"&amp;RIGHT(BR$1,2)),Holidays!$J$3:$J$937),
IF($T602&gt;=DATEVALUE("10/1/20"&amp;RIGHT(BQ$1,2)),NETWORKDAYS($T602,DATEVALUE("9/30/20"&amp;RIGHT(BR$1,2)),Holidays!$J$3:$J$937),"")))),"")/(NETWORKDAYS($T602,$U602,Holidays!$J$3:$J$937)),0))</f>
        <v/>
      </c>
      <c r="BS602" s="87" t="str">
        <f>IF($Q602="","",IFERROR(IF(OR(AND($T602&gt;=DATEVALUE("10/1/20"&amp;RIGHT(BR$1,2)),$T602&lt;=DATEVALUE("9/30/20"&amp;RIGHT(BS$1,2))),AND($U602&gt;=DATEVALUE("10/1/20"&amp;RIGHT(BR$1,2)),$U602&lt;=DATEVALUE("9/30/20"&amp;RIGHT(BS$1,2))),AND($T602&lt;=DATEVALUE("10/1/20"&amp;RIGHT(BR$1,2)),$U602&gt;=DATEVALUE("9/30/20"&amp;RIGHT(BS$1,2)))),
IF(AND($T602&gt;=DATEVALUE("10/1/20"&amp;RIGHT(BR$1,2)),$U602&lt;=DATEVALUE("9/30/20"&amp;RIGHT(BS$1,2))),NETWORKDAYS($T602,$U602,Holidays!$J$3:$J$937),
IF(AND($T602&lt;DATEVALUE("10/1/20"&amp;RIGHT(BR$1,2)),$U602&lt;=DATEVALUE("9/30/20"&amp;RIGHT(BS$1,2))),NETWORKDAYS(DATEVALUE("10/1/20"&amp;RIGHT(BR$1,2)),$U602,Holidays!$J$3:$J$937),
IF($T602&lt;DATEVALUE("10/1/20"&amp;RIGHT(BR$1,2)),NETWORKDAYS(DATEVALUE("10/1/20"&amp;RIGHT(BR$1,2)),DATEVALUE("9/30/20"&amp;RIGHT(BS$1,2)),Holidays!$J$3:$J$937),
IF($T602&gt;=DATEVALUE("10/1/20"&amp;RIGHT(BR$1,2)),NETWORKDAYS($T602,DATEVALUE("9/30/20"&amp;RIGHT(BS$1,2)),Holidays!$J$3:$J$937),"")))),"")/(NETWORKDAYS($T602,$U602,Holidays!$J$3:$J$937)),0))</f>
        <v/>
      </c>
      <c r="BT602" s="87" t="str">
        <f>IF($Q602="","",IFERROR(IF(OR(AND($T602&gt;=DATEVALUE("10/1/20"&amp;RIGHT(BS$1,2)),$T602&lt;=DATEVALUE("9/30/20"&amp;RIGHT(BT$1,2))),AND($U602&gt;=DATEVALUE("10/1/20"&amp;RIGHT(BS$1,2)),$U602&lt;=DATEVALUE("9/30/20"&amp;RIGHT(BT$1,2))),AND($T602&lt;=DATEVALUE("10/1/20"&amp;RIGHT(BS$1,2)),$U602&gt;=DATEVALUE("9/30/20"&amp;RIGHT(BT$1,2)))),
IF(AND($T602&gt;=DATEVALUE("10/1/20"&amp;RIGHT(BS$1,2)),$U602&lt;=DATEVALUE("9/30/20"&amp;RIGHT(BT$1,2))),NETWORKDAYS($T602,$U602,Holidays!$J$3:$J$937),
IF(AND($T602&lt;DATEVALUE("10/1/20"&amp;RIGHT(BS$1,2)),$U602&lt;=DATEVALUE("9/30/20"&amp;RIGHT(BT$1,2))),NETWORKDAYS(DATEVALUE("10/1/20"&amp;RIGHT(BS$1,2)),$U602,Holidays!$J$3:$J$937),
IF($T602&lt;DATEVALUE("10/1/20"&amp;RIGHT(BS$1,2)),NETWORKDAYS(DATEVALUE("10/1/20"&amp;RIGHT(BS$1,2)),DATEVALUE("9/30/20"&amp;RIGHT(BT$1,2)),Holidays!$J$3:$J$937),
IF($T602&gt;=DATEVALUE("10/1/20"&amp;RIGHT(BS$1,2)),NETWORKDAYS($T602,DATEVALUE("9/30/20"&amp;RIGHT(BT$1,2)),Holidays!$J$3:$J$937),"")))),"")/(NETWORKDAYS($T602,$U602,Holidays!$J$3:$J$937)),0))</f>
        <v/>
      </c>
      <c r="BU602" s="87" t="str">
        <f>IF($Q602="","",IFERROR(IF(OR(AND($T602&gt;=DATEVALUE("10/1/20"&amp;RIGHT(BT$1,2)),$T602&lt;=DATEVALUE("9/30/20"&amp;RIGHT(BU$1,2))),AND($U602&gt;=DATEVALUE("10/1/20"&amp;RIGHT(BT$1,2)),$U602&lt;=DATEVALUE("9/30/20"&amp;RIGHT(BU$1,2))),AND($T602&lt;=DATEVALUE("10/1/20"&amp;RIGHT(BT$1,2)),$U602&gt;=DATEVALUE("9/30/20"&amp;RIGHT(BU$1,2)))),
IF(AND($T602&gt;=DATEVALUE("10/1/20"&amp;RIGHT(BT$1,2)),$U602&lt;=DATEVALUE("9/30/20"&amp;RIGHT(BU$1,2))),NETWORKDAYS($T602,$U602,Holidays!$J$3:$J$937),
IF(AND($T602&lt;DATEVALUE("10/1/20"&amp;RIGHT(BT$1,2)),$U602&lt;=DATEVALUE("9/30/20"&amp;RIGHT(BU$1,2))),NETWORKDAYS(DATEVALUE("10/1/20"&amp;RIGHT(BT$1,2)),$U602,Holidays!$J$3:$J$937),
IF($T602&lt;DATEVALUE("10/1/20"&amp;RIGHT(BT$1,2)),NETWORKDAYS(DATEVALUE("10/1/20"&amp;RIGHT(BT$1,2)),DATEVALUE("9/30/20"&amp;RIGHT(BU$1,2)),Holidays!$J$3:$J$937),
IF($T602&gt;=DATEVALUE("10/1/20"&amp;RIGHT(BT$1,2)),NETWORKDAYS($T602,DATEVALUE("9/30/20"&amp;RIGHT(BU$1,2)),Holidays!$J$3:$J$937),"")))),"")/(NETWORKDAYS($T602,$U602,Holidays!$J$3:$J$937)),0))</f>
        <v/>
      </c>
      <c r="BV602" s="87" t="str">
        <f>IF($Q602="","",IFERROR(IF(OR(AND($T602&gt;=DATEVALUE("10/1/20"&amp;RIGHT(BU$1,2)),$T602&lt;=DATEVALUE("9/30/20"&amp;RIGHT(BV$1,2))),AND($U602&gt;=DATEVALUE("10/1/20"&amp;RIGHT(BU$1,2)),$U602&lt;=DATEVALUE("9/30/20"&amp;RIGHT(BV$1,2))),AND($T602&lt;=DATEVALUE("10/1/20"&amp;RIGHT(BU$1,2)),$U602&gt;=DATEVALUE("9/30/20"&amp;RIGHT(BV$1,2)))),
IF(AND($T602&gt;=DATEVALUE("10/1/20"&amp;RIGHT(BU$1,2)),$U602&lt;=DATEVALUE("9/30/20"&amp;RIGHT(BV$1,2))),NETWORKDAYS($T602,$U602,Holidays!$J$3:$J$937),
IF(AND($T602&lt;DATEVALUE("10/1/20"&amp;RIGHT(BU$1,2)),$U602&lt;=DATEVALUE("9/30/20"&amp;RIGHT(BV$1,2))),NETWORKDAYS(DATEVALUE("10/1/20"&amp;RIGHT(BU$1,2)),$U602,Holidays!$J$3:$J$937),
IF($T602&lt;DATEVALUE("10/1/20"&amp;RIGHT(BU$1,2)),NETWORKDAYS(DATEVALUE("10/1/20"&amp;RIGHT(BU$1,2)),DATEVALUE("9/30/20"&amp;RIGHT(BV$1,2)),Holidays!$J$3:$J$937),
IF($T602&gt;=DATEVALUE("10/1/20"&amp;RIGHT(BU$1,2)),NETWORKDAYS($T602,DATEVALUE("9/30/20"&amp;RIGHT(BV$1,2)),Holidays!$J$3:$J$937),"")))),"")/(NETWORKDAYS($T602,$U602,Holidays!$J$3:$J$937)),0))</f>
        <v/>
      </c>
      <c r="BW602" s="87" t="str">
        <f>IF($Q602="","",IFERROR(IF(OR(AND($T602&gt;=DATEVALUE("10/1/20"&amp;RIGHT(BV$1,2)),$T602&lt;=DATEVALUE("9/30/20"&amp;RIGHT(BW$1,2))),AND($U602&gt;=DATEVALUE("10/1/20"&amp;RIGHT(BV$1,2)),$U602&lt;=DATEVALUE("9/30/20"&amp;RIGHT(BW$1,2))),AND($T602&lt;=DATEVALUE("10/1/20"&amp;RIGHT(BV$1,2)),$U602&gt;=DATEVALUE("9/30/20"&amp;RIGHT(BW$1,2)))),
IF(AND($T602&gt;=DATEVALUE("10/1/20"&amp;RIGHT(BV$1,2)),$U602&lt;=DATEVALUE("9/30/20"&amp;RIGHT(BW$1,2))),NETWORKDAYS($T602,$U602,Holidays!$J$3:$J$937),
IF(AND($T602&lt;DATEVALUE("10/1/20"&amp;RIGHT(BV$1,2)),$U602&lt;=DATEVALUE("9/30/20"&amp;RIGHT(BW$1,2))),NETWORKDAYS(DATEVALUE("10/1/20"&amp;RIGHT(BV$1,2)),$U602,Holidays!$J$3:$J$937),
IF($T602&lt;DATEVALUE("10/1/20"&amp;RIGHT(BV$1,2)),NETWORKDAYS(DATEVALUE("10/1/20"&amp;RIGHT(BV$1,2)),DATEVALUE("9/30/20"&amp;RIGHT(BW$1,2)),Holidays!$J$3:$J$937),
IF($T602&gt;=DATEVALUE("10/1/20"&amp;RIGHT(BV$1,2)),NETWORKDAYS($T602,DATEVALUE("9/30/20"&amp;RIGHT(BW$1,2)),Holidays!$J$3:$J$937),"")))),"")/(NETWORKDAYS($T602,$U602,Holidays!$J$3:$J$937)),0))</f>
        <v/>
      </c>
      <c r="BX602" s="87" t="str">
        <f>IF($Q602="","",IFERROR(IF(OR(AND($T602&gt;=DATEVALUE("10/1/20"&amp;RIGHT(BW$1,2)),$T602&lt;=DATEVALUE("9/30/20"&amp;RIGHT(BX$1,2))),AND($U602&gt;=DATEVALUE("10/1/20"&amp;RIGHT(BW$1,2)),$U602&lt;=DATEVALUE("9/30/20"&amp;RIGHT(BX$1,2))),AND($T602&lt;=DATEVALUE("10/1/20"&amp;RIGHT(BW$1,2)),$U602&gt;=DATEVALUE("9/30/20"&amp;RIGHT(BX$1,2)))),
IF(AND($T602&gt;=DATEVALUE("10/1/20"&amp;RIGHT(BW$1,2)),$U602&lt;=DATEVALUE("9/30/20"&amp;RIGHT(BX$1,2))),NETWORKDAYS($T602,$U602,Holidays!$J$3:$J$937),
IF(AND($T602&lt;DATEVALUE("10/1/20"&amp;RIGHT(BW$1,2)),$U602&lt;=DATEVALUE("9/30/20"&amp;RIGHT(BX$1,2))),NETWORKDAYS(DATEVALUE("10/1/20"&amp;RIGHT(BW$1,2)),$U602,Holidays!$J$3:$J$937),
IF($T602&lt;DATEVALUE("10/1/20"&amp;RIGHT(BW$1,2)),NETWORKDAYS(DATEVALUE("10/1/20"&amp;RIGHT(BW$1,2)),DATEVALUE("9/30/20"&amp;RIGHT(BX$1,2)),Holidays!$J$3:$J$937),
IF($T602&gt;=DATEVALUE("10/1/20"&amp;RIGHT(BW$1,2)),NETWORKDAYS($T602,DATEVALUE("9/30/20"&amp;RIGHT(BX$1,2)),Holidays!$J$3:$J$937),"")))),"")/(NETWORKDAYS($T602,$U602,Holidays!$J$3:$J$937)),0))</f>
        <v/>
      </c>
      <c r="BY602" s="87" t="str">
        <f>IF($Q602="","",IFERROR(IF(OR(AND($T602&gt;=DATEVALUE("10/1/20"&amp;RIGHT(BX$1,2)),$T602&lt;=DATEVALUE("9/30/20"&amp;RIGHT(BY$1,2))),AND($U602&gt;=DATEVALUE("10/1/20"&amp;RIGHT(BX$1,2)),$U602&lt;=DATEVALUE("9/30/20"&amp;RIGHT(BY$1,2))),AND($T602&lt;=DATEVALUE("10/1/20"&amp;RIGHT(BX$1,2)),$U602&gt;=DATEVALUE("9/30/20"&amp;RIGHT(BY$1,2)))),
IF(AND($T602&gt;=DATEVALUE("10/1/20"&amp;RIGHT(BX$1,2)),$U602&lt;=DATEVALUE("9/30/20"&amp;RIGHT(BY$1,2))),NETWORKDAYS($T602,$U602,Holidays!$J$3:$J$937),
IF(AND($T602&lt;DATEVALUE("10/1/20"&amp;RIGHT(BX$1,2)),$U602&lt;=DATEVALUE("9/30/20"&amp;RIGHT(BY$1,2))),NETWORKDAYS(DATEVALUE("10/1/20"&amp;RIGHT(BX$1,2)),$U602,Holidays!$J$3:$J$937),
IF($T602&lt;DATEVALUE("10/1/20"&amp;RIGHT(BX$1,2)),NETWORKDAYS(DATEVALUE("10/1/20"&amp;RIGHT(BX$1,2)),DATEVALUE("9/30/20"&amp;RIGHT(BY$1,2)),Holidays!$J$3:$J$937),
IF($T602&gt;=DATEVALUE("10/1/20"&amp;RIGHT(BX$1,2)),NETWORKDAYS($T602,DATEVALUE("9/30/20"&amp;RIGHT(BY$1,2)),Holidays!$J$3:$J$937),"")))),"")/(NETWORKDAYS($T602,$U602,Holidays!$J$3:$J$937)),0))</f>
        <v/>
      </c>
      <c r="BZ602" s="87" t="str">
        <f>IF($Q602="","",IFERROR(IF(OR(AND($T602&gt;=DATEVALUE("10/1/20"&amp;RIGHT(BY$1,2)),$T602&lt;=DATEVALUE("9/30/20"&amp;RIGHT(BZ$1,2))),AND($U602&gt;=DATEVALUE("10/1/20"&amp;RIGHT(BY$1,2)),$U602&lt;=DATEVALUE("9/30/20"&amp;RIGHT(BZ$1,2))),AND($T602&lt;=DATEVALUE("10/1/20"&amp;RIGHT(BY$1,2)),$U602&gt;=DATEVALUE("9/30/20"&amp;RIGHT(BZ$1,2)))),
IF(AND($T602&gt;=DATEVALUE("10/1/20"&amp;RIGHT(BY$1,2)),$U602&lt;=DATEVALUE("9/30/20"&amp;RIGHT(BZ$1,2))),NETWORKDAYS($T602,$U602,Holidays!$J$3:$J$937),
IF(AND($T602&lt;DATEVALUE("10/1/20"&amp;RIGHT(BY$1,2)),$U602&lt;=DATEVALUE("9/30/20"&amp;RIGHT(BZ$1,2))),NETWORKDAYS(DATEVALUE("10/1/20"&amp;RIGHT(BY$1,2)),$U602,Holidays!$J$3:$J$937),
IF($T602&lt;DATEVALUE("10/1/20"&amp;RIGHT(BY$1,2)),NETWORKDAYS(DATEVALUE("10/1/20"&amp;RIGHT(BY$1,2)),DATEVALUE("9/30/20"&amp;RIGHT(BZ$1,2)),Holidays!$J$3:$J$937),
IF($T602&gt;=DATEVALUE("10/1/20"&amp;RIGHT(BY$1,2)),NETWORKDAYS($T602,DATEVALUE("9/30/20"&amp;RIGHT(BZ$1,2)),Holidays!$J$3:$J$937),"")))),"")/(NETWORKDAYS($T602,$U602,Holidays!$J$3:$J$937)),0))</f>
        <v/>
      </c>
      <c r="CA602" s="87" t="str">
        <f>IF($Q602="","",IFERROR(IF(OR(AND($T602&gt;=DATEVALUE("10/1/20"&amp;RIGHT(BZ$1,2)),$T602&lt;=DATEVALUE("9/30/20"&amp;RIGHT(CA$1,2))),AND($U602&gt;=DATEVALUE("10/1/20"&amp;RIGHT(BZ$1,2)),$U602&lt;=DATEVALUE("9/30/20"&amp;RIGHT(CA$1,2))),AND($T602&lt;=DATEVALUE("10/1/20"&amp;RIGHT(BZ$1,2)),$U602&gt;=DATEVALUE("9/30/20"&amp;RIGHT(CA$1,2)))),
IF(AND($T602&gt;=DATEVALUE("10/1/20"&amp;RIGHT(BZ$1,2)),$U602&lt;=DATEVALUE("9/30/20"&amp;RIGHT(CA$1,2))),NETWORKDAYS($T602,$U602,Holidays!$J$3:$J$937),
IF(AND($T602&lt;DATEVALUE("10/1/20"&amp;RIGHT(BZ$1,2)),$U602&lt;=DATEVALUE("9/30/20"&amp;RIGHT(CA$1,2))),NETWORKDAYS(DATEVALUE("10/1/20"&amp;RIGHT(BZ$1,2)),$U602,Holidays!$J$3:$J$937),
IF($T602&lt;DATEVALUE("10/1/20"&amp;RIGHT(BZ$1,2)),NETWORKDAYS(DATEVALUE("10/1/20"&amp;RIGHT(BZ$1,2)),DATEVALUE("9/30/20"&amp;RIGHT(CA$1,2)),Holidays!$J$3:$J$937),
IF($T602&gt;=DATEVALUE("10/1/20"&amp;RIGHT(BZ$1,2)),NETWORKDAYS($T602,DATEVALUE("9/30/20"&amp;RIGHT(CA$1,2)),Holidays!$J$3:$J$937),"")))),"")/(NETWORKDAYS($T602,$U602,Holidays!$J$3:$J$937)),0))</f>
        <v/>
      </c>
      <c r="CB602" s="87" t="str">
        <f>IF($Q602="","",IFERROR(IF(OR(AND($T602&gt;=DATEVALUE("10/1/20"&amp;RIGHT(CA$1,2)),$T602&lt;=DATEVALUE("9/30/20"&amp;RIGHT(CB$1,2))),AND($U602&gt;=DATEVALUE("10/1/20"&amp;RIGHT(CA$1,2)),$U602&lt;=DATEVALUE("9/30/20"&amp;RIGHT(CB$1,2))),AND($T602&lt;=DATEVALUE("10/1/20"&amp;RIGHT(CA$1,2)),$U602&gt;=DATEVALUE("9/30/20"&amp;RIGHT(CB$1,2)))),
IF(AND($T602&gt;=DATEVALUE("10/1/20"&amp;RIGHT(CA$1,2)),$U602&lt;=DATEVALUE("9/30/20"&amp;RIGHT(CB$1,2))),NETWORKDAYS($T602,$U602,Holidays!$J$3:$J$937),
IF(AND($T602&lt;DATEVALUE("10/1/20"&amp;RIGHT(CA$1,2)),$U602&lt;=DATEVALUE("9/30/20"&amp;RIGHT(CB$1,2))),NETWORKDAYS(DATEVALUE("10/1/20"&amp;RIGHT(CA$1,2)),$U602,Holidays!$J$3:$J$937),
IF($T602&lt;DATEVALUE("10/1/20"&amp;RIGHT(CA$1,2)),NETWORKDAYS(DATEVALUE("10/1/20"&amp;RIGHT(CA$1,2)),DATEVALUE("9/30/20"&amp;RIGHT(CB$1,2)),Holidays!$J$3:$J$937),
IF($T602&gt;=DATEVALUE("10/1/20"&amp;RIGHT(CA$1,2)),NETWORKDAYS($T602,DATEVALUE("9/30/20"&amp;RIGHT(CB$1,2)),Holidays!$J$3:$J$937),"")))),"")/(NETWORKDAYS($T602,$U602,Holidays!$J$3:$J$937)),0))</f>
        <v/>
      </c>
    </row>
    <row r="603" spans="1:80">
      <c r="A603" s="97"/>
      <c r="B603" s="98" t="str">
        <f ca="1">IF(NOT($A603=""),OFFSET('WBS Reference &amp; User Procedure'!$A$1,MATCH($A603,'WBS Reference &amp; User Procedure'!$A:$A,0)-1,1),"")</f>
        <v/>
      </c>
      <c r="D603" s="97"/>
      <c r="I603" s="78"/>
      <c r="T603" s="104" t="str">
        <f>IF(NOT(Q603=""),IF(NOT($S603=""),$S603,#REF!),"")</f>
        <v/>
      </c>
      <c r="U603" s="104" t="str">
        <f>IF(NOT(Q603=""),WORKDAY(T603,Q603,Holidays!$J$3:$J$937),"")</f>
        <v/>
      </c>
      <c r="V603" s="104"/>
      <c r="W603" s="104"/>
      <c r="X603" s="101" t="str">
        <f t="shared" si="123"/>
        <v/>
      </c>
      <c r="AL603" s="87" t="str">
        <f t="shared" ca="1" si="120"/>
        <v/>
      </c>
      <c r="AN603" s="87" t="str">
        <f t="shared" ca="1" si="132"/>
        <v/>
      </c>
      <c r="AO603" s="87" t="str">
        <f t="shared" ca="1" si="132"/>
        <v/>
      </c>
      <c r="AP603" s="87" t="str">
        <f t="shared" ca="1" si="132"/>
        <v/>
      </c>
      <c r="AQ603" s="87" t="str">
        <f t="shared" ca="1" si="132"/>
        <v/>
      </c>
      <c r="AR603" s="87" t="str">
        <f t="shared" ca="1" si="132"/>
        <v/>
      </c>
      <c r="AS603" s="87" t="str">
        <f t="shared" ca="1" si="132"/>
        <v/>
      </c>
      <c r="AT603" s="87" t="str">
        <f t="shared" ca="1" si="132"/>
        <v/>
      </c>
      <c r="AU603" s="87" t="str">
        <f t="shared" ca="1" si="132"/>
        <v/>
      </c>
      <c r="AV603" s="87" t="str">
        <f t="shared" ca="1" si="132"/>
        <v/>
      </c>
      <c r="AW603" s="87" t="str">
        <f t="shared" ca="1" si="132"/>
        <v/>
      </c>
      <c r="AX603" s="87" t="str">
        <f t="shared" ca="1" si="133"/>
        <v/>
      </c>
      <c r="AY603" s="87" t="str">
        <f t="shared" ca="1" si="133"/>
        <v/>
      </c>
      <c r="AZ603" s="87" t="str">
        <f t="shared" ca="1" si="133"/>
        <v/>
      </c>
      <c r="BA603" s="87" t="str">
        <f t="shared" ca="1" si="133"/>
        <v/>
      </c>
      <c r="BB603" s="87" t="str">
        <f t="shared" ca="1" si="133"/>
        <v/>
      </c>
      <c r="BC603" s="87" t="str">
        <f t="shared" ca="1" si="133"/>
        <v/>
      </c>
      <c r="BD603" s="87" t="str">
        <f t="shared" ca="1" si="133"/>
        <v/>
      </c>
      <c r="BE603" s="87" t="str">
        <f t="shared" ca="1" si="133"/>
        <v/>
      </c>
      <c r="BF603" s="87" t="str">
        <f t="shared" ca="1" si="133"/>
        <v/>
      </c>
      <c r="BG603" s="87" t="str">
        <f t="shared" ca="1" si="133"/>
        <v/>
      </c>
      <c r="BI603" s="87" t="str">
        <f>IF($Q603="","",IFERROR(IF(OR(AND($T603&gt;=DATEVALUE("10/1/20"&amp;RIGHT(BH$1,2)),$T603&lt;=DATEVALUE("9/30/20"&amp;RIGHT(BI$1,2))),AND($U603&gt;=DATEVALUE("10/1/20"&amp;RIGHT(BH$1,2)),$U603&lt;=DATEVALUE("9/30/20"&amp;RIGHT(BI$1,2))),AND($T603&lt;=DATEVALUE("10/1/20"&amp;RIGHT(BH$1,2)),$U603&gt;=DATEVALUE("9/30/20"&amp;RIGHT(BI$1,2)))),
IF(AND($T603&gt;=DATEVALUE("10/1/20"&amp;RIGHT(BH$1,2)),$U603&lt;=DATEVALUE("9/30/20"&amp;RIGHT(BI$1,2))),NETWORKDAYS($T603,$U603,Holidays!$J$3:$J$937),
IF(AND($T603&lt;DATEVALUE("10/1/20"&amp;RIGHT(BH$1,2)),$U603&lt;=DATEVALUE("9/30/20"&amp;RIGHT(BI$1,2))),NETWORKDAYS(DATEVALUE("10/1/20"&amp;RIGHT(BH$1,2)),$U603,Holidays!$J$3:$J$937),
IF($T603&lt;DATEVALUE("10/1/20"&amp;RIGHT(BH$1,2)),NETWORKDAYS(DATEVALUE("10/1/20"&amp;RIGHT(BH$1,2)),DATEVALUE("9/30/20"&amp;RIGHT(BI$1,2)),Holidays!$J$3:$J$937),
IF($T603&gt;=DATEVALUE("10/1/20"&amp;RIGHT(BH$1,2)),NETWORKDAYS($T603,DATEVALUE("9/30/20"&amp;RIGHT(BI$1,2)),Holidays!$J$3:$J$937),"")))),"")/(NETWORKDAYS($T603,$U603,Holidays!$J$3:$J$937)),0))</f>
        <v/>
      </c>
      <c r="BJ603" s="87" t="str">
        <f>IF($Q603="","",IFERROR(IF(OR(AND($T603&gt;=DATEVALUE("10/1/20"&amp;RIGHT(BI$1,2)),$T603&lt;=DATEVALUE("9/30/20"&amp;RIGHT(BJ$1,2))),AND($U603&gt;=DATEVALUE("10/1/20"&amp;RIGHT(BI$1,2)),$U603&lt;=DATEVALUE("9/30/20"&amp;RIGHT(BJ$1,2))),AND($T603&lt;=DATEVALUE("10/1/20"&amp;RIGHT(BI$1,2)),$U603&gt;=DATEVALUE("9/30/20"&amp;RIGHT(BJ$1,2)))),
IF(AND($T603&gt;=DATEVALUE("10/1/20"&amp;RIGHT(BI$1,2)),$U603&lt;=DATEVALUE("9/30/20"&amp;RIGHT(BJ$1,2))),NETWORKDAYS($T603,$U603,Holidays!$J$3:$J$937),
IF(AND($T603&lt;DATEVALUE("10/1/20"&amp;RIGHT(BI$1,2)),$U603&lt;=DATEVALUE("9/30/20"&amp;RIGHT(BJ$1,2))),NETWORKDAYS(DATEVALUE("10/1/20"&amp;RIGHT(BI$1,2)),$U603,Holidays!$J$3:$J$937),
IF($T603&lt;DATEVALUE("10/1/20"&amp;RIGHT(BI$1,2)),NETWORKDAYS(DATEVALUE("10/1/20"&amp;RIGHT(BI$1,2)),DATEVALUE("9/30/20"&amp;RIGHT(BJ$1,2)),Holidays!$J$3:$J$937),
IF($T603&gt;=DATEVALUE("10/1/20"&amp;RIGHT(BI$1,2)),NETWORKDAYS($T603,DATEVALUE("9/30/20"&amp;RIGHT(BJ$1,2)),Holidays!$J$3:$J$937),"")))),"")/(NETWORKDAYS($T603,$U603,Holidays!$J$3:$J$937)),0))</f>
        <v/>
      </c>
      <c r="BK603" s="87" t="str">
        <f>IF($Q603="","",IFERROR(IF(OR(AND($T603&gt;=DATEVALUE("10/1/20"&amp;RIGHT(BJ$1,2)),$T603&lt;=DATEVALUE("9/30/20"&amp;RIGHT(BK$1,2))),AND($U603&gt;=DATEVALUE("10/1/20"&amp;RIGHT(BJ$1,2)),$U603&lt;=DATEVALUE("9/30/20"&amp;RIGHT(BK$1,2))),AND($T603&lt;=DATEVALUE("10/1/20"&amp;RIGHT(BJ$1,2)),$U603&gt;=DATEVALUE("9/30/20"&amp;RIGHT(BK$1,2)))),
IF(AND($T603&gt;=DATEVALUE("10/1/20"&amp;RIGHT(BJ$1,2)),$U603&lt;=DATEVALUE("9/30/20"&amp;RIGHT(BK$1,2))),NETWORKDAYS($T603,$U603,Holidays!$J$3:$J$937),
IF(AND($T603&lt;DATEVALUE("10/1/20"&amp;RIGHT(BJ$1,2)),$U603&lt;=DATEVALUE("9/30/20"&amp;RIGHT(BK$1,2))),NETWORKDAYS(DATEVALUE("10/1/20"&amp;RIGHT(BJ$1,2)),$U603,Holidays!$J$3:$J$937),
IF($T603&lt;DATEVALUE("10/1/20"&amp;RIGHT(BJ$1,2)),NETWORKDAYS(DATEVALUE("10/1/20"&amp;RIGHT(BJ$1,2)),DATEVALUE("9/30/20"&amp;RIGHT(BK$1,2)),Holidays!$J$3:$J$937),
IF($T603&gt;=DATEVALUE("10/1/20"&amp;RIGHT(BJ$1,2)),NETWORKDAYS($T603,DATEVALUE("9/30/20"&amp;RIGHT(BK$1,2)),Holidays!$J$3:$J$937),"")))),"")/(NETWORKDAYS($T603,$U603,Holidays!$J$3:$J$937)),0))</f>
        <v/>
      </c>
      <c r="BL603" s="87" t="str">
        <f>IF($Q603="","",IFERROR(IF(OR(AND($T603&gt;=DATEVALUE("10/1/20"&amp;RIGHT(BK$1,2)),$T603&lt;=DATEVALUE("9/30/20"&amp;RIGHT(BL$1,2))),AND($U603&gt;=DATEVALUE("10/1/20"&amp;RIGHT(BK$1,2)),$U603&lt;=DATEVALUE("9/30/20"&amp;RIGHT(BL$1,2))),AND($T603&lt;=DATEVALUE("10/1/20"&amp;RIGHT(BK$1,2)),$U603&gt;=DATEVALUE("9/30/20"&amp;RIGHT(BL$1,2)))),
IF(AND($T603&gt;=DATEVALUE("10/1/20"&amp;RIGHT(BK$1,2)),$U603&lt;=DATEVALUE("9/30/20"&amp;RIGHT(BL$1,2))),NETWORKDAYS($T603,$U603,Holidays!$J$3:$J$937),
IF(AND($T603&lt;DATEVALUE("10/1/20"&amp;RIGHT(BK$1,2)),$U603&lt;=DATEVALUE("9/30/20"&amp;RIGHT(BL$1,2))),NETWORKDAYS(DATEVALUE("10/1/20"&amp;RIGHT(BK$1,2)),$U603,Holidays!$J$3:$J$937),
IF($T603&lt;DATEVALUE("10/1/20"&amp;RIGHT(BK$1,2)),NETWORKDAYS(DATEVALUE("10/1/20"&amp;RIGHT(BK$1,2)),DATEVALUE("9/30/20"&amp;RIGHT(BL$1,2)),Holidays!$J$3:$J$937),
IF($T603&gt;=DATEVALUE("10/1/20"&amp;RIGHT(BK$1,2)),NETWORKDAYS($T603,DATEVALUE("9/30/20"&amp;RIGHT(BL$1,2)),Holidays!$J$3:$J$937),"")))),"")/(NETWORKDAYS($T603,$U603,Holidays!$J$3:$J$937)),0))</f>
        <v/>
      </c>
      <c r="BM603" s="87" t="str">
        <f>IF($Q603="","",IFERROR(IF(OR(AND($T603&gt;=DATEVALUE("10/1/20"&amp;RIGHT(BL$1,2)),$T603&lt;=DATEVALUE("9/30/20"&amp;RIGHT(BM$1,2))),AND($U603&gt;=DATEVALUE("10/1/20"&amp;RIGHT(BL$1,2)),$U603&lt;=DATEVALUE("9/30/20"&amp;RIGHT(BM$1,2))),AND($T603&lt;=DATEVALUE("10/1/20"&amp;RIGHT(BL$1,2)),$U603&gt;=DATEVALUE("9/30/20"&amp;RIGHT(BM$1,2)))),
IF(AND($T603&gt;=DATEVALUE("10/1/20"&amp;RIGHT(BL$1,2)),$U603&lt;=DATEVALUE("9/30/20"&amp;RIGHT(BM$1,2))),NETWORKDAYS($T603,$U603,Holidays!$J$3:$J$937),
IF(AND($T603&lt;DATEVALUE("10/1/20"&amp;RIGHT(BL$1,2)),$U603&lt;=DATEVALUE("9/30/20"&amp;RIGHT(BM$1,2))),NETWORKDAYS(DATEVALUE("10/1/20"&amp;RIGHT(BL$1,2)),$U603,Holidays!$J$3:$J$937),
IF($T603&lt;DATEVALUE("10/1/20"&amp;RIGHT(BL$1,2)),NETWORKDAYS(DATEVALUE("10/1/20"&amp;RIGHT(BL$1,2)),DATEVALUE("9/30/20"&amp;RIGHT(BM$1,2)),Holidays!$J$3:$J$937),
IF($T603&gt;=DATEVALUE("10/1/20"&amp;RIGHT(BL$1,2)),NETWORKDAYS($T603,DATEVALUE("9/30/20"&amp;RIGHT(BM$1,2)),Holidays!$J$3:$J$937),"")))),"")/(NETWORKDAYS($T603,$U603,Holidays!$J$3:$J$937)),0))</f>
        <v/>
      </c>
      <c r="BN603" s="87" t="str">
        <f>IF($Q603="","",IFERROR(IF(OR(AND($T603&gt;=DATEVALUE("10/1/20"&amp;RIGHT(BM$1,2)),$T603&lt;=DATEVALUE("9/30/20"&amp;RIGHT(BN$1,2))),AND($U603&gt;=DATEVALUE("10/1/20"&amp;RIGHT(BM$1,2)),$U603&lt;=DATEVALUE("9/30/20"&amp;RIGHT(BN$1,2))),AND($T603&lt;=DATEVALUE("10/1/20"&amp;RIGHT(BM$1,2)),$U603&gt;=DATEVALUE("9/30/20"&amp;RIGHT(BN$1,2)))),
IF(AND($T603&gt;=DATEVALUE("10/1/20"&amp;RIGHT(BM$1,2)),$U603&lt;=DATEVALUE("9/30/20"&amp;RIGHT(BN$1,2))),NETWORKDAYS($T603,$U603,Holidays!$J$3:$J$937),
IF(AND($T603&lt;DATEVALUE("10/1/20"&amp;RIGHT(BM$1,2)),$U603&lt;=DATEVALUE("9/30/20"&amp;RIGHT(BN$1,2))),NETWORKDAYS(DATEVALUE("10/1/20"&amp;RIGHT(BM$1,2)),$U603,Holidays!$J$3:$J$937),
IF($T603&lt;DATEVALUE("10/1/20"&amp;RIGHT(BM$1,2)),NETWORKDAYS(DATEVALUE("10/1/20"&amp;RIGHT(BM$1,2)),DATEVALUE("9/30/20"&amp;RIGHT(BN$1,2)),Holidays!$J$3:$J$937),
IF($T603&gt;=DATEVALUE("10/1/20"&amp;RIGHT(BM$1,2)),NETWORKDAYS($T603,DATEVALUE("9/30/20"&amp;RIGHT(BN$1,2)),Holidays!$J$3:$J$937),"")))),"")/(NETWORKDAYS($T603,$U603,Holidays!$J$3:$J$937)),0))</f>
        <v/>
      </c>
      <c r="BO603" s="87" t="str">
        <f>IF($Q603="","",IFERROR(IF(OR(AND($T603&gt;=DATEVALUE("10/1/20"&amp;RIGHT(BN$1,2)),$T603&lt;=DATEVALUE("9/30/20"&amp;RIGHT(BO$1,2))),AND($U603&gt;=DATEVALUE("10/1/20"&amp;RIGHT(BN$1,2)),$U603&lt;=DATEVALUE("9/30/20"&amp;RIGHT(BO$1,2))),AND($T603&lt;=DATEVALUE("10/1/20"&amp;RIGHT(BN$1,2)),$U603&gt;=DATEVALUE("9/30/20"&amp;RIGHT(BO$1,2)))),
IF(AND($T603&gt;=DATEVALUE("10/1/20"&amp;RIGHT(BN$1,2)),$U603&lt;=DATEVALUE("9/30/20"&amp;RIGHT(BO$1,2))),NETWORKDAYS($T603,$U603,Holidays!$J$3:$J$937),
IF(AND($T603&lt;DATEVALUE("10/1/20"&amp;RIGHT(BN$1,2)),$U603&lt;=DATEVALUE("9/30/20"&amp;RIGHT(BO$1,2))),NETWORKDAYS(DATEVALUE("10/1/20"&amp;RIGHT(BN$1,2)),$U603,Holidays!$J$3:$J$937),
IF($T603&lt;DATEVALUE("10/1/20"&amp;RIGHT(BN$1,2)),NETWORKDAYS(DATEVALUE("10/1/20"&amp;RIGHT(BN$1,2)),DATEVALUE("9/30/20"&amp;RIGHT(BO$1,2)),Holidays!$J$3:$J$937),
IF($T603&gt;=DATEVALUE("10/1/20"&amp;RIGHT(BN$1,2)),NETWORKDAYS($T603,DATEVALUE("9/30/20"&amp;RIGHT(BO$1,2)),Holidays!$J$3:$J$937),"")))),"")/(NETWORKDAYS($T603,$U603,Holidays!$J$3:$J$937)),0))</f>
        <v/>
      </c>
      <c r="BP603" s="87" t="str">
        <f>IF($Q603="","",IFERROR(IF(OR(AND($T603&gt;=DATEVALUE("10/1/20"&amp;RIGHT(BO$1,2)),$T603&lt;=DATEVALUE("9/30/20"&amp;RIGHT(BP$1,2))),AND($U603&gt;=DATEVALUE("10/1/20"&amp;RIGHT(BO$1,2)),$U603&lt;=DATEVALUE("9/30/20"&amp;RIGHT(BP$1,2))),AND($T603&lt;=DATEVALUE("10/1/20"&amp;RIGHT(BO$1,2)),$U603&gt;=DATEVALUE("9/30/20"&amp;RIGHT(BP$1,2)))),
IF(AND($T603&gt;=DATEVALUE("10/1/20"&amp;RIGHT(BO$1,2)),$U603&lt;=DATEVALUE("9/30/20"&amp;RIGHT(BP$1,2))),NETWORKDAYS($T603,$U603,Holidays!$J$3:$J$937),
IF(AND($T603&lt;DATEVALUE("10/1/20"&amp;RIGHT(BO$1,2)),$U603&lt;=DATEVALUE("9/30/20"&amp;RIGHT(BP$1,2))),NETWORKDAYS(DATEVALUE("10/1/20"&amp;RIGHT(BO$1,2)),$U603,Holidays!$J$3:$J$937),
IF($T603&lt;DATEVALUE("10/1/20"&amp;RIGHT(BO$1,2)),NETWORKDAYS(DATEVALUE("10/1/20"&amp;RIGHT(BO$1,2)),DATEVALUE("9/30/20"&amp;RIGHT(BP$1,2)),Holidays!$J$3:$J$937),
IF($T603&gt;=DATEVALUE("10/1/20"&amp;RIGHT(BO$1,2)),NETWORKDAYS($T603,DATEVALUE("9/30/20"&amp;RIGHT(BP$1,2)),Holidays!$J$3:$J$937),"")))),"")/(NETWORKDAYS($T603,$U603,Holidays!$J$3:$J$937)),0))</f>
        <v/>
      </c>
      <c r="BQ603" s="87" t="str">
        <f>IF($Q603="","",IFERROR(IF(OR(AND($T603&gt;=DATEVALUE("10/1/20"&amp;RIGHT(BP$1,2)),$T603&lt;=DATEVALUE("9/30/20"&amp;RIGHT(BQ$1,2))),AND($U603&gt;=DATEVALUE("10/1/20"&amp;RIGHT(BP$1,2)),$U603&lt;=DATEVALUE("9/30/20"&amp;RIGHT(BQ$1,2))),AND($T603&lt;=DATEVALUE("10/1/20"&amp;RIGHT(BP$1,2)),$U603&gt;=DATEVALUE("9/30/20"&amp;RIGHT(BQ$1,2)))),
IF(AND($T603&gt;=DATEVALUE("10/1/20"&amp;RIGHT(BP$1,2)),$U603&lt;=DATEVALUE("9/30/20"&amp;RIGHT(BQ$1,2))),NETWORKDAYS($T603,$U603,Holidays!$J$3:$J$937),
IF(AND($T603&lt;DATEVALUE("10/1/20"&amp;RIGHT(BP$1,2)),$U603&lt;=DATEVALUE("9/30/20"&amp;RIGHT(BQ$1,2))),NETWORKDAYS(DATEVALUE("10/1/20"&amp;RIGHT(BP$1,2)),$U603,Holidays!$J$3:$J$937),
IF($T603&lt;DATEVALUE("10/1/20"&amp;RIGHT(BP$1,2)),NETWORKDAYS(DATEVALUE("10/1/20"&amp;RIGHT(BP$1,2)),DATEVALUE("9/30/20"&amp;RIGHT(BQ$1,2)),Holidays!$J$3:$J$937),
IF($T603&gt;=DATEVALUE("10/1/20"&amp;RIGHT(BP$1,2)),NETWORKDAYS($T603,DATEVALUE("9/30/20"&amp;RIGHT(BQ$1,2)),Holidays!$J$3:$J$937),"")))),"")/(NETWORKDAYS($T603,$U603,Holidays!$J$3:$J$937)),0))</f>
        <v/>
      </c>
      <c r="BR603" s="87" t="str">
        <f>IF($Q603="","",IFERROR(IF(OR(AND($T603&gt;=DATEVALUE("10/1/20"&amp;RIGHT(BQ$1,2)),$T603&lt;=DATEVALUE("9/30/20"&amp;RIGHT(BR$1,2))),AND($U603&gt;=DATEVALUE("10/1/20"&amp;RIGHT(BQ$1,2)),$U603&lt;=DATEVALUE("9/30/20"&amp;RIGHT(BR$1,2))),AND($T603&lt;=DATEVALUE("10/1/20"&amp;RIGHT(BQ$1,2)),$U603&gt;=DATEVALUE("9/30/20"&amp;RIGHT(BR$1,2)))),
IF(AND($T603&gt;=DATEVALUE("10/1/20"&amp;RIGHT(BQ$1,2)),$U603&lt;=DATEVALUE("9/30/20"&amp;RIGHT(BR$1,2))),NETWORKDAYS($T603,$U603,Holidays!$J$3:$J$937),
IF(AND($T603&lt;DATEVALUE("10/1/20"&amp;RIGHT(BQ$1,2)),$U603&lt;=DATEVALUE("9/30/20"&amp;RIGHT(BR$1,2))),NETWORKDAYS(DATEVALUE("10/1/20"&amp;RIGHT(BQ$1,2)),$U603,Holidays!$J$3:$J$937),
IF($T603&lt;DATEVALUE("10/1/20"&amp;RIGHT(BQ$1,2)),NETWORKDAYS(DATEVALUE("10/1/20"&amp;RIGHT(BQ$1,2)),DATEVALUE("9/30/20"&amp;RIGHT(BR$1,2)),Holidays!$J$3:$J$937),
IF($T603&gt;=DATEVALUE("10/1/20"&amp;RIGHT(BQ$1,2)),NETWORKDAYS($T603,DATEVALUE("9/30/20"&amp;RIGHT(BR$1,2)),Holidays!$J$3:$J$937),"")))),"")/(NETWORKDAYS($T603,$U603,Holidays!$J$3:$J$937)),0))</f>
        <v/>
      </c>
      <c r="BS603" s="87" t="str">
        <f>IF($Q603="","",IFERROR(IF(OR(AND($T603&gt;=DATEVALUE("10/1/20"&amp;RIGHT(BR$1,2)),$T603&lt;=DATEVALUE("9/30/20"&amp;RIGHT(BS$1,2))),AND($U603&gt;=DATEVALUE("10/1/20"&amp;RIGHT(BR$1,2)),$U603&lt;=DATEVALUE("9/30/20"&amp;RIGHT(BS$1,2))),AND($T603&lt;=DATEVALUE("10/1/20"&amp;RIGHT(BR$1,2)),$U603&gt;=DATEVALUE("9/30/20"&amp;RIGHT(BS$1,2)))),
IF(AND($T603&gt;=DATEVALUE("10/1/20"&amp;RIGHT(BR$1,2)),$U603&lt;=DATEVALUE("9/30/20"&amp;RIGHT(BS$1,2))),NETWORKDAYS($T603,$U603,Holidays!$J$3:$J$937),
IF(AND($T603&lt;DATEVALUE("10/1/20"&amp;RIGHT(BR$1,2)),$U603&lt;=DATEVALUE("9/30/20"&amp;RIGHT(BS$1,2))),NETWORKDAYS(DATEVALUE("10/1/20"&amp;RIGHT(BR$1,2)),$U603,Holidays!$J$3:$J$937),
IF($T603&lt;DATEVALUE("10/1/20"&amp;RIGHT(BR$1,2)),NETWORKDAYS(DATEVALUE("10/1/20"&amp;RIGHT(BR$1,2)),DATEVALUE("9/30/20"&amp;RIGHT(BS$1,2)),Holidays!$J$3:$J$937),
IF($T603&gt;=DATEVALUE("10/1/20"&amp;RIGHT(BR$1,2)),NETWORKDAYS($T603,DATEVALUE("9/30/20"&amp;RIGHT(BS$1,2)),Holidays!$J$3:$J$937),"")))),"")/(NETWORKDAYS($T603,$U603,Holidays!$J$3:$J$937)),0))</f>
        <v/>
      </c>
      <c r="BT603" s="87" t="str">
        <f>IF($Q603="","",IFERROR(IF(OR(AND($T603&gt;=DATEVALUE("10/1/20"&amp;RIGHT(BS$1,2)),$T603&lt;=DATEVALUE("9/30/20"&amp;RIGHT(BT$1,2))),AND($U603&gt;=DATEVALUE("10/1/20"&amp;RIGHT(BS$1,2)),$U603&lt;=DATEVALUE("9/30/20"&amp;RIGHT(BT$1,2))),AND($T603&lt;=DATEVALUE("10/1/20"&amp;RIGHT(BS$1,2)),$U603&gt;=DATEVALUE("9/30/20"&amp;RIGHT(BT$1,2)))),
IF(AND($T603&gt;=DATEVALUE("10/1/20"&amp;RIGHT(BS$1,2)),$U603&lt;=DATEVALUE("9/30/20"&amp;RIGHT(BT$1,2))),NETWORKDAYS($T603,$U603,Holidays!$J$3:$J$937),
IF(AND($T603&lt;DATEVALUE("10/1/20"&amp;RIGHT(BS$1,2)),$U603&lt;=DATEVALUE("9/30/20"&amp;RIGHT(BT$1,2))),NETWORKDAYS(DATEVALUE("10/1/20"&amp;RIGHT(BS$1,2)),$U603,Holidays!$J$3:$J$937),
IF($T603&lt;DATEVALUE("10/1/20"&amp;RIGHT(BS$1,2)),NETWORKDAYS(DATEVALUE("10/1/20"&amp;RIGHT(BS$1,2)),DATEVALUE("9/30/20"&amp;RIGHT(BT$1,2)),Holidays!$J$3:$J$937),
IF($T603&gt;=DATEVALUE("10/1/20"&amp;RIGHT(BS$1,2)),NETWORKDAYS($T603,DATEVALUE("9/30/20"&amp;RIGHT(BT$1,2)),Holidays!$J$3:$J$937),"")))),"")/(NETWORKDAYS($T603,$U603,Holidays!$J$3:$J$937)),0))</f>
        <v/>
      </c>
      <c r="BU603" s="87" t="str">
        <f>IF($Q603="","",IFERROR(IF(OR(AND($T603&gt;=DATEVALUE("10/1/20"&amp;RIGHT(BT$1,2)),$T603&lt;=DATEVALUE("9/30/20"&amp;RIGHT(BU$1,2))),AND($U603&gt;=DATEVALUE("10/1/20"&amp;RIGHT(BT$1,2)),$U603&lt;=DATEVALUE("9/30/20"&amp;RIGHT(BU$1,2))),AND($T603&lt;=DATEVALUE("10/1/20"&amp;RIGHT(BT$1,2)),$U603&gt;=DATEVALUE("9/30/20"&amp;RIGHT(BU$1,2)))),
IF(AND($T603&gt;=DATEVALUE("10/1/20"&amp;RIGHT(BT$1,2)),$U603&lt;=DATEVALUE("9/30/20"&amp;RIGHT(BU$1,2))),NETWORKDAYS($T603,$U603,Holidays!$J$3:$J$937),
IF(AND($T603&lt;DATEVALUE("10/1/20"&amp;RIGHT(BT$1,2)),$U603&lt;=DATEVALUE("9/30/20"&amp;RIGHT(BU$1,2))),NETWORKDAYS(DATEVALUE("10/1/20"&amp;RIGHT(BT$1,2)),$U603,Holidays!$J$3:$J$937),
IF($T603&lt;DATEVALUE("10/1/20"&amp;RIGHT(BT$1,2)),NETWORKDAYS(DATEVALUE("10/1/20"&amp;RIGHT(BT$1,2)),DATEVALUE("9/30/20"&amp;RIGHT(BU$1,2)),Holidays!$J$3:$J$937),
IF($T603&gt;=DATEVALUE("10/1/20"&amp;RIGHT(BT$1,2)),NETWORKDAYS($T603,DATEVALUE("9/30/20"&amp;RIGHT(BU$1,2)),Holidays!$J$3:$J$937),"")))),"")/(NETWORKDAYS($T603,$U603,Holidays!$J$3:$J$937)),0))</f>
        <v/>
      </c>
      <c r="BV603" s="87" t="str">
        <f>IF($Q603="","",IFERROR(IF(OR(AND($T603&gt;=DATEVALUE("10/1/20"&amp;RIGHT(BU$1,2)),$T603&lt;=DATEVALUE("9/30/20"&amp;RIGHT(BV$1,2))),AND($U603&gt;=DATEVALUE("10/1/20"&amp;RIGHT(BU$1,2)),$U603&lt;=DATEVALUE("9/30/20"&amp;RIGHT(BV$1,2))),AND($T603&lt;=DATEVALUE("10/1/20"&amp;RIGHT(BU$1,2)),$U603&gt;=DATEVALUE("9/30/20"&amp;RIGHT(BV$1,2)))),
IF(AND($T603&gt;=DATEVALUE("10/1/20"&amp;RIGHT(BU$1,2)),$U603&lt;=DATEVALUE("9/30/20"&amp;RIGHT(BV$1,2))),NETWORKDAYS($T603,$U603,Holidays!$J$3:$J$937),
IF(AND($T603&lt;DATEVALUE("10/1/20"&amp;RIGHT(BU$1,2)),$U603&lt;=DATEVALUE("9/30/20"&amp;RIGHT(BV$1,2))),NETWORKDAYS(DATEVALUE("10/1/20"&amp;RIGHT(BU$1,2)),$U603,Holidays!$J$3:$J$937),
IF($T603&lt;DATEVALUE("10/1/20"&amp;RIGHT(BU$1,2)),NETWORKDAYS(DATEVALUE("10/1/20"&amp;RIGHT(BU$1,2)),DATEVALUE("9/30/20"&amp;RIGHT(BV$1,2)),Holidays!$J$3:$J$937),
IF($T603&gt;=DATEVALUE("10/1/20"&amp;RIGHT(BU$1,2)),NETWORKDAYS($T603,DATEVALUE("9/30/20"&amp;RIGHT(BV$1,2)),Holidays!$J$3:$J$937),"")))),"")/(NETWORKDAYS($T603,$U603,Holidays!$J$3:$J$937)),0))</f>
        <v/>
      </c>
      <c r="BW603" s="87" t="str">
        <f>IF($Q603="","",IFERROR(IF(OR(AND($T603&gt;=DATEVALUE("10/1/20"&amp;RIGHT(BV$1,2)),$T603&lt;=DATEVALUE("9/30/20"&amp;RIGHT(BW$1,2))),AND($U603&gt;=DATEVALUE("10/1/20"&amp;RIGHT(BV$1,2)),$U603&lt;=DATEVALUE("9/30/20"&amp;RIGHT(BW$1,2))),AND($T603&lt;=DATEVALUE("10/1/20"&amp;RIGHT(BV$1,2)),$U603&gt;=DATEVALUE("9/30/20"&amp;RIGHT(BW$1,2)))),
IF(AND($T603&gt;=DATEVALUE("10/1/20"&amp;RIGHT(BV$1,2)),$U603&lt;=DATEVALUE("9/30/20"&amp;RIGHT(BW$1,2))),NETWORKDAYS($T603,$U603,Holidays!$J$3:$J$937),
IF(AND($T603&lt;DATEVALUE("10/1/20"&amp;RIGHT(BV$1,2)),$U603&lt;=DATEVALUE("9/30/20"&amp;RIGHT(BW$1,2))),NETWORKDAYS(DATEVALUE("10/1/20"&amp;RIGHT(BV$1,2)),$U603,Holidays!$J$3:$J$937),
IF($T603&lt;DATEVALUE("10/1/20"&amp;RIGHT(BV$1,2)),NETWORKDAYS(DATEVALUE("10/1/20"&amp;RIGHT(BV$1,2)),DATEVALUE("9/30/20"&amp;RIGHT(BW$1,2)),Holidays!$J$3:$J$937),
IF($T603&gt;=DATEVALUE("10/1/20"&amp;RIGHT(BV$1,2)),NETWORKDAYS($T603,DATEVALUE("9/30/20"&amp;RIGHT(BW$1,2)),Holidays!$J$3:$J$937),"")))),"")/(NETWORKDAYS($T603,$U603,Holidays!$J$3:$J$937)),0))</f>
        <v/>
      </c>
      <c r="BX603" s="87" t="str">
        <f>IF($Q603="","",IFERROR(IF(OR(AND($T603&gt;=DATEVALUE("10/1/20"&amp;RIGHT(BW$1,2)),$T603&lt;=DATEVALUE("9/30/20"&amp;RIGHT(BX$1,2))),AND($U603&gt;=DATEVALUE("10/1/20"&amp;RIGHT(BW$1,2)),$U603&lt;=DATEVALUE("9/30/20"&amp;RIGHT(BX$1,2))),AND($T603&lt;=DATEVALUE("10/1/20"&amp;RIGHT(BW$1,2)),$U603&gt;=DATEVALUE("9/30/20"&amp;RIGHT(BX$1,2)))),
IF(AND($T603&gt;=DATEVALUE("10/1/20"&amp;RIGHT(BW$1,2)),$U603&lt;=DATEVALUE("9/30/20"&amp;RIGHT(BX$1,2))),NETWORKDAYS($T603,$U603,Holidays!$J$3:$J$937),
IF(AND($T603&lt;DATEVALUE("10/1/20"&amp;RIGHT(BW$1,2)),$U603&lt;=DATEVALUE("9/30/20"&amp;RIGHT(BX$1,2))),NETWORKDAYS(DATEVALUE("10/1/20"&amp;RIGHT(BW$1,2)),$U603,Holidays!$J$3:$J$937),
IF($T603&lt;DATEVALUE("10/1/20"&amp;RIGHT(BW$1,2)),NETWORKDAYS(DATEVALUE("10/1/20"&amp;RIGHT(BW$1,2)),DATEVALUE("9/30/20"&amp;RIGHT(BX$1,2)),Holidays!$J$3:$J$937),
IF($T603&gt;=DATEVALUE("10/1/20"&amp;RIGHT(BW$1,2)),NETWORKDAYS($T603,DATEVALUE("9/30/20"&amp;RIGHT(BX$1,2)),Holidays!$J$3:$J$937),"")))),"")/(NETWORKDAYS($T603,$U603,Holidays!$J$3:$J$937)),0))</f>
        <v/>
      </c>
      <c r="BY603" s="87" t="str">
        <f>IF($Q603="","",IFERROR(IF(OR(AND($T603&gt;=DATEVALUE("10/1/20"&amp;RIGHT(BX$1,2)),$T603&lt;=DATEVALUE("9/30/20"&amp;RIGHT(BY$1,2))),AND($U603&gt;=DATEVALUE("10/1/20"&amp;RIGHT(BX$1,2)),$U603&lt;=DATEVALUE("9/30/20"&amp;RIGHT(BY$1,2))),AND($T603&lt;=DATEVALUE("10/1/20"&amp;RIGHT(BX$1,2)),$U603&gt;=DATEVALUE("9/30/20"&amp;RIGHT(BY$1,2)))),
IF(AND($T603&gt;=DATEVALUE("10/1/20"&amp;RIGHT(BX$1,2)),$U603&lt;=DATEVALUE("9/30/20"&amp;RIGHT(BY$1,2))),NETWORKDAYS($T603,$U603,Holidays!$J$3:$J$937),
IF(AND($T603&lt;DATEVALUE("10/1/20"&amp;RIGHT(BX$1,2)),$U603&lt;=DATEVALUE("9/30/20"&amp;RIGHT(BY$1,2))),NETWORKDAYS(DATEVALUE("10/1/20"&amp;RIGHT(BX$1,2)),$U603,Holidays!$J$3:$J$937),
IF($T603&lt;DATEVALUE("10/1/20"&amp;RIGHT(BX$1,2)),NETWORKDAYS(DATEVALUE("10/1/20"&amp;RIGHT(BX$1,2)),DATEVALUE("9/30/20"&amp;RIGHT(BY$1,2)),Holidays!$J$3:$J$937),
IF($T603&gt;=DATEVALUE("10/1/20"&amp;RIGHT(BX$1,2)),NETWORKDAYS($T603,DATEVALUE("9/30/20"&amp;RIGHT(BY$1,2)),Holidays!$J$3:$J$937),"")))),"")/(NETWORKDAYS($T603,$U603,Holidays!$J$3:$J$937)),0))</f>
        <v/>
      </c>
      <c r="BZ603" s="87" t="str">
        <f>IF($Q603="","",IFERROR(IF(OR(AND($T603&gt;=DATEVALUE("10/1/20"&amp;RIGHT(BY$1,2)),$T603&lt;=DATEVALUE("9/30/20"&amp;RIGHT(BZ$1,2))),AND($U603&gt;=DATEVALUE("10/1/20"&amp;RIGHT(BY$1,2)),$U603&lt;=DATEVALUE("9/30/20"&amp;RIGHT(BZ$1,2))),AND($T603&lt;=DATEVALUE("10/1/20"&amp;RIGHT(BY$1,2)),$U603&gt;=DATEVALUE("9/30/20"&amp;RIGHT(BZ$1,2)))),
IF(AND($T603&gt;=DATEVALUE("10/1/20"&amp;RIGHT(BY$1,2)),$U603&lt;=DATEVALUE("9/30/20"&amp;RIGHT(BZ$1,2))),NETWORKDAYS($T603,$U603,Holidays!$J$3:$J$937),
IF(AND($T603&lt;DATEVALUE("10/1/20"&amp;RIGHT(BY$1,2)),$U603&lt;=DATEVALUE("9/30/20"&amp;RIGHT(BZ$1,2))),NETWORKDAYS(DATEVALUE("10/1/20"&amp;RIGHT(BY$1,2)),$U603,Holidays!$J$3:$J$937),
IF($T603&lt;DATEVALUE("10/1/20"&amp;RIGHT(BY$1,2)),NETWORKDAYS(DATEVALUE("10/1/20"&amp;RIGHT(BY$1,2)),DATEVALUE("9/30/20"&amp;RIGHT(BZ$1,2)),Holidays!$J$3:$J$937),
IF($T603&gt;=DATEVALUE("10/1/20"&amp;RIGHT(BY$1,2)),NETWORKDAYS($T603,DATEVALUE("9/30/20"&amp;RIGHT(BZ$1,2)),Holidays!$J$3:$J$937),"")))),"")/(NETWORKDAYS($T603,$U603,Holidays!$J$3:$J$937)),0))</f>
        <v/>
      </c>
      <c r="CA603" s="87" t="str">
        <f>IF($Q603="","",IFERROR(IF(OR(AND($T603&gt;=DATEVALUE("10/1/20"&amp;RIGHT(BZ$1,2)),$T603&lt;=DATEVALUE("9/30/20"&amp;RIGHT(CA$1,2))),AND($U603&gt;=DATEVALUE("10/1/20"&amp;RIGHT(BZ$1,2)),$U603&lt;=DATEVALUE("9/30/20"&amp;RIGHT(CA$1,2))),AND($T603&lt;=DATEVALUE("10/1/20"&amp;RIGHT(BZ$1,2)),$U603&gt;=DATEVALUE("9/30/20"&amp;RIGHT(CA$1,2)))),
IF(AND($T603&gt;=DATEVALUE("10/1/20"&amp;RIGHT(BZ$1,2)),$U603&lt;=DATEVALUE("9/30/20"&amp;RIGHT(CA$1,2))),NETWORKDAYS($T603,$U603,Holidays!$J$3:$J$937),
IF(AND($T603&lt;DATEVALUE("10/1/20"&amp;RIGHT(BZ$1,2)),$U603&lt;=DATEVALUE("9/30/20"&amp;RIGHT(CA$1,2))),NETWORKDAYS(DATEVALUE("10/1/20"&amp;RIGHT(BZ$1,2)),$U603,Holidays!$J$3:$J$937),
IF($T603&lt;DATEVALUE("10/1/20"&amp;RIGHT(BZ$1,2)),NETWORKDAYS(DATEVALUE("10/1/20"&amp;RIGHT(BZ$1,2)),DATEVALUE("9/30/20"&amp;RIGHT(CA$1,2)),Holidays!$J$3:$J$937),
IF($T603&gt;=DATEVALUE("10/1/20"&amp;RIGHT(BZ$1,2)),NETWORKDAYS($T603,DATEVALUE("9/30/20"&amp;RIGHT(CA$1,2)),Holidays!$J$3:$J$937),"")))),"")/(NETWORKDAYS($T603,$U603,Holidays!$J$3:$J$937)),0))</f>
        <v/>
      </c>
      <c r="CB603" s="87" t="str">
        <f>IF($Q603="","",IFERROR(IF(OR(AND($T603&gt;=DATEVALUE("10/1/20"&amp;RIGHT(CA$1,2)),$T603&lt;=DATEVALUE("9/30/20"&amp;RIGHT(CB$1,2))),AND($U603&gt;=DATEVALUE("10/1/20"&amp;RIGHT(CA$1,2)),$U603&lt;=DATEVALUE("9/30/20"&amp;RIGHT(CB$1,2))),AND($T603&lt;=DATEVALUE("10/1/20"&amp;RIGHT(CA$1,2)),$U603&gt;=DATEVALUE("9/30/20"&amp;RIGHT(CB$1,2)))),
IF(AND($T603&gt;=DATEVALUE("10/1/20"&amp;RIGHT(CA$1,2)),$U603&lt;=DATEVALUE("9/30/20"&amp;RIGHT(CB$1,2))),NETWORKDAYS($T603,$U603,Holidays!$J$3:$J$937),
IF(AND($T603&lt;DATEVALUE("10/1/20"&amp;RIGHT(CA$1,2)),$U603&lt;=DATEVALUE("9/30/20"&amp;RIGHT(CB$1,2))),NETWORKDAYS(DATEVALUE("10/1/20"&amp;RIGHT(CA$1,2)),$U603,Holidays!$J$3:$J$937),
IF($T603&lt;DATEVALUE("10/1/20"&amp;RIGHT(CA$1,2)),NETWORKDAYS(DATEVALUE("10/1/20"&amp;RIGHT(CA$1,2)),DATEVALUE("9/30/20"&amp;RIGHT(CB$1,2)),Holidays!$J$3:$J$937),
IF($T603&gt;=DATEVALUE("10/1/20"&amp;RIGHT(CA$1,2)),NETWORKDAYS($T603,DATEVALUE("9/30/20"&amp;RIGHT(CB$1,2)),Holidays!$J$3:$J$937),"")))),"")/(NETWORKDAYS($T603,$U603,Holidays!$J$3:$J$937)),0))</f>
        <v/>
      </c>
    </row>
    <row r="604" spans="1:80">
      <c r="A604" s="97"/>
      <c r="B604" s="98" t="str">
        <f ca="1">IF(NOT($A604=""),OFFSET('WBS Reference &amp; User Procedure'!$A$1,MATCH($A604,'WBS Reference &amp; User Procedure'!$A:$A,0)-1,1),"")</f>
        <v/>
      </c>
      <c r="D604" s="97"/>
      <c r="I604" s="78"/>
      <c r="T604" s="104" t="str">
        <f>IF(NOT(Q604=""),IF(NOT($S604=""),$S604,#REF!),"")</f>
        <v/>
      </c>
      <c r="U604" s="104" t="str">
        <f>IF(NOT(Q604=""),WORKDAY(T604,Q604,Holidays!$J$3:$J$937),"")</f>
        <v/>
      </c>
      <c r="V604" s="104"/>
      <c r="W604" s="104"/>
      <c r="X604" s="101" t="str">
        <f t="shared" si="123"/>
        <v/>
      </c>
      <c r="AL604" s="87" t="str">
        <f t="shared" ca="1" si="120"/>
        <v/>
      </c>
      <c r="AN604" s="87" t="str">
        <f t="shared" ca="1" si="132"/>
        <v/>
      </c>
      <c r="AO604" s="87" t="str">
        <f t="shared" ca="1" si="132"/>
        <v/>
      </c>
      <c r="AP604" s="87" t="str">
        <f t="shared" ca="1" si="132"/>
        <v/>
      </c>
      <c r="AQ604" s="87" t="str">
        <f t="shared" ca="1" si="132"/>
        <v/>
      </c>
      <c r="AR604" s="87" t="str">
        <f t="shared" ca="1" si="132"/>
        <v/>
      </c>
      <c r="AS604" s="87" t="str">
        <f t="shared" ca="1" si="132"/>
        <v/>
      </c>
      <c r="AT604" s="87" t="str">
        <f t="shared" ca="1" si="132"/>
        <v/>
      </c>
      <c r="AU604" s="87" t="str">
        <f t="shared" ca="1" si="132"/>
        <v/>
      </c>
      <c r="AV604" s="87" t="str">
        <f t="shared" ca="1" si="132"/>
        <v/>
      </c>
      <c r="AW604" s="87" t="str">
        <f t="shared" ca="1" si="132"/>
        <v/>
      </c>
      <c r="AX604" s="87" t="str">
        <f t="shared" ca="1" si="133"/>
        <v/>
      </c>
      <c r="AY604" s="87" t="str">
        <f t="shared" ca="1" si="133"/>
        <v/>
      </c>
      <c r="AZ604" s="87" t="str">
        <f t="shared" ca="1" si="133"/>
        <v/>
      </c>
      <c r="BA604" s="87" t="str">
        <f t="shared" ca="1" si="133"/>
        <v/>
      </c>
      <c r="BB604" s="87" t="str">
        <f t="shared" ca="1" si="133"/>
        <v/>
      </c>
      <c r="BC604" s="87" t="str">
        <f t="shared" ca="1" si="133"/>
        <v/>
      </c>
      <c r="BD604" s="87" t="str">
        <f t="shared" ca="1" si="133"/>
        <v/>
      </c>
      <c r="BE604" s="87" t="str">
        <f t="shared" ca="1" si="133"/>
        <v/>
      </c>
      <c r="BF604" s="87" t="str">
        <f t="shared" ca="1" si="133"/>
        <v/>
      </c>
      <c r="BG604" s="87" t="str">
        <f t="shared" ca="1" si="133"/>
        <v/>
      </c>
      <c r="BI604" s="87" t="str">
        <f>IF($Q604="","",IFERROR(IF(OR(AND($T604&gt;=DATEVALUE("10/1/20"&amp;RIGHT(BH$1,2)),$T604&lt;=DATEVALUE("9/30/20"&amp;RIGHT(BI$1,2))),AND($U604&gt;=DATEVALUE("10/1/20"&amp;RIGHT(BH$1,2)),$U604&lt;=DATEVALUE("9/30/20"&amp;RIGHT(BI$1,2))),AND($T604&lt;=DATEVALUE("10/1/20"&amp;RIGHT(BH$1,2)),$U604&gt;=DATEVALUE("9/30/20"&amp;RIGHT(BI$1,2)))),
IF(AND($T604&gt;=DATEVALUE("10/1/20"&amp;RIGHT(BH$1,2)),$U604&lt;=DATEVALUE("9/30/20"&amp;RIGHT(BI$1,2))),NETWORKDAYS($T604,$U604,Holidays!$J$3:$J$937),
IF(AND($T604&lt;DATEVALUE("10/1/20"&amp;RIGHT(BH$1,2)),$U604&lt;=DATEVALUE("9/30/20"&amp;RIGHT(BI$1,2))),NETWORKDAYS(DATEVALUE("10/1/20"&amp;RIGHT(BH$1,2)),$U604,Holidays!$J$3:$J$937),
IF($T604&lt;DATEVALUE("10/1/20"&amp;RIGHT(BH$1,2)),NETWORKDAYS(DATEVALUE("10/1/20"&amp;RIGHT(BH$1,2)),DATEVALUE("9/30/20"&amp;RIGHT(BI$1,2)),Holidays!$J$3:$J$937),
IF($T604&gt;=DATEVALUE("10/1/20"&amp;RIGHT(BH$1,2)),NETWORKDAYS($T604,DATEVALUE("9/30/20"&amp;RIGHT(BI$1,2)),Holidays!$J$3:$J$937),"")))),"")/(NETWORKDAYS($T604,$U604,Holidays!$J$3:$J$937)),0))</f>
        <v/>
      </c>
      <c r="BJ604" s="87" t="str">
        <f>IF($Q604="","",IFERROR(IF(OR(AND($T604&gt;=DATEVALUE("10/1/20"&amp;RIGHT(BI$1,2)),$T604&lt;=DATEVALUE("9/30/20"&amp;RIGHT(BJ$1,2))),AND($U604&gt;=DATEVALUE("10/1/20"&amp;RIGHT(BI$1,2)),$U604&lt;=DATEVALUE("9/30/20"&amp;RIGHT(BJ$1,2))),AND($T604&lt;=DATEVALUE("10/1/20"&amp;RIGHT(BI$1,2)),$U604&gt;=DATEVALUE("9/30/20"&amp;RIGHT(BJ$1,2)))),
IF(AND($T604&gt;=DATEVALUE("10/1/20"&amp;RIGHT(BI$1,2)),$U604&lt;=DATEVALUE("9/30/20"&amp;RIGHT(BJ$1,2))),NETWORKDAYS($T604,$U604,Holidays!$J$3:$J$937),
IF(AND($T604&lt;DATEVALUE("10/1/20"&amp;RIGHT(BI$1,2)),$U604&lt;=DATEVALUE("9/30/20"&amp;RIGHT(BJ$1,2))),NETWORKDAYS(DATEVALUE("10/1/20"&amp;RIGHT(BI$1,2)),$U604,Holidays!$J$3:$J$937),
IF($T604&lt;DATEVALUE("10/1/20"&amp;RIGHT(BI$1,2)),NETWORKDAYS(DATEVALUE("10/1/20"&amp;RIGHT(BI$1,2)),DATEVALUE("9/30/20"&amp;RIGHT(BJ$1,2)),Holidays!$J$3:$J$937),
IF($T604&gt;=DATEVALUE("10/1/20"&amp;RIGHT(BI$1,2)),NETWORKDAYS($T604,DATEVALUE("9/30/20"&amp;RIGHT(BJ$1,2)),Holidays!$J$3:$J$937),"")))),"")/(NETWORKDAYS($T604,$U604,Holidays!$J$3:$J$937)),0))</f>
        <v/>
      </c>
      <c r="BK604" s="87" t="str">
        <f>IF($Q604="","",IFERROR(IF(OR(AND($T604&gt;=DATEVALUE("10/1/20"&amp;RIGHT(BJ$1,2)),$T604&lt;=DATEVALUE("9/30/20"&amp;RIGHT(BK$1,2))),AND($U604&gt;=DATEVALUE("10/1/20"&amp;RIGHT(BJ$1,2)),$U604&lt;=DATEVALUE("9/30/20"&amp;RIGHT(BK$1,2))),AND($T604&lt;=DATEVALUE("10/1/20"&amp;RIGHT(BJ$1,2)),$U604&gt;=DATEVALUE("9/30/20"&amp;RIGHT(BK$1,2)))),
IF(AND($T604&gt;=DATEVALUE("10/1/20"&amp;RIGHT(BJ$1,2)),$U604&lt;=DATEVALUE("9/30/20"&amp;RIGHT(BK$1,2))),NETWORKDAYS($T604,$U604,Holidays!$J$3:$J$937),
IF(AND($T604&lt;DATEVALUE("10/1/20"&amp;RIGHT(BJ$1,2)),$U604&lt;=DATEVALUE("9/30/20"&amp;RIGHT(BK$1,2))),NETWORKDAYS(DATEVALUE("10/1/20"&amp;RIGHT(BJ$1,2)),$U604,Holidays!$J$3:$J$937),
IF($T604&lt;DATEVALUE("10/1/20"&amp;RIGHT(BJ$1,2)),NETWORKDAYS(DATEVALUE("10/1/20"&amp;RIGHT(BJ$1,2)),DATEVALUE("9/30/20"&amp;RIGHT(BK$1,2)),Holidays!$J$3:$J$937),
IF($T604&gt;=DATEVALUE("10/1/20"&amp;RIGHT(BJ$1,2)),NETWORKDAYS($T604,DATEVALUE("9/30/20"&amp;RIGHT(BK$1,2)),Holidays!$J$3:$J$937),"")))),"")/(NETWORKDAYS($T604,$U604,Holidays!$J$3:$J$937)),0))</f>
        <v/>
      </c>
      <c r="BL604" s="87" t="str">
        <f>IF($Q604="","",IFERROR(IF(OR(AND($T604&gt;=DATEVALUE("10/1/20"&amp;RIGHT(BK$1,2)),$T604&lt;=DATEVALUE("9/30/20"&amp;RIGHT(BL$1,2))),AND($U604&gt;=DATEVALUE("10/1/20"&amp;RIGHT(BK$1,2)),$U604&lt;=DATEVALUE("9/30/20"&amp;RIGHT(BL$1,2))),AND($T604&lt;=DATEVALUE("10/1/20"&amp;RIGHT(BK$1,2)),$U604&gt;=DATEVALUE("9/30/20"&amp;RIGHT(BL$1,2)))),
IF(AND($T604&gt;=DATEVALUE("10/1/20"&amp;RIGHT(BK$1,2)),$U604&lt;=DATEVALUE("9/30/20"&amp;RIGHT(BL$1,2))),NETWORKDAYS($T604,$U604,Holidays!$J$3:$J$937),
IF(AND($T604&lt;DATEVALUE("10/1/20"&amp;RIGHT(BK$1,2)),$U604&lt;=DATEVALUE("9/30/20"&amp;RIGHT(BL$1,2))),NETWORKDAYS(DATEVALUE("10/1/20"&amp;RIGHT(BK$1,2)),$U604,Holidays!$J$3:$J$937),
IF($T604&lt;DATEVALUE("10/1/20"&amp;RIGHT(BK$1,2)),NETWORKDAYS(DATEVALUE("10/1/20"&amp;RIGHT(BK$1,2)),DATEVALUE("9/30/20"&amp;RIGHT(BL$1,2)),Holidays!$J$3:$J$937),
IF($T604&gt;=DATEVALUE("10/1/20"&amp;RIGHT(BK$1,2)),NETWORKDAYS($T604,DATEVALUE("9/30/20"&amp;RIGHT(BL$1,2)),Holidays!$J$3:$J$937),"")))),"")/(NETWORKDAYS($T604,$U604,Holidays!$J$3:$J$937)),0))</f>
        <v/>
      </c>
      <c r="BM604" s="87" t="str">
        <f>IF($Q604="","",IFERROR(IF(OR(AND($T604&gt;=DATEVALUE("10/1/20"&amp;RIGHT(BL$1,2)),$T604&lt;=DATEVALUE("9/30/20"&amp;RIGHT(BM$1,2))),AND($U604&gt;=DATEVALUE("10/1/20"&amp;RIGHT(BL$1,2)),$U604&lt;=DATEVALUE("9/30/20"&amp;RIGHT(BM$1,2))),AND($T604&lt;=DATEVALUE("10/1/20"&amp;RIGHT(BL$1,2)),$U604&gt;=DATEVALUE("9/30/20"&amp;RIGHT(BM$1,2)))),
IF(AND($T604&gt;=DATEVALUE("10/1/20"&amp;RIGHT(BL$1,2)),$U604&lt;=DATEVALUE("9/30/20"&amp;RIGHT(BM$1,2))),NETWORKDAYS($T604,$U604,Holidays!$J$3:$J$937),
IF(AND($T604&lt;DATEVALUE("10/1/20"&amp;RIGHT(BL$1,2)),$U604&lt;=DATEVALUE("9/30/20"&amp;RIGHT(BM$1,2))),NETWORKDAYS(DATEVALUE("10/1/20"&amp;RIGHT(BL$1,2)),$U604,Holidays!$J$3:$J$937),
IF($T604&lt;DATEVALUE("10/1/20"&amp;RIGHT(BL$1,2)),NETWORKDAYS(DATEVALUE("10/1/20"&amp;RIGHT(BL$1,2)),DATEVALUE("9/30/20"&amp;RIGHT(BM$1,2)),Holidays!$J$3:$J$937),
IF($T604&gt;=DATEVALUE("10/1/20"&amp;RIGHT(BL$1,2)),NETWORKDAYS($T604,DATEVALUE("9/30/20"&amp;RIGHT(BM$1,2)),Holidays!$J$3:$J$937),"")))),"")/(NETWORKDAYS($T604,$U604,Holidays!$J$3:$J$937)),0))</f>
        <v/>
      </c>
      <c r="BN604" s="87" t="str">
        <f>IF($Q604="","",IFERROR(IF(OR(AND($T604&gt;=DATEVALUE("10/1/20"&amp;RIGHT(BM$1,2)),$T604&lt;=DATEVALUE("9/30/20"&amp;RIGHT(BN$1,2))),AND($U604&gt;=DATEVALUE("10/1/20"&amp;RIGHT(BM$1,2)),$U604&lt;=DATEVALUE("9/30/20"&amp;RIGHT(BN$1,2))),AND($T604&lt;=DATEVALUE("10/1/20"&amp;RIGHT(BM$1,2)),$U604&gt;=DATEVALUE("9/30/20"&amp;RIGHT(BN$1,2)))),
IF(AND($T604&gt;=DATEVALUE("10/1/20"&amp;RIGHT(BM$1,2)),$U604&lt;=DATEVALUE("9/30/20"&amp;RIGHT(BN$1,2))),NETWORKDAYS($T604,$U604,Holidays!$J$3:$J$937),
IF(AND($T604&lt;DATEVALUE("10/1/20"&amp;RIGHT(BM$1,2)),$U604&lt;=DATEVALUE("9/30/20"&amp;RIGHT(BN$1,2))),NETWORKDAYS(DATEVALUE("10/1/20"&amp;RIGHT(BM$1,2)),$U604,Holidays!$J$3:$J$937),
IF($T604&lt;DATEVALUE("10/1/20"&amp;RIGHT(BM$1,2)),NETWORKDAYS(DATEVALUE("10/1/20"&amp;RIGHT(BM$1,2)),DATEVALUE("9/30/20"&amp;RIGHT(BN$1,2)),Holidays!$J$3:$J$937),
IF($T604&gt;=DATEVALUE("10/1/20"&amp;RIGHT(BM$1,2)),NETWORKDAYS($T604,DATEVALUE("9/30/20"&amp;RIGHT(BN$1,2)),Holidays!$J$3:$J$937),"")))),"")/(NETWORKDAYS($T604,$U604,Holidays!$J$3:$J$937)),0))</f>
        <v/>
      </c>
      <c r="BO604" s="87" t="str">
        <f>IF($Q604="","",IFERROR(IF(OR(AND($T604&gt;=DATEVALUE("10/1/20"&amp;RIGHT(BN$1,2)),$T604&lt;=DATEVALUE("9/30/20"&amp;RIGHT(BO$1,2))),AND($U604&gt;=DATEVALUE("10/1/20"&amp;RIGHT(BN$1,2)),$U604&lt;=DATEVALUE("9/30/20"&amp;RIGHT(BO$1,2))),AND($T604&lt;=DATEVALUE("10/1/20"&amp;RIGHT(BN$1,2)),$U604&gt;=DATEVALUE("9/30/20"&amp;RIGHT(BO$1,2)))),
IF(AND($T604&gt;=DATEVALUE("10/1/20"&amp;RIGHT(BN$1,2)),$U604&lt;=DATEVALUE("9/30/20"&amp;RIGHT(BO$1,2))),NETWORKDAYS($T604,$U604,Holidays!$J$3:$J$937),
IF(AND($T604&lt;DATEVALUE("10/1/20"&amp;RIGHT(BN$1,2)),$U604&lt;=DATEVALUE("9/30/20"&amp;RIGHT(BO$1,2))),NETWORKDAYS(DATEVALUE("10/1/20"&amp;RIGHT(BN$1,2)),$U604,Holidays!$J$3:$J$937),
IF($T604&lt;DATEVALUE("10/1/20"&amp;RIGHT(BN$1,2)),NETWORKDAYS(DATEVALUE("10/1/20"&amp;RIGHT(BN$1,2)),DATEVALUE("9/30/20"&amp;RIGHT(BO$1,2)),Holidays!$J$3:$J$937),
IF($T604&gt;=DATEVALUE("10/1/20"&amp;RIGHT(BN$1,2)),NETWORKDAYS($T604,DATEVALUE("9/30/20"&amp;RIGHT(BO$1,2)),Holidays!$J$3:$J$937),"")))),"")/(NETWORKDAYS($T604,$U604,Holidays!$J$3:$J$937)),0))</f>
        <v/>
      </c>
      <c r="BP604" s="87" t="str">
        <f>IF($Q604="","",IFERROR(IF(OR(AND($T604&gt;=DATEVALUE("10/1/20"&amp;RIGHT(BO$1,2)),$T604&lt;=DATEVALUE("9/30/20"&amp;RIGHT(BP$1,2))),AND($U604&gt;=DATEVALUE("10/1/20"&amp;RIGHT(BO$1,2)),$U604&lt;=DATEVALUE("9/30/20"&amp;RIGHT(BP$1,2))),AND($T604&lt;=DATEVALUE("10/1/20"&amp;RIGHT(BO$1,2)),$U604&gt;=DATEVALUE("9/30/20"&amp;RIGHT(BP$1,2)))),
IF(AND($T604&gt;=DATEVALUE("10/1/20"&amp;RIGHT(BO$1,2)),$U604&lt;=DATEVALUE("9/30/20"&amp;RIGHT(BP$1,2))),NETWORKDAYS($T604,$U604,Holidays!$J$3:$J$937),
IF(AND($T604&lt;DATEVALUE("10/1/20"&amp;RIGHT(BO$1,2)),$U604&lt;=DATEVALUE("9/30/20"&amp;RIGHT(BP$1,2))),NETWORKDAYS(DATEVALUE("10/1/20"&amp;RIGHT(BO$1,2)),$U604,Holidays!$J$3:$J$937),
IF($T604&lt;DATEVALUE("10/1/20"&amp;RIGHT(BO$1,2)),NETWORKDAYS(DATEVALUE("10/1/20"&amp;RIGHT(BO$1,2)),DATEVALUE("9/30/20"&amp;RIGHT(BP$1,2)),Holidays!$J$3:$J$937),
IF($T604&gt;=DATEVALUE("10/1/20"&amp;RIGHT(BO$1,2)),NETWORKDAYS($T604,DATEVALUE("9/30/20"&amp;RIGHT(BP$1,2)),Holidays!$J$3:$J$937),"")))),"")/(NETWORKDAYS($T604,$U604,Holidays!$J$3:$J$937)),0))</f>
        <v/>
      </c>
      <c r="BQ604" s="87" t="str">
        <f>IF($Q604="","",IFERROR(IF(OR(AND($T604&gt;=DATEVALUE("10/1/20"&amp;RIGHT(BP$1,2)),$T604&lt;=DATEVALUE("9/30/20"&amp;RIGHT(BQ$1,2))),AND($U604&gt;=DATEVALUE("10/1/20"&amp;RIGHT(BP$1,2)),$U604&lt;=DATEVALUE("9/30/20"&amp;RIGHT(BQ$1,2))),AND($T604&lt;=DATEVALUE("10/1/20"&amp;RIGHT(BP$1,2)),$U604&gt;=DATEVALUE("9/30/20"&amp;RIGHT(BQ$1,2)))),
IF(AND($T604&gt;=DATEVALUE("10/1/20"&amp;RIGHT(BP$1,2)),$U604&lt;=DATEVALUE("9/30/20"&amp;RIGHT(BQ$1,2))),NETWORKDAYS($T604,$U604,Holidays!$J$3:$J$937),
IF(AND($T604&lt;DATEVALUE("10/1/20"&amp;RIGHT(BP$1,2)),$U604&lt;=DATEVALUE("9/30/20"&amp;RIGHT(BQ$1,2))),NETWORKDAYS(DATEVALUE("10/1/20"&amp;RIGHT(BP$1,2)),$U604,Holidays!$J$3:$J$937),
IF($T604&lt;DATEVALUE("10/1/20"&amp;RIGHT(BP$1,2)),NETWORKDAYS(DATEVALUE("10/1/20"&amp;RIGHT(BP$1,2)),DATEVALUE("9/30/20"&amp;RIGHT(BQ$1,2)),Holidays!$J$3:$J$937),
IF($T604&gt;=DATEVALUE("10/1/20"&amp;RIGHT(BP$1,2)),NETWORKDAYS($T604,DATEVALUE("9/30/20"&amp;RIGHT(BQ$1,2)),Holidays!$J$3:$J$937),"")))),"")/(NETWORKDAYS($T604,$U604,Holidays!$J$3:$J$937)),0))</f>
        <v/>
      </c>
      <c r="BR604" s="87" t="str">
        <f>IF($Q604="","",IFERROR(IF(OR(AND($T604&gt;=DATEVALUE("10/1/20"&amp;RIGHT(BQ$1,2)),$T604&lt;=DATEVALUE("9/30/20"&amp;RIGHT(BR$1,2))),AND($U604&gt;=DATEVALUE("10/1/20"&amp;RIGHT(BQ$1,2)),$U604&lt;=DATEVALUE("9/30/20"&amp;RIGHT(BR$1,2))),AND($T604&lt;=DATEVALUE("10/1/20"&amp;RIGHT(BQ$1,2)),$U604&gt;=DATEVALUE("9/30/20"&amp;RIGHT(BR$1,2)))),
IF(AND($T604&gt;=DATEVALUE("10/1/20"&amp;RIGHT(BQ$1,2)),$U604&lt;=DATEVALUE("9/30/20"&amp;RIGHT(BR$1,2))),NETWORKDAYS($T604,$U604,Holidays!$J$3:$J$937),
IF(AND($T604&lt;DATEVALUE("10/1/20"&amp;RIGHT(BQ$1,2)),$U604&lt;=DATEVALUE("9/30/20"&amp;RIGHT(BR$1,2))),NETWORKDAYS(DATEVALUE("10/1/20"&amp;RIGHT(BQ$1,2)),$U604,Holidays!$J$3:$J$937),
IF($T604&lt;DATEVALUE("10/1/20"&amp;RIGHT(BQ$1,2)),NETWORKDAYS(DATEVALUE("10/1/20"&amp;RIGHT(BQ$1,2)),DATEVALUE("9/30/20"&amp;RIGHT(BR$1,2)),Holidays!$J$3:$J$937),
IF($T604&gt;=DATEVALUE("10/1/20"&amp;RIGHT(BQ$1,2)),NETWORKDAYS($T604,DATEVALUE("9/30/20"&amp;RIGHT(BR$1,2)),Holidays!$J$3:$J$937),"")))),"")/(NETWORKDAYS($T604,$U604,Holidays!$J$3:$J$937)),0))</f>
        <v/>
      </c>
      <c r="BS604" s="87" t="str">
        <f>IF($Q604="","",IFERROR(IF(OR(AND($T604&gt;=DATEVALUE("10/1/20"&amp;RIGHT(BR$1,2)),$T604&lt;=DATEVALUE("9/30/20"&amp;RIGHT(BS$1,2))),AND($U604&gt;=DATEVALUE("10/1/20"&amp;RIGHT(BR$1,2)),$U604&lt;=DATEVALUE("9/30/20"&amp;RIGHT(BS$1,2))),AND($T604&lt;=DATEVALUE("10/1/20"&amp;RIGHT(BR$1,2)),$U604&gt;=DATEVALUE("9/30/20"&amp;RIGHT(BS$1,2)))),
IF(AND($T604&gt;=DATEVALUE("10/1/20"&amp;RIGHT(BR$1,2)),$U604&lt;=DATEVALUE("9/30/20"&amp;RIGHT(BS$1,2))),NETWORKDAYS($T604,$U604,Holidays!$J$3:$J$937),
IF(AND($T604&lt;DATEVALUE("10/1/20"&amp;RIGHT(BR$1,2)),$U604&lt;=DATEVALUE("9/30/20"&amp;RIGHT(BS$1,2))),NETWORKDAYS(DATEVALUE("10/1/20"&amp;RIGHT(BR$1,2)),$U604,Holidays!$J$3:$J$937),
IF($T604&lt;DATEVALUE("10/1/20"&amp;RIGHT(BR$1,2)),NETWORKDAYS(DATEVALUE("10/1/20"&amp;RIGHT(BR$1,2)),DATEVALUE("9/30/20"&amp;RIGHT(BS$1,2)),Holidays!$J$3:$J$937),
IF($T604&gt;=DATEVALUE("10/1/20"&amp;RIGHT(BR$1,2)),NETWORKDAYS($T604,DATEVALUE("9/30/20"&amp;RIGHT(BS$1,2)),Holidays!$J$3:$J$937),"")))),"")/(NETWORKDAYS($T604,$U604,Holidays!$J$3:$J$937)),0))</f>
        <v/>
      </c>
      <c r="BT604" s="87" t="str">
        <f>IF($Q604="","",IFERROR(IF(OR(AND($T604&gt;=DATEVALUE("10/1/20"&amp;RIGHT(BS$1,2)),$T604&lt;=DATEVALUE("9/30/20"&amp;RIGHT(BT$1,2))),AND($U604&gt;=DATEVALUE("10/1/20"&amp;RIGHT(BS$1,2)),$U604&lt;=DATEVALUE("9/30/20"&amp;RIGHT(BT$1,2))),AND($T604&lt;=DATEVALUE("10/1/20"&amp;RIGHT(BS$1,2)),$U604&gt;=DATEVALUE("9/30/20"&amp;RIGHT(BT$1,2)))),
IF(AND($T604&gt;=DATEVALUE("10/1/20"&amp;RIGHT(BS$1,2)),$U604&lt;=DATEVALUE("9/30/20"&amp;RIGHT(BT$1,2))),NETWORKDAYS($T604,$U604,Holidays!$J$3:$J$937),
IF(AND($T604&lt;DATEVALUE("10/1/20"&amp;RIGHT(BS$1,2)),$U604&lt;=DATEVALUE("9/30/20"&amp;RIGHT(BT$1,2))),NETWORKDAYS(DATEVALUE("10/1/20"&amp;RIGHT(BS$1,2)),$U604,Holidays!$J$3:$J$937),
IF($T604&lt;DATEVALUE("10/1/20"&amp;RIGHT(BS$1,2)),NETWORKDAYS(DATEVALUE("10/1/20"&amp;RIGHT(BS$1,2)),DATEVALUE("9/30/20"&amp;RIGHT(BT$1,2)),Holidays!$J$3:$J$937),
IF($T604&gt;=DATEVALUE("10/1/20"&amp;RIGHT(BS$1,2)),NETWORKDAYS($T604,DATEVALUE("9/30/20"&amp;RIGHT(BT$1,2)),Holidays!$J$3:$J$937),"")))),"")/(NETWORKDAYS($T604,$U604,Holidays!$J$3:$J$937)),0))</f>
        <v/>
      </c>
      <c r="BU604" s="87" t="str">
        <f>IF($Q604="","",IFERROR(IF(OR(AND($T604&gt;=DATEVALUE("10/1/20"&amp;RIGHT(BT$1,2)),$T604&lt;=DATEVALUE("9/30/20"&amp;RIGHT(BU$1,2))),AND($U604&gt;=DATEVALUE("10/1/20"&amp;RIGHT(BT$1,2)),$U604&lt;=DATEVALUE("9/30/20"&amp;RIGHT(BU$1,2))),AND($T604&lt;=DATEVALUE("10/1/20"&amp;RIGHT(BT$1,2)),$U604&gt;=DATEVALUE("9/30/20"&amp;RIGHT(BU$1,2)))),
IF(AND($T604&gt;=DATEVALUE("10/1/20"&amp;RIGHT(BT$1,2)),$U604&lt;=DATEVALUE("9/30/20"&amp;RIGHT(BU$1,2))),NETWORKDAYS($T604,$U604,Holidays!$J$3:$J$937),
IF(AND($T604&lt;DATEVALUE("10/1/20"&amp;RIGHT(BT$1,2)),$U604&lt;=DATEVALUE("9/30/20"&amp;RIGHT(BU$1,2))),NETWORKDAYS(DATEVALUE("10/1/20"&amp;RIGHT(BT$1,2)),$U604,Holidays!$J$3:$J$937),
IF($T604&lt;DATEVALUE("10/1/20"&amp;RIGHT(BT$1,2)),NETWORKDAYS(DATEVALUE("10/1/20"&amp;RIGHT(BT$1,2)),DATEVALUE("9/30/20"&amp;RIGHT(BU$1,2)),Holidays!$J$3:$J$937),
IF($T604&gt;=DATEVALUE("10/1/20"&amp;RIGHT(BT$1,2)),NETWORKDAYS($T604,DATEVALUE("9/30/20"&amp;RIGHT(BU$1,2)),Holidays!$J$3:$J$937),"")))),"")/(NETWORKDAYS($T604,$U604,Holidays!$J$3:$J$937)),0))</f>
        <v/>
      </c>
      <c r="BV604" s="87" t="str">
        <f>IF($Q604="","",IFERROR(IF(OR(AND($T604&gt;=DATEVALUE("10/1/20"&amp;RIGHT(BU$1,2)),$T604&lt;=DATEVALUE("9/30/20"&amp;RIGHT(BV$1,2))),AND($U604&gt;=DATEVALUE("10/1/20"&amp;RIGHT(BU$1,2)),$U604&lt;=DATEVALUE("9/30/20"&amp;RIGHT(BV$1,2))),AND($T604&lt;=DATEVALUE("10/1/20"&amp;RIGHT(BU$1,2)),$U604&gt;=DATEVALUE("9/30/20"&amp;RIGHT(BV$1,2)))),
IF(AND($T604&gt;=DATEVALUE("10/1/20"&amp;RIGHT(BU$1,2)),$U604&lt;=DATEVALUE("9/30/20"&amp;RIGHT(BV$1,2))),NETWORKDAYS($T604,$U604,Holidays!$J$3:$J$937),
IF(AND($T604&lt;DATEVALUE("10/1/20"&amp;RIGHT(BU$1,2)),$U604&lt;=DATEVALUE("9/30/20"&amp;RIGHT(BV$1,2))),NETWORKDAYS(DATEVALUE("10/1/20"&amp;RIGHT(BU$1,2)),$U604,Holidays!$J$3:$J$937),
IF($T604&lt;DATEVALUE("10/1/20"&amp;RIGHT(BU$1,2)),NETWORKDAYS(DATEVALUE("10/1/20"&amp;RIGHT(BU$1,2)),DATEVALUE("9/30/20"&amp;RIGHT(BV$1,2)),Holidays!$J$3:$J$937),
IF($T604&gt;=DATEVALUE("10/1/20"&amp;RIGHT(BU$1,2)),NETWORKDAYS($T604,DATEVALUE("9/30/20"&amp;RIGHT(BV$1,2)),Holidays!$J$3:$J$937),"")))),"")/(NETWORKDAYS($T604,$U604,Holidays!$J$3:$J$937)),0))</f>
        <v/>
      </c>
      <c r="BW604" s="87" t="str">
        <f>IF($Q604="","",IFERROR(IF(OR(AND($T604&gt;=DATEVALUE("10/1/20"&amp;RIGHT(BV$1,2)),$T604&lt;=DATEVALUE("9/30/20"&amp;RIGHT(BW$1,2))),AND($U604&gt;=DATEVALUE("10/1/20"&amp;RIGHT(BV$1,2)),$U604&lt;=DATEVALUE("9/30/20"&amp;RIGHT(BW$1,2))),AND($T604&lt;=DATEVALUE("10/1/20"&amp;RIGHT(BV$1,2)),$U604&gt;=DATEVALUE("9/30/20"&amp;RIGHT(BW$1,2)))),
IF(AND($T604&gt;=DATEVALUE("10/1/20"&amp;RIGHT(BV$1,2)),$U604&lt;=DATEVALUE("9/30/20"&amp;RIGHT(BW$1,2))),NETWORKDAYS($T604,$U604,Holidays!$J$3:$J$937),
IF(AND($T604&lt;DATEVALUE("10/1/20"&amp;RIGHT(BV$1,2)),$U604&lt;=DATEVALUE("9/30/20"&amp;RIGHT(BW$1,2))),NETWORKDAYS(DATEVALUE("10/1/20"&amp;RIGHT(BV$1,2)),$U604,Holidays!$J$3:$J$937),
IF($T604&lt;DATEVALUE("10/1/20"&amp;RIGHT(BV$1,2)),NETWORKDAYS(DATEVALUE("10/1/20"&amp;RIGHT(BV$1,2)),DATEVALUE("9/30/20"&amp;RIGHT(BW$1,2)),Holidays!$J$3:$J$937),
IF($T604&gt;=DATEVALUE("10/1/20"&amp;RIGHT(BV$1,2)),NETWORKDAYS($T604,DATEVALUE("9/30/20"&amp;RIGHT(BW$1,2)),Holidays!$J$3:$J$937),"")))),"")/(NETWORKDAYS($T604,$U604,Holidays!$J$3:$J$937)),0))</f>
        <v/>
      </c>
      <c r="BX604" s="87" t="str">
        <f>IF($Q604="","",IFERROR(IF(OR(AND($T604&gt;=DATEVALUE("10/1/20"&amp;RIGHT(BW$1,2)),$T604&lt;=DATEVALUE("9/30/20"&amp;RIGHT(BX$1,2))),AND($U604&gt;=DATEVALUE("10/1/20"&amp;RIGHT(BW$1,2)),$U604&lt;=DATEVALUE("9/30/20"&amp;RIGHT(BX$1,2))),AND($T604&lt;=DATEVALUE("10/1/20"&amp;RIGHT(BW$1,2)),$U604&gt;=DATEVALUE("9/30/20"&amp;RIGHT(BX$1,2)))),
IF(AND($T604&gt;=DATEVALUE("10/1/20"&amp;RIGHT(BW$1,2)),$U604&lt;=DATEVALUE("9/30/20"&amp;RIGHT(BX$1,2))),NETWORKDAYS($T604,$U604,Holidays!$J$3:$J$937),
IF(AND($T604&lt;DATEVALUE("10/1/20"&amp;RIGHT(BW$1,2)),$U604&lt;=DATEVALUE("9/30/20"&amp;RIGHT(BX$1,2))),NETWORKDAYS(DATEVALUE("10/1/20"&amp;RIGHT(BW$1,2)),$U604,Holidays!$J$3:$J$937),
IF($T604&lt;DATEVALUE("10/1/20"&amp;RIGHT(BW$1,2)),NETWORKDAYS(DATEVALUE("10/1/20"&amp;RIGHT(BW$1,2)),DATEVALUE("9/30/20"&amp;RIGHT(BX$1,2)),Holidays!$J$3:$J$937),
IF($T604&gt;=DATEVALUE("10/1/20"&amp;RIGHT(BW$1,2)),NETWORKDAYS($T604,DATEVALUE("9/30/20"&amp;RIGHT(BX$1,2)),Holidays!$J$3:$J$937),"")))),"")/(NETWORKDAYS($T604,$U604,Holidays!$J$3:$J$937)),0))</f>
        <v/>
      </c>
      <c r="BY604" s="87" t="str">
        <f>IF($Q604="","",IFERROR(IF(OR(AND($T604&gt;=DATEVALUE("10/1/20"&amp;RIGHT(BX$1,2)),$T604&lt;=DATEVALUE("9/30/20"&amp;RIGHT(BY$1,2))),AND($U604&gt;=DATEVALUE("10/1/20"&amp;RIGHT(BX$1,2)),$U604&lt;=DATEVALUE("9/30/20"&amp;RIGHT(BY$1,2))),AND($T604&lt;=DATEVALUE("10/1/20"&amp;RIGHT(BX$1,2)),$U604&gt;=DATEVALUE("9/30/20"&amp;RIGHT(BY$1,2)))),
IF(AND($T604&gt;=DATEVALUE("10/1/20"&amp;RIGHT(BX$1,2)),$U604&lt;=DATEVALUE("9/30/20"&amp;RIGHT(BY$1,2))),NETWORKDAYS($T604,$U604,Holidays!$J$3:$J$937),
IF(AND($T604&lt;DATEVALUE("10/1/20"&amp;RIGHT(BX$1,2)),$U604&lt;=DATEVALUE("9/30/20"&amp;RIGHT(BY$1,2))),NETWORKDAYS(DATEVALUE("10/1/20"&amp;RIGHT(BX$1,2)),$U604,Holidays!$J$3:$J$937),
IF($T604&lt;DATEVALUE("10/1/20"&amp;RIGHT(BX$1,2)),NETWORKDAYS(DATEVALUE("10/1/20"&amp;RIGHT(BX$1,2)),DATEVALUE("9/30/20"&amp;RIGHT(BY$1,2)),Holidays!$J$3:$J$937),
IF($T604&gt;=DATEVALUE("10/1/20"&amp;RIGHT(BX$1,2)),NETWORKDAYS($T604,DATEVALUE("9/30/20"&amp;RIGHT(BY$1,2)),Holidays!$J$3:$J$937),"")))),"")/(NETWORKDAYS($T604,$U604,Holidays!$J$3:$J$937)),0))</f>
        <v/>
      </c>
      <c r="BZ604" s="87" t="str">
        <f>IF($Q604="","",IFERROR(IF(OR(AND($T604&gt;=DATEVALUE("10/1/20"&amp;RIGHT(BY$1,2)),$T604&lt;=DATEVALUE("9/30/20"&amp;RIGHT(BZ$1,2))),AND($U604&gt;=DATEVALUE("10/1/20"&amp;RIGHT(BY$1,2)),$U604&lt;=DATEVALUE("9/30/20"&amp;RIGHT(BZ$1,2))),AND($T604&lt;=DATEVALUE("10/1/20"&amp;RIGHT(BY$1,2)),$U604&gt;=DATEVALUE("9/30/20"&amp;RIGHT(BZ$1,2)))),
IF(AND($T604&gt;=DATEVALUE("10/1/20"&amp;RIGHT(BY$1,2)),$U604&lt;=DATEVALUE("9/30/20"&amp;RIGHT(BZ$1,2))),NETWORKDAYS($T604,$U604,Holidays!$J$3:$J$937),
IF(AND($T604&lt;DATEVALUE("10/1/20"&amp;RIGHT(BY$1,2)),$U604&lt;=DATEVALUE("9/30/20"&amp;RIGHT(BZ$1,2))),NETWORKDAYS(DATEVALUE("10/1/20"&amp;RIGHT(BY$1,2)),$U604,Holidays!$J$3:$J$937),
IF($T604&lt;DATEVALUE("10/1/20"&amp;RIGHT(BY$1,2)),NETWORKDAYS(DATEVALUE("10/1/20"&amp;RIGHT(BY$1,2)),DATEVALUE("9/30/20"&amp;RIGHT(BZ$1,2)),Holidays!$J$3:$J$937),
IF($T604&gt;=DATEVALUE("10/1/20"&amp;RIGHT(BY$1,2)),NETWORKDAYS($T604,DATEVALUE("9/30/20"&amp;RIGHT(BZ$1,2)),Holidays!$J$3:$J$937),"")))),"")/(NETWORKDAYS($T604,$U604,Holidays!$J$3:$J$937)),0))</f>
        <v/>
      </c>
      <c r="CA604" s="87" t="str">
        <f>IF($Q604="","",IFERROR(IF(OR(AND($T604&gt;=DATEVALUE("10/1/20"&amp;RIGHT(BZ$1,2)),$T604&lt;=DATEVALUE("9/30/20"&amp;RIGHT(CA$1,2))),AND($U604&gt;=DATEVALUE("10/1/20"&amp;RIGHT(BZ$1,2)),$U604&lt;=DATEVALUE("9/30/20"&amp;RIGHT(CA$1,2))),AND($T604&lt;=DATEVALUE("10/1/20"&amp;RIGHT(BZ$1,2)),$U604&gt;=DATEVALUE("9/30/20"&amp;RIGHT(CA$1,2)))),
IF(AND($T604&gt;=DATEVALUE("10/1/20"&amp;RIGHT(BZ$1,2)),$U604&lt;=DATEVALUE("9/30/20"&amp;RIGHT(CA$1,2))),NETWORKDAYS($T604,$U604,Holidays!$J$3:$J$937),
IF(AND($T604&lt;DATEVALUE("10/1/20"&amp;RIGHT(BZ$1,2)),$U604&lt;=DATEVALUE("9/30/20"&amp;RIGHT(CA$1,2))),NETWORKDAYS(DATEVALUE("10/1/20"&amp;RIGHT(BZ$1,2)),$U604,Holidays!$J$3:$J$937),
IF($T604&lt;DATEVALUE("10/1/20"&amp;RIGHT(BZ$1,2)),NETWORKDAYS(DATEVALUE("10/1/20"&amp;RIGHT(BZ$1,2)),DATEVALUE("9/30/20"&amp;RIGHT(CA$1,2)),Holidays!$J$3:$J$937),
IF($T604&gt;=DATEVALUE("10/1/20"&amp;RIGHT(BZ$1,2)),NETWORKDAYS($T604,DATEVALUE("9/30/20"&amp;RIGHT(CA$1,2)),Holidays!$J$3:$J$937),"")))),"")/(NETWORKDAYS($T604,$U604,Holidays!$J$3:$J$937)),0))</f>
        <v/>
      </c>
      <c r="CB604" s="87" t="str">
        <f>IF($Q604="","",IFERROR(IF(OR(AND($T604&gt;=DATEVALUE("10/1/20"&amp;RIGHT(CA$1,2)),$T604&lt;=DATEVALUE("9/30/20"&amp;RIGHT(CB$1,2))),AND($U604&gt;=DATEVALUE("10/1/20"&amp;RIGHT(CA$1,2)),$U604&lt;=DATEVALUE("9/30/20"&amp;RIGHT(CB$1,2))),AND($T604&lt;=DATEVALUE("10/1/20"&amp;RIGHT(CA$1,2)),$U604&gt;=DATEVALUE("9/30/20"&amp;RIGHT(CB$1,2)))),
IF(AND($T604&gt;=DATEVALUE("10/1/20"&amp;RIGHT(CA$1,2)),$U604&lt;=DATEVALUE("9/30/20"&amp;RIGHT(CB$1,2))),NETWORKDAYS($T604,$U604,Holidays!$J$3:$J$937),
IF(AND($T604&lt;DATEVALUE("10/1/20"&amp;RIGHT(CA$1,2)),$U604&lt;=DATEVALUE("9/30/20"&amp;RIGHT(CB$1,2))),NETWORKDAYS(DATEVALUE("10/1/20"&amp;RIGHT(CA$1,2)),$U604,Holidays!$J$3:$J$937),
IF($T604&lt;DATEVALUE("10/1/20"&amp;RIGHT(CA$1,2)),NETWORKDAYS(DATEVALUE("10/1/20"&amp;RIGHT(CA$1,2)),DATEVALUE("9/30/20"&amp;RIGHT(CB$1,2)),Holidays!$J$3:$J$937),
IF($T604&gt;=DATEVALUE("10/1/20"&amp;RIGHT(CA$1,2)),NETWORKDAYS($T604,DATEVALUE("9/30/20"&amp;RIGHT(CB$1,2)),Holidays!$J$3:$J$937),"")))),"")/(NETWORKDAYS($T604,$U604,Holidays!$J$3:$J$937)),0))</f>
        <v/>
      </c>
    </row>
    <row r="605" spans="1:80">
      <c r="A605" s="97"/>
      <c r="B605" s="98" t="str">
        <f ca="1">IF(NOT($A605=""),OFFSET('WBS Reference &amp; User Procedure'!$A$1,MATCH($A605,'WBS Reference &amp; User Procedure'!$A:$A,0)-1,1),"")</f>
        <v/>
      </c>
      <c r="D605" s="97"/>
      <c r="I605" s="78"/>
      <c r="T605" s="104" t="str">
        <f>IF(NOT(Q605=""),IF(NOT($S605=""),$S605,#REF!),"")</f>
        <v/>
      </c>
      <c r="U605" s="104" t="str">
        <f>IF(NOT(Q605=""),WORKDAY(T605,Q605,Holidays!$J$3:$J$937),"")</f>
        <v/>
      </c>
      <c r="V605" s="104"/>
      <c r="W605" s="104"/>
      <c r="X605" s="101" t="str">
        <f t="shared" si="123"/>
        <v/>
      </c>
      <c r="AL605" s="87" t="str">
        <f t="shared" ca="1" si="120"/>
        <v/>
      </c>
      <c r="AN605" s="87" t="str">
        <f t="shared" ca="1" si="132"/>
        <v/>
      </c>
      <c r="AO605" s="87" t="str">
        <f t="shared" ca="1" si="132"/>
        <v/>
      </c>
      <c r="AP605" s="87" t="str">
        <f t="shared" ca="1" si="132"/>
        <v/>
      </c>
      <c r="AQ605" s="87" t="str">
        <f t="shared" ca="1" si="132"/>
        <v/>
      </c>
      <c r="AR605" s="87" t="str">
        <f t="shared" ca="1" si="132"/>
        <v/>
      </c>
      <c r="AS605" s="87" t="str">
        <f t="shared" ca="1" si="132"/>
        <v/>
      </c>
      <c r="AT605" s="87" t="str">
        <f t="shared" ca="1" si="132"/>
        <v/>
      </c>
      <c r="AU605" s="87" t="str">
        <f t="shared" ca="1" si="132"/>
        <v/>
      </c>
      <c r="AV605" s="87" t="str">
        <f t="shared" ca="1" si="132"/>
        <v/>
      </c>
      <c r="AW605" s="87" t="str">
        <f t="shared" ca="1" si="132"/>
        <v/>
      </c>
      <c r="AX605" s="87" t="str">
        <f t="shared" ca="1" si="133"/>
        <v/>
      </c>
      <c r="AY605" s="87" t="str">
        <f t="shared" ca="1" si="133"/>
        <v/>
      </c>
      <c r="AZ605" s="87" t="str">
        <f t="shared" ca="1" si="133"/>
        <v/>
      </c>
      <c r="BA605" s="87" t="str">
        <f t="shared" ca="1" si="133"/>
        <v/>
      </c>
      <c r="BB605" s="87" t="str">
        <f t="shared" ca="1" si="133"/>
        <v/>
      </c>
      <c r="BC605" s="87" t="str">
        <f t="shared" ca="1" si="133"/>
        <v/>
      </c>
      <c r="BD605" s="87" t="str">
        <f t="shared" ca="1" si="133"/>
        <v/>
      </c>
      <c r="BE605" s="87" t="str">
        <f t="shared" ca="1" si="133"/>
        <v/>
      </c>
      <c r="BF605" s="87" t="str">
        <f t="shared" ca="1" si="133"/>
        <v/>
      </c>
      <c r="BG605" s="87" t="str">
        <f t="shared" ca="1" si="133"/>
        <v/>
      </c>
      <c r="BI605" s="87" t="str">
        <f>IF($Q605="","",IFERROR(IF(OR(AND($T605&gt;=DATEVALUE("10/1/20"&amp;RIGHT(BH$1,2)),$T605&lt;=DATEVALUE("9/30/20"&amp;RIGHT(BI$1,2))),AND($U605&gt;=DATEVALUE("10/1/20"&amp;RIGHT(BH$1,2)),$U605&lt;=DATEVALUE("9/30/20"&amp;RIGHT(BI$1,2))),AND($T605&lt;=DATEVALUE("10/1/20"&amp;RIGHT(BH$1,2)),$U605&gt;=DATEVALUE("9/30/20"&amp;RIGHT(BI$1,2)))),
IF(AND($T605&gt;=DATEVALUE("10/1/20"&amp;RIGHT(BH$1,2)),$U605&lt;=DATEVALUE("9/30/20"&amp;RIGHT(BI$1,2))),NETWORKDAYS($T605,$U605,Holidays!$J$3:$J$937),
IF(AND($T605&lt;DATEVALUE("10/1/20"&amp;RIGHT(BH$1,2)),$U605&lt;=DATEVALUE("9/30/20"&amp;RIGHT(BI$1,2))),NETWORKDAYS(DATEVALUE("10/1/20"&amp;RIGHT(BH$1,2)),$U605,Holidays!$J$3:$J$937),
IF($T605&lt;DATEVALUE("10/1/20"&amp;RIGHT(BH$1,2)),NETWORKDAYS(DATEVALUE("10/1/20"&amp;RIGHT(BH$1,2)),DATEVALUE("9/30/20"&amp;RIGHT(BI$1,2)),Holidays!$J$3:$J$937),
IF($T605&gt;=DATEVALUE("10/1/20"&amp;RIGHT(BH$1,2)),NETWORKDAYS($T605,DATEVALUE("9/30/20"&amp;RIGHT(BI$1,2)),Holidays!$J$3:$J$937),"")))),"")/(NETWORKDAYS($T605,$U605,Holidays!$J$3:$J$937)),0))</f>
        <v/>
      </c>
      <c r="BJ605" s="87" t="str">
        <f>IF($Q605="","",IFERROR(IF(OR(AND($T605&gt;=DATEVALUE("10/1/20"&amp;RIGHT(BI$1,2)),$T605&lt;=DATEVALUE("9/30/20"&amp;RIGHT(BJ$1,2))),AND($U605&gt;=DATEVALUE("10/1/20"&amp;RIGHT(BI$1,2)),$U605&lt;=DATEVALUE("9/30/20"&amp;RIGHT(BJ$1,2))),AND($T605&lt;=DATEVALUE("10/1/20"&amp;RIGHT(BI$1,2)),$U605&gt;=DATEVALUE("9/30/20"&amp;RIGHT(BJ$1,2)))),
IF(AND($T605&gt;=DATEVALUE("10/1/20"&amp;RIGHT(BI$1,2)),$U605&lt;=DATEVALUE("9/30/20"&amp;RIGHT(BJ$1,2))),NETWORKDAYS($T605,$U605,Holidays!$J$3:$J$937),
IF(AND($T605&lt;DATEVALUE("10/1/20"&amp;RIGHT(BI$1,2)),$U605&lt;=DATEVALUE("9/30/20"&amp;RIGHT(BJ$1,2))),NETWORKDAYS(DATEVALUE("10/1/20"&amp;RIGHT(BI$1,2)),$U605,Holidays!$J$3:$J$937),
IF($T605&lt;DATEVALUE("10/1/20"&amp;RIGHT(BI$1,2)),NETWORKDAYS(DATEVALUE("10/1/20"&amp;RIGHT(BI$1,2)),DATEVALUE("9/30/20"&amp;RIGHT(BJ$1,2)),Holidays!$J$3:$J$937),
IF($T605&gt;=DATEVALUE("10/1/20"&amp;RIGHT(BI$1,2)),NETWORKDAYS($T605,DATEVALUE("9/30/20"&amp;RIGHT(BJ$1,2)),Holidays!$J$3:$J$937),"")))),"")/(NETWORKDAYS($T605,$U605,Holidays!$J$3:$J$937)),0))</f>
        <v/>
      </c>
      <c r="BK605" s="87" t="str">
        <f>IF($Q605="","",IFERROR(IF(OR(AND($T605&gt;=DATEVALUE("10/1/20"&amp;RIGHT(BJ$1,2)),$T605&lt;=DATEVALUE("9/30/20"&amp;RIGHT(BK$1,2))),AND($U605&gt;=DATEVALUE("10/1/20"&amp;RIGHT(BJ$1,2)),$U605&lt;=DATEVALUE("9/30/20"&amp;RIGHT(BK$1,2))),AND($T605&lt;=DATEVALUE("10/1/20"&amp;RIGHT(BJ$1,2)),$U605&gt;=DATEVALUE("9/30/20"&amp;RIGHT(BK$1,2)))),
IF(AND($T605&gt;=DATEVALUE("10/1/20"&amp;RIGHT(BJ$1,2)),$U605&lt;=DATEVALUE("9/30/20"&amp;RIGHT(BK$1,2))),NETWORKDAYS($T605,$U605,Holidays!$J$3:$J$937),
IF(AND($T605&lt;DATEVALUE("10/1/20"&amp;RIGHT(BJ$1,2)),$U605&lt;=DATEVALUE("9/30/20"&amp;RIGHT(BK$1,2))),NETWORKDAYS(DATEVALUE("10/1/20"&amp;RIGHT(BJ$1,2)),$U605,Holidays!$J$3:$J$937),
IF($T605&lt;DATEVALUE("10/1/20"&amp;RIGHT(BJ$1,2)),NETWORKDAYS(DATEVALUE("10/1/20"&amp;RIGHT(BJ$1,2)),DATEVALUE("9/30/20"&amp;RIGHT(BK$1,2)),Holidays!$J$3:$J$937),
IF($T605&gt;=DATEVALUE("10/1/20"&amp;RIGHT(BJ$1,2)),NETWORKDAYS($T605,DATEVALUE("9/30/20"&amp;RIGHT(BK$1,2)),Holidays!$J$3:$J$937),"")))),"")/(NETWORKDAYS($T605,$U605,Holidays!$J$3:$J$937)),0))</f>
        <v/>
      </c>
      <c r="BL605" s="87" t="str">
        <f>IF($Q605="","",IFERROR(IF(OR(AND($T605&gt;=DATEVALUE("10/1/20"&amp;RIGHT(BK$1,2)),$T605&lt;=DATEVALUE("9/30/20"&amp;RIGHT(BL$1,2))),AND($U605&gt;=DATEVALUE("10/1/20"&amp;RIGHT(BK$1,2)),$U605&lt;=DATEVALUE("9/30/20"&amp;RIGHT(BL$1,2))),AND($T605&lt;=DATEVALUE("10/1/20"&amp;RIGHT(BK$1,2)),$U605&gt;=DATEVALUE("9/30/20"&amp;RIGHT(BL$1,2)))),
IF(AND($T605&gt;=DATEVALUE("10/1/20"&amp;RIGHT(BK$1,2)),$U605&lt;=DATEVALUE("9/30/20"&amp;RIGHT(BL$1,2))),NETWORKDAYS($T605,$U605,Holidays!$J$3:$J$937),
IF(AND($T605&lt;DATEVALUE("10/1/20"&amp;RIGHT(BK$1,2)),$U605&lt;=DATEVALUE("9/30/20"&amp;RIGHT(BL$1,2))),NETWORKDAYS(DATEVALUE("10/1/20"&amp;RIGHT(BK$1,2)),$U605,Holidays!$J$3:$J$937),
IF($T605&lt;DATEVALUE("10/1/20"&amp;RIGHT(BK$1,2)),NETWORKDAYS(DATEVALUE("10/1/20"&amp;RIGHT(BK$1,2)),DATEVALUE("9/30/20"&amp;RIGHT(BL$1,2)),Holidays!$J$3:$J$937),
IF($T605&gt;=DATEVALUE("10/1/20"&amp;RIGHT(BK$1,2)),NETWORKDAYS($T605,DATEVALUE("9/30/20"&amp;RIGHT(BL$1,2)),Holidays!$J$3:$J$937),"")))),"")/(NETWORKDAYS($T605,$U605,Holidays!$J$3:$J$937)),0))</f>
        <v/>
      </c>
      <c r="BM605" s="87" t="str">
        <f>IF($Q605="","",IFERROR(IF(OR(AND($T605&gt;=DATEVALUE("10/1/20"&amp;RIGHT(BL$1,2)),$T605&lt;=DATEVALUE("9/30/20"&amp;RIGHT(BM$1,2))),AND($U605&gt;=DATEVALUE("10/1/20"&amp;RIGHT(BL$1,2)),$U605&lt;=DATEVALUE("9/30/20"&amp;RIGHT(BM$1,2))),AND($T605&lt;=DATEVALUE("10/1/20"&amp;RIGHT(BL$1,2)),$U605&gt;=DATEVALUE("9/30/20"&amp;RIGHT(BM$1,2)))),
IF(AND($T605&gt;=DATEVALUE("10/1/20"&amp;RIGHT(BL$1,2)),$U605&lt;=DATEVALUE("9/30/20"&amp;RIGHT(BM$1,2))),NETWORKDAYS($T605,$U605,Holidays!$J$3:$J$937),
IF(AND($T605&lt;DATEVALUE("10/1/20"&amp;RIGHT(BL$1,2)),$U605&lt;=DATEVALUE("9/30/20"&amp;RIGHT(BM$1,2))),NETWORKDAYS(DATEVALUE("10/1/20"&amp;RIGHT(BL$1,2)),$U605,Holidays!$J$3:$J$937),
IF($T605&lt;DATEVALUE("10/1/20"&amp;RIGHT(BL$1,2)),NETWORKDAYS(DATEVALUE("10/1/20"&amp;RIGHT(BL$1,2)),DATEVALUE("9/30/20"&amp;RIGHT(BM$1,2)),Holidays!$J$3:$J$937),
IF($T605&gt;=DATEVALUE("10/1/20"&amp;RIGHT(BL$1,2)),NETWORKDAYS($T605,DATEVALUE("9/30/20"&amp;RIGHT(BM$1,2)),Holidays!$J$3:$J$937),"")))),"")/(NETWORKDAYS($T605,$U605,Holidays!$J$3:$J$937)),0))</f>
        <v/>
      </c>
      <c r="BN605" s="87" t="str">
        <f>IF($Q605="","",IFERROR(IF(OR(AND($T605&gt;=DATEVALUE("10/1/20"&amp;RIGHT(BM$1,2)),$T605&lt;=DATEVALUE("9/30/20"&amp;RIGHT(BN$1,2))),AND($U605&gt;=DATEVALUE("10/1/20"&amp;RIGHT(BM$1,2)),$U605&lt;=DATEVALUE("9/30/20"&amp;RIGHT(BN$1,2))),AND($T605&lt;=DATEVALUE("10/1/20"&amp;RIGHT(BM$1,2)),$U605&gt;=DATEVALUE("9/30/20"&amp;RIGHT(BN$1,2)))),
IF(AND($T605&gt;=DATEVALUE("10/1/20"&amp;RIGHT(BM$1,2)),$U605&lt;=DATEVALUE("9/30/20"&amp;RIGHT(BN$1,2))),NETWORKDAYS($T605,$U605,Holidays!$J$3:$J$937),
IF(AND($T605&lt;DATEVALUE("10/1/20"&amp;RIGHT(BM$1,2)),$U605&lt;=DATEVALUE("9/30/20"&amp;RIGHT(BN$1,2))),NETWORKDAYS(DATEVALUE("10/1/20"&amp;RIGHT(BM$1,2)),$U605,Holidays!$J$3:$J$937),
IF($T605&lt;DATEVALUE("10/1/20"&amp;RIGHT(BM$1,2)),NETWORKDAYS(DATEVALUE("10/1/20"&amp;RIGHT(BM$1,2)),DATEVALUE("9/30/20"&amp;RIGHT(BN$1,2)),Holidays!$J$3:$J$937),
IF($T605&gt;=DATEVALUE("10/1/20"&amp;RIGHT(BM$1,2)),NETWORKDAYS($T605,DATEVALUE("9/30/20"&amp;RIGHT(BN$1,2)),Holidays!$J$3:$J$937),"")))),"")/(NETWORKDAYS($T605,$U605,Holidays!$J$3:$J$937)),0))</f>
        <v/>
      </c>
      <c r="BO605" s="87" t="str">
        <f>IF($Q605="","",IFERROR(IF(OR(AND($T605&gt;=DATEVALUE("10/1/20"&amp;RIGHT(BN$1,2)),$T605&lt;=DATEVALUE("9/30/20"&amp;RIGHT(BO$1,2))),AND($U605&gt;=DATEVALUE("10/1/20"&amp;RIGHT(BN$1,2)),$U605&lt;=DATEVALUE("9/30/20"&amp;RIGHT(BO$1,2))),AND($T605&lt;=DATEVALUE("10/1/20"&amp;RIGHT(BN$1,2)),$U605&gt;=DATEVALUE("9/30/20"&amp;RIGHT(BO$1,2)))),
IF(AND($T605&gt;=DATEVALUE("10/1/20"&amp;RIGHT(BN$1,2)),$U605&lt;=DATEVALUE("9/30/20"&amp;RIGHT(BO$1,2))),NETWORKDAYS($T605,$U605,Holidays!$J$3:$J$937),
IF(AND($T605&lt;DATEVALUE("10/1/20"&amp;RIGHT(BN$1,2)),$U605&lt;=DATEVALUE("9/30/20"&amp;RIGHT(BO$1,2))),NETWORKDAYS(DATEVALUE("10/1/20"&amp;RIGHT(BN$1,2)),$U605,Holidays!$J$3:$J$937),
IF($T605&lt;DATEVALUE("10/1/20"&amp;RIGHT(BN$1,2)),NETWORKDAYS(DATEVALUE("10/1/20"&amp;RIGHT(BN$1,2)),DATEVALUE("9/30/20"&amp;RIGHT(BO$1,2)),Holidays!$J$3:$J$937),
IF($T605&gt;=DATEVALUE("10/1/20"&amp;RIGHT(BN$1,2)),NETWORKDAYS($T605,DATEVALUE("9/30/20"&amp;RIGHT(BO$1,2)),Holidays!$J$3:$J$937),"")))),"")/(NETWORKDAYS($T605,$U605,Holidays!$J$3:$J$937)),0))</f>
        <v/>
      </c>
      <c r="BP605" s="87" t="str">
        <f>IF($Q605="","",IFERROR(IF(OR(AND($T605&gt;=DATEVALUE("10/1/20"&amp;RIGHT(BO$1,2)),$T605&lt;=DATEVALUE("9/30/20"&amp;RIGHT(BP$1,2))),AND($U605&gt;=DATEVALUE("10/1/20"&amp;RIGHT(BO$1,2)),$U605&lt;=DATEVALUE("9/30/20"&amp;RIGHT(BP$1,2))),AND($T605&lt;=DATEVALUE("10/1/20"&amp;RIGHT(BO$1,2)),$U605&gt;=DATEVALUE("9/30/20"&amp;RIGHT(BP$1,2)))),
IF(AND($T605&gt;=DATEVALUE("10/1/20"&amp;RIGHT(BO$1,2)),$U605&lt;=DATEVALUE("9/30/20"&amp;RIGHT(BP$1,2))),NETWORKDAYS($T605,$U605,Holidays!$J$3:$J$937),
IF(AND($T605&lt;DATEVALUE("10/1/20"&amp;RIGHT(BO$1,2)),$U605&lt;=DATEVALUE("9/30/20"&amp;RIGHT(BP$1,2))),NETWORKDAYS(DATEVALUE("10/1/20"&amp;RIGHT(BO$1,2)),$U605,Holidays!$J$3:$J$937),
IF($T605&lt;DATEVALUE("10/1/20"&amp;RIGHT(BO$1,2)),NETWORKDAYS(DATEVALUE("10/1/20"&amp;RIGHT(BO$1,2)),DATEVALUE("9/30/20"&amp;RIGHT(BP$1,2)),Holidays!$J$3:$J$937),
IF($T605&gt;=DATEVALUE("10/1/20"&amp;RIGHT(BO$1,2)),NETWORKDAYS($T605,DATEVALUE("9/30/20"&amp;RIGHT(BP$1,2)),Holidays!$J$3:$J$937),"")))),"")/(NETWORKDAYS($T605,$U605,Holidays!$J$3:$J$937)),0))</f>
        <v/>
      </c>
      <c r="BQ605" s="87" t="str">
        <f>IF($Q605="","",IFERROR(IF(OR(AND($T605&gt;=DATEVALUE("10/1/20"&amp;RIGHT(BP$1,2)),$T605&lt;=DATEVALUE("9/30/20"&amp;RIGHT(BQ$1,2))),AND($U605&gt;=DATEVALUE("10/1/20"&amp;RIGHT(BP$1,2)),$U605&lt;=DATEVALUE("9/30/20"&amp;RIGHT(BQ$1,2))),AND($T605&lt;=DATEVALUE("10/1/20"&amp;RIGHT(BP$1,2)),$U605&gt;=DATEVALUE("9/30/20"&amp;RIGHT(BQ$1,2)))),
IF(AND($T605&gt;=DATEVALUE("10/1/20"&amp;RIGHT(BP$1,2)),$U605&lt;=DATEVALUE("9/30/20"&amp;RIGHT(BQ$1,2))),NETWORKDAYS($T605,$U605,Holidays!$J$3:$J$937),
IF(AND($T605&lt;DATEVALUE("10/1/20"&amp;RIGHT(BP$1,2)),$U605&lt;=DATEVALUE("9/30/20"&amp;RIGHT(BQ$1,2))),NETWORKDAYS(DATEVALUE("10/1/20"&amp;RIGHT(BP$1,2)),$U605,Holidays!$J$3:$J$937),
IF($T605&lt;DATEVALUE("10/1/20"&amp;RIGHT(BP$1,2)),NETWORKDAYS(DATEVALUE("10/1/20"&amp;RIGHT(BP$1,2)),DATEVALUE("9/30/20"&amp;RIGHT(BQ$1,2)),Holidays!$J$3:$J$937),
IF($T605&gt;=DATEVALUE("10/1/20"&amp;RIGHT(BP$1,2)),NETWORKDAYS($T605,DATEVALUE("9/30/20"&amp;RIGHT(BQ$1,2)),Holidays!$J$3:$J$937),"")))),"")/(NETWORKDAYS($T605,$U605,Holidays!$J$3:$J$937)),0))</f>
        <v/>
      </c>
      <c r="BR605" s="87" t="str">
        <f>IF($Q605="","",IFERROR(IF(OR(AND($T605&gt;=DATEVALUE("10/1/20"&amp;RIGHT(BQ$1,2)),$T605&lt;=DATEVALUE("9/30/20"&amp;RIGHT(BR$1,2))),AND($U605&gt;=DATEVALUE("10/1/20"&amp;RIGHT(BQ$1,2)),$U605&lt;=DATEVALUE("9/30/20"&amp;RIGHT(BR$1,2))),AND($T605&lt;=DATEVALUE("10/1/20"&amp;RIGHT(BQ$1,2)),$U605&gt;=DATEVALUE("9/30/20"&amp;RIGHT(BR$1,2)))),
IF(AND($T605&gt;=DATEVALUE("10/1/20"&amp;RIGHT(BQ$1,2)),$U605&lt;=DATEVALUE("9/30/20"&amp;RIGHT(BR$1,2))),NETWORKDAYS($T605,$U605,Holidays!$J$3:$J$937),
IF(AND($T605&lt;DATEVALUE("10/1/20"&amp;RIGHT(BQ$1,2)),$U605&lt;=DATEVALUE("9/30/20"&amp;RIGHT(BR$1,2))),NETWORKDAYS(DATEVALUE("10/1/20"&amp;RIGHT(BQ$1,2)),$U605,Holidays!$J$3:$J$937),
IF($T605&lt;DATEVALUE("10/1/20"&amp;RIGHT(BQ$1,2)),NETWORKDAYS(DATEVALUE("10/1/20"&amp;RIGHT(BQ$1,2)),DATEVALUE("9/30/20"&amp;RIGHT(BR$1,2)),Holidays!$J$3:$J$937),
IF($T605&gt;=DATEVALUE("10/1/20"&amp;RIGHT(BQ$1,2)),NETWORKDAYS($T605,DATEVALUE("9/30/20"&amp;RIGHT(BR$1,2)),Holidays!$J$3:$J$937),"")))),"")/(NETWORKDAYS($T605,$U605,Holidays!$J$3:$J$937)),0))</f>
        <v/>
      </c>
      <c r="BS605" s="87" t="str">
        <f>IF($Q605="","",IFERROR(IF(OR(AND($T605&gt;=DATEVALUE("10/1/20"&amp;RIGHT(BR$1,2)),$T605&lt;=DATEVALUE("9/30/20"&amp;RIGHT(BS$1,2))),AND($U605&gt;=DATEVALUE("10/1/20"&amp;RIGHT(BR$1,2)),$U605&lt;=DATEVALUE("9/30/20"&amp;RIGHT(BS$1,2))),AND($T605&lt;=DATEVALUE("10/1/20"&amp;RIGHT(BR$1,2)),$U605&gt;=DATEVALUE("9/30/20"&amp;RIGHT(BS$1,2)))),
IF(AND($T605&gt;=DATEVALUE("10/1/20"&amp;RIGHT(BR$1,2)),$U605&lt;=DATEVALUE("9/30/20"&amp;RIGHT(BS$1,2))),NETWORKDAYS($T605,$U605,Holidays!$J$3:$J$937),
IF(AND($T605&lt;DATEVALUE("10/1/20"&amp;RIGHT(BR$1,2)),$U605&lt;=DATEVALUE("9/30/20"&amp;RIGHT(BS$1,2))),NETWORKDAYS(DATEVALUE("10/1/20"&amp;RIGHT(BR$1,2)),$U605,Holidays!$J$3:$J$937),
IF($T605&lt;DATEVALUE("10/1/20"&amp;RIGHT(BR$1,2)),NETWORKDAYS(DATEVALUE("10/1/20"&amp;RIGHT(BR$1,2)),DATEVALUE("9/30/20"&amp;RIGHT(BS$1,2)),Holidays!$J$3:$J$937),
IF($T605&gt;=DATEVALUE("10/1/20"&amp;RIGHT(BR$1,2)),NETWORKDAYS($T605,DATEVALUE("9/30/20"&amp;RIGHT(BS$1,2)),Holidays!$J$3:$J$937),"")))),"")/(NETWORKDAYS($T605,$U605,Holidays!$J$3:$J$937)),0))</f>
        <v/>
      </c>
      <c r="BT605" s="87" t="str">
        <f>IF($Q605="","",IFERROR(IF(OR(AND($T605&gt;=DATEVALUE("10/1/20"&amp;RIGHT(BS$1,2)),$T605&lt;=DATEVALUE("9/30/20"&amp;RIGHT(BT$1,2))),AND($U605&gt;=DATEVALUE("10/1/20"&amp;RIGHT(BS$1,2)),$U605&lt;=DATEVALUE("9/30/20"&amp;RIGHT(BT$1,2))),AND($T605&lt;=DATEVALUE("10/1/20"&amp;RIGHT(BS$1,2)),$U605&gt;=DATEVALUE("9/30/20"&amp;RIGHT(BT$1,2)))),
IF(AND($T605&gt;=DATEVALUE("10/1/20"&amp;RIGHT(BS$1,2)),$U605&lt;=DATEVALUE("9/30/20"&amp;RIGHT(BT$1,2))),NETWORKDAYS($T605,$U605,Holidays!$J$3:$J$937),
IF(AND($T605&lt;DATEVALUE("10/1/20"&amp;RIGHT(BS$1,2)),$U605&lt;=DATEVALUE("9/30/20"&amp;RIGHT(BT$1,2))),NETWORKDAYS(DATEVALUE("10/1/20"&amp;RIGHT(BS$1,2)),$U605,Holidays!$J$3:$J$937),
IF($T605&lt;DATEVALUE("10/1/20"&amp;RIGHT(BS$1,2)),NETWORKDAYS(DATEVALUE("10/1/20"&amp;RIGHT(BS$1,2)),DATEVALUE("9/30/20"&amp;RIGHT(BT$1,2)),Holidays!$J$3:$J$937),
IF($T605&gt;=DATEVALUE("10/1/20"&amp;RIGHT(BS$1,2)),NETWORKDAYS($T605,DATEVALUE("9/30/20"&amp;RIGHT(BT$1,2)),Holidays!$J$3:$J$937),"")))),"")/(NETWORKDAYS($T605,$U605,Holidays!$J$3:$J$937)),0))</f>
        <v/>
      </c>
      <c r="BU605" s="87" t="str">
        <f>IF($Q605="","",IFERROR(IF(OR(AND($T605&gt;=DATEVALUE("10/1/20"&amp;RIGHT(BT$1,2)),$T605&lt;=DATEVALUE("9/30/20"&amp;RIGHT(BU$1,2))),AND($U605&gt;=DATEVALUE("10/1/20"&amp;RIGHT(BT$1,2)),$U605&lt;=DATEVALUE("9/30/20"&amp;RIGHT(BU$1,2))),AND($T605&lt;=DATEVALUE("10/1/20"&amp;RIGHT(BT$1,2)),$U605&gt;=DATEVALUE("9/30/20"&amp;RIGHT(BU$1,2)))),
IF(AND($T605&gt;=DATEVALUE("10/1/20"&amp;RIGHT(BT$1,2)),$U605&lt;=DATEVALUE("9/30/20"&amp;RIGHT(BU$1,2))),NETWORKDAYS($T605,$U605,Holidays!$J$3:$J$937),
IF(AND($T605&lt;DATEVALUE("10/1/20"&amp;RIGHT(BT$1,2)),$U605&lt;=DATEVALUE("9/30/20"&amp;RIGHT(BU$1,2))),NETWORKDAYS(DATEVALUE("10/1/20"&amp;RIGHT(BT$1,2)),$U605,Holidays!$J$3:$J$937),
IF($T605&lt;DATEVALUE("10/1/20"&amp;RIGHT(BT$1,2)),NETWORKDAYS(DATEVALUE("10/1/20"&amp;RIGHT(BT$1,2)),DATEVALUE("9/30/20"&amp;RIGHT(BU$1,2)),Holidays!$J$3:$J$937),
IF($T605&gt;=DATEVALUE("10/1/20"&amp;RIGHT(BT$1,2)),NETWORKDAYS($T605,DATEVALUE("9/30/20"&amp;RIGHT(BU$1,2)),Holidays!$J$3:$J$937),"")))),"")/(NETWORKDAYS($T605,$U605,Holidays!$J$3:$J$937)),0))</f>
        <v/>
      </c>
      <c r="BV605" s="87" t="str">
        <f>IF($Q605="","",IFERROR(IF(OR(AND($T605&gt;=DATEVALUE("10/1/20"&amp;RIGHT(BU$1,2)),$T605&lt;=DATEVALUE("9/30/20"&amp;RIGHT(BV$1,2))),AND($U605&gt;=DATEVALUE("10/1/20"&amp;RIGHT(BU$1,2)),$U605&lt;=DATEVALUE("9/30/20"&amp;RIGHT(BV$1,2))),AND($T605&lt;=DATEVALUE("10/1/20"&amp;RIGHT(BU$1,2)),$U605&gt;=DATEVALUE("9/30/20"&amp;RIGHT(BV$1,2)))),
IF(AND($T605&gt;=DATEVALUE("10/1/20"&amp;RIGHT(BU$1,2)),$U605&lt;=DATEVALUE("9/30/20"&amp;RIGHT(BV$1,2))),NETWORKDAYS($T605,$U605,Holidays!$J$3:$J$937),
IF(AND($T605&lt;DATEVALUE("10/1/20"&amp;RIGHT(BU$1,2)),$U605&lt;=DATEVALUE("9/30/20"&amp;RIGHT(BV$1,2))),NETWORKDAYS(DATEVALUE("10/1/20"&amp;RIGHT(BU$1,2)),$U605,Holidays!$J$3:$J$937),
IF($T605&lt;DATEVALUE("10/1/20"&amp;RIGHT(BU$1,2)),NETWORKDAYS(DATEVALUE("10/1/20"&amp;RIGHT(BU$1,2)),DATEVALUE("9/30/20"&amp;RIGHT(BV$1,2)),Holidays!$J$3:$J$937),
IF($T605&gt;=DATEVALUE("10/1/20"&amp;RIGHT(BU$1,2)),NETWORKDAYS($T605,DATEVALUE("9/30/20"&amp;RIGHT(BV$1,2)),Holidays!$J$3:$J$937),"")))),"")/(NETWORKDAYS($T605,$U605,Holidays!$J$3:$J$937)),0))</f>
        <v/>
      </c>
      <c r="BW605" s="87" t="str">
        <f>IF($Q605="","",IFERROR(IF(OR(AND($T605&gt;=DATEVALUE("10/1/20"&amp;RIGHT(BV$1,2)),$T605&lt;=DATEVALUE("9/30/20"&amp;RIGHT(BW$1,2))),AND($U605&gt;=DATEVALUE("10/1/20"&amp;RIGHT(BV$1,2)),$U605&lt;=DATEVALUE("9/30/20"&amp;RIGHT(BW$1,2))),AND($T605&lt;=DATEVALUE("10/1/20"&amp;RIGHT(BV$1,2)),$U605&gt;=DATEVALUE("9/30/20"&amp;RIGHT(BW$1,2)))),
IF(AND($T605&gt;=DATEVALUE("10/1/20"&amp;RIGHT(BV$1,2)),$U605&lt;=DATEVALUE("9/30/20"&amp;RIGHT(BW$1,2))),NETWORKDAYS($T605,$U605,Holidays!$J$3:$J$937),
IF(AND($T605&lt;DATEVALUE("10/1/20"&amp;RIGHT(BV$1,2)),$U605&lt;=DATEVALUE("9/30/20"&amp;RIGHT(BW$1,2))),NETWORKDAYS(DATEVALUE("10/1/20"&amp;RIGHT(BV$1,2)),$U605,Holidays!$J$3:$J$937),
IF($T605&lt;DATEVALUE("10/1/20"&amp;RIGHT(BV$1,2)),NETWORKDAYS(DATEVALUE("10/1/20"&amp;RIGHT(BV$1,2)),DATEVALUE("9/30/20"&amp;RIGHT(BW$1,2)),Holidays!$J$3:$J$937),
IF($T605&gt;=DATEVALUE("10/1/20"&amp;RIGHT(BV$1,2)),NETWORKDAYS($T605,DATEVALUE("9/30/20"&amp;RIGHT(BW$1,2)),Holidays!$J$3:$J$937),"")))),"")/(NETWORKDAYS($T605,$U605,Holidays!$J$3:$J$937)),0))</f>
        <v/>
      </c>
      <c r="BX605" s="87" t="str">
        <f>IF($Q605="","",IFERROR(IF(OR(AND($T605&gt;=DATEVALUE("10/1/20"&amp;RIGHT(BW$1,2)),$T605&lt;=DATEVALUE("9/30/20"&amp;RIGHT(BX$1,2))),AND($U605&gt;=DATEVALUE("10/1/20"&amp;RIGHT(BW$1,2)),$U605&lt;=DATEVALUE("9/30/20"&amp;RIGHT(BX$1,2))),AND($T605&lt;=DATEVALUE("10/1/20"&amp;RIGHT(BW$1,2)),$U605&gt;=DATEVALUE("9/30/20"&amp;RIGHT(BX$1,2)))),
IF(AND($T605&gt;=DATEVALUE("10/1/20"&amp;RIGHT(BW$1,2)),$U605&lt;=DATEVALUE("9/30/20"&amp;RIGHT(BX$1,2))),NETWORKDAYS($T605,$U605,Holidays!$J$3:$J$937),
IF(AND($T605&lt;DATEVALUE("10/1/20"&amp;RIGHT(BW$1,2)),$U605&lt;=DATEVALUE("9/30/20"&amp;RIGHT(BX$1,2))),NETWORKDAYS(DATEVALUE("10/1/20"&amp;RIGHT(BW$1,2)),$U605,Holidays!$J$3:$J$937),
IF($T605&lt;DATEVALUE("10/1/20"&amp;RIGHT(BW$1,2)),NETWORKDAYS(DATEVALUE("10/1/20"&amp;RIGHT(BW$1,2)),DATEVALUE("9/30/20"&amp;RIGHT(BX$1,2)),Holidays!$J$3:$J$937),
IF($T605&gt;=DATEVALUE("10/1/20"&amp;RIGHT(BW$1,2)),NETWORKDAYS($T605,DATEVALUE("9/30/20"&amp;RIGHT(BX$1,2)),Holidays!$J$3:$J$937),"")))),"")/(NETWORKDAYS($T605,$U605,Holidays!$J$3:$J$937)),0))</f>
        <v/>
      </c>
      <c r="BY605" s="87" t="str">
        <f>IF($Q605="","",IFERROR(IF(OR(AND($T605&gt;=DATEVALUE("10/1/20"&amp;RIGHT(BX$1,2)),$T605&lt;=DATEVALUE("9/30/20"&amp;RIGHT(BY$1,2))),AND($U605&gt;=DATEVALUE("10/1/20"&amp;RIGHT(BX$1,2)),$U605&lt;=DATEVALUE("9/30/20"&amp;RIGHT(BY$1,2))),AND($T605&lt;=DATEVALUE("10/1/20"&amp;RIGHT(BX$1,2)),$U605&gt;=DATEVALUE("9/30/20"&amp;RIGHT(BY$1,2)))),
IF(AND($T605&gt;=DATEVALUE("10/1/20"&amp;RIGHT(BX$1,2)),$U605&lt;=DATEVALUE("9/30/20"&amp;RIGHT(BY$1,2))),NETWORKDAYS($T605,$U605,Holidays!$J$3:$J$937),
IF(AND($T605&lt;DATEVALUE("10/1/20"&amp;RIGHT(BX$1,2)),$U605&lt;=DATEVALUE("9/30/20"&amp;RIGHT(BY$1,2))),NETWORKDAYS(DATEVALUE("10/1/20"&amp;RIGHT(BX$1,2)),$U605,Holidays!$J$3:$J$937),
IF($T605&lt;DATEVALUE("10/1/20"&amp;RIGHT(BX$1,2)),NETWORKDAYS(DATEVALUE("10/1/20"&amp;RIGHT(BX$1,2)),DATEVALUE("9/30/20"&amp;RIGHT(BY$1,2)),Holidays!$J$3:$J$937),
IF($T605&gt;=DATEVALUE("10/1/20"&amp;RIGHT(BX$1,2)),NETWORKDAYS($T605,DATEVALUE("9/30/20"&amp;RIGHT(BY$1,2)),Holidays!$J$3:$J$937),"")))),"")/(NETWORKDAYS($T605,$U605,Holidays!$J$3:$J$937)),0))</f>
        <v/>
      </c>
      <c r="BZ605" s="87" t="str">
        <f>IF($Q605="","",IFERROR(IF(OR(AND($T605&gt;=DATEVALUE("10/1/20"&amp;RIGHT(BY$1,2)),$T605&lt;=DATEVALUE("9/30/20"&amp;RIGHT(BZ$1,2))),AND($U605&gt;=DATEVALUE("10/1/20"&amp;RIGHT(BY$1,2)),$U605&lt;=DATEVALUE("9/30/20"&amp;RIGHT(BZ$1,2))),AND($T605&lt;=DATEVALUE("10/1/20"&amp;RIGHT(BY$1,2)),$U605&gt;=DATEVALUE("9/30/20"&amp;RIGHT(BZ$1,2)))),
IF(AND($T605&gt;=DATEVALUE("10/1/20"&amp;RIGHT(BY$1,2)),$U605&lt;=DATEVALUE("9/30/20"&amp;RIGHT(BZ$1,2))),NETWORKDAYS($T605,$U605,Holidays!$J$3:$J$937),
IF(AND($T605&lt;DATEVALUE("10/1/20"&amp;RIGHT(BY$1,2)),$U605&lt;=DATEVALUE("9/30/20"&amp;RIGHT(BZ$1,2))),NETWORKDAYS(DATEVALUE("10/1/20"&amp;RIGHT(BY$1,2)),$U605,Holidays!$J$3:$J$937),
IF($T605&lt;DATEVALUE("10/1/20"&amp;RIGHT(BY$1,2)),NETWORKDAYS(DATEVALUE("10/1/20"&amp;RIGHT(BY$1,2)),DATEVALUE("9/30/20"&amp;RIGHT(BZ$1,2)),Holidays!$J$3:$J$937),
IF($T605&gt;=DATEVALUE("10/1/20"&amp;RIGHT(BY$1,2)),NETWORKDAYS($T605,DATEVALUE("9/30/20"&amp;RIGHT(BZ$1,2)),Holidays!$J$3:$J$937),"")))),"")/(NETWORKDAYS($T605,$U605,Holidays!$J$3:$J$937)),0))</f>
        <v/>
      </c>
      <c r="CA605" s="87" t="str">
        <f>IF($Q605="","",IFERROR(IF(OR(AND($T605&gt;=DATEVALUE("10/1/20"&amp;RIGHT(BZ$1,2)),$T605&lt;=DATEVALUE("9/30/20"&amp;RIGHT(CA$1,2))),AND($U605&gt;=DATEVALUE("10/1/20"&amp;RIGHT(BZ$1,2)),$U605&lt;=DATEVALUE("9/30/20"&amp;RIGHT(CA$1,2))),AND($T605&lt;=DATEVALUE("10/1/20"&amp;RIGHT(BZ$1,2)),$U605&gt;=DATEVALUE("9/30/20"&amp;RIGHT(CA$1,2)))),
IF(AND($T605&gt;=DATEVALUE("10/1/20"&amp;RIGHT(BZ$1,2)),$U605&lt;=DATEVALUE("9/30/20"&amp;RIGHT(CA$1,2))),NETWORKDAYS($T605,$U605,Holidays!$J$3:$J$937),
IF(AND($T605&lt;DATEVALUE("10/1/20"&amp;RIGHT(BZ$1,2)),$U605&lt;=DATEVALUE("9/30/20"&amp;RIGHT(CA$1,2))),NETWORKDAYS(DATEVALUE("10/1/20"&amp;RIGHT(BZ$1,2)),$U605,Holidays!$J$3:$J$937),
IF($T605&lt;DATEVALUE("10/1/20"&amp;RIGHT(BZ$1,2)),NETWORKDAYS(DATEVALUE("10/1/20"&amp;RIGHT(BZ$1,2)),DATEVALUE("9/30/20"&amp;RIGHT(CA$1,2)),Holidays!$J$3:$J$937),
IF($T605&gt;=DATEVALUE("10/1/20"&amp;RIGHT(BZ$1,2)),NETWORKDAYS($T605,DATEVALUE("9/30/20"&amp;RIGHT(CA$1,2)),Holidays!$J$3:$J$937),"")))),"")/(NETWORKDAYS($T605,$U605,Holidays!$J$3:$J$937)),0))</f>
        <v/>
      </c>
      <c r="CB605" s="87" t="str">
        <f>IF($Q605="","",IFERROR(IF(OR(AND($T605&gt;=DATEVALUE("10/1/20"&amp;RIGHT(CA$1,2)),$T605&lt;=DATEVALUE("9/30/20"&amp;RIGHT(CB$1,2))),AND($U605&gt;=DATEVALUE("10/1/20"&amp;RIGHT(CA$1,2)),$U605&lt;=DATEVALUE("9/30/20"&amp;RIGHT(CB$1,2))),AND($T605&lt;=DATEVALUE("10/1/20"&amp;RIGHT(CA$1,2)),$U605&gt;=DATEVALUE("9/30/20"&amp;RIGHT(CB$1,2)))),
IF(AND($T605&gt;=DATEVALUE("10/1/20"&amp;RIGHT(CA$1,2)),$U605&lt;=DATEVALUE("9/30/20"&amp;RIGHT(CB$1,2))),NETWORKDAYS($T605,$U605,Holidays!$J$3:$J$937),
IF(AND($T605&lt;DATEVALUE("10/1/20"&amp;RIGHT(CA$1,2)),$U605&lt;=DATEVALUE("9/30/20"&amp;RIGHT(CB$1,2))),NETWORKDAYS(DATEVALUE("10/1/20"&amp;RIGHT(CA$1,2)),$U605,Holidays!$J$3:$J$937),
IF($T605&lt;DATEVALUE("10/1/20"&amp;RIGHT(CA$1,2)),NETWORKDAYS(DATEVALUE("10/1/20"&amp;RIGHT(CA$1,2)),DATEVALUE("9/30/20"&amp;RIGHT(CB$1,2)),Holidays!$J$3:$J$937),
IF($T605&gt;=DATEVALUE("10/1/20"&amp;RIGHT(CA$1,2)),NETWORKDAYS($T605,DATEVALUE("9/30/20"&amp;RIGHT(CB$1,2)),Holidays!$J$3:$J$937),"")))),"")/(NETWORKDAYS($T605,$U605,Holidays!$J$3:$J$937)),0))</f>
        <v/>
      </c>
    </row>
    <row r="606" spans="1:80">
      <c r="A606" s="97"/>
      <c r="B606" s="98" t="str">
        <f ca="1">IF(NOT($A606=""),OFFSET('WBS Reference &amp; User Procedure'!$A$1,MATCH($A606,'WBS Reference &amp; User Procedure'!$A:$A,0)-1,1),"")</f>
        <v/>
      </c>
      <c r="D606" s="97"/>
      <c r="I606" s="78"/>
      <c r="T606" s="104" t="str">
        <f>IF(NOT(Q606=""),IF(NOT($S606=""),$S606,#REF!),"")</f>
        <v/>
      </c>
      <c r="U606" s="104" t="str">
        <f>IF(NOT(Q606=""),WORKDAY(T606,Q606,Holidays!$J$3:$J$937),"")</f>
        <v/>
      </c>
      <c r="V606" s="104"/>
      <c r="W606" s="104"/>
      <c r="X606" s="101" t="str">
        <f t="shared" si="123"/>
        <v/>
      </c>
      <c r="AL606" s="87" t="str">
        <f t="shared" ref="AL606:AL669" ca="1" si="134">IF(Q606="","",IFERROR(MATCH($I606,INDIRECT("'"&amp;KEY_RESOURCE_STRUCTURE_TAB&amp;"'!B:B"),0),0))</f>
        <v/>
      </c>
      <c r="AN606" s="87" t="str">
        <f t="shared" ref="AN606:AW615" ca="1" si="135">IF($Q606="","",IFERROR(OFFSET(INDIRECT("'"&amp;KEY_RESOURCE_STRUCTURE_TAB&amp;"'!"&amp;KEY_RATE_SET_INDEX&amp;""),$AL606-1,COLUMN()-34),0))</f>
        <v/>
      </c>
      <c r="AO606" s="87" t="str">
        <f t="shared" ca="1" si="135"/>
        <v/>
      </c>
      <c r="AP606" s="87" t="str">
        <f t="shared" ca="1" si="135"/>
        <v/>
      </c>
      <c r="AQ606" s="87" t="str">
        <f t="shared" ca="1" si="135"/>
        <v/>
      </c>
      <c r="AR606" s="87" t="str">
        <f t="shared" ca="1" si="135"/>
        <v/>
      </c>
      <c r="AS606" s="87" t="str">
        <f t="shared" ca="1" si="135"/>
        <v/>
      </c>
      <c r="AT606" s="87" t="str">
        <f t="shared" ca="1" si="135"/>
        <v/>
      </c>
      <c r="AU606" s="87" t="str">
        <f t="shared" ca="1" si="135"/>
        <v/>
      </c>
      <c r="AV606" s="87" t="str">
        <f t="shared" ca="1" si="135"/>
        <v/>
      </c>
      <c r="AW606" s="87" t="str">
        <f t="shared" ca="1" si="135"/>
        <v/>
      </c>
      <c r="AX606" s="87" t="str">
        <f t="shared" ref="AX606:BG615" ca="1" si="136">IF($Q606="","",IFERROR(OFFSET(INDIRECT("'"&amp;KEY_RESOURCE_STRUCTURE_TAB&amp;"'!"&amp;KEY_RATE_SET_INDEX&amp;""),$AL606-1,COLUMN()-34),0))</f>
        <v/>
      </c>
      <c r="AY606" s="87" t="str">
        <f t="shared" ca="1" si="136"/>
        <v/>
      </c>
      <c r="AZ606" s="87" t="str">
        <f t="shared" ca="1" si="136"/>
        <v/>
      </c>
      <c r="BA606" s="87" t="str">
        <f t="shared" ca="1" si="136"/>
        <v/>
      </c>
      <c r="BB606" s="87" t="str">
        <f t="shared" ca="1" si="136"/>
        <v/>
      </c>
      <c r="BC606" s="87" t="str">
        <f t="shared" ca="1" si="136"/>
        <v/>
      </c>
      <c r="BD606" s="87" t="str">
        <f t="shared" ca="1" si="136"/>
        <v/>
      </c>
      <c r="BE606" s="87" t="str">
        <f t="shared" ca="1" si="136"/>
        <v/>
      </c>
      <c r="BF606" s="87" t="str">
        <f t="shared" ca="1" si="136"/>
        <v/>
      </c>
      <c r="BG606" s="87" t="str">
        <f t="shared" ca="1" si="136"/>
        <v/>
      </c>
      <c r="BI606" s="87" t="str">
        <f>IF($Q606="","",IFERROR(IF(OR(AND($T606&gt;=DATEVALUE("10/1/20"&amp;RIGHT(BH$1,2)),$T606&lt;=DATEVALUE("9/30/20"&amp;RIGHT(BI$1,2))),AND($U606&gt;=DATEVALUE("10/1/20"&amp;RIGHT(BH$1,2)),$U606&lt;=DATEVALUE("9/30/20"&amp;RIGHT(BI$1,2))),AND($T606&lt;=DATEVALUE("10/1/20"&amp;RIGHT(BH$1,2)),$U606&gt;=DATEVALUE("9/30/20"&amp;RIGHT(BI$1,2)))),
IF(AND($T606&gt;=DATEVALUE("10/1/20"&amp;RIGHT(BH$1,2)),$U606&lt;=DATEVALUE("9/30/20"&amp;RIGHT(BI$1,2))),NETWORKDAYS($T606,$U606,Holidays!$J$3:$J$937),
IF(AND($T606&lt;DATEVALUE("10/1/20"&amp;RIGHT(BH$1,2)),$U606&lt;=DATEVALUE("9/30/20"&amp;RIGHT(BI$1,2))),NETWORKDAYS(DATEVALUE("10/1/20"&amp;RIGHT(BH$1,2)),$U606,Holidays!$J$3:$J$937),
IF($T606&lt;DATEVALUE("10/1/20"&amp;RIGHT(BH$1,2)),NETWORKDAYS(DATEVALUE("10/1/20"&amp;RIGHT(BH$1,2)),DATEVALUE("9/30/20"&amp;RIGHT(BI$1,2)),Holidays!$J$3:$J$937),
IF($T606&gt;=DATEVALUE("10/1/20"&amp;RIGHT(BH$1,2)),NETWORKDAYS($T606,DATEVALUE("9/30/20"&amp;RIGHT(BI$1,2)),Holidays!$J$3:$J$937),"")))),"")/(NETWORKDAYS($T606,$U606,Holidays!$J$3:$J$937)),0))</f>
        <v/>
      </c>
      <c r="BJ606" s="87" t="str">
        <f>IF($Q606="","",IFERROR(IF(OR(AND($T606&gt;=DATEVALUE("10/1/20"&amp;RIGHT(BI$1,2)),$T606&lt;=DATEVALUE("9/30/20"&amp;RIGHT(BJ$1,2))),AND($U606&gt;=DATEVALUE("10/1/20"&amp;RIGHT(BI$1,2)),$U606&lt;=DATEVALUE("9/30/20"&amp;RIGHT(BJ$1,2))),AND($T606&lt;=DATEVALUE("10/1/20"&amp;RIGHT(BI$1,2)),$U606&gt;=DATEVALUE("9/30/20"&amp;RIGHT(BJ$1,2)))),
IF(AND($T606&gt;=DATEVALUE("10/1/20"&amp;RIGHT(BI$1,2)),$U606&lt;=DATEVALUE("9/30/20"&amp;RIGHT(BJ$1,2))),NETWORKDAYS($T606,$U606,Holidays!$J$3:$J$937),
IF(AND($T606&lt;DATEVALUE("10/1/20"&amp;RIGHT(BI$1,2)),$U606&lt;=DATEVALUE("9/30/20"&amp;RIGHT(BJ$1,2))),NETWORKDAYS(DATEVALUE("10/1/20"&amp;RIGHT(BI$1,2)),$U606,Holidays!$J$3:$J$937),
IF($T606&lt;DATEVALUE("10/1/20"&amp;RIGHT(BI$1,2)),NETWORKDAYS(DATEVALUE("10/1/20"&amp;RIGHT(BI$1,2)),DATEVALUE("9/30/20"&amp;RIGHT(BJ$1,2)),Holidays!$J$3:$J$937),
IF($T606&gt;=DATEVALUE("10/1/20"&amp;RIGHT(BI$1,2)),NETWORKDAYS($T606,DATEVALUE("9/30/20"&amp;RIGHT(BJ$1,2)),Holidays!$J$3:$J$937),"")))),"")/(NETWORKDAYS($T606,$U606,Holidays!$J$3:$J$937)),0))</f>
        <v/>
      </c>
      <c r="BK606" s="87" t="str">
        <f>IF($Q606="","",IFERROR(IF(OR(AND($T606&gt;=DATEVALUE("10/1/20"&amp;RIGHT(BJ$1,2)),$T606&lt;=DATEVALUE("9/30/20"&amp;RIGHT(BK$1,2))),AND($U606&gt;=DATEVALUE("10/1/20"&amp;RIGHT(BJ$1,2)),$U606&lt;=DATEVALUE("9/30/20"&amp;RIGHT(BK$1,2))),AND($T606&lt;=DATEVALUE("10/1/20"&amp;RIGHT(BJ$1,2)),$U606&gt;=DATEVALUE("9/30/20"&amp;RIGHT(BK$1,2)))),
IF(AND($T606&gt;=DATEVALUE("10/1/20"&amp;RIGHT(BJ$1,2)),$U606&lt;=DATEVALUE("9/30/20"&amp;RIGHT(BK$1,2))),NETWORKDAYS($T606,$U606,Holidays!$J$3:$J$937),
IF(AND($T606&lt;DATEVALUE("10/1/20"&amp;RIGHT(BJ$1,2)),$U606&lt;=DATEVALUE("9/30/20"&amp;RIGHT(BK$1,2))),NETWORKDAYS(DATEVALUE("10/1/20"&amp;RIGHT(BJ$1,2)),$U606,Holidays!$J$3:$J$937),
IF($T606&lt;DATEVALUE("10/1/20"&amp;RIGHT(BJ$1,2)),NETWORKDAYS(DATEVALUE("10/1/20"&amp;RIGHT(BJ$1,2)),DATEVALUE("9/30/20"&amp;RIGHT(BK$1,2)),Holidays!$J$3:$J$937),
IF($T606&gt;=DATEVALUE("10/1/20"&amp;RIGHT(BJ$1,2)),NETWORKDAYS($T606,DATEVALUE("9/30/20"&amp;RIGHT(BK$1,2)),Holidays!$J$3:$J$937),"")))),"")/(NETWORKDAYS($T606,$U606,Holidays!$J$3:$J$937)),0))</f>
        <v/>
      </c>
      <c r="BL606" s="87" t="str">
        <f>IF($Q606="","",IFERROR(IF(OR(AND($T606&gt;=DATEVALUE("10/1/20"&amp;RIGHT(BK$1,2)),$T606&lt;=DATEVALUE("9/30/20"&amp;RIGHT(BL$1,2))),AND($U606&gt;=DATEVALUE("10/1/20"&amp;RIGHT(BK$1,2)),$U606&lt;=DATEVALUE("9/30/20"&amp;RIGHT(BL$1,2))),AND($T606&lt;=DATEVALUE("10/1/20"&amp;RIGHT(BK$1,2)),$U606&gt;=DATEVALUE("9/30/20"&amp;RIGHT(BL$1,2)))),
IF(AND($T606&gt;=DATEVALUE("10/1/20"&amp;RIGHT(BK$1,2)),$U606&lt;=DATEVALUE("9/30/20"&amp;RIGHT(BL$1,2))),NETWORKDAYS($T606,$U606,Holidays!$J$3:$J$937),
IF(AND($T606&lt;DATEVALUE("10/1/20"&amp;RIGHT(BK$1,2)),$U606&lt;=DATEVALUE("9/30/20"&amp;RIGHT(BL$1,2))),NETWORKDAYS(DATEVALUE("10/1/20"&amp;RIGHT(BK$1,2)),$U606,Holidays!$J$3:$J$937),
IF($T606&lt;DATEVALUE("10/1/20"&amp;RIGHT(BK$1,2)),NETWORKDAYS(DATEVALUE("10/1/20"&amp;RIGHT(BK$1,2)),DATEVALUE("9/30/20"&amp;RIGHT(BL$1,2)),Holidays!$J$3:$J$937),
IF($T606&gt;=DATEVALUE("10/1/20"&amp;RIGHT(BK$1,2)),NETWORKDAYS($T606,DATEVALUE("9/30/20"&amp;RIGHT(BL$1,2)),Holidays!$J$3:$J$937),"")))),"")/(NETWORKDAYS($T606,$U606,Holidays!$J$3:$J$937)),0))</f>
        <v/>
      </c>
      <c r="BM606" s="87" t="str">
        <f>IF($Q606="","",IFERROR(IF(OR(AND($T606&gt;=DATEVALUE("10/1/20"&amp;RIGHT(BL$1,2)),$T606&lt;=DATEVALUE("9/30/20"&amp;RIGHT(BM$1,2))),AND($U606&gt;=DATEVALUE("10/1/20"&amp;RIGHT(BL$1,2)),$U606&lt;=DATEVALUE("9/30/20"&amp;RIGHT(BM$1,2))),AND($T606&lt;=DATEVALUE("10/1/20"&amp;RIGHT(BL$1,2)),$U606&gt;=DATEVALUE("9/30/20"&amp;RIGHT(BM$1,2)))),
IF(AND($T606&gt;=DATEVALUE("10/1/20"&amp;RIGHT(BL$1,2)),$U606&lt;=DATEVALUE("9/30/20"&amp;RIGHT(BM$1,2))),NETWORKDAYS($T606,$U606,Holidays!$J$3:$J$937),
IF(AND($T606&lt;DATEVALUE("10/1/20"&amp;RIGHT(BL$1,2)),$U606&lt;=DATEVALUE("9/30/20"&amp;RIGHT(BM$1,2))),NETWORKDAYS(DATEVALUE("10/1/20"&amp;RIGHT(BL$1,2)),$U606,Holidays!$J$3:$J$937),
IF($T606&lt;DATEVALUE("10/1/20"&amp;RIGHT(BL$1,2)),NETWORKDAYS(DATEVALUE("10/1/20"&amp;RIGHT(BL$1,2)),DATEVALUE("9/30/20"&amp;RIGHT(BM$1,2)),Holidays!$J$3:$J$937),
IF($T606&gt;=DATEVALUE("10/1/20"&amp;RIGHT(BL$1,2)),NETWORKDAYS($T606,DATEVALUE("9/30/20"&amp;RIGHT(BM$1,2)),Holidays!$J$3:$J$937),"")))),"")/(NETWORKDAYS($T606,$U606,Holidays!$J$3:$J$937)),0))</f>
        <v/>
      </c>
      <c r="BN606" s="87" t="str">
        <f>IF($Q606="","",IFERROR(IF(OR(AND($T606&gt;=DATEVALUE("10/1/20"&amp;RIGHT(BM$1,2)),$T606&lt;=DATEVALUE("9/30/20"&amp;RIGHT(BN$1,2))),AND($U606&gt;=DATEVALUE("10/1/20"&amp;RIGHT(BM$1,2)),$U606&lt;=DATEVALUE("9/30/20"&amp;RIGHT(BN$1,2))),AND($T606&lt;=DATEVALUE("10/1/20"&amp;RIGHT(BM$1,2)),$U606&gt;=DATEVALUE("9/30/20"&amp;RIGHT(BN$1,2)))),
IF(AND($T606&gt;=DATEVALUE("10/1/20"&amp;RIGHT(BM$1,2)),$U606&lt;=DATEVALUE("9/30/20"&amp;RIGHT(BN$1,2))),NETWORKDAYS($T606,$U606,Holidays!$J$3:$J$937),
IF(AND($T606&lt;DATEVALUE("10/1/20"&amp;RIGHT(BM$1,2)),$U606&lt;=DATEVALUE("9/30/20"&amp;RIGHT(BN$1,2))),NETWORKDAYS(DATEVALUE("10/1/20"&amp;RIGHT(BM$1,2)),$U606,Holidays!$J$3:$J$937),
IF($T606&lt;DATEVALUE("10/1/20"&amp;RIGHT(BM$1,2)),NETWORKDAYS(DATEVALUE("10/1/20"&amp;RIGHT(BM$1,2)),DATEVALUE("9/30/20"&amp;RIGHT(BN$1,2)),Holidays!$J$3:$J$937),
IF($T606&gt;=DATEVALUE("10/1/20"&amp;RIGHT(BM$1,2)),NETWORKDAYS($T606,DATEVALUE("9/30/20"&amp;RIGHT(BN$1,2)),Holidays!$J$3:$J$937),"")))),"")/(NETWORKDAYS($T606,$U606,Holidays!$J$3:$J$937)),0))</f>
        <v/>
      </c>
      <c r="BO606" s="87" t="str">
        <f>IF($Q606="","",IFERROR(IF(OR(AND($T606&gt;=DATEVALUE("10/1/20"&amp;RIGHT(BN$1,2)),$T606&lt;=DATEVALUE("9/30/20"&amp;RIGHT(BO$1,2))),AND($U606&gt;=DATEVALUE("10/1/20"&amp;RIGHT(BN$1,2)),$U606&lt;=DATEVALUE("9/30/20"&amp;RIGHT(BO$1,2))),AND($T606&lt;=DATEVALUE("10/1/20"&amp;RIGHT(BN$1,2)),$U606&gt;=DATEVALUE("9/30/20"&amp;RIGHT(BO$1,2)))),
IF(AND($T606&gt;=DATEVALUE("10/1/20"&amp;RIGHT(BN$1,2)),$U606&lt;=DATEVALUE("9/30/20"&amp;RIGHT(BO$1,2))),NETWORKDAYS($T606,$U606,Holidays!$J$3:$J$937),
IF(AND($T606&lt;DATEVALUE("10/1/20"&amp;RIGHT(BN$1,2)),$U606&lt;=DATEVALUE("9/30/20"&amp;RIGHT(BO$1,2))),NETWORKDAYS(DATEVALUE("10/1/20"&amp;RIGHT(BN$1,2)),$U606,Holidays!$J$3:$J$937),
IF($T606&lt;DATEVALUE("10/1/20"&amp;RIGHT(BN$1,2)),NETWORKDAYS(DATEVALUE("10/1/20"&amp;RIGHT(BN$1,2)),DATEVALUE("9/30/20"&amp;RIGHT(BO$1,2)),Holidays!$J$3:$J$937),
IF($T606&gt;=DATEVALUE("10/1/20"&amp;RIGHT(BN$1,2)),NETWORKDAYS($T606,DATEVALUE("9/30/20"&amp;RIGHT(BO$1,2)),Holidays!$J$3:$J$937),"")))),"")/(NETWORKDAYS($T606,$U606,Holidays!$J$3:$J$937)),0))</f>
        <v/>
      </c>
      <c r="BP606" s="87" t="str">
        <f>IF($Q606="","",IFERROR(IF(OR(AND($T606&gt;=DATEVALUE("10/1/20"&amp;RIGHT(BO$1,2)),$T606&lt;=DATEVALUE("9/30/20"&amp;RIGHT(BP$1,2))),AND($U606&gt;=DATEVALUE("10/1/20"&amp;RIGHT(BO$1,2)),$U606&lt;=DATEVALUE("9/30/20"&amp;RIGHT(BP$1,2))),AND($T606&lt;=DATEVALUE("10/1/20"&amp;RIGHT(BO$1,2)),$U606&gt;=DATEVALUE("9/30/20"&amp;RIGHT(BP$1,2)))),
IF(AND($T606&gt;=DATEVALUE("10/1/20"&amp;RIGHT(BO$1,2)),$U606&lt;=DATEVALUE("9/30/20"&amp;RIGHT(BP$1,2))),NETWORKDAYS($T606,$U606,Holidays!$J$3:$J$937),
IF(AND($T606&lt;DATEVALUE("10/1/20"&amp;RIGHT(BO$1,2)),$U606&lt;=DATEVALUE("9/30/20"&amp;RIGHT(BP$1,2))),NETWORKDAYS(DATEVALUE("10/1/20"&amp;RIGHT(BO$1,2)),$U606,Holidays!$J$3:$J$937),
IF($T606&lt;DATEVALUE("10/1/20"&amp;RIGHT(BO$1,2)),NETWORKDAYS(DATEVALUE("10/1/20"&amp;RIGHT(BO$1,2)),DATEVALUE("9/30/20"&amp;RIGHT(BP$1,2)),Holidays!$J$3:$J$937),
IF($T606&gt;=DATEVALUE("10/1/20"&amp;RIGHT(BO$1,2)),NETWORKDAYS($T606,DATEVALUE("9/30/20"&amp;RIGHT(BP$1,2)),Holidays!$J$3:$J$937),"")))),"")/(NETWORKDAYS($T606,$U606,Holidays!$J$3:$J$937)),0))</f>
        <v/>
      </c>
      <c r="BQ606" s="87" t="str">
        <f>IF($Q606="","",IFERROR(IF(OR(AND($T606&gt;=DATEVALUE("10/1/20"&amp;RIGHT(BP$1,2)),$T606&lt;=DATEVALUE("9/30/20"&amp;RIGHT(BQ$1,2))),AND($U606&gt;=DATEVALUE("10/1/20"&amp;RIGHT(BP$1,2)),$U606&lt;=DATEVALUE("9/30/20"&amp;RIGHT(BQ$1,2))),AND($T606&lt;=DATEVALUE("10/1/20"&amp;RIGHT(BP$1,2)),$U606&gt;=DATEVALUE("9/30/20"&amp;RIGHT(BQ$1,2)))),
IF(AND($T606&gt;=DATEVALUE("10/1/20"&amp;RIGHT(BP$1,2)),$U606&lt;=DATEVALUE("9/30/20"&amp;RIGHT(BQ$1,2))),NETWORKDAYS($T606,$U606,Holidays!$J$3:$J$937),
IF(AND($T606&lt;DATEVALUE("10/1/20"&amp;RIGHT(BP$1,2)),$U606&lt;=DATEVALUE("9/30/20"&amp;RIGHT(BQ$1,2))),NETWORKDAYS(DATEVALUE("10/1/20"&amp;RIGHT(BP$1,2)),$U606,Holidays!$J$3:$J$937),
IF($T606&lt;DATEVALUE("10/1/20"&amp;RIGHT(BP$1,2)),NETWORKDAYS(DATEVALUE("10/1/20"&amp;RIGHT(BP$1,2)),DATEVALUE("9/30/20"&amp;RIGHT(BQ$1,2)),Holidays!$J$3:$J$937),
IF($T606&gt;=DATEVALUE("10/1/20"&amp;RIGHT(BP$1,2)),NETWORKDAYS($T606,DATEVALUE("9/30/20"&amp;RIGHT(BQ$1,2)),Holidays!$J$3:$J$937),"")))),"")/(NETWORKDAYS($T606,$U606,Holidays!$J$3:$J$937)),0))</f>
        <v/>
      </c>
      <c r="BR606" s="87" t="str">
        <f>IF($Q606="","",IFERROR(IF(OR(AND($T606&gt;=DATEVALUE("10/1/20"&amp;RIGHT(BQ$1,2)),$T606&lt;=DATEVALUE("9/30/20"&amp;RIGHT(BR$1,2))),AND($U606&gt;=DATEVALUE("10/1/20"&amp;RIGHT(BQ$1,2)),$U606&lt;=DATEVALUE("9/30/20"&amp;RIGHT(BR$1,2))),AND($T606&lt;=DATEVALUE("10/1/20"&amp;RIGHT(BQ$1,2)),$U606&gt;=DATEVALUE("9/30/20"&amp;RIGHT(BR$1,2)))),
IF(AND($T606&gt;=DATEVALUE("10/1/20"&amp;RIGHT(BQ$1,2)),$U606&lt;=DATEVALUE("9/30/20"&amp;RIGHT(BR$1,2))),NETWORKDAYS($T606,$U606,Holidays!$J$3:$J$937),
IF(AND($T606&lt;DATEVALUE("10/1/20"&amp;RIGHT(BQ$1,2)),$U606&lt;=DATEVALUE("9/30/20"&amp;RIGHT(BR$1,2))),NETWORKDAYS(DATEVALUE("10/1/20"&amp;RIGHT(BQ$1,2)),$U606,Holidays!$J$3:$J$937),
IF($T606&lt;DATEVALUE("10/1/20"&amp;RIGHT(BQ$1,2)),NETWORKDAYS(DATEVALUE("10/1/20"&amp;RIGHT(BQ$1,2)),DATEVALUE("9/30/20"&amp;RIGHT(BR$1,2)),Holidays!$J$3:$J$937),
IF($T606&gt;=DATEVALUE("10/1/20"&amp;RIGHT(BQ$1,2)),NETWORKDAYS($T606,DATEVALUE("9/30/20"&amp;RIGHT(BR$1,2)),Holidays!$J$3:$J$937),"")))),"")/(NETWORKDAYS($T606,$U606,Holidays!$J$3:$J$937)),0))</f>
        <v/>
      </c>
      <c r="BS606" s="87" t="str">
        <f>IF($Q606="","",IFERROR(IF(OR(AND($T606&gt;=DATEVALUE("10/1/20"&amp;RIGHT(BR$1,2)),$T606&lt;=DATEVALUE("9/30/20"&amp;RIGHT(BS$1,2))),AND($U606&gt;=DATEVALUE("10/1/20"&amp;RIGHT(BR$1,2)),$U606&lt;=DATEVALUE("9/30/20"&amp;RIGHT(BS$1,2))),AND($T606&lt;=DATEVALUE("10/1/20"&amp;RIGHT(BR$1,2)),$U606&gt;=DATEVALUE("9/30/20"&amp;RIGHT(BS$1,2)))),
IF(AND($T606&gt;=DATEVALUE("10/1/20"&amp;RIGHT(BR$1,2)),$U606&lt;=DATEVALUE("9/30/20"&amp;RIGHT(BS$1,2))),NETWORKDAYS($T606,$U606,Holidays!$J$3:$J$937),
IF(AND($T606&lt;DATEVALUE("10/1/20"&amp;RIGHT(BR$1,2)),$U606&lt;=DATEVALUE("9/30/20"&amp;RIGHT(BS$1,2))),NETWORKDAYS(DATEVALUE("10/1/20"&amp;RIGHT(BR$1,2)),$U606,Holidays!$J$3:$J$937),
IF($T606&lt;DATEVALUE("10/1/20"&amp;RIGHT(BR$1,2)),NETWORKDAYS(DATEVALUE("10/1/20"&amp;RIGHT(BR$1,2)),DATEVALUE("9/30/20"&amp;RIGHT(BS$1,2)),Holidays!$J$3:$J$937),
IF($T606&gt;=DATEVALUE("10/1/20"&amp;RIGHT(BR$1,2)),NETWORKDAYS($T606,DATEVALUE("9/30/20"&amp;RIGHT(BS$1,2)),Holidays!$J$3:$J$937),"")))),"")/(NETWORKDAYS($T606,$U606,Holidays!$J$3:$J$937)),0))</f>
        <v/>
      </c>
      <c r="BT606" s="87" t="str">
        <f>IF($Q606="","",IFERROR(IF(OR(AND($T606&gt;=DATEVALUE("10/1/20"&amp;RIGHT(BS$1,2)),$T606&lt;=DATEVALUE("9/30/20"&amp;RIGHT(BT$1,2))),AND($U606&gt;=DATEVALUE("10/1/20"&amp;RIGHT(BS$1,2)),$U606&lt;=DATEVALUE("9/30/20"&amp;RIGHT(BT$1,2))),AND($T606&lt;=DATEVALUE("10/1/20"&amp;RIGHT(BS$1,2)),$U606&gt;=DATEVALUE("9/30/20"&amp;RIGHT(BT$1,2)))),
IF(AND($T606&gt;=DATEVALUE("10/1/20"&amp;RIGHT(BS$1,2)),$U606&lt;=DATEVALUE("9/30/20"&amp;RIGHT(BT$1,2))),NETWORKDAYS($T606,$U606,Holidays!$J$3:$J$937),
IF(AND($T606&lt;DATEVALUE("10/1/20"&amp;RIGHT(BS$1,2)),$U606&lt;=DATEVALUE("9/30/20"&amp;RIGHT(BT$1,2))),NETWORKDAYS(DATEVALUE("10/1/20"&amp;RIGHT(BS$1,2)),$U606,Holidays!$J$3:$J$937),
IF($T606&lt;DATEVALUE("10/1/20"&amp;RIGHT(BS$1,2)),NETWORKDAYS(DATEVALUE("10/1/20"&amp;RIGHT(BS$1,2)),DATEVALUE("9/30/20"&amp;RIGHT(BT$1,2)),Holidays!$J$3:$J$937),
IF($T606&gt;=DATEVALUE("10/1/20"&amp;RIGHT(BS$1,2)),NETWORKDAYS($T606,DATEVALUE("9/30/20"&amp;RIGHT(BT$1,2)),Holidays!$J$3:$J$937),"")))),"")/(NETWORKDAYS($T606,$U606,Holidays!$J$3:$J$937)),0))</f>
        <v/>
      </c>
      <c r="BU606" s="87" t="str">
        <f>IF($Q606="","",IFERROR(IF(OR(AND($T606&gt;=DATEVALUE("10/1/20"&amp;RIGHT(BT$1,2)),$T606&lt;=DATEVALUE("9/30/20"&amp;RIGHT(BU$1,2))),AND($U606&gt;=DATEVALUE("10/1/20"&amp;RIGHT(BT$1,2)),$U606&lt;=DATEVALUE("9/30/20"&amp;RIGHT(BU$1,2))),AND($T606&lt;=DATEVALUE("10/1/20"&amp;RIGHT(BT$1,2)),$U606&gt;=DATEVALUE("9/30/20"&amp;RIGHT(BU$1,2)))),
IF(AND($T606&gt;=DATEVALUE("10/1/20"&amp;RIGHT(BT$1,2)),$U606&lt;=DATEVALUE("9/30/20"&amp;RIGHT(BU$1,2))),NETWORKDAYS($T606,$U606,Holidays!$J$3:$J$937),
IF(AND($T606&lt;DATEVALUE("10/1/20"&amp;RIGHT(BT$1,2)),$U606&lt;=DATEVALUE("9/30/20"&amp;RIGHT(BU$1,2))),NETWORKDAYS(DATEVALUE("10/1/20"&amp;RIGHT(BT$1,2)),$U606,Holidays!$J$3:$J$937),
IF($T606&lt;DATEVALUE("10/1/20"&amp;RIGHT(BT$1,2)),NETWORKDAYS(DATEVALUE("10/1/20"&amp;RIGHT(BT$1,2)),DATEVALUE("9/30/20"&amp;RIGHT(BU$1,2)),Holidays!$J$3:$J$937),
IF($T606&gt;=DATEVALUE("10/1/20"&amp;RIGHT(BT$1,2)),NETWORKDAYS($T606,DATEVALUE("9/30/20"&amp;RIGHT(BU$1,2)),Holidays!$J$3:$J$937),"")))),"")/(NETWORKDAYS($T606,$U606,Holidays!$J$3:$J$937)),0))</f>
        <v/>
      </c>
      <c r="BV606" s="87" t="str">
        <f>IF($Q606="","",IFERROR(IF(OR(AND($T606&gt;=DATEVALUE("10/1/20"&amp;RIGHT(BU$1,2)),$T606&lt;=DATEVALUE("9/30/20"&amp;RIGHT(BV$1,2))),AND($U606&gt;=DATEVALUE("10/1/20"&amp;RIGHT(BU$1,2)),$U606&lt;=DATEVALUE("9/30/20"&amp;RIGHT(BV$1,2))),AND($T606&lt;=DATEVALUE("10/1/20"&amp;RIGHT(BU$1,2)),$U606&gt;=DATEVALUE("9/30/20"&amp;RIGHT(BV$1,2)))),
IF(AND($T606&gt;=DATEVALUE("10/1/20"&amp;RIGHT(BU$1,2)),$U606&lt;=DATEVALUE("9/30/20"&amp;RIGHT(BV$1,2))),NETWORKDAYS($T606,$U606,Holidays!$J$3:$J$937),
IF(AND($T606&lt;DATEVALUE("10/1/20"&amp;RIGHT(BU$1,2)),$U606&lt;=DATEVALUE("9/30/20"&amp;RIGHT(BV$1,2))),NETWORKDAYS(DATEVALUE("10/1/20"&amp;RIGHT(BU$1,2)),$U606,Holidays!$J$3:$J$937),
IF($T606&lt;DATEVALUE("10/1/20"&amp;RIGHT(BU$1,2)),NETWORKDAYS(DATEVALUE("10/1/20"&amp;RIGHT(BU$1,2)),DATEVALUE("9/30/20"&amp;RIGHT(BV$1,2)),Holidays!$J$3:$J$937),
IF($T606&gt;=DATEVALUE("10/1/20"&amp;RIGHT(BU$1,2)),NETWORKDAYS($T606,DATEVALUE("9/30/20"&amp;RIGHT(BV$1,2)),Holidays!$J$3:$J$937),"")))),"")/(NETWORKDAYS($T606,$U606,Holidays!$J$3:$J$937)),0))</f>
        <v/>
      </c>
      <c r="BW606" s="87" t="str">
        <f>IF($Q606="","",IFERROR(IF(OR(AND($T606&gt;=DATEVALUE("10/1/20"&amp;RIGHT(BV$1,2)),$T606&lt;=DATEVALUE("9/30/20"&amp;RIGHT(BW$1,2))),AND($U606&gt;=DATEVALUE("10/1/20"&amp;RIGHT(BV$1,2)),$U606&lt;=DATEVALUE("9/30/20"&amp;RIGHT(BW$1,2))),AND($T606&lt;=DATEVALUE("10/1/20"&amp;RIGHT(BV$1,2)),$U606&gt;=DATEVALUE("9/30/20"&amp;RIGHT(BW$1,2)))),
IF(AND($T606&gt;=DATEVALUE("10/1/20"&amp;RIGHT(BV$1,2)),$U606&lt;=DATEVALUE("9/30/20"&amp;RIGHT(BW$1,2))),NETWORKDAYS($T606,$U606,Holidays!$J$3:$J$937),
IF(AND($T606&lt;DATEVALUE("10/1/20"&amp;RIGHT(BV$1,2)),$U606&lt;=DATEVALUE("9/30/20"&amp;RIGHT(BW$1,2))),NETWORKDAYS(DATEVALUE("10/1/20"&amp;RIGHT(BV$1,2)),$U606,Holidays!$J$3:$J$937),
IF($T606&lt;DATEVALUE("10/1/20"&amp;RIGHT(BV$1,2)),NETWORKDAYS(DATEVALUE("10/1/20"&amp;RIGHT(BV$1,2)),DATEVALUE("9/30/20"&amp;RIGHT(BW$1,2)),Holidays!$J$3:$J$937),
IF($T606&gt;=DATEVALUE("10/1/20"&amp;RIGHT(BV$1,2)),NETWORKDAYS($T606,DATEVALUE("9/30/20"&amp;RIGHT(BW$1,2)),Holidays!$J$3:$J$937),"")))),"")/(NETWORKDAYS($T606,$U606,Holidays!$J$3:$J$937)),0))</f>
        <v/>
      </c>
      <c r="BX606" s="87" t="str">
        <f>IF($Q606="","",IFERROR(IF(OR(AND($T606&gt;=DATEVALUE("10/1/20"&amp;RIGHT(BW$1,2)),$T606&lt;=DATEVALUE("9/30/20"&amp;RIGHT(BX$1,2))),AND($U606&gt;=DATEVALUE("10/1/20"&amp;RIGHT(BW$1,2)),$U606&lt;=DATEVALUE("9/30/20"&amp;RIGHT(BX$1,2))),AND($T606&lt;=DATEVALUE("10/1/20"&amp;RIGHT(BW$1,2)),$U606&gt;=DATEVALUE("9/30/20"&amp;RIGHT(BX$1,2)))),
IF(AND($T606&gt;=DATEVALUE("10/1/20"&amp;RIGHT(BW$1,2)),$U606&lt;=DATEVALUE("9/30/20"&amp;RIGHT(BX$1,2))),NETWORKDAYS($T606,$U606,Holidays!$J$3:$J$937),
IF(AND($T606&lt;DATEVALUE("10/1/20"&amp;RIGHT(BW$1,2)),$U606&lt;=DATEVALUE("9/30/20"&amp;RIGHT(BX$1,2))),NETWORKDAYS(DATEVALUE("10/1/20"&amp;RIGHT(BW$1,2)),$U606,Holidays!$J$3:$J$937),
IF($T606&lt;DATEVALUE("10/1/20"&amp;RIGHT(BW$1,2)),NETWORKDAYS(DATEVALUE("10/1/20"&amp;RIGHT(BW$1,2)),DATEVALUE("9/30/20"&amp;RIGHT(BX$1,2)),Holidays!$J$3:$J$937),
IF($T606&gt;=DATEVALUE("10/1/20"&amp;RIGHT(BW$1,2)),NETWORKDAYS($T606,DATEVALUE("9/30/20"&amp;RIGHT(BX$1,2)),Holidays!$J$3:$J$937),"")))),"")/(NETWORKDAYS($T606,$U606,Holidays!$J$3:$J$937)),0))</f>
        <v/>
      </c>
      <c r="BY606" s="87" t="str">
        <f>IF($Q606="","",IFERROR(IF(OR(AND($T606&gt;=DATEVALUE("10/1/20"&amp;RIGHT(BX$1,2)),$T606&lt;=DATEVALUE("9/30/20"&amp;RIGHT(BY$1,2))),AND($U606&gt;=DATEVALUE("10/1/20"&amp;RIGHT(BX$1,2)),$U606&lt;=DATEVALUE("9/30/20"&amp;RIGHT(BY$1,2))),AND($T606&lt;=DATEVALUE("10/1/20"&amp;RIGHT(BX$1,2)),$U606&gt;=DATEVALUE("9/30/20"&amp;RIGHT(BY$1,2)))),
IF(AND($T606&gt;=DATEVALUE("10/1/20"&amp;RIGHT(BX$1,2)),$U606&lt;=DATEVALUE("9/30/20"&amp;RIGHT(BY$1,2))),NETWORKDAYS($T606,$U606,Holidays!$J$3:$J$937),
IF(AND($T606&lt;DATEVALUE("10/1/20"&amp;RIGHT(BX$1,2)),$U606&lt;=DATEVALUE("9/30/20"&amp;RIGHT(BY$1,2))),NETWORKDAYS(DATEVALUE("10/1/20"&amp;RIGHT(BX$1,2)),$U606,Holidays!$J$3:$J$937),
IF($T606&lt;DATEVALUE("10/1/20"&amp;RIGHT(BX$1,2)),NETWORKDAYS(DATEVALUE("10/1/20"&amp;RIGHT(BX$1,2)),DATEVALUE("9/30/20"&amp;RIGHT(BY$1,2)),Holidays!$J$3:$J$937),
IF($T606&gt;=DATEVALUE("10/1/20"&amp;RIGHT(BX$1,2)),NETWORKDAYS($T606,DATEVALUE("9/30/20"&amp;RIGHT(BY$1,2)),Holidays!$J$3:$J$937),"")))),"")/(NETWORKDAYS($T606,$U606,Holidays!$J$3:$J$937)),0))</f>
        <v/>
      </c>
      <c r="BZ606" s="87" t="str">
        <f>IF($Q606="","",IFERROR(IF(OR(AND($T606&gt;=DATEVALUE("10/1/20"&amp;RIGHT(BY$1,2)),$T606&lt;=DATEVALUE("9/30/20"&amp;RIGHT(BZ$1,2))),AND($U606&gt;=DATEVALUE("10/1/20"&amp;RIGHT(BY$1,2)),$U606&lt;=DATEVALUE("9/30/20"&amp;RIGHT(BZ$1,2))),AND($T606&lt;=DATEVALUE("10/1/20"&amp;RIGHT(BY$1,2)),$U606&gt;=DATEVALUE("9/30/20"&amp;RIGHT(BZ$1,2)))),
IF(AND($T606&gt;=DATEVALUE("10/1/20"&amp;RIGHT(BY$1,2)),$U606&lt;=DATEVALUE("9/30/20"&amp;RIGHT(BZ$1,2))),NETWORKDAYS($T606,$U606,Holidays!$J$3:$J$937),
IF(AND($T606&lt;DATEVALUE("10/1/20"&amp;RIGHT(BY$1,2)),$U606&lt;=DATEVALUE("9/30/20"&amp;RIGHT(BZ$1,2))),NETWORKDAYS(DATEVALUE("10/1/20"&amp;RIGHT(BY$1,2)),$U606,Holidays!$J$3:$J$937),
IF($T606&lt;DATEVALUE("10/1/20"&amp;RIGHT(BY$1,2)),NETWORKDAYS(DATEVALUE("10/1/20"&amp;RIGHT(BY$1,2)),DATEVALUE("9/30/20"&amp;RIGHT(BZ$1,2)),Holidays!$J$3:$J$937),
IF($T606&gt;=DATEVALUE("10/1/20"&amp;RIGHT(BY$1,2)),NETWORKDAYS($T606,DATEVALUE("9/30/20"&amp;RIGHT(BZ$1,2)),Holidays!$J$3:$J$937),"")))),"")/(NETWORKDAYS($T606,$U606,Holidays!$J$3:$J$937)),0))</f>
        <v/>
      </c>
      <c r="CA606" s="87" t="str">
        <f>IF($Q606="","",IFERROR(IF(OR(AND($T606&gt;=DATEVALUE("10/1/20"&amp;RIGHT(BZ$1,2)),$T606&lt;=DATEVALUE("9/30/20"&amp;RIGHT(CA$1,2))),AND($U606&gt;=DATEVALUE("10/1/20"&amp;RIGHT(BZ$1,2)),$U606&lt;=DATEVALUE("9/30/20"&amp;RIGHT(CA$1,2))),AND($T606&lt;=DATEVALUE("10/1/20"&amp;RIGHT(BZ$1,2)),$U606&gt;=DATEVALUE("9/30/20"&amp;RIGHT(CA$1,2)))),
IF(AND($T606&gt;=DATEVALUE("10/1/20"&amp;RIGHT(BZ$1,2)),$U606&lt;=DATEVALUE("9/30/20"&amp;RIGHT(CA$1,2))),NETWORKDAYS($T606,$U606,Holidays!$J$3:$J$937),
IF(AND($T606&lt;DATEVALUE("10/1/20"&amp;RIGHT(BZ$1,2)),$U606&lt;=DATEVALUE("9/30/20"&amp;RIGHT(CA$1,2))),NETWORKDAYS(DATEVALUE("10/1/20"&amp;RIGHT(BZ$1,2)),$U606,Holidays!$J$3:$J$937),
IF($T606&lt;DATEVALUE("10/1/20"&amp;RIGHT(BZ$1,2)),NETWORKDAYS(DATEVALUE("10/1/20"&amp;RIGHT(BZ$1,2)),DATEVALUE("9/30/20"&amp;RIGHT(CA$1,2)),Holidays!$J$3:$J$937),
IF($T606&gt;=DATEVALUE("10/1/20"&amp;RIGHT(BZ$1,2)),NETWORKDAYS($T606,DATEVALUE("9/30/20"&amp;RIGHT(CA$1,2)),Holidays!$J$3:$J$937),"")))),"")/(NETWORKDAYS($T606,$U606,Holidays!$J$3:$J$937)),0))</f>
        <v/>
      </c>
      <c r="CB606" s="87" t="str">
        <f>IF($Q606="","",IFERROR(IF(OR(AND($T606&gt;=DATEVALUE("10/1/20"&amp;RIGHT(CA$1,2)),$T606&lt;=DATEVALUE("9/30/20"&amp;RIGHT(CB$1,2))),AND($U606&gt;=DATEVALUE("10/1/20"&amp;RIGHT(CA$1,2)),$U606&lt;=DATEVALUE("9/30/20"&amp;RIGHT(CB$1,2))),AND($T606&lt;=DATEVALUE("10/1/20"&amp;RIGHT(CA$1,2)),$U606&gt;=DATEVALUE("9/30/20"&amp;RIGHT(CB$1,2)))),
IF(AND($T606&gt;=DATEVALUE("10/1/20"&amp;RIGHT(CA$1,2)),$U606&lt;=DATEVALUE("9/30/20"&amp;RIGHT(CB$1,2))),NETWORKDAYS($T606,$U606,Holidays!$J$3:$J$937),
IF(AND($T606&lt;DATEVALUE("10/1/20"&amp;RIGHT(CA$1,2)),$U606&lt;=DATEVALUE("9/30/20"&amp;RIGHT(CB$1,2))),NETWORKDAYS(DATEVALUE("10/1/20"&amp;RIGHT(CA$1,2)),$U606,Holidays!$J$3:$J$937),
IF($T606&lt;DATEVALUE("10/1/20"&amp;RIGHT(CA$1,2)),NETWORKDAYS(DATEVALUE("10/1/20"&amp;RIGHT(CA$1,2)),DATEVALUE("9/30/20"&amp;RIGHT(CB$1,2)),Holidays!$J$3:$J$937),
IF($T606&gt;=DATEVALUE("10/1/20"&amp;RIGHT(CA$1,2)),NETWORKDAYS($T606,DATEVALUE("9/30/20"&amp;RIGHT(CB$1,2)),Holidays!$J$3:$J$937),"")))),"")/(NETWORKDAYS($T606,$U606,Holidays!$J$3:$J$937)),0))</f>
        <v/>
      </c>
    </row>
    <row r="607" spans="1:80">
      <c r="A607" s="97"/>
      <c r="B607" s="98" t="str">
        <f ca="1">IF(NOT($A607=""),OFFSET('WBS Reference &amp; User Procedure'!$A$1,MATCH($A607,'WBS Reference &amp; User Procedure'!$A:$A,0)-1,1),"")</f>
        <v/>
      </c>
      <c r="D607" s="97"/>
      <c r="I607" s="78"/>
      <c r="T607" s="104" t="str">
        <f>IF(NOT(Q607=""),IF(NOT($S607=""),$S607,#REF!),"")</f>
        <v/>
      </c>
      <c r="U607" s="104" t="str">
        <f>IF(NOT(Q607=""),WORKDAY(T607,Q607,Holidays!$J$3:$J$937),"")</f>
        <v/>
      </c>
      <c r="V607" s="104"/>
      <c r="W607" s="104"/>
      <c r="X607" s="101" t="str">
        <f t="shared" si="123"/>
        <v/>
      </c>
      <c r="AL607" s="87" t="str">
        <f t="shared" ca="1" si="134"/>
        <v/>
      </c>
      <c r="AN607" s="87" t="str">
        <f t="shared" ca="1" si="135"/>
        <v/>
      </c>
      <c r="AO607" s="87" t="str">
        <f t="shared" ca="1" si="135"/>
        <v/>
      </c>
      <c r="AP607" s="87" t="str">
        <f t="shared" ca="1" si="135"/>
        <v/>
      </c>
      <c r="AQ607" s="87" t="str">
        <f t="shared" ca="1" si="135"/>
        <v/>
      </c>
      <c r="AR607" s="87" t="str">
        <f t="shared" ca="1" si="135"/>
        <v/>
      </c>
      <c r="AS607" s="87" t="str">
        <f t="shared" ca="1" si="135"/>
        <v/>
      </c>
      <c r="AT607" s="87" t="str">
        <f t="shared" ca="1" si="135"/>
        <v/>
      </c>
      <c r="AU607" s="87" t="str">
        <f t="shared" ca="1" si="135"/>
        <v/>
      </c>
      <c r="AV607" s="87" t="str">
        <f t="shared" ca="1" si="135"/>
        <v/>
      </c>
      <c r="AW607" s="87" t="str">
        <f t="shared" ca="1" si="135"/>
        <v/>
      </c>
      <c r="AX607" s="87" t="str">
        <f t="shared" ca="1" si="136"/>
        <v/>
      </c>
      <c r="AY607" s="87" t="str">
        <f t="shared" ca="1" si="136"/>
        <v/>
      </c>
      <c r="AZ607" s="87" t="str">
        <f t="shared" ca="1" si="136"/>
        <v/>
      </c>
      <c r="BA607" s="87" t="str">
        <f t="shared" ca="1" si="136"/>
        <v/>
      </c>
      <c r="BB607" s="87" t="str">
        <f t="shared" ca="1" si="136"/>
        <v/>
      </c>
      <c r="BC607" s="87" t="str">
        <f t="shared" ca="1" si="136"/>
        <v/>
      </c>
      <c r="BD607" s="87" t="str">
        <f t="shared" ca="1" si="136"/>
        <v/>
      </c>
      <c r="BE607" s="87" t="str">
        <f t="shared" ca="1" si="136"/>
        <v/>
      </c>
      <c r="BF607" s="87" t="str">
        <f t="shared" ca="1" si="136"/>
        <v/>
      </c>
      <c r="BG607" s="87" t="str">
        <f t="shared" ca="1" si="136"/>
        <v/>
      </c>
      <c r="BI607" s="87" t="str">
        <f>IF($Q607="","",IFERROR(IF(OR(AND($T607&gt;=DATEVALUE("10/1/20"&amp;RIGHT(BH$1,2)),$T607&lt;=DATEVALUE("9/30/20"&amp;RIGHT(BI$1,2))),AND($U607&gt;=DATEVALUE("10/1/20"&amp;RIGHT(BH$1,2)),$U607&lt;=DATEVALUE("9/30/20"&amp;RIGHT(BI$1,2))),AND($T607&lt;=DATEVALUE("10/1/20"&amp;RIGHT(BH$1,2)),$U607&gt;=DATEVALUE("9/30/20"&amp;RIGHT(BI$1,2)))),
IF(AND($T607&gt;=DATEVALUE("10/1/20"&amp;RIGHT(BH$1,2)),$U607&lt;=DATEVALUE("9/30/20"&amp;RIGHT(BI$1,2))),NETWORKDAYS($T607,$U607,Holidays!$J$3:$J$937),
IF(AND($T607&lt;DATEVALUE("10/1/20"&amp;RIGHT(BH$1,2)),$U607&lt;=DATEVALUE("9/30/20"&amp;RIGHT(BI$1,2))),NETWORKDAYS(DATEVALUE("10/1/20"&amp;RIGHT(BH$1,2)),$U607,Holidays!$J$3:$J$937),
IF($T607&lt;DATEVALUE("10/1/20"&amp;RIGHT(BH$1,2)),NETWORKDAYS(DATEVALUE("10/1/20"&amp;RIGHT(BH$1,2)),DATEVALUE("9/30/20"&amp;RIGHT(BI$1,2)),Holidays!$J$3:$J$937),
IF($T607&gt;=DATEVALUE("10/1/20"&amp;RIGHT(BH$1,2)),NETWORKDAYS($T607,DATEVALUE("9/30/20"&amp;RIGHT(BI$1,2)),Holidays!$J$3:$J$937),"")))),"")/(NETWORKDAYS($T607,$U607,Holidays!$J$3:$J$937)),0))</f>
        <v/>
      </c>
      <c r="BJ607" s="87" t="str">
        <f>IF($Q607="","",IFERROR(IF(OR(AND($T607&gt;=DATEVALUE("10/1/20"&amp;RIGHT(BI$1,2)),$T607&lt;=DATEVALUE("9/30/20"&amp;RIGHT(BJ$1,2))),AND($U607&gt;=DATEVALUE("10/1/20"&amp;RIGHT(BI$1,2)),$U607&lt;=DATEVALUE("9/30/20"&amp;RIGHT(BJ$1,2))),AND($T607&lt;=DATEVALUE("10/1/20"&amp;RIGHT(BI$1,2)),$U607&gt;=DATEVALUE("9/30/20"&amp;RIGHT(BJ$1,2)))),
IF(AND($T607&gt;=DATEVALUE("10/1/20"&amp;RIGHT(BI$1,2)),$U607&lt;=DATEVALUE("9/30/20"&amp;RIGHT(BJ$1,2))),NETWORKDAYS($T607,$U607,Holidays!$J$3:$J$937),
IF(AND($T607&lt;DATEVALUE("10/1/20"&amp;RIGHT(BI$1,2)),$U607&lt;=DATEVALUE("9/30/20"&amp;RIGHT(BJ$1,2))),NETWORKDAYS(DATEVALUE("10/1/20"&amp;RIGHT(BI$1,2)),$U607,Holidays!$J$3:$J$937),
IF($T607&lt;DATEVALUE("10/1/20"&amp;RIGHT(BI$1,2)),NETWORKDAYS(DATEVALUE("10/1/20"&amp;RIGHT(BI$1,2)),DATEVALUE("9/30/20"&amp;RIGHT(BJ$1,2)),Holidays!$J$3:$J$937),
IF($T607&gt;=DATEVALUE("10/1/20"&amp;RIGHT(BI$1,2)),NETWORKDAYS($T607,DATEVALUE("9/30/20"&amp;RIGHT(BJ$1,2)),Holidays!$J$3:$J$937),"")))),"")/(NETWORKDAYS($T607,$U607,Holidays!$J$3:$J$937)),0))</f>
        <v/>
      </c>
      <c r="BK607" s="87" t="str">
        <f>IF($Q607="","",IFERROR(IF(OR(AND($T607&gt;=DATEVALUE("10/1/20"&amp;RIGHT(BJ$1,2)),$T607&lt;=DATEVALUE("9/30/20"&amp;RIGHT(BK$1,2))),AND($U607&gt;=DATEVALUE("10/1/20"&amp;RIGHT(BJ$1,2)),$U607&lt;=DATEVALUE("9/30/20"&amp;RIGHT(BK$1,2))),AND($T607&lt;=DATEVALUE("10/1/20"&amp;RIGHT(BJ$1,2)),$U607&gt;=DATEVALUE("9/30/20"&amp;RIGHT(BK$1,2)))),
IF(AND($T607&gt;=DATEVALUE("10/1/20"&amp;RIGHT(BJ$1,2)),$U607&lt;=DATEVALUE("9/30/20"&amp;RIGHT(BK$1,2))),NETWORKDAYS($T607,$U607,Holidays!$J$3:$J$937),
IF(AND($T607&lt;DATEVALUE("10/1/20"&amp;RIGHT(BJ$1,2)),$U607&lt;=DATEVALUE("9/30/20"&amp;RIGHT(BK$1,2))),NETWORKDAYS(DATEVALUE("10/1/20"&amp;RIGHT(BJ$1,2)),$U607,Holidays!$J$3:$J$937),
IF($T607&lt;DATEVALUE("10/1/20"&amp;RIGHT(BJ$1,2)),NETWORKDAYS(DATEVALUE("10/1/20"&amp;RIGHT(BJ$1,2)),DATEVALUE("9/30/20"&amp;RIGHT(BK$1,2)),Holidays!$J$3:$J$937),
IF($T607&gt;=DATEVALUE("10/1/20"&amp;RIGHT(BJ$1,2)),NETWORKDAYS($T607,DATEVALUE("9/30/20"&amp;RIGHT(BK$1,2)),Holidays!$J$3:$J$937),"")))),"")/(NETWORKDAYS($T607,$U607,Holidays!$J$3:$J$937)),0))</f>
        <v/>
      </c>
      <c r="BL607" s="87" t="str">
        <f>IF($Q607="","",IFERROR(IF(OR(AND($T607&gt;=DATEVALUE("10/1/20"&amp;RIGHT(BK$1,2)),$T607&lt;=DATEVALUE("9/30/20"&amp;RIGHT(BL$1,2))),AND($U607&gt;=DATEVALUE("10/1/20"&amp;RIGHT(BK$1,2)),$U607&lt;=DATEVALUE("9/30/20"&amp;RIGHT(BL$1,2))),AND($T607&lt;=DATEVALUE("10/1/20"&amp;RIGHT(BK$1,2)),$U607&gt;=DATEVALUE("9/30/20"&amp;RIGHT(BL$1,2)))),
IF(AND($T607&gt;=DATEVALUE("10/1/20"&amp;RIGHT(BK$1,2)),$U607&lt;=DATEVALUE("9/30/20"&amp;RIGHT(BL$1,2))),NETWORKDAYS($T607,$U607,Holidays!$J$3:$J$937),
IF(AND($T607&lt;DATEVALUE("10/1/20"&amp;RIGHT(BK$1,2)),$U607&lt;=DATEVALUE("9/30/20"&amp;RIGHT(BL$1,2))),NETWORKDAYS(DATEVALUE("10/1/20"&amp;RIGHT(BK$1,2)),$U607,Holidays!$J$3:$J$937),
IF($T607&lt;DATEVALUE("10/1/20"&amp;RIGHT(BK$1,2)),NETWORKDAYS(DATEVALUE("10/1/20"&amp;RIGHT(BK$1,2)),DATEVALUE("9/30/20"&amp;RIGHT(BL$1,2)),Holidays!$J$3:$J$937),
IF($T607&gt;=DATEVALUE("10/1/20"&amp;RIGHT(BK$1,2)),NETWORKDAYS($T607,DATEVALUE("9/30/20"&amp;RIGHT(BL$1,2)),Holidays!$J$3:$J$937),"")))),"")/(NETWORKDAYS($T607,$U607,Holidays!$J$3:$J$937)),0))</f>
        <v/>
      </c>
      <c r="BM607" s="87" t="str">
        <f>IF($Q607="","",IFERROR(IF(OR(AND($T607&gt;=DATEVALUE("10/1/20"&amp;RIGHT(BL$1,2)),$T607&lt;=DATEVALUE("9/30/20"&amp;RIGHT(BM$1,2))),AND($U607&gt;=DATEVALUE("10/1/20"&amp;RIGHT(BL$1,2)),$U607&lt;=DATEVALUE("9/30/20"&amp;RIGHT(BM$1,2))),AND($T607&lt;=DATEVALUE("10/1/20"&amp;RIGHT(BL$1,2)),$U607&gt;=DATEVALUE("9/30/20"&amp;RIGHT(BM$1,2)))),
IF(AND($T607&gt;=DATEVALUE("10/1/20"&amp;RIGHT(BL$1,2)),$U607&lt;=DATEVALUE("9/30/20"&amp;RIGHT(BM$1,2))),NETWORKDAYS($T607,$U607,Holidays!$J$3:$J$937),
IF(AND($T607&lt;DATEVALUE("10/1/20"&amp;RIGHT(BL$1,2)),$U607&lt;=DATEVALUE("9/30/20"&amp;RIGHT(BM$1,2))),NETWORKDAYS(DATEVALUE("10/1/20"&amp;RIGHT(BL$1,2)),$U607,Holidays!$J$3:$J$937),
IF($T607&lt;DATEVALUE("10/1/20"&amp;RIGHT(BL$1,2)),NETWORKDAYS(DATEVALUE("10/1/20"&amp;RIGHT(BL$1,2)),DATEVALUE("9/30/20"&amp;RIGHT(BM$1,2)),Holidays!$J$3:$J$937),
IF($T607&gt;=DATEVALUE("10/1/20"&amp;RIGHT(BL$1,2)),NETWORKDAYS($T607,DATEVALUE("9/30/20"&amp;RIGHT(BM$1,2)),Holidays!$J$3:$J$937),"")))),"")/(NETWORKDAYS($T607,$U607,Holidays!$J$3:$J$937)),0))</f>
        <v/>
      </c>
      <c r="BN607" s="87" t="str">
        <f>IF($Q607="","",IFERROR(IF(OR(AND($T607&gt;=DATEVALUE("10/1/20"&amp;RIGHT(BM$1,2)),$T607&lt;=DATEVALUE("9/30/20"&amp;RIGHT(BN$1,2))),AND($U607&gt;=DATEVALUE("10/1/20"&amp;RIGHT(BM$1,2)),$U607&lt;=DATEVALUE("9/30/20"&amp;RIGHT(BN$1,2))),AND($T607&lt;=DATEVALUE("10/1/20"&amp;RIGHT(BM$1,2)),$U607&gt;=DATEVALUE("9/30/20"&amp;RIGHT(BN$1,2)))),
IF(AND($T607&gt;=DATEVALUE("10/1/20"&amp;RIGHT(BM$1,2)),$U607&lt;=DATEVALUE("9/30/20"&amp;RIGHT(BN$1,2))),NETWORKDAYS($T607,$U607,Holidays!$J$3:$J$937),
IF(AND($T607&lt;DATEVALUE("10/1/20"&amp;RIGHT(BM$1,2)),$U607&lt;=DATEVALUE("9/30/20"&amp;RIGHT(BN$1,2))),NETWORKDAYS(DATEVALUE("10/1/20"&amp;RIGHT(BM$1,2)),$U607,Holidays!$J$3:$J$937),
IF($T607&lt;DATEVALUE("10/1/20"&amp;RIGHT(BM$1,2)),NETWORKDAYS(DATEVALUE("10/1/20"&amp;RIGHT(BM$1,2)),DATEVALUE("9/30/20"&amp;RIGHT(BN$1,2)),Holidays!$J$3:$J$937),
IF($T607&gt;=DATEVALUE("10/1/20"&amp;RIGHT(BM$1,2)),NETWORKDAYS($T607,DATEVALUE("9/30/20"&amp;RIGHT(BN$1,2)),Holidays!$J$3:$J$937),"")))),"")/(NETWORKDAYS($T607,$U607,Holidays!$J$3:$J$937)),0))</f>
        <v/>
      </c>
      <c r="BO607" s="87" t="str">
        <f>IF($Q607="","",IFERROR(IF(OR(AND($T607&gt;=DATEVALUE("10/1/20"&amp;RIGHT(BN$1,2)),$T607&lt;=DATEVALUE("9/30/20"&amp;RIGHT(BO$1,2))),AND($U607&gt;=DATEVALUE("10/1/20"&amp;RIGHT(BN$1,2)),$U607&lt;=DATEVALUE("9/30/20"&amp;RIGHT(BO$1,2))),AND($T607&lt;=DATEVALUE("10/1/20"&amp;RIGHT(BN$1,2)),$U607&gt;=DATEVALUE("9/30/20"&amp;RIGHT(BO$1,2)))),
IF(AND($T607&gt;=DATEVALUE("10/1/20"&amp;RIGHT(BN$1,2)),$U607&lt;=DATEVALUE("9/30/20"&amp;RIGHT(BO$1,2))),NETWORKDAYS($T607,$U607,Holidays!$J$3:$J$937),
IF(AND($T607&lt;DATEVALUE("10/1/20"&amp;RIGHT(BN$1,2)),$U607&lt;=DATEVALUE("9/30/20"&amp;RIGHT(BO$1,2))),NETWORKDAYS(DATEVALUE("10/1/20"&amp;RIGHT(BN$1,2)),$U607,Holidays!$J$3:$J$937),
IF($T607&lt;DATEVALUE("10/1/20"&amp;RIGHT(BN$1,2)),NETWORKDAYS(DATEVALUE("10/1/20"&amp;RIGHT(BN$1,2)),DATEVALUE("9/30/20"&amp;RIGHT(BO$1,2)),Holidays!$J$3:$J$937),
IF($T607&gt;=DATEVALUE("10/1/20"&amp;RIGHT(BN$1,2)),NETWORKDAYS($T607,DATEVALUE("9/30/20"&amp;RIGHT(BO$1,2)),Holidays!$J$3:$J$937),"")))),"")/(NETWORKDAYS($T607,$U607,Holidays!$J$3:$J$937)),0))</f>
        <v/>
      </c>
      <c r="BP607" s="87" t="str">
        <f>IF($Q607="","",IFERROR(IF(OR(AND($T607&gt;=DATEVALUE("10/1/20"&amp;RIGHT(BO$1,2)),$T607&lt;=DATEVALUE("9/30/20"&amp;RIGHT(BP$1,2))),AND($U607&gt;=DATEVALUE("10/1/20"&amp;RIGHT(BO$1,2)),$U607&lt;=DATEVALUE("9/30/20"&amp;RIGHT(BP$1,2))),AND($T607&lt;=DATEVALUE("10/1/20"&amp;RIGHT(BO$1,2)),$U607&gt;=DATEVALUE("9/30/20"&amp;RIGHT(BP$1,2)))),
IF(AND($T607&gt;=DATEVALUE("10/1/20"&amp;RIGHT(BO$1,2)),$U607&lt;=DATEVALUE("9/30/20"&amp;RIGHT(BP$1,2))),NETWORKDAYS($T607,$U607,Holidays!$J$3:$J$937),
IF(AND($T607&lt;DATEVALUE("10/1/20"&amp;RIGHT(BO$1,2)),$U607&lt;=DATEVALUE("9/30/20"&amp;RIGHT(BP$1,2))),NETWORKDAYS(DATEVALUE("10/1/20"&amp;RIGHT(BO$1,2)),$U607,Holidays!$J$3:$J$937),
IF($T607&lt;DATEVALUE("10/1/20"&amp;RIGHT(BO$1,2)),NETWORKDAYS(DATEVALUE("10/1/20"&amp;RIGHT(BO$1,2)),DATEVALUE("9/30/20"&amp;RIGHT(BP$1,2)),Holidays!$J$3:$J$937),
IF($T607&gt;=DATEVALUE("10/1/20"&amp;RIGHT(BO$1,2)),NETWORKDAYS($T607,DATEVALUE("9/30/20"&amp;RIGHT(BP$1,2)),Holidays!$J$3:$J$937),"")))),"")/(NETWORKDAYS($T607,$U607,Holidays!$J$3:$J$937)),0))</f>
        <v/>
      </c>
      <c r="BQ607" s="87" t="str">
        <f>IF($Q607="","",IFERROR(IF(OR(AND($T607&gt;=DATEVALUE("10/1/20"&amp;RIGHT(BP$1,2)),$T607&lt;=DATEVALUE("9/30/20"&amp;RIGHT(BQ$1,2))),AND($U607&gt;=DATEVALUE("10/1/20"&amp;RIGHT(BP$1,2)),$U607&lt;=DATEVALUE("9/30/20"&amp;RIGHT(BQ$1,2))),AND($T607&lt;=DATEVALUE("10/1/20"&amp;RIGHT(BP$1,2)),$U607&gt;=DATEVALUE("9/30/20"&amp;RIGHT(BQ$1,2)))),
IF(AND($T607&gt;=DATEVALUE("10/1/20"&amp;RIGHT(BP$1,2)),$U607&lt;=DATEVALUE("9/30/20"&amp;RIGHT(BQ$1,2))),NETWORKDAYS($T607,$U607,Holidays!$J$3:$J$937),
IF(AND($T607&lt;DATEVALUE("10/1/20"&amp;RIGHT(BP$1,2)),$U607&lt;=DATEVALUE("9/30/20"&amp;RIGHT(BQ$1,2))),NETWORKDAYS(DATEVALUE("10/1/20"&amp;RIGHT(BP$1,2)),$U607,Holidays!$J$3:$J$937),
IF($T607&lt;DATEVALUE("10/1/20"&amp;RIGHT(BP$1,2)),NETWORKDAYS(DATEVALUE("10/1/20"&amp;RIGHT(BP$1,2)),DATEVALUE("9/30/20"&amp;RIGHT(BQ$1,2)),Holidays!$J$3:$J$937),
IF($T607&gt;=DATEVALUE("10/1/20"&amp;RIGHT(BP$1,2)),NETWORKDAYS($T607,DATEVALUE("9/30/20"&amp;RIGHT(BQ$1,2)),Holidays!$J$3:$J$937),"")))),"")/(NETWORKDAYS($T607,$U607,Holidays!$J$3:$J$937)),0))</f>
        <v/>
      </c>
      <c r="BR607" s="87" t="str">
        <f>IF($Q607="","",IFERROR(IF(OR(AND($T607&gt;=DATEVALUE("10/1/20"&amp;RIGHT(BQ$1,2)),$T607&lt;=DATEVALUE("9/30/20"&amp;RIGHT(BR$1,2))),AND($U607&gt;=DATEVALUE("10/1/20"&amp;RIGHT(BQ$1,2)),$U607&lt;=DATEVALUE("9/30/20"&amp;RIGHT(BR$1,2))),AND($T607&lt;=DATEVALUE("10/1/20"&amp;RIGHT(BQ$1,2)),$U607&gt;=DATEVALUE("9/30/20"&amp;RIGHT(BR$1,2)))),
IF(AND($T607&gt;=DATEVALUE("10/1/20"&amp;RIGHT(BQ$1,2)),$U607&lt;=DATEVALUE("9/30/20"&amp;RIGHT(BR$1,2))),NETWORKDAYS($T607,$U607,Holidays!$J$3:$J$937),
IF(AND($T607&lt;DATEVALUE("10/1/20"&amp;RIGHT(BQ$1,2)),$U607&lt;=DATEVALUE("9/30/20"&amp;RIGHT(BR$1,2))),NETWORKDAYS(DATEVALUE("10/1/20"&amp;RIGHT(BQ$1,2)),$U607,Holidays!$J$3:$J$937),
IF($T607&lt;DATEVALUE("10/1/20"&amp;RIGHT(BQ$1,2)),NETWORKDAYS(DATEVALUE("10/1/20"&amp;RIGHT(BQ$1,2)),DATEVALUE("9/30/20"&amp;RIGHT(BR$1,2)),Holidays!$J$3:$J$937),
IF($T607&gt;=DATEVALUE("10/1/20"&amp;RIGHT(BQ$1,2)),NETWORKDAYS($T607,DATEVALUE("9/30/20"&amp;RIGHT(BR$1,2)),Holidays!$J$3:$J$937),"")))),"")/(NETWORKDAYS($T607,$U607,Holidays!$J$3:$J$937)),0))</f>
        <v/>
      </c>
      <c r="BS607" s="87" t="str">
        <f>IF($Q607="","",IFERROR(IF(OR(AND($T607&gt;=DATEVALUE("10/1/20"&amp;RIGHT(BR$1,2)),$T607&lt;=DATEVALUE("9/30/20"&amp;RIGHT(BS$1,2))),AND($U607&gt;=DATEVALUE("10/1/20"&amp;RIGHT(BR$1,2)),$U607&lt;=DATEVALUE("9/30/20"&amp;RIGHT(BS$1,2))),AND($T607&lt;=DATEVALUE("10/1/20"&amp;RIGHT(BR$1,2)),$U607&gt;=DATEVALUE("9/30/20"&amp;RIGHT(BS$1,2)))),
IF(AND($T607&gt;=DATEVALUE("10/1/20"&amp;RIGHT(BR$1,2)),$U607&lt;=DATEVALUE("9/30/20"&amp;RIGHT(BS$1,2))),NETWORKDAYS($T607,$U607,Holidays!$J$3:$J$937),
IF(AND($T607&lt;DATEVALUE("10/1/20"&amp;RIGHT(BR$1,2)),$U607&lt;=DATEVALUE("9/30/20"&amp;RIGHT(BS$1,2))),NETWORKDAYS(DATEVALUE("10/1/20"&amp;RIGHT(BR$1,2)),$U607,Holidays!$J$3:$J$937),
IF($T607&lt;DATEVALUE("10/1/20"&amp;RIGHT(BR$1,2)),NETWORKDAYS(DATEVALUE("10/1/20"&amp;RIGHT(BR$1,2)),DATEVALUE("9/30/20"&amp;RIGHT(BS$1,2)),Holidays!$J$3:$J$937),
IF($T607&gt;=DATEVALUE("10/1/20"&amp;RIGHT(BR$1,2)),NETWORKDAYS($T607,DATEVALUE("9/30/20"&amp;RIGHT(BS$1,2)),Holidays!$J$3:$J$937),"")))),"")/(NETWORKDAYS($T607,$U607,Holidays!$J$3:$J$937)),0))</f>
        <v/>
      </c>
      <c r="BT607" s="87" t="str">
        <f>IF($Q607="","",IFERROR(IF(OR(AND($T607&gt;=DATEVALUE("10/1/20"&amp;RIGHT(BS$1,2)),$T607&lt;=DATEVALUE("9/30/20"&amp;RIGHT(BT$1,2))),AND($U607&gt;=DATEVALUE("10/1/20"&amp;RIGHT(BS$1,2)),$U607&lt;=DATEVALUE("9/30/20"&amp;RIGHT(BT$1,2))),AND($T607&lt;=DATEVALUE("10/1/20"&amp;RIGHT(BS$1,2)),$U607&gt;=DATEVALUE("9/30/20"&amp;RIGHT(BT$1,2)))),
IF(AND($T607&gt;=DATEVALUE("10/1/20"&amp;RIGHT(BS$1,2)),$U607&lt;=DATEVALUE("9/30/20"&amp;RIGHT(BT$1,2))),NETWORKDAYS($T607,$U607,Holidays!$J$3:$J$937),
IF(AND($T607&lt;DATEVALUE("10/1/20"&amp;RIGHT(BS$1,2)),$U607&lt;=DATEVALUE("9/30/20"&amp;RIGHT(BT$1,2))),NETWORKDAYS(DATEVALUE("10/1/20"&amp;RIGHT(BS$1,2)),$U607,Holidays!$J$3:$J$937),
IF($T607&lt;DATEVALUE("10/1/20"&amp;RIGHT(BS$1,2)),NETWORKDAYS(DATEVALUE("10/1/20"&amp;RIGHT(BS$1,2)),DATEVALUE("9/30/20"&amp;RIGHT(BT$1,2)),Holidays!$J$3:$J$937),
IF($T607&gt;=DATEVALUE("10/1/20"&amp;RIGHT(BS$1,2)),NETWORKDAYS($T607,DATEVALUE("9/30/20"&amp;RIGHT(BT$1,2)),Holidays!$J$3:$J$937),"")))),"")/(NETWORKDAYS($T607,$U607,Holidays!$J$3:$J$937)),0))</f>
        <v/>
      </c>
      <c r="BU607" s="87" t="str">
        <f>IF($Q607="","",IFERROR(IF(OR(AND($T607&gt;=DATEVALUE("10/1/20"&amp;RIGHT(BT$1,2)),$T607&lt;=DATEVALUE("9/30/20"&amp;RIGHT(BU$1,2))),AND($U607&gt;=DATEVALUE("10/1/20"&amp;RIGHT(BT$1,2)),$U607&lt;=DATEVALUE("9/30/20"&amp;RIGHT(BU$1,2))),AND($T607&lt;=DATEVALUE("10/1/20"&amp;RIGHT(BT$1,2)),$U607&gt;=DATEVALUE("9/30/20"&amp;RIGHT(BU$1,2)))),
IF(AND($T607&gt;=DATEVALUE("10/1/20"&amp;RIGHT(BT$1,2)),$U607&lt;=DATEVALUE("9/30/20"&amp;RIGHT(BU$1,2))),NETWORKDAYS($T607,$U607,Holidays!$J$3:$J$937),
IF(AND($T607&lt;DATEVALUE("10/1/20"&amp;RIGHT(BT$1,2)),$U607&lt;=DATEVALUE("9/30/20"&amp;RIGHT(BU$1,2))),NETWORKDAYS(DATEVALUE("10/1/20"&amp;RIGHT(BT$1,2)),$U607,Holidays!$J$3:$J$937),
IF($T607&lt;DATEVALUE("10/1/20"&amp;RIGHT(BT$1,2)),NETWORKDAYS(DATEVALUE("10/1/20"&amp;RIGHT(BT$1,2)),DATEVALUE("9/30/20"&amp;RIGHT(BU$1,2)),Holidays!$J$3:$J$937),
IF($T607&gt;=DATEVALUE("10/1/20"&amp;RIGHT(BT$1,2)),NETWORKDAYS($T607,DATEVALUE("9/30/20"&amp;RIGHT(BU$1,2)),Holidays!$J$3:$J$937),"")))),"")/(NETWORKDAYS($T607,$U607,Holidays!$J$3:$J$937)),0))</f>
        <v/>
      </c>
      <c r="BV607" s="87" t="str">
        <f>IF($Q607="","",IFERROR(IF(OR(AND($T607&gt;=DATEVALUE("10/1/20"&amp;RIGHT(BU$1,2)),$T607&lt;=DATEVALUE("9/30/20"&amp;RIGHT(BV$1,2))),AND($U607&gt;=DATEVALUE("10/1/20"&amp;RIGHT(BU$1,2)),$U607&lt;=DATEVALUE("9/30/20"&amp;RIGHT(BV$1,2))),AND($T607&lt;=DATEVALUE("10/1/20"&amp;RIGHT(BU$1,2)),$U607&gt;=DATEVALUE("9/30/20"&amp;RIGHT(BV$1,2)))),
IF(AND($T607&gt;=DATEVALUE("10/1/20"&amp;RIGHT(BU$1,2)),$U607&lt;=DATEVALUE("9/30/20"&amp;RIGHT(BV$1,2))),NETWORKDAYS($T607,$U607,Holidays!$J$3:$J$937),
IF(AND($T607&lt;DATEVALUE("10/1/20"&amp;RIGHT(BU$1,2)),$U607&lt;=DATEVALUE("9/30/20"&amp;RIGHT(BV$1,2))),NETWORKDAYS(DATEVALUE("10/1/20"&amp;RIGHT(BU$1,2)),$U607,Holidays!$J$3:$J$937),
IF($T607&lt;DATEVALUE("10/1/20"&amp;RIGHT(BU$1,2)),NETWORKDAYS(DATEVALUE("10/1/20"&amp;RIGHT(BU$1,2)),DATEVALUE("9/30/20"&amp;RIGHT(BV$1,2)),Holidays!$J$3:$J$937),
IF($T607&gt;=DATEVALUE("10/1/20"&amp;RIGHT(BU$1,2)),NETWORKDAYS($T607,DATEVALUE("9/30/20"&amp;RIGHT(BV$1,2)),Holidays!$J$3:$J$937),"")))),"")/(NETWORKDAYS($T607,$U607,Holidays!$J$3:$J$937)),0))</f>
        <v/>
      </c>
      <c r="BW607" s="87" t="str">
        <f>IF($Q607="","",IFERROR(IF(OR(AND($T607&gt;=DATEVALUE("10/1/20"&amp;RIGHT(BV$1,2)),$T607&lt;=DATEVALUE("9/30/20"&amp;RIGHT(BW$1,2))),AND($U607&gt;=DATEVALUE("10/1/20"&amp;RIGHT(BV$1,2)),$U607&lt;=DATEVALUE("9/30/20"&amp;RIGHT(BW$1,2))),AND($T607&lt;=DATEVALUE("10/1/20"&amp;RIGHT(BV$1,2)),$U607&gt;=DATEVALUE("9/30/20"&amp;RIGHT(BW$1,2)))),
IF(AND($T607&gt;=DATEVALUE("10/1/20"&amp;RIGHT(BV$1,2)),$U607&lt;=DATEVALUE("9/30/20"&amp;RIGHT(BW$1,2))),NETWORKDAYS($T607,$U607,Holidays!$J$3:$J$937),
IF(AND($T607&lt;DATEVALUE("10/1/20"&amp;RIGHT(BV$1,2)),$U607&lt;=DATEVALUE("9/30/20"&amp;RIGHT(BW$1,2))),NETWORKDAYS(DATEVALUE("10/1/20"&amp;RIGHT(BV$1,2)),$U607,Holidays!$J$3:$J$937),
IF($T607&lt;DATEVALUE("10/1/20"&amp;RIGHT(BV$1,2)),NETWORKDAYS(DATEVALUE("10/1/20"&amp;RIGHT(BV$1,2)),DATEVALUE("9/30/20"&amp;RIGHT(BW$1,2)),Holidays!$J$3:$J$937),
IF($T607&gt;=DATEVALUE("10/1/20"&amp;RIGHT(BV$1,2)),NETWORKDAYS($T607,DATEVALUE("9/30/20"&amp;RIGHT(BW$1,2)),Holidays!$J$3:$J$937),"")))),"")/(NETWORKDAYS($T607,$U607,Holidays!$J$3:$J$937)),0))</f>
        <v/>
      </c>
      <c r="BX607" s="87" t="str">
        <f>IF($Q607="","",IFERROR(IF(OR(AND($T607&gt;=DATEVALUE("10/1/20"&amp;RIGHT(BW$1,2)),$T607&lt;=DATEVALUE("9/30/20"&amp;RIGHT(BX$1,2))),AND($U607&gt;=DATEVALUE("10/1/20"&amp;RIGHT(BW$1,2)),$U607&lt;=DATEVALUE("9/30/20"&amp;RIGHT(BX$1,2))),AND($T607&lt;=DATEVALUE("10/1/20"&amp;RIGHT(BW$1,2)),$U607&gt;=DATEVALUE("9/30/20"&amp;RIGHT(BX$1,2)))),
IF(AND($T607&gt;=DATEVALUE("10/1/20"&amp;RIGHT(BW$1,2)),$U607&lt;=DATEVALUE("9/30/20"&amp;RIGHT(BX$1,2))),NETWORKDAYS($T607,$U607,Holidays!$J$3:$J$937),
IF(AND($T607&lt;DATEVALUE("10/1/20"&amp;RIGHT(BW$1,2)),$U607&lt;=DATEVALUE("9/30/20"&amp;RIGHT(BX$1,2))),NETWORKDAYS(DATEVALUE("10/1/20"&amp;RIGHT(BW$1,2)),$U607,Holidays!$J$3:$J$937),
IF($T607&lt;DATEVALUE("10/1/20"&amp;RIGHT(BW$1,2)),NETWORKDAYS(DATEVALUE("10/1/20"&amp;RIGHT(BW$1,2)),DATEVALUE("9/30/20"&amp;RIGHT(BX$1,2)),Holidays!$J$3:$J$937),
IF($T607&gt;=DATEVALUE("10/1/20"&amp;RIGHT(BW$1,2)),NETWORKDAYS($T607,DATEVALUE("9/30/20"&amp;RIGHT(BX$1,2)),Holidays!$J$3:$J$937),"")))),"")/(NETWORKDAYS($T607,$U607,Holidays!$J$3:$J$937)),0))</f>
        <v/>
      </c>
      <c r="BY607" s="87" t="str">
        <f>IF($Q607="","",IFERROR(IF(OR(AND($T607&gt;=DATEVALUE("10/1/20"&amp;RIGHT(BX$1,2)),$T607&lt;=DATEVALUE("9/30/20"&amp;RIGHT(BY$1,2))),AND($U607&gt;=DATEVALUE("10/1/20"&amp;RIGHT(BX$1,2)),$U607&lt;=DATEVALUE("9/30/20"&amp;RIGHT(BY$1,2))),AND($T607&lt;=DATEVALUE("10/1/20"&amp;RIGHT(BX$1,2)),$U607&gt;=DATEVALUE("9/30/20"&amp;RIGHT(BY$1,2)))),
IF(AND($T607&gt;=DATEVALUE("10/1/20"&amp;RIGHT(BX$1,2)),$U607&lt;=DATEVALUE("9/30/20"&amp;RIGHT(BY$1,2))),NETWORKDAYS($T607,$U607,Holidays!$J$3:$J$937),
IF(AND($T607&lt;DATEVALUE("10/1/20"&amp;RIGHT(BX$1,2)),$U607&lt;=DATEVALUE("9/30/20"&amp;RIGHT(BY$1,2))),NETWORKDAYS(DATEVALUE("10/1/20"&amp;RIGHT(BX$1,2)),$U607,Holidays!$J$3:$J$937),
IF($T607&lt;DATEVALUE("10/1/20"&amp;RIGHT(BX$1,2)),NETWORKDAYS(DATEVALUE("10/1/20"&amp;RIGHT(BX$1,2)),DATEVALUE("9/30/20"&amp;RIGHT(BY$1,2)),Holidays!$J$3:$J$937),
IF($T607&gt;=DATEVALUE("10/1/20"&amp;RIGHT(BX$1,2)),NETWORKDAYS($T607,DATEVALUE("9/30/20"&amp;RIGHT(BY$1,2)),Holidays!$J$3:$J$937),"")))),"")/(NETWORKDAYS($T607,$U607,Holidays!$J$3:$J$937)),0))</f>
        <v/>
      </c>
      <c r="BZ607" s="87" t="str">
        <f>IF($Q607="","",IFERROR(IF(OR(AND($T607&gt;=DATEVALUE("10/1/20"&amp;RIGHT(BY$1,2)),$T607&lt;=DATEVALUE("9/30/20"&amp;RIGHT(BZ$1,2))),AND($U607&gt;=DATEVALUE("10/1/20"&amp;RIGHT(BY$1,2)),$U607&lt;=DATEVALUE("9/30/20"&amp;RIGHT(BZ$1,2))),AND($T607&lt;=DATEVALUE("10/1/20"&amp;RIGHT(BY$1,2)),$U607&gt;=DATEVALUE("9/30/20"&amp;RIGHT(BZ$1,2)))),
IF(AND($T607&gt;=DATEVALUE("10/1/20"&amp;RIGHT(BY$1,2)),$U607&lt;=DATEVALUE("9/30/20"&amp;RIGHT(BZ$1,2))),NETWORKDAYS($T607,$U607,Holidays!$J$3:$J$937),
IF(AND($T607&lt;DATEVALUE("10/1/20"&amp;RIGHT(BY$1,2)),$U607&lt;=DATEVALUE("9/30/20"&amp;RIGHT(BZ$1,2))),NETWORKDAYS(DATEVALUE("10/1/20"&amp;RIGHT(BY$1,2)),$U607,Holidays!$J$3:$J$937),
IF($T607&lt;DATEVALUE("10/1/20"&amp;RIGHT(BY$1,2)),NETWORKDAYS(DATEVALUE("10/1/20"&amp;RIGHT(BY$1,2)),DATEVALUE("9/30/20"&amp;RIGHT(BZ$1,2)),Holidays!$J$3:$J$937),
IF($T607&gt;=DATEVALUE("10/1/20"&amp;RIGHT(BY$1,2)),NETWORKDAYS($T607,DATEVALUE("9/30/20"&amp;RIGHT(BZ$1,2)),Holidays!$J$3:$J$937),"")))),"")/(NETWORKDAYS($T607,$U607,Holidays!$J$3:$J$937)),0))</f>
        <v/>
      </c>
      <c r="CA607" s="87" t="str">
        <f>IF($Q607="","",IFERROR(IF(OR(AND($T607&gt;=DATEVALUE("10/1/20"&amp;RIGHT(BZ$1,2)),$T607&lt;=DATEVALUE("9/30/20"&amp;RIGHT(CA$1,2))),AND($U607&gt;=DATEVALUE("10/1/20"&amp;RIGHT(BZ$1,2)),$U607&lt;=DATEVALUE("9/30/20"&amp;RIGHT(CA$1,2))),AND($T607&lt;=DATEVALUE("10/1/20"&amp;RIGHT(BZ$1,2)),$U607&gt;=DATEVALUE("9/30/20"&amp;RIGHT(CA$1,2)))),
IF(AND($T607&gt;=DATEVALUE("10/1/20"&amp;RIGHT(BZ$1,2)),$U607&lt;=DATEVALUE("9/30/20"&amp;RIGHT(CA$1,2))),NETWORKDAYS($T607,$U607,Holidays!$J$3:$J$937),
IF(AND($T607&lt;DATEVALUE("10/1/20"&amp;RIGHT(BZ$1,2)),$U607&lt;=DATEVALUE("9/30/20"&amp;RIGHT(CA$1,2))),NETWORKDAYS(DATEVALUE("10/1/20"&amp;RIGHT(BZ$1,2)),$U607,Holidays!$J$3:$J$937),
IF($T607&lt;DATEVALUE("10/1/20"&amp;RIGHT(BZ$1,2)),NETWORKDAYS(DATEVALUE("10/1/20"&amp;RIGHT(BZ$1,2)),DATEVALUE("9/30/20"&amp;RIGHT(CA$1,2)),Holidays!$J$3:$J$937),
IF($T607&gt;=DATEVALUE("10/1/20"&amp;RIGHT(BZ$1,2)),NETWORKDAYS($T607,DATEVALUE("9/30/20"&amp;RIGHT(CA$1,2)),Holidays!$J$3:$J$937),"")))),"")/(NETWORKDAYS($T607,$U607,Holidays!$J$3:$J$937)),0))</f>
        <v/>
      </c>
      <c r="CB607" s="87" t="str">
        <f>IF($Q607="","",IFERROR(IF(OR(AND($T607&gt;=DATEVALUE("10/1/20"&amp;RIGHT(CA$1,2)),$T607&lt;=DATEVALUE("9/30/20"&amp;RIGHT(CB$1,2))),AND($U607&gt;=DATEVALUE("10/1/20"&amp;RIGHT(CA$1,2)),$U607&lt;=DATEVALUE("9/30/20"&amp;RIGHT(CB$1,2))),AND($T607&lt;=DATEVALUE("10/1/20"&amp;RIGHT(CA$1,2)),$U607&gt;=DATEVALUE("9/30/20"&amp;RIGHT(CB$1,2)))),
IF(AND($T607&gt;=DATEVALUE("10/1/20"&amp;RIGHT(CA$1,2)),$U607&lt;=DATEVALUE("9/30/20"&amp;RIGHT(CB$1,2))),NETWORKDAYS($T607,$U607,Holidays!$J$3:$J$937),
IF(AND($T607&lt;DATEVALUE("10/1/20"&amp;RIGHT(CA$1,2)),$U607&lt;=DATEVALUE("9/30/20"&amp;RIGHT(CB$1,2))),NETWORKDAYS(DATEVALUE("10/1/20"&amp;RIGHT(CA$1,2)),$U607,Holidays!$J$3:$J$937),
IF($T607&lt;DATEVALUE("10/1/20"&amp;RIGHT(CA$1,2)),NETWORKDAYS(DATEVALUE("10/1/20"&amp;RIGHT(CA$1,2)),DATEVALUE("9/30/20"&amp;RIGHT(CB$1,2)),Holidays!$J$3:$J$937),
IF($T607&gt;=DATEVALUE("10/1/20"&amp;RIGHT(CA$1,2)),NETWORKDAYS($T607,DATEVALUE("9/30/20"&amp;RIGHT(CB$1,2)),Holidays!$J$3:$J$937),"")))),"")/(NETWORKDAYS($T607,$U607,Holidays!$J$3:$J$937)),0))</f>
        <v/>
      </c>
    </row>
    <row r="608" spans="1:80">
      <c r="A608" s="97"/>
      <c r="B608" s="98" t="str">
        <f ca="1">IF(NOT($A608=""),OFFSET('WBS Reference &amp; User Procedure'!$A$1,MATCH($A608,'WBS Reference &amp; User Procedure'!$A:$A,0)-1,1),"")</f>
        <v/>
      </c>
      <c r="D608" s="97"/>
      <c r="I608" s="78"/>
      <c r="T608" s="104" t="str">
        <f>IF(NOT(Q608=""),IF(NOT($S608=""),$S608,#REF!),"")</f>
        <v/>
      </c>
      <c r="U608" s="104" t="str">
        <f>IF(NOT(Q608=""),WORKDAY(T608,Q608,Holidays!$J$3:$J$937),"")</f>
        <v/>
      </c>
      <c r="V608" s="104"/>
      <c r="W608" s="104"/>
      <c r="X608" s="101" t="str">
        <f t="shared" si="123"/>
        <v/>
      </c>
      <c r="AL608" s="87" t="str">
        <f t="shared" ca="1" si="134"/>
        <v/>
      </c>
      <c r="AN608" s="87" t="str">
        <f t="shared" ca="1" si="135"/>
        <v/>
      </c>
      <c r="AO608" s="87" t="str">
        <f t="shared" ca="1" si="135"/>
        <v/>
      </c>
      <c r="AP608" s="87" t="str">
        <f t="shared" ca="1" si="135"/>
        <v/>
      </c>
      <c r="AQ608" s="87" t="str">
        <f t="shared" ca="1" si="135"/>
        <v/>
      </c>
      <c r="AR608" s="87" t="str">
        <f t="shared" ca="1" si="135"/>
        <v/>
      </c>
      <c r="AS608" s="87" t="str">
        <f t="shared" ca="1" si="135"/>
        <v/>
      </c>
      <c r="AT608" s="87" t="str">
        <f t="shared" ca="1" si="135"/>
        <v/>
      </c>
      <c r="AU608" s="87" t="str">
        <f t="shared" ca="1" si="135"/>
        <v/>
      </c>
      <c r="AV608" s="87" t="str">
        <f t="shared" ca="1" si="135"/>
        <v/>
      </c>
      <c r="AW608" s="87" t="str">
        <f t="shared" ca="1" si="135"/>
        <v/>
      </c>
      <c r="AX608" s="87" t="str">
        <f t="shared" ca="1" si="136"/>
        <v/>
      </c>
      <c r="AY608" s="87" t="str">
        <f t="shared" ca="1" si="136"/>
        <v/>
      </c>
      <c r="AZ608" s="87" t="str">
        <f t="shared" ca="1" si="136"/>
        <v/>
      </c>
      <c r="BA608" s="87" t="str">
        <f t="shared" ca="1" si="136"/>
        <v/>
      </c>
      <c r="BB608" s="87" t="str">
        <f t="shared" ca="1" si="136"/>
        <v/>
      </c>
      <c r="BC608" s="87" t="str">
        <f t="shared" ca="1" si="136"/>
        <v/>
      </c>
      <c r="BD608" s="87" t="str">
        <f t="shared" ca="1" si="136"/>
        <v/>
      </c>
      <c r="BE608" s="87" t="str">
        <f t="shared" ca="1" si="136"/>
        <v/>
      </c>
      <c r="BF608" s="87" t="str">
        <f t="shared" ca="1" si="136"/>
        <v/>
      </c>
      <c r="BG608" s="87" t="str">
        <f t="shared" ca="1" si="136"/>
        <v/>
      </c>
      <c r="BI608" s="87" t="str">
        <f>IF($Q608="","",IFERROR(IF(OR(AND($T608&gt;=DATEVALUE("10/1/20"&amp;RIGHT(BH$1,2)),$T608&lt;=DATEVALUE("9/30/20"&amp;RIGHT(BI$1,2))),AND($U608&gt;=DATEVALUE("10/1/20"&amp;RIGHT(BH$1,2)),$U608&lt;=DATEVALUE("9/30/20"&amp;RIGHT(BI$1,2))),AND($T608&lt;=DATEVALUE("10/1/20"&amp;RIGHT(BH$1,2)),$U608&gt;=DATEVALUE("9/30/20"&amp;RIGHT(BI$1,2)))),
IF(AND($T608&gt;=DATEVALUE("10/1/20"&amp;RIGHT(BH$1,2)),$U608&lt;=DATEVALUE("9/30/20"&amp;RIGHT(BI$1,2))),NETWORKDAYS($T608,$U608,Holidays!$J$3:$J$937),
IF(AND($T608&lt;DATEVALUE("10/1/20"&amp;RIGHT(BH$1,2)),$U608&lt;=DATEVALUE("9/30/20"&amp;RIGHT(BI$1,2))),NETWORKDAYS(DATEVALUE("10/1/20"&amp;RIGHT(BH$1,2)),$U608,Holidays!$J$3:$J$937),
IF($T608&lt;DATEVALUE("10/1/20"&amp;RIGHT(BH$1,2)),NETWORKDAYS(DATEVALUE("10/1/20"&amp;RIGHT(BH$1,2)),DATEVALUE("9/30/20"&amp;RIGHT(BI$1,2)),Holidays!$J$3:$J$937),
IF($T608&gt;=DATEVALUE("10/1/20"&amp;RIGHT(BH$1,2)),NETWORKDAYS($T608,DATEVALUE("9/30/20"&amp;RIGHT(BI$1,2)),Holidays!$J$3:$J$937),"")))),"")/(NETWORKDAYS($T608,$U608,Holidays!$J$3:$J$937)),0))</f>
        <v/>
      </c>
      <c r="BJ608" s="87" t="str">
        <f>IF($Q608="","",IFERROR(IF(OR(AND($T608&gt;=DATEVALUE("10/1/20"&amp;RIGHT(BI$1,2)),$T608&lt;=DATEVALUE("9/30/20"&amp;RIGHT(BJ$1,2))),AND($U608&gt;=DATEVALUE("10/1/20"&amp;RIGHT(BI$1,2)),$U608&lt;=DATEVALUE("9/30/20"&amp;RIGHT(BJ$1,2))),AND($T608&lt;=DATEVALUE("10/1/20"&amp;RIGHT(BI$1,2)),$U608&gt;=DATEVALUE("9/30/20"&amp;RIGHT(BJ$1,2)))),
IF(AND($T608&gt;=DATEVALUE("10/1/20"&amp;RIGHT(BI$1,2)),$U608&lt;=DATEVALUE("9/30/20"&amp;RIGHT(BJ$1,2))),NETWORKDAYS($T608,$U608,Holidays!$J$3:$J$937),
IF(AND($T608&lt;DATEVALUE("10/1/20"&amp;RIGHT(BI$1,2)),$U608&lt;=DATEVALUE("9/30/20"&amp;RIGHT(BJ$1,2))),NETWORKDAYS(DATEVALUE("10/1/20"&amp;RIGHT(BI$1,2)),$U608,Holidays!$J$3:$J$937),
IF($T608&lt;DATEVALUE("10/1/20"&amp;RIGHT(BI$1,2)),NETWORKDAYS(DATEVALUE("10/1/20"&amp;RIGHT(BI$1,2)),DATEVALUE("9/30/20"&amp;RIGHT(BJ$1,2)),Holidays!$J$3:$J$937),
IF($T608&gt;=DATEVALUE("10/1/20"&amp;RIGHT(BI$1,2)),NETWORKDAYS($T608,DATEVALUE("9/30/20"&amp;RIGHT(BJ$1,2)),Holidays!$J$3:$J$937),"")))),"")/(NETWORKDAYS($T608,$U608,Holidays!$J$3:$J$937)),0))</f>
        <v/>
      </c>
      <c r="BK608" s="87" t="str">
        <f>IF($Q608="","",IFERROR(IF(OR(AND($T608&gt;=DATEVALUE("10/1/20"&amp;RIGHT(BJ$1,2)),$T608&lt;=DATEVALUE("9/30/20"&amp;RIGHT(BK$1,2))),AND($U608&gt;=DATEVALUE("10/1/20"&amp;RIGHT(BJ$1,2)),$U608&lt;=DATEVALUE("9/30/20"&amp;RIGHT(BK$1,2))),AND($T608&lt;=DATEVALUE("10/1/20"&amp;RIGHT(BJ$1,2)),$U608&gt;=DATEVALUE("9/30/20"&amp;RIGHT(BK$1,2)))),
IF(AND($T608&gt;=DATEVALUE("10/1/20"&amp;RIGHT(BJ$1,2)),$U608&lt;=DATEVALUE("9/30/20"&amp;RIGHT(BK$1,2))),NETWORKDAYS($T608,$U608,Holidays!$J$3:$J$937),
IF(AND($T608&lt;DATEVALUE("10/1/20"&amp;RIGHT(BJ$1,2)),$U608&lt;=DATEVALUE("9/30/20"&amp;RIGHT(BK$1,2))),NETWORKDAYS(DATEVALUE("10/1/20"&amp;RIGHT(BJ$1,2)),$U608,Holidays!$J$3:$J$937),
IF($T608&lt;DATEVALUE("10/1/20"&amp;RIGHT(BJ$1,2)),NETWORKDAYS(DATEVALUE("10/1/20"&amp;RIGHT(BJ$1,2)),DATEVALUE("9/30/20"&amp;RIGHT(BK$1,2)),Holidays!$J$3:$J$937),
IF($T608&gt;=DATEVALUE("10/1/20"&amp;RIGHT(BJ$1,2)),NETWORKDAYS($T608,DATEVALUE("9/30/20"&amp;RIGHT(BK$1,2)),Holidays!$J$3:$J$937),"")))),"")/(NETWORKDAYS($T608,$U608,Holidays!$J$3:$J$937)),0))</f>
        <v/>
      </c>
      <c r="BL608" s="87" t="str">
        <f>IF($Q608="","",IFERROR(IF(OR(AND($T608&gt;=DATEVALUE("10/1/20"&amp;RIGHT(BK$1,2)),$T608&lt;=DATEVALUE("9/30/20"&amp;RIGHT(BL$1,2))),AND($U608&gt;=DATEVALUE("10/1/20"&amp;RIGHT(BK$1,2)),$U608&lt;=DATEVALUE("9/30/20"&amp;RIGHT(BL$1,2))),AND($T608&lt;=DATEVALUE("10/1/20"&amp;RIGHT(BK$1,2)),$U608&gt;=DATEVALUE("9/30/20"&amp;RIGHT(BL$1,2)))),
IF(AND($T608&gt;=DATEVALUE("10/1/20"&amp;RIGHT(BK$1,2)),$U608&lt;=DATEVALUE("9/30/20"&amp;RIGHT(BL$1,2))),NETWORKDAYS($T608,$U608,Holidays!$J$3:$J$937),
IF(AND($T608&lt;DATEVALUE("10/1/20"&amp;RIGHT(BK$1,2)),$U608&lt;=DATEVALUE("9/30/20"&amp;RIGHT(BL$1,2))),NETWORKDAYS(DATEVALUE("10/1/20"&amp;RIGHT(BK$1,2)),$U608,Holidays!$J$3:$J$937),
IF($T608&lt;DATEVALUE("10/1/20"&amp;RIGHT(BK$1,2)),NETWORKDAYS(DATEVALUE("10/1/20"&amp;RIGHT(BK$1,2)),DATEVALUE("9/30/20"&amp;RIGHT(BL$1,2)),Holidays!$J$3:$J$937),
IF($T608&gt;=DATEVALUE("10/1/20"&amp;RIGHT(BK$1,2)),NETWORKDAYS($T608,DATEVALUE("9/30/20"&amp;RIGHT(BL$1,2)),Holidays!$J$3:$J$937),"")))),"")/(NETWORKDAYS($T608,$U608,Holidays!$J$3:$J$937)),0))</f>
        <v/>
      </c>
      <c r="BM608" s="87" t="str">
        <f>IF($Q608="","",IFERROR(IF(OR(AND($T608&gt;=DATEVALUE("10/1/20"&amp;RIGHT(BL$1,2)),$T608&lt;=DATEVALUE("9/30/20"&amp;RIGHT(BM$1,2))),AND($U608&gt;=DATEVALUE("10/1/20"&amp;RIGHT(BL$1,2)),$U608&lt;=DATEVALUE("9/30/20"&amp;RIGHT(BM$1,2))),AND($T608&lt;=DATEVALUE("10/1/20"&amp;RIGHT(BL$1,2)),$U608&gt;=DATEVALUE("9/30/20"&amp;RIGHT(BM$1,2)))),
IF(AND($T608&gt;=DATEVALUE("10/1/20"&amp;RIGHT(BL$1,2)),$U608&lt;=DATEVALUE("9/30/20"&amp;RIGHT(BM$1,2))),NETWORKDAYS($T608,$U608,Holidays!$J$3:$J$937),
IF(AND($T608&lt;DATEVALUE("10/1/20"&amp;RIGHT(BL$1,2)),$U608&lt;=DATEVALUE("9/30/20"&amp;RIGHT(BM$1,2))),NETWORKDAYS(DATEVALUE("10/1/20"&amp;RIGHT(BL$1,2)),$U608,Holidays!$J$3:$J$937),
IF($T608&lt;DATEVALUE("10/1/20"&amp;RIGHT(BL$1,2)),NETWORKDAYS(DATEVALUE("10/1/20"&amp;RIGHT(BL$1,2)),DATEVALUE("9/30/20"&amp;RIGHT(BM$1,2)),Holidays!$J$3:$J$937),
IF($T608&gt;=DATEVALUE("10/1/20"&amp;RIGHT(BL$1,2)),NETWORKDAYS($T608,DATEVALUE("9/30/20"&amp;RIGHT(BM$1,2)),Holidays!$J$3:$J$937),"")))),"")/(NETWORKDAYS($T608,$U608,Holidays!$J$3:$J$937)),0))</f>
        <v/>
      </c>
      <c r="BN608" s="87" t="str">
        <f>IF($Q608="","",IFERROR(IF(OR(AND($T608&gt;=DATEVALUE("10/1/20"&amp;RIGHT(BM$1,2)),$T608&lt;=DATEVALUE("9/30/20"&amp;RIGHT(BN$1,2))),AND($U608&gt;=DATEVALUE("10/1/20"&amp;RIGHT(BM$1,2)),$U608&lt;=DATEVALUE("9/30/20"&amp;RIGHT(BN$1,2))),AND($T608&lt;=DATEVALUE("10/1/20"&amp;RIGHT(BM$1,2)),$U608&gt;=DATEVALUE("9/30/20"&amp;RIGHT(BN$1,2)))),
IF(AND($T608&gt;=DATEVALUE("10/1/20"&amp;RIGHT(BM$1,2)),$U608&lt;=DATEVALUE("9/30/20"&amp;RIGHT(BN$1,2))),NETWORKDAYS($T608,$U608,Holidays!$J$3:$J$937),
IF(AND($T608&lt;DATEVALUE("10/1/20"&amp;RIGHT(BM$1,2)),$U608&lt;=DATEVALUE("9/30/20"&amp;RIGHT(BN$1,2))),NETWORKDAYS(DATEVALUE("10/1/20"&amp;RIGHT(BM$1,2)),$U608,Holidays!$J$3:$J$937),
IF($T608&lt;DATEVALUE("10/1/20"&amp;RIGHT(BM$1,2)),NETWORKDAYS(DATEVALUE("10/1/20"&amp;RIGHT(BM$1,2)),DATEVALUE("9/30/20"&amp;RIGHT(BN$1,2)),Holidays!$J$3:$J$937),
IF($T608&gt;=DATEVALUE("10/1/20"&amp;RIGHT(BM$1,2)),NETWORKDAYS($T608,DATEVALUE("9/30/20"&amp;RIGHT(BN$1,2)),Holidays!$J$3:$J$937),"")))),"")/(NETWORKDAYS($T608,$U608,Holidays!$J$3:$J$937)),0))</f>
        <v/>
      </c>
      <c r="BO608" s="87" t="str">
        <f>IF($Q608="","",IFERROR(IF(OR(AND($T608&gt;=DATEVALUE("10/1/20"&amp;RIGHT(BN$1,2)),$T608&lt;=DATEVALUE("9/30/20"&amp;RIGHT(BO$1,2))),AND($U608&gt;=DATEVALUE("10/1/20"&amp;RIGHT(BN$1,2)),$U608&lt;=DATEVALUE("9/30/20"&amp;RIGHT(BO$1,2))),AND($T608&lt;=DATEVALUE("10/1/20"&amp;RIGHT(BN$1,2)),$U608&gt;=DATEVALUE("9/30/20"&amp;RIGHT(BO$1,2)))),
IF(AND($T608&gt;=DATEVALUE("10/1/20"&amp;RIGHT(BN$1,2)),$U608&lt;=DATEVALUE("9/30/20"&amp;RIGHT(BO$1,2))),NETWORKDAYS($T608,$U608,Holidays!$J$3:$J$937),
IF(AND($T608&lt;DATEVALUE("10/1/20"&amp;RIGHT(BN$1,2)),$U608&lt;=DATEVALUE("9/30/20"&amp;RIGHT(BO$1,2))),NETWORKDAYS(DATEVALUE("10/1/20"&amp;RIGHT(BN$1,2)),$U608,Holidays!$J$3:$J$937),
IF($T608&lt;DATEVALUE("10/1/20"&amp;RIGHT(BN$1,2)),NETWORKDAYS(DATEVALUE("10/1/20"&amp;RIGHT(BN$1,2)),DATEVALUE("9/30/20"&amp;RIGHT(BO$1,2)),Holidays!$J$3:$J$937),
IF($T608&gt;=DATEVALUE("10/1/20"&amp;RIGHT(BN$1,2)),NETWORKDAYS($T608,DATEVALUE("9/30/20"&amp;RIGHT(BO$1,2)),Holidays!$J$3:$J$937),"")))),"")/(NETWORKDAYS($T608,$U608,Holidays!$J$3:$J$937)),0))</f>
        <v/>
      </c>
      <c r="BP608" s="87" t="str">
        <f>IF($Q608="","",IFERROR(IF(OR(AND($T608&gt;=DATEVALUE("10/1/20"&amp;RIGHT(BO$1,2)),$T608&lt;=DATEVALUE("9/30/20"&amp;RIGHT(BP$1,2))),AND($U608&gt;=DATEVALUE("10/1/20"&amp;RIGHT(BO$1,2)),$U608&lt;=DATEVALUE("9/30/20"&amp;RIGHT(BP$1,2))),AND($T608&lt;=DATEVALUE("10/1/20"&amp;RIGHT(BO$1,2)),$U608&gt;=DATEVALUE("9/30/20"&amp;RIGHT(BP$1,2)))),
IF(AND($T608&gt;=DATEVALUE("10/1/20"&amp;RIGHT(BO$1,2)),$U608&lt;=DATEVALUE("9/30/20"&amp;RIGHT(BP$1,2))),NETWORKDAYS($T608,$U608,Holidays!$J$3:$J$937),
IF(AND($T608&lt;DATEVALUE("10/1/20"&amp;RIGHT(BO$1,2)),$U608&lt;=DATEVALUE("9/30/20"&amp;RIGHT(BP$1,2))),NETWORKDAYS(DATEVALUE("10/1/20"&amp;RIGHT(BO$1,2)),$U608,Holidays!$J$3:$J$937),
IF($T608&lt;DATEVALUE("10/1/20"&amp;RIGHT(BO$1,2)),NETWORKDAYS(DATEVALUE("10/1/20"&amp;RIGHT(BO$1,2)),DATEVALUE("9/30/20"&amp;RIGHT(BP$1,2)),Holidays!$J$3:$J$937),
IF($T608&gt;=DATEVALUE("10/1/20"&amp;RIGHT(BO$1,2)),NETWORKDAYS($T608,DATEVALUE("9/30/20"&amp;RIGHT(BP$1,2)),Holidays!$J$3:$J$937),"")))),"")/(NETWORKDAYS($T608,$U608,Holidays!$J$3:$J$937)),0))</f>
        <v/>
      </c>
      <c r="BQ608" s="87" t="str">
        <f>IF($Q608="","",IFERROR(IF(OR(AND($T608&gt;=DATEVALUE("10/1/20"&amp;RIGHT(BP$1,2)),$T608&lt;=DATEVALUE("9/30/20"&amp;RIGHT(BQ$1,2))),AND($U608&gt;=DATEVALUE("10/1/20"&amp;RIGHT(BP$1,2)),$U608&lt;=DATEVALUE("9/30/20"&amp;RIGHT(BQ$1,2))),AND($T608&lt;=DATEVALUE("10/1/20"&amp;RIGHT(BP$1,2)),$U608&gt;=DATEVALUE("9/30/20"&amp;RIGHT(BQ$1,2)))),
IF(AND($T608&gt;=DATEVALUE("10/1/20"&amp;RIGHT(BP$1,2)),$U608&lt;=DATEVALUE("9/30/20"&amp;RIGHT(BQ$1,2))),NETWORKDAYS($T608,$U608,Holidays!$J$3:$J$937),
IF(AND($T608&lt;DATEVALUE("10/1/20"&amp;RIGHT(BP$1,2)),$U608&lt;=DATEVALUE("9/30/20"&amp;RIGHT(BQ$1,2))),NETWORKDAYS(DATEVALUE("10/1/20"&amp;RIGHT(BP$1,2)),$U608,Holidays!$J$3:$J$937),
IF($T608&lt;DATEVALUE("10/1/20"&amp;RIGHT(BP$1,2)),NETWORKDAYS(DATEVALUE("10/1/20"&amp;RIGHT(BP$1,2)),DATEVALUE("9/30/20"&amp;RIGHT(BQ$1,2)),Holidays!$J$3:$J$937),
IF($T608&gt;=DATEVALUE("10/1/20"&amp;RIGHT(BP$1,2)),NETWORKDAYS($T608,DATEVALUE("9/30/20"&amp;RIGHT(BQ$1,2)),Holidays!$J$3:$J$937),"")))),"")/(NETWORKDAYS($T608,$U608,Holidays!$J$3:$J$937)),0))</f>
        <v/>
      </c>
      <c r="BR608" s="87" t="str">
        <f>IF($Q608="","",IFERROR(IF(OR(AND($T608&gt;=DATEVALUE("10/1/20"&amp;RIGHT(BQ$1,2)),$T608&lt;=DATEVALUE("9/30/20"&amp;RIGHT(BR$1,2))),AND($U608&gt;=DATEVALUE("10/1/20"&amp;RIGHT(BQ$1,2)),$U608&lt;=DATEVALUE("9/30/20"&amp;RIGHT(BR$1,2))),AND($T608&lt;=DATEVALUE("10/1/20"&amp;RIGHT(BQ$1,2)),$U608&gt;=DATEVALUE("9/30/20"&amp;RIGHT(BR$1,2)))),
IF(AND($T608&gt;=DATEVALUE("10/1/20"&amp;RIGHT(BQ$1,2)),$U608&lt;=DATEVALUE("9/30/20"&amp;RIGHT(BR$1,2))),NETWORKDAYS($T608,$U608,Holidays!$J$3:$J$937),
IF(AND($T608&lt;DATEVALUE("10/1/20"&amp;RIGHT(BQ$1,2)),$U608&lt;=DATEVALUE("9/30/20"&amp;RIGHT(BR$1,2))),NETWORKDAYS(DATEVALUE("10/1/20"&amp;RIGHT(BQ$1,2)),$U608,Holidays!$J$3:$J$937),
IF($T608&lt;DATEVALUE("10/1/20"&amp;RIGHT(BQ$1,2)),NETWORKDAYS(DATEVALUE("10/1/20"&amp;RIGHT(BQ$1,2)),DATEVALUE("9/30/20"&amp;RIGHT(BR$1,2)),Holidays!$J$3:$J$937),
IF($T608&gt;=DATEVALUE("10/1/20"&amp;RIGHT(BQ$1,2)),NETWORKDAYS($T608,DATEVALUE("9/30/20"&amp;RIGHT(BR$1,2)),Holidays!$J$3:$J$937),"")))),"")/(NETWORKDAYS($T608,$U608,Holidays!$J$3:$J$937)),0))</f>
        <v/>
      </c>
      <c r="BS608" s="87" t="str">
        <f>IF($Q608="","",IFERROR(IF(OR(AND($T608&gt;=DATEVALUE("10/1/20"&amp;RIGHT(BR$1,2)),$T608&lt;=DATEVALUE("9/30/20"&amp;RIGHT(BS$1,2))),AND($U608&gt;=DATEVALUE("10/1/20"&amp;RIGHT(BR$1,2)),$U608&lt;=DATEVALUE("9/30/20"&amp;RIGHT(BS$1,2))),AND($T608&lt;=DATEVALUE("10/1/20"&amp;RIGHT(BR$1,2)),$U608&gt;=DATEVALUE("9/30/20"&amp;RIGHT(BS$1,2)))),
IF(AND($T608&gt;=DATEVALUE("10/1/20"&amp;RIGHT(BR$1,2)),$U608&lt;=DATEVALUE("9/30/20"&amp;RIGHT(BS$1,2))),NETWORKDAYS($T608,$U608,Holidays!$J$3:$J$937),
IF(AND($T608&lt;DATEVALUE("10/1/20"&amp;RIGHT(BR$1,2)),$U608&lt;=DATEVALUE("9/30/20"&amp;RIGHT(BS$1,2))),NETWORKDAYS(DATEVALUE("10/1/20"&amp;RIGHT(BR$1,2)),$U608,Holidays!$J$3:$J$937),
IF($T608&lt;DATEVALUE("10/1/20"&amp;RIGHT(BR$1,2)),NETWORKDAYS(DATEVALUE("10/1/20"&amp;RIGHT(BR$1,2)),DATEVALUE("9/30/20"&amp;RIGHT(BS$1,2)),Holidays!$J$3:$J$937),
IF($T608&gt;=DATEVALUE("10/1/20"&amp;RIGHT(BR$1,2)),NETWORKDAYS($T608,DATEVALUE("9/30/20"&amp;RIGHT(BS$1,2)),Holidays!$J$3:$J$937),"")))),"")/(NETWORKDAYS($T608,$U608,Holidays!$J$3:$J$937)),0))</f>
        <v/>
      </c>
      <c r="BT608" s="87" t="str">
        <f>IF($Q608="","",IFERROR(IF(OR(AND($T608&gt;=DATEVALUE("10/1/20"&amp;RIGHT(BS$1,2)),$T608&lt;=DATEVALUE("9/30/20"&amp;RIGHT(BT$1,2))),AND($U608&gt;=DATEVALUE("10/1/20"&amp;RIGHT(BS$1,2)),$U608&lt;=DATEVALUE("9/30/20"&amp;RIGHT(BT$1,2))),AND($T608&lt;=DATEVALUE("10/1/20"&amp;RIGHT(BS$1,2)),$U608&gt;=DATEVALUE("9/30/20"&amp;RIGHT(BT$1,2)))),
IF(AND($T608&gt;=DATEVALUE("10/1/20"&amp;RIGHT(BS$1,2)),$U608&lt;=DATEVALUE("9/30/20"&amp;RIGHT(BT$1,2))),NETWORKDAYS($T608,$U608,Holidays!$J$3:$J$937),
IF(AND($T608&lt;DATEVALUE("10/1/20"&amp;RIGHT(BS$1,2)),$U608&lt;=DATEVALUE("9/30/20"&amp;RIGHT(BT$1,2))),NETWORKDAYS(DATEVALUE("10/1/20"&amp;RIGHT(BS$1,2)),$U608,Holidays!$J$3:$J$937),
IF($T608&lt;DATEVALUE("10/1/20"&amp;RIGHT(BS$1,2)),NETWORKDAYS(DATEVALUE("10/1/20"&amp;RIGHT(BS$1,2)),DATEVALUE("9/30/20"&amp;RIGHT(BT$1,2)),Holidays!$J$3:$J$937),
IF($T608&gt;=DATEVALUE("10/1/20"&amp;RIGHT(BS$1,2)),NETWORKDAYS($T608,DATEVALUE("9/30/20"&amp;RIGHT(BT$1,2)),Holidays!$J$3:$J$937),"")))),"")/(NETWORKDAYS($T608,$U608,Holidays!$J$3:$J$937)),0))</f>
        <v/>
      </c>
      <c r="BU608" s="87" t="str">
        <f>IF($Q608="","",IFERROR(IF(OR(AND($T608&gt;=DATEVALUE("10/1/20"&amp;RIGHT(BT$1,2)),$T608&lt;=DATEVALUE("9/30/20"&amp;RIGHT(BU$1,2))),AND($U608&gt;=DATEVALUE("10/1/20"&amp;RIGHT(BT$1,2)),$U608&lt;=DATEVALUE("9/30/20"&amp;RIGHT(BU$1,2))),AND($T608&lt;=DATEVALUE("10/1/20"&amp;RIGHT(BT$1,2)),$U608&gt;=DATEVALUE("9/30/20"&amp;RIGHT(BU$1,2)))),
IF(AND($T608&gt;=DATEVALUE("10/1/20"&amp;RIGHT(BT$1,2)),$U608&lt;=DATEVALUE("9/30/20"&amp;RIGHT(BU$1,2))),NETWORKDAYS($T608,$U608,Holidays!$J$3:$J$937),
IF(AND($T608&lt;DATEVALUE("10/1/20"&amp;RIGHT(BT$1,2)),$U608&lt;=DATEVALUE("9/30/20"&amp;RIGHT(BU$1,2))),NETWORKDAYS(DATEVALUE("10/1/20"&amp;RIGHT(BT$1,2)),$U608,Holidays!$J$3:$J$937),
IF($T608&lt;DATEVALUE("10/1/20"&amp;RIGHT(BT$1,2)),NETWORKDAYS(DATEVALUE("10/1/20"&amp;RIGHT(BT$1,2)),DATEVALUE("9/30/20"&amp;RIGHT(BU$1,2)),Holidays!$J$3:$J$937),
IF($T608&gt;=DATEVALUE("10/1/20"&amp;RIGHT(BT$1,2)),NETWORKDAYS($T608,DATEVALUE("9/30/20"&amp;RIGHT(BU$1,2)),Holidays!$J$3:$J$937),"")))),"")/(NETWORKDAYS($T608,$U608,Holidays!$J$3:$J$937)),0))</f>
        <v/>
      </c>
      <c r="BV608" s="87" t="str">
        <f>IF($Q608="","",IFERROR(IF(OR(AND($T608&gt;=DATEVALUE("10/1/20"&amp;RIGHT(BU$1,2)),$T608&lt;=DATEVALUE("9/30/20"&amp;RIGHT(BV$1,2))),AND($U608&gt;=DATEVALUE("10/1/20"&amp;RIGHT(BU$1,2)),$U608&lt;=DATEVALUE("9/30/20"&amp;RIGHT(BV$1,2))),AND($T608&lt;=DATEVALUE("10/1/20"&amp;RIGHT(BU$1,2)),$U608&gt;=DATEVALUE("9/30/20"&amp;RIGHT(BV$1,2)))),
IF(AND($T608&gt;=DATEVALUE("10/1/20"&amp;RIGHT(BU$1,2)),$U608&lt;=DATEVALUE("9/30/20"&amp;RIGHT(BV$1,2))),NETWORKDAYS($T608,$U608,Holidays!$J$3:$J$937),
IF(AND($T608&lt;DATEVALUE("10/1/20"&amp;RIGHT(BU$1,2)),$U608&lt;=DATEVALUE("9/30/20"&amp;RIGHT(BV$1,2))),NETWORKDAYS(DATEVALUE("10/1/20"&amp;RIGHT(BU$1,2)),$U608,Holidays!$J$3:$J$937),
IF($T608&lt;DATEVALUE("10/1/20"&amp;RIGHT(BU$1,2)),NETWORKDAYS(DATEVALUE("10/1/20"&amp;RIGHT(BU$1,2)),DATEVALUE("9/30/20"&amp;RIGHT(BV$1,2)),Holidays!$J$3:$J$937),
IF($T608&gt;=DATEVALUE("10/1/20"&amp;RIGHT(BU$1,2)),NETWORKDAYS($T608,DATEVALUE("9/30/20"&amp;RIGHT(BV$1,2)),Holidays!$J$3:$J$937),"")))),"")/(NETWORKDAYS($T608,$U608,Holidays!$J$3:$J$937)),0))</f>
        <v/>
      </c>
      <c r="BW608" s="87" t="str">
        <f>IF($Q608="","",IFERROR(IF(OR(AND($T608&gt;=DATEVALUE("10/1/20"&amp;RIGHT(BV$1,2)),$T608&lt;=DATEVALUE("9/30/20"&amp;RIGHT(BW$1,2))),AND($U608&gt;=DATEVALUE("10/1/20"&amp;RIGHT(BV$1,2)),$U608&lt;=DATEVALUE("9/30/20"&amp;RIGHT(BW$1,2))),AND($T608&lt;=DATEVALUE("10/1/20"&amp;RIGHT(BV$1,2)),$U608&gt;=DATEVALUE("9/30/20"&amp;RIGHT(BW$1,2)))),
IF(AND($T608&gt;=DATEVALUE("10/1/20"&amp;RIGHT(BV$1,2)),$U608&lt;=DATEVALUE("9/30/20"&amp;RIGHT(BW$1,2))),NETWORKDAYS($T608,$U608,Holidays!$J$3:$J$937),
IF(AND($T608&lt;DATEVALUE("10/1/20"&amp;RIGHT(BV$1,2)),$U608&lt;=DATEVALUE("9/30/20"&amp;RIGHT(BW$1,2))),NETWORKDAYS(DATEVALUE("10/1/20"&amp;RIGHT(BV$1,2)),$U608,Holidays!$J$3:$J$937),
IF($T608&lt;DATEVALUE("10/1/20"&amp;RIGHT(BV$1,2)),NETWORKDAYS(DATEVALUE("10/1/20"&amp;RIGHT(BV$1,2)),DATEVALUE("9/30/20"&amp;RIGHT(BW$1,2)),Holidays!$J$3:$J$937),
IF($T608&gt;=DATEVALUE("10/1/20"&amp;RIGHT(BV$1,2)),NETWORKDAYS($T608,DATEVALUE("9/30/20"&amp;RIGHT(BW$1,2)),Holidays!$J$3:$J$937),"")))),"")/(NETWORKDAYS($T608,$U608,Holidays!$J$3:$J$937)),0))</f>
        <v/>
      </c>
      <c r="BX608" s="87" t="str">
        <f>IF($Q608="","",IFERROR(IF(OR(AND($T608&gt;=DATEVALUE("10/1/20"&amp;RIGHT(BW$1,2)),$T608&lt;=DATEVALUE("9/30/20"&amp;RIGHT(BX$1,2))),AND($U608&gt;=DATEVALUE("10/1/20"&amp;RIGHT(BW$1,2)),$U608&lt;=DATEVALUE("9/30/20"&amp;RIGHT(BX$1,2))),AND($T608&lt;=DATEVALUE("10/1/20"&amp;RIGHT(BW$1,2)),$U608&gt;=DATEVALUE("9/30/20"&amp;RIGHT(BX$1,2)))),
IF(AND($T608&gt;=DATEVALUE("10/1/20"&amp;RIGHT(BW$1,2)),$U608&lt;=DATEVALUE("9/30/20"&amp;RIGHT(BX$1,2))),NETWORKDAYS($T608,$U608,Holidays!$J$3:$J$937),
IF(AND($T608&lt;DATEVALUE("10/1/20"&amp;RIGHT(BW$1,2)),$U608&lt;=DATEVALUE("9/30/20"&amp;RIGHT(BX$1,2))),NETWORKDAYS(DATEVALUE("10/1/20"&amp;RIGHT(BW$1,2)),$U608,Holidays!$J$3:$J$937),
IF($T608&lt;DATEVALUE("10/1/20"&amp;RIGHT(BW$1,2)),NETWORKDAYS(DATEVALUE("10/1/20"&amp;RIGHT(BW$1,2)),DATEVALUE("9/30/20"&amp;RIGHT(BX$1,2)),Holidays!$J$3:$J$937),
IF($T608&gt;=DATEVALUE("10/1/20"&amp;RIGHT(BW$1,2)),NETWORKDAYS($T608,DATEVALUE("9/30/20"&amp;RIGHT(BX$1,2)),Holidays!$J$3:$J$937),"")))),"")/(NETWORKDAYS($T608,$U608,Holidays!$J$3:$J$937)),0))</f>
        <v/>
      </c>
      <c r="BY608" s="87" t="str">
        <f>IF($Q608="","",IFERROR(IF(OR(AND($T608&gt;=DATEVALUE("10/1/20"&amp;RIGHT(BX$1,2)),$T608&lt;=DATEVALUE("9/30/20"&amp;RIGHT(BY$1,2))),AND($U608&gt;=DATEVALUE("10/1/20"&amp;RIGHT(BX$1,2)),$U608&lt;=DATEVALUE("9/30/20"&amp;RIGHT(BY$1,2))),AND($T608&lt;=DATEVALUE("10/1/20"&amp;RIGHT(BX$1,2)),$U608&gt;=DATEVALUE("9/30/20"&amp;RIGHT(BY$1,2)))),
IF(AND($T608&gt;=DATEVALUE("10/1/20"&amp;RIGHT(BX$1,2)),$U608&lt;=DATEVALUE("9/30/20"&amp;RIGHT(BY$1,2))),NETWORKDAYS($T608,$U608,Holidays!$J$3:$J$937),
IF(AND($T608&lt;DATEVALUE("10/1/20"&amp;RIGHT(BX$1,2)),$U608&lt;=DATEVALUE("9/30/20"&amp;RIGHT(BY$1,2))),NETWORKDAYS(DATEVALUE("10/1/20"&amp;RIGHT(BX$1,2)),$U608,Holidays!$J$3:$J$937),
IF($T608&lt;DATEVALUE("10/1/20"&amp;RIGHT(BX$1,2)),NETWORKDAYS(DATEVALUE("10/1/20"&amp;RIGHT(BX$1,2)),DATEVALUE("9/30/20"&amp;RIGHT(BY$1,2)),Holidays!$J$3:$J$937),
IF($T608&gt;=DATEVALUE("10/1/20"&amp;RIGHT(BX$1,2)),NETWORKDAYS($T608,DATEVALUE("9/30/20"&amp;RIGHT(BY$1,2)),Holidays!$J$3:$J$937),"")))),"")/(NETWORKDAYS($T608,$U608,Holidays!$J$3:$J$937)),0))</f>
        <v/>
      </c>
      <c r="BZ608" s="87" t="str">
        <f>IF($Q608="","",IFERROR(IF(OR(AND($T608&gt;=DATEVALUE("10/1/20"&amp;RIGHT(BY$1,2)),$T608&lt;=DATEVALUE("9/30/20"&amp;RIGHT(BZ$1,2))),AND($U608&gt;=DATEVALUE("10/1/20"&amp;RIGHT(BY$1,2)),$U608&lt;=DATEVALUE("9/30/20"&amp;RIGHT(BZ$1,2))),AND($T608&lt;=DATEVALUE("10/1/20"&amp;RIGHT(BY$1,2)),$U608&gt;=DATEVALUE("9/30/20"&amp;RIGHT(BZ$1,2)))),
IF(AND($T608&gt;=DATEVALUE("10/1/20"&amp;RIGHT(BY$1,2)),$U608&lt;=DATEVALUE("9/30/20"&amp;RIGHT(BZ$1,2))),NETWORKDAYS($T608,$U608,Holidays!$J$3:$J$937),
IF(AND($T608&lt;DATEVALUE("10/1/20"&amp;RIGHT(BY$1,2)),$U608&lt;=DATEVALUE("9/30/20"&amp;RIGHT(BZ$1,2))),NETWORKDAYS(DATEVALUE("10/1/20"&amp;RIGHT(BY$1,2)),$U608,Holidays!$J$3:$J$937),
IF($T608&lt;DATEVALUE("10/1/20"&amp;RIGHT(BY$1,2)),NETWORKDAYS(DATEVALUE("10/1/20"&amp;RIGHT(BY$1,2)),DATEVALUE("9/30/20"&amp;RIGHT(BZ$1,2)),Holidays!$J$3:$J$937),
IF($T608&gt;=DATEVALUE("10/1/20"&amp;RIGHT(BY$1,2)),NETWORKDAYS($T608,DATEVALUE("9/30/20"&amp;RIGHT(BZ$1,2)),Holidays!$J$3:$J$937),"")))),"")/(NETWORKDAYS($T608,$U608,Holidays!$J$3:$J$937)),0))</f>
        <v/>
      </c>
      <c r="CA608" s="87" t="str">
        <f>IF($Q608="","",IFERROR(IF(OR(AND($T608&gt;=DATEVALUE("10/1/20"&amp;RIGHT(BZ$1,2)),$T608&lt;=DATEVALUE("9/30/20"&amp;RIGHT(CA$1,2))),AND($U608&gt;=DATEVALUE("10/1/20"&amp;RIGHT(BZ$1,2)),$U608&lt;=DATEVALUE("9/30/20"&amp;RIGHT(CA$1,2))),AND($T608&lt;=DATEVALUE("10/1/20"&amp;RIGHT(BZ$1,2)),$U608&gt;=DATEVALUE("9/30/20"&amp;RIGHT(CA$1,2)))),
IF(AND($T608&gt;=DATEVALUE("10/1/20"&amp;RIGHT(BZ$1,2)),$U608&lt;=DATEVALUE("9/30/20"&amp;RIGHT(CA$1,2))),NETWORKDAYS($T608,$U608,Holidays!$J$3:$J$937),
IF(AND($T608&lt;DATEVALUE("10/1/20"&amp;RIGHT(BZ$1,2)),$U608&lt;=DATEVALUE("9/30/20"&amp;RIGHT(CA$1,2))),NETWORKDAYS(DATEVALUE("10/1/20"&amp;RIGHT(BZ$1,2)),$U608,Holidays!$J$3:$J$937),
IF($T608&lt;DATEVALUE("10/1/20"&amp;RIGHT(BZ$1,2)),NETWORKDAYS(DATEVALUE("10/1/20"&amp;RIGHT(BZ$1,2)),DATEVALUE("9/30/20"&amp;RIGHT(CA$1,2)),Holidays!$J$3:$J$937),
IF($T608&gt;=DATEVALUE("10/1/20"&amp;RIGHT(BZ$1,2)),NETWORKDAYS($T608,DATEVALUE("9/30/20"&amp;RIGHT(CA$1,2)),Holidays!$J$3:$J$937),"")))),"")/(NETWORKDAYS($T608,$U608,Holidays!$J$3:$J$937)),0))</f>
        <v/>
      </c>
      <c r="CB608" s="87" t="str">
        <f>IF($Q608="","",IFERROR(IF(OR(AND($T608&gt;=DATEVALUE("10/1/20"&amp;RIGHT(CA$1,2)),$T608&lt;=DATEVALUE("9/30/20"&amp;RIGHT(CB$1,2))),AND($U608&gt;=DATEVALUE("10/1/20"&amp;RIGHT(CA$1,2)),$U608&lt;=DATEVALUE("9/30/20"&amp;RIGHT(CB$1,2))),AND($T608&lt;=DATEVALUE("10/1/20"&amp;RIGHT(CA$1,2)),$U608&gt;=DATEVALUE("9/30/20"&amp;RIGHT(CB$1,2)))),
IF(AND($T608&gt;=DATEVALUE("10/1/20"&amp;RIGHT(CA$1,2)),$U608&lt;=DATEVALUE("9/30/20"&amp;RIGHT(CB$1,2))),NETWORKDAYS($T608,$U608,Holidays!$J$3:$J$937),
IF(AND($T608&lt;DATEVALUE("10/1/20"&amp;RIGHT(CA$1,2)),$U608&lt;=DATEVALUE("9/30/20"&amp;RIGHT(CB$1,2))),NETWORKDAYS(DATEVALUE("10/1/20"&amp;RIGHT(CA$1,2)),$U608,Holidays!$J$3:$J$937),
IF($T608&lt;DATEVALUE("10/1/20"&amp;RIGHT(CA$1,2)),NETWORKDAYS(DATEVALUE("10/1/20"&amp;RIGHT(CA$1,2)),DATEVALUE("9/30/20"&amp;RIGHT(CB$1,2)),Holidays!$J$3:$J$937),
IF($T608&gt;=DATEVALUE("10/1/20"&amp;RIGHT(CA$1,2)),NETWORKDAYS($T608,DATEVALUE("9/30/20"&amp;RIGHT(CB$1,2)),Holidays!$J$3:$J$937),"")))),"")/(NETWORKDAYS($T608,$U608,Holidays!$J$3:$J$937)),0))</f>
        <v/>
      </c>
    </row>
    <row r="609" spans="1:80">
      <c r="A609" s="97"/>
      <c r="B609" s="98" t="str">
        <f ca="1">IF(NOT($A609=""),OFFSET('WBS Reference &amp; User Procedure'!$A$1,MATCH($A609,'WBS Reference &amp; User Procedure'!$A:$A,0)-1,1),"")</f>
        <v/>
      </c>
      <c r="D609" s="97"/>
      <c r="I609" s="78"/>
      <c r="T609" s="104" t="str">
        <f>IF(NOT(Q609=""),IF(NOT($S609=""),$S609,#REF!),"")</f>
        <v/>
      </c>
      <c r="U609" s="104" t="str">
        <f>IF(NOT(Q609=""),WORKDAY(T609,Q609,Holidays!$J$3:$J$937),"")</f>
        <v/>
      </c>
      <c r="V609" s="104"/>
      <c r="W609" s="104"/>
      <c r="X609" s="101" t="str">
        <f t="shared" si="123"/>
        <v/>
      </c>
      <c r="AL609" s="87" t="str">
        <f t="shared" ca="1" si="134"/>
        <v/>
      </c>
      <c r="AN609" s="87" t="str">
        <f t="shared" ca="1" si="135"/>
        <v/>
      </c>
      <c r="AO609" s="87" t="str">
        <f t="shared" ca="1" si="135"/>
        <v/>
      </c>
      <c r="AP609" s="87" t="str">
        <f t="shared" ca="1" si="135"/>
        <v/>
      </c>
      <c r="AQ609" s="87" t="str">
        <f t="shared" ca="1" si="135"/>
        <v/>
      </c>
      <c r="AR609" s="87" t="str">
        <f t="shared" ca="1" si="135"/>
        <v/>
      </c>
      <c r="AS609" s="87" t="str">
        <f t="shared" ca="1" si="135"/>
        <v/>
      </c>
      <c r="AT609" s="87" t="str">
        <f t="shared" ca="1" si="135"/>
        <v/>
      </c>
      <c r="AU609" s="87" t="str">
        <f t="shared" ca="1" si="135"/>
        <v/>
      </c>
      <c r="AV609" s="87" t="str">
        <f t="shared" ca="1" si="135"/>
        <v/>
      </c>
      <c r="AW609" s="87" t="str">
        <f t="shared" ca="1" si="135"/>
        <v/>
      </c>
      <c r="AX609" s="87" t="str">
        <f t="shared" ca="1" si="136"/>
        <v/>
      </c>
      <c r="AY609" s="87" t="str">
        <f t="shared" ca="1" si="136"/>
        <v/>
      </c>
      <c r="AZ609" s="87" t="str">
        <f t="shared" ca="1" si="136"/>
        <v/>
      </c>
      <c r="BA609" s="87" t="str">
        <f t="shared" ca="1" si="136"/>
        <v/>
      </c>
      <c r="BB609" s="87" t="str">
        <f t="shared" ca="1" si="136"/>
        <v/>
      </c>
      <c r="BC609" s="87" t="str">
        <f t="shared" ca="1" si="136"/>
        <v/>
      </c>
      <c r="BD609" s="87" t="str">
        <f t="shared" ca="1" si="136"/>
        <v/>
      </c>
      <c r="BE609" s="87" t="str">
        <f t="shared" ca="1" si="136"/>
        <v/>
      </c>
      <c r="BF609" s="87" t="str">
        <f t="shared" ca="1" si="136"/>
        <v/>
      </c>
      <c r="BG609" s="87" t="str">
        <f t="shared" ca="1" si="136"/>
        <v/>
      </c>
      <c r="BI609" s="87" t="str">
        <f>IF($Q609="","",IFERROR(IF(OR(AND($T609&gt;=DATEVALUE("10/1/20"&amp;RIGHT(BH$1,2)),$T609&lt;=DATEVALUE("9/30/20"&amp;RIGHT(BI$1,2))),AND($U609&gt;=DATEVALUE("10/1/20"&amp;RIGHT(BH$1,2)),$U609&lt;=DATEVALUE("9/30/20"&amp;RIGHT(BI$1,2))),AND($T609&lt;=DATEVALUE("10/1/20"&amp;RIGHT(BH$1,2)),$U609&gt;=DATEVALUE("9/30/20"&amp;RIGHT(BI$1,2)))),
IF(AND($T609&gt;=DATEVALUE("10/1/20"&amp;RIGHT(BH$1,2)),$U609&lt;=DATEVALUE("9/30/20"&amp;RIGHT(BI$1,2))),NETWORKDAYS($T609,$U609,Holidays!$J$3:$J$937),
IF(AND($T609&lt;DATEVALUE("10/1/20"&amp;RIGHT(BH$1,2)),$U609&lt;=DATEVALUE("9/30/20"&amp;RIGHT(BI$1,2))),NETWORKDAYS(DATEVALUE("10/1/20"&amp;RIGHT(BH$1,2)),$U609,Holidays!$J$3:$J$937),
IF($T609&lt;DATEVALUE("10/1/20"&amp;RIGHT(BH$1,2)),NETWORKDAYS(DATEVALUE("10/1/20"&amp;RIGHT(BH$1,2)),DATEVALUE("9/30/20"&amp;RIGHT(BI$1,2)),Holidays!$J$3:$J$937),
IF($T609&gt;=DATEVALUE("10/1/20"&amp;RIGHT(BH$1,2)),NETWORKDAYS($T609,DATEVALUE("9/30/20"&amp;RIGHT(BI$1,2)),Holidays!$J$3:$J$937),"")))),"")/(NETWORKDAYS($T609,$U609,Holidays!$J$3:$J$937)),0))</f>
        <v/>
      </c>
      <c r="BJ609" s="87" t="str">
        <f>IF($Q609="","",IFERROR(IF(OR(AND($T609&gt;=DATEVALUE("10/1/20"&amp;RIGHT(BI$1,2)),$T609&lt;=DATEVALUE("9/30/20"&amp;RIGHT(BJ$1,2))),AND($U609&gt;=DATEVALUE("10/1/20"&amp;RIGHT(BI$1,2)),$U609&lt;=DATEVALUE("9/30/20"&amp;RIGHT(BJ$1,2))),AND($T609&lt;=DATEVALUE("10/1/20"&amp;RIGHT(BI$1,2)),$U609&gt;=DATEVALUE("9/30/20"&amp;RIGHT(BJ$1,2)))),
IF(AND($T609&gt;=DATEVALUE("10/1/20"&amp;RIGHT(BI$1,2)),$U609&lt;=DATEVALUE("9/30/20"&amp;RIGHT(BJ$1,2))),NETWORKDAYS($T609,$U609,Holidays!$J$3:$J$937),
IF(AND($T609&lt;DATEVALUE("10/1/20"&amp;RIGHT(BI$1,2)),$U609&lt;=DATEVALUE("9/30/20"&amp;RIGHT(BJ$1,2))),NETWORKDAYS(DATEVALUE("10/1/20"&amp;RIGHT(BI$1,2)),$U609,Holidays!$J$3:$J$937),
IF($T609&lt;DATEVALUE("10/1/20"&amp;RIGHT(BI$1,2)),NETWORKDAYS(DATEVALUE("10/1/20"&amp;RIGHT(BI$1,2)),DATEVALUE("9/30/20"&amp;RIGHT(BJ$1,2)),Holidays!$J$3:$J$937),
IF($T609&gt;=DATEVALUE("10/1/20"&amp;RIGHT(BI$1,2)),NETWORKDAYS($T609,DATEVALUE("9/30/20"&amp;RIGHT(BJ$1,2)),Holidays!$J$3:$J$937),"")))),"")/(NETWORKDAYS($T609,$U609,Holidays!$J$3:$J$937)),0))</f>
        <v/>
      </c>
      <c r="BK609" s="87" t="str">
        <f>IF($Q609="","",IFERROR(IF(OR(AND($T609&gt;=DATEVALUE("10/1/20"&amp;RIGHT(BJ$1,2)),$T609&lt;=DATEVALUE("9/30/20"&amp;RIGHT(BK$1,2))),AND($U609&gt;=DATEVALUE("10/1/20"&amp;RIGHT(BJ$1,2)),$U609&lt;=DATEVALUE("9/30/20"&amp;RIGHT(BK$1,2))),AND($T609&lt;=DATEVALUE("10/1/20"&amp;RIGHT(BJ$1,2)),$U609&gt;=DATEVALUE("9/30/20"&amp;RIGHT(BK$1,2)))),
IF(AND($T609&gt;=DATEVALUE("10/1/20"&amp;RIGHT(BJ$1,2)),$U609&lt;=DATEVALUE("9/30/20"&amp;RIGHT(BK$1,2))),NETWORKDAYS($T609,$U609,Holidays!$J$3:$J$937),
IF(AND($T609&lt;DATEVALUE("10/1/20"&amp;RIGHT(BJ$1,2)),$U609&lt;=DATEVALUE("9/30/20"&amp;RIGHT(BK$1,2))),NETWORKDAYS(DATEVALUE("10/1/20"&amp;RIGHT(BJ$1,2)),$U609,Holidays!$J$3:$J$937),
IF($T609&lt;DATEVALUE("10/1/20"&amp;RIGHT(BJ$1,2)),NETWORKDAYS(DATEVALUE("10/1/20"&amp;RIGHT(BJ$1,2)),DATEVALUE("9/30/20"&amp;RIGHT(BK$1,2)),Holidays!$J$3:$J$937),
IF($T609&gt;=DATEVALUE("10/1/20"&amp;RIGHT(BJ$1,2)),NETWORKDAYS($T609,DATEVALUE("9/30/20"&amp;RIGHT(BK$1,2)),Holidays!$J$3:$J$937),"")))),"")/(NETWORKDAYS($T609,$U609,Holidays!$J$3:$J$937)),0))</f>
        <v/>
      </c>
      <c r="BL609" s="87" t="str">
        <f>IF($Q609="","",IFERROR(IF(OR(AND($T609&gt;=DATEVALUE("10/1/20"&amp;RIGHT(BK$1,2)),$T609&lt;=DATEVALUE("9/30/20"&amp;RIGHT(BL$1,2))),AND($U609&gt;=DATEVALUE("10/1/20"&amp;RIGHT(BK$1,2)),$U609&lt;=DATEVALUE("9/30/20"&amp;RIGHT(BL$1,2))),AND($T609&lt;=DATEVALUE("10/1/20"&amp;RIGHT(BK$1,2)),$U609&gt;=DATEVALUE("9/30/20"&amp;RIGHT(BL$1,2)))),
IF(AND($T609&gt;=DATEVALUE("10/1/20"&amp;RIGHT(BK$1,2)),$U609&lt;=DATEVALUE("9/30/20"&amp;RIGHT(BL$1,2))),NETWORKDAYS($T609,$U609,Holidays!$J$3:$J$937),
IF(AND($T609&lt;DATEVALUE("10/1/20"&amp;RIGHT(BK$1,2)),$U609&lt;=DATEVALUE("9/30/20"&amp;RIGHT(BL$1,2))),NETWORKDAYS(DATEVALUE("10/1/20"&amp;RIGHT(BK$1,2)),$U609,Holidays!$J$3:$J$937),
IF($T609&lt;DATEVALUE("10/1/20"&amp;RIGHT(BK$1,2)),NETWORKDAYS(DATEVALUE("10/1/20"&amp;RIGHT(BK$1,2)),DATEVALUE("9/30/20"&amp;RIGHT(BL$1,2)),Holidays!$J$3:$J$937),
IF($T609&gt;=DATEVALUE("10/1/20"&amp;RIGHT(BK$1,2)),NETWORKDAYS($T609,DATEVALUE("9/30/20"&amp;RIGHT(BL$1,2)),Holidays!$J$3:$J$937),"")))),"")/(NETWORKDAYS($T609,$U609,Holidays!$J$3:$J$937)),0))</f>
        <v/>
      </c>
      <c r="BM609" s="87" t="str">
        <f>IF($Q609="","",IFERROR(IF(OR(AND($T609&gt;=DATEVALUE("10/1/20"&amp;RIGHT(BL$1,2)),$T609&lt;=DATEVALUE("9/30/20"&amp;RIGHT(BM$1,2))),AND($U609&gt;=DATEVALUE("10/1/20"&amp;RIGHT(BL$1,2)),$U609&lt;=DATEVALUE("9/30/20"&amp;RIGHT(BM$1,2))),AND($T609&lt;=DATEVALUE("10/1/20"&amp;RIGHT(BL$1,2)),$U609&gt;=DATEVALUE("9/30/20"&amp;RIGHT(BM$1,2)))),
IF(AND($T609&gt;=DATEVALUE("10/1/20"&amp;RIGHT(BL$1,2)),$U609&lt;=DATEVALUE("9/30/20"&amp;RIGHT(BM$1,2))),NETWORKDAYS($T609,$U609,Holidays!$J$3:$J$937),
IF(AND($T609&lt;DATEVALUE("10/1/20"&amp;RIGHT(BL$1,2)),$U609&lt;=DATEVALUE("9/30/20"&amp;RIGHT(BM$1,2))),NETWORKDAYS(DATEVALUE("10/1/20"&amp;RIGHT(BL$1,2)),$U609,Holidays!$J$3:$J$937),
IF($T609&lt;DATEVALUE("10/1/20"&amp;RIGHT(BL$1,2)),NETWORKDAYS(DATEVALUE("10/1/20"&amp;RIGHT(BL$1,2)),DATEVALUE("9/30/20"&amp;RIGHT(BM$1,2)),Holidays!$J$3:$J$937),
IF($T609&gt;=DATEVALUE("10/1/20"&amp;RIGHT(BL$1,2)),NETWORKDAYS($T609,DATEVALUE("9/30/20"&amp;RIGHT(BM$1,2)),Holidays!$J$3:$J$937),"")))),"")/(NETWORKDAYS($T609,$U609,Holidays!$J$3:$J$937)),0))</f>
        <v/>
      </c>
      <c r="BN609" s="87" t="str">
        <f>IF($Q609="","",IFERROR(IF(OR(AND($T609&gt;=DATEVALUE("10/1/20"&amp;RIGHT(BM$1,2)),$T609&lt;=DATEVALUE("9/30/20"&amp;RIGHT(BN$1,2))),AND($U609&gt;=DATEVALUE("10/1/20"&amp;RIGHT(BM$1,2)),$U609&lt;=DATEVALUE("9/30/20"&amp;RIGHT(BN$1,2))),AND($T609&lt;=DATEVALUE("10/1/20"&amp;RIGHT(BM$1,2)),$U609&gt;=DATEVALUE("9/30/20"&amp;RIGHT(BN$1,2)))),
IF(AND($T609&gt;=DATEVALUE("10/1/20"&amp;RIGHT(BM$1,2)),$U609&lt;=DATEVALUE("9/30/20"&amp;RIGHT(BN$1,2))),NETWORKDAYS($T609,$U609,Holidays!$J$3:$J$937),
IF(AND($T609&lt;DATEVALUE("10/1/20"&amp;RIGHT(BM$1,2)),$U609&lt;=DATEVALUE("9/30/20"&amp;RIGHT(BN$1,2))),NETWORKDAYS(DATEVALUE("10/1/20"&amp;RIGHT(BM$1,2)),$U609,Holidays!$J$3:$J$937),
IF($T609&lt;DATEVALUE("10/1/20"&amp;RIGHT(BM$1,2)),NETWORKDAYS(DATEVALUE("10/1/20"&amp;RIGHT(BM$1,2)),DATEVALUE("9/30/20"&amp;RIGHT(BN$1,2)),Holidays!$J$3:$J$937),
IF($T609&gt;=DATEVALUE("10/1/20"&amp;RIGHT(BM$1,2)),NETWORKDAYS($T609,DATEVALUE("9/30/20"&amp;RIGHT(BN$1,2)),Holidays!$J$3:$J$937),"")))),"")/(NETWORKDAYS($T609,$U609,Holidays!$J$3:$J$937)),0))</f>
        <v/>
      </c>
      <c r="BO609" s="87" t="str">
        <f>IF($Q609="","",IFERROR(IF(OR(AND($T609&gt;=DATEVALUE("10/1/20"&amp;RIGHT(BN$1,2)),$T609&lt;=DATEVALUE("9/30/20"&amp;RIGHT(BO$1,2))),AND($U609&gt;=DATEVALUE("10/1/20"&amp;RIGHT(BN$1,2)),$U609&lt;=DATEVALUE("9/30/20"&amp;RIGHT(BO$1,2))),AND($T609&lt;=DATEVALUE("10/1/20"&amp;RIGHT(BN$1,2)),$U609&gt;=DATEVALUE("9/30/20"&amp;RIGHT(BO$1,2)))),
IF(AND($T609&gt;=DATEVALUE("10/1/20"&amp;RIGHT(BN$1,2)),$U609&lt;=DATEVALUE("9/30/20"&amp;RIGHT(BO$1,2))),NETWORKDAYS($T609,$U609,Holidays!$J$3:$J$937),
IF(AND($T609&lt;DATEVALUE("10/1/20"&amp;RIGHT(BN$1,2)),$U609&lt;=DATEVALUE("9/30/20"&amp;RIGHT(BO$1,2))),NETWORKDAYS(DATEVALUE("10/1/20"&amp;RIGHT(BN$1,2)),$U609,Holidays!$J$3:$J$937),
IF($T609&lt;DATEVALUE("10/1/20"&amp;RIGHT(BN$1,2)),NETWORKDAYS(DATEVALUE("10/1/20"&amp;RIGHT(BN$1,2)),DATEVALUE("9/30/20"&amp;RIGHT(BO$1,2)),Holidays!$J$3:$J$937),
IF($T609&gt;=DATEVALUE("10/1/20"&amp;RIGHT(BN$1,2)),NETWORKDAYS($T609,DATEVALUE("9/30/20"&amp;RIGHT(BO$1,2)),Holidays!$J$3:$J$937),"")))),"")/(NETWORKDAYS($T609,$U609,Holidays!$J$3:$J$937)),0))</f>
        <v/>
      </c>
      <c r="BP609" s="87" t="str">
        <f>IF($Q609="","",IFERROR(IF(OR(AND($T609&gt;=DATEVALUE("10/1/20"&amp;RIGHT(BO$1,2)),$T609&lt;=DATEVALUE("9/30/20"&amp;RIGHT(BP$1,2))),AND($U609&gt;=DATEVALUE("10/1/20"&amp;RIGHT(BO$1,2)),$U609&lt;=DATEVALUE("9/30/20"&amp;RIGHT(BP$1,2))),AND($T609&lt;=DATEVALUE("10/1/20"&amp;RIGHT(BO$1,2)),$U609&gt;=DATEVALUE("9/30/20"&amp;RIGHT(BP$1,2)))),
IF(AND($T609&gt;=DATEVALUE("10/1/20"&amp;RIGHT(BO$1,2)),$U609&lt;=DATEVALUE("9/30/20"&amp;RIGHT(BP$1,2))),NETWORKDAYS($T609,$U609,Holidays!$J$3:$J$937),
IF(AND($T609&lt;DATEVALUE("10/1/20"&amp;RIGHT(BO$1,2)),$U609&lt;=DATEVALUE("9/30/20"&amp;RIGHT(BP$1,2))),NETWORKDAYS(DATEVALUE("10/1/20"&amp;RIGHT(BO$1,2)),$U609,Holidays!$J$3:$J$937),
IF($T609&lt;DATEVALUE("10/1/20"&amp;RIGHT(BO$1,2)),NETWORKDAYS(DATEVALUE("10/1/20"&amp;RIGHT(BO$1,2)),DATEVALUE("9/30/20"&amp;RIGHT(BP$1,2)),Holidays!$J$3:$J$937),
IF($T609&gt;=DATEVALUE("10/1/20"&amp;RIGHT(BO$1,2)),NETWORKDAYS($T609,DATEVALUE("9/30/20"&amp;RIGHT(BP$1,2)),Holidays!$J$3:$J$937),"")))),"")/(NETWORKDAYS($T609,$U609,Holidays!$J$3:$J$937)),0))</f>
        <v/>
      </c>
      <c r="BQ609" s="87" t="str">
        <f>IF($Q609="","",IFERROR(IF(OR(AND($T609&gt;=DATEVALUE("10/1/20"&amp;RIGHT(BP$1,2)),$T609&lt;=DATEVALUE("9/30/20"&amp;RIGHT(BQ$1,2))),AND($U609&gt;=DATEVALUE("10/1/20"&amp;RIGHT(BP$1,2)),$U609&lt;=DATEVALUE("9/30/20"&amp;RIGHT(BQ$1,2))),AND($T609&lt;=DATEVALUE("10/1/20"&amp;RIGHT(BP$1,2)),$U609&gt;=DATEVALUE("9/30/20"&amp;RIGHT(BQ$1,2)))),
IF(AND($T609&gt;=DATEVALUE("10/1/20"&amp;RIGHT(BP$1,2)),$U609&lt;=DATEVALUE("9/30/20"&amp;RIGHT(BQ$1,2))),NETWORKDAYS($T609,$U609,Holidays!$J$3:$J$937),
IF(AND($T609&lt;DATEVALUE("10/1/20"&amp;RIGHT(BP$1,2)),$U609&lt;=DATEVALUE("9/30/20"&amp;RIGHT(BQ$1,2))),NETWORKDAYS(DATEVALUE("10/1/20"&amp;RIGHT(BP$1,2)),$U609,Holidays!$J$3:$J$937),
IF($T609&lt;DATEVALUE("10/1/20"&amp;RIGHT(BP$1,2)),NETWORKDAYS(DATEVALUE("10/1/20"&amp;RIGHT(BP$1,2)),DATEVALUE("9/30/20"&amp;RIGHT(BQ$1,2)),Holidays!$J$3:$J$937),
IF($T609&gt;=DATEVALUE("10/1/20"&amp;RIGHT(BP$1,2)),NETWORKDAYS($T609,DATEVALUE("9/30/20"&amp;RIGHT(BQ$1,2)),Holidays!$J$3:$J$937),"")))),"")/(NETWORKDAYS($T609,$U609,Holidays!$J$3:$J$937)),0))</f>
        <v/>
      </c>
      <c r="BR609" s="87" t="str">
        <f>IF($Q609="","",IFERROR(IF(OR(AND($T609&gt;=DATEVALUE("10/1/20"&amp;RIGHT(BQ$1,2)),$T609&lt;=DATEVALUE("9/30/20"&amp;RIGHT(BR$1,2))),AND($U609&gt;=DATEVALUE("10/1/20"&amp;RIGHT(BQ$1,2)),$U609&lt;=DATEVALUE("9/30/20"&amp;RIGHT(BR$1,2))),AND($T609&lt;=DATEVALUE("10/1/20"&amp;RIGHT(BQ$1,2)),$U609&gt;=DATEVALUE("9/30/20"&amp;RIGHT(BR$1,2)))),
IF(AND($T609&gt;=DATEVALUE("10/1/20"&amp;RIGHT(BQ$1,2)),$U609&lt;=DATEVALUE("9/30/20"&amp;RIGHT(BR$1,2))),NETWORKDAYS($T609,$U609,Holidays!$J$3:$J$937),
IF(AND($T609&lt;DATEVALUE("10/1/20"&amp;RIGHT(BQ$1,2)),$U609&lt;=DATEVALUE("9/30/20"&amp;RIGHT(BR$1,2))),NETWORKDAYS(DATEVALUE("10/1/20"&amp;RIGHT(BQ$1,2)),$U609,Holidays!$J$3:$J$937),
IF($T609&lt;DATEVALUE("10/1/20"&amp;RIGHT(BQ$1,2)),NETWORKDAYS(DATEVALUE("10/1/20"&amp;RIGHT(BQ$1,2)),DATEVALUE("9/30/20"&amp;RIGHT(BR$1,2)),Holidays!$J$3:$J$937),
IF($T609&gt;=DATEVALUE("10/1/20"&amp;RIGHT(BQ$1,2)),NETWORKDAYS($T609,DATEVALUE("9/30/20"&amp;RIGHT(BR$1,2)),Holidays!$J$3:$J$937),"")))),"")/(NETWORKDAYS($T609,$U609,Holidays!$J$3:$J$937)),0))</f>
        <v/>
      </c>
      <c r="BS609" s="87" t="str">
        <f>IF($Q609="","",IFERROR(IF(OR(AND($T609&gt;=DATEVALUE("10/1/20"&amp;RIGHT(BR$1,2)),$T609&lt;=DATEVALUE("9/30/20"&amp;RIGHT(BS$1,2))),AND($U609&gt;=DATEVALUE("10/1/20"&amp;RIGHT(BR$1,2)),$U609&lt;=DATEVALUE("9/30/20"&amp;RIGHT(BS$1,2))),AND($T609&lt;=DATEVALUE("10/1/20"&amp;RIGHT(BR$1,2)),$U609&gt;=DATEVALUE("9/30/20"&amp;RIGHT(BS$1,2)))),
IF(AND($T609&gt;=DATEVALUE("10/1/20"&amp;RIGHT(BR$1,2)),$U609&lt;=DATEVALUE("9/30/20"&amp;RIGHT(BS$1,2))),NETWORKDAYS($T609,$U609,Holidays!$J$3:$J$937),
IF(AND($T609&lt;DATEVALUE("10/1/20"&amp;RIGHT(BR$1,2)),$U609&lt;=DATEVALUE("9/30/20"&amp;RIGHT(BS$1,2))),NETWORKDAYS(DATEVALUE("10/1/20"&amp;RIGHT(BR$1,2)),$U609,Holidays!$J$3:$J$937),
IF($T609&lt;DATEVALUE("10/1/20"&amp;RIGHT(BR$1,2)),NETWORKDAYS(DATEVALUE("10/1/20"&amp;RIGHT(BR$1,2)),DATEVALUE("9/30/20"&amp;RIGHT(BS$1,2)),Holidays!$J$3:$J$937),
IF($T609&gt;=DATEVALUE("10/1/20"&amp;RIGHT(BR$1,2)),NETWORKDAYS($T609,DATEVALUE("9/30/20"&amp;RIGHT(BS$1,2)),Holidays!$J$3:$J$937),"")))),"")/(NETWORKDAYS($T609,$U609,Holidays!$J$3:$J$937)),0))</f>
        <v/>
      </c>
      <c r="BT609" s="87" t="str">
        <f>IF($Q609="","",IFERROR(IF(OR(AND($T609&gt;=DATEVALUE("10/1/20"&amp;RIGHT(BS$1,2)),$T609&lt;=DATEVALUE("9/30/20"&amp;RIGHT(BT$1,2))),AND($U609&gt;=DATEVALUE("10/1/20"&amp;RIGHT(BS$1,2)),$U609&lt;=DATEVALUE("9/30/20"&amp;RIGHT(BT$1,2))),AND($T609&lt;=DATEVALUE("10/1/20"&amp;RIGHT(BS$1,2)),$U609&gt;=DATEVALUE("9/30/20"&amp;RIGHT(BT$1,2)))),
IF(AND($T609&gt;=DATEVALUE("10/1/20"&amp;RIGHT(BS$1,2)),$U609&lt;=DATEVALUE("9/30/20"&amp;RIGHT(BT$1,2))),NETWORKDAYS($T609,$U609,Holidays!$J$3:$J$937),
IF(AND($T609&lt;DATEVALUE("10/1/20"&amp;RIGHT(BS$1,2)),$U609&lt;=DATEVALUE("9/30/20"&amp;RIGHT(BT$1,2))),NETWORKDAYS(DATEVALUE("10/1/20"&amp;RIGHT(BS$1,2)),$U609,Holidays!$J$3:$J$937),
IF($T609&lt;DATEVALUE("10/1/20"&amp;RIGHT(BS$1,2)),NETWORKDAYS(DATEVALUE("10/1/20"&amp;RIGHT(BS$1,2)),DATEVALUE("9/30/20"&amp;RIGHT(BT$1,2)),Holidays!$J$3:$J$937),
IF($T609&gt;=DATEVALUE("10/1/20"&amp;RIGHT(BS$1,2)),NETWORKDAYS($T609,DATEVALUE("9/30/20"&amp;RIGHT(BT$1,2)),Holidays!$J$3:$J$937),"")))),"")/(NETWORKDAYS($T609,$U609,Holidays!$J$3:$J$937)),0))</f>
        <v/>
      </c>
      <c r="BU609" s="87" t="str">
        <f>IF($Q609="","",IFERROR(IF(OR(AND($T609&gt;=DATEVALUE("10/1/20"&amp;RIGHT(BT$1,2)),$T609&lt;=DATEVALUE("9/30/20"&amp;RIGHT(BU$1,2))),AND($U609&gt;=DATEVALUE("10/1/20"&amp;RIGHT(BT$1,2)),$U609&lt;=DATEVALUE("9/30/20"&amp;RIGHT(BU$1,2))),AND($T609&lt;=DATEVALUE("10/1/20"&amp;RIGHT(BT$1,2)),$U609&gt;=DATEVALUE("9/30/20"&amp;RIGHT(BU$1,2)))),
IF(AND($T609&gt;=DATEVALUE("10/1/20"&amp;RIGHT(BT$1,2)),$U609&lt;=DATEVALUE("9/30/20"&amp;RIGHT(BU$1,2))),NETWORKDAYS($T609,$U609,Holidays!$J$3:$J$937),
IF(AND($T609&lt;DATEVALUE("10/1/20"&amp;RIGHT(BT$1,2)),$U609&lt;=DATEVALUE("9/30/20"&amp;RIGHT(BU$1,2))),NETWORKDAYS(DATEVALUE("10/1/20"&amp;RIGHT(BT$1,2)),$U609,Holidays!$J$3:$J$937),
IF($T609&lt;DATEVALUE("10/1/20"&amp;RIGHT(BT$1,2)),NETWORKDAYS(DATEVALUE("10/1/20"&amp;RIGHT(BT$1,2)),DATEVALUE("9/30/20"&amp;RIGHT(BU$1,2)),Holidays!$J$3:$J$937),
IF($T609&gt;=DATEVALUE("10/1/20"&amp;RIGHT(BT$1,2)),NETWORKDAYS($T609,DATEVALUE("9/30/20"&amp;RIGHT(BU$1,2)),Holidays!$J$3:$J$937),"")))),"")/(NETWORKDAYS($T609,$U609,Holidays!$J$3:$J$937)),0))</f>
        <v/>
      </c>
      <c r="BV609" s="87" t="str">
        <f>IF($Q609="","",IFERROR(IF(OR(AND($T609&gt;=DATEVALUE("10/1/20"&amp;RIGHT(BU$1,2)),$T609&lt;=DATEVALUE("9/30/20"&amp;RIGHT(BV$1,2))),AND($U609&gt;=DATEVALUE("10/1/20"&amp;RIGHT(BU$1,2)),$U609&lt;=DATEVALUE("9/30/20"&amp;RIGHT(BV$1,2))),AND($T609&lt;=DATEVALUE("10/1/20"&amp;RIGHT(BU$1,2)),$U609&gt;=DATEVALUE("9/30/20"&amp;RIGHT(BV$1,2)))),
IF(AND($T609&gt;=DATEVALUE("10/1/20"&amp;RIGHT(BU$1,2)),$U609&lt;=DATEVALUE("9/30/20"&amp;RIGHT(BV$1,2))),NETWORKDAYS($T609,$U609,Holidays!$J$3:$J$937),
IF(AND($T609&lt;DATEVALUE("10/1/20"&amp;RIGHT(BU$1,2)),$U609&lt;=DATEVALUE("9/30/20"&amp;RIGHT(BV$1,2))),NETWORKDAYS(DATEVALUE("10/1/20"&amp;RIGHT(BU$1,2)),$U609,Holidays!$J$3:$J$937),
IF($T609&lt;DATEVALUE("10/1/20"&amp;RIGHT(BU$1,2)),NETWORKDAYS(DATEVALUE("10/1/20"&amp;RIGHT(BU$1,2)),DATEVALUE("9/30/20"&amp;RIGHT(BV$1,2)),Holidays!$J$3:$J$937),
IF($T609&gt;=DATEVALUE("10/1/20"&amp;RIGHT(BU$1,2)),NETWORKDAYS($T609,DATEVALUE("9/30/20"&amp;RIGHT(BV$1,2)),Holidays!$J$3:$J$937),"")))),"")/(NETWORKDAYS($T609,$U609,Holidays!$J$3:$J$937)),0))</f>
        <v/>
      </c>
      <c r="BW609" s="87" t="str">
        <f>IF($Q609="","",IFERROR(IF(OR(AND($T609&gt;=DATEVALUE("10/1/20"&amp;RIGHT(BV$1,2)),$T609&lt;=DATEVALUE("9/30/20"&amp;RIGHT(BW$1,2))),AND($U609&gt;=DATEVALUE("10/1/20"&amp;RIGHT(BV$1,2)),$U609&lt;=DATEVALUE("9/30/20"&amp;RIGHT(BW$1,2))),AND($T609&lt;=DATEVALUE("10/1/20"&amp;RIGHT(BV$1,2)),$U609&gt;=DATEVALUE("9/30/20"&amp;RIGHT(BW$1,2)))),
IF(AND($T609&gt;=DATEVALUE("10/1/20"&amp;RIGHT(BV$1,2)),$U609&lt;=DATEVALUE("9/30/20"&amp;RIGHT(BW$1,2))),NETWORKDAYS($T609,$U609,Holidays!$J$3:$J$937),
IF(AND($T609&lt;DATEVALUE("10/1/20"&amp;RIGHT(BV$1,2)),$U609&lt;=DATEVALUE("9/30/20"&amp;RIGHT(BW$1,2))),NETWORKDAYS(DATEVALUE("10/1/20"&amp;RIGHT(BV$1,2)),$U609,Holidays!$J$3:$J$937),
IF($T609&lt;DATEVALUE("10/1/20"&amp;RIGHT(BV$1,2)),NETWORKDAYS(DATEVALUE("10/1/20"&amp;RIGHT(BV$1,2)),DATEVALUE("9/30/20"&amp;RIGHT(BW$1,2)),Holidays!$J$3:$J$937),
IF($T609&gt;=DATEVALUE("10/1/20"&amp;RIGHT(BV$1,2)),NETWORKDAYS($T609,DATEVALUE("9/30/20"&amp;RIGHT(BW$1,2)),Holidays!$J$3:$J$937),"")))),"")/(NETWORKDAYS($T609,$U609,Holidays!$J$3:$J$937)),0))</f>
        <v/>
      </c>
      <c r="BX609" s="87" t="str">
        <f>IF($Q609="","",IFERROR(IF(OR(AND($T609&gt;=DATEVALUE("10/1/20"&amp;RIGHT(BW$1,2)),$T609&lt;=DATEVALUE("9/30/20"&amp;RIGHT(BX$1,2))),AND($U609&gt;=DATEVALUE("10/1/20"&amp;RIGHT(BW$1,2)),$U609&lt;=DATEVALUE("9/30/20"&amp;RIGHT(BX$1,2))),AND($T609&lt;=DATEVALUE("10/1/20"&amp;RIGHT(BW$1,2)),$U609&gt;=DATEVALUE("9/30/20"&amp;RIGHT(BX$1,2)))),
IF(AND($T609&gt;=DATEVALUE("10/1/20"&amp;RIGHT(BW$1,2)),$U609&lt;=DATEVALUE("9/30/20"&amp;RIGHT(BX$1,2))),NETWORKDAYS($T609,$U609,Holidays!$J$3:$J$937),
IF(AND($T609&lt;DATEVALUE("10/1/20"&amp;RIGHT(BW$1,2)),$U609&lt;=DATEVALUE("9/30/20"&amp;RIGHT(BX$1,2))),NETWORKDAYS(DATEVALUE("10/1/20"&amp;RIGHT(BW$1,2)),$U609,Holidays!$J$3:$J$937),
IF($T609&lt;DATEVALUE("10/1/20"&amp;RIGHT(BW$1,2)),NETWORKDAYS(DATEVALUE("10/1/20"&amp;RIGHT(BW$1,2)),DATEVALUE("9/30/20"&amp;RIGHT(BX$1,2)),Holidays!$J$3:$J$937),
IF($T609&gt;=DATEVALUE("10/1/20"&amp;RIGHT(BW$1,2)),NETWORKDAYS($T609,DATEVALUE("9/30/20"&amp;RIGHT(BX$1,2)),Holidays!$J$3:$J$937),"")))),"")/(NETWORKDAYS($T609,$U609,Holidays!$J$3:$J$937)),0))</f>
        <v/>
      </c>
      <c r="BY609" s="87" t="str">
        <f>IF($Q609="","",IFERROR(IF(OR(AND($T609&gt;=DATEVALUE("10/1/20"&amp;RIGHT(BX$1,2)),$T609&lt;=DATEVALUE("9/30/20"&amp;RIGHT(BY$1,2))),AND($U609&gt;=DATEVALUE("10/1/20"&amp;RIGHT(BX$1,2)),$U609&lt;=DATEVALUE("9/30/20"&amp;RIGHT(BY$1,2))),AND($T609&lt;=DATEVALUE("10/1/20"&amp;RIGHT(BX$1,2)),$U609&gt;=DATEVALUE("9/30/20"&amp;RIGHT(BY$1,2)))),
IF(AND($T609&gt;=DATEVALUE("10/1/20"&amp;RIGHT(BX$1,2)),$U609&lt;=DATEVALUE("9/30/20"&amp;RIGHT(BY$1,2))),NETWORKDAYS($T609,$U609,Holidays!$J$3:$J$937),
IF(AND($T609&lt;DATEVALUE("10/1/20"&amp;RIGHT(BX$1,2)),$U609&lt;=DATEVALUE("9/30/20"&amp;RIGHT(BY$1,2))),NETWORKDAYS(DATEVALUE("10/1/20"&amp;RIGHT(BX$1,2)),$U609,Holidays!$J$3:$J$937),
IF($T609&lt;DATEVALUE("10/1/20"&amp;RIGHT(BX$1,2)),NETWORKDAYS(DATEVALUE("10/1/20"&amp;RIGHT(BX$1,2)),DATEVALUE("9/30/20"&amp;RIGHT(BY$1,2)),Holidays!$J$3:$J$937),
IF($T609&gt;=DATEVALUE("10/1/20"&amp;RIGHT(BX$1,2)),NETWORKDAYS($T609,DATEVALUE("9/30/20"&amp;RIGHT(BY$1,2)),Holidays!$J$3:$J$937),"")))),"")/(NETWORKDAYS($T609,$U609,Holidays!$J$3:$J$937)),0))</f>
        <v/>
      </c>
      <c r="BZ609" s="87" t="str">
        <f>IF($Q609="","",IFERROR(IF(OR(AND($T609&gt;=DATEVALUE("10/1/20"&amp;RIGHT(BY$1,2)),$T609&lt;=DATEVALUE("9/30/20"&amp;RIGHT(BZ$1,2))),AND($U609&gt;=DATEVALUE("10/1/20"&amp;RIGHT(BY$1,2)),$U609&lt;=DATEVALUE("9/30/20"&amp;RIGHT(BZ$1,2))),AND($T609&lt;=DATEVALUE("10/1/20"&amp;RIGHT(BY$1,2)),$U609&gt;=DATEVALUE("9/30/20"&amp;RIGHT(BZ$1,2)))),
IF(AND($T609&gt;=DATEVALUE("10/1/20"&amp;RIGHT(BY$1,2)),$U609&lt;=DATEVALUE("9/30/20"&amp;RIGHT(BZ$1,2))),NETWORKDAYS($T609,$U609,Holidays!$J$3:$J$937),
IF(AND($T609&lt;DATEVALUE("10/1/20"&amp;RIGHT(BY$1,2)),$U609&lt;=DATEVALUE("9/30/20"&amp;RIGHT(BZ$1,2))),NETWORKDAYS(DATEVALUE("10/1/20"&amp;RIGHT(BY$1,2)),$U609,Holidays!$J$3:$J$937),
IF($T609&lt;DATEVALUE("10/1/20"&amp;RIGHT(BY$1,2)),NETWORKDAYS(DATEVALUE("10/1/20"&amp;RIGHT(BY$1,2)),DATEVALUE("9/30/20"&amp;RIGHT(BZ$1,2)),Holidays!$J$3:$J$937),
IF($T609&gt;=DATEVALUE("10/1/20"&amp;RIGHT(BY$1,2)),NETWORKDAYS($T609,DATEVALUE("9/30/20"&amp;RIGHT(BZ$1,2)),Holidays!$J$3:$J$937),"")))),"")/(NETWORKDAYS($T609,$U609,Holidays!$J$3:$J$937)),0))</f>
        <v/>
      </c>
      <c r="CA609" s="87" t="str">
        <f>IF($Q609="","",IFERROR(IF(OR(AND($T609&gt;=DATEVALUE("10/1/20"&amp;RIGHT(BZ$1,2)),$T609&lt;=DATEVALUE("9/30/20"&amp;RIGHT(CA$1,2))),AND($U609&gt;=DATEVALUE("10/1/20"&amp;RIGHT(BZ$1,2)),$U609&lt;=DATEVALUE("9/30/20"&amp;RIGHT(CA$1,2))),AND($T609&lt;=DATEVALUE("10/1/20"&amp;RIGHT(BZ$1,2)),$U609&gt;=DATEVALUE("9/30/20"&amp;RIGHT(CA$1,2)))),
IF(AND($T609&gt;=DATEVALUE("10/1/20"&amp;RIGHT(BZ$1,2)),$U609&lt;=DATEVALUE("9/30/20"&amp;RIGHT(CA$1,2))),NETWORKDAYS($T609,$U609,Holidays!$J$3:$J$937),
IF(AND($T609&lt;DATEVALUE("10/1/20"&amp;RIGHT(BZ$1,2)),$U609&lt;=DATEVALUE("9/30/20"&amp;RIGHT(CA$1,2))),NETWORKDAYS(DATEVALUE("10/1/20"&amp;RIGHT(BZ$1,2)),$U609,Holidays!$J$3:$J$937),
IF($T609&lt;DATEVALUE("10/1/20"&amp;RIGHT(BZ$1,2)),NETWORKDAYS(DATEVALUE("10/1/20"&amp;RIGHT(BZ$1,2)),DATEVALUE("9/30/20"&amp;RIGHT(CA$1,2)),Holidays!$J$3:$J$937),
IF($T609&gt;=DATEVALUE("10/1/20"&amp;RIGHT(BZ$1,2)),NETWORKDAYS($T609,DATEVALUE("9/30/20"&amp;RIGHT(CA$1,2)),Holidays!$J$3:$J$937),"")))),"")/(NETWORKDAYS($T609,$U609,Holidays!$J$3:$J$937)),0))</f>
        <v/>
      </c>
      <c r="CB609" s="87" t="str">
        <f>IF($Q609="","",IFERROR(IF(OR(AND($T609&gt;=DATEVALUE("10/1/20"&amp;RIGHT(CA$1,2)),$T609&lt;=DATEVALUE("9/30/20"&amp;RIGHT(CB$1,2))),AND($U609&gt;=DATEVALUE("10/1/20"&amp;RIGHT(CA$1,2)),$U609&lt;=DATEVALUE("9/30/20"&amp;RIGHT(CB$1,2))),AND($T609&lt;=DATEVALUE("10/1/20"&amp;RIGHT(CA$1,2)),$U609&gt;=DATEVALUE("9/30/20"&amp;RIGHT(CB$1,2)))),
IF(AND($T609&gt;=DATEVALUE("10/1/20"&amp;RIGHT(CA$1,2)),$U609&lt;=DATEVALUE("9/30/20"&amp;RIGHT(CB$1,2))),NETWORKDAYS($T609,$U609,Holidays!$J$3:$J$937),
IF(AND($T609&lt;DATEVALUE("10/1/20"&amp;RIGHT(CA$1,2)),$U609&lt;=DATEVALUE("9/30/20"&amp;RIGHT(CB$1,2))),NETWORKDAYS(DATEVALUE("10/1/20"&amp;RIGHT(CA$1,2)),$U609,Holidays!$J$3:$J$937),
IF($T609&lt;DATEVALUE("10/1/20"&amp;RIGHT(CA$1,2)),NETWORKDAYS(DATEVALUE("10/1/20"&amp;RIGHT(CA$1,2)),DATEVALUE("9/30/20"&amp;RIGHT(CB$1,2)),Holidays!$J$3:$J$937),
IF($T609&gt;=DATEVALUE("10/1/20"&amp;RIGHT(CA$1,2)),NETWORKDAYS($T609,DATEVALUE("9/30/20"&amp;RIGHT(CB$1,2)),Holidays!$J$3:$J$937),"")))),"")/(NETWORKDAYS($T609,$U609,Holidays!$J$3:$J$937)),0))</f>
        <v/>
      </c>
    </row>
    <row r="610" spans="1:80">
      <c r="A610" s="97"/>
      <c r="B610" s="98" t="str">
        <f ca="1">IF(NOT($A610=""),OFFSET('WBS Reference &amp; User Procedure'!$A$1,MATCH($A610,'WBS Reference &amp; User Procedure'!$A:$A,0)-1,1),"")</f>
        <v/>
      </c>
      <c r="D610" s="97"/>
      <c r="I610" s="78"/>
      <c r="T610" s="104" t="str">
        <f>IF(NOT(Q610=""),IF(NOT($S610=""),$S610,#REF!),"")</f>
        <v/>
      </c>
      <c r="U610" s="104" t="str">
        <f>IF(NOT(Q610=""),WORKDAY(T610,Q610,Holidays!$J$3:$J$937),"")</f>
        <v/>
      </c>
      <c r="V610" s="104"/>
      <c r="W610" s="104"/>
      <c r="X610" s="101" t="str">
        <f t="shared" si="123"/>
        <v/>
      </c>
      <c r="AL610" s="87" t="str">
        <f t="shared" ca="1" si="134"/>
        <v/>
      </c>
      <c r="AN610" s="87" t="str">
        <f t="shared" ca="1" si="135"/>
        <v/>
      </c>
      <c r="AO610" s="87" t="str">
        <f t="shared" ca="1" si="135"/>
        <v/>
      </c>
      <c r="AP610" s="87" t="str">
        <f t="shared" ca="1" si="135"/>
        <v/>
      </c>
      <c r="AQ610" s="87" t="str">
        <f t="shared" ca="1" si="135"/>
        <v/>
      </c>
      <c r="AR610" s="87" t="str">
        <f t="shared" ca="1" si="135"/>
        <v/>
      </c>
      <c r="AS610" s="87" t="str">
        <f t="shared" ca="1" si="135"/>
        <v/>
      </c>
      <c r="AT610" s="87" t="str">
        <f t="shared" ca="1" si="135"/>
        <v/>
      </c>
      <c r="AU610" s="87" t="str">
        <f t="shared" ca="1" si="135"/>
        <v/>
      </c>
      <c r="AV610" s="87" t="str">
        <f t="shared" ca="1" si="135"/>
        <v/>
      </c>
      <c r="AW610" s="87" t="str">
        <f t="shared" ca="1" si="135"/>
        <v/>
      </c>
      <c r="AX610" s="87" t="str">
        <f t="shared" ca="1" si="136"/>
        <v/>
      </c>
      <c r="AY610" s="87" t="str">
        <f t="shared" ca="1" si="136"/>
        <v/>
      </c>
      <c r="AZ610" s="87" t="str">
        <f t="shared" ca="1" si="136"/>
        <v/>
      </c>
      <c r="BA610" s="87" t="str">
        <f t="shared" ca="1" si="136"/>
        <v/>
      </c>
      <c r="BB610" s="87" t="str">
        <f t="shared" ca="1" si="136"/>
        <v/>
      </c>
      <c r="BC610" s="87" t="str">
        <f t="shared" ca="1" si="136"/>
        <v/>
      </c>
      <c r="BD610" s="87" t="str">
        <f t="shared" ca="1" si="136"/>
        <v/>
      </c>
      <c r="BE610" s="87" t="str">
        <f t="shared" ca="1" si="136"/>
        <v/>
      </c>
      <c r="BF610" s="87" t="str">
        <f t="shared" ca="1" si="136"/>
        <v/>
      </c>
      <c r="BG610" s="87" t="str">
        <f t="shared" ca="1" si="136"/>
        <v/>
      </c>
      <c r="BI610" s="87" t="str">
        <f>IF($Q610="","",IFERROR(IF(OR(AND($T610&gt;=DATEVALUE("10/1/20"&amp;RIGHT(BH$1,2)),$T610&lt;=DATEVALUE("9/30/20"&amp;RIGHT(BI$1,2))),AND($U610&gt;=DATEVALUE("10/1/20"&amp;RIGHT(BH$1,2)),$U610&lt;=DATEVALUE("9/30/20"&amp;RIGHT(BI$1,2))),AND($T610&lt;=DATEVALUE("10/1/20"&amp;RIGHT(BH$1,2)),$U610&gt;=DATEVALUE("9/30/20"&amp;RIGHT(BI$1,2)))),
IF(AND($T610&gt;=DATEVALUE("10/1/20"&amp;RIGHT(BH$1,2)),$U610&lt;=DATEVALUE("9/30/20"&amp;RIGHT(BI$1,2))),NETWORKDAYS($T610,$U610,Holidays!$J$3:$J$937),
IF(AND($T610&lt;DATEVALUE("10/1/20"&amp;RIGHT(BH$1,2)),$U610&lt;=DATEVALUE("9/30/20"&amp;RIGHT(BI$1,2))),NETWORKDAYS(DATEVALUE("10/1/20"&amp;RIGHT(BH$1,2)),$U610,Holidays!$J$3:$J$937),
IF($T610&lt;DATEVALUE("10/1/20"&amp;RIGHT(BH$1,2)),NETWORKDAYS(DATEVALUE("10/1/20"&amp;RIGHT(BH$1,2)),DATEVALUE("9/30/20"&amp;RIGHT(BI$1,2)),Holidays!$J$3:$J$937),
IF($T610&gt;=DATEVALUE("10/1/20"&amp;RIGHT(BH$1,2)),NETWORKDAYS($T610,DATEVALUE("9/30/20"&amp;RIGHT(BI$1,2)),Holidays!$J$3:$J$937),"")))),"")/(NETWORKDAYS($T610,$U610,Holidays!$J$3:$J$937)),0))</f>
        <v/>
      </c>
      <c r="BJ610" s="87" t="str">
        <f>IF($Q610="","",IFERROR(IF(OR(AND($T610&gt;=DATEVALUE("10/1/20"&amp;RIGHT(BI$1,2)),$T610&lt;=DATEVALUE("9/30/20"&amp;RIGHT(BJ$1,2))),AND($U610&gt;=DATEVALUE("10/1/20"&amp;RIGHT(BI$1,2)),$U610&lt;=DATEVALUE("9/30/20"&amp;RIGHT(BJ$1,2))),AND($T610&lt;=DATEVALUE("10/1/20"&amp;RIGHT(BI$1,2)),$U610&gt;=DATEVALUE("9/30/20"&amp;RIGHT(BJ$1,2)))),
IF(AND($T610&gt;=DATEVALUE("10/1/20"&amp;RIGHT(BI$1,2)),$U610&lt;=DATEVALUE("9/30/20"&amp;RIGHT(BJ$1,2))),NETWORKDAYS($T610,$U610,Holidays!$J$3:$J$937),
IF(AND($T610&lt;DATEVALUE("10/1/20"&amp;RIGHT(BI$1,2)),$U610&lt;=DATEVALUE("9/30/20"&amp;RIGHT(BJ$1,2))),NETWORKDAYS(DATEVALUE("10/1/20"&amp;RIGHT(BI$1,2)),$U610,Holidays!$J$3:$J$937),
IF($T610&lt;DATEVALUE("10/1/20"&amp;RIGHT(BI$1,2)),NETWORKDAYS(DATEVALUE("10/1/20"&amp;RIGHT(BI$1,2)),DATEVALUE("9/30/20"&amp;RIGHT(BJ$1,2)),Holidays!$J$3:$J$937),
IF($T610&gt;=DATEVALUE("10/1/20"&amp;RIGHT(BI$1,2)),NETWORKDAYS($T610,DATEVALUE("9/30/20"&amp;RIGHT(BJ$1,2)),Holidays!$J$3:$J$937),"")))),"")/(NETWORKDAYS($T610,$U610,Holidays!$J$3:$J$937)),0))</f>
        <v/>
      </c>
      <c r="BK610" s="87" t="str">
        <f>IF($Q610="","",IFERROR(IF(OR(AND($T610&gt;=DATEVALUE("10/1/20"&amp;RIGHT(BJ$1,2)),$T610&lt;=DATEVALUE("9/30/20"&amp;RIGHT(BK$1,2))),AND($U610&gt;=DATEVALUE("10/1/20"&amp;RIGHT(BJ$1,2)),$U610&lt;=DATEVALUE("9/30/20"&amp;RIGHT(BK$1,2))),AND($T610&lt;=DATEVALUE("10/1/20"&amp;RIGHT(BJ$1,2)),$U610&gt;=DATEVALUE("9/30/20"&amp;RIGHT(BK$1,2)))),
IF(AND($T610&gt;=DATEVALUE("10/1/20"&amp;RIGHT(BJ$1,2)),$U610&lt;=DATEVALUE("9/30/20"&amp;RIGHT(BK$1,2))),NETWORKDAYS($T610,$U610,Holidays!$J$3:$J$937),
IF(AND($T610&lt;DATEVALUE("10/1/20"&amp;RIGHT(BJ$1,2)),$U610&lt;=DATEVALUE("9/30/20"&amp;RIGHT(BK$1,2))),NETWORKDAYS(DATEVALUE("10/1/20"&amp;RIGHT(BJ$1,2)),$U610,Holidays!$J$3:$J$937),
IF($T610&lt;DATEVALUE("10/1/20"&amp;RIGHT(BJ$1,2)),NETWORKDAYS(DATEVALUE("10/1/20"&amp;RIGHT(BJ$1,2)),DATEVALUE("9/30/20"&amp;RIGHT(BK$1,2)),Holidays!$J$3:$J$937),
IF($T610&gt;=DATEVALUE("10/1/20"&amp;RIGHT(BJ$1,2)),NETWORKDAYS($T610,DATEVALUE("9/30/20"&amp;RIGHT(BK$1,2)),Holidays!$J$3:$J$937),"")))),"")/(NETWORKDAYS($T610,$U610,Holidays!$J$3:$J$937)),0))</f>
        <v/>
      </c>
      <c r="BL610" s="87" t="str">
        <f>IF($Q610="","",IFERROR(IF(OR(AND($T610&gt;=DATEVALUE("10/1/20"&amp;RIGHT(BK$1,2)),$T610&lt;=DATEVALUE("9/30/20"&amp;RIGHT(BL$1,2))),AND($U610&gt;=DATEVALUE("10/1/20"&amp;RIGHT(BK$1,2)),$U610&lt;=DATEVALUE("9/30/20"&amp;RIGHT(BL$1,2))),AND($T610&lt;=DATEVALUE("10/1/20"&amp;RIGHT(BK$1,2)),$U610&gt;=DATEVALUE("9/30/20"&amp;RIGHT(BL$1,2)))),
IF(AND($T610&gt;=DATEVALUE("10/1/20"&amp;RIGHT(BK$1,2)),$U610&lt;=DATEVALUE("9/30/20"&amp;RIGHT(BL$1,2))),NETWORKDAYS($T610,$U610,Holidays!$J$3:$J$937),
IF(AND($T610&lt;DATEVALUE("10/1/20"&amp;RIGHT(BK$1,2)),$U610&lt;=DATEVALUE("9/30/20"&amp;RIGHT(BL$1,2))),NETWORKDAYS(DATEVALUE("10/1/20"&amp;RIGHT(BK$1,2)),$U610,Holidays!$J$3:$J$937),
IF($T610&lt;DATEVALUE("10/1/20"&amp;RIGHT(BK$1,2)),NETWORKDAYS(DATEVALUE("10/1/20"&amp;RIGHT(BK$1,2)),DATEVALUE("9/30/20"&amp;RIGHT(BL$1,2)),Holidays!$J$3:$J$937),
IF($T610&gt;=DATEVALUE("10/1/20"&amp;RIGHT(BK$1,2)),NETWORKDAYS($T610,DATEVALUE("9/30/20"&amp;RIGHT(BL$1,2)),Holidays!$J$3:$J$937),"")))),"")/(NETWORKDAYS($T610,$U610,Holidays!$J$3:$J$937)),0))</f>
        <v/>
      </c>
      <c r="BM610" s="87" t="str">
        <f>IF($Q610="","",IFERROR(IF(OR(AND($T610&gt;=DATEVALUE("10/1/20"&amp;RIGHT(BL$1,2)),$T610&lt;=DATEVALUE("9/30/20"&amp;RIGHT(BM$1,2))),AND($U610&gt;=DATEVALUE("10/1/20"&amp;RIGHT(BL$1,2)),$U610&lt;=DATEVALUE("9/30/20"&amp;RIGHT(BM$1,2))),AND($T610&lt;=DATEVALUE("10/1/20"&amp;RIGHT(BL$1,2)),$U610&gt;=DATEVALUE("9/30/20"&amp;RIGHT(BM$1,2)))),
IF(AND($T610&gt;=DATEVALUE("10/1/20"&amp;RIGHT(BL$1,2)),$U610&lt;=DATEVALUE("9/30/20"&amp;RIGHT(BM$1,2))),NETWORKDAYS($T610,$U610,Holidays!$J$3:$J$937),
IF(AND($T610&lt;DATEVALUE("10/1/20"&amp;RIGHT(BL$1,2)),$U610&lt;=DATEVALUE("9/30/20"&amp;RIGHT(BM$1,2))),NETWORKDAYS(DATEVALUE("10/1/20"&amp;RIGHT(BL$1,2)),$U610,Holidays!$J$3:$J$937),
IF($T610&lt;DATEVALUE("10/1/20"&amp;RIGHT(BL$1,2)),NETWORKDAYS(DATEVALUE("10/1/20"&amp;RIGHT(BL$1,2)),DATEVALUE("9/30/20"&amp;RIGHT(BM$1,2)),Holidays!$J$3:$J$937),
IF($T610&gt;=DATEVALUE("10/1/20"&amp;RIGHT(BL$1,2)),NETWORKDAYS($T610,DATEVALUE("9/30/20"&amp;RIGHT(BM$1,2)),Holidays!$J$3:$J$937),"")))),"")/(NETWORKDAYS($T610,$U610,Holidays!$J$3:$J$937)),0))</f>
        <v/>
      </c>
      <c r="BN610" s="87" t="str">
        <f>IF($Q610="","",IFERROR(IF(OR(AND($T610&gt;=DATEVALUE("10/1/20"&amp;RIGHT(BM$1,2)),$T610&lt;=DATEVALUE("9/30/20"&amp;RIGHT(BN$1,2))),AND($U610&gt;=DATEVALUE("10/1/20"&amp;RIGHT(BM$1,2)),$U610&lt;=DATEVALUE("9/30/20"&amp;RIGHT(BN$1,2))),AND($T610&lt;=DATEVALUE("10/1/20"&amp;RIGHT(BM$1,2)),$U610&gt;=DATEVALUE("9/30/20"&amp;RIGHT(BN$1,2)))),
IF(AND($T610&gt;=DATEVALUE("10/1/20"&amp;RIGHT(BM$1,2)),$U610&lt;=DATEVALUE("9/30/20"&amp;RIGHT(BN$1,2))),NETWORKDAYS($T610,$U610,Holidays!$J$3:$J$937),
IF(AND($T610&lt;DATEVALUE("10/1/20"&amp;RIGHT(BM$1,2)),$U610&lt;=DATEVALUE("9/30/20"&amp;RIGHT(BN$1,2))),NETWORKDAYS(DATEVALUE("10/1/20"&amp;RIGHT(BM$1,2)),$U610,Holidays!$J$3:$J$937),
IF($T610&lt;DATEVALUE("10/1/20"&amp;RIGHT(BM$1,2)),NETWORKDAYS(DATEVALUE("10/1/20"&amp;RIGHT(BM$1,2)),DATEVALUE("9/30/20"&amp;RIGHT(BN$1,2)),Holidays!$J$3:$J$937),
IF($T610&gt;=DATEVALUE("10/1/20"&amp;RIGHT(BM$1,2)),NETWORKDAYS($T610,DATEVALUE("9/30/20"&amp;RIGHT(BN$1,2)),Holidays!$J$3:$J$937),"")))),"")/(NETWORKDAYS($T610,$U610,Holidays!$J$3:$J$937)),0))</f>
        <v/>
      </c>
      <c r="BO610" s="87" t="str">
        <f>IF($Q610="","",IFERROR(IF(OR(AND($T610&gt;=DATEVALUE("10/1/20"&amp;RIGHT(BN$1,2)),$T610&lt;=DATEVALUE("9/30/20"&amp;RIGHT(BO$1,2))),AND($U610&gt;=DATEVALUE("10/1/20"&amp;RIGHT(BN$1,2)),$U610&lt;=DATEVALUE("9/30/20"&amp;RIGHT(BO$1,2))),AND($T610&lt;=DATEVALUE("10/1/20"&amp;RIGHT(BN$1,2)),$U610&gt;=DATEVALUE("9/30/20"&amp;RIGHT(BO$1,2)))),
IF(AND($T610&gt;=DATEVALUE("10/1/20"&amp;RIGHT(BN$1,2)),$U610&lt;=DATEVALUE("9/30/20"&amp;RIGHT(BO$1,2))),NETWORKDAYS($T610,$U610,Holidays!$J$3:$J$937),
IF(AND($T610&lt;DATEVALUE("10/1/20"&amp;RIGHT(BN$1,2)),$U610&lt;=DATEVALUE("9/30/20"&amp;RIGHT(BO$1,2))),NETWORKDAYS(DATEVALUE("10/1/20"&amp;RIGHT(BN$1,2)),$U610,Holidays!$J$3:$J$937),
IF($T610&lt;DATEVALUE("10/1/20"&amp;RIGHT(BN$1,2)),NETWORKDAYS(DATEVALUE("10/1/20"&amp;RIGHT(BN$1,2)),DATEVALUE("9/30/20"&amp;RIGHT(BO$1,2)),Holidays!$J$3:$J$937),
IF($T610&gt;=DATEVALUE("10/1/20"&amp;RIGHT(BN$1,2)),NETWORKDAYS($T610,DATEVALUE("9/30/20"&amp;RIGHT(BO$1,2)),Holidays!$J$3:$J$937),"")))),"")/(NETWORKDAYS($T610,$U610,Holidays!$J$3:$J$937)),0))</f>
        <v/>
      </c>
      <c r="BP610" s="87" t="str">
        <f>IF($Q610="","",IFERROR(IF(OR(AND($T610&gt;=DATEVALUE("10/1/20"&amp;RIGHT(BO$1,2)),$T610&lt;=DATEVALUE("9/30/20"&amp;RIGHT(BP$1,2))),AND($U610&gt;=DATEVALUE("10/1/20"&amp;RIGHT(BO$1,2)),$U610&lt;=DATEVALUE("9/30/20"&amp;RIGHT(BP$1,2))),AND($T610&lt;=DATEVALUE("10/1/20"&amp;RIGHT(BO$1,2)),$U610&gt;=DATEVALUE("9/30/20"&amp;RIGHT(BP$1,2)))),
IF(AND($T610&gt;=DATEVALUE("10/1/20"&amp;RIGHT(BO$1,2)),$U610&lt;=DATEVALUE("9/30/20"&amp;RIGHT(BP$1,2))),NETWORKDAYS($T610,$U610,Holidays!$J$3:$J$937),
IF(AND($T610&lt;DATEVALUE("10/1/20"&amp;RIGHT(BO$1,2)),$U610&lt;=DATEVALUE("9/30/20"&amp;RIGHT(BP$1,2))),NETWORKDAYS(DATEVALUE("10/1/20"&amp;RIGHT(BO$1,2)),$U610,Holidays!$J$3:$J$937),
IF($T610&lt;DATEVALUE("10/1/20"&amp;RIGHT(BO$1,2)),NETWORKDAYS(DATEVALUE("10/1/20"&amp;RIGHT(BO$1,2)),DATEVALUE("9/30/20"&amp;RIGHT(BP$1,2)),Holidays!$J$3:$J$937),
IF($T610&gt;=DATEVALUE("10/1/20"&amp;RIGHT(BO$1,2)),NETWORKDAYS($T610,DATEVALUE("9/30/20"&amp;RIGHT(BP$1,2)),Holidays!$J$3:$J$937),"")))),"")/(NETWORKDAYS($T610,$U610,Holidays!$J$3:$J$937)),0))</f>
        <v/>
      </c>
      <c r="BQ610" s="87" t="str">
        <f>IF($Q610="","",IFERROR(IF(OR(AND($T610&gt;=DATEVALUE("10/1/20"&amp;RIGHT(BP$1,2)),$T610&lt;=DATEVALUE("9/30/20"&amp;RIGHT(BQ$1,2))),AND($U610&gt;=DATEVALUE("10/1/20"&amp;RIGHT(BP$1,2)),$U610&lt;=DATEVALUE("9/30/20"&amp;RIGHT(BQ$1,2))),AND($T610&lt;=DATEVALUE("10/1/20"&amp;RIGHT(BP$1,2)),$U610&gt;=DATEVALUE("9/30/20"&amp;RIGHT(BQ$1,2)))),
IF(AND($T610&gt;=DATEVALUE("10/1/20"&amp;RIGHT(BP$1,2)),$U610&lt;=DATEVALUE("9/30/20"&amp;RIGHT(BQ$1,2))),NETWORKDAYS($T610,$U610,Holidays!$J$3:$J$937),
IF(AND($T610&lt;DATEVALUE("10/1/20"&amp;RIGHT(BP$1,2)),$U610&lt;=DATEVALUE("9/30/20"&amp;RIGHT(BQ$1,2))),NETWORKDAYS(DATEVALUE("10/1/20"&amp;RIGHT(BP$1,2)),$U610,Holidays!$J$3:$J$937),
IF($T610&lt;DATEVALUE("10/1/20"&amp;RIGHT(BP$1,2)),NETWORKDAYS(DATEVALUE("10/1/20"&amp;RIGHT(BP$1,2)),DATEVALUE("9/30/20"&amp;RIGHT(BQ$1,2)),Holidays!$J$3:$J$937),
IF($T610&gt;=DATEVALUE("10/1/20"&amp;RIGHT(BP$1,2)),NETWORKDAYS($T610,DATEVALUE("9/30/20"&amp;RIGHT(BQ$1,2)),Holidays!$J$3:$J$937),"")))),"")/(NETWORKDAYS($T610,$U610,Holidays!$J$3:$J$937)),0))</f>
        <v/>
      </c>
      <c r="BR610" s="87" t="str">
        <f>IF($Q610="","",IFERROR(IF(OR(AND($T610&gt;=DATEVALUE("10/1/20"&amp;RIGHT(BQ$1,2)),$T610&lt;=DATEVALUE("9/30/20"&amp;RIGHT(BR$1,2))),AND($U610&gt;=DATEVALUE("10/1/20"&amp;RIGHT(BQ$1,2)),$U610&lt;=DATEVALUE("9/30/20"&amp;RIGHT(BR$1,2))),AND($T610&lt;=DATEVALUE("10/1/20"&amp;RIGHT(BQ$1,2)),$U610&gt;=DATEVALUE("9/30/20"&amp;RIGHT(BR$1,2)))),
IF(AND($T610&gt;=DATEVALUE("10/1/20"&amp;RIGHT(BQ$1,2)),$U610&lt;=DATEVALUE("9/30/20"&amp;RIGHT(BR$1,2))),NETWORKDAYS($T610,$U610,Holidays!$J$3:$J$937),
IF(AND($T610&lt;DATEVALUE("10/1/20"&amp;RIGHT(BQ$1,2)),$U610&lt;=DATEVALUE("9/30/20"&amp;RIGHT(BR$1,2))),NETWORKDAYS(DATEVALUE("10/1/20"&amp;RIGHT(BQ$1,2)),$U610,Holidays!$J$3:$J$937),
IF($T610&lt;DATEVALUE("10/1/20"&amp;RIGHT(BQ$1,2)),NETWORKDAYS(DATEVALUE("10/1/20"&amp;RIGHT(BQ$1,2)),DATEVALUE("9/30/20"&amp;RIGHT(BR$1,2)),Holidays!$J$3:$J$937),
IF($T610&gt;=DATEVALUE("10/1/20"&amp;RIGHT(BQ$1,2)),NETWORKDAYS($T610,DATEVALUE("9/30/20"&amp;RIGHT(BR$1,2)),Holidays!$J$3:$J$937),"")))),"")/(NETWORKDAYS($T610,$U610,Holidays!$J$3:$J$937)),0))</f>
        <v/>
      </c>
      <c r="BS610" s="87" t="str">
        <f>IF($Q610="","",IFERROR(IF(OR(AND($T610&gt;=DATEVALUE("10/1/20"&amp;RIGHT(BR$1,2)),$T610&lt;=DATEVALUE("9/30/20"&amp;RIGHT(BS$1,2))),AND($U610&gt;=DATEVALUE("10/1/20"&amp;RIGHT(BR$1,2)),$U610&lt;=DATEVALUE("9/30/20"&amp;RIGHT(BS$1,2))),AND($T610&lt;=DATEVALUE("10/1/20"&amp;RIGHT(BR$1,2)),$U610&gt;=DATEVALUE("9/30/20"&amp;RIGHT(BS$1,2)))),
IF(AND($T610&gt;=DATEVALUE("10/1/20"&amp;RIGHT(BR$1,2)),$U610&lt;=DATEVALUE("9/30/20"&amp;RIGHT(BS$1,2))),NETWORKDAYS($T610,$U610,Holidays!$J$3:$J$937),
IF(AND($T610&lt;DATEVALUE("10/1/20"&amp;RIGHT(BR$1,2)),$U610&lt;=DATEVALUE("9/30/20"&amp;RIGHT(BS$1,2))),NETWORKDAYS(DATEVALUE("10/1/20"&amp;RIGHT(BR$1,2)),$U610,Holidays!$J$3:$J$937),
IF($T610&lt;DATEVALUE("10/1/20"&amp;RIGHT(BR$1,2)),NETWORKDAYS(DATEVALUE("10/1/20"&amp;RIGHT(BR$1,2)),DATEVALUE("9/30/20"&amp;RIGHT(BS$1,2)),Holidays!$J$3:$J$937),
IF($T610&gt;=DATEVALUE("10/1/20"&amp;RIGHT(BR$1,2)),NETWORKDAYS($T610,DATEVALUE("9/30/20"&amp;RIGHT(BS$1,2)),Holidays!$J$3:$J$937),"")))),"")/(NETWORKDAYS($T610,$U610,Holidays!$J$3:$J$937)),0))</f>
        <v/>
      </c>
      <c r="BT610" s="87" t="str">
        <f>IF($Q610="","",IFERROR(IF(OR(AND($T610&gt;=DATEVALUE("10/1/20"&amp;RIGHT(BS$1,2)),$T610&lt;=DATEVALUE("9/30/20"&amp;RIGHT(BT$1,2))),AND($U610&gt;=DATEVALUE("10/1/20"&amp;RIGHT(BS$1,2)),$U610&lt;=DATEVALUE("9/30/20"&amp;RIGHT(BT$1,2))),AND($T610&lt;=DATEVALUE("10/1/20"&amp;RIGHT(BS$1,2)),$U610&gt;=DATEVALUE("9/30/20"&amp;RIGHT(BT$1,2)))),
IF(AND($T610&gt;=DATEVALUE("10/1/20"&amp;RIGHT(BS$1,2)),$U610&lt;=DATEVALUE("9/30/20"&amp;RIGHT(BT$1,2))),NETWORKDAYS($T610,$U610,Holidays!$J$3:$J$937),
IF(AND($T610&lt;DATEVALUE("10/1/20"&amp;RIGHT(BS$1,2)),$U610&lt;=DATEVALUE("9/30/20"&amp;RIGHT(BT$1,2))),NETWORKDAYS(DATEVALUE("10/1/20"&amp;RIGHT(BS$1,2)),$U610,Holidays!$J$3:$J$937),
IF($T610&lt;DATEVALUE("10/1/20"&amp;RIGHT(BS$1,2)),NETWORKDAYS(DATEVALUE("10/1/20"&amp;RIGHT(BS$1,2)),DATEVALUE("9/30/20"&amp;RIGHT(BT$1,2)),Holidays!$J$3:$J$937),
IF($T610&gt;=DATEVALUE("10/1/20"&amp;RIGHT(BS$1,2)),NETWORKDAYS($T610,DATEVALUE("9/30/20"&amp;RIGHT(BT$1,2)),Holidays!$J$3:$J$937),"")))),"")/(NETWORKDAYS($T610,$U610,Holidays!$J$3:$J$937)),0))</f>
        <v/>
      </c>
      <c r="BU610" s="87" t="str">
        <f>IF($Q610="","",IFERROR(IF(OR(AND($T610&gt;=DATEVALUE("10/1/20"&amp;RIGHT(BT$1,2)),$T610&lt;=DATEVALUE("9/30/20"&amp;RIGHT(BU$1,2))),AND($U610&gt;=DATEVALUE("10/1/20"&amp;RIGHT(BT$1,2)),$U610&lt;=DATEVALUE("9/30/20"&amp;RIGHT(BU$1,2))),AND($T610&lt;=DATEVALUE("10/1/20"&amp;RIGHT(BT$1,2)),$U610&gt;=DATEVALUE("9/30/20"&amp;RIGHT(BU$1,2)))),
IF(AND($T610&gt;=DATEVALUE("10/1/20"&amp;RIGHT(BT$1,2)),$U610&lt;=DATEVALUE("9/30/20"&amp;RIGHT(BU$1,2))),NETWORKDAYS($T610,$U610,Holidays!$J$3:$J$937),
IF(AND($T610&lt;DATEVALUE("10/1/20"&amp;RIGHT(BT$1,2)),$U610&lt;=DATEVALUE("9/30/20"&amp;RIGHT(BU$1,2))),NETWORKDAYS(DATEVALUE("10/1/20"&amp;RIGHT(BT$1,2)),$U610,Holidays!$J$3:$J$937),
IF($T610&lt;DATEVALUE("10/1/20"&amp;RIGHT(BT$1,2)),NETWORKDAYS(DATEVALUE("10/1/20"&amp;RIGHT(BT$1,2)),DATEVALUE("9/30/20"&amp;RIGHT(BU$1,2)),Holidays!$J$3:$J$937),
IF($T610&gt;=DATEVALUE("10/1/20"&amp;RIGHT(BT$1,2)),NETWORKDAYS($T610,DATEVALUE("9/30/20"&amp;RIGHT(BU$1,2)),Holidays!$J$3:$J$937),"")))),"")/(NETWORKDAYS($T610,$U610,Holidays!$J$3:$J$937)),0))</f>
        <v/>
      </c>
      <c r="BV610" s="87" t="str">
        <f>IF($Q610="","",IFERROR(IF(OR(AND($T610&gt;=DATEVALUE("10/1/20"&amp;RIGHT(BU$1,2)),$T610&lt;=DATEVALUE("9/30/20"&amp;RIGHT(BV$1,2))),AND($U610&gt;=DATEVALUE("10/1/20"&amp;RIGHT(BU$1,2)),$U610&lt;=DATEVALUE("9/30/20"&amp;RIGHT(BV$1,2))),AND($T610&lt;=DATEVALUE("10/1/20"&amp;RIGHT(BU$1,2)),$U610&gt;=DATEVALUE("9/30/20"&amp;RIGHT(BV$1,2)))),
IF(AND($T610&gt;=DATEVALUE("10/1/20"&amp;RIGHT(BU$1,2)),$U610&lt;=DATEVALUE("9/30/20"&amp;RIGHT(BV$1,2))),NETWORKDAYS($T610,$U610,Holidays!$J$3:$J$937),
IF(AND($T610&lt;DATEVALUE("10/1/20"&amp;RIGHT(BU$1,2)),$U610&lt;=DATEVALUE("9/30/20"&amp;RIGHT(BV$1,2))),NETWORKDAYS(DATEVALUE("10/1/20"&amp;RIGHT(BU$1,2)),$U610,Holidays!$J$3:$J$937),
IF($T610&lt;DATEVALUE("10/1/20"&amp;RIGHT(BU$1,2)),NETWORKDAYS(DATEVALUE("10/1/20"&amp;RIGHT(BU$1,2)),DATEVALUE("9/30/20"&amp;RIGHT(BV$1,2)),Holidays!$J$3:$J$937),
IF($T610&gt;=DATEVALUE("10/1/20"&amp;RIGHT(BU$1,2)),NETWORKDAYS($T610,DATEVALUE("9/30/20"&amp;RIGHT(BV$1,2)),Holidays!$J$3:$J$937),"")))),"")/(NETWORKDAYS($T610,$U610,Holidays!$J$3:$J$937)),0))</f>
        <v/>
      </c>
      <c r="BW610" s="87" t="str">
        <f>IF($Q610="","",IFERROR(IF(OR(AND($T610&gt;=DATEVALUE("10/1/20"&amp;RIGHT(BV$1,2)),$T610&lt;=DATEVALUE("9/30/20"&amp;RIGHT(BW$1,2))),AND($U610&gt;=DATEVALUE("10/1/20"&amp;RIGHT(BV$1,2)),$U610&lt;=DATEVALUE("9/30/20"&amp;RIGHT(BW$1,2))),AND($T610&lt;=DATEVALUE("10/1/20"&amp;RIGHT(BV$1,2)),$U610&gt;=DATEVALUE("9/30/20"&amp;RIGHT(BW$1,2)))),
IF(AND($T610&gt;=DATEVALUE("10/1/20"&amp;RIGHT(BV$1,2)),$U610&lt;=DATEVALUE("9/30/20"&amp;RIGHT(BW$1,2))),NETWORKDAYS($T610,$U610,Holidays!$J$3:$J$937),
IF(AND($T610&lt;DATEVALUE("10/1/20"&amp;RIGHT(BV$1,2)),$U610&lt;=DATEVALUE("9/30/20"&amp;RIGHT(BW$1,2))),NETWORKDAYS(DATEVALUE("10/1/20"&amp;RIGHT(BV$1,2)),$U610,Holidays!$J$3:$J$937),
IF($T610&lt;DATEVALUE("10/1/20"&amp;RIGHT(BV$1,2)),NETWORKDAYS(DATEVALUE("10/1/20"&amp;RIGHT(BV$1,2)),DATEVALUE("9/30/20"&amp;RIGHT(BW$1,2)),Holidays!$J$3:$J$937),
IF($T610&gt;=DATEVALUE("10/1/20"&amp;RIGHT(BV$1,2)),NETWORKDAYS($T610,DATEVALUE("9/30/20"&amp;RIGHT(BW$1,2)),Holidays!$J$3:$J$937),"")))),"")/(NETWORKDAYS($T610,$U610,Holidays!$J$3:$J$937)),0))</f>
        <v/>
      </c>
      <c r="BX610" s="87" t="str">
        <f>IF($Q610="","",IFERROR(IF(OR(AND($T610&gt;=DATEVALUE("10/1/20"&amp;RIGHT(BW$1,2)),$T610&lt;=DATEVALUE("9/30/20"&amp;RIGHT(BX$1,2))),AND($U610&gt;=DATEVALUE("10/1/20"&amp;RIGHT(BW$1,2)),$U610&lt;=DATEVALUE("9/30/20"&amp;RIGHT(BX$1,2))),AND($T610&lt;=DATEVALUE("10/1/20"&amp;RIGHT(BW$1,2)),$U610&gt;=DATEVALUE("9/30/20"&amp;RIGHT(BX$1,2)))),
IF(AND($T610&gt;=DATEVALUE("10/1/20"&amp;RIGHT(BW$1,2)),$U610&lt;=DATEVALUE("9/30/20"&amp;RIGHT(BX$1,2))),NETWORKDAYS($T610,$U610,Holidays!$J$3:$J$937),
IF(AND($T610&lt;DATEVALUE("10/1/20"&amp;RIGHT(BW$1,2)),$U610&lt;=DATEVALUE("9/30/20"&amp;RIGHT(BX$1,2))),NETWORKDAYS(DATEVALUE("10/1/20"&amp;RIGHT(BW$1,2)),$U610,Holidays!$J$3:$J$937),
IF($T610&lt;DATEVALUE("10/1/20"&amp;RIGHT(BW$1,2)),NETWORKDAYS(DATEVALUE("10/1/20"&amp;RIGHT(BW$1,2)),DATEVALUE("9/30/20"&amp;RIGHT(BX$1,2)),Holidays!$J$3:$J$937),
IF($T610&gt;=DATEVALUE("10/1/20"&amp;RIGHT(BW$1,2)),NETWORKDAYS($T610,DATEVALUE("9/30/20"&amp;RIGHT(BX$1,2)),Holidays!$J$3:$J$937),"")))),"")/(NETWORKDAYS($T610,$U610,Holidays!$J$3:$J$937)),0))</f>
        <v/>
      </c>
      <c r="BY610" s="87" t="str">
        <f>IF($Q610="","",IFERROR(IF(OR(AND($T610&gt;=DATEVALUE("10/1/20"&amp;RIGHT(BX$1,2)),$T610&lt;=DATEVALUE("9/30/20"&amp;RIGHT(BY$1,2))),AND($U610&gt;=DATEVALUE("10/1/20"&amp;RIGHT(BX$1,2)),$U610&lt;=DATEVALUE("9/30/20"&amp;RIGHT(BY$1,2))),AND($T610&lt;=DATEVALUE("10/1/20"&amp;RIGHT(BX$1,2)),$U610&gt;=DATEVALUE("9/30/20"&amp;RIGHT(BY$1,2)))),
IF(AND($T610&gt;=DATEVALUE("10/1/20"&amp;RIGHT(BX$1,2)),$U610&lt;=DATEVALUE("9/30/20"&amp;RIGHT(BY$1,2))),NETWORKDAYS($T610,$U610,Holidays!$J$3:$J$937),
IF(AND($T610&lt;DATEVALUE("10/1/20"&amp;RIGHT(BX$1,2)),$U610&lt;=DATEVALUE("9/30/20"&amp;RIGHT(BY$1,2))),NETWORKDAYS(DATEVALUE("10/1/20"&amp;RIGHT(BX$1,2)),$U610,Holidays!$J$3:$J$937),
IF($T610&lt;DATEVALUE("10/1/20"&amp;RIGHT(BX$1,2)),NETWORKDAYS(DATEVALUE("10/1/20"&amp;RIGHT(BX$1,2)),DATEVALUE("9/30/20"&amp;RIGHT(BY$1,2)),Holidays!$J$3:$J$937),
IF($T610&gt;=DATEVALUE("10/1/20"&amp;RIGHT(BX$1,2)),NETWORKDAYS($T610,DATEVALUE("9/30/20"&amp;RIGHT(BY$1,2)),Holidays!$J$3:$J$937),"")))),"")/(NETWORKDAYS($T610,$U610,Holidays!$J$3:$J$937)),0))</f>
        <v/>
      </c>
      <c r="BZ610" s="87" t="str">
        <f>IF($Q610="","",IFERROR(IF(OR(AND($T610&gt;=DATEVALUE("10/1/20"&amp;RIGHT(BY$1,2)),$T610&lt;=DATEVALUE("9/30/20"&amp;RIGHT(BZ$1,2))),AND($U610&gt;=DATEVALUE("10/1/20"&amp;RIGHT(BY$1,2)),$U610&lt;=DATEVALUE("9/30/20"&amp;RIGHT(BZ$1,2))),AND($T610&lt;=DATEVALUE("10/1/20"&amp;RIGHT(BY$1,2)),$U610&gt;=DATEVALUE("9/30/20"&amp;RIGHT(BZ$1,2)))),
IF(AND($T610&gt;=DATEVALUE("10/1/20"&amp;RIGHT(BY$1,2)),$U610&lt;=DATEVALUE("9/30/20"&amp;RIGHT(BZ$1,2))),NETWORKDAYS($T610,$U610,Holidays!$J$3:$J$937),
IF(AND($T610&lt;DATEVALUE("10/1/20"&amp;RIGHT(BY$1,2)),$U610&lt;=DATEVALUE("9/30/20"&amp;RIGHT(BZ$1,2))),NETWORKDAYS(DATEVALUE("10/1/20"&amp;RIGHT(BY$1,2)),$U610,Holidays!$J$3:$J$937),
IF($T610&lt;DATEVALUE("10/1/20"&amp;RIGHT(BY$1,2)),NETWORKDAYS(DATEVALUE("10/1/20"&amp;RIGHT(BY$1,2)),DATEVALUE("9/30/20"&amp;RIGHT(BZ$1,2)),Holidays!$J$3:$J$937),
IF($T610&gt;=DATEVALUE("10/1/20"&amp;RIGHT(BY$1,2)),NETWORKDAYS($T610,DATEVALUE("9/30/20"&amp;RIGHT(BZ$1,2)),Holidays!$J$3:$J$937),"")))),"")/(NETWORKDAYS($T610,$U610,Holidays!$J$3:$J$937)),0))</f>
        <v/>
      </c>
      <c r="CA610" s="87" t="str">
        <f>IF($Q610="","",IFERROR(IF(OR(AND($T610&gt;=DATEVALUE("10/1/20"&amp;RIGHT(BZ$1,2)),$T610&lt;=DATEVALUE("9/30/20"&amp;RIGHT(CA$1,2))),AND($U610&gt;=DATEVALUE("10/1/20"&amp;RIGHT(BZ$1,2)),$U610&lt;=DATEVALUE("9/30/20"&amp;RIGHT(CA$1,2))),AND($T610&lt;=DATEVALUE("10/1/20"&amp;RIGHT(BZ$1,2)),$U610&gt;=DATEVALUE("9/30/20"&amp;RIGHT(CA$1,2)))),
IF(AND($T610&gt;=DATEVALUE("10/1/20"&amp;RIGHT(BZ$1,2)),$U610&lt;=DATEVALUE("9/30/20"&amp;RIGHT(CA$1,2))),NETWORKDAYS($T610,$U610,Holidays!$J$3:$J$937),
IF(AND($T610&lt;DATEVALUE("10/1/20"&amp;RIGHT(BZ$1,2)),$U610&lt;=DATEVALUE("9/30/20"&amp;RIGHT(CA$1,2))),NETWORKDAYS(DATEVALUE("10/1/20"&amp;RIGHT(BZ$1,2)),$U610,Holidays!$J$3:$J$937),
IF($T610&lt;DATEVALUE("10/1/20"&amp;RIGHT(BZ$1,2)),NETWORKDAYS(DATEVALUE("10/1/20"&amp;RIGHT(BZ$1,2)),DATEVALUE("9/30/20"&amp;RIGHT(CA$1,2)),Holidays!$J$3:$J$937),
IF($T610&gt;=DATEVALUE("10/1/20"&amp;RIGHT(BZ$1,2)),NETWORKDAYS($T610,DATEVALUE("9/30/20"&amp;RIGHT(CA$1,2)),Holidays!$J$3:$J$937),"")))),"")/(NETWORKDAYS($T610,$U610,Holidays!$J$3:$J$937)),0))</f>
        <v/>
      </c>
      <c r="CB610" s="87" t="str">
        <f>IF($Q610="","",IFERROR(IF(OR(AND($T610&gt;=DATEVALUE("10/1/20"&amp;RIGHT(CA$1,2)),$T610&lt;=DATEVALUE("9/30/20"&amp;RIGHT(CB$1,2))),AND($U610&gt;=DATEVALUE("10/1/20"&amp;RIGHT(CA$1,2)),$U610&lt;=DATEVALUE("9/30/20"&amp;RIGHT(CB$1,2))),AND($T610&lt;=DATEVALUE("10/1/20"&amp;RIGHT(CA$1,2)),$U610&gt;=DATEVALUE("9/30/20"&amp;RIGHT(CB$1,2)))),
IF(AND($T610&gt;=DATEVALUE("10/1/20"&amp;RIGHT(CA$1,2)),$U610&lt;=DATEVALUE("9/30/20"&amp;RIGHT(CB$1,2))),NETWORKDAYS($T610,$U610,Holidays!$J$3:$J$937),
IF(AND($T610&lt;DATEVALUE("10/1/20"&amp;RIGHT(CA$1,2)),$U610&lt;=DATEVALUE("9/30/20"&amp;RIGHT(CB$1,2))),NETWORKDAYS(DATEVALUE("10/1/20"&amp;RIGHT(CA$1,2)),$U610,Holidays!$J$3:$J$937),
IF($T610&lt;DATEVALUE("10/1/20"&amp;RIGHT(CA$1,2)),NETWORKDAYS(DATEVALUE("10/1/20"&amp;RIGHT(CA$1,2)),DATEVALUE("9/30/20"&amp;RIGHT(CB$1,2)),Holidays!$J$3:$J$937),
IF($T610&gt;=DATEVALUE("10/1/20"&amp;RIGHT(CA$1,2)),NETWORKDAYS($T610,DATEVALUE("9/30/20"&amp;RIGHT(CB$1,2)),Holidays!$J$3:$J$937),"")))),"")/(NETWORKDAYS($T610,$U610,Holidays!$J$3:$J$937)),0))</f>
        <v/>
      </c>
    </row>
    <row r="611" spans="1:80">
      <c r="A611" s="97"/>
      <c r="B611" s="98" t="str">
        <f ca="1">IF(NOT($A611=""),OFFSET('WBS Reference &amp; User Procedure'!$A$1,MATCH($A611,'WBS Reference &amp; User Procedure'!$A:$A,0)-1,1),"")</f>
        <v/>
      </c>
      <c r="D611" s="97"/>
      <c r="I611" s="78"/>
      <c r="T611" s="104" t="str">
        <f>IF(NOT(Q611=""),IF(NOT($S611=""),$S611,#REF!),"")</f>
        <v/>
      </c>
      <c r="U611" s="104" t="str">
        <f>IF(NOT(Q611=""),WORKDAY(T611,Q611,Holidays!$J$3:$J$937),"")</f>
        <v/>
      </c>
      <c r="V611" s="104"/>
      <c r="W611" s="104"/>
      <c r="X611" s="101" t="str">
        <f t="shared" si="123"/>
        <v/>
      </c>
      <c r="AL611" s="87" t="str">
        <f t="shared" ca="1" si="134"/>
        <v/>
      </c>
      <c r="AN611" s="87" t="str">
        <f t="shared" ca="1" si="135"/>
        <v/>
      </c>
      <c r="AO611" s="87" t="str">
        <f t="shared" ca="1" si="135"/>
        <v/>
      </c>
      <c r="AP611" s="87" t="str">
        <f t="shared" ca="1" si="135"/>
        <v/>
      </c>
      <c r="AQ611" s="87" t="str">
        <f t="shared" ca="1" si="135"/>
        <v/>
      </c>
      <c r="AR611" s="87" t="str">
        <f t="shared" ca="1" si="135"/>
        <v/>
      </c>
      <c r="AS611" s="87" t="str">
        <f t="shared" ca="1" si="135"/>
        <v/>
      </c>
      <c r="AT611" s="87" t="str">
        <f t="shared" ca="1" si="135"/>
        <v/>
      </c>
      <c r="AU611" s="87" t="str">
        <f t="shared" ca="1" si="135"/>
        <v/>
      </c>
      <c r="AV611" s="87" t="str">
        <f t="shared" ca="1" si="135"/>
        <v/>
      </c>
      <c r="AW611" s="87" t="str">
        <f t="shared" ca="1" si="135"/>
        <v/>
      </c>
      <c r="AX611" s="87" t="str">
        <f t="shared" ca="1" si="136"/>
        <v/>
      </c>
      <c r="AY611" s="87" t="str">
        <f t="shared" ca="1" si="136"/>
        <v/>
      </c>
      <c r="AZ611" s="87" t="str">
        <f t="shared" ca="1" si="136"/>
        <v/>
      </c>
      <c r="BA611" s="87" t="str">
        <f t="shared" ca="1" si="136"/>
        <v/>
      </c>
      <c r="BB611" s="87" t="str">
        <f t="shared" ca="1" si="136"/>
        <v/>
      </c>
      <c r="BC611" s="87" t="str">
        <f t="shared" ca="1" si="136"/>
        <v/>
      </c>
      <c r="BD611" s="87" t="str">
        <f t="shared" ca="1" si="136"/>
        <v/>
      </c>
      <c r="BE611" s="87" t="str">
        <f t="shared" ca="1" si="136"/>
        <v/>
      </c>
      <c r="BF611" s="87" t="str">
        <f t="shared" ca="1" si="136"/>
        <v/>
      </c>
      <c r="BG611" s="87" t="str">
        <f t="shared" ca="1" si="136"/>
        <v/>
      </c>
      <c r="BI611" s="87" t="str">
        <f>IF($Q611="","",IFERROR(IF(OR(AND($T611&gt;=DATEVALUE("10/1/20"&amp;RIGHT(BH$1,2)),$T611&lt;=DATEVALUE("9/30/20"&amp;RIGHT(BI$1,2))),AND($U611&gt;=DATEVALUE("10/1/20"&amp;RIGHT(BH$1,2)),$U611&lt;=DATEVALUE("9/30/20"&amp;RIGHT(BI$1,2))),AND($T611&lt;=DATEVALUE("10/1/20"&amp;RIGHT(BH$1,2)),$U611&gt;=DATEVALUE("9/30/20"&amp;RIGHT(BI$1,2)))),
IF(AND($T611&gt;=DATEVALUE("10/1/20"&amp;RIGHT(BH$1,2)),$U611&lt;=DATEVALUE("9/30/20"&amp;RIGHT(BI$1,2))),NETWORKDAYS($T611,$U611,Holidays!$J$3:$J$937),
IF(AND($T611&lt;DATEVALUE("10/1/20"&amp;RIGHT(BH$1,2)),$U611&lt;=DATEVALUE("9/30/20"&amp;RIGHT(BI$1,2))),NETWORKDAYS(DATEVALUE("10/1/20"&amp;RIGHT(BH$1,2)),$U611,Holidays!$J$3:$J$937),
IF($T611&lt;DATEVALUE("10/1/20"&amp;RIGHT(BH$1,2)),NETWORKDAYS(DATEVALUE("10/1/20"&amp;RIGHT(BH$1,2)),DATEVALUE("9/30/20"&amp;RIGHT(BI$1,2)),Holidays!$J$3:$J$937),
IF($T611&gt;=DATEVALUE("10/1/20"&amp;RIGHT(BH$1,2)),NETWORKDAYS($T611,DATEVALUE("9/30/20"&amp;RIGHT(BI$1,2)),Holidays!$J$3:$J$937),"")))),"")/(NETWORKDAYS($T611,$U611,Holidays!$J$3:$J$937)),0))</f>
        <v/>
      </c>
      <c r="BJ611" s="87" t="str">
        <f>IF($Q611="","",IFERROR(IF(OR(AND($T611&gt;=DATEVALUE("10/1/20"&amp;RIGHT(BI$1,2)),$T611&lt;=DATEVALUE("9/30/20"&amp;RIGHT(BJ$1,2))),AND($U611&gt;=DATEVALUE("10/1/20"&amp;RIGHT(BI$1,2)),$U611&lt;=DATEVALUE("9/30/20"&amp;RIGHT(BJ$1,2))),AND($T611&lt;=DATEVALUE("10/1/20"&amp;RIGHT(BI$1,2)),$U611&gt;=DATEVALUE("9/30/20"&amp;RIGHT(BJ$1,2)))),
IF(AND($T611&gt;=DATEVALUE("10/1/20"&amp;RIGHT(BI$1,2)),$U611&lt;=DATEVALUE("9/30/20"&amp;RIGHT(BJ$1,2))),NETWORKDAYS($T611,$U611,Holidays!$J$3:$J$937),
IF(AND($T611&lt;DATEVALUE("10/1/20"&amp;RIGHT(BI$1,2)),$U611&lt;=DATEVALUE("9/30/20"&amp;RIGHT(BJ$1,2))),NETWORKDAYS(DATEVALUE("10/1/20"&amp;RIGHT(BI$1,2)),$U611,Holidays!$J$3:$J$937),
IF($T611&lt;DATEVALUE("10/1/20"&amp;RIGHT(BI$1,2)),NETWORKDAYS(DATEVALUE("10/1/20"&amp;RIGHT(BI$1,2)),DATEVALUE("9/30/20"&amp;RIGHT(BJ$1,2)),Holidays!$J$3:$J$937),
IF($T611&gt;=DATEVALUE("10/1/20"&amp;RIGHT(BI$1,2)),NETWORKDAYS($T611,DATEVALUE("9/30/20"&amp;RIGHT(BJ$1,2)),Holidays!$J$3:$J$937),"")))),"")/(NETWORKDAYS($T611,$U611,Holidays!$J$3:$J$937)),0))</f>
        <v/>
      </c>
      <c r="BK611" s="87" t="str">
        <f>IF($Q611="","",IFERROR(IF(OR(AND($T611&gt;=DATEVALUE("10/1/20"&amp;RIGHT(BJ$1,2)),$T611&lt;=DATEVALUE("9/30/20"&amp;RIGHT(BK$1,2))),AND($U611&gt;=DATEVALUE("10/1/20"&amp;RIGHT(BJ$1,2)),$U611&lt;=DATEVALUE("9/30/20"&amp;RIGHT(BK$1,2))),AND($T611&lt;=DATEVALUE("10/1/20"&amp;RIGHT(BJ$1,2)),$U611&gt;=DATEVALUE("9/30/20"&amp;RIGHT(BK$1,2)))),
IF(AND($T611&gt;=DATEVALUE("10/1/20"&amp;RIGHT(BJ$1,2)),$U611&lt;=DATEVALUE("9/30/20"&amp;RIGHT(BK$1,2))),NETWORKDAYS($T611,$U611,Holidays!$J$3:$J$937),
IF(AND($T611&lt;DATEVALUE("10/1/20"&amp;RIGHT(BJ$1,2)),$U611&lt;=DATEVALUE("9/30/20"&amp;RIGHT(BK$1,2))),NETWORKDAYS(DATEVALUE("10/1/20"&amp;RIGHT(BJ$1,2)),$U611,Holidays!$J$3:$J$937),
IF($T611&lt;DATEVALUE("10/1/20"&amp;RIGHT(BJ$1,2)),NETWORKDAYS(DATEVALUE("10/1/20"&amp;RIGHT(BJ$1,2)),DATEVALUE("9/30/20"&amp;RIGHT(BK$1,2)),Holidays!$J$3:$J$937),
IF($T611&gt;=DATEVALUE("10/1/20"&amp;RIGHT(BJ$1,2)),NETWORKDAYS($T611,DATEVALUE("9/30/20"&amp;RIGHT(BK$1,2)),Holidays!$J$3:$J$937),"")))),"")/(NETWORKDAYS($T611,$U611,Holidays!$J$3:$J$937)),0))</f>
        <v/>
      </c>
      <c r="BL611" s="87" t="str">
        <f>IF($Q611="","",IFERROR(IF(OR(AND($T611&gt;=DATEVALUE("10/1/20"&amp;RIGHT(BK$1,2)),$T611&lt;=DATEVALUE("9/30/20"&amp;RIGHT(BL$1,2))),AND($U611&gt;=DATEVALUE("10/1/20"&amp;RIGHT(BK$1,2)),$U611&lt;=DATEVALUE("9/30/20"&amp;RIGHT(BL$1,2))),AND($T611&lt;=DATEVALUE("10/1/20"&amp;RIGHT(BK$1,2)),$U611&gt;=DATEVALUE("9/30/20"&amp;RIGHT(BL$1,2)))),
IF(AND($T611&gt;=DATEVALUE("10/1/20"&amp;RIGHT(BK$1,2)),$U611&lt;=DATEVALUE("9/30/20"&amp;RIGHT(BL$1,2))),NETWORKDAYS($T611,$U611,Holidays!$J$3:$J$937),
IF(AND($T611&lt;DATEVALUE("10/1/20"&amp;RIGHT(BK$1,2)),$U611&lt;=DATEVALUE("9/30/20"&amp;RIGHT(BL$1,2))),NETWORKDAYS(DATEVALUE("10/1/20"&amp;RIGHT(BK$1,2)),$U611,Holidays!$J$3:$J$937),
IF($T611&lt;DATEVALUE("10/1/20"&amp;RIGHT(BK$1,2)),NETWORKDAYS(DATEVALUE("10/1/20"&amp;RIGHT(BK$1,2)),DATEVALUE("9/30/20"&amp;RIGHT(BL$1,2)),Holidays!$J$3:$J$937),
IF($T611&gt;=DATEVALUE("10/1/20"&amp;RIGHT(BK$1,2)),NETWORKDAYS($T611,DATEVALUE("9/30/20"&amp;RIGHT(BL$1,2)),Holidays!$J$3:$J$937),"")))),"")/(NETWORKDAYS($T611,$U611,Holidays!$J$3:$J$937)),0))</f>
        <v/>
      </c>
      <c r="BM611" s="87" t="str">
        <f>IF($Q611="","",IFERROR(IF(OR(AND($T611&gt;=DATEVALUE("10/1/20"&amp;RIGHT(BL$1,2)),$T611&lt;=DATEVALUE("9/30/20"&amp;RIGHT(BM$1,2))),AND($U611&gt;=DATEVALUE("10/1/20"&amp;RIGHT(BL$1,2)),$U611&lt;=DATEVALUE("9/30/20"&amp;RIGHT(BM$1,2))),AND($T611&lt;=DATEVALUE("10/1/20"&amp;RIGHT(BL$1,2)),$U611&gt;=DATEVALUE("9/30/20"&amp;RIGHT(BM$1,2)))),
IF(AND($T611&gt;=DATEVALUE("10/1/20"&amp;RIGHT(BL$1,2)),$U611&lt;=DATEVALUE("9/30/20"&amp;RIGHT(BM$1,2))),NETWORKDAYS($T611,$U611,Holidays!$J$3:$J$937),
IF(AND($T611&lt;DATEVALUE("10/1/20"&amp;RIGHT(BL$1,2)),$U611&lt;=DATEVALUE("9/30/20"&amp;RIGHT(BM$1,2))),NETWORKDAYS(DATEVALUE("10/1/20"&amp;RIGHT(BL$1,2)),$U611,Holidays!$J$3:$J$937),
IF($T611&lt;DATEVALUE("10/1/20"&amp;RIGHT(BL$1,2)),NETWORKDAYS(DATEVALUE("10/1/20"&amp;RIGHT(BL$1,2)),DATEVALUE("9/30/20"&amp;RIGHT(BM$1,2)),Holidays!$J$3:$J$937),
IF($T611&gt;=DATEVALUE("10/1/20"&amp;RIGHT(BL$1,2)),NETWORKDAYS($T611,DATEVALUE("9/30/20"&amp;RIGHT(BM$1,2)),Holidays!$J$3:$J$937),"")))),"")/(NETWORKDAYS($T611,$U611,Holidays!$J$3:$J$937)),0))</f>
        <v/>
      </c>
      <c r="BN611" s="87" t="str">
        <f>IF($Q611="","",IFERROR(IF(OR(AND($T611&gt;=DATEVALUE("10/1/20"&amp;RIGHT(BM$1,2)),$T611&lt;=DATEVALUE("9/30/20"&amp;RIGHT(BN$1,2))),AND($U611&gt;=DATEVALUE("10/1/20"&amp;RIGHT(BM$1,2)),$U611&lt;=DATEVALUE("9/30/20"&amp;RIGHT(BN$1,2))),AND($T611&lt;=DATEVALUE("10/1/20"&amp;RIGHT(BM$1,2)),$U611&gt;=DATEVALUE("9/30/20"&amp;RIGHT(BN$1,2)))),
IF(AND($T611&gt;=DATEVALUE("10/1/20"&amp;RIGHT(BM$1,2)),$U611&lt;=DATEVALUE("9/30/20"&amp;RIGHT(BN$1,2))),NETWORKDAYS($T611,$U611,Holidays!$J$3:$J$937),
IF(AND($T611&lt;DATEVALUE("10/1/20"&amp;RIGHT(BM$1,2)),$U611&lt;=DATEVALUE("9/30/20"&amp;RIGHT(BN$1,2))),NETWORKDAYS(DATEVALUE("10/1/20"&amp;RIGHT(BM$1,2)),$U611,Holidays!$J$3:$J$937),
IF($T611&lt;DATEVALUE("10/1/20"&amp;RIGHT(BM$1,2)),NETWORKDAYS(DATEVALUE("10/1/20"&amp;RIGHT(BM$1,2)),DATEVALUE("9/30/20"&amp;RIGHT(BN$1,2)),Holidays!$J$3:$J$937),
IF($T611&gt;=DATEVALUE("10/1/20"&amp;RIGHT(BM$1,2)),NETWORKDAYS($T611,DATEVALUE("9/30/20"&amp;RIGHT(BN$1,2)),Holidays!$J$3:$J$937),"")))),"")/(NETWORKDAYS($T611,$U611,Holidays!$J$3:$J$937)),0))</f>
        <v/>
      </c>
      <c r="BO611" s="87" t="str">
        <f>IF($Q611="","",IFERROR(IF(OR(AND($T611&gt;=DATEVALUE("10/1/20"&amp;RIGHT(BN$1,2)),$T611&lt;=DATEVALUE("9/30/20"&amp;RIGHT(BO$1,2))),AND($U611&gt;=DATEVALUE("10/1/20"&amp;RIGHT(BN$1,2)),$U611&lt;=DATEVALUE("9/30/20"&amp;RIGHT(BO$1,2))),AND($T611&lt;=DATEVALUE("10/1/20"&amp;RIGHT(BN$1,2)),$U611&gt;=DATEVALUE("9/30/20"&amp;RIGHT(BO$1,2)))),
IF(AND($T611&gt;=DATEVALUE("10/1/20"&amp;RIGHT(BN$1,2)),$U611&lt;=DATEVALUE("9/30/20"&amp;RIGHT(BO$1,2))),NETWORKDAYS($T611,$U611,Holidays!$J$3:$J$937),
IF(AND($T611&lt;DATEVALUE("10/1/20"&amp;RIGHT(BN$1,2)),$U611&lt;=DATEVALUE("9/30/20"&amp;RIGHT(BO$1,2))),NETWORKDAYS(DATEVALUE("10/1/20"&amp;RIGHT(BN$1,2)),$U611,Holidays!$J$3:$J$937),
IF($T611&lt;DATEVALUE("10/1/20"&amp;RIGHT(BN$1,2)),NETWORKDAYS(DATEVALUE("10/1/20"&amp;RIGHT(BN$1,2)),DATEVALUE("9/30/20"&amp;RIGHT(BO$1,2)),Holidays!$J$3:$J$937),
IF($T611&gt;=DATEVALUE("10/1/20"&amp;RIGHT(BN$1,2)),NETWORKDAYS($T611,DATEVALUE("9/30/20"&amp;RIGHT(BO$1,2)),Holidays!$J$3:$J$937),"")))),"")/(NETWORKDAYS($T611,$U611,Holidays!$J$3:$J$937)),0))</f>
        <v/>
      </c>
      <c r="BP611" s="87" t="str">
        <f>IF($Q611="","",IFERROR(IF(OR(AND($T611&gt;=DATEVALUE("10/1/20"&amp;RIGHT(BO$1,2)),$T611&lt;=DATEVALUE("9/30/20"&amp;RIGHT(BP$1,2))),AND($U611&gt;=DATEVALUE("10/1/20"&amp;RIGHT(BO$1,2)),$U611&lt;=DATEVALUE("9/30/20"&amp;RIGHT(BP$1,2))),AND($T611&lt;=DATEVALUE("10/1/20"&amp;RIGHT(BO$1,2)),$U611&gt;=DATEVALUE("9/30/20"&amp;RIGHT(BP$1,2)))),
IF(AND($T611&gt;=DATEVALUE("10/1/20"&amp;RIGHT(BO$1,2)),$U611&lt;=DATEVALUE("9/30/20"&amp;RIGHT(BP$1,2))),NETWORKDAYS($T611,$U611,Holidays!$J$3:$J$937),
IF(AND($T611&lt;DATEVALUE("10/1/20"&amp;RIGHT(BO$1,2)),$U611&lt;=DATEVALUE("9/30/20"&amp;RIGHT(BP$1,2))),NETWORKDAYS(DATEVALUE("10/1/20"&amp;RIGHT(BO$1,2)),$U611,Holidays!$J$3:$J$937),
IF($T611&lt;DATEVALUE("10/1/20"&amp;RIGHT(BO$1,2)),NETWORKDAYS(DATEVALUE("10/1/20"&amp;RIGHT(BO$1,2)),DATEVALUE("9/30/20"&amp;RIGHT(BP$1,2)),Holidays!$J$3:$J$937),
IF($T611&gt;=DATEVALUE("10/1/20"&amp;RIGHT(BO$1,2)),NETWORKDAYS($T611,DATEVALUE("9/30/20"&amp;RIGHT(BP$1,2)),Holidays!$J$3:$J$937),"")))),"")/(NETWORKDAYS($T611,$U611,Holidays!$J$3:$J$937)),0))</f>
        <v/>
      </c>
      <c r="BQ611" s="87" t="str">
        <f>IF($Q611="","",IFERROR(IF(OR(AND($T611&gt;=DATEVALUE("10/1/20"&amp;RIGHT(BP$1,2)),$T611&lt;=DATEVALUE("9/30/20"&amp;RIGHT(BQ$1,2))),AND($U611&gt;=DATEVALUE("10/1/20"&amp;RIGHT(BP$1,2)),$U611&lt;=DATEVALUE("9/30/20"&amp;RIGHT(BQ$1,2))),AND($T611&lt;=DATEVALUE("10/1/20"&amp;RIGHT(BP$1,2)),$U611&gt;=DATEVALUE("9/30/20"&amp;RIGHT(BQ$1,2)))),
IF(AND($T611&gt;=DATEVALUE("10/1/20"&amp;RIGHT(BP$1,2)),$U611&lt;=DATEVALUE("9/30/20"&amp;RIGHT(BQ$1,2))),NETWORKDAYS($T611,$U611,Holidays!$J$3:$J$937),
IF(AND($T611&lt;DATEVALUE("10/1/20"&amp;RIGHT(BP$1,2)),$U611&lt;=DATEVALUE("9/30/20"&amp;RIGHT(BQ$1,2))),NETWORKDAYS(DATEVALUE("10/1/20"&amp;RIGHT(BP$1,2)),$U611,Holidays!$J$3:$J$937),
IF($T611&lt;DATEVALUE("10/1/20"&amp;RIGHT(BP$1,2)),NETWORKDAYS(DATEVALUE("10/1/20"&amp;RIGHT(BP$1,2)),DATEVALUE("9/30/20"&amp;RIGHT(BQ$1,2)),Holidays!$J$3:$J$937),
IF($T611&gt;=DATEVALUE("10/1/20"&amp;RIGHT(BP$1,2)),NETWORKDAYS($T611,DATEVALUE("9/30/20"&amp;RIGHT(BQ$1,2)),Holidays!$J$3:$J$937),"")))),"")/(NETWORKDAYS($T611,$U611,Holidays!$J$3:$J$937)),0))</f>
        <v/>
      </c>
      <c r="BR611" s="87" t="str">
        <f>IF($Q611="","",IFERROR(IF(OR(AND($T611&gt;=DATEVALUE("10/1/20"&amp;RIGHT(BQ$1,2)),$T611&lt;=DATEVALUE("9/30/20"&amp;RIGHT(BR$1,2))),AND($U611&gt;=DATEVALUE("10/1/20"&amp;RIGHT(BQ$1,2)),$U611&lt;=DATEVALUE("9/30/20"&amp;RIGHT(BR$1,2))),AND($T611&lt;=DATEVALUE("10/1/20"&amp;RIGHT(BQ$1,2)),$U611&gt;=DATEVALUE("9/30/20"&amp;RIGHT(BR$1,2)))),
IF(AND($T611&gt;=DATEVALUE("10/1/20"&amp;RIGHT(BQ$1,2)),$U611&lt;=DATEVALUE("9/30/20"&amp;RIGHT(BR$1,2))),NETWORKDAYS($T611,$U611,Holidays!$J$3:$J$937),
IF(AND($T611&lt;DATEVALUE("10/1/20"&amp;RIGHT(BQ$1,2)),$U611&lt;=DATEVALUE("9/30/20"&amp;RIGHT(BR$1,2))),NETWORKDAYS(DATEVALUE("10/1/20"&amp;RIGHT(BQ$1,2)),$U611,Holidays!$J$3:$J$937),
IF($T611&lt;DATEVALUE("10/1/20"&amp;RIGHT(BQ$1,2)),NETWORKDAYS(DATEVALUE("10/1/20"&amp;RIGHT(BQ$1,2)),DATEVALUE("9/30/20"&amp;RIGHT(BR$1,2)),Holidays!$J$3:$J$937),
IF($T611&gt;=DATEVALUE("10/1/20"&amp;RIGHT(BQ$1,2)),NETWORKDAYS($T611,DATEVALUE("9/30/20"&amp;RIGHT(BR$1,2)),Holidays!$J$3:$J$937),"")))),"")/(NETWORKDAYS($T611,$U611,Holidays!$J$3:$J$937)),0))</f>
        <v/>
      </c>
      <c r="BS611" s="87" t="str">
        <f>IF($Q611="","",IFERROR(IF(OR(AND($T611&gt;=DATEVALUE("10/1/20"&amp;RIGHT(BR$1,2)),$T611&lt;=DATEVALUE("9/30/20"&amp;RIGHT(BS$1,2))),AND($U611&gt;=DATEVALUE("10/1/20"&amp;RIGHT(BR$1,2)),$U611&lt;=DATEVALUE("9/30/20"&amp;RIGHT(BS$1,2))),AND($T611&lt;=DATEVALUE("10/1/20"&amp;RIGHT(BR$1,2)),$U611&gt;=DATEVALUE("9/30/20"&amp;RIGHT(BS$1,2)))),
IF(AND($T611&gt;=DATEVALUE("10/1/20"&amp;RIGHT(BR$1,2)),$U611&lt;=DATEVALUE("9/30/20"&amp;RIGHT(BS$1,2))),NETWORKDAYS($T611,$U611,Holidays!$J$3:$J$937),
IF(AND($T611&lt;DATEVALUE("10/1/20"&amp;RIGHT(BR$1,2)),$U611&lt;=DATEVALUE("9/30/20"&amp;RIGHT(BS$1,2))),NETWORKDAYS(DATEVALUE("10/1/20"&amp;RIGHT(BR$1,2)),$U611,Holidays!$J$3:$J$937),
IF($T611&lt;DATEVALUE("10/1/20"&amp;RIGHT(BR$1,2)),NETWORKDAYS(DATEVALUE("10/1/20"&amp;RIGHT(BR$1,2)),DATEVALUE("9/30/20"&amp;RIGHT(BS$1,2)),Holidays!$J$3:$J$937),
IF($T611&gt;=DATEVALUE("10/1/20"&amp;RIGHT(BR$1,2)),NETWORKDAYS($T611,DATEVALUE("9/30/20"&amp;RIGHT(BS$1,2)),Holidays!$J$3:$J$937),"")))),"")/(NETWORKDAYS($T611,$U611,Holidays!$J$3:$J$937)),0))</f>
        <v/>
      </c>
      <c r="BT611" s="87" t="str">
        <f>IF($Q611="","",IFERROR(IF(OR(AND($T611&gt;=DATEVALUE("10/1/20"&amp;RIGHT(BS$1,2)),$T611&lt;=DATEVALUE("9/30/20"&amp;RIGHT(BT$1,2))),AND($U611&gt;=DATEVALUE("10/1/20"&amp;RIGHT(BS$1,2)),$U611&lt;=DATEVALUE("9/30/20"&amp;RIGHT(BT$1,2))),AND($T611&lt;=DATEVALUE("10/1/20"&amp;RIGHT(BS$1,2)),$U611&gt;=DATEVALUE("9/30/20"&amp;RIGHT(BT$1,2)))),
IF(AND($T611&gt;=DATEVALUE("10/1/20"&amp;RIGHT(BS$1,2)),$U611&lt;=DATEVALUE("9/30/20"&amp;RIGHT(BT$1,2))),NETWORKDAYS($T611,$U611,Holidays!$J$3:$J$937),
IF(AND($T611&lt;DATEVALUE("10/1/20"&amp;RIGHT(BS$1,2)),$U611&lt;=DATEVALUE("9/30/20"&amp;RIGHT(BT$1,2))),NETWORKDAYS(DATEVALUE("10/1/20"&amp;RIGHT(BS$1,2)),$U611,Holidays!$J$3:$J$937),
IF($T611&lt;DATEVALUE("10/1/20"&amp;RIGHT(BS$1,2)),NETWORKDAYS(DATEVALUE("10/1/20"&amp;RIGHT(BS$1,2)),DATEVALUE("9/30/20"&amp;RIGHT(BT$1,2)),Holidays!$J$3:$J$937),
IF($T611&gt;=DATEVALUE("10/1/20"&amp;RIGHT(BS$1,2)),NETWORKDAYS($T611,DATEVALUE("9/30/20"&amp;RIGHT(BT$1,2)),Holidays!$J$3:$J$937),"")))),"")/(NETWORKDAYS($T611,$U611,Holidays!$J$3:$J$937)),0))</f>
        <v/>
      </c>
      <c r="BU611" s="87" t="str">
        <f>IF($Q611="","",IFERROR(IF(OR(AND($T611&gt;=DATEVALUE("10/1/20"&amp;RIGHT(BT$1,2)),$T611&lt;=DATEVALUE("9/30/20"&amp;RIGHT(BU$1,2))),AND($U611&gt;=DATEVALUE("10/1/20"&amp;RIGHT(BT$1,2)),$U611&lt;=DATEVALUE("9/30/20"&amp;RIGHT(BU$1,2))),AND($T611&lt;=DATEVALUE("10/1/20"&amp;RIGHT(BT$1,2)),$U611&gt;=DATEVALUE("9/30/20"&amp;RIGHT(BU$1,2)))),
IF(AND($T611&gt;=DATEVALUE("10/1/20"&amp;RIGHT(BT$1,2)),$U611&lt;=DATEVALUE("9/30/20"&amp;RIGHT(BU$1,2))),NETWORKDAYS($T611,$U611,Holidays!$J$3:$J$937),
IF(AND($T611&lt;DATEVALUE("10/1/20"&amp;RIGHT(BT$1,2)),$U611&lt;=DATEVALUE("9/30/20"&amp;RIGHT(BU$1,2))),NETWORKDAYS(DATEVALUE("10/1/20"&amp;RIGHT(BT$1,2)),$U611,Holidays!$J$3:$J$937),
IF($T611&lt;DATEVALUE("10/1/20"&amp;RIGHT(BT$1,2)),NETWORKDAYS(DATEVALUE("10/1/20"&amp;RIGHT(BT$1,2)),DATEVALUE("9/30/20"&amp;RIGHT(BU$1,2)),Holidays!$J$3:$J$937),
IF($T611&gt;=DATEVALUE("10/1/20"&amp;RIGHT(BT$1,2)),NETWORKDAYS($T611,DATEVALUE("9/30/20"&amp;RIGHT(BU$1,2)),Holidays!$J$3:$J$937),"")))),"")/(NETWORKDAYS($T611,$U611,Holidays!$J$3:$J$937)),0))</f>
        <v/>
      </c>
      <c r="BV611" s="87" t="str">
        <f>IF($Q611="","",IFERROR(IF(OR(AND($T611&gt;=DATEVALUE("10/1/20"&amp;RIGHT(BU$1,2)),$T611&lt;=DATEVALUE("9/30/20"&amp;RIGHT(BV$1,2))),AND($U611&gt;=DATEVALUE("10/1/20"&amp;RIGHT(BU$1,2)),$U611&lt;=DATEVALUE("9/30/20"&amp;RIGHT(BV$1,2))),AND($T611&lt;=DATEVALUE("10/1/20"&amp;RIGHT(BU$1,2)),$U611&gt;=DATEVALUE("9/30/20"&amp;RIGHT(BV$1,2)))),
IF(AND($T611&gt;=DATEVALUE("10/1/20"&amp;RIGHT(BU$1,2)),$U611&lt;=DATEVALUE("9/30/20"&amp;RIGHT(BV$1,2))),NETWORKDAYS($T611,$U611,Holidays!$J$3:$J$937),
IF(AND($T611&lt;DATEVALUE("10/1/20"&amp;RIGHT(BU$1,2)),$U611&lt;=DATEVALUE("9/30/20"&amp;RIGHT(BV$1,2))),NETWORKDAYS(DATEVALUE("10/1/20"&amp;RIGHT(BU$1,2)),$U611,Holidays!$J$3:$J$937),
IF($T611&lt;DATEVALUE("10/1/20"&amp;RIGHT(BU$1,2)),NETWORKDAYS(DATEVALUE("10/1/20"&amp;RIGHT(BU$1,2)),DATEVALUE("9/30/20"&amp;RIGHT(BV$1,2)),Holidays!$J$3:$J$937),
IF($T611&gt;=DATEVALUE("10/1/20"&amp;RIGHT(BU$1,2)),NETWORKDAYS($T611,DATEVALUE("9/30/20"&amp;RIGHT(BV$1,2)),Holidays!$J$3:$J$937),"")))),"")/(NETWORKDAYS($T611,$U611,Holidays!$J$3:$J$937)),0))</f>
        <v/>
      </c>
      <c r="BW611" s="87" t="str">
        <f>IF($Q611="","",IFERROR(IF(OR(AND($T611&gt;=DATEVALUE("10/1/20"&amp;RIGHT(BV$1,2)),$T611&lt;=DATEVALUE("9/30/20"&amp;RIGHT(BW$1,2))),AND($U611&gt;=DATEVALUE("10/1/20"&amp;RIGHT(BV$1,2)),$U611&lt;=DATEVALUE("9/30/20"&amp;RIGHT(BW$1,2))),AND($T611&lt;=DATEVALUE("10/1/20"&amp;RIGHT(BV$1,2)),$U611&gt;=DATEVALUE("9/30/20"&amp;RIGHT(BW$1,2)))),
IF(AND($T611&gt;=DATEVALUE("10/1/20"&amp;RIGHT(BV$1,2)),$U611&lt;=DATEVALUE("9/30/20"&amp;RIGHT(BW$1,2))),NETWORKDAYS($T611,$U611,Holidays!$J$3:$J$937),
IF(AND($T611&lt;DATEVALUE("10/1/20"&amp;RIGHT(BV$1,2)),$U611&lt;=DATEVALUE("9/30/20"&amp;RIGHT(BW$1,2))),NETWORKDAYS(DATEVALUE("10/1/20"&amp;RIGHT(BV$1,2)),$U611,Holidays!$J$3:$J$937),
IF($T611&lt;DATEVALUE("10/1/20"&amp;RIGHT(BV$1,2)),NETWORKDAYS(DATEVALUE("10/1/20"&amp;RIGHT(BV$1,2)),DATEVALUE("9/30/20"&amp;RIGHT(BW$1,2)),Holidays!$J$3:$J$937),
IF($T611&gt;=DATEVALUE("10/1/20"&amp;RIGHT(BV$1,2)),NETWORKDAYS($T611,DATEVALUE("9/30/20"&amp;RIGHT(BW$1,2)),Holidays!$J$3:$J$937),"")))),"")/(NETWORKDAYS($T611,$U611,Holidays!$J$3:$J$937)),0))</f>
        <v/>
      </c>
      <c r="BX611" s="87" t="str">
        <f>IF($Q611="","",IFERROR(IF(OR(AND($T611&gt;=DATEVALUE("10/1/20"&amp;RIGHT(BW$1,2)),$T611&lt;=DATEVALUE("9/30/20"&amp;RIGHT(BX$1,2))),AND($U611&gt;=DATEVALUE("10/1/20"&amp;RIGHT(BW$1,2)),$U611&lt;=DATEVALUE("9/30/20"&amp;RIGHT(BX$1,2))),AND($T611&lt;=DATEVALUE("10/1/20"&amp;RIGHT(BW$1,2)),$U611&gt;=DATEVALUE("9/30/20"&amp;RIGHT(BX$1,2)))),
IF(AND($T611&gt;=DATEVALUE("10/1/20"&amp;RIGHT(BW$1,2)),$U611&lt;=DATEVALUE("9/30/20"&amp;RIGHT(BX$1,2))),NETWORKDAYS($T611,$U611,Holidays!$J$3:$J$937),
IF(AND($T611&lt;DATEVALUE("10/1/20"&amp;RIGHT(BW$1,2)),$U611&lt;=DATEVALUE("9/30/20"&amp;RIGHT(BX$1,2))),NETWORKDAYS(DATEVALUE("10/1/20"&amp;RIGHT(BW$1,2)),$U611,Holidays!$J$3:$J$937),
IF($T611&lt;DATEVALUE("10/1/20"&amp;RIGHT(BW$1,2)),NETWORKDAYS(DATEVALUE("10/1/20"&amp;RIGHT(BW$1,2)),DATEVALUE("9/30/20"&amp;RIGHT(BX$1,2)),Holidays!$J$3:$J$937),
IF($T611&gt;=DATEVALUE("10/1/20"&amp;RIGHT(BW$1,2)),NETWORKDAYS($T611,DATEVALUE("9/30/20"&amp;RIGHT(BX$1,2)),Holidays!$J$3:$J$937),"")))),"")/(NETWORKDAYS($T611,$U611,Holidays!$J$3:$J$937)),0))</f>
        <v/>
      </c>
      <c r="BY611" s="87" t="str">
        <f>IF($Q611="","",IFERROR(IF(OR(AND($T611&gt;=DATEVALUE("10/1/20"&amp;RIGHT(BX$1,2)),$T611&lt;=DATEVALUE("9/30/20"&amp;RIGHT(BY$1,2))),AND($U611&gt;=DATEVALUE("10/1/20"&amp;RIGHT(BX$1,2)),$U611&lt;=DATEVALUE("9/30/20"&amp;RIGHT(BY$1,2))),AND($T611&lt;=DATEVALUE("10/1/20"&amp;RIGHT(BX$1,2)),$U611&gt;=DATEVALUE("9/30/20"&amp;RIGHT(BY$1,2)))),
IF(AND($T611&gt;=DATEVALUE("10/1/20"&amp;RIGHT(BX$1,2)),$U611&lt;=DATEVALUE("9/30/20"&amp;RIGHT(BY$1,2))),NETWORKDAYS($T611,$U611,Holidays!$J$3:$J$937),
IF(AND($T611&lt;DATEVALUE("10/1/20"&amp;RIGHT(BX$1,2)),$U611&lt;=DATEVALUE("9/30/20"&amp;RIGHT(BY$1,2))),NETWORKDAYS(DATEVALUE("10/1/20"&amp;RIGHT(BX$1,2)),$U611,Holidays!$J$3:$J$937),
IF($T611&lt;DATEVALUE("10/1/20"&amp;RIGHT(BX$1,2)),NETWORKDAYS(DATEVALUE("10/1/20"&amp;RIGHT(BX$1,2)),DATEVALUE("9/30/20"&amp;RIGHT(BY$1,2)),Holidays!$J$3:$J$937),
IF($T611&gt;=DATEVALUE("10/1/20"&amp;RIGHT(BX$1,2)),NETWORKDAYS($T611,DATEVALUE("9/30/20"&amp;RIGHT(BY$1,2)),Holidays!$J$3:$J$937),"")))),"")/(NETWORKDAYS($T611,$U611,Holidays!$J$3:$J$937)),0))</f>
        <v/>
      </c>
      <c r="BZ611" s="87" t="str">
        <f>IF($Q611="","",IFERROR(IF(OR(AND($T611&gt;=DATEVALUE("10/1/20"&amp;RIGHT(BY$1,2)),$T611&lt;=DATEVALUE("9/30/20"&amp;RIGHT(BZ$1,2))),AND($U611&gt;=DATEVALUE("10/1/20"&amp;RIGHT(BY$1,2)),$U611&lt;=DATEVALUE("9/30/20"&amp;RIGHT(BZ$1,2))),AND($T611&lt;=DATEVALUE("10/1/20"&amp;RIGHT(BY$1,2)),$U611&gt;=DATEVALUE("9/30/20"&amp;RIGHT(BZ$1,2)))),
IF(AND($T611&gt;=DATEVALUE("10/1/20"&amp;RIGHT(BY$1,2)),$U611&lt;=DATEVALUE("9/30/20"&amp;RIGHT(BZ$1,2))),NETWORKDAYS($T611,$U611,Holidays!$J$3:$J$937),
IF(AND($T611&lt;DATEVALUE("10/1/20"&amp;RIGHT(BY$1,2)),$U611&lt;=DATEVALUE("9/30/20"&amp;RIGHT(BZ$1,2))),NETWORKDAYS(DATEVALUE("10/1/20"&amp;RIGHT(BY$1,2)),$U611,Holidays!$J$3:$J$937),
IF($T611&lt;DATEVALUE("10/1/20"&amp;RIGHT(BY$1,2)),NETWORKDAYS(DATEVALUE("10/1/20"&amp;RIGHT(BY$1,2)),DATEVALUE("9/30/20"&amp;RIGHT(BZ$1,2)),Holidays!$J$3:$J$937),
IF($T611&gt;=DATEVALUE("10/1/20"&amp;RIGHT(BY$1,2)),NETWORKDAYS($T611,DATEVALUE("9/30/20"&amp;RIGHT(BZ$1,2)),Holidays!$J$3:$J$937),"")))),"")/(NETWORKDAYS($T611,$U611,Holidays!$J$3:$J$937)),0))</f>
        <v/>
      </c>
      <c r="CA611" s="87" t="str">
        <f>IF($Q611="","",IFERROR(IF(OR(AND($T611&gt;=DATEVALUE("10/1/20"&amp;RIGHT(BZ$1,2)),$T611&lt;=DATEVALUE("9/30/20"&amp;RIGHT(CA$1,2))),AND($U611&gt;=DATEVALUE("10/1/20"&amp;RIGHT(BZ$1,2)),$U611&lt;=DATEVALUE("9/30/20"&amp;RIGHT(CA$1,2))),AND($T611&lt;=DATEVALUE("10/1/20"&amp;RIGHT(BZ$1,2)),$U611&gt;=DATEVALUE("9/30/20"&amp;RIGHT(CA$1,2)))),
IF(AND($T611&gt;=DATEVALUE("10/1/20"&amp;RIGHT(BZ$1,2)),$U611&lt;=DATEVALUE("9/30/20"&amp;RIGHT(CA$1,2))),NETWORKDAYS($T611,$U611,Holidays!$J$3:$J$937),
IF(AND($T611&lt;DATEVALUE("10/1/20"&amp;RIGHT(BZ$1,2)),$U611&lt;=DATEVALUE("9/30/20"&amp;RIGHT(CA$1,2))),NETWORKDAYS(DATEVALUE("10/1/20"&amp;RIGHT(BZ$1,2)),$U611,Holidays!$J$3:$J$937),
IF($T611&lt;DATEVALUE("10/1/20"&amp;RIGHT(BZ$1,2)),NETWORKDAYS(DATEVALUE("10/1/20"&amp;RIGHT(BZ$1,2)),DATEVALUE("9/30/20"&amp;RIGHT(CA$1,2)),Holidays!$J$3:$J$937),
IF($T611&gt;=DATEVALUE("10/1/20"&amp;RIGHT(BZ$1,2)),NETWORKDAYS($T611,DATEVALUE("9/30/20"&amp;RIGHT(CA$1,2)),Holidays!$J$3:$J$937),"")))),"")/(NETWORKDAYS($T611,$U611,Holidays!$J$3:$J$937)),0))</f>
        <v/>
      </c>
      <c r="CB611" s="87" t="str">
        <f>IF($Q611="","",IFERROR(IF(OR(AND($T611&gt;=DATEVALUE("10/1/20"&amp;RIGHT(CA$1,2)),$T611&lt;=DATEVALUE("9/30/20"&amp;RIGHT(CB$1,2))),AND($U611&gt;=DATEVALUE("10/1/20"&amp;RIGHT(CA$1,2)),$U611&lt;=DATEVALUE("9/30/20"&amp;RIGHT(CB$1,2))),AND($T611&lt;=DATEVALUE("10/1/20"&amp;RIGHT(CA$1,2)),$U611&gt;=DATEVALUE("9/30/20"&amp;RIGHT(CB$1,2)))),
IF(AND($T611&gt;=DATEVALUE("10/1/20"&amp;RIGHT(CA$1,2)),$U611&lt;=DATEVALUE("9/30/20"&amp;RIGHT(CB$1,2))),NETWORKDAYS($T611,$U611,Holidays!$J$3:$J$937),
IF(AND($T611&lt;DATEVALUE("10/1/20"&amp;RIGHT(CA$1,2)),$U611&lt;=DATEVALUE("9/30/20"&amp;RIGHT(CB$1,2))),NETWORKDAYS(DATEVALUE("10/1/20"&amp;RIGHT(CA$1,2)),$U611,Holidays!$J$3:$J$937),
IF($T611&lt;DATEVALUE("10/1/20"&amp;RIGHT(CA$1,2)),NETWORKDAYS(DATEVALUE("10/1/20"&amp;RIGHT(CA$1,2)),DATEVALUE("9/30/20"&amp;RIGHT(CB$1,2)),Holidays!$J$3:$J$937),
IF($T611&gt;=DATEVALUE("10/1/20"&amp;RIGHT(CA$1,2)),NETWORKDAYS($T611,DATEVALUE("9/30/20"&amp;RIGHT(CB$1,2)),Holidays!$J$3:$J$937),"")))),"")/(NETWORKDAYS($T611,$U611,Holidays!$J$3:$J$937)),0))</f>
        <v/>
      </c>
    </row>
    <row r="612" spans="1:80">
      <c r="A612" s="97"/>
      <c r="B612" s="98" t="str">
        <f ca="1">IF(NOT($A612=""),OFFSET('WBS Reference &amp; User Procedure'!$A$1,MATCH($A612,'WBS Reference &amp; User Procedure'!$A:$A,0)-1,1),"")</f>
        <v/>
      </c>
      <c r="D612" s="97"/>
      <c r="I612" s="78"/>
      <c r="T612" s="104" t="str">
        <f>IF(NOT(Q612=""),IF(NOT($S612=""),$S612,#REF!),"")</f>
        <v/>
      </c>
      <c r="U612" s="104" t="str">
        <f>IF(NOT(Q612=""),WORKDAY(T612,Q612,Holidays!$J$3:$J$937),"")</f>
        <v/>
      </c>
      <c r="V612" s="104"/>
      <c r="W612" s="104"/>
      <c r="X612" s="101" t="str">
        <f t="shared" si="123"/>
        <v/>
      </c>
      <c r="AL612" s="87" t="str">
        <f t="shared" ca="1" si="134"/>
        <v/>
      </c>
      <c r="AN612" s="87" t="str">
        <f t="shared" ca="1" si="135"/>
        <v/>
      </c>
      <c r="AO612" s="87" t="str">
        <f t="shared" ca="1" si="135"/>
        <v/>
      </c>
      <c r="AP612" s="87" t="str">
        <f t="shared" ca="1" si="135"/>
        <v/>
      </c>
      <c r="AQ612" s="87" t="str">
        <f t="shared" ca="1" si="135"/>
        <v/>
      </c>
      <c r="AR612" s="87" t="str">
        <f t="shared" ca="1" si="135"/>
        <v/>
      </c>
      <c r="AS612" s="87" t="str">
        <f t="shared" ca="1" si="135"/>
        <v/>
      </c>
      <c r="AT612" s="87" t="str">
        <f t="shared" ca="1" si="135"/>
        <v/>
      </c>
      <c r="AU612" s="87" t="str">
        <f t="shared" ca="1" si="135"/>
        <v/>
      </c>
      <c r="AV612" s="87" t="str">
        <f t="shared" ca="1" si="135"/>
        <v/>
      </c>
      <c r="AW612" s="87" t="str">
        <f t="shared" ca="1" si="135"/>
        <v/>
      </c>
      <c r="AX612" s="87" t="str">
        <f t="shared" ca="1" si="136"/>
        <v/>
      </c>
      <c r="AY612" s="87" t="str">
        <f t="shared" ca="1" si="136"/>
        <v/>
      </c>
      <c r="AZ612" s="87" t="str">
        <f t="shared" ca="1" si="136"/>
        <v/>
      </c>
      <c r="BA612" s="87" t="str">
        <f t="shared" ca="1" si="136"/>
        <v/>
      </c>
      <c r="BB612" s="87" t="str">
        <f t="shared" ca="1" si="136"/>
        <v/>
      </c>
      <c r="BC612" s="87" t="str">
        <f t="shared" ca="1" si="136"/>
        <v/>
      </c>
      <c r="BD612" s="87" t="str">
        <f t="shared" ca="1" si="136"/>
        <v/>
      </c>
      <c r="BE612" s="87" t="str">
        <f t="shared" ca="1" si="136"/>
        <v/>
      </c>
      <c r="BF612" s="87" t="str">
        <f t="shared" ca="1" si="136"/>
        <v/>
      </c>
      <c r="BG612" s="87" t="str">
        <f t="shared" ca="1" si="136"/>
        <v/>
      </c>
      <c r="BI612" s="87" t="str">
        <f>IF($Q612="","",IFERROR(IF(OR(AND($T612&gt;=DATEVALUE("10/1/20"&amp;RIGHT(BH$1,2)),$T612&lt;=DATEVALUE("9/30/20"&amp;RIGHT(BI$1,2))),AND($U612&gt;=DATEVALUE("10/1/20"&amp;RIGHT(BH$1,2)),$U612&lt;=DATEVALUE("9/30/20"&amp;RIGHT(BI$1,2))),AND($T612&lt;=DATEVALUE("10/1/20"&amp;RIGHT(BH$1,2)),$U612&gt;=DATEVALUE("9/30/20"&amp;RIGHT(BI$1,2)))),
IF(AND($T612&gt;=DATEVALUE("10/1/20"&amp;RIGHT(BH$1,2)),$U612&lt;=DATEVALUE("9/30/20"&amp;RIGHT(BI$1,2))),NETWORKDAYS($T612,$U612,Holidays!$J$3:$J$937),
IF(AND($T612&lt;DATEVALUE("10/1/20"&amp;RIGHT(BH$1,2)),$U612&lt;=DATEVALUE("9/30/20"&amp;RIGHT(BI$1,2))),NETWORKDAYS(DATEVALUE("10/1/20"&amp;RIGHT(BH$1,2)),$U612,Holidays!$J$3:$J$937),
IF($T612&lt;DATEVALUE("10/1/20"&amp;RIGHT(BH$1,2)),NETWORKDAYS(DATEVALUE("10/1/20"&amp;RIGHT(BH$1,2)),DATEVALUE("9/30/20"&amp;RIGHT(BI$1,2)),Holidays!$J$3:$J$937),
IF($T612&gt;=DATEVALUE("10/1/20"&amp;RIGHT(BH$1,2)),NETWORKDAYS($T612,DATEVALUE("9/30/20"&amp;RIGHT(BI$1,2)),Holidays!$J$3:$J$937),"")))),"")/(NETWORKDAYS($T612,$U612,Holidays!$J$3:$J$937)),0))</f>
        <v/>
      </c>
      <c r="BJ612" s="87" t="str">
        <f>IF($Q612="","",IFERROR(IF(OR(AND($T612&gt;=DATEVALUE("10/1/20"&amp;RIGHT(BI$1,2)),$T612&lt;=DATEVALUE("9/30/20"&amp;RIGHT(BJ$1,2))),AND($U612&gt;=DATEVALUE("10/1/20"&amp;RIGHT(BI$1,2)),$U612&lt;=DATEVALUE("9/30/20"&amp;RIGHT(BJ$1,2))),AND($T612&lt;=DATEVALUE("10/1/20"&amp;RIGHT(BI$1,2)),$U612&gt;=DATEVALUE("9/30/20"&amp;RIGHT(BJ$1,2)))),
IF(AND($T612&gt;=DATEVALUE("10/1/20"&amp;RIGHT(BI$1,2)),$U612&lt;=DATEVALUE("9/30/20"&amp;RIGHT(BJ$1,2))),NETWORKDAYS($T612,$U612,Holidays!$J$3:$J$937),
IF(AND($T612&lt;DATEVALUE("10/1/20"&amp;RIGHT(BI$1,2)),$U612&lt;=DATEVALUE("9/30/20"&amp;RIGHT(BJ$1,2))),NETWORKDAYS(DATEVALUE("10/1/20"&amp;RIGHT(BI$1,2)),$U612,Holidays!$J$3:$J$937),
IF($T612&lt;DATEVALUE("10/1/20"&amp;RIGHT(BI$1,2)),NETWORKDAYS(DATEVALUE("10/1/20"&amp;RIGHT(BI$1,2)),DATEVALUE("9/30/20"&amp;RIGHT(BJ$1,2)),Holidays!$J$3:$J$937),
IF($T612&gt;=DATEVALUE("10/1/20"&amp;RIGHT(BI$1,2)),NETWORKDAYS($T612,DATEVALUE("9/30/20"&amp;RIGHT(BJ$1,2)),Holidays!$J$3:$J$937),"")))),"")/(NETWORKDAYS($T612,$U612,Holidays!$J$3:$J$937)),0))</f>
        <v/>
      </c>
      <c r="BK612" s="87" t="str">
        <f>IF($Q612="","",IFERROR(IF(OR(AND($T612&gt;=DATEVALUE("10/1/20"&amp;RIGHT(BJ$1,2)),$T612&lt;=DATEVALUE("9/30/20"&amp;RIGHT(BK$1,2))),AND($U612&gt;=DATEVALUE("10/1/20"&amp;RIGHT(BJ$1,2)),$U612&lt;=DATEVALUE("9/30/20"&amp;RIGHT(BK$1,2))),AND($T612&lt;=DATEVALUE("10/1/20"&amp;RIGHT(BJ$1,2)),$U612&gt;=DATEVALUE("9/30/20"&amp;RIGHT(BK$1,2)))),
IF(AND($T612&gt;=DATEVALUE("10/1/20"&amp;RIGHT(BJ$1,2)),$U612&lt;=DATEVALUE("9/30/20"&amp;RIGHT(BK$1,2))),NETWORKDAYS($T612,$U612,Holidays!$J$3:$J$937),
IF(AND($T612&lt;DATEVALUE("10/1/20"&amp;RIGHT(BJ$1,2)),$U612&lt;=DATEVALUE("9/30/20"&amp;RIGHT(BK$1,2))),NETWORKDAYS(DATEVALUE("10/1/20"&amp;RIGHT(BJ$1,2)),$U612,Holidays!$J$3:$J$937),
IF($T612&lt;DATEVALUE("10/1/20"&amp;RIGHT(BJ$1,2)),NETWORKDAYS(DATEVALUE("10/1/20"&amp;RIGHT(BJ$1,2)),DATEVALUE("9/30/20"&amp;RIGHT(BK$1,2)),Holidays!$J$3:$J$937),
IF($T612&gt;=DATEVALUE("10/1/20"&amp;RIGHT(BJ$1,2)),NETWORKDAYS($T612,DATEVALUE("9/30/20"&amp;RIGHT(BK$1,2)),Holidays!$J$3:$J$937),"")))),"")/(NETWORKDAYS($T612,$U612,Holidays!$J$3:$J$937)),0))</f>
        <v/>
      </c>
      <c r="BL612" s="87" t="str">
        <f>IF($Q612="","",IFERROR(IF(OR(AND($T612&gt;=DATEVALUE("10/1/20"&amp;RIGHT(BK$1,2)),$T612&lt;=DATEVALUE("9/30/20"&amp;RIGHT(BL$1,2))),AND($U612&gt;=DATEVALUE("10/1/20"&amp;RIGHT(BK$1,2)),$U612&lt;=DATEVALUE("9/30/20"&amp;RIGHT(BL$1,2))),AND($T612&lt;=DATEVALUE("10/1/20"&amp;RIGHT(BK$1,2)),$U612&gt;=DATEVALUE("9/30/20"&amp;RIGHT(BL$1,2)))),
IF(AND($T612&gt;=DATEVALUE("10/1/20"&amp;RIGHT(BK$1,2)),$U612&lt;=DATEVALUE("9/30/20"&amp;RIGHT(BL$1,2))),NETWORKDAYS($T612,$U612,Holidays!$J$3:$J$937),
IF(AND($T612&lt;DATEVALUE("10/1/20"&amp;RIGHT(BK$1,2)),$U612&lt;=DATEVALUE("9/30/20"&amp;RIGHT(BL$1,2))),NETWORKDAYS(DATEVALUE("10/1/20"&amp;RIGHT(BK$1,2)),$U612,Holidays!$J$3:$J$937),
IF($T612&lt;DATEVALUE("10/1/20"&amp;RIGHT(BK$1,2)),NETWORKDAYS(DATEVALUE("10/1/20"&amp;RIGHT(BK$1,2)),DATEVALUE("9/30/20"&amp;RIGHT(BL$1,2)),Holidays!$J$3:$J$937),
IF($T612&gt;=DATEVALUE("10/1/20"&amp;RIGHT(BK$1,2)),NETWORKDAYS($T612,DATEVALUE("9/30/20"&amp;RIGHT(BL$1,2)),Holidays!$J$3:$J$937),"")))),"")/(NETWORKDAYS($T612,$U612,Holidays!$J$3:$J$937)),0))</f>
        <v/>
      </c>
      <c r="BM612" s="87" t="str">
        <f>IF($Q612="","",IFERROR(IF(OR(AND($T612&gt;=DATEVALUE("10/1/20"&amp;RIGHT(BL$1,2)),$T612&lt;=DATEVALUE("9/30/20"&amp;RIGHT(BM$1,2))),AND($U612&gt;=DATEVALUE("10/1/20"&amp;RIGHT(BL$1,2)),$U612&lt;=DATEVALUE("9/30/20"&amp;RIGHT(BM$1,2))),AND($T612&lt;=DATEVALUE("10/1/20"&amp;RIGHT(BL$1,2)),$U612&gt;=DATEVALUE("9/30/20"&amp;RIGHT(BM$1,2)))),
IF(AND($T612&gt;=DATEVALUE("10/1/20"&amp;RIGHT(BL$1,2)),$U612&lt;=DATEVALUE("9/30/20"&amp;RIGHT(BM$1,2))),NETWORKDAYS($T612,$U612,Holidays!$J$3:$J$937),
IF(AND($T612&lt;DATEVALUE("10/1/20"&amp;RIGHT(BL$1,2)),$U612&lt;=DATEVALUE("9/30/20"&amp;RIGHT(BM$1,2))),NETWORKDAYS(DATEVALUE("10/1/20"&amp;RIGHT(BL$1,2)),$U612,Holidays!$J$3:$J$937),
IF($T612&lt;DATEVALUE("10/1/20"&amp;RIGHT(BL$1,2)),NETWORKDAYS(DATEVALUE("10/1/20"&amp;RIGHT(BL$1,2)),DATEVALUE("9/30/20"&amp;RIGHT(BM$1,2)),Holidays!$J$3:$J$937),
IF($T612&gt;=DATEVALUE("10/1/20"&amp;RIGHT(BL$1,2)),NETWORKDAYS($T612,DATEVALUE("9/30/20"&amp;RIGHT(BM$1,2)),Holidays!$J$3:$J$937),"")))),"")/(NETWORKDAYS($T612,$U612,Holidays!$J$3:$J$937)),0))</f>
        <v/>
      </c>
      <c r="BN612" s="87" t="str">
        <f>IF($Q612="","",IFERROR(IF(OR(AND($T612&gt;=DATEVALUE("10/1/20"&amp;RIGHT(BM$1,2)),$T612&lt;=DATEVALUE("9/30/20"&amp;RIGHT(BN$1,2))),AND($U612&gt;=DATEVALUE("10/1/20"&amp;RIGHT(BM$1,2)),$U612&lt;=DATEVALUE("9/30/20"&amp;RIGHT(BN$1,2))),AND($T612&lt;=DATEVALUE("10/1/20"&amp;RIGHT(BM$1,2)),$U612&gt;=DATEVALUE("9/30/20"&amp;RIGHT(BN$1,2)))),
IF(AND($T612&gt;=DATEVALUE("10/1/20"&amp;RIGHT(BM$1,2)),$U612&lt;=DATEVALUE("9/30/20"&amp;RIGHT(BN$1,2))),NETWORKDAYS($T612,$U612,Holidays!$J$3:$J$937),
IF(AND($T612&lt;DATEVALUE("10/1/20"&amp;RIGHT(BM$1,2)),$U612&lt;=DATEVALUE("9/30/20"&amp;RIGHT(BN$1,2))),NETWORKDAYS(DATEVALUE("10/1/20"&amp;RIGHT(BM$1,2)),$U612,Holidays!$J$3:$J$937),
IF($T612&lt;DATEVALUE("10/1/20"&amp;RIGHT(BM$1,2)),NETWORKDAYS(DATEVALUE("10/1/20"&amp;RIGHT(BM$1,2)),DATEVALUE("9/30/20"&amp;RIGHT(BN$1,2)),Holidays!$J$3:$J$937),
IF($T612&gt;=DATEVALUE("10/1/20"&amp;RIGHT(BM$1,2)),NETWORKDAYS($T612,DATEVALUE("9/30/20"&amp;RIGHT(BN$1,2)),Holidays!$J$3:$J$937),"")))),"")/(NETWORKDAYS($T612,$U612,Holidays!$J$3:$J$937)),0))</f>
        <v/>
      </c>
      <c r="BO612" s="87" t="str">
        <f>IF($Q612="","",IFERROR(IF(OR(AND($T612&gt;=DATEVALUE("10/1/20"&amp;RIGHT(BN$1,2)),$T612&lt;=DATEVALUE("9/30/20"&amp;RIGHT(BO$1,2))),AND($U612&gt;=DATEVALUE("10/1/20"&amp;RIGHT(BN$1,2)),$U612&lt;=DATEVALUE("9/30/20"&amp;RIGHT(BO$1,2))),AND($T612&lt;=DATEVALUE("10/1/20"&amp;RIGHT(BN$1,2)),$U612&gt;=DATEVALUE("9/30/20"&amp;RIGHT(BO$1,2)))),
IF(AND($T612&gt;=DATEVALUE("10/1/20"&amp;RIGHT(BN$1,2)),$U612&lt;=DATEVALUE("9/30/20"&amp;RIGHT(BO$1,2))),NETWORKDAYS($T612,$U612,Holidays!$J$3:$J$937),
IF(AND($T612&lt;DATEVALUE("10/1/20"&amp;RIGHT(BN$1,2)),$U612&lt;=DATEVALUE("9/30/20"&amp;RIGHT(BO$1,2))),NETWORKDAYS(DATEVALUE("10/1/20"&amp;RIGHT(BN$1,2)),$U612,Holidays!$J$3:$J$937),
IF($T612&lt;DATEVALUE("10/1/20"&amp;RIGHT(BN$1,2)),NETWORKDAYS(DATEVALUE("10/1/20"&amp;RIGHT(BN$1,2)),DATEVALUE("9/30/20"&amp;RIGHT(BO$1,2)),Holidays!$J$3:$J$937),
IF($T612&gt;=DATEVALUE("10/1/20"&amp;RIGHT(BN$1,2)),NETWORKDAYS($T612,DATEVALUE("9/30/20"&amp;RIGHT(BO$1,2)),Holidays!$J$3:$J$937),"")))),"")/(NETWORKDAYS($T612,$U612,Holidays!$J$3:$J$937)),0))</f>
        <v/>
      </c>
      <c r="BP612" s="87" t="str">
        <f>IF($Q612="","",IFERROR(IF(OR(AND($T612&gt;=DATEVALUE("10/1/20"&amp;RIGHT(BO$1,2)),$T612&lt;=DATEVALUE("9/30/20"&amp;RIGHT(BP$1,2))),AND($U612&gt;=DATEVALUE("10/1/20"&amp;RIGHT(BO$1,2)),$U612&lt;=DATEVALUE("9/30/20"&amp;RIGHT(BP$1,2))),AND($T612&lt;=DATEVALUE("10/1/20"&amp;RIGHT(BO$1,2)),$U612&gt;=DATEVALUE("9/30/20"&amp;RIGHT(BP$1,2)))),
IF(AND($T612&gt;=DATEVALUE("10/1/20"&amp;RIGHT(BO$1,2)),$U612&lt;=DATEVALUE("9/30/20"&amp;RIGHT(BP$1,2))),NETWORKDAYS($T612,$U612,Holidays!$J$3:$J$937),
IF(AND($T612&lt;DATEVALUE("10/1/20"&amp;RIGHT(BO$1,2)),$U612&lt;=DATEVALUE("9/30/20"&amp;RIGHT(BP$1,2))),NETWORKDAYS(DATEVALUE("10/1/20"&amp;RIGHT(BO$1,2)),$U612,Holidays!$J$3:$J$937),
IF($T612&lt;DATEVALUE("10/1/20"&amp;RIGHT(BO$1,2)),NETWORKDAYS(DATEVALUE("10/1/20"&amp;RIGHT(BO$1,2)),DATEVALUE("9/30/20"&amp;RIGHT(BP$1,2)),Holidays!$J$3:$J$937),
IF($T612&gt;=DATEVALUE("10/1/20"&amp;RIGHT(BO$1,2)),NETWORKDAYS($T612,DATEVALUE("9/30/20"&amp;RIGHT(BP$1,2)),Holidays!$J$3:$J$937),"")))),"")/(NETWORKDAYS($T612,$U612,Holidays!$J$3:$J$937)),0))</f>
        <v/>
      </c>
      <c r="BQ612" s="87" t="str">
        <f>IF($Q612="","",IFERROR(IF(OR(AND($T612&gt;=DATEVALUE("10/1/20"&amp;RIGHT(BP$1,2)),$T612&lt;=DATEVALUE("9/30/20"&amp;RIGHT(BQ$1,2))),AND($U612&gt;=DATEVALUE("10/1/20"&amp;RIGHT(BP$1,2)),$U612&lt;=DATEVALUE("9/30/20"&amp;RIGHT(BQ$1,2))),AND($T612&lt;=DATEVALUE("10/1/20"&amp;RIGHT(BP$1,2)),$U612&gt;=DATEVALUE("9/30/20"&amp;RIGHT(BQ$1,2)))),
IF(AND($T612&gt;=DATEVALUE("10/1/20"&amp;RIGHT(BP$1,2)),$U612&lt;=DATEVALUE("9/30/20"&amp;RIGHT(BQ$1,2))),NETWORKDAYS($T612,$U612,Holidays!$J$3:$J$937),
IF(AND($T612&lt;DATEVALUE("10/1/20"&amp;RIGHT(BP$1,2)),$U612&lt;=DATEVALUE("9/30/20"&amp;RIGHT(BQ$1,2))),NETWORKDAYS(DATEVALUE("10/1/20"&amp;RIGHT(BP$1,2)),$U612,Holidays!$J$3:$J$937),
IF($T612&lt;DATEVALUE("10/1/20"&amp;RIGHT(BP$1,2)),NETWORKDAYS(DATEVALUE("10/1/20"&amp;RIGHT(BP$1,2)),DATEVALUE("9/30/20"&amp;RIGHT(BQ$1,2)),Holidays!$J$3:$J$937),
IF($T612&gt;=DATEVALUE("10/1/20"&amp;RIGHT(BP$1,2)),NETWORKDAYS($T612,DATEVALUE("9/30/20"&amp;RIGHT(BQ$1,2)),Holidays!$J$3:$J$937),"")))),"")/(NETWORKDAYS($T612,$U612,Holidays!$J$3:$J$937)),0))</f>
        <v/>
      </c>
      <c r="BR612" s="87" t="str">
        <f>IF($Q612="","",IFERROR(IF(OR(AND($T612&gt;=DATEVALUE("10/1/20"&amp;RIGHT(BQ$1,2)),$T612&lt;=DATEVALUE("9/30/20"&amp;RIGHT(BR$1,2))),AND($U612&gt;=DATEVALUE("10/1/20"&amp;RIGHT(BQ$1,2)),$U612&lt;=DATEVALUE("9/30/20"&amp;RIGHT(BR$1,2))),AND($T612&lt;=DATEVALUE("10/1/20"&amp;RIGHT(BQ$1,2)),$U612&gt;=DATEVALUE("9/30/20"&amp;RIGHT(BR$1,2)))),
IF(AND($T612&gt;=DATEVALUE("10/1/20"&amp;RIGHT(BQ$1,2)),$U612&lt;=DATEVALUE("9/30/20"&amp;RIGHT(BR$1,2))),NETWORKDAYS($T612,$U612,Holidays!$J$3:$J$937),
IF(AND($T612&lt;DATEVALUE("10/1/20"&amp;RIGHT(BQ$1,2)),$U612&lt;=DATEVALUE("9/30/20"&amp;RIGHT(BR$1,2))),NETWORKDAYS(DATEVALUE("10/1/20"&amp;RIGHT(BQ$1,2)),$U612,Holidays!$J$3:$J$937),
IF($T612&lt;DATEVALUE("10/1/20"&amp;RIGHT(BQ$1,2)),NETWORKDAYS(DATEVALUE("10/1/20"&amp;RIGHT(BQ$1,2)),DATEVALUE("9/30/20"&amp;RIGHT(BR$1,2)),Holidays!$J$3:$J$937),
IF($T612&gt;=DATEVALUE("10/1/20"&amp;RIGHT(BQ$1,2)),NETWORKDAYS($T612,DATEVALUE("9/30/20"&amp;RIGHT(BR$1,2)),Holidays!$J$3:$J$937),"")))),"")/(NETWORKDAYS($T612,$U612,Holidays!$J$3:$J$937)),0))</f>
        <v/>
      </c>
      <c r="BS612" s="87" t="str">
        <f>IF($Q612="","",IFERROR(IF(OR(AND($T612&gt;=DATEVALUE("10/1/20"&amp;RIGHT(BR$1,2)),$T612&lt;=DATEVALUE("9/30/20"&amp;RIGHT(BS$1,2))),AND($U612&gt;=DATEVALUE("10/1/20"&amp;RIGHT(BR$1,2)),$U612&lt;=DATEVALUE("9/30/20"&amp;RIGHT(BS$1,2))),AND($T612&lt;=DATEVALUE("10/1/20"&amp;RIGHT(BR$1,2)),$U612&gt;=DATEVALUE("9/30/20"&amp;RIGHT(BS$1,2)))),
IF(AND($T612&gt;=DATEVALUE("10/1/20"&amp;RIGHT(BR$1,2)),$U612&lt;=DATEVALUE("9/30/20"&amp;RIGHT(BS$1,2))),NETWORKDAYS($T612,$U612,Holidays!$J$3:$J$937),
IF(AND($T612&lt;DATEVALUE("10/1/20"&amp;RIGHT(BR$1,2)),$U612&lt;=DATEVALUE("9/30/20"&amp;RIGHT(BS$1,2))),NETWORKDAYS(DATEVALUE("10/1/20"&amp;RIGHT(BR$1,2)),$U612,Holidays!$J$3:$J$937),
IF($T612&lt;DATEVALUE("10/1/20"&amp;RIGHT(BR$1,2)),NETWORKDAYS(DATEVALUE("10/1/20"&amp;RIGHT(BR$1,2)),DATEVALUE("9/30/20"&amp;RIGHT(BS$1,2)),Holidays!$J$3:$J$937),
IF($T612&gt;=DATEVALUE("10/1/20"&amp;RIGHT(BR$1,2)),NETWORKDAYS($T612,DATEVALUE("9/30/20"&amp;RIGHT(BS$1,2)),Holidays!$J$3:$J$937),"")))),"")/(NETWORKDAYS($T612,$U612,Holidays!$J$3:$J$937)),0))</f>
        <v/>
      </c>
      <c r="BT612" s="87" t="str">
        <f>IF($Q612="","",IFERROR(IF(OR(AND($T612&gt;=DATEVALUE("10/1/20"&amp;RIGHT(BS$1,2)),$T612&lt;=DATEVALUE("9/30/20"&amp;RIGHT(BT$1,2))),AND($U612&gt;=DATEVALUE("10/1/20"&amp;RIGHT(BS$1,2)),$U612&lt;=DATEVALUE("9/30/20"&amp;RIGHT(BT$1,2))),AND($T612&lt;=DATEVALUE("10/1/20"&amp;RIGHT(BS$1,2)),$U612&gt;=DATEVALUE("9/30/20"&amp;RIGHT(BT$1,2)))),
IF(AND($T612&gt;=DATEVALUE("10/1/20"&amp;RIGHT(BS$1,2)),$U612&lt;=DATEVALUE("9/30/20"&amp;RIGHT(BT$1,2))),NETWORKDAYS($T612,$U612,Holidays!$J$3:$J$937),
IF(AND($T612&lt;DATEVALUE("10/1/20"&amp;RIGHT(BS$1,2)),$U612&lt;=DATEVALUE("9/30/20"&amp;RIGHT(BT$1,2))),NETWORKDAYS(DATEVALUE("10/1/20"&amp;RIGHT(BS$1,2)),$U612,Holidays!$J$3:$J$937),
IF($T612&lt;DATEVALUE("10/1/20"&amp;RIGHT(BS$1,2)),NETWORKDAYS(DATEVALUE("10/1/20"&amp;RIGHT(BS$1,2)),DATEVALUE("9/30/20"&amp;RIGHT(BT$1,2)),Holidays!$J$3:$J$937),
IF($T612&gt;=DATEVALUE("10/1/20"&amp;RIGHT(BS$1,2)),NETWORKDAYS($T612,DATEVALUE("9/30/20"&amp;RIGHT(BT$1,2)),Holidays!$J$3:$J$937),"")))),"")/(NETWORKDAYS($T612,$U612,Holidays!$J$3:$J$937)),0))</f>
        <v/>
      </c>
      <c r="BU612" s="87" t="str">
        <f>IF($Q612="","",IFERROR(IF(OR(AND($T612&gt;=DATEVALUE("10/1/20"&amp;RIGHT(BT$1,2)),$T612&lt;=DATEVALUE("9/30/20"&amp;RIGHT(BU$1,2))),AND($U612&gt;=DATEVALUE("10/1/20"&amp;RIGHT(BT$1,2)),$U612&lt;=DATEVALUE("9/30/20"&amp;RIGHT(BU$1,2))),AND($T612&lt;=DATEVALUE("10/1/20"&amp;RIGHT(BT$1,2)),$U612&gt;=DATEVALUE("9/30/20"&amp;RIGHT(BU$1,2)))),
IF(AND($T612&gt;=DATEVALUE("10/1/20"&amp;RIGHT(BT$1,2)),$U612&lt;=DATEVALUE("9/30/20"&amp;RIGHT(BU$1,2))),NETWORKDAYS($T612,$U612,Holidays!$J$3:$J$937),
IF(AND($T612&lt;DATEVALUE("10/1/20"&amp;RIGHT(BT$1,2)),$U612&lt;=DATEVALUE("9/30/20"&amp;RIGHT(BU$1,2))),NETWORKDAYS(DATEVALUE("10/1/20"&amp;RIGHT(BT$1,2)),$U612,Holidays!$J$3:$J$937),
IF($T612&lt;DATEVALUE("10/1/20"&amp;RIGHT(BT$1,2)),NETWORKDAYS(DATEVALUE("10/1/20"&amp;RIGHT(BT$1,2)),DATEVALUE("9/30/20"&amp;RIGHT(BU$1,2)),Holidays!$J$3:$J$937),
IF($T612&gt;=DATEVALUE("10/1/20"&amp;RIGHT(BT$1,2)),NETWORKDAYS($T612,DATEVALUE("9/30/20"&amp;RIGHT(BU$1,2)),Holidays!$J$3:$J$937),"")))),"")/(NETWORKDAYS($T612,$U612,Holidays!$J$3:$J$937)),0))</f>
        <v/>
      </c>
      <c r="BV612" s="87" t="str">
        <f>IF($Q612="","",IFERROR(IF(OR(AND($T612&gt;=DATEVALUE("10/1/20"&amp;RIGHT(BU$1,2)),$T612&lt;=DATEVALUE("9/30/20"&amp;RIGHT(BV$1,2))),AND($U612&gt;=DATEVALUE("10/1/20"&amp;RIGHT(BU$1,2)),$U612&lt;=DATEVALUE("9/30/20"&amp;RIGHT(BV$1,2))),AND($T612&lt;=DATEVALUE("10/1/20"&amp;RIGHT(BU$1,2)),$U612&gt;=DATEVALUE("9/30/20"&amp;RIGHT(BV$1,2)))),
IF(AND($T612&gt;=DATEVALUE("10/1/20"&amp;RIGHT(BU$1,2)),$U612&lt;=DATEVALUE("9/30/20"&amp;RIGHT(BV$1,2))),NETWORKDAYS($T612,$U612,Holidays!$J$3:$J$937),
IF(AND($T612&lt;DATEVALUE("10/1/20"&amp;RIGHT(BU$1,2)),$U612&lt;=DATEVALUE("9/30/20"&amp;RIGHT(BV$1,2))),NETWORKDAYS(DATEVALUE("10/1/20"&amp;RIGHT(BU$1,2)),$U612,Holidays!$J$3:$J$937),
IF($T612&lt;DATEVALUE("10/1/20"&amp;RIGHT(BU$1,2)),NETWORKDAYS(DATEVALUE("10/1/20"&amp;RIGHT(BU$1,2)),DATEVALUE("9/30/20"&amp;RIGHT(BV$1,2)),Holidays!$J$3:$J$937),
IF($T612&gt;=DATEVALUE("10/1/20"&amp;RIGHT(BU$1,2)),NETWORKDAYS($T612,DATEVALUE("9/30/20"&amp;RIGHT(BV$1,2)),Holidays!$J$3:$J$937),"")))),"")/(NETWORKDAYS($T612,$U612,Holidays!$J$3:$J$937)),0))</f>
        <v/>
      </c>
      <c r="BW612" s="87" t="str">
        <f>IF($Q612="","",IFERROR(IF(OR(AND($T612&gt;=DATEVALUE("10/1/20"&amp;RIGHT(BV$1,2)),$T612&lt;=DATEVALUE("9/30/20"&amp;RIGHT(BW$1,2))),AND($U612&gt;=DATEVALUE("10/1/20"&amp;RIGHT(BV$1,2)),$U612&lt;=DATEVALUE("9/30/20"&amp;RIGHT(BW$1,2))),AND($T612&lt;=DATEVALUE("10/1/20"&amp;RIGHT(BV$1,2)),$U612&gt;=DATEVALUE("9/30/20"&amp;RIGHT(BW$1,2)))),
IF(AND($T612&gt;=DATEVALUE("10/1/20"&amp;RIGHT(BV$1,2)),$U612&lt;=DATEVALUE("9/30/20"&amp;RIGHT(BW$1,2))),NETWORKDAYS($T612,$U612,Holidays!$J$3:$J$937),
IF(AND($T612&lt;DATEVALUE("10/1/20"&amp;RIGHT(BV$1,2)),$U612&lt;=DATEVALUE("9/30/20"&amp;RIGHT(BW$1,2))),NETWORKDAYS(DATEVALUE("10/1/20"&amp;RIGHT(BV$1,2)),$U612,Holidays!$J$3:$J$937),
IF($T612&lt;DATEVALUE("10/1/20"&amp;RIGHT(BV$1,2)),NETWORKDAYS(DATEVALUE("10/1/20"&amp;RIGHT(BV$1,2)),DATEVALUE("9/30/20"&amp;RIGHT(BW$1,2)),Holidays!$J$3:$J$937),
IF($T612&gt;=DATEVALUE("10/1/20"&amp;RIGHT(BV$1,2)),NETWORKDAYS($T612,DATEVALUE("9/30/20"&amp;RIGHT(BW$1,2)),Holidays!$J$3:$J$937),"")))),"")/(NETWORKDAYS($T612,$U612,Holidays!$J$3:$J$937)),0))</f>
        <v/>
      </c>
      <c r="BX612" s="87" t="str">
        <f>IF($Q612="","",IFERROR(IF(OR(AND($T612&gt;=DATEVALUE("10/1/20"&amp;RIGHT(BW$1,2)),$T612&lt;=DATEVALUE("9/30/20"&amp;RIGHT(BX$1,2))),AND($U612&gt;=DATEVALUE("10/1/20"&amp;RIGHT(BW$1,2)),$U612&lt;=DATEVALUE("9/30/20"&amp;RIGHT(BX$1,2))),AND($T612&lt;=DATEVALUE("10/1/20"&amp;RIGHT(BW$1,2)),$U612&gt;=DATEVALUE("9/30/20"&amp;RIGHT(BX$1,2)))),
IF(AND($T612&gt;=DATEVALUE("10/1/20"&amp;RIGHT(BW$1,2)),$U612&lt;=DATEVALUE("9/30/20"&amp;RIGHT(BX$1,2))),NETWORKDAYS($T612,$U612,Holidays!$J$3:$J$937),
IF(AND($T612&lt;DATEVALUE("10/1/20"&amp;RIGHT(BW$1,2)),$U612&lt;=DATEVALUE("9/30/20"&amp;RIGHT(BX$1,2))),NETWORKDAYS(DATEVALUE("10/1/20"&amp;RIGHT(BW$1,2)),$U612,Holidays!$J$3:$J$937),
IF($T612&lt;DATEVALUE("10/1/20"&amp;RIGHT(BW$1,2)),NETWORKDAYS(DATEVALUE("10/1/20"&amp;RIGHT(BW$1,2)),DATEVALUE("9/30/20"&amp;RIGHT(BX$1,2)),Holidays!$J$3:$J$937),
IF($T612&gt;=DATEVALUE("10/1/20"&amp;RIGHT(BW$1,2)),NETWORKDAYS($T612,DATEVALUE("9/30/20"&amp;RIGHT(BX$1,2)),Holidays!$J$3:$J$937),"")))),"")/(NETWORKDAYS($T612,$U612,Holidays!$J$3:$J$937)),0))</f>
        <v/>
      </c>
      <c r="BY612" s="87" t="str">
        <f>IF($Q612="","",IFERROR(IF(OR(AND($T612&gt;=DATEVALUE("10/1/20"&amp;RIGHT(BX$1,2)),$T612&lt;=DATEVALUE("9/30/20"&amp;RIGHT(BY$1,2))),AND($U612&gt;=DATEVALUE("10/1/20"&amp;RIGHT(BX$1,2)),$U612&lt;=DATEVALUE("9/30/20"&amp;RIGHT(BY$1,2))),AND($T612&lt;=DATEVALUE("10/1/20"&amp;RIGHT(BX$1,2)),$U612&gt;=DATEVALUE("9/30/20"&amp;RIGHT(BY$1,2)))),
IF(AND($T612&gt;=DATEVALUE("10/1/20"&amp;RIGHT(BX$1,2)),$U612&lt;=DATEVALUE("9/30/20"&amp;RIGHT(BY$1,2))),NETWORKDAYS($T612,$U612,Holidays!$J$3:$J$937),
IF(AND($T612&lt;DATEVALUE("10/1/20"&amp;RIGHT(BX$1,2)),$U612&lt;=DATEVALUE("9/30/20"&amp;RIGHT(BY$1,2))),NETWORKDAYS(DATEVALUE("10/1/20"&amp;RIGHT(BX$1,2)),$U612,Holidays!$J$3:$J$937),
IF($T612&lt;DATEVALUE("10/1/20"&amp;RIGHT(BX$1,2)),NETWORKDAYS(DATEVALUE("10/1/20"&amp;RIGHT(BX$1,2)),DATEVALUE("9/30/20"&amp;RIGHT(BY$1,2)),Holidays!$J$3:$J$937),
IF($T612&gt;=DATEVALUE("10/1/20"&amp;RIGHT(BX$1,2)),NETWORKDAYS($T612,DATEVALUE("9/30/20"&amp;RIGHT(BY$1,2)),Holidays!$J$3:$J$937),"")))),"")/(NETWORKDAYS($T612,$U612,Holidays!$J$3:$J$937)),0))</f>
        <v/>
      </c>
      <c r="BZ612" s="87" t="str">
        <f>IF($Q612="","",IFERROR(IF(OR(AND($T612&gt;=DATEVALUE("10/1/20"&amp;RIGHT(BY$1,2)),$T612&lt;=DATEVALUE("9/30/20"&amp;RIGHT(BZ$1,2))),AND($U612&gt;=DATEVALUE("10/1/20"&amp;RIGHT(BY$1,2)),$U612&lt;=DATEVALUE("9/30/20"&amp;RIGHT(BZ$1,2))),AND($T612&lt;=DATEVALUE("10/1/20"&amp;RIGHT(BY$1,2)),$U612&gt;=DATEVALUE("9/30/20"&amp;RIGHT(BZ$1,2)))),
IF(AND($T612&gt;=DATEVALUE("10/1/20"&amp;RIGHT(BY$1,2)),$U612&lt;=DATEVALUE("9/30/20"&amp;RIGHT(BZ$1,2))),NETWORKDAYS($T612,$U612,Holidays!$J$3:$J$937),
IF(AND($T612&lt;DATEVALUE("10/1/20"&amp;RIGHT(BY$1,2)),$U612&lt;=DATEVALUE("9/30/20"&amp;RIGHT(BZ$1,2))),NETWORKDAYS(DATEVALUE("10/1/20"&amp;RIGHT(BY$1,2)),$U612,Holidays!$J$3:$J$937),
IF($T612&lt;DATEVALUE("10/1/20"&amp;RIGHT(BY$1,2)),NETWORKDAYS(DATEVALUE("10/1/20"&amp;RIGHT(BY$1,2)),DATEVALUE("9/30/20"&amp;RIGHT(BZ$1,2)),Holidays!$J$3:$J$937),
IF($T612&gt;=DATEVALUE("10/1/20"&amp;RIGHT(BY$1,2)),NETWORKDAYS($T612,DATEVALUE("9/30/20"&amp;RIGHT(BZ$1,2)),Holidays!$J$3:$J$937),"")))),"")/(NETWORKDAYS($T612,$U612,Holidays!$J$3:$J$937)),0))</f>
        <v/>
      </c>
      <c r="CA612" s="87" t="str">
        <f>IF($Q612="","",IFERROR(IF(OR(AND($T612&gt;=DATEVALUE("10/1/20"&amp;RIGHT(BZ$1,2)),$T612&lt;=DATEVALUE("9/30/20"&amp;RIGHT(CA$1,2))),AND($U612&gt;=DATEVALUE("10/1/20"&amp;RIGHT(BZ$1,2)),$U612&lt;=DATEVALUE("9/30/20"&amp;RIGHT(CA$1,2))),AND($T612&lt;=DATEVALUE("10/1/20"&amp;RIGHT(BZ$1,2)),$U612&gt;=DATEVALUE("9/30/20"&amp;RIGHT(CA$1,2)))),
IF(AND($T612&gt;=DATEVALUE("10/1/20"&amp;RIGHT(BZ$1,2)),$U612&lt;=DATEVALUE("9/30/20"&amp;RIGHT(CA$1,2))),NETWORKDAYS($T612,$U612,Holidays!$J$3:$J$937),
IF(AND($T612&lt;DATEVALUE("10/1/20"&amp;RIGHT(BZ$1,2)),$U612&lt;=DATEVALUE("9/30/20"&amp;RIGHT(CA$1,2))),NETWORKDAYS(DATEVALUE("10/1/20"&amp;RIGHT(BZ$1,2)),$U612,Holidays!$J$3:$J$937),
IF($T612&lt;DATEVALUE("10/1/20"&amp;RIGHT(BZ$1,2)),NETWORKDAYS(DATEVALUE("10/1/20"&amp;RIGHT(BZ$1,2)),DATEVALUE("9/30/20"&amp;RIGHT(CA$1,2)),Holidays!$J$3:$J$937),
IF($T612&gt;=DATEVALUE("10/1/20"&amp;RIGHT(BZ$1,2)),NETWORKDAYS($T612,DATEVALUE("9/30/20"&amp;RIGHT(CA$1,2)),Holidays!$J$3:$J$937),"")))),"")/(NETWORKDAYS($T612,$U612,Holidays!$J$3:$J$937)),0))</f>
        <v/>
      </c>
      <c r="CB612" s="87" t="str">
        <f>IF($Q612="","",IFERROR(IF(OR(AND($T612&gt;=DATEVALUE("10/1/20"&amp;RIGHT(CA$1,2)),$T612&lt;=DATEVALUE("9/30/20"&amp;RIGHT(CB$1,2))),AND($U612&gt;=DATEVALUE("10/1/20"&amp;RIGHT(CA$1,2)),$U612&lt;=DATEVALUE("9/30/20"&amp;RIGHT(CB$1,2))),AND($T612&lt;=DATEVALUE("10/1/20"&amp;RIGHT(CA$1,2)),$U612&gt;=DATEVALUE("9/30/20"&amp;RIGHT(CB$1,2)))),
IF(AND($T612&gt;=DATEVALUE("10/1/20"&amp;RIGHT(CA$1,2)),$U612&lt;=DATEVALUE("9/30/20"&amp;RIGHT(CB$1,2))),NETWORKDAYS($T612,$U612,Holidays!$J$3:$J$937),
IF(AND($T612&lt;DATEVALUE("10/1/20"&amp;RIGHT(CA$1,2)),$U612&lt;=DATEVALUE("9/30/20"&amp;RIGHT(CB$1,2))),NETWORKDAYS(DATEVALUE("10/1/20"&amp;RIGHT(CA$1,2)),$U612,Holidays!$J$3:$J$937),
IF($T612&lt;DATEVALUE("10/1/20"&amp;RIGHT(CA$1,2)),NETWORKDAYS(DATEVALUE("10/1/20"&amp;RIGHT(CA$1,2)),DATEVALUE("9/30/20"&amp;RIGHT(CB$1,2)),Holidays!$J$3:$J$937),
IF($T612&gt;=DATEVALUE("10/1/20"&amp;RIGHT(CA$1,2)),NETWORKDAYS($T612,DATEVALUE("9/30/20"&amp;RIGHT(CB$1,2)),Holidays!$J$3:$J$937),"")))),"")/(NETWORKDAYS($T612,$U612,Holidays!$J$3:$J$937)),0))</f>
        <v/>
      </c>
    </row>
    <row r="613" spans="1:80">
      <c r="A613" s="97"/>
      <c r="B613" s="98" t="str">
        <f ca="1">IF(NOT($A613=""),OFFSET('WBS Reference &amp; User Procedure'!$A$1,MATCH($A613,'WBS Reference &amp; User Procedure'!$A:$A,0)-1,1),"")</f>
        <v/>
      </c>
      <c r="D613" s="97"/>
      <c r="I613" s="78"/>
      <c r="T613" s="104" t="str">
        <f>IF(NOT(Q613=""),IF(NOT($S613=""),$S613,#REF!),"")</f>
        <v/>
      </c>
      <c r="U613" s="104" t="str">
        <f>IF(NOT(Q613=""),WORKDAY(T613,Q613,Holidays!$J$3:$J$937),"")</f>
        <v/>
      </c>
      <c r="V613" s="104"/>
      <c r="W613" s="104"/>
      <c r="X613" s="101" t="str">
        <f t="shared" si="123"/>
        <v/>
      </c>
      <c r="AL613" s="87" t="str">
        <f t="shared" ca="1" si="134"/>
        <v/>
      </c>
      <c r="AN613" s="87" t="str">
        <f t="shared" ca="1" si="135"/>
        <v/>
      </c>
      <c r="AO613" s="87" t="str">
        <f t="shared" ca="1" si="135"/>
        <v/>
      </c>
      <c r="AP613" s="87" t="str">
        <f t="shared" ca="1" si="135"/>
        <v/>
      </c>
      <c r="AQ613" s="87" t="str">
        <f t="shared" ca="1" si="135"/>
        <v/>
      </c>
      <c r="AR613" s="87" t="str">
        <f t="shared" ca="1" si="135"/>
        <v/>
      </c>
      <c r="AS613" s="87" t="str">
        <f t="shared" ca="1" si="135"/>
        <v/>
      </c>
      <c r="AT613" s="87" t="str">
        <f t="shared" ca="1" si="135"/>
        <v/>
      </c>
      <c r="AU613" s="87" t="str">
        <f t="shared" ca="1" si="135"/>
        <v/>
      </c>
      <c r="AV613" s="87" t="str">
        <f t="shared" ca="1" si="135"/>
        <v/>
      </c>
      <c r="AW613" s="87" t="str">
        <f t="shared" ca="1" si="135"/>
        <v/>
      </c>
      <c r="AX613" s="87" t="str">
        <f t="shared" ca="1" si="136"/>
        <v/>
      </c>
      <c r="AY613" s="87" t="str">
        <f t="shared" ca="1" si="136"/>
        <v/>
      </c>
      <c r="AZ613" s="87" t="str">
        <f t="shared" ca="1" si="136"/>
        <v/>
      </c>
      <c r="BA613" s="87" t="str">
        <f t="shared" ca="1" si="136"/>
        <v/>
      </c>
      <c r="BB613" s="87" t="str">
        <f t="shared" ca="1" si="136"/>
        <v/>
      </c>
      <c r="BC613" s="87" t="str">
        <f t="shared" ca="1" si="136"/>
        <v/>
      </c>
      <c r="BD613" s="87" t="str">
        <f t="shared" ca="1" si="136"/>
        <v/>
      </c>
      <c r="BE613" s="87" t="str">
        <f t="shared" ca="1" si="136"/>
        <v/>
      </c>
      <c r="BF613" s="87" t="str">
        <f t="shared" ca="1" si="136"/>
        <v/>
      </c>
      <c r="BG613" s="87" t="str">
        <f t="shared" ca="1" si="136"/>
        <v/>
      </c>
      <c r="BI613" s="87" t="str">
        <f>IF($Q613="","",IFERROR(IF(OR(AND($T613&gt;=DATEVALUE("10/1/20"&amp;RIGHT(BH$1,2)),$T613&lt;=DATEVALUE("9/30/20"&amp;RIGHT(BI$1,2))),AND($U613&gt;=DATEVALUE("10/1/20"&amp;RIGHT(BH$1,2)),$U613&lt;=DATEVALUE("9/30/20"&amp;RIGHT(BI$1,2))),AND($T613&lt;=DATEVALUE("10/1/20"&amp;RIGHT(BH$1,2)),$U613&gt;=DATEVALUE("9/30/20"&amp;RIGHT(BI$1,2)))),
IF(AND($T613&gt;=DATEVALUE("10/1/20"&amp;RIGHT(BH$1,2)),$U613&lt;=DATEVALUE("9/30/20"&amp;RIGHT(BI$1,2))),NETWORKDAYS($T613,$U613,Holidays!$J$3:$J$937),
IF(AND($T613&lt;DATEVALUE("10/1/20"&amp;RIGHT(BH$1,2)),$U613&lt;=DATEVALUE("9/30/20"&amp;RIGHT(BI$1,2))),NETWORKDAYS(DATEVALUE("10/1/20"&amp;RIGHT(BH$1,2)),$U613,Holidays!$J$3:$J$937),
IF($T613&lt;DATEVALUE("10/1/20"&amp;RIGHT(BH$1,2)),NETWORKDAYS(DATEVALUE("10/1/20"&amp;RIGHT(BH$1,2)),DATEVALUE("9/30/20"&amp;RIGHT(BI$1,2)),Holidays!$J$3:$J$937),
IF($T613&gt;=DATEVALUE("10/1/20"&amp;RIGHT(BH$1,2)),NETWORKDAYS($T613,DATEVALUE("9/30/20"&amp;RIGHT(BI$1,2)),Holidays!$J$3:$J$937),"")))),"")/(NETWORKDAYS($T613,$U613,Holidays!$J$3:$J$937)),0))</f>
        <v/>
      </c>
      <c r="BJ613" s="87" t="str">
        <f>IF($Q613="","",IFERROR(IF(OR(AND($T613&gt;=DATEVALUE("10/1/20"&amp;RIGHT(BI$1,2)),$T613&lt;=DATEVALUE("9/30/20"&amp;RIGHT(BJ$1,2))),AND($U613&gt;=DATEVALUE("10/1/20"&amp;RIGHT(BI$1,2)),$U613&lt;=DATEVALUE("9/30/20"&amp;RIGHT(BJ$1,2))),AND($T613&lt;=DATEVALUE("10/1/20"&amp;RIGHT(BI$1,2)),$U613&gt;=DATEVALUE("9/30/20"&amp;RIGHT(BJ$1,2)))),
IF(AND($T613&gt;=DATEVALUE("10/1/20"&amp;RIGHT(BI$1,2)),$U613&lt;=DATEVALUE("9/30/20"&amp;RIGHT(BJ$1,2))),NETWORKDAYS($T613,$U613,Holidays!$J$3:$J$937),
IF(AND($T613&lt;DATEVALUE("10/1/20"&amp;RIGHT(BI$1,2)),$U613&lt;=DATEVALUE("9/30/20"&amp;RIGHT(BJ$1,2))),NETWORKDAYS(DATEVALUE("10/1/20"&amp;RIGHT(BI$1,2)),$U613,Holidays!$J$3:$J$937),
IF($T613&lt;DATEVALUE("10/1/20"&amp;RIGHT(BI$1,2)),NETWORKDAYS(DATEVALUE("10/1/20"&amp;RIGHT(BI$1,2)),DATEVALUE("9/30/20"&amp;RIGHT(BJ$1,2)),Holidays!$J$3:$J$937),
IF($T613&gt;=DATEVALUE("10/1/20"&amp;RIGHT(BI$1,2)),NETWORKDAYS($T613,DATEVALUE("9/30/20"&amp;RIGHT(BJ$1,2)),Holidays!$J$3:$J$937),"")))),"")/(NETWORKDAYS($T613,$U613,Holidays!$J$3:$J$937)),0))</f>
        <v/>
      </c>
      <c r="BK613" s="87" t="str">
        <f>IF($Q613="","",IFERROR(IF(OR(AND($T613&gt;=DATEVALUE("10/1/20"&amp;RIGHT(BJ$1,2)),$T613&lt;=DATEVALUE("9/30/20"&amp;RIGHT(BK$1,2))),AND($U613&gt;=DATEVALUE("10/1/20"&amp;RIGHT(BJ$1,2)),$U613&lt;=DATEVALUE("9/30/20"&amp;RIGHT(BK$1,2))),AND($T613&lt;=DATEVALUE("10/1/20"&amp;RIGHT(BJ$1,2)),$U613&gt;=DATEVALUE("9/30/20"&amp;RIGHT(BK$1,2)))),
IF(AND($T613&gt;=DATEVALUE("10/1/20"&amp;RIGHT(BJ$1,2)),$U613&lt;=DATEVALUE("9/30/20"&amp;RIGHT(BK$1,2))),NETWORKDAYS($T613,$U613,Holidays!$J$3:$J$937),
IF(AND($T613&lt;DATEVALUE("10/1/20"&amp;RIGHT(BJ$1,2)),$U613&lt;=DATEVALUE("9/30/20"&amp;RIGHT(BK$1,2))),NETWORKDAYS(DATEVALUE("10/1/20"&amp;RIGHT(BJ$1,2)),$U613,Holidays!$J$3:$J$937),
IF($T613&lt;DATEVALUE("10/1/20"&amp;RIGHT(BJ$1,2)),NETWORKDAYS(DATEVALUE("10/1/20"&amp;RIGHT(BJ$1,2)),DATEVALUE("9/30/20"&amp;RIGHT(BK$1,2)),Holidays!$J$3:$J$937),
IF($T613&gt;=DATEVALUE("10/1/20"&amp;RIGHT(BJ$1,2)),NETWORKDAYS($T613,DATEVALUE("9/30/20"&amp;RIGHT(BK$1,2)),Holidays!$J$3:$J$937),"")))),"")/(NETWORKDAYS($T613,$U613,Holidays!$J$3:$J$937)),0))</f>
        <v/>
      </c>
      <c r="BL613" s="87" t="str">
        <f>IF($Q613="","",IFERROR(IF(OR(AND($T613&gt;=DATEVALUE("10/1/20"&amp;RIGHT(BK$1,2)),$T613&lt;=DATEVALUE("9/30/20"&amp;RIGHT(BL$1,2))),AND($U613&gt;=DATEVALUE("10/1/20"&amp;RIGHT(BK$1,2)),$U613&lt;=DATEVALUE("9/30/20"&amp;RIGHT(BL$1,2))),AND($T613&lt;=DATEVALUE("10/1/20"&amp;RIGHT(BK$1,2)),$U613&gt;=DATEVALUE("9/30/20"&amp;RIGHT(BL$1,2)))),
IF(AND($T613&gt;=DATEVALUE("10/1/20"&amp;RIGHT(BK$1,2)),$U613&lt;=DATEVALUE("9/30/20"&amp;RIGHT(BL$1,2))),NETWORKDAYS($T613,$U613,Holidays!$J$3:$J$937),
IF(AND($T613&lt;DATEVALUE("10/1/20"&amp;RIGHT(BK$1,2)),$U613&lt;=DATEVALUE("9/30/20"&amp;RIGHT(BL$1,2))),NETWORKDAYS(DATEVALUE("10/1/20"&amp;RIGHT(BK$1,2)),$U613,Holidays!$J$3:$J$937),
IF($T613&lt;DATEVALUE("10/1/20"&amp;RIGHT(BK$1,2)),NETWORKDAYS(DATEVALUE("10/1/20"&amp;RIGHT(BK$1,2)),DATEVALUE("9/30/20"&amp;RIGHT(BL$1,2)),Holidays!$J$3:$J$937),
IF($T613&gt;=DATEVALUE("10/1/20"&amp;RIGHT(BK$1,2)),NETWORKDAYS($T613,DATEVALUE("9/30/20"&amp;RIGHT(BL$1,2)),Holidays!$J$3:$J$937),"")))),"")/(NETWORKDAYS($T613,$U613,Holidays!$J$3:$J$937)),0))</f>
        <v/>
      </c>
      <c r="BM613" s="87" t="str">
        <f>IF($Q613="","",IFERROR(IF(OR(AND($T613&gt;=DATEVALUE("10/1/20"&amp;RIGHT(BL$1,2)),$T613&lt;=DATEVALUE("9/30/20"&amp;RIGHT(BM$1,2))),AND($U613&gt;=DATEVALUE("10/1/20"&amp;RIGHT(BL$1,2)),$U613&lt;=DATEVALUE("9/30/20"&amp;RIGHT(BM$1,2))),AND($T613&lt;=DATEVALUE("10/1/20"&amp;RIGHT(BL$1,2)),$U613&gt;=DATEVALUE("9/30/20"&amp;RIGHT(BM$1,2)))),
IF(AND($T613&gt;=DATEVALUE("10/1/20"&amp;RIGHT(BL$1,2)),$U613&lt;=DATEVALUE("9/30/20"&amp;RIGHT(BM$1,2))),NETWORKDAYS($T613,$U613,Holidays!$J$3:$J$937),
IF(AND($T613&lt;DATEVALUE("10/1/20"&amp;RIGHT(BL$1,2)),$U613&lt;=DATEVALUE("9/30/20"&amp;RIGHT(BM$1,2))),NETWORKDAYS(DATEVALUE("10/1/20"&amp;RIGHT(BL$1,2)),$U613,Holidays!$J$3:$J$937),
IF($T613&lt;DATEVALUE("10/1/20"&amp;RIGHT(BL$1,2)),NETWORKDAYS(DATEVALUE("10/1/20"&amp;RIGHT(BL$1,2)),DATEVALUE("9/30/20"&amp;RIGHT(BM$1,2)),Holidays!$J$3:$J$937),
IF($T613&gt;=DATEVALUE("10/1/20"&amp;RIGHT(BL$1,2)),NETWORKDAYS($T613,DATEVALUE("9/30/20"&amp;RIGHT(BM$1,2)),Holidays!$J$3:$J$937),"")))),"")/(NETWORKDAYS($T613,$U613,Holidays!$J$3:$J$937)),0))</f>
        <v/>
      </c>
      <c r="BN613" s="87" t="str">
        <f>IF($Q613="","",IFERROR(IF(OR(AND($T613&gt;=DATEVALUE("10/1/20"&amp;RIGHT(BM$1,2)),$T613&lt;=DATEVALUE("9/30/20"&amp;RIGHT(BN$1,2))),AND($U613&gt;=DATEVALUE("10/1/20"&amp;RIGHT(BM$1,2)),$U613&lt;=DATEVALUE("9/30/20"&amp;RIGHT(BN$1,2))),AND($T613&lt;=DATEVALUE("10/1/20"&amp;RIGHT(BM$1,2)),$U613&gt;=DATEVALUE("9/30/20"&amp;RIGHT(BN$1,2)))),
IF(AND($T613&gt;=DATEVALUE("10/1/20"&amp;RIGHT(BM$1,2)),$U613&lt;=DATEVALUE("9/30/20"&amp;RIGHT(BN$1,2))),NETWORKDAYS($T613,$U613,Holidays!$J$3:$J$937),
IF(AND($T613&lt;DATEVALUE("10/1/20"&amp;RIGHT(BM$1,2)),$U613&lt;=DATEVALUE("9/30/20"&amp;RIGHT(BN$1,2))),NETWORKDAYS(DATEVALUE("10/1/20"&amp;RIGHT(BM$1,2)),$U613,Holidays!$J$3:$J$937),
IF($T613&lt;DATEVALUE("10/1/20"&amp;RIGHT(BM$1,2)),NETWORKDAYS(DATEVALUE("10/1/20"&amp;RIGHT(BM$1,2)),DATEVALUE("9/30/20"&amp;RIGHT(BN$1,2)),Holidays!$J$3:$J$937),
IF($T613&gt;=DATEVALUE("10/1/20"&amp;RIGHT(BM$1,2)),NETWORKDAYS($T613,DATEVALUE("9/30/20"&amp;RIGHT(BN$1,2)),Holidays!$J$3:$J$937),"")))),"")/(NETWORKDAYS($T613,$U613,Holidays!$J$3:$J$937)),0))</f>
        <v/>
      </c>
      <c r="BO613" s="87" t="str">
        <f>IF($Q613="","",IFERROR(IF(OR(AND($T613&gt;=DATEVALUE("10/1/20"&amp;RIGHT(BN$1,2)),$T613&lt;=DATEVALUE("9/30/20"&amp;RIGHT(BO$1,2))),AND($U613&gt;=DATEVALUE("10/1/20"&amp;RIGHT(BN$1,2)),$U613&lt;=DATEVALUE("9/30/20"&amp;RIGHT(BO$1,2))),AND($T613&lt;=DATEVALUE("10/1/20"&amp;RIGHT(BN$1,2)),$U613&gt;=DATEVALUE("9/30/20"&amp;RIGHT(BO$1,2)))),
IF(AND($T613&gt;=DATEVALUE("10/1/20"&amp;RIGHT(BN$1,2)),$U613&lt;=DATEVALUE("9/30/20"&amp;RIGHT(BO$1,2))),NETWORKDAYS($T613,$U613,Holidays!$J$3:$J$937),
IF(AND($T613&lt;DATEVALUE("10/1/20"&amp;RIGHT(BN$1,2)),$U613&lt;=DATEVALUE("9/30/20"&amp;RIGHT(BO$1,2))),NETWORKDAYS(DATEVALUE("10/1/20"&amp;RIGHT(BN$1,2)),$U613,Holidays!$J$3:$J$937),
IF($T613&lt;DATEVALUE("10/1/20"&amp;RIGHT(BN$1,2)),NETWORKDAYS(DATEVALUE("10/1/20"&amp;RIGHT(BN$1,2)),DATEVALUE("9/30/20"&amp;RIGHT(BO$1,2)),Holidays!$J$3:$J$937),
IF($T613&gt;=DATEVALUE("10/1/20"&amp;RIGHT(BN$1,2)),NETWORKDAYS($T613,DATEVALUE("9/30/20"&amp;RIGHT(BO$1,2)),Holidays!$J$3:$J$937),"")))),"")/(NETWORKDAYS($T613,$U613,Holidays!$J$3:$J$937)),0))</f>
        <v/>
      </c>
      <c r="BP613" s="87" t="str">
        <f>IF($Q613="","",IFERROR(IF(OR(AND($T613&gt;=DATEVALUE("10/1/20"&amp;RIGHT(BO$1,2)),$T613&lt;=DATEVALUE("9/30/20"&amp;RIGHT(BP$1,2))),AND($U613&gt;=DATEVALUE("10/1/20"&amp;RIGHT(BO$1,2)),$U613&lt;=DATEVALUE("9/30/20"&amp;RIGHT(BP$1,2))),AND($T613&lt;=DATEVALUE("10/1/20"&amp;RIGHT(BO$1,2)),$U613&gt;=DATEVALUE("9/30/20"&amp;RIGHT(BP$1,2)))),
IF(AND($T613&gt;=DATEVALUE("10/1/20"&amp;RIGHT(BO$1,2)),$U613&lt;=DATEVALUE("9/30/20"&amp;RIGHT(BP$1,2))),NETWORKDAYS($T613,$U613,Holidays!$J$3:$J$937),
IF(AND($T613&lt;DATEVALUE("10/1/20"&amp;RIGHT(BO$1,2)),$U613&lt;=DATEVALUE("9/30/20"&amp;RIGHT(BP$1,2))),NETWORKDAYS(DATEVALUE("10/1/20"&amp;RIGHT(BO$1,2)),$U613,Holidays!$J$3:$J$937),
IF($T613&lt;DATEVALUE("10/1/20"&amp;RIGHT(BO$1,2)),NETWORKDAYS(DATEVALUE("10/1/20"&amp;RIGHT(BO$1,2)),DATEVALUE("9/30/20"&amp;RIGHT(BP$1,2)),Holidays!$J$3:$J$937),
IF($T613&gt;=DATEVALUE("10/1/20"&amp;RIGHT(BO$1,2)),NETWORKDAYS($T613,DATEVALUE("9/30/20"&amp;RIGHT(BP$1,2)),Holidays!$J$3:$J$937),"")))),"")/(NETWORKDAYS($T613,$U613,Holidays!$J$3:$J$937)),0))</f>
        <v/>
      </c>
      <c r="BQ613" s="87" t="str">
        <f>IF($Q613="","",IFERROR(IF(OR(AND($T613&gt;=DATEVALUE("10/1/20"&amp;RIGHT(BP$1,2)),$T613&lt;=DATEVALUE("9/30/20"&amp;RIGHT(BQ$1,2))),AND($U613&gt;=DATEVALUE("10/1/20"&amp;RIGHT(BP$1,2)),$U613&lt;=DATEVALUE("9/30/20"&amp;RIGHT(BQ$1,2))),AND($T613&lt;=DATEVALUE("10/1/20"&amp;RIGHT(BP$1,2)),$U613&gt;=DATEVALUE("9/30/20"&amp;RIGHT(BQ$1,2)))),
IF(AND($T613&gt;=DATEVALUE("10/1/20"&amp;RIGHT(BP$1,2)),$U613&lt;=DATEVALUE("9/30/20"&amp;RIGHT(BQ$1,2))),NETWORKDAYS($T613,$U613,Holidays!$J$3:$J$937),
IF(AND($T613&lt;DATEVALUE("10/1/20"&amp;RIGHT(BP$1,2)),$U613&lt;=DATEVALUE("9/30/20"&amp;RIGHT(BQ$1,2))),NETWORKDAYS(DATEVALUE("10/1/20"&amp;RIGHT(BP$1,2)),$U613,Holidays!$J$3:$J$937),
IF($T613&lt;DATEVALUE("10/1/20"&amp;RIGHT(BP$1,2)),NETWORKDAYS(DATEVALUE("10/1/20"&amp;RIGHT(BP$1,2)),DATEVALUE("9/30/20"&amp;RIGHT(BQ$1,2)),Holidays!$J$3:$J$937),
IF($T613&gt;=DATEVALUE("10/1/20"&amp;RIGHT(BP$1,2)),NETWORKDAYS($T613,DATEVALUE("9/30/20"&amp;RIGHT(BQ$1,2)),Holidays!$J$3:$J$937),"")))),"")/(NETWORKDAYS($T613,$U613,Holidays!$J$3:$J$937)),0))</f>
        <v/>
      </c>
      <c r="BR613" s="87" t="str">
        <f>IF($Q613="","",IFERROR(IF(OR(AND($T613&gt;=DATEVALUE("10/1/20"&amp;RIGHT(BQ$1,2)),$T613&lt;=DATEVALUE("9/30/20"&amp;RIGHT(BR$1,2))),AND($U613&gt;=DATEVALUE("10/1/20"&amp;RIGHT(BQ$1,2)),$U613&lt;=DATEVALUE("9/30/20"&amp;RIGHT(BR$1,2))),AND($T613&lt;=DATEVALUE("10/1/20"&amp;RIGHT(BQ$1,2)),$U613&gt;=DATEVALUE("9/30/20"&amp;RIGHT(BR$1,2)))),
IF(AND($T613&gt;=DATEVALUE("10/1/20"&amp;RIGHT(BQ$1,2)),$U613&lt;=DATEVALUE("9/30/20"&amp;RIGHT(BR$1,2))),NETWORKDAYS($T613,$U613,Holidays!$J$3:$J$937),
IF(AND($T613&lt;DATEVALUE("10/1/20"&amp;RIGHT(BQ$1,2)),$U613&lt;=DATEVALUE("9/30/20"&amp;RIGHT(BR$1,2))),NETWORKDAYS(DATEVALUE("10/1/20"&amp;RIGHT(BQ$1,2)),$U613,Holidays!$J$3:$J$937),
IF($T613&lt;DATEVALUE("10/1/20"&amp;RIGHT(BQ$1,2)),NETWORKDAYS(DATEVALUE("10/1/20"&amp;RIGHT(BQ$1,2)),DATEVALUE("9/30/20"&amp;RIGHT(BR$1,2)),Holidays!$J$3:$J$937),
IF($T613&gt;=DATEVALUE("10/1/20"&amp;RIGHT(BQ$1,2)),NETWORKDAYS($T613,DATEVALUE("9/30/20"&amp;RIGHT(BR$1,2)),Holidays!$J$3:$J$937),"")))),"")/(NETWORKDAYS($T613,$U613,Holidays!$J$3:$J$937)),0))</f>
        <v/>
      </c>
      <c r="BS613" s="87" t="str">
        <f>IF($Q613="","",IFERROR(IF(OR(AND($T613&gt;=DATEVALUE("10/1/20"&amp;RIGHT(BR$1,2)),$T613&lt;=DATEVALUE("9/30/20"&amp;RIGHT(BS$1,2))),AND($U613&gt;=DATEVALUE("10/1/20"&amp;RIGHT(BR$1,2)),$U613&lt;=DATEVALUE("9/30/20"&amp;RIGHT(BS$1,2))),AND($T613&lt;=DATEVALUE("10/1/20"&amp;RIGHT(BR$1,2)),$U613&gt;=DATEVALUE("9/30/20"&amp;RIGHT(BS$1,2)))),
IF(AND($T613&gt;=DATEVALUE("10/1/20"&amp;RIGHT(BR$1,2)),$U613&lt;=DATEVALUE("9/30/20"&amp;RIGHT(BS$1,2))),NETWORKDAYS($T613,$U613,Holidays!$J$3:$J$937),
IF(AND($T613&lt;DATEVALUE("10/1/20"&amp;RIGHT(BR$1,2)),$U613&lt;=DATEVALUE("9/30/20"&amp;RIGHT(BS$1,2))),NETWORKDAYS(DATEVALUE("10/1/20"&amp;RIGHT(BR$1,2)),$U613,Holidays!$J$3:$J$937),
IF($T613&lt;DATEVALUE("10/1/20"&amp;RIGHT(BR$1,2)),NETWORKDAYS(DATEVALUE("10/1/20"&amp;RIGHT(BR$1,2)),DATEVALUE("9/30/20"&amp;RIGHT(BS$1,2)),Holidays!$J$3:$J$937),
IF($T613&gt;=DATEVALUE("10/1/20"&amp;RIGHT(BR$1,2)),NETWORKDAYS($T613,DATEVALUE("9/30/20"&amp;RIGHT(BS$1,2)),Holidays!$J$3:$J$937),"")))),"")/(NETWORKDAYS($T613,$U613,Holidays!$J$3:$J$937)),0))</f>
        <v/>
      </c>
      <c r="BT613" s="87" t="str">
        <f>IF($Q613="","",IFERROR(IF(OR(AND($T613&gt;=DATEVALUE("10/1/20"&amp;RIGHT(BS$1,2)),$T613&lt;=DATEVALUE("9/30/20"&amp;RIGHT(BT$1,2))),AND($U613&gt;=DATEVALUE("10/1/20"&amp;RIGHT(BS$1,2)),$U613&lt;=DATEVALUE("9/30/20"&amp;RIGHT(BT$1,2))),AND($T613&lt;=DATEVALUE("10/1/20"&amp;RIGHT(BS$1,2)),$U613&gt;=DATEVALUE("9/30/20"&amp;RIGHT(BT$1,2)))),
IF(AND($T613&gt;=DATEVALUE("10/1/20"&amp;RIGHT(BS$1,2)),$U613&lt;=DATEVALUE("9/30/20"&amp;RIGHT(BT$1,2))),NETWORKDAYS($T613,$U613,Holidays!$J$3:$J$937),
IF(AND($T613&lt;DATEVALUE("10/1/20"&amp;RIGHT(BS$1,2)),$U613&lt;=DATEVALUE("9/30/20"&amp;RIGHT(BT$1,2))),NETWORKDAYS(DATEVALUE("10/1/20"&amp;RIGHT(BS$1,2)),$U613,Holidays!$J$3:$J$937),
IF($T613&lt;DATEVALUE("10/1/20"&amp;RIGHT(BS$1,2)),NETWORKDAYS(DATEVALUE("10/1/20"&amp;RIGHT(BS$1,2)),DATEVALUE("9/30/20"&amp;RIGHT(BT$1,2)),Holidays!$J$3:$J$937),
IF($T613&gt;=DATEVALUE("10/1/20"&amp;RIGHT(BS$1,2)),NETWORKDAYS($T613,DATEVALUE("9/30/20"&amp;RIGHT(BT$1,2)),Holidays!$J$3:$J$937),"")))),"")/(NETWORKDAYS($T613,$U613,Holidays!$J$3:$J$937)),0))</f>
        <v/>
      </c>
      <c r="BU613" s="87" t="str">
        <f>IF($Q613="","",IFERROR(IF(OR(AND($T613&gt;=DATEVALUE("10/1/20"&amp;RIGHT(BT$1,2)),$T613&lt;=DATEVALUE("9/30/20"&amp;RIGHT(BU$1,2))),AND($U613&gt;=DATEVALUE("10/1/20"&amp;RIGHT(BT$1,2)),$U613&lt;=DATEVALUE("9/30/20"&amp;RIGHT(BU$1,2))),AND($T613&lt;=DATEVALUE("10/1/20"&amp;RIGHT(BT$1,2)),$U613&gt;=DATEVALUE("9/30/20"&amp;RIGHT(BU$1,2)))),
IF(AND($T613&gt;=DATEVALUE("10/1/20"&amp;RIGHT(BT$1,2)),$U613&lt;=DATEVALUE("9/30/20"&amp;RIGHT(BU$1,2))),NETWORKDAYS($T613,$U613,Holidays!$J$3:$J$937),
IF(AND($T613&lt;DATEVALUE("10/1/20"&amp;RIGHT(BT$1,2)),$U613&lt;=DATEVALUE("9/30/20"&amp;RIGHT(BU$1,2))),NETWORKDAYS(DATEVALUE("10/1/20"&amp;RIGHT(BT$1,2)),$U613,Holidays!$J$3:$J$937),
IF($T613&lt;DATEVALUE("10/1/20"&amp;RIGHT(BT$1,2)),NETWORKDAYS(DATEVALUE("10/1/20"&amp;RIGHT(BT$1,2)),DATEVALUE("9/30/20"&amp;RIGHT(BU$1,2)),Holidays!$J$3:$J$937),
IF($T613&gt;=DATEVALUE("10/1/20"&amp;RIGHT(BT$1,2)),NETWORKDAYS($T613,DATEVALUE("9/30/20"&amp;RIGHT(BU$1,2)),Holidays!$J$3:$J$937),"")))),"")/(NETWORKDAYS($T613,$U613,Holidays!$J$3:$J$937)),0))</f>
        <v/>
      </c>
      <c r="BV613" s="87" t="str">
        <f>IF($Q613="","",IFERROR(IF(OR(AND($T613&gt;=DATEVALUE("10/1/20"&amp;RIGHT(BU$1,2)),$T613&lt;=DATEVALUE("9/30/20"&amp;RIGHT(BV$1,2))),AND($U613&gt;=DATEVALUE("10/1/20"&amp;RIGHT(BU$1,2)),$U613&lt;=DATEVALUE("9/30/20"&amp;RIGHT(BV$1,2))),AND($T613&lt;=DATEVALUE("10/1/20"&amp;RIGHT(BU$1,2)),$U613&gt;=DATEVALUE("9/30/20"&amp;RIGHT(BV$1,2)))),
IF(AND($T613&gt;=DATEVALUE("10/1/20"&amp;RIGHT(BU$1,2)),$U613&lt;=DATEVALUE("9/30/20"&amp;RIGHT(BV$1,2))),NETWORKDAYS($T613,$U613,Holidays!$J$3:$J$937),
IF(AND($T613&lt;DATEVALUE("10/1/20"&amp;RIGHT(BU$1,2)),$U613&lt;=DATEVALUE("9/30/20"&amp;RIGHT(BV$1,2))),NETWORKDAYS(DATEVALUE("10/1/20"&amp;RIGHT(BU$1,2)),$U613,Holidays!$J$3:$J$937),
IF($T613&lt;DATEVALUE("10/1/20"&amp;RIGHT(BU$1,2)),NETWORKDAYS(DATEVALUE("10/1/20"&amp;RIGHT(BU$1,2)),DATEVALUE("9/30/20"&amp;RIGHT(BV$1,2)),Holidays!$J$3:$J$937),
IF($T613&gt;=DATEVALUE("10/1/20"&amp;RIGHT(BU$1,2)),NETWORKDAYS($T613,DATEVALUE("9/30/20"&amp;RIGHT(BV$1,2)),Holidays!$J$3:$J$937),"")))),"")/(NETWORKDAYS($T613,$U613,Holidays!$J$3:$J$937)),0))</f>
        <v/>
      </c>
      <c r="BW613" s="87" t="str">
        <f>IF($Q613="","",IFERROR(IF(OR(AND($T613&gt;=DATEVALUE("10/1/20"&amp;RIGHT(BV$1,2)),$T613&lt;=DATEVALUE("9/30/20"&amp;RIGHT(BW$1,2))),AND($U613&gt;=DATEVALUE("10/1/20"&amp;RIGHT(BV$1,2)),$U613&lt;=DATEVALUE("9/30/20"&amp;RIGHT(BW$1,2))),AND($T613&lt;=DATEVALUE("10/1/20"&amp;RIGHT(BV$1,2)),$U613&gt;=DATEVALUE("9/30/20"&amp;RIGHT(BW$1,2)))),
IF(AND($T613&gt;=DATEVALUE("10/1/20"&amp;RIGHT(BV$1,2)),$U613&lt;=DATEVALUE("9/30/20"&amp;RIGHT(BW$1,2))),NETWORKDAYS($T613,$U613,Holidays!$J$3:$J$937),
IF(AND($T613&lt;DATEVALUE("10/1/20"&amp;RIGHT(BV$1,2)),$U613&lt;=DATEVALUE("9/30/20"&amp;RIGHT(BW$1,2))),NETWORKDAYS(DATEVALUE("10/1/20"&amp;RIGHT(BV$1,2)),$U613,Holidays!$J$3:$J$937),
IF($T613&lt;DATEVALUE("10/1/20"&amp;RIGHT(BV$1,2)),NETWORKDAYS(DATEVALUE("10/1/20"&amp;RIGHT(BV$1,2)),DATEVALUE("9/30/20"&amp;RIGHT(BW$1,2)),Holidays!$J$3:$J$937),
IF($T613&gt;=DATEVALUE("10/1/20"&amp;RIGHT(BV$1,2)),NETWORKDAYS($T613,DATEVALUE("9/30/20"&amp;RIGHT(BW$1,2)),Holidays!$J$3:$J$937),"")))),"")/(NETWORKDAYS($T613,$U613,Holidays!$J$3:$J$937)),0))</f>
        <v/>
      </c>
      <c r="BX613" s="87" t="str">
        <f>IF($Q613="","",IFERROR(IF(OR(AND($T613&gt;=DATEVALUE("10/1/20"&amp;RIGHT(BW$1,2)),$T613&lt;=DATEVALUE("9/30/20"&amp;RIGHT(BX$1,2))),AND($U613&gt;=DATEVALUE("10/1/20"&amp;RIGHT(BW$1,2)),$U613&lt;=DATEVALUE("9/30/20"&amp;RIGHT(BX$1,2))),AND($T613&lt;=DATEVALUE("10/1/20"&amp;RIGHT(BW$1,2)),$U613&gt;=DATEVALUE("9/30/20"&amp;RIGHT(BX$1,2)))),
IF(AND($T613&gt;=DATEVALUE("10/1/20"&amp;RIGHT(BW$1,2)),$U613&lt;=DATEVALUE("9/30/20"&amp;RIGHT(BX$1,2))),NETWORKDAYS($T613,$U613,Holidays!$J$3:$J$937),
IF(AND($T613&lt;DATEVALUE("10/1/20"&amp;RIGHT(BW$1,2)),$U613&lt;=DATEVALUE("9/30/20"&amp;RIGHT(BX$1,2))),NETWORKDAYS(DATEVALUE("10/1/20"&amp;RIGHT(BW$1,2)),$U613,Holidays!$J$3:$J$937),
IF($T613&lt;DATEVALUE("10/1/20"&amp;RIGHT(BW$1,2)),NETWORKDAYS(DATEVALUE("10/1/20"&amp;RIGHT(BW$1,2)),DATEVALUE("9/30/20"&amp;RIGHT(BX$1,2)),Holidays!$J$3:$J$937),
IF($T613&gt;=DATEVALUE("10/1/20"&amp;RIGHT(BW$1,2)),NETWORKDAYS($T613,DATEVALUE("9/30/20"&amp;RIGHT(BX$1,2)),Holidays!$J$3:$J$937),"")))),"")/(NETWORKDAYS($T613,$U613,Holidays!$J$3:$J$937)),0))</f>
        <v/>
      </c>
      <c r="BY613" s="87" t="str">
        <f>IF($Q613="","",IFERROR(IF(OR(AND($T613&gt;=DATEVALUE("10/1/20"&amp;RIGHT(BX$1,2)),$T613&lt;=DATEVALUE("9/30/20"&amp;RIGHT(BY$1,2))),AND($U613&gt;=DATEVALUE("10/1/20"&amp;RIGHT(BX$1,2)),$U613&lt;=DATEVALUE("9/30/20"&amp;RIGHT(BY$1,2))),AND($T613&lt;=DATEVALUE("10/1/20"&amp;RIGHT(BX$1,2)),$U613&gt;=DATEVALUE("9/30/20"&amp;RIGHT(BY$1,2)))),
IF(AND($T613&gt;=DATEVALUE("10/1/20"&amp;RIGHT(BX$1,2)),$U613&lt;=DATEVALUE("9/30/20"&amp;RIGHT(BY$1,2))),NETWORKDAYS($T613,$U613,Holidays!$J$3:$J$937),
IF(AND($T613&lt;DATEVALUE("10/1/20"&amp;RIGHT(BX$1,2)),$U613&lt;=DATEVALUE("9/30/20"&amp;RIGHT(BY$1,2))),NETWORKDAYS(DATEVALUE("10/1/20"&amp;RIGHT(BX$1,2)),$U613,Holidays!$J$3:$J$937),
IF($T613&lt;DATEVALUE("10/1/20"&amp;RIGHT(BX$1,2)),NETWORKDAYS(DATEVALUE("10/1/20"&amp;RIGHT(BX$1,2)),DATEVALUE("9/30/20"&amp;RIGHT(BY$1,2)),Holidays!$J$3:$J$937),
IF($T613&gt;=DATEVALUE("10/1/20"&amp;RIGHT(BX$1,2)),NETWORKDAYS($T613,DATEVALUE("9/30/20"&amp;RIGHT(BY$1,2)),Holidays!$J$3:$J$937),"")))),"")/(NETWORKDAYS($T613,$U613,Holidays!$J$3:$J$937)),0))</f>
        <v/>
      </c>
      <c r="BZ613" s="87" t="str">
        <f>IF($Q613="","",IFERROR(IF(OR(AND($T613&gt;=DATEVALUE("10/1/20"&amp;RIGHT(BY$1,2)),$T613&lt;=DATEVALUE("9/30/20"&amp;RIGHT(BZ$1,2))),AND($U613&gt;=DATEVALUE("10/1/20"&amp;RIGHT(BY$1,2)),$U613&lt;=DATEVALUE("9/30/20"&amp;RIGHT(BZ$1,2))),AND($T613&lt;=DATEVALUE("10/1/20"&amp;RIGHT(BY$1,2)),$U613&gt;=DATEVALUE("9/30/20"&amp;RIGHT(BZ$1,2)))),
IF(AND($T613&gt;=DATEVALUE("10/1/20"&amp;RIGHT(BY$1,2)),$U613&lt;=DATEVALUE("9/30/20"&amp;RIGHT(BZ$1,2))),NETWORKDAYS($T613,$U613,Holidays!$J$3:$J$937),
IF(AND($T613&lt;DATEVALUE("10/1/20"&amp;RIGHT(BY$1,2)),$U613&lt;=DATEVALUE("9/30/20"&amp;RIGHT(BZ$1,2))),NETWORKDAYS(DATEVALUE("10/1/20"&amp;RIGHT(BY$1,2)),$U613,Holidays!$J$3:$J$937),
IF($T613&lt;DATEVALUE("10/1/20"&amp;RIGHT(BY$1,2)),NETWORKDAYS(DATEVALUE("10/1/20"&amp;RIGHT(BY$1,2)),DATEVALUE("9/30/20"&amp;RIGHT(BZ$1,2)),Holidays!$J$3:$J$937),
IF($T613&gt;=DATEVALUE("10/1/20"&amp;RIGHT(BY$1,2)),NETWORKDAYS($T613,DATEVALUE("9/30/20"&amp;RIGHT(BZ$1,2)),Holidays!$J$3:$J$937),"")))),"")/(NETWORKDAYS($T613,$U613,Holidays!$J$3:$J$937)),0))</f>
        <v/>
      </c>
      <c r="CA613" s="87" t="str">
        <f>IF($Q613="","",IFERROR(IF(OR(AND($T613&gt;=DATEVALUE("10/1/20"&amp;RIGHT(BZ$1,2)),$T613&lt;=DATEVALUE("9/30/20"&amp;RIGHT(CA$1,2))),AND($U613&gt;=DATEVALUE("10/1/20"&amp;RIGHT(BZ$1,2)),$U613&lt;=DATEVALUE("9/30/20"&amp;RIGHT(CA$1,2))),AND($T613&lt;=DATEVALUE("10/1/20"&amp;RIGHT(BZ$1,2)),$U613&gt;=DATEVALUE("9/30/20"&amp;RIGHT(CA$1,2)))),
IF(AND($T613&gt;=DATEVALUE("10/1/20"&amp;RIGHT(BZ$1,2)),$U613&lt;=DATEVALUE("9/30/20"&amp;RIGHT(CA$1,2))),NETWORKDAYS($T613,$U613,Holidays!$J$3:$J$937),
IF(AND($T613&lt;DATEVALUE("10/1/20"&amp;RIGHT(BZ$1,2)),$U613&lt;=DATEVALUE("9/30/20"&amp;RIGHT(CA$1,2))),NETWORKDAYS(DATEVALUE("10/1/20"&amp;RIGHT(BZ$1,2)),$U613,Holidays!$J$3:$J$937),
IF($T613&lt;DATEVALUE("10/1/20"&amp;RIGHT(BZ$1,2)),NETWORKDAYS(DATEVALUE("10/1/20"&amp;RIGHT(BZ$1,2)),DATEVALUE("9/30/20"&amp;RIGHT(CA$1,2)),Holidays!$J$3:$J$937),
IF($T613&gt;=DATEVALUE("10/1/20"&amp;RIGHT(BZ$1,2)),NETWORKDAYS($T613,DATEVALUE("9/30/20"&amp;RIGHT(CA$1,2)),Holidays!$J$3:$J$937),"")))),"")/(NETWORKDAYS($T613,$U613,Holidays!$J$3:$J$937)),0))</f>
        <v/>
      </c>
      <c r="CB613" s="87" t="str">
        <f>IF($Q613="","",IFERROR(IF(OR(AND($T613&gt;=DATEVALUE("10/1/20"&amp;RIGHT(CA$1,2)),$T613&lt;=DATEVALUE("9/30/20"&amp;RIGHT(CB$1,2))),AND($U613&gt;=DATEVALUE("10/1/20"&amp;RIGHT(CA$1,2)),$U613&lt;=DATEVALUE("9/30/20"&amp;RIGHT(CB$1,2))),AND($T613&lt;=DATEVALUE("10/1/20"&amp;RIGHT(CA$1,2)),$U613&gt;=DATEVALUE("9/30/20"&amp;RIGHT(CB$1,2)))),
IF(AND($T613&gt;=DATEVALUE("10/1/20"&amp;RIGHT(CA$1,2)),$U613&lt;=DATEVALUE("9/30/20"&amp;RIGHT(CB$1,2))),NETWORKDAYS($T613,$U613,Holidays!$J$3:$J$937),
IF(AND($T613&lt;DATEVALUE("10/1/20"&amp;RIGHT(CA$1,2)),$U613&lt;=DATEVALUE("9/30/20"&amp;RIGHT(CB$1,2))),NETWORKDAYS(DATEVALUE("10/1/20"&amp;RIGHT(CA$1,2)),$U613,Holidays!$J$3:$J$937),
IF($T613&lt;DATEVALUE("10/1/20"&amp;RIGHT(CA$1,2)),NETWORKDAYS(DATEVALUE("10/1/20"&amp;RIGHT(CA$1,2)),DATEVALUE("9/30/20"&amp;RIGHT(CB$1,2)),Holidays!$J$3:$J$937),
IF($T613&gt;=DATEVALUE("10/1/20"&amp;RIGHT(CA$1,2)),NETWORKDAYS($T613,DATEVALUE("9/30/20"&amp;RIGHT(CB$1,2)),Holidays!$J$3:$J$937),"")))),"")/(NETWORKDAYS($T613,$U613,Holidays!$J$3:$J$937)),0))</f>
        <v/>
      </c>
    </row>
    <row r="614" spans="1:80">
      <c r="A614" s="97"/>
      <c r="B614" s="98" t="str">
        <f ca="1">IF(NOT($A614=""),OFFSET('WBS Reference &amp; User Procedure'!$A$1,MATCH($A614,'WBS Reference &amp; User Procedure'!$A:$A,0)-1,1),"")</f>
        <v/>
      </c>
      <c r="D614" s="97"/>
      <c r="I614" s="78"/>
      <c r="T614" s="104" t="str">
        <f>IF(NOT(Q614=""),IF(NOT($S614=""),$S614,#REF!),"")</f>
        <v/>
      </c>
      <c r="U614" s="104" t="str">
        <f>IF(NOT(Q614=""),WORKDAY(T614,Q614,Holidays!$J$3:$J$937),"")</f>
        <v/>
      </c>
      <c r="V614" s="104"/>
      <c r="W614" s="104"/>
      <c r="X614" s="101" t="str">
        <f t="shared" ref="X614:X677" si="137">IFERROR(IF(NOT(Q614=""),IF(NOT(H614=""),$H614,M614)*SUMPRODUCT($AN614:$BG614,$BI614:$CB614),""),0)</f>
        <v/>
      </c>
      <c r="AL614" s="87" t="str">
        <f t="shared" ca="1" si="134"/>
        <v/>
      </c>
      <c r="AN614" s="87" t="str">
        <f t="shared" ca="1" si="135"/>
        <v/>
      </c>
      <c r="AO614" s="87" t="str">
        <f t="shared" ca="1" si="135"/>
        <v/>
      </c>
      <c r="AP614" s="87" t="str">
        <f t="shared" ca="1" si="135"/>
        <v/>
      </c>
      <c r="AQ614" s="87" t="str">
        <f t="shared" ca="1" si="135"/>
        <v/>
      </c>
      <c r="AR614" s="87" t="str">
        <f t="shared" ca="1" si="135"/>
        <v/>
      </c>
      <c r="AS614" s="87" t="str">
        <f t="shared" ca="1" si="135"/>
        <v/>
      </c>
      <c r="AT614" s="87" t="str">
        <f t="shared" ca="1" si="135"/>
        <v/>
      </c>
      <c r="AU614" s="87" t="str">
        <f t="shared" ca="1" si="135"/>
        <v/>
      </c>
      <c r="AV614" s="87" t="str">
        <f t="shared" ca="1" si="135"/>
        <v/>
      </c>
      <c r="AW614" s="87" t="str">
        <f t="shared" ca="1" si="135"/>
        <v/>
      </c>
      <c r="AX614" s="87" t="str">
        <f t="shared" ca="1" si="136"/>
        <v/>
      </c>
      <c r="AY614" s="87" t="str">
        <f t="shared" ca="1" si="136"/>
        <v/>
      </c>
      <c r="AZ614" s="87" t="str">
        <f t="shared" ca="1" si="136"/>
        <v/>
      </c>
      <c r="BA614" s="87" t="str">
        <f t="shared" ca="1" si="136"/>
        <v/>
      </c>
      <c r="BB614" s="87" t="str">
        <f t="shared" ca="1" si="136"/>
        <v/>
      </c>
      <c r="BC614" s="87" t="str">
        <f t="shared" ca="1" si="136"/>
        <v/>
      </c>
      <c r="BD614" s="87" t="str">
        <f t="shared" ca="1" si="136"/>
        <v/>
      </c>
      <c r="BE614" s="87" t="str">
        <f t="shared" ca="1" si="136"/>
        <v/>
      </c>
      <c r="BF614" s="87" t="str">
        <f t="shared" ca="1" si="136"/>
        <v/>
      </c>
      <c r="BG614" s="87" t="str">
        <f t="shared" ca="1" si="136"/>
        <v/>
      </c>
      <c r="BI614" s="87" t="str">
        <f>IF($Q614="","",IFERROR(IF(OR(AND($T614&gt;=DATEVALUE("10/1/20"&amp;RIGHT(BH$1,2)),$T614&lt;=DATEVALUE("9/30/20"&amp;RIGHT(BI$1,2))),AND($U614&gt;=DATEVALUE("10/1/20"&amp;RIGHT(BH$1,2)),$U614&lt;=DATEVALUE("9/30/20"&amp;RIGHT(BI$1,2))),AND($T614&lt;=DATEVALUE("10/1/20"&amp;RIGHT(BH$1,2)),$U614&gt;=DATEVALUE("9/30/20"&amp;RIGHT(BI$1,2)))),
IF(AND($T614&gt;=DATEVALUE("10/1/20"&amp;RIGHT(BH$1,2)),$U614&lt;=DATEVALUE("9/30/20"&amp;RIGHT(BI$1,2))),NETWORKDAYS($T614,$U614,Holidays!$J$3:$J$937),
IF(AND($T614&lt;DATEVALUE("10/1/20"&amp;RIGHT(BH$1,2)),$U614&lt;=DATEVALUE("9/30/20"&amp;RIGHT(BI$1,2))),NETWORKDAYS(DATEVALUE("10/1/20"&amp;RIGHT(BH$1,2)),$U614,Holidays!$J$3:$J$937),
IF($T614&lt;DATEVALUE("10/1/20"&amp;RIGHT(BH$1,2)),NETWORKDAYS(DATEVALUE("10/1/20"&amp;RIGHT(BH$1,2)),DATEVALUE("9/30/20"&amp;RIGHT(BI$1,2)),Holidays!$J$3:$J$937),
IF($T614&gt;=DATEVALUE("10/1/20"&amp;RIGHT(BH$1,2)),NETWORKDAYS($T614,DATEVALUE("9/30/20"&amp;RIGHT(BI$1,2)),Holidays!$J$3:$J$937),"")))),"")/(NETWORKDAYS($T614,$U614,Holidays!$J$3:$J$937)),0))</f>
        <v/>
      </c>
      <c r="BJ614" s="87" t="str">
        <f>IF($Q614="","",IFERROR(IF(OR(AND($T614&gt;=DATEVALUE("10/1/20"&amp;RIGHT(BI$1,2)),$T614&lt;=DATEVALUE("9/30/20"&amp;RIGHT(BJ$1,2))),AND($U614&gt;=DATEVALUE("10/1/20"&amp;RIGHT(BI$1,2)),$U614&lt;=DATEVALUE("9/30/20"&amp;RIGHT(BJ$1,2))),AND($T614&lt;=DATEVALUE("10/1/20"&amp;RIGHT(BI$1,2)),$U614&gt;=DATEVALUE("9/30/20"&amp;RIGHT(BJ$1,2)))),
IF(AND($T614&gt;=DATEVALUE("10/1/20"&amp;RIGHT(BI$1,2)),$U614&lt;=DATEVALUE("9/30/20"&amp;RIGHT(BJ$1,2))),NETWORKDAYS($T614,$U614,Holidays!$J$3:$J$937),
IF(AND($T614&lt;DATEVALUE("10/1/20"&amp;RIGHT(BI$1,2)),$U614&lt;=DATEVALUE("9/30/20"&amp;RIGHT(BJ$1,2))),NETWORKDAYS(DATEVALUE("10/1/20"&amp;RIGHT(BI$1,2)),$U614,Holidays!$J$3:$J$937),
IF($T614&lt;DATEVALUE("10/1/20"&amp;RIGHT(BI$1,2)),NETWORKDAYS(DATEVALUE("10/1/20"&amp;RIGHT(BI$1,2)),DATEVALUE("9/30/20"&amp;RIGHT(BJ$1,2)),Holidays!$J$3:$J$937),
IF($T614&gt;=DATEVALUE("10/1/20"&amp;RIGHT(BI$1,2)),NETWORKDAYS($T614,DATEVALUE("9/30/20"&amp;RIGHT(BJ$1,2)),Holidays!$J$3:$J$937),"")))),"")/(NETWORKDAYS($T614,$U614,Holidays!$J$3:$J$937)),0))</f>
        <v/>
      </c>
      <c r="BK614" s="87" t="str">
        <f>IF($Q614="","",IFERROR(IF(OR(AND($T614&gt;=DATEVALUE("10/1/20"&amp;RIGHT(BJ$1,2)),$T614&lt;=DATEVALUE("9/30/20"&amp;RIGHT(BK$1,2))),AND($U614&gt;=DATEVALUE("10/1/20"&amp;RIGHT(BJ$1,2)),$U614&lt;=DATEVALUE("9/30/20"&amp;RIGHT(BK$1,2))),AND($T614&lt;=DATEVALUE("10/1/20"&amp;RIGHT(BJ$1,2)),$U614&gt;=DATEVALUE("9/30/20"&amp;RIGHT(BK$1,2)))),
IF(AND($T614&gt;=DATEVALUE("10/1/20"&amp;RIGHT(BJ$1,2)),$U614&lt;=DATEVALUE("9/30/20"&amp;RIGHT(BK$1,2))),NETWORKDAYS($T614,$U614,Holidays!$J$3:$J$937),
IF(AND($T614&lt;DATEVALUE("10/1/20"&amp;RIGHT(BJ$1,2)),$U614&lt;=DATEVALUE("9/30/20"&amp;RIGHT(BK$1,2))),NETWORKDAYS(DATEVALUE("10/1/20"&amp;RIGHT(BJ$1,2)),$U614,Holidays!$J$3:$J$937),
IF($T614&lt;DATEVALUE("10/1/20"&amp;RIGHT(BJ$1,2)),NETWORKDAYS(DATEVALUE("10/1/20"&amp;RIGHT(BJ$1,2)),DATEVALUE("9/30/20"&amp;RIGHT(BK$1,2)),Holidays!$J$3:$J$937),
IF($T614&gt;=DATEVALUE("10/1/20"&amp;RIGHT(BJ$1,2)),NETWORKDAYS($T614,DATEVALUE("9/30/20"&amp;RIGHT(BK$1,2)),Holidays!$J$3:$J$937),"")))),"")/(NETWORKDAYS($T614,$U614,Holidays!$J$3:$J$937)),0))</f>
        <v/>
      </c>
      <c r="BL614" s="87" t="str">
        <f>IF($Q614="","",IFERROR(IF(OR(AND($T614&gt;=DATEVALUE("10/1/20"&amp;RIGHT(BK$1,2)),$T614&lt;=DATEVALUE("9/30/20"&amp;RIGHT(BL$1,2))),AND($U614&gt;=DATEVALUE("10/1/20"&amp;RIGHT(BK$1,2)),$U614&lt;=DATEVALUE("9/30/20"&amp;RIGHT(BL$1,2))),AND($T614&lt;=DATEVALUE("10/1/20"&amp;RIGHT(BK$1,2)),$U614&gt;=DATEVALUE("9/30/20"&amp;RIGHT(BL$1,2)))),
IF(AND($T614&gt;=DATEVALUE("10/1/20"&amp;RIGHT(BK$1,2)),$U614&lt;=DATEVALUE("9/30/20"&amp;RIGHT(BL$1,2))),NETWORKDAYS($T614,$U614,Holidays!$J$3:$J$937),
IF(AND($T614&lt;DATEVALUE("10/1/20"&amp;RIGHT(BK$1,2)),$U614&lt;=DATEVALUE("9/30/20"&amp;RIGHT(BL$1,2))),NETWORKDAYS(DATEVALUE("10/1/20"&amp;RIGHT(BK$1,2)),$U614,Holidays!$J$3:$J$937),
IF($T614&lt;DATEVALUE("10/1/20"&amp;RIGHT(BK$1,2)),NETWORKDAYS(DATEVALUE("10/1/20"&amp;RIGHT(BK$1,2)),DATEVALUE("9/30/20"&amp;RIGHT(BL$1,2)),Holidays!$J$3:$J$937),
IF($T614&gt;=DATEVALUE("10/1/20"&amp;RIGHT(BK$1,2)),NETWORKDAYS($T614,DATEVALUE("9/30/20"&amp;RIGHT(BL$1,2)),Holidays!$J$3:$J$937),"")))),"")/(NETWORKDAYS($T614,$U614,Holidays!$J$3:$J$937)),0))</f>
        <v/>
      </c>
      <c r="BM614" s="87" t="str">
        <f>IF($Q614="","",IFERROR(IF(OR(AND($T614&gt;=DATEVALUE("10/1/20"&amp;RIGHT(BL$1,2)),$T614&lt;=DATEVALUE("9/30/20"&amp;RIGHT(BM$1,2))),AND($U614&gt;=DATEVALUE("10/1/20"&amp;RIGHT(BL$1,2)),$U614&lt;=DATEVALUE("9/30/20"&amp;RIGHT(BM$1,2))),AND($T614&lt;=DATEVALUE("10/1/20"&amp;RIGHT(BL$1,2)),$U614&gt;=DATEVALUE("9/30/20"&amp;RIGHT(BM$1,2)))),
IF(AND($T614&gt;=DATEVALUE("10/1/20"&amp;RIGHT(BL$1,2)),$U614&lt;=DATEVALUE("9/30/20"&amp;RIGHT(BM$1,2))),NETWORKDAYS($T614,$U614,Holidays!$J$3:$J$937),
IF(AND($T614&lt;DATEVALUE("10/1/20"&amp;RIGHT(BL$1,2)),$U614&lt;=DATEVALUE("9/30/20"&amp;RIGHT(BM$1,2))),NETWORKDAYS(DATEVALUE("10/1/20"&amp;RIGHT(BL$1,2)),$U614,Holidays!$J$3:$J$937),
IF($T614&lt;DATEVALUE("10/1/20"&amp;RIGHT(BL$1,2)),NETWORKDAYS(DATEVALUE("10/1/20"&amp;RIGHT(BL$1,2)),DATEVALUE("9/30/20"&amp;RIGHT(BM$1,2)),Holidays!$J$3:$J$937),
IF($T614&gt;=DATEVALUE("10/1/20"&amp;RIGHT(BL$1,2)),NETWORKDAYS($T614,DATEVALUE("9/30/20"&amp;RIGHT(BM$1,2)),Holidays!$J$3:$J$937),"")))),"")/(NETWORKDAYS($T614,$U614,Holidays!$J$3:$J$937)),0))</f>
        <v/>
      </c>
      <c r="BN614" s="87" t="str">
        <f>IF($Q614="","",IFERROR(IF(OR(AND($T614&gt;=DATEVALUE("10/1/20"&amp;RIGHT(BM$1,2)),$T614&lt;=DATEVALUE("9/30/20"&amp;RIGHT(BN$1,2))),AND($U614&gt;=DATEVALUE("10/1/20"&amp;RIGHT(BM$1,2)),$U614&lt;=DATEVALUE("9/30/20"&amp;RIGHT(BN$1,2))),AND($T614&lt;=DATEVALUE("10/1/20"&amp;RIGHT(BM$1,2)),$U614&gt;=DATEVALUE("9/30/20"&amp;RIGHT(BN$1,2)))),
IF(AND($T614&gt;=DATEVALUE("10/1/20"&amp;RIGHT(BM$1,2)),$U614&lt;=DATEVALUE("9/30/20"&amp;RIGHT(BN$1,2))),NETWORKDAYS($T614,$U614,Holidays!$J$3:$J$937),
IF(AND($T614&lt;DATEVALUE("10/1/20"&amp;RIGHT(BM$1,2)),$U614&lt;=DATEVALUE("9/30/20"&amp;RIGHT(BN$1,2))),NETWORKDAYS(DATEVALUE("10/1/20"&amp;RIGHT(BM$1,2)),$U614,Holidays!$J$3:$J$937),
IF($T614&lt;DATEVALUE("10/1/20"&amp;RIGHT(BM$1,2)),NETWORKDAYS(DATEVALUE("10/1/20"&amp;RIGHT(BM$1,2)),DATEVALUE("9/30/20"&amp;RIGHT(BN$1,2)),Holidays!$J$3:$J$937),
IF($T614&gt;=DATEVALUE("10/1/20"&amp;RIGHT(BM$1,2)),NETWORKDAYS($T614,DATEVALUE("9/30/20"&amp;RIGHT(BN$1,2)),Holidays!$J$3:$J$937),"")))),"")/(NETWORKDAYS($T614,$U614,Holidays!$J$3:$J$937)),0))</f>
        <v/>
      </c>
      <c r="BO614" s="87" t="str">
        <f>IF($Q614="","",IFERROR(IF(OR(AND($T614&gt;=DATEVALUE("10/1/20"&amp;RIGHT(BN$1,2)),$T614&lt;=DATEVALUE("9/30/20"&amp;RIGHT(BO$1,2))),AND($U614&gt;=DATEVALUE("10/1/20"&amp;RIGHT(BN$1,2)),$U614&lt;=DATEVALUE("9/30/20"&amp;RIGHT(BO$1,2))),AND($T614&lt;=DATEVALUE("10/1/20"&amp;RIGHT(BN$1,2)),$U614&gt;=DATEVALUE("9/30/20"&amp;RIGHT(BO$1,2)))),
IF(AND($T614&gt;=DATEVALUE("10/1/20"&amp;RIGHT(BN$1,2)),$U614&lt;=DATEVALUE("9/30/20"&amp;RIGHT(BO$1,2))),NETWORKDAYS($T614,$U614,Holidays!$J$3:$J$937),
IF(AND($T614&lt;DATEVALUE("10/1/20"&amp;RIGHT(BN$1,2)),$U614&lt;=DATEVALUE("9/30/20"&amp;RIGHT(BO$1,2))),NETWORKDAYS(DATEVALUE("10/1/20"&amp;RIGHT(BN$1,2)),$U614,Holidays!$J$3:$J$937),
IF($T614&lt;DATEVALUE("10/1/20"&amp;RIGHT(BN$1,2)),NETWORKDAYS(DATEVALUE("10/1/20"&amp;RIGHT(BN$1,2)),DATEVALUE("9/30/20"&amp;RIGHT(BO$1,2)),Holidays!$J$3:$J$937),
IF($T614&gt;=DATEVALUE("10/1/20"&amp;RIGHT(BN$1,2)),NETWORKDAYS($T614,DATEVALUE("9/30/20"&amp;RIGHT(BO$1,2)),Holidays!$J$3:$J$937),"")))),"")/(NETWORKDAYS($T614,$U614,Holidays!$J$3:$J$937)),0))</f>
        <v/>
      </c>
      <c r="BP614" s="87" t="str">
        <f>IF($Q614="","",IFERROR(IF(OR(AND($T614&gt;=DATEVALUE("10/1/20"&amp;RIGHT(BO$1,2)),$T614&lt;=DATEVALUE("9/30/20"&amp;RIGHT(BP$1,2))),AND($U614&gt;=DATEVALUE("10/1/20"&amp;RIGHT(BO$1,2)),$U614&lt;=DATEVALUE("9/30/20"&amp;RIGHT(BP$1,2))),AND($T614&lt;=DATEVALUE("10/1/20"&amp;RIGHT(BO$1,2)),$U614&gt;=DATEVALUE("9/30/20"&amp;RIGHT(BP$1,2)))),
IF(AND($T614&gt;=DATEVALUE("10/1/20"&amp;RIGHT(BO$1,2)),$U614&lt;=DATEVALUE("9/30/20"&amp;RIGHT(BP$1,2))),NETWORKDAYS($T614,$U614,Holidays!$J$3:$J$937),
IF(AND($T614&lt;DATEVALUE("10/1/20"&amp;RIGHT(BO$1,2)),$U614&lt;=DATEVALUE("9/30/20"&amp;RIGHT(BP$1,2))),NETWORKDAYS(DATEVALUE("10/1/20"&amp;RIGHT(BO$1,2)),$U614,Holidays!$J$3:$J$937),
IF($T614&lt;DATEVALUE("10/1/20"&amp;RIGHT(BO$1,2)),NETWORKDAYS(DATEVALUE("10/1/20"&amp;RIGHT(BO$1,2)),DATEVALUE("9/30/20"&amp;RIGHT(BP$1,2)),Holidays!$J$3:$J$937),
IF($T614&gt;=DATEVALUE("10/1/20"&amp;RIGHT(BO$1,2)),NETWORKDAYS($T614,DATEVALUE("9/30/20"&amp;RIGHT(BP$1,2)),Holidays!$J$3:$J$937),"")))),"")/(NETWORKDAYS($T614,$U614,Holidays!$J$3:$J$937)),0))</f>
        <v/>
      </c>
      <c r="BQ614" s="87" t="str">
        <f>IF($Q614="","",IFERROR(IF(OR(AND($T614&gt;=DATEVALUE("10/1/20"&amp;RIGHT(BP$1,2)),$T614&lt;=DATEVALUE("9/30/20"&amp;RIGHT(BQ$1,2))),AND($U614&gt;=DATEVALUE("10/1/20"&amp;RIGHT(BP$1,2)),$U614&lt;=DATEVALUE("9/30/20"&amp;RIGHT(BQ$1,2))),AND($T614&lt;=DATEVALUE("10/1/20"&amp;RIGHT(BP$1,2)),$U614&gt;=DATEVALUE("9/30/20"&amp;RIGHT(BQ$1,2)))),
IF(AND($T614&gt;=DATEVALUE("10/1/20"&amp;RIGHT(BP$1,2)),$U614&lt;=DATEVALUE("9/30/20"&amp;RIGHT(BQ$1,2))),NETWORKDAYS($T614,$U614,Holidays!$J$3:$J$937),
IF(AND($T614&lt;DATEVALUE("10/1/20"&amp;RIGHT(BP$1,2)),$U614&lt;=DATEVALUE("9/30/20"&amp;RIGHT(BQ$1,2))),NETWORKDAYS(DATEVALUE("10/1/20"&amp;RIGHT(BP$1,2)),$U614,Holidays!$J$3:$J$937),
IF($T614&lt;DATEVALUE("10/1/20"&amp;RIGHT(BP$1,2)),NETWORKDAYS(DATEVALUE("10/1/20"&amp;RIGHT(BP$1,2)),DATEVALUE("9/30/20"&amp;RIGHT(BQ$1,2)),Holidays!$J$3:$J$937),
IF($T614&gt;=DATEVALUE("10/1/20"&amp;RIGHT(BP$1,2)),NETWORKDAYS($T614,DATEVALUE("9/30/20"&amp;RIGHT(BQ$1,2)),Holidays!$J$3:$J$937),"")))),"")/(NETWORKDAYS($T614,$U614,Holidays!$J$3:$J$937)),0))</f>
        <v/>
      </c>
      <c r="BR614" s="87" t="str">
        <f>IF($Q614="","",IFERROR(IF(OR(AND($T614&gt;=DATEVALUE("10/1/20"&amp;RIGHT(BQ$1,2)),$T614&lt;=DATEVALUE("9/30/20"&amp;RIGHT(BR$1,2))),AND($U614&gt;=DATEVALUE("10/1/20"&amp;RIGHT(BQ$1,2)),$U614&lt;=DATEVALUE("9/30/20"&amp;RIGHT(BR$1,2))),AND($T614&lt;=DATEVALUE("10/1/20"&amp;RIGHT(BQ$1,2)),$U614&gt;=DATEVALUE("9/30/20"&amp;RIGHT(BR$1,2)))),
IF(AND($T614&gt;=DATEVALUE("10/1/20"&amp;RIGHT(BQ$1,2)),$U614&lt;=DATEVALUE("9/30/20"&amp;RIGHT(BR$1,2))),NETWORKDAYS($T614,$U614,Holidays!$J$3:$J$937),
IF(AND($T614&lt;DATEVALUE("10/1/20"&amp;RIGHT(BQ$1,2)),$U614&lt;=DATEVALUE("9/30/20"&amp;RIGHT(BR$1,2))),NETWORKDAYS(DATEVALUE("10/1/20"&amp;RIGHT(BQ$1,2)),$U614,Holidays!$J$3:$J$937),
IF($T614&lt;DATEVALUE("10/1/20"&amp;RIGHT(BQ$1,2)),NETWORKDAYS(DATEVALUE("10/1/20"&amp;RIGHT(BQ$1,2)),DATEVALUE("9/30/20"&amp;RIGHT(BR$1,2)),Holidays!$J$3:$J$937),
IF($T614&gt;=DATEVALUE("10/1/20"&amp;RIGHT(BQ$1,2)),NETWORKDAYS($T614,DATEVALUE("9/30/20"&amp;RIGHT(BR$1,2)),Holidays!$J$3:$J$937),"")))),"")/(NETWORKDAYS($T614,$U614,Holidays!$J$3:$J$937)),0))</f>
        <v/>
      </c>
      <c r="BS614" s="87" t="str">
        <f>IF($Q614="","",IFERROR(IF(OR(AND($T614&gt;=DATEVALUE("10/1/20"&amp;RIGHT(BR$1,2)),$T614&lt;=DATEVALUE("9/30/20"&amp;RIGHT(BS$1,2))),AND($U614&gt;=DATEVALUE("10/1/20"&amp;RIGHT(BR$1,2)),$U614&lt;=DATEVALUE("9/30/20"&amp;RIGHT(BS$1,2))),AND($T614&lt;=DATEVALUE("10/1/20"&amp;RIGHT(BR$1,2)),$U614&gt;=DATEVALUE("9/30/20"&amp;RIGHT(BS$1,2)))),
IF(AND($T614&gt;=DATEVALUE("10/1/20"&amp;RIGHT(BR$1,2)),$U614&lt;=DATEVALUE("9/30/20"&amp;RIGHT(BS$1,2))),NETWORKDAYS($T614,$U614,Holidays!$J$3:$J$937),
IF(AND($T614&lt;DATEVALUE("10/1/20"&amp;RIGHT(BR$1,2)),$U614&lt;=DATEVALUE("9/30/20"&amp;RIGHT(BS$1,2))),NETWORKDAYS(DATEVALUE("10/1/20"&amp;RIGHT(BR$1,2)),$U614,Holidays!$J$3:$J$937),
IF($T614&lt;DATEVALUE("10/1/20"&amp;RIGHT(BR$1,2)),NETWORKDAYS(DATEVALUE("10/1/20"&amp;RIGHT(BR$1,2)),DATEVALUE("9/30/20"&amp;RIGHT(BS$1,2)),Holidays!$J$3:$J$937),
IF($T614&gt;=DATEVALUE("10/1/20"&amp;RIGHT(BR$1,2)),NETWORKDAYS($T614,DATEVALUE("9/30/20"&amp;RIGHT(BS$1,2)),Holidays!$J$3:$J$937),"")))),"")/(NETWORKDAYS($T614,$U614,Holidays!$J$3:$J$937)),0))</f>
        <v/>
      </c>
      <c r="BT614" s="87" t="str">
        <f>IF($Q614="","",IFERROR(IF(OR(AND($T614&gt;=DATEVALUE("10/1/20"&amp;RIGHT(BS$1,2)),$T614&lt;=DATEVALUE("9/30/20"&amp;RIGHT(BT$1,2))),AND($U614&gt;=DATEVALUE("10/1/20"&amp;RIGHT(BS$1,2)),$U614&lt;=DATEVALUE("9/30/20"&amp;RIGHT(BT$1,2))),AND($T614&lt;=DATEVALUE("10/1/20"&amp;RIGHT(BS$1,2)),$U614&gt;=DATEVALUE("9/30/20"&amp;RIGHT(BT$1,2)))),
IF(AND($T614&gt;=DATEVALUE("10/1/20"&amp;RIGHT(BS$1,2)),$U614&lt;=DATEVALUE("9/30/20"&amp;RIGHT(BT$1,2))),NETWORKDAYS($T614,$U614,Holidays!$J$3:$J$937),
IF(AND($T614&lt;DATEVALUE("10/1/20"&amp;RIGHT(BS$1,2)),$U614&lt;=DATEVALUE("9/30/20"&amp;RIGHT(BT$1,2))),NETWORKDAYS(DATEVALUE("10/1/20"&amp;RIGHT(BS$1,2)),$U614,Holidays!$J$3:$J$937),
IF($T614&lt;DATEVALUE("10/1/20"&amp;RIGHT(BS$1,2)),NETWORKDAYS(DATEVALUE("10/1/20"&amp;RIGHT(BS$1,2)),DATEVALUE("9/30/20"&amp;RIGHT(BT$1,2)),Holidays!$J$3:$J$937),
IF($T614&gt;=DATEVALUE("10/1/20"&amp;RIGHT(BS$1,2)),NETWORKDAYS($T614,DATEVALUE("9/30/20"&amp;RIGHT(BT$1,2)),Holidays!$J$3:$J$937),"")))),"")/(NETWORKDAYS($T614,$U614,Holidays!$J$3:$J$937)),0))</f>
        <v/>
      </c>
      <c r="BU614" s="87" t="str">
        <f>IF($Q614="","",IFERROR(IF(OR(AND($T614&gt;=DATEVALUE("10/1/20"&amp;RIGHT(BT$1,2)),$T614&lt;=DATEVALUE("9/30/20"&amp;RIGHT(BU$1,2))),AND($U614&gt;=DATEVALUE("10/1/20"&amp;RIGHT(BT$1,2)),$U614&lt;=DATEVALUE("9/30/20"&amp;RIGHT(BU$1,2))),AND($T614&lt;=DATEVALUE("10/1/20"&amp;RIGHT(BT$1,2)),$U614&gt;=DATEVALUE("9/30/20"&amp;RIGHT(BU$1,2)))),
IF(AND($T614&gt;=DATEVALUE("10/1/20"&amp;RIGHT(BT$1,2)),$U614&lt;=DATEVALUE("9/30/20"&amp;RIGHT(BU$1,2))),NETWORKDAYS($T614,$U614,Holidays!$J$3:$J$937),
IF(AND($T614&lt;DATEVALUE("10/1/20"&amp;RIGHT(BT$1,2)),$U614&lt;=DATEVALUE("9/30/20"&amp;RIGHT(BU$1,2))),NETWORKDAYS(DATEVALUE("10/1/20"&amp;RIGHT(BT$1,2)),$U614,Holidays!$J$3:$J$937),
IF($T614&lt;DATEVALUE("10/1/20"&amp;RIGHT(BT$1,2)),NETWORKDAYS(DATEVALUE("10/1/20"&amp;RIGHT(BT$1,2)),DATEVALUE("9/30/20"&amp;RIGHT(BU$1,2)),Holidays!$J$3:$J$937),
IF($T614&gt;=DATEVALUE("10/1/20"&amp;RIGHT(BT$1,2)),NETWORKDAYS($T614,DATEVALUE("9/30/20"&amp;RIGHT(BU$1,2)),Holidays!$J$3:$J$937),"")))),"")/(NETWORKDAYS($T614,$U614,Holidays!$J$3:$J$937)),0))</f>
        <v/>
      </c>
      <c r="BV614" s="87" t="str">
        <f>IF($Q614="","",IFERROR(IF(OR(AND($T614&gt;=DATEVALUE("10/1/20"&amp;RIGHT(BU$1,2)),$T614&lt;=DATEVALUE("9/30/20"&amp;RIGHT(BV$1,2))),AND($U614&gt;=DATEVALUE("10/1/20"&amp;RIGHT(BU$1,2)),$U614&lt;=DATEVALUE("9/30/20"&amp;RIGHT(BV$1,2))),AND($T614&lt;=DATEVALUE("10/1/20"&amp;RIGHT(BU$1,2)),$U614&gt;=DATEVALUE("9/30/20"&amp;RIGHT(BV$1,2)))),
IF(AND($T614&gt;=DATEVALUE("10/1/20"&amp;RIGHT(BU$1,2)),$U614&lt;=DATEVALUE("9/30/20"&amp;RIGHT(BV$1,2))),NETWORKDAYS($T614,$U614,Holidays!$J$3:$J$937),
IF(AND($T614&lt;DATEVALUE("10/1/20"&amp;RIGHT(BU$1,2)),$U614&lt;=DATEVALUE("9/30/20"&amp;RIGHT(BV$1,2))),NETWORKDAYS(DATEVALUE("10/1/20"&amp;RIGHT(BU$1,2)),$U614,Holidays!$J$3:$J$937),
IF($T614&lt;DATEVALUE("10/1/20"&amp;RIGHT(BU$1,2)),NETWORKDAYS(DATEVALUE("10/1/20"&amp;RIGHT(BU$1,2)),DATEVALUE("9/30/20"&amp;RIGHT(BV$1,2)),Holidays!$J$3:$J$937),
IF($T614&gt;=DATEVALUE("10/1/20"&amp;RIGHT(BU$1,2)),NETWORKDAYS($T614,DATEVALUE("9/30/20"&amp;RIGHT(BV$1,2)),Holidays!$J$3:$J$937),"")))),"")/(NETWORKDAYS($T614,$U614,Holidays!$J$3:$J$937)),0))</f>
        <v/>
      </c>
      <c r="BW614" s="87" t="str">
        <f>IF($Q614="","",IFERROR(IF(OR(AND($T614&gt;=DATEVALUE("10/1/20"&amp;RIGHT(BV$1,2)),$T614&lt;=DATEVALUE("9/30/20"&amp;RIGHT(BW$1,2))),AND($U614&gt;=DATEVALUE("10/1/20"&amp;RIGHT(BV$1,2)),$U614&lt;=DATEVALUE("9/30/20"&amp;RIGHT(BW$1,2))),AND($T614&lt;=DATEVALUE("10/1/20"&amp;RIGHT(BV$1,2)),$U614&gt;=DATEVALUE("9/30/20"&amp;RIGHT(BW$1,2)))),
IF(AND($T614&gt;=DATEVALUE("10/1/20"&amp;RIGHT(BV$1,2)),$U614&lt;=DATEVALUE("9/30/20"&amp;RIGHT(BW$1,2))),NETWORKDAYS($T614,$U614,Holidays!$J$3:$J$937),
IF(AND($T614&lt;DATEVALUE("10/1/20"&amp;RIGHT(BV$1,2)),$U614&lt;=DATEVALUE("9/30/20"&amp;RIGHT(BW$1,2))),NETWORKDAYS(DATEVALUE("10/1/20"&amp;RIGHT(BV$1,2)),$U614,Holidays!$J$3:$J$937),
IF($T614&lt;DATEVALUE("10/1/20"&amp;RIGHT(BV$1,2)),NETWORKDAYS(DATEVALUE("10/1/20"&amp;RIGHT(BV$1,2)),DATEVALUE("9/30/20"&amp;RIGHT(BW$1,2)),Holidays!$J$3:$J$937),
IF($T614&gt;=DATEVALUE("10/1/20"&amp;RIGHT(BV$1,2)),NETWORKDAYS($T614,DATEVALUE("9/30/20"&amp;RIGHT(BW$1,2)),Holidays!$J$3:$J$937),"")))),"")/(NETWORKDAYS($T614,$U614,Holidays!$J$3:$J$937)),0))</f>
        <v/>
      </c>
      <c r="BX614" s="87" t="str">
        <f>IF($Q614="","",IFERROR(IF(OR(AND($T614&gt;=DATEVALUE("10/1/20"&amp;RIGHT(BW$1,2)),$T614&lt;=DATEVALUE("9/30/20"&amp;RIGHT(BX$1,2))),AND($U614&gt;=DATEVALUE("10/1/20"&amp;RIGHT(BW$1,2)),$U614&lt;=DATEVALUE("9/30/20"&amp;RIGHT(BX$1,2))),AND($T614&lt;=DATEVALUE("10/1/20"&amp;RIGHT(BW$1,2)),$U614&gt;=DATEVALUE("9/30/20"&amp;RIGHT(BX$1,2)))),
IF(AND($T614&gt;=DATEVALUE("10/1/20"&amp;RIGHT(BW$1,2)),$U614&lt;=DATEVALUE("9/30/20"&amp;RIGHT(BX$1,2))),NETWORKDAYS($T614,$U614,Holidays!$J$3:$J$937),
IF(AND($T614&lt;DATEVALUE("10/1/20"&amp;RIGHT(BW$1,2)),$U614&lt;=DATEVALUE("9/30/20"&amp;RIGHT(BX$1,2))),NETWORKDAYS(DATEVALUE("10/1/20"&amp;RIGHT(BW$1,2)),$U614,Holidays!$J$3:$J$937),
IF($T614&lt;DATEVALUE("10/1/20"&amp;RIGHT(BW$1,2)),NETWORKDAYS(DATEVALUE("10/1/20"&amp;RIGHT(BW$1,2)),DATEVALUE("9/30/20"&amp;RIGHT(BX$1,2)),Holidays!$J$3:$J$937),
IF($T614&gt;=DATEVALUE("10/1/20"&amp;RIGHT(BW$1,2)),NETWORKDAYS($T614,DATEVALUE("9/30/20"&amp;RIGHT(BX$1,2)),Holidays!$J$3:$J$937),"")))),"")/(NETWORKDAYS($T614,$U614,Holidays!$J$3:$J$937)),0))</f>
        <v/>
      </c>
      <c r="BY614" s="87" t="str">
        <f>IF($Q614="","",IFERROR(IF(OR(AND($T614&gt;=DATEVALUE("10/1/20"&amp;RIGHT(BX$1,2)),$T614&lt;=DATEVALUE("9/30/20"&amp;RIGHT(BY$1,2))),AND($U614&gt;=DATEVALUE("10/1/20"&amp;RIGHT(BX$1,2)),$U614&lt;=DATEVALUE("9/30/20"&amp;RIGHT(BY$1,2))),AND($T614&lt;=DATEVALUE("10/1/20"&amp;RIGHT(BX$1,2)),$U614&gt;=DATEVALUE("9/30/20"&amp;RIGHT(BY$1,2)))),
IF(AND($T614&gt;=DATEVALUE("10/1/20"&amp;RIGHT(BX$1,2)),$U614&lt;=DATEVALUE("9/30/20"&amp;RIGHT(BY$1,2))),NETWORKDAYS($T614,$U614,Holidays!$J$3:$J$937),
IF(AND($T614&lt;DATEVALUE("10/1/20"&amp;RIGHT(BX$1,2)),$U614&lt;=DATEVALUE("9/30/20"&amp;RIGHT(BY$1,2))),NETWORKDAYS(DATEVALUE("10/1/20"&amp;RIGHT(BX$1,2)),$U614,Holidays!$J$3:$J$937),
IF($T614&lt;DATEVALUE("10/1/20"&amp;RIGHT(BX$1,2)),NETWORKDAYS(DATEVALUE("10/1/20"&amp;RIGHT(BX$1,2)),DATEVALUE("9/30/20"&amp;RIGHT(BY$1,2)),Holidays!$J$3:$J$937),
IF($T614&gt;=DATEVALUE("10/1/20"&amp;RIGHT(BX$1,2)),NETWORKDAYS($T614,DATEVALUE("9/30/20"&amp;RIGHT(BY$1,2)),Holidays!$J$3:$J$937),"")))),"")/(NETWORKDAYS($T614,$U614,Holidays!$J$3:$J$937)),0))</f>
        <v/>
      </c>
      <c r="BZ614" s="87" t="str">
        <f>IF($Q614="","",IFERROR(IF(OR(AND($T614&gt;=DATEVALUE("10/1/20"&amp;RIGHT(BY$1,2)),$T614&lt;=DATEVALUE("9/30/20"&amp;RIGHT(BZ$1,2))),AND($U614&gt;=DATEVALUE("10/1/20"&amp;RIGHT(BY$1,2)),$U614&lt;=DATEVALUE("9/30/20"&amp;RIGHT(BZ$1,2))),AND($T614&lt;=DATEVALUE("10/1/20"&amp;RIGHT(BY$1,2)),$U614&gt;=DATEVALUE("9/30/20"&amp;RIGHT(BZ$1,2)))),
IF(AND($T614&gt;=DATEVALUE("10/1/20"&amp;RIGHT(BY$1,2)),$U614&lt;=DATEVALUE("9/30/20"&amp;RIGHT(BZ$1,2))),NETWORKDAYS($T614,$U614,Holidays!$J$3:$J$937),
IF(AND($T614&lt;DATEVALUE("10/1/20"&amp;RIGHT(BY$1,2)),$U614&lt;=DATEVALUE("9/30/20"&amp;RIGHT(BZ$1,2))),NETWORKDAYS(DATEVALUE("10/1/20"&amp;RIGHT(BY$1,2)),$U614,Holidays!$J$3:$J$937),
IF($T614&lt;DATEVALUE("10/1/20"&amp;RIGHT(BY$1,2)),NETWORKDAYS(DATEVALUE("10/1/20"&amp;RIGHT(BY$1,2)),DATEVALUE("9/30/20"&amp;RIGHT(BZ$1,2)),Holidays!$J$3:$J$937),
IF($T614&gt;=DATEVALUE("10/1/20"&amp;RIGHT(BY$1,2)),NETWORKDAYS($T614,DATEVALUE("9/30/20"&amp;RIGHT(BZ$1,2)),Holidays!$J$3:$J$937),"")))),"")/(NETWORKDAYS($T614,$U614,Holidays!$J$3:$J$937)),0))</f>
        <v/>
      </c>
      <c r="CA614" s="87" t="str">
        <f>IF($Q614="","",IFERROR(IF(OR(AND($T614&gt;=DATEVALUE("10/1/20"&amp;RIGHT(BZ$1,2)),$T614&lt;=DATEVALUE("9/30/20"&amp;RIGHT(CA$1,2))),AND($U614&gt;=DATEVALUE("10/1/20"&amp;RIGHT(BZ$1,2)),$U614&lt;=DATEVALUE("9/30/20"&amp;RIGHT(CA$1,2))),AND($T614&lt;=DATEVALUE("10/1/20"&amp;RIGHT(BZ$1,2)),$U614&gt;=DATEVALUE("9/30/20"&amp;RIGHT(CA$1,2)))),
IF(AND($T614&gt;=DATEVALUE("10/1/20"&amp;RIGHT(BZ$1,2)),$U614&lt;=DATEVALUE("9/30/20"&amp;RIGHT(CA$1,2))),NETWORKDAYS($T614,$U614,Holidays!$J$3:$J$937),
IF(AND($T614&lt;DATEVALUE("10/1/20"&amp;RIGHT(BZ$1,2)),$U614&lt;=DATEVALUE("9/30/20"&amp;RIGHT(CA$1,2))),NETWORKDAYS(DATEVALUE("10/1/20"&amp;RIGHT(BZ$1,2)),$U614,Holidays!$J$3:$J$937),
IF($T614&lt;DATEVALUE("10/1/20"&amp;RIGHT(BZ$1,2)),NETWORKDAYS(DATEVALUE("10/1/20"&amp;RIGHT(BZ$1,2)),DATEVALUE("9/30/20"&amp;RIGHT(CA$1,2)),Holidays!$J$3:$J$937),
IF($T614&gt;=DATEVALUE("10/1/20"&amp;RIGHT(BZ$1,2)),NETWORKDAYS($T614,DATEVALUE("9/30/20"&amp;RIGHT(CA$1,2)),Holidays!$J$3:$J$937),"")))),"")/(NETWORKDAYS($T614,$U614,Holidays!$J$3:$J$937)),0))</f>
        <v/>
      </c>
      <c r="CB614" s="87" t="str">
        <f>IF($Q614="","",IFERROR(IF(OR(AND($T614&gt;=DATEVALUE("10/1/20"&amp;RIGHT(CA$1,2)),$T614&lt;=DATEVALUE("9/30/20"&amp;RIGHT(CB$1,2))),AND($U614&gt;=DATEVALUE("10/1/20"&amp;RIGHT(CA$1,2)),$U614&lt;=DATEVALUE("9/30/20"&amp;RIGHT(CB$1,2))),AND($T614&lt;=DATEVALUE("10/1/20"&amp;RIGHT(CA$1,2)),$U614&gt;=DATEVALUE("9/30/20"&amp;RIGHT(CB$1,2)))),
IF(AND($T614&gt;=DATEVALUE("10/1/20"&amp;RIGHT(CA$1,2)),$U614&lt;=DATEVALUE("9/30/20"&amp;RIGHT(CB$1,2))),NETWORKDAYS($T614,$U614,Holidays!$J$3:$J$937),
IF(AND($T614&lt;DATEVALUE("10/1/20"&amp;RIGHT(CA$1,2)),$U614&lt;=DATEVALUE("9/30/20"&amp;RIGHT(CB$1,2))),NETWORKDAYS(DATEVALUE("10/1/20"&amp;RIGHT(CA$1,2)),$U614,Holidays!$J$3:$J$937),
IF($T614&lt;DATEVALUE("10/1/20"&amp;RIGHT(CA$1,2)),NETWORKDAYS(DATEVALUE("10/1/20"&amp;RIGHT(CA$1,2)),DATEVALUE("9/30/20"&amp;RIGHT(CB$1,2)),Holidays!$J$3:$J$937),
IF($T614&gt;=DATEVALUE("10/1/20"&amp;RIGHT(CA$1,2)),NETWORKDAYS($T614,DATEVALUE("9/30/20"&amp;RIGHT(CB$1,2)),Holidays!$J$3:$J$937),"")))),"")/(NETWORKDAYS($T614,$U614,Holidays!$J$3:$J$937)),0))</f>
        <v/>
      </c>
    </row>
    <row r="615" spans="1:80">
      <c r="A615" s="97"/>
      <c r="B615" s="98" t="str">
        <f ca="1">IF(NOT($A615=""),OFFSET('WBS Reference &amp; User Procedure'!$A$1,MATCH($A615,'WBS Reference &amp; User Procedure'!$A:$A,0)-1,1),"")</f>
        <v/>
      </c>
      <c r="D615" s="97"/>
      <c r="I615" s="78"/>
      <c r="T615" s="104" t="str">
        <f>IF(NOT(Q615=""),IF(NOT($S615=""),$S615,#REF!),"")</f>
        <v/>
      </c>
      <c r="U615" s="104" t="str">
        <f>IF(NOT(Q615=""),WORKDAY(T615,Q615,Holidays!$J$3:$J$937),"")</f>
        <v/>
      </c>
      <c r="V615" s="104"/>
      <c r="W615" s="104"/>
      <c r="X615" s="101" t="str">
        <f t="shared" si="137"/>
        <v/>
      </c>
      <c r="AL615" s="87" t="str">
        <f t="shared" ca="1" si="134"/>
        <v/>
      </c>
      <c r="AN615" s="87" t="str">
        <f t="shared" ca="1" si="135"/>
        <v/>
      </c>
      <c r="AO615" s="87" t="str">
        <f t="shared" ca="1" si="135"/>
        <v/>
      </c>
      <c r="AP615" s="87" t="str">
        <f t="shared" ca="1" si="135"/>
        <v/>
      </c>
      <c r="AQ615" s="87" t="str">
        <f t="shared" ca="1" si="135"/>
        <v/>
      </c>
      <c r="AR615" s="87" t="str">
        <f t="shared" ca="1" si="135"/>
        <v/>
      </c>
      <c r="AS615" s="87" t="str">
        <f t="shared" ca="1" si="135"/>
        <v/>
      </c>
      <c r="AT615" s="87" t="str">
        <f t="shared" ca="1" si="135"/>
        <v/>
      </c>
      <c r="AU615" s="87" t="str">
        <f t="shared" ca="1" si="135"/>
        <v/>
      </c>
      <c r="AV615" s="87" t="str">
        <f t="shared" ca="1" si="135"/>
        <v/>
      </c>
      <c r="AW615" s="87" t="str">
        <f t="shared" ca="1" si="135"/>
        <v/>
      </c>
      <c r="AX615" s="87" t="str">
        <f t="shared" ca="1" si="136"/>
        <v/>
      </c>
      <c r="AY615" s="87" t="str">
        <f t="shared" ca="1" si="136"/>
        <v/>
      </c>
      <c r="AZ615" s="87" t="str">
        <f t="shared" ca="1" si="136"/>
        <v/>
      </c>
      <c r="BA615" s="87" t="str">
        <f t="shared" ca="1" si="136"/>
        <v/>
      </c>
      <c r="BB615" s="87" t="str">
        <f t="shared" ca="1" si="136"/>
        <v/>
      </c>
      <c r="BC615" s="87" t="str">
        <f t="shared" ca="1" si="136"/>
        <v/>
      </c>
      <c r="BD615" s="87" t="str">
        <f t="shared" ca="1" si="136"/>
        <v/>
      </c>
      <c r="BE615" s="87" t="str">
        <f t="shared" ca="1" si="136"/>
        <v/>
      </c>
      <c r="BF615" s="87" t="str">
        <f t="shared" ca="1" si="136"/>
        <v/>
      </c>
      <c r="BG615" s="87" t="str">
        <f t="shared" ca="1" si="136"/>
        <v/>
      </c>
      <c r="BI615" s="87" t="str">
        <f>IF($Q615="","",IFERROR(IF(OR(AND($T615&gt;=DATEVALUE("10/1/20"&amp;RIGHT(BH$1,2)),$T615&lt;=DATEVALUE("9/30/20"&amp;RIGHT(BI$1,2))),AND($U615&gt;=DATEVALUE("10/1/20"&amp;RIGHT(BH$1,2)),$U615&lt;=DATEVALUE("9/30/20"&amp;RIGHT(BI$1,2))),AND($T615&lt;=DATEVALUE("10/1/20"&amp;RIGHT(BH$1,2)),$U615&gt;=DATEVALUE("9/30/20"&amp;RIGHT(BI$1,2)))),
IF(AND($T615&gt;=DATEVALUE("10/1/20"&amp;RIGHT(BH$1,2)),$U615&lt;=DATEVALUE("9/30/20"&amp;RIGHT(BI$1,2))),NETWORKDAYS($T615,$U615,Holidays!$J$3:$J$937),
IF(AND($T615&lt;DATEVALUE("10/1/20"&amp;RIGHT(BH$1,2)),$U615&lt;=DATEVALUE("9/30/20"&amp;RIGHT(BI$1,2))),NETWORKDAYS(DATEVALUE("10/1/20"&amp;RIGHT(BH$1,2)),$U615,Holidays!$J$3:$J$937),
IF($T615&lt;DATEVALUE("10/1/20"&amp;RIGHT(BH$1,2)),NETWORKDAYS(DATEVALUE("10/1/20"&amp;RIGHT(BH$1,2)),DATEVALUE("9/30/20"&amp;RIGHT(BI$1,2)),Holidays!$J$3:$J$937),
IF($T615&gt;=DATEVALUE("10/1/20"&amp;RIGHT(BH$1,2)),NETWORKDAYS($T615,DATEVALUE("9/30/20"&amp;RIGHT(BI$1,2)),Holidays!$J$3:$J$937),"")))),"")/(NETWORKDAYS($T615,$U615,Holidays!$J$3:$J$937)),0))</f>
        <v/>
      </c>
      <c r="BJ615" s="87" t="str">
        <f>IF($Q615="","",IFERROR(IF(OR(AND($T615&gt;=DATEVALUE("10/1/20"&amp;RIGHT(BI$1,2)),$T615&lt;=DATEVALUE("9/30/20"&amp;RIGHT(BJ$1,2))),AND($U615&gt;=DATEVALUE("10/1/20"&amp;RIGHT(BI$1,2)),$U615&lt;=DATEVALUE("9/30/20"&amp;RIGHT(BJ$1,2))),AND($T615&lt;=DATEVALUE("10/1/20"&amp;RIGHT(BI$1,2)),$U615&gt;=DATEVALUE("9/30/20"&amp;RIGHT(BJ$1,2)))),
IF(AND($T615&gt;=DATEVALUE("10/1/20"&amp;RIGHT(BI$1,2)),$U615&lt;=DATEVALUE("9/30/20"&amp;RIGHT(BJ$1,2))),NETWORKDAYS($T615,$U615,Holidays!$J$3:$J$937),
IF(AND($T615&lt;DATEVALUE("10/1/20"&amp;RIGHT(BI$1,2)),$U615&lt;=DATEVALUE("9/30/20"&amp;RIGHT(BJ$1,2))),NETWORKDAYS(DATEVALUE("10/1/20"&amp;RIGHT(BI$1,2)),$U615,Holidays!$J$3:$J$937),
IF($T615&lt;DATEVALUE("10/1/20"&amp;RIGHT(BI$1,2)),NETWORKDAYS(DATEVALUE("10/1/20"&amp;RIGHT(BI$1,2)),DATEVALUE("9/30/20"&amp;RIGHT(BJ$1,2)),Holidays!$J$3:$J$937),
IF($T615&gt;=DATEVALUE("10/1/20"&amp;RIGHT(BI$1,2)),NETWORKDAYS($T615,DATEVALUE("9/30/20"&amp;RIGHT(BJ$1,2)),Holidays!$J$3:$J$937),"")))),"")/(NETWORKDAYS($T615,$U615,Holidays!$J$3:$J$937)),0))</f>
        <v/>
      </c>
      <c r="BK615" s="87" t="str">
        <f>IF($Q615="","",IFERROR(IF(OR(AND($T615&gt;=DATEVALUE("10/1/20"&amp;RIGHT(BJ$1,2)),$T615&lt;=DATEVALUE("9/30/20"&amp;RIGHT(BK$1,2))),AND($U615&gt;=DATEVALUE("10/1/20"&amp;RIGHT(BJ$1,2)),$U615&lt;=DATEVALUE("9/30/20"&amp;RIGHT(BK$1,2))),AND($T615&lt;=DATEVALUE("10/1/20"&amp;RIGHT(BJ$1,2)),$U615&gt;=DATEVALUE("9/30/20"&amp;RIGHT(BK$1,2)))),
IF(AND($T615&gt;=DATEVALUE("10/1/20"&amp;RIGHT(BJ$1,2)),$U615&lt;=DATEVALUE("9/30/20"&amp;RIGHT(BK$1,2))),NETWORKDAYS($T615,$U615,Holidays!$J$3:$J$937),
IF(AND($T615&lt;DATEVALUE("10/1/20"&amp;RIGHT(BJ$1,2)),$U615&lt;=DATEVALUE("9/30/20"&amp;RIGHT(BK$1,2))),NETWORKDAYS(DATEVALUE("10/1/20"&amp;RIGHT(BJ$1,2)),$U615,Holidays!$J$3:$J$937),
IF($T615&lt;DATEVALUE("10/1/20"&amp;RIGHT(BJ$1,2)),NETWORKDAYS(DATEVALUE("10/1/20"&amp;RIGHT(BJ$1,2)),DATEVALUE("9/30/20"&amp;RIGHT(BK$1,2)),Holidays!$J$3:$J$937),
IF($T615&gt;=DATEVALUE("10/1/20"&amp;RIGHT(BJ$1,2)),NETWORKDAYS($T615,DATEVALUE("9/30/20"&amp;RIGHT(BK$1,2)),Holidays!$J$3:$J$937),"")))),"")/(NETWORKDAYS($T615,$U615,Holidays!$J$3:$J$937)),0))</f>
        <v/>
      </c>
      <c r="BL615" s="87" t="str">
        <f>IF($Q615="","",IFERROR(IF(OR(AND($T615&gt;=DATEVALUE("10/1/20"&amp;RIGHT(BK$1,2)),$T615&lt;=DATEVALUE("9/30/20"&amp;RIGHT(BL$1,2))),AND($U615&gt;=DATEVALUE("10/1/20"&amp;RIGHT(BK$1,2)),$U615&lt;=DATEVALUE("9/30/20"&amp;RIGHT(BL$1,2))),AND($T615&lt;=DATEVALUE("10/1/20"&amp;RIGHT(BK$1,2)),$U615&gt;=DATEVALUE("9/30/20"&amp;RIGHT(BL$1,2)))),
IF(AND($T615&gt;=DATEVALUE("10/1/20"&amp;RIGHT(BK$1,2)),$U615&lt;=DATEVALUE("9/30/20"&amp;RIGHT(BL$1,2))),NETWORKDAYS($T615,$U615,Holidays!$J$3:$J$937),
IF(AND($T615&lt;DATEVALUE("10/1/20"&amp;RIGHT(BK$1,2)),$U615&lt;=DATEVALUE("9/30/20"&amp;RIGHT(BL$1,2))),NETWORKDAYS(DATEVALUE("10/1/20"&amp;RIGHT(BK$1,2)),$U615,Holidays!$J$3:$J$937),
IF($T615&lt;DATEVALUE("10/1/20"&amp;RIGHT(BK$1,2)),NETWORKDAYS(DATEVALUE("10/1/20"&amp;RIGHT(BK$1,2)),DATEVALUE("9/30/20"&amp;RIGHT(BL$1,2)),Holidays!$J$3:$J$937),
IF($T615&gt;=DATEVALUE("10/1/20"&amp;RIGHT(BK$1,2)),NETWORKDAYS($T615,DATEVALUE("9/30/20"&amp;RIGHT(BL$1,2)),Holidays!$J$3:$J$937),"")))),"")/(NETWORKDAYS($T615,$U615,Holidays!$J$3:$J$937)),0))</f>
        <v/>
      </c>
      <c r="BM615" s="87" t="str">
        <f>IF($Q615="","",IFERROR(IF(OR(AND($T615&gt;=DATEVALUE("10/1/20"&amp;RIGHT(BL$1,2)),$T615&lt;=DATEVALUE("9/30/20"&amp;RIGHT(BM$1,2))),AND($U615&gt;=DATEVALUE("10/1/20"&amp;RIGHT(BL$1,2)),$U615&lt;=DATEVALUE("9/30/20"&amp;RIGHT(BM$1,2))),AND($T615&lt;=DATEVALUE("10/1/20"&amp;RIGHT(BL$1,2)),$U615&gt;=DATEVALUE("9/30/20"&amp;RIGHT(BM$1,2)))),
IF(AND($T615&gt;=DATEVALUE("10/1/20"&amp;RIGHT(BL$1,2)),$U615&lt;=DATEVALUE("9/30/20"&amp;RIGHT(BM$1,2))),NETWORKDAYS($T615,$U615,Holidays!$J$3:$J$937),
IF(AND($T615&lt;DATEVALUE("10/1/20"&amp;RIGHT(BL$1,2)),$U615&lt;=DATEVALUE("9/30/20"&amp;RIGHT(BM$1,2))),NETWORKDAYS(DATEVALUE("10/1/20"&amp;RIGHT(BL$1,2)),$U615,Holidays!$J$3:$J$937),
IF($T615&lt;DATEVALUE("10/1/20"&amp;RIGHT(BL$1,2)),NETWORKDAYS(DATEVALUE("10/1/20"&amp;RIGHT(BL$1,2)),DATEVALUE("9/30/20"&amp;RIGHT(BM$1,2)),Holidays!$J$3:$J$937),
IF($T615&gt;=DATEVALUE("10/1/20"&amp;RIGHT(BL$1,2)),NETWORKDAYS($T615,DATEVALUE("9/30/20"&amp;RIGHT(BM$1,2)),Holidays!$J$3:$J$937),"")))),"")/(NETWORKDAYS($T615,$U615,Holidays!$J$3:$J$937)),0))</f>
        <v/>
      </c>
      <c r="BN615" s="87" t="str">
        <f>IF($Q615="","",IFERROR(IF(OR(AND($T615&gt;=DATEVALUE("10/1/20"&amp;RIGHT(BM$1,2)),$T615&lt;=DATEVALUE("9/30/20"&amp;RIGHT(BN$1,2))),AND($U615&gt;=DATEVALUE("10/1/20"&amp;RIGHT(BM$1,2)),$U615&lt;=DATEVALUE("9/30/20"&amp;RIGHT(BN$1,2))),AND($T615&lt;=DATEVALUE("10/1/20"&amp;RIGHT(BM$1,2)),$U615&gt;=DATEVALUE("9/30/20"&amp;RIGHT(BN$1,2)))),
IF(AND($T615&gt;=DATEVALUE("10/1/20"&amp;RIGHT(BM$1,2)),$U615&lt;=DATEVALUE("9/30/20"&amp;RIGHT(BN$1,2))),NETWORKDAYS($T615,$U615,Holidays!$J$3:$J$937),
IF(AND($T615&lt;DATEVALUE("10/1/20"&amp;RIGHT(BM$1,2)),$U615&lt;=DATEVALUE("9/30/20"&amp;RIGHT(BN$1,2))),NETWORKDAYS(DATEVALUE("10/1/20"&amp;RIGHT(BM$1,2)),$U615,Holidays!$J$3:$J$937),
IF($T615&lt;DATEVALUE("10/1/20"&amp;RIGHT(BM$1,2)),NETWORKDAYS(DATEVALUE("10/1/20"&amp;RIGHT(BM$1,2)),DATEVALUE("9/30/20"&amp;RIGHT(BN$1,2)),Holidays!$J$3:$J$937),
IF($T615&gt;=DATEVALUE("10/1/20"&amp;RIGHT(BM$1,2)),NETWORKDAYS($T615,DATEVALUE("9/30/20"&amp;RIGHT(BN$1,2)),Holidays!$J$3:$J$937),"")))),"")/(NETWORKDAYS($T615,$U615,Holidays!$J$3:$J$937)),0))</f>
        <v/>
      </c>
      <c r="BO615" s="87" t="str">
        <f>IF($Q615="","",IFERROR(IF(OR(AND($T615&gt;=DATEVALUE("10/1/20"&amp;RIGHT(BN$1,2)),$T615&lt;=DATEVALUE("9/30/20"&amp;RIGHT(BO$1,2))),AND($U615&gt;=DATEVALUE("10/1/20"&amp;RIGHT(BN$1,2)),$U615&lt;=DATEVALUE("9/30/20"&amp;RIGHT(BO$1,2))),AND($T615&lt;=DATEVALUE("10/1/20"&amp;RIGHT(BN$1,2)),$U615&gt;=DATEVALUE("9/30/20"&amp;RIGHT(BO$1,2)))),
IF(AND($T615&gt;=DATEVALUE("10/1/20"&amp;RIGHT(BN$1,2)),$U615&lt;=DATEVALUE("9/30/20"&amp;RIGHT(BO$1,2))),NETWORKDAYS($T615,$U615,Holidays!$J$3:$J$937),
IF(AND($T615&lt;DATEVALUE("10/1/20"&amp;RIGHT(BN$1,2)),$U615&lt;=DATEVALUE("9/30/20"&amp;RIGHT(BO$1,2))),NETWORKDAYS(DATEVALUE("10/1/20"&amp;RIGHT(BN$1,2)),$U615,Holidays!$J$3:$J$937),
IF($T615&lt;DATEVALUE("10/1/20"&amp;RIGHT(BN$1,2)),NETWORKDAYS(DATEVALUE("10/1/20"&amp;RIGHT(BN$1,2)),DATEVALUE("9/30/20"&amp;RIGHT(BO$1,2)),Holidays!$J$3:$J$937),
IF($T615&gt;=DATEVALUE("10/1/20"&amp;RIGHT(BN$1,2)),NETWORKDAYS($T615,DATEVALUE("9/30/20"&amp;RIGHT(BO$1,2)),Holidays!$J$3:$J$937),"")))),"")/(NETWORKDAYS($T615,$U615,Holidays!$J$3:$J$937)),0))</f>
        <v/>
      </c>
      <c r="BP615" s="87" t="str">
        <f>IF($Q615="","",IFERROR(IF(OR(AND($T615&gt;=DATEVALUE("10/1/20"&amp;RIGHT(BO$1,2)),$T615&lt;=DATEVALUE("9/30/20"&amp;RIGHT(BP$1,2))),AND($U615&gt;=DATEVALUE("10/1/20"&amp;RIGHT(BO$1,2)),$U615&lt;=DATEVALUE("9/30/20"&amp;RIGHT(BP$1,2))),AND($T615&lt;=DATEVALUE("10/1/20"&amp;RIGHT(BO$1,2)),$U615&gt;=DATEVALUE("9/30/20"&amp;RIGHT(BP$1,2)))),
IF(AND($T615&gt;=DATEVALUE("10/1/20"&amp;RIGHT(BO$1,2)),$U615&lt;=DATEVALUE("9/30/20"&amp;RIGHT(BP$1,2))),NETWORKDAYS($T615,$U615,Holidays!$J$3:$J$937),
IF(AND($T615&lt;DATEVALUE("10/1/20"&amp;RIGHT(BO$1,2)),$U615&lt;=DATEVALUE("9/30/20"&amp;RIGHT(BP$1,2))),NETWORKDAYS(DATEVALUE("10/1/20"&amp;RIGHT(BO$1,2)),$U615,Holidays!$J$3:$J$937),
IF($T615&lt;DATEVALUE("10/1/20"&amp;RIGHT(BO$1,2)),NETWORKDAYS(DATEVALUE("10/1/20"&amp;RIGHT(BO$1,2)),DATEVALUE("9/30/20"&amp;RIGHT(BP$1,2)),Holidays!$J$3:$J$937),
IF($T615&gt;=DATEVALUE("10/1/20"&amp;RIGHT(BO$1,2)),NETWORKDAYS($T615,DATEVALUE("9/30/20"&amp;RIGHT(BP$1,2)),Holidays!$J$3:$J$937),"")))),"")/(NETWORKDAYS($T615,$U615,Holidays!$J$3:$J$937)),0))</f>
        <v/>
      </c>
      <c r="BQ615" s="87" t="str">
        <f>IF($Q615="","",IFERROR(IF(OR(AND($T615&gt;=DATEVALUE("10/1/20"&amp;RIGHT(BP$1,2)),$T615&lt;=DATEVALUE("9/30/20"&amp;RIGHT(BQ$1,2))),AND($U615&gt;=DATEVALUE("10/1/20"&amp;RIGHT(BP$1,2)),$U615&lt;=DATEVALUE("9/30/20"&amp;RIGHT(BQ$1,2))),AND($T615&lt;=DATEVALUE("10/1/20"&amp;RIGHT(BP$1,2)),$U615&gt;=DATEVALUE("9/30/20"&amp;RIGHT(BQ$1,2)))),
IF(AND($T615&gt;=DATEVALUE("10/1/20"&amp;RIGHT(BP$1,2)),$U615&lt;=DATEVALUE("9/30/20"&amp;RIGHT(BQ$1,2))),NETWORKDAYS($T615,$U615,Holidays!$J$3:$J$937),
IF(AND($T615&lt;DATEVALUE("10/1/20"&amp;RIGHT(BP$1,2)),$U615&lt;=DATEVALUE("9/30/20"&amp;RIGHT(BQ$1,2))),NETWORKDAYS(DATEVALUE("10/1/20"&amp;RIGHT(BP$1,2)),$U615,Holidays!$J$3:$J$937),
IF($T615&lt;DATEVALUE("10/1/20"&amp;RIGHT(BP$1,2)),NETWORKDAYS(DATEVALUE("10/1/20"&amp;RIGHT(BP$1,2)),DATEVALUE("9/30/20"&amp;RIGHT(BQ$1,2)),Holidays!$J$3:$J$937),
IF($T615&gt;=DATEVALUE("10/1/20"&amp;RIGHT(BP$1,2)),NETWORKDAYS($T615,DATEVALUE("9/30/20"&amp;RIGHT(BQ$1,2)),Holidays!$J$3:$J$937),"")))),"")/(NETWORKDAYS($T615,$U615,Holidays!$J$3:$J$937)),0))</f>
        <v/>
      </c>
      <c r="BR615" s="87" t="str">
        <f>IF($Q615="","",IFERROR(IF(OR(AND($T615&gt;=DATEVALUE("10/1/20"&amp;RIGHT(BQ$1,2)),$T615&lt;=DATEVALUE("9/30/20"&amp;RIGHT(BR$1,2))),AND($U615&gt;=DATEVALUE("10/1/20"&amp;RIGHT(BQ$1,2)),$U615&lt;=DATEVALUE("9/30/20"&amp;RIGHT(BR$1,2))),AND($T615&lt;=DATEVALUE("10/1/20"&amp;RIGHT(BQ$1,2)),$U615&gt;=DATEVALUE("9/30/20"&amp;RIGHT(BR$1,2)))),
IF(AND($T615&gt;=DATEVALUE("10/1/20"&amp;RIGHT(BQ$1,2)),$U615&lt;=DATEVALUE("9/30/20"&amp;RIGHT(BR$1,2))),NETWORKDAYS($T615,$U615,Holidays!$J$3:$J$937),
IF(AND($T615&lt;DATEVALUE("10/1/20"&amp;RIGHT(BQ$1,2)),$U615&lt;=DATEVALUE("9/30/20"&amp;RIGHT(BR$1,2))),NETWORKDAYS(DATEVALUE("10/1/20"&amp;RIGHT(BQ$1,2)),$U615,Holidays!$J$3:$J$937),
IF($T615&lt;DATEVALUE("10/1/20"&amp;RIGHT(BQ$1,2)),NETWORKDAYS(DATEVALUE("10/1/20"&amp;RIGHT(BQ$1,2)),DATEVALUE("9/30/20"&amp;RIGHT(BR$1,2)),Holidays!$J$3:$J$937),
IF($T615&gt;=DATEVALUE("10/1/20"&amp;RIGHT(BQ$1,2)),NETWORKDAYS($T615,DATEVALUE("9/30/20"&amp;RIGHT(BR$1,2)),Holidays!$J$3:$J$937),"")))),"")/(NETWORKDAYS($T615,$U615,Holidays!$J$3:$J$937)),0))</f>
        <v/>
      </c>
      <c r="BS615" s="87" t="str">
        <f>IF($Q615="","",IFERROR(IF(OR(AND($T615&gt;=DATEVALUE("10/1/20"&amp;RIGHT(BR$1,2)),$T615&lt;=DATEVALUE("9/30/20"&amp;RIGHT(BS$1,2))),AND($U615&gt;=DATEVALUE("10/1/20"&amp;RIGHT(BR$1,2)),$U615&lt;=DATEVALUE("9/30/20"&amp;RIGHT(BS$1,2))),AND($T615&lt;=DATEVALUE("10/1/20"&amp;RIGHT(BR$1,2)),$U615&gt;=DATEVALUE("9/30/20"&amp;RIGHT(BS$1,2)))),
IF(AND($T615&gt;=DATEVALUE("10/1/20"&amp;RIGHT(BR$1,2)),$U615&lt;=DATEVALUE("9/30/20"&amp;RIGHT(BS$1,2))),NETWORKDAYS($T615,$U615,Holidays!$J$3:$J$937),
IF(AND($T615&lt;DATEVALUE("10/1/20"&amp;RIGHT(BR$1,2)),$U615&lt;=DATEVALUE("9/30/20"&amp;RIGHT(BS$1,2))),NETWORKDAYS(DATEVALUE("10/1/20"&amp;RIGHT(BR$1,2)),$U615,Holidays!$J$3:$J$937),
IF($T615&lt;DATEVALUE("10/1/20"&amp;RIGHT(BR$1,2)),NETWORKDAYS(DATEVALUE("10/1/20"&amp;RIGHT(BR$1,2)),DATEVALUE("9/30/20"&amp;RIGHT(BS$1,2)),Holidays!$J$3:$J$937),
IF($T615&gt;=DATEVALUE("10/1/20"&amp;RIGHT(BR$1,2)),NETWORKDAYS($T615,DATEVALUE("9/30/20"&amp;RIGHT(BS$1,2)),Holidays!$J$3:$J$937),"")))),"")/(NETWORKDAYS($T615,$U615,Holidays!$J$3:$J$937)),0))</f>
        <v/>
      </c>
      <c r="BT615" s="87" t="str">
        <f>IF($Q615="","",IFERROR(IF(OR(AND($T615&gt;=DATEVALUE("10/1/20"&amp;RIGHT(BS$1,2)),$T615&lt;=DATEVALUE("9/30/20"&amp;RIGHT(BT$1,2))),AND($U615&gt;=DATEVALUE("10/1/20"&amp;RIGHT(BS$1,2)),$U615&lt;=DATEVALUE("9/30/20"&amp;RIGHT(BT$1,2))),AND($T615&lt;=DATEVALUE("10/1/20"&amp;RIGHT(BS$1,2)),$U615&gt;=DATEVALUE("9/30/20"&amp;RIGHT(BT$1,2)))),
IF(AND($T615&gt;=DATEVALUE("10/1/20"&amp;RIGHT(BS$1,2)),$U615&lt;=DATEVALUE("9/30/20"&amp;RIGHT(BT$1,2))),NETWORKDAYS($T615,$U615,Holidays!$J$3:$J$937),
IF(AND($T615&lt;DATEVALUE("10/1/20"&amp;RIGHT(BS$1,2)),$U615&lt;=DATEVALUE("9/30/20"&amp;RIGHT(BT$1,2))),NETWORKDAYS(DATEVALUE("10/1/20"&amp;RIGHT(BS$1,2)),$U615,Holidays!$J$3:$J$937),
IF($T615&lt;DATEVALUE("10/1/20"&amp;RIGHT(BS$1,2)),NETWORKDAYS(DATEVALUE("10/1/20"&amp;RIGHT(BS$1,2)),DATEVALUE("9/30/20"&amp;RIGHT(BT$1,2)),Holidays!$J$3:$J$937),
IF($T615&gt;=DATEVALUE("10/1/20"&amp;RIGHT(BS$1,2)),NETWORKDAYS($T615,DATEVALUE("9/30/20"&amp;RIGHT(BT$1,2)),Holidays!$J$3:$J$937),"")))),"")/(NETWORKDAYS($T615,$U615,Holidays!$J$3:$J$937)),0))</f>
        <v/>
      </c>
      <c r="BU615" s="87" t="str">
        <f>IF($Q615="","",IFERROR(IF(OR(AND($T615&gt;=DATEVALUE("10/1/20"&amp;RIGHT(BT$1,2)),$T615&lt;=DATEVALUE("9/30/20"&amp;RIGHT(BU$1,2))),AND($U615&gt;=DATEVALUE("10/1/20"&amp;RIGHT(BT$1,2)),$U615&lt;=DATEVALUE("9/30/20"&amp;RIGHT(BU$1,2))),AND($T615&lt;=DATEVALUE("10/1/20"&amp;RIGHT(BT$1,2)),$U615&gt;=DATEVALUE("9/30/20"&amp;RIGHT(BU$1,2)))),
IF(AND($T615&gt;=DATEVALUE("10/1/20"&amp;RIGHT(BT$1,2)),$U615&lt;=DATEVALUE("9/30/20"&amp;RIGHT(BU$1,2))),NETWORKDAYS($T615,$U615,Holidays!$J$3:$J$937),
IF(AND($T615&lt;DATEVALUE("10/1/20"&amp;RIGHT(BT$1,2)),$U615&lt;=DATEVALUE("9/30/20"&amp;RIGHT(BU$1,2))),NETWORKDAYS(DATEVALUE("10/1/20"&amp;RIGHT(BT$1,2)),$U615,Holidays!$J$3:$J$937),
IF($T615&lt;DATEVALUE("10/1/20"&amp;RIGHT(BT$1,2)),NETWORKDAYS(DATEVALUE("10/1/20"&amp;RIGHT(BT$1,2)),DATEVALUE("9/30/20"&amp;RIGHT(BU$1,2)),Holidays!$J$3:$J$937),
IF($T615&gt;=DATEVALUE("10/1/20"&amp;RIGHT(BT$1,2)),NETWORKDAYS($T615,DATEVALUE("9/30/20"&amp;RIGHT(BU$1,2)),Holidays!$J$3:$J$937),"")))),"")/(NETWORKDAYS($T615,$U615,Holidays!$J$3:$J$937)),0))</f>
        <v/>
      </c>
      <c r="BV615" s="87" t="str">
        <f>IF($Q615="","",IFERROR(IF(OR(AND($T615&gt;=DATEVALUE("10/1/20"&amp;RIGHT(BU$1,2)),$T615&lt;=DATEVALUE("9/30/20"&amp;RIGHT(BV$1,2))),AND($U615&gt;=DATEVALUE("10/1/20"&amp;RIGHT(BU$1,2)),$U615&lt;=DATEVALUE("9/30/20"&amp;RIGHT(BV$1,2))),AND($T615&lt;=DATEVALUE("10/1/20"&amp;RIGHT(BU$1,2)),$U615&gt;=DATEVALUE("9/30/20"&amp;RIGHT(BV$1,2)))),
IF(AND($T615&gt;=DATEVALUE("10/1/20"&amp;RIGHT(BU$1,2)),$U615&lt;=DATEVALUE("9/30/20"&amp;RIGHT(BV$1,2))),NETWORKDAYS($T615,$U615,Holidays!$J$3:$J$937),
IF(AND($T615&lt;DATEVALUE("10/1/20"&amp;RIGHT(BU$1,2)),$U615&lt;=DATEVALUE("9/30/20"&amp;RIGHT(BV$1,2))),NETWORKDAYS(DATEVALUE("10/1/20"&amp;RIGHT(BU$1,2)),$U615,Holidays!$J$3:$J$937),
IF($T615&lt;DATEVALUE("10/1/20"&amp;RIGHT(BU$1,2)),NETWORKDAYS(DATEVALUE("10/1/20"&amp;RIGHT(BU$1,2)),DATEVALUE("9/30/20"&amp;RIGHT(BV$1,2)),Holidays!$J$3:$J$937),
IF($T615&gt;=DATEVALUE("10/1/20"&amp;RIGHT(BU$1,2)),NETWORKDAYS($T615,DATEVALUE("9/30/20"&amp;RIGHT(BV$1,2)),Holidays!$J$3:$J$937),"")))),"")/(NETWORKDAYS($T615,$U615,Holidays!$J$3:$J$937)),0))</f>
        <v/>
      </c>
      <c r="BW615" s="87" t="str">
        <f>IF($Q615="","",IFERROR(IF(OR(AND($T615&gt;=DATEVALUE("10/1/20"&amp;RIGHT(BV$1,2)),$T615&lt;=DATEVALUE("9/30/20"&amp;RIGHT(BW$1,2))),AND($U615&gt;=DATEVALUE("10/1/20"&amp;RIGHT(BV$1,2)),$U615&lt;=DATEVALUE("9/30/20"&amp;RIGHT(BW$1,2))),AND($T615&lt;=DATEVALUE("10/1/20"&amp;RIGHT(BV$1,2)),$U615&gt;=DATEVALUE("9/30/20"&amp;RIGHT(BW$1,2)))),
IF(AND($T615&gt;=DATEVALUE("10/1/20"&amp;RIGHT(BV$1,2)),$U615&lt;=DATEVALUE("9/30/20"&amp;RIGHT(BW$1,2))),NETWORKDAYS($T615,$U615,Holidays!$J$3:$J$937),
IF(AND($T615&lt;DATEVALUE("10/1/20"&amp;RIGHT(BV$1,2)),$U615&lt;=DATEVALUE("9/30/20"&amp;RIGHT(BW$1,2))),NETWORKDAYS(DATEVALUE("10/1/20"&amp;RIGHT(BV$1,2)),$U615,Holidays!$J$3:$J$937),
IF($T615&lt;DATEVALUE("10/1/20"&amp;RIGHT(BV$1,2)),NETWORKDAYS(DATEVALUE("10/1/20"&amp;RIGHT(BV$1,2)),DATEVALUE("9/30/20"&amp;RIGHT(BW$1,2)),Holidays!$J$3:$J$937),
IF($T615&gt;=DATEVALUE("10/1/20"&amp;RIGHT(BV$1,2)),NETWORKDAYS($T615,DATEVALUE("9/30/20"&amp;RIGHT(BW$1,2)),Holidays!$J$3:$J$937),"")))),"")/(NETWORKDAYS($T615,$U615,Holidays!$J$3:$J$937)),0))</f>
        <v/>
      </c>
      <c r="BX615" s="87" t="str">
        <f>IF($Q615="","",IFERROR(IF(OR(AND($T615&gt;=DATEVALUE("10/1/20"&amp;RIGHT(BW$1,2)),$T615&lt;=DATEVALUE("9/30/20"&amp;RIGHT(BX$1,2))),AND($U615&gt;=DATEVALUE("10/1/20"&amp;RIGHT(BW$1,2)),$U615&lt;=DATEVALUE("9/30/20"&amp;RIGHT(BX$1,2))),AND($T615&lt;=DATEVALUE("10/1/20"&amp;RIGHT(BW$1,2)),$U615&gt;=DATEVALUE("9/30/20"&amp;RIGHT(BX$1,2)))),
IF(AND($T615&gt;=DATEVALUE("10/1/20"&amp;RIGHT(BW$1,2)),$U615&lt;=DATEVALUE("9/30/20"&amp;RIGHT(BX$1,2))),NETWORKDAYS($T615,$U615,Holidays!$J$3:$J$937),
IF(AND($T615&lt;DATEVALUE("10/1/20"&amp;RIGHT(BW$1,2)),$U615&lt;=DATEVALUE("9/30/20"&amp;RIGHT(BX$1,2))),NETWORKDAYS(DATEVALUE("10/1/20"&amp;RIGHT(BW$1,2)),$U615,Holidays!$J$3:$J$937),
IF($T615&lt;DATEVALUE("10/1/20"&amp;RIGHT(BW$1,2)),NETWORKDAYS(DATEVALUE("10/1/20"&amp;RIGHT(BW$1,2)),DATEVALUE("9/30/20"&amp;RIGHT(BX$1,2)),Holidays!$J$3:$J$937),
IF($T615&gt;=DATEVALUE("10/1/20"&amp;RIGHT(BW$1,2)),NETWORKDAYS($T615,DATEVALUE("9/30/20"&amp;RIGHT(BX$1,2)),Holidays!$J$3:$J$937),"")))),"")/(NETWORKDAYS($T615,$U615,Holidays!$J$3:$J$937)),0))</f>
        <v/>
      </c>
      <c r="BY615" s="87" t="str">
        <f>IF($Q615="","",IFERROR(IF(OR(AND($T615&gt;=DATEVALUE("10/1/20"&amp;RIGHT(BX$1,2)),$T615&lt;=DATEVALUE("9/30/20"&amp;RIGHT(BY$1,2))),AND($U615&gt;=DATEVALUE("10/1/20"&amp;RIGHT(BX$1,2)),$U615&lt;=DATEVALUE("9/30/20"&amp;RIGHT(BY$1,2))),AND($T615&lt;=DATEVALUE("10/1/20"&amp;RIGHT(BX$1,2)),$U615&gt;=DATEVALUE("9/30/20"&amp;RIGHT(BY$1,2)))),
IF(AND($T615&gt;=DATEVALUE("10/1/20"&amp;RIGHT(BX$1,2)),$U615&lt;=DATEVALUE("9/30/20"&amp;RIGHT(BY$1,2))),NETWORKDAYS($T615,$U615,Holidays!$J$3:$J$937),
IF(AND($T615&lt;DATEVALUE("10/1/20"&amp;RIGHT(BX$1,2)),$U615&lt;=DATEVALUE("9/30/20"&amp;RIGHT(BY$1,2))),NETWORKDAYS(DATEVALUE("10/1/20"&amp;RIGHT(BX$1,2)),$U615,Holidays!$J$3:$J$937),
IF($T615&lt;DATEVALUE("10/1/20"&amp;RIGHT(BX$1,2)),NETWORKDAYS(DATEVALUE("10/1/20"&amp;RIGHT(BX$1,2)),DATEVALUE("9/30/20"&amp;RIGHT(BY$1,2)),Holidays!$J$3:$J$937),
IF($T615&gt;=DATEVALUE("10/1/20"&amp;RIGHT(BX$1,2)),NETWORKDAYS($T615,DATEVALUE("9/30/20"&amp;RIGHT(BY$1,2)),Holidays!$J$3:$J$937),"")))),"")/(NETWORKDAYS($T615,$U615,Holidays!$J$3:$J$937)),0))</f>
        <v/>
      </c>
      <c r="BZ615" s="87" t="str">
        <f>IF($Q615="","",IFERROR(IF(OR(AND($T615&gt;=DATEVALUE("10/1/20"&amp;RIGHT(BY$1,2)),$T615&lt;=DATEVALUE("9/30/20"&amp;RIGHT(BZ$1,2))),AND($U615&gt;=DATEVALUE("10/1/20"&amp;RIGHT(BY$1,2)),$U615&lt;=DATEVALUE("9/30/20"&amp;RIGHT(BZ$1,2))),AND($T615&lt;=DATEVALUE("10/1/20"&amp;RIGHT(BY$1,2)),$U615&gt;=DATEVALUE("9/30/20"&amp;RIGHT(BZ$1,2)))),
IF(AND($T615&gt;=DATEVALUE("10/1/20"&amp;RIGHT(BY$1,2)),$U615&lt;=DATEVALUE("9/30/20"&amp;RIGHT(BZ$1,2))),NETWORKDAYS($T615,$U615,Holidays!$J$3:$J$937),
IF(AND($T615&lt;DATEVALUE("10/1/20"&amp;RIGHT(BY$1,2)),$U615&lt;=DATEVALUE("9/30/20"&amp;RIGHT(BZ$1,2))),NETWORKDAYS(DATEVALUE("10/1/20"&amp;RIGHT(BY$1,2)),$U615,Holidays!$J$3:$J$937),
IF($T615&lt;DATEVALUE("10/1/20"&amp;RIGHT(BY$1,2)),NETWORKDAYS(DATEVALUE("10/1/20"&amp;RIGHT(BY$1,2)),DATEVALUE("9/30/20"&amp;RIGHT(BZ$1,2)),Holidays!$J$3:$J$937),
IF($T615&gt;=DATEVALUE("10/1/20"&amp;RIGHT(BY$1,2)),NETWORKDAYS($T615,DATEVALUE("9/30/20"&amp;RIGHT(BZ$1,2)),Holidays!$J$3:$J$937),"")))),"")/(NETWORKDAYS($T615,$U615,Holidays!$J$3:$J$937)),0))</f>
        <v/>
      </c>
      <c r="CA615" s="87" t="str">
        <f>IF($Q615="","",IFERROR(IF(OR(AND($T615&gt;=DATEVALUE("10/1/20"&amp;RIGHT(BZ$1,2)),$T615&lt;=DATEVALUE("9/30/20"&amp;RIGHT(CA$1,2))),AND($U615&gt;=DATEVALUE("10/1/20"&amp;RIGHT(BZ$1,2)),$U615&lt;=DATEVALUE("9/30/20"&amp;RIGHT(CA$1,2))),AND($T615&lt;=DATEVALUE("10/1/20"&amp;RIGHT(BZ$1,2)),$U615&gt;=DATEVALUE("9/30/20"&amp;RIGHT(CA$1,2)))),
IF(AND($T615&gt;=DATEVALUE("10/1/20"&amp;RIGHT(BZ$1,2)),$U615&lt;=DATEVALUE("9/30/20"&amp;RIGHT(CA$1,2))),NETWORKDAYS($T615,$U615,Holidays!$J$3:$J$937),
IF(AND($T615&lt;DATEVALUE("10/1/20"&amp;RIGHT(BZ$1,2)),$U615&lt;=DATEVALUE("9/30/20"&amp;RIGHT(CA$1,2))),NETWORKDAYS(DATEVALUE("10/1/20"&amp;RIGHT(BZ$1,2)),$U615,Holidays!$J$3:$J$937),
IF($T615&lt;DATEVALUE("10/1/20"&amp;RIGHT(BZ$1,2)),NETWORKDAYS(DATEVALUE("10/1/20"&amp;RIGHT(BZ$1,2)),DATEVALUE("9/30/20"&amp;RIGHT(CA$1,2)),Holidays!$J$3:$J$937),
IF($T615&gt;=DATEVALUE("10/1/20"&amp;RIGHT(BZ$1,2)),NETWORKDAYS($T615,DATEVALUE("9/30/20"&amp;RIGHT(CA$1,2)),Holidays!$J$3:$J$937),"")))),"")/(NETWORKDAYS($T615,$U615,Holidays!$J$3:$J$937)),0))</f>
        <v/>
      </c>
      <c r="CB615" s="87" t="str">
        <f>IF($Q615="","",IFERROR(IF(OR(AND($T615&gt;=DATEVALUE("10/1/20"&amp;RIGHT(CA$1,2)),$T615&lt;=DATEVALUE("9/30/20"&amp;RIGHT(CB$1,2))),AND($U615&gt;=DATEVALUE("10/1/20"&amp;RIGHT(CA$1,2)),$U615&lt;=DATEVALUE("9/30/20"&amp;RIGHT(CB$1,2))),AND($T615&lt;=DATEVALUE("10/1/20"&amp;RIGHT(CA$1,2)),$U615&gt;=DATEVALUE("9/30/20"&amp;RIGHT(CB$1,2)))),
IF(AND($T615&gt;=DATEVALUE("10/1/20"&amp;RIGHT(CA$1,2)),$U615&lt;=DATEVALUE("9/30/20"&amp;RIGHT(CB$1,2))),NETWORKDAYS($T615,$U615,Holidays!$J$3:$J$937),
IF(AND($T615&lt;DATEVALUE("10/1/20"&amp;RIGHT(CA$1,2)),$U615&lt;=DATEVALUE("9/30/20"&amp;RIGHT(CB$1,2))),NETWORKDAYS(DATEVALUE("10/1/20"&amp;RIGHT(CA$1,2)),$U615,Holidays!$J$3:$J$937),
IF($T615&lt;DATEVALUE("10/1/20"&amp;RIGHT(CA$1,2)),NETWORKDAYS(DATEVALUE("10/1/20"&amp;RIGHT(CA$1,2)),DATEVALUE("9/30/20"&amp;RIGHT(CB$1,2)),Holidays!$J$3:$J$937),
IF($T615&gt;=DATEVALUE("10/1/20"&amp;RIGHT(CA$1,2)),NETWORKDAYS($T615,DATEVALUE("9/30/20"&amp;RIGHT(CB$1,2)),Holidays!$J$3:$J$937),"")))),"")/(NETWORKDAYS($T615,$U615,Holidays!$J$3:$J$937)),0))</f>
        <v/>
      </c>
    </row>
    <row r="616" spans="1:80">
      <c r="A616" s="97"/>
      <c r="B616" s="98" t="str">
        <f ca="1">IF(NOT($A616=""),OFFSET('WBS Reference &amp; User Procedure'!$A$1,MATCH($A616,'WBS Reference &amp; User Procedure'!$A:$A,0)-1,1),"")</f>
        <v/>
      </c>
      <c r="D616" s="97"/>
      <c r="I616" s="78"/>
      <c r="T616" s="104" t="str">
        <f>IF(NOT(Q616=""),IF(NOT($S616=""),$S616,#REF!),"")</f>
        <v/>
      </c>
      <c r="U616" s="104" t="str">
        <f>IF(NOT(Q616=""),WORKDAY(T616,Q616,Holidays!$J$3:$J$937),"")</f>
        <v/>
      </c>
      <c r="V616" s="104"/>
      <c r="W616" s="104"/>
      <c r="X616" s="101" t="str">
        <f t="shared" si="137"/>
        <v/>
      </c>
      <c r="AL616" s="87" t="str">
        <f t="shared" ca="1" si="134"/>
        <v/>
      </c>
      <c r="AN616" s="87" t="str">
        <f t="shared" ref="AN616:AW625" ca="1" si="138">IF($Q616="","",IFERROR(OFFSET(INDIRECT("'"&amp;KEY_RESOURCE_STRUCTURE_TAB&amp;"'!"&amp;KEY_RATE_SET_INDEX&amp;""),$AL616-1,COLUMN()-34),0))</f>
        <v/>
      </c>
      <c r="AO616" s="87" t="str">
        <f t="shared" ca="1" si="138"/>
        <v/>
      </c>
      <c r="AP616" s="87" t="str">
        <f t="shared" ca="1" si="138"/>
        <v/>
      </c>
      <c r="AQ616" s="87" t="str">
        <f t="shared" ca="1" si="138"/>
        <v/>
      </c>
      <c r="AR616" s="87" t="str">
        <f t="shared" ca="1" si="138"/>
        <v/>
      </c>
      <c r="AS616" s="87" t="str">
        <f t="shared" ca="1" si="138"/>
        <v/>
      </c>
      <c r="AT616" s="87" t="str">
        <f t="shared" ca="1" si="138"/>
        <v/>
      </c>
      <c r="AU616" s="87" t="str">
        <f t="shared" ca="1" si="138"/>
        <v/>
      </c>
      <c r="AV616" s="87" t="str">
        <f t="shared" ca="1" si="138"/>
        <v/>
      </c>
      <c r="AW616" s="87" t="str">
        <f t="shared" ca="1" si="138"/>
        <v/>
      </c>
      <c r="AX616" s="87" t="str">
        <f t="shared" ref="AX616:BG625" ca="1" si="139">IF($Q616="","",IFERROR(OFFSET(INDIRECT("'"&amp;KEY_RESOURCE_STRUCTURE_TAB&amp;"'!"&amp;KEY_RATE_SET_INDEX&amp;""),$AL616-1,COLUMN()-34),0))</f>
        <v/>
      </c>
      <c r="AY616" s="87" t="str">
        <f t="shared" ca="1" si="139"/>
        <v/>
      </c>
      <c r="AZ616" s="87" t="str">
        <f t="shared" ca="1" si="139"/>
        <v/>
      </c>
      <c r="BA616" s="87" t="str">
        <f t="shared" ca="1" si="139"/>
        <v/>
      </c>
      <c r="BB616" s="87" t="str">
        <f t="shared" ca="1" si="139"/>
        <v/>
      </c>
      <c r="BC616" s="87" t="str">
        <f t="shared" ca="1" si="139"/>
        <v/>
      </c>
      <c r="BD616" s="87" t="str">
        <f t="shared" ca="1" si="139"/>
        <v/>
      </c>
      <c r="BE616" s="87" t="str">
        <f t="shared" ca="1" si="139"/>
        <v/>
      </c>
      <c r="BF616" s="87" t="str">
        <f t="shared" ca="1" si="139"/>
        <v/>
      </c>
      <c r="BG616" s="87" t="str">
        <f t="shared" ca="1" si="139"/>
        <v/>
      </c>
      <c r="BI616" s="87" t="str">
        <f>IF($Q616="","",IFERROR(IF(OR(AND($T616&gt;=DATEVALUE("10/1/20"&amp;RIGHT(BH$1,2)),$T616&lt;=DATEVALUE("9/30/20"&amp;RIGHT(BI$1,2))),AND($U616&gt;=DATEVALUE("10/1/20"&amp;RIGHT(BH$1,2)),$U616&lt;=DATEVALUE("9/30/20"&amp;RIGHT(BI$1,2))),AND($T616&lt;=DATEVALUE("10/1/20"&amp;RIGHT(BH$1,2)),$U616&gt;=DATEVALUE("9/30/20"&amp;RIGHT(BI$1,2)))),
IF(AND($T616&gt;=DATEVALUE("10/1/20"&amp;RIGHT(BH$1,2)),$U616&lt;=DATEVALUE("9/30/20"&amp;RIGHT(BI$1,2))),NETWORKDAYS($T616,$U616,Holidays!$J$3:$J$937),
IF(AND($T616&lt;DATEVALUE("10/1/20"&amp;RIGHT(BH$1,2)),$U616&lt;=DATEVALUE("9/30/20"&amp;RIGHT(BI$1,2))),NETWORKDAYS(DATEVALUE("10/1/20"&amp;RIGHT(BH$1,2)),$U616,Holidays!$J$3:$J$937),
IF($T616&lt;DATEVALUE("10/1/20"&amp;RIGHT(BH$1,2)),NETWORKDAYS(DATEVALUE("10/1/20"&amp;RIGHT(BH$1,2)),DATEVALUE("9/30/20"&amp;RIGHT(BI$1,2)),Holidays!$J$3:$J$937),
IF($T616&gt;=DATEVALUE("10/1/20"&amp;RIGHT(BH$1,2)),NETWORKDAYS($T616,DATEVALUE("9/30/20"&amp;RIGHT(BI$1,2)),Holidays!$J$3:$J$937),"")))),"")/(NETWORKDAYS($T616,$U616,Holidays!$J$3:$J$937)),0))</f>
        <v/>
      </c>
      <c r="BJ616" s="87" t="str">
        <f>IF($Q616="","",IFERROR(IF(OR(AND($T616&gt;=DATEVALUE("10/1/20"&amp;RIGHT(BI$1,2)),$T616&lt;=DATEVALUE("9/30/20"&amp;RIGHT(BJ$1,2))),AND($U616&gt;=DATEVALUE("10/1/20"&amp;RIGHT(BI$1,2)),$U616&lt;=DATEVALUE("9/30/20"&amp;RIGHT(BJ$1,2))),AND($T616&lt;=DATEVALUE("10/1/20"&amp;RIGHT(BI$1,2)),$U616&gt;=DATEVALUE("9/30/20"&amp;RIGHT(BJ$1,2)))),
IF(AND($T616&gt;=DATEVALUE("10/1/20"&amp;RIGHT(BI$1,2)),$U616&lt;=DATEVALUE("9/30/20"&amp;RIGHT(BJ$1,2))),NETWORKDAYS($T616,$U616,Holidays!$J$3:$J$937),
IF(AND($T616&lt;DATEVALUE("10/1/20"&amp;RIGHT(BI$1,2)),$U616&lt;=DATEVALUE("9/30/20"&amp;RIGHT(BJ$1,2))),NETWORKDAYS(DATEVALUE("10/1/20"&amp;RIGHT(BI$1,2)),$U616,Holidays!$J$3:$J$937),
IF($T616&lt;DATEVALUE("10/1/20"&amp;RIGHT(BI$1,2)),NETWORKDAYS(DATEVALUE("10/1/20"&amp;RIGHT(BI$1,2)),DATEVALUE("9/30/20"&amp;RIGHT(BJ$1,2)),Holidays!$J$3:$J$937),
IF($T616&gt;=DATEVALUE("10/1/20"&amp;RIGHT(BI$1,2)),NETWORKDAYS($T616,DATEVALUE("9/30/20"&amp;RIGHT(BJ$1,2)),Holidays!$J$3:$J$937),"")))),"")/(NETWORKDAYS($T616,$U616,Holidays!$J$3:$J$937)),0))</f>
        <v/>
      </c>
      <c r="BK616" s="87" t="str">
        <f>IF($Q616="","",IFERROR(IF(OR(AND($T616&gt;=DATEVALUE("10/1/20"&amp;RIGHT(BJ$1,2)),$T616&lt;=DATEVALUE("9/30/20"&amp;RIGHT(BK$1,2))),AND($U616&gt;=DATEVALUE("10/1/20"&amp;RIGHT(BJ$1,2)),$U616&lt;=DATEVALUE("9/30/20"&amp;RIGHT(BK$1,2))),AND($T616&lt;=DATEVALUE("10/1/20"&amp;RIGHT(BJ$1,2)),$U616&gt;=DATEVALUE("9/30/20"&amp;RIGHT(BK$1,2)))),
IF(AND($T616&gt;=DATEVALUE("10/1/20"&amp;RIGHT(BJ$1,2)),$U616&lt;=DATEVALUE("9/30/20"&amp;RIGHT(BK$1,2))),NETWORKDAYS($T616,$U616,Holidays!$J$3:$J$937),
IF(AND($T616&lt;DATEVALUE("10/1/20"&amp;RIGHT(BJ$1,2)),$U616&lt;=DATEVALUE("9/30/20"&amp;RIGHT(BK$1,2))),NETWORKDAYS(DATEVALUE("10/1/20"&amp;RIGHT(BJ$1,2)),$U616,Holidays!$J$3:$J$937),
IF($T616&lt;DATEVALUE("10/1/20"&amp;RIGHT(BJ$1,2)),NETWORKDAYS(DATEVALUE("10/1/20"&amp;RIGHT(BJ$1,2)),DATEVALUE("9/30/20"&amp;RIGHT(BK$1,2)),Holidays!$J$3:$J$937),
IF($T616&gt;=DATEVALUE("10/1/20"&amp;RIGHT(BJ$1,2)),NETWORKDAYS($T616,DATEVALUE("9/30/20"&amp;RIGHT(BK$1,2)),Holidays!$J$3:$J$937),"")))),"")/(NETWORKDAYS($T616,$U616,Holidays!$J$3:$J$937)),0))</f>
        <v/>
      </c>
      <c r="BL616" s="87" t="str">
        <f>IF($Q616="","",IFERROR(IF(OR(AND($T616&gt;=DATEVALUE("10/1/20"&amp;RIGHT(BK$1,2)),$T616&lt;=DATEVALUE("9/30/20"&amp;RIGHT(BL$1,2))),AND($U616&gt;=DATEVALUE("10/1/20"&amp;RIGHT(BK$1,2)),$U616&lt;=DATEVALUE("9/30/20"&amp;RIGHT(BL$1,2))),AND($T616&lt;=DATEVALUE("10/1/20"&amp;RIGHT(BK$1,2)),$U616&gt;=DATEVALUE("9/30/20"&amp;RIGHT(BL$1,2)))),
IF(AND($T616&gt;=DATEVALUE("10/1/20"&amp;RIGHT(BK$1,2)),$U616&lt;=DATEVALUE("9/30/20"&amp;RIGHT(BL$1,2))),NETWORKDAYS($T616,$U616,Holidays!$J$3:$J$937),
IF(AND($T616&lt;DATEVALUE("10/1/20"&amp;RIGHT(BK$1,2)),$U616&lt;=DATEVALUE("9/30/20"&amp;RIGHT(BL$1,2))),NETWORKDAYS(DATEVALUE("10/1/20"&amp;RIGHT(BK$1,2)),$U616,Holidays!$J$3:$J$937),
IF($T616&lt;DATEVALUE("10/1/20"&amp;RIGHT(BK$1,2)),NETWORKDAYS(DATEVALUE("10/1/20"&amp;RIGHT(BK$1,2)),DATEVALUE("9/30/20"&amp;RIGHT(BL$1,2)),Holidays!$J$3:$J$937),
IF($T616&gt;=DATEVALUE("10/1/20"&amp;RIGHT(BK$1,2)),NETWORKDAYS($T616,DATEVALUE("9/30/20"&amp;RIGHT(BL$1,2)),Holidays!$J$3:$J$937),"")))),"")/(NETWORKDAYS($T616,$U616,Holidays!$J$3:$J$937)),0))</f>
        <v/>
      </c>
      <c r="BM616" s="87" t="str">
        <f>IF($Q616="","",IFERROR(IF(OR(AND($T616&gt;=DATEVALUE("10/1/20"&amp;RIGHT(BL$1,2)),$T616&lt;=DATEVALUE("9/30/20"&amp;RIGHT(BM$1,2))),AND($U616&gt;=DATEVALUE("10/1/20"&amp;RIGHT(BL$1,2)),$U616&lt;=DATEVALUE("9/30/20"&amp;RIGHT(BM$1,2))),AND($T616&lt;=DATEVALUE("10/1/20"&amp;RIGHT(BL$1,2)),$U616&gt;=DATEVALUE("9/30/20"&amp;RIGHT(BM$1,2)))),
IF(AND($T616&gt;=DATEVALUE("10/1/20"&amp;RIGHT(BL$1,2)),$U616&lt;=DATEVALUE("9/30/20"&amp;RIGHT(BM$1,2))),NETWORKDAYS($T616,$U616,Holidays!$J$3:$J$937),
IF(AND($T616&lt;DATEVALUE("10/1/20"&amp;RIGHT(BL$1,2)),$U616&lt;=DATEVALUE("9/30/20"&amp;RIGHT(BM$1,2))),NETWORKDAYS(DATEVALUE("10/1/20"&amp;RIGHT(BL$1,2)),$U616,Holidays!$J$3:$J$937),
IF($T616&lt;DATEVALUE("10/1/20"&amp;RIGHT(BL$1,2)),NETWORKDAYS(DATEVALUE("10/1/20"&amp;RIGHT(BL$1,2)),DATEVALUE("9/30/20"&amp;RIGHT(BM$1,2)),Holidays!$J$3:$J$937),
IF($T616&gt;=DATEVALUE("10/1/20"&amp;RIGHT(BL$1,2)),NETWORKDAYS($T616,DATEVALUE("9/30/20"&amp;RIGHT(BM$1,2)),Holidays!$J$3:$J$937),"")))),"")/(NETWORKDAYS($T616,$U616,Holidays!$J$3:$J$937)),0))</f>
        <v/>
      </c>
      <c r="BN616" s="87" t="str">
        <f>IF($Q616="","",IFERROR(IF(OR(AND($T616&gt;=DATEVALUE("10/1/20"&amp;RIGHT(BM$1,2)),$T616&lt;=DATEVALUE("9/30/20"&amp;RIGHT(BN$1,2))),AND($U616&gt;=DATEVALUE("10/1/20"&amp;RIGHT(BM$1,2)),$U616&lt;=DATEVALUE("9/30/20"&amp;RIGHT(BN$1,2))),AND($T616&lt;=DATEVALUE("10/1/20"&amp;RIGHT(BM$1,2)),$U616&gt;=DATEVALUE("9/30/20"&amp;RIGHT(BN$1,2)))),
IF(AND($T616&gt;=DATEVALUE("10/1/20"&amp;RIGHT(BM$1,2)),$U616&lt;=DATEVALUE("9/30/20"&amp;RIGHT(BN$1,2))),NETWORKDAYS($T616,$U616,Holidays!$J$3:$J$937),
IF(AND($T616&lt;DATEVALUE("10/1/20"&amp;RIGHT(BM$1,2)),$U616&lt;=DATEVALUE("9/30/20"&amp;RIGHT(BN$1,2))),NETWORKDAYS(DATEVALUE("10/1/20"&amp;RIGHT(BM$1,2)),$U616,Holidays!$J$3:$J$937),
IF($T616&lt;DATEVALUE("10/1/20"&amp;RIGHT(BM$1,2)),NETWORKDAYS(DATEVALUE("10/1/20"&amp;RIGHT(BM$1,2)),DATEVALUE("9/30/20"&amp;RIGHT(BN$1,2)),Holidays!$J$3:$J$937),
IF($T616&gt;=DATEVALUE("10/1/20"&amp;RIGHT(BM$1,2)),NETWORKDAYS($T616,DATEVALUE("9/30/20"&amp;RIGHT(BN$1,2)),Holidays!$J$3:$J$937),"")))),"")/(NETWORKDAYS($T616,$U616,Holidays!$J$3:$J$937)),0))</f>
        <v/>
      </c>
      <c r="BO616" s="87" t="str">
        <f>IF($Q616="","",IFERROR(IF(OR(AND($T616&gt;=DATEVALUE("10/1/20"&amp;RIGHT(BN$1,2)),$T616&lt;=DATEVALUE("9/30/20"&amp;RIGHT(BO$1,2))),AND($U616&gt;=DATEVALUE("10/1/20"&amp;RIGHT(BN$1,2)),$U616&lt;=DATEVALUE("9/30/20"&amp;RIGHT(BO$1,2))),AND($T616&lt;=DATEVALUE("10/1/20"&amp;RIGHT(BN$1,2)),$U616&gt;=DATEVALUE("9/30/20"&amp;RIGHT(BO$1,2)))),
IF(AND($T616&gt;=DATEVALUE("10/1/20"&amp;RIGHT(BN$1,2)),$U616&lt;=DATEVALUE("9/30/20"&amp;RIGHT(BO$1,2))),NETWORKDAYS($T616,$U616,Holidays!$J$3:$J$937),
IF(AND($T616&lt;DATEVALUE("10/1/20"&amp;RIGHT(BN$1,2)),$U616&lt;=DATEVALUE("9/30/20"&amp;RIGHT(BO$1,2))),NETWORKDAYS(DATEVALUE("10/1/20"&amp;RIGHT(BN$1,2)),$U616,Holidays!$J$3:$J$937),
IF($T616&lt;DATEVALUE("10/1/20"&amp;RIGHT(BN$1,2)),NETWORKDAYS(DATEVALUE("10/1/20"&amp;RIGHT(BN$1,2)),DATEVALUE("9/30/20"&amp;RIGHT(BO$1,2)),Holidays!$J$3:$J$937),
IF($T616&gt;=DATEVALUE("10/1/20"&amp;RIGHT(BN$1,2)),NETWORKDAYS($T616,DATEVALUE("9/30/20"&amp;RIGHT(BO$1,2)),Holidays!$J$3:$J$937),"")))),"")/(NETWORKDAYS($T616,$U616,Holidays!$J$3:$J$937)),0))</f>
        <v/>
      </c>
      <c r="BP616" s="87" t="str">
        <f>IF($Q616="","",IFERROR(IF(OR(AND($T616&gt;=DATEVALUE("10/1/20"&amp;RIGHT(BO$1,2)),$T616&lt;=DATEVALUE("9/30/20"&amp;RIGHT(BP$1,2))),AND($U616&gt;=DATEVALUE("10/1/20"&amp;RIGHT(BO$1,2)),$U616&lt;=DATEVALUE("9/30/20"&amp;RIGHT(BP$1,2))),AND($T616&lt;=DATEVALUE("10/1/20"&amp;RIGHT(BO$1,2)),$U616&gt;=DATEVALUE("9/30/20"&amp;RIGHT(BP$1,2)))),
IF(AND($T616&gt;=DATEVALUE("10/1/20"&amp;RIGHT(BO$1,2)),$U616&lt;=DATEVALUE("9/30/20"&amp;RIGHT(BP$1,2))),NETWORKDAYS($T616,$U616,Holidays!$J$3:$J$937),
IF(AND($T616&lt;DATEVALUE("10/1/20"&amp;RIGHT(BO$1,2)),$U616&lt;=DATEVALUE("9/30/20"&amp;RIGHT(BP$1,2))),NETWORKDAYS(DATEVALUE("10/1/20"&amp;RIGHT(BO$1,2)),$U616,Holidays!$J$3:$J$937),
IF($T616&lt;DATEVALUE("10/1/20"&amp;RIGHT(BO$1,2)),NETWORKDAYS(DATEVALUE("10/1/20"&amp;RIGHT(BO$1,2)),DATEVALUE("9/30/20"&amp;RIGHT(BP$1,2)),Holidays!$J$3:$J$937),
IF($T616&gt;=DATEVALUE("10/1/20"&amp;RIGHT(BO$1,2)),NETWORKDAYS($T616,DATEVALUE("9/30/20"&amp;RIGHT(BP$1,2)),Holidays!$J$3:$J$937),"")))),"")/(NETWORKDAYS($T616,$U616,Holidays!$J$3:$J$937)),0))</f>
        <v/>
      </c>
      <c r="BQ616" s="87" t="str">
        <f>IF($Q616="","",IFERROR(IF(OR(AND($T616&gt;=DATEVALUE("10/1/20"&amp;RIGHT(BP$1,2)),$T616&lt;=DATEVALUE("9/30/20"&amp;RIGHT(BQ$1,2))),AND($U616&gt;=DATEVALUE("10/1/20"&amp;RIGHT(BP$1,2)),$U616&lt;=DATEVALUE("9/30/20"&amp;RIGHT(BQ$1,2))),AND($T616&lt;=DATEVALUE("10/1/20"&amp;RIGHT(BP$1,2)),$U616&gt;=DATEVALUE("9/30/20"&amp;RIGHT(BQ$1,2)))),
IF(AND($T616&gt;=DATEVALUE("10/1/20"&amp;RIGHT(BP$1,2)),$U616&lt;=DATEVALUE("9/30/20"&amp;RIGHT(BQ$1,2))),NETWORKDAYS($T616,$U616,Holidays!$J$3:$J$937),
IF(AND($T616&lt;DATEVALUE("10/1/20"&amp;RIGHT(BP$1,2)),$U616&lt;=DATEVALUE("9/30/20"&amp;RIGHT(BQ$1,2))),NETWORKDAYS(DATEVALUE("10/1/20"&amp;RIGHT(BP$1,2)),$U616,Holidays!$J$3:$J$937),
IF($T616&lt;DATEVALUE("10/1/20"&amp;RIGHT(BP$1,2)),NETWORKDAYS(DATEVALUE("10/1/20"&amp;RIGHT(BP$1,2)),DATEVALUE("9/30/20"&amp;RIGHT(BQ$1,2)),Holidays!$J$3:$J$937),
IF($T616&gt;=DATEVALUE("10/1/20"&amp;RIGHT(BP$1,2)),NETWORKDAYS($T616,DATEVALUE("9/30/20"&amp;RIGHT(BQ$1,2)),Holidays!$J$3:$J$937),"")))),"")/(NETWORKDAYS($T616,$U616,Holidays!$J$3:$J$937)),0))</f>
        <v/>
      </c>
      <c r="BR616" s="87" t="str">
        <f>IF($Q616="","",IFERROR(IF(OR(AND($T616&gt;=DATEVALUE("10/1/20"&amp;RIGHT(BQ$1,2)),$T616&lt;=DATEVALUE("9/30/20"&amp;RIGHT(BR$1,2))),AND($U616&gt;=DATEVALUE("10/1/20"&amp;RIGHT(BQ$1,2)),$U616&lt;=DATEVALUE("9/30/20"&amp;RIGHT(BR$1,2))),AND($T616&lt;=DATEVALUE("10/1/20"&amp;RIGHT(BQ$1,2)),$U616&gt;=DATEVALUE("9/30/20"&amp;RIGHT(BR$1,2)))),
IF(AND($T616&gt;=DATEVALUE("10/1/20"&amp;RIGHT(BQ$1,2)),$U616&lt;=DATEVALUE("9/30/20"&amp;RIGHT(BR$1,2))),NETWORKDAYS($T616,$U616,Holidays!$J$3:$J$937),
IF(AND($T616&lt;DATEVALUE("10/1/20"&amp;RIGHT(BQ$1,2)),$U616&lt;=DATEVALUE("9/30/20"&amp;RIGHT(BR$1,2))),NETWORKDAYS(DATEVALUE("10/1/20"&amp;RIGHT(BQ$1,2)),$U616,Holidays!$J$3:$J$937),
IF($T616&lt;DATEVALUE("10/1/20"&amp;RIGHT(BQ$1,2)),NETWORKDAYS(DATEVALUE("10/1/20"&amp;RIGHT(BQ$1,2)),DATEVALUE("9/30/20"&amp;RIGHT(BR$1,2)),Holidays!$J$3:$J$937),
IF($T616&gt;=DATEVALUE("10/1/20"&amp;RIGHT(BQ$1,2)),NETWORKDAYS($T616,DATEVALUE("9/30/20"&amp;RIGHT(BR$1,2)),Holidays!$J$3:$J$937),"")))),"")/(NETWORKDAYS($T616,$U616,Holidays!$J$3:$J$937)),0))</f>
        <v/>
      </c>
      <c r="BS616" s="87" t="str">
        <f>IF($Q616="","",IFERROR(IF(OR(AND($T616&gt;=DATEVALUE("10/1/20"&amp;RIGHT(BR$1,2)),$T616&lt;=DATEVALUE("9/30/20"&amp;RIGHT(BS$1,2))),AND($U616&gt;=DATEVALUE("10/1/20"&amp;RIGHT(BR$1,2)),$U616&lt;=DATEVALUE("9/30/20"&amp;RIGHT(BS$1,2))),AND($T616&lt;=DATEVALUE("10/1/20"&amp;RIGHT(BR$1,2)),$U616&gt;=DATEVALUE("9/30/20"&amp;RIGHT(BS$1,2)))),
IF(AND($T616&gt;=DATEVALUE("10/1/20"&amp;RIGHT(BR$1,2)),$U616&lt;=DATEVALUE("9/30/20"&amp;RIGHT(BS$1,2))),NETWORKDAYS($T616,$U616,Holidays!$J$3:$J$937),
IF(AND($T616&lt;DATEVALUE("10/1/20"&amp;RIGHT(BR$1,2)),$U616&lt;=DATEVALUE("9/30/20"&amp;RIGHT(BS$1,2))),NETWORKDAYS(DATEVALUE("10/1/20"&amp;RIGHT(BR$1,2)),$U616,Holidays!$J$3:$J$937),
IF($T616&lt;DATEVALUE("10/1/20"&amp;RIGHT(BR$1,2)),NETWORKDAYS(DATEVALUE("10/1/20"&amp;RIGHT(BR$1,2)),DATEVALUE("9/30/20"&amp;RIGHT(BS$1,2)),Holidays!$J$3:$J$937),
IF($T616&gt;=DATEVALUE("10/1/20"&amp;RIGHT(BR$1,2)),NETWORKDAYS($T616,DATEVALUE("9/30/20"&amp;RIGHT(BS$1,2)),Holidays!$J$3:$J$937),"")))),"")/(NETWORKDAYS($T616,$U616,Holidays!$J$3:$J$937)),0))</f>
        <v/>
      </c>
      <c r="BT616" s="87" t="str">
        <f>IF($Q616="","",IFERROR(IF(OR(AND($T616&gt;=DATEVALUE("10/1/20"&amp;RIGHT(BS$1,2)),$T616&lt;=DATEVALUE("9/30/20"&amp;RIGHT(BT$1,2))),AND($U616&gt;=DATEVALUE("10/1/20"&amp;RIGHT(BS$1,2)),$U616&lt;=DATEVALUE("9/30/20"&amp;RIGHT(BT$1,2))),AND($T616&lt;=DATEVALUE("10/1/20"&amp;RIGHT(BS$1,2)),$U616&gt;=DATEVALUE("9/30/20"&amp;RIGHT(BT$1,2)))),
IF(AND($T616&gt;=DATEVALUE("10/1/20"&amp;RIGHT(BS$1,2)),$U616&lt;=DATEVALUE("9/30/20"&amp;RIGHT(BT$1,2))),NETWORKDAYS($T616,$U616,Holidays!$J$3:$J$937),
IF(AND($T616&lt;DATEVALUE("10/1/20"&amp;RIGHT(BS$1,2)),$U616&lt;=DATEVALUE("9/30/20"&amp;RIGHT(BT$1,2))),NETWORKDAYS(DATEVALUE("10/1/20"&amp;RIGHT(BS$1,2)),$U616,Holidays!$J$3:$J$937),
IF($T616&lt;DATEVALUE("10/1/20"&amp;RIGHT(BS$1,2)),NETWORKDAYS(DATEVALUE("10/1/20"&amp;RIGHT(BS$1,2)),DATEVALUE("9/30/20"&amp;RIGHT(BT$1,2)),Holidays!$J$3:$J$937),
IF($T616&gt;=DATEVALUE("10/1/20"&amp;RIGHT(BS$1,2)),NETWORKDAYS($T616,DATEVALUE("9/30/20"&amp;RIGHT(BT$1,2)),Holidays!$J$3:$J$937),"")))),"")/(NETWORKDAYS($T616,$U616,Holidays!$J$3:$J$937)),0))</f>
        <v/>
      </c>
      <c r="BU616" s="87" t="str">
        <f>IF($Q616="","",IFERROR(IF(OR(AND($T616&gt;=DATEVALUE("10/1/20"&amp;RIGHT(BT$1,2)),$T616&lt;=DATEVALUE("9/30/20"&amp;RIGHT(BU$1,2))),AND($U616&gt;=DATEVALUE("10/1/20"&amp;RIGHT(BT$1,2)),$U616&lt;=DATEVALUE("9/30/20"&amp;RIGHT(BU$1,2))),AND($T616&lt;=DATEVALUE("10/1/20"&amp;RIGHT(BT$1,2)),$U616&gt;=DATEVALUE("9/30/20"&amp;RIGHT(BU$1,2)))),
IF(AND($T616&gt;=DATEVALUE("10/1/20"&amp;RIGHT(BT$1,2)),$U616&lt;=DATEVALUE("9/30/20"&amp;RIGHT(BU$1,2))),NETWORKDAYS($T616,$U616,Holidays!$J$3:$J$937),
IF(AND($T616&lt;DATEVALUE("10/1/20"&amp;RIGHT(BT$1,2)),$U616&lt;=DATEVALUE("9/30/20"&amp;RIGHT(BU$1,2))),NETWORKDAYS(DATEVALUE("10/1/20"&amp;RIGHT(BT$1,2)),$U616,Holidays!$J$3:$J$937),
IF($T616&lt;DATEVALUE("10/1/20"&amp;RIGHT(BT$1,2)),NETWORKDAYS(DATEVALUE("10/1/20"&amp;RIGHT(BT$1,2)),DATEVALUE("9/30/20"&amp;RIGHT(BU$1,2)),Holidays!$J$3:$J$937),
IF($T616&gt;=DATEVALUE("10/1/20"&amp;RIGHT(BT$1,2)),NETWORKDAYS($T616,DATEVALUE("9/30/20"&amp;RIGHT(BU$1,2)),Holidays!$J$3:$J$937),"")))),"")/(NETWORKDAYS($T616,$U616,Holidays!$J$3:$J$937)),0))</f>
        <v/>
      </c>
      <c r="BV616" s="87" t="str">
        <f>IF($Q616="","",IFERROR(IF(OR(AND($T616&gt;=DATEVALUE("10/1/20"&amp;RIGHT(BU$1,2)),$T616&lt;=DATEVALUE("9/30/20"&amp;RIGHT(BV$1,2))),AND($U616&gt;=DATEVALUE("10/1/20"&amp;RIGHT(BU$1,2)),$U616&lt;=DATEVALUE("9/30/20"&amp;RIGHT(BV$1,2))),AND($T616&lt;=DATEVALUE("10/1/20"&amp;RIGHT(BU$1,2)),$U616&gt;=DATEVALUE("9/30/20"&amp;RIGHT(BV$1,2)))),
IF(AND($T616&gt;=DATEVALUE("10/1/20"&amp;RIGHT(BU$1,2)),$U616&lt;=DATEVALUE("9/30/20"&amp;RIGHT(BV$1,2))),NETWORKDAYS($T616,$U616,Holidays!$J$3:$J$937),
IF(AND($T616&lt;DATEVALUE("10/1/20"&amp;RIGHT(BU$1,2)),$U616&lt;=DATEVALUE("9/30/20"&amp;RIGHT(BV$1,2))),NETWORKDAYS(DATEVALUE("10/1/20"&amp;RIGHT(BU$1,2)),$U616,Holidays!$J$3:$J$937),
IF($T616&lt;DATEVALUE("10/1/20"&amp;RIGHT(BU$1,2)),NETWORKDAYS(DATEVALUE("10/1/20"&amp;RIGHT(BU$1,2)),DATEVALUE("9/30/20"&amp;RIGHT(BV$1,2)),Holidays!$J$3:$J$937),
IF($T616&gt;=DATEVALUE("10/1/20"&amp;RIGHT(BU$1,2)),NETWORKDAYS($T616,DATEVALUE("9/30/20"&amp;RIGHT(BV$1,2)),Holidays!$J$3:$J$937),"")))),"")/(NETWORKDAYS($T616,$U616,Holidays!$J$3:$J$937)),0))</f>
        <v/>
      </c>
      <c r="BW616" s="87" t="str">
        <f>IF($Q616="","",IFERROR(IF(OR(AND($T616&gt;=DATEVALUE("10/1/20"&amp;RIGHT(BV$1,2)),$T616&lt;=DATEVALUE("9/30/20"&amp;RIGHT(BW$1,2))),AND($U616&gt;=DATEVALUE("10/1/20"&amp;RIGHT(BV$1,2)),$U616&lt;=DATEVALUE("9/30/20"&amp;RIGHT(BW$1,2))),AND($T616&lt;=DATEVALUE("10/1/20"&amp;RIGHT(BV$1,2)),$U616&gt;=DATEVALUE("9/30/20"&amp;RIGHT(BW$1,2)))),
IF(AND($T616&gt;=DATEVALUE("10/1/20"&amp;RIGHT(BV$1,2)),$U616&lt;=DATEVALUE("9/30/20"&amp;RIGHT(BW$1,2))),NETWORKDAYS($T616,$U616,Holidays!$J$3:$J$937),
IF(AND($T616&lt;DATEVALUE("10/1/20"&amp;RIGHT(BV$1,2)),$U616&lt;=DATEVALUE("9/30/20"&amp;RIGHT(BW$1,2))),NETWORKDAYS(DATEVALUE("10/1/20"&amp;RIGHT(BV$1,2)),$U616,Holidays!$J$3:$J$937),
IF($T616&lt;DATEVALUE("10/1/20"&amp;RIGHT(BV$1,2)),NETWORKDAYS(DATEVALUE("10/1/20"&amp;RIGHT(BV$1,2)),DATEVALUE("9/30/20"&amp;RIGHT(BW$1,2)),Holidays!$J$3:$J$937),
IF($T616&gt;=DATEVALUE("10/1/20"&amp;RIGHT(BV$1,2)),NETWORKDAYS($T616,DATEVALUE("9/30/20"&amp;RIGHT(BW$1,2)),Holidays!$J$3:$J$937),"")))),"")/(NETWORKDAYS($T616,$U616,Holidays!$J$3:$J$937)),0))</f>
        <v/>
      </c>
      <c r="BX616" s="87" t="str">
        <f>IF($Q616="","",IFERROR(IF(OR(AND($T616&gt;=DATEVALUE("10/1/20"&amp;RIGHT(BW$1,2)),$T616&lt;=DATEVALUE("9/30/20"&amp;RIGHT(BX$1,2))),AND($U616&gt;=DATEVALUE("10/1/20"&amp;RIGHT(BW$1,2)),$U616&lt;=DATEVALUE("9/30/20"&amp;RIGHT(BX$1,2))),AND($T616&lt;=DATEVALUE("10/1/20"&amp;RIGHT(BW$1,2)),$U616&gt;=DATEVALUE("9/30/20"&amp;RIGHT(BX$1,2)))),
IF(AND($T616&gt;=DATEVALUE("10/1/20"&amp;RIGHT(BW$1,2)),$U616&lt;=DATEVALUE("9/30/20"&amp;RIGHT(BX$1,2))),NETWORKDAYS($T616,$U616,Holidays!$J$3:$J$937),
IF(AND($T616&lt;DATEVALUE("10/1/20"&amp;RIGHT(BW$1,2)),$U616&lt;=DATEVALUE("9/30/20"&amp;RIGHT(BX$1,2))),NETWORKDAYS(DATEVALUE("10/1/20"&amp;RIGHT(BW$1,2)),$U616,Holidays!$J$3:$J$937),
IF($T616&lt;DATEVALUE("10/1/20"&amp;RIGHT(BW$1,2)),NETWORKDAYS(DATEVALUE("10/1/20"&amp;RIGHT(BW$1,2)),DATEVALUE("9/30/20"&amp;RIGHT(BX$1,2)),Holidays!$J$3:$J$937),
IF($T616&gt;=DATEVALUE("10/1/20"&amp;RIGHT(BW$1,2)),NETWORKDAYS($T616,DATEVALUE("9/30/20"&amp;RIGHT(BX$1,2)),Holidays!$J$3:$J$937),"")))),"")/(NETWORKDAYS($T616,$U616,Holidays!$J$3:$J$937)),0))</f>
        <v/>
      </c>
      <c r="BY616" s="87" t="str">
        <f>IF($Q616="","",IFERROR(IF(OR(AND($T616&gt;=DATEVALUE("10/1/20"&amp;RIGHT(BX$1,2)),$T616&lt;=DATEVALUE("9/30/20"&amp;RIGHT(BY$1,2))),AND($U616&gt;=DATEVALUE("10/1/20"&amp;RIGHT(BX$1,2)),$U616&lt;=DATEVALUE("9/30/20"&amp;RIGHT(BY$1,2))),AND($T616&lt;=DATEVALUE("10/1/20"&amp;RIGHT(BX$1,2)),$U616&gt;=DATEVALUE("9/30/20"&amp;RIGHT(BY$1,2)))),
IF(AND($T616&gt;=DATEVALUE("10/1/20"&amp;RIGHT(BX$1,2)),$U616&lt;=DATEVALUE("9/30/20"&amp;RIGHT(BY$1,2))),NETWORKDAYS($T616,$U616,Holidays!$J$3:$J$937),
IF(AND($T616&lt;DATEVALUE("10/1/20"&amp;RIGHT(BX$1,2)),$U616&lt;=DATEVALUE("9/30/20"&amp;RIGHT(BY$1,2))),NETWORKDAYS(DATEVALUE("10/1/20"&amp;RIGHT(BX$1,2)),$U616,Holidays!$J$3:$J$937),
IF($T616&lt;DATEVALUE("10/1/20"&amp;RIGHT(BX$1,2)),NETWORKDAYS(DATEVALUE("10/1/20"&amp;RIGHT(BX$1,2)),DATEVALUE("9/30/20"&amp;RIGHT(BY$1,2)),Holidays!$J$3:$J$937),
IF($T616&gt;=DATEVALUE("10/1/20"&amp;RIGHT(BX$1,2)),NETWORKDAYS($T616,DATEVALUE("9/30/20"&amp;RIGHT(BY$1,2)),Holidays!$J$3:$J$937),"")))),"")/(NETWORKDAYS($T616,$U616,Holidays!$J$3:$J$937)),0))</f>
        <v/>
      </c>
      <c r="BZ616" s="87" t="str">
        <f>IF($Q616="","",IFERROR(IF(OR(AND($T616&gt;=DATEVALUE("10/1/20"&amp;RIGHT(BY$1,2)),$T616&lt;=DATEVALUE("9/30/20"&amp;RIGHT(BZ$1,2))),AND($U616&gt;=DATEVALUE("10/1/20"&amp;RIGHT(BY$1,2)),$U616&lt;=DATEVALUE("9/30/20"&amp;RIGHT(BZ$1,2))),AND($T616&lt;=DATEVALUE("10/1/20"&amp;RIGHT(BY$1,2)),$U616&gt;=DATEVALUE("9/30/20"&amp;RIGHT(BZ$1,2)))),
IF(AND($T616&gt;=DATEVALUE("10/1/20"&amp;RIGHT(BY$1,2)),$U616&lt;=DATEVALUE("9/30/20"&amp;RIGHT(BZ$1,2))),NETWORKDAYS($T616,$U616,Holidays!$J$3:$J$937),
IF(AND($T616&lt;DATEVALUE("10/1/20"&amp;RIGHT(BY$1,2)),$U616&lt;=DATEVALUE("9/30/20"&amp;RIGHT(BZ$1,2))),NETWORKDAYS(DATEVALUE("10/1/20"&amp;RIGHT(BY$1,2)),$U616,Holidays!$J$3:$J$937),
IF($T616&lt;DATEVALUE("10/1/20"&amp;RIGHT(BY$1,2)),NETWORKDAYS(DATEVALUE("10/1/20"&amp;RIGHT(BY$1,2)),DATEVALUE("9/30/20"&amp;RIGHT(BZ$1,2)),Holidays!$J$3:$J$937),
IF($T616&gt;=DATEVALUE("10/1/20"&amp;RIGHT(BY$1,2)),NETWORKDAYS($T616,DATEVALUE("9/30/20"&amp;RIGHT(BZ$1,2)),Holidays!$J$3:$J$937),"")))),"")/(NETWORKDAYS($T616,$U616,Holidays!$J$3:$J$937)),0))</f>
        <v/>
      </c>
      <c r="CA616" s="87" t="str">
        <f>IF($Q616="","",IFERROR(IF(OR(AND($T616&gt;=DATEVALUE("10/1/20"&amp;RIGHT(BZ$1,2)),$T616&lt;=DATEVALUE("9/30/20"&amp;RIGHT(CA$1,2))),AND($U616&gt;=DATEVALUE("10/1/20"&amp;RIGHT(BZ$1,2)),$U616&lt;=DATEVALUE("9/30/20"&amp;RIGHT(CA$1,2))),AND($T616&lt;=DATEVALUE("10/1/20"&amp;RIGHT(BZ$1,2)),$U616&gt;=DATEVALUE("9/30/20"&amp;RIGHT(CA$1,2)))),
IF(AND($T616&gt;=DATEVALUE("10/1/20"&amp;RIGHT(BZ$1,2)),$U616&lt;=DATEVALUE("9/30/20"&amp;RIGHT(CA$1,2))),NETWORKDAYS($T616,$U616,Holidays!$J$3:$J$937),
IF(AND($T616&lt;DATEVALUE("10/1/20"&amp;RIGHT(BZ$1,2)),$U616&lt;=DATEVALUE("9/30/20"&amp;RIGHT(CA$1,2))),NETWORKDAYS(DATEVALUE("10/1/20"&amp;RIGHT(BZ$1,2)),$U616,Holidays!$J$3:$J$937),
IF($T616&lt;DATEVALUE("10/1/20"&amp;RIGHT(BZ$1,2)),NETWORKDAYS(DATEVALUE("10/1/20"&amp;RIGHT(BZ$1,2)),DATEVALUE("9/30/20"&amp;RIGHT(CA$1,2)),Holidays!$J$3:$J$937),
IF($T616&gt;=DATEVALUE("10/1/20"&amp;RIGHT(BZ$1,2)),NETWORKDAYS($T616,DATEVALUE("9/30/20"&amp;RIGHT(CA$1,2)),Holidays!$J$3:$J$937),"")))),"")/(NETWORKDAYS($T616,$U616,Holidays!$J$3:$J$937)),0))</f>
        <v/>
      </c>
      <c r="CB616" s="87" t="str">
        <f>IF($Q616="","",IFERROR(IF(OR(AND($T616&gt;=DATEVALUE("10/1/20"&amp;RIGHT(CA$1,2)),$T616&lt;=DATEVALUE("9/30/20"&amp;RIGHT(CB$1,2))),AND($U616&gt;=DATEVALUE("10/1/20"&amp;RIGHT(CA$1,2)),$U616&lt;=DATEVALUE("9/30/20"&amp;RIGHT(CB$1,2))),AND($T616&lt;=DATEVALUE("10/1/20"&amp;RIGHT(CA$1,2)),$U616&gt;=DATEVALUE("9/30/20"&amp;RIGHT(CB$1,2)))),
IF(AND($T616&gt;=DATEVALUE("10/1/20"&amp;RIGHT(CA$1,2)),$U616&lt;=DATEVALUE("9/30/20"&amp;RIGHT(CB$1,2))),NETWORKDAYS($T616,$U616,Holidays!$J$3:$J$937),
IF(AND($T616&lt;DATEVALUE("10/1/20"&amp;RIGHT(CA$1,2)),$U616&lt;=DATEVALUE("9/30/20"&amp;RIGHT(CB$1,2))),NETWORKDAYS(DATEVALUE("10/1/20"&amp;RIGHT(CA$1,2)),$U616,Holidays!$J$3:$J$937),
IF($T616&lt;DATEVALUE("10/1/20"&amp;RIGHT(CA$1,2)),NETWORKDAYS(DATEVALUE("10/1/20"&amp;RIGHT(CA$1,2)),DATEVALUE("9/30/20"&amp;RIGHT(CB$1,2)),Holidays!$J$3:$J$937),
IF($T616&gt;=DATEVALUE("10/1/20"&amp;RIGHT(CA$1,2)),NETWORKDAYS($T616,DATEVALUE("9/30/20"&amp;RIGHT(CB$1,2)),Holidays!$J$3:$J$937),"")))),"")/(NETWORKDAYS($T616,$U616,Holidays!$J$3:$J$937)),0))</f>
        <v/>
      </c>
    </row>
    <row r="617" spans="1:80">
      <c r="A617" s="97"/>
      <c r="B617" s="98" t="str">
        <f ca="1">IF(NOT($A617=""),OFFSET('WBS Reference &amp; User Procedure'!$A$1,MATCH($A617,'WBS Reference &amp; User Procedure'!$A:$A,0)-1,1),"")</f>
        <v/>
      </c>
      <c r="D617" s="97"/>
      <c r="I617" s="78"/>
      <c r="T617" s="104" t="str">
        <f>IF(NOT(Q617=""),IF(NOT($S617=""),$S617,#REF!),"")</f>
        <v/>
      </c>
      <c r="U617" s="104" t="str">
        <f>IF(NOT(Q617=""),WORKDAY(T617,Q617,Holidays!$J$3:$J$937),"")</f>
        <v/>
      </c>
      <c r="V617" s="104"/>
      <c r="W617" s="104"/>
      <c r="X617" s="101" t="str">
        <f t="shared" si="137"/>
        <v/>
      </c>
      <c r="AL617" s="87" t="str">
        <f t="shared" ca="1" si="134"/>
        <v/>
      </c>
      <c r="AN617" s="87" t="str">
        <f t="shared" ca="1" si="138"/>
        <v/>
      </c>
      <c r="AO617" s="87" t="str">
        <f t="shared" ca="1" si="138"/>
        <v/>
      </c>
      <c r="AP617" s="87" t="str">
        <f t="shared" ca="1" si="138"/>
        <v/>
      </c>
      <c r="AQ617" s="87" t="str">
        <f t="shared" ca="1" si="138"/>
        <v/>
      </c>
      <c r="AR617" s="87" t="str">
        <f t="shared" ca="1" si="138"/>
        <v/>
      </c>
      <c r="AS617" s="87" t="str">
        <f t="shared" ca="1" si="138"/>
        <v/>
      </c>
      <c r="AT617" s="87" t="str">
        <f t="shared" ca="1" si="138"/>
        <v/>
      </c>
      <c r="AU617" s="87" t="str">
        <f t="shared" ca="1" si="138"/>
        <v/>
      </c>
      <c r="AV617" s="87" t="str">
        <f t="shared" ca="1" si="138"/>
        <v/>
      </c>
      <c r="AW617" s="87" t="str">
        <f t="shared" ca="1" si="138"/>
        <v/>
      </c>
      <c r="AX617" s="87" t="str">
        <f t="shared" ca="1" si="139"/>
        <v/>
      </c>
      <c r="AY617" s="87" t="str">
        <f t="shared" ca="1" si="139"/>
        <v/>
      </c>
      <c r="AZ617" s="87" t="str">
        <f t="shared" ca="1" si="139"/>
        <v/>
      </c>
      <c r="BA617" s="87" t="str">
        <f t="shared" ca="1" si="139"/>
        <v/>
      </c>
      <c r="BB617" s="87" t="str">
        <f t="shared" ca="1" si="139"/>
        <v/>
      </c>
      <c r="BC617" s="87" t="str">
        <f t="shared" ca="1" si="139"/>
        <v/>
      </c>
      <c r="BD617" s="87" t="str">
        <f t="shared" ca="1" si="139"/>
        <v/>
      </c>
      <c r="BE617" s="87" t="str">
        <f t="shared" ca="1" si="139"/>
        <v/>
      </c>
      <c r="BF617" s="87" t="str">
        <f t="shared" ca="1" si="139"/>
        <v/>
      </c>
      <c r="BG617" s="87" t="str">
        <f t="shared" ca="1" si="139"/>
        <v/>
      </c>
      <c r="BI617" s="87" t="str">
        <f>IF($Q617="","",IFERROR(IF(OR(AND($T617&gt;=DATEVALUE("10/1/20"&amp;RIGHT(BH$1,2)),$T617&lt;=DATEVALUE("9/30/20"&amp;RIGHT(BI$1,2))),AND($U617&gt;=DATEVALUE("10/1/20"&amp;RIGHT(BH$1,2)),$U617&lt;=DATEVALUE("9/30/20"&amp;RIGHT(BI$1,2))),AND($T617&lt;=DATEVALUE("10/1/20"&amp;RIGHT(BH$1,2)),$U617&gt;=DATEVALUE("9/30/20"&amp;RIGHT(BI$1,2)))),
IF(AND($T617&gt;=DATEVALUE("10/1/20"&amp;RIGHT(BH$1,2)),$U617&lt;=DATEVALUE("9/30/20"&amp;RIGHT(BI$1,2))),NETWORKDAYS($T617,$U617,Holidays!$J$3:$J$937),
IF(AND($T617&lt;DATEVALUE("10/1/20"&amp;RIGHT(BH$1,2)),$U617&lt;=DATEVALUE("9/30/20"&amp;RIGHT(BI$1,2))),NETWORKDAYS(DATEVALUE("10/1/20"&amp;RIGHT(BH$1,2)),$U617,Holidays!$J$3:$J$937),
IF($T617&lt;DATEVALUE("10/1/20"&amp;RIGHT(BH$1,2)),NETWORKDAYS(DATEVALUE("10/1/20"&amp;RIGHT(BH$1,2)),DATEVALUE("9/30/20"&amp;RIGHT(BI$1,2)),Holidays!$J$3:$J$937),
IF($T617&gt;=DATEVALUE("10/1/20"&amp;RIGHT(BH$1,2)),NETWORKDAYS($T617,DATEVALUE("9/30/20"&amp;RIGHT(BI$1,2)),Holidays!$J$3:$J$937),"")))),"")/(NETWORKDAYS($T617,$U617,Holidays!$J$3:$J$937)),0))</f>
        <v/>
      </c>
      <c r="BJ617" s="87" t="str">
        <f>IF($Q617="","",IFERROR(IF(OR(AND($T617&gt;=DATEVALUE("10/1/20"&amp;RIGHT(BI$1,2)),$T617&lt;=DATEVALUE("9/30/20"&amp;RIGHT(BJ$1,2))),AND($U617&gt;=DATEVALUE("10/1/20"&amp;RIGHT(BI$1,2)),$U617&lt;=DATEVALUE("9/30/20"&amp;RIGHT(BJ$1,2))),AND($T617&lt;=DATEVALUE("10/1/20"&amp;RIGHT(BI$1,2)),$U617&gt;=DATEVALUE("9/30/20"&amp;RIGHT(BJ$1,2)))),
IF(AND($T617&gt;=DATEVALUE("10/1/20"&amp;RIGHT(BI$1,2)),$U617&lt;=DATEVALUE("9/30/20"&amp;RIGHT(BJ$1,2))),NETWORKDAYS($T617,$U617,Holidays!$J$3:$J$937),
IF(AND($T617&lt;DATEVALUE("10/1/20"&amp;RIGHT(BI$1,2)),$U617&lt;=DATEVALUE("9/30/20"&amp;RIGHT(BJ$1,2))),NETWORKDAYS(DATEVALUE("10/1/20"&amp;RIGHT(BI$1,2)),$U617,Holidays!$J$3:$J$937),
IF($T617&lt;DATEVALUE("10/1/20"&amp;RIGHT(BI$1,2)),NETWORKDAYS(DATEVALUE("10/1/20"&amp;RIGHT(BI$1,2)),DATEVALUE("9/30/20"&amp;RIGHT(BJ$1,2)),Holidays!$J$3:$J$937),
IF($T617&gt;=DATEVALUE("10/1/20"&amp;RIGHT(BI$1,2)),NETWORKDAYS($T617,DATEVALUE("9/30/20"&amp;RIGHT(BJ$1,2)),Holidays!$J$3:$J$937),"")))),"")/(NETWORKDAYS($T617,$U617,Holidays!$J$3:$J$937)),0))</f>
        <v/>
      </c>
      <c r="BK617" s="87" t="str">
        <f>IF($Q617="","",IFERROR(IF(OR(AND($T617&gt;=DATEVALUE("10/1/20"&amp;RIGHT(BJ$1,2)),$T617&lt;=DATEVALUE("9/30/20"&amp;RIGHT(BK$1,2))),AND($U617&gt;=DATEVALUE("10/1/20"&amp;RIGHT(BJ$1,2)),$U617&lt;=DATEVALUE("9/30/20"&amp;RIGHT(BK$1,2))),AND($T617&lt;=DATEVALUE("10/1/20"&amp;RIGHT(BJ$1,2)),$U617&gt;=DATEVALUE("9/30/20"&amp;RIGHT(BK$1,2)))),
IF(AND($T617&gt;=DATEVALUE("10/1/20"&amp;RIGHT(BJ$1,2)),$U617&lt;=DATEVALUE("9/30/20"&amp;RIGHT(BK$1,2))),NETWORKDAYS($T617,$U617,Holidays!$J$3:$J$937),
IF(AND($T617&lt;DATEVALUE("10/1/20"&amp;RIGHT(BJ$1,2)),$U617&lt;=DATEVALUE("9/30/20"&amp;RIGHT(BK$1,2))),NETWORKDAYS(DATEVALUE("10/1/20"&amp;RIGHT(BJ$1,2)),$U617,Holidays!$J$3:$J$937),
IF($T617&lt;DATEVALUE("10/1/20"&amp;RIGHT(BJ$1,2)),NETWORKDAYS(DATEVALUE("10/1/20"&amp;RIGHT(BJ$1,2)),DATEVALUE("9/30/20"&amp;RIGHT(BK$1,2)),Holidays!$J$3:$J$937),
IF($T617&gt;=DATEVALUE("10/1/20"&amp;RIGHT(BJ$1,2)),NETWORKDAYS($T617,DATEVALUE("9/30/20"&amp;RIGHT(BK$1,2)),Holidays!$J$3:$J$937),"")))),"")/(NETWORKDAYS($T617,$U617,Holidays!$J$3:$J$937)),0))</f>
        <v/>
      </c>
      <c r="BL617" s="87" t="str">
        <f>IF($Q617="","",IFERROR(IF(OR(AND($T617&gt;=DATEVALUE("10/1/20"&amp;RIGHT(BK$1,2)),$T617&lt;=DATEVALUE("9/30/20"&amp;RIGHT(BL$1,2))),AND($U617&gt;=DATEVALUE("10/1/20"&amp;RIGHT(BK$1,2)),$U617&lt;=DATEVALUE("9/30/20"&amp;RIGHT(BL$1,2))),AND($T617&lt;=DATEVALUE("10/1/20"&amp;RIGHT(BK$1,2)),$U617&gt;=DATEVALUE("9/30/20"&amp;RIGHT(BL$1,2)))),
IF(AND($T617&gt;=DATEVALUE("10/1/20"&amp;RIGHT(BK$1,2)),$U617&lt;=DATEVALUE("9/30/20"&amp;RIGHT(BL$1,2))),NETWORKDAYS($T617,$U617,Holidays!$J$3:$J$937),
IF(AND($T617&lt;DATEVALUE("10/1/20"&amp;RIGHT(BK$1,2)),$U617&lt;=DATEVALUE("9/30/20"&amp;RIGHT(BL$1,2))),NETWORKDAYS(DATEVALUE("10/1/20"&amp;RIGHT(BK$1,2)),$U617,Holidays!$J$3:$J$937),
IF($T617&lt;DATEVALUE("10/1/20"&amp;RIGHT(BK$1,2)),NETWORKDAYS(DATEVALUE("10/1/20"&amp;RIGHT(BK$1,2)),DATEVALUE("9/30/20"&amp;RIGHT(BL$1,2)),Holidays!$J$3:$J$937),
IF($T617&gt;=DATEVALUE("10/1/20"&amp;RIGHT(BK$1,2)),NETWORKDAYS($T617,DATEVALUE("9/30/20"&amp;RIGHT(BL$1,2)),Holidays!$J$3:$J$937),"")))),"")/(NETWORKDAYS($T617,$U617,Holidays!$J$3:$J$937)),0))</f>
        <v/>
      </c>
      <c r="BM617" s="87" t="str">
        <f>IF($Q617="","",IFERROR(IF(OR(AND($T617&gt;=DATEVALUE("10/1/20"&amp;RIGHT(BL$1,2)),$T617&lt;=DATEVALUE("9/30/20"&amp;RIGHT(BM$1,2))),AND($U617&gt;=DATEVALUE("10/1/20"&amp;RIGHT(BL$1,2)),$U617&lt;=DATEVALUE("9/30/20"&amp;RIGHT(BM$1,2))),AND($T617&lt;=DATEVALUE("10/1/20"&amp;RIGHT(BL$1,2)),$U617&gt;=DATEVALUE("9/30/20"&amp;RIGHT(BM$1,2)))),
IF(AND($T617&gt;=DATEVALUE("10/1/20"&amp;RIGHT(BL$1,2)),$U617&lt;=DATEVALUE("9/30/20"&amp;RIGHT(BM$1,2))),NETWORKDAYS($T617,$U617,Holidays!$J$3:$J$937),
IF(AND($T617&lt;DATEVALUE("10/1/20"&amp;RIGHT(BL$1,2)),$U617&lt;=DATEVALUE("9/30/20"&amp;RIGHT(BM$1,2))),NETWORKDAYS(DATEVALUE("10/1/20"&amp;RIGHT(BL$1,2)),$U617,Holidays!$J$3:$J$937),
IF($T617&lt;DATEVALUE("10/1/20"&amp;RIGHT(BL$1,2)),NETWORKDAYS(DATEVALUE("10/1/20"&amp;RIGHT(BL$1,2)),DATEVALUE("9/30/20"&amp;RIGHT(BM$1,2)),Holidays!$J$3:$J$937),
IF($T617&gt;=DATEVALUE("10/1/20"&amp;RIGHT(BL$1,2)),NETWORKDAYS($T617,DATEVALUE("9/30/20"&amp;RIGHT(BM$1,2)),Holidays!$J$3:$J$937),"")))),"")/(NETWORKDAYS($T617,$U617,Holidays!$J$3:$J$937)),0))</f>
        <v/>
      </c>
      <c r="BN617" s="87" t="str">
        <f>IF($Q617="","",IFERROR(IF(OR(AND($T617&gt;=DATEVALUE("10/1/20"&amp;RIGHT(BM$1,2)),$T617&lt;=DATEVALUE("9/30/20"&amp;RIGHT(BN$1,2))),AND($U617&gt;=DATEVALUE("10/1/20"&amp;RIGHT(BM$1,2)),$U617&lt;=DATEVALUE("9/30/20"&amp;RIGHT(BN$1,2))),AND($T617&lt;=DATEVALUE("10/1/20"&amp;RIGHT(BM$1,2)),$U617&gt;=DATEVALUE("9/30/20"&amp;RIGHT(BN$1,2)))),
IF(AND($T617&gt;=DATEVALUE("10/1/20"&amp;RIGHT(BM$1,2)),$U617&lt;=DATEVALUE("9/30/20"&amp;RIGHT(BN$1,2))),NETWORKDAYS($T617,$U617,Holidays!$J$3:$J$937),
IF(AND($T617&lt;DATEVALUE("10/1/20"&amp;RIGHT(BM$1,2)),$U617&lt;=DATEVALUE("9/30/20"&amp;RIGHT(BN$1,2))),NETWORKDAYS(DATEVALUE("10/1/20"&amp;RIGHT(BM$1,2)),$U617,Holidays!$J$3:$J$937),
IF($T617&lt;DATEVALUE("10/1/20"&amp;RIGHT(BM$1,2)),NETWORKDAYS(DATEVALUE("10/1/20"&amp;RIGHT(BM$1,2)),DATEVALUE("9/30/20"&amp;RIGHT(BN$1,2)),Holidays!$J$3:$J$937),
IF($T617&gt;=DATEVALUE("10/1/20"&amp;RIGHT(BM$1,2)),NETWORKDAYS($T617,DATEVALUE("9/30/20"&amp;RIGHT(BN$1,2)),Holidays!$J$3:$J$937),"")))),"")/(NETWORKDAYS($T617,$U617,Holidays!$J$3:$J$937)),0))</f>
        <v/>
      </c>
      <c r="BO617" s="87" t="str">
        <f>IF($Q617="","",IFERROR(IF(OR(AND($T617&gt;=DATEVALUE("10/1/20"&amp;RIGHT(BN$1,2)),$T617&lt;=DATEVALUE("9/30/20"&amp;RIGHT(BO$1,2))),AND($U617&gt;=DATEVALUE("10/1/20"&amp;RIGHT(BN$1,2)),$U617&lt;=DATEVALUE("9/30/20"&amp;RIGHT(BO$1,2))),AND($T617&lt;=DATEVALUE("10/1/20"&amp;RIGHT(BN$1,2)),$U617&gt;=DATEVALUE("9/30/20"&amp;RIGHT(BO$1,2)))),
IF(AND($T617&gt;=DATEVALUE("10/1/20"&amp;RIGHT(BN$1,2)),$U617&lt;=DATEVALUE("9/30/20"&amp;RIGHT(BO$1,2))),NETWORKDAYS($T617,$U617,Holidays!$J$3:$J$937),
IF(AND($T617&lt;DATEVALUE("10/1/20"&amp;RIGHT(BN$1,2)),$U617&lt;=DATEVALUE("9/30/20"&amp;RIGHT(BO$1,2))),NETWORKDAYS(DATEVALUE("10/1/20"&amp;RIGHT(BN$1,2)),$U617,Holidays!$J$3:$J$937),
IF($T617&lt;DATEVALUE("10/1/20"&amp;RIGHT(BN$1,2)),NETWORKDAYS(DATEVALUE("10/1/20"&amp;RIGHT(BN$1,2)),DATEVALUE("9/30/20"&amp;RIGHT(BO$1,2)),Holidays!$J$3:$J$937),
IF($T617&gt;=DATEVALUE("10/1/20"&amp;RIGHT(BN$1,2)),NETWORKDAYS($T617,DATEVALUE("9/30/20"&amp;RIGHT(BO$1,2)),Holidays!$J$3:$J$937),"")))),"")/(NETWORKDAYS($T617,$U617,Holidays!$J$3:$J$937)),0))</f>
        <v/>
      </c>
      <c r="BP617" s="87" t="str">
        <f>IF($Q617="","",IFERROR(IF(OR(AND($T617&gt;=DATEVALUE("10/1/20"&amp;RIGHT(BO$1,2)),$T617&lt;=DATEVALUE("9/30/20"&amp;RIGHT(BP$1,2))),AND($U617&gt;=DATEVALUE("10/1/20"&amp;RIGHT(BO$1,2)),$U617&lt;=DATEVALUE("9/30/20"&amp;RIGHT(BP$1,2))),AND($T617&lt;=DATEVALUE("10/1/20"&amp;RIGHT(BO$1,2)),$U617&gt;=DATEVALUE("9/30/20"&amp;RIGHT(BP$1,2)))),
IF(AND($T617&gt;=DATEVALUE("10/1/20"&amp;RIGHT(BO$1,2)),$U617&lt;=DATEVALUE("9/30/20"&amp;RIGHT(BP$1,2))),NETWORKDAYS($T617,$U617,Holidays!$J$3:$J$937),
IF(AND($T617&lt;DATEVALUE("10/1/20"&amp;RIGHT(BO$1,2)),$U617&lt;=DATEVALUE("9/30/20"&amp;RIGHT(BP$1,2))),NETWORKDAYS(DATEVALUE("10/1/20"&amp;RIGHT(BO$1,2)),$U617,Holidays!$J$3:$J$937),
IF($T617&lt;DATEVALUE("10/1/20"&amp;RIGHT(BO$1,2)),NETWORKDAYS(DATEVALUE("10/1/20"&amp;RIGHT(BO$1,2)),DATEVALUE("9/30/20"&amp;RIGHT(BP$1,2)),Holidays!$J$3:$J$937),
IF($T617&gt;=DATEVALUE("10/1/20"&amp;RIGHT(BO$1,2)),NETWORKDAYS($T617,DATEVALUE("9/30/20"&amp;RIGHT(BP$1,2)),Holidays!$J$3:$J$937),"")))),"")/(NETWORKDAYS($T617,$U617,Holidays!$J$3:$J$937)),0))</f>
        <v/>
      </c>
      <c r="BQ617" s="87" t="str">
        <f>IF($Q617="","",IFERROR(IF(OR(AND($T617&gt;=DATEVALUE("10/1/20"&amp;RIGHT(BP$1,2)),$T617&lt;=DATEVALUE("9/30/20"&amp;RIGHT(BQ$1,2))),AND($U617&gt;=DATEVALUE("10/1/20"&amp;RIGHT(BP$1,2)),$U617&lt;=DATEVALUE("9/30/20"&amp;RIGHT(BQ$1,2))),AND($T617&lt;=DATEVALUE("10/1/20"&amp;RIGHT(BP$1,2)),$U617&gt;=DATEVALUE("9/30/20"&amp;RIGHT(BQ$1,2)))),
IF(AND($T617&gt;=DATEVALUE("10/1/20"&amp;RIGHT(BP$1,2)),$U617&lt;=DATEVALUE("9/30/20"&amp;RIGHT(BQ$1,2))),NETWORKDAYS($T617,$U617,Holidays!$J$3:$J$937),
IF(AND($T617&lt;DATEVALUE("10/1/20"&amp;RIGHT(BP$1,2)),$U617&lt;=DATEVALUE("9/30/20"&amp;RIGHT(BQ$1,2))),NETWORKDAYS(DATEVALUE("10/1/20"&amp;RIGHT(BP$1,2)),$U617,Holidays!$J$3:$J$937),
IF($T617&lt;DATEVALUE("10/1/20"&amp;RIGHT(BP$1,2)),NETWORKDAYS(DATEVALUE("10/1/20"&amp;RIGHT(BP$1,2)),DATEVALUE("9/30/20"&amp;RIGHT(BQ$1,2)),Holidays!$J$3:$J$937),
IF($T617&gt;=DATEVALUE("10/1/20"&amp;RIGHT(BP$1,2)),NETWORKDAYS($T617,DATEVALUE("9/30/20"&amp;RIGHT(BQ$1,2)),Holidays!$J$3:$J$937),"")))),"")/(NETWORKDAYS($T617,$U617,Holidays!$J$3:$J$937)),0))</f>
        <v/>
      </c>
      <c r="BR617" s="87" t="str">
        <f>IF($Q617="","",IFERROR(IF(OR(AND($T617&gt;=DATEVALUE("10/1/20"&amp;RIGHT(BQ$1,2)),$T617&lt;=DATEVALUE("9/30/20"&amp;RIGHT(BR$1,2))),AND($U617&gt;=DATEVALUE("10/1/20"&amp;RIGHT(BQ$1,2)),$U617&lt;=DATEVALUE("9/30/20"&amp;RIGHT(BR$1,2))),AND($T617&lt;=DATEVALUE("10/1/20"&amp;RIGHT(BQ$1,2)),$U617&gt;=DATEVALUE("9/30/20"&amp;RIGHT(BR$1,2)))),
IF(AND($T617&gt;=DATEVALUE("10/1/20"&amp;RIGHT(BQ$1,2)),$U617&lt;=DATEVALUE("9/30/20"&amp;RIGHT(BR$1,2))),NETWORKDAYS($T617,$U617,Holidays!$J$3:$J$937),
IF(AND($T617&lt;DATEVALUE("10/1/20"&amp;RIGHT(BQ$1,2)),$U617&lt;=DATEVALUE("9/30/20"&amp;RIGHT(BR$1,2))),NETWORKDAYS(DATEVALUE("10/1/20"&amp;RIGHT(BQ$1,2)),$U617,Holidays!$J$3:$J$937),
IF($T617&lt;DATEVALUE("10/1/20"&amp;RIGHT(BQ$1,2)),NETWORKDAYS(DATEVALUE("10/1/20"&amp;RIGHT(BQ$1,2)),DATEVALUE("9/30/20"&amp;RIGHT(BR$1,2)),Holidays!$J$3:$J$937),
IF($T617&gt;=DATEVALUE("10/1/20"&amp;RIGHT(BQ$1,2)),NETWORKDAYS($T617,DATEVALUE("9/30/20"&amp;RIGHT(BR$1,2)),Holidays!$J$3:$J$937),"")))),"")/(NETWORKDAYS($T617,$U617,Holidays!$J$3:$J$937)),0))</f>
        <v/>
      </c>
      <c r="BS617" s="87" t="str">
        <f>IF($Q617="","",IFERROR(IF(OR(AND($T617&gt;=DATEVALUE("10/1/20"&amp;RIGHT(BR$1,2)),$T617&lt;=DATEVALUE("9/30/20"&amp;RIGHT(BS$1,2))),AND($U617&gt;=DATEVALUE("10/1/20"&amp;RIGHT(BR$1,2)),$U617&lt;=DATEVALUE("9/30/20"&amp;RIGHT(BS$1,2))),AND($T617&lt;=DATEVALUE("10/1/20"&amp;RIGHT(BR$1,2)),$U617&gt;=DATEVALUE("9/30/20"&amp;RIGHT(BS$1,2)))),
IF(AND($T617&gt;=DATEVALUE("10/1/20"&amp;RIGHT(BR$1,2)),$U617&lt;=DATEVALUE("9/30/20"&amp;RIGHT(BS$1,2))),NETWORKDAYS($T617,$U617,Holidays!$J$3:$J$937),
IF(AND($T617&lt;DATEVALUE("10/1/20"&amp;RIGHT(BR$1,2)),$U617&lt;=DATEVALUE("9/30/20"&amp;RIGHT(BS$1,2))),NETWORKDAYS(DATEVALUE("10/1/20"&amp;RIGHT(BR$1,2)),$U617,Holidays!$J$3:$J$937),
IF($T617&lt;DATEVALUE("10/1/20"&amp;RIGHT(BR$1,2)),NETWORKDAYS(DATEVALUE("10/1/20"&amp;RIGHT(BR$1,2)),DATEVALUE("9/30/20"&amp;RIGHT(BS$1,2)),Holidays!$J$3:$J$937),
IF($T617&gt;=DATEVALUE("10/1/20"&amp;RIGHT(BR$1,2)),NETWORKDAYS($T617,DATEVALUE("9/30/20"&amp;RIGHT(BS$1,2)),Holidays!$J$3:$J$937),"")))),"")/(NETWORKDAYS($T617,$U617,Holidays!$J$3:$J$937)),0))</f>
        <v/>
      </c>
      <c r="BT617" s="87" t="str">
        <f>IF($Q617="","",IFERROR(IF(OR(AND($T617&gt;=DATEVALUE("10/1/20"&amp;RIGHT(BS$1,2)),$T617&lt;=DATEVALUE("9/30/20"&amp;RIGHT(BT$1,2))),AND($U617&gt;=DATEVALUE("10/1/20"&amp;RIGHT(BS$1,2)),$U617&lt;=DATEVALUE("9/30/20"&amp;RIGHT(BT$1,2))),AND($T617&lt;=DATEVALUE("10/1/20"&amp;RIGHT(BS$1,2)),$U617&gt;=DATEVALUE("9/30/20"&amp;RIGHT(BT$1,2)))),
IF(AND($T617&gt;=DATEVALUE("10/1/20"&amp;RIGHT(BS$1,2)),$U617&lt;=DATEVALUE("9/30/20"&amp;RIGHT(BT$1,2))),NETWORKDAYS($T617,$U617,Holidays!$J$3:$J$937),
IF(AND($T617&lt;DATEVALUE("10/1/20"&amp;RIGHT(BS$1,2)),$U617&lt;=DATEVALUE("9/30/20"&amp;RIGHT(BT$1,2))),NETWORKDAYS(DATEVALUE("10/1/20"&amp;RIGHT(BS$1,2)),$U617,Holidays!$J$3:$J$937),
IF($T617&lt;DATEVALUE("10/1/20"&amp;RIGHT(BS$1,2)),NETWORKDAYS(DATEVALUE("10/1/20"&amp;RIGHT(BS$1,2)),DATEVALUE("9/30/20"&amp;RIGHT(BT$1,2)),Holidays!$J$3:$J$937),
IF($T617&gt;=DATEVALUE("10/1/20"&amp;RIGHT(BS$1,2)),NETWORKDAYS($T617,DATEVALUE("9/30/20"&amp;RIGHT(BT$1,2)),Holidays!$J$3:$J$937),"")))),"")/(NETWORKDAYS($T617,$U617,Holidays!$J$3:$J$937)),0))</f>
        <v/>
      </c>
      <c r="BU617" s="87" t="str">
        <f>IF($Q617="","",IFERROR(IF(OR(AND($T617&gt;=DATEVALUE("10/1/20"&amp;RIGHT(BT$1,2)),$T617&lt;=DATEVALUE("9/30/20"&amp;RIGHT(BU$1,2))),AND($U617&gt;=DATEVALUE("10/1/20"&amp;RIGHT(BT$1,2)),$U617&lt;=DATEVALUE("9/30/20"&amp;RIGHT(BU$1,2))),AND($T617&lt;=DATEVALUE("10/1/20"&amp;RIGHT(BT$1,2)),$U617&gt;=DATEVALUE("9/30/20"&amp;RIGHT(BU$1,2)))),
IF(AND($T617&gt;=DATEVALUE("10/1/20"&amp;RIGHT(BT$1,2)),$U617&lt;=DATEVALUE("9/30/20"&amp;RIGHT(BU$1,2))),NETWORKDAYS($T617,$U617,Holidays!$J$3:$J$937),
IF(AND($T617&lt;DATEVALUE("10/1/20"&amp;RIGHT(BT$1,2)),$U617&lt;=DATEVALUE("9/30/20"&amp;RIGHT(BU$1,2))),NETWORKDAYS(DATEVALUE("10/1/20"&amp;RIGHT(BT$1,2)),$U617,Holidays!$J$3:$J$937),
IF($T617&lt;DATEVALUE("10/1/20"&amp;RIGHT(BT$1,2)),NETWORKDAYS(DATEVALUE("10/1/20"&amp;RIGHT(BT$1,2)),DATEVALUE("9/30/20"&amp;RIGHT(BU$1,2)),Holidays!$J$3:$J$937),
IF($T617&gt;=DATEVALUE("10/1/20"&amp;RIGHT(BT$1,2)),NETWORKDAYS($T617,DATEVALUE("9/30/20"&amp;RIGHT(BU$1,2)),Holidays!$J$3:$J$937),"")))),"")/(NETWORKDAYS($T617,$U617,Holidays!$J$3:$J$937)),0))</f>
        <v/>
      </c>
      <c r="BV617" s="87" t="str">
        <f>IF($Q617="","",IFERROR(IF(OR(AND($T617&gt;=DATEVALUE("10/1/20"&amp;RIGHT(BU$1,2)),$T617&lt;=DATEVALUE("9/30/20"&amp;RIGHT(BV$1,2))),AND($U617&gt;=DATEVALUE("10/1/20"&amp;RIGHT(BU$1,2)),$U617&lt;=DATEVALUE("9/30/20"&amp;RIGHT(BV$1,2))),AND($T617&lt;=DATEVALUE("10/1/20"&amp;RIGHT(BU$1,2)),$U617&gt;=DATEVALUE("9/30/20"&amp;RIGHT(BV$1,2)))),
IF(AND($T617&gt;=DATEVALUE("10/1/20"&amp;RIGHT(BU$1,2)),$U617&lt;=DATEVALUE("9/30/20"&amp;RIGHT(BV$1,2))),NETWORKDAYS($T617,$U617,Holidays!$J$3:$J$937),
IF(AND($T617&lt;DATEVALUE("10/1/20"&amp;RIGHT(BU$1,2)),$U617&lt;=DATEVALUE("9/30/20"&amp;RIGHT(BV$1,2))),NETWORKDAYS(DATEVALUE("10/1/20"&amp;RIGHT(BU$1,2)),$U617,Holidays!$J$3:$J$937),
IF($T617&lt;DATEVALUE("10/1/20"&amp;RIGHT(BU$1,2)),NETWORKDAYS(DATEVALUE("10/1/20"&amp;RIGHT(BU$1,2)),DATEVALUE("9/30/20"&amp;RIGHT(BV$1,2)),Holidays!$J$3:$J$937),
IF($T617&gt;=DATEVALUE("10/1/20"&amp;RIGHT(BU$1,2)),NETWORKDAYS($T617,DATEVALUE("9/30/20"&amp;RIGHT(BV$1,2)),Holidays!$J$3:$J$937),"")))),"")/(NETWORKDAYS($T617,$U617,Holidays!$J$3:$J$937)),0))</f>
        <v/>
      </c>
      <c r="BW617" s="87" t="str">
        <f>IF($Q617="","",IFERROR(IF(OR(AND($T617&gt;=DATEVALUE("10/1/20"&amp;RIGHT(BV$1,2)),$T617&lt;=DATEVALUE("9/30/20"&amp;RIGHT(BW$1,2))),AND($U617&gt;=DATEVALUE("10/1/20"&amp;RIGHT(BV$1,2)),$U617&lt;=DATEVALUE("9/30/20"&amp;RIGHT(BW$1,2))),AND($T617&lt;=DATEVALUE("10/1/20"&amp;RIGHT(BV$1,2)),$U617&gt;=DATEVALUE("9/30/20"&amp;RIGHT(BW$1,2)))),
IF(AND($T617&gt;=DATEVALUE("10/1/20"&amp;RIGHT(BV$1,2)),$U617&lt;=DATEVALUE("9/30/20"&amp;RIGHT(BW$1,2))),NETWORKDAYS($T617,$U617,Holidays!$J$3:$J$937),
IF(AND($T617&lt;DATEVALUE("10/1/20"&amp;RIGHT(BV$1,2)),$U617&lt;=DATEVALUE("9/30/20"&amp;RIGHT(BW$1,2))),NETWORKDAYS(DATEVALUE("10/1/20"&amp;RIGHT(BV$1,2)),$U617,Holidays!$J$3:$J$937),
IF($T617&lt;DATEVALUE("10/1/20"&amp;RIGHT(BV$1,2)),NETWORKDAYS(DATEVALUE("10/1/20"&amp;RIGHT(BV$1,2)),DATEVALUE("9/30/20"&amp;RIGHT(BW$1,2)),Holidays!$J$3:$J$937),
IF($T617&gt;=DATEVALUE("10/1/20"&amp;RIGHT(BV$1,2)),NETWORKDAYS($T617,DATEVALUE("9/30/20"&amp;RIGHT(BW$1,2)),Holidays!$J$3:$J$937),"")))),"")/(NETWORKDAYS($T617,$U617,Holidays!$J$3:$J$937)),0))</f>
        <v/>
      </c>
      <c r="BX617" s="87" t="str">
        <f>IF($Q617="","",IFERROR(IF(OR(AND($T617&gt;=DATEVALUE("10/1/20"&amp;RIGHT(BW$1,2)),$T617&lt;=DATEVALUE("9/30/20"&amp;RIGHT(BX$1,2))),AND($U617&gt;=DATEVALUE("10/1/20"&amp;RIGHT(BW$1,2)),$U617&lt;=DATEVALUE("9/30/20"&amp;RIGHT(BX$1,2))),AND($T617&lt;=DATEVALUE("10/1/20"&amp;RIGHT(BW$1,2)),$U617&gt;=DATEVALUE("9/30/20"&amp;RIGHT(BX$1,2)))),
IF(AND($T617&gt;=DATEVALUE("10/1/20"&amp;RIGHT(BW$1,2)),$U617&lt;=DATEVALUE("9/30/20"&amp;RIGHT(BX$1,2))),NETWORKDAYS($T617,$U617,Holidays!$J$3:$J$937),
IF(AND($T617&lt;DATEVALUE("10/1/20"&amp;RIGHT(BW$1,2)),$U617&lt;=DATEVALUE("9/30/20"&amp;RIGHT(BX$1,2))),NETWORKDAYS(DATEVALUE("10/1/20"&amp;RIGHT(BW$1,2)),$U617,Holidays!$J$3:$J$937),
IF($T617&lt;DATEVALUE("10/1/20"&amp;RIGHT(BW$1,2)),NETWORKDAYS(DATEVALUE("10/1/20"&amp;RIGHT(BW$1,2)),DATEVALUE("9/30/20"&amp;RIGHT(BX$1,2)),Holidays!$J$3:$J$937),
IF($T617&gt;=DATEVALUE("10/1/20"&amp;RIGHT(BW$1,2)),NETWORKDAYS($T617,DATEVALUE("9/30/20"&amp;RIGHT(BX$1,2)),Holidays!$J$3:$J$937),"")))),"")/(NETWORKDAYS($T617,$U617,Holidays!$J$3:$J$937)),0))</f>
        <v/>
      </c>
      <c r="BY617" s="87" t="str">
        <f>IF($Q617="","",IFERROR(IF(OR(AND($T617&gt;=DATEVALUE("10/1/20"&amp;RIGHT(BX$1,2)),$T617&lt;=DATEVALUE("9/30/20"&amp;RIGHT(BY$1,2))),AND($U617&gt;=DATEVALUE("10/1/20"&amp;RIGHT(BX$1,2)),$U617&lt;=DATEVALUE("9/30/20"&amp;RIGHT(BY$1,2))),AND($T617&lt;=DATEVALUE("10/1/20"&amp;RIGHT(BX$1,2)),$U617&gt;=DATEVALUE("9/30/20"&amp;RIGHT(BY$1,2)))),
IF(AND($T617&gt;=DATEVALUE("10/1/20"&amp;RIGHT(BX$1,2)),$U617&lt;=DATEVALUE("9/30/20"&amp;RIGHT(BY$1,2))),NETWORKDAYS($T617,$U617,Holidays!$J$3:$J$937),
IF(AND($T617&lt;DATEVALUE("10/1/20"&amp;RIGHT(BX$1,2)),$U617&lt;=DATEVALUE("9/30/20"&amp;RIGHT(BY$1,2))),NETWORKDAYS(DATEVALUE("10/1/20"&amp;RIGHT(BX$1,2)),$U617,Holidays!$J$3:$J$937),
IF($T617&lt;DATEVALUE("10/1/20"&amp;RIGHT(BX$1,2)),NETWORKDAYS(DATEVALUE("10/1/20"&amp;RIGHT(BX$1,2)),DATEVALUE("9/30/20"&amp;RIGHT(BY$1,2)),Holidays!$J$3:$J$937),
IF($T617&gt;=DATEVALUE("10/1/20"&amp;RIGHT(BX$1,2)),NETWORKDAYS($T617,DATEVALUE("9/30/20"&amp;RIGHT(BY$1,2)),Holidays!$J$3:$J$937),"")))),"")/(NETWORKDAYS($T617,$U617,Holidays!$J$3:$J$937)),0))</f>
        <v/>
      </c>
      <c r="BZ617" s="87" t="str">
        <f>IF($Q617="","",IFERROR(IF(OR(AND($T617&gt;=DATEVALUE("10/1/20"&amp;RIGHT(BY$1,2)),$T617&lt;=DATEVALUE("9/30/20"&amp;RIGHT(BZ$1,2))),AND($U617&gt;=DATEVALUE("10/1/20"&amp;RIGHT(BY$1,2)),$U617&lt;=DATEVALUE("9/30/20"&amp;RIGHT(BZ$1,2))),AND($T617&lt;=DATEVALUE("10/1/20"&amp;RIGHT(BY$1,2)),$U617&gt;=DATEVALUE("9/30/20"&amp;RIGHT(BZ$1,2)))),
IF(AND($T617&gt;=DATEVALUE("10/1/20"&amp;RIGHT(BY$1,2)),$U617&lt;=DATEVALUE("9/30/20"&amp;RIGHT(BZ$1,2))),NETWORKDAYS($T617,$U617,Holidays!$J$3:$J$937),
IF(AND($T617&lt;DATEVALUE("10/1/20"&amp;RIGHT(BY$1,2)),$U617&lt;=DATEVALUE("9/30/20"&amp;RIGHT(BZ$1,2))),NETWORKDAYS(DATEVALUE("10/1/20"&amp;RIGHT(BY$1,2)),$U617,Holidays!$J$3:$J$937),
IF($T617&lt;DATEVALUE("10/1/20"&amp;RIGHT(BY$1,2)),NETWORKDAYS(DATEVALUE("10/1/20"&amp;RIGHT(BY$1,2)),DATEVALUE("9/30/20"&amp;RIGHT(BZ$1,2)),Holidays!$J$3:$J$937),
IF($T617&gt;=DATEVALUE("10/1/20"&amp;RIGHT(BY$1,2)),NETWORKDAYS($T617,DATEVALUE("9/30/20"&amp;RIGHT(BZ$1,2)),Holidays!$J$3:$J$937),"")))),"")/(NETWORKDAYS($T617,$U617,Holidays!$J$3:$J$937)),0))</f>
        <v/>
      </c>
      <c r="CA617" s="87" t="str">
        <f>IF($Q617="","",IFERROR(IF(OR(AND($T617&gt;=DATEVALUE("10/1/20"&amp;RIGHT(BZ$1,2)),$T617&lt;=DATEVALUE("9/30/20"&amp;RIGHT(CA$1,2))),AND($U617&gt;=DATEVALUE("10/1/20"&amp;RIGHT(BZ$1,2)),$U617&lt;=DATEVALUE("9/30/20"&amp;RIGHT(CA$1,2))),AND($T617&lt;=DATEVALUE("10/1/20"&amp;RIGHT(BZ$1,2)),$U617&gt;=DATEVALUE("9/30/20"&amp;RIGHT(CA$1,2)))),
IF(AND($T617&gt;=DATEVALUE("10/1/20"&amp;RIGHT(BZ$1,2)),$U617&lt;=DATEVALUE("9/30/20"&amp;RIGHT(CA$1,2))),NETWORKDAYS($T617,$U617,Holidays!$J$3:$J$937),
IF(AND($T617&lt;DATEVALUE("10/1/20"&amp;RIGHT(BZ$1,2)),$U617&lt;=DATEVALUE("9/30/20"&amp;RIGHT(CA$1,2))),NETWORKDAYS(DATEVALUE("10/1/20"&amp;RIGHT(BZ$1,2)),$U617,Holidays!$J$3:$J$937),
IF($T617&lt;DATEVALUE("10/1/20"&amp;RIGHT(BZ$1,2)),NETWORKDAYS(DATEVALUE("10/1/20"&amp;RIGHT(BZ$1,2)),DATEVALUE("9/30/20"&amp;RIGHT(CA$1,2)),Holidays!$J$3:$J$937),
IF($T617&gt;=DATEVALUE("10/1/20"&amp;RIGHT(BZ$1,2)),NETWORKDAYS($T617,DATEVALUE("9/30/20"&amp;RIGHT(CA$1,2)),Holidays!$J$3:$J$937),"")))),"")/(NETWORKDAYS($T617,$U617,Holidays!$J$3:$J$937)),0))</f>
        <v/>
      </c>
      <c r="CB617" s="87" t="str">
        <f>IF($Q617="","",IFERROR(IF(OR(AND($T617&gt;=DATEVALUE("10/1/20"&amp;RIGHT(CA$1,2)),$T617&lt;=DATEVALUE("9/30/20"&amp;RIGHT(CB$1,2))),AND($U617&gt;=DATEVALUE("10/1/20"&amp;RIGHT(CA$1,2)),$U617&lt;=DATEVALUE("9/30/20"&amp;RIGHT(CB$1,2))),AND($T617&lt;=DATEVALUE("10/1/20"&amp;RIGHT(CA$1,2)),$U617&gt;=DATEVALUE("9/30/20"&amp;RIGHT(CB$1,2)))),
IF(AND($T617&gt;=DATEVALUE("10/1/20"&amp;RIGHT(CA$1,2)),$U617&lt;=DATEVALUE("9/30/20"&amp;RIGHT(CB$1,2))),NETWORKDAYS($T617,$U617,Holidays!$J$3:$J$937),
IF(AND($T617&lt;DATEVALUE("10/1/20"&amp;RIGHT(CA$1,2)),$U617&lt;=DATEVALUE("9/30/20"&amp;RIGHT(CB$1,2))),NETWORKDAYS(DATEVALUE("10/1/20"&amp;RIGHT(CA$1,2)),$U617,Holidays!$J$3:$J$937),
IF($T617&lt;DATEVALUE("10/1/20"&amp;RIGHT(CA$1,2)),NETWORKDAYS(DATEVALUE("10/1/20"&amp;RIGHT(CA$1,2)),DATEVALUE("9/30/20"&amp;RIGHT(CB$1,2)),Holidays!$J$3:$J$937),
IF($T617&gt;=DATEVALUE("10/1/20"&amp;RIGHT(CA$1,2)),NETWORKDAYS($T617,DATEVALUE("9/30/20"&amp;RIGHT(CB$1,2)),Holidays!$J$3:$J$937),"")))),"")/(NETWORKDAYS($T617,$U617,Holidays!$J$3:$J$937)),0))</f>
        <v/>
      </c>
    </row>
    <row r="618" spans="1:80">
      <c r="A618" s="97"/>
      <c r="B618" s="98" t="str">
        <f ca="1">IF(NOT($A618=""),OFFSET('WBS Reference &amp; User Procedure'!$A$1,MATCH($A618,'WBS Reference &amp; User Procedure'!$A:$A,0)-1,1),"")</f>
        <v/>
      </c>
      <c r="D618" s="97"/>
      <c r="I618" s="78"/>
      <c r="T618" s="104" t="str">
        <f>IF(NOT(Q618=""),IF(NOT($S618=""),$S618,#REF!),"")</f>
        <v/>
      </c>
      <c r="U618" s="104" t="str">
        <f>IF(NOT(Q618=""),WORKDAY(T618,Q618,Holidays!$J$3:$J$937),"")</f>
        <v/>
      </c>
      <c r="V618" s="104"/>
      <c r="W618" s="104"/>
      <c r="X618" s="101" t="str">
        <f t="shared" si="137"/>
        <v/>
      </c>
      <c r="AL618" s="87" t="str">
        <f t="shared" ca="1" si="134"/>
        <v/>
      </c>
      <c r="AN618" s="87" t="str">
        <f t="shared" ca="1" si="138"/>
        <v/>
      </c>
      <c r="AO618" s="87" t="str">
        <f t="shared" ca="1" si="138"/>
        <v/>
      </c>
      <c r="AP618" s="87" t="str">
        <f t="shared" ca="1" si="138"/>
        <v/>
      </c>
      <c r="AQ618" s="87" t="str">
        <f t="shared" ca="1" si="138"/>
        <v/>
      </c>
      <c r="AR618" s="87" t="str">
        <f t="shared" ca="1" si="138"/>
        <v/>
      </c>
      <c r="AS618" s="87" t="str">
        <f t="shared" ca="1" si="138"/>
        <v/>
      </c>
      <c r="AT618" s="87" t="str">
        <f t="shared" ca="1" si="138"/>
        <v/>
      </c>
      <c r="AU618" s="87" t="str">
        <f t="shared" ca="1" si="138"/>
        <v/>
      </c>
      <c r="AV618" s="87" t="str">
        <f t="shared" ca="1" si="138"/>
        <v/>
      </c>
      <c r="AW618" s="87" t="str">
        <f t="shared" ca="1" si="138"/>
        <v/>
      </c>
      <c r="AX618" s="87" t="str">
        <f t="shared" ca="1" si="139"/>
        <v/>
      </c>
      <c r="AY618" s="87" t="str">
        <f t="shared" ca="1" si="139"/>
        <v/>
      </c>
      <c r="AZ618" s="87" t="str">
        <f t="shared" ca="1" si="139"/>
        <v/>
      </c>
      <c r="BA618" s="87" t="str">
        <f t="shared" ca="1" si="139"/>
        <v/>
      </c>
      <c r="BB618" s="87" t="str">
        <f t="shared" ca="1" si="139"/>
        <v/>
      </c>
      <c r="BC618" s="87" t="str">
        <f t="shared" ca="1" si="139"/>
        <v/>
      </c>
      <c r="BD618" s="87" t="str">
        <f t="shared" ca="1" si="139"/>
        <v/>
      </c>
      <c r="BE618" s="87" t="str">
        <f t="shared" ca="1" si="139"/>
        <v/>
      </c>
      <c r="BF618" s="87" t="str">
        <f t="shared" ca="1" si="139"/>
        <v/>
      </c>
      <c r="BG618" s="87" t="str">
        <f t="shared" ca="1" si="139"/>
        <v/>
      </c>
      <c r="BI618" s="87" t="str">
        <f>IF($Q618="","",IFERROR(IF(OR(AND($T618&gt;=DATEVALUE("10/1/20"&amp;RIGHT(BH$1,2)),$T618&lt;=DATEVALUE("9/30/20"&amp;RIGHT(BI$1,2))),AND($U618&gt;=DATEVALUE("10/1/20"&amp;RIGHT(BH$1,2)),$U618&lt;=DATEVALUE("9/30/20"&amp;RIGHT(BI$1,2))),AND($T618&lt;=DATEVALUE("10/1/20"&amp;RIGHT(BH$1,2)),$U618&gt;=DATEVALUE("9/30/20"&amp;RIGHT(BI$1,2)))),
IF(AND($T618&gt;=DATEVALUE("10/1/20"&amp;RIGHT(BH$1,2)),$U618&lt;=DATEVALUE("9/30/20"&amp;RIGHT(BI$1,2))),NETWORKDAYS($T618,$U618,Holidays!$J$3:$J$937),
IF(AND($T618&lt;DATEVALUE("10/1/20"&amp;RIGHT(BH$1,2)),$U618&lt;=DATEVALUE("9/30/20"&amp;RIGHT(BI$1,2))),NETWORKDAYS(DATEVALUE("10/1/20"&amp;RIGHT(BH$1,2)),$U618,Holidays!$J$3:$J$937),
IF($T618&lt;DATEVALUE("10/1/20"&amp;RIGHT(BH$1,2)),NETWORKDAYS(DATEVALUE("10/1/20"&amp;RIGHT(BH$1,2)),DATEVALUE("9/30/20"&amp;RIGHT(BI$1,2)),Holidays!$J$3:$J$937),
IF($T618&gt;=DATEVALUE("10/1/20"&amp;RIGHT(BH$1,2)),NETWORKDAYS($T618,DATEVALUE("9/30/20"&amp;RIGHT(BI$1,2)),Holidays!$J$3:$J$937),"")))),"")/(NETWORKDAYS($T618,$U618,Holidays!$J$3:$J$937)),0))</f>
        <v/>
      </c>
      <c r="BJ618" s="87" t="str">
        <f>IF($Q618="","",IFERROR(IF(OR(AND($T618&gt;=DATEVALUE("10/1/20"&amp;RIGHT(BI$1,2)),$T618&lt;=DATEVALUE("9/30/20"&amp;RIGHT(BJ$1,2))),AND($U618&gt;=DATEVALUE("10/1/20"&amp;RIGHT(BI$1,2)),$U618&lt;=DATEVALUE("9/30/20"&amp;RIGHT(BJ$1,2))),AND($T618&lt;=DATEVALUE("10/1/20"&amp;RIGHT(BI$1,2)),$U618&gt;=DATEVALUE("9/30/20"&amp;RIGHT(BJ$1,2)))),
IF(AND($T618&gt;=DATEVALUE("10/1/20"&amp;RIGHT(BI$1,2)),$U618&lt;=DATEVALUE("9/30/20"&amp;RIGHT(BJ$1,2))),NETWORKDAYS($T618,$U618,Holidays!$J$3:$J$937),
IF(AND($T618&lt;DATEVALUE("10/1/20"&amp;RIGHT(BI$1,2)),$U618&lt;=DATEVALUE("9/30/20"&amp;RIGHT(BJ$1,2))),NETWORKDAYS(DATEVALUE("10/1/20"&amp;RIGHT(BI$1,2)),$U618,Holidays!$J$3:$J$937),
IF($T618&lt;DATEVALUE("10/1/20"&amp;RIGHT(BI$1,2)),NETWORKDAYS(DATEVALUE("10/1/20"&amp;RIGHT(BI$1,2)),DATEVALUE("9/30/20"&amp;RIGHT(BJ$1,2)),Holidays!$J$3:$J$937),
IF($T618&gt;=DATEVALUE("10/1/20"&amp;RIGHT(BI$1,2)),NETWORKDAYS($T618,DATEVALUE("9/30/20"&amp;RIGHT(BJ$1,2)),Holidays!$J$3:$J$937),"")))),"")/(NETWORKDAYS($T618,$U618,Holidays!$J$3:$J$937)),0))</f>
        <v/>
      </c>
      <c r="BK618" s="87" t="str">
        <f>IF($Q618="","",IFERROR(IF(OR(AND($T618&gt;=DATEVALUE("10/1/20"&amp;RIGHT(BJ$1,2)),$T618&lt;=DATEVALUE("9/30/20"&amp;RIGHT(BK$1,2))),AND($U618&gt;=DATEVALUE("10/1/20"&amp;RIGHT(BJ$1,2)),$U618&lt;=DATEVALUE("9/30/20"&amp;RIGHT(BK$1,2))),AND($T618&lt;=DATEVALUE("10/1/20"&amp;RIGHT(BJ$1,2)),$U618&gt;=DATEVALUE("9/30/20"&amp;RIGHT(BK$1,2)))),
IF(AND($T618&gt;=DATEVALUE("10/1/20"&amp;RIGHT(BJ$1,2)),$U618&lt;=DATEVALUE("9/30/20"&amp;RIGHT(BK$1,2))),NETWORKDAYS($T618,$U618,Holidays!$J$3:$J$937),
IF(AND($T618&lt;DATEVALUE("10/1/20"&amp;RIGHT(BJ$1,2)),$U618&lt;=DATEVALUE("9/30/20"&amp;RIGHT(BK$1,2))),NETWORKDAYS(DATEVALUE("10/1/20"&amp;RIGHT(BJ$1,2)),$U618,Holidays!$J$3:$J$937),
IF($T618&lt;DATEVALUE("10/1/20"&amp;RIGHT(BJ$1,2)),NETWORKDAYS(DATEVALUE("10/1/20"&amp;RIGHT(BJ$1,2)),DATEVALUE("9/30/20"&amp;RIGHT(BK$1,2)),Holidays!$J$3:$J$937),
IF($T618&gt;=DATEVALUE("10/1/20"&amp;RIGHT(BJ$1,2)),NETWORKDAYS($T618,DATEVALUE("9/30/20"&amp;RIGHT(BK$1,2)),Holidays!$J$3:$J$937),"")))),"")/(NETWORKDAYS($T618,$U618,Holidays!$J$3:$J$937)),0))</f>
        <v/>
      </c>
      <c r="BL618" s="87" t="str">
        <f>IF($Q618="","",IFERROR(IF(OR(AND($T618&gt;=DATEVALUE("10/1/20"&amp;RIGHT(BK$1,2)),$T618&lt;=DATEVALUE("9/30/20"&amp;RIGHT(BL$1,2))),AND($U618&gt;=DATEVALUE("10/1/20"&amp;RIGHT(BK$1,2)),$U618&lt;=DATEVALUE("9/30/20"&amp;RIGHT(BL$1,2))),AND($T618&lt;=DATEVALUE("10/1/20"&amp;RIGHT(BK$1,2)),$U618&gt;=DATEVALUE("9/30/20"&amp;RIGHT(BL$1,2)))),
IF(AND($T618&gt;=DATEVALUE("10/1/20"&amp;RIGHT(BK$1,2)),$U618&lt;=DATEVALUE("9/30/20"&amp;RIGHT(BL$1,2))),NETWORKDAYS($T618,$U618,Holidays!$J$3:$J$937),
IF(AND($T618&lt;DATEVALUE("10/1/20"&amp;RIGHT(BK$1,2)),$U618&lt;=DATEVALUE("9/30/20"&amp;RIGHT(BL$1,2))),NETWORKDAYS(DATEVALUE("10/1/20"&amp;RIGHT(BK$1,2)),$U618,Holidays!$J$3:$J$937),
IF($T618&lt;DATEVALUE("10/1/20"&amp;RIGHT(BK$1,2)),NETWORKDAYS(DATEVALUE("10/1/20"&amp;RIGHT(BK$1,2)),DATEVALUE("9/30/20"&amp;RIGHT(BL$1,2)),Holidays!$J$3:$J$937),
IF($T618&gt;=DATEVALUE("10/1/20"&amp;RIGHT(BK$1,2)),NETWORKDAYS($T618,DATEVALUE("9/30/20"&amp;RIGHT(BL$1,2)),Holidays!$J$3:$J$937),"")))),"")/(NETWORKDAYS($T618,$U618,Holidays!$J$3:$J$937)),0))</f>
        <v/>
      </c>
      <c r="BM618" s="87" t="str">
        <f>IF($Q618="","",IFERROR(IF(OR(AND($T618&gt;=DATEVALUE("10/1/20"&amp;RIGHT(BL$1,2)),$T618&lt;=DATEVALUE("9/30/20"&amp;RIGHT(BM$1,2))),AND($U618&gt;=DATEVALUE("10/1/20"&amp;RIGHT(BL$1,2)),$U618&lt;=DATEVALUE("9/30/20"&amp;RIGHT(BM$1,2))),AND($T618&lt;=DATEVALUE("10/1/20"&amp;RIGHT(BL$1,2)),$U618&gt;=DATEVALUE("9/30/20"&amp;RIGHT(BM$1,2)))),
IF(AND($T618&gt;=DATEVALUE("10/1/20"&amp;RIGHT(BL$1,2)),$U618&lt;=DATEVALUE("9/30/20"&amp;RIGHT(BM$1,2))),NETWORKDAYS($T618,$U618,Holidays!$J$3:$J$937),
IF(AND($T618&lt;DATEVALUE("10/1/20"&amp;RIGHT(BL$1,2)),$U618&lt;=DATEVALUE("9/30/20"&amp;RIGHT(BM$1,2))),NETWORKDAYS(DATEVALUE("10/1/20"&amp;RIGHT(BL$1,2)),$U618,Holidays!$J$3:$J$937),
IF($T618&lt;DATEVALUE("10/1/20"&amp;RIGHT(BL$1,2)),NETWORKDAYS(DATEVALUE("10/1/20"&amp;RIGHT(BL$1,2)),DATEVALUE("9/30/20"&amp;RIGHT(BM$1,2)),Holidays!$J$3:$J$937),
IF($T618&gt;=DATEVALUE("10/1/20"&amp;RIGHT(BL$1,2)),NETWORKDAYS($T618,DATEVALUE("9/30/20"&amp;RIGHT(BM$1,2)),Holidays!$J$3:$J$937),"")))),"")/(NETWORKDAYS($T618,$U618,Holidays!$J$3:$J$937)),0))</f>
        <v/>
      </c>
      <c r="BN618" s="87" t="str">
        <f>IF($Q618="","",IFERROR(IF(OR(AND($T618&gt;=DATEVALUE("10/1/20"&amp;RIGHT(BM$1,2)),$T618&lt;=DATEVALUE("9/30/20"&amp;RIGHT(BN$1,2))),AND($U618&gt;=DATEVALUE("10/1/20"&amp;RIGHT(BM$1,2)),$U618&lt;=DATEVALUE("9/30/20"&amp;RIGHT(BN$1,2))),AND($T618&lt;=DATEVALUE("10/1/20"&amp;RIGHT(BM$1,2)),$U618&gt;=DATEVALUE("9/30/20"&amp;RIGHT(BN$1,2)))),
IF(AND($T618&gt;=DATEVALUE("10/1/20"&amp;RIGHT(BM$1,2)),$U618&lt;=DATEVALUE("9/30/20"&amp;RIGHT(BN$1,2))),NETWORKDAYS($T618,$U618,Holidays!$J$3:$J$937),
IF(AND($T618&lt;DATEVALUE("10/1/20"&amp;RIGHT(BM$1,2)),$U618&lt;=DATEVALUE("9/30/20"&amp;RIGHT(BN$1,2))),NETWORKDAYS(DATEVALUE("10/1/20"&amp;RIGHT(BM$1,2)),$U618,Holidays!$J$3:$J$937),
IF($T618&lt;DATEVALUE("10/1/20"&amp;RIGHT(BM$1,2)),NETWORKDAYS(DATEVALUE("10/1/20"&amp;RIGHT(BM$1,2)),DATEVALUE("9/30/20"&amp;RIGHT(BN$1,2)),Holidays!$J$3:$J$937),
IF($T618&gt;=DATEVALUE("10/1/20"&amp;RIGHT(BM$1,2)),NETWORKDAYS($T618,DATEVALUE("9/30/20"&amp;RIGHT(BN$1,2)),Holidays!$J$3:$J$937),"")))),"")/(NETWORKDAYS($T618,$U618,Holidays!$J$3:$J$937)),0))</f>
        <v/>
      </c>
      <c r="BO618" s="87" t="str">
        <f>IF($Q618="","",IFERROR(IF(OR(AND($T618&gt;=DATEVALUE("10/1/20"&amp;RIGHT(BN$1,2)),$T618&lt;=DATEVALUE("9/30/20"&amp;RIGHT(BO$1,2))),AND($U618&gt;=DATEVALUE("10/1/20"&amp;RIGHT(BN$1,2)),$U618&lt;=DATEVALUE("9/30/20"&amp;RIGHT(BO$1,2))),AND($T618&lt;=DATEVALUE("10/1/20"&amp;RIGHT(BN$1,2)),$U618&gt;=DATEVALUE("9/30/20"&amp;RIGHT(BO$1,2)))),
IF(AND($T618&gt;=DATEVALUE("10/1/20"&amp;RIGHT(BN$1,2)),$U618&lt;=DATEVALUE("9/30/20"&amp;RIGHT(BO$1,2))),NETWORKDAYS($T618,$U618,Holidays!$J$3:$J$937),
IF(AND($T618&lt;DATEVALUE("10/1/20"&amp;RIGHT(BN$1,2)),$U618&lt;=DATEVALUE("9/30/20"&amp;RIGHT(BO$1,2))),NETWORKDAYS(DATEVALUE("10/1/20"&amp;RIGHT(BN$1,2)),$U618,Holidays!$J$3:$J$937),
IF($T618&lt;DATEVALUE("10/1/20"&amp;RIGHT(BN$1,2)),NETWORKDAYS(DATEVALUE("10/1/20"&amp;RIGHT(BN$1,2)),DATEVALUE("9/30/20"&amp;RIGHT(BO$1,2)),Holidays!$J$3:$J$937),
IF($T618&gt;=DATEVALUE("10/1/20"&amp;RIGHT(BN$1,2)),NETWORKDAYS($T618,DATEVALUE("9/30/20"&amp;RIGHT(BO$1,2)),Holidays!$J$3:$J$937),"")))),"")/(NETWORKDAYS($T618,$U618,Holidays!$J$3:$J$937)),0))</f>
        <v/>
      </c>
      <c r="BP618" s="87" t="str">
        <f>IF($Q618="","",IFERROR(IF(OR(AND($T618&gt;=DATEVALUE("10/1/20"&amp;RIGHT(BO$1,2)),$T618&lt;=DATEVALUE("9/30/20"&amp;RIGHT(BP$1,2))),AND($U618&gt;=DATEVALUE("10/1/20"&amp;RIGHT(BO$1,2)),$U618&lt;=DATEVALUE("9/30/20"&amp;RIGHT(BP$1,2))),AND($T618&lt;=DATEVALUE("10/1/20"&amp;RIGHT(BO$1,2)),$U618&gt;=DATEVALUE("9/30/20"&amp;RIGHT(BP$1,2)))),
IF(AND($T618&gt;=DATEVALUE("10/1/20"&amp;RIGHT(BO$1,2)),$U618&lt;=DATEVALUE("9/30/20"&amp;RIGHT(BP$1,2))),NETWORKDAYS($T618,$U618,Holidays!$J$3:$J$937),
IF(AND($T618&lt;DATEVALUE("10/1/20"&amp;RIGHT(BO$1,2)),$U618&lt;=DATEVALUE("9/30/20"&amp;RIGHT(BP$1,2))),NETWORKDAYS(DATEVALUE("10/1/20"&amp;RIGHT(BO$1,2)),$U618,Holidays!$J$3:$J$937),
IF($T618&lt;DATEVALUE("10/1/20"&amp;RIGHT(BO$1,2)),NETWORKDAYS(DATEVALUE("10/1/20"&amp;RIGHT(BO$1,2)),DATEVALUE("9/30/20"&amp;RIGHT(BP$1,2)),Holidays!$J$3:$J$937),
IF($T618&gt;=DATEVALUE("10/1/20"&amp;RIGHT(BO$1,2)),NETWORKDAYS($T618,DATEVALUE("9/30/20"&amp;RIGHT(BP$1,2)),Holidays!$J$3:$J$937),"")))),"")/(NETWORKDAYS($T618,$U618,Holidays!$J$3:$J$937)),0))</f>
        <v/>
      </c>
      <c r="BQ618" s="87" t="str">
        <f>IF($Q618="","",IFERROR(IF(OR(AND($T618&gt;=DATEVALUE("10/1/20"&amp;RIGHT(BP$1,2)),$T618&lt;=DATEVALUE("9/30/20"&amp;RIGHT(BQ$1,2))),AND($U618&gt;=DATEVALUE("10/1/20"&amp;RIGHT(BP$1,2)),$U618&lt;=DATEVALUE("9/30/20"&amp;RIGHT(BQ$1,2))),AND($T618&lt;=DATEVALUE("10/1/20"&amp;RIGHT(BP$1,2)),$U618&gt;=DATEVALUE("9/30/20"&amp;RIGHT(BQ$1,2)))),
IF(AND($T618&gt;=DATEVALUE("10/1/20"&amp;RIGHT(BP$1,2)),$U618&lt;=DATEVALUE("9/30/20"&amp;RIGHT(BQ$1,2))),NETWORKDAYS($T618,$U618,Holidays!$J$3:$J$937),
IF(AND($T618&lt;DATEVALUE("10/1/20"&amp;RIGHT(BP$1,2)),$U618&lt;=DATEVALUE("9/30/20"&amp;RIGHT(BQ$1,2))),NETWORKDAYS(DATEVALUE("10/1/20"&amp;RIGHT(BP$1,2)),$U618,Holidays!$J$3:$J$937),
IF($T618&lt;DATEVALUE("10/1/20"&amp;RIGHT(BP$1,2)),NETWORKDAYS(DATEVALUE("10/1/20"&amp;RIGHT(BP$1,2)),DATEVALUE("9/30/20"&amp;RIGHT(BQ$1,2)),Holidays!$J$3:$J$937),
IF($T618&gt;=DATEVALUE("10/1/20"&amp;RIGHT(BP$1,2)),NETWORKDAYS($T618,DATEVALUE("9/30/20"&amp;RIGHT(BQ$1,2)),Holidays!$J$3:$J$937),"")))),"")/(NETWORKDAYS($T618,$U618,Holidays!$J$3:$J$937)),0))</f>
        <v/>
      </c>
      <c r="BR618" s="87" t="str">
        <f>IF($Q618="","",IFERROR(IF(OR(AND($T618&gt;=DATEVALUE("10/1/20"&amp;RIGHT(BQ$1,2)),$T618&lt;=DATEVALUE("9/30/20"&amp;RIGHT(BR$1,2))),AND($U618&gt;=DATEVALUE("10/1/20"&amp;RIGHT(BQ$1,2)),$U618&lt;=DATEVALUE("9/30/20"&amp;RIGHT(BR$1,2))),AND($T618&lt;=DATEVALUE("10/1/20"&amp;RIGHT(BQ$1,2)),$U618&gt;=DATEVALUE("9/30/20"&amp;RIGHT(BR$1,2)))),
IF(AND($T618&gt;=DATEVALUE("10/1/20"&amp;RIGHT(BQ$1,2)),$U618&lt;=DATEVALUE("9/30/20"&amp;RIGHT(BR$1,2))),NETWORKDAYS($T618,$U618,Holidays!$J$3:$J$937),
IF(AND($T618&lt;DATEVALUE("10/1/20"&amp;RIGHT(BQ$1,2)),$U618&lt;=DATEVALUE("9/30/20"&amp;RIGHT(BR$1,2))),NETWORKDAYS(DATEVALUE("10/1/20"&amp;RIGHT(BQ$1,2)),$U618,Holidays!$J$3:$J$937),
IF($T618&lt;DATEVALUE("10/1/20"&amp;RIGHT(BQ$1,2)),NETWORKDAYS(DATEVALUE("10/1/20"&amp;RIGHT(BQ$1,2)),DATEVALUE("9/30/20"&amp;RIGHT(BR$1,2)),Holidays!$J$3:$J$937),
IF($T618&gt;=DATEVALUE("10/1/20"&amp;RIGHT(BQ$1,2)),NETWORKDAYS($T618,DATEVALUE("9/30/20"&amp;RIGHT(BR$1,2)),Holidays!$J$3:$J$937),"")))),"")/(NETWORKDAYS($T618,$U618,Holidays!$J$3:$J$937)),0))</f>
        <v/>
      </c>
      <c r="BS618" s="87" t="str">
        <f>IF($Q618="","",IFERROR(IF(OR(AND($T618&gt;=DATEVALUE("10/1/20"&amp;RIGHT(BR$1,2)),$T618&lt;=DATEVALUE("9/30/20"&amp;RIGHT(BS$1,2))),AND($U618&gt;=DATEVALUE("10/1/20"&amp;RIGHT(BR$1,2)),$U618&lt;=DATEVALUE("9/30/20"&amp;RIGHT(BS$1,2))),AND($T618&lt;=DATEVALUE("10/1/20"&amp;RIGHT(BR$1,2)),$U618&gt;=DATEVALUE("9/30/20"&amp;RIGHT(BS$1,2)))),
IF(AND($T618&gt;=DATEVALUE("10/1/20"&amp;RIGHT(BR$1,2)),$U618&lt;=DATEVALUE("9/30/20"&amp;RIGHT(BS$1,2))),NETWORKDAYS($T618,$U618,Holidays!$J$3:$J$937),
IF(AND($T618&lt;DATEVALUE("10/1/20"&amp;RIGHT(BR$1,2)),$U618&lt;=DATEVALUE("9/30/20"&amp;RIGHT(BS$1,2))),NETWORKDAYS(DATEVALUE("10/1/20"&amp;RIGHT(BR$1,2)),$U618,Holidays!$J$3:$J$937),
IF($T618&lt;DATEVALUE("10/1/20"&amp;RIGHT(BR$1,2)),NETWORKDAYS(DATEVALUE("10/1/20"&amp;RIGHT(BR$1,2)),DATEVALUE("9/30/20"&amp;RIGHT(BS$1,2)),Holidays!$J$3:$J$937),
IF($T618&gt;=DATEVALUE("10/1/20"&amp;RIGHT(BR$1,2)),NETWORKDAYS($T618,DATEVALUE("9/30/20"&amp;RIGHT(BS$1,2)),Holidays!$J$3:$J$937),"")))),"")/(NETWORKDAYS($T618,$U618,Holidays!$J$3:$J$937)),0))</f>
        <v/>
      </c>
      <c r="BT618" s="87" t="str">
        <f>IF($Q618="","",IFERROR(IF(OR(AND($T618&gt;=DATEVALUE("10/1/20"&amp;RIGHT(BS$1,2)),$T618&lt;=DATEVALUE("9/30/20"&amp;RIGHT(BT$1,2))),AND($U618&gt;=DATEVALUE("10/1/20"&amp;RIGHT(BS$1,2)),$U618&lt;=DATEVALUE("9/30/20"&amp;RIGHT(BT$1,2))),AND($T618&lt;=DATEVALUE("10/1/20"&amp;RIGHT(BS$1,2)),$U618&gt;=DATEVALUE("9/30/20"&amp;RIGHT(BT$1,2)))),
IF(AND($T618&gt;=DATEVALUE("10/1/20"&amp;RIGHT(BS$1,2)),$U618&lt;=DATEVALUE("9/30/20"&amp;RIGHT(BT$1,2))),NETWORKDAYS($T618,$U618,Holidays!$J$3:$J$937),
IF(AND($T618&lt;DATEVALUE("10/1/20"&amp;RIGHT(BS$1,2)),$U618&lt;=DATEVALUE("9/30/20"&amp;RIGHT(BT$1,2))),NETWORKDAYS(DATEVALUE("10/1/20"&amp;RIGHT(BS$1,2)),$U618,Holidays!$J$3:$J$937),
IF($T618&lt;DATEVALUE("10/1/20"&amp;RIGHT(BS$1,2)),NETWORKDAYS(DATEVALUE("10/1/20"&amp;RIGHT(BS$1,2)),DATEVALUE("9/30/20"&amp;RIGHT(BT$1,2)),Holidays!$J$3:$J$937),
IF($T618&gt;=DATEVALUE("10/1/20"&amp;RIGHT(BS$1,2)),NETWORKDAYS($T618,DATEVALUE("9/30/20"&amp;RIGHT(BT$1,2)),Holidays!$J$3:$J$937),"")))),"")/(NETWORKDAYS($T618,$U618,Holidays!$J$3:$J$937)),0))</f>
        <v/>
      </c>
      <c r="BU618" s="87" t="str">
        <f>IF($Q618="","",IFERROR(IF(OR(AND($T618&gt;=DATEVALUE("10/1/20"&amp;RIGHT(BT$1,2)),$T618&lt;=DATEVALUE("9/30/20"&amp;RIGHT(BU$1,2))),AND($U618&gt;=DATEVALUE("10/1/20"&amp;RIGHT(BT$1,2)),$U618&lt;=DATEVALUE("9/30/20"&amp;RIGHT(BU$1,2))),AND($T618&lt;=DATEVALUE("10/1/20"&amp;RIGHT(BT$1,2)),$U618&gt;=DATEVALUE("9/30/20"&amp;RIGHT(BU$1,2)))),
IF(AND($T618&gt;=DATEVALUE("10/1/20"&amp;RIGHT(BT$1,2)),$U618&lt;=DATEVALUE("9/30/20"&amp;RIGHT(BU$1,2))),NETWORKDAYS($T618,$U618,Holidays!$J$3:$J$937),
IF(AND($T618&lt;DATEVALUE("10/1/20"&amp;RIGHT(BT$1,2)),$U618&lt;=DATEVALUE("9/30/20"&amp;RIGHT(BU$1,2))),NETWORKDAYS(DATEVALUE("10/1/20"&amp;RIGHT(BT$1,2)),$U618,Holidays!$J$3:$J$937),
IF($T618&lt;DATEVALUE("10/1/20"&amp;RIGHT(BT$1,2)),NETWORKDAYS(DATEVALUE("10/1/20"&amp;RIGHT(BT$1,2)),DATEVALUE("9/30/20"&amp;RIGHT(BU$1,2)),Holidays!$J$3:$J$937),
IF($T618&gt;=DATEVALUE("10/1/20"&amp;RIGHT(BT$1,2)),NETWORKDAYS($T618,DATEVALUE("9/30/20"&amp;RIGHT(BU$1,2)),Holidays!$J$3:$J$937),"")))),"")/(NETWORKDAYS($T618,$U618,Holidays!$J$3:$J$937)),0))</f>
        <v/>
      </c>
      <c r="BV618" s="87" t="str">
        <f>IF($Q618="","",IFERROR(IF(OR(AND($T618&gt;=DATEVALUE("10/1/20"&amp;RIGHT(BU$1,2)),$T618&lt;=DATEVALUE("9/30/20"&amp;RIGHT(BV$1,2))),AND($U618&gt;=DATEVALUE("10/1/20"&amp;RIGHT(BU$1,2)),$U618&lt;=DATEVALUE("9/30/20"&amp;RIGHT(BV$1,2))),AND($T618&lt;=DATEVALUE("10/1/20"&amp;RIGHT(BU$1,2)),$U618&gt;=DATEVALUE("9/30/20"&amp;RIGHT(BV$1,2)))),
IF(AND($T618&gt;=DATEVALUE("10/1/20"&amp;RIGHT(BU$1,2)),$U618&lt;=DATEVALUE("9/30/20"&amp;RIGHT(BV$1,2))),NETWORKDAYS($T618,$U618,Holidays!$J$3:$J$937),
IF(AND($T618&lt;DATEVALUE("10/1/20"&amp;RIGHT(BU$1,2)),$U618&lt;=DATEVALUE("9/30/20"&amp;RIGHT(BV$1,2))),NETWORKDAYS(DATEVALUE("10/1/20"&amp;RIGHT(BU$1,2)),$U618,Holidays!$J$3:$J$937),
IF($T618&lt;DATEVALUE("10/1/20"&amp;RIGHT(BU$1,2)),NETWORKDAYS(DATEVALUE("10/1/20"&amp;RIGHT(BU$1,2)),DATEVALUE("9/30/20"&amp;RIGHT(BV$1,2)),Holidays!$J$3:$J$937),
IF($T618&gt;=DATEVALUE("10/1/20"&amp;RIGHT(BU$1,2)),NETWORKDAYS($T618,DATEVALUE("9/30/20"&amp;RIGHT(BV$1,2)),Holidays!$J$3:$J$937),"")))),"")/(NETWORKDAYS($T618,$U618,Holidays!$J$3:$J$937)),0))</f>
        <v/>
      </c>
      <c r="BW618" s="87" t="str">
        <f>IF($Q618="","",IFERROR(IF(OR(AND($T618&gt;=DATEVALUE("10/1/20"&amp;RIGHT(BV$1,2)),$T618&lt;=DATEVALUE("9/30/20"&amp;RIGHT(BW$1,2))),AND($U618&gt;=DATEVALUE("10/1/20"&amp;RIGHT(BV$1,2)),$U618&lt;=DATEVALUE("9/30/20"&amp;RIGHT(BW$1,2))),AND($T618&lt;=DATEVALUE("10/1/20"&amp;RIGHT(BV$1,2)),$U618&gt;=DATEVALUE("9/30/20"&amp;RIGHT(BW$1,2)))),
IF(AND($T618&gt;=DATEVALUE("10/1/20"&amp;RIGHT(BV$1,2)),$U618&lt;=DATEVALUE("9/30/20"&amp;RIGHT(BW$1,2))),NETWORKDAYS($T618,$U618,Holidays!$J$3:$J$937),
IF(AND($T618&lt;DATEVALUE("10/1/20"&amp;RIGHT(BV$1,2)),$U618&lt;=DATEVALUE("9/30/20"&amp;RIGHT(BW$1,2))),NETWORKDAYS(DATEVALUE("10/1/20"&amp;RIGHT(BV$1,2)),$U618,Holidays!$J$3:$J$937),
IF($T618&lt;DATEVALUE("10/1/20"&amp;RIGHT(BV$1,2)),NETWORKDAYS(DATEVALUE("10/1/20"&amp;RIGHT(BV$1,2)),DATEVALUE("9/30/20"&amp;RIGHT(BW$1,2)),Holidays!$J$3:$J$937),
IF($T618&gt;=DATEVALUE("10/1/20"&amp;RIGHT(BV$1,2)),NETWORKDAYS($T618,DATEVALUE("9/30/20"&amp;RIGHT(BW$1,2)),Holidays!$J$3:$J$937),"")))),"")/(NETWORKDAYS($T618,$U618,Holidays!$J$3:$J$937)),0))</f>
        <v/>
      </c>
      <c r="BX618" s="87" t="str">
        <f>IF($Q618="","",IFERROR(IF(OR(AND($T618&gt;=DATEVALUE("10/1/20"&amp;RIGHT(BW$1,2)),$T618&lt;=DATEVALUE("9/30/20"&amp;RIGHT(BX$1,2))),AND($U618&gt;=DATEVALUE("10/1/20"&amp;RIGHT(BW$1,2)),$U618&lt;=DATEVALUE("9/30/20"&amp;RIGHT(BX$1,2))),AND($T618&lt;=DATEVALUE("10/1/20"&amp;RIGHT(BW$1,2)),$U618&gt;=DATEVALUE("9/30/20"&amp;RIGHT(BX$1,2)))),
IF(AND($T618&gt;=DATEVALUE("10/1/20"&amp;RIGHT(BW$1,2)),$U618&lt;=DATEVALUE("9/30/20"&amp;RIGHT(BX$1,2))),NETWORKDAYS($T618,$U618,Holidays!$J$3:$J$937),
IF(AND($T618&lt;DATEVALUE("10/1/20"&amp;RIGHT(BW$1,2)),$U618&lt;=DATEVALUE("9/30/20"&amp;RIGHT(BX$1,2))),NETWORKDAYS(DATEVALUE("10/1/20"&amp;RIGHT(BW$1,2)),$U618,Holidays!$J$3:$J$937),
IF($T618&lt;DATEVALUE("10/1/20"&amp;RIGHT(BW$1,2)),NETWORKDAYS(DATEVALUE("10/1/20"&amp;RIGHT(BW$1,2)),DATEVALUE("9/30/20"&amp;RIGHT(BX$1,2)),Holidays!$J$3:$J$937),
IF($T618&gt;=DATEVALUE("10/1/20"&amp;RIGHT(BW$1,2)),NETWORKDAYS($T618,DATEVALUE("9/30/20"&amp;RIGHT(BX$1,2)),Holidays!$J$3:$J$937),"")))),"")/(NETWORKDAYS($T618,$U618,Holidays!$J$3:$J$937)),0))</f>
        <v/>
      </c>
      <c r="BY618" s="87" t="str">
        <f>IF($Q618="","",IFERROR(IF(OR(AND($T618&gt;=DATEVALUE("10/1/20"&amp;RIGHT(BX$1,2)),$T618&lt;=DATEVALUE("9/30/20"&amp;RIGHT(BY$1,2))),AND($U618&gt;=DATEVALUE("10/1/20"&amp;RIGHT(BX$1,2)),$U618&lt;=DATEVALUE("9/30/20"&amp;RIGHT(BY$1,2))),AND($T618&lt;=DATEVALUE("10/1/20"&amp;RIGHT(BX$1,2)),$U618&gt;=DATEVALUE("9/30/20"&amp;RIGHT(BY$1,2)))),
IF(AND($T618&gt;=DATEVALUE("10/1/20"&amp;RIGHT(BX$1,2)),$U618&lt;=DATEVALUE("9/30/20"&amp;RIGHT(BY$1,2))),NETWORKDAYS($T618,$U618,Holidays!$J$3:$J$937),
IF(AND($T618&lt;DATEVALUE("10/1/20"&amp;RIGHT(BX$1,2)),$U618&lt;=DATEVALUE("9/30/20"&amp;RIGHT(BY$1,2))),NETWORKDAYS(DATEVALUE("10/1/20"&amp;RIGHT(BX$1,2)),$U618,Holidays!$J$3:$J$937),
IF($T618&lt;DATEVALUE("10/1/20"&amp;RIGHT(BX$1,2)),NETWORKDAYS(DATEVALUE("10/1/20"&amp;RIGHT(BX$1,2)),DATEVALUE("9/30/20"&amp;RIGHT(BY$1,2)),Holidays!$J$3:$J$937),
IF($T618&gt;=DATEVALUE("10/1/20"&amp;RIGHT(BX$1,2)),NETWORKDAYS($T618,DATEVALUE("9/30/20"&amp;RIGHT(BY$1,2)),Holidays!$J$3:$J$937),"")))),"")/(NETWORKDAYS($T618,$U618,Holidays!$J$3:$J$937)),0))</f>
        <v/>
      </c>
      <c r="BZ618" s="87" t="str">
        <f>IF($Q618="","",IFERROR(IF(OR(AND($T618&gt;=DATEVALUE("10/1/20"&amp;RIGHT(BY$1,2)),$T618&lt;=DATEVALUE("9/30/20"&amp;RIGHT(BZ$1,2))),AND($U618&gt;=DATEVALUE("10/1/20"&amp;RIGHT(BY$1,2)),$U618&lt;=DATEVALUE("9/30/20"&amp;RIGHT(BZ$1,2))),AND($T618&lt;=DATEVALUE("10/1/20"&amp;RIGHT(BY$1,2)),$U618&gt;=DATEVALUE("9/30/20"&amp;RIGHT(BZ$1,2)))),
IF(AND($T618&gt;=DATEVALUE("10/1/20"&amp;RIGHT(BY$1,2)),$U618&lt;=DATEVALUE("9/30/20"&amp;RIGHT(BZ$1,2))),NETWORKDAYS($T618,$U618,Holidays!$J$3:$J$937),
IF(AND($T618&lt;DATEVALUE("10/1/20"&amp;RIGHT(BY$1,2)),$U618&lt;=DATEVALUE("9/30/20"&amp;RIGHT(BZ$1,2))),NETWORKDAYS(DATEVALUE("10/1/20"&amp;RIGHT(BY$1,2)),$U618,Holidays!$J$3:$J$937),
IF($T618&lt;DATEVALUE("10/1/20"&amp;RIGHT(BY$1,2)),NETWORKDAYS(DATEVALUE("10/1/20"&amp;RIGHT(BY$1,2)),DATEVALUE("9/30/20"&amp;RIGHT(BZ$1,2)),Holidays!$J$3:$J$937),
IF($T618&gt;=DATEVALUE("10/1/20"&amp;RIGHT(BY$1,2)),NETWORKDAYS($T618,DATEVALUE("9/30/20"&amp;RIGHT(BZ$1,2)),Holidays!$J$3:$J$937),"")))),"")/(NETWORKDAYS($T618,$U618,Holidays!$J$3:$J$937)),0))</f>
        <v/>
      </c>
      <c r="CA618" s="87" t="str">
        <f>IF($Q618="","",IFERROR(IF(OR(AND($T618&gt;=DATEVALUE("10/1/20"&amp;RIGHT(BZ$1,2)),$T618&lt;=DATEVALUE("9/30/20"&amp;RIGHT(CA$1,2))),AND($U618&gt;=DATEVALUE("10/1/20"&amp;RIGHT(BZ$1,2)),$U618&lt;=DATEVALUE("9/30/20"&amp;RIGHT(CA$1,2))),AND($T618&lt;=DATEVALUE("10/1/20"&amp;RIGHT(BZ$1,2)),$U618&gt;=DATEVALUE("9/30/20"&amp;RIGHT(CA$1,2)))),
IF(AND($T618&gt;=DATEVALUE("10/1/20"&amp;RIGHT(BZ$1,2)),$U618&lt;=DATEVALUE("9/30/20"&amp;RIGHT(CA$1,2))),NETWORKDAYS($T618,$U618,Holidays!$J$3:$J$937),
IF(AND($T618&lt;DATEVALUE("10/1/20"&amp;RIGHT(BZ$1,2)),$U618&lt;=DATEVALUE("9/30/20"&amp;RIGHT(CA$1,2))),NETWORKDAYS(DATEVALUE("10/1/20"&amp;RIGHT(BZ$1,2)),$U618,Holidays!$J$3:$J$937),
IF($T618&lt;DATEVALUE("10/1/20"&amp;RIGHT(BZ$1,2)),NETWORKDAYS(DATEVALUE("10/1/20"&amp;RIGHT(BZ$1,2)),DATEVALUE("9/30/20"&amp;RIGHT(CA$1,2)),Holidays!$J$3:$J$937),
IF($T618&gt;=DATEVALUE("10/1/20"&amp;RIGHT(BZ$1,2)),NETWORKDAYS($T618,DATEVALUE("9/30/20"&amp;RIGHT(CA$1,2)),Holidays!$J$3:$J$937),"")))),"")/(NETWORKDAYS($T618,$U618,Holidays!$J$3:$J$937)),0))</f>
        <v/>
      </c>
      <c r="CB618" s="87" t="str">
        <f>IF($Q618="","",IFERROR(IF(OR(AND($T618&gt;=DATEVALUE("10/1/20"&amp;RIGHT(CA$1,2)),$T618&lt;=DATEVALUE("9/30/20"&amp;RIGHT(CB$1,2))),AND($U618&gt;=DATEVALUE("10/1/20"&amp;RIGHT(CA$1,2)),$U618&lt;=DATEVALUE("9/30/20"&amp;RIGHT(CB$1,2))),AND($T618&lt;=DATEVALUE("10/1/20"&amp;RIGHT(CA$1,2)),$U618&gt;=DATEVALUE("9/30/20"&amp;RIGHT(CB$1,2)))),
IF(AND($T618&gt;=DATEVALUE("10/1/20"&amp;RIGHT(CA$1,2)),$U618&lt;=DATEVALUE("9/30/20"&amp;RIGHT(CB$1,2))),NETWORKDAYS($T618,$U618,Holidays!$J$3:$J$937),
IF(AND($T618&lt;DATEVALUE("10/1/20"&amp;RIGHT(CA$1,2)),$U618&lt;=DATEVALUE("9/30/20"&amp;RIGHT(CB$1,2))),NETWORKDAYS(DATEVALUE("10/1/20"&amp;RIGHT(CA$1,2)),$U618,Holidays!$J$3:$J$937),
IF($T618&lt;DATEVALUE("10/1/20"&amp;RIGHT(CA$1,2)),NETWORKDAYS(DATEVALUE("10/1/20"&amp;RIGHT(CA$1,2)),DATEVALUE("9/30/20"&amp;RIGHT(CB$1,2)),Holidays!$J$3:$J$937),
IF($T618&gt;=DATEVALUE("10/1/20"&amp;RIGHT(CA$1,2)),NETWORKDAYS($T618,DATEVALUE("9/30/20"&amp;RIGHT(CB$1,2)),Holidays!$J$3:$J$937),"")))),"")/(NETWORKDAYS($T618,$U618,Holidays!$J$3:$J$937)),0))</f>
        <v/>
      </c>
    </row>
    <row r="619" spans="1:80">
      <c r="A619" s="97"/>
      <c r="B619" s="98" t="str">
        <f ca="1">IF(NOT($A619=""),OFFSET('WBS Reference &amp; User Procedure'!$A$1,MATCH($A619,'WBS Reference &amp; User Procedure'!$A:$A,0)-1,1),"")</f>
        <v/>
      </c>
      <c r="D619" s="97"/>
      <c r="I619" s="78"/>
      <c r="T619" s="104" t="str">
        <f>IF(NOT(Q619=""),IF(NOT($S619=""),$S619,#REF!),"")</f>
        <v/>
      </c>
      <c r="U619" s="104" t="str">
        <f>IF(NOT(Q619=""),WORKDAY(T619,Q619,Holidays!$J$3:$J$937),"")</f>
        <v/>
      </c>
      <c r="V619" s="104"/>
      <c r="W619" s="104"/>
      <c r="X619" s="101" t="str">
        <f t="shared" si="137"/>
        <v/>
      </c>
      <c r="AL619" s="87" t="str">
        <f t="shared" ca="1" si="134"/>
        <v/>
      </c>
      <c r="AN619" s="87" t="str">
        <f t="shared" ca="1" si="138"/>
        <v/>
      </c>
      <c r="AO619" s="87" t="str">
        <f t="shared" ca="1" si="138"/>
        <v/>
      </c>
      <c r="AP619" s="87" t="str">
        <f t="shared" ca="1" si="138"/>
        <v/>
      </c>
      <c r="AQ619" s="87" t="str">
        <f t="shared" ca="1" si="138"/>
        <v/>
      </c>
      <c r="AR619" s="87" t="str">
        <f t="shared" ca="1" si="138"/>
        <v/>
      </c>
      <c r="AS619" s="87" t="str">
        <f t="shared" ca="1" si="138"/>
        <v/>
      </c>
      <c r="AT619" s="87" t="str">
        <f t="shared" ca="1" si="138"/>
        <v/>
      </c>
      <c r="AU619" s="87" t="str">
        <f t="shared" ca="1" si="138"/>
        <v/>
      </c>
      <c r="AV619" s="87" t="str">
        <f t="shared" ca="1" si="138"/>
        <v/>
      </c>
      <c r="AW619" s="87" t="str">
        <f t="shared" ca="1" si="138"/>
        <v/>
      </c>
      <c r="AX619" s="87" t="str">
        <f t="shared" ca="1" si="139"/>
        <v/>
      </c>
      <c r="AY619" s="87" t="str">
        <f t="shared" ca="1" si="139"/>
        <v/>
      </c>
      <c r="AZ619" s="87" t="str">
        <f t="shared" ca="1" si="139"/>
        <v/>
      </c>
      <c r="BA619" s="87" t="str">
        <f t="shared" ca="1" si="139"/>
        <v/>
      </c>
      <c r="BB619" s="87" t="str">
        <f t="shared" ca="1" si="139"/>
        <v/>
      </c>
      <c r="BC619" s="87" t="str">
        <f t="shared" ca="1" si="139"/>
        <v/>
      </c>
      <c r="BD619" s="87" t="str">
        <f t="shared" ca="1" si="139"/>
        <v/>
      </c>
      <c r="BE619" s="87" t="str">
        <f t="shared" ca="1" si="139"/>
        <v/>
      </c>
      <c r="BF619" s="87" t="str">
        <f t="shared" ca="1" si="139"/>
        <v/>
      </c>
      <c r="BG619" s="87" t="str">
        <f t="shared" ca="1" si="139"/>
        <v/>
      </c>
      <c r="BI619" s="87" t="str">
        <f>IF($Q619="","",IFERROR(IF(OR(AND($T619&gt;=DATEVALUE("10/1/20"&amp;RIGHT(BH$1,2)),$T619&lt;=DATEVALUE("9/30/20"&amp;RIGHT(BI$1,2))),AND($U619&gt;=DATEVALUE("10/1/20"&amp;RIGHT(BH$1,2)),$U619&lt;=DATEVALUE("9/30/20"&amp;RIGHT(BI$1,2))),AND($T619&lt;=DATEVALUE("10/1/20"&amp;RIGHT(BH$1,2)),$U619&gt;=DATEVALUE("9/30/20"&amp;RIGHT(BI$1,2)))),
IF(AND($T619&gt;=DATEVALUE("10/1/20"&amp;RIGHT(BH$1,2)),$U619&lt;=DATEVALUE("9/30/20"&amp;RIGHT(BI$1,2))),NETWORKDAYS($T619,$U619,Holidays!$J$3:$J$937),
IF(AND($T619&lt;DATEVALUE("10/1/20"&amp;RIGHT(BH$1,2)),$U619&lt;=DATEVALUE("9/30/20"&amp;RIGHT(BI$1,2))),NETWORKDAYS(DATEVALUE("10/1/20"&amp;RIGHT(BH$1,2)),$U619,Holidays!$J$3:$J$937),
IF($T619&lt;DATEVALUE("10/1/20"&amp;RIGHT(BH$1,2)),NETWORKDAYS(DATEVALUE("10/1/20"&amp;RIGHT(BH$1,2)),DATEVALUE("9/30/20"&amp;RIGHT(BI$1,2)),Holidays!$J$3:$J$937),
IF($T619&gt;=DATEVALUE("10/1/20"&amp;RIGHT(BH$1,2)),NETWORKDAYS($T619,DATEVALUE("9/30/20"&amp;RIGHT(BI$1,2)),Holidays!$J$3:$J$937),"")))),"")/(NETWORKDAYS($T619,$U619,Holidays!$J$3:$J$937)),0))</f>
        <v/>
      </c>
      <c r="BJ619" s="87" t="str">
        <f>IF($Q619="","",IFERROR(IF(OR(AND($T619&gt;=DATEVALUE("10/1/20"&amp;RIGHT(BI$1,2)),$T619&lt;=DATEVALUE("9/30/20"&amp;RIGHT(BJ$1,2))),AND($U619&gt;=DATEVALUE("10/1/20"&amp;RIGHT(BI$1,2)),$U619&lt;=DATEVALUE("9/30/20"&amp;RIGHT(BJ$1,2))),AND($T619&lt;=DATEVALUE("10/1/20"&amp;RIGHT(BI$1,2)),$U619&gt;=DATEVALUE("9/30/20"&amp;RIGHT(BJ$1,2)))),
IF(AND($T619&gt;=DATEVALUE("10/1/20"&amp;RIGHT(BI$1,2)),$U619&lt;=DATEVALUE("9/30/20"&amp;RIGHT(BJ$1,2))),NETWORKDAYS($T619,$U619,Holidays!$J$3:$J$937),
IF(AND($T619&lt;DATEVALUE("10/1/20"&amp;RIGHT(BI$1,2)),$U619&lt;=DATEVALUE("9/30/20"&amp;RIGHT(BJ$1,2))),NETWORKDAYS(DATEVALUE("10/1/20"&amp;RIGHT(BI$1,2)),$U619,Holidays!$J$3:$J$937),
IF($T619&lt;DATEVALUE("10/1/20"&amp;RIGHT(BI$1,2)),NETWORKDAYS(DATEVALUE("10/1/20"&amp;RIGHT(BI$1,2)),DATEVALUE("9/30/20"&amp;RIGHT(BJ$1,2)),Holidays!$J$3:$J$937),
IF($T619&gt;=DATEVALUE("10/1/20"&amp;RIGHT(BI$1,2)),NETWORKDAYS($T619,DATEVALUE("9/30/20"&amp;RIGHT(BJ$1,2)),Holidays!$J$3:$J$937),"")))),"")/(NETWORKDAYS($T619,$U619,Holidays!$J$3:$J$937)),0))</f>
        <v/>
      </c>
      <c r="BK619" s="87" t="str">
        <f>IF($Q619="","",IFERROR(IF(OR(AND($T619&gt;=DATEVALUE("10/1/20"&amp;RIGHT(BJ$1,2)),$T619&lt;=DATEVALUE("9/30/20"&amp;RIGHT(BK$1,2))),AND($U619&gt;=DATEVALUE("10/1/20"&amp;RIGHT(BJ$1,2)),$U619&lt;=DATEVALUE("9/30/20"&amp;RIGHT(BK$1,2))),AND($T619&lt;=DATEVALUE("10/1/20"&amp;RIGHT(BJ$1,2)),$U619&gt;=DATEVALUE("9/30/20"&amp;RIGHT(BK$1,2)))),
IF(AND($T619&gt;=DATEVALUE("10/1/20"&amp;RIGHT(BJ$1,2)),$U619&lt;=DATEVALUE("9/30/20"&amp;RIGHT(BK$1,2))),NETWORKDAYS($T619,$U619,Holidays!$J$3:$J$937),
IF(AND($T619&lt;DATEVALUE("10/1/20"&amp;RIGHT(BJ$1,2)),$U619&lt;=DATEVALUE("9/30/20"&amp;RIGHT(BK$1,2))),NETWORKDAYS(DATEVALUE("10/1/20"&amp;RIGHT(BJ$1,2)),$U619,Holidays!$J$3:$J$937),
IF($T619&lt;DATEVALUE("10/1/20"&amp;RIGHT(BJ$1,2)),NETWORKDAYS(DATEVALUE("10/1/20"&amp;RIGHT(BJ$1,2)),DATEVALUE("9/30/20"&amp;RIGHT(BK$1,2)),Holidays!$J$3:$J$937),
IF($T619&gt;=DATEVALUE("10/1/20"&amp;RIGHT(BJ$1,2)),NETWORKDAYS($T619,DATEVALUE("9/30/20"&amp;RIGHT(BK$1,2)),Holidays!$J$3:$J$937),"")))),"")/(NETWORKDAYS($T619,$U619,Holidays!$J$3:$J$937)),0))</f>
        <v/>
      </c>
      <c r="BL619" s="87" t="str">
        <f>IF($Q619="","",IFERROR(IF(OR(AND($T619&gt;=DATEVALUE("10/1/20"&amp;RIGHT(BK$1,2)),$T619&lt;=DATEVALUE("9/30/20"&amp;RIGHT(BL$1,2))),AND($U619&gt;=DATEVALUE("10/1/20"&amp;RIGHT(BK$1,2)),$U619&lt;=DATEVALUE("9/30/20"&amp;RIGHT(BL$1,2))),AND($T619&lt;=DATEVALUE("10/1/20"&amp;RIGHT(BK$1,2)),$U619&gt;=DATEVALUE("9/30/20"&amp;RIGHT(BL$1,2)))),
IF(AND($T619&gt;=DATEVALUE("10/1/20"&amp;RIGHT(BK$1,2)),$U619&lt;=DATEVALUE("9/30/20"&amp;RIGHT(BL$1,2))),NETWORKDAYS($T619,$U619,Holidays!$J$3:$J$937),
IF(AND($T619&lt;DATEVALUE("10/1/20"&amp;RIGHT(BK$1,2)),$U619&lt;=DATEVALUE("9/30/20"&amp;RIGHT(BL$1,2))),NETWORKDAYS(DATEVALUE("10/1/20"&amp;RIGHT(BK$1,2)),$U619,Holidays!$J$3:$J$937),
IF($T619&lt;DATEVALUE("10/1/20"&amp;RIGHT(BK$1,2)),NETWORKDAYS(DATEVALUE("10/1/20"&amp;RIGHT(BK$1,2)),DATEVALUE("9/30/20"&amp;RIGHT(BL$1,2)),Holidays!$J$3:$J$937),
IF($T619&gt;=DATEVALUE("10/1/20"&amp;RIGHT(BK$1,2)),NETWORKDAYS($T619,DATEVALUE("9/30/20"&amp;RIGHT(BL$1,2)),Holidays!$J$3:$J$937),"")))),"")/(NETWORKDAYS($T619,$U619,Holidays!$J$3:$J$937)),0))</f>
        <v/>
      </c>
      <c r="BM619" s="87" t="str">
        <f>IF($Q619="","",IFERROR(IF(OR(AND($T619&gt;=DATEVALUE("10/1/20"&amp;RIGHT(BL$1,2)),$T619&lt;=DATEVALUE("9/30/20"&amp;RIGHT(BM$1,2))),AND($U619&gt;=DATEVALUE("10/1/20"&amp;RIGHT(BL$1,2)),$U619&lt;=DATEVALUE("9/30/20"&amp;RIGHT(BM$1,2))),AND($T619&lt;=DATEVALUE("10/1/20"&amp;RIGHT(BL$1,2)),$U619&gt;=DATEVALUE("9/30/20"&amp;RIGHT(BM$1,2)))),
IF(AND($T619&gt;=DATEVALUE("10/1/20"&amp;RIGHT(BL$1,2)),$U619&lt;=DATEVALUE("9/30/20"&amp;RIGHT(BM$1,2))),NETWORKDAYS($T619,$U619,Holidays!$J$3:$J$937),
IF(AND($T619&lt;DATEVALUE("10/1/20"&amp;RIGHT(BL$1,2)),$U619&lt;=DATEVALUE("9/30/20"&amp;RIGHT(BM$1,2))),NETWORKDAYS(DATEVALUE("10/1/20"&amp;RIGHT(BL$1,2)),$U619,Holidays!$J$3:$J$937),
IF($T619&lt;DATEVALUE("10/1/20"&amp;RIGHT(BL$1,2)),NETWORKDAYS(DATEVALUE("10/1/20"&amp;RIGHT(BL$1,2)),DATEVALUE("9/30/20"&amp;RIGHT(BM$1,2)),Holidays!$J$3:$J$937),
IF($T619&gt;=DATEVALUE("10/1/20"&amp;RIGHT(BL$1,2)),NETWORKDAYS($T619,DATEVALUE("9/30/20"&amp;RIGHT(BM$1,2)),Holidays!$J$3:$J$937),"")))),"")/(NETWORKDAYS($T619,$U619,Holidays!$J$3:$J$937)),0))</f>
        <v/>
      </c>
      <c r="BN619" s="87" t="str">
        <f>IF($Q619="","",IFERROR(IF(OR(AND($T619&gt;=DATEVALUE("10/1/20"&amp;RIGHT(BM$1,2)),$T619&lt;=DATEVALUE("9/30/20"&amp;RIGHT(BN$1,2))),AND($U619&gt;=DATEVALUE("10/1/20"&amp;RIGHT(BM$1,2)),$U619&lt;=DATEVALUE("9/30/20"&amp;RIGHT(BN$1,2))),AND($T619&lt;=DATEVALUE("10/1/20"&amp;RIGHT(BM$1,2)),$U619&gt;=DATEVALUE("9/30/20"&amp;RIGHT(BN$1,2)))),
IF(AND($T619&gt;=DATEVALUE("10/1/20"&amp;RIGHT(BM$1,2)),$U619&lt;=DATEVALUE("9/30/20"&amp;RIGHT(BN$1,2))),NETWORKDAYS($T619,$U619,Holidays!$J$3:$J$937),
IF(AND($T619&lt;DATEVALUE("10/1/20"&amp;RIGHT(BM$1,2)),$U619&lt;=DATEVALUE("9/30/20"&amp;RIGHT(BN$1,2))),NETWORKDAYS(DATEVALUE("10/1/20"&amp;RIGHT(BM$1,2)),$U619,Holidays!$J$3:$J$937),
IF($T619&lt;DATEVALUE("10/1/20"&amp;RIGHT(BM$1,2)),NETWORKDAYS(DATEVALUE("10/1/20"&amp;RIGHT(BM$1,2)),DATEVALUE("9/30/20"&amp;RIGHT(BN$1,2)),Holidays!$J$3:$J$937),
IF($T619&gt;=DATEVALUE("10/1/20"&amp;RIGHT(BM$1,2)),NETWORKDAYS($T619,DATEVALUE("9/30/20"&amp;RIGHT(BN$1,2)),Holidays!$J$3:$J$937),"")))),"")/(NETWORKDAYS($T619,$U619,Holidays!$J$3:$J$937)),0))</f>
        <v/>
      </c>
      <c r="BO619" s="87" t="str">
        <f>IF($Q619="","",IFERROR(IF(OR(AND($T619&gt;=DATEVALUE("10/1/20"&amp;RIGHT(BN$1,2)),$T619&lt;=DATEVALUE("9/30/20"&amp;RIGHT(BO$1,2))),AND($U619&gt;=DATEVALUE("10/1/20"&amp;RIGHT(BN$1,2)),$U619&lt;=DATEVALUE("9/30/20"&amp;RIGHT(BO$1,2))),AND($T619&lt;=DATEVALUE("10/1/20"&amp;RIGHT(BN$1,2)),$U619&gt;=DATEVALUE("9/30/20"&amp;RIGHT(BO$1,2)))),
IF(AND($T619&gt;=DATEVALUE("10/1/20"&amp;RIGHT(BN$1,2)),$U619&lt;=DATEVALUE("9/30/20"&amp;RIGHT(BO$1,2))),NETWORKDAYS($T619,$U619,Holidays!$J$3:$J$937),
IF(AND($T619&lt;DATEVALUE("10/1/20"&amp;RIGHT(BN$1,2)),$U619&lt;=DATEVALUE("9/30/20"&amp;RIGHT(BO$1,2))),NETWORKDAYS(DATEVALUE("10/1/20"&amp;RIGHT(BN$1,2)),$U619,Holidays!$J$3:$J$937),
IF($T619&lt;DATEVALUE("10/1/20"&amp;RIGHT(BN$1,2)),NETWORKDAYS(DATEVALUE("10/1/20"&amp;RIGHT(BN$1,2)),DATEVALUE("9/30/20"&amp;RIGHT(BO$1,2)),Holidays!$J$3:$J$937),
IF($T619&gt;=DATEVALUE("10/1/20"&amp;RIGHT(BN$1,2)),NETWORKDAYS($T619,DATEVALUE("9/30/20"&amp;RIGHT(BO$1,2)),Holidays!$J$3:$J$937),"")))),"")/(NETWORKDAYS($T619,$U619,Holidays!$J$3:$J$937)),0))</f>
        <v/>
      </c>
      <c r="BP619" s="87" t="str">
        <f>IF($Q619="","",IFERROR(IF(OR(AND($T619&gt;=DATEVALUE("10/1/20"&amp;RIGHT(BO$1,2)),$T619&lt;=DATEVALUE("9/30/20"&amp;RIGHT(BP$1,2))),AND($U619&gt;=DATEVALUE("10/1/20"&amp;RIGHT(BO$1,2)),$U619&lt;=DATEVALUE("9/30/20"&amp;RIGHT(BP$1,2))),AND($T619&lt;=DATEVALUE("10/1/20"&amp;RIGHT(BO$1,2)),$U619&gt;=DATEVALUE("9/30/20"&amp;RIGHT(BP$1,2)))),
IF(AND($T619&gt;=DATEVALUE("10/1/20"&amp;RIGHT(BO$1,2)),$U619&lt;=DATEVALUE("9/30/20"&amp;RIGHT(BP$1,2))),NETWORKDAYS($T619,$U619,Holidays!$J$3:$J$937),
IF(AND($T619&lt;DATEVALUE("10/1/20"&amp;RIGHT(BO$1,2)),$U619&lt;=DATEVALUE("9/30/20"&amp;RIGHT(BP$1,2))),NETWORKDAYS(DATEVALUE("10/1/20"&amp;RIGHT(BO$1,2)),$U619,Holidays!$J$3:$J$937),
IF($T619&lt;DATEVALUE("10/1/20"&amp;RIGHT(BO$1,2)),NETWORKDAYS(DATEVALUE("10/1/20"&amp;RIGHT(BO$1,2)),DATEVALUE("9/30/20"&amp;RIGHT(BP$1,2)),Holidays!$J$3:$J$937),
IF($T619&gt;=DATEVALUE("10/1/20"&amp;RIGHT(BO$1,2)),NETWORKDAYS($T619,DATEVALUE("9/30/20"&amp;RIGHT(BP$1,2)),Holidays!$J$3:$J$937),"")))),"")/(NETWORKDAYS($T619,$U619,Holidays!$J$3:$J$937)),0))</f>
        <v/>
      </c>
      <c r="BQ619" s="87" t="str">
        <f>IF($Q619="","",IFERROR(IF(OR(AND($T619&gt;=DATEVALUE("10/1/20"&amp;RIGHT(BP$1,2)),$T619&lt;=DATEVALUE("9/30/20"&amp;RIGHT(BQ$1,2))),AND($U619&gt;=DATEVALUE("10/1/20"&amp;RIGHT(BP$1,2)),$U619&lt;=DATEVALUE("9/30/20"&amp;RIGHT(BQ$1,2))),AND($T619&lt;=DATEVALUE("10/1/20"&amp;RIGHT(BP$1,2)),$U619&gt;=DATEVALUE("9/30/20"&amp;RIGHT(BQ$1,2)))),
IF(AND($T619&gt;=DATEVALUE("10/1/20"&amp;RIGHT(BP$1,2)),$U619&lt;=DATEVALUE("9/30/20"&amp;RIGHT(BQ$1,2))),NETWORKDAYS($T619,$U619,Holidays!$J$3:$J$937),
IF(AND($T619&lt;DATEVALUE("10/1/20"&amp;RIGHT(BP$1,2)),$U619&lt;=DATEVALUE("9/30/20"&amp;RIGHT(BQ$1,2))),NETWORKDAYS(DATEVALUE("10/1/20"&amp;RIGHT(BP$1,2)),$U619,Holidays!$J$3:$J$937),
IF($T619&lt;DATEVALUE("10/1/20"&amp;RIGHT(BP$1,2)),NETWORKDAYS(DATEVALUE("10/1/20"&amp;RIGHT(BP$1,2)),DATEVALUE("9/30/20"&amp;RIGHT(BQ$1,2)),Holidays!$J$3:$J$937),
IF($T619&gt;=DATEVALUE("10/1/20"&amp;RIGHT(BP$1,2)),NETWORKDAYS($T619,DATEVALUE("9/30/20"&amp;RIGHT(BQ$1,2)),Holidays!$J$3:$J$937),"")))),"")/(NETWORKDAYS($T619,$U619,Holidays!$J$3:$J$937)),0))</f>
        <v/>
      </c>
      <c r="BR619" s="87" t="str">
        <f>IF($Q619="","",IFERROR(IF(OR(AND($T619&gt;=DATEVALUE("10/1/20"&amp;RIGHT(BQ$1,2)),$T619&lt;=DATEVALUE("9/30/20"&amp;RIGHT(BR$1,2))),AND($U619&gt;=DATEVALUE("10/1/20"&amp;RIGHT(BQ$1,2)),$U619&lt;=DATEVALUE("9/30/20"&amp;RIGHT(BR$1,2))),AND($T619&lt;=DATEVALUE("10/1/20"&amp;RIGHT(BQ$1,2)),$U619&gt;=DATEVALUE("9/30/20"&amp;RIGHT(BR$1,2)))),
IF(AND($T619&gt;=DATEVALUE("10/1/20"&amp;RIGHT(BQ$1,2)),$U619&lt;=DATEVALUE("9/30/20"&amp;RIGHT(BR$1,2))),NETWORKDAYS($T619,$U619,Holidays!$J$3:$J$937),
IF(AND($T619&lt;DATEVALUE("10/1/20"&amp;RIGHT(BQ$1,2)),$U619&lt;=DATEVALUE("9/30/20"&amp;RIGHT(BR$1,2))),NETWORKDAYS(DATEVALUE("10/1/20"&amp;RIGHT(BQ$1,2)),$U619,Holidays!$J$3:$J$937),
IF($T619&lt;DATEVALUE("10/1/20"&amp;RIGHT(BQ$1,2)),NETWORKDAYS(DATEVALUE("10/1/20"&amp;RIGHT(BQ$1,2)),DATEVALUE("9/30/20"&amp;RIGHT(BR$1,2)),Holidays!$J$3:$J$937),
IF($T619&gt;=DATEVALUE("10/1/20"&amp;RIGHT(BQ$1,2)),NETWORKDAYS($T619,DATEVALUE("9/30/20"&amp;RIGHT(BR$1,2)),Holidays!$J$3:$J$937),"")))),"")/(NETWORKDAYS($T619,$U619,Holidays!$J$3:$J$937)),0))</f>
        <v/>
      </c>
      <c r="BS619" s="87" t="str">
        <f>IF($Q619="","",IFERROR(IF(OR(AND($T619&gt;=DATEVALUE("10/1/20"&amp;RIGHT(BR$1,2)),$T619&lt;=DATEVALUE("9/30/20"&amp;RIGHT(BS$1,2))),AND($U619&gt;=DATEVALUE("10/1/20"&amp;RIGHT(BR$1,2)),$U619&lt;=DATEVALUE("9/30/20"&amp;RIGHT(BS$1,2))),AND($T619&lt;=DATEVALUE("10/1/20"&amp;RIGHT(BR$1,2)),$U619&gt;=DATEVALUE("9/30/20"&amp;RIGHT(BS$1,2)))),
IF(AND($T619&gt;=DATEVALUE("10/1/20"&amp;RIGHT(BR$1,2)),$U619&lt;=DATEVALUE("9/30/20"&amp;RIGHT(BS$1,2))),NETWORKDAYS($T619,$U619,Holidays!$J$3:$J$937),
IF(AND($T619&lt;DATEVALUE("10/1/20"&amp;RIGHT(BR$1,2)),$U619&lt;=DATEVALUE("9/30/20"&amp;RIGHT(BS$1,2))),NETWORKDAYS(DATEVALUE("10/1/20"&amp;RIGHT(BR$1,2)),$U619,Holidays!$J$3:$J$937),
IF($T619&lt;DATEVALUE("10/1/20"&amp;RIGHT(BR$1,2)),NETWORKDAYS(DATEVALUE("10/1/20"&amp;RIGHT(BR$1,2)),DATEVALUE("9/30/20"&amp;RIGHT(BS$1,2)),Holidays!$J$3:$J$937),
IF($T619&gt;=DATEVALUE("10/1/20"&amp;RIGHT(BR$1,2)),NETWORKDAYS($T619,DATEVALUE("9/30/20"&amp;RIGHT(BS$1,2)),Holidays!$J$3:$J$937),"")))),"")/(NETWORKDAYS($T619,$U619,Holidays!$J$3:$J$937)),0))</f>
        <v/>
      </c>
      <c r="BT619" s="87" t="str">
        <f>IF($Q619="","",IFERROR(IF(OR(AND($T619&gt;=DATEVALUE("10/1/20"&amp;RIGHT(BS$1,2)),$T619&lt;=DATEVALUE("9/30/20"&amp;RIGHT(BT$1,2))),AND($U619&gt;=DATEVALUE("10/1/20"&amp;RIGHT(BS$1,2)),$U619&lt;=DATEVALUE("9/30/20"&amp;RIGHT(BT$1,2))),AND($T619&lt;=DATEVALUE("10/1/20"&amp;RIGHT(BS$1,2)),$U619&gt;=DATEVALUE("9/30/20"&amp;RIGHT(BT$1,2)))),
IF(AND($T619&gt;=DATEVALUE("10/1/20"&amp;RIGHT(BS$1,2)),$U619&lt;=DATEVALUE("9/30/20"&amp;RIGHT(BT$1,2))),NETWORKDAYS($T619,$U619,Holidays!$J$3:$J$937),
IF(AND($T619&lt;DATEVALUE("10/1/20"&amp;RIGHT(BS$1,2)),$U619&lt;=DATEVALUE("9/30/20"&amp;RIGHT(BT$1,2))),NETWORKDAYS(DATEVALUE("10/1/20"&amp;RIGHT(BS$1,2)),$U619,Holidays!$J$3:$J$937),
IF($T619&lt;DATEVALUE("10/1/20"&amp;RIGHT(BS$1,2)),NETWORKDAYS(DATEVALUE("10/1/20"&amp;RIGHT(BS$1,2)),DATEVALUE("9/30/20"&amp;RIGHT(BT$1,2)),Holidays!$J$3:$J$937),
IF($T619&gt;=DATEVALUE("10/1/20"&amp;RIGHT(BS$1,2)),NETWORKDAYS($T619,DATEVALUE("9/30/20"&amp;RIGHT(BT$1,2)),Holidays!$J$3:$J$937),"")))),"")/(NETWORKDAYS($T619,$U619,Holidays!$J$3:$J$937)),0))</f>
        <v/>
      </c>
      <c r="BU619" s="87" t="str">
        <f>IF($Q619="","",IFERROR(IF(OR(AND($T619&gt;=DATEVALUE("10/1/20"&amp;RIGHT(BT$1,2)),$T619&lt;=DATEVALUE("9/30/20"&amp;RIGHT(BU$1,2))),AND($U619&gt;=DATEVALUE("10/1/20"&amp;RIGHT(BT$1,2)),$U619&lt;=DATEVALUE("9/30/20"&amp;RIGHT(BU$1,2))),AND($T619&lt;=DATEVALUE("10/1/20"&amp;RIGHT(BT$1,2)),$U619&gt;=DATEVALUE("9/30/20"&amp;RIGHT(BU$1,2)))),
IF(AND($T619&gt;=DATEVALUE("10/1/20"&amp;RIGHT(BT$1,2)),$U619&lt;=DATEVALUE("9/30/20"&amp;RIGHT(BU$1,2))),NETWORKDAYS($T619,$U619,Holidays!$J$3:$J$937),
IF(AND($T619&lt;DATEVALUE("10/1/20"&amp;RIGHT(BT$1,2)),$U619&lt;=DATEVALUE("9/30/20"&amp;RIGHT(BU$1,2))),NETWORKDAYS(DATEVALUE("10/1/20"&amp;RIGHT(BT$1,2)),$U619,Holidays!$J$3:$J$937),
IF($T619&lt;DATEVALUE("10/1/20"&amp;RIGHT(BT$1,2)),NETWORKDAYS(DATEVALUE("10/1/20"&amp;RIGHT(BT$1,2)),DATEVALUE("9/30/20"&amp;RIGHT(BU$1,2)),Holidays!$J$3:$J$937),
IF($T619&gt;=DATEVALUE("10/1/20"&amp;RIGHT(BT$1,2)),NETWORKDAYS($T619,DATEVALUE("9/30/20"&amp;RIGHT(BU$1,2)),Holidays!$J$3:$J$937),"")))),"")/(NETWORKDAYS($T619,$U619,Holidays!$J$3:$J$937)),0))</f>
        <v/>
      </c>
      <c r="BV619" s="87" t="str">
        <f>IF($Q619="","",IFERROR(IF(OR(AND($T619&gt;=DATEVALUE("10/1/20"&amp;RIGHT(BU$1,2)),$T619&lt;=DATEVALUE("9/30/20"&amp;RIGHT(BV$1,2))),AND($U619&gt;=DATEVALUE("10/1/20"&amp;RIGHT(BU$1,2)),$U619&lt;=DATEVALUE("9/30/20"&amp;RIGHT(BV$1,2))),AND($T619&lt;=DATEVALUE("10/1/20"&amp;RIGHT(BU$1,2)),$U619&gt;=DATEVALUE("9/30/20"&amp;RIGHT(BV$1,2)))),
IF(AND($T619&gt;=DATEVALUE("10/1/20"&amp;RIGHT(BU$1,2)),$U619&lt;=DATEVALUE("9/30/20"&amp;RIGHT(BV$1,2))),NETWORKDAYS($T619,$U619,Holidays!$J$3:$J$937),
IF(AND($T619&lt;DATEVALUE("10/1/20"&amp;RIGHT(BU$1,2)),$U619&lt;=DATEVALUE("9/30/20"&amp;RIGHT(BV$1,2))),NETWORKDAYS(DATEVALUE("10/1/20"&amp;RIGHT(BU$1,2)),$U619,Holidays!$J$3:$J$937),
IF($T619&lt;DATEVALUE("10/1/20"&amp;RIGHT(BU$1,2)),NETWORKDAYS(DATEVALUE("10/1/20"&amp;RIGHT(BU$1,2)),DATEVALUE("9/30/20"&amp;RIGHT(BV$1,2)),Holidays!$J$3:$J$937),
IF($T619&gt;=DATEVALUE("10/1/20"&amp;RIGHT(BU$1,2)),NETWORKDAYS($T619,DATEVALUE("9/30/20"&amp;RIGHT(BV$1,2)),Holidays!$J$3:$J$937),"")))),"")/(NETWORKDAYS($T619,$U619,Holidays!$J$3:$J$937)),0))</f>
        <v/>
      </c>
      <c r="BW619" s="87" t="str">
        <f>IF($Q619="","",IFERROR(IF(OR(AND($T619&gt;=DATEVALUE("10/1/20"&amp;RIGHT(BV$1,2)),$T619&lt;=DATEVALUE("9/30/20"&amp;RIGHT(BW$1,2))),AND($U619&gt;=DATEVALUE("10/1/20"&amp;RIGHT(BV$1,2)),$U619&lt;=DATEVALUE("9/30/20"&amp;RIGHT(BW$1,2))),AND($T619&lt;=DATEVALUE("10/1/20"&amp;RIGHT(BV$1,2)),$U619&gt;=DATEVALUE("9/30/20"&amp;RIGHT(BW$1,2)))),
IF(AND($T619&gt;=DATEVALUE("10/1/20"&amp;RIGHT(BV$1,2)),$U619&lt;=DATEVALUE("9/30/20"&amp;RIGHT(BW$1,2))),NETWORKDAYS($T619,$U619,Holidays!$J$3:$J$937),
IF(AND($T619&lt;DATEVALUE("10/1/20"&amp;RIGHT(BV$1,2)),$U619&lt;=DATEVALUE("9/30/20"&amp;RIGHT(BW$1,2))),NETWORKDAYS(DATEVALUE("10/1/20"&amp;RIGHT(BV$1,2)),$U619,Holidays!$J$3:$J$937),
IF($T619&lt;DATEVALUE("10/1/20"&amp;RIGHT(BV$1,2)),NETWORKDAYS(DATEVALUE("10/1/20"&amp;RIGHT(BV$1,2)),DATEVALUE("9/30/20"&amp;RIGHT(BW$1,2)),Holidays!$J$3:$J$937),
IF($T619&gt;=DATEVALUE("10/1/20"&amp;RIGHT(BV$1,2)),NETWORKDAYS($T619,DATEVALUE("9/30/20"&amp;RIGHT(BW$1,2)),Holidays!$J$3:$J$937),"")))),"")/(NETWORKDAYS($T619,$U619,Holidays!$J$3:$J$937)),0))</f>
        <v/>
      </c>
      <c r="BX619" s="87" t="str">
        <f>IF($Q619="","",IFERROR(IF(OR(AND($T619&gt;=DATEVALUE("10/1/20"&amp;RIGHT(BW$1,2)),$T619&lt;=DATEVALUE("9/30/20"&amp;RIGHT(BX$1,2))),AND($U619&gt;=DATEVALUE("10/1/20"&amp;RIGHT(BW$1,2)),$U619&lt;=DATEVALUE("9/30/20"&amp;RIGHT(BX$1,2))),AND($T619&lt;=DATEVALUE("10/1/20"&amp;RIGHT(BW$1,2)),$U619&gt;=DATEVALUE("9/30/20"&amp;RIGHT(BX$1,2)))),
IF(AND($T619&gt;=DATEVALUE("10/1/20"&amp;RIGHT(BW$1,2)),$U619&lt;=DATEVALUE("9/30/20"&amp;RIGHT(BX$1,2))),NETWORKDAYS($T619,$U619,Holidays!$J$3:$J$937),
IF(AND($T619&lt;DATEVALUE("10/1/20"&amp;RIGHT(BW$1,2)),$U619&lt;=DATEVALUE("9/30/20"&amp;RIGHT(BX$1,2))),NETWORKDAYS(DATEVALUE("10/1/20"&amp;RIGHT(BW$1,2)),$U619,Holidays!$J$3:$J$937),
IF($T619&lt;DATEVALUE("10/1/20"&amp;RIGHT(BW$1,2)),NETWORKDAYS(DATEVALUE("10/1/20"&amp;RIGHT(BW$1,2)),DATEVALUE("9/30/20"&amp;RIGHT(BX$1,2)),Holidays!$J$3:$J$937),
IF($T619&gt;=DATEVALUE("10/1/20"&amp;RIGHT(BW$1,2)),NETWORKDAYS($T619,DATEVALUE("9/30/20"&amp;RIGHT(BX$1,2)),Holidays!$J$3:$J$937),"")))),"")/(NETWORKDAYS($T619,$U619,Holidays!$J$3:$J$937)),0))</f>
        <v/>
      </c>
      <c r="BY619" s="87" t="str">
        <f>IF($Q619="","",IFERROR(IF(OR(AND($T619&gt;=DATEVALUE("10/1/20"&amp;RIGHT(BX$1,2)),$T619&lt;=DATEVALUE("9/30/20"&amp;RIGHT(BY$1,2))),AND($U619&gt;=DATEVALUE("10/1/20"&amp;RIGHT(BX$1,2)),$U619&lt;=DATEVALUE("9/30/20"&amp;RIGHT(BY$1,2))),AND($T619&lt;=DATEVALUE("10/1/20"&amp;RIGHT(BX$1,2)),$U619&gt;=DATEVALUE("9/30/20"&amp;RIGHT(BY$1,2)))),
IF(AND($T619&gt;=DATEVALUE("10/1/20"&amp;RIGHT(BX$1,2)),$U619&lt;=DATEVALUE("9/30/20"&amp;RIGHT(BY$1,2))),NETWORKDAYS($T619,$U619,Holidays!$J$3:$J$937),
IF(AND($T619&lt;DATEVALUE("10/1/20"&amp;RIGHT(BX$1,2)),$U619&lt;=DATEVALUE("9/30/20"&amp;RIGHT(BY$1,2))),NETWORKDAYS(DATEVALUE("10/1/20"&amp;RIGHT(BX$1,2)),$U619,Holidays!$J$3:$J$937),
IF($T619&lt;DATEVALUE("10/1/20"&amp;RIGHT(BX$1,2)),NETWORKDAYS(DATEVALUE("10/1/20"&amp;RIGHT(BX$1,2)),DATEVALUE("9/30/20"&amp;RIGHT(BY$1,2)),Holidays!$J$3:$J$937),
IF($T619&gt;=DATEVALUE("10/1/20"&amp;RIGHT(BX$1,2)),NETWORKDAYS($T619,DATEVALUE("9/30/20"&amp;RIGHT(BY$1,2)),Holidays!$J$3:$J$937),"")))),"")/(NETWORKDAYS($T619,$U619,Holidays!$J$3:$J$937)),0))</f>
        <v/>
      </c>
      <c r="BZ619" s="87" t="str">
        <f>IF($Q619="","",IFERROR(IF(OR(AND($T619&gt;=DATEVALUE("10/1/20"&amp;RIGHT(BY$1,2)),$T619&lt;=DATEVALUE("9/30/20"&amp;RIGHT(BZ$1,2))),AND($U619&gt;=DATEVALUE("10/1/20"&amp;RIGHT(BY$1,2)),$U619&lt;=DATEVALUE("9/30/20"&amp;RIGHT(BZ$1,2))),AND($T619&lt;=DATEVALUE("10/1/20"&amp;RIGHT(BY$1,2)),$U619&gt;=DATEVALUE("9/30/20"&amp;RIGHT(BZ$1,2)))),
IF(AND($T619&gt;=DATEVALUE("10/1/20"&amp;RIGHT(BY$1,2)),$U619&lt;=DATEVALUE("9/30/20"&amp;RIGHT(BZ$1,2))),NETWORKDAYS($T619,$U619,Holidays!$J$3:$J$937),
IF(AND($T619&lt;DATEVALUE("10/1/20"&amp;RIGHT(BY$1,2)),$U619&lt;=DATEVALUE("9/30/20"&amp;RIGHT(BZ$1,2))),NETWORKDAYS(DATEVALUE("10/1/20"&amp;RIGHT(BY$1,2)),$U619,Holidays!$J$3:$J$937),
IF($T619&lt;DATEVALUE("10/1/20"&amp;RIGHT(BY$1,2)),NETWORKDAYS(DATEVALUE("10/1/20"&amp;RIGHT(BY$1,2)),DATEVALUE("9/30/20"&amp;RIGHT(BZ$1,2)),Holidays!$J$3:$J$937),
IF($T619&gt;=DATEVALUE("10/1/20"&amp;RIGHT(BY$1,2)),NETWORKDAYS($T619,DATEVALUE("9/30/20"&amp;RIGHT(BZ$1,2)),Holidays!$J$3:$J$937),"")))),"")/(NETWORKDAYS($T619,$U619,Holidays!$J$3:$J$937)),0))</f>
        <v/>
      </c>
      <c r="CA619" s="87" t="str">
        <f>IF($Q619="","",IFERROR(IF(OR(AND($T619&gt;=DATEVALUE("10/1/20"&amp;RIGHT(BZ$1,2)),$T619&lt;=DATEVALUE("9/30/20"&amp;RIGHT(CA$1,2))),AND($U619&gt;=DATEVALUE("10/1/20"&amp;RIGHT(BZ$1,2)),$U619&lt;=DATEVALUE("9/30/20"&amp;RIGHT(CA$1,2))),AND($T619&lt;=DATEVALUE("10/1/20"&amp;RIGHT(BZ$1,2)),$U619&gt;=DATEVALUE("9/30/20"&amp;RIGHT(CA$1,2)))),
IF(AND($T619&gt;=DATEVALUE("10/1/20"&amp;RIGHT(BZ$1,2)),$U619&lt;=DATEVALUE("9/30/20"&amp;RIGHT(CA$1,2))),NETWORKDAYS($T619,$U619,Holidays!$J$3:$J$937),
IF(AND($T619&lt;DATEVALUE("10/1/20"&amp;RIGHT(BZ$1,2)),$U619&lt;=DATEVALUE("9/30/20"&amp;RIGHT(CA$1,2))),NETWORKDAYS(DATEVALUE("10/1/20"&amp;RIGHT(BZ$1,2)),$U619,Holidays!$J$3:$J$937),
IF($T619&lt;DATEVALUE("10/1/20"&amp;RIGHT(BZ$1,2)),NETWORKDAYS(DATEVALUE("10/1/20"&amp;RIGHT(BZ$1,2)),DATEVALUE("9/30/20"&amp;RIGHT(CA$1,2)),Holidays!$J$3:$J$937),
IF($T619&gt;=DATEVALUE("10/1/20"&amp;RIGHT(BZ$1,2)),NETWORKDAYS($T619,DATEVALUE("9/30/20"&amp;RIGHT(CA$1,2)),Holidays!$J$3:$J$937),"")))),"")/(NETWORKDAYS($T619,$U619,Holidays!$J$3:$J$937)),0))</f>
        <v/>
      </c>
      <c r="CB619" s="87" t="str">
        <f>IF($Q619="","",IFERROR(IF(OR(AND($T619&gt;=DATEVALUE("10/1/20"&amp;RIGHT(CA$1,2)),$T619&lt;=DATEVALUE("9/30/20"&amp;RIGHT(CB$1,2))),AND($U619&gt;=DATEVALUE("10/1/20"&amp;RIGHT(CA$1,2)),$U619&lt;=DATEVALUE("9/30/20"&amp;RIGHT(CB$1,2))),AND($T619&lt;=DATEVALUE("10/1/20"&amp;RIGHT(CA$1,2)),$U619&gt;=DATEVALUE("9/30/20"&amp;RIGHT(CB$1,2)))),
IF(AND($T619&gt;=DATEVALUE("10/1/20"&amp;RIGHT(CA$1,2)),$U619&lt;=DATEVALUE("9/30/20"&amp;RIGHT(CB$1,2))),NETWORKDAYS($T619,$U619,Holidays!$J$3:$J$937),
IF(AND($T619&lt;DATEVALUE("10/1/20"&amp;RIGHT(CA$1,2)),$U619&lt;=DATEVALUE("9/30/20"&amp;RIGHT(CB$1,2))),NETWORKDAYS(DATEVALUE("10/1/20"&amp;RIGHT(CA$1,2)),$U619,Holidays!$J$3:$J$937),
IF($T619&lt;DATEVALUE("10/1/20"&amp;RIGHT(CA$1,2)),NETWORKDAYS(DATEVALUE("10/1/20"&amp;RIGHT(CA$1,2)),DATEVALUE("9/30/20"&amp;RIGHT(CB$1,2)),Holidays!$J$3:$J$937),
IF($T619&gt;=DATEVALUE("10/1/20"&amp;RIGHT(CA$1,2)),NETWORKDAYS($T619,DATEVALUE("9/30/20"&amp;RIGHT(CB$1,2)),Holidays!$J$3:$J$937),"")))),"")/(NETWORKDAYS($T619,$U619,Holidays!$J$3:$J$937)),0))</f>
        <v/>
      </c>
    </row>
    <row r="620" spans="1:80">
      <c r="A620" s="97"/>
      <c r="B620" s="98" t="str">
        <f ca="1">IF(NOT($A620=""),OFFSET('WBS Reference &amp; User Procedure'!$A$1,MATCH($A620,'WBS Reference &amp; User Procedure'!$A:$A,0)-1,1),"")</f>
        <v/>
      </c>
      <c r="D620" s="97"/>
      <c r="I620" s="78"/>
      <c r="T620" s="104" t="str">
        <f>IF(NOT(Q620=""),IF(NOT($S620=""),$S620,#REF!),"")</f>
        <v/>
      </c>
      <c r="U620" s="104" t="str">
        <f>IF(NOT(Q620=""),WORKDAY(T620,Q620,Holidays!$J$3:$J$937),"")</f>
        <v/>
      </c>
      <c r="V620" s="104"/>
      <c r="W620" s="104"/>
      <c r="X620" s="101" t="str">
        <f t="shared" si="137"/>
        <v/>
      </c>
      <c r="AL620" s="87" t="str">
        <f t="shared" ca="1" si="134"/>
        <v/>
      </c>
      <c r="AN620" s="87" t="str">
        <f t="shared" ca="1" si="138"/>
        <v/>
      </c>
      <c r="AO620" s="87" t="str">
        <f t="shared" ca="1" si="138"/>
        <v/>
      </c>
      <c r="AP620" s="87" t="str">
        <f t="shared" ca="1" si="138"/>
        <v/>
      </c>
      <c r="AQ620" s="87" t="str">
        <f t="shared" ca="1" si="138"/>
        <v/>
      </c>
      <c r="AR620" s="87" t="str">
        <f t="shared" ca="1" si="138"/>
        <v/>
      </c>
      <c r="AS620" s="87" t="str">
        <f t="shared" ca="1" si="138"/>
        <v/>
      </c>
      <c r="AT620" s="87" t="str">
        <f t="shared" ca="1" si="138"/>
        <v/>
      </c>
      <c r="AU620" s="87" t="str">
        <f t="shared" ca="1" si="138"/>
        <v/>
      </c>
      <c r="AV620" s="87" t="str">
        <f t="shared" ca="1" si="138"/>
        <v/>
      </c>
      <c r="AW620" s="87" t="str">
        <f t="shared" ca="1" si="138"/>
        <v/>
      </c>
      <c r="AX620" s="87" t="str">
        <f t="shared" ca="1" si="139"/>
        <v/>
      </c>
      <c r="AY620" s="87" t="str">
        <f t="shared" ca="1" si="139"/>
        <v/>
      </c>
      <c r="AZ620" s="87" t="str">
        <f t="shared" ca="1" si="139"/>
        <v/>
      </c>
      <c r="BA620" s="87" t="str">
        <f t="shared" ca="1" si="139"/>
        <v/>
      </c>
      <c r="BB620" s="87" t="str">
        <f t="shared" ca="1" si="139"/>
        <v/>
      </c>
      <c r="BC620" s="87" t="str">
        <f t="shared" ca="1" si="139"/>
        <v/>
      </c>
      <c r="BD620" s="87" t="str">
        <f t="shared" ca="1" si="139"/>
        <v/>
      </c>
      <c r="BE620" s="87" t="str">
        <f t="shared" ca="1" si="139"/>
        <v/>
      </c>
      <c r="BF620" s="87" t="str">
        <f t="shared" ca="1" si="139"/>
        <v/>
      </c>
      <c r="BG620" s="87" t="str">
        <f t="shared" ca="1" si="139"/>
        <v/>
      </c>
      <c r="BI620" s="87" t="str">
        <f>IF($Q620="","",IFERROR(IF(OR(AND($T620&gt;=DATEVALUE("10/1/20"&amp;RIGHT(BH$1,2)),$T620&lt;=DATEVALUE("9/30/20"&amp;RIGHT(BI$1,2))),AND($U620&gt;=DATEVALUE("10/1/20"&amp;RIGHT(BH$1,2)),$U620&lt;=DATEVALUE("9/30/20"&amp;RIGHT(BI$1,2))),AND($T620&lt;=DATEVALUE("10/1/20"&amp;RIGHT(BH$1,2)),$U620&gt;=DATEVALUE("9/30/20"&amp;RIGHT(BI$1,2)))),
IF(AND($T620&gt;=DATEVALUE("10/1/20"&amp;RIGHT(BH$1,2)),$U620&lt;=DATEVALUE("9/30/20"&amp;RIGHT(BI$1,2))),NETWORKDAYS($T620,$U620,Holidays!$J$3:$J$937),
IF(AND($T620&lt;DATEVALUE("10/1/20"&amp;RIGHT(BH$1,2)),$U620&lt;=DATEVALUE("9/30/20"&amp;RIGHT(BI$1,2))),NETWORKDAYS(DATEVALUE("10/1/20"&amp;RIGHT(BH$1,2)),$U620,Holidays!$J$3:$J$937),
IF($T620&lt;DATEVALUE("10/1/20"&amp;RIGHT(BH$1,2)),NETWORKDAYS(DATEVALUE("10/1/20"&amp;RIGHT(BH$1,2)),DATEVALUE("9/30/20"&amp;RIGHT(BI$1,2)),Holidays!$J$3:$J$937),
IF($T620&gt;=DATEVALUE("10/1/20"&amp;RIGHT(BH$1,2)),NETWORKDAYS($T620,DATEVALUE("9/30/20"&amp;RIGHT(BI$1,2)),Holidays!$J$3:$J$937),"")))),"")/(NETWORKDAYS($T620,$U620,Holidays!$J$3:$J$937)),0))</f>
        <v/>
      </c>
      <c r="BJ620" s="87" t="str">
        <f>IF($Q620="","",IFERROR(IF(OR(AND($T620&gt;=DATEVALUE("10/1/20"&amp;RIGHT(BI$1,2)),$T620&lt;=DATEVALUE("9/30/20"&amp;RIGHT(BJ$1,2))),AND($U620&gt;=DATEVALUE("10/1/20"&amp;RIGHT(BI$1,2)),$U620&lt;=DATEVALUE("9/30/20"&amp;RIGHT(BJ$1,2))),AND($T620&lt;=DATEVALUE("10/1/20"&amp;RIGHT(BI$1,2)),$U620&gt;=DATEVALUE("9/30/20"&amp;RIGHT(BJ$1,2)))),
IF(AND($T620&gt;=DATEVALUE("10/1/20"&amp;RIGHT(BI$1,2)),$U620&lt;=DATEVALUE("9/30/20"&amp;RIGHT(BJ$1,2))),NETWORKDAYS($T620,$U620,Holidays!$J$3:$J$937),
IF(AND($T620&lt;DATEVALUE("10/1/20"&amp;RIGHT(BI$1,2)),$U620&lt;=DATEVALUE("9/30/20"&amp;RIGHT(BJ$1,2))),NETWORKDAYS(DATEVALUE("10/1/20"&amp;RIGHT(BI$1,2)),$U620,Holidays!$J$3:$J$937),
IF($T620&lt;DATEVALUE("10/1/20"&amp;RIGHT(BI$1,2)),NETWORKDAYS(DATEVALUE("10/1/20"&amp;RIGHT(BI$1,2)),DATEVALUE("9/30/20"&amp;RIGHT(BJ$1,2)),Holidays!$J$3:$J$937),
IF($T620&gt;=DATEVALUE("10/1/20"&amp;RIGHT(BI$1,2)),NETWORKDAYS($T620,DATEVALUE("9/30/20"&amp;RIGHT(BJ$1,2)),Holidays!$J$3:$J$937),"")))),"")/(NETWORKDAYS($T620,$U620,Holidays!$J$3:$J$937)),0))</f>
        <v/>
      </c>
      <c r="BK620" s="87" t="str">
        <f>IF($Q620="","",IFERROR(IF(OR(AND($T620&gt;=DATEVALUE("10/1/20"&amp;RIGHT(BJ$1,2)),$T620&lt;=DATEVALUE("9/30/20"&amp;RIGHT(BK$1,2))),AND($U620&gt;=DATEVALUE("10/1/20"&amp;RIGHT(BJ$1,2)),$U620&lt;=DATEVALUE("9/30/20"&amp;RIGHT(BK$1,2))),AND($T620&lt;=DATEVALUE("10/1/20"&amp;RIGHT(BJ$1,2)),$U620&gt;=DATEVALUE("9/30/20"&amp;RIGHT(BK$1,2)))),
IF(AND($T620&gt;=DATEVALUE("10/1/20"&amp;RIGHT(BJ$1,2)),$U620&lt;=DATEVALUE("9/30/20"&amp;RIGHT(BK$1,2))),NETWORKDAYS($T620,$U620,Holidays!$J$3:$J$937),
IF(AND($T620&lt;DATEVALUE("10/1/20"&amp;RIGHT(BJ$1,2)),$U620&lt;=DATEVALUE("9/30/20"&amp;RIGHT(BK$1,2))),NETWORKDAYS(DATEVALUE("10/1/20"&amp;RIGHT(BJ$1,2)),$U620,Holidays!$J$3:$J$937),
IF($T620&lt;DATEVALUE("10/1/20"&amp;RIGHT(BJ$1,2)),NETWORKDAYS(DATEVALUE("10/1/20"&amp;RIGHT(BJ$1,2)),DATEVALUE("9/30/20"&amp;RIGHT(BK$1,2)),Holidays!$J$3:$J$937),
IF($T620&gt;=DATEVALUE("10/1/20"&amp;RIGHT(BJ$1,2)),NETWORKDAYS($T620,DATEVALUE("9/30/20"&amp;RIGHT(BK$1,2)),Holidays!$J$3:$J$937),"")))),"")/(NETWORKDAYS($T620,$U620,Holidays!$J$3:$J$937)),0))</f>
        <v/>
      </c>
      <c r="BL620" s="87" t="str">
        <f>IF($Q620="","",IFERROR(IF(OR(AND($T620&gt;=DATEVALUE("10/1/20"&amp;RIGHT(BK$1,2)),$T620&lt;=DATEVALUE("9/30/20"&amp;RIGHT(BL$1,2))),AND($U620&gt;=DATEVALUE("10/1/20"&amp;RIGHT(BK$1,2)),$U620&lt;=DATEVALUE("9/30/20"&amp;RIGHT(BL$1,2))),AND($T620&lt;=DATEVALUE("10/1/20"&amp;RIGHT(BK$1,2)),$U620&gt;=DATEVALUE("9/30/20"&amp;RIGHT(BL$1,2)))),
IF(AND($T620&gt;=DATEVALUE("10/1/20"&amp;RIGHT(BK$1,2)),$U620&lt;=DATEVALUE("9/30/20"&amp;RIGHT(BL$1,2))),NETWORKDAYS($T620,$U620,Holidays!$J$3:$J$937),
IF(AND($T620&lt;DATEVALUE("10/1/20"&amp;RIGHT(BK$1,2)),$U620&lt;=DATEVALUE("9/30/20"&amp;RIGHT(BL$1,2))),NETWORKDAYS(DATEVALUE("10/1/20"&amp;RIGHT(BK$1,2)),$U620,Holidays!$J$3:$J$937),
IF($T620&lt;DATEVALUE("10/1/20"&amp;RIGHT(BK$1,2)),NETWORKDAYS(DATEVALUE("10/1/20"&amp;RIGHT(BK$1,2)),DATEVALUE("9/30/20"&amp;RIGHT(BL$1,2)),Holidays!$J$3:$J$937),
IF($T620&gt;=DATEVALUE("10/1/20"&amp;RIGHT(BK$1,2)),NETWORKDAYS($T620,DATEVALUE("9/30/20"&amp;RIGHT(BL$1,2)),Holidays!$J$3:$J$937),"")))),"")/(NETWORKDAYS($T620,$U620,Holidays!$J$3:$J$937)),0))</f>
        <v/>
      </c>
      <c r="BM620" s="87" t="str">
        <f>IF($Q620="","",IFERROR(IF(OR(AND($T620&gt;=DATEVALUE("10/1/20"&amp;RIGHT(BL$1,2)),$T620&lt;=DATEVALUE("9/30/20"&amp;RIGHT(BM$1,2))),AND($U620&gt;=DATEVALUE("10/1/20"&amp;RIGHT(BL$1,2)),$U620&lt;=DATEVALUE("9/30/20"&amp;RIGHT(BM$1,2))),AND($T620&lt;=DATEVALUE("10/1/20"&amp;RIGHT(BL$1,2)),$U620&gt;=DATEVALUE("9/30/20"&amp;RIGHT(BM$1,2)))),
IF(AND($T620&gt;=DATEVALUE("10/1/20"&amp;RIGHT(BL$1,2)),$U620&lt;=DATEVALUE("9/30/20"&amp;RIGHT(BM$1,2))),NETWORKDAYS($T620,$U620,Holidays!$J$3:$J$937),
IF(AND($T620&lt;DATEVALUE("10/1/20"&amp;RIGHT(BL$1,2)),$U620&lt;=DATEVALUE("9/30/20"&amp;RIGHT(BM$1,2))),NETWORKDAYS(DATEVALUE("10/1/20"&amp;RIGHT(BL$1,2)),$U620,Holidays!$J$3:$J$937),
IF($T620&lt;DATEVALUE("10/1/20"&amp;RIGHT(BL$1,2)),NETWORKDAYS(DATEVALUE("10/1/20"&amp;RIGHT(BL$1,2)),DATEVALUE("9/30/20"&amp;RIGHT(BM$1,2)),Holidays!$J$3:$J$937),
IF($T620&gt;=DATEVALUE("10/1/20"&amp;RIGHT(BL$1,2)),NETWORKDAYS($T620,DATEVALUE("9/30/20"&amp;RIGHT(BM$1,2)),Holidays!$J$3:$J$937),"")))),"")/(NETWORKDAYS($T620,$U620,Holidays!$J$3:$J$937)),0))</f>
        <v/>
      </c>
      <c r="BN620" s="87" t="str">
        <f>IF($Q620="","",IFERROR(IF(OR(AND($T620&gt;=DATEVALUE("10/1/20"&amp;RIGHT(BM$1,2)),$T620&lt;=DATEVALUE("9/30/20"&amp;RIGHT(BN$1,2))),AND($U620&gt;=DATEVALUE("10/1/20"&amp;RIGHT(BM$1,2)),$U620&lt;=DATEVALUE("9/30/20"&amp;RIGHT(BN$1,2))),AND($T620&lt;=DATEVALUE("10/1/20"&amp;RIGHT(BM$1,2)),$U620&gt;=DATEVALUE("9/30/20"&amp;RIGHT(BN$1,2)))),
IF(AND($T620&gt;=DATEVALUE("10/1/20"&amp;RIGHT(BM$1,2)),$U620&lt;=DATEVALUE("9/30/20"&amp;RIGHT(BN$1,2))),NETWORKDAYS($T620,$U620,Holidays!$J$3:$J$937),
IF(AND($T620&lt;DATEVALUE("10/1/20"&amp;RIGHT(BM$1,2)),$U620&lt;=DATEVALUE("9/30/20"&amp;RIGHT(BN$1,2))),NETWORKDAYS(DATEVALUE("10/1/20"&amp;RIGHT(BM$1,2)),$U620,Holidays!$J$3:$J$937),
IF($T620&lt;DATEVALUE("10/1/20"&amp;RIGHT(BM$1,2)),NETWORKDAYS(DATEVALUE("10/1/20"&amp;RIGHT(BM$1,2)),DATEVALUE("9/30/20"&amp;RIGHT(BN$1,2)),Holidays!$J$3:$J$937),
IF($T620&gt;=DATEVALUE("10/1/20"&amp;RIGHT(BM$1,2)),NETWORKDAYS($T620,DATEVALUE("9/30/20"&amp;RIGHT(BN$1,2)),Holidays!$J$3:$J$937),"")))),"")/(NETWORKDAYS($T620,$U620,Holidays!$J$3:$J$937)),0))</f>
        <v/>
      </c>
      <c r="BO620" s="87" t="str">
        <f>IF($Q620="","",IFERROR(IF(OR(AND($T620&gt;=DATEVALUE("10/1/20"&amp;RIGHT(BN$1,2)),$T620&lt;=DATEVALUE("9/30/20"&amp;RIGHT(BO$1,2))),AND($U620&gt;=DATEVALUE("10/1/20"&amp;RIGHT(BN$1,2)),$U620&lt;=DATEVALUE("9/30/20"&amp;RIGHT(BO$1,2))),AND($T620&lt;=DATEVALUE("10/1/20"&amp;RIGHT(BN$1,2)),$U620&gt;=DATEVALUE("9/30/20"&amp;RIGHT(BO$1,2)))),
IF(AND($T620&gt;=DATEVALUE("10/1/20"&amp;RIGHT(BN$1,2)),$U620&lt;=DATEVALUE("9/30/20"&amp;RIGHT(BO$1,2))),NETWORKDAYS($T620,$U620,Holidays!$J$3:$J$937),
IF(AND($T620&lt;DATEVALUE("10/1/20"&amp;RIGHT(BN$1,2)),$U620&lt;=DATEVALUE("9/30/20"&amp;RIGHT(BO$1,2))),NETWORKDAYS(DATEVALUE("10/1/20"&amp;RIGHT(BN$1,2)),$U620,Holidays!$J$3:$J$937),
IF($T620&lt;DATEVALUE("10/1/20"&amp;RIGHT(BN$1,2)),NETWORKDAYS(DATEVALUE("10/1/20"&amp;RIGHT(BN$1,2)),DATEVALUE("9/30/20"&amp;RIGHT(BO$1,2)),Holidays!$J$3:$J$937),
IF($T620&gt;=DATEVALUE("10/1/20"&amp;RIGHT(BN$1,2)),NETWORKDAYS($T620,DATEVALUE("9/30/20"&amp;RIGHT(BO$1,2)),Holidays!$J$3:$J$937),"")))),"")/(NETWORKDAYS($T620,$U620,Holidays!$J$3:$J$937)),0))</f>
        <v/>
      </c>
      <c r="BP620" s="87" t="str">
        <f>IF($Q620="","",IFERROR(IF(OR(AND($T620&gt;=DATEVALUE("10/1/20"&amp;RIGHT(BO$1,2)),$T620&lt;=DATEVALUE("9/30/20"&amp;RIGHT(BP$1,2))),AND($U620&gt;=DATEVALUE("10/1/20"&amp;RIGHT(BO$1,2)),$U620&lt;=DATEVALUE("9/30/20"&amp;RIGHT(BP$1,2))),AND($T620&lt;=DATEVALUE("10/1/20"&amp;RIGHT(BO$1,2)),$U620&gt;=DATEVALUE("9/30/20"&amp;RIGHT(BP$1,2)))),
IF(AND($T620&gt;=DATEVALUE("10/1/20"&amp;RIGHT(BO$1,2)),$U620&lt;=DATEVALUE("9/30/20"&amp;RIGHT(BP$1,2))),NETWORKDAYS($T620,$U620,Holidays!$J$3:$J$937),
IF(AND($T620&lt;DATEVALUE("10/1/20"&amp;RIGHT(BO$1,2)),$U620&lt;=DATEVALUE("9/30/20"&amp;RIGHT(BP$1,2))),NETWORKDAYS(DATEVALUE("10/1/20"&amp;RIGHT(BO$1,2)),$U620,Holidays!$J$3:$J$937),
IF($T620&lt;DATEVALUE("10/1/20"&amp;RIGHT(BO$1,2)),NETWORKDAYS(DATEVALUE("10/1/20"&amp;RIGHT(BO$1,2)),DATEVALUE("9/30/20"&amp;RIGHT(BP$1,2)),Holidays!$J$3:$J$937),
IF($T620&gt;=DATEVALUE("10/1/20"&amp;RIGHT(BO$1,2)),NETWORKDAYS($T620,DATEVALUE("9/30/20"&amp;RIGHT(BP$1,2)),Holidays!$J$3:$J$937),"")))),"")/(NETWORKDAYS($T620,$U620,Holidays!$J$3:$J$937)),0))</f>
        <v/>
      </c>
      <c r="BQ620" s="87" t="str">
        <f>IF($Q620="","",IFERROR(IF(OR(AND($T620&gt;=DATEVALUE("10/1/20"&amp;RIGHT(BP$1,2)),$T620&lt;=DATEVALUE("9/30/20"&amp;RIGHT(BQ$1,2))),AND($U620&gt;=DATEVALUE("10/1/20"&amp;RIGHT(BP$1,2)),$U620&lt;=DATEVALUE("9/30/20"&amp;RIGHT(BQ$1,2))),AND($T620&lt;=DATEVALUE("10/1/20"&amp;RIGHT(BP$1,2)),$U620&gt;=DATEVALUE("9/30/20"&amp;RIGHT(BQ$1,2)))),
IF(AND($T620&gt;=DATEVALUE("10/1/20"&amp;RIGHT(BP$1,2)),$U620&lt;=DATEVALUE("9/30/20"&amp;RIGHT(BQ$1,2))),NETWORKDAYS($T620,$U620,Holidays!$J$3:$J$937),
IF(AND($T620&lt;DATEVALUE("10/1/20"&amp;RIGHT(BP$1,2)),$U620&lt;=DATEVALUE("9/30/20"&amp;RIGHT(BQ$1,2))),NETWORKDAYS(DATEVALUE("10/1/20"&amp;RIGHT(BP$1,2)),$U620,Holidays!$J$3:$J$937),
IF($T620&lt;DATEVALUE("10/1/20"&amp;RIGHT(BP$1,2)),NETWORKDAYS(DATEVALUE("10/1/20"&amp;RIGHT(BP$1,2)),DATEVALUE("9/30/20"&amp;RIGHT(BQ$1,2)),Holidays!$J$3:$J$937),
IF($T620&gt;=DATEVALUE("10/1/20"&amp;RIGHT(BP$1,2)),NETWORKDAYS($T620,DATEVALUE("9/30/20"&amp;RIGHT(BQ$1,2)),Holidays!$J$3:$J$937),"")))),"")/(NETWORKDAYS($T620,$U620,Holidays!$J$3:$J$937)),0))</f>
        <v/>
      </c>
      <c r="BR620" s="87" t="str">
        <f>IF($Q620="","",IFERROR(IF(OR(AND($T620&gt;=DATEVALUE("10/1/20"&amp;RIGHT(BQ$1,2)),$T620&lt;=DATEVALUE("9/30/20"&amp;RIGHT(BR$1,2))),AND($U620&gt;=DATEVALUE("10/1/20"&amp;RIGHT(BQ$1,2)),$U620&lt;=DATEVALUE("9/30/20"&amp;RIGHT(BR$1,2))),AND($T620&lt;=DATEVALUE("10/1/20"&amp;RIGHT(BQ$1,2)),$U620&gt;=DATEVALUE("9/30/20"&amp;RIGHT(BR$1,2)))),
IF(AND($T620&gt;=DATEVALUE("10/1/20"&amp;RIGHT(BQ$1,2)),$U620&lt;=DATEVALUE("9/30/20"&amp;RIGHT(BR$1,2))),NETWORKDAYS($T620,$U620,Holidays!$J$3:$J$937),
IF(AND($T620&lt;DATEVALUE("10/1/20"&amp;RIGHT(BQ$1,2)),$U620&lt;=DATEVALUE("9/30/20"&amp;RIGHT(BR$1,2))),NETWORKDAYS(DATEVALUE("10/1/20"&amp;RIGHT(BQ$1,2)),$U620,Holidays!$J$3:$J$937),
IF($T620&lt;DATEVALUE("10/1/20"&amp;RIGHT(BQ$1,2)),NETWORKDAYS(DATEVALUE("10/1/20"&amp;RIGHT(BQ$1,2)),DATEVALUE("9/30/20"&amp;RIGHT(BR$1,2)),Holidays!$J$3:$J$937),
IF($T620&gt;=DATEVALUE("10/1/20"&amp;RIGHT(BQ$1,2)),NETWORKDAYS($T620,DATEVALUE("9/30/20"&amp;RIGHT(BR$1,2)),Holidays!$J$3:$J$937),"")))),"")/(NETWORKDAYS($T620,$U620,Holidays!$J$3:$J$937)),0))</f>
        <v/>
      </c>
      <c r="BS620" s="87" t="str">
        <f>IF($Q620="","",IFERROR(IF(OR(AND($T620&gt;=DATEVALUE("10/1/20"&amp;RIGHT(BR$1,2)),$T620&lt;=DATEVALUE("9/30/20"&amp;RIGHT(BS$1,2))),AND($U620&gt;=DATEVALUE("10/1/20"&amp;RIGHT(BR$1,2)),$U620&lt;=DATEVALUE("9/30/20"&amp;RIGHT(BS$1,2))),AND($T620&lt;=DATEVALUE("10/1/20"&amp;RIGHT(BR$1,2)),$U620&gt;=DATEVALUE("9/30/20"&amp;RIGHT(BS$1,2)))),
IF(AND($T620&gt;=DATEVALUE("10/1/20"&amp;RIGHT(BR$1,2)),$U620&lt;=DATEVALUE("9/30/20"&amp;RIGHT(BS$1,2))),NETWORKDAYS($T620,$U620,Holidays!$J$3:$J$937),
IF(AND($T620&lt;DATEVALUE("10/1/20"&amp;RIGHT(BR$1,2)),$U620&lt;=DATEVALUE("9/30/20"&amp;RIGHT(BS$1,2))),NETWORKDAYS(DATEVALUE("10/1/20"&amp;RIGHT(BR$1,2)),$U620,Holidays!$J$3:$J$937),
IF($T620&lt;DATEVALUE("10/1/20"&amp;RIGHT(BR$1,2)),NETWORKDAYS(DATEVALUE("10/1/20"&amp;RIGHT(BR$1,2)),DATEVALUE("9/30/20"&amp;RIGHT(BS$1,2)),Holidays!$J$3:$J$937),
IF($T620&gt;=DATEVALUE("10/1/20"&amp;RIGHT(BR$1,2)),NETWORKDAYS($T620,DATEVALUE("9/30/20"&amp;RIGHT(BS$1,2)),Holidays!$J$3:$J$937),"")))),"")/(NETWORKDAYS($T620,$U620,Holidays!$J$3:$J$937)),0))</f>
        <v/>
      </c>
      <c r="BT620" s="87" t="str">
        <f>IF($Q620="","",IFERROR(IF(OR(AND($T620&gt;=DATEVALUE("10/1/20"&amp;RIGHT(BS$1,2)),$T620&lt;=DATEVALUE("9/30/20"&amp;RIGHT(BT$1,2))),AND($U620&gt;=DATEVALUE("10/1/20"&amp;RIGHT(BS$1,2)),$U620&lt;=DATEVALUE("9/30/20"&amp;RIGHT(BT$1,2))),AND($T620&lt;=DATEVALUE("10/1/20"&amp;RIGHT(BS$1,2)),$U620&gt;=DATEVALUE("9/30/20"&amp;RIGHT(BT$1,2)))),
IF(AND($T620&gt;=DATEVALUE("10/1/20"&amp;RIGHT(BS$1,2)),$U620&lt;=DATEVALUE("9/30/20"&amp;RIGHT(BT$1,2))),NETWORKDAYS($T620,$U620,Holidays!$J$3:$J$937),
IF(AND($T620&lt;DATEVALUE("10/1/20"&amp;RIGHT(BS$1,2)),$U620&lt;=DATEVALUE("9/30/20"&amp;RIGHT(BT$1,2))),NETWORKDAYS(DATEVALUE("10/1/20"&amp;RIGHT(BS$1,2)),$U620,Holidays!$J$3:$J$937),
IF($T620&lt;DATEVALUE("10/1/20"&amp;RIGHT(BS$1,2)),NETWORKDAYS(DATEVALUE("10/1/20"&amp;RIGHT(BS$1,2)),DATEVALUE("9/30/20"&amp;RIGHT(BT$1,2)),Holidays!$J$3:$J$937),
IF($T620&gt;=DATEVALUE("10/1/20"&amp;RIGHT(BS$1,2)),NETWORKDAYS($T620,DATEVALUE("9/30/20"&amp;RIGHT(BT$1,2)),Holidays!$J$3:$J$937),"")))),"")/(NETWORKDAYS($T620,$U620,Holidays!$J$3:$J$937)),0))</f>
        <v/>
      </c>
      <c r="BU620" s="87" t="str">
        <f>IF($Q620="","",IFERROR(IF(OR(AND($T620&gt;=DATEVALUE("10/1/20"&amp;RIGHT(BT$1,2)),$T620&lt;=DATEVALUE("9/30/20"&amp;RIGHT(BU$1,2))),AND($U620&gt;=DATEVALUE("10/1/20"&amp;RIGHT(BT$1,2)),$U620&lt;=DATEVALUE("9/30/20"&amp;RIGHT(BU$1,2))),AND($T620&lt;=DATEVALUE("10/1/20"&amp;RIGHT(BT$1,2)),$U620&gt;=DATEVALUE("9/30/20"&amp;RIGHT(BU$1,2)))),
IF(AND($T620&gt;=DATEVALUE("10/1/20"&amp;RIGHT(BT$1,2)),$U620&lt;=DATEVALUE("9/30/20"&amp;RIGHT(BU$1,2))),NETWORKDAYS($T620,$U620,Holidays!$J$3:$J$937),
IF(AND($T620&lt;DATEVALUE("10/1/20"&amp;RIGHT(BT$1,2)),$U620&lt;=DATEVALUE("9/30/20"&amp;RIGHT(BU$1,2))),NETWORKDAYS(DATEVALUE("10/1/20"&amp;RIGHT(BT$1,2)),$U620,Holidays!$J$3:$J$937),
IF($T620&lt;DATEVALUE("10/1/20"&amp;RIGHT(BT$1,2)),NETWORKDAYS(DATEVALUE("10/1/20"&amp;RIGHT(BT$1,2)),DATEVALUE("9/30/20"&amp;RIGHT(BU$1,2)),Holidays!$J$3:$J$937),
IF($T620&gt;=DATEVALUE("10/1/20"&amp;RIGHT(BT$1,2)),NETWORKDAYS($T620,DATEVALUE("9/30/20"&amp;RIGHT(BU$1,2)),Holidays!$J$3:$J$937),"")))),"")/(NETWORKDAYS($T620,$U620,Holidays!$J$3:$J$937)),0))</f>
        <v/>
      </c>
      <c r="BV620" s="87" t="str">
        <f>IF($Q620="","",IFERROR(IF(OR(AND($T620&gt;=DATEVALUE("10/1/20"&amp;RIGHT(BU$1,2)),$T620&lt;=DATEVALUE("9/30/20"&amp;RIGHT(BV$1,2))),AND($U620&gt;=DATEVALUE("10/1/20"&amp;RIGHT(BU$1,2)),$U620&lt;=DATEVALUE("9/30/20"&amp;RIGHT(BV$1,2))),AND($T620&lt;=DATEVALUE("10/1/20"&amp;RIGHT(BU$1,2)),$U620&gt;=DATEVALUE("9/30/20"&amp;RIGHT(BV$1,2)))),
IF(AND($T620&gt;=DATEVALUE("10/1/20"&amp;RIGHT(BU$1,2)),$U620&lt;=DATEVALUE("9/30/20"&amp;RIGHT(BV$1,2))),NETWORKDAYS($T620,$U620,Holidays!$J$3:$J$937),
IF(AND($T620&lt;DATEVALUE("10/1/20"&amp;RIGHT(BU$1,2)),$U620&lt;=DATEVALUE("9/30/20"&amp;RIGHT(BV$1,2))),NETWORKDAYS(DATEVALUE("10/1/20"&amp;RIGHT(BU$1,2)),$U620,Holidays!$J$3:$J$937),
IF($T620&lt;DATEVALUE("10/1/20"&amp;RIGHT(BU$1,2)),NETWORKDAYS(DATEVALUE("10/1/20"&amp;RIGHT(BU$1,2)),DATEVALUE("9/30/20"&amp;RIGHT(BV$1,2)),Holidays!$J$3:$J$937),
IF($T620&gt;=DATEVALUE("10/1/20"&amp;RIGHT(BU$1,2)),NETWORKDAYS($T620,DATEVALUE("9/30/20"&amp;RIGHT(BV$1,2)),Holidays!$J$3:$J$937),"")))),"")/(NETWORKDAYS($T620,$U620,Holidays!$J$3:$J$937)),0))</f>
        <v/>
      </c>
      <c r="BW620" s="87" t="str">
        <f>IF($Q620="","",IFERROR(IF(OR(AND($T620&gt;=DATEVALUE("10/1/20"&amp;RIGHT(BV$1,2)),$T620&lt;=DATEVALUE("9/30/20"&amp;RIGHT(BW$1,2))),AND($U620&gt;=DATEVALUE("10/1/20"&amp;RIGHT(BV$1,2)),$U620&lt;=DATEVALUE("9/30/20"&amp;RIGHT(BW$1,2))),AND($T620&lt;=DATEVALUE("10/1/20"&amp;RIGHT(BV$1,2)),$U620&gt;=DATEVALUE("9/30/20"&amp;RIGHT(BW$1,2)))),
IF(AND($T620&gt;=DATEVALUE("10/1/20"&amp;RIGHT(BV$1,2)),$U620&lt;=DATEVALUE("9/30/20"&amp;RIGHT(BW$1,2))),NETWORKDAYS($T620,$U620,Holidays!$J$3:$J$937),
IF(AND($T620&lt;DATEVALUE("10/1/20"&amp;RIGHT(BV$1,2)),$U620&lt;=DATEVALUE("9/30/20"&amp;RIGHT(BW$1,2))),NETWORKDAYS(DATEVALUE("10/1/20"&amp;RIGHT(BV$1,2)),$U620,Holidays!$J$3:$J$937),
IF($T620&lt;DATEVALUE("10/1/20"&amp;RIGHT(BV$1,2)),NETWORKDAYS(DATEVALUE("10/1/20"&amp;RIGHT(BV$1,2)),DATEVALUE("9/30/20"&amp;RIGHT(BW$1,2)),Holidays!$J$3:$J$937),
IF($T620&gt;=DATEVALUE("10/1/20"&amp;RIGHT(BV$1,2)),NETWORKDAYS($T620,DATEVALUE("9/30/20"&amp;RIGHT(BW$1,2)),Holidays!$J$3:$J$937),"")))),"")/(NETWORKDAYS($T620,$U620,Holidays!$J$3:$J$937)),0))</f>
        <v/>
      </c>
      <c r="BX620" s="87" t="str">
        <f>IF($Q620="","",IFERROR(IF(OR(AND($T620&gt;=DATEVALUE("10/1/20"&amp;RIGHT(BW$1,2)),$T620&lt;=DATEVALUE("9/30/20"&amp;RIGHT(BX$1,2))),AND($U620&gt;=DATEVALUE("10/1/20"&amp;RIGHT(BW$1,2)),$U620&lt;=DATEVALUE("9/30/20"&amp;RIGHT(BX$1,2))),AND($T620&lt;=DATEVALUE("10/1/20"&amp;RIGHT(BW$1,2)),$U620&gt;=DATEVALUE("9/30/20"&amp;RIGHT(BX$1,2)))),
IF(AND($T620&gt;=DATEVALUE("10/1/20"&amp;RIGHT(BW$1,2)),$U620&lt;=DATEVALUE("9/30/20"&amp;RIGHT(BX$1,2))),NETWORKDAYS($T620,$U620,Holidays!$J$3:$J$937),
IF(AND($T620&lt;DATEVALUE("10/1/20"&amp;RIGHT(BW$1,2)),$U620&lt;=DATEVALUE("9/30/20"&amp;RIGHT(BX$1,2))),NETWORKDAYS(DATEVALUE("10/1/20"&amp;RIGHT(BW$1,2)),$U620,Holidays!$J$3:$J$937),
IF($T620&lt;DATEVALUE("10/1/20"&amp;RIGHT(BW$1,2)),NETWORKDAYS(DATEVALUE("10/1/20"&amp;RIGHT(BW$1,2)),DATEVALUE("9/30/20"&amp;RIGHT(BX$1,2)),Holidays!$J$3:$J$937),
IF($T620&gt;=DATEVALUE("10/1/20"&amp;RIGHT(BW$1,2)),NETWORKDAYS($T620,DATEVALUE("9/30/20"&amp;RIGHT(BX$1,2)),Holidays!$J$3:$J$937),"")))),"")/(NETWORKDAYS($T620,$U620,Holidays!$J$3:$J$937)),0))</f>
        <v/>
      </c>
      <c r="BY620" s="87" t="str">
        <f>IF($Q620="","",IFERROR(IF(OR(AND($T620&gt;=DATEVALUE("10/1/20"&amp;RIGHT(BX$1,2)),$T620&lt;=DATEVALUE("9/30/20"&amp;RIGHT(BY$1,2))),AND($U620&gt;=DATEVALUE("10/1/20"&amp;RIGHT(BX$1,2)),$U620&lt;=DATEVALUE("9/30/20"&amp;RIGHT(BY$1,2))),AND($T620&lt;=DATEVALUE("10/1/20"&amp;RIGHT(BX$1,2)),$U620&gt;=DATEVALUE("9/30/20"&amp;RIGHT(BY$1,2)))),
IF(AND($T620&gt;=DATEVALUE("10/1/20"&amp;RIGHT(BX$1,2)),$U620&lt;=DATEVALUE("9/30/20"&amp;RIGHT(BY$1,2))),NETWORKDAYS($T620,$U620,Holidays!$J$3:$J$937),
IF(AND($T620&lt;DATEVALUE("10/1/20"&amp;RIGHT(BX$1,2)),$U620&lt;=DATEVALUE("9/30/20"&amp;RIGHT(BY$1,2))),NETWORKDAYS(DATEVALUE("10/1/20"&amp;RIGHT(BX$1,2)),$U620,Holidays!$J$3:$J$937),
IF($T620&lt;DATEVALUE("10/1/20"&amp;RIGHT(BX$1,2)),NETWORKDAYS(DATEVALUE("10/1/20"&amp;RIGHT(BX$1,2)),DATEVALUE("9/30/20"&amp;RIGHT(BY$1,2)),Holidays!$J$3:$J$937),
IF($T620&gt;=DATEVALUE("10/1/20"&amp;RIGHT(BX$1,2)),NETWORKDAYS($T620,DATEVALUE("9/30/20"&amp;RIGHT(BY$1,2)),Holidays!$J$3:$J$937),"")))),"")/(NETWORKDAYS($T620,$U620,Holidays!$J$3:$J$937)),0))</f>
        <v/>
      </c>
      <c r="BZ620" s="87" t="str">
        <f>IF($Q620="","",IFERROR(IF(OR(AND($T620&gt;=DATEVALUE("10/1/20"&amp;RIGHT(BY$1,2)),$T620&lt;=DATEVALUE("9/30/20"&amp;RIGHT(BZ$1,2))),AND($U620&gt;=DATEVALUE("10/1/20"&amp;RIGHT(BY$1,2)),$U620&lt;=DATEVALUE("9/30/20"&amp;RIGHT(BZ$1,2))),AND($T620&lt;=DATEVALUE("10/1/20"&amp;RIGHT(BY$1,2)),$U620&gt;=DATEVALUE("9/30/20"&amp;RIGHT(BZ$1,2)))),
IF(AND($T620&gt;=DATEVALUE("10/1/20"&amp;RIGHT(BY$1,2)),$U620&lt;=DATEVALUE("9/30/20"&amp;RIGHT(BZ$1,2))),NETWORKDAYS($T620,$U620,Holidays!$J$3:$J$937),
IF(AND($T620&lt;DATEVALUE("10/1/20"&amp;RIGHT(BY$1,2)),$U620&lt;=DATEVALUE("9/30/20"&amp;RIGHT(BZ$1,2))),NETWORKDAYS(DATEVALUE("10/1/20"&amp;RIGHT(BY$1,2)),$U620,Holidays!$J$3:$J$937),
IF($T620&lt;DATEVALUE("10/1/20"&amp;RIGHT(BY$1,2)),NETWORKDAYS(DATEVALUE("10/1/20"&amp;RIGHT(BY$1,2)),DATEVALUE("9/30/20"&amp;RIGHT(BZ$1,2)),Holidays!$J$3:$J$937),
IF($T620&gt;=DATEVALUE("10/1/20"&amp;RIGHT(BY$1,2)),NETWORKDAYS($T620,DATEVALUE("9/30/20"&amp;RIGHT(BZ$1,2)),Holidays!$J$3:$J$937),"")))),"")/(NETWORKDAYS($T620,$U620,Holidays!$J$3:$J$937)),0))</f>
        <v/>
      </c>
      <c r="CA620" s="87" t="str">
        <f>IF($Q620="","",IFERROR(IF(OR(AND($T620&gt;=DATEVALUE("10/1/20"&amp;RIGHT(BZ$1,2)),$T620&lt;=DATEVALUE("9/30/20"&amp;RIGHT(CA$1,2))),AND($U620&gt;=DATEVALUE("10/1/20"&amp;RIGHT(BZ$1,2)),$U620&lt;=DATEVALUE("9/30/20"&amp;RIGHT(CA$1,2))),AND($T620&lt;=DATEVALUE("10/1/20"&amp;RIGHT(BZ$1,2)),$U620&gt;=DATEVALUE("9/30/20"&amp;RIGHT(CA$1,2)))),
IF(AND($T620&gt;=DATEVALUE("10/1/20"&amp;RIGHT(BZ$1,2)),$U620&lt;=DATEVALUE("9/30/20"&amp;RIGHT(CA$1,2))),NETWORKDAYS($T620,$U620,Holidays!$J$3:$J$937),
IF(AND($T620&lt;DATEVALUE("10/1/20"&amp;RIGHT(BZ$1,2)),$U620&lt;=DATEVALUE("9/30/20"&amp;RIGHT(CA$1,2))),NETWORKDAYS(DATEVALUE("10/1/20"&amp;RIGHT(BZ$1,2)),$U620,Holidays!$J$3:$J$937),
IF($T620&lt;DATEVALUE("10/1/20"&amp;RIGHT(BZ$1,2)),NETWORKDAYS(DATEVALUE("10/1/20"&amp;RIGHT(BZ$1,2)),DATEVALUE("9/30/20"&amp;RIGHT(CA$1,2)),Holidays!$J$3:$J$937),
IF($T620&gt;=DATEVALUE("10/1/20"&amp;RIGHT(BZ$1,2)),NETWORKDAYS($T620,DATEVALUE("9/30/20"&amp;RIGHT(CA$1,2)),Holidays!$J$3:$J$937),"")))),"")/(NETWORKDAYS($T620,$U620,Holidays!$J$3:$J$937)),0))</f>
        <v/>
      </c>
      <c r="CB620" s="87" t="str">
        <f>IF($Q620="","",IFERROR(IF(OR(AND($T620&gt;=DATEVALUE("10/1/20"&amp;RIGHT(CA$1,2)),$T620&lt;=DATEVALUE("9/30/20"&amp;RIGHT(CB$1,2))),AND($U620&gt;=DATEVALUE("10/1/20"&amp;RIGHT(CA$1,2)),$U620&lt;=DATEVALUE("9/30/20"&amp;RIGHT(CB$1,2))),AND($T620&lt;=DATEVALUE("10/1/20"&amp;RIGHT(CA$1,2)),$U620&gt;=DATEVALUE("9/30/20"&amp;RIGHT(CB$1,2)))),
IF(AND($T620&gt;=DATEVALUE("10/1/20"&amp;RIGHT(CA$1,2)),$U620&lt;=DATEVALUE("9/30/20"&amp;RIGHT(CB$1,2))),NETWORKDAYS($T620,$U620,Holidays!$J$3:$J$937),
IF(AND($T620&lt;DATEVALUE("10/1/20"&amp;RIGHT(CA$1,2)),$U620&lt;=DATEVALUE("9/30/20"&amp;RIGHT(CB$1,2))),NETWORKDAYS(DATEVALUE("10/1/20"&amp;RIGHT(CA$1,2)),$U620,Holidays!$J$3:$J$937),
IF($T620&lt;DATEVALUE("10/1/20"&amp;RIGHT(CA$1,2)),NETWORKDAYS(DATEVALUE("10/1/20"&amp;RIGHT(CA$1,2)),DATEVALUE("9/30/20"&amp;RIGHT(CB$1,2)),Holidays!$J$3:$J$937),
IF($T620&gt;=DATEVALUE("10/1/20"&amp;RIGHT(CA$1,2)),NETWORKDAYS($T620,DATEVALUE("9/30/20"&amp;RIGHT(CB$1,2)),Holidays!$J$3:$J$937),"")))),"")/(NETWORKDAYS($T620,$U620,Holidays!$J$3:$J$937)),0))</f>
        <v/>
      </c>
    </row>
    <row r="621" spans="1:80">
      <c r="A621" s="97"/>
      <c r="B621" s="98" t="str">
        <f ca="1">IF(NOT($A621=""),OFFSET('WBS Reference &amp; User Procedure'!$A$1,MATCH($A621,'WBS Reference &amp; User Procedure'!$A:$A,0)-1,1),"")</f>
        <v/>
      </c>
      <c r="D621" s="97"/>
      <c r="I621" s="78"/>
      <c r="T621" s="104" t="str">
        <f>IF(NOT(Q621=""),IF(NOT($S621=""),$S621,#REF!),"")</f>
        <v/>
      </c>
      <c r="U621" s="104" t="str">
        <f>IF(NOT(Q621=""),WORKDAY(T621,Q621,Holidays!$J$3:$J$937),"")</f>
        <v/>
      </c>
      <c r="V621" s="104"/>
      <c r="W621" s="104"/>
      <c r="X621" s="101" t="str">
        <f t="shared" si="137"/>
        <v/>
      </c>
      <c r="AL621" s="87" t="str">
        <f t="shared" ca="1" si="134"/>
        <v/>
      </c>
      <c r="AN621" s="87" t="str">
        <f t="shared" ca="1" si="138"/>
        <v/>
      </c>
      <c r="AO621" s="87" t="str">
        <f t="shared" ca="1" si="138"/>
        <v/>
      </c>
      <c r="AP621" s="87" t="str">
        <f t="shared" ca="1" si="138"/>
        <v/>
      </c>
      <c r="AQ621" s="87" t="str">
        <f t="shared" ca="1" si="138"/>
        <v/>
      </c>
      <c r="AR621" s="87" t="str">
        <f t="shared" ca="1" si="138"/>
        <v/>
      </c>
      <c r="AS621" s="87" t="str">
        <f t="shared" ca="1" si="138"/>
        <v/>
      </c>
      <c r="AT621" s="87" t="str">
        <f t="shared" ca="1" si="138"/>
        <v/>
      </c>
      <c r="AU621" s="87" t="str">
        <f t="shared" ca="1" si="138"/>
        <v/>
      </c>
      <c r="AV621" s="87" t="str">
        <f t="shared" ca="1" si="138"/>
        <v/>
      </c>
      <c r="AW621" s="87" t="str">
        <f t="shared" ca="1" si="138"/>
        <v/>
      </c>
      <c r="AX621" s="87" t="str">
        <f t="shared" ca="1" si="139"/>
        <v/>
      </c>
      <c r="AY621" s="87" t="str">
        <f t="shared" ca="1" si="139"/>
        <v/>
      </c>
      <c r="AZ621" s="87" t="str">
        <f t="shared" ca="1" si="139"/>
        <v/>
      </c>
      <c r="BA621" s="87" t="str">
        <f t="shared" ca="1" si="139"/>
        <v/>
      </c>
      <c r="BB621" s="87" t="str">
        <f t="shared" ca="1" si="139"/>
        <v/>
      </c>
      <c r="BC621" s="87" t="str">
        <f t="shared" ca="1" si="139"/>
        <v/>
      </c>
      <c r="BD621" s="87" t="str">
        <f t="shared" ca="1" si="139"/>
        <v/>
      </c>
      <c r="BE621" s="87" t="str">
        <f t="shared" ca="1" si="139"/>
        <v/>
      </c>
      <c r="BF621" s="87" t="str">
        <f t="shared" ca="1" si="139"/>
        <v/>
      </c>
      <c r="BG621" s="87" t="str">
        <f t="shared" ca="1" si="139"/>
        <v/>
      </c>
      <c r="BI621" s="87" t="str">
        <f>IF($Q621="","",IFERROR(IF(OR(AND($T621&gt;=DATEVALUE("10/1/20"&amp;RIGHT(BH$1,2)),$T621&lt;=DATEVALUE("9/30/20"&amp;RIGHT(BI$1,2))),AND($U621&gt;=DATEVALUE("10/1/20"&amp;RIGHT(BH$1,2)),$U621&lt;=DATEVALUE("9/30/20"&amp;RIGHT(BI$1,2))),AND($T621&lt;=DATEVALUE("10/1/20"&amp;RIGHT(BH$1,2)),$U621&gt;=DATEVALUE("9/30/20"&amp;RIGHT(BI$1,2)))),
IF(AND($T621&gt;=DATEVALUE("10/1/20"&amp;RIGHT(BH$1,2)),$U621&lt;=DATEVALUE("9/30/20"&amp;RIGHT(BI$1,2))),NETWORKDAYS($T621,$U621,Holidays!$J$3:$J$937),
IF(AND($T621&lt;DATEVALUE("10/1/20"&amp;RIGHT(BH$1,2)),$U621&lt;=DATEVALUE("9/30/20"&amp;RIGHT(BI$1,2))),NETWORKDAYS(DATEVALUE("10/1/20"&amp;RIGHT(BH$1,2)),$U621,Holidays!$J$3:$J$937),
IF($T621&lt;DATEVALUE("10/1/20"&amp;RIGHT(BH$1,2)),NETWORKDAYS(DATEVALUE("10/1/20"&amp;RIGHT(BH$1,2)),DATEVALUE("9/30/20"&amp;RIGHT(BI$1,2)),Holidays!$J$3:$J$937),
IF($T621&gt;=DATEVALUE("10/1/20"&amp;RIGHT(BH$1,2)),NETWORKDAYS($T621,DATEVALUE("9/30/20"&amp;RIGHT(BI$1,2)),Holidays!$J$3:$J$937),"")))),"")/(NETWORKDAYS($T621,$U621,Holidays!$J$3:$J$937)),0))</f>
        <v/>
      </c>
      <c r="BJ621" s="87" t="str">
        <f>IF($Q621="","",IFERROR(IF(OR(AND($T621&gt;=DATEVALUE("10/1/20"&amp;RIGHT(BI$1,2)),$T621&lt;=DATEVALUE("9/30/20"&amp;RIGHT(BJ$1,2))),AND($U621&gt;=DATEVALUE("10/1/20"&amp;RIGHT(BI$1,2)),$U621&lt;=DATEVALUE("9/30/20"&amp;RIGHT(BJ$1,2))),AND($T621&lt;=DATEVALUE("10/1/20"&amp;RIGHT(BI$1,2)),$U621&gt;=DATEVALUE("9/30/20"&amp;RIGHT(BJ$1,2)))),
IF(AND($T621&gt;=DATEVALUE("10/1/20"&amp;RIGHT(BI$1,2)),$U621&lt;=DATEVALUE("9/30/20"&amp;RIGHT(BJ$1,2))),NETWORKDAYS($T621,$U621,Holidays!$J$3:$J$937),
IF(AND($T621&lt;DATEVALUE("10/1/20"&amp;RIGHT(BI$1,2)),$U621&lt;=DATEVALUE("9/30/20"&amp;RIGHT(BJ$1,2))),NETWORKDAYS(DATEVALUE("10/1/20"&amp;RIGHT(BI$1,2)),$U621,Holidays!$J$3:$J$937),
IF($T621&lt;DATEVALUE("10/1/20"&amp;RIGHT(BI$1,2)),NETWORKDAYS(DATEVALUE("10/1/20"&amp;RIGHT(BI$1,2)),DATEVALUE("9/30/20"&amp;RIGHT(BJ$1,2)),Holidays!$J$3:$J$937),
IF($T621&gt;=DATEVALUE("10/1/20"&amp;RIGHT(BI$1,2)),NETWORKDAYS($T621,DATEVALUE("9/30/20"&amp;RIGHT(BJ$1,2)),Holidays!$J$3:$J$937),"")))),"")/(NETWORKDAYS($T621,$U621,Holidays!$J$3:$J$937)),0))</f>
        <v/>
      </c>
      <c r="BK621" s="87" t="str">
        <f>IF($Q621="","",IFERROR(IF(OR(AND($T621&gt;=DATEVALUE("10/1/20"&amp;RIGHT(BJ$1,2)),$T621&lt;=DATEVALUE("9/30/20"&amp;RIGHT(BK$1,2))),AND($U621&gt;=DATEVALUE("10/1/20"&amp;RIGHT(BJ$1,2)),$U621&lt;=DATEVALUE("9/30/20"&amp;RIGHT(BK$1,2))),AND($T621&lt;=DATEVALUE("10/1/20"&amp;RIGHT(BJ$1,2)),$U621&gt;=DATEVALUE("9/30/20"&amp;RIGHT(BK$1,2)))),
IF(AND($T621&gt;=DATEVALUE("10/1/20"&amp;RIGHT(BJ$1,2)),$U621&lt;=DATEVALUE("9/30/20"&amp;RIGHT(BK$1,2))),NETWORKDAYS($T621,$U621,Holidays!$J$3:$J$937),
IF(AND($T621&lt;DATEVALUE("10/1/20"&amp;RIGHT(BJ$1,2)),$U621&lt;=DATEVALUE("9/30/20"&amp;RIGHT(BK$1,2))),NETWORKDAYS(DATEVALUE("10/1/20"&amp;RIGHT(BJ$1,2)),$U621,Holidays!$J$3:$J$937),
IF($T621&lt;DATEVALUE("10/1/20"&amp;RIGHT(BJ$1,2)),NETWORKDAYS(DATEVALUE("10/1/20"&amp;RIGHT(BJ$1,2)),DATEVALUE("9/30/20"&amp;RIGHT(BK$1,2)),Holidays!$J$3:$J$937),
IF($T621&gt;=DATEVALUE("10/1/20"&amp;RIGHT(BJ$1,2)),NETWORKDAYS($T621,DATEVALUE("9/30/20"&amp;RIGHT(BK$1,2)),Holidays!$J$3:$J$937),"")))),"")/(NETWORKDAYS($T621,$U621,Holidays!$J$3:$J$937)),0))</f>
        <v/>
      </c>
      <c r="BL621" s="87" t="str">
        <f>IF($Q621="","",IFERROR(IF(OR(AND($T621&gt;=DATEVALUE("10/1/20"&amp;RIGHT(BK$1,2)),$T621&lt;=DATEVALUE("9/30/20"&amp;RIGHT(BL$1,2))),AND($U621&gt;=DATEVALUE("10/1/20"&amp;RIGHT(BK$1,2)),$U621&lt;=DATEVALUE("9/30/20"&amp;RIGHT(BL$1,2))),AND($T621&lt;=DATEVALUE("10/1/20"&amp;RIGHT(BK$1,2)),$U621&gt;=DATEVALUE("9/30/20"&amp;RIGHT(BL$1,2)))),
IF(AND($T621&gt;=DATEVALUE("10/1/20"&amp;RIGHT(BK$1,2)),$U621&lt;=DATEVALUE("9/30/20"&amp;RIGHT(BL$1,2))),NETWORKDAYS($T621,$U621,Holidays!$J$3:$J$937),
IF(AND($T621&lt;DATEVALUE("10/1/20"&amp;RIGHT(BK$1,2)),$U621&lt;=DATEVALUE("9/30/20"&amp;RIGHT(BL$1,2))),NETWORKDAYS(DATEVALUE("10/1/20"&amp;RIGHT(BK$1,2)),$U621,Holidays!$J$3:$J$937),
IF($T621&lt;DATEVALUE("10/1/20"&amp;RIGHT(BK$1,2)),NETWORKDAYS(DATEVALUE("10/1/20"&amp;RIGHT(BK$1,2)),DATEVALUE("9/30/20"&amp;RIGHT(BL$1,2)),Holidays!$J$3:$J$937),
IF($T621&gt;=DATEVALUE("10/1/20"&amp;RIGHT(BK$1,2)),NETWORKDAYS($T621,DATEVALUE("9/30/20"&amp;RIGHT(BL$1,2)),Holidays!$J$3:$J$937),"")))),"")/(NETWORKDAYS($T621,$U621,Holidays!$J$3:$J$937)),0))</f>
        <v/>
      </c>
      <c r="BM621" s="87" t="str">
        <f>IF($Q621="","",IFERROR(IF(OR(AND($T621&gt;=DATEVALUE("10/1/20"&amp;RIGHT(BL$1,2)),$T621&lt;=DATEVALUE("9/30/20"&amp;RIGHT(BM$1,2))),AND($U621&gt;=DATEVALUE("10/1/20"&amp;RIGHT(BL$1,2)),$U621&lt;=DATEVALUE("9/30/20"&amp;RIGHT(BM$1,2))),AND($T621&lt;=DATEVALUE("10/1/20"&amp;RIGHT(BL$1,2)),$U621&gt;=DATEVALUE("9/30/20"&amp;RIGHT(BM$1,2)))),
IF(AND($T621&gt;=DATEVALUE("10/1/20"&amp;RIGHT(BL$1,2)),$U621&lt;=DATEVALUE("9/30/20"&amp;RIGHT(BM$1,2))),NETWORKDAYS($T621,$U621,Holidays!$J$3:$J$937),
IF(AND($T621&lt;DATEVALUE("10/1/20"&amp;RIGHT(BL$1,2)),$U621&lt;=DATEVALUE("9/30/20"&amp;RIGHT(BM$1,2))),NETWORKDAYS(DATEVALUE("10/1/20"&amp;RIGHT(BL$1,2)),$U621,Holidays!$J$3:$J$937),
IF($T621&lt;DATEVALUE("10/1/20"&amp;RIGHT(BL$1,2)),NETWORKDAYS(DATEVALUE("10/1/20"&amp;RIGHT(BL$1,2)),DATEVALUE("9/30/20"&amp;RIGHT(BM$1,2)),Holidays!$J$3:$J$937),
IF($T621&gt;=DATEVALUE("10/1/20"&amp;RIGHT(BL$1,2)),NETWORKDAYS($T621,DATEVALUE("9/30/20"&amp;RIGHT(BM$1,2)),Holidays!$J$3:$J$937),"")))),"")/(NETWORKDAYS($T621,$U621,Holidays!$J$3:$J$937)),0))</f>
        <v/>
      </c>
      <c r="BN621" s="87" t="str">
        <f>IF($Q621="","",IFERROR(IF(OR(AND($T621&gt;=DATEVALUE("10/1/20"&amp;RIGHT(BM$1,2)),$T621&lt;=DATEVALUE("9/30/20"&amp;RIGHT(BN$1,2))),AND($U621&gt;=DATEVALUE("10/1/20"&amp;RIGHT(BM$1,2)),$U621&lt;=DATEVALUE("9/30/20"&amp;RIGHT(BN$1,2))),AND($T621&lt;=DATEVALUE("10/1/20"&amp;RIGHT(BM$1,2)),$U621&gt;=DATEVALUE("9/30/20"&amp;RIGHT(BN$1,2)))),
IF(AND($T621&gt;=DATEVALUE("10/1/20"&amp;RIGHT(BM$1,2)),$U621&lt;=DATEVALUE("9/30/20"&amp;RIGHT(BN$1,2))),NETWORKDAYS($T621,$U621,Holidays!$J$3:$J$937),
IF(AND($T621&lt;DATEVALUE("10/1/20"&amp;RIGHT(BM$1,2)),$U621&lt;=DATEVALUE("9/30/20"&amp;RIGHT(BN$1,2))),NETWORKDAYS(DATEVALUE("10/1/20"&amp;RIGHT(BM$1,2)),$U621,Holidays!$J$3:$J$937),
IF($T621&lt;DATEVALUE("10/1/20"&amp;RIGHT(BM$1,2)),NETWORKDAYS(DATEVALUE("10/1/20"&amp;RIGHT(BM$1,2)),DATEVALUE("9/30/20"&amp;RIGHT(BN$1,2)),Holidays!$J$3:$J$937),
IF($T621&gt;=DATEVALUE("10/1/20"&amp;RIGHT(BM$1,2)),NETWORKDAYS($T621,DATEVALUE("9/30/20"&amp;RIGHT(BN$1,2)),Holidays!$J$3:$J$937),"")))),"")/(NETWORKDAYS($T621,$U621,Holidays!$J$3:$J$937)),0))</f>
        <v/>
      </c>
      <c r="BO621" s="87" t="str">
        <f>IF($Q621="","",IFERROR(IF(OR(AND($T621&gt;=DATEVALUE("10/1/20"&amp;RIGHT(BN$1,2)),$T621&lt;=DATEVALUE("9/30/20"&amp;RIGHT(BO$1,2))),AND($U621&gt;=DATEVALUE("10/1/20"&amp;RIGHT(BN$1,2)),$U621&lt;=DATEVALUE("9/30/20"&amp;RIGHT(BO$1,2))),AND($T621&lt;=DATEVALUE("10/1/20"&amp;RIGHT(BN$1,2)),$U621&gt;=DATEVALUE("9/30/20"&amp;RIGHT(BO$1,2)))),
IF(AND($T621&gt;=DATEVALUE("10/1/20"&amp;RIGHT(BN$1,2)),$U621&lt;=DATEVALUE("9/30/20"&amp;RIGHT(BO$1,2))),NETWORKDAYS($T621,$U621,Holidays!$J$3:$J$937),
IF(AND($T621&lt;DATEVALUE("10/1/20"&amp;RIGHT(BN$1,2)),$U621&lt;=DATEVALUE("9/30/20"&amp;RIGHT(BO$1,2))),NETWORKDAYS(DATEVALUE("10/1/20"&amp;RIGHT(BN$1,2)),$U621,Holidays!$J$3:$J$937),
IF($T621&lt;DATEVALUE("10/1/20"&amp;RIGHT(BN$1,2)),NETWORKDAYS(DATEVALUE("10/1/20"&amp;RIGHT(BN$1,2)),DATEVALUE("9/30/20"&amp;RIGHT(BO$1,2)),Holidays!$J$3:$J$937),
IF($T621&gt;=DATEVALUE("10/1/20"&amp;RIGHT(BN$1,2)),NETWORKDAYS($T621,DATEVALUE("9/30/20"&amp;RIGHT(BO$1,2)),Holidays!$J$3:$J$937),"")))),"")/(NETWORKDAYS($T621,$U621,Holidays!$J$3:$J$937)),0))</f>
        <v/>
      </c>
      <c r="BP621" s="87" t="str">
        <f>IF($Q621="","",IFERROR(IF(OR(AND($T621&gt;=DATEVALUE("10/1/20"&amp;RIGHT(BO$1,2)),$T621&lt;=DATEVALUE("9/30/20"&amp;RIGHT(BP$1,2))),AND($U621&gt;=DATEVALUE("10/1/20"&amp;RIGHT(BO$1,2)),$U621&lt;=DATEVALUE("9/30/20"&amp;RIGHT(BP$1,2))),AND($T621&lt;=DATEVALUE("10/1/20"&amp;RIGHT(BO$1,2)),$U621&gt;=DATEVALUE("9/30/20"&amp;RIGHT(BP$1,2)))),
IF(AND($T621&gt;=DATEVALUE("10/1/20"&amp;RIGHT(BO$1,2)),$U621&lt;=DATEVALUE("9/30/20"&amp;RIGHT(BP$1,2))),NETWORKDAYS($T621,$U621,Holidays!$J$3:$J$937),
IF(AND($T621&lt;DATEVALUE("10/1/20"&amp;RIGHT(BO$1,2)),$U621&lt;=DATEVALUE("9/30/20"&amp;RIGHT(BP$1,2))),NETWORKDAYS(DATEVALUE("10/1/20"&amp;RIGHT(BO$1,2)),$U621,Holidays!$J$3:$J$937),
IF($T621&lt;DATEVALUE("10/1/20"&amp;RIGHT(BO$1,2)),NETWORKDAYS(DATEVALUE("10/1/20"&amp;RIGHT(BO$1,2)),DATEVALUE("9/30/20"&amp;RIGHT(BP$1,2)),Holidays!$J$3:$J$937),
IF($T621&gt;=DATEVALUE("10/1/20"&amp;RIGHT(BO$1,2)),NETWORKDAYS($T621,DATEVALUE("9/30/20"&amp;RIGHT(BP$1,2)),Holidays!$J$3:$J$937),"")))),"")/(NETWORKDAYS($T621,$U621,Holidays!$J$3:$J$937)),0))</f>
        <v/>
      </c>
      <c r="BQ621" s="87" t="str">
        <f>IF($Q621="","",IFERROR(IF(OR(AND($T621&gt;=DATEVALUE("10/1/20"&amp;RIGHT(BP$1,2)),$T621&lt;=DATEVALUE("9/30/20"&amp;RIGHT(BQ$1,2))),AND($U621&gt;=DATEVALUE("10/1/20"&amp;RIGHT(BP$1,2)),$U621&lt;=DATEVALUE("9/30/20"&amp;RIGHT(BQ$1,2))),AND($T621&lt;=DATEVALUE("10/1/20"&amp;RIGHT(BP$1,2)),$U621&gt;=DATEVALUE("9/30/20"&amp;RIGHT(BQ$1,2)))),
IF(AND($T621&gt;=DATEVALUE("10/1/20"&amp;RIGHT(BP$1,2)),$U621&lt;=DATEVALUE("9/30/20"&amp;RIGHT(BQ$1,2))),NETWORKDAYS($T621,$U621,Holidays!$J$3:$J$937),
IF(AND($T621&lt;DATEVALUE("10/1/20"&amp;RIGHT(BP$1,2)),$U621&lt;=DATEVALUE("9/30/20"&amp;RIGHT(BQ$1,2))),NETWORKDAYS(DATEVALUE("10/1/20"&amp;RIGHT(BP$1,2)),$U621,Holidays!$J$3:$J$937),
IF($T621&lt;DATEVALUE("10/1/20"&amp;RIGHT(BP$1,2)),NETWORKDAYS(DATEVALUE("10/1/20"&amp;RIGHT(BP$1,2)),DATEVALUE("9/30/20"&amp;RIGHT(BQ$1,2)),Holidays!$J$3:$J$937),
IF($T621&gt;=DATEVALUE("10/1/20"&amp;RIGHT(BP$1,2)),NETWORKDAYS($T621,DATEVALUE("9/30/20"&amp;RIGHT(BQ$1,2)),Holidays!$J$3:$J$937),"")))),"")/(NETWORKDAYS($T621,$U621,Holidays!$J$3:$J$937)),0))</f>
        <v/>
      </c>
      <c r="BR621" s="87" t="str">
        <f>IF($Q621="","",IFERROR(IF(OR(AND($T621&gt;=DATEVALUE("10/1/20"&amp;RIGHT(BQ$1,2)),$T621&lt;=DATEVALUE("9/30/20"&amp;RIGHT(BR$1,2))),AND($U621&gt;=DATEVALUE("10/1/20"&amp;RIGHT(BQ$1,2)),$U621&lt;=DATEVALUE("9/30/20"&amp;RIGHT(BR$1,2))),AND($T621&lt;=DATEVALUE("10/1/20"&amp;RIGHT(BQ$1,2)),$U621&gt;=DATEVALUE("9/30/20"&amp;RIGHT(BR$1,2)))),
IF(AND($T621&gt;=DATEVALUE("10/1/20"&amp;RIGHT(BQ$1,2)),$U621&lt;=DATEVALUE("9/30/20"&amp;RIGHT(BR$1,2))),NETWORKDAYS($T621,$U621,Holidays!$J$3:$J$937),
IF(AND($T621&lt;DATEVALUE("10/1/20"&amp;RIGHT(BQ$1,2)),$U621&lt;=DATEVALUE("9/30/20"&amp;RIGHT(BR$1,2))),NETWORKDAYS(DATEVALUE("10/1/20"&amp;RIGHT(BQ$1,2)),$U621,Holidays!$J$3:$J$937),
IF($T621&lt;DATEVALUE("10/1/20"&amp;RIGHT(BQ$1,2)),NETWORKDAYS(DATEVALUE("10/1/20"&amp;RIGHT(BQ$1,2)),DATEVALUE("9/30/20"&amp;RIGHT(BR$1,2)),Holidays!$J$3:$J$937),
IF($T621&gt;=DATEVALUE("10/1/20"&amp;RIGHT(BQ$1,2)),NETWORKDAYS($T621,DATEVALUE("9/30/20"&amp;RIGHT(BR$1,2)),Holidays!$J$3:$J$937),"")))),"")/(NETWORKDAYS($T621,$U621,Holidays!$J$3:$J$937)),0))</f>
        <v/>
      </c>
      <c r="BS621" s="87" t="str">
        <f>IF($Q621="","",IFERROR(IF(OR(AND($T621&gt;=DATEVALUE("10/1/20"&amp;RIGHT(BR$1,2)),$T621&lt;=DATEVALUE("9/30/20"&amp;RIGHT(BS$1,2))),AND($U621&gt;=DATEVALUE("10/1/20"&amp;RIGHT(BR$1,2)),$U621&lt;=DATEVALUE("9/30/20"&amp;RIGHT(BS$1,2))),AND($T621&lt;=DATEVALUE("10/1/20"&amp;RIGHT(BR$1,2)),$U621&gt;=DATEVALUE("9/30/20"&amp;RIGHT(BS$1,2)))),
IF(AND($T621&gt;=DATEVALUE("10/1/20"&amp;RIGHT(BR$1,2)),$U621&lt;=DATEVALUE("9/30/20"&amp;RIGHT(BS$1,2))),NETWORKDAYS($T621,$U621,Holidays!$J$3:$J$937),
IF(AND($T621&lt;DATEVALUE("10/1/20"&amp;RIGHT(BR$1,2)),$U621&lt;=DATEVALUE("9/30/20"&amp;RIGHT(BS$1,2))),NETWORKDAYS(DATEVALUE("10/1/20"&amp;RIGHT(BR$1,2)),$U621,Holidays!$J$3:$J$937),
IF($T621&lt;DATEVALUE("10/1/20"&amp;RIGHT(BR$1,2)),NETWORKDAYS(DATEVALUE("10/1/20"&amp;RIGHT(BR$1,2)),DATEVALUE("9/30/20"&amp;RIGHT(BS$1,2)),Holidays!$J$3:$J$937),
IF($T621&gt;=DATEVALUE("10/1/20"&amp;RIGHT(BR$1,2)),NETWORKDAYS($T621,DATEVALUE("9/30/20"&amp;RIGHT(BS$1,2)),Holidays!$J$3:$J$937),"")))),"")/(NETWORKDAYS($T621,$U621,Holidays!$J$3:$J$937)),0))</f>
        <v/>
      </c>
      <c r="BT621" s="87" t="str">
        <f>IF($Q621="","",IFERROR(IF(OR(AND($T621&gt;=DATEVALUE("10/1/20"&amp;RIGHT(BS$1,2)),$T621&lt;=DATEVALUE("9/30/20"&amp;RIGHT(BT$1,2))),AND($U621&gt;=DATEVALUE("10/1/20"&amp;RIGHT(BS$1,2)),$U621&lt;=DATEVALUE("9/30/20"&amp;RIGHT(BT$1,2))),AND($T621&lt;=DATEVALUE("10/1/20"&amp;RIGHT(BS$1,2)),$U621&gt;=DATEVALUE("9/30/20"&amp;RIGHT(BT$1,2)))),
IF(AND($T621&gt;=DATEVALUE("10/1/20"&amp;RIGHT(BS$1,2)),$U621&lt;=DATEVALUE("9/30/20"&amp;RIGHT(BT$1,2))),NETWORKDAYS($T621,$U621,Holidays!$J$3:$J$937),
IF(AND($T621&lt;DATEVALUE("10/1/20"&amp;RIGHT(BS$1,2)),$U621&lt;=DATEVALUE("9/30/20"&amp;RIGHT(BT$1,2))),NETWORKDAYS(DATEVALUE("10/1/20"&amp;RIGHT(BS$1,2)),$U621,Holidays!$J$3:$J$937),
IF($T621&lt;DATEVALUE("10/1/20"&amp;RIGHT(BS$1,2)),NETWORKDAYS(DATEVALUE("10/1/20"&amp;RIGHT(BS$1,2)),DATEVALUE("9/30/20"&amp;RIGHT(BT$1,2)),Holidays!$J$3:$J$937),
IF($T621&gt;=DATEVALUE("10/1/20"&amp;RIGHT(BS$1,2)),NETWORKDAYS($T621,DATEVALUE("9/30/20"&amp;RIGHT(BT$1,2)),Holidays!$J$3:$J$937),"")))),"")/(NETWORKDAYS($T621,$U621,Holidays!$J$3:$J$937)),0))</f>
        <v/>
      </c>
      <c r="BU621" s="87" t="str">
        <f>IF($Q621="","",IFERROR(IF(OR(AND($T621&gt;=DATEVALUE("10/1/20"&amp;RIGHT(BT$1,2)),$T621&lt;=DATEVALUE("9/30/20"&amp;RIGHT(BU$1,2))),AND($U621&gt;=DATEVALUE("10/1/20"&amp;RIGHT(BT$1,2)),$U621&lt;=DATEVALUE("9/30/20"&amp;RIGHT(BU$1,2))),AND($T621&lt;=DATEVALUE("10/1/20"&amp;RIGHT(BT$1,2)),$U621&gt;=DATEVALUE("9/30/20"&amp;RIGHT(BU$1,2)))),
IF(AND($T621&gt;=DATEVALUE("10/1/20"&amp;RIGHT(BT$1,2)),$U621&lt;=DATEVALUE("9/30/20"&amp;RIGHT(BU$1,2))),NETWORKDAYS($T621,$U621,Holidays!$J$3:$J$937),
IF(AND($T621&lt;DATEVALUE("10/1/20"&amp;RIGHT(BT$1,2)),$U621&lt;=DATEVALUE("9/30/20"&amp;RIGHT(BU$1,2))),NETWORKDAYS(DATEVALUE("10/1/20"&amp;RIGHT(BT$1,2)),$U621,Holidays!$J$3:$J$937),
IF($T621&lt;DATEVALUE("10/1/20"&amp;RIGHT(BT$1,2)),NETWORKDAYS(DATEVALUE("10/1/20"&amp;RIGHT(BT$1,2)),DATEVALUE("9/30/20"&amp;RIGHT(BU$1,2)),Holidays!$J$3:$J$937),
IF($T621&gt;=DATEVALUE("10/1/20"&amp;RIGHT(BT$1,2)),NETWORKDAYS($T621,DATEVALUE("9/30/20"&amp;RIGHT(BU$1,2)),Holidays!$J$3:$J$937),"")))),"")/(NETWORKDAYS($T621,$U621,Holidays!$J$3:$J$937)),0))</f>
        <v/>
      </c>
      <c r="BV621" s="87" t="str">
        <f>IF($Q621="","",IFERROR(IF(OR(AND($T621&gt;=DATEVALUE("10/1/20"&amp;RIGHT(BU$1,2)),$T621&lt;=DATEVALUE("9/30/20"&amp;RIGHT(BV$1,2))),AND($U621&gt;=DATEVALUE("10/1/20"&amp;RIGHT(BU$1,2)),$U621&lt;=DATEVALUE("9/30/20"&amp;RIGHT(BV$1,2))),AND($T621&lt;=DATEVALUE("10/1/20"&amp;RIGHT(BU$1,2)),$U621&gt;=DATEVALUE("9/30/20"&amp;RIGHT(BV$1,2)))),
IF(AND($T621&gt;=DATEVALUE("10/1/20"&amp;RIGHT(BU$1,2)),$U621&lt;=DATEVALUE("9/30/20"&amp;RIGHT(BV$1,2))),NETWORKDAYS($T621,$U621,Holidays!$J$3:$J$937),
IF(AND($T621&lt;DATEVALUE("10/1/20"&amp;RIGHT(BU$1,2)),$U621&lt;=DATEVALUE("9/30/20"&amp;RIGHT(BV$1,2))),NETWORKDAYS(DATEVALUE("10/1/20"&amp;RIGHT(BU$1,2)),$U621,Holidays!$J$3:$J$937),
IF($T621&lt;DATEVALUE("10/1/20"&amp;RIGHT(BU$1,2)),NETWORKDAYS(DATEVALUE("10/1/20"&amp;RIGHT(BU$1,2)),DATEVALUE("9/30/20"&amp;RIGHT(BV$1,2)),Holidays!$J$3:$J$937),
IF($T621&gt;=DATEVALUE("10/1/20"&amp;RIGHT(BU$1,2)),NETWORKDAYS($T621,DATEVALUE("9/30/20"&amp;RIGHT(BV$1,2)),Holidays!$J$3:$J$937),"")))),"")/(NETWORKDAYS($T621,$U621,Holidays!$J$3:$J$937)),0))</f>
        <v/>
      </c>
      <c r="BW621" s="87" t="str">
        <f>IF($Q621="","",IFERROR(IF(OR(AND($T621&gt;=DATEVALUE("10/1/20"&amp;RIGHT(BV$1,2)),$T621&lt;=DATEVALUE("9/30/20"&amp;RIGHT(BW$1,2))),AND($U621&gt;=DATEVALUE("10/1/20"&amp;RIGHT(BV$1,2)),$U621&lt;=DATEVALUE("9/30/20"&amp;RIGHT(BW$1,2))),AND($T621&lt;=DATEVALUE("10/1/20"&amp;RIGHT(BV$1,2)),$U621&gt;=DATEVALUE("9/30/20"&amp;RIGHT(BW$1,2)))),
IF(AND($T621&gt;=DATEVALUE("10/1/20"&amp;RIGHT(BV$1,2)),$U621&lt;=DATEVALUE("9/30/20"&amp;RIGHT(BW$1,2))),NETWORKDAYS($T621,$U621,Holidays!$J$3:$J$937),
IF(AND($T621&lt;DATEVALUE("10/1/20"&amp;RIGHT(BV$1,2)),$U621&lt;=DATEVALUE("9/30/20"&amp;RIGHT(BW$1,2))),NETWORKDAYS(DATEVALUE("10/1/20"&amp;RIGHT(BV$1,2)),$U621,Holidays!$J$3:$J$937),
IF($T621&lt;DATEVALUE("10/1/20"&amp;RIGHT(BV$1,2)),NETWORKDAYS(DATEVALUE("10/1/20"&amp;RIGHT(BV$1,2)),DATEVALUE("9/30/20"&amp;RIGHT(BW$1,2)),Holidays!$J$3:$J$937),
IF($T621&gt;=DATEVALUE("10/1/20"&amp;RIGHT(BV$1,2)),NETWORKDAYS($T621,DATEVALUE("9/30/20"&amp;RIGHT(BW$1,2)),Holidays!$J$3:$J$937),"")))),"")/(NETWORKDAYS($T621,$U621,Holidays!$J$3:$J$937)),0))</f>
        <v/>
      </c>
      <c r="BX621" s="87" t="str">
        <f>IF($Q621="","",IFERROR(IF(OR(AND($T621&gt;=DATEVALUE("10/1/20"&amp;RIGHT(BW$1,2)),$T621&lt;=DATEVALUE("9/30/20"&amp;RIGHT(BX$1,2))),AND($U621&gt;=DATEVALUE("10/1/20"&amp;RIGHT(BW$1,2)),$U621&lt;=DATEVALUE("9/30/20"&amp;RIGHT(BX$1,2))),AND($T621&lt;=DATEVALUE("10/1/20"&amp;RIGHT(BW$1,2)),$U621&gt;=DATEVALUE("9/30/20"&amp;RIGHT(BX$1,2)))),
IF(AND($T621&gt;=DATEVALUE("10/1/20"&amp;RIGHT(BW$1,2)),$U621&lt;=DATEVALUE("9/30/20"&amp;RIGHT(BX$1,2))),NETWORKDAYS($T621,$U621,Holidays!$J$3:$J$937),
IF(AND($T621&lt;DATEVALUE("10/1/20"&amp;RIGHT(BW$1,2)),$U621&lt;=DATEVALUE("9/30/20"&amp;RIGHT(BX$1,2))),NETWORKDAYS(DATEVALUE("10/1/20"&amp;RIGHT(BW$1,2)),$U621,Holidays!$J$3:$J$937),
IF($T621&lt;DATEVALUE("10/1/20"&amp;RIGHT(BW$1,2)),NETWORKDAYS(DATEVALUE("10/1/20"&amp;RIGHT(BW$1,2)),DATEVALUE("9/30/20"&amp;RIGHT(BX$1,2)),Holidays!$J$3:$J$937),
IF($T621&gt;=DATEVALUE("10/1/20"&amp;RIGHT(BW$1,2)),NETWORKDAYS($T621,DATEVALUE("9/30/20"&amp;RIGHT(BX$1,2)),Holidays!$J$3:$J$937),"")))),"")/(NETWORKDAYS($T621,$U621,Holidays!$J$3:$J$937)),0))</f>
        <v/>
      </c>
      <c r="BY621" s="87" t="str">
        <f>IF($Q621="","",IFERROR(IF(OR(AND($T621&gt;=DATEVALUE("10/1/20"&amp;RIGHT(BX$1,2)),$T621&lt;=DATEVALUE("9/30/20"&amp;RIGHT(BY$1,2))),AND($U621&gt;=DATEVALUE("10/1/20"&amp;RIGHT(BX$1,2)),$U621&lt;=DATEVALUE("9/30/20"&amp;RIGHT(BY$1,2))),AND($T621&lt;=DATEVALUE("10/1/20"&amp;RIGHT(BX$1,2)),$U621&gt;=DATEVALUE("9/30/20"&amp;RIGHT(BY$1,2)))),
IF(AND($T621&gt;=DATEVALUE("10/1/20"&amp;RIGHT(BX$1,2)),$U621&lt;=DATEVALUE("9/30/20"&amp;RIGHT(BY$1,2))),NETWORKDAYS($T621,$U621,Holidays!$J$3:$J$937),
IF(AND($T621&lt;DATEVALUE("10/1/20"&amp;RIGHT(BX$1,2)),$U621&lt;=DATEVALUE("9/30/20"&amp;RIGHT(BY$1,2))),NETWORKDAYS(DATEVALUE("10/1/20"&amp;RIGHT(BX$1,2)),$U621,Holidays!$J$3:$J$937),
IF($T621&lt;DATEVALUE("10/1/20"&amp;RIGHT(BX$1,2)),NETWORKDAYS(DATEVALUE("10/1/20"&amp;RIGHT(BX$1,2)),DATEVALUE("9/30/20"&amp;RIGHT(BY$1,2)),Holidays!$J$3:$J$937),
IF($T621&gt;=DATEVALUE("10/1/20"&amp;RIGHT(BX$1,2)),NETWORKDAYS($T621,DATEVALUE("9/30/20"&amp;RIGHT(BY$1,2)),Holidays!$J$3:$J$937),"")))),"")/(NETWORKDAYS($T621,$U621,Holidays!$J$3:$J$937)),0))</f>
        <v/>
      </c>
      <c r="BZ621" s="87" t="str">
        <f>IF($Q621="","",IFERROR(IF(OR(AND($T621&gt;=DATEVALUE("10/1/20"&amp;RIGHT(BY$1,2)),$T621&lt;=DATEVALUE("9/30/20"&amp;RIGHT(BZ$1,2))),AND($U621&gt;=DATEVALUE("10/1/20"&amp;RIGHT(BY$1,2)),$U621&lt;=DATEVALUE("9/30/20"&amp;RIGHT(BZ$1,2))),AND($T621&lt;=DATEVALUE("10/1/20"&amp;RIGHT(BY$1,2)),$U621&gt;=DATEVALUE("9/30/20"&amp;RIGHT(BZ$1,2)))),
IF(AND($T621&gt;=DATEVALUE("10/1/20"&amp;RIGHT(BY$1,2)),$U621&lt;=DATEVALUE("9/30/20"&amp;RIGHT(BZ$1,2))),NETWORKDAYS($T621,$U621,Holidays!$J$3:$J$937),
IF(AND($T621&lt;DATEVALUE("10/1/20"&amp;RIGHT(BY$1,2)),$U621&lt;=DATEVALUE("9/30/20"&amp;RIGHT(BZ$1,2))),NETWORKDAYS(DATEVALUE("10/1/20"&amp;RIGHT(BY$1,2)),$U621,Holidays!$J$3:$J$937),
IF($T621&lt;DATEVALUE("10/1/20"&amp;RIGHT(BY$1,2)),NETWORKDAYS(DATEVALUE("10/1/20"&amp;RIGHT(BY$1,2)),DATEVALUE("9/30/20"&amp;RIGHT(BZ$1,2)),Holidays!$J$3:$J$937),
IF($T621&gt;=DATEVALUE("10/1/20"&amp;RIGHT(BY$1,2)),NETWORKDAYS($T621,DATEVALUE("9/30/20"&amp;RIGHT(BZ$1,2)),Holidays!$J$3:$J$937),"")))),"")/(NETWORKDAYS($T621,$U621,Holidays!$J$3:$J$937)),0))</f>
        <v/>
      </c>
      <c r="CA621" s="87" t="str">
        <f>IF($Q621="","",IFERROR(IF(OR(AND($T621&gt;=DATEVALUE("10/1/20"&amp;RIGHT(BZ$1,2)),$T621&lt;=DATEVALUE("9/30/20"&amp;RIGHT(CA$1,2))),AND($U621&gt;=DATEVALUE("10/1/20"&amp;RIGHT(BZ$1,2)),$U621&lt;=DATEVALUE("9/30/20"&amp;RIGHT(CA$1,2))),AND($T621&lt;=DATEVALUE("10/1/20"&amp;RIGHT(BZ$1,2)),$U621&gt;=DATEVALUE("9/30/20"&amp;RIGHT(CA$1,2)))),
IF(AND($T621&gt;=DATEVALUE("10/1/20"&amp;RIGHT(BZ$1,2)),$U621&lt;=DATEVALUE("9/30/20"&amp;RIGHT(CA$1,2))),NETWORKDAYS($T621,$U621,Holidays!$J$3:$J$937),
IF(AND($T621&lt;DATEVALUE("10/1/20"&amp;RIGHT(BZ$1,2)),$U621&lt;=DATEVALUE("9/30/20"&amp;RIGHT(CA$1,2))),NETWORKDAYS(DATEVALUE("10/1/20"&amp;RIGHT(BZ$1,2)),$U621,Holidays!$J$3:$J$937),
IF($T621&lt;DATEVALUE("10/1/20"&amp;RIGHT(BZ$1,2)),NETWORKDAYS(DATEVALUE("10/1/20"&amp;RIGHT(BZ$1,2)),DATEVALUE("9/30/20"&amp;RIGHT(CA$1,2)),Holidays!$J$3:$J$937),
IF($T621&gt;=DATEVALUE("10/1/20"&amp;RIGHT(BZ$1,2)),NETWORKDAYS($T621,DATEVALUE("9/30/20"&amp;RIGHT(CA$1,2)),Holidays!$J$3:$J$937),"")))),"")/(NETWORKDAYS($T621,$U621,Holidays!$J$3:$J$937)),0))</f>
        <v/>
      </c>
      <c r="CB621" s="87" t="str">
        <f>IF($Q621="","",IFERROR(IF(OR(AND($T621&gt;=DATEVALUE("10/1/20"&amp;RIGHT(CA$1,2)),$T621&lt;=DATEVALUE("9/30/20"&amp;RIGHT(CB$1,2))),AND($U621&gt;=DATEVALUE("10/1/20"&amp;RIGHT(CA$1,2)),$U621&lt;=DATEVALUE("9/30/20"&amp;RIGHT(CB$1,2))),AND($T621&lt;=DATEVALUE("10/1/20"&amp;RIGHT(CA$1,2)),$U621&gt;=DATEVALUE("9/30/20"&amp;RIGHT(CB$1,2)))),
IF(AND($T621&gt;=DATEVALUE("10/1/20"&amp;RIGHT(CA$1,2)),$U621&lt;=DATEVALUE("9/30/20"&amp;RIGHT(CB$1,2))),NETWORKDAYS($T621,$U621,Holidays!$J$3:$J$937),
IF(AND($T621&lt;DATEVALUE("10/1/20"&amp;RIGHT(CA$1,2)),$U621&lt;=DATEVALUE("9/30/20"&amp;RIGHT(CB$1,2))),NETWORKDAYS(DATEVALUE("10/1/20"&amp;RIGHT(CA$1,2)),$U621,Holidays!$J$3:$J$937),
IF($T621&lt;DATEVALUE("10/1/20"&amp;RIGHT(CA$1,2)),NETWORKDAYS(DATEVALUE("10/1/20"&amp;RIGHT(CA$1,2)),DATEVALUE("9/30/20"&amp;RIGHT(CB$1,2)),Holidays!$J$3:$J$937),
IF($T621&gt;=DATEVALUE("10/1/20"&amp;RIGHT(CA$1,2)),NETWORKDAYS($T621,DATEVALUE("9/30/20"&amp;RIGHT(CB$1,2)),Holidays!$J$3:$J$937),"")))),"")/(NETWORKDAYS($T621,$U621,Holidays!$J$3:$J$937)),0))</f>
        <v/>
      </c>
    </row>
    <row r="622" spans="1:80">
      <c r="A622" s="97"/>
      <c r="B622" s="98" t="str">
        <f ca="1">IF(NOT($A622=""),OFFSET('WBS Reference &amp; User Procedure'!$A$1,MATCH($A622,'WBS Reference &amp; User Procedure'!$A:$A,0)-1,1),"")</f>
        <v/>
      </c>
      <c r="D622" s="97"/>
      <c r="I622" s="78"/>
      <c r="T622" s="104" t="str">
        <f>IF(NOT(Q622=""),IF(NOT($S622=""),$S622,#REF!),"")</f>
        <v/>
      </c>
      <c r="U622" s="104" t="str">
        <f>IF(NOT(Q622=""),WORKDAY(T622,Q622,Holidays!$J$3:$J$937),"")</f>
        <v/>
      </c>
      <c r="V622" s="104"/>
      <c r="W622" s="104"/>
      <c r="X622" s="101" t="str">
        <f t="shared" si="137"/>
        <v/>
      </c>
      <c r="AL622" s="87" t="str">
        <f t="shared" ca="1" si="134"/>
        <v/>
      </c>
      <c r="AN622" s="87" t="str">
        <f t="shared" ca="1" si="138"/>
        <v/>
      </c>
      <c r="AO622" s="87" t="str">
        <f t="shared" ca="1" si="138"/>
        <v/>
      </c>
      <c r="AP622" s="87" t="str">
        <f t="shared" ca="1" si="138"/>
        <v/>
      </c>
      <c r="AQ622" s="87" t="str">
        <f t="shared" ca="1" si="138"/>
        <v/>
      </c>
      <c r="AR622" s="87" t="str">
        <f t="shared" ca="1" si="138"/>
        <v/>
      </c>
      <c r="AS622" s="87" t="str">
        <f t="shared" ca="1" si="138"/>
        <v/>
      </c>
      <c r="AT622" s="87" t="str">
        <f t="shared" ca="1" si="138"/>
        <v/>
      </c>
      <c r="AU622" s="87" t="str">
        <f t="shared" ca="1" si="138"/>
        <v/>
      </c>
      <c r="AV622" s="87" t="str">
        <f t="shared" ca="1" si="138"/>
        <v/>
      </c>
      <c r="AW622" s="87" t="str">
        <f t="shared" ca="1" si="138"/>
        <v/>
      </c>
      <c r="AX622" s="87" t="str">
        <f t="shared" ca="1" si="139"/>
        <v/>
      </c>
      <c r="AY622" s="87" t="str">
        <f t="shared" ca="1" si="139"/>
        <v/>
      </c>
      <c r="AZ622" s="87" t="str">
        <f t="shared" ca="1" si="139"/>
        <v/>
      </c>
      <c r="BA622" s="87" t="str">
        <f t="shared" ca="1" si="139"/>
        <v/>
      </c>
      <c r="BB622" s="87" t="str">
        <f t="shared" ca="1" si="139"/>
        <v/>
      </c>
      <c r="BC622" s="87" t="str">
        <f t="shared" ca="1" si="139"/>
        <v/>
      </c>
      <c r="BD622" s="87" t="str">
        <f t="shared" ca="1" si="139"/>
        <v/>
      </c>
      <c r="BE622" s="87" t="str">
        <f t="shared" ca="1" si="139"/>
        <v/>
      </c>
      <c r="BF622" s="87" t="str">
        <f t="shared" ca="1" si="139"/>
        <v/>
      </c>
      <c r="BG622" s="87" t="str">
        <f t="shared" ca="1" si="139"/>
        <v/>
      </c>
      <c r="BI622" s="87" t="str">
        <f>IF($Q622="","",IFERROR(IF(OR(AND($T622&gt;=DATEVALUE("10/1/20"&amp;RIGHT(BH$1,2)),$T622&lt;=DATEVALUE("9/30/20"&amp;RIGHT(BI$1,2))),AND($U622&gt;=DATEVALUE("10/1/20"&amp;RIGHT(BH$1,2)),$U622&lt;=DATEVALUE("9/30/20"&amp;RIGHT(BI$1,2))),AND($T622&lt;=DATEVALUE("10/1/20"&amp;RIGHT(BH$1,2)),$U622&gt;=DATEVALUE("9/30/20"&amp;RIGHT(BI$1,2)))),
IF(AND($T622&gt;=DATEVALUE("10/1/20"&amp;RIGHT(BH$1,2)),$U622&lt;=DATEVALUE("9/30/20"&amp;RIGHT(BI$1,2))),NETWORKDAYS($T622,$U622,Holidays!$J$3:$J$937),
IF(AND($T622&lt;DATEVALUE("10/1/20"&amp;RIGHT(BH$1,2)),$U622&lt;=DATEVALUE("9/30/20"&amp;RIGHT(BI$1,2))),NETWORKDAYS(DATEVALUE("10/1/20"&amp;RIGHT(BH$1,2)),$U622,Holidays!$J$3:$J$937),
IF($T622&lt;DATEVALUE("10/1/20"&amp;RIGHT(BH$1,2)),NETWORKDAYS(DATEVALUE("10/1/20"&amp;RIGHT(BH$1,2)),DATEVALUE("9/30/20"&amp;RIGHT(BI$1,2)),Holidays!$J$3:$J$937),
IF($T622&gt;=DATEVALUE("10/1/20"&amp;RIGHT(BH$1,2)),NETWORKDAYS($T622,DATEVALUE("9/30/20"&amp;RIGHT(BI$1,2)),Holidays!$J$3:$J$937),"")))),"")/(NETWORKDAYS($T622,$U622,Holidays!$J$3:$J$937)),0))</f>
        <v/>
      </c>
      <c r="BJ622" s="87" t="str">
        <f>IF($Q622="","",IFERROR(IF(OR(AND($T622&gt;=DATEVALUE("10/1/20"&amp;RIGHT(BI$1,2)),$T622&lt;=DATEVALUE("9/30/20"&amp;RIGHT(BJ$1,2))),AND($U622&gt;=DATEVALUE("10/1/20"&amp;RIGHT(BI$1,2)),$U622&lt;=DATEVALUE("9/30/20"&amp;RIGHT(BJ$1,2))),AND($T622&lt;=DATEVALUE("10/1/20"&amp;RIGHT(BI$1,2)),$U622&gt;=DATEVALUE("9/30/20"&amp;RIGHT(BJ$1,2)))),
IF(AND($T622&gt;=DATEVALUE("10/1/20"&amp;RIGHT(BI$1,2)),$U622&lt;=DATEVALUE("9/30/20"&amp;RIGHT(BJ$1,2))),NETWORKDAYS($T622,$U622,Holidays!$J$3:$J$937),
IF(AND($T622&lt;DATEVALUE("10/1/20"&amp;RIGHT(BI$1,2)),$U622&lt;=DATEVALUE("9/30/20"&amp;RIGHT(BJ$1,2))),NETWORKDAYS(DATEVALUE("10/1/20"&amp;RIGHT(BI$1,2)),$U622,Holidays!$J$3:$J$937),
IF($T622&lt;DATEVALUE("10/1/20"&amp;RIGHT(BI$1,2)),NETWORKDAYS(DATEVALUE("10/1/20"&amp;RIGHT(BI$1,2)),DATEVALUE("9/30/20"&amp;RIGHT(BJ$1,2)),Holidays!$J$3:$J$937),
IF($T622&gt;=DATEVALUE("10/1/20"&amp;RIGHT(BI$1,2)),NETWORKDAYS($T622,DATEVALUE("9/30/20"&amp;RIGHT(BJ$1,2)),Holidays!$J$3:$J$937),"")))),"")/(NETWORKDAYS($T622,$U622,Holidays!$J$3:$J$937)),0))</f>
        <v/>
      </c>
      <c r="BK622" s="87" t="str">
        <f>IF($Q622="","",IFERROR(IF(OR(AND($T622&gt;=DATEVALUE("10/1/20"&amp;RIGHT(BJ$1,2)),$T622&lt;=DATEVALUE("9/30/20"&amp;RIGHT(BK$1,2))),AND($U622&gt;=DATEVALUE("10/1/20"&amp;RIGHT(BJ$1,2)),$U622&lt;=DATEVALUE("9/30/20"&amp;RIGHT(BK$1,2))),AND($T622&lt;=DATEVALUE("10/1/20"&amp;RIGHT(BJ$1,2)),$U622&gt;=DATEVALUE("9/30/20"&amp;RIGHT(BK$1,2)))),
IF(AND($T622&gt;=DATEVALUE("10/1/20"&amp;RIGHT(BJ$1,2)),$U622&lt;=DATEVALUE("9/30/20"&amp;RIGHT(BK$1,2))),NETWORKDAYS($T622,$U622,Holidays!$J$3:$J$937),
IF(AND($T622&lt;DATEVALUE("10/1/20"&amp;RIGHT(BJ$1,2)),$U622&lt;=DATEVALUE("9/30/20"&amp;RIGHT(BK$1,2))),NETWORKDAYS(DATEVALUE("10/1/20"&amp;RIGHT(BJ$1,2)),$U622,Holidays!$J$3:$J$937),
IF($T622&lt;DATEVALUE("10/1/20"&amp;RIGHT(BJ$1,2)),NETWORKDAYS(DATEVALUE("10/1/20"&amp;RIGHT(BJ$1,2)),DATEVALUE("9/30/20"&amp;RIGHT(BK$1,2)),Holidays!$J$3:$J$937),
IF($T622&gt;=DATEVALUE("10/1/20"&amp;RIGHT(BJ$1,2)),NETWORKDAYS($T622,DATEVALUE("9/30/20"&amp;RIGHT(BK$1,2)),Holidays!$J$3:$J$937),"")))),"")/(NETWORKDAYS($T622,$U622,Holidays!$J$3:$J$937)),0))</f>
        <v/>
      </c>
      <c r="BL622" s="87" t="str">
        <f>IF($Q622="","",IFERROR(IF(OR(AND($T622&gt;=DATEVALUE("10/1/20"&amp;RIGHT(BK$1,2)),$T622&lt;=DATEVALUE("9/30/20"&amp;RIGHT(BL$1,2))),AND($U622&gt;=DATEVALUE("10/1/20"&amp;RIGHT(BK$1,2)),$U622&lt;=DATEVALUE("9/30/20"&amp;RIGHT(BL$1,2))),AND($T622&lt;=DATEVALUE("10/1/20"&amp;RIGHT(BK$1,2)),$U622&gt;=DATEVALUE("9/30/20"&amp;RIGHT(BL$1,2)))),
IF(AND($T622&gt;=DATEVALUE("10/1/20"&amp;RIGHT(BK$1,2)),$U622&lt;=DATEVALUE("9/30/20"&amp;RIGHT(BL$1,2))),NETWORKDAYS($T622,$U622,Holidays!$J$3:$J$937),
IF(AND($T622&lt;DATEVALUE("10/1/20"&amp;RIGHT(BK$1,2)),$U622&lt;=DATEVALUE("9/30/20"&amp;RIGHT(BL$1,2))),NETWORKDAYS(DATEVALUE("10/1/20"&amp;RIGHT(BK$1,2)),$U622,Holidays!$J$3:$J$937),
IF($T622&lt;DATEVALUE("10/1/20"&amp;RIGHT(BK$1,2)),NETWORKDAYS(DATEVALUE("10/1/20"&amp;RIGHT(BK$1,2)),DATEVALUE("9/30/20"&amp;RIGHT(BL$1,2)),Holidays!$J$3:$J$937),
IF($T622&gt;=DATEVALUE("10/1/20"&amp;RIGHT(BK$1,2)),NETWORKDAYS($T622,DATEVALUE("9/30/20"&amp;RIGHT(BL$1,2)),Holidays!$J$3:$J$937),"")))),"")/(NETWORKDAYS($T622,$U622,Holidays!$J$3:$J$937)),0))</f>
        <v/>
      </c>
      <c r="BM622" s="87" t="str">
        <f>IF($Q622="","",IFERROR(IF(OR(AND($T622&gt;=DATEVALUE("10/1/20"&amp;RIGHT(BL$1,2)),$T622&lt;=DATEVALUE("9/30/20"&amp;RIGHT(BM$1,2))),AND($U622&gt;=DATEVALUE("10/1/20"&amp;RIGHT(BL$1,2)),$U622&lt;=DATEVALUE("9/30/20"&amp;RIGHT(BM$1,2))),AND($T622&lt;=DATEVALUE("10/1/20"&amp;RIGHT(BL$1,2)),$U622&gt;=DATEVALUE("9/30/20"&amp;RIGHT(BM$1,2)))),
IF(AND($T622&gt;=DATEVALUE("10/1/20"&amp;RIGHT(BL$1,2)),$U622&lt;=DATEVALUE("9/30/20"&amp;RIGHT(BM$1,2))),NETWORKDAYS($T622,$U622,Holidays!$J$3:$J$937),
IF(AND($T622&lt;DATEVALUE("10/1/20"&amp;RIGHT(BL$1,2)),$U622&lt;=DATEVALUE("9/30/20"&amp;RIGHT(BM$1,2))),NETWORKDAYS(DATEVALUE("10/1/20"&amp;RIGHT(BL$1,2)),$U622,Holidays!$J$3:$J$937),
IF($T622&lt;DATEVALUE("10/1/20"&amp;RIGHT(BL$1,2)),NETWORKDAYS(DATEVALUE("10/1/20"&amp;RIGHT(BL$1,2)),DATEVALUE("9/30/20"&amp;RIGHT(BM$1,2)),Holidays!$J$3:$J$937),
IF($T622&gt;=DATEVALUE("10/1/20"&amp;RIGHT(BL$1,2)),NETWORKDAYS($T622,DATEVALUE("9/30/20"&amp;RIGHT(BM$1,2)),Holidays!$J$3:$J$937),"")))),"")/(NETWORKDAYS($T622,$U622,Holidays!$J$3:$J$937)),0))</f>
        <v/>
      </c>
      <c r="BN622" s="87" t="str">
        <f>IF($Q622="","",IFERROR(IF(OR(AND($T622&gt;=DATEVALUE("10/1/20"&amp;RIGHT(BM$1,2)),$T622&lt;=DATEVALUE("9/30/20"&amp;RIGHT(BN$1,2))),AND($U622&gt;=DATEVALUE("10/1/20"&amp;RIGHT(BM$1,2)),$U622&lt;=DATEVALUE("9/30/20"&amp;RIGHT(BN$1,2))),AND($T622&lt;=DATEVALUE("10/1/20"&amp;RIGHT(BM$1,2)),$U622&gt;=DATEVALUE("9/30/20"&amp;RIGHT(BN$1,2)))),
IF(AND($T622&gt;=DATEVALUE("10/1/20"&amp;RIGHT(BM$1,2)),$U622&lt;=DATEVALUE("9/30/20"&amp;RIGHT(BN$1,2))),NETWORKDAYS($T622,$U622,Holidays!$J$3:$J$937),
IF(AND($T622&lt;DATEVALUE("10/1/20"&amp;RIGHT(BM$1,2)),$U622&lt;=DATEVALUE("9/30/20"&amp;RIGHT(BN$1,2))),NETWORKDAYS(DATEVALUE("10/1/20"&amp;RIGHT(BM$1,2)),$U622,Holidays!$J$3:$J$937),
IF($T622&lt;DATEVALUE("10/1/20"&amp;RIGHT(BM$1,2)),NETWORKDAYS(DATEVALUE("10/1/20"&amp;RIGHT(BM$1,2)),DATEVALUE("9/30/20"&amp;RIGHT(BN$1,2)),Holidays!$J$3:$J$937),
IF($T622&gt;=DATEVALUE("10/1/20"&amp;RIGHT(BM$1,2)),NETWORKDAYS($T622,DATEVALUE("9/30/20"&amp;RIGHT(BN$1,2)),Holidays!$J$3:$J$937),"")))),"")/(NETWORKDAYS($T622,$U622,Holidays!$J$3:$J$937)),0))</f>
        <v/>
      </c>
      <c r="BO622" s="87" t="str">
        <f>IF($Q622="","",IFERROR(IF(OR(AND($T622&gt;=DATEVALUE("10/1/20"&amp;RIGHT(BN$1,2)),$T622&lt;=DATEVALUE("9/30/20"&amp;RIGHT(BO$1,2))),AND($U622&gt;=DATEVALUE("10/1/20"&amp;RIGHT(BN$1,2)),$U622&lt;=DATEVALUE("9/30/20"&amp;RIGHT(BO$1,2))),AND($T622&lt;=DATEVALUE("10/1/20"&amp;RIGHT(BN$1,2)),$U622&gt;=DATEVALUE("9/30/20"&amp;RIGHT(BO$1,2)))),
IF(AND($T622&gt;=DATEVALUE("10/1/20"&amp;RIGHT(BN$1,2)),$U622&lt;=DATEVALUE("9/30/20"&amp;RIGHT(BO$1,2))),NETWORKDAYS($T622,$U622,Holidays!$J$3:$J$937),
IF(AND($T622&lt;DATEVALUE("10/1/20"&amp;RIGHT(BN$1,2)),$U622&lt;=DATEVALUE("9/30/20"&amp;RIGHT(BO$1,2))),NETWORKDAYS(DATEVALUE("10/1/20"&amp;RIGHT(BN$1,2)),$U622,Holidays!$J$3:$J$937),
IF($T622&lt;DATEVALUE("10/1/20"&amp;RIGHT(BN$1,2)),NETWORKDAYS(DATEVALUE("10/1/20"&amp;RIGHT(BN$1,2)),DATEVALUE("9/30/20"&amp;RIGHT(BO$1,2)),Holidays!$J$3:$J$937),
IF($T622&gt;=DATEVALUE("10/1/20"&amp;RIGHT(BN$1,2)),NETWORKDAYS($T622,DATEVALUE("9/30/20"&amp;RIGHT(BO$1,2)),Holidays!$J$3:$J$937),"")))),"")/(NETWORKDAYS($T622,$U622,Holidays!$J$3:$J$937)),0))</f>
        <v/>
      </c>
      <c r="BP622" s="87" t="str">
        <f>IF($Q622="","",IFERROR(IF(OR(AND($T622&gt;=DATEVALUE("10/1/20"&amp;RIGHT(BO$1,2)),$T622&lt;=DATEVALUE("9/30/20"&amp;RIGHT(BP$1,2))),AND($U622&gt;=DATEVALUE("10/1/20"&amp;RIGHT(BO$1,2)),$U622&lt;=DATEVALUE("9/30/20"&amp;RIGHT(BP$1,2))),AND($T622&lt;=DATEVALUE("10/1/20"&amp;RIGHT(BO$1,2)),$U622&gt;=DATEVALUE("9/30/20"&amp;RIGHT(BP$1,2)))),
IF(AND($T622&gt;=DATEVALUE("10/1/20"&amp;RIGHT(BO$1,2)),$U622&lt;=DATEVALUE("9/30/20"&amp;RIGHT(BP$1,2))),NETWORKDAYS($T622,$U622,Holidays!$J$3:$J$937),
IF(AND($T622&lt;DATEVALUE("10/1/20"&amp;RIGHT(BO$1,2)),$U622&lt;=DATEVALUE("9/30/20"&amp;RIGHT(BP$1,2))),NETWORKDAYS(DATEVALUE("10/1/20"&amp;RIGHT(BO$1,2)),$U622,Holidays!$J$3:$J$937),
IF($T622&lt;DATEVALUE("10/1/20"&amp;RIGHT(BO$1,2)),NETWORKDAYS(DATEVALUE("10/1/20"&amp;RIGHT(BO$1,2)),DATEVALUE("9/30/20"&amp;RIGHT(BP$1,2)),Holidays!$J$3:$J$937),
IF($T622&gt;=DATEVALUE("10/1/20"&amp;RIGHT(BO$1,2)),NETWORKDAYS($T622,DATEVALUE("9/30/20"&amp;RIGHT(BP$1,2)),Holidays!$J$3:$J$937),"")))),"")/(NETWORKDAYS($T622,$U622,Holidays!$J$3:$J$937)),0))</f>
        <v/>
      </c>
      <c r="BQ622" s="87" t="str">
        <f>IF($Q622="","",IFERROR(IF(OR(AND($T622&gt;=DATEVALUE("10/1/20"&amp;RIGHT(BP$1,2)),$T622&lt;=DATEVALUE("9/30/20"&amp;RIGHT(BQ$1,2))),AND($U622&gt;=DATEVALUE("10/1/20"&amp;RIGHT(BP$1,2)),$U622&lt;=DATEVALUE("9/30/20"&amp;RIGHT(BQ$1,2))),AND($T622&lt;=DATEVALUE("10/1/20"&amp;RIGHT(BP$1,2)),$U622&gt;=DATEVALUE("9/30/20"&amp;RIGHT(BQ$1,2)))),
IF(AND($T622&gt;=DATEVALUE("10/1/20"&amp;RIGHT(BP$1,2)),$U622&lt;=DATEVALUE("9/30/20"&amp;RIGHT(BQ$1,2))),NETWORKDAYS($T622,$U622,Holidays!$J$3:$J$937),
IF(AND($T622&lt;DATEVALUE("10/1/20"&amp;RIGHT(BP$1,2)),$U622&lt;=DATEVALUE("9/30/20"&amp;RIGHT(BQ$1,2))),NETWORKDAYS(DATEVALUE("10/1/20"&amp;RIGHT(BP$1,2)),$U622,Holidays!$J$3:$J$937),
IF($T622&lt;DATEVALUE("10/1/20"&amp;RIGHT(BP$1,2)),NETWORKDAYS(DATEVALUE("10/1/20"&amp;RIGHT(BP$1,2)),DATEVALUE("9/30/20"&amp;RIGHT(BQ$1,2)),Holidays!$J$3:$J$937),
IF($T622&gt;=DATEVALUE("10/1/20"&amp;RIGHT(BP$1,2)),NETWORKDAYS($T622,DATEVALUE("9/30/20"&amp;RIGHT(BQ$1,2)),Holidays!$J$3:$J$937),"")))),"")/(NETWORKDAYS($T622,$U622,Holidays!$J$3:$J$937)),0))</f>
        <v/>
      </c>
      <c r="BR622" s="87" t="str">
        <f>IF($Q622="","",IFERROR(IF(OR(AND($T622&gt;=DATEVALUE("10/1/20"&amp;RIGHT(BQ$1,2)),$T622&lt;=DATEVALUE("9/30/20"&amp;RIGHT(BR$1,2))),AND($U622&gt;=DATEVALUE("10/1/20"&amp;RIGHT(BQ$1,2)),$U622&lt;=DATEVALUE("9/30/20"&amp;RIGHT(BR$1,2))),AND($T622&lt;=DATEVALUE("10/1/20"&amp;RIGHT(BQ$1,2)),$U622&gt;=DATEVALUE("9/30/20"&amp;RIGHT(BR$1,2)))),
IF(AND($T622&gt;=DATEVALUE("10/1/20"&amp;RIGHT(BQ$1,2)),$U622&lt;=DATEVALUE("9/30/20"&amp;RIGHT(BR$1,2))),NETWORKDAYS($T622,$U622,Holidays!$J$3:$J$937),
IF(AND($T622&lt;DATEVALUE("10/1/20"&amp;RIGHT(BQ$1,2)),$U622&lt;=DATEVALUE("9/30/20"&amp;RIGHT(BR$1,2))),NETWORKDAYS(DATEVALUE("10/1/20"&amp;RIGHT(BQ$1,2)),$U622,Holidays!$J$3:$J$937),
IF($T622&lt;DATEVALUE("10/1/20"&amp;RIGHT(BQ$1,2)),NETWORKDAYS(DATEVALUE("10/1/20"&amp;RIGHT(BQ$1,2)),DATEVALUE("9/30/20"&amp;RIGHT(BR$1,2)),Holidays!$J$3:$J$937),
IF($T622&gt;=DATEVALUE("10/1/20"&amp;RIGHT(BQ$1,2)),NETWORKDAYS($T622,DATEVALUE("9/30/20"&amp;RIGHT(BR$1,2)),Holidays!$J$3:$J$937),"")))),"")/(NETWORKDAYS($T622,$U622,Holidays!$J$3:$J$937)),0))</f>
        <v/>
      </c>
      <c r="BS622" s="87" t="str">
        <f>IF($Q622="","",IFERROR(IF(OR(AND($T622&gt;=DATEVALUE("10/1/20"&amp;RIGHT(BR$1,2)),$T622&lt;=DATEVALUE("9/30/20"&amp;RIGHT(BS$1,2))),AND($U622&gt;=DATEVALUE("10/1/20"&amp;RIGHT(BR$1,2)),$U622&lt;=DATEVALUE("9/30/20"&amp;RIGHT(BS$1,2))),AND($T622&lt;=DATEVALUE("10/1/20"&amp;RIGHT(BR$1,2)),$U622&gt;=DATEVALUE("9/30/20"&amp;RIGHT(BS$1,2)))),
IF(AND($T622&gt;=DATEVALUE("10/1/20"&amp;RIGHT(BR$1,2)),$U622&lt;=DATEVALUE("9/30/20"&amp;RIGHT(BS$1,2))),NETWORKDAYS($T622,$U622,Holidays!$J$3:$J$937),
IF(AND($T622&lt;DATEVALUE("10/1/20"&amp;RIGHT(BR$1,2)),$U622&lt;=DATEVALUE("9/30/20"&amp;RIGHT(BS$1,2))),NETWORKDAYS(DATEVALUE("10/1/20"&amp;RIGHT(BR$1,2)),$U622,Holidays!$J$3:$J$937),
IF($T622&lt;DATEVALUE("10/1/20"&amp;RIGHT(BR$1,2)),NETWORKDAYS(DATEVALUE("10/1/20"&amp;RIGHT(BR$1,2)),DATEVALUE("9/30/20"&amp;RIGHT(BS$1,2)),Holidays!$J$3:$J$937),
IF($T622&gt;=DATEVALUE("10/1/20"&amp;RIGHT(BR$1,2)),NETWORKDAYS($T622,DATEVALUE("9/30/20"&amp;RIGHT(BS$1,2)),Holidays!$J$3:$J$937),"")))),"")/(NETWORKDAYS($T622,$U622,Holidays!$J$3:$J$937)),0))</f>
        <v/>
      </c>
      <c r="BT622" s="87" t="str">
        <f>IF($Q622="","",IFERROR(IF(OR(AND($T622&gt;=DATEVALUE("10/1/20"&amp;RIGHT(BS$1,2)),$T622&lt;=DATEVALUE("9/30/20"&amp;RIGHT(BT$1,2))),AND($U622&gt;=DATEVALUE("10/1/20"&amp;RIGHT(BS$1,2)),$U622&lt;=DATEVALUE("9/30/20"&amp;RIGHT(BT$1,2))),AND($T622&lt;=DATEVALUE("10/1/20"&amp;RIGHT(BS$1,2)),$U622&gt;=DATEVALUE("9/30/20"&amp;RIGHT(BT$1,2)))),
IF(AND($T622&gt;=DATEVALUE("10/1/20"&amp;RIGHT(BS$1,2)),$U622&lt;=DATEVALUE("9/30/20"&amp;RIGHT(BT$1,2))),NETWORKDAYS($T622,$U622,Holidays!$J$3:$J$937),
IF(AND($T622&lt;DATEVALUE("10/1/20"&amp;RIGHT(BS$1,2)),$U622&lt;=DATEVALUE("9/30/20"&amp;RIGHT(BT$1,2))),NETWORKDAYS(DATEVALUE("10/1/20"&amp;RIGHT(BS$1,2)),$U622,Holidays!$J$3:$J$937),
IF($T622&lt;DATEVALUE("10/1/20"&amp;RIGHT(BS$1,2)),NETWORKDAYS(DATEVALUE("10/1/20"&amp;RIGHT(BS$1,2)),DATEVALUE("9/30/20"&amp;RIGHT(BT$1,2)),Holidays!$J$3:$J$937),
IF($T622&gt;=DATEVALUE("10/1/20"&amp;RIGHT(BS$1,2)),NETWORKDAYS($T622,DATEVALUE("9/30/20"&amp;RIGHT(BT$1,2)),Holidays!$J$3:$J$937),"")))),"")/(NETWORKDAYS($T622,$U622,Holidays!$J$3:$J$937)),0))</f>
        <v/>
      </c>
      <c r="BU622" s="87" t="str">
        <f>IF($Q622="","",IFERROR(IF(OR(AND($T622&gt;=DATEVALUE("10/1/20"&amp;RIGHT(BT$1,2)),$T622&lt;=DATEVALUE("9/30/20"&amp;RIGHT(BU$1,2))),AND($U622&gt;=DATEVALUE("10/1/20"&amp;RIGHT(BT$1,2)),$U622&lt;=DATEVALUE("9/30/20"&amp;RIGHT(BU$1,2))),AND($T622&lt;=DATEVALUE("10/1/20"&amp;RIGHT(BT$1,2)),$U622&gt;=DATEVALUE("9/30/20"&amp;RIGHT(BU$1,2)))),
IF(AND($T622&gt;=DATEVALUE("10/1/20"&amp;RIGHT(BT$1,2)),$U622&lt;=DATEVALUE("9/30/20"&amp;RIGHT(BU$1,2))),NETWORKDAYS($T622,$U622,Holidays!$J$3:$J$937),
IF(AND($T622&lt;DATEVALUE("10/1/20"&amp;RIGHT(BT$1,2)),$U622&lt;=DATEVALUE("9/30/20"&amp;RIGHT(BU$1,2))),NETWORKDAYS(DATEVALUE("10/1/20"&amp;RIGHT(BT$1,2)),$U622,Holidays!$J$3:$J$937),
IF($T622&lt;DATEVALUE("10/1/20"&amp;RIGHT(BT$1,2)),NETWORKDAYS(DATEVALUE("10/1/20"&amp;RIGHT(BT$1,2)),DATEVALUE("9/30/20"&amp;RIGHT(BU$1,2)),Holidays!$J$3:$J$937),
IF($T622&gt;=DATEVALUE("10/1/20"&amp;RIGHT(BT$1,2)),NETWORKDAYS($T622,DATEVALUE("9/30/20"&amp;RIGHT(BU$1,2)),Holidays!$J$3:$J$937),"")))),"")/(NETWORKDAYS($T622,$U622,Holidays!$J$3:$J$937)),0))</f>
        <v/>
      </c>
      <c r="BV622" s="87" t="str">
        <f>IF($Q622="","",IFERROR(IF(OR(AND($T622&gt;=DATEVALUE("10/1/20"&amp;RIGHT(BU$1,2)),$T622&lt;=DATEVALUE("9/30/20"&amp;RIGHT(BV$1,2))),AND($U622&gt;=DATEVALUE("10/1/20"&amp;RIGHT(BU$1,2)),$U622&lt;=DATEVALUE("9/30/20"&amp;RIGHT(BV$1,2))),AND($T622&lt;=DATEVALUE("10/1/20"&amp;RIGHT(BU$1,2)),$U622&gt;=DATEVALUE("9/30/20"&amp;RIGHT(BV$1,2)))),
IF(AND($T622&gt;=DATEVALUE("10/1/20"&amp;RIGHT(BU$1,2)),$U622&lt;=DATEVALUE("9/30/20"&amp;RIGHT(BV$1,2))),NETWORKDAYS($T622,$U622,Holidays!$J$3:$J$937),
IF(AND($T622&lt;DATEVALUE("10/1/20"&amp;RIGHT(BU$1,2)),$U622&lt;=DATEVALUE("9/30/20"&amp;RIGHT(BV$1,2))),NETWORKDAYS(DATEVALUE("10/1/20"&amp;RIGHT(BU$1,2)),$U622,Holidays!$J$3:$J$937),
IF($T622&lt;DATEVALUE("10/1/20"&amp;RIGHT(BU$1,2)),NETWORKDAYS(DATEVALUE("10/1/20"&amp;RIGHT(BU$1,2)),DATEVALUE("9/30/20"&amp;RIGHT(BV$1,2)),Holidays!$J$3:$J$937),
IF($T622&gt;=DATEVALUE("10/1/20"&amp;RIGHT(BU$1,2)),NETWORKDAYS($T622,DATEVALUE("9/30/20"&amp;RIGHT(BV$1,2)),Holidays!$J$3:$J$937),"")))),"")/(NETWORKDAYS($T622,$U622,Holidays!$J$3:$J$937)),0))</f>
        <v/>
      </c>
      <c r="BW622" s="87" t="str">
        <f>IF($Q622="","",IFERROR(IF(OR(AND($T622&gt;=DATEVALUE("10/1/20"&amp;RIGHT(BV$1,2)),$T622&lt;=DATEVALUE("9/30/20"&amp;RIGHT(BW$1,2))),AND($U622&gt;=DATEVALUE("10/1/20"&amp;RIGHT(BV$1,2)),$U622&lt;=DATEVALUE("9/30/20"&amp;RIGHT(BW$1,2))),AND($T622&lt;=DATEVALUE("10/1/20"&amp;RIGHT(BV$1,2)),$U622&gt;=DATEVALUE("9/30/20"&amp;RIGHT(BW$1,2)))),
IF(AND($T622&gt;=DATEVALUE("10/1/20"&amp;RIGHT(BV$1,2)),$U622&lt;=DATEVALUE("9/30/20"&amp;RIGHT(BW$1,2))),NETWORKDAYS($T622,$U622,Holidays!$J$3:$J$937),
IF(AND($T622&lt;DATEVALUE("10/1/20"&amp;RIGHT(BV$1,2)),$U622&lt;=DATEVALUE("9/30/20"&amp;RIGHT(BW$1,2))),NETWORKDAYS(DATEVALUE("10/1/20"&amp;RIGHT(BV$1,2)),$U622,Holidays!$J$3:$J$937),
IF($T622&lt;DATEVALUE("10/1/20"&amp;RIGHT(BV$1,2)),NETWORKDAYS(DATEVALUE("10/1/20"&amp;RIGHT(BV$1,2)),DATEVALUE("9/30/20"&amp;RIGHT(BW$1,2)),Holidays!$J$3:$J$937),
IF($T622&gt;=DATEVALUE("10/1/20"&amp;RIGHT(BV$1,2)),NETWORKDAYS($T622,DATEVALUE("9/30/20"&amp;RIGHT(BW$1,2)),Holidays!$J$3:$J$937),"")))),"")/(NETWORKDAYS($T622,$U622,Holidays!$J$3:$J$937)),0))</f>
        <v/>
      </c>
      <c r="BX622" s="87" t="str">
        <f>IF($Q622="","",IFERROR(IF(OR(AND($T622&gt;=DATEVALUE("10/1/20"&amp;RIGHT(BW$1,2)),$T622&lt;=DATEVALUE("9/30/20"&amp;RIGHT(BX$1,2))),AND($U622&gt;=DATEVALUE("10/1/20"&amp;RIGHT(BW$1,2)),$U622&lt;=DATEVALUE("9/30/20"&amp;RIGHT(BX$1,2))),AND($T622&lt;=DATEVALUE("10/1/20"&amp;RIGHT(BW$1,2)),$U622&gt;=DATEVALUE("9/30/20"&amp;RIGHT(BX$1,2)))),
IF(AND($T622&gt;=DATEVALUE("10/1/20"&amp;RIGHT(BW$1,2)),$U622&lt;=DATEVALUE("9/30/20"&amp;RIGHT(BX$1,2))),NETWORKDAYS($T622,$U622,Holidays!$J$3:$J$937),
IF(AND($T622&lt;DATEVALUE("10/1/20"&amp;RIGHT(BW$1,2)),$U622&lt;=DATEVALUE("9/30/20"&amp;RIGHT(BX$1,2))),NETWORKDAYS(DATEVALUE("10/1/20"&amp;RIGHT(BW$1,2)),$U622,Holidays!$J$3:$J$937),
IF($T622&lt;DATEVALUE("10/1/20"&amp;RIGHT(BW$1,2)),NETWORKDAYS(DATEVALUE("10/1/20"&amp;RIGHT(BW$1,2)),DATEVALUE("9/30/20"&amp;RIGHT(BX$1,2)),Holidays!$J$3:$J$937),
IF($T622&gt;=DATEVALUE("10/1/20"&amp;RIGHT(BW$1,2)),NETWORKDAYS($T622,DATEVALUE("9/30/20"&amp;RIGHT(BX$1,2)),Holidays!$J$3:$J$937),"")))),"")/(NETWORKDAYS($T622,$U622,Holidays!$J$3:$J$937)),0))</f>
        <v/>
      </c>
      <c r="BY622" s="87" t="str">
        <f>IF($Q622="","",IFERROR(IF(OR(AND($T622&gt;=DATEVALUE("10/1/20"&amp;RIGHT(BX$1,2)),$T622&lt;=DATEVALUE("9/30/20"&amp;RIGHT(BY$1,2))),AND($U622&gt;=DATEVALUE("10/1/20"&amp;RIGHT(BX$1,2)),$U622&lt;=DATEVALUE("9/30/20"&amp;RIGHT(BY$1,2))),AND($T622&lt;=DATEVALUE("10/1/20"&amp;RIGHT(BX$1,2)),$U622&gt;=DATEVALUE("9/30/20"&amp;RIGHT(BY$1,2)))),
IF(AND($T622&gt;=DATEVALUE("10/1/20"&amp;RIGHT(BX$1,2)),$U622&lt;=DATEVALUE("9/30/20"&amp;RIGHT(BY$1,2))),NETWORKDAYS($T622,$U622,Holidays!$J$3:$J$937),
IF(AND($T622&lt;DATEVALUE("10/1/20"&amp;RIGHT(BX$1,2)),$U622&lt;=DATEVALUE("9/30/20"&amp;RIGHT(BY$1,2))),NETWORKDAYS(DATEVALUE("10/1/20"&amp;RIGHT(BX$1,2)),$U622,Holidays!$J$3:$J$937),
IF($T622&lt;DATEVALUE("10/1/20"&amp;RIGHT(BX$1,2)),NETWORKDAYS(DATEVALUE("10/1/20"&amp;RIGHT(BX$1,2)),DATEVALUE("9/30/20"&amp;RIGHT(BY$1,2)),Holidays!$J$3:$J$937),
IF($T622&gt;=DATEVALUE("10/1/20"&amp;RIGHT(BX$1,2)),NETWORKDAYS($T622,DATEVALUE("9/30/20"&amp;RIGHT(BY$1,2)),Holidays!$J$3:$J$937),"")))),"")/(NETWORKDAYS($T622,$U622,Holidays!$J$3:$J$937)),0))</f>
        <v/>
      </c>
      <c r="BZ622" s="87" t="str">
        <f>IF($Q622="","",IFERROR(IF(OR(AND($T622&gt;=DATEVALUE("10/1/20"&amp;RIGHT(BY$1,2)),$T622&lt;=DATEVALUE("9/30/20"&amp;RIGHT(BZ$1,2))),AND($U622&gt;=DATEVALUE("10/1/20"&amp;RIGHT(BY$1,2)),$U622&lt;=DATEVALUE("9/30/20"&amp;RIGHT(BZ$1,2))),AND($T622&lt;=DATEVALUE("10/1/20"&amp;RIGHT(BY$1,2)),$U622&gt;=DATEVALUE("9/30/20"&amp;RIGHT(BZ$1,2)))),
IF(AND($T622&gt;=DATEVALUE("10/1/20"&amp;RIGHT(BY$1,2)),$U622&lt;=DATEVALUE("9/30/20"&amp;RIGHT(BZ$1,2))),NETWORKDAYS($T622,$U622,Holidays!$J$3:$J$937),
IF(AND($T622&lt;DATEVALUE("10/1/20"&amp;RIGHT(BY$1,2)),$U622&lt;=DATEVALUE("9/30/20"&amp;RIGHT(BZ$1,2))),NETWORKDAYS(DATEVALUE("10/1/20"&amp;RIGHT(BY$1,2)),$U622,Holidays!$J$3:$J$937),
IF($T622&lt;DATEVALUE("10/1/20"&amp;RIGHT(BY$1,2)),NETWORKDAYS(DATEVALUE("10/1/20"&amp;RIGHT(BY$1,2)),DATEVALUE("9/30/20"&amp;RIGHT(BZ$1,2)),Holidays!$J$3:$J$937),
IF($T622&gt;=DATEVALUE("10/1/20"&amp;RIGHT(BY$1,2)),NETWORKDAYS($T622,DATEVALUE("9/30/20"&amp;RIGHT(BZ$1,2)),Holidays!$J$3:$J$937),"")))),"")/(NETWORKDAYS($T622,$U622,Holidays!$J$3:$J$937)),0))</f>
        <v/>
      </c>
      <c r="CA622" s="87" t="str">
        <f>IF($Q622="","",IFERROR(IF(OR(AND($T622&gt;=DATEVALUE("10/1/20"&amp;RIGHT(BZ$1,2)),$T622&lt;=DATEVALUE("9/30/20"&amp;RIGHT(CA$1,2))),AND($U622&gt;=DATEVALUE("10/1/20"&amp;RIGHT(BZ$1,2)),$U622&lt;=DATEVALUE("9/30/20"&amp;RIGHT(CA$1,2))),AND($T622&lt;=DATEVALUE("10/1/20"&amp;RIGHT(BZ$1,2)),$U622&gt;=DATEVALUE("9/30/20"&amp;RIGHT(CA$1,2)))),
IF(AND($T622&gt;=DATEVALUE("10/1/20"&amp;RIGHT(BZ$1,2)),$U622&lt;=DATEVALUE("9/30/20"&amp;RIGHT(CA$1,2))),NETWORKDAYS($T622,$U622,Holidays!$J$3:$J$937),
IF(AND($T622&lt;DATEVALUE("10/1/20"&amp;RIGHT(BZ$1,2)),$U622&lt;=DATEVALUE("9/30/20"&amp;RIGHT(CA$1,2))),NETWORKDAYS(DATEVALUE("10/1/20"&amp;RIGHT(BZ$1,2)),$U622,Holidays!$J$3:$J$937),
IF($T622&lt;DATEVALUE("10/1/20"&amp;RIGHT(BZ$1,2)),NETWORKDAYS(DATEVALUE("10/1/20"&amp;RIGHT(BZ$1,2)),DATEVALUE("9/30/20"&amp;RIGHT(CA$1,2)),Holidays!$J$3:$J$937),
IF($T622&gt;=DATEVALUE("10/1/20"&amp;RIGHT(BZ$1,2)),NETWORKDAYS($T622,DATEVALUE("9/30/20"&amp;RIGHT(CA$1,2)),Holidays!$J$3:$J$937),"")))),"")/(NETWORKDAYS($T622,$U622,Holidays!$J$3:$J$937)),0))</f>
        <v/>
      </c>
      <c r="CB622" s="87" t="str">
        <f>IF($Q622="","",IFERROR(IF(OR(AND($T622&gt;=DATEVALUE("10/1/20"&amp;RIGHT(CA$1,2)),$T622&lt;=DATEVALUE("9/30/20"&amp;RIGHT(CB$1,2))),AND($U622&gt;=DATEVALUE("10/1/20"&amp;RIGHT(CA$1,2)),$U622&lt;=DATEVALUE("9/30/20"&amp;RIGHT(CB$1,2))),AND($T622&lt;=DATEVALUE("10/1/20"&amp;RIGHT(CA$1,2)),$U622&gt;=DATEVALUE("9/30/20"&amp;RIGHT(CB$1,2)))),
IF(AND($T622&gt;=DATEVALUE("10/1/20"&amp;RIGHT(CA$1,2)),$U622&lt;=DATEVALUE("9/30/20"&amp;RIGHT(CB$1,2))),NETWORKDAYS($T622,$U622,Holidays!$J$3:$J$937),
IF(AND($T622&lt;DATEVALUE("10/1/20"&amp;RIGHT(CA$1,2)),$U622&lt;=DATEVALUE("9/30/20"&amp;RIGHT(CB$1,2))),NETWORKDAYS(DATEVALUE("10/1/20"&amp;RIGHT(CA$1,2)),$U622,Holidays!$J$3:$J$937),
IF($T622&lt;DATEVALUE("10/1/20"&amp;RIGHT(CA$1,2)),NETWORKDAYS(DATEVALUE("10/1/20"&amp;RIGHT(CA$1,2)),DATEVALUE("9/30/20"&amp;RIGHT(CB$1,2)),Holidays!$J$3:$J$937),
IF($T622&gt;=DATEVALUE("10/1/20"&amp;RIGHT(CA$1,2)),NETWORKDAYS($T622,DATEVALUE("9/30/20"&amp;RIGHT(CB$1,2)),Holidays!$J$3:$J$937),"")))),"")/(NETWORKDAYS($T622,$U622,Holidays!$J$3:$J$937)),0))</f>
        <v/>
      </c>
    </row>
    <row r="623" spans="1:80">
      <c r="A623" s="97"/>
      <c r="B623" s="98" t="str">
        <f ca="1">IF(NOT($A623=""),OFFSET('WBS Reference &amp; User Procedure'!$A$1,MATCH($A623,'WBS Reference &amp; User Procedure'!$A:$A,0)-1,1),"")</f>
        <v/>
      </c>
      <c r="D623" s="97"/>
      <c r="I623" s="78"/>
      <c r="T623" s="104" t="str">
        <f>IF(NOT(Q623=""),IF(NOT($S623=""),$S623,#REF!),"")</f>
        <v/>
      </c>
      <c r="U623" s="104" t="str">
        <f>IF(NOT(Q623=""),WORKDAY(T623,Q623,Holidays!$J$3:$J$937),"")</f>
        <v/>
      </c>
      <c r="V623" s="104"/>
      <c r="W623" s="104"/>
      <c r="X623" s="101" t="str">
        <f t="shared" si="137"/>
        <v/>
      </c>
      <c r="AL623" s="87" t="str">
        <f t="shared" ca="1" si="134"/>
        <v/>
      </c>
      <c r="AN623" s="87" t="str">
        <f t="shared" ca="1" si="138"/>
        <v/>
      </c>
      <c r="AO623" s="87" t="str">
        <f t="shared" ca="1" si="138"/>
        <v/>
      </c>
      <c r="AP623" s="87" t="str">
        <f t="shared" ca="1" si="138"/>
        <v/>
      </c>
      <c r="AQ623" s="87" t="str">
        <f t="shared" ca="1" si="138"/>
        <v/>
      </c>
      <c r="AR623" s="87" t="str">
        <f t="shared" ca="1" si="138"/>
        <v/>
      </c>
      <c r="AS623" s="87" t="str">
        <f t="shared" ca="1" si="138"/>
        <v/>
      </c>
      <c r="AT623" s="87" t="str">
        <f t="shared" ca="1" si="138"/>
        <v/>
      </c>
      <c r="AU623" s="87" t="str">
        <f t="shared" ca="1" si="138"/>
        <v/>
      </c>
      <c r="AV623" s="87" t="str">
        <f t="shared" ca="1" si="138"/>
        <v/>
      </c>
      <c r="AW623" s="87" t="str">
        <f t="shared" ca="1" si="138"/>
        <v/>
      </c>
      <c r="AX623" s="87" t="str">
        <f t="shared" ca="1" si="139"/>
        <v/>
      </c>
      <c r="AY623" s="87" t="str">
        <f t="shared" ca="1" si="139"/>
        <v/>
      </c>
      <c r="AZ623" s="87" t="str">
        <f t="shared" ca="1" si="139"/>
        <v/>
      </c>
      <c r="BA623" s="87" t="str">
        <f t="shared" ca="1" si="139"/>
        <v/>
      </c>
      <c r="BB623" s="87" t="str">
        <f t="shared" ca="1" si="139"/>
        <v/>
      </c>
      <c r="BC623" s="87" t="str">
        <f t="shared" ca="1" si="139"/>
        <v/>
      </c>
      <c r="BD623" s="87" t="str">
        <f t="shared" ca="1" si="139"/>
        <v/>
      </c>
      <c r="BE623" s="87" t="str">
        <f t="shared" ca="1" si="139"/>
        <v/>
      </c>
      <c r="BF623" s="87" t="str">
        <f t="shared" ca="1" si="139"/>
        <v/>
      </c>
      <c r="BG623" s="87" t="str">
        <f t="shared" ca="1" si="139"/>
        <v/>
      </c>
      <c r="BI623" s="87" t="str">
        <f>IF($Q623="","",IFERROR(IF(OR(AND($T623&gt;=DATEVALUE("10/1/20"&amp;RIGHT(BH$1,2)),$T623&lt;=DATEVALUE("9/30/20"&amp;RIGHT(BI$1,2))),AND($U623&gt;=DATEVALUE("10/1/20"&amp;RIGHT(BH$1,2)),$U623&lt;=DATEVALUE("9/30/20"&amp;RIGHT(BI$1,2))),AND($T623&lt;=DATEVALUE("10/1/20"&amp;RIGHT(BH$1,2)),$U623&gt;=DATEVALUE("9/30/20"&amp;RIGHT(BI$1,2)))),
IF(AND($T623&gt;=DATEVALUE("10/1/20"&amp;RIGHT(BH$1,2)),$U623&lt;=DATEVALUE("9/30/20"&amp;RIGHT(BI$1,2))),NETWORKDAYS($T623,$U623,Holidays!$J$3:$J$937),
IF(AND($T623&lt;DATEVALUE("10/1/20"&amp;RIGHT(BH$1,2)),$U623&lt;=DATEVALUE("9/30/20"&amp;RIGHT(BI$1,2))),NETWORKDAYS(DATEVALUE("10/1/20"&amp;RIGHT(BH$1,2)),$U623,Holidays!$J$3:$J$937),
IF($T623&lt;DATEVALUE("10/1/20"&amp;RIGHT(BH$1,2)),NETWORKDAYS(DATEVALUE("10/1/20"&amp;RIGHT(BH$1,2)),DATEVALUE("9/30/20"&amp;RIGHT(BI$1,2)),Holidays!$J$3:$J$937),
IF($T623&gt;=DATEVALUE("10/1/20"&amp;RIGHT(BH$1,2)),NETWORKDAYS($T623,DATEVALUE("9/30/20"&amp;RIGHT(BI$1,2)),Holidays!$J$3:$J$937),"")))),"")/(NETWORKDAYS($T623,$U623,Holidays!$J$3:$J$937)),0))</f>
        <v/>
      </c>
      <c r="BJ623" s="87" t="str">
        <f>IF($Q623="","",IFERROR(IF(OR(AND($T623&gt;=DATEVALUE("10/1/20"&amp;RIGHT(BI$1,2)),$T623&lt;=DATEVALUE("9/30/20"&amp;RIGHT(BJ$1,2))),AND($U623&gt;=DATEVALUE("10/1/20"&amp;RIGHT(BI$1,2)),$U623&lt;=DATEVALUE("9/30/20"&amp;RIGHT(BJ$1,2))),AND($T623&lt;=DATEVALUE("10/1/20"&amp;RIGHT(BI$1,2)),$U623&gt;=DATEVALUE("9/30/20"&amp;RIGHT(BJ$1,2)))),
IF(AND($T623&gt;=DATEVALUE("10/1/20"&amp;RIGHT(BI$1,2)),$U623&lt;=DATEVALUE("9/30/20"&amp;RIGHT(BJ$1,2))),NETWORKDAYS($T623,$U623,Holidays!$J$3:$J$937),
IF(AND($T623&lt;DATEVALUE("10/1/20"&amp;RIGHT(BI$1,2)),$U623&lt;=DATEVALUE("9/30/20"&amp;RIGHT(BJ$1,2))),NETWORKDAYS(DATEVALUE("10/1/20"&amp;RIGHT(BI$1,2)),$U623,Holidays!$J$3:$J$937),
IF($T623&lt;DATEVALUE("10/1/20"&amp;RIGHT(BI$1,2)),NETWORKDAYS(DATEVALUE("10/1/20"&amp;RIGHT(BI$1,2)),DATEVALUE("9/30/20"&amp;RIGHT(BJ$1,2)),Holidays!$J$3:$J$937),
IF($T623&gt;=DATEVALUE("10/1/20"&amp;RIGHT(BI$1,2)),NETWORKDAYS($T623,DATEVALUE("9/30/20"&amp;RIGHT(BJ$1,2)),Holidays!$J$3:$J$937),"")))),"")/(NETWORKDAYS($T623,$U623,Holidays!$J$3:$J$937)),0))</f>
        <v/>
      </c>
      <c r="BK623" s="87" t="str">
        <f>IF($Q623="","",IFERROR(IF(OR(AND($T623&gt;=DATEVALUE("10/1/20"&amp;RIGHT(BJ$1,2)),$T623&lt;=DATEVALUE("9/30/20"&amp;RIGHT(BK$1,2))),AND($U623&gt;=DATEVALUE("10/1/20"&amp;RIGHT(BJ$1,2)),$U623&lt;=DATEVALUE("9/30/20"&amp;RIGHT(BK$1,2))),AND($T623&lt;=DATEVALUE("10/1/20"&amp;RIGHT(BJ$1,2)),$U623&gt;=DATEVALUE("9/30/20"&amp;RIGHT(BK$1,2)))),
IF(AND($T623&gt;=DATEVALUE("10/1/20"&amp;RIGHT(BJ$1,2)),$U623&lt;=DATEVALUE("9/30/20"&amp;RIGHT(BK$1,2))),NETWORKDAYS($T623,$U623,Holidays!$J$3:$J$937),
IF(AND($T623&lt;DATEVALUE("10/1/20"&amp;RIGHT(BJ$1,2)),$U623&lt;=DATEVALUE("9/30/20"&amp;RIGHT(BK$1,2))),NETWORKDAYS(DATEVALUE("10/1/20"&amp;RIGHT(BJ$1,2)),$U623,Holidays!$J$3:$J$937),
IF($T623&lt;DATEVALUE("10/1/20"&amp;RIGHT(BJ$1,2)),NETWORKDAYS(DATEVALUE("10/1/20"&amp;RIGHT(BJ$1,2)),DATEVALUE("9/30/20"&amp;RIGHT(BK$1,2)),Holidays!$J$3:$J$937),
IF($T623&gt;=DATEVALUE("10/1/20"&amp;RIGHT(BJ$1,2)),NETWORKDAYS($T623,DATEVALUE("9/30/20"&amp;RIGHT(BK$1,2)),Holidays!$J$3:$J$937),"")))),"")/(NETWORKDAYS($T623,$U623,Holidays!$J$3:$J$937)),0))</f>
        <v/>
      </c>
      <c r="BL623" s="87" t="str">
        <f>IF($Q623="","",IFERROR(IF(OR(AND($T623&gt;=DATEVALUE("10/1/20"&amp;RIGHT(BK$1,2)),$T623&lt;=DATEVALUE("9/30/20"&amp;RIGHT(BL$1,2))),AND($U623&gt;=DATEVALUE("10/1/20"&amp;RIGHT(BK$1,2)),$U623&lt;=DATEVALUE("9/30/20"&amp;RIGHT(BL$1,2))),AND($T623&lt;=DATEVALUE("10/1/20"&amp;RIGHT(BK$1,2)),$U623&gt;=DATEVALUE("9/30/20"&amp;RIGHT(BL$1,2)))),
IF(AND($T623&gt;=DATEVALUE("10/1/20"&amp;RIGHT(BK$1,2)),$U623&lt;=DATEVALUE("9/30/20"&amp;RIGHT(BL$1,2))),NETWORKDAYS($T623,$U623,Holidays!$J$3:$J$937),
IF(AND($T623&lt;DATEVALUE("10/1/20"&amp;RIGHT(BK$1,2)),$U623&lt;=DATEVALUE("9/30/20"&amp;RIGHT(BL$1,2))),NETWORKDAYS(DATEVALUE("10/1/20"&amp;RIGHT(BK$1,2)),$U623,Holidays!$J$3:$J$937),
IF($T623&lt;DATEVALUE("10/1/20"&amp;RIGHT(BK$1,2)),NETWORKDAYS(DATEVALUE("10/1/20"&amp;RIGHT(BK$1,2)),DATEVALUE("9/30/20"&amp;RIGHT(BL$1,2)),Holidays!$J$3:$J$937),
IF($T623&gt;=DATEVALUE("10/1/20"&amp;RIGHT(BK$1,2)),NETWORKDAYS($T623,DATEVALUE("9/30/20"&amp;RIGHT(BL$1,2)),Holidays!$J$3:$J$937),"")))),"")/(NETWORKDAYS($T623,$U623,Holidays!$J$3:$J$937)),0))</f>
        <v/>
      </c>
      <c r="BM623" s="87" t="str">
        <f>IF($Q623="","",IFERROR(IF(OR(AND($T623&gt;=DATEVALUE("10/1/20"&amp;RIGHT(BL$1,2)),$T623&lt;=DATEVALUE("9/30/20"&amp;RIGHT(BM$1,2))),AND($U623&gt;=DATEVALUE("10/1/20"&amp;RIGHT(BL$1,2)),$U623&lt;=DATEVALUE("9/30/20"&amp;RIGHT(BM$1,2))),AND($T623&lt;=DATEVALUE("10/1/20"&amp;RIGHT(BL$1,2)),$U623&gt;=DATEVALUE("9/30/20"&amp;RIGHT(BM$1,2)))),
IF(AND($T623&gt;=DATEVALUE("10/1/20"&amp;RIGHT(BL$1,2)),$U623&lt;=DATEVALUE("9/30/20"&amp;RIGHT(BM$1,2))),NETWORKDAYS($T623,$U623,Holidays!$J$3:$J$937),
IF(AND($T623&lt;DATEVALUE("10/1/20"&amp;RIGHT(BL$1,2)),$U623&lt;=DATEVALUE("9/30/20"&amp;RIGHT(BM$1,2))),NETWORKDAYS(DATEVALUE("10/1/20"&amp;RIGHT(BL$1,2)),$U623,Holidays!$J$3:$J$937),
IF($T623&lt;DATEVALUE("10/1/20"&amp;RIGHT(BL$1,2)),NETWORKDAYS(DATEVALUE("10/1/20"&amp;RIGHT(BL$1,2)),DATEVALUE("9/30/20"&amp;RIGHT(BM$1,2)),Holidays!$J$3:$J$937),
IF($T623&gt;=DATEVALUE("10/1/20"&amp;RIGHT(BL$1,2)),NETWORKDAYS($T623,DATEVALUE("9/30/20"&amp;RIGHT(BM$1,2)),Holidays!$J$3:$J$937),"")))),"")/(NETWORKDAYS($T623,$U623,Holidays!$J$3:$J$937)),0))</f>
        <v/>
      </c>
      <c r="BN623" s="87" t="str">
        <f>IF($Q623="","",IFERROR(IF(OR(AND($T623&gt;=DATEVALUE("10/1/20"&amp;RIGHT(BM$1,2)),$T623&lt;=DATEVALUE("9/30/20"&amp;RIGHT(BN$1,2))),AND($U623&gt;=DATEVALUE("10/1/20"&amp;RIGHT(BM$1,2)),$U623&lt;=DATEVALUE("9/30/20"&amp;RIGHT(BN$1,2))),AND($T623&lt;=DATEVALUE("10/1/20"&amp;RIGHT(BM$1,2)),$U623&gt;=DATEVALUE("9/30/20"&amp;RIGHT(BN$1,2)))),
IF(AND($T623&gt;=DATEVALUE("10/1/20"&amp;RIGHT(BM$1,2)),$U623&lt;=DATEVALUE("9/30/20"&amp;RIGHT(BN$1,2))),NETWORKDAYS($T623,$U623,Holidays!$J$3:$J$937),
IF(AND($T623&lt;DATEVALUE("10/1/20"&amp;RIGHT(BM$1,2)),$U623&lt;=DATEVALUE("9/30/20"&amp;RIGHT(BN$1,2))),NETWORKDAYS(DATEVALUE("10/1/20"&amp;RIGHT(BM$1,2)),$U623,Holidays!$J$3:$J$937),
IF($T623&lt;DATEVALUE("10/1/20"&amp;RIGHT(BM$1,2)),NETWORKDAYS(DATEVALUE("10/1/20"&amp;RIGHT(BM$1,2)),DATEVALUE("9/30/20"&amp;RIGHT(BN$1,2)),Holidays!$J$3:$J$937),
IF($T623&gt;=DATEVALUE("10/1/20"&amp;RIGHT(BM$1,2)),NETWORKDAYS($T623,DATEVALUE("9/30/20"&amp;RIGHT(BN$1,2)),Holidays!$J$3:$J$937),"")))),"")/(NETWORKDAYS($T623,$U623,Holidays!$J$3:$J$937)),0))</f>
        <v/>
      </c>
      <c r="BO623" s="87" t="str">
        <f>IF($Q623="","",IFERROR(IF(OR(AND($T623&gt;=DATEVALUE("10/1/20"&amp;RIGHT(BN$1,2)),$T623&lt;=DATEVALUE("9/30/20"&amp;RIGHT(BO$1,2))),AND($U623&gt;=DATEVALUE("10/1/20"&amp;RIGHT(BN$1,2)),$U623&lt;=DATEVALUE("9/30/20"&amp;RIGHT(BO$1,2))),AND($T623&lt;=DATEVALUE("10/1/20"&amp;RIGHT(BN$1,2)),$U623&gt;=DATEVALUE("9/30/20"&amp;RIGHT(BO$1,2)))),
IF(AND($T623&gt;=DATEVALUE("10/1/20"&amp;RIGHT(BN$1,2)),$U623&lt;=DATEVALUE("9/30/20"&amp;RIGHT(BO$1,2))),NETWORKDAYS($T623,$U623,Holidays!$J$3:$J$937),
IF(AND($T623&lt;DATEVALUE("10/1/20"&amp;RIGHT(BN$1,2)),$U623&lt;=DATEVALUE("9/30/20"&amp;RIGHT(BO$1,2))),NETWORKDAYS(DATEVALUE("10/1/20"&amp;RIGHT(BN$1,2)),$U623,Holidays!$J$3:$J$937),
IF($T623&lt;DATEVALUE("10/1/20"&amp;RIGHT(BN$1,2)),NETWORKDAYS(DATEVALUE("10/1/20"&amp;RIGHT(BN$1,2)),DATEVALUE("9/30/20"&amp;RIGHT(BO$1,2)),Holidays!$J$3:$J$937),
IF($T623&gt;=DATEVALUE("10/1/20"&amp;RIGHT(BN$1,2)),NETWORKDAYS($T623,DATEVALUE("9/30/20"&amp;RIGHT(BO$1,2)),Holidays!$J$3:$J$937),"")))),"")/(NETWORKDAYS($T623,$U623,Holidays!$J$3:$J$937)),0))</f>
        <v/>
      </c>
      <c r="BP623" s="87" t="str">
        <f>IF($Q623="","",IFERROR(IF(OR(AND($T623&gt;=DATEVALUE("10/1/20"&amp;RIGHT(BO$1,2)),$T623&lt;=DATEVALUE("9/30/20"&amp;RIGHT(BP$1,2))),AND($U623&gt;=DATEVALUE("10/1/20"&amp;RIGHT(BO$1,2)),$U623&lt;=DATEVALUE("9/30/20"&amp;RIGHT(BP$1,2))),AND($T623&lt;=DATEVALUE("10/1/20"&amp;RIGHT(BO$1,2)),$U623&gt;=DATEVALUE("9/30/20"&amp;RIGHT(BP$1,2)))),
IF(AND($T623&gt;=DATEVALUE("10/1/20"&amp;RIGHT(BO$1,2)),$U623&lt;=DATEVALUE("9/30/20"&amp;RIGHT(BP$1,2))),NETWORKDAYS($T623,$U623,Holidays!$J$3:$J$937),
IF(AND($T623&lt;DATEVALUE("10/1/20"&amp;RIGHT(BO$1,2)),$U623&lt;=DATEVALUE("9/30/20"&amp;RIGHT(BP$1,2))),NETWORKDAYS(DATEVALUE("10/1/20"&amp;RIGHT(BO$1,2)),$U623,Holidays!$J$3:$J$937),
IF($T623&lt;DATEVALUE("10/1/20"&amp;RIGHT(BO$1,2)),NETWORKDAYS(DATEVALUE("10/1/20"&amp;RIGHT(BO$1,2)),DATEVALUE("9/30/20"&amp;RIGHT(BP$1,2)),Holidays!$J$3:$J$937),
IF($T623&gt;=DATEVALUE("10/1/20"&amp;RIGHT(BO$1,2)),NETWORKDAYS($T623,DATEVALUE("9/30/20"&amp;RIGHT(BP$1,2)),Holidays!$J$3:$J$937),"")))),"")/(NETWORKDAYS($T623,$U623,Holidays!$J$3:$J$937)),0))</f>
        <v/>
      </c>
      <c r="BQ623" s="87" t="str">
        <f>IF($Q623="","",IFERROR(IF(OR(AND($T623&gt;=DATEVALUE("10/1/20"&amp;RIGHT(BP$1,2)),$T623&lt;=DATEVALUE("9/30/20"&amp;RIGHT(BQ$1,2))),AND($U623&gt;=DATEVALUE("10/1/20"&amp;RIGHT(BP$1,2)),$U623&lt;=DATEVALUE("9/30/20"&amp;RIGHT(BQ$1,2))),AND($T623&lt;=DATEVALUE("10/1/20"&amp;RIGHT(BP$1,2)),$U623&gt;=DATEVALUE("9/30/20"&amp;RIGHT(BQ$1,2)))),
IF(AND($T623&gt;=DATEVALUE("10/1/20"&amp;RIGHT(BP$1,2)),$U623&lt;=DATEVALUE("9/30/20"&amp;RIGHT(BQ$1,2))),NETWORKDAYS($T623,$U623,Holidays!$J$3:$J$937),
IF(AND($T623&lt;DATEVALUE("10/1/20"&amp;RIGHT(BP$1,2)),$U623&lt;=DATEVALUE("9/30/20"&amp;RIGHT(BQ$1,2))),NETWORKDAYS(DATEVALUE("10/1/20"&amp;RIGHT(BP$1,2)),$U623,Holidays!$J$3:$J$937),
IF($T623&lt;DATEVALUE("10/1/20"&amp;RIGHT(BP$1,2)),NETWORKDAYS(DATEVALUE("10/1/20"&amp;RIGHT(BP$1,2)),DATEVALUE("9/30/20"&amp;RIGHT(BQ$1,2)),Holidays!$J$3:$J$937),
IF($T623&gt;=DATEVALUE("10/1/20"&amp;RIGHT(BP$1,2)),NETWORKDAYS($T623,DATEVALUE("9/30/20"&amp;RIGHT(BQ$1,2)),Holidays!$J$3:$J$937),"")))),"")/(NETWORKDAYS($T623,$U623,Holidays!$J$3:$J$937)),0))</f>
        <v/>
      </c>
      <c r="BR623" s="87" t="str">
        <f>IF($Q623="","",IFERROR(IF(OR(AND($T623&gt;=DATEVALUE("10/1/20"&amp;RIGHT(BQ$1,2)),$T623&lt;=DATEVALUE("9/30/20"&amp;RIGHT(BR$1,2))),AND($U623&gt;=DATEVALUE("10/1/20"&amp;RIGHT(BQ$1,2)),$U623&lt;=DATEVALUE("9/30/20"&amp;RIGHT(BR$1,2))),AND($T623&lt;=DATEVALUE("10/1/20"&amp;RIGHT(BQ$1,2)),$U623&gt;=DATEVALUE("9/30/20"&amp;RIGHT(BR$1,2)))),
IF(AND($T623&gt;=DATEVALUE("10/1/20"&amp;RIGHT(BQ$1,2)),$U623&lt;=DATEVALUE("9/30/20"&amp;RIGHT(BR$1,2))),NETWORKDAYS($T623,$U623,Holidays!$J$3:$J$937),
IF(AND($T623&lt;DATEVALUE("10/1/20"&amp;RIGHT(BQ$1,2)),$U623&lt;=DATEVALUE("9/30/20"&amp;RIGHT(BR$1,2))),NETWORKDAYS(DATEVALUE("10/1/20"&amp;RIGHT(BQ$1,2)),$U623,Holidays!$J$3:$J$937),
IF($T623&lt;DATEVALUE("10/1/20"&amp;RIGHT(BQ$1,2)),NETWORKDAYS(DATEVALUE("10/1/20"&amp;RIGHT(BQ$1,2)),DATEVALUE("9/30/20"&amp;RIGHT(BR$1,2)),Holidays!$J$3:$J$937),
IF($T623&gt;=DATEVALUE("10/1/20"&amp;RIGHT(BQ$1,2)),NETWORKDAYS($T623,DATEVALUE("9/30/20"&amp;RIGHT(BR$1,2)),Holidays!$J$3:$J$937),"")))),"")/(NETWORKDAYS($T623,$U623,Holidays!$J$3:$J$937)),0))</f>
        <v/>
      </c>
      <c r="BS623" s="87" t="str">
        <f>IF($Q623="","",IFERROR(IF(OR(AND($T623&gt;=DATEVALUE("10/1/20"&amp;RIGHT(BR$1,2)),$T623&lt;=DATEVALUE("9/30/20"&amp;RIGHT(BS$1,2))),AND($U623&gt;=DATEVALUE("10/1/20"&amp;RIGHT(BR$1,2)),$U623&lt;=DATEVALUE("9/30/20"&amp;RIGHT(BS$1,2))),AND($T623&lt;=DATEVALUE("10/1/20"&amp;RIGHT(BR$1,2)),$U623&gt;=DATEVALUE("9/30/20"&amp;RIGHT(BS$1,2)))),
IF(AND($T623&gt;=DATEVALUE("10/1/20"&amp;RIGHT(BR$1,2)),$U623&lt;=DATEVALUE("9/30/20"&amp;RIGHT(BS$1,2))),NETWORKDAYS($T623,$U623,Holidays!$J$3:$J$937),
IF(AND($T623&lt;DATEVALUE("10/1/20"&amp;RIGHT(BR$1,2)),$U623&lt;=DATEVALUE("9/30/20"&amp;RIGHT(BS$1,2))),NETWORKDAYS(DATEVALUE("10/1/20"&amp;RIGHT(BR$1,2)),$U623,Holidays!$J$3:$J$937),
IF($T623&lt;DATEVALUE("10/1/20"&amp;RIGHT(BR$1,2)),NETWORKDAYS(DATEVALUE("10/1/20"&amp;RIGHT(BR$1,2)),DATEVALUE("9/30/20"&amp;RIGHT(BS$1,2)),Holidays!$J$3:$J$937),
IF($T623&gt;=DATEVALUE("10/1/20"&amp;RIGHT(BR$1,2)),NETWORKDAYS($T623,DATEVALUE("9/30/20"&amp;RIGHT(BS$1,2)),Holidays!$J$3:$J$937),"")))),"")/(NETWORKDAYS($T623,$U623,Holidays!$J$3:$J$937)),0))</f>
        <v/>
      </c>
      <c r="BT623" s="87" t="str">
        <f>IF($Q623="","",IFERROR(IF(OR(AND($T623&gt;=DATEVALUE("10/1/20"&amp;RIGHT(BS$1,2)),$T623&lt;=DATEVALUE("9/30/20"&amp;RIGHT(BT$1,2))),AND($U623&gt;=DATEVALUE("10/1/20"&amp;RIGHT(BS$1,2)),$U623&lt;=DATEVALUE("9/30/20"&amp;RIGHT(BT$1,2))),AND($T623&lt;=DATEVALUE("10/1/20"&amp;RIGHT(BS$1,2)),$U623&gt;=DATEVALUE("9/30/20"&amp;RIGHT(BT$1,2)))),
IF(AND($T623&gt;=DATEVALUE("10/1/20"&amp;RIGHT(BS$1,2)),$U623&lt;=DATEVALUE("9/30/20"&amp;RIGHT(BT$1,2))),NETWORKDAYS($T623,$U623,Holidays!$J$3:$J$937),
IF(AND($T623&lt;DATEVALUE("10/1/20"&amp;RIGHT(BS$1,2)),$U623&lt;=DATEVALUE("9/30/20"&amp;RIGHT(BT$1,2))),NETWORKDAYS(DATEVALUE("10/1/20"&amp;RIGHT(BS$1,2)),$U623,Holidays!$J$3:$J$937),
IF($T623&lt;DATEVALUE("10/1/20"&amp;RIGHT(BS$1,2)),NETWORKDAYS(DATEVALUE("10/1/20"&amp;RIGHT(BS$1,2)),DATEVALUE("9/30/20"&amp;RIGHT(BT$1,2)),Holidays!$J$3:$J$937),
IF($T623&gt;=DATEVALUE("10/1/20"&amp;RIGHT(BS$1,2)),NETWORKDAYS($T623,DATEVALUE("9/30/20"&amp;RIGHT(BT$1,2)),Holidays!$J$3:$J$937),"")))),"")/(NETWORKDAYS($T623,$U623,Holidays!$J$3:$J$937)),0))</f>
        <v/>
      </c>
      <c r="BU623" s="87" t="str">
        <f>IF($Q623="","",IFERROR(IF(OR(AND($T623&gt;=DATEVALUE("10/1/20"&amp;RIGHT(BT$1,2)),$T623&lt;=DATEVALUE("9/30/20"&amp;RIGHT(BU$1,2))),AND($U623&gt;=DATEVALUE("10/1/20"&amp;RIGHT(BT$1,2)),$U623&lt;=DATEVALUE("9/30/20"&amp;RIGHT(BU$1,2))),AND($T623&lt;=DATEVALUE("10/1/20"&amp;RIGHT(BT$1,2)),$U623&gt;=DATEVALUE("9/30/20"&amp;RIGHT(BU$1,2)))),
IF(AND($T623&gt;=DATEVALUE("10/1/20"&amp;RIGHT(BT$1,2)),$U623&lt;=DATEVALUE("9/30/20"&amp;RIGHT(BU$1,2))),NETWORKDAYS($T623,$U623,Holidays!$J$3:$J$937),
IF(AND($T623&lt;DATEVALUE("10/1/20"&amp;RIGHT(BT$1,2)),$U623&lt;=DATEVALUE("9/30/20"&amp;RIGHT(BU$1,2))),NETWORKDAYS(DATEVALUE("10/1/20"&amp;RIGHT(BT$1,2)),$U623,Holidays!$J$3:$J$937),
IF($T623&lt;DATEVALUE("10/1/20"&amp;RIGHT(BT$1,2)),NETWORKDAYS(DATEVALUE("10/1/20"&amp;RIGHT(BT$1,2)),DATEVALUE("9/30/20"&amp;RIGHT(BU$1,2)),Holidays!$J$3:$J$937),
IF($T623&gt;=DATEVALUE("10/1/20"&amp;RIGHT(BT$1,2)),NETWORKDAYS($T623,DATEVALUE("9/30/20"&amp;RIGHT(BU$1,2)),Holidays!$J$3:$J$937),"")))),"")/(NETWORKDAYS($T623,$U623,Holidays!$J$3:$J$937)),0))</f>
        <v/>
      </c>
      <c r="BV623" s="87" t="str">
        <f>IF($Q623="","",IFERROR(IF(OR(AND($T623&gt;=DATEVALUE("10/1/20"&amp;RIGHT(BU$1,2)),$T623&lt;=DATEVALUE("9/30/20"&amp;RIGHT(BV$1,2))),AND($U623&gt;=DATEVALUE("10/1/20"&amp;RIGHT(BU$1,2)),$U623&lt;=DATEVALUE("9/30/20"&amp;RIGHT(BV$1,2))),AND($T623&lt;=DATEVALUE("10/1/20"&amp;RIGHT(BU$1,2)),$U623&gt;=DATEVALUE("9/30/20"&amp;RIGHT(BV$1,2)))),
IF(AND($T623&gt;=DATEVALUE("10/1/20"&amp;RIGHT(BU$1,2)),$U623&lt;=DATEVALUE("9/30/20"&amp;RIGHT(BV$1,2))),NETWORKDAYS($T623,$U623,Holidays!$J$3:$J$937),
IF(AND($T623&lt;DATEVALUE("10/1/20"&amp;RIGHT(BU$1,2)),$U623&lt;=DATEVALUE("9/30/20"&amp;RIGHT(BV$1,2))),NETWORKDAYS(DATEVALUE("10/1/20"&amp;RIGHT(BU$1,2)),$U623,Holidays!$J$3:$J$937),
IF($T623&lt;DATEVALUE("10/1/20"&amp;RIGHT(BU$1,2)),NETWORKDAYS(DATEVALUE("10/1/20"&amp;RIGHT(BU$1,2)),DATEVALUE("9/30/20"&amp;RIGHT(BV$1,2)),Holidays!$J$3:$J$937),
IF($T623&gt;=DATEVALUE("10/1/20"&amp;RIGHT(BU$1,2)),NETWORKDAYS($T623,DATEVALUE("9/30/20"&amp;RIGHT(BV$1,2)),Holidays!$J$3:$J$937),"")))),"")/(NETWORKDAYS($T623,$U623,Holidays!$J$3:$J$937)),0))</f>
        <v/>
      </c>
      <c r="BW623" s="87" t="str">
        <f>IF($Q623="","",IFERROR(IF(OR(AND($T623&gt;=DATEVALUE("10/1/20"&amp;RIGHT(BV$1,2)),$T623&lt;=DATEVALUE("9/30/20"&amp;RIGHT(BW$1,2))),AND($U623&gt;=DATEVALUE("10/1/20"&amp;RIGHT(BV$1,2)),$U623&lt;=DATEVALUE("9/30/20"&amp;RIGHT(BW$1,2))),AND($T623&lt;=DATEVALUE("10/1/20"&amp;RIGHT(BV$1,2)),$U623&gt;=DATEVALUE("9/30/20"&amp;RIGHT(BW$1,2)))),
IF(AND($T623&gt;=DATEVALUE("10/1/20"&amp;RIGHT(BV$1,2)),$U623&lt;=DATEVALUE("9/30/20"&amp;RIGHT(BW$1,2))),NETWORKDAYS($T623,$U623,Holidays!$J$3:$J$937),
IF(AND($T623&lt;DATEVALUE("10/1/20"&amp;RIGHT(BV$1,2)),$U623&lt;=DATEVALUE("9/30/20"&amp;RIGHT(BW$1,2))),NETWORKDAYS(DATEVALUE("10/1/20"&amp;RIGHT(BV$1,2)),$U623,Holidays!$J$3:$J$937),
IF($T623&lt;DATEVALUE("10/1/20"&amp;RIGHT(BV$1,2)),NETWORKDAYS(DATEVALUE("10/1/20"&amp;RIGHT(BV$1,2)),DATEVALUE("9/30/20"&amp;RIGHT(BW$1,2)),Holidays!$J$3:$J$937),
IF($T623&gt;=DATEVALUE("10/1/20"&amp;RIGHT(BV$1,2)),NETWORKDAYS($T623,DATEVALUE("9/30/20"&amp;RIGHT(BW$1,2)),Holidays!$J$3:$J$937),"")))),"")/(NETWORKDAYS($T623,$U623,Holidays!$J$3:$J$937)),0))</f>
        <v/>
      </c>
      <c r="BX623" s="87" t="str">
        <f>IF($Q623="","",IFERROR(IF(OR(AND($T623&gt;=DATEVALUE("10/1/20"&amp;RIGHT(BW$1,2)),$T623&lt;=DATEVALUE("9/30/20"&amp;RIGHT(BX$1,2))),AND($U623&gt;=DATEVALUE("10/1/20"&amp;RIGHT(BW$1,2)),$U623&lt;=DATEVALUE("9/30/20"&amp;RIGHT(BX$1,2))),AND($T623&lt;=DATEVALUE("10/1/20"&amp;RIGHT(BW$1,2)),$U623&gt;=DATEVALUE("9/30/20"&amp;RIGHT(BX$1,2)))),
IF(AND($T623&gt;=DATEVALUE("10/1/20"&amp;RIGHT(BW$1,2)),$U623&lt;=DATEVALUE("9/30/20"&amp;RIGHT(BX$1,2))),NETWORKDAYS($T623,$U623,Holidays!$J$3:$J$937),
IF(AND($T623&lt;DATEVALUE("10/1/20"&amp;RIGHT(BW$1,2)),$U623&lt;=DATEVALUE("9/30/20"&amp;RIGHT(BX$1,2))),NETWORKDAYS(DATEVALUE("10/1/20"&amp;RIGHT(BW$1,2)),$U623,Holidays!$J$3:$J$937),
IF($T623&lt;DATEVALUE("10/1/20"&amp;RIGHT(BW$1,2)),NETWORKDAYS(DATEVALUE("10/1/20"&amp;RIGHT(BW$1,2)),DATEVALUE("9/30/20"&amp;RIGHT(BX$1,2)),Holidays!$J$3:$J$937),
IF($T623&gt;=DATEVALUE("10/1/20"&amp;RIGHT(BW$1,2)),NETWORKDAYS($T623,DATEVALUE("9/30/20"&amp;RIGHT(BX$1,2)),Holidays!$J$3:$J$937),"")))),"")/(NETWORKDAYS($T623,$U623,Holidays!$J$3:$J$937)),0))</f>
        <v/>
      </c>
      <c r="BY623" s="87" t="str">
        <f>IF($Q623="","",IFERROR(IF(OR(AND($T623&gt;=DATEVALUE("10/1/20"&amp;RIGHT(BX$1,2)),$T623&lt;=DATEVALUE("9/30/20"&amp;RIGHT(BY$1,2))),AND($U623&gt;=DATEVALUE("10/1/20"&amp;RIGHT(BX$1,2)),$U623&lt;=DATEVALUE("9/30/20"&amp;RIGHT(BY$1,2))),AND($T623&lt;=DATEVALUE("10/1/20"&amp;RIGHT(BX$1,2)),$U623&gt;=DATEVALUE("9/30/20"&amp;RIGHT(BY$1,2)))),
IF(AND($T623&gt;=DATEVALUE("10/1/20"&amp;RIGHT(BX$1,2)),$U623&lt;=DATEVALUE("9/30/20"&amp;RIGHT(BY$1,2))),NETWORKDAYS($T623,$U623,Holidays!$J$3:$J$937),
IF(AND($T623&lt;DATEVALUE("10/1/20"&amp;RIGHT(BX$1,2)),$U623&lt;=DATEVALUE("9/30/20"&amp;RIGHT(BY$1,2))),NETWORKDAYS(DATEVALUE("10/1/20"&amp;RIGHT(BX$1,2)),$U623,Holidays!$J$3:$J$937),
IF($T623&lt;DATEVALUE("10/1/20"&amp;RIGHT(BX$1,2)),NETWORKDAYS(DATEVALUE("10/1/20"&amp;RIGHT(BX$1,2)),DATEVALUE("9/30/20"&amp;RIGHT(BY$1,2)),Holidays!$J$3:$J$937),
IF($T623&gt;=DATEVALUE("10/1/20"&amp;RIGHT(BX$1,2)),NETWORKDAYS($T623,DATEVALUE("9/30/20"&amp;RIGHT(BY$1,2)),Holidays!$J$3:$J$937),"")))),"")/(NETWORKDAYS($T623,$U623,Holidays!$J$3:$J$937)),0))</f>
        <v/>
      </c>
      <c r="BZ623" s="87" t="str">
        <f>IF($Q623="","",IFERROR(IF(OR(AND($T623&gt;=DATEVALUE("10/1/20"&amp;RIGHT(BY$1,2)),$T623&lt;=DATEVALUE("9/30/20"&amp;RIGHT(BZ$1,2))),AND($U623&gt;=DATEVALUE("10/1/20"&amp;RIGHT(BY$1,2)),$U623&lt;=DATEVALUE("9/30/20"&amp;RIGHT(BZ$1,2))),AND($T623&lt;=DATEVALUE("10/1/20"&amp;RIGHT(BY$1,2)),$U623&gt;=DATEVALUE("9/30/20"&amp;RIGHT(BZ$1,2)))),
IF(AND($T623&gt;=DATEVALUE("10/1/20"&amp;RIGHT(BY$1,2)),$U623&lt;=DATEVALUE("9/30/20"&amp;RIGHT(BZ$1,2))),NETWORKDAYS($T623,$U623,Holidays!$J$3:$J$937),
IF(AND($T623&lt;DATEVALUE("10/1/20"&amp;RIGHT(BY$1,2)),$U623&lt;=DATEVALUE("9/30/20"&amp;RIGHT(BZ$1,2))),NETWORKDAYS(DATEVALUE("10/1/20"&amp;RIGHT(BY$1,2)),$U623,Holidays!$J$3:$J$937),
IF($T623&lt;DATEVALUE("10/1/20"&amp;RIGHT(BY$1,2)),NETWORKDAYS(DATEVALUE("10/1/20"&amp;RIGHT(BY$1,2)),DATEVALUE("9/30/20"&amp;RIGHT(BZ$1,2)),Holidays!$J$3:$J$937),
IF($T623&gt;=DATEVALUE("10/1/20"&amp;RIGHT(BY$1,2)),NETWORKDAYS($T623,DATEVALUE("9/30/20"&amp;RIGHT(BZ$1,2)),Holidays!$J$3:$J$937),"")))),"")/(NETWORKDAYS($T623,$U623,Holidays!$J$3:$J$937)),0))</f>
        <v/>
      </c>
      <c r="CA623" s="87" t="str">
        <f>IF($Q623="","",IFERROR(IF(OR(AND($T623&gt;=DATEVALUE("10/1/20"&amp;RIGHT(BZ$1,2)),$T623&lt;=DATEVALUE("9/30/20"&amp;RIGHT(CA$1,2))),AND($U623&gt;=DATEVALUE("10/1/20"&amp;RIGHT(BZ$1,2)),$U623&lt;=DATEVALUE("9/30/20"&amp;RIGHT(CA$1,2))),AND($T623&lt;=DATEVALUE("10/1/20"&amp;RIGHT(BZ$1,2)),$U623&gt;=DATEVALUE("9/30/20"&amp;RIGHT(CA$1,2)))),
IF(AND($T623&gt;=DATEVALUE("10/1/20"&amp;RIGHT(BZ$1,2)),$U623&lt;=DATEVALUE("9/30/20"&amp;RIGHT(CA$1,2))),NETWORKDAYS($T623,$U623,Holidays!$J$3:$J$937),
IF(AND($T623&lt;DATEVALUE("10/1/20"&amp;RIGHT(BZ$1,2)),$U623&lt;=DATEVALUE("9/30/20"&amp;RIGHT(CA$1,2))),NETWORKDAYS(DATEVALUE("10/1/20"&amp;RIGHT(BZ$1,2)),$U623,Holidays!$J$3:$J$937),
IF($T623&lt;DATEVALUE("10/1/20"&amp;RIGHT(BZ$1,2)),NETWORKDAYS(DATEVALUE("10/1/20"&amp;RIGHT(BZ$1,2)),DATEVALUE("9/30/20"&amp;RIGHT(CA$1,2)),Holidays!$J$3:$J$937),
IF($T623&gt;=DATEVALUE("10/1/20"&amp;RIGHT(BZ$1,2)),NETWORKDAYS($T623,DATEVALUE("9/30/20"&amp;RIGHT(CA$1,2)),Holidays!$J$3:$J$937),"")))),"")/(NETWORKDAYS($T623,$U623,Holidays!$J$3:$J$937)),0))</f>
        <v/>
      </c>
      <c r="CB623" s="87" t="str">
        <f>IF($Q623="","",IFERROR(IF(OR(AND($T623&gt;=DATEVALUE("10/1/20"&amp;RIGHT(CA$1,2)),$T623&lt;=DATEVALUE("9/30/20"&amp;RIGHT(CB$1,2))),AND($U623&gt;=DATEVALUE("10/1/20"&amp;RIGHT(CA$1,2)),$U623&lt;=DATEVALUE("9/30/20"&amp;RIGHT(CB$1,2))),AND($T623&lt;=DATEVALUE("10/1/20"&amp;RIGHT(CA$1,2)),$U623&gt;=DATEVALUE("9/30/20"&amp;RIGHT(CB$1,2)))),
IF(AND($T623&gt;=DATEVALUE("10/1/20"&amp;RIGHT(CA$1,2)),$U623&lt;=DATEVALUE("9/30/20"&amp;RIGHT(CB$1,2))),NETWORKDAYS($T623,$U623,Holidays!$J$3:$J$937),
IF(AND($T623&lt;DATEVALUE("10/1/20"&amp;RIGHT(CA$1,2)),$U623&lt;=DATEVALUE("9/30/20"&amp;RIGHT(CB$1,2))),NETWORKDAYS(DATEVALUE("10/1/20"&amp;RIGHT(CA$1,2)),$U623,Holidays!$J$3:$J$937),
IF($T623&lt;DATEVALUE("10/1/20"&amp;RIGHT(CA$1,2)),NETWORKDAYS(DATEVALUE("10/1/20"&amp;RIGHT(CA$1,2)),DATEVALUE("9/30/20"&amp;RIGHT(CB$1,2)),Holidays!$J$3:$J$937),
IF($T623&gt;=DATEVALUE("10/1/20"&amp;RIGHT(CA$1,2)),NETWORKDAYS($T623,DATEVALUE("9/30/20"&amp;RIGHT(CB$1,2)),Holidays!$J$3:$J$937),"")))),"")/(NETWORKDAYS($T623,$U623,Holidays!$J$3:$J$937)),0))</f>
        <v/>
      </c>
    </row>
    <row r="624" spans="1:80">
      <c r="A624" s="97"/>
      <c r="B624" s="98" t="str">
        <f ca="1">IF(NOT($A624=""),OFFSET('WBS Reference &amp; User Procedure'!$A$1,MATCH($A624,'WBS Reference &amp; User Procedure'!$A:$A,0)-1,1),"")</f>
        <v/>
      </c>
      <c r="D624" s="97"/>
      <c r="I624" s="78"/>
      <c r="T624" s="104" t="str">
        <f>IF(NOT(Q624=""),IF(NOT($S624=""),$S624,#REF!),"")</f>
        <v/>
      </c>
      <c r="U624" s="104" t="str">
        <f>IF(NOT(Q624=""),WORKDAY(T624,Q624,Holidays!$J$3:$J$937),"")</f>
        <v/>
      </c>
      <c r="V624" s="104"/>
      <c r="W624" s="104"/>
      <c r="X624" s="101" t="str">
        <f t="shared" si="137"/>
        <v/>
      </c>
      <c r="AL624" s="87" t="str">
        <f t="shared" ca="1" si="134"/>
        <v/>
      </c>
      <c r="AN624" s="87" t="str">
        <f t="shared" ca="1" si="138"/>
        <v/>
      </c>
      <c r="AO624" s="87" t="str">
        <f t="shared" ca="1" si="138"/>
        <v/>
      </c>
      <c r="AP624" s="87" t="str">
        <f t="shared" ca="1" si="138"/>
        <v/>
      </c>
      <c r="AQ624" s="87" t="str">
        <f t="shared" ca="1" si="138"/>
        <v/>
      </c>
      <c r="AR624" s="87" t="str">
        <f t="shared" ca="1" si="138"/>
        <v/>
      </c>
      <c r="AS624" s="87" t="str">
        <f t="shared" ca="1" si="138"/>
        <v/>
      </c>
      <c r="AT624" s="87" t="str">
        <f t="shared" ca="1" si="138"/>
        <v/>
      </c>
      <c r="AU624" s="87" t="str">
        <f t="shared" ca="1" si="138"/>
        <v/>
      </c>
      <c r="AV624" s="87" t="str">
        <f t="shared" ca="1" si="138"/>
        <v/>
      </c>
      <c r="AW624" s="87" t="str">
        <f t="shared" ca="1" si="138"/>
        <v/>
      </c>
      <c r="AX624" s="87" t="str">
        <f t="shared" ca="1" si="139"/>
        <v/>
      </c>
      <c r="AY624" s="87" t="str">
        <f t="shared" ca="1" si="139"/>
        <v/>
      </c>
      <c r="AZ624" s="87" t="str">
        <f t="shared" ca="1" si="139"/>
        <v/>
      </c>
      <c r="BA624" s="87" t="str">
        <f t="shared" ca="1" si="139"/>
        <v/>
      </c>
      <c r="BB624" s="87" t="str">
        <f t="shared" ca="1" si="139"/>
        <v/>
      </c>
      <c r="BC624" s="87" t="str">
        <f t="shared" ca="1" si="139"/>
        <v/>
      </c>
      <c r="BD624" s="87" t="str">
        <f t="shared" ca="1" si="139"/>
        <v/>
      </c>
      <c r="BE624" s="87" t="str">
        <f t="shared" ca="1" si="139"/>
        <v/>
      </c>
      <c r="BF624" s="87" t="str">
        <f t="shared" ca="1" si="139"/>
        <v/>
      </c>
      <c r="BG624" s="87" t="str">
        <f t="shared" ca="1" si="139"/>
        <v/>
      </c>
      <c r="BI624" s="87" t="str">
        <f>IF($Q624="","",IFERROR(IF(OR(AND($T624&gt;=DATEVALUE("10/1/20"&amp;RIGHT(BH$1,2)),$T624&lt;=DATEVALUE("9/30/20"&amp;RIGHT(BI$1,2))),AND($U624&gt;=DATEVALUE("10/1/20"&amp;RIGHT(BH$1,2)),$U624&lt;=DATEVALUE("9/30/20"&amp;RIGHT(BI$1,2))),AND($T624&lt;=DATEVALUE("10/1/20"&amp;RIGHT(BH$1,2)),$U624&gt;=DATEVALUE("9/30/20"&amp;RIGHT(BI$1,2)))),
IF(AND($T624&gt;=DATEVALUE("10/1/20"&amp;RIGHT(BH$1,2)),$U624&lt;=DATEVALUE("9/30/20"&amp;RIGHT(BI$1,2))),NETWORKDAYS($T624,$U624,Holidays!$J$3:$J$937),
IF(AND($T624&lt;DATEVALUE("10/1/20"&amp;RIGHT(BH$1,2)),$U624&lt;=DATEVALUE("9/30/20"&amp;RIGHT(BI$1,2))),NETWORKDAYS(DATEVALUE("10/1/20"&amp;RIGHT(BH$1,2)),$U624,Holidays!$J$3:$J$937),
IF($T624&lt;DATEVALUE("10/1/20"&amp;RIGHT(BH$1,2)),NETWORKDAYS(DATEVALUE("10/1/20"&amp;RIGHT(BH$1,2)),DATEVALUE("9/30/20"&amp;RIGHT(BI$1,2)),Holidays!$J$3:$J$937),
IF($T624&gt;=DATEVALUE("10/1/20"&amp;RIGHT(BH$1,2)),NETWORKDAYS($T624,DATEVALUE("9/30/20"&amp;RIGHT(BI$1,2)),Holidays!$J$3:$J$937),"")))),"")/(NETWORKDAYS($T624,$U624,Holidays!$J$3:$J$937)),0))</f>
        <v/>
      </c>
      <c r="BJ624" s="87" t="str">
        <f>IF($Q624="","",IFERROR(IF(OR(AND($T624&gt;=DATEVALUE("10/1/20"&amp;RIGHT(BI$1,2)),$T624&lt;=DATEVALUE("9/30/20"&amp;RIGHT(BJ$1,2))),AND($U624&gt;=DATEVALUE("10/1/20"&amp;RIGHT(BI$1,2)),$U624&lt;=DATEVALUE("9/30/20"&amp;RIGHT(BJ$1,2))),AND($T624&lt;=DATEVALUE("10/1/20"&amp;RIGHT(BI$1,2)),$U624&gt;=DATEVALUE("9/30/20"&amp;RIGHT(BJ$1,2)))),
IF(AND($T624&gt;=DATEVALUE("10/1/20"&amp;RIGHT(BI$1,2)),$U624&lt;=DATEVALUE("9/30/20"&amp;RIGHT(BJ$1,2))),NETWORKDAYS($T624,$U624,Holidays!$J$3:$J$937),
IF(AND($T624&lt;DATEVALUE("10/1/20"&amp;RIGHT(BI$1,2)),$U624&lt;=DATEVALUE("9/30/20"&amp;RIGHT(BJ$1,2))),NETWORKDAYS(DATEVALUE("10/1/20"&amp;RIGHT(BI$1,2)),$U624,Holidays!$J$3:$J$937),
IF($T624&lt;DATEVALUE("10/1/20"&amp;RIGHT(BI$1,2)),NETWORKDAYS(DATEVALUE("10/1/20"&amp;RIGHT(BI$1,2)),DATEVALUE("9/30/20"&amp;RIGHT(BJ$1,2)),Holidays!$J$3:$J$937),
IF($T624&gt;=DATEVALUE("10/1/20"&amp;RIGHT(BI$1,2)),NETWORKDAYS($T624,DATEVALUE("9/30/20"&amp;RIGHT(BJ$1,2)),Holidays!$J$3:$J$937),"")))),"")/(NETWORKDAYS($T624,$U624,Holidays!$J$3:$J$937)),0))</f>
        <v/>
      </c>
      <c r="BK624" s="87" t="str">
        <f>IF($Q624="","",IFERROR(IF(OR(AND($T624&gt;=DATEVALUE("10/1/20"&amp;RIGHT(BJ$1,2)),$T624&lt;=DATEVALUE("9/30/20"&amp;RIGHT(BK$1,2))),AND($U624&gt;=DATEVALUE("10/1/20"&amp;RIGHT(BJ$1,2)),$U624&lt;=DATEVALUE("9/30/20"&amp;RIGHT(BK$1,2))),AND($T624&lt;=DATEVALUE("10/1/20"&amp;RIGHT(BJ$1,2)),$U624&gt;=DATEVALUE("9/30/20"&amp;RIGHT(BK$1,2)))),
IF(AND($T624&gt;=DATEVALUE("10/1/20"&amp;RIGHT(BJ$1,2)),$U624&lt;=DATEVALUE("9/30/20"&amp;RIGHT(BK$1,2))),NETWORKDAYS($T624,$U624,Holidays!$J$3:$J$937),
IF(AND($T624&lt;DATEVALUE("10/1/20"&amp;RIGHT(BJ$1,2)),$U624&lt;=DATEVALUE("9/30/20"&amp;RIGHT(BK$1,2))),NETWORKDAYS(DATEVALUE("10/1/20"&amp;RIGHT(BJ$1,2)),$U624,Holidays!$J$3:$J$937),
IF($T624&lt;DATEVALUE("10/1/20"&amp;RIGHT(BJ$1,2)),NETWORKDAYS(DATEVALUE("10/1/20"&amp;RIGHT(BJ$1,2)),DATEVALUE("9/30/20"&amp;RIGHT(BK$1,2)),Holidays!$J$3:$J$937),
IF($T624&gt;=DATEVALUE("10/1/20"&amp;RIGHT(BJ$1,2)),NETWORKDAYS($T624,DATEVALUE("9/30/20"&amp;RIGHT(BK$1,2)),Holidays!$J$3:$J$937),"")))),"")/(NETWORKDAYS($T624,$U624,Holidays!$J$3:$J$937)),0))</f>
        <v/>
      </c>
      <c r="BL624" s="87" t="str">
        <f>IF($Q624="","",IFERROR(IF(OR(AND($T624&gt;=DATEVALUE("10/1/20"&amp;RIGHT(BK$1,2)),$T624&lt;=DATEVALUE("9/30/20"&amp;RIGHT(BL$1,2))),AND($U624&gt;=DATEVALUE("10/1/20"&amp;RIGHT(BK$1,2)),$U624&lt;=DATEVALUE("9/30/20"&amp;RIGHT(BL$1,2))),AND($T624&lt;=DATEVALUE("10/1/20"&amp;RIGHT(BK$1,2)),$U624&gt;=DATEVALUE("9/30/20"&amp;RIGHT(BL$1,2)))),
IF(AND($T624&gt;=DATEVALUE("10/1/20"&amp;RIGHT(BK$1,2)),$U624&lt;=DATEVALUE("9/30/20"&amp;RIGHT(BL$1,2))),NETWORKDAYS($T624,$U624,Holidays!$J$3:$J$937),
IF(AND($T624&lt;DATEVALUE("10/1/20"&amp;RIGHT(BK$1,2)),$U624&lt;=DATEVALUE("9/30/20"&amp;RIGHT(BL$1,2))),NETWORKDAYS(DATEVALUE("10/1/20"&amp;RIGHT(BK$1,2)),$U624,Holidays!$J$3:$J$937),
IF($T624&lt;DATEVALUE("10/1/20"&amp;RIGHT(BK$1,2)),NETWORKDAYS(DATEVALUE("10/1/20"&amp;RIGHT(BK$1,2)),DATEVALUE("9/30/20"&amp;RIGHT(BL$1,2)),Holidays!$J$3:$J$937),
IF($T624&gt;=DATEVALUE("10/1/20"&amp;RIGHT(BK$1,2)),NETWORKDAYS($T624,DATEVALUE("9/30/20"&amp;RIGHT(BL$1,2)),Holidays!$J$3:$J$937),"")))),"")/(NETWORKDAYS($T624,$U624,Holidays!$J$3:$J$937)),0))</f>
        <v/>
      </c>
      <c r="BM624" s="87" t="str">
        <f>IF($Q624="","",IFERROR(IF(OR(AND($T624&gt;=DATEVALUE("10/1/20"&amp;RIGHT(BL$1,2)),$T624&lt;=DATEVALUE("9/30/20"&amp;RIGHT(BM$1,2))),AND($U624&gt;=DATEVALUE("10/1/20"&amp;RIGHT(BL$1,2)),$U624&lt;=DATEVALUE("9/30/20"&amp;RIGHT(BM$1,2))),AND($T624&lt;=DATEVALUE("10/1/20"&amp;RIGHT(BL$1,2)),$U624&gt;=DATEVALUE("9/30/20"&amp;RIGHT(BM$1,2)))),
IF(AND($T624&gt;=DATEVALUE("10/1/20"&amp;RIGHT(BL$1,2)),$U624&lt;=DATEVALUE("9/30/20"&amp;RIGHT(BM$1,2))),NETWORKDAYS($T624,$U624,Holidays!$J$3:$J$937),
IF(AND($T624&lt;DATEVALUE("10/1/20"&amp;RIGHT(BL$1,2)),$U624&lt;=DATEVALUE("9/30/20"&amp;RIGHT(BM$1,2))),NETWORKDAYS(DATEVALUE("10/1/20"&amp;RIGHT(BL$1,2)),$U624,Holidays!$J$3:$J$937),
IF($T624&lt;DATEVALUE("10/1/20"&amp;RIGHT(BL$1,2)),NETWORKDAYS(DATEVALUE("10/1/20"&amp;RIGHT(BL$1,2)),DATEVALUE("9/30/20"&amp;RIGHT(BM$1,2)),Holidays!$J$3:$J$937),
IF($T624&gt;=DATEVALUE("10/1/20"&amp;RIGHT(BL$1,2)),NETWORKDAYS($T624,DATEVALUE("9/30/20"&amp;RIGHT(BM$1,2)),Holidays!$J$3:$J$937),"")))),"")/(NETWORKDAYS($T624,$U624,Holidays!$J$3:$J$937)),0))</f>
        <v/>
      </c>
      <c r="BN624" s="87" t="str">
        <f>IF($Q624="","",IFERROR(IF(OR(AND($T624&gt;=DATEVALUE("10/1/20"&amp;RIGHT(BM$1,2)),$T624&lt;=DATEVALUE("9/30/20"&amp;RIGHT(BN$1,2))),AND($U624&gt;=DATEVALUE("10/1/20"&amp;RIGHT(BM$1,2)),$U624&lt;=DATEVALUE("9/30/20"&amp;RIGHT(BN$1,2))),AND($T624&lt;=DATEVALUE("10/1/20"&amp;RIGHT(BM$1,2)),$U624&gt;=DATEVALUE("9/30/20"&amp;RIGHT(BN$1,2)))),
IF(AND($T624&gt;=DATEVALUE("10/1/20"&amp;RIGHT(BM$1,2)),$U624&lt;=DATEVALUE("9/30/20"&amp;RIGHT(BN$1,2))),NETWORKDAYS($T624,$U624,Holidays!$J$3:$J$937),
IF(AND($T624&lt;DATEVALUE("10/1/20"&amp;RIGHT(BM$1,2)),$U624&lt;=DATEVALUE("9/30/20"&amp;RIGHT(BN$1,2))),NETWORKDAYS(DATEVALUE("10/1/20"&amp;RIGHT(BM$1,2)),$U624,Holidays!$J$3:$J$937),
IF($T624&lt;DATEVALUE("10/1/20"&amp;RIGHT(BM$1,2)),NETWORKDAYS(DATEVALUE("10/1/20"&amp;RIGHT(BM$1,2)),DATEVALUE("9/30/20"&amp;RIGHT(BN$1,2)),Holidays!$J$3:$J$937),
IF($T624&gt;=DATEVALUE("10/1/20"&amp;RIGHT(BM$1,2)),NETWORKDAYS($T624,DATEVALUE("9/30/20"&amp;RIGHT(BN$1,2)),Holidays!$J$3:$J$937),"")))),"")/(NETWORKDAYS($T624,$U624,Holidays!$J$3:$J$937)),0))</f>
        <v/>
      </c>
      <c r="BO624" s="87" t="str">
        <f>IF($Q624="","",IFERROR(IF(OR(AND($T624&gt;=DATEVALUE("10/1/20"&amp;RIGHT(BN$1,2)),$T624&lt;=DATEVALUE("9/30/20"&amp;RIGHT(BO$1,2))),AND($U624&gt;=DATEVALUE("10/1/20"&amp;RIGHT(BN$1,2)),$U624&lt;=DATEVALUE("9/30/20"&amp;RIGHT(BO$1,2))),AND($T624&lt;=DATEVALUE("10/1/20"&amp;RIGHT(BN$1,2)),$U624&gt;=DATEVALUE("9/30/20"&amp;RIGHT(BO$1,2)))),
IF(AND($T624&gt;=DATEVALUE("10/1/20"&amp;RIGHT(BN$1,2)),$U624&lt;=DATEVALUE("9/30/20"&amp;RIGHT(BO$1,2))),NETWORKDAYS($T624,$U624,Holidays!$J$3:$J$937),
IF(AND($T624&lt;DATEVALUE("10/1/20"&amp;RIGHT(BN$1,2)),$U624&lt;=DATEVALUE("9/30/20"&amp;RIGHT(BO$1,2))),NETWORKDAYS(DATEVALUE("10/1/20"&amp;RIGHT(BN$1,2)),$U624,Holidays!$J$3:$J$937),
IF($T624&lt;DATEVALUE("10/1/20"&amp;RIGHT(BN$1,2)),NETWORKDAYS(DATEVALUE("10/1/20"&amp;RIGHT(BN$1,2)),DATEVALUE("9/30/20"&amp;RIGHT(BO$1,2)),Holidays!$J$3:$J$937),
IF($T624&gt;=DATEVALUE("10/1/20"&amp;RIGHT(BN$1,2)),NETWORKDAYS($T624,DATEVALUE("9/30/20"&amp;RIGHT(BO$1,2)),Holidays!$J$3:$J$937),"")))),"")/(NETWORKDAYS($T624,$U624,Holidays!$J$3:$J$937)),0))</f>
        <v/>
      </c>
      <c r="BP624" s="87" t="str">
        <f>IF($Q624="","",IFERROR(IF(OR(AND($T624&gt;=DATEVALUE("10/1/20"&amp;RIGHT(BO$1,2)),$T624&lt;=DATEVALUE("9/30/20"&amp;RIGHT(BP$1,2))),AND($U624&gt;=DATEVALUE("10/1/20"&amp;RIGHT(BO$1,2)),$U624&lt;=DATEVALUE("9/30/20"&amp;RIGHT(BP$1,2))),AND($T624&lt;=DATEVALUE("10/1/20"&amp;RIGHT(BO$1,2)),$U624&gt;=DATEVALUE("9/30/20"&amp;RIGHT(BP$1,2)))),
IF(AND($T624&gt;=DATEVALUE("10/1/20"&amp;RIGHT(BO$1,2)),$U624&lt;=DATEVALUE("9/30/20"&amp;RIGHT(BP$1,2))),NETWORKDAYS($T624,$U624,Holidays!$J$3:$J$937),
IF(AND($T624&lt;DATEVALUE("10/1/20"&amp;RIGHT(BO$1,2)),$U624&lt;=DATEVALUE("9/30/20"&amp;RIGHT(BP$1,2))),NETWORKDAYS(DATEVALUE("10/1/20"&amp;RIGHT(BO$1,2)),$U624,Holidays!$J$3:$J$937),
IF($T624&lt;DATEVALUE("10/1/20"&amp;RIGHT(BO$1,2)),NETWORKDAYS(DATEVALUE("10/1/20"&amp;RIGHT(BO$1,2)),DATEVALUE("9/30/20"&amp;RIGHT(BP$1,2)),Holidays!$J$3:$J$937),
IF($T624&gt;=DATEVALUE("10/1/20"&amp;RIGHT(BO$1,2)),NETWORKDAYS($T624,DATEVALUE("9/30/20"&amp;RIGHT(BP$1,2)),Holidays!$J$3:$J$937),"")))),"")/(NETWORKDAYS($T624,$U624,Holidays!$J$3:$J$937)),0))</f>
        <v/>
      </c>
      <c r="BQ624" s="87" t="str">
        <f>IF($Q624="","",IFERROR(IF(OR(AND($T624&gt;=DATEVALUE("10/1/20"&amp;RIGHT(BP$1,2)),$T624&lt;=DATEVALUE("9/30/20"&amp;RIGHT(BQ$1,2))),AND($U624&gt;=DATEVALUE("10/1/20"&amp;RIGHT(BP$1,2)),$U624&lt;=DATEVALUE("9/30/20"&amp;RIGHT(BQ$1,2))),AND($T624&lt;=DATEVALUE("10/1/20"&amp;RIGHT(BP$1,2)),$U624&gt;=DATEVALUE("9/30/20"&amp;RIGHT(BQ$1,2)))),
IF(AND($T624&gt;=DATEVALUE("10/1/20"&amp;RIGHT(BP$1,2)),$U624&lt;=DATEVALUE("9/30/20"&amp;RIGHT(BQ$1,2))),NETWORKDAYS($T624,$U624,Holidays!$J$3:$J$937),
IF(AND($T624&lt;DATEVALUE("10/1/20"&amp;RIGHT(BP$1,2)),$U624&lt;=DATEVALUE("9/30/20"&amp;RIGHT(BQ$1,2))),NETWORKDAYS(DATEVALUE("10/1/20"&amp;RIGHT(BP$1,2)),$U624,Holidays!$J$3:$J$937),
IF($T624&lt;DATEVALUE("10/1/20"&amp;RIGHT(BP$1,2)),NETWORKDAYS(DATEVALUE("10/1/20"&amp;RIGHT(BP$1,2)),DATEVALUE("9/30/20"&amp;RIGHT(BQ$1,2)),Holidays!$J$3:$J$937),
IF($T624&gt;=DATEVALUE("10/1/20"&amp;RIGHT(BP$1,2)),NETWORKDAYS($T624,DATEVALUE("9/30/20"&amp;RIGHT(BQ$1,2)),Holidays!$J$3:$J$937),"")))),"")/(NETWORKDAYS($T624,$U624,Holidays!$J$3:$J$937)),0))</f>
        <v/>
      </c>
      <c r="BR624" s="87" t="str">
        <f>IF($Q624="","",IFERROR(IF(OR(AND($T624&gt;=DATEVALUE("10/1/20"&amp;RIGHT(BQ$1,2)),$T624&lt;=DATEVALUE("9/30/20"&amp;RIGHT(BR$1,2))),AND($U624&gt;=DATEVALUE("10/1/20"&amp;RIGHT(BQ$1,2)),$U624&lt;=DATEVALUE("9/30/20"&amp;RIGHT(BR$1,2))),AND($T624&lt;=DATEVALUE("10/1/20"&amp;RIGHT(BQ$1,2)),$U624&gt;=DATEVALUE("9/30/20"&amp;RIGHT(BR$1,2)))),
IF(AND($T624&gt;=DATEVALUE("10/1/20"&amp;RIGHT(BQ$1,2)),$U624&lt;=DATEVALUE("9/30/20"&amp;RIGHT(BR$1,2))),NETWORKDAYS($T624,$U624,Holidays!$J$3:$J$937),
IF(AND($T624&lt;DATEVALUE("10/1/20"&amp;RIGHT(BQ$1,2)),$U624&lt;=DATEVALUE("9/30/20"&amp;RIGHT(BR$1,2))),NETWORKDAYS(DATEVALUE("10/1/20"&amp;RIGHT(BQ$1,2)),$U624,Holidays!$J$3:$J$937),
IF($T624&lt;DATEVALUE("10/1/20"&amp;RIGHT(BQ$1,2)),NETWORKDAYS(DATEVALUE("10/1/20"&amp;RIGHT(BQ$1,2)),DATEVALUE("9/30/20"&amp;RIGHT(BR$1,2)),Holidays!$J$3:$J$937),
IF($T624&gt;=DATEVALUE("10/1/20"&amp;RIGHT(BQ$1,2)),NETWORKDAYS($T624,DATEVALUE("9/30/20"&amp;RIGHT(BR$1,2)),Holidays!$J$3:$J$937),"")))),"")/(NETWORKDAYS($T624,$U624,Holidays!$J$3:$J$937)),0))</f>
        <v/>
      </c>
      <c r="BS624" s="87" t="str">
        <f>IF($Q624="","",IFERROR(IF(OR(AND($T624&gt;=DATEVALUE("10/1/20"&amp;RIGHT(BR$1,2)),$T624&lt;=DATEVALUE("9/30/20"&amp;RIGHT(BS$1,2))),AND($U624&gt;=DATEVALUE("10/1/20"&amp;RIGHT(BR$1,2)),$U624&lt;=DATEVALUE("9/30/20"&amp;RIGHT(BS$1,2))),AND($T624&lt;=DATEVALUE("10/1/20"&amp;RIGHT(BR$1,2)),$U624&gt;=DATEVALUE("9/30/20"&amp;RIGHT(BS$1,2)))),
IF(AND($T624&gt;=DATEVALUE("10/1/20"&amp;RIGHT(BR$1,2)),$U624&lt;=DATEVALUE("9/30/20"&amp;RIGHT(BS$1,2))),NETWORKDAYS($T624,$U624,Holidays!$J$3:$J$937),
IF(AND($T624&lt;DATEVALUE("10/1/20"&amp;RIGHT(BR$1,2)),$U624&lt;=DATEVALUE("9/30/20"&amp;RIGHT(BS$1,2))),NETWORKDAYS(DATEVALUE("10/1/20"&amp;RIGHT(BR$1,2)),$U624,Holidays!$J$3:$J$937),
IF($T624&lt;DATEVALUE("10/1/20"&amp;RIGHT(BR$1,2)),NETWORKDAYS(DATEVALUE("10/1/20"&amp;RIGHT(BR$1,2)),DATEVALUE("9/30/20"&amp;RIGHT(BS$1,2)),Holidays!$J$3:$J$937),
IF($T624&gt;=DATEVALUE("10/1/20"&amp;RIGHT(BR$1,2)),NETWORKDAYS($T624,DATEVALUE("9/30/20"&amp;RIGHT(BS$1,2)),Holidays!$J$3:$J$937),"")))),"")/(NETWORKDAYS($T624,$U624,Holidays!$J$3:$J$937)),0))</f>
        <v/>
      </c>
      <c r="BT624" s="87" t="str">
        <f>IF($Q624="","",IFERROR(IF(OR(AND($T624&gt;=DATEVALUE("10/1/20"&amp;RIGHT(BS$1,2)),$T624&lt;=DATEVALUE("9/30/20"&amp;RIGHT(BT$1,2))),AND($U624&gt;=DATEVALUE("10/1/20"&amp;RIGHT(BS$1,2)),$U624&lt;=DATEVALUE("9/30/20"&amp;RIGHT(BT$1,2))),AND($T624&lt;=DATEVALUE("10/1/20"&amp;RIGHT(BS$1,2)),$U624&gt;=DATEVALUE("9/30/20"&amp;RIGHT(BT$1,2)))),
IF(AND($T624&gt;=DATEVALUE("10/1/20"&amp;RIGHT(BS$1,2)),$U624&lt;=DATEVALUE("9/30/20"&amp;RIGHT(BT$1,2))),NETWORKDAYS($T624,$U624,Holidays!$J$3:$J$937),
IF(AND($T624&lt;DATEVALUE("10/1/20"&amp;RIGHT(BS$1,2)),$U624&lt;=DATEVALUE("9/30/20"&amp;RIGHT(BT$1,2))),NETWORKDAYS(DATEVALUE("10/1/20"&amp;RIGHT(BS$1,2)),$U624,Holidays!$J$3:$J$937),
IF($T624&lt;DATEVALUE("10/1/20"&amp;RIGHT(BS$1,2)),NETWORKDAYS(DATEVALUE("10/1/20"&amp;RIGHT(BS$1,2)),DATEVALUE("9/30/20"&amp;RIGHT(BT$1,2)),Holidays!$J$3:$J$937),
IF($T624&gt;=DATEVALUE("10/1/20"&amp;RIGHT(BS$1,2)),NETWORKDAYS($T624,DATEVALUE("9/30/20"&amp;RIGHT(BT$1,2)),Holidays!$J$3:$J$937),"")))),"")/(NETWORKDAYS($T624,$U624,Holidays!$J$3:$J$937)),0))</f>
        <v/>
      </c>
      <c r="BU624" s="87" t="str">
        <f>IF($Q624="","",IFERROR(IF(OR(AND($T624&gt;=DATEVALUE("10/1/20"&amp;RIGHT(BT$1,2)),$T624&lt;=DATEVALUE("9/30/20"&amp;RIGHT(BU$1,2))),AND($U624&gt;=DATEVALUE("10/1/20"&amp;RIGHT(BT$1,2)),$U624&lt;=DATEVALUE("9/30/20"&amp;RIGHT(BU$1,2))),AND($T624&lt;=DATEVALUE("10/1/20"&amp;RIGHT(BT$1,2)),$U624&gt;=DATEVALUE("9/30/20"&amp;RIGHT(BU$1,2)))),
IF(AND($T624&gt;=DATEVALUE("10/1/20"&amp;RIGHT(BT$1,2)),$U624&lt;=DATEVALUE("9/30/20"&amp;RIGHT(BU$1,2))),NETWORKDAYS($T624,$U624,Holidays!$J$3:$J$937),
IF(AND($T624&lt;DATEVALUE("10/1/20"&amp;RIGHT(BT$1,2)),$U624&lt;=DATEVALUE("9/30/20"&amp;RIGHT(BU$1,2))),NETWORKDAYS(DATEVALUE("10/1/20"&amp;RIGHT(BT$1,2)),$U624,Holidays!$J$3:$J$937),
IF($T624&lt;DATEVALUE("10/1/20"&amp;RIGHT(BT$1,2)),NETWORKDAYS(DATEVALUE("10/1/20"&amp;RIGHT(BT$1,2)),DATEVALUE("9/30/20"&amp;RIGHT(BU$1,2)),Holidays!$J$3:$J$937),
IF($T624&gt;=DATEVALUE("10/1/20"&amp;RIGHT(BT$1,2)),NETWORKDAYS($T624,DATEVALUE("9/30/20"&amp;RIGHT(BU$1,2)),Holidays!$J$3:$J$937),"")))),"")/(NETWORKDAYS($T624,$U624,Holidays!$J$3:$J$937)),0))</f>
        <v/>
      </c>
      <c r="BV624" s="87" t="str">
        <f>IF($Q624="","",IFERROR(IF(OR(AND($T624&gt;=DATEVALUE("10/1/20"&amp;RIGHT(BU$1,2)),$T624&lt;=DATEVALUE("9/30/20"&amp;RIGHT(BV$1,2))),AND($U624&gt;=DATEVALUE("10/1/20"&amp;RIGHT(BU$1,2)),$U624&lt;=DATEVALUE("9/30/20"&amp;RIGHT(BV$1,2))),AND($T624&lt;=DATEVALUE("10/1/20"&amp;RIGHT(BU$1,2)),$U624&gt;=DATEVALUE("9/30/20"&amp;RIGHT(BV$1,2)))),
IF(AND($T624&gt;=DATEVALUE("10/1/20"&amp;RIGHT(BU$1,2)),$U624&lt;=DATEVALUE("9/30/20"&amp;RIGHT(BV$1,2))),NETWORKDAYS($T624,$U624,Holidays!$J$3:$J$937),
IF(AND($T624&lt;DATEVALUE("10/1/20"&amp;RIGHT(BU$1,2)),$U624&lt;=DATEVALUE("9/30/20"&amp;RIGHT(BV$1,2))),NETWORKDAYS(DATEVALUE("10/1/20"&amp;RIGHT(BU$1,2)),$U624,Holidays!$J$3:$J$937),
IF($T624&lt;DATEVALUE("10/1/20"&amp;RIGHT(BU$1,2)),NETWORKDAYS(DATEVALUE("10/1/20"&amp;RIGHT(BU$1,2)),DATEVALUE("9/30/20"&amp;RIGHT(BV$1,2)),Holidays!$J$3:$J$937),
IF($T624&gt;=DATEVALUE("10/1/20"&amp;RIGHT(BU$1,2)),NETWORKDAYS($T624,DATEVALUE("9/30/20"&amp;RIGHT(BV$1,2)),Holidays!$J$3:$J$937),"")))),"")/(NETWORKDAYS($T624,$U624,Holidays!$J$3:$J$937)),0))</f>
        <v/>
      </c>
      <c r="BW624" s="87" t="str">
        <f>IF($Q624="","",IFERROR(IF(OR(AND($T624&gt;=DATEVALUE("10/1/20"&amp;RIGHT(BV$1,2)),$T624&lt;=DATEVALUE("9/30/20"&amp;RIGHT(BW$1,2))),AND($U624&gt;=DATEVALUE("10/1/20"&amp;RIGHT(BV$1,2)),$U624&lt;=DATEVALUE("9/30/20"&amp;RIGHT(BW$1,2))),AND($T624&lt;=DATEVALUE("10/1/20"&amp;RIGHT(BV$1,2)),$U624&gt;=DATEVALUE("9/30/20"&amp;RIGHT(BW$1,2)))),
IF(AND($T624&gt;=DATEVALUE("10/1/20"&amp;RIGHT(BV$1,2)),$U624&lt;=DATEVALUE("9/30/20"&amp;RIGHT(BW$1,2))),NETWORKDAYS($T624,$U624,Holidays!$J$3:$J$937),
IF(AND($T624&lt;DATEVALUE("10/1/20"&amp;RIGHT(BV$1,2)),$U624&lt;=DATEVALUE("9/30/20"&amp;RIGHT(BW$1,2))),NETWORKDAYS(DATEVALUE("10/1/20"&amp;RIGHT(BV$1,2)),$U624,Holidays!$J$3:$J$937),
IF($T624&lt;DATEVALUE("10/1/20"&amp;RIGHT(BV$1,2)),NETWORKDAYS(DATEVALUE("10/1/20"&amp;RIGHT(BV$1,2)),DATEVALUE("9/30/20"&amp;RIGHT(BW$1,2)),Holidays!$J$3:$J$937),
IF($T624&gt;=DATEVALUE("10/1/20"&amp;RIGHT(BV$1,2)),NETWORKDAYS($T624,DATEVALUE("9/30/20"&amp;RIGHT(BW$1,2)),Holidays!$J$3:$J$937),"")))),"")/(NETWORKDAYS($T624,$U624,Holidays!$J$3:$J$937)),0))</f>
        <v/>
      </c>
      <c r="BX624" s="87" t="str">
        <f>IF($Q624="","",IFERROR(IF(OR(AND($T624&gt;=DATEVALUE("10/1/20"&amp;RIGHT(BW$1,2)),$T624&lt;=DATEVALUE("9/30/20"&amp;RIGHT(BX$1,2))),AND($U624&gt;=DATEVALUE("10/1/20"&amp;RIGHT(BW$1,2)),$U624&lt;=DATEVALUE("9/30/20"&amp;RIGHT(BX$1,2))),AND($T624&lt;=DATEVALUE("10/1/20"&amp;RIGHT(BW$1,2)),$U624&gt;=DATEVALUE("9/30/20"&amp;RIGHT(BX$1,2)))),
IF(AND($T624&gt;=DATEVALUE("10/1/20"&amp;RIGHT(BW$1,2)),$U624&lt;=DATEVALUE("9/30/20"&amp;RIGHT(BX$1,2))),NETWORKDAYS($T624,$U624,Holidays!$J$3:$J$937),
IF(AND($T624&lt;DATEVALUE("10/1/20"&amp;RIGHT(BW$1,2)),$U624&lt;=DATEVALUE("9/30/20"&amp;RIGHT(BX$1,2))),NETWORKDAYS(DATEVALUE("10/1/20"&amp;RIGHT(BW$1,2)),$U624,Holidays!$J$3:$J$937),
IF($T624&lt;DATEVALUE("10/1/20"&amp;RIGHT(BW$1,2)),NETWORKDAYS(DATEVALUE("10/1/20"&amp;RIGHT(BW$1,2)),DATEVALUE("9/30/20"&amp;RIGHT(BX$1,2)),Holidays!$J$3:$J$937),
IF($T624&gt;=DATEVALUE("10/1/20"&amp;RIGHT(BW$1,2)),NETWORKDAYS($T624,DATEVALUE("9/30/20"&amp;RIGHT(BX$1,2)),Holidays!$J$3:$J$937),"")))),"")/(NETWORKDAYS($T624,$U624,Holidays!$J$3:$J$937)),0))</f>
        <v/>
      </c>
      <c r="BY624" s="87" t="str">
        <f>IF($Q624="","",IFERROR(IF(OR(AND($T624&gt;=DATEVALUE("10/1/20"&amp;RIGHT(BX$1,2)),$T624&lt;=DATEVALUE("9/30/20"&amp;RIGHT(BY$1,2))),AND($U624&gt;=DATEVALUE("10/1/20"&amp;RIGHT(BX$1,2)),$U624&lt;=DATEVALUE("9/30/20"&amp;RIGHT(BY$1,2))),AND($T624&lt;=DATEVALUE("10/1/20"&amp;RIGHT(BX$1,2)),$U624&gt;=DATEVALUE("9/30/20"&amp;RIGHT(BY$1,2)))),
IF(AND($T624&gt;=DATEVALUE("10/1/20"&amp;RIGHT(BX$1,2)),$U624&lt;=DATEVALUE("9/30/20"&amp;RIGHT(BY$1,2))),NETWORKDAYS($T624,$U624,Holidays!$J$3:$J$937),
IF(AND($T624&lt;DATEVALUE("10/1/20"&amp;RIGHT(BX$1,2)),$U624&lt;=DATEVALUE("9/30/20"&amp;RIGHT(BY$1,2))),NETWORKDAYS(DATEVALUE("10/1/20"&amp;RIGHT(BX$1,2)),$U624,Holidays!$J$3:$J$937),
IF($T624&lt;DATEVALUE("10/1/20"&amp;RIGHT(BX$1,2)),NETWORKDAYS(DATEVALUE("10/1/20"&amp;RIGHT(BX$1,2)),DATEVALUE("9/30/20"&amp;RIGHT(BY$1,2)),Holidays!$J$3:$J$937),
IF($T624&gt;=DATEVALUE("10/1/20"&amp;RIGHT(BX$1,2)),NETWORKDAYS($T624,DATEVALUE("9/30/20"&amp;RIGHT(BY$1,2)),Holidays!$J$3:$J$937),"")))),"")/(NETWORKDAYS($T624,$U624,Holidays!$J$3:$J$937)),0))</f>
        <v/>
      </c>
      <c r="BZ624" s="87" t="str">
        <f>IF($Q624="","",IFERROR(IF(OR(AND($T624&gt;=DATEVALUE("10/1/20"&amp;RIGHT(BY$1,2)),$T624&lt;=DATEVALUE("9/30/20"&amp;RIGHT(BZ$1,2))),AND($U624&gt;=DATEVALUE("10/1/20"&amp;RIGHT(BY$1,2)),$U624&lt;=DATEVALUE("9/30/20"&amp;RIGHT(BZ$1,2))),AND($T624&lt;=DATEVALUE("10/1/20"&amp;RIGHT(BY$1,2)),$U624&gt;=DATEVALUE("9/30/20"&amp;RIGHT(BZ$1,2)))),
IF(AND($T624&gt;=DATEVALUE("10/1/20"&amp;RIGHT(BY$1,2)),$U624&lt;=DATEVALUE("9/30/20"&amp;RIGHT(BZ$1,2))),NETWORKDAYS($T624,$U624,Holidays!$J$3:$J$937),
IF(AND($T624&lt;DATEVALUE("10/1/20"&amp;RIGHT(BY$1,2)),$U624&lt;=DATEVALUE("9/30/20"&amp;RIGHT(BZ$1,2))),NETWORKDAYS(DATEVALUE("10/1/20"&amp;RIGHT(BY$1,2)),$U624,Holidays!$J$3:$J$937),
IF($T624&lt;DATEVALUE("10/1/20"&amp;RIGHT(BY$1,2)),NETWORKDAYS(DATEVALUE("10/1/20"&amp;RIGHT(BY$1,2)),DATEVALUE("9/30/20"&amp;RIGHT(BZ$1,2)),Holidays!$J$3:$J$937),
IF($T624&gt;=DATEVALUE("10/1/20"&amp;RIGHT(BY$1,2)),NETWORKDAYS($T624,DATEVALUE("9/30/20"&amp;RIGHT(BZ$1,2)),Holidays!$J$3:$J$937),"")))),"")/(NETWORKDAYS($T624,$U624,Holidays!$J$3:$J$937)),0))</f>
        <v/>
      </c>
      <c r="CA624" s="87" t="str">
        <f>IF($Q624="","",IFERROR(IF(OR(AND($T624&gt;=DATEVALUE("10/1/20"&amp;RIGHT(BZ$1,2)),$T624&lt;=DATEVALUE("9/30/20"&amp;RIGHT(CA$1,2))),AND($U624&gt;=DATEVALUE("10/1/20"&amp;RIGHT(BZ$1,2)),$U624&lt;=DATEVALUE("9/30/20"&amp;RIGHT(CA$1,2))),AND($T624&lt;=DATEVALUE("10/1/20"&amp;RIGHT(BZ$1,2)),$U624&gt;=DATEVALUE("9/30/20"&amp;RIGHT(CA$1,2)))),
IF(AND($T624&gt;=DATEVALUE("10/1/20"&amp;RIGHT(BZ$1,2)),$U624&lt;=DATEVALUE("9/30/20"&amp;RIGHT(CA$1,2))),NETWORKDAYS($T624,$U624,Holidays!$J$3:$J$937),
IF(AND($T624&lt;DATEVALUE("10/1/20"&amp;RIGHT(BZ$1,2)),$U624&lt;=DATEVALUE("9/30/20"&amp;RIGHT(CA$1,2))),NETWORKDAYS(DATEVALUE("10/1/20"&amp;RIGHT(BZ$1,2)),$U624,Holidays!$J$3:$J$937),
IF($T624&lt;DATEVALUE("10/1/20"&amp;RIGHT(BZ$1,2)),NETWORKDAYS(DATEVALUE("10/1/20"&amp;RIGHT(BZ$1,2)),DATEVALUE("9/30/20"&amp;RIGHT(CA$1,2)),Holidays!$J$3:$J$937),
IF($T624&gt;=DATEVALUE("10/1/20"&amp;RIGHT(BZ$1,2)),NETWORKDAYS($T624,DATEVALUE("9/30/20"&amp;RIGHT(CA$1,2)),Holidays!$J$3:$J$937),"")))),"")/(NETWORKDAYS($T624,$U624,Holidays!$J$3:$J$937)),0))</f>
        <v/>
      </c>
      <c r="CB624" s="87" t="str">
        <f>IF($Q624="","",IFERROR(IF(OR(AND($T624&gt;=DATEVALUE("10/1/20"&amp;RIGHT(CA$1,2)),$T624&lt;=DATEVALUE("9/30/20"&amp;RIGHT(CB$1,2))),AND($U624&gt;=DATEVALUE("10/1/20"&amp;RIGHT(CA$1,2)),$U624&lt;=DATEVALUE("9/30/20"&amp;RIGHT(CB$1,2))),AND($T624&lt;=DATEVALUE("10/1/20"&amp;RIGHT(CA$1,2)),$U624&gt;=DATEVALUE("9/30/20"&amp;RIGHT(CB$1,2)))),
IF(AND($T624&gt;=DATEVALUE("10/1/20"&amp;RIGHT(CA$1,2)),$U624&lt;=DATEVALUE("9/30/20"&amp;RIGHT(CB$1,2))),NETWORKDAYS($T624,$U624,Holidays!$J$3:$J$937),
IF(AND($T624&lt;DATEVALUE("10/1/20"&amp;RIGHT(CA$1,2)),$U624&lt;=DATEVALUE("9/30/20"&amp;RIGHT(CB$1,2))),NETWORKDAYS(DATEVALUE("10/1/20"&amp;RIGHT(CA$1,2)),$U624,Holidays!$J$3:$J$937),
IF($T624&lt;DATEVALUE("10/1/20"&amp;RIGHT(CA$1,2)),NETWORKDAYS(DATEVALUE("10/1/20"&amp;RIGHT(CA$1,2)),DATEVALUE("9/30/20"&amp;RIGHT(CB$1,2)),Holidays!$J$3:$J$937),
IF($T624&gt;=DATEVALUE("10/1/20"&amp;RIGHT(CA$1,2)),NETWORKDAYS($T624,DATEVALUE("9/30/20"&amp;RIGHT(CB$1,2)),Holidays!$J$3:$J$937),"")))),"")/(NETWORKDAYS($T624,$U624,Holidays!$J$3:$J$937)),0))</f>
        <v/>
      </c>
    </row>
    <row r="625" spans="1:80">
      <c r="A625" s="97"/>
      <c r="B625" s="98" t="str">
        <f ca="1">IF(NOT($A625=""),OFFSET('WBS Reference &amp; User Procedure'!$A$1,MATCH($A625,'WBS Reference &amp; User Procedure'!$A:$A,0)-1,1),"")</f>
        <v/>
      </c>
      <c r="D625" s="97"/>
      <c r="I625" s="78"/>
      <c r="T625" s="104" t="str">
        <f>IF(NOT(Q625=""),IF(NOT($S625=""),$S625,#REF!),"")</f>
        <v/>
      </c>
      <c r="U625" s="104" t="str">
        <f>IF(NOT(Q625=""),WORKDAY(T625,Q625,Holidays!$J$3:$J$937),"")</f>
        <v/>
      </c>
      <c r="V625" s="104"/>
      <c r="W625" s="104"/>
      <c r="X625" s="101" t="str">
        <f t="shared" si="137"/>
        <v/>
      </c>
      <c r="AL625" s="87" t="str">
        <f t="shared" ca="1" si="134"/>
        <v/>
      </c>
      <c r="AN625" s="87" t="str">
        <f t="shared" ca="1" si="138"/>
        <v/>
      </c>
      <c r="AO625" s="87" t="str">
        <f t="shared" ca="1" si="138"/>
        <v/>
      </c>
      <c r="AP625" s="87" t="str">
        <f t="shared" ca="1" si="138"/>
        <v/>
      </c>
      <c r="AQ625" s="87" t="str">
        <f t="shared" ca="1" si="138"/>
        <v/>
      </c>
      <c r="AR625" s="87" t="str">
        <f t="shared" ca="1" si="138"/>
        <v/>
      </c>
      <c r="AS625" s="87" t="str">
        <f t="shared" ca="1" si="138"/>
        <v/>
      </c>
      <c r="AT625" s="87" t="str">
        <f t="shared" ca="1" si="138"/>
        <v/>
      </c>
      <c r="AU625" s="87" t="str">
        <f t="shared" ca="1" si="138"/>
        <v/>
      </c>
      <c r="AV625" s="87" t="str">
        <f t="shared" ca="1" si="138"/>
        <v/>
      </c>
      <c r="AW625" s="87" t="str">
        <f t="shared" ca="1" si="138"/>
        <v/>
      </c>
      <c r="AX625" s="87" t="str">
        <f t="shared" ca="1" si="139"/>
        <v/>
      </c>
      <c r="AY625" s="87" t="str">
        <f t="shared" ca="1" si="139"/>
        <v/>
      </c>
      <c r="AZ625" s="87" t="str">
        <f t="shared" ca="1" si="139"/>
        <v/>
      </c>
      <c r="BA625" s="87" t="str">
        <f t="shared" ca="1" si="139"/>
        <v/>
      </c>
      <c r="BB625" s="87" t="str">
        <f t="shared" ca="1" si="139"/>
        <v/>
      </c>
      <c r="BC625" s="87" t="str">
        <f t="shared" ca="1" si="139"/>
        <v/>
      </c>
      <c r="BD625" s="87" t="str">
        <f t="shared" ca="1" si="139"/>
        <v/>
      </c>
      <c r="BE625" s="87" t="str">
        <f t="shared" ca="1" si="139"/>
        <v/>
      </c>
      <c r="BF625" s="87" t="str">
        <f t="shared" ca="1" si="139"/>
        <v/>
      </c>
      <c r="BG625" s="87" t="str">
        <f t="shared" ca="1" si="139"/>
        <v/>
      </c>
      <c r="BI625" s="87" t="str">
        <f>IF($Q625="","",IFERROR(IF(OR(AND($T625&gt;=DATEVALUE("10/1/20"&amp;RIGHT(BH$1,2)),$T625&lt;=DATEVALUE("9/30/20"&amp;RIGHT(BI$1,2))),AND($U625&gt;=DATEVALUE("10/1/20"&amp;RIGHT(BH$1,2)),$U625&lt;=DATEVALUE("9/30/20"&amp;RIGHT(BI$1,2))),AND($T625&lt;=DATEVALUE("10/1/20"&amp;RIGHT(BH$1,2)),$U625&gt;=DATEVALUE("9/30/20"&amp;RIGHT(BI$1,2)))),
IF(AND($T625&gt;=DATEVALUE("10/1/20"&amp;RIGHT(BH$1,2)),$U625&lt;=DATEVALUE("9/30/20"&amp;RIGHT(BI$1,2))),NETWORKDAYS($T625,$U625,Holidays!$J$3:$J$937),
IF(AND($T625&lt;DATEVALUE("10/1/20"&amp;RIGHT(BH$1,2)),$U625&lt;=DATEVALUE("9/30/20"&amp;RIGHT(BI$1,2))),NETWORKDAYS(DATEVALUE("10/1/20"&amp;RIGHT(BH$1,2)),$U625,Holidays!$J$3:$J$937),
IF($T625&lt;DATEVALUE("10/1/20"&amp;RIGHT(BH$1,2)),NETWORKDAYS(DATEVALUE("10/1/20"&amp;RIGHT(BH$1,2)),DATEVALUE("9/30/20"&amp;RIGHT(BI$1,2)),Holidays!$J$3:$J$937),
IF($T625&gt;=DATEVALUE("10/1/20"&amp;RIGHT(BH$1,2)),NETWORKDAYS($T625,DATEVALUE("9/30/20"&amp;RIGHT(BI$1,2)),Holidays!$J$3:$J$937),"")))),"")/(NETWORKDAYS($T625,$U625,Holidays!$J$3:$J$937)),0))</f>
        <v/>
      </c>
      <c r="BJ625" s="87" t="str">
        <f>IF($Q625="","",IFERROR(IF(OR(AND($T625&gt;=DATEVALUE("10/1/20"&amp;RIGHT(BI$1,2)),$T625&lt;=DATEVALUE("9/30/20"&amp;RIGHT(BJ$1,2))),AND($U625&gt;=DATEVALUE("10/1/20"&amp;RIGHT(BI$1,2)),$U625&lt;=DATEVALUE("9/30/20"&amp;RIGHT(BJ$1,2))),AND($T625&lt;=DATEVALUE("10/1/20"&amp;RIGHT(BI$1,2)),$U625&gt;=DATEVALUE("9/30/20"&amp;RIGHT(BJ$1,2)))),
IF(AND($T625&gt;=DATEVALUE("10/1/20"&amp;RIGHT(BI$1,2)),$U625&lt;=DATEVALUE("9/30/20"&amp;RIGHT(BJ$1,2))),NETWORKDAYS($T625,$U625,Holidays!$J$3:$J$937),
IF(AND($T625&lt;DATEVALUE("10/1/20"&amp;RIGHT(BI$1,2)),$U625&lt;=DATEVALUE("9/30/20"&amp;RIGHT(BJ$1,2))),NETWORKDAYS(DATEVALUE("10/1/20"&amp;RIGHT(BI$1,2)),$U625,Holidays!$J$3:$J$937),
IF($T625&lt;DATEVALUE("10/1/20"&amp;RIGHT(BI$1,2)),NETWORKDAYS(DATEVALUE("10/1/20"&amp;RIGHT(BI$1,2)),DATEVALUE("9/30/20"&amp;RIGHT(BJ$1,2)),Holidays!$J$3:$J$937),
IF($T625&gt;=DATEVALUE("10/1/20"&amp;RIGHT(BI$1,2)),NETWORKDAYS($T625,DATEVALUE("9/30/20"&amp;RIGHT(BJ$1,2)),Holidays!$J$3:$J$937),"")))),"")/(NETWORKDAYS($T625,$U625,Holidays!$J$3:$J$937)),0))</f>
        <v/>
      </c>
      <c r="BK625" s="87" t="str">
        <f>IF($Q625="","",IFERROR(IF(OR(AND($T625&gt;=DATEVALUE("10/1/20"&amp;RIGHT(BJ$1,2)),$T625&lt;=DATEVALUE("9/30/20"&amp;RIGHT(BK$1,2))),AND($U625&gt;=DATEVALUE("10/1/20"&amp;RIGHT(BJ$1,2)),$U625&lt;=DATEVALUE("9/30/20"&amp;RIGHT(BK$1,2))),AND($T625&lt;=DATEVALUE("10/1/20"&amp;RIGHT(BJ$1,2)),$U625&gt;=DATEVALUE("9/30/20"&amp;RIGHT(BK$1,2)))),
IF(AND($T625&gt;=DATEVALUE("10/1/20"&amp;RIGHT(BJ$1,2)),$U625&lt;=DATEVALUE("9/30/20"&amp;RIGHT(BK$1,2))),NETWORKDAYS($T625,$U625,Holidays!$J$3:$J$937),
IF(AND($T625&lt;DATEVALUE("10/1/20"&amp;RIGHT(BJ$1,2)),$U625&lt;=DATEVALUE("9/30/20"&amp;RIGHT(BK$1,2))),NETWORKDAYS(DATEVALUE("10/1/20"&amp;RIGHT(BJ$1,2)),$U625,Holidays!$J$3:$J$937),
IF($T625&lt;DATEVALUE("10/1/20"&amp;RIGHT(BJ$1,2)),NETWORKDAYS(DATEVALUE("10/1/20"&amp;RIGHT(BJ$1,2)),DATEVALUE("9/30/20"&amp;RIGHT(BK$1,2)),Holidays!$J$3:$J$937),
IF($T625&gt;=DATEVALUE("10/1/20"&amp;RIGHT(BJ$1,2)),NETWORKDAYS($T625,DATEVALUE("9/30/20"&amp;RIGHT(BK$1,2)),Holidays!$J$3:$J$937),"")))),"")/(NETWORKDAYS($T625,$U625,Holidays!$J$3:$J$937)),0))</f>
        <v/>
      </c>
      <c r="BL625" s="87" t="str">
        <f>IF($Q625="","",IFERROR(IF(OR(AND($T625&gt;=DATEVALUE("10/1/20"&amp;RIGHT(BK$1,2)),$T625&lt;=DATEVALUE("9/30/20"&amp;RIGHT(BL$1,2))),AND($U625&gt;=DATEVALUE("10/1/20"&amp;RIGHT(BK$1,2)),$U625&lt;=DATEVALUE("9/30/20"&amp;RIGHT(BL$1,2))),AND($T625&lt;=DATEVALUE("10/1/20"&amp;RIGHT(BK$1,2)),$U625&gt;=DATEVALUE("9/30/20"&amp;RIGHT(BL$1,2)))),
IF(AND($T625&gt;=DATEVALUE("10/1/20"&amp;RIGHT(BK$1,2)),$U625&lt;=DATEVALUE("9/30/20"&amp;RIGHT(BL$1,2))),NETWORKDAYS($T625,$U625,Holidays!$J$3:$J$937),
IF(AND($T625&lt;DATEVALUE("10/1/20"&amp;RIGHT(BK$1,2)),$U625&lt;=DATEVALUE("9/30/20"&amp;RIGHT(BL$1,2))),NETWORKDAYS(DATEVALUE("10/1/20"&amp;RIGHT(BK$1,2)),$U625,Holidays!$J$3:$J$937),
IF($T625&lt;DATEVALUE("10/1/20"&amp;RIGHT(BK$1,2)),NETWORKDAYS(DATEVALUE("10/1/20"&amp;RIGHT(BK$1,2)),DATEVALUE("9/30/20"&amp;RIGHT(BL$1,2)),Holidays!$J$3:$J$937),
IF($T625&gt;=DATEVALUE("10/1/20"&amp;RIGHT(BK$1,2)),NETWORKDAYS($T625,DATEVALUE("9/30/20"&amp;RIGHT(BL$1,2)),Holidays!$J$3:$J$937),"")))),"")/(NETWORKDAYS($T625,$U625,Holidays!$J$3:$J$937)),0))</f>
        <v/>
      </c>
      <c r="BM625" s="87" t="str">
        <f>IF($Q625="","",IFERROR(IF(OR(AND($T625&gt;=DATEVALUE("10/1/20"&amp;RIGHT(BL$1,2)),$T625&lt;=DATEVALUE("9/30/20"&amp;RIGHT(BM$1,2))),AND($U625&gt;=DATEVALUE("10/1/20"&amp;RIGHT(BL$1,2)),$U625&lt;=DATEVALUE("9/30/20"&amp;RIGHT(BM$1,2))),AND($T625&lt;=DATEVALUE("10/1/20"&amp;RIGHT(BL$1,2)),$U625&gt;=DATEVALUE("9/30/20"&amp;RIGHT(BM$1,2)))),
IF(AND($T625&gt;=DATEVALUE("10/1/20"&amp;RIGHT(BL$1,2)),$U625&lt;=DATEVALUE("9/30/20"&amp;RIGHT(BM$1,2))),NETWORKDAYS($T625,$U625,Holidays!$J$3:$J$937),
IF(AND($T625&lt;DATEVALUE("10/1/20"&amp;RIGHT(BL$1,2)),$U625&lt;=DATEVALUE("9/30/20"&amp;RIGHT(BM$1,2))),NETWORKDAYS(DATEVALUE("10/1/20"&amp;RIGHT(BL$1,2)),$U625,Holidays!$J$3:$J$937),
IF($T625&lt;DATEVALUE("10/1/20"&amp;RIGHT(BL$1,2)),NETWORKDAYS(DATEVALUE("10/1/20"&amp;RIGHT(BL$1,2)),DATEVALUE("9/30/20"&amp;RIGHT(BM$1,2)),Holidays!$J$3:$J$937),
IF($T625&gt;=DATEVALUE("10/1/20"&amp;RIGHT(BL$1,2)),NETWORKDAYS($T625,DATEVALUE("9/30/20"&amp;RIGHT(BM$1,2)),Holidays!$J$3:$J$937),"")))),"")/(NETWORKDAYS($T625,$U625,Holidays!$J$3:$J$937)),0))</f>
        <v/>
      </c>
      <c r="BN625" s="87" t="str">
        <f>IF($Q625="","",IFERROR(IF(OR(AND($T625&gt;=DATEVALUE("10/1/20"&amp;RIGHT(BM$1,2)),$T625&lt;=DATEVALUE("9/30/20"&amp;RIGHT(BN$1,2))),AND($U625&gt;=DATEVALUE("10/1/20"&amp;RIGHT(BM$1,2)),$U625&lt;=DATEVALUE("9/30/20"&amp;RIGHT(BN$1,2))),AND($T625&lt;=DATEVALUE("10/1/20"&amp;RIGHT(BM$1,2)),$U625&gt;=DATEVALUE("9/30/20"&amp;RIGHT(BN$1,2)))),
IF(AND($T625&gt;=DATEVALUE("10/1/20"&amp;RIGHT(BM$1,2)),$U625&lt;=DATEVALUE("9/30/20"&amp;RIGHT(BN$1,2))),NETWORKDAYS($T625,$U625,Holidays!$J$3:$J$937),
IF(AND($T625&lt;DATEVALUE("10/1/20"&amp;RIGHT(BM$1,2)),$U625&lt;=DATEVALUE("9/30/20"&amp;RIGHT(BN$1,2))),NETWORKDAYS(DATEVALUE("10/1/20"&amp;RIGHT(BM$1,2)),$U625,Holidays!$J$3:$J$937),
IF($T625&lt;DATEVALUE("10/1/20"&amp;RIGHT(BM$1,2)),NETWORKDAYS(DATEVALUE("10/1/20"&amp;RIGHT(BM$1,2)),DATEVALUE("9/30/20"&amp;RIGHT(BN$1,2)),Holidays!$J$3:$J$937),
IF($T625&gt;=DATEVALUE("10/1/20"&amp;RIGHT(BM$1,2)),NETWORKDAYS($T625,DATEVALUE("9/30/20"&amp;RIGHT(BN$1,2)),Holidays!$J$3:$J$937),"")))),"")/(NETWORKDAYS($T625,$U625,Holidays!$J$3:$J$937)),0))</f>
        <v/>
      </c>
      <c r="BO625" s="87" t="str">
        <f>IF($Q625="","",IFERROR(IF(OR(AND($T625&gt;=DATEVALUE("10/1/20"&amp;RIGHT(BN$1,2)),$T625&lt;=DATEVALUE("9/30/20"&amp;RIGHT(BO$1,2))),AND($U625&gt;=DATEVALUE("10/1/20"&amp;RIGHT(BN$1,2)),$U625&lt;=DATEVALUE("9/30/20"&amp;RIGHT(BO$1,2))),AND($T625&lt;=DATEVALUE("10/1/20"&amp;RIGHT(BN$1,2)),$U625&gt;=DATEVALUE("9/30/20"&amp;RIGHT(BO$1,2)))),
IF(AND($T625&gt;=DATEVALUE("10/1/20"&amp;RIGHT(BN$1,2)),$U625&lt;=DATEVALUE("9/30/20"&amp;RIGHT(BO$1,2))),NETWORKDAYS($T625,$U625,Holidays!$J$3:$J$937),
IF(AND($T625&lt;DATEVALUE("10/1/20"&amp;RIGHT(BN$1,2)),$U625&lt;=DATEVALUE("9/30/20"&amp;RIGHT(BO$1,2))),NETWORKDAYS(DATEVALUE("10/1/20"&amp;RIGHT(BN$1,2)),$U625,Holidays!$J$3:$J$937),
IF($T625&lt;DATEVALUE("10/1/20"&amp;RIGHT(BN$1,2)),NETWORKDAYS(DATEVALUE("10/1/20"&amp;RIGHT(BN$1,2)),DATEVALUE("9/30/20"&amp;RIGHT(BO$1,2)),Holidays!$J$3:$J$937),
IF($T625&gt;=DATEVALUE("10/1/20"&amp;RIGHT(BN$1,2)),NETWORKDAYS($T625,DATEVALUE("9/30/20"&amp;RIGHT(BO$1,2)),Holidays!$J$3:$J$937),"")))),"")/(NETWORKDAYS($T625,$U625,Holidays!$J$3:$J$937)),0))</f>
        <v/>
      </c>
      <c r="BP625" s="87" t="str">
        <f>IF($Q625="","",IFERROR(IF(OR(AND($T625&gt;=DATEVALUE("10/1/20"&amp;RIGHT(BO$1,2)),$T625&lt;=DATEVALUE("9/30/20"&amp;RIGHT(BP$1,2))),AND($U625&gt;=DATEVALUE("10/1/20"&amp;RIGHT(BO$1,2)),$U625&lt;=DATEVALUE("9/30/20"&amp;RIGHT(BP$1,2))),AND($T625&lt;=DATEVALUE("10/1/20"&amp;RIGHT(BO$1,2)),$U625&gt;=DATEVALUE("9/30/20"&amp;RIGHT(BP$1,2)))),
IF(AND($T625&gt;=DATEVALUE("10/1/20"&amp;RIGHT(BO$1,2)),$U625&lt;=DATEVALUE("9/30/20"&amp;RIGHT(BP$1,2))),NETWORKDAYS($T625,$U625,Holidays!$J$3:$J$937),
IF(AND($T625&lt;DATEVALUE("10/1/20"&amp;RIGHT(BO$1,2)),$U625&lt;=DATEVALUE("9/30/20"&amp;RIGHT(BP$1,2))),NETWORKDAYS(DATEVALUE("10/1/20"&amp;RIGHT(BO$1,2)),$U625,Holidays!$J$3:$J$937),
IF($T625&lt;DATEVALUE("10/1/20"&amp;RIGHT(BO$1,2)),NETWORKDAYS(DATEVALUE("10/1/20"&amp;RIGHT(BO$1,2)),DATEVALUE("9/30/20"&amp;RIGHT(BP$1,2)),Holidays!$J$3:$J$937),
IF($T625&gt;=DATEVALUE("10/1/20"&amp;RIGHT(BO$1,2)),NETWORKDAYS($T625,DATEVALUE("9/30/20"&amp;RIGHT(BP$1,2)),Holidays!$J$3:$J$937),"")))),"")/(NETWORKDAYS($T625,$U625,Holidays!$J$3:$J$937)),0))</f>
        <v/>
      </c>
      <c r="BQ625" s="87" t="str">
        <f>IF($Q625="","",IFERROR(IF(OR(AND($T625&gt;=DATEVALUE("10/1/20"&amp;RIGHT(BP$1,2)),$T625&lt;=DATEVALUE("9/30/20"&amp;RIGHT(BQ$1,2))),AND($U625&gt;=DATEVALUE("10/1/20"&amp;RIGHT(BP$1,2)),$U625&lt;=DATEVALUE("9/30/20"&amp;RIGHT(BQ$1,2))),AND($T625&lt;=DATEVALUE("10/1/20"&amp;RIGHT(BP$1,2)),$U625&gt;=DATEVALUE("9/30/20"&amp;RIGHT(BQ$1,2)))),
IF(AND($T625&gt;=DATEVALUE("10/1/20"&amp;RIGHT(BP$1,2)),$U625&lt;=DATEVALUE("9/30/20"&amp;RIGHT(BQ$1,2))),NETWORKDAYS($T625,$U625,Holidays!$J$3:$J$937),
IF(AND($T625&lt;DATEVALUE("10/1/20"&amp;RIGHT(BP$1,2)),$U625&lt;=DATEVALUE("9/30/20"&amp;RIGHT(BQ$1,2))),NETWORKDAYS(DATEVALUE("10/1/20"&amp;RIGHT(BP$1,2)),$U625,Holidays!$J$3:$J$937),
IF($T625&lt;DATEVALUE("10/1/20"&amp;RIGHT(BP$1,2)),NETWORKDAYS(DATEVALUE("10/1/20"&amp;RIGHT(BP$1,2)),DATEVALUE("9/30/20"&amp;RIGHT(BQ$1,2)),Holidays!$J$3:$J$937),
IF($T625&gt;=DATEVALUE("10/1/20"&amp;RIGHT(BP$1,2)),NETWORKDAYS($T625,DATEVALUE("9/30/20"&amp;RIGHT(BQ$1,2)),Holidays!$J$3:$J$937),"")))),"")/(NETWORKDAYS($T625,$U625,Holidays!$J$3:$J$937)),0))</f>
        <v/>
      </c>
      <c r="BR625" s="87" t="str">
        <f>IF($Q625="","",IFERROR(IF(OR(AND($T625&gt;=DATEVALUE("10/1/20"&amp;RIGHT(BQ$1,2)),$T625&lt;=DATEVALUE("9/30/20"&amp;RIGHT(BR$1,2))),AND($U625&gt;=DATEVALUE("10/1/20"&amp;RIGHT(BQ$1,2)),$U625&lt;=DATEVALUE("9/30/20"&amp;RIGHT(BR$1,2))),AND($T625&lt;=DATEVALUE("10/1/20"&amp;RIGHT(BQ$1,2)),$U625&gt;=DATEVALUE("9/30/20"&amp;RIGHT(BR$1,2)))),
IF(AND($T625&gt;=DATEVALUE("10/1/20"&amp;RIGHT(BQ$1,2)),$U625&lt;=DATEVALUE("9/30/20"&amp;RIGHT(BR$1,2))),NETWORKDAYS($T625,$U625,Holidays!$J$3:$J$937),
IF(AND($T625&lt;DATEVALUE("10/1/20"&amp;RIGHT(BQ$1,2)),$U625&lt;=DATEVALUE("9/30/20"&amp;RIGHT(BR$1,2))),NETWORKDAYS(DATEVALUE("10/1/20"&amp;RIGHT(BQ$1,2)),$U625,Holidays!$J$3:$J$937),
IF($T625&lt;DATEVALUE("10/1/20"&amp;RIGHT(BQ$1,2)),NETWORKDAYS(DATEVALUE("10/1/20"&amp;RIGHT(BQ$1,2)),DATEVALUE("9/30/20"&amp;RIGHT(BR$1,2)),Holidays!$J$3:$J$937),
IF($T625&gt;=DATEVALUE("10/1/20"&amp;RIGHT(BQ$1,2)),NETWORKDAYS($T625,DATEVALUE("9/30/20"&amp;RIGHT(BR$1,2)),Holidays!$J$3:$J$937),"")))),"")/(NETWORKDAYS($T625,$U625,Holidays!$J$3:$J$937)),0))</f>
        <v/>
      </c>
      <c r="BS625" s="87" t="str">
        <f>IF($Q625="","",IFERROR(IF(OR(AND($T625&gt;=DATEVALUE("10/1/20"&amp;RIGHT(BR$1,2)),$T625&lt;=DATEVALUE("9/30/20"&amp;RIGHT(BS$1,2))),AND($U625&gt;=DATEVALUE("10/1/20"&amp;RIGHT(BR$1,2)),$U625&lt;=DATEVALUE("9/30/20"&amp;RIGHT(BS$1,2))),AND($T625&lt;=DATEVALUE("10/1/20"&amp;RIGHT(BR$1,2)),$U625&gt;=DATEVALUE("9/30/20"&amp;RIGHT(BS$1,2)))),
IF(AND($T625&gt;=DATEVALUE("10/1/20"&amp;RIGHT(BR$1,2)),$U625&lt;=DATEVALUE("9/30/20"&amp;RIGHT(BS$1,2))),NETWORKDAYS($T625,$U625,Holidays!$J$3:$J$937),
IF(AND($T625&lt;DATEVALUE("10/1/20"&amp;RIGHT(BR$1,2)),$U625&lt;=DATEVALUE("9/30/20"&amp;RIGHT(BS$1,2))),NETWORKDAYS(DATEVALUE("10/1/20"&amp;RIGHT(BR$1,2)),$U625,Holidays!$J$3:$J$937),
IF($T625&lt;DATEVALUE("10/1/20"&amp;RIGHT(BR$1,2)),NETWORKDAYS(DATEVALUE("10/1/20"&amp;RIGHT(BR$1,2)),DATEVALUE("9/30/20"&amp;RIGHT(BS$1,2)),Holidays!$J$3:$J$937),
IF($T625&gt;=DATEVALUE("10/1/20"&amp;RIGHT(BR$1,2)),NETWORKDAYS($T625,DATEVALUE("9/30/20"&amp;RIGHT(BS$1,2)),Holidays!$J$3:$J$937),"")))),"")/(NETWORKDAYS($T625,$U625,Holidays!$J$3:$J$937)),0))</f>
        <v/>
      </c>
      <c r="BT625" s="87" t="str">
        <f>IF($Q625="","",IFERROR(IF(OR(AND($T625&gt;=DATEVALUE("10/1/20"&amp;RIGHT(BS$1,2)),$T625&lt;=DATEVALUE("9/30/20"&amp;RIGHT(BT$1,2))),AND($U625&gt;=DATEVALUE("10/1/20"&amp;RIGHT(BS$1,2)),$U625&lt;=DATEVALUE("9/30/20"&amp;RIGHT(BT$1,2))),AND($T625&lt;=DATEVALUE("10/1/20"&amp;RIGHT(BS$1,2)),$U625&gt;=DATEVALUE("9/30/20"&amp;RIGHT(BT$1,2)))),
IF(AND($T625&gt;=DATEVALUE("10/1/20"&amp;RIGHT(BS$1,2)),$U625&lt;=DATEVALUE("9/30/20"&amp;RIGHT(BT$1,2))),NETWORKDAYS($T625,$U625,Holidays!$J$3:$J$937),
IF(AND($T625&lt;DATEVALUE("10/1/20"&amp;RIGHT(BS$1,2)),$U625&lt;=DATEVALUE("9/30/20"&amp;RIGHT(BT$1,2))),NETWORKDAYS(DATEVALUE("10/1/20"&amp;RIGHT(BS$1,2)),$U625,Holidays!$J$3:$J$937),
IF($T625&lt;DATEVALUE("10/1/20"&amp;RIGHT(BS$1,2)),NETWORKDAYS(DATEVALUE("10/1/20"&amp;RIGHT(BS$1,2)),DATEVALUE("9/30/20"&amp;RIGHT(BT$1,2)),Holidays!$J$3:$J$937),
IF($T625&gt;=DATEVALUE("10/1/20"&amp;RIGHT(BS$1,2)),NETWORKDAYS($T625,DATEVALUE("9/30/20"&amp;RIGHT(BT$1,2)),Holidays!$J$3:$J$937),"")))),"")/(NETWORKDAYS($T625,$U625,Holidays!$J$3:$J$937)),0))</f>
        <v/>
      </c>
      <c r="BU625" s="87" t="str">
        <f>IF($Q625="","",IFERROR(IF(OR(AND($T625&gt;=DATEVALUE("10/1/20"&amp;RIGHT(BT$1,2)),$T625&lt;=DATEVALUE("9/30/20"&amp;RIGHT(BU$1,2))),AND($U625&gt;=DATEVALUE("10/1/20"&amp;RIGHT(BT$1,2)),$U625&lt;=DATEVALUE("9/30/20"&amp;RIGHT(BU$1,2))),AND($T625&lt;=DATEVALUE("10/1/20"&amp;RIGHT(BT$1,2)),$U625&gt;=DATEVALUE("9/30/20"&amp;RIGHT(BU$1,2)))),
IF(AND($T625&gt;=DATEVALUE("10/1/20"&amp;RIGHT(BT$1,2)),$U625&lt;=DATEVALUE("9/30/20"&amp;RIGHT(BU$1,2))),NETWORKDAYS($T625,$U625,Holidays!$J$3:$J$937),
IF(AND($T625&lt;DATEVALUE("10/1/20"&amp;RIGHT(BT$1,2)),$U625&lt;=DATEVALUE("9/30/20"&amp;RIGHT(BU$1,2))),NETWORKDAYS(DATEVALUE("10/1/20"&amp;RIGHT(BT$1,2)),$U625,Holidays!$J$3:$J$937),
IF($T625&lt;DATEVALUE("10/1/20"&amp;RIGHT(BT$1,2)),NETWORKDAYS(DATEVALUE("10/1/20"&amp;RIGHT(BT$1,2)),DATEVALUE("9/30/20"&amp;RIGHT(BU$1,2)),Holidays!$J$3:$J$937),
IF($T625&gt;=DATEVALUE("10/1/20"&amp;RIGHT(BT$1,2)),NETWORKDAYS($T625,DATEVALUE("9/30/20"&amp;RIGHT(BU$1,2)),Holidays!$J$3:$J$937),"")))),"")/(NETWORKDAYS($T625,$U625,Holidays!$J$3:$J$937)),0))</f>
        <v/>
      </c>
      <c r="BV625" s="87" t="str">
        <f>IF($Q625="","",IFERROR(IF(OR(AND($T625&gt;=DATEVALUE("10/1/20"&amp;RIGHT(BU$1,2)),$T625&lt;=DATEVALUE("9/30/20"&amp;RIGHT(BV$1,2))),AND($U625&gt;=DATEVALUE("10/1/20"&amp;RIGHT(BU$1,2)),$U625&lt;=DATEVALUE("9/30/20"&amp;RIGHT(BV$1,2))),AND($T625&lt;=DATEVALUE("10/1/20"&amp;RIGHT(BU$1,2)),$U625&gt;=DATEVALUE("9/30/20"&amp;RIGHT(BV$1,2)))),
IF(AND($T625&gt;=DATEVALUE("10/1/20"&amp;RIGHT(BU$1,2)),$U625&lt;=DATEVALUE("9/30/20"&amp;RIGHT(BV$1,2))),NETWORKDAYS($T625,$U625,Holidays!$J$3:$J$937),
IF(AND($T625&lt;DATEVALUE("10/1/20"&amp;RIGHT(BU$1,2)),$U625&lt;=DATEVALUE("9/30/20"&amp;RIGHT(BV$1,2))),NETWORKDAYS(DATEVALUE("10/1/20"&amp;RIGHT(BU$1,2)),$U625,Holidays!$J$3:$J$937),
IF($T625&lt;DATEVALUE("10/1/20"&amp;RIGHT(BU$1,2)),NETWORKDAYS(DATEVALUE("10/1/20"&amp;RIGHT(BU$1,2)),DATEVALUE("9/30/20"&amp;RIGHT(BV$1,2)),Holidays!$J$3:$J$937),
IF($T625&gt;=DATEVALUE("10/1/20"&amp;RIGHT(BU$1,2)),NETWORKDAYS($T625,DATEVALUE("9/30/20"&amp;RIGHT(BV$1,2)),Holidays!$J$3:$J$937),"")))),"")/(NETWORKDAYS($T625,$U625,Holidays!$J$3:$J$937)),0))</f>
        <v/>
      </c>
      <c r="BW625" s="87" t="str">
        <f>IF($Q625="","",IFERROR(IF(OR(AND($T625&gt;=DATEVALUE("10/1/20"&amp;RIGHT(BV$1,2)),$T625&lt;=DATEVALUE("9/30/20"&amp;RIGHT(BW$1,2))),AND($U625&gt;=DATEVALUE("10/1/20"&amp;RIGHT(BV$1,2)),$U625&lt;=DATEVALUE("9/30/20"&amp;RIGHT(BW$1,2))),AND($T625&lt;=DATEVALUE("10/1/20"&amp;RIGHT(BV$1,2)),$U625&gt;=DATEVALUE("9/30/20"&amp;RIGHT(BW$1,2)))),
IF(AND($T625&gt;=DATEVALUE("10/1/20"&amp;RIGHT(BV$1,2)),$U625&lt;=DATEVALUE("9/30/20"&amp;RIGHT(BW$1,2))),NETWORKDAYS($T625,$U625,Holidays!$J$3:$J$937),
IF(AND($T625&lt;DATEVALUE("10/1/20"&amp;RIGHT(BV$1,2)),$U625&lt;=DATEVALUE("9/30/20"&amp;RIGHT(BW$1,2))),NETWORKDAYS(DATEVALUE("10/1/20"&amp;RIGHT(BV$1,2)),$U625,Holidays!$J$3:$J$937),
IF($T625&lt;DATEVALUE("10/1/20"&amp;RIGHT(BV$1,2)),NETWORKDAYS(DATEVALUE("10/1/20"&amp;RIGHT(BV$1,2)),DATEVALUE("9/30/20"&amp;RIGHT(BW$1,2)),Holidays!$J$3:$J$937),
IF($T625&gt;=DATEVALUE("10/1/20"&amp;RIGHT(BV$1,2)),NETWORKDAYS($T625,DATEVALUE("9/30/20"&amp;RIGHT(BW$1,2)),Holidays!$J$3:$J$937),"")))),"")/(NETWORKDAYS($T625,$U625,Holidays!$J$3:$J$937)),0))</f>
        <v/>
      </c>
      <c r="BX625" s="87" t="str">
        <f>IF($Q625="","",IFERROR(IF(OR(AND($T625&gt;=DATEVALUE("10/1/20"&amp;RIGHT(BW$1,2)),$T625&lt;=DATEVALUE("9/30/20"&amp;RIGHT(BX$1,2))),AND($U625&gt;=DATEVALUE("10/1/20"&amp;RIGHT(BW$1,2)),$U625&lt;=DATEVALUE("9/30/20"&amp;RIGHT(BX$1,2))),AND($T625&lt;=DATEVALUE("10/1/20"&amp;RIGHT(BW$1,2)),$U625&gt;=DATEVALUE("9/30/20"&amp;RIGHT(BX$1,2)))),
IF(AND($T625&gt;=DATEVALUE("10/1/20"&amp;RIGHT(BW$1,2)),$U625&lt;=DATEVALUE("9/30/20"&amp;RIGHT(BX$1,2))),NETWORKDAYS($T625,$U625,Holidays!$J$3:$J$937),
IF(AND($T625&lt;DATEVALUE("10/1/20"&amp;RIGHT(BW$1,2)),$U625&lt;=DATEVALUE("9/30/20"&amp;RIGHT(BX$1,2))),NETWORKDAYS(DATEVALUE("10/1/20"&amp;RIGHT(BW$1,2)),$U625,Holidays!$J$3:$J$937),
IF($T625&lt;DATEVALUE("10/1/20"&amp;RIGHT(BW$1,2)),NETWORKDAYS(DATEVALUE("10/1/20"&amp;RIGHT(BW$1,2)),DATEVALUE("9/30/20"&amp;RIGHT(BX$1,2)),Holidays!$J$3:$J$937),
IF($T625&gt;=DATEVALUE("10/1/20"&amp;RIGHT(BW$1,2)),NETWORKDAYS($T625,DATEVALUE("9/30/20"&amp;RIGHT(BX$1,2)),Holidays!$J$3:$J$937),"")))),"")/(NETWORKDAYS($T625,$U625,Holidays!$J$3:$J$937)),0))</f>
        <v/>
      </c>
      <c r="BY625" s="87" t="str">
        <f>IF($Q625="","",IFERROR(IF(OR(AND($T625&gt;=DATEVALUE("10/1/20"&amp;RIGHT(BX$1,2)),$T625&lt;=DATEVALUE("9/30/20"&amp;RIGHT(BY$1,2))),AND($U625&gt;=DATEVALUE("10/1/20"&amp;RIGHT(BX$1,2)),$U625&lt;=DATEVALUE("9/30/20"&amp;RIGHT(BY$1,2))),AND($T625&lt;=DATEVALUE("10/1/20"&amp;RIGHT(BX$1,2)),$U625&gt;=DATEVALUE("9/30/20"&amp;RIGHT(BY$1,2)))),
IF(AND($T625&gt;=DATEVALUE("10/1/20"&amp;RIGHT(BX$1,2)),$U625&lt;=DATEVALUE("9/30/20"&amp;RIGHT(BY$1,2))),NETWORKDAYS($T625,$U625,Holidays!$J$3:$J$937),
IF(AND($T625&lt;DATEVALUE("10/1/20"&amp;RIGHT(BX$1,2)),$U625&lt;=DATEVALUE("9/30/20"&amp;RIGHT(BY$1,2))),NETWORKDAYS(DATEVALUE("10/1/20"&amp;RIGHT(BX$1,2)),$U625,Holidays!$J$3:$J$937),
IF($T625&lt;DATEVALUE("10/1/20"&amp;RIGHT(BX$1,2)),NETWORKDAYS(DATEVALUE("10/1/20"&amp;RIGHT(BX$1,2)),DATEVALUE("9/30/20"&amp;RIGHT(BY$1,2)),Holidays!$J$3:$J$937),
IF($T625&gt;=DATEVALUE("10/1/20"&amp;RIGHT(BX$1,2)),NETWORKDAYS($T625,DATEVALUE("9/30/20"&amp;RIGHT(BY$1,2)),Holidays!$J$3:$J$937),"")))),"")/(NETWORKDAYS($T625,$U625,Holidays!$J$3:$J$937)),0))</f>
        <v/>
      </c>
      <c r="BZ625" s="87" t="str">
        <f>IF($Q625="","",IFERROR(IF(OR(AND($T625&gt;=DATEVALUE("10/1/20"&amp;RIGHT(BY$1,2)),$T625&lt;=DATEVALUE("9/30/20"&amp;RIGHT(BZ$1,2))),AND($U625&gt;=DATEVALUE("10/1/20"&amp;RIGHT(BY$1,2)),$U625&lt;=DATEVALUE("9/30/20"&amp;RIGHT(BZ$1,2))),AND($T625&lt;=DATEVALUE("10/1/20"&amp;RIGHT(BY$1,2)),$U625&gt;=DATEVALUE("9/30/20"&amp;RIGHT(BZ$1,2)))),
IF(AND($T625&gt;=DATEVALUE("10/1/20"&amp;RIGHT(BY$1,2)),$U625&lt;=DATEVALUE("9/30/20"&amp;RIGHT(BZ$1,2))),NETWORKDAYS($T625,$U625,Holidays!$J$3:$J$937),
IF(AND($T625&lt;DATEVALUE("10/1/20"&amp;RIGHT(BY$1,2)),$U625&lt;=DATEVALUE("9/30/20"&amp;RIGHT(BZ$1,2))),NETWORKDAYS(DATEVALUE("10/1/20"&amp;RIGHT(BY$1,2)),$U625,Holidays!$J$3:$J$937),
IF($T625&lt;DATEVALUE("10/1/20"&amp;RIGHT(BY$1,2)),NETWORKDAYS(DATEVALUE("10/1/20"&amp;RIGHT(BY$1,2)),DATEVALUE("9/30/20"&amp;RIGHT(BZ$1,2)),Holidays!$J$3:$J$937),
IF($T625&gt;=DATEVALUE("10/1/20"&amp;RIGHT(BY$1,2)),NETWORKDAYS($T625,DATEVALUE("9/30/20"&amp;RIGHT(BZ$1,2)),Holidays!$J$3:$J$937),"")))),"")/(NETWORKDAYS($T625,$U625,Holidays!$J$3:$J$937)),0))</f>
        <v/>
      </c>
      <c r="CA625" s="87" t="str">
        <f>IF($Q625="","",IFERROR(IF(OR(AND($T625&gt;=DATEVALUE("10/1/20"&amp;RIGHT(BZ$1,2)),$T625&lt;=DATEVALUE("9/30/20"&amp;RIGHT(CA$1,2))),AND($U625&gt;=DATEVALUE("10/1/20"&amp;RIGHT(BZ$1,2)),$U625&lt;=DATEVALUE("9/30/20"&amp;RIGHT(CA$1,2))),AND($T625&lt;=DATEVALUE("10/1/20"&amp;RIGHT(BZ$1,2)),$U625&gt;=DATEVALUE("9/30/20"&amp;RIGHT(CA$1,2)))),
IF(AND($T625&gt;=DATEVALUE("10/1/20"&amp;RIGHT(BZ$1,2)),$U625&lt;=DATEVALUE("9/30/20"&amp;RIGHT(CA$1,2))),NETWORKDAYS($T625,$U625,Holidays!$J$3:$J$937),
IF(AND($T625&lt;DATEVALUE("10/1/20"&amp;RIGHT(BZ$1,2)),$U625&lt;=DATEVALUE("9/30/20"&amp;RIGHT(CA$1,2))),NETWORKDAYS(DATEVALUE("10/1/20"&amp;RIGHT(BZ$1,2)),$U625,Holidays!$J$3:$J$937),
IF($T625&lt;DATEVALUE("10/1/20"&amp;RIGHT(BZ$1,2)),NETWORKDAYS(DATEVALUE("10/1/20"&amp;RIGHT(BZ$1,2)),DATEVALUE("9/30/20"&amp;RIGHT(CA$1,2)),Holidays!$J$3:$J$937),
IF($T625&gt;=DATEVALUE("10/1/20"&amp;RIGHT(BZ$1,2)),NETWORKDAYS($T625,DATEVALUE("9/30/20"&amp;RIGHT(CA$1,2)),Holidays!$J$3:$J$937),"")))),"")/(NETWORKDAYS($T625,$U625,Holidays!$J$3:$J$937)),0))</f>
        <v/>
      </c>
      <c r="CB625" s="87" t="str">
        <f>IF($Q625="","",IFERROR(IF(OR(AND($T625&gt;=DATEVALUE("10/1/20"&amp;RIGHT(CA$1,2)),$T625&lt;=DATEVALUE("9/30/20"&amp;RIGHT(CB$1,2))),AND($U625&gt;=DATEVALUE("10/1/20"&amp;RIGHT(CA$1,2)),$U625&lt;=DATEVALUE("9/30/20"&amp;RIGHT(CB$1,2))),AND($T625&lt;=DATEVALUE("10/1/20"&amp;RIGHT(CA$1,2)),$U625&gt;=DATEVALUE("9/30/20"&amp;RIGHT(CB$1,2)))),
IF(AND($T625&gt;=DATEVALUE("10/1/20"&amp;RIGHT(CA$1,2)),$U625&lt;=DATEVALUE("9/30/20"&amp;RIGHT(CB$1,2))),NETWORKDAYS($T625,$U625,Holidays!$J$3:$J$937),
IF(AND($T625&lt;DATEVALUE("10/1/20"&amp;RIGHT(CA$1,2)),$U625&lt;=DATEVALUE("9/30/20"&amp;RIGHT(CB$1,2))),NETWORKDAYS(DATEVALUE("10/1/20"&amp;RIGHT(CA$1,2)),$U625,Holidays!$J$3:$J$937),
IF($T625&lt;DATEVALUE("10/1/20"&amp;RIGHT(CA$1,2)),NETWORKDAYS(DATEVALUE("10/1/20"&amp;RIGHT(CA$1,2)),DATEVALUE("9/30/20"&amp;RIGHT(CB$1,2)),Holidays!$J$3:$J$937),
IF($T625&gt;=DATEVALUE("10/1/20"&amp;RIGHT(CA$1,2)),NETWORKDAYS($T625,DATEVALUE("9/30/20"&amp;RIGHT(CB$1,2)),Holidays!$J$3:$J$937),"")))),"")/(NETWORKDAYS($T625,$U625,Holidays!$J$3:$J$937)),0))</f>
        <v/>
      </c>
    </row>
    <row r="626" spans="1:80">
      <c r="A626" s="97"/>
      <c r="B626" s="98" t="str">
        <f ca="1">IF(NOT($A626=""),OFFSET('WBS Reference &amp; User Procedure'!$A$1,MATCH($A626,'WBS Reference &amp; User Procedure'!$A:$A,0)-1,1),"")</f>
        <v/>
      </c>
      <c r="D626" s="97"/>
      <c r="I626" s="78"/>
      <c r="T626" s="104" t="str">
        <f>IF(NOT(Q626=""),IF(NOT($S626=""),$S626,#REF!),"")</f>
        <v/>
      </c>
      <c r="U626" s="104" t="str">
        <f>IF(NOT(Q626=""),WORKDAY(T626,Q626,Holidays!$J$3:$J$937),"")</f>
        <v/>
      </c>
      <c r="V626" s="104"/>
      <c r="W626" s="104"/>
      <c r="X626" s="101" t="str">
        <f t="shared" si="137"/>
        <v/>
      </c>
      <c r="AL626" s="87" t="str">
        <f t="shared" ca="1" si="134"/>
        <v/>
      </c>
      <c r="AN626" s="87" t="str">
        <f t="shared" ref="AN626:AW635" ca="1" si="140">IF($Q626="","",IFERROR(OFFSET(INDIRECT("'"&amp;KEY_RESOURCE_STRUCTURE_TAB&amp;"'!"&amp;KEY_RATE_SET_INDEX&amp;""),$AL626-1,COLUMN()-34),0))</f>
        <v/>
      </c>
      <c r="AO626" s="87" t="str">
        <f t="shared" ca="1" si="140"/>
        <v/>
      </c>
      <c r="AP626" s="87" t="str">
        <f t="shared" ca="1" si="140"/>
        <v/>
      </c>
      <c r="AQ626" s="87" t="str">
        <f t="shared" ca="1" si="140"/>
        <v/>
      </c>
      <c r="AR626" s="87" t="str">
        <f t="shared" ca="1" si="140"/>
        <v/>
      </c>
      <c r="AS626" s="87" t="str">
        <f t="shared" ca="1" si="140"/>
        <v/>
      </c>
      <c r="AT626" s="87" t="str">
        <f t="shared" ca="1" si="140"/>
        <v/>
      </c>
      <c r="AU626" s="87" t="str">
        <f t="shared" ca="1" si="140"/>
        <v/>
      </c>
      <c r="AV626" s="87" t="str">
        <f t="shared" ca="1" si="140"/>
        <v/>
      </c>
      <c r="AW626" s="87" t="str">
        <f t="shared" ca="1" si="140"/>
        <v/>
      </c>
      <c r="AX626" s="87" t="str">
        <f t="shared" ref="AX626:BG635" ca="1" si="141">IF($Q626="","",IFERROR(OFFSET(INDIRECT("'"&amp;KEY_RESOURCE_STRUCTURE_TAB&amp;"'!"&amp;KEY_RATE_SET_INDEX&amp;""),$AL626-1,COLUMN()-34),0))</f>
        <v/>
      </c>
      <c r="AY626" s="87" t="str">
        <f t="shared" ca="1" si="141"/>
        <v/>
      </c>
      <c r="AZ626" s="87" t="str">
        <f t="shared" ca="1" si="141"/>
        <v/>
      </c>
      <c r="BA626" s="87" t="str">
        <f t="shared" ca="1" si="141"/>
        <v/>
      </c>
      <c r="BB626" s="87" t="str">
        <f t="shared" ca="1" si="141"/>
        <v/>
      </c>
      <c r="BC626" s="87" t="str">
        <f t="shared" ca="1" si="141"/>
        <v/>
      </c>
      <c r="BD626" s="87" t="str">
        <f t="shared" ca="1" si="141"/>
        <v/>
      </c>
      <c r="BE626" s="87" t="str">
        <f t="shared" ca="1" si="141"/>
        <v/>
      </c>
      <c r="BF626" s="87" t="str">
        <f t="shared" ca="1" si="141"/>
        <v/>
      </c>
      <c r="BG626" s="87" t="str">
        <f t="shared" ca="1" si="141"/>
        <v/>
      </c>
      <c r="BI626" s="87" t="str">
        <f>IF($Q626="","",IFERROR(IF(OR(AND($T626&gt;=DATEVALUE("10/1/20"&amp;RIGHT(BH$1,2)),$T626&lt;=DATEVALUE("9/30/20"&amp;RIGHT(BI$1,2))),AND($U626&gt;=DATEVALUE("10/1/20"&amp;RIGHT(BH$1,2)),$U626&lt;=DATEVALUE("9/30/20"&amp;RIGHT(BI$1,2))),AND($T626&lt;=DATEVALUE("10/1/20"&amp;RIGHT(BH$1,2)),$U626&gt;=DATEVALUE("9/30/20"&amp;RIGHT(BI$1,2)))),
IF(AND($T626&gt;=DATEVALUE("10/1/20"&amp;RIGHT(BH$1,2)),$U626&lt;=DATEVALUE("9/30/20"&amp;RIGHT(BI$1,2))),NETWORKDAYS($T626,$U626,Holidays!$J$3:$J$937),
IF(AND($T626&lt;DATEVALUE("10/1/20"&amp;RIGHT(BH$1,2)),$U626&lt;=DATEVALUE("9/30/20"&amp;RIGHT(BI$1,2))),NETWORKDAYS(DATEVALUE("10/1/20"&amp;RIGHT(BH$1,2)),$U626,Holidays!$J$3:$J$937),
IF($T626&lt;DATEVALUE("10/1/20"&amp;RIGHT(BH$1,2)),NETWORKDAYS(DATEVALUE("10/1/20"&amp;RIGHT(BH$1,2)),DATEVALUE("9/30/20"&amp;RIGHT(BI$1,2)),Holidays!$J$3:$J$937),
IF($T626&gt;=DATEVALUE("10/1/20"&amp;RIGHT(BH$1,2)),NETWORKDAYS($T626,DATEVALUE("9/30/20"&amp;RIGHT(BI$1,2)),Holidays!$J$3:$J$937),"")))),"")/(NETWORKDAYS($T626,$U626,Holidays!$J$3:$J$937)),0))</f>
        <v/>
      </c>
      <c r="BJ626" s="87" t="str">
        <f>IF($Q626="","",IFERROR(IF(OR(AND($T626&gt;=DATEVALUE("10/1/20"&amp;RIGHT(BI$1,2)),$T626&lt;=DATEVALUE("9/30/20"&amp;RIGHT(BJ$1,2))),AND($U626&gt;=DATEVALUE("10/1/20"&amp;RIGHT(BI$1,2)),$U626&lt;=DATEVALUE("9/30/20"&amp;RIGHT(BJ$1,2))),AND($T626&lt;=DATEVALUE("10/1/20"&amp;RIGHT(BI$1,2)),$U626&gt;=DATEVALUE("9/30/20"&amp;RIGHT(BJ$1,2)))),
IF(AND($T626&gt;=DATEVALUE("10/1/20"&amp;RIGHT(BI$1,2)),$U626&lt;=DATEVALUE("9/30/20"&amp;RIGHT(BJ$1,2))),NETWORKDAYS($T626,$U626,Holidays!$J$3:$J$937),
IF(AND($T626&lt;DATEVALUE("10/1/20"&amp;RIGHT(BI$1,2)),$U626&lt;=DATEVALUE("9/30/20"&amp;RIGHT(BJ$1,2))),NETWORKDAYS(DATEVALUE("10/1/20"&amp;RIGHT(BI$1,2)),$U626,Holidays!$J$3:$J$937),
IF($T626&lt;DATEVALUE("10/1/20"&amp;RIGHT(BI$1,2)),NETWORKDAYS(DATEVALUE("10/1/20"&amp;RIGHT(BI$1,2)),DATEVALUE("9/30/20"&amp;RIGHT(BJ$1,2)),Holidays!$J$3:$J$937),
IF($T626&gt;=DATEVALUE("10/1/20"&amp;RIGHT(BI$1,2)),NETWORKDAYS($T626,DATEVALUE("9/30/20"&amp;RIGHT(BJ$1,2)),Holidays!$J$3:$J$937),"")))),"")/(NETWORKDAYS($T626,$U626,Holidays!$J$3:$J$937)),0))</f>
        <v/>
      </c>
      <c r="BK626" s="87" t="str">
        <f>IF($Q626="","",IFERROR(IF(OR(AND($T626&gt;=DATEVALUE("10/1/20"&amp;RIGHT(BJ$1,2)),$T626&lt;=DATEVALUE("9/30/20"&amp;RIGHT(BK$1,2))),AND($U626&gt;=DATEVALUE("10/1/20"&amp;RIGHT(BJ$1,2)),$U626&lt;=DATEVALUE("9/30/20"&amp;RIGHT(BK$1,2))),AND($T626&lt;=DATEVALUE("10/1/20"&amp;RIGHT(BJ$1,2)),$U626&gt;=DATEVALUE("9/30/20"&amp;RIGHT(BK$1,2)))),
IF(AND($T626&gt;=DATEVALUE("10/1/20"&amp;RIGHT(BJ$1,2)),$U626&lt;=DATEVALUE("9/30/20"&amp;RIGHT(BK$1,2))),NETWORKDAYS($T626,$U626,Holidays!$J$3:$J$937),
IF(AND($T626&lt;DATEVALUE("10/1/20"&amp;RIGHT(BJ$1,2)),$U626&lt;=DATEVALUE("9/30/20"&amp;RIGHT(BK$1,2))),NETWORKDAYS(DATEVALUE("10/1/20"&amp;RIGHT(BJ$1,2)),$U626,Holidays!$J$3:$J$937),
IF($T626&lt;DATEVALUE("10/1/20"&amp;RIGHT(BJ$1,2)),NETWORKDAYS(DATEVALUE("10/1/20"&amp;RIGHT(BJ$1,2)),DATEVALUE("9/30/20"&amp;RIGHT(BK$1,2)),Holidays!$J$3:$J$937),
IF($T626&gt;=DATEVALUE("10/1/20"&amp;RIGHT(BJ$1,2)),NETWORKDAYS($T626,DATEVALUE("9/30/20"&amp;RIGHT(BK$1,2)),Holidays!$J$3:$J$937),"")))),"")/(NETWORKDAYS($T626,$U626,Holidays!$J$3:$J$937)),0))</f>
        <v/>
      </c>
      <c r="BL626" s="87" t="str">
        <f>IF($Q626="","",IFERROR(IF(OR(AND($T626&gt;=DATEVALUE("10/1/20"&amp;RIGHT(BK$1,2)),$T626&lt;=DATEVALUE("9/30/20"&amp;RIGHT(BL$1,2))),AND($U626&gt;=DATEVALUE("10/1/20"&amp;RIGHT(BK$1,2)),$U626&lt;=DATEVALUE("9/30/20"&amp;RIGHT(BL$1,2))),AND($T626&lt;=DATEVALUE("10/1/20"&amp;RIGHT(BK$1,2)),$U626&gt;=DATEVALUE("9/30/20"&amp;RIGHT(BL$1,2)))),
IF(AND($T626&gt;=DATEVALUE("10/1/20"&amp;RIGHT(BK$1,2)),$U626&lt;=DATEVALUE("9/30/20"&amp;RIGHT(BL$1,2))),NETWORKDAYS($T626,$U626,Holidays!$J$3:$J$937),
IF(AND($T626&lt;DATEVALUE("10/1/20"&amp;RIGHT(BK$1,2)),$U626&lt;=DATEVALUE("9/30/20"&amp;RIGHT(BL$1,2))),NETWORKDAYS(DATEVALUE("10/1/20"&amp;RIGHT(BK$1,2)),$U626,Holidays!$J$3:$J$937),
IF($T626&lt;DATEVALUE("10/1/20"&amp;RIGHT(BK$1,2)),NETWORKDAYS(DATEVALUE("10/1/20"&amp;RIGHT(BK$1,2)),DATEVALUE("9/30/20"&amp;RIGHT(BL$1,2)),Holidays!$J$3:$J$937),
IF($T626&gt;=DATEVALUE("10/1/20"&amp;RIGHT(BK$1,2)),NETWORKDAYS($T626,DATEVALUE("9/30/20"&amp;RIGHT(BL$1,2)),Holidays!$J$3:$J$937),"")))),"")/(NETWORKDAYS($T626,$U626,Holidays!$J$3:$J$937)),0))</f>
        <v/>
      </c>
      <c r="BM626" s="87" t="str">
        <f>IF($Q626="","",IFERROR(IF(OR(AND($T626&gt;=DATEVALUE("10/1/20"&amp;RIGHT(BL$1,2)),$T626&lt;=DATEVALUE("9/30/20"&amp;RIGHT(BM$1,2))),AND($U626&gt;=DATEVALUE("10/1/20"&amp;RIGHT(BL$1,2)),$U626&lt;=DATEVALUE("9/30/20"&amp;RIGHT(BM$1,2))),AND($T626&lt;=DATEVALUE("10/1/20"&amp;RIGHT(BL$1,2)),$U626&gt;=DATEVALUE("9/30/20"&amp;RIGHT(BM$1,2)))),
IF(AND($T626&gt;=DATEVALUE("10/1/20"&amp;RIGHT(BL$1,2)),$U626&lt;=DATEVALUE("9/30/20"&amp;RIGHT(BM$1,2))),NETWORKDAYS($T626,$U626,Holidays!$J$3:$J$937),
IF(AND($T626&lt;DATEVALUE("10/1/20"&amp;RIGHT(BL$1,2)),$U626&lt;=DATEVALUE("9/30/20"&amp;RIGHT(BM$1,2))),NETWORKDAYS(DATEVALUE("10/1/20"&amp;RIGHT(BL$1,2)),$U626,Holidays!$J$3:$J$937),
IF($T626&lt;DATEVALUE("10/1/20"&amp;RIGHT(BL$1,2)),NETWORKDAYS(DATEVALUE("10/1/20"&amp;RIGHT(BL$1,2)),DATEVALUE("9/30/20"&amp;RIGHT(BM$1,2)),Holidays!$J$3:$J$937),
IF($T626&gt;=DATEVALUE("10/1/20"&amp;RIGHT(BL$1,2)),NETWORKDAYS($T626,DATEVALUE("9/30/20"&amp;RIGHT(BM$1,2)),Holidays!$J$3:$J$937),"")))),"")/(NETWORKDAYS($T626,$U626,Holidays!$J$3:$J$937)),0))</f>
        <v/>
      </c>
      <c r="BN626" s="87" t="str">
        <f>IF($Q626="","",IFERROR(IF(OR(AND($T626&gt;=DATEVALUE("10/1/20"&amp;RIGHT(BM$1,2)),$T626&lt;=DATEVALUE("9/30/20"&amp;RIGHT(BN$1,2))),AND($U626&gt;=DATEVALUE("10/1/20"&amp;RIGHT(BM$1,2)),$U626&lt;=DATEVALUE("9/30/20"&amp;RIGHT(BN$1,2))),AND($T626&lt;=DATEVALUE("10/1/20"&amp;RIGHT(BM$1,2)),$U626&gt;=DATEVALUE("9/30/20"&amp;RIGHT(BN$1,2)))),
IF(AND($T626&gt;=DATEVALUE("10/1/20"&amp;RIGHT(BM$1,2)),$U626&lt;=DATEVALUE("9/30/20"&amp;RIGHT(BN$1,2))),NETWORKDAYS($T626,$U626,Holidays!$J$3:$J$937),
IF(AND($T626&lt;DATEVALUE("10/1/20"&amp;RIGHT(BM$1,2)),$U626&lt;=DATEVALUE("9/30/20"&amp;RIGHT(BN$1,2))),NETWORKDAYS(DATEVALUE("10/1/20"&amp;RIGHT(BM$1,2)),$U626,Holidays!$J$3:$J$937),
IF($T626&lt;DATEVALUE("10/1/20"&amp;RIGHT(BM$1,2)),NETWORKDAYS(DATEVALUE("10/1/20"&amp;RIGHT(BM$1,2)),DATEVALUE("9/30/20"&amp;RIGHT(BN$1,2)),Holidays!$J$3:$J$937),
IF($T626&gt;=DATEVALUE("10/1/20"&amp;RIGHT(BM$1,2)),NETWORKDAYS($T626,DATEVALUE("9/30/20"&amp;RIGHT(BN$1,2)),Holidays!$J$3:$J$937),"")))),"")/(NETWORKDAYS($T626,$U626,Holidays!$J$3:$J$937)),0))</f>
        <v/>
      </c>
      <c r="BO626" s="87" t="str">
        <f>IF($Q626="","",IFERROR(IF(OR(AND($T626&gt;=DATEVALUE("10/1/20"&amp;RIGHT(BN$1,2)),$T626&lt;=DATEVALUE("9/30/20"&amp;RIGHT(BO$1,2))),AND($U626&gt;=DATEVALUE("10/1/20"&amp;RIGHT(BN$1,2)),$U626&lt;=DATEVALUE("9/30/20"&amp;RIGHT(BO$1,2))),AND($T626&lt;=DATEVALUE("10/1/20"&amp;RIGHT(BN$1,2)),$U626&gt;=DATEVALUE("9/30/20"&amp;RIGHT(BO$1,2)))),
IF(AND($T626&gt;=DATEVALUE("10/1/20"&amp;RIGHT(BN$1,2)),$U626&lt;=DATEVALUE("9/30/20"&amp;RIGHT(BO$1,2))),NETWORKDAYS($T626,$U626,Holidays!$J$3:$J$937),
IF(AND($T626&lt;DATEVALUE("10/1/20"&amp;RIGHT(BN$1,2)),$U626&lt;=DATEVALUE("9/30/20"&amp;RIGHT(BO$1,2))),NETWORKDAYS(DATEVALUE("10/1/20"&amp;RIGHT(BN$1,2)),$U626,Holidays!$J$3:$J$937),
IF($T626&lt;DATEVALUE("10/1/20"&amp;RIGHT(BN$1,2)),NETWORKDAYS(DATEVALUE("10/1/20"&amp;RIGHT(BN$1,2)),DATEVALUE("9/30/20"&amp;RIGHT(BO$1,2)),Holidays!$J$3:$J$937),
IF($T626&gt;=DATEVALUE("10/1/20"&amp;RIGHT(BN$1,2)),NETWORKDAYS($T626,DATEVALUE("9/30/20"&amp;RIGHT(BO$1,2)),Holidays!$J$3:$J$937),"")))),"")/(NETWORKDAYS($T626,$U626,Holidays!$J$3:$J$937)),0))</f>
        <v/>
      </c>
      <c r="BP626" s="87" t="str">
        <f>IF($Q626="","",IFERROR(IF(OR(AND($T626&gt;=DATEVALUE("10/1/20"&amp;RIGHT(BO$1,2)),$T626&lt;=DATEVALUE("9/30/20"&amp;RIGHT(BP$1,2))),AND($U626&gt;=DATEVALUE("10/1/20"&amp;RIGHT(BO$1,2)),$U626&lt;=DATEVALUE("9/30/20"&amp;RIGHT(BP$1,2))),AND($T626&lt;=DATEVALUE("10/1/20"&amp;RIGHT(BO$1,2)),$U626&gt;=DATEVALUE("9/30/20"&amp;RIGHT(BP$1,2)))),
IF(AND($T626&gt;=DATEVALUE("10/1/20"&amp;RIGHT(BO$1,2)),$U626&lt;=DATEVALUE("9/30/20"&amp;RIGHT(BP$1,2))),NETWORKDAYS($T626,$U626,Holidays!$J$3:$J$937),
IF(AND($T626&lt;DATEVALUE("10/1/20"&amp;RIGHT(BO$1,2)),$U626&lt;=DATEVALUE("9/30/20"&amp;RIGHT(BP$1,2))),NETWORKDAYS(DATEVALUE("10/1/20"&amp;RIGHT(BO$1,2)),$U626,Holidays!$J$3:$J$937),
IF($T626&lt;DATEVALUE("10/1/20"&amp;RIGHT(BO$1,2)),NETWORKDAYS(DATEVALUE("10/1/20"&amp;RIGHT(BO$1,2)),DATEVALUE("9/30/20"&amp;RIGHT(BP$1,2)),Holidays!$J$3:$J$937),
IF($T626&gt;=DATEVALUE("10/1/20"&amp;RIGHT(BO$1,2)),NETWORKDAYS($T626,DATEVALUE("9/30/20"&amp;RIGHT(BP$1,2)),Holidays!$J$3:$J$937),"")))),"")/(NETWORKDAYS($T626,$U626,Holidays!$J$3:$J$937)),0))</f>
        <v/>
      </c>
      <c r="BQ626" s="87" t="str">
        <f>IF($Q626="","",IFERROR(IF(OR(AND($T626&gt;=DATEVALUE("10/1/20"&amp;RIGHT(BP$1,2)),$T626&lt;=DATEVALUE("9/30/20"&amp;RIGHT(BQ$1,2))),AND($U626&gt;=DATEVALUE("10/1/20"&amp;RIGHT(BP$1,2)),$U626&lt;=DATEVALUE("9/30/20"&amp;RIGHT(BQ$1,2))),AND($T626&lt;=DATEVALUE("10/1/20"&amp;RIGHT(BP$1,2)),$U626&gt;=DATEVALUE("9/30/20"&amp;RIGHT(BQ$1,2)))),
IF(AND($T626&gt;=DATEVALUE("10/1/20"&amp;RIGHT(BP$1,2)),$U626&lt;=DATEVALUE("9/30/20"&amp;RIGHT(BQ$1,2))),NETWORKDAYS($T626,$U626,Holidays!$J$3:$J$937),
IF(AND($T626&lt;DATEVALUE("10/1/20"&amp;RIGHT(BP$1,2)),$U626&lt;=DATEVALUE("9/30/20"&amp;RIGHT(BQ$1,2))),NETWORKDAYS(DATEVALUE("10/1/20"&amp;RIGHT(BP$1,2)),$U626,Holidays!$J$3:$J$937),
IF($T626&lt;DATEVALUE("10/1/20"&amp;RIGHT(BP$1,2)),NETWORKDAYS(DATEVALUE("10/1/20"&amp;RIGHT(BP$1,2)),DATEVALUE("9/30/20"&amp;RIGHT(BQ$1,2)),Holidays!$J$3:$J$937),
IF($T626&gt;=DATEVALUE("10/1/20"&amp;RIGHT(BP$1,2)),NETWORKDAYS($T626,DATEVALUE("9/30/20"&amp;RIGHT(BQ$1,2)),Holidays!$J$3:$J$937),"")))),"")/(NETWORKDAYS($T626,$U626,Holidays!$J$3:$J$937)),0))</f>
        <v/>
      </c>
      <c r="BR626" s="87" t="str">
        <f>IF($Q626="","",IFERROR(IF(OR(AND($T626&gt;=DATEVALUE("10/1/20"&amp;RIGHT(BQ$1,2)),$T626&lt;=DATEVALUE("9/30/20"&amp;RIGHT(BR$1,2))),AND($U626&gt;=DATEVALUE("10/1/20"&amp;RIGHT(BQ$1,2)),$U626&lt;=DATEVALUE("9/30/20"&amp;RIGHT(BR$1,2))),AND($T626&lt;=DATEVALUE("10/1/20"&amp;RIGHT(BQ$1,2)),$U626&gt;=DATEVALUE("9/30/20"&amp;RIGHT(BR$1,2)))),
IF(AND($T626&gt;=DATEVALUE("10/1/20"&amp;RIGHT(BQ$1,2)),$U626&lt;=DATEVALUE("9/30/20"&amp;RIGHT(BR$1,2))),NETWORKDAYS($T626,$U626,Holidays!$J$3:$J$937),
IF(AND($T626&lt;DATEVALUE("10/1/20"&amp;RIGHT(BQ$1,2)),$U626&lt;=DATEVALUE("9/30/20"&amp;RIGHT(BR$1,2))),NETWORKDAYS(DATEVALUE("10/1/20"&amp;RIGHT(BQ$1,2)),$U626,Holidays!$J$3:$J$937),
IF($T626&lt;DATEVALUE("10/1/20"&amp;RIGHT(BQ$1,2)),NETWORKDAYS(DATEVALUE("10/1/20"&amp;RIGHT(BQ$1,2)),DATEVALUE("9/30/20"&amp;RIGHT(BR$1,2)),Holidays!$J$3:$J$937),
IF($T626&gt;=DATEVALUE("10/1/20"&amp;RIGHT(BQ$1,2)),NETWORKDAYS($T626,DATEVALUE("9/30/20"&amp;RIGHT(BR$1,2)),Holidays!$J$3:$J$937),"")))),"")/(NETWORKDAYS($T626,$U626,Holidays!$J$3:$J$937)),0))</f>
        <v/>
      </c>
      <c r="BS626" s="87" t="str">
        <f>IF($Q626="","",IFERROR(IF(OR(AND($T626&gt;=DATEVALUE("10/1/20"&amp;RIGHT(BR$1,2)),$T626&lt;=DATEVALUE("9/30/20"&amp;RIGHT(BS$1,2))),AND($U626&gt;=DATEVALUE("10/1/20"&amp;RIGHT(BR$1,2)),$U626&lt;=DATEVALUE("9/30/20"&amp;RIGHT(BS$1,2))),AND($T626&lt;=DATEVALUE("10/1/20"&amp;RIGHT(BR$1,2)),$U626&gt;=DATEVALUE("9/30/20"&amp;RIGHT(BS$1,2)))),
IF(AND($T626&gt;=DATEVALUE("10/1/20"&amp;RIGHT(BR$1,2)),$U626&lt;=DATEVALUE("9/30/20"&amp;RIGHT(BS$1,2))),NETWORKDAYS($T626,$U626,Holidays!$J$3:$J$937),
IF(AND($T626&lt;DATEVALUE("10/1/20"&amp;RIGHT(BR$1,2)),$U626&lt;=DATEVALUE("9/30/20"&amp;RIGHT(BS$1,2))),NETWORKDAYS(DATEVALUE("10/1/20"&amp;RIGHT(BR$1,2)),$U626,Holidays!$J$3:$J$937),
IF($T626&lt;DATEVALUE("10/1/20"&amp;RIGHT(BR$1,2)),NETWORKDAYS(DATEVALUE("10/1/20"&amp;RIGHT(BR$1,2)),DATEVALUE("9/30/20"&amp;RIGHT(BS$1,2)),Holidays!$J$3:$J$937),
IF($T626&gt;=DATEVALUE("10/1/20"&amp;RIGHT(BR$1,2)),NETWORKDAYS($T626,DATEVALUE("9/30/20"&amp;RIGHT(BS$1,2)),Holidays!$J$3:$J$937),"")))),"")/(NETWORKDAYS($T626,$U626,Holidays!$J$3:$J$937)),0))</f>
        <v/>
      </c>
      <c r="BT626" s="87" t="str">
        <f>IF($Q626="","",IFERROR(IF(OR(AND($T626&gt;=DATEVALUE("10/1/20"&amp;RIGHT(BS$1,2)),$T626&lt;=DATEVALUE("9/30/20"&amp;RIGHT(BT$1,2))),AND($U626&gt;=DATEVALUE("10/1/20"&amp;RIGHT(BS$1,2)),$U626&lt;=DATEVALUE("9/30/20"&amp;RIGHT(BT$1,2))),AND($T626&lt;=DATEVALUE("10/1/20"&amp;RIGHT(BS$1,2)),$U626&gt;=DATEVALUE("9/30/20"&amp;RIGHT(BT$1,2)))),
IF(AND($T626&gt;=DATEVALUE("10/1/20"&amp;RIGHT(BS$1,2)),$U626&lt;=DATEVALUE("9/30/20"&amp;RIGHT(BT$1,2))),NETWORKDAYS($T626,$U626,Holidays!$J$3:$J$937),
IF(AND($T626&lt;DATEVALUE("10/1/20"&amp;RIGHT(BS$1,2)),$U626&lt;=DATEVALUE("9/30/20"&amp;RIGHT(BT$1,2))),NETWORKDAYS(DATEVALUE("10/1/20"&amp;RIGHT(BS$1,2)),$U626,Holidays!$J$3:$J$937),
IF($T626&lt;DATEVALUE("10/1/20"&amp;RIGHT(BS$1,2)),NETWORKDAYS(DATEVALUE("10/1/20"&amp;RIGHT(BS$1,2)),DATEVALUE("9/30/20"&amp;RIGHT(BT$1,2)),Holidays!$J$3:$J$937),
IF($T626&gt;=DATEVALUE("10/1/20"&amp;RIGHT(BS$1,2)),NETWORKDAYS($T626,DATEVALUE("9/30/20"&amp;RIGHT(BT$1,2)),Holidays!$J$3:$J$937),"")))),"")/(NETWORKDAYS($T626,$U626,Holidays!$J$3:$J$937)),0))</f>
        <v/>
      </c>
      <c r="BU626" s="87" t="str">
        <f>IF($Q626="","",IFERROR(IF(OR(AND($T626&gt;=DATEVALUE("10/1/20"&amp;RIGHT(BT$1,2)),$T626&lt;=DATEVALUE("9/30/20"&amp;RIGHT(BU$1,2))),AND($U626&gt;=DATEVALUE("10/1/20"&amp;RIGHT(BT$1,2)),$U626&lt;=DATEVALUE("9/30/20"&amp;RIGHT(BU$1,2))),AND($T626&lt;=DATEVALUE("10/1/20"&amp;RIGHT(BT$1,2)),$U626&gt;=DATEVALUE("9/30/20"&amp;RIGHT(BU$1,2)))),
IF(AND($T626&gt;=DATEVALUE("10/1/20"&amp;RIGHT(BT$1,2)),$U626&lt;=DATEVALUE("9/30/20"&amp;RIGHT(BU$1,2))),NETWORKDAYS($T626,$U626,Holidays!$J$3:$J$937),
IF(AND($T626&lt;DATEVALUE("10/1/20"&amp;RIGHT(BT$1,2)),$U626&lt;=DATEVALUE("9/30/20"&amp;RIGHT(BU$1,2))),NETWORKDAYS(DATEVALUE("10/1/20"&amp;RIGHT(BT$1,2)),$U626,Holidays!$J$3:$J$937),
IF($T626&lt;DATEVALUE("10/1/20"&amp;RIGHT(BT$1,2)),NETWORKDAYS(DATEVALUE("10/1/20"&amp;RIGHT(BT$1,2)),DATEVALUE("9/30/20"&amp;RIGHT(BU$1,2)),Holidays!$J$3:$J$937),
IF($T626&gt;=DATEVALUE("10/1/20"&amp;RIGHT(BT$1,2)),NETWORKDAYS($T626,DATEVALUE("9/30/20"&amp;RIGHT(BU$1,2)),Holidays!$J$3:$J$937),"")))),"")/(NETWORKDAYS($T626,$U626,Holidays!$J$3:$J$937)),0))</f>
        <v/>
      </c>
      <c r="BV626" s="87" t="str">
        <f>IF($Q626="","",IFERROR(IF(OR(AND($T626&gt;=DATEVALUE("10/1/20"&amp;RIGHT(BU$1,2)),$T626&lt;=DATEVALUE("9/30/20"&amp;RIGHT(BV$1,2))),AND($U626&gt;=DATEVALUE("10/1/20"&amp;RIGHT(BU$1,2)),$U626&lt;=DATEVALUE("9/30/20"&amp;RIGHT(BV$1,2))),AND($T626&lt;=DATEVALUE("10/1/20"&amp;RIGHT(BU$1,2)),$U626&gt;=DATEVALUE("9/30/20"&amp;RIGHT(BV$1,2)))),
IF(AND($T626&gt;=DATEVALUE("10/1/20"&amp;RIGHT(BU$1,2)),$U626&lt;=DATEVALUE("9/30/20"&amp;RIGHT(BV$1,2))),NETWORKDAYS($T626,$U626,Holidays!$J$3:$J$937),
IF(AND($T626&lt;DATEVALUE("10/1/20"&amp;RIGHT(BU$1,2)),$U626&lt;=DATEVALUE("9/30/20"&amp;RIGHT(BV$1,2))),NETWORKDAYS(DATEVALUE("10/1/20"&amp;RIGHT(BU$1,2)),$U626,Holidays!$J$3:$J$937),
IF($T626&lt;DATEVALUE("10/1/20"&amp;RIGHT(BU$1,2)),NETWORKDAYS(DATEVALUE("10/1/20"&amp;RIGHT(BU$1,2)),DATEVALUE("9/30/20"&amp;RIGHT(BV$1,2)),Holidays!$J$3:$J$937),
IF($T626&gt;=DATEVALUE("10/1/20"&amp;RIGHT(BU$1,2)),NETWORKDAYS($T626,DATEVALUE("9/30/20"&amp;RIGHT(BV$1,2)),Holidays!$J$3:$J$937),"")))),"")/(NETWORKDAYS($T626,$U626,Holidays!$J$3:$J$937)),0))</f>
        <v/>
      </c>
      <c r="BW626" s="87" t="str">
        <f>IF($Q626="","",IFERROR(IF(OR(AND($T626&gt;=DATEVALUE("10/1/20"&amp;RIGHT(BV$1,2)),$T626&lt;=DATEVALUE("9/30/20"&amp;RIGHT(BW$1,2))),AND($U626&gt;=DATEVALUE("10/1/20"&amp;RIGHT(BV$1,2)),$U626&lt;=DATEVALUE("9/30/20"&amp;RIGHT(BW$1,2))),AND($T626&lt;=DATEVALUE("10/1/20"&amp;RIGHT(BV$1,2)),$U626&gt;=DATEVALUE("9/30/20"&amp;RIGHT(BW$1,2)))),
IF(AND($T626&gt;=DATEVALUE("10/1/20"&amp;RIGHT(BV$1,2)),$U626&lt;=DATEVALUE("9/30/20"&amp;RIGHT(BW$1,2))),NETWORKDAYS($T626,$U626,Holidays!$J$3:$J$937),
IF(AND($T626&lt;DATEVALUE("10/1/20"&amp;RIGHT(BV$1,2)),$U626&lt;=DATEVALUE("9/30/20"&amp;RIGHT(BW$1,2))),NETWORKDAYS(DATEVALUE("10/1/20"&amp;RIGHT(BV$1,2)),$U626,Holidays!$J$3:$J$937),
IF($T626&lt;DATEVALUE("10/1/20"&amp;RIGHT(BV$1,2)),NETWORKDAYS(DATEVALUE("10/1/20"&amp;RIGHT(BV$1,2)),DATEVALUE("9/30/20"&amp;RIGHT(BW$1,2)),Holidays!$J$3:$J$937),
IF($T626&gt;=DATEVALUE("10/1/20"&amp;RIGHT(BV$1,2)),NETWORKDAYS($T626,DATEVALUE("9/30/20"&amp;RIGHT(BW$1,2)),Holidays!$J$3:$J$937),"")))),"")/(NETWORKDAYS($T626,$U626,Holidays!$J$3:$J$937)),0))</f>
        <v/>
      </c>
      <c r="BX626" s="87" t="str">
        <f>IF($Q626="","",IFERROR(IF(OR(AND($T626&gt;=DATEVALUE("10/1/20"&amp;RIGHT(BW$1,2)),$T626&lt;=DATEVALUE("9/30/20"&amp;RIGHT(BX$1,2))),AND($U626&gt;=DATEVALUE("10/1/20"&amp;RIGHT(BW$1,2)),$U626&lt;=DATEVALUE("9/30/20"&amp;RIGHT(BX$1,2))),AND($T626&lt;=DATEVALUE("10/1/20"&amp;RIGHT(BW$1,2)),$U626&gt;=DATEVALUE("9/30/20"&amp;RIGHT(BX$1,2)))),
IF(AND($T626&gt;=DATEVALUE("10/1/20"&amp;RIGHT(BW$1,2)),$U626&lt;=DATEVALUE("9/30/20"&amp;RIGHT(BX$1,2))),NETWORKDAYS($T626,$U626,Holidays!$J$3:$J$937),
IF(AND($T626&lt;DATEVALUE("10/1/20"&amp;RIGHT(BW$1,2)),$U626&lt;=DATEVALUE("9/30/20"&amp;RIGHT(BX$1,2))),NETWORKDAYS(DATEVALUE("10/1/20"&amp;RIGHT(BW$1,2)),$U626,Holidays!$J$3:$J$937),
IF($T626&lt;DATEVALUE("10/1/20"&amp;RIGHT(BW$1,2)),NETWORKDAYS(DATEVALUE("10/1/20"&amp;RIGHT(BW$1,2)),DATEVALUE("9/30/20"&amp;RIGHT(BX$1,2)),Holidays!$J$3:$J$937),
IF($T626&gt;=DATEVALUE("10/1/20"&amp;RIGHT(BW$1,2)),NETWORKDAYS($T626,DATEVALUE("9/30/20"&amp;RIGHT(BX$1,2)),Holidays!$J$3:$J$937),"")))),"")/(NETWORKDAYS($T626,$U626,Holidays!$J$3:$J$937)),0))</f>
        <v/>
      </c>
      <c r="BY626" s="87" t="str">
        <f>IF($Q626="","",IFERROR(IF(OR(AND($T626&gt;=DATEVALUE("10/1/20"&amp;RIGHT(BX$1,2)),$T626&lt;=DATEVALUE("9/30/20"&amp;RIGHT(BY$1,2))),AND($U626&gt;=DATEVALUE("10/1/20"&amp;RIGHT(BX$1,2)),$U626&lt;=DATEVALUE("9/30/20"&amp;RIGHT(BY$1,2))),AND($T626&lt;=DATEVALUE("10/1/20"&amp;RIGHT(BX$1,2)),$U626&gt;=DATEVALUE("9/30/20"&amp;RIGHT(BY$1,2)))),
IF(AND($T626&gt;=DATEVALUE("10/1/20"&amp;RIGHT(BX$1,2)),$U626&lt;=DATEVALUE("9/30/20"&amp;RIGHT(BY$1,2))),NETWORKDAYS($T626,$U626,Holidays!$J$3:$J$937),
IF(AND($T626&lt;DATEVALUE("10/1/20"&amp;RIGHT(BX$1,2)),$U626&lt;=DATEVALUE("9/30/20"&amp;RIGHT(BY$1,2))),NETWORKDAYS(DATEVALUE("10/1/20"&amp;RIGHT(BX$1,2)),$U626,Holidays!$J$3:$J$937),
IF($T626&lt;DATEVALUE("10/1/20"&amp;RIGHT(BX$1,2)),NETWORKDAYS(DATEVALUE("10/1/20"&amp;RIGHT(BX$1,2)),DATEVALUE("9/30/20"&amp;RIGHT(BY$1,2)),Holidays!$J$3:$J$937),
IF($T626&gt;=DATEVALUE("10/1/20"&amp;RIGHT(BX$1,2)),NETWORKDAYS($T626,DATEVALUE("9/30/20"&amp;RIGHT(BY$1,2)),Holidays!$J$3:$J$937),"")))),"")/(NETWORKDAYS($T626,$U626,Holidays!$J$3:$J$937)),0))</f>
        <v/>
      </c>
      <c r="BZ626" s="87" t="str">
        <f>IF($Q626="","",IFERROR(IF(OR(AND($T626&gt;=DATEVALUE("10/1/20"&amp;RIGHT(BY$1,2)),$T626&lt;=DATEVALUE("9/30/20"&amp;RIGHT(BZ$1,2))),AND($U626&gt;=DATEVALUE("10/1/20"&amp;RIGHT(BY$1,2)),$U626&lt;=DATEVALUE("9/30/20"&amp;RIGHT(BZ$1,2))),AND($T626&lt;=DATEVALUE("10/1/20"&amp;RIGHT(BY$1,2)),$U626&gt;=DATEVALUE("9/30/20"&amp;RIGHT(BZ$1,2)))),
IF(AND($T626&gt;=DATEVALUE("10/1/20"&amp;RIGHT(BY$1,2)),$U626&lt;=DATEVALUE("9/30/20"&amp;RIGHT(BZ$1,2))),NETWORKDAYS($T626,$U626,Holidays!$J$3:$J$937),
IF(AND($T626&lt;DATEVALUE("10/1/20"&amp;RIGHT(BY$1,2)),$U626&lt;=DATEVALUE("9/30/20"&amp;RIGHT(BZ$1,2))),NETWORKDAYS(DATEVALUE("10/1/20"&amp;RIGHT(BY$1,2)),$U626,Holidays!$J$3:$J$937),
IF($T626&lt;DATEVALUE("10/1/20"&amp;RIGHT(BY$1,2)),NETWORKDAYS(DATEVALUE("10/1/20"&amp;RIGHT(BY$1,2)),DATEVALUE("9/30/20"&amp;RIGHT(BZ$1,2)),Holidays!$J$3:$J$937),
IF($T626&gt;=DATEVALUE("10/1/20"&amp;RIGHT(BY$1,2)),NETWORKDAYS($T626,DATEVALUE("9/30/20"&amp;RIGHT(BZ$1,2)),Holidays!$J$3:$J$937),"")))),"")/(NETWORKDAYS($T626,$U626,Holidays!$J$3:$J$937)),0))</f>
        <v/>
      </c>
      <c r="CA626" s="87" t="str">
        <f>IF($Q626="","",IFERROR(IF(OR(AND($T626&gt;=DATEVALUE("10/1/20"&amp;RIGHT(BZ$1,2)),$T626&lt;=DATEVALUE("9/30/20"&amp;RIGHT(CA$1,2))),AND($U626&gt;=DATEVALUE("10/1/20"&amp;RIGHT(BZ$1,2)),$U626&lt;=DATEVALUE("9/30/20"&amp;RIGHT(CA$1,2))),AND($T626&lt;=DATEVALUE("10/1/20"&amp;RIGHT(BZ$1,2)),$U626&gt;=DATEVALUE("9/30/20"&amp;RIGHT(CA$1,2)))),
IF(AND($T626&gt;=DATEVALUE("10/1/20"&amp;RIGHT(BZ$1,2)),$U626&lt;=DATEVALUE("9/30/20"&amp;RIGHT(CA$1,2))),NETWORKDAYS($T626,$U626,Holidays!$J$3:$J$937),
IF(AND($T626&lt;DATEVALUE("10/1/20"&amp;RIGHT(BZ$1,2)),$U626&lt;=DATEVALUE("9/30/20"&amp;RIGHT(CA$1,2))),NETWORKDAYS(DATEVALUE("10/1/20"&amp;RIGHT(BZ$1,2)),$U626,Holidays!$J$3:$J$937),
IF($T626&lt;DATEVALUE("10/1/20"&amp;RIGHT(BZ$1,2)),NETWORKDAYS(DATEVALUE("10/1/20"&amp;RIGHT(BZ$1,2)),DATEVALUE("9/30/20"&amp;RIGHT(CA$1,2)),Holidays!$J$3:$J$937),
IF($T626&gt;=DATEVALUE("10/1/20"&amp;RIGHT(BZ$1,2)),NETWORKDAYS($T626,DATEVALUE("9/30/20"&amp;RIGHT(CA$1,2)),Holidays!$J$3:$J$937),"")))),"")/(NETWORKDAYS($T626,$U626,Holidays!$J$3:$J$937)),0))</f>
        <v/>
      </c>
      <c r="CB626" s="87" t="str">
        <f>IF($Q626="","",IFERROR(IF(OR(AND($T626&gt;=DATEVALUE("10/1/20"&amp;RIGHT(CA$1,2)),$T626&lt;=DATEVALUE("9/30/20"&amp;RIGHT(CB$1,2))),AND($U626&gt;=DATEVALUE("10/1/20"&amp;RIGHT(CA$1,2)),$U626&lt;=DATEVALUE("9/30/20"&amp;RIGHT(CB$1,2))),AND($T626&lt;=DATEVALUE("10/1/20"&amp;RIGHT(CA$1,2)),$U626&gt;=DATEVALUE("9/30/20"&amp;RIGHT(CB$1,2)))),
IF(AND($T626&gt;=DATEVALUE("10/1/20"&amp;RIGHT(CA$1,2)),$U626&lt;=DATEVALUE("9/30/20"&amp;RIGHT(CB$1,2))),NETWORKDAYS($T626,$U626,Holidays!$J$3:$J$937),
IF(AND($T626&lt;DATEVALUE("10/1/20"&amp;RIGHT(CA$1,2)),$U626&lt;=DATEVALUE("9/30/20"&amp;RIGHT(CB$1,2))),NETWORKDAYS(DATEVALUE("10/1/20"&amp;RIGHT(CA$1,2)),$U626,Holidays!$J$3:$J$937),
IF($T626&lt;DATEVALUE("10/1/20"&amp;RIGHT(CA$1,2)),NETWORKDAYS(DATEVALUE("10/1/20"&amp;RIGHT(CA$1,2)),DATEVALUE("9/30/20"&amp;RIGHT(CB$1,2)),Holidays!$J$3:$J$937),
IF($T626&gt;=DATEVALUE("10/1/20"&amp;RIGHT(CA$1,2)),NETWORKDAYS($T626,DATEVALUE("9/30/20"&amp;RIGHT(CB$1,2)),Holidays!$J$3:$J$937),"")))),"")/(NETWORKDAYS($T626,$U626,Holidays!$J$3:$J$937)),0))</f>
        <v/>
      </c>
    </row>
    <row r="627" spans="1:80">
      <c r="A627" s="97"/>
      <c r="B627" s="98" t="str">
        <f ca="1">IF(NOT($A627=""),OFFSET('WBS Reference &amp; User Procedure'!$A$1,MATCH($A627,'WBS Reference &amp; User Procedure'!$A:$A,0)-1,1),"")</f>
        <v/>
      </c>
      <c r="D627" s="97"/>
      <c r="I627" s="78"/>
      <c r="T627" s="104" t="str">
        <f>IF(NOT(Q627=""),IF(NOT($S627=""),$S627,#REF!),"")</f>
        <v/>
      </c>
      <c r="U627" s="104" t="str">
        <f>IF(NOT(Q627=""),WORKDAY(T627,Q627,Holidays!$J$3:$J$937),"")</f>
        <v/>
      </c>
      <c r="V627" s="104"/>
      <c r="W627" s="104"/>
      <c r="X627" s="101" t="str">
        <f t="shared" si="137"/>
        <v/>
      </c>
      <c r="AL627" s="87" t="str">
        <f t="shared" ca="1" si="134"/>
        <v/>
      </c>
      <c r="AN627" s="87" t="str">
        <f t="shared" ca="1" si="140"/>
        <v/>
      </c>
      <c r="AO627" s="87" t="str">
        <f t="shared" ca="1" si="140"/>
        <v/>
      </c>
      <c r="AP627" s="87" t="str">
        <f t="shared" ca="1" si="140"/>
        <v/>
      </c>
      <c r="AQ627" s="87" t="str">
        <f t="shared" ca="1" si="140"/>
        <v/>
      </c>
      <c r="AR627" s="87" t="str">
        <f t="shared" ca="1" si="140"/>
        <v/>
      </c>
      <c r="AS627" s="87" t="str">
        <f t="shared" ca="1" si="140"/>
        <v/>
      </c>
      <c r="AT627" s="87" t="str">
        <f t="shared" ca="1" si="140"/>
        <v/>
      </c>
      <c r="AU627" s="87" t="str">
        <f t="shared" ca="1" si="140"/>
        <v/>
      </c>
      <c r="AV627" s="87" t="str">
        <f t="shared" ca="1" si="140"/>
        <v/>
      </c>
      <c r="AW627" s="87" t="str">
        <f t="shared" ca="1" si="140"/>
        <v/>
      </c>
      <c r="AX627" s="87" t="str">
        <f t="shared" ca="1" si="141"/>
        <v/>
      </c>
      <c r="AY627" s="87" t="str">
        <f t="shared" ca="1" si="141"/>
        <v/>
      </c>
      <c r="AZ627" s="87" t="str">
        <f t="shared" ca="1" si="141"/>
        <v/>
      </c>
      <c r="BA627" s="87" t="str">
        <f t="shared" ca="1" si="141"/>
        <v/>
      </c>
      <c r="BB627" s="87" t="str">
        <f t="shared" ca="1" si="141"/>
        <v/>
      </c>
      <c r="BC627" s="87" t="str">
        <f t="shared" ca="1" si="141"/>
        <v/>
      </c>
      <c r="BD627" s="87" t="str">
        <f t="shared" ca="1" si="141"/>
        <v/>
      </c>
      <c r="BE627" s="87" t="str">
        <f t="shared" ca="1" si="141"/>
        <v/>
      </c>
      <c r="BF627" s="87" t="str">
        <f t="shared" ca="1" si="141"/>
        <v/>
      </c>
      <c r="BG627" s="87" t="str">
        <f t="shared" ca="1" si="141"/>
        <v/>
      </c>
      <c r="BI627" s="87" t="str">
        <f>IF($Q627="","",IFERROR(IF(OR(AND($T627&gt;=DATEVALUE("10/1/20"&amp;RIGHT(BH$1,2)),$T627&lt;=DATEVALUE("9/30/20"&amp;RIGHT(BI$1,2))),AND($U627&gt;=DATEVALUE("10/1/20"&amp;RIGHT(BH$1,2)),$U627&lt;=DATEVALUE("9/30/20"&amp;RIGHT(BI$1,2))),AND($T627&lt;=DATEVALUE("10/1/20"&amp;RIGHT(BH$1,2)),$U627&gt;=DATEVALUE("9/30/20"&amp;RIGHT(BI$1,2)))),
IF(AND($T627&gt;=DATEVALUE("10/1/20"&amp;RIGHT(BH$1,2)),$U627&lt;=DATEVALUE("9/30/20"&amp;RIGHT(BI$1,2))),NETWORKDAYS($T627,$U627,Holidays!$J$3:$J$937),
IF(AND($T627&lt;DATEVALUE("10/1/20"&amp;RIGHT(BH$1,2)),$U627&lt;=DATEVALUE("9/30/20"&amp;RIGHT(BI$1,2))),NETWORKDAYS(DATEVALUE("10/1/20"&amp;RIGHT(BH$1,2)),$U627,Holidays!$J$3:$J$937),
IF($T627&lt;DATEVALUE("10/1/20"&amp;RIGHT(BH$1,2)),NETWORKDAYS(DATEVALUE("10/1/20"&amp;RIGHT(BH$1,2)),DATEVALUE("9/30/20"&amp;RIGHT(BI$1,2)),Holidays!$J$3:$J$937),
IF($T627&gt;=DATEVALUE("10/1/20"&amp;RIGHT(BH$1,2)),NETWORKDAYS($T627,DATEVALUE("9/30/20"&amp;RIGHT(BI$1,2)),Holidays!$J$3:$J$937),"")))),"")/(NETWORKDAYS($T627,$U627,Holidays!$J$3:$J$937)),0))</f>
        <v/>
      </c>
      <c r="BJ627" s="87" t="str">
        <f>IF($Q627="","",IFERROR(IF(OR(AND($T627&gt;=DATEVALUE("10/1/20"&amp;RIGHT(BI$1,2)),$T627&lt;=DATEVALUE("9/30/20"&amp;RIGHT(BJ$1,2))),AND($U627&gt;=DATEVALUE("10/1/20"&amp;RIGHT(BI$1,2)),$U627&lt;=DATEVALUE("9/30/20"&amp;RIGHT(BJ$1,2))),AND($T627&lt;=DATEVALUE("10/1/20"&amp;RIGHT(BI$1,2)),$U627&gt;=DATEVALUE("9/30/20"&amp;RIGHT(BJ$1,2)))),
IF(AND($T627&gt;=DATEVALUE("10/1/20"&amp;RIGHT(BI$1,2)),$U627&lt;=DATEVALUE("9/30/20"&amp;RIGHT(BJ$1,2))),NETWORKDAYS($T627,$U627,Holidays!$J$3:$J$937),
IF(AND($T627&lt;DATEVALUE("10/1/20"&amp;RIGHT(BI$1,2)),$U627&lt;=DATEVALUE("9/30/20"&amp;RIGHT(BJ$1,2))),NETWORKDAYS(DATEVALUE("10/1/20"&amp;RIGHT(BI$1,2)),$U627,Holidays!$J$3:$J$937),
IF($T627&lt;DATEVALUE("10/1/20"&amp;RIGHT(BI$1,2)),NETWORKDAYS(DATEVALUE("10/1/20"&amp;RIGHT(BI$1,2)),DATEVALUE("9/30/20"&amp;RIGHT(BJ$1,2)),Holidays!$J$3:$J$937),
IF($T627&gt;=DATEVALUE("10/1/20"&amp;RIGHT(BI$1,2)),NETWORKDAYS($T627,DATEVALUE("9/30/20"&amp;RIGHT(BJ$1,2)),Holidays!$J$3:$J$937),"")))),"")/(NETWORKDAYS($T627,$U627,Holidays!$J$3:$J$937)),0))</f>
        <v/>
      </c>
      <c r="BK627" s="87" t="str">
        <f>IF($Q627="","",IFERROR(IF(OR(AND($T627&gt;=DATEVALUE("10/1/20"&amp;RIGHT(BJ$1,2)),$T627&lt;=DATEVALUE("9/30/20"&amp;RIGHT(BK$1,2))),AND($U627&gt;=DATEVALUE("10/1/20"&amp;RIGHT(BJ$1,2)),$U627&lt;=DATEVALUE("9/30/20"&amp;RIGHT(BK$1,2))),AND($T627&lt;=DATEVALUE("10/1/20"&amp;RIGHT(BJ$1,2)),$U627&gt;=DATEVALUE("9/30/20"&amp;RIGHT(BK$1,2)))),
IF(AND($T627&gt;=DATEVALUE("10/1/20"&amp;RIGHT(BJ$1,2)),$U627&lt;=DATEVALUE("9/30/20"&amp;RIGHT(BK$1,2))),NETWORKDAYS($T627,$U627,Holidays!$J$3:$J$937),
IF(AND($T627&lt;DATEVALUE("10/1/20"&amp;RIGHT(BJ$1,2)),$U627&lt;=DATEVALUE("9/30/20"&amp;RIGHT(BK$1,2))),NETWORKDAYS(DATEVALUE("10/1/20"&amp;RIGHT(BJ$1,2)),$U627,Holidays!$J$3:$J$937),
IF($T627&lt;DATEVALUE("10/1/20"&amp;RIGHT(BJ$1,2)),NETWORKDAYS(DATEVALUE("10/1/20"&amp;RIGHT(BJ$1,2)),DATEVALUE("9/30/20"&amp;RIGHT(BK$1,2)),Holidays!$J$3:$J$937),
IF($T627&gt;=DATEVALUE("10/1/20"&amp;RIGHT(BJ$1,2)),NETWORKDAYS($T627,DATEVALUE("9/30/20"&amp;RIGHT(BK$1,2)),Holidays!$J$3:$J$937),"")))),"")/(NETWORKDAYS($T627,$U627,Holidays!$J$3:$J$937)),0))</f>
        <v/>
      </c>
      <c r="BL627" s="87" t="str">
        <f>IF($Q627="","",IFERROR(IF(OR(AND($T627&gt;=DATEVALUE("10/1/20"&amp;RIGHT(BK$1,2)),$T627&lt;=DATEVALUE("9/30/20"&amp;RIGHT(BL$1,2))),AND($U627&gt;=DATEVALUE("10/1/20"&amp;RIGHT(BK$1,2)),$U627&lt;=DATEVALUE("9/30/20"&amp;RIGHT(BL$1,2))),AND($T627&lt;=DATEVALUE("10/1/20"&amp;RIGHT(BK$1,2)),$U627&gt;=DATEVALUE("9/30/20"&amp;RIGHT(BL$1,2)))),
IF(AND($T627&gt;=DATEVALUE("10/1/20"&amp;RIGHT(BK$1,2)),$U627&lt;=DATEVALUE("9/30/20"&amp;RIGHT(BL$1,2))),NETWORKDAYS($T627,$U627,Holidays!$J$3:$J$937),
IF(AND($T627&lt;DATEVALUE("10/1/20"&amp;RIGHT(BK$1,2)),$U627&lt;=DATEVALUE("9/30/20"&amp;RIGHT(BL$1,2))),NETWORKDAYS(DATEVALUE("10/1/20"&amp;RIGHT(BK$1,2)),$U627,Holidays!$J$3:$J$937),
IF($T627&lt;DATEVALUE("10/1/20"&amp;RIGHT(BK$1,2)),NETWORKDAYS(DATEVALUE("10/1/20"&amp;RIGHT(BK$1,2)),DATEVALUE("9/30/20"&amp;RIGHT(BL$1,2)),Holidays!$J$3:$J$937),
IF($T627&gt;=DATEVALUE("10/1/20"&amp;RIGHT(BK$1,2)),NETWORKDAYS($T627,DATEVALUE("9/30/20"&amp;RIGHT(BL$1,2)),Holidays!$J$3:$J$937),"")))),"")/(NETWORKDAYS($T627,$U627,Holidays!$J$3:$J$937)),0))</f>
        <v/>
      </c>
      <c r="BM627" s="87" t="str">
        <f>IF($Q627="","",IFERROR(IF(OR(AND($T627&gt;=DATEVALUE("10/1/20"&amp;RIGHT(BL$1,2)),$T627&lt;=DATEVALUE("9/30/20"&amp;RIGHT(BM$1,2))),AND($U627&gt;=DATEVALUE("10/1/20"&amp;RIGHT(BL$1,2)),$U627&lt;=DATEVALUE("9/30/20"&amp;RIGHT(BM$1,2))),AND($T627&lt;=DATEVALUE("10/1/20"&amp;RIGHT(BL$1,2)),$U627&gt;=DATEVALUE("9/30/20"&amp;RIGHT(BM$1,2)))),
IF(AND($T627&gt;=DATEVALUE("10/1/20"&amp;RIGHT(BL$1,2)),$U627&lt;=DATEVALUE("9/30/20"&amp;RIGHT(BM$1,2))),NETWORKDAYS($T627,$U627,Holidays!$J$3:$J$937),
IF(AND($T627&lt;DATEVALUE("10/1/20"&amp;RIGHT(BL$1,2)),$U627&lt;=DATEVALUE("9/30/20"&amp;RIGHT(BM$1,2))),NETWORKDAYS(DATEVALUE("10/1/20"&amp;RIGHT(BL$1,2)),$U627,Holidays!$J$3:$J$937),
IF($T627&lt;DATEVALUE("10/1/20"&amp;RIGHT(BL$1,2)),NETWORKDAYS(DATEVALUE("10/1/20"&amp;RIGHT(BL$1,2)),DATEVALUE("9/30/20"&amp;RIGHT(BM$1,2)),Holidays!$J$3:$J$937),
IF($T627&gt;=DATEVALUE("10/1/20"&amp;RIGHT(BL$1,2)),NETWORKDAYS($T627,DATEVALUE("9/30/20"&amp;RIGHT(BM$1,2)),Holidays!$J$3:$J$937),"")))),"")/(NETWORKDAYS($T627,$U627,Holidays!$J$3:$J$937)),0))</f>
        <v/>
      </c>
      <c r="BN627" s="87" t="str">
        <f>IF($Q627="","",IFERROR(IF(OR(AND($T627&gt;=DATEVALUE("10/1/20"&amp;RIGHT(BM$1,2)),$T627&lt;=DATEVALUE("9/30/20"&amp;RIGHT(BN$1,2))),AND($U627&gt;=DATEVALUE("10/1/20"&amp;RIGHT(BM$1,2)),$U627&lt;=DATEVALUE("9/30/20"&amp;RIGHT(BN$1,2))),AND($T627&lt;=DATEVALUE("10/1/20"&amp;RIGHT(BM$1,2)),$U627&gt;=DATEVALUE("9/30/20"&amp;RIGHT(BN$1,2)))),
IF(AND($T627&gt;=DATEVALUE("10/1/20"&amp;RIGHT(BM$1,2)),$U627&lt;=DATEVALUE("9/30/20"&amp;RIGHT(BN$1,2))),NETWORKDAYS($T627,$U627,Holidays!$J$3:$J$937),
IF(AND($T627&lt;DATEVALUE("10/1/20"&amp;RIGHT(BM$1,2)),$U627&lt;=DATEVALUE("9/30/20"&amp;RIGHT(BN$1,2))),NETWORKDAYS(DATEVALUE("10/1/20"&amp;RIGHT(BM$1,2)),$U627,Holidays!$J$3:$J$937),
IF($T627&lt;DATEVALUE("10/1/20"&amp;RIGHT(BM$1,2)),NETWORKDAYS(DATEVALUE("10/1/20"&amp;RIGHT(BM$1,2)),DATEVALUE("9/30/20"&amp;RIGHT(BN$1,2)),Holidays!$J$3:$J$937),
IF($T627&gt;=DATEVALUE("10/1/20"&amp;RIGHT(BM$1,2)),NETWORKDAYS($T627,DATEVALUE("9/30/20"&amp;RIGHT(BN$1,2)),Holidays!$J$3:$J$937),"")))),"")/(NETWORKDAYS($T627,$U627,Holidays!$J$3:$J$937)),0))</f>
        <v/>
      </c>
      <c r="BO627" s="87" t="str">
        <f>IF($Q627="","",IFERROR(IF(OR(AND($T627&gt;=DATEVALUE("10/1/20"&amp;RIGHT(BN$1,2)),$T627&lt;=DATEVALUE("9/30/20"&amp;RIGHT(BO$1,2))),AND($U627&gt;=DATEVALUE("10/1/20"&amp;RIGHT(BN$1,2)),$U627&lt;=DATEVALUE("9/30/20"&amp;RIGHT(BO$1,2))),AND($T627&lt;=DATEVALUE("10/1/20"&amp;RIGHT(BN$1,2)),$U627&gt;=DATEVALUE("9/30/20"&amp;RIGHT(BO$1,2)))),
IF(AND($T627&gt;=DATEVALUE("10/1/20"&amp;RIGHT(BN$1,2)),$U627&lt;=DATEVALUE("9/30/20"&amp;RIGHT(BO$1,2))),NETWORKDAYS($T627,$U627,Holidays!$J$3:$J$937),
IF(AND($T627&lt;DATEVALUE("10/1/20"&amp;RIGHT(BN$1,2)),$U627&lt;=DATEVALUE("9/30/20"&amp;RIGHT(BO$1,2))),NETWORKDAYS(DATEVALUE("10/1/20"&amp;RIGHT(BN$1,2)),$U627,Holidays!$J$3:$J$937),
IF($T627&lt;DATEVALUE("10/1/20"&amp;RIGHT(BN$1,2)),NETWORKDAYS(DATEVALUE("10/1/20"&amp;RIGHT(BN$1,2)),DATEVALUE("9/30/20"&amp;RIGHT(BO$1,2)),Holidays!$J$3:$J$937),
IF($T627&gt;=DATEVALUE("10/1/20"&amp;RIGHT(BN$1,2)),NETWORKDAYS($T627,DATEVALUE("9/30/20"&amp;RIGHT(BO$1,2)),Holidays!$J$3:$J$937),"")))),"")/(NETWORKDAYS($T627,$U627,Holidays!$J$3:$J$937)),0))</f>
        <v/>
      </c>
      <c r="BP627" s="87" t="str">
        <f>IF($Q627="","",IFERROR(IF(OR(AND($T627&gt;=DATEVALUE("10/1/20"&amp;RIGHT(BO$1,2)),$T627&lt;=DATEVALUE("9/30/20"&amp;RIGHT(BP$1,2))),AND($U627&gt;=DATEVALUE("10/1/20"&amp;RIGHT(BO$1,2)),$U627&lt;=DATEVALUE("9/30/20"&amp;RIGHT(BP$1,2))),AND($T627&lt;=DATEVALUE("10/1/20"&amp;RIGHT(BO$1,2)),$U627&gt;=DATEVALUE("9/30/20"&amp;RIGHT(BP$1,2)))),
IF(AND($T627&gt;=DATEVALUE("10/1/20"&amp;RIGHT(BO$1,2)),$U627&lt;=DATEVALUE("9/30/20"&amp;RIGHT(BP$1,2))),NETWORKDAYS($T627,$U627,Holidays!$J$3:$J$937),
IF(AND($T627&lt;DATEVALUE("10/1/20"&amp;RIGHT(BO$1,2)),$U627&lt;=DATEVALUE("9/30/20"&amp;RIGHT(BP$1,2))),NETWORKDAYS(DATEVALUE("10/1/20"&amp;RIGHT(BO$1,2)),$U627,Holidays!$J$3:$J$937),
IF($T627&lt;DATEVALUE("10/1/20"&amp;RIGHT(BO$1,2)),NETWORKDAYS(DATEVALUE("10/1/20"&amp;RIGHT(BO$1,2)),DATEVALUE("9/30/20"&amp;RIGHT(BP$1,2)),Holidays!$J$3:$J$937),
IF($T627&gt;=DATEVALUE("10/1/20"&amp;RIGHT(BO$1,2)),NETWORKDAYS($T627,DATEVALUE("9/30/20"&amp;RIGHT(BP$1,2)),Holidays!$J$3:$J$937),"")))),"")/(NETWORKDAYS($T627,$U627,Holidays!$J$3:$J$937)),0))</f>
        <v/>
      </c>
      <c r="BQ627" s="87" t="str">
        <f>IF($Q627="","",IFERROR(IF(OR(AND($T627&gt;=DATEVALUE("10/1/20"&amp;RIGHT(BP$1,2)),$T627&lt;=DATEVALUE("9/30/20"&amp;RIGHT(BQ$1,2))),AND($U627&gt;=DATEVALUE("10/1/20"&amp;RIGHT(BP$1,2)),$U627&lt;=DATEVALUE("9/30/20"&amp;RIGHT(BQ$1,2))),AND($T627&lt;=DATEVALUE("10/1/20"&amp;RIGHT(BP$1,2)),$U627&gt;=DATEVALUE("9/30/20"&amp;RIGHT(BQ$1,2)))),
IF(AND($T627&gt;=DATEVALUE("10/1/20"&amp;RIGHT(BP$1,2)),$U627&lt;=DATEVALUE("9/30/20"&amp;RIGHT(BQ$1,2))),NETWORKDAYS($T627,$U627,Holidays!$J$3:$J$937),
IF(AND($T627&lt;DATEVALUE("10/1/20"&amp;RIGHT(BP$1,2)),$U627&lt;=DATEVALUE("9/30/20"&amp;RIGHT(BQ$1,2))),NETWORKDAYS(DATEVALUE("10/1/20"&amp;RIGHT(BP$1,2)),$U627,Holidays!$J$3:$J$937),
IF($T627&lt;DATEVALUE("10/1/20"&amp;RIGHT(BP$1,2)),NETWORKDAYS(DATEVALUE("10/1/20"&amp;RIGHT(BP$1,2)),DATEVALUE("9/30/20"&amp;RIGHT(BQ$1,2)),Holidays!$J$3:$J$937),
IF($T627&gt;=DATEVALUE("10/1/20"&amp;RIGHT(BP$1,2)),NETWORKDAYS($T627,DATEVALUE("9/30/20"&amp;RIGHT(BQ$1,2)),Holidays!$J$3:$J$937),"")))),"")/(NETWORKDAYS($T627,$U627,Holidays!$J$3:$J$937)),0))</f>
        <v/>
      </c>
      <c r="BR627" s="87" t="str">
        <f>IF($Q627="","",IFERROR(IF(OR(AND($T627&gt;=DATEVALUE("10/1/20"&amp;RIGHT(BQ$1,2)),$T627&lt;=DATEVALUE("9/30/20"&amp;RIGHT(BR$1,2))),AND($U627&gt;=DATEVALUE("10/1/20"&amp;RIGHT(BQ$1,2)),$U627&lt;=DATEVALUE("9/30/20"&amp;RIGHT(BR$1,2))),AND($T627&lt;=DATEVALUE("10/1/20"&amp;RIGHT(BQ$1,2)),$U627&gt;=DATEVALUE("9/30/20"&amp;RIGHT(BR$1,2)))),
IF(AND($T627&gt;=DATEVALUE("10/1/20"&amp;RIGHT(BQ$1,2)),$U627&lt;=DATEVALUE("9/30/20"&amp;RIGHT(BR$1,2))),NETWORKDAYS($T627,$U627,Holidays!$J$3:$J$937),
IF(AND($T627&lt;DATEVALUE("10/1/20"&amp;RIGHT(BQ$1,2)),$U627&lt;=DATEVALUE("9/30/20"&amp;RIGHT(BR$1,2))),NETWORKDAYS(DATEVALUE("10/1/20"&amp;RIGHT(BQ$1,2)),$U627,Holidays!$J$3:$J$937),
IF($T627&lt;DATEVALUE("10/1/20"&amp;RIGHT(BQ$1,2)),NETWORKDAYS(DATEVALUE("10/1/20"&amp;RIGHT(BQ$1,2)),DATEVALUE("9/30/20"&amp;RIGHT(BR$1,2)),Holidays!$J$3:$J$937),
IF($T627&gt;=DATEVALUE("10/1/20"&amp;RIGHT(BQ$1,2)),NETWORKDAYS($T627,DATEVALUE("9/30/20"&amp;RIGHT(BR$1,2)),Holidays!$J$3:$J$937),"")))),"")/(NETWORKDAYS($T627,$U627,Holidays!$J$3:$J$937)),0))</f>
        <v/>
      </c>
      <c r="BS627" s="87" t="str">
        <f>IF($Q627="","",IFERROR(IF(OR(AND($T627&gt;=DATEVALUE("10/1/20"&amp;RIGHT(BR$1,2)),$T627&lt;=DATEVALUE("9/30/20"&amp;RIGHT(BS$1,2))),AND($U627&gt;=DATEVALUE("10/1/20"&amp;RIGHT(BR$1,2)),$U627&lt;=DATEVALUE("9/30/20"&amp;RIGHT(BS$1,2))),AND($T627&lt;=DATEVALUE("10/1/20"&amp;RIGHT(BR$1,2)),$U627&gt;=DATEVALUE("9/30/20"&amp;RIGHT(BS$1,2)))),
IF(AND($T627&gt;=DATEVALUE("10/1/20"&amp;RIGHT(BR$1,2)),$U627&lt;=DATEVALUE("9/30/20"&amp;RIGHT(BS$1,2))),NETWORKDAYS($T627,$U627,Holidays!$J$3:$J$937),
IF(AND($T627&lt;DATEVALUE("10/1/20"&amp;RIGHT(BR$1,2)),$U627&lt;=DATEVALUE("9/30/20"&amp;RIGHT(BS$1,2))),NETWORKDAYS(DATEVALUE("10/1/20"&amp;RIGHT(BR$1,2)),$U627,Holidays!$J$3:$J$937),
IF($T627&lt;DATEVALUE("10/1/20"&amp;RIGHT(BR$1,2)),NETWORKDAYS(DATEVALUE("10/1/20"&amp;RIGHT(BR$1,2)),DATEVALUE("9/30/20"&amp;RIGHT(BS$1,2)),Holidays!$J$3:$J$937),
IF($T627&gt;=DATEVALUE("10/1/20"&amp;RIGHT(BR$1,2)),NETWORKDAYS($T627,DATEVALUE("9/30/20"&amp;RIGHT(BS$1,2)),Holidays!$J$3:$J$937),"")))),"")/(NETWORKDAYS($T627,$U627,Holidays!$J$3:$J$937)),0))</f>
        <v/>
      </c>
      <c r="BT627" s="87" t="str">
        <f>IF($Q627="","",IFERROR(IF(OR(AND($T627&gt;=DATEVALUE("10/1/20"&amp;RIGHT(BS$1,2)),$T627&lt;=DATEVALUE("9/30/20"&amp;RIGHT(BT$1,2))),AND($U627&gt;=DATEVALUE("10/1/20"&amp;RIGHT(BS$1,2)),$U627&lt;=DATEVALUE("9/30/20"&amp;RIGHT(BT$1,2))),AND($T627&lt;=DATEVALUE("10/1/20"&amp;RIGHT(BS$1,2)),$U627&gt;=DATEVALUE("9/30/20"&amp;RIGHT(BT$1,2)))),
IF(AND($T627&gt;=DATEVALUE("10/1/20"&amp;RIGHT(BS$1,2)),$U627&lt;=DATEVALUE("9/30/20"&amp;RIGHT(BT$1,2))),NETWORKDAYS($T627,$U627,Holidays!$J$3:$J$937),
IF(AND($T627&lt;DATEVALUE("10/1/20"&amp;RIGHT(BS$1,2)),$U627&lt;=DATEVALUE("9/30/20"&amp;RIGHT(BT$1,2))),NETWORKDAYS(DATEVALUE("10/1/20"&amp;RIGHT(BS$1,2)),$U627,Holidays!$J$3:$J$937),
IF($T627&lt;DATEVALUE("10/1/20"&amp;RIGHT(BS$1,2)),NETWORKDAYS(DATEVALUE("10/1/20"&amp;RIGHT(BS$1,2)),DATEVALUE("9/30/20"&amp;RIGHT(BT$1,2)),Holidays!$J$3:$J$937),
IF($T627&gt;=DATEVALUE("10/1/20"&amp;RIGHT(BS$1,2)),NETWORKDAYS($T627,DATEVALUE("9/30/20"&amp;RIGHT(BT$1,2)),Holidays!$J$3:$J$937),"")))),"")/(NETWORKDAYS($T627,$U627,Holidays!$J$3:$J$937)),0))</f>
        <v/>
      </c>
      <c r="BU627" s="87" t="str">
        <f>IF($Q627="","",IFERROR(IF(OR(AND($T627&gt;=DATEVALUE("10/1/20"&amp;RIGHT(BT$1,2)),$T627&lt;=DATEVALUE("9/30/20"&amp;RIGHT(BU$1,2))),AND($U627&gt;=DATEVALUE("10/1/20"&amp;RIGHT(BT$1,2)),$U627&lt;=DATEVALUE("9/30/20"&amp;RIGHT(BU$1,2))),AND($T627&lt;=DATEVALUE("10/1/20"&amp;RIGHT(BT$1,2)),$U627&gt;=DATEVALUE("9/30/20"&amp;RIGHT(BU$1,2)))),
IF(AND($T627&gt;=DATEVALUE("10/1/20"&amp;RIGHT(BT$1,2)),$U627&lt;=DATEVALUE("9/30/20"&amp;RIGHT(BU$1,2))),NETWORKDAYS($T627,$U627,Holidays!$J$3:$J$937),
IF(AND($T627&lt;DATEVALUE("10/1/20"&amp;RIGHT(BT$1,2)),$U627&lt;=DATEVALUE("9/30/20"&amp;RIGHT(BU$1,2))),NETWORKDAYS(DATEVALUE("10/1/20"&amp;RIGHT(BT$1,2)),$U627,Holidays!$J$3:$J$937),
IF($T627&lt;DATEVALUE("10/1/20"&amp;RIGHT(BT$1,2)),NETWORKDAYS(DATEVALUE("10/1/20"&amp;RIGHT(BT$1,2)),DATEVALUE("9/30/20"&amp;RIGHT(BU$1,2)),Holidays!$J$3:$J$937),
IF($T627&gt;=DATEVALUE("10/1/20"&amp;RIGHT(BT$1,2)),NETWORKDAYS($T627,DATEVALUE("9/30/20"&amp;RIGHT(BU$1,2)),Holidays!$J$3:$J$937),"")))),"")/(NETWORKDAYS($T627,$U627,Holidays!$J$3:$J$937)),0))</f>
        <v/>
      </c>
      <c r="BV627" s="87" t="str">
        <f>IF($Q627="","",IFERROR(IF(OR(AND($T627&gt;=DATEVALUE("10/1/20"&amp;RIGHT(BU$1,2)),$T627&lt;=DATEVALUE("9/30/20"&amp;RIGHT(BV$1,2))),AND($U627&gt;=DATEVALUE("10/1/20"&amp;RIGHT(BU$1,2)),$U627&lt;=DATEVALUE("9/30/20"&amp;RIGHT(BV$1,2))),AND($T627&lt;=DATEVALUE("10/1/20"&amp;RIGHT(BU$1,2)),$U627&gt;=DATEVALUE("9/30/20"&amp;RIGHT(BV$1,2)))),
IF(AND($T627&gt;=DATEVALUE("10/1/20"&amp;RIGHT(BU$1,2)),$U627&lt;=DATEVALUE("9/30/20"&amp;RIGHT(BV$1,2))),NETWORKDAYS($T627,$U627,Holidays!$J$3:$J$937),
IF(AND($T627&lt;DATEVALUE("10/1/20"&amp;RIGHT(BU$1,2)),$U627&lt;=DATEVALUE("9/30/20"&amp;RIGHT(BV$1,2))),NETWORKDAYS(DATEVALUE("10/1/20"&amp;RIGHT(BU$1,2)),$U627,Holidays!$J$3:$J$937),
IF($T627&lt;DATEVALUE("10/1/20"&amp;RIGHT(BU$1,2)),NETWORKDAYS(DATEVALUE("10/1/20"&amp;RIGHT(BU$1,2)),DATEVALUE("9/30/20"&amp;RIGHT(BV$1,2)),Holidays!$J$3:$J$937),
IF($T627&gt;=DATEVALUE("10/1/20"&amp;RIGHT(BU$1,2)),NETWORKDAYS($T627,DATEVALUE("9/30/20"&amp;RIGHT(BV$1,2)),Holidays!$J$3:$J$937),"")))),"")/(NETWORKDAYS($T627,$U627,Holidays!$J$3:$J$937)),0))</f>
        <v/>
      </c>
      <c r="BW627" s="87" t="str">
        <f>IF($Q627="","",IFERROR(IF(OR(AND($T627&gt;=DATEVALUE("10/1/20"&amp;RIGHT(BV$1,2)),$T627&lt;=DATEVALUE("9/30/20"&amp;RIGHT(BW$1,2))),AND($U627&gt;=DATEVALUE("10/1/20"&amp;RIGHT(BV$1,2)),$U627&lt;=DATEVALUE("9/30/20"&amp;RIGHT(BW$1,2))),AND($T627&lt;=DATEVALUE("10/1/20"&amp;RIGHT(BV$1,2)),$U627&gt;=DATEVALUE("9/30/20"&amp;RIGHT(BW$1,2)))),
IF(AND($T627&gt;=DATEVALUE("10/1/20"&amp;RIGHT(BV$1,2)),$U627&lt;=DATEVALUE("9/30/20"&amp;RIGHT(BW$1,2))),NETWORKDAYS($T627,$U627,Holidays!$J$3:$J$937),
IF(AND($T627&lt;DATEVALUE("10/1/20"&amp;RIGHT(BV$1,2)),$U627&lt;=DATEVALUE("9/30/20"&amp;RIGHT(BW$1,2))),NETWORKDAYS(DATEVALUE("10/1/20"&amp;RIGHT(BV$1,2)),$U627,Holidays!$J$3:$J$937),
IF($T627&lt;DATEVALUE("10/1/20"&amp;RIGHT(BV$1,2)),NETWORKDAYS(DATEVALUE("10/1/20"&amp;RIGHT(BV$1,2)),DATEVALUE("9/30/20"&amp;RIGHT(BW$1,2)),Holidays!$J$3:$J$937),
IF($T627&gt;=DATEVALUE("10/1/20"&amp;RIGHT(BV$1,2)),NETWORKDAYS($T627,DATEVALUE("9/30/20"&amp;RIGHT(BW$1,2)),Holidays!$J$3:$J$937),"")))),"")/(NETWORKDAYS($T627,$U627,Holidays!$J$3:$J$937)),0))</f>
        <v/>
      </c>
      <c r="BX627" s="87" t="str">
        <f>IF($Q627="","",IFERROR(IF(OR(AND($T627&gt;=DATEVALUE("10/1/20"&amp;RIGHT(BW$1,2)),$T627&lt;=DATEVALUE("9/30/20"&amp;RIGHT(BX$1,2))),AND($U627&gt;=DATEVALUE("10/1/20"&amp;RIGHT(BW$1,2)),$U627&lt;=DATEVALUE("9/30/20"&amp;RIGHT(BX$1,2))),AND($T627&lt;=DATEVALUE("10/1/20"&amp;RIGHT(BW$1,2)),$U627&gt;=DATEVALUE("9/30/20"&amp;RIGHT(BX$1,2)))),
IF(AND($T627&gt;=DATEVALUE("10/1/20"&amp;RIGHT(BW$1,2)),$U627&lt;=DATEVALUE("9/30/20"&amp;RIGHT(BX$1,2))),NETWORKDAYS($T627,$U627,Holidays!$J$3:$J$937),
IF(AND($T627&lt;DATEVALUE("10/1/20"&amp;RIGHT(BW$1,2)),$U627&lt;=DATEVALUE("9/30/20"&amp;RIGHT(BX$1,2))),NETWORKDAYS(DATEVALUE("10/1/20"&amp;RIGHT(BW$1,2)),$U627,Holidays!$J$3:$J$937),
IF($T627&lt;DATEVALUE("10/1/20"&amp;RIGHT(BW$1,2)),NETWORKDAYS(DATEVALUE("10/1/20"&amp;RIGHT(BW$1,2)),DATEVALUE("9/30/20"&amp;RIGHT(BX$1,2)),Holidays!$J$3:$J$937),
IF($T627&gt;=DATEVALUE("10/1/20"&amp;RIGHT(BW$1,2)),NETWORKDAYS($T627,DATEVALUE("9/30/20"&amp;RIGHT(BX$1,2)),Holidays!$J$3:$J$937),"")))),"")/(NETWORKDAYS($T627,$U627,Holidays!$J$3:$J$937)),0))</f>
        <v/>
      </c>
      <c r="BY627" s="87" t="str">
        <f>IF($Q627="","",IFERROR(IF(OR(AND($T627&gt;=DATEVALUE("10/1/20"&amp;RIGHT(BX$1,2)),$T627&lt;=DATEVALUE("9/30/20"&amp;RIGHT(BY$1,2))),AND($U627&gt;=DATEVALUE("10/1/20"&amp;RIGHT(BX$1,2)),$U627&lt;=DATEVALUE("9/30/20"&amp;RIGHT(BY$1,2))),AND($T627&lt;=DATEVALUE("10/1/20"&amp;RIGHT(BX$1,2)),$U627&gt;=DATEVALUE("9/30/20"&amp;RIGHT(BY$1,2)))),
IF(AND($T627&gt;=DATEVALUE("10/1/20"&amp;RIGHT(BX$1,2)),$U627&lt;=DATEVALUE("9/30/20"&amp;RIGHT(BY$1,2))),NETWORKDAYS($T627,$U627,Holidays!$J$3:$J$937),
IF(AND($T627&lt;DATEVALUE("10/1/20"&amp;RIGHT(BX$1,2)),$U627&lt;=DATEVALUE("9/30/20"&amp;RIGHT(BY$1,2))),NETWORKDAYS(DATEVALUE("10/1/20"&amp;RIGHT(BX$1,2)),$U627,Holidays!$J$3:$J$937),
IF($T627&lt;DATEVALUE("10/1/20"&amp;RIGHT(BX$1,2)),NETWORKDAYS(DATEVALUE("10/1/20"&amp;RIGHT(BX$1,2)),DATEVALUE("9/30/20"&amp;RIGHT(BY$1,2)),Holidays!$J$3:$J$937),
IF($T627&gt;=DATEVALUE("10/1/20"&amp;RIGHT(BX$1,2)),NETWORKDAYS($T627,DATEVALUE("9/30/20"&amp;RIGHT(BY$1,2)),Holidays!$J$3:$J$937),"")))),"")/(NETWORKDAYS($T627,$U627,Holidays!$J$3:$J$937)),0))</f>
        <v/>
      </c>
      <c r="BZ627" s="87" t="str">
        <f>IF($Q627="","",IFERROR(IF(OR(AND($T627&gt;=DATEVALUE("10/1/20"&amp;RIGHT(BY$1,2)),$T627&lt;=DATEVALUE("9/30/20"&amp;RIGHT(BZ$1,2))),AND($U627&gt;=DATEVALUE("10/1/20"&amp;RIGHT(BY$1,2)),$U627&lt;=DATEVALUE("9/30/20"&amp;RIGHT(BZ$1,2))),AND($T627&lt;=DATEVALUE("10/1/20"&amp;RIGHT(BY$1,2)),$U627&gt;=DATEVALUE("9/30/20"&amp;RIGHT(BZ$1,2)))),
IF(AND($T627&gt;=DATEVALUE("10/1/20"&amp;RIGHT(BY$1,2)),$U627&lt;=DATEVALUE("9/30/20"&amp;RIGHT(BZ$1,2))),NETWORKDAYS($T627,$U627,Holidays!$J$3:$J$937),
IF(AND($T627&lt;DATEVALUE("10/1/20"&amp;RIGHT(BY$1,2)),$U627&lt;=DATEVALUE("9/30/20"&amp;RIGHT(BZ$1,2))),NETWORKDAYS(DATEVALUE("10/1/20"&amp;RIGHT(BY$1,2)),$U627,Holidays!$J$3:$J$937),
IF($T627&lt;DATEVALUE("10/1/20"&amp;RIGHT(BY$1,2)),NETWORKDAYS(DATEVALUE("10/1/20"&amp;RIGHT(BY$1,2)),DATEVALUE("9/30/20"&amp;RIGHT(BZ$1,2)),Holidays!$J$3:$J$937),
IF($T627&gt;=DATEVALUE("10/1/20"&amp;RIGHT(BY$1,2)),NETWORKDAYS($T627,DATEVALUE("9/30/20"&amp;RIGHT(BZ$1,2)),Holidays!$J$3:$J$937),"")))),"")/(NETWORKDAYS($T627,$U627,Holidays!$J$3:$J$937)),0))</f>
        <v/>
      </c>
      <c r="CA627" s="87" t="str">
        <f>IF($Q627="","",IFERROR(IF(OR(AND($T627&gt;=DATEVALUE("10/1/20"&amp;RIGHT(BZ$1,2)),$T627&lt;=DATEVALUE("9/30/20"&amp;RIGHT(CA$1,2))),AND($U627&gt;=DATEVALUE("10/1/20"&amp;RIGHT(BZ$1,2)),$U627&lt;=DATEVALUE("9/30/20"&amp;RIGHT(CA$1,2))),AND($T627&lt;=DATEVALUE("10/1/20"&amp;RIGHT(BZ$1,2)),$U627&gt;=DATEVALUE("9/30/20"&amp;RIGHT(CA$1,2)))),
IF(AND($T627&gt;=DATEVALUE("10/1/20"&amp;RIGHT(BZ$1,2)),$U627&lt;=DATEVALUE("9/30/20"&amp;RIGHT(CA$1,2))),NETWORKDAYS($T627,$U627,Holidays!$J$3:$J$937),
IF(AND($T627&lt;DATEVALUE("10/1/20"&amp;RIGHT(BZ$1,2)),$U627&lt;=DATEVALUE("9/30/20"&amp;RIGHT(CA$1,2))),NETWORKDAYS(DATEVALUE("10/1/20"&amp;RIGHT(BZ$1,2)),$U627,Holidays!$J$3:$J$937),
IF($T627&lt;DATEVALUE("10/1/20"&amp;RIGHT(BZ$1,2)),NETWORKDAYS(DATEVALUE("10/1/20"&amp;RIGHT(BZ$1,2)),DATEVALUE("9/30/20"&amp;RIGHT(CA$1,2)),Holidays!$J$3:$J$937),
IF($T627&gt;=DATEVALUE("10/1/20"&amp;RIGHT(BZ$1,2)),NETWORKDAYS($T627,DATEVALUE("9/30/20"&amp;RIGHT(CA$1,2)),Holidays!$J$3:$J$937),"")))),"")/(NETWORKDAYS($T627,$U627,Holidays!$J$3:$J$937)),0))</f>
        <v/>
      </c>
      <c r="CB627" s="87" t="str">
        <f>IF($Q627="","",IFERROR(IF(OR(AND($T627&gt;=DATEVALUE("10/1/20"&amp;RIGHT(CA$1,2)),$T627&lt;=DATEVALUE("9/30/20"&amp;RIGHT(CB$1,2))),AND($U627&gt;=DATEVALUE("10/1/20"&amp;RIGHT(CA$1,2)),$U627&lt;=DATEVALUE("9/30/20"&amp;RIGHT(CB$1,2))),AND($T627&lt;=DATEVALUE("10/1/20"&amp;RIGHT(CA$1,2)),$U627&gt;=DATEVALUE("9/30/20"&amp;RIGHT(CB$1,2)))),
IF(AND($T627&gt;=DATEVALUE("10/1/20"&amp;RIGHT(CA$1,2)),$U627&lt;=DATEVALUE("9/30/20"&amp;RIGHT(CB$1,2))),NETWORKDAYS($T627,$U627,Holidays!$J$3:$J$937),
IF(AND($T627&lt;DATEVALUE("10/1/20"&amp;RIGHT(CA$1,2)),$U627&lt;=DATEVALUE("9/30/20"&amp;RIGHT(CB$1,2))),NETWORKDAYS(DATEVALUE("10/1/20"&amp;RIGHT(CA$1,2)),$U627,Holidays!$J$3:$J$937),
IF($T627&lt;DATEVALUE("10/1/20"&amp;RIGHT(CA$1,2)),NETWORKDAYS(DATEVALUE("10/1/20"&amp;RIGHT(CA$1,2)),DATEVALUE("9/30/20"&amp;RIGHT(CB$1,2)),Holidays!$J$3:$J$937),
IF($T627&gt;=DATEVALUE("10/1/20"&amp;RIGHT(CA$1,2)),NETWORKDAYS($T627,DATEVALUE("9/30/20"&amp;RIGHT(CB$1,2)),Holidays!$J$3:$J$937),"")))),"")/(NETWORKDAYS($T627,$U627,Holidays!$J$3:$J$937)),0))</f>
        <v/>
      </c>
    </row>
    <row r="628" spans="1:80">
      <c r="A628" s="97"/>
      <c r="B628" s="98" t="str">
        <f ca="1">IF(NOT($A628=""),OFFSET('WBS Reference &amp; User Procedure'!$A$1,MATCH($A628,'WBS Reference &amp; User Procedure'!$A:$A,0)-1,1),"")</f>
        <v/>
      </c>
      <c r="D628" s="97"/>
      <c r="I628" s="78"/>
      <c r="T628" s="104" t="str">
        <f>IF(NOT(Q628=""),IF(NOT($S628=""),$S628,#REF!),"")</f>
        <v/>
      </c>
      <c r="U628" s="104" t="str">
        <f>IF(NOT(Q628=""),WORKDAY(T628,Q628,Holidays!$J$3:$J$937),"")</f>
        <v/>
      </c>
      <c r="V628" s="104"/>
      <c r="W628" s="104"/>
      <c r="X628" s="101" t="str">
        <f t="shared" si="137"/>
        <v/>
      </c>
      <c r="AL628" s="87" t="str">
        <f t="shared" ca="1" si="134"/>
        <v/>
      </c>
      <c r="AN628" s="87" t="str">
        <f t="shared" ca="1" si="140"/>
        <v/>
      </c>
      <c r="AO628" s="87" t="str">
        <f t="shared" ca="1" si="140"/>
        <v/>
      </c>
      <c r="AP628" s="87" t="str">
        <f t="shared" ca="1" si="140"/>
        <v/>
      </c>
      <c r="AQ628" s="87" t="str">
        <f t="shared" ca="1" si="140"/>
        <v/>
      </c>
      <c r="AR628" s="87" t="str">
        <f t="shared" ca="1" si="140"/>
        <v/>
      </c>
      <c r="AS628" s="87" t="str">
        <f t="shared" ca="1" si="140"/>
        <v/>
      </c>
      <c r="AT628" s="87" t="str">
        <f t="shared" ca="1" si="140"/>
        <v/>
      </c>
      <c r="AU628" s="87" t="str">
        <f t="shared" ca="1" si="140"/>
        <v/>
      </c>
      <c r="AV628" s="87" t="str">
        <f t="shared" ca="1" si="140"/>
        <v/>
      </c>
      <c r="AW628" s="87" t="str">
        <f t="shared" ca="1" si="140"/>
        <v/>
      </c>
      <c r="AX628" s="87" t="str">
        <f t="shared" ca="1" si="141"/>
        <v/>
      </c>
      <c r="AY628" s="87" t="str">
        <f t="shared" ca="1" si="141"/>
        <v/>
      </c>
      <c r="AZ628" s="87" t="str">
        <f t="shared" ca="1" si="141"/>
        <v/>
      </c>
      <c r="BA628" s="87" t="str">
        <f t="shared" ca="1" si="141"/>
        <v/>
      </c>
      <c r="BB628" s="87" t="str">
        <f t="shared" ca="1" si="141"/>
        <v/>
      </c>
      <c r="BC628" s="87" t="str">
        <f t="shared" ca="1" si="141"/>
        <v/>
      </c>
      <c r="BD628" s="87" t="str">
        <f t="shared" ca="1" si="141"/>
        <v/>
      </c>
      <c r="BE628" s="87" t="str">
        <f t="shared" ca="1" si="141"/>
        <v/>
      </c>
      <c r="BF628" s="87" t="str">
        <f t="shared" ca="1" si="141"/>
        <v/>
      </c>
      <c r="BG628" s="87" t="str">
        <f t="shared" ca="1" si="141"/>
        <v/>
      </c>
      <c r="BI628" s="87" t="str">
        <f>IF($Q628="","",IFERROR(IF(OR(AND($T628&gt;=DATEVALUE("10/1/20"&amp;RIGHT(BH$1,2)),$T628&lt;=DATEVALUE("9/30/20"&amp;RIGHT(BI$1,2))),AND($U628&gt;=DATEVALUE("10/1/20"&amp;RIGHT(BH$1,2)),$U628&lt;=DATEVALUE("9/30/20"&amp;RIGHT(BI$1,2))),AND($T628&lt;=DATEVALUE("10/1/20"&amp;RIGHT(BH$1,2)),$U628&gt;=DATEVALUE("9/30/20"&amp;RIGHT(BI$1,2)))),
IF(AND($T628&gt;=DATEVALUE("10/1/20"&amp;RIGHT(BH$1,2)),$U628&lt;=DATEVALUE("9/30/20"&amp;RIGHT(BI$1,2))),NETWORKDAYS($T628,$U628,Holidays!$J$3:$J$937),
IF(AND($T628&lt;DATEVALUE("10/1/20"&amp;RIGHT(BH$1,2)),$U628&lt;=DATEVALUE("9/30/20"&amp;RIGHT(BI$1,2))),NETWORKDAYS(DATEVALUE("10/1/20"&amp;RIGHT(BH$1,2)),$U628,Holidays!$J$3:$J$937),
IF($T628&lt;DATEVALUE("10/1/20"&amp;RIGHT(BH$1,2)),NETWORKDAYS(DATEVALUE("10/1/20"&amp;RIGHT(BH$1,2)),DATEVALUE("9/30/20"&amp;RIGHT(BI$1,2)),Holidays!$J$3:$J$937),
IF($T628&gt;=DATEVALUE("10/1/20"&amp;RIGHT(BH$1,2)),NETWORKDAYS($T628,DATEVALUE("9/30/20"&amp;RIGHT(BI$1,2)),Holidays!$J$3:$J$937),"")))),"")/(NETWORKDAYS($T628,$U628,Holidays!$J$3:$J$937)),0))</f>
        <v/>
      </c>
      <c r="BJ628" s="87" t="str">
        <f>IF($Q628="","",IFERROR(IF(OR(AND($T628&gt;=DATEVALUE("10/1/20"&amp;RIGHT(BI$1,2)),$T628&lt;=DATEVALUE("9/30/20"&amp;RIGHT(BJ$1,2))),AND($U628&gt;=DATEVALUE("10/1/20"&amp;RIGHT(BI$1,2)),$U628&lt;=DATEVALUE("9/30/20"&amp;RIGHT(BJ$1,2))),AND($T628&lt;=DATEVALUE("10/1/20"&amp;RIGHT(BI$1,2)),$U628&gt;=DATEVALUE("9/30/20"&amp;RIGHT(BJ$1,2)))),
IF(AND($T628&gt;=DATEVALUE("10/1/20"&amp;RIGHT(BI$1,2)),$U628&lt;=DATEVALUE("9/30/20"&amp;RIGHT(BJ$1,2))),NETWORKDAYS($T628,$U628,Holidays!$J$3:$J$937),
IF(AND($T628&lt;DATEVALUE("10/1/20"&amp;RIGHT(BI$1,2)),$U628&lt;=DATEVALUE("9/30/20"&amp;RIGHT(BJ$1,2))),NETWORKDAYS(DATEVALUE("10/1/20"&amp;RIGHT(BI$1,2)),$U628,Holidays!$J$3:$J$937),
IF($T628&lt;DATEVALUE("10/1/20"&amp;RIGHT(BI$1,2)),NETWORKDAYS(DATEVALUE("10/1/20"&amp;RIGHT(BI$1,2)),DATEVALUE("9/30/20"&amp;RIGHT(BJ$1,2)),Holidays!$J$3:$J$937),
IF($T628&gt;=DATEVALUE("10/1/20"&amp;RIGHT(BI$1,2)),NETWORKDAYS($T628,DATEVALUE("9/30/20"&amp;RIGHT(BJ$1,2)),Holidays!$J$3:$J$937),"")))),"")/(NETWORKDAYS($T628,$U628,Holidays!$J$3:$J$937)),0))</f>
        <v/>
      </c>
      <c r="BK628" s="87" t="str">
        <f>IF($Q628="","",IFERROR(IF(OR(AND($T628&gt;=DATEVALUE("10/1/20"&amp;RIGHT(BJ$1,2)),$T628&lt;=DATEVALUE("9/30/20"&amp;RIGHT(BK$1,2))),AND($U628&gt;=DATEVALUE("10/1/20"&amp;RIGHT(BJ$1,2)),$U628&lt;=DATEVALUE("9/30/20"&amp;RIGHT(BK$1,2))),AND($T628&lt;=DATEVALUE("10/1/20"&amp;RIGHT(BJ$1,2)),$U628&gt;=DATEVALUE("9/30/20"&amp;RIGHT(BK$1,2)))),
IF(AND($T628&gt;=DATEVALUE("10/1/20"&amp;RIGHT(BJ$1,2)),$U628&lt;=DATEVALUE("9/30/20"&amp;RIGHT(BK$1,2))),NETWORKDAYS($T628,$U628,Holidays!$J$3:$J$937),
IF(AND($T628&lt;DATEVALUE("10/1/20"&amp;RIGHT(BJ$1,2)),$U628&lt;=DATEVALUE("9/30/20"&amp;RIGHT(BK$1,2))),NETWORKDAYS(DATEVALUE("10/1/20"&amp;RIGHT(BJ$1,2)),$U628,Holidays!$J$3:$J$937),
IF($T628&lt;DATEVALUE("10/1/20"&amp;RIGHT(BJ$1,2)),NETWORKDAYS(DATEVALUE("10/1/20"&amp;RIGHT(BJ$1,2)),DATEVALUE("9/30/20"&amp;RIGHT(BK$1,2)),Holidays!$J$3:$J$937),
IF($T628&gt;=DATEVALUE("10/1/20"&amp;RIGHT(BJ$1,2)),NETWORKDAYS($T628,DATEVALUE("9/30/20"&amp;RIGHT(BK$1,2)),Holidays!$J$3:$J$937),"")))),"")/(NETWORKDAYS($T628,$U628,Holidays!$J$3:$J$937)),0))</f>
        <v/>
      </c>
      <c r="BL628" s="87" t="str">
        <f>IF($Q628="","",IFERROR(IF(OR(AND($T628&gt;=DATEVALUE("10/1/20"&amp;RIGHT(BK$1,2)),$T628&lt;=DATEVALUE("9/30/20"&amp;RIGHT(BL$1,2))),AND($U628&gt;=DATEVALUE("10/1/20"&amp;RIGHT(BK$1,2)),$U628&lt;=DATEVALUE("9/30/20"&amp;RIGHT(BL$1,2))),AND($T628&lt;=DATEVALUE("10/1/20"&amp;RIGHT(BK$1,2)),$U628&gt;=DATEVALUE("9/30/20"&amp;RIGHT(BL$1,2)))),
IF(AND($T628&gt;=DATEVALUE("10/1/20"&amp;RIGHT(BK$1,2)),$U628&lt;=DATEVALUE("9/30/20"&amp;RIGHT(BL$1,2))),NETWORKDAYS($T628,$U628,Holidays!$J$3:$J$937),
IF(AND($T628&lt;DATEVALUE("10/1/20"&amp;RIGHT(BK$1,2)),$U628&lt;=DATEVALUE("9/30/20"&amp;RIGHT(BL$1,2))),NETWORKDAYS(DATEVALUE("10/1/20"&amp;RIGHT(BK$1,2)),$U628,Holidays!$J$3:$J$937),
IF($T628&lt;DATEVALUE("10/1/20"&amp;RIGHT(BK$1,2)),NETWORKDAYS(DATEVALUE("10/1/20"&amp;RIGHT(BK$1,2)),DATEVALUE("9/30/20"&amp;RIGHT(BL$1,2)),Holidays!$J$3:$J$937),
IF($T628&gt;=DATEVALUE("10/1/20"&amp;RIGHT(BK$1,2)),NETWORKDAYS($T628,DATEVALUE("9/30/20"&amp;RIGHT(BL$1,2)),Holidays!$J$3:$J$937),"")))),"")/(NETWORKDAYS($T628,$U628,Holidays!$J$3:$J$937)),0))</f>
        <v/>
      </c>
      <c r="BM628" s="87" t="str">
        <f>IF($Q628="","",IFERROR(IF(OR(AND($T628&gt;=DATEVALUE("10/1/20"&amp;RIGHT(BL$1,2)),$T628&lt;=DATEVALUE("9/30/20"&amp;RIGHT(BM$1,2))),AND($U628&gt;=DATEVALUE("10/1/20"&amp;RIGHT(BL$1,2)),$U628&lt;=DATEVALUE("9/30/20"&amp;RIGHT(BM$1,2))),AND($T628&lt;=DATEVALUE("10/1/20"&amp;RIGHT(BL$1,2)),$U628&gt;=DATEVALUE("9/30/20"&amp;RIGHT(BM$1,2)))),
IF(AND($T628&gt;=DATEVALUE("10/1/20"&amp;RIGHT(BL$1,2)),$U628&lt;=DATEVALUE("9/30/20"&amp;RIGHT(BM$1,2))),NETWORKDAYS($T628,$U628,Holidays!$J$3:$J$937),
IF(AND($T628&lt;DATEVALUE("10/1/20"&amp;RIGHT(BL$1,2)),$U628&lt;=DATEVALUE("9/30/20"&amp;RIGHT(BM$1,2))),NETWORKDAYS(DATEVALUE("10/1/20"&amp;RIGHT(BL$1,2)),$U628,Holidays!$J$3:$J$937),
IF($T628&lt;DATEVALUE("10/1/20"&amp;RIGHT(BL$1,2)),NETWORKDAYS(DATEVALUE("10/1/20"&amp;RIGHT(BL$1,2)),DATEVALUE("9/30/20"&amp;RIGHT(BM$1,2)),Holidays!$J$3:$J$937),
IF($T628&gt;=DATEVALUE("10/1/20"&amp;RIGHT(BL$1,2)),NETWORKDAYS($T628,DATEVALUE("9/30/20"&amp;RIGHT(BM$1,2)),Holidays!$J$3:$J$937),"")))),"")/(NETWORKDAYS($T628,$U628,Holidays!$J$3:$J$937)),0))</f>
        <v/>
      </c>
      <c r="BN628" s="87" t="str">
        <f>IF($Q628="","",IFERROR(IF(OR(AND($T628&gt;=DATEVALUE("10/1/20"&amp;RIGHT(BM$1,2)),$T628&lt;=DATEVALUE("9/30/20"&amp;RIGHT(BN$1,2))),AND($U628&gt;=DATEVALUE("10/1/20"&amp;RIGHT(BM$1,2)),$U628&lt;=DATEVALUE("9/30/20"&amp;RIGHT(BN$1,2))),AND($T628&lt;=DATEVALUE("10/1/20"&amp;RIGHT(BM$1,2)),$U628&gt;=DATEVALUE("9/30/20"&amp;RIGHT(BN$1,2)))),
IF(AND($T628&gt;=DATEVALUE("10/1/20"&amp;RIGHT(BM$1,2)),$U628&lt;=DATEVALUE("9/30/20"&amp;RIGHT(BN$1,2))),NETWORKDAYS($T628,$U628,Holidays!$J$3:$J$937),
IF(AND($T628&lt;DATEVALUE("10/1/20"&amp;RIGHT(BM$1,2)),$U628&lt;=DATEVALUE("9/30/20"&amp;RIGHT(BN$1,2))),NETWORKDAYS(DATEVALUE("10/1/20"&amp;RIGHT(BM$1,2)),$U628,Holidays!$J$3:$J$937),
IF($T628&lt;DATEVALUE("10/1/20"&amp;RIGHT(BM$1,2)),NETWORKDAYS(DATEVALUE("10/1/20"&amp;RIGHT(BM$1,2)),DATEVALUE("9/30/20"&amp;RIGHT(BN$1,2)),Holidays!$J$3:$J$937),
IF($T628&gt;=DATEVALUE("10/1/20"&amp;RIGHT(BM$1,2)),NETWORKDAYS($T628,DATEVALUE("9/30/20"&amp;RIGHT(BN$1,2)),Holidays!$J$3:$J$937),"")))),"")/(NETWORKDAYS($T628,$U628,Holidays!$J$3:$J$937)),0))</f>
        <v/>
      </c>
      <c r="BO628" s="87" t="str">
        <f>IF($Q628="","",IFERROR(IF(OR(AND($T628&gt;=DATEVALUE("10/1/20"&amp;RIGHT(BN$1,2)),$T628&lt;=DATEVALUE("9/30/20"&amp;RIGHT(BO$1,2))),AND($U628&gt;=DATEVALUE("10/1/20"&amp;RIGHT(BN$1,2)),$U628&lt;=DATEVALUE("9/30/20"&amp;RIGHT(BO$1,2))),AND($T628&lt;=DATEVALUE("10/1/20"&amp;RIGHT(BN$1,2)),$U628&gt;=DATEVALUE("9/30/20"&amp;RIGHT(BO$1,2)))),
IF(AND($T628&gt;=DATEVALUE("10/1/20"&amp;RIGHT(BN$1,2)),$U628&lt;=DATEVALUE("9/30/20"&amp;RIGHT(BO$1,2))),NETWORKDAYS($T628,$U628,Holidays!$J$3:$J$937),
IF(AND($T628&lt;DATEVALUE("10/1/20"&amp;RIGHT(BN$1,2)),$U628&lt;=DATEVALUE("9/30/20"&amp;RIGHT(BO$1,2))),NETWORKDAYS(DATEVALUE("10/1/20"&amp;RIGHT(BN$1,2)),$U628,Holidays!$J$3:$J$937),
IF($T628&lt;DATEVALUE("10/1/20"&amp;RIGHT(BN$1,2)),NETWORKDAYS(DATEVALUE("10/1/20"&amp;RIGHT(BN$1,2)),DATEVALUE("9/30/20"&amp;RIGHT(BO$1,2)),Holidays!$J$3:$J$937),
IF($T628&gt;=DATEVALUE("10/1/20"&amp;RIGHT(BN$1,2)),NETWORKDAYS($T628,DATEVALUE("9/30/20"&amp;RIGHT(BO$1,2)),Holidays!$J$3:$J$937),"")))),"")/(NETWORKDAYS($T628,$U628,Holidays!$J$3:$J$937)),0))</f>
        <v/>
      </c>
      <c r="BP628" s="87" t="str">
        <f>IF($Q628="","",IFERROR(IF(OR(AND($T628&gt;=DATEVALUE("10/1/20"&amp;RIGHT(BO$1,2)),$T628&lt;=DATEVALUE("9/30/20"&amp;RIGHT(BP$1,2))),AND($U628&gt;=DATEVALUE("10/1/20"&amp;RIGHT(BO$1,2)),$U628&lt;=DATEVALUE("9/30/20"&amp;RIGHT(BP$1,2))),AND($T628&lt;=DATEVALUE("10/1/20"&amp;RIGHT(BO$1,2)),$U628&gt;=DATEVALUE("9/30/20"&amp;RIGHT(BP$1,2)))),
IF(AND($T628&gt;=DATEVALUE("10/1/20"&amp;RIGHT(BO$1,2)),$U628&lt;=DATEVALUE("9/30/20"&amp;RIGHT(BP$1,2))),NETWORKDAYS($T628,$U628,Holidays!$J$3:$J$937),
IF(AND($T628&lt;DATEVALUE("10/1/20"&amp;RIGHT(BO$1,2)),$U628&lt;=DATEVALUE("9/30/20"&amp;RIGHT(BP$1,2))),NETWORKDAYS(DATEVALUE("10/1/20"&amp;RIGHT(BO$1,2)),$U628,Holidays!$J$3:$J$937),
IF($T628&lt;DATEVALUE("10/1/20"&amp;RIGHT(BO$1,2)),NETWORKDAYS(DATEVALUE("10/1/20"&amp;RIGHT(BO$1,2)),DATEVALUE("9/30/20"&amp;RIGHT(BP$1,2)),Holidays!$J$3:$J$937),
IF($T628&gt;=DATEVALUE("10/1/20"&amp;RIGHT(BO$1,2)),NETWORKDAYS($T628,DATEVALUE("9/30/20"&amp;RIGHT(BP$1,2)),Holidays!$J$3:$J$937),"")))),"")/(NETWORKDAYS($T628,$U628,Holidays!$J$3:$J$937)),0))</f>
        <v/>
      </c>
      <c r="BQ628" s="87" t="str">
        <f>IF($Q628="","",IFERROR(IF(OR(AND($T628&gt;=DATEVALUE("10/1/20"&amp;RIGHT(BP$1,2)),$T628&lt;=DATEVALUE("9/30/20"&amp;RIGHT(BQ$1,2))),AND($U628&gt;=DATEVALUE("10/1/20"&amp;RIGHT(BP$1,2)),$U628&lt;=DATEVALUE("9/30/20"&amp;RIGHT(BQ$1,2))),AND($T628&lt;=DATEVALUE("10/1/20"&amp;RIGHT(BP$1,2)),$U628&gt;=DATEVALUE("9/30/20"&amp;RIGHT(BQ$1,2)))),
IF(AND($T628&gt;=DATEVALUE("10/1/20"&amp;RIGHT(BP$1,2)),$U628&lt;=DATEVALUE("9/30/20"&amp;RIGHT(BQ$1,2))),NETWORKDAYS($T628,$U628,Holidays!$J$3:$J$937),
IF(AND($T628&lt;DATEVALUE("10/1/20"&amp;RIGHT(BP$1,2)),$U628&lt;=DATEVALUE("9/30/20"&amp;RIGHT(BQ$1,2))),NETWORKDAYS(DATEVALUE("10/1/20"&amp;RIGHT(BP$1,2)),$U628,Holidays!$J$3:$J$937),
IF($T628&lt;DATEVALUE("10/1/20"&amp;RIGHT(BP$1,2)),NETWORKDAYS(DATEVALUE("10/1/20"&amp;RIGHT(BP$1,2)),DATEVALUE("9/30/20"&amp;RIGHT(BQ$1,2)),Holidays!$J$3:$J$937),
IF($T628&gt;=DATEVALUE("10/1/20"&amp;RIGHT(BP$1,2)),NETWORKDAYS($T628,DATEVALUE("9/30/20"&amp;RIGHT(BQ$1,2)),Holidays!$J$3:$J$937),"")))),"")/(NETWORKDAYS($T628,$U628,Holidays!$J$3:$J$937)),0))</f>
        <v/>
      </c>
      <c r="BR628" s="87" t="str">
        <f>IF($Q628="","",IFERROR(IF(OR(AND($T628&gt;=DATEVALUE("10/1/20"&amp;RIGHT(BQ$1,2)),$T628&lt;=DATEVALUE("9/30/20"&amp;RIGHT(BR$1,2))),AND($U628&gt;=DATEVALUE("10/1/20"&amp;RIGHT(BQ$1,2)),$U628&lt;=DATEVALUE("9/30/20"&amp;RIGHT(BR$1,2))),AND($T628&lt;=DATEVALUE("10/1/20"&amp;RIGHT(BQ$1,2)),$U628&gt;=DATEVALUE("9/30/20"&amp;RIGHT(BR$1,2)))),
IF(AND($T628&gt;=DATEVALUE("10/1/20"&amp;RIGHT(BQ$1,2)),$U628&lt;=DATEVALUE("9/30/20"&amp;RIGHT(BR$1,2))),NETWORKDAYS($T628,$U628,Holidays!$J$3:$J$937),
IF(AND($T628&lt;DATEVALUE("10/1/20"&amp;RIGHT(BQ$1,2)),$U628&lt;=DATEVALUE("9/30/20"&amp;RIGHT(BR$1,2))),NETWORKDAYS(DATEVALUE("10/1/20"&amp;RIGHT(BQ$1,2)),$U628,Holidays!$J$3:$J$937),
IF($T628&lt;DATEVALUE("10/1/20"&amp;RIGHT(BQ$1,2)),NETWORKDAYS(DATEVALUE("10/1/20"&amp;RIGHT(BQ$1,2)),DATEVALUE("9/30/20"&amp;RIGHT(BR$1,2)),Holidays!$J$3:$J$937),
IF($T628&gt;=DATEVALUE("10/1/20"&amp;RIGHT(BQ$1,2)),NETWORKDAYS($T628,DATEVALUE("9/30/20"&amp;RIGHT(BR$1,2)),Holidays!$J$3:$J$937),"")))),"")/(NETWORKDAYS($T628,$U628,Holidays!$J$3:$J$937)),0))</f>
        <v/>
      </c>
      <c r="BS628" s="87" t="str">
        <f>IF($Q628="","",IFERROR(IF(OR(AND($T628&gt;=DATEVALUE("10/1/20"&amp;RIGHT(BR$1,2)),$T628&lt;=DATEVALUE("9/30/20"&amp;RIGHT(BS$1,2))),AND($U628&gt;=DATEVALUE("10/1/20"&amp;RIGHT(BR$1,2)),$U628&lt;=DATEVALUE("9/30/20"&amp;RIGHT(BS$1,2))),AND($T628&lt;=DATEVALUE("10/1/20"&amp;RIGHT(BR$1,2)),$U628&gt;=DATEVALUE("9/30/20"&amp;RIGHT(BS$1,2)))),
IF(AND($T628&gt;=DATEVALUE("10/1/20"&amp;RIGHT(BR$1,2)),$U628&lt;=DATEVALUE("9/30/20"&amp;RIGHT(BS$1,2))),NETWORKDAYS($T628,$U628,Holidays!$J$3:$J$937),
IF(AND($T628&lt;DATEVALUE("10/1/20"&amp;RIGHT(BR$1,2)),$U628&lt;=DATEVALUE("9/30/20"&amp;RIGHT(BS$1,2))),NETWORKDAYS(DATEVALUE("10/1/20"&amp;RIGHT(BR$1,2)),$U628,Holidays!$J$3:$J$937),
IF($T628&lt;DATEVALUE("10/1/20"&amp;RIGHT(BR$1,2)),NETWORKDAYS(DATEVALUE("10/1/20"&amp;RIGHT(BR$1,2)),DATEVALUE("9/30/20"&amp;RIGHT(BS$1,2)),Holidays!$J$3:$J$937),
IF($T628&gt;=DATEVALUE("10/1/20"&amp;RIGHT(BR$1,2)),NETWORKDAYS($T628,DATEVALUE("9/30/20"&amp;RIGHT(BS$1,2)),Holidays!$J$3:$J$937),"")))),"")/(NETWORKDAYS($T628,$U628,Holidays!$J$3:$J$937)),0))</f>
        <v/>
      </c>
      <c r="BT628" s="87" t="str">
        <f>IF($Q628="","",IFERROR(IF(OR(AND($T628&gt;=DATEVALUE("10/1/20"&amp;RIGHT(BS$1,2)),$T628&lt;=DATEVALUE("9/30/20"&amp;RIGHT(BT$1,2))),AND($U628&gt;=DATEVALUE("10/1/20"&amp;RIGHT(BS$1,2)),$U628&lt;=DATEVALUE("9/30/20"&amp;RIGHT(BT$1,2))),AND($T628&lt;=DATEVALUE("10/1/20"&amp;RIGHT(BS$1,2)),$U628&gt;=DATEVALUE("9/30/20"&amp;RIGHT(BT$1,2)))),
IF(AND($T628&gt;=DATEVALUE("10/1/20"&amp;RIGHT(BS$1,2)),$U628&lt;=DATEVALUE("9/30/20"&amp;RIGHT(BT$1,2))),NETWORKDAYS($T628,$U628,Holidays!$J$3:$J$937),
IF(AND($T628&lt;DATEVALUE("10/1/20"&amp;RIGHT(BS$1,2)),$U628&lt;=DATEVALUE("9/30/20"&amp;RIGHT(BT$1,2))),NETWORKDAYS(DATEVALUE("10/1/20"&amp;RIGHT(BS$1,2)),$U628,Holidays!$J$3:$J$937),
IF($T628&lt;DATEVALUE("10/1/20"&amp;RIGHT(BS$1,2)),NETWORKDAYS(DATEVALUE("10/1/20"&amp;RIGHT(BS$1,2)),DATEVALUE("9/30/20"&amp;RIGHT(BT$1,2)),Holidays!$J$3:$J$937),
IF($T628&gt;=DATEVALUE("10/1/20"&amp;RIGHT(BS$1,2)),NETWORKDAYS($T628,DATEVALUE("9/30/20"&amp;RIGHT(BT$1,2)),Holidays!$J$3:$J$937),"")))),"")/(NETWORKDAYS($T628,$U628,Holidays!$J$3:$J$937)),0))</f>
        <v/>
      </c>
      <c r="BU628" s="87" t="str">
        <f>IF($Q628="","",IFERROR(IF(OR(AND($T628&gt;=DATEVALUE("10/1/20"&amp;RIGHT(BT$1,2)),$T628&lt;=DATEVALUE("9/30/20"&amp;RIGHT(BU$1,2))),AND($U628&gt;=DATEVALUE("10/1/20"&amp;RIGHT(BT$1,2)),$U628&lt;=DATEVALUE("9/30/20"&amp;RIGHT(BU$1,2))),AND($T628&lt;=DATEVALUE("10/1/20"&amp;RIGHT(BT$1,2)),$U628&gt;=DATEVALUE("9/30/20"&amp;RIGHT(BU$1,2)))),
IF(AND($T628&gt;=DATEVALUE("10/1/20"&amp;RIGHT(BT$1,2)),$U628&lt;=DATEVALUE("9/30/20"&amp;RIGHT(BU$1,2))),NETWORKDAYS($T628,$U628,Holidays!$J$3:$J$937),
IF(AND($T628&lt;DATEVALUE("10/1/20"&amp;RIGHT(BT$1,2)),$U628&lt;=DATEVALUE("9/30/20"&amp;RIGHT(BU$1,2))),NETWORKDAYS(DATEVALUE("10/1/20"&amp;RIGHT(BT$1,2)),$U628,Holidays!$J$3:$J$937),
IF($T628&lt;DATEVALUE("10/1/20"&amp;RIGHT(BT$1,2)),NETWORKDAYS(DATEVALUE("10/1/20"&amp;RIGHT(BT$1,2)),DATEVALUE("9/30/20"&amp;RIGHT(BU$1,2)),Holidays!$J$3:$J$937),
IF($T628&gt;=DATEVALUE("10/1/20"&amp;RIGHT(BT$1,2)),NETWORKDAYS($T628,DATEVALUE("9/30/20"&amp;RIGHT(BU$1,2)),Holidays!$J$3:$J$937),"")))),"")/(NETWORKDAYS($T628,$U628,Holidays!$J$3:$J$937)),0))</f>
        <v/>
      </c>
      <c r="BV628" s="87" t="str">
        <f>IF($Q628="","",IFERROR(IF(OR(AND($T628&gt;=DATEVALUE("10/1/20"&amp;RIGHT(BU$1,2)),$T628&lt;=DATEVALUE("9/30/20"&amp;RIGHT(BV$1,2))),AND($U628&gt;=DATEVALUE("10/1/20"&amp;RIGHT(BU$1,2)),$U628&lt;=DATEVALUE("9/30/20"&amp;RIGHT(BV$1,2))),AND($T628&lt;=DATEVALUE("10/1/20"&amp;RIGHT(BU$1,2)),$U628&gt;=DATEVALUE("9/30/20"&amp;RIGHT(BV$1,2)))),
IF(AND($T628&gt;=DATEVALUE("10/1/20"&amp;RIGHT(BU$1,2)),$U628&lt;=DATEVALUE("9/30/20"&amp;RIGHT(BV$1,2))),NETWORKDAYS($T628,$U628,Holidays!$J$3:$J$937),
IF(AND($T628&lt;DATEVALUE("10/1/20"&amp;RIGHT(BU$1,2)),$U628&lt;=DATEVALUE("9/30/20"&amp;RIGHT(BV$1,2))),NETWORKDAYS(DATEVALUE("10/1/20"&amp;RIGHT(BU$1,2)),$U628,Holidays!$J$3:$J$937),
IF($T628&lt;DATEVALUE("10/1/20"&amp;RIGHT(BU$1,2)),NETWORKDAYS(DATEVALUE("10/1/20"&amp;RIGHT(BU$1,2)),DATEVALUE("9/30/20"&amp;RIGHT(BV$1,2)),Holidays!$J$3:$J$937),
IF($T628&gt;=DATEVALUE("10/1/20"&amp;RIGHT(BU$1,2)),NETWORKDAYS($T628,DATEVALUE("9/30/20"&amp;RIGHT(BV$1,2)),Holidays!$J$3:$J$937),"")))),"")/(NETWORKDAYS($T628,$U628,Holidays!$J$3:$J$937)),0))</f>
        <v/>
      </c>
      <c r="BW628" s="87" t="str">
        <f>IF($Q628="","",IFERROR(IF(OR(AND($T628&gt;=DATEVALUE("10/1/20"&amp;RIGHT(BV$1,2)),$T628&lt;=DATEVALUE("9/30/20"&amp;RIGHT(BW$1,2))),AND($U628&gt;=DATEVALUE("10/1/20"&amp;RIGHT(BV$1,2)),$U628&lt;=DATEVALUE("9/30/20"&amp;RIGHT(BW$1,2))),AND($T628&lt;=DATEVALUE("10/1/20"&amp;RIGHT(BV$1,2)),$U628&gt;=DATEVALUE("9/30/20"&amp;RIGHT(BW$1,2)))),
IF(AND($T628&gt;=DATEVALUE("10/1/20"&amp;RIGHT(BV$1,2)),$U628&lt;=DATEVALUE("9/30/20"&amp;RIGHT(BW$1,2))),NETWORKDAYS($T628,$U628,Holidays!$J$3:$J$937),
IF(AND($T628&lt;DATEVALUE("10/1/20"&amp;RIGHT(BV$1,2)),$U628&lt;=DATEVALUE("9/30/20"&amp;RIGHT(BW$1,2))),NETWORKDAYS(DATEVALUE("10/1/20"&amp;RIGHT(BV$1,2)),$U628,Holidays!$J$3:$J$937),
IF($T628&lt;DATEVALUE("10/1/20"&amp;RIGHT(BV$1,2)),NETWORKDAYS(DATEVALUE("10/1/20"&amp;RIGHT(BV$1,2)),DATEVALUE("9/30/20"&amp;RIGHT(BW$1,2)),Holidays!$J$3:$J$937),
IF($T628&gt;=DATEVALUE("10/1/20"&amp;RIGHT(BV$1,2)),NETWORKDAYS($T628,DATEVALUE("9/30/20"&amp;RIGHT(BW$1,2)),Holidays!$J$3:$J$937),"")))),"")/(NETWORKDAYS($T628,$U628,Holidays!$J$3:$J$937)),0))</f>
        <v/>
      </c>
      <c r="BX628" s="87" t="str">
        <f>IF($Q628="","",IFERROR(IF(OR(AND($T628&gt;=DATEVALUE("10/1/20"&amp;RIGHT(BW$1,2)),$T628&lt;=DATEVALUE("9/30/20"&amp;RIGHT(BX$1,2))),AND($U628&gt;=DATEVALUE("10/1/20"&amp;RIGHT(BW$1,2)),$U628&lt;=DATEVALUE("9/30/20"&amp;RIGHT(BX$1,2))),AND($T628&lt;=DATEVALUE("10/1/20"&amp;RIGHT(BW$1,2)),$U628&gt;=DATEVALUE("9/30/20"&amp;RIGHT(BX$1,2)))),
IF(AND($T628&gt;=DATEVALUE("10/1/20"&amp;RIGHT(BW$1,2)),$U628&lt;=DATEVALUE("9/30/20"&amp;RIGHT(BX$1,2))),NETWORKDAYS($T628,$U628,Holidays!$J$3:$J$937),
IF(AND($T628&lt;DATEVALUE("10/1/20"&amp;RIGHT(BW$1,2)),$U628&lt;=DATEVALUE("9/30/20"&amp;RIGHT(BX$1,2))),NETWORKDAYS(DATEVALUE("10/1/20"&amp;RIGHT(BW$1,2)),$U628,Holidays!$J$3:$J$937),
IF($T628&lt;DATEVALUE("10/1/20"&amp;RIGHT(BW$1,2)),NETWORKDAYS(DATEVALUE("10/1/20"&amp;RIGHT(BW$1,2)),DATEVALUE("9/30/20"&amp;RIGHT(BX$1,2)),Holidays!$J$3:$J$937),
IF($T628&gt;=DATEVALUE("10/1/20"&amp;RIGHT(BW$1,2)),NETWORKDAYS($T628,DATEVALUE("9/30/20"&amp;RIGHT(BX$1,2)),Holidays!$J$3:$J$937),"")))),"")/(NETWORKDAYS($T628,$U628,Holidays!$J$3:$J$937)),0))</f>
        <v/>
      </c>
      <c r="BY628" s="87" t="str">
        <f>IF($Q628="","",IFERROR(IF(OR(AND($T628&gt;=DATEVALUE("10/1/20"&amp;RIGHT(BX$1,2)),$T628&lt;=DATEVALUE("9/30/20"&amp;RIGHT(BY$1,2))),AND($U628&gt;=DATEVALUE("10/1/20"&amp;RIGHT(BX$1,2)),$U628&lt;=DATEVALUE("9/30/20"&amp;RIGHT(BY$1,2))),AND($T628&lt;=DATEVALUE("10/1/20"&amp;RIGHT(BX$1,2)),$U628&gt;=DATEVALUE("9/30/20"&amp;RIGHT(BY$1,2)))),
IF(AND($T628&gt;=DATEVALUE("10/1/20"&amp;RIGHT(BX$1,2)),$U628&lt;=DATEVALUE("9/30/20"&amp;RIGHT(BY$1,2))),NETWORKDAYS($T628,$U628,Holidays!$J$3:$J$937),
IF(AND($T628&lt;DATEVALUE("10/1/20"&amp;RIGHT(BX$1,2)),$U628&lt;=DATEVALUE("9/30/20"&amp;RIGHT(BY$1,2))),NETWORKDAYS(DATEVALUE("10/1/20"&amp;RIGHT(BX$1,2)),$U628,Holidays!$J$3:$J$937),
IF($T628&lt;DATEVALUE("10/1/20"&amp;RIGHT(BX$1,2)),NETWORKDAYS(DATEVALUE("10/1/20"&amp;RIGHT(BX$1,2)),DATEVALUE("9/30/20"&amp;RIGHT(BY$1,2)),Holidays!$J$3:$J$937),
IF($T628&gt;=DATEVALUE("10/1/20"&amp;RIGHT(BX$1,2)),NETWORKDAYS($T628,DATEVALUE("9/30/20"&amp;RIGHT(BY$1,2)),Holidays!$J$3:$J$937),"")))),"")/(NETWORKDAYS($T628,$U628,Holidays!$J$3:$J$937)),0))</f>
        <v/>
      </c>
      <c r="BZ628" s="87" t="str">
        <f>IF($Q628="","",IFERROR(IF(OR(AND($T628&gt;=DATEVALUE("10/1/20"&amp;RIGHT(BY$1,2)),$T628&lt;=DATEVALUE("9/30/20"&amp;RIGHT(BZ$1,2))),AND($U628&gt;=DATEVALUE("10/1/20"&amp;RIGHT(BY$1,2)),$U628&lt;=DATEVALUE("9/30/20"&amp;RIGHT(BZ$1,2))),AND($T628&lt;=DATEVALUE("10/1/20"&amp;RIGHT(BY$1,2)),$U628&gt;=DATEVALUE("9/30/20"&amp;RIGHT(BZ$1,2)))),
IF(AND($T628&gt;=DATEVALUE("10/1/20"&amp;RIGHT(BY$1,2)),$U628&lt;=DATEVALUE("9/30/20"&amp;RIGHT(BZ$1,2))),NETWORKDAYS($T628,$U628,Holidays!$J$3:$J$937),
IF(AND($T628&lt;DATEVALUE("10/1/20"&amp;RIGHT(BY$1,2)),$U628&lt;=DATEVALUE("9/30/20"&amp;RIGHT(BZ$1,2))),NETWORKDAYS(DATEVALUE("10/1/20"&amp;RIGHT(BY$1,2)),$U628,Holidays!$J$3:$J$937),
IF($T628&lt;DATEVALUE("10/1/20"&amp;RIGHT(BY$1,2)),NETWORKDAYS(DATEVALUE("10/1/20"&amp;RIGHT(BY$1,2)),DATEVALUE("9/30/20"&amp;RIGHT(BZ$1,2)),Holidays!$J$3:$J$937),
IF($T628&gt;=DATEVALUE("10/1/20"&amp;RIGHT(BY$1,2)),NETWORKDAYS($T628,DATEVALUE("9/30/20"&amp;RIGHT(BZ$1,2)),Holidays!$J$3:$J$937),"")))),"")/(NETWORKDAYS($T628,$U628,Holidays!$J$3:$J$937)),0))</f>
        <v/>
      </c>
      <c r="CA628" s="87" t="str">
        <f>IF($Q628="","",IFERROR(IF(OR(AND($T628&gt;=DATEVALUE("10/1/20"&amp;RIGHT(BZ$1,2)),$T628&lt;=DATEVALUE("9/30/20"&amp;RIGHT(CA$1,2))),AND($U628&gt;=DATEVALUE("10/1/20"&amp;RIGHT(BZ$1,2)),$U628&lt;=DATEVALUE("9/30/20"&amp;RIGHT(CA$1,2))),AND($T628&lt;=DATEVALUE("10/1/20"&amp;RIGHT(BZ$1,2)),$U628&gt;=DATEVALUE("9/30/20"&amp;RIGHT(CA$1,2)))),
IF(AND($T628&gt;=DATEVALUE("10/1/20"&amp;RIGHT(BZ$1,2)),$U628&lt;=DATEVALUE("9/30/20"&amp;RIGHT(CA$1,2))),NETWORKDAYS($T628,$U628,Holidays!$J$3:$J$937),
IF(AND($T628&lt;DATEVALUE("10/1/20"&amp;RIGHT(BZ$1,2)),$U628&lt;=DATEVALUE("9/30/20"&amp;RIGHT(CA$1,2))),NETWORKDAYS(DATEVALUE("10/1/20"&amp;RIGHT(BZ$1,2)),$U628,Holidays!$J$3:$J$937),
IF($T628&lt;DATEVALUE("10/1/20"&amp;RIGHT(BZ$1,2)),NETWORKDAYS(DATEVALUE("10/1/20"&amp;RIGHT(BZ$1,2)),DATEVALUE("9/30/20"&amp;RIGHT(CA$1,2)),Holidays!$J$3:$J$937),
IF($T628&gt;=DATEVALUE("10/1/20"&amp;RIGHT(BZ$1,2)),NETWORKDAYS($T628,DATEVALUE("9/30/20"&amp;RIGHT(CA$1,2)),Holidays!$J$3:$J$937),"")))),"")/(NETWORKDAYS($T628,$U628,Holidays!$J$3:$J$937)),0))</f>
        <v/>
      </c>
      <c r="CB628" s="87" t="str">
        <f>IF($Q628="","",IFERROR(IF(OR(AND($T628&gt;=DATEVALUE("10/1/20"&amp;RIGHT(CA$1,2)),$T628&lt;=DATEVALUE("9/30/20"&amp;RIGHT(CB$1,2))),AND($U628&gt;=DATEVALUE("10/1/20"&amp;RIGHT(CA$1,2)),$U628&lt;=DATEVALUE("9/30/20"&amp;RIGHT(CB$1,2))),AND($T628&lt;=DATEVALUE("10/1/20"&amp;RIGHT(CA$1,2)),$U628&gt;=DATEVALUE("9/30/20"&amp;RIGHT(CB$1,2)))),
IF(AND($T628&gt;=DATEVALUE("10/1/20"&amp;RIGHT(CA$1,2)),$U628&lt;=DATEVALUE("9/30/20"&amp;RIGHT(CB$1,2))),NETWORKDAYS($T628,$U628,Holidays!$J$3:$J$937),
IF(AND($T628&lt;DATEVALUE("10/1/20"&amp;RIGHT(CA$1,2)),$U628&lt;=DATEVALUE("9/30/20"&amp;RIGHT(CB$1,2))),NETWORKDAYS(DATEVALUE("10/1/20"&amp;RIGHT(CA$1,2)),$U628,Holidays!$J$3:$J$937),
IF($T628&lt;DATEVALUE("10/1/20"&amp;RIGHT(CA$1,2)),NETWORKDAYS(DATEVALUE("10/1/20"&amp;RIGHT(CA$1,2)),DATEVALUE("9/30/20"&amp;RIGHT(CB$1,2)),Holidays!$J$3:$J$937),
IF($T628&gt;=DATEVALUE("10/1/20"&amp;RIGHT(CA$1,2)),NETWORKDAYS($T628,DATEVALUE("9/30/20"&amp;RIGHT(CB$1,2)),Holidays!$J$3:$J$937),"")))),"")/(NETWORKDAYS($T628,$U628,Holidays!$J$3:$J$937)),0))</f>
        <v/>
      </c>
    </row>
    <row r="629" spans="1:80">
      <c r="A629" s="97"/>
      <c r="B629" s="98" t="str">
        <f ca="1">IF(NOT($A629=""),OFFSET('WBS Reference &amp; User Procedure'!$A$1,MATCH($A629,'WBS Reference &amp; User Procedure'!$A:$A,0)-1,1),"")</f>
        <v/>
      </c>
      <c r="D629" s="97"/>
      <c r="I629" s="78"/>
      <c r="T629" s="104" t="str">
        <f>IF(NOT(Q629=""),IF(NOT($S629=""),$S629,#REF!),"")</f>
        <v/>
      </c>
      <c r="U629" s="104" t="str">
        <f>IF(NOT(Q629=""),WORKDAY(T629,Q629,Holidays!$J$3:$J$937),"")</f>
        <v/>
      </c>
      <c r="V629" s="104"/>
      <c r="W629" s="104"/>
      <c r="X629" s="101" t="str">
        <f t="shared" si="137"/>
        <v/>
      </c>
      <c r="AL629" s="87" t="str">
        <f t="shared" ca="1" si="134"/>
        <v/>
      </c>
      <c r="AN629" s="87" t="str">
        <f t="shared" ca="1" si="140"/>
        <v/>
      </c>
      <c r="AO629" s="87" t="str">
        <f t="shared" ca="1" si="140"/>
        <v/>
      </c>
      <c r="AP629" s="87" t="str">
        <f t="shared" ca="1" si="140"/>
        <v/>
      </c>
      <c r="AQ629" s="87" t="str">
        <f t="shared" ca="1" si="140"/>
        <v/>
      </c>
      <c r="AR629" s="87" t="str">
        <f t="shared" ca="1" si="140"/>
        <v/>
      </c>
      <c r="AS629" s="87" t="str">
        <f t="shared" ca="1" si="140"/>
        <v/>
      </c>
      <c r="AT629" s="87" t="str">
        <f t="shared" ca="1" si="140"/>
        <v/>
      </c>
      <c r="AU629" s="87" t="str">
        <f t="shared" ca="1" si="140"/>
        <v/>
      </c>
      <c r="AV629" s="87" t="str">
        <f t="shared" ca="1" si="140"/>
        <v/>
      </c>
      <c r="AW629" s="87" t="str">
        <f t="shared" ca="1" si="140"/>
        <v/>
      </c>
      <c r="AX629" s="87" t="str">
        <f t="shared" ca="1" si="141"/>
        <v/>
      </c>
      <c r="AY629" s="87" t="str">
        <f t="shared" ca="1" si="141"/>
        <v/>
      </c>
      <c r="AZ629" s="87" t="str">
        <f t="shared" ca="1" si="141"/>
        <v/>
      </c>
      <c r="BA629" s="87" t="str">
        <f t="shared" ca="1" si="141"/>
        <v/>
      </c>
      <c r="BB629" s="87" t="str">
        <f t="shared" ca="1" si="141"/>
        <v/>
      </c>
      <c r="BC629" s="87" t="str">
        <f t="shared" ca="1" si="141"/>
        <v/>
      </c>
      <c r="BD629" s="87" t="str">
        <f t="shared" ca="1" si="141"/>
        <v/>
      </c>
      <c r="BE629" s="87" t="str">
        <f t="shared" ca="1" si="141"/>
        <v/>
      </c>
      <c r="BF629" s="87" t="str">
        <f t="shared" ca="1" si="141"/>
        <v/>
      </c>
      <c r="BG629" s="87" t="str">
        <f t="shared" ca="1" si="141"/>
        <v/>
      </c>
      <c r="BI629" s="87" t="str">
        <f>IF($Q629="","",IFERROR(IF(OR(AND($T629&gt;=DATEVALUE("10/1/20"&amp;RIGHT(BH$1,2)),$T629&lt;=DATEVALUE("9/30/20"&amp;RIGHT(BI$1,2))),AND($U629&gt;=DATEVALUE("10/1/20"&amp;RIGHT(BH$1,2)),$U629&lt;=DATEVALUE("9/30/20"&amp;RIGHT(BI$1,2))),AND($T629&lt;=DATEVALUE("10/1/20"&amp;RIGHT(BH$1,2)),$U629&gt;=DATEVALUE("9/30/20"&amp;RIGHT(BI$1,2)))),
IF(AND($T629&gt;=DATEVALUE("10/1/20"&amp;RIGHT(BH$1,2)),$U629&lt;=DATEVALUE("9/30/20"&amp;RIGHT(BI$1,2))),NETWORKDAYS($T629,$U629,Holidays!$J$3:$J$937),
IF(AND($T629&lt;DATEVALUE("10/1/20"&amp;RIGHT(BH$1,2)),$U629&lt;=DATEVALUE("9/30/20"&amp;RIGHT(BI$1,2))),NETWORKDAYS(DATEVALUE("10/1/20"&amp;RIGHT(BH$1,2)),$U629,Holidays!$J$3:$J$937),
IF($T629&lt;DATEVALUE("10/1/20"&amp;RIGHT(BH$1,2)),NETWORKDAYS(DATEVALUE("10/1/20"&amp;RIGHT(BH$1,2)),DATEVALUE("9/30/20"&amp;RIGHT(BI$1,2)),Holidays!$J$3:$J$937),
IF($T629&gt;=DATEVALUE("10/1/20"&amp;RIGHT(BH$1,2)),NETWORKDAYS($T629,DATEVALUE("9/30/20"&amp;RIGHT(BI$1,2)),Holidays!$J$3:$J$937),"")))),"")/(NETWORKDAYS($T629,$U629,Holidays!$J$3:$J$937)),0))</f>
        <v/>
      </c>
      <c r="BJ629" s="87" t="str">
        <f>IF($Q629="","",IFERROR(IF(OR(AND($T629&gt;=DATEVALUE("10/1/20"&amp;RIGHT(BI$1,2)),$T629&lt;=DATEVALUE("9/30/20"&amp;RIGHT(BJ$1,2))),AND($U629&gt;=DATEVALUE("10/1/20"&amp;RIGHT(BI$1,2)),$U629&lt;=DATEVALUE("9/30/20"&amp;RIGHT(BJ$1,2))),AND($T629&lt;=DATEVALUE("10/1/20"&amp;RIGHT(BI$1,2)),$U629&gt;=DATEVALUE("9/30/20"&amp;RIGHT(BJ$1,2)))),
IF(AND($T629&gt;=DATEVALUE("10/1/20"&amp;RIGHT(BI$1,2)),$U629&lt;=DATEVALUE("9/30/20"&amp;RIGHT(BJ$1,2))),NETWORKDAYS($T629,$U629,Holidays!$J$3:$J$937),
IF(AND($T629&lt;DATEVALUE("10/1/20"&amp;RIGHT(BI$1,2)),$U629&lt;=DATEVALUE("9/30/20"&amp;RIGHT(BJ$1,2))),NETWORKDAYS(DATEVALUE("10/1/20"&amp;RIGHT(BI$1,2)),$U629,Holidays!$J$3:$J$937),
IF($T629&lt;DATEVALUE("10/1/20"&amp;RIGHT(BI$1,2)),NETWORKDAYS(DATEVALUE("10/1/20"&amp;RIGHT(BI$1,2)),DATEVALUE("9/30/20"&amp;RIGHT(BJ$1,2)),Holidays!$J$3:$J$937),
IF($T629&gt;=DATEVALUE("10/1/20"&amp;RIGHT(BI$1,2)),NETWORKDAYS($T629,DATEVALUE("9/30/20"&amp;RIGHT(BJ$1,2)),Holidays!$J$3:$J$937),"")))),"")/(NETWORKDAYS($T629,$U629,Holidays!$J$3:$J$937)),0))</f>
        <v/>
      </c>
      <c r="BK629" s="87" t="str">
        <f>IF($Q629="","",IFERROR(IF(OR(AND($T629&gt;=DATEVALUE("10/1/20"&amp;RIGHT(BJ$1,2)),$T629&lt;=DATEVALUE("9/30/20"&amp;RIGHT(BK$1,2))),AND($U629&gt;=DATEVALUE("10/1/20"&amp;RIGHT(BJ$1,2)),$U629&lt;=DATEVALUE("9/30/20"&amp;RIGHT(BK$1,2))),AND($T629&lt;=DATEVALUE("10/1/20"&amp;RIGHT(BJ$1,2)),$U629&gt;=DATEVALUE("9/30/20"&amp;RIGHT(BK$1,2)))),
IF(AND($T629&gt;=DATEVALUE("10/1/20"&amp;RIGHT(BJ$1,2)),$U629&lt;=DATEVALUE("9/30/20"&amp;RIGHT(BK$1,2))),NETWORKDAYS($T629,$U629,Holidays!$J$3:$J$937),
IF(AND($T629&lt;DATEVALUE("10/1/20"&amp;RIGHT(BJ$1,2)),$U629&lt;=DATEVALUE("9/30/20"&amp;RIGHT(BK$1,2))),NETWORKDAYS(DATEVALUE("10/1/20"&amp;RIGHT(BJ$1,2)),$U629,Holidays!$J$3:$J$937),
IF($T629&lt;DATEVALUE("10/1/20"&amp;RIGHT(BJ$1,2)),NETWORKDAYS(DATEVALUE("10/1/20"&amp;RIGHT(BJ$1,2)),DATEVALUE("9/30/20"&amp;RIGHT(BK$1,2)),Holidays!$J$3:$J$937),
IF($T629&gt;=DATEVALUE("10/1/20"&amp;RIGHT(BJ$1,2)),NETWORKDAYS($T629,DATEVALUE("9/30/20"&amp;RIGHT(BK$1,2)),Holidays!$J$3:$J$937),"")))),"")/(NETWORKDAYS($T629,$U629,Holidays!$J$3:$J$937)),0))</f>
        <v/>
      </c>
      <c r="BL629" s="87" t="str">
        <f>IF($Q629="","",IFERROR(IF(OR(AND($T629&gt;=DATEVALUE("10/1/20"&amp;RIGHT(BK$1,2)),$T629&lt;=DATEVALUE("9/30/20"&amp;RIGHT(BL$1,2))),AND($U629&gt;=DATEVALUE("10/1/20"&amp;RIGHT(BK$1,2)),$U629&lt;=DATEVALUE("9/30/20"&amp;RIGHT(BL$1,2))),AND($T629&lt;=DATEVALUE("10/1/20"&amp;RIGHT(BK$1,2)),$U629&gt;=DATEVALUE("9/30/20"&amp;RIGHT(BL$1,2)))),
IF(AND($T629&gt;=DATEVALUE("10/1/20"&amp;RIGHT(BK$1,2)),$U629&lt;=DATEVALUE("9/30/20"&amp;RIGHT(BL$1,2))),NETWORKDAYS($T629,$U629,Holidays!$J$3:$J$937),
IF(AND($T629&lt;DATEVALUE("10/1/20"&amp;RIGHT(BK$1,2)),$U629&lt;=DATEVALUE("9/30/20"&amp;RIGHT(BL$1,2))),NETWORKDAYS(DATEVALUE("10/1/20"&amp;RIGHT(BK$1,2)),$U629,Holidays!$J$3:$J$937),
IF($T629&lt;DATEVALUE("10/1/20"&amp;RIGHT(BK$1,2)),NETWORKDAYS(DATEVALUE("10/1/20"&amp;RIGHT(BK$1,2)),DATEVALUE("9/30/20"&amp;RIGHT(BL$1,2)),Holidays!$J$3:$J$937),
IF($T629&gt;=DATEVALUE("10/1/20"&amp;RIGHT(BK$1,2)),NETWORKDAYS($T629,DATEVALUE("9/30/20"&amp;RIGHT(BL$1,2)),Holidays!$J$3:$J$937),"")))),"")/(NETWORKDAYS($T629,$U629,Holidays!$J$3:$J$937)),0))</f>
        <v/>
      </c>
      <c r="BM629" s="87" t="str">
        <f>IF($Q629="","",IFERROR(IF(OR(AND($T629&gt;=DATEVALUE("10/1/20"&amp;RIGHT(BL$1,2)),$T629&lt;=DATEVALUE("9/30/20"&amp;RIGHT(BM$1,2))),AND($U629&gt;=DATEVALUE("10/1/20"&amp;RIGHT(BL$1,2)),$U629&lt;=DATEVALUE("9/30/20"&amp;RIGHT(BM$1,2))),AND($T629&lt;=DATEVALUE("10/1/20"&amp;RIGHT(BL$1,2)),$U629&gt;=DATEVALUE("9/30/20"&amp;RIGHT(BM$1,2)))),
IF(AND($T629&gt;=DATEVALUE("10/1/20"&amp;RIGHT(BL$1,2)),$U629&lt;=DATEVALUE("9/30/20"&amp;RIGHT(BM$1,2))),NETWORKDAYS($T629,$U629,Holidays!$J$3:$J$937),
IF(AND($T629&lt;DATEVALUE("10/1/20"&amp;RIGHT(BL$1,2)),$U629&lt;=DATEVALUE("9/30/20"&amp;RIGHT(BM$1,2))),NETWORKDAYS(DATEVALUE("10/1/20"&amp;RIGHT(BL$1,2)),$U629,Holidays!$J$3:$J$937),
IF($T629&lt;DATEVALUE("10/1/20"&amp;RIGHT(BL$1,2)),NETWORKDAYS(DATEVALUE("10/1/20"&amp;RIGHT(BL$1,2)),DATEVALUE("9/30/20"&amp;RIGHT(BM$1,2)),Holidays!$J$3:$J$937),
IF($T629&gt;=DATEVALUE("10/1/20"&amp;RIGHT(BL$1,2)),NETWORKDAYS($T629,DATEVALUE("9/30/20"&amp;RIGHT(BM$1,2)),Holidays!$J$3:$J$937),"")))),"")/(NETWORKDAYS($T629,$U629,Holidays!$J$3:$J$937)),0))</f>
        <v/>
      </c>
      <c r="BN629" s="87" t="str">
        <f>IF($Q629="","",IFERROR(IF(OR(AND($T629&gt;=DATEVALUE("10/1/20"&amp;RIGHT(BM$1,2)),$T629&lt;=DATEVALUE("9/30/20"&amp;RIGHT(BN$1,2))),AND($U629&gt;=DATEVALUE("10/1/20"&amp;RIGHT(BM$1,2)),$U629&lt;=DATEVALUE("9/30/20"&amp;RIGHT(BN$1,2))),AND($T629&lt;=DATEVALUE("10/1/20"&amp;RIGHT(BM$1,2)),$U629&gt;=DATEVALUE("9/30/20"&amp;RIGHT(BN$1,2)))),
IF(AND($T629&gt;=DATEVALUE("10/1/20"&amp;RIGHT(BM$1,2)),$U629&lt;=DATEVALUE("9/30/20"&amp;RIGHT(BN$1,2))),NETWORKDAYS($T629,$U629,Holidays!$J$3:$J$937),
IF(AND($T629&lt;DATEVALUE("10/1/20"&amp;RIGHT(BM$1,2)),$U629&lt;=DATEVALUE("9/30/20"&amp;RIGHT(BN$1,2))),NETWORKDAYS(DATEVALUE("10/1/20"&amp;RIGHT(BM$1,2)),$U629,Holidays!$J$3:$J$937),
IF($T629&lt;DATEVALUE("10/1/20"&amp;RIGHT(BM$1,2)),NETWORKDAYS(DATEVALUE("10/1/20"&amp;RIGHT(BM$1,2)),DATEVALUE("9/30/20"&amp;RIGHT(BN$1,2)),Holidays!$J$3:$J$937),
IF($T629&gt;=DATEVALUE("10/1/20"&amp;RIGHT(BM$1,2)),NETWORKDAYS($T629,DATEVALUE("9/30/20"&amp;RIGHT(BN$1,2)),Holidays!$J$3:$J$937),"")))),"")/(NETWORKDAYS($T629,$U629,Holidays!$J$3:$J$937)),0))</f>
        <v/>
      </c>
      <c r="BO629" s="87" t="str">
        <f>IF($Q629="","",IFERROR(IF(OR(AND($T629&gt;=DATEVALUE("10/1/20"&amp;RIGHT(BN$1,2)),$T629&lt;=DATEVALUE("9/30/20"&amp;RIGHT(BO$1,2))),AND($U629&gt;=DATEVALUE("10/1/20"&amp;RIGHT(BN$1,2)),$U629&lt;=DATEVALUE("9/30/20"&amp;RIGHT(BO$1,2))),AND($T629&lt;=DATEVALUE("10/1/20"&amp;RIGHT(BN$1,2)),$U629&gt;=DATEVALUE("9/30/20"&amp;RIGHT(BO$1,2)))),
IF(AND($T629&gt;=DATEVALUE("10/1/20"&amp;RIGHT(BN$1,2)),$U629&lt;=DATEVALUE("9/30/20"&amp;RIGHT(BO$1,2))),NETWORKDAYS($T629,$U629,Holidays!$J$3:$J$937),
IF(AND($T629&lt;DATEVALUE("10/1/20"&amp;RIGHT(BN$1,2)),$U629&lt;=DATEVALUE("9/30/20"&amp;RIGHT(BO$1,2))),NETWORKDAYS(DATEVALUE("10/1/20"&amp;RIGHT(BN$1,2)),$U629,Holidays!$J$3:$J$937),
IF($T629&lt;DATEVALUE("10/1/20"&amp;RIGHT(BN$1,2)),NETWORKDAYS(DATEVALUE("10/1/20"&amp;RIGHT(BN$1,2)),DATEVALUE("9/30/20"&amp;RIGHT(BO$1,2)),Holidays!$J$3:$J$937),
IF($T629&gt;=DATEVALUE("10/1/20"&amp;RIGHT(BN$1,2)),NETWORKDAYS($T629,DATEVALUE("9/30/20"&amp;RIGHT(BO$1,2)),Holidays!$J$3:$J$937),"")))),"")/(NETWORKDAYS($T629,$U629,Holidays!$J$3:$J$937)),0))</f>
        <v/>
      </c>
      <c r="BP629" s="87" t="str">
        <f>IF($Q629="","",IFERROR(IF(OR(AND($T629&gt;=DATEVALUE("10/1/20"&amp;RIGHT(BO$1,2)),$T629&lt;=DATEVALUE("9/30/20"&amp;RIGHT(BP$1,2))),AND($U629&gt;=DATEVALUE("10/1/20"&amp;RIGHT(BO$1,2)),$U629&lt;=DATEVALUE("9/30/20"&amp;RIGHT(BP$1,2))),AND($T629&lt;=DATEVALUE("10/1/20"&amp;RIGHT(BO$1,2)),$U629&gt;=DATEVALUE("9/30/20"&amp;RIGHT(BP$1,2)))),
IF(AND($T629&gt;=DATEVALUE("10/1/20"&amp;RIGHT(BO$1,2)),$U629&lt;=DATEVALUE("9/30/20"&amp;RIGHT(BP$1,2))),NETWORKDAYS($T629,$U629,Holidays!$J$3:$J$937),
IF(AND($T629&lt;DATEVALUE("10/1/20"&amp;RIGHT(BO$1,2)),$U629&lt;=DATEVALUE("9/30/20"&amp;RIGHT(BP$1,2))),NETWORKDAYS(DATEVALUE("10/1/20"&amp;RIGHT(BO$1,2)),$U629,Holidays!$J$3:$J$937),
IF($T629&lt;DATEVALUE("10/1/20"&amp;RIGHT(BO$1,2)),NETWORKDAYS(DATEVALUE("10/1/20"&amp;RIGHT(BO$1,2)),DATEVALUE("9/30/20"&amp;RIGHT(BP$1,2)),Holidays!$J$3:$J$937),
IF($T629&gt;=DATEVALUE("10/1/20"&amp;RIGHT(BO$1,2)),NETWORKDAYS($T629,DATEVALUE("9/30/20"&amp;RIGHT(BP$1,2)),Holidays!$J$3:$J$937),"")))),"")/(NETWORKDAYS($T629,$U629,Holidays!$J$3:$J$937)),0))</f>
        <v/>
      </c>
      <c r="BQ629" s="87" t="str">
        <f>IF($Q629="","",IFERROR(IF(OR(AND($T629&gt;=DATEVALUE("10/1/20"&amp;RIGHT(BP$1,2)),$T629&lt;=DATEVALUE("9/30/20"&amp;RIGHT(BQ$1,2))),AND($U629&gt;=DATEVALUE("10/1/20"&amp;RIGHT(BP$1,2)),$U629&lt;=DATEVALUE("9/30/20"&amp;RIGHT(BQ$1,2))),AND($T629&lt;=DATEVALUE("10/1/20"&amp;RIGHT(BP$1,2)),$U629&gt;=DATEVALUE("9/30/20"&amp;RIGHT(BQ$1,2)))),
IF(AND($T629&gt;=DATEVALUE("10/1/20"&amp;RIGHT(BP$1,2)),$U629&lt;=DATEVALUE("9/30/20"&amp;RIGHT(BQ$1,2))),NETWORKDAYS($T629,$U629,Holidays!$J$3:$J$937),
IF(AND($T629&lt;DATEVALUE("10/1/20"&amp;RIGHT(BP$1,2)),$U629&lt;=DATEVALUE("9/30/20"&amp;RIGHT(BQ$1,2))),NETWORKDAYS(DATEVALUE("10/1/20"&amp;RIGHT(BP$1,2)),$U629,Holidays!$J$3:$J$937),
IF($T629&lt;DATEVALUE("10/1/20"&amp;RIGHT(BP$1,2)),NETWORKDAYS(DATEVALUE("10/1/20"&amp;RIGHT(BP$1,2)),DATEVALUE("9/30/20"&amp;RIGHT(BQ$1,2)),Holidays!$J$3:$J$937),
IF($T629&gt;=DATEVALUE("10/1/20"&amp;RIGHT(BP$1,2)),NETWORKDAYS($T629,DATEVALUE("9/30/20"&amp;RIGHT(BQ$1,2)),Holidays!$J$3:$J$937),"")))),"")/(NETWORKDAYS($T629,$U629,Holidays!$J$3:$J$937)),0))</f>
        <v/>
      </c>
      <c r="BR629" s="87" t="str">
        <f>IF($Q629="","",IFERROR(IF(OR(AND($T629&gt;=DATEVALUE("10/1/20"&amp;RIGHT(BQ$1,2)),$T629&lt;=DATEVALUE("9/30/20"&amp;RIGHT(BR$1,2))),AND($U629&gt;=DATEVALUE("10/1/20"&amp;RIGHT(BQ$1,2)),$U629&lt;=DATEVALUE("9/30/20"&amp;RIGHT(BR$1,2))),AND($T629&lt;=DATEVALUE("10/1/20"&amp;RIGHT(BQ$1,2)),$U629&gt;=DATEVALUE("9/30/20"&amp;RIGHT(BR$1,2)))),
IF(AND($T629&gt;=DATEVALUE("10/1/20"&amp;RIGHT(BQ$1,2)),$U629&lt;=DATEVALUE("9/30/20"&amp;RIGHT(BR$1,2))),NETWORKDAYS($T629,$U629,Holidays!$J$3:$J$937),
IF(AND($T629&lt;DATEVALUE("10/1/20"&amp;RIGHT(BQ$1,2)),$U629&lt;=DATEVALUE("9/30/20"&amp;RIGHT(BR$1,2))),NETWORKDAYS(DATEVALUE("10/1/20"&amp;RIGHT(BQ$1,2)),$U629,Holidays!$J$3:$J$937),
IF($T629&lt;DATEVALUE("10/1/20"&amp;RIGHT(BQ$1,2)),NETWORKDAYS(DATEVALUE("10/1/20"&amp;RIGHT(BQ$1,2)),DATEVALUE("9/30/20"&amp;RIGHT(BR$1,2)),Holidays!$J$3:$J$937),
IF($T629&gt;=DATEVALUE("10/1/20"&amp;RIGHT(BQ$1,2)),NETWORKDAYS($T629,DATEVALUE("9/30/20"&amp;RIGHT(BR$1,2)),Holidays!$J$3:$J$937),"")))),"")/(NETWORKDAYS($T629,$U629,Holidays!$J$3:$J$937)),0))</f>
        <v/>
      </c>
      <c r="BS629" s="87" t="str">
        <f>IF($Q629="","",IFERROR(IF(OR(AND($T629&gt;=DATEVALUE("10/1/20"&amp;RIGHT(BR$1,2)),$T629&lt;=DATEVALUE("9/30/20"&amp;RIGHT(BS$1,2))),AND($U629&gt;=DATEVALUE("10/1/20"&amp;RIGHT(BR$1,2)),$U629&lt;=DATEVALUE("9/30/20"&amp;RIGHT(BS$1,2))),AND($T629&lt;=DATEVALUE("10/1/20"&amp;RIGHT(BR$1,2)),$U629&gt;=DATEVALUE("9/30/20"&amp;RIGHT(BS$1,2)))),
IF(AND($T629&gt;=DATEVALUE("10/1/20"&amp;RIGHT(BR$1,2)),$U629&lt;=DATEVALUE("9/30/20"&amp;RIGHT(BS$1,2))),NETWORKDAYS($T629,$U629,Holidays!$J$3:$J$937),
IF(AND($T629&lt;DATEVALUE("10/1/20"&amp;RIGHT(BR$1,2)),$U629&lt;=DATEVALUE("9/30/20"&amp;RIGHT(BS$1,2))),NETWORKDAYS(DATEVALUE("10/1/20"&amp;RIGHT(BR$1,2)),$U629,Holidays!$J$3:$J$937),
IF($T629&lt;DATEVALUE("10/1/20"&amp;RIGHT(BR$1,2)),NETWORKDAYS(DATEVALUE("10/1/20"&amp;RIGHT(BR$1,2)),DATEVALUE("9/30/20"&amp;RIGHT(BS$1,2)),Holidays!$J$3:$J$937),
IF($T629&gt;=DATEVALUE("10/1/20"&amp;RIGHT(BR$1,2)),NETWORKDAYS($T629,DATEVALUE("9/30/20"&amp;RIGHT(BS$1,2)),Holidays!$J$3:$J$937),"")))),"")/(NETWORKDAYS($T629,$U629,Holidays!$J$3:$J$937)),0))</f>
        <v/>
      </c>
      <c r="BT629" s="87" t="str">
        <f>IF($Q629="","",IFERROR(IF(OR(AND($T629&gt;=DATEVALUE("10/1/20"&amp;RIGHT(BS$1,2)),$T629&lt;=DATEVALUE("9/30/20"&amp;RIGHT(BT$1,2))),AND($U629&gt;=DATEVALUE("10/1/20"&amp;RIGHT(BS$1,2)),$U629&lt;=DATEVALUE("9/30/20"&amp;RIGHT(BT$1,2))),AND($T629&lt;=DATEVALUE("10/1/20"&amp;RIGHT(BS$1,2)),$U629&gt;=DATEVALUE("9/30/20"&amp;RIGHT(BT$1,2)))),
IF(AND($T629&gt;=DATEVALUE("10/1/20"&amp;RIGHT(BS$1,2)),$U629&lt;=DATEVALUE("9/30/20"&amp;RIGHT(BT$1,2))),NETWORKDAYS($T629,$U629,Holidays!$J$3:$J$937),
IF(AND($T629&lt;DATEVALUE("10/1/20"&amp;RIGHT(BS$1,2)),$U629&lt;=DATEVALUE("9/30/20"&amp;RIGHT(BT$1,2))),NETWORKDAYS(DATEVALUE("10/1/20"&amp;RIGHT(BS$1,2)),$U629,Holidays!$J$3:$J$937),
IF($T629&lt;DATEVALUE("10/1/20"&amp;RIGHT(BS$1,2)),NETWORKDAYS(DATEVALUE("10/1/20"&amp;RIGHT(BS$1,2)),DATEVALUE("9/30/20"&amp;RIGHT(BT$1,2)),Holidays!$J$3:$J$937),
IF($T629&gt;=DATEVALUE("10/1/20"&amp;RIGHT(BS$1,2)),NETWORKDAYS($T629,DATEVALUE("9/30/20"&amp;RIGHT(BT$1,2)),Holidays!$J$3:$J$937),"")))),"")/(NETWORKDAYS($T629,$U629,Holidays!$J$3:$J$937)),0))</f>
        <v/>
      </c>
      <c r="BU629" s="87" t="str">
        <f>IF($Q629="","",IFERROR(IF(OR(AND($T629&gt;=DATEVALUE("10/1/20"&amp;RIGHT(BT$1,2)),$T629&lt;=DATEVALUE("9/30/20"&amp;RIGHT(BU$1,2))),AND($U629&gt;=DATEVALUE("10/1/20"&amp;RIGHT(BT$1,2)),$U629&lt;=DATEVALUE("9/30/20"&amp;RIGHT(BU$1,2))),AND($T629&lt;=DATEVALUE("10/1/20"&amp;RIGHT(BT$1,2)),$U629&gt;=DATEVALUE("9/30/20"&amp;RIGHT(BU$1,2)))),
IF(AND($T629&gt;=DATEVALUE("10/1/20"&amp;RIGHT(BT$1,2)),$U629&lt;=DATEVALUE("9/30/20"&amp;RIGHT(BU$1,2))),NETWORKDAYS($T629,$U629,Holidays!$J$3:$J$937),
IF(AND($T629&lt;DATEVALUE("10/1/20"&amp;RIGHT(BT$1,2)),$U629&lt;=DATEVALUE("9/30/20"&amp;RIGHT(BU$1,2))),NETWORKDAYS(DATEVALUE("10/1/20"&amp;RIGHT(BT$1,2)),$U629,Holidays!$J$3:$J$937),
IF($T629&lt;DATEVALUE("10/1/20"&amp;RIGHT(BT$1,2)),NETWORKDAYS(DATEVALUE("10/1/20"&amp;RIGHT(BT$1,2)),DATEVALUE("9/30/20"&amp;RIGHT(BU$1,2)),Holidays!$J$3:$J$937),
IF($T629&gt;=DATEVALUE("10/1/20"&amp;RIGHT(BT$1,2)),NETWORKDAYS($T629,DATEVALUE("9/30/20"&amp;RIGHT(BU$1,2)),Holidays!$J$3:$J$937),"")))),"")/(NETWORKDAYS($T629,$U629,Holidays!$J$3:$J$937)),0))</f>
        <v/>
      </c>
      <c r="BV629" s="87" t="str">
        <f>IF($Q629="","",IFERROR(IF(OR(AND($T629&gt;=DATEVALUE("10/1/20"&amp;RIGHT(BU$1,2)),$T629&lt;=DATEVALUE("9/30/20"&amp;RIGHT(BV$1,2))),AND($U629&gt;=DATEVALUE("10/1/20"&amp;RIGHT(BU$1,2)),$U629&lt;=DATEVALUE("9/30/20"&amp;RIGHT(BV$1,2))),AND($T629&lt;=DATEVALUE("10/1/20"&amp;RIGHT(BU$1,2)),$U629&gt;=DATEVALUE("9/30/20"&amp;RIGHT(BV$1,2)))),
IF(AND($T629&gt;=DATEVALUE("10/1/20"&amp;RIGHT(BU$1,2)),$U629&lt;=DATEVALUE("9/30/20"&amp;RIGHT(BV$1,2))),NETWORKDAYS($T629,$U629,Holidays!$J$3:$J$937),
IF(AND($T629&lt;DATEVALUE("10/1/20"&amp;RIGHT(BU$1,2)),$U629&lt;=DATEVALUE("9/30/20"&amp;RIGHT(BV$1,2))),NETWORKDAYS(DATEVALUE("10/1/20"&amp;RIGHT(BU$1,2)),$U629,Holidays!$J$3:$J$937),
IF($T629&lt;DATEVALUE("10/1/20"&amp;RIGHT(BU$1,2)),NETWORKDAYS(DATEVALUE("10/1/20"&amp;RIGHT(BU$1,2)),DATEVALUE("9/30/20"&amp;RIGHT(BV$1,2)),Holidays!$J$3:$J$937),
IF($T629&gt;=DATEVALUE("10/1/20"&amp;RIGHT(BU$1,2)),NETWORKDAYS($T629,DATEVALUE("9/30/20"&amp;RIGHT(BV$1,2)),Holidays!$J$3:$J$937),"")))),"")/(NETWORKDAYS($T629,$U629,Holidays!$J$3:$J$937)),0))</f>
        <v/>
      </c>
      <c r="BW629" s="87" t="str">
        <f>IF($Q629="","",IFERROR(IF(OR(AND($T629&gt;=DATEVALUE("10/1/20"&amp;RIGHT(BV$1,2)),$T629&lt;=DATEVALUE("9/30/20"&amp;RIGHT(BW$1,2))),AND($U629&gt;=DATEVALUE("10/1/20"&amp;RIGHT(BV$1,2)),$U629&lt;=DATEVALUE("9/30/20"&amp;RIGHT(BW$1,2))),AND($T629&lt;=DATEVALUE("10/1/20"&amp;RIGHT(BV$1,2)),$U629&gt;=DATEVALUE("9/30/20"&amp;RIGHT(BW$1,2)))),
IF(AND($T629&gt;=DATEVALUE("10/1/20"&amp;RIGHT(BV$1,2)),$U629&lt;=DATEVALUE("9/30/20"&amp;RIGHT(BW$1,2))),NETWORKDAYS($T629,$U629,Holidays!$J$3:$J$937),
IF(AND($T629&lt;DATEVALUE("10/1/20"&amp;RIGHT(BV$1,2)),$U629&lt;=DATEVALUE("9/30/20"&amp;RIGHT(BW$1,2))),NETWORKDAYS(DATEVALUE("10/1/20"&amp;RIGHT(BV$1,2)),$U629,Holidays!$J$3:$J$937),
IF($T629&lt;DATEVALUE("10/1/20"&amp;RIGHT(BV$1,2)),NETWORKDAYS(DATEVALUE("10/1/20"&amp;RIGHT(BV$1,2)),DATEVALUE("9/30/20"&amp;RIGHT(BW$1,2)),Holidays!$J$3:$J$937),
IF($T629&gt;=DATEVALUE("10/1/20"&amp;RIGHT(BV$1,2)),NETWORKDAYS($T629,DATEVALUE("9/30/20"&amp;RIGHT(BW$1,2)),Holidays!$J$3:$J$937),"")))),"")/(NETWORKDAYS($T629,$U629,Holidays!$J$3:$J$937)),0))</f>
        <v/>
      </c>
      <c r="BX629" s="87" t="str">
        <f>IF($Q629="","",IFERROR(IF(OR(AND($T629&gt;=DATEVALUE("10/1/20"&amp;RIGHT(BW$1,2)),$T629&lt;=DATEVALUE("9/30/20"&amp;RIGHT(BX$1,2))),AND($U629&gt;=DATEVALUE("10/1/20"&amp;RIGHT(BW$1,2)),$U629&lt;=DATEVALUE("9/30/20"&amp;RIGHT(BX$1,2))),AND($T629&lt;=DATEVALUE("10/1/20"&amp;RIGHT(BW$1,2)),$U629&gt;=DATEVALUE("9/30/20"&amp;RIGHT(BX$1,2)))),
IF(AND($T629&gt;=DATEVALUE("10/1/20"&amp;RIGHT(BW$1,2)),$U629&lt;=DATEVALUE("9/30/20"&amp;RIGHT(BX$1,2))),NETWORKDAYS($T629,$U629,Holidays!$J$3:$J$937),
IF(AND($T629&lt;DATEVALUE("10/1/20"&amp;RIGHT(BW$1,2)),$U629&lt;=DATEVALUE("9/30/20"&amp;RIGHT(BX$1,2))),NETWORKDAYS(DATEVALUE("10/1/20"&amp;RIGHT(BW$1,2)),$U629,Holidays!$J$3:$J$937),
IF($T629&lt;DATEVALUE("10/1/20"&amp;RIGHT(BW$1,2)),NETWORKDAYS(DATEVALUE("10/1/20"&amp;RIGHT(BW$1,2)),DATEVALUE("9/30/20"&amp;RIGHT(BX$1,2)),Holidays!$J$3:$J$937),
IF($T629&gt;=DATEVALUE("10/1/20"&amp;RIGHT(BW$1,2)),NETWORKDAYS($T629,DATEVALUE("9/30/20"&amp;RIGHT(BX$1,2)),Holidays!$J$3:$J$937),"")))),"")/(NETWORKDAYS($T629,$U629,Holidays!$J$3:$J$937)),0))</f>
        <v/>
      </c>
      <c r="BY629" s="87" t="str">
        <f>IF($Q629="","",IFERROR(IF(OR(AND($T629&gt;=DATEVALUE("10/1/20"&amp;RIGHT(BX$1,2)),$T629&lt;=DATEVALUE("9/30/20"&amp;RIGHT(BY$1,2))),AND($U629&gt;=DATEVALUE("10/1/20"&amp;RIGHT(BX$1,2)),$U629&lt;=DATEVALUE("9/30/20"&amp;RIGHT(BY$1,2))),AND($T629&lt;=DATEVALUE("10/1/20"&amp;RIGHT(BX$1,2)),$U629&gt;=DATEVALUE("9/30/20"&amp;RIGHT(BY$1,2)))),
IF(AND($T629&gt;=DATEVALUE("10/1/20"&amp;RIGHT(BX$1,2)),$U629&lt;=DATEVALUE("9/30/20"&amp;RIGHT(BY$1,2))),NETWORKDAYS($T629,$U629,Holidays!$J$3:$J$937),
IF(AND($T629&lt;DATEVALUE("10/1/20"&amp;RIGHT(BX$1,2)),$U629&lt;=DATEVALUE("9/30/20"&amp;RIGHT(BY$1,2))),NETWORKDAYS(DATEVALUE("10/1/20"&amp;RIGHT(BX$1,2)),$U629,Holidays!$J$3:$J$937),
IF($T629&lt;DATEVALUE("10/1/20"&amp;RIGHT(BX$1,2)),NETWORKDAYS(DATEVALUE("10/1/20"&amp;RIGHT(BX$1,2)),DATEVALUE("9/30/20"&amp;RIGHT(BY$1,2)),Holidays!$J$3:$J$937),
IF($T629&gt;=DATEVALUE("10/1/20"&amp;RIGHT(BX$1,2)),NETWORKDAYS($T629,DATEVALUE("9/30/20"&amp;RIGHT(BY$1,2)),Holidays!$J$3:$J$937),"")))),"")/(NETWORKDAYS($T629,$U629,Holidays!$J$3:$J$937)),0))</f>
        <v/>
      </c>
      <c r="BZ629" s="87" t="str">
        <f>IF($Q629="","",IFERROR(IF(OR(AND($T629&gt;=DATEVALUE("10/1/20"&amp;RIGHT(BY$1,2)),$T629&lt;=DATEVALUE("9/30/20"&amp;RIGHT(BZ$1,2))),AND($U629&gt;=DATEVALUE("10/1/20"&amp;RIGHT(BY$1,2)),$U629&lt;=DATEVALUE("9/30/20"&amp;RIGHT(BZ$1,2))),AND($T629&lt;=DATEVALUE("10/1/20"&amp;RIGHT(BY$1,2)),$U629&gt;=DATEVALUE("9/30/20"&amp;RIGHT(BZ$1,2)))),
IF(AND($T629&gt;=DATEVALUE("10/1/20"&amp;RIGHT(BY$1,2)),$U629&lt;=DATEVALUE("9/30/20"&amp;RIGHT(BZ$1,2))),NETWORKDAYS($T629,$U629,Holidays!$J$3:$J$937),
IF(AND($T629&lt;DATEVALUE("10/1/20"&amp;RIGHT(BY$1,2)),$U629&lt;=DATEVALUE("9/30/20"&amp;RIGHT(BZ$1,2))),NETWORKDAYS(DATEVALUE("10/1/20"&amp;RIGHT(BY$1,2)),$U629,Holidays!$J$3:$J$937),
IF($T629&lt;DATEVALUE("10/1/20"&amp;RIGHT(BY$1,2)),NETWORKDAYS(DATEVALUE("10/1/20"&amp;RIGHT(BY$1,2)),DATEVALUE("9/30/20"&amp;RIGHT(BZ$1,2)),Holidays!$J$3:$J$937),
IF($T629&gt;=DATEVALUE("10/1/20"&amp;RIGHT(BY$1,2)),NETWORKDAYS($T629,DATEVALUE("9/30/20"&amp;RIGHT(BZ$1,2)),Holidays!$J$3:$J$937),"")))),"")/(NETWORKDAYS($T629,$U629,Holidays!$J$3:$J$937)),0))</f>
        <v/>
      </c>
      <c r="CA629" s="87" t="str">
        <f>IF($Q629="","",IFERROR(IF(OR(AND($T629&gt;=DATEVALUE("10/1/20"&amp;RIGHT(BZ$1,2)),$T629&lt;=DATEVALUE("9/30/20"&amp;RIGHT(CA$1,2))),AND($U629&gt;=DATEVALUE("10/1/20"&amp;RIGHT(BZ$1,2)),$U629&lt;=DATEVALUE("9/30/20"&amp;RIGHT(CA$1,2))),AND($T629&lt;=DATEVALUE("10/1/20"&amp;RIGHT(BZ$1,2)),$U629&gt;=DATEVALUE("9/30/20"&amp;RIGHT(CA$1,2)))),
IF(AND($T629&gt;=DATEVALUE("10/1/20"&amp;RIGHT(BZ$1,2)),$U629&lt;=DATEVALUE("9/30/20"&amp;RIGHT(CA$1,2))),NETWORKDAYS($T629,$U629,Holidays!$J$3:$J$937),
IF(AND($T629&lt;DATEVALUE("10/1/20"&amp;RIGHT(BZ$1,2)),$U629&lt;=DATEVALUE("9/30/20"&amp;RIGHT(CA$1,2))),NETWORKDAYS(DATEVALUE("10/1/20"&amp;RIGHT(BZ$1,2)),$U629,Holidays!$J$3:$J$937),
IF($T629&lt;DATEVALUE("10/1/20"&amp;RIGHT(BZ$1,2)),NETWORKDAYS(DATEVALUE("10/1/20"&amp;RIGHT(BZ$1,2)),DATEVALUE("9/30/20"&amp;RIGHT(CA$1,2)),Holidays!$J$3:$J$937),
IF($T629&gt;=DATEVALUE("10/1/20"&amp;RIGHT(BZ$1,2)),NETWORKDAYS($T629,DATEVALUE("9/30/20"&amp;RIGHT(CA$1,2)),Holidays!$J$3:$J$937),"")))),"")/(NETWORKDAYS($T629,$U629,Holidays!$J$3:$J$937)),0))</f>
        <v/>
      </c>
      <c r="CB629" s="87" t="str">
        <f>IF($Q629="","",IFERROR(IF(OR(AND($T629&gt;=DATEVALUE("10/1/20"&amp;RIGHT(CA$1,2)),$T629&lt;=DATEVALUE("9/30/20"&amp;RIGHT(CB$1,2))),AND($U629&gt;=DATEVALUE("10/1/20"&amp;RIGHT(CA$1,2)),$U629&lt;=DATEVALUE("9/30/20"&amp;RIGHT(CB$1,2))),AND($T629&lt;=DATEVALUE("10/1/20"&amp;RIGHT(CA$1,2)),$U629&gt;=DATEVALUE("9/30/20"&amp;RIGHT(CB$1,2)))),
IF(AND($T629&gt;=DATEVALUE("10/1/20"&amp;RIGHT(CA$1,2)),$U629&lt;=DATEVALUE("9/30/20"&amp;RIGHT(CB$1,2))),NETWORKDAYS($T629,$U629,Holidays!$J$3:$J$937),
IF(AND($T629&lt;DATEVALUE("10/1/20"&amp;RIGHT(CA$1,2)),$U629&lt;=DATEVALUE("9/30/20"&amp;RIGHT(CB$1,2))),NETWORKDAYS(DATEVALUE("10/1/20"&amp;RIGHT(CA$1,2)),$U629,Holidays!$J$3:$J$937),
IF($T629&lt;DATEVALUE("10/1/20"&amp;RIGHT(CA$1,2)),NETWORKDAYS(DATEVALUE("10/1/20"&amp;RIGHT(CA$1,2)),DATEVALUE("9/30/20"&amp;RIGHT(CB$1,2)),Holidays!$J$3:$J$937),
IF($T629&gt;=DATEVALUE("10/1/20"&amp;RIGHT(CA$1,2)),NETWORKDAYS($T629,DATEVALUE("9/30/20"&amp;RIGHT(CB$1,2)),Holidays!$J$3:$J$937),"")))),"")/(NETWORKDAYS($T629,$U629,Holidays!$J$3:$J$937)),0))</f>
        <v/>
      </c>
    </row>
    <row r="630" spans="1:80">
      <c r="A630" s="97"/>
      <c r="B630" s="98" t="str">
        <f ca="1">IF(NOT($A630=""),OFFSET('WBS Reference &amp; User Procedure'!$A$1,MATCH($A630,'WBS Reference &amp; User Procedure'!$A:$A,0)-1,1),"")</f>
        <v/>
      </c>
      <c r="D630" s="97"/>
      <c r="I630" s="78"/>
      <c r="T630" s="104" t="str">
        <f>IF(NOT(Q630=""),IF(NOT($S630=""),$S630,#REF!),"")</f>
        <v/>
      </c>
      <c r="U630" s="104" t="str">
        <f>IF(NOT(Q630=""),WORKDAY(T630,Q630,Holidays!$J$3:$J$937),"")</f>
        <v/>
      </c>
      <c r="V630" s="104"/>
      <c r="W630" s="104"/>
      <c r="X630" s="101" t="str">
        <f t="shared" si="137"/>
        <v/>
      </c>
      <c r="AL630" s="87" t="str">
        <f t="shared" ca="1" si="134"/>
        <v/>
      </c>
      <c r="AN630" s="87" t="str">
        <f t="shared" ca="1" si="140"/>
        <v/>
      </c>
      <c r="AO630" s="87" t="str">
        <f t="shared" ca="1" si="140"/>
        <v/>
      </c>
      <c r="AP630" s="87" t="str">
        <f t="shared" ca="1" si="140"/>
        <v/>
      </c>
      <c r="AQ630" s="87" t="str">
        <f t="shared" ca="1" si="140"/>
        <v/>
      </c>
      <c r="AR630" s="87" t="str">
        <f t="shared" ca="1" si="140"/>
        <v/>
      </c>
      <c r="AS630" s="87" t="str">
        <f t="shared" ca="1" si="140"/>
        <v/>
      </c>
      <c r="AT630" s="87" t="str">
        <f t="shared" ca="1" si="140"/>
        <v/>
      </c>
      <c r="AU630" s="87" t="str">
        <f t="shared" ca="1" si="140"/>
        <v/>
      </c>
      <c r="AV630" s="87" t="str">
        <f t="shared" ca="1" si="140"/>
        <v/>
      </c>
      <c r="AW630" s="87" t="str">
        <f t="shared" ca="1" si="140"/>
        <v/>
      </c>
      <c r="AX630" s="87" t="str">
        <f t="shared" ca="1" si="141"/>
        <v/>
      </c>
      <c r="AY630" s="87" t="str">
        <f t="shared" ca="1" si="141"/>
        <v/>
      </c>
      <c r="AZ630" s="87" t="str">
        <f t="shared" ca="1" si="141"/>
        <v/>
      </c>
      <c r="BA630" s="87" t="str">
        <f t="shared" ca="1" si="141"/>
        <v/>
      </c>
      <c r="BB630" s="87" t="str">
        <f t="shared" ca="1" si="141"/>
        <v/>
      </c>
      <c r="BC630" s="87" t="str">
        <f t="shared" ca="1" si="141"/>
        <v/>
      </c>
      <c r="BD630" s="87" t="str">
        <f t="shared" ca="1" si="141"/>
        <v/>
      </c>
      <c r="BE630" s="87" t="str">
        <f t="shared" ca="1" si="141"/>
        <v/>
      </c>
      <c r="BF630" s="87" t="str">
        <f t="shared" ca="1" si="141"/>
        <v/>
      </c>
      <c r="BG630" s="87" t="str">
        <f t="shared" ca="1" si="141"/>
        <v/>
      </c>
      <c r="BI630" s="87" t="str">
        <f>IF($Q630="","",IFERROR(IF(OR(AND($T630&gt;=DATEVALUE("10/1/20"&amp;RIGHT(BH$1,2)),$T630&lt;=DATEVALUE("9/30/20"&amp;RIGHT(BI$1,2))),AND($U630&gt;=DATEVALUE("10/1/20"&amp;RIGHT(BH$1,2)),$U630&lt;=DATEVALUE("9/30/20"&amp;RIGHT(BI$1,2))),AND($T630&lt;=DATEVALUE("10/1/20"&amp;RIGHT(BH$1,2)),$U630&gt;=DATEVALUE("9/30/20"&amp;RIGHT(BI$1,2)))),
IF(AND($T630&gt;=DATEVALUE("10/1/20"&amp;RIGHT(BH$1,2)),$U630&lt;=DATEVALUE("9/30/20"&amp;RIGHT(BI$1,2))),NETWORKDAYS($T630,$U630,Holidays!$J$3:$J$937),
IF(AND($T630&lt;DATEVALUE("10/1/20"&amp;RIGHT(BH$1,2)),$U630&lt;=DATEVALUE("9/30/20"&amp;RIGHT(BI$1,2))),NETWORKDAYS(DATEVALUE("10/1/20"&amp;RIGHT(BH$1,2)),$U630,Holidays!$J$3:$J$937),
IF($T630&lt;DATEVALUE("10/1/20"&amp;RIGHT(BH$1,2)),NETWORKDAYS(DATEVALUE("10/1/20"&amp;RIGHT(BH$1,2)),DATEVALUE("9/30/20"&amp;RIGHT(BI$1,2)),Holidays!$J$3:$J$937),
IF($T630&gt;=DATEVALUE("10/1/20"&amp;RIGHT(BH$1,2)),NETWORKDAYS($T630,DATEVALUE("9/30/20"&amp;RIGHT(BI$1,2)),Holidays!$J$3:$J$937),"")))),"")/(NETWORKDAYS($T630,$U630,Holidays!$J$3:$J$937)),0))</f>
        <v/>
      </c>
      <c r="BJ630" s="87" t="str">
        <f>IF($Q630="","",IFERROR(IF(OR(AND($T630&gt;=DATEVALUE("10/1/20"&amp;RIGHT(BI$1,2)),$T630&lt;=DATEVALUE("9/30/20"&amp;RIGHT(BJ$1,2))),AND($U630&gt;=DATEVALUE("10/1/20"&amp;RIGHT(BI$1,2)),$U630&lt;=DATEVALUE("9/30/20"&amp;RIGHT(BJ$1,2))),AND($T630&lt;=DATEVALUE("10/1/20"&amp;RIGHT(BI$1,2)),$U630&gt;=DATEVALUE("9/30/20"&amp;RIGHT(BJ$1,2)))),
IF(AND($T630&gt;=DATEVALUE("10/1/20"&amp;RIGHT(BI$1,2)),$U630&lt;=DATEVALUE("9/30/20"&amp;RIGHT(BJ$1,2))),NETWORKDAYS($T630,$U630,Holidays!$J$3:$J$937),
IF(AND($T630&lt;DATEVALUE("10/1/20"&amp;RIGHT(BI$1,2)),$U630&lt;=DATEVALUE("9/30/20"&amp;RIGHT(BJ$1,2))),NETWORKDAYS(DATEVALUE("10/1/20"&amp;RIGHT(BI$1,2)),$U630,Holidays!$J$3:$J$937),
IF($T630&lt;DATEVALUE("10/1/20"&amp;RIGHT(BI$1,2)),NETWORKDAYS(DATEVALUE("10/1/20"&amp;RIGHT(BI$1,2)),DATEVALUE("9/30/20"&amp;RIGHT(BJ$1,2)),Holidays!$J$3:$J$937),
IF($T630&gt;=DATEVALUE("10/1/20"&amp;RIGHT(BI$1,2)),NETWORKDAYS($T630,DATEVALUE("9/30/20"&amp;RIGHT(BJ$1,2)),Holidays!$J$3:$J$937),"")))),"")/(NETWORKDAYS($T630,$U630,Holidays!$J$3:$J$937)),0))</f>
        <v/>
      </c>
      <c r="BK630" s="87" t="str">
        <f>IF($Q630="","",IFERROR(IF(OR(AND($T630&gt;=DATEVALUE("10/1/20"&amp;RIGHT(BJ$1,2)),$T630&lt;=DATEVALUE("9/30/20"&amp;RIGHT(BK$1,2))),AND($U630&gt;=DATEVALUE("10/1/20"&amp;RIGHT(BJ$1,2)),$U630&lt;=DATEVALUE("9/30/20"&amp;RIGHT(BK$1,2))),AND($T630&lt;=DATEVALUE("10/1/20"&amp;RIGHT(BJ$1,2)),$U630&gt;=DATEVALUE("9/30/20"&amp;RIGHT(BK$1,2)))),
IF(AND($T630&gt;=DATEVALUE("10/1/20"&amp;RIGHT(BJ$1,2)),$U630&lt;=DATEVALUE("9/30/20"&amp;RIGHT(BK$1,2))),NETWORKDAYS($T630,$U630,Holidays!$J$3:$J$937),
IF(AND($T630&lt;DATEVALUE("10/1/20"&amp;RIGHT(BJ$1,2)),$U630&lt;=DATEVALUE("9/30/20"&amp;RIGHT(BK$1,2))),NETWORKDAYS(DATEVALUE("10/1/20"&amp;RIGHT(BJ$1,2)),$U630,Holidays!$J$3:$J$937),
IF($T630&lt;DATEVALUE("10/1/20"&amp;RIGHT(BJ$1,2)),NETWORKDAYS(DATEVALUE("10/1/20"&amp;RIGHT(BJ$1,2)),DATEVALUE("9/30/20"&amp;RIGHT(BK$1,2)),Holidays!$J$3:$J$937),
IF($T630&gt;=DATEVALUE("10/1/20"&amp;RIGHT(BJ$1,2)),NETWORKDAYS($T630,DATEVALUE("9/30/20"&amp;RIGHT(BK$1,2)),Holidays!$J$3:$J$937),"")))),"")/(NETWORKDAYS($T630,$U630,Holidays!$J$3:$J$937)),0))</f>
        <v/>
      </c>
      <c r="BL630" s="87" t="str">
        <f>IF($Q630="","",IFERROR(IF(OR(AND($T630&gt;=DATEVALUE("10/1/20"&amp;RIGHT(BK$1,2)),$T630&lt;=DATEVALUE("9/30/20"&amp;RIGHT(BL$1,2))),AND($U630&gt;=DATEVALUE("10/1/20"&amp;RIGHT(BK$1,2)),$U630&lt;=DATEVALUE("9/30/20"&amp;RIGHT(BL$1,2))),AND($T630&lt;=DATEVALUE("10/1/20"&amp;RIGHT(BK$1,2)),$U630&gt;=DATEVALUE("9/30/20"&amp;RIGHT(BL$1,2)))),
IF(AND($T630&gt;=DATEVALUE("10/1/20"&amp;RIGHT(BK$1,2)),$U630&lt;=DATEVALUE("9/30/20"&amp;RIGHT(BL$1,2))),NETWORKDAYS($T630,$U630,Holidays!$J$3:$J$937),
IF(AND($T630&lt;DATEVALUE("10/1/20"&amp;RIGHT(BK$1,2)),$U630&lt;=DATEVALUE("9/30/20"&amp;RIGHT(BL$1,2))),NETWORKDAYS(DATEVALUE("10/1/20"&amp;RIGHT(BK$1,2)),$U630,Holidays!$J$3:$J$937),
IF($T630&lt;DATEVALUE("10/1/20"&amp;RIGHT(BK$1,2)),NETWORKDAYS(DATEVALUE("10/1/20"&amp;RIGHT(BK$1,2)),DATEVALUE("9/30/20"&amp;RIGHT(BL$1,2)),Holidays!$J$3:$J$937),
IF($T630&gt;=DATEVALUE("10/1/20"&amp;RIGHT(BK$1,2)),NETWORKDAYS($T630,DATEVALUE("9/30/20"&amp;RIGHT(BL$1,2)),Holidays!$J$3:$J$937),"")))),"")/(NETWORKDAYS($T630,$U630,Holidays!$J$3:$J$937)),0))</f>
        <v/>
      </c>
      <c r="BM630" s="87" t="str">
        <f>IF($Q630="","",IFERROR(IF(OR(AND($T630&gt;=DATEVALUE("10/1/20"&amp;RIGHT(BL$1,2)),$T630&lt;=DATEVALUE("9/30/20"&amp;RIGHT(BM$1,2))),AND($U630&gt;=DATEVALUE("10/1/20"&amp;RIGHT(BL$1,2)),$U630&lt;=DATEVALUE("9/30/20"&amp;RIGHT(BM$1,2))),AND($T630&lt;=DATEVALUE("10/1/20"&amp;RIGHT(BL$1,2)),$U630&gt;=DATEVALUE("9/30/20"&amp;RIGHT(BM$1,2)))),
IF(AND($T630&gt;=DATEVALUE("10/1/20"&amp;RIGHT(BL$1,2)),$U630&lt;=DATEVALUE("9/30/20"&amp;RIGHT(BM$1,2))),NETWORKDAYS($T630,$U630,Holidays!$J$3:$J$937),
IF(AND($T630&lt;DATEVALUE("10/1/20"&amp;RIGHT(BL$1,2)),$U630&lt;=DATEVALUE("9/30/20"&amp;RIGHT(BM$1,2))),NETWORKDAYS(DATEVALUE("10/1/20"&amp;RIGHT(BL$1,2)),$U630,Holidays!$J$3:$J$937),
IF($T630&lt;DATEVALUE("10/1/20"&amp;RIGHT(BL$1,2)),NETWORKDAYS(DATEVALUE("10/1/20"&amp;RIGHT(BL$1,2)),DATEVALUE("9/30/20"&amp;RIGHT(BM$1,2)),Holidays!$J$3:$J$937),
IF($T630&gt;=DATEVALUE("10/1/20"&amp;RIGHT(BL$1,2)),NETWORKDAYS($T630,DATEVALUE("9/30/20"&amp;RIGHT(BM$1,2)),Holidays!$J$3:$J$937),"")))),"")/(NETWORKDAYS($T630,$U630,Holidays!$J$3:$J$937)),0))</f>
        <v/>
      </c>
      <c r="BN630" s="87" t="str">
        <f>IF($Q630="","",IFERROR(IF(OR(AND($T630&gt;=DATEVALUE("10/1/20"&amp;RIGHT(BM$1,2)),$T630&lt;=DATEVALUE("9/30/20"&amp;RIGHT(BN$1,2))),AND($U630&gt;=DATEVALUE("10/1/20"&amp;RIGHT(BM$1,2)),$U630&lt;=DATEVALUE("9/30/20"&amp;RIGHT(BN$1,2))),AND($T630&lt;=DATEVALUE("10/1/20"&amp;RIGHT(BM$1,2)),$U630&gt;=DATEVALUE("9/30/20"&amp;RIGHT(BN$1,2)))),
IF(AND($T630&gt;=DATEVALUE("10/1/20"&amp;RIGHT(BM$1,2)),$U630&lt;=DATEVALUE("9/30/20"&amp;RIGHT(BN$1,2))),NETWORKDAYS($T630,$U630,Holidays!$J$3:$J$937),
IF(AND($T630&lt;DATEVALUE("10/1/20"&amp;RIGHT(BM$1,2)),$U630&lt;=DATEVALUE("9/30/20"&amp;RIGHT(BN$1,2))),NETWORKDAYS(DATEVALUE("10/1/20"&amp;RIGHT(BM$1,2)),$U630,Holidays!$J$3:$J$937),
IF($T630&lt;DATEVALUE("10/1/20"&amp;RIGHT(BM$1,2)),NETWORKDAYS(DATEVALUE("10/1/20"&amp;RIGHT(BM$1,2)),DATEVALUE("9/30/20"&amp;RIGHT(BN$1,2)),Holidays!$J$3:$J$937),
IF($T630&gt;=DATEVALUE("10/1/20"&amp;RIGHT(BM$1,2)),NETWORKDAYS($T630,DATEVALUE("9/30/20"&amp;RIGHT(BN$1,2)),Holidays!$J$3:$J$937),"")))),"")/(NETWORKDAYS($T630,$U630,Holidays!$J$3:$J$937)),0))</f>
        <v/>
      </c>
      <c r="BO630" s="87" t="str">
        <f>IF($Q630="","",IFERROR(IF(OR(AND($T630&gt;=DATEVALUE("10/1/20"&amp;RIGHT(BN$1,2)),$T630&lt;=DATEVALUE("9/30/20"&amp;RIGHT(BO$1,2))),AND($U630&gt;=DATEVALUE("10/1/20"&amp;RIGHT(BN$1,2)),$U630&lt;=DATEVALUE("9/30/20"&amp;RIGHT(BO$1,2))),AND($T630&lt;=DATEVALUE("10/1/20"&amp;RIGHT(BN$1,2)),$U630&gt;=DATEVALUE("9/30/20"&amp;RIGHT(BO$1,2)))),
IF(AND($T630&gt;=DATEVALUE("10/1/20"&amp;RIGHT(BN$1,2)),$U630&lt;=DATEVALUE("9/30/20"&amp;RIGHT(BO$1,2))),NETWORKDAYS($T630,$U630,Holidays!$J$3:$J$937),
IF(AND($T630&lt;DATEVALUE("10/1/20"&amp;RIGHT(BN$1,2)),$U630&lt;=DATEVALUE("9/30/20"&amp;RIGHT(BO$1,2))),NETWORKDAYS(DATEVALUE("10/1/20"&amp;RIGHT(BN$1,2)),$U630,Holidays!$J$3:$J$937),
IF($T630&lt;DATEVALUE("10/1/20"&amp;RIGHT(BN$1,2)),NETWORKDAYS(DATEVALUE("10/1/20"&amp;RIGHT(BN$1,2)),DATEVALUE("9/30/20"&amp;RIGHT(BO$1,2)),Holidays!$J$3:$J$937),
IF($T630&gt;=DATEVALUE("10/1/20"&amp;RIGHT(BN$1,2)),NETWORKDAYS($T630,DATEVALUE("9/30/20"&amp;RIGHT(BO$1,2)),Holidays!$J$3:$J$937),"")))),"")/(NETWORKDAYS($T630,$U630,Holidays!$J$3:$J$937)),0))</f>
        <v/>
      </c>
      <c r="BP630" s="87" t="str">
        <f>IF($Q630="","",IFERROR(IF(OR(AND($T630&gt;=DATEVALUE("10/1/20"&amp;RIGHT(BO$1,2)),$T630&lt;=DATEVALUE("9/30/20"&amp;RIGHT(BP$1,2))),AND($U630&gt;=DATEVALUE("10/1/20"&amp;RIGHT(BO$1,2)),$U630&lt;=DATEVALUE("9/30/20"&amp;RIGHT(BP$1,2))),AND($T630&lt;=DATEVALUE("10/1/20"&amp;RIGHT(BO$1,2)),$U630&gt;=DATEVALUE("9/30/20"&amp;RIGHT(BP$1,2)))),
IF(AND($T630&gt;=DATEVALUE("10/1/20"&amp;RIGHT(BO$1,2)),$U630&lt;=DATEVALUE("9/30/20"&amp;RIGHT(BP$1,2))),NETWORKDAYS($T630,$U630,Holidays!$J$3:$J$937),
IF(AND($T630&lt;DATEVALUE("10/1/20"&amp;RIGHT(BO$1,2)),$U630&lt;=DATEVALUE("9/30/20"&amp;RIGHT(BP$1,2))),NETWORKDAYS(DATEVALUE("10/1/20"&amp;RIGHT(BO$1,2)),$U630,Holidays!$J$3:$J$937),
IF($T630&lt;DATEVALUE("10/1/20"&amp;RIGHT(BO$1,2)),NETWORKDAYS(DATEVALUE("10/1/20"&amp;RIGHT(BO$1,2)),DATEVALUE("9/30/20"&amp;RIGHT(BP$1,2)),Holidays!$J$3:$J$937),
IF($T630&gt;=DATEVALUE("10/1/20"&amp;RIGHT(BO$1,2)),NETWORKDAYS($T630,DATEVALUE("9/30/20"&amp;RIGHT(BP$1,2)),Holidays!$J$3:$J$937),"")))),"")/(NETWORKDAYS($T630,$U630,Holidays!$J$3:$J$937)),0))</f>
        <v/>
      </c>
      <c r="BQ630" s="87" t="str">
        <f>IF($Q630="","",IFERROR(IF(OR(AND($T630&gt;=DATEVALUE("10/1/20"&amp;RIGHT(BP$1,2)),$T630&lt;=DATEVALUE("9/30/20"&amp;RIGHT(BQ$1,2))),AND($U630&gt;=DATEVALUE("10/1/20"&amp;RIGHT(BP$1,2)),$U630&lt;=DATEVALUE("9/30/20"&amp;RIGHT(BQ$1,2))),AND($T630&lt;=DATEVALUE("10/1/20"&amp;RIGHT(BP$1,2)),$U630&gt;=DATEVALUE("9/30/20"&amp;RIGHT(BQ$1,2)))),
IF(AND($T630&gt;=DATEVALUE("10/1/20"&amp;RIGHT(BP$1,2)),$U630&lt;=DATEVALUE("9/30/20"&amp;RIGHT(BQ$1,2))),NETWORKDAYS($T630,$U630,Holidays!$J$3:$J$937),
IF(AND($T630&lt;DATEVALUE("10/1/20"&amp;RIGHT(BP$1,2)),$U630&lt;=DATEVALUE("9/30/20"&amp;RIGHT(BQ$1,2))),NETWORKDAYS(DATEVALUE("10/1/20"&amp;RIGHT(BP$1,2)),$U630,Holidays!$J$3:$J$937),
IF($T630&lt;DATEVALUE("10/1/20"&amp;RIGHT(BP$1,2)),NETWORKDAYS(DATEVALUE("10/1/20"&amp;RIGHT(BP$1,2)),DATEVALUE("9/30/20"&amp;RIGHT(BQ$1,2)),Holidays!$J$3:$J$937),
IF($T630&gt;=DATEVALUE("10/1/20"&amp;RIGHT(BP$1,2)),NETWORKDAYS($T630,DATEVALUE("9/30/20"&amp;RIGHT(BQ$1,2)),Holidays!$J$3:$J$937),"")))),"")/(NETWORKDAYS($T630,$U630,Holidays!$J$3:$J$937)),0))</f>
        <v/>
      </c>
      <c r="BR630" s="87" t="str">
        <f>IF($Q630="","",IFERROR(IF(OR(AND($T630&gt;=DATEVALUE("10/1/20"&amp;RIGHT(BQ$1,2)),$T630&lt;=DATEVALUE("9/30/20"&amp;RIGHT(BR$1,2))),AND($U630&gt;=DATEVALUE("10/1/20"&amp;RIGHT(BQ$1,2)),$U630&lt;=DATEVALUE("9/30/20"&amp;RIGHT(BR$1,2))),AND($T630&lt;=DATEVALUE("10/1/20"&amp;RIGHT(BQ$1,2)),$U630&gt;=DATEVALUE("9/30/20"&amp;RIGHT(BR$1,2)))),
IF(AND($T630&gt;=DATEVALUE("10/1/20"&amp;RIGHT(BQ$1,2)),$U630&lt;=DATEVALUE("9/30/20"&amp;RIGHT(BR$1,2))),NETWORKDAYS($T630,$U630,Holidays!$J$3:$J$937),
IF(AND($T630&lt;DATEVALUE("10/1/20"&amp;RIGHT(BQ$1,2)),$U630&lt;=DATEVALUE("9/30/20"&amp;RIGHT(BR$1,2))),NETWORKDAYS(DATEVALUE("10/1/20"&amp;RIGHT(BQ$1,2)),$U630,Holidays!$J$3:$J$937),
IF($T630&lt;DATEVALUE("10/1/20"&amp;RIGHT(BQ$1,2)),NETWORKDAYS(DATEVALUE("10/1/20"&amp;RIGHT(BQ$1,2)),DATEVALUE("9/30/20"&amp;RIGHT(BR$1,2)),Holidays!$J$3:$J$937),
IF($T630&gt;=DATEVALUE("10/1/20"&amp;RIGHT(BQ$1,2)),NETWORKDAYS($T630,DATEVALUE("9/30/20"&amp;RIGHT(BR$1,2)),Holidays!$J$3:$J$937),"")))),"")/(NETWORKDAYS($T630,$U630,Holidays!$J$3:$J$937)),0))</f>
        <v/>
      </c>
      <c r="BS630" s="87" t="str">
        <f>IF($Q630="","",IFERROR(IF(OR(AND($T630&gt;=DATEVALUE("10/1/20"&amp;RIGHT(BR$1,2)),$T630&lt;=DATEVALUE("9/30/20"&amp;RIGHT(BS$1,2))),AND($U630&gt;=DATEVALUE("10/1/20"&amp;RIGHT(BR$1,2)),$U630&lt;=DATEVALUE("9/30/20"&amp;RIGHT(BS$1,2))),AND($T630&lt;=DATEVALUE("10/1/20"&amp;RIGHT(BR$1,2)),$U630&gt;=DATEVALUE("9/30/20"&amp;RIGHT(BS$1,2)))),
IF(AND($T630&gt;=DATEVALUE("10/1/20"&amp;RIGHT(BR$1,2)),$U630&lt;=DATEVALUE("9/30/20"&amp;RIGHT(BS$1,2))),NETWORKDAYS($T630,$U630,Holidays!$J$3:$J$937),
IF(AND($T630&lt;DATEVALUE("10/1/20"&amp;RIGHT(BR$1,2)),$U630&lt;=DATEVALUE("9/30/20"&amp;RIGHT(BS$1,2))),NETWORKDAYS(DATEVALUE("10/1/20"&amp;RIGHT(BR$1,2)),$U630,Holidays!$J$3:$J$937),
IF($T630&lt;DATEVALUE("10/1/20"&amp;RIGHT(BR$1,2)),NETWORKDAYS(DATEVALUE("10/1/20"&amp;RIGHT(BR$1,2)),DATEVALUE("9/30/20"&amp;RIGHT(BS$1,2)),Holidays!$J$3:$J$937),
IF($T630&gt;=DATEVALUE("10/1/20"&amp;RIGHT(BR$1,2)),NETWORKDAYS($T630,DATEVALUE("9/30/20"&amp;RIGHT(BS$1,2)),Holidays!$J$3:$J$937),"")))),"")/(NETWORKDAYS($T630,$U630,Holidays!$J$3:$J$937)),0))</f>
        <v/>
      </c>
      <c r="BT630" s="87" t="str">
        <f>IF($Q630="","",IFERROR(IF(OR(AND($T630&gt;=DATEVALUE("10/1/20"&amp;RIGHT(BS$1,2)),$T630&lt;=DATEVALUE("9/30/20"&amp;RIGHT(BT$1,2))),AND($U630&gt;=DATEVALUE("10/1/20"&amp;RIGHT(BS$1,2)),$U630&lt;=DATEVALUE("9/30/20"&amp;RIGHT(BT$1,2))),AND($T630&lt;=DATEVALUE("10/1/20"&amp;RIGHT(BS$1,2)),$U630&gt;=DATEVALUE("9/30/20"&amp;RIGHT(BT$1,2)))),
IF(AND($T630&gt;=DATEVALUE("10/1/20"&amp;RIGHT(BS$1,2)),$U630&lt;=DATEVALUE("9/30/20"&amp;RIGHT(BT$1,2))),NETWORKDAYS($T630,$U630,Holidays!$J$3:$J$937),
IF(AND($T630&lt;DATEVALUE("10/1/20"&amp;RIGHT(BS$1,2)),$U630&lt;=DATEVALUE("9/30/20"&amp;RIGHT(BT$1,2))),NETWORKDAYS(DATEVALUE("10/1/20"&amp;RIGHT(BS$1,2)),$U630,Holidays!$J$3:$J$937),
IF($T630&lt;DATEVALUE("10/1/20"&amp;RIGHT(BS$1,2)),NETWORKDAYS(DATEVALUE("10/1/20"&amp;RIGHT(BS$1,2)),DATEVALUE("9/30/20"&amp;RIGHT(BT$1,2)),Holidays!$J$3:$J$937),
IF($T630&gt;=DATEVALUE("10/1/20"&amp;RIGHT(BS$1,2)),NETWORKDAYS($T630,DATEVALUE("9/30/20"&amp;RIGHT(BT$1,2)),Holidays!$J$3:$J$937),"")))),"")/(NETWORKDAYS($T630,$U630,Holidays!$J$3:$J$937)),0))</f>
        <v/>
      </c>
      <c r="BU630" s="87" t="str">
        <f>IF($Q630="","",IFERROR(IF(OR(AND($T630&gt;=DATEVALUE("10/1/20"&amp;RIGHT(BT$1,2)),$T630&lt;=DATEVALUE("9/30/20"&amp;RIGHT(BU$1,2))),AND($U630&gt;=DATEVALUE("10/1/20"&amp;RIGHT(BT$1,2)),$U630&lt;=DATEVALUE("9/30/20"&amp;RIGHT(BU$1,2))),AND($T630&lt;=DATEVALUE("10/1/20"&amp;RIGHT(BT$1,2)),$U630&gt;=DATEVALUE("9/30/20"&amp;RIGHT(BU$1,2)))),
IF(AND($T630&gt;=DATEVALUE("10/1/20"&amp;RIGHT(BT$1,2)),$U630&lt;=DATEVALUE("9/30/20"&amp;RIGHT(BU$1,2))),NETWORKDAYS($T630,$U630,Holidays!$J$3:$J$937),
IF(AND($T630&lt;DATEVALUE("10/1/20"&amp;RIGHT(BT$1,2)),$U630&lt;=DATEVALUE("9/30/20"&amp;RIGHT(BU$1,2))),NETWORKDAYS(DATEVALUE("10/1/20"&amp;RIGHT(BT$1,2)),$U630,Holidays!$J$3:$J$937),
IF($T630&lt;DATEVALUE("10/1/20"&amp;RIGHT(BT$1,2)),NETWORKDAYS(DATEVALUE("10/1/20"&amp;RIGHT(BT$1,2)),DATEVALUE("9/30/20"&amp;RIGHT(BU$1,2)),Holidays!$J$3:$J$937),
IF($T630&gt;=DATEVALUE("10/1/20"&amp;RIGHT(BT$1,2)),NETWORKDAYS($T630,DATEVALUE("9/30/20"&amp;RIGHT(BU$1,2)),Holidays!$J$3:$J$937),"")))),"")/(NETWORKDAYS($T630,$U630,Holidays!$J$3:$J$937)),0))</f>
        <v/>
      </c>
      <c r="BV630" s="87" t="str">
        <f>IF($Q630="","",IFERROR(IF(OR(AND($T630&gt;=DATEVALUE("10/1/20"&amp;RIGHT(BU$1,2)),$T630&lt;=DATEVALUE("9/30/20"&amp;RIGHT(BV$1,2))),AND($U630&gt;=DATEVALUE("10/1/20"&amp;RIGHT(BU$1,2)),$U630&lt;=DATEVALUE("9/30/20"&amp;RIGHT(BV$1,2))),AND($T630&lt;=DATEVALUE("10/1/20"&amp;RIGHT(BU$1,2)),$U630&gt;=DATEVALUE("9/30/20"&amp;RIGHT(BV$1,2)))),
IF(AND($T630&gt;=DATEVALUE("10/1/20"&amp;RIGHT(BU$1,2)),$U630&lt;=DATEVALUE("9/30/20"&amp;RIGHT(BV$1,2))),NETWORKDAYS($T630,$U630,Holidays!$J$3:$J$937),
IF(AND($T630&lt;DATEVALUE("10/1/20"&amp;RIGHT(BU$1,2)),$U630&lt;=DATEVALUE("9/30/20"&amp;RIGHT(BV$1,2))),NETWORKDAYS(DATEVALUE("10/1/20"&amp;RIGHT(BU$1,2)),$U630,Holidays!$J$3:$J$937),
IF($T630&lt;DATEVALUE("10/1/20"&amp;RIGHT(BU$1,2)),NETWORKDAYS(DATEVALUE("10/1/20"&amp;RIGHT(BU$1,2)),DATEVALUE("9/30/20"&amp;RIGHT(BV$1,2)),Holidays!$J$3:$J$937),
IF($T630&gt;=DATEVALUE("10/1/20"&amp;RIGHT(BU$1,2)),NETWORKDAYS($T630,DATEVALUE("9/30/20"&amp;RIGHT(BV$1,2)),Holidays!$J$3:$J$937),"")))),"")/(NETWORKDAYS($T630,$U630,Holidays!$J$3:$J$937)),0))</f>
        <v/>
      </c>
      <c r="BW630" s="87" t="str">
        <f>IF($Q630="","",IFERROR(IF(OR(AND($T630&gt;=DATEVALUE("10/1/20"&amp;RIGHT(BV$1,2)),$T630&lt;=DATEVALUE("9/30/20"&amp;RIGHT(BW$1,2))),AND($U630&gt;=DATEVALUE("10/1/20"&amp;RIGHT(BV$1,2)),$U630&lt;=DATEVALUE("9/30/20"&amp;RIGHT(BW$1,2))),AND($T630&lt;=DATEVALUE("10/1/20"&amp;RIGHT(BV$1,2)),$U630&gt;=DATEVALUE("9/30/20"&amp;RIGHT(BW$1,2)))),
IF(AND($T630&gt;=DATEVALUE("10/1/20"&amp;RIGHT(BV$1,2)),$U630&lt;=DATEVALUE("9/30/20"&amp;RIGHT(BW$1,2))),NETWORKDAYS($T630,$U630,Holidays!$J$3:$J$937),
IF(AND($T630&lt;DATEVALUE("10/1/20"&amp;RIGHT(BV$1,2)),$U630&lt;=DATEVALUE("9/30/20"&amp;RIGHT(BW$1,2))),NETWORKDAYS(DATEVALUE("10/1/20"&amp;RIGHT(BV$1,2)),$U630,Holidays!$J$3:$J$937),
IF($T630&lt;DATEVALUE("10/1/20"&amp;RIGHT(BV$1,2)),NETWORKDAYS(DATEVALUE("10/1/20"&amp;RIGHT(BV$1,2)),DATEVALUE("9/30/20"&amp;RIGHT(BW$1,2)),Holidays!$J$3:$J$937),
IF($T630&gt;=DATEVALUE("10/1/20"&amp;RIGHT(BV$1,2)),NETWORKDAYS($T630,DATEVALUE("9/30/20"&amp;RIGHT(BW$1,2)),Holidays!$J$3:$J$937),"")))),"")/(NETWORKDAYS($T630,$U630,Holidays!$J$3:$J$937)),0))</f>
        <v/>
      </c>
      <c r="BX630" s="87" t="str">
        <f>IF($Q630="","",IFERROR(IF(OR(AND($T630&gt;=DATEVALUE("10/1/20"&amp;RIGHT(BW$1,2)),$T630&lt;=DATEVALUE("9/30/20"&amp;RIGHT(BX$1,2))),AND($U630&gt;=DATEVALUE("10/1/20"&amp;RIGHT(BW$1,2)),$U630&lt;=DATEVALUE("9/30/20"&amp;RIGHT(BX$1,2))),AND($T630&lt;=DATEVALUE("10/1/20"&amp;RIGHT(BW$1,2)),$U630&gt;=DATEVALUE("9/30/20"&amp;RIGHT(BX$1,2)))),
IF(AND($T630&gt;=DATEVALUE("10/1/20"&amp;RIGHT(BW$1,2)),$U630&lt;=DATEVALUE("9/30/20"&amp;RIGHT(BX$1,2))),NETWORKDAYS($T630,$U630,Holidays!$J$3:$J$937),
IF(AND($T630&lt;DATEVALUE("10/1/20"&amp;RIGHT(BW$1,2)),$U630&lt;=DATEVALUE("9/30/20"&amp;RIGHT(BX$1,2))),NETWORKDAYS(DATEVALUE("10/1/20"&amp;RIGHT(BW$1,2)),$U630,Holidays!$J$3:$J$937),
IF($T630&lt;DATEVALUE("10/1/20"&amp;RIGHT(BW$1,2)),NETWORKDAYS(DATEVALUE("10/1/20"&amp;RIGHT(BW$1,2)),DATEVALUE("9/30/20"&amp;RIGHT(BX$1,2)),Holidays!$J$3:$J$937),
IF($T630&gt;=DATEVALUE("10/1/20"&amp;RIGHT(BW$1,2)),NETWORKDAYS($T630,DATEVALUE("9/30/20"&amp;RIGHT(BX$1,2)),Holidays!$J$3:$J$937),"")))),"")/(NETWORKDAYS($T630,$U630,Holidays!$J$3:$J$937)),0))</f>
        <v/>
      </c>
      <c r="BY630" s="87" t="str">
        <f>IF($Q630="","",IFERROR(IF(OR(AND($T630&gt;=DATEVALUE("10/1/20"&amp;RIGHT(BX$1,2)),$T630&lt;=DATEVALUE("9/30/20"&amp;RIGHT(BY$1,2))),AND($U630&gt;=DATEVALUE("10/1/20"&amp;RIGHT(BX$1,2)),$U630&lt;=DATEVALUE("9/30/20"&amp;RIGHT(BY$1,2))),AND($T630&lt;=DATEVALUE("10/1/20"&amp;RIGHT(BX$1,2)),$U630&gt;=DATEVALUE("9/30/20"&amp;RIGHT(BY$1,2)))),
IF(AND($T630&gt;=DATEVALUE("10/1/20"&amp;RIGHT(BX$1,2)),$U630&lt;=DATEVALUE("9/30/20"&amp;RIGHT(BY$1,2))),NETWORKDAYS($T630,$U630,Holidays!$J$3:$J$937),
IF(AND($T630&lt;DATEVALUE("10/1/20"&amp;RIGHT(BX$1,2)),$U630&lt;=DATEVALUE("9/30/20"&amp;RIGHT(BY$1,2))),NETWORKDAYS(DATEVALUE("10/1/20"&amp;RIGHT(BX$1,2)),$U630,Holidays!$J$3:$J$937),
IF($T630&lt;DATEVALUE("10/1/20"&amp;RIGHT(BX$1,2)),NETWORKDAYS(DATEVALUE("10/1/20"&amp;RIGHT(BX$1,2)),DATEVALUE("9/30/20"&amp;RIGHT(BY$1,2)),Holidays!$J$3:$J$937),
IF($T630&gt;=DATEVALUE("10/1/20"&amp;RIGHT(BX$1,2)),NETWORKDAYS($T630,DATEVALUE("9/30/20"&amp;RIGHT(BY$1,2)),Holidays!$J$3:$J$937),"")))),"")/(NETWORKDAYS($T630,$U630,Holidays!$J$3:$J$937)),0))</f>
        <v/>
      </c>
      <c r="BZ630" s="87" t="str">
        <f>IF($Q630="","",IFERROR(IF(OR(AND($T630&gt;=DATEVALUE("10/1/20"&amp;RIGHT(BY$1,2)),$T630&lt;=DATEVALUE("9/30/20"&amp;RIGHT(BZ$1,2))),AND($U630&gt;=DATEVALUE("10/1/20"&amp;RIGHT(BY$1,2)),$U630&lt;=DATEVALUE("9/30/20"&amp;RIGHT(BZ$1,2))),AND($T630&lt;=DATEVALUE("10/1/20"&amp;RIGHT(BY$1,2)),$U630&gt;=DATEVALUE("9/30/20"&amp;RIGHT(BZ$1,2)))),
IF(AND($T630&gt;=DATEVALUE("10/1/20"&amp;RIGHT(BY$1,2)),$U630&lt;=DATEVALUE("9/30/20"&amp;RIGHT(BZ$1,2))),NETWORKDAYS($T630,$U630,Holidays!$J$3:$J$937),
IF(AND($T630&lt;DATEVALUE("10/1/20"&amp;RIGHT(BY$1,2)),$U630&lt;=DATEVALUE("9/30/20"&amp;RIGHT(BZ$1,2))),NETWORKDAYS(DATEVALUE("10/1/20"&amp;RIGHT(BY$1,2)),$U630,Holidays!$J$3:$J$937),
IF($T630&lt;DATEVALUE("10/1/20"&amp;RIGHT(BY$1,2)),NETWORKDAYS(DATEVALUE("10/1/20"&amp;RIGHT(BY$1,2)),DATEVALUE("9/30/20"&amp;RIGHT(BZ$1,2)),Holidays!$J$3:$J$937),
IF($T630&gt;=DATEVALUE("10/1/20"&amp;RIGHT(BY$1,2)),NETWORKDAYS($T630,DATEVALUE("9/30/20"&amp;RIGHT(BZ$1,2)),Holidays!$J$3:$J$937),"")))),"")/(NETWORKDAYS($T630,$U630,Holidays!$J$3:$J$937)),0))</f>
        <v/>
      </c>
      <c r="CA630" s="87" t="str">
        <f>IF($Q630="","",IFERROR(IF(OR(AND($T630&gt;=DATEVALUE("10/1/20"&amp;RIGHT(BZ$1,2)),$T630&lt;=DATEVALUE("9/30/20"&amp;RIGHT(CA$1,2))),AND($U630&gt;=DATEVALUE("10/1/20"&amp;RIGHT(BZ$1,2)),$U630&lt;=DATEVALUE("9/30/20"&amp;RIGHT(CA$1,2))),AND($T630&lt;=DATEVALUE("10/1/20"&amp;RIGHT(BZ$1,2)),$U630&gt;=DATEVALUE("9/30/20"&amp;RIGHT(CA$1,2)))),
IF(AND($T630&gt;=DATEVALUE("10/1/20"&amp;RIGHT(BZ$1,2)),$U630&lt;=DATEVALUE("9/30/20"&amp;RIGHT(CA$1,2))),NETWORKDAYS($T630,$U630,Holidays!$J$3:$J$937),
IF(AND($T630&lt;DATEVALUE("10/1/20"&amp;RIGHT(BZ$1,2)),$U630&lt;=DATEVALUE("9/30/20"&amp;RIGHT(CA$1,2))),NETWORKDAYS(DATEVALUE("10/1/20"&amp;RIGHT(BZ$1,2)),$U630,Holidays!$J$3:$J$937),
IF($T630&lt;DATEVALUE("10/1/20"&amp;RIGHT(BZ$1,2)),NETWORKDAYS(DATEVALUE("10/1/20"&amp;RIGHT(BZ$1,2)),DATEVALUE("9/30/20"&amp;RIGHT(CA$1,2)),Holidays!$J$3:$J$937),
IF($T630&gt;=DATEVALUE("10/1/20"&amp;RIGHT(BZ$1,2)),NETWORKDAYS($T630,DATEVALUE("9/30/20"&amp;RIGHT(CA$1,2)),Holidays!$J$3:$J$937),"")))),"")/(NETWORKDAYS($T630,$U630,Holidays!$J$3:$J$937)),0))</f>
        <v/>
      </c>
      <c r="CB630" s="87" t="str">
        <f>IF($Q630="","",IFERROR(IF(OR(AND($T630&gt;=DATEVALUE("10/1/20"&amp;RIGHT(CA$1,2)),$T630&lt;=DATEVALUE("9/30/20"&amp;RIGHT(CB$1,2))),AND($U630&gt;=DATEVALUE("10/1/20"&amp;RIGHT(CA$1,2)),$U630&lt;=DATEVALUE("9/30/20"&amp;RIGHT(CB$1,2))),AND($T630&lt;=DATEVALUE("10/1/20"&amp;RIGHT(CA$1,2)),$U630&gt;=DATEVALUE("9/30/20"&amp;RIGHT(CB$1,2)))),
IF(AND($T630&gt;=DATEVALUE("10/1/20"&amp;RIGHT(CA$1,2)),$U630&lt;=DATEVALUE("9/30/20"&amp;RIGHT(CB$1,2))),NETWORKDAYS($T630,$U630,Holidays!$J$3:$J$937),
IF(AND($T630&lt;DATEVALUE("10/1/20"&amp;RIGHT(CA$1,2)),$U630&lt;=DATEVALUE("9/30/20"&amp;RIGHT(CB$1,2))),NETWORKDAYS(DATEVALUE("10/1/20"&amp;RIGHT(CA$1,2)),$U630,Holidays!$J$3:$J$937),
IF($T630&lt;DATEVALUE("10/1/20"&amp;RIGHT(CA$1,2)),NETWORKDAYS(DATEVALUE("10/1/20"&amp;RIGHT(CA$1,2)),DATEVALUE("9/30/20"&amp;RIGHT(CB$1,2)),Holidays!$J$3:$J$937),
IF($T630&gt;=DATEVALUE("10/1/20"&amp;RIGHT(CA$1,2)),NETWORKDAYS($T630,DATEVALUE("9/30/20"&amp;RIGHT(CB$1,2)),Holidays!$J$3:$J$937),"")))),"")/(NETWORKDAYS($T630,$U630,Holidays!$J$3:$J$937)),0))</f>
        <v/>
      </c>
    </row>
    <row r="631" spans="1:80">
      <c r="A631" s="97"/>
      <c r="B631" s="98" t="str">
        <f ca="1">IF(NOT($A631=""),OFFSET('WBS Reference &amp; User Procedure'!$A$1,MATCH($A631,'WBS Reference &amp; User Procedure'!$A:$A,0)-1,1),"")</f>
        <v/>
      </c>
      <c r="D631" s="97"/>
      <c r="I631" s="78"/>
      <c r="T631" s="104" t="str">
        <f>IF(NOT(Q631=""),IF(NOT($S631=""),$S631,#REF!),"")</f>
        <v/>
      </c>
      <c r="U631" s="104" t="str">
        <f>IF(NOT(Q631=""),WORKDAY(T631,Q631,Holidays!$J$3:$J$937),"")</f>
        <v/>
      </c>
      <c r="V631" s="104"/>
      <c r="W631" s="104"/>
      <c r="X631" s="101" t="str">
        <f t="shared" si="137"/>
        <v/>
      </c>
      <c r="AL631" s="87" t="str">
        <f t="shared" ca="1" si="134"/>
        <v/>
      </c>
      <c r="AN631" s="87" t="str">
        <f t="shared" ca="1" si="140"/>
        <v/>
      </c>
      <c r="AO631" s="87" t="str">
        <f t="shared" ca="1" si="140"/>
        <v/>
      </c>
      <c r="AP631" s="87" t="str">
        <f t="shared" ca="1" si="140"/>
        <v/>
      </c>
      <c r="AQ631" s="87" t="str">
        <f t="shared" ca="1" si="140"/>
        <v/>
      </c>
      <c r="AR631" s="87" t="str">
        <f t="shared" ca="1" si="140"/>
        <v/>
      </c>
      <c r="AS631" s="87" t="str">
        <f t="shared" ca="1" si="140"/>
        <v/>
      </c>
      <c r="AT631" s="87" t="str">
        <f t="shared" ca="1" si="140"/>
        <v/>
      </c>
      <c r="AU631" s="87" t="str">
        <f t="shared" ca="1" si="140"/>
        <v/>
      </c>
      <c r="AV631" s="87" t="str">
        <f t="shared" ca="1" si="140"/>
        <v/>
      </c>
      <c r="AW631" s="87" t="str">
        <f t="shared" ca="1" si="140"/>
        <v/>
      </c>
      <c r="AX631" s="87" t="str">
        <f t="shared" ca="1" si="141"/>
        <v/>
      </c>
      <c r="AY631" s="87" t="str">
        <f t="shared" ca="1" si="141"/>
        <v/>
      </c>
      <c r="AZ631" s="87" t="str">
        <f t="shared" ca="1" si="141"/>
        <v/>
      </c>
      <c r="BA631" s="87" t="str">
        <f t="shared" ca="1" si="141"/>
        <v/>
      </c>
      <c r="BB631" s="87" t="str">
        <f t="shared" ca="1" si="141"/>
        <v/>
      </c>
      <c r="BC631" s="87" t="str">
        <f t="shared" ca="1" si="141"/>
        <v/>
      </c>
      <c r="BD631" s="87" t="str">
        <f t="shared" ca="1" si="141"/>
        <v/>
      </c>
      <c r="BE631" s="87" t="str">
        <f t="shared" ca="1" si="141"/>
        <v/>
      </c>
      <c r="BF631" s="87" t="str">
        <f t="shared" ca="1" si="141"/>
        <v/>
      </c>
      <c r="BG631" s="87" t="str">
        <f t="shared" ca="1" si="141"/>
        <v/>
      </c>
      <c r="BI631" s="87" t="str">
        <f>IF($Q631="","",IFERROR(IF(OR(AND($T631&gt;=DATEVALUE("10/1/20"&amp;RIGHT(BH$1,2)),$T631&lt;=DATEVALUE("9/30/20"&amp;RIGHT(BI$1,2))),AND($U631&gt;=DATEVALUE("10/1/20"&amp;RIGHT(BH$1,2)),$U631&lt;=DATEVALUE("9/30/20"&amp;RIGHT(BI$1,2))),AND($T631&lt;=DATEVALUE("10/1/20"&amp;RIGHT(BH$1,2)),$U631&gt;=DATEVALUE("9/30/20"&amp;RIGHT(BI$1,2)))),
IF(AND($T631&gt;=DATEVALUE("10/1/20"&amp;RIGHT(BH$1,2)),$U631&lt;=DATEVALUE("9/30/20"&amp;RIGHT(BI$1,2))),NETWORKDAYS($T631,$U631,Holidays!$J$3:$J$937),
IF(AND($T631&lt;DATEVALUE("10/1/20"&amp;RIGHT(BH$1,2)),$U631&lt;=DATEVALUE("9/30/20"&amp;RIGHT(BI$1,2))),NETWORKDAYS(DATEVALUE("10/1/20"&amp;RIGHT(BH$1,2)),$U631,Holidays!$J$3:$J$937),
IF($T631&lt;DATEVALUE("10/1/20"&amp;RIGHT(BH$1,2)),NETWORKDAYS(DATEVALUE("10/1/20"&amp;RIGHT(BH$1,2)),DATEVALUE("9/30/20"&amp;RIGHT(BI$1,2)),Holidays!$J$3:$J$937),
IF($T631&gt;=DATEVALUE("10/1/20"&amp;RIGHT(BH$1,2)),NETWORKDAYS($T631,DATEVALUE("9/30/20"&amp;RIGHT(BI$1,2)),Holidays!$J$3:$J$937),"")))),"")/(NETWORKDAYS($T631,$U631,Holidays!$J$3:$J$937)),0))</f>
        <v/>
      </c>
      <c r="BJ631" s="87" t="str">
        <f>IF($Q631="","",IFERROR(IF(OR(AND($T631&gt;=DATEVALUE("10/1/20"&amp;RIGHT(BI$1,2)),$T631&lt;=DATEVALUE("9/30/20"&amp;RIGHT(BJ$1,2))),AND($U631&gt;=DATEVALUE("10/1/20"&amp;RIGHT(BI$1,2)),$U631&lt;=DATEVALUE("9/30/20"&amp;RIGHT(BJ$1,2))),AND($T631&lt;=DATEVALUE("10/1/20"&amp;RIGHT(BI$1,2)),$U631&gt;=DATEVALUE("9/30/20"&amp;RIGHT(BJ$1,2)))),
IF(AND($T631&gt;=DATEVALUE("10/1/20"&amp;RIGHT(BI$1,2)),$U631&lt;=DATEVALUE("9/30/20"&amp;RIGHT(BJ$1,2))),NETWORKDAYS($T631,$U631,Holidays!$J$3:$J$937),
IF(AND($T631&lt;DATEVALUE("10/1/20"&amp;RIGHT(BI$1,2)),$U631&lt;=DATEVALUE("9/30/20"&amp;RIGHT(BJ$1,2))),NETWORKDAYS(DATEVALUE("10/1/20"&amp;RIGHT(BI$1,2)),$U631,Holidays!$J$3:$J$937),
IF($T631&lt;DATEVALUE("10/1/20"&amp;RIGHT(BI$1,2)),NETWORKDAYS(DATEVALUE("10/1/20"&amp;RIGHT(BI$1,2)),DATEVALUE("9/30/20"&amp;RIGHT(BJ$1,2)),Holidays!$J$3:$J$937),
IF($T631&gt;=DATEVALUE("10/1/20"&amp;RIGHT(BI$1,2)),NETWORKDAYS($T631,DATEVALUE("9/30/20"&amp;RIGHT(BJ$1,2)),Holidays!$J$3:$J$937),"")))),"")/(NETWORKDAYS($T631,$U631,Holidays!$J$3:$J$937)),0))</f>
        <v/>
      </c>
      <c r="BK631" s="87" t="str">
        <f>IF($Q631="","",IFERROR(IF(OR(AND($T631&gt;=DATEVALUE("10/1/20"&amp;RIGHT(BJ$1,2)),$T631&lt;=DATEVALUE("9/30/20"&amp;RIGHT(BK$1,2))),AND($U631&gt;=DATEVALUE("10/1/20"&amp;RIGHT(BJ$1,2)),$U631&lt;=DATEVALUE("9/30/20"&amp;RIGHT(BK$1,2))),AND($T631&lt;=DATEVALUE("10/1/20"&amp;RIGHT(BJ$1,2)),$U631&gt;=DATEVALUE("9/30/20"&amp;RIGHT(BK$1,2)))),
IF(AND($T631&gt;=DATEVALUE("10/1/20"&amp;RIGHT(BJ$1,2)),$U631&lt;=DATEVALUE("9/30/20"&amp;RIGHT(BK$1,2))),NETWORKDAYS($T631,$U631,Holidays!$J$3:$J$937),
IF(AND($T631&lt;DATEVALUE("10/1/20"&amp;RIGHT(BJ$1,2)),$U631&lt;=DATEVALUE("9/30/20"&amp;RIGHT(BK$1,2))),NETWORKDAYS(DATEVALUE("10/1/20"&amp;RIGHT(BJ$1,2)),$U631,Holidays!$J$3:$J$937),
IF($T631&lt;DATEVALUE("10/1/20"&amp;RIGHT(BJ$1,2)),NETWORKDAYS(DATEVALUE("10/1/20"&amp;RIGHT(BJ$1,2)),DATEVALUE("9/30/20"&amp;RIGHT(BK$1,2)),Holidays!$J$3:$J$937),
IF($T631&gt;=DATEVALUE("10/1/20"&amp;RIGHT(BJ$1,2)),NETWORKDAYS($T631,DATEVALUE("9/30/20"&amp;RIGHT(BK$1,2)),Holidays!$J$3:$J$937),"")))),"")/(NETWORKDAYS($T631,$U631,Holidays!$J$3:$J$937)),0))</f>
        <v/>
      </c>
      <c r="BL631" s="87" t="str">
        <f>IF($Q631="","",IFERROR(IF(OR(AND($T631&gt;=DATEVALUE("10/1/20"&amp;RIGHT(BK$1,2)),$T631&lt;=DATEVALUE("9/30/20"&amp;RIGHT(BL$1,2))),AND($U631&gt;=DATEVALUE("10/1/20"&amp;RIGHT(BK$1,2)),$U631&lt;=DATEVALUE("9/30/20"&amp;RIGHT(BL$1,2))),AND($T631&lt;=DATEVALUE("10/1/20"&amp;RIGHT(BK$1,2)),$U631&gt;=DATEVALUE("9/30/20"&amp;RIGHT(BL$1,2)))),
IF(AND($T631&gt;=DATEVALUE("10/1/20"&amp;RIGHT(BK$1,2)),$U631&lt;=DATEVALUE("9/30/20"&amp;RIGHT(BL$1,2))),NETWORKDAYS($T631,$U631,Holidays!$J$3:$J$937),
IF(AND($T631&lt;DATEVALUE("10/1/20"&amp;RIGHT(BK$1,2)),$U631&lt;=DATEVALUE("9/30/20"&amp;RIGHT(BL$1,2))),NETWORKDAYS(DATEVALUE("10/1/20"&amp;RIGHT(BK$1,2)),$U631,Holidays!$J$3:$J$937),
IF($T631&lt;DATEVALUE("10/1/20"&amp;RIGHT(BK$1,2)),NETWORKDAYS(DATEVALUE("10/1/20"&amp;RIGHT(BK$1,2)),DATEVALUE("9/30/20"&amp;RIGHT(BL$1,2)),Holidays!$J$3:$J$937),
IF($T631&gt;=DATEVALUE("10/1/20"&amp;RIGHT(BK$1,2)),NETWORKDAYS($T631,DATEVALUE("9/30/20"&amp;RIGHT(BL$1,2)),Holidays!$J$3:$J$937),"")))),"")/(NETWORKDAYS($T631,$U631,Holidays!$J$3:$J$937)),0))</f>
        <v/>
      </c>
      <c r="BM631" s="87" t="str">
        <f>IF($Q631="","",IFERROR(IF(OR(AND($T631&gt;=DATEVALUE("10/1/20"&amp;RIGHT(BL$1,2)),$T631&lt;=DATEVALUE("9/30/20"&amp;RIGHT(BM$1,2))),AND($U631&gt;=DATEVALUE("10/1/20"&amp;RIGHT(BL$1,2)),$U631&lt;=DATEVALUE("9/30/20"&amp;RIGHT(BM$1,2))),AND($T631&lt;=DATEVALUE("10/1/20"&amp;RIGHT(BL$1,2)),$U631&gt;=DATEVALUE("9/30/20"&amp;RIGHT(BM$1,2)))),
IF(AND($T631&gt;=DATEVALUE("10/1/20"&amp;RIGHT(BL$1,2)),$U631&lt;=DATEVALUE("9/30/20"&amp;RIGHT(BM$1,2))),NETWORKDAYS($T631,$U631,Holidays!$J$3:$J$937),
IF(AND($T631&lt;DATEVALUE("10/1/20"&amp;RIGHT(BL$1,2)),$U631&lt;=DATEVALUE("9/30/20"&amp;RIGHT(BM$1,2))),NETWORKDAYS(DATEVALUE("10/1/20"&amp;RIGHT(BL$1,2)),$U631,Holidays!$J$3:$J$937),
IF($T631&lt;DATEVALUE("10/1/20"&amp;RIGHT(BL$1,2)),NETWORKDAYS(DATEVALUE("10/1/20"&amp;RIGHT(BL$1,2)),DATEVALUE("9/30/20"&amp;RIGHT(BM$1,2)),Holidays!$J$3:$J$937),
IF($T631&gt;=DATEVALUE("10/1/20"&amp;RIGHT(BL$1,2)),NETWORKDAYS($T631,DATEVALUE("9/30/20"&amp;RIGHT(BM$1,2)),Holidays!$J$3:$J$937),"")))),"")/(NETWORKDAYS($T631,$U631,Holidays!$J$3:$J$937)),0))</f>
        <v/>
      </c>
      <c r="BN631" s="87" t="str">
        <f>IF($Q631="","",IFERROR(IF(OR(AND($T631&gt;=DATEVALUE("10/1/20"&amp;RIGHT(BM$1,2)),$T631&lt;=DATEVALUE("9/30/20"&amp;RIGHT(BN$1,2))),AND($U631&gt;=DATEVALUE("10/1/20"&amp;RIGHT(BM$1,2)),$U631&lt;=DATEVALUE("9/30/20"&amp;RIGHT(BN$1,2))),AND($T631&lt;=DATEVALUE("10/1/20"&amp;RIGHT(BM$1,2)),$U631&gt;=DATEVALUE("9/30/20"&amp;RIGHT(BN$1,2)))),
IF(AND($T631&gt;=DATEVALUE("10/1/20"&amp;RIGHT(BM$1,2)),$U631&lt;=DATEVALUE("9/30/20"&amp;RIGHT(BN$1,2))),NETWORKDAYS($T631,$U631,Holidays!$J$3:$J$937),
IF(AND($T631&lt;DATEVALUE("10/1/20"&amp;RIGHT(BM$1,2)),$U631&lt;=DATEVALUE("9/30/20"&amp;RIGHT(BN$1,2))),NETWORKDAYS(DATEVALUE("10/1/20"&amp;RIGHT(BM$1,2)),$U631,Holidays!$J$3:$J$937),
IF($T631&lt;DATEVALUE("10/1/20"&amp;RIGHT(BM$1,2)),NETWORKDAYS(DATEVALUE("10/1/20"&amp;RIGHT(BM$1,2)),DATEVALUE("9/30/20"&amp;RIGHT(BN$1,2)),Holidays!$J$3:$J$937),
IF($T631&gt;=DATEVALUE("10/1/20"&amp;RIGHT(BM$1,2)),NETWORKDAYS($T631,DATEVALUE("9/30/20"&amp;RIGHT(BN$1,2)),Holidays!$J$3:$J$937),"")))),"")/(NETWORKDAYS($T631,$U631,Holidays!$J$3:$J$937)),0))</f>
        <v/>
      </c>
      <c r="BO631" s="87" t="str">
        <f>IF($Q631="","",IFERROR(IF(OR(AND($T631&gt;=DATEVALUE("10/1/20"&amp;RIGHT(BN$1,2)),$T631&lt;=DATEVALUE("9/30/20"&amp;RIGHT(BO$1,2))),AND($U631&gt;=DATEVALUE("10/1/20"&amp;RIGHT(BN$1,2)),$U631&lt;=DATEVALUE("9/30/20"&amp;RIGHT(BO$1,2))),AND($T631&lt;=DATEVALUE("10/1/20"&amp;RIGHT(BN$1,2)),$U631&gt;=DATEVALUE("9/30/20"&amp;RIGHT(BO$1,2)))),
IF(AND($T631&gt;=DATEVALUE("10/1/20"&amp;RIGHT(BN$1,2)),$U631&lt;=DATEVALUE("9/30/20"&amp;RIGHT(BO$1,2))),NETWORKDAYS($T631,$U631,Holidays!$J$3:$J$937),
IF(AND($T631&lt;DATEVALUE("10/1/20"&amp;RIGHT(BN$1,2)),$U631&lt;=DATEVALUE("9/30/20"&amp;RIGHT(BO$1,2))),NETWORKDAYS(DATEVALUE("10/1/20"&amp;RIGHT(BN$1,2)),$U631,Holidays!$J$3:$J$937),
IF($T631&lt;DATEVALUE("10/1/20"&amp;RIGHT(BN$1,2)),NETWORKDAYS(DATEVALUE("10/1/20"&amp;RIGHT(BN$1,2)),DATEVALUE("9/30/20"&amp;RIGHT(BO$1,2)),Holidays!$J$3:$J$937),
IF($T631&gt;=DATEVALUE("10/1/20"&amp;RIGHT(BN$1,2)),NETWORKDAYS($T631,DATEVALUE("9/30/20"&amp;RIGHT(BO$1,2)),Holidays!$J$3:$J$937),"")))),"")/(NETWORKDAYS($T631,$U631,Holidays!$J$3:$J$937)),0))</f>
        <v/>
      </c>
      <c r="BP631" s="87" t="str">
        <f>IF($Q631="","",IFERROR(IF(OR(AND($T631&gt;=DATEVALUE("10/1/20"&amp;RIGHT(BO$1,2)),$T631&lt;=DATEVALUE("9/30/20"&amp;RIGHT(BP$1,2))),AND($U631&gt;=DATEVALUE("10/1/20"&amp;RIGHT(BO$1,2)),$U631&lt;=DATEVALUE("9/30/20"&amp;RIGHT(BP$1,2))),AND($T631&lt;=DATEVALUE("10/1/20"&amp;RIGHT(BO$1,2)),$U631&gt;=DATEVALUE("9/30/20"&amp;RIGHT(BP$1,2)))),
IF(AND($T631&gt;=DATEVALUE("10/1/20"&amp;RIGHT(BO$1,2)),$U631&lt;=DATEVALUE("9/30/20"&amp;RIGHT(BP$1,2))),NETWORKDAYS($T631,$U631,Holidays!$J$3:$J$937),
IF(AND($T631&lt;DATEVALUE("10/1/20"&amp;RIGHT(BO$1,2)),$U631&lt;=DATEVALUE("9/30/20"&amp;RIGHT(BP$1,2))),NETWORKDAYS(DATEVALUE("10/1/20"&amp;RIGHT(BO$1,2)),$U631,Holidays!$J$3:$J$937),
IF($T631&lt;DATEVALUE("10/1/20"&amp;RIGHT(BO$1,2)),NETWORKDAYS(DATEVALUE("10/1/20"&amp;RIGHT(BO$1,2)),DATEVALUE("9/30/20"&amp;RIGHT(BP$1,2)),Holidays!$J$3:$J$937),
IF($T631&gt;=DATEVALUE("10/1/20"&amp;RIGHT(BO$1,2)),NETWORKDAYS($T631,DATEVALUE("9/30/20"&amp;RIGHT(BP$1,2)),Holidays!$J$3:$J$937),"")))),"")/(NETWORKDAYS($T631,$U631,Holidays!$J$3:$J$937)),0))</f>
        <v/>
      </c>
      <c r="BQ631" s="87" t="str">
        <f>IF($Q631="","",IFERROR(IF(OR(AND($T631&gt;=DATEVALUE("10/1/20"&amp;RIGHT(BP$1,2)),$T631&lt;=DATEVALUE("9/30/20"&amp;RIGHT(BQ$1,2))),AND($U631&gt;=DATEVALUE("10/1/20"&amp;RIGHT(BP$1,2)),$U631&lt;=DATEVALUE("9/30/20"&amp;RIGHT(BQ$1,2))),AND($T631&lt;=DATEVALUE("10/1/20"&amp;RIGHT(BP$1,2)),$U631&gt;=DATEVALUE("9/30/20"&amp;RIGHT(BQ$1,2)))),
IF(AND($T631&gt;=DATEVALUE("10/1/20"&amp;RIGHT(BP$1,2)),$U631&lt;=DATEVALUE("9/30/20"&amp;RIGHT(BQ$1,2))),NETWORKDAYS($T631,$U631,Holidays!$J$3:$J$937),
IF(AND($T631&lt;DATEVALUE("10/1/20"&amp;RIGHT(BP$1,2)),$U631&lt;=DATEVALUE("9/30/20"&amp;RIGHT(BQ$1,2))),NETWORKDAYS(DATEVALUE("10/1/20"&amp;RIGHT(BP$1,2)),$U631,Holidays!$J$3:$J$937),
IF($T631&lt;DATEVALUE("10/1/20"&amp;RIGHT(BP$1,2)),NETWORKDAYS(DATEVALUE("10/1/20"&amp;RIGHT(BP$1,2)),DATEVALUE("9/30/20"&amp;RIGHT(BQ$1,2)),Holidays!$J$3:$J$937),
IF($T631&gt;=DATEVALUE("10/1/20"&amp;RIGHT(BP$1,2)),NETWORKDAYS($T631,DATEVALUE("9/30/20"&amp;RIGHT(BQ$1,2)),Holidays!$J$3:$J$937),"")))),"")/(NETWORKDAYS($T631,$U631,Holidays!$J$3:$J$937)),0))</f>
        <v/>
      </c>
      <c r="BR631" s="87" t="str">
        <f>IF($Q631="","",IFERROR(IF(OR(AND($T631&gt;=DATEVALUE("10/1/20"&amp;RIGHT(BQ$1,2)),$T631&lt;=DATEVALUE("9/30/20"&amp;RIGHT(BR$1,2))),AND($U631&gt;=DATEVALUE("10/1/20"&amp;RIGHT(BQ$1,2)),$U631&lt;=DATEVALUE("9/30/20"&amp;RIGHT(BR$1,2))),AND($T631&lt;=DATEVALUE("10/1/20"&amp;RIGHT(BQ$1,2)),$U631&gt;=DATEVALUE("9/30/20"&amp;RIGHT(BR$1,2)))),
IF(AND($T631&gt;=DATEVALUE("10/1/20"&amp;RIGHT(BQ$1,2)),$U631&lt;=DATEVALUE("9/30/20"&amp;RIGHT(BR$1,2))),NETWORKDAYS($T631,$U631,Holidays!$J$3:$J$937),
IF(AND($T631&lt;DATEVALUE("10/1/20"&amp;RIGHT(BQ$1,2)),$U631&lt;=DATEVALUE("9/30/20"&amp;RIGHT(BR$1,2))),NETWORKDAYS(DATEVALUE("10/1/20"&amp;RIGHT(BQ$1,2)),$U631,Holidays!$J$3:$J$937),
IF($T631&lt;DATEVALUE("10/1/20"&amp;RIGHT(BQ$1,2)),NETWORKDAYS(DATEVALUE("10/1/20"&amp;RIGHT(BQ$1,2)),DATEVALUE("9/30/20"&amp;RIGHT(BR$1,2)),Holidays!$J$3:$J$937),
IF($T631&gt;=DATEVALUE("10/1/20"&amp;RIGHT(BQ$1,2)),NETWORKDAYS($T631,DATEVALUE("9/30/20"&amp;RIGHT(BR$1,2)),Holidays!$J$3:$J$937),"")))),"")/(NETWORKDAYS($T631,$U631,Holidays!$J$3:$J$937)),0))</f>
        <v/>
      </c>
      <c r="BS631" s="87" t="str">
        <f>IF($Q631="","",IFERROR(IF(OR(AND($T631&gt;=DATEVALUE("10/1/20"&amp;RIGHT(BR$1,2)),$T631&lt;=DATEVALUE("9/30/20"&amp;RIGHT(BS$1,2))),AND($U631&gt;=DATEVALUE("10/1/20"&amp;RIGHT(BR$1,2)),$U631&lt;=DATEVALUE("9/30/20"&amp;RIGHT(BS$1,2))),AND($T631&lt;=DATEVALUE("10/1/20"&amp;RIGHT(BR$1,2)),$U631&gt;=DATEVALUE("9/30/20"&amp;RIGHT(BS$1,2)))),
IF(AND($T631&gt;=DATEVALUE("10/1/20"&amp;RIGHT(BR$1,2)),$U631&lt;=DATEVALUE("9/30/20"&amp;RIGHT(BS$1,2))),NETWORKDAYS($T631,$U631,Holidays!$J$3:$J$937),
IF(AND($T631&lt;DATEVALUE("10/1/20"&amp;RIGHT(BR$1,2)),$U631&lt;=DATEVALUE("9/30/20"&amp;RIGHT(BS$1,2))),NETWORKDAYS(DATEVALUE("10/1/20"&amp;RIGHT(BR$1,2)),$U631,Holidays!$J$3:$J$937),
IF($T631&lt;DATEVALUE("10/1/20"&amp;RIGHT(BR$1,2)),NETWORKDAYS(DATEVALUE("10/1/20"&amp;RIGHT(BR$1,2)),DATEVALUE("9/30/20"&amp;RIGHT(BS$1,2)),Holidays!$J$3:$J$937),
IF($T631&gt;=DATEVALUE("10/1/20"&amp;RIGHT(BR$1,2)),NETWORKDAYS($T631,DATEVALUE("9/30/20"&amp;RIGHT(BS$1,2)),Holidays!$J$3:$J$937),"")))),"")/(NETWORKDAYS($T631,$U631,Holidays!$J$3:$J$937)),0))</f>
        <v/>
      </c>
      <c r="BT631" s="87" t="str">
        <f>IF($Q631="","",IFERROR(IF(OR(AND($T631&gt;=DATEVALUE("10/1/20"&amp;RIGHT(BS$1,2)),$T631&lt;=DATEVALUE("9/30/20"&amp;RIGHT(BT$1,2))),AND($U631&gt;=DATEVALUE("10/1/20"&amp;RIGHT(BS$1,2)),$U631&lt;=DATEVALUE("9/30/20"&amp;RIGHT(BT$1,2))),AND($T631&lt;=DATEVALUE("10/1/20"&amp;RIGHT(BS$1,2)),$U631&gt;=DATEVALUE("9/30/20"&amp;RIGHT(BT$1,2)))),
IF(AND($T631&gt;=DATEVALUE("10/1/20"&amp;RIGHT(BS$1,2)),$U631&lt;=DATEVALUE("9/30/20"&amp;RIGHT(BT$1,2))),NETWORKDAYS($T631,$U631,Holidays!$J$3:$J$937),
IF(AND($T631&lt;DATEVALUE("10/1/20"&amp;RIGHT(BS$1,2)),$U631&lt;=DATEVALUE("9/30/20"&amp;RIGHT(BT$1,2))),NETWORKDAYS(DATEVALUE("10/1/20"&amp;RIGHT(BS$1,2)),$U631,Holidays!$J$3:$J$937),
IF($T631&lt;DATEVALUE("10/1/20"&amp;RIGHT(BS$1,2)),NETWORKDAYS(DATEVALUE("10/1/20"&amp;RIGHT(BS$1,2)),DATEVALUE("9/30/20"&amp;RIGHT(BT$1,2)),Holidays!$J$3:$J$937),
IF($T631&gt;=DATEVALUE("10/1/20"&amp;RIGHT(BS$1,2)),NETWORKDAYS($T631,DATEVALUE("9/30/20"&amp;RIGHT(BT$1,2)),Holidays!$J$3:$J$937),"")))),"")/(NETWORKDAYS($T631,$U631,Holidays!$J$3:$J$937)),0))</f>
        <v/>
      </c>
      <c r="BU631" s="87" t="str">
        <f>IF($Q631="","",IFERROR(IF(OR(AND($T631&gt;=DATEVALUE("10/1/20"&amp;RIGHT(BT$1,2)),$T631&lt;=DATEVALUE("9/30/20"&amp;RIGHT(BU$1,2))),AND($U631&gt;=DATEVALUE("10/1/20"&amp;RIGHT(BT$1,2)),$U631&lt;=DATEVALUE("9/30/20"&amp;RIGHT(BU$1,2))),AND($T631&lt;=DATEVALUE("10/1/20"&amp;RIGHT(BT$1,2)),$U631&gt;=DATEVALUE("9/30/20"&amp;RIGHT(BU$1,2)))),
IF(AND($T631&gt;=DATEVALUE("10/1/20"&amp;RIGHT(BT$1,2)),$U631&lt;=DATEVALUE("9/30/20"&amp;RIGHT(BU$1,2))),NETWORKDAYS($T631,$U631,Holidays!$J$3:$J$937),
IF(AND($T631&lt;DATEVALUE("10/1/20"&amp;RIGHT(BT$1,2)),$U631&lt;=DATEVALUE("9/30/20"&amp;RIGHT(BU$1,2))),NETWORKDAYS(DATEVALUE("10/1/20"&amp;RIGHT(BT$1,2)),$U631,Holidays!$J$3:$J$937),
IF($T631&lt;DATEVALUE("10/1/20"&amp;RIGHT(BT$1,2)),NETWORKDAYS(DATEVALUE("10/1/20"&amp;RIGHT(BT$1,2)),DATEVALUE("9/30/20"&amp;RIGHT(BU$1,2)),Holidays!$J$3:$J$937),
IF($T631&gt;=DATEVALUE("10/1/20"&amp;RIGHT(BT$1,2)),NETWORKDAYS($T631,DATEVALUE("9/30/20"&amp;RIGHT(BU$1,2)),Holidays!$J$3:$J$937),"")))),"")/(NETWORKDAYS($T631,$U631,Holidays!$J$3:$J$937)),0))</f>
        <v/>
      </c>
      <c r="BV631" s="87" t="str">
        <f>IF($Q631="","",IFERROR(IF(OR(AND($T631&gt;=DATEVALUE("10/1/20"&amp;RIGHT(BU$1,2)),$T631&lt;=DATEVALUE("9/30/20"&amp;RIGHT(BV$1,2))),AND($U631&gt;=DATEVALUE("10/1/20"&amp;RIGHT(BU$1,2)),$U631&lt;=DATEVALUE("9/30/20"&amp;RIGHT(BV$1,2))),AND($T631&lt;=DATEVALUE("10/1/20"&amp;RIGHT(BU$1,2)),$U631&gt;=DATEVALUE("9/30/20"&amp;RIGHT(BV$1,2)))),
IF(AND($T631&gt;=DATEVALUE("10/1/20"&amp;RIGHT(BU$1,2)),$U631&lt;=DATEVALUE("9/30/20"&amp;RIGHT(BV$1,2))),NETWORKDAYS($T631,$U631,Holidays!$J$3:$J$937),
IF(AND($T631&lt;DATEVALUE("10/1/20"&amp;RIGHT(BU$1,2)),$U631&lt;=DATEVALUE("9/30/20"&amp;RIGHT(BV$1,2))),NETWORKDAYS(DATEVALUE("10/1/20"&amp;RIGHT(BU$1,2)),$U631,Holidays!$J$3:$J$937),
IF($T631&lt;DATEVALUE("10/1/20"&amp;RIGHT(BU$1,2)),NETWORKDAYS(DATEVALUE("10/1/20"&amp;RIGHT(BU$1,2)),DATEVALUE("9/30/20"&amp;RIGHT(BV$1,2)),Holidays!$J$3:$J$937),
IF($T631&gt;=DATEVALUE("10/1/20"&amp;RIGHT(BU$1,2)),NETWORKDAYS($T631,DATEVALUE("9/30/20"&amp;RIGHT(BV$1,2)),Holidays!$J$3:$J$937),"")))),"")/(NETWORKDAYS($T631,$U631,Holidays!$J$3:$J$937)),0))</f>
        <v/>
      </c>
      <c r="BW631" s="87" t="str">
        <f>IF($Q631="","",IFERROR(IF(OR(AND($T631&gt;=DATEVALUE("10/1/20"&amp;RIGHT(BV$1,2)),$T631&lt;=DATEVALUE("9/30/20"&amp;RIGHT(BW$1,2))),AND($U631&gt;=DATEVALUE("10/1/20"&amp;RIGHT(BV$1,2)),$U631&lt;=DATEVALUE("9/30/20"&amp;RIGHT(BW$1,2))),AND($T631&lt;=DATEVALUE("10/1/20"&amp;RIGHT(BV$1,2)),$U631&gt;=DATEVALUE("9/30/20"&amp;RIGHT(BW$1,2)))),
IF(AND($T631&gt;=DATEVALUE("10/1/20"&amp;RIGHT(BV$1,2)),$U631&lt;=DATEVALUE("9/30/20"&amp;RIGHT(BW$1,2))),NETWORKDAYS($T631,$U631,Holidays!$J$3:$J$937),
IF(AND($T631&lt;DATEVALUE("10/1/20"&amp;RIGHT(BV$1,2)),$U631&lt;=DATEVALUE("9/30/20"&amp;RIGHT(BW$1,2))),NETWORKDAYS(DATEVALUE("10/1/20"&amp;RIGHT(BV$1,2)),$U631,Holidays!$J$3:$J$937),
IF($T631&lt;DATEVALUE("10/1/20"&amp;RIGHT(BV$1,2)),NETWORKDAYS(DATEVALUE("10/1/20"&amp;RIGHT(BV$1,2)),DATEVALUE("9/30/20"&amp;RIGHT(BW$1,2)),Holidays!$J$3:$J$937),
IF($T631&gt;=DATEVALUE("10/1/20"&amp;RIGHT(BV$1,2)),NETWORKDAYS($T631,DATEVALUE("9/30/20"&amp;RIGHT(BW$1,2)),Holidays!$J$3:$J$937),"")))),"")/(NETWORKDAYS($T631,$U631,Holidays!$J$3:$J$937)),0))</f>
        <v/>
      </c>
      <c r="BX631" s="87" t="str">
        <f>IF($Q631="","",IFERROR(IF(OR(AND($T631&gt;=DATEVALUE("10/1/20"&amp;RIGHT(BW$1,2)),$T631&lt;=DATEVALUE("9/30/20"&amp;RIGHT(BX$1,2))),AND($U631&gt;=DATEVALUE("10/1/20"&amp;RIGHT(BW$1,2)),$U631&lt;=DATEVALUE("9/30/20"&amp;RIGHT(BX$1,2))),AND($T631&lt;=DATEVALUE("10/1/20"&amp;RIGHT(BW$1,2)),$U631&gt;=DATEVALUE("9/30/20"&amp;RIGHT(BX$1,2)))),
IF(AND($T631&gt;=DATEVALUE("10/1/20"&amp;RIGHT(BW$1,2)),$U631&lt;=DATEVALUE("9/30/20"&amp;RIGHT(BX$1,2))),NETWORKDAYS($T631,$U631,Holidays!$J$3:$J$937),
IF(AND($T631&lt;DATEVALUE("10/1/20"&amp;RIGHT(BW$1,2)),$U631&lt;=DATEVALUE("9/30/20"&amp;RIGHT(BX$1,2))),NETWORKDAYS(DATEVALUE("10/1/20"&amp;RIGHT(BW$1,2)),$U631,Holidays!$J$3:$J$937),
IF($T631&lt;DATEVALUE("10/1/20"&amp;RIGHT(BW$1,2)),NETWORKDAYS(DATEVALUE("10/1/20"&amp;RIGHT(BW$1,2)),DATEVALUE("9/30/20"&amp;RIGHT(BX$1,2)),Holidays!$J$3:$J$937),
IF($T631&gt;=DATEVALUE("10/1/20"&amp;RIGHT(BW$1,2)),NETWORKDAYS($T631,DATEVALUE("9/30/20"&amp;RIGHT(BX$1,2)),Holidays!$J$3:$J$937),"")))),"")/(NETWORKDAYS($T631,$U631,Holidays!$J$3:$J$937)),0))</f>
        <v/>
      </c>
      <c r="BY631" s="87" t="str">
        <f>IF($Q631="","",IFERROR(IF(OR(AND($T631&gt;=DATEVALUE("10/1/20"&amp;RIGHT(BX$1,2)),$T631&lt;=DATEVALUE("9/30/20"&amp;RIGHT(BY$1,2))),AND($U631&gt;=DATEVALUE("10/1/20"&amp;RIGHT(BX$1,2)),$U631&lt;=DATEVALUE("9/30/20"&amp;RIGHT(BY$1,2))),AND($T631&lt;=DATEVALUE("10/1/20"&amp;RIGHT(BX$1,2)),$U631&gt;=DATEVALUE("9/30/20"&amp;RIGHT(BY$1,2)))),
IF(AND($T631&gt;=DATEVALUE("10/1/20"&amp;RIGHT(BX$1,2)),$U631&lt;=DATEVALUE("9/30/20"&amp;RIGHT(BY$1,2))),NETWORKDAYS($T631,$U631,Holidays!$J$3:$J$937),
IF(AND($T631&lt;DATEVALUE("10/1/20"&amp;RIGHT(BX$1,2)),$U631&lt;=DATEVALUE("9/30/20"&amp;RIGHT(BY$1,2))),NETWORKDAYS(DATEVALUE("10/1/20"&amp;RIGHT(BX$1,2)),$U631,Holidays!$J$3:$J$937),
IF($T631&lt;DATEVALUE("10/1/20"&amp;RIGHT(BX$1,2)),NETWORKDAYS(DATEVALUE("10/1/20"&amp;RIGHT(BX$1,2)),DATEVALUE("9/30/20"&amp;RIGHT(BY$1,2)),Holidays!$J$3:$J$937),
IF($T631&gt;=DATEVALUE("10/1/20"&amp;RIGHT(BX$1,2)),NETWORKDAYS($T631,DATEVALUE("9/30/20"&amp;RIGHT(BY$1,2)),Holidays!$J$3:$J$937),"")))),"")/(NETWORKDAYS($T631,$U631,Holidays!$J$3:$J$937)),0))</f>
        <v/>
      </c>
      <c r="BZ631" s="87" t="str">
        <f>IF($Q631="","",IFERROR(IF(OR(AND($T631&gt;=DATEVALUE("10/1/20"&amp;RIGHT(BY$1,2)),$T631&lt;=DATEVALUE("9/30/20"&amp;RIGHT(BZ$1,2))),AND($U631&gt;=DATEVALUE("10/1/20"&amp;RIGHT(BY$1,2)),$U631&lt;=DATEVALUE("9/30/20"&amp;RIGHT(BZ$1,2))),AND($T631&lt;=DATEVALUE("10/1/20"&amp;RIGHT(BY$1,2)),$U631&gt;=DATEVALUE("9/30/20"&amp;RIGHT(BZ$1,2)))),
IF(AND($T631&gt;=DATEVALUE("10/1/20"&amp;RIGHT(BY$1,2)),$U631&lt;=DATEVALUE("9/30/20"&amp;RIGHT(BZ$1,2))),NETWORKDAYS($T631,$U631,Holidays!$J$3:$J$937),
IF(AND($T631&lt;DATEVALUE("10/1/20"&amp;RIGHT(BY$1,2)),$U631&lt;=DATEVALUE("9/30/20"&amp;RIGHT(BZ$1,2))),NETWORKDAYS(DATEVALUE("10/1/20"&amp;RIGHT(BY$1,2)),$U631,Holidays!$J$3:$J$937),
IF($T631&lt;DATEVALUE("10/1/20"&amp;RIGHT(BY$1,2)),NETWORKDAYS(DATEVALUE("10/1/20"&amp;RIGHT(BY$1,2)),DATEVALUE("9/30/20"&amp;RIGHT(BZ$1,2)),Holidays!$J$3:$J$937),
IF($T631&gt;=DATEVALUE("10/1/20"&amp;RIGHT(BY$1,2)),NETWORKDAYS($T631,DATEVALUE("9/30/20"&amp;RIGHT(BZ$1,2)),Holidays!$J$3:$J$937),"")))),"")/(NETWORKDAYS($T631,$U631,Holidays!$J$3:$J$937)),0))</f>
        <v/>
      </c>
      <c r="CA631" s="87" t="str">
        <f>IF($Q631="","",IFERROR(IF(OR(AND($T631&gt;=DATEVALUE("10/1/20"&amp;RIGHT(BZ$1,2)),$T631&lt;=DATEVALUE("9/30/20"&amp;RIGHT(CA$1,2))),AND($U631&gt;=DATEVALUE("10/1/20"&amp;RIGHT(BZ$1,2)),$U631&lt;=DATEVALUE("9/30/20"&amp;RIGHT(CA$1,2))),AND($T631&lt;=DATEVALUE("10/1/20"&amp;RIGHT(BZ$1,2)),$U631&gt;=DATEVALUE("9/30/20"&amp;RIGHT(CA$1,2)))),
IF(AND($T631&gt;=DATEVALUE("10/1/20"&amp;RIGHT(BZ$1,2)),$U631&lt;=DATEVALUE("9/30/20"&amp;RIGHT(CA$1,2))),NETWORKDAYS($T631,$U631,Holidays!$J$3:$J$937),
IF(AND($T631&lt;DATEVALUE("10/1/20"&amp;RIGHT(BZ$1,2)),$U631&lt;=DATEVALUE("9/30/20"&amp;RIGHT(CA$1,2))),NETWORKDAYS(DATEVALUE("10/1/20"&amp;RIGHT(BZ$1,2)),$U631,Holidays!$J$3:$J$937),
IF($T631&lt;DATEVALUE("10/1/20"&amp;RIGHT(BZ$1,2)),NETWORKDAYS(DATEVALUE("10/1/20"&amp;RIGHT(BZ$1,2)),DATEVALUE("9/30/20"&amp;RIGHT(CA$1,2)),Holidays!$J$3:$J$937),
IF($T631&gt;=DATEVALUE("10/1/20"&amp;RIGHT(BZ$1,2)),NETWORKDAYS($T631,DATEVALUE("9/30/20"&amp;RIGHT(CA$1,2)),Holidays!$J$3:$J$937),"")))),"")/(NETWORKDAYS($T631,$U631,Holidays!$J$3:$J$937)),0))</f>
        <v/>
      </c>
      <c r="CB631" s="87" t="str">
        <f>IF($Q631="","",IFERROR(IF(OR(AND($T631&gt;=DATEVALUE("10/1/20"&amp;RIGHT(CA$1,2)),$T631&lt;=DATEVALUE("9/30/20"&amp;RIGHT(CB$1,2))),AND($U631&gt;=DATEVALUE("10/1/20"&amp;RIGHT(CA$1,2)),$U631&lt;=DATEVALUE("9/30/20"&amp;RIGHT(CB$1,2))),AND($T631&lt;=DATEVALUE("10/1/20"&amp;RIGHT(CA$1,2)),$U631&gt;=DATEVALUE("9/30/20"&amp;RIGHT(CB$1,2)))),
IF(AND($T631&gt;=DATEVALUE("10/1/20"&amp;RIGHT(CA$1,2)),$U631&lt;=DATEVALUE("9/30/20"&amp;RIGHT(CB$1,2))),NETWORKDAYS($T631,$U631,Holidays!$J$3:$J$937),
IF(AND($T631&lt;DATEVALUE("10/1/20"&amp;RIGHT(CA$1,2)),$U631&lt;=DATEVALUE("9/30/20"&amp;RIGHT(CB$1,2))),NETWORKDAYS(DATEVALUE("10/1/20"&amp;RIGHT(CA$1,2)),$U631,Holidays!$J$3:$J$937),
IF($T631&lt;DATEVALUE("10/1/20"&amp;RIGHT(CA$1,2)),NETWORKDAYS(DATEVALUE("10/1/20"&amp;RIGHT(CA$1,2)),DATEVALUE("9/30/20"&amp;RIGHT(CB$1,2)),Holidays!$J$3:$J$937),
IF($T631&gt;=DATEVALUE("10/1/20"&amp;RIGHT(CA$1,2)),NETWORKDAYS($T631,DATEVALUE("9/30/20"&amp;RIGHT(CB$1,2)),Holidays!$J$3:$J$937),"")))),"")/(NETWORKDAYS($T631,$U631,Holidays!$J$3:$J$937)),0))</f>
        <v/>
      </c>
    </row>
    <row r="632" spans="1:80">
      <c r="A632" s="97"/>
      <c r="B632" s="98" t="str">
        <f ca="1">IF(NOT($A632=""),OFFSET('WBS Reference &amp; User Procedure'!$A$1,MATCH($A632,'WBS Reference &amp; User Procedure'!$A:$A,0)-1,1),"")</f>
        <v/>
      </c>
      <c r="D632" s="97"/>
      <c r="I632" s="78"/>
      <c r="T632" s="104" t="str">
        <f>IF(NOT(Q632=""),IF(NOT($S632=""),$S632,#REF!),"")</f>
        <v/>
      </c>
      <c r="U632" s="104" t="str">
        <f>IF(NOT(Q632=""),WORKDAY(T632,Q632,Holidays!$J$3:$J$937),"")</f>
        <v/>
      </c>
      <c r="V632" s="104"/>
      <c r="W632" s="104"/>
      <c r="X632" s="101" t="str">
        <f t="shared" si="137"/>
        <v/>
      </c>
      <c r="AL632" s="87" t="str">
        <f t="shared" ca="1" si="134"/>
        <v/>
      </c>
      <c r="AN632" s="87" t="str">
        <f t="shared" ca="1" si="140"/>
        <v/>
      </c>
      <c r="AO632" s="87" t="str">
        <f t="shared" ca="1" si="140"/>
        <v/>
      </c>
      <c r="AP632" s="87" t="str">
        <f t="shared" ca="1" si="140"/>
        <v/>
      </c>
      <c r="AQ632" s="87" t="str">
        <f t="shared" ca="1" si="140"/>
        <v/>
      </c>
      <c r="AR632" s="87" t="str">
        <f t="shared" ca="1" si="140"/>
        <v/>
      </c>
      <c r="AS632" s="87" t="str">
        <f t="shared" ca="1" si="140"/>
        <v/>
      </c>
      <c r="AT632" s="87" t="str">
        <f t="shared" ca="1" si="140"/>
        <v/>
      </c>
      <c r="AU632" s="87" t="str">
        <f t="shared" ca="1" si="140"/>
        <v/>
      </c>
      <c r="AV632" s="87" t="str">
        <f t="shared" ca="1" si="140"/>
        <v/>
      </c>
      <c r="AW632" s="87" t="str">
        <f t="shared" ca="1" si="140"/>
        <v/>
      </c>
      <c r="AX632" s="87" t="str">
        <f t="shared" ca="1" si="141"/>
        <v/>
      </c>
      <c r="AY632" s="87" t="str">
        <f t="shared" ca="1" si="141"/>
        <v/>
      </c>
      <c r="AZ632" s="87" t="str">
        <f t="shared" ca="1" si="141"/>
        <v/>
      </c>
      <c r="BA632" s="87" t="str">
        <f t="shared" ca="1" si="141"/>
        <v/>
      </c>
      <c r="BB632" s="87" t="str">
        <f t="shared" ca="1" si="141"/>
        <v/>
      </c>
      <c r="BC632" s="87" t="str">
        <f t="shared" ca="1" si="141"/>
        <v/>
      </c>
      <c r="BD632" s="87" t="str">
        <f t="shared" ca="1" si="141"/>
        <v/>
      </c>
      <c r="BE632" s="87" t="str">
        <f t="shared" ca="1" si="141"/>
        <v/>
      </c>
      <c r="BF632" s="87" t="str">
        <f t="shared" ca="1" si="141"/>
        <v/>
      </c>
      <c r="BG632" s="87" t="str">
        <f t="shared" ca="1" si="141"/>
        <v/>
      </c>
      <c r="BI632" s="87" t="str">
        <f>IF($Q632="","",IFERROR(IF(OR(AND($T632&gt;=DATEVALUE("10/1/20"&amp;RIGHT(BH$1,2)),$T632&lt;=DATEVALUE("9/30/20"&amp;RIGHT(BI$1,2))),AND($U632&gt;=DATEVALUE("10/1/20"&amp;RIGHT(BH$1,2)),$U632&lt;=DATEVALUE("9/30/20"&amp;RIGHT(BI$1,2))),AND($T632&lt;=DATEVALUE("10/1/20"&amp;RIGHT(BH$1,2)),$U632&gt;=DATEVALUE("9/30/20"&amp;RIGHT(BI$1,2)))),
IF(AND($T632&gt;=DATEVALUE("10/1/20"&amp;RIGHT(BH$1,2)),$U632&lt;=DATEVALUE("9/30/20"&amp;RIGHT(BI$1,2))),NETWORKDAYS($T632,$U632,Holidays!$J$3:$J$937),
IF(AND($T632&lt;DATEVALUE("10/1/20"&amp;RIGHT(BH$1,2)),$U632&lt;=DATEVALUE("9/30/20"&amp;RIGHT(BI$1,2))),NETWORKDAYS(DATEVALUE("10/1/20"&amp;RIGHT(BH$1,2)),$U632,Holidays!$J$3:$J$937),
IF($T632&lt;DATEVALUE("10/1/20"&amp;RIGHT(BH$1,2)),NETWORKDAYS(DATEVALUE("10/1/20"&amp;RIGHT(BH$1,2)),DATEVALUE("9/30/20"&amp;RIGHT(BI$1,2)),Holidays!$J$3:$J$937),
IF($T632&gt;=DATEVALUE("10/1/20"&amp;RIGHT(BH$1,2)),NETWORKDAYS($T632,DATEVALUE("9/30/20"&amp;RIGHT(BI$1,2)),Holidays!$J$3:$J$937),"")))),"")/(NETWORKDAYS($T632,$U632,Holidays!$J$3:$J$937)),0))</f>
        <v/>
      </c>
      <c r="BJ632" s="87" t="str">
        <f>IF($Q632="","",IFERROR(IF(OR(AND($T632&gt;=DATEVALUE("10/1/20"&amp;RIGHT(BI$1,2)),$T632&lt;=DATEVALUE("9/30/20"&amp;RIGHT(BJ$1,2))),AND($U632&gt;=DATEVALUE("10/1/20"&amp;RIGHT(BI$1,2)),$U632&lt;=DATEVALUE("9/30/20"&amp;RIGHT(BJ$1,2))),AND($T632&lt;=DATEVALUE("10/1/20"&amp;RIGHT(BI$1,2)),$U632&gt;=DATEVALUE("9/30/20"&amp;RIGHT(BJ$1,2)))),
IF(AND($T632&gt;=DATEVALUE("10/1/20"&amp;RIGHT(BI$1,2)),$U632&lt;=DATEVALUE("9/30/20"&amp;RIGHT(BJ$1,2))),NETWORKDAYS($T632,$U632,Holidays!$J$3:$J$937),
IF(AND($T632&lt;DATEVALUE("10/1/20"&amp;RIGHT(BI$1,2)),$U632&lt;=DATEVALUE("9/30/20"&amp;RIGHT(BJ$1,2))),NETWORKDAYS(DATEVALUE("10/1/20"&amp;RIGHT(BI$1,2)),$U632,Holidays!$J$3:$J$937),
IF($T632&lt;DATEVALUE("10/1/20"&amp;RIGHT(BI$1,2)),NETWORKDAYS(DATEVALUE("10/1/20"&amp;RIGHT(BI$1,2)),DATEVALUE("9/30/20"&amp;RIGHT(BJ$1,2)),Holidays!$J$3:$J$937),
IF($T632&gt;=DATEVALUE("10/1/20"&amp;RIGHT(BI$1,2)),NETWORKDAYS($T632,DATEVALUE("9/30/20"&amp;RIGHT(BJ$1,2)),Holidays!$J$3:$J$937),"")))),"")/(NETWORKDAYS($T632,$U632,Holidays!$J$3:$J$937)),0))</f>
        <v/>
      </c>
      <c r="BK632" s="87" t="str">
        <f>IF($Q632="","",IFERROR(IF(OR(AND($T632&gt;=DATEVALUE("10/1/20"&amp;RIGHT(BJ$1,2)),$T632&lt;=DATEVALUE("9/30/20"&amp;RIGHT(BK$1,2))),AND($U632&gt;=DATEVALUE("10/1/20"&amp;RIGHT(BJ$1,2)),$U632&lt;=DATEVALUE("9/30/20"&amp;RIGHT(BK$1,2))),AND($T632&lt;=DATEVALUE("10/1/20"&amp;RIGHT(BJ$1,2)),$U632&gt;=DATEVALUE("9/30/20"&amp;RIGHT(BK$1,2)))),
IF(AND($T632&gt;=DATEVALUE("10/1/20"&amp;RIGHT(BJ$1,2)),$U632&lt;=DATEVALUE("9/30/20"&amp;RIGHT(BK$1,2))),NETWORKDAYS($T632,$U632,Holidays!$J$3:$J$937),
IF(AND($T632&lt;DATEVALUE("10/1/20"&amp;RIGHT(BJ$1,2)),$U632&lt;=DATEVALUE("9/30/20"&amp;RIGHT(BK$1,2))),NETWORKDAYS(DATEVALUE("10/1/20"&amp;RIGHT(BJ$1,2)),$U632,Holidays!$J$3:$J$937),
IF($T632&lt;DATEVALUE("10/1/20"&amp;RIGHT(BJ$1,2)),NETWORKDAYS(DATEVALUE("10/1/20"&amp;RIGHT(BJ$1,2)),DATEVALUE("9/30/20"&amp;RIGHT(BK$1,2)),Holidays!$J$3:$J$937),
IF($T632&gt;=DATEVALUE("10/1/20"&amp;RIGHT(BJ$1,2)),NETWORKDAYS($T632,DATEVALUE("9/30/20"&amp;RIGHT(BK$1,2)),Holidays!$J$3:$J$937),"")))),"")/(NETWORKDAYS($T632,$U632,Holidays!$J$3:$J$937)),0))</f>
        <v/>
      </c>
      <c r="BL632" s="87" t="str">
        <f>IF($Q632="","",IFERROR(IF(OR(AND($T632&gt;=DATEVALUE("10/1/20"&amp;RIGHT(BK$1,2)),$T632&lt;=DATEVALUE("9/30/20"&amp;RIGHT(BL$1,2))),AND($U632&gt;=DATEVALUE("10/1/20"&amp;RIGHT(BK$1,2)),$U632&lt;=DATEVALUE("9/30/20"&amp;RIGHT(BL$1,2))),AND($T632&lt;=DATEVALUE("10/1/20"&amp;RIGHT(BK$1,2)),$U632&gt;=DATEVALUE("9/30/20"&amp;RIGHT(BL$1,2)))),
IF(AND($T632&gt;=DATEVALUE("10/1/20"&amp;RIGHT(BK$1,2)),$U632&lt;=DATEVALUE("9/30/20"&amp;RIGHT(BL$1,2))),NETWORKDAYS($T632,$U632,Holidays!$J$3:$J$937),
IF(AND($T632&lt;DATEVALUE("10/1/20"&amp;RIGHT(BK$1,2)),$U632&lt;=DATEVALUE("9/30/20"&amp;RIGHT(BL$1,2))),NETWORKDAYS(DATEVALUE("10/1/20"&amp;RIGHT(BK$1,2)),$U632,Holidays!$J$3:$J$937),
IF($T632&lt;DATEVALUE("10/1/20"&amp;RIGHT(BK$1,2)),NETWORKDAYS(DATEVALUE("10/1/20"&amp;RIGHT(BK$1,2)),DATEVALUE("9/30/20"&amp;RIGHT(BL$1,2)),Holidays!$J$3:$J$937),
IF($T632&gt;=DATEVALUE("10/1/20"&amp;RIGHT(BK$1,2)),NETWORKDAYS($T632,DATEVALUE("9/30/20"&amp;RIGHT(BL$1,2)),Holidays!$J$3:$J$937),"")))),"")/(NETWORKDAYS($T632,$U632,Holidays!$J$3:$J$937)),0))</f>
        <v/>
      </c>
      <c r="BM632" s="87" t="str">
        <f>IF($Q632="","",IFERROR(IF(OR(AND($T632&gt;=DATEVALUE("10/1/20"&amp;RIGHT(BL$1,2)),$T632&lt;=DATEVALUE("9/30/20"&amp;RIGHT(BM$1,2))),AND($U632&gt;=DATEVALUE("10/1/20"&amp;RIGHT(BL$1,2)),$U632&lt;=DATEVALUE("9/30/20"&amp;RIGHT(BM$1,2))),AND($T632&lt;=DATEVALUE("10/1/20"&amp;RIGHT(BL$1,2)),$U632&gt;=DATEVALUE("9/30/20"&amp;RIGHT(BM$1,2)))),
IF(AND($T632&gt;=DATEVALUE("10/1/20"&amp;RIGHT(BL$1,2)),$U632&lt;=DATEVALUE("9/30/20"&amp;RIGHT(BM$1,2))),NETWORKDAYS($T632,$U632,Holidays!$J$3:$J$937),
IF(AND($T632&lt;DATEVALUE("10/1/20"&amp;RIGHT(BL$1,2)),$U632&lt;=DATEVALUE("9/30/20"&amp;RIGHT(BM$1,2))),NETWORKDAYS(DATEVALUE("10/1/20"&amp;RIGHT(BL$1,2)),$U632,Holidays!$J$3:$J$937),
IF($T632&lt;DATEVALUE("10/1/20"&amp;RIGHT(BL$1,2)),NETWORKDAYS(DATEVALUE("10/1/20"&amp;RIGHT(BL$1,2)),DATEVALUE("9/30/20"&amp;RIGHT(BM$1,2)),Holidays!$J$3:$J$937),
IF($T632&gt;=DATEVALUE("10/1/20"&amp;RIGHT(BL$1,2)),NETWORKDAYS($T632,DATEVALUE("9/30/20"&amp;RIGHT(BM$1,2)),Holidays!$J$3:$J$937),"")))),"")/(NETWORKDAYS($T632,$U632,Holidays!$J$3:$J$937)),0))</f>
        <v/>
      </c>
      <c r="BN632" s="87" t="str">
        <f>IF($Q632="","",IFERROR(IF(OR(AND($T632&gt;=DATEVALUE("10/1/20"&amp;RIGHT(BM$1,2)),$T632&lt;=DATEVALUE("9/30/20"&amp;RIGHT(BN$1,2))),AND($U632&gt;=DATEVALUE("10/1/20"&amp;RIGHT(BM$1,2)),$U632&lt;=DATEVALUE("9/30/20"&amp;RIGHT(BN$1,2))),AND($T632&lt;=DATEVALUE("10/1/20"&amp;RIGHT(BM$1,2)),$U632&gt;=DATEVALUE("9/30/20"&amp;RIGHT(BN$1,2)))),
IF(AND($T632&gt;=DATEVALUE("10/1/20"&amp;RIGHT(BM$1,2)),$U632&lt;=DATEVALUE("9/30/20"&amp;RIGHT(BN$1,2))),NETWORKDAYS($T632,$U632,Holidays!$J$3:$J$937),
IF(AND($T632&lt;DATEVALUE("10/1/20"&amp;RIGHT(BM$1,2)),$U632&lt;=DATEVALUE("9/30/20"&amp;RIGHT(BN$1,2))),NETWORKDAYS(DATEVALUE("10/1/20"&amp;RIGHT(BM$1,2)),$U632,Holidays!$J$3:$J$937),
IF($T632&lt;DATEVALUE("10/1/20"&amp;RIGHT(BM$1,2)),NETWORKDAYS(DATEVALUE("10/1/20"&amp;RIGHT(BM$1,2)),DATEVALUE("9/30/20"&amp;RIGHT(BN$1,2)),Holidays!$J$3:$J$937),
IF($T632&gt;=DATEVALUE("10/1/20"&amp;RIGHT(BM$1,2)),NETWORKDAYS($T632,DATEVALUE("9/30/20"&amp;RIGHT(BN$1,2)),Holidays!$J$3:$J$937),"")))),"")/(NETWORKDAYS($T632,$U632,Holidays!$J$3:$J$937)),0))</f>
        <v/>
      </c>
      <c r="BO632" s="87" t="str">
        <f>IF($Q632="","",IFERROR(IF(OR(AND($T632&gt;=DATEVALUE("10/1/20"&amp;RIGHT(BN$1,2)),$T632&lt;=DATEVALUE("9/30/20"&amp;RIGHT(BO$1,2))),AND($U632&gt;=DATEVALUE("10/1/20"&amp;RIGHT(BN$1,2)),$U632&lt;=DATEVALUE("9/30/20"&amp;RIGHT(BO$1,2))),AND($T632&lt;=DATEVALUE("10/1/20"&amp;RIGHT(BN$1,2)),$U632&gt;=DATEVALUE("9/30/20"&amp;RIGHT(BO$1,2)))),
IF(AND($T632&gt;=DATEVALUE("10/1/20"&amp;RIGHT(BN$1,2)),$U632&lt;=DATEVALUE("9/30/20"&amp;RIGHT(BO$1,2))),NETWORKDAYS($T632,$U632,Holidays!$J$3:$J$937),
IF(AND($T632&lt;DATEVALUE("10/1/20"&amp;RIGHT(BN$1,2)),$U632&lt;=DATEVALUE("9/30/20"&amp;RIGHT(BO$1,2))),NETWORKDAYS(DATEVALUE("10/1/20"&amp;RIGHT(BN$1,2)),$U632,Holidays!$J$3:$J$937),
IF($T632&lt;DATEVALUE("10/1/20"&amp;RIGHT(BN$1,2)),NETWORKDAYS(DATEVALUE("10/1/20"&amp;RIGHT(BN$1,2)),DATEVALUE("9/30/20"&amp;RIGHT(BO$1,2)),Holidays!$J$3:$J$937),
IF($T632&gt;=DATEVALUE("10/1/20"&amp;RIGHT(BN$1,2)),NETWORKDAYS($T632,DATEVALUE("9/30/20"&amp;RIGHT(BO$1,2)),Holidays!$J$3:$J$937),"")))),"")/(NETWORKDAYS($T632,$U632,Holidays!$J$3:$J$937)),0))</f>
        <v/>
      </c>
      <c r="BP632" s="87" t="str">
        <f>IF($Q632="","",IFERROR(IF(OR(AND($T632&gt;=DATEVALUE("10/1/20"&amp;RIGHT(BO$1,2)),$T632&lt;=DATEVALUE("9/30/20"&amp;RIGHT(BP$1,2))),AND($U632&gt;=DATEVALUE("10/1/20"&amp;RIGHT(BO$1,2)),$U632&lt;=DATEVALUE("9/30/20"&amp;RIGHT(BP$1,2))),AND($T632&lt;=DATEVALUE("10/1/20"&amp;RIGHT(BO$1,2)),$U632&gt;=DATEVALUE("9/30/20"&amp;RIGHT(BP$1,2)))),
IF(AND($T632&gt;=DATEVALUE("10/1/20"&amp;RIGHT(BO$1,2)),$U632&lt;=DATEVALUE("9/30/20"&amp;RIGHT(BP$1,2))),NETWORKDAYS($T632,$U632,Holidays!$J$3:$J$937),
IF(AND($T632&lt;DATEVALUE("10/1/20"&amp;RIGHT(BO$1,2)),$U632&lt;=DATEVALUE("9/30/20"&amp;RIGHT(BP$1,2))),NETWORKDAYS(DATEVALUE("10/1/20"&amp;RIGHT(BO$1,2)),$U632,Holidays!$J$3:$J$937),
IF($T632&lt;DATEVALUE("10/1/20"&amp;RIGHT(BO$1,2)),NETWORKDAYS(DATEVALUE("10/1/20"&amp;RIGHT(BO$1,2)),DATEVALUE("9/30/20"&amp;RIGHT(BP$1,2)),Holidays!$J$3:$J$937),
IF($T632&gt;=DATEVALUE("10/1/20"&amp;RIGHT(BO$1,2)),NETWORKDAYS($T632,DATEVALUE("9/30/20"&amp;RIGHT(BP$1,2)),Holidays!$J$3:$J$937),"")))),"")/(NETWORKDAYS($T632,$U632,Holidays!$J$3:$J$937)),0))</f>
        <v/>
      </c>
      <c r="BQ632" s="87" t="str">
        <f>IF($Q632="","",IFERROR(IF(OR(AND($T632&gt;=DATEVALUE("10/1/20"&amp;RIGHT(BP$1,2)),$T632&lt;=DATEVALUE("9/30/20"&amp;RIGHT(BQ$1,2))),AND($U632&gt;=DATEVALUE("10/1/20"&amp;RIGHT(BP$1,2)),$U632&lt;=DATEVALUE("9/30/20"&amp;RIGHT(BQ$1,2))),AND($T632&lt;=DATEVALUE("10/1/20"&amp;RIGHT(BP$1,2)),$U632&gt;=DATEVALUE("9/30/20"&amp;RIGHT(BQ$1,2)))),
IF(AND($T632&gt;=DATEVALUE("10/1/20"&amp;RIGHT(BP$1,2)),$U632&lt;=DATEVALUE("9/30/20"&amp;RIGHT(BQ$1,2))),NETWORKDAYS($T632,$U632,Holidays!$J$3:$J$937),
IF(AND($T632&lt;DATEVALUE("10/1/20"&amp;RIGHT(BP$1,2)),$U632&lt;=DATEVALUE("9/30/20"&amp;RIGHT(BQ$1,2))),NETWORKDAYS(DATEVALUE("10/1/20"&amp;RIGHT(BP$1,2)),$U632,Holidays!$J$3:$J$937),
IF($T632&lt;DATEVALUE("10/1/20"&amp;RIGHT(BP$1,2)),NETWORKDAYS(DATEVALUE("10/1/20"&amp;RIGHT(BP$1,2)),DATEVALUE("9/30/20"&amp;RIGHT(BQ$1,2)),Holidays!$J$3:$J$937),
IF($T632&gt;=DATEVALUE("10/1/20"&amp;RIGHT(BP$1,2)),NETWORKDAYS($T632,DATEVALUE("9/30/20"&amp;RIGHT(BQ$1,2)),Holidays!$J$3:$J$937),"")))),"")/(NETWORKDAYS($T632,$U632,Holidays!$J$3:$J$937)),0))</f>
        <v/>
      </c>
      <c r="BR632" s="87" t="str">
        <f>IF($Q632="","",IFERROR(IF(OR(AND($T632&gt;=DATEVALUE("10/1/20"&amp;RIGHT(BQ$1,2)),$T632&lt;=DATEVALUE("9/30/20"&amp;RIGHT(BR$1,2))),AND($U632&gt;=DATEVALUE("10/1/20"&amp;RIGHT(BQ$1,2)),$U632&lt;=DATEVALUE("9/30/20"&amp;RIGHT(BR$1,2))),AND($T632&lt;=DATEVALUE("10/1/20"&amp;RIGHT(BQ$1,2)),$U632&gt;=DATEVALUE("9/30/20"&amp;RIGHT(BR$1,2)))),
IF(AND($T632&gt;=DATEVALUE("10/1/20"&amp;RIGHT(BQ$1,2)),$U632&lt;=DATEVALUE("9/30/20"&amp;RIGHT(BR$1,2))),NETWORKDAYS($T632,$U632,Holidays!$J$3:$J$937),
IF(AND($T632&lt;DATEVALUE("10/1/20"&amp;RIGHT(BQ$1,2)),$U632&lt;=DATEVALUE("9/30/20"&amp;RIGHT(BR$1,2))),NETWORKDAYS(DATEVALUE("10/1/20"&amp;RIGHT(BQ$1,2)),$U632,Holidays!$J$3:$J$937),
IF($T632&lt;DATEVALUE("10/1/20"&amp;RIGHT(BQ$1,2)),NETWORKDAYS(DATEVALUE("10/1/20"&amp;RIGHT(BQ$1,2)),DATEVALUE("9/30/20"&amp;RIGHT(BR$1,2)),Holidays!$J$3:$J$937),
IF($T632&gt;=DATEVALUE("10/1/20"&amp;RIGHT(BQ$1,2)),NETWORKDAYS($T632,DATEVALUE("9/30/20"&amp;RIGHT(BR$1,2)),Holidays!$J$3:$J$937),"")))),"")/(NETWORKDAYS($T632,$U632,Holidays!$J$3:$J$937)),0))</f>
        <v/>
      </c>
      <c r="BS632" s="87" t="str">
        <f>IF($Q632="","",IFERROR(IF(OR(AND($T632&gt;=DATEVALUE("10/1/20"&amp;RIGHT(BR$1,2)),$T632&lt;=DATEVALUE("9/30/20"&amp;RIGHT(BS$1,2))),AND($U632&gt;=DATEVALUE("10/1/20"&amp;RIGHT(BR$1,2)),$U632&lt;=DATEVALUE("9/30/20"&amp;RIGHT(BS$1,2))),AND($T632&lt;=DATEVALUE("10/1/20"&amp;RIGHT(BR$1,2)),$U632&gt;=DATEVALUE("9/30/20"&amp;RIGHT(BS$1,2)))),
IF(AND($T632&gt;=DATEVALUE("10/1/20"&amp;RIGHT(BR$1,2)),$U632&lt;=DATEVALUE("9/30/20"&amp;RIGHT(BS$1,2))),NETWORKDAYS($T632,$U632,Holidays!$J$3:$J$937),
IF(AND($T632&lt;DATEVALUE("10/1/20"&amp;RIGHT(BR$1,2)),$U632&lt;=DATEVALUE("9/30/20"&amp;RIGHT(BS$1,2))),NETWORKDAYS(DATEVALUE("10/1/20"&amp;RIGHT(BR$1,2)),$U632,Holidays!$J$3:$J$937),
IF($T632&lt;DATEVALUE("10/1/20"&amp;RIGHT(BR$1,2)),NETWORKDAYS(DATEVALUE("10/1/20"&amp;RIGHT(BR$1,2)),DATEVALUE("9/30/20"&amp;RIGHT(BS$1,2)),Holidays!$J$3:$J$937),
IF($T632&gt;=DATEVALUE("10/1/20"&amp;RIGHT(BR$1,2)),NETWORKDAYS($T632,DATEVALUE("9/30/20"&amp;RIGHT(BS$1,2)),Holidays!$J$3:$J$937),"")))),"")/(NETWORKDAYS($T632,$U632,Holidays!$J$3:$J$937)),0))</f>
        <v/>
      </c>
      <c r="BT632" s="87" t="str">
        <f>IF($Q632="","",IFERROR(IF(OR(AND($T632&gt;=DATEVALUE("10/1/20"&amp;RIGHT(BS$1,2)),$T632&lt;=DATEVALUE("9/30/20"&amp;RIGHT(BT$1,2))),AND($U632&gt;=DATEVALUE("10/1/20"&amp;RIGHT(BS$1,2)),$U632&lt;=DATEVALUE("9/30/20"&amp;RIGHT(BT$1,2))),AND($T632&lt;=DATEVALUE("10/1/20"&amp;RIGHT(BS$1,2)),$U632&gt;=DATEVALUE("9/30/20"&amp;RIGHT(BT$1,2)))),
IF(AND($T632&gt;=DATEVALUE("10/1/20"&amp;RIGHT(BS$1,2)),$U632&lt;=DATEVALUE("9/30/20"&amp;RIGHT(BT$1,2))),NETWORKDAYS($T632,$U632,Holidays!$J$3:$J$937),
IF(AND($T632&lt;DATEVALUE("10/1/20"&amp;RIGHT(BS$1,2)),$U632&lt;=DATEVALUE("9/30/20"&amp;RIGHT(BT$1,2))),NETWORKDAYS(DATEVALUE("10/1/20"&amp;RIGHT(BS$1,2)),$U632,Holidays!$J$3:$J$937),
IF($T632&lt;DATEVALUE("10/1/20"&amp;RIGHT(BS$1,2)),NETWORKDAYS(DATEVALUE("10/1/20"&amp;RIGHT(BS$1,2)),DATEVALUE("9/30/20"&amp;RIGHT(BT$1,2)),Holidays!$J$3:$J$937),
IF($T632&gt;=DATEVALUE("10/1/20"&amp;RIGHT(BS$1,2)),NETWORKDAYS($T632,DATEVALUE("9/30/20"&amp;RIGHT(BT$1,2)),Holidays!$J$3:$J$937),"")))),"")/(NETWORKDAYS($T632,$U632,Holidays!$J$3:$J$937)),0))</f>
        <v/>
      </c>
      <c r="BU632" s="87" t="str">
        <f>IF($Q632="","",IFERROR(IF(OR(AND($T632&gt;=DATEVALUE("10/1/20"&amp;RIGHT(BT$1,2)),$T632&lt;=DATEVALUE("9/30/20"&amp;RIGHT(BU$1,2))),AND($U632&gt;=DATEVALUE("10/1/20"&amp;RIGHT(BT$1,2)),$U632&lt;=DATEVALUE("9/30/20"&amp;RIGHT(BU$1,2))),AND($T632&lt;=DATEVALUE("10/1/20"&amp;RIGHT(BT$1,2)),$U632&gt;=DATEVALUE("9/30/20"&amp;RIGHT(BU$1,2)))),
IF(AND($T632&gt;=DATEVALUE("10/1/20"&amp;RIGHT(BT$1,2)),$U632&lt;=DATEVALUE("9/30/20"&amp;RIGHT(BU$1,2))),NETWORKDAYS($T632,$U632,Holidays!$J$3:$J$937),
IF(AND($T632&lt;DATEVALUE("10/1/20"&amp;RIGHT(BT$1,2)),$U632&lt;=DATEVALUE("9/30/20"&amp;RIGHT(BU$1,2))),NETWORKDAYS(DATEVALUE("10/1/20"&amp;RIGHT(BT$1,2)),$U632,Holidays!$J$3:$J$937),
IF($T632&lt;DATEVALUE("10/1/20"&amp;RIGHT(BT$1,2)),NETWORKDAYS(DATEVALUE("10/1/20"&amp;RIGHT(BT$1,2)),DATEVALUE("9/30/20"&amp;RIGHT(BU$1,2)),Holidays!$J$3:$J$937),
IF($T632&gt;=DATEVALUE("10/1/20"&amp;RIGHT(BT$1,2)),NETWORKDAYS($T632,DATEVALUE("9/30/20"&amp;RIGHT(BU$1,2)),Holidays!$J$3:$J$937),"")))),"")/(NETWORKDAYS($T632,$U632,Holidays!$J$3:$J$937)),0))</f>
        <v/>
      </c>
      <c r="BV632" s="87" t="str">
        <f>IF($Q632="","",IFERROR(IF(OR(AND($T632&gt;=DATEVALUE("10/1/20"&amp;RIGHT(BU$1,2)),$T632&lt;=DATEVALUE("9/30/20"&amp;RIGHT(BV$1,2))),AND($U632&gt;=DATEVALUE("10/1/20"&amp;RIGHT(BU$1,2)),$U632&lt;=DATEVALUE("9/30/20"&amp;RIGHT(BV$1,2))),AND($T632&lt;=DATEVALUE("10/1/20"&amp;RIGHT(BU$1,2)),$U632&gt;=DATEVALUE("9/30/20"&amp;RIGHT(BV$1,2)))),
IF(AND($T632&gt;=DATEVALUE("10/1/20"&amp;RIGHT(BU$1,2)),$U632&lt;=DATEVALUE("9/30/20"&amp;RIGHT(BV$1,2))),NETWORKDAYS($T632,$U632,Holidays!$J$3:$J$937),
IF(AND($T632&lt;DATEVALUE("10/1/20"&amp;RIGHT(BU$1,2)),$U632&lt;=DATEVALUE("9/30/20"&amp;RIGHT(BV$1,2))),NETWORKDAYS(DATEVALUE("10/1/20"&amp;RIGHT(BU$1,2)),$U632,Holidays!$J$3:$J$937),
IF($T632&lt;DATEVALUE("10/1/20"&amp;RIGHT(BU$1,2)),NETWORKDAYS(DATEVALUE("10/1/20"&amp;RIGHT(BU$1,2)),DATEVALUE("9/30/20"&amp;RIGHT(BV$1,2)),Holidays!$J$3:$J$937),
IF($T632&gt;=DATEVALUE("10/1/20"&amp;RIGHT(BU$1,2)),NETWORKDAYS($T632,DATEVALUE("9/30/20"&amp;RIGHT(BV$1,2)),Holidays!$J$3:$J$937),"")))),"")/(NETWORKDAYS($T632,$U632,Holidays!$J$3:$J$937)),0))</f>
        <v/>
      </c>
      <c r="BW632" s="87" t="str">
        <f>IF($Q632="","",IFERROR(IF(OR(AND($T632&gt;=DATEVALUE("10/1/20"&amp;RIGHT(BV$1,2)),$T632&lt;=DATEVALUE("9/30/20"&amp;RIGHT(BW$1,2))),AND($U632&gt;=DATEVALUE("10/1/20"&amp;RIGHT(BV$1,2)),$U632&lt;=DATEVALUE("9/30/20"&amp;RIGHT(BW$1,2))),AND($T632&lt;=DATEVALUE("10/1/20"&amp;RIGHT(BV$1,2)),$U632&gt;=DATEVALUE("9/30/20"&amp;RIGHT(BW$1,2)))),
IF(AND($T632&gt;=DATEVALUE("10/1/20"&amp;RIGHT(BV$1,2)),$U632&lt;=DATEVALUE("9/30/20"&amp;RIGHT(BW$1,2))),NETWORKDAYS($T632,$U632,Holidays!$J$3:$J$937),
IF(AND($T632&lt;DATEVALUE("10/1/20"&amp;RIGHT(BV$1,2)),$U632&lt;=DATEVALUE("9/30/20"&amp;RIGHT(BW$1,2))),NETWORKDAYS(DATEVALUE("10/1/20"&amp;RIGHT(BV$1,2)),$U632,Holidays!$J$3:$J$937),
IF($T632&lt;DATEVALUE("10/1/20"&amp;RIGHT(BV$1,2)),NETWORKDAYS(DATEVALUE("10/1/20"&amp;RIGHT(BV$1,2)),DATEVALUE("9/30/20"&amp;RIGHT(BW$1,2)),Holidays!$J$3:$J$937),
IF($T632&gt;=DATEVALUE("10/1/20"&amp;RIGHT(BV$1,2)),NETWORKDAYS($T632,DATEVALUE("9/30/20"&amp;RIGHT(BW$1,2)),Holidays!$J$3:$J$937),"")))),"")/(NETWORKDAYS($T632,$U632,Holidays!$J$3:$J$937)),0))</f>
        <v/>
      </c>
      <c r="BX632" s="87" t="str">
        <f>IF($Q632="","",IFERROR(IF(OR(AND($T632&gt;=DATEVALUE("10/1/20"&amp;RIGHT(BW$1,2)),$T632&lt;=DATEVALUE("9/30/20"&amp;RIGHT(BX$1,2))),AND($U632&gt;=DATEVALUE("10/1/20"&amp;RIGHT(BW$1,2)),$U632&lt;=DATEVALUE("9/30/20"&amp;RIGHT(BX$1,2))),AND($T632&lt;=DATEVALUE("10/1/20"&amp;RIGHT(BW$1,2)),$U632&gt;=DATEVALUE("9/30/20"&amp;RIGHT(BX$1,2)))),
IF(AND($T632&gt;=DATEVALUE("10/1/20"&amp;RIGHT(BW$1,2)),$U632&lt;=DATEVALUE("9/30/20"&amp;RIGHT(BX$1,2))),NETWORKDAYS($T632,$U632,Holidays!$J$3:$J$937),
IF(AND($T632&lt;DATEVALUE("10/1/20"&amp;RIGHT(BW$1,2)),$U632&lt;=DATEVALUE("9/30/20"&amp;RIGHT(BX$1,2))),NETWORKDAYS(DATEVALUE("10/1/20"&amp;RIGHT(BW$1,2)),$U632,Holidays!$J$3:$J$937),
IF($T632&lt;DATEVALUE("10/1/20"&amp;RIGHT(BW$1,2)),NETWORKDAYS(DATEVALUE("10/1/20"&amp;RIGHT(BW$1,2)),DATEVALUE("9/30/20"&amp;RIGHT(BX$1,2)),Holidays!$J$3:$J$937),
IF($T632&gt;=DATEVALUE("10/1/20"&amp;RIGHT(BW$1,2)),NETWORKDAYS($T632,DATEVALUE("9/30/20"&amp;RIGHT(BX$1,2)),Holidays!$J$3:$J$937),"")))),"")/(NETWORKDAYS($T632,$U632,Holidays!$J$3:$J$937)),0))</f>
        <v/>
      </c>
      <c r="BY632" s="87" t="str">
        <f>IF($Q632="","",IFERROR(IF(OR(AND($T632&gt;=DATEVALUE("10/1/20"&amp;RIGHT(BX$1,2)),$T632&lt;=DATEVALUE("9/30/20"&amp;RIGHT(BY$1,2))),AND($U632&gt;=DATEVALUE("10/1/20"&amp;RIGHT(BX$1,2)),$U632&lt;=DATEVALUE("9/30/20"&amp;RIGHT(BY$1,2))),AND($T632&lt;=DATEVALUE("10/1/20"&amp;RIGHT(BX$1,2)),$U632&gt;=DATEVALUE("9/30/20"&amp;RIGHT(BY$1,2)))),
IF(AND($T632&gt;=DATEVALUE("10/1/20"&amp;RIGHT(BX$1,2)),$U632&lt;=DATEVALUE("9/30/20"&amp;RIGHT(BY$1,2))),NETWORKDAYS($T632,$U632,Holidays!$J$3:$J$937),
IF(AND($T632&lt;DATEVALUE("10/1/20"&amp;RIGHT(BX$1,2)),$U632&lt;=DATEVALUE("9/30/20"&amp;RIGHT(BY$1,2))),NETWORKDAYS(DATEVALUE("10/1/20"&amp;RIGHT(BX$1,2)),$U632,Holidays!$J$3:$J$937),
IF($T632&lt;DATEVALUE("10/1/20"&amp;RIGHT(BX$1,2)),NETWORKDAYS(DATEVALUE("10/1/20"&amp;RIGHT(BX$1,2)),DATEVALUE("9/30/20"&amp;RIGHT(BY$1,2)),Holidays!$J$3:$J$937),
IF($T632&gt;=DATEVALUE("10/1/20"&amp;RIGHT(BX$1,2)),NETWORKDAYS($T632,DATEVALUE("9/30/20"&amp;RIGHT(BY$1,2)),Holidays!$J$3:$J$937),"")))),"")/(NETWORKDAYS($T632,$U632,Holidays!$J$3:$J$937)),0))</f>
        <v/>
      </c>
      <c r="BZ632" s="87" t="str">
        <f>IF($Q632="","",IFERROR(IF(OR(AND($T632&gt;=DATEVALUE("10/1/20"&amp;RIGHT(BY$1,2)),$T632&lt;=DATEVALUE("9/30/20"&amp;RIGHT(BZ$1,2))),AND($U632&gt;=DATEVALUE("10/1/20"&amp;RIGHT(BY$1,2)),$U632&lt;=DATEVALUE("9/30/20"&amp;RIGHT(BZ$1,2))),AND($T632&lt;=DATEVALUE("10/1/20"&amp;RIGHT(BY$1,2)),$U632&gt;=DATEVALUE("9/30/20"&amp;RIGHT(BZ$1,2)))),
IF(AND($T632&gt;=DATEVALUE("10/1/20"&amp;RIGHT(BY$1,2)),$U632&lt;=DATEVALUE("9/30/20"&amp;RIGHT(BZ$1,2))),NETWORKDAYS($T632,$U632,Holidays!$J$3:$J$937),
IF(AND($T632&lt;DATEVALUE("10/1/20"&amp;RIGHT(BY$1,2)),$U632&lt;=DATEVALUE("9/30/20"&amp;RIGHT(BZ$1,2))),NETWORKDAYS(DATEVALUE("10/1/20"&amp;RIGHT(BY$1,2)),$U632,Holidays!$J$3:$J$937),
IF($T632&lt;DATEVALUE("10/1/20"&amp;RIGHT(BY$1,2)),NETWORKDAYS(DATEVALUE("10/1/20"&amp;RIGHT(BY$1,2)),DATEVALUE("9/30/20"&amp;RIGHT(BZ$1,2)),Holidays!$J$3:$J$937),
IF($T632&gt;=DATEVALUE("10/1/20"&amp;RIGHT(BY$1,2)),NETWORKDAYS($T632,DATEVALUE("9/30/20"&amp;RIGHT(BZ$1,2)),Holidays!$J$3:$J$937),"")))),"")/(NETWORKDAYS($T632,$U632,Holidays!$J$3:$J$937)),0))</f>
        <v/>
      </c>
      <c r="CA632" s="87" t="str">
        <f>IF($Q632="","",IFERROR(IF(OR(AND($T632&gt;=DATEVALUE("10/1/20"&amp;RIGHT(BZ$1,2)),$T632&lt;=DATEVALUE("9/30/20"&amp;RIGHT(CA$1,2))),AND($U632&gt;=DATEVALUE("10/1/20"&amp;RIGHT(BZ$1,2)),$U632&lt;=DATEVALUE("9/30/20"&amp;RIGHT(CA$1,2))),AND($T632&lt;=DATEVALUE("10/1/20"&amp;RIGHT(BZ$1,2)),$U632&gt;=DATEVALUE("9/30/20"&amp;RIGHT(CA$1,2)))),
IF(AND($T632&gt;=DATEVALUE("10/1/20"&amp;RIGHT(BZ$1,2)),$U632&lt;=DATEVALUE("9/30/20"&amp;RIGHT(CA$1,2))),NETWORKDAYS($T632,$U632,Holidays!$J$3:$J$937),
IF(AND($T632&lt;DATEVALUE("10/1/20"&amp;RIGHT(BZ$1,2)),$U632&lt;=DATEVALUE("9/30/20"&amp;RIGHT(CA$1,2))),NETWORKDAYS(DATEVALUE("10/1/20"&amp;RIGHT(BZ$1,2)),$U632,Holidays!$J$3:$J$937),
IF($T632&lt;DATEVALUE("10/1/20"&amp;RIGHT(BZ$1,2)),NETWORKDAYS(DATEVALUE("10/1/20"&amp;RIGHT(BZ$1,2)),DATEVALUE("9/30/20"&amp;RIGHT(CA$1,2)),Holidays!$J$3:$J$937),
IF($T632&gt;=DATEVALUE("10/1/20"&amp;RIGHT(BZ$1,2)),NETWORKDAYS($T632,DATEVALUE("9/30/20"&amp;RIGHT(CA$1,2)),Holidays!$J$3:$J$937),"")))),"")/(NETWORKDAYS($T632,$U632,Holidays!$J$3:$J$937)),0))</f>
        <v/>
      </c>
      <c r="CB632" s="87" t="str">
        <f>IF($Q632="","",IFERROR(IF(OR(AND($T632&gt;=DATEVALUE("10/1/20"&amp;RIGHT(CA$1,2)),$T632&lt;=DATEVALUE("9/30/20"&amp;RIGHT(CB$1,2))),AND($U632&gt;=DATEVALUE("10/1/20"&amp;RIGHT(CA$1,2)),$U632&lt;=DATEVALUE("9/30/20"&amp;RIGHT(CB$1,2))),AND($T632&lt;=DATEVALUE("10/1/20"&amp;RIGHT(CA$1,2)),$U632&gt;=DATEVALUE("9/30/20"&amp;RIGHT(CB$1,2)))),
IF(AND($T632&gt;=DATEVALUE("10/1/20"&amp;RIGHT(CA$1,2)),$U632&lt;=DATEVALUE("9/30/20"&amp;RIGHT(CB$1,2))),NETWORKDAYS($T632,$U632,Holidays!$J$3:$J$937),
IF(AND($T632&lt;DATEVALUE("10/1/20"&amp;RIGHT(CA$1,2)),$U632&lt;=DATEVALUE("9/30/20"&amp;RIGHT(CB$1,2))),NETWORKDAYS(DATEVALUE("10/1/20"&amp;RIGHT(CA$1,2)),$U632,Holidays!$J$3:$J$937),
IF($T632&lt;DATEVALUE("10/1/20"&amp;RIGHT(CA$1,2)),NETWORKDAYS(DATEVALUE("10/1/20"&amp;RIGHT(CA$1,2)),DATEVALUE("9/30/20"&amp;RIGHT(CB$1,2)),Holidays!$J$3:$J$937),
IF($T632&gt;=DATEVALUE("10/1/20"&amp;RIGHT(CA$1,2)),NETWORKDAYS($T632,DATEVALUE("9/30/20"&amp;RIGHT(CB$1,2)),Holidays!$J$3:$J$937),"")))),"")/(NETWORKDAYS($T632,$U632,Holidays!$J$3:$J$937)),0))</f>
        <v/>
      </c>
    </row>
    <row r="633" spans="1:80">
      <c r="A633" s="97"/>
      <c r="B633" s="98" t="str">
        <f ca="1">IF(NOT($A633=""),OFFSET('WBS Reference &amp; User Procedure'!$A$1,MATCH($A633,'WBS Reference &amp; User Procedure'!$A:$A,0)-1,1),"")</f>
        <v/>
      </c>
      <c r="D633" s="97"/>
      <c r="I633" s="78"/>
      <c r="T633" s="104" t="str">
        <f>IF(NOT(Q633=""),IF(NOT($S633=""),$S633,#REF!),"")</f>
        <v/>
      </c>
      <c r="U633" s="104" t="str">
        <f>IF(NOT(Q633=""),WORKDAY(T633,Q633,Holidays!$J$3:$J$937),"")</f>
        <v/>
      </c>
      <c r="V633" s="104"/>
      <c r="W633" s="104"/>
      <c r="X633" s="101" t="str">
        <f t="shared" si="137"/>
        <v/>
      </c>
      <c r="AL633" s="87" t="str">
        <f t="shared" ca="1" si="134"/>
        <v/>
      </c>
      <c r="AN633" s="87" t="str">
        <f t="shared" ca="1" si="140"/>
        <v/>
      </c>
      <c r="AO633" s="87" t="str">
        <f t="shared" ca="1" si="140"/>
        <v/>
      </c>
      <c r="AP633" s="87" t="str">
        <f t="shared" ca="1" si="140"/>
        <v/>
      </c>
      <c r="AQ633" s="87" t="str">
        <f t="shared" ca="1" si="140"/>
        <v/>
      </c>
      <c r="AR633" s="87" t="str">
        <f t="shared" ca="1" si="140"/>
        <v/>
      </c>
      <c r="AS633" s="87" t="str">
        <f t="shared" ca="1" si="140"/>
        <v/>
      </c>
      <c r="AT633" s="87" t="str">
        <f t="shared" ca="1" si="140"/>
        <v/>
      </c>
      <c r="AU633" s="87" t="str">
        <f t="shared" ca="1" si="140"/>
        <v/>
      </c>
      <c r="AV633" s="87" t="str">
        <f t="shared" ca="1" si="140"/>
        <v/>
      </c>
      <c r="AW633" s="87" t="str">
        <f t="shared" ca="1" si="140"/>
        <v/>
      </c>
      <c r="AX633" s="87" t="str">
        <f t="shared" ca="1" si="141"/>
        <v/>
      </c>
      <c r="AY633" s="87" t="str">
        <f t="shared" ca="1" si="141"/>
        <v/>
      </c>
      <c r="AZ633" s="87" t="str">
        <f t="shared" ca="1" si="141"/>
        <v/>
      </c>
      <c r="BA633" s="87" t="str">
        <f t="shared" ca="1" si="141"/>
        <v/>
      </c>
      <c r="BB633" s="87" t="str">
        <f t="shared" ca="1" si="141"/>
        <v/>
      </c>
      <c r="BC633" s="87" t="str">
        <f t="shared" ca="1" si="141"/>
        <v/>
      </c>
      <c r="BD633" s="87" t="str">
        <f t="shared" ca="1" si="141"/>
        <v/>
      </c>
      <c r="BE633" s="87" t="str">
        <f t="shared" ca="1" si="141"/>
        <v/>
      </c>
      <c r="BF633" s="87" t="str">
        <f t="shared" ca="1" si="141"/>
        <v/>
      </c>
      <c r="BG633" s="87" t="str">
        <f t="shared" ca="1" si="141"/>
        <v/>
      </c>
      <c r="BI633" s="87" t="str">
        <f>IF($Q633="","",IFERROR(IF(OR(AND($T633&gt;=DATEVALUE("10/1/20"&amp;RIGHT(BH$1,2)),$T633&lt;=DATEVALUE("9/30/20"&amp;RIGHT(BI$1,2))),AND($U633&gt;=DATEVALUE("10/1/20"&amp;RIGHT(BH$1,2)),$U633&lt;=DATEVALUE("9/30/20"&amp;RIGHT(BI$1,2))),AND($T633&lt;=DATEVALUE("10/1/20"&amp;RIGHT(BH$1,2)),$U633&gt;=DATEVALUE("9/30/20"&amp;RIGHT(BI$1,2)))),
IF(AND($T633&gt;=DATEVALUE("10/1/20"&amp;RIGHT(BH$1,2)),$U633&lt;=DATEVALUE("9/30/20"&amp;RIGHT(BI$1,2))),NETWORKDAYS($T633,$U633,Holidays!$J$3:$J$937),
IF(AND($T633&lt;DATEVALUE("10/1/20"&amp;RIGHT(BH$1,2)),$U633&lt;=DATEVALUE("9/30/20"&amp;RIGHT(BI$1,2))),NETWORKDAYS(DATEVALUE("10/1/20"&amp;RIGHT(BH$1,2)),$U633,Holidays!$J$3:$J$937),
IF($T633&lt;DATEVALUE("10/1/20"&amp;RIGHT(BH$1,2)),NETWORKDAYS(DATEVALUE("10/1/20"&amp;RIGHT(BH$1,2)),DATEVALUE("9/30/20"&amp;RIGHT(BI$1,2)),Holidays!$J$3:$J$937),
IF($T633&gt;=DATEVALUE("10/1/20"&amp;RIGHT(BH$1,2)),NETWORKDAYS($T633,DATEVALUE("9/30/20"&amp;RIGHT(BI$1,2)),Holidays!$J$3:$J$937),"")))),"")/(NETWORKDAYS($T633,$U633,Holidays!$J$3:$J$937)),0))</f>
        <v/>
      </c>
      <c r="BJ633" s="87" t="str">
        <f>IF($Q633="","",IFERROR(IF(OR(AND($T633&gt;=DATEVALUE("10/1/20"&amp;RIGHT(BI$1,2)),$T633&lt;=DATEVALUE("9/30/20"&amp;RIGHT(BJ$1,2))),AND($U633&gt;=DATEVALUE("10/1/20"&amp;RIGHT(BI$1,2)),$U633&lt;=DATEVALUE("9/30/20"&amp;RIGHT(BJ$1,2))),AND($T633&lt;=DATEVALUE("10/1/20"&amp;RIGHT(BI$1,2)),$U633&gt;=DATEVALUE("9/30/20"&amp;RIGHT(BJ$1,2)))),
IF(AND($T633&gt;=DATEVALUE("10/1/20"&amp;RIGHT(BI$1,2)),$U633&lt;=DATEVALUE("9/30/20"&amp;RIGHT(BJ$1,2))),NETWORKDAYS($T633,$U633,Holidays!$J$3:$J$937),
IF(AND($T633&lt;DATEVALUE("10/1/20"&amp;RIGHT(BI$1,2)),$U633&lt;=DATEVALUE("9/30/20"&amp;RIGHT(BJ$1,2))),NETWORKDAYS(DATEVALUE("10/1/20"&amp;RIGHT(BI$1,2)),$U633,Holidays!$J$3:$J$937),
IF($T633&lt;DATEVALUE("10/1/20"&amp;RIGHT(BI$1,2)),NETWORKDAYS(DATEVALUE("10/1/20"&amp;RIGHT(BI$1,2)),DATEVALUE("9/30/20"&amp;RIGHT(BJ$1,2)),Holidays!$J$3:$J$937),
IF($T633&gt;=DATEVALUE("10/1/20"&amp;RIGHT(BI$1,2)),NETWORKDAYS($T633,DATEVALUE("9/30/20"&amp;RIGHT(BJ$1,2)),Holidays!$J$3:$J$937),"")))),"")/(NETWORKDAYS($T633,$U633,Holidays!$J$3:$J$937)),0))</f>
        <v/>
      </c>
      <c r="BK633" s="87" t="str">
        <f>IF($Q633="","",IFERROR(IF(OR(AND($T633&gt;=DATEVALUE("10/1/20"&amp;RIGHT(BJ$1,2)),$T633&lt;=DATEVALUE("9/30/20"&amp;RIGHT(BK$1,2))),AND($U633&gt;=DATEVALUE("10/1/20"&amp;RIGHT(BJ$1,2)),$U633&lt;=DATEVALUE("9/30/20"&amp;RIGHT(BK$1,2))),AND($T633&lt;=DATEVALUE("10/1/20"&amp;RIGHT(BJ$1,2)),$U633&gt;=DATEVALUE("9/30/20"&amp;RIGHT(BK$1,2)))),
IF(AND($T633&gt;=DATEVALUE("10/1/20"&amp;RIGHT(BJ$1,2)),$U633&lt;=DATEVALUE("9/30/20"&amp;RIGHT(BK$1,2))),NETWORKDAYS($T633,$U633,Holidays!$J$3:$J$937),
IF(AND($T633&lt;DATEVALUE("10/1/20"&amp;RIGHT(BJ$1,2)),$U633&lt;=DATEVALUE("9/30/20"&amp;RIGHT(BK$1,2))),NETWORKDAYS(DATEVALUE("10/1/20"&amp;RIGHT(BJ$1,2)),$U633,Holidays!$J$3:$J$937),
IF($T633&lt;DATEVALUE("10/1/20"&amp;RIGHT(BJ$1,2)),NETWORKDAYS(DATEVALUE("10/1/20"&amp;RIGHT(BJ$1,2)),DATEVALUE("9/30/20"&amp;RIGHT(BK$1,2)),Holidays!$J$3:$J$937),
IF($T633&gt;=DATEVALUE("10/1/20"&amp;RIGHT(BJ$1,2)),NETWORKDAYS($T633,DATEVALUE("9/30/20"&amp;RIGHT(BK$1,2)),Holidays!$J$3:$J$937),"")))),"")/(NETWORKDAYS($T633,$U633,Holidays!$J$3:$J$937)),0))</f>
        <v/>
      </c>
      <c r="BL633" s="87" t="str">
        <f>IF($Q633="","",IFERROR(IF(OR(AND($T633&gt;=DATEVALUE("10/1/20"&amp;RIGHT(BK$1,2)),$T633&lt;=DATEVALUE("9/30/20"&amp;RIGHT(BL$1,2))),AND($U633&gt;=DATEVALUE("10/1/20"&amp;RIGHT(BK$1,2)),$U633&lt;=DATEVALUE("9/30/20"&amp;RIGHT(BL$1,2))),AND($T633&lt;=DATEVALUE("10/1/20"&amp;RIGHT(BK$1,2)),$U633&gt;=DATEVALUE("9/30/20"&amp;RIGHT(BL$1,2)))),
IF(AND($T633&gt;=DATEVALUE("10/1/20"&amp;RIGHT(BK$1,2)),$U633&lt;=DATEVALUE("9/30/20"&amp;RIGHT(BL$1,2))),NETWORKDAYS($T633,$U633,Holidays!$J$3:$J$937),
IF(AND($T633&lt;DATEVALUE("10/1/20"&amp;RIGHT(BK$1,2)),$U633&lt;=DATEVALUE("9/30/20"&amp;RIGHT(BL$1,2))),NETWORKDAYS(DATEVALUE("10/1/20"&amp;RIGHT(BK$1,2)),$U633,Holidays!$J$3:$J$937),
IF($T633&lt;DATEVALUE("10/1/20"&amp;RIGHT(BK$1,2)),NETWORKDAYS(DATEVALUE("10/1/20"&amp;RIGHT(BK$1,2)),DATEVALUE("9/30/20"&amp;RIGHT(BL$1,2)),Holidays!$J$3:$J$937),
IF($T633&gt;=DATEVALUE("10/1/20"&amp;RIGHT(BK$1,2)),NETWORKDAYS($T633,DATEVALUE("9/30/20"&amp;RIGHT(BL$1,2)),Holidays!$J$3:$J$937),"")))),"")/(NETWORKDAYS($T633,$U633,Holidays!$J$3:$J$937)),0))</f>
        <v/>
      </c>
      <c r="BM633" s="87" t="str">
        <f>IF($Q633="","",IFERROR(IF(OR(AND($T633&gt;=DATEVALUE("10/1/20"&amp;RIGHT(BL$1,2)),$T633&lt;=DATEVALUE("9/30/20"&amp;RIGHT(BM$1,2))),AND($U633&gt;=DATEVALUE("10/1/20"&amp;RIGHT(BL$1,2)),$U633&lt;=DATEVALUE("9/30/20"&amp;RIGHT(BM$1,2))),AND($T633&lt;=DATEVALUE("10/1/20"&amp;RIGHT(BL$1,2)),$U633&gt;=DATEVALUE("9/30/20"&amp;RIGHT(BM$1,2)))),
IF(AND($T633&gt;=DATEVALUE("10/1/20"&amp;RIGHT(BL$1,2)),$U633&lt;=DATEVALUE("9/30/20"&amp;RIGHT(BM$1,2))),NETWORKDAYS($T633,$U633,Holidays!$J$3:$J$937),
IF(AND($T633&lt;DATEVALUE("10/1/20"&amp;RIGHT(BL$1,2)),$U633&lt;=DATEVALUE("9/30/20"&amp;RIGHT(BM$1,2))),NETWORKDAYS(DATEVALUE("10/1/20"&amp;RIGHT(BL$1,2)),$U633,Holidays!$J$3:$J$937),
IF($T633&lt;DATEVALUE("10/1/20"&amp;RIGHT(BL$1,2)),NETWORKDAYS(DATEVALUE("10/1/20"&amp;RIGHT(BL$1,2)),DATEVALUE("9/30/20"&amp;RIGHT(BM$1,2)),Holidays!$J$3:$J$937),
IF($T633&gt;=DATEVALUE("10/1/20"&amp;RIGHT(BL$1,2)),NETWORKDAYS($T633,DATEVALUE("9/30/20"&amp;RIGHT(BM$1,2)),Holidays!$J$3:$J$937),"")))),"")/(NETWORKDAYS($T633,$U633,Holidays!$J$3:$J$937)),0))</f>
        <v/>
      </c>
      <c r="BN633" s="87" t="str">
        <f>IF($Q633="","",IFERROR(IF(OR(AND($T633&gt;=DATEVALUE("10/1/20"&amp;RIGHT(BM$1,2)),$T633&lt;=DATEVALUE("9/30/20"&amp;RIGHT(BN$1,2))),AND($U633&gt;=DATEVALUE("10/1/20"&amp;RIGHT(BM$1,2)),$U633&lt;=DATEVALUE("9/30/20"&amp;RIGHT(BN$1,2))),AND($T633&lt;=DATEVALUE("10/1/20"&amp;RIGHT(BM$1,2)),$U633&gt;=DATEVALUE("9/30/20"&amp;RIGHT(BN$1,2)))),
IF(AND($T633&gt;=DATEVALUE("10/1/20"&amp;RIGHT(BM$1,2)),$U633&lt;=DATEVALUE("9/30/20"&amp;RIGHT(BN$1,2))),NETWORKDAYS($T633,$U633,Holidays!$J$3:$J$937),
IF(AND($T633&lt;DATEVALUE("10/1/20"&amp;RIGHT(BM$1,2)),$U633&lt;=DATEVALUE("9/30/20"&amp;RIGHT(BN$1,2))),NETWORKDAYS(DATEVALUE("10/1/20"&amp;RIGHT(BM$1,2)),$U633,Holidays!$J$3:$J$937),
IF($T633&lt;DATEVALUE("10/1/20"&amp;RIGHT(BM$1,2)),NETWORKDAYS(DATEVALUE("10/1/20"&amp;RIGHT(BM$1,2)),DATEVALUE("9/30/20"&amp;RIGHT(BN$1,2)),Holidays!$J$3:$J$937),
IF($T633&gt;=DATEVALUE("10/1/20"&amp;RIGHT(BM$1,2)),NETWORKDAYS($T633,DATEVALUE("9/30/20"&amp;RIGHT(BN$1,2)),Holidays!$J$3:$J$937),"")))),"")/(NETWORKDAYS($T633,$U633,Holidays!$J$3:$J$937)),0))</f>
        <v/>
      </c>
      <c r="BO633" s="87" t="str">
        <f>IF($Q633="","",IFERROR(IF(OR(AND($T633&gt;=DATEVALUE("10/1/20"&amp;RIGHT(BN$1,2)),$T633&lt;=DATEVALUE("9/30/20"&amp;RIGHT(BO$1,2))),AND($U633&gt;=DATEVALUE("10/1/20"&amp;RIGHT(BN$1,2)),$U633&lt;=DATEVALUE("9/30/20"&amp;RIGHT(BO$1,2))),AND($T633&lt;=DATEVALUE("10/1/20"&amp;RIGHT(BN$1,2)),$U633&gt;=DATEVALUE("9/30/20"&amp;RIGHT(BO$1,2)))),
IF(AND($T633&gt;=DATEVALUE("10/1/20"&amp;RIGHT(BN$1,2)),$U633&lt;=DATEVALUE("9/30/20"&amp;RIGHT(BO$1,2))),NETWORKDAYS($T633,$U633,Holidays!$J$3:$J$937),
IF(AND($T633&lt;DATEVALUE("10/1/20"&amp;RIGHT(BN$1,2)),$U633&lt;=DATEVALUE("9/30/20"&amp;RIGHT(BO$1,2))),NETWORKDAYS(DATEVALUE("10/1/20"&amp;RIGHT(BN$1,2)),$U633,Holidays!$J$3:$J$937),
IF($T633&lt;DATEVALUE("10/1/20"&amp;RIGHT(BN$1,2)),NETWORKDAYS(DATEVALUE("10/1/20"&amp;RIGHT(BN$1,2)),DATEVALUE("9/30/20"&amp;RIGHT(BO$1,2)),Holidays!$J$3:$J$937),
IF($T633&gt;=DATEVALUE("10/1/20"&amp;RIGHT(BN$1,2)),NETWORKDAYS($T633,DATEVALUE("9/30/20"&amp;RIGHT(BO$1,2)),Holidays!$J$3:$J$937),"")))),"")/(NETWORKDAYS($T633,$U633,Holidays!$J$3:$J$937)),0))</f>
        <v/>
      </c>
      <c r="BP633" s="87" t="str">
        <f>IF($Q633="","",IFERROR(IF(OR(AND($T633&gt;=DATEVALUE("10/1/20"&amp;RIGHT(BO$1,2)),$T633&lt;=DATEVALUE("9/30/20"&amp;RIGHT(BP$1,2))),AND($U633&gt;=DATEVALUE("10/1/20"&amp;RIGHT(BO$1,2)),$U633&lt;=DATEVALUE("9/30/20"&amp;RIGHT(BP$1,2))),AND($T633&lt;=DATEVALUE("10/1/20"&amp;RIGHT(BO$1,2)),$U633&gt;=DATEVALUE("9/30/20"&amp;RIGHT(BP$1,2)))),
IF(AND($T633&gt;=DATEVALUE("10/1/20"&amp;RIGHT(BO$1,2)),$U633&lt;=DATEVALUE("9/30/20"&amp;RIGHT(BP$1,2))),NETWORKDAYS($T633,$U633,Holidays!$J$3:$J$937),
IF(AND($T633&lt;DATEVALUE("10/1/20"&amp;RIGHT(BO$1,2)),$U633&lt;=DATEVALUE("9/30/20"&amp;RIGHT(BP$1,2))),NETWORKDAYS(DATEVALUE("10/1/20"&amp;RIGHT(BO$1,2)),$U633,Holidays!$J$3:$J$937),
IF($T633&lt;DATEVALUE("10/1/20"&amp;RIGHT(BO$1,2)),NETWORKDAYS(DATEVALUE("10/1/20"&amp;RIGHT(BO$1,2)),DATEVALUE("9/30/20"&amp;RIGHT(BP$1,2)),Holidays!$J$3:$J$937),
IF($T633&gt;=DATEVALUE("10/1/20"&amp;RIGHT(BO$1,2)),NETWORKDAYS($T633,DATEVALUE("9/30/20"&amp;RIGHT(BP$1,2)),Holidays!$J$3:$J$937),"")))),"")/(NETWORKDAYS($T633,$U633,Holidays!$J$3:$J$937)),0))</f>
        <v/>
      </c>
      <c r="BQ633" s="87" t="str">
        <f>IF($Q633="","",IFERROR(IF(OR(AND($T633&gt;=DATEVALUE("10/1/20"&amp;RIGHT(BP$1,2)),$T633&lt;=DATEVALUE("9/30/20"&amp;RIGHT(BQ$1,2))),AND($U633&gt;=DATEVALUE("10/1/20"&amp;RIGHT(BP$1,2)),$U633&lt;=DATEVALUE("9/30/20"&amp;RIGHT(BQ$1,2))),AND($T633&lt;=DATEVALUE("10/1/20"&amp;RIGHT(BP$1,2)),$U633&gt;=DATEVALUE("9/30/20"&amp;RIGHT(BQ$1,2)))),
IF(AND($T633&gt;=DATEVALUE("10/1/20"&amp;RIGHT(BP$1,2)),$U633&lt;=DATEVALUE("9/30/20"&amp;RIGHT(BQ$1,2))),NETWORKDAYS($T633,$U633,Holidays!$J$3:$J$937),
IF(AND($T633&lt;DATEVALUE("10/1/20"&amp;RIGHT(BP$1,2)),$U633&lt;=DATEVALUE("9/30/20"&amp;RIGHT(BQ$1,2))),NETWORKDAYS(DATEVALUE("10/1/20"&amp;RIGHT(BP$1,2)),$U633,Holidays!$J$3:$J$937),
IF($T633&lt;DATEVALUE("10/1/20"&amp;RIGHT(BP$1,2)),NETWORKDAYS(DATEVALUE("10/1/20"&amp;RIGHT(BP$1,2)),DATEVALUE("9/30/20"&amp;RIGHT(BQ$1,2)),Holidays!$J$3:$J$937),
IF($T633&gt;=DATEVALUE("10/1/20"&amp;RIGHT(BP$1,2)),NETWORKDAYS($T633,DATEVALUE("9/30/20"&amp;RIGHT(BQ$1,2)),Holidays!$J$3:$J$937),"")))),"")/(NETWORKDAYS($T633,$U633,Holidays!$J$3:$J$937)),0))</f>
        <v/>
      </c>
      <c r="BR633" s="87" t="str">
        <f>IF($Q633="","",IFERROR(IF(OR(AND($T633&gt;=DATEVALUE("10/1/20"&amp;RIGHT(BQ$1,2)),$T633&lt;=DATEVALUE("9/30/20"&amp;RIGHT(BR$1,2))),AND($U633&gt;=DATEVALUE("10/1/20"&amp;RIGHT(BQ$1,2)),$U633&lt;=DATEVALUE("9/30/20"&amp;RIGHT(BR$1,2))),AND($T633&lt;=DATEVALUE("10/1/20"&amp;RIGHT(BQ$1,2)),$U633&gt;=DATEVALUE("9/30/20"&amp;RIGHT(BR$1,2)))),
IF(AND($T633&gt;=DATEVALUE("10/1/20"&amp;RIGHT(BQ$1,2)),$U633&lt;=DATEVALUE("9/30/20"&amp;RIGHT(BR$1,2))),NETWORKDAYS($T633,$U633,Holidays!$J$3:$J$937),
IF(AND($T633&lt;DATEVALUE("10/1/20"&amp;RIGHT(BQ$1,2)),$U633&lt;=DATEVALUE("9/30/20"&amp;RIGHT(BR$1,2))),NETWORKDAYS(DATEVALUE("10/1/20"&amp;RIGHT(BQ$1,2)),$U633,Holidays!$J$3:$J$937),
IF($T633&lt;DATEVALUE("10/1/20"&amp;RIGHT(BQ$1,2)),NETWORKDAYS(DATEVALUE("10/1/20"&amp;RIGHT(BQ$1,2)),DATEVALUE("9/30/20"&amp;RIGHT(BR$1,2)),Holidays!$J$3:$J$937),
IF($T633&gt;=DATEVALUE("10/1/20"&amp;RIGHT(BQ$1,2)),NETWORKDAYS($T633,DATEVALUE("9/30/20"&amp;RIGHT(BR$1,2)),Holidays!$J$3:$J$937),"")))),"")/(NETWORKDAYS($T633,$U633,Holidays!$J$3:$J$937)),0))</f>
        <v/>
      </c>
      <c r="BS633" s="87" t="str">
        <f>IF($Q633="","",IFERROR(IF(OR(AND($T633&gt;=DATEVALUE("10/1/20"&amp;RIGHT(BR$1,2)),$T633&lt;=DATEVALUE("9/30/20"&amp;RIGHT(BS$1,2))),AND($U633&gt;=DATEVALUE("10/1/20"&amp;RIGHT(BR$1,2)),$U633&lt;=DATEVALUE("9/30/20"&amp;RIGHT(BS$1,2))),AND($T633&lt;=DATEVALUE("10/1/20"&amp;RIGHT(BR$1,2)),$U633&gt;=DATEVALUE("9/30/20"&amp;RIGHT(BS$1,2)))),
IF(AND($T633&gt;=DATEVALUE("10/1/20"&amp;RIGHT(BR$1,2)),$U633&lt;=DATEVALUE("9/30/20"&amp;RIGHT(BS$1,2))),NETWORKDAYS($T633,$U633,Holidays!$J$3:$J$937),
IF(AND($T633&lt;DATEVALUE("10/1/20"&amp;RIGHT(BR$1,2)),$U633&lt;=DATEVALUE("9/30/20"&amp;RIGHT(BS$1,2))),NETWORKDAYS(DATEVALUE("10/1/20"&amp;RIGHT(BR$1,2)),$U633,Holidays!$J$3:$J$937),
IF($T633&lt;DATEVALUE("10/1/20"&amp;RIGHT(BR$1,2)),NETWORKDAYS(DATEVALUE("10/1/20"&amp;RIGHT(BR$1,2)),DATEVALUE("9/30/20"&amp;RIGHT(BS$1,2)),Holidays!$J$3:$J$937),
IF($T633&gt;=DATEVALUE("10/1/20"&amp;RIGHT(BR$1,2)),NETWORKDAYS($T633,DATEVALUE("9/30/20"&amp;RIGHT(BS$1,2)),Holidays!$J$3:$J$937),"")))),"")/(NETWORKDAYS($T633,$U633,Holidays!$J$3:$J$937)),0))</f>
        <v/>
      </c>
      <c r="BT633" s="87" t="str">
        <f>IF($Q633="","",IFERROR(IF(OR(AND($T633&gt;=DATEVALUE("10/1/20"&amp;RIGHT(BS$1,2)),$T633&lt;=DATEVALUE("9/30/20"&amp;RIGHT(BT$1,2))),AND($U633&gt;=DATEVALUE("10/1/20"&amp;RIGHT(BS$1,2)),$U633&lt;=DATEVALUE("9/30/20"&amp;RIGHT(BT$1,2))),AND($T633&lt;=DATEVALUE("10/1/20"&amp;RIGHT(BS$1,2)),$U633&gt;=DATEVALUE("9/30/20"&amp;RIGHT(BT$1,2)))),
IF(AND($T633&gt;=DATEVALUE("10/1/20"&amp;RIGHT(BS$1,2)),$U633&lt;=DATEVALUE("9/30/20"&amp;RIGHT(BT$1,2))),NETWORKDAYS($T633,$U633,Holidays!$J$3:$J$937),
IF(AND($T633&lt;DATEVALUE("10/1/20"&amp;RIGHT(BS$1,2)),$U633&lt;=DATEVALUE("9/30/20"&amp;RIGHT(BT$1,2))),NETWORKDAYS(DATEVALUE("10/1/20"&amp;RIGHT(BS$1,2)),$U633,Holidays!$J$3:$J$937),
IF($T633&lt;DATEVALUE("10/1/20"&amp;RIGHT(BS$1,2)),NETWORKDAYS(DATEVALUE("10/1/20"&amp;RIGHT(BS$1,2)),DATEVALUE("9/30/20"&amp;RIGHT(BT$1,2)),Holidays!$J$3:$J$937),
IF($T633&gt;=DATEVALUE("10/1/20"&amp;RIGHT(BS$1,2)),NETWORKDAYS($T633,DATEVALUE("9/30/20"&amp;RIGHT(BT$1,2)),Holidays!$J$3:$J$937),"")))),"")/(NETWORKDAYS($T633,$U633,Holidays!$J$3:$J$937)),0))</f>
        <v/>
      </c>
      <c r="BU633" s="87" t="str">
        <f>IF($Q633="","",IFERROR(IF(OR(AND($T633&gt;=DATEVALUE("10/1/20"&amp;RIGHT(BT$1,2)),$T633&lt;=DATEVALUE("9/30/20"&amp;RIGHT(BU$1,2))),AND($U633&gt;=DATEVALUE("10/1/20"&amp;RIGHT(BT$1,2)),$U633&lt;=DATEVALUE("9/30/20"&amp;RIGHT(BU$1,2))),AND($T633&lt;=DATEVALUE("10/1/20"&amp;RIGHT(BT$1,2)),$U633&gt;=DATEVALUE("9/30/20"&amp;RIGHT(BU$1,2)))),
IF(AND($T633&gt;=DATEVALUE("10/1/20"&amp;RIGHT(BT$1,2)),$U633&lt;=DATEVALUE("9/30/20"&amp;RIGHT(BU$1,2))),NETWORKDAYS($T633,$U633,Holidays!$J$3:$J$937),
IF(AND($T633&lt;DATEVALUE("10/1/20"&amp;RIGHT(BT$1,2)),$U633&lt;=DATEVALUE("9/30/20"&amp;RIGHT(BU$1,2))),NETWORKDAYS(DATEVALUE("10/1/20"&amp;RIGHT(BT$1,2)),$U633,Holidays!$J$3:$J$937),
IF($T633&lt;DATEVALUE("10/1/20"&amp;RIGHT(BT$1,2)),NETWORKDAYS(DATEVALUE("10/1/20"&amp;RIGHT(BT$1,2)),DATEVALUE("9/30/20"&amp;RIGHT(BU$1,2)),Holidays!$J$3:$J$937),
IF($T633&gt;=DATEVALUE("10/1/20"&amp;RIGHT(BT$1,2)),NETWORKDAYS($T633,DATEVALUE("9/30/20"&amp;RIGHT(BU$1,2)),Holidays!$J$3:$J$937),"")))),"")/(NETWORKDAYS($T633,$U633,Holidays!$J$3:$J$937)),0))</f>
        <v/>
      </c>
      <c r="BV633" s="87" t="str">
        <f>IF($Q633="","",IFERROR(IF(OR(AND($T633&gt;=DATEVALUE("10/1/20"&amp;RIGHT(BU$1,2)),$T633&lt;=DATEVALUE("9/30/20"&amp;RIGHT(BV$1,2))),AND($U633&gt;=DATEVALUE("10/1/20"&amp;RIGHT(BU$1,2)),$U633&lt;=DATEVALUE("9/30/20"&amp;RIGHT(BV$1,2))),AND($T633&lt;=DATEVALUE("10/1/20"&amp;RIGHT(BU$1,2)),$U633&gt;=DATEVALUE("9/30/20"&amp;RIGHT(BV$1,2)))),
IF(AND($T633&gt;=DATEVALUE("10/1/20"&amp;RIGHT(BU$1,2)),$U633&lt;=DATEVALUE("9/30/20"&amp;RIGHT(BV$1,2))),NETWORKDAYS($T633,$U633,Holidays!$J$3:$J$937),
IF(AND($T633&lt;DATEVALUE("10/1/20"&amp;RIGHT(BU$1,2)),$U633&lt;=DATEVALUE("9/30/20"&amp;RIGHT(BV$1,2))),NETWORKDAYS(DATEVALUE("10/1/20"&amp;RIGHT(BU$1,2)),$U633,Holidays!$J$3:$J$937),
IF($T633&lt;DATEVALUE("10/1/20"&amp;RIGHT(BU$1,2)),NETWORKDAYS(DATEVALUE("10/1/20"&amp;RIGHT(BU$1,2)),DATEVALUE("9/30/20"&amp;RIGHT(BV$1,2)),Holidays!$J$3:$J$937),
IF($T633&gt;=DATEVALUE("10/1/20"&amp;RIGHT(BU$1,2)),NETWORKDAYS($T633,DATEVALUE("9/30/20"&amp;RIGHT(BV$1,2)),Holidays!$J$3:$J$937),"")))),"")/(NETWORKDAYS($T633,$U633,Holidays!$J$3:$J$937)),0))</f>
        <v/>
      </c>
      <c r="BW633" s="87" t="str">
        <f>IF($Q633="","",IFERROR(IF(OR(AND($T633&gt;=DATEVALUE("10/1/20"&amp;RIGHT(BV$1,2)),$T633&lt;=DATEVALUE("9/30/20"&amp;RIGHT(BW$1,2))),AND($U633&gt;=DATEVALUE("10/1/20"&amp;RIGHT(BV$1,2)),$U633&lt;=DATEVALUE("9/30/20"&amp;RIGHT(BW$1,2))),AND($T633&lt;=DATEVALUE("10/1/20"&amp;RIGHT(BV$1,2)),$U633&gt;=DATEVALUE("9/30/20"&amp;RIGHT(BW$1,2)))),
IF(AND($T633&gt;=DATEVALUE("10/1/20"&amp;RIGHT(BV$1,2)),$U633&lt;=DATEVALUE("9/30/20"&amp;RIGHT(BW$1,2))),NETWORKDAYS($T633,$U633,Holidays!$J$3:$J$937),
IF(AND($T633&lt;DATEVALUE("10/1/20"&amp;RIGHT(BV$1,2)),$U633&lt;=DATEVALUE("9/30/20"&amp;RIGHT(BW$1,2))),NETWORKDAYS(DATEVALUE("10/1/20"&amp;RIGHT(BV$1,2)),$U633,Holidays!$J$3:$J$937),
IF($T633&lt;DATEVALUE("10/1/20"&amp;RIGHT(BV$1,2)),NETWORKDAYS(DATEVALUE("10/1/20"&amp;RIGHT(BV$1,2)),DATEVALUE("9/30/20"&amp;RIGHT(BW$1,2)),Holidays!$J$3:$J$937),
IF($T633&gt;=DATEVALUE("10/1/20"&amp;RIGHT(BV$1,2)),NETWORKDAYS($T633,DATEVALUE("9/30/20"&amp;RIGHT(BW$1,2)),Holidays!$J$3:$J$937),"")))),"")/(NETWORKDAYS($T633,$U633,Holidays!$J$3:$J$937)),0))</f>
        <v/>
      </c>
      <c r="BX633" s="87" t="str">
        <f>IF($Q633="","",IFERROR(IF(OR(AND($T633&gt;=DATEVALUE("10/1/20"&amp;RIGHT(BW$1,2)),$T633&lt;=DATEVALUE("9/30/20"&amp;RIGHT(BX$1,2))),AND($U633&gt;=DATEVALUE("10/1/20"&amp;RIGHT(BW$1,2)),$U633&lt;=DATEVALUE("9/30/20"&amp;RIGHT(BX$1,2))),AND($T633&lt;=DATEVALUE("10/1/20"&amp;RIGHT(BW$1,2)),$U633&gt;=DATEVALUE("9/30/20"&amp;RIGHT(BX$1,2)))),
IF(AND($T633&gt;=DATEVALUE("10/1/20"&amp;RIGHT(BW$1,2)),$U633&lt;=DATEVALUE("9/30/20"&amp;RIGHT(BX$1,2))),NETWORKDAYS($T633,$U633,Holidays!$J$3:$J$937),
IF(AND($T633&lt;DATEVALUE("10/1/20"&amp;RIGHT(BW$1,2)),$U633&lt;=DATEVALUE("9/30/20"&amp;RIGHT(BX$1,2))),NETWORKDAYS(DATEVALUE("10/1/20"&amp;RIGHT(BW$1,2)),$U633,Holidays!$J$3:$J$937),
IF($T633&lt;DATEVALUE("10/1/20"&amp;RIGHT(BW$1,2)),NETWORKDAYS(DATEVALUE("10/1/20"&amp;RIGHT(BW$1,2)),DATEVALUE("9/30/20"&amp;RIGHT(BX$1,2)),Holidays!$J$3:$J$937),
IF($T633&gt;=DATEVALUE("10/1/20"&amp;RIGHT(BW$1,2)),NETWORKDAYS($T633,DATEVALUE("9/30/20"&amp;RIGHT(BX$1,2)),Holidays!$J$3:$J$937),"")))),"")/(NETWORKDAYS($T633,$U633,Holidays!$J$3:$J$937)),0))</f>
        <v/>
      </c>
      <c r="BY633" s="87" t="str">
        <f>IF($Q633="","",IFERROR(IF(OR(AND($T633&gt;=DATEVALUE("10/1/20"&amp;RIGHT(BX$1,2)),$T633&lt;=DATEVALUE("9/30/20"&amp;RIGHT(BY$1,2))),AND($U633&gt;=DATEVALUE("10/1/20"&amp;RIGHT(BX$1,2)),$U633&lt;=DATEVALUE("9/30/20"&amp;RIGHT(BY$1,2))),AND($T633&lt;=DATEVALUE("10/1/20"&amp;RIGHT(BX$1,2)),$U633&gt;=DATEVALUE("9/30/20"&amp;RIGHT(BY$1,2)))),
IF(AND($T633&gt;=DATEVALUE("10/1/20"&amp;RIGHT(BX$1,2)),$U633&lt;=DATEVALUE("9/30/20"&amp;RIGHT(BY$1,2))),NETWORKDAYS($T633,$U633,Holidays!$J$3:$J$937),
IF(AND($T633&lt;DATEVALUE("10/1/20"&amp;RIGHT(BX$1,2)),$U633&lt;=DATEVALUE("9/30/20"&amp;RIGHT(BY$1,2))),NETWORKDAYS(DATEVALUE("10/1/20"&amp;RIGHT(BX$1,2)),$U633,Holidays!$J$3:$J$937),
IF($T633&lt;DATEVALUE("10/1/20"&amp;RIGHT(BX$1,2)),NETWORKDAYS(DATEVALUE("10/1/20"&amp;RIGHT(BX$1,2)),DATEVALUE("9/30/20"&amp;RIGHT(BY$1,2)),Holidays!$J$3:$J$937),
IF($T633&gt;=DATEVALUE("10/1/20"&amp;RIGHT(BX$1,2)),NETWORKDAYS($T633,DATEVALUE("9/30/20"&amp;RIGHT(BY$1,2)),Holidays!$J$3:$J$937),"")))),"")/(NETWORKDAYS($T633,$U633,Holidays!$J$3:$J$937)),0))</f>
        <v/>
      </c>
      <c r="BZ633" s="87" t="str">
        <f>IF($Q633="","",IFERROR(IF(OR(AND($T633&gt;=DATEVALUE("10/1/20"&amp;RIGHT(BY$1,2)),$T633&lt;=DATEVALUE("9/30/20"&amp;RIGHT(BZ$1,2))),AND($U633&gt;=DATEVALUE("10/1/20"&amp;RIGHT(BY$1,2)),$U633&lt;=DATEVALUE("9/30/20"&amp;RIGHT(BZ$1,2))),AND($T633&lt;=DATEVALUE("10/1/20"&amp;RIGHT(BY$1,2)),$U633&gt;=DATEVALUE("9/30/20"&amp;RIGHT(BZ$1,2)))),
IF(AND($T633&gt;=DATEVALUE("10/1/20"&amp;RIGHT(BY$1,2)),$U633&lt;=DATEVALUE("9/30/20"&amp;RIGHT(BZ$1,2))),NETWORKDAYS($T633,$U633,Holidays!$J$3:$J$937),
IF(AND($T633&lt;DATEVALUE("10/1/20"&amp;RIGHT(BY$1,2)),$U633&lt;=DATEVALUE("9/30/20"&amp;RIGHT(BZ$1,2))),NETWORKDAYS(DATEVALUE("10/1/20"&amp;RIGHT(BY$1,2)),$U633,Holidays!$J$3:$J$937),
IF($T633&lt;DATEVALUE("10/1/20"&amp;RIGHT(BY$1,2)),NETWORKDAYS(DATEVALUE("10/1/20"&amp;RIGHT(BY$1,2)),DATEVALUE("9/30/20"&amp;RIGHT(BZ$1,2)),Holidays!$J$3:$J$937),
IF($T633&gt;=DATEVALUE("10/1/20"&amp;RIGHT(BY$1,2)),NETWORKDAYS($T633,DATEVALUE("9/30/20"&amp;RIGHT(BZ$1,2)),Holidays!$J$3:$J$937),"")))),"")/(NETWORKDAYS($T633,$U633,Holidays!$J$3:$J$937)),0))</f>
        <v/>
      </c>
      <c r="CA633" s="87" t="str">
        <f>IF($Q633="","",IFERROR(IF(OR(AND($T633&gt;=DATEVALUE("10/1/20"&amp;RIGHT(BZ$1,2)),$T633&lt;=DATEVALUE("9/30/20"&amp;RIGHT(CA$1,2))),AND($U633&gt;=DATEVALUE("10/1/20"&amp;RIGHT(BZ$1,2)),$U633&lt;=DATEVALUE("9/30/20"&amp;RIGHT(CA$1,2))),AND($T633&lt;=DATEVALUE("10/1/20"&amp;RIGHT(BZ$1,2)),$U633&gt;=DATEVALUE("9/30/20"&amp;RIGHT(CA$1,2)))),
IF(AND($T633&gt;=DATEVALUE("10/1/20"&amp;RIGHT(BZ$1,2)),$U633&lt;=DATEVALUE("9/30/20"&amp;RIGHT(CA$1,2))),NETWORKDAYS($T633,$U633,Holidays!$J$3:$J$937),
IF(AND($T633&lt;DATEVALUE("10/1/20"&amp;RIGHT(BZ$1,2)),$U633&lt;=DATEVALUE("9/30/20"&amp;RIGHT(CA$1,2))),NETWORKDAYS(DATEVALUE("10/1/20"&amp;RIGHT(BZ$1,2)),$U633,Holidays!$J$3:$J$937),
IF($T633&lt;DATEVALUE("10/1/20"&amp;RIGHT(BZ$1,2)),NETWORKDAYS(DATEVALUE("10/1/20"&amp;RIGHT(BZ$1,2)),DATEVALUE("9/30/20"&amp;RIGHT(CA$1,2)),Holidays!$J$3:$J$937),
IF($T633&gt;=DATEVALUE("10/1/20"&amp;RIGHT(BZ$1,2)),NETWORKDAYS($T633,DATEVALUE("9/30/20"&amp;RIGHT(CA$1,2)),Holidays!$J$3:$J$937),"")))),"")/(NETWORKDAYS($T633,$U633,Holidays!$J$3:$J$937)),0))</f>
        <v/>
      </c>
      <c r="CB633" s="87" t="str">
        <f>IF($Q633="","",IFERROR(IF(OR(AND($T633&gt;=DATEVALUE("10/1/20"&amp;RIGHT(CA$1,2)),$T633&lt;=DATEVALUE("9/30/20"&amp;RIGHT(CB$1,2))),AND($U633&gt;=DATEVALUE("10/1/20"&amp;RIGHT(CA$1,2)),$U633&lt;=DATEVALUE("9/30/20"&amp;RIGHT(CB$1,2))),AND($T633&lt;=DATEVALUE("10/1/20"&amp;RIGHT(CA$1,2)),$U633&gt;=DATEVALUE("9/30/20"&amp;RIGHT(CB$1,2)))),
IF(AND($T633&gt;=DATEVALUE("10/1/20"&amp;RIGHT(CA$1,2)),$U633&lt;=DATEVALUE("9/30/20"&amp;RIGHT(CB$1,2))),NETWORKDAYS($T633,$U633,Holidays!$J$3:$J$937),
IF(AND($T633&lt;DATEVALUE("10/1/20"&amp;RIGHT(CA$1,2)),$U633&lt;=DATEVALUE("9/30/20"&amp;RIGHT(CB$1,2))),NETWORKDAYS(DATEVALUE("10/1/20"&amp;RIGHT(CA$1,2)),$U633,Holidays!$J$3:$J$937),
IF($T633&lt;DATEVALUE("10/1/20"&amp;RIGHT(CA$1,2)),NETWORKDAYS(DATEVALUE("10/1/20"&amp;RIGHT(CA$1,2)),DATEVALUE("9/30/20"&amp;RIGHT(CB$1,2)),Holidays!$J$3:$J$937),
IF($T633&gt;=DATEVALUE("10/1/20"&amp;RIGHT(CA$1,2)),NETWORKDAYS($T633,DATEVALUE("9/30/20"&amp;RIGHT(CB$1,2)),Holidays!$J$3:$J$937),"")))),"")/(NETWORKDAYS($T633,$U633,Holidays!$J$3:$J$937)),0))</f>
        <v/>
      </c>
    </row>
    <row r="634" spans="1:80">
      <c r="A634" s="97"/>
      <c r="B634" s="98" t="str">
        <f ca="1">IF(NOT($A634=""),OFFSET('WBS Reference &amp; User Procedure'!$A$1,MATCH($A634,'WBS Reference &amp; User Procedure'!$A:$A,0)-1,1),"")</f>
        <v/>
      </c>
      <c r="D634" s="97"/>
      <c r="I634" s="78"/>
      <c r="T634" s="104" t="str">
        <f>IF(NOT(Q634=""),IF(NOT($S634=""),$S634,#REF!),"")</f>
        <v/>
      </c>
      <c r="U634" s="104" t="str">
        <f>IF(NOT(Q634=""),WORKDAY(T634,Q634,Holidays!$J$3:$J$937),"")</f>
        <v/>
      </c>
      <c r="V634" s="104"/>
      <c r="W634" s="104"/>
      <c r="X634" s="101" t="str">
        <f t="shared" si="137"/>
        <v/>
      </c>
      <c r="AL634" s="87" t="str">
        <f t="shared" ca="1" si="134"/>
        <v/>
      </c>
      <c r="AN634" s="87" t="str">
        <f t="shared" ca="1" si="140"/>
        <v/>
      </c>
      <c r="AO634" s="87" t="str">
        <f t="shared" ca="1" si="140"/>
        <v/>
      </c>
      <c r="AP634" s="87" t="str">
        <f t="shared" ca="1" si="140"/>
        <v/>
      </c>
      <c r="AQ634" s="87" t="str">
        <f t="shared" ca="1" si="140"/>
        <v/>
      </c>
      <c r="AR634" s="87" t="str">
        <f t="shared" ca="1" si="140"/>
        <v/>
      </c>
      <c r="AS634" s="87" t="str">
        <f t="shared" ca="1" si="140"/>
        <v/>
      </c>
      <c r="AT634" s="87" t="str">
        <f t="shared" ca="1" si="140"/>
        <v/>
      </c>
      <c r="AU634" s="87" t="str">
        <f t="shared" ca="1" si="140"/>
        <v/>
      </c>
      <c r="AV634" s="87" t="str">
        <f t="shared" ca="1" si="140"/>
        <v/>
      </c>
      <c r="AW634" s="87" t="str">
        <f t="shared" ca="1" si="140"/>
        <v/>
      </c>
      <c r="AX634" s="87" t="str">
        <f t="shared" ca="1" si="141"/>
        <v/>
      </c>
      <c r="AY634" s="87" t="str">
        <f t="shared" ca="1" si="141"/>
        <v/>
      </c>
      <c r="AZ634" s="87" t="str">
        <f t="shared" ca="1" si="141"/>
        <v/>
      </c>
      <c r="BA634" s="87" t="str">
        <f t="shared" ca="1" si="141"/>
        <v/>
      </c>
      <c r="BB634" s="87" t="str">
        <f t="shared" ca="1" si="141"/>
        <v/>
      </c>
      <c r="BC634" s="87" t="str">
        <f t="shared" ca="1" si="141"/>
        <v/>
      </c>
      <c r="BD634" s="87" t="str">
        <f t="shared" ca="1" si="141"/>
        <v/>
      </c>
      <c r="BE634" s="87" t="str">
        <f t="shared" ca="1" si="141"/>
        <v/>
      </c>
      <c r="BF634" s="87" t="str">
        <f t="shared" ca="1" si="141"/>
        <v/>
      </c>
      <c r="BG634" s="87" t="str">
        <f t="shared" ca="1" si="141"/>
        <v/>
      </c>
      <c r="BI634" s="87" t="str">
        <f>IF($Q634="","",IFERROR(IF(OR(AND($T634&gt;=DATEVALUE("10/1/20"&amp;RIGHT(BH$1,2)),$T634&lt;=DATEVALUE("9/30/20"&amp;RIGHT(BI$1,2))),AND($U634&gt;=DATEVALUE("10/1/20"&amp;RIGHT(BH$1,2)),$U634&lt;=DATEVALUE("9/30/20"&amp;RIGHT(BI$1,2))),AND($T634&lt;=DATEVALUE("10/1/20"&amp;RIGHT(BH$1,2)),$U634&gt;=DATEVALUE("9/30/20"&amp;RIGHT(BI$1,2)))),
IF(AND($T634&gt;=DATEVALUE("10/1/20"&amp;RIGHT(BH$1,2)),$U634&lt;=DATEVALUE("9/30/20"&amp;RIGHT(BI$1,2))),NETWORKDAYS($T634,$U634,Holidays!$J$3:$J$937),
IF(AND($T634&lt;DATEVALUE("10/1/20"&amp;RIGHT(BH$1,2)),$U634&lt;=DATEVALUE("9/30/20"&amp;RIGHT(BI$1,2))),NETWORKDAYS(DATEVALUE("10/1/20"&amp;RIGHT(BH$1,2)),$U634,Holidays!$J$3:$J$937),
IF($T634&lt;DATEVALUE("10/1/20"&amp;RIGHT(BH$1,2)),NETWORKDAYS(DATEVALUE("10/1/20"&amp;RIGHT(BH$1,2)),DATEVALUE("9/30/20"&amp;RIGHT(BI$1,2)),Holidays!$J$3:$J$937),
IF($T634&gt;=DATEVALUE("10/1/20"&amp;RIGHT(BH$1,2)),NETWORKDAYS($T634,DATEVALUE("9/30/20"&amp;RIGHT(BI$1,2)),Holidays!$J$3:$J$937),"")))),"")/(NETWORKDAYS($T634,$U634,Holidays!$J$3:$J$937)),0))</f>
        <v/>
      </c>
      <c r="BJ634" s="87" t="str">
        <f>IF($Q634="","",IFERROR(IF(OR(AND($T634&gt;=DATEVALUE("10/1/20"&amp;RIGHT(BI$1,2)),$T634&lt;=DATEVALUE("9/30/20"&amp;RIGHT(BJ$1,2))),AND($U634&gt;=DATEVALUE("10/1/20"&amp;RIGHT(BI$1,2)),$U634&lt;=DATEVALUE("9/30/20"&amp;RIGHT(BJ$1,2))),AND($T634&lt;=DATEVALUE("10/1/20"&amp;RIGHT(BI$1,2)),$U634&gt;=DATEVALUE("9/30/20"&amp;RIGHT(BJ$1,2)))),
IF(AND($T634&gt;=DATEVALUE("10/1/20"&amp;RIGHT(BI$1,2)),$U634&lt;=DATEVALUE("9/30/20"&amp;RIGHT(BJ$1,2))),NETWORKDAYS($T634,$U634,Holidays!$J$3:$J$937),
IF(AND($T634&lt;DATEVALUE("10/1/20"&amp;RIGHT(BI$1,2)),$U634&lt;=DATEVALUE("9/30/20"&amp;RIGHT(BJ$1,2))),NETWORKDAYS(DATEVALUE("10/1/20"&amp;RIGHT(BI$1,2)),$U634,Holidays!$J$3:$J$937),
IF($T634&lt;DATEVALUE("10/1/20"&amp;RIGHT(BI$1,2)),NETWORKDAYS(DATEVALUE("10/1/20"&amp;RIGHT(BI$1,2)),DATEVALUE("9/30/20"&amp;RIGHT(BJ$1,2)),Holidays!$J$3:$J$937),
IF($T634&gt;=DATEVALUE("10/1/20"&amp;RIGHT(BI$1,2)),NETWORKDAYS($T634,DATEVALUE("9/30/20"&amp;RIGHT(BJ$1,2)),Holidays!$J$3:$J$937),"")))),"")/(NETWORKDAYS($T634,$U634,Holidays!$J$3:$J$937)),0))</f>
        <v/>
      </c>
      <c r="BK634" s="87" t="str">
        <f>IF($Q634="","",IFERROR(IF(OR(AND($T634&gt;=DATEVALUE("10/1/20"&amp;RIGHT(BJ$1,2)),$T634&lt;=DATEVALUE("9/30/20"&amp;RIGHT(BK$1,2))),AND($U634&gt;=DATEVALUE("10/1/20"&amp;RIGHT(BJ$1,2)),$U634&lt;=DATEVALUE("9/30/20"&amp;RIGHT(BK$1,2))),AND($T634&lt;=DATEVALUE("10/1/20"&amp;RIGHT(BJ$1,2)),$U634&gt;=DATEVALUE("9/30/20"&amp;RIGHT(BK$1,2)))),
IF(AND($T634&gt;=DATEVALUE("10/1/20"&amp;RIGHT(BJ$1,2)),$U634&lt;=DATEVALUE("9/30/20"&amp;RIGHT(BK$1,2))),NETWORKDAYS($T634,$U634,Holidays!$J$3:$J$937),
IF(AND($T634&lt;DATEVALUE("10/1/20"&amp;RIGHT(BJ$1,2)),$U634&lt;=DATEVALUE("9/30/20"&amp;RIGHT(BK$1,2))),NETWORKDAYS(DATEVALUE("10/1/20"&amp;RIGHT(BJ$1,2)),$U634,Holidays!$J$3:$J$937),
IF($T634&lt;DATEVALUE("10/1/20"&amp;RIGHT(BJ$1,2)),NETWORKDAYS(DATEVALUE("10/1/20"&amp;RIGHT(BJ$1,2)),DATEVALUE("9/30/20"&amp;RIGHT(BK$1,2)),Holidays!$J$3:$J$937),
IF($T634&gt;=DATEVALUE("10/1/20"&amp;RIGHT(BJ$1,2)),NETWORKDAYS($T634,DATEVALUE("9/30/20"&amp;RIGHT(BK$1,2)),Holidays!$J$3:$J$937),"")))),"")/(NETWORKDAYS($T634,$U634,Holidays!$J$3:$J$937)),0))</f>
        <v/>
      </c>
      <c r="BL634" s="87" t="str">
        <f>IF($Q634="","",IFERROR(IF(OR(AND($T634&gt;=DATEVALUE("10/1/20"&amp;RIGHT(BK$1,2)),$T634&lt;=DATEVALUE("9/30/20"&amp;RIGHT(BL$1,2))),AND($U634&gt;=DATEVALUE("10/1/20"&amp;RIGHT(BK$1,2)),$U634&lt;=DATEVALUE("9/30/20"&amp;RIGHT(BL$1,2))),AND($T634&lt;=DATEVALUE("10/1/20"&amp;RIGHT(BK$1,2)),$U634&gt;=DATEVALUE("9/30/20"&amp;RIGHT(BL$1,2)))),
IF(AND($T634&gt;=DATEVALUE("10/1/20"&amp;RIGHT(BK$1,2)),$U634&lt;=DATEVALUE("9/30/20"&amp;RIGHT(BL$1,2))),NETWORKDAYS($T634,$U634,Holidays!$J$3:$J$937),
IF(AND($T634&lt;DATEVALUE("10/1/20"&amp;RIGHT(BK$1,2)),$U634&lt;=DATEVALUE("9/30/20"&amp;RIGHT(BL$1,2))),NETWORKDAYS(DATEVALUE("10/1/20"&amp;RIGHT(BK$1,2)),$U634,Holidays!$J$3:$J$937),
IF($T634&lt;DATEVALUE("10/1/20"&amp;RIGHT(BK$1,2)),NETWORKDAYS(DATEVALUE("10/1/20"&amp;RIGHT(BK$1,2)),DATEVALUE("9/30/20"&amp;RIGHT(BL$1,2)),Holidays!$J$3:$J$937),
IF($T634&gt;=DATEVALUE("10/1/20"&amp;RIGHT(BK$1,2)),NETWORKDAYS($T634,DATEVALUE("9/30/20"&amp;RIGHT(BL$1,2)),Holidays!$J$3:$J$937),"")))),"")/(NETWORKDAYS($T634,$U634,Holidays!$J$3:$J$937)),0))</f>
        <v/>
      </c>
      <c r="BM634" s="87" t="str">
        <f>IF($Q634="","",IFERROR(IF(OR(AND($T634&gt;=DATEVALUE("10/1/20"&amp;RIGHT(BL$1,2)),$T634&lt;=DATEVALUE("9/30/20"&amp;RIGHT(BM$1,2))),AND($U634&gt;=DATEVALUE("10/1/20"&amp;RIGHT(BL$1,2)),$U634&lt;=DATEVALUE("9/30/20"&amp;RIGHT(BM$1,2))),AND($T634&lt;=DATEVALUE("10/1/20"&amp;RIGHT(BL$1,2)),$U634&gt;=DATEVALUE("9/30/20"&amp;RIGHT(BM$1,2)))),
IF(AND($T634&gt;=DATEVALUE("10/1/20"&amp;RIGHT(BL$1,2)),$U634&lt;=DATEVALUE("9/30/20"&amp;RIGHT(BM$1,2))),NETWORKDAYS($T634,$U634,Holidays!$J$3:$J$937),
IF(AND($T634&lt;DATEVALUE("10/1/20"&amp;RIGHT(BL$1,2)),$U634&lt;=DATEVALUE("9/30/20"&amp;RIGHT(BM$1,2))),NETWORKDAYS(DATEVALUE("10/1/20"&amp;RIGHT(BL$1,2)),$U634,Holidays!$J$3:$J$937),
IF($T634&lt;DATEVALUE("10/1/20"&amp;RIGHT(BL$1,2)),NETWORKDAYS(DATEVALUE("10/1/20"&amp;RIGHT(BL$1,2)),DATEVALUE("9/30/20"&amp;RIGHT(BM$1,2)),Holidays!$J$3:$J$937),
IF($T634&gt;=DATEVALUE("10/1/20"&amp;RIGHT(BL$1,2)),NETWORKDAYS($T634,DATEVALUE("9/30/20"&amp;RIGHT(BM$1,2)),Holidays!$J$3:$J$937),"")))),"")/(NETWORKDAYS($T634,$U634,Holidays!$J$3:$J$937)),0))</f>
        <v/>
      </c>
      <c r="BN634" s="87" t="str">
        <f>IF($Q634="","",IFERROR(IF(OR(AND($T634&gt;=DATEVALUE("10/1/20"&amp;RIGHT(BM$1,2)),$T634&lt;=DATEVALUE("9/30/20"&amp;RIGHT(BN$1,2))),AND($U634&gt;=DATEVALUE("10/1/20"&amp;RIGHT(BM$1,2)),$U634&lt;=DATEVALUE("9/30/20"&amp;RIGHT(BN$1,2))),AND($T634&lt;=DATEVALUE("10/1/20"&amp;RIGHT(BM$1,2)),$U634&gt;=DATEVALUE("9/30/20"&amp;RIGHT(BN$1,2)))),
IF(AND($T634&gt;=DATEVALUE("10/1/20"&amp;RIGHT(BM$1,2)),$U634&lt;=DATEVALUE("9/30/20"&amp;RIGHT(BN$1,2))),NETWORKDAYS($T634,$U634,Holidays!$J$3:$J$937),
IF(AND($T634&lt;DATEVALUE("10/1/20"&amp;RIGHT(BM$1,2)),$U634&lt;=DATEVALUE("9/30/20"&amp;RIGHT(BN$1,2))),NETWORKDAYS(DATEVALUE("10/1/20"&amp;RIGHT(BM$1,2)),$U634,Holidays!$J$3:$J$937),
IF($T634&lt;DATEVALUE("10/1/20"&amp;RIGHT(BM$1,2)),NETWORKDAYS(DATEVALUE("10/1/20"&amp;RIGHT(BM$1,2)),DATEVALUE("9/30/20"&amp;RIGHT(BN$1,2)),Holidays!$J$3:$J$937),
IF($T634&gt;=DATEVALUE("10/1/20"&amp;RIGHT(BM$1,2)),NETWORKDAYS($T634,DATEVALUE("9/30/20"&amp;RIGHT(BN$1,2)),Holidays!$J$3:$J$937),"")))),"")/(NETWORKDAYS($T634,$U634,Holidays!$J$3:$J$937)),0))</f>
        <v/>
      </c>
      <c r="BO634" s="87" t="str">
        <f>IF($Q634="","",IFERROR(IF(OR(AND($T634&gt;=DATEVALUE("10/1/20"&amp;RIGHT(BN$1,2)),$T634&lt;=DATEVALUE("9/30/20"&amp;RIGHT(BO$1,2))),AND($U634&gt;=DATEVALUE("10/1/20"&amp;RIGHT(BN$1,2)),$U634&lt;=DATEVALUE("9/30/20"&amp;RIGHT(BO$1,2))),AND($T634&lt;=DATEVALUE("10/1/20"&amp;RIGHT(BN$1,2)),$U634&gt;=DATEVALUE("9/30/20"&amp;RIGHT(BO$1,2)))),
IF(AND($T634&gt;=DATEVALUE("10/1/20"&amp;RIGHT(BN$1,2)),$U634&lt;=DATEVALUE("9/30/20"&amp;RIGHT(BO$1,2))),NETWORKDAYS($T634,$U634,Holidays!$J$3:$J$937),
IF(AND($T634&lt;DATEVALUE("10/1/20"&amp;RIGHT(BN$1,2)),$U634&lt;=DATEVALUE("9/30/20"&amp;RIGHT(BO$1,2))),NETWORKDAYS(DATEVALUE("10/1/20"&amp;RIGHT(BN$1,2)),$U634,Holidays!$J$3:$J$937),
IF($T634&lt;DATEVALUE("10/1/20"&amp;RIGHT(BN$1,2)),NETWORKDAYS(DATEVALUE("10/1/20"&amp;RIGHT(BN$1,2)),DATEVALUE("9/30/20"&amp;RIGHT(BO$1,2)),Holidays!$J$3:$J$937),
IF($T634&gt;=DATEVALUE("10/1/20"&amp;RIGHT(BN$1,2)),NETWORKDAYS($T634,DATEVALUE("9/30/20"&amp;RIGHT(BO$1,2)),Holidays!$J$3:$J$937),"")))),"")/(NETWORKDAYS($T634,$U634,Holidays!$J$3:$J$937)),0))</f>
        <v/>
      </c>
      <c r="BP634" s="87" t="str">
        <f>IF($Q634="","",IFERROR(IF(OR(AND($T634&gt;=DATEVALUE("10/1/20"&amp;RIGHT(BO$1,2)),$T634&lt;=DATEVALUE("9/30/20"&amp;RIGHT(BP$1,2))),AND($U634&gt;=DATEVALUE("10/1/20"&amp;RIGHT(BO$1,2)),$U634&lt;=DATEVALUE("9/30/20"&amp;RIGHT(BP$1,2))),AND($T634&lt;=DATEVALUE("10/1/20"&amp;RIGHT(BO$1,2)),$U634&gt;=DATEVALUE("9/30/20"&amp;RIGHT(BP$1,2)))),
IF(AND($T634&gt;=DATEVALUE("10/1/20"&amp;RIGHT(BO$1,2)),$U634&lt;=DATEVALUE("9/30/20"&amp;RIGHT(BP$1,2))),NETWORKDAYS($T634,$U634,Holidays!$J$3:$J$937),
IF(AND($T634&lt;DATEVALUE("10/1/20"&amp;RIGHT(BO$1,2)),$U634&lt;=DATEVALUE("9/30/20"&amp;RIGHT(BP$1,2))),NETWORKDAYS(DATEVALUE("10/1/20"&amp;RIGHT(BO$1,2)),$U634,Holidays!$J$3:$J$937),
IF($T634&lt;DATEVALUE("10/1/20"&amp;RIGHT(BO$1,2)),NETWORKDAYS(DATEVALUE("10/1/20"&amp;RIGHT(BO$1,2)),DATEVALUE("9/30/20"&amp;RIGHT(BP$1,2)),Holidays!$J$3:$J$937),
IF($T634&gt;=DATEVALUE("10/1/20"&amp;RIGHT(BO$1,2)),NETWORKDAYS($T634,DATEVALUE("9/30/20"&amp;RIGHT(BP$1,2)),Holidays!$J$3:$J$937),"")))),"")/(NETWORKDAYS($T634,$U634,Holidays!$J$3:$J$937)),0))</f>
        <v/>
      </c>
      <c r="BQ634" s="87" t="str">
        <f>IF($Q634="","",IFERROR(IF(OR(AND($T634&gt;=DATEVALUE("10/1/20"&amp;RIGHT(BP$1,2)),$T634&lt;=DATEVALUE("9/30/20"&amp;RIGHT(BQ$1,2))),AND($U634&gt;=DATEVALUE("10/1/20"&amp;RIGHT(BP$1,2)),$U634&lt;=DATEVALUE("9/30/20"&amp;RIGHT(BQ$1,2))),AND($T634&lt;=DATEVALUE("10/1/20"&amp;RIGHT(BP$1,2)),$U634&gt;=DATEVALUE("9/30/20"&amp;RIGHT(BQ$1,2)))),
IF(AND($T634&gt;=DATEVALUE("10/1/20"&amp;RIGHT(BP$1,2)),$U634&lt;=DATEVALUE("9/30/20"&amp;RIGHT(BQ$1,2))),NETWORKDAYS($T634,$U634,Holidays!$J$3:$J$937),
IF(AND($T634&lt;DATEVALUE("10/1/20"&amp;RIGHT(BP$1,2)),$U634&lt;=DATEVALUE("9/30/20"&amp;RIGHT(BQ$1,2))),NETWORKDAYS(DATEVALUE("10/1/20"&amp;RIGHT(BP$1,2)),$U634,Holidays!$J$3:$J$937),
IF($T634&lt;DATEVALUE("10/1/20"&amp;RIGHT(BP$1,2)),NETWORKDAYS(DATEVALUE("10/1/20"&amp;RIGHT(BP$1,2)),DATEVALUE("9/30/20"&amp;RIGHT(BQ$1,2)),Holidays!$J$3:$J$937),
IF($T634&gt;=DATEVALUE("10/1/20"&amp;RIGHT(BP$1,2)),NETWORKDAYS($T634,DATEVALUE("9/30/20"&amp;RIGHT(BQ$1,2)),Holidays!$J$3:$J$937),"")))),"")/(NETWORKDAYS($T634,$U634,Holidays!$J$3:$J$937)),0))</f>
        <v/>
      </c>
      <c r="BR634" s="87" t="str">
        <f>IF($Q634="","",IFERROR(IF(OR(AND($T634&gt;=DATEVALUE("10/1/20"&amp;RIGHT(BQ$1,2)),$T634&lt;=DATEVALUE("9/30/20"&amp;RIGHT(BR$1,2))),AND($U634&gt;=DATEVALUE("10/1/20"&amp;RIGHT(BQ$1,2)),$U634&lt;=DATEVALUE("9/30/20"&amp;RIGHT(BR$1,2))),AND($T634&lt;=DATEVALUE("10/1/20"&amp;RIGHT(BQ$1,2)),$U634&gt;=DATEVALUE("9/30/20"&amp;RIGHT(BR$1,2)))),
IF(AND($T634&gt;=DATEVALUE("10/1/20"&amp;RIGHT(BQ$1,2)),$U634&lt;=DATEVALUE("9/30/20"&amp;RIGHT(BR$1,2))),NETWORKDAYS($T634,$U634,Holidays!$J$3:$J$937),
IF(AND($T634&lt;DATEVALUE("10/1/20"&amp;RIGHT(BQ$1,2)),$U634&lt;=DATEVALUE("9/30/20"&amp;RIGHT(BR$1,2))),NETWORKDAYS(DATEVALUE("10/1/20"&amp;RIGHT(BQ$1,2)),$U634,Holidays!$J$3:$J$937),
IF($T634&lt;DATEVALUE("10/1/20"&amp;RIGHT(BQ$1,2)),NETWORKDAYS(DATEVALUE("10/1/20"&amp;RIGHT(BQ$1,2)),DATEVALUE("9/30/20"&amp;RIGHT(BR$1,2)),Holidays!$J$3:$J$937),
IF($T634&gt;=DATEVALUE("10/1/20"&amp;RIGHT(BQ$1,2)),NETWORKDAYS($T634,DATEVALUE("9/30/20"&amp;RIGHT(BR$1,2)),Holidays!$J$3:$J$937),"")))),"")/(NETWORKDAYS($T634,$U634,Holidays!$J$3:$J$937)),0))</f>
        <v/>
      </c>
      <c r="BS634" s="87" t="str">
        <f>IF($Q634="","",IFERROR(IF(OR(AND($T634&gt;=DATEVALUE("10/1/20"&amp;RIGHT(BR$1,2)),$T634&lt;=DATEVALUE("9/30/20"&amp;RIGHT(BS$1,2))),AND($U634&gt;=DATEVALUE("10/1/20"&amp;RIGHT(BR$1,2)),$U634&lt;=DATEVALUE("9/30/20"&amp;RIGHT(BS$1,2))),AND($T634&lt;=DATEVALUE("10/1/20"&amp;RIGHT(BR$1,2)),$U634&gt;=DATEVALUE("9/30/20"&amp;RIGHT(BS$1,2)))),
IF(AND($T634&gt;=DATEVALUE("10/1/20"&amp;RIGHT(BR$1,2)),$U634&lt;=DATEVALUE("9/30/20"&amp;RIGHT(BS$1,2))),NETWORKDAYS($T634,$U634,Holidays!$J$3:$J$937),
IF(AND($T634&lt;DATEVALUE("10/1/20"&amp;RIGHT(BR$1,2)),$U634&lt;=DATEVALUE("9/30/20"&amp;RIGHT(BS$1,2))),NETWORKDAYS(DATEVALUE("10/1/20"&amp;RIGHT(BR$1,2)),$U634,Holidays!$J$3:$J$937),
IF($T634&lt;DATEVALUE("10/1/20"&amp;RIGHT(BR$1,2)),NETWORKDAYS(DATEVALUE("10/1/20"&amp;RIGHT(BR$1,2)),DATEVALUE("9/30/20"&amp;RIGHT(BS$1,2)),Holidays!$J$3:$J$937),
IF($T634&gt;=DATEVALUE("10/1/20"&amp;RIGHT(BR$1,2)),NETWORKDAYS($T634,DATEVALUE("9/30/20"&amp;RIGHT(BS$1,2)),Holidays!$J$3:$J$937),"")))),"")/(NETWORKDAYS($T634,$U634,Holidays!$J$3:$J$937)),0))</f>
        <v/>
      </c>
      <c r="BT634" s="87" t="str">
        <f>IF($Q634="","",IFERROR(IF(OR(AND($T634&gt;=DATEVALUE("10/1/20"&amp;RIGHT(BS$1,2)),$T634&lt;=DATEVALUE("9/30/20"&amp;RIGHT(BT$1,2))),AND($U634&gt;=DATEVALUE("10/1/20"&amp;RIGHT(BS$1,2)),$U634&lt;=DATEVALUE("9/30/20"&amp;RIGHT(BT$1,2))),AND($T634&lt;=DATEVALUE("10/1/20"&amp;RIGHT(BS$1,2)),$U634&gt;=DATEVALUE("9/30/20"&amp;RIGHT(BT$1,2)))),
IF(AND($T634&gt;=DATEVALUE("10/1/20"&amp;RIGHT(BS$1,2)),$U634&lt;=DATEVALUE("9/30/20"&amp;RIGHT(BT$1,2))),NETWORKDAYS($T634,$U634,Holidays!$J$3:$J$937),
IF(AND($T634&lt;DATEVALUE("10/1/20"&amp;RIGHT(BS$1,2)),$U634&lt;=DATEVALUE("9/30/20"&amp;RIGHT(BT$1,2))),NETWORKDAYS(DATEVALUE("10/1/20"&amp;RIGHT(BS$1,2)),$U634,Holidays!$J$3:$J$937),
IF($T634&lt;DATEVALUE("10/1/20"&amp;RIGHT(BS$1,2)),NETWORKDAYS(DATEVALUE("10/1/20"&amp;RIGHT(BS$1,2)),DATEVALUE("9/30/20"&amp;RIGHT(BT$1,2)),Holidays!$J$3:$J$937),
IF($T634&gt;=DATEVALUE("10/1/20"&amp;RIGHT(BS$1,2)),NETWORKDAYS($T634,DATEVALUE("9/30/20"&amp;RIGHT(BT$1,2)),Holidays!$J$3:$J$937),"")))),"")/(NETWORKDAYS($T634,$U634,Holidays!$J$3:$J$937)),0))</f>
        <v/>
      </c>
      <c r="BU634" s="87" t="str">
        <f>IF($Q634="","",IFERROR(IF(OR(AND($T634&gt;=DATEVALUE("10/1/20"&amp;RIGHT(BT$1,2)),$T634&lt;=DATEVALUE("9/30/20"&amp;RIGHT(BU$1,2))),AND($U634&gt;=DATEVALUE("10/1/20"&amp;RIGHT(BT$1,2)),$U634&lt;=DATEVALUE("9/30/20"&amp;RIGHT(BU$1,2))),AND($T634&lt;=DATEVALUE("10/1/20"&amp;RIGHT(BT$1,2)),$U634&gt;=DATEVALUE("9/30/20"&amp;RIGHT(BU$1,2)))),
IF(AND($T634&gt;=DATEVALUE("10/1/20"&amp;RIGHT(BT$1,2)),$U634&lt;=DATEVALUE("9/30/20"&amp;RIGHT(BU$1,2))),NETWORKDAYS($T634,$U634,Holidays!$J$3:$J$937),
IF(AND($T634&lt;DATEVALUE("10/1/20"&amp;RIGHT(BT$1,2)),$U634&lt;=DATEVALUE("9/30/20"&amp;RIGHT(BU$1,2))),NETWORKDAYS(DATEVALUE("10/1/20"&amp;RIGHT(BT$1,2)),$U634,Holidays!$J$3:$J$937),
IF($T634&lt;DATEVALUE("10/1/20"&amp;RIGHT(BT$1,2)),NETWORKDAYS(DATEVALUE("10/1/20"&amp;RIGHT(BT$1,2)),DATEVALUE("9/30/20"&amp;RIGHT(BU$1,2)),Holidays!$J$3:$J$937),
IF($T634&gt;=DATEVALUE("10/1/20"&amp;RIGHT(BT$1,2)),NETWORKDAYS($T634,DATEVALUE("9/30/20"&amp;RIGHT(BU$1,2)),Holidays!$J$3:$J$937),"")))),"")/(NETWORKDAYS($T634,$U634,Holidays!$J$3:$J$937)),0))</f>
        <v/>
      </c>
      <c r="BV634" s="87" t="str">
        <f>IF($Q634="","",IFERROR(IF(OR(AND($T634&gt;=DATEVALUE("10/1/20"&amp;RIGHT(BU$1,2)),$T634&lt;=DATEVALUE("9/30/20"&amp;RIGHT(BV$1,2))),AND($U634&gt;=DATEVALUE("10/1/20"&amp;RIGHT(BU$1,2)),$U634&lt;=DATEVALUE("9/30/20"&amp;RIGHT(BV$1,2))),AND($T634&lt;=DATEVALUE("10/1/20"&amp;RIGHT(BU$1,2)),$U634&gt;=DATEVALUE("9/30/20"&amp;RIGHT(BV$1,2)))),
IF(AND($T634&gt;=DATEVALUE("10/1/20"&amp;RIGHT(BU$1,2)),$U634&lt;=DATEVALUE("9/30/20"&amp;RIGHT(BV$1,2))),NETWORKDAYS($T634,$U634,Holidays!$J$3:$J$937),
IF(AND($T634&lt;DATEVALUE("10/1/20"&amp;RIGHT(BU$1,2)),$U634&lt;=DATEVALUE("9/30/20"&amp;RIGHT(BV$1,2))),NETWORKDAYS(DATEVALUE("10/1/20"&amp;RIGHT(BU$1,2)),$U634,Holidays!$J$3:$J$937),
IF($T634&lt;DATEVALUE("10/1/20"&amp;RIGHT(BU$1,2)),NETWORKDAYS(DATEVALUE("10/1/20"&amp;RIGHT(BU$1,2)),DATEVALUE("9/30/20"&amp;RIGHT(BV$1,2)),Holidays!$J$3:$J$937),
IF($T634&gt;=DATEVALUE("10/1/20"&amp;RIGHT(BU$1,2)),NETWORKDAYS($T634,DATEVALUE("9/30/20"&amp;RIGHT(BV$1,2)),Holidays!$J$3:$J$937),"")))),"")/(NETWORKDAYS($T634,$U634,Holidays!$J$3:$J$937)),0))</f>
        <v/>
      </c>
      <c r="BW634" s="87" t="str">
        <f>IF($Q634="","",IFERROR(IF(OR(AND($T634&gt;=DATEVALUE("10/1/20"&amp;RIGHT(BV$1,2)),$T634&lt;=DATEVALUE("9/30/20"&amp;RIGHT(BW$1,2))),AND($U634&gt;=DATEVALUE("10/1/20"&amp;RIGHT(BV$1,2)),$U634&lt;=DATEVALUE("9/30/20"&amp;RIGHT(BW$1,2))),AND($T634&lt;=DATEVALUE("10/1/20"&amp;RIGHT(BV$1,2)),$U634&gt;=DATEVALUE("9/30/20"&amp;RIGHT(BW$1,2)))),
IF(AND($T634&gt;=DATEVALUE("10/1/20"&amp;RIGHT(BV$1,2)),$U634&lt;=DATEVALUE("9/30/20"&amp;RIGHT(BW$1,2))),NETWORKDAYS($T634,$U634,Holidays!$J$3:$J$937),
IF(AND($T634&lt;DATEVALUE("10/1/20"&amp;RIGHT(BV$1,2)),$U634&lt;=DATEVALUE("9/30/20"&amp;RIGHT(BW$1,2))),NETWORKDAYS(DATEVALUE("10/1/20"&amp;RIGHT(BV$1,2)),$U634,Holidays!$J$3:$J$937),
IF($T634&lt;DATEVALUE("10/1/20"&amp;RIGHT(BV$1,2)),NETWORKDAYS(DATEVALUE("10/1/20"&amp;RIGHT(BV$1,2)),DATEVALUE("9/30/20"&amp;RIGHT(BW$1,2)),Holidays!$J$3:$J$937),
IF($T634&gt;=DATEVALUE("10/1/20"&amp;RIGHT(BV$1,2)),NETWORKDAYS($T634,DATEVALUE("9/30/20"&amp;RIGHT(BW$1,2)),Holidays!$J$3:$J$937),"")))),"")/(NETWORKDAYS($T634,$U634,Holidays!$J$3:$J$937)),0))</f>
        <v/>
      </c>
      <c r="BX634" s="87" t="str">
        <f>IF($Q634="","",IFERROR(IF(OR(AND($T634&gt;=DATEVALUE("10/1/20"&amp;RIGHT(BW$1,2)),$T634&lt;=DATEVALUE("9/30/20"&amp;RIGHT(BX$1,2))),AND($U634&gt;=DATEVALUE("10/1/20"&amp;RIGHT(BW$1,2)),$U634&lt;=DATEVALUE("9/30/20"&amp;RIGHT(BX$1,2))),AND($T634&lt;=DATEVALUE("10/1/20"&amp;RIGHT(BW$1,2)),$U634&gt;=DATEVALUE("9/30/20"&amp;RIGHT(BX$1,2)))),
IF(AND($T634&gt;=DATEVALUE("10/1/20"&amp;RIGHT(BW$1,2)),$U634&lt;=DATEVALUE("9/30/20"&amp;RIGHT(BX$1,2))),NETWORKDAYS($T634,$U634,Holidays!$J$3:$J$937),
IF(AND($T634&lt;DATEVALUE("10/1/20"&amp;RIGHT(BW$1,2)),$U634&lt;=DATEVALUE("9/30/20"&amp;RIGHT(BX$1,2))),NETWORKDAYS(DATEVALUE("10/1/20"&amp;RIGHT(BW$1,2)),$U634,Holidays!$J$3:$J$937),
IF($T634&lt;DATEVALUE("10/1/20"&amp;RIGHT(BW$1,2)),NETWORKDAYS(DATEVALUE("10/1/20"&amp;RIGHT(BW$1,2)),DATEVALUE("9/30/20"&amp;RIGHT(BX$1,2)),Holidays!$J$3:$J$937),
IF($T634&gt;=DATEVALUE("10/1/20"&amp;RIGHT(BW$1,2)),NETWORKDAYS($T634,DATEVALUE("9/30/20"&amp;RIGHT(BX$1,2)),Holidays!$J$3:$J$937),"")))),"")/(NETWORKDAYS($T634,$U634,Holidays!$J$3:$J$937)),0))</f>
        <v/>
      </c>
      <c r="BY634" s="87" t="str">
        <f>IF($Q634="","",IFERROR(IF(OR(AND($T634&gt;=DATEVALUE("10/1/20"&amp;RIGHT(BX$1,2)),$T634&lt;=DATEVALUE("9/30/20"&amp;RIGHT(BY$1,2))),AND($U634&gt;=DATEVALUE("10/1/20"&amp;RIGHT(BX$1,2)),$U634&lt;=DATEVALUE("9/30/20"&amp;RIGHT(BY$1,2))),AND($T634&lt;=DATEVALUE("10/1/20"&amp;RIGHT(BX$1,2)),$U634&gt;=DATEVALUE("9/30/20"&amp;RIGHT(BY$1,2)))),
IF(AND($T634&gt;=DATEVALUE("10/1/20"&amp;RIGHT(BX$1,2)),$U634&lt;=DATEVALUE("9/30/20"&amp;RIGHT(BY$1,2))),NETWORKDAYS($T634,$U634,Holidays!$J$3:$J$937),
IF(AND($T634&lt;DATEVALUE("10/1/20"&amp;RIGHT(BX$1,2)),$U634&lt;=DATEVALUE("9/30/20"&amp;RIGHT(BY$1,2))),NETWORKDAYS(DATEVALUE("10/1/20"&amp;RIGHT(BX$1,2)),$U634,Holidays!$J$3:$J$937),
IF($T634&lt;DATEVALUE("10/1/20"&amp;RIGHT(BX$1,2)),NETWORKDAYS(DATEVALUE("10/1/20"&amp;RIGHT(BX$1,2)),DATEVALUE("9/30/20"&amp;RIGHT(BY$1,2)),Holidays!$J$3:$J$937),
IF($T634&gt;=DATEVALUE("10/1/20"&amp;RIGHT(BX$1,2)),NETWORKDAYS($T634,DATEVALUE("9/30/20"&amp;RIGHT(BY$1,2)),Holidays!$J$3:$J$937),"")))),"")/(NETWORKDAYS($T634,$U634,Holidays!$J$3:$J$937)),0))</f>
        <v/>
      </c>
      <c r="BZ634" s="87" t="str">
        <f>IF($Q634="","",IFERROR(IF(OR(AND($T634&gt;=DATEVALUE("10/1/20"&amp;RIGHT(BY$1,2)),$T634&lt;=DATEVALUE("9/30/20"&amp;RIGHT(BZ$1,2))),AND($U634&gt;=DATEVALUE("10/1/20"&amp;RIGHT(BY$1,2)),$U634&lt;=DATEVALUE("9/30/20"&amp;RIGHT(BZ$1,2))),AND($T634&lt;=DATEVALUE("10/1/20"&amp;RIGHT(BY$1,2)),$U634&gt;=DATEVALUE("9/30/20"&amp;RIGHT(BZ$1,2)))),
IF(AND($T634&gt;=DATEVALUE("10/1/20"&amp;RIGHT(BY$1,2)),$U634&lt;=DATEVALUE("9/30/20"&amp;RIGHT(BZ$1,2))),NETWORKDAYS($T634,$U634,Holidays!$J$3:$J$937),
IF(AND($T634&lt;DATEVALUE("10/1/20"&amp;RIGHT(BY$1,2)),$U634&lt;=DATEVALUE("9/30/20"&amp;RIGHT(BZ$1,2))),NETWORKDAYS(DATEVALUE("10/1/20"&amp;RIGHT(BY$1,2)),$U634,Holidays!$J$3:$J$937),
IF($T634&lt;DATEVALUE("10/1/20"&amp;RIGHT(BY$1,2)),NETWORKDAYS(DATEVALUE("10/1/20"&amp;RIGHT(BY$1,2)),DATEVALUE("9/30/20"&amp;RIGHT(BZ$1,2)),Holidays!$J$3:$J$937),
IF($T634&gt;=DATEVALUE("10/1/20"&amp;RIGHT(BY$1,2)),NETWORKDAYS($T634,DATEVALUE("9/30/20"&amp;RIGHT(BZ$1,2)),Holidays!$J$3:$J$937),"")))),"")/(NETWORKDAYS($T634,$U634,Holidays!$J$3:$J$937)),0))</f>
        <v/>
      </c>
      <c r="CA634" s="87" t="str">
        <f>IF($Q634="","",IFERROR(IF(OR(AND($T634&gt;=DATEVALUE("10/1/20"&amp;RIGHT(BZ$1,2)),$T634&lt;=DATEVALUE("9/30/20"&amp;RIGHT(CA$1,2))),AND($U634&gt;=DATEVALUE("10/1/20"&amp;RIGHT(BZ$1,2)),$U634&lt;=DATEVALUE("9/30/20"&amp;RIGHT(CA$1,2))),AND($T634&lt;=DATEVALUE("10/1/20"&amp;RIGHT(BZ$1,2)),$U634&gt;=DATEVALUE("9/30/20"&amp;RIGHT(CA$1,2)))),
IF(AND($T634&gt;=DATEVALUE("10/1/20"&amp;RIGHT(BZ$1,2)),$U634&lt;=DATEVALUE("9/30/20"&amp;RIGHT(CA$1,2))),NETWORKDAYS($T634,$U634,Holidays!$J$3:$J$937),
IF(AND($T634&lt;DATEVALUE("10/1/20"&amp;RIGHT(BZ$1,2)),$U634&lt;=DATEVALUE("9/30/20"&amp;RIGHT(CA$1,2))),NETWORKDAYS(DATEVALUE("10/1/20"&amp;RIGHT(BZ$1,2)),$U634,Holidays!$J$3:$J$937),
IF($T634&lt;DATEVALUE("10/1/20"&amp;RIGHT(BZ$1,2)),NETWORKDAYS(DATEVALUE("10/1/20"&amp;RIGHT(BZ$1,2)),DATEVALUE("9/30/20"&amp;RIGHT(CA$1,2)),Holidays!$J$3:$J$937),
IF($T634&gt;=DATEVALUE("10/1/20"&amp;RIGHT(BZ$1,2)),NETWORKDAYS($T634,DATEVALUE("9/30/20"&amp;RIGHT(CA$1,2)),Holidays!$J$3:$J$937),"")))),"")/(NETWORKDAYS($T634,$U634,Holidays!$J$3:$J$937)),0))</f>
        <v/>
      </c>
      <c r="CB634" s="87" t="str">
        <f>IF($Q634="","",IFERROR(IF(OR(AND($T634&gt;=DATEVALUE("10/1/20"&amp;RIGHT(CA$1,2)),$T634&lt;=DATEVALUE("9/30/20"&amp;RIGHT(CB$1,2))),AND($U634&gt;=DATEVALUE("10/1/20"&amp;RIGHT(CA$1,2)),$U634&lt;=DATEVALUE("9/30/20"&amp;RIGHT(CB$1,2))),AND($T634&lt;=DATEVALUE("10/1/20"&amp;RIGHT(CA$1,2)),$U634&gt;=DATEVALUE("9/30/20"&amp;RIGHT(CB$1,2)))),
IF(AND($T634&gt;=DATEVALUE("10/1/20"&amp;RIGHT(CA$1,2)),$U634&lt;=DATEVALUE("9/30/20"&amp;RIGHT(CB$1,2))),NETWORKDAYS($T634,$U634,Holidays!$J$3:$J$937),
IF(AND($T634&lt;DATEVALUE("10/1/20"&amp;RIGHT(CA$1,2)),$U634&lt;=DATEVALUE("9/30/20"&amp;RIGHT(CB$1,2))),NETWORKDAYS(DATEVALUE("10/1/20"&amp;RIGHT(CA$1,2)),$U634,Holidays!$J$3:$J$937),
IF($T634&lt;DATEVALUE("10/1/20"&amp;RIGHT(CA$1,2)),NETWORKDAYS(DATEVALUE("10/1/20"&amp;RIGHT(CA$1,2)),DATEVALUE("9/30/20"&amp;RIGHT(CB$1,2)),Holidays!$J$3:$J$937),
IF($T634&gt;=DATEVALUE("10/1/20"&amp;RIGHT(CA$1,2)),NETWORKDAYS($T634,DATEVALUE("9/30/20"&amp;RIGHT(CB$1,2)),Holidays!$J$3:$J$937),"")))),"")/(NETWORKDAYS($T634,$U634,Holidays!$J$3:$J$937)),0))</f>
        <v/>
      </c>
    </row>
    <row r="635" spans="1:80">
      <c r="A635" s="97"/>
      <c r="B635" s="98" t="str">
        <f ca="1">IF(NOT($A635=""),OFFSET('WBS Reference &amp; User Procedure'!$A$1,MATCH($A635,'WBS Reference &amp; User Procedure'!$A:$A,0)-1,1),"")</f>
        <v/>
      </c>
      <c r="D635" s="97"/>
      <c r="I635" s="78"/>
      <c r="T635" s="104" t="str">
        <f>IF(NOT(Q635=""),IF(NOT($S635=""),$S635,#REF!),"")</f>
        <v/>
      </c>
      <c r="U635" s="104" t="str">
        <f>IF(NOT(Q635=""),WORKDAY(T635,Q635,Holidays!$J$3:$J$937),"")</f>
        <v/>
      </c>
      <c r="V635" s="104"/>
      <c r="W635" s="104"/>
      <c r="X635" s="101" t="str">
        <f t="shared" si="137"/>
        <v/>
      </c>
      <c r="AL635" s="87" t="str">
        <f t="shared" ca="1" si="134"/>
        <v/>
      </c>
      <c r="AN635" s="87" t="str">
        <f t="shared" ca="1" si="140"/>
        <v/>
      </c>
      <c r="AO635" s="87" t="str">
        <f t="shared" ca="1" si="140"/>
        <v/>
      </c>
      <c r="AP635" s="87" t="str">
        <f t="shared" ca="1" si="140"/>
        <v/>
      </c>
      <c r="AQ635" s="87" t="str">
        <f t="shared" ca="1" si="140"/>
        <v/>
      </c>
      <c r="AR635" s="87" t="str">
        <f t="shared" ca="1" si="140"/>
        <v/>
      </c>
      <c r="AS635" s="87" t="str">
        <f t="shared" ca="1" si="140"/>
        <v/>
      </c>
      <c r="AT635" s="87" t="str">
        <f t="shared" ca="1" si="140"/>
        <v/>
      </c>
      <c r="AU635" s="87" t="str">
        <f t="shared" ca="1" si="140"/>
        <v/>
      </c>
      <c r="AV635" s="87" t="str">
        <f t="shared" ca="1" si="140"/>
        <v/>
      </c>
      <c r="AW635" s="87" t="str">
        <f t="shared" ca="1" si="140"/>
        <v/>
      </c>
      <c r="AX635" s="87" t="str">
        <f t="shared" ca="1" si="141"/>
        <v/>
      </c>
      <c r="AY635" s="87" t="str">
        <f t="shared" ca="1" si="141"/>
        <v/>
      </c>
      <c r="AZ635" s="87" t="str">
        <f t="shared" ca="1" si="141"/>
        <v/>
      </c>
      <c r="BA635" s="87" t="str">
        <f t="shared" ca="1" si="141"/>
        <v/>
      </c>
      <c r="BB635" s="87" t="str">
        <f t="shared" ca="1" si="141"/>
        <v/>
      </c>
      <c r="BC635" s="87" t="str">
        <f t="shared" ca="1" si="141"/>
        <v/>
      </c>
      <c r="BD635" s="87" t="str">
        <f t="shared" ca="1" si="141"/>
        <v/>
      </c>
      <c r="BE635" s="87" t="str">
        <f t="shared" ca="1" si="141"/>
        <v/>
      </c>
      <c r="BF635" s="87" t="str">
        <f t="shared" ca="1" si="141"/>
        <v/>
      </c>
      <c r="BG635" s="87" t="str">
        <f t="shared" ca="1" si="141"/>
        <v/>
      </c>
      <c r="BI635" s="87" t="str">
        <f>IF($Q635="","",IFERROR(IF(OR(AND($T635&gt;=DATEVALUE("10/1/20"&amp;RIGHT(BH$1,2)),$T635&lt;=DATEVALUE("9/30/20"&amp;RIGHT(BI$1,2))),AND($U635&gt;=DATEVALUE("10/1/20"&amp;RIGHT(BH$1,2)),$U635&lt;=DATEVALUE("9/30/20"&amp;RIGHT(BI$1,2))),AND($T635&lt;=DATEVALUE("10/1/20"&amp;RIGHT(BH$1,2)),$U635&gt;=DATEVALUE("9/30/20"&amp;RIGHT(BI$1,2)))),
IF(AND($T635&gt;=DATEVALUE("10/1/20"&amp;RIGHT(BH$1,2)),$U635&lt;=DATEVALUE("9/30/20"&amp;RIGHT(BI$1,2))),NETWORKDAYS($T635,$U635,Holidays!$J$3:$J$937),
IF(AND($T635&lt;DATEVALUE("10/1/20"&amp;RIGHT(BH$1,2)),$U635&lt;=DATEVALUE("9/30/20"&amp;RIGHT(BI$1,2))),NETWORKDAYS(DATEVALUE("10/1/20"&amp;RIGHT(BH$1,2)),$U635,Holidays!$J$3:$J$937),
IF($T635&lt;DATEVALUE("10/1/20"&amp;RIGHT(BH$1,2)),NETWORKDAYS(DATEVALUE("10/1/20"&amp;RIGHT(BH$1,2)),DATEVALUE("9/30/20"&amp;RIGHT(BI$1,2)),Holidays!$J$3:$J$937),
IF($T635&gt;=DATEVALUE("10/1/20"&amp;RIGHT(BH$1,2)),NETWORKDAYS($T635,DATEVALUE("9/30/20"&amp;RIGHT(BI$1,2)),Holidays!$J$3:$J$937),"")))),"")/(NETWORKDAYS($T635,$U635,Holidays!$J$3:$J$937)),0))</f>
        <v/>
      </c>
      <c r="BJ635" s="87" t="str">
        <f>IF($Q635="","",IFERROR(IF(OR(AND($T635&gt;=DATEVALUE("10/1/20"&amp;RIGHT(BI$1,2)),$T635&lt;=DATEVALUE("9/30/20"&amp;RIGHT(BJ$1,2))),AND($U635&gt;=DATEVALUE("10/1/20"&amp;RIGHT(BI$1,2)),$U635&lt;=DATEVALUE("9/30/20"&amp;RIGHT(BJ$1,2))),AND($T635&lt;=DATEVALUE("10/1/20"&amp;RIGHT(BI$1,2)),$U635&gt;=DATEVALUE("9/30/20"&amp;RIGHT(BJ$1,2)))),
IF(AND($T635&gt;=DATEVALUE("10/1/20"&amp;RIGHT(BI$1,2)),$U635&lt;=DATEVALUE("9/30/20"&amp;RIGHT(BJ$1,2))),NETWORKDAYS($T635,$U635,Holidays!$J$3:$J$937),
IF(AND($T635&lt;DATEVALUE("10/1/20"&amp;RIGHT(BI$1,2)),$U635&lt;=DATEVALUE("9/30/20"&amp;RIGHT(BJ$1,2))),NETWORKDAYS(DATEVALUE("10/1/20"&amp;RIGHT(BI$1,2)),$U635,Holidays!$J$3:$J$937),
IF($T635&lt;DATEVALUE("10/1/20"&amp;RIGHT(BI$1,2)),NETWORKDAYS(DATEVALUE("10/1/20"&amp;RIGHT(BI$1,2)),DATEVALUE("9/30/20"&amp;RIGHT(BJ$1,2)),Holidays!$J$3:$J$937),
IF($T635&gt;=DATEVALUE("10/1/20"&amp;RIGHT(BI$1,2)),NETWORKDAYS($T635,DATEVALUE("9/30/20"&amp;RIGHT(BJ$1,2)),Holidays!$J$3:$J$937),"")))),"")/(NETWORKDAYS($T635,$U635,Holidays!$J$3:$J$937)),0))</f>
        <v/>
      </c>
      <c r="BK635" s="87" t="str">
        <f>IF($Q635="","",IFERROR(IF(OR(AND($T635&gt;=DATEVALUE("10/1/20"&amp;RIGHT(BJ$1,2)),$T635&lt;=DATEVALUE("9/30/20"&amp;RIGHT(BK$1,2))),AND($U635&gt;=DATEVALUE("10/1/20"&amp;RIGHT(BJ$1,2)),$U635&lt;=DATEVALUE("9/30/20"&amp;RIGHT(BK$1,2))),AND($T635&lt;=DATEVALUE("10/1/20"&amp;RIGHT(BJ$1,2)),$U635&gt;=DATEVALUE("9/30/20"&amp;RIGHT(BK$1,2)))),
IF(AND($T635&gt;=DATEVALUE("10/1/20"&amp;RIGHT(BJ$1,2)),$U635&lt;=DATEVALUE("9/30/20"&amp;RIGHT(BK$1,2))),NETWORKDAYS($T635,$U635,Holidays!$J$3:$J$937),
IF(AND($T635&lt;DATEVALUE("10/1/20"&amp;RIGHT(BJ$1,2)),$U635&lt;=DATEVALUE("9/30/20"&amp;RIGHT(BK$1,2))),NETWORKDAYS(DATEVALUE("10/1/20"&amp;RIGHT(BJ$1,2)),$U635,Holidays!$J$3:$J$937),
IF($T635&lt;DATEVALUE("10/1/20"&amp;RIGHT(BJ$1,2)),NETWORKDAYS(DATEVALUE("10/1/20"&amp;RIGHT(BJ$1,2)),DATEVALUE("9/30/20"&amp;RIGHT(BK$1,2)),Holidays!$J$3:$J$937),
IF($T635&gt;=DATEVALUE("10/1/20"&amp;RIGHT(BJ$1,2)),NETWORKDAYS($T635,DATEVALUE("9/30/20"&amp;RIGHT(BK$1,2)),Holidays!$J$3:$J$937),"")))),"")/(NETWORKDAYS($T635,$U635,Holidays!$J$3:$J$937)),0))</f>
        <v/>
      </c>
      <c r="BL635" s="87" t="str">
        <f>IF($Q635="","",IFERROR(IF(OR(AND($T635&gt;=DATEVALUE("10/1/20"&amp;RIGHT(BK$1,2)),$T635&lt;=DATEVALUE("9/30/20"&amp;RIGHT(BL$1,2))),AND($U635&gt;=DATEVALUE("10/1/20"&amp;RIGHT(BK$1,2)),$U635&lt;=DATEVALUE("9/30/20"&amp;RIGHT(BL$1,2))),AND($T635&lt;=DATEVALUE("10/1/20"&amp;RIGHT(BK$1,2)),$U635&gt;=DATEVALUE("9/30/20"&amp;RIGHT(BL$1,2)))),
IF(AND($T635&gt;=DATEVALUE("10/1/20"&amp;RIGHT(BK$1,2)),$U635&lt;=DATEVALUE("9/30/20"&amp;RIGHT(BL$1,2))),NETWORKDAYS($T635,$U635,Holidays!$J$3:$J$937),
IF(AND($T635&lt;DATEVALUE("10/1/20"&amp;RIGHT(BK$1,2)),$U635&lt;=DATEVALUE("9/30/20"&amp;RIGHT(BL$1,2))),NETWORKDAYS(DATEVALUE("10/1/20"&amp;RIGHT(BK$1,2)),$U635,Holidays!$J$3:$J$937),
IF($T635&lt;DATEVALUE("10/1/20"&amp;RIGHT(BK$1,2)),NETWORKDAYS(DATEVALUE("10/1/20"&amp;RIGHT(BK$1,2)),DATEVALUE("9/30/20"&amp;RIGHT(BL$1,2)),Holidays!$J$3:$J$937),
IF($T635&gt;=DATEVALUE("10/1/20"&amp;RIGHT(BK$1,2)),NETWORKDAYS($T635,DATEVALUE("9/30/20"&amp;RIGHT(BL$1,2)),Holidays!$J$3:$J$937),"")))),"")/(NETWORKDAYS($T635,$U635,Holidays!$J$3:$J$937)),0))</f>
        <v/>
      </c>
      <c r="BM635" s="87" t="str">
        <f>IF($Q635="","",IFERROR(IF(OR(AND($T635&gt;=DATEVALUE("10/1/20"&amp;RIGHT(BL$1,2)),$T635&lt;=DATEVALUE("9/30/20"&amp;RIGHT(BM$1,2))),AND($U635&gt;=DATEVALUE("10/1/20"&amp;RIGHT(BL$1,2)),$U635&lt;=DATEVALUE("9/30/20"&amp;RIGHT(BM$1,2))),AND($T635&lt;=DATEVALUE("10/1/20"&amp;RIGHT(BL$1,2)),$U635&gt;=DATEVALUE("9/30/20"&amp;RIGHT(BM$1,2)))),
IF(AND($T635&gt;=DATEVALUE("10/1/20"&amp;RIGHT(BL$1,2)),$U635&lt;=DATEVALUE("9/30/20"&amp;RIGHT(BM$1,2))),NETWORKDAYS($T635,$U635,Holidays!$J$3:$J$937),
IF(AND($T635&lt;DATEVALUE("10/1/20"&amp;RIGHT(BL$1,2)),$U635&lt;=DATEVALUE("9/30/20"&amp;RIGHT(BM$1,2))),NETWORKDAYS(DATEVALUE("10/1/20"&amp;RIGHT(BL$1,2)),$U635,Holidays!$J$3:$J$937),
IF($T635&lt;DATEVALUE("10/1/20"&amp;RIGHT(BL$1,2)),NETWORKDAYS(DATEVALUE("10/1/20"&amp;RIGHT(BL$1,2)),DATEVALUE("9/30/20"&amp;RIGHT(BM$1,2)),Holidays!$J$3:$J$937),
IF($T635&gt;=DATEVALUE("10/1/20"&amp;RIGHT(BL$1,2)),NETWORKDAYS($T635,DATEVALUE("9/30/20"&amp;RIGHT(BM$1,2)),Holidays!$J$3:$J$937),"")))),"")/(NETWORKDAYS($T635,$U635,Holidays!$J$3:$J$937)),0))</f>
        <v/>
      </c>
      <c r="BN635" s="87" t="str">
        <f>IF($Q635="","",IFERROR(IF(OR(AND($T635&gt;=DATEVALUE("10/1/20"&amp;RIGHT(BM$1,2)),$T635&lt;=DATEVALUE("9/30/20"&amp;RIGHT(BN$1,2))),AND($U635&gt;=DATEVALUE("10/1/20"&amp;RIGHT(BM$1,2)),$U635&lt;=DATEVALUE("9/30/20"&amp;RIGHT(BN$1,2))),AND($T635&lt;=DATEVALUE("10/1/20"&amp;RIGHT(BM$1,2)),$U635&gt;=DATEVALUE("9/30/20"&amp;RIGHT(BN$1,2)))),
IF(AND($T635&gt;=DATEVALUE("10/1/20"&amp;RIGHT(BM$1,2)),$U635&lt;=DATEVALUE("9/30/20"&amp;RIGHT(BN$1,2))),NETWORKDAYS($T635,$U635,Holidays!$J$3:$J$937),
IF(AND($T635&lt;DATEVALUE("10/1/20"&amp;RIGHT(BM$1,2)),$U635&lt;=DATEVALUE("9/30/20"&amp;RIGHT(BN$1,2))),NETWORKDAYS(DATEVALUE("10/1/20"&amp;RIGHT(BM$1,2)),$U635,Holidays!$J$3:$J$937),
IF($T635&lt;DATEVALUE("10/1/20"&amp;RIGHT(BM$1,2)),NETWORKDAYS(DATEVALUE("10/1/20"&amp;RIGHT(BM$1,2)),DATEVALUE("9/30/20"&amp;RIGHT(BN$1,2)),Holidays!$J$3:$J$937),
IF($T635&gt;=DATEVALUE("10/1/20"&amp;RIGHT(BM$1,2)),NETWORKDAYS($T635,DATEVALUE("9/30/20"&amp;RIGHT(BN$1,2)),Holidays!$J$3:$J$937),"")))),"")/(NETWORKDAYS($T635,$U635,Holidays!$J$3:$J$937)),0))</f>
        <v/>
      </c>
      <c r="BO635" s="87" t="str">
        <f>IF($Q635="","",IFERROR(IF(OR(AND($T635&gt;=DATEVALUE("10/1/20"&amp;RIGHT(BN$1,2)),$T635&lt;=DATEVALUE("9/30/20"&amp;RIGHT(BO$1,2))),AND($U635&gt;=DATEVALUE("10/1/20"&amp;RIGHT(BN$1,2)),$U635&lt;=DATEVALUE("9/30/20"&amp;RIGHT(BO$1,2))),AND($T635&lt;=DATEVALUE("10/1/20"&amp;RIGHT(BN$1,2)),$U635&gt;=DATEVALUE("9/30/20"&amp;RIGHT(BO$1,2)))),
IF(AND($T635&gt;=DATEVALUE("10/1/20"&amp;RIGHT(BN$1,2)),$U635&lt;=DATEVALUE("9/30/20"&amp;RIGHT(BO$1,2))),NETWORKDAYS($T635,$U635,Holidays!$J$3:$J$937),
IF(AND($T635&lt;DATEVALUE("10/1/20"&amp;RIGHT(BN$1,2)),$U635&lt;=DATEVALUE("9/30/20"&amp;RIGHT(BO$1,2))),NETWORKDAYS(DATEVALUE("10/1/20"&amp;RIGHT(BN$1,2)),$U635,Holidays!$J$3:$J$937),
IF($T635&lt;DATEVALUE("10/1/20"&amp;RIGHT(BN$1,2)),NETWORKDAYS(DATEVALUE("10/1/20"&amp;RIGHT(BN$1,2)),DATEVALUE("9/30/20"&amp;RIGHT(BO$1,2)),Holidays!$J$3:$J$937),
IF($T635&gt;=DATEVALUE("10/1/20"&amp;RIGHT(BN$1,2)),NETWORKDAYS($T635,DATEVALUE("9/30/20"&amp;RIGHT(BO$1,2)),Holidays!$J$3:$J$937),"")))),"")/(NETWORKDAYS($T635,$U635,Holidays!$J$3:$J$937)),0))</f>
        <v/>
      </c>
      <c r="BP635" s="87" t="str">
        <f>IF($Q635="","",IFERROR(IF(OR(AND($T635&gt;=DATEVALUE("10/1/20"&amp;RIGHT(BO$1,2)),$T635&lt;=DATEVALUE("9/30/20"&amp;RIGHT(BP$1,2))),AND($U635&gt;=DATEVALUE("10/1/20"&amp;RIGHT(BO$1,2)),$U635&lt;=DATEVALUE("9/30/20"&amp;RIGHT(BP$1,2))),AND($T635&lt;=DATEVALUE("10/1/20"&amp;RIGHT(BO$1,2)),$U635&gt;=DATEVALUE("9/30/20"&amp;RIGHT(BP$1,2)))),
IF(AND($T635&gt;=DATEVALUE("10/1/20"&amp;RIGHT(BO$1,2)),$U635&lt;=DATEVALUE("9/30/20"&amp;RIGHT(BP$1,2))),NETWORKDAYS($T635,$U635,Holidays!$J$3:$J$937),
IF(AND($T635&lt;DATEVALUE("10/1/20"&amp;RIGHT(BO$1,2)),$U635&lt;=DATEVALUE("9/30/20"&amp;RIGHT(BP$1,2))),NETWORKDAYS(DATEVALUE("10/1/20"&amp;RIGHT(BO$1,2)),$U635,Holidays!$J$3:$J$937),
IF($T635&lt;DATEVALUE("10/1/20"&amp;RIGHT(BO$1,2)),NETWORKDAYS(DATEVALUE("10/1/20"&amp;RIGHT(BO$1,2)),DATEVALUE("9/30/20"&amp;RIGHT(BP$1,2)),Holidays!$J$3:$J$937),
IF($T635&gt;=DATEVALUE("10/1/20"&amp;RIGHT(BO$1,2)),NETWORKDAYS($T635,DATEVALUE("9/30/20"&amp;RIGHT(BP$1,2)),Holidays!$J$3:$J$937),"")))),"")/(NETWORKDAYS($T635,$U635,Holidays!$J$3:$J$937)),0))</f>
        <v/>
      </c>
      <c r="BQ635" s="87" t="str">
        <f>IF($Q635="","",IFERROR(IF(OR(AND($T635&gt;=DATEVALUE("10/1/20"&amp;RIGHT(BP$1,2)),$T635&lt;=DATEVALUE("9/30/20"&amp;RIGHT(BQ$1,2))),AND($U635&gt;=DATEVALUE("10/1/20"&amp;RIGHT(BP$1,2)),$U635&lt;=DATEVALUE("9/30/20"&amp;RIGHT(BQ$1,2))),AND($T635&lt;=DATEVALUE("10/1/20"&amp;RIGHT(BP$1,2)),$U635&gt;=DATEVALUE("9/30/20"&amp;RIGHT(BQ$1,2)))),
IF(AND($T635&gt;=DATEVALUE("10/1/20"&amp;RIGHT(BP$1,2)),$U635&lt;=DATEVALUE("9/30/20"&amp;RIGHT(BQ$1,2))),NETWORKDAYS($T635,$U635,Holidays!$J$3:$J$937),
IF(AND($T635&lt;DATEVALUE("10/1/20"&amp;RIGHT(BP$1,2)),$U635&lt;=DATEVALUE("9/30/20"&amp;RIGHT(BQ$1,2))),NETWORKDAYS(DATEVALUE("10/1/20"&amp;RIGHT(BP$1,2)),$U635,Holidays!$J$3:$J$937),
IF($T635&lt;DATEVALUE("10/1/20"&amp;RIGHT(BP$1,2)),NETWORKDAYS(DATEVALUE("10/1/20"&amp;RIGHT(BP$1,2)),DATEVALUE("9/30/20"&amp;RIGHT(BQ$1,2)),Holidays!$J$3:$J$937),
IF($T635&gt;=DATEVALUE("10/1/20"&amp;RIGHT(BP$1,2)),NETWORKDAYS($T635,DATEVALUE("9/30/20"&amp;RIGHT(BQ$1,2)),Holidays!$J$3:$J$937),"")))),"")/(NETWORKDAYS($T635,$U635,Holidays!$J$3:$J$937)),0))</f>
        <v/>
      </c>
      <c r="BR635" s="87" t="str">
        <f>IF($Q635="","",IFERROR(IF(OR(AND($T635&gt;=DATEVALUE("10/1/20"&amp;RIGHT(BQ$1,2)),$T635&lt;=DATEVALUE("9/30/20"&amp;RIGHT(BR$1,2))),AND($U635&gt;=DATEVALUE("10/1/20"&amp;RIGHT(BQ$1,2)),$U635&lt;=DATEVALUE("9/30/20"&amp;RIGHT(BR$1,2))),AND($T635&lt;=DATEVALUE("10/1/20"&amp;RIGHT(BQ$1,2)),$U635&gt;=DATEVALUE("9/30/20"&amp;RIGHT(BR$1,2)))),
IF(AND($T635&gt;=DATEVALUE("10/1/20"&amp;RIGHT(BQ$1,2)),$U635&lt;=DATEVALUE("9/30/20"&amp;RIGHT(BR$1,2))),NETWORKDAYS($T635,$U635,Holidays!$J$3:$J$937),
IF(AND($T635&lt;DATEVALUE("10/1/20"&amp;RIGHT(BQ$1,2)),$U635&lt;=DATEVALUE("9/30/20"&amp;RIGHT(BR$1,2))),NETWORKDAYS(DATEVALUE("10/1/20"&amp;RIGHT(BQ$1,2)),$U635,Holidays!$J$3:$J$937),
IF($T635&lt;DATEVALUE("10/1/20"&amp;RIGHT(BQ$1,2)),NETWORKDAYS(DATEVALUE("10/1/20"&amp;RIGHT(BQ$1,2)),DATEVALUE("9/30/20"&amp;RIGHT(BR$1,2)),Holidays!$J$3:$J$937),
IF($T635&gt;=DATEVALUE("10/1/20"&amp;RIGHT(BQ$1,2)),NETWORKDAYS($T635,DATEVALUE("9/30/20"&amp;RIGHT(BR$1,2)),Holidays!$J$3:$J$937),"")))),"")/(NETWORKDAYS($T635,$U635,Holidays!$J$3:$J$937)),0))</f>
        <v/>
      </c>
      <c r="BS635" s="87" t="str">
        <f>IF($Q635="","",IFERROR(IF(OR(AND($T635&gt;=DATEVALUE("10/1/20"&amp;RIGHT(BR$1,2)),$T635&lt;=DATEVALUE("9/30/20"&amp;RIGHT(BS$1,2))),AND($U635&gt;=DATEVALUE("10/1/20"&amp;RIGHT(BR$1,2)),$U635&lt;=DATEVALUE("9/30/20"&amp;RIGHT(BS$1,2))),AND($T635&lt;=DATEVALUE("10/1/20"&amp;RIGHT(BR$1,2)),$U635&gt;=DATEVALUE("9/30/20"&amp;RIGHT(BS$1,2)))),
IF(AND($T635&gt;=DATEVALUE("10/1/20"&amp;RIGHT(BR$1,2)),$U635&lt;=DATEVALUE("9/30/20"&amp;RIGHT(BS$1,2))),NETWORKDAYS($T635,$U635,Holidays!$J$3:$J$937),
IF(AND($T635&lt;DATEVALUE("10/1/20"&amp;RIGHT(BR$1,2)),$U635&lt;=DATEVALUE("9/30/20"&amp;RIGHT(BS$1,2))),NETWORKDAYS(DATEVALUE("10/1/20"&amp;RIGHT(BR$1,2)),$U635,Holidays!$J$3:$J$937),
IF($T635&lt;DATEVALUE("10/1/20"&amp;RIGHT(BR$1,2)),NETWORKDAYS(DATEVALUE("10/1/20"&amp;RIGHT(BR$1,2)),DATEVALUE("9/30/20"&amp;RIGHT(BS$1,2)),Holidays!$J$3:$J$937),
IF($T635&gt;=DATEVALUE("10/1/20"&amp;RIGHT(BR$1,2)),NETWORKDAYS($T635,DATEVALUE("9/30/20"&amp;RIGHT(BS$1,2)),Holidays!$J$3:$J$937),"")))),"")/(NETWORKDAYS($T635,$U635,Holidays!$J$3:$J$937)),0))</f>
        <v/>
      </c>
      <c r="BT635" s="87" t="str">
        <f>IF($Q635="","",IFERROR(IF(OR(AND($T635&gt;=DATEVALUE("10/1/20"&amp;RIGHT(BS$1,2)),$T635&lt;=DATEVALUE("9/30/20"&amp;RIGHT(BT$1,2))),AND($U635&gt;=DATEVALUE("10/1/20"&amp;RIGHT(BS$1,2)),$U635&lt;=DATEVALUE("9/30/20"&amp;RIGHT(BT$1,2))),AND($T635&lt;=DATEVALUE("10/1/20"&amp;RIGHT(BS$1,2)),$U635&gt;=DATEVALUE("9/30/20"&amp;RIGHT(BT$1,2)))),
IF(AND($T635&gt;=DATEVALUE("10/1/20"&amp;RIGHT(BS$1,2)),$U635&lt;=DATEVALUE("9/30/20"&amp;RIGHT(BT$1,2))),NETWORKDAYS($T635,$U635,Holidays!$J$3:$J$937),
IF(AND($T635&lt;DATEVALUE("10/1/20"&amp;RIGHT(BS$1,2)),$U635&lt;=DATEVALUE("9/30/20"&amp;RIGHT(BT$1,2))),NETWORKDAYS(DATEVALUE("10/1/20"&amp;RIGHT(BS$1,2)),$U635,Holidays!$J$3:$J$937),
IF($T635&lt;DATEVALUE("10/1/20"&amp;RIGHT(BS$1,2)),NETWORKDAYS(DATEVALUE("10/1/20"&amp;RIGHT(BS$1,2)),DATEVALUE("9/30/20"&amp;RIGHT(BT$1,2)),Holidays!$J$3:$J$937),
IF($T635&gt;=DATEVALUE("10/1/20"&amp;RIGHT(BS$1,2)),NETWORKDAYS($T635,DATEVALUE("9/30/20"&amp;RIGHT(BT$1,2)),Holidays!$J$3:$J$937),"")))),"")/(NETWORKDAYS($T635,$U635,Holidays!$J$3:$J$937)),0))</f>
        <v/>
      </c>
      <c r="BU635" s="87" t="str">
        <f>IF($Q635="","",IFERROR(IF(OR(AND($T635&gt;=DATEVALUE("10/1/20"&amp;RIGHT(BT$1,2)),$T635&lt;=DATEVALUE("9/30/20"&amp;RIGHT(BU$1,2))),AND($U635&gt;=DATEVALUE("10/1/20"&amp;RIGHT(BT$1,2)),$U635&lt;=DATEVALUE("9/30/20"&amp;RIGHT(BU$1,2))),AND($T635&lt;=DATEVALUE("10/1/20"&amp;RIGHT(BT$1,2)),$U635&gt;=DATEVALUE("9/30/20"&amp;RIGHT(BU$1,2)))),
IF(AND($T635&gt;=DATEVALUE("10/1/20"&amp;RIGHT(BT$1,2)),$U635&lt;=DATEVALUE("9/30/20"&amp;RIGHT(BU$1,2))),NETWORKDAYS($T635,$U635,Holidays!$J$3:$J$937),
IF(AND($T635&lt;DATEVALUE("10/1/20"&amp;RIGHT(BT$1,2)),$U635&lt;=DATEVALUE("9/30/20"&amp;RIGHT(BU$1,2))),NETWORKDAYS(DATEVALUE("10/1/20"&amp;RIGHT(BT$1,2)),$U635,Holidays!$J$3:$J$937),
IF($T635&lt;DATEVALUE("10/1/20"&amp;RIGHT(BT$1,2)),NETWORKDAYS(DATEVALUE("10/1/20"&amp;RIGHT(BT$1,2)),DATEVALUE("9/30/20"&amp;RIGHT(BU$1,2)),Holidays!$J$3:$J$937),
IF($T635&gt;=DATEVALUE("10/1/20"&amp;RIGHT(BT$1,2)),NETWORKDAYS($T635,DATEVALUE("9/30/20"&amp;RIGHT(BU$1,2)),Holidays!$J$3:$J$937),"")))),"")/(NETWORKDAYS($T635,$U635,Holidays!$J$3:$J$937)),0))</f>
        <v/>
      </c>
      <c r="BV635" s="87" t="str">
        <f>IF($Q635="","",IFERROR(IF(OR(AND($T635&gt;=DATEVALUE("10/1/20"&amp;RIGHT(BU$1,2)),$T635&lt;=DATEVALUE("9/30/20"&amp;RIGHT(BV$1,2))),AND($U635&gt;=DATEVALUE("10/1/20"&amp;RIGHT(BU$1,2)),$U635&lt;=DATEVALUE("9/30/20"&amp;RIGHT(BV$1,2))),AND($T635&lt;=DATEVALUE("10/1/20"&amp;RIGHT(BU$1,2)),$U635&gt;=DATEVALUE("9/30/20"&amp;RIGHT(BV$1,2)))),
IF(AND($T635&gt;=DATEVALUE("10/1/20"&amp;RIGHT(BU$1,2)),$U635&lt;=DATEVALUE("9/30/20"&amp;RIGHT(BV$1,2))),NETWORKDAYS($T635,$U635,Holidays!$J$3:$J$937),
IF(AND($T635&lt;DATEVALUE("10/1/20"&amp;RIGHT(BU$1,2)),$U635&lt;=DATEVALUE("9/30/20"&amp;RIGHT(BV$1,2))),NETWORKDAYS(DATEVALUE("10/1/20"&amp;RIGHT(BU$1,2)),$U635,Holidays!$J$3:$J$937),
IF($T635&lt;DATEVALUE("10/1/20"&amp;RIGHT(BU$1,2)),NETWORKDAYS(DATEVALUE("10/1/20"&amp;RIGHT(BU$1,2)),DATEVALUE("9/30/20"&amp;RIGHT(BV$1,2)),Holidays!$J$3:$J$937),
IF($T635&gt;=DATEVALUE("10/1/20"&amp;RIGHT(BU$1,2)),NETWORKDAYS($T635,DATEVALUE("9/30/20"&amp;RIGHT(BV$1,2)),Holidays!$J$3:$J$937),"")))),"")/(NETWORKDAYS($T635,$U635,Holidays!$J$3:$J$937)),0))</f>
        <v/>
      </c>
      <c r="BW635" s="87" t="str">
        <f>IF($Q635="","",IFERROR(IF(OR(AND($T635&gt;=DATEVALUE("10/1/20"&amp;RIGHT(BV$1,2)),$T635&lt;=DATEVALUE("9/30/20"&amp;RIGHT(BW$1,2))),AND($U635&gt;=DATEVALUE("10/1/20"&amp;RIGHT(BV$1,2)),$U635&lt;=DATEVALUE("9/30/20"&amp;RIGHT(BW$1,2))),AND($T635&lt;=DATEVALUE("10/1/20"&amp;RIGHT(BV$1,2)),$U635&gt;=DATEVALUE("9/30/20"&amp;RIGHT(BW$1,2)))),
IF(AND($T635&gt;=DATEVALUE("10/1/20"&amp;RIGHT(BV$1,2)),$U635&lt;=DATEVALUE("9/30/20"&amp;RIGHT(BW$1,2))),NETWORKDAYS($T635,$U635,Holidays!$J$3:$J$937),
IF(AND($T635&lt;DATEVALUE("10/1/20"&amp;RIGHT(BV$1,2)),$U635&lt;=DATEVALUE("9/30/20"&amp;RIGHT(BW$1,2))),NETWORKDAYS(DATEVALUE("10/1/20"&amp;RIGHT(BV$1,2)),$U635,Holidays!$J$3:$J$937),
IF($T635&lt;DATEVALUE("10/1/20"&amp;RIGHT(BV$1,2)),NETWORKDAYS(DATEVALUE("10/1/20"&amp;RIGHT(BV$1,2)),DATEVALUE("9/30/20"&amp;RIGHT(BW$1,2)),Holidays!$J$3:$J$937),
IF($T635&gt;=DATEVALUE("10/1/20"&amp;RIGHT(BV$1,2)),NETWORKDAYS($T635,DATEVALUE("9/30/20"&amp;RIGHT(BW$1,2)),Holidays!$J$3:$J$937),"")))),"")/(NETWORKDAYS($T635,$U635,Holidays!$J$3:$J$937)),0))</f>
        <v/>
      </c>
      <c r="BX635" s="87" t="str">
        <f>IF($Q635="","",IFERROR(IF(OR(AND($T635&gt;=DATEVALUE("10/1/20"&amp;RIGHT(BW$1,2)),$T635&lt;=DATEVALUE("9/30/20"&amp;RIGHT(BX$1,2))),AND($U635&gt;=DATEVALUE("10/1/20"&amp;RIGHT(BW$1,2)),$U635&lt;=DATEVALUE("9/30/20"&amp;RIGHT(BX$1,2))),AND($T635&lt;=DATEVALUE("10/1/20"&amp;RIGHT(BW$1,2)),$U635&gt;=DATEVALUE("9/30/20"&amp;RIGHT(BX$1,2)))),
IF(AND($T635&gt;=DATEVALUE("10/1/20"&amp;RIGHT(BW$1,2)),$U635&lt;=DATEVALUE("9/30/20"&amp;RIGHT(BX$1,2))),NETWORKDAYS($T635,$U635,Holidays!$J$3:$J$937),
IF(AND($T635&lt;DATEVALUE("10/1/20"&amp;RIGHT(BW$1,2)),$U635&lt;=DATEVALUE("9/30/20"&amp;RIGHT(BX$1,2))),NETWORKDAYS(DATEVALUE("10/1/20"&amp;RIGHT(BW$1,2)),$U635,Holidays!$J$3:$J$937),
IF($T635&lt;DATEVALUE("10/1/20"&amp;RIGHT(BW$1,2)),NETWORKDAYS(DATEVALUE("10/1/20"&amp;RIGHT(BW$1,2)),DATEVALUE("9/30/20"&amp;RIGHT(BX$1,2)),Holidays!$J$3:$J$937),
IF($T635&gt;=DATEVALUE("10/1/20"&amp;RIGHT(BW$1,2)),NETWORKDAYS($T635,DATEVALUE("9/30/20"&amp;RIGHT(BX$1,2)),Holidays!$J$3:$J$937),"")))),"")/(NETWORKDAYS($T635,$U635,Holidays!$J$3:$J$937)),0))</f>
        <v/>
      </c>
      <c r="BY635" s="87" t="str">
        <f>IF($Q635="","",IFERROR(IF(OR(AND($T635&gt;=DATEVALUE("10/1/20"&amp;RIGHT(BX$1,2)),$T635&lt;=DATEVALUE("9/30/20"&amp;RIGHT(BY$1,2))),AND($U635&gt;=DATEVALUE("10/1/20"&amp;RIGHT(BX$1,2)),$U635&lt;=DATEVALUE("9/30/20"&amp;RIGHT(BY$1,2))),AND($T635&lt;=DATEVALUE("10/1/20"&amp;RIGHT(BX$1,2)),$U635&gt;=DATEVALUE("9/30/20"&amp;RIGHT(BY$1,2)))),
IF(AND($T635&gt;=DATEVALUE("10/1/20"&amp;RIGHT(BX$1,2)),$U635&lt;=DATEVALUE("9/30/20"&amp;RIGHT(BY$1,2))),NETWORKDAYS($T635,$U635,Holidays!$J$3:$J$937),
IF(AND($T635&lt;DATEVALUE("10/1/20"&amp;RIGHT(BX$1,2)),$U635&lt;=DATEVALUE("9/30/20"&amp;RIGHT(BY$1,2))),NETWORKDAYS(DATEVALUE("10/1/20"&amp;RIGHT(BX$1,2)),$U635,Holidays!$J$3:$J$937),
IF($T635&lt;DATEVALUE("10/1/20"&amp;RIGHT(BX$1,2)),NETWORKDAYS(DATEVALUE("10/1/20"&amp;RIGHT(BX$1,2)),DATEVALUE("9/30/20"&amp;RIGHT(BY$1,2)),Holidays!$J$3:$J$937),
IF($T635&gt;=DATEVALUE("10/1/20"&amp;RIGHT(BX$1,2)),NETWORKDAYS($T635,DATEVALUE("9/30/20"&amp;RIGHT(BY$1,2)),Holidays!$J$3:$J$937),"")))),"")/(NETWORKDAYS($T635,$U635,Holidays!$J$3:$J$937)),0))</f>
        <v/>
      </c>
      <c r="BZ635" s="87" t="str">
        <f>IF($Q635="","",IFERROR(IF(OR(AND($T635&gt;=DATEVALUE("10/1/20"&amp;RIGHT(BY$1,2)),$T635&lt;=DATEVALUE("9/30/20"&amp;RIGHT(BZ$1,2))),AND($U635&gt;=DATEVALUE("10/1/20"&amp;RIGHT(BY$1,2)),$U635&lt;=DATEVALUE("9/30/20"&amp;RIGHT(BZ$1,2))),AND($T635&lt;=DATEVALUE("10/1/20"&amp;RIGHT(BY$1,2)),$U635&gt;=DATEVALUE("9/30/20"&amp;RIGHT(BZ$1,2)))),
IF(AND($T635&gt;=DATEVALUE("10/1/20"&amp;RIGHT(BY$1,2)),$U635&lt;=DATEVALUE("9/30/20"&amp;RIGHT(BZ$1,2))),NETWORKDAYS($T635,$U635,Holidays!$J$3:$J$937),
IF(AND($T635&lt;DATEVALUE("10/1/20"&amp;RIGHT(BY$1,2)),$U635&lt;=DATEVALUE("9/30/20"&amp;RIGHT(BZ$1,2))),NETWORKDAYS(DATEVALUE("10/1/20"&amp;RIGHT(BY$1,2)),$U635,Holidays!$J$3:$J$937),
IF($T635&lt;DATEVALUE("10/1/20"&amp;RIGHT(BY$1,2)),NETWORKDAYS(DATEVALUE("10/1/20"&amp;RIGHT(BY$1,2)),DATEVALUE("9/30/20"&amp;RIGHT(BZ$1,2)),Holidays!$J$3:$J$937),
IF($T635&gt;=DATEVALUE("10/1/20"&amp;RIGHT(BY$1,2)),NETWORKDAYS($T635,DATEVALUE("9/30/20"&amp;RIGHT(BZ$1,2)),Holidays!$J$3:$J$937),"")))),"")/(NETWORKDAYS($T635,$U635,Holidays!$J$3:$J$937)),0))</f>
        <v/>
      </c>
      <c r="CA635" s="87" t="str">
        <f>IF($Q635="","",IFERROR(IF(OR(AND($T635&gt;=DATEVALUE("10/1/20"&amp;RIGHT(BZ$1,2)),$T635&lt;=DATEVALUE("9/30/20"&amp;RIGHT(CA$1,2))),AND($U635&gt;=DATEVALUE("10/1/20"&amp;RIGHT(BZ$1,2)),$U635&lt;=DATEVALUE("9/30/20"&amp;RIGHT(CA$1,2))),AND($T635&lt;=DATEVALUE("10/1/20"&amp;RIGHT(BZ$1,2)),$U635&gt;=DATEVALUE("9/30/20"&amp;RIGHT(CA$1,2)))),
IF(AND($T635&gt;=DATEVALUE("10/1/20"&amp;RIGHT(BZ$1,2)),$U635&lt;=DATEVALUE("9/30/20"&amp;RIGHT(CA$1,2))),NETWORKDAYS($T635,$U635,Holidays!$J$3:$J$937),
IF(AND($T635&lt;DATEVALUE("10/1/20"&amp;RIGHT(BZ$1,2)),$U635&lt;=DATEVALUE("9/30/20"&amp;RIGHT(CA$1,2))),NETWORKDAYS(DATEVALUE("10/1/20"&amp;RIGHT(BZ$1,2)),$U635,Holidays!$J$3:$J$937),
IF($T635&lt;DATEVALUE("10/1/20"&amp;RIGHT(BZ$1,2)),NETWORKDAYS(DATEVALUE("10/1/20"&amp;RIGHT(BZ$1,2)),DATEVALUE("9/30/20"&amp;RIGHT(CA$1,2)),Holidays!$J$3:$J$937),
IF($T635&gt;=DATEVALUE("10/1/20"&amp;RIGHT(BZ$1,2)),NETWORKDAYS($T635,DATEVALUE("9/30/20"&amp;RIGHT(CA$1,2)),Holidays!$J$3:$J$937),"")))),"")/(NETWORKDAYS($T635,$U635,Holidays!$J$3:$J$937)),0))</f>
        <v/>
      </c>
      <c r="CB635" s="87" t="str">
        <f>IF($Q635="","",IFERROR(IF(OR(AND($T635&gt;=DATEVALUE("10/1/20"&amp;RIGHT(CA$1,2)),$T635&lt;=DATEVALUE("9/30/20"&amp;RIGHT(CB$1,2))),AND($U635&gt;=DATEVALUE("10/1/20"&amp;RIGHT(CA$1,2)),$U635&lt;=DATEVALUE("9/30/20"&amp;RIGHT(CB$1,2))),AND($T635&lt;=DATEVALUE("10/1/20"&amp;RIGHT(CA$1,2)),$U635&gt;=DATEVALUE("9/30/20"&amp;RIGHT(CB$1,2)))),
IF(AND($T635&gt;=DATEVALUE("10/1/20"&amp;RIGHT(CA$1,2)),$U635&lt;=DATEVALUE("9/30/20"&amp;RIGHT(CB$1,2))),NETWORKDAYS($T635,$U635,Holidays!$J$3:$J$937),
IF(AND($T635&lt;DATEVALUE("10/1/20"&amp;RIGHT(CA$1,2)),$U635&lt;=DATEVALUE("9/30/20"&amp;RIGHT(CB$1,2))),NETWORKDAYS(DATEVALUE("10/1/20"&amp;RIGHT(CA$1,2)),$U635,Holidays!$J$3:$J$937),
IF($T635&lt;DATEVALUE("10/1/20"&amp;RIGHT(CA$1,2)),NETWORKDAYS(DATEVALUE("10/1/20"&amp;RIGHT(CA$1,2)),DATEVALUE("9/30/20"&amp;RIGHT(CB$1,2)),Holidays!$J$3:$J$937),
IF($T635&gt;=DATEVALUE("10/1/20"&amp;RIGHT(CA$1,2)),NETWORKDAYS($T635,DATEVALUE("9/30/20"&amp;RIGHT(CB$1,2)),Holidays!$J$3:$J$937),"")))),"")/(NETWORKDAYS($T635,$U635,Holidays!$J$3:$J$937)),0))</f>
        <v/>
      </c>
    </row>
    <row r="636" spans="1:80">
      <c r="A636" s="97"/>
      <c r="B636" s="98" t="str">
        <f ca="1">IF(NOT($A636=""),OFFSET('WBS Reference &amp; User Procedure'!$A$1,MATCH($A636,'WBS Reference &amp; User Procedure'!$A:$A,0)-1,1),"")</f>
        <v/>
      </c>
      <c r="D636" s="97"/>
      <c r="I636" s="78"/>
      <c r="T636" s="104" t="str">
        <f>IF(NOT(Q636=""),IF(NOT($S636=""),$S636,#REF!),"")</f>
        <v/>
      </c>
      <c r="U636" s="104" t="str">
        <f>IF(NOT(Q636=""),WORKDAY(T636,Q636,Holidays!$J$3:$J$937),"")</f>
        <v/>
      </c>
      <c r="V636" s="104"/>
      <c r="W636" s="104"/>
      <c r="X636" s="101" t="str">
        <f t="shared" si="137"/>
        <v/>
      </c>
      <c r="AL636" s="87" t="str">
        <f t="shared" ca="1" si="134"/>
        <v/>
      </c>
      <c r="AN636" s="87" t="str">
        <f t="shared" ref="AN636:AW645" ca="1" si="142">IF($Q636="","",IFERROR(OFFSET(INDIRECT("'"&amp;KEY_RESOURCE_STRUCTURE_TAB&amp;"'!"&amp;KEY_RATE_SET_INDEX&amp;""),$AL636-1,COLUMN()-34),0))</f>
        <v/>
      </c>
      <c r="AO636" s="87" t="str">
        <f t="shared" ca="1" si="142"/>
        <v/>
      </c>
      <c r="AP636" s="87" t="str">
        <f t="shared" ca="1" si="142"/>
        <v/>
      </c>
      <c r="AQ636" s="87" t="str">
        <f t="shared" ca="1" si="142"/>
        <v/>
      </c>
      <c r="AR636" s="87" t="str">
        <f t="shared" ca="1" si="142"/>
        <v/>
      </c>
      <c r="AS636" s="87" t="str">
        <f t="shared" ca="1" si="142"/>
        <v/>
      </c>
      <c r="AT636" s="87" t="str">
        <f t="shared" ca="1" si="142"/>
        <v/>
      </c>
      <c r="AU636" s="87" t="str">
        <f t="shared" ca="1" si="142"/>
        <v/>
      </c>
      <c r="AV636" s="87" t="str">
        <f t="shared" ca="1" si="142"/>
        <v/>
      </c>
      <c r="AW636" s="87" t="str">
        <f t="shared" ca="1" si="142"/>
        <v/>
      </c>
      <c r="AX636" s="87" t="str">
        <f t="shared" ref="AX636:BG645" ca="1" si="143">IF($Q636="","",IFERROR(OFFSET(INDIRECT("'"&amp;KEY_RESOURCE_STRUCTURE_TAB&amp;"'!"&amp;KEY_RATE_SET_INDEX&amp;""),$AL636-1,COLUMN()-34),0))</f>
        <v/>
      </c>
      <c r="AY636" s="87" t="str">
        <f t="shared" ca="1" si="143"/>
        <v/>
      </c>
      <c r="AZ636" s="87" t="str">
        <f t="shared" ca="1" si="143"/>
        <v/>
      </c>
      <c r="BA636" s="87" t="str">
        <f t="shared" ca="1" si="143"/>
        <v/>
      </c>
      <c r="BB636" s="87" t="str">
        <f t="shared" ca="1" si="143"/>
        <v/>
      </c>
      <c r="BC636" s="87" t="str">
        <f t="shared" ca="1" si="143"/>
        <v/>
      </c>
      <c r="BD636" s="87" t="str">
        <f t="shared" ca="1" si="143"/>
        <v/>
      </c>
      <c r="BE636" s="87" t="str">
        <f t="shared" ca="1" si="143"/>
        <v/>
      </c>
      <c r="BF636" s="87" t="str">
        <f t="shared" ca="1" si="143"/>
        <v/>
      </c>
      <c r="BG636" s="87" t="str">
        <f t="shared" ca="1" si="143"/>
        <v/>
      </c>
      <c r="BI636" s="87" t="str">
        <f>IF($Q636="","",IFERROR(IF(OR(AND($T636&gt;=DATEVALUE("10/1/20"&amp;RIGHT(BH$1,2)),$T636&lt;=DATEVALUE("9/30/20"&amp;RIGHT(BI$1,2))),AND($U636&gt;=DATEVALUE("10/1/20"&amp;RIGHT(BH$1,2)),$U636&lt;=DATEVALUE("9/30/20"&amp;RIGHT(BI$1,2))),AND($T636&lt;=DATEVALUE("10/1/20"&amp;RIGHT(BH$1,2)),$U636&gt;=DATEVALUE("9/30/20"&amp;RIGHT(BI$1,2)))),
IF(AND($T636&gt;=DATEVALUE("10/1/20"&amp;RIGHT(BH$1,2)),$U636&lt;=DATEVALUE("9/30/20"&amp;RIGHT(BI$1,2))),NETWORKDAYS($T636,$U636,Holidays!$J$3:$J$937),
IF(AND($T636&lt;DATEVALUE("10/1/20"&amp;RIGHT(BH$1,2)),$U636&lt;=DATEVALUE("9/30/20"&amp;RIGHT(BI$1,2))),NETWORKDAYS(DATEVALUE("10/1/20"&amp;RIGHT(BH$1,2)),$U636,Holidays!$J$3:$J$937),
IF($T636&lt;DATEVALUE("10/1/20"&amp;RIGHT(BH$1,2)),NETWORKDAYS(DATEVALUE("10/1/20"&amp;RIGHT(BH$1,2)),DATEVALUE("9/30/20"&amp;RIGHT(BI$1,2)),Holidays!$J$3:$J$937),
IF($T636&gt;=DATEVALUE("10/1/20"&amp;RIGHT(BH$1,2)),NETWORKDAYS($T636,DATEVALUE("9/30/20"&amp;RIGHT(BI$1,2)),Holidays!$J$3:$J$937),"")))),"")/(NETWORKDAYS($T636,$U636,Holidays!$J$3:$J$937)),0))</f>
        <v/>
      </c>
      <c r="BJ636" s="87" t="str">
        <f>IF($Q636="","",IFERROR(IF(OR(AND($T636&gt;=DATEVALUE("10/1/20"&amp;RIGHT(BI$1,2)),$T636&lt;=DATEVALUE("9/30/20"&amp;RIGHT(BJ$1,2))),AND($U636&gt;=DATEVALUE("10/1/20"&amp;RIGHT(BI$1,2)),$U636&lt;=DATEVALUE("9/30/20"&amp;RIGHT(BJ$1,2))),AND($T636&lt;=DATEVALUE("10/1/20"&amp;RIGHT(BI$1,2)),$U636&gt;=DATEVALUE("9/30/20"&amp;RIGHT(BJ$1,2)))),
IF(AND($T636&gt;=DATEVALUE("10/1/20"&amp;RIGHT(BI$1,2)),$U636&lt;=DATEVALUE("9/30/20"&amp;RIGHT(BJ$1,2))),NETWORKDAYS($T636,$U636,Holidays!$J$3:$J$937),
IF(AND($T636&lt;DATEVALUE("10/1/20"&amp;RIGHT(BI$1,2)),$U636&lt;=DATEVALUE("9/30/20"&amp;RIGHT(BJ$1,2))),NETWORKDAYS(DATEVALUE("10/1/20"&amp;RIGHT(BI$1,2)),$U636,Holidays!$J$3:$J$937),
IF($T636&lt;DATEVALUE("10/1/20"&amp;RIGHT(BI$1,2)),NETWORKDAYS(DATEVALUE("10/1/20"&amp;RIGHT(BI$1,2)),DATEVALUE("9/30/20"&amp;RIGHT(BJ$1,2)),Holidays!$J$3:$J$937),
IF($T636&gt;=DATEVALUE("10/1/20"&amp;RIGHT(BI$1,2)),NETWORKDAYS($T636,DATEVALUE("9/30/20"&amp;RIGHT(BJ$1,2)),Holidays!$J$3:$J$937),"")))),"")/(NETWORKDAYS($T636,$U636,Holidays!$J$3:$J$937)),0))</f>
        <v/>
      </c>
      <c r="BK636" s="87" t="str">
        <f>IF($Q636="","",IFERROR(IF(OR(AND($T636&gt;=DATEVALUE("10/1/20"&amp;RIGHT(BJ$1,2)),$T636&lt;=DATEVALUE("9/30/20"&amp;RIGHT(BK$1,2))),AND($U636&gt;=DATEVALUE("10/1/20"&amp;RIGHT(BJ$1,2)),$U636&lt;=DATEVALUE("9/30/20"&amp;RIGHT(BK$1,2))),AND($T636&lt;=DATEVALUE("10/1/20"&amp;RIGHT(BJ$1,2)),$U636&gt;=DATEVALUE("9/30/20"&amp;RIGHT(BK$1,2)))),
IF(AND($T636&gt;=DATEVALUE("10/1/20"&amp;RIGHT(BJ$1,2)),$U636&lt;=DATEVALUE("9/30/20"&amp;RIGHT(BK$1,2))),NETWORKDAYS($T636,$U636,Holidays!$J$3:$J$937),
IF(AND($T636&lt;DATEVALUE("10/1/20"&amp;RIGHT(BJ$1,2)),$U636&lt;=DATEVALUE("9/30/20"&amp;RIGHT(BK$1,2))),NETWORKDAYS(DATEVALUE("10/1/20"&amp;RIGHT(BJ$1,2)),$U636,Holidays!$J$3:$J$937),
IF($T636&lt;DATEVALUE("10/1/20"&amp;RIGHT(BJ$1,2)),NETWORKDAYS(DATEVALUE("10/1/20"&amp;RIGHT(BJ$1,2)),DATEVALUE("9/30/20"&amp;RIGHT(BK$1,2)),Holidays!$J$3:$J$937),
IF($T636&gt;=DATEVALUE("10/1/20"&amp;RIGHT(BJ$1,2)),NETWORKDAYS($T636,DATEVALUE("9/30/20"&amp;RIGHT(BK$1,2)),Holidays!$J$3:$J$937),"")))),"")/(NETWORKDAYS($T636,$U636,Holidays!$J$3:$J$937)),0))</f>
        <v/>
      </c>
      <c r="BL636" s="87" t="str">
        <f>IF($Q636="","",IFERROR(IF(OR(AND($T636&gt;=DATEVALUE("10/1/20"&amp;RIGHT(BK$1,2)),$T636&lt;=DATEVALUE("9/30/20"&amp;RIGHT(BL$1,2))),AND($U636&gt;=DATEVALUE("10/1/20"&amp;RIGHT(BK$1,2)),$U636&lt;=DATEVALUE("9/30/20"&amp;RIGHT(BL$1,2))),AND($T636&lt;=DATEVALUE("10/1/20"&amp;RIGHT(BK$1,2)),$U636&gt;=DATEVALUE("9/30/20"&amp;RIGHT(BL$1,2)))),
IF(AND($T636&gt;=DATEVALUE("10/1/20"&amp;RIGHT(BK$1,2)),$U636&lt;=DATEVALUE("9/30/20"&amp;RIGHT(BL$1,2))),NETWORKDAYS($T636,$U636,Holidays!$J$3:$J$937),
IF(AND($T636&lt;DATEVALUE("10/1/20"&amp;RIGHT(BK$1,2)),$U636&lt;=DATEVALUE("9/30/20"&amp;RIGHT(BL$1,2))),NETWORKDAYS(DATEVALUE("10/1/20"&amp;RIGHT(BK$1,2)),$U636,Holidays!$J$3:$J$937),
IF($T636&lt;DATEVALUE("10/1/20"&amp;RIGHT(BK$1,2)),NETWORKDAYS(DATEVALUE("10/1/20"&amp;RIGHT(BK$1,2)),DATEVALUE("9/30/20"&amp;RIGHT(BL$1,2)),Holidays!$J$3:$J$937),
IF($T636&gt;=DATEVALUE("10/1/20"&amp;RIGHT(BK$1,2)),NETWORKDAYS($T636,DATEVALUE("9/30/20"&amp;RIGHT(BL$1,2)),Holidays!$J$3:$J$937),"")))),"")/(NETWORKDAYS($T636,$U636,Holidays!$J$3:$J$937)),0))</f>
        <v/>
      </c>
      <c r="BM636" s="87" t="str">
        <f>IF($Q636="","",IFERROR(IF(OR(AND($T636&gt;=DATEVALUE("10/1/20"&amp;RIGHT(BL$1,2)),$T636&lt;=DATEVALUE("9/30/20"&amp;RIGHT(BM$1,2))),AND($U636&gt;=DATEVALUE("10/1/20"&amp;RIGHT(BL$1,2)),$U636&lt;=DATEVALUE("9/30/20"&amp;RIGHT(BM$1,2))),AND($T636&lt;=DATEVALUE("10/1/20"&amp;RIGHT(BL$1,2)),$U636&gt;=DATEVALUE("9/30/20"&amp;RIGHT(BM$1,2)))),
IF(AND($T636&gt;=DATEVALUE("10/1/20"&amp;RIGHT(BL$1,2)),$U636&lt;=DATEVALUE("9/30/20"&amp;RIGHT(BM$1,2))),NETWORKDAYS($T636,$U636,Holidays!$J$3:$J$937),
IF(AND($T636&lt;DATEVALUE("10/1/20"&amp;RIGHT(BL$1,2)),$U636&lt;=DATEVALUE("9/30/20"&amp;RIGHT(BM$1,2))),NETWORKDAYS(DATEVALUE("10/1/20"&amp;RIGHT(BL$1,2)),$U636,Holidays!$J$3:$J$937),
IF($T636&lt;DATEVALUE("10/1/20"&amp;RIGHT(BL$1,2)),NETWORKDAYS(DATEVALUE("10/1/20"&amp;RIGHT(BL$1,2)),DATEVALUE("9/30/20"&amp;RIGHT(BM$1,2)),Holidays!$J$3:$J$937),
IF($T636&gt;=DATEVALUE("10/1/20"&amp;RIGHT(BL$1,2)),NETWORKDAYS($T636,DATEVALUE("9/30/20"&amp;RIGHT(BM$1,2)),Holidays!$J$3:$J$937),"")))),"")/(NETWORKDAYS($T636,$U636,Holidays!$J$3:$J$937)),0))</f>
        <v/>
      </c>
      <c r="BN636" s="87" t="str">
        <f>IF($Q636="","",IFERROR(IF(OR(AND($T636&gt;=DATEVALUE("10/1/20"&amp;RIGHT(BM$1,2)),$T636&lt;=DATEVALUE("9/30/20"&amp;RIGHT(BN$1,2))),AND($U636&gt;=DATEVALUE("10/1/20"&amp;RIGHT(BM$1,2)),$U636&lt;=DATEVALUE("9/30/20"&amp;RIGHT(BN$1,2))),AND($T636&lt;=DATEVALUE("10/1/20"&amp;RIGHT(BM$1,2)),$U636&gt;=DATEVALUE("9/30/20"&amp;RIGHT(BN$1,2)))),
IF(AND($T636&gt;=DATEVALUE("10/1/20"&amp;RIGHT(BM$1,2)),$U636&lt;=DATEVALUE("9/30/20"&amp;RIGHT(BN$1,2))),NETWORKDAYS($T636,$U636,Holidays!$J$3:$J$937),
IF(AND($T636&lt;DATEVALUE("10/1/20"&amp;RIGHT(BM$1,2)),$U636&lt;=DATEVALUE("9/30/20"&amp;RIGHT(BN$1,2))),NETWORKDAYS(DATEVALUE("10/1/20"&amp;RIGHT(BM$1,2)),$U636,Holidays!$J$3:$J$937),
IF($T636&lt;DATEVALUE("10/1/20"&amp;RIGHT(BM$1,2)),NETWORKDAYS(DATEVALUE("10/1/20"&amp;RIGHT(BM$1,2)),DATEVALUE("9/30/20"&amp;RIGHT(BN$1,2)),Holidays!$J$3:$J$937),
IF($T636&gt;=DATEVALUE("10/1/20"&amp;RIGHT(BM$1,2)),NETWORKDAYS($T636,DATEVALUE("9/30/20"&amp;RIGHT(BN$1,2)),Holidays!$J$3:$J$937),"")))),"")/(NETWORKDAYS($T636,$U636,Holidays!$J$3:$J$937)),0))</f>
        <v/>
      </c>
      <c r="BO636" s="87" t="str">
        <f>IF($Q636="","",IFERROR(IF(OR(AND($T636&gt;=DATEVALUE("10/1/20"&amp;RIGHT(BN$1,2)),$T636&lt;=DATEVALUE("9/30/20"&amp;RIGHT(BO$1,2))),AND($U636&gt;=DATEVALUE("10/1/20"&amp;RIGHT(BN$1,2)),$U636&lt;=DATEVALUE("9/30/20"&amp;RIGHT(BO$1,2))),AND($T636&lt;=DATEVALUE("10/1/20"&amp;RIGHT(BN$1,2)),$U636&gt;=DATEVALUE("9/30/20"&amp;RIGHT(BO$1,2)))),
IF(AND($T636&gt;=DATEVALUE("10/1/20"&amp;RIGHT(BN$1,2)),$U636&lt;=DATEVALUE("9/30/20"&amp;RIGHT(BO$1,2))),NETWORKDAYS($T636,$U636,Holidays!$J$3:$J$937),
IF(AND($T636&lt;DATEVALUE("10/1/20"&amp;RIGHT(BN$1,2)),$U636&lt;=DATEVALUE("9/30/20"&amp;RIGHT(BO$1,2))),NETWORKDAYS(DATEVALUE("10/1/20"&amp;RIGHT(BN$1,2)),$U636,Holidays!$J$3:$J$937),
IF($T636&lt;DATEVALUE("10/1/20"&amp;RIGHT(BN$1,2)),NETWORKDAYS(DATEVALUE("10/1/20"&amp;RIGHT(BN$1,2)),DATEVALUE("9/30/20"&amp;RIGHT(BO$1,2)),Holidays!$J$3:$J$937),
IF($T636&gt;=DATEVALUE("10/1/20"&amp;RIGHT(BN$1,2)),NETWORKDAYS($T636,DATEVALUE("9/30/20"&amp;RIGHT(BO$1,2)),Holidays!$J$3:$J$937),"")))),"")/(NETWORKDAYS($T636,$U636,Holidays!$J$3:$J$937)),0))</f>
        <v/>
      </c>
      <c r="BP636" s="87" t="str">
        <f>IF($Q636="","",IFERROR(IF(OR(AND($T636&gt;=DATEVALUE("10/1/20"&amp;RIGHT(BO$1,2)),$T636&lt;=DATEVALUE("9/30/20"&amp;RIGHT(BP$1,2))),AND($U636&gt;=DATEVALUE("10/1/20"&amp;RIGHT(BO$1,2)),$U636&lt;=DATEVALUE("9/30/20"&amp;RIGHT(BP$1,2))),AND($T636&lt;=DATEVALUE("10/1/20"&amp;RIGHT(BO$1,2)),$U636&gt;=DATEVALUE("9/30/20"&amp;RIGHT(BP$1,2)))),
IF(AND($T636&gt;=DATEVALUE("10/1/20"&amp;RIGHT(BO$1,2)),$U636&lt;=DATEVALUE("9/30/20"&amp;RIGHT(BP$1,2))),NETWORKDAYS($T636,$U636,Holidays!$J$3:$J$937),
IF(AND($T636&lt;DATEVALUE("10/1/20"&amp;RIGHT(BO$1,2)),$U636&lt;=DATEVALUE("9/30/20"&amp;RIGHT(BP$1,2))),NETWORKDAYS(DATEVALUE("10/1/20"&amp;RIGHT(BO$1,2)),$U636,Holidays!$J$3:$J$937),
IF($T636&lt;DATEVALUE("10/1/20"&amp;RIGHT(BO$1,2)),NETWORKDAYS(DATEVALUE("10/1/20"&amp;RIGHT(BO$1,2)),DATEVALUE("9/30/20"&amp;RIGHT(BP$1,2)),Holidays!$J$3:$J$937),
IF($T636&gt;=DATEVALUE("10/1/20"&amp;RIGHT(BO$1,2)),NETWORKDAYS($T636,DATEVALUE("9/30/20"&amp;RIGHT(BP$1,2)),Holidays!$J$3:$J$937),"")))),"")/(NETWORKDAYS($T636,$U636,Holidays!$J$3:$J$937)),0))</f>
        <v/>
      </c>
      <c r="BQ636" s="87" t="str">
        <f>IF($Q636="","",IFERROR(IF(OR(AND($T636&gt;=DATEVALUE("10/1/20"&amp;RIGHT(BP$1,2)),$T636&lt;=DATEVALUE("9/30/20"&amp;RIGHT(BQ$1,2))),AND($U636&gt;=DATEVALUE("10/1/20"&amp;RIGHT(BP$1,2)),$U636&lt;=DATEVALUE("9/30/20"&amp;RIGHT(BQ$1,2))),AND($T636&lt;=DATEVALUE("10/1/20"&amp;RIGHT(BP$1,2)),$U636&gt;=DATEVALUE("9/30/20"&amp;RIGHT(BQ$1,2)))),
IF(AND($T636&gt;=DATEVALUE("10/1/20"&amp;RIGHT(BP$1,2)),$U636&lt;=DATEVALUE("9/30/20"&amp;RIGHT(BQ$1,2))),NETWORKDAYS($T636,$U636,Holidays!$J$3:$J$937),
IF(AND($T636&lt;DATEVALUE("10/1/20"&amp;RIGHT(BP$1,2)),$U636&lt;=DATEVALUE("9/30/20"&amp;RIGHT(BQ$1,2))),NETWORKDAYS(DATEVALUE("10/1/20"&amp;RIGHT(BP$1,2)),$U636,Holidays!$J$3:$J$937),
IF($T636&lt;DATEVALUE("10/1/20"&amp;RIGHT(BP$1,2)),NETWORKDAYS(DATEVALUE("10/1/20"&amp;RIGHT(BP$1,2)),DATEVALUE("9/30/20"&amp;RIGHT(BQ$1,2)),Holidays!$J$3:$J$937),
IF($T636&gt;=DATEVALUE("10/1/20"&amp;RIGHT(BP$1,2)),NETWORKDAYS($T636,DATEVALUE("9/30/20"&amp;RIGHT(BQ$1,2)),Holidays!$J$3:$J$937),"")))),"")/(NETWORKDAYS($T636,$U636,Holidays!$J$3:$J$937)),0))</f>
        <v/>
      </c>
      <c r="BR636" s="87" t="str">
        <f>IF($Q636="","",IFERROR(IF(OR(AND($T636&gt;=DATEVALUE("10/1/20"&amp;RIGHT(BQ$1,2)),$T636&lt;=DATEVALUE("9/30/20"&amp;RIGHT(BR$1,2))),AND($U636&gt;=DATEVALUE("10/1/20"&amp;RIGHT(BQ$1,2)),$U636&lt;=DATEVALUE("9/30/20"&amp;RIGHT(BR$1,2))),AND($T636&lt;=DATEVALUE("10/1/20"&amp;RIGHT(BQ$1,2)),$U636&gt;=DATEVALUE("9/30/20"&amp;RIGHT(BR$1,2)))),
IF(AND($T636&gt;=DATEVALUE("10/1/20"&amp;RIGHT(BQ$1,2)),$U636&lt;=DATEVALUE("9/30/20"&amp;RIGHT(BR$1,2))),NETWORKDAYS($T636,$U636,Holidays!$J$3:$J$937),
IF(AND($T636&lt;DATEVALUE("10/1/20"&amp;RIGHT(BQ$1,2)),$U636&lt;=DATEVALUE("9/30/20"&amp;RIGHT(BR$1,2))),NETWORKDAYS(DATEVALUE("10/1/20"&amp;RIGHT(BQ$1,2)),$U636,Holidays!$J$3:$J$937),
IF($T636&lt;DATEVALUE("10/1/20"&amp;RIGHT(BQ$1,2)),NETWORKDAYS(DATEVALUE("10/1/20"&amp;RIGHT(BQ$1,2)),DATEVALUE("9/30/20"&amp;RIGHT(BR$1,2)),Holidays!$J$3:$J$937),
IF($T636&gt;=DATEVALUE("10/1/20"&amp;RIGHT(BQ$1,2)),NETWORKDAYS($T636,DATEVALUE("9/30/20"&amp;RIGHT(BR$1,2)),Holidays!$J$3:$J$937),"")))),"")/(NETWORKDAYS($T636,$U636,Holidays!$J$3:$J$937)),0))</f>
        <v/>
      </c>
      <c r="BS636" s="87" t="str">
        <f>IF($Q636="","",IFERROR(IF(OR(AND($T636&gt;=DATEVALUE("10/1/20"&amp;RIGHT(BR$1,2)),$T636&lt;=DATEVALUE("9/30/20"&amp;RIGHT(BS$1,2))),AND($U636&gt;=DATEVALUE("10/1/20"&amp;RIGHT(BR$1,2)),$U636&lt;=DATEVALUE("9/30/20"&amp;RIGHT(BS$1,2))),AND($T636&lt;=DATEVALUE("10/1/20"&amp;RIGHT(BR$1,2)),$U636&gt;=DATEVALUE("9/30/20"&amp;RIGHT(BS$1,2)))),
IF(AND($T636&gt;=DATEVALUE("10/1/20"&amp;RIGHT(BR$1,2)),$U636&lt;=DATEVALUE("9/30/20"&amp;RIGHT(BS$1,2))),NETWORKDAYS($T636,$U636,Holidays!$J$3:$J$937),
IF(AND($T636&lt;DATEVALUE("10/1/20"&amp;RIGHT(BR$1,2)),$U636&lt;=DATEVALUE("9/30/20"&amp;RIGHT(BS$1,2))),NETWORKDAYS(DATEVALUE("10/1/20"&amp;RIGHT(BR$1,2)),$U636,Holidays!$J$3:$J$937),
IF($T636&lt;DATEVALUE("10/1/20"&amp;RIGHT(BR$1,2)),NETWORKDAYS(DATEVALUE("10/1/20"&amp;RIGHT(BR$1,2)),DATEVALUE("9/30/20"&amp;RIGHT(BS$1,2)),Holidays!$J$3:$J$937),
IF($T636&gt;=DATEVALUE("10/1/20"&amp;RIGHT(BR$1,2)),NETWORKDAYS($T636,DATEVALUE("9/30/20"&amp;RIGHT(BS$1,2)),Holidays!$J$3:$J$937),"")))),"")/(NETWORKDAYS($T636,$U636,Holidays!$J$3:$J$937)),0))</f>
        <v/>
      </c>
      <c r="BT636" s="87" t="str">
        <f>IF($Q636="","",IFERROR(IF(OR(AND($T636&gt;=DATEVALUE("10/1/20"&amp;RIGHT(BS$1,2)),$T636&lt;=DATEVALUE("9/30/20"&amp;RIGHT(BT$1,2))),AND($U636&gt;=DATEVALUE("10/1/20"&amp;RIGHT(BS$1,2)),$U636&lt;=DATEVALUE("9/30/20"&amp;RIGHT(BT$1,2))),AND($T636&lt;=DATEVALUE("10/1/20"&amp;RIGHT(BS$1,2)),$U636&gt;=DATEVALUE("9/30/20"&amp;RIGHT(BT$1,2)))),
IF(AND($T636&gt;=DATEVALUE("10/1/20"&amp;RIGHT(BS$1,2)),$U636&lt;=DATEVALUE("9/30/20"&amp;RIGHT(BT$1,2))),NETWORKDAYS($T636,$U636,Holidays!$J$3:$J$937),
IF(AND($T636&lt;DATEVALUE("10/1/20"&amp;RIGHT(BS$1,2)),$U636&lt;=DATEVALUE("9/30/20"&amp;RIGHT(BT$1,2))),NETWORKDAYS(DATEVALUE("10/1/20"&amp;RIGHT(BS$1,2)),$U636,Holidays!$J$3:$J$937),
IF($T636&lt;DATEVALUE("10/1/20"&amp;RIGHT(BS$1,2)),NETWORKDAYS(DATEVALUE("10/1/20"&amp;RIGHT(BS$1,2)),DATEVALUE("9/30/20"&amp;RIGHT(BT$1,2)),Holidays!$J$3:$J$937),
IF($T636&gt;=DATEVALUE("10/1/20"&amp;RIGHT(BS$1,2)),NETWORKDAYS($T636,DATEVALUE("9/30/20"&amp;RIGHT(BT$1,2)),Holidays!$J$3:$J$937),"")))),"")/(NETWORKDAYS($T636,$U636,Holidays!$J$3:$J$937)),0))</f>
        <v/>
      </c>
      <c r="BU636" s="87" t="str">
        <f>IF($Q636="","",IFERROR(IF(OR(AND($T636&gt;=DATEVALUE("10/1/20"&amp;RIGHT(BT$1,2)),$T636&lt;=DATEVALUE("9/30/20"&amp;RIGHT(BU$1,2))),AND($U636&gt;=DATEVALUE("10/1/20"&amp;RIGHT(BT$1,2)),$U636&lt;=DATEVALUE("9/30/20"&amp;RIGHT(BU$1,2))),AND($T636&lt;=DATEVALUE("10/1/20"&amp;RIGHT(BT$1,2)),$U636&gt;=DATEVALUE("9/30/20"&amp;RIGHT(BU$1,2)))),
IF(AND($T636&gt;=DATEVALUE("10/1/20"&amp;RIGHT(BT$1,2)),$U636&lt;=DATEVALUE("9/30/20"&amp;RIGHT(BU$1,2))),NETWORKDAYS($T636,$U636,Holidays!$J$3:$J$937),
IF(AND($T636&lt;DATEVALUE("10/1/20"&amp;RIGHT(BT$1,2)),$U636&lt;=DATEVALUE("9/30/20"&amp;RIGHT(BU$1,2))),NETWORKDAYS(DATEVALUE("10/1/20"&amp;RIGHT(BT$1,2)),$U636,Holidays!$J$3:$J$937),
IF($T636&lt;DATEVALUE("10/1/20"&amp;RIGHT(BT$1,2)),NETWORKDAYS(DATEVALUE("10/1/20"&amp;RIGHT(BT$1,2)),DATEVALUE("9/30/20"&amp;RIGHT(BU$1,2)),Holidays!$J$3:$J$937),
IF($T636&gt;=DATEVALUE("10/1/20"&amp;RIGHT(BT$1,2)),NETWORKDAYS($T636,DATEVALUE("9/30/20"&amp;RIGHT(BU$1,2)),Holidays!$J$3:$J$937),"")))),"")/(NETWORKDAYS($T636,$U636,Holidays!$J$3:$J$937)),0))</f>
        <v/>
      </c>
      <c r="BV636" s="87" t="str">
        <f>IF($Q636="","",IFERROR(IF(OR(AND($T636&gt;=DATEVALUE("10/1/20"&amp;RIGHT(BU$1,2)),$T636&lt;=DATEVALUE("9/30/20"&amp;RIGHT(BV$1,2))),AND($U636&gt;=DATEVALUE("10/1/20"&amp;RIGHT(BU$1,2)),$U636&lt;=DATEVALUE("9/30/20"&amp;RIGHT(BV$1,2))),AND($T636&lt;=DATEVALUE("10/1/20"&amp;RIGHT(BU$1,2)),$U636&gt;=DATEVALUE("9/30/20"&amp;RIGHT(BV$1,2)))),
IF(AND($T636&gt;=DATEVALUE("10/1/20"&amp;RIGHT(BU$1,2)),$U636&lt;=DATEVALUE("9/30/20"&amp;RIGHT(BV$1,2))),NETWORKDAYS($T636,$U636,Holidays!$J$3:$J$937),
IF(AND($T636&lt;DATEVALUE("10/1/20"&amp;RIGHT(BU$1,2)),$U636&lt;=DATEVALUE("9/30/20"&amp;RIGHT(BV$1,2))),NETWORKDAYS(DATEVALUE("10/1/20"&amp;RIGHT(BU$1,2)),$U636,Holidays!$J$3:$J$937),
IF($T636&lt;DATEVALUE("10/1/20"&amp;RIGHT(BU$1,2)),NETWORKDAYS(DATEVALUE("10/1/20"&amp;RIGHT(BU$1,2)),DATEVALUE("9/30/20"&amp;RIGHT(BV$1,2)),Holidays!$J$3:$J$937),
IF($T636&gt;=DATEVALUE("10/1/20"&amp;RIGHT(BU$1,2)),NETWORKDAYS($T636,DATEVALUE("9/30/20"&amp;RIGHT(BV$1,2)),Holidays!$J$3:$J$937),"")))),"")/(NETWORKDAYS($T636,$U636,Holidays!$J$3:$J$937)),0))</f>
        <v/>
      </c>
      <c r="BW636" s="87" t="str">
        <f>IF($Q636="","",IFERROR(IF(OR(AND($T636&gt;=DATEVALUE("10/1/20"&amp;RIGHT(BV$1,2)),$T636&lt;=DATEVALUE("9/30/20"&amp;RIGHT(BW$1,2))),AND($U636&gt;=DATEVALUE("10/1/20"&amp;RIGHT(BV$1,2)),$U636&lt;=DATEVALUE("9/30/20"&amp;RIGHT(BW$1,2))),AND($T636&lt;=DATEVALUE("10/1/20"&amp;RIGHT(BV$1,2)),$U636&gt;=DATEVALUE("9/30/20"&amp;RIGHT(BW$1,2)))),
IF(AND($T636&gt;=DATEVALUE("10/1/20"&amp;RIGHT(BV$1,2)),$U636&lt;=DATEVALUE("9/30/20"&amp;RIGHT(BW$1,2))),NETWORKDAYS($T636,$U636,Holidays!$J$3:$J$937),
IF(AND($T636&lt;DATEVALUE("10/1/20"&amp;RIGHT(BV$1,2)),$U636&lt;=DATEVALUE("9/30/20"&amp;RIGHT(BW$1,2))),NETWORKDAYS(DATEVALUE("10/1/20"&amp;RIGHT(BV$1,2)),$U636,Holidays!$J$3:$J$937),
IF($T636&lt;DATEVALUE("10/1/20"&amp;RIGHT(BV$1,2)),NETWORKDAYS(DATEVALUE("10/1/20"&amp;RIGHT(BV$1,2)),DATEVALUE("9/30/20"&amp;RIGHT(BW$1,2)),Holidays!$J$3:$J$937),
IF($T636&gt;=DATEVALUE("10/1/20"&amp;RIGHT(BV$1,2)),NETWORKDAYS($T636,DATEVALUE("9/30/20"&amp;RIGHT(BW$1,2)),Holidays!$J$3:$J$937),"")))),"")/(NETWORKDAYS($T636,$U636,Holidays!$J$3:$J$937)),0))</f>
        <v/>
      </c>
      <c r="BX636" s="87" t="str">
        <f>IF($Q636="","",IFERROR(IF(OR(AND($T636&gt;=DATEVALUE("10/1/20"&amp;RIGHT(BW$1,2)),$T636&lt;=DATEVALUE("9/30/20"&amp;RIGHT(BX$1,2))),AND($U636&gt;=DATEVALUE("10/1/20"&amp;RIGHT(BW$1,2)),$U636&lt;=DATEVALUE("9/30/20"&amp;RIGHT(BX$1,2))),AND($T636&lt;=DATEVALUE("10/1/20"&amp;RIGHT(BW$1,2)),$U636&gt;=DATEVALUE("9/30/20"&amp;RIGHT(BX$1,2)))),
IF(AND($T636&gt;=DATEVALUE("10/1/20"&amp;RIGHT(BW$1,2)),$U636&lt;=DATEVALUE("9/30/20"&amp;RIGHT(BX$1,2))),NETWORKDAYS($T636,$U636,Holidays!$J$3:$J$937),
IF(AND($T636&lt;DATEVALUE("10/1/20"&amp;RIGHT(BW$1,2)),$U636&lt;=DATEVALUE("9/30/20"&amp;RIGHT(BX$1,2))),NETWORKDAYS(DATEVALUE("10/1/20"&amp;RIGHT(BW$1,2)),$U636,Holidays!$J$3:$J$937),
IF($T636&lt;DATEVALUE("10/1/20"&amp;RIGHT(BW$1,2)),NETWORKDAYS(DATEVALUE("10/1/20"&amp;RIGHT(BW$1,2)),DATEVALUE("9/30/20"&amp;RIGHT(BX$1,2)),Holidays!$J$3:$J$937),
IF($T636&gt;=DATEVALUE("10/1/20"&amp;RIGHT(BW$1,2)),NETWORKDAYS($T636,DATEVALUE("9/30/20"&amp;RIGHT(BX$1,2)),Holidays!$J$3:$J$937),"")))),"")/(NETWORKDAYS($T636,$U636,Holidays!$J$3:$J$937)),0))</f>
        <v/>
      </c>
      <c r="BY636" s="87" t="str">
        <f>IF($Q636="","",IFERROR(IF(OR(AND($T636&gt;=DATEVALUE("10/1/20"&amp;RIGHT(BX$1,2)),$T636&lt;=DATEVALUE("9/30/20"&amp;RIGHT(BY$1,2))),AND($U636&gt;=DATEVALUE("10/1/20"&amp;RIGHT(BX$1,2)),$U636&lt;=DATEVALUE("9/30/20"&amp;RIGHT(BY$1,2))),AND($T636&lt;=DATEVALUE("10/1/20"&amp;RIGHT(BX$1,2)),$U636&gt;=DATEVALUE("9/30/20"&amp;RIGHT(BY$1,2)))),
IF(AND($T636&gt;=DATEVALUE("10/1/20"&amp;RIGHT(BX$1,2)),$U636&lt;=DATEVALUE("9/30/20"&amp;RIGHT(BY$1,2))),NETWORKDAYS($T636,$U636,Holidays!$J$3:$J$937),
IF(AND($T636&lt;DATEVALUE("10/1/20"&amp;RIGHT(BX$1,2)),$U636&lt;=DATEVALUE("9/30/20"&amp;RIGHT(BY$1,2))),NETWORKDAYS(DATEVALUE("10/1/20"&amp;RIGHT(BX$1,2)),$U636,Holidays!$J$3:$J$937),
IF($T636&lt;DATEVALUE("10/1/20"&amp;RIGHT(BX$1,2)),NETWORKDAYS(DATEVALUE("10/1/20"&amp;RIGHT(BX$1,2)),DATEVALUE("9/30/20"&amp;RIGHT(BY$1,2)),Holidays!$J$3:$J$937),
IF($T636&gt;=DATEVALUE("10/1/20"&amp;RIGHT(BX$1,2)),NETWORKDAYS($T636,DATEVALUE("9/30/20"&amp;RIGHT(BY$1,2)),Holidays!$J$3:$J$937),"")))),"")/(NETWORKDAYS($T636,$U636,Holidays!$J$3:$J$937)),0))</f>
        <v/>
      </c>
      <c r="BZ636" s="87" t="str">
        <f>IF($Q636="","",IFERROR(IF(OR(AND($T636&gt;=DATEVALUE("10/1/20"&amp;RIGHT(BY$1,2)),$T636&lt;=DATEVALUE("9/30/20"&amp;RIGHT(BZ$1,2))),AND($U636&gt;=DATEVALUE("10/1/20"&amp;RIGHT(BY$1,2)),$U636&lt;=DATEVALUE("9/30/20"&amp;RIGHT(BZ$1,2))),AND($T636&lt;=DATEVALUE("10/1/20"&amp;RIGHT(BY$1,2)),$U636&gt;=DATEVALUE("9/30/20"&amp;RIGHT(BZ$1,2)))),
IF(AND($T636&gt;=DATEVALUE("10/1/20"&amp;RIGHT(BY$1,2)),$U636&lt;=DATEVALUE("9/30/20"&amp;RIGHT(BZ$1,2))),NETWORKDAYS($T636,$U636,Holidays!$J$3:$J$937),
IF(AND($T636&lt;DATEVALUE("10/1/20"&amp;RIGHT(BY$1,2)),$U636&lt;=DATEVALUE("9/30/20"&amp;RIGHT(BZ$1,2))),NETWORKDAYS(DATEVALUE("10/1/20"&amp;RIGHT(BY$1,2)),$U636,Holidays!$J$3:$J$937),
IF($T636&lt;DATEVALUE("10/1/20"&amp;RIGHT(BY$1,2)),NETWORKDAYS(DATEVALUE("10/1/20"&amp;RIGHT(BY$1,2)),DATEVALUE("9/30/20"&amp;RIGHT(BZ$1,2)),Holidays!$J$3:$J$937),
IF($T636&gt;=DATEVALUE("10/1/20"&amp;RIGHT(BY$1,2)),NETWORKDAYS($T636,DATEVALUE("9/30/20"&amp;RIGHT(BZ$1,2)),Holidays!$J$3:$J$937),"")))),"")/(NETWORKDAYS($T636,$U636,Holidays!$J$3:$J$937)),0))</f>
        <v/>
      </c>
      <c r="CA636" s="87" t="str">
        <f>IF($Q636="","",IFERROR(IF(OR(AND($T636&gt;=DATEVALUE("10/1/20"&amp;RIGHT(BZ$1,2)),$T636&lt;=DATEVALUE("9/30/20"&amp;RIGHT(CA$1,2))),AND($U636&gt;=DATEVALUE("10/1/20"&amp;RIGHT(BZ$1,2)),$U636&lt;=DATEVALUE("9/30/20"&amp;RIGHT(CA$1,2))),AND($T636&lt;=DATEVALUE("10/1/20"&amp;RIGHT(BZ$1,2)),$U636&gt;=DATEVALUE("9/30/20"&amp;RIGHT(CA$1,2)))),
IF(AND($T636&gt;=DATEVALUE("10/1/20"&amp;RIGHT(BZ$1,2)),$U636&lt;=DATEVALUE("9/30/20"&amp;RIGHT(CA$1,2))),NETWORKDAYS($T636,$U636,Holidays!$J$3:$J$937),
IF(AND($T636&lt;DATEVALUE("10/1/20"&amp;RIGHT(BZ$1,2)),$U636&lt;=DATEVALUE("9/30/20"&amp;RIGHT(CA$1,2))),NETWORKDAYS(DATEVALUE("10/1/20"&amp;RIGHT(BZ$1,2)),$U636,Holidays!$J$3:$J$937),
IF($T636&lt;DATEVALUE("10/1/20"&amp;RIGHT(BZ$1,2)),NETWORKDAYS(DATEVALUE("10/1/20"&amp;RIGHT(BZ$1,2)),DATEVALUE("9/30/20"&amp;RIGHT(CA$1,2)),Holidays!$J$3:$J$937),
IF($T636&gt;=DATEVALUE("10/1/20"&amp;RIGHT(BZ$1,2)),NETWORKDAYS($T636,DATEVALUE("9/30/20"&amp;RIGHT(CA$1,2)),Holidays!$J$3:$J$937),"")))),"")/(NETWORKDAYS($T636,$U636,Holidays!$J$3:$J$937)),0))</f>
        <v/>
      </c>
      <c r="CB636" s="87" t="str">
        <f>IF($Q636="","",IFERROR(IF(OR(AND($T636&gt;=DATEVALUE("10/1/20"&amp;RIGHT(CA$1,2)),$T636&lt;=DATEVALUE("9/30/20"&amp;RIGHT(CB$1,2))),AND($U636&gt;=DATEVALUE("10/1/20"&amp;RIGHT(CA$1,2)),$U636&lt;=DATEVALUE("9/30/20"&amp;RIGHT(CB$1,2))),AND($T636&lt;=DATEVALUE("10/1/20"&amp;RIGHT(CA$1,2)),$U636&gt;=DATEVALUE("9/30/20"&amp;RIGHT(CB$1,2)))),
IF(AND($T636&gt;=DATEVALUE("10/1/20"&amp;RIGHT(CA$1,2)),$U636&lt;=DATEVALUE("9/30/20"&amp;RIGHT(CB$1,2))),NETWORKDAYS($T636,$U636,Holidays!$J$3:$J$937),
IF(AND($T636&lt;DATEVALUE("10/1/20"&amp;RIGHT(CA$1,2)),$U636&lt;=DATEVALUE("9/30/20"&amp;RIGHT(CB$1,2))),NETWORKDAYS(DATEVALUE("10/1/20"&amp;RIGHT(CA$1,2)),$U636,Holidays!$J$3:$J$937),
IF($T636&lt;DATEVALUE("10/1/20"&amp;RIGHT(CA$1,2)),NETWORKDAYS(DATEVALUE("10/1/20"&amp;RIGHT(CA$1,2)),DATEVALUE("9/30/20"&amp;RIGHT(CB$1,2)),Holidays!$J$3:$J$937),
IF($T636&gt;=DATEVALUE("10/1/20"&amp;RIGHT(CA$1,2)),NETWORKDAYS($T636,DATEVALUE("9/30/20"&amp;RIGHT(CB$1,2)),Holidays!$J$3:$J$937),"")))),"")/(NETWORKDAYS($T636,$U636,Holidays!$J$3:$J$937)),0))</f>
        <v/>
      </c>
    </row>
    <row r="637" spans="1:80">
      <c r="A637" s="97"/>
      <c r="B637" s="98" t="str">
        <f ca="1">IF(NOT($A637=""),OFFSET('WBS Reference &amp; User Procedure'!$A$1,MATCH($A637,'WBS Reference &amp; User Procedure'!$A:$A,0)-1,1),"")</f>
        <v/>
      </c>
      <c r="D637" s="97"/>
      <c r="I637" s="78"/>
      <c r="T637" s="104" t="str">
        <f>IF(NOT(Q637=""),IF(NOT($S637=""),$S637,#REF!),"")</f>
        <v/>
      </c>
      <c r="U637" s="104" t="str">
        <f>IF(NOT(Q637=""),WORKDAY(T637,Q637,Holidays!$J$3:$J$937),"")</f>
        <v/>
      </c>
      <c r="V637" s="104"/>
      <c r="W637" s="104"/>
      <c r="X637" s="101" t="str">
        <f t="shared" si="137"/>
        <v/>
      </c>
      <c r="AL637" s="87" t="str">
        <f t="shared" ca="1" si="134"/>
        <v/>
      </c>
      <c r="AN637" s="87" t="str">
        <f t="shared" ca="1" si="142"/>
        <v/>
      </c>
      <c r="AO637" s="87" t="str">
        <f t="shared" ca="1" si="142"/>
        <v/>
      </c>
      <c r="AP637" s="87" t="str">
        <f t="shared" ca="1" si="142"/>
        <v/>
      </c>
      <c r="AQ637" s="87" t="str">
        <f t="shared" ca="1" si="142"/>
        <v/>
      </c>
      <c r="AR637" s="87" t="str">
        <f t="shared" ca="1" si="142"/>
        <v/>
      </c>
      <c r="AS637" s="87" t="str">
        <f t="shared" ca="1" si="142"/>
        <v/>
      </c>
      <c r="AT637" s="87" t="str">
        <f t="shared" ca="1" si="142"/>
        <v/>
      </c>
      <c r="AU637" s="87" t="str">
        <f t="shared" ca="1" si="142"/>
        <v/>
      </c>
      <c r="AV637" s="87" t="str">
        <f t="shared" ca="1" si="142"/>
        <v/>
      </c>
      <c r="AW637" s="87" t="str">
        <f t="shared" ca="1" si="142"/>
        <v/>
      </c>
      <c r="AX637" s="87" t="str">
        <f t="shared" ca="1" si="143"/>
        <v/>
      </c>
      <c r="AY637" s="87" t="str">
        <f t="shared" ca="1" si="143"/>
        <v/>
      </c>
      <c r="AZ637" s="87" t="str">
        <f t="shared" ca="1" si="143"/>
        <v/>
      </c>
      <c r="BA637" s="87" t="str">
        <f t="shared" ca="1" si="143"/>
        <v/>
      </c>
      <c r="BB637" s="87" t="str">
        <f t="shared" ca="1" si="143"/>
        <v/>
      </c>
      <c r="BC637" s="87" t="str">
        <f t="shared" ca="1" si="143"/>
        <v/>
      </c>
      <c r="BD637" s="87" t="str">
        <f t="shared" ca="1" si="143"/>
        <v/>
      </c>
      <c r="BE637" s="87" t="str">
        <f t="shared" ca="1" si="143"/>
        <v/>
      </c>
      <c r="BF637" s="87" t="str">
        <f t="shared" ca="1" si="143"/>
        <v/>
      </c>
      <c r="BG637" s="87" t="str">
        <f t="shared" ca="1" si="143"/>
        <v/>
      </c>
      <c r="BI637" s="87" t="str">
        <f>IF($Q637="","",IFERROR(IF(OR(AND($T637&gt;=DATEVALUE("10/1/20"&amp;RIGHT(BH$1,2)),$T637&lt;=DATEVALUE("9/30/20"&amp;RIGHT(BI$1,2))),AND($U637&gt;=DATEVALUE("10/1/20"&amp;RIGHT(BH$1,2)),$U637&lt;=DATEVALUE("9/30/20"&amp;RIGHT(BI$1,2))),AND($T637&lt;=DATEVALUE("10/1/20"&amp;RIGHT(BH$1,2)),$U637&gt;=DATEVALUE("9/30/20"&amp;RIGHT(BI$1,2)))),
IF(AND($T637&gt;=DATEVALUE("10/1/20"&amp;RIGHT(BH$1,2)),$U637&lt;=DATEVALUE("9/30/20"&amp;RIGHT(BI$1,2))),NETWORKDAYS($T637,$U637,Holidays!$J$3:$J$937),
IF(AND($T637&lt;DATEVALUE("10/1/20"&amp;RIGHT(BH$1,2)),$U637&lt;=DATEVALUE("9/30/20"&amp;RIGHT(BI$1,2))),NETWORKDAYS(DATEVALUE("10/1/20"&amp;RIGHT(BH$1,2)),$U637,Holidays!$J$3:$J$937),
IF($T637&lt;DATEVALUE("10/1/20"&amp;RIGHT(BH$1,2)),NETWORKDAYS(DATEVALUE("10/1/20"&amp;RIGHT(BH$1,2)),DATEVALUE("9/30/20"&amp;RIGHT(BI$1,2)),Holidays!$J$3:$J$937),
IF($T637&gt;=DATEVALUE("10/1/20"&amp;RIGHT(BH$1,2)),NETWORKDAYS($T637,DATEVALUE("9/30/20"&amp;RIGHT(BI$1,2)),Holidays!$J$3:$J$937),"")))),"")/(NETWORKDAYS($T637,$U637,Holidays!$J$3:$J$937)),0))</f>
        <v/>
      </c>
      <c r="BJ637" s="87" t="str">
        <f>IF($Q637="","",IFERROR(IF(OR(AND($T637&gt;=DATEVALUE("10/1/20"&amp;RIGHT(BI$1,2)),$T637&lt;=DATEVALUE("9/30/20"&amp;RIGHT(BJ$1,2))),AND($U637&gt;=DATEVALUE("10/1/20"&amp;RIGHT(BI$1,2)),$U637&lt;=DATEVALUE("9/30/20"&amp;RIGHT(BJ$1,2))),AND($T637&lt;=DATEVALUE("10/1/20"&amp;RIGHT(BI$1,2)),$U637&gt;=DATEVALUE("9/30/20"&amp;RIGHT(BJ$1,2)))),
IF(AND($T637&gt;=DATEVALUE("10/1/20"&amp;RIGHT(BI$1,2)),$U637&lt;=DATEVALUE("9/30/20"&amp;RIGHT(BJ$1,2))),NETWORKDAYS($T637,$U637,Holidays!$J$3:$J$937),
IF(AND($T637&lt;DATEVALUE("10/1/20"&amp;RIGHT(BI$1,2)),$U637&lt;=DATEVALUE("9/30/20"&amp;RIGHT(BJ$1,2))),NETWORKDAYS(DATEVALUE("10/1/20"&amp;RIGHT(BI$1,2)),$U637,Holidays!$J$3:$J$937),
IF($T637&lt;DATEVALUE("10/1/20"&amp;RIGHT(BI$1,2)),NETWORKDAYS(DATEVALUE("10/1/20"&amp;RIGHT(BI$1,2)),DATEVALUE("9/30/20"&amp;RIGHT(BJ$1,2)),Holidays!$J$3:$J$937),
IF($T637&gt;=DATEVALUE("10/1/20"&amp;RIGHT(BI$1,2)),NETWORKDAYS($T637,DATEVALUE("9/30/20"&amp;RIGHT(BJ$1,2)),Holidays!$J$3:$J$937),"")))),"")/(NETWORKDAYS($T637,$U637,Holidays!$J$3:$J$937)),0))</f>
        <v/>
      </c>
      <c r="BK637" s="87" t="str">
        <f>IF($Q637="","",IFERROR(IF(OR(AND($T637&gt;=DATEVALUE("10/1/20"&amp;RIGHT(BJ$1,2)),$T637&lt;=DATEVALUE("9/30/20"&amp;RIGHT(BK$1,2))),AND($U637&gt;=DATEVALUE("10/1/20"&amp;RIGHT(BJ$1,2)),$U637&lt;=DATEVALUE("9/30/20"&amp;RIGHT(BK$1,2))),AND($T637&lt;=DATEVALUE("10/1/20"&amp;RIGHT(BJ$1,2)),$U637&gt;=DATEVALUE("9/30/20"&amp;RIGHT(BK$1,2)))),
IF(AND($T637&gt;=DATEVALUE("10/1/20"&amp;RIGHT(BJ$1,2)),$U637&lt;=DATEVALUE("9/30/20"&amp;RIGHT(BK$1,2))),NETWORKDAYS($T637,$U637,Holidays!$J$3:$J$937),
IF(AND($T637&lt;DATEVALUE("10/1/20"&amp;RIGHT(BJ$1,2)),$U637&lt;=DATEVALUE("9/30/20"&amp;RIGHT(BK$1,2))),NETWORKDAYS(DATEVALUE("10/1/20"&amp;RIGHT(BJ$1,2)),$U637,Holidays!$J$3:$J$937),
IF($T637&lt;DATEVALUE("10/1/20"&amp;RIGHT(BJ$1,2)),NETWORKDAYS(DATEVALUE("10/1/20"&amp;RIGHT(BJ$1,2)),DATEVALUE("9/30/20"&amp;RIGHT(BK$1,2)),Holidays!$J$3:$J$937),
IF($T637&gt;=DATEVALUE("10/1/20"&amp;RIGHT(BJ$1,2)),NETWORKDAYS($T637,DATEVALUE("9/30/20"&amp;RIGHT(BK$1,2)),Holidays!$J$3:$J$937),"")))),"")/(NETWORKDAYS($T637,$U637,Holidays!$J$3:$J$937)),0))</f>
        <v/>
      </c>
      <c r="BL637" s="87" t="str">
        <f>IF($Q637="","",IFERROR(IF(OR(AND($T637&gt;=DATEVALUE("10/1/20"&amp;RIGHT(BK$1,2)),$T637&lt;=DATEVALUE("9/30/20"&amp;RIGHT(BL$1,2))),AND($U637&gt;=DATEVALUE("10/1/20"&amp;RIGHT(BK$1,2)),$U637&lt;=DATEVALUE("9/30/20"&amp;RIGHT(BL$1,2))),AND($T637&lt;=DATEVALUE("10/1/20"&amp;RIGHT(BK$1,2)),$U637&gt;=DATEVALUE("9/30/20"&amp;RIGHT(BL$1,2)))),
IF(AND($T637&gt;=DATEVALUE("10/1/20"&amp;RIGHT(BK$1,2)),$U637&lt;=DATEVALUE("9/30/20"&amp;RIGHT(BL$1,2))),NETWORKDAYS($T637,$U637,Holidays!$J$3:$J$937),
IF(AND($T637&lt;DATEVALUE("10/1/20"&amp;RIGHT(BK$1,2)),$U637&lt;=DATEVALUE("9/30/20"&amp;RIGHT(BL$1,2))),NETWORKDAYS(DATEVALUE("10/1/20"&amp;RIGHT(BK$1,2)),$U637,Holidays!$J$3:$J$937),
IF($T637&lt;DATEVALUE("10/1/20"&amp;RIGHT(BK$1,2)),NETWORKDAYS(DATEVALUE("10/1/20"&amp;RIGHT(BK$1,2)),DATEVALUE("9/30/20"&amp;RIGHT(BL$1,2)),Holidays!$J$3:$J$937),
IF($T637&gt;=DATEVALUE("10/1/20"&amp;RIGHT(BK$1,2)),NETWORKDAYS($T637,DATEVALUE("9/30/20"&amp;RIGHT(BL$1,2)),Holidays!$J$3:$J$937),"")))),"")/(NETWORKDAYS($T637,$U637,Holidays!$J$3:$J$937)),0))</f>
        <v/>
      </c>
      <c r="BM637" s="87" t="str">
        <f>IF($Q637="","",IFERROR(IF(OR(AND($T637&gt;=DATEVALUE("10/1/20"&amp;RIGHT(BL$1,2)),$T637&lt;=DATEVALUE("9/30/20"&amp;RIGHT(BM$1,2))),AND($U637&gt;=DATEVALUE("10/1/20"&amp;RIGHT(BL$1,2)),$U637&lt;=DATEVALUE("9/30/20"&amp;RIGHT(BM$1,2))),AND($T637&lt;=DATEVALUE("10/1/20"&amp;RIGHT(BL$1,2)),$U637&gt;=DATEVALUE("9/30/20"&amp;RIGHT(BM$1,2)))),
IF(AND($T637&gt;=DATEVALUE("10/1/20"&amp;RIGHT(BL$1,2)),$U637&lt;=DATEVALUE("9/30/20"&amp;RIGHT(BM$1,2))),NETWORKDAYS($T637,$U637,Holidays!$J$3:$J$937),
IF(AND($T637&lt;DATEVALUE("10/1/20"&amp;RIGHT(BL$1,2)),$U637&lt;=DATEVALUE("9/30/20"&amp;RIGHT(BM$1,2))),NETWORKDAYS(DATEVALUE("10/1/20"&amp;RIGHT(BL$1,2)),$U637,Holidays!$J$3:$J$937),
IF($T637&lt;DATEVALUE("10/1/20"&amp;RIGHT(BL$1,2)),NETWORKDAYS(DATEVALUE("10/1/20"&amp;RIGHT(BL$1,2)),DATEVALUE("9/30/20"&amp;RIGHT(BM$1,2)),Holidays!$J$3:$J$937),
IF($T637&gt;=DATEVALUE("10/1/20"&amp;RIGHT(BL$1,2)),NETWORKDAYS($T637,DATEVALUE("9/30/20"&amp;RIGHT(BM$1,2)),Holidays!$J$3:$J$937),"")))),"")/(NETWORKDAYS($T637,$U637,Holidays!$J$3:$J$937)),0))</f>
        <v/>
      </c>
      <c r="BN637" s="87" t="str">
        <f>IF($Q637="","",IFERROR(IF(OR(AND($T637&gt;=DATEVALUE("10/1/20"&amp;RIGHT(BM$1,2)),$T637&lt;=DATEVALUE("9/30/20"&amp;RIGHT(BN$1,2))),AND($U637&gt;=DATEVALUE("10/1/20"&amp;RIGHT(BM$1,2)),$U637&lt;=DATEVALUE("9/30/20"&amp;RIGHT(BN$1,2))),AND($T637&lt;=DATEVALUE("10/1/20"&amp;RIGHT(BM$1,2)),$U637&gt;=DATEVALUE("9/30/20"&amp;RIGHT(BN$1,2)))),
IF(AND($T637&gt;=DATEVALUE("10/1/20"&amp;RIGHT(BM$1,2)),$U637&lt;=DATEVALUE("9/30/20"&amp;RIGHT(BN$1,2))),NETWORKDAYS($T637,$U637,Holidays!$J$3:$J$937),
IF(AND($T637&lt;DATEVALUE("10/1/20"&amp;RIGHT(BM$1,2)),$U637&lt;=DATEVALUE("9/30/20"&amp;RIGHT(BN$1,2))),NETWORKDAYS(DATEVALUE("10/1/20"&amp;RIGHT(BM$1,2)),$U637,Holidays!$J$3:$J$937),
IF($T637&lt;DATEVALUE("10/1/20"&amp;RIGHT(BM$1,2)),NETWORKDAYS(DATEVALUE("10/1/20"&amp;RIGHT(BM$1,2)),DATEVALUE("9/30/20"&amp;RIGHT(BN$1,2)),Holidays!$J$3:$J$937),
IF($T637&gt;=DATEVALUE("10/1/20"&amp;RIGHT(BM$1,2)),NETWORKDAYS($T637,DATEVALUE("9/30/20"&amp;RIGHT(BN$1,2)),Holidays!$J$3:$J$937),"")))),"")/(NETWORKDAYS($T637,$U637,Holidays!$J$3:$J$937)),0))</f>
        <v/>
      </c>
      <c r="BO637" s="87" t="str">
        <f>IF($Q637="","",IFERROR(IF(OR(AND($T637&gt;=DATEVALUE("10/1/20"&amp;RIGHT(BN$1,2)),$T637&lt;=DATEVALUE("9/30/20"&amp;RIGHT(BO$1,2))),AND($U637&gt;=DATEVALUE("10/1/20"&amp;RIGHT(BN$1,2)),$U637&lt;=DATEVALUE("9/30/20"&amp;RIGHT(BO$1,2))),AND($T637&lt;=DATEVALUE("10/1/20"&amp;RIGHT(BN$1,2)),$U637&gt;=DATEVALUE("9/30/20"&amp;RIGHT(BO$1,2)))),
IF(AND($T637&gt;=DATEVALUE("10/1/20"&amp;RIGHT(BN$1,2)),$U637&lt;=DATEVALUE("9/30/20"&amp;RIGHT(BO$1,2))),NETWORKDAYS($T637,$U637,Holidays!$J$3:$J$937),
IF(AND($T637&lt;DATEVALUE("10/1/20"&amp;RIGHT(BN$1,2)),$U637&lt;=DATEVALUE("9/30/20"&amp;RIGHT(BO$1,2))),NETWORKDAYS(DATEVALUE("10/1/20"&amp;RIGHT(BN$1,2)),$U637,Holidays!$J$3:$J$937),
IF($T637&lt;DATEVALUE("10/1/20"&amp;RIGHT(BN$1,2)),NETWORKDAYS(DATEVALUE("10/1/20"&amp;RIGHT(BN$1,2)),DATEVALUE("9/30/20"&amp;RIGHT(BO$1,2)),Holidays!$J$3:$J$937),
IF($T637&gt;=DATEVALUE("10/1/20"&amp;RIGHT(BN$1,2)),NETWORKDAYS($T637,DATEVALUE("9/30/20"&amp;RIGHT(BO$1,2)),Holidays!$J$3:$J$937),"")))),"")/(NETWORKDAYS($T637,$U637,Holidays!$J$3:$J$937)),0))</f>
        <v/>
      </c>
      <c r="BP637" s="87" t="str">
        <f>IF($Q637="","",IFERROR(IF(OR(AND($T637&gt;=DATEVALUE("10/1/20"&amp;RIGHT(BO$1,2)),$T637&lt;=DATEVALUE("9/30/20"&amp;RIGHT(BP$1,2))),AND($U637&gt;=DATEVALUE("10/1/20"&amp;RIGHT(BO$1,2)),$U637&lt;=DATEVALUE("9/30/20"&amp;RIGHT(BP$1,2))),AND($T637&lt;=DATEVALUE("10/1/20"&amp;RIGHT(BO$1,2)),$U637&gt;=DATEVALUE("9/30/20"&amp;RIGHT(BP$1,2)))),
IF(AND($T637&gt;=DATEVALUE("10/1/20"&amp;RIGHT(BO$1,2)),$U637&lt;=DATEVALUE("9/30/20"&amp;RIGHT(BP$1,2))),NETWORKDAYS($T637,$U637,Holidays!$J$3:$J$937),
IF(AND($T637&lt;DATEVALUE("10/1/20"&amp;RIGHT(BO$1,2)),$U637&lt;=DATEVALUE("9/30/20"&amp;RIGHT(BP$1,2))),NETWORKDAYS(DATEVALUE("10/1/20"&amp;RIGHT(BO$1,2)),$U637,Holidays!$J$3:$J$937),
IF($T637&lt;DATEVALUE("10/1/20"&amp;RIGHT(BO$1,2)),NETWORKDAYS(DATEVALUE("10/1/20"&amp;RIGHT(BO$1,2)),DATEVALUE("9/30/20"&amp;RIGHT(BP$1,2)),Holidays!$J$3:$J$937),
IF($T637&gt;=DATEVALUE("10/1/20"&amp;RIGHT(BO$1,2)),NETWORKDAYS($T637,DATEVALUE("9/30/20"&amp;RIGHT(BP$1,2)),Holidays!$J$3:$J$937),"")))),"")/(NETWORKDAYS($T637,$U637,Holidays!$J$3:$J$937)),0))</f>
        <v/>
      </c>
      <c r="BQ637" s="87" t="str">
        <f>IF($Q637="","",IFERROR(IF(OR(AND($T637&gt;=DATEVALUE("10/1/20"&amp;RIGHT(BP$1,2)),$T637&lt;=DATEVALUE("9/30/20"&amp;RIGHT(BQ$1,2))),AND($U637&gt;=DATEVALUE("10/1/20"&amp;RIGHT(BP$1,2)),$U637&lt;=DATEVALUE("9/30/20"&amp;RIGHT(BQ$1,2))),AND($T637&lt;=DATEVALUE("10/1/20"&amp;RIGHT(BP$1,2)),$U637&gt;=DATEVALUE("9/30/20"&amp;RIGHT(BQ$1,2)))),
IF(AND($T637&gt;=DATEVALUE("10/1/20"&amp;RIGHT(BP$1,2)),$U637&lt;=DATEVALUE("9/30/20"&amp;RIGHT(BQ$1,2))),NETWORKDAYS($T637,$U637,Holidays!$J$3:$J$937),
IF(AND($T637&lt;DATEVALUE("10/1/20"&amp;RIGHT(BP$1,2)),$U637&lt;=DATEVALUE("9/30/20"&amp;RIGHT(BQ$1,2))),NETWORKDAYS(DATEVALUE("10/1/20"&amp;RIGHT(BP$1,2)),$U637,Holidays!$J$3:$J$937),
IF($T637&lt;DATEVALUE("10/1/20"&amp;RIGHT(BP$1,2)),NETWORKDAYS(DATEVALUE("10/1/20"&amp;RIGHT(BP$1,2)),DATEVALUE("9/30/20"&amp;RIGHT(BQ$1,2)),Holidays!$J$3:$J$937),
IF($T637&gt;=DATEVALUE("10/1/20"&amp;RIGHT(BP$1,2)),NETWORKDAYS($T637,DATEVALUE("9/30/20"&amp;RIGHT(BQ$1,2)),Holidays!$J$3:$J$937),"")))),"")/(NETWORKDAYS($T637,$U637,Holidays!$J$3:$J$937)),0))</f>
        <v/>
      </c>
      <c r="BR637" s="87" t="str">
        <f>IF($Q637="","",IFERROR(IF(OR(AND($T637&gt;=DATEVALUE("10/1/20"&amp;RIGHT(BQ$1,2)),$T637&lt;=DATEVALUE("9/30/20"&amp;RIGHT(BR$1,2))),AND($U637&gt;=DATEVALUE("10/1/20"&amp;RIGHT(BQ$1,2)),$U637&lt;=DATEVALUE("9/30/20"&amp;RIGHT(BR$1,2))),AND($T637&lt;=DATEVALUE("10/1/20"&amp;RIGHT(BQ$1,2)),$U637&gt;=DATEVALUE("9/30/20"&amp;RIGHT(BR$1,2)))),
IF(AND($T637&gt;=DATEVALUE("10/1/20"&amp;RIGHT(BQ$1,2)),$U637&lt;=DATEVALUE("9/30/20"&amp;RIGHT(BR$1,2))),NETWORKDAYS($T637,$U637,Holidays!$J$3:$J$937),
IF(AND($T637&lt;DATEVALUE("10/1/20"&amp;RIGHT(BQ$1,2)),$U637&lt;=DATEVALUE("9/30/20"&amp;RIGHT(BR$1,2))),NETWORKDAYS(DATEVALUE("10/1/20"&amp;RIGHT(BQ$1,2)),$U637,Holidays!$J$3:$J$937),
IF($T637&lt;DATEVALUE("10/1/20"&amp;RIGHT(BQ$1,2)),NETWORKDAYS(DATEVALUE("10/1/20"&amp;RIGHT(BQ$1,2)),DATEVALUE("9/30/20"&amp;RIGHT(BR$1,2)),Holidays!$J$3:$J$937),
IF($T637&gt;=DATEVALUE("10/1/20"&amp;RIGHT(BQ$1,2)),NETWORKDAYS($T637,DATEVALUE("9/30/20"&amp;RIGHT(BR$1,2)),Holidays!$J$3:$J$937),"")))),"")/(NETWORKDAYS($T637,$U637,Holidays!$J$3:$J$937)),0))</f>
        <v/>
      </c>
      <c r="BS637" s="87" t="str">
        <f>IF($Q637="","",IFERROR(IF(OR(AND($T637&gt;=DATEVALUE("10/1/20"&amp;RIGHT(BR$1,2)),$T637&lt;=DATEVALUE("9/30/20"&amp;RIGHT(BS$1,2))),AND($U637&gt;=DATEVALUE("10/1/20"&amp;RIGHT(BR$1,2)),$U637&lt;=DATEVALUE("9/30/20"&amp;RIGHT(BS$1,2))),AND($T637&lt;=DATEVALUE("10/1/20"&amp;RIGHT(BR$1,2)),$U637&gt;=DATEVALUE("9/30/20"&amp;RIGHT(BS$1,2)))),
IF(AND($T637&gt;=DATEVALUE("10/1/20"&amp;RIGHT(BR$1,2)),$U637&lt;=DATEVALUE("9/30/20"&amp;RIGHT(BS$1,2))),NETWORKDAYS($T637,$U637,Holidays!$J$3:$J$937),
IF(AND($T637&lt;DATEVALUE("10/1/20"&amp;RIGHT(BR$1,2)),$U637&lt;=DATEVALUE("9/30/20"&amp;RIGHT(BS$1,2))),NETWORKDAYS(DATEVALUE("10/1/20"&amp;RIGHT(BR$1,2)),$U637,Holidays!$J$3:$J$937),
IF($T637&lt;DATEVALUE("10/1/20"&amp;RIGHT(BR$1,2)),NETWORKDAYS(DATEVALUE("10/1/20"&amp;RIGHT(BR$1,2)),DATEVALUE("9/30/20"&amp;RIGHT(BS$1,2)),Holidays!$J$3:$J$937),
IF($T637&gt;=DATEVALUE("10/1/20"&amp;RIGHT(BR$1,2)),NETWORKDAYS($T637,DATEVALUE("9/30/20"&amp;RIGHT(BS$1,2)),Holidays!$J$3:$J$937),"")))),"")/(NETWORKDAYS($T637,$U637,Holidays!$J$3:$J$937)),0))</f>
        <v/>
      </c>
      <c r="BT637" s="87" t="str">
        <f>IF($Q637="","",IFERROR(IF(OR(AND($T637&gt;=DATEVALUE("10/1/20"&amp;RIGHT(BS$1,2)),$T637&lt;=DATEVALUE("9/30/20"&amp;RIGHT(BT$1,2))),AND($U637&gt;=DATEVALUE("10/1/20"&amp;RIGHT(BS$1,2)),$U637&lt;=DATEVALUE("9/30/20"&amp;RIGHT(BT$1,2))),AND($T637&lt;=DATEVALUE("10/1/20"&amp;RIGHT(BS$1,2)),$U637&gt;=DATEVALUE("9/30/20"&amp;RIGHT(BT$1,2)))),
IF(AND($T637&gt;=DATEVALUE("10/1/20"&amp;RIGHT(BS$1,2)),$U637&lt;=DATEVALUE("9/30/20"&amp;RIGHT(BT$1,2))),NETWORKDAYS($T637,$U637,Holidays!$J$3:$J$937),
IF(AND($T637&lt;DATEVALUE("10/1/20"&amp;RIGHT(BS$1,2)),$U637&lt;=DATEVALUE("9/30/20"&amp;RIGHT(BT$1,2))),NETWORKDAYS(DATEVALUE("10/1/20"&amp;RIGHT(BS$1,2)),$U637,Holidays!$J$3:$J$937),
IF($T637&lt;DATEVALUE("10/1/20"&amp;RIGHT(BS$1,2)),NETWORKDAYS(DATEVALUE("10/1/20"&amp;RIGHT(BS$1,2)),DATEVALUE("9/30/20"&amp;RIGHT(BT$1,2)),Holidays!$J$3:$J$937),
IF($T637&gt;=DATEVALUE("10/1/20"&amp;RIGHT(BS$1,2)),NETWORKDAYS($T637,DATEVALUE("9/30/20"&amp;RIGHT(BT$1,2)),Holidays!$J$3:$J$937),"")))),"")/(NETWORKDAYS($T637,$U637,Holidays!$J$3:$J$937)),0))</f>
        <v/>
      </c>
      <c r="BU637" s="87" t="str">
        <f>IF($Q637="","",IFERROR(IF(OR(AND($T637&gt;=DATEVALUE("10/1/20"&amp;RIGHT(BT$1,2)),$T637&lt;=DATEVALUE("9/30/20"&amp;RIGHT(BU$1,2))),AND($U637&gt;=DATEVALUE("10/1/20"&amp;RIGHT(BT$1,2)),$U637&lt;=DATEVALUE("9/30/20"&amp;RIGHT(BU$1,2))),AND($T637&lt;=DATEVALUE("10/1/20"&amp;RIGHT(BT$1,2)),$U637&gt;=DATEVALUE("9/30/20"&amp;RIGHT(BU$1,2)))),
IF(AND($T637&gt;=DATEVALUE("10/1/20"&amp;RIGHT(BT$1,2)),$U637&lt;=DATEVALUE("9/30/20"&amp;RIGHT(BU$1,2))),NETWORKDAYS($T637,$U637,Holidays!$J$3:$J$937),
IF(AND($T637&lt;DATEVALUE("10/1/20"&amp;RIGHT(BT$1,2)),$U637&lt;=DATEVALUE("9/30/20"&amp;RIGHT(BU$1,2))),NETWORKDAYS(DATEVALUE("10/1/20"&amp;RIGHT(BT$1,2)),$U637,Holidays!$J$3:$J$937),
IF($T637&lt;DATEVALUE("10/1/20"&amp;RIGHT(BT$1,2)),NETWORKDAYS(DATEVALUE("10/1/20"&amp;RIGHT(BT$1,2)),DATEVALUE("9/30/20"&amp;RIGHT(BU$1,2)),Holidays!$J$3:$J$937),
IF($T637&gt;=DATEVALUE("10/1/20"&amp;RIGHT(BT$1,2)),NETWORKDAYS($T637,DATEVALUE("9/30/20"&amp;RIGHT(BU$1,2)),Holidays!$J$3:$J$937),"")))),"")/(NETWORKDAYS($T637,$U637,Holidays!$J$3:$J$937)),0))</f>
        <v/>
      </c>
      <c r="BV637" s="87" t="str">
        <f>IF($Q637="","",IFERROR(IF(OR(AND($T637&gt;=DATEVALUE("10/1/20"&amp;RIGHT(BU$1,2)),$T637&lt;=DATEVALUE("9/30/20"&amp;RIGHT(BV$1,2))),AND($U637&gt;=DATEVALUE("10/1/20"&amp;RIGHT(BU$1,2)),$U637&lt;=DATEVALUE("9/30/20"&amp;RIGHT(BV$1,2))),AND($T637&lt;=DATEVALUE("10/1/20"&amp;RIGHT(BU$1,2)),$U637&gt;=DATEVALUE("9/30/20"&amp;RIGHT(BV$1,2)))),
IF(AND($T637&gt;=DATEVALUE("10/1/20"&amp;RIGHT(BU$1,2)),$U637&lt;=DATEVALUE("9/30/20"&amp;RIGHT(BV$1,2))),NETWORKDAYS($T637,$U637,Holidays!$J$3:$J$937),
IF(AND($T637&lt;DATEVALUE("10/1/20"&amp;RIGHT(BU$1,2)),$U637&lt;=DATEVALUE("9/30/20"&amp;RIGHT(BV$1,2))),NETWORKDAYS(DATEVALUE("10/1/20"&amp;RIGHT(BU$1,2)),$U637,Holidays!$J$3:$J$937),
IF($T637&lt;DATEVALUE("10/1/20"&amp;RIGHT(BU$1,2)),NETWORKDAYS(DATEVALUE("10/1/20"&amp;RIGHT(BU$1,2)),DATEVALUE("9/30/20"&amp;RIGHT(BV$1,2)),Holidays!$J$3:$J$937),
IF($T637&gt;=DATEVALUE("10/1/20"&amp;RIGHT(BU$1,2)),NETWORKDAYS($T637,DATEVALUE("9/30/20"&amp;RIGHT(BV$1,2)),Holidays!$J$3:$J$937),"")))),"")/(NETWORKDAYS($T637,$U637,Holidays!$J$3:$J$937)),0))</f>
        <v/>
      </c>
      <c r="BW637" s="87" t="str">
        <f>IF($Q637="","",IFERROR(IF(OR(AND($T637&gt;=DATEVALUE("10/1/20"&amp;RIGHT(BV$1,2)),$T637&lt;=DATEVALUE("9/30/20"&amp;RIGHT(BW$1,2))),AND($U637&gt;=DATEVALUE("10/1/20"&amp;RIGHT(BV$1,2)),$U637&lt;=DATEVALUE("9/30/20"&amp;RIGHT(BW$1,2))),AND($T637&lt;=DATEVALUE("10/1/20"&amp;RIGHT(BV$1,2)),$U637&gt;=DATEVALUE("9/30/20"&amp;RIGHT(BW$1,2)))),
IF(AND($T637&gt;=DATEVALUE("10/1/20"&amp;RIGHT(BV$1,2)),$U637&lt;=DATEVALUE("9/30/20"&amp;RIGHT(BW$1,2))),NETWORKDAYS($T637,$U637,Holidays!$J$3:$J$937),
IF(AND($T637&lt;DATEVALUE("10/1/20"&amp;RIGHT(BV$1,2)),$U637&lt;=DATEVALUE("9/30/20"&amp;RIGHT(BW$1,2))),NETWORKDAYS(DATEVALUE("10/1/20"&amp;RIGHT(BV$1,2)),$U637,Holidays!$J$3:$J$937),
IF($T637&lt;DATEVALUE("10/1/20"&amp;RIGHT(BV$1,2)),NETWORKDAYS(DATEVALUE("10/1/20"&amp;RIGHT(BV$1,2)),DATEVALUE("9/30/20"&amp;RIGHT(BW$1,2)),Holidays!$J$3:$J$937),
IF($T637&gt;=DATEVALUE("10/1/20"&amp;RIGHT(BV$1,2)),NETWORKDAYS($T637,DATEVALUE("9/30/20"&amp;RIGHT(BW$1,2)),Holidays!$J$3:$J$937),"")))),"")/(NETWORKDAYS($T637,$U637,Holidays!$J$3:$J$937)),0))</f>
        <v/>
      </c>
      <c r="BX637" s="87" t="str">
        <f>IF($Q637="","",IFERROR(IF(OR(AND($T637&gt;=DATEVALUE("10/1/20"&amp;RIGHT(BW$1,2)),$T637&lt;=DATEVALUE("9/30/20"&amp;RIGHT(BX$1,2))),AND($U637&gt;=DATEVALUE("10/1/20"&amp;RIGHT(BW$1,2)),$U637&lt;=DATEVALUE("9/30/20"&amp;RIGHT(BX$1,2))),AND($T637&lt;=DATEVALUE("10/1/20"&amp;RIGHT(BW$1,2)),$U637&gt;=DATEVALUE("9/30/20"&amp;RIGHT(BX$1,2)))),
IF(AND($T637&gt;=DATEVALUE("10/1/20"&amp;RIGHT(BW$1,2)),$U637&lt;=DATEVALUE("9/30/20"&amp;RIGHT(BX$1,2))),NETWORKDAYS($T637,$U637,Holidays!$J$3:$J$937),
IF(AND($T637&lt;DATEVALUE("10/1/20"&amp;RIGHT(BW$1,2)),$U637&lt;=DATEVALUE("9/30/20"&amp;RIGHT(BX$1,2))),NETWORKDAYS(DATEVALUE("10/1/20"&amp;RIGHT(BW$1,2)),$U637,Holidays!$J$3:$J$937),
IF($T637&lt;DATEVALUE("10/1/20"&amp;RIGHT(BW$1,2)),NETWORKDAYS(DATEVALUE("10/1/20"&amp;RIGHT(BW$1,2)),DATEVALUE("9/30/20"&amp;RIGHT(BX$1,2)),Holidays!$J$3:$J$937),
IF($T637&gt;=DATEVALUE("10/1/20"&amp;RIGHT(BW$1,2)),NETWORKDAYS($T637,DATEVALUE("9/30/20"&amp;RIGHT(BX$1,2)),Holidays!$J$3:$J$937),"")))),"")/(NETWORKDAYS($T637,$U637,Holidays!$J$3:$J$937)),0))</f>
        <v/>
      </c>
      <c r="BY637" s="87" t="str">
        <f>IF($Q637="","",IFERROR(IF(OR(AND($T637&gt;=DATEVALUE("10/1/20"&amp;RIGHT(BX$1,2)),$T637&lt;=DATEVALUE("9/30/20"&amp;RIGHT(BY$1,2))),AND($U637&gt;=DATEVALUE("10/1/20"&amp;RIGHT(BX$1,2)),$U637&lt;=DATEVALUE("9/30/20"&amp;RIGHT(BY$1,2))),AND($T637&lt;=DATEVALUE("10/1/20"&amp;RIGHT(BX$1,2)),$U637&gt;=DATEVALUE("9/30/20"&amp;RIGHT(BY$1,2)))),
IF(AND($T637&gt;=DATEVALUE("10/1/20"&amp;RIGHT(BX$1,2)),$U637&lt;=DATEVALUE("9/30/20"&amp;RIGHT(BY$1,2))),NETWORKDAYS($T637,$U637,Holidays!$J$3:$J$937),
IF(AND($T637&lt;DATEVALUE("10/1/20"&amp;RIGHT(BX$1,2)),$U637&lt;=DATEVALUE("9/30/20"&amp;RIGHT(BY$1,2))),NETWORKDAYS(DATEVALUE("10/1/20"&amp;RIGHT(BX$1,2)),$U637,Holidays!$J$3:$J$937),
IF($T637&lt;DATEVALUE("10/1/20"&amp;RIGHT(BX$1,2)),NETWORKDAYS(DATEVALUE("10/1/20"&amp;RIGHT(BX$1,2)),DATEVALUE("9/30/20"&amp;RIGHT(BY$1,2)),Holidays!$J$3:$J$937),
IF($T637&gt;=DATEVALUE("10/1/20"&amp;RIGHT(BX$1,2)),NETWORKDAYS($T637,DATEVALUE("9/30/20"&amp;RIGHT(BY$1,2)),Holidays!$J$3:$J$937),"")))),"")/(NETWORKDAYS($T637,$U637,Holidays!$J$3:$J$937)),0))</f>
        <v/>
      </c>
      <c r="BZ637" s="87" t="str">
        <f>IF($Q637="","",IFERROR(IF(OR(AND($T637&gt;=DATEVALUE("10/1/20"&amp;RIGHT(BY$1,2)),$T637&lt;=DATEVALUE("9/30/20"&amp;RIGHT(BZ$1,2))),AND($U637&gt;=DATEVALUE("10/1/20"&amp;RIGHT(BY$1,2)),$U637&lt;=DATEVALUE("9/30/20"&amp;RIGHT(BZ$1,2))),AND($T637&lt;=DATEVALUE("10/1/20"&amp;RIGHT(BY$1,2)),$U637&gt;=DATEVALUE("9/30/20"&amp;RIGHT(BZ$1,2)))),
IF(AND($T637&gt;=DATEVALUE("10/1/20"&amp;RIGHT(BY$1,2)),$U637&lt;=DATEVALUE("9/30/20"&amp;RIGHT(BZ$1,2))),NETWORKDAYS($T637,$U637,Holidays!$J$3:$J$937),
IF(AND($T637&lt;DATEVALUE("10/1/20"&amp;RIGHT(BY$1,2)),$U637&lt;=DATEVALUE("9/30/20"&amp;RIGHT(BZ$1,2))),NETWORKDAYS(DATEVALUE("10/1/20"&amp;RIGHT(BY$1,2)),$U637,Holidays!$J$3:$J$937),
IF($T637&lt;DATEVALUE("10/1/20"&amp;RIGHT(BY$1,2)),NETWORKDAYS(DATEVALUE("10/1/20"&amp;RIGHT(BY$1,2)),DATEVALUE("9/30/20"&amp;RIGHT(BZ$1,2)),Holidays!$J$3:$J$937),
IF($T637&gt;=DATEVALUE("10/1/20"&amp;RIGHT(BY$1,2)),NETWORKDAYS($T637,DATEVALUE("9/30/20"&amp;RIGHT(BZ$1,2)),Holidays!$J$3:$J$937),"")))),"")/(NETWORKDAYS($T637,$U637,Holidays!$J$3:$J$937)),0))</f>
        <v/>
      </c>
      <c r="CA637" s="87" t="str">
        <f>IF($Q637="","",IFERROR(IF(OR(AND($T637&gt;=DATEVALUE("10/1/20"&amp;RIGHT(BZ$1,2)),$T637&lt;=DATEVALUE("9/30/20"&amp;RIGHT(CA$1,2))),AND($U637&gt;=DATEVALUE("10/1/20"&amp;RIGHT(BZ$1,2)),$U637&lt;=DATEVALUE("9/30/20"&amp;RIGHT(CA$1,2))),AND($T637&lt;=DATEVALUE("10/1/20"&amp;RIGHT(BZ$1,2)),$U637&gt;=DATEVALUE("9/30/20"&amp;RIGHT(CA$1,2)))),
IF(AND($T637&gt;=DATEVALUE("10/1/20"&amp;RIGHT(BZ$1,2)),$U637&lt;=DATEVALUE("9/30/20"&amp;RIGHT(CA$1,2))),NETWORKDAYS($T637,$U637,Holidays!$J$3:$J$937),
IF(AND($T637&lt;DATEVALUE("10/1/20"&amp;RIGHT(BZ$1,2)),$U637&lt;=DATEVALUE("9/30/20"&amp;RIGHT(CA$1,2))),NETWORKDAYS(DATEVALUE("10/1/20"&amp;RIGHT(BZ$1,2)),$U637,Holidays!$J$3:$J$937),
IF($T637&lt;DATEVALUE("10/1/20"&amp;RIGHT(BZ$1,2)),NETWORKDAYS(DATEVALUE("10/1/20"&amp;RIGHT(BZ$1,2)),DATEVALUE("9/30/20"&amp;RIGHT(CA$1,2)),Holidays!$J$3:$J$937),
IF($T637&gt;=DATEVALUE("10/1/20"&amp;RIGHT(BZ$1,2)),NETWORKDAYS($T637,DATEVALUE("9/30/20"&amp;RIGHT(CA$1,2)),Holidays!$J$3:$J$937),"")))),"")/(NETWORKDAYS($T637,$U637,Holidays!$J$3:$J$937)),0))</f>
        <v/>
      </c>
      <c r="CB637" s="87" t="str">
        <f>IF($Q637="","",IFERROR(IF(OR(AND($T637&gt;=DATEVALUE("10/1/20"&amp;RIGHT(CA$1,2)),$T637&lt;=DATEVALUE("9/30/20"&amp;RIGHT(CB$1,2))),AND($U637&gt;=DATEVALUE("10/1/20"&amp;RIGHT(CA$1,2)),$U637&lt;=DATEVALUE("9/30/20"&amp;RIGHT(CB$1,2))),AND($T637&lt;=DATEVALUE("10/1/20"&amp;RIGHT(CA$1,2)),$U637&gt;=DATEVALUE("9/30/20"&amp;RIGHT(CB$1,2)))),
IF(AND($T637&gt;=DATEVALUE("10/1/20"&amp;RIGHT(CA$1,2)),$U637&lt;=DATEVALUE("9/30/20"&amp;RIGHT(CB$1,2))),NETWORKDAYS($T637,$U637,Holidays!$J$3:$J$937),
IF(AND($T637&lt;DATEVALUE("10/1/20"&amp;RIGHT(CA$1,2)),$U637&lt;=DATEVALUE("9/30/20"&amp;RIGHT(CB$1,2))),NETWORKDAYS(DATEVALUE("10/1/20"&amp;RIGHT(CA$1,2)),$U637,Holidays!$J$3:$J$937),
IF($T637&lt;DATEVALUE("10/1/20"&amp;RIGHT(CA$1,2)),NETWORKDAYS(DATEVALUE("10/1/20"&amp;RIGHT(CA$1,2)),DATEVALUE("9/30/20"&amp;RIGHT(CB$1,2)),Holidays!$J$3:$J$937),
IF($T637&gt;=DATEVALUE("10/1/20"&amp;RIGHT(CA$1,2)),NETWORKDAYS($T637,DATEVALUE("9/30/20"&amp;RIGHT(CB$1,2)),Holidays!$J$3:$J$937),"")))),"")/(NETWORKDAYS($T637,$U637,Holidays!$J$3:$J$937)),0))</f>
        <v/>
      </c>
    </row>
    <row r="638" spans="1:80">
      <c r="A638" s="97"/>
      <c r="B638" s="98" t="str">
        <f ca="1">IF(NOT($A638=""),OFFSET('WBS Reference &amp; User Procedure'!$A$1,MATCH($A638,'WBS Reference &amp; User Procedure'!$A:$A,0)-1,1),"")</f>
        <v/>
      </c>
      <c r="D638" s="97"/>
      <c r="I638" s="78"/>
      <c r="T638" s="104" t="str">
        <f>IF(NOT(Q638=""),IF(NOT($S638=""),$S638,#REF!),"")</f>
        <v/>
      </c>
      <c r="U638" s="104" t="str">
        <f>IF(NOT(Q638=""),WORKDAY(T638,Q638,Holidays!$J$3:$J$937),"")</f>
        <v/>
      </c>
      <c r="V638" s="104"/>
      <c r="W638" s="104"/>
      <c r="X638" s="101" t="str">
        <f t="shared" si="137"/>
        <v/>
      </c>
      <c r="AL638" s="87" t="str">
        <f t="shared" ca="1" si="134"/>
        <v/>
      </c>
      <c r="AN638" s="87" t="str">
        <f t="shared" ca="1" si="142"/>
        <v/>
      </c>
      <c r="AO638" s="87" t="str">
        <f t="shared" ca="1" si="142"/>
        <v/>
      </c>
      <c r="AP638" s="87" t="str">
        <f t="shared" ca="1" si="142"/>
        <v/>
      </c>
      <c r="AQ638" s="87" t="str">
        <f t="shared" ca="1" si="142"/>
        <v/>
      </c>
      <c r="AR638" s="87" t="str">
        <f t="shared" ca="1" si="142"/>
        <v/>
      </c>
      <c r="AS638" s="87" t="str">
        <f t="shared" ca="1" si="142"/>
        <v/>
      </c>
      <c r="AT638" s="87" t="str">
        <f t="shared" ca="1" si="142"/>
        <v/>
      </c>
      <c r="AU638" s="87" t="str">
        <f t="shared" ca="1" si="142"/>
        <v/>
      </c>
      <c r="AV638" s="87" t="str">
        <f t="shared" ca="1" si="142"/>
        <v/>
      </c>
      <c r="AW638" s="87" t="str">
        <f t="shared" ca="1" si="142"/>
        <v/>
      </c>
      <c r="AX638" s="87" t="str">
        <f t="shared" ca="1" si="143"/>
        <v/>
      </c>
      <c r="AY638" s="87" t="str">
        <f t="shared" ca="1" si="143"/>
        <v/>
      </c>
      <c r="AZ638" s="87" t="str">
        <f t="shared" ca="1" si="143"/>
        <v/>
      </c>
      <c r="BA638" s="87" t="str">
        <f t="shared" ca="1" si="143"/>
        <v/>
      </c>
      <c r="BB638" s="87" t="str">
        <f t="shared" ca="1" si="143"/>
        <v/>
      </c>
      <c r="BC638" s="87" t="str">
        <f t="shared" ca="1" si="143"/>
        <v/>
      </c>
      <c r="BD638" s="87" t="str">
        <f t="shared" ca="1" si="143"/>
        <v/>
      </c>
      <c r="BE638" s="87" t="str">
        <f t="shared" ca="1" si="143"/>
        <v/>
      </c>
      <c r="BF638" s="87" t="str">
        <f t="shared" ca="1" si="143"/>
        <v/>
      </c>
      <c r="BG638" s="87" t="str">
        <f t="shared" ca="1" si="143"/>
        <v/>
      </c>
      <c r="BI638" s="87" t="str">
        <f>IF($Q638="","",IFERROR(IF(OR(AND($T638&gt;=DATEVALUE("10/1/20"&amp;RIGHT(BH$1,2)),$T638&lt;=DATEVALUE("9/30/20"&amp;RIGHT(BI$1,2))),AND($U638&gt;=DATEVALUE("10/1/20"&amp;RIGHT(BH$1,2)),$U638&lt;=DATEVALUE("9/30/20"&amp;RIGHT(BI$1,2))),AND($T638&lt;=DATEVALUE("10/1/20"&amp;RIGHT(BH$1,2)),$U638&gt;=DATEVALUE("9/30/20"&amp;RIGHT(BI$1,2)))),
IF(AND($T638&gt;=DATEVALUE("10/1/20"&amp;RIGHT(BH$1,2)),$U638&lt;=DATEVALUE("9/30/20"&amp;RIGHT(BI$1,2))),NETWORKDAYS($T638,$U638,Holidays!$J$3:$J$937),
IF(AND($T638&lt;DATEVALUE("10/1/20"&amp;RIGHT(BH$1,2)),$U638&lt;=DATEVALUE("9/30/20"&amp;RIGHT(BI$1,2))),NETWORKDAYS(DATEVALUE("10/1/20"&amp;RIGHT(BH$1,2)),$U638,Holidays!$J$3:$J$937),
IF($T638&lt;DATEVALUE("10/1/20"&amp;RIGHT(BH$1,2)),NETWORKDAYS(DATEVALUE("10/1/20"&amp;RIGHT(BH$1,2)),DATEVALUE("9/30/20"&amp;RIGHT(BI$1,2)),Holidays!$J$3:$J$937),
IF($T638&gt;=DATEVALUE("10/1/20"&amp;RIGHT(BH$1,2)),NETWORKDAYS($T638,DATEVALUE("9/30/20"&amp;RIGHT(BI$1,2)),Holidays!$J$3:$J$937),"")))),"")/(NETWORKDAYS($T638,$U638,Holidays!$J$3:$J$937)),0))</f>
        <v/>
      </c>
      <c r="BJ638" s="87" t="str">
        <f>IF($Q638="","",IFERROR(IF(OR(AND($T638&gt;=DATEVALUE("10/1/20"&amp;RIGHT(BI$1,2)),$T638&lt;=DATEVALUE("9/30/20"&amp;RIGHT(BJ$1,2))),AND($U638&gt;=DATEVALUE("10/1/20"&amp;RIGHT(BI$1,2)),$U638&lt;=DATEVALUE("9/30/20"&amp;RIGHT(BJ$1,2))),AND($T638&lt;=DATEVALUE("10/1/20"&amp;RIGHT(BI$1,2)),$U638&gt;=DATEVALUE("9/30/20"&amp;RIGHT(BJ$1,2)))),
IF(AND($T638&gt;=DATEVALUE("10/1/20"&amp;RIGHT(BI$1,2)),$U638&lt;=DATEVALUE("9/30/20"&amp;RIGHT(BJ$1,2))),NETWORKDAYS($T638,$U638,Holidays!$J$3:$J$937),
IF(AND($T638&lt;DATEVALUE("10/1/20"&amp;RIGHT(BI$1,2)),$U638&lt;=DATEVALUE("9/30/20"&amp;RIGHT(BJ$1,2))),NETWORKDAYS(DATEVALUE("10/1/20"&amp;RIGHT(BI$1,2)),$U638,Holidays!$J$3:$J$937),
IF($T638&lt;DATEVALUE("10/1/20"&amp;RIGHT(BI$1,2)),NETWORKDAYS(DATEVALUE("10/1/20"&amp;RIGHT(BI$1,2)),DATEVALUE("9/30/20"&amp;RIGHT(BJ$1,2)),Holidays!$J$3:$J$937),
IF($T638&gt;=DATEVALUE("10/1/20"&amp;RIGHT(BI$1,2)),NETWORKDAYS($T638,DATEVALUE("9/30/20"&amp;RIGHT(BJ$1,2)),Holidays!$J$3:$J$937),"")))),"")/(NETWORKDAYS($T638,$U638,Holidays!$J$3:$J$937)),0))</f>
        <v/>
      </c>
      <c r="BK638" s="87" t="str">
        <f>IF($Q638="","",IFERROR(IF(OR(AND($T638&gt;=DATEVALUE("10/1/20"&amp;RIGHT(BJ$1,2)),$T638&lt;=DATEVALUE("9/30/20"&amp;RIGHT(BK$1,2))),AND($U638&gt;=DATEVALUE("10/1/20"&amp;RIGHT(BJ$1,2)),$U638&lt;=DATEVALUE("9/30/20"&amp;RIGHT(BK$1,2))),AND($T638&lt;=DATEVALUE("10/1/20"&amp;RIGHT(BJ$1,2)),$U638&gt;=DATEVALUE("9/30/20"&amp;RIGHT(BK$1,2)))),
IF(AND($T638&gt;=DATEVALUE("10/1/20"&amp;RIGHT(BJ$1,2)),$U638&lt;=DATEVALUE("9/30/20"&amp;RIGHT(BK$1,2))),NETWORKDAYS($T638,$U638,Holidays!$J$3:$J$937),
IF(AND($T638&lt;DATEVALUE("10/1/20"&amp;RIGHT(BJ$1,2)),$U638&lt;=DATEVALUE("9/30/20"&amp;RIGHT(BK$1,2))),NETWORKDAYS(DATEVALUE("10/1/20"&amp;RIGHT(BJ$1,2)),$U638,Holidays!$J$3:$J$937),
IF($T638&lt;DATEVALUE("10/1/20"&amp;RIGHT(BJ$1,2)),NETWORKDAYS(DATEVALUE("10/1/20"&amp;RIGHT(BJ$1,2)),DATEVALUE("9/30/20"&amp;RIGHT(BK$1,2)),Holidays!$J$3:$J$937),
IF($T638&gt;=DATEVALUE("10/1/20"&amp;RIGHT(BJ$1,2)),NETWORKDAYS($T638,DATEVALUE("9/30/20"&amp;RIGHT(BK$1,2)),Holidays!$J$3:$J$937),"")))),"")/(NETWORKDAYS($T638,$U638,Holidays!$J$3:$J$937)),0))</f>
        <v/>
      </c>
      <c r="BL638" s="87" t="str">
        <f>IF($Q638="","",IFERROR(IF(OR(AND($T638&gt;=DATEVALUE("10/1/20"&amp;RIGHT(BK$1,2)),$T638&lt;=DATEVALUE("9/30/20"&amp;RIGHT(BL$1,2))),AND($U638&gt;=DATEVALUE("10/1/20"&amp;RIGHT(BK$1,2)),$U638&lt;=DATEVALUE("9/30/20"&amp;RIGHT(BL$1,2))),AND($T638&lt;=DATEVALUE("10/1/20"&amp;RIGHT(BK$1,2)),$U638&gt;=DATEVALUE("9/30/20"&amp;RIGHT(BL$1,2)))),
IF(AND($T638&gt;=DATEVALUE("10/1/20"&amp;RIGHT(BK$1,2)),$U638&lt;=DATEVALUE("9/30/20"&amp;RIGHT(BL$1,2))),NETWORKDAYS($T638,$U638,Holidays!$J$3:$J$937),
IF(AND($T638&lt;DATEVALUE("10/1/20"&amp;RIGHT(BK$1,2)),$U638&lt;=DATEVALUE("9/30/20"&amp;RIGHT(BL$1,2))),NETWORKDAYS(DATEVALUE("10/1/20"&amp;RIGHT(BK$1,2)),$U638,Holidays!$J$3:$J$937),
IF($T638&lt;DATEVALUE("10/1/20"&amp;RIGHT(BK$1,2)),NETWORKDAYS(DATEVALUE("10/1/20"&amp;RIGHT(BK$1,2)),DATEVALUE("9/30/20"&amp;RIGHT(BL$1,2)),Holidays!$J$3:$J$937),
IF($T638&gt;=DATEVALUE("10/1/20"&amp;RIGHT(BK$1,2)),NETWORKDAYS($T638,DATEVALUE("9/30/20"&amp;RIGHT(BL$1,2)),Holidays!$J$3:$J$937),"")))),"")/(NETWORKDAYS($T638,$U638,Holidays!$J$3:$J$937)),0))</f>
        <v/>
      </c>
      <c r="BM638" s="87" t="str">
        <f>IF($Q638="","",IFERROR(IF(OR(AND($T638&gt;=DATEVALUE("10/1/20"&amp;RIGHT(BL$1,2)),$T638&lt;=DATEVALUE("9/30/20"&amp;RIGHT(BM$1,2))),AND($U638&gt;=DATEVALUE("10/1/20"&amp;RIGHT(BL$1,2)),$U638&lt;=DATEVALUE("9/30/20"&amp;RIGHT(BM$1,2))),AND($T638&lt;=DATEVALUE("10/1/20"&amp;RIGHT(BL$1,2)),$U638&gt;=DATEVALUE("9/30/20"&amp;RIGHT(BM$1,2)))),
IF(AND($T638&gt;=DATEVALUE("10/1/20"&amp;RIGHT(BL$1,2)),$U638&lt;=DATEVALUE("9/30/20"&amp;RIGHT(BM$1,2))),NETWORKDAYS($T638,$U638,Holidays!$J$3:$J$937),
IF(AND($T638&lt;DATEVALUE("10/1/20"&amp;RIGHT(BL$1,2)),$U638&lt;=DATEVALUE("9/30/20"&amp;RIGHT(BM$1,2))),NETWORKDAYS(DATEVALUE("10/1/20"&amp;RIGHT(BL$1,2)),$U638,Holidays!$J$3:$J$937),
IF($T638&lt;DATEVALUE("10/1/20"&amp;RIGHT(BL$1,2)),NETWORKDAYS(DATEVALUE("10/1/20"&amp;RIGHT(BL$1,2)),DATEVALUE("9/30/20"&amp;RIGHT(BM$1,2)),Holidays!$J$3:$J$937),
IF($T638&gt;=DATEVALUE("10/1/20"&amp;RIGHT(BL$1,2)),NETWORKDAYS($T638,DATEVALUE("9/30/20"&amp;RIGHT(BM$1,2)),Holidays!$J$3:$J$937),"")))),"")/(NETWORKDAYS($T638,$U638,Holidays!$J$3:$J$937)),0))</f>
        <v/>
      </c>
      <c r="BN638" s="87" t="str">
        <f>IF($Q638="","",IFERROR(IF(OR(AND($T638&gt;=DATEVALUE("10/1/20"&amp;RIGHT(BM$1,2)),$T638&lt;=DATEVALUE("9/30/20"&amp;RIGHT(BN$1,2))),AND($U638&gt;=DATEVALUE("10/1/20"&amp;RIGHT(BM$1,2)),$U638&lt;=DATEVALUE("9/30/20"&amp;RIGHT(BN$1,2))),AND($T638&lt;=DATEVALUE("10/1/20"&amp;RIGHT(BM$1,2)),$U638&gt;=DATEVALUE("9/30/20"&amp;RIGHT(BN$1,2)))),
IF(AND($T638&gt;=DATEVALUE("10/1/20"&amp;RIGHT(BM$1,2)),$U638&lt;=DATEVALUE("9/30/20"&amp;RIGHT(BN$1,2))),NETWORKDAYS($T638,$U638,Holidays!$J$3:$J$937),
IF(AND($T638&lt;DATEVALUE("10/1/20"&amp;RIGHT(BM$1,2)),$U638&lt;=DATEVALUE("9/30/20"&amp;RIGHT(BN$1,2))),NETWORKDAYS(DATEVALUE("10/1/20"&amp;RIGHT(BM$1,2)),$U638,Holidays!$J$3:$J$937),
IF($T638&lt;DATEVALUE("10/1/20"&amp;RIGHT(BM$1,2)),NETWORKDAYS(DATEVALUE("10/1/20"&amp;RIGHT(BM$1,2)),DATEVALUE("9/30/20"&amp;RIGHT(BN$1,2)),Holidays!$J$3:$J$937),
IF($T638&gt;=DATEVALUE("10/1/20"&amp;RIGHT(BM$1,2)),NETWORKDAYS($T638,DATEVALUE("9/30/20"&amp;RIGHT(BN$1,2)),Holidays!$J$3:$J$937),"")))),"")/(NETWORKDAYS($T638,$U638,Holidays!$J$3:$J$937)),0))</f>
        <v/>
      </c>
      <c r="BO638" s="87" t="str">
        <f>IF($Q638="","",IFERROR(IF(OR(AND($T638&gt;=DATEVALUE("10/1/20"&amp;RIGHT(BN$1,2)),$T638&lt;=DATEVALUE("9/30/20"&amp;RIGHT(BO$1,2))),AND($U638&gt;=DATEVALUE("10/1/20"&amp;RIGHT(BN$1,2)),$U638&lt;=DATEVALUE("9/30/20"&amp;RIGHT(BO$1,2))),AND($T638&lt;=DATEVALUE("10/1/20"&amp;RIGHT(BN$1,2)),$U638&gt;=DATEVALUE("9/30/20"&amp;RIGHT(BO$1,2)))),
IF(AND($T638&gt;=DATEVALUE("10/1/20"&amp;RIGHT(BN$1,2)),$U638&lt;=DATEVALUE("9/30/20"&amp;RIGHT(BO$1,2))),NETWORKDAYS($T638,$U638,Holidays!$J$3:$J$937),
IF(AND($T638&lt;DATEVALUE("10/1/20"&amp;RIGHT(BN$1,2)),$U638&lt;=DATEVALUE("9/30/20"&amp;RIGHT(BO$1,2))),NETWORKDAYS(DATEVALUE("10/1/20"&amp;RIGHT(BN$1,2)),$U638,Holidays!$J$3:$J$937),
IF($T638&lt;DATEVALUE("10/1/20"&amp;RIGHT(BN$1,2)),NETWORKDAYS(DATEVALUE("10/1/20"&amp;RIGHT(BN$1,2)),DATEVALUE("9/30/20"&amp;RIGHT(BO$1,2)),Holidays!$J$3:$J$937),
IF($T638&gt;=DATEVALUE("10/1/20"&amp;RIGHT(BN$1,2)),NETWORKDAYS($T638,DATEVALUE("9/30/20"&amp;RIGHT(BO$1,2)),Holidays!$J$3:$J$937),"")))),"")/(NETWORKDAYS($T638,$U638,Holidays!$J$3:$J$937)),0))</f>
        <v/>
      </c>
      <c r="BP638" s="87" t="str">
        <f>IF($Q638="","",IFERROR(IF(OR(AND($T638&gt;=DATEVALUE("10/1/20"&amp;RIGHT(BO$1,2)),$T638&lt;=DATEVALUE("9/30/20"&amp;RIGHT(BP$1,2))),AND($U638&gt;=DATEVALUE("10/1/20"&amp;RIGHT(BO$1,2)),$U638&lt;=DATEVALUE("9/30/20"&amp;RIGHT(BP$1,2))),AND($T638&lt;=DATEVALUE("10/1/20"&amp;RIGHT(BO$1,2)),$U638&gt;=DATEVALUE("9/30/20"&amp;RIGHT(BP$1,2)))),
IF(AND($T638&gt;=DATEVALUE("10/1/20"&amp;RIGHT(BO$1,2)),$U638&lt;=DATEVALUE("9/30/20"&amp;RIGHT(BP$1,2))),NETWORKDAYS($T638,$U638,Holidays!$J$3:$J$937),
IF(AND($T638&lt;DATEVALUE("10/1/20"&amp;RIGHT(BO$1,2)),$U638&lt;=DATEVALUE("9/30/20"&amp;RIGHT(BP$1,2))),NETWORKDAYS(DATEVALUE("10/1/20"&amp;RIGHT(BO$1,2)),$U638,Holidays!$J$3:$J$937),
IF($T638&lt;DATEVALUE("10/1/20"&amp;RIGHT(BO$1,2)),NETWORKDAYS(DATEVALUE("10/1/20"&amp;RIGHT(BO$1,2)),DATEVALUE("9/30/20"&amp;RIGHT(BP$1,2)),Holidays!$J$3:$J$937),
IF($T638&gt;=DATEVALUE("10/1/20"&amp;RIGHT(BO$1,2)),NETWORKDAYS($T638,DATEVALUE("9/30/20"&amp;RIGHT(BP$1,2)),Holidays!$J$3:$J$937),"")))),"")/(NETWORKDAYS($T638,$U638,Holidays!$J$3:$J$937)),0))</f>
        <v/>
      </c>
      <c r="BQ638" s="87" t="str">
        <f>IF($Q638="","",IFERROR(IF(OR(AND($T638&gt;=DATEVALUE("10/1/20"&amp;RIGHT(BP$1,2)),$T638&lt;=DATEVALUE("9/30/20"&amp;RIGHT(BQ$1,2))),AND($U638&gt;=DATEVALUE("10/1/20"&amp;RIGHT(BP$1,2)),$U638&lt;=DATEVALUE("9/30/20"&amp;RIGHT(BQ$1,2))),AND($T638&lt;=DATEVALUE("10/1/20"&amp;RIGHT(BP$1,2)),$U638&gt;=DATEVALUE("9/30/20"&amp;RIGHT(BQ$1,2)))),
IF(AND($T638&gt;=DATEVALUE("10/1/20"&amp;RIGHT(BP$1,2)),$U638&lt;=DATEVALUE("9/30/20"&amp;RIGHT(BQ$1,2))),NETWORKDAYS($T638,$U638,Holidays!$J$3:$J$937),
IF(AND($T638&lt;DATEVALUE("10/1/20"&amp;RIGHT(BP$1,2)),$U638&lt;=DATEVALUE("9/30/20"&amp;RIGHT(BQ$1,2))),NETWORKDAYS(DATEVALUE("10/1/20"&amp;RIGHT(BP$1,2)),$U638,Holidays!$J$3:$J$937),
IF($T638&lt;DATEVALUE("10/1/20"&amp;RIGHT(BP$1,2)),NETWORKDAYS(DATEVALUE("10/1/20"&amp;RIGHT(BP$1,2)),DATEVALUE("9/30/20"&amp;RIGHT(BQ$1,2)),Holidays!$J$3:$J$937),
IF($T638&gt;=DATEVALUE("10/1/20"&amp;RIGHT(BP$1,2)),NETWORKDAYS($T638,DATEVALUE("9/30/20"&amp;RIGHT(BQ$1,2)),Holidays!$J$3:$J$937),"")))),"")/(NETWORKDAYS($T638,$U638,Holidays!$J$3:$J$937)),0))</f>
        <v/>
      </c>
      <c r="BR638" s="87" t="str">
        <f>IF($Q638="","",IFERROR(IF(OR(AND($T638&gt;=DATEVALUE("10/1/20"&amp;RIGHT(BQ$1,2)),$T638&lt;=DATEVALUE("9/30/20"&amp;RIGHT(BR$1,2))),AND($U638&gt;=DATEVALUE("10/1/20"&amp;RIGHT(BQ$1,2)),$U638&lt;=DATEVALUE("9/30/20"&amp;RIGHT(BR$1,2))),AND($T638&lt;=DATEVALUE("10/1/20"&amp;RIGHT(BQ$1,2)),$U638&gt;=DATEVALUE("9/30/20"&amp;RIGHT(BR$1,2)))),
IF(AND($T638&gt;=DATEVALUE("10/1/20"&amp;RIGHT(BQ$1,2)),$U638&lt;=DATEVALUE("9/30/20"&amp;RIGHT(BR$1,2))),NETWORKDAYS($T638,$U638,Holidays!$J$3:$J$937),
IF(AND($T638&lt;DATEVALUE("10/1/20"&amp;RIGHT(BQ$1,2)),$U638&lt;=DATEVALUE("9/30/20"&amp;RIGHT(BR$1,2))),NETWORKDAYS(DATEVALUE("10/1/20"&amp;RIGHT(BQ$1,2)),$U638,Holidays!$J$3:$J$937),
IF($T638&lt;DATEVALUE("10/1/20"&amp;RIGHT(BQ$1,2)),NETWORKDAYS(DATEVALUE("10/1/20"&amp;RIGHT(BQ$1,2)),DATEVALUE("9/30/20"&amp;RIGHT(BR$1,2)),Holidays!$J$3:$J$937),
IF($T638&gt;=DATEVALUE("10/1/20"&amp;RIGHT(BQ$1,2)),NETWORKDAYS($T638,DATEVALUE("9/30/20"&amp;RIGHT(BR$1,2)),Holidays!$J$3:$J$937),"")))),"")/(NETWORKDAYS($T638,$U638,Holidays!$J$3:$J$937)),0))</f>
        <v/>
      </c>
      <c r="BS638" s="87" t="str">
        <f>IF($Q638="","",IFERROR(IF(OR(AND($T638&gt;=DATEVALUE("10/1/20"&amp;RIGHT(BR$1,2)),$T638&lt;=DATEVALUE("9/30/20"&amp;RIGHT(BS$1,2))),AND($U638&gt;=DATEVALUE("10/1/20"&amp;RIGHT(BR$1,2)),$U638&lt;=DATEVALUE("9/30/20"&amp;RIGHT(BS$1,2))),AND($T638&lt;=DATEVALUE("10/1/20"&amp;RIGHT(BR$1,2)),$U638&gt;=DATEVALUE("9/30/20"&amp;RIGHT(BS$1,2)))),
IF(AND($T638&gt;=DATEVALUE("10/1/20"&amp;RIGHT(BR$1,2)),$U638&lt;=DATEVALUE("9/30/20"&amp;RIGHT(BS$1,2))),NETWORKDAYS($T638,$U638,Holidays!$J$3:$J$937),
IF(AND($T638&lt;DATEVALUE("10/1/20"&amp;RIGHT(BR$1,2)),$U638&lt;=DATEVALUE("9/30/20"&amp;RIGHT(BS$1,2))),NETWORKDAYS(DATEVALUE("10/1/20"&amp;RIGHT(BR$1,2)),$U638,Holidays!$J$3:$J$937),
IF($T638&lt;DATEVALUE("10/1/20"&amp;RIGHT(BR$1,2)),NETWORKDAYS(DATEVALUE("10/1/20"&amp;RIGHT(BR$1,2)),DATEVALUE("9/30/20"&amp;RIGHT(BS$1,2)),Holidays!$J$3:$J$937),
IF($T638&gt;=DATEVALUE("10/1/20"&amp;RIGHT(BR$1,2)),NETWORKDAYS($T638,DATEVALUE("9/30/20"&amp;RIGHT(BS$1,2)),Holidays!$J$3:$J$937),"")))),"")/(NETWORKDAYS($T638,$U638,Holidays!$J$3:$J$937)),0))</f>
        <v/>
      </c>
      <c r="BT638" s="87" t="str">
        <f>IF($Q638="","",IFERROR(IF(OR(AND($T638&gt;=DATEVALUE("10/1/20"&amp;RIGHT(BS$1,2)),$T638&lt;=DATEVALUE("9/30/20"&amp;RIGHT(BT$1,2))),AND($U638&gt;=DATEVALUE("10/1/20"&amp;RIGHT(BS$1,2)),$U638&lt;=DATEVALUE("9/30/20"&amp;RIGHT(BT$1,2))),AND($T638&lt;=DATEVALUE("10/1/20"&amp;RIGHT(BS$1,2)),$U638&gt;=DATEVALUE("9/30/20"&amp;RIGHT(BT$1,2)))),
IF(AND($T638&gt;=DATEVALUE("10/1/20"&amp;RIGHT(BS$1,2)),$U638&lt;=DATEVALUE("9/30/20"&amp;RIGHT(BT$1,2))),NETWORKDAYS($T638,$U638,Holidays!$J$3:$J$937),
IF(AND($T638&lt;DATEVALUE("10/1/20"&amp;RIGHT(BS$1,2)),$U638&lt;=DATEVALUE("9/30/20"&amp;RIGHT(BT$1,2))),NETWORKDAYS(DATEVALUE("10/1/20"&amp;RIGHT(BS$1,2)),$U638,Holidays!$J$3:$J$937),
IF($T638&lt;DATEVALUE("10/1/20"&amp;RIGHT(BS$1,2)),NETWORKDAYS(DATEVALUE("10/1/20"&amp;RIGHT(BS$1,2)),DATEVALUE("9/30/20"&amp;RIGHT(BT$1,2)),Holidays!$J$3:$J$937),
IF($T638&gt;=DATEVALUE("10/1/20"&amp;RIGHT(BS$1,2)),NETWORKDAYS($T638,DATEVALUE("9/30/20"&amp;RIGHT(BT$1,2)),Holidays!$J$3:$J$937),"")))),"")/(NETWORKDAYS($T638,$U638,Holidays!$J$3:$J$937)),0))</f>
        <v/>
      </c>
      <c r="BU638" s="87" t="str">
        <f>IF($Q638="","",IFERROR(IF(OR(AND($T638&gt;=DATEVALUE("10/1/20"&amp;RIGHT(BT$1,2)),$T638&lt;=DATEVALUE("9/30/20"&amp;RIGHT(BU$1,2))),AND($U638&gt;=DATEVALUE("10/1/20"&amp;RIGHT(BT$1,2)),$U638&lt;=DATEVALUE("9/30/20"&amp;RIGHT(BU$1,2))),AND($T638&lt;=DATEVALUE("10/1/20"&amp;RIGHT(BT$1,2)),$U638&gt;=DATEVALUE("9/30/20"&amp;RIGHT(BU$1,2)))),
IF(AND($T638&gt;=DATEVALUE("10/1/20"&amp;RIGHT(BT$1,2)),$U638&lt;=DATEVALUE("9/30/20"&amp;RIGHT(BU$1,2))),NETWORKDAYS($T638,$U638,Holidays!$J$3:$J$937),
IF(AND($T638&lt;DATEVALUE("10/1/20"&amp;RIGHT(BT$1,2)),$U638&lt;=DATEVALUE("9/30/20"&amp;RIGHT(BU$1,2))),NETWORKDAYS(DATEVALUE("10/1/20"&amp;RIGHT(BT$1,2)),$U638,Holidays!$J$3:$J$937),
IF($T638&lt;DATEVALUE("10/1/20"&amp;RIGHT(BT$1,2)),NETWORKDAYS(DATEVALUE("10/1/20"&amp;RIGHT(BT$1,2)),DATEVALUE("9/30/20"&amp;RIGHT(BU$1,2)),Holidays!$J$3:$J$937),
IF($T638&gt;=DATEVALUE("10/1/20"&amp;RIGHT(BT$1,2)),NETWORKDAYS($T638,DATEVALUE("9/30/20"&amp;RIGHT(BU$1,2)),Holidays!$J$3:$J$937),"")))),"")/(NETWORKDAYS($T638,$U638,Holidays!$J$3:$J$937)),0))</f>
        <v/>
      </c>
      <c r="BV638" s="87" t="str">
        <f>IF($Q638="","",IFERROR(IF(OR(AND($T638&gt;=DATEVALUE("10/1/20"&amp;RIGHT(BU$1,2)),$T638&lt;=DATEVALUE("9/30/20"&amp;RIGHT(BV$1,2))),AND($U638&gt;=DATEVALUE("10/1/20"&amp;RIGHT(BU$1,2)),$U638&lt;=DATEVALUE("9/30/20"&amp;RIGHT(BV$1,2))),AND($T638&lt;=DATEVALUE("10/1/20"&amp;RIGHT(BU$1,2)),$U638&gt;=DATEVALUE("9/30/20"&amp;RIGHT(BV$1,2)))),
IF(AND($T638&gt;=DATEVALUE("10/1/20"&amp;RIGHT(BU$1,2)),$U638&lt;=DATEVALUE("9/30/20"&amp;RIGHT(BV$1,2))),NETWORKDAYS($T638,$U638,Holidays!$J$3:$J$937),
IF(AND($T638&lt;DATEVALUE("10/1/20"&amp;RIGHT(BU$1,2)),$U638&lt;=DATEVALUE("9/30/20"&amp;RIGHT(BV$1,2))),NETWORKDAYS(DATEVALUE("10/1/20"&amp;RIGHT(BU$1,2)),$U638,Holidays!$J$3:$J$937),
IF($T638&lt;DATEVALUE("10/1/20"&amp;RIGHT(BU$1,2)),NETWORKDAYS(DATEVALUE("10/1/20"&amp;RIGHT(BU$1,2)),DATEVALUE("9/30/20"&amp;RIGHT(BV$1,2)),Holidays!$J$3:$J$937),
IF($T638&gt;=DATEVALUE("10/1/20"&amp;RIGHT(BU$1,2)),NETWORKDAYS($T638,DATEVALUE("9/30/20"&amp;RIGHT(BV$1,2)),Holidays!$J$3:$J$937),"")))),"")/(NETWORKDAYS($T638,$U638,Holidays!$J$3:$J$937)),0))</f>
        <v/>
      </c>
      <c r="BW638" s="87" t="str">
        <f>IF($Q638="","",IFERROR(IF(OR(AND($T638&gt;=DATEVALUE("10/1/20"&amp;RIGHT(BV$1,2)),$T638&lt;=DATEVALUE("9/30/20"&amp;RIGHT(BW$1,2))),AND($U638&gt;=DATEVALUE("10/1/20"&amp;RIGHT(BV$1,2)),$U638&lt;=DATEVALUE("9/30/20"&amp;RIGHT(BW$1,2))),AND($T638&lt;=DATEVALUE("10/1/20"&amp;RIGHT(BV$1,2)),$U638&gt;=DATEVALUE("9/30/20"&amp;RIGHT(BW$1,2)))),
IF(AND($T638&gt;=DATEVALUE("10/1/20"&amp;RIGHT(BV$1,2)),$U638&lt;=DATEVALUE("9/30/20"&amp;RIGHT(BW$1,2))),NETWORKDAYS($T638,$U638,Holidays!$J$3:$J$937),
IF(AND($T638&lt;DATEVALUE("10/1/20"&amp;RIGHT(BV$1,2)),$U638&lt;=DATEVALUE("9/30/20"&amp;RIGHT(BW$1,2))),NETWORKDAYS(DATEVALUE("10/1/20"&amp;RIGHT(BV$1,2)),$U638,Holidays!$J$3:$J$937),
IF($T638&lt;DATEVALUE("10/1/20"&amp;RIGHT(BV$1,2)),NETWORKDAYS(DATEVALUE("10/1/20"&amp;RIGHT(BV$1,2)),DATEVALUE("9/30/20"&amp;RIGHT(BW$1,2)),Holidays!$J$3:$J$937),
IF($T638&gt;=DATEVALUE("10/1/20"&amp;RIGHT(BV$1,2)),NETWORKDAYS($T638,DATEVALUE("9/30/20"&amp;RIGHT(BW$1,2)),Holidays!$J$3:$J$937),"")))),"")/(NETWORKDAYS($T638,$U638,Holidays!$J$3:$J$937)),0))</f>
        <v/>
      </c>
      <c r="BX638" s="87" t="str">
        <f>IF($Q638="","",IFERROR(IF(OR(AND($T638&gt;=DATEVALUE("10/1/20"&amp;RIGHT(BW$1,2)),$T638&lt;=DATEVALUE("9/30/20"&amp;RIGHT(BX$1,2))),AND($U638&gt;=DATEVALUE("10/1/20"&amp;RIGHT(BW$1,2)),$U638&lt;=DATEVALUE("9/30/20"&amp;RIGHT(BX$1,2))),AND($T638&lt;=DATEVALUE("10/1/20"&amp;RIGHT(BW$1,2)),$U638&gt;=DATEVALUE("9/30/20"&amp;RIGHT(BX$1,2)))),
IF(AND($T638&gt;=DATEVALUE("10/1/20"&amp;RIGHT(BW$1,2)),$U638&lt;=DATEVALUE("9/30/20"&amp;RIGHT(BX$1,2))),NETWORKDAYS($T638,$U638,Holidays!$J$3:$J$937),
IF(AND($T638&lt;DATEVALUE("10/1/20"&amp;RIGHT(BW$1,2)),$U638&lt;=DATEVALUE("9/30/20"&amp;RIGHT(BX$1,2))),NETWORKDAYS(DATEVALUE("10/1/20"&amp;RIGHT(BW$1,2)),$U638,Holidays!$J$3:$J$937),
IF($T638&lt;DATEVALUE("10/1/20"&amp;RIGHT(BW$1,2)),NETWORKDAYS(DATEVALUE("10/1/20"&amp;RIGHT(BW$1,2)),DATEVALUE("9/30/20"&amp;RIGHT(BX$1,2)),Holidays!$J$3:$J$937),
IF($T638&gt;=DATEVALUE("10/1/20"&amp;RIGHT(BW$1,2)),NETWORKDAYS($T638,DATEVALUE("9/30/20"&amp;RIGHT(BX$1,2)),Holidays!$J$3:$J$937),"")))),"")/(NETWORKDAYS($T638,$U638,Holidays!$J$3:$J$937)),0))</f>
        <v/>
      </c>
      <c r="BY638" s="87" t="str">
        <f>IF($Q638="","",IFERROR(IF(OR(AND($T638&gt;=DATEVALUE("10/1/20"&amp;RIGHT(BX$1,2)),$T638&lt;=DATEVALUE("9/30/20"&amp;RIGHT(BY$1,2))),AND($U638&gt;=DATEVALUE("10/1/20"&amp;RIGHT(BX$1,2)),$U638&lt;=DATEVALUE("9/30/20"&amp;RIGHT(BY$1,2))),AND($T638&lt;=DATEVALUE("10/1/20"&amp;RIGHT(BX$1,2)),$U638&gt;=DATEVALUE("9/30/20"&amp;RIGHT(BY$1,2)))),
IF(AND($T638&gt;=DATEVALUE("10/1/20"&amp;RIGHT(BX$1,2)),$U638&lt;=DATEVALUE("9/30/20"&amp;RIGHT(BY$1,2))),NETWORKDAYS($T638,$U638,Holidays!$J$3:$J$937),
IF(AND($T638&lt;DATEVALUE("10/1/20"&amp;RIGHT(BX$1,2)),$U638&lt;=DATEVALUE("9/30/20"&amp;RIGHT(BY$1,2))),NETWORKDAYS(DATEVALUE("10/1/20"&amp;RIGHT(BX$1,2)),$U638,Holidays!$J$3:$J$937),
IF($T638&lt;DATEVALUE("10/1/20"&amp;RIGHT(BX$1,2)),NETWORKDAYS(DATEVALUE("10/1/20"&amp;RIGHT(BX$1,2)),DATEVALUE("9/30/20"&amp;RIGHT(BY$1,2)),Holidays!$J$3:$J$937),
IF($T638&gt;=DATEVALUE("10/1/20"&amp;RIGHT(BX$1,2)),NETWORKDAYS($T638,DATEVALUE("9/30/20"&amp;RIGHT(BY$1,2)),Holidays!$J$3:$J$937),"")))),"")/(NETWORKDAYS($T638,$U638,Holidays!$J$3:$J$937)),0))</f>
        <v/>
      </c>
      <c r="BZ638" s="87" t="str">
        <f>IF($Q638="","",IFERROR(IF(OR(AND($T638&gt;=DATEVALUE("10/1/20"&amp;RIGHT(BY$1,2)),$T638&lt;=DATEVALUE("9/30/20"&amp;RIGHT(BZ$1,2))),AND($U638&gt;=DATEVALUE("10/1/20"&amp;RIGHT(BY$1,2)),$U638&lt;=DATEVALUE("9/30/20"&amp;RIGHT(BZ$1,2))),AND($T638&lt;=DATEVALUE("10/1/20"&amp;RIGHT(BY$1,2)),$U638&gt;=DATEVALUE("9/30/20"&amp;RIGHT(BZ$1,2)))),
IF(AND($T638&gt;=DATEVALUE("10/1/20"&amp;RIGHT(BY$1,2)),$U638&lt;=DATEVALUE("9/30/20"&amp;RIGHT(BZ$1,2))),NETWORKDAYS($T638,$U638,Holidays!$J$3:$J$937),
IF(AND($T638&lt;DATEVALUE("10/1/20"&amp;RIGHT(BY$1,2)),$U638&lt;=DATEVALUE("9/30/20"&amp;RIGHT(BZ$1,2))),NETWORKDAYS(DATEVALUE("10/1/20"&amp;RIGHT(BY$1,2)),$U638,Holidays!$J$3:$J$937),
IF($T638&lt;DATEVALUE("10/1/20"&amp;RIGHT(BY$1,2)),NETWORKDAYS(DATEVALUE("10/1/20"&amp;RIGHT(BY$1,2)),DATEVALUE("9/30/20"&amp;RIGHT(BZ$1,2)),Holidays!$J$3:$J$937),
IF($T638&gt;=DATEVALUE("10/1/20"&amp;RIGHT(BY$1,2)),NETWORKDAYS($T638,DATEVALUE("9/30/20"&amp;RIGHT(BZ$1,2)),Holidays!$J$3:$J$937),"")))),"")/(NETWORKDAYS($T638,$U638,Holidays!$J$3:$J$937)),0))</f>
        <v/>
      </c>
      <c r="CA638" s="87" t="str">
        <f>IF($Q638="","",IFERROR(IF(OR(AND($T638&gt;=DATEVALUE("10/1/20"&amp;RIGHT(BZ$1,2)),$T638&lt;=DATEVALUE("9/30/20"&amp;RIGHT(CA$1,2))),AND($U638&gt;=DATEVALUE("10/1/20"&amp;RIGHT(BZ$1,2)),$U638&lt;=DATEVALUE("9/30/20"&amp;RIGHT(CA$1,2))),AND($T638&lt;=DATEVALUE("10/1/20"&amp;RIGHT(BZ$1,2)),$U638&gt;=DATEVALUE("9/30/20"&amp;RIGHT(CA$1,2)))),
IF(AND($T638&gt;=DATEVALUE("10/1/20"&amp;RIGHT(BZ$1,2)),$U638&lt;=DATEVALUE("9/30/20"&amp;RIGHT(CA$1,2))),NETWORKDAYS($T638,$U638,Holidays!$J$3:$J$937),
IF(AND($T638&lt;DATEVALUE("10/1/20"&amp;RIGHT(BZ$1,2)),$U638&lt;=DATEVALUE("9/30/20"&amp;RIGHT(CA$1,2))),NETWORKDAYS(DATEVALUE("10/1/20"&amp;RIGHT(BZ$1,2)),$U638,Holidays!$J$3:$J$937),
IF($T638&lt;DATEVALUE("10/1/20"&amp;RIGHT(BZ$1,2)),NETWORKDAYS(DATEVALUE("10/1/20"&amp;RIGHT(BZ$1,2)),DATEVALUE("9/30/20"&amp;RIGHT(CA$1,2)),Holidays!$J$3:$J$937),
IF($T638&gt;=DATEVALUE("10/1/20"&amp;RIGHT(BZ$1,2)),NETWORKDAYS($T638,DATEVALUE("9/30/20"&amp;RIGHT(CA$1,2)),Holidays!$J$3:$J$937),"")))),"")/(NETWORKDAYS($T638,$U638,Holidays!$J$3:$J$937)),0))</f>
        <v/>
      </c>
      <c r="CB638" s="87" t="str">
        <f>IF($Q638="","",IFERROR(IF(OR(AND($T638&gt;=DATEVALUE("10/1/20"&amp;RIGHT(CA$1,2)),$T638&lt;=DATEVALUE("9/30/20"&amp;RIGHT(CB$1,2))),AND($U638&gt;=DATEVALUE("10/1/20"&amp;RIGHT(CA$1,2)),$U638&lt;=DATEVALUE("9/30/20"&amp;RIGHT(CB$1,2))),AND($T638&lt;=DATEVALUE("10/1/20"&amp;RIGHT(CA$1,2)),$U638&gt;=DATEVALUE("9/30/20"&amp;RIGHT(CB$1,2)))),
IF(AND($T638&gt;=DATEVALUE("10/1/20"&amp;RIGHT(CA$1,2)),$U638&lt;=DATEVALUE("9/30/20"&amp;RIGHT(CB$1,2))),NETWORKDAYS($T638,$U638,Holidays!$J$3:$J$937),
IF(AND($T638&lt;DATEVALUE("10/1/20"&amp;RIGHT(CA$1,2)),$U638&lt;=DATEVALUE("9/30/20"&amp;RIGHT(CB$1,2))),NETWORKDAYS(DATEVALUE("10/1/20"&amp;RIGHT(CA$1,2)),$U638,Holidays!$J$3:$J$937),
IF($T638&lt;DATEVALUE("10/1/20"&amp;RIGHT(CA$1,2)),NETWORKDAYS(DATEVALUE("10/1/20"&amp;RIGHT(CA$1,2)),DATEVALUE("9/30/20"&amp;RIGHT(CB$1,2)),Holidays!$J$3:$J$937),
IF($T638&gt;=DATEVALUE("10/1/20"&amp;RIGHT(CA$1,2)),NETWORKDAYS($T638,DATEVALUE("9/30/20"&amp;RIGHT(CB$1,2)),Holidays!$J$3:$J$937),"")))),"")/(NETWORKDAYS($T638,$U638,Holidays!$J$3:$J$937)),0))</f>
        <v/>
      </c>
    </row>
    <row r="639" spans="1:80">
      <c r="A639" s="97"/>
      <c r="B639" s="98" t="str">
        <f ca="1">IF(NOT($A639=""),OFFSET('WBS Reference &amp; User Procedure'!$A$1,MATCH($A639,'WBS Reference &amp; User Procedure'!$A:$A,0)-1,1),"")</f>
        <v/>
      </c>
      <c r="D639" s="97"/>
      <c r="I639" s="78"/>
      <c r="T639" s="104" t="str">
        <f>IF(NOT(Q639=""),IF(NOT($S639=""),$S639,#REF!),"")</f>
        <v/>
      </c>
      <c r="U639" s="104" t="str">
        <f>IF(NOT(Q639=""),WORKDAY(T639,Q639,Holidays!$J$3:$J$937),"")</f>
        <v/>
      </c>
      <c r="V639" s="104"/>
      <c r="W639" s="104"/>
      <c r="X639" s="101" t="str">
        <f t="shared" si="137"/>
        <v/>
      </c>
      <c r="AL639" s="87" t="str">
        <f t="shared" ca="1" si="134"/>
        <v/>
      </c>
      <c r="AN639" s="87" t="str">
        <f t="shared" ca="1" si="142"/>
        <v/>
      </c>
      <c r="AO639" s="87" t="str">
        <f t="shared" ca="1" si="142"/>
        <v/>
      </c>
      <c r="AP639" s="87" t="str">
        <f t="shared" ca="1" si="142"/>
        <v/>
      </c>
      <c r="AQ639" s="87" t="str">
        <f t="shared" ca="1" si="142"/>
        <v/>
      </c>
      <c r="AR639" s="87" t="str">
        <f t="shared" ca="1" si="142"/>
        <v/>
      </c>
      <c r="AS639" s="87" t="str">
        <f t="shared" ca="1" si="142"/>
        <v/>
      </c>
      <c r="AT639" s="87" t="str">
        <f t="shared" ca="1" si="142"/>
        <v/>
      </c>
      <c r="AU639" s="87" t="str">
        <f t="shared" ca="1" si="142"/>
        <v/>
      </c>
      <c r="AV639" s="87" t="str">
        <f t="shared" ca="1" si="142"/>
        <v/>
      </c>
      <c r="AW639" s="87" t="str">
        <f t="shared" ca="1" si="142"/>
        <v/>
      </c>
      <c r="AX639" s="87" t="str">
        <f t="shared" ca="1" si="143"/>
        <v/>
      </c>
      <c r="AY639" s="87" t="str">
        <f t="shared" ca="1" si="143"/>
        <v/>
      </c>
      <c r="AZ639" s="87" t="str">
        <f t="shared" ca="1" si="143"/>
        <v/>
      </c>
      <c r="BA639" s="87" t="str">
        <f t="shared" ca="1" si="143"/>
        <v/>
      </c>
      <c r="BB639" s="87" t="str">
        <f t="shared" ca="1" si="143"/>
        <v/>
      </c>
      <c r="BC639" s="87" t="str">
        <f t="shared" ca="1" si="143"/>
        <v/>
      </c>
      <c r="BD639" s="87" t="str">
        <f t="shared" ca="1" si="143"/>
        <v/>
      </c>
      <c r="BE639" s="87" t="str">
        <f t="shared" ca="1" si="143"/>
        <v/>
      </c>
      <c r="BF639" s="87" t="str">
        <f t="shared" ca="1" si="143"/>
        <v/>
      </c>
      <c r="BG639" s="87" t="str">
        <f t="shared" ca="1" si="143"/>
        <v/>
      </c>
      <c r="BI639" s="87" t="str">
        <f>IF($Q639="","",IFERROR(IF(OR(AND($T639&gt;=DATEVALUE("10/1/20"&amp;RIGHT(BH$1,2)),$T639&lt;=DATEVALUE("9/30/20"&amp;RIGHT(BI$1,2))),AND($U639&gt;=DATEVALUE("10/1/20"&amp;RIGHT(BH$1,2)),$U639&lt;=DATEVALUE("9/30/20"&amp;RIGHT(BI$1,2))),AND($T639&lt;=DATEVALUE("10/1/20"&amp;RIGHT(BH$1,2)),$U639&gt;=DATEVALUE("9/30/20"&amp;RIGHT(BI$1,2)))),
IF(AND($T639&gt;=DATEVALUE("10/1/20"&amp;RIGHT(BH$1,2)),$U639&lt;=DATEVALUE("9/30/20"&amp;RIGHT(BI$1,2))),NETWORKDAYS($T639,$U639,Holidays!$J$3:$J$937),
IF(AND($T639&lt;DATEVALUE("10/1/20"&amp;RIGHT(BH$1,2)),$U639&lt;=DATEVALUE("9/30/20"&amp;RIGHT(BI$1,2))),NETWORKDAYS(DATEVALUE("10/1/20"&amp;RIGHT(BH$1,2)),$U639,Holidays!$J$3:$J$937),
IF($T639&lt;DATEVALUE("10/1/20"&amp;RIGHT(BH$1,2)),NETWORKDAYS(DATEVALUE("10/1/20"&amp;RIGHT(BH$1,2)),DATEVALUE("9/30/20"&amp;RIGHT(BI$1,2)),Holidays!$J$3:$J$937),
IF($T639&gt;=DATEVALUE("10/1/20"&amp;RIGHT(BH$1,2)),NETWORKDAYS($T639,DATEVALUE("9/30/20"&amp;RIGHT(BI$1,2)),Holidays!$J$3:$J$937),"")))),"")/(NETWORKDAYS($T639,$U639,Holidays!$J$3:$J$937)),0))</f>
        <v/>
      </c>
      <c r="BJ639" s="87" t="str">
        <f>IF($Q639="","",IFERROR(IF(OR(AND($T639&gt;=DATEVALUE("10/1/20"&amp;RIGHT(BI$1,2)),$T639&lt;=DATEVALUE("9/30/20"&amp;RIGHT(BJ$1,2))),AND($U639&gt;=DATEVALUE("10/1/20"&amp;RIGHT(BI$1,2)),$U639&lt;=DATEVALUE("9/30/20"&amp;RIGHT(BJ$1,2))),AND($T639&lt;=DATEVALUE("10/1/20"&amp;RIGHT(BI$1,2)),$U639&gt;=DATEVALUE("9/30/20"&amp;RIGHT(BJ$1,2)))),
IF(AND($T639&gt;=DATEVALUE("10/1/20"&amp;RIGHT(BI$1,2)),$U639&lt;=DATEVALUE("9/30/20"&amp;RIGHT(BJ$1,2))),NETWORKDAYS($T639,$U639,Holidays!$J$3:$J$937),
IF(AND($T639&lt;DATEVALUE("10/1/20"&amp;RIGHT(BI$1,2)),$U639&lt;=DATEVALUE("9/30/20"&amp;RIGHT(BJ$1,2))),NETWORKDAYS(DATEVALUE("10/1/20"&amp;RIGHT(BI$1,2)),$U639,Holidays!$J$3:$J$937),
IF($T639&lt;DATEVALUE("10/1/20"&amp;RIGHT(BI$1,2)),NETWORKDAYS(DATEVALUE("10/1/20"&amp;RIGHT(BI$1,2)),DATEVALUE("9/30/20"&amp;RIGHT(BJ$1,2)),Holidays!$J$3:$J$937),
IF($T639&gt;=DATEVALUE("10/1/20"&amp;RIGHT(BI$1,2)),NETWORKDAYS($T639,DATEVALUE("9/30/20"&amp;RIGHT(BJ$1,2)),Holidays!$J$3:$J$937),"")))),"")/(NETWORKDAYS($T639,$U639,Holidays!$J$3:$J$937)),0))</f>
        <v/>
      </c>
      <c r="BK639" s="87" t="str">
        <f>IF($Q639="","",IFERROR(IF(OR(AND($T639&gt;=DATEVALUE("10/1/20"&amp;RIGHT(BJ$1,2)),$T639&lt;=DATEVALUE("9/30/20"&amp;RIGHT(BK$1,2))),AND($U639&gt;=DATEVALUE("10/1/20"&amp;RIGHT(BJ$1,2)),$U639&lt;=DATEVALUE("9/30/20"&amp;RIGHT(BK$1,2))),AND($T639&lt;=DATEVALUE("10/1/20"&amp;RIGHT(BJ$1,2)),$U639&gt;=DATEVALUE("9/30/20"&amp;RIGHT(BK$1,2)))),
IF(AND($T639&gt;=DATEVALUE("10/1/20"&amp;RIGHT(BJ$1,2)),$U639&lt;=DATEVALUE("9/30/20"&amp;RIGHT(BK$1,2))),NETWORKDAYS($T639,$U639,Holidays!$J$3:$J$937),
IF(AND($T639&lt;DATEVALUE("10/1/20"&amp;RIGHT(BJ$1,2)),$U639&lt;=DATEVALUE("9/30/20"&amp;RIGHT(BK$1,2))),NETWORKDAYS(DATEVALUE("10/1/20"&amp;RIGHT(BJ$1,2)),$U639,Holidays!$J$3:$J$937),
IF($T639&lt;DATEVALUE("10/1/20"&amp;RIGHT(BJ$1,2)),NETWORKDAYS(DATEVALUE("10/1/20"&amp;RIGHT(BJ$1,2)),DATEVALUE("9/30/20"&amp;RIGHT(BK$1,2)),Holidays!$J$3:$J$937),
IF($T639&gt;=DATEVALUE("10/1/20"&amp;RIGHT(BJ$1,2)),NETWORKDAYS($T639,DATEVALUE("9/30/20"&amp;RIGHT(BK$1,2)),Holidays!$J$3:$J$937),"")))),"")/(NETWORKDAYS($T639,$U639,Holidays!$J$3:$J$937)),0))</f>
        <v/>
      </c>
      <c r="BL639" s="87" t="str">
        <f>IF($Q639="","",IFERROR(IF(OR(AND($T639&gt;=DATEVALUE("10/1/20"&amp;RIGHT(BK$1,2)),$T639&lt;=DATEVALUE("9/30/20"&amp;RIGHT(BL$1,2))),AND($U639&gt;=DATEVALUE("10/1/20"&amp;RIGHT(BK$1,2)),$U639&lt;=DATEVALUE("9/30/20"&amp;RIGHT(BL$1,2))),AND($T639&lt;=DATEVALUE("10/1/20"&amp;RIGHT(BK$1,2)),$U639&gt;=DATEVALUE("9/30/20"&amp;RIGHT(BL$1,2)))),
IF(AND($T639&gt;=DATEVALUE("10/1/20"&amp;RIGHT(BK$1,2)),$U639&lt;=DATEVALUE("9/30/20"&amp;RIGHT(BL$1,2))),NETWORKDAYS($T639,$U639,Holidays!$J$3:$J$937),
IF(AND($T639&lt;DATEVALUE("10/1/20"&amp;RIGHT(BK$1,2)),$U639&lt;=DATEVALUE("9/30/20"&amp;RIGHT(BL$1,2))),NETWORKDAYS(DATEVALUE("10/1/20"&amp;RIGHT(BK$1,2)),$U639,Holidays!$J$3:$J$937),
IF($T639&lt;DATEVALUE("10/1/20"&amp;RIGHT(BK$1,2)),NETWORKDAYS(DATEVALUE("10/1/20"&amp;RIGHT(BK$1,2)),DATEVALUE("9/30/20"&amp;RIGHT(BL$1,2)),Holidays!$J$3:$J$937),
IF($T639&gt;=DATEVALUE("10/1/20"&amp;RIGHT(BK$1,2)),NETWORKDAYS($T639,DATEVALUE("9/30/20"&amp;RIGHT(BL$1,2)),Holidays!$J$3:$J$937),"")))),"")/(NETWORKDAYS($T639,$U639,Holidays!$J$3:$J$937)),0))</f>
        <v/>
      </c>
      <c r="BM639" s="87" t="str">
        <f>IF($Q639="","",IFERROR(IF(OR(AND($T639&gt;=DATEVALUE("10/1/20"&amp;RIGHT(BL$1,2)),$T639&lt;=DATEVALUE("9/30/20"&amp;RIGHT(BM$1,2))),AND($U639&gt;=DATEVALUE("10/1/20"&amp;RIGHT(BL$1,2)),$U639&lt;=DATEVALUE("9/30/20"&amp;RIGHT(BM$1,2))),AND($T639&lt;=DATEVALUE("10/1/20"&amp;RIGHT(BL$1,2)),$U639&gt;=DATEVALUE("9/30/20"&amp;RIGHT(BM$1,2)))),
IF(AND($T639&gt;=DATEVALUE("10/1/20"&amp;RIGHT(BL$1,2)),$U639&lt;=DATEVALUE("9/30/20"&amp;RIGHT(BM$1,2))),NETWORKDAYS($T639,$U639,Holidays!$J$3:$J$937),
IF(AND($T639&lt;DATEVALUE("10/1/20"&amp;RIGHT(BL$1,2)),$U639&lt;=DATEVALUE("9/30/20"&amp;RIGHT(BM$1,2))),NETWORKDAYS(DATEVALUE("10/1/20"&amp;RIGHT(BL$1,2)),$U639,Holidays!$J$3:$J$937),
IF($T639&lt;DATEVALUE("10/1/20"&amp;RIGHT(BL$1,2)),NETWORKDAYS(DATEVALUE("10/1/20"&amp;RIGHT(BL$1,2)),DATEVALUE("9/30/20"&amp;RIGHT(BM$1,2)),Holidays!$J$3:$J$937),
IF($T639&gt;=DATEVALUE("10/1/20"&amp;RIGHT(BL$1,2)),NETWORKDAYS($T639,DATEVALUE("9/30/20"&amp;RIGHT(BM$1,2)),Holidays!$J$3:$J$937),"")))),"")/(NETWORKDAYS($T639,$U639,Holidays!$J$3:$J$937)),0))</f>
        <v/>
      </c>
      <c r="BN639" s="87" t="str">
        <f>IF($Q639="","",IFERROR(IF(OR(AND($T639&gt;=DATEVALUE("10/1/20"&amp;RIGHT(BM$1,2)),$T639&lt;=DATEVALUE("9/30/20"&amp;RIGHT(BN$1,2))),AND($U639&gt;=DATEVALUE("10/1/20"&amp;RIGHT(BM$1,2)),$U639&lt;=DATEVALUE("9/30/20"&amp;RIGHT(BN$1,2))),AND($T639&lt;=DATEVALUE("10/1/20"&amp;RIGHT(BM$1,2)),$U639&gt;=DATEVALUE("9/30/20"&amp;RIGHT(BN$1,2)))),
IF(AND($T639&gt;=DATEVALUE("10/1/20"&amp;RIGHT(BM$1,2)),$U639&lt;=DATEVALUE("9/30/20"&amp;RIGHT(BN$1,2))),NETWORKDAYS($T639,$U639,Holidays!$J$3:$J$937),
IF(AND($T639&lt;DATEVALUE("10/1/20"&amp;RIGHT(BM$1,2)),$U639&lt;=DATEVALUE("9/30/20"&amp;RIGHT(BN$1,2))),NETWORKDAYS(DATEVALUE("10/1/20"&amp;RIGHT(BM$1,2)),$U639,Holidays!$J$3:$J$937),
IF($T639&lt;DATEVALUE("10/1/20"&amp;RIGHT(BM$1,2)),NETWORKDAYS(DATEVALUE("10/1/20"&amp;RIGHT(BM$1,2)),DATEVALUE("9/30/20"&amp;RIGHT(BN$1,2)),Holidays!$J$3:$J$937),
IF($T639&gt;=DATEVALUE("10/1/20"&amp;RIGHT(BM$1,2)),NETWORKDAYS($T639,DATEVALUE("9/30/20"&amp;RIGHT(BN$1,2)),Holidays!$J$3:$J$937),"")))),"")/(NETWORKDAYS($T639,$U639,Holidays!$J$3:$J$937)),0))</f>
        <v/>
      </c>
      <c r="BO639" s="87" t="str">
        <f>IF($Q639="","",IFERROR(IF(OR(AND($T639&gt;=DATEVALUE("10/1/20"&amp;RIGHT(BN$1,2)),$T639&lt;=DATEVALUE("9/30/20"&amp;RIGHT(BO$1,2))),AND($U639&gt;=DATEVALUE("10/1/20"&amp;RIGHT(BN$1,2)),$U639&lt;=DATEVALUE("9/30/20"&amp;RIGHT(BO$1,2))),AND($T639&lt;=DATEVALUE("10/1/20"&amp;RIGHT(BN$1,2)),$U639&gt;=DATEVALUE("9/30/20"&amp;RIGHT(BO$1,2)))),
IF(AND($T639&gt;=DATEVALUE("10/1/20"&amp;RIGHT(BN$1,2)),$U639&lt;=DATEVALUE("9/30/20"&amp;RIGHT(BO$1,2))),NETWORKDAYS($T639,$U639,Holidays!$J$3:$J$937),
IF(AND($T639&lt;DATEVALUE("10/1/20"&amp;RIGHT(BN$1,2)),$U639&lt;=DATEVALUE("9/30/20"&amp;RIGHT(BO$1,2))),NETWORKDAYS(DATEVALUE("10/1/20"&amp;RIGHT(BN$1,2)),$U639,Holidays!$J$3:$J$937),
IF($T639&lt;DATEVALUE("10/1/20"&amp;RIGHT(BN$1,2)),NETWORKDAYS(DATEVALUE("10/1/20"&amp;RIGHT(BN$1,2)),DATEVALUE("9/30/20"&amp;RIGHT(BO$1,2)),Holidays!$J$3:$J$937),
IF($T639&gt;=DATEVALUE("10/1/20"&amp;RIGHT(BN$1,2)),NETWORKDAYS($T639,DATEVALUE("9/30/20"&amp;RIGHT(BO$1,2)),Holidays!$J$3:$J$937),"")))),"")/(NETWORKDAYS($T639,$U639,Holidays!$J$3:$J$937)),0))</f>
        <v/>
      </c>
      <c r="BP639" s="87" t="str">
        <f>IF($Q639="","",IFERROR(IF(OR(AND($T639&gt;=DATEVALUE("10/1/20"&amp;RIGHT(BO$1,2)),$T639&lt;=DATEVALUE("9/30/20"&amp;RIGHT(BP$1,2))),AND($U639&gt;=DATEVALUE("10/1/20"&amp;RIGHT(BO$1,2)),$U639&lt;=DATEVALUE("9/30/20"&amp;RIGHT(BP$1,2))),AND($T639&lt;=DATEVALUE("10/1/20"&amp;RIGHT(BO$1,2)),$U639&gt;=DATEVALUE("9/30/20"&amp;RIGHT(BP$1,2)))),
IF(AND($T639&gt;=DATEVALUE("10/1/20"&amp;RIGHT(BO$1,2)),$U639&lt;=DATEVALUE("9/30/20"&amp;RIGHT(BP$1,2))),NETWORKDAYS($T639,$U639,Holidays!$J$3:$J$937),
IF(AND($T639&lt;DATEVALUE("10/1/20"&amp;RIGHT(BO$1,2)),$U639&lt;=DATEVALUE("9/30/20"&amp;RIGHT(BP$1,2))),NETWORKDAYS(DATEVALUE("10/1/20"&amp;RIGHT(BO$1,2)),$U639,Holidays!$J$3:$J$937),
IF($T639&lt;DATEVALUE("10/1/20"&amp;RIGHT(BO$1,2)),NETWORKDAYS(DATEVALUE("10/1/20"&amp;RIGHT(BO$1,2)),DATEVALUE("9/30/20"&amp;RIGHT(BP$1,2)),Holidays!$J$3:$J$937),
IF($T639&gt;=DATEVALUE("10/1/20"&amp;RIGHT(BO$1,2)),NETWORKDAYS($T639,DATEVALUE("9/30/20"&amp;RIGHT(BP$1,2)),Holidays!$J$3:$J$937),"")))),"")/(NETWORKDAYS($T639,$U639,Holidays!$J$3:$J$937)),0))</f>
        <v/>
      </c>
      <c r="BQ639" s="87" t="str">
        <f>IF($Q639="","",IFERROR(IF(OR(AND($T639&gt;=DATEVALUE("10/1/20"&amp;RIGHT(BP$1,2)),$T639&lt;=DATEVALUE("9/30/20"&amp;RIGHT(BQ$1,2))),AND($U639&gt;=DATEVALUE("10/1/20"&amp;RIGHT(BP$1,2)),$U639&lt;=DATEVALUE("9/30/20"&amp;RIGHT(BQ$1,2))),AND($T639&lt;=DATEVALUE("10/1/20"&amp;RIGHT(BP$1,2)),$U639&gt;=DATEVALUE("9/30/20"&amp;RIGHT(BQ$1,2)))),
IF(AND($T639&gt;=DATEVALUE("10/1/20"&amp;RIGHT(BP$1,2)),$U639&lt;=DATEVALUE("9/30/20"&amp;RIGHT(BQ$1,2))),NETWORKDAYS($T639,$U639,Holidays!$J$3:$J$937),
IF(AND($T639&lt;DATEVALUE("10/1/20"&amp;RIGHT(BP$1,2)),$U639&lt;=DATEVALUE("9/30/20"&amp;RIGHT(BQ$1,2))),NETWORKDAYS(DATEVALUE("10/1/20"&amp;RIGHT(BP$1,2)),$U639,Holidays!$J$3:$J$937),
IF($T639&lt;DATEVALUE("10/1/20"&amp;RIGHT(BP$1,2)),NETWORKDAYS(DATEVALUE("10/1/20"&amp;RIGHT(BP$1,2)),DATEVALUE("9/30/20"&amp;RIGHT(BQ$1,2)),Holidays!$J$3:$J$937),
IF($T639&gt;=DATEVALUE("10/1/20"&amp;RIGHT(BP$1,2)),NETWORKDAYS($T639,DATEVALUE("9/30/20"&amp;RIGHT(BQ$1,2)),Holidays!$J$3:$J$937),"")))),"")/(NETWORKDAYS($T639,$U639,Holidays!$J$3:$J$937)),0))</f>
        <v/>
      </c>
      <c r="BR639" s="87" t="str">
        <f>IF($Q639="","",IFERROR(IF(OR(AND($T639&gt;=DATEVALUE("10/1/20"&amp;RIGHT(BQ$1,2)),$T639&lt;=DATEVALUE("9/30/20"&amp;RIGHT(BR$1,2))),AND($U639&gt;=DATEVALUE("10/1/20"&amp;RIGHT(BQ$1,2)),$U639&lt;=DATEVALUE("9/30/20"&amp;RIGHT(BR$1,2))),AND($T639&lt;=DATEVALUE("10/1/20"&amp;RIGHT(BQ$1,2)),$U639&gt;=DATEVALUE("9/30/20"&amp;RIGHT(BR$1,2)))),
IF(AND($T639&gt;=DATEVALUE("10/1/20"&amp;RIGHT(BQ$1,2)),$U639&lt;=DATEVALUE("9/30/20"&amp;RIGHT(BR$1,2))),NETWORKDAYS($T639,$U639,Holidays!$J$3:$J$937),
IF(AND($T639&lt;DATEVALUE("10/1/20"&amp;RIGHT(BQ$1,2)),$U639&lt;=DATEVALUE("9/30/20"&amp;RIGHT(BR$1,2))),NETWORKDAYS(DATEVALUE("10/1/20"&amp;RIGHT(BQ$1,2)),$U639,Holidays!$J$3:$J$937),
IF($T639&lt;DATEVALUE("10/1/20"&amp;RIGHT(BQ$1,2)),NETWORKDAYS(DATEVALUE("10/1/20"&amp;RIGHT(BQ$1,2)),DATEVALUE("9/30/20"&amp;RIGHT(BR$1,2)),Holidays!$J$3:$J$937),
IF($T639&gt;=DATEVALUE("10/1/20"&amp;RIGHT(BQ$1,2)),NETWORKDAYS($T639,DATEVALUE("9/30/20"&amp;RIGHT(BR$1,2)),Holidays!$J$3:$J$937),"")))),"")/(NETWORKDAYS($T639,$U639,Holidays!$J$3:$J$937)),0))</f>
        <v/>
      </c>
      <c r="BS639" s="87" t="str">
        <f>IF($Q639="","",IFERROR(IF(OR(AND($T639&gt;=DATEVALUE("10/1/20"&amp;RIGHT(BR$1,2)),$T639&lt;=DATEVALUE("9/30/20"&amp;RIGHT(BS$1,2))),AND($U639&gt;=DATEVALUE("10/1/20"&amp;RIGHT(BR$1,2)),$U639&lt;=DATEVALUE("9/30/20"&amp;RIGHT(BS$1,2))),AND($T639&lt;=DATEVALUE("10/1/20"&amp;RIGHT(BR$1,2)),$U639&gt;=DATEVALUE("9/30/20"&amp;RIGHT(BS$1,2)))),
IF(AND($T639&gt;=DATEVALUE("10/1/20"&amp;RIGHT(BR$1,2)),$U639&lt;=DATEVALUE("9/30/20"&amp;RIGHT(BS$1,2))),NETWORKDAYS($T639,$U639,Holidays!$J$3:$J$937),
IF(AND($T639&lt;DATEVALUE("10/1/20"&amp;RIGHT(BR$1,2)),$U639&lt;=DATEVALUE("9/30/20"&amp;RIGHT(BS$1,2))),NETWORKDAYS(DATEVALUE("10/1/20"&amp;RIGHT(BR$1,2)),$U639,Holidays!$J$3:$J$937),
IF($T639&lt;DATEVALUE("10/1/20"&amp;RIGHT(BR$1,2)),NETWORKDAYS(DATEVALUE("10/1/20"&amp;RIGHT(BR$1,2)),DATEVALUE("9/30/20"&amp;RIGHT(BS$1,2)),Holidays!$J$3:$J$937),
IF($T639&gt;=DATEVALUE("10/1/20"&amp;RIGHT(BR$1,2)),NETWORKDAYS($T639,DATEVALUE("9/30/20"&amp;RIGHT(BS$1,2)),Holidays!$J$3:$J$937),"")))),"")/(NETWORKDAYS($T639,$U639,Holidays!$J$3:$J$937)),0))</f>
        <v/>
      </c>
      <c r="BT639" s="87" t="str">
        <f>IF($Q639="","",IFERROR(IF(OR(AND($T639&gt;=DATEVALUE("10/1/20"&amp;RIGHT(BS$1,2)),$T639&lt;=DATEVALUE("9/30/20"&amp;RIGHT(BT$1,2))),AND($U639&gt;=DATEVALUE("10/1/20"&amp;RIGHT(BS$1,2)),$U639&lt;=DATEVALUE("9/30/20"&amp;RIGHT(BT$1,2))),AND($T639&lt;=DATEVALUE("10/1/20"&amp;RIGHT(BS$1,2)),$U639&gt;=DATEVALUE("9/30/20"&amp;RIGHT(BT$1,2)))),
IF(AND($T639&gt;=DATEVALUE("10/1/20"&amp;RIGHT(BS$1,2)),$U639&lt;=DATEVALUE("9/30/20"&amp;RIGHT(BT$1,2))),NETWORKDAYS($T639,$U639,Holidays!$J$3:$J$937),
IF(AND($T639&lt;DATEVALUE("10/1/20"&amp;RIGHT(BS$1,2)),$U639&lt;=DATEVALUE("9/30/20"&amp;RIGHT(BT$1,2))),NETWORKDAYS(DATEVALUE("10/1/20"&amp;RIGHT(BS$1,2)),$U639,Holidays!$J$3:$J$937),
IF($T639&lt;DATEVALUE("10/1/20"&amp;RIGHT(BS$1,2)),NETWORKDAYS(DATEVALUE("10/1/20"&amp;RIGHT(BS$1,2)),DATEVALUE("9/30/20"&amp;RIGHT(BT$1,2)),Holidays!$J$3:$J$937),
IF($T639&gt;=DATEVALUE("10/1/20"&amp;RIGHT(BS$1,2)),NETWORKDAYS($T639,DATEVALUE("9/30/20"&amp;RIGHT(BT$1,2)),Holidays!$J$3:$J$937),"")))),"")/(NETWORKDAYS($T639,$U639,Holidays!$J$3:$J$937)),0))</f>
        <v/>
      </c>
      <c r="BU639" s="87" t="str">
        <f>IF($Q639="","",IFERROR(IF(OR(AND($T639&gt;=DATEVALUE("10/1/20"&amp;RIGHT(BT$1,2)),$T639&lt;=DATEVALUE("9/30/20"&amp;RIGHT(BU$1,2))),AND($U639&gt;=DATEVALUE("10/1/20"&amp;RIGHT(BT$1,2)),$U639&lt;=DATEVALUE("9/30/20"&amp;RIGHT(BU$1,2))),AND($T639&lt;=DATEVALUE("10/1/20"&amp;RIGHT(BT$1,2)),$U639&gt;=DATEVALUE("9/30/20"&amp;RIGHT(BU$1,2)))),
IF(AND($T639&gt;=DATEVALUE("10/1/20"&amp;RIGHT(BT$1,2)),$U639&lt;=DATEVALUE("9/30/20"&amp;RIGHT(BU$1,2))),NETWORKDAYS($T639,$U639,Holidays!$J$3:$J$937),
IF(AND($T639&lt;DATEVALUE("10/1/20"&amp;RIGHT(BT$1,2)),$U639&lt;=DATEVALUE("9/30/20"&amp;RIGHT(BU$1,2))),NETWORKDAYS(DATEVALUE("10/1/20"&amp;RIGHT(BT$1,2)),$U639,Holidays!$J$3:$J$937),
IF($T639&lt;DATEVALUE("10/1/20"&amp;RIGHT(BT$1,2)),NETWORKDAYS(DATEVALUE("10/1/20"&amp;RIGHT(BT$1,2)),DATEVALUE("9/30/20"&amp;RIGHT(BU$1,2)),Holidays!$J$3:$J$937),
IF($T639&gt;=DATEVALUE("10/1/20"&amp;RIGHT(BT$1,2)),NETWORKDAYS($T639,DATEVALUE("9/30/20"&amp;RIGHT(BU$1,2)),Holidays!$J$3:$J$937),"")))),"")/(NETWORKDAYS($T639,$U639,Holidays!$J$3:$J$937)),0))</f>
        <v/>
      </c>
      <c r="BV639" s="87" t="str">
        <f>IF($Q639="","",IFERROR(IF(OR(AND($T639&gt;=DATEVALUE("10/1/20"&amp;RIGHT(BU$1,2)),$T639&lt;=DATEVALUE("9/30/20"&amp;RIGHT(BV$1,2))),AND($U639&gt;=DATEVALUE("10/1/20"&amp;RIGHT(BU$1,2)),$U639&lt;=DATEVALUE("9/30/20"&amp;RIGHT(BV$1,2))),AND($T639&lt;=DATEVALUE("10/1/20"&amp;RIGHT(BU$1,2)),$U639&gt;=DATEVALUE("9/30/20"&amp;RIGHT(BV$1,2)))),
IF(AND($T639&gt;=DATEVALUE("10/1/20"&amp;RIGHT(BU$1,2)),$U639&lt;=DATEVALUE("9/30/20"&amp;RIGHT(BV$1,2))),NETWORKDAYS($T639,$U639,Holidays!$J$3:$J$937),
IF(AND($T639&lt;DATEVALUE("10/1/20"&amp;RIGHT(BU$1,2)),$U639&lt;=DATEVALUE("9/30/20"&amp;RIGHT(BV$1,2))),NETWORKDAYS(DATEVALUE("10/1/20"&amp;RIGHT(BU$1,2)),$U639,Holidays!$J$3:$J$937),
IF($T639&lt;DATEVALUE("10/1/20"&amp;RIGHT(BU$1,2)),NETWORKDAYS(DATEVALUE("10/1/20"&amp;RIGHT(BU$1,2)),DATEVALUE("9/30/20"&amp;RIGHT(BV$1,2)),Holidays!$J$3:$J$937),
IF($T639&gt;=DATEVALUE("10/1/20"&amp;RIGHT(BU$1,2)),NETWORKDAYS($T639,DATEVALUE("9/30/20"&amp;RIGHT(BV$1,2)),Holidays!$J$3:$J$937),"")))),"")/(NETWORKDAYS($T639,$U639,Holidays!$J$3:$J$937)),0))</f>
        <v/>
      </c>
      <c r="BW639" s="87" t="str">
        <f>IF($Q639="","",IFERROR(IF(OR(AND($T639&gt;=DATEVALUE("10/1/20"&amp;RIGHT(BV$1,2)),$T639&lt;=DATEVALUE("9/30/20"&amp;RIGHT(BW$1,2))),AND($U639&gt;=DATEVALUE("10/1/20"&amp;RIGHT(BV$1,2)),$U639&lt;=DATEVALUE("9/30/20"&amp;RIGHT(BW$1,2))),AND($T639&lt;=DATEVALUE("10/1/20"&amp;RIGHT(BV$1,2)),$U639&gt;=DATEVALUE("9/30/20"&amp;RIGHT(BW$1,2)))),
IF(AND($T639&gt;=DATEVALUE("10/1/20"&amp;RIGHT(BV$1,2)),$U639&lt;=DATEVALUE("9/30/20"&amp;RIGHT(BW$1,2))),NETWORKDAYS($T639,$U639,Holidays!$J$3:$J$937),
IF(AND($T639&lt;DATEVALUE("10/1/20"&amp;RIGHT(BV$1,2)),$U639&lt;=DATEVALUE("9/30/20"&amp;RIGHT(BW$1,2))),NETWORKDAYS(DATEVALUE("10/1/20"&amp;RIGHT(BV$1,2)),$U639,Holidays!$J$3:$J$937),
IF($T639&lt;DATEVALUE("10/1/20"&amp;RIGHT(BV$1,2)),NETWORKDAYS(DATEVALUE("10/1/20"&amp;RIGHT(BV$1,2)),DATEVALUE("9/30/20"&amp;RIGHT(BW$1,2)),Holidays!$J$3:$J$937),
IF($T639&gt;=DATEVALUE("10/1/20"&amp;RIGHT(BV$1,2)),NETWORKDAYS($T639,DATEVALUE("9/30/20"&amp;RIGHT(BW$1,2)),Holidays!$J$3:$J$937),"")))),"")/(NETWORKDAYS($T639,$U639,Holidays!$J$3:$J$937)),0))</f>
        <v/>
      </c>
      <c r="BX639" s="87" t="str">
        <f>IF($Q639="","",IFERROR(IF(OR(AND($T639&gt;=DATEVALUE("10/1/20"&amp;RIGHT(BW$1,2)),$T639&lt;=DATEVALUE("9/30/20"&amp;RIGHT(BX$1,2))),AND($U639&gt;=DATEVALUE("10/1/20"&amp;RIGHT(BW$1,2)),$U639&lt;=DATEVALUE("9/30/20"&amp;RIGHT(BX$1,2))),AND($T639&lt;=DATEVALUE("10/1/20"&amp;RIGHT(BW$1,2)),$U639&gt;=DATEVALUE("9/30/20"&amp;RIGHT(BX$1,2)))),
IF(AND($T639&gt;=DATEVALUE("10/1/20"&amp;RIGHT(BW$1,2)),$U639&lt;=DATEVALUE("9/30/20"&amp;RIGHT(BX$1,2))),NETWORKDAYS($T639,$U639,Holidays!$J$3:$J$937),
IF(AND($T639&lt;DATEVALUE("10/1/20"&amp;RIGHT(BW$1,2)),$U639&lt;=DATEVALUE("9/30/20"&amp;RIGHT(BX$1,2))),NETWORKDAYS(DATEVALUE("10/1/20"&amp;RIGHT(BW$1,2)),$U639,Holidays!$J$3:$J$937),
IF($T639&lt;DATEVALUE("10/1/20"&amp;RIGHT(BW$1,2)),NETWORKDAYS(DATEVALUE("10/1/20"&amp;RIGHT(BW$1,2)),DATEVALUE("9/30/20"&amp;RIGHT(BX$1,2)),Holidays!$J$3:$J$937),
IF($T639&gt;=DATEVALUE("10/1/20"&amp;RIGHT(BW$1,2)),NETWORKDAYS($T639,DATEVALUE("9/30/20"&amp;RIGHT(BX$1,2)),Holidays!$J$3:$J$937),"")))),"")/(NETWORKDAYS($T639,$U639,Holidays!$J$3:$J$937)),0))</f>
        <v/>
      </c>
      <c r="BY639" s="87" t="str">
        <f>IF($Q639="","",IFERROR(IF(OR(AND($T639&gt;=DATEVALUE("10/1/20"&amp;RIGHT(BX$1,2)),$T639&lt;=DATEVALUE("9/30/20"&amp;RIGHT(BY$1,2))),AND($U639&gt;=DATEVALUE("10/1/20"&amp;RIGHT(BX$1,2)),$U639&lt;=DATEVALUE("9/30/20"&amp;RIGHT(BY$1,2))),AND($T639&lt;=DATEVALUE("10/1/20"&amp;RIGHT(BX$1,2)),$U639&gt;=DATEVALUE("9/30/20"&amp;RIGHT(BY$1,2)))),
IF(AND($T639&gt;=DATEVALUE("10/1/20"&amp;RIGHT(BX$1,2)),$U639&lt;=DATEVALUE("9/30/20"&amp;RIGHT(BY$1,2))),NETWORKDAYS($T639,$U639,Holidays!$J$3:$J$937),
IF(AND($T639&lt;DATEVALUE("10/1/20"&amp;RIGHT(BX$1,2)),$U639&lt;=DATEVALUE("9/30/20"&amp;RIGHT(BY$1,2))),NETWORKDAYS(DATEVALUE("10/1/20"&amp;RIGHT(BX$1,2)),$U639,Holidays!$J$3:$J$937),
IF($T639&lt;DATEVALUE("10/1/20"&amp;RIGHT(BX$1,2)),NETWORKDAYS(DATEVALUE("10/1/20"&amp;RIGHT(BX$1,2)),DATEVALUE("9/30/20"&amp;RIGHT(BY$1,2)),Holidays!$J$3:$J$937),
IF($T639&gt;=DATEVALUE("10/1/20"&amp;RIGHT(BX$1,2)),NETWORKDAYS($T639,DATEVALUE("9/30/20"&amp;RIGHT(BY$1,2)),Holidays!$J$3:$J$937),"")))),"")/(NETWORKDAYS($T639,$U639,Holidays!$J$3:$J$937)),0))</f>
        <v/>
      </c>
      <c r="BZ639" s="87" t="str">
        <f>IF($Q639="","",IFERROR(IF(OR(AND($T639&gt;=DATEVALUE("10/1/20"&amp;RIGHT(BY$1,2)),$T639&lt;=DATEVALUE("9/30/20"&amp;RIGHT(BZ$1,2))),AND($U639&gt;=DATEVALUE("10/1/20"&amp;RIGHT(BY$1,2)),$U639&lt;=DATEVALUE("9/30/20"&amp;RIGHT(BZ$1,2))),AND($T639&lt;=DATEVALUE("10/1/20"&amp;RIGHT(BY$1,2)),$U639&gt;=DATEVALUE("9/30/20"&amp;RIGHT(BZ$1,2)))),
IF(AND($T639&gt;=DATEVALUE("10/1/20"&amp;RIGHT(BY$1,2)),$U639&lt;=DATEVALUE("9/30/20"&amp;RIGHT(BZ$1,2))),NETWORKDAYS($T639,$U639,Holidays!$J$3:$J$937),
IF(AND($T639&lt;DATEVALUE("10/1/20"&amp;RIGHT(BY$1,2)),$U639&lt;=DATEVALUE("9/30/20"&amp;RIGHT(BZ$1,2))),NETWORKDAYS(DATEVALUE("10/1/20"&amp;RIGHT(BY$1,2)),$U639,Holidays!$J$3:$J$937),
IF($T639&lt;DATEVALUE("10/1/20"&amp;RIGHT(BY$1,2)),NETWORKDAYS(DATEVALUE("10/1/20"&amp;RIGHT(BY$1,2)),DATEVALUE("9/30/20"&amp;RIGHT(BZ$1,2)),Holidays!$J$3:$J$937),
IF($T639&gt;=DATEVALUE("10/1/20"&amp;RIGHT(BY$1,2)),NETWORKDAYS($T639,DATEVALUE("9/30/20"&amp;RIGHT(BZ$1,2)),Holidays!$J$3:$J$937),"")))),"")/(NETWORKDAYS($T639,$U639,Holidays!$J$3:$J$937)),0))</f>
        <v/>
      </c>
      <c r="CA639" s="87" t="str">
        <f>IF($Q639="","",IFERROR(IF(OR(AND($T639&gt;=DATEVALUE("10/1/20"&amp;RIGHT(BZ$1,2)),$T639&lt;=DATEVALUE("9/30/20"&amp;RIGHT(CA$1,2))),AND($U639&gt;=DATEVALUE("10/1/20"&amp;RIGHT(BZ$1,2)),$U639&lt;=DATEVALUE("9/30/20"&amp;RIGHT(CA$1,2))),AND($T639&lt;=DATEVALUE("10/1/20"&amp;RIGHT(BZ$1,2)),$U639&gt;=DATEVALUE("9/30/20"&amp;RIGHT(CA$1,2)))),
IF(AND($T639&gt;=DATEVALUE("10/1/20"&amp;RIGHT(BZ$1,2)),$U639&lt;=DATEVALUE("9/30/20"&amp;RIGHT(CA$1,2))),NETWORKDAYS($T639,$U639,Holidays!$J$3:$J$937),
IF(AND($T639&lt;DATEVALUE("10/1/20"&amp;RIGHT(BZ$1,2)),$U639&lt;=DATEVALUE("9/30/20"&amp;RIGHT(CA$1,2))),NETWORKDAYS(DATEVALUE("10/1/20"&amp;RIGHT(BZ$1,2)),$U639,Holidays!$J$3:$J$937),
IF($T639&lt;DATEVALUE("10/1/20"&amp;RIGHT(BZ$1,2)),NETWORKDAYS(DATEVALUE("10/1/20"&amp;RIGHT(BZ$1,2)),DATEVALUE("9/30/20"&amp;RIGHT(CA$1,2)),Holidays!$J$3:$J$937),
IF($T639&gt;=DATEVALUE("10/1/20"&amp;RIGHT(BZ$1,2)),NETWORKDAYS($T639,DATEVALUE("9/30/20"&amp;RIGHT(CA$1,2)),Holidays!$J$3:$J$937),"")))),"")/(NETWORKDAYS($T639,$U639,Holidays!$J$3:$J$937)),0))</f>
        <v/>
      </c>
      <c r="CB639" s="87" t="str">
        <f>IF($Q639="","",IFERROR(IF(OR(AND($T639&gt;=DATEVALUE("10/1/20"&amp;RIGHT(CA$1,2)),$T639&lt;=DATEVALUE("9/30/20"&amp;RIGHT(CB$1,2))),AND($U639&gt;=DATEVALUE("10/1/20"&amp;RIGHT(CA$1,2)),$U639&lt;=DATEVALUE("9/30/20"&amp;RIGHT(CB$1,2))),AND($T639&lt;=DATEVALUE("10/1/20"&amp;RIGHT(CA$1,2)),$U639&gt;=DATEVALUE("9/30/20"&amp;RIGHT(CB$1,2)))),
IF(AND($T639&gt;=DATEVALUE("10/1/20"&amp;RIGHT(CA$1,2)),$U639&lt;=DATEVALUE("9/30/20"&amp;RIGHT(CB$1,2))),NETWORKDAYS($T639,$U639,Holidays!$J$3:$J$937),
IF(AND($T639&lt;DATEVALUE("10/1/20"&amp;RIGHT(CA$1,2)),$U639&lt;=DATEVALUE("9/30/20"&amp;RIGHT(CB$1,2))),NETWORKDAYS(DATEVALUE("10/1/20"&amp;RIGHT(CA$1,2)),$U639,Holidays!$J$3:$J$937),
IF($T639&lt;DATEVALUE("10/1/20"&amp;RIGHT(CA$1,2)),NETWORKDAYS(DATEVALUE("10/1/20"&amp;RIGHT(CA$1,2)),DATEVALUE("9/30/20"&amp;RIGHT(CB$1,2)),Holidays!$J$3:$J$937),
IF($T639&gt;=DATEVALUE("10/1/20"&amp;RIGHT(CA$1,2)),NETWORKDAYS($T639,DATEVALUE("9/30/20"&amp;RIGHT(CB$1,2)),Holidays!$J$3:$J$937),"")))),"")/(NETWORKDAYS($T639,$U639,Holidays!$J$3:$J$937)),0))</f>
        <v/>
      </c>
    </row>
    <row r="640" spans="1:80">
      <c r="A640" s="97"/>
      <c r="B640" s="98" t="str">
        <f ca="1">IF(NOT($A640=""),OFFSET('WBS Reference &amp; User Procedure'!$A$1,MATCH($A640,'WBS Reference &amp; User Procedure'!$A:$A,0)-1,1),"")</f>
        <v/>
      </c>
      <c r="D640" s="97"/>
      <c r="I640" s="78"/>
      <c r="T640" s="104" t="str">
        <f>IF(NOT(Q640=""),IF(NOT($S640=""),$S640,#REF!),"")</f>
        <v/>
      </c>
      <c r="U640" s="104" t="str">
        <f>IF(NOT(Q640=""),WORKDAY(T640,Q640,Holidays!$J$3:$J$937),"")</f>
        <v/>
      </c>
      <c r="V640" s="104"/>
      <c r="W640" s="104"/>
      <c r="X640" s="101" t="str">
        <f t="shared" si="137"/>
        <v/>
      </c>
      <c r="AL640" s="87" t="str">
        <f t="shared" ca="1" si="134"/>
        <v/>
      </c>
      <c r="AN640" s="87" t="str">
        <f t="shared" ca="1" si="142"/>
        <v/>
      </c>
      <c r="AO640" s="87" t="str">
        <f t="shared" ca="1" si="142"/>
        <v/>
      </c>
      <c r="AP640" s="87" t="str">
        <f t="shared" ca="1" si="142"/>
        <v/>
      </c>
      <c r="AQ640" s="87" t="str">
        <f t="shared" ca="1" si="142"/>
        <v/>
      </c>
      <c r="AR640" s="87" t="str">
        <f t="shared" ca="1" si="142"/>
        <v/>
      </c>
      <c r="AS640" s="87" t="str">
        <f t="shared" ca="1" si="142"/>
        <v/>
      </c>
      <c r="AT640" s="87" t="str">
        <f t="shared" ca="1" si="142"/>
        <v/>
      </c>
      <c r="AU640" s="87" t="str">
        <f t="shared" ca="1" si="142"/>
        <v/>
      </c>
      <c r="AV640" s="87" t="str">
        <f t="shared" ca="1" si="142"/>
        <v/>
      </c>
      <c r="AW640" s="87" t="str">
        <f t="shared" ca="1" si="142"/>
        <v/>
      </c>
      <c r="AX640" s="87" t="str">
        <f t="shared" ca="1" si="143"/>
        <v/>
      </c>
      <c r="AY640" s="87" t="str">
        <f t="shared" ca="1" si="143"/>
        <v/>
      </c>
      <c r="AZ640" s="87" t="str">
        <f t="shared" ca="1" si="143"/>
        <v/>
      </c>
      <c r="BA640" s="87" t="str">
        <f t="shared" ca="1" si="143"/>
        <v/>
      </c>
      <c r="BB640" s="87" t="str">
        <f t="shared" ca="1" si="143"/>
        <v/>
      </c>
      <c r="BC640" s="87" t="str">
        <f t="shared" ca="1" si="143"/>
        <v/>
      </c>
      <c r="BD640" s="87" t="str">
        <f t="shared" ca="1" si="143"/>
        <v/>
      </c>
      <c r="BE640" s="87" t="str">
        <f t="shared" ca="1" si="143"/>
        <v/>
      </c>
      <c r="BF640" s="87" t="str">
        <f t="shared" ca="1" si="143"/>
        <v/>
      </c>
      <c r="BG640" s="87" t="str">
        <f t="shared" ca="1" si="143"/>
        <v/>
      </c>
      <c r="BI640" s="87" t="str">
        <f>IF($Q640="","",IFERROR(IF(OR(AND($T640&gt;=DATEVALUE("10/1/20"&amp;RIGHT(BH$1,2)),$T640&lt;=DATEVALUE("9/30/20"&amp;RIGHT(BI$1,2))),AND($U640&gt;=DATEVALUE("10/1/20"&amp;RIGHT(BH$1,2)),$U640&lt;=DATEVALUE("9/30/20"&amp;RIGHT(BI$1,2))),AND($T640&lt;=DATEVALUE("10/1/20"&amp;RIGHT(BH$1,2)),$U640&gt;=DATEVALUE("9/30/20"&amp;RIGHT(BI$1,2)))),
IF(AND($T640&gt;=DATEVALUE("10/1/20"&amp;RIGHT(BH$1,2)),$U640&lt;=DATEVALUE("9/30/20"&amp;RIGHT(BI$1,2))),NETWORKDAYS($T640,$U640,Holidays!$J$3:$J$937),
IF(AND($T640&lt;DATEVALUE("10/1/20"&amp;RIGHT(BH$1,2)),$U640&lt;=DATEVALUE("9/30/20"&amp;RIGHT(BI$1,2))),NETWORKDAYS(DATEVALUE("10/1/20"&amp;RIGHT(BH$1,2)),$U640,Holidays!$J$3:$J$937),
IF($T640&lt;DATEVALUE("10/1/20"&amp;RIGHT(BH$1,2)),NETWORKDAYS(DATEVALUE("10/1/20"&amp;RIGHT(BH$1,2)),DATEVALUE("9/30/20"&amp;RIGHT(BI$1,2)),Holidays!$J$3:$J$937),
IF($T640&gt;=DATEVALUE("10/1/20"&amp;RIGHT(BH$1,2)),NETWORKDAYS($T640,DATEVALUE("9/30/20"&amp;RIGHT(BI$1,2)),Holidays!$J$3:$J$937),"")))),"")/(NETWORKDAYS($T640,$U640,Holidays!$J$3:$J$937)),0))</f>
        <v/>
      </c>
      <c r="BJ640" s="87" t="str">
        <f>IF($Q640="","",IFERROR(IF(OR(AND($T640&gt;=DATEVALUE("10/1/20"&amp;RIGHT(BI$1,2)),$T640&lt;=DATEVALUE("9/30/20"&amp;RIGHT(BJ$1,2))),AND($U640&gt;=DATEVALUE("10/1/20"&amp;RIGHT(BI$1,2)),$U640&lt;=DATEVALUE("9/30/20"&amp;RIGHT(BJ$1,2))),AND($T640&lt;=DATEVALUE("10/1/20"&amp;RIGHT(BI$1,2)),$U640&gt;=DATEVALUE("9/30/20"&amp;RIGHT(BJ$1,2)))),
IF(AND($T640&gt;=DATEVALUE("10/1/20"&amp;RIGHT(BI$1,2)),$U640&lt;=DATEVALUE("9/30/20"&amp;RIGHT(BJ$1,2))),NETWORKDAYS($T640,$U640,Holidays!$J$3:$J$937),
IF(AND($T640&lt;DATEVALUE("10/1/20"&amp;RIGHT(BI$1,2)),$U640&lt;=DATEVALUE("9/30/20"&amp;RIGHT(BJ$1,2))),NETWORKDAYS(DATEVALUE("10/1/20"&amp;RIGHT(BI$1,2)),$U640,Holidays!$J$3:$J$937),
IF($T640&lt;DATEVALUE("10/1/20"&amp;RIGHT(BI$1,2)),NETWORKDAYS(DATEVALUE("10/1/20"&amp;RIGHT(BI$1,2)),DATEVALUE("9/30/20"&amp;RIGHT(BJ$1,2)),Holidays!$J$3:$J$937),
IF($T640&gt;=DATEVALUE("10/1/20"&amp;RIGHT(BI$1,2)),NETWORKDAYS($T640,DATEVALUE("9/30/20"&amp;RIGHT(BJ$1,2)),Holidays!$J$3:$J$937),"")))),"")/(NETWORKDAYS($T640,$U640,Holidays!$J$3:$J$937)),0))</f>
        <v/>
      </c>
      <c r="BK640" s="87" t="str">
        <f>IF($Q640="","",IFERROR(IF(OR(AND($T640&gt;=DATEVALUE("10/1/20"&amp;RIGHT(BJ$1,2)),$T640&lt;=DATEVALUE("9/30/20"&amp;RIGHT(BK$1,2))),AND($U640&gt;=DATEVALUE("10/1/20"&amp;RIGHT(BJ$1,2)),$U640&lt;=DATEVALUE("9/30/20"&amp;RIGHT(BK$1,2))),AND($T640&lt;=DATEVALUE("10/1/20"&amp;RIGHT(BJ$1,2)),$U640&gt;=DATEVALUE("9/30/20"&amp;RIGHT(BK$1,2)))),
IF(AND($T640&gt;=DATEVALUE("10/1/20"&amp;RIGHT(BJ$1,2)),$U640&lt;=DATEVALUE("9/30/20"&amp;RIGHT(BK$1,2))),NETWORKDAYS($T640,$U640,Holidays!$J$3:$J$937),
IF(AND($T640&lt;DATEVALUE("10/1/20"&amp;RIGHT(BJ$1,2)),$U640&lt;=DATEVALUE("9/30/20"&amp;RIGHT(BK$1,2))),NETWORKDAYS(DATEVALUE("10/1/20"&amp;RIGHT(BJ$1,2)),$U640,Holidays!$J$3:$J$937),
IF($T640&lt;DATEVALUE("10/1/20"&amp;RIGHT(BJ$1,2)),NETWORKDAYS(DATEVALUE("10/1/20"&amp;RIGHT(BJ$1,2)),DATEVALUE("9/30/20"&amp;RIGHT(BK$1,2)),Holidays!$J$3:$J$937),
IF($T640&gt;=DATEVALUE("10/1/20"&amp;RIGHT(BJ$1,2)),NETWORKDAYS($T640,DATEVALUE("9/30/20"&amp;RIGHT(BK$1,2)),Holidays!$J$3:$J$937),"")))),"")/(NETWORKDAYS($T640,$U640,Holidays!$J$3:$J$937)),0))</f>
        <v/>
      </c>
      <c r="BL640" s="87" t="str">
        <f>IF($Q640="","",IFERROR(IF(OR(AND($T640&gt;=DATEVALUE("10/1/20"&amp;RIGHT(BK$1,2)),$T640&lt;=DATEVALUE("9/30/20"&amp;RIGHT(BL$1,2))),AND($U640&gt;=DATEVALUE("10/1/20"&amp;RIGHT(BK$1,2)),$U640&lt;=DATEVALUE("9/30/20"&amp;RIGHT(BL$1,2))),AND($T640&lt;=DATEVALUE("10/1/20"&amp;RIGHT(BK$1,2)),$U640&gt;=DATEVALUE("9/30/20"&amp;RIGHT(BL$1,2)))),
IF(AND($T640&gt;=DATEVALUE("10/1/20"&amp;RIGHT(BK$1,2)),$U640&lt;=DATEVALUE("9/30/20"&amp;RIGHT(BL$1,2))),NETWORKDAYS($T640,$U640,Holidays!$J$3:$J$937),
IF(AND($T640&lt;DATEVALUE("10/1/20"&amp;RIGHT(BK$1,2)),$U640&lt;=DATEVALUE("9/30/20"&amp;RIGHT(BL$1,2))),NETWORKDAYS(DATEVALUE("10/1/20"&amp;RIGHT(BK$1,2)),$U640,Holidays!$J$3:$J$937),
IF($T640&lt;DATEVALUE("10/1/20"&amp;RIGHT(BK$1,2)),NETWORKDAYS(DATEVALUE("10/1/20"&amp;RIGHT(BK$1,2)),DATEVALUE("9/30/20"&amp;RIGHT(BL$1,2)),Holidays!$J$3:$J$937),
IF($T640&gt;=DATEVALUE("10/1/20"&amp;RIGHT(BK$1,2)),NETWORKDAYS($T640,DATEVALUE("9/30/20"&amp;RIGHT(BL$1,2)),Holidays!$J$3:$J$937),"")))),"")/(NETWORKDAYS($T640,$U640,Holidays!$J$3:$J$937)),0))</f>
        <v/>
      </c>
      <c r="BM640" s="87" t="str">
        <f>IF($Q640="","",IFERROR(IF(OR(AND($T640&gt;=DATEVALUE("10/1/20"&amp;RIGHT(BL$1,2)),$T640&lt;=DATEVALUE("9/30/20"&amp;RIGHT(BM$1,2))),AND($U640&gt;=DATEVALUE("10/1/20"&amp;RIGHT(BL$1,2)),$U640&lt;=DATEVALUE("9/30/20"&amp;RIGHT(BM$1,2))),AND($T640&lt;=DATEVALUE("10/1/20"&amp;RIGHT(BL$1,2)),$U640&gt;=DATEVALUE("9/30/20"&amp;RIGHT(BM$1,2)))),
IF(AND($T640&gt;=DATEVALUE("10/1/20"&amp;RIGHT(BL$1,2)),$U640&lt;=DATEVALUE("9/30/20"&amp;RIGHT(BM$1,2))),NETWORKDAYS($T640,$U640,Holidays!$J$3:$J$937),
IF(AND($T640&lt;DATEVALUE("10/1/20"&amp;RIGHT(BL$1,2)),$U640&lt;=DATEVALUE("9/30/20"&amp;RIGHT(BM$1,2))),NETWORKDAYS(DATEVALUE("10/1/20"&amp;RIGHT(BL$1,2)),$U640,Holidays!$J$3:$J$937),
IF($T640&lt;DATEVALUE("10/1/20"&amp;RIGHT(BL$1,2)),NETWORKDAYS(DATEVALUE("10/1/20"&amp;RIGHT(BL$1,2)),DATEVALUE("9/30/20"&amp;RIGHT(BM$1,2)),Holidays!$J$3:$J$937),
IF($T640&gt;=DATEVALUE("10/1/20"&amp;RIGHT(BL$1,2)),NETWORKDAYS($T640,DATEVALUE("9/30/20"&amp;RIGHT(BM$1,2)),Holidays!$J$3:$J$937),"")))),"")/(NETWORKDAYS($T640,$U640,Holidays!$J$3:$J$937)),0))</f>
        <v/>
      </c>
      <c r="BN640" s="87" t="str">
        <f>IF($Q640="","",IFERROR(IF(OR(AND($T640&gt;=DATEVALUE("10/1/20"&amp;RIGHT(BM$1,2)),$T640&lt;=DATEVALUE("9/30/20"&amp;RIGHT(BN$1,2))),AND($U640&gt;=DATEVALUE("10/1/20"&amp;RIGHT(BM$1,2)),$U640&lt;=DATEVALUE("9/30/20"&amp;RIGHT(BN$1,2))),AND($T640&lt;=DATEVALUE("10/1/20"&amp;RIGHT(BM$1,2)),$U640&gt;=DATEVALUE("9/30/20"&amp;RIGHT(BN$1,2)))),
IF(AND($T640&gt;=DATEVALUE("10/1/20"&amp;RIGHT(BM$1,2)),$U640&lt;=DATEVALUE("9/30/20"&amp;RIGHT(BN$1,2))),NETWORKDAYS($T640,$U640,Holidays!$J$3:$J$937),
IF(AND($T640&lt;DATEVALUE("10/1/20"&amp;RIGHT(BM$1,2)),$U640&lt;=DATEVALUE("9/30/20"&amp;RIGHT(BN$1,2))),NETWORKDAYS(DATEVALUE("10/1/20"&amp;RIGHT(BM$1,2)),$U640,Holidays!$J$3:$J$937),
IF($T640&lt;DATEVALUE("10/1/20"&amp;RIGHT(BM$1,2)),NETWORKDAYS(DATEVALUE("10/1/20"&amp;RIGHT(BM$1,2)),DATEVALUE("9/30/20"&amp;RIGHT(BN$1,2)),Holidays!$J$3:$J$937),
IF($T640&gt;=DATEVALUE("10/1/20"&amp;RIGHT(BM$1,2)),NETWORKDAYS($T640,DATEVALUE("9/30/20"&amp;RIGHT(BN$1,2)),Holidays!$J$3:$J$937),"")))),"")/(NETWORKDAYS($T640,$U640,Holidays!$J$3:$J$937)),0))</f>
        <v/>
      </c>
      <c r="BO640" s="87" t="str">
        <f>IF($Q640="","",IFERROR(IF(OR(AND($T640&gt;=DATEVALUE("10/1/20"&amp;RIGHT(BN$1,2)),$T640&lt;=DATEVALUE("9/30/20"&amp;RIGHT(BO$1,2))),AND($U640&gt;=DATEVALUE("10/1/20"&amp;RIGHT(BN$1,2)),$U640&lt;=DATEVALUE("9/30/20"&amp;RIGHT(BO$1,2))),AND($T640&lt;=DATEVALUE("10/1/20"&amp;RIGHT(BN$1,2)),$U640&gt;=DATEVALUE("9/30/20"&amp;RIGHT(BO$1,2)))),
IF(AND($T640&gt;=DATEVALUE("10/1/20"&amp;RIGHT(BN$1,2)),$U640&lt;=DATEVALUE("9/30/20"&amp;RIGHT(BO$1,2))),NETWORKDAYS($T640,$U640,Holidays!$J$3:$J$937),
IF(AND($T640&lt;DATEVALUE("10/1/20"&amp;RIGHT(BN$1,2)),$U640&lt;=DATEVALUE("9/30/20"&amp;RIGHT(BO$1,2))),NETWORKDAYS(DATEVALUE("10/1/20"&amp;RIGHT(BN$1,2)),$U640,Holidays!$J$3:$J$937),
IF($T640&lt;DATEVALUE("10/1/20"&amp;RIGHT(BN$1,2)),NETWORKDAYS(DATEVALUE("10/1/20"&amp;RIGHT(BN$1,2)),DATEVALUE("9/30/20"&amp;RIGHT(BO$1,2)),Holidays!$J$3:$J$937),
IF($T640&gt;=DATEVALUE("10/1/20"&amp;RIGHT(BN$1,2)),NETWORKDAYS($T640,DATEVALUE("9/30/20"&amp;RIGHT(BO$1,2)),Holidays!$J$3:$J$937),"")))),"")/(NETWORKDAYS($T640,$U640,Holidays!$J$3:$J$937)),0))</f>
        <v/>
      </c>
      <c r="BP640" s="87" t="str">
        <f>IF($Q640="","",IFERROR(IF(OR(AND($T640&gt;=DATEVALUE("10/1/20"&amp;RIGHT(BO$1,2)),$T640&lt;=DATEVALUE("9/30/20"&amp;RIGHT(BP$1,2))),AND($U640&gt;=DATEVALUE("10/1/20"&amp;RIGHT(BO$1,2)),$U640&lt;=DATEVALUE("9/30/20"&amp;RIGHT(BP$1,2))),AND($T640&lt;=DATEVALUE("10/1/20"&amp;RIGHT(BO$1,2)),$U640&gt;=DATEVALUE("9/30/20"&amp;RIGHT(BP$1,2)))),
IF(AND($T640&gt;=DATEVALUE("10/1/20"&amp;RIGHT(BO$1,2)),$U640&lt;=DATEVALUE("9/30/20"&amp;RIGHT(BP$1,2))),NETWORKDAYS($T640,$U640,Holidays!$J$3:$J$937),
IF(AND($T640&lt;DATEVALUE("10/1/20"&amp;RIGHT(BO$1,2)),$U640&lt;=DATEVALUE("9/30/20"&amp;RIGHT(BP$1,2))),NETWORKDAYS(DATEVALUE("10/1/20"&amp;RIGHT(BO$1,2)),$U640,Holidays!$J$3:$J$937),
IF($T640&lt;DATEVALUE("10/1/20"&amp;RIGHT(BO$1,2)),NETWORKDAYS(DATEVALUE("10/1/20"&amp;RIGHT(BO$1,2)),DATEVALUE("9/30/20"&amp;RIGHT(BP$1,2)),Holidays!$J$3:$J$937),
IF($T640&gt;=DATEVALUE("10/1/20"&amp;RIGHT(BO$1,2)),NETWORKDAYS($T640,DATEVALUE("9/30/20"&amp;RIGHT(BP$1,2)),Holidays!$J$3:$J$937),"")))),"")/(NETWORKDAYS($T640,$U640,Holidays!$J$3:$J$937)),0))</f>
        <v/>
      </c>
      <c r="BQ640" s="87" t="str">
        <f>IF($Q640="","",IFERROR(IF(OR(AND($T640&gt;=DATEVALUE("10/1/20"&amp;RIGHT(BP$1,2)),$T640&lt;=DATEVALUE("9/30/20"&amp;RIGHT(BQ$1,2))),AND($U640&gt;=DATEVALUE("10/1/20"&amp;RIGHT(BP$1,2)),$U640&lt;=DATEVALUE("9/30/20"&amp;RIGHT(BQ$1,2))),AND($T640&lt;=DATEVALUE("10/1/20"&amp;RIGHT(BP$1,2)),$U640&gt;=DATEVALUE("9/30/20"&amp;RIGHT(BQ$1,2)))),
IF(AND($T640&gt;=DATEVALUE("10/1/20"&amp;RIGHT(BP$1,2)),$U640&lt;=DATEVALUE("9/30/20"&amp;RIGHT(BQ$1,2))),NETWORKDAYS($T640,$U640,Holidays!$J$3:$J$937),
IF(AND($T640&lt;DATEVALUE("10/1/20"&amp;RIGHT(BP$1,2)),$U640&lt;=DATEVALUE("9/30/20"&amp;RIGHT(BQ$1,2))),NETWORKDAYS(DATEVALUE("10/1/20"&amp;RIGHT(BP$1,2)),$U640,Holidays!$J$3:$J$937),
IF($T640&lt;DATEVALUE("10/1/20"&amp;RIGHT(BP$1,2)),NETWORKDAYS(DATEVALUE("10/1/20"&amp;RIGHT(BP$1,2)),DATEVALUE("9/30/20"&amp;RIGHT(BQ$1,2)),Holidays!$J$3:$J$937),
IF($T640&gt;=DATEVALUE("10/1/20"&amp;RIGHT(BP$1,2)),NETWORKDAYS($T640,DATEVALUE("9/30/20"&amp;RIGHT(BQ$1,2)),Holidays!$J$3:$J$937),"")))),"")/(NETWORKDAYS($T640,$U640,Holidays!$J$3:$J$937)),0))</f>
        <v/>
      </c>
      <c r="BR640" s="87" t="str">
        <f>IF($Q640="","",IFERROR(IF(OR(AND($T640&gt;=DATEVALUE("10/1/20"&amp;RIGHT(BQ$1,2)),$T640&lt;=DATEVALUE("9/30/20"&amp;RIGHT(BR$1,2))),AND($U640&gt;=DATEVALUE("10/1/20"&amp;RIGHT(BQ$1,2)),$U640&lt;=DATEVALUE("9/30/20"&amp;RIGHT(BR$1,2))),AND($T640&lt;=DATEVALUE("10/1/20"&amp;RIGHT(BQ$1,2)),$U640&gt;=DATEVALUE("9/30/20"&amp;RIGHT(BR$1,2)))),
IF(AND($T640&gt;=DATEVALUE("10/1/20"&amp;RIGHT(BQ$1,2)),$U640&lt;=DATEVALUE("9/30/20"&amp;RIGHT(BR$1,2))),NETWORKDAYS($T640,$U640,Holidays!$J$3:$J$937),
IF(AND($T640&lt;DATEVALUE("10/1/20"&amp;RIGHT(BQ$1,2)),$U640&lt;=DATEVALUE("9/30/20"&amp;RIGHT(BR$1,2))),NETWORKDAYS(DATEVALUE("10/1/20"&amp;RIGHT(BQ$1,2)),$U640,Holidays!$J$3:$J$937),
IF($T640&lt;DATEVALUE("10/1/20"&amp;RIGHT(BQ$1,2)),NETWORKDAYS(DATEVALUE("10/1/20"&amp;RIGHT(BQ$1,2)),DATEVALUE("9/30/20"&amp;RIGHT(BR$1,2)),Holidays!$J$3:$J$937),
IF($T640&gt;=DATEVALUE("10/1/20"&amp;RIGHT(BQ$1,2)),NETWORKDAYS($T640,DATEVALUE("9/30/20"&amp;RIGHT(BR$1,2)),Holidays!$J$3:$J$937),"")))),"")/(NETWORKDAYS($T640,$U640,Holidays!$J$3:$J$937)),0))</f>
        <v/>
      </c>
      <c r="BS640" s="87" t="str">
        <f>IF($Q640="","",IFERROR(IF(OR(AND($T640&gt;=DATEVALUE("10/1/20"&amp;RIGHT(BR$1,2)),$T640&lt;=DATEVALUE("9/30/20"&amp;RIGHT(BS$1,2))),AND($U640&gt;=DATEVALUE("10/1/20"&amp;RIGHT(BR$1,2)),$U640&lt;=DATEVALUE("9/30/20"&amp;RIGHT(BS$1,2))),AND($T640&lt;=DATEVALUE("10/1/20"&amp;RIGHT(BR$1,2)),$U640&gt;=DATEVALUE("9/30/20"&amp;RIGHT(BS$1,2)))),
IF(AND($T640&gt;=DATEVALUE("10/1/20"&amp;RIGHT(BR$1,2)),$U640&lt;=DATEVALUE("9/30/20"&amp;RIGHT(BS$1,2))),NETWORKDAYS($T640,$U640,Holidays!$J$3:$J$937),
IF(AND($T640&lt;DATEVALUE("10/1/20"&amp;RIGHT(BR$1,2)),$U640&lt;=DATEVALUE("9/30/20"&amp;RIGHT(BS$1,2))),NETWORKDAYS(DATEVALUE("10/1/20"&amp;RIGHT(BR$1,2)),$U640,Holidays!$J$3:$J$937),
IF($T640&lt;DATEVALUE("10/1/20"&amp;RIGHT(BR$1,2)),NETWORKDAYS(DATEVALUE("10/1/20"&amp;RIGHT(BR$1,2)),DATEVALUE("9/30/20"&amp;RIGHT(BS$1,2)),Holidays!$J$3:$J$937),
IF($T640&gt;=DATEVALUE("10/1/20"&amp;RIGHT(BR$1,2)),NETWORKDAYS($T640,DATEVALUE("9/30/20"&amp;RIGHT(BS$1,2)),Holidays!$J$3:$J$937),"")))),"")/(NETWORKDAYS($T640,$U640,Holidays!$J$3:$J$937)),0))</f>
        <v/>
      </c>
      <c r="BT640" s="87" t="str">
        <f>IF($Q640="","",IFERROR(IF(OR(AND($T640&gt;=DATEVALUE("10/1/20"&amp;RIGHT(BS$1,2)),$T640&lt;=DATEVALUE("9/30/20"&amp;RIGHT(BT$1,2))),AND($U640&gt;=DATEVALUE("10/1/20"&amp;RIGHT(BS$1,2)),$U640&lt;=DATEVALUE("9/30/20"&amp;RIGHT(BT$1,2))),AND($T640&lt;=DATEVALUE("10/1/20"&amp;RIGHT(BS$1,2)),$U640&gt;=DATEVALUE("9/30/20"&amp;RIGHT(BT$1,2)))),
IF(AND($T640&gt;=DATEVALUE("10/1/20"&amp;RIGHT(BS$1,2)),$U640&lt;=DATEVALUE("9/30/20"&amp;RIGHT(BT$1,2))),NETWORKDAYS($T640,$U640,Holidays!$J$3:$J$937),
IF(AND($T640&lt;DATEVALUE("10/1/20"&amp;RIGHT(BS$1,2)),$U640&lt;=DATEVALUE("9/30/20"&amp;RIGHT(BT$1,2))),NETWORKDAYS(DATEVALUE("10/1/20"&amp;RIGHT(BS$1,2)),$U640,Holidays!$J$3:$J$937),
IF($T640&lt;DATEVALUE("10/1/20"&amp;RIGHT(BS$1,2)),NETWORKDAYS(DATEVALUE("10/1/20"&amp;RIGHT(BS$1,2)),DATEVALUE("9/30/20"&amp;RIGHT(BT$1,2)),Holidays!$J$3:$J$937),
IF($T640&gt;=DATEVALUE("10/1/20"&amp;RIGHT(BS$1,2)),NETWORKDAYS($T640,DATEVALUE("9/30/20"&amp;RIGHT(BT$1,2)),Holidays!$J$3:$J$937),"")))),"")/(NETWORKDAYS($T640,$U640,Holidays!$J$3:$J$937)),0))</f>
        <v/>
      </c>
      <c r="BU640" s="87" t="str">
        <f>IF($Q640="","",IFERROR(IF(OR(AND($T640&gt;=DATEVALUE("10/1/20"&amp;RIGHT(BT$1,2)),$T640&lt;=DATEVALUE("9/30/20"&amp;RIGHT(BU$1,2))),AND($U640&gt;=DATEVALUE("10/1/20"&amp;RIGHT(BT$1,2)),$U640&lt;=DATEVALUE("9/30/20"&amp;RIGHT(BU$1,2))),AND($T640&lt;=DATEVALUE("10/1/20"&amp;RIGHT(BT$1,2)),$U640&gt;=DATEVALUE("9/30/20"&amp;RIGHT(BU$1,2)))),
IF(AND($T640&gt;=DATEVALUE("10/1/20"&amp;RIGHT(BT$1,2)),$U640&lt;=DATEVALUE("9/30/20"&amp;RIGHT(BU$1,2))),NETWORKDAYS($T640,$U640,Holidays!$J$3:$J$937),
IF(AND($T640&lt;DATEVALUE("10/1/20"&amp;RIGHT(BT$1,2)),$U640&lt;=DATEVALUE("9/30/20"&amp;RIGHT(BU$1,2))),NETWORKDAYS(DATEVALUE("10/1/20"&amp;RIGHT(BT$1,2)),$U640,Holidays!$J$3:$J$937),
IF($T640&lt;DATEVALUE("10/1/20"&amp;RIGHT(BT$1,2)),NETWORKDAYS(DATEVALUE("10/1/20"&amp;RIGHT(BT$1,2)),DATEVALUE("9/30/20"&amp;RIGHT(BU$1,2)),Holidays!$J$3:$J$937),
IF($T640&gt;=DATEVALUE("10/1/20"&amp;RIGHT(BT$1,2)),NETWORKDAYS($T640,DATEVALUE("9/30/20"&amp;RIGHT(BU$1,2)),Holidays!$J$3:$J$937),"")))),"")/(NETWORKDAYS($T640,$U640,Holidays!$J$3:$J$937)),0))</f>
        <v/>
      </c>
      <c r="BV640" s="87" t="str">
        <f>IF($Q640="","",IFERROR(IF(OR(AND($T640&gt;=DATEVALUE("10/1/20"&amp;RIGHT(BU$1,2)),$T640&lt;=DATEVALUE("9/30/20"&amp;RIGHT(BV$1,2))),AND($U640&gt;=DATEVALUE("10/1/20"&amp;RIGHT(BU$1,2)),$U640&lt;=DATEVALUE("9/30/20"&amp;RIGHT(BV$1,2))),AND($T640&lt;=DATEVALUE("10/1/20"&amp;RIGHT(BU$1,2)),$U640&gt;=DATEVALUE("9/30/20"&amp;RIGHT(BV$1,2)))),
IF(AND($T640&gt;=DATEVALUE("10/1/20"&amp;RIGHT(BU$1,2)),$U640&lt;=DATEVALUE("9/30/20"&amp;RIGHT(BV$1,2))),NETWORKDAYS($T640,$U640,Holidays!$J$3:$J$937),
IF(AND($T640&lt;DATEVALUE("10/1/20"&amp;RIGHT(BU$1,2)),$U640&lt;=DATEVALUE("9/30/20"&amp;RIGHT(BV$1,2))),NETWORKDAYS(DATEVALUE("10/1/20"&amp;RIGHT(BU$1,2)),$U640,Holidays!$J$3:$J$937),
IF($T640&lt;DATEVALUE("10/1/20"&amp;RIGHT(BU$1,2)),NETWORKDAYS(DATEVALUE("10/1/20"&amp;RIGHT(BU$1,2)),DATEVALUE("9/30/20"&amp;RIGHT(BV$1,2)),Holidays!$J$3:$J$937),
IF($T640&gt;=DATEVALUE("10/1/20"&amp;RIGHT(BU$1,2)),NETWORKDAYS($T640,DATEVALUE("9/30/20"&amp;RIGHT(BV$1,2)),Holidays!$J$3:$J$937),"")))),"")/(NETWORKDAYS($T640,$U640,Holidays!$J$3:$J$937)),0))</f>
        <v/>
      </c>
      <c r="BW640" s="87" t="str">
        <f>IF($Q640="","",IFERROR(IF(OR(AND($T640&gt;=DATEVALUE("10/1/20"&amp;RIGHT(BV$1,2)),$T640&lt;=DATEVALUE("9/30/20"&amp;RIGHT(BW$1,2))),AND($U640&gt;=DATEVALUE("10/1/20"&amp;RIGHT(BV$1,2)),$U640&lt;=DATEVALUE("9/30/20"&amp;RIGHT(BW$1,2))),AND($T640&lt;=DATEVALUE("10/1/20"&amp;RIGHT(BV$1,2)),$U640&gt;=DATEVALUE("9/30/20"&amp;RIGHT(BW$1,2)))),
IF(AND($T640&gt;=DATEVALUE("10/1/20"&amp;RIGHT(BV$1,2)),$U640&lt;=DATEVALUE("9/30/20"&amp;RIGHT(BW$1,2))),NETWORKDAYS($T640,$U640,Holidays!$J$3:$J$937),
IF(AND($T640&lt;DATEVALUE("10/1/20"&amp;RIGHT(BV$1,2)),$U640&lt;=DATEVALUE("9/30/20"&amp;RIGHT(BW$1,2))),NETWORKDAYS(DATEVALUE("10/1/20"&amp;RIGHT(BV$1,2)),$U640,Holidays!$J$3:$J$937),
IF($T640&lt;DATEVALUE("10/1/20"&amp;RIGHT(BV$1,2)),NETWORKDAYS(DATEVALUE("10/1/20"&amp;RIGHT(BV$1,2)),DATEVALUE("9/30/20"&amp;RIGHT(BW$1,2)),Holidays!$J$3:$J$937),
IF($T640&gt;=DATEVALUE("10/1/20"&amp;RIGHT(BV$1,2)),NETWORKDAYS($T640,DATEVALUE("9/30/20"&amp;RIGHT(BW$1,2)),Holidays!$J$3:$J$937),"")))),"")/(NETWORKDAYS($T640,$U640,Holidays!$J$3:$J$937)),0))</f>
        <v/>
      </c>
      <c r="BX640" s="87" t="str">
        <f>IF($Q640="","",IFERROR(IF(OR(AND($T640&gt;=DATEVALUE("10/1/20"&amp;RIGHT(BW$1,2)),$T640&lt;=DATEVALUE("9/30/20"&amp;RIGHT(BX$1,2))),AND($U640&gt;=DATEVALUE("10/1/20"&amp;RIGHT(BW$1,2)),$U640&lt;=DATEVALUE("9/30/20"&amp;RIGHT(BX$1,2))),AND($T640&lt;=DATEVALUE("10/1/20"&amp;RIGHT(BW$1,2)),$U640&gt;=DATEVALUE("9/30/20"&amp;RIGHT(BX$1,2)))),
IF(AND($T640&gt;=DATEVALUE("10/1/20"&amp;RIGHT(BW$1,2)),$U640&lt;=DATEVALUE("9/30/20"&amp;RIGHT(BX$1,2))),NETWORKDAYS($T640,$U640,Holidays!$J$3:$J$937),
IF(AND($T640&lt;DATEVALUE("10/1/20"&amp;RIGHT(BW$1,2)),$U640&lt;=DATEVALUE("9/30/20"&amp;RIGHT(BX$1,2))),NETWORKDAYS(DATEVALUE("10/1/20"&amp;RIGHT(BW$1,2)),$U640,Holidays!$J$3:$J$937),
IF($T640&lt;DATEVALUE("10/1/20"&amp;RIGHT(BW$1,2)),NETWORKDAYS(DATEVALUE("10/1/20"&amp;RIGHT(BW$1,2)),DATEVALUE("9/30/20"&amp;RIGHT(BX$1,2)),Holidays!$J$3:$J$937),
IF($T640&gt;=DATEVALUE("10/1/20"&amp;RIGHT(BW$1,2)),NETWORKDAYS($T640,DATEVALUE("9/30/20"&amp;RIGHT(BX$1,2)),Holidays!$J$3:$J$937),"")))),"")/(NETWORKDAYS($T640,$U640,Holidays!$J$3:$J$937)),0))</f>
        <v/>
      </c>
      <c r="BY640" s="87" t="str">
        <f>IF($Q640="","",IFERROR(IF(OR(AND($T640&gt;=DATEVALUE("10/1/20"&amp;RIGHT(BX$1,2)),$T640&lt;=DATEVALUE("9/30/20"&amp;RIGHT(BY$1,2))),AND($U640&gt;=DATEVALUE("10/1/20"&amp;RIGHT(BX$1,2)),$U640&lt;=DATEVALUE("9/30/20"&amp;RIGHT(BY$1,2))),AND($T640&lt;=DATEVALUE("10/1/20"&amp;RIGHT(BX$1,2)),$U640&gt;=DATEVALUE("9/30/20"&amp;RIGHT(BY$1,2)))),
IF(AND($T640&gt;=DATEVALUE("10/1/20"&amp;RIGHT(BX$1,2)),$U640&lt;=DATEVALUE("9/30/20"&amp;RIGHT(BY$1,2))),NETWORKDAYS($T640,$U640,Holidays!$J$3:$J$937),
IF(AND($T640&lt;DATEVALUE("10/1/20"&amp;RIGHT(BX$1,2)),$U640&lt;=DATEVALUE("9/30/20"&amp;RIGHT(BY$1,2))),NETWORKDAYS(DATEVALUE("10/1/20"&amp;RIGHT(BX$1,2)),$U640,Holidays!$J$3:$J$937),
IF($T640&lt;DATEVALUE("10/1/20"&amp;RIGHT(BX$1,2)),NETWORKDAYS(DATEVALUE("10/1/20"&amp;RIGHT(BX$1,2)),DATEVALUE("9/30/20"&amp;RIGHT(BY$1,2)),Holidays!$J$3:$J$937),
IF($T640&gt;=DATEVALUE("10/1/20"&amp;RIGHT(BX$1,2)),NETWORKDAYS($T640,DATEVALUE("9/30/20"&amp;RIGHT(BY$1,2)),Holidays!$J$3:$J$937),"")))),"")/(NETWORKDAYS($T640,$U640,Holidays!$J$3:$J$937)),0))</f>
        <v/>
      </c>
      <c r="BZ640" s="87" t="str">
        <f>IF($Q640="","",IFERROR(IF(OR(AND($T640&gt;=DATEVALUE("10/1/20"&amp;RIGHT(BY$1,2)),$T640&lt;=DATEVALUE("9/30/20"&amp;RIGHT(BZ$1,2))),AND($U640&gt;=DATEVALUE("10/1/20"&amp;RIGHT(BY$1,2)),$U640&lt;=DATEVALUE("9/30/20"&amp;RIGHT(BZ$1,2))),AND($T640&lt;=DATEVALUE("10/1/20"&amp;RIGHT(BY$1,2)),$U640&gt;=DATEVALUE("9/30/20"&amp;RIGHT(BZ$1,2)))),
IF(AND($T640&gt;=DATEVALUE("10/1/20"&amp;RIGHT(BY$1,2)),$U640&lt;=DATEVALUE("9/30/20"&amp;RIGHT(BZ$1,2))),NETWORKDAYS($T640,$U640,Holidays!$J$3:$J$937),
IF(AND($T640&lt;DATEVALUE("10/1/20"&amp;RIGHT(BY$1,2)),$U640&lt;=DATEVALUE("9/30/20"&amp;RIGHT(BZ$1,2))),NETWORKDAYS(DATEVALUE("10/1/20"&amp;RIGHT(BY$1,2)),$U640,Holidays!$J$3:$J$937),
IF($T640&lt;DATEVALUE("10/1/20"&amp;RIGHT(BY$1,2)),NETWORKDAYS(DATEVALUE("10/1/20"&amp;RIGHT(BY$1,2)),DATEVALUE("9/30/20"&amp;RIGHT(BZ$1,2)),Holidays!$J$3:$J$937),
IF($T640&gt;=DATEVALUE("10/1/20"&amp;RIGHT(BY$1,2)),NETWORKDAYS($T640,DATEVALUE("9/30/20"&amp;RIGHT(BZ$1,2)),Holidays!$J$3:$J$937),"")))),"")/(NETWORKDAYS($T640,$U640,Holidays!$J$3:$J$937)),0))</f>
        <v/>
      </c>
      <c r="CA640" s="87" t="str">
        <f>IF($Q640="","",IFERROR(IF(OR(AND($T640&gt;=DATEVALUE("10/1/20"&amp;RIGHT(BZ$1,2)),$T640&lt;=DATEVALUE("9/30/20"&amp;RIGHT(CA$1,2))),AND($U640&gt;=DATEVALUE("10/1/20"&amp;RIGHT(BZ$1,2)),$U640&lt;=DATEVALUE("9/30/20"&amp;RIGHT(CA$1,2))),AND($T640&lt;=DATEVALUE("10/1/20"&amp;RIGHT(BZ$1,2)),$U640&gt;=DATEVALUE("9/30/20"&amp;RIGHT(CA$1,2)))),
IF(AND($T640&gt;=DATEVALUE("10/1/20"&amp;RIGHT(BZ$1,2)),$U640&lt;=DATEVALUE("9/30/20"&amp;RIGHT(CA$1,2))),NETWORKDAYS($T640,$U640,Holidays!$J$3:$J$937),
IF(AND($T640&lt;DATEVALUE("10/1/20"&amp;RIGHT(BZ$1,2)),$U640&lt;=DATEVALUE("9/30/20"&amp;RIGHT(CA$1,2))),NETWORKDAYS(DATEVALUE("10/1/20"&amp;RIGHT(BZ$1,2)),$U640,Holidays!$J$3:$J$937),
IF($T640&lt;DATEVALUE("10/1/20"&amp;RIGHT(BZ$1,2)),NETWORKDAYS(DATEVALUE("10/1/20"&amp;RIGHT(BZ$1,2)),DATEVALUE("9/30/20"&amp;RIGHT(CA$1,2)),Holidays!$J$3:$J$937),
IF($T640&gt;=DATEVALUE("10/1/20"&amp;RIGHT(BZ$1,2)),NETWORKDAYS($T640,DATEVALUE("9/30/20"&amp;RIGHT(CA$1,2)),Holidays!$J$3:$J$937),"")))),"")/(NETWORKDAYS($T640,$U640,Holidays!$J$3:$J$937)),0))</f>
        <v/>
      </c>
      <c r="CB640" s="87" t="str">
        <f>IF($Q640="","",IFERROR(IF(OR(AND($T640&gt;=DATEVALUE("10/1/20"&amp;RIGHT(CA$1,2)),$T640&lt;=DATEVALUE("9/30/20"&amp;RIGHT(CB$1,2))),AND($U640&gt;=DATEVALUE("10/1/20"&amp;RIGHT(CA$1,2)),$U640&lt;=DATEVALUE("9/30/20"&amp;RIGHT(CB$1,2))),AND($T640&lt;=DATEVALUE("10/1/20"&amp;RIGHT(CA$1,2)),$U640&gt;=DATEVALUE("9/30/20"&amp;RIGHT(CB$1,2)))),
IF(AND($T640&gt;=DATEVALUE("10/1/20"&amp;RIGHT(CA$1,2)),$U640&lt;=DATEVALUE("9/30/20"&amp;RIGHT(CB$1,2))),NETWORKDAYS($T640,$U640,Holidays!$J$3:$J$937),
IF(AND($T640&lt;DATEVALUE("10/1/20"&amp;RIGHT(CA$1,2)),$U640&lt;=DATEVALUE("9/30/20"&amp;RIGHT(CB$1,2))),NETWORKDAYS(DATEVALUE("10/1/20"&amp;RIGHT(CA$1,2)),$U640,Holidays!$J$3:$J$937),
IF($T640&lt;DATEVALUE("10/1/20"&amp;RIGHT(CA$1,2)),NETWORKDAYS(DATEVALUE("10/1/20"&amp;RIGHT(CA$1,2)),DATEVALUE("9/30/20"&amp;RIGHT(CB$1,2)),Holidays!$J$3:$J$937),
IF($T640&gt;=DATEVALUE("10/1/20"&amp;RIGHT(CA$1,2)),NETWORKDAYS($T640,DATEVALUE("9/30/20"&amp;RIGHT(CB$1,2)),Holidays!$J$3:$J$937),"")))),"")/(NETWORKDAYS($T640,$U640,Holidays!$J$3:$J$937)),0))</f>
        <v/>
      </c>
    </row>
    <row r="641" spans="1:80">
      <c r="A641" s="97"/>
      <c r="B641" s="98" t="str">
        <f ca="1">IF(NOT($A641=""),OFFSET('WBS Reference &amp; User Procedure'!$A$1,MATCH($A641,'WBS Reference &amp; User Procedure'!$A:$A,0)-1,1),"")</f>
        <v/>
      </c>
      <c r="D641" s="97"/>
      <c r="I641" s="78"/>
      <c r="T641" s="104" t="str">
        <f>IF(NOT(Q641=""),IF(NOT($S641=""),$S641,#REF!),"")</f>
        <v/>
      </c>
      <c r="U641" s="104" t="str">
        <f>IF(NOT(Q641=""),WORKDAY(T641,Q641,Holidays!$J$3:$J$937),"")</f>
        <v/>
      </c>
      <c r="V641" s="104"/>
      <c r="W641" s="104"/>
      <c r="X641" s="101" t="str">
        <f t="shared" si="137"/>
        <v/>
      </c>
      <c r="AL641" s="87" t="str">
        <f t="shared" ca="1" si="134"/>
        <v/>
      </c>
      <c r="AN641" s="87" t="str">
        <f t="shared" ca="1" si="142"/>
        <v/>
      </c>
      <c r="AO641" s="87" t="str">
        <f t="shared" ca="1" si="142"/>
        <v/>
      </c>
      <c r="AP641" s="87" t="str">
        <f t="shared" ca="1" si="142"/>
        <v/>
      </c>
      <c r="AQ641" s="87" t="str">
        <f t="shared" ca="1" si="142"/>
        <v/>
      </c>
      <c r="AR641" s="87" t="str">
        <f t="shared" ca="1" si="142"/>
        <v/>
      </c>
      <c r="AS641" s="87" t="str">
        <f t="shared" ca="1" si="142"/>
        <v/>
      </c>
      <c r="AT641" s="87" t="str">
        <f t="shared" ca="1" si="142"/>
        <v/>
      </c>
      <c r="AU641" s="87" t="str">
        <f t="shared" ca="1" si="142"/>
        <v/>
      </c>
      <c r="AV641" s="87" t="str">
        <f t="shared" ca="1" si="142"/>
        <v/>
      </c>
      <c r="AW641" s="87" t="str">
        <f t="shared" ca="1" si="142"/>
        <v/>
      </c>
      <c r="AX641" s="87" t="str">
        <f t="shared" ca="1" si="143"/>
        <v/>
      </c>
      <c r="AY641" s="87" t="str">
        <f t="shared" ca="1" si="143"/>
        <v/>
      </c>
      <c r="AZ641" s="87" t="str">
        <f t="shared" ca="1" si="143"/>
        <v/>
      </c>
      <c r="BA641" s="87" t="str">
        <f t="shared" ca="1" si="143"/>
        <v/>
      </c>
      <c r="BB641" s="87" t="str">
        <f t="shared" ca="1" si="143"/>
        <v/>
      </c>
      <c r="BC641" s="87" t="str">
        <f t="shared" ca="1" si="143"/>
        <v/>
      </c>
      <c r="BD641" s="87" t="str">
        <f t="shared" ca="1" si="143"/>
        <v/>
      </c>
      <c r="BE641" s="87" t="str">
        <f t="shared" ca="1" si="143"/>
        <v/>
      </c>
      <c r="BF641" s="87" t="str">
        <f t="shared" ca="1" si="143"/>
        <v/>
      </c>
      <c r="BG641" s="87" t="str">
        <f t="shared" ca="1" si="143"/>
        <v/>
      </c>
      <c r="BI641" s="87" t="str">
        <f>IF($Q641="","",IFERROR(IF(OR(AND($T641&gt;=DATEVALUE("10/1/20"&amp;RIGHT(BH$1,2)),$T641&lt;=DATEVALUE("9/30/20"&amp;RIGHT(BI$1,2))),AND($U641&gt;=DATEVALUE("10/1/20"&amp;RIGHT(BH$1,2)),$U641&lt;=DATEVALUE("9/30/20"&amp;RIGHT(BI$1,2))),AND($T641&lt;=DATEVALUE("10/1/20"&amp;RIGHT(BH$1,2)),$U641&gt;=DATEVALUE("9/30/20"&amp;RIGHT(BI$1,2)))),
IF(AND($T641&gt;=DATEVALUE("10/1/20"&amp;RIGHT(BH$1,2)),$U641&lt;=DATEVALUE("9/30/20"&amp;RIGHT(BI$1,2))),NETWORKDAYS($T641,$U641,Holidays!$J$3:$J$937),
IF(AND($T641&lt;DATEVALUE("10/1/20"&amp;RIGHT(BH$1,2)),$U641&lt;=DATEVALUE("9/30/20"&amp;RIGHT(BI$1,2))),NETWORKDAYS(DATEVALUE("10/1/20"&amp;RIGHT(BH$1,2)),$U641,Holidays!$J$3:$J$937),
IF($T641&lt;DATEVALUE("10/1/20"&amp;RIGHT(BH$1,2)),NETWORKDAYS(DATEVALUE("10/1/20"&amp;RIGHT(BH$1,2)),DATEVALUE("9/30/20"&amp;RIGHT(BI$1,2)),Holidays!$J$3:$J$937),
IF($T641&gt;=DATEVALUE("10/1/20"&amp;RIGHT(BH$1,2)),NETWORKDAYS($T641,DATEVALUE("9/30/20"&amp;RIGHT(BI$1,2)),Holidays!$J$3:$J$937),"")))),"")/(NETWORKDAYS($T641,$U641,Holidays!$J$3:$J$937)),0))</f>
        <v/>
      </c>
      <c r="BJ641" s="87" t="str">
        <f>IF($Q641="","",IFERROR(IF(OR(AND($T641&gt;=DATEVALUE("10/1/20"&amp;RIGHT(BI$1,2)),$T641&lt;=DATEVALUE("9/30/20"&amp;RIGHT(BJ$1,2))),AND($U641&gt;=DATEVALUE("10/1/20"&amp;RIGHT(BI$1,2)),$U641&lt;=DATEVALUE("9/30/20"&amp;RIGHT(BJ$1,2))),AND($T641&lt;=DATEVALUE("10/1/20"&amp;RIGHT(BI$1,2)),$U641&gt;=DATEVALUE("9/30/20"&amp;RIGHT(BJ$1,2)))),
IF(AND($T641&gt;=DATEVALUE("10/1/20"&amp;RIGHT(BI$1,2)),$U641&lt;=DATEVALUE("9/30/20"&amp;RIGHT(BJ$1,2))),NETWORKDAYS($T641,$U641,Holidays!$J$3:$J$937),
IF(AND($T641&lt;DATEVALUE("10/1/20"&amp;RIGHT(BI$1,2)),$U641&lt;=DATEVALUE("9/30/20"&amp;RIGHT(BJ$1,2))),NETWORKDAYS(DATEVALUE("10/1/20"&amp;RIGHT(BI$1,2)),$U641,Holidays!$J$3:$J$937),
IF($T641&lt;DATEVALUE("10/1/20"&amp;RIGHT(BI$1,2)),NETWORKDAYS(DATEVALUE("10/1/20"&amp;RIGHT(BI$1,2)),DATEVALUE("9/30/20"&amp;RIGHT(BJ$1,2)),Holidays!$J$3:$J$937),
IF($T641&gt;=DATEVALUE("10/1/20"&amp;RIGHT(BI$1,2)),NETWORKDAYS($T641,DATEVALUE("9/30/20"&amp;RIGHT(BJ$1,2)),Holidays!$J$3:$J$937),"")))),"")/(NETWORKDAYS($T641,$U641,Holidays!$J$3:$J$937)),0))</f>
        <v/>
      </c>
      <c r="BK641" s="87" t="str">
        <f>IF($Q641="","",IFERROR(IF(OR(AND($T641&gt;=DATEVALUE("10/1/20"&amp;RIGHT(BJ$1,2)),$T641&lt;=DATEVALUE("9/30/20"&amp;RIGHT(BK$1,2))),AND($U641&gt;=DATEVALUE("10/1/20"&amp;RIGHT(BJ$1,2)),$U641&lt;=DATEVALUE("9/30/20"&amp;RIGHT(BK$1,2))),AND($T641&lt;=DATEVALUE("10/1/20"&amp;RIGHT(BJ$1,2)),$U641&gt;=DATEVALUE("9/30/20"&amp;RIGHT(BK$1,2)))),
IF(AND($T641&gt;=DATEVALUE("10/1/20"&amp;RIGHT(BJ$1,2)),$U641&lt;=DATEVALUE("9/30/20"&amp;RIGHT(BK$1,2))),NETWORKDAYS($T641,$U641,Holidays!$J$3:$J$937),
IF(AND($T641&lt;DATEVALUE("10/1/20"&amp;RIGHT(BJ$1,2)),$U641&lt;=DATEVALUE("9/30/20"&amp;RIGHT(BK$1,2))),NETWORKDAYS(DATEVALUE("10/1/20"&amp;RIGHT(BJ$1,2)),$U641,Holidays!$J$3:$J$937),
IF($T641&lt;DATEVALUE("10/1/20"&amp;RIGHT(BJ$1,2)),NETWORKDAYS(DATEVALUE("10/1/20"&amp;RIGHT(BJ$1,2)),DATEVALUE("9/30/20"&amp;RIGHT(BK$1,2)),Holidays!$J$3:$J$937),
IF($T641&gt;=DATEVALUE("10/1/20"&amp;RIGHT(BJ$1,2)),NETWORKDAYS($T641,DATEVALUE("9/30/20"&amp;RIGHT(BK$1,2)),Holidays!$J$3:$J$937),"")))),"")/(NETWORKDAYS($T641,$U641,Holidays!$J$3:$J$937)),0))</f>
        <v/>
      </c>
      <c r="BL641" s="87" t="str">
        <f>IF($Q641="","",IFERROR(IF(OR(AND($T641&gt;=DATEVALUE("10/1/20"&amp;RIGHT(BK$1,2)),$T641&lt;=DATEVALUE("9/30/20"&amp;RIGHT(BL$1,2))),AND($U641&gt;=DATEVALUE("10/1/20"&amp;RIGHT(BK$1,2)),$U641&lt;=DATEVALUE("9/30/20"&amp;RIGHT(BL$1,2))),AND($T641&lt;=DATEVALUE("10/1/20"&amp;RIGHT(BK$1,2)),$U641&gt;=DATEVALUE("9/30/20"&amp;RIGHT(BL$1,2)))),
IF(AND($T641&gt;=DATEVALUE("10/1/20"&amp;RIGHT(BK$1,2)),$U641&lt;=DATEVALUE("9/30/20"&amp;RIGHT(BL$1,2))),NETWORKDAYS($T641,$U641,Holidays!$J$3:$J$937),
IF(AND($T641&lt;DATEVALUE("10/1/20"&amp;RIGHT(BK$1,2)),$U641&lt;=DATEVALUE("9/30/20"&amp;RIGHT(BL$1,2))),NETWORKDAYS(DATEVALUE("10/1/20"&amp;RIGHT(BK$1,2)),$U641,Holidays!$J$3:$J$937),
IF($T641&lt;DATEVALUE("10/1/20"&amp;RIGHT(BK$1,2)),NETWORKDAYS(DATEVALUE("10/1/20"&amp;RIGHT(BK$1,2)),DATEVALUE("9/30/20"&amp;RIGHT(BL$1,2)),Holidays!$J$3:$J$937),
IF($T641&gt;=DATEVALUE("10/1/20"&amp;RIGHT(BK$1,2)),NETWORKDAYS($T641,DATEVALUE("9/30/20"&amp;RIGHT(BL$1,2)),Holidays!$J$3:$J$937),"")))),"")/(NETWORKDAYS($T641,$U641,Holidays!$J$3:$J$937)),0))</f>
        <v/>
      </c>
      <c r="BM641" s="87" t="str">
        <f>IF($Q641="","",IFERROR(IF(OR(AND($T641&gt;=DATEVALUE("10/1/20"&amp;RIGHT(BL$1,2)),$T641&lt;=DATEVALUE("9/30/20"&amp;RIGHT(BM$1,2))),AND($U641&gt;=DATEVALUE("10/1/20"&amp;RIGHT(BL$1,2)),$U641&lt;=DATEVALUE("9/30/20"&amp;RIGHT(BM$1,2))),AND($T641&lt;=DATEVALUE("10/1/20"&amp;RIGHT(BL$1,2)),$U641&gt;=DATEVALUE("9/30/20"&amp;RIGHT(BM$1,2)))),
IF(AND($T641&gt;=DATEVALUE("10/1/20"&amp;RIGHT(BL$1,2)),$U641&lt;=DATEVALUE("9/30/20"&amp;RIGHT(BM$1,2))),NETWORKDAYS($T641,$U641,Holidays!$J$3:$J$937),
IF(AND($T641&lt;DATEVALUE("10/1/20"&amp;RIGHT(BL$1,2)),$U641&lt;=DATEVALUE("9/30/20"&amp;RIGHT(BM$1,2))),NETWORKDAYS(DATEVALUE("10/1/20"&amp;RIGHT(BL$1,2)),$U641,Holidays!$J$3:$J$937),
IF($T641&lt;DATEVALUE("10/1/20"&amp;RIGHT(BL$1,2)),NETWORKDAYS(DATEVALUE("10/1/20"&amp;RIGHT(BL$1,2)),DATEVALUE("9/30/20"&amp;RIGHT(BM$1,2)),Holidays!$J$3:$J$937),
IF($T641&gt;=DATEVALUE("10/1/20"&amp;RIGHT(BL$1,2)),NETWORKDAYS($T641,DATEVALUE("9/30/20"&amp;RIGHT(BM$1,2)),Holidays!$J$3:$J$937),"")))),"")/(NETWORKDAYS($T641,$U641,Holidays!$J$3:$J$937)),0))</f>
        <v/>
      </c>
      <c r="BN641" s="87" t="str">
        <f>IF($Q641="","",IFERROR(IF(OR(AND($T641&gt;=DATEVALUE("10/1/20"&amp;RIGHT(BM$1,2)),$T641&lt;=DATEVALUE("9/30/20"&amp;RIGHT(BN$1,2))),AND($U641&gt;=DATEVALUE("10/1/20"&amp;RIGHT(BM$1,2)),$U641&lt;=DATEVALUE("9/30/20"&amp;RIGHT(BN$1,2))),AND($T641&lt;=DATEVALUE("10/1/20"&amp;RIGHT(BM$1,2)),$U641&gt;=DATEVALUE("9/30/20"&amp;RIGHT(BN$1,2)))),
IF(AND($T641&gt;=DATEVALUE("10/1/20"&amp;RIGHT(BM$1,2)),$U641&lt;=DATEVALUE("9/30/20"&amp;RIGHT(BN$1,2))),NETWORKDAYS($T641,$U641,Holidays!$J$3:$J$937),
IF(AND($T641&lt;DATEVALUE("10/1/20"&amp;RIGHT(BM$1,2)),$U641&lt;=DATEVALUE("9/30/20"&amp;RIGHT(BN$1,2))),NETWORKDAYS(DATEVALUE("10/1/20"&amp;RIGHT(BM$1,2)),$U641,Holidays!$J$3:$J$937),
IF($T641&lt;DATEVALUE("10/1/20"&amp;RIGHT(BM$1,2)),NETWORKDAYS(DATEVALUE("10/1/20"&amp;RIGHT(BM$1,2)),DATEVALUE("9/30/20"&amp;RIGHT(BN$1,2)),Holidays!$J$3:$J$937),
IF($T641&gt;=DATEVALUE("10/1/20"&amp;RIGHT(BM$1,2)),NETWORKDAYS($T641,DATEVALUE("9/30/20"&amp;RIGHT(BN$1,2)),Holidays!$J$3:$J$937),"")))),"")/(NETWORKDAYS($T641,$U641,Holidays!$J$3:$J$937)),0))</f>
        <v/>
      </c>
      <c r="BO641" s="87" t="str">
        <f>IF($Q641="","",IFERROR(IF(OR(AND($T641&gt;=DATEVALUE("10/1/20"&amp;RIGHT(BN$1,2)),$T641&lt;=DATEVALUE("9/30/20"&amp;RIGHT(BO$1,2))),AND($U641&gt;=DATEVALUE("10/1/20"&amp;RIGHT(BN$1,2)),$U641&lt;=DATEVALUE("9/30/20"&amp;RIGHT(BO$1,2))),AND($T641&lt;=DATEVALUE("10/1/20"&amp;RIGHT(BN$1,2)),$U641&gt;=DATEVALUE("9/30/20"&amp;RIGHT(BO$1,2)))),
IF(AND($T641&gt;=DATEVALUE("10/1/20"&amp;RIGHT(BN$1,2)),$U641&lt;=DATEVALUE("9/30/20"&amp;RIGHT(BO$1,2))),NETWORKDAYS($T641,$U641,Holidays!$J$3:$J$937),
IF(AND($T641&lt;DATEVALUE("10/1/20"&amp;RIGHT(BN$1,2)),$U641&lt;=DATEVALUE("9/30/20"&amp;RIGHT(BO$1,2))),NETWORKDAYS(DATEVALUE("10/1/20"&amp;RIGHT(BN$1,2)),$U641,Holidays!$J$3:$J$937),
IF($T641&lt;DATEVALUE("10/1/20"&amp;RIGHT(BN$1,2)),NETWORKDAYS(DATEVALUE("10/1/20"&amp;RIGHT(BN$1,2)),DATEVALUE("9/30/20"&amp;RIGHT(BO$1,2)),Holidays!$J$3:$J$937),
IF($T641&gt;=DATEVALUE("10/1/20"&amp;RIGHT(BN$1,2)),NETWORKDAYS($T641,DATEVALUE("9/30/20"&amp;RIGHT(BO$1,2)),Holidays!$J$3:$J$937),"")))),"")/(NETWORKDAYS($T641,$U641,Holidays!$J$3:$J$937)),0))</f>
        <v/>
      </c>
      <c r="BP641" s="87" t="str">
        <f>IF($Q641="","",IFERROR(IF(OR(AND($T641&gt;=DATEVALUE("10/1/20"&amp;RIGHT(BO$1,2)),$T641&lt;=DATEVALUE("9/30/20"&amp;RIGHT(BP$1,2))),AND($U641&gt;=DATEVALUE("10/1/20"&amp;RIGHT(BO$1,2)),$U641&lt;=DATEVALUE("9/30/20"&amp;RIGHT(BP$1,2))),AND($T641&lt;=DATEVALUE("10/1/20"&amp;RIGHT(BO$1,2)),$U641&gt;=DATEVALUE("9/30/20"&amp;RIGHT(BP$1,2)))),
IF(AND($T641&gt;=DATEVALUE("10/1/20"&amp;RIGHT(BO$1,2)),$U641&lt;=DATEVALUE("9/30/20"&amp;RIGHT(BP$1,2))),NETWORKDAYS($T641,$U641,Holidays!$J$3:$J$937),
IF(AND($T641&lt;DATEVALUE("10/1/20"&amp;RIGHT(BO$1,2)),$U641&lt;=DATEVALUE("9/30/20"&amp;RIGHT(BP$1,2))),NETWORKDAYS(DATEVALUE("10/1/20"&amp;RIGHT(BO$1,2)),$U641,Holidays!$J$3:$J$937),
IF($T641&lt;DATEVALUE("10/1/20"&amp;RIGHT(BO$1,2)),NETWORKDAYS(DATEVALUE("10/1/20"&amp;RIGHT(BO$1,2)),DATEVALUE("9/30/20"&amp;RIGHT(BP$1,2)),Holidays!$J$3:$J$937),
IF($T641&gt;=DATEVALUE("10/1/20"&amp;RIGHT(BO$1,2)),NETWORKDAYS($T641,DATEVALUE("9/30/20"&amp;RIGHT(BP$1,2)),Holidays!$J$3:$J$937),"")))),"")/(NETWORKDAYS($T641,$U641,Holidays!$J$3:$J$937)),0))</f>
        <v/>
      </c>
      <c r="BQ641" s="87" t="str">
        <f>IF($Q641="","",IFERROR(IF(OR(AND($T641&gt;=DATEVALUE("10/1/20"&amp;RIGHT(BP$1,2)),$T641&lt;=DATEVALUE("9/30/20"&amp;RIGHT(BQ$1,2))),AND($U641&gt;=DATEVALUE("10/1/20"&amp;RIGHT(BP$1,2)),$U641&lt;=DATEVALUE("9/30/20"&amp;RIGHT(BQ$1,2))),AND($T641&lt;=DATEVALUE("10/1/20"&amp;RIGHT(BP$1,2)),$U641&gt;=DATEVALUE("9/30/20"&amp;RIGHT(BQ$1,2)))),
IF(AND($T641&gt;=DATEVALUE("10/1/20"&amp;RIGHT(BP$1,2)),$U641&lt;=DATEVALUE("9/30/20"&amp;RIGHT(BQ$1,2))),NETWORKDAYS($T641,$U641,Holidays!$J$3:$J$937),
IF(AND($T641&lt;DATEVALUE("10/1/20"&amp;RIGHT(BP$1,2)),$U641&lt;=DATEVALUE("9/30/20"&amp;RIGHT(BQ$1,2))),NETWORKDAYS(DATEVALUE("10/1/20"&amp;RIGHT(BP$1,2)),$U641,Holidays!$J$3:$J$937),
IF($T641&lt;DATEVALUE("10/1/20"&amp;RIGHT(BP$1,2)),NETWORKDAYS(DATEVALUE("10/1/20"&amp;RIGHT(BP$1,2)),DATEVALUE("9/30/20"&amp;RIGHT(BQ$1,2)),Holidays!$J$3:$J$937),
IF($T641&gt;=DATEVALUE("10/1/20"&amp;RIGHT(BP$1,2)),NETWORKDAYS($T641,DATEVALUE("9/30/20"&amp;RIGHT(BQ$1,2)),Holidays!$J$3:$J$937),"")))),"")/(NETWORKDAYS($T641,$U641,Holidays!$J$3:$J$937)),0))</f>
        <v/>
      </c>
      <c r="BR641" s="87" t="str">
        <f>IF($Q641="","",IFERROR(IF(OR(AND($T641&gt;=DATEVALUE("10/1/20"&amp;RIGHT(BQ$1,2)),$T641&lt;=DATEVALUE("9/30/20"&amp;RIGHT(BR$1,2))),AND($U641&gt;=DATEVALUE("10/1/20"&amp;RIGHT(BQ$1,2)),$U641&lt;=DATEVALUE("9/30/20"&amp;RIGHT(BR$1,2))),AND($T641&lt;=DATEVALUE("10/1/20"&amp;RIGHT(BQ$1,2)),$U641&gt;=DATEVALUE("9/30/20"&amp;RIGHT(BR$1,2)))),
IF(AND($T641&gt;=DATEVALUE("10/1/20"&amp;RIGHT(BQ$1,2)),$U641&lt;=DATEVALUE("9/30/20"&amp;RIGHT(BR$1,2))),NETWORKDAYS($T641,$U641,Holidays!$J$3:$J$937),
IF(AND($T641&lt;DATEVALUE("10/1/20"&amp;RIGHT(BQ$1,2)),$U641&lt;=DATEVALUE("9/30/20"&amp;RIGHT(BR$1,2))),NETWORKDAYS(DATEVALUE("10/1/20"&amp;RIGHT(BQ$1,2)),$U641,Holidays!$J$3:$J$937),
IF($T641&lt;DATEVALUE("10/1/20"&amp;RIGHT(BQ$1,2)),NETWORKDAYS(DATEVALUE("10/1/20"&amp;RIGHT(BQ$1,2)),DATEVALUE("9/30/20"&amp;RIGHT(BR$1,2)),Holidays!$J$3:$J$937),
IF($T641&gt;=DATEVALUE("10/1/20"&amp;RIGHT(BQ$1,2)),NETWORKDAYS($T641,DATEVALUE("9/30/20"&amp;RIGHT(BR$1,2)),Holidays!$J$3:$J$937),"")))),"")/(NETWORKDAYS($T641,$U641,Holidays!$J$3:$J$937)),0))</f>
        <v/>
      </c>
      <c r="BS641" s="87" t="str">
        <f>IF($Q641="","",IFERROR(IF(OR(AND($T641&gt;=DATEVALUE("10/1/20"&amp;RIGHT(BR$1,2)),$T641&lt;=DATEVALUE("9/30/20"&amp;RIGHT(BS$1,2))),AND($U641&gt;=DATEVALUE("10/1/20"&amp;RIGHT(BR$1,2)),$U641&lt;=DATEVALUE("9/30/20"&amp;RIGHT(BS$1,2))),AND($T641&lt;=DATEVALUE("10/1/20"&amp;RIGHT(BR$1,2)),$U641&gt;=DATEVALUE("9/30/20"&amp;RIGHT(BS$1,2)))),
IF(AND($T641&gt;=DATEVALUE("10/1/20"&amp;RIGHT(BR$1,2)),$U641&lt;=DATEVALUE("9/30/20"&amp;RIGHT(BS$1,2))),NETWORKDAYS($T641,$U641,Holidays!$J$3:$J$937),
IF(AND($T641&lt;DATEVALUE("10/1/20"&amp;RIGHT(BR$1,2)),$U641&lt;=DATEVALUE("9/30/20"&amp;RIGHT(BS$1,2))),NETWORKDAYS(DATEVALUE("10/1/20"&amp;RIGHT(BR$1,2)),$U641,Holidays!$J$3:$J$937),
IF($T641&lt;DATEVALUE("10/1/20"&amp;RIGHT(BR$1,2)),NETWORKDAYS(DATEVALUE("10/1/20"&amp;RIGHT(BR$1,2)),DATEVALUE("9/30/20"&amp;RIGHT(BS$1,2)),Holidays!$J$3:$J$937),
IF($T641&gt;=DATEVALUE("10/1/20"&amp;RIGHT(BR$1,2)),NETWORKDAYS($T641,DATEVALUE("9/30/20"&amp;RIGHT(BS$1,2)),Holidays!$J$3:$J$937),"")))),"")/(NETWORKDAYS($T641,$U641,Holidays!$J$3:$J$937)),0))</f>
        <v/>
      </c>
      <c r="BT641" s="87" t="str">
        <f>IF($Q641="","",IFERROR(IF(OR(AND($T641&gt;=DATEVALUE("10/1/20"&amp;RIGHT(BS$1,2)),$T641&lt;=DATEVALUE("9/30/20"&amp;RIGHT(BT$1,2))),AND($U641&gt;=DATEVALUE("10/1/20"&amp;RIGHT(BS$1,2)),$U641&lt;=DATEVALUE("9/30/20"&amp;RIGHT(BT$1,2))),AND($T641&lt;=DATEVALUE("10/1/20"&amp;RIGHT(BS$1,2)),$U641&gt;=DATEVALUE("9/30/20"&amp;RIGHT(BT$1,2)))),
IF(AND($T641&gt;=DATEVALUE("10/1/20"&amp;RIGHT(BS$1,2)),$U641&lt;=DATEVALUE("9/30/20"&amp;RIGHT(BT$1,2))),NETWORKDAYS($T641,$U641,Holidays!$J$3:$J$937),
IF(AND($T641&lt;DATEVALUE("10/1/20"&amp;RIGHT(BS$1,2)),$U641&lt;=DATEVALUE("9/30/20"&amp;RIGHT(BT$1,2))),NETWORKDAYS(DATEVALUE("10/1/20"&amp;RIGHT(BS$1,2)),$U641,Holidays!$J$3:$J$937),
IF($T641&lt;DATEVALUE("10/1/20"&amp;RIGHT(BS$1,2)),NETWORKDAYS(DATEVALUE("10/1/20"&amp;RIGHT(BS$1,2)),DATEVALUE("9/30/20"&amp;RIGHT(BT$1,2)),Holidays!$J$3:$J$937),
IF($T641&gt;=DATEVALUE("10/1/20"&amp;RIGHT(BS$1,2)),NETWORKDAYS($T641,DATEVALUE("9/30/20"&amp;RIGHT(BT$1,2)),Holidays!$J$3:$J$937),"")))),"")/(NETWORKDAYS($T641,$U641,Holidays!$J$3:$J$937)),0))</f>
        <v/>
      </c>
      <c r="BU641" s="87" t="str">
        <f>IF($Q641="","",IFERROR(IF(OR(AND($T641&gt;=DATEVALUE("10/1/20"&amp;RIGHT(BT$1,2)),$T641&lt;=DATEVALUE("9/30/20"&amp;RIGHT(BU$1,2))),AND($U641&gt;=DATEVALUE("10/1/20"&amp;RIGHT(BT$1,2)),$U641&lt;=DATEVALUE("9/30/20"&amp;RIGHT(BU$1,2))),AND($T641&lt;=DATEVALUE("10/1/20"&amp;RIGHT(BT$1,2)),$U641&gt;=DATEVALUE("9/30/20"&amp;RIGHT(BU$1,2)))),
IF(AND($T641&gt;=DATEVALUE("10/1/20"&amp;RIGHT(BT$1,2)),$U641&lt;=DATEVALUE("9/30/20"&amp;RIGHT(BU$1,2))),NETWORKDAYS($T641,$U641,Holidays!$J$3:$J$937),
IF(AND($T641&lt;DATEVALUE("10/1/20"&amp;RIGHT(BT$1,2)),$U641&lt;=DATEVALUE("9/30/20"&amp;RIGHT(BU$1,2))),NETWORKDAYS(DATEVALUE("10/1/20"&amp;RIGHT(BT$1,2)),$U641,Holidays!$J$3:$J$937),
IF($T641&lt;DATEVALUE("10/1/20"&amp;RIGHT(BT$1,2)),NETWORKDAYS(DATEVALUE("10/1/20"&amp;RIGHT(BT$1,2)),DATEVALUE("9/30/20"&amp;RIGHT(BU$1,2)),Holidays!$J$3:$J$937),
IF($T641&gt;=DATEVALUE("10/1/20"&amp;RIGHT(BT$1,2)),NETWORKDAYS($T641,DATEVALUE("9/30/20"&amp;RIGHT(BU$1,2)),Holidays!$J$3:$J$937),"")))),"")/(NETWORKDAYS($T641,$U641,Holidays!$J$3:$J$937)),0))</f>
        <v/>
      </c>
      <c r="BV641" s="87" t="str">
        <f>IF($Q641="","",IFERROR(IF(OR(AND($T641&gt;=DATEVALUE("10/1/20"&amp;RIGHT(BU$1,2)),$T641&lt;=DATEVALUE("9/30/20"&amp;RIGHT(BV$1,2))),AND($U641&gt;=DATEVALUE("10/1/20"&amp;RIGHT(BU$1,2)),$U641&lt;=DATEVALUE("9/30/20"&amp;RIGHT(BV$1,2))),AND($T641&lt;=DATEVALUE("10/1/20"&amp;RIGHT(BU$1,2)),$U641&gt;=DATEVALUE("9/30/20"&amp;RIGHT(BV$1,2)))),
IF(AND($T641&gt;=DATEVALUE("10/1/20"&amp;RIGHT(BU$1,2)),$U641&lt;=DATEVALUE("9/30/20"&amp;RIGHT(BV$1,2))),NETWORKDAYS($T641,$U641,Holidays!$J$3:$J$937),
IF(AND($T641&lt;DATEVALUE("10/1/20"&amp;RIGHT(BU$1,2)),$U641&lt;=DATEVALUE("9/30/20"&amp;RIGHT(BV$1,2))),NETWORKDAYS(DATEVALUE("10/1/20"&amp;RIGHT(BU$1,2)),$U641,Holidays!$J$3:$J$937),
IF($T641&lt;DATEVALUE("10/1/20"&amp;RIGHT(BU$1,2)),NETWORKDAYS(DATEVALUE("10/1/20"&amp;RIGHT(BU$1,2)),DATEVALUE("9/30/20"&amp;RIGHT(BV$1,2)),Holidays!$J$3:$J$937),
IF($T641&gt;=DATEVALUE("10/1/20"&amp;RIGHT(BU$1,2)),NETWORKDAYS($T641,DATEVALUE("9/30/20"&amp;RIGHT(BV$1,2)),Holidays!$J$3:$J$937),"")))),"")/(NETWORKDAYS($T641,$U641,Holidays!$J$3:$J$937)),0))</f>
        <v/>
      </c>
      <c r="BW641" s="87" t="str">
        <f>IF($Q641="","",IFERROR(IF(OR(AND($T641&gt;=DATEVALUE("10/1/20"&amp;RIGHT(BV$1,2)),$T641&lt;=DATEVALUE("9/30/20"&amp;RIGHT(BW$1,2))),AND($U641&gt;=DATEVALUE("10/1/20"&amp;RIGHT(BV$1,2)),$U641&lt;=DATEVALUE("9/30/20"&amp;RIGHT(BW$1,2))),AND($T641&lt;=DATEVALUE("10/1/20"&amp;RIGHT(BV$1,2)),$U641&gt;=DATEVALUE("9/30/20"&amp;RIGHT(BW$1,2)))),
IF(AND($T641&gt;=DATEVALUE("10/1/20"&amp;RIGHT(BV$1,2)),$U641&lt;=DATEVALUE("9/30/20"&amp;RIGHT(BW$1,2))),NETWORKDAYS($T641,$U641,Holidays!$J$3:$J$937),
IF(AND($T641&lt;DATEVALUE("10/1/20"&amp;RIGHT(BV$1,2)),$U641&lt;=DATEVALUE("9/30/20"&amp;RIGHT(BW$1,2))),NETWORKDAYS(DATEVALUE("10/1/20"&amp;RIGHT(BV$1,2)),$U641,Holidays!$J$3:$J$937),
IF($T641&lt;DATEVALUE("10/1/20"&amp;RIGHT(BV$1,2)),NETWORKDAYS(DATEVALUE("10/1/20"&amp;RIGHT(BV$1,2)),DATEVALUE("9/30/20"&amp;RIGHT(BW$1,2)),Holidays!$J$3:$J$937),
IF($T641&gt;=DATEVALUE("10/1/20"&amp;RIGHT(BV$1,2)),NETWORKDAYS($T641,DATEVALUE("9/30/20"&amp;RIGHT(BW$1,2)),Holidays!$J$3:$J$937),"")))),"")/(NETWORKDAYS($T641,$U641,Holidays!$J$3:$J$937)),0))</f>
        <v/>
      </c>
      <c r="BX641" s="87" t="str">
        <f>IF($Q641="","",IFERROR(IF(OR(AND($T641&gt;=DATEVALUE("10/1/20"&amp;RIGHT(BW$1,2)),$T641&lt;=DATEVALUE("9/30/20"&amp;RIGHT(BX$1,2))),AND($U641&gt;=DATEVALUE("10/1/20"&amp;RIGHT(BW$1,2)),$U641&lt;=DATEVALUE("9/30/20"&amp;RIGHT(BX$1,2))),AND($T641&lt;=DATEVALUE("10/1/20"&amp;RIGHT(BW$1,2)),$U641&gt;=DATEVALUE("9/30/20"&amp;RIGHT(BX$1,2)))),
IF(AND($T641&gt;=DATEVALUE("10/1/20"&amp;RIGHT(BW$1,2)),$U641&lt;=DATEVALUE("9/30/20"&amp;RIGHT(BX$1,2))),NETWORKDAYS($T641,$U641,Holidays!$J$3:$J$937),
IF(AND($T641&lt;DATEVALUE("10/1/20"&amp;RIGHT(BW$1,2)),$U641&lt;=DATEVALUE("9/30/20"&amp;RIGHT(BX$1,2))),NETWORKDAYS(DATEVALUE("10/1/20"&amp;RIGHT(BW$1,2)),$U641,Holidays!$J$3:$J$937),
IF($T641&lt;DATEVALUE("10/1/20"&amp;RIGHT(BW$1,2)),NETWORKDAYS(DATEVALUE("10/1/20"&amp;RIGHT(BW$1,2)),DATEVALUE("9/30/20"&amp;RIGHT(BX$1,2)),Holidays!$J$3:$J$937),
IF($T641&gt;=DATEVALUE("10/1/20"&amp;RIGHT(BW$1,2)),NETWORKDAYS($T641,DATEVALUE("9/30/20"&amp;RIGHT(BX$1,2)),Holidays!$J$3:$J$937),"")))),"")/(NETWORKDAYS($T641,$U641,Holidays!$J$3:$J$937)),0))</f>
        <v/>
      </c>
      <c r="BY641" s="87" t="str">
        <f>IF($Q641="","",IFERROR(IF(OR(AND($T641&gt;=DATEVALUE("10/1/20"&amp;RIGHT(BX$1,2)),$T641&lt;=DATEVALUE("9/30/20"&amp;RIGHT(BY$1,2))),AND($U641&gt;=DATEVALUE("10/1/20"&amp;RIGHT(BX$1,2)),$U641&lt;=DATEVALUE("9/30/20"&amp;RIGHT(BY$1,2))),AND($T641&lt;=DATEVALUE("10/1/20"&amp;RIGHT(BX$1,2)),$U641&gt;=DATEVALUE("9/30/20"&amp;RIGHT(BY$1,2)))),
IF(AND($T641&gt;=DATEVALUE("10/1/20"&amp;RIGHT(BX$1,2)),$U641&lt;=DATEVALUE("9/30/20"&amp;RIGHT(BY$1,2))),NETWORKDAYS($T641,$U641,Holidays!$J$3:$J$937),
IF(AND($T641&lt;DATEVALUE("10/1/20"&amp;RIGHT(BX$1,2)),$U641&lt;=DATEVALUE("9/30/20"&amp;RIGHT(BY$1,2))),NETWORKDAYS(DATEVALUE("10/1/20"&amp;RIGHT(BX$1,2)),$U641,Holidays!$J$3:$J$937),
IF($T641&lt;DATEVALUE("10/1/20"&amp;RIGHT(BX$1,2)),NETWORKDAYS(DATEVALUE("10/1/20"&amp;RIGHT(BX$1,2)),DATEVALUE("9/30/20"&amp;RIGHT(BY$1,2)),Holidays!$J$3:$J$937),
IF($T641&gt;=DATEVALUE("10/1/20"&amp;RIGHT(BX$1,2)),NETWORKDAYS($T641,DATEVALUE("9/30/20"&amp;RIGHT(BY$1,2)),Holidays!$J$3:$J$937),"")))),"")/(NETWORKDAYS($T641,$U641,Holidays!$J$3:$J$937)),0))</f>
        <v/>
      </c>
      <c r="BZ641" s="87" t="str">
        <f>IF($Q641="","",IFERROR(IF(OR(AND($T641&gt;=DATEVALUE("10/1/20"&amp;RIGHT(BY$1,2)),$T641&lt;=DATEVALUE("9/30/20"&amp;RIGHT(BZ$1,2))),AND($U641&gt;=DATEVALUE("10/1/20"&amp;RIGHT(BY$1,2)),$U641&lt;=DATEVALUE("9/30/20"&amp;RIGHT(BZ$1,2))),AND($T641&lt;=DATEVALUE("10/1/20"&amp;RIGHT(BY$1,2)),$U641&gt;=DATEVALUE("9/30/20"&amp;RIGHT(BZ$1,2)))),
IF(AND($T641&gt;=DATEVALUE("10/1/20"&amp;RIGHT(BY$1,2)),$U641&lt;=DATEVALUE("9/30/20"&amp;RIGHT(BZ$1,2))),NETWORKDAYS($T641,$U641,Holidays!$J$3:$J$937),
IF(AND($T641&lt;DATEVALUE("10/1/20"&amp;RIGHT(BY$1,2)),$U641&lt;=DATEVALUE("9/30/20"&amp;RIGHT(BZ$1,2))),NETWORKDAYS(DATEVALUE("10/1/20"&amp;RIGHT(BY$1,2)),$U641,Holidays!$J$3:$J$937),
IF($T641&lt;DATEVALUE("10/1/20"&amp;RIGHT(BY$1,2)),NETWORKDAYS(DATEVALUE("10/1/20"&amp;RIGHT(BY$1,2)),DATEVALUE("9/30/20"&amp;RIGHT(BZ$1,2)),Holidays!$J$3:$J$937),
IF($T641&gt;=DATEVALUE("10/1/20"&amp;RIGHT(BY$1,2)),NETWORKDAYS($T641,DATEVALUE("9/30/20"&amp;RIGHT(BZ$1,2)),Holidays!$J$3:$J$937),"")))),"")/(NETWORKDAYS($T641,$U641,Holidays!$J$3:$J$937)),0))</f>
        <v/>
      </c>
      <c r="CA641" s="87" t="str">
        <f>IF($Q641="","",IFERROR(IF(OR(AND($T641&gt;=DATEVALUE("10/1/20"&amp;RIGHT(BZ$1,2)),$T641&lt;=DATEVALUE("9/30/20"&amp;RIGHT(CA$1,2))),AND($U641&gt;=DATEVALUE("10/1/20"&amp;RIGHT(BZ$1,2)),$U641&lt;=DATEVALUE("9/30/20"&amp;RIGHT(CA$1,2))),AND($T641&lt;=DATEVALUE("10/1/20"&amp;RIGHT(BZ$1,2)),$U641&gt;=DATEVALUE("9/30/20"&amp;RIGHT(CA$1,2)))),
IF(AND($T641&gt;=DATEVALUE("10/1/20"&amp;RIGHT(BZ$1,2)),$U641&lt;=DATEVALUE("9/30/20"&amp;RIGHT(CA$1,2))),NETWORKDAYS($T641,$U641,Holidays!$J$3:$J$937),
IF(AND($T641&lt;DATEVALUE("10/1/20"&amp;RIGHT(BZ$1,2)),$U641&lt;=DATEVALUE("9/30/20"&amp;RIGHT(CA$1,2))),NETWORKDAYS(DATEVALUE("10/1/20"&amp;RIGHT(BZ$1,2)),$U641,Holidays!$J$3:$J$937),
IF($T641&lt;DATEVALUE("10/1/20"&amp;RIGHT(BZ$1,2)),NETWORKDAYS(DATEVALUE("10/1/20"&amp;RIGHT(BZ$1,2)),DATEVALUE("9/30/20"&amp;RIGHT(CA$1,2)),Holidays!$J$3:$J$937),
IF($T641&gt;=DATEVALUE("10/1/20"&amp;RIGHT(BZ$1,2)),NETWORKDAYS($T641,DATEVALUE("9/30/20"&amp;RIGHT(CA$1,2)),Holidays!$J$3:$J$937),"")))),"")/(NETWORKDAYS($T641,$U641,Holidays!$J$3:$J$937)),0))</f>
        <v/>
      </c>
      <c r="CB641" s="87" t="str">
        <f>IF($Q641="","",IFERROR(IF(OR(AND($T641&gt;=DATEVALUE("10/1/20"&amp;RIGHT(CA$1,2)),$T641&lt;=DATEVALUE("9/30/20"&amp;RIGHT(CB$1,2))),AND($U641&gt;=DATEVALUE("10/1/20"&amp;RIGHT(CA$1,2)),$U641&lt;=DATEVALUE("9/30/20"&amp;RIGHT(CB$1,2))),AND($T641&lt;=DATEVALUE("10/1/20"&amp;RIGHT(CA$1,2)),$U641&gt;=DATEVALUE("9/30/20"&amp;RIGHT(CB$1,2)))),
IF(AND($T641&gt;=DATEVALUE("10/1/20"&amp;RIGHT(CA$1,2)),$U641&lt;=DATEVALUE("9/30/20"&amp;RIGHT(CB$1,2))),NETWORKDAYS($T641,$U641,Holidays!$J$3:$J$937),
IF(AND($T641&lt;DATEVALUE("10/1/20"&amp;RIGHT(CA$1,2)),$U641&lt;=DATEVALUE("9/30/20"&amp;RIGHT(CB$1,2))),NETWORKDAYS(DATEVALUE("10/1/20"&amp;RIGHT(CA$1,2)),$U641,Holidays!$J$3:$J$937),
IF($T641&lt;DATEVALUE("10/1/20"&amp;RIGHT(CA$1,2)),NETWORKDAYS(DATEVALUE("10/1/20"&amp;RIGHT(CA$1,2)),DATEVALUE("9/30/20"&amp;RIGHT(CB$1,2)),Holidays!$J$3:$J$937),
IF($T641&gt;=DATEVALUE("10/1/20"&amp;RIGHT(CA$1,2)),NETWORKDAYS($T641,DATEVALUE("9/30/20"&amp;RIGHT(CB$1,2)),Holidays!$J$3:$J$937),"")))),"")/(NETWORKDAYS($T641,$U641,Holidays!$J$3:$J$937)),0))</f>
        <v/>
      </c>
    </row>
    <row r="642" spans="1:80">
      <c r="A642" s="97"/>
      <c r="B642" s="98" t="str">
        <f ca="1">IF(NOT($A642=""),OFFSET('WBS Reference &amp; User Procedure'!$A$1,MATCH($A642,'WBS Reference &amp; User Procedure'!$A:$A,0)-1,1),"")</f>
        <v/>
      </c>
      <c r="D642" s="97"/>
      <c r="I642" s="78"/>
      <c r="T642" s="104" t="str">
        <f>IF(NOT(Q642=""),IF(NOT($S642=""),$S642,#REF!),"")</f>
        <v/>
      </c>
      <c r="U642" s="104" t="str">
        <f>IF(NOT(Q642=""),WORKDAY(T642,Q642,Holidays!$J$3:$J$937),"")</f>
        <v/>
      </c>
      <c r="V642" s="104"/>
      <c r="W642" s="104"/>
      <c r="X642" s="101" t="str">
        <f t="shared" si="137"/>
        <v/>
      </c>
      <c r="AL642" s="87" t="str">
        <f t="shared" ca="1" si="134"/>
        <v/>
      </c>
      <c r="AN642" s="87" t="str">
        <f t="shared" ca="1" si="142"/>
        <v/>
      </c>
      <c r="AO642" s="87" t="str">
        <f t="shared" ca="1" si="142"/>
        <v/>
      </c>
      <c r="AP642" s="87" t="str">
        <f t="shared" ca="1" si="142"/>
        <v/>
      </c>
      <c r="AQ642" s="87" t="str">
        <f t="shared" ca="1" si="142"/>
        <v/>
      </c>
      <c r="AR642" s="87" t="str">
        <f t="shared" ca="1" si="142"/>
        <v/>
      </c>
      <c r="AS642" s="87" t="str">
        <f t="shared" ca="1" si="142"/>
        <v/>
      </c>
      <c r="AT642" s="87" t="str">
        <f t="shared" ca="1" si="142"/>
        <v/>
      </c>
      <c r="AU642" s="87" t="str">
        <f t="shared" ca="1" si="142"/>
        <v/>
      </c>
      <c r="AV642" s="87" t="str">
        <f t="shared" ca="1" si="142"/>
        <v/>
      </c>
      <c r="AW642" s="87" t="str">
        <f t="shared" ca="1" si="142"/>
        <v/>
      </c>
      <c r="AX642" s="87" t="str">
        <f t="shared" ca="1" si="143"/>
        <v/>
      </c>
      <c r="AY642" s="87" t="str">
        <f t="shared" ca="1" si="143"/>
        <v/>
      </c>
      <c r="AZ642" s="87" t="str">
        <f t="shared" ca="1" si="143"/>
        <v/>
      </c>
      <c r="BA642" s="87" t="str">
        <f t="shared" ca="1" si="143"/>
        <v/>
      </c>
      <c r="BB642" s="87" t="str">
        <f t="shared" ca="1" si="143"/>
        <v/>
      </c>
      <c r="BC642" s="87" t="str">
        <f t="shared" ca="1" si="143"/>
        <v/>
      </c>
      <c r="BD642" s="87" t="str">
        <f t="shared" ca="1" si="143"/>
        <v/>
      </c>
      <c r="BE642" s="87" t="str">
        <f t="shared" ca="1" si="143"/>
        <v/>
      </c>
      <c r="BF642" s="87" t="str">
        <f t="shared" ca="1" si="143"/>
        <v/>
      </c>
      <c r="BG642" s="87" t="str">
        <f t="shared" ca="1" si="143"/>
        <v/>
      </c>
      <c r="BI642" s="87" t="str">
        <f>IF($Q642="","",IFERROR(IF(OR(AND($T642&gt;=DATEVALUE("10/1/20"&amp;RIGHT(BH$1,2)),$T642&lt;=DATEVALUE("9/30/20"&amp;RIGHT(BI$1,2))),AND($U642&gt;=DATEVALUE("10/1/20"&amp;RIGHT(BH$1,2)),$U642&lt;=DATEVALUE("9/30/20"&amp;RIGHT(BI$1,2))),AND($T642&lt;=DATEVALUE("10/1/20"&amp;RIGHT(BH$1,2)),$U642&gt;=DATEVALUE("9/30/20"&amp;RIGHT(BI$1,2)))),
IF(AND($T642&gt;=DATEVALUE("10/1/20"&amp;RIGHT(BH$1,2)),$U642&lt;=DATEVALUE("9/30/20"&amp;RIGHT(BI$1,2))),NETWORKDAYS($T642,$U642,Holidays!$J$3:$J$937),
IF(AND($T642&lt;DATEVALUE("10/1/20"&amp;RIGHT(BH$1,2)),$U642&lt;=DATEVALUE("9/30/20"&amp;RIGHT(BI$1,2))),NETWORKDAYS(DATEVALUE("10/1/20"&amp;RIGHT(BH$1,2)),$U642,Holidays!$J$3:$J$937),
IF($T642&lt;DATEVALUE("10/1/20"&amp;RIGHT(BH$1,2)),NETWORKDAYS(DATEVALUE("10/1/20"&amp;RIGHT(BH$1,2)),DATEVALUE("9/30/20"&amp;RIGHT(BI$1,2)),Holidays!$J$3:$J$937),
IF($T642&gt;=DATEVALUE("10/1/20"&amp;RIGHT(BH$1,2)),NETWORKDAYS($T642,DATEVALUE("9/30/20"&amp;RIGHT(BI$1,2)),Holidays!$J$3:$J$937),"")))),"")/(NETWORKDAYS($T642,$U642,Holidays!$J$3:$J$937)),0))</f>
        <v/>
      </c>
      <c r="BJ642" s="87" t="str">
        <f>IF($Q642="","",IFERROR(IF(OR(AND($T642&gt;=DATEVALUE("10/1/20"&amp;RIGHT(BI$1,2)),$T642&lt;=DATEVALUE("9/30/20"&amp;RIGHT(BJ$1,2))),AND($U642&gt;=DATEVALUE("10/1/20"&amp;RIGHT(BI$1,2)),$U642&lt;=DATEVALUE("9/30/20"&amp;RIGHT(BJ$1,2))),AND($T642&lt;=DATEVALUE("10/1/20"&amp;RIGHT(BI$1,2)),$U642&gt;=DATEVALUE("9/30/20"&amp;RIGHT(BJ$1,2)))),
IF(AND($T642&gt;=DATEVALUE("10/1/20"&amp;RIGHT(BI$1,2)),$U642&lt;=DATEVALUE("9/30/20"&amp;RIGHT(BJ$1,2))),NETWORKDAYS($T642,$U642,Holidays!$J$3:$J$937),
IF(AND($T642&lt;DATEVALUE("10/1/20"&amp;RIGHT(BI$1,2)),$U642&lt;=DATEVALUE("9/30/20"&amp;RIGHT(BJ$1,2))),NETWORKDAYS(DATEVALUE("10/1/20"&amp;RIGHT(BI$1,2)),$U642,Holidays!$J$3:$J$937),
IF($T642&lt;DATEVALUE("10/1/20"&amp;RIGHT(BI$1,2)),NETWORKDAYS(DATEVALUE("10/1/20"&amp;RIGHT(BI$1,2)),DATEVALUE("9/30/20"&amp;RIGHT(BJ$1,2)),Holidays!$J$3:$J$937),
IF($T642&gt;=DATEVALUE("10/1/20"&amp;RIGHT(BI$1,2)),NETWORKDAYS($T642,DATEVALUE("9/30/20"&amp;RIGHT(BJ$1,2)),Holidays!$J$3:$J$937),"")))),"")/(NETWORKDAYS($T642,$U642,Holidays!$J$3:$J$937)),0))</f>
        <v/>
      </c>
      <c r="BK642" s="87" t="str">
        <f>IF($Q642="","",IFERROR(IF(OR(AND($T642&gt;=DATEVALUE("10/1/20"&amp;RIGHT(BJ$1,2)),$T642&lt;=DATEVALUE("9/30/20"&amp;RIGHT(BK$1,2))),AND($U642&gt;=DATEVALUE("10/1/20"&amp;RIGHT(BJ$1,2)),$U642&lt;=DATEVALUE("9/30/20"&amp;RIGHT(BK$1,2))),AND($T642&lt;=DATEVALUE("10/1/20"&amp;RIGHT(BJ$1,2)),$U642&gt;=DATEVALUE("9/30/20"&amp;RIGHT(BK$1,2)))),
IF(AND($T642&gt;=DATEVALUE("10/1/20"&amp;RIGHT(BJ$1,2)),$U642&lt;=DATEVALUE("9/30/20"&amp;RIGHT(BK$1,2))),NETWORKDAYS($T642,$U642,Holidays!$J$3:$J$937),
IF(AND($T642&lt;DATEVALUE("10/1/20"&amp;RIGHT(BJ$1,2)),$U642&lt;=DATEVALUE("9/30/20"&amp;RIGHT(BK$1,2))),NETWORKDAYS(DATEVALUE("10/1/20"&amp;RIGHT(BJ$1,2)),$U642,Holidays!$J$3:$J$937),
IF($T642&lt;DATEVALUE("10/1/20"&amp;RIGHT(BJ$1,2)),NETWORKDAYS(DATEVALUE("10/1/20"&amp;RIGHT(BJ$1,2)),DATEVALUE("9/30/20"&amp;RIGHT(BK$1,2)),Holidays!$J$3:$J$937),
IF($T642&gt;=DATEVALUE("10/1/20"&amp;RIGHT(BJ$1,2)),NETWORKDAYS($T642,DATEVALUE("9/30/20"&amp;RIGHT(BK$1,2)),Holidays!$J$3:$J$937),"")))),"")/(NETWORKDAYS($T642,$U642,Holidays!$J$3:$J$937)),0))</f>
        <v/>
      </c>
      <c r="BL642" s="87" t="str">
        <f>IF($Q642="","",IFERROR(IF(OR(AND($T642&gt;=DATEVALUE("10/1/20"&amp;RIGHT(BK$1,2)),$T642&lt;=DATEVALUE("9/30/20"&amp;RIGHT(BL$1,2))),AND($U642&gt;=DATEVALUE("10/1/20"&amp;RIGHT(BK$1,2)),$U642&lt;=DATEVALUE("9/30/20"&amp;RIGHT(BL$1,2))),AND($T642&lt;=DATEVALUE("10/1/20"&amp;RIGHT(BK$1,2)),$U642&gt;=DATEVALUE("9/30/20"&amp;RIGHT(BL$1,2)))),
IF(AND($T642&gt;=DATEVALUE("10/1/20"&amp;RIGHT(BK$1,2)),$U642&lt;=DATEVALUE("9/30/20"&amp;RIGHT(BL$1,2))),NETWORKDAYS($T642,$U642,Holidays!$J$3:$J$937),
IF(AND($T642&lt;DATEVALUE("10/1/20"&amp;RIGHT(BK$1,2)),$U642&lt;=DATEVALUE("9/30/20"&amp;RIGHT(BL$1,2))),NETWORKDAYS(DATEVALUE("10/1/20"&amp;RIGHT(BK$1,2)),$U642,Holidays!$J$3:$J$937),
IF($T642&lt;DATEVALUE("10/1/20"&amp;RIGHT(BK$1,2)),NETWORKDAYS(DATEVALUE("10/1/20"&amp;RIGHT(BK$1,2)),DATEVALUE("9/30/20"&amp;RIGHT(BL$1,2)),Holidays!$J$3:$J$937),
IF($T642&gt;=DATEVALUE("10/1/20"&amp;RIGHT(BK$1,2)),NETWORKDAYS($T642,DATEVALUE("9/30/20"&amp;RIGHT(BL$1,2)),Holidays!$J$3:$J$937),"")))),"")/(NETWORKDAYS($T642,$U642,Holidays!$J$3:$J$937)),0))</f>
        <v/>
      </c>
      <c r="BM642" s="87" t="str">
        <f>IF($Q642="","",IFERROR(IF(OR(AND($T642&gt;=DATEVALUE("10/1/20"&amp;RIGHT(BL$1,2)),$T642&lt;=DATEVALUE("9/30/20"&amp;RIGHT(BM$1,2))),AND($U642&gt;=DATEVALUE("10/1/20"&amp;RIGHT(BL$1,2)),$U642&lt;=DATEVALUE("9/30/20"&amp;RIGHT(BM$1,2))),AND($T642&lt;=DATEVALUE("10/1/20"&amp;RIGHT(BL$1,2)),$U642&gt;=DATEVALUE("9/30/20"&amp;RIGHT(BM$1,2)))),
IF(AND($T642&gt;=DATEVALUE("10/1/20"&amp;RIGHT(BL$1,2)),$U642&lt;=DATEVALUE("9/30/20"&amp;RIGHT(BM$1,2))),NETWORKDAYS($T642,$U642,Holidays!$J$3:$J$937),
IF(AND($T642&lt;DATEVALUE("10/1/20"&amp;RIGHT(BL$1,2)),$U642&lt;=DATEVALUE("9/30/20"&amp;RIGHT(BM$1,2))),NETWORKDAYS(DATEVALUE("10/1/20"&amp;RIGHT(BL$1,2)),$U642,Holidays!$J$3:$J$937),
IF($T642&lt;DATEVALUE("10/1/20"&amp;RIGHT(BL$1,2)),NETWORKDAYS(DATEVALUE("10/1/20"&amp;RIGHT(BL$1,2)),DATEVALUE("9/30/20"&amp;RIGHT(BM$1,2)),Holidays!$J$3:$J$937),
IF($T642&gt;=DATEVALUE("10/1/20"&amp;RIGHT(BL$1,2)),NETWORKDAYS($T642,DATEVALUE("9/30/20"&amp;RIGHT(BM$1,2)),Holidays!$J$3:$J$937),"")))),"")/(NETWORKDAYS($T642,$U642,Holidays!$J$3:$J$937)),0))</f>
        <v/>
      </c>
      <c r="BN642" s="87" t="str">
        <f>IF($Q642="","",IFERROR(IF(OR(AND($T642&gt;=DATEVALUE("10/1/20"&amp;RIGHT(BM$1,2)),$T642&lt;=DATEVALUE("9/30/20"&amp;RIGHT(BN$1,2))),AND($U642&gt;=DATEVALUE("10/1/20"&amp;RIGHT(BM$1,2)),$U642&lt;=DATEVALUE("9/30/20"&amp;RIGHT(BN$1,2))),AND($T642&lt;=DATEVALUE("10/1/20"&amp;RIGHT(BM$1,2)),$U642&gt;=DATEVALUE("9/30/20"&amp;RIGHT(BN$1,2)))),
IF(AND($T642&gt;=DATEVALUE("10/1/20"&amp;RIGHT(BM$1,2)),$U642&lt;=DATEVALUE("9/30/20"&amp;RIGHT(BN$1,2))),NETWORKDAYS($T642,$U642,Holidays!$J$3:$J$937),
IF(AND($T642&lt;DATEVALUE("10/1/20"&amp;RIGHT(BM$1,2)),$U642&lt;=DATEVALUE("9/30/20"&amp;RIGHT(BN$1,2))),NETWORKDAYS(DATEVALUE("10/1/20"&amp;RIGHT(BM$1,2)),$U642,Holidays!$J$3:$J$937),
IF($T642&lt;DATEVALUE("10/1/20"&amp;RIGHT(BM$1,2)),NETWORKDAYS(DATEVALUE("10/1/20"&amp;RIGHT(BM$1,2)),DATEVALUE("9/30/20"&amp;RIGHT(BN$1,2)),Holidays!$J$3:$J$937),
IF($T642&gt;=DATEVALUE("10/1/20"&amp;RIGHT(BM$1,2)),NETWORKDAYS($T642,DATEVALUE("9/30/20"&amp;RIGHT(BN$1,2)),Holidays!$J$3:$J$937),"")))),"")/(NETWORKDAYS($T642,$U642,Holidays!$J$3:$J$937)),0))</f>
        <v/>
      </c>
      <c r="BO642" s="87" t="str">
        <f>IF($Q642="","",IFERROR(IF(OR(AND($T642&gt;=DATEVALUE("10/1/20"&amp;RIGHT(BN$1,2)),$T642&lt;=DATEVALUE("9/30/20"&amp;RIGHT(BO$1,2))),AND($U642&gt;=DATEVALUE("10/1/20"&amp;RIGHT(BN$1,2)),$U642&lt;=DATEVALUE("9/30/20"&amp;RIGHT(BO$1,2))),AND($T642&lt;=DATEVALUE("10/1/20"&amp;RIGHT(BN$1,2)),$U642&gt;=DATEVALUE("9/30/20"&amp;RIGHT(BO$1,2)))),
IF(AND($T642&gt;=DATEVALUE("10/1/20"&amp;RIGHT(BN$1,2)),$U642&lt;=DATEVALUE("9/30/20"&amp;RIGHT(BO$1,2))),NETWORKDAYS($T642,$U642,Holidays!$J$3:$J$937),
IF(AND($T642&lt;DATEVALUE("10/1/20"&amp;RIGHT(BN$1,2)),$U642&lt;=DATEVALUE("9/30/20"&amp;RIGHT(BO$1,2))),NETWORKDAYS(DATEVALUE("10/1/20"&amp;RIGHT(BN$1,2)),$U642,Holidays!$J$3:$J$937),
IF($T642&lt;DATEVALUE("10/1/20"&amp;RIGHT(BN$1,2)),NETWORKDAYS(DATEVALUE("10/1/20"&amp;RIGHT(BN$1,2)),DATEVALUE("9/30/20"&amp;RIGHT(BO$1,2)),Holidays!$J$3:$J$937),
IF($T642&gt;=DATEVALUE("10/1/20"&amp;RIGHT(BN$1,2)),NETWORKDAYS($T642,DATEVALUE("9/30/20"&amp;RIGHT(BO$1,2)),Holidays!$J$3:$J$937),"")))),"")/(NETWORKDAYS($T642,$U642,Holidays!$J$3:$J$937)),0))</f>
        <v/>
      </c>
      <c r="BP642" s="87" t="str">
        <f>IF($Q642="","",IFERROR(IF(OR(AND($T642&gt;=DATEVALUE("10/1/20"&amp;RIGHT(BO$1,2)),$T642&lt;=DATEVALUE("9/30/20"&amp;RIGHT(BP$1,2))),AND($U642&gt;=DATEVALUE("10/1/20"&amp;RIGHT(BO$1,2)),$U642&lt;=DATEVALUE("9/30/20"&amp;RIGHT(BP$1,2))),AND($T642&lt;=DATEVALUE("10/1/20"&amp;RIGHT(BO$1,2)),$U642&gt;=DATEVALUE("9/30/20"&amp;RIGHT(BP$1,2)))),
IF(AND($T642&gt;=DATEVALUE("10/1/20"&amp;RIGHT(BO$1,2)),$U642&lt;=DATEVALUE("9/30/20"&amp;RIGHT(BP$1,2))),NETWORKDAYS($T642,$U642,Holidays!$J$3:$J$937),
IF(AND($T642&lt;DATEVALUE("10/1/20"&amp;RIGHT(BO$1,2)),$U642&lt;=DATEVALUE("9/30/20"&amp;RIGHT(BP$1,2))),NETWORKDAYS(DATEVALUE("10/1/20"&amp;RIGHT(BO$1,2)),$U642,Holidays!$J$3:$J$937),
IF($T642&lt;DATEVALUE("10/1/20"&amp;RIGHT(BO$1,2)),NETWORKDAYS(DATEVALUE("10/1/20"&amp;RIGHT(BO$1,2)),DATEVALUE("9/30/20"&amp;RIGHT(BP$1,2)),Holidays!$J$3:$J$937),
IF($T642&gt;=DATEVALUE("10/1/20"&amp;RIGHT(BO$1,2)),NETWORKDAYS($T642,DATEVALUE("9/30/20"&amp;RIGHT(BP$1,2)),Holidays!$J$3:$J$937),"")))),"")/(NETWORKDAYS($T642,$U642,Holidays!$J$3:$J$937)),0))</f>
        <v/>
      </c>
      <c r="BQ642" s="87" t="str">
        <f>IF($Q642="","",IFERROR(IF(OR(AND($T642&gt;=DATEVALUE("10/1/20"&amp;RIGHT(BP$1,2)),$T642&lt;=DATEVALUE("9/30/20"&amp;RIGHT(BQ$1,2))),AND($U642&gt;=DATEVALUE("10/1/20"&amp;RIGHT(BP$1,2)),$U642&lt;=DATEVALUE("9/30/20"&amp;RIGHT(BQ$1,2))),AND($T642&lt;=DATEVALUE("10/1/20"&amp;RIGHT(BP$1,2)),$U642&gt;=DATEVALUE("9/30/20"&amp;RIGHT(BQ$1,2)))),
IF(AND($T642&gt;=DATEVALUE("10/1/20"&amp;RIGHT(BP$1,2)),$U642&lt;=DATEVALUE("9/30/20"&amp;RIGHT(BQ$1,2))),NETWORKDAYS($T642,$U642,Holidays!$J$3:$J$937),
IF(AND($T642&lt;DATEVALUE("10/1/20"&amp;RIGHT(BP$1,2)),$U642&lt;=DATEVALUE("9/30/20"&amp;RIGHT(BQ$1,2))),NETWORKDAYS(DATEVALUE("10/1/20"&amp;RIGHT(BP$1,2)),$U642,Holidays!$J$3:$J$937),
IF($T642&lt;DATEVALUE("10/1/20"&amp;RIGHT(BP$1,2)),NETWORKDAYS(DATEVALUE("10/1/20"&amp;RIGHT(BP$1,2)),DATEVALUE("9/30/20"&amp;RIGHT(BQ$1,2)),Holidays!$J$3:$J$937),
IF($T642&gt;=DATEVALUE("10/1/20"&amp;RIGHT(BP$1,2)),NETWORKDAYS($T642,DATEVALUE("9/30/20"&amp;RIGHT(BQ$1,2)),Holidays!$J$3:$J$937),"")))),"")/(NETWORKDAYS($T642,$U642,Holidays!$J$3:$J$937)),0))</f>
        <v/>
      </c>
      <c r="BR642" s="87" t="str">
        <f>IF($Q642="","",IFERROR(IF(OR(AND($T642&gt;=DATEVALUE("10/1/20"&amp;RIGHT(BQ$1,2)),$T642&lt;=DATEVALUE("9/30/20"&amp;RIGHT(BR$1,2))),AND($U642&gt;=DATEVALUE("10/1/20"&amp;RIGHT(BQ$1,2)),$U642&lt;=DATEVALUE("9/30/20"&amp;RIGHT(BR$1,2))),AND($T642&lt;=DATEVALUE("10/1/20"&amp;RIGHT(BQ$1,2)),$U642&gt;=DATEVALUE("9/30/20"&amp;RIGHT(BR$1,2)))),
IF(AND($T642&gt;=DATEVALUE("10/1/20"&amp;RIGHT(BQ$1,2)),$U642&lt;=DATEVALUE("9/30/20"&amp;RIGHT(BR$1,2))),NETWORKDAYS($T642,$U642,Holidays!$J$3:$J$937),
IF(AND($T642&lt;DATEVALUE("10/1/20"&amp;RIGHT(BQ$1,2)),$U642&lt;=DATEVALUE("9/30/20"&amp;RIGHT(BR$1,2))),NETWORKDAYS(DATEVALUE("10/1/20"&amp;RIGHT(BQ$1,2)),$U642,Holidays!$J$3:$J$937),
IF($T642&lt;DATEVALUE("10/1/20"&amp;RIGHT(BQ$1,2)),NETWORKDAYS(DATEVALUE("10/1/20"&amp;RIGHT(BQ$1,2)),DATEVALUE("9/30/20"&amp;RIGHT(BR$1,2)),Holidays!$J$3:$J$937),
IF($T642&gt;=DATEVALUE("10/1/20"&amp;RIGHT(BQ$1,2)),NETWORKDAYS($T642,DATEVALUE("9/30/20"&amp;RIGHT(BR$1,2)),Holidays!$J$3:$J$937),"")))),"")/(NETWORKDAYS($T642,$U642,Holidays!$J$3:$J$937)),0))</f>
        <v/>
      </c>
      <c r="BS642" s="87" t="str">
        <f>IF($Q642="","",IFERROR(IF(OR(AND($T642&gt;=DATEVALUE("10/1/20"&amp;RIGHT(BR$1,2)),$T642&lt;=DATEVALUE("9/30/20"&amp;RIGHT(BS$1,2))),AND($U642&gt;=DATEVALUE("10/1/20"&amp;RIGHT(BR$1,2)),$U642&lt;=DATEVALUE("9/30/20"&amp;RIGHT(BS$1,2))),AND($T642&lt;=DATEVALUE("10/1/20"&amp;RIGHT(BR$1,2)),$U642&gt;=DATEVALUE("9/30/20"&amp;RIGHT(BS$1,2)))),
IF(AND($T642&gt;=DATEVALUE("10/1/20"&amp;RIGHT(BR$1,2)),$U642&lt;=DATEVALUE("9/30/20"&amp;RIGHT(BS$1,2))),NETWORKDAYS($T642,$U642,Holidays!$J$3:$J$937),
IF(AND($T642&lt;DATEVALUE("10/1/20"&amp;RIGHT(BR$1,2)),$U642&lt;=DATEVALUE("9/30/20"&amp;RIGHT(BS$1,2))),NETWORKDAYS(DATEVALUE("10/1/20"&amp;RIGHT(BR$1,2)),$U642,Holidays!$J$3:$J$937),
IF($T642&lt;DATEVALUE("10/1/20"&amp;RIGHT(BR$1,2)),NETWORKDAYS(DATEVALUE("10/1/20"&amp;RIGHT(BR$1,2)),DATEVALUE("9/30/20"&amp;RIGHT(BS$1,2)),Holidays!$J$3:$J$937),
IF($T642&gt;=DATEVALUE("10/1/20"&amp;RIGHT(BR$1,2)),NETWORKDAYS($T642,DATEVALUE("9/30/20"&amp;RIGHT(BS$1,2)),Holidays!$J$3:$J$937),"")))),"")/(NETWORKDAYS($T642,$U642,Holidays!$J$3:$J$937)),0))</f>
        <v/>
      </c>
      <c r="BT642" s="87" t="str">
        <f>IF($Q642="","",IFERROR(IF(OR(AND($T642&gt;=DATEVALUE("10/1/20"&amp;RIGHT(BS$1,2)),$T642&lt;=DATEVALUE("9/30/20"&amp;RIGHT(BT$1,2))),AND($U642&gt;=DATEVALUE("10/1/20"&amp;RIGHT(BS$1,2)),$U642&lt;=DATEVALUE("9/30/20"&amp;RIGHT(BT$1,2))),AND($T642&lt;=DATEVALUE("10/1/20"&amp;RIGHT(BS$1,2)),$U642&gt;=DATEVALUE("9/30/20"&amp;RIGHT(BT$1,2)))),
IF(AND($T642&gt;=DATEVALUE("10/1/20"&amp;RIGHT(BS$1,2)),$U642&lt;=DATEVALUE("9/30/20"&amp;RIGHT(BT$1,2))),NETWORKDAYS($T642,$U642,Holidays!$J$3:$J$937),
IF(AND($T642&lt;DATEVALUE("10/1/20"&amp;RIGHT(BS$1,2)),$U642&lt;=DATEVALUE("9/30/20"&amp;RIGHT(BT$1,2))),NETWORKDAYS(DATEVALUE("10/1/20"&amp;RIGHT(BS$1,2)),$U642,Holidays!$J$3:$J$937),
IF($T642&lt;DATEVALUE("10/1/20"&amp;RIGHT(BS$1,2)),NETWORKDAYS(DATEVALUE("10/1/20"&amp;RIGHT(BS$1,2)),DATEVALUE("9/30/20"&amp;RIGHT(BT$1,2)),Holidays!$J$3:$J$937),
IF($T642&gt;=DATEVALUE("10/1/20"&amp;RIGHT(BS$1,2)),NETWORKDAYS($T642,DATEVALUE("9/30/20"&amp;RIGHT(BT$1,2)),Holidays!$J$3:$J$937),"")))),"")/(NETWORKDAYS($T642,$U642,Holidays!$J$3:$J$937)),0))</f>
        <v/>
      </c>
      <c r="BU642" s="87" t="str">
        <f>IF($Q642="","",IFERROR(IF(OR(AND($T642&gt;=DATEVALUE("10/1/20"&amp;RIGHT(BT$1,2)),$T642&lt;=DATEVALUE("9/30/20"&amp;RIGHT(BU$1,2))),AND($U642&gt;=DATEVALUE("10/1/20"&amp;RIGHT(BT$1,2)),$U642&lt;=DATEVALUE("9/30/20"&amp;RIGHT(BU$1,2))),AND($T642&lt;=DATEVALUE("10/1/20"&amp;RIGHT(BT$1,2)),$U642&gt;=DATEVALUE("9/30/20"&amp;RIGHT(BU$1,2)))),
IF(AND($T642&gt;=DATEVALUE("10/1/20"&amp;RIGHT(BT$1,2)),$U642&lt;=DATEVALUE("9/30/20"&amp;RIGHT(BU$1,2))),NETWORKDAYS($T642,$U642,Holidays!$J$3:$J$937),
IF(AND($T642&lt;DATEVALUE("10/1/20"&amp;RIGHT(BT$1,2)),$U642&lt;=DATEVALUE("9/30/20"&amp;RIGHT(BU$1,2))),NETWORKDAYS(DATEVALUE("10/1/20"&amp;RIGHT(BT$1,2)),$U642,Holidays!$J$3:$J$937),
IF($T642&lt;DATEVALUE("10/1/20"&amp;RIGHT(BT$1,2)),NETWORKDAYS(DATEVALUE("10/1/20"&amp;RIGHT(BT$1,2)),DATEVALUE("9/30/20"&amp;RIGHT(BU$1,2)),Holidays!$J$3:$J$937),
IF($T642&gt;=DATEVALUE("10/1/20"&amp;RIGHT(BT$1,2)),NETWORKDAYS($T642,DATEVALUE("9/30/20"&amp;RIGHT(BU$1,2)),Holidays!$J$3:$J$937),"")))),"")/(NETWORKDAYS($T642,$U642,Holidays!$J$3:$J$937)),0))</f>
        <v/>
      </c>
      <c r="BV642" s="87" t="str">
        <f>IF($Q642="","",IFERROR(IF(OR(AND($T642&gt;=DATEVALUE("10/1/20"&amp;RIGHT(BU$1,2)),$T642&lt;=DATEVALUE("9/30/20"&amp;RIGHT(BV$1,2))),AND($U642&gt;=DATEVALUE("10/1/20"&amp;RIGHT(BU$1,2)),$U642&lt;=DATEVALUE("9/30/20"&amp;RIGHT(BV$1,2))),AND($T642&lt;=DATEVALUE("10/1/20"&amp;RIGHT(BU$1,2)),$U642&gt;=DATEVALUE("9/30/20"&amp;RIGHT(BV$1,2)))),
IF(AND($T642&gt;=DATEVALUE("10/1/20"&amp;RIGHT(BU$1,2)),$U642&lt;=DATEVALUE("9/30/20"&amp;RIGHT(BV$1,2))),NETWORKDAYS($T642,$U642,Holidays!$J$3:$J$937),
IF(AND($T642&lt;DATEVALUE("10/1/20"&amp;RIGHT(BU$1,2)),$U642&lt;=DATEVALUE("9/30/20"&amp;RIGHT(BV$1,2))),NETWORKDAYS(DATEVALUE("10/1/20"&amp;RIGHT(BU$1,2)),$U642,Holidays!$J$3:$J$937),
IF($T642&lt;DATEVALUE("10/1/20"&amp;RIGHT(BU$1,2)),NETWORKDAYS(DATEVALUE("10/1/20"&amp;RIGHT(BU$1,2)),DATEVALUE("9/30/20"&amp;RIGHT(BV$1,2)),Holidays!$J$3:$J$937),
IF($T642&gt;=DATEVALUE("10/1/20"&amp;RIGHT(BU$1,2)),NETWORKDAYS($T642,DATEVALUE("9/30/20"&amp;RIGHT(BV$1,2)),Holidays!$J$3:$J$937),"")))),"")/(NETWORKDAYS($T642,$U642,Holidays!$J$3:$J$937)),0))</f>
        <v/>
      </c>
      <c r="BW642" s="87" t="str">
        <f>IF($Q642="","",IFERROR(IF(OR(AND($T642&gt;=DATEVALUE("10/1/20"&amp;RIGHT(BV$1,2)),$T642&lt;=DATEVALUE("9/30/20"&amp;RIGHT(BW$1,2))),AND($U642&gt;=DATEVALUE("10/1/20"&amp;RIGHT(BV$1,2)),$U642&lt;=DATEVALUE("9/30/20"&amp;RIGHT(BW$1,2))),AND($T642&lt;=DATEVALUE("10/1/20"&amp;RIGHT(BV$1,2)),$U642&gt;=DATEVALUE("9/30/20"&amp;RIGHT(BW$1,2)))),
IF(AND($T642&gt;=DATEVALUE("10/1/20"&amp;RIGHT(BV$1,2)),$U642&lt;=DATEVALUE("9/30/20"&amp;RIGHT(BW$1,2))),NETWORKDAYS($T642,$U642,Holidays!$J$3:$J$937),
IF(AND($T642&lt;DATEVALUE("10/1/20"&amp;RIGHT(BV$1,2)),$U642&lt;=DATEVALUE("9/30/20"&amp;RIGHT(BW$1,2))),NETWORKDAYS(DATEVALUE("10/1/20"&amp;RIGHT(BV$1,2)),$U642,Holidays!$J$3:$J$937),
IF($T642&lt;DATEVALUE("10/1/20"&amp;RIGHT(BV$1,2)),NETWORKDAYS(DATEVALUE("10/1/20"&amp;RIGHT(BV$1,2)),DATEVALUE("9/30/20"&amp;RIGHT(BW$1,2)),Holidays!$J$3:$J$937),
IF($T642&gt;=DATEVALUE("10/1/20"&amp;RIGHT(BV$1,2)),NETWORKDAYS($T642,DATEVALUE("9/30/20"&amp;RIGHT(BW$1,2)),Holidays!$J$3:$J$937),"")))),"")/(NETWORKDAYS($T642,$U642,Holidays!$J$3:$J$937)),0))</f>
        <v/>
      </c>
      <c r="BX642" s="87" t="str">
        <f>IF($Q642="","",IFERROR(IF(OR(AND($T642&gt;=DATEVALUE("10/1/20"&amp;RIGHT(BW$1,2)),$T642&lt;=DATEVALUE("9/30/20"&amp;RIGHT(BX$1,2))),AND($U642&gt;=DATEVALUE("10/1/20"&amp;RIGHT(BW$1,2)),$U642&lt;=DATEVALUE("9/30/20"&amp;RIGHT(BX$1,2))),AND($T642&lt;=DATEVALUE("10/1/20"&amp;RIGHT(BW$1,2)),$U642&gt;=DATEVALUE("9/30/20"&amp;RIGHT(BX$1,2)))),
IF(AND($T642&gt;=DATEVALUE("10/1/20"&amp;RIGHT(BW$1,2)),$U642&lt;=DATEVALUE("9/30/20"&amp;RIGHT(BX$1,2))),NETWORKDAYS($T642,$U642,Holidays!$J$3:$J$937),
IF(AND($T642&lt;DATEVALUE("10/1/20"&amp;RIGHT(BW$1,2)),$U642&lt;=DATEVALUE("9/30/20"&amp;RIGHT(BX$1,2))),NETWORKDAYS(DATEVALUE("10/1/20"&amp;RIGHT(BW$1,2)),$U642,Holidays!$J$3:$J$937),
IF($T642&lt;DATEVALUE("10/1/20"&amp;RIGHT(BW$1,2)),NETWORKDAYS(DATEVALUE("10/1/20"&amp;RIGHT(BW$1,2)),DATEVALUE("9/30/20"&amp;RIGHT(BX$1,2)),Holidays!$J$3:$J$937),
IF($T642&gt;=DATEVALUE("10/1/20"&amp;RIGHT(BW$1,2)),NETWORKDAYS($T642,DATEVALUE("9/30/20"&amp;RIGHT(BX$1,2)),Holidays!$J$3:$J$937),"")))),"")/(NETWORKDAYS($T642,$U642,Holidays!$J$3:$J$937)),0))</f>
        <v/>
      </c>
      <c r="BY642" s="87" t="str">
        <f>IF($Q642="","",IFERROR(IF(OR(AND($T642&gt;=DATEVALUE("10/1/20"&amp;RIGHT(BX$1,2)),$T642&lt;=DATEVALUE("9/30/20"&amp;RIGHT(BY$1,2))),AND($U642&gt;=DATEVALUE("10/1/20"&amp;RIGHT(BX$1,2)),$U642&lt;=DATEVALUE("9/30/20"&amp;RIGHT(BY$1,2))),AND($T642&lt;=DATEVALUE("10/1/20"&amp;RIGHT(BX$1,2)),$U642&gt;=DATEVALUE("9/30/20"&amp;RIGHT(BY$1,2)))),
IF(AND($T642&gt;=DATEVALUE("10/1/20"&amp;RIGHT(BX$1,2)),$U642&lt;=DATEVALUE("9/30/20"&amp;RIGHT(BY$1,2))),NETWORKDAYS($T642,$U642,Holidays!$J$3:$J$937),
IF(AND($T642&lt;DATEVALUE("10/1/20"&amp;RIGHT(BX$1,2)),$U642&lt;=DATEVALUE("9/30/20"&amp;RIGHT(BY$1,2))),NETWORKDAYS(DATEVALUE("10/1/20"&amp;RIGHT(BX$1,2)),$U642,Holidays!$J$3:$J$937),
IF($T642&lt;DATEVALUE("10/1/20"&amp;RIGHT(BX$1,2)),NETWORKDAYS(DATEVALUE("10/1/20"&amp;RIGHT(BX$1,2)),DATEVALUE("9/30/20"&amp;RIGHT(BY$1,2)),Holidays!$J$3:$J$937),
IF($T642&gt;=DATEVALUE("10/1/20"&amp;RIGHT(BX$1,2)),NETWORKDAYS($T642,DATEVALUE("9/30/20"&amp;RIGHT(BY$1,2)),Holidays!$J$3:$J$937),"")))),"")/(NETWORKDAYS($T642,$U642,Holidays!$J$3:$J$937)),0))</f>
        <v/>
      </c>
      <c r="BZ642" s="87" t="str">
        <f>IF($Q642="","",IFERROR(IF(OR(AND($T642&gt;=DATEVALUE("10/1/20"&amp;RIGHT(BY$1,2)),$T642&lt;=DATEVALUE("9/30/20"&amp;RIGHT(BZ$1,2))),AND($U642&gt;=DATEVALUE("10/1/20"&amp;RIGHT(BY$1,2)),$U642&lt;=DATEVALUE("9/30/20"&amp;RIGHT(BZ$1,2))),AND($T642&lt;=DATEVALUE("10/1/20"&amp;RIGHT(BY$1,2)),$U642&gt;=DATEVALUE("9/30/20"&amp;RIGHT(BZ$1,2)))),
IF(AND($T642&gt;=DATEVALUE("10/1/20"&amp;RIGHT(BY$1,2)),$U642&lt;=DATEVALUE("9/30/20"&amp;RIGHT(BZ$1,2))),NETWORKDAYS($T642,$U642,Holidays!$J$3:$J$937),
IF(AND($T642&lt;DATEVALUE("10/1/20"&amp;RIGHT(BY$1,2)),$U642&lt;=DATEVALUE("9/30/20"&amp;RIGHT(BZ$1,2))),NETWORKDAYS(DATEVALUE("10/1/20"&amp;RIGHT(BY$1,2)),$U642,Holidays!$J$3:$J$937),
IF($T642&lt;DATEVALUE("10/1/20"&amp;RIGHT(BY$1,2)),NETWORKDAYS(DATEVALUE("10/1/20"&amp;RIGHT(BY$1,2)),DATEVALUE("9/30/20"&amp;RIGHT(BZ$1,2)),Holidays!$J$3:$J$937),
IF($T642&gt;=DATEVALUE("10/1/20"&amp;RIGHT(BY$1,2)),NETWORKDAYS($T642,DATEVALUE("9/30/20"&amp;RIGHT(BZ$1,2)),Holidays!$J$3:$J$937),"")))),"")/(NETWORKDAYS($T642,$U642,Holidays!$J$3:$J$937)),0))</f>
        <v/>
      </c>
      <c r="CA642" s="87" t="str">
        <f>IF($Q642="","",IFERROR(IF(OR(AND($T642&gt;=DATEVALUE("10/1/20"&amp;RIGHT(BZ$1,2)),$T642&lt;=DATEVALUE("9/30/20"&amp;RIGHT(CA$1,2))),AND($U642&gt;=DATEVALUE("10/1/20"&amp;RIGHT(BZ$1,2)),$U642&lt;=DATEVALUE("9/30/20"&amp;RIGHT(CA$1,2))),AND($T642&lt;=DATEVALUE("10/1/20"&amp;RIGHT(BZ$1,2)),$U642&gt;=DATEVALUE("9/30/20"&amp;RIGHT(CA$1,2)))),
IF(AND($T642&gt;=DATEVALUE("10/1/20"&amp;RIGHT(BZ$1,2)),$U642&lt;=DATEVALUE("9/30/20"&amp;RIGHT(CA$1,2))),NETWORKDAYS($T642,$U642,Holidays!$J$3:$J$937),
IF(AND($T642&lt;DATEVALUE("10/1/20"&amp;RIGHT(BZ$1,2)),$U642&lt;=DATEVALUE("9/30/20"&amp;RIGHT(CA$1,2))),NETWORKDAYS(DATEVALUE("10/1/20"&amp;RIGHT(BZ$1,2)),$U642,Holidays!$J$3:$J$937),
IF($T642&lt;DATEVALUE("10/1/20"&amp;RIGHT(BZ$1,2)),NETWORKDAYS(DATEVALUE("10/1/20"&amp;RIGHT(BZ$1,2)),DATEVALUE("9/30/20"&amp;RIGHT(CA$1,2)),Holidays!$J$3:$J$937),
IF($T642&gt;=DATEVALUE("10/1/20"&amp;RIGHT(BZ$1,2)),NETWORKDAYS($T642,DATEVALUE("9/30/20"&amp;RIGHT(CA$1,2)),Holidays!$J$3:$J$937),"")))),"")/(NETWORKDAYS($T642,$U642,Holidays!$J$3:$J$937)),0))</f>
        <v/>
      </c>
      <c r="CB642" s="87" t="str">
        <f>IF($Q642="","",IFERROR(IF(OR(AND($T642&gt;=DATEVALUE("10/1/20"&amp;RIGHT(CA$1,2)),$T642&lt;=DATEVALUE("9/30/20"&amp;RIGHT(CB$1,2))),AND($U642&gt;=DATEVALUE("10/1/20"&amp;RIGHT(CA$1,2)),$U642&lt;=DATEVALUE("9/30/20"&amp;RIGHT(CB$1,2))),AND($T642&lt;=DATEVALUE("10/1/20"&amp;RIGHT(CA$1,2)),$U642&gt;=DATEVALUE("9/30/20"&amp;RIGHT(CB$1,2)))),
IF(AND($T642&gt;=DATEVALUE("10/1/20"&amp;RIGHT(CA$1,2)),$U642&lt;=DATEVALUE("9/30/20"&amp;RIGHT(CB$1,2))),NETWORKDAYS($T642,$U642,Holidays!$J$3:$J$937),
IF(AND($T642&lt;DATEVALUE("10/1/20"&amp;RIGHT(CA$1,2)),$U642&lt;=DATEVALUE("9/30/20"&amp;RIGHT(CB$1,2))),NETWORKDAYS(DATEVALUE("10/1/20"&amp;RIGHT(CA$1,2)),$U642,Holidays!$J$3:$J$937),
IF($T642&lt;DATEVALUE("10/1/20"&amp;RIGHT(CA$1,2)),NETWORKDAYS(DATEVALUE("10/1/20"&amp;RIGHT(CA$1,2)),DATEVALUE("9/30/20"&amp;RIGHT(CB$1,2)),Holidays!$J$3:$J$937),
IF($T642&gt;=DATEVALUE("10/1/20"&amp;RIGHT(CA$1,2)),NETWORKDAYS($T642,DATEVALUE("9/30/20"&amp;RIGHT(CB$1,2)),Holidays!$J$3:$J$937),"")))),"")/(NETWORKDAYS($T642,$U642,Holidays!$J$3:$J$937)),0))</f>
        <v/>
      </c>
    </row>
    <row r="643" spans="1:80">
      <c r="A643" s="97"/>
      <c r="B643" s="98" t="str">
        <f ca="1">IF(NOT($A643=""),OFFSET('WBS Reference &amp; User Procedure'!$A$1,MATCH($A643,'WBS Reference &amp; User Procedure'!$A:$A,0)-1,1),"")</f>
        <v/>
      </c>
      <c r="D643" s="97"/>
      <c r="I643" s="78"/>
      <c r="T643" s="104" t="str">
        <f>IF(NOT(Q643=""),IF(NOT($S643=""),$S643,#REF!),"")</f>
        <v/>
      </c>
      <c r="U643" s="104" t="str">
        <f>IF(NOT(Q643=""),WORKDAY(T643,Q643,Holidays!$J$3:$J$937),"")</f>
        <v/>
      </c>
      <c r="V643" s="104"/>
      <c r="W643" s="104"/>
      <c r="X643" s="101" t="str">
        <f t="shared" si="137"/>
        <v/>
      </c>
      <c r="AL643" s="87" t="str">
        <f t="shared" ca="1" si="134"/>
        <v/>
      </c>
      <c r="AN643" s="87" t="str">
        <f t="shared" ca="1" si="142"/>
        <v/>
      </c>
      <c r="AO643" s="87" t="str">
        <f t="shared" ca="1" si="142"/>
        <v/>
      </c>
      <c r="AP643" s="87" t="str">
        <f t="shared" ca="1" si="142"/>
        <v/>
      </c>
      <c r="AQ643" s="87" t="str">
        <f t="shared" ca="1" si="142"/>
        <v/>
      </c>
      <c r="AR643" s="87" t="str">
        <f t="shared" ca="1" si="142"/>
        <v/>
      </c>
      <c r="AS643" s="87" t="str">
        <f t="shared" ca="1" si="142"/>
        <v/>
      </c>
      <c r="AT643" s="87" t="str">
        <f t="shared" ca="1" si="142"/>
        <v/>
      </c>
      <c r="AU643" s="87" t="str">
        <f t="shared" ca="1" si="142"/>
        <v/>
      </c>
      <c r="AV643" s="87" t="str">
        <f t="shared" ca="1" si="142"/>
        <v/>
      </c>
      <c r="AW643" s="87" t="str">
        <f t="shared" ca="1" si="142"/>
        <v/>
      </c>
      <c r="AX643" s="87" t="str">
        <f t="shared" ca="1" si="143"/>
        <v/>
      </c>
      <c r="AY643" s="87" t="str">
        <f t="shared" ca="1" si="143"/>
        <v/>
      </c>
      <c r="AZ643" s="87" t="str">
        <f t="shared" ca="1" si="143"/>
        <v/>
      </c>
      <c r="BA643" s="87" t="str">
        <f t="shared" ca="1" si="143"/>
        <v/>
      </c>
      <c r="BB643" s="87" t="str">
        <f t="shared" ca="1" si="143"/>
        <v/>
      </c>
      <c r="BC643" s="87" t="str">
        <f t="shared" ca="1" si="143"/>
        <v/>
      </c>
      <c r="BD643" s="87" t="str">
        <f t="shared" ca="1" si="143"/>
        <v/>
      </c>
      <c r="BE643" s="87" t="str">
        <f t="shared" ca="1" si="143"/>
        <v/>
      </c>
      <c r="BF643" s="87" t="str">
        <f t="shared" ca="1" si="143"/>
        <v/>
      </c>
      <c r="BG643" s="87" t="str">
        <f t="shared" ca="1" si="143"/>
        <v/>
      </c>
      <c r="BI643" s="87" t="str">
        <f>IF($Q643="","",IFERROR(IF(OR(AND($T643&gt;=DATEVALUE("10/1/20"&amp;RIGHT(BH$1,2)),$T643&lt;=DATEVALUE("9/30/20"&amp;RIGHT(BI$1,2))),AND($U643&gt;=DATEVALUE("10/1/20"&amp;RIGHT(BH$1,2)),$U643&lt;=DATEVALUE("9/30/20"&amp;RIGHT(BI$1,2))),AND($T643&lt;=DATEVALUE("10/1/20"&amp;RIGHT(BH$1,2)),$U643&gt;=DATEVALUE("9/30/20"&amp;RIGHT(BI$1,2)))),
IF(AND($T643&gt;=DATEVALUE("10/1/20"&amp;RIGHT(BH$1,2)),$U643&lt;=DATEVALUE("9/30/20"&amp;RIGHT(BI$1,2))),NETWORKDAYS($T643,$U643,Holidays!$J$3:$J$937),
IF(AND($T643&lt;DATEVALUE("10/1/20"&amp;RIGHT(BH$1,2)),$U643&lt;=DATEVALUE("9/30/20"&amp;RIGHT(BI$1,2))),NETWORKDAYS(DATEVALUE("10/1/20"&amp;RIGHT(BH$1,2)),$U643,Holidays!$J$3:$J$937),
IF($T643&lt;DATEVALUE("10/1/20"&amp;RIGHT(BH$1,2)),NETWORKDAYS(DATEVALUE("10/1/20"&amp;RIGHT(BH$1,2)),DATEVALUE("9/30/20"&amp;RIGHT(BI$1,2)),Holidays!$J$3:$J$937),
IF($T643&gt;=DATEVALUE("10/1/20"&amp;RIGHT(BH$1,2)),NETWORKDAYS($T643,DATEVALUE("9/30/20"&amp;RIGHT(BI$1,2)),Holidays!$J$3:$J$937),"")))),"")/(NETWORKDAYS($T643,$U643,Holidays!$J$3:$J$937)),0))</f>
        <v/>
      </c>
      <c r="BJ643" s="87" t="str">
        <f>IF($Q643="","",IFERROR(IF(OR(AND($T643&gt;=DATEVALUE("10/1/20"&amp;RIGHT(BI$1,2)),$T643&lt;=DATEVALUE("9/30/20"&amp;RIGHT(BJ$1,2))),AND($U643&gt;=DATEVALUE("10/1/20"&amp;RIGHT(BI$1,2)),$U643&lt;=DATEVALUE("9/30/20"&amp;RIGHT(BJ$1,2))),AND($T643&lt;=DATEVALUE("10/1/20"&amp;RIGHT(BI$1,2)),$U643&gt;=DATEVALUE("9/30/20"&amp;RIGHT(BJ$1,2)))),
IF(AND($T643&gt;=DATEVALUE("10/1/20"&amp;RIGHT(BI$1,2)),$U643&lt;=DATEVALUE("9/30/20"&amp;RIGHT(BJ$1,2))),NETWORKDAYS($T643,$U643,Holidays!$J$3:$J$937),
IF(AND($T643&lt;DATEVALUE("10/1/20"&amp;RIGHT(BI$1,2)),$U643&lt;=DATEVALUE("9/30/20"&amp;RIGHT(BJ$1,2))),NETWORKDAYS(DATEVALUE("10/1/20"&amp;RIGHT(BI$1,2)),$U643,Holidays!$J$3:$J$937),
IF($T643&lt;DATEVALUE("10/1/20"&amp;RIGHT(BI$1,2)),NETWORKDAYS(DATEVALUE("10/1/20"&amp;RIGHT(BI$1,2)),DATEVALUE("9/30/20"&amp;RIGHT(BJ$1,2)),Holidays!$J$3:$J$937),
IF($T643&gt;=DATEVALUE("10/1/20"&amp;RIGHT(BI$1,2)),NETWORKDAYS($T643,DATEVALUE("9/30/20"&amp;RIGHT(BJ$1,2)),Holidays!$J$3:$J$937),"")))),"")/(NETWORKDAYS($T643,$U643,Holidays!$J$3:$J$937)),0))</f>
        <v/>
      </c>
      <c r="BK643" s="87" t="str">
        <f>IF($Q643="","",IFERROR(IF(OR(AND($T643&gt;=DATEVALUE("10/1/20"&amp;RIGHT(BJ$1,2)),$T643&lt;=DATEVALUE("9/30/20"&amp;RIGHT(BK$1,2))),AND($U643&gt;=DATEVALUE("10/1/20"&amp;RIGHT(BJ$1,2)),$U643&lt;=DATEVALUE("9/30/20"&amp;RIGHT(BK$1,2))),AND($T643&lt;=DATEVALUE("10/1/20"&amp;RIGHT(BJ$1,2)),$U643&gt;=DATEVALUE("9/30/20"&amp;RIGHT(BK$1,2)))),
IF(AND($T643&gt;=DATEVALUE("10/1/20"&amp;RIGHT(BJ$1,2)),$U643&lt;=DATEVALUE("9/30/20"&amp;RIGHT(BK$1,2))),NETWORKDAYS($T643,$U643,Holidays!$J$3:$J$937),
IF(AND($T643&lt;DATEVALUE("10/1/20"&amp;RIGHT(BJ$1,2)),$U643&lt;=DATEVALUE("9/30/20"&amp;RIGHT(BK$1,2))),NETWORKDAYS(DATEVALUE("10/1/20"&amp;RIGHT(BJ$1,2)),$U643,Holidays!$J$3:$J$937),
IF($T643&lt;DATEVALUE("10/1/20"&amp;RIGHT(BJ$1,2)),NETWORKDAYS(DATEVALUE("10/1/20"&amp;RIGHT(BJ$1,2)),DATEVALUE("9/30/20"&amp;RIGHT(BK$1,2)),Holidays!$J$3:$J$937),
IF($T643&gt;=DATEVALUE("10/1/20"&amp;RIGHT(BJ$1,2)),NETWORKDAYS($T643,DATEVALUE("9/30/20"&amp;RIGHT(BK$1,2)),Holidays!$J$3:$J$937),"")))),"")/(NETWORKDAYS($T643,$U643,Holidays!$J$3:$J$937)),0))</f>
        <v/>
      </c>
      <c r="BL643" s="87" t="str">
        <f>IF($Q643="","",IFERROR(IF(OR(AND($T643&gt;=DATEVALUE("10/1/20"&amp;RIGHT(BK$1,2)),$T643&lt;=DATEVALUE("9/30/20"&amp;RIGHT(BL$1,2))),AND($U643&gt;=DATEVALUE("10/1/20"&amp;RIGHT(BK$1,2)),$U643&lt;=DATEVALUE("9/30/20"&amp;RIGHT(BL$1,2))),AND($T643&lt;=DATEVALUE("10/1/20"&amp;RIGHT(BK$1,2)),$U643&gt;=DATEVALUE("9/30/20"&amp;RIGHT(BL$1,2)))),
IF(AND($T643&gt;=DATEVALUE("10/1/20"&amp;RIGHT(BK$1,2)),$U643&lt;=DATEVALUE("9/30/20"&amp;RIGHT(BL$1,2))),NETWORKDAYS($T643,$U643,Holidays!$J$3:$J$937),
IF(AND($T643&lt;DATEVALUE("10/1/20"&amp;RIGHT(BK$1,2)),$U643&lt;=DATEVALUE("9/30/20"&amp;RIGHT(BL$1,2))),NETWORKDAYS(DATEVALUE("10/1/20"&amp;RIGHT(BK$1,2)),$U643,Holidays!$J$3:$J$937),
IF($T643&lt;DATEVALUE("10/1/20"&amp;RIGHT(BK$1,2)),NETWORKDAYS(DATEVALUE("10/1/20"&amp;RIGHT(BK$1,2)),DATEVALUE("9/30/20"&amp;RIGHT(BL$1,2)),Holidays!$J$3:$J$937),
IF($T643&gt;=DATEVALUE("10/1/20"&amp;RIGHT(BK$1,2)),NETWORKDAYS($T643,DATEVALUE("9/30/20"&amp;RIGHT(BL$1,2)),Holidays!$J$3:$J$937),"")))),"")/(NETWORKDAYS($T643,$U643,Holidays!$J$3:$J$937)),0))</f>
        <v/>
      </c>
      <c r="BM643" s="87" t="str">
        <f>IF($Q643="","",IFERROR(IF(OR(AND($T643&gt;=DATEVALUE("10/1/20"&amp;RIGHT(BL$1,2)),$T643&lt;=DATEVALUE("9/30/20"&amp;RIGHT(BM$1,2))),AND($U643&gt;=DATEVALUE("10/1/20"&amp;RIGHT(BL$1,2)),$U643&lt;=DATEVALUE("9/30/20"&amp;RIGHT(BM$1,2))),AND($T643&lt;=DATEVALUE("10/1/20"&amp;RIGHT(BL$1,2)),$U643&gt;=DATEVALUE("9/30/20"&amp;RIGHT(BM$1,2)))),
IF(AND($T643&gt;=DATEVALUE("10/1/20"&amp;RIGHT(BL$1,2)),$U643&lt;=DATEVALUE("9/30/20"&amp;RIGHT(BM$1,2))),NETWORKDAYS($T643,$U643,Holidays!$J$3:$J$937),
IF(AND($T643&lt;DATEVALUE("10/1/20"&amp;RIGHT(BL$1,2)),$U643&lt;=DATEVALUE("9/30/20"&amp;RIGHT(BM$1,2))),NETWORKDAYS(DATEVALUE("10/1/20"&amp;RIGHT(BL$1,2)),$U643,Holidays!$J$3:$J$937),
IF($T643&lt;DATEVALUE("10/1/20"&amp;RIGHT(BL$1,2)),NETWORKDAYS(DATEVALUE("10/1/20"&amp;RIGHT(BL$1,2)),DATEVALUE("9/30/20"&amp;RIGHT(BM$1,2)),Holidays!$J$3:$J$937),
IF($T643&gt;=DATEVALUE("10/1/20"&amp;RIGHT(BL$1,2)),NETWORKDAYS($T643,DATEVALUE("9/30/20"&amp;RIGHT(BM$1,2)),Holidays!$J$3:$J$937),"")))),"")/(NETWORKDAYS($T643,$U643,Holidays!$J$3:$J$937)),0))</f>
        <v/>
      </c>
      <c r="BN643" s="87" t="str">
        <f>IF($Q643="","",IFERROR(IF(OR(AND($T643&gt;=DATEVALUE("10/1/20"&amp;RIGHT(BM$1,2)),$T643&lt;=DATEVALUE("9/30/20"&amp;RIGHT(BN$1,2))),AND($U643&gt;=DATEVALUE("10/1/20"&amp;RIGHT(BM$1,2)),$U643&lt;=DATEVALUE("9/30/20"&amp;RIGHT(BN$1,2))),AND($T643&lt;=DATEVALUE("10/1/20"&amp;RIGHT(BM$1,2)),$U643&gt;=DATEVALUE("9/30/20"&amp;RIGHT(BN$1,2)))),
IF(AND($T643&gt;=DATEVALUE("10/1/20"&amp;RIGHT(BM$1,2)),$U643&lt;=DATEVALUE("9/30/20"&amp;RIGHT(BN$1,2))),NETWORKDAYS($T643,$U643,Holidays!$J$3:$J$937),
IF(AND($T643&lt;DATEVALUE("10/1/20"&amp;RIGHT(BM$1,2)),$U643&lt;=DATEVALUE("9/30/20"&amp;RIGHT(BN$1,2))),NETWORKDAYS(DATEVALUE("10/1/20"&amp;RIGHT(BM$1,2)),$U643,Holidays!$J$3:$J$937),
IF($T643&lt;DATEVALUE("10/1/20"&amp;RIGHT(BM$1,2)),NETWORKDAYS(DATEVALUE("10/1/20"&amp;RIGHT(BM$1,2)),DATEVALUE("9/30/20"&amp;RIGHT(BN$1,2)),Holidays!$J$3:$J$937),
IF($T643&gt;=DATEVALUE("10/1/20"&amp;RIGHT(BM$1,2)),NETWORKDAYS($T643,DATEVALUE("9/30/20"&amp;RIGHT(BN$1,2)),Holidays!$J$3:$J$937),"")))),"")/(NETWORKDAYS($T643,$U643,Holidays!$J$3:$J$937)),0))</f>
        <v/>
      </c>
      <c r="BO643" s="87" t="str">
        <f>IF($Q643="","",IFERROR(IF(OR(AND($T643&gt;=DATEVALUE("10/1/20"&amp;RIGHT(BN$1,2)),$T643&lt;=DATEVALUE("9/30/20"&amp;RIGHT(BO$1,2))),AND($U643&gt;=DATEVALUE("10/1/20"&amp;RIGHT(BN$1,2)),$U643&lt;=DATEVALUE("9/30/20"&amp;RIGHT(BO$1,2))),AND($T643&lt;=DATEVALUE("10/1/20"&amp;RIGHT(BN$1,2)),$U643&gt;=DATEVALUE("9/30/20"&amp;RIGHT(BO$1,2)))),
IF(AND($T643&gt;=DATEVALUE("10/1/20"&amp;RIGHT(BN$1,2)),$U643&lt;=DATEVALUE("9/30/20"&amp;RIGHT(BO$1,2))),NETWORKDAYS($T643,$U643,Holidays!$J$3:$J$937),
IF(AND($T643&lt;DATEVALUE("10/1/20"&amp;RIGHT(BN$1,2)),$U643&lt;=DATEVALUE("9/30/20"&amp;RIGHT(BO$1,2))),NETWORKDAYS(DATEVALUE("10/1/20"&amp;RIGHT(BN$1,2)),$U643,Holidays!$J$3:$J$937),
IF($T643&lt;DATEVALUE("10/1/20"&amp;RIGHT(BN$1,2)),NETWORKDAYS(DATEVALUE("10/1/20"&amp;RIGHT(BN$1,2)),DATEVALUE("9/30/20"&amp;RIGHT(BO$1,2)),Holidays!$J$3:$J$937),
IF($T643&gt;=DATEVALUE("10/1/20"&amp;RIGHT(BN$1,2)),NETWORKDAYS($T643,DATEVALUE("9/30/20"&amp;RIGHT(BO$1,2)),Holidays!$J$3:$J$937),"")))),"")/(NETWORKDAYS($T643,$U643,Holidays!$J$3:$J$937)),0))</f>
        <v/>
      </c>
      <c r="BP643" s="87" t="str">
        <f>IF($Q643="","",IFERROR(IF(OR(AND($T643&gt;=DATEVALUE("10/1/20"&amp;RIGHT(BO$1,2)),$T643&lt;=DATEVALUE("9/30/20"&amp;RIGHT(BP$1,2))),AND($U643&gt;=DATEVALUE("10/1/20"&amp;RIGHT(BO$1,2)),$U643&lt;=DATEVALUE("9/30/20"&amp;RIGHT(BP$1,2))),AND($T643&lt;=DATEVALUE("10/1/20"&amp;RIGHT(BO$1,2)),$U643&gt;=DATEVALUE("9/30/20"&amp;RIGHT(BP$1,2)))),
IF(AND($T643&gt;=DATEVALUE("10/1/20"&amp;RIGHT(BO$1,2)),$U643&lt;=DATEVALUE("9/30/20"&amp;RIGHT(BP$1,2))),NETWORKDAYS($T643,$U643,Holidays!$J$3:$J$937),
IF(AND($T643&lt;DATEVALUE("10/1/20"&amp;RIGHT(BO$1,2)),$U643&lt;=DATEVALUE("9/30/20"&amp;RIGHT(BP$1,2))),NETWORKDAYS(DATEVALUE("10/1/20"&amp;RIGHT(BO$1,2)),$U643,Holidays!$J$3:$J$937),
IF($T643&lt;DATEVALUE("10/1/20"&amp;RIGHT(BO$1,2)),NETWORKDAYS(DATEVALUE("10/1/20"&amp;RIGHT(BO$1,2)),DATEVALUE("9/30/20"&amp;RIGHT(BP$1,2)),Holidays!$J$3:$J$937),
IF($T643&gt;=DATEVALUE("10/1/20"&amp;RIGHT(BO$1,2)),NETWORKDAYS($T643,DATEVALUE("9/30/20"&amp;RIGHT(BP$1,2)),Holidays!$J$3:$J$937),"")))),"")/(NETWORKDAYS($T643,$U643,Holidays!$J$3:$J$937)),0))</f>
        <v/>
      </c>
      <c r="BQ643" s="87" t="str">
        <f>IF($Q643="","",IFERROR(IF(OR(AND($T643&gt;=DATEVALUE("10/1/20"&amp;RIGHT(BP$1,2)),$T643&lt;=DATEVALUE("9/30/20"&amp;RIGHT(BQ$1,2))),AND($U643&gt;=DATEVALUE("10/1/20"&amp;RIGHT(BP$1,2)),$U643&lt;=DATEVALUE("9/30/20"&amp;RIGHT(BQ$1,2))),AND($T643&lt;=DATEVALUE("10/1/20"&amp;RIGHT(BP$1,2)),$U643&gt;=DATEVALUE("9/30/20"&amp;RIGHT(BQ$1,2)))),
IF(AND($T643&gt;=DATEVALUE("10/1/20"&amp;RIGHT(BP$1,2)),$U643&lt;=DATEVALUE("9/30/20"&amp;RIGHT(BQ$1,2))),NETWORKDAYS($T643,$U643,Holidays!$J$3:$J$937),
IF(AND($T643&lt;DATEVALUE("10/1/20"&amp;RIGHT(BP$1,2)),$U643&lt;=DATEVALUE("9/30/20"&amp;RIGHT(BQ$1,2))),NETWORKDAYS(DATEVALUE("10/1/20"&amp;RIGHT(BP$1,2)),$U643,Holidays!$J$3:$J$937),
IF($T643&lt;DATEVALUE("10/1/20"&amp;RIGHT(BP$1,2)),NETWORKDAYS(DATEVALUE("10/1/20"&amp;RIGHT(BP$1,2)),DATEVALUE("9/30/20"&amp;RIGHT(BQ$1,2)),Holidays!$J$3:$J$937),
IF($T643&gt;=DATEVALUE("10/1/20"&amp;RIGHT(BP$1,2)),NETWORKDAYS($T643,DATEVALUE("9/30/20"&amp;RIGHT(BQ$1,2)),Holidays!$J$3:$J$937),"")))),"")/(NETWORKDAYS($T643,$U643,Holidays!$J$3:$J$937)),0))</f>
        <v/>
      </c>
      <c r="BR643" s="87" t="str">
        <f>IF($Q643="","",IFERROR(IF(OR(AND($T643&gt;=DATEVALUE("10/1/20"&amp;RIGHT(BQ$1,2)),$T643&lt;=DATEVALUE("9/30/20"&amp;RIGHT(BR$1,2))),AND($U643&gt;=DATEVALUE("10/1/20"&amp;RIGHT(BQ$1,2)),$U643&lt;=DATEVALUE("9/30/20"&amp;RIGHT(BR$1,2))),AND($T643&lt;=DATEVALUE("10/1/20"&amp;RIGHT(BQ$1,2)),$U643&gt;=DATEVALUE("9/30/20"&amp;RIGHT(BR$1,2)))),
IF(AND($T643&gt;=DATEVALUE("10/1/20"&amp;RIGHT(BQ$1,2)),$U643&lt;=DATEVALUE("9/30/20"&amp;RIGHT(BR$1,2))),NETWORKDAYS($T643,$U643,Holidays!$J$3:$J$937),
IF(AND($T643&lt;DATEVALUE("10/1/20"&amp;RIGHT(BQ$1,2)),$U643&lt;=DATEVALUE("9/30/20"&amp;RIGHT(BR$1,2))),NETWORKDAYS(DATEVALUE("10/1/20"&amp;RIGHT(BQ$1,2)),$U643,Holidays!$J$3:$J$937),
IF($T643&lt;DATEVALUE("10/1/20"&amp;RIGHT(BQ$1,2)),NETWORKDAYS(DATEVALUE("10/1/20"&amp;RIGHT(BQ$1,2)),DATEVALUE("9/30/20"&amp;RIGHT(BR$1,2)),Holidays!$J$3:$J$937),
IF($T643&gt;=DATEVALUE("10/1/20"&amp;RIGHT(BQ$1,2)),NETWORKDAYS($T643,DATEVALUE("9/30/20"&amp;RIGHT(BR$1,2)),Holidays!$J$3:$J$937),"")))),"")/(NETWORKDAYS($T643,$U643,Holidays!$J$3:$J$937)),0))</f>
        <v/>
      </c>
      <c r="BS643" s="87" t="str">
        <f>IF($Q643="","",IFERROR(IF(OR(AND($T643&gt;=DATEVALUE("10/1/20"&amp;RIGHT(BR$1,2)),$T643&lt;=DATEVALUE("9/30/20"&amp;RIGHT(BS$1,2))),AND($U643&gt;=DATEVALUE("10/1/20"&amp;RIGHT(BR$1,2)),$U643&lt;=DATEVALUE("9/30/20"&amp;RIGHT(BS$1,2))),AND($T643&lt;=DATEVALUE("10/1/20"&amp;RIGHT(BR$1,2)),$U643&gt;=DATEVALUE("9/30/20"&amp;RIGHT(BS$1,2)))),
IF(AND($T643&gt;=DATEVALUE("10/1/20"&amp;RIGHT(BR$1,2)),$U643&lt;=DATEVALUE("9/30/20"&amp;RIGHT(BS$1,2))),NETWORKDAYS($T643,$U643,Holidays!$J$3:$J$937),
IF(AND($T643&lt;DATEVALUE("10/1/20"&amp;RIGHT(BR$1,2)),$U643&lt;=DATEVALUE("9/30/20"&amp;RIGHT(BS$1,2))),NETWORKDAYS(DATEVALUE("10/1/20"&amp;RIGHT(BR$1,2)),$U643,Holidays!$J$3:$J$937),
IF($T643&lt;DATEVALUE("10/1/20"&amp;RIGHT(BR$1,2)),NETWORKDAYS(DATEVALUE("10/1/20"&amp;RIGHT(BR$1,2)),DATEVALUE("9/30/20"&amp;RIGHT(BS$1,2)),Holidays!$J$3:$J$937),
IF($T643&gt;=DATEVALUE("10/1/20"&amp;RIGHT(BR$1,2)),NETWORKDAYS($T643,DATEVALUE("9/30/20"&amp;RIGHT(BS$1,2)),Holidays!$J$3:$J$937),"")))),"")/(NETWORKDAYS($T643,$U643,Holidays!$J$3:$J$937)),0))</f>
        <v/>
      </c>
      <c r="BT643" s="87" t="str">
        <f>IF($Q643="","",IFERROR(IF(OR(AND($T643&gt;=DATEVALUE("10/1/20"&amp;RIGHT(BS$1,2)),$T643&lt;=DATEVALUE("9/30/20"&amp;RIGHT(BT$1,2))),AND($U643&gt;=DATEVALUE("10/1/20"&amp;RIGHT(BS$1,2)),$U643&lt;=DATEVALUE("9/30/20"&amp;RIGHT(BT$1,2))),AND($T643&lt;=DATEVALUE("10/1/20"&amp;RIGHT(BS$1,2)),$U643&gt;=DATEVALUE("9/30/20"&amp;RIGHT(BT$1,2)))),
IF(AND($T643&gt;=DATEVALUE("10/1/20"&amp;RIGHT(BS$1,2)),$U643&lt;=DATEVALUE("9/30/20"&amp;RIGHT(BT$1,2))),NETWORKDAYS($T643,$U643,Holidays!$J$3:$J$937),
IF(AND($T643&lt;DATEVALUE("10/1/20"&amp;RIGHT(BS$1,2)),$U643&lt;=DATEVALUE("9/30/20"&amp;RIGHT(BT$1,2))),NETWORKDAYS(DATEVALUE("10/1/20"&amp;RIGHT(BS$1,2)),$U643,Holidays!$J$3:$J$937),
IF($T643&lt;DATEVALUE("10/1/20"&amp;RIGHT(BS$1,2)),NETWORKDAYS(DATEVALUE("10/1/20"&amp;RIGHT(BS$1,2)),DATEVALUE("9/30/20"&amp;RIGHT(BT$1,2)),Holidays!$J$3:$J$937),
IF($T643&gt;=DATEVALUE("10/1/20"&amp;RIGHT(BS$1,2)),NETWORKDAYS($T643,DATEVALUE("9/30/20"&amp;RIGHT(BT$1,2)),Holidays!$J$3:$J$937),"")))),"")/(NETWORKDAYS($T643,$U643,Holidays!$J$3:$J$937)),0))</f>
        <v/>
      </c>
      <c r="BU643" s="87" t="str">
        <f>IF($Q643="","",IFERROR(IF(OR(AND($T643&gt;=DATEVALUE("10/1/20"&amp;RIGHT(BT$1,2)),$T643&lt;=DATEVALUE("9/30/20"&amp;RIGHT(BU$1,2))),AND($U643&gt;=DATEVALUE("10/1/20"&amp;RIGHT(BT$1,2)),$U643&lt;=DATEVALUE("9/30/20"&amp;RIGHT(BU$1,2))),AND($T643&lt;=DATEVALUE("10/1/20"&amp;RIGHT(BT$1,2)),$U643&gt;=DATEVALUE("9/30/20"&amp;RIGHT(BU$1,2)))),
IF(AND($T643&gt;=DATEVALUE("10/1/20"&amp;RIGHT(BT$1,2)),$U643&lt;=DATEVALUE("9/30/20"&amp;RIGHT(BU$1,2))),NETWORKDAYS($T643,$U643,Holidays!$J$3:$J$937),
IF(AND($T643&lt;DATEVALUE("10/1/20"&amp;RIGHT(BT$1,2)),$U643&lt;=DATEVALUE("9/30/20"&amp;RIGHT(BU$1,2))),NETWORKDAYS(DATEVALUE("10/1/20"&amp;RIGHT(BT$1,2)),$U643,Holidays!$J$3:$J$937),
IF($T643&lt;DATEVALUE("10/1/20"&amp;RIGHT(BT$1,2)),NETWORKDAYS(DATEVALUE("10/1/20"&amp;RIGHT(BT$1,2)),DATEVALUE("9/30/20"&amp;RIGHT(BU$1,2)),Holidays!$J$3:$J$937),
IF($T643&gt;=DATEVALUE("10/1/20"&amp;RIGHT(BT$1,2)),NETWORKDAYS($T643,DATEVALUE("9/30/20"&amp;RIGHT(BU$1,2)),Holidays!$J$3:$J$937),"")))),"")/(NETWORKDAYS($T643,$U643,Holidays!$J$3:$J$937)),0))</f>
        <v/>
      </c>
      <c r="BV643" s="87" t="str">
        <f>IF($Q643="","",IFERROR(IF(OR(AND($T643&gt;=DATEVALUE("10/1/20"&amp;RIGHT(BU$1,2)),$T643&lt;=DATEVALUE("9/30/20"&amp;RIGHT(BV$1,2))),AND($U643&gt;=DATEVALUE("10/1/20"&amp;RIGHT(BU$1,2)),$U643&lt;=DATEVALUE("9/30/20"&amp;RIGHT(BV$1,2))),AND($T643&lt;=DATEVALUE("10/1/20"&amp;RIGHT(BU$1,2)),$U643&gt;=DATEVALUE("9/30/20"&amp;RIGHT(BV$1,2)))),
IF(AND($T643&gt;=DATEVALUE("10/1/20"&amp;RIGHT(BU$1,2)),$U643&lt;=DATEVALUE("9/30/20"&amp;RIGHT(BV$1,2))),NETWORKDAYS($T643,$U643,Holidays!$J$3:$J$937),
IF(AND($T643&lt;DATEVALUE("10/1/20"&amp;RIGHT(BU$1,2)),$U643&lt;=DATEVALUE("9/30/20"&amp;RIGHT(BV$1,2))),NETWORKDAYS(DATEVALUE("10/1/20"&amp;RIGHT(BU$1,2)),$U643,Holidays!$J$3:$J$937),
IF($T643&lt;DATEVALUE("10/1/20"&amp;RIGHT(BU$1,2)),NETWORKDAYS(DATEVALUE("10/1/20"&amp;RIGHT(BU$1,2)),DATEVALUE("9/30/20"&amp;RIGHT(BV$1,2)),Holidays!$J$3:$J$937),
IF($T643&gt;=DATEVALUE("10/1/20"&amp;RIGHT(BU$1,2)),NETWORKDAYS($T643,DATEVALUE("9/30/20"&amp;RIGHT(BV$1,2)),Holidays!$J$3:$J$937),"")))),"")/(NETWORKDAYS($T643,$U643,Holidays!$J$3:$J$937)),0))</f>
        <v/>
      </c>
      <c r="BW643" s="87" t="str">
        <f>IF($Q643="","",IFERROR(IF(OR(AND($T643&gt;=DATEVALUE("10/1/20"&amp;RIGHT(BV$1,2)),$T643&lt;=DATEVALUE("9/30/20"&amp;RIGHT(BW$1,2))),AND($U643&gt;=DATEVALUE("10/1/20"&amp;RIGHT(BV$1,2)),$U643&lt;=DATEVALUE("9/30/20"&amp;RIGHT(BW$1,2))),AND($T643&lt;=DATEVALUE("10/1/20"&amp;RIGHT(BV$1,2)),$U643&gt;=DATEVALUE("9/30/20"&amp;RIGHT(BW$1,2)))),
IF(AND($T643&gt;=DATEVALUE("10/1/20"&amp;RIGHT(BV$1,2)),$U643&lt;=DATEVALUE("9/30/20"&amp;RIGHT(BW$1,2))),NETWORKDAYS($T643,$U643,Holidays!$J$3:$J$937),
IF(AND($T643&lt;DATEVALUE("10/1/20"&amp;RIGHT(BV$1,2)),$U643&lt;=DATEVALUE("9/30/20"&amp;RIGHT(BW$1,2))),NETWORKDAYS(DATEVALUE("10/1/20"&amp;RIGHT(BV$1,2)),$U643,Holidays!$J$3:$J$937),
IF($T643&lt;DATEVALUE("10/1/20"&amp;RIGHT(BV$1,2)),NETWORKDAYS(DATEVALUE("10/1/20"&amp;RIGHT(BV$1,2)),DATEVALUE("9/30/20"&amp;RIGHT(BW$1,2)),Holidays!$J$3:$J$937),
IF($T643&gt;=DATEVALUE("10/1/20"&amp;RIGHT(BV$1,2)),NETWORKDAYS($T643,DATEVALUE("9/30/20"&amp;RIGHT(BW$1,2)),Holidays!$J$3:$J$937),"")))),"")/(NETWORKDAYS($T643,$U643,Holidays!$J$3:$J$937)),0))</f>
        <v/>
      </c>
      <c r="BX643" s="87" t="str">
        <f>IF($Q643="","",IFERROR(IF(OR(AND($T643&gt;=DATEVALUE("10/1/20"&amp;RIGHT(BW$1,2)),$T643&lt;=DATEVALUE("9/30/20"&amp;RIGHT(BX$1,2))),AND($U643&gt;=DATEVALUE("10/1/20"&amp;RIGHT(BW$1,2)),$U643&lt;=DATEVALUE("9/30/20"&amp;RIGHT(BX$1,2))),AND($T643&lt;=DATEVALUE("10/1/20"&amp;RIGHT(BW$1,2)),$U643&gt;=DATEVALUE("9/30/20"&amp;RIGHT(BX$1,2)))),
IF(AND($T643&gt;=DATEVALUE("10/1/20"&amp;RIGHT(BW$1,2)),$U643&lt;=DATEVALUE("9/30/20"&amp;RIGHT(BX$1,2))),NETWORKDAYS($T643,$U643,Holidays!$J$3:$J$937),
IF(AND($T643&lt;DATEVALUE("10/1/20"&amp;RIGHT(BW$1,2)),$U643&lt;=DATEVALUE("9/30/20"&amp;RIGHT(BX$1,2))),NETWORKDAYS(DATEVALUE("10/1/20"&amp;RIGHT(BW$1,2)),$U643,Holidays!$J$3:$J$937),
IF($T643&lt;DATEVALUE("10/1/20"&amp;RIGHT(BW$1,2)),NETWORKDAYS(DATEVALUE("10/1/20"&amp;RIGHT(BW$1,2)),DATEVALUE("9/30/20"&amp;RIGHT(BX$1,2)),Holidays!$J$3:$J$937),
IF($T643&gt;=DATEVALUE("10/1/20"&amp;RIGHT(BW$1,2)),NETWORKDAYS($T643,DATEVALUE("9/30/20"&amp;RIGHT(BX$1,2)),Holidays!$J$3:$J$937),"")))),"")/(NETWORKDAYS($T643,$U643,Holidays!$J$3:$J$937)),0))</f>
        <v/>
      </c>
      <c r="BY643" s="87" t="str">
        <f>IF($Q643="","",IFERROR(IF(OR(AND($T643&gt;=DATEVALUE("10/1/20"&amp;RIGHT(BX$1,2)),$T643&lt;=DATEVALUE("9/30/20"&amp;RIGHT(BY$1,2))),AND($U643&gt;=DATEVALUE("10/1/20"&amp;RIGHT(BX$1,2)),$U643&lt;=DATEVALUE("9/30/20"&amp;RIGHT(BY$1,2))),AND($T643&lt;=DATEVALUE("10/1/20"&amp;RIGHT(BX$1,2)),$U643&gt;=DATEVALUE("9/30/20"&amp;RIGHT(BY$1,2)))),
IF(AND($T643&gt;=DATEVALUE("10/1/20"&amp;RIGHT(BX$1,2)),$U643&lt;=DATEVALUE("9/30/20"&amp;RIGHT(BY$1,2))),NETWORKDAYS($T643,$U643,Holidays!$J$3:$J$937),
IF(AND($T643&lt;DATEVALUE("10/1/20"&amp;RIGHT(BX$1,2)),$U643&lt;=DATEVALUE("9/30/20"&amp;RIGHT(BY$1,2))),NETWORKDAYS(DATEVALUE("10/1/20"&amp;RIGHT(BX$1,2)),$U643,Holidays!$J$3:$J$937),
IF($T643&lt;DATEVALUE("10/1/20"&amp;RIGHT(BX$1,2)),NETWORKDAYS(DATEVALUE("10/1/20"&amp;RIGHT(BX$1,2)),DATEVALUE("9/30/20"&amp;RIGHT(BY$1,2)),Holidays!$J$3:$J$937),
IF($T643&gt;=DATEVALUE("10/1/20"&amp;RIGHT(BX$1,2)),NETWORKDAYS($T643,DATEVALUE("9/30/20"&amp;RIGHT(BY$1,2)),Holidays!$J$3:$J$937),"")))),"")/(NETWORKDAYS($T643,$U643,Holidays!$J$3:$J$937)),0))</f>
        <v/>
      </c>
      <c r="BZ643" s="87" t="str">
        <f>IF($Q643="","",IFERROR(IF(OR(AND($T643&gt;=DATEVALUE("10/1/20"&amp;RIGHT(BY$1,2)),$T643&lt;=DATEVALUE("9/30/20"&amp;RIGHT(BZ$1,2))),AND($U643&gt;=DATEVALUE("10/1/20"&amp;RIGHT(BY$1,2)),$U643&lt;=DATEVALUE("9/30/20"&amp;RIGHT(BZ$1,2))),AND($T643&lt;=DATEVALUE("10/1/20"&amp;RIGHT(BY$1,2)),$U643&gt;=DATEVALUE("9/30/20"&amp;RIGHT(BZ$1,2)))),
IF(AND($T643&gt;=DATEVALUE("10/1/20"&amp;RIGHT(BY$1,2)),$U643&lt;=DATEVALUE("9/30/20"&amp;RIGHT(BZ$1,2))),NETWORKDAYS($T643,$U643,Holidays!$J$3:$J$937),
IF(AND($T643&lt;DATEVALUE("10/1/20"&amp;RIGHT(BY$1,2)),$U643&lt;=DATEVALUE("9/30/20"&amp;RIGHT(BZ$1,2))),NETWORKDAYS(DATEVALUE("10/1/20"&amp;RIGHT(BY$1,2)),$U643,Holidays!$J$3:$J$937),
IF($T643&lt;DATEVALUE("10/1/20"&amp;RIGHT(BY$1,2)),NETWORKDAYS(DATEVALUE("10/1/20"&amp;RIGHT(BY$1,2)),DATEVALUE("9/30/20"&amp;RIGHT(BZ$1,2)),Holidays!$J$3:$J$937),
IF($T643&gt;=DATEVALUE("10/1/20"&amp;RIGHT(BY$1,2)),NETWORKDAYS($T643,DATEVALUE("9/30/20"&amp;RIGHT(BZ$1,2)),Holidays!$J$3:$J$937),"")))),"")/(NETWORKDAYS($T643,$U643,Holidays!$J$3:$J$937)),0))</f>
        <v/>
      </c>
      <c r="CA643" s="87" t="str">
        <f>IF($Q643="","",IFERROR(IF(OR(AND($T643&gt;=DATEVALUE("10/1/20"&amp;RIGHT(BZ$1,2)),$T643&lt;=DATEVALUE("9/30/20"&amp;RIGHT(CA$1,2))),AND($U643&gt;=DATEVALUE("10/1/20"&amp;RIGHT(BZ$1,2)),$U643&lt;=DATEVALUE("9/30/20"&amp;RIGHT(CA$1,2))),AND($T643&lt;=DATEVALUE("10/1/20"&amp;RIGHT(BZ$1,2)),$U643&gt;=DATEVALUE("9/30/20"&amp;RIGHT(CA$1,2)))),
IF(AND($T643&gt;=DATEVALUE("10/1/20"&amp;RIGHT(BZ$1,2)),$U643&lt;=DATEVALUE("9/30/20"&amp;RIGHT(CA$1,2))),NETWORKDAYS($T643,$U643,Holidays!$J$3:$J$937),
IF(AND($T643&lt;DATEVALUE("10/1/20"&amp;RIGHT(BZ$1,2)),$U643&lt;=DATEVALUE("9/30/20"&amp;RIGHT(CA$1,2))),NETWORKDAYS(DATEVALUE("10/1/20"&amp;RIGHT(BZ$1,2)),$U643,Holidays!$J$3:$J$937),
IF($T643&lt;DATEVALUE("10/1/20"&amp;RIGHT(BZ$1,2)),NETWORKDAYS(DATEVALUE("10/1/20"&amp;RIGHT(BZ$1,2)),DATEVALUE("9/30/20"&amp;RIGHT(CA$1,2)),Holidays!$J$3:$J$937),
IF($T643&gt;=DATEVALUE("10/1/20"&amp;RIGHT(BZ$1,2)),NETWORKDAYS($T643,DATEVALUE("9/30/20"&amp;RIGHT(CA$1,2)),Holidays!$J$3:$J$937),"")))),"")/(NETWORKDAYS($T643,$U643,Holidays!$J$3:$J$937)),0))</f>
        <v/>
      </c>
      <c r="CB643" s="87" t="str">
        <f>IF($Q643="","",IFERROR(IF(OR(AND($T643&gt;=DATEVALUE("10/1/20"&amp;RIGHT(CA$1,2)),$T643&lt;=DATEVALUE("9/30/20"&amp;RIGHT(CB$1,2))),AND($U643&gt;=DATEVALUE("10/1/20"&amp;RIGHT(CA$1,2)),$U643&lt;=DATEVALUE("9/30/20"&amp;RIGHT(CB$1,2))),AND($T643&lt;=DATEVALUE("10/1/20"&amp;RIGHT(CA$1,2)),$U643&gt;=DATEVALUE("9/30/20"&amp;RIGHT(CB$1,2)))),
IF(AND($T643&gt;=DATEVALUE("10/1/20"&amp;RIGHT(CA$1,2)),$U643&lt;=DATEVALUE("9/30/20"&amp;RIGHT(CB$1,2))),NETWORKDAYS($T643,$U643,Holidays!$J$3:$J$937),
IF(AND($T643&lt;DATEVALUE("10/1/20"&amp;RIGHT(CA$1,2)),$U643&lt;=DATEVALUE("9/30/20"&amp;RIGHT(CB$1,2))),NETWORKDAYS(DATEVALUE("10/1/20"&amp;RIGHT(CA$1,2)),$U643,Holidays!$J$3:$J$937),
IF($T643&lt;DATEVALUE("10/1/20"&amp;RIGHT(CA$1,2)),NETWORKDAYS(DATEVALUE("10/1/20"&amp;RIGHT(CA$1,2)),DATEVALUE("9/30/20"&amp;RIGHT(CB$1,2)),Holidays!$J$3:$J$937),
IF($T643&gt;=DATEVALUE("10/1/20"&amp;RIGHT(CA$1,2)),NETWORKDAYS($T643,DATEVALUE("9/30/20"&amp;RIGHT(CB$1,2)),Holidays!$J$3:$J$937),"")))),"")/(NETWORKDAYS($T643,$U643,Holidays!$J$3:$J$937)),0))</f>
        <v/>
      </c>
    </row>
    <row r="644" spans="1:80">
      <c r="A644" s="97"/>
      <c r="B644" s="98" t="str">
        <f ca="1">IF(NOT($A644=""),OFFSET('WBS Reference &amp; User Procedure'!$A$1,MATCH($A644,'WBS Reference &amp; User Procedure'!$A:$A,0)-1,1),"")</f>
        <v/>
      </c>
      <c r="D644" s="97"/>
      <c r="I644" s="78"/>
      <c r="T644" s="104" t="str">
        <f>IF(NOT(Q644=""),IF(NOT($S644=""),$S644,#REF!),"")</f>
        <v/>
      </c>
      <c r="U644" s="104" t="str">
        <f>IF(NOT(Q644=""),WORKDAY(T644,Q644,Holidays!$J$3:$J$937),"")</f>
        <v/>
      </c>
      <c r="V644" s="104"/>
      <c r="W644" s="104"/>
      <c r="X644" s="101" t="str">
        <f t="shared" si="137"/>
        <v/>
      </c>
      <c r="AL644" s="87" t="str">
        <f t="shared" ca="1" si="134"/>
        <v/>
      </c>
      <c r="AN644" s="87" t="str">
        <f t="shared" ca="1" si="142"/>
        <v/>
      </c>
      <c r="AO644" s="87" t="str">
        <f t="shared" ca="1" si="142"/>
        <v/>
      </c>
      <c r="AP644" s="87" t="str">
        <f t="shared" ca="1" si="142"/>
        <v/>
      </c>
      <c r="AQ644" s="87" t="str">
        <f t="shared" ca="1" si="142"/>
        <v/>
      </c>
      <c r="AR644" s="87" t="str">
        <f t="shared" ca="1" si="142"/>
        <v/>
      </c>
      <c r="AS644" s="87" t="str">
        <f t="shared" ca="1" si="142"/>
        <v/>
      </c>
      <c r="AT644" s="87" t="str">
        <f t="shared" ca="1" si="142"/>
        <v/>
      </c>
      <c r="AU644" s="87" t="str">
        <f t="shared" ca="1" si="142"/>
        <v/>
      </c>
      <c r="AV644" s="87" t="str">
        <f t="shared" ca="1" si="142"/>
        <v/>
      </c>
      <c r="AW644" s="87" t="str">
        <f t="shared" ca="1" si="142"/>
        <v/>
      </c>
      <c r="AX644" s="87" t="str">
        <f t="shared" ca="1" si="143"/>
        <v/>
      </c>
      <c r="AY644" s="87" t="str">
        <f t="shared" ca="1" si="143"/>
        <v/>
      </c>
      <c r="AZ644" s="87" t="str">
        <f t="shared" ca="1" si="143"/>
        <v/>
      </c>
      <c r="BA644" s="87" t="str">
        <f t="shared" ca="1" si="143"/>
        <v/>
      </c>
      <c r="BB644" s="87" t="str">
        <f t="shared" ca="1" si="143"/>
        <v/>
      </c>
      <c r="BC644" s="87" t="str">
        <f t="shared" ca="1" si="143"/>
        <v/>
      </c>
      <c r="BD644" s="87" t="str">
        <f t="shared" ca="1" si="143"/>
        <v/>
      </c>
      <c r="BE644" s="87" t="str">
        <f t="shared" ca="1" si="143"/>
        <v/>
      </c>
      <c r="BF644" s="87" t="str">
        <f t="shared" ca="1" si="143"/>
        <v/>
      </c>
      <c r="BG644" s="87" t="str">
        <f t="shared" ca="1" si="143"/>
        <v/>
      </c>
      <c r="BI644" s="87" t="str">
        <f>IF($Q644="","",IFERROR(IF(OR(AND($T644&gt;=DATEVALUE("10/1/20"&amp;RIGHT(BH$1,2)),$T644&lt;=DATEVALUE("9/30/20"&amp;RIGHT(BI$1,2))),AND($U644&gt;=DATEVALUE("10/1/20"&amp;RIGHT(BH$1,2)),$U644&lt;=DATEVALUE("9/30/20"&amp;RIGHT(BI$1,2))),AND($T644&lt;=DATEVALUE("10/1/20"&amp;RIGHT(BH$1,2)),$U644&gt;=DATEVALUE("9/30/20"&amp;RIGHT(BI$1,2)))),
IF(AND($T644&gt;=DATEVALUE("10/1/20"&amp;RIGHT(BH$1,2)),$U644&lt;=DATEVALUE("9/30/20"&amp;RIGHT(BI$1,2))),NETWORKDAYS($T644,$U644,Holidays!$J$3:$J$937),
IF(AND($T644&lt;DATEVALUE("10/1/20"&amp;RIGHT(BH$1,2)),$U644&lt;=DATEVALUE("9/30/20"&amp;RIGHT(BI$1,2))),NETWORKDAYS(DATEVALUE("10/1/20"&amp;RIGHT(BH$1,2)),$U644,Holidays!$J$3:$J$937),
IF($T644&lt;DATEVALUE("10/1/20"&amp;RIGHT(BH$1,2)),NETWORKDAYS(DATEVALUE("10/1/20"&amp;RIGHT(BH$1,2)),DATEVALUE("9/30/20"&amp;RIGHT(BI$1,2)),Holidays!$J$3:$J$937),
IF($T644&gt;=DATEVALUE("10/1/20"&amp;RIGHT(BH$1,2)),NETWORKDAYS($T644,DATEVALUE("9/30/20"&amp;RIGHT(BI$1,2)),Holidays!$J$3:$J$937),"")))),"")/(NETWORKDAYS($T644,$U644,Holidays!$J$3:$J$937)),0))</f>
        <v/>
      </c>
      <c r="BJ644" s="87" t="str">
        <f>IF($Q644="","",IFERROR(IF(OR(AND($T644&gt;=DATEVALUE("10/1/20"&amp;RIGHT(BI$1,2)),$T644&lt;=DATEVALUE("9/30/20"&amp;RIGHT(BJ$1,2))),AND($U644&gt;=DATEVALUE("10/1/20"&amp;RIGHT(BI$1,2)),$U644&lt;=DATEVALUE("9/30/20"&amp;RIGHT(BJ$1,2))),AND($T644&lt;=DATEVALUE("10/1/20"&amp;RIGHT(BI$1,2)),$U644&gt;=DATEVALUE("9/30/20"&amp;RIGHT(BJ$1,2)))),
IF(AND($T644&gt;=DATEVALUE("10/1/20"&amp;RIGHT(BI$1,2)),$U644&lt;=DATEVALUE("9/30/20"&amp;RIGHT(BJ$1,2))),NETWORKDAYS($T644,$U644,Holidays!$J$3:$J$937),
IF(AND($T644&lt;DATEVALUE("10/1/20"&amp;RIGHT(BI$1,2)),$U644&lt;=DATEVALUE("9/30/20"&amp;RIGHT(BJ$1,2))),NETWORKDAYS(DATEVALUE("10/1/20"&amp;RIGHT(BI$1,2)),$U644,Holidays!$J$3:$J$937),
IF($T644&lt;DATEVALUE("10/1/20"&amp;RIGHT(BI$1,2)),NETWORKDAYS(DATEVALUE("10/1/20"&amp;RIGHT(BI$1,2)),DATEVALUE("9/30/20"&amp;RIGHT(BJ$1,2)),Holidays!$J$3:$J$937),
IF($T644&gt;=DATEVALUE("10/1/20"&amp;RIGHT(BI$1,2)),NETWORKDAYS($T644,DATEVALUE("9/30/20"&amp;RIGHT(BJ$1,2)),Holidays!$J$3:$J$937),"")))),"")/(NETWORKDAYS($T644,$U644,Holidays!$J$3:$J$937)),0))</f>
        <v/>
      </c>
      <c r="BK644" s="87" t="str">
        <f>IF($Q644="","",IFERROR(IF(OR(AND($T644&gt;=DATEVALUE("10/1/20"&amp;RIGHT(BJ$1,2)),$T644&lt;=DATEVALUE("9/30/20"&amp;RIGHT(BK$1,2))),AND($U644&gt;=DATEVALUE("10/1/20"&amp;RIGHT(BJ$1,2)),$U644&lt;=DATEVALUE("9/30/20"&amp;RIGHT(BK$1,2))),AND($T644&lt;=DATEVALUE("10/1/20"&amp;RIGHT(BJ$1,2)),$U644&gt;=DATEVALUE("9/30/20"&amp;RIGHT(BK$1,2)))),
IF(AND($T644&gt;=DATEVALUE("10/1/20"&amp;RIGHT(BJ$1,2)),$U644&lt;=DATEVALUE("9/30/20"&amp;RIGHT(BK$1,2))),NETWORKDAYS($T644,$U644,Holidays!$J$3:$J$937),
IF(AND($T644&lt;DATEVALUE("10/1/20"&amp;RIGHT(BJ$1,2)),$U644&lt;=DATEVALUE("9/30/20"&amp;RIGHT(BK$1,2))),NETWORKDAYS(DATEVALUE("10/1/20"&amp;RIGHT(BJ$1,2)),$U644,Holidays!$J$3:$J$937),
IF($T644&lt;DATEVALUE("10/1/20"&amp;RIGHT(BJ$1,2)),NETWORKDAYS(DATEVALUE("10/1/20"&amp;RIGHT(BJ$1,2)),DATEVALUE("9/30/20"&amp;RIGHT(BK$1,2)),Holidays!$J$3:$J$937),
IF($T644&gt;=DATEVALUE("10/1/20"&amp;RIGHT(BJ$1,2)),NETWORKDAYS($T644,DATEVALUE("9/30/20"&amp;RIGHT(BK$1,2)),Holidays!$J$3:$J$937),"")))),"")/(NETWORKDAYS($T644,$U644,Holidays!$J$3:$J$937)),0))</f>
        <v/>
      </c>
      <c r="BL644" s="87" t="str">
        <f>IF($Q644="","",IFERROR(IF(OR(AND($T644&gt;=DATEVALUE("10/1/20"&amp;RIGHT(BK$1,2)),$T644&lt;=DATEVALUE("9/30/20"&amp;RIGHT(BL$1,2))),AND($U644&gt;=DATEVALUE("10/1/20"&amp;RIGHT(BK$1,2)),$U644&lt;=DATEVALUE("9/30/20"&amp;RIGHT(BL$1,2))),AND($T644&lt;=DATEVALUE("10/1/20"&amp;RIGHT(BK$1,2)),$U644&gt;=DATEVALUE("9/30/20"&amp;RIGHT(BL$1,2)))),
IF(AND($T644&gt;=DATEVALUE("10/1/20"&amp;RIGHT(BK$1,2)),$U644&lt;=DATEVALUE("9/30/20"&amp;RIGHT(BL$1,2))),NETWORKDAYS($T644,$U644,Holidays!$J$3:$J$937),
IF(AND($T644&lt;DATEVALUE("10/1/20"&amp;RIGHT(BK$1,2)),$U644&lt;=DATEVALUE("9/30/20"&amp;RIGHT(BL$1,2))),NETWORKDAYS(DATEVALUE("10/1/20"&amp;RIGHT(BK$1,2)),$U644,Holidays!$J$3:$J$937),
IF($T644&lt;DATEVALUE("10/1/20"&amp;RIGHT(BK$1,2)),NETWORKDAYS(DATEVALUE("10/1/20"&amp;RIGHT(BK$1,2)),DATEVALUE("9/30/20"&amp;RIGHT(BL$1,2)),Holidays!$J$3:$J$937),
IF($T644&gt;=DATEVALUE("10/1/20"&amp;RIGHT(BK$1,2)),NETWORKDAYS($T644,DATEVALUE("9/30/20"&amp;RIGHT(BL$1,2)),Holidays!$J$3:$J$937),"")))),"")/(NETWORKDAYS($T644,$U644,Holidays!$J$3:$J$937)),0))</f>
        <v/>
      </c>
      <c r="BM644" s="87" t="str">
        <f>IF($Q644="","",IFERROR(IF(OR(AND($T644&gt;=DATEVALUE("10/1/20"&amp;RIGHT(BL$1,2)),$T644&lt;=DATEVALUE("9/30/20"&amp;RIGHT(BM$1,2))),AND($U644&gt;=DATEVALUE("10/1/20"&amp;RIGHT(BL$1,2)),$U644&lt;=DATEVALUE("9/30/20"&amp;RIGHT(BM$1,2))),AND($T644&lt;=DATEVALUE("10/1/20"&amp;RIGHT(BL$1,2)),$U644&gt;=DATEVALUE("9/30/20"&amp;RIGHT(BM$1,2)))),
IF(AND($T644&gt;=DATEVALUE("10/1/20"&amp;RIGHT(BL$1,2)),$U644&lt;=DATEVALUE("9/30/20"&amp;RIGHT(BM$1,2))),NETWORKDAYS($T644,$U644,Holidays!$J$3:$J$937),
IF(AND($T644&lt;DATEVALUE("10/1/20"&amp;RIGHT(BL$1,2)),$U644&lt;=DATEVALUE("9/30/20"&amp;RIGHT(BM$1,2))),NETWORKDAYS(DATEVALUE("10/1/20"&amp;RIGHT(BL$1,2)),$U644,Holidays!$J$3:$J$937),
IF($T644&lt;DATEVALUE("10/1/20"&amp;RIGHT(BL$1,2)),NETWORKDAYS(DATEVALUE("10/1/20"&amp;RIGHT(BL$1,2)),DATEVALUE("9/30/20"&amp;RIGHT(BM$1,2)),Holidays!$J$3:$J$937),
IF($T644&gt;=DATEVALUE("10/1/20"&amp;RIGHT(BL$1,2)),NETWORKDAYS($T644,DATEVALUE("9/30/20"&amp;RIGHT(BM$1,2)),Holidays!$J$3:$J$937),"")))),"")/(NETWORKDAYS($T644,$U644,Holidays!$J$3:$J$937)),0))</f>
        <v/>
      </c>
      <c r="BN644" s="87" t="str">
        <f>IF($Q644="","",IFERROR(IF(OR(AND($T644&gt;=DATEVALUE("10/1/20"&amp;RIGHT(BM$1,2)),$T644&lt;=DATEVALUE("9/30/20"&amp;RIGHT(BN$1,2))),AND($U644&gt;=DATEVALUE("10/1/20"&amp;RIGHT(BM$1,2)),$U644&lt;=DATEVALUE("9/30/20"&amp;RIGHT(BN$1,2))),AND($T644&lt;=DATEVALUE("10/1/20"&amp;RIGHT(BM$1,2)),$U644&gt;=DATEVALUE("9/30/20"&amp;RIGHT(BN$1,2)))),
IF(AND($T644&gt;=DATEVALUE("10/1/20"&amp;RIGHT(BM$1,2)),$U644&lt;=DATEVALUE("9/30/20"&amp;RIGHT(BN$1,2))),NETWORKDAYS($T644,$U644,Holidays!$J$3:$J$937),
IF(AND($T644&lt;DATEVALUE("10/1/20"&amp;RIGHT(BM$1,2)),$U644&lt;=DATEVALUE("9/30/20"&amp;RIGHT(BN$1,2))),NETWORKDAYS(DATEVALUE("10/1/20"&amp;RIGHT(BM$1,2)),$U644,Holidays!$J$3:$J$937),
IF($T644&lt;DATEVALUE("10/1/20"&amp;RIGHT(BM$1,2)),NETWORKDAYS(DATEVALUE("10/1/20"&amp;RIGHT(BM$1,2)),DATEVALUE("9/30/20"&amp;RIGHT(BN$1,2)),Holidays!$J$3:$J$937),
IF($T644&gt;=DATEVALUE("10/1/20"&amp;RIGHT(BM$1,2)),NETWORKDAYS($T644,DATEVALUE("9/30/20"&amp;RIGHT(BN$1,2)),Holidays!$J$3:$J$937),"")))),"")/(NETWORKDAYS($T644,$U644,Holidays!$J$3:$J$937)),0))</f>
        <v/>
      </c>
      <c r="BO644" s="87" t="str">
        <f>IF($Q644="","",IFERROR(IF(OR(AND($T644&gt;=DATEVALUE("10/1/20"&amp;RIGHT(BN$1,2)),$T644&lt;=DATEVALUE("9/30/20"&amp;RIGHT(BO$1,2))),AND($U644&gt;=DATEVALUE("10/1/20"&amp;RIGHT(BN$1,2)),$U644&lt;=DATEVALUE("9/30/20"&amp;RIGHT(BO$1,2))),AND($T644&lt;=DATEVALUE("10/1/20"&amp;RIGHT(BN$1,2)),$U644&gt;=DATEVALUE("9/30/20"&amp;RIGHT(BO$1,2)))),
IF(AND($T644&gt;=DATEVALUE("10/1/20"&amp;RIGHT(BN$1,2)),$U644&lt;=DATEVALUE("9/30/20"&amp;RIGHT(BO$1,2))),NETWORKDAYS($T644,$U644,Holidays!$J$3:$J$937),
IF(AND($T644&lt;DATEVALUE("10/1/20"&amp;RIGHT(BN$1,2)),$U644&lt;=DATEVALUE("9/30/20"&amp;RIGHT(BO$1,2))),NETWORKDAYS(DATEVALUE("10/1/20"&amp;RIGHT(BN$1,2)),$U644,Holidays!$J$3:$J$937),
IF($T644&lt;DATEVALUE("10/1/20"&amp;RIGHT(BN$1,2)),NETWORKDAYS(DATEVALUE("10/1/20"&amp;RIGHT(BN$1,2)),DATEVALUE("9/30/20"&amp;RIGHT(BO$1,2)),Holidays!$J$3:$J$937),
IF($T644&gt;=DATEVALUE("10/1/20"&amp;RIGHT(BN$1,2)),NETWORKDAYS($T644,DATEVALUE("9/30/20"&amp;RIGHT(BO$1,2)),Holidays!$J$3:$J$937),"")))),"")/(NETWORKDAYS($T644,$U644,Holidays!$J$3:$J$937)),0))</f>
        <v/>
      </c>
      <c r="BP644" s="87" t="str">
        <f>IF($Q644="","",IFERROR(IF(OR(AND($T644&gt;=DATEVALUE("10/1/20"&amp;RIGHT(BO$1,2)),$T644&lt;=DATEVALUE("9/30/20"&amp;RIGHT(BP$1,2))),AND($U644&gt;=DATEVALUE("10/1/20"&amp;RIGHT(BO$1,2)),$U644&lt;=DATEVALUE("9/30/20"&amp;RIGHT(BP$1,2))),AND($T644&lt;=DATEVALUE("10/1/20"&amp;RIGHT(BO$1,2)),$U644&gt;=DATEVALUE("9/30/20"&amp;RIGHT(BP$1,2)))),
IF(AND($T644&gt;=DATEVALUE("10/1/20"&amp;RIGHT(BO$1,2)),$U644&lt;=DATEVALUE("9/30/20"&amp;RIGHT(BP$1,2))),NETWORKDAYS($T644,$U644,Holidays!$J$3:$J$937),
IF(AND($T644&lt;DATEVALUE("10/1/20"&amp;RIGHT(BO$1,2)),$U644&lt;=DATEVALUE("9/30/20"&amp;RIGHT(BP$1,2))),NETWORKDAYS(DATEVALUE("10/1/20"&amp;RIGHT(BO$1,2)),$U644,Holidays!$J$3:$J$937),
IF($T644&lt;DATEVALUE("10/1/20"&amp;RIGHT(BO$1,2)),NETWORKDAYS(DATEVALUE("10/1/20"&amp;RIGHT(BO$1,2)),DATEVALUE("9/30/20"&amp;RIGHT(BP$1,2)),Holidays!$J$3:$J$937),
IF($T644&gt;=DATEVALUE("10/1/20"&amp;RIGHT(BO$1,2)),NETWORKDAYS($T644,DATEVALUE("9/30/20"&amp;RIGHT(BP$1,2)),Holidays!$J$3:$J$937),"")))),"")/(NETWORKDAYS($T644,$U644,Holidays!$J$3:$J$937)),0))</f>
        <v/>
      </c>
      <c r="BQ644" s="87" t="str">
        <f>IF($Q644="","",IFERROR(IF(OR(AND($T644&gt;=DATEVALUE("10/1/20"&amp;RIGHT(BP$1,2)),$T644&lt;=DATEVALUE("9/30/20"&amp;RIGHT(BQ$1,2))),AND($U644&gt;=DATEVALUE("10/1/20"&amp;RIGHT(BP$1,2)),$U644&lt;=DATEVALUE("9/30/20"&amp;RIGHT(BQ$1,2))),AND($T644&lt;=DATEVALUE("10/1/20"&amp;RIGHT(BP$1,2)),$U644&gt;=DATEVALUE("9/30/20"&amp;RIGHT(BQ$1,2)))),
IF(AND($T644&gt;=DATEVALUE("10/1/20"&amp;RIGHT(BP$1,2)),$U644&lt;=DATEVALUE("9/30/20"&amp;RIGHT(BQ$1,2))),NETWORKDAYS($T644,$U644,Holidays!$J$3:$J$937),
IF(AND($T644&lt;DATEVALUE("10/1/20"&amp;RIGHT(BP$1,2)),$U644&lt;=DATEVALUE("9/30/20"&amp;RIGHT(BQ$1,2))),NETWORKDAYS(DATEVALUE("10/1/20"&amp;RIGHT(BP$1,2)),$U644,Holidays!$J$3:$J$937),
IF($T644&lt;DATEVALUE("10/1/20"&amp;RIGHT(BP$1,2)),NETWORKDAYS(DATEVALUE("10/1/20"&amp;RIGHT(BP$1,2)),DATEVALUE("9/30/20"&amp;RIGHT(BQ$1,2)),Holidays!$J$3:$J$937),
IF($T644&gt;=DATEVALUE("10/1/20"&amp;RIGHT(BP$1,2)),NETWORKDAYS($T644,DATEVALUE("9/30/20"&amp;RIGHT(BQ$1,2)),Holidays!$J$3:$J$937),"")))),"")/(NETWORKDAYS($T644,$U644,Holidays!$J$3:$J$937)),0))</f>
        <v/>
      </c>
      <c r="BR644" s="87" t="str">
        <f>IF($Q644="","",IFERROR(IF(OR(AND($T644&gt;=DATEVALUE("10/1/20"&amp;RIGHT(BQ$1,2)),$T644&lt;=DATEVALUE("9/30/20"&amp;RIGHT(BR$1,2))),AND($U644&gt;=DATEVALUE("10/1/20"&amp;RIGHT(BQ$1,2)),$U644&lt;=DATEVALUE("9/30/20"&amp;RIGHT(BR$1,2))),AND($T644&lt;=DATEVALUE("10/1/20"&amp;RIGHT(BQ$1,2)),$U644&gt;=DATEVALUE("9/30/20"&amp;RIGHT(BR$1,2)))),
IF(AND($T644&gt;=DATEVALUE("10/1/20"&amp;RIGHT(BQ$1,2)),$U644&lt;=DATEVALUE("9/30/20"&amp;RIGHT(BR$1,2))),NETWORKDAYS($T644,$U644,Holidays!$J$3:$J$937),
IF(AND($T644&lt;DATEVALUE("10/1/20"&amp;RIGHT(BQ$1,2)),$U644&lt;=DATEVALUE("9/30/20"&amp;RIGHT(BR$1,2))),NETWORKDAYS(DATEVALUE("10/1/20"&amp;RIGHT(BQ$1,2)),$U644,Holidays!$J$3:$J$937),
IF($T644&lt;DATEVALUE("10/1/20"&amp;RIGHT(BQ$1,2)),NETWORKDAYS(DATEVALUE("10/1/20"&amp;RIGHT(BQ$1,2)),DATEVALUE("9/30/20"&amp;RIGHT(BR$1,2)),Holidays!$J$3:$J$937),
IF($T644&gt;=DATEVALUE("10/1/20"&amp;RIGHT(BQ$1,2)),NETWORKDAYS($T644,DATEVALUE("9/30/20"&amp;RIGHT(BR$1,2)),Holidays!$J$3:$J$937),"")))),"")/(NETWORKDAYS($T644,$U644,Holidays!$J$3:$J$937)),0))</f>
        <v/>
      </c>
      <c r="BS644" s="87" t="str">
        <f>IF($Q644="","",IFERROR(IF(OR(AND($T644&gt;=DATEVALUE("10/1/20"&amp;RIGHT(BR$1,2)),$T644&lt;=DATEVALUE("9/30/20"&amp;RIGHT(BS$1,2))),AND($U644&gt;=DATEVALUE("10/1/20"&amp;RIGHT(BR$1,2)),$U644&lt;=DATEVALUE("9/30/20"&amp;RIGHT(BS$1,2))),AND($T644&lt;=DATEVALUE("10/1/20"&amp;RIGHT(BR$1,2)),$U644&gt;=DATEVALUE("9/30/20"&amp;RIGHT(BS$1,2)))),
IF(AND($T644&gt;=DATEVALUE("10/1/20"&amp;RIGHT(BR$1,2)),$U644&lt;=DATEVALUE("9/30/20"&amp;RIGHT(BS$1,2))),NETWORKDAYS($T644,$U644,Holidays!$J$3:$J$937),
IF(AND($T644&lt;DATEVALUE("10/1/20"&amp;RIGHT(BR$1,2)),$U644&lt;=DATEVALUE("9/30/20"&amp;RIGHT(BS$1,2))),NETWORKDAYS(DATEVALUE("10/1/20"&amp;RIGHT(BR$1,2)),$U644,Holidays!$J$3:$J$937),
IF($T644&lt;DATEVALUE("10/1/20"&amp;RIGHT(BR$1,2)),NETWORKDAYS(DATEVALUE("10/1/20"&amp;RIGHT(BR$1,2)),DATEVALUE("9/30/20"&amp;RIGHT(BS$1,2)),Holidays!$J$3:$J$937),
IF($T644&gt;=DATEVALUE("10/1/20"&amp;RIGHT(BR$1,2)),NETWORKDAYS($T644,DATEVALUE("9/30/20"&amp;RIGHT(BS$1,2)),Holidays!$J$3:$J$937),"")))),"")/(NETWORKDAYS($T644,$U644,Holidays!$J$3:$J$937)),0))</f>
        <v/>
      </c>
      <c r="BT644" s="87" t="str">
        <f>IF($Q644="","",IFERROR(IF(OR(AND($T644&gt;=DATEVALUE("10/1/20"&amp;RIGHT(BS$1,2)),$T644&lt;=DATEVALUE("9/30/20"&amp;RIGHT(BT$1,2))),AND($U644&gt;=DATEVALUE("10/1/20"&amp;RIGHT(BS$1,2)),$U644&lt;=DATEVALUE("9/30/20"&amp;RIGHT(BT$1,2))),AND($T644&lt;=DATEVALUE("10/1/20"&amp;RIGHT(BS$1,2)),$U644&gt;=DATEVALUE("9/30/20"&amp;RIGHT(BT$1,2)))),
IF(AND($T644&gt;=DATEVALUE("10/1/20"&amp;RIGHT(BS$1,2)),$U644&lt;=DATEVALUE("9/30/20"&amp;RIGHT(BT$1,2))),NETWORKDAYS($T644,$U644,Holidays!$J$3:$J$937),
IF(AND($T644&lt;DATEVALUE("10/1/20"&amp;RIGHT(BS$1,2)),$U644&lt;=DATEVALUE("9/30/20"&amp;RIGHT(BT$1,2))),NETWORKDAYS(DATEVALUE("10/1/20"&amp;RIGHT(BS$1,2)),$U644,Holidays!$J$3:$J$937),
IF($T644&lt;DATEVALUE("10/1/20"&amp;RIGHT(BS$1,2)),NETWORKDAYS(DATEVALUE("10/1/20"&amp;RIGHT(BS$1,2)),DATEVALUE("9/30/20"&amp;RIGHT(BT$1,2)),Holidays!$J$3:$J$937),
IF($T644&gt;=DATEVALUE("10/1/20"&amp;RIGHT(BS$1,2)),NETWORKDAYS($T644,DATEVALUE("9/30/20"&amp;RIGHT(BT$1,2)),Holidays!$J$3:$J$937),"")))),"")/(NETWORKDAYS($T644,$U644,Holidays!$J$3:$J$937)),0))</f>
        <v/>
      </c>
      <c r="BU644" s="87" t="str">
        <f>IF($Q644="","",IFERROR(IF(OR(AND($T644&gt;=DATEVALUE("10/1/20"&amp;RIGHT(BT$1,2)),$T644&lt;=DATEVALUE("9/30/20"&amp;RIGHT(BU$1,2))),AND($U644&gt;=DATEVALUE("10/1/20"&amp;RIGHT(BT$1,2)),$U644&lt;=DATEVALUE("9/30/20"&amp;RIGHT(BU$1,2))),AND($T644&lt;=DATEVALUE("10/1/20"&amp;RIGHT(BT$1,2)),$U644&gt;=DATEVALUE("9/30/20"&amp;RIGHT(BU$1,2)))),
IF(AND($T644&gt;=DATEVALUE("10/1/20"&amp;RIGHT(BT$1,2)),$U644&lt;=DATEVALUE("9/30/20"&amp;RIGHT(BU$1,2))),NETWORKDAYS($T644,$U644,Holidays!$J$3:$J$937),
IF(AND($T644&lt;DATEVALUE("10/1/20"&amp;RIGHT(BT$1,2)),$U644&lt;=DATEVALUE("9/30/20"&amp;RIGHT(BU$1,2))),NETWORKDAYS(DATEVALUE("10/1/20"&amp;RIGHT(BT$1,2)),$U644,Holidays!$J$3:$J$937),
IF($T644&lt;DATEVALUE("10/1/20"&amp;RIGHT(BT$1,2)),NETWORKDAYS(DATEVALUE("10/1/20"&amp;RIGHT(BT$1,2)),DATEVALUE("9/30/20"&amp;RIGHT(BU$1,2)),Holidays!$J$3:$J$937),
IF($T644&gt;=DATEVALUE("10/1/20"&amp;RIGHT(BT$1,2)),NETWORKDAYS($T644,DATEVALUE("9/30/20"&amp;RIGHT(BU$1,2)),Holidays!$J$3:$J$937),"")))),"")/(NETWORKDAYS($T644,$U644,Holidays!$J$3:$J$937)),0))</f>
        <v/>
      </c>
      <c r="BV644" s="87" t="str">
        <f>IF($Q644="","",IFERROR(IF(OR(AND($T644&gt;=DATEVALUE("10/1/20"&amp;RIGHT(BU$1,2)),$T644&lt;=DATEVALUE("9/30/20"&amp;RIGHT(BV$1,2))),AND($U644&gt;=DATEVALUE("10/1/20"&amp;RIGHT(BU$1,2)),$U644&lt;=DATEVALUE("9/30/20"&amp;RIGHT(BV$1,2))),AND($T644&lt;=DATEVALUE("10/1/20"&amp;RIGHT(BU$1,2)),$U644&gt;=DATEVALUE("9/30/20"&amp;RIGHT(BV$1,2)))),
IF(AND($T644&gt;=DATEVALUE("10/1/20"&amp;RIGHT(BU$1,2)),$U644&lt;=DATEVALUE("9/30/20"&amp;RIGHT(BV$1,2))),NETWORKDAYS($T644,$U644,Holidays!$J$3:$J$937),
IF(AND($T644&lt;DATEVALUE("10/1/20"&amp;RIGHT(BU$1,2)),$U644&lt;=DATEVALUE("9/30/20"&amp;RIGHT(BV$1,2))),NETWORKDAYS(DATEVALUE("10/1/20"&amp;RIGHT(BU$1,2)),$U644,Holidays!$J$3:$J$937),
IF($T644&lt;DATEVALUE("10/1/20"&amp;RIGHT(BU$1,2)),NETWORKDAYS(DATEVALUE("10/1/20"&amp;RIGHT(BU$1,2)),DATEVALUE("9/30/20"&amp;RIGHT(BV$1,2)),Holidays!$J$3:$J$937),
IF($T644&gt;=DATEVALUE("10/1/20"&amp;RIGHT(BU$1,2)),NETWORKDAYS($T644,DATEVALUE("9/30/20"&amp;RIGHT(BV$1,2)),Holidays!$J$3:$J$937),"")))),"")/(NETWORKDAYS($T644,$U644,Holidays!$J$3:$J$937)),0))</f>
        <v/>
      </c>
      <c r="BW644" s="87" t="str">
        <f>IF($Q644="","",IFERROR(IF(OR(AND($T644&gt;=DATEVALUE("10/1/20"&amp;RIGHT(BV$1,2)),$T644&lt;=DATEVALUE("9/30/20"&amp;RIGHT(BW$1,2))),AND($U644&gt;=DATEVALUE("10/1/20"&amp;RIGHT(BV$1,2)),$U644&lt;=DATEVALUE("9/30/20"&amp;RIGHT(BW$1,2))),AND($T644&lt;=DATEVALUE("10/1/20"&amp;RIGHT(BV$1,2)),$U644&gt;=DATEVALUE("9/30/20"&amp;RIGHT(BW$1,2)))),
IF(AND($T644&gt;=DATEVALUE("10/1/20"&amp;RIGHT(BV$1,2)),$U644&lt;=DATEVALUE("9/30/20"&amp;RIGHT(BW$1,2))),NETWORKDAYS($T644,$U644,Holidays!$J$3:$J$937),
IF(AND($T644&lt;DATEVALUE("10/1/20"&amp;RIGHT(BV$1,2)),$U644&lt;=DATEVALUE("9/30/20"&amp;RIGHT(BW$1,2))),NETWORKDAYS(DATEVALUE("10/1/20"&amp;RIGHT(BV$1,2)),$U644,Holidays!$J$3:$J$937),
IF($T644&lt;DATEVALUE("10/1/20"&amp;RIGHT(BV$1,2)),NETWORKDAYS(DATEVALUE("10/1/20"&amp;RIGHT(BV$1,2)),DATEVALUE("9/30/20"&amp;RIGHT(BW$1,2)),Holidays!$J$3:$J$937),
IF($T644&gt;=DATEVALUE("10/1/20"&amp;RIGHT(BV$1,2)),NETWORKDAYS($T644,DATEVALUE("9/30/20"&amp;RIGHT(BW$1,2)),Holidays!$J$3:$J$937),"")))),"")/(NETWORKDAYS($T644,$U644,Holidays!$J$3:$J$937)),0))</f>
        <v/>
      </c>
      <c r="BX644" s="87" t="str">
        <f>IF($Q644="","",IFERROR(IF(OR(AND($T644&gt;=DATEVALUE("10/1/20"&amp;RIGHT(BW$1,2)),$T644&lt;=DATEVALUE("9/30/20"&amp;RIGHT(BX$1,2))),AND($U644&gt;=DATEVALUE("10/1/20"&amp;RIGHT(BW$1,2)),$U644&lt;=DATEVALUE("9/30/20"&amp;RIGHT(BX$1,2))),AND($T644&lt;=DATEVALUE("10/1/20"&amp;RIGHT(BW$1,2)),$U644&gt;=DATEVALUE("9/30/20"&amp;RIGHT(BX$1,2)))),
IF(AND($T644&gt;=DATEVALUE("10/1/20"&amp;RIGHT(BW$1,2)),$U644&lt;=DATEVALUE("9/30/20"&amp;RIGHT(BX$1,2))),NETWORKDAYS($T644,$U644,Holidays!$J$3:$J$937),
IF(AND($T644&lt;DATEVALUE("10/1/20"&amp;RIGHT(BW$1,2)),$U644&lt;=DATEVALUE("9/30/20"&amp;RIGHT(BX$1,2))),NETWORKDAYS(DATEVALUE("10/1/20"&amp;RIGHT(BW$1,2)),$U644,Holidays!$J$3:$J$937),
IF($T644&lt;DATEVALUE("10/1/20"&amp;RIGHT(BW$1,2)),NETWORKDAYS(DATEVALUE("10/1/20"&amp;RIGHT(BW$1,2)),DATEVALUE("9/30/20"&amp;RIGHT(BX$1,2)),Holidays!$J$3:$J$937),
IF($T644&gt;=DATEVALUE("10/1/20"&amp;RIGHT(BW$1,2)),NETWORKDAYS($T644,DATEVALUE("9/30/20"&amp;RIGHT(BX$1,2)),Holidays!$J$3:$J$937),"")))),"")/(NETWORKDAYS($T644,$U644,Holidays!$J$3:$J$937)),0))</f>
        <v/>
      </c>
      <c r="BY644" s="87" t="str">
        <f>IF($Q644="","",IFERROR(IF(OR(AND($T644&gt;=DATEVALUE("10/1/20"&amp;RIGHT(BX$1,2)),$T644&lt;=DATEVALUE("9/30/20"&amp;RIGHT(BY$1,2))),AND($U644&gt;=DATEVALUE("10/1/20"&amp;RIGHT(BX$1,2)),$U644&lt;=DATEVALUE("9/30/20"&amp;RIGHT(BY$1,2))),AND($T644&lt;=DATEVALUE("10/1/20"&amp;RIGHT(BX$1,2)),$U644&gt;=DATEVALUE("9/30/20"&amp;RIGHT(BY$1,2)))),
IF(AND($T644&gt;=DATEVALUE("10/1/20"&amp;RIGHT(BX$1,2)),$U644&lt;=DATEVALUE("9/30/20"&amp;RIGHT(BY$1,2))),NETWORKDAYS($T644,$U644,Holidays!$J$3:$J$937),
IF(AND($T644&lt;DATEVALUE("10/1/20"&amp;RIGHT(BX$1,2)),$U644&lt;=DATEVALUE("9/30/20"&amp;RIGHT(BY$1,2))),NETWORKDAYS(DATEVALUE("10/1/20"&amp;RIGHT(BX$1,2)),$U644,Holidays!$J$3:$J$937),
IF($T644&lt;DATEVALUE("10/1/20"&amp;RIGHT(BX$1,2)),NETWORKDAYS(DATEVALUE("10/1/20"&amp;RIGHT(BX$1,2)),DATEVALUE("9/30/20"&amp;RIGHT(BY$1,2)),Holidays!$J$3:$J$937),
IF($T644&gt;=DATEVALUE("10/1/20"&amp;RIGHT(BX$1,2)),NETWORKDAYS($T644,DATEVALUE("9/30/20"&amp;RIGHT(BY$1,2)),Holidays!$J$3:$J$937),"")))),"")/(NETWORKDAYS($T644,$U644,Holidays!$J$3:$J$937)),0))</f>
        <v/>
      </c>
      <c r="BZ644" s="87" t="str">
        <f>IF($Q644="","",IFERROR(IF(OR(AND($T644&gt;=DATEVALUE("10/1/20"&amp;RIGHT(BY$1,2)),$T644&lt;=DATEVALUE("9/30/20"&amp;RIGHT(BZ$1,2))),AND($U644&gt;=DATEVALUE("10/1/20"&amp;RIGHT(BY$1,2)),$U644&lt;=DATEVALUE("9/30/20"&amp;RIGHT(BZ$1,2))),AND($T644&lt;=DATEVALUE("10/1/20"&amp;RIGHT(BY$1,2)),$U644&gt;=DATEVALUE("9/30/20"&amp;RIGHT(BZ$1,2)))),
IF(AND($T644&gt;=DATEVALUE("10/1/20"&amp;RIGHT(BY$1,2)),$U644&lt;=DATEVALUE("9/30/20"&amp;RIGHT(BZ$1,2))),NETWORKDAYS($T644,$U644,Holidays!$J$3:$J$937),
IF(AND($T644&lt;DATEVALUE("10/1/20"&amp;RIGHT(BY$1,2)),$U644&lt;=DATEVALUE("9/30/20"&amp;RIGHT(BZ$1,2))),NETWORKDAYS(DATEVALUE("10/1/20"&amp;RIGHT(BY$1,2)),$U644,Holidays!$J$3:$J$937),
IF($T644&lt;DATEVALUE("10/1/20"&amp;RIGHT(BY$1,2)),NETWORKDAYS(DATEVALUE("10/1/20"&amp;RIGHT(BY$1,2)),DATEVALUE("9/30/20"&amp;RIGHT(BZ$1,2)),Holidays!$J$3:$J$937),
IF($T644&gt;=DATEVALUE("10/1/20"&amp;RIGHT(BY$1,2)),NETWORKDAYS($T644,DATEVALUE("9/30/20"&amp;RIGHT(BZ$1,2)),Holidays!$J$3:$J$937),"")))),"")/(NETWORKDAYS($T644,$U644,Holidays!$J$3:$J$937)),0))</f>
        <v/>
      </c>
      <c r="CA644" s="87" t="str">
        <f>IF($Q644="","",IFERROR(IF(OR(AND($T644&gt;=DATEVALUE("10/1/20"&amp;RIGHT(BZ$1,2)),$T644&lt;=DATEVALUE("9/30/20"&amp;RIGHT(CA$1,2))),AND($U644&gt;=DATEVALUE("10/1/20"&amp;RIGHT(BZ$1,2)),$U644&lt;=DATEVALUE("9/30/20"&amp;RIGHT(CA$1,2))),AND($T644&lt;=DATEVALUE("10/1/20"&amp;RIGHT(BZ$1,2)),$U644&gt;=DATEVALUE("9/30/20"&amp;RIGHT(CA$1,2)))),
IF(AND($T644&gt;=DATEVALUE("10/1/20"&amp;RIGHT(BZ$1,2)),$U644&lt;=DATEVALUE("9/30/20"&amp;RIGHT(CA$1,2))),NETWORKDAYS($T644,$U644,Holidays!$J$3:$J$937),
IF(AND($T644&lt;DATEVALUE("10/1/20"&amp;RIGHT(BZ$1,2)),$U644&lt;=DATEVALUE("9/30/20"&amp;RIGHT(CA$1,2))),NETWORKDAYS(DATEVALUE("10/1/20"&amp;RIGHT(BZ$1,2)),$U644,Holidays!$J$3:$J$937),
IF($T644&lt;DATEVALUE("10/1/20"&amp;RIGHT(BZ$1,2)),NETWORKDAYS(DATEVALUE("10/1/20"&amp;RIGHT(BZ$1,2)),DATEVALUE("9/30/20"&amp;RIGHT(CA$1,2)),Holidays!$J$3:$J$937),
IF($T644&gt;=DATEVALUE("10/1/20"&amp;RIGHT(BZ$1,2)),NETWORKDAYS($T644,DATEVALUE("9/30/20"&amp;RIGHT(CA$1,2)),Holidays!$J$3:$J$937),"")))),"")/(NETWORKDAYS($T644,$U644,Holidays!$J$3:$J$937)),0))</f>
        <v/>
      </c>
      <c r="CB644" s="87" t="str">
        <f>IF($Q644="","",IFERROR(IF(OR(AND($T644&gt;=DATEVALUE("10/1/20"&amp;RIGHT(CA$1,2)),$T644&lt;=DATEVALUE("9/30/20"&amp;RIGHT(CB$1,2))),AND($U644&gt;=DATEVALUE("10/1/20"&amp;RIGHT(CA$1,2)),$U644&lt;=DATEVALUE("9/30/20"&amp;RIGHT(CB$1,2))),AND($T644&lt;=DATEVALUE("10/1/20"&amp;RIGHT(CA$1,2)),$U644&gt;=DATEVALUE("9/30/20"&amp;RIGHT(CB$1,2)))),
IF(AND($T644&gt;=DATEVALUE("10/1/20"&amp;RIGHT(CA$1,2)),$U644&lt;=DATEVALUE("9/30/20"&amp;RIGHT(CB$1,2))),NETWORKDAYS($T644,$U644,Holidays!$J$3:$J$937),
IF(AND($T644&lt;DATEVALUE("10/1/20"&amp;RIGHT(CA$1,2)),$U644&lt;=DATEVALUE("9/30/20"&amp;RIGHT(CB$1,2))),NETWORKDAYS(DATEVALUE("10/1/20"&amp;RIGHT(CA$1,2)),$U644,Holidays!$J$3:$J$937),
IF($T644&lt;DATEVALUE("10/1/20"&amp;RIGHT(CA$1,2)),NETWORKDAYS(DATEVALUE("10/1/20"&amp;RIGHT(CA$1,2)),DATEVALUE("9/30/20"&amp;RIGHT(CB$1,2)),Holidays!$J$3:$J$937),
IF($T644&gt;=DATEVALUE("10/1/20"&amp;RIGHT(CA$1,2)),NETWORKDAYS($T644,DATEVALUE("9/30/20"&amp;RIGHT(CB$1,2)),Holidays!$J$3:$J$937),"")))),"")/(NETWORKDAYS($T644,$U644,Holidays!$J$3:$J$937)),0))</f>
        <v/>
      </c>
    </row>
    <row r="645" spans="1:80">
      <c r="A645" s="97"/>
      <c r="B645" s="98" t="str">
        <f ca="1">IF(NOT($A645=""),OFFSET('WBS Reference &amp; User Procedure'!$A$1,MATCH($A645,'WBS Reference &amp; User Procedure'!$A:$A,0)-1,1),"")</f>
        <v/>
      </c>
      <c r="D645" s="97"/>
      <c r="I645" s="78"/>
      <c r="T645" s="104" t="str">
        <f>IF(NOT(Q645=""),IF(NOT($S645=""),$S645,#REF!),"")</f>
        <v/>
      </c>
      <c r="U645" s="104" t="str">
        <f>IF(NOT(Q645=""),WORKDAY(T645,Q645,Holidays!$J$3:$J$937),"")</f>
        <v/>
      </c>
      <c r="V645" s="104"/>
      <c r="W645" s="104"/>
      <c r="X645" s="101" t="str">
        <f t="shared" si="137"/>
        <v/>
      </c>
      <c r="AL645" s="87" t="str">
        <f t="shared" ca="1" si="134"/>
        <v/>
      </c>
      <c r="AN645" s="87" t="str">
        <f t="shared" ca="1" si="142"/>
        <v/>
      </c>
      <c r="AO645" s="87" t="str">
        <f t="shared" ca="1" si="142"/>
        <v/>
      </c>
      <c r="AP645" s="87" t="str">
        <f t="shared" ca="1" si="142"/>
        <v/>
      </c>
      <c r="AQ645" s="87" t="str">
        <f t="shared" ca="1" si="142"/>
        <v/>
      </c>
      <c r="AR645" s="87" t="str">
        <f t="shared" ca="1" si="142"/>
        <v/>
      </c>
      <c r="AS645" s="87" t="str">
        <f t="shared" ca="1" si="142"/>
        <v/>
      </c>
      <c r="AT645" s="87" t="str">
        <f t="shared" ca="1" si="142"/>
        <v/>
      </c>
      <c r="AU645" s="87" t="str">
        <f t="shared" ca="1" si="142"/>
        <v/>
      </c>
      <c r="AV645" s="87" t="str">
        <f t="shared" ca="1" si="142"/>
        <v/>
      </c>
      <c r="AW645" s="87" t="str">
        <f t="shared" ca="1" si="142"/>
        <v/>
      </c>
      <c r="AX645" s="87" t="str">
        <f t="shared" ca="1" si="143"/>
        <v/>
      </c>
      <c r="AY645" s="87" t="str">
        <f t="shared" ca="1" si="143"/>
        <v/>
      </c>
      <c r="AZ645" s="87" t="str">
        <f t="shared" ca="1" si="143"/>
        <v/>
      </c>
      <c r="BA645" s="87" t="str">
        <f t="shared" ca="1" si="143"/>
        <v/>
      </c>
      <c r="BB645" s="87" t="str">
        <f t="shared" ca="1" si="143"/>
        <v/>
      </c>
      <c r="BC645" s="87" t="str">
        <f t="shared" ca="1" si="143"/>
        <v/>
      </c>
      <c r="BD645" s="87" t="str">
        <f t="shared" ca="1" si="143"/>
        <v/>
      </c>
      <c r="BE645" s="87" t="str">
        <f t="shared" ca="1" si="143"/>
        <v/>
      </c>
      <c r="BF645" s="87" t="str">
        <f t="shared" ca="1" si="143"/>
        <v/>
      </c>
      <c r="BG645" s="87" t="str">
        <f t="shared" ca="1" si="143"/>
        <v/>
      </c>
      <c r="BI645" s="87" t="str">
        <f>IF($Q645="","",IFERROR(IF(OR(AND($T645&gt;=DATEVALUE("10/1/20"&amp;RIGHT(BH$1,2)),$T645&lt;=DATEVALUE("9/30/20"&amp;RIGHT(BI$1,2))),AND($U645&gt;=DATEVALUE("10/1/20"&amp;RIGHT(BH$1,2)),$U645&lt;=DATEVALUE("9/30/20"&amp;RIGHT(BI$1,2))),AND($T645&lt;=DATEVALUE("10/1/20"&amp;RIGHT(BH$1,2)),$U645&gt;=DATEVALUE("9/30/20"&amp;RIGHT(BI$1,2)))),
IF(AND($T645&gt;=DATEVALUE("10/1/20"&amp;RIGHT(BH$1,2)),$U645&lt;=DATEVALUE("9/30/20"&amp;RIGHT(BI$1,2))),NETWORKDAYS($T645,$U645,Holidays!$J$3:$J$937),
IF(AND($T645&lt;DATEVALUE("10/1/20"&amp;RIGHT(BH$1,2)),$U645&lt;=DATEVALUE("9/30/20"&amp;RIGHT(BI$1,2))),NETWORKDAYS(DATEVALUE("10/1/20"&amp;RIGHT(BH$1,2)),$U645,Holidays!$J$3:$J$937),
IF($T645&lt;DATEVALUE("10/1/20"&amp;RIGHT(BH$1,2)),NETWORKDAYS(DATEVALUE("10/1/20"&amp;RIGHT(BH$1,2)),DATEVALUE("9/30/20"&amp;RIGHT(BI$1,2)),Holidays!$J$3:$J$937),
IF($T645&gt;=DATEVALUE("10/1/20"&amp;RIGHT(BH$1,2)),NETWORKDAYS($T645,DATEVALUE("9/30/20"&amp;RIGHT(BI$1,2)),Holidays!$J$3:$J$937),"")))),"")/(NETWORKDAYS($T645,$U645,Holidays!$J$3:$J$937)),0))</f>
        <v/>
      </c>
      <c r="BJ645" s="87" t="str">
        <f>IF($Q645="","",IFERROR(IF(OR(AND($T645&gt;=DATEVALUE("10/1/20"&amp;RIGHT(BI$1,2)),$T645&lt;=DATEVALUE("9/30/20"&amp;RIGHT(BJ$1,2))),AND($U645&gt;=DATEVALUE("10/1/20"&amp;RIGHT(BI$1,2)),$U645&lt;=DATEVALUE("9/30/20"&amp;RIGHT(BJ$1,2))),AND($T645&lt;=DATEVALUE("10/1/20"&amp;RIGHT(BI$1,2)),$U645&gt;=DATEVALUE("9/30/20"&amp;RIGHT(BJ$1,2)))),
IF(AND($T645&gt;=DATEVALUE("10/1/20"&amp;RIGHT(BI$1,2)),$U645&lt;=DATEVALUE("9/30/20"&amp;RIGHT(BJ$1,2))),NETWORKDAYS($T645,$U645,Holidays!$J$3:$J$937),
IF(AND($T645&lt;DATEVALUE("10/1/20"&amp;RIGHT(BI$1,2)),$U645&lt;=DATEVALUE("9/30/20"&amp;RIGHT(BJ$1,2))),NETWORKDAYS(DATEVALUE("10/1/20"&amp;RIGHT(BI$1,2)),$U645,Holidays!$J$3:$J$937),
IF($T645&lt;DATEVALUE("10/1/20"&amp;RIGHT(BI$1,2)),NETWORKDAYS(DATEVALUE("10/1/20"&amp;RIGHT(BI$1,2)),DATEVALUE("9/30/20"&amp;RIGHT(BJ$1,2)),Holidays!$J$3:$J$937),
IF($T645&gt;=DATEVALUE("10/1/20"&amp;RIGHT(BI$1,2)),NETWORKDAYS($T645,DATEVALUE("9/30/20"&amp;RIGHT(BJ$1,2)),Holidays!$J$3:$J$937),"")))),"")/(NETWORKDAYS($T645,$U645,Holidays!$J$3:$J$937)),0))</f>
        <v/>
      </c>
      <c r="BK645" s="87" t="str">
        <f>IF($Q645="","",IFERROR(IF(OR(AND($T645&gt;=DATEVALUE("10/1/20"&amp;RIGHT(BJ$1,2)),$T645&lt;=DATEVALUE("9/30/20"&amp;RIGHT(BK$1,2))),AND($U645&gt;=DATEVALUE("10/1/20"&amp;RIGHT(BJ$1,2)),$U645&lt;=DATEVALUE("9/30/20"&amp;RIGHT(BK$1,2))),AND($T645&lt;=DATEVALUE("10/1/20"&amp;RIGHT(BJ$1,2)),$U645&gt;=DATEVALUE("9/30/20"&amp;RIGHT(BK$1,2)))),
IF(AND($T645&gt;=DATEVALUE("10/1/20"&amp;RIGHT(BJ$1,2)),$U645&lt;=DATEVALUE("9/30/20"&amp;RIGHT(BK$1,2))),NETWORKDAYS($T645,$U645,Holidays!$J$3:$J$937),
IF(AND($T645&lt;DATEVALUE("10/1/20"&amp;RIGHT(BJ$1,2)),$U645&lt;=DATEVALUE("9/30/20"&amp;RIGHT(BK$1,2))),NETWORKDAYS(DATEVALUE("10/1/20"&amp;RIGHT(BJ$1,2)),$U645,Holidays!$J$3:$J$937),
IF($T645&lt;DATEVALUE("10/1/20"&amp;RIGHT(BJ$1,2)),NETWORKDAYS(DATEVALUE("10/1/20"&amp;RIGHT(BJ$1,2)),DATEVALUE("9/30/20"&amp;RIGHT(BK$1,2)),Holidays!$J$3:$J$937),
IF($T645&gt;=DATEVALUE("10/1/20"&amp;RIGHT(BJ$1,2)),NETWORKDAYS($T645,DATEVALUE("9/30/20"&amp;RIGHT(BK$1,2)),Holidays!$J$3:$J$937),"")))),"")/(NETWORKDAYS($T645,$U645,Holidays!$J$3:$J$937)),0))</f>
        <v/>
      </c>
      <c r="BL645" s="87" t="str">
        <f>IF($Q645="","",IFERROR(IF(OR(AND($T645&gt;=DATEVALUE("10/1/20"&amp;RIGHT(BK$1,2)),$T645&lt;=DATEVALUE("9/30/20"&amp;RIGHT(BL$1,2))),AND($U645&gt;=DATEVALUE("10/1/20"&amp;RIGHT(BK$1,2)),$U645&lt;=DATEVALUE("9/30/20"&amp;RIGHT(BL$1,2))),AND($T645&lt;=DATEVALUE("10/1/20"&amp;RIGHT(BK$1,2)),$U645&gt;=DATEVALUE("9/30/20"&amp;RIGHT(BL$1,2)))),
IF(AND($T645&gt;=DATEVALUE("10/1/20"&amp;RIGHT(BK$1,2)),$U645&lt;=DATEVALUE("9/30/20"&amp;RIGHT(BL$1,2))),NETWORKDAYS($T645,$U645,Holidays!$J$3:$J$937),
IF(AND($T645&lt;DATEVALUE("10/1/20"&amp;RIGHT(BK$1,2)),$U645&lt;=DATEVALUE("9/30/20"&amp;RIGHT(BL$1,2))),NETWORKDAYS(DATEVALUE("10/1/20"&amp;RIGHT(BK$1,2)),$U645,Holidays!$J$3:$J$937),
IF($T645&lt;DATEVALUE("10/1/20"&amp;RIGHT(BK$1,2)),NETWORKDAYS(DATEVALUE("10/1/20"&amp;RIGHT(BK$1,2)),DATEVALUE("9/30/20"&amp;RIGHT(BL$1,2)),Holidays!$J$3:$J$937),
IF($T645&gt;=DATEVALUE("10/1/20"&amp;RIGHT(BK$1,2)),NETWORKDAYS($T645,DATEVALUE("9/30/20"&amp;RIGHT(BL$1,2)),Holidays!$J$3:$J$937),"")))),"")/(NETWORKDAYS($T645,$U645,Holidays!$J$3:$J$937)),0))</f>
        <v/>
      </c>
      <c r="BM645" s="87" t="str">
        <f>IF($Q645="","",IFERROR(IF(OR(AND($T645&gt;=DATEVALUE("10/1/20"&amp;RIGHT(BL$1,2)),$T645&lt;=DATEVALUE("9/30/20"&amp;RIGHT(BM$1,2))),AND($U645&gt;=DATEVALUE("10/1/20"&amp;RIGHT(BL$1,2)),$U645&lt;=DATEVALUE("9/30/20"&amp;RIGHT(BM$1,2))),AND($T645&lt;=DATEVALUE("10/1/20"&amp;RIGHT(BL$1,2)),$U645&gt;=DATEVALUE("9/30/20"&amp;RIGHT(BM$1,2)))),
IF(AND($T645&gt;=DATEVALUE("10/1/20"&amp;RIGHT(BL$1,2)),$U645&lt;=DATEVALUE("9/30/20"&amp;RIGHT(BM$1,2))),NETWORKDAYS($T645,$U645,Holidays!$J$3:$J$937),
IF(AND($T645&lt;DATEVALUE("10/1/20"&amp;RIGHT(BL$1,2)),$U645&lt;=DATEVALUE("9/30/20"&amp;RIGHT(BM$1,2))),NETWORKDAYS(DATEVALUE("10/1/20"&amp;RIGHT(BL$1,2)),$U645,Holidays!$J$3:$J$937),
IF($T645&lt;DATEVALUE("10/1/20"&amp;RIGHT(BL$1,2)),NETWORKDAYS(DATEVALUE("10/1/20"&amp;RIGHT(BL$1,2)),DATEVALUE("9/30/20"&amp;RIGHT(BM$1,2)),Holidays!$J$3:$J$937),
IF($T645&gt;=DATEVALUE("10/1/20"&amp;RIGHT(BL$1,2)),NETWORKDAYS($T645,DATEVALUE("9/30/20"&amp;RIGHT(BM$1,2)),Holidays!$J$3:$J$937),"")))),"")/(NETWORKDAYS($T645,$U645,Holidays!$J$3:$J$937)),0))</f>
        <v/>
      </c>
      <c r="BN645" s="87" t="str">
        <f>IF($Q645="","",IFERROR(IF(OR(AND($T645&gt;=DATEVALUE("10/1/20"&amp;RIGHT(BM$1,2)),$T645&lt;=DATEVALUE("9/30/20"&amp;RIGHT(BN$1,2))),AND($U645&gt;=DATEVALUE("10/1/20"&amp;RIGHT(BM$1,2)),$U645&lt;=DATEVALUE("9/30/20"&amp;RIGHT(BN$1,2))),AND($T645&lt;=DATEVALUE("10/1/20"&amp;RIGHT(BM$1,2)),$U645&gt;=DATEVALUE("9/30/20"&amp;RIGHT(BN$1,2)))),
IF(AND($T645&gt;=DATEVALUE("10/1/20"&amp;RIGHT(BM$1,2)),$U645&lt;=DATEVALUE("9/30/20"&amp;RIGHT(BN$1,2))),NETWORKDAYS($T645,$U645,Holidays!$J$3:$J$937),
IF(AND($T645&lt;DATEVALUE("10/1/20"&amp;RIGHT(BM$1,2)),$U645&lt;=DATEVALUE("9/30/20"&amp;RIGHT(BN$1,2))),NETWORKDAYS(DATEVALUE("10/1/20"&amp;RIGHT(BM$1,2)),$U645,Holidays!$J$3:$J$937),
IF($T645&lt;DATEVALUE("10/1/20"&amp;RIGHT(BM$1,2)),NETWORKDAYS(DATEVALUE("10/1/20"&amp;RIGHT(BM$1,2)),DATEVALUE("9/30/20"&amp;RIGHT(BN$1,2)),Holidays!$J$3:$J$937),
IF($T645&gt;=DATEVALUE("10/1/20"&amp;RIGHT(BM$1,2)),NETWORKDAYS($T645,DATEVALUE("9/30/20"&amp;RIGHT(BN$1,2)),Holidays!$J$3:$J$937),"")))),"")/(NETWORKDAYS($T645,$U645,Holidays!$J$3:$J$937)),0))</f>
        <v/>
      </c>
      <c r="BO645" s="87" t="str">
        <f>IF($Q645="","",IFERROR(IF(OR(AND($T645&gt;=DATEVALUE("10/1/20"&amp;RIGHT(BN$1,2)),$T645&lt;=DATEVALUE("9/30/20"&amp;RIGHT(BO$1,2))),AND($U645&gt;=DATEVALUE("10/1/20"&amp;RIGHT(BN$1,2)),$U645&lt;=DATEVALUE("9/30/20"&amp;RIGHT(BO$1,2))),AND($T645&lt;=DATEVALUE("10/1/20"&amp;RIGHT(BN$1,2)),$U645&gt;=DATEVALUE("9/30/20"&amp;RIGHT(BO$1,2)))),
IF(AND($T645&gt;=DATEVALUE("10/1/20"&amp;RIGHT(BN$1,2)),$U645&lt;=DATEVALUE("9/30/20"&amp;RIGHT(BO$1,2))),NETWORKDAYS($T645,$U645,Holidays!$J$3:$J$937),
IF(AND($T645&lt;DATEVALUE("10/1/20"&amp;RIGHT(BN$1,2)),$U645&lt;=DATEVALUE("9/30/20"&amp;RIGHT(BO$1,2))),NETWORKDAYS(DATEVALUE("10/1/20"&amp;RIGHT(BN$1,2)),$U645,Holidays!$J$3:$J$937),
IF($T645&lt;DATEVALUE("10/1/20"&amp;RIGHT(BN$1,2)),NETWORKDAYS(DATEVALUE("10/1/20"&amp;RIGHT(BN$1,2)),DATEVALUE("9/30/20"&amp;RIGHT(BO$1,2)),Holidays!$J$3:$J$937),
IF($T645&gt;=DATEVALUE("10/1/20"&amp;RIGHT(BN$1,2)),NETWORKDAYS($T645,DATEVALUE("9/30/20"&amp;RIGHT(BO$1,2)),Holidays!$J$3:$J$937),"")))),"")/(NETWORKDAYS($T645,$U645,Holidays!$J$3:$J$937)),0))</f>
        <v/>
      </c>
      <c r="BP645" s="87" t="str">
        <f>IF($Q645="","",IFERROR(IF(OR(AND($T645&gt;=DATEVALUE("10/1/20"&amp;RIGHT(BO$1,2)),$T645&lt;=DATEVALUE("9/30/20"&amp;RIGHT(BP$1,2))),AND($U645&gt;=DATEVALUE("10/1/20"&amp;RIGHT(BO$1,2)),$U645&lt;=DATEVALUE("9/30/20"&amp;RIGHT(BP$1,2))),AND($T645&lt;=DATEVALUE("10/1/20"&amp;RIGHT(BO$1,2)),$U645&gt;=DATEVALUE("9/30/20"&amp;RIGHT(BP$1,2)))),
IF(AND($T645&gt;=DATEVALUE("10/1/20"&amp;RIGHT(BO$1,2)),$U645&lt;=DATEVALUE("9/30/20"&amp;RIGHT(BP$1,2))),NETWORKDAYS($T645,$U645,Holidays!$J$3:$J$937),
IF(AND($T645&lt;DATEVALUE("10/1/20"&amp;RIGHT(BO$1,2)),$U645&lt;=DATEVALUE("9/30/20"&amp;RIGHT(BP$1,2))),NETWORKDAYS(DATEVALUE("10/1/20"&amp;RIGHT(BO$1,2)),$U645,Holidays!$J$3:$J$937),
IF($T645&lt;DATEVALUE("10/1/20"&amp;RIGHT(BO$1,2)),NETWORKDAYS(DATEVALUE("10/1/20"&amp;RIGHT(BO$1,2)),DATEVALUE("9/30/20"&amp;RIGHT(BP$1,2)),Holidays!$J$3:$J$937),
IF($T645&gt;=DATEVALUE("10/1/20"&amp;RIGHT(BO$1,2)),NETWORKDAYS($T645,DATEVALUE("9/30/20"&amp;RIGHT(BP$1,2)),Holidays!$J$3:$J$937),"")))),"")/(NETWORKDAYS($T645,$U645,Holidays!$J$3:$J$937)),0))</f>
        <v/>
      </c>
      <c r="BQ645" s="87" t="str">
        <f>IF($Q645="","",IFERROR(IF(OR(AND($T645&gt;=DATEVALUE("10/1/20"&amp;RIGHT(BP$1,2)),$T645&lt;=DATEVALUE("9/30/20"&amp;RIGHT(BQ$1,2))),AND($U645&gt;=DATEVALUE("10/1/20"&amp;RIGHT(BP$1,2)),$U645&lt;=DATEVALUE("9/30/20"&amp;RIGHT(BQ$1,2))),AND($T645&lt;=DATEVALUE("10/1/20"&amp;RIGHT(BP$1,2)),$U645&gt;=DATEVALUE("9/30/20"&amp;RIGHT(BQ$1,2)))),
IF(AND($T645&gt;=DATEVALUE("10/1/20"&amp;RIGHT(BP$1,2)),$U645&lt;=DATEVALUE("9/30/20"&amp;RIGHT(BQ$1,2))),NETWORKDAYS($T645,$U645,Holidays!$J$3:$J$937),
IF(AND($T645&lt;DATEVALUE("10/1/20"&amp;RIGHT(BP$1,2)),$U645&lt;=DATEVALUE("9/30/20"&amp;RIGHT(BQ$1,2))),NETWORKDAYS(DATEVALUE("10/1/20"&amp;RIGHT(BP$1,2)),$U645,Holidays!$J$3:$J$937),
IF($T645&lt;DATEVALUE("10/1/20"&amp;RIGHT(BP$1,2)),NETWORKDAYS(DATEVALUE("10/1/20"&amp;RIGHT(BP$1,2)),DATEVALUE("9/30/20"&amp;RIGHT(BQ$1,2)),Holidays!$J$3:$J$937),
IF($T645&gt;=DATEVALUE("10/1/20"&amp;RIGHT(BP$1,2)),NETWORKDAYS($T645,DATEVALUE("9/30/20"&amp;RIGHT(BQ$1,2)),Holidays!$J$3:$J$937),"")))),"")/(NETWORKDAYS($T645,$U645,Holidays!$J$3:$J$937)),0))</f>
        <v/>
      </c>
      <c r="BR645" s="87" t="str">
        <f>IF($Q645="","",IFERROR(IF(OR(AND($T645&gt;=DATEVALUE("10/1/20"&amp;RIGHT(BQ$1,2)),$T645&lt;=DATEVALUE("9/30/20"&amp;RIGHT(BR$1,2))),AND($U645&gt;=DATEVALUE("10/1/20"&amp;RIGHT(BQ$1,2)),$U645&lt;=DATEVALUE("9/30/20"&amp;RIGHT(BR$1,2))),AND($T645&lt;=DATEVALUE("10/1/20"&amp;RIGHT(BQ$1,2)),$U645&gt;=DATEVALUE("9/30/20"&amp;RIGHT(BR$1,2)))),
IF(AND($T645&gt;=DATEVALUE("10/1/20"&amp;RIGHT(BQ$1,2)),$U645&lt;=DATEVALUE("9/30/20"&amp;RIGHT(BR$1,2))),NETWORKDAYS($T645,$U645,Holidays!$J$3:$J$937),
IF(AND($T645&lt;DATEVALUE("10/1/20"&amp;RIGHT(BQ$1,2)),$U645&lt;=DATEVALUE("9/30/20"&amp;RIGHT(BR$1,2))),NETWORKDAYS(DATEVALUE("10/1/20"&amp;RIGHT(BQ$1,2)),$U645,Holidays!$J$3:$J$937),
IF($T645&lt;DATEVALUE("10/1/20"&amp;RIGHT(BQ$1,2)),NETWORKDAYS(DATEVALUE("10/1/20"&amp;RIGHT(BQ$1,2)),DATEVALUE("9/30/20"&amp;RIGHT(BR$1,2)),Holidays!$J$3:$J$937),
IF($T645&gt;=DATEVALUE("10/1/20"&amp;RIGHT(BQ$1,2)),NETWORKDAYS($T645,DATEVALUE("9/30/20"&amp;RIGHT(BR$1,2)),Holidays!$J$3:$J$937),"")))),"")/(NETWORKDAYS($T645,$U645,Holidays!$J$3:$J$937)),0))</f>
        <v/>
      </c>
      <c r="BS645" s="87" t="str">
        <f>IF($Q645="","",IFERROR(IF(OR(AND($T645&gt;=DATEVALUE("10/1/20"&amp;RIGHT(BR$1,2)),$T645&lt;=DATEVALUE("9/30/20"&amp;RIGHT(BS$1,2))),AND($U645&gt;=DATEVALUE("10/1/20"&amp;RIGHT(BR$1,2)),$U645&lt;=DATEVALUE("9/30/20"&amp;RIGHT(BS$1,2))),AND($T645&lt;=DATEVALUE("10/1/20"&amp;RIGHT(BR$1,2)),$U645&gt;=DATEVALUE("9/30/20"&amp;RIGHT(BS$1,2)))),
IF(AND($T645&gt;=DATEVALUE("10/1/20"&amp;RIGHT(BR$1,2)),$U645&lt;=DATEVALUE("9/30/20"&amp;RIGHT(BS$1,2))),NETWORKDAYS($T645,$U645,Holidays!$J$3:$J$937),
IF(AND($T645&lt;DATEVALUE("10/1/20"&amp;RIGHT(BR$1,2)),$U645&lt;=DATEVALUE("9/30/20"&amp;RIGHT(BS$1,2))),NETWORKDAYS(DATEVALUE("10/1/20"&amp;RIGHT(BR$1,2)),$U645,Holidays!$J$3:$J$937),
IF($T645&lt;DATEVALUE("10/1/20"&amp;RIGHT(BR$1,2)),NETWORKDAYS(DATEVALUE("10/1/20"&amp;RIGHT(BR$1,2)),DATEVALUE("9/30/20"&amp;RIGHT(BS$1,2)),Holidays!$J$3:$J$937),
IF($T645&gt;=DATEVALUE("10/1/20"&amp;RIGHT(BR$1,2)),NETWORKDAYS($T645,DATEVALUE("9/30/20"&amp;RIGHT(BS$1,2)),Holidays!$J$3:$J$937),"")))),"")/(NETWORKDAYS($T645,$U645,Holidays!$J$3:$J$937)),0))</f>
        <v/>
      </c>
      <c r="BT645" s="87" t="str">
        <f>IF($Q645="","",IFERROR(IF(OR(AND($T645&gt;=DATEVALUE("10/1/20"&amp;RIGHT(BS$1,2)),$T645&lt;=DATEVALUE("9/30/20"&amp;RIGHT(BT$1,2))),AND($U645&gt;=DATEVALUE("10/1/20"&amp;RIGHT(BS$1,2)),$U645&lt;=DATEVALUE("9/30/20"&amp;RIGHT(BT$1,2))),AND($T645&lt;=DATEVALUE("10/1/20"&amp;RIGHT(BS$1,2)),$U645&gt;=DATEVALUE("9/30/20"&amp;RIGHT(BT$1,2)))),
IF(AND($T645&gt;=DATEVALUE("10/1/20"&amp;RIGHT(BS$1,2)),$U645&lt;=DATEVALUE("9/30/20"&amp;RIGHT(BT$1,2))),NETWORKDAYS($T645,$U645,Holidays!$J$3:$J$937),
IF(AND($T645&lt;DATEVALUE("10/1/20"&amp;RIGHT(BS$1,2)),$U645&lt;=DATEVALUE("9/30/20"&amp;RIGHT(BT$1,2))),NETWORKDAYS(DATEVALUE("10/1/20"&amp;RIGHT(BS$1,2)),$U645,Holidays!$J$3:$J$937),
IF($T645&lt;DATEVALUE("10/1/20"&amp;RIGHT(BS$1,2)),NETWORKDAYS(DATEVALUE("10/1/20"&amp;RIGHT(BS$1,2)),DATEVALUE("9/30/20"&amp;RIGHT(BT$1,2)),Holidays!$J$3:$J$937),
IF($T645&gt;=DATEVALUE("10/1/20"&amp;RIGHT(BS$1,2)),NETWORKDAYS($T645,DATEVALUE("9/30/20"&amp;RIGHT(BT$1,2)),Holidays!$J$3:$J$937),"")))),"")/(NETWORKDAYS($T645,$U645,Holidays!$J$3:$J$937)),0))</f>
        <v/>
      </c>
      <c r="BU645" s="87" t="str">
        <f>IF($Q645="","",IFERROR(IF(OR(AND($T645&gt;=DATEVALUE("10/1/20"&amp;RIGHT(BT$1,2)),$T645&lt;=DATEVALUE("9/30/20"&amp;RIGHT(BU$1,2))),AND($U645&gt;=DATEVALUE("10/1/20"&amp;RIGHT(BT$1,2)),$U645&lt;=DATEVALUE("9/30/20"&amp;RIGHT(BU$1,2))),AND($T645&lt;=DATEVALUE("10/1/20"&amp;RIGHT(BT$1,2)),$U645&gt;=DATEVALUE("9/30/20"&amp;RIGHT(BU$1,2)))),
IF(AND($T645&gt;=DATEVALUE("10/1/20"&amp;RIGHT(BT$1,2)),$U645&lt;=DATEVALUE("9/30/20"&amp;RIGHT(BU$1,2))),NETWORKDAYS($T645,$U645,Holidays!$J$3:$J$937),
IF(AND($T645&lt;DATEVALUE("10/1/20"&amp;RIGHT(BT$1,2)),$U645&lt;=DATEVALUE("9/30/20"&amp;RIGHT(BU$1,2))),NETWORKDAYS(DATEVALUE("10/1/20"&amp;RIGHT(BT$1,2)),$U645,Holidays!$J$3:$J$937),
IF($T645&lt;DATEVALUE("10/1/20"&amp;RIGHT(BT$1,2)),NETWORKDAYS(DATEVALUE("10/1/20"&amp;RIGHT(BT$1,2)),DATEVALUE("9/30/20"&amp;RIGHT(BU$1,2)),Holidays!$J$3:$J$937),
IF($T645&gt;=DATEVALUE("10/1/20"&amp;RIGHT(BT$1,2)),NETWORKDAYS($T645,DATEVALUE("9/30/20"&amp;RIGHT(BU$1,2)),Holidays!$J$3:$J$937),"")))),"")/(NETWORKDAYS($T645,$U645,Holidays!$J$3:$J$937)),0))</f>
        <v/>
      </c>
      <c r="BV645" s="87" t="str">
        <f>IF($Q645="","",IFERROR(IF(OR(AND($T645&gt;=DATEVALUE("10/1/20"&amp;RIGHT(BU$1,2)),$T645&lt;=DATEVALUE("9/30/20"&amp;RIGHT(BV$1,2))),AND($U645&gt;=DATEVALUE("10/1/20"&amp;RIGHT(BU$1,2)),$U645&lt;=DATEVALUE("9/30/20"&amp;RIGHT(BV$1,2))),AND($T645&lt;=DATEVALUE("10/1/20"&amp;RIGHT(BU$1,2)),$U645&gt;=DATEVALUE("9/30/20"&amp;RIGHT(BV$1,2)))),
IF(AND($T645&gt;=DATEVALUE("10/1/20"&amp;RIGHT(BU$1,2)),$U645&lt;=DATEVALUE("9/30/20"&amp;RIGHT(BV$1,2))),NETWORKDAYS($T645,$U645,Holidays!$J$3:$J$937),
IF(AND($T645&lt;DATEVALUE("10/1/20"&amp;RIGHT(BU$1,2)),$U645&lt;=DATEVALUE("9/30/20"&amp;RIGHT(BV$1,2))),NETWORKDAYS(DATEVALUE("10/1/20"&amp;RIGHT(BU$1,2)),$U645,Holidays!$J$3:$J$937),
IF($T645&lt;DATEVALUE("10/1/20"&amp;RIGHT(BU$1,2)),NETWORKDAYS(DATEVALUE("10/1/20"&amp;RIGHT(BU$1,2)),DATEVALUE("9/30/20"&amp;RIGHT(BV$1,2)),Holidays!$J$3:$J$937),
IF($T645&gt;=DATEVALUE("10/1/20"&amp;RIGHT(BU$1,2)),NETWORKDAYS($T645,DATEVALUE("9/30/20"&amp;RIGHT(BV$1,2)),Holidays!$J$3:$J$937),"")))),"")/(NETWORKDAYS($T645,$U645,Holidays!$J$3:$J$937)),0))</f>
        <v/>
      </c>
      <c r="BW645" s="87" t="str">
        <f>IF($Q645="","",IFERROR(IF(OR(AND($T645&gt;=DATEVALUE("10/1/20"&amp;RIGHT(BV$1,2)),$T645&lt;=DATEVALUE("9/30/20"&amp;RIGHT(BW$1,2))),AND($U645&gt;=DATEVALUE("10/1/20"&amp;RIGHT(BV$1,2)),$U645&lt;=DATEVALUE("9/30/20"&amp;RIGHT(BW$1,2))),AND($T645&lt;=DATEVALUE("10/1/20"&amp;RIGHT(BV$1,2)),$U645&gt;=DATEVALUE("9/30/20"&amp;RIGHT(BW$1,2)))),
IF(AND($T645&gt;=DATEVALUE("10/1/20"&amp;RIGHT(BV$1,2)),$U645&lt;=DATEVALUE("9/30/20"&amp;RIGHT(BW$1,2))),NETWORKDAYS($T645,$U645,Holidays!$J$3:$J$937),
IF(AND($T645&lt;DATEVALUE("10/1/20"&amp;RIGHT(BV$1,2)),$U645&lt;=DATEVALUE("9/30/20"&amp;RIGHT(BW$1,2))),NETWORKDAYS(DATEVALUE("10/1/20"&amp;RIGHT(BV$1,2)),$U645,Holidays!$J$3:$J$937),
IF($T645&lt;DATEVALUE("10/1/20"&amp;RIGHT(BV$1,2)),NETWORKDAYS(DATEVALUE("10/1/20"&amp;RIGHT(BV$1,2)),DATEVALUE("9/30/20"&amp;RIGHT(BW$1,2)),Holidays!$J$3:$J$937),
IF($T645&gt;=DATEVALUE("10/1/20"&amp;RIGHT(BV$1,2)),NETWORKDAYS($T645,DATEVALUE("9/30/20"&amp;RIGHT(BW$1,2)),Holidays!$J$3:$J$937),"")))),"")/(NETWORKDAYS($T645,$U645,Holidays!$J$3:$J$937)),0))</f>
        <v/>
      </c>
      <c r="BX645" s="87" t="str">
        <f>IF($Q645="","",IFERROR(IF(OR(AND($T645&gt;=DATEVALUE("10/1/20"&amp;RIGHT(BW$1,2)),$T645&lt;=DATEVALUE("9/30/20"&amp;RIGHT(BX$1,2))),AND($U645&gt;=DATEVALUE("10/1/20"&amp;RIGHT(BW$1,2)),$U645&lt;=DATEVALUE("9/30/20"&amp;RIGHT(BX$1,2))),AND($T645&lt;=DATEVALUE("10/1/20"&amp;RIGHT(BW$1,2)),$U645&gt;=DATEVALUE("9/30/20"&amp;RIGHT(BX$1,2)))),
IF(AND($T645&gt;=DATEVALUE("10/1/20"&amp;RIGHT(BW$1,2)),$U645&lt;=DATEVALUE("9/30/20"&amp;RIGHT(BX$1,2))),NETWORKDAYS($T645,$U645,Holidays!$J$3:$J$937),
IF(AND($T645&lt;DATEVALUE("10/1/20"&amp;RIGHT(BW$1,2)),$U645&lt;=DATEVALUE("9/30/20"&amp;RIGHT(BX$1,2))),NETWORKDAYS(DATEVALUE("10/1/20"&amp;RIGHT(BW$1,2)),$U645,Holidays!$J$3:$J$937),
IF($T645&lt;DATEVALUE("10/1/20"&amp;RIGHT(BW$1,2)),NETWORKDAYS(DATEVALUE("10/1/20"&amp;RIGHT(BW$1,2)),DATEVALUE("9/30/20"&amp;RIGHT(BX$1,2)),Holidays!$J$3:$J$937),
IF($T645&gt;=DATEVALUE("10/1/20"&amp;RIGHT(BW$1,2)),NETWORKDAYS($T645,DATEVALUE("9/30/20"&amp;RIGHT(BX$1,2)),Holidays!$J$3:$J$937),"")))),"")/(NETWORKDAYS($T645,$U645,Holidays!$J$3:$J$937)),0))</f>
        <v/>
      </c>
      <c r="BY645" s="87" t="str">
        <f>IF($Q645="","",IFERROR(IF(OR(AND($T645&gt;=DATEVALUE("10/1/20"&amp;RIGHT(BX$1,2)),$T645&lt;=DATEVALUE("9/30/20"&amp;RIGHT(BY$1,2))),AND($U645&gt;=DATEVALUE("10/1/20"&amp;RIGHT(BX$1,2)),$U645&lt;=DATEVALUE("9/30/20"&amp;RIGHT(BY$1,2))),AND($T645&lt;=DATEVALUE("10/1/20"&amp;RIGHT(BX$1,2)),$U645&gt;=DATEVALUE("9/30/20"&amp;RIGHT(BY$1,2)))),
IF(AND($T645&gt;=DATEVALUE("10/1/20"&amp;RIGHT(BX$1,2)),$U645&lt;=DATEVALUE("9/30/20"&amp;RIGHT(BY$1,2))),NETWORKDAYS($T645,$U645,Holidays!$J$3:$J$937),
IF(AND($T645&lt;DATEVALUE("10/1/20"&amp;RIGHT(BX$1,2)),$U645&lt;=DATEVALUE("9/30/20"&amp;RIGHT(BY$1,2))),NETWORKDAYS(DATEVALUE("10/1/20"&amp;RIGHT(BX$1,2)),$U645,Holidays!$J$3:$J$937),
IF($T645&lt;DATEVALUE("10/1/20"&amp;RIGHT(BX$1,2)),NETWORKDAYS(DATEVALUE("10/1/20"&amp;RIGHT(BX$1,2)),DATEVALUE("9/30/20"&amp;RIGHT(BY$1,2)),Holidays!$J$3:$J$937),
IF($T645&gt;=DATEVALUE("10/1/20"&amp;RIGHT(BX$1,2)),NETWORKDAYS($T645,DATEVALUE("9/30/20"&amp;RIGHT(BY$1,2)),Holidays!$J$3:$J$937),"")))),"")/(NETWORKDAYS($T645,$U645,Holidays!$J$3:$J$937)),0))</f>
        <v/>
      </c>
      <c r="BZ645" s="87" t="str">
        <f>IF($Q645="","",IFERROR(IF(OR(AND($T645&gt;=DATEVALUE("10/1/20"&amp;RIGHT(BY$1,2)),$T645&lt;=DATEVALUE("9/30/20"&amp;RIGHT(BZ$1,2))),AND($U645&gt;=DATEVALUE("10/1/20"&amp;RIGHT(BY$1,2)),$U645&lt;=DATEVALUE("9/30/20"&amp;RIGHT(BZ$1,2))),AND($T645&lt;=DATEVALUE("10/1/20"&amp;RIGHT(BY$1,2)),$U645&gt;=DATEVALUE("9/30/20"&amp;RIGHT(BZ$1,2)))),
IF(AND($T645&gt;=DATEVALUE("10/1/20"&amp;RIGHT(BY$1,2)),$U645&lt;=DATEVALUE("9/30/20"&amp;RIGHT(BZ$1,2))),NETWORKDAYS($T645,$U645,Holidays!$J$3:$J$937),
IF(AND($T645&lt;DATEVALUE("10/1/20"&amp;RIGHT(BY$1,2)),$U645&lt;=DATEVALUE("9/30/20"&amp;RIGHT(BZ$1,2))),NETWORKDAYS(DATEVALUE("10/1/20"&amp;RIGHT(BY$1,2)),$U645,Holidays!$J$3:$J$937),
IF($T645&lt;DATEVALUE("10/1/20"&amp;RIGHT(BY$1,2)),NETWORKDAYS(DATEVALUE("10/1/20"&amp;RIGHT(BY$1,2)),DATEVALUE("9/30/20"&amp;RIGHT(BZ$1,2)),Holidays!$J$3:$J$937),
IF($T645&gt;=DATEVALUE("10/1/20"&amp;RIGHT(BY$1,2)),NETWORKDAYS($T645,DATEVALUE("9/30/20"&amp;RIGHT(BZ$1,2)),Holidays!$J$3:$J$937),"")))),"")/(NETWORKDAYS($T645,$U645,Holidays!$J$3:$J$937)),0))</f>
        <v/>
      </c>
      <c r="CA645" s="87" t="str">
        <f>IF($Q645="","",IFERROR(IF(OR(AND($T645&gt;=DATEVALUE("10/1/20"&amp;RIGHT(BZ$1,2)),$T645&lt;=DATEVALUE("9/30/20"&amp;RIGHT(CA$1,2))),AND($U645&gt;=DATEVALUE("10/1/20"&amp;RIGHT(BZ$1,2)),$U645&lt;=DATEVALUE("9/30/20"&amp;RIGHT(CA$1,2))),AND($T645&lt;=DATEVALUE("10/1/20"&amp;RIGHT(BZ$1,2)),$U645&gt;=DATEVALUE("9/30/20"&amp;RIGHT(CA$1,2)))),
IF(AND($T645&gt;=DATEVALUE("10/1/20"&amp;RIGHT(BZ$1,2)),$U645&lt;=DATEVALUE("9/30/20"&amp;RIGHT(CA$1,2))),NETWORKDAYS($T645,$U645,Holidays!$J$3:$J$937),
IF(AND($T645&lt;DATEVALUE("10/1/20"&amp;RIGHT(BZ$1,2)),$U645&lt;=DATEVALUE("9/30/20"&amp;RIGHT(CA$1,2))),NETWORKDAYS(DATEVALUE("10/1/20"&amp;RIGHT(BZ$1,2)),$U645,Holidays!$J$3:$J$937),
IF($T645&lt;DATEVALUE("10/1/20"&amp;RIGHT(BZ$1,2)),NETWORKDAYS(DATEVALUE("10/1/20"&amp;RIGHT(BZ$1,2)),DATEVALUE("9/30/20"&amp;RIGHT(CA$1,2)),Holidays!$J$3:$J$937),
IF($T645&gt;=DATEVALUE("10/1/20"&amp;RIGHT(BZ$1,2)),NETWORKDAYS($T645,DATEVALUE("9/30/20"&amp;RIGHT(CA$1,2)),Holidays!$J$3:$J$937),"")))),"")/(NETWORKDAYS($T645,$U645,Holidays!$J$3:$J$937)),0))</f>
        <v/>
      </c>
      <c r="CB645" s="87" t="str">
        <f>IF($Q645="","",IFERROR(IF(OR(AND($T645&gt;=DATEVALUE("10/1/20"&amp;RIGHT(CA$1,2)),$T645&lt;=DATEVALUE("9/30/20"&amp;RIGHT(CB$1,2))),AND($U645&gt;=DATEVALUE("10/1/20"&amp;RIGHT(CA$1,2)),$U645&lt;=DATEVALUE("9/30/20"&amp;RIGHT(CB$1,2))),AND($T645&lt;=DATEVALUE("10/1/20"&amp;RIGHT(CA$1,2)),$U645&gt;=DATEVALUE("9/30/20"&amp;RIGHT(CB$1,2)))),
IF(AND($T645&gt;=DATEVALUE("10/1/20"&amp;RIGHT(CA$1,2)),$U645&lt;=DATEVALUE("9/30/20"&amp;RIGHT(CB$1,2))),NETWORKDAYS($T645,$U645,Holidays!$J$3:$J$937),
IF(AND($T645&lt;DATEVALUE("10/1/20"&amp;RIGHT(CA$1,2)),$U645&lt;=DATEVALUE("9/30/20"&amp;RIGHT(CB$1,2))),NETWORKDAYS(DATEVALUE("10/1/20"&amp;RIGHT(CA$1,2)),$U645,Holidays!$J$3:$J$937),
IF($T645&lt;DATEVALUE("10/1/20"&amp;RIGHT(CA$1,2)),NETWORKDAYS(DATEVALUE("10/1/20"&amp;RIGHT(CA$1,2)),DATEVALUE("9/30/20"&amp;RIGHT(CB$1,2)),Holidays!$J$3:$J$937),
IF($T645&gt;=DATEVALUE("10/1/20"&amp;RIGHT(CA$1,2)),NETWORKDAYS($T645,DATEVALUE("9/30/20"&amp;RIGHT(CB$1,2)),Holidays!$J$3:$J$937),"")))),"")/(NETWORKDAYS($T645,$U645,Holidays!$J$3:$J$937)),0))</f>
        <v/>
      </c>
    </row>
    <row r="646" spans="1:80">
      <c r="A646" s="97"/>
      <c r="B646" s="98" t="str">
        <f ca="1">IF(NOT($A646=""),OFFSET('WBS Reference &amp; User Procedure'!$A$1,MATCH($A646,'WBS Reference &amp; User Procedure'!$A:$A,0)-1,1),"")</f>
        <v/>
      </c>
      <c r="D646" s="97"/>
      <c r="T646" s="104" t="str">
        <f>IF(NOT(Q646=""),IF(NOT($S646=""),$S646,#REF!),"")</f>
        <v/>
      </c>
      <c r="U646" s="104" t="str">
        <f>IF(NOT(Q646=""),WORKDAY(T646,Q646,Holidays!$J$3:$J$937),"")</f>
        <v/>
      </c>
      <c r="V646" s="104"/>
      <c r="W646" s="104"/>
      <c r="X646" s="101" t="str">
        <f t="shared" si="137"/>
        <v/>
      </c>
      <c r="AL646" s="87" t="str">
        <f t="shared" ca="1" si="134"/>
        <v/>
      </c>
      <c r="AN646" s="87" t="str">
        <f t="shared" ref="AN646:AW655" ca="1" si="144">IF($Q646="","",IFERROR(OFFSET(INDIRECT("'"&amp;KEY_RESOURCE_STRUCTURE_TAB&amp;"'!"&amp;KEY_RATE_SET_INDEX&amp;""),$AL646-1,COLUMN()-34),0))</f>
        <v/>
      </c>
      <c r="AO646" s="87" t="str">
        <f t="shared" ca="1" si="144"/>
        <v/>
      </c>
      <c r="AP646" s="87" t="str">
        <f t="shared" ca="1" si="144"/>
        <v/>
      </c>
      <c r="AQ646" s="87" t="str">
        <f t="shared" ca="1" si="144"/>
        <v/>
      </c>
      <c r="AR646" s="87" t="str">
        <f t="shared" ca="1" si="144"/>
        <v/>
      </c>
      <c r="AS646" s="87" t="str">
        <f t="shared" ca="1" si="144"/>
        <v/>
      </c>
      <c r="AT646" s="87" t="str">
        <f t="shared" ca="1" si="144"/>
        <v/>
      </c>
      <c r="AU646" s="87" t="str">
        <f t="shared" ca="1" si="144"/>
        <v/>
      </c>
      <c r="AV646" s="87" t="str">
        <f t="shared" ca="1" si="144"/>
        <v/>
      </c>
      <c r="AW646" s="87" t="str">
        <f t="shared" ca="1" si="144"/>
        <v/>
      </c>
      <c r="AX646" s="87" t="str">
        <f t="shared" ref="AX646:BG655" ca="1" si="145">IF($Q646="","",IFERROR(OFFSET(INDIRECT("'"&amp;KEY_RESOURCE_STRUCTURE_TAB&amp;"'!"&amp;KEY_RATE_SET_INDEX&amp;""),$AL646-1,COLUMN()-34),0))</f>
        <v/>
      </c>
      <c r="AY646" s="87" t="str">
        <f t="shared" ca="1" si="145"/>
        <v/>
      </c>
      <c r="AZ646" s="87" t="str">
        <f t="shared" ca="1" si="145"/>
        <v/>
      </c>
      <c r="BA646" s="87" t="str">
        <f t="shared" ca="1" si="145"/>
        <v/>
      </c>
      <c r="BB646" s="87" t="str">
        <f t="shared" ca="1" si="145"/>
        <v/>
      </c>
      <c r="BC646" s="87" t="str">
        <f t="shared" ca="1" si="145"/>
        <v/>
      </c>
      <c r="BD646" s="87" t="str">
        <f t="shared" ca="1" si="145"/>
        <v/>
      </c>
      <c r="BE646" s="87" t="str">
        <f t="shared" ca="1" si="145"/>
        <v/>
      </c>
      <c r="BF646" s="87" t="str">
        <f t="shared" ca="1" si="145"/>
        <v/>
      </c>
      <c r="BG646" s="87" t="str">
        <f t="shared" ca="1" si="145"/>
        <v/>
      </c>
      <c r="BI646" s="87" t="str">
        <f>IF($Q646="","",IFERROR(IF(OR(AND($T646&gt;=DATEVALUE("10/1/20"&amp;RIGHT(BH$1,2)),$T646&lt;=DATEVALUE("9/30/20"&amp;RIGHT(BI$1,2))),AND($U646&gt;=DATEVALUE("10/1/20"&amp;RIGHT(BH$1,2)),$U646&lt;=DATEVALUE("9/30/20"&amp;RIGHT(BI$1,2))),AND($T646&lt;=DATEVALUE("10/1/20"&amp;RIGHT(BH$1,2)),$U646&gt;=DATEVALUE("9/30/20"&amp;RIGHT(BI$1,2)))),
IF(AND($T646&gt;=DATEVALUE("10/1/20"&amp;RIGHT(BH$1,2)),$U646&lt;=DATEVALUE("9/30/20"&amp;RIGHT(BI$1,2))),NETWORKDAYS($T646,$U646,Holidays!$J$3:$J$937),
IF(AND($T646&lt;DATEVALUE("10/1/20"&amp;RIGHT(BH$1,2)),$U646&lt;=DATEVALUE("9/30/20"&amp;RIGHT(BI$1,2))),NETWORKDAYS(DATEVALUE("10/1/20"&amp;RIGHT(BH$1,2)),$U646,Holidays!$J$3:$J$937),
IF($T646&lt;DATEVALUE("10/1/20"&amp;RIGHT(BH$1,2)),NETWORKDAYS(DATEVALUE("10/1/20"&amp;RIGHT(BH$1,2)),DATEVALUE("9/30/20"&amp;RIGHT(BI$1,2)),Holidays!$J$3:$J$937),
IF($T646&gt;=DATEVALUE("10/1/20"&amp;RIGHT(BH$1,2)),NETWORKDAYS($T646,DATEVALUE("9/30/20"&amp;RIGHT(BI$1,2)),Holidays!$J$3:$J$937),"")))),"")/(NETWORKDAYS($T646,$U646,Holidays!$J$3:$J$937)),0))</f>
        <v/>
      </c>
      <c r="BJ646" s="87" t="str">
        <f>IF($Q646="","",IFERROR(IF(OR(AND($T646&gt;=DATEVALUE("10/1/20"&amp;RIGHT(BI$1,2)),$T646&lt;=DATEVALUE("9/30/20"&amp;RIGHT(BJ$1,2))),AND($U646&gt;=DATEVALUE("10/1/20"&amp;RIGHT(BI$1,2)),$U646&lt;=DATEVALUE("9/30/20"&amp;RIGHT(BJ$1,2))),AND($T646&lt;=DATEVALUE("10/1/20"&amp;RIGHT(BI$1,2)),$U646&gt;=DATEVALUE("9/30/20"&amp;RIGHT(BJ$1,2)))),
IF(AND($T646&gt;=DATEVALUE("10/1/20"&amp;RIGHT(BI$1,2)),$U646&lt;=DATEVALUE("9/30/20"&amp;RIGHT(BJ$1,2))),NETWORKDAYS($T646,$U646,Holidays!$J$3:$J$937),
IF(AND($T646&lt;DATEVALUE("10/1/20"&amp;RIGHT(BI$1,2)),$U646&lt;=DATEVALUE("9/30/20"&amp;RIGHT(BJ$1,2))),NETWORKDAYS(DATEVALUE("10/1/20"&amp;RIGHT(BI$1,2)),$U646,Holidays!$J$3:$J$937),
IF($T646&lt;DATEVALUE("10/1/20"&amp;RIGHT(BI$1,2)),NETWORKDAYS(DATEVALUE("10/1/20"&amp;RIGHT(BI$1,2)),DATEVALUE("9/30/20"&amp;RIGHT(BJ$1,2)),Holidays!$J$3:$J$937),
IF($T646&gt;=DATEVALUE("10/1/20"&amp;RIGHT(BI$1,2)),NETWORKDAYS($T646,DATEVALUE("9/30/20"&amp;RIGHT(BJ$1,2)),Holidays!$J$3:$J$937),"")))),"")/(NETWORKDAYS($T646,$U646,Holidays!$J$3:$J$937)),0))</f>
        <v/>
      </c>
      <c r="BK646" s="87" t="str">
        <f>IF($Q646="","",IFERROR(IF(OR(AND($T646&gt;=DATEVALUE("10/1/20"&amp;RIGHT(BJ$1,2)),$T646&lt;=DATEVALUE("9/30/20"&amp;RIGHT(BK$1,2))),AND($U646&gt;=DATEVALUE("10/1/20"&amp;RIGHT(BJ$1,2)),$U646&lt;=DATEVALUE("9/30/20"&amp;RIGHT(BK$1,2))),AND($T646&lt;=DATEVALUE("10/1/20"&amp;RIGHT(BJ$1,2)),$U646&gt;=DATEVALUE("9/30/20"&amp;RIGHT(BK$1,2)))),
IF(AND($T646&gt;=DATEVALUE("10/1/20"&amp;RIGHT(BJ$1,2)),$U646&lt;=DATEVALUE("9/30/20"&amp;RIGHT(BK$1,2))),NETWORKDAYS($T646,$U646,Holidays!$J$3:$J$937),
IF(AND($T646&lt;DATEVALUE("10/1/20"&amp;RIGHT(BJ$1,2)),$U646&lt;=DATEVALUE("9/30/20"&amp;RIGHT(BK$1,2))),NETWORKDAYS(DATEVALUE("10/1/20"&amp;RIGHT(BJ$1,2)),$U646,Holidays!$J$3:$J$937),
IF($T646&lt;DATEVALUE("10/1/20"&amp;RIGHT(BJ$1,2)),NETWORKDAYS(DATEVALUE("10/1/20"&amp;RIGHT(BJ$1,2)),DATEVALUE("9/30/20"&amp;RIGHT(BK$1,2)),Holidays!$J$3:$J$937),
IF($T646&gt;=DATEVALUE("10/1/20"&amp;RIGHT(BJ$1,2)),NETWORKDAYS($T646,DATEVALUE("9/30/20"&amp;RIGHT(BK$1,2)),Holidays!$J$3:$J$937),"")))),"")/(NETWORKDAYS($T646,$U646,Holidays!$J$3:$J$937)),0))</f>
        <v/>
      </c>
      <c r="BL646" s="87" t="str">
        <f>IF($Q646="","",IFERROR(IF(OR(AND($T646&gt;=DATEVALUE("10/1/20"&amp;RIGHT(BK$1,2)),$T646&lt;=DATEVALUE("9/30/20"&amp;RIGHT(BL$1,2))),AND($U646&gt;=DATEVALUE("10/1/20"&amp;RIGHT(BK$1,2)),$U646&lt;=DATEVALUE("9/30/20"&amp;RIGHT(BL$1,2))),AND($T646&lt;=DATEVALUE("10/1/20"&amp;RIGHT(BK$1,2)),$U646&gt;=DATEVALUE("9/30/20"&amp;RIGHT(BL$1,2)))),
IF(AND($T646&gt;=DATEVALUE("10/1/20"&amp;RIGHT(BK$1,2)),$U646&lt;=DATEVALUE("9/30/20"&amp;RIGHT(BL$1,2))),NETWORKDAYS($T646,$U646,Holidays!$J$3:$J$937),
IF(AND($T646&lt;DATEVALUE("10/1/20"&amp;RIGHT(BK$1,2)),$U646&lt;=DATEVALUE("9/30/20"&amp;RIGHT(BL$1,2))),NETWORKDAYS(DATEVALUE("10/1/20"&amp;RIGHT(BK$1,2)),$U646,Holidays!$J$3:$J$937),
IF($T646&lt;DATEVALUE("10/1/20"&amp;RIGHT(BK$1,2)),NETWORKDAYS(DATEVALUE("10/1/20"&amp;RIGHT(BK$1,2)),DATEVALUE("9/30/20"&amp;RIGHT(BL$1,2)),Holidays!$J$3:$J$937),
IF($T646&gt;=DATEVALUE("10/1/20"&amp;RIGHT(BK$1,2)),NETWORKDAYS($T646,DATEVALUE("9/30/20"&amp;RIGHT(BL$1,2)),Holidays!$J$3:$J$937),"")))),"")/(NETWORKDAYS($T646,$U646,Holidays!$J$3:$J$937)),0))</f>
        <v/>
      </c>
      <c r="BM646" s="87" t="str">
        <f>IF($Q646="","",IFERROR(IF(OR(AND($T646&gt;=DATEVALUE("10/1/20"&amp;RIGHT(BL$1,2)),$T646&lt;=DATEVALUE("9/30/20"&amp;RIGHT(BM$1,2))),AND($U646&gt;=DATEVALUE("10/1/20"&amp;RIGHT(BL$1,2)),$U646&lt;=DATEVALUE("9/30/20"&amp;RIGHT(BM$1,2))),AND($T646&lt;=DATEVALUE("10/1/20"&amp;RIGHT(BL$1,2)),$U646&gt;=DATEVALUE("9/30/20"&amp;RIGHT(BM$1,2)))),
IF(AND($T646&gt;=DATEVALUE("10/1/20"&amp;RIGHT(BL$1,2)),$U646&lt;=DATEVALUE("9/30/20"&amp;RIGHT(BM$1,2))),NETWORKDAYS($T646,$U646,Holidays!$J$3:$J$937),
IF(AND($T646&lt;DATEVALUE("10/1/20"&amp;RIGHT(BL$1,2)),$U646&lt;=DATEVALUE("9/30/20"&amp;RIGHT(BM$1,2))),NETWORKDAYS(DATEVALUE("10/1/20"&amp;RIGHT(BL$1,2)),$U646,Holidays!$J$3:$J$937),
IF($T646&lt;DATEVALUE("10/1/20"&amp;RIGHT(BL$1,2)),NETWORKDAYS(DATEVALUE("10/1/20"&amp;RIGHT(BL$1,2)),DATEVALUE("9/30/20"&amp;RIGHT(BM$1,2)),Holidays!$J$3:$J$937),
IF($T646&gt;=DATEVALUE("10/1/20"&amp;RIGHT(BL$1,2)),NETWORKDAYS($T646,DATEVALUE("9/30/20"&amp;RIGHT(BM$1,2)),Holidays!$J$3:$J$937),"")))),"")/(NETWORKDAYS($T646,$U646,Holidays!$J$3:$J$937)),0))</f>
        <v/>
      </c>
      <c r="BN646" s="87" t="str">
        <f>IF($Q646="","",IFERROR(IF(OR(AND($T646&gt;=DATEVALUE("10/1/20"&amp;RIGHT(BM$1,2)),$T646&lt;=DATEVALUE("9/30/20"&amp;RIGHT(BN$1,2))),AND($U646&gt;=DATEVALUE("10/1/20"&amp;RIGHT(BM$1,2)),$U646&lt;=DATEVALUE("9/30/20"&amp;RIGHT(BN$1,2))),AND($T646&lt;=DATEVALUE("10/1/20"&amp;RIGHT(BM$1,2)),$U646&gt;=DATEVALUE("9/30/20"&amp;RIGHT(BN$1,2)))),
IF(AND($T646&gt;=DATEVALUE("10/1/20"&amp;RIGHT(BM$1,2)),$U646&lt;=DATEVALUE("9/30/20"&amp;RIGHT(BN$1,2))),NETWORKDAYS($T646,$U646,Holidays!$J$3:$J$937),
IF(AND($T646&lt;DATEVALUE("10/1/20"&amp;RIGHT(BM$1,2)),$U646&lt;=DATEVALUE("9/30/20"&amp;RIGHT(BN$1,2))),NETWORKDAYS(DATEVALUE("10/1/20"&amp;RIGHT(BM$1,2)),$U646,Holidays!$J$3:$J$937),
IF($T646&lt;DATEVALUE("10/1/20"&amp;RIGHT(BM$1,2)),NETWORKDAYS(DATEVALUE("10/1/20"&amp;RIGHT(BM$1,2)),DATEVALUE("9/30/20"&amp;RIGHT(BN$1,2)),Holidays!$J$3:$J$937),
IF($T646&gt;=DATEVALUE("10/1/20"&amp;RIGHT(BM$1,2)),NETWORKDAYS($T646,DATEVALUE("9/30/20"&amp;RIGHT(BN$1,2)),Holidays!$J$3:$J$937),"")))),"")/(NETWORKDAYS($T646,$U646,Holidays!$J$3:$J$937)),0))</f>
        <v/>
      </c>
      <c r="BO646" s="87" t="str">
        <f>IF($Q646="","",IFERROR(IF(OR(AND($T646&gt;=DATEVALUE("10/1/20"&amp;RIGHT(BN$1,2)),$T646&lt;=DATEVALUE("9/30/20"&amp;RIGHT(BO$1,2))),AND($U646&gt;=DATEVALUE("10/1/20"&amp;RIGHT(BN$1,2)),$U646&lt;=DATEVALUE("9/30/20"&amp;RIGHT(BO$1,2))),AND($T646&lt;=DATEVALUE("10/1/20"&amp;RIGHT(BN$1,2)),$U646&gt;=DATEVALUE("9/30/20"&amp;RIGHT(BO$1,2)))),
IF(AND($T646&gt;=DATEVALUE("10/1/20"&amp;RIGHT(BN$1,2)),$U646&lt;=DATEVALUE("9/30/20"&amp;RIGHT(BO$1,2))),NETWORKDAYS($T646,$U646,Holidays!$J$3:$J$937),
IF(AND($T646&lt;DATEVALUE("10/1/20"&amp;RIGHT(BN$1,2)),$U646&lt;=DATEVALUE("9/30/20"&amp;RIGHT(BO$1,2))),NETWORKDAYS(DATEVALUE("10/1/20"&amp;RIGHT(BN$1,2)),$U646,Holidays!$J$3:$J$937),
IF($T646&lt;DATEVALUE("10/1/20"&amp;RIGHT(BN$1,2)),NETWORKDAYS(DATEVALUE("10/1/20"&amp;RIGHT(BN$1,2)),DATEVALUE("9/30/20"&amp;RIGHT(BO$1,2)),Holidays!$J$3:$J$937),
IF($T646&gt;=DATEVALUE("10/1/20"&amp;RIGHT(BN$1,2)),NETWORKDAYS($T646,DATEVALUE("9/30/20"&amp;RIGHT(BO$1,2)),Holidays!$J$3:$J$937),"")))),"")/(NETWORKDAYS($T646,$U646,Holidays!$J$3:$J$937)),0))</f>
        <v/>
      </c>
      <c r="BP646" s="87" t="str">
        <f>IF($Q646="","",IFERROR(IF(OR(AND($T646&gt;=DATEVALUE("10/1/20"&amp;RIGHT(BO$1,2)),$T646&lt;=DATEVALUE("9/30/20"&amp;RIGHT(BP$1,2))),AND($U646&gt;=DATEVALUE("10/1/20"&amp;RIGHT(BO$1,2)),$U646&lt;=DATEVALUE("9/30/20"&amp;RIGHT(BP$1,2))),AND($T646&lt;=DATEVALUE("10/1/20"&amp;RIGHT(BO$1,2)),$U646&gt;=DATEVALUE("9/30/20"&amp;RIGHT(BP$1,2)))),
IF(AND($T646&gt;=DATEVALUE("10/1/20"&amp;RIGHT(BO$1,2)),$U646&lt;=DATEVALUE("9/30/20"&amp;RIGHT(BP$1,2))),NETWORKDAYS($T646,$U646,Holidays!$J$3:$J$937),
IF(AND($T646&lt;DATEVALUE("10/1/20"&amp;RIGHT(BO$1,2)),$U646&lt;=DATEVALUE("9/30/20"&amp;RIGHT(BP$1,2))),NETWORKDAYS(DATEVALUE("10/1/20"&amp;RIGHT(BO$1,2)),$U646,Holidays!$J$3:$J$937),
IF($T646&lt;DATEVALUE("10/1/20"&amp;RIGHT(BO$1,2)),NETWORKDAYS(DATEVALUE("10/1/20"&amp;RIGHT(BO$1,2)),DATEVALUE("9/30/20"&amp;RIGHT(BP$1,2)),Holidays!$J$3:$J$937),
IF($T646&gt;=DATEVALUE("10/1/20"&amp;RIGHT(BO$1,2)),NETWORKDAYS($T646,DATEVALUE("9/30/20"&amp;RIGHT(BP$1,2)),Holidays!$J$3:$J$937),"")))),"")/(NETWORKDAYS($T646,$U646,Holidays!$J$3:$J$937)),0))</f>
        <v/>
      </c>
      <c r="BQ646" s="87" t="str">
        <f>IF($Q646="","",IFERROR(IF(OR(AND($T646&gt;=DATEVALUE("10/1/20"&amp;RIGHT(BP$1,2)),$T646&lt;=DATEVALUE("9/30/20"&amp;RIGHT(BQ$1,2))),AND($U646&gt;=DATEVALUE("10/1/20"&amp;RIGHT(BP$1,2)),$U646&lt;=DATEVALUE("9/30/20"&amp;RIGHT(BQ$1,2))),AND($T646&lt;=DATEVALUE("10/1/20"&amp;RIGHT(BP$1,2)),$U646&gt;=DATEVALUE("9/30/20"&amp;RIGHT(BQ$1,2)))),
IF(AND($T646&gt;=DATEVALUE("10/1/20"&amp;RIGHT(BP$1,2)),$U646&lt;=DATEVALUE("9/30/20"&amp;RIGHT(BQ$1,2))),NETWORKDAYS($T646,$U646,Holidays!$J$3:$J$937),
IF(AND($T646&lt;DATEVALUE("10/1/20"&amp;RIGHT(BP$1,2)),$U646&lt;=DATEVALUE("9/30/20"&amp;RIGHT(BQ$1,2))),NETWORKDAYS(DATEVALUE("10/1/20"&amp;RIGHT(BP$1,2)),$U646,Holidays!$J$3:$J$937),
IF($T646&lt;DATEVALUE("10/1/20"&amp;RIGHT(BP$1,2)),NETWORKDAYS(DATEVALUE("10/1/20"&amp;RIGHT(BP$1,2)),DATEVALUE("9/30/20"&amp;RIGHT(BQ$1,2)),Holidays!$J$3:$J$937),
IF($T646&gt;=DATEVALUE("10/1/20"&amp;RIGHT(BP$1,2)),NETWORKDAYS($T646,DATEVALUE("9/30/20"&amp;RIGHT(BQ$1,2)),Holidays!$J$3:$J$937),"")))),"")/(NETWORKDAYS($T646,$U646,Holidays!$J$3:$J$937)),0))</f>
        <v/>
      </c>
      <c r="BR646" s="87" t="str">
        <f>IF($Q646="","",IFERROR(IF(OR(AND($T646&gt;=DATEVALUE("10/1/20"&amp;RIGHT(BQ$1,2)),$T646&lt;=DATEVALUE("9/30/20"&amp;RIGHT(BR$1,2))),AND($U646&gt;=DATEVALUE("10/1/20"&amp;RIGHT(BQ$1,2)),$U646&lt;=DATEVALUE("9/30/20"&amp;RIGHT(BR$1,2))),AND($T646&lt;=DATEVALUE("10/1/20"&amp;RIGHT(BQ$1,2)),$U646&gt;=DATEVALUE("9/30/20"&amp;RIGHT(BR$1,2)))),
IF(AND($T646&gt;=DATEVALUE("10/1/20"&amp;RIGHT(BQ$1,2)),$U646&lt;=DATEVALUE("9/30/20"&amp;RIGHT(BR$1,2))),NETWORKDAYS($T646,$U646,Holidays!$J$3:$J$937),
IF(AND($T646&lt;DATEVALUE("10/1/20"&amp;RIGHT(BQ$1,2)),$U646&lt;=DATEVALUE("9/30/20"&amp;RIGHT(BR$1,2))),NETWORKDAYS(DATEVALUE("10/1/20"&amp;RIGHT(BQ$1,2)),$U646,Holidays!$J$3:$J$937),
IF($T646&lt;DATEVALUE("10/1/20"&amp;RIGHT(BQ$1,2)),NETWORKDAYS(DATEVALUE("10/1/20"&amp;RIGHT(BQ$1,2)),DATEVALUE("9/30/20"&amp;RIGHT(BR$1,2)),Holidays!$J$3:$J$937),
IF($T646&gt;=DATEVALUE("10/1/20"&amp;RIGHT(BQ$1,2)),NETWORKDAYS($T646,DATEVALUE("9/30/20"&amp;RIGHT(BR$1,2)),Holidays!$J$3:$J$937),"")))),"")/(NETWORKDAYS($T646,$U646,Holidays!$J$3:$J$937)),0))</f>
        <v/>
      </c>
      <c r="BS646" s="87" t="str">
        <f>IF($Q646="","",IFERROR(IF(OR(AND($T646&gt;=DATEVALUE("10/1/20"&amp;RIGHT(BR$1,2)),$T646&lt;=DATEVALUE("9/30/20"&amp;RIGHT(BS$1,2))),AND($U646&gt;=DATEVALUE("10/1/20"&amp;RIGHT(BR$1,2)),$U646&lt;=DATEVALUE("9/30/20"&amp;RIGHT(BS$1,2))),AND($T646&lt;=DATEVALUE("10/1/20"&amp;RIGHT(BR$1,2)),$U646&gt;=DATEVALUE("9/30/20"&amp;RIGHT(BS$1,2)))),
IF(AND($T646&gt;=DATEVALUE("10/1/20"&amp;RIGHT(BR$1,2)),$U646&lt;=DATEVALUE("9/30/20"&amp;RIGHT(BS$1,2))),NETWORKDAYS($T646,$U646,Holidays!$J$3:$J$937),
IF(AND($T646&lt;DATEVALUE("10/1/20"&amp;RIGHT(BR$1,2)),$U646&lt;=DATEVALUE("9/30/20"&amp;RIGHT(BS$1,2))),NETWORKDAYS(DATEVALUE("10/1/20"&amp;RIGHT(BR$1,2)),$U646,Holidays!$J$3:$J$937),
IF($T646&lt;DATEVALUE("10/1/20"&amp;RIGHT(BR$1,2)),NETWORKDAYS(DATEVALUE("10/1/20"&amp;RIGHT(BR$1,2)),DATEVALUE("9/30/20"&amp;RIGHT(BS$1,2)),Holidays!$J$3:$J$937),
IF($T646&gt;=DATEVALUE("10/1/20"&amp;RIGHT(BR$1,2)),NETWORKDAYS($T646,DATEVALUE("9/30/20"&amp;RIGHT(BS$1,2)),Holidays!$J$3:$J$937),"")))),"")/(NETWORKDAYS($T646,$U646,Holidays!$J$3:$J$937)),0))</f>
        <v/>
      </c>
      <c r="BT646" s="87" t="str">
        <f>IF($Q646="","",IFERROR(IF(OR(AND($T646&gt;=DATEVALUE("10/1/20"&amp;RIGHT(BS$1,2)),$T646&lt;=DATEVALUE("9/30/20"&amp;RIGHT(BT$1,2))),AND($U646&gt;=DATEVALUE("10/1/20"&amp;RIGHT(BS$1,2)),$U646&lt;=DATEVALUE("9/30/20"&amp;RIGHT(BT$1,2))),AND($T646&lt;=DATEVALUE("10/1/20"&amp;RIGHT(BS$1,2)),$U646&gt;=DATEVALUE("9/30/20"&amp;RIGHT(BT$1,2)))),
IF(AND($T646&gt;=DATEVALUE("10/1/20"&amp;RIGHT(BS$1,2)),$U646&lt;=DATEVALUE("9/30/20"&amp;RIGHT(BT$1,2))),NETWORKDAYS($T646,$U646,Holidays!$J$3:$J$937),
IF(AND($T646&lt;DATEVALUE("10/1/20"&amp;RIGHT(BS$1,2)),$U646&lt;=DATEVALUE("9/30/20"&amp;RIGHT(BT$1,2))),NETWORKDAYS(DATEVALUE("10/1/20"&amp;RIGHT(BS$1,2)),$U646,Holidays!$J$3:$J$937),
IF($T646&lt;DATEVALUE("10/1/20"&amp;RIGHT(BS$1,2)),NETWORKDAYS(DATEVALUE("10/1/20"&amp;RIGHT(BS$1,2)),DATEVALUE("9/30/20"&amp;RIGHT(BT$1,2)),Holidays!$J$3:$J$937),
IF($T646&gt;=DATEVALUE("10/1/20"&amp;RIGHT(BS$1,2)),NETWORKDAYS($T646,DATEVALUE("9/30/20"&amp;RIGHT(BT$1,2)),Holidays!$J$3:$J$937),"")))),"")/(NETWORKDAYS($T646,$U646,Holidays!$J$3:$J$937)),0))</f>
        <v/>
      </c>
      <c r="BU646" s="87" t="str">
        <f>IF($Q646="","",IFERROR(IF(OR(AND($T646&gt;=DATEVALUE("10/1/20"&amp;RIGHT(BT$1,2)),$T646&lt;=DATEVALUE("9/30/20"&amp;RIGHT(BU$1,2))),AND($U646&gt;=DATEVALUE("10/1/20"&amp;RIGHT(BT$1,2)),$U646&lt;=DATEVALUE("9/30/20"&amp;RIGHT(BU$1,2))),AND($T646&lt;=DATEVALUE("10/1/20"&amp;RIGHT(BT$1,2)),$U646&gt;=DATEVALUE("9/30/20"&amp;RIGHT(BU$1,2)))),
IF(AND($T646&gt;=DATEVALUE("10/1/20"&amp;RIGHT(BT$1,2)),$U646&lt;=DATEVALUE("9/30/20"&amp;RIGHT(BU$1,2))),NETWORKDAYS($T646,$U646,Holidays!$J$3:$J$937),
IF(AND($T646&lt;DATEVALUE("10/1/20"&amp;RIGHT(BT$1,2)),$U646&lt;=DATEVALUE("9/30/20"&amp;RIGHT(BU$1,2))),NETWORKDAYS(DATEVALUE("10/1/20"&amp;RIGHT(BT$1,2)),$U646,Holidays!$J$3:$J$937),
IF($T646&lt;DATEVALUE("10/1/20"&amp;RIGHT(BT$1,2)),NETWORKDAYS(DATEVALUE("10/1/20"&amp;RIGHT(BT$1,2)),DATEVALUE("9/30/20"&amp;RIGHT(BU$1,2)),Holidays!$J$3:$J$937),
IF($T646&gt;=DATEVALUE("10/1/20"&amp;RIGHT(BT$1,2)),NETWORKDAYS($T646,DATEVALUE("9/30/20"&amp;RIGHT(BU$1,2)),Holidays!$J$3:$J$937),"")))),"")/(NETWORKDAYS($T646,$U646,Holidays!$J$3:$J$937)),0))</f>
        <v/>
      </c>
      <c r="BV646" s="87" t="str">
        <f>IF($Q646="","",IFERROR(IF(OR(AND($T646&gt;=DATEVALUE("10/1/20"&amp;RIGHT(BU$1,2)),$T646&lt;=DATEVALUE("9/30/20"&amp;RIGHT(BV$1,2))),AND($U646&gt;=DATEVALUE("10/1/20"&amp;RIGHT(BU$1,2)),$U646&lt;=DATEVALUE("9/30/20"&amp;RIGHT(BV$1,2))),AND($T646&lt;=DATEVALUE("10/1/20"&amp;RIGHT(BU$1,2)),$U646&gt;=DATEVALUE("9/30/20"&amp;RIGHT(BV$1,2)))),
IF(AND($T646&gt;=DATEVALUE("10/1/20"&amp;RIGHT(BU$1,2)),$U646&lt;=DATEVALUE("9/30/20"&amp;RIGHT(BV$1,2))),NETWORKDAYS($T646,$U646,Holidays!$J$3:$J$937),
IF(AND($T646&lt;DATEVALUE("10/1/20"&amp;RIGHT(BU$1,2)),$U646&lt;=DATEVALUE("9/30/20"&amp;RIGHT(BV$1,2))),NETWORKDAYS(DATEVALUE("10/1/20"&amp;RIGHT(BU$1,2)),$U646,Holidays!$J$3:$J$937),
IF($T646&lt;DATEVALUE("10/1/20"&amp;RIGHT(BU$1,2)),NETWORKDAYS(DATEVALUE("10/1/20"&amp;RIGHT(BU$1,2)),DATEVALUE("9/30/20"&amp;RIGHT(BV$1,2)),Holidays!$J$3:$J$937),
IF($T646&gt;=DATEVALUE("10/1/20"&amp;RIGHT(BU$1,2)),NETWORKDAYS($T646,DATEVALUE("9/30/20"&amp;RIGHT(BV$1,2)),Holidays!$J$3:$J$937),"")))),"")/(NETWORKDAYS($T646,$U646,Holidays!$J$3:$J$937)),0))</f>
        <v/>
      </c>
      <c r="BW646" s="87" t="str">
        <f>IF($Q646="","",IFERROR(IF(OR(AND($T646&gt;=DATEVALUE("10/1/20"&amp;RIGHT(BV$1,2)),$T646&lt;=DATEVALUE("9/30/20"&amp;RIGHT(BW$1,2))),AND($U646&gt;=DATEVALUE("10/1/20"&amp;RIGHT(BV$1,2)),$U646&lt;=DATEVALUE("9/30/20"&amp;RIGHT(BW$1,2))),AND($T646&lt;=DATEVALUE("10/1/20"&amp;RIGHT(BV$1,2)),$U646&gt;=DATEVALUE("9/30/20"&amp;RIGHT(BW$1,2)))),
IF(AND($T646&gt;=DATEVALUE("10/1/20"&amp;RIGHT(BV$1,2)),$U646&lt;=DATEVALUE("9/30/20"&amp;RIGHT(BW$1,2))),NETWORKDAYS($T646,$U646,Holidays!$J$3:$J$937),
IF(AND($T646&lt;DATEVALUE("10/1/20"&amp;RIGHT(BV$1,2)),$U646&lt;=DATEVALUE("9/30/20"&amp;RIGHT(BW$1,2))),NETWORKDAYS(DATEVALUE("10/1/20"&amp;RIGHT(BV$1,2)),$U646,Holidays!$J$3:$J$937),
IF($T646&lt;DATEVALUE("10/1/20"&amp;RIGHT(BV$1,2)),NETWORKDAYS(DATEVALUE("10/1/20"&amp;RIGHT(BV$1,2)),DATEVALUE("9/30/20"&amp;RIGHT(BW$1,2)),Holidays!$J$3:$J$937),
IF($T646&gt;=DATEVALUE("10/1/20"&amp;RIGHT(BV$1,2)),NETWORKDAYS($T646,DATEVALUE("9/30/20"&amp;RIGHT(BW$1,2)),Holidays!$J$3:$J$937),"")))),"")/(NETWORKDAYS($T646,$U646,Holidays!$J$3:$J$937)),0))</f>
        <v/>
      </c>
      <c r="BX646" s="87" t="str">
        <f>IF($Q646="","",IFERROR(IF(OR(AND($T646&gt;=DATEVALUE("10/1/20"&amp;RIGHT(BW$1,2)),$T646&lt;=DATEVALUE("9/30/20"&amp;RIGHT(BX$1,2))),AND($U646&gt;=DATEVALUE("10/1/20"&amp;RIGHT(BW$1,2)),$U646&lt;=DATEVALUE("9/30/20"&amp;RIGHT(BX$1,2))),AND($T646&lt;=DATEVALUE("10/1/20"&amp;RIGHT(BW$1,2)),$U646&gt;=DATEVALUE("9/30/20"&amp;RIGHT(BX$1,2)))),
IF(AND($T646&gt;=DATEVALUE("10/1/20"&amp;RIGHT(BW$1,2)),$U646&lt;=DATEVALUE("9/30/20"&amp;RIGHT(BX$1,2))),NETWORKDAYS($T646,$U646,Holidays!$J$3:$J$937),
IF(AND($T646&lt;DATEVALUE("10/1/20"&amp;RIGHT(BW$1,2)),$U646&lt;=DATEVALUE("9/30/20"&amp;RIGHT(BX$1,2))),NETWORKDAYS(DATEVALUE("10/1/20"&amp;RIGHT(BW$1,2)),$U646,Holidays!$J$3:$J$937),
IF($T646&lt;DATEVALUE("10/1/20"&amp;RIGHT(BW$1,2)),NETWORKDAYS(DATEVALUE("10/1/20"&amp;RIGHT(BW$1,2)),DATEVALUE("9/30/20"&amp;RIGHT(BX$1,2)),Holidays!$J$3:$J$937),
IF($T646&gt;=DATEVALUE("10/1/20"&amp;RIGHT(BW$1,2)),NETWORKDAYS($T646,DATEVALUE("9/30/20"&amp;RIGHT(BX$1,2)),Holidays!$J$3:$J$937),"")))),"")/(NETWORKDAYS($T646,$U646,Holidays!$J$3:$J$937)),0))</f>
        <v/>
      </c>
      <c r="BY646" s="87" t="str">
        <f>IF($Q646="","",IFERROR(IF(OR(AND($T646&gt;=DATEVALUE("10/1/20"&amp;RIGHT(BX$1,2)),$T646&lt;=DATEVALUE("9/30/20"&amp;RIGHT(BY$1,2))),AND($U646&gt;=DATEVALUE("10/1/20"&amp;RIGHT(BX$1,2)),$U646&lt;=DATEVALUE("9/30/20"&amp;RIGHT(BY$1,2))),AND($T646&lt;=DATEVALUE("10/1/20"&amp;RIGHT(BX$1,2)),$U646&gt;=DATEVALUE("9/30/20"&amp;RIGHT(BY$1,2)))),
IF(AND($T646&gt;=DATEVALUE("10/1/20"&amp;RIGHT(BX$1,2)),$U646&lt;=DATEVALUE("9/30/20"&amp;RIGHT(BY$1,2))),NETWORKDAYS($T646,$U646,Holidays!$J$3:$J$937),
IF(AND($T646&lt;DATEVALUE("10/1/20"&amp;RIGHT(BX$1,2)),$U646&lt;=DATEVALUE("9/30/20"&amp;RIGHT(BY$1,2))),NETWORKDAYS(DATEVALUE("10/1/20"&amp;RIGHT(BX$1,2)),$U646,Holidays!$J$3:$J$937),
IF($T646&lt;DATEVALUE("10/1/20"&amp;RIGHT(BX$1,2)),NETWORKDAYS(DATEVALUE("10/1/20"&amp;RIGHT(BX$1,2)),DATEVALUE("9/30/20"&amp;RIGHT(BY$1,2)),Holidays!$J$3:$J$937),
IF($T646&gt;=DATEVALUE("10/1/20"&amp;RIGHT(BX$1,2)),NETWORKDAYS($T646,DATEVALUE("9/30/20"&amp;RIGHT(BY$1,2)),Holidays!$J$3:$J$937),"")))),"")/(NETWORKDAYS($T646,$U646,Holidays!$J$3:$J$937)),0))</f>
        <v/>
      </c>
      <c r="BZ646" s="87" t="str">
        <f>IF($Q646="","",IFERROR(IF(OR(AND($T646&gt;=DATEVALUE("10/1/20"&amp;RIGHT(BY$1,2)),$T646&lt;=DATEVALUE("9/30/20"&amp;RIGHT(BZ$1,2))),AND($U646&gt;=DATEVALUE("10/1/20"&amp;RIGHT(BY$1,2)),$U646&lt;=DATEVALUE("9/30/20"&amp;RIGHT(BZ$1,2))),AND($T646&lt;=DATEVALUE("10/1/20"&amp;RIGHT(BY$1,2)),$U646&gt;=DATEVALUE("9/30/20"&amp;RIGHT(BZ$1,2)))),
IF(AND($T646&gt;=DATEVALUE("10/1/20"&amp;RIGHT(BY$1,2)),$U646&lt;=DATEVALUE("9/30/20"&amp;RIGHT(BZ$1,2))),NETWORKDAYS($T646,$U646,Holidays!$J$3:$J$937),
IF(AND($T646&lt;DATEVALUE("10/1/20"&amp;RIGHT(BY$1,2)),$U646&lt;=DATEVALUE("9/30/20"&amp;RIGHT(BZ$1,2))),NETWORKDAYS(DATEVALUE("10/1/20"&amp;RIGHT(BY$1,2)),$U646,Holidays!$J$3:$J$937),
IF($T646&lt;DATEVALUE("10/1/20"&amp;RIGHT(BY$1,2)),NETWORKDAYS(DATEVALUE("10/1/20"&amp;RIGHT(BY$1,2)),DATEVALUE("9/30/20"&amp;RIGHT(BZ$1,2)),Holidays!$J$3:$J$937),
IF($T646&gt;=DATEVALUE("10/1/20"&amp;RIGHT(BY$1,2)),NETWORKDAYS($T646,DATEVALUE("9/30/20"&amp;RIGHT(BZ$1,2)),Holidays!$J$3:$J$937),"")))),"")/(NETWORKDAYS($T646,$U646,Holidays!$J$3:$J$937)),0))</f>
        <v/>
      </c>
      <c r="CA646" s="87" t="str">
        <f>IF($Q646="","",IFERROR(IF(OR(AND($T646&gt;=DATEVALUE("10/1/20"&amp;RIGHT(BZ$1,2)),$T646&lt;=DATEVALUE("9/30/20"&amp;RIGHT(CA$1,2))),AND($U646&gt;=DATEVALUE("10/1/20"&amp;RIGHT(BZ$1,2)),$U646&lt;=DATEVALUE("9/30/20"&amp;RIGHT(CA$1,2))),AND($T646&lt;=DATEVALUE("10/1/20"&amp;RIGHT(BZ$1,2)),$U646&gt;=DATEVALUE("9/30/20"&amp;RIGHT(CA$1,2)))),
IF(AND($T646&gt;=DATEVALUE("10/1/20"&amp;RIGHT(BZ$1,2)),$U646&lt;=DATEVALUE("9/30/20"&amp;RIGHT(CA$1,2))),NETWORKDAYS($T646,$U646,Holidays!$J$3:$J$937),
IF(AND($T646&lt;DATEVALUE("10/1/20"&amp;RIGHT(BZ$1,2)),$U646&lt;=DATEVALUE("9/30/20"&amp;RIGHT(CA$1,2))),NETWORKDAYS(DATEVALUE("10/1/20"&amp;RIGHT(BZ$1,2)),$U646,Holidays!$J$3:$J$937),
IF($T646&lt;DATEVALUE("10/1/20"&amp;RIGHT(BZ$1,2)),NETWORKDAYS(DATEVALUE("10/1/20"&amp;RIGHT(BZ$1,2)),DATEVALUE("9/30/20"&amp;RIGHT(CA$1,2)),Holidays!$J$3:$J$937),
IF($T646&gt;=DATEVALUE("10/1/20"&amp;RIGHT(BZ$1,2)),NETWORKDAYS($T646,DATEVALUE("9/30/20"&amp;RIGHT(CA$1,2)),Holidays!$J$3:$J$937),"")))),"")/(NETWORKDAYS($T646,$U646,Holidays!$J$3:$J$937)),0))</f>
        <v/>
      </c>
      <c r="CB646" s="87" t="str">
        <f>IF($Q646="","",IFERROR(IF(OR(AND($T646&gt;=DATEVALUE("10/1/20"&amp;RIGHT(CA$1,2)),$T646&lt;=DATEVALUE("9/30/20"&amp;RIGHT(CB$1,2))),AND($U646&gt;=DATEVALUE("10/1/20"&amp;RIGHT(CA$1,2)),$U646&lt;=DATEVALUE("9/30/20"&amp;RIGHT(CB$1,2))),AND($T646&lt;=DATEVALUE("10/1/20"&amp;RIGHT(CA$1,2)),$U646&gt;=DATEVALUE("9/30/20"&amp;RIGHT(CB$1,2)))),
IF(AND($T646&gt;=DATEVALUE("10/1/20"&amp;RIGHT(CA$1,2)),$U646&lt;=DATEVALUE("9/30/20"&amp;RIGHT(CB$1,2))),NETWORKDAYS($T646,$U646,Holidays!$J$3:$J$937),
IF(AND($T646&lt;DATEVALUE("10/1/20"&amp;RIGHT(CA$1,2)),$U646&lt;=DATEVALUE("9/30/20"&amp;RIGHT(CB$1,2))),NETWORKDAYS(DATEVALUE("10/1/20"&amp;RIGHT(CA$1,2)),$U646,Holidays!$J$3:$J$937),
IF($T646&lt;DATEVALUE("10/1/20"&amp;RIGHT(CA$1,2)),NETWORKDAYS(DATEVALUE("10/1/20"&amp;RIGHT(CA$1,2)),DATEVALUE("9/30/20"&amp;RIGHT(CB$1,2)),Holidays!$J$3:$J$937),
IF($T646&gt;=DATEVALUE("10/1/20"&amp;RIGHT(CA$1,2)),NETWORKDAYS($T646,DATEVALUE("9/30/20"&amp;RIGHT(CB$1,2)),Holidays!$J$3:$J$937),"")))),"")/(NETWORKDAYS($T646,$U646,Holidays!$J$3:$J$937)),0))</f>
        <v/>
      </c>
    </row>
    <row r="647" spans="1:80">
      <c r="A647" s="97"/>
      <c r="B647" s="98" t="str">
        <f ca="1">IF(NOT($A647=""),OFFSET('WBS Reference &amp; User Procedure'!$A$1,MATCH($A647,'WBS Reference &amp; User Procedure'!$A:$A,0)-1,1),"")</f>
        <v/>
      </c>
      <c r="D647" s="97"/>
      <c r="T647" s="104" t="str">
        <f>IF(NOT(Q647=""),IF(NOT($S647=""),$S647,#REF!),"")</f>
        <v/>
      </c>
      <c r="U647" s="104" t="str">
        <f>IF(NOT(Q647=""),WORKDAY(T647,Q647,Holidays!$J$3:$J$937),"")</f>
        <v/>
      </c>
      <c r="V647" s="104"/>
      <c r="W647" s="104"/>
      <c r="X647" s="101" t="str">
        <f t="shared" si="137"/>
        <v/>
      </c>
      <c r="AL647" s="87" t="str">
        <f t="shared" ca="1" si="134"/>
        <v/>
      </c>
      <c r="AN647" s="87" t="str">
        <f t="shared" ca="1" si="144"/>
        <v/>
      </c>
      <c r="AO647" s="87" t="str">
        <f t="shared" ca="1" si="144"/>
        <v/>
      </c>
      <c r="AP647" s="87" t="str">
        <f t="shared" ca="1" si="144"/>
        <v/>
      </c>
      <c r="AQ647" s="87" t="str">
        <f t="shared" ca="1" si="144"/>
        <v/>
      </c>
      <c r="AR647" s="87" t="str">
        <f t="shared" ca="1" si="144"/>
        <v/>
      </c>
      <c r="AS647" s="87" t="str">
        <f t="shared" ca="1" si="144"/>
        <v/>
      </c>
      <c r="AT647" s="87" t="str">
        <f t="shared" ca="1" si="144"/>
        <v/>
      </c>
      <c r="AU647" s="87" t="str">
        <f t="shared" ca="1" si="144"/>
        <v/>
      </c>
      <c r="AV647" s="87" t="str">
        <f t="shared" ca="1" si="144"/>
        <v/>
      </c>
      <c r="AW647" s="87" t="str">
        <f t="shared" ca="1" si="144"/>
        <v/>
      </c>
      <c r="AX647" s="87" t="str">
        <f t="shared" ca="1" si="145"/>
        <v/>
      </c>
      <c r="AY647" s="87" t="str">
        <f t="shared" ca="1" si="145"/>
        <v/>
      </c>
      <c r="AZ647" s="87" t="str">
        <f t="shared" ca="1" si="145"/>
        <v/>
      </c>
      <c r="BA647" s="87" t="str">
        <f t="shared" ca="1" si="145"/>
        <v/>
      </c>
      <c r="BB647" s="87" t="str">
        <f t="shared" ca="1" si="145"/>
        <v/>
      </c>
      <c r="BC647" s="87" t="str">
        <f t="shared" ca="1" si="145"/>
        <v/>
      </c>
      <c r="BD647" s="87" t="str">
        <f t="shared" ca="1" si="145"/>
        <v/>
      </c>
      <c r="BE647" s="87" t="str">
        <f t="shared" ca="1" si="145"/>
        <v/>
      </c>
      <c r="BF647" s="87" t="str">
        <f t="shared" ca="1" si="145"/>
        <v/>
      </c>
      <c r="BG647" s="87" t="str">
        <f t="shared" ca="1" si="145"/>
        <v/>
      </c>
      <c r="BI647" s="87" t="str">
        <f>IF($Q647="","",IFERROR(IF(OR(AND($T647&gt;=DATEVALUE("10/1/20"&amp;RIGHT(BH$1,2)),$T647&lt;=DATEVALUE("9/30/20"&amp;RIGHT(BI$1,2))),AND($U647&gt;=DATEVALUE("10/1/20"&amp;RIGHT(BH$1,2)),$U647&lt;=DATEVALUE("9/30/20"&amp;RIGHT(BI$1,2))),AND($T647&lt;=DATEVALUE("10/1/20"&amp;RIGHT(BH$1,2)),$U647&gt;=DATEVALUE("9/30/20"&amp;RIGHT(BI$1,2)))),
IF(AND($T647&gt;=DATEVALUE("10/1/20"&amp;RIGHT(BH$1,2)),$U647&lt;=DATEVALUE("9/30/20"&amp;RIGHT(BI$1,2))),NETWORKDAYS($T647,$U647,Holidays!$J$3:$J$937),
IF(AND($T647&lt;DATEVALUE("10/1/20"&amp;RIGHT(BH$1,2)),$U647&lt;=DATEVALUE("9/30/20"&amp;RIGHT(BI$1,2))),NETWORKDAYS(DATEVALUE("10/1/20"&amp;RIGHT(BH$1,2)),$U647,Holidays!$J$3:$J$937),
IF($T647&lt;DATEVALUE("10/1/20"&amp;RIGHT(BH$1,2)),NETWORKDAYS(DATEVALUE("10/1/20"&amp;RIGHT(BH$1,2)),DATEVALUE("9/30/20"&amp;RIGHT(BI$1,2)),Holidays!$J$3:$J$937),
IF($T647&gt;=DATEVALUE("10/1/20"&amp;RIGHT(BH$1,2)),NETWORKDAYS($T647,DATEVALUE("9/30/20"&amp;RIGHT(BI$1,2)),Holidays!$J$3:$J$937),"")))),"")/(NETWORKDAYS($T647,$U647,Holidays!$J$3:$J$937)),0))</f>
        <v/>
      </c>
      <c r="BJ647" s="87" t="str">
        <f>IF($Q647="","",IFERROR(IF(OR(AND($T647&gt;=DATEVALUE("10/1/20"&amp;RIGHT(BI$1,2)),$T647&lt;=DATEVALUE("9/30/20"&amp;RIGHT(BJ$1,2))),AND($U647&gt;=DATEVALUE("10/1/20"&amp;RIGHT(BI$1,2)),$U647&lt;=DATEVALUE("9/30/20"&amp;RIGHT(BJ$1,2))),AND($T647&lt;=DATEVALUE("10/1/20"&amp;RIGHT(BI$1,2)),$U647&gt;=DATEVALUE("9/30/20"&amp;RIGHT(BJ$1,2)))),
IF(AND($T647&gt;=DATEVALUE("10/1/20"&amp;RIGHT(BI$1,2)),$U647&lt;=DATEVALUE("9/30/20"&amp;RIGHT(BJ$1,2))),NETWORKDAYS($T647,$U647,Holidays!$J$3:$J$937),
IF(AND($T647&lt;DATEVALUE("10/1/20"&amp;RIGHT(BI$1,2)),$U647&lt;=DATEVALUE("9/30/20"&amp;RIGHT(BJ$1,2))),NETWORKDAYS(DATEVALUE("10/1/20"&amp;RIGHT(BI$1,2)),$U647,Holidays!$J$3:$J$937),
IF($T647&lt;DATEVALUE("10/1/20"&amp;RIGHT(BI$1,2)),NETWORKDAYS(DATEVALUE("10/1/20"&amp;RIGHT(BI$1,2)),DATEVALUE("9/30/20"&amp;RIGHT(BJ$1,2)),Holidays!$J$3:$J$937),
IF($T647&gt;=DATEVALUE("10/1/20"&amp;RIGHT(BI$1,2)),NETWORKDAYS($T647,DATEVALUE("9/30/20"&amp;RIGHT(BJ$1,2)),Holidays!$J$3:$J$937),"")))),"")/(NETWORKDAYS($T647,$U647,Holidays!$J$3:$J$937)),0))</f>
        <v/>
      </c>
      <c r="BK647" s="87" t="str">
        <f>IF($Q647="","",IFERROR(IF(OR(AND($T647&gt;=DATEVALUE("10/1/20"&amp;RIGHT(BJ$1,2)),$T647&lt;=DATEVALUE("9/30/20"&amp;RIGHT(BK$1,2))),AND($U647&gt;=DATEVALUE("10/1/20"&amp;RIGHT(BJ$1,2)),$U647&lt;=DATEVALUE("9/30/20"&amp;RIGHT(BK$1,2))),AND($T647&lt;=DATEVALUE("10/1/20"&amp;RIGHT(BJ$1,2)),$U647&gt;=DATEVALUE("9/30/20"&amp;RIGHT(BK$1,2)))),
IF(AND($T647&gt;=DATEVALUE("10/1/20"&amp;RIGHT(BJ$1,2)),$U647&lt;=DATEVALUE("9/30/20"&amp;RIGHT(BK$1,2))),NETWORKDAYS($T647,$U647,Holidays!$J$3:$J$937),
IF(AND($T647&lt;DATEVALUE("10/1/20"&amp;RIGHT(BJ$1,2)),$U647&lt;=DATEVALUE("9/30/20"&amp;RIGHT(BK$1,2))),NETWORKDAYS(DATEVALUE("10/1/20"&amp;RIGHT(BJ$1,2)),$U647,Holidays!$J$3:$J$937),
IF($T647&lt;DATEVALUE("10/1/20"&amp;RIGHT(BJ$1,2)),NETWORKDAYS(DATEVALUE("10/1/20"&amp;RIGHT(BJ$1,2)),DATEVALUE("9/30/20"&amp;RIGHT(BK$1,2)),Holidays!$J$3:$J$937),
IF($T647&gt;=DATEVALUE("10/1/20"&amp;RIGHT(BJ$1,2)),NETWORKDAYS($T647,DATEVALUE("9/30/20"&amp;RIGHT(BK$1,2)),Holidays!$J$3:$J$937),"")))),"")/(NETWORKDAYS($T647,$U647,Holidays!$J$3:$J$937)),0))</f>
        <v/>
      </c>
      <c r="BL647" s="87" t="str">
        <f>IF($Q647="","",IFERROR(IF(OR(AND($T647&gt;=DATEVALUE("10/1/20"&amp;RIGHT(BK$1,2)),$T647&lt;=DATEVALUE("9/30/20"&amp;RIGHT(BL$1,2))),AND($U647&gt;=DATEVALUE("10/1/20"&amp;RIGHT(BK$1,2)),$U647&lt;=DATEVALUE("9/30/20"&amp;RIGHT(BL$1,2))),AND($T647&lt;=DATEVALUE("10/1/20"&amp;RIGHT(BK$1,2)),$U647&gt;=DATEVALUE("9/30/20"&amp;RIGHT(BL$1,2)))),
IF(AND($T647&gt;=DATEVALUE("10/1/20"&amp;RIGHT(BK$1,2)),$U647&lt;=DATEVALUE("9/30/20"&amp;RIGHT(BL$1,2))),NETWORKDAYS($T647,$U647,Holidays!$J$3:$J$937),
IF(AND($T647&lt;DATEVALUE("10/1/20"&amp;RIGHT(BK$1,2)),$U647&lt;=DATEVALUE("9/30/20"&amp;RIGHT(BL$1,2))),NETWORKDAYS(DATEVALUE("10/1/20"&amp;RIGHT(BK$1,2)),$U647,Holidays!$J$3:$J$937),
IF($T647&lt;DATEVALUE("10/1/20"&amp;RIGHT(BK$1,2)),NETWORKDAYS(DATEVALUE("10/1/20"&amp;RIGHT(BK$1,2)),DATEVALUE("9/30/20"&amp;RIGHT(BL$1,2)),Holidays!$J$3:$J$937),
IF($T647&gt;=DATEVALUE("10/1/20"&amp;RIGHT(BK$1,2)),NETWORKDAYS($T647,DATEVALUE("9/30/20"&amp;RIGHT(BL$1,2)),Holidays!$J$3:$J$937),"")))),"")/(NETWORKDAYS($T647,$U647,Holidays!$J$3:$J$937)),0))</f>
        <v/>
      </c>
      <c r="BM647" s="87" t="str">
        <f>IF($Q647="","",IFERROR(IF(OR(AND($T647&gt;=DATEVALUE("10/1/20"&amp;RIGHT(BL$1,2)),$T647&lt;=DATEVALUE("9/30/20"&amp;RIGHT(BM$1,2))),AND($U647&gt;=DATEVALUE("10/1/20"&amp;RIGHT(BL$1,2)),$U647&lt;=DATEVALUE("9/30/20"&amp;RIGHT(BM$1,2))),AND($T647&lt;=DATEVALUE("10/1/20"&amp;RIGHT(BL$1,2)),$U647&gt;=DATEVALUE("9/30/20"&amp;RIGHT(BM$1,2)))),
IF(AND($T647&gt;=DATEVALUE("10/1/20"&amp;RIGHT(BL$1,2)),$U647&lt;=DATEVALUE("9/30/20"&amp;RIGHT(BM$1,2))),NETWORKDAYS($T647,$U647,Holidays!$J$3:$J$937),
IF(AND($T647&lt;DATEVALUE("10/1/20"&amp;RIGHT(BL$1,2)),$U647&lt;=DATEVALUE("9/30/20"&amp;RIGHT(BM$1,2))),NETWORKDAYS(DATEVALUE("10/1/20"&amp;RIGHT(BL$1,2)),$U647,Holidays!$J$3:$J$937),
IF($T647&lt;DATEVALUE("10/1/20"&amp;RIGHT(BL$1,2)),NETWORKDAYS(DATEVALUE("10/1/20"&amp;RIGHT(BL$1,2)),DATEVALUE("9/30/20"&amp;RIGHT(BM$1,2)),Holidays!$J$3:$J$937),
IF($T647&gt;=DATEVALUE("10/1/20"&amp;RIGHT(BL$1,2)),NETWORKDAYS($T647,DATEVALUE("9/30/20"&amp;RIGHT(BM$1,2)),Holidays!$J$3:$J$937),"")))),"")/(NETWORKDAYS($T647,$U647,Holidays!$J$3:$J$937)),0))</f>
        <v/>
      </c>
      <c r="BN647" s="87" t="str">
        <f>IF($Q647="","",IFERROR(IF(OR(AND($T647&gt;=DATEVALUE("10/1/20"&amp;RIGHT(BM$1,2)),$T647&lt;=DATEVALUE("9/30/20"&amp;RIGHT(BN$1,2))),AND($U647&gt;=DATEVALUE("10/1/20"&amp;RIGHT(BM$1,2)),$U647&lt;=DATEVALUE("9/30/20"&amp;RIGHT(BN$1,2))),AND($T647&lt;=DATEVALUE("10/1/20"&amp;RIGHT(BM$1,2)),$U647&gt;=DATEVALUE("9/30/20"&amp;RIGHT(BN$1,2)))),
IF(AND($T647&gt;=DATEVALUE("10/1/20"&amp;RIGHT(BM$1,2)),$U647&lt;=DATEVALUE("9/30/20"&amp;RIGHT(BN$1,2))),NETWORKDAYS($T647,$U647,Holidays!$J$3:$J$937),
IF(AND($T647&lt;DATEVALUE("10/1/20"&amp;RIGHT(BM$1,2)),$U647&lt;=DATEVALUE("9/30/20"&amp;RIGHT(BN$1,2))),NETWORKDAYS(DATEVALUE("10/1/20"&amp;RIGHT(BM$1,2)),$U647,Holidays!$J$3:$J$937),
IF($T647&lt;DATEVALUE("10/1/20"&amp;RIGHT(BM$1,2)),NETWORKDAYS(DATEVALUE("10/1/20"&amp;RIGHT(BM$1,2)),DATEVALUE("9/30/20"&amp;RIGHT(BN$1,2)),Holidays!$J$3:$J$937),
IF($T647&gt;=DATEVALUE("10/1/20"&amp;RIGHT(BM$1,2)),NETWORKDAYS($T647,DATEVALUE("9/30/20"&amp;RIGHT(BN$1,2)),Holidays!$J$3:$J$937),"")))),"")/(NETWORKDAYS($T647,$U647,Holidays!$J$3:$J$937)),0))</f>
        <v/>
      </c>
      <c r="BO647" s="87" t="str">
        <f>IF($Q647="","",IFERROR(IF(OR(AND($T647&gt;=DATEVALUE("10/1/20"&amp;RIGHT(BN$1,2)),$T647&lt;=DATEVALUE("9/30/20"&amp;RIGHT(BO$1,2))),AND($U647&gt;=DATEVALUE("10/1/20"&amp;RIGHT(BN$1,2)),$U647&lt;=DATEVALUE("9/30/20"&amp;RIGHT(BO$1,2))),AND($T647&lt;=DATEVALUE("10/1/20"&amp;RIGHT(BN$1,2)),$U647&gt;=DATEVALUE("9/30/20"&amp;RIGHT(BO$1,2)))),
IF(AND($T647&gt;=DATEVALUE("10/1/20"&amp;RIGHT(BN$1,2)),$U647&lt;=DATEVALUE("9/30/20"&amp;RIGHT(BO$1,2))),NETWORKDAYS($T647,$U647,Holidays!$J$3:$J$937),
IF(AND($T647&lt;DATEVALUE("10/1/20"&amp;RIGHT(BN$1,2)),$U647&lt;=DATEVALUE("9/30/20"&amp;RIGHT(BO$1,2))),NETWORKDAYS(DATEVALUE("10/1/20"&amp;RIGHT(BN$1,2)),$U647,Holidays!$J$3:$J$937),
IF($T647&lt;DATEVALUE("10/1/20"&amp;RIGHT(BN$1,2)),NETWORKDAYS(DATEVALUE("10/1/20"&amp;RIGHT(BN$1,2)),DATEVALUE("9/30/20"&amp;RIGHT(BO$1,2)),Holidays!$J$3:$J$937),
IF($T647&gt;=DATEVALUE("10/1/20"&amp;RIGHT(BN$1,2)),NETWORKDAYS($T647,DATEVALUE("9/30/20"&amp;RIGHT(BO$1,2)),Holidays!$J$3:$J$937),"")))),"")/(NETWORKDAYS($T647,$U647,Holidays!$J$3:$J$937)),0))</f>
        <v/>
      </c>
      <c r="BP647" s="87" t="str">
        <f>IF($Q647="","",IFERROR(IF(OR(AND($T647&gt;=DATEVALUE("10/1/20"&amp;RIGHT(BO$1,2)),$T647&lt;=DATEVALUE("9/30/20"&amp;RIGHT(BP$1,2))),AND($U647&gt;=DATEVALUE("10/1/20"&amp;RIGHT(BO$1,2)),$U647&lt;=DATEVALUE("9/30/20"&amp;RIGHT(BP$1,2))),AND($T647&lt;=DATEVALUE("10/1/20"&amp;RIGHT(BO$1,2)),$U647&gt;=DATEVALUE("9/30/20"&amp;RIGHT(BP$1,2)))),
IF(AND($T647&gt;=DATEVALUE("10/1/20"&amp;RIGHT(BO$1,2)),$U647&lt;=DATEVALUE("9/30/20"&amp;RIGHT(BP$1,2))),NETWORKDAYS($T647,$U647,Holidays!$J$3:$J$937),
IF(AND($T647&lt;DATEVALUE("10/1/20"&amp;RIGHT(BO$1,2)),$U647&lt;=DATEVALUE("9/30/20"&amp;RIGHT(BP$1,2))),NETWORKDAYS(DATEVALUE("10/1/20"&amp;RIGHT(BO$1,2)),$U647,Holidays!$J$3:$J$937),
IF($T647&lt;DATEVALUE("10/1/20"&amp;RIGHT(BO$1,2)),NETWORKDAYS(DATEVALUE("10/1/20"&amp;RIGHT(BO$1,2)),DATEVALUE("9/30/20"&amp;RIGHT(BP$1,2)),Holidays!$J$3:$J$937),
IF($T647&gt;=DATEVALUE("10/1/20"&amp;RIGHT(BO$1,2)),NETWORKDAYS($T647,DATEVALUE("9/30/20"&amp;RIGHT(BP$1,2)),Holidays!$J$3:$J$937),"")))),"")/(NETWORKDAYS($T647,$U647,Holidays!$J$3:$J$937)),0))</f>
        <v/>
      </c>
      <c r="BQ647" s="87" t="str">
        <f>IF($Q647="","",IFERROR(IF(OR(AND($T647&gt;=DATEVALUE("10/1/20"&amp;RIGHT(BP$1,2)),$T647&lt;=DATEVALUE("9/30/20"&amp;RIGHT(BQ$1,2))),AND($U647&gt;=DATEVALUE("10/1/20"&amp;RIGHT(BP$1,2)),$U647&lt;=DATEVALUE("9/30/20"&amp;RIGHT(BQ$1,2))),AND($T647&lt;=DATEVALUE("10/1/20"&amp;RIGHT(BP$1,2)),$U647&gt;=DATEVALUE("9/30/20"&amp;RIGHT(BQ$1,2)))),
IF(AND($T647&gt;=DATEVALUE("10/1/20"&amp;RIGHT(BP$1,2)),$U647&lt;=DATEVALUE("9/30/20"&amp;RIGHT(BQ$1,2))),NETWORKDAYS($T647,$U647,Holidays!$J$3:$J$937),
IF(AND($T647&lt;DATEVALUE("10/1/20"&amp;RIGHT(BP$1,2)),$U647&lt;=DATEVALUE("9/30/20"&amp;RIGHT(BQ$1,2))),NETWORKDAYS(DATEVALUE("10/1/20"&amp;RIGHT(BP$1,2)),$U647,Holidays!$J$3:$J$937),
IF($T647&lt;DATEVALUE("10/1/20"&amp;RIGHT(BP$1,2)),NETWORKDAYS(DATEVALUE("10/1/20"&amp;RIGHT(BP$1,2)),DATEVALUE("9/30/20"&amp;RIGHT(BQ$1,2)),Holidays!$J$3:$J$937),
IF($T647&gt;=DATEVALUE("10/1/20"&amp;RIGHT(BP$1,2)),NETWORKDAYS($T647,DATEVALUE("9/30/20"&amp;RIGHT(BQ$1,2)),Holidays!$J$3:$J$937),"")))),"")/(NETWORKDAYS($T647,$U647,Holidays!$J$3:$J$937)),0))</f>
        <v/>
      </c>
      <c r="BR647" s="87" t="str">
        <f>IF($Q647="","",IFERROR(IF(OR(AND($T647&gt;=DATEVALUE("10/1/20"&amp;RIGHT(BQ$1,2)),$T647&lt;=DATEVALUE("9/30/20"&amp;RIGHT(BR$1,2))),AND($U647&gt;=DATEVALUE("10/1/20"&amp;RIGHT(BQ$1,2)),$U647&lt;=DATEVALUE("9/30/20"&amp;RIGHT(BR$1,2))),AND($T647&lt;=DATEVALUE("10/1/20"&amp;RIGHT(BQ$1,2)),$U647&gt;=DATEVALUE("9/30/20"&amp;RIGHT(BR$1,2)))),
IF(AND($T647&gt;=DATEVALUE("10/1/20"&amp;RIGHT(BQ$1,2)),$U647&lt;=DATEVALUE("9/30/20"&amp;RIGHT(BR$1,2))),NETWORKDAYS($T647,$U647,Holidays!$J$3:$J$937),
IF(AND($T647&lt;DATEVALUE("10/1/20"&amp;RIGHT(BQ$1,2)),$U647&lt;=DATEVALUE("9/30/20"&amp;RIGHT(BR$1,2))),NETWORKDAYS(DATEVALUE("10/1/20"&amp;RIGHT(BQ$1,2)),$U647,Holidays!$J$3:$J$937),
IF($T647&lt;DATEVALUE("10/1/20"&amp;RIGHT(BQ$1,2)),NETWORKDAYS(DATEVALUE("10/1/20"&amp;RIGHT(BQ$1,2)),DATEVALUE("9/30/20"&amp;RIGHT(BR$1,2)),Holidays!$J$3:$J$937),
IF($T647&gt;=DATEVALUE("10/1/20"&amp;RIGHT(BQ$1,2)),NETWORKDAYS($T647,DATEVALUE("9/30/20"&amp;RIGHT(BR$1,2)),Holidays!$J$3:$J$937),"")))),"")/(NETWORKDAYS($T647,$U647,Holidays!$J$3:$J$937)),0))</f>
        <v/>
      </c>
      <c r="BS647" s="87" t="str">
        <f>IF($Q647="","",IFERROR(IF(OR(AND($T647&gt;=DATEVALUE("10/1/20"&amp;RIGHT(BR$1,2)),$T647&lt;=DATEVALUE("9/30/20"&amp;RIGHT(BS$1,2))),AND($U647&gt;=DATEVALUE("10/1/20"&amp;RIGHT(BR$1,2)),$U647&lt;=DATEVALUE("9/30/20"&amp;RIGHT(BS$1,2))),AND($T647&lt;=DATEVALUE("10/1/20"&amp;RIGHT(BR$1,2)),$U647&gt;=DATEVALUE("9/30/20"&amp;RIGHT(BS$1,2)))),
IF(AND($T647&gt;=DATEVALUE("10/1/20"&amp;RIGHT(BR$1,2)),$U647&lt;=DATEVALUE("9/30/20"&amp;RIGHT(BS$1,2))),NETWORKDAYS($T647,$U647,Holidays!$J$3:$J$937),
IF(AND($T647&lt;DATEVALUE("10/1/20"&amp;RIGHT(BR$1,2)),$U647&lt;=DATEVALUE("9/30/20"&amp;RIGHT(BS$1,2))),NETWORKDAYS(DATEVALUE("10/1/20"&amp;RIGHT(BR$1,2)),$U647,Holidays!$J$3:$J$937),
IF($T647&lt;DATEVALUE("10/1/20"&amp;RIGHT(BR$1,2)),NETWORKDAYS(DATEVALUE("10/1/20"&amp;RIGHT(BR$1,2)),DATEVALUE("9/30/20"&amp;RIGHT(BS$1,2)),Holidays!$J$3:$J$937),
IF($T647&gt;=DATEVALUE("10/1/20"&amp;RIGHT(BR$1,2)),NETWORKDAYS($T647,DATEVALUE("9/30/20"&amp;RIGHT(BS$1,2)),Holidays!$J$3:$J$937),"")))),"")/(NETWORKDAYS($T647,$U647,Holidays!$J$3:$J$937)),0))</f>
        <v/>
      </c>
      <c r="BT647" s="87" t="str">
        <f>IF($Q647="","",IFERROR(IF(OR(AND($T647&gt;=DATEVALUE("10/1/20"&amp;RIGHT(BS$1,2)),$T647&lt;=DATEVALUE("9/30/20"&amp;RIGHT(BT$1,2))),AND($U647&gt;=DATEVALUE("10/1/20"&amp;RIGHT(BS$1,2)),$U647&lt;=DATEVALUE("9/30/20"&amp;RIGHT(BT$1,2))),AND($T647&lt;=DATEVALUE("10/1/20"&amp;RIGHT(BS$1,2)),$U647&gt;=DATEVALUE("9/30/20"&amp;RIGHT(BT$1,2)))),
IF(AND($T647&gt;=DATEVALUE("10/1/20"&amp;RIGHT(BS$1,2)),$U647&lt;=DATEVALUE("9/30/20"&amp;RIGHT(BT$1,2))),NETWORKDAYS($T647,$U647,Holidays!$J$3:$J$937),
IF(AND($T647&lt;DATEVALUE("10/1/20"&amp;RIGHT(BS$1,2)),$U647&lt;=DATEVALUE("9/30/20"&amp;RIGHT(BT$1,2))),NETWORKDAYS(DATEVALUE("10/1/20"&amp;RIGHT(BS$1,2)),$U647,Holidays!$J$3:$J$937),
IF($T647&lt;DATEVALUE("10/1/20"&amp;RIGHT(BS$1,2)),NETWORKDAYS(DATEVALUE("10/1/20"&amp;RIGHT(BS$1,2)),DATEVALUE("9/30/20"&amp;RIGHT(BT$1,2)),Holidays!$J$3:$J$937),
IF($T647&gt;=DATEVALUE("10/1/20"&amp;RIGHT(BS$1,2)),NETWORKDAYS($T647,DATEVALUE("9/30/20"&amp;RIGHT(BT$1,2)),Holidays!$J$3:$J$937),"")))),"")/(NETWORKDAYS($T647,$U647,Holidays!$J$3:$J$937)),0))</f>
        <v/>
      </c>
      <c r="BU647" s="87" t="str">
        <f>IF($Q647="","",IFERROR(IF(OR(AND($T647&gt;=DATEVALUE("10/1/20"&amp;RIGHT(BT$1,2)),$T647&lt;=DATEVALUE("9/30/20"&amp;RIGHT(BU$1,2))),AND($U647&gt;=DATEVALUE("10/1/20"&amp;RIGHT(BT$1,2)),$U647&lt;=DATEVALUE("9/30/20"&amp;RIGHT(BU$1,2))),AND($T647&lt;=DATEVALUE("10/1/20"&amp;RIGHT(BT$1,2)),$U647&gt;=DATEVALUE("9/30/20"&amp;RIGHT(BU$1,2)))),
IF(AND($T647&gt;=DATEVALUE("10/1/20"&amp;RIGHT(BT$1,2)),$U647&lt;=DATEVALUE("9/30/20"&amp;RIGHT(BU$1,2))),NETWORKDAYS($T647,$U647,Holidays!$J$3:$J$937),
IF(AND($T647&lt;DATEVALUE("10/1/20"&amp;RIGHT(BT$1,2)),$U647&lt;=DATEVALUE("9/30/20"&amp;RIGHT(BU$1,2))),NETWORKDAYS(DATEVALUE("10/1/20"&amp;RIGHT(BT$1,2)),$U647,Holidays!$J$3:$J$937),
IF($T647&lt;DATEVALUE("10/1/20"&amp;RIGHT(BT$1,2)),NETWORKDAYS(DATEVALUE("10/1/20"&amp;RIGHT(BT$1,2)),DATEVALUE("9/30/20"&amp;RIGHT(BU$1,2)),Holidays!$J$3:$J$937),
IF($T647&gt;=DATEVALUE("10/1/20"&amp;RIGHT(BT$1,2)),NETWORKDAYS($T647,DATEVALUE("9/30/20"&amp;RIGHT(BU$1,2)),Holidays!$J$3:$J$937),"")))),"")/(NETWORKDAYS($T647,$U647,Holidays!$J$3:$J$937)),0))</f>
        <v/>
      </c>
      <c r="BV647" s="87" t="str">
        <f>IF($Q647="","",IFERROR(IF(OR(AND($T647&gt;=DATEVALUE("10/1/20"&amp;RIGHT(BU$1,2)),$T647&lt;=DATEVALUE("9/30/20"&amp;RIGHT(BV$1,2))),AND($U647&gt;=DATEVALUE("10/1/20"&amp;RIGHT(BU$1,2)),$U647&lt;=DATEVALUE("9/30/20"&amp;RIGHT(BV$1,2))),AND($T647&lt;=DATEVALUE("10/1/20"&amp;RIGHT(BU$1,2)),$U647&gt;=DATEVALUE("9/30/20"&amp;RIGHT(BV$1,2)))),
IF(AND($T647&gt;=DATEVALUE("10/1/20"&amp;RIGHT(BU$1,2)),$U647&lt;=DATEVALUE("9/30/20"&amp;RIGHT(BV$1,2))),NETWORKDAYS($T647,$U647,Holidays!$J$3:$J$937),
IF(AND($T647&lt;DATEVALUE("10/1/20"&amp;RIGHT(BU$1,2)),$U647&lt;=DATEVALUE("9/30/20"&amp;RIGHT(BV$1,2))),NETWORKDAYS(DATEVALUE("10/1/20"&amp;RIGHT(BU$1,2)),$U647,Holidays!$J$3:$J$937),
IF($T647&lt;DATEVALUE("10/1/20"&amp;RIGHT(BU$1,2)),NETWORKDAYS(DATEVALUE("10/1/20"&amp;RIGHT(BU$1,2)),DATEVALUE("9/30/20"&amp;RIGHT(BV$1,2)),Holidays!$J$3:$J$937),
IF($T647&gt;=DATEVALUE("10/1/20"&amp;RIGHT(BU$1,2)),NETWORKDAYS($T647,DATEVALUE("9/30/20"&amp;RIGHT(BV$1,2)),Holidays!$J$3:$J$937),"")))),"")/(NETWORKDAYS($T647,$U647,Holidays!$J$3:$J$937)),0))</f>
        <v/>
      </c>
      <c r="BW647" s="87" t="str">
        <f>IF($Q647="","",IFERROR(IF(OR(AND($T647&gt;=DATEVALUE("10/1/20"&amp;RIGHT(BV$1,2)),$T647&lt;=DATEVALUE("9/30/20"&amp;RIGHT(BW$1,2))),AND($U647&gt;=DATEVALUE("10/1/20"&amp;RIGHT(BV$1,2)),$U647&lt;=DATEVALUE("9/30/20"&amp;RIGHT(BW$1,2))),AND($T647&lt;=DATEVALUE("10/1/20"&amp;RIGHT(BV$1,2)),$U647&gt;=DATEVALUE("9/30/20"&amp;RIGHT(BW$1,2)))),
IF(AND($T647&gt;=DATEVALUE("10/1/20"&amp;RIGHT(BV$1,2)),$U647&lt;=DATEVALUE("9/30/20"&amp;RIGHT(BW$1,2))),NETWORKDAYS($T647,$U647,Holidays!$J$3:$J$937),
IF(AND($T647&lt;DATEVALUE("10/1/20"&amp;RIGHT(BV$1,2)),$U647&lt;=DATEVALUE("9/30/20"&amp;RIGHT(BW$1,2))),NETWORKDAYS(DATEVALUE("10/1/20"&amp;RIGHT(BV$1,2)),$U647,Holidays!$J$3:$J$937),
IF($T647&lt;DATEVALUE("10/1/20"&amp;RIGHT(BV$1,2)),NETWORKDAYS(DATEVALUE("10/1/20"&amp;RIGHT(BV$1,2)),DATEVALUE("9/30/20"&amp;RIGHT(BW$1,2)),Holidays!$J$3:$J$937),
IF($T647&gt;=DATEVALUE("10/1/20"&amp;RIGHT(BV$1,2)),NETWORKDAYS($T647,DATEVALUE("9/30/20"&amp;RIGHT(BW$1,2)),Holidays!$J$3:$J$937),"")))),"")/(NETWORKDAYS($T647,$U647,Holidays!$J$3:$J$937)),0))</f>
        <v/>
      </c>
      <c r="BX647" s="87" t="str">
        <f>IF($Q647="","",IFERROR(IF(OR(AND($T647&gt;=DATEVALUE("10/1/20"&amp;RIGHT(BW$1,2)),$T647&lt;=DATEVALUE("9/30/20"&amp;RIGHT(BX$1,2))),AND($U647&gt;=DATEVALUE("10/1/20"&amp;RIGHT(BW$1,2)),$U647&lt;=DATEVALUE("9/30/20"&amp;RIGHT(BX$1,2))),AND($T647&lt;=DATEVALUE("10/1/20"&amp;RIGHT(BW$1,2)),$U647&gt;=DATEVALUE("9/30/20"&amp;RIGHT(BX$1,2)))),
IF(AND($T647&gt;=DATEVALUE("10/1/20"&amp;RIGHT(BW$1,2)),$U647&lt;=DATEVALUE("9/30/20"&amp;RIGHT(BX$1,2))),NETWORKDAYS($T647,$U647,Holidays!$J$3:$J$937),
IF(AND($T647&lt;DATEVALUE("10/1/20"&amp;RIGHT(BW$1,2)),$U647&lt;=DATEVALUE("9/30/20"&amp;RIGHT(BX$1,2))),NETWORKDAYS(DATEVALUE("10/1/20"&amp;RIGHT(BW$1,2)),$U647,Holidays!$J$3:$J$937),
IF($T647&lt;DATEVALUE("10/1/20"&amp;RIGHT(BW$1,2)),NETWORKDAYS(DATEVALUE("10/1/20"&amp;RIGHT(BW$1,2)),DATEVALUE("9/30/20"&amp;RIGHT(BX$1,2)),Holidays!$J$3:$J$937),
IF($T647&gt;=DATEVALUE("10/1/20"&amp;RIGHT(BW$1,2)),NETWORKDAYS($T647,DATEVALUE("9/30/20"&amp;RIGHT(BX$1,2)),Holidays!$J$3:$J$937),"")))),"")/(NETWORKDAYS($T647,$U647,Holidays!$J$3:$J$937)),0))</f>
        <v/>
      </c>
      <c r="BY647" s="87" t="str">
        <f>IF($Q647="","",IFERROR(IF(OR(AND($T647&gt;=DATEVALUE("10/1/20"&amp;RIGHT(BX$1,2)),$T647&lt;=DATEVALUE("9/30/20"&amp;RIGHT(BY$1,2))),AND($U647&gt;=DATEVALUE("10/1/20"&amp;RIGHT(BX$1,2)),$U647&lt;=DATEVALUE("9/30/20"&amp;RIGHT(BY$1,2))),AND($T647&lt;=DATEVALUE("10/1/20"&amp;RIGHT(BX$1,2)),$U647&gt;=DATEVALUE("9/30/20"&amp;RIGHT(BY$1,2)))),
IF(AND($T647&gt;=DATEVALUE("10/1/20"&amp;RIGHT(BX$1,2)),$U647&lt;=DATEVALUE("9/30/20"&amp;RIGHT(BY$1,2))),NETWORKDAYS($T647,$U647,Holidays!$J$3:$J$937),
IF(AND($T647&lt;DATEVALUE("10/1/20"&amp;RIGHT(BX$1,2)),$U647&lt;=DATEVALUE("9/30/20"&amp;RIGHT(BY$1,2))),NETWORKDAYS(DATEVALUE("10/1/20"&amp;RIGHT(BX$1,2)),$U647,Holidays!$J$3:$J$937),
IF($T647&lt;DATEVALUE("10/1/20"&amp;RIGHT(BX$1,2)),NETWORKDAYS(DATEVALUE("10/1/20"&amp;RIGHT(BX$1,2)),DATEVALUE("9/30/20"&amp;RIGHT(BY$1,2)),Holidays!$J$3:$J$937),
IF($T647&gt;=DATEVALUE("10/1/20"&amp;RIGHT(BX$1,2)),NETWORKDAYS($T647,DATEVALUE("9/30/20"&amp;RIGHT(BY$1,2)),Holidays!$J$3:$J$937),"")))),"")/(NETWORKDAYS($T647,$U647,Holidays!$J$3:$J$937)),0))</f>
        <v/>
      </c>
      <c r="BZ647" s="87" t="str">
        <f>IF($Q647="","",IFERROR(IF(OR(AND($T647&gt;=DATEVALUE("10/1/20"&amp;RIGHT(BY$1,2)),$T647&lt;=DATEVALUE("9/30/20"&amp;RIGHT(BZ$1,2))),AND($U647&gt;=DATEVALUE("10/1/20"&amp;RIGHT(BY$1,2)),$U647&lt;=DATEVALUE("9/30/20"&amp;RIGHT(BZ$1,2))),AND($T647&lt;=DATEVALUE("10/1/20"&amp;RIGHT(BY$1,2)),$U647&gt;=DATEVALUE("9/30/20"&amp;RIGHT(BZ$1,2)))),
IF(AND($T647&gt;=DATEVALUE("10/1/20"&amp;RIGHT(BY$1,2)),$U647&lt;=DATEVALUE("9/30/20"&amp;RIGHT(BZ$1,2))),NETWORKDAYS($T647,$U647,Holidays!$J$3:$J$937),
IF(AND($T647&lt;DATEVALUE("10/1/20"&amp;RIGHT(BY$1,2)),$U647&lt;=DATEVALUE("9/30/20"&amp;RIGHT(BZ$1,2))),NETWORKDAYS(DATEVALUE("10/1/20"&amp;RIGHT(BY$1,2)),$U647,Holidays!$J$3:$J$937),
IF($T647&lt;DATEVALUE("10/1/20"&amp;RIGHT(BY$1,2)),NETWORKDAYS(DATEVALUE("10/1/20"&amp;RIGHT(BY$1,2)),DATEVALUE("9/30/20"&amp;RIGHT(BZ$1,2)),Holidays!$J$3:$J$937),
IF($T647&gt;=DATEVALUE("10/1/20"&amp;RIGHT(BY$1,2)),NETWORKDAYS($T647,DATEVALUE("9/30/20"&amp;RIGHT(BZ$1,2)),Holidays!$J$3:$J$937),"")))),"")/(NETWORKDAYS($T647,$U647,Holidays!$J$3:$J$937)),0))</f>
        <v/>
      </c>
      <c r="CA647" s="87" t="str">
        <f>IF($Q647="","",IFERROR(IF(OR(AND($T647&gt;=DATEVALUE("10/1/20"&amp;RIGHT(BZ$1,2)),$T647&lt;=DATEVALUE("9/30/20"&amp;RIGHT(CA$1,2))),AND($U647&gt;=DATEVALUE("10/1/20"&amp;RIGHT(BZ$1,2)),$U647&lt;=DATEVALUE("9/30/20"&amp;RIGHT(CA$1,2))),AND($T647&lt;=DATEVALUE("10/1/20"&amp;RIGHT(BZ$1,2)),$U647&gt;=DATEVALUE("9/30/20"&amp;RIGHT(CA$1,2)))),
IF(AND($T647&gt;=DATEVALUE("10/1/20"&amp;RIGHT(BZ$1,2)),$U647&lt;=DATEVALUE("9/30/20"&amp;RIGHT(CA$1,2))),NETWORKDAYS($T647,$U647,Holidays!$J$3:$J$937),
IF(AND($T647&lt;DATEVALUE("10/1/20"&amp;RIGHT(BZ$1,2)),$U647&lt;=DATEVALUE("9/30/20"&amp;RIGHT(CA$1,2))),NETWORKDAYS(DATEVALUE("10/1/20"&amp;RIGHT(BZ$1,2)),$U647,Holidays!$J$3:$J$937),
IF($T647&lt;DATEVALUE("10/1/20"&amp;RIGHT(BZ$1,2)),NETWORKDAYS(DATEVALUE("10/1/20"&amp;RIGHT(BZ$1,2)),DATEVALUE("9/30/20"&amp;RIGHT(CA$1,2)),Holidays!$J$3:$J$937),
IF($T647&gt;=DATEVALUE("10/1/20"&amp;RIGHT(BZ$1,2)),NETWORKDAYS($T647,DATEVALUE("9/30/20"&amp;RIGHT(CA$1,2)),Holidays!$J$3:$J$937),"")))),"")/(NETWORKDAYS($T647,$U647,Holidays!$J$3:$J$937)),0))</f>
        <v/>
      </c>
      <c r="CB647" s="87" t="str">
        <f>IF($Q647="","",IFERROR(IF(OR(AND($T647&gt;=DATEVALUE("10/1/20"&amp;RIGHT(CA$1,2)),$T647&lt;=DATEVALUE("9/30/20"&amp;RIGHT(CB$1,2))),AND($U647&gt;=DATEVALUE("10/1/20"&amp;RIGHT(CA$1,2)),$U647&lt;=DATEVALUE("9/30/20"&amp;RIGHT(CB$1,2))),AND($T647&lt;=DATEVALUE("10/1/20"&amp;RIGHT(CA$1,2)),$U647&gt;=DATEVALUE("9/30/20"&amp;RIGHT(CB$1,2)))),
IF(AND($T647&gt;=DATEVALUE("10/1/20"&amp;RIGHT(CA$1,2)),$U647&lt;=DATEVALUE("9/30/20"&amp;RIGHT(CB$1,2))),NETWORKDAYS($T647,$U647,Holidays!$J$3:$J$937),
IF(AND($T647&lt;DATEVALUE("10/1/20"&amp;RIGHT(CA$1,2)),$U647&lt;=DATEVALUE("9/30/20"&amp;RIGHT(CB$1,2))),NETWORKDAYS(DATEVALUE("10/1/20"&amp;RIGHT(CA$1,2)),$U647,Holidays!$J$3:$J$937),
IF($T647&lt;DATEVALUE("10/1/20"&amp;RIGHT(CA$1,2)),NETWORKDAYS(DATEVALUE("10/1/20"&amp;RIGHT(CA$1,2)),DATEVALUE("9/30/20"&amp;RIGHT(CB$1,2)),Holidays!$J$3:$J$937),
IF($T647&gt;=DATEVALUE("10/1/20"&amp;RIGHT(CA$1,2)),NETWORKDAYS($T647,DATEVALUE("9/30/20"&amp;RIGHT(CB$1,2)),Holidays!$J$3:$J$937),"")))),"")/(NETWORKDAYS($T647,$U647,Holidays!$J$3:$J$937)),0))</f>
        <v/>
      </c>
    </row>
    <row r="648" spans="1:80">
      <c r="A648" s="97"/>
      <c r="B648" s="98" t="str">
        <f ca="1">IF(NOT($A648=""),OFFSET('WBS Reference &amp; User Procedure'!$A$1,MATCH($A648,'WBS Reference &amp; User Procedure'!$A:$A,0)-1,1),"")</f>
        <v/>
      </c>
      <c r="D648" s="97"/>
      <c r="T648" s="104" t="str">
        <f>IF(NOT(Q648=""),IF(NOT($S648=""),$S648,#REF!),"")</f>
        <v/>
      </c>
      <c r="U648" s="104" t="str">
        <f>IF(NOT(Q648=""),WORKDAY(T648,Q648,Holidays!$J$3:$J$937),"")</f>
        <v/>
      </c>
      <c r="V648" s="104"/>
      <c r="W648" s="104"/>
      <c r="X648" s="101" t="str">
        <f t="shared" si="137"/>
        <v/>
      </c>
      <c r="AL648" s="87" t="str">
        <f t="shared" ca="1" si="134"/>
        <v/>
      </c>
      <c r="AN648" s="87" t="str">
        <f t="shared" ca="1" si="144"/>
        <v/>
      </c>
      <c r="AO648" s="87" t="str">
        <f t="shared" ca="1" si="144"/>
        <v/>
      </c>
      <c r="AP648" s="87" t="str">
        <f t="shared" ca="1" si="144"/>
        <v/>
      </c>
      <c r="AQ648" s="87" t="str">
        <f t="shared" ca="1" si="144"/>
        <v/>
      </c>
      <c r="AR648" s="87" t="str">
        <f t="shared" ca="1" si="144"/>
        <v/>
      </c>
      <c r="AS648" s="87" t="str">
        <f t="shared" ca="1" si="144"/>
        <v/>
      </c>
      <c r="AT648" s="87" t="str">
        <f t="shared" ca="1" si="144"/>
        <v/>
      </c>
      <c r="AU648" s="87" t="str">
        <f t="shared" ca="1" si="144"/>
        <v/>
      </c>
      <c r="AV648" s="87" t="str">
        <f t="shared" ca="1" si="144"/>
        <v/>
      </c>
      <c r="AW648" s="87" t="str">
        <f t="shared" ca="1" si="144"/>
        <v/>
      </c>
      <c r="AX648" s="87" t="str">
        <f t="shared" ca="1" si="145"/>
        <v/>
      </c>
      <c r="AY648" s="87" t="str">
        <f t="shared" ca="1" si="145"/>
        <v/>
      </c>
      <c r="AZ648" s="87" t="str">
        <f t="shared" ca="1" si="145"/>
        <v/>
      </c>
      <c r="BA648" s="87" t="str">
        <f t="shared" ca="1" si="145"/>
        <v/>
      </c>
      <c r="BB648" s="87" t="str">
        <f t="shared" ca="1" si="145"/>
        <v/>
      </c>
      <c r="BC648" s="87" t="str">
        <f t="shared" ca="1" si="145"/>
        <v/>
      </c>
      <c r="BD648" s="87" t="str">
        <f t="shared" ca="1" si="145"/>
        <v/>
      </c>
      <c r="BE648" s="87" t="str">
        <f t="shared" ca="1" si="145"/>
        <v/>
      </c>
      <c r="BF648" s="87" t="str">
        <f t="shared" ca="1" si="145"/>
        <v/>
      </c>
      <c r="BG648" s="87" t="str">
        <f t="shared" ca="1" si="145"/>
        <v/>
      </c>
      <c r="BI648" s="87" t="str">
        <f>IF($Q648="","",IFERROR(IF(OR(AND($T648&gt;=DATEVALUE("10/1/20"&amp;RIGHT(BH$1,2)),$T648&lt;=DATEVALUE("9/30/20"&amp;RIGHT(BI$1,2))),AND($U648&gt;=DATEVALUE("10/1/20"&amp;RIGHT(BH$1,2)),$U648&lt;=DATEVALUE("9/30/20"&amp;RIGHT(BI$1,2))),AND($T648&lt;=DATEVALUE("10/1/20"&amp;RIGHT(BH$1,2)),$U648&gt;=DATEVALUE("9/30/20"&amp;RIGHT(BI$1,2)))),
IF(AND($T648&gt;=DATEVALUE("10/1/20"&amp;RIGHT(BH$1,2)),$U648&lt;=DATEVALUE("9/30/20"&amp;RIGHT(BI$1,2))),NETWORKDAYS($T648,$U648,Holidays!$J$3:$J$937),
IF(AND($T648&lt;DATEVALUE("10/1/20"&amp;RIGHT(BH$1,2)),$U648&lt;=DATEVALUE("9/30/20"&amp;RIGHT(BI$1,2))),NETWORKDAYS(DATEVALUE("10/1/20"&amp;RIGHT(BH$1,2)),$U648,Holidays!$J$3:$J$937),
IF($T648&lt;DATEVALUE("10/1/20"&amp;RIGHT(BH$1,2)),NETWORKDAYS(DATEVALUE("10/1/20"&amp;RIGHT(BH$1,2)),DATEVALUE("9/30/20"&amp;RIGHT(BI$1,2)),Holidays!$J$3:$J$937),
IF($T648&gt;=DATEVALUE("10/1/20"&amp;RIGHT(BH$1,2)),NETWORKDAYS($T648,DATEVALUE("9/30/20"&amp;RIGHT(BI$1,2)),Holidays!$J$3:$J$937),"")))),"")/(NETWORKDAYS($T648,$U648,Holidays!$J$3:$J$937)),0))</f>
        <v/>
      </c>
      <c r="BJ648" s="87" t="str">
        <f>IF($Q648="","",IFERROR(IF(OR(AND($T648&gt;=DATEVALUE("10/1/20"&amp;RIGHT(BI$1,2)),$T648&lt;=DATEVALUE("9/30/20"&amp;RIGHT(BJ$1,2))),AND($U648&gt;=DATEVALUE("10/1/20"&amp;RIGHT(BI$1,2)),$U648&lt;=DATEVALUE("9/30/20"&amp;RIGHT(BJ$1,2))),AND($T648&lt;=DATEVALUE("10/1/20"&amp;RIGHT(BI$1,2)),$U648&gt;=DATEVALUE("9/30/20"&amp;RIGHT(BJ$1,2)))),
IF(AND($T648&gt;=DATEVALUE("10/1/20"&amp;RIGHT(BI$1,2)),$U648&lt;=DATEVALUE("9/30/20"&amp;RIGHT(BJ$1,2))),NETWORKDAYS($T648,$U648,Holidays!$J$3:$J$937),
IF(AND($T648&lt;DATEVALUE("10/1/20"&amp;RIGHT(BI$1,2)),$U648&lt;=DATEVALUE("9/30/20"&amp;RIGHT(BJ$1,2))),NETWORKDAYS(DATEVALUE("10/1/20"&amp;RIGHT(BI$1,2)),$U648,Holidays!$J$3:$J$937),
IF($T648&lt;DATEVALUE("10/1/20"&amp;RIGHT(BI$1,2)),NETWORKDAYS(DATEVALUE("10/1/20"&amp;RIGHT(BI$1,2)),DATEVALUE("9/30/20"&amp;RIGHT(BJ$1,2)),Holidays!$J$3:$J$937),
IF($T648&gt;=DATEVALUE("10/1/20"&amp;RIGHT(BI$1,2)),NETWORKDAYS($T648,DATEVALUE("9/30/20"&amp;RIGHT(BJ$1,2)),Holidays!$J$3:$J$937),"")))),"")/(NETWORKDAYS($T648,$U648,Holidays!$J$3:$J$937)),0))</f>
        <v/>
      </c>
      <c r="BK648" s="87" t="str">
        <f>IF($Q648="","",IFERROR(IF(OR(AND($T648&gt;=DATEVALUE("10/1/20"&amp;RIGHT(BJ$1,2)),$T648&lt;=DATEVALUE("9/30/20"&amp;RIGHT(BK$1,2))),AND($U648&gt;=DATEVALUE("10/1/20"&amp;RIGHT(BJ$1,2)),$U648&lt;=DATEVALUE("9/30/20"&amp;RIGHT(BK$1,2))),AND($T648&lt;=DATEVALUE("10/1/20"&amp;RIGHT(BJ$1,2)),$U648&gt;=DATEVALUE("9/30/20"&amp;RIGHT(BK$1,2)))),
IF(AND($T648&gt;=DATEVALUE("10/1/20"&amp;RIGHT(BJ$1,2)),$U648&lt;=DATEVALUE("9/30/20"&amp;RIGHT(BK$1,2))),NETWORKDAYS($T648,$U648,Holidays!$J$3:$J$937),
IF(AND($T648&lt;DATEVALUE("10/1/20"&amp;RIGHT(BJ$1,2)),$U648&lt;=DATEVALUE("9/30/20"&amp;RIGHT(BK$1,2))),NETWORKDAYS(DATEVALUE("10/1/20"&amp;RIGHT(BJ$1,2)),$U648,Holidays!$J$3:$J$937),
IF($T648&lt;DATEVALUE("10/1/20"&amp;RIGHT(BJ$1,2)),NETWORKDAYS(DATEVALUE("10/1/20"&amp;RIGHT(BJ$1,2)),DATEVALUE("9/30/20"&amp;RIGHT(BK$1,2)),Holidays!$J$3:$J$937),
IF($T648&gt;=DATEVALUE("10/1/20"&amp;RIGHT(BJ$1,2)),NETWORKDAYS($T648,DATEVALUE("9/30/20"&amp;RIGHT(BK$1,2)),Holidays!$J$3:$J$937),"")))),"")/(NETWORKDAYS($T648,$U648,Holidays!$J$3:$J$937)),0))</f>
        <v/>
      </c>
      <c r="BL648" s="87" t="str">
        <f>IF($Q648="","",IFERROR(IF(OR(AND($T648&gt;=DATEVALUE("10/1/20"&amp;RIGHT(BK$1,2)),$T648&lt;=DATEVALUE("9/30/20"&amp;RIGHT(BL$1,2))),AND($U648&gt;=DATEVALUE("10/1/20"&amp;RIGHT(BK$1,2)),$U648&lt;=DATEVALUE("9/30/20"&amp;RIGHT(BL$1,2))),AND($T648&lt;=DATEVALUE("10/1/20"&amp;RIGHT(BK$1,2)),$U648&gt;=DATEVALUE("9/30/20"&amp;RIGHT(BL$1,2)))),
IF(AND($T648&gt;=DATEVALUE("10/1/20"&amp;RIGHT(BK$1,2)),$U648&lt;=DATEVALUE("9/30/20"&amp;RIGHT(BL$1,2))),NETWORKDAYS($T648,$U648,Holidays!$J$3:$J$937),
IF(AND($T648&lt;DATEVALUE("10/1/20"&amp;RIGHT(BK$1,2)),$U648&lt;=DATEVALUE("9/30/20"&amp;RIGHT(BL$1,2))),NETWORKDAYS(DATEVALUE("10/1/20"&amp;RIGHT(BK$1,2)),$U648,Holidays!$J$3:$J$937),
IF($T648&lt;DATEVALUE("10/1/20"&amp;RIGHT(BK$1,2)),NETWORKDAYS(DATEVALUE("10/1/20"&amp;RIGHT(BK$1,2)),DATEVALUE("9/30/20"&amp;RIGHT(BL$1,2)),Holidays!$J$3:$J$937),
IF($T648&gt;=DATEVALUE("10/1/20"&amp;RIGHT(BK$1,2)),NETWORKDAYS($T648,DATEVALUE("9/30/20"&amp;RIGHT(BL$1,2)),Holidays!$J$3:$J$937),"")))),"")/(NETWORKDAYS($T648,$U648,Holidays!$J$3:$J$937)),0))</f>
        <v/>
      </c>
      <c r="BM648" s="87" t="str">
        <f>IF($Q648="","",IFERROR(IF(OR(AND($T648&gt;=DATEVALUE("10/1/20"&amp;RIGHT(BL$1,2)),$T648&lt;=DATEVALUE("9/30/20"&amp;RIGHT(BM$1,2))),AND($U648&gt;=DATEVALUE("10/1/20"&amp;RIGHT(BL$1,2)),$U648&lt;=DATEVALUE("9/30/20"&amp;RIGHT(BM$1,2))),AND($T648&lt;=DATEVALUE("10/1/20"&amp;RIGHT(BL$1,2)),$U648&gt;=DATEVALUE("9/30/20"&amp;RIGHT(BM$1,2)))),
IF(AND($T648&gt;=DATEVALUE("10/1/20"&amp;RIGHT(BL$1,2)),$U648&lt;=DATEVALUE("9/30/20"&amp;RIGHT(BM$1,2))),NETWORKDAYS($T648,$U648,Holidays!$J$3:$J$937),
IF(AND($T648&lt;DATEVALUE("10/1/20"&amp;RIGHT(BL$1,2)),$U648&lt;=DATEVALUE("9/30/20"&amp;RIGHT(BM$1,2))),NETWORKDAYS(DATEVALUE("10/1/20"&amp;RIGHT(BL$1,2)),$U648,Holidays!$J$3:$J$937),
IF($T648&lt;DATEVALUE("10/1/20"&amp;RIGHT(BL$1,2)),NETWORKDAYS(DATEVALUE("10/1/20"&amp;RIGHT(BL$1,2)),DATEVALUE("9/30/20"&amp;RIGHT(BM$1,2)),Holidays!$J$3:$J$937),
IF($T648&gt;=DATEVALUE("10/1/20"&amp;RIGHT(BL$1,2)),NETWORKDAYS($T648,DATEVALUE("9/30/20"&amp;RIGHT(BM$1,2)),Holidays!$J$3:$J$937),"")))),"")/(NETWORKDAYS($T648,$U648,Holidays!$J$3:$J$937)),0))</f>
        <v/>
      </c>
      <c r="BN648" s="87" t="str">
        <f>IF($Q648="","",IFERROR(IF(OR(AND($T648&gt;=DATEVALUE("10/1/20"&amp;RIGHT(BM$1,2)),$T648&lt;=DATEVALUE("9/30/20"&amp;RIGHT(BN$1,2))),AND($U648&gt;=DATEVALUE("10/1/20"&amp;RIGHT(BM$1,2)),$U648&lt;=DATEVALUE("9/30/20"&amp;RIGHT(BN$1,2))),AND($T648&lt;=DATEVALUE("10/1/20"&amp;RIGHT(BM$1,2)),$U648&gt;=DATEVALUE("9/30/20"&amp;RIGHT(BN$1,2)))),
IF(AND($T648&gt;=DATEVALUE("10/1/20"&amp;RIGHT(BM$1,2)),$U648&lt;=DATEVALUE("9/30/20"&amp;RIGHT(BN$1,2))),NETWORKDAYS($T648,$U648,Holidays!$J$3:$J$937),
IF(AND($T648&lt;DATEVALUE("10/1/20"&amp;RIGHT(BM$1,2)),$U648&lt;=DATEVALUE("9/30/20"&amp;RIGHT(BN$1,2))),NETWORKDAYS(DATEVALUE("10/1/20"&amp;RIGHT(BM$1,2)),$U648,Holidays!$J$3:$J$937),
IF($T648&lt;DATEVALUE("10/1/20"&amp;RIGHT(BM$1,2)),NETWORKDAYS(DATEVALUE("10/1/20"&amp;RIGHT(BM$1,2)),DATEVALUE("9/30/20"&amp;RIGHT(BN$1,2)),Holidays!$J$3:$J$937),
IF($T648&gt;=DATEVALUE("10/1/20"&amp;RIGHT(BM$1,2)),NETWORKDAYS($T648,DATEVALUE("9/30/20"&amp;RIGHT(BN$1,2)),Holidays!$J$3:$J$937),"")))),"")/(NETWORKDAYS($T648,$U648,Holidays!$J$3:$J$937)),0))</f>
        <v/>
      </c>
      <c r="BO648" s="87" t="str">
        <f>IF($Q648="","",IFERROR(IF(OR(AND($T648&gt;=DATEVALUE("10/1/20"&amp;RIGHT(BN$1,2)),$T648&lt;=DATEVALUE("9/30/20"&amp;RIGHT(BO$1,2))),AND($U648&gt;=DATEVALUE("10/1/20"&amp;RIGHT(BN$1,2)),$U648&lt;=DATEVALUE("9/30/20"&amp;RIGHT(BO$1,2))),AND($T648&lt;=DATEVALUE("10/1/20"&amp;RIGHT(BN$1,2)),$U648&gt;=DATEVALUE("9/30/20"&amp;RIGHT(BO$1,2)))),
IF(AND($T648&gt;=DATEVALUE("10/1/20"&amp;RIGHT(BN$1,2)),$U648&lt;=DATEVALUE("9/30/20"&amp;RIGHT(BO$1,2))),NETWORKDAYS($T648,$U648,Holidays!$J$3:$J$937),
IF(AND($T648&lt;DATEVALUE("10/1/20"&amp;RIGHT(BN$1,2)),$U648&lt;=DATEVALUE("9/30/20"&amp;RIGHT(BO$1,2))),NETWORKDAYS(DATEVALUE("10/1/20"&amp;RIGHT(BN$1,2)),$U648,Holidays!$J$3:$J$937),
IF($T648&lt;DATEVALUE("10/1/20"&amp;RIGHT(BN$1,2)),NETWORKDAYS(DATEVALUE("10/1/20"&amp;RIGHT(BN$1,2)),DATEVALUE("9/30/20"&amp;RIGHT(BO$1,2)),Holidays!$J$3:$J$937),
IF($T648&gt;=DATEVALUE("10/1/20"&amp;RIGHT(BN$1,2)),NETWORKDAYS($T648,DATEVALUE("9/30/20"&amp;RIGHT(BO$1,2)),Holidays!$J$3:$J$937),"")))),"")/(NETWORKDAYS($T648,$U648,Holidays!$J$3:$J$937)),0))</f>
        <v/>
      </c>
      <c r="BP648" s="87" t="str">
        <f>IF($Q648="","",IFERROR(IF(OR(AND($T648&gt;=DATEVALUE("10/1/20"&amp;RIGHT(BO$1,2)),$T648&lt;=DATEVALUE("9/30/20"&amp;RIGHT(BP$1,2))),AND($U648&gt;=DATEVALUE("10/1/20"&amp;RIGHT(BO$1,2)),$U648&lt;=DATEVALUE("9/30/20"&amp;RIGHT(BP$1,2))),AND($T648&lt;=DATEVALUE("10/1/20"&amp;RIGHT(BO$1,2)),$U648&gt;=DATEVALUE("9/30/20"&amp;RIGHT(BP$1,2)))),
IF(AND($T648&gt;=DATEVALUE("10/1/20"&amp;RIGHT(BO$1,2)),$U648&lt;=DATEVALUE("9/30/20"&amp;RIGHT(BP$1,2))),NETWORKDAYS($T648,$U648,Holidays!$J$3:$J$937),
IF(AND($T648&lt;DATEVALUE("10/1/20"&amp;RIGHT(BO$1,2)),$U648&lt;=DATEVALUE("9/30/20"&amp;RIGHT(BP$1,2))),NETWORKDAYS(DATEVALUE("10/1/20"&amp;RIGHT(BO$1,2)),$U648,Holidays!$J$3:$J$937),
IF($T648&lt;DATEVALUE("10/1/20"&amp;RIGHT(BO$1,2)),NETWORKDAYS(DATEVALUE("10/1/20"&amp;RIGHT(BO$1,2)),DATEVALUE("9/30/20"&amp;RIGHT(BP$1,2)),Holidays!$J$3:$J$937),
IF($T648&gt;=DATEVALUE("10/1/20"&amp;RIGHT(BO$1,2)),NETWORKDAYS($T648,DATEVALUE("9/30/20"&amp;RIGHT(BP$1,2)),Holidays!$J$3:$J$937),"")))),"")/(NETWORKDAYS($T648,$U648,Holidays!$J$3:$J$937)),0))</f>
        <v/>
      </c>
      <c r="BQ648" s="87" t="str">
        <f>IF($Q648="","",IFERROR(IF(OR(AND($T648&gt;=DATEVALUE("10/1/20"&amp;RIGHT(BP$1,2)),$T648&lt;=DATEVALUE("9/30/20"&amp;RIGHT(BQ$1,2))),AND($U648&gt;=DATEVALUE("10/1/20"&amp;RIGHT(BP$1,2)),$U648&lt;=DATEVALUE("9/30/20"&amp;RIGHT(BQ$1,2))),AND($T648&lt;=DATEVALUE("10/1/20"&amp;RIGHT(BP$1,2)),$U648&gt;=DATEVALUE("9/30/20"&amp;RIGHT(BQ$1,2)))),
IF(AND($T648&gt;=DATEVALUE("10/1/20"&amp;RIGHT(BP$1,2)),$U648&lt;=DATEVALUE("9/30/20"&amp;RIGHT(BQ$1,2))),NETWORKDAYS($T648,$U648,Holidays!$J$3:$J$937),
IF(AND($T648&lt;DATEVALUE("10/1/20"&amp;RIGHT(BP$1,2)),$U648&lt;=DATEVALUE("9/30/20"&amp;RIGHT(BQ$1,2))),NETWORKDAYS(DATEVALUE("10/1/20"&amp;RIGHT(BP$1,2)),$U648,Holidays!$J$3:$J$937),
IF($T648&lt;DATEVALUE("10/1/20"&amp;RIGHT(BP$1,2)),NETWORKDAYS(DATEVALUE("10/1/20"&amp;RIGHT(BP$1,2)),DATEVALUE("9/30/20"&amp;RIGHT(BQ$1,2)),Holidays!$J$3:$J$937),
IF($T648&gt;=DATEVALUE("10/1/20"&amp;RIGHT(BP$1,2)),NETWORKDAYS($T648,DATEVALUE("9/30/20"&amp;RIGHT(BQ$1,2)),Holidays!$J$3:$J$937),"")))),"")/(NETWORKDAYS($T648,$U648,Holidays!$J$3:$J$937)),0))</f>
        <v/>
      </c>
      <c r="BR648" s="87" t="str">
        <f>IF($Q648="","",IFERROR(IF(OR(AND($T648&gt;=DATEVALUE("10/1/20"&amp;RIGHT(BQ$1,2)),$T648&lt;=DATEVALUE("9/30/20"&amp;RIGHT(BR$1,2))),AND($U648&gt;=DATEVALUE("10/1/20"&amp;RIGHT(BQ$1,2)),$U648&lt;=DATEVALUE("9/30/20"&amp;RIGHT(BR$1,2))),AND($T648&lt;=DATEVALUE("10/1/20"&amp;RIGHT(BQ$1,2)),$U648&gt;=DATEVALUE("9/30/20"&amp;RIGHT(BR$1,2)))),
IF(AND($T648&gt;=DATEVALUE("10/1/20"&amp;RIGHT(BQ$1,2)),$U648&lt;=DATEVALUE("9/30/20"&amp;RIGHT(BR$1,2))),NETWORKDAYS($T648,$U648,Holidays!$J$3:$J$937),
IF(AND($T648&lt;DATEVALUE("10/1/20"&amp;RIGHT(BQ$1,2)),$U648&lt;=DATEVALUE("9/30/20"&amp;RIGHT(BR$1,2))),NETWORKDAYS(DATEVALUE("10/1/20"&amp;RIGHT(BQ$1,2)),$U648,Holidays!$J$3:$J$937),
IF($T648&lt;DATEVALUE("10/1/20"&amp;RIGHT(BQ$1,2)),NETWORKDAYS(DATEVALUE("10/1/20"&amp;RIGHT(BQ$1,2)),DATEVALUE("9/30/20"&amp;RIGHT(BR$1,2)),Holidays!$J$3:$J$937),
IF($T648&gt;=DATEVALUE("10/1/20"&amp;RIGHT(BQ$1,2)),NETWORKDAYS($T648,DATEVALUE("9/30/20"&amp;RIGHT(BR$1,2)),Holidays!$J$3:$J$937),"")))),"")/(NETWORKDAYS($T648,$U648,Holidays!$J$3:$J$937)),0))</f>
        <v/>
      </c>
      <c r="BS648" s="87" t="str">
        <f>IF($Q648="","",IFERROR(IF(OR(AND($T648&gt;=DATEVALUE("10/1/20"&amp;RIGHT(BR$1,2)),$T648&lt;=DATEVALUE("9/30/20"&amp;RIGHT(BS$1,2))),AND($U648&gt;=DATEVALUE("10/1/20"&amp;RIGHT(BR$1,2)),$U648&lt;=DATEVALUE("9/30/20"&amp;RIGHT(BS$1,2))),AND($T648&lt;=DATEVALUE("10/1/20"&amp;RIGHT(BR$1,2)),$U648&gt;=DATEVALUE("9/30/20"&amp;RIGHT(BS$1,2)))),
IF(AND($T648&gt;=DATEVALUE("10/1/20"&amp;RIGHT(BR$1,2)),$U648&lt;=DATEVALUE("9/30/20"&amp;RIGHT(BS$1,2))),NETWORKDAYS($T648,$U648,Holidays!$J$3:$J$937),
IF(AND($T648&lt;DATEVALUE("10/1/20"&amp;RIGHT(BR$1,2)),$U648&lt;=DATEVALUE("9/30/20"&amp;RIGHT(BS$1,2))),NETWORKDAYS(DATEVALUE("10/1/20"&amp;RIGHT(BR$1,2)),$U648,Holidays!$J$3:$J$937),
IF($T648&lt;DATEVALUE("10/1/20"&amp;RIGHT(BR$1,2)),NETWORKDAYS(DATEVALUE("10/1/20"&amp;RIGHT(BR$1,2)),DATEVALUE("9/30/20"&amp;RIGHT(BS$1,2)),Holidays!$J$3:$J$937),
IF($T648&gt;=DATEVALUE("10/1/20"&amp;RIGHT(BR$1,2)),NETWORKDAYS($T648,DATEVALUE("9/30/20"&amp;RIGHT(BS$1,2)),Holidays!$J$3:$J$937),"")))),"")/(NETWORKDAYS($T648,$U648,Holidays!$J$3:$J$937)),0))</f>
        <v/>
      </c>
      <c r="BT648" s="87" t="str">
        <f>IF($Q648="","",IFERROR(IF(OR(AND($T648&gt;=DATEVALUE("10/1/20"&amp;RIGHT(BS$1,2)),$T648&lt;=DATEVALUE("9/30/20"&amp;RIGHT(BT$1,2))),AND($U648&gt;=DATEVALUE("10/1/20"&amp;RIGHT(BS$1,2)),$U648&lt;=DATEVALUE("9/30/20"&amp;RIGHT(BT$1,2))),AND($T648&lt;=DATEVALUE("10/1/20"&amp;RIGHT(BS$1,2)),$U648&gt;=DATEVALUE("9/30/20"&amp;RIGHT(BT$1,2)))),
IF(AND($T648&gt;=DATEVALUE("10/1/20"&amp;RIGHT(BS$1,2)),$U648&lt;=DATEVALUE("9/30/20"&amp;RIGHT(BT$1,2))),NETWORKDAYS($T648,$U648,Holidays!$J$3:$J$937),
IF(AND($T648&lt;DATEVALUE("10/1/20"&amp;RIGHT(BS$1,2)),$U648&lt;=DATEVALUE("9/30/20"&amp;RIGHT(BT$1,2))),NETWORKDAYS(DATEVALUE("10/1/20"&amp;RIGHT(BS$1,2)),$U648,Holidays!$J$3:$J$937),
IF($T648&lt;DATEVALUE("10/1/20"&amp;RIGHT(BS$1,2)),NETWORKDAYS(DATEVALUE("10/1/20"&amp;RIGHT(BS$1,2)),DATEVALUE("9/30/20"&amp;RIGHT(BT$1,2)),Holidays!$J$3:$J$937),
IF($T648&gt;=DATEVALUE("10/1/20"&amp;RIGHT(BS$1,2)),NETWORKDAYS($T648,DATEVALUE("9/30/20"&amp;RIGHT(BT$1,2)),Holidays!$J$3:$J$937),"")))),"")/(NETWORKDAYS($T648,$U648,Holidays!$J$3:$J$937)),0))</f>
        <v/>
      </c>
      <c r="BU648" s="87" t="str">
        <f>IF($Q648="","",IFERROR(IF(OR(AND($T648&gt;=DATEVALUE("10/1/20"&amp;RIGHT(BT$1,2)),$T648&lt;=DATEVALUE("9/30/20"&amp;RIGHT(BU$1,2))),AND($U648&gt;=DATEVALUE("10/1/20"&amp;RIGHT(BT$1,2)),$U648&lt;=DATEVALUE("9/30/20"&amp;RIGHT(BU$1,2))),AND($T648&lt;=DATEVALUE("10/1/20"&amp;RIGHT(BT$1,2)),$U648&gt;=DATEVALUE("9/30/20"&amp;RIGHT(BU$1,2)))),
IF(AND($T648&gt;=DATEVALUE("10/1/20"&amp;RIGHT(BT$1,2)),$U648&lt;=DATEVALUE("9/30/20"&amp;RIGHT(BU$1,2))),NETWORKDAYS($T648,$U648,Holidays!$J$3:$J$937),
IF(AND($T648&lt;DATEVALUE("10/1/20"&amp;RIGHT(BT$1,2)),$U648&lt;=DATEVALUE("9/30/20"&amp;RIGHT(BU$1,2))),NETWORKDAYS(DATEVALUE("10/1/20"&amp;RIGHT(BT$1,2)),$U648,Holidays!$J$3:$J$937),
IF($T648&lt;DATEVALUE("10/1/20"&amp;RIGHT(BT$1,2)),NETWORKDAYS(DATEVALUE("10/1/20"&amp;RIGHT(BT$1,2)),DATEVALUE("9/30/20"&amp;RIGHT(BU$1,2)),Holidays!$J$3:$J$937),
IF($T648&gt;=DATEVALUE("10/1/20"&amp;RIGHT(BT$1,2)),NETWORKDAYS($T648,DATEVALUE("9/30/20"&amp;RIGHT(BU$1,2)),Holidays!$J$3:$J$937),"")))),"")/(NETWORKDAYS($T648,$U648,Holidays!$J$3:$J$937)),0))</f>
        <v/>
      </c>
      <c r="BV648" s="87" t="str">
        <f>IF($Q648="","",IFERROR(IF(OR(AND($T648&gt;=DATEVALUE("10/1/20"&amp;RIGHT(BU$1,2)),$T648&lt;=DATEVALUE("9/30/20"&amp;RIGHT(BV$1,2))),AND($U648&gt;=DATEVALUE("10/1/20"&amp;RIGHT(BU$1,2)),$U648&lt;=DATEVALUE("9/30/20"&amp;RIGHT(BV$1,2))),AND($T648&lt;=DATEVALUE("10/1/20"&amp;RIGHT(BU$1,2)),$U648&gt;=DATEVALUE("9/30/20"&amp;RIGHT(BV$1,2)))),
IF(AND($T648&gt;=DATEVALUE("10/1/20"&amp;RIGHT(BU$1,2)),$U648&lt;=DATEVALUE("9/30/20"&amp;RIGHT(BV$1,2))),NETWORKDAYS($T648,$U648,Holidays!$J$3:$J$937),
IF(AND($T648&lt;DATEVALUE("10/1/20"&amp;RIGHT(BU$1,2)),$U648&lt;=DATEVALUE("9/30/20"&amp;RIGHT(BV$1,2))),NETWORKDAYS(DATEVALUE("10/1/20"&amp;RIGHT(BU$1,2)),$U648,Holidays!$J$3:$J$937),
IF($T648&lt;DATEVALUE("10/1/20"&amp;RIGHT(BU$1,2)),NETWORKDAYS(DATEVALUE("10/1/20"&amp;RIGHT(BU$1,2)),DATEVALUE("9/30/20"&amp;RIGHT(BV$1,2)),Holidays!$J$3:$J$937),
IF($T648&gt;=DATEVALUE("10/1/20"&amp;RIGHT(BU$1,2)),NETWORKDAYS($T648,DATEVALUE("9/30/20"&amp;RIGHT(BV$1,2)),Holidays!$J$3:$J$937),"")))),"")/(NETWORKDAYS($T648,$U648,Holidays!$J$3:$J$937)),0))</f>
        <v/>
      </c>
      <c r="BW648" s="87" t="str">
        <f>IF($Q648="","",IFERROR(IF(OR(AND($T648&gt;=DATEVALUE("10/1/20"&amp;RIGHT(BV$1,2)),$T648&lt;=DATEVALUE("9/30/20"&amp;RIGHT(BW$1,2))),AND($U648&gt;=DATEVALUE("10/1/20"&amp;RIGHT(BV$1,2)),$U648&lt;=DATEVALUE("9/30/20"&amp;RIGHT(BW$1,2))),AND($T648&lt;=DATEVALUE("10/1/20"&amp;RIGHT(BV$1,2)),$U648&gt;=DATEVALUE("9/30/20"&amp;RIGHT(BW$1,2)))),
IF(AND($T648&gt;=DATEVALUE("10/1/20"&amp;RIGHT(BV$1,2)),$U648&lt;=DATEVALUE("9/30/20"&amp;RIGHT(BW$1,2))),NETWORKDAYS($T648,$U648,Holidays!$J$3:$J$937),
IF(AND($T648&lt;DATEVALUE("10/1/20"&amp;RIGHT(BV$1,2)),$U648&lt;=DATEVALUE("9/30/20"&amp;RIGHT(BW$1,2))),NETWORKDAYS(DATEVALUE("10/1/20"&amp;RIGHT(BV$1,2)),$U648,Holidays!$J$3:$J$937),
IF($T648&lt;DATEVALUE("10/1/20"&amp;RIGHT(BV$1,2)),NETWORKDAYS(DATEVALUE("10/1/20"&amp;RIGHT(BV$1,2)),DATEVALUE("9/30/20"&amp;RIGHT(BW$1,2)),Holidays!$J$3:$J$937),
IF($T648&gt;=DATEVALUE("10/1/20"&amp;RIGHT(BV$1,2)),NETWORKDAYS($T648,DATEVALUE("9/30/20"&amp;RIGHT(BW$1,2)),Holidays!$J$3:$J$937),"")))),"")/(NETWORKDAYS($T648,$U648,Holidays!$J$3:$J$937)),0))</f>
        <v/>
      </c>
      <c r="BX648" s="87" t="str">
        <f>IF($Q648="","",IFERROR(IF(OR(AND($T648&gt;=DATEVALUE("10/1/20"&amp;RIGHT(BW$1,2)),$T648&lt;=DATEVALUE("9/30/20"&amp;RIGHT(BX$1,2))),AND($U648&gt;=DATEVALUE("10/1/20"&amp;RIGHT(BW$1,2)),$U648&lt;=DATEVALUE("9/30/20"&amp;RIGHT(BX$1,2))),AND($T648&lt;=DATEVALUE("10/1/20"&amp;RIGHT(BW$1,2)),$U648&gt;=DATEVALUE("9/30/20"&amp;RIGHT(BX$1,2)))),
IF(AND($T648&gt;=DATEVALUE("10/1/20"&amp;RIGHT(BW$1,2)),$U648&lt;=DATEVALUE("9/30/20"&amp;RIGHT(BX$1,2))),NETWORKDAYS($T648,$U648,Holidays!$J$3:$J$937),
IF(AND($T648&lt;DATEVALUE("10/1/20"&amp;RIGHT(BW$1,2)),$U648&lt;=DATEVALUE("9/30/20"&amp;RIGHT(BX$1,2))),NETWORKDAYS(DATEVALUE("10/1/20"&amp;RIGHT(BW$1,2)),$U648,Holidays!$J$3:$J$937),
IF($T648&lt;DATEVALUE("10/1/20"&amp;RIGHT(BW$1,2)),NETWORKDAYS(DATEVALUE("10/1/20"&amp;RIGHT(BW$1,2)),DATEVALUE("9/30/20"&amp;RIGHT(BX$1,2)),Holidays!$J$3:$J$937),
IF($T648&gt;=DATEVALUE("10/1/20"&amp;RIGHT(BW$1,2)),NETWORKDAYS($T648,DATEVALUE("9/30/20"&amp;RIGHT(BX$1,2)),Holidays!$J$3:$J$937),"")))),"")/(NETWORKDAYS($T648,$U648,Holidays!$J$3:$J$937)),0))</f>
        <v/>
      </c>
      <c r="BY648" s="87" t="str">
        <f>IF($Q648="","",IFERROR(IF(OR(AND($T648&gt;=DATEVALUE("10/1/20"&amp;RIGHT(BX$1,2)),$T648&lt;=DATEVALUE("9/30/20"&amp;RIGHT(BY$1,2))),AND($U648&gt;=DATEVALUE("10/1/20"&amp;RIGHT(BX$1,2)),$U648&lt;=DATEVALUE("9/30/20"&amp;RIGHT(BY$1,2))),AND($T648&lt;=DATEVALUE("10/1/20"&amp;RIGHT(BX$1,2)),$U648&gt;=DATEVALUE("9/30/20"&amp;RIGHT(BY$1,2)))),
IF(AND($T648&gt;=DATEVALUE("10/1/20"&amp;RIGHT(BX$1,2)),$U648&lt;=DATEVALUE("9/30/20"&amp;RIGHT(BY$1,2))),NETWORKDAYS($T648,$U648,Holidays!$J$3:$J$937),
IF(AND($T648&lt;DATEVALUE("10/1/20"&amp;RIGHT(BX$1,2)),$U648&lt;=DATEVALUE("9/30/20"&amp;RIGHT(BY$1,2))),NETWORKDAYS(DATEVALUE("10/1/20"&amp;RIGHT(BX$1,2)),$U648,Holidays!$J$3:$J$937),
IF($T648&lt;DATEVALUE("10/1/20"&amp;RIGHT(BX$1,2)),NETWORKDAYS(DATEVALUE("10/1/20"&amp;RIGHT(BX$1,2)),DATEVALUE("9/30/20"&amp;RIGHT(BY$1,2)),Holidays!$J$3:$J$937),
IF($T648&gt;=DATEVALUE("10/1/20"&amp;RIGHT(BX$1,2)),NETWORKDAYS($T648,DATEVALUE("9/30/20"&amp;RIGHT(BY$1,2)),Holidays!$J$3:$J$937),"")))),"")/(NETWORKDAYS($T648,$U648,Holidays!$J$3:$J$937)),0))</f>
        <v/>
      </c>
      <c r="BZ648" s="87" t="str">
        <f>IF($Q648="","",IFERROR(IF(OR(AND($T648&gt;=DATEVALUE("10/1/20"&amp;RIGHT(BY$1,2)),$T648&lt;=DATEVALUE("9/30/20"&amp;RIGHT(BZ$1,2))),AND($U648&gt;=DATEVALUE("10/1/20"&amp;RIGHT(BY$1,2)),$U648&lt;=DATEVALUE("9/30/20"&amp;RIGHT(BZ$1,2))),AND($T648&lt;=DATEVALUE("10/1/20"&amp;RIGHT(BY$1,2)),$U648&gt;=DATEVALUE("9/30/20"&amp;RIGHT(BZ$1,2)))),
IF(AND($T648&gt;=DATEVALUE("10/1/20"&amp;RIGHT(BY$1,2)),$U648&lt;=DATEVALUE("9/30/20"&amp;RIGHT(BZ$1,2))),NETWORKDAYS($T648,$U648,Holidays!$J$3:$J$937),
IF(AND($T648&lt;DATEVALUE("10/1/20"&amp;RIGHT(BY$1,2)),$U648&lt;=DATEVALUE("9/30/20"&amp;RIGHT(BZ$1,2))),NETWORKDAYS(DATEVALUE("10/1/20"&amp;RIGHT(BY$1,2)),$U648,Holidays!$J$3:$J$937),
IF($T648&lt;DATEVALUE("10/1/20"&amp;RIGHT(BY$1,2)),NETWORKDAYS(DATEVALUE("10/1/20"&amp;RIGHT(BY$1,2)),DATEVALUE("9/30/20"&amp;RIGHT(BZ$1,2)),Holidays!$J$3:$J$937),
IF($T648&gt;=DATEVALUE("10/1/20"&amp;RIGHT(BY$1,2)),NETWORKDAYS($T648,DATEVALUE("9/30/20"&amp;RIGHT(BZ$1,2)),Holidays!$J$3:$J$937),"")))),"")/(NETWORKDAYS($T648,$U648,Holidays!$J$3:$J$937)),0))</f>
        <v/>
      </c>
      <c r="CA648" s="87" t="str">
        <f>IF($Q648="","",IFERROR(IF(OR(AND($T648&gt;=DATEVALUE("10/1/20"&amp;RIGHT(BZ$1,2)),$T648&lt;=DATEVALUE("9/30/20"&amp;RIGHT(CA$1,2))),AND($U648&gt;=DATEVALUE("10/1/20"&amp;RIGHT(BZ$1,2)),$U648&lt;=DATEVALUE("9/30/20"&amp;RIGHT(CA$1,2))),AND($T648&lt;=DATEVALUE("10/1/20"&amp;RIGHT(BZ$1,2)),$U648&gt;=DATEVALUE("9/30/20"&amp;RIGHT(CA$1,2)))),
IF(AND($T648&gt;=DATEVALUE("10/1/20"&amp;RIGHT(BZ$1,2)),$U648&lt;=DATEVALUE("9/30/20"&amp;RIGHT(CA$1,2))),NETWORKDAYS($T648,$U648,Holidays!$J$3:$J$937),
IF(AND($T648&lt;DATEVALUE("10/1/20"&amp;RIGHT(BZ$1,2)),$U648&lt;=DATEVALUE("9/30/20"&amp;RIGHT(CA$1,2))),NETWORKDAYS(DATEVALUE("10/1/20"&amp;RIGHT(BZ$1,2)),$U648,Holidays!$J$3:$J$937),
IF($T648&lt;DATEVALUE("10/1/20"&amp;RIGHT(BZ$1,2)),NETWORKDAYS(DATEVALUE("10/1/20"&amp;RIGHT(BZ$1,2)),DATEVALUE("9/30/20"&amp;RIGHT(CA$1,2)),Holidays!$J$3:$J$937),
IF($T648&gt;=DATEVALUE("10/1/20"&amp;RIGHT(BZ$1,2)),NETWORKDAYS($T648,DATEVALUE("9/30/20"&amp;RIGHT(CA$1,2)),Holidays!$J$3:$J$937),"")))),"")/(NETWORKDAYS($T648,$U648,Holidays!$J$3:$J$937)),0))</f>
        <v/>
      </c>
      <c r="CB648" s="87" t="str">
        <f>IF($Q648="","",IFERROR(IF(OR(AND($T648&gt;=DATEVALUE("10/1/20"&amp;RIGHT(CA$1,2)),$T648&lt;=DATEVALUE("9/30/20"&amp;RIGHT(CB$1,2))),AND($U648&gt;=DATEVALUE("10/1/20"&amp;RIGHT(CA$1,2)),$U648&lt;=DATEVALUE("9/30/20"&amp;RIGHT(CB$1,2))),AND($T648&lt;=DATEVALUE("10/1/20"&amp;RIGHT(CA$1,2)),$U648&gt;=DATEVALUE("9/30/20"&amp;RIGHT(CB$1,2)))),
IF(AND($T648&gt;=DATEVALUE("10/1/20"&amp;RIGHT(CA$1,2)),$U648&lt;=DATEVALUE("9/30/20"&amp;RIGHT(CB$1,2))),NETWORKDAYS($T648,$U648,Holidays!$J$3:$J$937),
IF(AND($T648&lt;DATEVALUE("10/1/20"&amp;RIGHT(CA$1,2)),$U648&lt;=DATEVALUE("9/30/20"&amp;RIGHT(CB$1,2))),NETWORKDAYS(DATEVALUE("10/1/20"&amp;RIGHT(CA$1,2)),$U648,Holidays!$J$3:$J$937),
IF($T648&lt;DATEVALUE("10/1/20"&amp;RIGHT(CA$1,2)),NETWORKDAYS(DATEVALUE("10/1/20"&amp;RIGHT(CA$1,2)),DATEVALUE("9/30/20"&amp;RIGHT(CB$1,2)),Holidays!$J$3:$J$937),
IF($T648&gt;=DATEVALUE("10/1/20"&amp;RIGHT(CA$1,2)),NETWORKDAYS($T648,DATEVALUE("9/30/20"&amp;RIGHT(CB$1,2)),Holidays!$J$3:$J$937),"")))),"")/(NETWORKDAYS($T648,$U648,Holidays!$J$3:$J$937)),0))</f>
        <v/>
      </c>
    </row>
    <row r="649" spans="1:80">
      <c r="A649" s="97"/>
      <c r="B649" s="98" t="str">
        <f ca="1">IF(NOT($A649=""),OFFSET('WBS Reference &amp; User Procedure'!$A$1,MATCH($A649,'WBS Reference &amp; User Procedure'!$A:$A,0)-1,1),"")</f>
        <v/>
      </c>
      <c r="D649" s="97"/>
      <c r="T649" s="104" t="str">
        <f>IF(NOT(Q649=""),IF(NOT($S649=""),$S649,#REF!),"")</f>
        <v/>
      </c>
      <c r="U649" s="104" t="str">
        <f>IF(NOT(Q649=""),WORKDAY(T649,Q649,Holidays!$J$3:$J$937),"")</f>
        <v/>
      </c>
      <c r="V649" s="104"/>
      <c r="W649" s="104"/>
      <c r="X649" s="101" t="str">
        <f t="shared" si="137"/>
        <v/>
      </c>
      <c r="AL649" s="87" t="str">
        <f t="shared" ca="1" si="134"/>
        <v/>
      </c>
      <c r="AN649" s="87" t="str">
        <f t="shared" ca="1" si="144"/>
        <v/>
      </c>
      <c r="AO649" s="87" t="str">
        <f t="shared" ca="1" si="144"/>
        <v/>
      </c>
      <c r="AP649" s="87" t="str">
        <f t="shared" ca="1" si="144"/>
        <v/>
      </c>
      <c r="AQ649" s="87" t="str">
        <f t="shared" ca="1" si="144"/>
        <v/>
      </c>
      <c r="AR649" s="87" t="str">
        <f t="shared" ca="1" si="144"/>
        <v/>
      </c>
      <c r="AS649" s="87" t="str">
        <f t="shared" ca="1" si="144"/>
        <v/>
      </c>
      <c r="AT649" s="87" t="str">
        <f t="shared" ca="1" si="144"/>
        <v/>
      </c>
      <c r="AU649" s="87" t="str">
        <f t="shared" ca="1" si="144"/>
        <v/>
      </c>
      <c r="AV649" s="87" t="str">
        <f t="shared" ca="1" si="144"/>
        <v/>
      </c>
      <c r="AW649" s="87" t="str">
        <f t="shared" ca="1" si="144"/>
        <v/>
      </c>
      <c r="AX649" s="87" t="str">
        <f t="shared" ca="1" si="145"/>
        <v/>
      </c>
      <c r="AY649" s="87" t="str">
        <f t="shared" ca="1" si="145"/>
        <v/>
      </c>
      <c r="AZ649" s="87" t="str">
        <f t="shared" ca="1" si="145"/>
        <v/>
      </c>
      <c r="BA649" s="87" t="str">
        <f t="shared" ca="1" si="145"/>
        <v/>
      </c>
      <c r="BB649" s="87" t="str">
        <f t="shared" ca="1" si="145"/>
        <v/>
      </c>
      <c r="BC649" s="87" t="str">
        <f t="shared" ca="1" si="145"/>
        <v/>
      </c>
      <c r="BD649" s="87" t="str">
        <f t="shared" ca="1" si="145"/>
        <v/>
      </c>
      <c r="BE649" s="87" t="str">
        <f t="shared" ca="1" si="145"/>
        <v/>
      </c>
      <c r="BF649" s="87" t="str">
        <f t="shared" ca="1" si="145"/>
        <v/>
      </c>
      <c r="BG649" s="87" t="str">
        <f t="shared" ca="1" si="145"/>
        <v/>
      </c>
      <c r="BI649" s="87" t="str">
        <f>IF($Q649="","",IFERROR(IF(OR(AND($T649&gt;=DATEVALUE("10/1/20"&amp;RIGHT(BH$1,2)),$T649&lt;=DATEVALUE("9/30/20"&amp;RIGHT(BI$1,2))),AND($U649&gt;=DATEVALUE("10/1/20"&amp;RIGHT(BH$1,2)),$U649&lt;=DATEVALUE("9/30/20"&amp;RIGHT(BI$1,2))),AND($T649&lt;=DATEVALUE("10/1/20"&amp;RIGHT(BH$1,2)),$U649&gt;=DATEVALUE("9/30/20"&amp;RIGHT(BI$1,2)))),
IF(AND($T649&gt;=DATEVALUE("10/1/20"&amp;RIGHT(BH$1,2)),$U649&lt;=DATEVALUE("9/30/20"&amp;RIGHT(BI$1,2))),NETWORKDAYS($T649,$U649,Holidays!$J$3:$J$937),
IF(AND($T649&lt;DATEVALUE("10/1/20"&amp;RIGHT(BH$1,2)),$U649&lt;=DATEVALUE("9/30/20"&amp;RIGHT(BI$1,2))),NETWORKDAYS(DATEVALUE("10/1/20"&amp;RIGHT(BH$1,2)),$U649,Holidays!$J$3:$J$937),
IF($T649&lt;DATEVALUE("10/1/20"&amp;RIGHT(BH$1,2)),NETWORKDAYS(DATEVALUE("10/1/20"&amp;RIGHT(BH$1,2)),DATEVALUE("9/30/20"&amp;RIGHT(BI$1,2)),Holidays!$J$3:$J$937),
IF($T649&gt;=DATEVALUE("10/1/20"&amp;RIGHT(BH$1,2)),NETWORKDAYS($T649,DATEVALUE("9/30/20"&amp;RIGHT(BI$1,2)),Holidays!$J$3:$J$937),"")))),"")/(NETWORKDAYS($T649,$U649,Holidays!$J$3:$J$937)),0))</f>
        <v/>
      </c>
      <c r="BJ649" s="87" t="str">
        <f>IF($Q649="","",IFERROR(IF(OR(AND($T649&gt;=DATEVALUE("10/1/20"&amp;RIGHT(BI$1,2)),$T649&lt;=DATEVALUE("9/30/20"&amp;RIGHT(BJ$1,2))),AND($U649&gt;=DATEVALUE("10/1/20"&amp;RIGHT(BI$1,2)),$U649&lt;=DATEVALUE("9/30/20"&amp;RIGHT(BJ$1,2))),AND($T649&lt;=DATEVALUE("10/1/20"&amp;RIGHT(BI$1,2)),$U649&gt;=DATEVALUE("9/30/20"&amp;RIGHT(BJ$1,2)))),
IF(AND($T649&gt;=DATEVALUE("10/1/20"&amp;RIGHT(BI$1,2)),$U649&lt;=DATEVALUE("9/30/20"&amp;RIGHT(BJ$1,2))),NETWORKDAYS($T649,$U649,Holidays!$J$3:$J$937),
IF(AND($T649&lt;DATEVALUE("10/1/20"&amp;RIGHT(BI$1,2)),$U649&lt;=DATEVALUE("9/30/20"&amp;RIGHT(BJ$1,2))),NETWORKDAYS(DATEVALUE("10/1/20"&amp;RIGHT(BI$1,2)),$U649,Holidays!$J$3:$J$937),
IF($T649&lt;DATEVALUE("10/1/20"&amp;RIGHT(BI$1,2)),NETWORKDAYS(DATEVALUE("10/1/20"&amp;RIGHT(BI$1,2)),DATEVALUE("9/30/20"&amp;RIGHT(BJ$1,2)),Holidays!$J$3:$J$937),
IF($T649&gt;=DATEVALUE("10/1/20"&amp;RIGHT(BI$1,2)),NETWORKDAYS($T649,DATEVALUE("9/30/20"&amp;RIGHT(BJ$1,2)),Holidays!$J$3:$J$937),"")))),"")/(NETWORKDAYS($T649,$U649,Holidays!$J$3:$J$937)),0))</f>
        <v/>
      </c>
      <c r="BK649" s="87" t="str">
        <f>IF($Q649="","",IFERROR(IF(OR(AND($T649&gt;=DATEVALUE("10/1/20"&amp;RIGHT(BJ$1,2)),$T649&lt;=DATEVALUE("9/30/20"&amp;RIGHT(BK$1,2))),AND($U649&gt;=DATEVALUE("10/1/20"&amp;RIGHT(BJ$1,2)),$U649&lt;=DATEVALUE("9/30/20"&amp;RIGHT(BK$1,2))),AND($T649&lt;=DATEVALUE("10/1/20"&amp;RIGHT(BJ$1,2)),$U649&gt;=DATEVALUE("9/30/20"&amp;RIGHT(BK$1,2)))),
IF(AND($T649&gt;=DATEVALUE("10/1/20"&amp;RIGHT(BJ$1,2)),$U649&lt;=DATEVALUE("9/30/20"&amp;RIGHT(BK$1,2))),NETWORKDAYS($T649,$U649,Holidays!$J$3:$J$937),
IF(AND($T649&lt;DATEVALUE("10/1/20"&amp;RIGHT(BJ$1,2)),$U649&lt;=DATEVALUE("9/30/20"&amp;RIGHT(BK$1,2))),NETWORKDAYS(DATEVALUE("10/1/20"&amp;RIGHT(BJ$1,2)),$U649,Holidays!$J$3:$J$937),
IF($T649&lt;DATEVALUE("10/1/20"&amp;RIGHT(BJ$1,2)),NETWORKDAYS(DATEVALUE("10/1/20"&amp;RIGHT(BJ$1,2)),DATEVALUE("9/30/20"&amp;RIGHT(BK$1,2)),Holidays!$J$3:$J$937),
IF($T649&gt;=DATEVALUE("10/1/20"&amp;RIGHT(BJ$1,2)),NETWORKDAYS($T649,DATEVALUE("9/30/20"&amp;RIGHT(BK$1,2)),Holidays!$J$3:$J$937),"")))),"")/(NETWORKDAYS($T649,$U649,Holidays!$J$3:$J$937)),0))</f>
        <v/>
      </c>
      <c r="BL649" s="87" t="str">
        <f>IF($Q649="","",IFERROR(IF(OR(AND($T649&gt;=DATEVALUE("10/1/20"&amp;RIGHT(BK$1,2)),$T649&lt;=DATEVALUE("9/30/20"&amp;RIGHT(BL$1,2))),AND($U649&gt;=DATEVALUE("10/1/20"&amp;RIGHT(BK$1,2)),$U649&lt;=DATEVALUE("9/30/20"&amp;RIGHT(BL$1,2))),AND($T649&lt;=DATEVALUE("10/1/20"&amp;RIGHT(BK$1,2)),$U649&gt;=DATEVALUE("9/30/20"&amp;RIGHT(BL$1,2)))),
IF(AND($T649&gt;=DATEVALUE("10/1/20"&amp;RIGHT(BK$1,2)),$U649&lt;=DATEVALUE("9/30/20"&amp;RIGHT(BL$1,2))),NETWORKDAYS($T649,$U649,Holidays!$J$3:$J$937),
IF(AND($T649&lt;DATEVALUE("10/1/20"&amp;RIGHT(BK$1,2)),$U649&lt;=DATEVALUE("9/30/20"&amp;RIGHT(BL$1,2))),NETWORKDAYS(DATEVALUE("10/1/20"&amp;RIGHT(BK$1,2)),$U649,Holidays!$J$3:$J$937),
IF($T649&lt;DATEVALUE("10/1/20"&amp;RIGHT(BK$1,2)),NETWORKDAYS(DATEVALUE("10/1/20"&amp;RIGHT(BK$1,2)),DATEVALUE("9/30/20"&amp;RIGHT(BL$1,2)),Holidays!$J$3:$J$937),
IF($T649&gt;=DATEVALUE("10/1/20"&amp;RIGHT(BK$1,2)),NETWORKDAYS($T649,DATEVALUE("9/30/20"&amp;RIGHT(BL$1,2)),Holidays!$J$3:$J$937),"")))),"")/(NETWORKDAYS($T649,$U649,Holidays!$J$3:$J$937)),0))</f>
        <v/>
      </c>
      <c r="BM649" s="87" t="str">
        <f>IF($Q649="","",IFERROR(IF(OR(AND($T649&gt;=DATEVALUE("10/1/20"&amp;RIGHT(BL$1,2)),$T649&lt;=DATEVALUE("9/30/20"&amp;RIGHT(BM$1,2))),AND($U649&gt;=DATEVALUE("10/1/20"&amp;RIGHT(BL$1,2)),$U649&lt;=DATEVALUE("9/30/20"&amp;RIGHT(BM$1,2))),AND($T649&lt;=DATEVALUE("10/1/20"&amp;RIGHT(BL$1,2)),$U649&gt;=DATEVALUE("9/30/20"&amp;RIGHT(BM$1,2)))),
IF(AND($T649&gt;=DATEVALUE("10/1/20"&amp;RIGHT(BL$1,2)),$U649&lt;=DATEVALUE("9/30/20"&amp;RIGHT(BM$1,2))),NETWORKDAYS($T649,$U649,Holidays!$J$3:$J$937),
IF(AND($T649&lt;DATEVALUE("10/1/20"&amp;RIGHT(BL$1,2)),$U649&lt;=DATEVALUE("9/30/20"&amp;RIGHT(BM$1,2))),NETWORKDAYS(DATEVALUE("10/1/20"&amp;RIGHT(BL$1,2)),$U649,Holidays!$J$3:$J$937),
IF($T649&lt;DATEVALUE("10/1/20"&amp;RIGHT(BL$1,2)),NETWORKDAYS(DATEVALUE("10/1/20"&amp;RIGHT(BL$1,2)),DATEVALUE("9/30/20"&amp;RIGHT(BM$1,2)),Holidays!$J$3:$J$937),
IF($T649&gt;=DATEVALUE("10/1/20"&amp;RIGHT(BL$1,2)),NETWORKDAYS($T649,DATEVALUE("9/30/20"&amp;RIGHT(BM$1,2)),Holidays!$J$3:$J$937),"")))),"")/(NETWORKDAYS($T649,$U649,Holidays!$J$3:$J$937)),0))</f>
        <v/>
      </c>
      <c r="BN649" s="87" t="str">
        <f>IF($Q649="","",IFERROR(IF(OR(AND($T649&gt;=DATEVALUE("10/1/20"&amp;RIGHT(BM$1,2)),$T649&lt;=DATEVALUE("9/30/20"&amp;RIGHT(BN$1,2))),AND($U649&gt;=DATEVALUE("10/1/20"&amp;RIGHT(BM$1,2)),$U649&lt;=DATEVALUE("9/30/20"&amp;RIGHT(BN$1,2))),AND($T649&lt;=DATEVALUE("10/1/20"&amp;RIGHT(BM$1,2)),$U649&gt;=DATEVALUE("9/30/20"&amp;RIGHT(BN$1,2)))),
IF(AND($T649&gt;=DATEVALUE("10/1/20"&amp;RIGHT(BM$1,2)),$U649&lt;=DATEVALUE("9/30/20"&amp;RIGHT(BN$1,2))),NETWORKDAYS($T649,$U649,Holidays!$J$3:$J$937),
IF(AND($T649&lt;DATEVALUE("10/1/20"&amp;RIGHT(BM$1,2)),$U649&lt;=DATEVALUE("9/30/20"&amp;RIGHT(BN$1,2))),NETWORKDAYS(DATEVALUE("10/1/20"&amp;RIGHT(BM$1,2)),$U649,Holidays!$J$3:$J$937),
IF($T649&lt;DATEVALUE("10/1/20"&amp;RIGHT(BM$1,2)),NETWORKDAYS(DATEVALUE("10/1/20"&amp;RIGHT(BM$1,2)),DATEVALUE("9/30/20"&amp;RIGHT(BN$1,2)),Holidays!$J$3:$J$937),
IF($T649&gt;=DATEVALUE("10/1/20"&amp;RIGHT(BM$1,2)),NETWORKDAYS($T649,DATEVALUE("9/30/20"&amp;RIGHT(BN$1,2)),Holidays!$J$3:$J$937),"")))),"")/(NETWORKDAYS($T649,$U649,Holidays!$J$3:$J$937)),0))</f>
        <v/>
      </c>
      <c r="BO649" s="87" t="str">
        <f>IF($Q649="","",IFERROR(IF(OR(AND($T649&gt;=DATEVALUE("10/1/20"&amp;RIGHT(BN$1,2)),$T649&lt;=DATEVALUE("9/30/20"&amp;RIGHT(BO$1,2))),AND($U649&gt;=DATEVALUE("10/1/20"&amp;RIGHT(BN$1,2)),$U649&lt;=DATEVALUE("9/30/20"&amp;RIGHT(BO$1,2))),AND($T649&lt;=DATEVALUE("10/1/20"&amp;RIGHT(BN$1,2)),$U649&gt;=DATEVALUE("9/30/20"&amp;RIGHT(BO$1,2)))),
IF(AND($T649&gt;=DATEVALUE("10/1/20"&amp;RIGHT(BN$1,2)),$U649&lt;=DATEVALUE("9/30/20"&amp;RIGHT(BO$1,2))),NETWORKDAYS($T649,$U649,Holidays!$J$3:$J$937),
IF(AND($T649&lt;DATEVALUE("10/1/20"&amp;RIGHT(BN$1,2)),$U649&lt;=DATEVALUE("9/30/20"&amp;RIGHT(BO$1,2))),NETWORKDAYS(DATEVALUE("10/1/20"&amp;RIGHT(BN$1,2)),$U649,Holidays!$J$3:$J$937),
IF($T649&lt;DATEVALUE("10/1/20"&amp;RIGHT(BN$1,2)),NETWORKDAYS(DATEVALUE("10/1/20"&amp;RIGHT(BN$1,2)),DATEVALUE("9/30/20"&amp;RIGHT(BO$1,2)),Holidays!$J$3:$J$937),
IF($T649&gt;=DATEVALUE("10/1/20"&amp;RIGHT(BN$1,2)),NETWORKDAYS($T649,DATEVALUE("9/30/20"&amp;RIGHT(BO$1,2)),Holidays!$J$3:$J$937),"")))),"")/(NETWORKDAYS($T649,$U649,Holidays!$J$3:$J$937)),0))</f>
        <v/>
      </c>
      <c r="BP649" s="87" t="str">
        <f>IF($Q649="","",IFERROR(IF(OR(AND($T649&gt;=DATEVALUE("10/1/20"&amp;RIGHT(BO$1,2)),$T649&lt;=DATEVALUE("9/30/20"&amp;RIGHT(BP$1,2))),AND($U649&gt;=DATEVALUE("10/1/20"&amp;RIGHT(BO$1,2)),$U649&lt;=DATEVALUE("9/30/20"&amp;RIGHT(BP$1,2))),AND($T649&lt;=DATEVALUE("10/1/20"&amp;RIGHT(BO$1,2)),$U649&gt;=DATEVALUE("9/30/20"&amp;RIGHT(BP$1,2)))),
IF(AND($T649&gt;=DATEVALUE("10/1/20"&amp;RIGHT(BO$1,2)),$U649&lt;=DATEVALUE("9/30/20"&amp;RIGHT(BP$1,2))),NETWORKDAYS($T649,$U649,Holidays!$J$3:$J$937),
IF(AND($T649&lt;DATEVALUE("10/1/20"&amp;RIGHT(BO$1,2)),$U649&lt;=DATEVALUE("9/30/20"&amp;RIGHT(BP$1,2))),NETWORKDAYS(DATEVALUE("10/1/20"&amp;RIGHT(BO$1,2)),$U649,Holidays!$J$3:$J$937),
IF($T649&lt;DATEVALUE("10/1/20"&amp;RIGHT(BO$1,2)),NETWORKDAYS(DATEVALUE("10/1/20"&amp;RIGHT(BO$1,2)),DATEVALUE("9/30/20"&amp;RIGHT(BP$1,2)),Holidays!$J$3:$J$937),
IF($T649&gt;=DATEVALUE("10/1/20"&amp;RIGHT(BO$1,2)),NETWORKDAYS($T649,DATEVALUE("9/30/20"&amp;RIGHT(BP$1,2)),Holidays!$J$3:$J$937),"")))),"")/(NETWORKDAYS($T649,$U649,Holidays!$J$3:$J$937)),0))</f>
        <v/>
      </c>
      <c r="BQ649" s="87" t="str">
        <f>IF($Q649="","",IFERROR(IF(OR(AND($T649&gt;=DATEVALUE("10/1/20"&amp;RIGHT(BP$1,2)),$T649&lt;=DATEVALUE("9/30/20"&amp;RIGHT(BQ$1,2))),AND($U649&gt;=DATEVALUE("10/1/20"&amp;RIGHT(BP$1,2)),$U649&lt;=DATEVALUE("9/30/20"&amp;RIGHT(BQ$1,2))),AND($T649&lt;=DATEVALUE("10/1/20"&amp;RIGHT(BP$1,2)),$U649&gt;=DATEVALUE("9/30/20"&amp;RIGHT(BQ$1,2)))),
IF(AND($T649&gt;=DATEVALUE("10/1/20"&amp;RIGHT(BP$1,2)),$U649&lt;=DATEVALUE("9/30/20"&amp;RIGHT(BQ$1,2))),NETWORKDAYS($T649,$U649,Holidays!$J$3:$J$937),
IF(AND($T649&lt;DATEVALUE("10/1/20"&amp;RIGHT(BP$1,2)),$U649&lt;=DATEVALUE("9/30/20"&amp;RIGHT(BQ$1,2))),NETWORKDAYS(DATEVALUE("10/1/20"&amp;RIGHT(BP$1,2)),$U649,Holidays!$J$3:$J$937),
IF($T649&lt;DATEVALUE("10/1/20"&amp;RIGHT(BP$1,2)),NETWORKDAYS(DATEVALUE("10/1/20"&amp;RIGHT(BP$1,2)),DATEVALUE("9/30/20"&amp;RIGHT(BQ$1,2)),Holidays!$J$3:$J$937),
IF($T649&gt;=DATEVALUE("10/1/20"&amp;RIGHT(BP$1,2)),NETWORKDAYS($T649,DATEVALUE("9/30/20"&amp;RIGHT(BQ$1,2)),Holidays!$J$3:$J$937),"")))),"")/(NETWORKDAYS($T649,$U649,Holidays!$J$3:$J$937)),0))</f>
        <v/>
      </c>
      <c r="BR649" s="87" t="str">
        <f>IF($Q649="","",IFERROR(IF(OR(AND($T649&gt;=DATEVALUE("10/1/20"&amp;RIGHT(BQ$1,2)),$T649&lt;=DATEVALUE("9/30/20"&amp;RIGHT(BR$1,2))),AND($U649&gt;=DATEVALUE("10/1/20"&amp;RIGHT(BQ$1,2)),$U649&lt;=DATEVALUE("9/30/20"&amp;RIGHT(BR$1,2))),AND($T649&lt;=DATEVALUE("10/1/20"&amp;RIGHT(BQ$1,2)),$U649&gt;=DATEVALUE("9/30/20"&amp;RIGHT(BR$1,2)))),
IF(AND($T649&gt;=DATEVALUE("10/1/20"&amp;RIGHT(BQ$1,2)),$U649&lt;=DATEVALUE("9/30/20"&amp;RIGHT(BR$1,2))),NETWORKDAYS($T649,$U649,Holidays!$J$3:$J$937),
IF(AND($T649&lt;DATEVALUE("10/1/20"&amp;RIGHT(BQ$1,2)),$U649&lt;=DATEVALUE("9/30/20"&amp;RIGHT(BR$1,2))),NETWORKDAYS(DATEVALUE("10/1/20"&amp;RIGHT(BQ$1,2)),$U649,Holidays!$J$3:$J$937),
IF($T649&lt;DATEVALUE("10/1/20"&amp;RIGHT(BQ$1,2)),NETWORKDAYS(DATEVALUE("10/1/20"&amp;RIGHT(BQ$1,2)),DATEVALUE("9/30/20"&amp;RIGHT(BR$1,2)),Holidays!$J$3:$J$937),
IF($T649&gt;=DATEVALUE("10/1/20"&amp;RIGHT(BQ$1,2)),NETWORKDAYS($T649,DATEVALUE("9/30/20"&amp;RIGHT(BR$1,2)),Holidays!$J$3:$J$937),"")))),"")/(NETWORKDAYS($T649,$U649,Holidays!$J$3:$J$937)),0))</f>
        <v/>
      </c>
      <c r="BS649" s="87" t="str">
        <f>IF($Q649="","",IFERROR(IF(OR(AND($T649&gt;=DATEVALUE("10/1/20"&amp;RIGHT(BR$1,2)),$T649&lt;=DATEVALUE("9/30/20"&amp;RIGHT(BS$1,2))),AND($U649&gt;=DATEVALUE("10/1/20"&amp;RIGHT(BR$1,2)),$U649&lt;=DATEVALUE("9/30/20"&amp;RIGHT(BS$1,2))),AND($T649&lt;=DATEVALUE("10/1/20"&amp;RIGHT(BR$1,2)),$U649&gt;=DATEVALUE("9/30/20"&amp;RIGHT(BS$1,2)))),
IF(AND($T649&gt;=DATEVALUE("10/1/20"&amp;RIGHT(BR$1,2)),$U649&lt;=DATEVALUE("9/30/20"&amp;RIGHT(BS$1,2))),NETWORKDAYS($T649,$U649,Holidays!$J$3:$J$937),
IF(AND($T649&lt;DATEVALUE("10/1/20"&amp;RIGHT(BR$1,2)),$U649&lt;=DATEVALUE("9/30/20"&amp;RIGHT(BS$1,2))),NETWORKDAYS(DATEVALUE("10/1/20"&amp;RIGHT(BR$1,2)),$U649,Holidays!$J$3:$J$937),
IF($T649&lt;DATEVALUE("10/1/20"&amp;RIGHT(BR$1,2)),NETWORKDAYS(DATEVALUE("10/1/20"&amp;RIGHT(BR$1,2)),DATEVALUE("9/30/20"&amp;RIGHT(BS$1,2)),Holidays!$J$3:$J$937),
IF($T649&gt;=DATEVALUE("10/1/20"&amp;RIGHT(BR$1,2)),NETWORKDAYS($T649,DATEVALUE("9/30/20"&amp;RIGHT(BS$1,2)),Holidays!$J$3:$J$937),"")))),"")/(NETWORKDAYS($T649,$U649,Holidays!$J$3:$J$937)),0))</f>
        <v/>
      </c>
      <c r="BT649" s="87" t="str">
        <f>IF($Q649="","",IFERROR(IF(OR(AND($T649&gt;=DATEVALUE("10/1/20"&amp;RIGHT(BS$1,2)),$T649&lt;=DATEVALUE("9/30/20"&amp;RIGHT(BT$1,2))),AND($U649&gt;=DATEVALUE("10/1/20"&amp;RIGHT(BS$1,2)),$U649&lt;=DATEVALUE("9/30/20"&amp;RIGHT(BT$1,2))),AND($T649&lt;=DATEVALUE("10/1/20"&amp;RIGHT(BS$1,2)),$U649&gt;=DATEVALUE("9/30/20"&amp;RIGHT(BT$1,2)))),
IF(AND($T649&gt;=DATEVALUE("10/1/20"&amp;RIGHT(BS$1,2)),$U649&lt;=DATEVALUE("9/30/20"&amp;RIGHT(BT$1,2))),NETWORKDAYS($T649,$U649,Holidays!$J$3:$J$937),
IF(AND($T649&lt;DATEVALUE("10/1/20"&amp;RIGHT(BS$1,2)),$U649&lt;=DATEVALUE("9/30/20"&amp;RIGHT(BT$1,2))),NETWORKDAYS(DATEVALUE("10/1/20"&amp;RIGHT(BS$1,2)),$U649,Holidays!$J$3:$J$937),
IF($T649&lt;DATEVALUE("10/1/20"&amp;RIGHT(BS$1,2)),NETWORKDAYS(DATEVALUE("10/1/20"&amp;RIGHT(BS$1,2)),DATEVALUE("9/30/20"&amp;RIGHT(BT$1,2)),Holidays!$J$3:$J$937),
IF($T649&gt;=DATEVALUE("10/1/20"&amp;RIGHT(BS$1,2)),NETWORKDAYS($T649,DATEVALUE("9/30/20"&amp;RIGHT(BT$1,2)),Holidays!$J$3:$J$937),"")))),"")/(NETWORKDAYS($T649,$U649,Holidays!$J$3:$J$937)),0))</f>
        <v/>
      </c>
      <c r="BU649" s="87" t="str">
        <f>IF($Q649="","",IFERROR(IF(OR(AND($T649&gt;=DATEVALUE("10/1/20"&amp;RIGHT(BT$1,2)),$T649&lt;=DATEVALUE("9/30/20"&amp;RIGHT(BU$1,2))),AND($U649&gt;=DATEVALUE("10/1/20"&amp;RIGHT(BT$1,2)),$U649&lt;=DATEVALUE("9/30/20"&amp;RIGHT(BU$1,2))),AND($T649&lt;=DATEVALUE("10/1/20"&amp;RIGHT(BT$1,2)),$U649&gt;=DATEVALUE("9/30/20"&amp;RIGHT(BU$1,2)))),
IF(AND($T649&gt;=DATEVALUE("10/1/20"&amp;RIGHT(BT$1,2)),$U649&lt;=DATEVALUE("9/30/20"&amp;RIGHT(BU$1,2))),NETWORKDAYS($T649,$U649,Holidays!$J$3:$J$937),
IF(AND($T649&lt;DATEVALUE("10/1/20"&amp;RIGHT(BT$1,2)),$U649&lt;=DATEVALUE("9/30/20"&amp;RIGHT(BU$1,2))),NETWORKDAYS(DATEVALUE("10/1/20"&amp;RIGHT(BT$1,2)),$U649,Holidays!$J$3:$J$937),
IF($T649&lt;DATEVALUE("10/1/20"&amp;RIGHT(BT$1,2)),NETWORKDAYS(DATEVALUE("10/1/20"&amp;RIGHT(BT$1,2)),DATEVALUE("9/30/20"&amp;RIGHT(BU$1,2)),Holidays!$J$3:$J$937),
IF($T649&gt;=DATEVALUE("10/1/20"&amp;RIGHT(BT$1,2)),NETWORKDAYS($T649,DATEVALUE("9/30/20"&amp;RIGHT(BU$1,2)),Holidays!$J$3:$J$937),"")))),"")/(NETWORKDAYS($T649,$U649,Holidays!$J$3:$J$937)),0))</f>
        <v/>
      </c>
      <c r="BV649" s="87" t="str">
        <f>IF($Q649="","",IFERROR(IF(OR(AND($T649&gt;=DATEVALUE("10/1/20"&amp;RIGHT(BU$1,2)),$T649&lt;=DATEVALUE("9/30/20"&amp;RIGHT(BV$1,2))),AND($U649&gt;=DATEVALUE("10/1/20"&amp;RIGHT(BU$1,2)),$U649&lt;=DATEVALUE("9/30/20"&amp;RIGHT(BV$1,2))),AND($T649&lt;=DATEVALUE("10/1/20"&amp;RIGHT(BU$1,2)),$U649&gt;=DATEVALUE("9/30/20"&amp;RIGHT(BV$1,2)))),
IF(AND($T649&gt;=DATEVALUE("10/1/20"&amp;RIGHT(BU$1,2)),$U649&lt;=DATEVALUE("9/30/20"&amp;RIGHT(BV$1,2))),NETWORKDAYS($T649,$U649,Holidays!$J$3:$J$937),
IF(AND($T649&lt;DATEVALUE("10/1/20"&amp;RIGHT(BU$1,2)),$U649&lt;=DATEVALUE("9/30/20"&amp;RIGHT(BV$1,2))),NETWORKDAYS(DATEVALUE("10/1/20"&amp;RIGHT(BU$1,2)),$U649,Holidays!$J$3:$J$937),
IF($T649&lt;DATEVALUE("10/1/20"&amp;RIGHT(BU$1,2)),NETWORKDAYS(DATEVALUE("10/1/20"&amp;RIGHT(BU$1,2)),DATEVALUE("9/30/20"&amp;RIGHT(BV$1,2)),Holidays!$J$3:$J$937),
IF($T649&gt;=DATEVALUE("10/1/20"&amp;RIGHT(BU$1,2)),NETWORKDAYS($T649,DATEVALUE("9/30/20"&amp;RIGHT(BV$1,2)),Holidays!$J$3:$J$937),"")))),"")/(NETWORKDAYS($T649,$U649,Holidays!$J$3:$J$937)),0))</f>
        <v/>
      </c>
      <c r="BW649" s="87" t="str">
        <f>IF($Q649="","",IFERROR(IF(OR(AND($T649&gt;=DATEVALUE("10/1/20"&amp;RIGHT(BV$1,2)),$T649&lt;=DATEVALUE("9/30/20"&amp;RIGHT(BW$1,2))),AND($U649&gt;=DATEVALUE("10/1/20"&amp;RIGHT(BV$1,2)),$U649&lt;=DATEVALUE("9/30/20"&amp;RIGHT(BW$1,2))),AND($T649&lt;=DATEVALUE("10/1/20"&amp;RIGHT(BV$1,2)),$U649&gt;=DATEVALUE("9/30/20"&amp;RIGHT(BW$1,2)))),
IF(AND($T649&gt;=DATEVALUE("10/1/20"&amp;RIGHT(BV$1,2)),$U649&lt;=DATEVALUE("9/30/20"&amp;RIGHT(BW$1,2))),NETWORKDAYS($T649,$U649,Holidays!$J$3:$J$937),
IF(AND($T649&lt;DATEVALUE("10/1/20"&amp;RIGHT(BV$1,2)),$U649&lt;=DATEVALUE("9/30/20"&amp;RIGHT(BW$1,2))),NETWORKDAYS(DATEVALUE("10/1/20"&amp;RIGHT(BV$1,2)),$U649,Holidays!$J$3:$J$937),
IF($T649&lt;DATEVALUE("10/1/20"&amp;RIGHT(BV$1,2)),NETWORKDAYS(DATEVALUE("10/1/20"&amp;RIGHT(BV$1,2)),DATEVALUE("9/30/20"&amp;RIGHT(BW$1,2)),Holidays!$J$3:$J$937),
IF($T649&gt;=DATEVALUE("10/1/20"&amp;RIGHT(BV$1,2)),NETWORKDAYS($T649,DATEVALUE("9/30/20"&amp;RIGHT(BW$1,2)),Holidays!$J$3:$J$937),"")))),"")/(NETWORKDAYS($T649,$U649,Holidays!$J$3:$J$937)),0))</f>
        <v/>
      </c>
      <c r="BX649" s="87" t="str">
        <f>IF($Q649="","",IFERROR(IF(OR(AND($T649&gt;=DATEVALUE("10/1/20"&amp;RIGHT(BW$1,2)),$T649&lt;=DATEVALUE("9/30/20"&amp;RIGHT(BX$1,2))),AND($U649&gt;=DATEVALUE("10/1/20"&amp;RIGHT(BW$1,2)),$U649&lt;=DATEVALUE("9/30/20"&amp;RIGHT(BX$1,2))),AND($T649&lt;=DATEVALUE("10/1/20"&amp;RIGHT(BW$1,2)),$U649&gt;=DATEVALUE("9/30/20"&amp;RIGHT(BX$1,2)))),
IF(AND($T649&gt;=DATEVALUE("10/1/20"&amp;RIGHT(BW$1,2)),$U649&lt;=DATEVALUE("9/30/20"&amp;RIGHT(BX$1,2))),NETWORKDAYS($T649,$U649,Holidays!$J$3:$J$937),
IF(AND($T649&lt;DATEVALUE("10/1/20"&amp;RIGHT(BW$1,2)),$U649&lt;=DATEVALUE("9/30/20"&amp;RIGHT(BX$1,2))),NETWORKDAYS(DATEVALUE("10/1/20"&amp;RIGHT(BW$1,2)),$U649,Holidays!$J$3:$J$937),
IF($T649&lt;DATEVALUE("10/1/20"&amp;RIGHT(BW$1,2)),NETWORKDAYS(DATEVALUE("10/1/20"&amp;RIGHT(BW$1,2)),DATEVALUE("9/30/20"&amp;RIGHT(BX$1,2)),Holidays!$J$3:$J$937),
IF($T649&gt;=DATEVALUE("10/1/20"&amp;RIGHT(BW$1,2)),NETWORKDAYS($T649,DATEVALUE("9/30/20"&amp;RIGHT(BX$1,2)),Holidays!$J$3:$J$937),"")))),"")/(NETWORKDAYS($T649,$U649,Holidays!$J$3:$J$937)),0))</f>
        <v/>
      </c>
      <c r="BY649" s="87" t="str">
        <f>IF($Q649="","",IFERROR(IF(OR(AND($T649&gt;=DATEVALUE("10/1/20"&amp;RIGHT(BX$1,2)),$T649&lt;=DATEVALUE("9/30/20"&amp;RIGHT(BY$1,2))),AND($U649&gt;=DATEVALUE("10/1/20"&amp;RIGHT(BX$1,2)),$U649&lt;=DATEVALUE("9/30/20"&amp;RIGHT(BY$1,2))),AND($T649&lt;=DATEVALUE("10/1/20"&amp;RIGHT(BX$1,2)),$U649&gt;=DATEVALUE("9/30/20"&amp;RIGHT(BY$1,2)))),
IF(AND($T649&gt;=DATEVALUE("10/1/20"&amp;RIGHT(BX$1,2)),$U649&lt;=DATEVALUE("9/30/20"&amp;RIGHT(BY$1,2))),NETWORKDAYS($T649,$U649,Holidays!$J$3:$J$937),
IF(AND($T649&lt;DATEVALUE("10/1/20"&amp;RIGHT(BX$1,2)),$U649&lt;=DATEVALUE("9/30/20"&amp;RIGHT(BY$1,2))),NETWORKDAYS(DATEVALUE("10/1/20"&amp;RIGHT(BX$1,2)),$U649,Holidays!$J$3:$J$937),
IF($T649&lt;DATEVALUE("10/1/20"&amp;RIGHT(BX$1,2)),NETWORKDAYS(DATEVALUE("10/1/20"&amp;RIGHT(BX$1,2)),DATEVALUE("9/30/20"&amp;RIGHT(BY$1,2)),Holidays!$J$3:$J$937),
IF($T649&gt;=DATEVALUE("10/1/20"&amp;RIGHT(BX$1,2)),NETWORKDAYS($T649,DATEVALUE("9/30/20"&amp;RIGHT(BY$1,2)),Holidays!$J$3:$J$937),"")))),"")/(NETWORKDAYS($T649,$U649,Holidays!$J$3:$J$937)),0))</f>
        <v/>
      </c>
      <c r="BZ649" s="87" t="str">
        <f>IF($Q649="","",IFERROR(IF(OR(AND($T649&gt;=DATEVALUE("10/1/20"&amp;RIGHT(BY$1,2)),$T649&lt;=DATEVALUE("9/30/20"&amp;RIGHT(BZ$1,2))),AND($U649&gt;=DATEVALUE("10/1/20"&amp;RIGHT(BY$1,2)),$U649&lt;=DATEVALUE("9/30/20"&amp;RIGHT(BZ$1,2))),AND($T649&lt;=DATEVALUE("10/1/20"&amp;RIGHT(BY$1,2)),$U649&gt;=DATEVALUE("9/30/20"&amp;RIGHT(BZ$1,2)))),
IF(AND($T649&gt;=DATEVALUE("10/1/20"&amp;RIGHT(BY$1,2)),$U649&lt;=DATEVALUE("9/30/20"&amp;RIGHT(BZ$1,2))),NETWORKDAYS($T649,$U649,Holidays!$J$3:$J$937),
IF(AND($T649&lt;DATEVALUE("10/1/20"&amp;RIGHT(BY$1,2)),$U649&lt;=DATEVALUE("9/30/20"&amp;RIGHT(BZ$1,2))),NETWORKDAYS(DATEVALUE("10/1/20"&amp;RIGHT(BY$1,2)),$U649,Holidays!$J$3:$J$937),
IF($T649&lt;DATEVALUE("10/1/20"&amp;RIGHT(BY$1,2)),NETWORKDAYS(DATEVALUE("10/1/20"&amp;RIGHT(BY$1,2)),DATEVALUE("9/30/20"&amp;RIGHT(BZ$1,2)),Holidays!$J$3:$J$937),
IF($T649&gt;=DATEVALUE("10/1/20"&amp;RIGHT(BY$1,2)),NETWORKDAYS($T649,DATEVALUE("9/30/20"&amp;RIGHT(BZ$1,2)),Holidays!$J$3:$J$937),"")))),"")/(NETWORKDAYS($T649,$U649,Holidays!$J$3:$J$937)),0))</f>
        <v/>
      </c>
      <c r="CA649" s="87" t="str">
        <f>IF($Q649="","",IFERROR(IF(OR(AND($T649&gt;=DATEVALUE("10/1/20"&amp;RIGHT(BZ$1,2)),$T649&lt;=DATEVALUE("9/30/20"&amp;RIGHT(CA$1,2))),AND($U649&gt;=DATEVALUE("10/1/20"&amp;RIGHT(BZ$1,2)),$U649&lt;=DATEVALUE("9/30/20"&amp;RIGHT(CA$1,2))),AND($T649&lt;=DATEVALUE("10/1/20"&amp;RIGHT(BZ$1,2)),$U649&gt;=DATEVALUE("9/30/20"&amp;RIGHT(CA$1,2)))),
IF(AND($T649&gt;=DATEVALUE("10/1/20"&amp;RIGHT(BZ$1,2)),$U649&lt;=DATEVALUE("9/30/20"&amp;RIGHT(CA$1,2))),NETWORKDAYS($T649,$U649,Holidays!$J$3:$J$937),
IF(AND($T649&lt;DATEVALUE("10/1/20"&amp;RIGHT(BZ$1,2)),$U649&lt;=DATEVALUE("9/30/20"&amp;RIGHT(CA$1,2))),NETWORKDAYS(DATEVALUE("10/1/20"&amp;RIGHT(BZ$1,2)),$U649,Holidays!$J$3:$J$937),
IF($T649&lt;DATEVALUE("10/1/20"&amp;RIGHT(BZ$1,2)),NETWORKDAYS(DATEVALUE("10/1/20"&amp;RIGHT(BZ$1,2)),DATEVALUE("9/30/20"&amp;RIGHT(CA$1,2)),Holidays!$J$3:$J$937),
IF($T649&gt;=DATEVALUE("10/1/20"&amp;RIGHT(BZ$1,2)),NETWORKDAYS($T649,DATEVALUE("9/30/20"&amp;RIGHT(CA$1,2)),Holidays!$J$3:$J$937),"")))),"")/(NETWORKDAYS($T649,$U649,Holidays!$J$3:$J$937)),0))</f>
        <v/>
      </c>
      <c r="CB649" s="87" t="str">
        <f>IF($Q649="","",IFERROR(IF(OR(AND($T649&gt;=DATEVALUE("10/1/20"&amp;RIGHT(CA$1,2)),$T649&lt;=DATEVALUE("9/30/20"&amp;RIGHT(CB$1,2))),AND($U649&gt;=DATEVALUE("10/1/20"&amp;RIGHT(CA$1,2)),$U649&lt;=DATEVALUE("9/30/20"&amp;RIGHT(CB$1,2))),AND($T649&lt;=DATEVALUE("10/1/20"&amp;RIGHT(CA$1,2)),$U649&gt;=DATEVALUE("9/30/20"&amp;RIGHT(CB$1,2)))),
IF(AND($T649&gt;=DATEVALUE("10/1/20"&amp;RIGHT(CA$1,2)),$U649&lt;=DATEVALUE("9/30/20"&amp;RIGHT(CB$1,2))),NETWORKDAYS($T649,$U649,Holidays!$J$3:$J$937),
IF(AND($T649&lt;DATEVALUE("10/1/20"&amp;RIGHT(CA$1,2)),$U649&lt;=DATEVALUE("9/30/20"&amp;RIGHT(CB$1,2))),NETWORKDAYS(DATEVALUE("10/1/20"&amp;RIGHT(CA$1,2)),$U649,Holidays!$J$3:$J$937),
IF($T649&lt;DATEVALUE("10/1/20"&amp;RIGHT(CA$1,2)),NETWORKDAYS(DATEVALUE("10/1/20"&amp;RIGHT(CA$1,2)),DATEVALUE("9/30/20"&amp;RIGHT(CB$1,2)),Holidays!$J$3:$J$937),
IF($T649&gt;=DATEVALUE("10/1/20"&amp;RIGHT(CA$1,2)),NETWORKDAYS($T649,DATEVALUE("9/30/20"&amp;RIGHT(CB$1,2)),Holidays!$J$3:$J$937),"")))),"")/(NETWORKDAYS($T649,$U649,Holidays!$J$3:$J$937)),0))</f>
        <v/>
      </c>
    </row>
    <row r="650" spans="1:80">
      <c r="A650" s="97"/>
      <c r="B650" s="98" t="str">
        <f ca="1">IF(NOT($A650=""),OFFSET('WBS Reference &amp; User Procedure'!$A$1,MATCH($A650,'WBS Reference &amp; User Procedure'!$A:$A,0)-1,1),"")</f>
        <v/>
      </c>
      <c r="D650" s="97"/>
      <c r="T650" s="104" t="str">
        <f>IF(NOT(Q650=""),IF(NOT($S650=""),$S650,#REF!),"")</f>
        <v/>
      </c>
      <c r="U650" s="104" t="str">
        <f>IF(NOT(Q650=""),WORKDAY(T650,Q650,Holidays!$J$3:$J$937),"")</f>
        <v/>
      </c>
      <c r="V650" s="104"/>
      <c r="W650" s="104"/>
      <c r="X650" s="101" t="str">
        <f t="shared" si="137"/>
        <v/>
      </c>
      <c r="AL650" s="87" t="str">
        <f t="shared" ca="1" si="134"/>
        <v/>
      </c>
      <c r="AN650" s="87" t="str">
        <f t="shared" ca="1" si="144"/>
        <v/>
      </c>
      <c r="AO650" s="87" t="str">
        <f t="shared" ca="1" si="144"/>
        <v/>
      </c>
      <c r="AP650" s="87" t="str">
        <f t="shared" ca="1" si="144"/>
        <v/>
      </c>
      <c r="AQ650" s="87" t="str">
        <f t="shared" ca="1" si="144"/>
        <v/>
      </c>
      <c r="AR650" s="87" t="str">
        <f t="shared" ca="1" si="144"/>
        <v/>
      </c>
      <c r="AS650" s="87" t="str">
        <f t="shared" ca="1" si="144"/>
        <v/>
      </c>
      <c r="AT650" s="87" t="str">
        <f t="shared" ca="1" si="144"/>
        <v/>
      </c>
      <c r="AU650" s="87" t="str">
        <f t="shared" ca="1" si="144"/>
        <v/>
      </c>
      <c r="AV650" s="87" t="str">
        <f t="shared" ca="1" si="144"/>
        <v/>
      </c>
      <c r="AW650" s="87" t="str">
        <f t="shared" ca="1" si="144"/>
        <v/>
      </c>
      <c r="AX650" s="87" t="str">
        <f t="shared" ca="1" si="145"/>
        <v/>
      </c>
      <c r="AY650" s="87" t="str">
        <f t="shared" ca="1" si="145"/>
        <v/>
      </c>
      <c r="AZ650" s="87" t="str">
        <f t="shared" ca="1" si="145"/>
        <v/>
      </c>
      <c r="BA650" s="87" t="str">
        <f t="shared" ca="1" si="145"/>
        <v/>
      </c>
      <c r="BB650" s="87" t="str">
        <f t="shared" ca="1" si="145"/>
        <v/>
      </c>
      <c r="BC650" s="87" t="str">
        <f t="shared" ca="1" si="145"/>
        <v/>
      </c>
      <c r="BD650" s="87" t="str">
        <f t="shared" ca="1" si="145"/>
        <v/>
      </c>
      <c r="BE650" s="87" t="str">
        <f t="shared" ca="1" si="145"/>
        <v/>
      </c>
      <c r="BF650" s="87" t="str">
        <f t="shared" ca="1" si="145"/>
        <v/>
      </c>
      <c r="BG650" s="87" t="str">
        <f t="shared" ca="1" si="145"/>
        <v/>
      </c>
      <c r="BI650" s="87" t="str">
        <f>IF($Q650="","",IFERROR(IF(OR(AND($T650&gt;=DATEVALUE("10/1/20"&amp;RIGHT(BH$1,2)),$T650&lt;=DATEVALUE("9/30/20"&amp;RIGHT(BI$1,2))),AND($U650&gt;=DATEVALUE("10/1/20"&amp;RIGHT(BH$1,2)),$U650&lt;=DATEVALUE("9/30/20"&amp;RIGHT(BI$1,2))),AND($T650&lt;=DATEVALUE("10/1/20"&amp;RIGHT(BH$1,2)),$U650&gt;=DATEVALUE("9/30/20"&amp;RIGHT(BI$1,2)))),
IF(AND($T650&gt;=DATEVALUE("10/1/20"&amp;RIGHT(BH$1,2)),$U650&lt;=DATEVALUE("9/30/20"&amp;RIGHT(BI$1,2))),NETWORKDAYS($T650,$U650,Holidays!$J$3:$J$937),
IF(AND($T650&lt;DATEVALUE("10/1/20"&amp;RIGHT(BH$1,2)),$U650&lt;=DATEVALUE("9/30/20"&amp;RIGHT(BI$1,2))),NETWORKDAYS(DATEVALUE("10/1/20"&amp;RIGHT(BH$1,2)),$U650,Holidays!$J$3:$J$937),
IF($T650&lt;DATEVALUE("10/1/20"&amp;RIGHT(BH$1,2)),NETWORKDAYS(DATEVALUE("10/1/20"&amp;RIGHT(BH$1,2)),DATEVALUE("9/30/20"&amp;RIGHT(BI$1,2)),Holidays!$J$3:$J$937),
IF($T650&gt;=DATEVALUE("10/1/20"&amp;RIGHT(BH$1,2)),NETWORKDAYS($T650,DATEVALUE("9/30/20"&amp;RIGHT(BI$1,2)),Holidays!$J$3:$J$937),"")))),"")/(NETWORKDAYS($T650,$U650,Holidays!$J$3:$J$937)),0))</f>
        <v/>
      </c>
      <c r="BJ650" s="87" t="str">
        <f>IF($Q650="","",IFERROR(IF(OR(AND($T650&gt;=DATEVALUE("10/1/20"&amp;RIGHT(BI$1,2)),$T650&lt;=DATEVALUE("9/30/20"&amp;RIGHT(BJ$1,2))),AND($U650&gt;=DATEVALUE("10/1/20"&amp;RIGHT(BI$1,2)),$U650&lt;=DATEVALUE("9/30/20"&amp;RIGHT(BJ$1,2))),AND($T650&lt;=DATEVALUE("10/1/20"&amp;RIGHT(BI$1,2)),$U650&gt;=DATEVALUE("9/30/20"&amp;RIGHT(BJ$1,2)))),
IF(AND($T650&gt;=DATEVALUE("10/1/20"&amp;RIGHT(BI$1,2)),$U650&lt;=DATEVALUE("9/30/20"&amp;RIGHT(BJ$1,2))),NETWORKDAYS($T650,$U650,Holidays!$J$3:$J$937),
IF(AND($T650&lt;DATEVALUE("10/1/20"&amp;RIGHT(BI$1,2)),$U650&lt;=DATEVALUE("9/30/20"&amp;RIGHT(BJ$1,2))),NETWORKDAYS(DATEVALUE("10/1/20"&amp;RIGHT(BI$1,2)),$U650,Holidays!$J$3:$J$937),
IF($T650&lt;DATEVALUE("10/1/20"&amp;RIGHT(BI$1,2)),NETWORKDAYS(DATEVALUE("10/1/20"&amp;RIGHT(BI$1,2)),DATEVALUE("9/30/20"&amp;RIGHT(BJ$1,2)),Holidays!$J$3:$J$937),
IF($T650&gt;=DATEVALUE("10/1/20"&amp;RIGHT(BI$1,2)),NETWORKDAYS($T650,DATEVALUE("9/30/20"&amp;RIGHT(BJ$1,2)),Holidays!$J$3:$J$937),"")))),"")/(NETWORKDAYS($T650,$U650,Holidays!$J$3:$J$937)),0))</f>
        <v/>
      </c>
      <c r="BK650" s="87" t="str">
        <f>IF($Q650="","",IFERROR(IF(OR(AND($T650&gt;=DATEVALUE("10/1/20"&amp;RIGHT(BJ$1,2)),$T650&lt;=DATEVALUE("9/30/20"&amp;RIGHT(BK$1,2))),AND($U650&gt;=DATEVALUE("10/1/20"&amp;RIGHT(BJ$1,2)),$U650&lt;=DATEVALUE("9/30/20"&amp;RIGHT(BK$1,2))),AND($T650&lt;=DATEVALUE("10/1/20"&amp;RIGHT(BJ$1,2)),$U650&gt;=DATEVALUE("9/30/20"&amp;RIGHT(BK$1,2)))),
IF(AND($T650&gt;=DATEVALUE("10/1/20"&amp;RIGHT(BJ$1,2)),$U650&lt;=DATEVALUE("9/30/20"&amp;RIGHT(BK$1,2))),NETWORKDAYS($T650,$U650,Holidays!$J$3:$J$937),
IF(AND($T650&lt;DATEVALUE("10/1/20"&amp;RIGHT(BJ$1,2)),$U650&lt;=DATEVALUE("9/30/20"&amp;RIGHT(BK$1,2))),NETWORKDAYS(DATEVALUE("10/1/20"&amp;RIGHT(BJ$1,2)),$U650,Holidays!$J$3:$J$937),
IF($T650&lt;DATEVALUE("10/1/20"&amp;RIGHT(BJ$1,2)),NETWORKDAYS(DATEVALUE("10/1/20"&amp;RIGHT(BJ$1,2)),DATEVALUE("9/30/20"&amp;RIGHT(BK$1,2)),Holidays!$J$3:$J$937),
IF($T650&gt;=DATEVALUE("10/1/20"&amp;RIGHT(BJ$1,2)),NETWORKDAYS($T650,DATEVALUE("9/30/20"&amp;RIGHT(BK$1,2)),Holidays!$J$3:$J$937),"")))),"")/(NETWORKDAYS($T650,$U650,Holidays!$J$3:$J$937)),0))</f>
        <v/>
      </c>
      <c r="BL650" s="87" t="str">
        <f>IF($Q650="","",IFERROR(IF(OR(AND($T650&gt;=DATEVALUE("10/1/20"&amp;RIGHT(BK$1,2)),$T650&lt;=DATEVALUE("9/30/20"&amp;RIGHT(BL$1,2))),AND($U650&gt;=DATEVALUE("10/1/20"&amp;RIGHT(BK$1,2)),$U650&lt;=DATEVALUE("9/30/20"&amp;RIGHT(BL$1,2))),AND($T650&lt;=DATEVALUE("10/1/20"&amp;RIGHT(BK$1,2)),$U650&gt;=DATEVALUE("9/30/20"&amp;RIGHT(BL$1,2)))),
IF(AND($T650&gt;=DATEVALUE("10/1/20"&amp;RIGHT(BK$1,2)),$U650&lt;=DATEVALUE("9/30/20"&amp;RIGHT(BL$1,2))),NETWORKDAYS($T650,$U650,Holidays!$J$3:$J$937),
IF(AND($T650&lt;DATEVALUE("10/1/20"&amp;RIGHT(BK$1,2)),$U650&lt;=DATEVALUE("9/30/20"&amp;RIGHT(BL$1,2))),NETWORKDAYS(DATEVALUE("10/1/20"&amp;RIGHT(BK$1,2)),$U650,Holidays!$J$3:$J$937),
IF($T650&lt;DATEVALUE("10/1/20"&amp;RIGHT(BK$1,2)),NETWORKDAYS(DATEVALUE("10/1/20"&amp;RIGHT(BK$1,2)),DATEVALUE("9/30/20"&amp;RIGHT(BL$1,2)),Holidays!$J$3:$J$937),
IF($T650&gt;=DATEVALUE("10/1/20"&amp;RIGHT(BK$1,2)),NETWORKDAYS($T650,DATEVALUE("9/30/20"&amp;RIGHT(BL$1,2)),Holidays!$J$3:$J$937),"")))),"")/(NETWORKDAYS($T650,$U650,Holidays!$J$3:$J$937)),0))</f>
        <v/>
      </c>
      <c r="BM650" s="87" t="str">
        <f>IF($Q650="","",IFERROR(IF(OR(AND($T650&gt;=DATEVALUE("10/1/20"&amp;RIGHT(BL$1,2)),$T650&lt;=DATEVALUE("9/30/20"&amp;RIGHT(BM$1,2))),AND($U650&gt;=DATEVALUE("10/1/20"&amp;RIGHT(BL$1,2)),$U650&lt;=DATEVALUE("9/30/20"&amp;RIGHT(BM$1,2))),AND($T650&lt;=DATEVALUE("10/1/20"&amp;RIGHT(BL$1,2)),$U650&gt;=DATEVALUE("9/30/20"&amp;RIGHT(BM$1,2)))),
IF(AND($T650&gt;=DATEVALUE("10/1/20"&amp;RIGHT(BL$1,2)),$U650&lt;=DATEVALUE("9/30/20"&amp;RIGHT(BM$1,2))),NETWORKDAYS($T650,$U650,Holidays!$J$3:$J$937),
IF(AND($T650&lt;DATEVALUE("10/1/20"&amp;RIGHT(BL$1,2)),$U650&lt;=DATEVALUE("9/30/20"&amp;RIGHT(BM$1,2))),NETWORKDAYS(DATEVALUE("10/1/20"&amp;RIGHT(BL$1,2)),$U650,Holidays!$J$3:$J$937),
IF($T650&lt;DATEVALUE("10/1/20"&amp;RIGHT(BL$1,2)),NETWORKDAYS(DATEVALUE("10/1/20"&amp;RIGHT(BL$1,2)),DATEVALUE("9/30/20"&amp;RIGHT(BM$1,2)),Holidays!$J$3:$J$937),
IF($T650&gt;=DATEVALUE("10/1/20"&amp;RIGHT(BL$1,2)),NETWORKDAYS($T650,DATEVALUE("9/30/20"&amp;RIGHT(BM$1,2)),Holidays!$J$3:$J$937),"")))),"")/(NETWORKDAYS($T650,$U650,Holidays!$J$3:$J$937)),0))</f>
        <v/>
      </c>
      <c r="BN650" s="87" t="str">
        <f>IF($Q650="","",IFERROR(IF(OR(AND($T650&gt;=DATEVALUE("10/1/20"&amp;RIGHT(BM$1,2)),$T650&lt;=DATEVALUE("9/30/20"&amp;RIGHT(BN$1,2))),AND($U650&gt;=DATEVALUE("10/1/20"&amp;RIGHT(BM$1,2)),$U650&lt;=DATEVALUE("9/30/20"&amp;RIGHT(BN$1,2))),AND($T650&lt;=DATEVALUE("10/1/20"&amp;RIGHT(BM$1,2)),$U650&gt;=DATEVALUE("9/30/20"&amp;RIGHT(BN$1,2)))),
IF(AND($T650&gt;=DATEVALUE("10/1/20"&amp;RIGHT(BM$1,2)),$U650&lt;=DATEVALUE("9/30/20"&amp;RIGHT(BN$1,2))),NETWORKDAYS($T650,$U650,Holidays!$J$3:$J$937),
IF(AND($T650&lt;DATEVALUE("10/1/20"&amp;RIGHT(BM$1,2)),$U650&lt;=DATEVALUE("9/30/20"&amp;RIGHT(BN$1,2))),NETWORKDAYS(DATEVALUE("10/1/20"&amp;RIGHT(BM$1,2)),$U650,Holidays!$J$3:$J$937),
IF($T650&lt;DATEVALUE("10/1/20"&amp;RIGHT(BM$1,2)),NETWORKDAYS(DATEVALUE("10/1/20"&amp;RIGHT(BM$1,2)),DATEVALUE("9/30/20"&amp;RIGHT(BN$1,2)),Holidays!$J$3:$J$937),
IF($T650&gt;=DATEVALUE("10/1/20"&amp;RIGHT(BM$1,2)),NETWORKDAYS($T650,DATEVALUE("9/30/20"&amp;RIGHT(BN$1,2)),Holidays!$J$3:$J$937),"")))),"")/(NETWORKDAYS($T650,$U650,Holidays!$J$3:$J$937)),0))</f>
        <v/>
      </c>
      <c r="BO650" s="87" t="str">
        <f>IF($Q650="","",IFERROR(IF(OR(AND($T650&gt;=DATEVALUE("10/1/20"&amp;RIGHT(BN$1,2)),$T650&lt;=DATEVALUE("9/30/20"&amp;RIGHT(BO$1,2))),AND($U650&gt;=DATEVALUE("10/1/20"&amp;RIGHT(BN$1,2)),$U650&lt;=DATEVALUE("9/30/20"&amp;RIGHT(BO$1,2))),AND($T650&lt;=DATEVALUE("10/1/20"&amp;RIGHT(BN$1,2)),$U650&gt;=DATEVALUE("9/30/20"&amp;RIGHT(BO$1,2)))),
IF(AND($T650&gt;=DATEVALUE("10/1/20"&amp;RIGHT(BN$1,2)),$U650&lt;=DATEVALUE("9/30/20"&amp;RIGHT(BO$1,2))),NETWORKDAYS($T650,$U650,Holidays!$J$3:$J$937),
IF(AND($T650&lt;DATEVALUE("10/1/20"&amp;RIGHT(BN$1,2)),$U650&lt;=DATEVALUE("9/30/20"&amp;RIGHT(BO$1,2))),NETWORKDAYS(DATEVALUE("10/1/20"&amp;RIGHT(BN$1,2)),$U650,Holidays!$J$3:$J$937),
IF($T650&lt;DATEVALUE("10/1/20"&amp;RIGHT(BN$1,2)),NETWORKDAYS(DATEVALUE("10/1/20"&amp;RIGHT(BN$1,2)),DATEVALUE("9/30/20"&amp;RIGHT(BO$1,2)),Holidays!$J$3:$J$937),
IF($T650&gt;=DATEVALUE("10/1/20"&amp;RIGHT(BN$1,2)),NETWORKDAYS($T650,DATEVALUE("9/30/20"&amp;RIGHT(BO$1,2)),Holidays!$J$3:$J$937),"")))),"")/(NETWORKDAYS($T650,$U650,Holidays!$J$3:$J$937)),0))</f>
        <v/>
      </c>
      <c r="BP650" s="87" t="str">
        <f>IF($Q650="","",IFERROR(IF(OR(AND($T650&gt;=DATEVALUE("10/1/20"&amp;RIGHT(BO$1,2)),$T650&lt;=DATEVALUE("9/30/20"&amp;RIGHT(BP$1,2))),AND($U650&gt;=DATEVALUE("10/1/20"&amp;RIGHT(BO$1,2)),$U650&lt;=DATEVALUE("9/30/20"&amp;RIGHT(BP$1,2))),AND($T650&lt;=DATEVALUE("10/1/20"&amp;RIGHT(BO$1,2)),$U650&gt;=DATEVALUE("9/30/20"&amp;RIGHT(BP$1,2)))),
IF(AND($T650&gt;=DATEVALUE("10/1/20"&amp;RIGHT(BO$1,2)),$U650&lt;=DATEVALUE("9/30/20"&amp;RIGHT(BP$1,2))),NETWORKDAYS($T650,$U650,Holidays!$J$3:$J$937),
IF(AND($T650&lt;DATEVALUE("10/1/20"&amp;RIGHT(BO$1,2)),$U650&lt;=DATEVALUE("9/30/20"&amp;RIGHT(BP$1,2))),NETWORKDAYS(DATEVALUE("10/1/20"&amp;RIGHT(BO$1,2)),$U650,Holidays!$J$3:$J$937),
IF($T650&lt;DATEVALUE("10/1/20"&amp;RIGHT(BO$1,2)),NETWORKDAYS(DATEVALUE("10/1/20"&amp;RIGHT(BO$1,2)),DATEVALUE("9/30/20"&amp;RIGHT(BP$1,2)),Holidays!$J$3:$J$937),
IF($T650&gt;=DATEVALUE("10/1/20"&amp;RIGHT(BO$1,2)),NETWORKDAYS($T650,DATEVALUE("9/30/20"&amp;RIGHT(BP$1,2)),Holidays!$J$3:$J$937),"")))),"")/(NETWORKDAYS($T650,$U650,Holidays!$J$3:$J$937)),0))</f>
        <v/>
      </c>
      <c r="BQ650" s="87" t="str">
        <f>IF($Q650="","",IFERROR(IF(OR(AND($T650&gt;=DATEVALUE("10/1/20"&amp;RIGHT(BP$1,2)),$T650&lt;=DATEVALUE("9/30/20"&amp;RIGHT(BQ$1,2))),AND($U650&gt;=DATEVALUE("10/1/20"&amp;RIGHT(BP$1,2)),$U650&lt;=DATEVALUE("9/30/20"&amp;RIGHT(BQ$1,2))),AND($T650&lt;=DATEVALUE("10/1/20"&amp;RIGHT(BP$1,2)),$U650&gt;=DATEVALUE("9/30/20"&amp;RIGHT(BQ$1,2)))),
IF(AND($T650&gt;=DATEVALUE("10/1/20"&amp;RIGHT(BP$1,2)),$U650&lt;=DATEVALUE("9/30/20"&amp;RIGHT(BQ$1,2))),NETWORKDAYS($T650,$U650,Holidays!$J$3:$J$937),
IF(AND($T650&lt;DATEVALUE("10/1/20"&amp;RIGHT(BP$1,2)),$U650&lt;=DATEVALUE("9/30/20"&amp;RIGHT(BQ$1,2))),NETWORKDAYS(DATEVALUE("10/1/20"&amp;RIGHT(BP$1,2)),$U650,Holidays!$J$3:$J$937),
IF($T650&lt;DATEVALUE("10/1/20"&amp;RIGHT(BP$1,2)),NETWORKDAYS(DATEVALUE("10/1/20"&amp;RIGHT(BP$1,2)),DATEVALUE("9/30/20"&amp;RIGHT(BQ$1,2)),Holidays!$J$3:$J$937),
IF($T650&gt;=DATEVALUE("10/1/20"&amp;RIGHT(BP$1,2)),NETWORKDAYS($T650,DATEVALUE("9/30/20"&amp;RIGHT(BQ$1,2)),Holidays!$J$3:$J$937),"")))),"")/(NETWORKDAYS($T650,$U650,Holidays!$J$3:$J$937)),0))</f>
        <v/>
      </c>
      <c r="BR650" s="87" t="str">
        <f>IF($Q650="","",IFERROR(IF(OR(AND($T650&gt;=DATEVALUE("10/1/20"&amp;RIGHT(BQ$1,2)),$T650&lt;=DATEVALUE("9/30/20"&amp;RIGHT(BR$1,2))),AND($U650&gt;=DATEVALUE("10/1/20"&amp;RIGHT(BQ$1,2)),$U650&lt;=DATEVALUE("9/30/20"&amp;RIGHT(BR$1,2))),AND($T650&lt;=DATEVALUE("10/1/20"&amp;RIGHT(BQ$1,2)),$U650&gt;=DATEVALUE("9/30/20"&amp;RIGHT(BR$1,2)))),
IF(AND($T650&gt;=DATEVALUE("10/1/20"&amp;RIGHT(BQ$1,2)),$U650&lt;=DATEVALUE("9/30/20"&amp;RIGHT(BR$1,2))),NETWORKDAYS($T650,$U650,Holidays!$J$3:$J$937),
IF(AND($T650&lt;DATEVALUE("10/1/20"&amp;RIGHT(BQ$1,2)),$U650&lt;=DATEVALUE("9/30/20"&amp;RIGHT(BR$1,2))),NETWORKDAYS(DATEVALUE("10/1/20"&amp;RIGHT(BQ$1,2)),$U650,Holidays!$J$3:$J$937),
IF($T650&lt;DATEVALUE("10/1/20"&amp;RIGHT(BQ$1,2)),NETWORKDAYS(DATEVALUE("10/1/20"&amp;RIGHT(BQ$1,2)),DATEVALUE("9/30/20"&amp;RIGHT(BR$1,2)),Holidays!$J$3:$J$937),
IF($T650&gt;=DATEVALUE("10/1/20"&amp;RIGHT(BQ$1,2)),NETWORKDAYS($T650,DATEVALUE("9/30/20"&amp;RIGHT(BR$1,2)),Holidays!$J$3:$J$937),"")))),"")/(NETWORKDAYS($T650,$U650,Holidays!$J$3:$J$937)),0))</f>
        <v/>
      </c>
      <c r="BS650" s="87" t="str">
        <f>IF($Q650="","",IFERROR(IF(OR(AND($T650&gt;=DATEVALUE("10/1/20"&amp;RIGHT(BR$1,2)),$T650&lt;=DATEVALUE("9/30/20"&amp;RIGHT(BS$1,2))),AND($U650&gt;=DATEVALUE("10/1/20"&amp;RIGHT(BR$1,2)),$U650&lt;=DATEVALUE("9/30/20"&amp;RIGHT(BS$1,2))),AND($T650&lt;=DATEVALUE("10/1/20"&amp;RIGHT(BR$1,2)),$U650&gt;=DATEVALUE("9/30/20"&amp;RIGHT(BS$1,2)))),
IF(AND($T650&gt;=DATEVALUE("10/1/20"&amp;RIGHT(BR$1,2)),$U650&lt;=DATEVALUE("9/30/20"&amp;RIGHT(BS$1,2))),NETWORKDAYS($T650,$U650,Holidays!$J$3:$J$937),
IF(AND($T650&lt;DATEVALUE("10/1/20"&amp;RIGHT(BR$1,2)),$U650&lt;=DATEVALUE("9/30/20"&amp;RIGHT(BS$1,2))),NETWORKDAYS(DATEVALUE("10/1/20"&amp;RIGHT(BR$1,2)),$U650,Holidays!$J$3:$J$937),
IF($T650&lt;DATEVALUE("10/1/20"&amp;RIGHT(BR$1,2)),NETWORKDAYS(DATEVALUE("10/1/20"&amp;RIGHT(BR$1,2)),DATEVALUE("9/30/20"&amp;RIGHT(BS$1,2)),Holidays!$J$3:$J$937),
IF($T650&gt;=DATEVALUE("10/1/20"&amp;RIGHT(BR$1,2)),NETWORKDAYS($T650,DATEVALUE("9/30/20"&amp;RIGHT(BS$1,2)),Holidays!$J$3:$J$937),"")))),"")/(NETWORKDAYS($T650,$U650,Holidays!$J$3:$J$937)),0))</f>
        <v/>
      </c>
      <c r="BT650" s="87" t="str">
        <f>IF($Q650="","",IFERROR(IF(OR(AND($T650&gt;=DATEVALUE("10/1/20"&amp;RIGHT(BS$1,2)),$T650&lt;=DATEVALUE("9/30/20"&amp;RIGHT(BT$1,2))),AND($U650&gt;=DATEVALUE("10/1/20"&amp;RIGHT(BS$1,2)),$U650&lt;=DATEVALUE("9/30/20"&amp;RIGHT(BT$1,2))),AND($T650&lt;=DATEVALUE("10/1/20"&amp;RIGHT(BS$1,2)),$U650&gt;=DATEVALUE("9/30/20"&amp;RIGHT(BT$1,2)))),
IF(AND($T650&gt;=DATEVALUE("10/1/20"&amp;RIGHT(BS$1,2)),$U650&lt;=DATEVALUE("9/30/20"&amp;RIGHT(BT$1,2))),NETWORKDAYS($T650,$U650,Holidays!$J$3:$J$937),
IF(AND($T650&lt;DATEVALUE("10/1/20"&amp;RIGHT(BS$1,2)),$U650&lt;=DATEVALUE("9/30/20"&amp;RIGHT(BT$1,2))),NETWORKDAYS(DATEVALUE("10/1/20"&amp;RIGHT(BS$1,2)),$U650,Holidays!$J$3:$J$937),
IF($T650&lt;DATEVALUE("10/1/20"&amp;RIGHT(BS$1,2)),NETWORKDAYS(DATEVALUE("10/1/20"&amp;RIGHT(BS$1,2)),DATEVALUE("9/30/20"&amp;RIGHT(BT$1,2)),Holidays!$J$3:$J$937),
IF($T650&gt;=DATEVALUE("10/1/20"&amp;RIGHT(BS$1,2)),NETWORKDAYS($T650,DATEVALUE("9/30/20"&amp;RIGHT(BT$1,2)),Holidays!$J$3:$J$937),"")))),"")/(NETWORKDAYS($T650,$U650,Holidays!$J$3:$J$937)),0))</f>
        <v/>
      </c>
      <c r="BU650" s="87" t="str">
        <f>IF($Q650="","",IFERROR(IF(OR(AND($T650&gt;=DATEVALUE("10/1/20"&amp;RIGHT(BT$1,2)),$T650&lt;=DATEVALUE("9/30/20"&amp;RIGHT(BU$1,2))),AND($U650&gt;=DATEVALUE("10/1/20"&amp;RIGHT(BT$1,2)),$U650&lt;=DATEVALUE("9/30/20"&amp;RIGHT(BU$1,2))),AND($T650&lt;=DATEVALUE("10/1/20"&amp;RIGHT(BT$1,2)),$U650&gt;=DATEVALUE("9/30/20"&amp;RIGHT(BU$1,2)))),
IF(AND($T650&gt;=DATEVALUE("10/1/20"&amp;RIGHT(BT$1,2)),$U650&lt;=DATEVALUE("9/30/20"&amp;RIGHT(BU$1,2))),NETWORKDAYS($T650,$U650,Holidays!$J$3:$J$937),
IF(AND($T650&lt;DATEVALUE("10/1/20"&amp;RIGHT(BT$1,2)),$U650&lt;=DATEVALUE("9/30/20"&amp;RIGHT(BU$1,2))),NETWORKDAYS(DATEVALUE("10/1/20"&amp;RIGHT(BT$1,2)),$U650,Holidays!$J$3:$J$937),
IF($T650&lt;DATEVALUE("10/1/20"&amp;RIGHT(BT$1,2)),NETWORKDAYS(DATEVALUE("10/1/20"&amp;RIGHT(BT$1,2)),DATEVALUE("9/30/20"&amp;RIGHT(BU$1,2)),Holidays!$J$3:$J$937),
IF($T650&gt;=DATEVALUE("10/1/20"&amp;RIGHT(BT$1,2)),NETWORKDAYS($T650,DATEVALUE("9/30/20"&amp;RIGHT(BU$1,2)),Holidays!$J$3:$J$937),"")))),"")/(NETWORKDAYS($T650,$U650,Holidays!$J$3:$J$937)),0))</f>
        <v/>
      </c>
      <c r="BV650" s="87" t="str">
        <f>IF($Q650="","",IFERROR(IF(OR(AND($T650&gt;=DATEVALUE("10/1/20"&amp;RIGHT(BU$1,2)),$T650&lt;=DATEVALUE("9/30/20"&amp;RIGHT(BV$1,2))),AND($U650&gt;=DATEVALUE("10/1/20"&amp;RIGHT(BU$1,2)),$U650&lt;=DATEVALUE("9/30/20"&amp;RIGHT(BV$1,2))),AND($T650&lt;=DATEVALUE("10/1/20"&amp;RIGHT(BU$1,2)),$U650&gt;=DATEVALUE("9/30/20"&amp;RIGHT(BV$1,2)))),
IF(AND($T650&gt;=DATEVALUE("10/1/20"&amp;RIGHT(BU$1,2)),$U650&lt;=DATEVALUE("9/30/20"&amp;RIGHT(BV$1,2))),NETWORKDAYS($T650,$U650,Holidays!$J$3:$J$937),
IF(AND($T650&lt;DATEVALUE("10/1/20"&amp;RIGHT(BU$1,2)),$U650&lt;=DATEVALUE("9/30/20"&amp;RIGHT(BV$1,2))),NETWORKDAYS(DATEVALUE("10/1/20"&amp;RIGHT(BU$1,2)),$U650,Holidays!$J$3:$J$937),
IF($T650&lt;DATEVALUE("10/1/20"&amp;RIGHT(BU$1,2)),NETWORKDAYS(DATEVALUE("10/1/20"&amp;RIGHT(BU$1,2)),DATEVALUE("9/30/20"&amp;RIGHT(BV$1,2)),Holidays!$J$3:$J$937),
IF($T650&gt;=DATEVALUE("10/1/20"&amp;RIGHT(BU$1,2)),NETWORKDAYS($T650,DATEVALUE("9/30/20"&amp;RIGHT(BV$1,2)),Holidays!$J$3:$J$937),"")))),"")/(NETWORKDAYS($T650,$U650,Holidays!$J$3:$J$937)),0))</f>
        <v/>
      </c>
      <c r="BW650" s="87" t="str">
        <f>IF($Q650="","",IFERROR(IF(OR(AND($T650&gt;=DATEVALUE("10/1/20"&amp;RIGHT(BV$1,2)),$T650&lt;=DATEVALUE("9/30/20"&amp;RIGHT(BW$1,2))),AND($U650&gt;=DATEVALUE("10/1/20"&amp;RIGHT(BV$1,2)),$U650&lt;=DATEVALUE("9/30/20"&amp;RIGHT(BW$1,2))),AND($T650&lt;=DATEVALUE("10/1/20"&amp;RIGHT(BV$1,2)),$U650&gt;=DATEVALUE("9/30/20"&amp;RIGHT(BW$1,2)))),
IF(AND($T650&gt;=DATEVALUE("10/1/20"&amp;RIGHT(BV$1,2)),$U650&lt;=DATEVALUE("9/30/20"&amp;RIGHT(BW$1,2))),NETWORKDAYS($T650,$U650,Holidays!$J$3:$J$937),
IF(AND($T650&lt;DATEVALUE("10/1/20"&amp;RIGHT(BV$1,2)),$U650&lt;=DATEVALUE("9/30/20"&amp;RIGHT(BW$1,2))),NETWORKDAYS(DATEVALUE("10/1/20"&amp;RIGHT(BV$1,2)),$U650,Holidays!$J$3:$J$937),
IF($T650&lt;DATEVALUE("10/1/20"&amp;RIGHT(BV$1,2)),NETWORKDAYS(DATEVALUE("10/1/20"&amp;RIGHT(BV$1,2)),DATEVALUE("9/30/20"&amp;RIGHT(BW$1,2)),Holidays!$J$3:$J$937),
IF($T650&gt;=DATEVALUE("10/1/20"&amp;RIGHT(BV$1,2)),NETWORKDAYS($T650,DATEVALUE("9/30/20"&amp;RIGHT(BW$1,2)),Holidays!$J$3:$J$937),"")))),"")/(NETWORKDAYS($T650,$U650,Holidays!$J$3:$J$937)),0))</f>
        <v/>
      </c>
      <c r="BX650" s="87" t="str">
        <f>IF($Q650="","",IFERROR(IF(OR(AND($T650&gt;=DATEVALUE("10/1/20"&amp;RIGHT(BW$1,2)),$T650&lt;=DATEVALUE("9/30/20"&amp;RIGHT(BX$1,2))),AND($U650&gt;=DATEVALUE("10/1/20"&amp;RIGHT(BW$1,2)),$U650&lt;=DATEVALUE("9/30/20"&amp;RIGHT(BX$1,2))),AND($T650&lt;=DATEVALUE("10/1/20"&amp;RIGHT(BW$1,2)),$U650&gt;=DATEVALUE("9/30/20"&amp;RIGHT(BX$1,2)))),
IF(AND($T650&gt;=DATEVALUE("10/1/20"&amp;RIGHT(BW$1,2)),$U650&lt;=DATEVALUE("9/30/20"&amp;RIGHT(BX$1,2))),NETWORKDAYS($T650,$U650,Holidays!$J$3:$J$937),
IF(AND($T650&lt;DATEVALUE("10/1/20"&amp;RIGHT(BW$1,2)),$U650&lt;=DATEVALUE("9/30/20"&amp;RIGHT(BX$1,2))),NETWORKDAYS(DATEVALUE("10/1/20"&amp;RIGHT(BW$1,2)),$U650,Holidays!$J$3:$J$937),
IF($T650&lt;DATEVALUE("10/1/20"&amp;RIGHT(BW$1,2)),NETWORKDAYS(DATEVALUE("10/1/20"&amp;RIGHT(BW$1,2)),DATEVALUE("9/30/20"&amp;RIGHT(BX$1,2)),Holidays!$J$3:$J$937),
IF($T650&gt;=DATEVALUE("10/1/20"&amp;RIGHT(BW$1,2)),NETWORKDAYS($T650,DATEVALUE("9/30/20"&amp;RIGHT(BX$1,2)),Holidays!$J$3:$J$937),"")))),"")/(NETWORKDAYS($T650,$U650,Holidays!$J$3:$J$937)),0))</f>
        <v/>
      </c>
      <c r="BY650" s="87" t="str">
        <f>IF($Q650="","",IFERROR(IF(OR(AND($T650&gt;=DATEVALUE("10/1/20"&amp;RIGHT(BX$1,2)),$T650&lt;=DATEVALUE("9/30/20"&amp;RIGHT(BY$1,2))),AND($U650&gt;=DATEVALUE("10/1/20"&amp;RIGHT(BX$1,2)),$U650&lt;=DATEVALUE("9/30/20"&amp;RIGHT(BY$1,2))),AND($T650&lt;=DATEVALUE("10/1/20"&amp;RIGHT(BX$1,2)),$U650&gt;=DATEVALUE("9/30/20"&amp;RIGHT(BY$1,2)))),
IF(AND($T650&gt;=DATEVALUE("10/1/20"&amp;RIGHT(BX$1,2)),$U650&lt;=DATEVALUE("9/30/20"&amp;RIGHT(BY$1,2))),NETWORKDAYS($T650,$U650,Holidays!$J$3:$J$937),
IF(AND($T650&lt;DATEVALUE("10/1/20"&amp;RIGHT(BX$1,2)),$U650&lt;=DATEVALUE("9/30/20"&amp;RIGHT(BY$1,2))),NETWORKDAYS(DATEVALUE("10/1/20"&amp;RIGHT(BX$1,2)),$U650,Holidays!$J$3:$J$937),
IF($T650&lt;DATEVALUE("10/1/20"&amp;RIGHT(BX$1,2)),NETWORKDAYS(DATEVALUE("10/1/20"&amp;RIGHT(BX$1,2)),DATEVALUE("9/30/20"&amp;RIGHT(BY$1,2)),Holidays!$J$3:$J$937),
IF($T650&gt;=DATEVALUE("10/1/20"&amp;RIGHT(BX$1,2)),NETWORKDAYS($T650,DATEVALUE("9/30/20"&amp;RIGHT(BY$1,2)),Holidays!$J$3:$J$937),"")))),"")/(NETWORKDAYS($T650,$U650,Holidays!$J$3:$J$937)),0))</f>
        <v/>
      </c>
      <c r="BZ650" s="87" t="str">
        <f>IF($Q650="","",IFERROR(IF(OR(AND($T650&gt;=DATEVALUE("10/1/20"&amp;RIGHT(BY$1,2)),$T650&lt;=DATEVALUE("9/30/20"&amp;RIGHT(BZ$1,2))),AND($U650&gt;=DATEVALUE("10/1/20"&amp;RIGHT(BY$1,2)),$U650&lt;=DATEVALUE("9/30/20"&amp;RIGHT(BZ$1,2))),AND($T650&lt;=DATEVALUE("10/1/20"&amp;RIGHT(BY$1,2)),$U650&gt;=DATEVALUE("9/30/20"&amp;RIGHT(BZ$1,2)))),
IF(AND($T650&gt;=DATEVALUE("10/1/20"&amp;RIGHT(BY$1,2)),$U650&lt;=DATEVALUE("9/30/20"&amp;RIGHT(BZ$1,2))),NETWORKDAYS($T650,$U650,Holidays!$J$3:$J$937),
IF(AND($T650&lt;DATEVALUE("10/1/20"&amp;RIGHT(BY$1,2)),$U650&lt;=DATEVALUE("9/30/20"&amp;RIGHT(BZ$1,2))),NETWORKDAYS(DATEVALUE("10/1/20"&amp;RIGHT(BY$1,2)),$U650,Holidays!$J$3:$J$937),
IF($T650&lt;DATEVALUE("10/1/20"&amp;RIGHT(BY$1,2)),NETWORKDAYS(DATEVALUE("10/1/20"&amp;RIGHT(BY$1,2)),DATEVALUE("9/30/20"&amp;RIGHT(BZ$1,2)),Holidays!$J$3:$J$937),
IF($T650&gt;=DATEVALUE("10/1/20"&amp;RIGHT(BY$1,2)),NETWORKDAYS($T650,DATEVALUE("9/30/20"&amp;RIGHT(BZ$1,2)),Holidays!$J$3:$J$937),"")))),"")/(NETWORKDAYS($T650,$U650,Holidays!$J$3:$J$937)),0))</f>
        <v/>
      </c>
      <c r="CA650" s="87" t="str">
        <f>IF($Q650="","",IFERROR(IF(OR(AND($T650&gt;=DATEVALUE("10/1/20"&amp;RIGHT(BZ$1,2)),$T650&lt;=DATEVALUE("9/30/20"&amp;RIGHT(CA$1,2))),AND($U650&gt;=DATEVALUE("10/1/20"&amp;RIGHT(BZ$1,2)),$U650&lt;=DATEVALUE("9/30/20"&amp;RIGHT(CA$1,2))),AND($T650&lt;=DATEVALUE("10/1/20"&amp;RIGHT(BZ$1,2)),$U650&gt;=DATEVALUE("9/30/20"&amp;RIGHT(CA$1,2)))),
IF(AND($T650&gt;=DATEVALUE("10/1/20"&amp;RIGHT(BZ$1,2)),$U650&lt;=DATEVALUE("9/30/20"&amp;RIGHT(CA$1,2))),NETWORKDAYS($T650,$U650,Holidays!$J$3:$J$937),
IF(AND($T650&lt;DATEVALUE("10/1/20"&amp;RIGHT(BZ$1,2)),$U650&lt;=DATEVALUE("9/30/20"&amp;RIGHT(CA$1,2))),NETWORKDAYS(DATEVALUE("10/1/20"&amp;RIGHT(BZ$1,2)),$U650,Holidays!$J$3:$J$937),
IF($T650&lt;DATEVALUE("10/1/20"&amp;RIGHT(BZ$1,2)),NETWORKDAYS(DATEVALUE("10/1/20"&amp;RIGHT(BZ$1,2)),DATEVALUE("9/30/20"&amp;RIGHT(CA$1,2)),Holidays!$J$3:$J$937),
IF($T650&gt;=DATEVALUE("10/1/20"&amp;RIGHT(BZ$1,2)),NETWORKDAYS($T650,DATEVALUE("9/30/20"&amp;RIGHT(CA$1,2)),Holidays!$J$3:$J$937),"")))),"")/(NETWORKDAYS($T650,$U650,Holidays!$J$3:$J$937)),0))</f>
        <v/>
      </c>
      <c r="CB650" s="87" t="str">
        <f>IF($Q650="","",IFERROR(IF(OR(AND($T650&gt;=DATEVALUE("10/1/20"&amp;RIGHT(CA$1,2)),$T650&lt;=DATEVALUE("9/30/20"&amp;RIGHT(CB$1,2))),AND($U650&gt;=DATEVALUE("10/1/20"&amp;RIGHT(CA$1,2)),$U650&lt;=DATEVALUE("9/30/20"&amp;RIGHT(CB$1,2))),AND($T650&lt;=DATEVALUE("10/1/20"&amp;RIGHT(CA$1,2)),$U650&gt;=DATEVALUE("9/30/20"&amp;RIGHT(CB$1,2)))),
IF(AND($T650&gt;=DATEVALUE("10/1/20"&amp;RIGHT(CA$1,2)),$U650&lt;=DATEVALUE("9/30/20"&amp;RIGHT(CB$1,2))),NETWORKDAYS($T650,$U650,Holidays!$J$3:$J$937),
IF(AND($T650&lt;DATEVALUE("10/1/20"&amp;RIGHT(CA$1,2)),$U650&lt;=DATEVALUE("9/30/20"&amp;RIGHT(CB$1,2))),NETWORKDAYS(DATEVALUE("10/1/20"&amp;RIGHT(CA$1,2)),$U650,Holidays!$J$3:$J$937),
IF($T650&lt;DATEVALUE("10/1/20"&amp;RIGHT(CA$1,2)),NETWORKDAYS(DATEVALUE("10/1/20"&amp;RIGHT(CA$1,2)),DATEVALUE("9/30/20"&amp;RIGHT(CB$1,2)),Holidays!$J$3:$J$937),
IF($T650&gt;=DATEVALUE("10/1/20"&amp;RIGHT(CA$1,2)),NETWORKDAYS($T650,DATEVALUE("9/30/20"&amp;RIGHT(CB$1,2)),Holidays!$J$3:$J$937),"")))),"")/(NETWORKDAYS($T650,$U650,Holidays!$J$3:$J$937)),0))</f>
        <v/>
      </c>
    </row>
    <row r="651" spans="1:80">
      <c r="A651" s="97"/>
      <c r="B651" s="98" t="str">
        <f ca="1">IF(NOT($A651=""),OFFSET('WBS Reference &amp; User Procedure'!$A$1,MATCH($A651,'WBS Reference &amp; User Procedure'!$A:$A,0)-1,1),"")</f>
        <v/>
      </c>
      <c r="D651" s="97"/>
      <c r="T651" s="104" t="str">
        <f>IF(NOT(Q651=""),IF(NOT($S651=""),$S651,#REF!),"")</f>
        <v/>
      </c>
      <c r="U651" s="104" t="str">
        <f>IF(NOT(Q651=""),WORKDAY(T651,Q651,Holidays!$J$3:$J$937),"")</f>
        <v/>
      </c>
      <c r="V651" s="104"/>
      <c r="W651" s="104"/>
      <c r="X651" s="101" t="str">
        <f t="shared" si="137"/>
        <v/>
      </c>
      <c r="AL651" s="87" t="str">
        <f t="shared" ca="1" si="134"/>
        <v/>
      </c>
      <c r="AN651" s="87" t="str">
        <f t="shared" ca="1" si="144"/>
        <v/>
      </c>
      <c r="AO651" s="87" t="str">
        <f t="shared" ca="1" si="144"/>
        <v/>
      </c>
      <c r="AP651" s="87" t="str">
        <f t="shared" ca="1" si="144"/>
        <v/>
      </c>
      <c r="AQ651" s="87" t="str">
        <f t="shared" ca="1" si="144"/>
        <v/>
      </c>
      <c r="AR651" s="87" t="str">
        <f t="shared" ca="1" si="144"/>
        <v/>
      </c>
      <c r="AS651" s="87" t="str">
        <f t="shared" ca="1" si="144"/>
        <v/>
      </c>
      <c r="AT651" s="87" t="str">
        <f t="shared" ca="1" si="144"/>
        <v/>
      </c>
      <c r="AU651" s="87" t="str">
        <f t="shared" ca="1" si="144"/>
        <v/>
      </c>
      <c r="AV651" s="87" t="str">
        <f t="shared" ca="1" si="144"/>
        <v/>
      </c>
      <c r="AW651" s="87" t="str">
        <f t="shared" ca="1" si="144"/>
        <v/>
      </c>
      <c r="AX651" s="87" t="str">
        <f t="shared" ca="1" si="145"/>
        <v/>
      </c>
      <c r="AY651" s="87" t="str">
        <f t="shared" ca="1" si="145"/>
        <v/>
      </c>
      <c r="AZ651" s="87" t="str">
        <f t="shared" ca="1" si="145"/>
        <v/>
      </c>
      <c r="BA651" s="87" t="str">
        <f t="shared" ca="1" si="145"/>
        <v/>
      </c>
      <c r="BB651" s="87" t="str">
        <f t="shared" ca="1" si="145"/>
        <v/>
      </c>
      <c r="BC651" s="87" t="str">
        <f t="shared" ca="1" si="145"/>
        <v/>
      </c>
      <c r="BD651" s="87" t="str">
        <f t="shared" ca="1" si="145"/>
        <v/>
      </c>
      <c r="BE651" s="87" t="str">
        <f t="shared" ca="1" si="145"/>
        <v/>
      </c>
      <c r="BF651" s="87" t="str">
        <f t="shared" ca="1" si="145"/>
        <v/>
      </c>
      <c r="BG651" s="87" t="str">
        <f t="shared" ca="1" si="145"/>
        <v/>
      </c>
      <c r="BI651" s="87" t="str">
        <f>IF($Q651="","",IFERROR(IF(OR(AND($T651&gt;=DATEVALUE("10/1/20"&amp;RIGHT(BH$1,2)),$T651&lt;=DATEVALUE("9/30/20"&amp;RIGHT(BI$1,2))),AND($U651&gt;=DATEVALUE("10/1/20"&amp;RIGHT(BH$1,2)),$U651&lt;=DATEVALUE("9/30/20"&amp;RIGHT(BI$1,2))),AND($T651&lt;=DATEVALUE("10/1/20"&amp;RIGHT(BH$1,2)),$U651&gt;=DATEVALUE("9/30/20"&amp;RIGHT(BI$1,2)))),
IF(AND($T651&gt;=DATEVALUE("10/1/20"&amp;RIGHT(BH$1,2)),$U651&lt;=DATEVALUE("9/30/20"&amp;RIGHT(BI$1,2))),NETWORKDAYS($T651,$U651,Holidays!$J$3:$J$937),
IF(AND($T651&lt;DATEVALUE("10/1/20"&amp;RIGHT(BH$1,2)),$U651&lt;=DATEVALUE("9/30/20"&amp;RIGHT(BI$1,2))),NETWORKDAYS(DATEVALUE("10/1/20"&amp;RIGHT(BH$1,2)),$U651,Holidays!$J$3:$J$937),
IF($T651&lt;DATEVALUE("10/1/20"&amp;RIGHT(BH$1,2)),NETWORKDAYS(DATEVALUE("10/1/20"&amp;RIGHT(BH$1,2)),DATEVALUE("9/30/20"&amp;RIGHT(BI$1,2)),Holidays!$J$3:$J$937),
IF($T651&gt;=DATEVALUE("10/1/20"&amp;RIGHT(BH$1,2)),NETWORKDAYS($T651,DATEVALUE("9/30/20"&amp;RIGHT(BI$1,2)),Holidays!$J$3:$J$937),"")))),"")/(NETWORKDAYS($T651,$U651,Holidays!$J$3:$J$937)),0))</f>
        <v/>
      </c>
      <c r="BJ651" s="87" t="str">
        <f>IF($Q651="","",IFERROR(IF(OR(AND($T651&gt;=DATEVALUE("10/1/20"&amp;RIGHT(BI$1,2)),$T651&lt;=DATEVALUE("9/30/20"&amp;RIGHT(BJ$1,2))),AND($U651&gt;=DATEVALUE("10/1/20"&amp;RIGHT(BI$1,2)),$U651&lt;=DATEVALUE("9/30/20"&amp;RIGHT(BJ$1,2))),AND($T651&lt;=DATEVALUE("10/1/20"&amp;RIGHT(BI$1,2)),$U651&gt;=DATEVALUE("9/30/20"&amp;RIGHT(BJ$1,2)))),
IF(AND($T651&gt;=DATEVALUE("10/1/20"&amp;RIGHT(BI$1,2)),$U651&lt;=DATEVALUE("9/30/20"&amp;RIGHT(BJ$1,2))),NETWORKDAYS($T651,$U651,Holidays!$J$3:$J$937),
IF(AND($T651&lt;DATEVALUE("10/1/20"&amp;RIGHT(BI$1,2)),$U651&lt;=DATEVALUE("9/30/20"&amp;RIGHT(BJ$1,2))),NETWORKDAYS(DATEVALUE("10/1/20"&amp;RIGHT(BI$1,2)),$U651,Holidays!$J$3:$J$937),
IF($T651&lt;DATEVALUE("10/1/20"&amp;RIGHT(BI$1,2)),NETWORKDAYS(DATEVALUE("10/1/20"&amp;RIGHT(BI$1,2)),DATEVALUE("9/30/20"&amp;RIGHT(BJ$1,2)),Holidays!$J$3:$J$937),
IF($T651&gt;=DATEVALUE("10/1/20"&amp;RIGHT(BI$1,2)),NETWORKDAYS($T651,DATEVALUE("9/30/20"&amp;RIGHT(BJ$1,2)),Holidays!$J$3:$J$937),"")))),"")/(NETWORKDAYS($T651,$U651,Holidays!$J$3:$J$937)),0))</f>
        <v/>
      </c>
      <c r="BK651" s="87" t="str">
        <f>IF($Q651="","",IFERROR(IF(OR(AND($T651&gt;=DATEVALUE("10/1/20"&amp;RIGHT(BJ$1,2)),$T651&lt;=DATEVALUE("9/30/20"&amp;RIGHT(BK$1,2))),AND($U651&gt;=DATEVALUE("10/1/20"&amp;RIGHT(BJ$1,2)),$U651&lt;=DATEVALUE("9/30/20"&amp;RIGHT(BK$1,2))),AND($T651&lt;=DATEVALUE("10/1/20"&amp;RIGHT(BJ$1,2)),$U651&gt;=DATEVALUE("9/30/20"&amp;RIGHT(BK$1,2)))),
IF(AND($T651&gt;=DATEVALUE("10/1/20"&amp;RIGHT(BJ$1,2)),$U651&lt;=DATEVALUE("9/30/20"&amp;RIGHT(BK$1,2))),NETWORKDAYS($T651,$U651,Holidays!$J$3:$J$937),
IF(AND($T651&lt;DATEVALUE("10/1/20"&amp;RIGHT(BJ$1,2)),$U651&lt;=DATEVALUE("9/30/20"&amp;RIGHT(BK$1,2))),NETWORKDAYS(DATEVALUE("10/1/20"&amp;RIGHT(BJ$1,2)),$U651,Holidays!$J$3:$J$937),
IF($T651&lt;DATEVALUE("10/1/20"&amp;RIGHT(BJ$1,2)),NETWORKDAYS(DATEVALUE("10/1/20"&amp;RIGHT(BJ$1,2)),DATEVALUE("9/30/20"&amp;RIGHT(BK$1,2)),Holidays!$J$3:$J$937),
IF($T651&gt;=DATEVALUE("10/1/20"&amp;RIGHT(BJ$1,2)),NETWORKDAYS($T651,DATEVALUE("9/30/20"&amp;RIGHT(BK$1,2)),Holidays!$J$3:$J$937),"")))),"")/(NETWORKDAYS($T651,$U651,Holidays!$J$3:$J$937)),0))</f>
        <v/>
      </c>
      <c r="BL651" s="87" t="str">
        <f>IF($Q651="","",IFERROR(IF(OR(AND($T651&gt;=DATEVALUE("10/1/20"&amp;RIGHT(BK$1,2)),$T651&lt;=DATEVALUE("9/30/20"&amp;RIGHT(BL$1,2))),AND($U651&gt;=DATEVALUE("10/1/20"&amp;RIGHT(BK$1,2)),$U651&lt;=DATEVALUE("9/30/20"&amp;RIGHT(BL$1,2))),AND($T651&lt;=DATEVALUE("10/1/20"&amp;RIGHT(BK$1,2)),$U651&gt;=DATEVALUE("9/30/20"&amp;RIGHT(BL$1,2)))),
IF(AND($T651&gt;=DATEVALUE("10/1/20"&amp;RIGHT(BK$1,2)),$U651&lt;=DATEVALUE("9/30/20"&amp;RIGHT(BL$1,2))),NETWORKDAYS($T651,$U651,Holidays!$J$3:$J$937),
IF(AND($T651&lt;DATEVALUE("10/1/20"&amp;RIGHT(BK$1,2)),$U651&lt;=DATEVALUE("9/30/20"&amp;RIGHT(BL$1,2))),NETWORKDAYS(DATEVALUE("10/1/20"&amp;RIGHT(BK$1,2)),$U651,Holidays!$J$3:$J$937),
IF($T651&lt;DATEVALUE("10/1/20"&amp;RIGHT(BK$1,2)),NETWORKDAYS(DATEVALUE("10/1/20"&amp;RIGHT(BK$1,2)),DATEVALUE("9/30/20"&amp;RIGHT(BL$1,2)),Holidays!$J$3:$J$937),
IF($T651&gt;=DATEVALUE("10/1/20"&amp;RIGHT(BK$1,2)),NETWORKDAYS($T651,DATEVALUE("9/30/20"&amp;RIGHT(BL$1,2)),Holidays!$J$3:$J$937),"")))),"")/(NETWORKDAYS($T651,$U651,Holidays!$J$3:$J$937)),0))</f>
        <v/>
      </c>
      <c r="BM651" s="87" t="str">
        <f>IF($Q651="","",IFERROR(IF(OR(AND($T651&gt;=DATEVALUE("10/1/20"&amp;RIGHT(BL$1,2)),$T651&lt;=DATEVALUE("9/30/20"&amp;RIGHT(BM$1,2))),AND($U651&gt;=DATEVALUE("10/1/20"&amp;RIGHT(BL$1,2)),$U651&lt;=DATEVALUE("9/30/20"&amp;RIGHT(BM$1,2))),AND($T651&lt;=DATEVALUE("10/1/20"&amp;RIGHT(BL$1,2)),$U651&gt;=DATEVALUE("9/30/20"&amp;RIGHT(BM$1,2)))),
IF(AND($T651&gt;=DATEVALUE("10/1/20"&amp;RIGHT(BL$1,2)),$U651&lt;=DATEVALUE("9/30/20"&amp;RIGHT(BM$1,2))),NETWORKDAYS($T651,$U651,Holidays!$J$3:$J$937),
IF(AND($T651&lt;DATEVALUE("10/1/20"&amp;RIGHT(BL$1,2)),$U651&lt;=DATEVALUE("9/30/20"&amp;RIGHT(BM$1,2))),NETWORKDAYS(DATEVALUE("10/1/20"&amp;RIGHT(BL$1,2)),$U651,Holidays!$J$3:$J$937),
IF($T651&lt;DATEVALUE("10/1/20"&amp;RIGHT(BL$1,2)),NETWORKDAYS(DATEVALUE("10/1/20"&amp;RIGHT(BL$1,2)),DATEVALUE("9/30/20"&amp;RIGHT(BM$1,2)),Holidays!$J$3:$J$937),
IF($T651&gt;=DATEVALUE("10/1/20"&amp;RIGHT(BL$1,2)),NETWORKDAYS($T651,DATEVALUE("9/30/20"&amp;RIGHT(BM$1,2)),Holidays!$J$3:$J$937),"")))),"")/(NETWORKDAYS($T651,$U651,Holidays!$J$3:$J$937)),0))</f>
        <v/>
      </c>
      <c r="BN651" s="87" t="str">
        <f>IF($Q651="","",IFERROR(IF(OR(AND($T651&gt;=DATEVALUE("10/1/20"&amp;RIGHT(BM$1,2)),$T651&lt;=DATEVALUE("9/30/20"&amp;RIGHT(BN$1,2))),AND($U651&gt;=DATEVALUE("10/1/20"&amp;RIGHT(BM$1,2)),$U651&lt;=DATEVALUE("9/30/20"&amp;RIGHT(BN$1,2))),AND($T651&lt;=DATEVALUE("10/1/20"&amp;RIGHT(BM$1,2)),$U651&gt;=DATEVALUE("9/30/20"&amp;RIGHT(BN$1,2)))),
IF(AND($T651&gt;=DATEVALUE("10/1/20"&amp;RIGHT(BM$1,2)),$U651&lt;=DATEVALUE("9/30/20"&amp;RIGHT(BN$1,2))),NETWORKDAYS($T651,$U651,Holidays!$J$3:$J$937),
IF(AND($T651&lt;DATEVALUE("10/1/20"&amp;RIGHT(BM$1,2)),$U651&lt;=DATEVALUE("9/30/20"&amp;RIGHT(BN$1,2))),NETWORKDAYS(DATEVALUE("10/1/20"&amp;RIGHT(BM$1,2)),$U651,Holidays!$J$3:$J$937),
IF($T651&lt;DATEVALUE("10/1/20"&amp;RIGHT(BM$1,2)),NETWORKDAYS(DATEVALUE("10/1/20"&amp;RIGHT(BM$1,2)),DATEVALUE("9/30/20"&amp;RIGHT(BN$1,2)),Holidays!$J$3:$J$937),
IF($T651&gt;=DATEVALUE("10/1/20"&amp;RIGHT(BM$1,2)),NETWORKDAYS($T651,DATEVALUE("9/30/20"&amp;RIGHT(BN$1,2)),Holidays!$J$3:$J$937),"")))),"")/(NETWORKDAYS($T651,$U651,Holidays!$J$3:$J$937)),0))</f>
        <v/>
      </c>
      <c r="BO651" s="87" t="str">
        <f>IF($Q651="","",IFERROR(IF(OR(AND($T651&gt;=DATEVALUE("10/1/20"&amp;RIGHT(BN$1,2)),$T651&lt;=DATEVALUE("9/30/20"&amp;RIGHT(BO$1,2))),AND($U651&gt;=DATEVALUE("10/1/20"&amp;RIGHT(BN$1,2)),$U651&lt;=DATEVALUE("9/30/20"&amp;RIGHT(BO$1,2))),AND($T651&lt;=DATEVALUE("10/1/20"&amp;RIGHT(BN$1,2)),$U651&gt;=DATEVALUE("9/30/20"&amp;RIGHT(BO$1,2)))),
IF(AND($T651&gt;=DATEVALUE("10/1/20"&amp;RIGHT(BN$1,2)),$U651&lt;=DATEVALUE("9/30/20"&amp;RIGHT(BO$1,2))),NETWORKDAYS($T651,$U651,Holidays!$J$3:$J$937),
IF(AND($T651&lt;DATEVALUE("10/1/20"&amp;RIGHT(BN$1,2)),$U651&lt;=DATEVALUE("9/30/20"&amp;RIGHT(BO$1,2))),NETWORKDAYS(DATEVALUE("10/1/20"&amp;RIGHT(BN$1,2)),$U651,Holidays!$J$3:$J$937),
IF($T651&lt;DATEVALUE("10/1/20"&amp;RIGHT(BN$1,2)),NETWORKDAYS(DATEVALUE("10/1/20"&amp;RIGHT(BN$1,2)),DATEVALUE("9/30/20"&amp;RIGHT(BO$1,2)),Holidays!$J$3:$J$937),
IF($T651&gt;=DATEVALUE("10/1/20"&amp;RIGHT(BN$1,2)),NETWORKDAYS($T651,DATEVALUE("9/30/20"&amp;RIGHT(BO$1,2)),Holidays!$J$3:$J$937),"")))),"")/(NETWORKDAYS($T651,$U651,Holidays!$J$3:$J$937)),0))</f>
        <v/>
      </c>
      <c r="BP651" s="87" t="str">
        <f>IF($Q651="","",IFERROR(IF(OR(AND($T651&gt;=DATEVALUE("10/1/20"&amp;RIGHT(BO$1,2)),$T651&lt;=DATEVALUE("9/30/20"&amp;RIGHT(BP$1,2))),AND($U651&gt;=DATEVALUE("10/1/20"&amp;RIGHT(BO$1,2)),$U651&lt;=DATEVALUE("9/30/20"&amp;RIGHT(BP$1,2))),AND($T651&lt;=DATEVALUE("10/1/20"&amp;RIGHT(BO$1,2)),$U651&gt;=DATEVALUE("9/30/20"&amp;RIGHT(BP$1,2)))),
IF(AND($T651&gt;=DATEVALUE("10/1/20"&amp;RIGHT(BO$1,2)),$U651&lt;=DATEVALUE("9/30/20"&amp;RIGHT(BP$1,2))),NETWORKDAYS($T651,$U651,Holidays!$J$3:$J$937),
IF(AND($T651&lt;DATEVALUE("10/1/20"&amp;RIGHT(BO$1,2)),$U651&lt;=DATEVALUE("9/30/20"&amp;RIGHT(BP$1,2))),NETWORKDAYS(DATEVALUE("10/1/20"&amp;RIGHT(BO$1,2)),$U651,Holidays!$J$3:$J$937),
IF($T651&lt;DATEVALUE("10/1/20"&amp;RIGHT(BO$1,2)),NETWORKDAYS(DATEVALUE("10/1/20"&amp;RIGHT(BO$1,2)),DATEVALUE("9/30/20"&amp;RIGHT(BP$1,2)),Holidays!$J$3:$J$937),
IF($T651&gt;=DATEVALUE("10/1/20"&amp;RIGHT(BO$1,2)),NETWORKDAYS($T651,DATEVALUE("9/30/20"&amp;RIGHT(BP$1,2)),Holidays!$J$3:$J$937),"")))),"")/(NETWORKDAYS($T651,$U651,Holidays!$J$3:$J$937)),0))</f>
        <v/>
      </c>
      <c r="BQ651" s="87" t="str">
        <f>IF($Q651="","",IFERROR(IF(OR(AND($T651&gt;=DATEVALUE("10/1/20"&amp;RIGHT(BP$1,2)),$T651&lt;=DATEVALUE("9/30/20"&amp;RIGHT(BQ$1,2))),AND($U651&gt;=DATEVALUE("10/1/20"&amp;RIGHT(BP$1,2)),$U651&lt;=DATEVALUE("9/30/20"&amp;RIGHT(BQ$1,2))),AND($T651&lt;=DATEVALUE("10/1/20"&amp;RIGHT(BP$1,2)),$U651&gt;=DATEVALUE("9/30/20"&amp;RIGHT(BQ$1,2)))),
IF(AND($T651&gt;=DATEVALUE("10/1/20"&amp;RIGHT(BP$1,2)),$U651&lt;=DATEVALUE("9/30/20"&amp;RIGHT(BQ$1,2))),NETWORKDAYS($T651,$U651,Holidays!$J$3:$J$937),
IF(AND($T651&lt;DATEVALUE("10/1/20"&amp;RIGHT(BP$1,2)),$U651&lt;=DATEVALUE("9/30/20"&amp;RIGHT(BQ$1,2))),NETWORKDAYS(DATEVALUE("10/1/20"&amp;RIGHT(BP$1,2)),$U651,Holidays!$J$3:$J$937),
IF($T651&lt;DATEVALUE("10/1/20"&amp;RIGHT(BP$1,2)),NETWORKDAYS(DATEVALUE("10/1/20"&amp;RIGHT(BP$1,2)),DATEVALUE("9/30/20"&amp;RIGHT(BQ$1,2)),Holidays!$J$3:$J$937),
IF($T651&gt;=DATEVALUE("10/1/20"&amp;RIGHT(BP$1,2)),NETWORKDAYS($T651,DATEVALUE("9/30/20"&amp;RIGHT(BQ$1,2)),Holidays!$J$3:$J$937),"")))),"")/(NETWORKDAYS($T651,$U651,Holidays!$J$3:$J$937)),0))</f>
        <v/>
      </c>
      <c r="BR651" s="87" t="str">
        <f>IF($Q651="","",IFERROR(IF(OR(AND($T651&gt;=DATEVALUE("10/1/20"&amp;RIGHT(BQ$1,2)),$T651&lt;=DATEVALUE("9/30/20"&amp;RIGHT(BR$1,2))),AND($U651&gt;=DATEVALUE("10/1/20"&amp;RIGHT(BQ$1,2)),$U651&lt;=DATEVALUE("9/30/20"&amp;RIGHT(BR$1,2))),AND($T651&lt;=DATEVALUE("10/1/20"&amp;RIGHT(BQ$1,2)),$U651&gt;=DATEVALUE("9/30/20"&amp;RIGHT(BR$1,2)))),
IF(AND($T651&gt;=DATEVALUE("10/1/20"&amp;RIGHT(BQ$1,2)),$U651&lt;=DATEVALUE("9/30/20"&amp;RIGHT(BR$1,2))),NETWORKDAYS($T651,$U651,Holidays!$J$3:$J$937),
IF(AND($T651&lt;DATEVALUE("10/1/20"&amp;RIGHT(BQ$1,2)),$U651&lt;=DATEVALUE("9/30/20"&amp;RIGHT(BR$1,2))),NETWORKDAYS(DATEVALUE("10/1/20"&amp;RIGHT(BQ$1,2)),$U651,Holidays!$J$3:$J$937),
IF($T651&lt;DATEVALUE("10/1/20"&amp;RIGHT(BQ$1,2)),NETWORKDAYS(DATEVALUE("10/1/20"&amp;RIGHT(BQ$1,2)),DATEVALUE("9/30/20"&amp;RIGHT(BR$1,2)),Holidays!$J$3:$J$937),
IF($T651&gt;=DATEVALUE("10/1/20"&amp;RIGHT(BQ$1,2)),NETWORKDAYS($T651,DATEVALUE("9/30/20"&amp;RIGHT(BR$1,2)),Holidays!$J$3:$J$937),"")))),"")/(NETWORKDAYS($T651,$U651,Holidays!$J$3:$J$937)),0))</f>
        <v/>
      </c>
      <c r="BS651" s="87" t="str">
        <f>IF($Q651="","",IFERROR(IF(OR(AND($T651&gt;=DATEVALUE("10/1/20"&amp;RIGHT(BR$1,2)),$T651&lt;=DATEVALUE("9/30/20"&amp;RIGHT(BS$1,2))),AND($U651&gt;=DATEVALUE("10/1/20"&amp;RIGHT(BR$1,2)),$U651&lt;=DATEVALUE("9/30/20"&amp;RIGHT(BS$1,2))),AND($T651&lt;=DATEVALUE("10/1/20"&amp;RIGHT(BR$1,2)),$U651&gt;=DATEVALUE("9/30/20"&amp;RIGHT(BS$1,2)))),
IF(AND($T651&gt;=DATEVALUE("10/1/20"&amp;RIGHT(BR$1,2)),$U651&lt;=DATEVALUE("9/30/20"&amp;RIGHT(BS$1,2))),NETWORKDAYS($T651,$U651,Holidays!$J$3:$J$937),
IF(AND($T651&lt;DATEVALUE("10/1/20"&amp;RIGHT(BR$1,2)),$U651&lt;=DATEVALUE("9/30/20"&amp;RIGHT(BS$1,2))),NETWORKDAYS(DATEVALUE("10/1/20"&amp;RIGHT(BR$1,2)),$U651,Holidays!$J$3:$J$937),
IF($T651&lt;DATEVALUE("10/1/20"&amp;RIGHT(BR$1,2)),NETWORKDAYS(DATEVALUE("10/1/20"&amp;RIGHT(BR$1,2)),DATEVALUE("9/30/20"&amp;RIGHT(BS$1,2)),Holidays!$J$3:$J$937),
IF($T651&gt;=DATEVALUE("10/1/20"&amp;RIGHT(BR$1,2)),NETWORKDAYS($T651,DATEVALUE("9/30/20"&amp;RIGHT(BS$1,2)),Holidays!$J$3:$J$937),"")))),"")/(NETWORKDAYS($T651,$U651,Holidays!$J$3:$J$937)),0))</f>
        <v/>
      </c>
      <c r="BT651" s="87" t="str">
        <f>IF($Q651="","",IFERROR(IF(OR(AND($T651&gt;=DATEVALUE("10/1/20"&amp;RIGHT(BS$1,2)),$T651&lt;=DATEVALUE("9/30/20"&amp;RIGHT(BT$1,2))),AND($U651&gt;=DATEVALUE("10/1/20"&amp;RIGHT(BS$1,2)),$U651&lt;=DATEVALUE("9/30/20"&amp;RIGHT(BT$1,2))),AND($T651&lt;=DATEVALUE("10/1/20"&amp;RIGHT(BS$1,2)),$U651&gt;=DATEVALUE("9/30/20"&amp;RIGHT(BT$1,2)))),
IF(AND($T651&gt;=DATEVALUE("10/1/20"&amp;RIGHT(BS$1,2)),$U651&lt;=DATEVALUE("9/30/20"&amp;RIGHT(BT$1,2))),NETWORKDAYS($T651,$U651,Holidays!$J$3:$J$937),
IF(AND($T651&lt;DATEVALUE("10/1/20"&amp;RIGHT(BS$1,2)),$U651&lt;=DATEVALUE("9/30/20"&amp;RIGHT(BT$1,2))),NETWORKDAYS(DATEVALUE("10/1/20"&amp;RIGHT(BS$1,2)),$U651,Holidays!$J$3:$J$937),
IF($T651&lt;DATEVALUE("10/1/20"&amp;RIGHT(BS$1,2)),NETWORKDAYS(DATEVALUE("10/1/20"&amp;RIGHT(BS$1,2)),DATEVALUE("9/30/20"&amp;RIGHT(BT$1,2)),Holidays!$J$3:$J$937),
IF($T651&gt;=DATEVALUE("10/1/20"&amp;RIGHT(BS$1,2)),NETWORKDAYS($T651,DATEVALUE("9/30/20"&amp;RIGHT(BT$1,2)),Holidays!$J$3:$J$937),"")))),"")/(NETWORKDAYS($T651,$U651,Holidays!$J$3:$J$937)),0))</f>
        <v/>
      </c>
      <c r="BU651" s="87" t="str">
        <f>IF($Q651="","",IFERROR(IF(OR(AND($T651&gt;=DATEVALUE("10/1/20"&amp;RIGHT(BT$1,2)),$T651&lt;=DATEVALUE("9/30/20"&amp;RIGHT(BU$1,2))),AND($U651&gt;=DATEVALUE("10/1/20"&amp;RIGHT(BT$1,2)),$U651&lt;=DATEVALUE("9/30/20"&amp;RIGHT(BU$1,2))),AND($T651&lt;=DATEVALUE("10/1/20"&amp;RIGHT(BT$1,2)),$U651&gt;=DATEVALUE("9/30/20"&amp;RIGHT(BU$1,2)))),
IF(AND($T651&gt;=DATEVALUE("10/1/20"&amp;RIGHT(BT$1,2)),$U651&lt;=DATEVALUE("9/30/20"&amp;RIGHT(BU$1,2))),NETWORKDAYS($T651,$U651,Holidays!$J$3:$J$937),
IF(AND($T651&lt;DATEVALUE("10/1/20"&amp;RIGHT(BT$1,2)),$U651&lt;=DATEVALUE("9/30/20"&amp;RIGHT(BU$1,2))),NETWORKDAYS(DATEVALUE("10/1/20"&amp;RIGHT(BT$1,2)),$U651,Holidays!$J$3:$J$937),
IF($T651&lt;DATEVALUE("10/1/20"&amp;RIGHT(BT$1,2)),NETWORKDAYS(DATEVALUE("10/1/20"&amp;RIGHT(BT$1,2)),DATEVALUE("9/30/20"&amp;RIGHT(BU$1,2)),Holidays!$J$3:$J$937),
IF($T651&gt;=DATEVALUE("10/1/20"&amp;RIGHT(BT$1,2)),NETWORKDAYS($T651,DATEVALUE("9/30/20"&amp;RIGHT(BU$1,2)),Holidays!$J$3:$J$937),"")))),"")/(NETWORKDAYS($T651,$U651,Holidays!$J$3:$J$937)),0))</f>
        <v/>
      </c>
      <c r="BV651" s="87" t="str">
        <f>IF($Q651="","",IFERROR(IF(OR(AND($T651&gt;=DATEVALUE("10/1/20"&amp;RIGHT(BU$1,2)),$T651&lt;=DATEVALUE("9/30/20"&amp;RIGHT(BV$1,2))),AND($U651&gt;=DATEVALUE("10/1/20"&amp;RIGHT(BU$1,2)),$U651&lt;=DATEVALUE("9/30/20"&amp;RIGHT(BV$1,2))),AND($T651&lt;=DATEVALUE("10/1/20"&amp;RIGHT(BU$1,2)),$U651&gt;=DATEVALUE("9/30/20"&amp;RIGHT(BV$1,2)))),
IF(AND($T651&gt;=DATEVALUE("10/1/20"&amp;RIGHT(BU$1,2)),$U651&lt;=DATEVALUE("9/30/20"&amp;RIGHT(BV$1,2))),NETWORKDAYS($T651,$U651,Holidays!$J$3:$J$937),
IF(AND($T651&lt;DATEVALUE("10/1/20"&amp;RIGHT(BU$1,2)),$U651&lt;=DATEVALUE("9/30/20"&amp;RIGHT(BV$1,2))),NETWORKDAYS(DATEVALUE("10/1/20"&amp;RIGHT(BU$1,2)),$U651,Holidays!$J$3:$J$937),
IF($T651&lt;DATEVALUE("10/1/20"&amp;RIGHT(BU$1,2)),NETWORKDAYS(DATEVALUE("10/1/20"&amp;RIGHT(BU$1,2)),DATEVALUE("9/30/20"&amp;RIGHT(BV$1,2)),Holidays!$J$3:$J$937),
IF($T651&gt;=DATEVALUE("10/1/20"&amp;RIGHT(BU$1,2)),NETWORKDAYS($T651,DATEVALUE("9/30/20"&amp;RIGHT(BV$1,2)),Holidays!$J$3:$J$937),"")))),"")/(NETWORKDAYS($T651,$U651,Holidays!$J$3:$J$937)),0))</f>
        <v/>
      </c>
      <c r="BW651" s="87" t="str">
        <f>IF($Q651="","",IFERROR(IF(OR(AND($T651&gt;=DATEVALUE("10/1/20"&amp;RIGHT(BV$1,2)),$T651&lt;=DATEVALUE("9/30/20"&amp;RIGHT(BW$1,2))),AND($U651&gt;=DATEVALUE("10/1/20"&amp;RIGHT(BV$1,2)),$U651&lt;=DATEVALUE("9/30/20"&amp;RIGHT(BW$1,2))),AND($T651&lt;=DATEVALUE("10/1/20"&amp;RIGHT(BV$1,2)),$U651&gt;=DATEVALUE("9/30/20"&amp;RIGHT(BW$1,2)))),
IF(AND($T651&gt;=DATEVALUE("10/1/20"&amp;RIGHT(BV$1,2)),$U651&lt;=DATEVALUE("9/30/20"&amp;RIGHT(BW$1,2))),NETWORKDAYS($T651,$U651,Holidays!$J$3:$J$937),
IF(AND($T651&lt;DATEVALUE("10/1/20"&amp;RIGHT(BV$1,2)),$U651&lt;=DATEVALUE("9/30/20"&amp;RIGHT(BW$1,2))),NETWORKDAYS(DATEVALUE("10/1/20"&amp;RIGHT(BV$1,2)),$U651,Holidays!$J$3:$J$937),
IF($T651&lt;DATEVALUE("10/1/20"&amp;RIGHT(BV$1,2)),NETWORKDAYS(DATEVALUE("10/1/20"&amp;RIGHT(BV$1,2)),DATEVALUE("9/30/20"&amp;RIGHT(BW$1,2)),Holidays!$J$3:$J$937),
IF($T651&gt;=DATEVALUE("10/1/20"&amp;RIGHT(BV$1,2)),NETWORKDAYS($T651,DATEVALUE("9/30/20"&amp;RIGHT(BW$1,2)),Holidays!$J$3:$J$937),"")))),"")/(NETWORKDAYS($T651,$U651,Holidays!$J$3:$J$937)),0))</f>
        <v/>
      </c>
      <c r="BX651" s="87" t="str">
        <f>IF($Q651="","",IFERROR(IF(OR(AND($T651&gt;=DATEVALUE("10/1/20"&amp;RIGHT(BW$1,2)),$T651&lt;=DATEVALUE("9/30/20"&amp;RIGHT(BX$1,2))),AND($U651&gt;=DATEVALUE("10/1/20"&amp;RIGHT(BW$1,2)),$U651&lt;=DATEVALUE("9/30/20"&amp;RIGHT(BX$1,2))),AND($T651&lt;=DATEVALUE("10/1/20"&amp;RIGHT(BW$1,2)),$U651&gt;=DATEVALUE("9/30/20"&amp;RIGHT(BX$1,2)))),
IF(AND($T651&gt;=DATEVALUE("10/1/20"&amp;RIGHT(BW$1,2)),$U651&lt;=DATEVALUE("9/30/20"&amp;RIGHT(BX$1,2))),NETWORKDAYS($T651,$U651,Holidays!$J$3:$J$937),
IF(AND($T651&lt;DATEVALUE("10/1/20"&amp;RIGHT(BW$1,2)),$U651&lt;=DATEVALUE("9/30/20"&amp;RIGHT(BX$1,2))),NETWORKDAYS(DATEVALUE("10/1/20"&amp;RIGHT(BW$1,2)),$U651,Holidays!$J$3:$J$937),
IF($T651&lt;DATEVALUE("10/1/20"&amp;RIGHT(BW$1,2)),NETWORKDAYS(DATEVALUE("10/1/20"&amp;RIGHT(BW$1,2)),DATEVALUE("9/30/20"&amp;RIGHT(BX$1,2)),Holidays!$J$3:$J$937),
IF($T651&gt;=DATEVALUE("10/1/20"&amp;RIGHT(BW$1,2)),NETWORKDAYS($T651,DATEVALUE("9/30/20"&amp;RIGHT(BX$1,2)),Holidays!$J$3:$J$937),"")))),"")/(NETWORKDAYS($T651,$U651,Holidays!$J$3:$J$937)),0))</f>
        <v/>
      </c>
      <c r="BY651" s="87" t="str">
        <f>IF($Q651="","",IFERROR(IF(OR(AND($T651&gt;=DATEVALUE("10/1/20"&amp;RIGHT(BX$1,2)),$T651&lt;=DATEVALUE("9/30/20"&amp;RIGHT(BY$1,2))),AND($U651&gt;=DATEVALUE("10/1/20"&amp;RIGHT(BX$1,2)),$U651&lt;=DATEVALUE("9/30/20"&amp;RIGHT(BY$1,2))),AND($T651&lt;=DATEVALUE("10/1/20"&amp;RIGHT(BX$1,2)),$U651&gt;=DATEVALUE("9/30/20"&amp;RIGHT(BY$1,2)))),
IF(AND($T651&gt;=DATEVALUE("10/1/20"&amp;RIGHT(BX$1,2)),$U651&lt;=DATEVALUE("9/30/20"&amp;RIGHT(BY$1,2))),NETWORKDAYS($T651,$U651,Holidays!$J$3:$J$937),
IF(AND($T651&lt;DATEVALUE("10/1/20"&amp;RIGHT(BX$1,2)),$U651&lt;=DATEVALUE("9/30/20"&amp;RIGHT(BY$1,2))),NETWORKDAYS(DATEVALUE("10/1/20"&amp;RIGHT(BX$1,2)),$U651,Holidays!$J$3:$J$937),
IF($T651&lt;DATEVALUE("10/1/20"&amp;RIGHT(BX$1,2)),NETWORKDAYS(DATEVALUE("10/1/20"&amp;RIGHT(BX$1,2)),DATEVALUE("9/30/20"&amp;RIGHT(BY$1,2)),Holidays!$J$3:$J$937),
IF($T651&gt;=DATEVALUE("10/1/20"&amp;RIGHT(BX$1,2)),NETWORKDAYS($T651,DATEVALUE("9/30/20"&amp;RIGHT(BY$1,2)),Holidays!$J$3:$J$937),"")))),"")/(NETWORKDAYS($T651,$U651,Holidays!$J$3:$J$937)),0))</f>
        <v/>
      </c>
      <c r="BZ651" s="87" t="str">
        <f>IF($Q651="","",IFERROR(IF(OR(AND($T651&gt;=DATEVALUE("10/1/20"&amp;RIGHT(BY$1,2)),$T651&lt;=DATEVALUE("9/30/20"&amp;RIGHT(BZ$1,2))),AND($U651&gt;=DATEVALUE("10/1/20"&amp;RIGHT(BY$1,2)),$U651&lt;=DATEVALUE("9/30/20"&amp;RIGHT(BZ$1,2))),AND($T651&lt;=DATEVALUE("10/1/20"&amp;RIGHT(BY$1,2)),$U651&gt;=DATEVALUE("9/30/20"&amp;RIGHT(BZ$1,2)))),
IF(AND($T651&gt;=DATEVALUE("10/1/20"&amp;RIGHT(BY$1,2)),$U651&lt;=DATEVALUE("9/30/20"&amp;RIGHT(BZ$1,2))),NETWORKDAYS($T651,$U651,Holidays!$J$3:$J$937),
IF(AND($T651&lt;DATEVALUE("10/1/20"&amp;RIGHT(BY$1,2)),$U651&lt;=DATEVALUE("9/30/20"&amp;RIGHT(BZ$1,2))),NETWORKDAYS(DATEVALUE("10/1/20"&amp;RIGHT(BY$1,2)),$U651,Holidays!$J$3:$J$937),
IF($T651&lt;DATEVALUE("10/1/20"&amp;RIGHT(BY$1,2)),NETWORKDAYS(DATEVALUE("10/1/20"&amp;RIGHT(BY$1,2)),DATEVALUE("9/30/20"&amp;RIGHT(BZ$1,2)),Holidays!$J$3:$J$937),
IF($T651&gt;=DATEVALUE("10/1/20"&amp;RIGHT(BY$1,2)),NETWORKDAYS($T651,DATEVALUE("9/30/20"&amp;RIGHT(BZ$1,2)),Holidays!$J$3:$J$937),"")))),"")/(NETWORKDAYS($T651,$U651,Holidays!$J$3:$J$937)),0))</f>
        <v/>
      </c>
      <c r="CA651" s="87" t="str">
        <f>IF($Q651="","",IFERROR(IF(OR(AND($T651&gt;=DATEVALUE("10/1/20"&amp;RIGHT(BZ$1,2)),$T651&lt;=DATEVALUE("9/30/20"&amp;RIGHT(CA$1,2))),AND($U651&gt;=DATEVALUE("10/1/20"&amp;RIGHT(BZ$1,2)),$U651&lt;=DATEVALUE("9/30/20"&amp;RIGHT(CA$1,2))),AND($T651&lt;=DATEVALUE("10/1/20"&amp;RIGHT(BZ$1,2)),$U651&gt;=DATEVALUE("9/30/20"&amp;RIGHT(CA$1,2)))),
IF(AND($T651&gt;=DATEVALUE("10/1/20"&amp;RIGHT(BZ$1,2)),$U651&lt;=DATEVALUE("9/30/20"&amp;RIGHT(CA$1,2))),NETWORKDAYS($T651,$U651,Holidays!$J$3:$J$937),
IF(AND($T651&lt;DATEVALUE("10/1/20"&amp;RIGHT(BZ$1,2)),$U651&lt;=DATEVALUE("9/30/20"&amp;RIGHT(CA$1,2))),NETWORKDAYS(DATEVALUE("10/1/20"&amp;RIGHT(BZ$1,2)),$U651,Holidays!$J$3:$J$937),
IF($T651&lt;DATEVALUE("10/1/20"&amp;RIGHT(BZ$1,2)),NETWORKDAYS(DATEVALUE("10/1/20"&amp;RIGHT(BZ$1,2)),DATEVALUE("9/30/20"&amp;RIGHT(CA$1,2)),Holidays!$J$3:$J$937),
IF($T651&gt;=DATEVALUE("10/1/20"&amp;RIGHT(BZ$1,2)),NETWORKDAYS($T651,DATEVALUE("9/30/20"&amp;RIGHT(CA$1,2)),Holidays!$J$3:$J$937),"")))),"")/(NETWORKDAYS($T651,$U651,Holidays!$J$3:$J$937)),0))</f>
        <v/>
      </c>
      <c r="CB651" s="87" t="str">
        <f>IF($Q651="","",IFERROR(IF(OR(AND($T651&gt;=DATEVALUE("10/1/20"&amp;RIGHT(CA$1,2)),$T651&lt;=DATEVALUE("9/30/20"&amp;RIGHT(CB$1,2))),AND($U651&gt;=DATEVALUE("10/1/20"&amp;RIGHT(CA$1,2)),$U651&lt;=DATEVALUE("9/30/20"&amp;RIGHT(CB$1,2))),AND($T651&lt;=DATEVALUE("10/1/20"&amp;RIGHT(CA$1,2)),$U651&gt;=DATEVALUE("9/30/20"&amp;RIGHT(CB$1,2)))),
IF(AND($T651&gt;=DATEVALUE("10/1/20"&amp;RIGHT(CA$1,2)),$U651&lt;=DATEVALUE("9/30/20"&amp;RIGHT(CB$1,2))),NETWORKDAYS($T651,$U651,Holidays!$J$3:$J$937),
IF(AND($T651&lt;DATEVALUE("10/1/20"&amp;RIGHT(CA$1,2)),$U651&lt;=DATEVALUE("9/30/20"&amp;RIGHT(CB$1,2))),NETWORKDAYS(DATEVALUE("10/1/20"&amp;RIGHT(CA$1,2)),$U651,Holidays!$J$3:$J$937),
IF($T651&lt;DATEVALUE("10/1/20"&amp;RIGHT(CA$1,2)),NETWORKDAYS(DATEVALUE("10/1/20"&amp;RIGHT(CA$1,2)),DATEVALUE("9/30/20"&amp;RIGHT(CB$1,2)),Holidays!$J$3:$J$937),
IF($T651&gt;=DATEVALUE("10/1/20"&amp;RIGHT(CA$1,2)),NETWORKDAYS($T651,DATEVALUE("9/30/20"&amp;RIGHT(CB$1,2)),Holidays!$J$3:$J$937),"")))),"")/(NETWORKDAYS($T651,$U651,Holidays!$J$3:$J$937)),0))</f>
        <v/>
      </c>
    </row>
    <row r="652" spans="1:80">
      <c r="A652" s="97"/>
      <c r="B652" s="98" t="str">
        <f ca="1">IF(NOT($A652=""),OFFSET('WBS Reference &amp; User Procedure'!$A$1,MATCH($A652,'WBS Reference &amp; User Procedure'!$A:$A,0)-1,1),"")</f>
        <v/>
      </c>
      <c r="D652" s="97"/>
      <c r="T652" s="104" t="str">
        <f>IF(NOT(Q652=""),IF(NOT($S652=""),$S652,#REF!),"")</f>
        <v/>
      </c>
      <c r="U652" s="104" t="str">
        <f>IF(NOT(Q652=""),WORKDAY(T652,Q652,Holidays!$J$3:$J$937),"")</f>
        <v/>
      </c>
      <c r="V652" s="104"/>
      <c r="W652" s="104"/>
      <c r="X652" s="101" t="str">
        <f t="shared" si="137"/>
        <v/>
      </c>
      <c r="AL652" s="87" t="str">
        <f t="shared" ca="1" si="134"/>
        <v/>
      </c>
      <c r="AN652" s="87" t="str">
        <f t="shared" ca="1" si="144"/>
        <v/>
      </c>
      <c r="AO652" s="87" t="str">
        <f t="shared" ca="1" si="144"/>
        <v/>
      </c>
      <c r="AP652" s="87" t="str">
        <f t="shared" ca="1" si="144"/>
        <v/>
      </c>
      <c r="AQ652" s="87" t="str">
        <f t="shared" ca="1" si="144"/>
        <v/>
      </c>
      <c r="AR652" s="87" t="str">
        <f t="shared" ca="1" si="144"/>
        <v/>
      </c>
      <c r="AS652" s="87" t="str">
        <f t="shared" ca="1" si="144"/>
        <v/>
      </c>
      <c r="AT652" s="87" t="str">
        <f t="shared" ca="1" si="144"/>
        <v/>
      </c>
      <c r="AU652" s="87" t="str">
        <f t="shared" ca="1" si="144"/>
        <v/>
      </c>
      <c r="AV652" s="87" t="str">
        <f t="shared" ca="1" si="144"/>
        <v/>
      </c>
      <c r="AW652" s="87" t="str">
        <f t="shared" ca="1" si="144"/>
        <v/>
      </c>
      <c r="AX652" s="87" t="str">
        <f t="shared" ca="1" si="145"/>
        <v/>
      </c>
      <c r="AY652" s="87" t="str">
        <f t="shared" ca="1" si="145"/>
        <v/>
      </c>
      <c r="AZ652" s="87" t="str">
        <f t="shared" ca="1" si="145"/>
        <v/>
      </c>
      <c r="BA652" s="87" t="str">
        <f t="shared" ca="1" si="145"/>
        <v/>
      </c>
      <c r="BB652" s="87" t="str">
        <f t="shared" ca="1" si="145"/>
        <v/>
      </c>
      <c r="BC652" s="87" t="str">
        <f t="shared" ca="1" si="145"/>
        <v/>
      </c>
      <c r="BD652" s="87" t="str">
        <f t="shared" ca="1" si="145"/>
        <v/>
      </c>
      <c r="BE652" s="87" t="str">
        <f t="shared" ca="1" si="145"/>
        <v/>
      </c>
      <c r="BF652" s="87" t="str">
        <f t="shared" ca="1" si="145"/>
        <v/>
      </c>
      <c r="BG652" s="87" t="str">
        <f t="shared" ca="1" si="145"/>
        <v/>
      </c>
      <c r="BI652" s="87" t="str">
        <f>IF($Q652="","",IFERROR(IF(OR(AND($T652&gt;=DATEVALUE("10/1/20"&amp;RIGHT(BH$1,2)),$T652&lt;=DATEVALUE("9/30/20"&amp;RIGHT(BI$1,2))),AND($U652&gt;=DATEVALUE("10/1/20"&amp;RIGHT(BH$1,2)),$U652&lt;=DATEVALUE("9/30/20"&amp;RIGHT(BI$1,2))),AND($T652&lt;=DATEVALUE("10/1/20"&amp;RIGHT(BH$1,2)),$U652&gt;=DATEVALUE("9/30/20"&amp;RIGHT(BI$1,2)))),
IF(AND($T652&gt;=DATEVALUE("10/1/20"&amp;RIGHT(BH$1,2)),$U652&lt;=DATEVALUE("9/30/20"&amp;RIGHT(BI$1,2))),NETWORKDAYS($T652,$U652,Holidays!$J$3:$J$937),
IF(AND($T652&lt;DATEVALUE("10/1/20"&amp;RIGHT(BH$1,2)),$U652&lt;=DATEVALUE("9/30/20"&amp;RIGHT(BI$1,2))),NETWORKDAYS(DATEVALUE("10/1/20"&amp;RIGHT(BH$1,2)),$U652,Holidays!$J$3:$J$937),
IF($T652&lt;DATEVALUE("10/1/20"&amp;RIGHT(BH$1,2)),NETWORKDAYS(DATEVALUE("10/1/20"&amp;RIGHT(BH$1,2)),DATEVALUE("9/30/20"&amp;RIGHT(BI$1,2)),Holidays!$J$3:$J$937),
IF($T652&gt;=DATEVALUE("10/1/20"&amp;RIGHT(BH$1,2)),NETWORKDAYS($T652,DATEVALUE("9/30/20"&amp;RIGHT(BI$1,2)),Holidays!$J$3:$J$937),"")))),"")/(NETWORKDAYS($T652,$U652,Holidays!$J$3:$J$937)),0))</f>
        <v/>
      </c>
      <c r="BJ652" s="87" t="str">
        <f>IF($Q652="","",IFERROR(IF(OR(AND($T652&gt;=DATEVALUE("10/1/20"&amp;RIGHT(BI$1,2)),$T652&lt;=DATEVALUE("9/30/20"&amp;RIGHT(BJ$1,2))),AND($U652&gt;=DATEVALUE("10/1/20"&amp;RIGHT(BI$1,2)),$U652&lt;=DATEVALUE("9/30/20"&amp;RIGHT(BJ$1,2))),AND($T652&lt;=DATEVALUE("10/1/20"&amp;RIGHT(BI$1,2)),$U652&gt;=DATEVALUE("9/30/20"&amp;RIGHT(BJ$1,2)))),
IF(AND($T652&gt;=DATEVALUE("10/1/20"&amp;RIGHT(BI$1,2)),$U652&lt;=DATEVALUE("9/30/20"&amp;RIGHT(BJ$1,2))),NETWORKDAYS($T652,$U652,Holidays!$J$3:$J$937),
IF(AND($T652&lt;DATEVALUE("10/1/20"&amp;RIGHT(BI$1,2)),$U652&lt;=DATEVALUE("9/30/20"&amp;RIGHT(BJ$1,2))),NETWORKDAYS(DATEVALUE("10/1/20"&amp;RIGHT(BI$1,2)),$U652,Holidays!$J$3:$J$937),
IF($T652&lt;DATEVALUE("10/1/20"&amp;RIGHT(BI$1,2)),NETWORKDAYS(DATEVALUE("10/1/20"&amp;RIGHT(BI$1,2)),DATEVALUE("9/30/20"&amp;RIGHT(BJ$1,2)),Holidays!$J$3:$J$937),
IF($T652&gt;=DATEVALUE("10/1/20"&amp;RIGHT(BI$1,2)),NETWORKDAYS($T652,DATEVALUE("9/30/20"&amp;RIGHT(BJ$1,2)),Holidays!$J$3:$J$937),"")))),"")/(NETWORKDAYS($T652,$U652,Holidays!$J$3:$J$937)),0))</f>
        <v/>
      </c>
      <c r="BK652" s="87" t="str">
        <f>IF($Q652="","",IFERROR(IF(OR(AND($T652&gt;=DATEVALUE("10/1/20"&amp;RIGHT(BJ$1,2)),$T652&lt;=DATEVALUE("9/30/20"&amp;RIGHT(BK$1,2))),AND($U652&gt;=DATEVALUE("10/1/20"&amp;RIGHT(BJ$1,2)),$U652&lt;=DATEVALUE("9/30/20"&amp;RIGHT(BK$1,2))),AND($T652&lt;=DATEVALUE("10/1/20"&amp;RIGHT(BJ$1,2)),$U652&gt;=DATEVALUE("9/30/20"&amp;RIGHT(BK$1,2)))),
IF(AND($T652&gt;=DATEVALUE("10/1/20"&amp;RIGHT(BJ$1,2)),$U652&lt;=DATEVALUE("9/30/20"&amp;RIGHT(BK$1,2))),NETWORKDAYS($T652,$U652,Holidays!$J$3:$J$937),
IF(AND($T652&lt;DATEVALUE("10/1/20"&amp;RIGHT(BJ$1,2)),$U652&lt;=DATEVALUE("9/30/20"&amp;RIGHT(BK$1,2))),NETWORKDAYS(DATEVALUE("10/1/20"&amp;RIGHT(BJ$1,2)),$U652,Holidays!$J$3:$J$937),
IF($T652&lt;DATEVALUE("10/1/20"&amp;RIGHT(BJ$1,2)),NETWORKDAYS(DATEVALUE("10/1/20"&amp;RIGHT(BJ$1,2)),DATEVALUE("9/30/20"&amp;RIGHT(BK$1,2)),Holidays!$J$3:$J$937),
IF($T652&gt;=DATEVALUE("10/1/20"&amp;RIGHT(BJ$1,2)),NETWORKDAYS($T652,DATEVALUE("9/30/20"&amp;RIGHT(BK$1,2)),Holidays!$J$3:$J$937),"")))),"")/(NETWORKDAYS($T652,$U652,Holidays!$J$3:$J$937)),0))</f>
        <v/>
      </c>
      <c r="BL652" s="87" t="str">
        <f>IF($Q652="","",IFERROR(IF(OR(AND($T652&gt;=DATEVALUE("10/1/20"&amp;RIGHT(BK$1,2)),$T652&lt;=DATEVALUE("9/30/20"&amp;RIGHT(BL$1,2))),AND($U652&gt;=DATEVALUE("10/1/20"&amp;RIGHT(BK$1,2)),$U652&lt;=DATEVALUE("9/30/20"&amp;RIGHT(BL$1,2))),AND($T652&lt;=DATEVALUE("10/1/20"&amp;RIGHT(BK$1,2)),$U652&gt;=DATEVALUE("9/30/20"&amp;RIGHT(BL$1,2)))),
IF(AND($T652&gt;=DATEVALUE("10/1/20"&amp;RIGHT(BK$1,2)),$U652&lt;=DATEVALUE("9/30/20"&amp;RIGHT(BL$1,2))),NETWORKDAYS($T652,$U652,Holidays!$J$3:$J$937),
IF(AND($T652&lt;DATEVALUE("10/1/20"&amp;RIGHT(BK$1,2)),$U652&lt;=DATEVALUE("9/30/20"&amp;RIGHT(BL$1,2))),NETWORKDAYS(DATEVALUE("10/1/20"&amp;RIGHT(BK$1,2)),$U652,Holidays!$J$3:$J$937),
IF($T652&lt;DATEVALUE("10/1/20"&amp;RIGHT(BK$1,2)),NETWORKDAYS(DATEVALUE("10/1/20"&amp;RIGHT(BK$1,2)),DATEVALUE("9/30/20"&amp;RIGHT(BL$1,2)),Holidays!$J$3:$J$937),
IF($T652&gt;=DATEVALUE("10/1/20"&amp;RIGHT(BK$1,2)),NETWORKDAYS($T652,DATEVALUE("9/30/20"&amp;RIGHT(BL$1,2)),Holidays!$J$3:$J$937),"")))),"")/(NETWORKDAYS($T652,$U652,Holidays!$J$3:$J$937)),0))</f>
        <v/>
      </c>
      <c r="BM652" s="87" t="str">
        <f>IF($Q652="","",IFERROR(IF(OR(AND($T652&gt;=DATEVALUE("10/1/20"&amp;RIGHT(BL$1,2)),$T652&lt;=DATEVALUE("9/30/20"&amp;RIGHT(BM$1,2))),AND($U652&gt;=DATEVALUE("10/1/20"&amp;RIGHT(BL$1,2)),$U652&lt;=DATEVALUE("9/30/20"&amp;RIGHT(BM$1,2))),AND($T652&lt;=DATEVALUE("10/1/20"&amp;RIGHT(BL$1,2)),$U652&gt;=DATEVALUE("9/30/20"&amp;RIGHT(BM$1,2)))),
IF(AND($T652&gt;=DATEVALUE("10/1/20"&amp;RIGHT(BL$1,2)),$U652&lt;=DATEVALUE("9/30/20"&amp;RIGHT(BM$1,2))),NETWORKDAYS($T652,$U652,Holidays!$J$3:$J$937),
IF(AND($T652&lt;DATEVALUE("10/1/20"&amp;RIGHT(BL$1,2)),$U652&lt;=DATEVALUE("9/30/20"&amp;RIGHT(BM$1,2))),NETWORKDAYS(DATEVALUE("10/1/20"&amp;RIGHT(BL$1,2)),$U652,Holidays!$J$3:$J$937),
IF($T652&lt;DATEVALUE("10/1/20"&amp;RIGHT(BL$1,2)),NETWORKDAYS(DATEVALUE("10/1/20"&amp;RIGHT(BL$1,2)),DATEVALUE("9/30/20"&amp;RIGHT(BM$1,2)),Holidays!$J$3:$J$937),
IF($T652&gt;=DATEVALUE("10/1/20"&amp;RIGHT(BL$1,2)),NETWORKDAYS($T652,DATEVALUE("9/30/20"&amp;RIGHT(BM$1,2)),Holidays!$J$3:$J$937),"")))),"")/(NETWORKDAYS($T652,$U652,Holidays!$J$3:$J$937)),0))</f>
        <v/>
      </c>
      <c r="BN652" s="87" t="str">
        <f>IF($Q652="","",IFERROR(IF(OR(AND($T652&gt;=DATEVALUE("10/1/20"&amp;RIGHT(BM$1,2)),$T652&lt;=DATEVALUE("9/30/20"&amp;RIGHT(BN$1,2))),AND($U652&gt;=DATEVALUE("10/1/20"&amp;RIGHT(BM$1,2)),$U652&lt;=DATEVALUE("9/30/20"&amp;RIGHT(BN$1,2))),AND($T652&lt;=DATEVALUE("10/1/20"&amp;RIGHT(BM$1,2)),$U652&gt;=DATEVALUE("9/30/20"&amp;RIGHT(BN$1,2)))),
IF(AND($T652&gt;=DATEVALUE("10/1/20"&amp;RIGHT(BM$1,2)),$U652&lt;=DATEVALUE("9/30/20"&amp;RIGHT(BN$1,2))),NETWORKDAYS($T652,$U652,Holidays!$J$3:$J$937),
IF(AND($T652&lt;DATEVALUE("10/1/20"&amp;RIGHT(BM$1,2)),$U652&lt;=DATEVALUE("9/30/20"&amp;RIGHT(BN$1,2))),NETWORKDAYS(DATEVALUE("10/1/20"&amp;RIGHT(BM$1,2)),$U652,Holidays!$J$3:$J$937),
IF($T652&lt;DATEVALUE("10/1/20"&amp;RIGHT(BM$1,2)),NETWORKDAYS(DATEVALUE("10/1/20"&amp;RIGHT(BM$1,2)),DATEVALUE("9/30/20"&amp;RIGHT(BN$1,2)),Holidays!$J$3:$J$937),
IF($T652&gt;=DATEVALUE("10/1/20"&amp;RIGHT(BM$1,2)),NETWORKDAYS($T652,DATEVALUE("9/30/20"&amp;RIGHT(BN$1,2)),Holidays!$J$3:$J$937),"")))),"")/(NETWORKDAYS($T652,$U652,Holidays!$J$3:$J$937)),0))</f>
        <v/>
      </c>
      <c r="BO652" s="87" t="str">
        <f>IF($Q652="","",IFERROR(IF(OR(AND($T652&gt;=DATEVALUE("10/1/20"&amp;RIGHT(BN$1,2)),$T652&lt;=DATEVALUE("9/30/20"&amp;RIGHT(BO$1,2))),AND($U652&gt;=DATEVALUE("10/1/20"&amp;RIGHT(BN$1,2)),$U652&lt;=DATEVALUE("9/30/20"&amp;RIGHT(BO$1,2))),AND($T652&lt;=DATEVALUE("10/1/20"&amp;RIGHT(BN$1,2)),$U652&gt;=DATEVALUE("9/30/20"&amp;RIGHT(BO$1,2)))),
IF(AND($T652&gt;=DATEVALUE("10/1/20"&amp;RIGHT(BN$1,2)),$U652&lt;=DATEVALUE("9/30/20"&amp;RIGHT(BO$1,2))),NETWORKDAYS($T652,$U652,Holidays!$J$3:$J$937),
IF(AND($T652&lt;DATEVALUE("10/1/20"&amp;RIGHT(BN$1,2)),$U652&lt;=DATEVALUE("9/30/20"&amp;RIGHT(BO$1,2))),NETWORKDAYS(DATEVALUE("10/1/20"&amp;RIGHT(BN$1,2)),$U652,Holidays!$J$3:$J$937),
IF($T652&lt;DATEVALUE("10/1/20"&amp;RIGHT(BN$1,2)),NETWORKDAYS(DATEVALUE("10/1/20"&amp;RIGHT(BN$1,2)),DATEVALUE("9/30/20"&amp;RIGHT(BO$1,2)),Holidays!$J$3:$J$937),
IF($T652&gt;=DATEVALUE("10/1/20"&amp;RIGHT(BN$1,2)),NETWORKDAYS($T652,DATEVALUE("9/30/20"&amp;RIGHT(BO$1,2)),Holidays!$J$3:$J$937),"")))),"")/(NETWORKDAYS($T652,$U652,Holidays!$J$3:$J$937)),0))</f>
        <v/>
      </c>
      <c r="BP652" s="87" t="str">
        <f>IF($Q652="","",IFERROR(IF(OR(AND($T652&gt;=DATEVALUE("10/1/20"&amp;RIGHT(BO$1,2)),$T652&lt;=DATEVALUE("9/30/20"&amp;RIGHT(BP$1,2))),AND($U652&gt;=DATEVALUE("10/1/20"&amp;RIGHT(BO$1,2)),$U652&lt;=DATEVALUE("9/30/20"&amp;RIGHT(BP$1,2))),AND($T652&lt;=DATEVALUE("10/1/20"&amp;RIGHT(BO$1,2)),$U652&gt;=DATEVALUE("9/30/20"&amp;RIGHT(BP$1,2)))),
IF(AND($T652&gt;=DATEVALUE("10/1/20"&amp;RIGHT(BO$1,2)),$U652&lt;=DATEVALUE("9/30/20"&amp;RIGHT(BP$1,2))),NETWORKDAYS($T652,$U652,Holidays!$J$3:$J$937),
IF(AND($T652&lt;DATEVALUE("10/1/20"&amp;RIGHT(BO$1,2)),$U652&lt;=DATEVALUE("9/30/20"&amp;RIGHT(BP$1,2))),NETWORKDAYS(DATEVALUE("10/1/20"&amp;RIGHT(BO$1,2)),$U652,Holidays!$J$3:$J$937),
IF($T652&lt;DATEVALUE("10/1/20"&amp;RIGHT(BO$1,2)),NETWORKDAYS(DATEVALUE("10/1/20"&amp;RIGHT(BO$1,2)),DATEVALUE("9/30/20"&amp;RIGHT(BP$1,2)),Holidays!$J$3:$J$937),
IF($T652&gt;=DATEVALUE("10/1/20"&amp;RIGHT(BO$1,2)),NETWORKDAYS($T652,DATEVALUE("9/30/20"&amp;RIGHT(BP$1,2)),Holidays!$J$3:$J$937),"")))),"")/(NETWORKDAYS($T652,$U652,Holidays!$J$3:$J$937)),0))</f>
        <v/>
      </c>
      <c r="BQ652" s="87" t="str">
        <f>IF($Q652="","",IFERROR(IF(OR(AND($T652&gt;=DATEVALUE("10/1/20"&amp;RIGHT(BP$1,2)),$T652&lt;=DATEVALUE("9/30/20"&amp;RIGHT(BQ$1,2))),AND($U652&gt;=DATEVALUE("10/1/20"&amp;RIGHT(BP$1,2)),$U652&lt;=DATEVALUE("9/30/20"&amp;RIGHT(BQ$1,2))),AND($T652&lt;=DATEVALUE("10/1/20"&amp;RIGHT(BP$1,2)),$U652&gt;=DATEVALUE("9/30/20"&amp;RIGHT(BQ$1,2)))),
IF(AND($T652&gt;=DATEVALUE("10/1/20"&amp;RIGHT(BP$1,2)),$U652&lt;=DATEVALUE("9/30/20"&amp;RIGHT(BQ$1,2))),NETWORKDAYS($T652,$U652,Holidays!$J$3:$J$937),
IF(AND($T652&lt;DATEVALUE("10/1/20"&amp;RIGHT(BP$1,2)),$U652&lt;=DATEVALUE("9/30/20"&amp;RIGHT(BQ$1,2))),NETWORKDAYS(DATEVALUE("10/1/20"&amp;RIGHT(BP$1,2)),$U652,Holidays!$J$3:$J$937),
IF($T652&lt;DATEVALUE("10/1/20"&amp;RIGHT(BP$1,2)),NETWORKDAYS(DATEVALUE("10/1/20"&amp;RIGHT(BP$1,2)),DATEVALUE("9/30/20"&amp;RIGHT(BQ$1,2)),Holidays!$J$3:$J$937),
IF($T652&gt;=DATEVALUE("10/1/20"&amp;RIGHT(BP$1,2)),NETWORKDAYS($T652,DATEVALUE("9/30/20"&amp;RIGHT(BQ$1,2)),Holidays!$J$3:$J$937),"")))),"")/(NETWORKDAYS($T652,$U652,Holidays!$J$3:$J$937)),0))</f>
        <v/>
      </c>
      <c r="BR652" s="87" t="str">
        <f>IF($Q652="","",IFERROR(IF(OR(AND($T652&gt;=DATEVALUE("10/1/20"&amp;RIGHT(BQ$1,2)),$T652&lt;=DATEVALUE("9/30/20"&amp;RIGHT(BR$1,2))),AND($U652&gt;=DATEVALUE("10/1/20"&amp;RIGHT(BQ$1,2)),$U652&lt;=DATEVALUE("9/30/20"&amp;RIGHT(BR$1,2))),AND($T652&lt;=DATEVALUE("10/1/20"&amp;RIGHT(BQ$1,2)),$U652&gt;=DATEVALUE("9/30/20"&amp;RIGHT(BR$1,2)))),
IF(AND($T652&gt;=DATEVALUE("10/1/20"&amp;RIGHT(BQ$1,2)),$U652&lt;=DATEVALUE("9/30/20"&amp;RIGHT(BR$1,2))),NETWORKDAYS($T652,$U652,Holidays!$J$3:$J$937),
IF(AND($T652&lt;DATEVALUE("10/1/20"&amp;RIGHT(BQ$1,2)),$U652&lt;=DATEVALUE("9/30/20"&amp;RIGHT(BR$1,2))),NETWORKDAYS(DATEVALUE("10/1/20"&amp;RIGHT(BQ$1,2)),$U652,Holidays!$J$3:$J$937),
IF($T652&lt;DATEVALUE("10/1/20"&amp;RIGHT(BQ$1,2)),NETWORKDAYS(DATEVALUE("10/1/20"&amp;RIGHT(BQ$1,2)),DATEVALUE("9/30/20"&amp;RIGHT(BR$1,2)),Holidays!$J$3:$J$937),
IF($T652&gt;=DATEVALUE("10/1/20"&amp;RIGHT(BQ$1,2)),NETWORKDAYS($T652,DATEVALUE("9/30/20"&amp;RIGHT(BR$1,2)),Holidays!$J$3:$J$937),"")))),"")/(NETWORKDAYS($T652,$U652,Holidays!$J$3:$J$937)),0))</f>
        <v/>
      </c>
      <c r="BS652" s="87" t="str">
        <f>IF($Q652="","",IFERROR(IF(OR(AND($T652&gt;=DATEVALUE("10/1/20"&amp;RIGHT(BR$1,2)),$T652&lt;=DATEVALUE("9/30/20"&amp;RIGHT(BS$1,2))),AND($U652&gt;=DATEVALUE("10/1/20"&amp;RIGHT(BR$1,2)),$U652&lt;=DATEVALUE("9/30/20"&amp;RIGHT(BS$1,2))),AND($T652&lt;=DATEVALUE("10/1/20"&amp;RIGHT(BR$1,2)),$U652&gt;=DATEVALUE("9/30/20"&amp;RIGHT(BS$1,2)))),
IF(AND($T652&gt;=DATEVALUE("10/1/20"&amp;RIGHT(BR$1,2)),$U652&lt;=DATEVALUE("9/30/20"&amp;RIGHT(BS$1,2))),NETWORKDAYS($T652,$U652,Holidays!$J$3:$J$937),
IF(AND($T652&lt;DATEVALUE("10/1/20"&amp;RIGHT(BR$1,2)),$U652&lt;=DATEVALUE("9/30/20"&amp;RIGHT(BS$1,2))),NETWORKDAYS(DATEVALUE("10/1/20"&amp;RIGHT(BR$1,2)),$U652,Holidays!$J$3:$J$937),
IF($T652&lt;DATEVALUE("10/1/20"&amp;RIGHT(BR$1,2)),NETWORKDAYS(DATEVALUE("10/1/20"&amp;RIGHT(BR$1,2)),DATEVALUE("9/30/20"&amp;RIGHT(BS$1,2)),Holidays!$J$3:$J$937),
IF($T652&gt;=DATEVALUE("10/1/20"&amp;RIGHT(BR$1,2)),NETWORKDAYS($T652,DATEVALUE("9/30/20"&amp;RIGHT(BS$1,2)),Holidays!$J$3:$J$937),"")))),"")/(NETWORKDAYS($T652,$U652,Holidays!$J$3:$J$937)),0))</f>
        <v/>
      </c>
      <c r="BT652" s="87" t="str">
        <f>IF($Q652="","",IFERROR(IF(OR(AND($T652&gt;=DATEVALUE("10/1/20"&amp;RIGHT(BS$1,2)),$T652&lt;=DATEVALUE("9/30/20"&amp;RIGHT(BT$1,2))),AND($U652&gt;=DATEVALUE("10/1/20"&amp;RIGHT(BS$1,2)),$U652&lt;=DATEVALUE("9/30/20"&amp;RIGHT(BT$1,2))),AND($T652&lt;=DATEVALUE("10/1/20"&amp;RIGHT(BS$1,2)),$U652&gt;=DATEVALUE("9/30/20"&amp;RIGHT(BT$1,2)))),
IF(AND($T652&gt;=DATEVALUE("10/1/20"&amp;RIGHT(BS$1,2)),$U652&lt;=DATEVALUE("9/30/20"&amp;RIGHT(BT$1,2))),NETWORKDAYS($T652,$U652,Holidays!$J$3:$J$937),
IF(AND($T652&lt;DATEVALUE("10/1/20"&amp;RIGHT(BS$1,2)),$U652&lt;=DATEVALUE("9/30/20"&amp;RIGHT(BT$1,2))),NETWORKDAYS(DATEVALUE("10/1/20"&amp;RIGHT(BS$1,2)),$U652,Holidays!$J$3:$J$937),
IF($T652&lt;DATEVALUE("10/1/20"&amp;RIGHT(BS$1,2)),NETWORKDAYS(DATEVALUE("10/1/20"&amp;RIGHT(BS$1,2)),DATEVALUE("9/30/20"&amp;RIGHT(BT$1,2)),Holidays!$J$3:$J$937),
IF($T652&gt;=DATEVALUE("10/1/20"&amp;RIGHT(BS$1,2)),NETWORKDAYS($T652,DATEVALUE("9/30/20"&amp;RIGHT(BT$1,2)),Holidays!$J$3:$J$937),"")))),"")/(NETWORKDAYS($T652,$U652,Holidays!$J$3:$J$937)),0))</f>
        <v/>
      </c>
      <c r="BU652" s="87" t="str">
        <f>IF($Q652="","",IFERROR(IF(OR(AND($T652&gt;=DATEVALUE("10/1/20"&amp;RIGHT(BT$1,2)),$T652&lt;=DATEVALUE("9/30/20"&amp;RIGHT(BU$1,2))),AND($U652&gt;=DATEVALUE("10/1/20"&amp;RIGHT(BT$1,2)),$U652&lt;=DATEVALUE("9/30/20"&amp;RIGHT(BU$1,2))),AND($T652&lt;=DATEVALUE("10/1/20"&amp;RIGHT(BT$1,2)),$U652&gt;=DATEVALUE("9/30/20"&amp;RIGHT(BU$1,2)))),
IF(AND($T652&gt;=DATEVALUE("10/1/20"&amp;RIGHT(BT$1,2)),$U652&lt;=DATEVALUE("9/30/20"&amp;RIGHT(BU$1,2))),NETWORKDAYS($T652,$U652,Holidays!$J$3:$J$937),
IF(AND($T652&lt;DATEVALUE("10/1/20"&amp;RIGHT(BT$1,2)),$U652&lt;=DATEVALUE("9/30/20"&amp;RIGHT(BU$1,2))),NETWORKDAYS(DATEVALUE("10/1/20"&amp;RIGHT(BT$1,2)),$U652,Holidays!$J$3:$J$937),
IF($T652&lt;DATEVALUE("10/1/20"&amp;RIGHT(BT$1,2)),NETWORKDAYS(DATEVALUE("10/1/20"&amp;RIGHT(BT$1,2)),DATEVALUE("9/30/20"&amp;RIGHT(BU$1,2)),Holidays!$J$3:$J$937),
IF($T652&gt;=DATEVALUE("10/1/20"&amp;RIGHT(BT$1,2)),NETWORKDAYS($T652,DATEVALUE("9/30/20"&amp;RIGHT(BU$1,2)),Holidays!$J$3:$J$937),"")))),"")/(NETWORKDAYS($T652,$U652,Holidays!$J$3:$J$937)),0))</f>
        <v/>
      </c>
      <c r="BV652" s="87" t="str">
        <f>IF($Q652="","",IFERROR(IF(OR(AND($T652&gt;=DATEVALUE("10/1/20"&amp;RIGHT(BU$1,2)),$T652&lt;=DATEVALUE("9/30/20"&amp;RIGHT(BV$1,2))),AND($U652&gt;=DATEVALUE("10/1/20"&amp;RIGHT(BU$1,2)),$U652&lt;=DATEVALUE("9/30/20"&amp;RIGHT(BV$1,2))),AND($T652&lt;=DATEVALUE("10/1/20"&amp;RIGHT(BU$1,2)),$U652&gt;=DATEVALUE("9/30/20"&amp;RIGHT(BV$1,2)))),
IF(AND($T652&gt;=DATEVALUE("10/1/20"&amp;RIGHT(BU$1,2)),$U652&lt;=DATEVALUE("9/30/20"&amp;RIGHT(BV$1,2))),NETWORKDAYS($T652,$U652,Holidays!$J$3:$J$937),
IF(AND($T652&lt;DATEVALUE("10/1/20"&amp;RIGHT(BU$1,2)),$U652&lt;=DATEVALUE("9/30/20"&amp;RIGHT(BV$1,2))),NETWORKDAYS(DATEVALUE("10/1/20"&amp;RIGHT(BU$1,2)),$U652,Holidays!$J$3:$J$937),
IF($T652&lt;DATEVALUE("10/1/20"&amp;RIGHT(BU$1,2)),NETWORKDAYS(DATEVALUE("10/1/20"&amp;RIGHT(BU$1,2)),DATEVALUE("9/30/20"&amp;RIGHT(BV$1,2)),Holidays!$J$3:$J$937),
IF($T652&gt;=DATEVALUE("10/1/20"&amp;RIGHT(BU$1,2)),NETWORKDAYS($T652,DATEVALUE("9/30/20"&amp;RIGHT(BV$1,2)),Holidays!$J$3:$J$937),"")))),"")/(NETWORKDAYS($T652,$U652,Holidays!$J$3:$J$937)),0))</f>
        <v/>
      </c>
      <c r="BW652" s="87" t="str">
        <f>IF($Q652="","",IFERROR(IF(OR(AND($T652&gt;=DATEVALUE("10/1/20"&amp;RIGHT(BV$1,2)),$T652&lt;=DATEVALUE("9/30/20"&amp;RIGHT(BW$1,2))),AND($U652&gt;=DATEVALUE("10/1/20"&amp;RIGHT(BV$1,2)),$U652&lt;=DATEVALUE("9/30/20"&amp;RIGHT(BW$1,2))),AND($T652&lt;=DATEVALUE("10/1/20"&amp;RIGHT(BV$1,2)),$U652&gt;=DATEVALUE("9/30/20"&amp;RIGHT(BW$1,2)))),
IF(AND($T652&gt;=DATEVALUE("10/1/20"&amp;RIGHT(BV$1,2)),$U652&lt;=DATEVALUE("9/30/20"&amp;RIGHT(BW$1,2))),NETWORKDAYS($T652,$U652,Holidays!$J$3:$J$937),
IF(AND($T652&lt;DATEVALUE("10/1/20"&amp;RIGHT(BV$1,2)),$U652&lt;=DATEVALUE("9/30/20"&amp;RIGHT(BW$1,2))),NETWORKDAYS(DATEVALUE("10/1/20"&amp;RIGHT(BV$1,2)),$U652,Holidays!$J$3:$J$937),
IF($T652&lt;DATEVALUE("10/1/20"&amp;RIGHT(BV$1,2)),NETWORKDAYS(DATEVALUE("10/1/20"&amp;RIGHT(BV$1,2)),DATEVALUE("9/30/20"&amp;RIGHT(BW$1,2)),Holidays!$J$3:$J$937),
IF($T652&gt;=DATEVALUE("10/1/20"&amp;RIGHT(BV$1,2)),NETWORKDAYS($T652,DATEVALUE("9/30/20"&amp;RIGHT(BW$1,2)),Holidays!$J$3:$J$937),"")))),"")/(NETWORKDAYS($T652,$U652,Holidays!$J$3:$J$937)),0))</f>
        <v/>
      </c>
      <c r="BX652" s="87" t="str">
        <f>IF($Q652="","",IFERROR(IF(OR(AND($T652&gt;=DATEVALUE("10/1/20"&amp;RIGHT(BW$1,2)),$T652&lt;=DATEVALUE("9/30/20"&amp;RIGHT(BX$1,2))),AND($U652&gt;=DATEVALUE("10/1/20"&amp;RIGHT(BW$1,2)),$U652&lt;=DATEVALUE("9/30/20"&amp;RIGHT(BX$1,2))),AND($T652&lt;=DATEVALUE("10/1/20"&amp;RIGHT(BW$1,2)),$U652&gt;=DATEVALUE("9/30/20"&amp;RIGHT(BX$1,2)))),
IF(AND($T652&gt;=DATEVALUE("10/1/20"&amp;RIGHT(BW$1,2)),$U652&lt;=DATEVALUE("9/30/20"&amp;RIGHT(BX$1,2))),NETWORKDAYS($T652,$U652,Holidays!$J$3:$J$937),
IF(AND($T652&lt;DATEVALUE("10/1/20"&amp;RIGHT(BW$1,2)),$U652&lt;=DATEVALUE("9/30/20"&amp;RIGHT(BX$1,2))),NETWORKDAYS(DATEVALUE("10/1/20"&amp;RIGHT(BW$1,2)),$U652,Holidays!$J$3:$J$937),
IF($T652&lt;DATEVALUE("10/1/20"&amp;RIGHT(BW$1,2)),NETWORKDAYS(DATEVALUE("10/1/20"&amp;RIGHT(BW$1,2)),DATEVALUE("9/30/20"&amp;RIGHT(BX$1,2)),Holidays!$J$3:$J$937),
IF($T652&gt;=DATEVALUE("10/1/20"&amp;RIGHT(BW$1,2)),NETWORKDAYS($T652,DATEVALUE("9/30/20"&amp;RIGHT(BX$1,2)),Holidays!$J$3:$J$937),"")))),"")/(NETWORKDAYS($T652,$U652,Holidays!$J$3:$J$937)),0))</f>
        <v/>
      </c>
      <c r="BY652" s="87" t="str">
        <f>IF($Q652="","",IFERROR(IF(OR(AND($T652&gt;=DATEVALUE("10/1/20"&amp;RIGHT(BX$1,2)),$T652&lt;=DATEVALUE("9/30/20"&amp;RIGHT(BY$1,2))),AND($U652&gt;=DATEVALUE("10/1/20"&amp;RIGHT(BX$1,2)),$U652&lt;=DATEVALUE("9/30/20"&amp;RIGHT(BY$1,2))),AND($T652&lt;=DATEVALUE("10/1/20"&amp;RIGHT(BX$1,2)),$U652&gt;=DATEVALUE("9/30/20"&amp;RIGHT(BY$1,2)))),
IF(AND($T652&gt;=DATEVALUE("10/1/20"&amp;RIGHT(BX$1,2)),$U652&lt;=DATEVALUE("9/30/20"&amp;RIGHT(BY$1,2))),NETWORKDAYS($T652,$U652,Holidays!$J$3:$J$937),
IF(AND($T652&lt;DATEVALUE("10/1/20"&amp;RIGHT(BX$1,2)),$U652&lt;=DATEVALUE("9/30/20"&amp;RIGHT(BY$1,2))),NETWORKDAYS(DATEVALUE("10/1/20"&amp;RIGHT(BX$1,2)),$U652,Holidays!$J$3:$J$937),
IF($T652&lt;DATEVALUE("10/1/20"&amp;RIGHT(BX$1,2)),NETWORKDAYS(DATEVALUE("10/1/20"&amp;RIGHT(BX$1,2)),DATEVALUE("9/30/20"&amp;RIGHT(BY$1,2)),Holidays!$J$3:$J$937),
IF($T652&gt;=DATEVALUE("10/1/20"&amp;RIGHT(BX$1,2)),NETWORKDAYS($T652,DATEVALUE("9/30/20"&amp;RIGHT(BY$1,2)),Holidays!$J$3:$J$937),"")))),"")/(NETWORKDAYS($T652,$U652,Holidays!$J$3:$J$937)),0))</f>
        <v/>
      </c>
      <c r="BZ652" s="87" t="str">
        <f>IF($Q652="","",IFERROR(IF(OR(AND($T652&gt;=DATEVALUE("10/1/20"&amp;RIGHT(BY$1,2)),$T652&lt;=DATEVALUE("9/30/20"&amp;RIGHT(BZ$1,2))),AND($U652&gt;=DATEVALUE("10/1/20"&amp;RIGHT(BY$1,2)),$U652&lt;=DATEVALUE("9/30/20"&amp;RIGHT(BZ$1,2))),AND($T652&lt;=DATEVALUE("10/1/20"&amp;RIGHT(BY$1,2)),$U652&gt;=DATEVALUE("9/30/20"&amp;RIGHT(BZ$1,2)))),
IF(AND($T652&gt;=DATEVALUE("10/1/20"&amp;RIGHT(BY$1,2)),$U652&lt;=DATEVALUE("9/30/20"&amp;RIGHT(BZ$1,2))),NETWORKDAYS($T652,$U652,Holidays!$J$3:$J$937),
IF(AND($T652&lt;DATEVALUE("10/1/20"&amp;RIGHT(BY$1,2)),$U652&lt;=DATEVALUE("9/30/20"&amp;RIGHT(BZ$1,2))),NETWORKDAYS(DATEVALUE("10/1/20"&amp;RIGHT(BY$1,2)),$U652,Holidays!$J$3:$J$937),
IF($T652&lt;DATEVALUE("10/1/20"&amp;RIGHT(BY$1,2)),NETWORKDAYS(DATEVALUE("10/1/20"&amp;RIGHT(BY$1,2)),DATEVALUE("9/30/20"&amp;RIGHT(BZ$1,2)),Holidays!$J$3:$J$937),
IF($T652&gt;=DATEVALUE("10/1/20"&amp;RIGHT(BY$1,2)),NETWORKDAYS($T652,DATEVALUE("9/30/20"&amp;RIGHT(BZ$1,2)),Holidays!$J$3:$J$937),"")))),"")/(NETWORKDAYS($T652,$U652,Holidays!$J$3:$J$937)),0))</f>
        <v/>
      </c>
      <c r="CA652" s="87" t="str">
        <f>IF($Q652="","",IFERROR(IF(OR(AND($T652&gt;=DATEVALUE("10/1/20"&amp;RIGHT(BZ$1,2)),$T652&lt;=DATEVALUE("9/30/20"&amp;RIGHT(CA$1,2))),AND($U652&gt;=DATEVALUE("10/1/20"&amp;RIGHT(BZ$1,2)),$U652&lt;=DATEVALUE("9/30/20"&amp;RIGHT(CA$1,2))),AND($T652&lt;=DATEVALUE("10/1/20"&amp;RIGHT(BZ$1,2)),$U652&gt;=DATEVALUE("9/30/20"&amp;RIGHT(CA$1,2)))),
IF(AND($T652&gt;=DATEVALUE("10/1/20"&amp;RIGHT(BZ$1,2)),$U652&lt;=DATEVALUE("9/30/20"&amp;RIGHT(CA$1,2))),NETWORKDAYS($T652,$U652,Holidays!$J$3:$J$937),
IF(AND($T652&lt;DATEVALUE("10/1/20"&amp;RIGHT(BZ$1,2)),$U652&lt;=DATEVALUE("9/30/20"&amp;RIGHT(CA$1,2))),NETWORKDAYS(DATEVALUE("10/1/20"&amp;RIGHT(BZ$1,2)),$U652,Holidays!$J$3:$J$937),
IF($T652&lt;DATEVALUE("10/1/20"&amp;RIGHT(BZ$1,2)),NETWORKDAYS(DATEVALUE("10/1/20"&amp;RIGHT(BZ$1,2)),DATEVALUE("9/30/20"&amp;RIGHT(CA$1,2)),Holidays!$J$3:$J$937),
IF($T652&gt;=DATEVALUE("10/1/20"&amp;RIGHT(BZ$1,2)),NETWORKDAYS($T652,DATEVALUE("9/30/20"&amp;RIGHT(CA$1,2)),Holidays!$J$3:$J$937),"")))),"")/(NETWORKDAYS($T652,$U652,Holidays!$J$3:$J$937)),0))</f>
        <v/>
      </c>
      <c r="CB652" s="87" t="str">
        <f>IF($Q652="","",IFERROR(IF(OR(AND($T652&gt;=DATEVALUE("10/1/20"&amp;RIGHT(CA$1,2)),$T652&lt;=DATEVALUE("9/30/20"&amp;RIGHT(CB$1,2))),AND($U652&gt;=DATEVALUE("10/1/20"&amp;RIGHT(CA$1,2)),$U652&lt;=DATEVALUE("9/30/20"&amp;RIGHT(CB$1,2))),AND($T652&lt;=DATEVALUE("10/1/20"&amp;RIGHT(CA$1,2)),$U652&gt;=DATEVALUE("9/30/20"&amp;RIGHT(CB$1,2)))),
IF(AND($T652&gt;=DATEVALUE("10/1/20"&amp;RIGHT(CA$1,2)),$U652&lt;=DATEVALUE("9/30/20"&amp;RIGHT(CB$1,2))),NETWORKDAYS($T652,$U652,Holidays!$J$3:$J$937),
IF(AND($T652&lt;DATEVALUE("10/1/20"&amp;RIGHT(CA$1,2)),$U652&lt;=DATEVALUE("9/30/20"&amp;RIGHT(CB$1,2))),NETWORKDAYS(DATEVALUE("10/1/20"&amp;RIGHT(CA$1,2)),$U652,Holidays!$J$3:$J$937),
IF($T652&lt;DATEVALUE("10/1/20"&amp;RIGHT(CA$1,2)),NETWORKDAYS(DATEVALUE("10/1/20"&amp;RIGHT(CA$1,2)),DATEVALUE("9/30/20"&amp;RIGHT(CB$1,2)),Holidays!$J$3:$J$937),
IF($T652&gt;=DATEVALUE("10/1/20"&amp;RIGHT(CA$1,2)),NETWORKDAYS($T652,DATEVALUE("9/30/20"&amp;RIGHT(CB$1,2)),Holidays!$J$3:$J$937),"")))),"")/(NETWORKDAYS($T652,$U652,Holidays!$J$3:$J$937)),0))</f>
        <v/>
      </c>
    </row>
    <row r="653" spans="1:80">
      <c r="A653" s="97"/>
      <c r="B653" s="98" t="str">
        <f ca="1">IF(NOT($A653=""),OFFSET('WBS Reference &amp; User Procedure'!$A$1,MATCH($A653,'WBS Reference &amp; User Procedure'!$A:$A,0)-1,1),"")</f>
        <v/>
      </c>
      <c r="D653" s="97"/>
      <c r="T653" s="104" t="str">
        <f>IF(NOT(Q653=""),IF(NOT($S653=""),$S653,#REF!),"")</f>
        <v/>
      </c>
      <c r="U653" s="104" t="str">
        <f>IF(NOT(Q653=""),WORKDAY(T653,Q653,Holidays!$J$3:$J$937),"")</f>
        <v/>
      </c>
      <c r="V653" s="104"/>
      <c r="W653" s="104"/>
      <c r="X653" s="101" t="str">
        <f t="shared" si="137"/>
        <v/>
      </c>
      <c r="AL653" s="87" t="str">
        <f t="shared" ca="1" si="134"/>
        <v/>
      </c>
      <c r="AN653" s="87" t="str">
        <f t="shared" ca="1" si="144"/>
        <v/>
      </c>
      <c r="AO653" s="87" t="str">
        <f t="shared" ca="1" si="144"/>
        <v/>
      </c>
      <c r="AP653" s="87" t="str">
        <f t="shared" ca="1" si="144"/>
        <v/>
      </c>
      <c r="AQ653" s="87" t="str">
        <f t="shared" ca="1" si="144"/>
        <v/>
      </c>
      <c r="AR653" s="87" t="str">
        <f t="shared" ca="1" si="144"/>
        <v/>
      </c>
      <c r="AS653" s="87" t="str">
        <f t="shared" ca="1" si="144"/>
        <v/>
      </c>
      <c r="AT653" s="87" t="str">
        <f t="shared" ca="1" si="144"/>
        <v/>
      </c>
      <c r="AU653" s="87" t="str">
        <f t="shared" ca="1" si="144"/>
        <v/>
      </c>
      <c r="AV653" s="87" t="str">
        <f t="shared" ca="1" si="144"/>
        <v/>
      </c>
      <c r="AW653" s="87" t="str">
        <f t="shared" ca="1" si="144"/>
        <v/>
      </c>
      <c r="AX653" s="87" t="str">
        <f t="shared" ca="1" si="145"/>
        <v/>
      </c>
      <c r="AY653" s="87" t="str">
        <f t="shared" ca="1" si="145"/>
        <v/>
      </c>
      <c r="AZ653" s="87" t="str">
        <f t="shared" ca="1" si="145"/>
        <v/>
      </c>
      <c r="BA653" s="87" t="str">
        <f t="shared" ca="1" si="145"/>
        <v/>
      </c>
      <c r="BB653" s="87" t="str">
        <f t="shared" ca="1" si="145"/>
        <v/>
      </c>
      <c r="BC653" s="87" t="str">
        <f t="shared" ca="1" si="145"/>
        <v/>
      </c>
      <c r="BD653" s="87" t="str">
        <f t="shared" ca="1" si="145"/>
        <v/>
      </c>
      <c r="BE653" s="87" t="str">
        <f t="shared" ca="1" si="145"/>
        <v/>
      </c>
      <c r="BF653" s="87" t="str">
        <f t="shared" ca="1" si="145"/>
        <v/>
      </c>
      <c r="BG653" s="87" t="str">
        <f t="shared" ca="1" si="145"/>
        <v/>
      </c>
      <c r="BI653" s="87" t="str">
        <f>IF($Q653="","",IFERROR(IF(OR(AND($T653&gt;=DATEVALUE("10/1/20"&amp;RIGHT(BH$1,2)),$T653&lt;=DATEVALUE("9/30/20"&amp;RIGHT(BI$1,2))),AND($U653&gt;=DATEVALUE("10/1/20"&amp;RIGHT(BH$1,2)),$U653&lt;=DATEVALUE("9/30/20"&amp;RIGHT(BI$1,2))),AND($T653&lt;=DATEVALUE("10/1/20"&amp;RIGHT(BH$1,2)),$U653&gt;=DATEVALUE("9/30/20"&amp;RIGHT(BI$1,2)))),
IF(AND($T653&gt;=DATEVALUE("10/1/20"&amp;RIGHT(BH$1,2)),$U653&lt;=DATEVALUE("9/30/20"&amp;RIGHT(BI$1,2))),NETWORKDAYS($T653,$U653,Holidays!$J$3:$J$937),
IF(AND($T653&lt;DATEVALUE("10/1/20"&amp;RIGHT(BH$1,2)),$U653&lt;=DATEVALUE("9/30/20"&amp;RIGHT(BI$1,2))),NETWORKDAYS(DATEVALUE("10/1/20"&amp;RIGHT(BH$1,2)),$U653,Holidays!$J$3:$J$937),
IF($T653&lt;DATEVALUE("10/1/20"&amp;RIGHT(BH$1,2)),NETWORKDAYS(DATEVALUE("10/1/20"&amp;RIGHT(BH$1,2)),DATEVALUE("9/30/20"&amp;RIGHT(BI$1,2)),Holidays!$J$3:$J$937),
IF($T653&gt;=DATEVALUE("10/1/20"&amp;RIGHT(BH$1,2)),NETWORKDAYS($T653,DATEVALUE("9/30/20"&amp;RIGHT(BI$1,2)),Holidays!$J$3:$J$937),"")))),"")/(NETWORKDAYS($T653,$U653,Holidays!$J$3:$J$937)),0))</f>
        <v/>
      </c>
      <c r="BJ653" s="87" t="str">
        <f>IF($Q653="","",IFERROR(IF(OR(AND($T653&gt;=DATEVALUE("10/1/20"&amp;RIGHT(BI$1,2)),$T653&lt;=DATEVALUE("9/30/20"&amp;RIGHT(BJ$1,2))),AND($U653&gt;=DATEVALUE("10/1/20"&amp;RIGHT(BI$1,2)),$U653&lt;=DATEVALUE("9/30/20"&amp;RIGHT(BJ$1,2))),AND($T653&lt;=DATEVALUE("10/1/20"&amp;RIGHT(BI$1,2)),$U653&gt;=DATEVALUE("9/30/20"&amp;RIGHT(BJ$1,2)))),
IF(AND($T653&gt;=DATEVALUE("10/1/20"&amp;RIGHT(BI$1,2)),$U653&lt;=DATEVALUE("9/30/20"&amp;RIGHT(BJ$1,2))),NETWORKDAYS($T653,$U653,Holidays!$J$3:$J$937),
IF(AND($T653&lt;DATEVALUE("10/1/20"&amp;RIGHT(BI$1,2)),$U653&lt;=DATEVALUE("9/30/20"&amp;RIGHT(BJ$1,2))),NETWORKDAYS(DATEVALUE("10/1/20"&amp;RIGHT(BI$1,2)),$U653,Holidays!$J$3:$J$937),
IF($T653&lt;DATEVALUE("10/1/20"&amp;RIGHT(BI$1,2)),NETWORKDAYS(DATEVALUE("10/1/20"&amp;RIGHT(BI$1,2)),DATEVALUE("9/30/20"&amp;RIGHT(BJ$1,2)),Holidays!$J$3:$J$937),
IF($T653&gt;=DATEVALUE("10/1/20"&amp;RIGHT(BI$1,2)),NETWORKDAYS($T653,DATEVALUE("9/30/20"&amp;RIGHT(BJ$1,2)),Holidays!$J$3:$J$937),"")))),"")/(NETWORKDAYS($T653,$U653,Holidays!$J$3:$J$937)),0))</f>
        <v/>
      </c>
      <c r="BK653" s="87" t="str">
        <f>IF($Q653="","",IFERROR(IF(OR(AND($T653&gt;=DATEVALUE("10/1/20"&amp;RIGHT(BJ$1,2)),$T653&lt;=DATEVALUE("9/30/20"&amp;RIGHT(BK$1,2))),AND($U653&gt;=DATEVALUE("10/1/20"&amp;RIGHT(BJ$1,2)),$U653&lt;=DATEVALUE("9/30/20"&amp;RIGHT(BK$1,2))),AND($T653&lt;=DATEVALUE("10/1/20"&amp;RIGHT(BJ$1,2)),$U653&gt;=DATEVALUE("9/30/20"&amp;RIGHT(BK$1,2)))),
IF(AND($T653&gt;=DATEVALUE("10/1/20"&amp;RIGHT(BJ$1,2)),$U653&lt;=DATEVALUE("9/30/20"&amp;RIGHT(BK$1,2))),NETWORKDAYS($T653,$U653,Holidays!$J$3:$J$937),
IF(AND($T653&lt;DATEVALUE("10/1/20"&amp;RIGHT(BJ$1,2)),$U653&lt;=DATEVALUE("9/30/20"&amp;RIGHT(BK$1,2))),NETWORKDAYS(DATEVALUE("10/1/20"&amp;RIGHT(BJ$1,2)),$U653,Holidays!$J$3:$J$937),
IF($T653&lt;DATEVALUE("10/1/20"&amp;RIGHT(BJ$1,2)),NETWORKDAYS(DATEVALUE("10/1/20"&amp;RIGHT(BJ$1,2)),DATEVALUE("9/30/20"&amp;RIGHT(BK$1,2)),Holidays!$J$3:$J$937),
IF($T653&gt;=DATEVALUE("10/1/20"&amp;RIGHT(BJ$1,2)),NETWORKDAYS($T653,DATEVALUE("9/30/20"&amp;RIGHT(BK$1,2)),Holidays!$J$3:$J$937),"")))),"")/(NETWORKDAYS($T653,$U653,Holidays!$J$3:$J$937)),0))</f>
        <v/>
      </c>
      <c r="BL653" s="87" t="str">
        <f>IF($Q653="","",IFERROR(IF(OR(AND($T653&gt;=DATEVALUE("10/1/20"&amp;RIGHT(BK$1,2)),$T653&lt;=DATEVALUE("9/30/20"&amp;RIGHT(BL$1,2))),AND($U653&gt;=DATEVALUE("10/1/20"&amp;RIGHT(BK$1,2)),$U653&lt;=DATEVALUE("9/30/20"&amp;RIGHT(BL$1,2))),AND($T653&lt;=DATEVALUE("10/1/20"&amp;RIGHT(BK$1,2)),$U653&gt;=DATEVALUE("9/30/20"&amp;RIGHT(BL$1,2)))),
IF(AND($T653&gt;=DATEVALUE("10/1/20"&amp;RIGHT(BK$1,2)),$U653&lt;=DATEVALUE("9/30/20"&amp;RIGHT(BL$1,2))),NETWORKDAYS($T653,$U653,Holidays!$J$3:$J$937),
IF(AND($T653&lt;DATEVALUE("10/1/20"&amp;RIGHT(BK$1,2)),$U653&lt;=DATEVALUE("9/30/20"&amp;RIGHT(BL$1,2))),NETWORKDAYS(DATEVALUE("10/1/20"&amp;RIGHT(BK$1,2)),$U653,Holidays!$J$3:$J$937),
IF($T653&lt;DATEVALUE("10/1/20"&amp;RIGHT(BK$1,2)),NETWORKDAYS(DATEVALUE("10/1/20"&amp;RIGHT(BK$1,2)),DATEVALUE("9/30/20"&amp;RIGHT(BL$1,2)),Holidays!$J$3:$J$937),
IF($T653&gt;=DATEVALUE("10/1/20"&amp;RIGHT(BK$1,2)),NETWORKDAYS($T653,DATEVALUE("9/30/20"&amp;RIGHT(BL$1,2)),Holidays!$J$3:$J$937),"")))),"")/(NETWORKDAYS($T653,$U653,Holidays!$J$3:$J$937)),0))</f>
        <v/>
      </c>
      <c r="BM653" s="87" t="str">
        <f>IF($Q653="","",IFERROR(IF(OR(AND($T653&gt;=DATEVALUE("10/1/20"&amp;RIGHT(BL$1,2)),$T653&lt;=DATEVALUE("9/30/20"&amp;RIGHT(BM$1,2))),AND($U653&gt;=DATEVALUE("10/1/20"&amp;RIGHT(BL$1,2)),$U653&lt;=DATEVALUE("9/30/20"&amp;RIGHT(BM$1,2))),AND($T653&lt;=DATEVALUE("10/1/20"&amp;RIGHT(BL$1,2)),$U653&gt;=DATEVALUE("9/30/20"&amp;RIGHT(BM$1,2)))),
IF(AND($T653&gt;=DATEVALUE("10/1/20"&amp;RIGHT(BL$1,2)),$U653&lt;=DATEVALUE("9/30/20"&amp;RIGHT(BM$1,2))),NETWORKDAYS($T653,$U653,Holidays!$J$3:$J$937),
IF(AND($T653&lt;DATEVALUE("10/1/20"&amp;RIGHT(BL$1,2)),$U653&lt;=DATEVALUE("9/30/20"&amp;RIGHT(BM$1,2))),NETWORKDAYS(DATEVALUE("10/1/20"&amp;RIGHT(BL$1,2)),$U653,Holidays!$J$3:$J$937),
IF($T653&lt;DATEVALUE("10/1/20"&amp;RIGHT(BL$1,2)),NETWORKDAYS(DATEVALUE("10/1/20"&amp;RIGHT(BL$1,2)),DATEVALUE("9/30/20"&amp;RIGHT(BM$1,2)),Holidays!$J$3:$J$937),
IF($T653&gt;=DATEVALUE("10/1/20"&amp;RIGHT(BL$1,2)),NETWORKDAYS($T653,DATEVALUE("9/30/20"&amp;RIGHT(BM$1,2)),Holidays!$J$3:$J$937),"")))),"")/(NETWORKDAYS($T653,$U653,Holidays!$J$3:$J$937)),0))</f>
        <v/>
      </c>
      <c r="BN653" s="87" t="str">
        <f>IF($Q653="","",IFERROR(IF(OR(AND($T653&gt;=DATEVALUE("10/1/20"&amp;RIGHT(BM$1,2)),$T653&lt;=DATEVALUE("9/30/20"&amp;RIGHT(BN$1,2))),AND($U653&gt;=DATEVALUE("10/1/20"&amp;RIGHT(BM$1,2)),$U653&lt;=DATEVALUE("9/30/20"&amp;RIGHT(BN$1,2))),AND($T653&lt;=DATEVALUE("10/1/20"&amp;RIGHT(BM$1,2)),$U653&gt;=DATEVALUE("9/30/20"&amp;RIGHT(BN$1,2)))),
IF(AND($T653&gt;=DATEVALUE("10/1/20"&amp;RIGHT(BM$1,2)),$U653&lt;=DATEVALUE("9/30/20"&amp;RIGHT(BN$1,2))),NETWORKDAYS($T653,$U653,Holidays!$J$3:$J$937),
IF(AND($T653&lt;DATEVALUE("10/1/20"&amp;RIGHT(BM$1,2)),$U653&lt;=DATEVALUE("9/30/20"&amp;RIGHT(BN$1,2))),NETWORKDAYS(DATEVALUE("10/1/20"&amp;RIGHT(BM$1,2)),$U653,Holidays!$J$3:$J$937),
IF($T653&lt;DATEVALUE("10/1/20"&amp;RIGHT(BM$1,2)),NETWORKDAYS(DATEVALUE("10/1/20"&amp;RIGHT(BM$1,2)),DATEVALUE("9/30/20"&amp;RIGHT(BN$1,2)),Holidays!$J$3:$J$937),
IF($T653&gt;=DATEVALUE("10/1/20"&amp;RIGHT(BM$1,2)),NETWORKDAYS($T653,DATEVALUE("9/30/20"&amp;RIGHT(BN$1,2)),Holidays!$J$3:$J$937),"")))),"")/(NETWORKDAYS($T653,$U653,Holidays!$J$3:$J$937)),0))</f>
        <v/>
      </c>
      <c r="BO653" s="87" t="str">
        <f>IF($Q653="","",IFERROR(IF(OR(AND($T653&gt;=DATEVALUE("10/1/20"&amp;RIGHT(BN$1,2)),$T653&lt;=DATEVALUE("9/30/20"&amp;RIGHT(BO$1,2))),AND($U653&gt;=DATEVALUE("10/1/20"&amp;RIGHT(BN$1,2)),$U653&lt;=DATEVALUE("9/30/20"&amp;RIGHT(BO$1,2))),AND($T653&lt;=DATEVALUE("10/1/20"&amp;RIGHT(BN$1,2)),$U653&gt;=DATEVALUE("9/30/20"&amp;RIGHT(BO$1,2)))),
IF(AND($T653&gt;=DATEVALUE("10/1/20"&amp;RIGHT(BN$1,2)),$U653&lt;=DATEVALUE("9/30/20"&amp;RIGHT(BO$1,2))),NETWORKDAYS($T653,$U653,Holidays!$J$3:$J$937),
IF(AND($T653&lt;DATEVALUE("10/1/20"&amp;RIGHT(BN$1,2)),$U653&lt;=DATEVALUE("9/30/20"&amp;RIGHT(BO$1,2))),NETWORKDAYS(DATEVALUE("10/1/20"&amp;RIGHT(BN$1,2)),$U653,Holidays!$J$3:$J$937),
IF($T653&lt;DATEVALUE("10/1/20"&amp;RIGHT(BN$1,2)),NETWORKDAYS(DATEVALUE("10/1/20"&amp;RIGHT(BN$1,2)),DATEVALUE("9/30/20"&amp;RIGHT(BO$1,2)),Holidays!$J$3:$J$937),
IF($T653&gt;=DATEVALUE("10/1/20"&amp;RIGHT(BN$1,2)),NETWORKDAYS($T653,DATEVALUE("9/30/20"&amp;RIGHT(BO$1,2)),Holidays!$J$3:$J$937),"")))),"")/(NETWORKDAYS($T653,$U653,Holidays!$J$3:$J$937)),0))</f>
        <v/>
      </c>
      <c r="BP653" s="87" t="str">
        <f>IF($Q653="","",IFERROR(IF(OR(AND($T653&gt;=DATEVALUE("10/1/20"&amp;RIGHT(BO$1,2)),$T653&lt;=DATEVALUE("9/30/20"&amp;RIGHT(BP$1,2))),AND($U653&gt;=DATEVALUE("10/1/20"&amp;RIGHT(BO$1,2)),$U653&lt;=DATEVALUE("9/30/20"&amp;RIGHT(BP$1,2))),AND($T653&lt;=DATEVALUE("10/1/20"&amp;RIGHT(BO$1,2)),$U653&gt;=DATEVALUE("9/30/20"&amp;RIGHT(BP$1,2)))),
IF(AND($T653&gt;=DATEVALUE("10/1/20"&amp;RIGHT(BO$1,2)),$U653&lt;=DATEVALUE("9/30/20"&amp;RIGHT(BP$1,2))),NETWORKDAYS($T653,$U653,Holidays!$J$3:$J$937),
IF(AND($T653&lt;DATEVALUE("10/1/20"&amp;RIGHT(BO$1,2)),$U653&lt;=DATEVALUE("9/30/20"&amp;RIGHT(BP$1,2))),NETWORKDAYS(DATEVALUE("10/1/20"&amp;RIGHT(BO$1,2)),$U653,Holidays!$J$3:$J$937),
IF($T653&lt;DATEVALUE("10/1/20"&amp;RIGHT(BO$1,2)),NETWORKDAYS(DATEVALUE("10/1/20"&amp;RIGHT(BO$1,2)),DATEVALUE("9/30/20"&amp;RIGHT(BP$1,2)),Holidays!$J$3:$J$937),
IF($T653&gt;=DATEVALUE("10/1/20"&amp;RIGHT(BO$1,2)),NETWORKDAYS($T653,DATEVALUE("9/30/20"&amp;RIGHT(BP$1,2)),Holidays!$J$3:$J$937),"")))),"")/(NETWORKDAYS($T653,$U653,Holidays!$J$3:$J$937)),0))</f>
        <v/>
      </c>
      <c r="BQ653" s="87" t="str">
        <f>IF($Q653="","",IFERROR(IF(OR(AND($T653&gt;=DATEVALUE("10/1/20"&amp;RIGHT(BP$1,2)),$T653&lt;=DATEVALUE("9/30/20"&amp;RIGHT(BQ$1,2))),AND($U653&gt;=DATEVALUE("10/1/20"&amp;RIGHT(BP$1,2)),$U653&lt;=DATEVALUE("9/30/20"&amp;RIGHT(BQ$1,2))),AND($T653&lt;=DATEVALUE("10/1/20"&amp;RIGHT(BP$1,2)),$U653&gt;=DATEVALUE("9/30/20"&amp;RIGHT(BQ$1,2)))),
IF(AND($T653&gt;=DATEVALUE("10/1/20"&amp;RIGHT(BP$1,2)),$U653&lt;=DATEVALUE("9/30/20"&amp;RIGHT(BQ$1,2))),NETWORKDAYS($T653,$U653,Holidays!$J$3:$J$937),
IF(AND($T653&lt;DATEVALUE("10/1/20"&amp;RIGHT(BP$1,2)),$U653&lt;=DATEVALUE("9/30/20"&amp;RIGHT(BQ$1,2))),NETWORKDAYS(DATEVALUE("10/1/20"&amp;RIGHT(BP$1,2)),$U653,Holidays!$J$3:$J$937),
IF($T653&lt;DATEVALUE("10/1/20"&amp;RIGHT(BP$1,2)),NETWORKDAYS(DATEVALUE("10/1/20"&amp;RIGHT(BP$1,2)),DATEVALUE("9/30/20"&amp;RIGHT(BQ$1,2)),Holidays!$J$3:$J$937),
IF($T653&gt;=DATEVALUE("10/1/20"&amp;RIGHT(BP$1,2)),NETWORKDAYS($T653,DATEVALUE("9/30/20"&amp;RIGHT(BQ$1,2)),Holidays!$J$3:$J$937),"")))),"")/(NETWORKDAYS($T653,$U653,Holidays!$J$3:$J$937)),0))</f>
        <v/>
      </c>
      <c r="BR653" s="87" t="str">
        <f>IF($Q653="","",IFERROR(IF(OR(AND($T653&gt;=DATEVALUE("10/1/20"&amp;RIGHT(BQ$1,2)),$T653&lt;=DATEVALUE("9/30/20"&amp;RIGHT(BR$1,2))),AND($U653&gt;=DATEVALUE("10/1/20"&amp;RIGHT(BQ$1,2)),$U653&lt;=DATEVALUE("9/30/20"&amp;RIGHT(BR$1,2))),AND($T653&lt;=DATEVALUE("10/1/20"&amp;RIGHT(BQ$1,2)),$U653&gt;=DATEVALUE("9/30/20"&amp;RIGHT(BR$1,2)))),
IF(AND($T653&gt;=DATEVALUE("10/1/20"&amp;RIGHT(BQ$1,2)),$U653&lt;=DATEVALUE("9/30/20"&amp;RIGHT(BR$1,2))),NETWORKDAYS($T653,$U653,Holidays!$J$3:$J$937),
IF(AND($T653&lt;DATEVALUE("10/1/20"&amp;RIGHT(BQ$1,2)),$U653&lt;=DATEVALUE("9/30/20"&amp;RIGHT(BR$1,2))),NETWORKDAYS(DATEVALUE("10/1/20"&amp;RIGHT(BQ$1,2)),$U653,Holidays!$J$3:$J$937),
IF($T653&lt;DATEVALUE("10/1/20"&amp;RIGHT(BQ$1,2)),NETWORKDAYS(DATEVALUE("10/1/20"&amp;RIGHT(BQ$1,2)),DATEVALUE("9/30/20"&amp;RIGHT(BR$1,2)),Holidays!$J$3:$J$937),
IF($T653&gt;=DATEVALUE("10/1/20"&amp;RIGHT(BQ$1,2)),NETWORKDAYS($T653,DATEVALUE("9/30/20"&amp;RIGHT(BR$1,2)),Holidays!$J$3:$J$937),"")))),"")/(NETWORKDAYS($T653,$U653,Holidays!$J$3:$J$937)),0))</f>
        <v/>
      </c>
      <c r="BS653" s="87" t="str">
        <f>IF($Q653="","",IFERROR(IF(OR(AND($T653&gt;=DATEVALUE("10/1/20"&amp;RIGHT(BR$1,2)),$T653&lt;=DATEVALUE("9/30/20"&amp;RIGHT(BS$1,2))),AND($U653&gt;=DATEVALUE("10/1/20"&amp;RIGHT(BR$1,2)),$U653&lt;=DATEVALUE("9/30/20"&amp;RIGHT(BS$1,2))),AND($T653&lt;=DATEVALUE("10/1/20"&amp;RIGHT(BR$1,2)),$U653&gt;=DATEVALUE("9/30/20"&amp;RIGHT(BS$1,2)))),
IF(AND($T653&gt;=DATEVALUE("10/1/20"&amp;RIGHT(BR$1,2)),$U653&lt;=DATEVALUE("9/30/20"&amp;RIGHT(BS$1,2))),NETWORKDAYS($T653,$U653,Holidays!$J$3:$J$937),
IF(AND($T653&lt;DATEVALUE("10/1/20"&amp;RIGHT(BR$1,2)),$U653&lt;=DATEVALUE("9/30/20"&amp;RIGHT(BS$1,2))),NETWORKDAYS(DATEVALUE("10/1/20"&amp;RIGHT(BR$1,2)),$U653,Holidays!$J$3:$J$937),
IF($T653&lt;DATEVALUE("10/1/20"&amp;RIGHT(BR$1,2)),NETWORKDAYS(DATEVALUE("10/1/20"&amp;RIGHT(BR$1,2)),DATEVALUE("9/30/20"&amp;RIGHT(BS$1,2)),Holidays!$J$3:$J$937),
IF($T653&gt;=DATEVALUE("10/1/20"&amp;RIGHT(BR$1,2)),NETWORKDAYS($T653,DATEVALUE("9/30/20"&amp;RIGHT(BS$1,2)),Holidays!$J$3:$J$937),"")))),"")/(NETWORKDAYS($T653,$U653,Holidays!$J$3:$J$937)),0))</f>
        <v/>
      </c>
      <c r="BT653" s="87" t="str">
        <f>IF($Q653="","",IFERROR(IF(OR(AND($T653&gt;=DATEVALUE("10/1/20"&amp;RIGHT(BS$1,2)),$T653&lt;=DATEVALUE("9/30/20"&amp;RIGHT(BT$1,2))),AND($U653&gt;=DATEVALUE("10/1/20"&amp;RIGHT(BS$1,2)),$U653&lt;=DATEVALUE("9/30/20"&amp;RIGHT(BT$1,2))),AND($T653&lt;=DATEVALUE("10/1/20"&amp;RIGHT(BS$1,2)),$U653&gt;=DATEVALUE("9/30/20"&amp;RIGHT(BT$1,2)))),
IF(AND($T653&gt;=DATEVALUE("10/1/20"&amp;RIGHT(BS$1,2)),$U653&lt;=DATEVALUE("9/30/20"&amp;RIGHT(BT$1,2))),NETWORKDAYS($T653,$U653,Holidays!$J$3:$J$937),
IF(AND($T653&lt;DATEVALUE("10/1/20"&amp;RIGHT(BS$1,2)),$U653&lt;=DATEVALUE("9/30/20"&amp;RIGHT(BT$1,2))),NETWORKDAYS(DATEVALUE("10/1/20"&amp;RIGHT(BS$1,2)),$U653,Holidays!$J$3:$J$937),
IF($T653&lt;DATEVALUE("10/1/20"&amp;RIGHT(BS$1,2)),NETWORKDAYS(DATEVALUE("10/1/20"&amp;RIGHT(BS$1,2)),DATEVALUE("9/30/20"&amp;RIGHT(BT$1,2)),Holidays!$J$3:$J$937),
IF($T653&gt;=DATEVALUE("10/1/20"&amp;RIGHT(BS$1,2)),NETWORKDAYS($T653,DATEVALUE("9/30/20"&amp;RIGHT(BT$1,2)),Holidays!$J$3:$J$937),"")))),"")/(NETWORKDAYS($T653,$U653,Holidays!$J$3:$J$937)),0))</f>
        <v/>
      </c>
      <c r="BU653" s="87" t="str">
        <f>IF($Q653="","",IFERROR(IF(OR(AND($T653&gt;=DATEVALUE("10/1/20"&amp;RIGHT(BT$1,2)),$T653&lt;=DATEVALUE("9/30/20"&amp;RIGHT(BU$1,2))),AND($U653&gt;=DATEVALUE("10/1/20"&amp;RIGHT(BT$1,2)),$U653&lt;=DATEVALUE("9/30/20"&amp;RIGHT(BU$1,2))),AND($T653&lt;=DATEVALUE("10/1/20"&amp;RIGHT(BT$1,2)),$U653&gt;=DATEVALUE("9/30/20"&amp;RIGHT(BU$1,2)))),
IF(AND($T653&gt;=DATEVALUE("10/1/20"&amp;RIGHT(BT$1,2)),$U653&lt;=DATEVALUE("9/30/20"&amp;RIGHT(BU$1,2))),NETWORKDAYS($T653,$U653,Holidays!$J$3:$J$937),
IF(AND($T653&lt;DATEVALUE("10/1/20"&amp;RIGHT(BT$1,2)),$U653&lt;=DATEVALUE("9/30/20"&amp;RIGHT(BU$1,2))),NETWORKDAYS(DATEVALUE("10/1/20"&amp;RIGHT(BT$1,2)),$U653,Holidays!$J$3:$J$937),
IF($T653&lt;DATEVALUE("10/1/20"&amp;RIGHT(BT$1,2)),NETWORKDAYS(DATEVALUE("10/1/20"&amp;RIGHT(BT$1,2)),DATEVALUE("9/30/20"&amp;RIGHT(BU$1,2)),Holidays!$J$3:$J$937),
IF($T653&gt;=DATEVALUE("10/1/20"&amp;RIGHT(BT$1,2)),NETWORKDAYS($T653,DATEVALUE("9/30/20"&amp;RIGHT(BU$1,2)),Holidays!$J$3:$J$937),"")))),"")/(NETWORKDAYS($T653,$U653,Holidays!$J$3:$J$937)),0))</f>
        <v/>
      </c>
      <c r="BV653" s="87" t="str">
        <f>IF($Q653="","",IFERROR(IF(OR(AND($T653&gt;=DATEVALUE("10/1/20"&amp;RIGHT(BU$1,2)),$T653&lt;=DATEVALUE("9/30/20"&amp;RIGHT(BV$1,2))),AND($U653&gt;=DATEVALUE("10/1/20"&amp;RIGHT(BU$1,2)),$U653&lt;=DATEVALUE("9/30/20"&amp;RIGHT(BV$1,2))),AND($T653&lt;=DATEVALUE("10/1/20"&amp;RIGHT(BU$1,2)),$U653&gt;=DATEVALUE("9/30/20"&amp;RIGHT(BV$1,2)))),
IF(AND($T653&gt;=DATEVALUE("10/1/20"&amp;RIGHT(BU$1,2)),$U653&lt;=DATEVALUE("9/30/20"&amp;RIGHT(BV$1,2))),NETWORKDAYS($T653,$U653,Holidays!$J$3:$J$937),
IF(AND($T653&lt;DATEVALUE("10/1/20"&amp;RIGHT(BU$1,2)),$U653&lt;=DATEVALUE("9/30/20"&amp;RIGHT(BV$1,2))),NETWORKDAYS(DATEVALUE("10/1/20"&amp;RIGHT(BU$1,2)),$U653,Holidays!$J$3:$J$937),
IF($T653&lt;DATEVALUE("10/1/20"&amp;RIGHT(BU$1,2)),NETWORKDAYS(DATEVALUE("10/1/20"&amp;RIGHT(BU$1,2)),DATEVALUE("9/30/20"&amp;RIGHT(BV$1,2)),Holidays!$J$3:$J$937),
IF($T653&gt;=DATEVALUE("10/1/20"&amp;RIGHT(BU$1,2)),NETWORKDAYS($T653,DATEVALUE("9/30/20"&amp;RIGHT(BV$1,2)),Holidays!$J$3:$J$937),"")))),"")/(NETWORKDAYS($T653,$U653,Holidays!$J$3:$J$937)),0))</f>
        <v/>
      </c>
      <c r="BW653" s="87" t="str">
        <f>IF($Q653="","",IFERROR(IF(OR(AND($T653&gt;=DATEVALUE("10/1/20"&amp;RIGHT(BV$1,2)),$T653&lt;=DATEVALUE("9/30/20"&amp;RIGHT(BW$1,2))),AND($U653&gt;=DATEVALUE("10/1/20"&amp;RIGHT(BV$1,2)),$U653&lt;=DATEVALUE("9/30/20"&amp;RIGHT(BW$1,2))),AND($T653&lt;=DATEVALUE("10/1/20"&amp;RIGHT(BV$1,2)),$U653&gt;=DATEVALUE("9/30/20"&amp;RIGHT(BW$1,2)))),
IF(AND($T653&gt;=DATEVALUE("10/1/20"&amp;RIGHT(BV$1,2)),$U653&lt;=DATEVALUE("9/30/20"&amp;RIGHT(BW$1,2))),NETWORKDAYS($T653,$U653,Holidays!$J$3:$J$937),
IF(AND($T653&lt;DATEVALUE("10/1/20"&amp;RIGHT(BV$1,2)),$U653&lt;=DATEVALUE("9/30/20"&amp;RIGHT(BW$1,2))),NETWORKDAYS(DATEVALUE("10/1/20"&amp;RIGHT(BV$1,2)),$U653,Holidays!$J$3:$J$937),
IF($T653&lt;DATEVALUE("10/1/20"&amp;RIGHT(BV$1,2)),NETWORKDAYS(DATEVALUE("10/1/20"&amp;RIGHT(BV$1,2)),DATEVALUE("9/30/20"&amp;RIGHT(BW$1,2)),Holidays!$J$3:$J$937),
IF($T653&gt;=DATEVALUE("10/1/20"&amp;RIGHT(BV$1,2)),NETWORKDAYS($T653,DATEVALUE("9/30/20"&amp;RIGHT(BW$1,2)),Holidays!$J$3:$J$937),"")))),"")/(NETWORKDAYS($T653,$U653,Holidays!$J$3:$J$937)),0))</f>
        <v/>
      </c>
      <c r="BX653" s="87" t="str">
        <f>IF($Q653="","",IFERROR(IF(OR(AND($T653&gt;=DATEVALUE("10/1/20"&amp;RIGHT(BW$1,2)),$T653&lt;=DATEVALUE("9/30/20"&amp;RIGHT(BX$1,2))),AND($U653&gt;=DATEVALUE("10/1/20"&amp;RIGHT(BW$1,2)),$U653&lt;=DATEVALUE("9/30/20"&amp;RIGHT(BX$1,2))),AND($T653&lt;=DATEVALUE("10/1/20"&amp;RIGHT(BW$1,2)),$U653&gt;=DATEVALUE("9/30/20"&amp;RIGHT(BX$1,2)))),
IF(AND($T653&gt;=DATEVALUE("10/1/20"&amp;RIGHT(BW$1,2)),$U653&lt;=DATEVALUE("9/30/20"&amp;RIGHT(BX$1,2))),NETWORKDAYS($T653,$U653,Holidays!$J$3:$J$937),
IF(AND($T653&lt;DATEVALUE("10/1/20"&amp;RIGHT(BW$1,2)),$U653&lt;=DATEVALUE("9/30/20"&amp;RIGHT(BX$1,2))),NETWORKDAYS(DATEVALUE("10/1/20"&amp;RIGHT(BW$1,2)),$U653,Holidays!$J$3:$J$937),
IF($T653&lt;DATEVALUE("10/1/20"&amp;RIGHT(BW$1,2)),NETWORKDAYS(DATEVALUE("10/1/20"&amp;RIGHT(BW$1,2)),DATEVALUE("9/30/20"&amp;RIGHT(BX$1,2)),Holidays!$J$3:$J$937),
IF($T653&gt;=DATEVALUE("10/1/20"&amp;RIGHT(BW$1,2)),NETWORKDAYS($T653,DATEVALUE("9/30/20"&amp;RIGHT(BX$1,2)),Holidays!$J$3:$J$937),"")))),"")/(NETWORKDAYS($T653,$U653,Holidays!$J$3:$J$937)),0))</f>
        <v/>
      </c>
      <c r="BY653" s="87" t="str">
        <f>IF($Q653="","",IFERROR(IF(OR(AND($T653&gt;=DATEVALUE("10/1/20"&amp;RIGHT(BX$1,2)),$T653&lt;=DATEVALUE("9/30/20"&amp;RIGHT(BY$1,2))),AND($U653&gt;=DATEVALUE("10/1/20"&amp;RIGHT(BX$1,2)),$U653&lt;=DATEVALUE("9/30/20"&amp;RIGHT(BY$1,2))),AND($T653&lt;=DATEVALUE("10/1/20"&amp;RIGHT(BX$1,2)),$U653&gt;=DATEVALUE("9/30/20"&amp;RIGHT(BY$1,2)))),
IF(AND($T653&gt;=DATEVALUE("10/1/20"&amp;RIGHT(BX$1,2)),$U653&lt;=DATEVALUE("9/30/20"&amp;RIGHT(BY$1,2))),NETWORKDAYS($T653,$U653,Holidays!$J$3:$J$937),
IF(AND($T653&lt;DATEVALUE("10/1/20"&amp;RIGHT(BX$1,2)),$U653&lt;=DATEVALUE("9/30/20"&amp;RIGHT(BY$1,2))),NETWORKDAYS(DATEVALUE("10/1/20"&amp;RIGHT(BX$1,2)),$U653,Holidays!$J$3:$J$937),
IF($T653&lt;DATEVALUE("10/1/20"&amp;RIGHT(BX$1,2)),NETWORKDAYS(DATEVALUE("10/1/20"&amp;RIGHT(BX$1,2)),DATEVALUE("9/30/20"&amp;RIGHT(BY$1,2)),Holidays!$J$3:$J$937),
IF($T653&gt;=DATEVALUE("10/1/20"&amp;RIGHT(BX$1,2)),NETWORKDAYS($T653,DATEVALUE("9/30/20"&amp;RIGHT(BY$1,2)),Holidays!$J$3:$J$937),"")))),"")/(NETWORKDAYS($T653,$U653,Holidays!$J$3:$J$937)),0))</f>
        <v/>
      </c>
      <c r="BZ653" s="87" t="str">
        <f>IF($Q653="","",IFERROR(IF(OR(AND($T653&gt;=DATEVALUE("10/1/20"&amp;RIGHT(BY$1,2)),$T653&lt;=DATEVALUE("9/30/20"&amp;RIGHT(BZ$1,2))),AND($U653&gt;=DATEVALUE("10/1/20"&amp;RIGHT(BY$1,2)),$U653&lt;=DATEVALUE("9/30/20"&amp;RIGHT(BZ$1,2))),AND($T653&lt;=DATEVALUE("10/1/20"&amp;RIGHT(BY$1,2)),$U653&gt;=DATEVALUE("9/30/20"&amp;RIGHT(BZ$1,2)))),
IF(AND($T653&gt;=DATEVALUE("10/1/20"&amp;RIGHT(BY$1,2)),$U653&lt;=DATEVALUE("9/30/20"&amp;RIGHT(BZ$1,2))),NETWORKDAYS($T653,$U653,Holidays!$J$3:$J$937),
IF(AND($T653&lt;DATEVALUE("10/1/20"&amp;RIGHT(BY$1,2)),$U653&lt;=DATEVALUE("9/30/20"&amp;RIGHT(BZ$1,2))),NETWORKDAYS(DATEVALUE("10/1/20"&amp;RIGHT(BY$1,2)),$U653,Holidays!$J$3:$J$937),
IF($T653&lt;DATEVALUE("10/1/20"&amp;RIGHT(BY$1,2)),NETWORKDAYS(DATEVALUE("10/1/20"&amp;RIGHT(BY$1,2)),DATEVALUE("9/30/20"&amp;RIGHT(BZ$1,2)),Holidays!$J$3:$J$937),
IF($T653&gt;=DATEVALUE("10/1/20"&amp;RIGHT(BY$1,2)),NETWORKDAYS($T653,DATEVALUE("9/30/20"&amp;RIGHT(BZ$1,2)),Holidays!$J$3:$J$937),"")))),"")/(NETWORKDAYS($T653,$U653,Holidays!$J$3:$J$937)),0))</f>
        <v/>
      </c>
      <c r="CA653" s="87" t="str">
        <f>IF($Q653="","",IFERROR(IF(OR(AND($T653&gt;=DATEVALUE("10/1/20"&amp;RIGHT(BZ$1,2)),$T653&lt;=DATEVALUE("9/30/20"&amp;RIGHT(CA$1,2))),AND($U653&gt;=DATEVALUE("10/1/20"&amp;RIGHT(BZ$1,2)),$U653&lt;=DATEVALUE("9/30/20"&amp;RIGHT(CA$1,2))),AND($T653&lt;=DATEVALUE("10/1/20"&amp;RIGHT(BZ$1,2)),$U653&gt;=DATEVALUE("9/30/20"&amp;RIGHT(CA$1,2)))),
IF(AND($T653&gt;=DATEVALUE("10/1/20"&amp;RIGHT(BZ$1,2)),$U653&lt;=DATEVALUE("9/30/20"&amp;RIGHT(CA$1,2))),NETWORKDAYS($T653,$U653,Holidays!$J$3:$J$937),
IF(AND($T653&lt;DATEVALUE("10/1/20"&amp;RIGHT(BZ$1,2)),$U653&lt;=DATEVALUE("9/30/20"&amp;RIGHT(CA$1,2))),NETWORKDAYS(DATEVALUE("10/1/20"&amp;RIGHT(BZ$1,2)),$U653,Holidays!$J$3:$J$937),
IF($T653&lt;DATEVALUE("10/1/20"&amp;RIGHT(BZ$1,2)),NETWORKDAYS(DATEVALUE("10/1/20"&amp;RIGHT(BZ$1,2)),DATEVALUE("9/30/20"&amp;RIGHT(CA$1,2)),Holidays!$J$3:$J$937),
IF($T653&gt;=DATEVALUE("10/1/20"&amp;RIGHT(BZ$1,2)),NETWORKDAYS($T653,DATEVALUE("9/30/20"&amp;RIGHT(CA$1,2)),Holidays!$J$3:$J$937),"")))),"")/(NETWORKDAYS($T653,$U653,Holidays!$J$3:$J$937)),0))</f>
        <v/>
      </c>
      <c r="CB653" s="87" t="str">
        <f>IF($Q653="","",IFERROR(IF(OR(AND($T653&gt;=DATEVALUE("10/1/20"&amp;RIGHT(CA$1,2)),$T653&lt;=DATEVALUE("9/30/20"&amp;RIGHT(CB$1,2))),AND($U653&gt;=DATEVALUE("10/1/20"&amp;RIGHT(CA$1,2)),$U653&lt;=DATEVALUE("9/30/20"&amp;RIGHT(CB$1,2))),AND($T653&lt;=DATEVALUE("10/1/20"&amp;RIGHT(CA$1,2)),$U653&gt;=DATEVALUE("9/30/20"&amp;RIGHT(CB$1,2)))),
IF(AND($T653&gt;=DATEVALUE("10/1/20"&amp;RIGHT(CA$1,2)),$U653&lt;=DATEVALUE("9/30/20"&amp;RIGHT(CB$1,2))),NETWORKDAYS($T653,$U653,Holidays!$J$3:$J$937),
IF(AND($T653&lt;DATEVALUE("10/1/20"&amp;RIGHT(CA$1,2)),$U653&lt;=DATEVALUE("9/30/20"&amp;RIGHT(CB$1,2))),NETWORKDAYS(DATEVALUE("10/1/20"&amp;RIGHT(CA$1,2)),$U653,Holidays!$J$3:$J$937),
IF($T653&lt;DATEVALUE("10/1/20"&amp;RIGHT(CA$1,2)),NETWORKDAYS(DATEVALUE("10/1/20"&amp;RIGHT(CA$1,2)),DATEVALUE("9/30/20"&amp;RIGHT(CB$1,2)),Holidays!$J$3:$J$937),
IF($T653&gt;=DATEVALUE("10/1/20"&amp;RIGHT(CA$1,2)),NETWORKDAYS($T653,DATEVALUE("9/30/20"&amp;RIGHT(CB$1,2)),Holidays!$J$3:$J$937),"")))),"")/(NETWORKDAYS($T653,$U653,Holidays!$J$3:$J$937)),0))</f>
        <v/>
      </c>
    </row>
    <row r="654" spans="1:80">
      <c r="A654" s="97"/>
      <c r="B654" s="98" t="str">
        <f ca="1">IF(NOT($A654=""),OFFSET('WBS Reference &amp; User Procedure'!$A$1,MATCH($A654,'WBS Reference &amp; User Procedure'!$A:$A,0)-1,1),"")</f>
        <v/>
      </c>
      <c r="D654" s="97"/>
      <c r="T654" s="104" t="str">
        <f>IF(NOT(Q654=""),IF(NOT($S654=""),$S654,#REF!),"")</f>
        <v/>
      </c>
      <c r="U654" s="104" t="str">
        <f>IF(NOT(Q654=""),WORKDAY(T654,Q654,Holidays!$J$3:$J$937),"")</f>
        <v/>
      </c>
      <c r="V654" s="104"/>
      <c r="W654" s="104"/>
      <c r="X654" s="101" t="str">
        <f t="shared" si="137"/>
        <v/>
      </c>
      <c r="AL654" s="87" t="str">
        <f t="shared" ca="1" si="134"/>
        <v/>
      </c>
      <c r="AN654" s="87" t="str">
        <f t="shared" ca="1" si="144"/>
        <v/>
      </c>
      <c r="AO654" s="87" t="str">
        <f t="shared" ca="1" si="144"/>
        <v/>
      </c>
      <c r="AP654" s="87" t="str">
        <f t="shared" ca="1" si="144"/>
        <v/>
      </c>
      <c r="AQ654" s="87" t="str">
        <f t="shared" ca="1" si="144"/>
        <v/>
      </c>
      <c r="AR654" s="87" t="str">
        <f t="shared" ca="1" si="144"/>
        <v/>
      </c>
      <c r="AS654" s="87" t="str">
        <f t="shared" ca="1" si="144"/>
        <v/>
      </c>
      <c r="AT654" s="87" t="str">
        <f t="shared" ca="1" si="144"/>
        <v/>
      </c>
      <c r="AU654" s="87" t="str">
        <f t="shared" ca="1" si="144"/>
        <v/>
      </c>
      <c r="AV654" s="87" t="str">
        <f t="shared" ca="1" si="144"/>
        <v/>
      </c>
      <c r="AW654" s="87" t="str">
        <f t="shared" ca="1" si="144"/>
        <v/>
      </c>
      <c r="AX654" s="87" t="str">
        <f t="shared" ca="1" si="145"/>
        <v/>
      </c>
      <c r="AY654" s="87" t="str">
        <f t="shared" ca="1" si="145"/>
        <v/>
      </c>
      <c r="AZ654" s="87" t="str">
        <f t="shared" ca="1" si="145"/>
        <v/>
      </c>
      <c r="BA654" s="87" t="str">
        <f t="shared" ca="1" si="145"/>
        <v/>
      </c>
      <c r="BB654" s="87" t="str">
        <f t="shared" ca="1" si="145"/>
        <v/>
      </c>
      <c r="BC654" s="87" t="str">
        <f t="shared" ca="1" si="145"/>
        <v/>
      </c>
      <c r="BD654" s="87" t="str">
        <f t="shared" ca="1" si="145"/>
        <v/>
      </c>
      <c r="BE654" s="87" t="str">
        <f t="shared" ca="1" si="145"/>
        <v/>
      </c>
      <c r="BF654" s="87" t="str">
        <f t="shared" ca="1" si="145"/>
        <v/>
      </c>
      <c r="BG654" s="87" t="str">
        <f t="shared" ca="1" si="145"/>
        <v/>
      </c>
      <c r="BI654" s="87" t="str">
        <f>IF($Q654="","",IFERROR(IF(OR(AND($T654&gt;=DATEVALUE("10/1/20"&amp;RIGHT(BH$1,2)),$T654&lt;=DATEVALUE("9/30/20"&amp;RIGHT(BI$1,2))),AND($U654&gt;=DATEVALUE("10/1/20"&amp;RIGHT(BH$1,2)),$U654&lt;=DATEVALUE("9/30/20"&amp;RIGHT(BI$1,2))),AND($T654&lt;=DATEVALUE("10/1/20"&amp;RIGHT(BH$1,2)),$U654&gt;=DATEVALUE("9/30/20"&amp;RIGHT(BI$1,2)))),
IF(AND($T654&gt;=DATEVALUE("10/1/20"&amp;RIGHT(BH$1,2)),$U654&lt;=DATEVALUE("9/30/20"&amp;RIGHT(BI$1,2))),NETWORKDAYS($T654,$U654,Holidays!$J$3:$J$937),
IF(AND($T654&lt;DATEVALUE("10/1/20"&amp;RIGHT(BH$1,2)),$U654&lt;=DATEVALUE("9/30/20"&amp;RIGHT(BI$1,2))),NETWORKDAYS(DATEVALUE("10/1/20"&amp;RIGHT(BH$1,2)),$U654,Holidays!$J$3:$J$937),
IF($T654&lt;DATEVALUE("10/1/20"&amp;RIGHT(BH$1,2)),NETWORKDAYS(DATEVALUE("10/1/20"&amp;RIGHT(BH$1,2)),DATEVALUE("9/30/20"&amp;RIGHT(BI$1,2)),Holidays!$J$3:$J$937),
IF($T654&gt;=DATEVALUE("10/1/20"&amp;RIGHT(BH$1,2)),NETWORKDAYS($T654,DATEVALUE("9/30/20"&amp;RIGHT(BI$1,2)),Holidays!$J$3:$J$937),"")))),"")/(NETWORKDAYS($T654,$U654,Holidays!$J$3:$J$937)),0))</f>
        <v/>
      </c>
      <c r="BJ654" s="87" t="str">
        <f>IF($Q654="","",IFERROR(IF(OR(AND($T654&gt;=DATEVALUE("10/1/20"&amp;RIGHT(BI$1,2)),$T654&lt;=DATEVALUE("9/30/20"&amp;RIGHT(BJ$1,2))),AND($U654&gt;=DATEVALUE("10/1/20"&amp;RIGHT(BI$1,2)),$U654&lt;=DATEVALUE("9/30/20"&amp;RIGHT(BJ$1,2))),AND($T654&lt;=DATEVALUE("10/1/20"&amp;RIGHT(BI$1,2)),$U654&gt;=DATEVALUE("9/30/20"&amp;RIGHT(BJ$1,2)))),
IF(AND($T654&gt;=DATEVALUE("10/1/20"&amp;RIGHT(BI$1,2)),$U654&lt;=DATEVALUE("9/30/20"&amp;RIGHT(BJ$1,2))),NETWORKDAYS($T654,$U654,Holidays!$J$3:$J$937),
IF(AND($T654&lt;DATEVALUE("10/1/20"&amp;RIGHT(BI$1,2)),$U654&lt;=DATEVALUE("9/30/20"&amp;RIGHT(BJ$1,2))),NETWORKDAYS(DATEVALUE("10/1/20"&amp;RIGHT(BI$1,2)),$U654,Holidays!$J$3:$J$937),
IF($T654&lt;DATEVALUE("10/1/20"&amp;RIGHT(BI$1,2)),NETWORKDAYS(DATEVALUE("10/1/20"&amp;RIGHT(BI$1,2)),DATEVALUE("9/30/20"&amp;RIGHT(BJ$1,2)),Holidays!$J$3:$J$937),
IF($T654&gt;=DATEVALUE("10/1/20"&amp;RIGHT(BI$1,2)),NETWORKDAYS($T654,DATEVALUE("9/30/20"&amp;RIGHT(BJ$1,2)),Holidays!$J$3:$J$937),"")))),"")/(NETWORKDAYS($T654,$U654,Holidays!$J$3:$J$937)),0))</f>
        <v/>
      </c>
      <c r="BK654" s="87" t="str">
        <f>IF($Q654="","",IFERROR(IF(OR(AND($T654&gt;=DATEVALUE("10/1/20"&amp;RIGHT(BJ$1,2)),$T654&lt;=DATEVALUE("9/30/20"&amp;RIGHT(BK$1,2))),AND($U654&gt;=DATEVALUE("10/1/20"&amp;RIGHT(BJ$1,2)),$U654&lt;=DATEVALUE("9/30/20"&amp;RIGHT(BK$1,2))),AND($T654&lt;=DATEVALUE("10/1/20"&amp;RIGHT(BJ$1,2)),$U654&gt;=DATEVALUE("9/30/20"&amp;RIGHT(BK$1,2)))),
IF(AND($T654&gt;=DATEVALUE("10/1/20"&amp;RIGHT(BJ$1,2)),$U654&lt;=DATEVALUE("9/30/20"&amp;RIGHT(BK$1,2))),NETWORKDAYS($T654,$U654,Holidays!$J$3:$J$937),
IF(AND($T654&lt;DATEVALUE("10/1/20"&amp;RIGHT(BJ$1,2)),$U654&lt;=DATEVALUE("9/30/20"&amp;RIGHT(BK$1,2))),NETWORKDAYS(DATEVALUE("10/1/20"&amp;RIGHT(BJ$1,2)),$U654,Holidays!$J$3:$J$937),
IF($T654&lt;DATEVALUE("10/1/20"&amp;RIGHT(BJ$1,2)),NETWORKDAYS(DATEVALUE("10/1/20"&amp;RIGHT(BJ$1,2)),DATEVALUE("9/30/20"&amp;RIGHT(BK$1,2)),Holidays!$J$3:$J$937),
IF($T654&gt;=DATEVALUE("10/1/20"&amp;RIGHT(BJ$1,2)),NETWORKDAYS($T654,DATEVALUE("9/30/20"&amp;RIGHT(BK$1,2)),Holidays!$J$3:$J$937),"")))),"")/(NETWORKDAYS($T654,$U654,Holidays!$J$3:$J$937)),0))</f>
        <v/>
      </c>
      <c r="BL654" s="87" t="str">
        <f>IF($Q654="","",IFERROR(IF(OR(AND($T654&gt;=DATEVALUE("10/1/20"&amp;RIGHT(BK$1,2)),$T654&lt;=DATEVALUE("9/30/20"&amp;RIGHT(BL$1,2))),AND($U654&gt;=DATEVALUE("10/1/20"&amp;RIGHT(BK$1,2)),$U654&lt;=DATEVALUE("9/30/20"&amp;RIGHT(BL$1,2))),AND($T654&lt;=DATEVALUE("10/1/20"&amp;RIGHT(BK$1,2)),$U654&gt;=DATEVALUE("9/30/20"&amp;RIGHT(BL$1,2)))),
IF(AND($T654&gt;=DATEVALUE("10/1/20"&amp;RIGHT(BK$1,2)),$U654&lt;=DATEVALUE("9/30/20"&amp;RIGHT(BL$1,2))),NETWORKDAYS($T654,$U654,Holidays!$J$3:$J$937),
IF(AND($T654&lt;DATEVALUE("10/1/20"&amp;RIGHT(BK$1,2)),$U654&lt;=DATEVALUE("9/30/20"&amp;RIGHT(BL$1,2))),NETWORKDAYS(DATEVALUE("10/1/20"&amp;RIGHT(BK$1,2)),$U654,Holidays!$J$3:$J$937),
IF($T654&lt;DATEVALUE("10/1/20"&amp;RIGHT(BK$1,2)),NETWORKDAYS(DATEVALUE("10/1/20"&amp;RIGHT(BK$1,2)),DATEVALUE("9/30/20"&amp;RIGHT(BL$1,2)),Holidays!$J$3:$J$937),
IF($T654&gt;=DATEVALUE("10/1/20"&amp;RIGHT(BK$1,2)),NETWORKDAYS($T654,DATEVALUE("9/30/20"&amp;RIGHT(BL$1,2)),Holidays!$J$3:$J$937),"")))),"")/(NETWORKDAYS($T654,$U654,Holidays!$J$3:$J$937)),0))</f>
        <v/>
      </c>
      <c r="BM654" s="87" t="str">
        <f>IF($Q654="","",IFERROR(IF(OR(AND($T654&gt;=DATEVALUE("10/1/20"&amp;RIGHT(BL$1,2)),$T654&lt;=DATEVALUE("9/30/20"&amp;RIGHT(BM$1,2))),AND($U654&gt;=DATEVALUE("10/1/20"&amp;RIGHT(BL$1,2)),$U654&lt;=DATEVALUE("9/30/20"&amp;RIGHT(BM$1,2))),AND($T654&lt;=DATEVALUE("10/1/20"&amp;RIGHT(BL$1,2)),$U654&gt;=DATEVALUE("9/30/20"&amp;RIGHT(BM$1,2)))),
IF(AND($T654&gt;=DATEVALUE("10/1/20"&amp;RIGHT(BL$1,2)),$U654&lt;=DATEVALUE("9/30/20"&amp;RIGHT(BM$1,2))),NETWORKDAYS($T654,$U654,Holidays!$J$3:$J$937),
IF(AND($T654&lt;DATEVALUE("10/1/20"&amp;RIGHT(BL$1,2)),$U654&lt;=DATEVALUE("9/30/20"&amp;RIGHT(BM$1,2))),NETWORKDAYS(DATEVALUE("10/1/20"&amp;RIGHT(BL$1,2)),$U654,Holidays!$J$3:$J$937),
IF($T654&lt;DATEVALUE("10/1/20"&amp;RIGHT(BL$1,2)),NETWORKDAYS(DATEVALUE("10/1/20"&amp;RIGHT(BL$1,2)),DATEVALUE("9/30/20"&amp;RIGHT(BM$1,2)),Holidays!$J$3:$J$937),
IF($T654&gt;=DATEVALUE("10/1/20"&amp;RIGHT(BL$1,2)),NETWORKDAYS($T654,DATEVALUE("9/30/20"&amp;RIGHT(BM$1,2)),Holidays!$J$3:$J$937),"")))),"")/(NETWORKDAYS($T654,$U654,Holidays!$J$3:$J$937)),0))</f>
        <v/>
      </c>
      <c r="BN654" s="87" t="str">
        <f>IF($Q654="","",IFERROR(IF(OR(AND($T654&gt;=DATEVALUE("10/1/20"&amp;RIGHT(BM$1,2)),$T654&lt;=DATEVALUE("9/30/20"&amp;RIGHT(BN$1,2))),AND($U654&gt;=DATEVALUE("10/1/20"&amp;RIGHT(BM$1,2)),$U654&lt;=DATEVALUE("9/30/20"&amp;RIGHT(BN$1,2))),AND($T654&lt;=DATEVALUE("10/1/20"&amp;RIGHT(BM$1,2)),$U654&gt;=DATEVALUE("9/30/20"&amp;RIGHT(BN$1,2)))),
IF(AND($T654&gt;=DATEVALUE("10/1/20"&amp;RIGHT(BM$1,2)),$U654&lt;=DATEVALUE("9/30/20"&amp;RIGHT(BN$1,2))),NETWORKDAYS($T654,$U654,Holidays!$J$3:$J$937),
IF(AND($T654&lt;DATEVALUE("10/1/20"&amp;RIGHT(BM$1,2)),$U654&lt;=DATEVALUE("9/30/20"&amp;RIGHT(BN$1,2))),NETWORKDAYS(DATEVALUE("10/1/20"&amp;RIGHT(BM$1,2)),$U654,Holidays!$J$3:$J$937),
IF($T654&lt;DATEVALUE("10/1/20"&amp;RIGHT(BM$1,2)),NETWORKDAYS(DATEVALUE("10/1/20"&amp;RIGHT(BM$1,2)),DATEVALUE("9/30/20"&amp;RIGHT(BN$1,2)),Holidays!$J$3:$J$937),
IF($T654&gt;=DATEVALUE("10/1/20"&amp;RIGHT(BM$1,2)),NETWORKDAYS($T654,DATEVALUE("9/30/20"&amp;RIGHT(BN$1,2)),Holidays!$J$3:$J$937),"")))),"")/(NETWORKDAYS($T654,$U654,Holidays!$J$3:$J$937)),0))</f>
        <v/>
      </c>
      <c r="BO654" s="87" t="str">
        <f>IF($Q654="","",IFERROR(IF(OR(AND($T654&gt;=DATEVALUE("10/1/20"&amp;RIGHT(BN$1,2)),$T654&lt;=DATEVALUE("9/30/20"&amp;RIGHT(BO$1,2))),AND($U654&gt;=DATEVALUE("10/1/20"&amp;RIGHT(BN$1,2)),$U654&lt;=DATEVALUE("9/30/20"&amp;RIGHT(BO$1,2))),AND($T654&lt;=DATEVALUE("10/1/20"&amp;RIGHT(BN$1,2)),$U654&gt;=DATEVALUE("9/30/20"&amp;RIGHT(BO$1,2)))),
IF(AND($T654&gt;=DATEVALUE("10/1/20"&amp;RIGHT(BN$1,2)),$U654&lt;=DATEVALUE("9/30/20"&amp;RIGHT(BO$1,2))),NETWORKDAYS($T654,$U654,Holidays!$J$3:$J$937),
IF(AND($T654&lt;DATEVALUE("10/1/20"&amp;RIGHT(BN$1,2)),$U654&lt;=DATEVALUE("9/30/20"&amp;RIGHT(BO$1,2))),NETWORKDAYS(DATEVALUE("10/1/20"&amp;RIGHT(BN$1,2)),$U654,Holidays!$J$3:$J$937),
IF($T654&lt;DATEVALUE("10/1/20"&amp;RIGHT(BN$1,2)),NETWORKDAYS(DATEVALUE("10/1/20"&amp;RIGHT(BN$1,2)),DATEVALUE("9/30/20"&amp;RIGHT(BO$1,2)),Holidays!$J$3:$J$937),
IF($T654&gt;=DATEVALUE("10/1/20"&amp;RIGHT(BN$1,2)),NETWORKDAYS($T654,DATEVALUE("9/30/20"&amp;RIGHT(BO$1,2)),Holidays!$J$3:$J$937),"")))),"")/(NETWORKDAYS($T654,$U654,Holidays!$J$3:$J$937)),0))</f>
        <v/>
      </c>
      <c r="BP654" s="87" t="str">
        <f>IF($Q654="","",IFERROR(IF(OR(AND($T654&gt;=DATEVALUE("10/1/20"&amp;RIGHT(BO$1,2)),$T654&lt;=DATEVALUE("9/30/20"&amp;RIGHT(BP$1,2))),AND($U654&gt;=DATEVALUE("10/1/20"&amp;RIGHT(BO$1,2)),$U654&lt;=DATEVALUE("9/30/20"&amp;RIGHT(BP$1,2))),AND($T654&lt;=DATEVALUE("10/1/20"&amp;RIGHT(BO$1,2)),$U654&gt;=DATEVALUE("9/30/20"&amp;RIGHT(BP$1,2)))),
IF(AND($T654&gt;=DATEVALUE("10/1/20"&amp;RIGHT(BO$1,2)),$U654&lt;=DATEVALUE("9/30/20"&amp;RIGHT(BP$1,2))),NETWORKDAYS($T654,$U654,Holidays!$J$3:$J$937),
IF(AND($T654&lt;DATEVALUE("10/1/20"&amp;RIGHT(BO$1,2)),$U654&lt;=DATEVALUE("9/30/20"&amp;RIGHT(BP$1,2))),NETWORKDAYS(DATEVALUE("10/1/20"&amp;RIGHT(BO$1,2)),$U654,Holidays!$J$3:$J$937),
IF($T654&lt;DATEVALUE("10/1/20"&amp;RIGHT(BO$1,2)),NETWORKDAYS(DATEVALUE("10/1/20"&amp;RIGHT(BO$1,2)),DATEVALUE("9/30/20"&amp;RIGHT(BP$1,2)),Holidays!$J$3:$J$937),
IF($T654&gt;=DATEVALUE("10/1/20"&amp;RIGHT(BO$1,2)),NETWORKDAYS($T654,DATEVALUE("9/30/20"&amp;RIGHT(BP$1,2)),Holidays!$J$3:$J$937),"")))),"")/(NETWORKDAYS($T654,$U654,Holidays!$J$3:$J$937)),0))</f>
        <v/>
      </c>
      <c r="BQ654" s="87" t="str">
        <f>IF($Q654="","",IFERROR(IF(OR(AND($T654&gt;=DATEVALUE("10/1/20"&amp;RIGHT(BP$1,2)),$T654&lt;=DATEVALUE("9/30/20"&amp;RIGHT(BQ$1,2))),AND($U654&gt;=DATEVALUE("10/1/20"&amp;RIGHT(BP$1,2)),$U654&lt;=DATEVALUE("9/30/20"&amp;RIGHT(BQ$1,2))),AND($T654&lt;=DATEVALUE("10/1/20"&amp;RIGHT(BP$1,2)),$U654&gt;=DATEVALUE("9/30/20"&amp;RIGHT(BQ$1,2)))),
IF(AND($T654&gt;=DATEVALUE("10/1/20"&amp;RIGHT(BP$1,2)),$U654&lt;=DATEVALUE("9/30/20"&amp;RIGHT(BQ$1,2))),NETWORKDAYS($T654,$U654,Holidays!$J$3:$J$937),
IF(AND($T654&lt;DATEVALUE("10/1/20"&amp;RIGHT(BP$1,2)),$U654&lt;=DATEVALUE("9/30/20"&amp;RIGHT(BQ$1,2))),NETWORKDAYS(DATEVALUE("10/1/20"&amp;RIGHT(BP$1,2)),$U654,Holidays!$J$3:$J$937),
IF($T654&lt;DATEVALUE("10/1/20"&amp;RIGHT(BP$1,2)),NETWORKDAYS(DATEVALUE("10/1/20"&amp;RIGHT(BP$1,2)),DATEVALUE("9/30/20"&amp;RIGHT(BQ$1,2)),Holidays!$J$3:$J$937),
IF($T654&gt;=DATEVALUE("10/1/20"&amp;RIGHT(BP$1,2)),NETWORKDAYS($T654,DATEVALUE("9/30/20"&amp;RIGHT(BQ$1,2)),Holidays!$J$3:$J$937),"")))),"")/(NETWORKDAYS($T654,$U654,Holidays!$J$3:$J$937)),0))</f>
        <v/>
      </c>
      <c r="BR654" s="87" t="str">
        <f>IF($Q654="","",IFERROR(IF(OR(AND($T654&gt;=DATEVALUE("10/1/20"&amp;RIGHT(BQ$1,2)),$T654&lt;=DATEVALUE("9/30/20"&amp;RIGHT(BR$1,2))),AND($U654&gt;=DATEVALUE("10/1/20"&amp;RIGHT(BQ$1,2)),$U654&lt;=DATEVALUE("9/30/20"&amp;RIGHT(BR$1,2))),AND($T654&lt;=DATEVALUE("10/1/20"&amp;RIGHT(BQ$1,2)),$U654&gt;=DATEVALUE("9/30/20"&amp;RIGHT(BR$1,2)))),
IF(AND($T654&gt;=DATEVALUE("10/1/20"&amp;RIGHT(BQ$1,2)),$U654&lt;=DATEVALUE("9/30/20"&amp;RIGHT(BR$1,2))),NETWORKDAYS($T654,$U654,Holidays!$J$3:$J$937),
IF(AND($T654&lt;DATEVALUE("10/1/20"&amp;RIGHT(BQ$1,2)),$U654&lt;=DATEVALUE("9/30/20"&amp;RIGHT(BR$1,2))),NETWORKDAYS(DATEVALUE("10/1/20"&amp;RIGHT(BQ$1,2)),$U654,Holidays!$J$3:$J$937),
IF($T654&lt;DATEVALUE("10/1/20"&amp;RIGHT(BQ$1,2)),NETWORKDAYS(DATEVALUE("10/1/20"&amp;RIGHT(BQ$1,2)),DATEVALUE("9/30/20"&amp;RIGHT(BR$1,2)),Holidays!$J$3:$J$937),
IF($T654&gt;=DATEVALUE("10/1/20"&amp;RIGHT(BQ$1,2)),NETWORKDAYS($T654,DATEVALUE("9/30/20"&amp;RIGHT(BR$1,2)),Holidays!$J$3:$J$937),"")))),"")/(NETWORKDAYS($T654,$U654,Holidays!$J$3:$J$937)),0))</f>
        <v/>
      </c>
      <c r="BS654" s="87" t="str">
        <f>IF($Q654="","",IFERROR(IF(OR(AND($T654&gt;=DATEVALUE("10/1/20"&amp;RIGHT(BR$1,2)),$T654&lt;=DATEVALUE("9/30/20"&amp;RIGHT(BS$1,2))),AND($U654&gt;=DATEVALUE("10/1/20"&amp;RIGHT(BR$1,2)),$U654&lt;=DATEVALUE("9/30/20"&amp;RIGHT(BS$1,2))),AND($T654&lt;=DATEVALUE("10/1/20"&amp;RIGHT(BR$1,2)),$U654&gt;=DATEVALUE("9/30/20"&amp;RIGHT(BS$1,2)))),
IF(AND($T654&gt;=DATEVALUE("10/1/20"&amp;RIGHT(BR$1,2)),$U654&lt;=DATEVALUE("9/30/20"&amp;RIGHT(BS$1,2))),NETWORKDAYS($T654,$U654,Holidays!$J$3:$J$937),
IF(AND($T654&lt;DATEVALUE("10/1/20"&amp;RIGHT(BR$1,2)),$U654&lt;=DATEVALUE("9/30/20"&amp;RIGHT(BS$1,2))),NETWORKDAYS(DATEVALUE("10/1/20"&amp;RIGHT(BR$1,2)),$U654,Holidays!$J$3:$J$937),
IF($T654&lt;DATEVALUE("10/1/20"&amp;RIGHT(BR$1,2)),NETWORKDAYS(DATEVALUE("10/1/20"&amp;RIGHT(BR$1,2)),DATEVALUE("9/30/20"&amp;RIGHT(BS$1,2)),Holidays!$J$3:$J$937),
IF($T654&gt;=DATEVALUE("10/1/20"&amp;RIGHT(BR$1,2)),NETWORKDAYS($T654,DATEVALUE("9/30/20"&amp;RIGHT(BS$1,2)),Holidays!$J$3:$J$937),"")))),"")/(NETWORKDAYS($T654,$U654,Holidays!$J$3:$J$937)),0))</f>
        <v/>
      </c>
      <c r="BT654" s="87" t="str">
        <f>IF($Q654="","",IFERROR(IF(OR(AND($T654&gt;=DATEVALUE("10/1/20"&amp;RIGHT(BS$1,2)),$T654&lt;=DATEVALUE("9/30/20"&amp;RIGHT(BT$1,2))),AND($U654&gt;=DATEVALUE("10/1/20"&amp;RIGHT(BS$1,2)),$U654&lt;=DATEVALUE("9/30/20"&amp;RIGHT(BT$1,2))),AND($T654&lt;=DATEVALUE("10/1/20"&amp;RIGHT(BS$1,2)),$U654&gt;=DATEVALUE("9/30/20"&amp;RIGHT(BT$1,2)))),
IF(AND($T654&gt;=DATEVALUE("10/1/20"&amp;RIGHT(BS$1,2)),$U654&lt;=DATEVALUE("9/30/20"&amp;RIGHT(BT$1,2))),NETWORKDAYS($T654,$U654,Holidays!$J$3:$J$937),
IF(AND($T654&lt;DATEVALUE("10/1/20"&amp;RIGHT(BS$1,2)),$U654&lt;=DATEVALUE("9/30/20"&amp;RIGHT(BT$1,2))),NETWORKDAYS(DATEVALUE("10/1/20"&amp;RIGHT(BS$1,2)),$U654,Holidays!$J$3:$J$937),
IF($T654&lt;DATEVALUE("10/1/20"&amp;RIGHT(BS$1,2)),NETWORKDAYS(DATEVALUE("10/1/20"&amp;RIGHT(BS$1,2)),DATEVALUE("9/30/20"&amp;RIGHT(BT$1,2)),Holidays!$J$3:$J$937),
IF($T654&gt;=DATEVALUE("10/1/20"&amp;RIGHT(BS$1,2)),NETWORKDAYS($T654,DATEVALUE("9/30/20"&amp;RIGHT(BT$1,2)),Holidays!$J$3:$J$937),"")))),"")/(NETWORKDAYS($T654,$U654,Holidays!$J$3:$J$937)),0))</f>
        <v/>
      </c>
      <c r="BU654" s="87" t="str">
        <f>IF($Q654="","",IFERROR(IF(OR(AND($T654&gt;=DATEVALUE("10/1/20"&amp;RIGHT(BT$1,2)),$T654&lt;=DATEVALUE("9/30/20"&amp;RIGHT(BU$1,2))),AND($U654&gt;=DATEVALUE("10/1/20"&amp;RIGHT(BT$1,2)),$U654&lt;=DATEVALUE("9/30/20"&amp;RIGHT(BU$1,2))),AND($T654&lt;=DATEVALUE("10/1/20"&amp;RIGHT(BT$1,2)),$U654&gt;=DATEVALUE("9/30/20"&amp;RIGHT(BU$1,2)))),
IF(AND($T654&gt;=DATEVALUE("10/1/20"&amp;RIGHT(BT$1,2)),$U654&lt;=DATEVALUE("9/30/20"&amp;RIGHT(BU$1,2))),NETWORKDAYS($T654,$U654,Holidays!$J$3:$J$937),
IF(AND($T654&lt;DATEVALUE("10/1/20"&amp;RIGHT(BT$1,2)),$U654&lt;=DATEVALUE("9/30/20"&amp;RIGHT(BU$1,2))),NETWORKDAYS(DATEVALUE("10/1/20"&amp;RIGHT(BT$1,2)),$U654,Holidays!$J$3:$J$937),
IF($T654&lt;DATEVALUE("10/1/20"&amp;RIGHT(BT$1,2)),NETWORKDAYS(DATEVALUE("10/1/20"&amp;RIGHT(BT$1,2)),DATEVALUE("9/30/20"&amp;RIGHT(BU$1,2)),Holidays!$J$3:$J$937),
IF($T654&gt;=DATEVALUE("10/1/20"&amp;RIGHT(BT$1,2)),NETWORKDAYS($T654,DATEVALUE("9/30/20"&amp;RIGHT(BU$1,2)),Holidays!$J$3:$J$937),"")))),"")/(NETWORKDAYS($T654,$U654,Holidays!$J$3:$J$937)),0))</f>
        <v/>
      </c>
      <c r="BV654" s="87" t="str">
        <f>IF($Q654="","",IFERROR(IF(OR(AND($T654&gt;=DATEVALUE("10/1/20"&amp;RIGHT(BU$1,2)),$T654&lt;=DATEVALUE("9/30/20"&amp;RIGHT(BV$1,2))),AND($U654&gt;=DATEVALUE("10/1/20"&amp;RIGHT(BU$1,2)),$U654&lt;=DATEVALUE("9/30/20"&amp;RIGHT(BV$1,2))),AND($T654&lt;=DATEVALUE("10/1/20"&amp;RIGHT(BU$1,2)),$U654&gt;=DATEVALUE("9/30/20"&amp;RIGHT(BV$1,2)))),
IF(AND($T654&gt;=DATEVALUE("10/1/20"&amp;RIGHT(BU$1,2)),$U654&lt;=DATEVALUE("9/30/20"&amp;RIGHT(BV$1,2))),NETWORKDAYS($T654,$U654,Holidays!$J$3:$J$937),
IF(AND($T654&lt;DATEVALUE("10/1/20"&amp;RIGHT(BU$1,2)),$U654&lt;=DATEVALUE("9/30/20"&amp;RIGHT(BV$1,2))),NETWORKDAYS(DATEVALUE("10/1/20"&amp;RIGHT(BU$1,2)),$U654,Holidays!$J$3:$J$937),
IF($T654&lt;DATEVALUE("10/1/20"&amp;RIGHT(BU$1,2)),NETWORKDAYS(DATEVALUE("10/1/20"&amp;RIGHT(BU$1,2)),DATEVALUE("9/30/20"&amp;RIGHT(BV$1,2)),Holidays!$J$3:$J$937),
IF($T654&gt;=DATEVALUE("10/1/20"&amp;RIGHT(BU$1,2)),NETWORKDAYS($T654,DATEVALUE("9/30/20"&amp;RIGHT(BV$1,2)),Holidays!$J$3:$J$937),"")))),"")/(NETWORKDAYS($T654,$U654,Holidays!$J$3:$J$937)),0))</f>
        <v/>
      </c>
      <c r="BW654" s="87" t="str">
        <f>IF($Q654="","",IFERROR(IF(OR(AND($T654&gt;=DATEVALUE("10/1/20"&amp;RIGHT(BV$1,2)),$T654&lt;=DATEVALUE("9/30/20"&amp;RIGHT(BW$1,2))),AND($U654&gt;=DATEVALUE("10/1/20"&amp;RIGHT(BV$1,2)),$U654&lt;=DATEVALUE("9/30/20"&amp;RIGHT(BW$1,2))),AND($T654&lt;=DATEVALUE("10/1/20"&amp;RIGHT(BV$1,2)),$U654&gt;=DATEVALUE("9/30/20"&amp;RIGHT(BW$1,2)))),
IF(AND($T654&gt;=DATEVALUE("10/1/20"&amp;RIGHT(BV$1,2)),$U654&lt;=DATEVALUE("9/30/20"&amp;RIGHT(BW$1,2))),NETWORKDAYS($T654,$U654,Holidays!$J$3:$J$937),
IF(AND($T654&lt;DATEVALUE("10/1/20"&amp;RIGHT(BV$1,2)),$U654&lt;=DATEVALUE("9/30/20"&amp;RIGHT(BW$1,2))),NETWORKDAYS(DATEVALUE("10/1/20"&amp;RIGHT(BV$1,2)),$U654,Holidays!$J$3:$J$937),
IF($T654&lt;DATEVALUE("10/1/20"&amp;RIGHT(BV$1,2)),NETWORKDAYS(DATEVALUE("10/1/20"&amp;RIGHT(BV$1,2)),DATEVALUE("9/30/20"&amp;RIGHT(BW$1,2)),Holidays!$J$3:$J$937),
IF($T654&gt;=DATEVALUE("10/1/20"&amp;RIGHT(BV$1,2)),NETWORKDAYS($T654,DATEVALUE("9/30/20"&amp;RIGHT(BW$1,2)),Holidays!$J$3:$J$937),"")))),"")/(NETWORKDAYS($T654,$U654,Holidays!$J$3:$J$937)),0))</f>
        <v/>
      </c>
      <c r="BX654" s="87" t="str">
        <f>IF($Q654="","",IFERROR(IF(OR(AND($T654&gt;=DATEVALUE("10/1/20"&amp;RIGHT(BW$1,2)),$T654&lt;=DATEVALUE("9/30/20"&amp;RIGHT(BX$1,2))),AND($U654&gt;=DATEVALUE("10/1/20"&amp;RIGHT(BW$1,2)),$U654&lt;=DATEVALUE("9/30/20"&amp;RIGHT(BX$1,2))),AND($T654&lt;=DATEVALUE("10/1/20"&amp;RIGHT(BW$1,2)),$U654&gt;=DATEVALUE("9/30/20"&amp;RIGHT(BX$1,2)))),
IF(AND($T654&gt;=DATEVALUE("10/1/20"&amp;RIGHT(BW$1,2)),$U654&lt;=DATEVALUE("9/30/20"&amp;RIGHT(BX$1,2))),NETWORKDAYS($T654,$U654,Holidays!$J$3:$J$937),
IF(AND($T654&lt;DATEVALUE("10/1/20"&amp;RIGHT(BW$1,2)),$U654&lt;=DATEVALUE("9/30/20"&amp;RIGHT(BX$1,2))),NETWORKDAYS(DATEVALUE("10/1/20"&amp;RIGHT(BW$1,2)),$U654,Holidays!$J$3:$J$937),
IF($T654&lt;DATEVALUE("10/1/20"&amp;RIGHT(BW$1,2)),NETWORKDAYS(DATEVALUE("10/1/20"&amp;RIGHT(BW$1,2)),DATEVALUE("9/30/20"&amp;RIGHT(BX$1,2)),Holidays!$J$3:$J$937),
IF($T654&gt;=DATEVALUE("10/1/20"&amp;RIGHT(BW$1,2)),NETWORKDAYS($T654,DATEVALUE("9/30/20"&amp;RIGHT(BX$1,2)),Holidays!$J$3:$J$937),"")))),"")/(NETWORKDAYS($T654,$U654,Holidays!$J$3:$J$937)),0))</f>
        <v/>
      </c>
      <c r="BY654" s="87" t="str">
        <f>IF($Q654="","",IFERROR(IF(OR(AND($T654&gt;=DATEVALUE("10/1/20"&amp;RIGHT(BX$1,2)),$T654&lt;=DATEVALUE("9/30/20"&amp;RIGHT(BY$1,2))),AND($U654&gt;=DATEVALUE("10/1/20"&amp;RIGHT(BX$1,2)),$U654&lt;=DATEVALUE("9/30/20"&amp;RIGHT(BY$1,2))),AND($T654&lt;=DATEVALUE("10/1/20"&amp;RIGHT(BX$1,2)),$U654&gt;=DATEVALUE("9/30/20"&amp;RIGHT(BY$1,2)))),
IF(AND($T654&gt;=DATEVALUE("10/1/20"&amp;RIGHT(BX$1,2)),$U654&lt;=DATEVALUE("9/30/20"&amp;RIGHT(BY$1,2))),NETWORKDAYS($T654,$U654,Holidays!$J$3:$J$937),
IF(AND($T654&lt;DATEVALUE("10/1/20"&amp;RIGHT(BX$1,2)),$U654&lt;=DATEVALUE("9/30/20"&amp;RIGHT(BY$1,2))),NETWORKDAYS(DATEVALUE("10/1/20"&amp;RIGHT(BX$1,2)),$U654,Holidays!$J$3:$J$937),
IF($T654&lt;DATEVALUE("10/1/20"&amp;RIGHT(BX$1,2)),NETWORKDAYS(DATEVALUE("10/1/20"&amp;RIGHT(BX$1,2)),DATEVALUE("9/30/20"&amp;RIGHT(BY$1,2)),Holidays!$J$3:$J$937),
IF($T654&gt;=DATEVALUE("10/1/20"&amp;RIGHT(BX$1,2)),NETWORKDAYS($T654,DATEVALUE("9/30/20"&amp;RIGHT(BY$1,2)),Holidays!$J$3:$J$937),"")))),"")/(NETWORKDAYS($T654,$U654,Holidays!$J$3:$J$937)),0))</f>
        <v/>
      </c>
      <c r="BZ654" s="87" t="str">
        <f>IF($Q654="","",IFERROR(IF(OR(AND($T654&gt;=DATEVALUE("10/1/20"&amp;RIGHT(BY$1,2)),$T654&lt;=DATEVALUE("9/30/20"&amp;RIGHT(BZ$1,2))),AND($U654&gt;=DATEVALUE("10/1/20"&amp;RIGHT(BY$1,2)),$U654&lt;=DATEVALUE("9/30/20"&amp;RIGHT(BZ$1,2))),AND($T654&lt;=DATEVALUE("10/1/20"&amp;RIGHT(BY$1,2)),$U654&gt;=DATEVALUE("9/30/20"&amp;RIGHT(BZ$1,2)))),
IF(AND($T654&gt;=DATEVALUE("10/1/20"&amp;RIGHT(BY$1,2)),$U654&lt;=DATEVALUE("9/30/20"&amp;RIGHT(BZ$1,2))),NETWORKDAYS($T654,$U654,Holidays!$J$3:$J$937),
IF(AND($T654&lt;DATEVALUE("10/1/20"&amp;RIGHT(BY$1,2)),$U654&lt;=DATEVALUE("9/30/20"&amp;RIGHT(BZ$1,2))),NETWORKDAYS(DATEVALUE("10/1/20"&amp;RIGHT(BY$1,2)),$U654,Holidays!$J$3:$J$937),
IF($T654&lt;DATEVALUE("10/1/20"&amp;RIGHT(BY$1,2)),NETWORKDAYS(DATEVALUE("10/1/20"&amp;RIGHT(BY$1,2)),DATEVALUE("9/30/20"&amp;RIGHT(BZ$1,2)),Holidays!$J$3:$J$937),
IF($T654&gt;=DATEVALUE("10/1/20"&amp;RIGHT(BY$1,2)),NETWORKDAYS($T654,DATEVALUE("9/30/20"&amp;RIGHT(BZ$1,2)),Holidays!$J$3:$J$937),"")))),"")/(NETWORKDAYS($T654,$U654,Holidays!$J$3:$J$937)),0))</f>
        <v/>
      </c>
      <c r="CA654" s="87" t="str">
        <f>IF($Q654="","",IFERROR(IF(OR(AND($T654&gt;=DATEVALUE("10/1/20"&amp;RIGHT(BZ$1,2)),$T654&lt;=DATEVALUE("9/30/20"&amp;RIGHT(CA$1,2))),AND($U654&gt;=DATEVALUE("10/1/20"&amp;RIGHT(BZ$1,2)),$U654&lt;=DATEVALUE("9/30/20"&amp;RIGHT(CA$1,2))),AND($T654&lt;=DATEVALUE("10/1/20"&amp;RIGHT(BZ$1,2)),$U654&gt;=DATEVALUE("9/30/20"&amp;RIGHT(CA$1,2)))),
IF(AND($T654&gt;=DATEVALUE("10/1/20"&amp;RIGHT(BZ$1,2)),$U654&lt;=DATEVALUE("9/30/20"&amp;RIGHT(CA$1,2))),NETWORKDAYS($T654,$U654,Holidays!$J$3:$J$937),
IF(AND($T654&lt;DATEVALUE("10/1/20"&amp;RIGHT(BZ$1,2)),$U654&lt;=DATEVALUE("9/30/20"&amp;RIGHT(CA$1,2))),NETWORKDAYS(DATEVALUE("10/1/20"&amp;RIGHT(BZ$1,2)),$U654,Holidays!$J$3:$J$937),
IF($T654&lt;DATEVALUE("10/1/20"&amp;RIGHT(BZ$1,2)),NETWORKDAYS(DATEVALUE("10/1/20"&amp;RIGHT(BZ$1,2)),DATEVALUE("9/30/20"&amp;RIGHT(CA$1,2)),Holidays!$J$3:$J$937),
IF($T654&gt;=DATEVALUE("10/1/20"&amp;RIGHT(BZ$1,2)),NETWORKDAYS($T654,DATEVALUE("9/30/20"&amp;RIGHT(CA$1,2)),Holidays!$J$3:$J$937),"")))),"")/(NETWORKDAYS($T654,$U654,Holidays!$J$3:$J$937)),0))</f>
        <v/>
      </c>
      <c r="CB654" s="87" t="str">
        <f>IF($Q654="","",IFERROR(IF(OR(AND($T654&gt;=DATEVALUE("10/1/20"&amp;RIGHT(CA$1,2)),$T654&lt;=DATEVALUE("9/30/20"&amp;RIGHT(CB$1,2))),AND($U654&gt;=DATEVALUE("10/1/20"&amp;RIGHT(CA$1,2)),$U654&lt;=DATEVALUE("9/30/20"&amp;RIGHT(CB$1,2))),AND($T654&lt;=DATEVALUE("10/1/20"&amp;RIGHT(CA$1,2)),$U654&gt;=DATEVALUE("9/30/20"&amp;RIGHT(CB$1,2)))),
IF(AND($T654&gt;=DATEVALUE("10/1/20"&amp;RIGHT(CA$1,2)),$U654&lt;=DATEVALUE("9/30/20"&amp;RIGHT(CB$1,2))),NETWORKDAYS($T654,$U654,Holidays!$J$3:$J$937),
IF(AND($T654&lt;DATEVALUE("10/1/20"&amp;RIGHT(CA$1,2)),$U654&lt;=DATEVALUE("9/30/20"&amp;RIGHT(CB$1,2))),NETWORKDAYS(DATEVALUE("10/1/20"&amp;RIGHT(CA$1,2)),$U654,Holidays!$J$3:$J$937),
IF($T654&lt;DATEVALUE("10/1/20"&amp;RIGHT(CA$1,2)),NETWORKDAYS(DATEVALUE("10/1/20"&amp;RIGHT(CA$1,2)),DATEVALUE("9/30/20"&amp;RIGHT(CB$1,2)),Holidays!$J$3:$J$937),
IF($T654&gt;=DATEVALUE("10/1/20"&amp;RIGHT(CA$1,2)),NETWORKDAYS($T654,DATEVALUE("9/30/20"&amp;RIGHT(CB$1,2)),Holidays!$J$3:$J$937),"")))),"")/(NETWORKDAYS($T654,$U654,Holidays!$J$3:$J$937)),0))</f>
        <v/>
      </c>
    </row>
    <row r="655" spans="1:80">
      <c r="A655" s="97"/>
      <c r="B655" s="98" t="str">
        <f ca="1">IF(NOT($A655=""),OFFSET('WBS Reference &amp; User Procedure'!$A$1,MATCH($A655,'WBS Reference &amp; User Procedure'!$A:$A,0)-1,1),"")</f>
        <v/>
      </c>
      <c r="D655" s="97"/>
      <c r="T655" s="104" t="str">
        <f>IF(NOT(Q655=""),IF(NOT($S655=""),$S655,#REF!),"")</f>
        <v/>
      </c>
      <c r="U655" s="104" t="str">
        <f>IF(NOT(Q655=""),WORKDAY(T655,Q655,Holidays!$J$3:$J$937),"")</f>
        <v/>
      </c>
      <c r="V655" s="104"/>
      <c r="W655" s="104"/>
      <c r="X655" s="101" t="str">
        <f t="shared" si="137"/>
        <v/>
      </c>
      <c r="AL655" s="87" t="str">
        <f t="shared" ca="1" si="134"/>
        <v/>
      </c>
      <c r="AN655" s="87" t="str">
        <f t="shared" ca="1" si="144"/>
        <v/>
      </c>
      <c r="AO655" s="87" t="str">
        <f t="shared" ca="1" si="144"/>
        <v/>
      </c>
      <c r="AP655" s="87" t="str">
        <f t="shared" ca="1" si="144"/>
        <v/>
      </c>
      <c r="AQ655" s="87" t="str">
        <f t="shared" ca="1" si="144"/>
        <v/>
      </c>
      <c r="AR655" s="87" t="str">
        <f t="shared" ca="1" si="144"/>
        <v/>
      </c>
      <c r="AS655" s="87" t="str">
        <f t="shared" ca="1" si="144"/>
        <v/>
      </c>
      <c r="AT655" s="87" t="str">
        <f t="shared" ca="1" si="144"/>
        <v/>
      </c>
      <c r="AU655" s="87" t="str">
        <f t="shared" ca="1" si="144"/>
        <v/>
      </c>
      <c r="AV655" s="87" t="str">
        <f t="shared" ca="1" si="144"/>
        <v/>
      </c>
      <c r="AW655" s="87" t="str">
        <f t="shared" ca="1" si="144"/>
        <v/>
      </c>
      <c r="AX655" s="87" t="str">
        <f t="shared" ca="1" si="145"/>
        <v/>
      </c>
      <c r="AY655" s="87" t="str">
        <f t="shared" ca="1" si="145"/>
        <v/>
      </c>
      <c r="AZ655" s="87" t="str">
        <f t="shared" ca="1" si="145"/>
        <v/>
      </c>
      <c r="BA655" s="87" t="str">
        <f t="shared" ca="1" si="145"/>
        <v/>
      </c>
      <c r="BB655" s="87" t="str">
        <f t="shared" ca="1" si="145"/>
        <v/>
      </c>
      <c r="BC655" s="87" t="str">
        <f t="shared" ca="1" si="145"/>
        <v/>
      </c>
      <c r="BD655" s="87" t="str">
        <f t="shared" ca="1" si="145"/>
        <v/>
      </c>
      <c r="BE655" s="87" t="str">
        <f t="shared" ca="1" si="145"/>
        <v/>
      </c>
      <c r="BF655" s="87" t="str">
        <f t="shared" ca="1" si="145"/>
        <v/>
      </c>
      <c r="BG655" s="87" t="str">
        <f t="shared" ca="1" si="145"/>
        <v/>
      </c>
      <c r="BI655" s="87" t="str">
        <f>IF($Q655="","",IFERROR(IF(OR(AND($T655&gt;=DATEVALUE("10/1/20"&amp;RIGHT(BH$1,2)),$T655&lt;=DATEVALUE("9/30/20"&amp;RIGHT(BI$1,2))),AND($U655&gt;=DATEVALUE("10/1/20"&amp;RIGHT(BH$1,2)),$U655&lt;=DATEVALUE("9/30/20"&amp;RIGHT(BI$1,2))),AND($T655&lt;=DATEVALUE("10/1/20"&amp;RIGHT(BH$1,2)),$U655&gt;=DATEVALUE("9/30/20"&amp;RIGHT(BI$1,2)))),
IF(AND($T655&gt;=DATEVALUE("10/1/20"&amp;RIGHT(BH$1,2)),$U655&lt;=DATEVALUE("9/30/20"&amp;RIGHT(BI$1,2))),NETWORKDAYS($T655,$U655,Holidays!$J$3:$J$937),
IF(AND($T655&lt;DATEVALUE("10/1/20"&amp;RIGHT(BH$1,2)),$U655&lt;=DATEVALUE("9/30/20"&amp;RIGHT(BI$1,2))),NETWORKDAYS(DATEVALUE("10/1/20"&amp;RIGHT(BH$1,2)),$U655,Holidays!$J$3:$J$937),
IF($T655&lt;DATEVALUE("10/1/20"&amp;RIGHT(BH$1,2)),NETWORKDAYS(DATEVALUE("10/1/20"&amp;RIGHT(BH$1,2)),DATEVALUE("9/30/20"&amp;RIGHT(BI$1,2)),Holidays!$J$3:$J$937),
IF($T655&gt;=DATEVALUE("10/1/20"&amp;RIGHT(BH$1,2)),NETWORKDAYS($T655,DATEVALUE("9/30/20"&amp;RIGHT(BI$1,2)),Holidays!$J$3:$J$937),"")))),"")/(NETWORKDAYS($T655,$U655,Holidays!$J$3:$J$937)),0))</f>
        <v/>
      </c>
      <c r="BJ655" s="87" t="str">
        <f>IF($Q655="","",IFERROR(IF(OR(AND($T655&gt;=DATEVALUE("10/1/20"&amp;RIGHT(BI$1,2)),$T655&lt;=DATEVALUE("9/30/20"&amp;RIGHT(BJ$1,2))),AND($U655&gt;=DATEVALUE("10/1/20"&amp;RIGHT(BI$1,2)),$U655&lt;=DATEVALUE("9/30/20"&amp;RIGHT(BJ$1,2))),AND($T655&lt;=DATEVALUE("10/1/20"&amp;RIGHT(BI$1,2)),$U655&gt;=DATEVALUE("9/30/20"&amp;RIGHT(BJ$1,2)))),
IF(AND($T655&gt;=DATEVALUE("10/1/20"&amp;RIGHT(BI$1,2)),$U655&lt;=DATEVALUE("9/30/20"&amp;RIGHT(BJ$1,2))),NETWORKDAYS($T655,$U655,Holidays!$J$3:$J$937),
IF(AND($T655&lt;DATEVALUE("10/1/20"&amp;RIGHT(BI$1,2)),$U655&lt;=DATEVALUE("9/30/20"&amp;RIGHT(BJ$1,2))),NETWORKDAYS(DATEVALUE("10/1/20"&amp;RIGHT(BI$1,2)),$U655,Holidays!$J$3:$J$937),
IF($T655&lt;DATEVALUE("10/1/20"&amp;RIGHT(BI$1,2)),NETWORKDAYS(DATEVALUE("10/1/20"&amp;RIGHT(BI$1,2)),DATEVALUE("9/30/20"&amp;RIGHT(BJ$1,2)),Holidays!$J$3:$J$937),
IF($T655&gt;=DATEVALUE("10/1/20"&amp;RIGHT(BI$1,2)),NETWORKDAYS($T655,DATEVALUE("9/30/20"&amp;RIGHT(BJ$1,2)),Holidays!$J$3:$J$937),"")))),"")/(NETWORKDAYS($T655,$U655,Holidays!$J$3:$J$937)),0))</f>
        <v/>
      </c>
      <c r="BK655" s="87" t="str">
        <f>IF($Q655="","",IFERROR(IF(OR(AND($T655&gt;=DATEVALUE("10/1/20"&amp;RIGHT(BJ$1,2)),$T655&lt;=DATEVALUE("9/30/20"&amp;RIGHT(BK$1,2))),AND($U655&gt;=DATEVALUE("10/1/20"&amp;RIGHT(BJ$1,2)),$U655&lt;=DATEVALUE("9/30/20"&amp;RIGHT(BK$1,2))),AND($T655&lt;=DATEVALUE("10/1/20"&amp;RIGHT(BJ$1,2)),$U655&gt;=DATEVALUE("9/30/20"&amp;RIGHT(BK$1,2)))),
IF(AND($T655&gt;=DATEVALUE("10/1/20"&amp;RIGHT(BJ$1,2)),$U655&lt;=DATEVALUE("9/30/20"&amp;RIGHT(BK$1,2))),NETWORKDAYS($T655,$U655,Holidays!$J$3:$J$937),
IF(AND($T655&lt;DATEVALUE("10/1/20"&amp;RIGHT(BJ$1,2)),$U655&lt;=DATEVALUE("9/30/20"&amp;RIGHT(BK$1,2))),NETWORKDAYS(DATEVALUE("10/1/20"&amp;RIGHT(BJ$1,2)),$U655,Holidays!$J$3:$J$937),
IF($T655&lt;DATEVALUE("10/1/20"&amp;RIGHT(BJ$1,2)),NETWORKDAYS(DATEVALUE("10/1/20"&amp;RIGHT(BJ$1,2)),DATEVALUE("9/30/20"&amp;RIGHT(BK$1,2)),Holidays!$J$3:$J$937),
IF($T655&gt;=DATEVALUE("10/1/20"&amp;RIGHT(BJ$1,2)),NETWORKDAYS($T655,DATEVALUE("9/30/20"&amp;RIGHT(BK$1,2)),Holidays!$J$3:$J$937),"")))),"")/(NETWORKDAYS($T655,$U655,Holidays!$J$3:$J$937)),0))</f>
        <v/>
      </c>
      <c r="BL655" s="87" t="str">
        <f>IF($Q655="","",IFERROR(IF(OR(AND($T655&gt;=DATEVALUE("10/1/20"&amp;RIGHT(BK$1,2)),$T655&lt;=DATEVALUE("9/30/20"&amp;RIGHT(BL$1,2))),AND($U655&gt;=DATEVALUE("10/1/20"&amp;RIGHT(BK$1,2)),$U655&lt;=DATEVALUE("9/30/20"&amp;RIGHT(BL$1,2))),AND($T655&lt;=DATEVALUE("10/1/20"&amp;RIGHT(BK$1,2)),$U655&gt;=DATEVALUE("9/30/20"&amp;RIGHT(BL$1,2)))),
IF(AND($T655&gt;=DATEVALUE("10/1/20"&amp;RIGHT(BK$1,2)),$U655&lt;=DATEVALUE("9/30/20"&amp;RIGHT(BL$1,2))),NETWORKDAYS($T655,$U655,Holidays!$J$3:$J$937),
IF(AND($T655&lt;DATEVALUE("10/1/20"&amp;RIGHT(BK$1,2)),$U655&lt;=DATEVALUE("9/30/20"&amp;RIGHT(BL$1,2))),NETWORKDAYS(DATEVALUE("10/1/20"&amp;RIGHT(BK$1,2)),$U655,Holidays!$J$3:$J$937),
IF($T655&lt;DATEVALUE("10/1/20"&amp;RIGHT(BK$1,2)),NETWORKDAYS(DATEVALUE("10/1/20"&amp;RIGHT(BK$1,2)),DATEVALUE("9/30/20"&amp;RIGHT(BL$1,2)),Holidays!$J$3:$J$937),
IF($T655&gt;=DATEVALUE("10/1/20"&amp;RIGHT(BK$1,2)),NETWORKDAYS($T655,DATEVALUE("9/30/20"&amp;RIGHT(BL$1,2)),Holidays!$J$3:$J$937),"")))),"")/(NETWORKDAYS($T655,$U655,Holidays!$J$3:$J$937)),0))</f>
        <v/>
      </c>
      <c r="BM655" s="87" t="str">
        <f>IF($Q655="","",IFERROR(IF(OR(AND($T655&gt;=DATEVALUE("10/1/20"&amp;RIGHT(BL$1,2)),$T655&lt;=DATEVALUE("9/30/20"&amp;RIGHT(BM$1,2))),AND($U655&gt;=DATEVALUE("10/1/20"&amp;RIGHT(BL$1,2)),$U655&lt;=DATEVALUE("9/30/20"&amp;RIGHT(BM$1,2))),AND($T655&lt;=DATEVALUE("10/1/20"&amp;RIGHT(BL$1,2)),$U655&gt;=DATEVALUE("9/30/20"&amp;RIGHT(BM$1,2)))),
IF(AND($T655&gt;=DATEVALUE("10/1/20"&amp;RIGHT(BL$1,2)),$U655&lt;=DATEVALUE("9/30/20"&amp;RIGHT(BM$1,2))),NETWORKDAYS($T655,$U655,Holidays!$J$3:$J$937),
IF(AND($T655&lt;DATEVALUE("10/1/20"&amp;RIGHT(BL$1,2)),$U655&lt;=DATEVALUE("9/30/20"&amp;RIGHT(BM$1,2))),NETWORKDAYS(DATEVALUE("10/1/20"&amp;RIGHT(BL$1,2)),$U655,Holidays!$J$3:$J$937),
IF($T655&lt;DATEVALUE("10/1/20"&amp;RIGHT(BL$1,2)),NETWORKDAYS(DATEVALUE("10/1/20"&amp;RIGHT(BL$1,2)),DATEVALUE("9/30/20"&amp;RIGHT(BM$1,2)),Holidays!$J$3:$J$937),
IF($T655&gt;=DATEVALUE("10/1/20"&amp;RIGHT(BL$1,2)),NETWORKDAYS($T655,DATEVALUE("9/30/20"&amp;RIGHT(BM$1,2)),Holidays!$J$3:$J$937),"")))),"")/(NETWORKDAYS($T655,$U655,Holidays!$J$3:$J$937)),0))</f>
        <v/>
      </c>
      <c r="BN655" s="87" t="str">
        <f>IF($Q655="","",IFERROR(IF(OR(AND($T655&gt;=DATEVALUE("10/1/20"&amp;RIGHT(BM$1,2)),$T655&lt;=DATEVALUE("9/30/20"&amp;RIGHT(BN$1,2))),AND($U655&gt;=DATEVALUE("10/1/20"&amp;RIGHT(BM$1,2)),$U655&lt;=DATEVALUE("9/30/20"&amp;RIGHT(BN$1,2))),AND($T655&lt;=DATEVALUE("10/1/20"&amp;RIGHT(BM$1,2)),$U655&gt;=DATEVALUE("9/30/20"&amp;RIGHT(BN$1,2)))),
IF(AND($T655&gt;=DATEVALUE("10/1/20"&amp;RIGHT(BM$1,2)),$U655&lt;=DATEVALUE("9/30/20"&amp;RIGHT(BN$1,2))),NETWORKDAYS($T655,$U655,Holidays!$J$3:$J$937),
IF(AND($T655&lt;DATEVALUE("10/1/20"&amp;RIGHT(BM$1,2)),$U655&lt;=DATEVALUE("9/30/20"&amp;RIGHT(BN$1,2))),NETWORKDAYS(DATEVALUE("10/1/20"&amp;RIGHT(BM$1,2)),$U655,Holidays!$J$3:$J$937),
IF($T655&lt;DATEVALUE("10/1/20"&amp;RIGHT(BM$1,2)),NETWORKDAYS(DATEVALUE("10/1/20"&amp;RIGHT(BM$1,2)),DATEVALUE("9/30/20"&amp;RIGHT(BN$1,2)),Holidays!$J$3:$J$937),
IF($T655&gt;=DATEVALUE("10/1/20"&amp;RIGHT(BM$1,2)),NETWORKDAYS($T655,DATEVALUE("9/30/20"&amp;RIGHT(BN$1,2)),Holidays!$J$3:$J$937),"")))),"")/(NETWORKDAYS($T655,$U655,Holidays!$J$3:$J$937)),0))</f>
        <v/>
      </c>
      <c r="BO655" s="87" t="str">
        <f>IF($Q655="","",IFERROR(IF(OR(AND($T655&gt;=DATEVALUE("10/1/20"&amp;RIGHT(BN$1,2)),$T655&lt;=DATEVALUE("9/30/20"&amp;RIGHT(BO$1,2))),AND($U655&gt;=DATEVALUE("10/1/20"&amp;RIGHT(BN$1,2)),$U655&lt;=DATEVALUE("9/30/20"&amp;RIGHT(BO$1,2))),AND($T655&lt;=DATEVALUE("10/1/20"&amp;RIGHT(BN$1,2)),$U655&gt;=DATEVALUE("9/30/20"&amp;RIGHT(BO$1,2)))),
IF(AND($T655&gt;=DATEVALUE("10/1/20"&amp;RIGHT(BN$1,2)),$U655&lt;=DATEVALUE("9/30/20"&amp;RIGHT(BO$1,2))),NETWORKDAYS($T655,$U655,Holidays!$J$3:$J$937),
IF(AND($T655&lt;DATEVALUE("10/1/20"&amp;RIGHT(BN$1,2)),$U655&lt;=DATEVALUE("9/30/20"&amp;RIGHT(BO$1,2))),NETWORKDAYS(DATEVALUE("10/1/20"&amp;RIGHT(BN$1,2)),$U655,Holidays!$J$3:$J$937),
IF($T655&lt;DATEVALUE("10/1/20"&amp;RIGHT(BN$1,2)),NETWORKDAYS(DATEVALUE("10/1/20"&amp;RIGHT(BN$1,2)),DATEVALUE("9/30/20"&amp;RIGHT(BO$1,2)),Holidays!$J$3:$J$937),
IF($T655&gt;=DATEVALUE("10/1/20"&amp;RIGHT(BN$1,2)),NETWORKDAYS($T655,DATEVALUE("9/30/20"&amp;RIGHT(BO$1,2)),Holidays!$J$3:$J$937),"")))),"")/(NETWORKDAYS($T655,$U655,Holidays!$J$3:$J$937)),0))</f>
        <v/>
      </c>
      <c r="BP655" s="87" t="str">
        <f>IF($Q655="","",IFERROR(IF(OR(AND($T655&gt;=DATEVALUE("10/1/20"&amp;RIGHT(BO$1,2)),$T655&lt;=DATEVALUE("9/30/20"&amp;RIGHT(BP$1,2))),AND($U655&gt;=DATEVALUE("10/1/20"&amp;RIGHT(BO$1,2)),$U655&lt;=DATEVALUE("9/30/20"&amp;RIGHT(BP$1,2))),AND($T655&lt;=DATEVALUE("10/1/20"&amp;RIGHT(BO$1,2)),$U655&gt;=DATEVALUE("9/30/20"&amp;RIGHT(BP$1,2)))),
IF(AND($T655&gt;=DATEVALUE("10/1/20"&amp;RIGHT(BO$1,2)),$U655&lt;=DATEVALUE("9/30/20"&amp;RIGHT(BP$1,2))),NETWORKDAYS($T655,$U655,Holidays!$J$3:$J$937),
IF(AND($T655&lt;DATEVALUE("10/1/20"&amp;RIGHT(BO$1,2)),$U655&lt;=DATEVALUE("9/30/20"&amp;RIGHT(BP$1,2))),NETWORKDAYS(DATEVALUE("10/1/20"&amp;RIGHT(BO$1,2)),$U655,Holidays!$J$3:$J$937),
IF($T655&lt;DATEVALUE("10/1/20"&amp;RIGHT(BO$1,2)),NETWORKDAYS(DATEVALUE("10/1/20"&amp;RIGHT(BO$1,2)),DATEVALUE("9/30/20"&amp;RIGHT(BP$1,2)),Holidays!$J$3:$J$937),
IF($T655&gt;=DATEVALUE("10/1/20"&amp;RIGHT(BO$1,2)),NETWORKDAYS($T655,DATEVALUE("9/30/20"&amp;RIGHT(BP$1,2)),Holidays!$J$3:$J$937),"")))),"")/(NETWORKDAYS($T655,$U655,Holidays!$J$3:$J$937)),0))</f>
        <v/>
      </c>
      <c r="BQ655" s="87" t="str">
        <f>IF($Q655="","",IFERROR(IF(OR(AND($T655&gt;=DATEVALUE("10/1/20"&amp;RIGHT(BP$1,2)),$T655&lt;=DATEVALUE("9/30/20"&amp;RIGHT(BQ$1,2))),AND($U655&gt;=DATEVALUE("10/1/20"&amp;RIGHT(BP$1,2)),$U655&lt;=DATEVALUE("9/30/20"&amp;RIGHT(BQ$1,2))),AND($T655&lt;=DATEVALUE("10/1/20"&amp;RIGHT(BP$1,2)),$U655&gt;=DATEVALUE("9/30/20"&amp;RIGHT(BQ$1,2)))),
IF(AND($T655&gt;=DATEVALUE("10/1/20"&amp;RIGHT(BP$1,2)),$U655&lt;=DATEVALUE("9/30/20"&amp;RIGHT(BQ$1,2))),NETWORKDAYS($T655,$U655,Holidays!$J$3:$J$937),
IF(AND($T655&lt;DATEVALUE("10/1/20"&amp;RIGHT(BP$1,2)),$U655&lt;=DATEVALUE("9/30/20"&amp;RIGHT(BQ$1,2))),NETWORKDAYS(DATEVALUE("10/1/20"&amp;RIGHT(BP$1,2)),$U655,Holidays!$J$3:$J$937),
IF($T655&lt;DATEVALUE("10/1/20"&amp;RIGHT(BP$1,2)),NETWORKDAYS(DATEVALUE("10/1/20"&amp;RIGHT(BP$1,2)),DATEVALUE("9/30/20"&amp;RIGHT(BQ$1,2)),Holidays!$J$3:$J$937),
IF($T655&gt;=DATEVALUE("10/1/20"&amp;RIGHT(BP$1,2)),NETWORKDAYS($T655,DATEVALUE("9/30/20"&amp;RIGHT(BQ$1,2)),Holidays!$J$3:$J$937),"")))),"")/(NETWORKDAYS($T655,$U655,Holidays!$J$3:$J$937)),0))</f>
        <v/>
      </c>
      <c r="BR655" s="87" t="str">
        <f>IF($Q655="","",IFERROR(IF(OR(AND($T655&gt;=DATEVALUE("10/1/20"&amp;RIGHT(BQ$1,2)),$T655&lt;=DATEVALUE("9/30/20"&amp;RIGHT(BR$1,2))),AND($U655&gt;=DATEVALUE("10/1/20"&amp;RIGHT(BQ$1,2)),$U655&lt;=DATEVALUE("9/30/20"&amp;RIGHT(BR$1,2))),AND($T655&lt;=DATEVALUE("10/1/20"&amp;RIGHT(BQ$1,2)),$U655&gt;=DATEVALUE("9/30/20"&amp;RIGHT(BR$1,2)))),
IF(AND($T655&gt;=DATEVALUE("10/1/20"&amp;RIGHT(BQ$1,2)),$U655&lt;=DATEVALUE("9/30/20"&amp;RIGHT(BR$1,2))),NETWORKDAYS($T655,$U655,Holidays!$J$3:$J$937),
IF(AND($T655&lt;DATEVALUE("10/1/20"&amp;RIGHT(BQ$1,2)),$U655&lt;=DATEVALUE("9/30/20"&amp;RIGHT(BR$1,2))),NETWORKDAYS(DATEVALUE("10/1/20"&amp;RIGHT(BQ$1,2)),$U655,Holidays!$J$3:$J$937),
IF($T655&lt;DATEVALUE("10/1/20"&amp;RIGHT(BQ$1,2)),NETWORKDAYS(DATEVALUE("10/1/20"&amp;RIGHT(BQ$1,2)),DATEVALUE("9/30/20"&amp;RIGHT(BR$1,2)),Holidays!$J$3:$J$937),
IF($T655&gt;=DATEVALUE("10/1/20"&amp;RIGHT(BQ$1,2)),NETWORKDAYS($T655,DATEVALUE("9/30/20"&amp;RIGHT(BR$1,2)),Holidays!$J$3:$J$937),"")))),"")/(NETWORKDAYS($T655,$U655,Holidays!$J$3:$J$937)),0))</f>
        <v/>
      </c>
      <c r="BS655" s="87" t="str">
        <f>IF($Q655="","",IFERROR(IF(OR(AND($T655&gt;=DATEVALUE("10/1/20"&amp;RIGHT(BR$1,2)),$T655&lt;=DATEVALUE("9/30/20"&amp;RIGHT(BS$1,2))),AND($U655&gt;=DATEVALUE("10/1/20"&amp;RIGHT(BR$1,2)),$U655&lt;=DATEVALUE("9/30/20"&amp;RIGHT(BS$1,2))),AND($T655&lt;=DATEVALUE("10/1/20"&amp;RIGHT(BR$1,2)),$U655&gt;=DATEVALUE("9/30/20"&amp;RIGHT(BS$1,2)))),
IF(AND($T655&gt;=DATEVALUE("10/1/20"&amp;RIGHT(BR$1,2)),$U655&lt;=DATEVALUE("9/30/20"&amp;RIGHT(BS$1,2))),NETWORKDAYS($T655,$U655,Holidays!$J$3:$J$937),
IF(AND($T655&lt;DATEVALUE("10/1/20"&amp;RIGHT(BR$1,2)),$U655&lt;=DATEVALUE("9/30/20"&amp;RIGHT(BS$1,2))),NETWORKDAYS(DATEVALUE("10/1/20"&amp;RIGHT(BR$1,2)),$U655,Holidays!$J$3:$J$937),
IF($T655&lt;DATEVALUE("10/1/20"&amp;RIGHT(BR$1,2)),NETWORKDAYS(DATEVALUE("10/1/20"&amp;RIGHT(BR$1,2)),DATEVALUE("9/30/20"&amp;RIGHT(BS$1,2)),Holidays!$J$3:$J$937),
IF($T655&gt;=DATEVALUE("10/1/20"&amp;RIGHT(BR$1,2)),NETWORKDAYS($T655,DATEVALUE("9/30/20"&amp;RIGHT(BS$1,2)),Holidays!$J$3:$J$937),"")))),"")/(NETWORKDAYS($T655,$U655,Holidays!$J$3:$J$937)),0))</f>
        <v/>
      </c>
      <c r="BT655" s="87" t="str">
        <f>IF($Q655="","",IFERROR(IF(OR(AND($T655&gt;=DATEVALUE("10/1/20"&amp;RIGHT(BS$1,2)),$T655&lt;=DATEVALUE("9/30/20"&amp;RIGHT(BT$1,2))),AND($U655&gt;=DATEVALUE("10/1/20"&amp;RIGHT(BS$1,2)),$U655&lt;=DATEVALUE("9/30/20"&amp;RIGHT(BT$1,2))),AND($T655&lt;=DATEVALUE("10/1/20"&amp;RIGHT(BS$1,2)),$U655&gt;=DATEVALUE("9/30/20"&amp;RIGHT(BT$1,2)))),
IF(AND($T655&gt;=DATEVALUE("10/1/20"&amp;RIGHT(BS$1,2)),$U655&lt;=DATEVALUE("9/30/20"&amp;RIGHT(BT$1,2))),NETWORKDAYS($T655,$U655,Holidays!$J$3:$J$937),
IF(AND($T655&lt;DATEVALUE("10/1/20"&amp;RIGHT(BS$1,2)),$U655&lt;=DATEVALUE("9/30/20"&amp;RIGHT(BT$1,2))),NETWORKDAYS(DATEVALUE("10/1/20"&amp;RIGHT(BS$1,2)),$U655,Holidays!$J$3:$J$937),
IF($T655&lt;DATEVALUE("10/1/20"&amp;RIGHT(BS$1,2)),NETWORKDAYS(DATEVALUE("10/1/20"&amp;RIGHT(BS$1,2)),DATEVALUE("9/30/20"&amp;RIGHT(BT$1,2)),Holidays!$J$3:$J$937),
IF($T655&gt;=DATEVALUE("10/1/20"&amp;RIGHT(BS$1,2)),NETWORKDAYS($T655,DATEVALUE("9/30/20"&amp;RIGHT(BT$1,2)),Holidays!$J$3:$J$937),"")))),"")/(NETWORKDAYS($T655,$U655,Holidays!$J$3:$J$937)),0))</f>
        <v/>
      </c>
      <c r="BU655" s="87" t="str">
        <f>IF($Q655="","",IFERROR(IF(OR(AND($T655&gt;=DATEVALUE("10/1/20"&amp;RIGHT(BT$1,2)),$T655&lt;=DATEVALUE("9/30/20"&amp;RIGHT(BU$1,2))),AND($U655&gt;=DATEVALUE("10/1/20"&amp;RIGHT(BT$1,2)),$U655&lt;=DATEVALUE("9/30/20"&amp;RIGHT(BU$1,2))),AND($T655&lt;=DATEVALUE("10/1/20"&amp;RIGHT(BT$1,2)),$U655&gt;=DATEVALUE("9/30/20"&amp;RIGHT(BU$1,2)))),
IF(AND($T655&gt;=DATEVALUE("10/1/20"&amp;RIGHT(BT$1,2)),$U655&lt;=DATEVALUE("9/30/20"&amp;RIGHT(BU$1,2))),NETWORKDAYS($T655,$U655,Holidays!$J$3:$J$937),
IF(AND($T655&lt;DATEVALUE("10/1/20"&amp;RIGHT(BT$1,2)),$U655&lt;=DATEVALUE("9/30/20"&amp;RIGHT(BU$1,2))),NETWORKDAYS(DATEVALUE("10/1/20"&amp;RIGHT(BT$1,2)),$U655,Holidays!$J$3:$J$937),
IF($T655&lt;DATEVALUE("10/1/20"&amp;RIGHT(BT$1,2)),NETWORKDAYS(DATEVALUE("10/1/20"&amp;RIGHT(BT$1,2)),DATEVALUE("9/30/20"&amp;RIGHT(BU$1,2)),Holidays!$J$3:$J$937),
IF($T655&gt;=DATEVALUE("10/1/20"&amp;RIGHT(BT$1,2)),NETWORKDAYS($T655,DATEVALUE("9/30/20"&amp;RIGHT(BU$1,2)),Holidays!$J$3:$J$937),"")))),"")/(NETWORKDAYS($T655,$U655,Holidays!$J$3:$J$937)),0))</f>
        <v/>
      </c>
      <c r="BV655" s="87" t="str">
        <f>IF($Q655="","",IFERROR(IF(OR(AND($T655&gt;=DATEVALUE("10/1/20"&amp;RIGHT(BU$1,2)),$T655&lt;=DATEVALUE("9/30/20"&amp;RIGHT(BV$1,2))),AND($U655&gt;=DATEVALUE("10/1/20"&amp;RIGHT(BU$1,2)),$U655&lt;=DATEVALUE("9/30/20"&amp;RIGHT(BV$1,2))),AND($T655&lt;=DATEVALUE("10/1/20"&amp;RIGHT(BU$1,2)),$U655&gt;=DATEVALUE("9/30/20"&amp;RIGHT(BV$1,2)))),
IF(AND($T655&gt;=DATEVALUE("10/1/20"&amp;RIGHT(BU$1,2)),$U655&lt;=DATEVALUE("9/30/20"&amp;RIGHT(BV$1,2))),NETWORKDAYS($T655,$U655,Holidays!$J$3:$J$937),
IF(AND($T655&lt;DATEVALUE("10/1/20"&amp;RIGHT(BU$1,2)),$U655&lt;=DATEVALUE("9/30/20"&amp;RIGHT(BV$1,2))),NETWORKDAYS(DATEVALUE("10/1/20"&amp;RIGHT(BU$1,2)),$U655,Holidays!$J$3:$J$937),
IF($T655&lt;DATEVALUE("10/1/20"&amp;RIGHT(BU$1,2)),NETWORKDAYS(DATEVALUE("10/1/20"&amp;RIGHT(BU$1,2)),DATEVALUE("9/30/20"&amp;RIGHT(BV$1,2)),Holidays!$J$3:$J$937),
IF($T655&gt;=DATEVALUE("10/1/20"&amp;RIGHT(BU$1,2)),NETWORKDAYS($T655,DATEVALUE("9/30/20"&amp;RIGHT(BV$1,2)),Holidays!$J$3:$J$937),"")))),"")/(NETWORKDAYS($T655,$U655,Holidays!$J$3:$J$937)),0))</f>
        <v/>
      </c>
      <c r="BW655" s="87" t="str">
        <f>IF($Q655="","",IFERROR(IF(OR(AND($T655&gt;=DATEVALUE("10/1/20"&amp;RIGHT(BV$1,2)),$T655&lt;=DATEVALUE("9/30/20"&amp;RIGHT(BW$1,2))),AND($U655&gt;=DATEVALUE("10/1/20"&amp;RIGHT(BV$1,2)),$U655&lt;=DATEVALUE("9/30/20"&amp;RIGHT(BW$1,2))),AND($T655&lt;=DATEVALUE("10/1/20"&amp;RIGHT(BV$1,2)),$U655&gt;=DATEVALUE("9/30/20"&amp;RIGHT(BW$1,2)))),
IF(AND($T655&gt;=DATEVALUE("10/1/20"&amp;RIGHT(BV$1,2)),$U655&lt;=DATEVALUE("9/30/20"&amp;RIGHT(BW$1,2))),NETWORKDAYS($T655,$U655,Holidays!$J$3:$J$937),
IF(AND($T655&lt;DATEVALUE("10/1/20"&amp;RIGHT(BV$1,2)),$U655&lt;=DATEVALUE("9/30/20"&amp;RIGHT(BW$1,2))),NETWORKDAYS(DATEVALUE("10/1/20"&amp;RIGHT(BV$1,2)),$U655,Holidays!$J$3:$J$937),
IF($T655&lt;DATEVALUE("10/1/20"&amp;RIGHT(BV$1,2)),NETWORKDAYS(DATEVALUE("10/1/20"&amp;RIGHT(BV$1,2)),DATEVALUE("9/30/20"&amp;RIGHT(BW$1,2)),Holidays!$J$3:$J$937),
IF($T655&gt;=DATEVALUE("10/1/20"&amp;RIGHT(BV$1,2)),NETWORKDAYS($T655,DATEVALUE("9/30/20"&amp;RIGHT(BW$1,2)),Holidays!$J$3:$J$937),"")))),"")/(NETWORKDAYS($T655,$U655,Holidays!$J$3:$J$937)),0))</f>
        <v/>
      </c>
      <c r="BX655" s="87" t="str">
        <f>IF($Q655="","",IFERROR(IF(OR(AND($T655&gt;=DATEVALUE("10/1/20"&amp;RIGHT(BW$1,2)),$T655&lt;=DATEVALUE("9/30/20"&amp;RIGHT(BX$1,2))),AND($U655&gt;=DATEVALUE("10/1/20"&amp;RIGHT(BW$1,2)),$U655&lt;=DATEVALUE("9/30/20"&amp;RIGHT(BX$1,2))),AND($T655&lt;=DATEVALUE("10/1/20"&amp;RIGHT(BW$1,2)),$U655&gt;=DATEVALUE("9/30/20"&amp;RIGHT(BX$1,2)))),
IF(AND($T655&gt;=DATEVALUE("10/1/20"&amp;RIGHT(BW$1,2)),$U655&lt;=DATEVALUE("9/30/20"&amp;RIGHT(BX$1,2))),NETWORKDAYS($T655,$U655,Holidays!$J$3:$J$937),
IF(AND($T655&lt;DATEVALUE("10/1/20"&amp;RIGHT(BW$1,2)),$U655&lt;=DATEVALUE("9/30/20"&amp;RIGHT(BX$1,2))),NETWORKDAYS(DATEVALUE("10/1/20"&amp;RIGHT(BW$1,2)),$U655,Holidays!$J$3:$J$937),
IF($T655&lt;DATEVALUE("10/1/20"&amp;RIGHT(BW$1,2)),NETWORKDAYS(DATEVALUE("10/1/20"&amp;RIGHT(BW$1,2)),DATEVALUE("9/30/20"&amp;RIGHT(BX$1,2)),Holidays!$J$3:$J$937),
IF($T655&gt;=DATEVALUE("10/1/20"&amp;RIGHT(BW$1,2)),NETWORKDAYS($T655,DATEVALUE("9/30/20"&amp;RIGHT(BX$1,2)),Holidays!$J$3:$J$937),"")))),"")/(NETWORKDAYS($T655,$U655,Holidays!$J$3:$J$937)),0))</f>
        <v/>
      </c>
      <c r="BY655" s="87" t="str">
        <f>IF($Q655="","",IFERROR(IF(OR(AND($T655&gt;=DATEVALUE("10/1/20"&amp;RIGHT(BX$1,2)),$T655&lt;=DATEVALUE("9/30/20"&amp;RIGHT(BY$1,2))),AND($U655&gt;=DATEVALUE("10/1/20"&amp;RIGHT(BX$1,2)),$U655&lt;=DATEVALUE("9/30/20"&amp;RIGHT(BY$1,2))),AND($T655&lt;=DATEVALUE("10/1/20"&amp;RIGHT(BX$1,2)),$U655&gt;=DATEVALUE("9/30/20"&amp;RIGHT(BY$1,2)))),
IF(AND($T655&gt;=DATEVALUE("10/1/20"&amp;RIGHT(BX$1,2)),$U655&lt;=DATEVALUE("9/30/20"&amp;RIGHT(BY$1,2))),NETWORKDAYS($T655,$U655,Holidays!$J$3:$J$937),
IF(AND($T655&lt;DATEVALUE("10/1/20"&amp;RIGHT(BX$1,2)),$U655&lt;=DATEVALUE("9/30/20"&amp;RIGHT(BY$1,2))),NETWORKDAYS(DATEVALUE("10/1/20"&amp;RIGHT(BX$1,2)),$U655,Holidays!$J$3:$J$937),
IF($T655&lt;DATEVALUE("10/1/20"&amp;RIGHT(BX$1,2)),NETWORKDAYS(DATEVALUE("10/1/20"&amp;RIGHT(BX$1,2)),DATEVALUE("9/30/20"&amp;RIGHT(BY$1,2)),Holidays!$J$3:$J$937),
IF($T655&gt;=DATEVALUE("10/1/20"&amp;RIGHT(BX$1,2)),NETWORKDAYS($T655,DATEVALUE("9/30/20"&amp;RIGHT(BY$1,2)),Holidays!$J$3:$J$937),"")))),"")/(NETWORKDAYS($T655,$U655,Holidays!$J$3:$J$937)),0))</f>
        <v/>
      </c>
      <c r="BZ655" s="87" t="str">
        <f>IF($Q655="","",IFERROR(IF(OR(AND($T655&gt;=DATEVALUE("10/1/20"&amp;RIGHT(BY$1,2)),$T655&lt;=DATEVALUE("9/30/20"&amp;RIGHT(BZ$1,2))),AND($U655&gt;=DATEVALUE("10/1/20"&amp;RIGHT(BY$1,2)),$U655&lt;=DATEVALUE("9/30/20"&amp;RIGHT(BZ$1,2))),AND($T655&lt;=DATEVALUE("10/1/20"&amp;RIGHT(BY$1,2)),$U655&gt;=DATEVALUE("9/30/20"&amp;RIGHT(BZ$1,2)))),
IF(AND($T655&gt;=DATEVALUE("10/1/20"&amp;RIGHT(BY$1,2)),$U655&lt;=DATEVALUE("9/30/20"&amp;RIGHT(BZ$1,2))),NETWORKDAYS($T655,$U655,Holidays!$J$3:$J$937),
IF(AND($T655&lt;DATEVALUE("10/1/20"&amp;RIGHT(BY$1,2)),$U655&lt;=DATEVALUE("9/30/20"&amp;RIGHT(BZ$1,2))),NETWORKDAYS(DATEVALUE("10/1/20"&amp;RIGHT(BY$1,2)),$U655,Holidays!$J$3:$J$937),
IF($T655&lt;DATEVALUE("10/1/20"&amp;RIGHT(BY$1,2)),NETWORKDAYS(DATEVALUE("10/1/20"&amp;RIGHT(BY$1,2)),DATEVALUE("9/30/20"&amp;RIGHT(BZ$1,2)),Holidays!$J$3:$J$937),
IF($T655&gt;=DATEVALUE("10/1/20"&amp;RIGHT(BY$1,2)),NETWORKDAYS($T655,DATEVALUE("9/30/20"&amp;RIGHT(BZ$1,2)),Holidays!$J$3:$J$937),"")))),"")/(NETWORKDAYS($T655,$U655,Holidays!$J$3:$J$937)),0))</f>
        <v/>
      </c>
      <c r="CA655" s="87" t="str">
        <f>IF($Q655="","",IFERROR(IF(OR(AND($T655&gt;=DATEVALUE("10/1/20"&amp;RIGHT(BZ$1,2)),$T655&lt;=DATEVALUE("9/30/20"&amp;RIGHT(CA$1,2))),AND($U655&gt;=DATEVALUE("10/1/20"&amp;RIGHT(BZ$1,2)),$U655&lt;=DATEVALUE("9/30/20"&amp;RIGHT(CA$1,2))),AND($T655&lt;=DATEVALUE("10/1/20"&amp;RIGHT(BZ$1,2)),$U655&gt;=DATEVALUE("9/30/20"&amp;RIGHT(CA$1,2)))),
IF(AND($T655&gt;=DATEVALUE("10/1/20"&amp;RIGHT(BZ$1,2)),$U655&lt;=DATEVALUE("9/30/20"&amp;RIGHT(CA$1,2))),NETWORKDAYS($T655,$U655,Holidays!$J$3:$J$937),
IF(AND($T655&lt;DATEVALUE("10/1/20"&amp;RIGHT(BZ$1,2)),$U655&lt;=DATEVALUE("9/30/20"&amp;RIGHT(CA$1,2))),NETWORKDAYS(DATEVALUE("10/1/20"&amp;RIGHT(BZ$1,2)),$U655,Holidays!$J$3:$J$937),
IF($T655&lt;DATEVALUE("10/1/20"&amp;RIGHT(BZ$1,2)),NETWORKDAYS(DATEVALUE("10/1/20"&amp;RIGHT(BZ$1,2)),DATEVALUE("9/30/20"&amp;RIGHT(CA$1,2)),Holidays!$J$3:$J$937),
IF($T655&gt;=DATEVALUE("10/1/20"&amp;RIGHT(BZ$1,2)),NETWORKDAYS($T655,DATEVALUE("9/30/20"&amp;RIGHT(CA$1,2)),Holidays!$J$3:$J$937),"")))),"")/(NETWORKDAYS($T655,$U655,Holidays!$J$3:$J$937)),0))</f>
        <v/>
      </c>
      <c r="CB655" s="87" t="str">
        <f>IF($Q655="","",IFERROR(IF(OR(AND($T655&gt;=DATEVALUE("10/1/20"&amp;RIGHT(CA$1,2)),$T655&lt;=DATEVALUE("9/30/20"&amp;RIGHT(CB$1,2))),AND($U655&gt;=DATEVALUE("10/1/20"&amp;RIGHT(CA$1,2)),$U655&lt;=DATEVALUE("9/30/20"&amp;RIGHT(CB$1,2))),AND($T655&lt;=DATEVALUE("10/1/20"&amp;RIGHT(CA$1,2)),$U655&gt;=DATEVALUE("9/30/20"&amp;RIGHT(CB$1,2)))),
IF(AND($T655&gt;=DATEVALUE("10/1/20"&amp;RIGHT(CA$1,2)),$U655&lt;=DATEVALUE("9/30/20"&amp;RIGHT(CB$1,2))),NETWORKDAYS($T655,$U655,Holidays!$J$3:$J$937),
IF(AND($T655&lt;DATEVALUE("10/1/20"&amp;RIGHT(CA$1,2)),$U655&lt;=DATEVALUE("9/30/20"&amp;RIGHT(CB$1,2))),NETWORKDAYS(DATEVALUE("10/1/20"&amp;RIGHT(CA$1,2)),$U655,Holidays!$J$3:$J$937),
IF($T655&lt;DATEVALUE("10/1/20"&amp;RIGHT(CA$1,2)),NETWORKDAYS(DATEVALUE("10/1/20"&amp;RIGHT(CA$1,2)),DATEVALUE("9/30/20"&amp;RIGHT(CB$1,2)),Holidays!$J$3:$J$937),
IF($T655&gt;=DATEVALUE("10/1/20"&amp;RIGHT(CA$1,2)),NETWORKDAYS($T655,DATEVALUE("9/30/20"&amp;RIGHT(CB$1,2)),Holidays!$J$3:$J$937),"")))),"")/(NETWORKDAYS($T655,$U655,Holidays!$J$3:$J$937)),0))</f>
        <v/>
      </c>
    </row>
    <row r="656" spans="1:80">
      <c r="A656" s="97"/>
      <c r="B656" s="98" t="str">
        <f ca="1">IF(NOT($A656=""),OFFSET('WBS Reference &amp; User Procedure'!$A$1,MATCH($A656,'WBS Reference &amp; User Procedure'!$A:$A,0)-1,1),"")</f>
        <v/>
      </c>
      <c r="D656" s="97"/>
      <c r="T656" s="104" t="str">
        <f>IF(NOT(Q656=""),IF(NOT($S656=""),$S656,#REF!),"")</f>
        <v/>
      </c>
      <c r="U656" s="104" t="str">
        <f>IF(NOT(Q656=""),WORKDAY(T656,Q656,Holidays!$J$3:$J$937),"")</f>
        <v/>
      </c>
      <c r="V656" s="104"/>
      <c r="W656" s="104"/>
      <c r="X656" s="101" t="str">
        <f t="shared" si="137"/>
        <v/>
      </c>
      <c r="AL656" s="87" t="str">
        <f t="shared" ca="1" si="134"/>
        <v/>
      </c>
      <c r="AN656" s="87" t="str">
        <f t="shared" ref="AN656:AW665" ca="1" si="146">IF($Q656="","",IFERROR(OFFSET(INDIRECT("'"&amp;KEY_RESOURCE_STRUCTURE_TAB&amp;"'!"&amp;KEY_RATE_SET_INDEX&amp;""),$AL656-1,COLUMN()-34),0))</f>
        <v/>
      </c>
      <c r="AO656" s="87" t="str">
        <f t="shared" ca="1" si="146"/>
        <v/>
      </c>
      <c r="AP656" s="87" t="str">
        <f t="shared" ca="1" si="146"/>
        <v/>
      </c>
      <c r="AQ656" s="87" t="str">
        <f t="shared" ca="1" si="146"/>
        <v/>
      </c>
      <c r="AR656" s="87" t="str">
        <f t="shared" ca="1" si="146"/>
        <v/>
      </c>
      <c r="AS656" s="87" t="str">
        <f t="shared" ca="1" si="146"/>
        <v/>
      </c>
      <c r="AT656" s="87" t="str">
        <f t="shared" ca="1" si="146"/>
        <v/>
      </c>
      <c r="AU656" s="87" t="str">
        <f t="shared" ca="1" si="146"/>
        <v/>
      </c>
      <c r="AV656" s="87" t="str">
        <f t="shared" ca="1" si="146"/>
        <v/>
      </c>
      <c r="AW656" s="87" t="str">
        <f t="shared" ca="1" si="146"/>
        <v/>
      </c>
      <c r="AX656" s="87" t="str">
        <f t="shared" ref="AX656:BG665" ca="1" si="147">IF($Q656="","",IFERROR(OFFSET(INDIRECT("'"&amp;KEY_RESOURCE_STRUCTURE_TAB&amp;"'!"&amp;KEY_RATE_SET_INDEX&amp;""),$AL656-1,COLUMN()-34),0))</f>
        <v/>
      </c>
      <c r="AY656" s="87" t="str">
        <f t="shared" ca="1" si="147"/>
        <v/>
      </c>
      <c r="AZ656" s="87" t="str">
        <f t="shared" ca="1" si="147"/>
        <v/>
      </c>
      <c r="BA656" s="87" t="str">
        <f t="shared" ca="1" si="147"/>
        <v/>
      </c>
      <c r="BB656" s="87" t="str">
        <f t="shared" ca="1" si="147"/>
        <v/>
      </c>
      <c r="BC656" s="87" t="str">
        <f t="shared" ca="1" si="147"/>
        <v/>
      </c>
      <c r="BD656" s="87" t="str">
        <f t="shared" ca="1" si="147"/>
        <v/>
      </c>
      <c r="BE656" s="87" t="str">
        <f t="shared" ca="1" si="147"/>
        <v/>
      </c>
      <c r="BF656" s="87" t="str">
        <f t="shared" ca="1" si="147"/>
        <v/>
      </c>
      <c r="BG656" s="87" t="str">
        <f t="shared" ca="1" si="147"/>
        <v/>
      </c>
      <c r="BI656" s="87" t="str">
        <f>IF($Q656="","",IFERROR(IF(OR(AND($T656&gt;=DATEVALUE("10/1/20"&amp;RIGHT(BH$1,2)),$T656&lt;=DATEVALUE("9/30/20"&amp;RIGHT(BI$1,2))),AND($U656&gt;=DATEVALUE("10/1/20"&amp;RIGHT(BH$1,2)),$U656&lt;=DATEVALUE("9/30/20"&amp;RIGHT(BI$1,2))),AND($T656&lt;=DATEVALUE("10/1/20"&amp;RIGHT(BH$1,2)),$U656&gt;=DATEVALUE("9/30/20"&amp;RIGHT(BI$1,2)))),
IF(AND($T656&gt;=DATEVALUE("10/1/20"&amp;RIGHT(BH$1,2)),$U656&lt;=DATEVALUE("9/30/20"&amp;RIGHT(BI$1,2))),NETWORKDAYS($T656,$U656,Holidays!$J$3:$J$937),
IF(AND($T656&lt;DATEVALUE("10/1/20"&amp;RIGHT(BH$1,2)),$U656&lt;=DATEVALUE("9/30/20"&amp;RIGHT(BI$1,2))),NETWORKDAYS(DATEVALUE("10/1/20"&amp;RIGHT(BH$1,2)),$U656,Holidays!$J$3:$J$937),
IF($T656&lt;DATEVALUE("10/1/20"&amp;RIGHT(BH$1,2)),NETWORKDAYS(DATEVALUE("10/1/20"&amp;RIGHT(BH$1,2)),DATEVALUE("9/30/20"&amp;RIGHT(BI$1,2)),Holidays!$J$3:$J$937),
IF($T656&gt;=DATEVALUE("10/1/20"&amp;RIGHT(BH$1,2)),NETWORKDAYS($T656,DATEVALUE("9/30/20"&amp;RIGHT(BI$1,2)),Holidays!$J$3:$J$937),"")))),"")/(NETWORKDAYS($T656,$U656,Holidays!$J$3:$J$937)),0))</f>
        <v/>
      </c>
      <c r="BJ656" s="87" t="str">
        <f>IF($Q656="","",IFERROR(IF(OR(AND($T656&gt;=DATEVALUE("10/1/20"&amp;RIGHT(BI$1,2)),$T656&lt;=DATEVALUE("9/30/20"&amp;RIGHT(BJ$1,2))),AND($U656&gt;=DATEVALUE("10/1/20"&amp;RIGHT(BI$1,2)),$U656&lt;=DATEVALUE("9/30/20"&amp;RIGHT(BJ$1,2))),AND($T656&lt;=DATEVALUE("10/1/20"&amp;RIGHT(BI$1,2)),$U656&gt;=DATEVALUE("9/30/20"&amp;RIGHT(BJ$1,2)))),
IF(AND($T656&gt;=DATEVALUE("10/1/20"&amp;RIGHT(BI$1,2)),$U656&lt;=DATEVALUE("9/30/20"&amp;RIGHT(BJ$1,2))),NETWORKDAYS($T656,$U656,Holidays!$J$3:$J$937),
IF(AND($T656&lt;DATEVALUE("10/1/20"&amp;RIGHT(BI$1,2)),$U656&lt;=DATEVALUE("9/30/20"&amp;RIGHT(BJ$1,2))),NETWORKDAYS(DATEVALUE("10/1/20"&amp;RIGHT(BI$1,2)),$U656,Holidays!$J$3:$J$937),
IF($T656&lt;DATEVALUE("10/1/20"&amp;RIGHT(BI$1,2)),NETWORKDAYS(DATEVALUE("10/1/20"&amp;RIGHT(BI$1,2)),DATEVALUE("9/30/20"&amp;RIGHT(BJ$1,2)),Holidays!$J$3:$J$937),
IF($T656&gt;=DATEVALUE("10/1/20"&amp;RIGHT(BI$1,2)),NETWORKDAYS($T656,DATEVALUE("9/30/20"&amp;RIGHT(BJ$1,2)),Holidays!$J$3:$J$937),"")))),"")/(NETWORKDAYS($T656,$U656,Holidays!$J$3:$J$937)),0))</f>
        <v/>
      </c>
      <c r="BK656" s="87" t="str">
        <f>IF($Q656="","",IFERROR(IF(OR(AND($T656&gt;=DATEVALUE("10/1/20"&amp;RIGHT(BJ$1,2)),$T656&lt;=DATEVALUE("9/30/20"&amp;RIGHT(BK$1,2))),AND($U656&gt;=DATEVALUE("10/1/20"&amp;RIGHT(BJ$1,2)),$U656&lt;=DATEVALUE("9/30/20"&amp;RIGHT(BK$1,2))),AND($T656&lt;=DATEVALUE("10/1/20"&amp;RIGHT(BJ$1,2)),$U656&gt;=DATEVALUE("9/30/20"&amp;RIGHT(BK$1,2)))),
IF(AND($T656&gt;=DATEVALUE("10/1/20"&amp;RIGHT(BJ$1,2)),$U656&lt;=DATEVALUE("9/30/20"&amp;RIGHT(BK$1,2))),NETWORKDAYS($T656,$U656,Holidays!$J$3:$J$937),
IF(AND($T656&lt;DATEVALUE("10/1/20"&amp;RIGHT(BJ$1,2)),$U656&lt;=DATEVALUE("9/30/20"&amp;RIGHT(BK$1,2))),NETWORKDAYS(DATEVALUE("10/1/20"&amp;RIGHT(BJ$1,2)),$U656,Holidays!$J$3:$J$937),
IF($T656&lt;DATEVALUE("10/1/20"&amp;RIGHT(BJ$1,2)),NETWORKDAYS(DATEVALUE("10/1/20"&amp;RIGHT(BJ$1,2)),DATEVALUE("9/30/20"&amp;RIGHT(BK$1,2)),Holidays!$J$3:$J$937),
IF($T656&gt;=DATEVALUE("10/1/20"&amp;RIGHT(BJ$1,2)),NETWORKDAYS($T656,DATEVALUE("9/30/20"&amp;RIGHT(BK$1,2)),Holidays!$J$3:$J$937),"")))),"")/(NETWORKDAYS($T656,$U656,Holidays!$J$3:$J$937)),0))</f>
        <v/>
      </c>
      <c r="BL656" s="87" t="str">
        <f>IF($Q656="","",IFERROR(IF(OR(AND($T656&gt;=DATEVALUE("10/1/20"&amp;RIGHT(BK$1,2)),$T656&lt;=DATEVALUE("9/30/20"&amp;RIGHT(BL$1,2))),AND($U656&gt;=DATEVALUE("10/1/20"&amp;RIGHT(BK$1,2)),$U656&lt;=DATEVALUE("9/30/20"&amp;RIGHT(BL$1,2))),AND($T656&lt;=DATEVALUE("10/1/20"&amp;RIGHT(BK$1,2)),$U656&gt;=DATEVALUE("9/30/20"&amp;RIGHT(BL$1,2)))),
IF(AND($T656&gt;=DATEVALUE("10/1/20"&amp;RIGHT(BK$1,2)),$U656&lt;=DATEVALUE("9/30/20"&amp;RIGHT(BL$1,2))),NETWORKDAYS($T656,$U656,Holidays!$J$3:$J$937),
IF(AND($T656&lt;DATEVALUE("10/1/20"&amp;RIGHT(BK$1,2)),$U656&lt;=DATEVALUE("9/30/20"&amp;RIGHT(BL$1,2))),NETWORKDAYS(DATEVALUE("10/1/20"&amp;RIGHT(BK$1,2)),$U656,Holidays!$J$3:$J$937),
IF($T656&lt;DATEVALUE("10/1/20"&amp;RIGHT(BK$1,2)),NETWORKDAYS(DATEVALUE("10/1/20"&amp;RIGHT(BK$1,2)),DATEVALUE("9/30/20"&amp;RIGHT(BL$1,2)),Holidays!$J$3:$J$937),
IF($T656&gt;=DATEVALUE("10/1/20"&amp;RIGHT(BK$1,2)),NETWORKDAYS($T656,DATEVALUE("9/30/20"&amp;RIGHT(BL$1,2)),Holidays!$J$3:$J$937),"")))),"")/(NETWORKDAYS($T656,$U656,Holidays!$J$3:$J$937)),0))</f>
        <v/>
      </c>
      <c r="BM656" s="87" t="str">
        <f>IF($Q656="","",IFERROR(IF(OR(AND($T656&gt;=DATEVALUE("10/1/20"&amp;RIGHT(BL$1,2)),$T656&lt;=DATEVALUE("9/30/20"&amp;RIGHT(BM$1,2))),AND($U656&gt;=DATEVALUE("10/1/20"&amp;RIGHT(BL$1,2)),$U656&lt;=DATEVALUE("9/30/20"&amp;RIGHT(BM$1,2))),AND($T656&lt;=DATEVALUE("10/1/20"&amp;RIGHT(BL$1,2)),$U656&gt;=DATEVALUE("9/30/20"&amp;RIGHT(BM$1,2)))),
IF(AND($T656&gt;=DATEVALUE("10/1/20"&amp;RIGHT(BL$1,2)),$U656&lt;=DATEVALUE("9/30/20"&amp;RIGHT(BM$1,2))),NETWORKDAYS($T656,$U656,Holidays!$J$3:$J$937),
IF(AND($T656&lt;DATEVALUE("10/1/20"&amp;RIGHT(BL$1,2)),$U656&lt;=DATEVALUE("9/30/20"&amp;RIGHT(BM$1,2))),NETWORKDAYS(DATEVALUE("10/1/20"&amp;RIGHT(BL$1,2)),$U656,Holidays!$J$3:$J$937),
IF($T656&lt;DATEVALUE("10/1/20"&amp;RIGHT(BL$1,2)),NETWORKDAYS(DATEVALUE("10/1/20"&amp;RIGHT(BL$1,2)),DATEVALUE("9/30/20"&amp;RIGHT(BM$1,2)),Holidays!$J$3:$J$937),
IF($T656&gt;=DATEVALUE("10/1/20"&amp;RIGHT(BL$1,2)),NETWORKDAYS($T656,DATEVALUE("9/30/20"&amp;RIGHT(BM$1,2)),Holidays!$J$3:$J$937),"")))),"")/(NETWORKDAYS($T656,$U656,Holidays!$J$3:$J$937)),0))</f>
        <v/>
      </c>
      <c r="BN656" s="87" t="str">
        <f>IF($Q656="","",IFERROR(IF(OR(AND($T656&gt;=DATEVALUE("10/1/20"&amp;RIGHT(BM$1,2)),$T656&lt;=DATEVALUE("9/30/20"&amp;RIGHT(BN$1,2))),AND($U656&gt;=DATEVALUE("10/1/20"&amp;RIGHT(BM$1,2)),$U656&lt;=DATEVALUE("9/30/20"&amp;RIGHT(BN$1,2))),AND($T656&lt;=DATEVALUE("10/1/20"&amp;RIGHT(BM$1,2)),$U656&gt;=DATEVALUE("9/30/20"&amp;RIGHT(BN$1,2)))),
IF(AND($T656&gt;=DATEVALUE("10/1/20"&amp;RIGHT(BM$1,2)),$U656&lt;=DATEVALUE("9/30/20"&amp;RIGHT(BN$1,2))),NETWORKDAYS($T656,$U656,Holidays!$J$3:$J$937),
IF(AND($T656&lt;DATEVALUE("10/1/20"&amp;RIGHT(BM$1,2)),$U656&lt;=DATEVALUE("9/30/20"&amp;RIGHT(BN$1,2))),NETWORKDAYS(DATEVALUE("10/1/20"&amp;RIGHT(BM$1,2)),$U656,Holidays!$J$3:$J$937),
IF($T656&lt;DATEVALUE("10/1/20"&amp;RIGHT(BM$1,2)),NETWORKDAYS(DATEVALUE("10/1/20"&amp;RIGHT(BM$1,2)),DATEVALUE("9/30/20"&amp;RIGHT(BN$1,2)),Holidays!$J$3:$J$937),
IF($T656&gt;=DATEVALUE("10/1/20"&amp;RIGHT(BM$1,2)),NETWORKDAYS($T656,DATEVALUE("9/30/20"&amp;RIGHT(BN$1,2)),Holidays!$J$3:$J$937),"")))),"")/(NETWORKDAYS($T656,$U656,Holidays!$J$3:$J$937)),0))</f>
        <v/>
      </c>
      <c r="BO656" s="87" t="str">
        <f>IF($Q656="","",IFERROR(IF(OR(AND($T656&gt;=DATEVALUE("10/1/20"&amp;RIGHT(BN$1,2)),$T656&lt;=DATEVALUE("9/30/20"&amp;RIGHT(BO$1,2))),AND($U656&gt;=DATEVALUE("10/1/20"&amp;RIGHT(BN$1,2)),$U656&lt;=DATEVALUE("9/30/20"&amp;RIGHT(BO$1,2))),AND($T656&lt;=DATEVALUE("10/1/20"&amp;RIGHT(BN$1,2)),$U656&gt;=DATEVALUE("9/30/20"&amp;RIGHT(BO$1,2)))),
IF(AND($T656&gt;=DATEVALUE("10/1/20"&amp;RIGHT(BN$1,2)),$U656&lt;=DATEVALUE("9/30/20"&amp;RIGHT(BO$1,2))),NETWORKDAYS($T656,$U656,Holidays!$J$3:$J$937),
IF(AND($T656&lt;DATEVALUE("10/1/20"&amp;RIGHT(BN$1,2)),$U656&lt;=DATEVALUE("9/30/20"&amp;RIGHT(BO$1,2))),NETWORKDAYS(DATEVALUE("10/1/20"&amp;RIGHT(BN$1,2)),$U656,Holidays!$J$3:$J$937),
IF($T656&lt;DATEVALUE("10/1/20"&amp;RIGHT(BN$1,2)),NETWORKDAYS(DATEVALUE("10/1/20"&amp;RIGHT(BN$1,2)),DATEVALUE("9/30/20"&amp;RIGHT(BO$1,2)),Holidays!$J$3:$J$937),
IF($T656&gt;=DATEVALUE("10/1/20"&amp;RIGHT(BN$1,2)),NETWORKDAYS($T656,DATEVALUE("9/30/20"&amp;RIGHT(BO$1,2)),Holidays!$J$3:$J$937),"")))),"")/(NETWORKDAYS($T656,$U656,Holidays!$J$3:$J$937)),0))</f>
        <v/>
      </c>
      <c r="BP656" s="87" t="str">
        <f>IF($Q656="","",IFERROR(IF(OR(AND($T656&gt;=DATEVALUE("10/1/20"&amp;RIGHT(BO$1,2)),$T656&lt;=DATEVALUE("9/30/20"&amp;RIGHT(BP$1,2))),AND($U656&gt;=DATEVALUE("10/1/20"&amp;RIGHT(BO$1,2)),$U656&lt;=DATEVALUE("9/30/20"&amp;RIGHT(BP$1,2))),AND($T656&lt;=DATEVALUE("10/1/20"&amp;RIGHT(BO$1,2)),$U656&gt;=DATEVALUE("9/30/20"&amp;RIGHT(BP$1,2)))),
IF(AND($T656&gt;=DATEVALUE("10/1/20"&amp;RIGHT(BO$1,2)),$U656&lt;=DATEVALUE("9/30/20"&amp;RIGHT(BP$1,2))),NETWORKDAYS($T656,$U656,Holidays!$J$3:$J$937),
IF(AND($T656&lt;DATEVALUE("10/1/20"&amp;RIGHT(BO$1,2)),$U656&lt;=DATEVALUE("9/30/20"&amp;RIGHT(BP$1,2))),NETWORKDAYS(DATEVALUE("10/1/20"&amp;RIGHT(BO$1,2)),$U656,Holidays!$J$3:$J$937),
IF($T656&lt;DATEVALUE("10/1/20"&amp;RIGHT(BO$1,2)),NETWORKDAYS(DATEVALUE("10/1/20"&amp;RIGHT(BO$1,2)),DATEVALUE("9/30/20"&amp;RIGHT(BP$1,2)),Holidays!$J$3:$J$937),
IF($T656&gt;=DATEVALUE("10/1/20"&amp;RIGHT(BO$1,2)),NETWORKDAYS($T656,DATEVALUE("9/30/20"&amp;RIGHT(BP$1,2)),Holidays!$J$3:$J$937),"")))),"")/(NETWORKDAYS($T656,$U656,Holidays!$J$3:$J$937)),0))</f>
        <v/>
      </c>
      <c r="BQ656" s="87" t="str">
        <f>IF($Q656="","",IFERROR(IF(OR(AND($T656&gt;=DATEVALUE("10/1/20"&amp;RIGHT(BP$1,2)),$T656&lt;=DATEVALUE("9/30/20"&amp;RIGHT(BQ$1,2))),AND($U656&gt;=DATEVALUE("10/1/20"&amp;RIGHT(BP$1,2)),$U656&lt;=DATEVALUE("9/30/20"&amp;RIGHT(BQ$1,2))),AND($T656&lt;=DATEVALUE("10/1/20"&amp;RIGHT(BP$1,2)),$U656&gt;=DATEVALUE("9/30/20"&amp;RIGHT(BQ$1,2)))),
IF(AND($T656&gt;=DATEVALUE("10/1/20"&amp;RIGHT(BP$1,2)),$U656&lt;=DATEVALUE("9/30/20"&amp;RIGHT(BQ$1,2))),NETWORKDAYS($T656,$U656,Holidays!$J$3:$J$937),
IF(AND($T656&lt;DATEVALUE("10/1/20"&amp;RIGHT(BP$1,2)),$U656&lt;=DATEVALUE("9/30/20"&amp;RIGHT(BQ$1,2))),NETWORKDAYS(DATEVALUE("10/1/20"&amp;RIGHT(BP$1,2)),$U656,Holidays!$J$3:$J$937),
IF($T656&lt;DATEVALUE("10/1/20"&amp;RIGHT(BP$1,2)),NETWORKDAYS(DATEVALUE("10/1/20"&amp;RIGHT(BP$1,2)),DATEVALUE("9/30/20"&amp;RIGHT(BQ$1,2)),Holidays!$J$3:$J$937),
IF($T656&gt;=DATEVALUE("10/1/20"&amp;RIGHT(BP$1,2)),NETWORKDAYS($T656,DATEVALUE("9/30/20"&amp;RIGHT(BQ$1,2)),Holidays!$J$3:$J$937),"")))),"")/(NETWORKDAYS($T656,$U656,Holidays!$J$3:$J$937)),0))</f>
        <v/>
      </c>
      <c r="BR656" s="87" t="str">
        <f>IF($Q656="","",IFERROR(IF(OR(AND($T656&gt;=DATEVALUE("10/1/20"&amp;RIGHT(BQ$1,2)),$T656&lt;=DATEVALUE("9/30/20"&amp;RIGHT(BR$1,2))),AND($U656&gt;=DATEVALUE("10/1/20"&amp;RIGHT(BQ$1,2)),$U656&lt;=DATEVALUE("9/30/20"&amp;RIGHT(BR$1,2))),AND($T656&lt;=DATEVALUE("10/1/20"&amp;RIGHT(BQ$1,2)),$U656&gt;=DATEVALUE("9/30/20"&amp;RIGHT(BR$1,2)))),
IF(AND($T656&gt;=DATEVALUE("10/1/20"&amp;RIGHT(BQ$1,2)),$U656&lt;=DATEVALUE("9/30/20"&amp;RIGHT(BR$1,2))),NETWORKDAYS($T656,$U656,Holidays!$J$3:$J$937),
IF(AND($T656&lt;DATEVALUE("10/1/20"&amp;RIGHT(BQ$1,2)),$U656&lt;=DATEVALUE("9/30/20"&amp;RIGHT(BR$1,2))),NETWORKDAYS(DATEVALUE("10/1/20"&amp;RIGHT(BQ$1,2)),$U656,Holidays!$J$3:$J$937),
IF($T656&lt;DATEVALUE("10/1/20"&amp;RIGHT(BQ$1,2)),NETWORKDAYS(DATEVALUE("10/1/20"&amp;RIGHT(BQ$1,2)),DATEVALUE("9/30/20"&amp;RIGHT(BR$1,2)),Holidays!$J$3:$J$937),
IF($T656&gt;=DATEVALUE("10/1/20"&amp;RIGHT(BQ$1,2)),NETWORKDAYS($T656,DATEVALUE("9/30/20"&amp;RIGHT(BR$1,2)),Holidays!$J$3:$J$937),"")))),"")/(NETWORKDAYS($T656,$U656,Holidays!$J$3:$J$937)),0))</f>
        <v/>
      </c>
      <c r="BS656" s="87" t="str">
        <f>IF($Q656="","",IFERROR(IF(OR(AND($T656&gt;=DATEVALUE("10/1/20"&amp;RIGHT(BR$1,2)),$T656&lt;=DATEVALUE("9/30/20"&amp;RIGHT(BS$1,2))),AND($U656&gt;=DATEVALUE("10/1/20"&amp;RIGHT(BR$1,2)),$U656&lt;=DATEVALUE("9/30/20"&amp;RIGHT(BS$1,2))),AND($T656&lt;=DATEVALUE("10/1/20"&amp;RIGHT(BR$1,2)),$U656&gt;=DATEVALUE("9/30/20"&amp;RIGHT(BS$1,2)))),
IF(AND($T656&gt;=DATEVALUE("10/1/20"&amp;RIGHT(BR$1,2)),$U656&lt;=DATEVALUE("9/30/20"&amp;RIGHT(BS$1,2))),NETWORKDAYS($T656,$U656,Holidays!$J$3:$J$937),
IF(AND($T656&lt;DATEVALUE("10/1/20"&amp;RIGHT(BR$1,2)),$U656&lt;=DATEVALUE("9/30/20"&amp;RIGHT(BS$1,2))),NETWORKDAYS(DATEVALUE("10/1/20"&amp;RIGHT(BR$1,2)),$U656,Holidays!$J$3:$J$937),
IF($T656&lt;DATEVALUE("10/1/20"&amp;RIGHT(BR$1,2)),NETWORKDAYS(DATEVALUE("10/1/20"&amp;RIGHT(BR$1,2)),DATEVALUE("9/30/20"&amp;RIGHT(BS$1,2)),Holidays!$J$3:$J$937),
IF($T656&gt;=DATEVALUE("10/1/20"&amp;RIGHT(BR$1,2)),NETWORKDAYS($T656,DATEVALUE("9/30/20"&amp;RIGHT(BS$1,2)),Holidays!$J$3:$J$937),"")))),"")/(NETWORKDAYS($T656,$U656,Holidays!$J$3:$J$937)),0))</f>
        <v/>
      </c>
      <c r="BT656" s="87" t="str">
        <f>IF($Q656="","",IFERROR(IF(OR(AND($T656&gt;=DATEVALUE("10/1/20"&amp;RIGHT(BS$1,2)),$T656&lt;=DATEVALUE("9/30/20"&amp;RIGHT(BT$1,2))),AND($U656&gt;=DATEVALUE("10/1/20"&amp;RIGHT(BS$1,2)),$U656&lt;=DATEVALUE("9/30/20"&amp;RIGHT(BT$1,2))),AND($T656&lt;=DATEVALUE("10/1/20"&amp;RIGHT(BS$1,2)),$U656&gt;=DATEVALUE("9/30/20"&amp;RIGHT(BT$1,2)))),
IF(AND($T656&gt;=DATEVALUE("10/1/20"&amp;RIGHT(BS$1,2)),$U656&lt;=DATEVALUE("9/30/20"&amp;RIGHT(BT$1,2))),NETWORKDAYS($T656,$U656,Holidays!$J$3:$J$937),
IF(AND($T656&lt;DATEVALUE("10/1/20"&amp;RIGHT(BS$1,2)),$U656&lt;=DATEVALUE("9/30/20"&amp;RIGHT(BT$1,2))),NETWORKDAYS(DATEVALUE("10/1/20"&amp;RIGHT(BS$1,2)),$U656,Holidays!$J$3:$J$937),
IF($T656&lt;DATEVALUE("10/1/20"&amp;RIGHT(BS$1,2)),NETWORKDAYS(DATEVALUE("10/1/20"&amp;RIGHT(BS$1,2)),DATEVALUE("9/30/20"&amp;RIGHT(BT$1,2)),Holidays!$J$3:$J$937),
IF($T656&gt;=DATEVALUE("10/1/20"&amp;RIGHT(BS$1,2)),NETWORKDAYS($T656,DATEVALUE("9/30/20"&amp;RIGHT(BT$1,2)),Holidays!$J$3:$J$937),"")))),"")/(NETWORKDAYS($T656,$U656,Holidays!$J$3:$J$937)),0))</f>
        <v/>
      </c>
      <c r="BU656" s="87" t="str">
        <f>IF($Q656="","",IFERROR(IF(OR(AND($T656&gt;=DATEVALUE("10/1/20"&amp;RIGHT(BT$1,2)),$T656&lt;=DATEVALUE("9/30/20"&amp;RIGHT(BU$1,2))),AND($U656&gt;=DATEVALUE("10/1/20"&amp;RIGHT(BT$1,2)),$U656&lt;=DATEVALUE("9/30/20"&amp;RIGHT(BU$1,2))),AND($T656&lt;=DATEVALUE("10/1/20"&amp;RIGHT(BT$1,2)),$U656&gt;=DATEVALUE("9/30/20"&amp;RIGHT(BU$1,2)))),
IF(AND($T656&gt;=DATEVALUE("10/1/20"&amp;RIGHT(BT$1,2)),$U656&lt;=DATEVALUE("9/30/20"&amp;RIGHT(BU$1,2))),NETWORKDAYS($T656,$U656,Holidays!$J$3:$J$937),
IF(AND($T656&lt;DATEVALUE("10/1/20"&amp;RIGHT(BT$1,2)),$U656&lt;=DATEVALUE("9/30/20"&amp;RIGHT(BU$1,2))),NETWORKDAYS(DATEVALUE("10/1/20"&amp;RIGHT(BT$1,2)),$U656,Holidays!$J$3:$J$937),
IF($T656&lt;DATEVALUE("10/1/20"&amp;RIGHT(BT$1,2)),NETWORKDAYS(DATEVALUE("10/1/20"&amp;RIGHT(BT$1,2)),DATEVALUE("9/30/20"&amp;RIGHT(BU$1,2)),Holidays!$J$3:$J$937),
IF($T656&gt;=DATEVALUE("10/1/20"&amp;RIGHT(BT$1,2)),NETWORKDAYS($T656,DATEVALUE("9/30/20"&amp;RIGHT(BU$1,2)),Holidays!$J$3:$J$937),"")))),"")/(NETWORKDAYS($T656,$U656,Holidays!$J$3:$J$937)),0))</f>
        <v/>
      </c>
      <c r="BV656" s="87" t="str">
        <f>IF($Q656="","",IFERROR(IF(OR(AND($T656&gt;=DATEVALUE("10/1/20"&amp;RIGHT(BU$1,2)),$T656&lt;=DATEVALUE("9/30/20"&amp;RIGHT(BV$1,2))),AND($U656&gt;=DATEVALUE("10/1/20"&amp;RIGHT(BU$1,2)),$U656&lt;=DATEVALUE("9/30/20"&amp;RIGHT(BV$1,2))),AND($T656&lt;=DATEVALUE("10/1/20"&amp;RIGHT(BU$1,2)),$U656&gt;=DATEVALUE("9/30/20"&amp;RIGHT(BV$1,2)))),
IF(AND($T656&gt;=DATEVALUE("10/1/20"&amp;RIGHT(BU$1,2)),$U656&lt;=DATEVALUE("9/30/20"&amp;RIGHT(BV$1,2))),NETWORKDAYS($T656,$U656,Holidays!$J$3:$J$937),
IF(AND($T656&lt;DATEVALUE("10/1/20"&amp;RIGHT(BU$1,2)),$U656&lt;=DATEVALUE("9/30/20"&amp;RIGHT(BV$1,2))),NETWORKDAYS(DATEVALUE("10/1/20"&amp;RIGHT(BU$1,2)),$U656,Holidays!$J$3:$J$937),
IF($T656&lt;DATEVALUE("10/1/20"&amp;RIGHT(BU$1,2)),NETWORKDAYS(DATEVALUE("10/1/20"&amp;RIGHT(BU$1,2)),DATEVALUE("9/30/20"&amp;RIGHT(BV$1,2)),Holidays!$J$3:$J$937),
IF($T656&gt;=DATEVALUE("10/1/20"&amp;RIGHT(BU$1,2)),NETWORKDAYS($T656,DATEVALUE("9/30/20"&amp;RIGHT(BV$1,2)),Holidays!$J$3:$J$937),"")))),"")/(NETWORKDAYS($T656,$U656,Holidays!$J$3:$J$937)),0))</f>
        <v/>
      </c>
      <c r="BW656" s="87" t="str">
        <f>IF($Q656="","",IFERROR(IF(OR(AND($T656&gt;=DATEVALUE("10/1/20"&amp;RIGHT(BV$1,2)),$T656&lt;=DATEVALUE("9/30/20"&amp;RIGHT(BW$1,2))),AND($U656&gt;=DATEVALUE("10/1/20"&amp;RIGHT(BV$1,2)),$U656&lt;=DATEVALUE("9/30/20"&amp;RIGHT(BW$1,2))),AND($T656&lt;=DATEVALUE("10/1/20"&amp;RIGHT(BV$1,2)),$U656&gt;=DATEVALUE("9/30/20"&amp;RIGHT(BW$1,2)))),
IF(AND($T656&gt;=DATEVALUE("10/1/20"&amp;RIGHT(BV$1,2)),$U656&lt;=DATEVALUE("9/30/20"&amp;RIGHT(BW$1,2))),NETWORKDAYS($T656,$U656,Holidays!$J$3:$J$937),
IF(AND($T656&lt;DATEVALUE("10/1/20"&amp;RIGHT(BV$1,2)),$U656&lt;=DATEVALUE("9/30/20"&amp;RIGHT(BW$1,2))),NETWORKDAYS(DATEVALUE("10/1/20"&amp;RIGHT(BV$1,2)),$U656,Holidays!$J$3:$J$937),
IF($T656&lt;DATEVALUE("10/1/20"&amp;RIGHT(BV$1,2)),NETWORKDAYS(DATEVALUE("10/1/20"&amp;RIGHT(BV$1,2)),DATEVALUE("9/30/20"&amp;RIGHT(BW$1,2)),Holidays!$J$3:$J$937),
IF($T656&gt;=DATEVALUE("10/1/20"&amp;RIGHT(BV$1,2)),NETWORKDAYS($T656,DATEVALUE("9/30/20"&amp;RIGHT(BW$1,2)),Holidays!$J$3:$J$937),"")))),"")/(NETWORKDAYS($T656,$U656,Holidays!$J$3:$J$937)),0))</f>
        <v/>
      </c>
      <c r="BX656" s="87" t="str">
        <f>IF($Q656="","",IFERROR(IF(OR(AND($T656&gt;=DATEVALUE("10/1/20"&amp;RIGHT(BW$1,2)),$T656&lt;=DATEVALUE("9/30/20"&amp;RIGHT(BX$1,2))),AND($U656&gt;=DATEVALUE("10/1/20"&amp;RIGHT(BW$1,2)),$U656&lt;=DATEVALUE("9/30/20"&amp;RIGHT(BX$1,2))),AND($T656&lt;=DATEVALUE("10/1/20"&amp;RIGHT(BW$1,2)),$U656&gt;=DATEVALUE("9/30/20"&amp;RIGHT(BX$1,2)))),
IF(AND($T656&gt;=DATEVALUE("10/1/20"&amp;RIGHT(BW$1,2)),$U656&lt;=DATEVALUE("9/30/20"&amp;RIGHT(BX$1,2))),NETWORKDAYS($T656,$U656,Holidays!$J$3:$J$937),
IF(AND($T656&lt;DATEVALUE("10/1/20"&amp;RIGHT(BW$1,2)),$U656&lt;=DATEVALUE("9/30/20"&amp;RIGHT(BX$1,2))),NETWORKDAYS(DATEVALUE("10/1/20"&amp;RIGHT(BW$1,2)),$U656,Holidays!$J$3:$J$937),
IF($T656&lt;DATEVALUE("10/1/20"&amp;RIGHT(BW$1,2)),NETWORKDAYS(DATEVALUE("10/1/20"&amp;RIGHT(BW$1,2)),DATEVALUE("9/30/20"&amp;RIGHT(BX$1,2)),Holidays!$J$3:$J$937),
IF($T656&gt;=DATEVALUE("10/1/20"&amp;RIGHT(BW$1,2)),NETWORKDAYS($T656,DATEVALUE("9/30/20"&amp;RIGHT(BX$1,2)),Holidays!$J$3:$J$937),"")))),"")/(NETWORKDAYS($T656,$U656,Holidays!$J$3:$J$937)),0))</f>
        <v/>
      </c>
      <c r="BY656" s="87" t="str">
        <f>IF($Q656="","",IFERROR(IF(OR(AND($T656&gt;=DATEVALUE("10/1/20"&amp;RIGHT(BX$1,2)),$T656&lt;=DATEVALUE("9/30/20"&amp;RIGHT(BY$1,2))),AND($U656&gt;=DATEVALUE("10/1/20"&amp;RIGHT(BX$1,2)),$U656&lt;=DATEVALUE("9/30/20"&amp;RIGHT(BY$1,2))),AND($T656&lt;=DATEVALUE("10/1/20"&amp;RIGHT(BX$1,2)),$U656&gt;=DATEVALUE("9/30/20"&amp;RIGHT(BY$1,2)))),
IF(AND($T656&gt;=DATEVALUE("10/1/20"&amp;RIGHT(BX$1,2)),$U656&lt;=DATEVALUE("9/30/20"&amp;RIGHT(BY$1,2))),NETWORKDAYS($T656,$U656,Holidays!$J$3:$J$937),
IF(AND($T656&lt;DATEVALUE("10/1/20"&amp;RIGHT(BX$1,2)),$U656&lt;=DATEVALUE("9/30/20"&amp;RIGHT(BY$1,2))),NETWORKDAYS(DATEVALUE("10/1/20"&amp;RIGHT(BX$1,2)),$U656,Holidays!$J$3:$J$937),
IF($T656&lt;DATEVALUE("10/1/20"&amp;RIGHT(BX$1,2)),NETWORKDAYS(DATEVALUE("10/1/20"&amp;RIGHT(BX$1,2)),DATEVALUE("9/30/20"&amp;RIGHT(BY$1,2)),Holidays!$J$3:$J$937),
IF($T656&gt;=DATEVALUE("10/1/20"&amp;RIGHT(BX$1,2)),NETWORKDAYS($T656,DATEVALUE("9/30/20"&amp;RIGHT(BY$1,2)),Holidays!$J$3:$J$937),"")))),"")/(NETWORKDAYS($T656,$U656,Holidays!$J$3:$J$937)),0))</f>
        <v/>
      </c>
      <c r="BZ656" s="87" t="str">
        <f>IF($Q656="","",IFERROR(IF(OR(AND($T656&gt;=DATEVALUE("10/1/20"&amp;RIGHT(BY$1,2)),$T656&lt;=DATEVALUE("9/30/20"&amp;RIGHT(BZ$1,2))),AND($U656&gt;=DATEVALUE("10/1/20"&amp;RIGHT(BY$1,2)),$U656&lt;=DATEVALUE("9/30/20"&amp;RIGHT(BZ$1,2))),AND($T656&lt;=DATEVALUE("10/1/20"&amp;RIGHT(BY$1,2)),$U656&gt;=DATEVALUE("9/30/20"&amp;RIGHT(BZ$1,2)))),
IF(AND($T656&gt;=DATEVALUE("10/1/20"&amp;RIGHT(BY$1,2)),$U656&lt;=DATEVALUE("9/30/20"&amp;RIGHT(BZ$1,2))),NETWORKDAYS($T656,$U656,Holidays!$J$3:$J$937),
IF(AND($T656&lt;DATEVALUE("10/1/20"&amp;RIGHT(BY$1,2)),$U656&lt;=DATEVALUE("9/30/20"&amp;RIGHT(BZ$1,2))),NETWORKDAYS(DATEVALUE("10/1/20"&amp;RIGHT(BY$1,2)),$U656,Holidays!$J$3:$J$937),
IF($T656&lt;DATEVALUE("10/1/20"&amp;RIGHT(BY$1,2)),NETWORKDAYS(DATEVALUE("10/1/20"&amp;RIGHT(BY$1,2)),DATEVALUE("9/30/20"&amp;RIGHT(BZ$1,2)),Holidays!$J$3:$J$937),
IF($T656&gt;=DATEVALUE("10/1/20"&amp;RIGHT(BY$1,2)),NETWORKDAYS($T656,DATEVALUE("9/30/20"&amp;RIGHT(BZ$1,2)),Holidays!$J$3:$J$937),"")))),"")/(NETWORKDAYS($T656,$U656,Holidays!$J$3:$J$937)),0))</f>
        <v/>
      </c>
      <c r="CA656" s="87" t="str">
        <f>IF($Q656="","",IFERROR(IF(OR(AND($T656&gt;=DATEVALUE("10/1/20"&amp;RIGHT(BZ$1,2)),$T656&lt;=DATEVALUE("9/30/20"&amp;RIGHT(CA$1,2))),AND($U656&gt;=DATEVALUE("10/1/20"&amp;RIGHT(BZ$1,2)),$U656&lt;=DATEVALUE("9/30/20"&amp;RIGHT(CA$1,2))),AND($T656&lt;=DATEVALUE("10/1/20"&amp;RIGHT(BZ$1,2)),$U656&gt;=DATEVALUE("9/30/20"&amp;RIGHT(CA$1,2)))),
IF(AND($T656&gt;=DATEVALUE("10/1/20"&amp;RIGHT(BZ$1,2)),$U656&lt;=DATEVALUE("9/30/20"&amp;RIGHT(CA$1,2))),NETWORKDAYS($T656,$U656,Holidays!$J$3:$J$937),
IF(AND($T656&lt;DATEVALUE("10/1/20"&amp;RIGHT(BZ$1,2)),$U656&lt;=DATEVALUE("9/30/20"&amp;RIGHT(CA$1,2))),NETWORKDAYS(DATEVALUE("10/1/20"&amp;RIGHT(BZ$1,2)),$U656,Holidays!$J$3:$J$937),
IF($T656&lt;DATEVALUE("10/1/20"&amp;RIGHT(BZ$1,2)),NETWORKDAYS(DATEVALUE("10/1/20"&amp;RIGHT(BZ$1,2)),DATEVALUE("9/30/20"&amp;RIGHT(CA$1,2)),Holidays!$J$3:$J$937),
IF($T656&gt;=DATEVALUE("10/1/20"&amp;RIGHT(BZ$1,2)),NETWORKDAYS($T656,DATEVALUE("9/30/20"&amp;RIGHT(CA$1,2)),Holidays!$J$3:$J$937),"")))),"")/(NETWORKDAYS($T656,$U656,Holidays!$J$3:$J$937)),0))</f>
        <v/>
      </c>
      <c r="CB656" s="87" t="str">
        <f>IF($Q656="","",IFERROR(IF(OR(AND($T656&gt;=DATEVALUE("10/1/20"&amp;RIGHT(CA$1,2)),$T656&lt;=DATEVALUE("9/30/20"&amp;RIGHT(CB$1,2))),AND($U656&gt;=DATEVALUE("10/1/20"&amp;RIGHT(CA$1,2)),$U656&lt;=DATEVALUE("9/30/20"&amp;RIGHT(CB$1,2))),AND($T656&lt;=DATEVALUE("10/1/20"&amp;RIGHT(CA$1,2)),$U656&gt;=DATEVALUE("9/30/20"&amp;RIGHT(CB$1,2)))),
IF(AND($T656&gt;=DATEVALUE("10/1/20"&amp;RIGHT(CA$1,2)),$U656&lt;=DATEVALUE("9/30/20"&amp;RIGHT(CB$1,2))),NETWORKDAYS($T656,$U656,Holidays!$J$3:$J$937),
IF(AND($T656&lt;DATEVALUE("10/1/20"&amp;RIGHT(CA$1,2)),$U656&lt;=DATEVALUE("9/30/20"&amp;RIGHT(CB$1,2))),NETWORKDAYS(DATEVALUE("10/1/20"&amp;RIGHT(CA$1,2)),$U656,Holidays!$J$3:$J$937),
IF($T656&lt;DATEVALUE("10/1/20"&amp;RIGHT(CA$1,2)),NETWORKDAYS(DATEVALUE("10/1/20"&amp;RIGHT(CA$1,2)),DATEVALUE("9/30/20"&amp;RIGHT(CB$1,2)),Holidays!$J$3:$J$937),
IF($T656&gt;=DATEVALUE("10/1/20"&amp;RIGHT(CA$1,2)),NETWORKDAYS($T656,DATEVALUE("9/30/20"&amp;RIGHT(CB$1,2)),Holidays!$J$3:$J$937),"")))),"")/(NETWORKDAYS($T656,$U656,Holidays!$J$3:$J$937)),0))</f>
        <v/>
      </c>
    </row>
    <row r="657" spans="1:80">
      <c r="A657" s="97"/>
      <c r="B657" s="98" t="str">
        <f ca="1">IF(NOT($A657=""),OFFSET('WBS Reference &amp; User Procedure'!$A$1,MATCH($A657,'WBS Reference &amp; User Procedure'!$A:$A,0)-1,1),"")</f>
        <v/>
      </c>
      <c r="D657" s="97"/>
      <c r="T657" s="104" t="str">
        <f>IF(NOT(Q657=""),IF(NOT($S657=""),$S657,#REF!),"")</f>
        <v/>
      </c>
      <c r="U657" s="104" t="str">
        <f>IF(NOT(Q657=""),WORKDAY(T657,Q657,Holidays!$J$3:$J$937),"")</f>
        <v/>
      </c>
      <c r="V657" s="104"/>
      <c r="W657" s="104"/>
      <c r="X657" s="101" t="str">
        <f t="shared" si="137"/>
        <v/>
      </c>
      <c r="AL657" s="87" t="str">
        <f t="shared" ca="1" si="134"/>
        <v/>
      </c>
      <c r="AN657" s="87" t="str">
        <f t="shared" ca="1" si="146"/>
        <v/>
      </c>
      <c r="AO657" s="87" t="str">
        <f t="shared" ca="1" si="146"/>
        <v/>
      </c>
      <c r="AP657" s="87" t="str">
        <f t="shared" ca="1" si="146"/>
        <v/>
      </c>
      <c r="AQ657" s="87" t="str">
        <f t="shared" ca="1" si="146"/>
        <v/>
      </c>
      <c r="AR657" s="87" t="str">
        <f t="shared" ca="1" si="146"/>
        <v/>
      </c>
      <c r="AS657" s="87" t="str">
        <f t="shared" ca="1" si="146"/>
        <v/>
      </c>
      <c r="AT657" s="87" t="str">
        <f t="shared" ca="1" si="146"/>
        <v/>
      </c>
      <c r="AU657" s="87" t="str">
        <f t="shared" ca="1" si="146"/>
        <v/>
      </c>
      <c r="AV657" s="87" t="str">
        <f t="shared" ca="1" si="146"/>
        <v/>
      </c>
      <c r="AW657" s="87" t="str">
        <f t="shared" ca="1" si="146"/>
        <v/>
      </c>
      <c r="AX657" s="87" t="str">
        <f t="shared" ca="1" si="147"/>
        <v/>
      </c>
      <c r="AY657" s="87" t="str">
        <f t="shared" ca="1" si="147"/>
        <v/>
      </c>
      <c r="AZ657" s="87" t="str">
        <f t="shared" ca="1" si="147"/>
        <v/>
      </c>
      <c r="BA657" s="87" t="str">
        <f t="shared" ca="1" si="147"/>
        <v/>
      </c>
      <c r="BB657" s="87" t="str">
        <f t="shared" ca="1" si="147"/>
        <v/>
      </c>
      <c r="BC657" s="87" t="str">
        <f t="shared" ca="1" si="147"/>
        <v/>
      </c>
      <c r="BD657" s="87" t="str">
        <f t="shared" ca="1" si="147"/>
        <v/>
      </c>
      <c r="BE657" s="87" t="str">
        <f t="shared" ca="1" si="147"/>
        <v/>
      </c>
      <c r="BF657" s="87" t="str">
        <f t="shared" ca="1" si="147"/>
        <v/>
      </c>
      <c r="BG657" s="87" t="str">
        <f t="shared" ca="1" si="147"/>
        <v/>
      </c>
      <c r="BI657" s="87" t="str">
        <f>IF($Q657="","",IFERROR(IF(OR(AND($T657&gt;=DATEVALUE("10/1/20"&amp;RIGHT(BH$1,2)),$T657&lt;=DATEVALUE("9/30/20"&amp;RIGHT(BI$1,2))),AND($U657&gt;=DATEVALUE("10/1/20"&amp;RIGHT(BH$1,2)),$U657&lt;=DATEVALUE("9/30/20"&amp;RIGHT(BI$1,2))),AND($T657&lt;=DATEVALUE("10/1/20"&amp;RIGHT(BH$1,2)),$U657&gt;=DATEVALUE("9/30/20"&amp;RIGHT(BI$1,2)))),
IF(AND($T657&gt;=DATEVALUE("10/1/20"&amp;RIGHT(BH$1,2)),$U657&lt;=DATEVALUE("9/30/20"&amp;RIGHT(BI$1,2))),NETWORKDAYS($T657,$U657,Holidays!$J$3:$J$937),
IF(AND($T657&lt;DATEVALUE("10/1/20"&amp;RIGHT(BH$1,2)),$U657&lt;=DATEVALUE("9/30/20"&amp;RIGHT(BI$1,2))),NETWORKDAYS(DATEVALUE("10/1/20"&amp;RIGHT(BH$1,2)),$U657,Holidays!$J$3:$J$937),
IF($T657&lt;DATEVALUE("10/1/20"&amp;RIGHT(BH$1,2)),NETWORKDAYS(DATEVALUE("10/1/20"&amp;RIGHT(BH$1,2)),DATEVALUE("9/30/20"&amp;RIGHT(BI$1,2)),Holidays!$J$3:$J$937),
IF($T657&gt;=DATEVALUE("10/1/20"&amp;RIGHT(BH$1,2)),NETWORKDAYS($T657,DATEVALUE("9/30/20"&amp;RIGHT(BI$1,2)),Holidays!$J$3:$J$937),"")))),"")/(NETWORKDAYS($T657,$U657,Holidays!$J$3:$J$937)),0))</f>
        <v/>
      </c>
      <c r="BJ657" s="87" t="str">
        <f>IF($Q657="","",IFERROR(IF(OR(AND($T657&gt;=DATEVALUE("10/1/20"&amp;RIGHT(BI$1,2)),$T657&lt;=DATEVALUE("9/30/20"&amp;RIGHT(BJ$1,2))),AND($U657&gt;=DATEVALUE("10/1/20"&amp;RIGHT(BI$1,2)),$U657&lt;=DATEVALUE("9/30/20"&amp;RIGHT(BJ$1,2))),AND($T657&lt;=DATEVALUE("10/1/20"&amp;RIGHT(BI$1,2)),$U657&gt;=DATEVALUE("9/30/20"&amp;RIGHT(BJ$1,2)))),
IF(AND($T657&gt;=DATEVALUE("10/1/20"&amp;RIGHT(BI$1,2)),$U657&lt;=DATEVALUE("9/30/20"&amp;RIGHT(BJ$1,2))),NETWORKDAYS($T657,$U657,Holidays!$J$3:$J$937),
IF(AND($T657&lt;DATEVALUE("10/1/20"&amp;RIGHT(BI$1,2)),$U657&lt;=DATEVALUE("9/30/20"&amp;RIGHT(BJ$1,2))),NETWORKDAYS(DATEVALUE("10/1/20"&amp;RIGHT(BI$1,2)),$U657,Holidays!$J$3:$J$937),
IF($T657&lt;DATEVALUE("10/1/20"&amp;RIGHT(BI$1,2)),NETWORKDAYS(DATEVALUE("10/1/20"&amp;RIGHT(BI$1,2)),DATEVALUE("9/30/20"&amp;RIGHT(BJ$1,2)),Holidays!$J$3:$J$937),
IF($T657&gt;=DATEVALUE("10/1/20"&amp;RIGHT(BI$1,2)),NETWORKDAYS($T657,DATEVALUE("9/30/20"&amp;RIGHT(BJ$1,2)),Holidays!$J$3:$J$937),"")))),"")/(NETWORKDAYS($T657,$U657,Holidays!$J$3:$J$937)),0))</f>
        <v/>
      </c>
      <c r="BK657" s="87" t="str">
        <f>IF($Q657="","",IFERROR(IF(OR(AND($T657&gt;=DATEVALUE("10/1/20"&amp;RIGHT(BJ$1,2)),$T657&lt;=DATEVALUE("9/30/20"&amp;RIGHT(BK$1,2))),AND($U657&gt;=DATEVALUE("10/1/20"&amp;RIGHT(BJ$1,2)),$U657&lt;=DATEVALUE("9/30/20"&amp;RIGHT(BK$1,2))),AND($T657&lt;=DATEVALUE("10/1/20"&amp;RIGHT(BJ$1,2)),$U657&gt;=DATEVALUE("9/30/20"&amp;RIGHT(BK$1,2)))),
IF(AND($T657&gt;=DATEVALUE("10/1/20"&amp;RIGHT(BJ$1,2)),$U657&lt;=DATEVALUE("9/30/20"&amp;RIGHT(BK$1,2))),NETWORKDAYS($T657,$U657,Holidays!$J$3:$J$937),
IF(AND($T657&lt;DATEVALUE("10/1/20"&amp;RIGHT(BJ$1,2)),$U657&lt;=DATEVALUE("9/30/20"&amp;RIGHT(BK$1,2))),NETWORKDAYS(DATEVALUE("10/1/20"&amp;RIGHT(BJ$1,2)),$U657,Holidays!$J$3:$J$937),
IF($T657&lt;DATEVALUE("10/1/20"&amp;RIGHT(BJ$1,2)),NETWORKDAYS(DATEVALUE("10/1/20"&amp;RIGHT(BJ$1,2)),DATEVALUE("9/30/20"&amp;RIGHT(BK$1,2)),Holidays!$J$3:$J$937),
IF($T657&gt;=DATEVALUE("10/1/20"&amp;RIGHT(BJ$1,2)),NETWORKDAYS($T657,DATEVALUE("9/30/20"&amp;RIGHT(BK$1,2)),Holidays!$J$3:$J$937),"")))),"")/(NETWORKDAYS($T657,$U657,Holidays!$J$3:$J$937)),0))</f>
        <v/>
      </c>
      <c r="BL657" s="87" t="str">
        <f>IF($Q657="","",IFERROR(IF(OR(AND($T657&gt;=DATEVALUE("10/1/20"&amp;RIGHT(BK$1,2)),$T657&lt;=DATEVALUE("9/30/20"&amp;RIGHT(BL$1,2))),AND($U657&gt;=DATEVALUE("10/1/20"&amp;RIGHT(BK$1,2)),$U657&lt;=DATEVALUE("9/30/20"&amp;RIGHT(BL$1,2))),AND($T657&lt;=DATEVALUE("10/1/20"&amp;RIGHT(BK$1,2)),$U657&gt;=DATEVALUE("9/30/20"&amp;RIGHT(BL$1,2)))),
IF(AND($T657&gt;=DATEVALUE("10/1/20"&amp;RIGHT(BK$1,2)),$U657&lt;=DATEVALUE("9/30/20"&amp;RIGHT(BL$1,2))),NETWORKDAYS($T657,$U657,Holidays!$J$3:$J$937),
IF(AND($T657&lt;DATEVALUE("10/1/20"&amp;RIGHT(BK$1,2)),$U657&lt;=DATEVALUE("9/30/20"&amp;RIGHT(BL$1,2))),NETWORKDAYS(DATEVALUE("10/1/20"&amp;RIGHT(BK$1,2)),$U657,Holidays!$J$3:$J$937),
IF($T657&lt;DATEVALUE("10/1/20"&amp;RIGHT(BK$1,2)),NETWORKDAYS(DATEVALUE("10/1/20"&amp;RIGHT(BK$1,2)),DATEVALUE("9/30/20"&amp;RIGHT(BL$1,2)),Holidays!$J$3:$J$937),
IF($T657&gt;=DATEVALUE("10/1/20"&amp;RIGHT(BK$1,2)),NETWORKDAYS($T657,DATEVALUE("9/30/20"&amp;RIGHT(BL$1,2)),Holidays!$J$3:$J$937),"")))),"")/(NETWORKDAYS($T657,$U657,Holidays!$J$3:$J$937)),0))</f>
        <v/>
      </c>
      <c r="BM657" s="87" t="str">
        <f>IF($Q657="","",IFERROR(IF(OR(AND($T657&gt;=DATEVALUE("10/1/20"&amp;RIGHT(BL$1,2)),$T657&lt;=DATEVALUE("9/30/20"&amp;RIGHT(BM$1,2))),AND($U657&gt;=DATEVALUE("10/1/20"&amp;RIGHT(BL$1,2)),$U657&lt;=DATEVALUE("9/30/20"&amp;RIGHT(BM$1,2))),AND($T657&lt;=DATEVALUE("10/1/20"&amp;RIGHT(BL$1,2)),$U657&gt;=DATEVALUE("9/30/20"&amp;RIGHT(BM$1,2)))),
IF(AND($T657&gt;=DATEVALUE("10/1/20"&amp;RIGHT(BL$1,2)),$U657&lt;=DATEVALUE("9/30/20"&amp;RIGHT(BM$1,2))),NETWORKDAYS($T657,$U657,Holidays!$J$3:$J$937),
IF(AND($T657&lt;DATEVALUE("10/1/20"&amp;RIGHT(BL$1,2)),$U657&lt;=DATEVALUE("9/30/20"&amp;RIGHT(BM$1,2))),NETWORKDAYS(DATEVALUE("10/1/20"&amp;RIGHT(BL$1,2)),$U657,Holidays!$J$3:$J$937),
IF($T657&lt;DATEVALUE("10/1/20"&amp;RIGHT(BL$1,2)),NETWORKDAYS(DATEVALUE("10/1/20"&amp;RIGHT(BL$1,2)),DATEVALUE("9/30/20"&amp;RIGHT(BM$1,2)),Holidays!$J$3:$J$937),
IF($T657&gt;=DATEVALUE("10/1/20"&amp;RIGHT(BL$1,2)),NETWORKDAYS($T657,DATEVALUE("9/30/20"&amp;RIGHT(BM$1,2)),Holidays!$J$3:$J$937),"")))),"")/(NETWORKDAYS($T657,$U657,Holidays!$J$3:$J$937)),0))</f>
        <v/>
      </c>
      <c r="BN657" s="87" t="str">
        <f>IF($Q657="","",IFERROR(IF(OR(AND($T657&gt;=DATEVALUE("10/1/20"&amp;RIGHT(BM$1,2)),$T657&lt;=DATEVALUE("9/30/20"&amp;RIGHT(BN$1,2))),AND($U657&gt;=DATEVALUE("10/1/20"&amp;RIGHT(BM$1,2)),$U657&lt;=DATEVALUE("9/30/20"&amp;RIGHT(BN$1,2))),AND($T657&lt;=DATEVALUE("10/1/20"&amp;RIGHT(BM$1,2)),$U657&gt;=DATEVALUE("9/30/20"&amp;RIGHT(BN$1,2)))),
IF(AND($T657&gt;=DATEVALUE("10/1/20"&amp;RIGHT(BM$1,2)),$U657&lt;=DATEVALUE("9/30/20"&amp;RIGHT(BN$1,2))),NETWORKDAYS($T657,$U657,Holidays!$J$3:$J$937),
IF(AND($T657&lt;DATEVALUE("10/1/20"&amp;RIGHT(BM$1,2)),$U657&lt;=DATEVALUE("9/30/20"&amp;RIGHT(BN$1,2))),NETWORKDAYS(DATEVALUE("10/1/20"&amp;RIGHT(BM$1,2)),$U657,Holidays!$J$3:$J$937),
IF($T657&lt;DATEVALUE("10/1/20"&amp;RIGHT(BM$1,2)),NETWORKDAYS(DATEVALUE("10/1/20"&amp;RIGHT(BM$1,2)),DATEVALUE("9/30/20"&amp;RIGHT(BN$1,2)),Holidays!$J$3:$J$937),
IF($T657&gt;=DATEVALUE("10/1/20"&amp;RIGHT(BM$1,2)),NETWORKDAYS($T657,DATEVALUE("9/30/20"&amp;RIGHT(BN$1,2)),Holidays!$J$3:$J$937),"")))),"")/(NETWORKDAYS($T657,$U657,Holidays!$J$3:$J$937)),0))</f>
        <v/>
      </c>
      <c r="BO657" s="87" t="str">
        <f>IF($Q657="","",IFERROR(IF(OR(AND($T657&gt;=DATEVALUE("10/1/20"&amp;RIGHT(BN$1,2)),$T657&lt;=DATEVALUE("9/30/20"&amp;RIGHT(BO$1,2))),AND($U657&gt;=DATEVALUE("10/1/20"&amp;RIGHT(BN$1,2)),$U657&lt;=DATEVALUE("9/30/20"&amp;RIGHT(BO$1,2))),AND($T657&lt;=DATEVALUE("10/1/20"&amp;RIGHT(BN$1,2)),$U657&gt;=DATEVALUE("9/30/20"&amp;RIGHT(BO$1,2)))),
IF(AND($T657&gt;=DATEVALUE("10/1/20"&amp;RIGHT(BN$1,2)),$U657&lt;=DATEVALUE("9/30/20"&amp;RIGHT(BO$1,2))),NETWORKDAYS($T657,$U657,Holidays!$J$3:$J$937),
IF(AND($T657&lt;DATEVALUE("10/1/20"&amp;RIGHT(BN$1,2)),$U657&lt;=DATEVALUE("9/30/20"&amp;RIGHT(BO$1,2))),NETWORKDAYS(DATEVALUE("10/1/20"&amp;RIGHT(BN$1,2)),$U657,Holidays!$J$3:$J$937),
IF($T657&lt;DATEVALUE("10/1/20"&amp;RIGHT(BN$1,2)),NETWORKDAYS(DATEVALUE("10/1/20"&amp;RIGHT(BN$1,2)),DATEVALUE("9/30/20"&amp;RIGHT(BO$1,2)),Holidays!$J$3:$J$937),
IF($T657&gt;=DATEVALUE("10/1/20"&amp;RIGHT(BN$1,2)),NETWORKDAYS($T657,DATEVALUE("9/30/20"&amp;RIGHT(BO$1,2)),Holidays!$J$3:$J$937),"")))),"")/(NETWORKDAYS($T657,$U657,Holidays!$J$3:$J$937)),0))</f>
        <v/>
      </c>
      <c r="BP657" s="87" t="str">
        <f>IF($Q657="","",IFERROR(IF(OR(AND($T657&gt;=DATEVALUE("10/1/20"&amp;RIGHT(BO$1,2)),$T657&lt;=DATEVALUE("9/30/20"&amp;RIGHT(BP$1,2))),AND($U657&gt;=DATEVALUE("10/1/20"&amp;RIGHT(BO$1,2)),$U657&lt;=DATEVALUE("9/30/20"&amp;RIGHT(BP$1,2))),AND($T657&lt;=DATEVALUE("10/1/20"&amp;RIGHT(BO$1,2)),$U657&gt;=DATEVALUE("9/30/20"&amp;RIGHT(BP$1,2)))),
IF(AND($T657&gt;=DATEVALUE("10/1/20"&amp;RIGHT(BO$1,2)),$U657&lt;=DATEVALUE("9/30/20"&amp;RIGHT(BP$1,2))),NETWORKDAYS($T657,$U657,Holidays!$J$3:$J$937),
IF(AND($T657&lt;DATEVALUE("10/1/20"&amp;RIGHT(BO$1,2)),$U657&lt;=DATEVALUE("9/30/20"&amp;RIGHT(BP$1,2))),NETWORKDAYS(DATEVALUE("10/1/20"&amp;RIGHT(BO$1,2)),$U657,Holidays!$J$3:$J$937),
IF($T657&lt;DATEVALUE("10/1/20"&amp;RIGHT(BO$1,2)),NETWORKDAYS(DATEVALUE("10/1/20"&amp;RIGHT(BO$1,2)),DATEVALUE("9/30/20"&amp;RIGHT(BP$1,2)),Holidays!$J$3:$J$937),
IF($T657&gt;=DATEVALUE("10/1/20"&amp;RIGHT(BO$1,2)),NETWORKDAYS($T657,DATEVALUE("9/30/20"&amp;RIGHT(BP$1,2)),Holidays!$J$3:$J$937),"")))),"")/(NETWORKDAYS($T657,$U657,Holidays!$J$3:$J$937)),0))</f>
        <v/>
      </c>
      <c r="BQ657" s="87" t="str">
        <f>IF($Q657="","",IFERROR(IF(OR(AND($T657&gt;=DATEVALUE("10/1/20"&amp;RIGHT(BP$1,2)),$T657&lt;=DATEVALUE("9/30/20"&amp;RIGHT(BQ$1,2))),AND($U657&gt;=DATEVALUE("10/1/20"&amp;RIGHT(BP$1,2)),$U657&lt;=DATEVALUE("9/30/20"&amp;RIGHT(BQ$1,2))),AND($T657&lt;=DATEVALUE("10/1/20"&amp;RIGHT(BP$1,2)),$U657&gt;=DATEVALUE("9/30/20"&amp;RIGHT(BQ$1,2)))),
IF(AND($T657&gt;=DATEVALUE("10/1/20"&amp;RIGHT(BP$1,2)),$U657&lt;=DATEVALUE("9/30/20"&amp;RIGHT(BQ$1,2))),NETWORKDAYS($T657,$U657,Holidays!$J$3:$J$937),
IF(AND($T657&lt;DATEVALUE("10/1/20"&amp;RIGHT(BP$1,2)),$U657&lt;=DATEVALUE("9/30/20"&amp;RIGHT(BQ$1,2))),NETWORKDAYS(DATEVALUE("10/1/20"&amp;RIGHT(BP$1,2)),$U657,Holidays!$J$3:$J$937),
IF($T657&lt;DATEVALUE("10/1/20"&amp;RIGHT(BP$1,2)),NETWORKDAYS(DATEVALUE("10/1/20"&amp;RIGHT(BP$1,2)),DATEVALUE("9/30/20"&amp;RIGHT(BQ$1,2)),Holidays!$J$3:$J$937),
IF($T657&gt;=DATEVALUE("10/1/20"&amp;RIGHT(BP$1,2)),NETWORKDAYS($T657,DATEVALUE("9/30/20"&amp;RIGHT(BQ$1,2)),Holidays!$J$3:$J$937),"")))),"")/(NETWORKDAYS($T657,$U657,Holidays!$J$3:$J$937)),0))</f>
        <v/>
      </c>
      <c r="BR657" s="87" t="str">
        <f>IF($Q657="","",IFERROR(IF(OR(AND($T657&gt;=DATEVALUE("10/1/20"&amp;RIGHT(BQ$1,2)),$T657&lt;=DATEVALUE("9/30/20"&amp;RIGHT(BR$1,2))),AND($U657&gt;=DATEVALUE("10/1/20"&amp;RIGHT(BQ$1,2)),$U657&lt;=DATEVALUE("9/30/20"&amp;RIGHT(BR$1,2))),AND($T657&lt;=DATEVALUE("10/1/20"&amp;RIGHT(BQ$1,2)),$U657&gt;=DATEVALUE("9/30/20"&amp;RIGHT(BR$1,2)))),
IF(AND($T657&gt;=DATEVALUE("10/1/20"&amp;RIGHT(BQ$1,2)),$U657&lt;=DATEVALUE("9/30/20"&amp;RIGHT(BR$1,2))),NETWORKDAYS($T657,$U657,Holidays!$J$3:$J$937),
IF(AND($T657&lt;DATEVALUE("10/1/20"&amp;RIGHT(BQ$1,2)),$U657&lt;=DATEVALUE("9/30/20"&amp;RIGHT(BR$1,2))),NETWORKDAYS(DATEVALUE("10/1/20"&amp;RIGHT(BQ$1,2)),$U657,Holidays!$J$3:$J$937),
IF($T657&lt;DATEVALUE("10/1/20"&amp;RIGHT(BQ$1,2)),NETWORKDAYS(DATEVALUE("10/1/20"&amp;RIGHT(BQ$1,2)),DATEVALUE("9/30/20"&amp;RIGHT(BR$1,2)),Holidays!$J$3:$J$937),
IF($T657&gt;=DATEVALUE("10/1/20"&amp;RIGHT(BQ$1,2)),NETWORKDAYS($T657,DATEVALUE("9/30/20"&amp;RIGHT(BR$1,2)),Holidays!$J$3:$J$937),"")))),"")/(NETWORKDAYS($T657,$U657,Holidays!$J$3:$J$937)),0))</f>
        <v/>
      </c>
      <c r="BS657" s="87" t="str">
        <f>IF($Q657="","",IFERROR(IF(OR(AND($T657&gt;=DATEVALUE("10/1/20"&amp;RIGHT(BR$1,2)),$T657&lt;=DATEVALUE("9/30/20"&amp;RIGHT(BS$1,2))),AND($U657&gt;=DATEVALUE("10/1/20"&amp;RIGHT(BR$1,2)),$U657&lt;=DATEVALUE("9/30/20"&amp;RIGHT(BS$1,2))),AND($T657&lt;=DATEVALUE("10/1/20"&amp;RIGHT(BR$1,2)),$U657&gt;=DATEVALUE("9/30/20"&amp;RIGHT(BS$1,2)))),
IF(AND($T657&gt;=DATEVALUE("10/1/20"&amp;RIGHT(BR$1,2)),$U657&lt;=DATEVALUE("9/30/20"&amp;RIGHT(BS$1,2))),NETWORKDAYS($T657,$U657,Holidays!$J$3:$J$937),
IF(AND($T657&lt;DATEVALUE("10/1/20"&amp;RIGHT(BR$1,2)),$U657&lt;=DATEVALUE("9/30/20"&amp;RIGHT(BS$1,2))),NETWORKDAYS(DATEVALUE("10/1/20"&amp;RIGHT(BR$1,2)),$U657,Holidays!$J$3:$J$937),
IF($T657&lt;DATEVALUE("10/1/20"&amp;RIGHT(BR$1,2)),NETWORKDAYS(DATEVALUE("10/1/20"&amp;RIGHT(BR$1,2)),DATEVALUE("9/30/20"&amp;RIGHT(BS$1,2)),Holidays!$J$3:$J$937),
IF($T657&gt;=DATEVALUE("10/1/20"&amp;RIGHT(BR$1,2)),NETWORKDAYS($T657,DATEVALUE("9/30/20"&amp;RIGHT(BS$1,2)),Holidays!$J$3:$J$937),"")))),"")/(NETWORKDAYS($T657,$U657,Holidays!$J$3:$J$937)),0))</f>
        <v/>
      </c>
      <c r="BT657" s="87" t="str">
        <f>IF($Q657="","",IFERROR(IF(OR(AND($T657&gt;=DATEVALUE("10/1/20"&amp;RIGHT(BS$1,2)),$T657&lt;=DATEVALUE("9/30/20"&amp;RIGHT(BT$1,2))),AND($U657&gt;=DATEVALUE("10/1/20"&amp;RIGHT(BS$1,2)),$U657&lt;=DATEVALUE("9/30/20"&amp;RIGHT(BT$1,2))),AND($T657&lt;=DATEVALUE("10/1/20"&amp;RIGHT(BS$1,2)),$U657&gt;=DATEVALUE("9/30/20"&amp;RIGHT(BT$1,2)))),
IF(AND($T657&gt;=DATEVALUE("10/1/20"&amp;RIGHT(BS$1,2)),$U657&lt;=DATEVALUE("9/30/20"&amp;RIGHT(BT$1,2))),NETWORKDAYS($T657,$U657,Holidays!$J$3:$J$937),
IF(AND($T657&lt;DATEVALUE("10/1/20"&amp;RIGHT(BS$1,2)),$U657&lt;=DATEVALUE("9/30/20"&amp;RIGHT(BT$1,2))),NETWORKDAYS(DATEVALUE("10/1/20"&amp;RIGHT(BS$1,2)),$U657,Holidays!$J$3:$J$937),
IF($T657&lt;DATEVALUE("10/1/20"&amp;RIGHT(BS$1,2)),NETWORKDAYS(DATEVALUE("10/1/20"&amp;RIGHT(BS$1,2)),DATEVALUE("9/30/20"&amp;RIGHT(BT$1,2)),Holidays!$J$3:$J$937),
IF($T657&gt;=DATEVALUE("10/1/20"&amp;RIGHT(BS$1,2)),NETWORKDAYS($T657,DATEVALUE("9/30/20"&amp;RIGHT(BT$1,2)),Holidays!$J$3:$J$937),"")))),"")/(NETWORKDAYS($T657,$U657,Holidays!$J$3:$J$937)),0))</f>
        <v/>
      </c>
      <c r="BU657" s="87" t="str">
        <f>IF($Q657="","",IFERROR(IF(OR(AND($T657&gt;=DATEVALUE("10/1/20"&amp;RIGHT(BT$1,2)),$T657&lt;=DATEVALUE("9/30/20"&amp;RIGHT(BU$1,2))),AND($U657&gt;=DATEVALUE("10/1/20"&amp;RIGHT(BT$1,2)),$U657&lt;=DATEVALUE("9/30/20"&amp;RIGHT(BU$1,2))),AND($T657&lt;=DATEVALUE("10/1/20"&amp;RIGHT(BT$1,2)),$U657&gt;=DATEVALUE("9/30/20"&amp;RIGHT(BU$1,2)))),
IF(AND($T657&gt;=DATEVALUE("10/1/20"&amp;RIGHT(BT$1,2)),$U657&lt;=DATEVALUE("9/30/20"&amp;RIGHT(BU$1,2))),NETWORKDAYS($T657,$U657,Holidays!$J$3:$J$937),
IF(AND($T657&lt;DATEVALUE("10/1/20"&amp;RIGHT(BT$1,2)),$U657&lt;=DATEVALUE("9/30/20"&amp;RIGHT(BU$1,2))),NETWORKDAYS(DATEVALUE("10/1/20"&amp;RIGHT(BT$1,2)),$U657,Holidays!$J$3:$J$937),
IF($T657&lt;DATEVALUE("10/1/20"&amp;RIGHT(BT$1,2)),NETWORKDAYS(DATEVALUE("10/1/20"&amp;RIGHT(BT$1,2)),DATEVALUE("9/30/20"&amp;RIGHT(BU$1,2)),Holidays!$J$3:$J$937),
IF($T657&gt;=DATEVALUE("10/1/20"&amp;RIGHT(BT$1,2)),NETWORKDAYS($T657,DATEVALUE("9/30/20"&amp;RIGHT(BU$1,2)),Holidays!$J$3:$J$937),"")))),"")/(NETWORKDAYS($T657,$U657,Holidays!$J$3:$J$937)),0))</f>
        <v/>
      </c>
      <c r="BV657" s="87" t="str">
        <f>IF($Q657="","",IFERROR(IF(OR(AND($T657&gt;=DATEVALUE("10/1/20"&amp;RIGHT(BU$1,2)),$T657&lt;=DATEVALUE("9/30/20"&amp;RIGHT(BV$1,2))),AND($U657&gt;=DATEVALUE("10/1/20"&amp;RIGHT(BU$1,2)),$U657&lt;=DATEVALUE("9/30/20"&amp;RIGHT(BV$1,2))),AND($T657&lt;=DATEVALUE("10/1/20"&amp;RIGHT(BU$1,2)),$U657&gt;=DATEVALUE("9/30/20"&amp;RIGHT(BV$1,2)))),
IF(AND($T657&gt;=DATEVALUE("10/1/20"&amp;RIGHT(BU$1,2)),$U657&lt;=DATEVALUE("9/30/20"&amp;RIGHT(BV$1,2))),NETWORKDAYS($T657,$U657,Holidays!$J$3:$J$937),
IF(AND($T657&lt;DATEVALUE("10/1/20"&amp;RIGHT(BU$1,2)),$U657&lt;=DATEVALUE("9/30/20"&amp;RIGHT(BV$1,2))),NETWORKDAYS(DATEVALUE("10/1/20"&amp;RIGHT(BU$1,2)),$U657,Holidays!$J$3:$J$937),
IF($T657&lt;DATEVALUE("10/1/20"&amp;RIGHT(BU$1,2)),NETWORKDAYS(DATEVALUE("10/1/20"&amp;RIGHT(BU$1,2)),DATEVALUE("9/30/20"&amp;RIGHT(BV$1,2)),Holidays!$J$3:$J$937),
IF($T657&gt;=DATEVALUE("10/1/20"&amp;RIGHT(BU$1,2)),NETWORKDAYS($T657,DATEVALUE("9/30/20"&amp;RIGHT(BV$1,2)),Holidays!$J$3:$J$937),"")))),"")/(NETWORKDAYS($T657,$U657,Holidays!$J$3:$J$937)),0))</f>
        <v/>
      </c>
      <c r="BW657" s="87" t="str">
        <f>IF($Q657="","",IFERROR(IF(OR(AND($T657&gt;=DATEVALUE("10/1/20"&amp;RIGHT(BV$1,2)),$T657&lt;=DATEVALUE("9/30/20"&amp;RIGHT(BW$1,2))),AND($U657&gt;=DATEVALUE("10/1/20"&amp;RIGHT(BV$1,2)),$U657&lt;=DATEVALUE("9/30/20"&amp;RIGHT(BW$1,2))),AND($T657&lt;=DATEVALUE("10/1/20"&amp;RIGHT(BV$1,2)),$U657&gt;=DATEVALUE("9/30/20"&amp;RIGHT(BW$1,2)))),
IF(AND($T657&gt;=DATEVALUE("10/1/20"&amp;RIGHT(BV$1,2)),$U657&lt;=DATEVALUE("9/30/20"&amp;RIGHT(BW$1,2))),NETWORKDAYS($T657,$U657,Holidays!$J$3:$J$937),
IF(AND($T657&lt;DATEVALUE("10/1/20"&amp;RIGHT(BV$1,2)),$U657&lt;=DATEVALUE("9/30/20"&amp;RIGHT(BW$1,2))),NETWORKDAYS(DATEVALUE("10/1/20"&amp;RIGHT(BV$1,2)),$U657,Holidays!$J$3:$J$937),
IF($T657&lt;DATEVALUE("10/1/20"&amp;RIGHT(BV$1,2)),NETWORKDAYS(DATEVALUE("10/1/20"&amp;RIGHT(BV$1,2)),DATEVALUE("9/30/20"&amp;RIGHT(BW$1,2)),Holidays!$J$3:$J$937),
IF($T657&gt;=DATEVALUE("10/1/20"&amp;RIGHT(BV$1,2)),NETWORKDAYS($T657,DATEVALUE("9/30/20"&amp;RIGHT(BW$1,2)),Holidays!$J$3:$J$937),"")))),"")/(NETWORKDAYS($T657,$U657,Holidays!$J$3:$J$937)),0))</f>
        <v/>
      </c>
      <c r="BX657" s="87" t="str">
        <f>IF($Q657="","",IFERROR(IF(OR(AND($T657&gt;=DATEVALUE("10/1/20"&amp;RIGHT(BW$1,2)),$T657&lt;=DATEVALUE("9/30/20"&amp;RIGHT(BX$1,2))),AND($U657&gt;=DATEVALUE("10/1/20"&amp;RIGHT(BW$1,2)),$U657&lt;=DATEVALUE("9/30/20"&amp;RIGHT(BX$1,2))),AND($T657&lt;=DATEVALUE("10/1/20"&amp;RIGHT(BW$1,2)),$U657&gt;=DATEVALUE("9/30/20"&amp;RIGHT(BX$1,2)))),
IF(AND($T657&gt;=DATEVALUE("10/1/20"&amp;RIGHT(BW$1,2)),$U657&lt;=DATEVALUE("9/30/20"&amp;RIGHT(BX$1,2))),NETWORKDAYS($T657,$U657,Holidays!$J$3:$J$937),
IF(AND($T657&lt;DATEVALUE("10/1/20"&amp;RIGHT(BW$1,2)),$U657&lt;=DATEVALUE("9/30/20"&amp;RIGHT(BX$1,2))),NETWORKDAYS(DATEVALUE("10/1/20"&amp;RIGHT(BW$1,2)),$U657,Holidays!$J$3:$J$937),
IF($T657&lt;DATEVALUE("10/1/20"&amp;RIGHT(BW$1,2)),NETWORKDAYS(DATEVALUE("10/1/20"&amp;RIGHT(BW$1,2)),DATEVALUE("9/30/20"&amp;RIGHT(BX$1,2)),Holidays!$J$3:$J$937),
IF($T657&gt;=DATEVALUE("10/1/20"&amp;RIGHT(BW$1,2)),NETWORKDAYS($T657,DATEVALUE("9/30/20"&amp;RIGHT(BX$1,2)),Holidays!$J$3:$J$937),"")))),"")/(NETWORKDAYS($T657,$U657,Holidays!$J$3:$J$937)),0))</f>
        <v/>
      </c>
      <c r="BY657" s="87" t="str">
        <f>IF($Q657="","",IFERROR(IF(OR(AND($T657&gt;=DATEVALUE("10/1/20"&amp;RIGHT(BX$1,2)),$T657&lt;=DATEVALUE("9/30/20"&amp;RIGHT(BY$1,2))),AND($U657&gt;=DATEVALUE("10/1/20"&amp;RIGHT(BX$1,2)),$U657&lt;=DATEVALUE("9/30/20"&amp;RIGHT(BY$1,2))),AND($T657&lt;=DATEVALUE("10/1/20"&amp;RIGHT(BX$1,2)),$U657&gt;=DATEVALUE("9/30/20"&amp;RIGHT(BY$1,2)))),
IF(AND($T657&gt;=DATEVALUE("10/1/20"&amp;RIGHT(BX$1,2)),$U657&lt;=DATEVALUE("9/30/20"&amp;RIGHT(BY$1,2))),NETWORKDAYS($T657,$U657,Holidays!$J$3:$J$937),
IF(AND($T657&lt;DATEVALUE("10/1/20"&amp;RIGHT(BX$1,2)),$U657&lt;=DATEVALUE("9/30/20"&amp;RIGHT(BY$1,2))),NETWORKDAYS(DATEVALUE("10/1/20"&amp;RIGHT(BX$1,2)),$U657,Holidays!$J$3:$J$937),
IF($T657&lt;DATEVALUE("10/1/20"&amp;RIGHT(BX$1,2)),NETWORKDAYS(DATEVALUE("10/1/20"&amp;RIGHT(BX$1,2)),DATEVALUE("9/30/20"&amp;RIGHT(BY$1,2)),Holidays!$J$3:$J$937),
IF($T657&gt;=DATEVALUE("10/1/20"&amp;RIGHT(BX$1,2)),NETWORKDAYS($T657,DATEVALUE("9/30/20"&amp;RIGHT(BY$1,2)),Holidays!$J$3:$J$937),"")))),"")/(NETWORKDAYS($T657,$U657,Holidays!$J$3:$J$937)),0))</f>
        <v/>
      </c>
      <c r="BZ657" s="87" t="str">
        <f>IF($Q657="","",IFERROR(IF(OR(AND($T657&gt;=DATEVALUE("10/1/20"&amp;RIGHT(BY$1,2)),$T657&lt;=DATEVALUE("9/30/20"&amp;RIGHT(BZ$1,2))),AND($U657&gt;=DATEVALUE("10/1/20"&amp;RIGHT(BY$1,2)),$U657&lt;=DATEVALUE("9/30/20"&amp;RIGHT(BZ$1,2))),AND($T657&lt;=DATEVALUE("10/1/20"&amp;RIGHT(BY$1,2)),$U657&gt;=DATEVALUE("9/30/20"&amp;RIGHT(BZ$1,2)))),
IF(AND($T657&gt;=DATEVALUE("10/1/20"&amp;RIGHT(BY$1,2)),$U657&lt;=DATEVALUE("9/30/20"&amp;RIGHT(BZ$1,2))),NETWORKDAYS($T657,$U657,Holidays!$J$3:$J$937),
IF(AND($T657&lt;DATEVALUE("10/1/20"&amp;RIGHT(BY$1,2)),$U657&lt;=DATEVALUE("9/30/20"&amp;RIGHT(BZ$1,2))),NETWORKDAYS(DATEVALUE("10/1/20"&amp;RIGHT(BY$1,2)),$U657,Holidays!$J$3:$J$937),
IF($T657&lt;DATEVALUE("10/1/20"&amp;RIGHT(BY$1,2)),NETWORKDAYS(DATEVALUE("10/1/20"&amp;RIGHT(BY$1,2)),DATEVALUE("9/30/20"&amp;RIGHT(BZ$1,2)),Holidays!$J$3:$J$937),
IF($T657&gt;=DATEVALUE("10/1/20"&amp;RIGHT(BY$1,2)),NETWORKDAYS($T657,DATEVALUE("9/30/20"&amp;RIGHT(BZ$1,2)),Holidays!$J$3:$J$937),"")))),"")/(NETWORKDAYS($T657,$U657,Holidays!$J$3:$J$937)),0))</f>
        <v/>
      </c>
      <c r="CA657" s="87" t="str">
        <f>IF($Q657="","",IFERROR(IF(OR(AND($T657&gt;=DATEVALUE("10/1/20"&amp;RIGHT(BZ$1,2)),$T657&lt;=DATEVALUE("9/30/20"&amp;RIGHT(CA$1,2))),AND($U657&gt;=DATEVALUE("10/1/20"&amp;RIGHT(BZ$1,2)),$U657&lt;=DATEVALUE("9/30/20"&amp;RIGHT(CA$1,2))),AND($T657&lt;=DATEVALUE("10/1/20"&amp;RIGHT(BZ$1,2)),$U657&gt;=DATEVALUE("9/30/20"&amp;RIGHT(CA$1,2)))),
IF(AND($T657&gt;=DATEVALUE("10/1/20"&amp;RIGHT(BZ$1,2)),$U657&lt;=DATEVALUE("9/30/20"&amp;RIGHT(CA$1,2))),NETWORKDAYS($T657,$U657,Holidays!$J$3:$J$937),
IF(AND($T657&lt;DATEVALUE("10/1/20"&amp;RIGHT(BZ$1,2)),$U657&lt;=DATEVALUE("9/30/20"&amp;RIGHT(CA$1,2))),NETWORKDAYS(DATEVALUE("10/1/20"&amp;RIGHT(BZ$1,2)),$U657,Holidays!$J$3:$J$937),
IF($T657&lt;DATEVALUE("10/1/20"&amp;RIGHT(BZ$1,2)),NETWORKDAYS(DATEVALUE("10/1/20"&amp;RIGHT(BZ$1,2)),DATEVALUE("9/30/20"&amp;RIGHT(CA$1,2)),Holidays!$J$3:$J$937),
IF($T657&gt;=DATEVALUE("10/1/20"&amp;RIGHT(BZ$1,2)),NETWORKDAYS($T657,DATEVALUE("9/30/20"&amp;RIGHT(CA$1,2)),Holidays!$J$3:$J$937),"")))),"")/(NETWORKDAYS($T657,$U657,Holidays!$J$3:$J$937)),0))</f>
        <v/>
      </c>
      <c r="CB657" s="87" t="str">
        <f>IF($Q657="","",IFERROR(IF(OR(AND($T657&gt;=DATEVALUE("10/1/20"&amp;RIGHT(CA$1,2)),$T657&lt;=DATEVALUE("9/30/20"&amp;RIGHT(CB$1,2))),AND($U657&gt;=DATEVALUE("10/1/20"&amp;RIGHT(CA$1,2)),$U657&lt;=DATEVALUE("9/30/20"&amp;RIGHT(CB$1,2))),AND($T657&lt;=DATEVALUE("10/1/20"&amp;RIGHT(CA$1,2)),$U657&gt;=DATEVALUE("9/30/20"&amp;RIGHT(CB$1,2)))),
IF(AND($T657&gt;=DATEVALUE("10/1/20"&amp;RIGHT(CA$1,2)),$U657&lt;=DATEVALUE("9/30/20"&amp;RIGHT(CB$1,2))),NETWORKDAYS($T657,$U657,Holidays!$J$3:$J$937),
IF(AND($T657&lt;DATEVALUE("10/1/20"&amp;RIGHT(CA$1,2)),$U657&lt;=DATEVALUE("9/30/20"&amp;RIGHT(CB$1,2))),NETWORKDAYS(DATEVALUE("10/1/20"&amp;RIGHT(CA$1,2)),$U657,Holidays!$J$3:$J$937),
IF($T657&lt;DATEVALUE("10/1/20"&amp;RIGHT(CA$1,2)),NETWORKDAYS(DATEVALUE("10/1/20"&amp;RIGHT(CA$1,2)),DATEVALUE("9/30/20"&amp;RIGHT(CB$1,2)),Holidays!$J$3:$J$937),
IF($T657&gt;=DATEVALUE("10/1/20"&amp;RIGHT(CA$1,2)),NETWORKDAYS($T657,DATEVALUE("9/30/20"&amp;RIGHT(CB$1,2)),Holidays!$J$3:$J$937),"")))),"")/(NETWORKDAYS($T657,$U657,Holidays!$J$3:$J$937)),0))</f>
        <v/>
      </c>
    </row>
    <row r="658" spans="1:80">
      <c r="A658" s="97"/>
      <c r="B658" s="98" t="str">
        <f ca="1">IF(NOT($A658=""),OFFSET('WBS Reference &amp; User Procedure'!$A$1,MATCH($A658,'WBS Reference &amp; User Procedure'!$A:$A,0)-1,1),"")</f>
        <v/>
      </c>
      <c r="D658" s="97"/>
      <c r="T658" s="104" t="str">
        <f>IF(NOT(Q658=""),IF(NOT($S658=""),$S658,#REF!),"")</f>
        <v/>
      </c>
      <c r="U658" s="104" t="str">
        <f>IF(NOT(Q658=""),WORKDAY(T658,Q658,Holidays!$J$3:$J$937),"")</f>
        <v/>
      </c>
      <c r="V658" s="104"/>
      <c r="W658" s="104"/>
      <c r="X658" s="101" t="str">
        <f t="shared" si="137"/>
        <v/>
      </c>
      <c r="AL658" s="87" t="str">
        <f t="shared" ca="1" si="134"/>
        <v/>
      </c>
      <c r="AN658" s="87" t="str">
        <f t="shared" ca="1" si="146"/>
        <v/>
      </c>
      <c r="AO658" s="87" t="str">
        <f t="shared" ca="1" si="146"/>
        <v/>
      </c>
      <c r="AP658" s="87" t="str">
        <f t="shared" ca="1" si="146"/>
        <v/>
      </c>
      <c r="AQ658" s="87" t="str">
        <f t="shared" ca="1" si="146"/>
        <v/>
      </c>
      <c r="AR658" s="87" t="str">
        <f t="shared" ca="1" si="146"/>
        <v/>
      </c>
      <c r="AS658" s="87" t="str">
        <f t="shared" ca="1" si="146"/>
        <v/>
      </c>
      <c r="AT658" s="87" t="str">
        <f t="shared" ca="1" si="146"/>
        <v/>
      </c>
      <c r="AU658" s="87" t="str">
        <f t="shared" ca="1" si="146"/>
        <v/>
      </c>
      <c r="AV658" s="87" t="str">
        <f t="shared" ca="1" si="146"/>
        <v/>
      </c>
      <c r="AW658" s="87" t="str">
        <f t="shared" ca="1" si="146"/>
        <v/>
      </c>
      <c r="AX658" s="87" t="str">
        <f t="shared" ca="1" si="147"/>
        <v/>
      </c>
      <c r="AY658" s="87" t="str">
        <f t="shared" ca="1" si="147"/>
        <v/>
      </c>
      <c r="AZ658" s="87" t="str">
        <f t="shared" ca="1" si="147"/>
        <v/>
      </c>
      <c r="BA658" s="87" t="str">
        <f t="shared" ca="1" si="147"/>
        <v/>
      </c>
      <c r="BB658" s="87" t="str">
        <f t="shared" ca="1" si="147"/>
        <v/>
      </c>
      <c r="BC658" s="87" t="str">
        <f t="shared" ca="1" si="147"/>
        <v/>
      </c>
      <c r="BD658" s="87" t="str">
        <f t="shared" ca="1" si="147"/>
        <v/>
      </c>
      <c r="BE658" s="87" t="str">
        <f t="shared" ca="1" si="147"/>
        <v/>
      </c>
      <c r="BF658" s="87" t="str">
        <f t="shared" ca="1" si="147"/>
        <v/>
      </c>
      <c r="BG658" s="87" t="str">
        <f t="shared" ca="1" si="147"/>
        <v/>
      </c>
      <c r="BI658" s="87" t="str">
        <f>IF($Q658="","",IFERROR(IF(OR(AND($T658&gt;=DATEVALUE("10/1/20"&amp;RIGHT(BH$1,2)),$T658&lt;=DATEVALUE("9/30/20"&amp;RIGHT(BI$1,2))),AND($U658&gt;=DATEVALUE("10/1/20"&amp;RIGHT(BH$1,2)),$U658&lt;=DATEVALUE("9/30/20"&amp;RIGHT(BI$1,2))),AND($T658&lt;=DATEVALUE("10/1/20"&amp;RIGHT(BH$1,2)),$U658&gt;=DATEVALUE("9/30/20"&amp;RIGHT(BI$1,2)))),
IF(AND($T658&gt;=DATEVALUE("10/1/20"&amp;RIGHT(BH$1,2)),$U658&lt;=DATEVALUE("9/30/20"&amp;RIGHT(BI$1,2))),NETWORKDAYS($T658,$U658,Holidays!$J$3:$J$937),
IF(AND($T658&lt;DATEVALUE("10/1/20"&amp;RIGHT(BH$1,2)),$U658&lt;=DATEVALUE("9/30/20"&amp;RIGHT(BI$1,2))),NETWORKDAYS(DATEVALUE("10/1/20"&amp;RIGHT(BH$1,2)),$U658,Holidays!$J$3:$J$937),
IF($T658&lt;DATEVALUE("10/1/20"&amp;RIGHT(BH$1,2)),NETWORKDAYS(DATEVALUE("10/1/20"&amp;RIGHT(BH$1,2)),DATEVALUE("9/30/20"&amp;RIGHT(BI$1,2)),Holidays!$J$3:$J$937),
IF($T658&gt;=DATEVALUE("10/1/20"&amp;RIGHT(BH$1,2)),NETWORKDAYS($T658,DATEVALUE("9/30/20"&amp;RIGHT(BI$1,2)),Holidays!$J$3:$J$937),"")))),"")/(NETWORKDAYS($T658,$U658,Holidays!$J$3:$J$937)),0))</f>
        <v/>
      </c>
      <c r="BJ658" s="87" t="str">
        <f>IF($Q658="","",IFERROR(IF(OR(AND($T658&gt;=DATEVALUE("10/1/20"&amp;RIGHT(BI$1,2)),$T658&lt;=DATEVALUE("9/30/20"&amp;RIGHT(BJ$1,2))),AND($U658&gt;=DATEVALUE("10/1/20"&amp;RIGHT(BI$1,2)),$U658&lt;=DATEVALUE("9/30/20"&amp;RIGHT(BJ$1,2))),AND($T658&lt;=DATEVALUE("10/1/20"&amp;RIGHT(BI$1,2)),$U658&gt;=DATEVALUE("9/30/20"&amp;RIGHT(BJ$1,2)))),
IF(AND($T658&gt;=DATEVALUE("10/1/20"&amp;RIGHT(BI$1,2)),$U658&lt;=DATEVALUE("9/30/20"&amp;RIGHT(BJ$1,2))),NETWORKDAYS($T658,$U658,Holidays!$J$3:$J$937),
IF(AND($T658&lt;DATEVALUE("10/1/20"&amp;RIGHT(BI$1,2)),$U658&lt;=DATEVALUE("9/30/20"&amp;RIGHT(BJ$1,2))),NETWORKDAYS(DATEVALUE("10/1/20"&amp;RIGHT(BI$1,2)),$U658,Holidays!$J$3:$J$937),
IF($T658&lt;DATEVALUE("10/1/20"&amp;RIGHT(BI$1,2)),NETWORKDAYS(DATEVALUE("10/1/20"&amp;RIGHT(BI$1,2)),DATEVALUE("9/30/20"&amp;RIGHT(BJ$1,2)),Holidays!$J$3:$J$937),
IF($T658&gt;=DATEVALUE("10/1/20"&amp;RIGHT(BI$1,2)),NETWORKDAYS($T658,DATEVALUE("9/30/20"&amp;RIGHT(BJ$1,2)),Holidays!$J$3:$J$937),"")))),"")/(NETWORKDAYS($T658,$U658,Holidays!$J$3:$J$937)),0))</f>
        <v/>
      </c>
      <c r="BK658" s="87" t="str">
        <f>IF($Q658="","",IFERROR(IF(OR(AND($T658&gt;=DATEVALUE("10/1/20"&amp;RIGHT(BJ$1,2)),$T658&lt;=DATEVALUE("9/30/20"&amp;RIGHT(BK$1,2))),AND($U658&gt;=DATEVALUE("10/1/20"&amp;RIGHT(BJ$1,2)),$U658&lt;=DATEVALUE("9/30/20"&amp;RIGHT(BK$1,2))),AND($T658&lt;=DATEVALUE("10/1/20"&amp;RIGHT(BJ$1,2)),$U658&gt;=DATEVALUE("9/30/20"&amp;RIGHT(BK$1,2)))),
IF(AND($T658&gt;=DATEVALUE("10/1/20"&amp;RIGHT(BJ$1,2)),$U658&lt;=DATEVALUE("9/30/20"&amp;RIGHT(BK$1,2))),NETWORKDAYS($T658,$U658,Holidays!$J$3:$J$937),
IF(AND($T658&lt;DATEVALUE("10/1/20"&amp;RIGHT(BJ$1,2)),$U658&lt;=DATEVALUE("9/30/20"&amp;RIGHT(BK$1,2))),NETWORKDAYS(DATEVALUE("10/1/20"&amp;RIGHT(BJ$1,2)),$U658,Holidays!$J$3:$J$937),
IF($T658&lt;DATEVALUE("10/1/20"&amp;RIGHT(BJ$1,2)),NETWORKDAYS(DATEVALUE("10/1/20"&amp;RIGHT(BJ$1,2)),DATEVALUE("9/30/20"&amp;RIGHT(BK$1,2)),Holidays!$J$3:$J$937),
IF($T658&gt;=DATEVALUE("10/1/20"&amp;RIGHT(BJ$1,2)),NETWORKDAYS($T658,DATEVALUE("9/30/20"&amp;RIGHT(BK$1,2)),Holidays!$J$3:$J$937),"")))),"")/(NETWORKDAYS($T658,$U658,Holidays!$J$3:$J$937)),0))</f>
        <v/>
      </c>
      <c r="BL658" s="87" t="str">
        <f>IF($Q658="","",IFERROR(IF(OR(AND($T658&gt;=DATEVALUE("10/1/20"&amp;RIGHT(BK$1,2)),$T658&lt;=DATEVALUE("9/30/20"&amp;RIGHT(BL$1,2))),AND($U658&gt;=DATEVALUE("10/1/20"&amp;RIGHT(BK$1,2)),$U658&lt;=DATEVALUE("9/30/20"&amp;RIGHT(BL$1,2))),AND($T658&lt;=DATEVALUE("10/1/20"&amp;RIGHT(BK$1,2)),$U658&gt;=DATEVALUE("9/30/20"&amp;RIGHT(BL$1,2)))),
IF(AND($T658&gt;=DATEVALUE("10/1/20"&amp;RIGHT(BK$1,2)),$U658&lt;=DATEVALUE("9/30/20"&amp;RIGHT(BL$1,2))),NETWORKDAYS($T658,$U658,Holidays!$J$3:$J$937),
IF(AND($T658&lt;DATEVALUE("10/1/20"&amp;RIGHT(BK$1,2)),$U658&lt;=DATEVALUE("9/30/20"&amp;RIGHT(BL$1,2))),NETWORKDAYS(DATEVALUE("10/1/20"&amp;RIGHT(BK$1,2)),$U658,Holidays!$J$3:$J$937),
IF($T658&lt;DATEVALUE("10/1/20"&amp;RIGHT(BK$1,2)),NETWORKDAYS(DATEVALUE("10/1/20"&amp;RIGHT(BK$1,2)),DATEVALUE("9/30/20"&amp;RIGHT(BL$1,2)),Holidays!$J$3:$J$937),
IF($T658&gt;=DATEVALUE("10/1/20"&amp;RIGHT(BK$1,2)),NETWORKDAYS($T658,DATEVALUE("9/30/20"&amp;RIGHT(BL$1,2)),Holidays!$J$3:$J$937),"")))),"")/(NETWORKDAYS($T658,$U658,Holidays!$J$3:$J$937)),0))</f>
        <v/>
      </c>
      <c r="BM658" s="87" t="str">
        <f>IF($Q658="","",IFERROR(IF(OR(AND($T658&gt;=DATEVALUE("10/1/20"&amp;RIGHT(BL$1,2)),$T658&lt;=DATEVALUE("9/30/20"&amp;RIGHT(BM$1,2))),AND($U658&gt;=DATEVALUE("10/1/20"&amp;RIGHT(BL$1,2)),$U658&lt;=DATEVALUE("9/30/20"&amp;RIGHT(BM$1,2))),AND($T658&lt;=DATEVALUE("10/1/20"&amp;RIGHT(BL$1,2)),$U658&gt;=DATEVALUE("9/30/20"&amp;RIGHT(BM$1,2)))),
IF(AND($T658&gt;=DATEVALUE("10/1/20"&amp;RIGHT(BL$1,2)),$U658&lt;=DATEVALUE("9/30/20"&amp;RIGHT(BM$1,2))),NETWORKDAYS($T658,$U658,Holidays!$J$3:$J$937),
IF(AND($T658&lt;DATEVALUE("10/1/20"&amp;RIGHT(BL$1,2)),$U658&lt;=DATEVALUE("9/30/20"&amp;RIGHT(BM$1,2))),NETWORKDAYS(DATEVALUE("10/1/20"&amp;RIGHT(BL$1,2)),$U658,Holidays!$J$3:$J$937),
IF($T658&lt;DATEVALUE("10/1/20"&amp;RIGHT(BL$1,2)),NETWORKDAYS(DATEVALUE("10/1/20"&amp;RIGHT(BL$1,2)),DATEVALUE("9/30/20"&amp;RIGHT(BM$1,2)),Holidays!$J$3:$J$937),
IF($T658&gt;=DATEVALUE("10/1/20"&amp;RIGHT(BL$1,2)),NETWORKDAYS($T658,DATEVALUE("9/30/20"&amp;RIGHT(BM$1,2)),Holidays!$J$3:$J$937),"")))),"")/(NETWORKDAYS($T658,$U658,Holidays!$J$3:$J$937)),0))</f>
        <v/>
      </c>
      <c r="BN658" s="87" t="str">
        <f>IF($Q658="","",IFERROR(IF(OR(AND($T658&gt;=DATEVALUE("10/1/20"&amp;RIGHT(BM$1,2)),$T658&lt;=DATEVALUE("9/30/20"&amp;RIGHT(BN$1,2))),AND($U658&gt;=DATEVALUE("10/1/20"&amp;RIGHT(BM$1,2)),$U658&lt;=DATEVALUE("9/30/20"&amp;RIGHT(BN$1,2))),AND($T658&lt;=DATEVALUE("10/1/20"&amp;RIGHT(BM$1,2)),$U658&gt;=DATEVALUE("9/30/20"&amp;RIGHT(BN$1,2)))),
IF(AND($T658&gt;=DATEVALUE("10/1/20"&amp;RIGHT(BM$1,2)),$U658&lt;=DATEVALUE("9/30/20"&amp;RIGHT(BN$1,2))),NETWORKDAYS($T658,$U658,Holidays!$J$3:$J$937),
IF(AND($T658&lt;DATEVALUE("10/1/20"&amp;RIGHT(BM$1,2)),$U658&lt;=DATEVALUE("9/30/20"&amp;RIGHT(BN$1,2))),NETWORKDAYS(DATEVALUE("10/1/20"&amp;RIGHT(BM$1,2)),$U658,Holidays!$J$3:$J$937),
IF($T658&lt;DATEVALUE("10/1/20"&amp;RIGHT(BM$1,2)),NETWORKDAYS(DATEVALUE("10/1/20"&amp;RIGHT(BM$1,2)),DATEVALUE("9/30/20"&amp;RIGHT(BN$1,2)),Holidays!$J$3:$J$937),
IF($T658&gt;=DATEVALUE("10/1/20"&amp;RIGHT(BM$1,2)),NETWORKDAYS($T658,DATEVALUE("9/30/20"&amp;RIGHT(BN$1,2)),Holidays!$J$3:$J$937),"")))),"")/(NETWORKDAYS($T658,$U658,Holidays!$J$3:$J$937)),0))</f>
        <v/>
      </c>
      <c r="BO658" s="87" t="str">
        <f>IF($Q658="","",IFERROR(IF(OR(AND($T658&gt;=DATEVALUE("10/1/20"&amp;RIGHT(BN$1,2)),$T658&lt;=DATEVALUE("9/30/20"&amp;RIGHT(BO$1,2))),AND($U658&gt;=DATEVALUE("10/1/20"&amp;RIGHT(BN$1,2)),$U658&lt;=DATEVALUE("9/30/20"&amp;RIGHT(BO$1,2))),AND($T658&lt;=DATEVALUE("10/1/20"&amp;RIGHT(BN$1,2)),$U658&gt;=DATEVALUE("9/30/20"&amp;RIGHT(BO$1,2)))),
IF(AND($T658&gt;=DATEVALUE("10/1/20"&amp;RIGHT(BN$1,2)),$U658&lt;=DATEVALUE("9/30/20"&amp;RIGHT(BO$1,2))),NETWORKDAYS($T658,$U658,Holidays!$J$3:$J$937),
IF(AND($T658&lt;DATEVALUE("10/1/20"&amp;RIGHT(BN$1,2)),$U658&lt;=DATEVALUE("9/30/20"&amp;RIGHT(BO$1,2))),NETWORKDAYS(DATEVALUE("10/1/20"&amp;RIGHT(BN$1,2)),$U658,Holidays!$J$3:$J$937),
IF($T658&lt;DATEVALUE("10/1/20"&amp;RIGHT(BN$1,2)),NETWORKDAYS(DATEVALUE("10/1/20"&amp;RIGHT(BN$1,2)),DATEVALUE("9/30/20"&amp;RIGHT(BO$1,2)),Holidays!$J$3:$J$937),
IF($T658&gt;=DATEVALUE("10/1/20"&amp;RIGHT(BN$1,2)),NETWORKDAYS($T658,DATEVALUE("9/30/20"&amp;RIGHT(BO$1,2)),Holidays!$J$3:$J$937),"")))),"")/(NETWORKDAYS($T658,$U658,Holidays!$J$3:$J$937)),0))</f>
        <v/>
      </c>
      <c r="BP658" s="87" t="str">
        <f>IF($Q658="","",IFERROR(IF(OR(AND($T658&gt;=DATEVALUE("10/1/20"&amp;RIGHT(BO$1,2)),$T658&lt;=DATEVALUE("9/30/20"&amp;RIGHT(BP$1,2))),AND($U658&gt;=DATEVALUE("10/1/20"&amp;RIGHT(BO$1,2)),$U658&lt;=DATEVALUE("9/30/20"&amp;RIGHT(BP$1,2))),AND($T658&lt;=DATEVALUE("10/1/20"&amp;RIGHT(BO$1,2)),$U658&gt;=DATEVALUE("9/30/20"&amp;RIGHT(BP$1,2)))),
IF(AND($T658&gt;=DATEVALUE("10/1/20"&amp;RIGHT(BO$1,2)),$U658&lt;=DATEVALUE("9/30/20"&amp;RIGHT(BP$1,2))),NETWORKDAYS($T658,$U658,Holidays!$J$3:$J$937),
IF(AND($T658&lt;DATEVALUE("10/1/20"&amp;RIGHT(BO$1,2)),$U658&lt;=DATEVALUE("9/30/20"&amp;RIGHT(BP$1,2))),NETWORKDAYS(DATEVALUE("10/1/20"&amp;RIGHT(BO$1,2)),$U658,Holidays!$J$3:$J$937),
IF($T658&lt;DATEVALUE("10/1/20"&amp;RIGHT(BO$1,2)),NETWORKDAYS(DATEVALUE("10/1/20"&amp;RIGHT(BO$1,2)),DATEVALUE("9/30/20"&amp;RIGHT(BP$1,2)),Holidays!$J$3:$J$937),
IF($T658&gt;=DATEVALUE("10/1/20"&amp;RIGHT(BO$1,2)),NETWORKDAYS($T658,DATEVALUE("9/30/20"&amp;RIGHT(BP$1,2)),Holidays!$J$3:$J$937),"")))),"")/(NETWORKDAYS($T658,$U658,Holidays!$J$3:$J$937)),0))</f>
        <v/>
      </c>
      <c r="BQ658" s="87" t="str">
        <f>IF($Q658="","",IFERROR(IF(OR(AND($T658&gt;=DATEVALUE("10/1/20"&amp;RIGHT(BP$1,2)),$T658&lt;=DATEVALUE("9/30/20"&amp;RIGHT(BQ$1,2))),AND($U658&gt;=DATEVALUE("10/1/20"&amp;RIGHT(BP$1,2)),$U658&lt;=DATEVALUE("9/30/20"&amp;RIGHT(BQ$1,2))),AND($T658&lt;=DATEVALUE("10/1/20"&amp;RIGHT(BP$1,2)),$U658&gt;=DATEVALUE("9/30/20"&amp;RIGHT(BQ$1,2)))),
IF(AND($T658&gt;=DATEVALUE("10/1/20"&amp;RIGHT(BP$1,2)),$U658&lt;=DATEVALUE("9/30/20"&amp;RIGHT(BQ$1,2))),NETWORKDAYS($T658,$U658,Holidays!$J$3:$J$937),
IF(AND($T658&lt;DATEVALUE("10/1/20"&amp;RIGHT(BP$1,2)),$U658&lt;=DATEVALUE("9/30/20"&amp;RIGHT(BQ$1,2))),NETWORKDAYS(DATEVALUE("10/1/20"&amp;RIGHT(BP$1,2)),$U658,Holidays!$J$3:$J$937),
IF($T658&lt;DATEVALUE("10/1/20"&amp;RIGHT(BP$1,2)),NETWORKDAYS(DATEVALUE("10/1/20"&amp;RIGHT(BP$1,2)),DATEVALUE("9/30/20"&amp;RIGHT(BQ$1,2)),Holidays!$J$3:$J$937),
IF($T658&gt;=DATEVALUE("10/1/20"&amp;RIGHT(BP$1,2)),NETWORKDAYS($T658,DATEVALUE("9/30/20"&amp;RIGHT(BQ$1,2)),Holidays!$J$3:$J$937),"")))),"")/(NETWORKDAYS($T658,$U658,Holidays!$J$3:$J$937)),0))</f>
        <v/>
      </c>
      <c r="BR658" s="87" t="str">
        <f>IF($Q658="","",IFERROR(IF(OR(AND($T658&gt;=DATEVALUE("10/1/20"&amp;RIGHT(BQ$1,2)),$T658&lt;=DATEVALUE("9/30/20"&amp;RIGHT(BR$1,2))),AND($U658&gt;=DATEVALUE("10/1/20"&amp;RIGHT(BQ$1,2)),$U658&lt;=DATEVALUE("9/30/20"&amp;RIGHT(BR$1,2))),AND($T658&lt;=DATEVALUE("10/1/20"&amp;RIGHT(BQ$1,2)),$U658&gt;=DATEVALUE("9/30/20"&amp;RIGHT(BR$1,2)))),
IF(AND($T658&gt;=DATEVALUE("10/1/20"&amp;RIGHT(BQ$1,2)),$U658&lt;=DATEVALUE("9/30/20"&amp;RIGHT(BR$1,2))),NETWORKDAYS($T658,$U658,Holidays!$J$3:$J$937),
IF(AND($T658&lt;DATEVALUE("10/1/20"&amp;RIGHT(BQ$1,2)),$U658&lt;=DATEVALUE("9/30/20"&amp;RIGHT(BR$1,2))),NETWORKDAYS(DATEVALUE("10/1/20"&amp;RIGHT(BQ$1,2)),$U658,Holidays!$J$3:$J$937),
IF($T658&lt;DATEVALUE("10/1/20"&amp;RIGHT(BQ$1,2)),NETWORKDAYS(DATEVALUE("10/1/20"&amp;RIGHT(BQ$1,2)),DATEVALUE("9/30/20"&amp;RIGHT(BR$1,2)),Holidays!$J$3:$J$937),
IF($T658&gt;=DATEVALUE("10/1/20"&amp;RIGHT(BQ$1,2)),NETWORKDAYS($T658,DATEVALUE("9/30/20"&amp;RIGHT(BR$1,2)),Holidays!$J$3:$J$937),"")))),"")/(NETWORKDAYS($T658,$U658,Holidays!$J$3:$J$937)),0))</f>
        <v/>
      </c>
      <c r="BS658" s="87" t="str">
        <f>IF($Q658="","",IFERROR(IF(OR(AND($T658&gt;=DATEVALUE("10/1/20"&amp;RIGHT(BR$1,2)),$T658&lt;=DATEVALUE("9/30/20"&amp;RIGHT(BS$1,2))),AND($U658&gt;=DATEVALUE("10/1/20"&amp;RIGHT(BR$1,2)),$U658&lt;=DATEVALUE("9/30/20"&amp;RIGHT(BS$1,2))),AND($T658&lt;=DATEVALUE("10/1/20"&amp;RIGHT(BR$1,2)),$U658&gt;=DATEVALUE("9/30/20"&amp;RIGHT(BS$1,2)))),
IF(AND($T658&gt;=DATEVALUE("10/1/20"&amp;RIGHT(BR$1,2)),$U658&lt;=DATEVALUE("9/30/20"&amp;RIGHT(BS$1,2))),NETWORKDAYS($T658,$U658,Holidays!$J$3:$J$937),
IF(AND($T658&lt;DATEVALUE("10/1/20"&amp;RIGHT(BR$1,2)),$U658&lt;=DATEVALUE("9/30/20"&amp;RIGHT(BS$1,2))),NETWORKDAYS(DATEVALUE("10/1/20"&amp;RIGHT(BR$1,2)),$U658,Holidays!$J$3:$J$937),
IF($T658&lt;DATEVALUE("10/1/20"&amp;RIGHT(BR$1,2)),NETWORKDAYS(DATEVALUE("10/1/20"&amp;RIGHT(BR$1,2)),DATEVALUE("9/30/20"&amp;RIGHT(BS$1,2)),Holidays!$J$3:$J$937),
IF($T658&gt;=DATEVALUE("10/1/20"&amp;RIGHT(BR$1,2)),NETWORKDAYS($T658,DATEVALUE("9/30/20"&amp;RIGHT(BS$1,2)),Holidays!$J$3:$J$937),"")))),"")/(NETWORKDAYS($T658,$U658,Holidays!$J$3:$J$937)),0))</f>
        <v/>
      </c>
      <c r="BT658" s="87" t="str">
        <f>IF($Q658="","",IFERROR(IF(OR(AND($T658&gt;=DATEVALUE("10/1/20"&amp;RIGHT(BS$1,2)),$T658&lt;=DATEVALUE("9/30/20"&amp;RIGHT(BT$1,2))),AND($U658&gt;=DATEVALUE("10/1/20"&amp;RIGHT(BS$1,2)),$U658&lt;=DATEVALUE("9/30/20"&amp;RIGHT(BT$1,2))),AND($T658&lt;=DATEVALUE("10/1/20"&amp;RIGHT(BS$1,2)),$U658&gt;=DATEVALUE("9/30/20"&amp;RIGHT(BT$1,2)))),
IF(AND($T658&gt;=DATEVALUE("10/1/20"&amp;RIGHT(BS$1,2)),$U658&lt;=DATEVALUE("9/30/20"&amp;RIGHT(BT$1,2))),NETWORKDAYS($T658,$U658,Holidays!$J$3:$J$937),
IF(AND($T658&lt;DATEVALUE("10/1/20"&amp;RIGHT(BS$1,2)),$U658&lt;=DATEVALUE("9/30/20"&amp;RIGHT(BT$1,2))),NETWORKDAYS(DATEVALUE("10/1/20"&amp;RIGHT(BS$1,2)),$U658,Holidays!$J$3:$J$937),
IF($T658&lt;DATEVALUE("10/1/20"&amp;RIGHT(BS$1,2)),NETWORKDAYS(DATEVALUE("10/1/20"&amp;RIGHT(BS$1,2)),DATEVALUE("9/30/20"&amp;RIGHT(BT$1,2)),Holidays!$J$3:$J$937),
IF($T658&gt;=DATEVALUE("10/1/20"&amp;RIGHT(BS$1,2)),NETWORKDAYS($T658,DATEVALUE("9/30/20"&amp;RIGHT(BT$1,2)),Holidays!$J$3:$J$937),"")))),"")/(NETWORKDAYS($T658,$U658,Holidays!$J$3:$J$937)),0))</f>
        <v/>
      </c>
      <c r="BU658" s="87" t="str">
        <f>IF($Q658="","",IFERROR(IF(OR(AND($T658&gt;=DATEVALUE("10/1/20"&amp;RIGHT(BT$1,2)),$T658&lt;=DATEVALUE("9/30/20"&amp;RIGHT(BU$1,2))),AND($U658&gt;=DATEVALUE("10/1/20"&amp;RIGHT(BT$1,2)),$U658&lt;=DATEVALUE("9/30/20"&amp;RIGHT(BU$1,2))),AND($T658&lt;=DATEVALUE("10/1/20"&amp;RIGHT(BT$1,2)),$U658&gt;=DATEVALUE("9/30/20"&amp;RIGHT(BU$1,2)))),
IF(AND($T658&gt;=DATEVALUE("10/1/20"&amp;RIGHT(BT$1,2)),$U658&lt;=DATEVALUE("9/30/20"&amp;RIGHT(BU$1,2))),NETWORKDAYS($T658,$U658,Holidays!$J$3:$J$937),
IF(AND($T658&lt;DATEVALUE("10/1/20"&amp;RIGHT(BT$1,2)),$U658&lt;=DATEVALUE("9/30/20"&amp;RIGHT(BU$1,2))),NETWORKDAYS(DATEVALUE("10/1/20"&amp;RIGHT(BT$1,2)),$U658,Holidays!$J$3:$J$937),
IF($T658&lt;DATEVALUE("10/1/20"&amp;RIGHT(BT$1,2)),NETWORKDAYS(DATEVALUE("10/1/20"&amp;RIGHT(BT$1,2)),DATEVALUE("9/30/20"&amp;RIGHT(BU$1,2)),Holidays!$J$3:$J$937),
IF($T658&gt;=DATEVALUE("10/1/20"&amp;RIGHT(BT$1,2)),NETWORKDAYS($T658,DATEVALUE("9/30/20"&amp;RIGHT(BU$1,2)),Holidays!$J$3:$J$937),"")))),"")/(NETWORKDAYS($T658,$U658,Holidays!$J$3:$J$937)),0))</f>
        <v/>
      </c>
      <c r="BV658" s="87" t="str">
        <f>IF($Q658="","",IFERROR(IF(OR(AND($T658&gt;=DATEVALUE("10/1/20"&amp;RIGHT(BU$1,2)),$T658&lt;=DATEVALUE("9/30/20"&amp;RIGHT(BV$1,2))),AND($U658&gt;=DATEVALUE("10/1/20"&amp;RIGHT(BU$1,2)),$U658&lt;=DATEVALUE("9/30/20"&amp;RIGHT(BV$1,2))),AND($T658&lt;=DATEVALUE("10/1/20"&amp;RIGHT(BU$1,2)),$U658&gt;=DATEVALUE("9/30/20"&amp;RIGHT(BV$1,2)))),
IF(AND($T658&gt;=DATEVALUE("10/1/20"&amp;RIGHT(BU$1,2)),$U658&lt;=DATEVALUE("9/30/20"&amp;RIGHT(BV$1,2))),NETWORKDAYS($T658,$U658,Holidays!$J$3:$J$937),
IF(AND($T658&lt;DATEVALUE("10/1/20"&amp;RIGHT(BU$1,2)),$U658&lt;=DATEVALUE("9/30/20"&amp;RIGHT(BV$1,2))),NETWORKDAYS(DATEVALUE("10/1/20"&amp;RIGHT(BU$1,2)),$U658,Holidays!$J$3:$J$937),
IF($T658&lt;DATEVALUE("10/1/20"&amp;RIGHT(BU$1,2)),NETWORKDAYS(DATEVALUE("10/1/20"&amp;RIGHT(BU$1,2)),DATEVALUE("9/30/20"&amp;RIGHT(BV$1,2)),Holidays!$J$3:$J$937),
IF($T658&gt;=DATEVALUE("10/1/20"&amp;RIGHT(BU$1,2)),NETWORKDAYS($T658,DATEVALUE("9/30/20"&amp;RIGHT(BV$1,2)),Holidays!$J$3:$J$937),"")))),"")/(NETWORKDAYS($T658,$U658,Holidays!$J$3:$J$937)),0))</f>
        <v/>
      </c>
      <c r="BW658" s="87" t="str">
        <f>IF($Q658="","",IFERROR(IF(OR(AND($T658&gt;=DATEVALUE("10/1/20"&amp;RIGHT(BV$1,2)),$T658&lt;=DATEVALUE("9/30/20"&amp;RIGHT(BW$1,2))),AND($U658&gt;=DATEVALUE("10/1/20"&amp;RIGHT(BV$1,2)),$U658&lt;=DATEVALUE("9/30/20"&amp;RIGHT(BW$1,2))),AND($T658&lt;=DATEVALUE("10/1/20"&amp;RIGHT(BV$1,2)),$U658&gt;=DATEVALUE("9/30/20"&amp;RIGHT(BW$1,2)))),
IF(AND($T658&gt;=DATEVALUE("10/1/20"&amp;RIGHT(BV$1,2)),$U658&lt;=DATEVALUE("9/30/20"&amp;RIGHT(BW$1,2))),NETWORKDAYS($T658,$U658,Holidays!$J$3:$J$937),
IF(AND($T658&lt;DATEVALUE("10/1/20"&amp;RIGHT(BV$1,2)),$U658&lt;=DATEVALUE("9/30/20"&amp;RIGHT(BW$1,2))),NETWORKDAYS(DATEVALUE("10/1/20"&amp;RIGHT(BV$1,2)),$U658,Holidays!$J$3:$J$937),
IF($T658&lt;DATEVALUE("10/1/20"&amp;RIGHT(BV$1,2)),NETWORKDAYS(DATEVALUE("10/1/20"&amp;RIGHT(BV$1,2)),DATEVALUE("9/30/20"&amp;RIGHT(BW$1,2)),Holidays!$J$3:$J$937),
IF($T658&gt;=DATEVALUE("10/1/20"&amp;RIGHT(BV$1,2)),NETWORKDAYS($T658,DATEVALUE("9/30/20"&amp;RIGHT(BW$1,2)),Holidays!$J$3:$J$937),"")))),"")/(NETWORKDAYS($T658,$U658,Holidays!$J$3:$J$937)),0))</f>
        <v/>
      </c>
      <c r="BX658" s="87" t="str">
        <f>IF($Q658="","",IFERROR(IF(OR(AND($T658&gt;=DATEVALUE("10/1/20"&amp;RIGHT(BW$1,2)),$T658&lt;=DATEVALUE("9/30/20"&amp;RIGHT(BX$1,2))),AND($U658&gt;=DATEVALUE("10/1/20"&amp;RIGHT(BW$1,2)),$U658&lt;=DATEVALUE("9/30/20"&amp;RIGHT(BX$1,2))),AND($T658&lt;=DATEVALUE("10/1/20"&amp;RIGHT(BW$1,2)),$U658&gt;=DATEVALUE("9/30/20"&amp;RIGHT(BX$1,2)))),
IF(AND($T658&gt;=DATEVALUE("10/1/20"&amp;RIGHT(BW$1,2)),$U658&lt;=DATEVALUE("9/30/20"&amp;RIGHT(BX$1,2))),NETWORKDAYS($T658,$U658,Holidays!$J$3:$J$937),
IF(AND($T658&lt;DATEVALUE("10/1/20"&amp;RIGHT(BW$1,2)),$U658&lt;=DATEVALUE("9/30/20"&amp;RIGHT(BX$1,2))),NETWORKDAYS(DATEVALUE("10/1/20"&amp;RIGHT(BW$1,2)),$U658,Holidays!$J$3:$J$937),
IF($T658&lt;DATEVALUE("10/1/20"&amp;RIGHT(BW$1,2)),NETWORKDAYS(DATEVALUE("10/1/20"&amp;RIGHT(BW$1,2)),DATEVALUE("9/30/20"&amp;RIGHT(BX$1,2)),Holidays!$J$3:$J$937),
IF($T658&gt;=DATEVALUE("10/1/20"&amp;RIGHT(BW$1,2)),NETWORKDAYS($T658,DATEVALUE("9/30/20"&amp;RIGHT(BX$1,2)),Holidays!$J$3:$J$937),"")))),"")/(NETWORKDAYS($T658,$U658,Holidays!$J$3:$J$937)),0))</f>
        <v/>
      </c>
      <c r="BY658" s="87" t="str">
        <f>IF($Q658="","",IFERROR(IF(OR(AND($T658&gt;=DATEVALUE("10/1/20"&amp;RIGHT(BX$1,2)),$T658&lt;=DATEVALUE("9/30/20"&amp;RIGHT(BY$1,2))),AND($U658&gt;=DATEVALUE("10/1/20"&amp;RIGHT(BX$1,2)),$U658&lt;=DATEVALUE("9/30/20"&amp;RIGHT(BY$1,2))),AND($T658&lt;=DATEVALUE("10/1/20"&amp;RIGHT(BX$1,2)),$U658&gt;=DATEVALUE("9/30/20"&amp;RIGHT(BY$1,2)))),
IF(AND($T658&gt;=DATEVALUE("10/1/20"&amp;RIGHT(BX$1,2)),$U658&lt;=DATEVALUE("9/30/20"&amp;RIGHT(BY$1,2))),NETWORKDAYS($T658,$U658,Holidays!$J$3:$J$937),
IF(AND($T658&lt;DATEVALUE("10/1/20"&amp;RIGHT(BX$1,2)),$U658&lt;=DATEVALUE("9/30/20"&amp;RIGHT(BY$1,2))),NETWORKDAYS(DATEVALUE("10/1/20"&amp;RIGHT(BX$1,2)),$U658,Holidays!$J$3:$J$937),
IF($T658&lt;DATEVALUE("10/1/20"&amp;RIGHT(BX$1,2)),NETWORKDAYS(DATEVALUE("10/1/20"&amp;RIGHT(BX$1,2)),DATEVALUE("9/30/20"&amp;RIGHT(BY$1,2)),Holidays!$J$3:$J$937),
IF($T658&gt;=DATEVALUE("10/1/20"&amp;RIGHT(BX$1,2)),NETWORKDAYS($T658,DATEVALUE("9/30/20"&amp;RIGHT(BY$1,2)),Holidays!$J$3:$J$937),"")))),"")/(NETWORKDAYS($T658,$U658,Holidays!$J$3:$J$937)),0))</f>
        <v/>
      </c>
      <c r="BZ658" s="87" t="str">
        <f>IF($Q658="","",IFERROR(IF(OR(AND($T658&gt;=DATEVALUE("10/1/20"&amp;RIGHT(BY$1,2)),$T658&lt;=DATEVALUE("9/30/20"&amp;RIGHT(BZ$1,2))),AND($U658&gt;=DATEVALUE("10/1/20"&amp;RIGHT(BY$1,2)),$U658&lt;=DATEVALUE("9/30/20"&amp;RIGHT(BZ$1,2))),AND($T658&lt;=DATEVALUE("10/1/20"&amp;RIGHT(BY$1,2)),$U658&gt;=DATEVALUE("9/30/20"&amp;RIGHT(BZ$1,2)))),
IF(AND($T658&gt;=DATEVALUE("10/1/20"&amp;RIGHT(BY$1,2)),$U658&lt;=DATEVALUE("9/30/20"&amp;RIGHT(BZ$1,2))),NETWORKDAYS($T658,$U658,Holidays!$J$3:$J$937),
IF(AND($T658&lt;DATEVALUE("10/1/20"&amp;RIGHT(BY$1,2)),$U658&lt;=DATEVALUE("9/30/20"&amp;RIGHT(BZ$1,2))),NETWORKDAYS(DATEVALUE("10/1/20"&amp;RIGHT(BY$1,2)),$U658,Holidays!$J$3:$J$937),
IF($T658&lt;DATEVALUE("10/1/20"&amp;RIGHT(BY$1,2)),NETWORKDAYS(DATEVALUE("10/1/20"&amp;RIGHT(BY$1,2)),DATEVALUE("9/30/20"&amp;RIGHT(BZ$1,2)),Holidays!$J$3:$J$937),
IF($T658&gt;=DATEVALUE("10/1/20"&amp;RIGHT(BY$1,2)),NETWORKDAYS($T658,DATEVALUE("9/30/20"&amp;RIGHT(BZ$1,2)),Holidays!$J$3:$J$937),"")))),"")/(NETWORKDAYS($T658,$U658,Holidays!$J$3:$J$937)),0))</f>
        <v/>
      </c>
      <c r="CA658" s="87" t="str">
        <f>IF($Q658="","",IFERROR(IF(OR(AND($T658&gt;=DATEVALUE("10/1/20"&amp;RIGHT(BZ$1,2)),$T658&lt;=DATEVALUE("9/30/20"&amp;RIGHT(CA$1,2))),AND($U658&gt;=DATEVALUE("10/1/20"&amp;RIGHT(BZ$1,2)),$U658&lt;=DATEVALUE("9/30/20"&amp;RIGHT(CA$1,2))),AND($T658&lt;=DATEVALUE("10/1/20"&amp;RIGHT(BZ$1,2)),$U658&gt;=DATEVALUE("9/30/20"&amp;RIGHT(CA$1,2)))),
IF(AND($T658&gt;=DATEVALUE("10/1/20"&amp;RIGHT(BZ$1,2)),$U658&lt;=DATEVALUE("9/30/20"&amp;RIGHT(CA$1,2))),NETWORKDAYS($T658,$U658,Holidays!$J$3:$J$937),
IF(AND($T658&lt;DATEVALUE("10/1/20"&amp;RIGHT(BZ$1,2)),$U658&lt;=DATEVALUE("9/30/20"&amp;RIGHT(CA$1,2))),NETWORKDAYS(DATEVALUE("10/1/20"&amp;RIGHT(BZ$1,2)),$U658,Holidays!$J$3:$J$937),
IF($T658&lt;DATEVALUE("10/1/20"&amp;RIGHT(BZ$1,2)),NETWORKDAYS(DATEVALUE("10/1/20"&amp;RIGHT(BZ$1,2)),DATEVALUE("9/30/20"&amp;RIGHT(CA$1,2)),Holidays!$J$3:$J$937),
IF($T658&gt;=DATEVALUE("10/1/20"&amp;RIGHT(BZ$1,2)),NETWORKDAYS($T658,DATEVALUE("9/30/20"&amp;RIGHT(CA$1,2)),Holidays!$J$3:$J$937),"")))),"")/(NETWORKDAYS($T658,$U658,Holidays!$J$3:$J$937)),0))</f>
        <v/>
      </c>
      <c r="CB658" s="87" t="str">
        <f>IF($Q658="","",IFERROR(IF(OR(AND($T658&gt;=DATEVALUE("10/1/20"&amp;RIGHT(CA$1,2)),$T658&lt;=DATEVALUE("9/30/20"&amp;RIGHT(CB$1,2))),AND($U658&gt;=DATEVALUE("10/1/20"&amp;RIGHT(CA$1,2)),$U658&lt;=DATEVALUE("9/30/20"&amp;RIGHT(CB$1,2))),AND($T658&lt;=DATEVALUE("10/1/20"&amp;RIGHT(CA$1,2)),$U658&gt;=DATEVALUE("9/30/20"&amp;RIGHT(CB$1,2)))),
IF(AND($T658&gt;=DATEVALUE("10/1/20"&amp;RIGHT(CA$1,2)),$U658&lt;=DATEVALUE("9/30/20"&amp;RIGHT(CB$1,2))),NETWORKDAYS($T658,$U658,Holidays!$J$3:$J$937),
IF(AND($T658&lt;DATEVALUE("10/1/20"&amp;RIGHT(CA$1,2)),$U658&lt;=DATEVALUE("9/30/20"&amp;RIGHT(CB$1,2))),NETWORKDAYS(DATEVALUE("10/1/20"&amp;RIGHT(CA$1,2)),$U658,Holidays!$J$3:$J$937),
IF($T658&lt;DATEVALUE("10/1/20"&amp;RIGHT(CA$1,2)),NETWORKDAYS(DATEVALUE("10/1/20"&amp;RIGHT(CA$1,2)),DATEVALUE("9/30/20"&amp;RIGHT(CB$1,2)),Holidays!$J$3:$J$937),
IF($T658&gt;=DATEVALUE("10/1/20"&amp;RIGHT(CA$1,2)),NETWORKDAYS($T658,DATEVALUE("9/30/20"&amp;RIGHT(CB$1,2)),Holidays!$J$3:$J$937),"")))),"")/(NETWORKDAYS($T658,$U658,Holidays!$J$3:$J$937)),0))</f>
        <v/>
      </c>
    </row>
    <row r="659" spans="1:80">
      <c r="A659" s="97"/>
      <c r="B659" s="98" t="str">
        <f ca="1">IF(NOT($A659=""),OFFSET('WBS Reference &amp; User Procedure'!$A$1,MATCH($A659,'WBS Reference &amp; User Procedure'!$A:$A,0)-1,1),"")</f>
        <v/>
      </c>
      <c r="D659" s="97"/>
      <c r="T659" s="104" t="str">
        <f>IF(NOT(Q659=""),IF(NOT($S659=""),$S659,#REF!),"")</f>
        <v/>
      </c>
      <c r="U659" s="104" t="str">
        <f>IF(NOT(Q659=""),WORKDAY(T659,Q659,Holidays!$J$3:$J$937),"")</f>
        <v/>
      </c>
      <c r="V659" s="104"/>
      <c r="W659" s="104"/>
      <c r="X659" s="101" t="str">
        <f t="shared" si="137"/>
        <v/>
      </c>
      <c r="AL659" s="87" t="str">
        <f t="shared" ca="1" si="134"/>
        <v/>
      </c>
      <c r="AN659" s="87" t="str">
        <f t="shared" ca="1" si="146"/>
        <v/>
      </c>
      <c r="AO659" s="87" t="str">
        <f t="shared" ca="1" si="146"/>
        <v/>
      </c>
      <c r="AP659" s="87" t="str">
        <f t="shared" ca="1" si="146"/>
        <v/>
      </c>
      <c r="AQ659" s="87" t="str">
        <f t="shared" ca="1" si="146"/>
        <v/>
      </c>
      <c r="AR659" s="87" t="str">
        <f t="shared" ca="1" si="146"/>
        <v/>
      </c>
      <c r="AS659" s="87" t="str">
        <f t="shared" ca="1" si="146"/>
        <v/>
      </c>
      <c r="AT659" s="87" t="str">
        <f t="shared" ca="1" si="146"/>
        <v/>
      </c>
      <c r="AU659" s="87" t="str">
        <f t="shared" ca="1" si="146"/>
        <v/>
      </c>
      <c r="AV659" s="87" t="str">
        <f t="shared" ca="1" si="146"/>
        <v/>
      </c>
      <c r="AW659" s="87" t="str">
        <f t="shared" ca="1" si="146"/>
        <v/>
      </c>
      <c r="AX659" s="87" t="str">
        <f t="shared" ca="1" si="147"/>
        <v/>
      </c>
      <c r="AY659" s="87" t="str">
        <f t="shared" ca="1" si="147"/>
        <v/>
      </c>
      <c r="AZ659" s="87" t="str">
        <f t="shared" ca="1" si="147"/>
        <v/>
      </c>
      <c r="BA659" s="87" t="str">
        <f t="shared" ca="1" si="147"/>
        <v/>
      </c>
      <c r="BB659" s="87" t="str">
        <f t="shared" ca="1" si="147"/>
        <v/>
      </c>
      <c r="BC659" s="87" t="str">
        <f t="shared" ca="1" si="147"/>
        <v/>
      </c>
      <c r="BD659" s="87" t="str">
        <f t="shared" ca="1" si="147"/>
        <v/>
      </c>
      <c r="BE659" s="87" t="str">
        <f t="shared" ca="1" si="147"/>
        <v/>
      </c>
      <c r="BF659" s="87" t="str">
        <f t="shared" ca="1" si="147"/>
        <v/>
      </c>
      <c r="BG659" s="87" t="str">
        <f t="shared" ca="1" si="147"/>
        <v/>
      </c>
      <c r="BI659" s="87" t="str">
        <f>IF($Q659="","",IFERROR(IF(OR(AND($T659&gt;=DATEVALUE("10/1/20"&amp;RIGHT(BH$1,2)),$T659&lt;=DATEVALUE("9/30/20"&amp;RIGHT(BI$1,2))),AND($U659&gt;=DATEVALUE("10/1/20"&amp;RIGHT(BH$1,2)),$U659&lt;=DATEVALUE("9/30/20"&amp;RIGHT(BI$1,2))),AND($T659&lt;=DATEVALUE("10/1/20"&amp;RIGHT(BH$1,2)),$U659&gt;=DATEVALUE("9/30/20"&amp;RIGHT(BI$1,2)))),
IF(AND($T659&gt;=DATEVALUE("10/1/20"&amp;RIGHT(BH$1,2)),$U659&lt;=DATEVALUE("9/30/20"&amp;RIGHT(BI$1,2))),NETWORKDAYS($T659,$U659,Holidays!$J$3:$J$937),
IF(AND($T659&lt;DATEVALUE("10/1/20"&amp;RIGHT(BH$1,2)),$U659&lt;=DATEVALUE("9/30/20"&amp;RIGHT(BI$1,2))),NETWORKDAYS(DATEVALUE("10/1/20"&amp;RIGHT(BH$1,2)),$U659,Holidays!$J$3:$J$937),
IF($T659&lt;DATEVALUE("10/1/20"&amp;RIGHT(BH$1,2)),NETWORKDAYS(DATEVALUE("10/1/20"&amp;RIGHT(BH$1,2)),DATEVALUE("9/30/20"&amp;RIGHT(BI$1,2)),Holidays!$J$3:$J$937),
IF($T659&gt;=DATEVALUE("10/1/20"&amp;RIGHT(BH$1,2)),NETWORKDAYS($T659,DATEVALUE("9/30/20"&amp;RIGHT(BI$1,2)),Holidays!$J$3:$J$937),"")))),"")/(NETWORKDAYS($T659,$U659,Holidays!$J$3:$J$937)),0))</f>
        <v/>
      </c>
      <c r="BJ659" s="87" t="str">
        <f>IF($Q659="","",IFERROR(IF(OR(AND($T659&gt;=DATEVALUE("10/1/20"&amp;RIGHT(BI$1,2)),$T659&lt;=DATEVALUE("9/30/20"&amp;RIGHT(BJ$1,2))),AND($U659&gt;=DATEVALUE("10/1/20"&amp;RIGHT(BI$1,2)),$U659&lt;=DATEVALUE("9/30/20"&amp;RIGHT(BJ$1,2))),AND($T659&lt;=DATEVALUE("10/1/20"&amp;RIGHT(BI$1,2)),$U659&gt;=DATEVALUE("9/30/20"&amp;RIGHT(BJ$1,2)))),
IF(AND($T659&gt;=DATEVALUE("10/1/20"&amp;RIGHT(BI$1,2)),$U659&lt;=DATEVALUE("9/30/20"&amp;RIGHT(BJ$1,2))),NETWORKDAYS($T659,$U659,Holidays!$J$3:$J$937),
IF(AND($T659&lt;DATEVALUE("10/1/20"&amp;RIGHT(BI$1,2)),$U659&lt;=DATEVALUE("9/30/20"&amp;RIGHT(BJ$1,2))),NETWORKDAYS(DATEVALUE("10/1/20"&amp;RIGHT(BI$1,2)),$U659,Holidays!$J$3:$J$937),
IF($T659&lt;DATEVALUE("10/1/20"&amp;RIGHT(BI$1,2)),NETWORKDAYS(DATEVALUE("10/1/20"&amp;RIGHT(BI$1,2)),DATEVALUE("9/30/20"&amp;RIGHT(BJ$1,2)),Holidays!$J$3:$J$937),
IF($T659&gt;=DATEVALUE("10/1/20"&amp;RIGHT(BI$1,2)),NETWORKDAYS($T659,DATEVALUE("9/30/20"&amp;RIGHT(BJ$1,2)),Holidays!$J$3:$J$937),"")))),"")/(NETWORKDAYS($T659,$U659,Holidays!$J$3:$J$937)),0))</f>
        <v/>
      </c>
      <c r="BK659" s="87" t="str">
        <f>IF($Q659="","",IFERROR(IF(OR(AND($T659&gt;=DATEVALUE("10/1/20"&amp;RIGHT(BJ$1,2)),$T659&lt;=DATEVALUE("9/30/20"&amp;RIGHT(BK$1,2))),AND($U659&gt;=DATEVALUE("10/1/20"&amp;RIGHT(BJ$1,2)),$U659&lt;=DATEVALUE("9/30/20"&amp;RIGHT(BK$1,2))),AND($T659&lt;=DATEVALUE("10/1/20"&amp;RIGHT(BJ$1,2)),$U659&gt;=DATEVALUE("9/30/20"&amp;RIGHT(BK$1,2)))),
IF(AND($T659&gt;=DATEVALUE("10/1/20"&amp;RIGHT(BJ$1,2)),$U659&lt;=DATEVALUE("9/30/20"&amp;RIGHT(BK$1,2))),NETWORKDAYS($T659,$U659,Holidays!$J$3:$J$937),
IF(AND($T659&lt;DATEVALUE("10/1/20"&amp;RIGHT(BJ$1,2)),$U659&lt;=DATEVALUE("9/30/20"&amp;RIGHT(BK$1,2))),NETWORKDAYS(DATEVALUE("10/1/20"&amp;RIGHT(BJ$1,2)),$U659,Holidays!$J$3:$J$937),
IF($T659&lt;DATEVALUE("10/1/20"&amp;RIGHT(BJ$1,2)),NETWORKDAYS(DATEVALUE("10/1/20"&amp;RIGHT(BJ$1,2)),DATEVALUE("9/30/20"&amp;RIGHT(BK$1,2)),Holidays!$J$3:$J$937),
IF($T659&gt;=DATEVALUE("10/1/20"&amp;RIGHT(BJ$1,2)),NETWORKDAYS($T659,DATEVALUE("9/30/20"&amp;RIGHT(BK$1,2)),Holidays!$J$3:$J$937),"")))),"")/(NETWORKDAYS($T659,$U659,Holidays!$J$3:$J$937)),0))</f>
        <v/>
      </c>
      <c r="BL659" s="87" t="str">
        <f>IF($Q659="","",IFERROR(IF(OR(AND($T659&gt;=DATEVALUE("10/1/20"&amp;RIGHT(BK$1,2)),$T659&lt;=DATEVALUE("9/30/20"&amp;RIGHT(BL$1,2))),AND($U659&gt;=DATEVALUE("10/1/20"&amp;RIGHT(BK$1,2)),$U659&lt;=DATEVALUE("9/30/20"&amp;RIGHT(BL$1,2))),AND($T659&lt;=DATEVALUE("10/1/20"&amp;RIGHT(BK$1,2)),$U659&gt;=DATEVALUE("9/30/20"&amp;RIGHT(BL$1,2)))),
IF(AND($T659&gt;=DATEVALUE("10/1/20"&amp;RIGHT(BK$1,2)),$U659&lt;=DATEVALUE("9/30/20"&amp;RIGHT(BL$1,2))),NETWORKDAYS($T659,$U659,Holidays!$J$3:$J$937),
IF(AND($T659&lt;DATEVALUE("10/1/20"&amp;RIGHT(BK$1,2)),$U659&lt;=DATEVALUE("9/30/20"&amp;RIGHT(BL$1,2))),NETWORKDAYS(DATEVALUE("10/1/20"&amp;RIGHT(BK$1,2)),$U659,Holidays!$J$3:$J$937),
IF($T659&lt;DATEVALUE("10/1/20"&amp;RIGHT(BK$1,2)),NETWORKDAYS(DATEVALUE("10/1/20"&amp;RIGHT(BK$1,2)),DATEVALUE("9/30/20"&amp;RIGHT(BL$1,2)),Holidays!$J$3:$J$937),
IF($T659&gt;=DATEVALUE("10/1/20"&amp;RIGHT(BK$1,2)),NETWORKDAYS($T659,DATEVALUE("9/30/20"&amp;RIGHT(BL$1,2)),Holidays!$J$3:$J$937),"")))),"")/(NETWORKDAYS($T659,$U659,Holidays!$J$3:$J$937)),0))</f>
        <v/>
      </c>
      <c r="BM659" s="87" t="str">
        <f>IF($Q659="","",IFERROR(IF(OR(AND($T659&gt;=DATEVALUE("10/1/20"&amp;RIGHT(BL$1,2)),$T659&lt;=DATEVALUE("9/30/20"&amp;RIGHT(BM$1,2))),AND($U659&gt;=DATEVALUE("10/1/20"&amp;RIGHT(BL$1,2)),$U659&lt;=DATEVALUE("9/30/20"&amp;RIGHT(BM$1,2))),AND($T659&lt;=DATEVALUE("10/1/20"&amp;RIGHT(BL$1,2)),$U659&gt;=DATEVALUE("9/30/20"&amp;RIGHT(BM$1,2)))),
IF(AND($T659&gt;=DATEVALUE("10/1/20"&amp;RIGHT(BL$1,2)),$U659&lt;=DATEVALUE("9/30/20"&amp;RIGHT(BM$1,2))),NETWORKDAYS($T659,$U659,Holidays!$J$3:$J$937),
IF(AND($T659&lt;DATEVALUE("10/1/20"&amp;RIGHT(BL$1,2)),$U659&lt;=DATEVALUE("9/30/20"&amp;RIGHT(BM$1,2))),NETWORKDAYS(DATEVALUE("10/1/20"&amp;RIGHT(BL$1,2)),$U659,Holidays!$J$3:$J$937),
IF($T659&lt;DATEVALUE("10/1/20"&amp;RIGHT(BL$1,2)),NETWORKDAYS(DATEVALUE("10/1/20"&amp;RIGHT(BL$1,2)),DATEVALUE("9/30/20"&amp;RIGHT(BM$1,2)),Holidays!$J$3:$J$937),
IF($T659&gt;=DATEVALUE("10/1/20"&amp;RIGHT(BL$1,2)),NETWORKDAYS($T659,DATEVALUE("9/30/20"&amp;RIGHT(BM$1,2)),Holidays!$J$3:$J$937),"")))),"")/(NETWORKDAYS($T659,$U659,Holidays!$J$3:$J$937)),0))</f>
        <v/>
      </c>
      <c r="BN659" s="87" t="str">
        <f>IF($Q659="","",IFERROR(IF(OR(AND($T659&gt;=DATEVALUE("10/1/20"&amp;RIGHT(BM$1,2)),$T659&lt;=DATEVALUE("9/30/20"&amp;RIGHT(BN$1,2))),AND($U659&gt;=DATEVALUE("10/1/20"&amp;RIGHT(BM$1,2)),$U659&lt;=DATEVALUE("9/30/20"&amp;RIGHT(BN$1,2))),AND($T659&lt;=DATEVALUE("10/1/20"&amp;RIGHT(BM$1,2)),$U659&gt;=DATEVALUE("9/30/20"&amp;RIGHT(BN$1,2)))),
IF(AND($T659&gt;=DATEVALUE("10/1/20"&amp;RIGHT(BM$1,2)),$U659&lt;=DATEVALUE("9/30/20"&amp;RIGHT(BN$1,2))),NETWORKDAYS($T659,$U659,Holidays!$J$3:$J$937),
IF(AND($T659&lt;DATEVALUE("10/1/20"&amp;RIGHT(BM$1,2)),$U659&lt;=DATEVALUE("9/30/20"&amp;RIGHT(BN$1,2))),NETWORKDAYS(DATEVALUE("10/1/20"&amp;RIGHT(BM$1,2)),$U659,Holidays!$J$3:$J$937),
IF($T659&lt;DATEVALUE("10/1/20"&amp;RIGHT(BM$1,2)),NETWORKDAYS(DATEVALUE("10/1/20"&amp;RIGHT(BM$1,2)),DATEVALUE("9/30/20"&amp;RIGHT(BN$1,2)),Holidays!$J$3:$J$937),
IF($T659&gt;=DATEVALUE("10/1/20"&amp;RIGHT(BM$1,2)),NETWORKDAYS($T659,DATEVALUE("9/30/20"&amp;RIGHT(BN$1,2)),Holidays!$J$3:$J$937),"")))),"")/(NETWORKDAYS($T659,$U659,Holidays!$J$3:$J$937)),0))</f>
        <v/>
      </c>
      <c r="BO659" s="87" t="str">
        <f>IF($Q659="","",IFERROR(IF(OR(AND($T659&gt;=DATEVALUE("10/1/20"&amp;RIGHT(BN$1,2)),$T659&lt;=DATEVALUE("9/30/20"&amp;RIGHT(BO$1,2))),AND($U659&gt;=DATEVALUE("10/1/20"&amp;RIGHT(BN$1,2)),$U659&lt;=DATEVALUE("9/30/20"&amp;RIGHT(BO$1,2))),AND($T659&lt;=DATEVALUE("10/1/20"&amp;RIGHT(BN$1,2)),$U659&gt;=DATEVALUE("9/30/20"&amp;RIGHT(BO$1,2)))),
IF(AND($T659&gt;=DATEVALUE("10/1/20"&amp;RIGHT(BN$1,2)),$U659&lt;=DATEVALUE("9/30/20"&amp;RIGHT(BO$1,2))),NETWORKDAYS($T659,$U659,Holidays!$J$3:$J$937),
IF(AND($T659&lt;DATEVALUE("10/1/20"&amp;RIGHT(BN$1,2)),$U659&lt;=DATEVALUE("9/30/20"&amp;RIGHT(BO$1,2))),NETWORKDAYS(DATEVALUE("10/1/20"&amp;RIGHT(BN$1,2)),$U659,Holidays!$J$3:$J$937),
IF($T659&lt;DATEVALUE("10/1/20"&amp;RIGHT(BN$1,2)),NETWORKDAYS(DATEVALUE("10/1/20"&amp;RIGHT(BN$1,2)),DATEVALUE("9/30/20"&amp;RIGHT(BO$1,2)),Holidays!$J$3:$J$937),
IF($T659&gt;=DATEVALUE("10/1/20"&amp;RIGHT(BN$1,2)),NETWORKDAYS($T659,DATEVALUE("9/30/20"&amp;RIGHT(BO$1,2)),Holidays!$J$3:$J$937),"")))),"")/(NETWORKDAYS($T659,$U659,Holidays!$J$3:$J$937)),0))</f>
        <v/>
      </c>
      <c r="BP659" s="87" t="str">
        <f>IF($Q659="","",IFERROR(IF(OR(AND($T659&gt;=DATEVALUE("10/1/20"&amp;RIGHT(BO$1,2)),$T659&lt;=DATEVALUE("9/30/20"&amp;RIGHT(BP$1,2))),AND($U659&gt;=DATEVALUE("10/1/20"&amp;RIGHT(BO$1,2)),$U659&lt;=DATEVALUE("9/30/20"&amp;RIGHT(BP$1,2))),AND($T659&lt;=DATEVALUE("10/1/20"&amp;RIGHT(BO$1,2)),$U659&gt;=DATEVALUE("9/30/20"&amp;RIGHT(BP$1,2)))),
IF(AND($T659&gt;=DATEVALUE("10/1/20"&amp;RIGHT(BO$1,2)),$U659&lt;=DATEVALUE("9/30/20"&amp;RIGHT(BP$1,2))),NETWORKDAYS($T659,$U659,Holidays!$J$3:$J$937),
IF(AND($T659&lt;DATEVALUE("10/1/20"&amp;RIGHT(BO$1,2)),$U659&lt;=DATEVALUE("9/30/20"&amp;RIGHT(BP$1,2))),NETWORKDAYS(DATEVALUE("10/1/20"&amp;RIGHT(BO$1,2)),$U659,Holidays!$J$3:$J$937),
IF($T659&lt;DATEVALUE("10/1/20"&amp;RIGHT(BO$1,2)),NETWORKDAYS(DATEVALUE("10/1/20"&amp;RIGHT(BO$1,2)),DATEVALUE("9/30/20"&amp;RIGHT(BP$1,2)),Holidays!$J$3:$J$937),
IF($T659&gt;=DATEVALUE("10/1/20"&amp;RIGHT(BO$1,2)),NETWORKDAYS($T659,DATEVALUE("9/30/20"&amp;RIGHT(BP$1,2)),Holidays!$J$3:$J$937),"")))),"")/(NETWORKDAYS($T659,$U659,Holidays!$J$3:$J$937)),0))</f>
        <v/>
      </c>
      <c r="BQ659" s="87" t="str">
        <f>IF($Q659="","",IFERROR(IF(OR(AND($T659&gt;=DATEVALUE("10/1/20"&amp;RIGHT(BP$1,2)),$T659&lt;=DATEVALUE("9/30/20"&amp;RIGHT(BQ$1,2))),AND($U659&gt;=DATEVALUE("10/1/20"&amp;RIGHT(BP$1,2)),$U659&lt;=DATEVALUE("9/30/20"&amp;RIGHT(BQ$1,2))),AND($T659&lt;=DATEVALUE("10/1/20"&amp;RIGHT(BP$1,2)),$U659&gt;=DATEVALUE("9/30/20"&amp;RIGHT(BQ$1,2)))),
IF(AND($T659&gt;=DATEVALUE("10/1/20"&amp;RIGHT(BP$1,2)),$U659&lt;=DATEVALUE("9/30/20"&amp;RIGHT(BQ$1,2))),NETWORKDAYS($T659,$U659,Holidays!$J$3:$J$937),
IF(AND($T659&lt;DATEVALUE("10/1/20"&amp;RIGHT(BP$1,2)),$U659&lt;=DATEVALUE("9/30/20"&amp;RIGHT(BQ$1,2))),NETWORKDAYS(DATEVALUE("10/1/20"&amp;RIGHT(BP$1,2)),$U659,Holidays!$J$3:$J$937),
IF($T659&lt;DATEVALUE("10/1/20"&amp;RIGHT(BP$1,2)),NETWORKDAYS(DATEVALUE("10/1/20"&amp;RIGHT(BP$1,2)),DATEVALUE("9/30/20"&amp;RIGHT(BQ$1,2)),Holidays!$J$3:$J$937),
IF($T659&gt;=DATEVALUE("10/1/20"&amp;RIGHT(BP$1,2)),NETWORKDAYS($T659,DATEVALUE("9/30/20"&amp;RIGHT(BQ$1,2)),Holidays!$J$3:$J$937),"")))),"")/(NETWORKDAYS($T659,$U659,Holidays!$J$3:$J$937)),0))</f>
        <v/>
      </c>
      <c r="BR659" s="87" t="str">
        <f>IF($Q659="","",IFERROR(IF(OR(AND($T659&gt;=DATEVALUE("10/1/20"&amp;RIGHT(BQ$1,2)),$T659&lt;=DATEVALUE("9/30/20"&amp;RIGHT(BR$1,2))),AND($U659&gt;=DATEVALUE("10/1/20"&amp;RIGHT(BQ$1,2)),$U659&lt;=DATEVALUE("9/30/20"&amp;RIGHT(BR$1,2))),AND($T659&lt;=DATEVALUE("10/1/20"&amp;RIGHT(BQ$1,2)),$U659&gt;=DATEVALUE("9/30/20"&amp;RIGHT(BR$1,2)))),
IF(AND($T659&gt;=DATEVALUE("10/1/20"&amp;RIGHT(BQ$1,2)),$U659&lt;=DATEVALUE("9/30/20"&amp;RIGHT(BR$1,2))),NETWORKDAYS($T659,$U659,Holidays!$J$3:$J$937),
IF(AND($T659&lt;DATEVALUE("10/1/20"&amp;RIGHT(BQ$1,2)),$U659&lt;=DATEVALUE("9/30/20"&amp;RIGHT(BR$1,2))),NETWORKDAYS(DATEVALUE("10/1/20"&amp;RIGHT(BQ$1,2)),$U659,Holidays!$J$3:$J$937),
IF($T659&lt;DATEVALUE("10/1/20"&amp;RIGHT(BQ$1,2)),NETWORKDAYS(DATEVALUE("10/1/20"&amp;RIGHT(BQ$1,2)),DATEVALUE("9/30/20"&amp;RIGHT(BR$1,2)),Holidays!$J$3:$J$937),
IF($T659&gt;=DATEVALUE("10/1/20"&amp;RIGHT(BQ$1,2)),NETWORKDAYS($T659,DATEVALUE("9/30/20"&amp;RIGHT(BR$1,2)),Holidays!$J$3:$J$937),"")))),"")/(NETWORKDAYS($T659,$U659,Holidays!$J$3:$J$937)),0))</f>
        <v/>
      </c>
      <c r="BS659" s="87" t="str">
        <f>IF($Q659="","",IFERROR(IF(OR(AND($T659&gt;=DATEVALUE("10/1/20"&amp;RIGHT(BR$1,2)),$T659&lt;=DATEVALUE("9/30/20"&amp;RIGHT(BS$1,2))),AND($U659&gt;=DATEVALUE("10/1/20"&amp;RIGHT(BR$1,2)),$U659&lt;=DATEVALUE("9/30/20"&amp;RIGHT(BS$1,2))),AND($T659&lt;=DATEVALUE("10/1/20"&amp;RIGHT(BR$1,2)),$U659&gt;=DATEVALUE("9/30/20"&amp;RIGHT(BS$1,2)))),
IF(AND($T659&gt;=DATEVALUE("10/1/20"&amp;RIGHT(BR$1,2)),$U659&lt;=DATEVALUE("9/30/20"&amp;RIGHT(BS$1,2))),NETWORKDAYS($T659,$U659,Holidays!$J$3:$J$937),
IF(AND($T659&lt;DATEVALUE("10/1/20"&amp;RIGHT(BR$1,2)),$U659&lt;=DATEVALUE("9/30/20"&amp;RIGHT(BS$1,2))),NETWORKDAYS(DATEVALUE("10/1/20"&amp;RIGHT(BR$1,2)),$U659,Holidays!$J$3:$J$937),
IF($T659&lt;DATEVALUE("10/1/20"&amp;RIGHT(BR$1,2)),NETWORKDAYS(DATEVALUE("10/1/20"&amp;RIGHT(BR$1,2)),DATEVALUE("9/30/20"&amp;RIGHT(BS$1,2)),Holidays!$J$3:$J$937),
IF($T659&gt;=DATEVALUE("10/1/20"&amp;RIGHT(BR$1,2)),NETWORKDAYS($T659,DATEVALUE("9/30/20"&amp;RIGHT(BS$1,2)),Holidays!$J$3:$J$937),"")))),"")/(NETWORKDAYS($T659,$U659,Holidays!$J$3:$J$937)),0))</f>
        <v/>
      </c>
      <c r="BT659" s="87" t="str">
        <f>IF($Q659="","",IFERROR(IF(OR(AND($T659&gt;=DATEVALUE("10/1/20"&amp;RIGHT(BS$1,2)),$T659&lt;=DATEVALUE("9/30/20"&amp;RIGHT(BT$1,2))),AND($U659&gt;=DATEVALUE("10/1/20"&amp;RIGHT(BS$1,2)),$U659&lt;=DATEVALUE("9/30/20"&amp;RIGHT(BT$1,2))),AND($T659&lt;=DATEVALUE("10/1/20"&amp;RIGHT(BS$1,2)),$U659&gt;=DATEVALUE("9/30/20"&amp;RIGHT(BT$1,2)))),
IF(AND($T659&gt;=DATEVALUE("10/1/20"&amp;RIGHT(BS$1,2)),$U659&lt;=DATEVALUE("9/30/20"&amp;RIGHT(BT$1,2))),NETWORKDAYS($T659,$U659,Holidays!$J$3:$J$937),
IF(AND($T659&lt;DATEVALUE("10/1/20"&amp;RIGHT(BS$1,2)),$U659&lt;=DATEVALUE("9/30/20"&amp;RIGHT(BT$1,2))),NETWORKDAYS(DATEVALUE("10/1/20"&amp;RIGHT(BS$1,2)),$U659,Holidays!$J$3:$J$937),
IF($T659&lt;DATEVALUE("10/1/20"&amp;RIGHT(BS$1,2)),NETWORKDAYS(DATEVALUE("10/1/20"&amp;RIGHT(BS$1,2)),DATEVALUE("9/30/20"&amp;RIGHT(BT$1,2)),Holidays!$J$3:$J$937),
IF($T659&gt;=DATEVALUE("10/1/20"&amp;RIGHT(BS$1,2)),NETWORKDAYS($T659,DATEVALUE("9/30/20"&amp;RIGHT(BT$1,2)),Holidays!$J$3:$J$937),"")))),"")/(NETWORKDAYS($T659,$U659,Holidays!$J$3:$J$937)),0))</f>
        <v/>
      </c>
      <c r="BU659" s="87" t="str">
        <f>IF($Q659="","",IFERROR(IF(OR(AND($T659&gt;=DATEVALUE("10/1/20"&amp;RIGHT(BT$1,2)),$T659&lt;=DATEVALUE("9/30/20"&amp;RIGHT(BU$1,2))),AND($U659&gt;=DATEVALUE("10/1/20"&amp;RIGHT(BT$1,2)),$U659&lt;=DATEVALUE("9/30/20"&amp;RIGHT(BU$1,2))),AND($T659&lt;=DATEVALUE("10/1/20"&amp;RIGHT(BT$1,2)),$U659&gt;=DATEVALUE("9/30/20"&amp;RIGHT(BU$1,2)))),
IF(AND($T659&gt;=DATEVALUE("10/1/20"&amp;RIGHT(BT$1,2)),$U659&lt;=DATEVALUE("9/30/20"&amp;RIGHT(BU$1,2))),NETWORKDAYS($T659,$U659,Holidays!$J$3:$J$937),
IF(AND($T659&lt;DATEVALUE("10/1/20"&amp;RIGHT(BT$1,2)),$U659&lt;=DATEVALUE("9/30/20"&amp;RIGHT(BU$1,2))),NETWORKDAYS(DATEVALUE("10/1/20"&amp;RIGHT(BT$1,2)),$U659,Holidays!$J$3:$J$937),
IF($T659&lt;DATEVALUE("10/1/20"&amp;RIGHT(BT$1,2)),NETWORKDAYS(DATEVALUE("10/1/20"&amp;RIGHT(BT$1,2)),DATEVALUE("9/30/20"&amp;RIGHT(BU$1,2)),Holidays!$J$3:$J$937),
IF($T659&gt;=DATEVALUE("10/1/20"&amp;RIGHT(BT$1,2)),NETWORKDAYS($T659,DATEVALUE("9/30/20"&amp;RIGHT(BU$1,2)),Holidays!$J$3:$J$937),"")))),"")/(NETWORKDAYS($T659,$U659,Holidays!$J$3:$J$937)),0))</f>
        <v/>
      </c>
      <c r="BV659" s="87" t="str">
        <f>IF($Q659="","",IFERROR(IF(OR(AND($T659&gt;=DATEVALUE("10/1/20"&amp;RIGHT(BU$1,2)),$T659&lt;=DATEVALUE("9/30/20"&amp;RIGHT(BV$1,2))),AND($U659&gt;=DATEVALUE("10/1/20"&amp;RIGHT(BU$1,2)),$U659&lt;=DATEVALUE("9/30/20"&amp;RIGHT(BV$1,2))),AND($T659&lt;=DATEVALUE("10/1/20"&amp;RIGHT(BU$1,2)),$U659&gt;=DATEVALUE("9/30/20"&amp;RIGHT(BV$1,2)))),
IF(AND($T659&gt;=DATEVALUE("10/1/20"&amp;RIGHT(BU$1,2)),$U659&lt;=DATEVALUE("9/30/20"&amp;RIGHT(BV$1,2))),NETWORKDAYS($T659,$U659,Holidays!$J$3:$J$937),
IF(AND($T659&lt;DATEVALUE("10/1/20"&amp;RIGHT(BU$1,2)),$U659&lt;=DATEVALUE("9/30/20"&amp;RIGHT(BV$1,2))),NETWORKDAYS(DATEVALUE("10/1/20"&amp;RIGHT(BU$1,2)),$U659,Holidays!$J$3:$J$937),
IF($T659&lt;DATEVALUE("10/1/20"&amp;RIGHT(BU$1,2)),NETWORKDAYS(DATEVALUE("10/1/20"&amp;RIGHT(BU$1,2)),DATEVALUE("9/30/20"&amp;RIGHT(BV$1,2)),Holidays!$J$3:$J$937),
IF($T659&gt;=DATEVALUE("10/1/20"&amp;RIGHT(BU$1,2)),NETWORKDAYS($T659,DATEVALUE("9/30/20"&amp;RIGHT(BV$1,2)),Holidays!$J$3:$J$937),"")))),"")/(NETWORKDAYS($T659,$U659,Holidays!$J$3:$J$937)),0))</f>
        <v/>
      </c>
      <c r="BW659" s="87" t="str">
        <f>IF($Q659="","",IFERROR(IF(OR(AND($T659&gt;=DATEVALUE("10/1/20"&amp;RIGHT(BV$1,2)),$T659&lt;=DATEVALUE("9/30/20"&amp;RIGHT(BW$1,2))),AND($U659&gt;=DATEVALUE("10/1/20"&amp;RIGHT(BV$1,2)),$U659&lt;=DATEVALUE("9/30/20"&amp;RIGHT(BW$1,2))),AND($T659&lt;=DATEVALUE("10/1/20"&amp;RIGHT(BV$1,2)),$U659&gt;=DATEVALUE("9/30/20"&amp;RIGHT(BW$1,2)))),
IF(AND($T659&gt;=DATEVALUE("10/1/20"&amp;RIGHT(BV$1,2)),$U659&lt;=DATEVALUE("9/30/20"&amp;RIGHT(BW$1,2))),NETWORKDAYS($T659,$U659,Holidays!$J$3:$J$937),
IF(AND($T659&lt;DATEVALUE("10/1/20"&amp;RIGHT(BV$1,2)),$U659&lt;=DATEVALUE("9/30/20"&amp;RIGHT(BW$1,2))),NETWORKDAYS(DATEVALUE("10/1/20"&amp;RIGHT(BV$1,2)),$U659,Holidays!$J$3:$J$937),
IF($T659&lt;DATEVALUE("10/1/20"&amp;RIGHT(BV$1,2)),NETWORKDAYS(DATEVALUE("10/1/20"&amp;RIGHT(BV$1,2)),DATEVALUE("9/30/20"&amp;RIGHT(BW$1,2)),Holidays!$J$3:$J$937),
IF($T659&gt;=DATEVALUE("10/1/20"&amp;RIGHT(BV$1,2)),NETWORKDAYS($T659,DATEVALUE("9/30/20"&amp;RIGHT(BW$1,2)),Holidays!$J$3:$J$937),"")))),"")/(NETWORKDAYS($T659,$U659,Holidays!$J$3:$J$937)),0))</f>
        <v/>
      </c>
      <c r="BX659" s="87" t="str">
        <f>IF($Q659="","",IFERROR(IF(OR(AND($T659&gt;=DATEVALUE("10/1/20"&amp;RIGHT(BW$1,2)),$T659&lt;=DATEVALUE("9/30/20"&amp;RIGHT(BX$1,2))),AND($U659&gt;=DATEVALUE("10/1/20"&amp;RIGHT(BW$1,2)),$U659&lt;=DATEVALUE("9/30/20"&amp;RIGHT(BX$1,2))),AND($T659&lt;=DATEVALUE("10/1/20"&amp;RIGHT(BW$1,2)),$U659&gt;=DATEVALUE("9/30/20"&amp;RIGHT(BX$1,2)))),
IF(AND($T659&gt;=DATEVALUE("10/1/20"&amp;RIGHT(BW$1,2)),$U659&lt;=DATEVALUE("9/30/20"&amp;RIGHT(BX$1,2))),NETWORKDAYS($T659,$U659,Holidays!$J$3:$J$937),
IF(AND($T659&lt;DATEVALUE("10/1/20"&amp;RIGHT(BW$1,2)),$U659&lt;=DATEVALUE("9/30/20"&amp;RIGHT(BX$1,2))),NETWORKDAYS(DATEVALUE("10/1/20"&amp;RIGHT(BW$1,2)),$U659,Holidays!$J$3:$J$937),
IF($T659&lt;DATEVALUE("10/1/20"&amp;RIGHT(BW$1,2)),NETWORKDAYS(DATEVALUE("10/1/20"&amp;RIGHT(BW$1,2)),DATEVALUE("9/30/20"&amp;RIGHT(BX$1,2)),Holidays!$J$3:$J$937),
IF($T659&gt;=DATEVALUE("10/1/20"&amp;RIGHT(BW$1,2)),NETWORKDAYS($T659,DATEVALUE("9/30/20"&amp;RIGHT(BX$1,2)),Holidays!$J$3:$J$937),"")))),"")/(NETWORKDAYS($T659,$U659,Holidays!$J$3:$J$937)),0))</f>
        <v/>
      </c>
      <c r="BY659" s="87" t="str">
        <f>IF($Q659="","",IFERROR(IF(OR(AND($T659&gt;=DATEVALUE("10/1/20"&amp;RIGHT(BX$1,2)),$T659&lt;=DATEVALUE("9/30/20"&amp;RIGHT(BY$1,2))),AND($U659&gt;=DATEVALUE("10/1/20"&amp;RIGHT(BX$1,2)),$U659&lt;=DATEVALUE("9/30/20"&amp;RIGHT(BY$1,2))),AND($T659&lt;=DATEVALUE("10/1/20"&amp;RIGHT(BX$1,2)),$U659&gt;=DATEVALUE("9/30/20"&amp;RIGHT(BY$1,2)))),
IF(AND($T659&gt;=DATEVALUE("10/1/20"&amp;RIGHT(BX$1,2)),$U659&lt;=DATEVALUE("9/30/20"&amp;RIGHT(BY$1,2))),NETWORKDAYS($T659,$U659,Holidays!$J$3:$J$937),
IF(AND($T659&lt;DATEVALUE("10/1/20"&amp;RIGHT(BX$1,2)),$U659&lt;=DATEVALUE("9/30/20"&amp;RIGHT(BY$1,2))),NETWORKDAYS(DATEVALUE("10/1/20"&amp;RIGHT(BX$1,2)),$U659,Holidays!$J$3:$J$937),
IF($T659&lt;DATEVALUE("10/1/20"&amp;RIGHT(BX$1,2)),NETWORKDAYS(DATEVALUE("10/1/20"&amp;RIGHT(BX$1,2)),DATEVALUE("9/30/20"&amp;RIGHT(BY$1,2)),Holidays!$J$3:$J$937),
IF($T659&gt;=DATEVALUE("10/1/20"&amp;RIGHT(BX$1,2)),NETWORKDAYS($T659,DATEVALUE("9/30/20"&amp;RIGHT(BY$1,2)),Holidays!$J$3:$J$937),"")))),"")/(NETWORKDAYS($T659,$U659,Holidays!$J$3:$J$937)),0))</f>
        <v/>
      </c>
      <c r="BZ659" s="87" t="str">
        <f>IF($Q659="","",IFERROR(IF(OR(AND($T659&gt;=DATEVALUE("10/1/20"&amp;RIGHT(BY$1,2)),$T659&lt;=DATEVALUE("9/30/20"&amp;RIGHT(BZ$1,2))),AND($U659&gt;=DATEVALUE("10/1/20"&amp;RIGHT(BY$1,2)),$U659&lt;=DATEVALUE("9/30/20"&amp;RIGHT(BZ$1,2))),AND($T659&lt;=DATEVALUE("10/1/20"&amp;RIGHT(BY$1,2)),$U659&gt;=DATEVALUE("9/30/20"&amp;RIGHT(BZ$1,2)))),
IF(AND($T659&gt;=DATEVALUE("10/1/20"&amp;RIGHT(BY$1,2)),$U659&lt;=DATEVALUE("9/30/20"&amp;RIGHT(BZ$1,2))),NETWORKDAYS($T659,$U659,Holidays!$J$3:$J$937),
IF(AND($T659&lt;DATEVALUE("10/1/20"&amp;RIGHT(BY$1,2)),$U659&lt;=DATEVALUE("9/30/20"&amp;RIGHT(BZ$1,2))),NETWORKDAYS(DATEVALUE("10/1/20"&amp;RIGHT(BY$1,2)),$U659,Holidays!$J$3:$J$937),
IF($T659&lt;DATEVALUE("10/1/20"&amp;RIGHT(BY$1,2)),NETWORKDAYS(DATEVALUE("10/1/20"&amp;RIGHT(BY$1,2)),DATEVALUE("9/30/20"&amp;RIGHT(BZ$1,2)),Holidays!$J$3:$J$937),
IF($T659&gt;=DATEVALUE("10/1/20"&amp;RIGHT(BY$1,2)),NETWORKDAYS($T659,DATEVALUE("9/30/20"&amp;RIGHT(BZ$1,2)),Holidays!$J$3:$J$937),"")))),"")/(NETWORKDAYS($T659,$U659,Holidays!$J$3:$J$937)),0))</f>
        <v/>
      </c>
      <c r="CA659" s="87" t="str">
        <f>IF($Q659="","",IFERROR(IF(OR(AND($T659&gt;=DATEVALUE("10/1/20"&amp;RIGHT(BZ$1,2)),$T659&lt;=DATEVALUE("9/30/20"&amp;RIGHT(CA$1,2))),AND($U659&gt;=DATEVALUE("10/1/20"&amp;RIGHT(BZ$1,2)),$U659&lt;=DATEVALUE("9/30/20"&amp;RIGHT(CA$1,2))),AND($T659&lt;=DATEVALUE("10/1/20"&amp;RIGHT(BZ$1,2)),$U659&gt;=DATEVALUE("9/30/20"&amp;RIGHT(CA$1,2)))),
IF(AND($T659&gt;=DATEVALUE("10/1/20"&amp;RIGHT(BZ$1,2)),$U659&lt;=DATEVALUE("9/30/20"&amp;RIGHT(CA$1,2))),NETWORKDAYS($T659,$U659,Holidays!$J$3:$J$937),
IF(AND($T659&lt;DATEVALUE("10/1/20"&amp;RIGHT(BZ$1,2)),$U659&lt;=DATEVALUE("9/30/20"&amp;RIGHT(CA$1,2))),NETWORKDAYS(DATEVALUE("10/1/20"&amp;RIGHT(BZ$1,2)),$U659,Holidays!$J$3:$J$937),
IF($T659&lt;DATEVALUE("10/1/20"&amp;RIGHT(BZ$1,2)),NETWORKDAYS(DATEVALUE("10/1/20"&amp;RIGHT(BZ$1,2)),DATEVALUE("9/30/20"&amp;RIGHT(CA$1,2)),Holidays!$J$3:$J$937),
IF($T659&gt;=DATEVALUE("10/1/20"&amp;RIGHT(BZ$1,2)),NETWORKDAYS($T659,DATEVALUE("9/30/20"&amp;RIGHT(CA$1,2)),Holidays!$J$3:$J$937),"")))),"")/(NETWORKDAYS($T659,$U659,Holidays!$J$3:$J$937)),0))</f>
        <v/>
      </c>
      <c r="CB659" s="87" t="str">
        <f>IF($Q659="","",IFERROR(IF(OR(AND($T659&gt;=DATEVALUE("10/1/20"&amp;RIGHT(CA$1,2)),$T659&lt;=DATEVALUE("9/30/20"&amp;RIGHT(CB$1,2))),AND($U659&gt;=DATEVALUE("10/1/20"&amp;RIGHT(CA$1,2)),$U659&lt;=DATEVALUE("9/30/20"&amp;RIGHT(CB$1,2))),AND($T659&lt;=DATEVALUE("10/1/20"&amp;RIGHT(CA$1,2)),$U659&gt;=DATEVALUE("9/30/20"&amp;RIGHT(CB$1,2)))),
IF(AND($T659&gt;=DATEVALUE("10/1/20"&amp;RIGHT(CA$1,2)),$U659&lt;=DATEVALUE("9/30/20"&amp;RIGHT(CB$1,2))),NETWORKDAYS($T659,$U659,Holidays!$J$3:$J$937),
IF(AND($T659&lt;DATEVALUE("10/1/20"&amp;RIGHT(CA$1,2)),$U659&lt;=DATEVALUE("9/30/20"&amp;RIGHT(CB$1,2))),NETWORKDAYS(DATEVALUE("10/1/20"&amp;RIGHT(CA$1,2)),$U659,Holidays!$J$3:$J$937),
IF($T659&lt;DATEVALUE("10/1/20"&amp;RIGHT(CA$1,2)),NETWORKDAYS(DATEVALUE("10/1/20"&amp;RIGHT(CA$1,2)),DATEVALUE("9/30/20"&amp;RIGHT(CB$1,2)),Holidays!$J$3:$J$937),
IF($T659&gt;=DATEVALUE("10/1/20"&amp;RIGHT(CA$1,2)),NETWORKDAYS($T659,DATEVALUE("9/30/20"&amp;RIGHT(CB$1,2)),Holidays!$J$3:$J$937),"")))),"")/(NETWORKDAYS($T659,$U659,Holidays!$J$3:$J$937)),0))</f>
        <v/>
      </c>
    </row>
    <row r="660" spans="1:80">
      <c r="A660" s="97"/>
      <c r="B660" s="98" t="str">
        <f ca="1">IF(NOT($A660=""),OFFSET('WBS Reference &amp; User Procedure'!$A$1,MATCH($A660,'WBS Reference &amp; User Procedure'!$A:$A,0)-1,1),"")</f>
        <v/>
      </c>
      <c r="D660" s="97"/>
      <c r="T660" s="104" t="str">
        <f>IF(NOT(Q660=""),IF(NOT($S660=""),$S660,#REF!),"")</f>
        <v/>
      </c>
      <c r="U660" s="104" t="str">
        <f>IF(NOT(Q660=""),WORKDAY(T660,Q660,Holidays!$J$3:$J$937),"")</f>
        <v/>
      </c>
      <c r="V660" s="104"/>
      <c r="W660" s="104"/>
      <c r="X660" s="101" t="str">
        <f t="shared" si="137"/>
        <v/>
      </c>
      <c r="AL660" s="87" t="str">
        <f t="shared" ca="1" si="134"/>
        <v/>
      </c>
      <c r="AN660" s="87" t="str">
        <f t="shared" ca="1" si="146"/>
        <v/>
      </c>
      <c r="AO660" s="87" t="str">
        <f t="shared" ca="1" si="146"/>
        <v/>
      </c>
      <c r="AP660" s="87" t="str">
        <f t="shared" ca="1" si="146"/>
        <v/>
      </c>
      <c r="AQ660" s="87" t="str">
        <f t="shared" ca="1" si="146"/>
        <v/>
      </c>
      <c r="AR660" s="87" t="str">
        <f t="shared" ca="1" si="146"/>
        <v/>
      </c>
      <c r="AS660" s="87" t="str">
        <f t="shared" ca="1" si="146"/>
        <v/>
      </c>
      <c r="AT660" s="87" t="str">
        <f t="shared" ca="1" si="146"/>
        <v/>
      </c>
      <c r="AU660" s="87" t="str">
        <f t="shared" ca="1" si="146"/>
        <v/>
      </c>
      <c r="AV660" s="87" t="str">
        <f t="shared" ca="1" si="146"/>
        <v/>
      </c>
      <c r="AW660" s="87" t="str">
        <f t="shared" ca="1" si="146"/>
        <v/>
      </c>
      <c r="AX660" s="87" t="str">
        <f t="shared" ca="1" si="147"/>
        <v/>
      </c>
      <c r="AY660" s="87" t="str">
        <f t="shared" ca="1" si="147"/>
        <v/>
      </c>
      <c r="AZ660" s="87" t="str">
        <f t="shared" ca="1" si="147"/>
        <v/>
      </c>
      <c r="BA660" s="87" t="str">
        <f t="shared" ca="1" si="147"/>
        <v/>
      </c>
      <c r="BB660" s="87" t="str">
        <f t="shared" ca="1" si="147"/>
        <v/>
      </c>
      <c r="BC660" s="87" t="str">
        <f t="shared" ca="1" si="147"/>
        <v/>
      </c>
      <c r="BD660" s="87" t="str">
        <f t="shared" ca="1" si="147"/>
        <v/>
      </c>
      <c r="BE660" s="87" t="str">
        <f t="shared" ca="1" si="147"/>
        <v/>
      </c>
      <c r="BF660" s="87" t="str">
        <f t="shared" ca="1" si="147"/>
        <v/>
      </c>
      <c r="BG660" s="87" t="str">
        <f t="shared" ca="1" si="147"/>
        <v/>
      </c>
      <c r="BI660" s="87" t="str">
        <f>IF($Q660="","",IFERROR(IF(OR(AND($T660&gt;=DATEVALUE("10/1/20"&amp;RIGHT(BH$1,2)),$T660&lt;=DATEVALUE("9/30/20"&amp;RIGHT(BI$1,2))),AND($U660&gt;=DATEVALUE("10/1/20"&amp;RIGHT(BH$1,2)),$U660&lt;=DATEVALUE("9/30/20"&amp;RIGHT(BI$1,2))),AND($T660&lt;=DATEVALUE("10/1/20"&amp;RIGHT(BH$1,2)),$U660&gt;=DATEVALUE("9/30/20"&amp;RIGHT(BI$1,2)))),
IF(AND($T660&gt;=DATEVALUE("10/1/20"&amp;RIGHT(BH$1,2)),$U660&lt;=DATEVALUE("9/30/20"&amp;RIGHT(BI$1,2))),NETWORKDAYS($T660,$U660,Holidays!$J$3:$J$937),
IF(AND($T660&lt;DATEVALUE("10/1/20"&amp;RIGHT(BH$1,2)),$U660&lt;=DATEVALUE("9/30/20"&amp;RIGHT(BI$1,2))),NETWORKDAYS(DATEVALUE("10/1/20"&amp;RIGHT(BH$1,2)),$U660,Holidays!$J$3:$J$937),
IF($T660&lt;DATEVALUE("10/1/20"&amp;RIGHT(BH$1,2)),NETWORKDAYS(DATEVALUE("10/1/20"&amp;RIGHT(BH$1,2)),DATEVALUE("9/30/20"&amp;RIGHT(BI$1,2)),Holidays!$J$3:$J$937),
IF($T660&gt;=DATEVALUE("10/1/20"&amp;RIGHT(BH$1,2)),NETWORKDAYS($T660,DATEVALUE("9/30/20"&amp;RIGHT(BI$1,2)),Holidays!$J$3:$J$937),"")))),"")/(NETWORKDAYS($T660,$U660,Holidays!$J$3:$J$937)),0))</f>
        <v/>
      </c>
      <c r="BJ660" s="87" t="str">
        <f>IF($Q660="","",IFERROR(IF(OR(AND($T660&gt;=DATEVALUE("10/1/20"&amp;RIGHT(BI$1,2)),$T660&lt;=DATEVALUE("9/30/20"&amp;RIGHT(BJ$1,2))),AND($U660&gt;=DATEVALUE("10/1/20"&amp;RIGHT(BI$1,2)),$U660&lt;=DATEVALUE("9/30/20"&amp;RIGHT(BJ$1,2))),AND($T660&lt;=DATEVALUE("10/1/20"&amp;RIGHT(BI$1,2)),$U660&gt;=DATEVALUE("9/30/20"&amp;RIGHT(BJ$1,2)))),
IF(AND($T660&gt;=DATEVALUE("10/1/20"&amp;RIGHT(BI$1,2)),$U660&lt;=DATEVALUE("9/30/20"&amp;RIGHT(BJ$1,2))),NETWORKDAYS($T660,$U660,Holidays!$J$3:$J$937),
IF(AND($T660&lt;DATEVALUE("10/1/20"&amp;RIGHT(BI$1,2)),$U660&lt;=DATEVALUE("9/30/20"&amp;RIGHT(BJ$1,2))),NETWORKDAYS(DATEVALUE("10/1/20"&amp;RIGHT(BI$1,2)),$U660,Holidays!$J$3:$J$937),
IF($T660&lt;DATEVALUE("10/1/20"&amp;RIGHT(BI$1,2)),NETWORKDAYS(DATEVALUE("10/1/20"&amp;RIGHT(BI$1,2)),DATEVALUE("9/30/20"&amp;RIGHT(BJ$1,2)),Holidays!$J$3:$J$937),
IF($T660&gt;=DATEVALUE("10/1/20"&amp;RIGHT(BI$1,2)),NETWORKDAYS($T660,DATEVALUE("9/30/20"&amp;RIGHT(BJ$1,2)),Holidays!$J$3:$J$937),"")))),"")/(NETWORKDAYS($T660,$U660,Holidays!$J$3:$J$937)),0))</f>
        <v/>
      </c>
      <c r="BK660" s="87" t="str">
        <f>IF($Q660="","",IFERROR(IF(OR(AND($T660&gt;=DATEVALUE("10/1/20"&amp;RIGHT(BJ$1,2)),$T660&lt;=DATEVALUE("9/30/20"&amp;RIGHT(BK$1,2))),AND($U660&gt;=DATEVALUE("10/1/20"&amp;RIGHT(BJ$1,2)),$U660&lt;=DATEVALUE("9/30/20"&amp;RIGHT(BK$1,2))),AND($T660&lt;=DATEVALUE("10/1/20"&amp;RIGHT(BJ$1,2)),$U660&gt;=DATEVALUE("9/30/20"&amp;RIGHT(BK$1,2)))),
IF(AND($T660&gt;=DATEVALUE("10/1/20"&amp;RIGHT(BJ$1,2)),$U660&lt;=DATEVALUE("9/30/20"&amp;RIGHT(BK$1,2))),NETWORKDAYS($T660,$U660,Holidays!$J$3:$J$937),
IF(AND($T660&lt;DATEVALUE("10/1/20"&amp;RIGHT(BJ$1,2)),$U660&lt;=DATEVALUE("9/30/20"&amp;RIGHT(BK$1,2))),NETWORKDAYS(DATEVALUE("10/1/20"&amp;RIGHT(BJ$1,2)),$U660,Holidays!$J$3:$J$937),
IF($T660&lt;DATEVALUE("10/1/20"&amp;RIGHT(BJ$1,2)),NETWORKDAYS(DATEVALUE("10/1/20"&amp;RIGHT(BJ$1,2)),DATEVALUE("9/30/20"&amp;RIGHT(BK$1,2)),Holidays!$J$3:$J$937),
IF($T660&gt;=DATEVALUE("10/1/20"&amp;RIGHT(BJ$1,2)),NETWORKDAYS($T660,DATEVALUE("9/30/20"&amp;RIGHT(BK$1,2)),Holidays!$J$3:$J$937),"")))),"")/(NETWORKDAYS($T660,$U660,Holidays!$J$3:$J$937)),0))</f>
        <v/>
      </c>
      <c r="BL660" s="87" t="str">
        <f>IF($Q660="","",IFERROR(IF(OR(AND($T660&gt;=DATEVALUE("10/1/20"&amp;RIGHT(BK$1,2)),$T660&lt;=DATEVALUE("9/30/20"&amp;RIGHT(BL$1,2))),AND($U660&gt;=DATEVALUE("10/1/20"&amp;RIGHT(BK$1,2)),$U660&lt;=DATEVALUE("9/30/20"&amp;RIGHT(BL$1,2))),AND($T660&lt;=DATEVALUE("10/1/20"&amp;RIGHT(BK$1,2)),$U660&gt;=DATEVALUE("9/30/20"&amp;RIGHT(BL$1,2)))),
IF(AND($T660&gt;=DATEVALUE("10/1/20"&amp;RIGHT(BK$1,2)),$U660&lt;=DATEVALUE("9/30/20"&amp;RIGHT(BL$1,2))),NETWORKDAYS($T660,$U660,Holidays!$J$3:$J$937),
IF(AND($T660&lt;DATEVALUE("10/1/20"&amp;RIGHT(BK$1,2)),$U660&lt;=DATEVALUE("9/30/20"&amp;RIGHT(BL$1,2))),NETWORKDAYS(DATEVALUE("10/1/20"&amp;RIGHT(BK$1,2)),$U660,Holidays!$J$3:$J$937),
IF($T660&lt;DATEVALUE("10/1/20"&amp;RIGHT(BK$1,2)),NETWORKDAYS(DATEVALUE("10/1/20"&amp;RIGHT(BK$1,2)),DATEVALUE("9/30/20"&amp;RIGHT(BL$1,2)),Holidays!$J$3:$J$937),
IF($T660&gt;=DATEVALUE("10/1/20"&amp;RIGHT(BK$1,2)),NETWORKDAYS($T660,DATEVALUE("9/30/20"&amp;RIGHT(BL$1,2)),Holidays!$J$3:$J$937),"")))),"")/(NETWORKDAYS($T660,$U660,Holidays!$J$3:$J$937)),0))</f>
        <v/>
      </c>
      <c r="BM660" s="87" t="str">
        <f>IF($Q660="","",IFERROR(IF(OR(AND($T660&gt;=DATEVALUE("10/1/20"&amp;RIGHT(BL$1,2)),$T660&lt;=DATEVALUE("9/30/20"&amp;RIGHT(BM$1,2))),AND($U660&gt;=DATEVALUE("10/1/20"&amp;RIGHT(BL$1,2)),$U660&lt;=DATEVALUE("9/30/20"&amp;RIGHT(BM$1,2))),AND($T660&lt;=DATEVALUE("10/1/20"&amp;RIGHT(BL$1,2)),$U660&gt;=DATEVALUE("9/30/20"&amp;RIGHT(BM$1,2)))),
IF(AND($T660&gt;=DATEVALUE("10/1/20"&amp;RIGHT(BL$1,2)),$U660&lt;=DATEVALUE("9/30/20"&amp;RIGHT(BM$1,2))),NETWORKDAYS($T660,$U660,Holidays!$J$3:$J$937),
IF(AND($T660&lt;DATEVALUE("10/1/20"&amp;RIGHT(BL$1,2)),$U660&lt;=DATEVALUE("9/30/20"&amp;RIGHT(BM$1,2))),NETWORKDAYS(DATEVALUE("10/1/20"&amp;RIGHT(BL$1,2)),$U660,Holidays!$J$3:$J$937),
IF($T660&lt;DATEVALUE("10/1/20"&amp;RIGHT(BL$1,2)),NETWORKDAYS(DATEVALUE("10/1/20"&amp;RIGHT(BL$1,2)),DATEVALUE("9/30/20"&amp;RIGHT(BM$1,2)),Holidays!$J$3:$J$937),
IF($T660&gt;=DATEVALUE("10/1/20"&amp;RIGHT(BL$1,2)),NETWORKDAYS($T660,DATEVALUE("9/30/20"&amp;RIGHT(BM$1,2)),Holidays!$J$3:$J$937),"")))),"")/(NETWORKDAYS($T660,$U660,Holidays!$J$3:$J$937)),0))</f>
        <v/>
      </c>
      <c r="BN660" s="87" t="str">
        <f>IF($Q660="","",IFERROR(IF(OR(AND($T660&gt;=DATEVALUE("10/1/20"&amp;RIGHT(BM$1,2)),$T660&lt;=DATEVALUE("9/30/20"&amp;RIGHT(BN$1,2))),AND($U660&gt;=DATEVALUE("10/1/20"&amp;RIGHT(BM$1,2)),$U660&lt;=DATEVALUE("9/30/20"&amp;RIGHT(BN$1,2))),AND($T660&lt;=DATEVALUE("10/1/20"&amp;RIGHT(BM$1,2)),$U660&gt;=DATEVALUE("9/30/20"&amp;RIGHT(BN$1,2)))),
IF(AND($T660&gt;=DATEVALUE("10/1/20"&amp;RIGHT(BM$1,2)),$U660&lt;=DATEVALUE("9/30/20"&amp;RIGHT(BN$1,2))),NETWORKDAYS($T660,$U660,Holidays!$J$3:$J$937),
IF(AND($T660&lt;DATEVALUE("10/1/20"&amp;RIGHT(BM$1,2)),$U660&lt;=DATEVALUE("9/30/20"&amp;RIGHT(BN$1,2))),NETWORKDAYS(DATEVALUE("10/1/20"&amp;RIGHT(BM$1,2)),$U660,Holidays!$J$3:$J$937),
IF($T660&lt;DATEVALUE("10/1/20"&amp;RIGHT(BM$1,2)),NETWORKDAYS(DATEVALUE("10/1/20"&amp;RIGHT(BM$1,2)),DATEVALUE("9/30/20"&amp;RIGHT(BN$1,2)),Holidays!$J$3:$J$937),
IF($T660&gt;=DATEVALUE("10/1/20"&amp;RIGHT(BM$1,2)),NETWORKDAYS($T660,DATEVALUE("9/30/20"&amp;RIGHT(BN$1,2)),Holidays!$J$3:$J$937),"")))),"")/(NETWORKDAYS($T660,$U660,Holidays!$J$3:$J$937)),0))</f>
        <v/>
      </c>
      <c r="BO660" s="87" t="str">
        <f>IF($Q660="","",IFERROR(IF(OR(AND($T660&gt;=DATEVALUE("10/1/20"&amp;RIGHT(BN$1,2)),$T660&lt;=DATEVALUE("9/30/20"&amp;RIGHT(BO$1,2))),AND($U660&gt;=DATEVALUE("10/1/20"&amp;RIGHT(BN$1,2)),$U660&lt;=DATEVALUE("9/30/20"&amp;RIGHT(BO$1,2))),AND($T660&lt;=DATEVALUE("10/1/20"&amp;RIGHT(BN$1,2)),$U660&gt;=DATEVALUE("9/30/20"&amp;RIGHT(BO$1,2)))),
IF(AND($T660&gt;=DATEVALUE("10/1/20"&amp;RIGHT(BN$1,2)),$U660&lt;=DATEVALUE("9/30/20"&amp;RIGHT(BO$1,2))),NETWORKDAYS($T660,$U660,Holidays!$J$3:$J$937),
IF(AND($T660&lt;DATEVALUE("10/1/20"&amp;RIGHT(BN$1,2)),$U660&lt;=DATEVALUE("9/30/20"&amp;RIGHT(BO$1,2))),NETWORKDAYS(DATEVALUE("10/1/20"&amp;RIGHT(BN$1,2)),$U660,Holidays!$J$3:$J$937),
IF($T660&lt;DATEVALUE("10/1/20"&amp;RIGHT(BN$1,2)),NETWORKDAYS(DATEVALUE("10/1/20"&amp;RIGHT(BN$1,2)),DATEVALUE("9/30/20"&amp;RIGHT(BO$1,2)),Holidays!$J$3:$J$937),
IF($T660&gt;=DATEVALUE("10/1/20"&amp;RIGHT(BN$1,2)),NETWORKDAYS($T660,DATEVALUE("9/30/20"&amp;RIGHT(BO$1,2)),Holidays!$J$3:$J$937),"")))),"")/(NETWORKDAYS($T660,$U660,Holidays!$J$3:$J$937)),0))</f>
        <v/>
      </c>
      <c r="BP660" s="87" t="str">
        <f>IF($Q660="","",IFERROR(IF(OR(AND($T660&gt;=DATEVALUE("10/1/20"&amp;RIGHT(BO$1,2)),$T660&lt;=DATEVALUE("9/30/20"&amp;RIGHT(BP$1,2))),AND($U660&gt;=DATEVALUE("10/1/20"&amp;RIGHT(BO$1,2)),$U660&lt;=DATEVALUE("9/30/20"&amp;RIGHT(BP$1,2))),AND($T660&lt;=DATEVALUE("10/1/20"&amp;RIGHT(BO$1,2)),$U660&gt;=DATEVALUE("9/30/20"&amp;RIGHT(BP$1,2)))),
IF(AND($T660&gt;=DATEVALUE("10/1/20"&amp;RIGHT(BO$1,2)),$U660&lt;=DATEVALUE("9/30/20"&amp;RIGHT(BP$1,2))),NETWORKDAYS($T660,$U660,Holidays!$J$3:$J$937),
IF(AND($T660&lt;DATEVALUE("10/1/20"&amp;RIGHT(BO$1,2)),$U660&lt;=DATEVALUE("9/30/20"&amp;RIGHT(BP$1,2))),NETWORKDAYS(DATEVALUE("10/1/20"&amp;RIGHT(BO$1,2)),$U660,Holidays!$J$3:$J$937),
IF($T660&lt;DATEVALUE("10/1/20"&amp;RIGHT(BO$1,2)),NETWORKDAYS(DATEVALUE("10/1/20"&amp;RIGHT(BO$1,2)),DATEVALUE("9/30/20"&amp;RIGHT(BP$1,2)),Holidays!$J$3:$J$937),
IF($T660&gt;=DATEVALUE("10/1/20"&amp;RIGHT(BO$1,2)),NETWORKDAYS($T660,DATEVALUE("9/30/20"&amp;RIGHT(BP$1,2)),Holidays!$J$3:$J$937),"")))),"")/(NETWORKDAYS($T660,$U660,Holidays!$J$3:$J$937)),0))</f>
        <v/>
      </c>
      <c r="BQ660" s="87" t="str">
        <f>IF($Q660="","",IFERROR(IF(OR(AND($T660&gt;=DATEVALUE("10/1/20"&amp;RIGHT(BP$1,2)),$T660&lt;=DATEVALUE("9/30/20"&amp;RIGHT(BQ$1,2))),AND($U660&gt;=DATEVALUE("10/1/20"&amp;RIGHT(BP$1,2)),$U660&lt;=DATEVALUE("9/30/20"&amp;RIGHT(BQ$1,2))),AND($T660&lt;=DATEVALUE("10/1/20"&amp;RIGHT(BP$1,2)),$U660&gt;=DATEVALUE("9/30/20"&amp;RIGHT(BQ$1,2)))),
IF(AND($T660&gt;=DATEVALUE("10/1/20"&amp;RIGHT(BP$1,2)),$U660&lt;=DATEVALUE("9/30/20"&amp;RIGHT(BQ$1,2))),NETWORKDAYS($T660,$U660,Holidays!$J$3:$J$937),
IF(AND($T660&lt;DATEVALUE("10/1/20"&amp;RIGHT(BP$1,2)),$U660&lt;=DATEVALUE("9/30/20"&amp;RIGHT(BQ$1,2))),NETWORKDAYS(DATEVALUE("10/1/20"&amp;RIGHT(BP$1,2)),$U660,Holidays!$J$3:$J$937),
IF($T660&lt;DATEVALUE("10/1/20"&amp;RIGHT(BP$1,2)),NETWORKDAYS(DATEVALUE("10/1/20"&amp;RIGHT(BP$1,2)),DATEVALUE("9/30/20"&amp;RIGHT(BQ$1,2)),Holidays!$J$3:$J$937),
IF($T660&gt;=DATEVALUE("10/1/20"&amp;RIGHT(BP$1,2)),NETWORKDAYS($T660,DATEVALUE("9/30/20"&amp;RIGHT(BQ$1,2)),Holidays!$J$3:$J$937),"")))),"")/(NETWORKDAYS($T660,$U660,Holidays!$J$3:$J$937)),0))</f>
        <v/>
      </c>
      <c r="BR660" s="87" t="str">
        <f>IF($Q660="","",IFERROR(IF(OR(AND($T660&gt;=DATEVALUE("10/1/20"&amp;RIGHT(BQ$1,2)),$T660&lt;=DATEVALUE("9/30/20"&amp;RIGHT(BR$1,2))),AND($U660&gt;=DATEVALUE("10/1/20"&amp;RIGHT(BQ$1,2)),$U660&lt;=DATEVALUE("9/30/20"&amp;RIGHT(BR$1,2))),AND($T660&lt;=DATEVALUE("10/1/20"&amp;RIGHT(BQ$1,2)),$U660&gt;=DATEVALUE("9/30/20"&amp;RIGHT(BR$1,2)))),
IF(AND($T660&gt;=DATEVALUE("10/1/20"&amp;RIGHT(BQ$1,2)),$U660&lt;=DATEVALUE("9/30/20"&amp;RIGHT(BR$1,2))),NETWORKDAYS($T660,$U660,Holidays!$J$3:$J$937),
IF(AND($T660&lt;DATEVALUE("10/1/20"&amp;RIGHT(BQ$1,2)),$U660&lt;=DATEVALUE("9/30/20"&amp;RIGHT(BR$1,2))),NETWORKDAYS(DATEVALUE("10/1/20"&amp;RIGHT(BQ$1,2)),$U660,Holidays!$J$3:$J$937),
IF($T660&lt;DATEVALUE("10/1/20"&amp;RIGHT(BQ$1,2)),NETWORKDAYS(DATEVALUE("10/1/20"&amp;RIGHT(BQ$1,2)),DATEVALUE("9/30/20"&amp;RIGHT(BR$1,2)),Holidays!$J$3:$J$937),
IF($T660&gt;=DATEVALUE("10/1/20"&amp;RIGHT(BQ$1,2)),NETWORKDAYS($T660,DATEVALUE("9/30/20"&amp;RIGHT(BR$1,2)),Holidays!$J$3:$J$937),"")))),"")/(NETWORKDAYS($T660,$U660,Holidays!$J$3:$J$937)),0))</f>
        <v/>
      </c>
      <c r="BS660" s="87" t="str">
        <f>IF($Q660="","",IFERROR(IF(OR(AND($T660&gt;=DATEVALUE("10/1/20"&amp;RIGHT(BR$1,2)),$T660&lt;=DATEVALUE("9/30/20"&amp;RIGHT(BS$1,2))),AND($U660&gt;=DATEVALUE("10/1/20"&amp;RIGHT(BR$1,2)),$U660&lt;=DATEVALUE("9/30/20"&amp;RIGHT(BS$1,2))),AND($T660&lt;=DATEVALUE("10/1/20"&amp;RIGHT(BR$1,2)),$U660&gt;=DATEVALUE("9/30/20"&amp;RIGHT(BS$1,2)))),
IF(AND($T660&gt;=DATEVALUE("10/1/20"&amp;RIGHT(BR$1,2)),$U660&lt;=DATEVALUE("9/30/20"&amp;RIGHT(BS$1,2))),NETWORKDAYS($T660,$U660,Holidays!$J$3:$J$937),
IF(AND($T660&lt;DATEVALUE("10/1/20"&amp;RIGHT(BR$1,2)),$U660&lt;=DATEVALUE("9/30/20"&amp;RIGHT(BS$1,2))),NETWORKDAYS(DATEVALUE("10/1/20"&amp;RIGHT(BR$1,2)),$U660,Holidays!$J$3:$J$937),
IF($T660&lt;DATEVALUE("10/1/20"&amp;RIGHT(BR$1,2)),NETWORKDAYS(DATEVALUE("10/1/20"&amp;RIGHT(BR$1,2)),DATEVALUE("9/30/20"&amp;RIGHT(BS$1,2)),Holidays!$J$3:$J$937),
IF($T660&gt;=DATEVALUE("10/1/20"&amp;RIGHT(BR$1,2)),NETWORKDAYS($T660,DATEVALUE("9/30/20"&amp;RIGHT(BS$1,2)),Holidays!$J$3:$J$937),"")))),"")/(NETWORKDAYS($T660,$U660,Holidays!$J$3:$J$937)),0))</f>
        <v/>
      </c>
      <c r="BT660" s="87" t="str">
        <f>IF($Q660="","",IFERROR(IF(OR(AND($T660&gt;=DATEVALUE("10/1/20"&amp;RIGHT(BS$1,2)),$T660&lt;=DATEVALUE("9/30/20"&amp;RIGHT(BT$1,2))),AND($U660&gt;=DATEVALUE("10/1/20"&amp;RIGHT(BS$1,2)),$U660&lt;=DATEVALUE("9/30/20"&amp;RIGHT(BT$1,2))),AND($T660&lt;=DATEVALUE("10/1/20"&amp;RIGHT(BS$1,2)),$U660&gt;=DATEVALUE("9/30/20"&amp;RIGHT(BT$1,2)))),
IF(AND($T660&gt;=DATEVALUE("10/1/20"&amp;RIGHT(BS$1,2)),$U660&lt;=DATEVALUE("9/30/20"&amp;RIGHT(BT$1,2))),NETWORKDAYS($T660,$U660,Holidays!$J$3:$J$937),
IF(AND($T660&lt;DATEVALUE("10/1/20"&amp;RIGHT(BS$1,2)),$U660&lt;=DATEVALUE("9/30/20"&amp;RIGHT(BT$1,2))),NETWORKDAYS(DATEVALUE("10/1/20"&amp;RIGHT(BS$1,2)),$U660,Holidays!$J$3:$J$937),
IF($T660&lt;DATEVALUE("10/1/20"&amp;RIGHT(BS$1,2)),NETWORKDAYS(DATEVALUE("10/1/20"&amp;RIGHT(BS$1,2)),DATEVALUE("9/30/20"&amp;RIGHT(BT$1,2)),Holidays!$J$3:$J$937),
IF($T660&gt;=DATEVALUE("10/1/20"&amp;RIGHT(BS$1,2)),NETWORKDAYS($T660,DATEVALUE("9/30/20"&amp;RIGHT(BT$1,2)),Holidays!$J$3:$J$937),"")))),"")/(NETWORKDAYS($T660,$U660,Holidays!$J$3:$J$937)),0))</f>
        <v/>
      </c>
      <c r="BU660" s="87" t="str">
        <f>IF($Q660="","",IFERROR(IF(OR(AND($T660&gt;=DATEVALUE("10/1/20"&amp;RIGHT(BT$1,2)),$T660&lt;=DATEVALUE("9/30/20"&amp;RIGHT(BU$1,2))),AND($U660&gt;=DATEVALUE("10/1/20"&amp;RIGHT(BT$1,2)),$U660&lt;=DATEVALUE("9/30/20"&amp;RIGHT(BU$1,2))),AND($T660&lt;=DATEVALUE("10/1/20"&amp;RIGHT(BT$1,2)),$U660&gt;=DATEVALUE("9/30/20"&amp;RIGHT(BU$1,2)))),
IF(AND($T660&gt;=DATEVALUE("10/1/20"&amp;RIGHT(BT$1,2)),$U660&lt;=DATEVALUE("9/30/20"&amp;RIGHT(BU$1,2))),NETWORKDAYS($T660,$U660,Holidays!$J$3:$J$937),
IF(AND($T660&lt;DATEVALUE("10/1/20"&amp;RIGHT(BT$1,2)),$U660&lt;=DATEVALUE("9/30/20"&amp;RIGHT(BU$1,2))),NETWORKDAYS(DATEVALUE("10/1/20"&amp;RIGHT(BT$1,2)),$U660,Holidays!$J$3:$J$937),
IF($T660&lt;DATEVALUE("10/1/20"&amp;RIGHT(BT$1,2)),NETWORKDAYS(DATEVALUE("10/1/20"&amp;RIGHT(BT$1,2)),DATEVALUE("9/30/20"&amp;RIGHT(BU$1,2)),Holidays!$J$3:$J$937),
IF($T660&gt;=DATEVALUE("10/1/20"&amp;RIGHT(BT$1,2)),NETWORKDAYS($T660,DATEVALUE("9/30/20"&amp;RIGHT(BU$1,2)),Holidays!$J$3:$J$937),"")))),"")/(NETWORKDAYS($T660,$U660,Holidays!$J$3:$J$937)),0))</f>
        <v/>
      </c>
      <c r="BV660" s="87" t="str">
        <f>IF($Q660="","",IFERROR(IF(OR(AND($T660&gt;=DATEVALUE("10/1/20"&amp;RIGHT(BU$1,2)),$T660&lt;=DATEVALUE("9/30/20"&amp;RIGHT(BV$1,2))),AND($U660&gt;=DATEVALUE("10/1/20"&amp;RIGHT(BU$1,2)),$U660&lt;=DATEVALUE("9/30/20"&amp;RIGHT(BV$1,2))),AND($T660&lt;=DATEVALUE("10/1/20"&amp;RIGHT(BU$1,2)),$U660&gt;=DATEVALUE("9/30/20"&amp;RIGHT(BV$1,2)))),
IF(AND($T660&gt;=DATEVALUE("10/1/20"&amp;RIGHT(BU$1,2)),$U660&lt;=DATEVALUE("9/30/20"&amp;RIGHT(BV$1,2))),NETWORKDAYS($T660,$U660,Holidays!$J$3:$J$937),
IF(AND($T660&lt;DATEVALUE("10/1/20"&amp;RIGHT(BU$1,2)),$U660&lt;=DATEVALUE("9/30/20"&amp;RIGHT(BV$1,2))),NETWORKDAYS(DATEVALUE("10/1/20"&amp;RIGHT(BU$1,2)),$U660,Holidays!$J$3:$J$937),
IF($T660&lt;DATEVALUE("10/1/20"&amp;RIGHT(BU$1,2)),NETWORKDAYS(DATEVALUE("10/1/20"&amp;RIGHT(BU$1,2)),DATEVALUE("9/30/20"&amp;RIGHT(BV$1,2)),Holidays!$J$3:$J$937),
IF($T660&gt;=DATEVALUE("10/1/20"&amp;RIGHT(BU$1,2)),NETWORKDAYS($T660,DATEVALUE("9/30/20"&amp;RIGHT(BV$1,2)),Holidays!$J$3:$J$937),"")))),"")/(NETWORKDAYS($T660,$U660,Holidays!$J$3:$J$937)),0))</f>
        <v/>
      </c>
      <c r="BW660" s="87" t="str">
        <f>IF($Q660="","",IFERROR(IF(OR(AND($T660&gt;=DATEVALUE("10/1/20"&amp;RIGHT(BV$1,2)),$T660&lt;=DATEVALUE("9/30/20"&amp;RIGHT(BW$1,2))),AND($U660&gt;=DATEVALUE("10/1/20"&amp;RIGHT(BV$1,2)),$U660&lt;=DATEVALUE("9/30/20"&amp;RIGHT(BW$1,2))),AND($T660&lt;=DATEVALUE("10/1/20"&amp;RIGHT(BV$1,2)),$U660&gt;=DATEVALUE("9/30/20"&amp;RIGHT(BW$1,2)))),
IF(AND($T660&gt;=DATEVALUE("10/1/20"&amp;RIGHT(BV$1,2)),$U660&lt;=DATEVALUE("9/30/20"&amp;RIGHT(BW$1,2))),NETWORKDAYS($T660,$U660,Holidays!$J$3:$J$937),
IF(AND($T660&lt;DATEVALUE("10/1/20"&amp;RIGHT(BV$1,2)),$U660&lt;=DATEVALUE("9/30/20"&amp;RIGHT(BW$1,2))),NETWORKDAYS(DATEVALUE("10/1/20"&amp;RIGHT(BV$1,2)),$U660,Holidays!$J$3:$J$937),
IF($T660&lt;DATEVALUE("10/1/20"&amp;RIGHT(BV$1,2)),NETWORKDAYS(DATEVALUE("10/1/20"&amp;RIGHT(BV$1,2)),DATEVALUE("9/30/20"&amp;RIGHT(BW$1,2)),Holidays!$J$3:$J$937),
IF($T660&gt;=DATEVALUE("10/1/20"&amp;RIGHT(BV$1,2)),NETWORKDAYS($T660,DATEVALUE("9/30/20"&amp;RIGHT(BW$1,2)),Holidays!$J$3:$J$937),"")))),"")/(NETWORKDAYS($T660,$U660,Holidays!$J$3:$J$937)),0))</f>
        <v/>
      </c>
      <c r="BX660" s="87" t="str">
        <f>IF($Q660="","",IFERROR(IF(OR(AND($T660&gt;=DATEVALUE("10/1/20"&amp;RIGHT(BW$1,2)),$T660&lt;=DATEVALUE("9/30/20"&amp;RIGHT(BX$1,2))),AND($U660&gt;=DATEVALUE("10/1/20"&amp;RIGHT(BW$1,2)),$U660&lt;=DATEVALUE("9/30/20"&amp;RIGHT(BX$1,2))),AND($T660&lt;=DATEVALUE("10/1/20"&amp;RIGHT(BW$1,2)),$U660&gt;=DATEVALUE("9/30/20"&amp;RIGHT(BX$1,2)))),
IF(AND($T660&gt;=DATEVALUE("10/1/20"&amp;RIGHT(BW$1,2)),$U660&lt;=DATEVALUE("9/30/20"&amp;RIGHT(BX$1,2))),NETWORKDAYS($T660,$U660,Holidays!$J$3:$J$937),
IF(AND($T660&lt;DATEVALUE("10/1/20"&amp;RIGHT(BW$1,2)),$U660&lt;=DATEVALUE("9/30/20"&amp;RIGHT(BX$1,2))),NETWORKDAYS(DATEVALUE("10/1/20"&amp;RIGHT(BW$1,2)),$U660,Holidays!$J$3:$J$937),
IF($T660&lt;DATEVALUE("10/1/20"&amp;RIGHT(BW$1,2)),NETWORKDAYS(DATEVALUE("10/1/20"&amp;RIGHT(BW$1,2)),DATEVALUE("9/30/20"&amp;RIGHT(BX$1,2)),Holidays!$J$3:$J$937),
IF($T660&gt;=DATEVALUE("10/1/20"&amp;RIGHT(BW$1,2)),NETWORKDAYS($T660,DATEVALUE("9/30/20"&amp;RIGHT(BX$1,2)),Holidays!$J$3:$J$937),"")))),"")/(NETWORKDAYS($T660,$U660,Holidays!$J$3:$J$937)),0))</f>
        <v/>
      </c>
      <c r="BY660" s="87" t="str">
        <f>IF($Q660="","",IFERROR(IF(OR(AND($T660&gt;=DATEVALUE("10/1/20"&amp;RIGHT(BX$1,2)),$T660&lt;=DATEVALUE("9/30/20"&amp;RIGHT(BY$1,2))),AND($U660&gt;=DATEVALUE("10/1/20"&amp;RIGHT(BX$1,2)),$U660&lt;=DATEVALUE("9/30/20"&amp;RIGHT(BY$1,2))),AND($T660&lt;=DATEVALUE("10/1/20"&amp;RIGHT(BX$1,2)),$U660&gt;=DATEVALUE("9/30/20"&amp;RIGHT(BY$1,2)))),
IF(AND($T660&gt;=DATEVALUE("10/1/20"&amp;RIGHT(BX$1,2)),$U660&lt;=DATEVALUE("9/30/20"&amp;RIGHT(BY$1,2))),NETWORKDAYS($T660,$U660,Holidays!$J$3:$J$937),
IF(AND($T660&lt;DATEVALUE("10/1/20"&amp;RIGHT(BX$1,2)),$U660&lt;=DATEVALUE("9/30/20"&amp;RIGHT(BY$1,2))),NETWORKDAYS(DATEVALUE("10/1/20"&amp;RIGHT(BX$1,2)),$U660,Holidays!$J$3:$J$937),
IF($T660&lt;DATEVALUE("10/1/20"&amp;RIGHT(BX$1,2)),NETWORKDAYS(DATEVALUE("10/1/20"&amp;RIGHT(BX$1,2)),DATEVALUE("9/30/20"&amp;RIGHT(BY$1,2)),Holidays!$J$3:$J$937),
IF($T660&gt;=DATEVALUE("10/1/20"&amp;RIGHT(BX$1,2)),NETWORKDAYS($T660,DATEVALUE("9/30/20"&amp;RIGHT(BY$1,2)),Holidays!$J$3:$J$937),"")))),"")/(NETWORKDAYS($T660,$U660,Holidays!$J$3:$J$937)),0))</f>
        <v/>
      </c>
      <c r="BZ660" s="87" t="str">
        <f>IF($Q660="","",IFERROR(IF(OR(AND($T660&gt;=DATEVALUE("10/1/20"&amp;RIGHT(BY$1,2)),$T660&lt;=DATEVALUE("9/30/20"&amp;RIGHT(BZ$1,2))),AND($U660&gt;=DATEVALUE("10/1/20"&amp;RIGHT(BY$1,2)),$U660&lt;=DATEVALUE("9/30/20"&amp;RIGHT(BZ$1,2))),AND($T660&lt;=DATEVALUE("10/1/20"&amp;RIGHT(BY$1,2)),$U660&gt;=DATEVALUE("9/30/20"&amp;RIGHT(BZ$1,2)))),
IF(AND($T660&gt;=DATEVALUE("10/1/20"&amp;RIGHT(BY$1,2)),$U660&lt;=DATEVALUE("9/30/20"&amp;RIGHT(BZ$1,2))),NETWORKDAYS($T660,$U660,Holidays!$J$3:$J$937),
IF(AND($T660&lt;DATEVALUE("10/1/20"&amp;RIGHT(BY$1,2)),$U660&lt;=DATEVALUE("9/30/20"&amp;RIGHT(BZ$1,2))),NETWORKDAYS(DATEVALUE("10/1/20"&amp;RIGHT(BY$1,2)),$U660,Holidays!$J$3:$J$937),
IF($T660&lt;DATEVALUE("10/1/20"&amp;RIGHT(BY$1,2)),NETWORKDAYS(DATEVALUE("10/1/20"&amp;RIGHT(BY$1,2)),DATEVALUE("9/30/20"&amp;RIGHT(BZ$1,2)),Holidays!$J$3:$J$937),
IF($T660&gt;=DATEVALUE("10/1/20"&amp;RIGHT(BY$1,2)),NETWORKDAYS($T660,DATEVALUE("9/30/20"&amp;RIGHT(BZ$1,2)),Holidays!$J$3:$J$937),"")))),"")/(NETWORKDAYS($T660,$U660,Holidays!$J$3:$J$937)),0))</f>
        <v/>
      </c>
      <c r="CA660" s="87" t="str">
        <f>IF($Q660="","",IFERROR(IF(OR(AND($T660&gt;=DATEVALUE("10/1/20"&amp;RIGHT(BZ$1,2)),$T660&lt;=DATEVALUE("9/30/20"&amp;RIGHT(CA$1,2))),AND($U660&gt;=DATEVALUE("10/1/20"&amp;RIGHT(BZ$1,2)),$U660&lt;=DATEVALUE("9/30/20"&amp;RIGHT(CA$1,2))),AND($T660&lt;=DATEVALUE("10/1/20"&amp;RIGHT(BZ$1,2)),$U660&gt;=DATEVALUE("9/30/20"&amp;RIGHT(CA$1,2)))),
IF(AND($T660&gt;=DATEVALUE("10/1/20"&amp;RIGHT(BZ$1,2)),$U660&lt;=DATEVALUE("9/30/20"&amp;RIGHT(CA$1,2))),NETWORKDAYS($T660,$U660,Holidays!$J$3:$J$937),
IF(AND($T660&lt;DATEVALUE("10/1/20"&amp;RIGHT(BZ$1,2)),$U660&lt;=DATEVALUE("9/30/20"&amp;RIGHT(CA$1,2))),NETWORKDAYS(DATEVALUE("10/1/20"&amp;RIGHT(BZ$1,2)),$U660,Holidays!$J$3:$J$937),
IF($T660&lt;DATEVALUE("10/1/20"&amp;RIGHT(BZ$1,2)),NETWORKDAYS(DATEVALUE("10/1/20"&amp;RIGHT(BZ$1,2)),DATEVALUE("9/30/20"&amp;RIGHT(CA$1,2)),Holidays!$J$3:$J$937),
IF($T660&gt;=DATEVALUE("10/1/20"&amp;RIGHT(BZ$1,2)),NETWORKDAYS($T660,DATEVALUE("9/30/20"&amp;RIGHT(CA$1,2)),Holidays!$J$3:$J$937),"")))),"")/(NETWORKDAYS($T660,$U660,Holidays!$J$3:$J$937)),0))</f>
        <v/>
      </c>
      <c r="CB660" s="87" t="str">
        <f>IF($Q660="","",IFERROR(IF(OR(AND($T660&gt;=DATEVALUE("10/1/20"&amp;RIGHT(CA$1,2)),$T660&lt;=DATEVALUE("9/30/20"&amp;RIGHT(CB$1,2))),AND($U660&gt;=DATEVALUE("10/1/20"&amp;RIGHT(CA$1,2)),$U660&lt;=DATEVALUE("9/30/20"&amp;RIGHT(CB$1,2))),AND($T660&lt;=DATEVALUE("10/1/20"&amp;RIGHT(CA$1,2)),$U660&gt;=DATEVALUE("9/30/20"&amp;RIGHT(CB$1,2)))),
IF(AND($T660&gt;=DATEVALUE("10/1/20"&amp;RIGHT(CA$1,2)),$U660&lt;=DATEVALUE("9/30/20"&amp;RIGHT(CB$1,2))),NETWORKDAYS($T660,$U660,Holidays!$J$3:$J$937),
IF(AND($T660&lt;DATEVALUE("10/1/20"&amp;RIGHT(CA$1,2)),$U660&lt;=DATEVALUE("9/30/20"&amp;RIGHT(CB$1,2))),NETWORKDAYS(DATEVALUE("10/1/20"&amp;RIGHT(CA$1,2)),$U660,Holidays!$J$3:$J$937),
IF($T660&lt;DATEVALUE("10/1/20"&amp;RIGHT(CA$1,2)),NETWORKDAYS(DATEVALUE("10/1/20"&amp;RIGHT(CA$1,2)),DATEVALUE("9/30/20"&amp;RIGHT(CB$1,2)),Holidays!$J$3:$J$937),
IF($T660&gt;=DATEVALUE("10/1/20"&amp;RIGHT(CA$1,2)),NETWORKDAYS($T660,DATEVALUE("9/30/20"&amp;RIGHT(CB$1,2)),Holidays!$J$3:$J$937),"")))),"")/(NETWORKDAYS($T660,$U660,Holidays!$J$3:$J$937)),0))</f>
        <v/>
      </c>
    </row>
    <row r="661" spans="1:80">
      <c r="A661" s="97"/>
      <c r="B661" s="98" t="str">
        <f ca="1">IF(NOT($A661=""),OFFSET('WBS Reference &amp; User Procedure'!$A$1,MATCH($A661,'WBS Reference &amp; User Procedure'!$A:$A,0)-1,1),"")</f>
        <v/>
      </c>
      <c r="D661" s="97"/>
      <c r="T661" s="104" t="str">
        <f>IF(NOT(Q661=""),IF(NOT($S661=""),$S661,#REF!),"")</f>
        <v/>
      </c>
      <c r="U661" s="104" t="str">
        <f>IF(NOT(Q661=""),WORKDAY(T661,Q661,Holidays!$J$3:$J$937),"")</f>
        <v/>
      </c>
      <c r="V661" s="104"/>
      <c r="W661" s="104"/>
      <c r="X661" s="101" t="str">
        <f t="shared" si="137"/>
        <v/>
      </c>
      <c r="AL661" s="87" t="str">
        <f t="shared" ca="1" si="134"/>
        <v/>
      </c>
      <c r="AN661" s="87" t="str">
        <f t="shared" ca="1" si="146"/>
        <v/>
      </c>
      <c r="AO661" s="87" t="str">
        <f t="shared" ca="1" si="146"/>
        <v/>
      </c>
      <c r="AP661" s="87" t="str">
        <f t="shared" ca="1" si="146"/>
        <v/>
      </c>
      <c r="AQ661" s="87" t="str">
        <f t="shared" ca="1" si="146"/>
        <v/>
      </c>
      <c r="AR661" s="87" t="str">
        <f t="shared" ca="1" si="146"/>
        <v/>
      </c>
      <c r="AS661" s="87" t="str">
        <f t="shared" ca="1" si="146"/>
        <v/>
      </c>
      <c r="AT661" s="87" t="str">
        <f t="shared" ca="1" si="146"/>
        <v/>
      </c>
      <c r="AU661" s="87" t="str">
        <f t="shared" ca="1" si="146"/>
        <v/>
      </c>
      <c r="AV661" s="87" t="str">
        <f t="shared" ca="1" si="146"/>
        <v/>
      </c>
      <c r="AW661" s="87" t="str">
        <f t="shared" ca="1" si="146"/>
        <v/>
      </c>
      <c r="AX661" s="87" t="str">
        <f t="shared" ca="1" si="147"/>
        <v/>
      </c>
      <c r="AY661" s="87" t="str">
        <f t="shared" ca="1" si="147"/>
        <v/>
      </c>
      <c r="AZ661" s="87" t="str">
        <f t="shared" ca="1" si="147"/>
        <v/>
      </c>
      <c r="BA661" s="87" t="str">
        <f t="shared" ca="1" si="147"/>
        <v/>
      </c>
      <c r="BB661" s="87" t="str">
        <f t="shared" ca="1" si="147"/>
        <v/>
      </c>
      <c r="BC661" s="87" t="str">
        <f t="shared" ca="1" si="147"/>
        <v/>
      </c>
      <c r="BD661" s="87" t="str">
        <f t="shared" ca="1" si="147"/>
        <v/>
      </c>
      <c r="BE661" s="87" t="str">
        <f t="shared" ca="1" si="147"/>
        <v/>
      </c>
      <c r="BF661" s="87" t="str">
        <f t="shared" ca="1" si="147"/>
        <v/>
      </c>
      <c r="BG661" s="87" t="str">
        <f t="shared" ca="1" si="147"/>
        <v/>
      </c>
      <c r="BI661" s="87" t="str">
        <f>IF($Q661="","",IFERROR(IF(OR(AND($T661&gt;=DATEVALUE("10/1/20"&amp;RIGHT(BH$1,2)),$T661&lt;=DATEVALUE("9/30/20"&amp;RIGHT(BI$1,2))),AND($U661&gt;=DATEVALUE("10/1/20"&amp;RIGHT(BH$1,2)),$U661&lt;=DATEVALUE("9/30/20"&amp;RIGHT(BI$1,2))),AND($T661&lt;=DATEVALUE("10/1/20"&amp;RIGHT(BH$1,2)),$U661&gt;=DATEVALUE("9/30/20"&amp;RIGHT(BI$1,2)))),
IF(AND($T661&gt;=DATEVALUE("10/1/20"&amp;RIGHT(BH$1,2)),$U661&lt;=DATEVALUE("9/30/20"&amp;RIGHT(BI$1,2))),NETWORKDAYS($T661,$U661,Holidays!$J$3:$J$937),
IF(AND($T661&lt;DATEVALUE("10/1/20"&amp;RIGHT(BH$1,2)),$U661&lt;=DATEVALUE("9/30/20"&amp;RIGHT(BI$1,2))),NETWORKDAYS(DATEVALUE("10/1/20"&amp;RIGHT(BH$1,2)),$U661,Holidays!$J$3:$J$937),
IF($T661&lt;DATEVALUE("10/1/20"&amp;RIGHT(BH$1,2)),NETWORKDAYS(DATEVALUE("10/1/20"&amp;RIGHT(BH$1,2)),DATEVALUE("9/30/20"&amp;RIGHT(BI$1,2)),Holidays!$J$3:$J$937),
IF($T661&gt;=DATEVALUE("10/1/20"&amp;RIGHT(BH$1,2)),NETWORKDAYS($T661,DATEVALUE("9/30/20"&amp;RIGHT(BI$1,2)),Holidays!$J$3:$J$937),"")))),"")/(NETWORKDAYS($T661,$U661,Holidays!$J$3:$J$937)),0))</f>
        <v/>
      </c>
      <c r="BJ661" s="87" t="str">
        <f>IF($Q661="","",IFERROR(IF(OR(AND($T661&gt;=DATEVALUE("10/1/20"&amp;RIGHT(BI$1,2)),$T661&lt;=DATEVALUE("9/30/20"&amp;RIGHT(BJ$1,2))),AND($U661&gt;=DATEVALUE("10/1/20"&amp;RIGHT(BI$1,2)),$U661&lt;=DATEVALUE("9/30/20"&amp;RIGHT(BJ$1,2))),AND($T661&lt;=DATEVALUE("10/1/20"&amp;RIGHT(BI$1,2)),$U661&gt;=DATEVALUE("9/30/20"&amp;RIGHT(BJ$1,2)))),
IF(AND($T661&gt;=DATEVALUE("10/1/20"&amp;RIGHT(BI$1,2)),$U661&lt;=DATEVALUE("9/30/20"&amp;RIGHT(BJ$1,2))),NETWORKDAYS($T661,$U661,Holidays!$J$3:$J$937),
IF(AND($T661&lt;DATEVALUE("10/1/20"&amp;RIGHT(BI$1,2)),$U661&lt;=DATEVALUE("9/30/20"&amp;RIGHT(BJ$1,2))),NETWORKDAYS(DATEVALUE("10/1/20"&amp;RIGHT(BI$1,2)),$U661,Holidays!$J$3:$J$937),
IF($T661&lt;DATEVALUE("10/1/20"&amp;RIGHT(BI$1,2)),NETWORKDAYS(DATEVALUE("10/1/20"&amp;RIGHT(BI$1,2)),DATEVALUE("9/30/20"&amp;RIGHT(BJ$1,2)),Holidays!$J$3:$J$937),
IF($T661&gt;=DATEVALUE("10/1/20"&amp;RIGHT(BI$1,2)),NETWORKDAYS($T661,DATEVALUE("9/30/20"&amp;RIGHT(BJ$1,2)),Holidays!$J$3:$J$937),"")))),"")/(NETWORKDAYS($T661,$U661,Holidays!$J$3:$J$937)),0))</f>
        <v/>
      </c>
      <c r="BK661" s="87" t="str">
        <f>IF($Q661="","",IFERROR(IF(OR(AND($T661&gt;=DATEVALUE("10/1/20"&amp;RIGHT(BJ$1,2)),$T661&lt;=DATEVALUE("9/30/20"&amp;RIGHT(BK$1,2))),AND($U661&gt;=DATEVALUE("10/1/20"&amp;RIGHT(BJ$1,2)),$U661&lt;=DATEVALUE("9/30/20"&amp;RIGHT(BK$1,2))),AND($T661&lt;=DATEVALUE("10/1/20"&amp;RIGHT(BJ$1,2)),$U661&gt;=DATEVALUE("9/30/20"&amp;RIGHT(BK$1,2)))),
IF(AND($T661&gt;=DATEVALUE("10/1/20"&amp;RIGHT(BJ$1,2)),$U661&lt;=DATEVALUE("9/30/20"&amp;RIGHT(BK$1,2))),NETWORKDAYS($T661,$U661,Holidays!$J$3:$J$937),
IF(AND($T661&lt;DATEVALUE("10/1/20"&amp;RIGHT(BJ$1,2)),$U661&lt;=DATEVALUE("9/30/20"&amp;RIGHT(BK$1,2))),NETWORKDAYS(DATEVALUE("10/1/20"&amp;RIGHT(BJ$1,2)),$U661,Holidays!$J$3:$J$937),
IF($T661&lt;DATEVALUE("10/1/20"&amp;RIGHT(BJ$1,2)),NETWORKDAYS(DATEVALUE("10/1/20"&amp;RIGHT(BJ$1,2)),DATEVALUE("9/30/20"&amp;RIGHT(BK$1,2)),Holidays!$J$3:$J$937),
IF($T661&gt;=DATEVALUE("10/1/20"&amp;RIGHT(BJ$1,2)),NETWORKDAYS($T661,DATEVALUE("9/30/20"&amp;RIGHT(BK$1,2)),Holidays!$J$3:$J$937),"")))),"")/(NETWORKDAYS($T661,$U661,Holidays!$J$3:$J$937)),0))</f>
        <v/>
      </c>
      <c r="BL661" s="87" t="str">
        <f>IF($Q661="","",IFERROR(IF(OR(AND($T661&gt;=DATEVALUE("10/1/20"&amp;RIGHT(BK$1,2)),$T661&lt;=DATEVALUE("9/30/20"&amp;RIGHT(BL$1,2))),AND($U661&gt;=DATEVALUE("10/1/20"&amp;RIGHT(BK$1,2)),$U661&lt;=DATEVALUE("9/30/20"&amp;RIGHT(BL$1,2))),AND($T661&lt;=DATEVALUE("10/1/20"&amp;RIGHT(BK$1,2)),$U661&gt;=DATEVALUE("9/30/20"&amp;RIGHT(BL$1,2)))),
IF(AND($T661&gt;=DATEVALUE("10/1/20"&amp;RIGHT(BK$1,2)),$U661&lt;=DATEVALUE("9/30/20"&amp;RIGHT(BL$1,2))),NETWORKDAYS($T661,$U661,Holidays!$J$3:$J$937),
IF(AND($T661&lt;DATEVALUE("10/1/20"&amp;RIGHT(BK$1,2)),$U661&lt;=DATEVALUE("9/30/20"&amp;RIGHT(BL$1,2))),NETWORKDAYS(DATEVALUE("10/1/20"&amp;RIGHT(BK$1,2)),$U661,Holidays!$J$3:$J$937),
IF($T661&lt;DATEVALUE("10/1/20"&amp;RIGHT(BK$1,2)),NETWORKDAYS(DATEVALUE("10/1/20"&amp;RIGHT(BK$1,2)),DATEVALUE("9/30/20"&amp;RIGHT(BL$1,2)),Holidays!$J$3:$J$937),
IF($T661&gt;=DATEVALUE("10/1/20"&amp;RIGHT(BK$1,2)),NETWORKDAYS($T661,DATEVALUE("9/30/20"&amp;RIGHT(BL$1,2)),Holidays!$J$3:$J$937),"")))),"")/(NETWORKDAYS($T661,$U661,Holidays!$J$3:$J$937)),0))</f>
        <v/>
      </c>
      <c r="BM661" s="87" t="str">
        <f>IF($Q661="","",IFERROR(IF(OR(AND($T661&gt;=DATEVALUE("10/1/20"&amp;RIGHT(BL$1,2)),$T661&lt;=DATEVALUE("9/30/20"&amp;RIGHT(BM$1,2))),AND($U661&gt;=DATEVALUE("10/1/20"&amp;RIGHT(BL$1,2)),$U661&lt;=DATEVALUE("9/30/20"&amp;RIGHT(BM$1,2))),AND($T661&lt;=DATEVALUE("10/1/20"&amp;RIGHT(BL$1,2)),$U661&gt;=DATEVALUE("9/30/20"&amp;RIGHT(BM$1,2)))),
IF(AND($T661&gt;=DATEVALUE("10/1/20"&amp;RIGHT(BL$1,2)),$U661&lt;=DATEVALUE("9/30/20"&amp;RIGHT(BM$1,2))),NETWORKDAYS($T661,$U661,Holidays!$J$3:$J$937),
IF(AND($T661&lt;DATEVALUE("10/1/20"&amp;RIGHT(BL$1,2)),$U661&lt;=DATEVALUE("9/30/20"&amp;RIGHT(BM$1,2))),NETWORKDAYS(DATEVALUE("10/1/20"&amp;RIGHT(BL$1,2)),$U661,Holidays!$J$3:$J$937),
IF($T661&lt;DATEVALUE("10/1/20"&amp;RIGHT(BL$1,2)),NETWORKDAYS(DATEVALUE("10/1/20"&amp;RIGHT(BL$1,2)),DATEVALUE("9/30/20"&amp;RIGHT(BM$1,2)),Holidays!$J$3:$J$937),
IF($T661&gt;=DATEVALUE("10/1/20"&amp;RIGHT(BL$1,2)),NETWORKDAYS($T661,DATEVALUE("9/30/20"&amp;RIGHT(BM$1,2)),Holidays!$J$3:$J$937),"")))),"")/(NETWORKDAYS($T661,$U661,Holidays!$J$3:$J$937)),0))</f>
        <v/>
      </c>
      <c r="BN661" s="87" t="str">
        <f>IF($Q661="","",IFERROR(IF(OR(AND($T661&gt;=DATEVALUE("10/1/20"&amp;RIGHT(BM$1,2)),$T661&lt;=DATEVALUE("9/30/20"&amp;RIGHT(BN$1,2))),AND($U661&gt;=DATEVALUE("10/1/20"&amp;RIGHT(BM$1,2)),$U661&lt;=DATEVALUE("9/30/20"&amp;RIGHT(BN$1,2))),AND($T661&lt;=DATEVALUE("10/1/20"&amp;RIGHT(BM$1,2)),$U661&gt;=DATEVALUE("9/30/20"&amp;RIGHT(BN$1,2)))),
IF(AND($T661&gt;=DATEVALUE("10/1/20"&amp;RIGHT(BM$1,2)),$U661&lt;=DATEVALUE("9/30/20"&amp;RIGHT(BN$1,2))),NETWORKDAYS($T661,$U661,Holidays!$J$3:$J$937),
IF(AND($T661&lt;DATEVALUE("10/1/20"&amp;RIGHT(BM$1,2)),$U661&lt;=DATEVALUE("9/30/20"&amp;RIGHT(BN$1,2))),NETWORKDAYS(DATEVALUE("10/1/20"&amp;RIGHT(BM$1,2)),$U661,Holidays!$J$3:$J$937),
IF($T661&lt;DATEVALUE("10/1/20"&amp;RIGHT(BM$1,2)),NETWORKDAYS(DATEVALUE("10/1/20"&amp;RIGHT(BM$1,2)),DATEVALUE("9/30/20"&amp;RIGHT(BN$1,2)),Holidays!$J$3:$J$937),
IF($T661&gt;=DATEVALUE("10/1/20"&amp;RIGHT(BM$1,2)),NETWORKDAYS($T661,DATEVALUE("9/30/20"&amp;RIGHT(BN$1,2)),Holidays!$J$3:$J$937),"")))),"")/(NETWORKDAYS($T661,$U661,Holidays!$J$3:$J$937)),0))</f>
        <v/>
      </c>
      <c r="BO661" s="87" t="str">
        <f>IF($Q661="","",IFERROR(IF(OR(AND($T661&gt;=DATEVALUE("10/1/20"&amp;RIGHT(BN$1,2)),$T661&lt;=DATEVALUE("9/30/20"&amp;RIGHT(BO$1,2))),AND($U661&gt;=DATEVALUE("10/1/20"&amp;RIGHT(BN$1,2)),$U661&lt;=DATEVALUE("9/30/20"&amp;RIGHT(BO$1,2))),AND($T661&lt;=DATEVALUE("10/1/20"&amp;RIGHT(BN$1,2)),$U661&gt;=DATEVALUE("9/30/20"&amp;RIGHT(BO$1,2)))),
IF(AND($T661&gt;=DATEVALUE("10/1/20"&amp;RIGHT(BN$1,2)),$U661&lt;=DATEVALUE("9/30/20"&amp;RIGHT(BO$1,2))),NETWORKDAYS($T661,$U661,Holidays!$J$3:$J$937),
IF(AND($T661&lt;DATEVALUE("10/1/20"&amp;RIGHT(BN$1,2)),$U661&lt;=DATEVALUE("9/30/20"&amp;RIGHT(BO$1,2))),NETWORKDAYS(DATEVALUE("10/1/20"&amp;RIGHT(BN$1,2)),$U661,Holidays!$J$3:$J$937),
IF($T661&lt;DATEVALUE("10/1/20"&amp;RIGHT(BN$1,2)),NETWORKDAYS(DATEVALUE("10/1/20"&amp;RIGHT(BN$1,2)),DATEVALUE("9/30/20"&amp;RIGHT(BO$1,2)),Holidays!$J$3:$J$937),
IF($T661&gt;=DATEVALUE("10/1/20"&amp;RIGHT(BN$1,2)),NETWORKDAYS($T661,DATEVALUE("9/30/20"&amp;RIGHT(BO$1,2)),Holidays!$J$3:$J$937),"")))),"")/(NETWORKDAYS($T661,$U661,Holidays!$J$3:$J$937)),0))</f>
        <v/>
      </c>
      <c r="BP661" s="87" t="str">
        <f>IF($Q661="","",IFERROR(IF(OR(AND($T661&gt;=DATEVALUE("10/1/20"&amp;RIGHT(BO$1,2)),$T661&lt;=DATEVALUE("9/30/20"&amp;RIGHT(BP$1,2))),AND($U661&gt;=DATEVALUE("10/1/20"&amp;RIGHT(BO$1,2)),$U661&lt;=DATEVALUE("9/30/20"&amp;RIGHT(BP$1,2))),AND($T661&lt;=DATEVALUE("10/1/20"&amp;RIGHT(BO$1,2)),$U661&gt;=DATEVALUE("9/30/20"&amp;RIGHT(BP$1,2)))),
IF(AND($T661&gt;=DATEVALUE("10/1/20"&amp;RIGHT(BO$1,2)),$U661&lt;=DATEVALUE("9/30/20"&amp;RIGHT(BP$1,2))),NETWORKDAYS($T661,$U661,Holidays!$J$3:$J$937),
IF(AND($T661&lt;DATEVALUE("10/1/20"&amp;RIGHT(BO$1,2)),$U661&lt;=DATEVALUE("9/30/20"&amp;RIGHT(BP$1,2))),NETWORKDAYS(DATEVALUE("10/1/20"&amp;RIGHT(BO$1,2)),$U661,Holidays!$J$3:$J$937),
IF($T661&lt;DATEVALUE("10/1/20"&amp;RIGHT(BO$1,2)),NETWORKDAYS(DATEVALUE("10/1/20"&amp;RIGHT(BO$1,2)),DATEVALUE("9/30/20"&amp;RIGHT(BP$1,2)),Holidays!$J$3:$J$937),
IF($T661&gt;=DATEVALUE("10/1/20"&amp;RIGHT(BO$1,2)),NETWORKDAYS($T661,DATEVALUE("9/30/20"&amp;RIGHT(BP$1,2)),Holidays!$J$3:$J$937),"")))),"")/(NETWORKDAYS($T661,$U661,Holidays!$J$3:$J$937)),0))</f>
        <v/>
      </c>
      <c r="BQ661" s="87" t="str">
        <f>IF($Q661="","",IFERROR(IF(OR(AND($T661&gt;=DATEVALUE("10/1/20"&amp;RIGHT(BP$1,2)),$T661&lt;=DATEVALUE("9/30/20"&amp;RIGHT(BQ$1,2))),AND($U661&gt;=DATEVALUE("10/1/20"&amp;RIGHT(BP$1,2)),$U661&lt;=DATEVALUE("9/30/20"&amp;RIGHT(BQ$1,2))),AND($T661&lt;=DATEVALUE("10/1/20"&amp;RIGHT(BP$1,2)),$U661&gt;=DATEVALUE("9/30/20"&amp;RIGHT(BQ$1,2)))),
IF(AND($T661&gt;=DATEVALUE("10/1/20"&amp;RIGHT(BP$1,2)),$U661&lt;=DATEVALUE("9/30/20"&amp;RIGHT(BQ$1,2))),NETWORKDAYS($T661,$U661,Holidays!$J$3:$J$937),
IF(AND($T661&lt;DATEVALUE("10/1/20"&amp;RIGHT(BP$1,2)),$U661&lt;=DATEVALUE("9/30/20"&amp;RIGHT(BQ$1,2))),NETWORKDAYS(DATEVALUE("10/1/20"&amp;RIGHT(BP$1,2)),$U661,Holidays!$J$3:$J$937),
IF($T661&lt;DATEVALUE("10/1/20"&amp;RIGHT(BP$1,2)),NETWORKDAYS(DATEVALUE("10/1/20"&amp;RIGHT(BP$1,2)),DATEVALUE("9/30/20"&amp;RIGHT(BQ$1,2)),Holidays!$J$3:$J$937),
IF($T661&gt;=DATEVALUE("10/1/20"&amp;RIGHT(BP$1,2)),NETWORKDAYS($T661,DATEVALUE("9/30/20"&amp;RIGHT(BQ$1,2)),Holidays!$J$3:$J$937),"")))),"")/(NETWORKDAYS($T661,$U661,Holidays!$J$3:$J$937)),0))</f>
        <v/>
      </c>
      <c r="BR661" s="87" t="str">
        <f>IF($Q661="","",IFERROR(IF(OR(AND($T661&gt;=DATEVALUE("10/1/20"&amp;RIGHT(BQ$1,2)),$T661&lt;=DATEVALUE("9/30/20"&amp;RIGHT(BR$1,2))),AND($U661&gt;=DATEVALUE("10/1/20"&amp;RIGHT(BQ$1,2)),$U661&lt;=DATEVALUE("9/30/20"&amp;RIGHT(BR$1,2))),AND($T661&lt;=DATEVALUE("10/1/20"&amp;RIGHT(BQ$1,2)),$U661&gt;=DATEVALUE("9/30/20"&amp;RIGHT(BR$1,2)))),
IF(AND($T661&gt;=DATEVALUE("10/1/20"&amp;RIGHT(BQ$1,2)),$U661&lt;=DATEVALUE("9/30/20"&amp;RIGHT(BR$1,2))),NETWORKDAYS($T661,$U661,Holidays!$J$3:$J$937),
IF(AND($T661&lt;DATEVALUE("10/1/20"&amp;RIGHT(BQ$1,2)),$U661&lt;=DATEVALUE("9/30/20"&amp;RIGHT(BR$1,2))),NETWORKDAYS(DATEVALUE("10/1/20"&amp;RIGHT(BQ$1,2)),$U661,Holidays!$J$3:$J$937),
IF($T661&lt;DATEVALUE("10/1/20"&amp;RIGHT(BQ$1,2)),NETWORKDAYS(DATEVALUE("10/1/20"&amp;RIGHT(BQ$1,2)),DATEVALUE("9/30/20"&amp;RIGHT(BR$1,2)),Holidays!$J$3:$J$937),
IF($T661&gt;=DATEVALUE("10/1/20"&amp;RIGHT(BQ$1,2)),NETWORKDAYS($T661,DATEVALUE("9/30/20"&amp;RIGHT(BR$1,2)),Holidays!$J$3:$J$937),"")))),"")/(NETWORKDAYS($T661,$U661,Holidays!$J$3:$J$937)),0))</f>
        <v/>
      </c>
      <c r="BS661" s="87" t="str">
        <f>IF($Q661="","",IFERROR(IF(OR(AND($T661&gt;=DATEVALUE("10/1/20"&amp;RIGHT(BR$1,2)),$T661&lt;=DATEVALUE("9/30/20"&amp;RIGHT(BS$1,2))),AND($U661&gt;=DATEVALUE("10/1/20"&amp;RIGHT(BR$1,2)),$U661&lt;=DATEVALUE("9/30/20"&amp;RIGHT(BS$1,2))),AND($T661&lt;=DATEVALUE("10/1/20"&amp;RIGHT(BR$1,2)),$U661&gt;=DATEVALUE("9/30/20"&amp;RIGHT(BS$1,2)))),
IF(AND($T661&gt;=DATEVALUE("10/1/20"&amp;RIGHT(BR$1,2)),$U661&lt;=DATEVALUE("9/30/20"&amp;RIGHT(BS$1,2))),NETWORKDAYS($T661,$U661,Holidays!$J$3:$J$937),
IF(AND($T661&lt;DATEVALUE("10/1/20"&amp;RIGHT(BR$1,2)),$U661&lt;=DATEVALUE("9/30/20"&amp;RIGHT(BS$1,2))),NETWORKDAYS(DATEVALUE("10/1/20"&amp;RIGHT(BR$1,2)),$U661,Holidays!$J$3:$J$937),
IF($T661&lt;DATEVALUE("10/1/20"&amp;RIGHT(BR$1,2)),NETWORKDAYS(DATEVALUE("10/1/20"&amp;RIGHT(BR$1,2)),DATEVALUE("9/30/20"&amp;RIGHT(BS$1,2)),Holidays!$J$3:$J$937),
IF($T661&gt;=DATEVALUE("10/1/20"&amp;RIGHT(BR$1,2)),NETWORKDAYS($T661,DATEVALUE("9/30/20"&amp;RIGHT(BS$1,2)),Holidays!$J$3:$J$937),"")))),"")/(NETWORKDAYS($T661,$U661,Holidays!$J$3:$J$937)),0))</f>
        <v/>
      </c>
      <c r="BT661" s="87" t="str">
        <f>IF($Q661="","",IFERROR(IF(OR(AND($T661&gt;=DATEVALUE("10/1/20"&amp;RIGHT(BS$1,2)),$T661&lt;=DATEVALUE("9/30/20"&amp;RIGHT(BT$1,2))),AND($U661&gt;=DATEVALUE("10/1/20"&amp;RIGHT(BS$1,2)),$U661&lt;=DATEVALUE("9/30/20"&amp;RIGHT(BT$1,2))),AND($T661&lt;=DATEVALUE("10/1/20"&amp;RIGHT(BS$1,2)),$U661&gt;=DATEVALUE("9/30/20"&amp;RIGHT(BT$1,2)))),
IF(AND($T661&gt;=DATEVALUE("10/1/20"&amp;RIGHT(BS$1,2)),$U661&lt;=DATEVALUE("9/30/20"&amp;RIGHT(BT$1,2))),NETWORKDAYS($T661,$U661,Holidays!$J$3:$J$937),
IF(AND($T661&lt;DATEVALUE("10/1/20"&amp;RIGHT(BS$1,2)),$U661&lt;=DATEVALUE("9/30/20"&amp;RIGHT(BT$1,2))),NETWORKDAYS(DATEVALUE("10/1/20"&amp;RIGHT(BS$1,2)),$U661,Holidays!$J$3:$J$937),
IF($T661&lt;DATEVALUE("10/1/20"&amp;RIGHT(BS$1,2)),NETWORKDAYS(DATEVALUE("10/1/20"&amp;RIGHT(BS$1,2)),DATEVALUE("9/30/20"&amp;RIGHT(BT$1,2)),Holidays!$J$3:$J$937),
IF($T661&gt;=DATEVALUE("10/1/20"&amp;RIGHT(BS$1,2)),NETWORKDAYS($T661,DATEVALUE("9/30/20"&amp;RIGHT(BT$1,2)),Holidays!$J$3:$J$937),"")))),"")/(NETWORKDAYS($T661,$U661,Holidays!$J$3:$J$937)),0))</f>
        <v/>
      </c>
      <c r="BU661" s="87" t="str">
        <f>IF($Q661="","",IFERROR(IF(OR(AND($T661&gt;=DATEVALUE("10/1/20"&amp;RIGHT(BT$1,2)),$T661&lt;=DATEVALUE("9/30/20"&amp;RIGHT(BU$1,2))),AND($U661&gt;=DATEVALUE("10/1/20"&amp;RIGHT(BT$1,2)),$U661&lt;=DATEVALUE("9/30/20"&amp;RIGHT(BU$1,2))),AND($T661&lt;=DATEVALUE("10/1/20"&amp;RIGHT(BT$1,2)),$U661&gt;=DATEVALUE("9/30/20"&amp;RIGHT(BU$1,2)))),
IF(AND($T661&gt;=DATEVALUE("10/1/20"&amp;RIGHT(BT$1,2)),$U661&lt;=DATEVALUE("9/30/20"&amp;RIGHT(BU$1,2))),NETWORKDAYS($T661,$U661,Holidays!$J$3:$J$937),
IF(AND($T661&lt;DATEVALUE("10/1/20"&amp;RIGHT(BT$1,2)),$U661&lt;=DATEVALUE("9/30/20"&amp;RIGHT(BU$1,2))),NETWORKDAYS(DATEVALUE("10/1/20"&amp;RIGHT(BT$1,2)),$U661,Holidays!$J$3:$J$937),
IF($T661&lt;DATEVALUE("10/1/20"&amp;RIGHT(BT$1,2)),NETWORKDAYS(DATEVALUE("10/1/20"&amp;RIGHT(BT$1,2)),DATEVALUE("9/30/20"&amp;RIGHT(BU$1,2)),Holidays!$J$3:$J$937),
IF($T661&gt;=DATEVALUE("10/1/20"&amp;RIGHT(BT$1,2)),NETWORKDAYS($T661,DATEVALUE("9/30/20"&amp;RIGHT(BU$1,2)),Holidays!$J$3:$J$937),"")))),"")/(NETWORKDAYS($T661,$U661,Holidays!$J$3:$J$937)),0))</f>
        <v/>
      </c>
      <c r="BV661" s="87" t="str">
        <f>IF($Q661="","",IFERROR(IF(OR(AND($T661&gt;=DATEVALUE("10/1/20"&amp;RIGHT(BU$1,2)),$T661&lt;=DATEVALUE("9/30/20"&amp;RIGHT(BV$1,2))),AND($U661&gt;=DATEVALUE("10/1/20"&amp;RIGHT(BU$1,2)),$U661&lt;=DATEVALUE("9/30/20"&amp;RIGHT(BV$1,2))),AND($T661&lt;=DATEVALUE("10/1/20"&amp;RIGHT(BU$1,2)),$U661&gt;=DATEVALUE("9/30/20"&amp;RIGHT(BV$1,2)))),
IF(AND($T661&gt;=DATEVALUE("10/1/20"&amp;RIGHT(BU$1,2)),$U661&lt;=DATEVALUE("9/30/20"&amp;RIGHT(BV$1,2))),NETWORKDAYS($T661,$U661,Holidays!$J$3:$J$937),
IF(AND($T661&lt;DATEVALUE("10/1/20"&amp;RIGHT(BU$1,2)),$U661&lt;=DATEVALUE("9/30/20"&amp;RIGHT(BV$1,2))),NETWORKDAYS(DATEVALUE("10/1/20"&amp;RIGHT(BU$1,2)),$U661,Holidays!$J$3:$J$937),
IF($T661&lt;DATEVALUE("10/1/20"&amp;RIGHT(BU$1,2)),NETWORKDAYS(DATEVALUE("10/1/20"&amp;RIGHT(BU$1,2)),DATEVALUE("9/30/20"&amp;RIGHT(BV$1,2)),Holidays!$J$3:$J$937),
IF($T661&gt;=DATEVALUE("10/1/20"&amp;RIGHT(BU$1,2)),NETWORKDAYS($T661,DATEVALUE("9/30/20"&amp;RIGHT(BV$1,2)),Holidays!$J$3:$J$937),"")))),"")/(NETWORKDAYS($T661,$U661,Holidays!$J$3:$J$937)),0))</f>
        <v/>
      </c>
      <c r="BW661" s="87" t="str">
        <f>IF($Q661="","",IFERROR(IF(OR(AND($T661&gt;=DATEVALUE("10/1/20"&amp;RIGHT(BV$1,2)),$T661&lt;=DATEVALUE("9/30/20"&amp;RIGHT(BW$1,2))),AND($U661&gt;=DATEVALUE("10/1/20"&amp;RIGHT(BV$1,2)),$U661&lt;=DATEVALUE("9/30/20"&amp;RIGHT(BW$1,2))),AND($T661&lt;=DATEVALUE("10/1/20"&amp;RIGHT(BV$1,2)),$U661&gt;=DATEVALUE("9/30/20"&amp;RIGHT(BW$1,2)))),
IF(AND($T661&gt;=DATEVALUE("10/1/20"&amp;RIGHT(BV$1,2)),$U661&lt;=DATEVALUE("9/30/20"&amp;RIGHT(BW$1,2))),NETWORKDAYS($T661,$U661,Holidays!$J$3:$J$937),
IF(AND($T661&lt;DATEVALUE("10/1/20"&amp;RIGHT(BV$1,2)),$U661&lt;=DATEVALUE("9/30/20"&amp;RIGHT(BW$1,2))),NETWORKDAYS(DATEVALUE("10/1/20"&amp;RIGHT(BV$1,2)),$U661,Holidays!$J$3:$J$937),
IF($T661&lt;DATEVALUE("10/1/20"&amp;RIGHT(BV$1,2)),NETWORKDAYS(DATEVALUE("10/1/20"&amp;RIGHT(BV$1,2)),DATEVALUE("9/30/20"&amp;RIGHT(BW$1,2)),Holidays!$J$3:$J$937),
IF($T661&gt;=DATEVALUE("10/1/20"&amp;RIGHT(BV$1,2)),NETWORKDAYS($T661,DATEVALUE("9/30/20"&amp;RIGHT(BW$1,2)),Holidays!$J$3:$J$937),"")))),"")/(NETWORKDAYS($T661,$U661,Holidays!$J$3:$J$937)),0))</f>
        <v/>
      </c>
      <c r="BX661" s="87" t="str">
        <f>IF($Q661="","",IFERROR(IF(OR(AND($T661&gt;=DATEVALUE("10/1/20"&amp;RIGHT(BW$1,2)),$T661&lt;=DATEVALUE("9/30/20"&amp;RIGHT(BX$1,2))),AND($U661&gt;=DATEVALUE("10/1/20"&amp;RIGHT(BW$1,2)),$U661&lt;=DATEVALUE("9/30/20"&amp;RIGHT(BX$1,2))),AND($T661&lt;=DATEVALUE("10/1/20"&amp;RIGHT(BW$1,2)),$U661&gt;=DATEVALUE("9/30/20"&amp;RIGHT(BX$1,2)))),
IF(AND($T661&gt;=DATEVALUE("10/1/20"&amp;RIGHT(BW$1,2)),$U661&lt;=DATEVALUE("9/30/20"&amp;RIGHT(BX$1,2))),NETWORKDAYS($T661,$U661,Holidays!$J$3:$J$937),
IF(AND($T661&lt;DATEVALUE("10/1/20"&amp;RIGHT(BW$1,2)),$U661&lt;=DATEVALUE("9/30/20"&amp;RIGHT(BX$1,2))),NETWORKDAYS(DATEVALUE("10/1/20"&amp;RIGHT(BW$1,2)),$U661,Holidays!$J$3:$J$937),
IF($T661&lt;DATEVALUE("10/1/20"&amp;RIGHT(BW$1,2)),NETWORKDAYS(DATEVALUE("10/1/20"&amp;RIGHT(BW$1,2)),DATEVALUE("9/30/20"&amp;RIGHT(BX$1,2)),Holidays!$J$3:$J$937),
IF($T661&gt;=DATEVALUE("10/1/20"&amp;RIGHT(BW$1,2)),NETWORKDAYS($T661,DATEVALUE("9/30/20"&amp;RIGHT(BX$1,2)),Holidays!$J$3:$J$937),"")))),"")/(NETWORKDAYS($T661,$U661,Holidays!$J$3:$J$937)),0))</f>
        <v/>
      </c>
      <c r="BY661" s="87" t="str">
        <f>IF($Q661="","",IFERROR(IF(OR(AND($T661&gt;=DATEVALUE("10/1/20"&amp;RIGHT(BX$1,2)),$T661&lt;=DATEVALUE("9/30/20"&amp;RIGHT(BY$1,2))),AND($U661&gt;=DATEVALUE("10/1/20"&amp;RIGHT(BX$1,2)),$U661&lt;=DATEVALUE("9/30/20"&amp;RIGHT(BY$1,2))),AND($T661&lt;=DATEVALUE("10/1/20"&amp;RIGHT(BX$1,2)),$U661&gt;=DATEVALUE("9/30/20"&amp;RIGHT(BY$1,2)))),
IF(AND($T661&gt;=DATEVALUE("10/1/20"&amp;RIGHT(BX$1,2)),$U661&lt;=DATEVALUE("9/30/20"&amp;RIGHT(BY$1,2))),NETWORKDAYS($T661,$U661,Holidays!$J$3:$J$937),
IF(AND($T661&lt;DATEVALUE("10/1/20"&amp;RIGHT(BX$1,2)),$U661&lt;=DATEVALUE("9/30/20"&amp;RIGHT(BY$1,2))),NETWORKDAYS(DATEVALUE("10/1/20"&amp;RIGHT(BX$1,2)),$U661,Holidays!$J$3:$J$937),
IF($T661&lt;DATEVALUE("10/1/20"&amp;RIGHT(BX$1,2)),NETWORKDAYS(DATEVALUE("10/1/20"&amp;RIGHT(BX$1,2)),DATEVALUE("9/30/20"&amp;RIGHT(BY$1,2)),Holidays!$J$3:$J$937),
IF($T661&gt;=DATEVALUE("10/1/20"&amp;RIGHT(BX$1,2)),NETWORKDAYS($T661,DATEVALUE("9/30/20"&amp;RIGHT(BY$1,2)),Holidays!$J$3:$J$937),"")))),"")/(NETWORKDAYS($T661,$U661,Holidays!$J$3:$J$937)),0))</f>
        <v/>
      </c>
      <c r="BZ661" s="87" t="str">
        <f>IF($Q661="","",IFERROR(IF(OR(AND($T661&gt;=DATEVALUE("10/1/20"&amp;RIGHT(BY$1,2)),$T661&lt;=DATEVALUE("9/30/20"&amp;RIGHT(BZ$1,2))),AND($U661&gt;=DATEVALUE("10/1/20"&amp;RIGHT(BY$1,2)),$U661&lt;=DATEVALUE("9/30/20"&amp;RIGHT(BZ$1,2))),AND($T661&lt;=DATEVALUE("10/1/20"&amp;RIGHT(BY$1,2)),$U661&gt;=DATEVALUE("9/30/20"&amp;RIGHT(BZ$1,2)))),
IF(AND($T661&gt;=DATEVALUE("10/1/20"&amp;RIGHT(BY$1,2)),$U661&lt;=DATEVALUE("9/30/20"&amp;RIGHT(BZ$1,2))),NETWORKDAYS($T661,$U661,Holidays!$J$3:$J$937),
IF(AND($T661&lt;DATEVALUE("10/1/20"&amp;RIGHT(BY$1,2)),$U661&lt;=DATEVALUE("9/30/20"&amp;RIGHT(BZ$1,2))),NETWORKDAYS(DATEVALUE("10/1/20"&amp;RIGHT(BY$1,2)),$U661,Holidays!$J$3:$J$937),
IF($T661&lt;DATEVALUE("10/1/20"&amp;RIGHT(BY$1,2)),NETWORKDAYS(DATEVALUE("10/1/20"&amp;RIGHT(BY$1,2)),DATEVALUE("9/30/20"&amp;RIGHT(BZ$1,2)),Holidays!$J$3:$J$937),
IF($T661&gt;=DATEVALUE("10/1/20"&amp;RIGHT(BY$1,2)),NETWORKDAYS($T661,DATEVALUE("9/30/20"&amp;RIGHT(BZ$1,2)),Holidays!$J$3:$J$937),"")))),"")/(NETWORKDAYS($T661,$U661,Holidays!$J$3:$J$937)),0))</f>
        <v/>
      </c>
      <c r="CA661" s="87" t="str">
        <f>IF($Q661="","",IFERROR(IF(OR(AND($T661&gt;=DATEVALUE("10/1/20"&amp;RIGHT(BZ$1,2)),$T661&lt;=DATEVALUE("9/30/20"&amp;RIGHT(CA$1,2))),AND($U661&gt;=DATEVALUE("10/1/20"&amp;RIGHT(BZ$1,2)),$U661&lt;=DATEVALUE("9/30/20"&amp;RIGHT(CA$1,2))),AND($T661&lt;=DATEVALUE("10/1/20"&amp;RIGHT(BZ$1,2)),$U661&gt;=DATEVALUE("9/30/20"&amp;RIGHT(CA$1,2)))),
IF(AND($T661&gt;=DATEVALUE("10/1/20"&amp;RIGHT(BZ$1,2)),$U661&lt;=DATEVALUE("9/30/20"&amp;RIGHT(CA$1,2))),NETWORKDAYS($T661,$U661,Holidays!$J$3:$J$937),
IF(AND($T661&lt;DATEVALUE("10/1/20"&amp;RIGHT(BZ$1,2)),$U661&lt;=DATEVALUE("9/30/20"&amp;RIGHT(CA$1,2))),NETWORKDAYS(DATEVALUE("10/1/20"&amp;RIGHT(BZ$1,2)),$U661,Holidays!$J$3:$J$937),
IF($T661&lt;DATEVALUE("10/1/20"&amp;RIGHT(BZ$1,2)),NETWORKDAYS(DATEVALUE("10/1/20"&amp;RIGHT(BZ$1,2)),DATEVALUE("9/30/20"&amp;RIGHT(CA$1,2)),Holidays!$J$3:$J$937),
IF($T661&gt;=DATEVALUE("10/1/20"&amp;RIGHT(BZ$1,2)),NETWORKDAYS($T661,DATEVALUE("9/30/20"&amp;RIGHT(CA$1,2)),Holidays!$J$3:$J$937),"")))),"")/(NETWORKDAYS($T661,$U661,Holidays!$J$3:$J$937)),0))</f>
        <v/>
      </c>
      <c r="CB661" s="87" t="str">
        <f>IF($Q661="","",IFERROR(IF(OR(AND($T661&gt;=DATEVALUE("10/1/20"&amp;RIGHT(CA$1,2)),$T661&lt;=DATEVALUE("9/30/20"&amp;RIGHT(CB$1,2))),AND($U661&gt;=DATEVALUE("10/1/20"&amp;RIGHT(CA$1,2)),$U661&lt;=DATEVALUE("9/30/20"&amp;RIGHT(CB$1,2))),AND($T661&lt;=DATEVALUE("10/1/20"&amp;RIGHT(CA$1,2)),$U661&gt;=DATEVALUE("9/30/20"&amp;RIGHT(CB$1,2)))),
IF(AND($T661&gt;=DATEVALUE("10/1/20"&amp;RIGHT(CA$1,2)),$U661&lt;=DATEVALUE("9/30/20"&amp;RIGHT(CB$1,2))),NETWORKDAYS($T661,$U661,Holidays!$J$3:$J$937),
IF(AND($T661&lt;DATEVALUE("10/1/20"&amp;RIGHT(CA$1,2)),$U661&lt;=DATEVALUE("9/30/20"&amp;RIGHT(CB$1,2))),NETWORKDAYS(DATEVALUE("10/1/20"&amp;RIGHT(CA$1,2)),$U661,Holidays!$J$3:$J$937),
IF($T661&lt;DATEVALUE("10/1/20"&amp;RIGHT(CA$1,2)),NETWORKDAYS(DATEVALUE("10/1/20"&amp;RIGHT(CA$1,2)),DATEVALUE("9/30/20"&amp;RIGHT(CB$1,2)),Holidays!$J$3:$J$937),
IF($T661&gt;=DATEVALUE("10/1/20"&amp;RIGHT(CA$1,2)),NETWORKDAYS($T661,DATEVALUE("9/30/20"&amp;RIGHT(CB$1,2)),Holidays!$J$3:$J$937),"")))),"")/(NETWORKDAYS($T661,$U661,Holidays!$J$3:$J$937)),0))</f>
        <v/>
      </c>
    </row>
    <row r="662" spans="1:80">
      <c r="A662" s="97"/>
      <c r="B662" s="98" t="str">
        <f ca="1">IF(NOT($A662=""),OFFSET('WBS Reference &amp; User Procedure'!$A$1,MATCH($A662,'WBS Reference &amp; User Procedure'!$A:$A,0)-1,1),"")</f>
        <v/>
      </c>
      <c r="D662" s="97"/>
      <c r="T662" s="104" t="str">
        <f>IF(NOT(Q662=""),IF(NOT($S662=""),$S662,#REF!),"")</f>
        <v/>
      </c>
      <c r="U662" s="104" t="str">
        <f>IF(NOT(Q662=""),WORKDAY(T662,Q662,Holidays!$J$3:$J$937),"")</f>
        <v/>
      </c>
      <c r="V662" s="104"/>
      <c r="W662" s="104"/>
      <c r="X662" s="101" t="str">
        <f t="shared" si="137"/>
        <v/>
      </c>
      <c r="AL662" s="87" t="str">
        <f t="shared" ca="1" si="134"/>
        <v/>
      </c>
      <c r="AN662" s="87" t="str">
        <f t="shared" ca="1" si="146"/>
        <v/>
      </c>
      <c r="AO662" s="87" t="str">
        <f t="shared" ca="1" si="146"/>
        <v/>
      </c>
      <c r="AP662" s="87" t="str">
        <f t="shared" ca="1" si="146"/>
        <v/>
      </c>
      <c r="AQ662" s="87" t="str">
        <f t="shared" ca="1" si="146"/>
        <v/>
      </c>
      <c r="AR662" s="87" t="str">
        <f t="shared" ca="1" si="146"/>
        <v/>
      </c>
      <c r="AS662" s="87" t="str">
        <f t="shared" ca="1" si="146"/>
        <v/>
      </c>
      <c r="AT662" s="87" t="str">
        <f t="shared" ca="1" si="146"/>
        <v/>
      </c>
      <c r="AU662" s="87" t="str">
        <f t="shared" ca="1" si="146"/>
        <v/>
      </c>
      <c r="AV662" s="87" t="str">
        <f t="shared" ca="1" si="146"/>
        <v/>
      </c>
      <c r="AW662" s="87" t="str">
        <f t="shared" ca="1" si="146"/>
        <v/>
      </c>
      <c r="AX662" s="87" t="str">
        <f t="shared" ca="1" si="147"/>
        <v/>
      </c>
      <c r="AY662" s="87" t="str">
        <f t="shared" ca="1" si="147"/>
        <v/>
      </c>
      <c r="AZ662" s="87" t="str">
        <f t="shared" ca="1" si="147"/>
        <v/>
      </c>
      <c r="BA662" s="87" t="str">
        <f t="shared" ca="1" si="147"/>
        <v/>
      </c>
      <c r="BB662" s="87" t="str">
        <f t="shared" ca="1" si="147"/>
        <v/>
      </c>
      <c r="BC662" s="87" t="str">
        <f t="shared" ca="1" si="147"/>
        <v/>
      </c>
      <c r="BD662" s="87" t="str">
        <f t="shared" ca="1" si="147"/>
        <v/>
      </c>
      <c r="BE662" s="87" t="str">
        <f t="shared" ca="1" si="147"/>
        <v/>
      </c>
      <c r="BF662" s="87" t="str">
        <f t="shared" ca="1" si="147"/>
        <v/>
      </c>
      <c r="BG662" s="87" t="str">
        <f t="shared" ca="1" si="147"/>
        <v/>
      </c>
      <c r="BI662" s="87" t="str">
        <f>IF($Q662="","",IFERROR(IF(OR(AND($T662&gt;=DATEVALUE("10/1/20"&amp;RIGHT(BH$1,2)),$T662&lt;=DATEVALUE("9/30/20"&amp;RIGHT(BI$1,2))),AND($U662&gt;=DATEVALUE("10/1/20"&amp;RIGHT(BH$1,2)),$U662&lt;=DATEVALUE("9/30/20"&amp;RIGHT(BI$1,2))),AND($T662&lt;=DATEVALUE("10/1/20"&amp;RIGHT(BH$1,2)),$U662&gt;=DATEVALUE("9/30/20"&amp;RIGHT(BI$1,2)))),
IF(AND($T662&gt;=DATEVALUE("10/1/20"&amp;RIGHT(BH$1,2)),$U662&lt;=DATEVALUE("9/30/20"&amp;RIGHT(BI$1,2))),NETWORKDAYS($T662,$U662,Holidays!$J$3:$J$937),
IF(AND($T662&lt;DATEVALUE("10/1/20"&amp;RIGHT(BH$1,2)),$U662&lt;=DATEVALUE("9/30/20"&amp;RIGHT(BI$1,2))),NETWORKDAYS(DATEVALUE("10/1/20"&amp;RIGHT(BH$1,2)),$U662,Holidays!$J$3:$J$937),
IF($T662&lt;DATEVALUE("10/1/20"&amp;RIGHT(BH$1,2)),NETWORKDAYS(DATEVALUE("10/1/20"&amp;RIGHT(BH$1,2)),DATEVALUE("9/30/20"&amp;RIGHT(BI$1,2)),Holidays!$J$3:$J$937),
IF($T662&gt;=DATEVALUE("10/1/20"&amp;RIGHT(BH$1,2)),NETWORKDAYS($T662,DATEVALUE("9/30/20"&amp;RIGHT(BI$1,2)),Holidays!$J$3:$J$937),"")))),"")/(NETWORKDAYS($T662,$U662,Holidays!$J$3:$J$937)),0))</f>
        <v/>
      </c>
      <c r="BJ662" s="87" t="str">
        <f>IF($Q662="","",IFERROR(IF(OR(AND($T662&gt;=DATEVALUE("10/1/20"&amp;RIGHT(BI$1,2)),$T662&lt;=DATEVALUE("9/30/20"&amp;RIGHT(BJ$1,2))),AND($U662&gt;=DATEVALUE("10/1/20"&amp;RIGHT(BI$1,2)),$U662&lt;=DATEVALUE("9/30/20"&amp;RIGHT(BJ$1,2))),AND($T662&lt;=DATEVALUE("10/1/20"&amp;RIGHT(BI$1,2)),$U662&gt;=DATEVALUE("9/30/20"&amp;RIGHT(BJ$1,2)))),
IF(AND($T662&gt;=DATEVALUE("10/1/20"&amp;RIGHT(BI$1,2)),$U662&lt;=DATEVALUE("9/30/20"&amp;RIGHT(BJ$1,2))),NETWORKDAYS($T662,$U662,Holidays!$J$3:$J$937),
IF(AND($T662&lt;DATEVALUE("10/1/20"&amp;RIGHT(BI$1,2)),$U662&lt;=DATEVALUE("9/30/20"&amp;RIGHT(BJ$1,2))),NETWORKDAYS(DATEVALUE("10/1/20"&amp;RIGHT(BI$1,2)),$U662,Holidays!$J$3:$J$937),
IF($T662&lt;DATEVALUE("10/1/20"&amp;RIGHT(BI$1,2)),NETWORKDAYS(DATEVALUE("10/1/20"&amp;RIGHT(BI$1,2)),DATEVALUE("9/30/20"&amp;RIGHT(BJ$1,2)),Holidays!$J$3:$J$937),
IF($T662&gt;=DATEVALUE("10/1/20"&amp;RIGHT(BI$1,2)),NETWORKDAYS($T662,DATEVALUE("9/30/20"&amp;RIGHT(BJ$1,2)),Holidays!$J$3:$J$937),"")))),"")/(NETWORKDAYS($T662,$U662,Holidays!$J$3:$J$937)),0))</f>
        <v/>
      </c>
      <c r="BK662" s="87" t="str">
        <f>IF($Q662="","",IFERROR(IF(OR(AND($T662&gt;=DATEVALUE("10/1/20"&amp;RIGHT(BJ$1,2)),$T662&lt;=DATEVALUE("9/30/20"&amp;RIGHT(BK$1,2))),AND($U662&gt;=DATEVALUE("10/1/20"&amp;RIGHT(BJ$1,2)),$U662&lt;=DATEVALUE("9/30/20"&amp;RIGHT(BK$1,2))),AND($T662&lt;=DATEVALUE("10/1/20"&amp;RIGHT(BJ$1,2)),$U662&gt;=DATEVALUE("9/30/20"&amp;RIGHT(BK$1,2)))),
IF(AND($T662&gt;=DATEVALUE("10/1/20"&amp;RIGHT(BJ$1,2)),$U662&lt;=DATEVALUE("9/30/20"&amp;RIGHT(BK$1,2))),NETWORKDAYS($T662,$U662,Holidays!$J$3:$J$937),
IF(AND($T662&lt;DATEVALUE("10/1/20"&amp;RIGHT(BJ$1,2)),$U662&lt;=DATEVALUE("9/30/20"&amp;RIGHT(BK$1,2))),NETWORKDAYS(DATEVALUE("10/1/20"&amp;RIGHT(BJ$1,2)),$U662,Holidays!$J$3:$J$937),
IF($T662&lt;DATEVALUE("10/1/20"&amp;RIGHT(BJ$1,2)),NETWORKDAYS(DATEVALUE("10/1/20"&amp;RIGHT(BJ$1,2)),DATEVALUE("9/30/20"&amp;RIGHT(BK$1,2)),Holidays!$J$3:$J$937),
IF($T662&gt;=DATEVALUE("10/1/20"&amp;RIGHT(BJ$1,2)),NETWORKDAYS($T662,DATEVALUE("9/30/20"&amp;RIGHT(BK$1,2)),Holidays!$J$3:$J$937),"")))),"")/(NETWORKDAYS($T662,$U662,Holidays!$J$3:$J$937)),0))</f>
        <v/>
      </c>
      <c r="BL662" s="87" t="str">
        <f>IF($Q662="","",IFERROR(IF(OR(AND($T662&gt;=DATEVALUE("10/1/20"&amp;RIGHT(BK$1,2)),$T662&lt;=DATEVALUE("9/30/20"&amp;RIGHT(BL$1,2))),AND($U662&gt;=DATEVALUE("10/1/20"&amp;RIGHT(BK$1,2)),$U662&lt;=DATEVALUE("9/30/20"&amp;RIGHT(BL$1,2))),AND($T662&lt;=DATEVALUE("10/1/20"&amp;RIGHT(BK$1,2)),$U662&gt;=DATEVALUE("9/30/20"&amp;RIGHT(BL$1,2)))),
IF(AND($T662&gt;=DATEVALUE("10/1/20"&amp;RIGHT(BK$1,2)),$U662&lt;=DATEVALUE("9/30/20"&amp;RIGHT(BL$1,2))),NETWORKDAYS($T662,$U662,Holidays!$J$3:$J$937),
IF(AND($T662&lt;DATEVALUE("10/1/20"&amp;RIGHT(BK$1,2)),$U662&lt;=DATEVALUE("9/30/20"&amp;RIGHT(BL$1,2))),NETWORKDAYS(DATEVALUE("10/1/20"&amp;RIGHT(BK$1,2)),$U662,Holidays!$J$3:$J$937),
IF($T662&lt;DATEVALUE("10/1/20"&amp;RIGHT(BK$1,2)),NETWORKDAYS(DATEVALUE("10/1/20"&amp;RIGHT(BK$1,2)),DATEVALUE("9/30/20"&amp;RIGHT(BL$1,2)),Holidays!$J$3:$J$937),
IF($T662&gt;=DATEVALUE("10/1/20"&amp;RIGHT(BK$1,2)),NETWORKDAYS($T662,DATEVALUE("9/30/20"&amp;RIGHT(BL$1,2)),Holidays!$J$3:$J$937),"")))),"")/(NETWORKDAYS($T662,$U662,Holidays!$J$3:$J$937)),0))</f>
        <v/>
      </c>
      <c r="BM662" s="87" t="str">
        <f>IF($Q662="","",IFERROR(IF(OR(AND($T662&gt;=DATEVALUE("10/1/20"&amp;RIGHT(BL$1,2)),$T662&lt;=DATEVALUE("9/30/20"&amp;RIGHT(BM$1,2))),AND($U662&gt;=DATEVALUE("10/1/20"&amp;RIGHT(BL$1,2)),$U662&lt;=DATEVALUE("9/30/20"&amp;RIGHT(BM$1,2))),AND($T662&lt;=DATEVALUE("10/1/20"&amp;RIGHT(BL$1,2)),$U662&gt;=DATEVALUE("9/30/20"&amp;RIGHT(BM$1,2)))),
IF(AND($T662&gt;=DATEVALUE("10/1/20"&amp;RIGHT(BL$1,2)),$U662&lt;=DATEVALUE("9/30/20"&amp;RIGHT(BM$1,2))),NETWORKDAYS($T662,$U662,Holidays!$J$3:$J$937),
IF(AND($T662&lt;DATEVALUE("10/1/20"&amp;RIGHT(BL$1,2)),$U662&lt;=DATEVALUE("9/30/20"&amp;RIGHT(BM$1,2))),NETWORKDAYS(DATEVALUE("10/1/20"&amp;RIGHT(BL$1,2)),$U662,Holidays!$J$3:$J$937),
IF($T662&lt;DATEVALUE("10/1/20"&amp;RIGHT(BL$1,2)),NETWORKDAYS(DATEVALUE("10/1/20"&amp;RIGHT(BL$1,2)),DATEVALUE("9/30/20"&amp;RIGHT(BM$1,2)),Holidays!$J$3:$J$937),
IF($T662&gt;=DATEVALUE("10/1/20"&amp;RIGHT(BL$1,2)),NETWORKDAYS($T662,DATEVALUE("9/30/20"&amp;RIGHT(BM$1,2)),Holidays!$J$3:$J$937),"")))),"")/(NETWORKDAYS($T662,$U662,Holidays!$J$3:$J$937)),0))</f>
        <v/>
      </c>
      <c r="BN662" s="87" t="str">
        <f>IF($Q662="","",IFERROR(IF(OR(AND($T662&gt;=DATEVALUE("10/1/20"&amp;RIGHT(BM$1,2)),$T662&lt;=DATEVALUE("9/30/20"&amp;RIGHT(BN$1,2))),AND($U662&gt;=DATEVALUE("10/1/20"&amp;RIGHT(BM$1,2)),$U662&lt;=DATEVALUE("9/30/20"&amp;RIGHT(BN$1,2))),AND($T662&lt;=DATEVALUE("10/1/20"&amp;RIGHT(BM$1,2)),$U662&gt;=DATEVALUE("9/30/20"&amp;RIGHT(BN$1,2)))),
IF(AND($T662&gt;=DATEVALUE("10/1/20"&amp;RIGHT(BM$1,2)),$U662&lt;=DATEVALUE("9/30/20"&amp;RIGHT(BN$1,2))),NETWORKDAYS($T662,$U662,Holidays!$J$3:$J$937),
IF(AND($T662&lt;DATEVALUE("10/1/20"&amp;RIGHT(BM$1,2)),$U662&lt;=DATEVALUE("9/30/20"&amp;RIGHT(BN$1,2))),NETWORKDAYS(DATEVALUE("10/1/20"&amp;RIGHT(BM$1,2)),$U662,Holidays!$J$3:$J$937),
IF($T662&lt;DATEVALUE("10/1/20"&amp;RIGHT(BM$1,2)),NETWORKDAYS(DATEVALUE("10/1/20"&amp;RIGHT(BM$1,2)),DATEVALUE("9/30/20"&amp;RIGHT(BN$1,2)),Holidays!$J$3:$J$937),
IF($T662&gt;=DATEVALUE("10/1/20"&amp;RIGHT(BM$1,2)),NETWORKDAYS($T662,DATEVALUE("9/30/20"&amp;RIGHT(BN$1,2)),Holidays!$J$3:$J$937),"")))),"")/(NETWORKDAYS($T662,$U662,Holidays!$J$3:$J$937)),0))</f>
        <v/>
      </c>
      <c r="BO662" s="87" t="str">
        <f>IF($Q662="","",IFERROR(IF(OR(AND($T662&gt;=DATEVALUE("10/1/20"&amp;RIGHT(BN$1,2)),$T662&lt;=DATEVALUE("9/30/20"&amp;RIGHT(BO$1,2))),AND($U662&gt;=DATEVALUE("10/1/20"&amp;RIGHT(BN$1,2)),$U662&lt;=DATEVALUE("9/30/20"&amp;RIGHT(BO$1,2))),AND($T662&lt;=DATEVALUE("10/1/20"&amp;RIGHT(BN$1,2)),$U662&gt;=DATEVALUE("9/30/20"&amp;RIGHT(BO$1,2)))),
IF(AND($T662&gt;=DATEVALUE("10/1/20"&amp;RIGHT(BN$1,2)),$U662&lt;=DATEVALUE("9/30/20"&amp;RIGHT(BO$1,2))),NETWORKDAYS($T662,$U662,Holidays!$J$3:$J$937),
IF(AND($T662&lt;DATEVALUE("10/1/20"&amp;RIGHT(BN$1,2)),$U662&lt;=DATEVALUE("9/30/20"&amp;RIGHT(BO$1,2))),NETWORKDAYS(DATEVALUE("10/1/20"&amp;RIGHT(BN$1,2)),$U662,Holidays!$J$3:$J$937),
IF($T662&lt;DATEVALUE("10/1/20"&amp;RIGHT(BN$1,2)),NETWORKDAYS(DATEVALUE("10/1/20"&amp;RIGHT(BN$1,2)),DATEVALUE("9/30/20"&amp;RIGHT(BO$1,2)),Holidays!$J$3:$J$937),
IF($T662&gt;=DATEVALUE("10/1/20"&amp;RIGHT(BN$1,2)),NETWORKDAYS($T662,DATEVALUE("9/30/20"&amp;RIGHT(BO$1,2)),Holidays!$J$3:$J$937),"")))),"")/(NETWORKDAYS($T662,$U662,Holidays!$J$3:$J$937)),0))</f>
        <v/>
      </c>
      <c r="BP662" s="87" t="str">
        <f>IF($Q662="","",IFERROR(IF(OR(AND($T662&gt;=DATEVALUE("10/1/20"&amp;RIGHT(BO$1,2)),$T662&lt;=DATEVALUE("9/30/20"&amp;RIGHT(BP$1,2))),AND($U662&gt;=DATEVALUE("10/1/20"&amp;RIGHT(BO$1,2)),$U662&lt;=DATEVALUE("9/30/20"&amp;RIGHT(BP$1,2))),AND($T662&lt;=DATEVALUE("10/1/20"&amp;RIGHT(BO$1,2)),$U662&gt;=DATEVALUE("9/30/20"&amp;RIGHT(BP$1,2)))),
IF(AND($T662&gt;=DATEVALUE("10/1/20"&amp;RIGHT(BO$1,2)),$U662&lt;=DATEVALUE("9/30/20"&amp;RIGHT(BP$1,2))),NETWORKDAYS($T662,$U662,Holidays!$J$3:$J$937),
IF(AND($T662&lt;DATEVALUE("10/1/20"&amp;RIGHT(BO$1,2)),$U662&lt;=DATEVALUE("9/30/20"&amp;RIGHT(BP$1,2))),NETWORKDAYS(DATEVALUE("10/1/20"&amp;RIGHT(BO$1,2)),$U662,Holidays!$J$3:$J$937),
IF($T662&lt;DATEVALUE("10/1/20"&amp;RIGHT(BO$1,2)),NETWORKDAYS(DATEVALUE("10/1/20"&amp;RIGHT(BO$1,2)),DATEVALUE("9/30/20"&amp;RIGHT(BP$1,2)),Holidays!$J$3:$J$937),
IF($T662&gt;=DATEVALUE("10/1/20"&amp;RIGHT(BO$1,2)),NETWORKDAYS($T662,DATEVALUE("9/30/20"&amp;RIGHT(BP$1,2)),Holidays!$J$3:$J$937),"")))),"")/(NETWORKDAYS($T662,$U662,Holidays!$J$3:$J$937)),0))</f>
        <v/>
      </c>
      <c r="BQ662" s="87" t="str">
        <f>IF($Q662="","",IFERROR(IF(OR(AND($T662&gt;=DATEVALUE("10/1/20"&amp;RIGHT(BP$1,2)),$T662&lt;=DATEVALUE("9/30/20"&amp;RIGHT(BQ$1,2))),AND($U662&gt;=DATEVALUE("10/1/20"&amp;RIGHT(BP$1,2)),$U662&lt;=DATEVALUE("9/30/20"&amp;RIGHT(BQ$1,2))),AND($T662&lt;=DATEVALUE("10/1/20"&amp;RIGHT(BP$1,2)),$U662&gt;=DATEVALUE("9/30/20"&amp;RIGHT(BQ$1,2)))),
IF(AND($T662&gt;=DATEVALUE("10/1/20"&amp;RIGHT(BP$1,2)),$U662&lt;=DATEVALUE("9/30/20"&amp;RIGHT(BQ$1,2))),NETWORKDAYS($T662,$U662,Holidays!$J$3:$J$937),
IF(AND($T662&lt;DATEVALUE("10/1/20"&amp;RIGHT(BP$1,2)),$U662&lt;=DATEVALUE("9/30/20"&amp;RIGHT(BQ$1,2))),NETWORKDAYS(DATEVALUE("10/1/20"&amp;RIGHT(BP$1,2)),$U662,Holidays!$J$3:$J$937),
IF($T662&lt;DATEVALUE("10/1/20"&amp;RIGHT(BP$1,2)),NETWORKDAYS(DATEVALUE("10/1/20"&amp;RIGHT(BP$1,2)),DATEVALUE("9/30/20"&amp;RIGHT(BQ$1,2)),Holidays!$J$3:$J$937),
IF($T662&gt;=DATEVALUE("10/1/20"&amp;RIGHT(BP$1,2)),NETWORKDAYS($T662,DATEVALUE("9/30/20"&amp;RIGHT(BQ$1,2)),Holidays!$J$3:$J$937),"")))),"")/(NETWORKDAYS($T662,$U662,Holidays!$J$3:$J$937)),0))</f>
        <v/>
      </c>
      <c r="BR662" s="87" t="str">
        <f>IF($Q662="","",IFERROR(IF(OR(AND($T662&gt;=DATEVALUE("10/1/20"&amp;RIGHT(BQ$1,2)),$T662&lt;=DATEVALUE("9/30/20"&amp;RIGHT(BR$1,2))),AND($U662&gt;=DATEVALUE("10/1/20"&amp;RIGHT(BQ$1,2)),$U662&lt;=DATEVALUE("9/30/20"&amp;RIGHT(BR$1,2))),AND($T662&lt;=DATEVALUE("10/1/20"&amp;RIGHT(BQ$1,2)),$U662&gt;=DATEVALUE("9/30/20"&amp;RIGHT(BR$1,2)))),
IF(AND($T662&gt;=DATEVALUE("10/1/20"&amp;RIGHT(BQ$1,2)),$U662&lt;=DATEVALUE("9/30/20"&amp;RIGHT(BR$1,2))),NETWORKDAYS($T662,$U662,Holidays!$J$3:$J$937),
IF(AND($T662&lt;DATEVALUE("10/1/20"&amp;RIGHT(BQ$1,2)),$U662&lt;=DATEVALUE("9/30/20"&amp;RIGHT(BR$1,2))),NETWORKDAYS(DATEVALUE("10/1/20"&amp;RIGHT(BQ$1,2)),$U662,Holidays!$J$3:$J$937),
IF($T662&lt;DATEVALUE("10/1/20"&amp;RIGHT(BQ$1,2)),NETWORKDAYS(DATEVALUE("10/1/20"&amp;RIGHT(BQ$1,2)),DATEVALUE("9/30/20"&amp;RIGHT(BR$1,2)),Holidays!$J$3:$J$937),
IF($T662&gt;=DATEVALUE("10/1/20"&amp;RIGHT(BQ$1,2)),NETWORKDAYS($T662,DATEVALUE("9/30/20"&amp;RIGHT(BR$1,2)),Holidays!$J$3:$J$937),"")))),"")/(NETWORKDAYS($T662,$U662,Holidays!$J$3:$J$937)),0))</f>
        <v/>
      </c>
      <c r="BS662" s="87" t="str">
        <f>IF($Q662="","",IFERROR(IF(OR(AND($T662&gt;=DATEVALUE("10/1/20"&amp;RIGHT(BR$1,2)),$T662&lt;=DATEVALUE("9/30/20"&amp;RIGHT(BS$1,2))),AND($U662&gt;=DATEVALUE("10/1/20"&amp;RIGHT(BR$1,2)),$U662&lt;=DATEVALUE("9/30/20"&amp;RIGHT(BS$1,2))),AND($T662&lt;=DATEVALUE("10/1/20"&amp;RIGHT(BR$1,2)),$U662&gt;=DATEVALUE("9/30/20"&amp;RIGHT(BS$1,2)))),
IF(AND($T662&gt;=DATEVALUE("10/1/20"&amp;RIGHT(BR$1,2)),$U662&lt;=DATEVALUE("9/30/20"&amp;RIGHT(BS$1,2))),NETWORKDAYS($T662,$U662,Holidays!$J$3:$J$937),
IF(AND($T662&lt;DATEVALUE("10/1/20"&amp;RIGHT(BR$1,2)),$U662&lt;=DATEVALUE("9/30/20"&amp;RIGHT(BS$1,2))),NETWORKDAYS(DATEVALUE("10/1/20"&amp;RIGHT(BR$1,2)),$U662,Holidays!$J$3:$J$937),
IF($T662&lt;DATEVALUE("10/1/20"&amp;RIGHT(BR$1,2)),NETWORKDAYS(DATEVALUE("10/1/20"&amp;RIGHT(BR$1,2)),DATEVALUE("9/30/20"&amp;RIGHT(BS$1,2)),Holidays!$J$3:$J$937),
IF($T662&gt;=DATEVALUE("10/1/20"&amp;RIGHT(BR$1,2)),NETWORKDAYS($T662,DATEVALUE("9/30/20"&amp;RIGHT(BS$1,2)),Holidays!$J$3:$J$937),"")))),"")/(NETWORKDAYS($T662,$U662,Holidays!$J$3:$J$937)),0))</f>
        <v/>
      </c>
      <c r="BT662" s="87" t="str">
        <f>IF($Q662="","",IFERROR(IF(OR(AND($T662&gt;=DATEVALUE("10/1/20"&amp;RIGHT(BS$1,2)),$T662&lt;=DATEVALUE("9/30/20"&amp;RIGHT(BT$1,2))),AND($U662&gt;=DATEVALUE("10/1/20"&amp;RIGHT(BS$1,2)),$U662&lt;=DATEVALUE("9/30/20"&amp;RIGHT(BT$1,2))),AND($T662&lt;=DATEVALUE("10/1/20"&amp;RIGHT(BS$1,2)),$U662&gt;=DATEVALUE("9/30/20"&amp;RIGHT(BT$1,2)))),
IF(AND($T662&gt;=DATEVALUE("10/1/20"&amp;RIGHT(BS$1,2)),$U662&lt;=DATEVALUE("9/30/20"&amp;RIGHT(BT$1,2))),NETWORKDAYS($T662,$U662,Holidays!$J$3:$J$937),
IF(AND($T662&lt;DATEVALUE("10/1/20"&amp;RIGHT(BS$1,2)),$U662&lt;=DATEVALUE("9/30/20"&amp;RIGHT(BT$1,2))),NETWORKDAYS(DATEVALUE("10/1/20"&amp;RIGHT(BS$1,2)),$U662,Holidays!$J$3:$J$937),
IF($T662&lt;DATEVALUE("10/1/20"&amp;RIGHT(BS$1,2)),NETWORKDAYS(DATEVALUE("10/1/20"&amp;RIGHT(BS$1,2)),DATEVALUE("9/30/20"&amp;RIGHT(BT$1,2)),Holidays!$J$3:$J$937),
IF($T662&gt;=DATEVALUE("10/1/20"&amp;RIGHT(BS$1,2)),NETWORKDAYS($T662,DATEVALUE("9/30/20"&amp;RIGHT(BT$1,2)),Holidays!$J$3:$J$937),"")))),"")/(NETWORKDAYS($T662,$U662,Holidays!$J$3:$J$937)),0))</f>
        <v/>
      </c>
      <c r="BU662" s="87" t="str">
        <f>IF($Q662="","",IFERROR(IF(OR(AND($T662&gt;=DATEVALUE("10/1/20"&amp;RIGHT(BT$1,2)),$T662&lt;=DATEVALUE("9/30/20"&amp;RIGHT(BU$1,2))),AND($U662&gt;=DATEVALUE("10/1/20"&amp;RIGHT(BT$1,2)),$U662&lt;=DATEVALUE("9/30/20"&amp;RIGHT(BU$1,2))),AND($T662&lt;=DATEVALUE("10/1/20"&amp;RIGHT(BT$1,2)),$U662&gt;=DATEVALUE("9/30/20"&amp;RIGHT(BU$1,2)))),
IF(AND($T662&gt;=DATEVALUE("10/1/20"&amp;RIGHT(BT$1,2)),$U662&lt;=DATEVALUE("9/30/20"&amp;RIGHT(BU$1,2))),NETWORKDAYS($T662,$U662,Holidays!$J$3:$J$937),
IF(AND($T662&lt;DATEVALUE("10/1/20"&amp;RIGHT(BT$1,2)),$U662&lt;=DATEVALUE("9/30/20"&amp;RIGHT(BU$1,2))),NETWORKDAYS(DATEVALUE("10/1/20"&amp;RIGHT(BT$1,2)),$U662,Holidays!$J$3:$J$937),
IF($T662&lt;DATEVALUE("10/1/20"&amp;RIGHT(BT$1,2)),NETWORKDAYS(DATEVALUE("10/1/20"&amp;RIGHT(BT$1,2)),DATEVALUE("9/30/20"&amp;RIGHT(BU$1,2)),Holidays!$J$3:$J$937),
IF($T662&gt;=DATEVALUE("10/1/20"&amp;RIGHT(BT$1,2)),NETWORKDAYS($T662,DATEVALUE("9/30/20"&amp;RIGHT(BU$1,2)),Holidays!$J$3:$J$937),"")))),"")/(NETWORKDAYS($T662,$U662,Holidays!$J$3:$J$937)),0))</f>
        <v/>
      </c>
      <c r="BV662" s="87" t="str">
        <f>IF($Q662="","",IFERROR(IF(OR(AND($T662&gt;=DATEVALUE("10/1/20"&amp;RIGHT(BU$1,2)),$T662&lt;=DATEVALUE("9/30/20"&amp;RIGHT(BV$1,2))),AND($U662&gt;=DATEVALUE("10/1/20"&amp;RIGHT(BU$1,2)),$U662&lt;=DATEVALUE("9/30/20"&amp;RIGHT(BV$1,2))),AND($T662&lt;=DATEVALUE("10/1/20"&amp;RIGHT(BU$1,2)),$U662&gt;=DATEVALUE("9/30/20"&amp;RIGHT(BV$1,2)))),
IF(AND($T662&gt;=DATEVALUE("10/1/20"&amp;RIGHT(BU$1,2)),$U662&lt;=DATEVALUE("9/30/20"&amp;RIGHT(BV$1,2))),NETWORKDAYS($T662,$U662,Holidays!$J$3:$J$937),
IF(AND($T662&lt;DATEVALUE("10/1/20"&amp;RIGHT(BU$1,2)),$U662&lt;=DATEVALUE("9/30/20"&amp;RIGHT(BV$1,2))),NETWORKDAYS(DATEVALUE("10/1/20"&amp;RIGHT(BU$1,2)),$U662,Holidays!$J$3:$J$937),
IF($T662&lt;DATEVALUE("10/1/20"&amp;RIGHT(BU$1,2)),NETWORKDAYS(DATEVALUE("10/1/20"&amp;RIGHT(BU$1,2)),DATEVALUE("9/30/20"&amp;RIGHT(BV$1,2)),Holidays!$J$3:$J$937),
IF($T662&gt;=DATEVALUE("10/1/20"&amp;RIGHT(BU$1,2)),NETWORKDAYS($T662,DATEVALUE("9/30/20"&amp;RIGHT(BV$1,2)),Holidays!$J$3:$J$937),"")))),"")/(NETWORKDAYS($T662,$U662,Holidays!$J$3:$J$937)),0))</f>
        <v/>
      </c>
      <c r="BW662" s="87" t="str">
        <f>IF($Q662="","",IFERROR(IF(OR(AND($T662&gt;=DATEVALUE("10/1/20"&amp;RIGHT(BV$1,2)),$T662&lt;=DATEVALUE("9/30/20"&amp;RIGHT(BW$1,2))),AND($U662&gt;=DATEVALUE("10/1/20"&amp;RIGHT(BV$1,2)),$U662&lt;=DATEVALUE("9/30/20"&amp;RIGHT(BW$1,2))),AND($T662&lt;=DATEVALUE("10/1/20"&amp;RIGHT(BV$1,2)),$U662&gt;=DATEVALUE("9/30/20"&amp;RIGHT(BW$1,2)))),
IF(AND($T662&gt;=DATEVALUE("10/1/20"&amp;RIGHT(BV$1,2)),$U662&lt;=DATEVALUE("9/30/20"&amp;RIGHT(BW$1,2))),NETWORKDAYS($T662,$U662,Holidays!$J$3:$J$937),
IF(AND($T662&lt;DATEVALUE("10/1/20"&amp;RIGHT(BV$1,2)),$U662&lt;=DATEVALUE("9/30/20"&amp;RIGHT(BW$1,2))),NETWORKDAYS(DATEVALUE("10/1/20"&amp;RIGHT(BV$1,2)),$U662,Holidays!$J$3:$J$937),
IF($T662&lt;DATEVALUE("10/1/20"&amp;RIGHT(BV$1,2)),NETWORKDAYS(DATEVALUE("10/1/20"&amp;RIGHT(BV$1,2)),DATEVALUE("9/30/20"&amp;RIGHT(BW$1,2)),Holidays!$J$3:$J$937),
IF($T662&gt;=DATEVALUE("10/1/20"&amp;RIGHT(BV$1,2)),NETWORKDAYS($T662,DATEVALUE("9/30/20"&amp;RIGHT(BW$1,2)),Holidays!$J$3:$J$937),"")))),"")/(NETWORKDAYS($T662,$U662,Holidays!$J$3:$J$937)),0))</f>
        <v/>
      </c>
      <c r="BX662" s="87" t="str">
        <f>IF($Q662="","",IFERROR(IF(OR(AND($T662&gt;=DATEVALUE("10/1/20"&amp;RIGHT(BW$1,2)),$T662&lt;=DATEVALUE("9/30/20"&amp;RIGHT(BX$1,2))),AND($U662&gt;=DATEVALUE("10/1/20"&amp;RIGHT(BW$1,2)),$U662&lt;=DATEVALUE("9/30/20"&amp;RIGHT(BX$1,2))),AND($T662&lt;=DATEVALUE("10/1/20"&amp;RIGHT(BW$1,2)),$U662&gt;=DATEVALUE("9/30/20"&amp;RIGHT(BX$1,2)))),
IF(AND($T662&gt;=DATEVALUE("10/1/20"&amp;RIGHT(BW$1,2)),$U662&lt;=DATEVALUE("9/30/20"&amp;RIGHT(BX$1,2))),NETWORKDAYS($T662,$U662,Holidays!$J$3:$J$937),
IF(AND($T662&lt;DATEVALUE("10/1/20"&amp;RIGHT(BW$1,2)),$U662&lt;=DATEVALUE("9/30/20"&amp;RIGHT(BX$1,2))),NETWORKDAYS(DATEVALUE("10/1/20"&amp;RIGHT(BW$1,2)),$U662,Holidays!$J$3:$J$937),
IF($T662&lt;DATEVALUE("10/1/20"&amp;RIGHT(BW$1,2)),NETWORKDAYS(DATEVALUE("10/1/20"&amp;RIGHT(BW$1,2)),DATEVALUE("9/30/20"&amp;RIGHT(BX$1,2)),Holidays!$J$3:$J$937),
IF($T662&gt;=DATEVALUE("10/1/20"&amp;RIGHT(BW$1,2)),NETWORKDAYS($T662,DATEVALUE("9/30/20"&amp;RIGHT(BX$1,2)),Holidays!$J$3:$J$937),"")))),"")/(NETWORKDAYS($T662,$U662,Holidays!$J$3:$J$937)),0))</f>
        <v/>
      </c>
      <c r="BY662" s="87" t="str">
        <f>IF($Q662="","",IFERROR(IF(OR(AND($T662&gt;=DATEVALUE("10/1/20"&amp;RIGHT(BX$1,2)),$T662&lt;=DATEVALUE("9/30/20"&amp;RIGHT(BY$1,2))),AND($U662&gt;=DATEVALUE("10/1/20"&amp;RIGHT(BX$1,2)),$U662&lt;=DATEVALUE("9/30/20"&amp;RIGHT(BY$1,2))),AND($T662&lt;=DATEVALUE("10/1/20"&amp;RIGHT(BX$1,2)),$U662&gt;=DATEVALUE("9/30/20"&amp;RIGHT(BY$1,2)))),
IF(AND($T662&gt;=DATEVALUE("10/1/20"&amp;RIGHT(BX$1,2)),$U662&lt;=DATEVALUE("9/30/20"&amp;RIGHT(BY$1,2))),NETWORKDAYS($T662,$U662,Holidays!$J$3:$J$937),
IF(AND($T662&lt;DATEVALUE("10/1/20"&amp;RIGHT(BX$1,2)),$U662&lt;=DATEVALUE("9/30/20"&amp;RIGHT(BY$1,2))),NETWORKDAYS(DATEVALUE("10/1/20"&amp;RIGHT(BX$1,2)),$U662,Holidays!$J$3:$J$937),
IF($T662&lt;DATEVALUE("10/1/20"&amp;RIGHT(BX$1,2)),NETWORKDAYS(DATEVALUE("10/1/20"&amp;RIGHT(BX$1,2)),DATEVALUE("9/30/20"&amp;RIGHT(BY$1,2)),Holidays!$J$3:$J$937),
IF($T662&gt;=DATEVALUE("10/1/20"&amp;RIGHT(BX$1,2)),NETWORKDAYS($T662,DATEVALUE("9/30/20"&amp;RIGHT(BY$1,2)),Holidays!$J$3:$J$937),"")))),"")/(NETWORKDAYS($T662,$U662,Holidays!$J$3:$J$937)),0))</f>
        <v/>
      </c>
      <c r="BZ662" s="87" t="str">
        <f>IF($Q662="","",IFERROR(IF(OR(AND($T662&gt;=DATEVALUE("10/1/20"&amp;RIGHT(BY$1,2)),$T662&lt;=DATEVALUE("9/30/20"&amp;RIGHT(BZ$1,2))),AND($U662&gt;=DATEVALUE("10/1/20"&amp;RIGHT(BY$1,2)),$U662&lt;=DATEVALUE("9/30/20"&amp;RIGHT(BZ$1,2))),AND($T662&lt;=DATEVALUE("10/1/20"&amp;RIGHT(BY$1,2)),$U662&gt;=DATEVALUE("9/30/20"&amp;RIGHT(BZ$1,2)))),
IF(AND($T662&gt;=DATEVALUE("10/1/20"&amp;RIGHT(BY$1,2)),$U662&lt;=DATEVALUE("9/30/20"&amp;RIGHT(BZ$1,2))),NETWORKDAYS($T662,$U662,Holidays!$J$3:$J$937),
IF(AND($T662&lt;DATEVALUE("10/1/20"&amp;RIGHT(BY$1,2)),$U662&lt;=DATEVALUE("9/30/20"&amp;RIGHT(BZ$1,2))),NETWORKDAYS(DATEVALUE("10/1/20"&amp;RIGHT(BY$1,2)),$U662,Holidays!$J$3:$J$937),
IF($T662&lt;DATEVALUE("10/1/20"&amp;RIGHT(BY$1,2)),NETWORKDAYS(DATEVALUE("10/1/20"&amp;RIGHT(BY$1,2)),DATEVALUE("9/30/20"&amp;RIGHT(BZ$1,2)),Holidays!$J$3:$J$937),
IF($T662&gt;=DATEVALUE("10/1/20"&amp;RIGHT(BY$1,2)),NETWORKDAYS($T662,DATEVALUE("9/30/20"&amp;RIGHT(BZ$1,2)),Holidays!$J$3:$J$937),"")))),"")/(NETWORKDAYS($T662,$U662,Holidays!$J$3:$J$937)),0))</f>
        <v/>
      </c>
      <c r="CA662" s="87" t="str">
        <f>IF($Q662="","",IFERROR(IF(OR(AND($T662&gt;=DATEVALUE("10/1/20"&amp;RIGHT(BZ$1,2)),$T662&lt;=DATEVALUE("9/30/20"&amp;RIGHT(CA$1,2))),AND($U662&gt;=DATEVALUE("10/1/20"&amp;RIGHT(BZ$1,2)),$U662&lt;=DATEVALUE("9/30/20"&amp;RIGHT(CA$1,2))),AND($T662&lt;=DATEVALUE("10/1/20"&amp;RIGHT(BZ$1,2)),$U662&gt;=DATEVALUE("9/30/20"&amp;RIGHT(CA$1,2)))),
IF(AND($T662&gt;=DATEVALUE("10/1/20"&amp;RIGHT(BZ$1,2)),$U662&lt;=DATEVALUE("9/30/20"&amp;RIGHT(CA$1,2))),NETWORKDAYS($T662,$U662,Holidays!$J$3:$J$937),
IF(AND($T662&lt;DATEVALUE("10/1/20"&amp;RIGHT(BZ$1,2)),$U662&lt;=DATEVALUE("9/30/20"&amp;RIGHT(CA$1,2))),NETWORKDAYS(DATEVALUE("10/1/20"&amp;RIGHT(BZ$1,2)),$U662,Holidays!$J$3:$J$937),
IF($T662&lt;DATEVALUE("10/1/20"&amp;RIGHT(BZ$1,2)),NETWORKDAYS(DATEVALUE("10/1/20"&amp;RIGHT(BZ$1,2)),DATEVALUE("9/30/20"&amp;RIGHT(CA$1,2)),Holidays!$J$3:$J$937),
IF($T662&gt;=DATEVALUE("10/1/20"&amp;RIGHT(BZ$1,2)),NETWORKDAYS($T662,DATEVALUE("9/30/20"&amp;RIGHT(CA$1,2)),Holidays!$J$3:$J$937),"")))),"")/(NETWORKDAYS($T662,$U662,Holidays!$J$3:$J$937)),0))</f>
        <v/>
      </c>
      <c r="CB662" s="87" t="str">
        <f>IF($Q662="","",IFERROR(IF(OR(AND($T662&gt;=DATEVALUE("10/1/20"&amp;RIGHT(CA$1,2)),$T662&lt;=DATEVALUE("9/30/20"&amp;RIGHT(CB$1,2))),AND($U662&gt;=DATEVALUE("10/1/20"&amp;RIGHT(CA$1,2)),$U662&lt;=DATEVALUE("9/30/20"&amp;RIGHT(CB$1,2))),AND($T662&lt;=DATEVALUE("10/1/20"&amp;RIGHT(CA$1,2)),$U662&gt;=DATEVALUE("9/30/20"&amp;RIGHT(CB$1,2)))),
IF(AND($T662&gt;=DATEVALUE("10/1/20"&amp;RIGHT(CA$1,2)),$U662&lt;=DATEVALUE("9/30/20"&amp;RIGHT(CB$1,2))),NETWORKDAYS($T662,$U662,Holidays!$J$3:$J$937),
IF(AND($T662&lt;DATEVALUE("10/1/20"&amp;RIGHT(CA$1,2)),$U662&lt;=DATEVALUE("9/30/20"&amp;RIGHT(CB$1,2))),NETWORKDAYS(DATEVALUE("10/1/20"&amp;RIGHT(CA$1,2)),$U662,Holidays!$J$3:$J$937),
IF($T662&lt;DATEVALUE("10/1/20"&amp;RIGHT(CA$1,2)),NETWORKDAYS(DATEVALUE("10/1/20"&amp;RIGHT(CA$1,2)),DATEVALUE("9/30/20"&amp;RIGHT(CB$1,2)),Holidays!$J$3:$J$937),
IF($T662&gt;=DATEVALUE("10/1/20"&amp;RIGHT(CA$1,2)),NETWORKDAYS($T662,DATEVALUE("9/30/20"&amp;RIGHT(CB$1,2)),Holidays!$J$3:$J$937),"")))),"")/(NETWORKDAYS($T662,$U662,Holidays!$J$3:$J$937)),0))</f>
        <v/>
      </c>
    </row>
    <row r="663" spans="1:80">
      <c r="A663" s="97"/>
      <c r="B663" s="98" t="str">
        <f ca="1">IF(NOT($A663=""),OFFSET('WBS Reference &amp; User Procedure'!$A$1,MATCH($A663,'WBS Reference &amp; User Procedure'!$A:$A,0)-1,1),"")</f>
        <v/>
      </c>
      <c r="D663" s="97"/>
      <c r="T663" s="104" t="str">
        <f>IF(NOT(Q663=""),IF(NOT($S663=""),$S663,#REF!),"")</f>
        <v/>
      </c>
      <c r="U663" s="104" t="str">
        <f>IF(NOT(Q663=""),WORKDAY(T663,Q663,Holidays!$J$3:$J$937),"")</f>
        <v/>
      </c>
      <c r="V663" s="104"/>
      <c r="W663" s="104"/>
      <c r="X663" s="101" t="str">
        <f t="shared" si="137"/>
        <v/>
      </c>
      <c r="AL663" s="87" t="str">
        <f t="shared" ca="1" si="134"/>
        <v/>
      </c>
      <c r="AN663" s="87" t="str">
        <f t="shared" ca="1" si="146"/>
        <v/>
      </c>
      <c r="AO663" s="87" t="str">
        <f t="shared" ca="1" si="146"/>
        <v/>
      </c>
      <c r="AP663" s="87" t="str">
        <f t="shared" ca="1" si="146"/>
        <v/>
      </c>
      <c r="AQ663" s="87" t="str">
        <f t="shared" ca="1" si="146"/>
        <v/>
      </c>
      <c r="AR663" s="87" t="str">
        <f t="shared" ca="1" si="146"/>
        <v/>
      </c>
      <c r="AS663" s="87" t="str">
        <f t="shared" ca="1" si="146"/>
        <v/>
      </c>
      <c r="AT663" s="87" t="str">
        <f t="shared" ca="1" si="146"/>
        <v/>
      </c>
      <c r="AU663" s="87" t="str">
        <f t="shared" ca="1" si="146"/>
        <v/>
      </c>
      <c r="AV663" s="87" t="str">
        <f t="shared" ca="1" si="146"/>
        <v/>
      </c>
      <c r="AW663" s="87" t="str">
        <f t="shared" ca="1" si="146"/>
        <v/>
      </c>
      <c r="AX663" s="87" t="str">
        <f t="shared" ca="1" si="147"/>
        <v/>
      </c>
      <c r="AY663" s="87" t="str">
        <f t="shared" ca="1" si="147"/>
        <v/>
      </c>
      <c r="AZ663" s="87" t="str">
        <f t="shared" ca="1" si="147"/>
        <v/>
      </c>
      <c r="BA663" s="87" t="str">
        <f t="shared" ca="1" si="147"/>
        <v/>
      </c>
      <c r="BB663" s="87" t="str">
        <f t="shared" ca="1" si="147"/>
        <v/>
      </c>
      <c r="BC663" s="87" t="str">
        <f t="shared" ca="1" si="147"/>
        <v/>
      </c>
      <c r="BD663" s="87" t="str">
        <f t="shared" ca="1" si="147"/>
        <v/>
      </c>
      <c r="BE663" s="87" t="str">
        <f t="shared" ca="1" si="147"/>
        <v/>
      </c>
      <c r="BF663" s="87" t="str">
        <f t="shared" ca="1" si="147"/>
        <v/>
      </c>
      <c r="BG663" s="87" t="str">
        <f t="shared" ca="1" si="147"/>
        <v/>
      </c>
      <c r="BI663" s="87" t="str">
        <f>IF($Q663="","",IFERROR(IF(OR(AND($T663&gt;=DATEVALUE("10/1/20"&amp;RIGHT(BH$1,2)),$T663&lt;=DATEVALUE("9/30/20"&amp;RIGHT(BI$1,2))),AND($U663&gt;=DATEVALUE("10/1/20"&amp;RIGHT(BH$1,2)),$U663&lt;=DATEVALUE("9/30/20"&amp;RIGHT(BI$1,2))),AND($T663&lt;=DATEVALUE("10/1/20"&amp;RIGHT(BH$1,2)),$U663&gt;=DATEVALUE("9/30/20"&amp;RIGHT(BI$1,2)))),
IF(AND($T663&gt;=DATEVALUE("10/1/20"&amp;RIGHT(BH$1,2)),$U663&lt;=DATEVALUE("9/30/20"&amp;RIGHT(BI$1,2))),NETWORKDAYS($T663,$U663,Holidays!$J$3:$J$937),
IF(AND($T663&lt;DATEVALUE("10/1/20"&amp;RIGHT(BH$1,2)),$U663&lt;=DATEVALUE("9/30/20"&amp;RIGHT(BI$1,2))),NETWORKDAYS(DATEVALUE("10/1/20"&amp;RIGHT(BH$1,2)),$U663,Holidays!$J$3:$J$937),
IF($T663&lt;DATEVALUE("10/1/20"&amp;RIGHT(BH$1,2)),NETWORKDAYS(DATEVALUE("10/1/20"&amp;RIGHT(BH$1,2)),DATEVALUE("9/30/20"&amp;RIGHT(BI$1,2)),Holidays!$J$3:$J$937),
IF($T663&gt;=DATEVALUE("10/1/20"&amp;RIGHT(BH$1,2)),NETWORKDAYS($T663,DATEVALUE("9/30/20"&amp;RIGHT(BI$1,2)),Holidays!$J$3:$J$937),"")))),"")/(NETWORKDAYS($T663,$U663,Holidays!$J$3:$J$937)),0))</f>
        <v/>
      </c>
      <c r="BJ663" s="87" t="str">
        <f>IF($Q663="","",IFERROR(IF(OR(AND($T663&gt;=DATEVALUE("10/1/20"&amp;RIGHT(BI$1,2)),$T663&lt;=DATEVALUE("9/30/20"&amp;RIGHT(BJ$1,2))),AND($U663&gt;=DATEVALUE("10/1/20"&amp;RIGHT(BI$1,2)),$U663&lt;=DATEVALUE("9/30/20"&amp;RIGHT(BJ$1,2))),AND($T663&lt;=DATEVALUE("10/1/20"&amp;RIGHT(BI$1,2)),$U663&gt;=DATEVALUE("9/30/20"&amp;RIGHT(BJ$1,2)))),
IF(AND($T663&gt;=DATEVALUE("10/1/20"&amp;RIGHT(BI$1,2)),$U663&lt;=DATEVALUE("9/30/20"&amp;RIGHT(BJ$1,2))),NETWORKDAYS($T663,$U663,Holidays!$J$3:$J$937),
IF(AND($T663&lt;DATEVALUE("10/1/20"&amp;RIGHT(BI$1,2)),$U663&lt;=DATEVALUE("9/30/20"&amp;RIGHT(BJ$1,2))),NETWORKDAYS(DATEVALUE("10/1/20"&amp;RIGHT(BI$1,2)),$U663,Holidays!$J$3:$J$937),
IF($T663&lt;DATEVALUE("10/1/20"&amp;RIGHT(BI$1,2)),NETWORKDAYS(DATEVALUE("10/1/20"&amp;RIGHT(BI$1,2)),DATEVALUE("9/30/20"&amp;RIGHT(BJ$1,2)),Holidays!$J$3:$J$937),
IF($T663&gt;=DATEVALUE("10/1/20"&amp;RIGHT(BI$1,2)),NETWORKDAYS($T663,DATEVALUE("9/30/20"&amp;RIGHT(BJ$1,2)),Holidays!$J$3:$J$937),"")))),"")/(NETWORKDAYS($T663,$U663,Holidays!$J$3:$J$937)),0))</f>
        <v/>
      </c>
      <c r="BK663" s="87" t="str">
        <f>IF($Q663="","",IFERROR(IF(OR(AND($T663&gt;=DATEVALUE("10/1/20"&amp;RIGHT(BJ$1,2)),$T663&lt;=DATEVALUE("9/30/20"&amp;RIGHT(BK$1,2))),AND($U663&gt;=DATEVALUE("10/1/20"&amp;RIGHT(BJ$1,2)),$U663&lt;=DATEVALUE("9/30/20"&amp;RIGHT(BK$1,2))),AND($T663&lt;=DATEVALUE("10/1/20"&amp;RIGHT(BJ$1,2)),$U663&gt;=DATEVALUE("9/30/20"&amp;RIGHT(BK$1,2)))),
IF(AND($T663&gt;=DATEVALUE("10/1/20"&amp;RIGHT(BJ$1,2)),$U663&lt;=DATEVALUE("9/30/20"&amp;RIGHT(BK$1,2))),NETWORKDAYS($T663,$U663,Holidays!$J$3:$J$937),
IF(AND($T663&lt;DATEVALUE("10/1/20"&amp;RIGHT(BJ$1,2)),$U663&lt;=DATEVALUE("9/30/20"&amp;RIGHT(BK$1,2))),NETWORKDAYS(DATEVALUE("10/1/20"&amp;RIGHT(BJ$1,2)),$U663,Holidays!$J$3:$J$937),
IF($T663&lt;DATEVALUE("10/1/20"&amp;RIGHT(BJ$1,2)),NETWORKDAYS(DATEVALUE("10/1/20"&amp;RIGHT(BJ$1,2)),DATEVALUE("9/30/20"&amp;RIGHT(BK$1,2)),Holidays!$J$3:$J$937),
IF($T663&gt;=DATEVALUE("10/1/20"&amp;RIGHT(BJ$1,2)),NETWORKDAYS($T663,DATEVALUE("9/30/20"&amp;RIGHT(BK$1,2)),Holidays!$J$3:$J$937),"")))),"")/(NETWORKDAYS($T663,$U663,Holidays!$J$3:$J$937)),0))</f>
        <v/>
      </c>
      <c r="BL663" s="87" t="str">
        <f>IF($Q663="","",IFERROR(IF(OR(AND($T663&gt;=DATEVALUE("10/1/20"&amp;RIGHT(BK$1,2)),$T663&lt;=DATEVALUE("9/30/20"&amp;RIGHT(BL$1,2))),AND($U663&gt;=DATEVALUE("10/1/20"&amp;RIGHT(BK$1,2)),$U663&lt;=DATEVALUE("9/30/20"&amp;RIGHT(BL$1,2))),AND($T663&lt;=DATEVALUE("10/1/20"&amp;RIGHT(BK$1,2)),$U663&gt;=DATEVALUE("9/30/20"&amp;RIGHT(BL$1,2)))),
IF(AND($T663&gt;=DATEVALUE("10/1/20"&amp;RIGHT(BK$1,2)),$U663&lt;=DATEVALUE("9/30/20"&amp;RIGHT(BL$1,2))),NETWORKDAYS($T663,$U663,Holidays!$J$3:$J$937),
IF(AND($T663&lt;DATEVALUE("10/1/20"&amp;RIGHT(BK$1,2)),$U663&lt;=DATEVALUE("9/30/20"&amp;RIGHT(BL$1,2))),NETWORKDAYS(DATEVALUE("10/1/20"&amp;RIGHT(BK$1,2)),$U663,Holidays!$J$3:$J$937),
IF($T663&lt;DATEVALUE("10/1/20"&amp;RIGHT(BK$1,2)),NETWORKDAYS(DATEVALUE("10/1/20"&amp;RIGHT(BK$1,2)),DATEVALUE("9/30/20"&amp;RIGHT(BL$1,2)),Holidays!$J$3:$J$937),
IF($T663&gt;=DATEVALUE("10/1/20"&amp;RIGHT(BK$1,2)),NETWORKDAYS($T663,DATEVALUE("9/30/20"&amp;RIGHT(BL$1,2)),Holidays!$J$3:$J$937),"")))),"")/(NETWORKDAYS($T663,$U663,Holidays!$J$3:$J$937)),0))</f>
        <v/>
      </c>
      <c r="BM663" s="87" t="str">
        <f>IF($Q663="","",IFERROR(IF(OR(AND($T663&gt;=DATEVALUE("10/1/20"&amp;RIGHT(BL$1,2)),$T663&lt;=DATEVALUE("9/30/20"&amp;RIGHT(BM$1,2))),AND($U663&gt;=DATEVALUE("10/1/20"&amp;RIGHT(BL$1,2)),$U663&lt;=DATEVALUE("9/30/20"&amp;RIGHT(BM$1,2))),AND($T663&lt;=DATEVALUE("10/1/20"&amp;RIGHT(BL$1,2)),$U663&gt;=DATEVALUE("9/30/20"&amp;RIGHT(BM$1,2)))),
IF(AND($T663&gt;=DATEVALUE("10/1/20"&amp;RIGHT(BL$1,2)),$U663&lt;=DATEVALUE("9/30/20"&amp;RIGHT(BM$1,2))),NETWORKDAYS($T663,$U663,Holidays!$J$3:$J$937),
IF(AND($T663&lt;DATEVALUE("10/1/20"&amp;RIGHT(BL$1,2)),$U663&lt;=DATEVALUE("9/30/20"&amp;RIGHT(BM$1,2))),NETWORKDAYS(DATEVALUE("10/1/20"&amp;RIGHT(BL$1,2)),$U663,Holidays!$J$3:$J$937),
IF($T663&lt;DATEVALUE("10/1/20"&amp;RIGHT(BL$1,2)),NETWORKDAYS(DATEVALUE("10/1/20"&amp;RIGHT(BL$1,2)),DATEVALUE("9/30/20"&amp;RIGHT(BM$1,2)),Holidays!$J$3:$J$937),
IF($T663&gt;=DATEVALUE("10/1/20"&amp;RIGHT(BL$1,2)),NETWORKDAYS($T663,DATEVALUE("9/30/20"&amp;RIGHT(BM$1,2)),Holidays!$J$3:$J$937),"")))),"")/(NETWORKDAYS($T663,$U663,Holidays!$J$3:$J$937)),0))</f>
        <v/>
      </c>
      <c r="BN663" s="87" t="str">
        <f>IF($Q663="","",IFERROR(IF(OR(AND($T663&gt;=DATEVALUE("10/1/20"&amp;RIGHT(BM$1,2)),$T663&lt;=DATEVALUE("9/30/20"&amp;RIGHT(BN$1,2))),AND($U663&gt;=DATEVALUE("10/1/20"&amp;RIGHT(BM$1,2)),$U663&lt;=DATEVALUE("9/30/20"&amp;RIGHT(BN$1,2))),AND($T663&lt;=DATEVALUE("10/1/20"&amp;RIGHT(BM$1,2)),$U663&gt;=DATEVALUE("9/30/20"&amp;RIGHT(BN$1,2)))),
IF(AND($T663&gt;=DATEVALUE("10/1/20"&amp;RIGHT(BM$1,2)),$U663&lt;=DATEVALUE("9/30/20"&amp;RIGHT(BN$1,2))),NETWORKDAYS($T663,$U663,Holidays!$J$3:$J$937),
IF(AND($T663&lt;DATEVALUE("10/1/20"&amp;RIGHT(BM$1,2)),$U663&lt;=DATEVALUE("9/30/20"&amp;RIGHT(BN$1,2))),NETWORKDAYS(DATEVALUE("10/1/20"&amp;RIGHT(BM$1,2)),$U663,Holidays!$J$3:$J$937),
IF($T663&lt;DATEVALUE("10/1/20"&amp;RIGHT(BM$1,2)),NETWORKDAYS(DATEVALUE("10/1/20"&amp;RIGHT(BM$1,2)),DATEVALUE("9/30/20"&amp;RIGHT(BN$1,2)),Holidays!$J$3:$J$937),
IF($T663&gt;=DATEVALUE("10/1/20"&amp;RIGHT(BM$1,2)),NETWORKDAYS($T663,DATEVALUE("9/30/20"&amp;RIGHT(BN$1,2)),Holidays!$J$3:$J$937),"")))),"")/(NETWORKDAYS($T663,$U663,Holidays!$J$3:$J$937)),0))</f>
        <v/>
      </c>
      <c r="BO663" s="87" t="str">
        <f>IF($Q663="","",IFERROR(IF(OR(AND($T663&gt;=DATEVALUE("10/1/20"&amp;RIGHT(BN$1,2)),$T663&lt;=DATEVALUE("9/30/20"&amp;RIGHT(BO$1,2))),AND($U663&gt;=DATEVALUE("10/1/20"&amp;RIGHT(BN$1,2)),$U663&lt;=DATEVALUE("9/30/20"&amp;RIGHT(BO$1,2))),AND($T663&lt;=DATEVALUE("10/1/20"&amp;RIGHT(BN$1,2)),$U663&gt;=DATEVALUE("9/30/20"&amp;RIGHT(BO$1,2)))),
IF(AND($T663&gt;=DATEVALUE("10/1/20"&amp;RIGHT(BN$1,2)),$U663&lt;=DATEVALUE("9/30/20"&amp;RIGHT(BO$1,2))),NETWORKDAYS($T663,$U663,Holidays!$J$3:$J$937),
IF(AND($T663&lt;DATEVALUE("10/1/20"&amp;RIGHT(BN$1,2)),$U663&lt;=DATEVALUE("9/30/20"&amp;RIGHT(BO$1,2))),NETWORKDAYS(DATEVALUE("10/1/20"&amp;RIGHT(BN$1,2)),$U663,Holidays!$J$3:$J$937),
IF($T663&lt;DATEVALUE("10/1/20"&amp;RIGHT(BN$1,2)),NETWORKDAYS(DATEVALUE("10/1/20"&amp;RIGHT(BN$1,2)),DATEVALUE("9/30/20"&amp;RIGHT(BO$1,2)),Holidays!$J$3:$J$937),
IF($T663&gt;=DATEVALUE("10/1/20"&amp;RIGHT(BN$1,2)),NETWORKDAYS($T663,DATEVALUE("9/30/20"&amp;RIGHT(BO$1,2)),Holidays!$J$3:$J$937),"")))),"")/(NETWORKDAYS($T663,$U663,Holidays!$J$3:$J$937)),0))</f>
        <v/>
      </c>
      <c r="BP663" s="87" t="str">
        <f>IF($Q663="","",IFERROR(IF(OR(AND($T663&gt;=DATEVALUE("10/1/20"&amp;RIGHT(BO$1,2)),$T663&lt;=DATEVALUE("9/30/20"&amp;RIGHT(BP$1,2))),AND($U663&gt;=DATEVALUE("10/1/20"&amp;RIGHT(BO$1,2)),$U663&lt;=DATEVALUE("9/30/20"&amp;RIGHT(BP$1,2))),AND($T663&lt;=DATEVALUE("10/1/20"&amp;RIGHT(BO$1,2)),$U663&gt;=DATEVALUE("9/30/20"&amp;RIGHT(BP$1,2)))),
IF(AND($T663&gt;=DATEVALUE("10/1/20"&amp;RIGHT(BO$1,2)),$U663&lt;=DATEVALUE("9/30/20"&amp;RIGHT(BP$1,2))),NETWORKDAYS($T663,$U663,Holidays!$J$3:$J$937),
IF(AND($T663&lt;DATEVALUE("10/1/20"&amp;RIGHT(BO$1,2)),$U663&lt;=DATEVALUE("9/30/20"&amp;RIGHT(BP$1,2))),NETWORKDAYS(DATEVALUE("10/1/20"&amp;RIGHT(BO$1,2)),$U663,Holidays!$J$3:$J$937),
IF($T663&lt;DATEVALUE("10/1/20"&amp;RIGHT(BO$1,2)),NETWORKDAYS(DATEVALUE("10/1/20"&amp;RIGHT(BO$1,2)),DATEVALUE("9/30/20"&amp;RIGHT(BP$1,2)),Holidays!$J$3:$J$937),
IF($T663&gt;=DATEVALUE("10/1/20"&amp;RIGHT(BO$1,2)),NETWORKDAYS($T663,DATEVALUE("9/30/20"&amp;RIGHT(BP$1,2)),Holidays!$J$3:$J$937),"")))),"")/(NETWORKDAYS($T663,$U663,Holidays!$J$3:$J$937)),0))</f>
        <v/>
      </c>
      <c r="BQ663" s="87" t="str">
        <f>IF($Q663="","",IFERROR(IF(OR(AND($T663&gt;=DATEVALUE("10/1/20"&amp;RIGHT(BP$1,2)),$T663&lt;=DATEVALUE("9/30/20"&amp;RIGHT(BQ$1,2))),AND($U663&gt;=DATEVALUE("10/1/20"&amp;RIGHT(BP$1,2)),$U663&lt;=DATEVALUE("9/30/20"&amp;RIGHT(BQ$1,2))),AND($T663&lt;=DATEVALUE("10/1/20"&amp;RIGHT(BP$1,2)),$U663&gt;=DATEVALUE("9/30/20"&amp;RIGHT(BQ$1,2)))),
IF(AND($T663&gt;=DATEVALUE("10/1/20"&amp;RIGHT(BP$1,2)),$U663&lt;=DATEVALUE("9/30/20"&amp;RIGHT(BQ$1,2))),NETWORKDAYS($T663,$U663,Holidays!$J$3:$J$937),
IF(AND($T663&lt;DATEVALUE("10/1/20"&amp;RIGHT(BP$1,2)),$U663&lt;=DATEVALUE("9/30/20"&amp;RIGHT(BQ$1,2))),NETWORKDAYS(DATEVALUE("10/1/20"&amp;RIGHT(BP$1,2)),$U663,Holidays!$J$3:$J$937),
IF($T663&lt;DATEVALUE("10/1/20"&amp;RIGHT(BP$1,2)),NETWORKDAYS(DATEVALUE("10/1/20"&amp;RIGHT(BP$1,2)),DATEVALUE("9/30/20"&amp;RIGHT(BQ$1,2)),Holidays!$J$3:$J$937),
IF($T663&gt;=DATEVALUE("10/1/20"&amp;RIGHT(BP$1,2)),NETWORKDAYS($T663,DATEVALUE("9/30/20"&amp;RIGHT(BQ$1,2)),Holidays!$J$3:$J$937),"")))),"")/(NETWORKDAYS($T663,$U663,Holidays!$J$3:$J$937)),0))</f>
        <v/>
      </c>
      <c r="BR663" s="87" t="str">
        <f>IF($Q663="","",IFERROR(IF(OR(AND($T663&gt;=DATEVALUE("10/1/20"&amp;RIGHT(BQ$1,2)),$T663&lt;=DATEVALUE("9/30/20"&amp;RIGHT(BR$1,2))),AND($U663&gt;=DATEVALUE("10/1/20"&amp;RIGHT(BQ$1,2)),$U663&lt;=DATEVALUE("9/30/20"&amp;RIGHT(BR$1,2))),AND($T663&lt;=DATEVALUE("10/1/20"&amp;RIGHT(BQ$1,2)),$U663&gt;=DATEVALUE("9/30/20"&amp;RIGHT(BR$1,2)))),
IF(AND($T663&gt;=DATEVALUE("10/1/20"&amp;RIGHT(BQ$1,2)),$U663&lt;=DATEVALUE("9/30/20"&amp;RIGHT(BR$1,2))),NETWORKDAYS($T663,$U663,Holidays!$J$3:$J$937),
IF(AND($T663&lt;DATEVALUE("10/1/20"&amp;RIGHT(BQ$1,2)),$U663&lt;=DATEVALUE("9/30/20"&amp;RIGHT(BR$1,2))),NETWORKDAYS(DATEVALUE("10/1/20"&amp;RIGHT(BQ$1,2)),$U663,Holidays!$J$3:$J$937),
IF($T663&lt;DATEVALUE("10/1/20"&amp;RIGHT(BQ$1,2)),NETWORKDAYS(DATEVALUE("10/1/20"&amp;RIGHT(BQ$1,2)),DATEVALUE("9/30/20"&amp;RIGHT(BR$1,2)),Holidays!$J$3:$J$937),
IF($T663&gt;=DATEVALUE("10/1/20"&amp;RIGHT(BQ$1,2)),NETWORKDAYS($T663,DATEVALUE("9/30/20"&amp;RIGHT(BR$1,2)),Holidays!$J$3:$J$937),"")))),"")/(NETWORKDAYS($T663,$U663,Holidays!$J$3:$J$937)),0))</f>
        <v/>
      </c>
      <c r="BS663" s="87" t="str">
        <f>IF($Q663="","",IFERROR(IF(OR(AND($T663&gt;=DATEVALUE("10/1/20"&amp;RIGHT(BR$1,2)),$T663&lt;=DATEVALUE("9/30/20"&amp;RIGHT(BS$1,2))),AND($U663&gt;=DATEVALUE("10/1/20"&amp;RIGHT(BR$1,2)),$U663&lt;=DATEVALUE("9/30/20"&amp;RIGHT(BS$1,2))),AND($T663&lt;=DATEVALUE("10/1/20"&amp;RIGHT(BR$1,2)),$U663&gt;=DATEVALUE("9/30/20"&amp;RIGHT(BS$1,2)))),
IF(AND($T663&gt;=DATEVALUE("10/1/20"&amp;RIGHT(BR$1,2)),$U663&lt;=DATEVALUE("9/30/20"&amp;RIGHT(BS$1,2))),NETWORKDAYS($T663,$U663,Holidays!$J$3:$J$937),
IF(AND($T663&lt;DATEVALUE("10/1/20"&amp;RIGHT(BR$1,2)),$U663&lt;=DATEVALUE("9/30/20"&amp;RIGHT(BS$1,2))),NETWORKDAYS(DATEVALUE("10/1/20"&amp;RIGHT(BR$1,2)),$U663,Holidays!$J$3:$J$937),
IF($T663&lt;DATEVALUE("10/1/20"&amp;RIGHT(BR$1,2)),NETWORKDAYS(DATEVALUE("10/1/20"&amp;RIGHT(BR$1,2)),DATEVALUE("9/30/20"&amp;RIGHT(BS$1,2)),Holidays!$J$3:$J$937),
IF($T663&gt;=DATEVALUE("10/1/20"&amp;RIGHT(BR$1,2)),NETWORKDAYS($T663,DATEVALUE("9/30/20"&amp;RIGHT(BS$1,2)),Holidays!$J$3:$J$937),"")))),"")/(NETWORKDAYS($T663,$U663,Holidays!$J$3:$J$937)),0))</f>
        <v/>
      </c>
      <c r="BT663" s="87" t="str">
        <f>IF($Q663="","",IFERROR(IF(OR(AND($T663&gt;=DATEVALUE("10/1/20"&amp;RIGHT(BS$1,2)),$T663&lt;=DATEVALUE("9/30/20"&amp;RIGHT(BT$1,2))),AND($U663&gt;=DATEVALUE("10/1/20"&amp;RIGHT(BS$1,2)),$U663&lt;=DATEVALUE("9/30/20"&amp;RIGHT(BT$1,2))),AND($T663&lt;=DATEVALUE("10/1/20"&amp;RIGHT(BS$1,2)),$U663&gt;=DATEVALUE("9/30/20"&amp;RIGHT(BT$1,2)))),
IF(AND($T663&gt;=DATEVALUE("10/1/20"&amp;RIGHT(BS$1,2)),$U663&lt;=DATEVALUE("9/30/20"&amp;RIGHT(BT$1,2))),NETWORKDAYS($T663,$U663,Holidays!$J$3:$J$937),
IF(AND($T663&lt;DATEVALUE("10/1/20"&amp;RIGHT(BS$1,2)),$U663&lt;=DATEVALUE("9/30/20"&amp;RIGHT(BT$1,2))),NETWORKDAYS(DATEVALUE("10/1/20"&amp;RIGHT(BS$1,2)),$U663,Holidays!$J$3:$J$937),
IF($T663&lt;DATEVALUE("10/1/20"&amp;RIGHT(BS$1,2)),NETWORKDAYS(DATEVALUE("10/1/20"&amp;RIGHT(BS$1,2)),DATEVALUE("9/30/20"&amp;RIGHT(BT$1,2)),Holidays!$J$3:$J$937),
IF($T663&gt;=DATEVALUE("10/1/20"&amp;RIGHT(BS$1,2)),NETWORKDAYS($T663,DATEVALUE("9/30/20"&amp;RIGHT(BT$1,2)),Holidays!$J$3:$J$937),"")))),"")/(NETWORKDAYS($T663,$U663,Holidays!$J$3:$J$937)),0))</f>
        <v/>
      </c>
      <c r="BU663" s="87" t="str">
        <f>IF($Q663="","",IFERROR(IF(OR(AND($T663&gt;=DATEVALUE("10/1/20"&amp;RIGHT(BT$1,2)),$T663&lt;=DATEVALUE("9/30/20"&amp;RIGHT(BU$1,2))),AND($U663&gt;=DATEVALUE("10/1/20"&amp;RIGHT(BT$1,2)),$U663&lt;=DATEVALUE("9/30/20"&amp;RIGHT(BU$1,2))),AND($T663&lt;=DATEVALUE("10/1/20"&amp;RIGHT(BT$1,2)),$U663&gt;=DATEVALUE("9/30/20"&amp;RIGHT(BU$1,2)))),
IF(AND($T663&gt;=DATEVALUE("10/1/20"&amp;RIGHT(BT$1,2)),$U663&lt;=DATEVALUE("9/30/20"&amp;RIGHT(BU$1,2))),NETWORKDAYS($T663,$U663,Holidays!$J$3:$J$937),
IF(AND($T663&lt;DATEVALUE("10/1/20"&amp;RIGHT(BT$1,2)),$U663&lt;=DATEVALUE("9/30/20"&amp;RIGHT(BU$1,2))),NETWORKDAYS(DATEVALUE("10/1/20"&amp;RIGHT(BT$1,2)),$U663,Holidays!$J$3:$J$937),
IF($T663&lt;DATEVALUE("10/1/20"&amp;RIGHT(BT$1,2)),NETWORKDAYS(DATEVALUE("10/1/20"&amp;RIGHT(BT$1,2)),DATEVALUE("9/30/20"&amp;RIGHT(BU$1,2)),Holidays!$J$3:$J$937),
IF($T663&gt;=DATEVALUE("10/1/20"&amp;RIGHT(BT$1,2)),NETWORKDAYS($T663,DATEVALUE("9/30/20"&amp;RIGHT(BU$1,2)),Holidays!$J$3:$J$937),"")))),"")/(NETWORKDAYS($T663,$U663,Holidays!$J$3:$J$937)),0))</f>
        <v/>
      </c>
      <c r="BV663" s="87" t="str">
        <f>IF($Q663="","",IFERROR(IF(OR(AND($T663&gt;=DATEVALUE("10/1/20"&amp;RIGHT(BU$1,2)),$T663&lt;=DATEVALUE("9/30/20"&amp;RIGHT(BV$1,2))),AND($U663&gt;=DATEVALUE("10/1/20"&amp;RIGHT(BU$1,2)),$U663&lt;=DATEVALUE("9/30/20"&amp;RIGHT(BV$1,2))),AND($T663&lt;=DATEVALUE("10/1/20"&amp;RIGHT(BU$1,2)),$U663&gt;=DATEVALUE("9/30/20"&amp;RIGHT(BV$1,2)))),
IF(AND($T663&gt;=DATEVALUE("10/1/20"&amp;RIGHT(BU$1,2)),$U663&lt;=DATEVALUE("9/30/20"&amp;RIGHT(BV$1,2))),NETWORKDAYS($T663,$U663,Holidays!$J$3:$J$937),
IF(AND($T663&lt;DATEVALUE("10/1/20"&amp;RIGHT(BU$1,2)),$U663&lt;=DATEVALUE("9/30/20"&amp;RIGHT(BV$1,2))),NETWORKDAYS(DATEVALUE("10/1/20"&amp;RIGHT(BU$1,2)),$U663,Holidays!$J$3:$J$937),
IF($T663&lt;DATEVALUE("10/1/20"&amp;RIGHT(BU$1,2)),NETWORKDAYS(DATEVALUE("10/1/20"&amp;RIGHT(BU$1,2)),DATEVALUE("9/30/20"&amp;RIGHT(BV$1,2)),Holidays!$J$3:$J$937),
IF($T663&gt;=DATEVALUE("10/1/20"&amp;RIGHT(BU$1,2)),NETWORKDAYS($T663,DATEVALUE("9/30/20"&amp;RIGHT(BV$1,2)),Holidays!$J$3:$J$937),"")))),"")/(NETWORKDAYS($T663,$U663,Holidays!$J$3:$J$937)),0))</f>
        <v/>
      </c>
      <c r="BW663" s="87" t="str">
        <f>IF($Q663="","",IFERROR(IF(OR(AND($T663&gt;=DATEVALUE("10/1/20"&amp;RIGHT(BV$1,2)),$T663&lt;=DATEVALUE("9/30/20"&amp;RIGHT(BW$1,2))),AND($U663&gt;=DATEVALUE("10/1/20"&amp;RIGHT(BV$1,2)),$U663&lt;=DATEVALUE("9/30/20"&amp;RIGHT(BW$1,2))),AND($T663&lt;=DATEVALUE("10/1/20"&amp;RIGHT(BV$1,2)),$U663&gt;=DATEVALUE("9/30/20"&amp;RIGHT(BW$1,2)))),
IF(AND($T663&gt;=DATEVALUE("10/1/20"&amp;RIGHT(BV$1,2)),$U663&lt;=DATEVALUE("9/30/20"&amp;RIGHT(BW$1,2))),NETWORKDAYS($T663,$U663,Holidays!$J$3:$J$937),
IF(AND($T663&lt;DATEVALUE("10/1/20"&amp;RIGHT(BV$1,2)),$U663&lt;=DATEVALUE("9/30/20"&amp;RIGHT(BW$1,2))),NETWORKDAYS(DATEVALUE("10/1/20"&amp;RIGHT(BV$1,2)),$U663,Holidays!$J$3:$J$937),
IF($T663&lt;DATEVALUE("10/1/20"&amp;RIGHT(BV$1,2)),NETWORKDAYS(DATEVALUE("10/1/20"&amp;RIGHT(BV$1,2)),DATEVALUE("9/30/20"&amp;RIGHT(BW$1,2)),Holidays!$J$3:$J$937),
IF($T663&gt;=DATEVALUE("10/1/20"&amp;RIGHT(BV$1,2)),NETWORKDAYS($T663,DATEVALUE("9/30/20"&amp;RIGHT(BW$1,2)),Holidays!$J$3:$J$937),"")))),"")/(NETWORKDAYS($T663,$U663,Holidays!$J$3:$J$937)),0))</f>
        <v/>
      </c>
      <c r="BX663" s="87" t="str">
        <f>IF($Q663="","",IFERROR(IF(OR(AND($T663&gt;=DATEVALUE("10/1/20"&amp;RIGHT(BW$1,2)),$T663&lt;=DATEVALUE("9/30/20"&amp;RIGHT(BX$1,2))),AND($U663&gt;=DATEVALUE("10/1/20"&amp;RIGHT(BW$1,2)),$U663&lt;=DATEVALUE("9/30/20"&amp;RIGHT(BX$1,2))),AND($T663&lt;=DATEVALUE("10/1/20"&amp;RIGHT(BW$1,2)),$U663&gt;=DATEVALUE("9/30/20"&amp;RIGHT(BX$1,2)))),
IF(AND($T663&gt;=DATEVALUE("10/1/20"&amp;RIGHT(BW$1,2)),$U663&lt;=DATEVALUE("9/30/20"&amp;RIGHT(BX$1,2))),NETWORKDAYS($T663,$U663,Holidays!$J$3:$J$937),
IF(AND($T663&lt;DATEVALUE("10/1/20"&amp;RIGHT(BW$1,2)),$U663&lt;=DATEVALUE("9/30/20"&amp;RIGHT(BX$1,2))),NETWORKDAYS(DATEVALUE("10/1/20"&amp;RIGHT(BW$1,2)),$U663,Holidays!$J$3:$J$937),
IF($T663&lt;DATEVALUE("10/1/20"&amp;RIGHT(BW$1,2)),NETWORKDAYS(DATEVALUE("10/1/20"&amp;RIGHT(BW$1,2)),DATEVALUE("9/30/20"&amp;RIGHT(BX$1,2)),Holidays!$J$3:$J$937),
IF($T663&gt;=DATEVALUE("10/1/20"&amp;RIGHT(BW$1,2)),NETWORKDAYS($T663,DATEVALUE("9/30/20"&amp;RIGHT(BX$1,2)),Holidays!$J$3:$J$937),"")))),"")/(NETWORKDAYS($T663,$U663,Holidays!$J$3:$J$937)),0))</f>
        <v/>
      </c>
      <c r="BY663" s="87" t="str">
        <f>IF($Q663="","",IFERROR(IF(OR(AND($T663&gt;=DATEVALUE("10/1/20"&amp;RIGHT(BX$1,2)),$T663&lt;=DATEVALUE("9/30/20"&amp;RIGHT(BY$1,2))),AND($U663&gt;=DATEVALUE("10/1/20"&amp;RIGHT(BX$1,2)),$U663&lt;=DATEVALUE("9/30/20"&amp;RIGHT(BY$1,2))),AND($T663&lt;=DATEVALUE("10/1/20"&amp;RIGHT(BX$1,2)),$U663&gt;=DATEVALUE("9/30/20"&amp;RIGHT(BY$1,2)))),
IF(AND($T663&gt;=DATEVALUE("10/1/20"&amp;RIGHT(BX$1,2)),$U663&lt;=DATEVALUE("9/30/20"&amp;RIGHT(BY$1,2))),NETWORKDAYS($T663,$U663,Holidays!$J$3:$J$937),
IF(AND($T663&lt;DATEVALUE("10/1/20"&amp;RIGHT(BX$1,2)),$U663&lt;=DATEVALUE("9/30/20"&amp;RIGHT(BY$1,2))),NETWORKDAYS(DATEVALUE("10/1/20"&amp;RIGHT(BX$1,2)),$U663,Holidays!$J$3:$J$937),
IF($T663&lt;DATEVALUE("10/1/20"&amp;RIGHT(BX$1,2)),NETWORKDAYS(DATEVALUE("10/1/20"&amp;RIGHT(BX$1,2)),DATEVALUE("9/30/20"&amp;RIGHT(BY$1,2)),Holidays!$J$3:$J$937),
IF($T663&gt;=DATEVALUE("10/1/20"&amp;RIGHT(BX$1,2)),NETWORKDAYS($T663,DATEVALUE("9/30/20"&amp;RIGHT(BY$1,2)),Holidays!$J$3:$J$937),"")))),"")/(NETWORKDAYS($T663,$U663,Holidays!$J$3:$J$937)),0))</f>
        <v/>
      </c>
      <c r="BZ663" s="87" t="str">
        <f>IF($Q663="","",IFERROR(IF(OR(AND($T663&gt;=DATEVALUE("10/1/20"&amp;RIGHT(BY$1,2)),$T663&lt;=DATEVALUE("9/30/20"&amp;RIGHT(BZ$1,2))),AND($U663&gt;=DATEVALUE("10/1/20"&amp;RIGHT(BY$1,2)),$U663&lt;=DATEVALUE("9/30/20"&amp;RIGHT(BZ$1,2))),AND($T663&lt;=DATEVALUE("10/1/20"&amp;RIGHT(BY$1,2)),$U663&gt;=DATEVALUE("9/30/20"&amp;RIGHT(BZ$1,2)))),
IF(AND($T663&gt;=DATEVALUE("10/1/20"&amp;RIGHT(BY$1,2)),$U663&lt;=DATEVALUE("9/30/20"&amp;RIGHT(BZ$1,2))),NETWORKDAYS($T663,$U663,Holidays!$J$3:$J$937),
IF(AND($T663&lt;DATEVALUE("10/1/20"&amp;RIGHT(BY$1,2)),$U663&lt;=DATEVALUE("9/30/20"&amp;RIGHT(BZ$1,2))),NETWORKDAYS(DATEVALUE("10/1/20"&amp;RIGHT(BY$1,2)),$U663,Holidays!$J$3:$J$937),
IF($T663&lt;DATEVALUE("10/1/20"&amp;RIGHT(BY$1,2)),NETWORKDAYS(DATEVALUE("10/1/20"&amp;RIGHT(BY$1,2)),DATEVALUE("9/30/20"&amp;RIGHT(BZ$1,2)),Holidays!$J$3:$J$937),
IF($T663&gt;=DATEVALUE("10/1/20"&amp;RIGHT(BY$1,2)),NETWORKDAYS($T663,DATEVALUE("9/30/20"&amp;RIGHT(BZ$1,2)),Holidays!$J$3:$J$937),"")))),"")/(NETWORKDAYS($T663,$U663,Holidays!$J$3:$J$937)),0))</f>
        <v/>
      </c>
      <c r="CA663" s="87" t="str">
        <f>IF($Q663="","",IFERROR(IF(OR(AND($T663&gt;=DATEVALUE("10/1/20"&amp;RIGHT(BZ$1,2)),$T663&lt;=DATEVALUE("9/30/20"&amp;RIGHT(CA$1,2))),AND($U663&gt;=DATEVALUE("10/1/20"&amp;RIGHT(BZ$1,2)),$U663&lt;=DATEVALUE("9/30/20"&amp;RIGHT(CA$1,2))),AND($T663&lt;=DATEVALUE("10/1/20"&amp;RIGHT(BZ$1,2)),$U663&gt;=DATEVALUE("9/30/20"&amp;RIGHT(CA$1,2)))),
IF(AND($T663&gt;=DATEVALUE("10/1/20"&amp;RIGHT(BZ$1,2)),$U663&lt;=DATEVALUE("9/30/20"&amp;RIGHT(CA$1,2))),NETWORKDAYS($T663,$U663,Holidays!$J$3:$J$937),
IF(AND($T663&lt;DATEVALUE("10/1/20"&amp;RIGHT(BZ$1,2)),$U663&lt;=DATEVALUE("9/30/20"&amp;RIGHT(CA$1,2))),NETWORKDAYS(DATEVALUE("10/1/20"&amp;RIGHT(BZ$1,2)),$U663,Holidays!$J$3:$J$937),
IF($T663&lt;DATEVALUE("10/1/20"&amp;RIGHT(BZ$1,2)),NETWORKDAYS(DATEVALUE("10/1/20"&amp;RIGHT(BZ$1,2)),DATEVALUE("9/30/20"&amp;RIGHT(CA$1,2)),Holidays!$J$3:$J$937),
IF($T663&gt;=DATEVALUE("10/1/20"&amp;RIGHT(BZ$1,2)),NETWORKDAYS($T663,DATEVALUE("9/30/20"&amp;RIGHT(CA$1,2)),Holidays!$J$3:$J$937),"")))),"")/(NETWORKDAYS($T663,$U663,Holidays!$J$3:$J$937)),0))</f>
        <v/>
      </c>
      <c r="CB663" s="87" t="str">
        <f>IF($Q663="","",IFERROR(IF(OR(AND($T663&gt;=DATEVALUE("10/1/20"&amp;RIGHT(CA$1,2)),$T663&lt;=DATEVALUE("9/30/20"&amp;RIGHT(CB$1,2))),AND($U663&gt;=DATEVALUE("10/1/20"&amp;RIGHT(CA$1,2)),$U663&lt;=DATEVALUE("9/30/20"&amp;RIGHT(CB$1,2))),AND($T663&lt;=DATEVALUE("10/1/20"&amp;RIGHT(CA$1,2)),$U663&gt;=DATEVALUE("9/30/20"&amp;RIGHT(CB$1,2)))),
IF(AND($T663&gt;=DATEVALUE("10/1/20"&amp;RIGHT(CA$1,2)),$U663&lt;=DATEVALUE("9/30/20"&amp;RIGHT(CB$1,2))),NETWORKDAYS($T663,$U663,Holidays!$J$3:$J$937),
IF(AND($T663&lt;DATEVALUE("10/1/20"&amp;RIGHT(CA$1,2)),$U663&lt;=DATEVALUE("9/30/20"&amp;RIGHT(CB$1,2))),NETWORKDAYS(DATEVALUE("10/1/20"&amp;RIGHT(CA$1,2)),$U663,Holidays!$J$3:$J$937),
IF($T663&lt;DATEVALUE("10/1/20"&amp;RIGHT(CA$1,2)),NETWORKDAYS(DATEVALUE("10/1/20"&amp;RIGHT(CA$1,2)),DATEVALUE("9/30/20"&amp;RIGHT(CB$1,2)),Holidays!$J$3:$J$937),
IF($T663&gt;=DATEVALUE("10/1/20"&amp;RIGHT(CA$1,2)),NETWORKDAYS($T663,DATEVALUE("9/30/20"&amp;RIGHT(CB$1,2)),Holidays!$J$3:$J$937),"")))),"")/(NETWORKDAYS($T663,$U663,Holidays!$J$3:$J$937)),0))</f>
        <v/>
      </c>
    </row>
    <row r="664" spans="1:80">
      <c r="A664" s="97"/>
      <c r="B664" s="98" t="str">
        <f ca="1">IF(NOT($A664=""),OFFSET('WBS Reference &amp; User Procedure'!$A$1,MATCH($A664,'WBS Reference &amp; User Procedure'!$A:$A,0)-1,1),"")</f>
        <v/>
      </c>
      <c r="D664" s="97"/>
      <c r="T664" s="104" t="str">
        <f>IF(NOT(Q664=""),IF(NOT($S664=""),$S664,#REF!),"")</f>
        <v/>
      </c>
      <c r="U664" s="104" t="str">
        <f>IF(NOT(Q664=""),WORKDAY(T664,Q664,Holidays!$J$3:$J$937),"")</f>
        <v/>
      </c>
      <c r="V664" s="104"/>
      <c r="W664" s="104"/>
      <c r="X664" s="101" t="str">
        <f t="shared" si="137"/>
        <v/>
      </c>
      <c r="AL664" s="87" t="str">
        <f t="shared" ca="1" si="134"/>
        <v/>
      </c>
      <c r="AN664" s="87" t="str">
        <f t="shared" ca="1" si="146"/>
        <v/>
      </c>
      <c r="AO664" s="87" t="str">
        <f t="shared" ca="1" si="146"/>
        <v/>
      </c>
      <c r="AP664" s="87" t="str">
        <f t="shared" ca="1" si="146"/>
        <v/>
      </c>
      <c r="AQ664" s="87" t="str">
        <f t="shared" ca="1" si="146"/>
        <v/>
      </c>
      <c r="AR664" s="87" t="str">
        <f t="shared" ca="1" si="146"/>
        <v/>
      </c>
      <c r="AS664" s="87" t="str">
        <f t="shared" ca="1" si="146"/>
        <v/>
      </c>
      <c r="AT664" s="87" t="str">
        <f t="shared" ca="1" si="146"/>
        <v/>
      </c>
      <c r="AU664" s="87" t="str">
        <f t="shared" ca="1" si="146"/>
        <v/>
      </c>
      <c r="AV664" s="87" t="str">
        <f t="shared" ca="1" si="146"/>
        <v/>
      </c>
      <c r="AW664" s="87" t="str">
        <f t="shared" ca="1" si="146"/>
        <v/>
      </c>
      <c r="AX664" s="87" t="str">
        <f t="shared" ca="1" si="147"/>
        <v/>
      </c>
      <c r="AY664" s="87" t="str">
        <f t="shared" ca="1" si="147"/>
        <v/>
      </c>
      <c r="AZ664" s="87" t="str">
        <f t="shared" ca="1" si="147"/>
        <v/>
      </c>
      <c r="BA664" s="87" t="str">
        <f t="shared" ca="1" si="147"/>
        <v/>
      </c>
      <c r="BB664" s="87" t="str">
        <f t="shared" ca="1" si="147"/>
        <v/>
      </c>
      <c r="BC664" s="87" t="str">
        <f t="shared" ca="1" si="147"/>
        <v/>
      </c>
      <c r="BD664" s="87" t="str">
        <f t="shared" ca="1" si="147"/>
        <v/>
      </c>
      <c r="BE664" s="87" t="str">
        <f t="shared" ca="1" si="147"/>
        <v/>
      </c>
      <c r="BF664" s="87" t="str">
        <f t="shared" ca="1" si="147"/>
        <v/>
      </c>
      <c r="BG664" s="87" t="str">
        <f t="shared" ca="1" si="147"/>
        <v/>
      </c>
      <c r="BI664" s="87" t="str">
        <f>IF($Q664="","",IFERROR(IF(OR(AND($T664&gt;=DATEVALUE("10/1/20"&amp;RIGHT(BH$1,2)),$T664&lt;=DATEVALUE("9/30/20"&amp;RIGHT(BI$1,2))),AND($U664&gt;=DATEVALUE("10/1/20"&amp;RIGHT(BH$1,2)),$U664&lt;=DATEVALUE("9/30/20"&amp;RIGHT(BI$1,2))),AND($T664&lt;=DATEVALUE("10/1/20"&amp;RIGHT(BH$1,2)),$U664&gt;=DATEVALUE("9/30/20"&amp;RIGHT(BI$1,2)))),
IF(AND($T664&gt;=DATEVALUE("10/1/20"&amp;RIGHT(BH$1,2)),$U664&lt;=DATEVALUE("9/30/20"&amp;RIGHT(BI$1,2))),NETWORKDAYS($T664,$U664,Holidays!$J$3:$J$937),
IF(AND($T664&lt;DATEVALUE("10/1/20"&amp;RIGHT(BH$1,2)),$U664&lt;=DATEVALUE("9/30/20"&amp;RIGHT(BI$1,2))),NETWORKDAYS(DATEVALUE("10/1/20"&amp;RIGHT(BH$1,2)),$U664,Holidays!$J$3:$J$937),
IF($T664&lt;DATEVALUE("10/1/20"&amp;RIGHT(BH$1,2)),NETWORKDAYS(DATEVALUE("10/1/20"&amp;RIGHT(BH$1,2)),DATEVALUE("9/30/20"&amp;RIGHT(BI$1,2)),Holidays!$J$3:$J$937),
IF($T664&gt;=DATEVALUE("10/1/20"&amp;RIGHT(BH$1,2)),NETWORKDAYS($T664,DATEVALUE("9/30/20"&amp;RIGHT(BI$1,2)),Holidays!$J$3:$J$937),"")))),"")/(NETWORKDAYS($T664,$U664,Holidays!$J$3:$J$937)),0))</f>
        <v/>
      </c>
      <c r="BJ664" s="87" t="str">
        <f>IF($Q664="","",IFERROR(IF(OR(AND($T664&gt;=DATEVALUE("10/1/20"&amp;RIGHT(BI$1,2)),$T664&lt;=DATEVALUE("9/30/20"&amp;RIGHT(BJ$1,2))),AND($U664&gt;=DATEVALUE("10/1/20"&amp;RIGHT(BI$1,2)),$U664&lt;=DATEVALUE("9/30/20"&amp;RIGHT(BJ$1,2))),AND($T664&lt;=DATEVALUE("10/1/20"&amp;RIGHT(BI$1,2)),$U664&gt;=DATEVALUE("9/30/20"&amp;RIGHT(BJ$1,2)))),
IF(AND($T664&gt;=DATEVALUE("10/1/20"&amp;RIGHT(BI$1,2)),$U664&lt;=DATEVALUE("9/30/20"&amp;RIGHT(BJ$1,2))),NETWORKDAYS($T664,$U664,Holidays!$J$3:$J$937),
IF(AND($T664&lt;DATEVALUE("10/1/20"&amp;RIGHT(BI$1,2)),$U664&lt;=DATEVALUE("9/30/20"&amp;RIGHT(BJ$1,2))),NETWORKDAYS(DATEVALUE("10/1/20"&amp;RIGHT(BI$1,2)),$U664,Holidays!$J$3:$J$937),
IF($T664&lt;DATEVALUE("10/1/20"&amp;RIGHT(BI$1,2)),NETWORKDAYS(DATEVALUE("10/1/20"&amp;RIGHT(BI$1,2)),DATEVALUE("9/30/20"&amp;RIGHT(BJ$1,2)),Holidays!$J$3:$J$937),
IF($T664&gt;=DATEVALUE("10/1/20"&amp;RIGHT(BI$1,2)),NETWORKDAYS($T664,DATEVALUE("9/30/20"&amp;RIGHT(BJ$1,2)),Holidays!$J$3:$J$937),"")))),"")/(NETWORKDAYS($T664,$U664,Holidays!$J$3:$J$937)),0))</f>
        <v/>
      </c>
      <c r="BK664" s="87" t="str">
        <f>IF($Q664="","",IFERROR(IF(OR(AND($T664&gt;=DATEVALUE("10/1/20"&amp;RIGHT(BJ$1,2)),$T664&lt;=DATEVALUE("9/30/20"&amp;RIGHT(BK$1,2))),AND($U664&gt;=DATEVALUE("10/1/20"&amp;RIGHT(BJ$1,2)),$U664&lt;=DATEVALUE("9/30/20"&amp;RIGHT(BK$1,2))),AND($T664&lt;=DATEVALUE("10/1/20"&amp;RIGHT(BJ$1,2)),$U664&gt;=DATEVALUE("9/30/20"&amp;RIGHT(BK$1,2)))),
IF(AND($T664&gt;=DATEVALUE("10/1/20"&amp;RIGHT(BJ$1,2)),$U664&lt;=DATEVALUE("9/30/20"&amp;RIGHT(BK$1,2))),NETWORKDAYS($T664,$U664,Holidays!$J$3:$J$937),
IF(AND($T664&lt;DATEVALUE("10/1/20"&amp;RIGHT(BJ$1,2)),$U664&lt;=DATEVALUE("9/30/20"&amp;RIGHT(BK$1,2))),NETWORKDAYS(DATEVALUE("10/1/20"&amp;RIGHT(BJ$1,2)),$U664,Holidays!$J$3:$J$937),
IF($T664&lt;DATEVALUE("10/1/20"&amp;RIGHT(BJ$1,2)),NETWORKDAYS(DATEVALUE("10/1/20"&amp;RIGHT(BJ$1,2)),DATEVALUE("9/30/20"&amp;RIGHT(BK$1,2)),Holidays!$J$3:$J$937),
IF($T664&gt;=DATEVALUE("10/1/20"&amp;RIGHT(BJ$1,2)),NETWORKDAYS($T664,DATEVALUE("9/30/20"&amp;RIGHT(BK$1,2)),Holidays!$J$3:$J$937),"")))),"")/(NETWORKDAYS($T664,$U664,Holidays!$J$3:$J$937)),0))</f>
        <v/>
      </c>
      <c r="BL664" s="87" t="str">
        <f>IF($Q664="","",IFERROR(IF(OR(AND($T664&gt;=DATEVALUE("10/1/20"&amp;RIGHT(BK$1,2)),$T664&lt;=DATEVALUE("9/30/20"&amp;RIGHT(BL$1,2))),AND($U664&gt;=DATEVALUE("10/1/20"&amp;RIGHT(BK$1,2)),$U664&lt;=DATEVALUE("9/30/20"&amp;RIGHT(BL$1,2))),AND($T664&lt;=DATEVALUE("10/1/20"&amp;RIGHT(BK$1,2)),$U664&gt;=DATEVALUE("9/30/20"&amp;RIGHT(BL$1,2)))),
IF(AND($T664&gt;=DATEVALUE("10/1/20"&amp;RIGHT(BK$1,2)),$U664&lt;=DATEVALUE("9/30/20"&amp;RIGHT(BL$1,2))),NETWORKDAYS($T664,$U664,Holidays!$J$3:$J$937),
IF(AND($T664&lt;DATEVALUE("10/1/20"&amp;RIGHT(BK$1,2)),$U664&lt;=DATEVALUE("9/30/20"&amp;RIGHT(BL$1,2))),NETWORKDAYS(DATEVALUE("10/1/20"&amp;RIGHT(BK$1,2)),$U664,Holidays!$J$3:$J$937),
IF($T664&lt;DATEVALUE("10/1/20"&amp;RIGHT(BK$1,2)),NETWORKDAYS(DATEVALUE("10/1/20"&amp;RIGHT(BK$1,2)),DATEVALUE("9/30/20"&amp;RIGHT(BL$1,2)),Holidays!$J$3:$J$937),
IF($T664&gt;=DATEVALUE("10/1/20"&amp;RIGHT(BK$1,2)),NETWORKDAYS($T664,DATEVALUE("9/30/20"&amp;RIGHT(BL$1,2)),Holidays!$J$3:$J$937),"")))),"")/(NETWORKDAYS($T664,$U664,Holidays!$J$3:$J$937)),0))</f>
        <v/>
      </c>
      <c r="BM664" s="87" t="str">
        <f>IF($Q664="","",IFERROR(IF(OR(AND($T664&gt;=DATEVALUE("10/1/20"&amp;RIGHT(BL$1,2)),$T664&lt;=DATEVALUE("9/30/20"&amp;RIGHT(BM$1,2))),AND($U664&gt;=DATEVALUE("10/1/20"&amp;RIGHT(BL$1,2)),$U664&lt;=DATEVALUE("9/30/20"&amp;RIGHT(BM$1,2))),AND($T664&lt;=DATEVALUE("10/1/20"&amp;RIGHT(BL$1,2)),$U664&gt;=DATEVALUE("9/30/20"&amp;RIGHT(BM$1,2)))),
IF(AND($T664&gt;=DATEVALUE("10/1/20"&amp;RIGHT(BL$1,2)),$U664&lt;=DATEVALUE("9/30/20"&amp;RIGHT(BM$1,2))),NETWORKDAYS($T664,$U664,Holidays!$J$3:$J$937),
IF(AND($T664&lt;DATEVALUE("10/1/20"&amp;RIGHT(BL$1,2)),$U664&lt;=DATEVALUE("9/30/20"&amp;RIGHT(BM$1,2))),NETWORKDAYS(DATEVALUE("10/1/20"&amp;RIGHT(BL$1,2)),$U664,Holidays!$J$3:$J$937),
IF($T664&lt;DATEVALUE("10/1/20"&amp;RIGHT(BL$1,2)),NETWORKDAYS(DATEVALUE("10/1/20"&amp;RIGHT(BL$1,2)),DATEVALUE("9/30/20"&amp;RIGHT(BM$1,2)),Holidays!$J$3:$J$937),
IF($T664&gt;=DATEVALUE("10/1/20"&amp;RIGHT(BL$1,2)),NETWORKDAYS($T664,DATEVALUE("9/30/20"&amp;RIGHT(BM$1,2)),Holidays!$J$3:$J$937),"")))),"")/(NETWORKDAYS($T664,$U664,Holidays!$J$3:$J$937)),0))</f>
        <v/>
      </c>
      <c r="BN664" s="87" t="str">
        <f>IF($Q664="","",IFERROR(IF(OR(AND($T664&gt;=DATEVALUE("10/1/20"&amp;RIGHT(BM$1,2)),$T664&lt;=DATEVALUE("9/30/20"&amp;RIGHT(BN$1,2))),AND($U664&gt;=DATEVALUE("10/1/20"&amp;RIGHT(BM$1,2)),$U664&lt;=DATEVALUE("9/30/20"&amp;RIGHT(BN$1,2))),AND($T664&lt;=DATEVALUE("10/1/20"&amp;RIGHT(BM$1,2)),$U664&gt;=DATEVALUE("9/30/20"&amp;RIGHT(BN$1,2)))),
IF(AND($T664&gt;=DATEVALUE("10/1/20"&amp;RIGHT(BM$1,2)),$U664&lt;=DATEVALUE("9/30/20"&amp;RIGHT(BN$1,2))),NETWORKDAYS($T664,$U664,Holidays!$J$3:$J$937),
IF(AND($T664&lt;DATEVALUE("10/1/20"&amp;RIGHT(BM$1,2)),$U664&lt;=DATEVALUE("9/30/20"&amp;RIGHT(BN$1,2))),NETWORKDAYS(DATEVALUE("10/1/20"&amp;RIGHT(BM$1,2)),$U664,Holidays!$J$3:$J$937),
IF($T664&lt;DATEVALUE("10/1/20"&amp;RIGHT(BM$1,2)),NETWORKDAYS(DATEVALUE("10/1/20"&amp;RIGHT(BM$1,2)),DATEVALUE("9/30/20"&amp;RIGHT(BN$1,2)),Holidays!$J$3:$J$937),
IF($T664&gt;=DATEVALUE("10/1/20"&amp;RIGHT(BM$1,2)),NETWORKDAYS($T664,DATEVALUE("9/30/20"&amp;RIGHT(BN$1,2)),Holidays!$J$3:$J$937),"")))),"")/(NETWORKDAYS($T664,$U664,Holidays!$J$3:$J$937)),0))</f>
        <v/>
      </c>
      <c r="BO664" s="87" t="str">
        <f>IF($Q664="","",IFERROR(IF(OR(AND($T664&gt;=DATEVALUE("10/1/20"&amp;RIGHT(BN$1,2)),$T664&lt;=DATEVALUE("9/30/20"&amp;RIGHT(BO$1,2))),AND($U664&gt;=DATEVALUE("10/1/20"&amp;RIGHT(BN$1,2)),$U664&lt;=DATEVALUE("9/30/20"&amp;RIGHT(BO$1,2))),AND($T664&lt;=DATEVALUE("10/1/20"&amp;RIGHT(BN$1,2)),$U664&gt;=DATEVALUE("9/30/20"&amp;RIGHT(BO$1,2)))),
IF(AND($T664&gt;=DATEVALUE("10/1/20"&amp;RIGHT(BN$1,2)),$U664&lt;=DATEVALUE("9/30/20"&amp;RIGHT(BO$1,2))),NETWORKDAYS($T664,$U664,Holidays!$J$3:$J$937),
IF(AND($T664&lt;DATEVALUE("10/1/20"&amp;RIGHT(BN$1,2)),$U664&lt;=DATEVALUE("9/30/20"&amp;RIGHT(BO$1,2))),NETWORKDAYS(DATEVALUE("10/1/20"&amp;RIGHT(BN$1,2)),$U664,Holidays!$J$3:$J$937),
IF($T664&lt;DATEVALUE("10/1/20"&amp;RIGHT(BN$1,2)),NETWORKDAYS(DATEVALUE("10/1/20"&amp;RIGHT(BN$1,2)),DATEVALUE("9/30/20"&amp;RIGHT(BO$1,2)),Holidays!$J$3:$J$937),
IF($T664&gt;=DATEVALUE("10/1/20"&amp;RIGHT(BN$1,2)),NETWORKDAYS($T664,DATEVALUE("9/30/20"&amp;RIGHT(BO$1,2)),Holidays!$J$3:$J$937),"")))),"")/(NETWORKDAYS($T664,$U664,Holidays!$J$3:$J$937)),0))</f>
        <v/>
      </c>
      <c r="BP664" s="87" t="str">
        <f>IF($Q664="","",IFERROR(IF(OR(AND($T664&gt;=DATEVALUE("10/1/20"&amp;RIGHT(BO$1,2)),$T664&lt;=DATEVALUE("9/30/20"&amp;RIGHT(BP$1,2))),AND($U664&gt;=DATEVALUE("10/1/20"&amp;RIGHT(BO$1,2)),$U664&lt;=DATEVALUE("9/30/20"&amp;RIGHT(BP$1,2))),AND($T664&lt;=DATEVALUE("10/1/20"&amp;RIGHT(BO$1,2)),$U664&gt;=DATEVALUE("9/30/20"&amp;RIGHT(BP$1,2)))),
IF(AND($T664&gt;=DATEVALUE("10/1/20"&amp;RIGHT(BO$1,2)),$U664&lt;=DATEVALUE("9/30/20"&amp;RIGHT(BP$1,2))),NETWORKDAYS($T664,$U664,Holidays!$J$3:$J$937),
IF(AND($T664&lt;DATEVALUE("10/1/20"&amp;RIGHT(BO$1,2)),$U664&lt;=DATEVALUE("9/30/20"&amp;RIGHT(BP$1,2))),NETWORKDAYS(DATEVALUE("10/1/20"&amp;RIGHT(BO$1,2)),$U664,Holidays!$J$3:$J$937),
IF($T664&lt;DATEVALUE("10/1/20"&amp;RIGHT(BO$1,2)),NETWORKDAYS(DATEVALUE("10/1/20"&amp;RIGHT(BO$1,2)),DATEVALUE("9/30/20"&amp;RIGHT(BP$1,2)),Holidays!$J$3:$J$937),
IF($T664&gt;=DATEVALUE("10/1/20"&amp;RIGHT(BO$1,2)),NETWORKDAYS($T664,DATEVALUE("9/30/20"&amp;RIGHT(BP$1,2)),Holidays!$J$3:$J$937),"")))),"")/(NETWORKDAYS($T664,$U664,Holidays!$J$3:$J$937)),0))</f>
        <v/>
      </c>
      <c r="BQ664" s="87" t="str">
        <f>IF($Q664="","",IFERROR(IF(OR(AND($T664&gt;=DATEVALUE("10/1/20"&amp;RIGHT(BP$1,2)),$T664&lt;=DATEVALUE("9/30/20"&amp;RIGHT(BQ$1,2))),AND($U664&gt;=DATEVALUE("10/1/20"&amp;RIGHT(BP$1,2)),$U664&lt;=DATEVALUE("9/30/20"&amp;RIGHT(BQ$1,2))),AND($T664&lt;=DATEVALUE("10/1/20"&amp;RIGHT(BP$1,2)),$U664&gt;=DATEVALUE("9/30/20"&amp;RIGHT(BQ$1,2)))),
IF(AND($T664&gt;=DATEVALUE("10/1/20"&amp;RIGHT(BP$1,2)),$U664&lt;=DATEVALUE("9/30/20"&amp;RIGHT(BQ$1,2))),NETWORKDAYS($T664,$U664,Holidays!$J$3:$J$937),
IF(AND($T664&lt;DATEVALUE("10/1/20"&amp;RIGHT(BP$1,2)),$U664&lt;=DATEVALUE("9/30/20"&amp;RIGHT(BQ$1,2))),NETWORKDAYS(DATEVALUE("10/1/20"&amp;RIGHT(BP$1,2)),$U664,Holidays!$J$3:$J$937),
IF($T664&lt;DATEVALUE("10/1/20"&amp;RIGHT(BP$1,2)),NETWORKDAYS(DATEVALUE("10/1/20"&amp;RIGHT(BP$1,2)),DATEVALUE("9/30/20"&amp;RIGHT(BQ$1,2)),Holidays!$J$3:$J$937),
IF($T664&gt;=DATEVALUE("10/1/20"&amp;RIGHT(BP$1,2)),NETWORKDAYS($T664,DATEVALUE("9/30/20"&amp;RIGHT(BQ$1,2)),Holidays!$J$3:$J$937),"")))),"")/(NETWORKDAYS($T664,$U664,Holidays!$J$3:$J$937)),0))</f>
        <v/>
      </c>
      <c r="BR664" s="87" t="str">
        <f>IF($Q664="","",IFERROR(IF(OR(AND($T664&gt;=DATEVALUE("10/1/20"&amp;RIGHT(BQ$1,2)),$T664&lt;=DATEVALUE("9/30/20"&amp;RIGHT(BR$1,2))),AND($U664&gt;=DATEVALUE("10/1/20"&amp;RIGHT(BQ$1,2)),$U664&lt;=DATEVALUE("9/30/20"&amp;RIGHT(BR$1,2))),AND($T664&lt;=DATEVALUE("10/1/20"&amp;RIGHT(BQ$1,2)),$U664&gt;=DATEVALUE("9/30/20"&amp;RIGHT(BR$1,2)))),
IF(AND($T664&gt;=DATEVALUE("10/1/20"&amp;RIGHT(BQ$1,2)),$U664&lt;=DATEVALUE("9/30/20"&amp;RIGHT(BR$1,2))),NETWORKDAYS($T664,$U664,Holidays!$J$3:$J$937),
IF(AND($T664&lt;DATEVALUE("10/1/20"&amp;RIGHT(BQ$1,2)),$U664&lt;=DATEVALUE("9/30/20"&amp;RIGHT(BR$1,2))),NETWORKDAYS(DATEVALUE("10/1/20"&amp;RIGHT(BQ$1,2)),$U664,Holidays!$J$3:$J$937),
IF($T664&lt;DATEVALUE("10/1/20"&amp;RIGHT(BQ$1,2)),NETWORKDAYS(DATEVALUE("10/1/20"&amp;RIGHT(BQ$1,2)),DATEVALUE("9/30/20"&amp;RIGHT(BR$1,2)),Holidays!$J$3:$J$937),
IF($T664&gt;=DATEVALUE("10/1/20"&amp;RIGHT(BQ$1,2)),NETWORKDAYS($T664,DATEVALUE("9/30/20"&amp;RIGHT(BR$1,2)),Holidays!$J$3:$J$937),"")))),"")/(NETWORKDAYS($T664,$U664,Holidays!$J$3:$J$937)),0))</f>
        <v/>
      </c>
      <c r="BS664" s="87" t="str">
        <f>IF($Q664="","",IFERROR(IF(OR(AND($T664&gt;=DATEVALUE("10/1/20"&amp;RIGHT(BR$1,2)),$T664&lt;=DATEVALUE("9/30/20"&amp;RIGHT(BS$1,2))),AND($U664&gt;=DATEVALUE("10/1/20"&amp;RIGHT(BR$1,2)),$U664&lt;=DATEVALUE("9/30/20"&amp;RIGHT(BS$1,2))),AND($T664&lt;=DATEVALUE("10/1/20"&amp;RIGHT(BR$1,2)),$U664&gt;=DATEVALUE("9/30/20"&amp;RIGHT(BS$1,2)))),
IF(AND($T664&gt;=DATEVALUE("10/1/20"&amp;RIGHT(BR$1,2)),$U664&lt;=DATEVALUE("9/30/20"&amp;RIGHT(BS$1,2))),NETWORKDAYS($T664,$U664,Holidays!$J$3:$J$937),
IF(AND($T664&lt;DATEVALUE("10/1/20"&amp;RIGHT(BR$1,2)),$U664&lt;=DATEVALUE("9/30/20"&amp;RIGHT(BS$1,2))),NETWORKDAYS(DATEVALUE("10/1/20"&amp;RIGHT(BR$1,2)),$U664,Holidays!$J$3:$J$937),
IF($T664&lt;DATEVALUE("10/1/20"&amp;RIGHT(BR$1,2)),NETWORKDAYS(DATEVALUE("10/1/20"&amp;RIGHT(BR$1,2)),DATEVALUE("9/30/20"&amp;RIGHT(BS$1,2)),Holidays!$J$3:$J$937),
IF($T664&gt;=DATEVALUE("10/1/20"&amp;RIGHT(BR$1,2)),NETWORKDAYS($T664,DATEVALUE("9/30/20"&amp;RIGHT(BS$1,2)),Holidays!$J$3:$J$937),"")))),"")/(NETWORKDAYS($T664,$U664,Holidays!$J$3:$J$937)),0))</f>
        <v/>
      </c>
      <c r="BT664" s="87" t="str">
        <f>IF($Q664="","",IFERROR(IF(OR(AND($T664&gt;=DATEVALUE("10/1/20"&amp;RIGHT(BS$1,2)),$T664&lt;=DATEVALUE("9/30/20"&amp;RIGHT(BT$1,2))),AND($U664&gt;=DATEVALUE("10/1/20"&amp;RIGHT(BS$1,2)),$U664&lt;=DATEVALUE("9/30/20"&amp;RIGHT(BT$1,2))),AND($T664&lt;=DATEVALUE("10/1/20"&amp;RIGHT(BS$1,2)),$U664&gt;=DATEVALUE("9/30/20"&amp;RIGHT(BT$1,2)))),
IF(AND($T664&gt;=DATEVALUE("10/1/20"&amp;RIGHT(BS$1,2)),$U664&lt;=DATEVALUE("9/30/20"&amp;RIGHT(BT$1,2))),NETWORKDAYS($T664,$U664,Holidays!$J$3:$J$937),
IF(AND($T664&lt;DATEVALUE("10/1/20"&amp;RIGHT(BS$1,2)),$U664&lt;=DATEVALUE("9/30/20"&amp;RIGHT(BT$1,2))),NETWORKDAYS(DATEVALUE("10/1/20"&amp;RIGHT(BS$1,2)),$U664,Holidays!$J$3:$J$937),
IF($T664&lt;DATEVALUE("10/1/20"&amp;RIGHT(BS$1,2)),NETWORKDAYS(DATEVALUE("10/1/20"&amp;RIGHT(BS$1,2)),DATEVALUE("9/30/20"&amp;RIGHT(BT$1,2)),Holidays!$J$3:$J$937),
IF($T664&gt;=DATEVALUE("10/1/20"&amp;RIGHT(BS$1,2)),NETWORKDAYS($T664,DATEVALUE("9/30/20"&amp;RIGHT(BT$1,2)),Holidays!$J$3:$J$937),"")))),"")/(NETWORKDAYS($T664,$U664,Holidays!$J$3:$J$937)),0))</f>
        <v/>
      </c>
      <c r="BU664" s="87" t="str">
        <f>IF($Q664="","",IFERROR(IF(OR(AND($T664&gt;=DATEVALUE("10/1/20"&amp;RIGHT(BT$1,2)),$T664&lt;=DATEVALUE("9/30/20"&amp;RIGHT(BU$1,2))),AND($U664&gt;=DATEVALUE("10/1/20"&amp;RIGHT(BT$1,2)),$U664&lt;=DATEVALUE("9/30/20"&amp;RIGHT(BU$1,2))),AND($T664&lt;=DATEVALUE("10/1/20"&amp;RIGHT(BT$1,2)),$U664&gt;=DATEVALUE("9/30/20"&amp;RIGHT(BU$1,2)))),
IF(AND($T664&gt;=DATEVALUE("10/1/20"&amp;RIGHT(BT$1,2)),$U664&lt;=DATEVALUE("9/30/20"&amp;RIGHT(BU$1,2))),NETWORKDAYS($T664,$U664,Holidays!$J$3:$J$937),
IF(AND($T664&lt;DATEVALUE("10/1/20"&amp;RIGHT(BT$1,2)),$U664&lt;=DATEVALUE("9/30/20"&amp;RIGHT(BU$1,2))),NETWORKDAYS(DATEVALUE("10/1/20"&amp;RIGHT(BT$1,2)),$U664,Holidays!$J$3:$J$937),
IF($T664&lt;DATEVALUE("10/1/20"&amp;RIGHT(BT$1,2)),NETWORKDAYS(DATEVALUE("10/1/20"&amp;RIGHT(BT$1,2)),DATEVALUE("9/30/20"&amp;RIGHT(BU$1,2)),Holidays!$J$3:$J$937),
IF($T664&gt;=DATEVALUE("10/1/20"&amp;RIGHT(BT$1,2)),NETWORKDAYS($T664,DATEVALUE("9/30/20"&amp;RIGHT(BU$1,2)),Holidays!$J$3:$J$937),"")))),"")/(NETWORKDAYS($T664,$U664,Holidays!$J$3:$J$937)),0))</f>
        <v/>
      </c>
      <c r="BV664" s="87" t="str">
        <f>IF($Q664="","",IFERROR(IF(OR(AND($T664&gt;=DATEVALUE("10/1/20"&amp;RIGHT(BU$1,2)),$T664&lt;=DATEVALUE("9/30/20"&amp;RIGHT(BV$1,2))),AND($U664&gt;=DATEVALUE("10/1/20"&amp;RIGHT(BU$1,2)),$U664&lt;=DATEVALUE("9/30/20"&amp;RIGHT(BV$1,2))),AND($T664&lt;=DATEVALUE("10/1/20"&amp;RIGHT(BU$1,2)),$U664&gt;=DATEVALUE("9/30/20"&amp;RIGHT(BV$1,2)))),
IF(AND($T664&gt;=DATEVALUE("10/1/20"&amp;RIGHT(BU$1,2)),$U664&lt;=DATEVALUE("9/30/20"&amp;RIGHT(BV$1,2))),NETWORKDAYS($T664,$U664,Holidays!$J$3:$J$937),
IF(AND($T664&lt;DATEVALUE("10/1/20"&amp;RIGHT(BU$1,2)),$U664&lt;=DATEVALUE("9/30/20"&amp;RIGHT(BV$1,2))),NETWORKDAYS(DATEVALUE("10/1/20"&amp;RIGHT(BU$1,2)),$U664,Holidays!$J$3:$J$937),
IF($T664&lt;DATEVALUE("10/1/20"&amp;RIGHT(BU$1,2)),NETWORKDAYS(DATEVALUE("10/1/20"&amp;RIGHT(BU$1,2)),DATEVALUE("9/30/20"&amp;RIGHT(BV$1,2)),Holidays!$J$3:$J$937),
IF($T664&gt;=DATEVALUE("10/1/20"&amp;RIGHT(BU$1,2)),NETWORKDAYS($T664,DATEVALUE("9/30/20"&amp;RIGHT(BV$1,2)),Holidays!$J$3:$J$937),"")))),"")/(NETWORKDAYS($T664,$U664,Holidays!$J$3:$J$937)),0))</f>
        <v/>
      </c>
      <c r="BW664" s="87" t="str">
        <f>IF($Q664="","",IFERROR(IF(OR(AND($T664&gt;=DATEVALUE("10/1/20"&amp;RIGHT(BV$1,2)),$T664&lt;=DATEVALUE("9/30/20"&amp;RIGHT(BW$1,2))),AND($U664&gt;=DATEVALUE("10/1/20"&amp;RIGHT(BV$1,2)),$U664&lt;=DATEVALUE("9/30/20"&amp;RIGHT(BW$1,2))),AND($T664&lt;=DATEVALUE("10/1/20"&amp;RIGHT(BV$1,2)),$U664&gt;=DATEVALUE("9/30/20"&amp;RIGHT(BW$1,2)))),
IF(AND($T664&gt;=DATEVALUE("10/1/20"&amp;RIGHT(BV$1,2)),$U664&lt;=DATEVALUE("9/30/20"&amp;RIGHT(BW$1,2))),NETWORKDAYS($T664,$U664,Holidays!$J$3:$J$937),
IF(AND($T664&lt;DATEVALUE("10/1/20"&amp;RIGHT(BV$1,2)),$U664&lt;=DATEVALUE("9/30/20"&amp;RIGHT(BW$1,2))),NETWORKDAYS(DATEVALUE("10/1/20"&amp;RIGHT(BV$1,2)),$U664,Holidays!$J$3:$J$937),
IF($T664&lt;DATEVALUE("10/1/20"&amp;RIGHT(BV$1,2)),NETWORKDAYS(DATEVALUE("10/1/20"&amp;RIGHT(BV$1,2)),DATEVALUE("9/30/20"&amp;RIGHT(BW$1,2)),Holidays!$J$3:$J$937),
IF($T664&gt;=DATEVALUE("10/1/20"&amp;RIGHT(BV$1,2)),NETWORKDAYS($T664,DATEVALUE("9/30/20"&amp;RIGHT(BW$1,2)),Holidays!$J$3:$J$937),"")))),"")/(NETWORKDAYS($T664,$U664,Holidays!$J$3:$J$937)),0))</f>
        <v/>
      </c>
      <c r="BX664" s="87" t="str">
        <f>IF($Q664="","",IFERROR(IF(OR(AND($T664&gt;=DATEVALUE("10/1/20"&amp;RIGHT(BW$1,2)),$T664&lt;=DATEVALUE("9/30/20"&amp;RIGHT(BX$1,2))),AND($U664&gt;=DATEVALUE("10/1/20"&amp;RIGHT(BW$1,2)),$U664&lt;=DATEVALUE("9/30/20"&amp;RIGHT(BX$1,2))),AND($T664&lt;=DATEVALUE("10/1/20"&amp;RIGHT(BW$1,2)),$U664&gt;=DATEVALUE("9/30/20"&amp;RIGHT(BX$1,2)))),
IF(AND($T664&gt;=DATEVALUE("10/1/20"&amp;RIGHT(BW$1,2)),$U664&lt;=DATEVALUE("9/30/20"&amp;RIGHT(BX$1,2))),NETWORKDAYS($T664,$U664,Holidays!$J$3:$J$937),
IF(AND($T664&lt;DATEVALUE("10/1/20"&amp;RIGHT(BW$1,2)),$U664&lt;=DATEVALUE("9/30/20"&amp;RIGHT(BX$1,2))),NETWORKDAYS(DATEVALUE("10/1/20"&amp;RIGHT(BW$1,2)),$U664,Holidays!$J$3:$J$937),
IF($T664&lt;DATEVALUE("10/1/20"&amp;RIGHT(BW$1,2)),NETWORKDAYS(DATEVALUE("10/1/20"&amp;RIGHT(BW$1,2)),DATEVALUE("9/30/20"&amp;RIGHT(BX$1,2)),Holidays!$J$3:$J$937),
IF($T664&gt;=DATEVALUE("10/1/20"&amp;RIGHT(BW$1,2)),NETWORKDAYS($T664,DATEVALUE("9/30/20"&amp;RIGHT(BX$1,2)),Holidays!$J$3:$J$937),"")))),"")/(NETWORKDAYS($T664,$U664,Holidays!$J$3:$J$937)),0))</f>
        <v/>
      </c>
      <c r="BY664" s="87" t="str">
        <f>IF($Q664="","",IFERROR(IF(OR(AND($T664&gt;=DATEVALUE("10/1/20"&amp;RIGHT(BX$1,2)),$T664&lt;=DATEVALUE("9/30/20"&amp;RIGHT(BY$1,2))),AND($U664&gt;=DATEVALUE("10/1/20"&amp;RIGHT(BX$1,2)),$U664&lt;=DATEVALUE("9/30/20"&amp;RIGHT(BY$1,2))),AND($T664&lt;=DATEVALUE("10/1/20"&amp;RIGHT(BX$1,2)),$U664&gt;=DATEVALUE("9/30/20"&amp;RIGHT(BY$1,2)))),
IF(AND($T664&gt;=DATEVALUE("10/1/20"&amp;RIGHT(BX$1,2)),$U664&lt;=DATEVALUE("9/30/20"&amp;RIGHT(BY$1,2))),NETWORKDAYS($T664,$U664,Holidays!$J$3:$J$937),
IF(AND($T664&lt;DATEVALUE("10/1/20"&amp;RIGHT(BX$1,2)),$U664&lt;=DATEVALUE("9/30/20"&amp;RIGHT(BY$1,2))),NETWORKDAYS(DATEVALUE("10/1/20"&amp;RIGHT(BX$1,2)),$U664,Holidays!$J$3:$J$937),
IF($T664&lt;DATEVALUE("10/1/20"&amp;RIGHT(BX$1,2)),NETWORKDAYS(DATEVALUE("10/1/20"&amp;RIGHT(BX$1,2)),DATEVALUE("9/30/20"&amp;RIGHT(BY$1,2)),Holidays!$J$3:$J$937),
IF($T664&gt;=DATEVALUE("10/1/20"&amp;RIGHT(BX$1,2)),NETWORKDAYS($T664,DATEVALUE("9/30/20"&amp;RIGHT(BY$1,2)),Holidays!$J$3:$J$937),"")))),"")/(NETWORKDAYS($T664,$U664,Holidays!$J$3:$J$937)),0))</f>
        <v/>
      </c>
      <c r="BZ664" s="87" t="str">
        <f>IF($Q664="","",IFERROR(IF(OR(AND($T664&gt;=DATEVALUE("10/1/20"&amp;RIGHT(BY$1,2)),$T664&lt;=DATEVALUE("9/30/20"&amp;RIGHT(BZ$1,2))),AND($U664&gt;=DATEVALUE("10/1/20"&amp;RIGHT(BY$1,2)),$U664&lt;=DATEVALUE("9/30/20"&amp;RIGHT(BZ$1,2))),AND($T664&lt;=DATEVALUE("10/1/20"&amp;RIGHT(BY$1,2)),$U664&gt;=DATEVALUE("9/30/20"&amp;RIGHT(BZ$1,2)))),
IF(AND($T664&gt;=DATEVALUE("10/1/20"&amp;RIGHT(BY$1,2)),$U664&lt;=DATEVALUE("9/30/20"&amp;RIGHT(BZ$1,2))),NETWORKDAYS($T664,$U664,Holidays!$J$3:$J$937),
IF(AND($T664&lt;DATEVALUE("10/1/20"&amp;RIGHT(BY$1,2)),$U664&lt;=DATEVALUE("9/30/20"&amp;RIGHT(BZ$1,2))),NETWORKDAYS(DATEVALUE("10/1/20"&amp;RIGHT(BY$1,2)),$U664,Holidays!$J$3:$J$937),
IF($T664&lt;DATEVALUE("10/1/20"&amp;RIGHT(BY$1,2)),NETWORKDAYS(DATEVALUE("10/1/20"&amp;RIGHT(BY$1,2)),DATEVALUE("9/30/20"&amp;RIGHT(BZ$1,2)),Holidays!$J$3:$J$937),
IF($T664&gt;=DATEVALUE("10/1/20"&amp;RIGHT(BY$1,2)),NETWORKDAYS($T664,DATEVALUE("9/30/20"&amp;RIGHT(BZ$1,2)),Holidays!$J$3:$J$937),"")))),"")/(NETWORKDAYS($T664,$U664,Holidays!$J$3:$J$937)),0))</f>
        <v/>
      </c>
      <c r="CA664" s="87" t="str">
        <f>IF($Q664="","",IFERROR(IF(OR(AND($T664&gt;=DATEVALUE("10/1/20"&amp;RIGHT(BZ$1,2)),$T664&lt;=DATEVALUE("9/30/20"&amp;RIGHT(CA$1,2))),AND($U664&gt;=DATEVALUE("10/1/20"&amp;RIGHT(BZ$1,2)),$U664&lt;=DATEVALUE("9/30/20"&amp;RIGHT(CA$1,2))),AND($T664&lt;=DATEVALUE("10/1/20"&amp;RIGHT(BZ$1,2)),$U664&gt;=DATEVALUE("9/30/20"&amp;RIGHT(CA$1,2)))),
IF(AND($T664&gt;=DATEVALUE("10/1/20"&amp;RIGHT(BZ$1,2)),$U664&lt;=DATEVALUE("9/30/20"&amp;RIGHT(CA$1,2))),NETWORKDAYS($T664,$U664,Holidays!$J$3:$J$937),
IF(AND($T664&lt;DATEVALUE("10/1/20"&amp;RIGHT(BZ$1,2)),$U664&lt;=DATEVALUE("9/30/20"&amp;RIGHT(CA$1,2))),NETWORKDAYS(DATEVALUE("10/1/20"&amp;RIGHT(BZ$1,2)),$U664,Holidays!$J$3:$J$937),
IF($T664&lt;DATEVALUE("10/1/20"&amp;RIGHT(BZ$1,2)),NETWORKDAYS(DATEVALUE("10/1/20"&amp;RIGHT(BZ$1,2)),DATEVALUE("9/30/20"&amp;RIGHT(CA$1,2)),Holidays!$J$3:$J$937),
IF($T664&gt;=DATEVALUE("10/1/20"&amp;RIGHT(BZ$1,2)),NETWORKDAYS($T664,DATEVALUE("9/30/20"&amp;RIGHT(CA$1,2)),Holidays!$J$3:$J$937),"")))),"")/(NETWORKDAYS($T664,$U664,Holidays!$J$3:$J$937)),0))</f>
        <v/>
      </c>
      <c r="CB664" s="87" t="str">
        <f>IF($Q664="","",IFERROR(IF(OR(AND($T664&gt;=DATEVALUE("10/1/20"&amp;RIGHT(CA$1,2)),$T664&lt;=DATEVALUE("9/30/20"&amp;RIGHT(CB$1,2))),AND($U664&gt;=DATEVALUE("10/1/20"&amp;RIGHT(CA$1,2)),$U664&lt;=DATEVALUE("9/30/20"&amp;RIGHT(CB$1,2))),AND($T664&lt;=DATEVALUE("10/1/20"&amp;RIGHT(CA$1,2)),$U664&gt;=DATEVALUE("9/30/20"&amp;RIGHT(CB$1,2)))),
IF(AND($T664&gt;=DATEVALUE("10/1/20"&amp;RIGHT(CA$1,2)),$U664&lt;=DATEVALUE("9/30/20"&amp;RIGHT(CB$1,2))),NETWORKDAYS($T664,$U664,Holidays!$J$3:$J$937),
IF(AND($T664&lt;DATEVALUE("10/1/20"&amp;RIGHT(CA$1,2)),$U664&lt;=DATEVALUE("9/30/20"&amp;RIGHT(CB$1,2))),NETWORKDAYS(DATEVALUE("10/1/20"&amp;RIGHT(CA$1,2)),$U664,Holidays!$J$3:$J$937),
IF($T664&lt;DATEVALUE("10/1/20"&amp;RIGHT(CA$1,2)),NETWORKDAYS(DATEVALUE("10/1/20"&amp;RIGHT(CA$1,2)),DATEVALUE("9/30/20"&amp;RIGHT(CB$1,2)),Holidays!$J$3:$J$937),
IF($T664&gt;=DATEVALUE("10/1/20"&amp;RIGHT(CA$1,2)),NETWORKDAYS($T664,DATEVALUE("9/30/20"&amp;RIGHT(CB$1,2)),Holidays!$J$3:$J$937),"")))),"")/(NETWORKDAYS($T664,$U664,Holidays!$J$3:$J$937)),0))</f>
        <v/>
      </c>
    </row>
    <row r="665" spans="1:80">
      <c r="A665" s="97"/>
      <c r="B665" s="98" t="str">
        <f ca="1">IF(NOT($A665=""),OFFSET('WBS Reference &amp; User Procedure'!$A$1,MATCH($A665,'WBS Reference &amp; User Procedure'!$A:$A,0)-1,1),"")</f>
        <v/>
      </c>
      <c r="D665" s="97"/>
      <c r="T665" s="104" t="str">
        <f>IF(NOT(Q665=""),IF(NOT($S665=""),$S665,#REF!),"")</f>
        <v/>
      </c>
      <c r="U665" s="104" t="str">
        <f>IF(NOT(Q665=""),WORKDAY(T665,Q665,Holidays!$J$3:$J$937),"")</f>
        <v/>
      </c>
      <c r="V665" s="104"/>
      <c r="W665" s="104"/>
      <c r="X665" s="101" t="str">
        <f t="shared" si="137"/>
        <v/>
      </c>
      <c r="AL665" s="87" t="str">
        <f t="shared" ca="1" si="134"/>
        <v/>
      </c>
      <c r="AN665" s="87" t="str">
        <f t="shared" ca="1" si="146"/>
        <v/>
      </c>
      <c r="AO665" s="87" t="str">
        <f t="shared" ca="1" si="146"/>
        <v/>
      </c>
      <c r="AP665" s="87" t="str">
        <f t="shared" ca="1" si="146"/>
        <v/>
      </c>
      <c r="AQ665" s="87" t="str">
        <f t="shared" ca="1" si="146"/>
        <v/>
      </c>
      <c r="AR665" s="87" t="str">
        <f t="shared" ca="1" si="146"/>
        <v/>
      </c>
      <c r="AS665" s="87" t="str">
        <f t="shared" ca="1" si="146"/>
        <v/>
      </c>
      <c r="AT665" s="87" t="str">
        <f t="shared" ca="1" si="146"/>
        <v/>
      </c>
      <c r="AU665" s="87" t="str">
        <f t="shared" ca="1" si="146"/>
        <v/>
      </c>
      <c r="AV665" s="87" t="str">
        <f t="shared" ca="1" si="146"/>
        <v/>
      </c>
      <c r="AW665" s="87" t="str">
        <f t="shared" ca="1" si="146"/>
        <v/>
      </c>
      <c r="AX665" s="87" t="str">
        <f t="shared" ca="1" si="147"/>
        <v/>
      </c>
      <c r="AY665" s="87" t="str">
        <f t="shared" ca="1" si="147"/>
        <v/>
      </c>
      <c r="AZ665" s="87" t="str">
        <f t="shared" ca="1" si="147"/>
        <v/>
      </c>
      <c r="BA665" s="87" t="str">
        <f t="shared" ca="1" si="147"/>
        <v/>
      </c>
      <c r="BB665" s="87" t="str">
        <f t="shared" ca="1" si="147"/>
        <v/>
      </c>
      <c r="BC665" s="87" t="str">
        <f t="shared" ca="1" si="147"/>
        <v/>
      </c>
      <c r="BD665" s="87" t="str">
        <f t="shared" ca="1" si="147"/>
        <v/>
      </c>
      <c r="BE665" s="87" t="str">
        <f t="shared" ca="1" si="147"/>
        <v/>
      </c>
      <c r="BF665" s="87" t="str">
        <f t="shared" ca="1" si="147"/>
        <v/>
      </c>
      <c r="BG665" s="87" t="str">
        <f t="shared" ca="1" si="147"/>
        <v/>
      </c>
      <c r="BI665" s="87" t="str">
        <f>IF($Q665="","",IFERROR(IF(OR(AND($T665&gt;=DATEVALUE("10/1/20"&amp;RIGHT(BH$1,2)),$T665&lt;=DATEVALUE("9/30/20"&amp;RIGHT(BI$1,2))),AND($U665&gt;=DATEVALUE("10/1/20"&amp;RIGHT(BH$1,2)),$U665&lt;=DATEVALUE("9/30/20"&amp;RIGHT(BI$1,2))),AND($T665&lt;=DATEVALUE("10/1/20"&amp;RIGHT(BH$1,2)),$U665&gt;=DATEVALUE("9/30/20"&amp;RIGHT(BI$1,2)))),
IF(AND($T665&gt;=DATEVALUE("10/1/20"&amp;RIGHT(BH$1,2)),$U665&lt;=DATEVALUE("9/30/20"&amp;RIGHT(BI$1,2))),NETWORKDAYS($T665,$U665,Holidays!$J$3:$J$937),
IF(AND($T665&lt;DATEVALUE("10/1/20"&amp;RIGHT(BH$1,2)),$U665&lt;=DATEVALUE("9/30/20"&amp;RIGHT(BI$1,2))),NETWORKDAYS(DATEVALUE("10/1/20"&amp;RIGHT(BH$1,2)),$U665,Holidays!$J$3:$J$937),
IF($T665&lt;DATEVALUE("10/1/20"&amp;RIGHT(BH$1,2)),NETWORKDAYS(DATEVALUE("10/1/20"&amp;RIGHT(BH$1,2)),DATEVALUE("9/30/20"&amp;RIGHT(BI$1,2)),Holidays!$J$3:$J$937),
IF($T665&gt;=DATEVALUE("10/1/20"&amp;RIGHT(BH$1,2)),NETWORKDAYS($T665,DATEVALUE("9/30/20"&amp;RIGHT(BI$1,2)),Holidays!$J$3:$J$937),"")))),"")/(NETWORKDAYS($T665,$U665,Holidays!$J$3:$J$937)),0))</f>
        <v/>
      </c>
      <c r="BJ665" s="87" t="str">
        <f>IF($Q665="","",IFERROR(IF(OR(AND($T665&gt;=DATEVALUE("10/1/20"&amp;RIGHT(BI$1,2)),$T665&lt;=DATEVALUE("9/30/20"&amp;RIGHT(BJ$1,2))),AND($U665&gt;=DATEVALUE("10/1/20"&amp;RIGHT(BI$1,2)),$U665&lt;=DATEVALUE("9/30/20"&amp;RIGHT(BJ$1,2))),AND($T665&lt;=DATEVALUE("10/1/20"&amp;RIGHT(BI$1,2)),$U665&gt;=DATEVALUE("9/30/20"&amp;RIGHT(BJ$1,2)))),
IF(AND($T665&gt;=DATEVALUE("10/1/20"&amp;RIGHT(BI$1,2)),$U665&lt;=DATEVALUE("9/30/20"&amp;RIGHT(BJ$1,2))),NETWORKDAYS($T665,$U665,Holidays!$J$3:$J$937),
IF(AND($T665&lt;DATEVALUE("10/1/20"&amp;RIGHT(BI$1,2)),$U665&lt;=DATEVALUE("9/30/20"&amp;RIGHT(BJ$1,2))),NETWORKDAYS(DATEVALUE("10/1/20"&amp;RIGHT(BI$1,2)),$U665,Holidays!$J$3:$J$937),
IF($T665&lt;DATEVALUE("10/1/20"&amp;RIGHT(BI$1,2)),NETWORKDAYS(DATEVALUE("10/1/20"&amp;RIGHT(BI$1,2)),DATEVALUE("9/30/20"&amp;RIGHT(BJ$1,2)),Holidays!$J$3:$J$937),
IF($T665&gt;=DATEVALUE("10/1/20"&amp;RIGHT(BI$1,2)),NETWORKDAYS($T665,DATEVALUE("9/30/20"&amp;RIGHT(BJ$1,2)),Holidays!$J$3:$J$937),"")))),"")/(NETWORKDAYS($T665,$U665,Holidays!$J$3:$J$937)),0))</f>
        <v/>
      </c>
      <c r="BK665" s="87" t="str">
        <f>IF($Q665="","",IFERROR(IF(OR(AND($T665&gt;=DATEVALUE("10/1/20"&amp;RIGHT(BJ$1,2)),$T665&lt;=DATEVALUE("9/30/20"&amp;RIGHT(BK$1,2))),AND($U665&gt;=DATEVALUE("10/1/20"&amp;RIGHT(BJ$1,2)),$U665&lt;=DATEVALUE("9/30/20"&amp;RIGHT(BK$1,2))),AND($T665&lt;=DATEVALUE("10/1/20"&amp;RIGHT(BJ$1,2)),$U665&gt;=DATEVALUE("9/30/20"&amp;RIGHT(BK$1,2)))),
IF(AND($T665&gt;=DATEVALUE("10/1/20"&amp;RIGHT(BJ$1,2)),$U665&lt;=DATEVALUE("9/30/20"&amp;RIGHT(BK$1,2))),NETWORKDAYS($T665,$U665,Holidays!$J$3:$J$937),
IF(AND($T665&lt;DATEVALUE("10/1/20"&amp;RIGHT(BJ$1,2)),$U665&lt;=DATEVALUE("9/30/20"&amp;RIGHT(BK$1,2))),NETWORKDAYS(DATEVALUE("10/1/20"&amp;RIGHT(BJ$1,2)),$U665,Holidays!$J$3:$J$937),
IF($T665&lt;DATEVALUE("10/1/20"&amp;RIGHT(BJ$1,2)),NETWORKDAYS(DATEVALUE("10/1/20"&amp;RIGHT(BJ$1,2)),DATEVALUE("9/30/20"&amp;RIGHT(BK$1,2)),Holidays!$J$3:$J$937),
IF($T665&gt;=DATEVALUE("10/1/20"&amp;RIGHT(BJ$1,2)),NETWORKDAYS($T665,DATEVALUE("9/30/20"&amp;RIGHT(BK$1,2)),Holidays!$J$3:$J$937),"")))),"")/(NETWORKDAYS($T665,$U665,Holidays!$J$3:$J$937)),0))</f>
        <v/>
      </c>
      <c r="BL665" s="87" t="str">
        <f>IF($Q665="","",IFERROR(IF(OR(AND($T665&gt;=DATEVALUE("10/1/20"&amp;RIGHT(BK$1,2)),$T665&lt;=DATEVALUE("9/30/20"&amp;RIGHT(BL$1,2))),AND($U665&gt;=DATEVALUE("10/1/20"&amp;RIGHT(BK$1,2)),$U665&lt;=DATEVALUE("9/30/20"&amp;RIGHT(BL$1,2))),AND($T665&lt;=DATEVALUE("10/1/20"&amp;RIGHT(BK$1,2)),$U665&gt;=DATEVALUE("9/30/20"&amp;RIGHT(BL$1,2)))),
IF(AND($T665&gt;=DATEVALUE("10/1/20"&amp;RIGHT(BK$1,2)),$U665&lt;=DATEVALUE("9/30/20"&amp;RIGHT(BL$1,2))),NETWORKDAYS($T665,$U665,Holidays!$J$3:$J$937),
IF(AND($T665&lt;DATEVALUE("10/1/20"&amp;RIGHT(BK$1,2)),$U665&lt;=DATEVALUE("9/30/20"&amp;RIGHT(BL$1,2))),NETWORKDAYS(DATEVALUE("10/1/20"&amp;RIGHT(BK$1,2)),$U665,Holidays!$J$3:$J$937),
IF($T665&lt;DATEVALUE("10/1/20"&amp;RIGHT(BK$1,2)),NETWORKDAYS(DATEVALUE("10/1/20"&amp;RIGHT(BK$1,2)),DATEVALUE("9/30/20"&amp;RIGHT(BL$1,2)),Holidays!$J$3:$J$937),
IF($T665&gt;=DATEVALUE("10/1/20"&amp;RIGHT(BK$1,2)),NETWORKDAYS($T665,DATEVALUE("9/30/20"&amp;RIGHT(BL$1,2)),Holidays!$J$3:$J$937),"")))),"")/(NETWORKDAYS($T665,$U665,Holidays!$J$3:$J$937)),0))</f>
        <v/>
      </c>
      <c r="BM665" s="87" t="str">
        <f>IF($Q665="","",IFERROR(IF(OR(AND($T665&gt;=DATEVALUE("10/1/20"&amp;RIGHT(BL$1,2)),$T665&lt;=DATEVALUE("9/30/20"&amp;RIGHT(BM$1,2))),AND($U665&gt;=DATEVALUE("10/1/20"&amp;RIGHT(BL$1,2)),$U665&lt;=DATEVALUE("9/30/20"&amp;RIGHT(BM$1,2))),AND($T665&lt;=DATEVALUE("10/1/20"&amp;RIGHT(BL$1,2)),$U665&gt;=DATEVALUE("9/30/20"&amp;RIGHT(BM$1,2)))),
IF(AND($T665&gt;=DATEVALUE("10/1/20"&amp;RIGHT(BL$1,2)),$U665&lt;=DATEVALUE("9/30/20"&amp;RIGHT(BM$1,2))),NETWORKDAYS($T665,$U665,Holidays!$J$3:$J$937),
IF(AND($T665&lt;DATEVALUE("10/1/20"&amp;RIGHT(BL$1,2)),$U665&lt;=DATEVALUE("9/30/20"&amp;RIGHT(BM$1,2))),NETWORKDAYS(DATEVALUE("10/1/20"&amp;RIGHT(BL$1,2)),$U665,Holidays!$J$3:$J$937),
IF($T665&lt;DATEVALUE("10/1/20"&amp;RIGHT(BL$1,2)),NETWORKDAYS(DATEVALUE("10/1/20"&amp;RIGHT(BL$1,2)),DATEVALUE("9/30/20"&amp;RIGHT(BM$1,2)),Holidays!$J$3:$J$937),
IF($T665&gt;=DATEVALUE("10/1/20"&amp;RIGHT(BL$1,2)),NETWORKDAYS($T665,DATEVALUE("9/30/20"&amp;RIGHT(BM$1,2)),Holidays!$J$3:$J$937),"")))),"")/(NETWORKDAYS($T665,$U665,Holidays!$J$3:$J$937)),0))</f>
        <v/>
      </c>
      <c r="BN665" s="87" t="str">
        <f>IF($Q665="","",IFERROR(IF(OR(AND($T665&gt;=DATEVALUE("10/1/20"&amp;RIGHT(BM$1,2)),$T665&lt;=DATEVALUE("9/30/20"&amp;RIGHT(BN$1,2))),AND($U665&gt;=DATEVALUE("10/1/20"&amp;RIGHT(BM$1,2)),$U665&lt;=DATEVALUE("9/30/20"&amp;RIGHT(BN$1,2))),AND($T665&lt;=DATEVALUE("10/1/20"&amp;RIGHT(BM$1,2)),$U665&gt;=DATEVALUE("9/30/20"&amp;RIGHT(BN$1,2)))),
IF(AND($T665&gt;=DATEVALUE("10/1/20"&amp;RIGHT(BM$1,2)),$U665&lt;=DATEVALUE("9/30/20"&amp;RIGHT(BN$1,2))),NETWORKDAYS($T665,$U665,Holidays!$J$3:$J$937),
IF(AND($T665&lt;DATEVALUE("10/1/20"&amp;RIGHT(BM$1,2)),$U665&lt;=DATEVALUE("9/30/20"&amp;RIGHT(BN$1,2))),NETWORKDAYS(DATEVALUE("10/1/20"&amp;RIGHT(BM$1,2)),$U665,Holidays!$J$3:$J$937),
IF($T665&lt;DATEVALUE("10/1/20"&amp;RIGHT(BM$1,2)),NETWORKDAYS(DATEVALUE("10/1/20"&amp;RIGHT(BM$1,2)),DATEVALUE("9/30/20"&amp;RIGHT(BN$1,2)),Holidays!$J$3:$J$937),
IF($T665&gt;=DATEVALUE("10/1/20"&amp;RIGHT(BM$1,2)),NETWORKDAYS($T665,DATEVALUE("9/30/20"&amp;RIGHT(BN$1,2)),Holidays!$J$3:$J$937),"")))),"")/(NETWORKDAYS($T665,$U665,Holidays!$J$3:$J$937)),0))</f>
        <v/>
      </c>
      <c r="BO665" s="87" t="str">
        <f>IF($Q665="","",IFERROR(IF(OR(AND($T665&gt;=DATEVALUE("10/1/20"&amp;RIGHT(BN$1,2)),$T665&lt;=DATEVALUE("9/30/20"&amp;RIGHT(BO$1,2))),AND($U665&gt;=DATEVALUE("10/1/20"&amp;RIGHT(BN$1,2)),$U665&lt;=DATEVALUE("9/30/20"&amp;RIGHT(BO$1,2))),AND($T665&lt;=DATEVALUE("10/1/20"&amp;RIGHT(BN$1,2)),$U665&gt;=DATEVALUE("9/30/20"&amp;RIGHT(BO$1,2)))),
IF(AND($T665&gt;=DATEVALUE("10/1/20"&amp;RIGHT(BN$1,2)),$U665&lt;=DATEVALUE("9/30/20"&amp;RIGHT(BO$1,2))),NETWORKDAYS($T665,$U665,Holidays!$J$3:$J$937),
IF(AND($T665&lt;DATEVALUE("10/1/20"&amp;RIGHT(BN$1,2)),$U665&lt;=DATEVALUE("9/30/20"&amp;RIGHT(BO$1,2))),NETWORKDAYS(DATEVALUE("10/1/20"&amp;RIGHT(BN$1,2)),$U665,Holidays!$J$3:$J$937),
IF($T665&lt;DATEVALUE("10/1/20"&amp;RIGHT(BN$1,2)),NETWORKDAYS(DATEVALUE("10/1/20"&amp;RIGHT(BN$1,2)),DATEVALUE("9/30/20"&amp;RIGHT(BO$1,2)),Holidays!$J$3:$J$937),
IF($T665&gt;=DATEVALUE("10/1/20"&amp;RIGHT(BN$1,2)),NETWORKDAYS($T665,DATEVALUE("9/30/20"&amp;RIGHT(BO$1,2)),Holidays!$J$3:$J$937),"")))),"")/(NETWORKDAYS($T665,$U665,Holidays!$J$3:$J$937)),0))</f>
        <v/>
      </c>
      <c r="BP665" s="87" t="str">
        <f>IF($Q665="","",IFERROR(IF(OR(AND($T665&gt;=DATEVALUE("10/1/20"&amp;RIGHT(BO$1,2)),$T665&lt;=DATEVALUE("9/30/20"&amp;RIGHT(BP$1,2))),AND($U665&gt;=DATEVALUE("10/1/20"&amp;RIGHT(BO$1,2)),$U665&lt;=DATEVALUE("9/30/20"&amp;RIGHT(BP$1,2))),AND($T665&lt;=DATEVALUE("10/1/20"&amp;RIGHT(BO$1,2)),$U665&gt;=DATEVALUE("9/30/20"&amp;RIGHT(BP$1,2)))),
IF(AND($T665&gt;=DATEVALUE("10/1/20"&amp;RIGHT(BO$1,2)),$U665&lt;=DATEVALUE("9/30/20"&amp;RIGHT(BP$1,2))),NETWORKDAYS($T665,$U665,Holidays!$J$3:$J$937),
IF(AND($T665&lt;DATEVALUE("10/1/20"&amp;RIGHT(BO$1,2)),$U665&lt;=DATEVALUE("9/30/20"&amp;RIGHT(BP$1,2))),NETWORKDAYS(DATEVALUE("10/1/20"&amp;RIGHT(BO$1,2)),$U665,Holidays!$J$3:$J$937),
IF($T665&lt;DATEVALUE("10/1/20"&amp;RIGHT(BO$1,2)),NETWORKDAYS(DATEVALUE("10/1/20"&amp;RIGHT(BO$1,2)),DATEVALUE("9/30/20"&amp;RIGHT(BP$1,2)),Holidays!$J$3:$J$937),
IF($T665&gt;=DATEVALUE("10/1/20"&amp;RIGHT(BO$1,2)),NETWORKDAYS($T665,DATEVALUE("9/30/20"&amp;RIGHT(BP$1,2)),Holidays!$J$3:$J$937),"")))),"")/(NETWORKDAYS($T665,$U665,Holidays!$J$3:$J$937)),0))</f>
        <v/>
      </c>
      <c r="BQ665" s="87" t="str">
        <f>IF($Q665="","",IFERROR(IF(OR(AND($T665&gt;=DATEVALUE("10/1/20"&amp;RIGHT(BP$1,2)),$T665&lt;=DATEVALUE("9/30/20"&amp;RIGHT(BQ$1,2))),AND($U665&gt;=DATEVALUE("10/1/20"&amp;RIGHT(BP$1,2)),$U665&lt;=DATEVALUE("9/30/20"&amp;RIGHT(BQ$1,2))),AND($T665&lt;=DATEVALUE("10/1/20"&amp;RIGHT(BP$1,2)),$U665&gt;=DATEVALUE("9/30/20"&amp;RIGHT(BQ$1,2)))),
IF(AND($T665&gt;=DATEVALUE("10/1/20"&amp;RIGHT(BP$1,2)),$U665&lt;=DATEVALUE("9/30/20"&amp;RIGHT(BQ$1,2))),NETWORKDAYS($T665,$U665,Holidays!$J$3:$J$937),
IF(AND($T665&lt;DATEVALUE("10/1/20"&amp;RIGHT(BP$1,2)),$U665&lt;=DATEVALUE("9/30/20"&amp;RIGHT(BQ$1,2))),NETWORKDAYS(DATEVALUE("10/1/20"&amp;RIGHT(BP$1,2)),$U665,Holidays!$J$3:$J$937),
IF($T665&lt;DATEVALUE("10/1/20"&amp;RIGHT(BP$1,2)),NETWORKDAYS(DATEVALUE("10/1/20"&amp;RIGHT(BP$1,2)),DATEVALUE("9/30/20"&amp;RIGHT(BQ$1,2)),Holidays!$J$3:$J$937),
IF($T665&gt;=DATEVALUE("10/1/20"&amp;RIGHT(BP$1,2)),NETWORKDAYS($T665,DATEVALUE("9/30/20"&amp;RIGHT(BQ$1,2)),Holidays!$J$3:$J$937),"")))),"")/(NETWORKDAYS($T665,$U665,Holidays!$J$3:$J$937)),0))</f>
        <v/>
      </c>
      <c r="BR665" s="87" t="str">
        <f>IF($Q665="","",IFERROR(IF(OR(AND($T665&gt;=DATEVALUE("10/1/20"&amp;RIGHT(BQ$1,2)),$T665&lt;=DATEVALUE("9/30/20"&amp;RIGHT(BR$1,2))),AND($U665&gt;=DATEVALUE("10/1/20"&amp;RIGHT(BQ$1,2)),$U665&lt;=DATEVALUE("9/30/20"&amp;RIGHT(BR$1,2))),AND($T665&lt;=DATEVALUE("10/1/20"&amp;RIGHT(BQ$1,2)),$U665&gt;=DATEVALUE("9/30/20"&amp;RIGHT(BR$1,2)))),
IF(AND($T665&gt;=DATEVALUE("10/1/20"&amp;RIGHT(BQ$1,2)),$U665&lt;=DATEVALUE("9/30/20"&amp;RIGHT(BR$1,2))),NETWORKDAYS($T665,$U665,Holidays!$J$3:$J$937),
IF(AND($T665&lt;DATEVALUE("10/1/20"&amp;RIGHT(BQ$1,2)),$U665&lt;=DATEVALUE("9/30/20"&amp;RIGHT(BR$1,2))),NETWORKDAYS(DATEVALUE("10/1/20"&amp;RIGHT(BQ$1,2)),$U665,Holidays!$J$3:$J$937),
IF($T665&lt;DATEVALUE("10/1/20"&amp;RIGHT(BQ$1,2)),NETWORKDAYS(DATEVALUE("10/1/20"&amp;RIGHT(BQ$1,2)),DATEVALUE("9/30/20"&amp;RIGHT(BR$1,2)),Holidays!$J$3:$J$937),
IF($T665&gt;=DATEVALUE("10/1/20"&amp;RIGHT(BQ$1,2)),NETWORKDAYS($T665,DATEVALUE("9/30/20"&amp;RIGHT(BR$1,2)),Holidays!$J$3:$J$937),"")))),"")/(NETWORKDAYS($T665,$U665,Holidays!$J$3:$J$937)),0))</f>
        <v/>
      </c>
      <c r="BS665" s="87" t="str">
        <f>IF($Q665="","",IFERROR(IF(OR(AND($T665&gt;=DATEVALUE("10/1/20"&amp;RIGHT(BR$1,2)),$T665&lt;=DATEVALUE("9/30/20"&amp;RIGHT(BS$1,2))),AND($U665&gt;=DATEVALUE("10/1/20"&amp;RIGHT(BR$1,2)),$U665&lt;=DATEVALUE("9/30/20"&amp;RIGHT(BS$1,2))),AND($T665&lt;=DATEVALUE("10/1/20"&amp;RIGHT(BR$1,2)),$U665&gt;=DATEVALUE("9/30/20"&amp;RIGHT(BS$1,2)))),
IF(AND($T665&gt;=DATEVALUE("10/1/20"&amp;RIGHT(BR$1,2)),$U665&lt;=DATEVALUE("9/30/20"&amp;RIGHT(BS$1,2))),NETWORKDAYS($T665,$U665,Holidays!$J$3:$J$937),
IF(AND($T665&lt;DATEVALUE("10/1/20"&amp;RIGHT(BR$1,2)),$U665&lt;=DATEVALUE("9/30/20"&amp;RIGHT(BS$1,2))),NETWORKDAYS(DATEVALUE("10/1/20"&amp;RIGHT(BR$1,2)),$U665,Holidays!$J$3:$J$937),
IF($T665&lt;DATEVALUE("10/1/20"&amp;RIGHT(BR$1,2)),NETWORKDAYS(DATEVALUE("10/1/20"&amp;RIGHT(BR$1,2)),DATEVALUE("9/30/20"&amp;RIGHT(BS$1,2)),Holidays!$J$3:$J$937),
IF($T665&gt;=DATEVALUE("10/1/20"&amp;RIGHT(BR$1,2)),NETWORKDAYS($T665,DATEVALUE("9/30/20"&amp;RIGHT(BS$1,2)),Holidays!$J$3:$J$937),"")))),"")/(NETWORKDAYS($T665,$U665,Holidays!$J$3:$J$937)),0))</f>
        <v/>
      </c>
      <c r="BT665" s="87" t="str">
        <f>IF($Q665="","",IFERROR(IF(OR(AND($T665&gt;=DATEVALUE("10/1/20"&amp;RIGHT(BS$1,2)),$T665&lt;=DATEVALUE("9/30/20"&amp;RIGHT(BT$1,2))),AND($U665&gt;=DATEVALUE("10/1/20"&amp;RIGHT(BS$1,2)),$U665&lt;=DATEVALUE("9/30/20"&amp;RIGHT(BT$1,2))),AND($T665&lt;=DATEVALUE("10/1/20"&amp;RIGHT(BS$1,2)),$U665&gt;=DATEVALUE("9/30/20"&amp;RIGHT(BT$1,2)))),
IF(AND($T665&gt;=DATEVALUE("10/1/20"&amp;RIGHT(BS$1,2)),$U665&lt;=DATEVALUE("9/30/20"&amp;RIGHT(BT$1,2))),NETWORKDAYS($T665,$U665,Holidays!$J$3:$J$937),
IF(AND($T665&lt;DATEVALUE("10/1/20"&amp;RIGHT(BS$1,2)),$U665&lt;=DATEVALUE("9/30/20"&amp;RIGHT(BT$1,2))),NETWORKDAYS(DATEVALUE("10/1/20"&amp;RIGHT(BS$1,2)),$U665,Holidays!$J$3:$J$937),
IF($T665&lt;DATEVALUE("10/1/20"&amp;RIGHT(BS$1,2)),NETWORKDAYS(DATEVALUE("10/1/20"&amp;RIGHT(BS$1,2)),DATEVALUE("9/30/20"&amp;RIGHT(BT$1,2)),Holidays!$J$3:$J$937),
IF($T665&gt;=DATEVALUE("10/1/20"&amp;RIGHT(BS$1,2)),NETWORKDAYS($T665,DATEVALUE("9/30/20"&amp;RIGHT(BT$1,2)),Holidays!$J$3:$J$937),"")))),"")/(NETWORKDAYS($T665,$U665,Holidays!$J$3:$J$937)),0))</f>
        <v/>
      </c>
      <c r="BU665" s="87" t="str">
        <f>IF($Q665="","",IFERROR(IF(OR(AND($T665&gt;=DATEVALUE("10/1/20"&amp;RIGHT(BT$1,2)),$T665&lt;=DATEVALUE("9/30/20"&amp;RIGHT(BU$1,2))),AND($U665&gt;=DATEVALUE("10/1/20"&amp;RIGHT(BT$1,2)),$U665&lt;=DATEVALUE("9/30/20"&amp;RIGHT(BU$1,2))),AND($T665&lt;=DATEVALUE("10/1/20"&amp;RIGHT(BT$1,2)),$U665&gt;=DATEVALUE("9/30/20"&amp;RIGHT(BU$1,2)))),
IF(AND($T665&gt;=DATEVALUE("10/1/20"&amp;RIGHT(BT$1,2)),$U665&lt;=DATEVALUE("9/30/20"&amp;RIGHT(BU$1,2))),NETWORKDAYS($T665,$U665,Holidays!$J$3:$J$937),
IF(AND($T665&lt;DATEVALUE("10/1/20"&amp;RIGHT(BT$1,2)),$U665&lt;=DATEVALUE("9/30/20"&amp;RIGHT(BU$1,2))),NETWORKDAYS(DATEVALUE("10/1/20"&amp;RIGHT(BT$1,2)),$U665,Holidays!$J$3:$J$937),
IF($T665&lt;DATEVALUE("10/1/20"&amp;RIGHT(BT$1,2)),NETWORKDAYS(DATEVALUE("10/1/20"&amp;RIGHT(BT$1,2)),DATEVALUE("9/30/20"&amp;RIGHT(BU$1,2)),Holidays!$J$3:$J$937),
IF($T665&gt;=DATEVALUE("10/1/20"&amp;RIGHT(BT$1,2)),NETWORKDAYS($T665,DATEVALUE("9/30/20"&amp;RIGHT(BU$1,2)),Holidays!$J$3:$J$937),"")))),"")/(NETWORKDAYS($T665,$U665,Holidays!$J$3:$J$937)),0))</f>
        <v/>
      </c>
      <c r="BV665" s="87" t="str">
        <f>IF($Q665="","",IFERROR(IF(OR(AND($T665&gt;=DATEVALUE("10/1/20"&amp;RIGHT(BU$1,2)),$T665&lt;=DATEVALUE("9/30/20"&amp;RIGHT(BV$1,2))),AND($U665&gt;=DATEVALUE("10/1/20"&amp;RIGHT(BU$1,2)),$U665&lt;=DATEVALUE("9/30/20"&amp;RIGHT(BV$1,2))),AND($T665&lt;=DATEVALUE("10/1/20"&amp;RIGHT(BU$1,2)),$U665&gt;=DATEVALUE("9/30/20"&amp;RIGHT(BV$1,2)))),
IF(AND($T665&gt;=DATEVALUE("10/1/20"&amp;RIGHT(BU$1,2)),$U665&lt;=DATEVALUE("9/30/20"&amp;RIGHT(BV$1,2))),NETWORKDAYS($T665,$U665,Holidays!$J$3:$J$937),
IF(AND($T665&lt;DATEVALUE("10/1/20"&amp;RIGHT(BU$1,2)),$U665&lt;=DATEVALUE("9/30/20"&amp;RIGHT(BV$1,2))),NETWORKDAYS(DATEVALUE("10/1/20"&amp;RIGHT(BU$1,2)),$U665,Holidays!$J$3:$J$937),
IF($T665&lt;DATEVALUE("10/1/20"&amp;RIGHT(BU$1,2)),NETWORKDAYS(DATEVALUE("10/1/20"&amp;RIGHT(BU$1,2)),DATEVALUE("9/30/20"&amp;RIGHT(BV$1,2)),Holidays!$J$3:$J$937),
IF($T665&gt;=DATEVALUE("10/1/20"&amp;RIGHT(BU$1,2)),NETWORKDAYS($T665,DATEVALUE("9/30/20"&amp;RIGHT(BV$1,2)),Holidays!$J$3:$J$937),"")))),"")/(NETWORKDAYS($T665,$U665,Holidays!$J$3:$J$937)),0))</f>
        <v/>
      </c>
      <c r="BW665" s="87" t="str">
        <f>IF($Q665="","",IFERROR(IF(OR(AND($T665&gt;=DATEVALUE("10/1/20"&amp;RIGHT(BV$1,2)),$T665&lt;=DATEVALUE("9/30/20"&amp;RIGHT(BW$1,2))),AND($U665&gt;=DATEVALUE("10/1/20"&amp;RIGHT(BV$1,2)),$U665&lt;=DATEVALUE("9/30/20"&amp;RIGHT(BW$1,2))),AND($T665&lt;=DATEVALUE("10/1/20"&amp;RIGHT(BV$1,2)),$U665&gt;=DATEVALUE("9/30/20"&amp;RIGHT(BW$1,2)))),
IF(AND($T665&gt;=DATEVALUE("10/1/20"&amp;RIGHT(BV$1,2)),$U665&lt;=DATEVALUE("9/30/20"&amp;RIGHT(BW$1,2))),NETWORKDAYS($T665,$U665,Holidays!$J$3:$J$937),
IF(AND($T665&lt;DATEVALUE("10/1/20"&amp;RIGHT(BV$1,2)),$U665&lt;=DATEVALUE("9/30/20"&amp;RIGHT(BW$1,2))),NETWORKDAYS(DATEVALUE("10/1/20"&amp;RIGHT(BV$1,2)),$U665,Holidays!$J$3:$J$937),
IF($T665&lt;DATEVALUE("10/1/20"&amp;RIGHT(BV$1,2)),NETWORKDAYS(DATEVALUE("10/1/20"&amp;RIGHT(BV$1,2)),DATEVALUE("9/30/20"&amp;RIGHT(BW$1,2)),Holidays!$J$3:$J$937),
IF($T665&gt;=DATEVALUE("10/1/20"&amp;RIGHT(BV$1,2)),NETWORKDAYS($T665,DATEVALUE("9/30/20"&amp;RIGHT(BW$1,2)),Holidays!$J$3:$J$937),"")))),"")/(NETWORKDAYS($T665,$U665,Holidays!$J$3:$J$937)),0))</f>
        <v/>
      </c>
      <c r="BX665" s="87" t="str">
        <f>IF($Q665="","",IFERROR(IF(OR(AND($T665&gt;=DATEVALUE("10/1/20"&amp;RIGHT(BW$1,2)),$T665&lt;=DATEVALUE("9/30/20"&amp;RIGHT(BX$1,2))),AND($U665&gt;=DATEVALUE("10/1/20"&amp;RIGHT(BW$1,2)),$U665&lt;=DATEVALUE("9/30/20"&amp;RIGHT(BX$1,2))),AND($T665&lt;=DATEVALUE("10/1/20"&amp;RIGHT(BW$1,2)),$U665&gt;=DATEVALUE("9/30/20"&amp;RIGHT(BX$1,2)))),
IF(AND($T665&gt;=DATEVALUE("10/1/20"&amp;RIGHT(BW$1,2)),$U665&lt;=DATEVALUE("9/30/20"&amp;RIGHT(BX$1,2))),NETWORKDAYS($T665,$U665,Holidays!$J$3:$J$937),
IF(AND($T665&lt;DATEVALUE("10/1/20"&amp;RIGHT(BW$1,2)),$U665&lt;=DATEVALUE("9/30/20"&amp;RIGHT(BX$1,2))),NETWORKDAYS(DATEVALUE("10/1/20"&amp;RIGHT(BW$1,2)),$U665,Holidays!$J$3:$J$937),
IF($T665&lt;DATEVALUE("10/1/20"&amp;RIGHT(BW$1,2)),NETWORKDAYS(DATEVALUE("10/1/20"&amp;RIGHT(BW$1,2)),DATEVALUE("9/30/20"&amp;RIGHT(BX$1,2)),Holidays!$J$3:$J$937),
IF($T665&gt;=DATEVALUE("10/1/20"&amp;RIGHT(BW$1,2)),NETWORKDAYS($T665,DATEVALUE("9/30/20"&amp;RIGHT(BX$1,2)),Holidays!$J$3:$J$937),"")))),"")/(NETWORKDAYS($T665,$U665,Holidays!$J$3:$J$937)),0))</f>
        <v/>
      </c>
      <c r="BY665" s="87" t="str">
        <f>IF($Q665="","",IFERROR(IF(OR(AND($T665&gt;=DATEVALUE("10/1/20"&amp;RIGHT(BX$1,2)),$T665&lt;=DATEVALUE("9/30/20"&amp;RIGHT(BY$1,2))),AND($U665&gt;=DATEVALUE("10/1/20"&amp;RIGHT(BX$1,2)),$U665&lt;=DATEVALUE("9/30/20"&amp;RIGHT(BY$1,2))),AND($T665&lt;=DATEVALUE("10/1/20"&amp;RIGHT(BX$1,2)),$U665&gt;=DATEVALUE("9/30/20"&amp;RIGHT(BY$1,2)))),
IF(AND($T665&gt;=DATEVALUE("10/1/20"&amp;RIGHT(BX$1,2)),$U665&lt;=DATEVALUE("9/30/20"&amp;RIGHT(BY$1,2))),NETWORKDAYS($T665,$U665,Holidays!$J$3:$J$937),
IF(AND($T665&lt;DATEVALUE("10/1/20"&amp;RIGHT(BX$1,2)),$U665&lt;=DATEVALUE("9/30/20"&amp;RIGHT(BY$1,2))),NETWORKDAYS(DATEVALUE("10/1/20"&amp;RIGHT(BX$1,2)),$U665,Holidays!$J$3:$J$937),
IF($T665&lt;DATEVALUE("10/1/20"&amp;RIGHT(BX$1,2)),NETWORKDAYS(DATEVALUE("10/1/20"&amp;RIGHT(BX$1,2)),DATEVALUE("9/30/20"&amp;RIGHT(BY$1,2)),Holidays!$J$3:$J$937),
IF($T665&gt;=DATEVALUE("10/1/20"&amp;RIGHT(BX$1,2)),NETWORKDAYS($T665,DATEVALUE("9/30/20"&amp;RIGHT(BY$1,2)),Holidays!$J$3:$J$937),"")))),"")/(NETWORKDAYS($T665,$U665,Holidays!$J$3:$J$937)),0))</f>
        <v/>
      </c>
      <c r="BZ665" s="87" t="str">
        <f>IF($Q665="","",IFERROR(IF(OR(AND($T665&gt;=DATEVALUE("10/1/20"&amp;RIGHT(BY$1,2)),$T665&lt;=DATEVALUE("9/30/20"&amp;RIGHT(BZ$1,2))),AND($U665&gt;=DATEVALUE("10/1/20"&amp;RIGHT(BY$1,2)),$U665&lt;=DATEVALUE("9/30/20"&amp;RIGHT(BZ$1,2))),AND($T665&lt;=DATEVALUE("10/1/20"&amp;RIGHT(BY$1,2)),$U665&gt;=DATEVALUE("9/30/20"&amp;RIGHT(BZ$1,2)))),
IF(AND($T665&gt;=DATEVALUE("10/1/20"&amp;RIGHT(BY$1,2)),$U665&lt;=DATEVALUE("9/30/20"&amp;RIGHT(BZ$1,2))),NETWORKDAYS($T665,$U665,Holidays!$J$3:$J$937),
IF(AND($T665&lt;DATEVALUE("10/1/20"&amp;RIGHT(BY$1,2)),$U665&lt;=DATEVALUE("9/30/20"&amp;RIGHT(BZ$1,2))),NETWORKDAYS(DATEVALUE("10/1/20"&amp;RIGHT(BY$1,2)),$U665,Holidays!$J$3:$J$937),
IF($T665&lt;DATEVALUE("10/1/20"&amp;RIGHT(BY$1,2)),NETWORKDAYS(DATEVALUE("10/1/20"&amp;RIGHT(BY$1,2)),DATEVALUE("9/30/20"&amp;RIGHT(BZ$1,2)),Holidays!$J$3:$J$937),
IF($T665&gt;=DATEVALUE("10/1/20"&amp;RIGHT(BY$1,2)),NETWORKDAYS($T665,DATEVALUE("9/30/20"&amp;RIGHT(BZ$1,2)),Holidays!$J$3:$J$937),"")))),"")/(NETWORKDAYS($T665,$U665,Holidays!$J$3:$J$937)),0))</f>
        <v/>
      </c>
      <c r="CA665" s="87" t="str">
        <f>IF($Q665="","",IFERROR(IF(OR(AND($T665&gt;=DATEVALUE("10/1/20"&amp;RIGHT(BZ$1,2)),$T665&lt;=DATEVALUE("9/30/20"&amp;RIGHT(CA$1,2))),AND($U665&gt;=DATEVALUE("10/1/20"&amp;RIGHT(BZ$1,2)),$U665&lt;=DATEVALUE("9/30/20"&amp;RIGHT(CA$1,2))),AND($T665&lt;=DATEVALUE("10/1/20"&amp;RIGHT(BZ$1,2)),$U665&gt;=DATEVALUE("9/30/20"&amp;RIGHT(CA$1,2)))),
IF(AND($T665&gt;=DATEVALUE("10/1/20"&amp;RIGHT(BZ$1,2)),$U665&lt;=DATEVALUE("9/30/20"&amp;RIGHT(CA$1,2))),NETWORKDAYS($T665,$U665,Holidays!$J$3:$J$937),
IF(AND($T665&lt;DATEVALUE("10/1/20"&amp;RIGHT(BZ$1,2)),$U665&lt;=DATEVALUE("9/30/20"&amp;RIGHT(CA$1,2))),NETWORKDAYS(DATEVALUE("10/1/20"&amp;RIGHT(BZ$1,2)),$U665,Holidays!$J$3:$J$937),
IF($T665&lt;DATEVALUE("10/1/20"&amp;RIGHT(BZ$1,2)),NETWORKDAYS(DATEVALUE("10/1/20"&amp;RIGHT(BZ$1,2)),DATEVALUE("9/30/20"&amp;RIGHT(CA$1,2)),Holidays!$J$3:$J$937),
IF($T665&gt;=DATEVALUE("10/1/20"&amp;RIGHT(BZ$1,2)),NETWORKDAYS($T665,DATEVALUE("9/30/20"&amp;RIGHT(CA$1,2)),Holidays!$J$3:$J$937),"")))),"")/(NETWORKDAYS($T665,$U665,Holidays!$J$3:$J$937)),0))</f>
        <v/>
      </c>
      <c r="CB665" s="87" t="str">
        <f>IF($Q665="","",IFERROR(IF(OR(AND($T665&gt;=DATEVALUE("10/1/20"&amp;RIGHT(CA$1,2)),$T665&lt;=DATEVALUE("9/30/20"&amp;RIGHT(CB$1,2))),AND($U665&gt;=DATEVALUE("10/1/20"&amp;RIGHT(CA$1,2)),$U665&lt;=DATEVALUE("9/30/20"&amp;RIGHT(CB$1,2))),AND($T665&lt;=DATEVALUE("10/1/20"&amp;RIGHT(CA$1,2)),$U665&gt;=DATEVALUE("9/30/20"&amp;RIGHT(CB$1,2)))),
IF(AND($T665&gt;=DATEVALUE("10/1/20"&amp;RIGHT(CA$1,2)),$U665&lt;=DATEVALUE("9/30/20"&amp;RIGHT(CB$1,2))),NETWORKDAYS($T665,$U665,Holidays!$J$3:$J$937),
IF(AND($T665&lt;DATEVALUE("10/1/20"&amp;RIGHT(CA$1,2)),$U665&lt;=DATEVALUE("9/30/20"&amp;RIGHT(CB$1,2))),NETWORKDAYS(DATEVALUE("10/1/20"&amp;RIGHT(CA$1,2)),$U665,Holidays!$J$3:$J$937),
IF($T665&lt;DATEVALUE("10/1/20"&amp;RIGHT(CA$1,2)),NETWORKDAYS(DATEVALUE("10/1/20"&amp;RIGHT(CA$1,2)),DATEVALUE("9/30/20"&amp;RIGHT(CB$1,2)),Holidays!$J$3:$J$937),
IF($T665&gt;=DATEVALUE("10/1/20"&amp;RIGHT(CA$1,2)),NETWORKDAYS($T665,DATEVALUE("9/30/20"&amp;RIGHT(CB$1,2)),Holidays!$J$3:$J$937),"")))),"")/(NETWORKDAYS($T665,$U665,Holidays!$J$3:$J$937)),0))</f>
        <v/>
      </c>
    </row>
    <row r="666" spans="1:80">
      <c r="A666" s="97"/>
      <c r="B666" s="98" t="str">
        <f ca="1">IF(NOT($A666=""),OFFSET('WBS Reference &amp; User Procedure'!$A$1,MATCH($A666,'WBS Reference &amp; User Procedure'!$A:$A,0)-1,1),"")</f>
        <v/>
      </c>
      <c r="D666" s="97"/>
      <c r="T666" s="104" t="str">
        <f>IF(NOT(Q666=""),IF(NOT($S666=""),$S666,#REF!),"")</f>
        <v/>
      </c>
      <c r="U666" s="104" t="str">
        <f>IF(NOT(Q666=""),WORKDAY(T666,Q666,Holidays!$J$3:$J$937),"")</f>
        <v/>
      </c>
      <c r="V666" s="104"/>
      <c r="W666" s="104"/>
      <c r="X666" s="101" t="str">
        <f t="shared" si="137"/>
        <v/>
      </c>
      <c r="AL666" s="87" t="str">
        <f t="shared" ca="1" si="134"/>
        <v/>
      </c>
      <c r="AN666" s="87" t="str">
        <f t="shared" ref="AN666:AW675" ca="1" si="148">IF($Q666="","",IFERROR(OFFSET(INDIRECT("'"&amp;KEY_RESOURCE_STRUCTURE_TAB&amp;"'!"&amp;KEY_RATE_SET_INDEX&amp;""),$AL666-1,COLUMN()-34),0))</f>
        <v/>
      </c>
      <c r="AO666" s="87" t="str">
        <f t="shared" ca="1" si="148"/>
        <v/>
      </c>
      <c r="AP666" s="87" t="str">
        <f t="shared" ca="1" si="148"/>
        <v/>
      </c>
      <c r="AQ666" s="87" t="str">
        <f t="shared" ca="1" si="148"/>
        <v/>
      </c>
      <c r="AR666" s="87" t="str">
        <f t="shared" ca="1" si="148"/>
        <v/>
      </c>
      <c r="AS666" s="87" t="str">
        <f t="shared" ca="1" si="148"/>
        <v/>
      </c>
      <c r="AT666" s="87" t="str">
        <f t="shared" ca="1" si="148"/>
        <v/>
      </c>
      <c r="AU666" s="87" t="str">
        <f t="shared" ca="1" si="148"/>
        <v/>
      </c>
      <c r="AV666" s="87" t="str">
        <f t="shared" ca="1" si="148"/>
        <v/>
      </c>
      <c r="AW666" s="87" t="str">
        <f t="shared" ca="1" si="148"/>
        <v/>
      </c>
      <c r="AX666" s="87" t="str">
        <f t="shared" ref="AX666:BG675" ca="1" si="149">IF($Q666="","",IFERROR(OFFSET(INDIRECT("'"&amp;KEY_RESOURCE_STRUCTURE_TAB&amp;"'!"&amp;KEY_RATE_SET_INDEX&amp;""),$AL666-1,COLUMN()-34),0))</f>
        <v/>
      </c>
      <c r="AY666" s="87" t="str">
        <f t="shared" ca="1" si="149"/>
        <v/>
      </c>
      <c r="AZ666" s="87" t="str">
        <f t="shared" ca="1" si="149"/>
        <v/>
      </c>
      <c r="BA666" s="87" t="str">
        <f t="shared" ca="1" si="149"/>
        <v/>
      </c>
      <c r="BB666" s="87" t="str">
        <f t="shared" ca="1" si="149"/>
        <v/>
      </c>
      <c r="BC666" s="87" t="str">
        <f t="shared" ca="1" si="149"/>
        <v/>
      </c>
      <c r="BD666" s="87" t="str">
        <f t="shared" ca="1" si="149"/>
        <v/>
      </c>
      <c r="BE666" s="87" t="str">
        <f t="shared" ca="1" si="149"/>
        <v/>
      </c>
      <c r="BF666" s="87" t="str">
        <f t="shared" ca="1" si="149"/>
        <v/>
      </c>
      <c r="BG666" s="87" t="str">
        <f t="shared" ca="1" si="149"/>
        <v/>
      </c>
      <c r="BI666" s="87" t="str">
        <f>IF($Q666="","",IFERROR(IF(OR(AND($T666&gt;=DATEVALUE("10/1/20"&amp;RIGHT(BH$1,2)),$T666&lt;=DATEVALUE("9/30/20"&amp;RIGHT(BI$1,2))),AND($U666&gt;=DATEVALUE("10/1/20"&amp;RIGHT(BH$1,2)),$U666&lt;=DATEVALUE("9/30/20"&amp;RIGHT(BI$1,2))),AND($T666&lt;=DATEVALUE("10/1/20"&amp;RIGHT(BH$1,2)),$U666&gt;=DATEVALUE("9/30/20"&amp;RIGHT(BI$1,2)))),
IF(AND($T666&gt;=DATEVALUE("10/1/20"&amp;RIGHT(BH$1,2)),$U666&lt;=DATEVALUE("9/30/20"&amp;RIGHT(BI$1,2))),NETWORKDAYS($T666,$U666,Holidays!$J$3:$J$937),
IF(AND($T666&lt;DATEVALUE("10/1/20"&amp;RIGHT(BH$1,2)),$U666&lt;=DATEVALUE("9/30/20"&amp;RIGHT(BI$1,2))),NETWORKDAYS(DATEVALUE("10/1/20"&amp;RIGHT(BH$1,2)),$U666,Holidays!$J$3:$J$937),
IF($T666&lt;DATEVALUE("10/1/20"&amp;RIGHT(BH$1,2)),NETWORKDAYS(DATEVALUE("10/1/20"&amp;RIGHT(BH$1,2)),DATEVALUE("9/30/20"&amp;RIGHT(BI$1,2)),Holidays!$J$3:$J$937),
IF($T666&gt;=DATEVALUE("10/1/20"&amp;RIGHT(BH$1,2)),NETWORKDAYS($T666,DATEVALUE("9/30/20"&amp;RIGHT(BI$1,2)),Holidays!$J$3:$J$937),"")))),"")/(NETWORKDAYS($T666,$U666,Holidays!$J$3:$J$937)),0))</f>
        <v/>
      </c>
      <c r="BJ666" s="87" t="str">
        <f>IF($Q666="","",IFERROR(IF(OR(AND($T666&gt;=DATEVALUE("10/1/20"&amp;RIGHT(BI$1,2)),$T666&lt;=DATEVALUE("9/30/20"&amp;RIGHT(BJ$1,2))),AND($U666&gt;=DATEVALUE("10/1/20"&amp;RIGHT(BI$1,2)),$U666&lt;=DATEVALUE("9/30/20"&amp;RIGHT(BJ$1,2))),AND($T666&lt;=DATEVALUE("10/1/20"&amp;RIGHT(BI$1,2)),$U666&gt;=DATEVALUE("9/30/20"&amp;RIGHT(BJ$1,2)))),
IF(AND($T666&gt;=DATEVALUE("10/1/20"&amp;RIGHT(BI$1,2)),$U666&lt;=DATEVALUE("9/30/20"&amp;RIGHT(BJ$1,2))),NETWORKDAYS($T666,$U666,Holidays!$J$3:$J$937),
IF(AND($T666&lt;DATEVALUE("10/1/20"&amp;RIGHT(BI$1,2)),$U666&lt;=DATEVALUE("9/30/20"&amp;RIGHT(BJ$1,2))),NETWORKDAYS(DATEVALUE("10/1/20"&amp;RIGHT(BI$1,2)),$U666,Holidays!$J$3:$J$937),
IF($T666&lt;DATEVALUE("10/1/20"&amp;RIGHT(BI$1,2)),NETWORKDAYS(DATEVALUE("10/1/20"&amp;RIGHT(BI$1,2)),DATEVALUE("9/30/20"&amp;RIGHT(BJ$1,2)),Holidays!$J$3:$J$937),
IF($T666&gt;=DATEVALUE("10/1/20"&amp;RIGHT(BI$1,2)),NETWORKDAYS($T666,DATEVALUE("9/30/20"&amp;RIGHT(BJ$1,2)),Holidays!$J$3:$J$937),"")))),"")/(NETWORKDAYS($T666,$U666,Holidays!$J$3:$J$937)),0))</f>
        <v/>
      </c>
      <c r="BK666" s="87" t="str">
        <f>IF($Q666="","",IFERROR(IF(OR(AND($T666&gt;=DATEVALUE("10/1/20"&amp;RIGHT(BJ$1,2)),$T666&lt;=DATEVALUE("9/30/20"&amp;RIGHT(BK$1,2))),AND($U666&gt;=DATEVALUE("10/1/20"&amp;RIGHT(BJ$1,2)),$U666&lt;=DATEVALUE("9/30/20"&amp;RIGHT(BK$1,2))),AND($T666&lt;=DATEVALUE("10/1/20"&amp;RIGHT(BJ$1,2)),$U666&gt;=DATEVALUE("9/30/20"&amp;RIGHT(BK$1,2)))),
IF(AND($T666&gt;=DATEVALUE("10/1/20"&amp;RIGHT(BJ$1,2)),$U666&lt;=DATEVALUE("9/30/20"&amp;RIGHT(BK$1,2))),NETWORKDAYS($T666,$U666,Holidays!$J$3:$J$937),
IF(AND($T666&lt;DATEVALUE("10/1/20"&amp;RIGHT(BJ$1,2)),$U666&lt;=DATEVALUE("9/30/20"&amp;RIGHT(BK$1,2))),NETWORKDAYS(DATEVALUE("10/1/20"&amp;RIGHT(BJ$1,2)),$U666,Holidays!$J$3:$J$937),
IF($T666&lt;DATEVALUE("10/1/20"&amp;RIGHT(BJ$1,2)),NETWORKDAYS(DATEVALUE("10/1/20"&amp;RIGHT(BJ$1,2)),DATEVALUE("9/30/20"&amp;RIGHT(BK$1,2)),Holidays!$J$3:$J$937),
IF($T666&gt;=DATEVALUE("10/1/20"&amp;RIGHT(BJ$1,2)),NETWORKDAYS($T666,DATEVALUE("9/30/20"&amp;RIGHT(BK$1,2)),Holidays!$J$3:$J$937),"")))),"")/(NETWORKDAYS($T666,$U666,Holidays!$J$3:$J$937)),0))</f>
        <v/>
      </c>
      <c r="BL666" s="87" t="str">
        <f>IF($Q666="","",IFERROR(IF(OR(AND($T666&gt;=DATEVALUE("10/1/20"&amp;RIGHT(BK$1,2)),$T666&lt;=DATEVALUE("9/30/20"&amp;RIGHT(BL$1,2))),AND($U666&gt;=DATEVALUE("10/1/20"&amp;RIGHT(BK$1,2)),$U666&lt;=DATEVALUE("9/30/20"&amp;RIGHT(BL$1,2))),AND($T666&lt;=DATEVALUE("10/1/20"&amp;RIGHT(BK$1,2)),$U666&gt;=DATEVALUE("9/30/20"&amp;RIGHT(BL$1,2)))),
IF(AND($T666&gt;=DATEVALUE("10/1/20"&amp;RIGHT(BK$1,2)),$U666&lt;=DATEVALUE("9/30/20"&amp;RIGHT(BL$1,2))),NETWORKDAYS($T666,$U666,Holidays!$J$3:$J$937),
IF(AND($T666&lt;DATEVALUE("10/1/20"&amp;RIGHT(BK$1,2)),$U666&lt;=DATEVALUE("9/30/20"&amp;RIGHT(BL$1,2))),NETWORKDAYS(DATEVALUE("10/1/20"&amp;RIGHT(BK$1,2)),$U666,Holidays!$J$3:$J$937),
IF($T666&lt;DATEVALUE("10/1/20"&amp;RIGHT(BK$1,2)),NETWORKDAYS(DATEVALUE("10/1/20"&amp;RIGHT(BK$1,2)),DATEVALUE("9/30/20"&amp;RIGHT(BL$1,2)),Holidays!$J$3:$J$937),
IF($T666&gt;=DATEVALUE("10/1/20"&amp;RIGHT(BK$1,2)),NETWORKDAYS($T666,DATEVALUE("9/30/20"&amp;RIGHT(BL$1,2)),Holidays!$J$3:$J$937),"")))),"")/(NETWORKDAYS($T666,$U666,Holidays!$J$3:$J$937)),0))</f>
        <v/>
      </c>
      <c r="BM666" s="87" t="str">
        <f>IF($Q666="","",IFERROR(IF(OR(AND($T666&gt;=DATEVALUE("10/1/20"&amp;RIGHT(BL$1,2)),$T666&lt;=DATEVALUE("9/30/20"&amp;RIGHT(BM$1,2))),AND($U666&gt;=DATEVALUE("10/1/20"&amp;RIGHT(BL$1,2)),$U666&lt;=DATEVALUE("9/30/20"&amp;RIGHT(BM$1,2))),AND($T666&lt;=DATEVALUE("10/1/20"&amp;RIGHT(BL$1,2)),$U666&gt;=DATEVALUE("9/30/20"&amp;RIGHT(BM$1,2)))),
IF(AND($T666&gt;=DATEVALUE("10/1/20"&amp;RIGHT(BL$1,2)),$U666&lt;=DATEVALUE("9/30/20"&amp;RIGHT(BM$1,2))),NETWORKDAYS($T666,$U666,Holidays!$J$3:$J$937),
IF(AND($T666&lt;DATEVALUE("10/1/20"&amp;RIGHT(BL$1,2)),$U666&lt;=DATEVALUE("9/30/20"&amp;RIGHT(BM$1,2))),NETWORKDAYS(DATEVALUE("10/1/20"&amp;RIGHT(BL$1,2)),$U666,Holidays!$J$3:$J$937),
IF($T666&lt;DATEVALUE("10/1/20"&amp;RIGHT(BL$1,2)),NETWORKDAYS(DATEVALUE("10/1/20"&amp;RIGHT(BL$1,2)),DATEVALUE("9/30/20"&amp;RIGHT(BM$1,2)),Holidays!$J$3:$J$937),
IF($T666&gt;=DATEVALUE("10/1/20"&amp;RIGHT(BL$1,2)),NETWORKDAYS($T666,DATEVALUE("9/30/20"&amp;RIGHT(BM$1,2)),Holidays!$J$3:$J$937),"")))),"")/(NETWORKDAYS($T666,$U666,Holidays!$J$3:$J$937)),0))</f>
        <v/>
      </c>
      <c r="BN666" s="87" t="str">
        <f>IF($Q666="","",IFERROR(IF(OR(AND($T666&gt;=DATEVALUE("10/1/20"&amp;RIGHT(BM$1,2)),$T666&lt;=DATEVALUE("9/30/20"&amp;RIGHT(BN$1,2))),AND($U666&gt;=DATEVALUE("10/1/20"&amp;RIGHT(BM$1,2)),$U666&lt;=DATEVALUE("9/30/20"&amp;RIGHT(BN$1,2))),AND($T666&lt;=DATEVALUE("10/1/20"&amp;RIGHT(BM$1,2)),$U666&gt;=DATEVALUE("9/30/20"&amp;RIGHT(BN$1,2)))),
IF(AND($T666&gt;=DATEVALUE("10/1/20"&amp;RIGHT(BM$1,2)),$U666&lt;=DATEVALUE("9/30/20"&amp;RIGHT(BN$1,2))),NETWORKDAYS($T666,$U666,Holidays!$J$3:$J$937),
IF(AND($T666&lt;DATEVALUE("10/1/20"&amp;RIGHT(BM$1,2)),$U666&lt;=DATEVALUE("9/30/20"&amp;RIGHT(BN$1,2))),NETWORKDAYS(DATEVALUE("10/1/20"&amp;RIGHT(BM$1,2)),$U666,Holidays!$J$3:$J$937),
IF($T666&lt;DATEVALUE("10/1/20"&amp;RIGHT(BM$1,2)),NETWORKDAYS(DATEVALUE("10/1/20"&amp;RIGHT(BM$1,2)),DATEVALUE("9/30/20"&amp;RIGHT(BN$1,2)),Holidays!$J$3:$J$937),
IF($T666&gt;=DATEVALUE("10/1/20"&amp;RIGHT(BM$1,2)),NETWORKDAYS($T666,DATEVALUE("9/30/20"&amp;RIGHT(BN$1,2)),Holidays!$J$3:$J$937),"")))),"")/(NETWORKDAYS($T666,$U666,Holidays!$J$3:$J$937)),0))</f>
        <v/>
      </c>
      <c r="BO666" s="87" t="str">
        <f>IF($Q666="","",IFERROR(IF(OR(AND($T666&gt;=DATEVALUE("10/1/20"&amp;RIGHT(BN$1,2)),$T666&lt;=DATEVALUE("9/30/20"&amp;RIGHT(BO$1,2))),AND($U666&gt;=DATEVALUE("10/1/20"&amp;RIGHT(BN$1,2)),$U666&lt;=DATEVALUE("9/30/20"&amp;RIGHT(BO$1,2))),AND($T666&lt;=DATEVALUE("10/1/20"&amp;RIGHT(BN$1,2)),$U666&gt;=DATEVALUE("9/30/20"&amp;RIGHT(BO$1,2)))),
IF(AND($T666&gt;=DATEVALUE("10/1/20"&amp;RIGHT(BN$1,2)),$U666&lt;=DATEVALUE("9/30/20"&amp;RIGHT(BO$1,2))),NETWORKDAYS($T666,$U666,Holidays!$J$3:$J$937),
IF(AND($T666&lt;DATEVALUE("10/1/20"&amp;RIGHT(BN$1,2)),$U666&lt;=DATEVALUE("9/30/20"&amp;RIGHT(BO$1,2))),NETWORKDAYS(DATEVALUE("10/1/20"&amp;RIGHT(BN$1,2)),$U666,Holidays!$J$3:$J$937),
IF($T666&lt;DATEVALUE("10/1/20"&amp;RIGHT(BN$1,2)),NETWORKDAYS(DATEVALUE("10/1/20"&amp;RIGHT(BN$1,2)),DATEVALUE("9/30/20"&amp;RIGHT(BO$1,2)),Holidays!$J$3:$J$937),
IF($T666&gt;=DATEVALUE("10/1/20"&amp;RIGHT(BN$1,2)),NETWORKDAYS($T666,DATEVALUE("9/30/20"&amp;RIGHT(BO$1,2)),Holidays!$J$3:$J$937),"")))),"")/(NETWORKDAYS($T666,$U666,Holidays!$J$3:$J$937)),0))</f>
        <v/>
      </c>
      <c r="BP666" s="87" t="str">
        <f>IF($Q666="","",IFERROR(IF(OR(AND($T666&gt;=DATEVALUE("10/1/20"&amp;RIGHT(BO$1,2)),$T666&lt;=DATEVALUE("9/30/20"&amp;RIGHT(BP$1,2))),AND($U666&gt;=DATEVALUE("10/1/20"&amp;RIGHT(BO$1,2)),$U666&lt;=DATEVALUE("9/30/20"&amp;RIGHT(BP$1,2))),AND($T666&lt;=DATEVALUE("10/1/20"&amp;RIGHT(BO$1,2)),$U666&gt;=DATEVALUE("9/30/20"&amp;RIGHT(BP$1,2)))),
IF(AND($T666&gt;=DATEVALUE("10/1/20"&amp;RIGHT(BO$1,2)),$U666&lt;=DATEVALUE("9/30/20"&amp;RIGHT(BP$1,2))),NETWORKDAYS($T666,$U666,Holidays!$J$3:$J$937),
IF(AND($T666&lt;DATEVALUE("10/1/20"&amp;RIGHT(BO$1,2)),$U666&lt;=DATEVALUE("9/30/20"&amp;RIGHT(BP$1,2))),NETWORKDAYS(DATEVALUE("10/1/20"&amp;RIGHT(BO$1,2)),$U666,Holidays!$J$3:$J$937),
IF($T666&lt;DATEVALUE("10/1/20"&amp;RIGHT(BO$1,2)),NETWORKDAYS(DATEVALUE("10/1/20"&amp;RIGHT(BO$1,2)),DATEVALUE("9/30/20"&amp;RIGHT(BP$1,2)),Holidays!$J$3:$J$937),
IF($T666&gt;=DATEVALUE("10/1/20"&amp;RIGHT(BO$1,2)),NETWORKDAYS($T666,DATEVALUE("9/30/20"&amp;RIGHT(BP$1,2)),Holidays!$J$3:$J$937),"")))),"")/(NETWORKDAYS($T666,$U666,Holidays!$J$3:$J$937)),0))</f>
        <v/>
      </c>
      <c r="BQ666" s="87" t="str">
        <f>IF($Q666="","",IFERROR(IF(OR(AND($T666&gt;=DATEVALUE("10/1/20"&amp;RIGHT(BP$1,2)),$T666&lt;=DATEVALUE("9/30/20"&amp;RIGHT(BQ$1,2))),AND($U666&gt;=DATEVALUE("10/1/20"&amp;RIGHT(BP$1,2)),$U666&lt;=DATEVALUE("9/30/20"&amp;RIGHT(BQ$1,2))),AND($T666&lt;=DATEVALUE("10/1/20"&amp;RIGHT(BP$1,2)),$U666&gt;=DATEVALUE("9/30/20"&amp;RIGHT(BQ$1,2)))),
IF(AND($T666&gt;=DATEVALUE("10/1/20"&amp;RIGHT(BP$1,2)),$U666&lt;=DATEVALUE("9/30/20"&amp;RIGHT(BQ$1,2))),NETWORKDAYS($T666,$U666,Holidays!$J$3:$J$937),
IF(AND($T666&lt;DATEVALUE("10/1/20"&amp;RIGHT(BP$1,2)),$U666&lt;=DATEVALUE("9/30/20"&amp;RIGHT(BQ$1,2))),NETWORKDAYS(DATEVALUE("10/1/20"&amp;RIGHT(BP$1,2)),$U666,Holidays!$J$3:$J$937),
IF($T666&lt;DATEVALUE("10/1/20"&amp;RIGHT(BP$1,2)),NETWORKDAYS(DATEVALUE("10/1/20"&amp;RIGHT(BP$1,2)),DATEVALUE("9/30/20"&amp;RIGHT(BQ$1,2)),Holidays!$J$3:$J$937),
IF($T666&gt;=DATEVALUE("10/1/20"&amp;RIGHT(BP$1,2)),NETWORKDAYS($T666,DATEVALUE("9/30/20"&amp;RIGHT(BQ$1,2)),Holidays!$J$3:$J$937),"")))),"")/(NETWORKDAYS($T666,$U666,Holidays!$J$3:$J$937)),0))</f>
        <v/>
      </c>
      <c r="BR666" s="87" t="str">
        <f>IF($Q666="","",IFERROR(IF(OR(AND($T666&gt;=DATEVALUE("10/1/20"&amp;RIGHT(BQ$1,2)),$T666&lt;=DATEVALUE("9/30/20"&amp;RIGHT(BR$1,2))),AND($U666&gt;=DATEVALUE("10/1/20"&amp;RIGHT(BQ$1,2)),$U666&lt;=DATEVALUE("9/30/20"&amp;RIGHT(BR$1,2))),AND($T666&lt;=DATEVALUE("10/1/20"&amp;RIGHT(BQ$1,2)),$U666&gt;=DATEVALUE("9/30/20"&amp;RIGHT(BR$1,2)))),
IF(AND($T666&gt;=DATEVALUE("10/1/20"&amp;RIGHT(BQ$1,2)),$U666&lt;=DATEVALUE("9/30/20"&amp;RIGHT(BR$1,2))),NETWORKDAYS($T666,$U666,Holidays!$J$3:$J$937),
IF(AND($T666&lt;DATEVALUE("10/1/20"&amp;RIGHT(BQ$1,2)),$U666&lt;=DATEVALUE("9/30/20"&amp;RIGHT(BR$1,2))),NETWORKDAYS(DATEVALUE("10/1/20"&amp;RIGHT(BQ$1,2)),$U666,Holidays!$J$3:$J$937),
IF($T666&lt;DATEVALUE("10/1/20"&amp;RIGHT(BQ$1,2)),NETWORKDAYS(DATEVALUE("10/1/20"&amp;RIGHT(BQ$1,2)),DATEVALUE("9/30/20"&amp;RIGHT(BR$1,2)),Holidays!$J$3:$J$937),
IF($T666&gt;=DATEVALUE("10/1/20"&amp;RIGHT(BQ$1,2)),NETWORKDAYS($T666,DATEVALUE("9/30/20"&amp;RIGHT(BR$1,2)),Holidays!$J$3:$J$937),"")))),"")/(NETWORKDAYS($T666,$U666,Holidays!$J$3:$J$937)),0))</f>
        <v/>
      </c>
      <c r="BS666" s="87" t="str">
        <f>IF($Q666="","",IFERROR(IF(OR(AND($T666&gt;=DATEVALUE("10/1/20"&amp;RIGHT(BR$1,2)),$T666&lt;=DATEVALUE("9/30/20"&amp;RIGHT(BS$1,2))),AND($U666&gt;=DATEVALUE("10/1/20"&amp;RIGHT(BR$1,2)),$U666&lt;=DATEVALUE("9/30/20"&amp;RIGHT(BS$1,2))),AND($T666&lt;=DATEVALUE("10/1/20"&amp;RIGHT(BR$1,2)),$U666&gt;=DATEVALUE("9/30/20"&amp;RIGHT(BS$1,2)))),
IF(AND($T666&gt;=DATEVALUE("10/1/20"&amp;RIGHT(BR$1,2)),$U666&lt;=DATEVALUE("9/30/20"&amp;RIGHT(BS$1,2))),NETWORKDAYS($T666,$U666,Holidays!$J$3:$J$937),
IF(AND($T666&lt;DATEVALUE("10/1/20"&amp;RIGHT(BR$1,2)),$U666&lt;=DATEVALUE("9/30/20"&amp;RIGHT(BS$1,2))),NETWORKDAYS(DATEVALUE("10/1/20"&amp;RIGHT(BR$1,2)),$U666,Holidays!$J$3:$J$937),
IF($T666&lt;DATEVALUE("10/1/20"&amp;RIGHT(BR$1,2)),NETWORKDAYS(DATEVALUE("10/1/20"&amp;RIGHT(BR$1,2)),DATEVALUE("9/30/20"&amp;RIGHT(BS$1,2)),Holidays!$J$3:$J$937),
IF($T666&gt;=DATEVALUE("10/1/20"&amp;RIGHT(BR$1,2)),NETWORKDAYS($T666,DATEVALUE("9/30/20"&amp;RIGHT(BS$1,2)),Holidays!$J$3:$J$937),"")))),"")/(NETWORKDAYS($T666,$U666,Holidays!$J$3:$J$937)),0))</f>
        <v/>
      </c>
      <c r="BT666" s="87" t="str">
        <f>IF($Q666="","",IFERROR(IF(OR(AND($T666&gt;=DATEVALUE("10/1/20"&amp;RIGHT(BS$1,2)),$T666&lt;=DATEVALUE("9/30/20"&amp;RIGHT(BT$1,2))),AND($U666&gt;=DATEVALUE("10/1/20"&amp;RIGHT(BS$1,2)),$U666&lt;=DATEVALUE("9/30/20"&amp;RIGHT(BT$1,2))),AND($T666&lt;=DATEVALUE("10/1/20"&amp;RIGHT(BS$1,2)),$U666&gt;=DATEVALUE("9/30/20"&amp;RIGHT(BT$1,2)))),
IF(AND($T666&gt;=DATEVALUE("10/1/20"&amp;RIGHT(BS$1,2)),$U666&lt;=DATEVALUE("9/30/20"&amp;RIGHT(BT$1,2))),NETWORKDAYS($T666,$U666,Holidays!$J$3:$J$937),
IF(AND($T666&lt;DATEVALUE("10/1/20"&amp;RIGHT(BS$1,2)),$U666&lt;=DATEVALUE("9/30/20"&amp;RIGHT(BT$1,2))),NETWORKDAYS(DATEVALUE("10/1/20"&amp;RIGHT(BS$1,2)),$U666,Holidays!$J$3:$J$937),
IF($T666&lt;DATEVALUE("10/1/20"&amp;RIGHT(BS$1,2)),NETWORKDAYS(DATEVALUE("10/1/20"&amp;RIGHT(BS$1,2)),DATEVALUE("9/30/20"&amp;RIGHT(BT$1,2)),Holidays!$J$3:$J$937),
IF($T666&gt;=DATEVALUE("10/1/20"&amp;RIGHT(BS$1,2)),NETWORKDAYS($T666,DATEVALUE("9/30/20"&amp;RIGHT(BT$1,2)),Holidays!$J$3:$J$937),"")))),"")/(NETWORKDAYS($T666,$U666,Holidays!$J$3:$J$937)),0))</f>
        <v/>
      </c>
      <c r="BU666" s="87" t="str">
        <f>IF($Q666="","",IFERROR(IF(OR(AND($T666&gt;=DATEVALUE("10/1/20"&amp;RIGHT(BT$1,2)),$T666&lt;=DATEVALUE("9/30/20"&amp;RIGHT(BU$1,2))),AND($U666&gt;=DATEVALUE("10/1/20"&amp;RIGHT(BT$1,2)),$U666&lt;=DATEVALUE("9/30/20"&amp;RIGHT(BU$1,2))),AND($T666&lt;=DATEVALUE("10/1/20"&amp;RIGHT(BT$1,2)),$U666&gt;=DATEVALUE("9/30/20"&amp;RIGHT(BU$1,2)))),
IF(AND($T666&gt;=DATEVALUE("10/1/20"&amp;RIGHT(BT$1,2)),$U666&lt;=DATEVALUE("9/30/20"&amp;RIGHT(BU$1,2))),NETWORKDAYS($T666,$U666,Holidays!$J$3:$J$937),
IF(AND($T666&lt;DATEVALUE("10/1/20"&amp;RIGHT(BT$1,2)),$U666&lt;=DATEVALUE("9/30/20"&amp;RIGHT(BU$1,2))),NETWORKDAYS(DATEVALUE("10/1/20"&amp;RIGHT(BT$1,2)),$U666,Holidays!$J$3:$J$937),
IF($T666&lt;DATEVALUE("10/1/20"&amp;RIGHT(BT$1,2)),NETWORKDAYS(DATEVALUE("10/1/20"&amp;RIGHT(BT$1,2)),DATEVALUE("9/30/20"&amp;RIGHT(BU$1,2)),Holidays!$J$3:$J$937),
IF($T666&gt;=DATEVALUE("10/1/20"&amp;RIGHT(BT$1,2)),NETWORKDAYS($T666,DATEVALUE("9/30/20"&amp;RIGHT(BU$1,2)),Holidays!$J$3:$J$937),"")))),"")/(NETWORKDAYS($T666,$U666,Holidays!$J$3:$J$937)),0))</f>
        <v/>
      </c>
      <c r="BV666" s="87" t="str">
        <f>IF($Q666="","",IFERROR(IF(OR(AND($T666&gt;=DATEVALUE("10/1/20"&amp;RIGHT(BU$1,2)),$T666&lt;=DATEVALUE("9/30/20"&amp;RIGHT(BV$1,2))),AND($U666&gt;=DATEVALUE("10/1/20"&amp;RIGHT(BU$1,2)),$U666&lt;=DATEVALUE("9/30/20"&amp;RIGHT(BV$1,2))),AND($T666&lt;=DATEVALUE("10/1/20"&amp;RIGHT(BU$1,2)),$U666&gt;=DATEVALUE("9/30/20"&amp;RIGHT(BV$1,2)))),
IF(AND($T666&gt;=DATEVALUE("10/1/20"&amp;RIGHT(BU$1,2)),$U666&lt;=DATEVALUE("9/30/20"&amp;RIGHT(BV$1,2))),NETWORKDAYS($T666,$U666,Holidays!$J$3:$J$937),
IF(AND($T666&lt;DATEVALUE("10/1/20"&amp;RIGHT(BU$1,2)),$U666&lt;=DATEVALUE("9/30/20"&amp;RIGHT(BV$1,2))),NETWORKDAYS(DATEVALUE("10/1/20"&amp;RIGHT(BU$1,2)),$U666,Holidays!$J$3:$J$937),
IF($T666&lt;DATEVALUE("10/1/20"&amp;RIGHT(BU$1,2)),NETWORKDAYS(DATEVALUE("10/1/20"&amp;RIGHT(BU$1,2)),DATEVALUE("9/30/20"&amp;RIGHT(BV$1,2)),Holidays!$J$3:$J$937),
IF($T666&gt;=DATEVALUE("10/1/20"&amp;RIGHT(BU$1,2)),NETWORKDAYS($T666,DATEVALUE("9/30/20"&amp;RIGHT(BV$1,2)),Holidays!$J$3:$J$937),"")))),"")/(NETWORKDAYS($T666,$U666,Holidays!$J$3:$J$937)),0))</f>
        <v/>
      </c>
      <c r="BW666" s="87" t="str">
        <f>IF($Q666="","",IFERROR(IF(OR(AND($T666&gt;=DATEVALUE("10/1/20"&amp;RIGHT(BV$1,2)),$T666&lt;=DATEVALUE("9/30/20"&amp;RIGHT(BW$1,2))),AND($U666&gt;=DATEVALUE("10/1/20"&amp;RIGHT(BV$1,2)),$U666&lt;=DATEVALUE("9/30/20"&amp;RIGHT(BW$1,2))),AND($T666&lt;=DATEVALUE("10/1/20"&amp;RIGHT(BV$1,2)),$U666&gt;=DATEVALUE("9/30/20"&amp;RIGHT(BW$1,2)))),
IF(AND($T666&gt;=DATEVALUE("10/1/20"&amp;RIGHT(BV$1,2)),$U666&lt;=DATEVALUE("9/30/20"&amp;RIGHT(BW$1,2))),NETWORKDAYS($T666,$U666,Holidays!$J$3:$J$937),
IF(AND($T666&lt;DATEVALUE("10/1/20"&amp;RIGHT(BV$1,2)),$U666&lt;=DATEVALUE("9/30/20"&amp;RIGHT(BW$1,2))),NETWORKDAYS(DATEVALUE("10/1/20"&amp;RIGHT(BV$1,2)),$U666,Holidays!$J$3:$J$937),
IF($T666&lt;DATEVALUE("10/1/20"&amp;RIGHT(BV$1,2)),NETWORKDAYS(DATEVALUE("10/1/20"&amp;RIGHT(BV$1,2)),DATEVALUE("9/30/20"&amp;RIGHT(BW$1,2)),Holidays!$J$3:$J$937),
IF($T666&gt;=DATEVALUE("10/1/20"&amp;RIGHT(BV$1,2)),NETWORKDAYS($T666,DATEVALUE("9/30/20"&amp;RIGHT(BW$1,2)),Holidays!$J$3:$J$937),"")))),"")/(NETWORKDAYS($T666,$U666,Holidays!$J$3:$J$937)),0))</f>
        <v/>
      </c>
      <c r="BX666" s="87" t="str">
        <f>IF($Q666="","",IFERROR(IF(OR(AND($T666&gt;=DATEVALUE("10/1/20"&amp;RIGHT(BW$1,2)),$T666&lt;=DATEVALUE("9/30/20"&amp;RIGHT(BX$1,2))),AND($U666&gt;=DATEVALUE("10/1/20"&amp;RIGHT(BW$1,2)),$U666&lt;=DATEVALUE("9/30/20"&amp;RIGHT(BX$1,2))),AND($T666&lt;=DATEVALUE("10/1/20"&amp;RIGHT(BW$1,2)),$U666&gt;=DATEVALUE("9/30/20"&amp;RIGHT(BX$1,2)))),
IF(AND($T666&gt;=DATEVALUE("10/1/20"&amp;RIGHT(BW$1,2)),$U666&lt;=DATEVALUE("9/30/20"&amp;RIGHT(BX$1,2))),NETWORKDAYS($T666,$U666,Holidays!$J$3:$J$937),
IF(AND($T666&lt;DATEVALUE("10/1/20"&amp;RIGHT(BW$1,2)),$U666&lt;=DATEVALUE("9/30/20"&amp;RIGHT(BX$1,2))),NETWORKDAYS(DATEVALUE("10/1/20"&amp;RIGHT(BW$1,2)),$U666,Holidays!$J$3:$J$937),
IF($T666&lt;DATEVALUE("10/1/20"&amp;RIGHT(BW$1,2)),NETWORKDAYS(DATEVALUE("10/1/20"&amp;RIGHT(BW$1,2)),DATEVALUE("9/30/20"&amp;RIGHT(BX$1,2)),Holidays!$J$3:$J$937),
IF($T666&gt;=DATEVALUE("10/1/20"&amp;RIGHT(BW$1,2)),NETWORKDAYS($T666,DATEVALUE("9/30/20"&amp;RIGHT(BX$1,2)),Holidays!$J$3:$J$937),"")))),"")/(NETWORKDAYS($T666,$U666,Holidays!$J$3:$J$937)),0))</f>
        <v/>
      </c>
      <c r="BY666" s="87" t="str">
        <f>IF($Q666="","",IFERROR(IF(OR(AND($T666&gt;=DATEVALUE("10/1/20"&amp;RIGHT(BX$1,2)),$T666&lt;=DATEVALUE("9/30/20"&amp;RIGHT(BY$1,2))),AND($U666&gt;=DATEVALUE("10/1/20"&amp;RIGHT(BX$1,2)),$U666&lt;=DATEVALUE("9/30/20"&amp;RIGHT(BY$1,2))),AND($T666&lt;=DATEVALUE("10/1/20"&amp;RIGHT(BX$1,2)),$U666&gt;=DATEVALUE("9/30/20"&amp;RIGHT(BY$1,2)))),
IF(AND($T666&gt;=DATEVALUE("10/1/20"&amp;RIGHT(BX$1,2)),$U666&lt;=DATEVALUE("9/30/20"&amp;RIGHT(BY$1,2))),NETWORKDAYS($T666,$U666,Holidays!$J$3:$J$937),
IF(AND($T666&lt;DATEVALUE("10/1/20"&amp;RIGHT(BX$1,2)),$U666&lt;=DATEVALUE("9/30/20"&amp;RIGHT(BY$1,2))),NETWORKDAYS(DATEVALUE("10/1/20"&amp;RIGHT(BX$1,2)),$U666,Holidays!$J$3:$J$937),
IF($T666&lt;DATEVALUE("10/1/20"&amp;RIGHT(BX$1,2)),NETWORKDAYS(DATEVALUE("10/1/20"&amp;RIGHT(BX$1,2)),DATEVALUE("9/30/20"&amp;RIGHT(BY$1,2)),Holidays!$J$3:$J$937),
IF($T666&gt;=DATEVALUE("10/1/20"&amp;RIGHT(BX$1,2)),NETWORKDAYS($T666,DATEVALUE("9/30/20"&amp;RIGHT(BY$1,2)),Holidays!$J$3:$J$937),"")))),"")/(NETWORKDAYS($T666,$U666,Holidays!$J$3:$J$937)),0))</f>
        <v/>
      </c>
      <c r="BZ666" s="87" t="str">
        <f>IF($Q666="","",IFERROR(IF(OR(AND($T666&gt;=DATEVALUE("10/1/20"&amp;RIGHT(BY$1,2)),$T666&lt;=DATEVALUE("9/30/20"&amp;RIGHT(BZ$1,2))),AND($U666&gt;=DATEVALUE("10/1/20"&amp;RIGHT(BY$1,2)),$U666&lt;=DATEVALUE("9/30/20"&amp;RIGHT(BZ$1,2))),AND($T666&lt;=DATEVALUE("10/1/20"&amp;RIGHT(BY$1,2)),$U666&gt;=DATEVALUE("9/30/20"&amp;RIGHT(BZ$1,2)))),
IF(AND($T666&gt;=DATEVALUE("10/1/20"&amp;RIGHT(BY$1,2)),$U666&lt;=DATEVALUE("9/30/20"&amp;RIGHT(BZ$1,2))),NETWORKDAYS($T666,$U666,Holidays!$J$3:$J$937),
IF(AND($T666&lt;DATEVALUE("10/1/20"&amp;RIGHT(BY$1,2)),$U666&lt;=DATEVALUE("9/30/20"&amp;RIGHT(BZ$1,2))),NETWORKDAYS(DATEVALUE("10/1/20"&amp;RIGHT(BY$1,2)),$U666,Holidays!$J$3:$J$937),
IF($T666&lt;DATEVALUE("10/1/20"&amp;RIGHT(BY$1,2)),NETWORKDAYS(DATEVALUE("10/1/20"&amp;RIGHT(BY$1,2)),DATEVALUE("9/30/20"&amp;RIGHT(BZ$1,2)),Holidays!$J$3:$J$937),
IF($T666&gt;=DATEVALUE("10/1/20"&amp;RIGHT(BY$1,2)),NETWORKDAYS($T666,DATEVALUE("9/30/20"&amp;RIGHT(BZ$1,2)),Holidays!$J$3:$J$937),"")))),"")/(NETWORKDAYS($T666,$U666,Holidays!$J$3:$J$937)),0))</f>
        <v/>
      </c>
      <c r="CA666" s="87" t="str">
        <f>IF($Q666="","",IFERROR(IF(OR(AND($T666&gt;=DATEVALUE("10/1/20"&amp;RIGHT(BZ$1,2)),$T666&lt;=DATEVALUE("9/30/20"&amp;RIGHT(CA$1,2))),AND($U666&gt;=DATEVALUE("10/1/20"&amp;RIGHT(BZ$1,2)),$U666&lt;=DATEVALUE("9/30/20"&amp;RIGHT(CA$1,2))),AND($T666&lt;=DATEVALUE("10/1/20"&amp;RIGHT(BZ$1,2)),$U666&gt;=DATEVALUE("9/30/20"&amp;RIGHT(CA$1,2)))),
IF(AND($T666&gt;=DATEVALUE("10/1/20"&amp;RIGHT(BZ$1,2)),$U666&lt;=DATEVALUE("9/30/20"&amp;RIGHT(CA$1,2))),NETWORKDAYS($T666,$U666,Holidays!$J$3:$J$937),
IF(AND($T666&lt;DATEVALUE("10/1/20"&amp;RIGHT(BZ$1,2)),$U666&lt;=DATEVALUE("9/30/20"&amp;RIGHT(CA$1,2))),NETWORKDAYS(DATEVALUE("10/1/20"&amp;RIGHT(BZ$1,2)),$U666,Holidays!$J$3:$J$937),
IF($T666&lt;DATEVALUE("10/1/20"&amp;RIGHT(BZ$1,2)),NETWORKDAYS(DATEVALUE("10/1/20"&amp;RIGHT(BZ$1,2)),DATEVALUE("9/30/20"&amp;RIGHT(CA$1,2)),Holidays!$J$3:$J$937),
IF($T666&gt;=DATEVALUE("10/1/20"&amp;RIGHT(BZ$1,2)),NETWORKDAYS($T666,DATEVALUE("9/30/20"&amp;RIGHT(CA$1,2)),Holidays!$J$3:$J$937),"")))),"")/(NETWORKDAYS($T666,$U666,Holidays!$J$3:$J$937)),0))</f>
        <v/>
      </c>
      <c r="CB666" s="87" t="str">
        <f>IF($Q666="","",IFERROR(IF(OR(AND($T666&gt;=DATEVALUE("10/1/20"&amp;RIGHT(CA$1,2)),$T666&lt;=DATEVALUE("9/30/20"&amp;RIGHT(CB$1,2))),AND($U666&gt;=DATEVALUE("10/1/20"&amp;RIGHT(CA$1,2)),$U666&lt;=DATEVALUE("9/30/20"&amp;RIGHT(CB$1,2))),AND($T666&lt;=DATEVALUE("10/1/20"&amp;RIGHT(CA$1,2)),$U666&gt;=DATEVALUE("9/30/20"&amp;RIGHT(CB$1,2)))),
IF(AND($T666&gt;=DATEVALUE("10/1/20"&amp;RIGHT(CA$1,2)),$U666&lt;=DATEVALUE("9/30/20"&amp;RIGHT(CB$1,2))),NETWORKDAYS($T666,$U666,Holidays!$J$3:$J$937),
IF(AND($T666&lt;DATEVALUE("10/1/20"&amp;RIGHT(CA$1,2)),$U666&lt;=DATEVALUE("9/30/20"&amp;RIGHT(CB$1,2))),NETWORKDAYS(DATEVALUE("10/1/20"&amp;RIGHT(CA$1,2)),$U666,Holidays!$J$3:$J$937),
IF($T666&lt;DATEVALUE("10/1/20"&amp;RIGHT(CA$1,2)),NETWORKDAYS(DATEVALUE("10/1/20"&amp;RIGHT(CA$1,2)),DATEVALUE("9/30/20"&amp;RIGHT(CB$1,2)),Holidays!$J$3:$J$937),
IF($T666&gt;=DATEVALUE("10/1/20"&amp;RIGHT(CA$1,2)),NETWORKDAYS($T666,DATEVALUE("9/30/20"&amp;RIGHT(CB$1,2)),Holidays!$J$3:$J$937),"")))),"")/(NETWORKDAYS($T666,$U666,Holidays!$J$3:$J$937)),0))</f>
        <v/>
      </c>
    </row>
    <row r="667" spans="1:80">
      <c r="A667" s="97"/>
      <c r="B667" s="98" t="str">
        <f ca="1">IF(NOT($A667=""),OFFSET('WBS Reference &amp; User Procedure'!$A$1,MATCH($A667,'WBS Reference &amp; User Procedure'!$A:$A,0)-1,1),"")</f>
        <v/>
      </c>
      <c r="D667" s="97"/>
      <c r="T667" s="104" t="str">
        <f>IF(NOT(Q667=""),IF(NOT($S667=""),$S667,#REF!),"")</f>
        <v/>
      </c>
      <c r="U667" s="104" t="str">
        <f>IF(NOT(Q667=""),WORKDAY(T667,Q667,Holidays!$J$3:$J$937),"")</f>
        <v/>
      </c>
      <c r="V667" s="104"/>
      <c r="W667" s="104"/>
      <c r="X667" s="101" t="str">
        <f t="shared" si="137"/>
        <v/>
      </c>
      <c r="AL667" s="87" t="str">
        <f t="shared" ca="1" si="134"/>
        <v/>
      </c>
      <c r="AN667" s="87" t="str">
        <f t="shared" ca="1" si="148"/>
        <v/>
      </c>
      <c r="AO667" s="87" t="str">
        <f t="shared" ca="1" si="148"/>
        <v/>
      </c>
      <c r="AP667" s="87" t="str">
        <f t="shared" ca="1" si="148"/>
        <v/>
      </c>
      <c r="AQ667" s="87" t="str">
        <f t="shared" ca="1" si="148"/>
        <v/>
      </c>
      <c r="AR667" s="87" t="str">
        <f t="shared" ca="1" si="148"/>
        <v/>
      </c>
      <c r="AS667" s="87" t="str">
        <f t="shared" ca="1" si="148"/>
        <v/>
      </c>
      <c r="AT667" s="87" t="str">
        <f t="shared" ca="1" si="148"/>
        <v/>
      </c>
      <c r="AU667" s="87" t="str">
        <f t="shared" ca="1" si="148"/>
        <v/>
      </c>
      <c r="AV667" s="87" t="str">
        <f t="shared" ca="1" si="148"/>
        <v/>
      </c>
      <c r="AW667" s="87" t="str">
        <f t="shared" ca="1" si="148"/>
        <v/>
      </c>
      <c r="AX667" s="87" t="str">
        <f t="shared" ca="1" si="149"/>
        <v/>
      </c>
      <c r="AY667" s="87" t="str">
        <f t="shared" ca="1" si="149"/>
        <v/>
      </c>
      <c r="AZ667" s="87" t="str">
        <f t="shared" ca="1" si="149"/>
        <v/>
      </c>
      <c r="BA667" s="87" t="str">
        <f t="shared" ca="1" si="149"/>
        <v/>
      </c>
      <c r="BB667" s="87" t="str">
        <f t="shared" ca="1" si="149"/>
        <v/>
      </c>
      <c r="BC667" s="87" t="str">
        <f t="shared" ca="1" si="149"/>
        <v/>
      </c>
      <c r="BD667" s="87" t="str">
        <f t="shared" ca="1" si="149"/>
        <v/>
      </c>
      <c r="BE667" s="87" t="str">
        <f t="shared" ca="1" si="149"/>
        <v/>
      </c>
      <c r="BF667" s="87" t="str">
        <f t="shared" ca="1" si="149"/>
        <v/>
      </c>
      <c r="BG667" s="87" t="str">
        <f t="shared" ca="1" si="149"/>
        <v/>
      </c>
      <c r="BI667" s="87" t="str">
        <f>IF($Q667="","",IFERROR(IF(OR(AND($T667&gt;=DATEVALUE("10/1/20"&amp;RIGHT(BH$1,2)),$T667&lt;=DATEVALUE("9/30/20"&amp;RIGHT(BI$1,2))),AND($U667&gt;=DATEVALUE("10/1/20"&amp;RIGHT(BH$1,2)),$U667&lt;=DATEVALUE("9/30/20"&amp;RIGHT(BI$1,2))),AND($T667&lt;=DATEVALUE("10/1/20"&amp;RIGHT(BH$1,2)),$U667&gt;=DATEVALUE("9/30/20"&amp;RIGHT(BI$1,2)))),
IF(AND($T667&gt;=DATEVALUE("10/1/20"&amp;RIGHT(BH$1,2)),$U667&lt;=DATEVALUE("9/30/20"&amp;RIGHT(BI$1,2))),NETWORKDAYS($T667,$U667,Holidays!$J$3:$J$937),
IF(AND($T667&lt;DATEVALUE("10/1/20"&amp;RIGHT(BH$1,2)),$U667&lt;=DATEVALUE("9/30/20"&amp;RIGHT(BI$1,2))),NETWORKDAYS(DATEVALUE("10/1/20"&amp;RIGHT(BH$1,2)),$U667,Holidays!$J$3:$J$937),
IF($T667&lt;DATEVALUE("10/1/20"&amp;RIGHT(BH$1,2)),NETWORKDAYS(DATEVALUE("10/1/20"&amp;RIGHT(BH$1,2)),DATEVALUE("9/30/20"&amp;RIGHT(BI$1,2)),Holidays!$J$3:$J$937),
IF($T667&gt;=DATEVALUE("10/1/20"&amp;RIGHT(BH$1,2)),NETWORKDAYS($T667,DATEVALUE("9/30/20"&amp;RIGHT(BI$1,2)),Holidays!$J$3:$J$937),"")))),"")/(NETWORKDAYS($T667,$U667,Holidays!$J$3:$J$937)),0))</f>
        <v/>
      </c>
      <c r="BJ667" s="87" t="str">
        <f>IF($Q667="","",IFERROR(IF(OR(AND($T667&gt;=DATEVALUE("10/1/20"&amp;RIGHT(BI$1,2)),$T667&lt;=DATEVALUE("9/30/20"&amp;RIGHT(BJ$1,2))),AND($U667&gt;=DATEVALUE("10/1/20"&amp;RIGHT(BI$1,2)),$U667&lt;=DATEVALUE("9/30/20"&amp;RIGHT(BJ$1,2))),AND($T667&lt;=DATEVALUE("10/1/20"&amp;RIGHT(BI$1,2)),$U667&gt;=DATEVALUE("9/30/20"&amp;RIGHT(BJ$1,2)))),
IF(AND($T667&gt;=DATEVALUE("10/1/20"&amp;RIGHT(BI$1,2)),$U667&lt;=DATEVALUE("9/30/20"&amp;RIGHT(BJ$1,2))),NETWORKDAYS($T667,$U667,Holidays!$J$3:$J$937),
IF(AND($T667&lt;DATEVALUE("10/1/20"&amp;RIGHT(BI$1,2)),$U667&lt;=DATEVALUE("9/30/20"&amp;RIGHT(BJ$1,2))),NETWORKDAYS(DATEVALUE("10/1/20"&amp;RIGHT(BI$1,2)),$U667,Holidays!$J$3:$J$937),
IF($T667&lt;DATEVALUE("10/1/20"&amp;RIGHT(BI$1,2)),NETWORKDAYS(DATEVALUE("10/1/20"&amp;RIGHT(BI$1,2)),DATEVALUE("9/30/20"&amp;RIGHT(BJ$1,2)),Holidays!$J$3:$J$937),
IF($T667&gt;=DATEVALUE("10/1/20"&amp;RIGHT(BI$1,2)),NETWORKDAYS($T667,DATEVALUE("9/30/20"&amp;RIGHT(BJ$1,2)),Holidays!$J$3:$J$937),"")))),"")/(NETWORKDAYS($T667,$U667,Holidays!$J$3:$J$937)),0))</f>
        <v/>
      </c>
      <c r="BK667" s="87" t="str">
        <f>IF($Q667="","",IFERROR(IF(OR(AND($T667&gt;=DATEVALUE("10/1/20"&amp;RIGHT(BJ$1,2)),$T667&lt;=DATEVALUE("9/30/20"&amp;RIGHT(BK$1,2))),AND($U667&gt;=DATEVALUE("10/1/20"&amp;RIGHT(BJ$1,2)),$U667&lt;=DATEVALUE("9/30/20"&amp;RIGHT(BK$1,2))),AND($T667&lt;=DATEVALUE("10/1/20"&amp;RIGHT(BJ$1,2)),$U667&gt;=DATEVALUE("9/30/20"&amp;RIGHT(BK$1,2)))),
IF(AND($T667&gt;=DATEVALUE("10/1/20"&amp;RIGHT(BJ$1,2)),$U667&lt;=DATEVALUE("9/30/20"&amp;RIGHT(BK$1,2))),NETWORKDAYS($T667,$U667,Holidays!$J$3:$J$937),
IF(AND($T667&lt;DATEVALUE("10/1/20"&amp;RIGHT(BJ$1,2)),$U667&lt;=DATEVALUE("9/30/20"&amp;RIGHT(BK$1,2))),NETWORKDAYS(DATEVALUE("10/1/20"&amp;RIGHT(BJ$1,2)),$U667,Holidays!$J$3:$J$937),
IF($T667&lt;DATEVALUE("10/1/20"&amp;RIGHT(BJ$1,2)),NETWORKDAYS(DATEVALUE("10/1/20"&amp;RIGHT(BJ$1,2)),DATEVALUE("9/30/20"&amp;RIGHT(BK$1,2)),Holidays!$J$3:$J$937),
IF($T667&gt;=DATEVALUE("10/1/20"&amp;RIGHT(BJ$1,2)),NETWORKDAYS($T667,DATEVALUE("9/30/20"&amp;RIGHT(BK$1,2)),Holidays!$J$3:$J$937),"")))),"")/(NETWORKDAYS($T667,$U667,Holidays!$J$3:$J$937)),0))</f>
        <v/>
      </c>
      <c r="BL667" s="87" t="str">
        <f>IF($Q667="","",IFERROR(IF(OR(AND($T667&gt;=DATEVALUE("10/1/20"&amp;RIGHT(BK$1,2)),$T667&lt;=DATEVALUE("9/30/20"&amp;RIGHT(BL$1,2))),AND($U667&gt;=DATEVALUE("10/1/20"&amp;RIGHT(BK$1,2)),$U667&lt;=DATEVALUE("9/30/20"&amp;RIGHT(BL$1,2))),AND($T667&lt;=DATEVALUE("10/1/20"&amp;RIGHT(BK$1,2)),$U667&gt;=DATEVALUE("9/30/20"&amp;RIGHT(BL$1,2)))),
IF(AND($T667&gt;=DATEVALUE("10/1/20"&amp;RIGHT(BK$1,2)),$U667&lt;=DATEVALUE("9/30/20"&amp;RIGHT(BL$1,2))),NETWORKDAYS($T667,$U667,Holidays!$J$3:$J$937),
IF(AND($T667&lt;DATEVALUE("10/1/20"&amp;RIGHT(BK$1,2)),$U667&lt;=DATEVALUE("9/30/20"&amp;RIGHT(BL$1,2))),NETWORKDAYS(DATEVALUE("10/1/20"&amp;RIGHT(BK$1,2)),$U667,Holidays!$J$3:$J$937),
IF($T667&lt;DATEVALUE("10/1/20"&amp;RIGHT(BK$1,2)),NETWORKDAYS(DATEVALUE("10/1/20"&amp;RIGHT(BK$1,2)),DATEVALUE("9/30/20"&amp;RIGHT(BL$1,2)),Holidays!$J$3:$J$937),
IF($T667&gt;=DATEVALUE("10/1/20"&amp;RIGHT(BK$1,2)),NETWORKDAYS($T667,DATEVALUE("9/30/20"&amp;RIGHT(BL$1,2)),Holidays!$J$3:$J$937),"")))),"")/(NETWORKDAYS($T667,$U667,Holidays!$J$3:$J$937)),0))</f>
        <v/>
      </c>
      <c r="BM667" s="87" t="str">
        <f>IF($Q667="","",IFERROR(IF(OR(AND($T667&gt;=DATEVALUE("10/1/20"&amp;RIGHT(BL$1,2)),$T667&lt;=DATEVALUE("9/30/20"&amp;RIGHT(BM$1,2))),AND($U667&gt;=DATEVALUE("10/1/20"&amp;RIGHT(BL$1,2)),$U667&lt;=DATEVALUE("9/30/20"&amp;RIGHT(BM$1,2))),AND($T667&lt;=DATEVALUE("10/1/20"&amp;RIGHT(BL$1,2)),$U667&gt;=DATEVALUE("9/30/20"&amp;RIGHT(BM$1,2)))),
IF(AND($T667&gt;=DATEVALUE("10/1/20"&amp;RIGHT(BL$1,2)),$U667&lt;=DATEVALUE("9/30/20"&amp;RIGHT(BM$1,2))),NETWORKDAYS($T667,$U667,Holidays!$J$3:$J$937),
IF(AND($T667&lt;DATEVALUE("10/1/20"&amp;RIGHT(BL$1,2)),$U667&lt;=DATEVALUE("9/30/20"&amp;RIGHT(BM$1,2))),NETWORKDAYS(DATEVALUE("10/1/20"&amp;RIGHT(BL$1,2)),$U667,Holidays!$J$3:$J$937),
IF($T667&lt;DATEVALUE("10/1/20"&amp;RIGHT(BL$1,2)),NETWORKDAYS(DATEVALUE("10/1/20"&amp;RIGHT(BL$1,2)),DATEVALUE("9/30/20"&amp;RIGHT(BM$1,2)),Holidays!$J$3:$J$937),
IF($T667&gt;=DATEVALUE("10/1/20"&amp;RIGHT(BL$1,2)),NETWORKDAYS($T667,DATEVALUE("9/30/20"&amp;RIGHT(BM$1,2)),Holidays!$J$3:$J$937),"")))),"")/(NETWORKDAYS($T667,$U667,Holidays!$J$3:$J$937)),0))</f>
        <v/>
      </c>
      <c r="BN667" s="87" t="str">
        <f>IF($Q667="","",IFERROR(IF(OR(AND($T667&gt;=DATEVALUE("10/1/20"&amp;RIGHT(BM$1,2)),$T667&lt;=DATEVALUE("9/30/20"&amp;RIGHT(BN$1,2))),AND($U667&gt;=DATEVALUE("10/1/20"&amp;RIGHT(BM$1,2)),$U667&lt;=DATEVALUE("9/30/20"&amp;RIGHT(BN$1,2))),AND($T667&lt;=DATEVALUE("10/1/20"&amp;RIGHT(BM$1,2)),$U667&gt;=DATEVALUE("9/30/20"&amp;RIGHT(BN$1,2)))),
IF(AND($T667&gt;=DATEVALUE("10/1/20"&amp;RIGHT(BM$1,2)),$U667&lt;=DATEVALUE("9/30/20"&amp;RIGHT(BN$1,2))),NETWORKDAYS($T667,$U667,Holidays!$J$3:$J$937),
IF(AND($T667&lt;DATEVALUE("10/1/20"&amp;RIGHT(BM$1,2)),$U667&lt;=DATEVALUE("9/30/20"&amp;RIGHT(BN$1,2))),NETWORKDAYS(DATEVALUE("10/1/20"&amp;RIGHT(BM$1,2)),$U667,Holidays!$J$3:$J$937),
IF($T667&lt;DATEVALUE("10/1/20"&amp;RIGHT(BM$1,2)),NETWORKDAYS(DATEVALUE("10/1/20"&amp;RIGHT(BM$1,2)),DATEVALUE("9/30/20"&amp;RIGHT(BN$1,2)),Holidays!$J$3:$J$937),
IF($T667&gt;=DATEVALUE("10/1/20"&amp;RIGHT(BM$1,2)),NETWORKDAYS($T667,DATEVALUE("9/30/20"&amp;RIGHT(BN$1,2)),Holidays!$J$3:$J$937),"")))),"")/(NETWORKDAYS($T667,$U667,Holidays!$J$3:$J$937)),0))</f>
        <v/>
      </c>
      <c r="BO667" s="87" t="str">
        <f>IF($Q667="","",IFERROR(IF(OR(AND($T667&gt;=DATEVALUE("10/1/20"&amp;RIGHT(BN$1,2)),$T667&lt;=DATEVALUE("9/30/20"&amp;RIGHT(BO$1,2))),AND($U667&gt;=DATEVALUE("10/1/20"&amp;RIGHT(BN$1,2)),$U667&lt;=DATEVALUE("9/30/20"&amp;RIGHT(BO$1,2))),AND($T667&lt;=DATEVALUE("10/1/20"&amp;RIGHT(BN$1,2)),$U667&gt;=DATEVALUE("9/30/20"&amp;RIGHT(BO$1,2)))),
IF(AND($T667&gt;=DATEVALUE("10/1/20"&amp;RIGHT(BN$1,2)),$U667&lt;=DATEVALUE("9/30/20"&amp;RIGHT(BO$1,2))),NETWORKDAYS($T667,$U667,Holidays!$J$3:$J$937),
IF(AND($T667&lt;DATEVALUE("10/1/20"&amp;RIGHT(BN$1,2)),$U667&lt;=DATEVALUE("9/30/20"&amp;RIGHT(BO$1,2))),NETWORKDAYS(DATEVALUE("10/1/20"&amp;RIGHT(BN$1,2)),$U667,Holidays!$J$3:$J$937),
IF($T667&lt;DATEVALUE("10/1/20"&amp;RIGHT(BN$1,2)),NETWORKDAYS(DATEVALUE("10/1/20"&amp;RIGHT(BN$1,2)),DATEVALUE("9/30/20"&amp;RIGHT(BO$1,2)),Holidays!$J$3:$J$937),
IF($T667&gt;=DATEVALUE("10/1/20"&amp;RIGHT(BN$1,2)),NETWORKDAYS($T667,DATEVALUE("9/30/20"&amp;RIGHT(BO$1,2)),Holidays!$J$3:$J$937),"")))),"")/(NETWORKDAYS($T667,$U667,Holidays!$J$3:$J$937)),0))</f>
        <v/>
      </c>
      <c r="BP667" s="87" t="str">
        <f>IF($Q667="","",IFERROR(IF(OR(AND($T667&gt;=DATEVALUE("10/1/20"&amp;RIGHT(BO$1,2)),$T667&lt;=DATEVALUE("9/30/20"&amp;RIGHT(BP$1,2))),AND($U667&gt;=DATEVALUE("10/1/20"&amp;RIGHT(BO$1,2)),$U667&lt;=DATEVALUE("9/30/20"&amp;RIGHT(BP$1,2))),AND($T667&lt;=DATEVALUE("10/1/20"&amp;RIGHT(BO$1,2)),$U667&gt;=DATEVALUE("9/30/20"&amp;RIGHT(BP$1,2)))),
IF(AND($T667&gt;=DATEVALUE("10/1/20"&amp;RIGHT(BO$1,2)),$U667&lt;=DATEVALUE("9/30/20"&amp;RIGHT(BP$1,2))),NETWORKDAYS($T667,$U667,Holidays!$J$3:$J$937),
IF(AND($T667&lt;DATEVALUE("10/1/20"&amp;RIGHT(BO$1,2)),$U667&lt;=DATEVALUE("9/30/20"&amp;RIGHT(BP$1,2))),NETWORKDAYS(DATEVALUE("10/1/20"&amp;RIGHT(BO$1,2)),$U667,Holidays!$J$3:$J$937),
IF($T667&lt;DATEVALUE("10/1/20"&amp;RIGHT(BO$1,2)),NETWORKDAYS(DATEVALUE("10/1/20"&amp;RIGHT(BO$1,2)),DATEVALUE("9/30/20"&amp;RIGHT(BP$1,2)),Holidays!$J$3:$J$937),
IF($T667&gt;=DATEVALUE("10/1/20"&amp;RIGHT(BO$1,2)),NETWORKDAYS($T667,DATEVALUE("9/30/20"&amp;RIGHT(BP$1,2)),Holidays!$J$3:$J$937),"")))),"")/(NETWORKDAYS($T667,$U667,Holidays!$J$3:$J$937)),0))</f>
        <v/>
      </c>
      <c r="BQ667" s="87" t="str">
        <f>IF($Q667="","",IFERROR(IF(OR(AND($T667&gt;=DATEVALUE("10/1/20"&amp;RIGHT(BP$1,2)),$T667&lt;=DATEVALUE("9/30/20"&amp;RIGHT(BQ$1,2))),AND($U667&gt;=DATEVALUE("10/1/20"&amp;RIGHT(BP$1,2)),$U667&lt;=DATEVALUE("9/30/20"&amp;RIGHT(BQ$1,2))),AND($T667&lt;=DATEVALUE("10/1/20"&amp;RIGHT(BP$1,2)),$U667&gt;=DATEVALUE("9/30/20"&amp;RIGHT(BQ$1,2)))),
IF(AND($T667&gt;=DATEVALUE("10/1/20"&amp;RIGHT(BP$1,2)),$U667&lt;=DATEVALUE("9/30/20"&amp;RIGHT(BQ$1,2))),NETWORKDAYS($T667,$U667,Holidays!$J$3:$J$937),
IF(AND($T667&lt;DATEVALUE("10/1/20"&amp;RIGHT(BP$1,2)),$U667&lt;=DATEVALUE("9/30/20"&amp;RIGHT(BQ$1,2))),NETWORKDAYS(DATEVALUE("10/1/20"&amp;RIGHT(BP$1,2)),$U667,Holidays!$J$3:$J$937),
IF($T667&lt;DATEVALUE("10/1/20"&amp;RIGHT(BP$1,2)),NETWORKDAYS(DATEVALUE("10/1/20"&amp;RIGHT(BP$1,2)),DATEVALUE("9/30/20"&amp;RIGHT(BQ$1,2)),Holidays!$J$3:$J$937),
IF($T667&gt;=DATEVALUE("10/1/20"&amp;RIGHT(BP$1,2)),NETWORKDAYS($T667,DATEVALUE("9/30/20"&amp;RIGHT(BQ$1,2)),Holidays!$J$3:$J$937),"")))),"")/(NETWORKDAYS($T667,$U667,Holidays!$J$3:$J$937)),0))</f>
        <v/>
      </c>
      <c r="BR667" s="87" t="str">
        <f>IF($Q667="","",IFERROR(IF(OR(AND($T667&gt;=DATEVALUE("10/1/20"&amp;RIGHT(BQ$1,2)),$T667&lt;=DATEVALUE("9/30/20"&amp;RIGHT(BR$1,2))),AND($U667&gt;=DATEVALUE("10/1/20"&amp;RIGHT(BQ$1,2)),$U667&lt;=DATEVALUE("9/30/20"&amp;RIGHT(BR$1,2))),AND($T667&lt;=DATEVALUE("10/1/20"&amp;RIGHT(BQ$1,2)),$U667&gt;=DATEVALUE("9/30/20"&amp;RIGHT(BR$1,2)))),
IF(AND($T667&gt;=DATEVALUE("10/1/20"&amp;RIGHT(BQ$1,2)),$U667&lt;=DATEVALUE("9/30/20"&amp;RIGHT(BR$1,2))),NETWORKDAYS($T667,$U667,Holidays!$J$3:$J$937),
IF(AND($T667&lt;DATEVALUE("10/1/20"&amp;RIGHT(BQ$1,2)),$U667&lt;=DATEVALUE("9/30/20"&amp;RIGHT(BR$1,2))),NETWORKDAYS(DATEVALUE("10/1/20"&amp;RIGHT(BQ$1,2)),$U667,Holidays!$J$3:$J$937),
IF($T667&lt;DATEVALUE("10/1/20"&amp;RIGHT(BQ$1,2)),NETWORKDAYS(DATEVALUE("10/1/20"&amp;RIGHT(BQ$1,2)),DATEVALUE("9/30/20"&amp;RIGHT(BR$1,2)),Holidays!$J$3:$J$937),
IF($T667&gt;=DATEVALUE("10/1/20"&amp;RIGHT(BQ$1,2)),NETWORKDAYS($T667,DATEVALUE("9/30/20"&amp;RIGHT(BR$1,2)),Holidays!$J$3:$J$937),"")))),"")/(NETWORKDAYS($T667,$U667,Holidays!$J$3:$J$937)),0))</f>
        <v/>
      </c>
      <c r="BS667" s="87" t="str">
        <f>IF($Q667="","",IFERROR(IF(OR(AND($T667&gt;=DATEVALUE("10/1/20"&amp;RIGHT(BR$1,2)),$T667&lt;=DATEVALUE("9/30/20"&amp;RIGHT(BS$1,2))),AND($U667&gt;=DATEVALUE("10/1/20"&amp;RIGHT(BR$1,2)),$U667&lt;=DATEVALUE("9/30/20"&amp;RIGHT(BS$1,2))),AND($T667&lt;=DATEVALUE("10/1/20"&amp;RIGHT(BR$1,2)),$U667&gt;=DATEVALUE("9/30/20"&amp;RIGHT(BS$1,2)))),
IF(AND($T667&gt;=DATEVALUE("10/1/20"&amp;RIGHT(BR$1,2)),$U667&lt;=DATEVALUE("9/30/20"&amp;RIGHT(BS$1,2))),NETWORKDAYS($T667,$U667,Holidays!$J$3:$J$937),
IF(AND($T667&lt;DATEVALUE("10/1/20"&amp;RIGHT(BR$1,2)),$U667&lt;=DATEVALUE("9/30/20"&amp;RIGHT(BS$1,2))),NETWORKDAYS(DATEVALUE("10/1/20"&amp;RIGHT(BR$1,2)),$U667,Holidays!$J$3:$J$937),
IF($T667&lt;DATEVALUE("10/1/20"&amp;RIGHT(BR$1,2)),NETWORKDAYS(DATEVALUE("10/1/20"&amp;RIGHT(BR$1,2)),DATEVALUE("9/30/20"&amp;RIGHT(BS$1,2)),Holidays!$J$3:$J$937),
IF($T667&gt;=DATEVALUE("10/1/20"&amp;RIGHT(BR$1,2)),NETWORKDAYS($T667,DATEVALUE("9/30/20"&amp;RIGHT(BS$1,2)),Holidays!$J$3:$J$937),"")))),"")/(NETWORKDAYS($T667,$U667,Holidays!$J$3:$J$937)),0))</f>
        <v/>
      </c>
      <c r="BT667" s="87" t="str">
        <f>IF($Q667="","",IFERROR(IF(OR(AND($T667&gt;=DATEVALUE("10/1/20"&amp;RIGHT(BS$1,2)),$T667&lt;=DATEVALUE("9/30/20"&amp;RIGHT(BT$1,2))),AND($U667&gt;=DATEVALUE("10/1/20"&amp;RIGHT(BS$1,2)),$U667&lt;=DATEVALUE("9/30/20"&amp;RIGHT(BT$1,2))),AND($T667&lt;=DATEVALUE("10/1/20"&amp;RIGHT(BS$1,2)),$U667&gt;=DATEVALUE("9/30/20"&amp;RIGHT(BT$1,2)))),
IF(AND($T667&gt;=DATEVALUE("10/1/20"&amp;RIGHT(BS$1,2)),$U667&lt;=DATEVALUE("9/30/20"&amp;RIGHT(BT$1,2))),NETWORKDAYS($T667,$U667,Holidays!$J$3:$J$937),
IF(AND($T667&lt;DATEVALUE("10/1/20"&amp;RIGHT(BS$1,2)),$U667&lt;=DATEVALUE("9/30/20"&amp;RIGHT(BT$1,2))),NETWORKDAYS(DATEVALUE("10/1/20"&amp;RIGHT(BS$1,2)),$U667,Holidays!$J$3:$J$937),
IF($T667&lt;DATEVALUE("10/1/20"&amp;RIGHT(BS$1,2)),NETWORKDAYS(DATEVALUE("10/1/20"&amp;RIGHT(BS$1,2)),DATEVALUE("9/30/20"&amp;RIGHT(BT$1,2)),Holidays!$J$3:$J$937),
IF($T667&gt;=DATEVALUE("10/1/20"&amp;RIGHT(BS$1,2)),NETWORKDAYS($T667,DATEVALUE("9/30/20"&amp;RIGHT(BT$1,2)),Holidays!$J$3:$J$937),"")))),"")/(NETWORKDAYS($T667,$U667,Holidays!$J$3:$J$937)),0))</f>
        <v/>
      </c>
      <c r="BU667" s="87" t="str">
        <f>IF($Q667="","",IFERROR(IF(OR(AND($T667&gt;=DATEVALUE("10/1/20"&amp;RIGHT(BT$1,2)),$T667&lt;=DATEVALUE("9/30/20"&amp;RIGHT(BU$1,2))),AND($U667&gt;=DATEVALUE("10/1/20"&amp;RIGHT(BT$1,2)),$U667&lt;=DATEVALUE("9/30/20"&amp;RIGHT(BU$1,2))),AND($T667&lt;=DATEVALUE("10/1/20"&amp;RIGHT(BT$1,2)),$U667&gt;=DATEVALUE("9/30/20"&amp;RIGHT(BU$1,2)))),
IF(AND($T667&gt;=DATEVALUE("10/1/20"&amp;RIGHT(BT$1,2)),$U667&lt;=DATEVALUE("9/30/20"&amp;RIGHT(BU$1,2))),NETWORKDAYS($T667,$U667,Holidays!$J$3:$J$937),
IF(AND($T667&lt;DATEVALUE("10/1/20"&amp;RIGHT(BT$1,2)),$U667&lt;=DATEVALUE("9/30/20"&amp;RIGHT(BU$1,2))),NETWORKDAYS(DATEVALUE("10/1/20"&amp;RIGHT(BT$1,2)),$U667,Holidays!$J$3:$J$937),
IF($T667&lt;DATEVALUE("10/1/20"&amp;RIGHT(BT$1,2)),NETWORKDAYS(DATEVALUE("10/1/20"&amp;RIGHT(BT$1,2)),DATEVALUE("9/30/20"&amp;RIGHT(BU$1,2)),Holidays!$J$3:$J$937),
IF($T667&gt;=DATEVALUE("10/1/20"&amp;RIGHT(BT$1,2)),NETWORKDAYS($T667,DATEVALUE("9/30/20"&amp;RIGHT(BU$1,2)),Holidays!$J$3:$J$937),"")))),"")/(NETWORKDAYS($T667,$U667,Holidays!$J$3:$J$937)),0))</f>
        <v/>
      </c>
      <c r="BV667" s="87" t="str">
        <f>IF($Q667="","",IFERROR(IF(OR(AND($T667&gt;=DATEVALUE("10/1/20"&amp;RIGHT(BU$1,2)),$T667&lt;=DATEVALUE("9/30/20"&amp;RIGHT(BV$1,2))),AND($U667&gt;=DATEVALUE("10/1/20"&amp;RIGHT(BU$1,2)),$U667&lt;=DATEVALUE("9/30/20"&amp;RIGHT(BV$1,2))),AND($T667&lt;=DATEVALUE("10/1/20"&amp;RIGHT(BU$1,2)),$U667&gt;=DATEVALUE("9/30/20"&amp;RIGHT(BV$1,2)))),
IF(AND($T667&gt;=DATEVALUE("10/1/20"&amp;RIGHT(BU$1,2)),$U667&lt;=DATEVALUE("9/30/20"&amp;RIGHT(BV$1,2))),NETWORKDAYS($T667,$U667,Holidays!$J$3:$J$937),
IF(AND($T667&lt;DATEVALUE("10/1/20"&amp;RIGHT(BU$1,2)),$U667&lt;=DATEVALUE("9/30/20"&amp;RIGHT(BV$1,2))),NETWORKDAYS(DATEVALUE("10/1/20"&amp;RIGHT(BU$1,2)),$U667,Holidays!$J$3:$J$937),
IF($T667&lt;DATEVALUE("10/1/20"&amp;RIGHT(BU$1,2)),NETWORKDAYS(DATEVALUE("10/1/20"&amp;RIGHT(BU$1,2)),DATEVALUE("9/30/20"&amp;RIGHT(BV$1,2)),Holidays!$J$3:$J$937),
IF($T667&gt;=DATEVALUE("10/1/20"&amp;RIGHT(BU$1,2)),NETWORKDAYS($T667,DATEVALUE("9/30/20"&amp;RIGHT(BV$1,2)),Holidays!$J$3:$J$937),"")))),"")/(NETWORKDAYS($T667,$U667,Holidays!$J$3:$J$937)),0))</f>
        <v/>
      </c>
      <c r="BW667" s="87" t="str">
        <f>IF($Q667="","",IFERROR(IF(OR(AND($T667&gt;=DATEVALUE("10/1/20"&amp;RIGHT(BV$1,2)),$T667&lt;=DATEVALUE("9/30/20"&amp;RIGHT(BW$1,2))),AND($U667&gt;=DATEVALUE("10/1/20"&amp;RIGHT(BV$1,2)),$U667&lt;=DATEVALUE("9/30/20"&amp;RIGHT(BW$1,2))),AND($T667&lt;=DATEVALUE("10/1/20"&amp;RIGHT(BV$1,2)),$U667&gt;=DATEVALUE("9/30/20"&amp;RIGHT(BW$1,2)))),
IF(AND($T667&gt;=DATEVALUE("10/1/20"&amp;RIGHT(BV$1,2)),$U667&lt;=DATEVALUE("9/30/20"&amp;RIGHT(BW$1,2))),NETWORKDAYS($T667,$U667,Holidays!$J$3:$J$937),
IF(AND($T667&lt;DATEVALUE("10/1/20"&amp;RIGHT(BV$1,2)),$U667&lt;=DATEVALUE("9/30/20"&amp;RIGHT(BW$1,2))),NETWORKDAYS(DATEVALUE("10/1/20"&amp;RIGHT(BV$1,2)),$U667,Holidays!$J$3:$J$937),
IF($T667&lt;DATEVALUE("10/1/20"&amp;RIGHT(BV$1,2)),NETWORKDAYS(DATEVALUE("10/1/20"&amp;RIGHT(BV$1,2)),DATEVALUE("9/30/20"&amp;RIGHT(BW$1,2)),Holidays!$J$3:$J$937),
IF($T667&gt;=DATEVALUE("10/1/20"&amp;RIGHT(BV$1,2)),NETWORKDAYS($T667,DATEVALUE("9/30/20"&amp;RIGHT(BW$1,2)),Holidays!$J$3:$J$937),"")))),"")/(NETWORKDAYS($T667,$U667,Holidays!$J$3:$J$937)),0))</f>
        <v/>
      </c>
      <c r="BX667" s="87" t="str">
        <f>IF($Q667="","",IFERROR(IF(OR(AND($T667&gt;=DATEVALUE("10/1/20"&amp;RIGHT(BW$1,2)),$T667&lt;=DATEVALUE("9/30/20"&amp;RIGHT(BX$1,2))),AND($U667&gt;=DATEVALUE("10/1/20"&amp;RIGHT(BW$1,2)),$U667&lt;=DATEVALUE("9/30/20"&amp;RIGHT(BX$1,2))),AND($T667&lt;=DATEVALUE("10/1/20"&amp;RIGHT(BW$1,2)),$U667&gt;=DATEVALUE("9/30/20"&amp;RIGHT(BX$1,2)))),
IF(AND($T667&gt;=DATEVALUE("10/1/20"&amp;RIGHT(BW$1,2)),$U667&lt;=DATEVALUE("9/30/20"&amp;RIGHT(BX$1,2))),NETWORKDAYS($T667,$U667,Holidays!$J$3:$J$937),
IF(AND($T667&lt;DATEVALUE("10/1/20"&amp;RIGHT(BW$1,2)),$U667&lt;=DATEVALUE("9/30/20"&amp;RIGHT(BX$1,2))),NETWORKDAYS(DATEVALUE("10/1/20"&amp;RIGHT(BW$1,2)),$U667,Holidays!$J$3:$J$937),
IF($T667&lt;DATEVALUE("10/1/20"&amp;RIGHT(BW$1,2)),NETWORKDAYS(DATEVALUE("10/1/20"&amp;RIGHT(BW$1,2)),DATEVALUE("9/30/20"&amp;RIGHT(BX$1,2)),Holidays!$J$3:$J$937),
IF($T667&gt;=DATEVALUE("10/1/20"&amp;RIGHT(BW$1,2)),NETWORKDAYS($T667,DATEVALUE("9/30/20"&amp;RIGHT(BX$1,2)),Holidays!$J$3:$J$937),"")))),"")/(NETWORKDAYS($T667,$U667,Holidays!$J$3:$J$937)),0))</f>
        <v/>
      </c>
      <c r="BY667" s="87" t="str">
        <f>IF($Q667="","",IFERROR(IF(OR(AND($T667&gt;=DATEVALUE("10/1/20"&amp;RIGHT(BX$1,2)),$T667&lt;=DATEVALUE("9/30/20"&amp;RIGHT(BY$1,2))),AND($U667&gt;=DATEVALUE("10/1/20"&amp;RIGHT(BX$1,2)),$U667&lt;=DATEVALUE("9/30/20"&amp;RIGHT(BY$1,2))),AND($T667&lt;=DATEVALUE("10/1/20"&amp;RIGHT(BX$1,2)),$U667&gt;=DATEVALUE("9/30/20"&amp;RIGHT(BY$1,2)))),
IF(AND($T667&gt;=DATEVALUE("10/1/20"&amp;RIGHT(BX$1,2)),$U667&lt;=DATEVALUE("9/30/20"&amp;RIGHT(BY$1,2))),NETWORKDAYS($T667,$U667,Holidays!$J$3:$J$937),
IF(AND($T667&lt;DATEVALUE("10/1/20"&amp;RIGHT(BX$1,2)),$U667&lt;=DATEVALUE("9/30/20"&amp;RIGHT(BY$1,2))),NETWORKDAYS(DATEVALUE("10/1/20"&amp;RIGHT(BX$1,2)),$U667,Holidays!$J$3:$J$937),
IF($T667&lt;DATEVALUE("10/1/20"&amp;RIGHT(BX$1,2)),NETWORKDAYS(DATEVALUE("10/1/20"&amp;RIGHT(BX$1,2)),DATEVALUE("9/30/20"&amp;RIGHT(BY$1,2)),Holidays!$J$3:$J$937),
IF($T667&gt;=DATEVALUE("10/1/20"&amp;RIGHT(BX$1,2)),NETWORKDAYS($T667,DATEVALUE("9/30/20"&amp;RIGHT(BY$1,2)),Holidays!$J$3:$J$937),"")))),"")/(NETWORKDAYS($T667,$U667,Holidays!$J$3:$J$937)),0))</f>
        <v/>
      </c>
      <c r="BZ667" s="87" t="str">
        <f>IF($Q667="","",IFERROR(IF(OR(AND($T667&gt;=DATEVALUE("10/1/20"&amp;RIGHT(BY$1,2)),$T667&lt;=DATEVALUE("9/30/20"&amp;RIGHT(BZ$1,2))),AND($U667&gt;=DATEVALUE("10/1/20"&amp;RIGHT(BY$1,2)),$U667&lt;=DATEVALUE("9/30/20"&amp;RIGHT(BZ$1,2))),AND($T667&lt;=DATEVALUE("10/1/20"&amp;RIGHT(BY$1,2)),$U667&gt;=DATEVALUE("9/30/20"&amp;RIGHT(BZ$1,2)))),
IF(AND($T667&gt;=DATEVALUE("10/1/20"&amp;RIGHT(BY$1,2)),$U667&lt;=DATEVALUE("9/30/20"&amp;RIGHT(BZ$1,2))),NETWORKDAYS($T667,$U667,Holidays!$J$3:$J$937),
IF(AND($T667&lt;DATEVALUE("10/1/20"&amp;RIGHT(BY$1,2)),$U667&lt;=DATEVALUE("9/30/20"&amp;RIGHT(BZ$1,2))),NETWORKDAYS(DATEVALUE("10/1/20"&amp;RIGHT(BY$1,2)),$U667,Holidays!$J$3:$J$937),
IF($T667&lt;DATEVALUE("10/1/20"&amp;RIGHT(BY$1,2)),NETWORKDAYS(DATEVALUE("10/1/20"&amp;RIGHT(BY$1,2)),DATEVALUE("9/30/20"&amp;RIGHT(BZ$1,2)),Holidays!$J$3:$J$937),
IF($T667&gt;=DATEVALUE("10/1/20"&amp;RIGHT(BY$1,2)),NETWORKDAYS($T667,DATEVALUE("9/30/20"&amp;RIGHT(BZ$1,2)),Holidays!$J$3:$J$937),"")))),"")/(NETWORKDAYS($T667,$U667,Holidays!$J$3:$J$937)),0))</f>
        <v/>
      </c>
      <c r="CA667" s="87" t="str">
        <f>IF($Q667="","",IFERROR(IF(OR(AND($T667&gt;=DATEVALUE("10/1/20"&amp;RIGHT(BZ$1,2)),$T667&lt;=DATEVALUE("9/30/20"&amp;RIGHT(CA$1,2))),AND($U667&gt;=DATEVALUE("10/1/20"&amp;RIGHT(BZ$1,2)),$U667&lt;=DATEVALUE("9/30/20"&amp;RIGHT(CA$1,2))),AND($T667&lt;=DATEVALUE("10/1/20"&amp;RIGHT(BZ$1,2)),$U667&gt;=DATEVALUE("9/30/20"&amp;RIGHT(CA$1,2)))),
IF(AND($T667&gt;=DATEVALUE("10/1/20"&amp;RIGHT(BZ$1,2)),$U667&lt;=DATEVALUE("9/30/20"&amp;RIGHT(CA$1,2))),NETWORKDAYS($T667,$U667,Holidays!$J$3:$J$937),
IF(AND($T667&lt;DATEVALUE("10/1/20"&amp;RIGHT(BZ$1,2)),$U667&lt;=DATEVALUE("9/30/20"&amp;RIGHT(CA$1,2))),NETWORKDAYS(DATEVALUE("10/1/20"&amp;RIGHT(BZ$1,2)),$U667,Holidays!$J$3:$J$937),
IF($T667&lt;DATEVALUE("10/1/20"&amp;RIGHT(BZ$1,2)),NETWORKDAYS(DATEVALUE("10/1/20"&amp;RIGHT(BZ$1,2)),DATEVALUE("9/30/20"&amp;RIGHT(CA$1,2)),Holidays!$J$3:$J$937),
IF($T667&gt;=DATEVALUE("10/1/20"&amp;RIGHT(BZ$1,2)),NETWORKDAYS($T667,DATEVALUE("9/30/20"&amp;RIGHT(CA$1,2)),Holidays!$J$3:$J$937),"")))),"")/(NETWORKDAYS($T667,$U667,Holidays!$J$3:$J$937)),0))</f>
        <v/>
      </c>
      <c r="CB667" s="87" t="str">
        <f>IF($Q667="","",IFERROR(IF(OR(AND($T667&gt;=DATEVALUE("10/1/20"&amp;RIGHT(CA$1,2)),$T667&lt;=DATEVALUE("9/30/20"&amp;RIGHT(CB$1,2))),AND($U667&gt;=DATEVALUE("10/1/20"&amp;RIGHT(CA$1,2)),$U667&lt;=DATEVALUE("9/30/20"&amp;RIGHT(CB$1,2))),AND($T667&lt;=DATEVALUE("10/1/20"&amp;RIGHT(CA$1,2)),$U667&gt;=DATEVALUE("9/30/20"&amp;RIGHT(CB$1,2)))),
IF(AND($T667&gt;=DATEVALUE("10/1/20"&amp;RIGHT(CA$1,2)),$U667&lt;=DATEVALUE("9/30/20"&amp;RIGHT(CB$1,2))),NETWORKDAYS($T667,$U667,Holidays!$J$3:$J$937),
IF(AND($T667&lt;DATEVALUE("10/1/20"&amp;RIGHT(CA$1,2)),$U667&lt;=DATEVALUE("9/30/20"&amp;RIGHT(CB$1,2))),NETWORKDAYS(DATEVALUE("10/1/20"&amp;RIGHT(CA$1,2)),$U667,Holidays!$J$3:$J$937),
IF($T667&lt;DATEVALUE("10/1/20"&amp;RIGHT(CA$1,2)),NETWORKDAYS(DATEVALUE("10/1/20"&amp;RIGHT(CA$1,2)),DATEVALUE("9/30/20"&amp;RIGHT(CB$1,2)),Holidays!$J$3:$J$937),
IF($T667&gt;=DATEVALUE("10/1/20"&amp;RIGHT(CA$1,2)),NETWORKDAYS($T667,DATEVALUE("9/30/20"&amp;RIGHT(CB$1,2)),Holidays!$J$3:$J$937),"")))),"")/(NETWORKDAYS($T667,$U667,Holidays!$J$3:$J$937)),0))</f>
        <v/>
      </c>
    </row>
    <row r="668" spans="1:80">
      <c r="A668" s="97"/>
      <c r="B668" s="98" t="str">
        <f ca="1">IF(NOT($A668=""),OFFSET('WBS Reference &amp; User Procedure'!$A$1,MATCH($A668,'WBS Reference &amp; User Procedure'!$A:$A,0)-1,1),"")</f>
        <v/>
      </c>
      <c r="D668" s="97"/>
      <c r="T668" s="104" t="str">
        <f>IF(NOT(Q668=""),IF(NOT($S668=""),$S668,#REF!),"")</f>
        <v/>
      </c>
      <c r="U668" s="104" t="str">
        <f>IF(NOT(Q668=""),WORKDAY(T668,Q668,Holidays!$J$3:$J$937),"")</f>
        <v/>
      </c>
      <c r="V668" s="104"/>
      <c r="W668" s="104"/>
      <c r="X668" s="101" t="str">
        <f t="shared" si="137"/>
        <v/>
      </c>
      <c r="AL668" s="87" t="str">
        <f t="shared" ca="1" si="134"/>
        <v/>
      </c>
      <c r="AN668" s="87" t="str">
        <f t="shared" ca="1" si="148"/>
        <v/>
      </c>
      <c r="AO668" s="87" t="str">
        <f t="shared" ca="1" si="148"/>
        <v/>
      </c>
      <c r="AP668" s="87" t="str">
        <f t="shared" ca="1" si="148"/>
        <v/>
      </c>
      <c r="AQ668" s="87" t="str">
        <f t="shared" ca="1" si="148"/>
        <v/>
      </c>
      <c r="AR668" s="87" t="str">
        <f t="shared" ca="1" si="148"/>
        <v/>
      </c>
      <c r="AS668" s="87" t="str">
        <f t="shared" ca="1" si="148"/>
        <v/>
      </c>
      <c r="AT668" s="87" t="str">
        <f t="shared" ca="1" si="148"/>
        <v/>
      </c>
      <c r="AU668" s="87" t="str">
        <f t="shared" ca="1" si="148"/>
        <v/>
      </c>
      <c r="AV668" s="87" t="str">
        <f t="shared" ca="1" si="148"/>
        <v/>
      </c>
      <c r="AW668" s="87" t="str">
        <f t="shared" ca="1" si="148"/>
        <v/>
      </c>
      <c r="AX668" s="87" t="str">
        <f t="shared" ca="1" si="149"/>
        <v/>
      </c>
      <c r="AY668" s="87" t="str">
        <f t="shared" ca="1" si="149"/>
        <v/>
      </c>
      <c r="AZ668" s="87" t="str">
        <f t="shared" ca="1" si="149"/>
        <v/>
      </c>
      <c r="BA668" s="87" t="str">
        <f t="shared" ca="1" si="149"/>
        <v/>
      </c>
      <c r="BB668" s="87" t="str">
        <f t="shared" ca="1" si="149"/>
        <v/>
      </c>
      <c r="BC668" s="87" t="str">
        <f t="shared" ca="1" si="149"/>
        <v/>
      </c>
      <c r="BD668" s="87" t="str">
        <f t="shared" ca="1" si="149"/>
        <v/>
      </c>
      <c r="BE668" s="87" t="str">
        <f t="shared" ca="1" si="149"/>
        <v/>
      </c>
      <c r="BF668" s="87" t="str">
        <f t="shared" ca="1" si="149"/>
        <v/>
      </c>
      <c r="BG668" s="87" t="str">
        <f t="shared" ca="1" si="149"/>
        <v/>
      </c>
      <c r="BI668" s="87" t="str">
        <f>IF($Q668="","",IFERROR(IF(OR(AND($T668&gt;=DATEVALUE("10/1/20"&amp;RIGHT(BH$1,2)),$T668&lt;=DATEVALUE("9/30/20"&amp;RIGHT(BI$1,2))),AND($U668&gt;=DATEVALUE("10/1/20"&amp;RIGHT(BH$1,2)),$U668&lt;=DATEVALUE("9/30/20"&amp;RIGHT(BI$1,2))),AND($T668&lt;=DATEVALUE("10/1/20"&amp;RIGHT(BH$1,2)),$U668&gt;=DATEVALUE("9/30/20"&amp;RIGHT(BI$1,2)))),
IF(AND($T668&gt;=DATEVALUE("10/1/20"&amp;RIGHT(BH$1,2)),$U668&lt;=DATEVALUE("9/30/20"&amp;RIGHT(BI$1,2))),NETWORKDAYS($T668,$U668,Holidays!$J$3:$J$937),
IF(AND($T668&lt;DATEVALUE("10/1/20"&amp;RIGHT(BH$1,2)),$U668&lt;=DATEVALUE("9/30/20"&amp;RIGHT(BI$1,2))),NETWORKDAYS(DATEVALUE("10/1/20"&amp;RIGHT(BH$1,2)),$U668,Holidays!$J$3:$J$937),
IF($T668&lt;DATEVALUE("10/1/20"&amp;RIGHT(BH$1,2)),NETWORKDAYS(DATEVALUE("10/1/20"&amp;RIGHT(BH$1,2)),DATEVALUE("9/30/20"&amp;RIGHT(BI$1,2)),Holidays!$J$3:$J$937),
IF($T668&gt;=DATEVALUE("10/1/20"&amp;RIGHT(BH$1,2)),NETWORKDAYS($T668,DATEVALUE("9/30/20"&amp;RIGHT(BI$1,2)),Holidays!$J$3:$J$937),"")))),"")/(NETWORKDAYS($T668,$U668,Holidays!$J$3:$J$937)),0))</f>
        <v/>
      </c>
      <c r="BJ668" s="87" t="str">
        <f>IF($Q668="","",IFERROR(IF(OR(AND($T668&gt;=DATEVALUE("10/1/20"&amp;RIGHT(BI$1,2)),$T668&lt;=DATEVALUE("9/30/20"&amp;RIGHT(BJ$1,2))),AND($U668&gt;=DATEVALUE("10/1/20"&amp;RIGHT(BI$1,2)),$U668&lt;=DATEVALUE("9/30/20"&amp;RIGHT(BJ$1,2))),AND($T668&lt;=DATEVALUE("10/1/20"&amp;RIGHT(BI$1,2)),$U668&gt;=DATEVALUE("9/30/20"&amp;RIGHT(BJ$1,2)))),
IF(AND($T668&gt;=DATEVALUE("10/1/20"&amp;RIGHT(BI$1,2)),$U668&lt;=DATEVALUE("9/30/20"&amp;RIGHT(BJ$1,2))),NETWORKDAYS($T668,$U668,Holidays!$J$3:$J$937),
IF(AND($T668&lt;DATEVALUE("10/1/20"&amp;RIGHT(BI$1,2)),$U668&lt;=DATEVALUE("9/30/20"&amp;RIGHT(BJ$1,2))),NETWORKDAYS(DATEVALUE("10/1/20"&amp;RIGHT(BI$1,2)),$U668,Holidays!$J$3:$J$937),
IF($T668&lt;DATEVALUE("10/1/20"&amp;RIGHT(BI$1,2)),NETWORKDAYS(DATEVALUE("10/1/20"&amp;RIGHT(BI$1,2)),DATEVALUE("9/30/20"&amp;RIGHT(BJ$1,2)),Holidays!$J$3:$J$937),
IF($T668&gt;=DATEVALUE("10/1/20"&amp;RIGHT(BI$1,2)),NETWORKDAYS($T668,DATEVALUE("9/30/20"&amp;RIGHT(BJ$1,2)),Holidays!$J$3:$J$937),"")))),"")/(NETWORKDAYS($T668,$U668,Holidays!$J$3:$J$937)),0))</f>
        <v/>
      </c>
      <c r="BK668" s="87" t="str">
        <f>IF($Q668="","",IFERROR(IF(OR(AND($T668&gt;=DATEVALUE("10/1/20"&amp;RIGHT(BJ$1,2)),$T668&lt;=DATEVALUE("9/30/20"&amp;RIGHT(BK$1,2))),AND($U668&gt;=DATEVALUE("10/1/20"&amp;RIGHT(BJ$1,2)),$U668&lt;=DATEVALUE("9/30/20"&amp;RIGHT(BK$1,2))),AND($T668&lt;=DATEVALUE("10/1/20"&amp;RIGHT(BJ$1,2)),$U668&gt;=DATEVALUE("9/30/20"&amp;RIGHT(BK$1,2)))),
IF(AND($T668&gt;=DATEVALUE("10/1/20"&amp;RIGHT(BJ$1,2)),$U668&lt;=DATEVALUE("9/30/20"&amp;RIGHT(BK$1,2))),NETWORKDAYS($T668,$U668,Holidays!$J$3:$J$937),
IF(AND($T668&lt;DATEVALUE("10/1/20"&amp;RIGHT(BJ$1,2)),$U668&lt;=DATEVALUE("9/30/20"&amp;RIGHT(BK$1,2))),NETWORKDAYS(DATEVALUE("10/1/20"&amp;RIGHT(BJ$1,2)),$U668,Holidays!$J$3:$J$937),
IF($T668&lt;DATEVALUE("10/1/20"&amp;RIGHT(BJ$1,2)),NETWORKDAYS(DATEVALUE("10/1/20"&amp;RIGHT(BJ$1,2)),DATEVALUE("9/30/20"&amp;RIGHT(BK$1,2)),Holidays!$J$3:$J$937),
IF($T668&gt;=DATEVALUE("10/1/20"&amp;RIGHT(BJ$1,2)),NETWORKDAYS($T668,DATEVALUE("9/30/20"&amp;RIGHT(BK$1,2)),Holidays!$J$3:$J$937),"")))),"")/(NETWORKDAYS($T668,$U668,Holidays!$J$3:$J$937)),0))</f>
        <v/>
      </c>
      <c r="BL668" s="87" t="str">
        <f>IF($Q668="","",IFERROR(IF(OR(AND($T668&gt;=DATEVALUE("10/1/20"&amp;RIGHT(BK$1,2)),$T668&lt;=DATEVALUE("9/30/20"&amp;RIGHT(BL$1,2))),AND($U668&gt;=DATEVALUE("10/1/20"&amp;RIGHT(BK$1,2)),$U668&lt;=DATEVALUE("9/30/20"&amp;RIGHT(BL$1,2))),AND($T668&lt;=DATEVALUE("10/1/20"&amp;RIGHT(BK$1,2)),$U668&gt;=DATEVALUE("9/30/20"&amp;RIGHT(BL$1,2)))),
IF(AND($T668&gt;=DATEVALUE("10/1/20"&amp;RIGHT(BK$1,2)),$U668&lt;=DATEVALUE("9/30/20"&amp;RIGHT(BL$1,2))),NETWORKDAYS($T668,$U668,Holidays!$J$3:$J$937),
IF(AND($T668&lt;DATEVALUE("10/1/20"&amp;RIGHT(BK$1,2)),$U668&lt;=DATEVALUE("9/30/20"&amp;RIGHT(BL$1,2))),NETWORKDAYS(DATEVALUE("10/1/20"&amp;RIGHT(BK$1,2)),$U668,Holidays!$J$3:$J$937),
IF($T668&lt;DATEVALUE("10/1/20"&amp;RIGHT(BK$1,2)),NETWORKDAYS(DATEVALUE("10/1/20"&amp;RIGHT(BK$1,2)),DATEVALUE("9/30/20"&amp;RIGHT(BL$1,2)),Holidays!$J$3:$J$937),
IF($T668&gt;=DATEVALUE("10/1/20"&amp;RIGHT(BK$1,2)),NETWORKDAYS($T668,DATEVALUE("9/30/20"&amp;RIGHT(BL$1,2)),Holidays!$J$3:$J$937),"")))),"")/(NETWORKDAYS($T668,$U668,Holidays!$J$3:$J$937)),0))</f>
        <v/>
      </c>
      <c r="BM668" s="87" t="str">
        <f>IF($Q668="","",IFERROR(IF(OR(AND($T668&gt;=DATEVALUE("10/1/20"&amp;RIGHT(BL$1,2)),$T668&lt;=DATEVALUE("9/30/20"&amp;RIGHT(BM$1,2))),AND($U668&gt;=DATEVALUE("10/1/20"&amp;RIGHT(BL$1,2)),$U668&lt;=DATEVALUE("9/30/20"&amp;RIGHT(BM$1,2))),AND($T668&lt;=DATEVALUE("10/1/20"&amp;RIGHT(BL$1,2)),$U668&gt;=DATEVALUE("9/30/20"&amp;RIGHT(BM$1,2)))),
IF(AND($T668&gt;=DATEVALUE("10/1/20"&amp;RIGHT(BL$1,2)),$U668&lt;=DATEVALUE("9/30/20"&amp;RIGHT(BM$1,2))),NETWORKDAYS($T668,$U668,Holidays!$J$3:$J$937),
IF(AND($T668&lt;DATEVALUE("10/1/20"&amp;RIGHT(BL$1,2)),$U668&lt;=DATEVALUE("9/30/20"&amp;RIGHT(BM$1,2))),NETWORKDAYS(DATEVALUE("10/1/20"&amp;RIGHT(BL$1,2)),$U668,Holidays!$J$3:$J$937),
IF($T668&lt;DATEVALUE("10/1/20"&amp;RIGHT(BL$1,2)),NETWORKDAYS(DATEVALUE("10/1/20"&amp;RIGHT(BL$1,2)),DATEVALUE("9/30/20"&amp;RIGHT(BM$1,2)),Holidays!$J$3:$J$937),
IF($T668&gt;=DATEVALUE("10/1/20"&amp;RIGHT(BL$1,2)),NETWORKDAYS($T668,DATEVALUE("9/30/20"&amp;RIGHT(BM$1,2)),Holidays!$J$3:$J$937),"")))),"")/(NETWORKDAYS($T668,$U668,Holidays!$J$3:$J$937)),0))</f>
        <v/>
      </c>
      <c r="BN668" s="87" t="str">
        <f>IF($Q668="","",IFERROR(IF(OR(AND($T668&gt;=DATEVALUE("10/1/20"&amp;RIGHT(BM$1,2)),$T668&lt;=DATEVALUE("9/30/20"&amp;RIGHT(BN$1,2))),AND($U668&gt;=DATEVALUE("10/1/20"&amp;RIGHT(BM$1,2)),$U668&lt;=DATEVALUE("9/30/20"&amp;RIGHT(BN$1,2))),AND($T668&lt;=DATEVALUE("10/1/20"&amp;RIGHT(BM$1,2)),$U668&gt;=DATEVALUE("9/30/20"&amp;RIGHT(BN$1,2)))),
IF(AND($T668&gt;=DATEVALUE("10/1/20"&amp;RIGHT(BM$1,2)),$U668&lt;=DATEVALUE("9/30/20"&amp;RIGHT(BN$1,2))),NETWORKDAYS($T668,$U668,Holidays!$J$3:$J$937),
IF(AND($T668&lt;DATEVALUE("10/1/20"&amp;RIGHT(BM$1,2)),$U668&lt;=DATEVALUE("9/30/20"&amp;RIGHT(BN$1,2))),NETWORKDAYS(DATEVALUE("10/1/20"&amp;RIGHT(BM$1,2)),$U668,Holidays!$J$3:$J$937),
IF($T668&lt;DATEVALUE("10/1/20"&amp;RIGHT(BM$1,2)),NETWORKDAYS(DATEVALUE("10/1/20"&amp;RIGHT(BM$1,2)),DATEVALUE("9/30/20"&amp;RIGHT(BN$1,2)),Holidays!$J$3:$J$937),
IF($T668&gt;=DATEVALUE("10/1/20"&amp;RIGHT(BM$1,2)),NETWORKDAYS($T668,DATEVALUE("9/30/20"&amp;RIGHT(BN$1,2)),Holidays!$J$3:$J$937),"")))),"")/(NETWORKDAYS($T668,$U668,Holidays!$J$3:$J$937)),0))</f>
        <v/>
      </c>
      <c r="BO668" s="87" t="str">
        <f>IF($Q668="","",IFERROR(IF(OR(AND($T668&gt;=DATEVALUE("10/1/20"&amp;RIGHT(BN$1,2)),$T668&lt;=DATEVALUE("9/30/20"&amp;RIGHT(BO$1,2))),AND($U668&gt;=DATEVALUE("10/1/20"&amp;RIGHT(BN$1,2)),$U668&lt;=DATEVALUE("9/30/20"&amp;RIGHT(BO$1,2))),AND($T668&lt;=DATEVALUE("10/1/20"&amp;RIGHT(BN$1,2)),$U668&gt;=DATEVALUE("9/30/20"&amp;RIGHT(BO$1,2)))),
IF(AND($T668&gt;=DATEVALUE("10/1/20"&amp;RIGHT(BN$1,2)),$U668&lt;=DATEVALUE("9/30/20"&amp;RIGHT(BO$1,2))),NETWORKDAYS($T668,$U668,Holidays!$J$3:$J$937),
IF(AND($T668&lt;DATEVALUE("10/1/20"&amp;RIGHT(BN$1,2)),$U668&lt;=DATEVALUE("9/30/20"&amp;RIGHT(BO$1,2))),NETWORKDAYS(DATEVALUE("10/1/20"&amp;RIGHT(BN$1,2)),$U668,Holidays!$J$3:$J$937),
IF($T668&lt;DATEVALUE("10/1/20"&amp;RIGHT(BN$1,2)),NETWORKDAYS(DATEVALUE("10/1/20"&amp;RIGHT(BN$1,2)),DATEVALUE("9/30/20"&amp;RIGHT(BO$1,2)),Holidays!$J$3:$J$937),
IF($T668&gt;=DATEVALUE("10/1/20"&amp;RIGHT(BN$1,2)),NETWORKDAYS($T668,DATEVALUE("9/30/20"&amp;RIGHT(BO$1,2)),Holidays!$J$3:$J$937),"")))),"")/(NETWORKDAYS($T668,$U668,Holidays!$J$3:$J$937)),0))</f>
        <v/>
      </c>
      <c r="BP668" s="87" t="str">
        <f>IF($Q668="","",IFERROR(IF(OR(AND($T668&gt;=DATEVALUE("10/1/20"&amp;RIGHT(BO$1,2)),$T668&lt;=DATEVALUE("9/30/20"&amp;RIGHT(BP$1,2))),AND($U668&gt;=DATEVALUE("10/1/20"&amp;RIGHT(BO$1,2)),$U668&lt;=DATEVALUE("9/30/20"&amp;RIGHT(BP$1,2))),AND($T668&lt;=DATEVALUE("10/1/20"&amp;RIGHT(BO$1,2)),$U668&gt;=DATEVALUE("9/30/20"&amp;RIGHT(BP$1,2)))),
IF(AND($T668&gt;=DATEVALUE("10/1/20"&amp;RIGHT(BO$1,2)),$U668&lt;=DATEVALUE("9/30/20"&amp;RIGHT(BP$1,2))),NETWORKDAYS($T668,$U668,Holidays!$J$3:$J$937),
IF(AND($T668&lt;DATEVALUE("10/1/20"&amp;RIGHT(BO$1,2)),$U668&lt;=DATEVALUE("9/30/20"&amp;RIGHT(BP$1,2))),NETWORKDAYS(DATEVALUE("10/1/20"&amp;RIGHT(BO$1,2)),$U668,Holidays!$J$3:$J$937),
IF($T668&lt;DATEVALUE("10/1/20"&amp;RIGHT(BO$1,2)),NETWORKDAYS(DATEVALUE("10/1/20"&amp;RIGHT(BO$1,2)),DATEVALUE("9/30/20"&amp;RIGHT(BP$1,2)),Holidays!$J$3:$J$937),
IF($T668&gt;=DATEVALUE("10/1/20"&amp;RIGHT(BO$1,2)),NETWORKDAYS($T668,DATEVALUE("9/30/20"&amp;RIGHT(BP$1,2)),Holidays!$J$3:$J$937),"")))),"")/(NETWORKDAYS($T668,$U668,Holidays!$J$3:$J$937)),0))</f>
        <v/>
      </c>
      <c r="BQ668" s="87" t="str">
        <f>IF($Q668="","",IFERROR(IF(OR(AND($T668&gt;=DATEVALUE("10/1/20"&amp;RIGHT(BP$1,2)),$T668&lt;=DATEVALUE("9/30/20"&amp;RIGHT(BQ$1,2))),AND($U668&gt;=DATEVALUE("10/1/20"&amp;RIGHT(BP$1,2)),$U668&lt;=DATEVALUE("9/30/20"&amp;RIGHT(BQ$1,2))),AND($T668&lt;=DATEVALUE("10/1/20"&amp;RIGHT(BP$1,2)),$U668&gt;=DATEVALUE("9/30/20"&amp;RIGHT(BQ$1,2)))),
IF(AND($T668&gt;=DATEVALUE("10/1/20"&amp;RIGHT(BP$1,2)),$U668&lt;=DATEVALUE("9/30/20"&amp;RIGHT(BQ$1,2))),NETWORKDAYS($T668,$U668,Holidays!$J$3:$J$937),
IF(AND($T668&lt;DATEVALUE("10/1/20"&amp;RIGHT(BP$1,2)),$U668&lt;=DATEVALUE("9/30/20"&amp;RIGHT(BQ$1,2))),NETWORKDAYS(DATEVALUE("10/1/20"&amp;RIGHT(BP$1,2)),$U668,Holidays!$J$3:$J$937),
IF($T668&lt;DATEVALUE("10/1/20"&amp;RIGHT(BP$1,2)),NETWORKDAYS(DATEVALUE("10/1/20"&amp;RIGHT(BP$1,2)),DATEVALUE("9/30/20"&amp;RIGHT(BQ$1,2)),Holidays!$J$3:$J$937),
IF($T668&gt;=DATEVALUE("10/1/20"&amp;RIGHT(BP$1,2)),NETWORKDAYS($T668,DATEVALUE("9/30/20"&amp;RIGHT(BQ$1,2)),Holidays!$J$3:$J$937),"")))),"")/(NETWORKDAYS($T668,$U668,Holidays!$J$3:$J$937)),0))</f>
        <v/>
      </c>
      <c r="BR668" s="87" t="str">
        <f>IF($Q668="","",IFERROR(IF(OR(AND($T668&gt;=DATEVALUE("10/1/20"&amp;RIGHT(BQ$1,2)),$T668&lt;=DATEVALUE("9/30/20"&amp;RIGHT(BR$1,2))),AND($U668&gt;=DATEVALUE("10/1/20"&amp;RIGHT(BQ$1,2)),$U668&lt;=DATEVALUE("9/30/20"&amp;RIGHT(BR$1,2))),AND($T668&lt;=DATEVALUE("10/1/20"&amp;RIGHT(BQ$1,2)),$U668&gt;=DATEVALUE("9/30/20"&amp;RIGHT(BR$1,2)))),
IF(AND($T668&gt;=DATEVALUE("10/1/20"&amp;RIGHT(BQ$1,2)),$U668&lt;=DATEVALUE("9/30/20"&amp;RIGHT(BR$1,2))),NETWORKDAYS($T668,$U668,Holidays!$J$3:$J$937),
IF(AND($T668&lt;DATEVALUE("10/1/20"&amp;RIGHT(BQ$1,2)),$U668&lt;=DATEVALUE("9/30/20"&amp;RIGHT(BR$1,2))),NETWORKDAYS(DATEVALUE("10/1/20"&amp;RIGHT(BQ$1,2)),$U668,Holidays!$J$3:$J$937),
IF($T668&lt;DATEVALUE("10/1/20"&amp;RIGHT(BQ$1,2)),NETWORKDAYS(DATEVALUE("10/1/20"&amp;RIGHT(BQ$1,2)),DATEVALUE("9/30/20"&amp;RIGHT(BR$1,2)),Holidays!$J$3:$J$937),
IF($T668&gt;=DATEVALUE("10/1/20"&amp;RIGHT(BQ$1,2)),NETWORKDAYS($T668,DATEVALUE("9/30/20"&amp;RIGHT(BR$1,2)),Holidays!$J$3:$J$937),"")))),"")/(NETWORKDAYS($T668,$U668,Holidays!$J$3:$J$937)),0))</f>
        <v/>
      </c>
      <c r="BS668" s="87" t="str">
        <f>IF($Q668="","",IFERROR(IF(OR(AND($T668&gt;=DATEVALUE("10/1/20"&amp;RIGHT(BR$1,2)),$T668&lt;=DATEVALUE("9/30/20"&amp;RIGHT(BS$1,2))),AND($U668&gt;=DATEVALUE("10/1/20"&amp;RIGHT(BR$1,2)),$U668&lt;=DATEVALUE("9/30/20"&amp;RIGHT(BS$1,2))),AND($T668&lt;=DATEVALUE("10/1/20"&amp;RIGHT(BR$1,2)),$U668&gt;=DATEVALUE("9/30/20"&amp;RIGHT(BS$1,2)))),
IF(AND($T668&gt;=DATEVALUE("10/1/20"&amp;RIGHT(BR$1,2)),$U668&lt;=DATEVALUE("9/30/20"&amp;RIGHT(BS$1,2))),NETWORKDAYS($T668,$U668,Holidays!$J$3:$J$937),
IF(AND($T668&lt;DATEVALUE("10/1/20"&amp;RIGHT(BR$1,2)),$U668&lt;=DATEVALUE("9/30/20"&amp;RIGHT(BS$1,2))),NETWORKDAYS(DATEVALUE("10/1/20"&amp;RIGHT(BR$1,2)),$U668,Holidays!$J$3:$J$937),
IF($T668&lt;DATEVALUE("10/1/20"&amp;RIGHT(BR$1,2)),NETWORKDAYS(DATEVALUE("10/1/20"&amp;RIGHT(BR$1,2)),DATEVALUE("9/30/20"&amp;RIGHT(BS$1,2)),Holidays!$J$3:$J$937),
IF($T668&gt;=DATEVALUE("10/1/20"&amp;RIGHT(BR$1,2)),NETWORKDAYS($T668,DATEVALUE("9/30/20"&amp;RIGHT(BS$1,2)),Holidays!$J$3:$J$937),"")))),"")/(NETWORKDAYS($T668,$U668,Holidays!$J$3:$J$937)),0))</f>
        <v/>
      </c>
      <c r="BT668" s="87" t="str">
        <f>IF($Q668="","",IFERROR(IF(OR(AND($T668&gt;=DATEVALUE("10/1/20"&amp;RIGHT(BS$1,2)),$T668&lt;=DATEVALUE("9/30/20"&amp;RIGHT(BT$1,2))),AND($U668&gt;=DATEVALUE("10/1/20"&amp;RIGHT(BS$1,2)),$U668&lt;=DATEVALUE("9/30/20"&amp;RIGHT(BT$1,2))),AND($T668&lt;=DATEVALUE("10/1/20"&amp;RIGHT(BS$1,2)),$U668&gt;=DATEVALUE("9/30/20"&amp;RIGHT(BT$1,2)))),
IF(AND($T668&gt;=DATEVALUE("10/1/20"&amp;RIGHT(BS$1,2)),$U668&lt;=DATEVALUE("9/30/20"&amp;RIGHT(BT$1,2))),NETWORKDAYS($T668,$U668,Holidays!$J$3:$J$937),
IF(AND($T668&lt;DATEVALUE("10/1/20"&amp;RIGHT(BS$1,2)),$U668&lt;=DATEVALUE("9/30/20"&amp;RIGHT(BT$1,2))),NETWORKDAYS(DATEVALUE("10/1/20"&amp;RIGHT(BS$1,2)),$U668,Holidays!$J$3:$J$937),
IF($T668&lt;DATEVALUE("10/1/20"&amp;RIGHT(BS$1,2)),NETWORKDAYS(DATEVALUE("10/1/20"&amp;RIGHT(BS$1,2)),DATEVALUE("9/30/20"&amp;RIGHT(BT$1,2)),Holidays!$J$3:$J$937),
IF($T668&gt;=DATEVALUE("10/1/20"&amp;RIGHT(BS$1,2)),NETWORKDAYS($T668,DATEVALUE("9/30/20"&amp;RIGHT(BT$1,2)),Holidays!$J$3:$J$937),"")))),"")/(NETWORKDAYS($T668,$U668,Holidays!$J$3:$J$937)),0))</f>
        <v/>
      </c>
      <c r="BU668" s="87" t="str">
        <f>IF($Q668="","",IFERROR(IF(OR(AND($T668&gt;=DATEVALUE("10/1/20"&amp;RIGHT(BT$1,2)),$T668&lt;=DATEVALUE("9/30/20"&amp;RIGHT(BU$1,2))),AND($U668&gt;=DATEVALUE("10/1/20"&amp;RIGHT(BT$1,2)),$U668&lt;=DATEVALUE("9/30/20"&amp;RIGHT(BU$1,2))),AND($T668&lt;=DATEVALUE("10/1/20"&amp;RIGHT(BT$1,2)),$U668&gt;=DATEVALUE("9/30/20"&amp;RIGHT(BU$1,2)))),
IF(AND($T668&gt;=DATEVALUE("10/1/20"&amp;RIGHT(BT$1,2)),$U668&lt;=DATEVALUE("9/30/20"&amp;RIGHT(BU$1,2))),NETWORKDAYS($T668,$U668,Holidays!$J$3:$J$937),
IF(AND($T668&lt;DATEVALUE("10/1/20"&amp;RIGHT(BT$1,2)),$U668&lt;=DATEVALUE("9/30/20"&amp;RIGHT(BU$1,2))),NETWORKDAYS(DATEVALUE("10/1/20"&amp;RIGHT(BT$1,2)),$U668,Holidays!$J$3:$J$937),
IF($T668&lt;DATEVALUE("10/1/20"&amp;RIGHT(BT$1,2)),NETWORKDAYS(DATEVALUE("10/1/20"&amp;RIGHT(BT$1,2)),DATEVALUE("9/30/20"&amp;RIGHT(BU$1,2)),Holidays!$J$3:$J$937),
IF($T668&gt;=DATEVALUE("10/1/20"&amp;RIGHT(BT$1,2)),NETWORKDAYS($T668,DATEVALUE("9/30/20"&amp;RIGHT(BU$1,2)),Holidays!$J$3:$J$937),"")))),"")/(NETWORKDAYS($T668,$U668,Holidays!$J$3:$J$937)),0))</f>
        <v/>
      </c>
      <c r="BV668" s="87" t="str">
        <f>IF($Q668="","",IFERROR(IF(OR(AND($T668&gt;=DATEVALUE("10/1/20"&amp;RIGHT(BU$1,2)),$T668&lt;=DATEVALUE("9/30/20"&amp;RIGHT(BV$1,2))),AND($U668&gt;=DATEVALUE("10/1/20"&amp;RIGHT(BU$1,2)),$U668&lt;=DATEVALUE("9/30/20"&amp;RIGHT(BV$1,2))),AND($T668&lt;=DATEVALUE("10/1/20"&amp;RIGHT(BU$1,2)),$U668&gt;=DATEVALUE("9/30/20"&amp;RIGHT(BV$1,2)))),
IF(AND($T668&gt;=DATEVALUE("10/1/20"&amp;RIGHT(BU$1,2)),$U668&lt;=DATEVALUE("9/30/20"&amp;RIGHT(BV$1,2))),NETWORKDAYS($T668,$U668,Holidays!$J$3:$J$937),
IF(AND($T668&lt;DATEVALUE("10/1/20"&amp;RIGHT(BU$1,2)),$U668&lt;=DATEVALUE("9/30/20"&amp;RIGHT(BV$1,2))),NETWORKDAYS(DATEVALUE("10/1/20"&amp;RIGHT(BU$1,2)),$U668,Holidays!$J$3:$J$937),
IF($T668&lt;DATEVALUE("10/1/20"&amp;RIGHT(BU$1,2)),NETWORKDAYS(DATEVALUE("10/1/20"&amp;RIGHT(BU$1,2)),DATEVALUE("9/30/20"&amp;RIGHT(BV$1,2)),Holidays!$J$3:$J$937),
IF($T668&gt;=DATEVALUE("10/1/20"&amp;RIGHT(BU$1,2)),NETWORKDAYS($T668,DATEVALUE("9/30/20"&amp;RIGHT(BV$1,2)),Holidays!$J$3:$J$937),"")))),"")/(NETWORKDAYS($T668,$U668,Holidays!$J$3:$J$937)),0))</f>
        <v/>
      </c>
      <c r="BW668" s="87" t="str">
        <f>IF($Q668="","",IFERROR(IF(OR(AND($T668&gt;=DATEVALUE("10/1/20"&amp;RIGHT(BV$1,2)),$T668&lt;=DATEVALUE("9/30/20"&amp;RIGHT(BW$1,2))),AND($U668&gt;=DATEVALUE("10/1/20"&amp;RIGHT(BV$1,2)),$U668&lt;=DATEVALUE("9/30/20"&amp;RIGHT(BW$1,2))),AND($T668&lt;=DATEVALUE("10/1/20"&amp;RIGHT(BV$1,2)),$U668&gt;=DATEVALUE("9/30/20"&amp;RIGHT(BW$1,2)))),
IF(AND($T668&gt;=DATEVALUE("10/1/20"&amp;RIGHT(BV$1,2)),$U668&lt;=DATEVALUE("9/30/20"&amp;RIGHT(BW$1,2))),NETWORKDAYS($T668,$U668,Holidays!$J$3:$J$937),
IF(AND($T668&lt;DATEVALUE("10/1/20"&amp;RIGHT(BV$1,2)),$U668&lt;=DATEVALUE("9/30/20"&amp;RIGHT(BW$1,2))),NETWORKDAYS(DATEVALUE("10/1/20"&amp;RIGHT(BV$1,2)),$U668,Holidays!$J$3:$J$937),
IF($T668&lt;DATEVALUE("10/1/20"&amp;RIGHT(BV$1,2)),NETWORKDAYS(DATEVALUE("10/1/20"&amp;RIGHT(BV$1,2)),DATEVALUE("9/30/20"&amp;RIGHT(BW$1,2)),Holidays!$J$3:$J$937),
IF($T668&gt;=DATEVALUE("10/1/20"&amp;RIGHT(BV$1,2)),NETWORKDAYS($T668,DATEVALUE("9/30/20"&amp;RIGHT(BW$1,2)),Holidays!$J$3:$J$937),"")))),"")/(NETWORKDAYS($T668,$U668,Holidays!$J$3:$J$937)),0))</f>
        <v/>
      </c>
      <c r="BX668" s="87" t="str">
        <f>IF($Q668="","",IFERROR(IF(OR(AND($T668&gt;=DATEVALUE("10/1/20"&amp;RIGHT(BW$1,2)),$T668&lt;=DATEVALUE("9/30/20"&amp;RIGHT(BX$1,2))),AND($U668&gt;=DATEVALUE("10/1/20"&amp;RIGHT(BW$1,2)),$U668&lt;=DATEVALUE("9/30/20"&amp;RIGHT(BX$1,2))),AND($T668&lt;=DATEVALUE("10/1/20"&amp;RIGHT(BW$1,2)),$U668&gt;=DATEVALUE("9/30/20"&amp;RIGHT(BX$1,2)))),
IF(AND($T668&gt;=DATEVALUE("10/1/20"&amp;RIGHT(BW$1,2)),$U668&lt;=DATEVALUE("9/30/20"&amp;RIGHT(BX$1,2))),NETWORKDAYS($T668,$U668,Holidays!$J$3:$J$937),
IF(AND($T668&lt;DATEVALUE("10/1/20"&amp;RIGHT(BW$1,2)),$U668&lt;=DATEVALUE("9/30/20"&amp;RIGHT(BX$1,2))),NETWORKDAYS(DATEVALUE("10/1/20"&amp;RIGHT(BW$1,2)),$U668,Holidays!$J$3:$J$937),
IF($T668&lt;DATEVALUE("10/1/20"&amp;RIGHT(BW$1,2)),NETWORKDAYS(DATEVALUE("10/1/20"&amp;RIGHT(BW$1,2)),DATEVALUE("9/30/20"&amp;RIGHT(BX$1,2)),Holidays!$J$3:$J$937),
IF($T668&gt;=DATEVALUE("10/1/20"&amp;RIGHT(BW$1,2)),NETWORKDAYS($T668,DATEVALUE("9/30/20"&amp;RIGHT(BX$1,2)),Holidays!$J$3:$J$937),"")))),"")/(NETWORKDAYS($T668,$U668,Holidays!$J$3:$J$937)),0))</f>
        <v/>
      </c>
      <c r="BY668" s="87" t="str">
        <f>IF($Q668="","",IFERROR(IF(OR(AND($T668&gt;=DATEVALUE("10/1/20"&amp;RIGHT(BX$1,2)),$T668&lt;=DATEVALUE("9/30/20"&amp;RIGHT(BY$1,2))),AND($U668&gt;=DATEVALUE("10/1/20"&amp;RIGHT(BX$1,2)),$U668&lt;=DATEVALUE("9/30/20"&amp;RIGHT(BY$1,2))),AND($T668&lt;=DATEVALUE("10/1/20"&amp;RIGHT(BX$1,2)),$U668&gt;=DATEVALUE("9/30/20"&amp;RIGHT(BY$1,2)))),
IF(AND($T668&gt;=DATEVALUE("10/1/20"&amp;RIGHT(BX$1,2)),$U668&lt;=DATEVALUE("9/30/20"&amp;RIGHT(BY$1,2))),NETWORKDAYS($T668,$U668,Holidays!$J$3:$J$937),
IF(AND($T668&lt;DATEVALUE("10/1/20"&amp;RIGHT(BX$1,2)),$U668&lt;=DATEVALUE("9/30/20"&amp;RIGHT(BY$1,2))),NETWORKDAYS(DATEVALUE("10/1/20"&amp;RIGHT(BX$1,2)),$U668,Holidays!$J$3:$J$937),
IF($T668&lt;DATEVALUE("10/1/20"&amp;RIGHT(BX$1,2)),NETWORKDAYS(DATEVALUE("10/1/20"&amp;RIGHT(BX$1,2)),DATEVALUE("9/30/20"&amp;RIGHT(BY$1,2)),Holidays!$J$3:$J$937),
IF($T668&gt;=DATEVALUE("10/1/20"&amp;RIGHT(BX$1,2)),NETWORKDAYS($T668,DATEVALUE("9/30/20"&amp;RIGHT(BY$1,2)),Holidays!$J$3:$J$937),"")))),"")/(NETWORKDAYS($T668,$U668,Holidays!$J$3:$J$937)),0))</f>
        <v/>
      </c>
      <c r="BZ668" s="87" t="str">
        <f>IF($Q668="","",IFERROR(IF(OR(AND($T668&gt;=DATEVALUE("10/1/20"&amp;RIGHT(BY$1,2)),$T668&lt;=DATEVALUE("9/30/20"&amp;RIGHT(BZ$1,2))),AND($U668&gt;=DATEVALUE("10/1/20"&amp;RIGHT(BY$1,2)),$U668&lt;=DATEVALUE("9/30/20"&amp;RIGHT(BZ$1,2))),AND($T668&lt;=DATEVALUE("10/1/20"&amp;RIGHT(BY$1,2)),$U668&gt;=DATEVALUE("9/30/20"&amp;RIGHT(BZ$1,2)))),
IF(AND($T668&gt;=DATEVALUE("10/1/20"&amp;RIGHT(BY$1,2)),$U668&lt;=DATEVALUE("9/30/20"&amp;RIGHT(BZ$1,2))),NETWORKDAYS($T668,$U668,Holidays!$J$3:$J$937),
IF(AND($T668&lt;DATEVALUE("10/1/20"&amp;RIGHT(BY$1,2)),$U668&lt;=DATEVALUE("9/30/20"&amp;RIGHT(BZ$1,2))),NETWORKDAYS(DATEVALUE("10/1/20"&amp;RIGHT(BY$1,2)),$U668,Holidays!$J$3:$J$937),
IF($T668&lt;DATEVALUE("10/1/20"&amp;RIGHT(BY$1,2)),NETWORKDAYS(DATEVALUE("10/1/20"&amp;RIGHT(BY$1,2)),DATEVALUE("9/30/20"&amp;RIGHT(BZ$1,2)),Holidays!$J$3:$J$937),
IF($T668&gt;=DATEVALUE("10/1/20"&amp;RIGHT(BY$1,2)),NETWORKDAYS($T668,DATEVALUE("9/30/20"&amp;RIGHT(BZ$1,2)),Holidays!$J$3:$J$937),"")))),"")/(NETWORKDAYS($T668,$U668,Holidays!$J$3:$J$937)),0))</f>
        <v/>
      </c>
      <c r="CA668" s="87" t="str">
        <f>IF($Q668="","",IFERROR(IF(OR(AND($T668&gt;=DATEVALUE("10/1/20"&amp;RIGHT(BZ$1,2)),$T668&lt;=DATEVALUE("9/30/20"&amp;RIGHT(CA$1,2))),AND($U668&gt;=DATEVALUE("10/1/20"&amp;RIGHT(BZ$1,2)),$U668&lt;=DATEVALUE("9/30/20"&amp;RIGHT(CA$1,2))),AND($T668&lt;=DATEVALUE("10/1/20"&amp;RIGHT(BZ$1,2)),$U668&gt;=DATEVALUE("9/30/20"&amp;RIGHT(CA$1,2)))),
IF(AND($T668&gt;=DATEVALUE("10/1/20"&amp;RIGHT(BZ$1,2)),$U668&lt;=DATEVALUE("9/30/20"&amp;RIGHT(CA$1,2))),NETWORKDAYS($T668,$U668,Holidays!$J$3:$J$937),
IF(AND($T668&lt;DATEVALUE("10/1/20"&amp;RIGHT(BZ$1,2)),$U668&lt;=DATEVALUE("9/30/20"&amp;RIGHT(CA$1,2))),NETWORKDAYS(DATEVALUE("10/1/20"&amp;RIGHT(BZ$1,2)),$U668,Holidays!$J$3:$J$937),
IF($T668&lt;DATEVALUE("10/1/20"&amp;RIGHT(BZ$1,2)),NETWORKDAYS(DATEVALUE("10/1/20"&amp;RIGHT(BZ$1,2)),DATEVALUE("9/30/20"&amp;RIGHT(CA$1,2)),Holidays!$J$3:$J$937),
IF($T668&gt;=DATEVALUE("10/1/20"&amp;RIGHT(BZ$1,2)),NETWORKDAYS($T668,DATEVALUE("9/30/20"&amp;RIGHT(CA$1,2)),Holidays!$J$3:$J$937),"")))),"")/(NETWORKDAYS($T668,$U668,Holidays!$J$3:$J$937)),0))</f>
        <v/>
      </c>
      <c r="CB668" s="87" t="str">
        <f>IF($Q668="","",IFERROR(IF(OR(AND($T668&gt;=DATEVALUE("10/1/20"&amp;RIGHT(CA$1,2)),$T668&lt;=DATEVALUE("9/30/20"&amp;RIGHT(CB$1,2))),AND($U668&gt;=DATEVALUE("10/1/20"&amp;RIGHT(CA$1,2)),$U668&lt;=DATEVALUE("9/30/20"&amp;RIGHT(CB$1,2))),AND($T668&lt;=DATEVALUE("10/1/20"&amp;RIGHT(CA$1,2)),$U668&gt;=DATEVALUE("9/30/20"&amp;RIGHT(CB$1,2)))),
IF(AND($T668&gt;=DATEVALUE("10/1/20"&amp;RIGHT(CA$1,2)),$U668&lt;=DATEVALUE("9/30/20"&amp;RIGHT(CB$1,2))),NETWORKDAYS($T668,$U668,Holidays!$J$3:$J$937),
IF(AND($T668&lt;DATEVALUE("10/1/20"&amp;RIGHT(CA$1,2)),$U668&lt;=DATEVALUE("9/30/20"&amp;RIGHT(CB$1,2))),NETWORKDAYS(DATEVALUE("10/1/20"&amp;RIGHT(CA$1,2)),$U668,Holidays!$J$3:$J$937),
IF($T668&lt;DATEVALUE("10/1/20"&amp;RIGHT(CA$1,2)),NETWORKDAYS(DATEVALUE("10/1/20"&amp;RIGHT(CA$1,2)),DATEVALUE("9/30/20"&amp;RIGHT(CB$1,2)),Holidays!$J$3:$J$937),
IF($T668&gt;=DATEVALUE("10/1/20"&amp;RIGHT(CA$1,2)),NETWORKDAYS($T668,DATEVALUE("9/30/20"&amp;RIGHT(CB$1,2)),Holidays!$J$3:$J$937),"")))),"")/(NETWORKDAYS($T668,$U668,Holidays!$J$3:$J$937)),0))</f>
        <v/>
      </c>
    </row>
    <row r="669" spans="1:80">
      <c r="A669" s="97"/>
      <c r="B669" s="98" t="str">
        <f ca="1">IF(NOT($A669=""),OFFSET('WBS Reference &amp; User Procedure'!$A$1,MATCH($A669,'WBS Reference &amp; User Procedure'!$A:$A,0)-1,1),"")</f>
        <v/>
      </c>
      <c r="D669" s="97"/>
      <c r="T669" s="104" t="str">
        <f>IF(NOT(Q669=""),IF(NOT($S669=""),$S669,#REF!),"")</f>
        <v/>
      </c>
      <c r="U669" s="104" t="str">
        <f>IF(NOT(Q669=""),WORKDAY(T669,Q669,Holidays!$J$3:$J$937),"")</f>
        <v/>
      </c>
      <c r="V669" s="104"/>
      <c r="W669" s="104"/>
      <c r="X669" s="101" t="str">
        <f t="shared" si="137"/>
        <v/>
      </c>
      <c r="AL669" s="87" t="str">
        <f t="shared" ca="1" si="134"/>
        <v/>
      </c>
      <c r="AN669" s="87" t="str">
        <f t="shared" ca="1" si="148"/>
        <v/>
      </c>
      <c r="AO669" s="87" t="str">
        <f t="shared" ca="1" si="148"/>
        <v/>
      </c>
      <c r="AP669" s="87" t="str">
        <f t="shared" ca="1" si="148"/>
        <v/>
      </c>
      <c r="AQ669" s="87" t="str">
        <f t="shared" ca="1" si="148"/>
        <v/>
      </c>
      <c r="AR669" s="87" t="str">
        <f t="shared" ca="1" si="148"/>
        <v/>
      </c>
      <c r="AS669" s="87" t="str">
        <f t="shared" ca="1" si="148"/>
        <v/>
      </c>
      <c r="AT669" s="87" t="str">
        <f t="shared" ca="1" si="148"/>
        <v/>
      </c>
      <c r="AU669" s="87" t="str">
        <f t="shared" ca="1" si="148"/>
        <v/>
      </c>
      <c r="AV669" s="87" t="str">
        <f t="shared" ca="1" si="148"/>
        <v/>
      </c>
      <c r="AW669" s="87" t="str">
        <f t="shared" ca="1" si="148"/>
        <v/>
      </c>
      <c r="AX669" s="87" t="str">
        <f t="shared" ca="1" si="149"/>
        <v/>
      </c>
      <c r="AY669" s="87" t="str">
        <f t="shared" ca="1" si="149"/>
        <v/>
      </c>
      <c r="AZ669" s="87" t="str">
        <f t="shared" ca="1" si="149"/>
        <v/>
      </c>
      <c r="BA669" s="87" t="str">
        <f t="shared" ca="1" si="149"/>
        <v/>
      </c>
      <c r="BB669" s="87" t="str">
        <f t="shared" ca="1" si="149"/>
        <v/>
      </c>
      <c r="BC669" s="87" t="str">
        <f t="shared" ca="1" si="149"/>
        <v/>
      </c>
      <c r="BD669" s="87" t="str">
        <f t="shared" ca="1" si="149"/>
        <v/>
      </c>
      <c r="BE669" s="87" t="str">
        <f t="shared" ca="1" si="149"/>
        <v/>
      </c>
      <c r="BF669" s="87" t="str">
        <f t="shared" ca="1" si="149"/>
        <v/>
      </c>
      <c r="BG669" s="87" t="str">
        <f t="shared" ca="1" si="149"/>
        <v/>
      </c>
      <c r="BI669" s="87" t="str">
        <f>IF($Q669="","",IFERROR(IF(OR(AND($T669&gt;=DATEVALUE("10/1/20"&amp;RIGHT(BH$1,2)),$T669&lt;=DATEVALUE("9/30/20"&amp;RIGHT(BI$1,2))),AND($U669&gt;=DATEVALUE("10/1/20"&amp;RIGHT(BH$1,2)),$U669&lt;=DATEVALUE("9/30/20"&amp;RIGHT(BI$1,2))),AND($T669&lt;=DATEVALUE("10/1/20"&amp;RIGHT(BH$1,2)),$U669&gt;=DATEVALUE("9/30/20"&amp;RIGHT(BI$1,2)))),
IF(AND($T669&gt;=DATEVALUE("10/1/20"&amp;RIGHT(BH$1,2)),$U669&lt;=DATEVALUE("9/30/20"&amp;RIGHT(BI$1,2))),NETWORKDAYS($T669,$U669,Holidays!$J$3:$J$937),
IF(AND($T669&lt;DATEVALUE("10/1/20"&amp;RIGHT(BH$1,2)),$U669&lt;=DATEVALUE("9/30/20"&amp;RIGHT(BI$1,2))),NETWORKDAYS(DATEVALUE("10/1/20"&amp;RIGHT(BH$1,2)),$U669,Holidays!$J$3:$J$937),
IF($T669&lt;DATEVALUE("10/1/20"&amp;RIGHT(BH$1,2)),NETWORKDAYS(DATEVALUE("10/1/20"&amp;RIGHT(BH$1,2)),DATEVALUE("9/30/20"&amp;RIGHT(BI$1,2)),Holidays!$J$3:$J$937),
IF($T669&gt;=DATEVALUE("10/1/20"&amp;RIGHT(BH$1,2)),NETWORKDAYS($T669,DATEVALUE("9/30/20"&amp;RIGHT(BI$1,2)),Holidays!$J$3:$J$937),"")))),"")/(NETWORKDAYS($T669,$U669,Holidays!$J$3:$J$937)),0))</f>
        <v/>
      </c>
      <c r="BJ669" s="87" t="str">
        <f>IF($Q669="","",IFERROR(IF(OR(AND($T669&gt;=DATEVALUE("10/1/20"&amp;RIGHT(BI$1,2)),$T669&lt;=DATEVALUE("9/30/20"&amp;RIGHT(BJ$1,2))),AND($U669&gt;=DATEVALUE("10/1/20"&amp;RIGHT(BI$1,2)),$U669&lt;=DATEVALUE("9/30/20"&amp;RIGHT(BJ$1,2))),AND($T669&lt;=DATEVALUE("10/1/20"&amp;RIGHT(BI$1,2)),$U669&gt;=DATEVALUE("9/30/20"&amp;RIGHT(BJ$1,2)))),
IF(AND($T669&gt;=DATEVALUE("10/1/20"&amp;RIGHT(BI$1,2)),$U669&lt;=DATEVALUE("9/30/20"&amp;RIGHT(BJ$1,2))),NETWORKDAYS($T669,$U669,Holidays!$J$3:$J$937),
IF(AND($T669&lt;DATEVALUE("10/1/20"&amp;RIGHT(BI$1,2)),$U669&lt;=DATEVALUE("9/30/20"&amp;RIGHT(BJ$1,2))),NETWORKDAYS(DATEVALUE("10/1/20"&amp;RIGHT(BI$1,2)),$U669,Holidays!$J$3:$J$937),
IF($T669&lt;DATEVALUE("10/1/20"&amp;RIGHT(BI$1,2)),NETWORKDAYS(DATEVALUE("10/1/20"&amp;RIGHT(BI$1,2)),DATEVALUE("9/30/20"&amp;RIGHT(BJ$1,2)),Holidays!$J$3:$J$937),
IF($T669&gt;=DATEVALUE("10/1/20"&amp;RIGHT(BI$1,2)),NETWORKDAYS($T669,DATEVALUE("9/30/20"&amp;RIGHT(BJ$1,2)),Holidays!$J$3:$J$937),"")))),"")/(NETWORKDAYS($T669,$U669,Holidays!$J$3:$J$937)),0))</f>
        <v/>
      </c>
      <c r="BK669" s="87" t="str">
        <f>IF($Q669="","",IFERROR(IF(OR(AND($T669&gt;=DATEVALUE("10/1/20"&amp;RIGHT(BJ$1,2)),$T669&lt;=DATEVALUE("9/30/20"&amp;RIGHT(BK$1,2))),AND($U669&gt;=DATEVALUE("10/1/20"&amp;RIGHT(BJ$1,2)),$U669&lt;=DATEVALUE("9/30/20"&amp;RIGHT(BK$1,2))),AND($T669&lt;=DATEVALUE("10/1/20"&amp;RIGHT(BJ$1,2)),$U669&gt;=DATEVALUE("9/30/20"&amp;RIGHT(BK$1,2)))),
IF(AND($T669&gt;=DATEVALUE("10/1/20"&amp;RIGHT(BJ$1,2)),$U669&lt;=DATEVALUE("9/30/20"&amp;RIGHT(BK$1,2))),NETWORKDAYS($T669,$U669,Holidays!$J$3:$J$937),
IF(AND($T669&lt;DATEVALUE("10/1/20"&amp;RIGHT(BJ$1,2)),$U669&lt;=DATEVALUE("9/30/20"&amp;RIGHT(BK$1,2))),NETWORKDAYS(DATEVALUE("10/1/20"&amp;RIGHT(BJ$1,2)),$U669,Holidays!$J$3:$J$937),
IF($T669&lt;DATEVALUE("10/1/20"&amp;RIGHT(BJ$1,2)),NETWORKDAYS(DATEVALUE("10/1/20"&amp;RIGHT(BJ$1,2)),DATEVALUE("9/30/20"&amp;RIGHT(BK$1,2)),Holidays!$J$3:$J$937),
IF($T669&gt;=DATEVALUE("10/1/20"&amp;RIGHT(BJ$1,2)),NETWORKDAYS($T669,DATEVALUE("9/30/20"&amp;RIGHT(BK$1,2)),Holidays!$J$3:$J$937),"")))),"")/(NETWORKDAYS($T669,$U669,Holidays!$J$3:$J$937)),0))</f>
        <v/>
      </c>
      <c r="BL669" s="87" t="str">
        <f>IF($Q669="","",IFERROR(IF(OR(AND($T669&gt;=DATEVALUE("10/1/20"&amp;RIGHT(BK$1,2)),$T669&lt;=DATEVALUE("9/30/20"&amp;RIGHT(BL$1,2))),AND($U669&gt;=DATEVALUE("10/1/20"&amp;RIGHT(BK$1,2)),$U669&lt;=DATEVALUE("9/30/20"&amp;RIGHT(BL$1,2))),AND($T669&lt;=DATEVALUE("10/1/20"&amp;RIGHT(BK$1,2)),$U669&gt;=DATEVALUE("9/30/20"&amp;RIGHT(BL$1,2)))),
IF(AND($T669&gt;=DATEVALUE("10/1/20"&amp;RIGHT(BK$1,2)),$U669&lt;=DATEVALUE("9/30/20"&amp;RIGHT(BL$1,2))),NETWORKDAYS($T669,$U669,Holidays!$J$3:$J$937),
IF(AND($T669&lt;DATEVALUE("10/1/20"&amp;RIGHT(BK$1,2)),$U669&lt;=DATEVALUE("9/30/20"&amp;RIGHT(BL$1,2))),NETWORKDAYS(DATEVALUE("10/1/20"&amp;RIGHT(BK$1,2)),$U669,Holidays!$J$3:$J$937),
IF($T669&lt;DATEVALUE("10/1/20"&amp;RIGHT(BK$1,2)),NETWORKDAYS(DATEVALUE("10/1/20"&amp;RIGHT(BK$1,2)),DATEVALUE("9/30/20"&amp;RIGHT(BL$1,2)),Holidays!$J$3:$J$937),
IF($T669&gt;=DATEVALUE("10/1/20"&amp;RIGHT(BK$1,2)),NETWORKDAYS($T669,DATEVALUE("9/30/20"&amp;RIGHT(BL$1,2)),Holidays!$J$3:$J$937),"")))),"")/(NETWORKDAYS($T669,$U669,Holidays!$J$3:$J$937)),0))</f>
        <v/>
      </c>
      <c r="BM669" s="87" t="str">
        <f>IF($Q669="","",IFERROR(IF(OR(AND($T669&gt;=DATEVALUE("10/1/20"&amp;RIGHT(BL$1,2)),$T669&lt;=DATEVALUE("9/30/20"&amp;RIGHT(BM$1,2))),AND($U669&gt;=DATEVALUE("10/1/20"&amp;RIGHT(BL$1,2)),$U669&lt;=DATEVALUE("9/30/20"&amp;RIGHT(BM$1,2))),AND($T669&lt;=DATEVALUE("10/1/20"&amp;RIGHT(BL$1,2)),$U669&gt;=DATEVALUE("9/30/20"&amp;RIGHT(BM$1,2)))),
IF(AND($T669&gt;=DATEVALUE("10/1/20"&amp;RIGHT(BL$1,2)),$U669&lt;=DATEVALUE("9/30/20"&amp;RIGHT(BM$1,2))),NETWORKDAYS($T669,$U669,Holidays!$J$3:$J$937),
IF(AND($T669&lt;DATEVALUE("10/1/20"&amp;RIGHT(BL$1,2)),$U669&lt;=DATEVALUE("9/30/20"&amp;RIGHT(BM$1,2))),NETWORKDAYS(DATEVALUE("10/1/20"&amp;RIGHT(BL$1,2)),$U669,Holidays!$J$3:$J$937),
IF($T669&lt;DATEVALUE("10/1/20"&amp;RIGHT(BL$1,2)),NETWORKDAYS(DATEVALUE("10/1/20"&amp;RIGHT(BL$1,2)),DATEVALUE("9/30/20"&amp;RIGHT(BM$1,2)),Holidays!$J$3:$J$937),
IF($T669&gt;=DATEVALUE("10/1/20"&amp;RIGHT(BL$1,2)),NETWORKDAYS($T669,DATEVALUE("9/30/20"&amp;RIGHT(BM$1,2)),Holidays!$J$3:$J$937),"")))),"")/(NETWORKDAYS($T669,$U669,Holidays!$J$3:$J$937)),0))</f>
        <v/>
      </c>
      <c r="BN669" s="87" t="str">
        <f>IF($Q669="","",IFERROR(IF(OR(AND($T669&gt;=DATEVALUE("10/1/20"&amp;RIGHT(BM$1,2)),$T669&lt;=DATEVALUE("9/30/20"&amp;RIGHT(BN$1,2))),AND($U669&gt;=DATEVALUE("10/1/20"&amp;RIGHT(BM$1,2)),$U669&lt;=DATEVALUE("9/30/20"&amp;RIGHT(BN$1,2))),AND($T669&lt;=DATEVALUE("10/1/20"&amp;RIGHT(BM$1,2)),$U669&gt;=DATEVALUE("9/30/20"&amp;RIGHT(BN$1,2)))),
IF(AND($T669&gt;=DATEVALUE("10/1/20"&amp;RIGHT(BM$1,2)),$U669&lt;=DATEVALUE("9/30/20"&amp;RIGHT(BN$1,2))),NETWORKDAYS($T669,$U669,Holidays!$J$3:$J$937),
IF(AND($T669&lt;DATEVALUE("10/1/20"&amp;RIGHT(BM$1,2)),$U669&lt;=DATEVALUE("9/30/20"&amp;RIGHT(BN$1,2))),NETWORKDAYS(DATEVALUE("10/1/20"&amp;RIGHT(BM$1,2)),$U669,Holidays!$J$3:$J$937),
IF($T669&lt;DATEVALUE("10/1/20"&amp;RIGHT(BM$1,2)),NETWORKDAYS(DATEVALUE("10/1/20"&amp;RIGHT(BM$1,2)),DATEVALUE("9/30/20"&amp;RIGHT(BN$1,2)),Holidays!$J$3:$J$937),
IF($T669&gt;=DATEVALUE("10/1/20"&amp;RIGHT(BM$1,2)),NETWORKDAYS($T669,DATEVALUE("9/30/20"&amp;RIGHT(BN$1,2)),Holidays!$J$3:$J$937),"")))),"")/(NETWORKDAYS($T669,$U669,Holidays!$J$3:$J$937)),0))</f>
        <v/>
      </c>
      <c r="BO669" s="87" t="str">
        <f>IF($Q669="","",IFERROR(IF(OR(AND($T669&gt;=DATEVALUE("10/1/20"&amp;RIGHT(BN$1,2)),$T669&lt;=DATEVALUE("9/30/20"&amp;RIGHT(BO$1,2))),AND($U669&gt;=DATEVALUE("10/1/20"&amp;RIGHT(BN$1,2)),$U669&lt;=DATEVALUE("9/30/20"&amp;RIGHT(BO$1,2))),AND($T669&lt;=DATEVALUE("10/1/20"&amp;RIGHT(BN$1,2)),$U669&gt;=DATEVALUE("9/30/20"&amp;RIGHT(BO$1,2)))),
IF(AND($T669&gt;=DATEVALUE("10/1/20"&amp;RIGHT(BN$1,2)),$U669&lt;=DATEVALUE("9/30/20"&amp;RIGHT(BO$1,2))),NETWORKDAYS($T669,$U669,Holidays!$J$3:$J$937),
IF(AND($T669&lt;DATEVALUE("10/1/20"&amp;RIGHT(BN$1,2)),$U669&lt;=DATEVALUE("9/30/20"&amp;RIGHT(BO$1,2))),NETWORKDAYS(DATEVALUE("10/1/20"&amp;RIGHT(BN$1,2)),$U669,Holidays!$J$3:$J$937),
IF($T669&lt;DATEVALUE("10/1/20"&amp;RIGHT(BN$1,2)),NETWORKDAYS(DATEVALUE("10/1/20"&amp;RIGHT(BN$1,2)),DATEVALUE("9/30/20"&amp;RIGHT(BO$1,2)),Holidays!$J$3:$J$937),
IF($T669&gt;=DATEVALUE("10/1/20"&amp;RIGHT(BN$1,2)),NETWORKDAYS($T669,DATEVALUE("9/30/20"&amp;RIGHT(BO$1,2)),Holidays!$J$3:$J$937),"")))),"")/(NETWORKDAYS($T669,$U669,Holidays!$J$3:$J$937)),0))</f>
        <v/>
      </c>
      <c r="BP669" s="87" t="str">
        <f>IF($Q669="","",IFERROR(IF(OR(AND($T669&gt;=DATEVALUE("10/1/20"&amp;RIGHT(BO$1,2)),$T669&lt;=DATEVALUE("9/30/20"&amp;RIGHT(BP$1,2))),AND($U669&gt;=DATEVALUE("10/1/20"&amp;RIGHT(BO$1,2)),$U669&lt;=DATEVALUE("9/30/20"&amp;RIGHT(BP$1,2))),AND($T669&lt;=DATEVALUE("10/1/20"&amp;RIGHT(BO$1,2)),$U669&gt;=DATEVALUE("9/30/20"&amp;RIGHT(BP$1,2)))),
IF(AND($T669&gt;=DATEVALUE("10/1/20"&amp;RIGHT(BO$1,2)),$U669&lt;=DATEVALUE("9/30/20"&amp;RIGHT(BP$1,2))),NETWORKDAYS($T669,$U669,Holidays!$J$3:$J$937),
IF(AND($T669&lt;DATEVALUE("10/1/20"&amp;RIGHT(BO$1,2)),$U669&lt;=DATEVALUE("9/30/20"&amp;RIGHT(BP$1,2))),NETWORKDAYS(DATEVALUE("10/1/20"&amp;RIGHT(BO$1,2)),$U669,Holidays!$J$3:$J$937),
IF($T669&lt;DATEVALUE("10/1/20"&amp;RIGHT(BO$1,2)),NETWORKDAYS(DATEVALUE("10/1/20"&amp;RIGHT(BO$1,2)),DATEVALUE("9/30/20"&amp;RIGHT(BP$1,2)),Holidays!$J$3:$J$937),
IF($T669&gt;=DATEVALUE("10/1/20"&amp;RIGHT(BO$1,2)),NETWORKDAYS($T669,DATEVALUE("9/30/20"&amp;RIGHT(BP$1,2)),Holidays!$J$3:$J$937),"")))),"")/(NETWORKDAYS($T669,$U669,Holidays!$J$3:$J$937)),0))</f>
        <v/>
      </c>
      <c r="BQ669" s="87" t="str">
        <f>IF($Q669="","",IFERROR(IF(OR(AND($T669&gt;=DATEVALUE("10/1/20"&amp;RIGHT(BP$1,2)),$T669&lt;=DATEVALUE("9/30/20"&amp;RIGHT(BQ$1,2))),AND($U669&gt;=DATEVALUE("10/1/20"&amp;RIGHT(BP$1,2)),$U669&lt;=DATEVALUE("9/30/20"&amp;RIGHT(BQ$1,2))),AND($T669&lt;=DATEVALUE("10/1/20"&amp;RIGHT(BP$1,2)),$U669&gt;=DATEVALUE("9/30/20"&amp;RIGHT(BQ$1,2)))),
IF(AND($T669&gt;=DATEVALUE("10/1/20"&amp;RIGHT(BP$1,2)),$U669&lt;=DATEVALUE("9/30/20"&amp;RIGHT(BQ$1,2))),NETWORKDAYS($T669,$U669,Holidays!$J$3:$J$937),
IF(AND($T669&lt;DATEVALUE("10/1/20"&amp;RIGHT(BP$1,2)),$U669&lt;=DATEVALUE("9/30/20"&amp;RIGHT(BQ$1,2))),NETWORKDAYS(DATEVALUE("10/1/20"&amp;RIGHT(BP$1,2)),$U669,Holidays!$J$3:$J$937),
IF($T669&lt;DATEVALUE("10/1/20"&amp;RIGHT(BP$1,2)),NETWORKDAYS(DATEVALUE("10/1/20"&amp;RIGHT(BP$1,2)),DATEVALUE("9/30/20"&amp;RIGHT(BQ$1,2)),Holidays!$J$3:$J$937),
IF($T669&gt;=DATEVALUE("10/1/20"&amp;RIGHT(BP$1,2)),NETWORKDAYS($T669,DATEVALUE("9/30/20"&amp;RIGHT(BQ$1,2)),Holidays!$J$3:$J$937),"")))),"")/(NETWORKDAYS($T669,$U669,Holidays!$J$3:$J$937)),0))</f>
        <v/>
      </c>
      <c r="BR669" s="87" t="str">
        <f>IF($Q669="","",IFERROR(IF(OR(AND($T669&gt;=DATEVALUE("10/1/20"&amp;RIGHT(BQ$1,2)),$T669&lt;=DATEVALUE("9/30/20"&amp;RIGHT(BR$1,2))),AND($U669&gt;=DATEVALUE("10/1/20"&amp;RIGHT(BQ$1,2)),$U669&lt;=DATEVALUE("9/30/20"&amp;RIGHT(BR$1,2))),AND($T669&lt;=DATEVALUE("10/1/20"&amp;RIGHT(BQ$1,2)),$U669&gt;=DATEVALUE("9/30/20"&amp;RIGHT(BR$1,2)))),
IF(AND($T669&gt;=DATEVALUE("10/1/20"&amp;RIGHT(BQ$1,2)),$U669&lt;=DATEVALUE("9/30/20"&amp;RIGHT(BR$1,2))),NETWORKDAYS($T669,$U669,Holidays!$J$3:$J$937),
IF(AND($T669&lt;DATEVALUE("10/1/20"&amp;RIGHT(BQ$1,2)),$U669&lt;=DATEVALUE("9/30/20"&amp;RIGHT(BR$1,2))),NETWORKDAYS(DATEVALUE("10/1/20"&amp;RIGHT(BQ$1,2)),$U669,Holidays!$J$3:$J$937),
IF($T669&lt;DATEVALUE("10/1/20"&amp;RIGHT(BQ$1,2)),NETWORKDAYS(DATEVALUE("10/1/20"&amp;RIGHT(BQ$1,2)),DATEVALUE("9/30/20"&amp;RIGHT(BR$1,2)),Holidays!$J$3:$J$937),
IF($T669&gt;=DATEVALUE("10/1/20"&amp;RIGHT(BQ$1,2)),NETWORKDAYS($T669,DATEVALUE("9/30/20"&amp;RIGHT(BR$1,2)),Holidays!$J$3:$J$937),"")))),"")/(NETWORKDAYS($T669,$U669,Holidays!$J$3:$J$937)),0))</f>
        <v/>
      </c>
      <c r="BS669" s="87" t="str">
        <f>IF($Q669="","",IFERROR(IF(OR(AND($T669&gt;=DATEVALUE("10/1/20"&amp;RIGHT(BR$1,2)),$T669&lt;=DATEVALUE("9/30/20"&amp;RIGHT(BS$1,2))),AND($U669&gt;=DATEVALUE("10/1/20"&amp;RIGHT(BR$1,2)),$U669&lt;=DATEVALUE("9/30/20"&amp;RIGHT(BS$1,2))),AND($T669&lt;=DATEVALUE("10/1/20"&amp;RIGHT(BR$1,2)),$U669&gt;=DATEVALUE("9/30/20"&amp;RIGHT(BS$1,2)))),
IF(AND($T669&gt;=DATEVALUE("10/1/20"&amp;RIGHT(BR$1,2)),$U669&lt;=DATEVALUE("9/30/20"&amp;RIGHT(BS$1,2))),NETWORKDAYS($T669,$U669,Holidays!$J$3:$J$937),
IF(AND($T669&lt;DATEVALUE("10/1/20"&amp;RIGHT(BR$1,2)),$U669&lt;=DATEVALUE("9/30/20"&amp;RIGHT(BS$1,2))),NETWORKDAYS(DATEVALUE("10/1/20"&amp;RIGHT(BR$1,2)),$U669,Holidays!$J$3:$J$937),
IF($T669&lt;DATEVALUE("10/1/20"&amp;RIGHT(BR$1,2)),NETWORKDAYS(DATEVALUE("10/1/20"&amp;RIGHT(BR$1,2)),DATEVALUE("9/30/20"&amp;RIGHT(BS$1,2)),Holidays!$J$3:$J$937),
IF($T669&gt;=DATEVALUE("10/1/20"&amp;RIGHT(BR$1,2)),NETWORKDAYS($T669,DATEVALUE("9/30/20"&amp;RIGHT(BS$1,2)),Holidays!$J$3:$J$937),"")))),"")/(NETWORKDAYS($T669,$U669,Holidays!$J$3:$J$937)),0))</f>
        <v/>
      </c>
      <c r="BT669" s="87" t="str">
        <f>IF($Q669="","",IFERROR(IF(OR(AND($T669&gt;=DATEVALUE("10/1/20"&amp;RIGHT(BS$1,2)),$T669&lt;=DATEVALUE("9/30/20"&amp;RIGHT(BT$1,2))),AND($U669&gt;=DATEVALUE("10/1/20"&amp;RIGHT(BS$1,2)),$U669&lt;=DATEVALUE("9/30/20"&amp;RIGHT(BT$1,2))),AND($T669&lt;=DATEVALUE("10/1/20"&amp;RIGHT(BS$1,2)),$U669&gt;=DATEVALUE("9/30/20"&amp;RIGHT(BT$1,2)))),
IF(AND($T669&gt;=DATEVALUE("10/1/20"&amp;RIGHT(BS$1,2)),$U669&lt;=DATEVALUE("9/30/20"&amp;RIGHT(BT$1,2))),NETWORKDAYS($T669,$U669,Holidays!$J$3:$J$937),
IF(AND($T669&lt;DATEVALUE("10/1/20"&amp;RIGHT(BS$1,2)),$U669&lt;=DATEVALUE("9/30/20"&amp;RIGHT(BT$1,2))),NETWORKDAYS(DATEVALUE("10/1/20"&amp;RIGHT(BS$1,2)),$U669,Holidays!$J$3:$J$937),
IF($T669&lt;DATEVALUE("10/1/20"&amp;RIGHT(BS$1,2)),NETWORKDAYS(DATEVALUE("10/1/20"&amp;RIGHT(BS$1,2)),DATEVALUE("9/30/20"&amp;RIGHT(BT$1,2)),Holidays!$J$3:$J$937),
IF($T669&gt;=DATEVALUE("10/1/20"&amp;RIGHT(BS$1,2)),NETWORKDAYS($T669,DATEVALUE("9/30/20"&amp;RIGHT(BT$1,2)),Holidays!$J$3:$J$937),"")))),"")/(NETWORKDAYS($T669,$U669,Holidays!$J$3:$J$937)),0))</f>
        <v/>
      </c>
      <c r="BU669" s="87" t="str">
        <f>IF($Q669="","",IFERROR(IF(OR(AND($T669&gt;=DATEVALUE("10/1/20"&amp;RIGHT(BT$1,2)),$T669&lt;=DATEVALUE("9/30/20"&amp;RIGHT(BU$1,2))),AND($U669&gt;=DATEVALUE("10/1/20"&amp;RIGHT(BT$1,2)),$U669&lt;=DATEVALUE("9/30/20"&amp;RIGHT(BU$1,2))),AND($T669&lt;=DATEVALUE("10/1/20"&amp;RIGHT(BT$1,2)),$U669&gt;=DATEVALUE("9/30/20"&amp;RIGHT(BU$1,2)))),
IF(AND($T669&gt;=DATEVALUE("10/1/20"&amp;RIGHT(BT$1,2)),$U669&lt;=DATEVALUE("9/30/20"&amp;RIGHT(BU$1,2))),NETWORKDAYS($T669,$U669,Holidays!$J$3:$J$937),
IF(AND($T669&lt;DATEVALUE("10/1/20"&amp;RIGHT(BT$1,2)),$U669&lt;=DATEVALUE("9/30/20"&amp;RIGHT(BU$1,2))),NETWORKDAYS(DATEVALUE("10/1/20"&amp;RIGHT(BT$1,2)),$U669,Holidays!$J$3:$J$937),
IF($T669&lt;DATEVALUE("10/1/20"&amp;RIGHT(BT$1,2)),NETWORKDAYS(DATEVALUE("10/1/20"&amp;RIGHT(BT$1,2)),DATEVALUE("9/30/20"&amp;RIGHT(BU$1,2)),Holidays!$J$3:$J$937),
IF($T669&gt;=DATEVALUE("10/1/20"&amp;RIGHT(BT$1,2)),NETWORKDAYS($T669,DATEVALUE("9/30/20"&amp;RIGHT(BU$1,2)),Holidays!$J$3:$J$937),"")))),"")/(NETWORKDAYS($T669,$U669,Holidays!$J$3:$J$937)),0))</f>
        <v/>
      </c>
      <c r="BV669" s="87" t="str">
        <f>IF($Q669="","",IFERROR(IF(OR(AND($T669&gt;=DATEVALUE("10/1/20"&amp;RIGHT(BU$1,2)),$T669&lt;=DATEVALUE("9/30/20"&amp;RIGHT(BV$1,2))),AND($U669&gt;=DATEVALUE("10/1/20"&amp;RIGHT(BU$1,2)),$U669&lt;=DATEVALUE("9/30/20"&amp;RIGHT(BV$1,2))),AND($T669&lt;=DATEVALUE("10/1/20"&amp;RIGHT(BU$1,2)),$U669&gt;=DATEVALUE("9/30/20"&amp;RIGHT(BV$1,2)))),
IF(AND($T669&gt;=DATEVALUE("10/1/20"&amp;RIGHT(BU$1,2)),$U669&lt;=DATEVALUE("9/30/20"&amp;RIGHT(BV$1,2))),NETWORKDAYS($T669,$U669,Holidays!$J$3:$J$937),
IF(AND($T669&lt;DATEVALUE("10/1/20"&amp;RIGHT(BU$1,2)),$U669&lt;=DATEVALUE("9/30/20"&amp;RIGHT(BV$1,2))),NETWORKDAYS(DATEVALUE("10/1/20"&amp;RIGHT(BU$1,2)),$U669,Holidays!$J$3:$J$937),
IF($T669&lt;DATEVALUE("10/1/20"&amp;RIGHT(BU$1,2)),NETWORKDAYS(DATEVALUE("10/1/20"&amp;RIGHT(BU$1,2)),DATEVALUE("9/30/20"&amp;RIGHT(BV$1,2)),Holidays!$J$3:$J$937),
IF($T669&gt;=DATEVALUE("10/1/20"&amp;RIGHT(BU$1,2)),NETWORKDAYS($T669,DATEVALUE("9/30/20"&amp;RIGHT(BV$1,2)),Holidays!$J$3:$J$937),"")))),"")/(NETWORKDAYS($T669,$U669,Holidays!$J$3:$J$937)),0))</f>
        <v/>
      </c>
      <c r="BW669" s="87" t="str">
        <f>IF($Q669="","",IFERROR(IF(OR(AND($T669&gt;=DATEVALUE("10/1/20"&amp;RIGHT(BV$1,2)),$T669&lt;=DATEVALUE("9/30/20"&amp;RIGHT(BW$1,2))),AND($U669&gt;=DATEVALUE("10/1/20"&amp;RIGHT(BV$1,2)),$U669&lt;=DATEVALUE("9/30/20"&amp;RIGHT(BW$1,2))),AND($T669&lt;=DATEVALUE("10/1/20"&amp;RIGHT(BV$1,2)),$U669&gt;=DATEVALUE("9/30/20"&amp;RIGHT(BW$1,2)))),
IF(AND($T669&gt;=DATEVALUE("10/1/20"&amp;RIGHT(BV$1,2)),$U669&lt;=DATEVALUE("9/30/20"&amp;RIGHT(BW$1,2))),NETWORKDAYS($T669,$U669,Holidays!$J$3:$J$937),
IF(AND($T669&lt;DATEVALUE("10/1/20"&amp;RIGHT(BV$1,2)),$U669&lt;=DATEVALUE("9/30/20"&amp;RIGHT(BW$1,2))),NETWORKDAYS(DATEVALUE("10/1/20"&amp;RIGHT(BV$1,2)),$U669,Holidays!$J$3:$J$937),
IF($T669&lt;DATEVALUE("10/1/20"&amp;RIGHT(BV$1,2)),NETWORKDAYS(DATEVALUE("10/1/20"&amp;RIGHT(BV$1,2)),DATEVALUE("9/30/20"&amp;RIGHT(BW$1,2)),Holidays!$J$3:$J$937),
IF($T669&gt;=DATEVALUE("10/1/20"&amp;RIGHT(BV$1,2)),NETWORKDAYS($T669,DATEVALUE("9/30/20"&amp;RIGHT(BW$1,2)),Holidays!$J$3:$J$937),"")))),"")/(NETWORKDAYS($T669,$U669,Holidays!$J$3:$J$937)),0))</f>
        <v/>
      </c>
      <c r="BX669" s="87" t="str">
        <f>IF($Q669="","",IFERROR(IF(OR(AND($T669&gt;=DATEVALUE("10/1/20"&amp;RIGHT(BW$1,2)),$T669&lt;=DATEVALUE("9/30/20"&amp;RIGHT(BX$1,2))),AND($U669&gt;=DATEVALUE("10/1/20"&amp;RIGHT(BW$1,2)),$U669&lt;=DATEVALUE("9/30/20"&amp;RIGHT(BX$1,2))),AND($T669&lt;=DATEVALUE("10/1/20"&amp;RIGHT(BW$1,2)),$U669&gt;=DATEVALUE("9/30/20"&amp;RIGHT(BX$1,2)))),
IF(AND($T669&gt;=DATEVALUE("10/1/20"&amp;RIGHT(BW$1,2)),$U669&lt;=DATEVALUE("9/30/20"&amp;RIGHT(BX$1,2))),NETWORKDAYS($T669,$U669,Holidays!$J$3:$J$937),
IF(AND($T669&lt;DATEVALUE("10/1/20"&amp;RIGHT(BW$1,2)),$U669&lt;=DATEVALUE("9/30/20"&amp;RIGHT(BX$1,2))),NETWORKDAYS(DATEVALUE("10/1/20"&amp;RIGHT(BW$1,2)),$U669,Holidays!$J$3:$J$937),
IF($T669&lt;DATEVALUE("10/1/20"&amp;RIGHT(BW$1,2)),NETWORKDAYS(DATEVALUE("10/1/20"&amp;RIGHT(BW$1,2)),DATEVALUE("9/30/20"&amp;RIGHT(BX$1,2)),Holidays!$J$3:$J$937),
IF($T669&gt;=DATEVALUE("10/1/20"&amp;RIGHT(BW$1,2)),NETWORKDAYS($T669,DATEVALUE("9/30/20"&amp;RIGHT(BX$1,2)),Holidays!$J$3:$J$937),"")))),"")/(NETWORKDAYS($T669,$U669,Holidays!$J$3:$J$937)),0))</f>
        <v/>
      </c>
      <c r="BY669" s="87" t="str">
        <f>IF($Q669="","",IFERROR(IF(OR(AND($T669&gt;=DATEVALUE("10/1/20"&amp;RIGHT(BX$1,2)),$T669&lt;=DATEVALUE("9/30/20"&amp;RIGHT(BY$1,2))),AND($U669&gt;=DATEVALUE("10/1/20"&amp;RIGHT(BX$1,2)),$U669&lt;=DATEVALUE("9/30/20"&amp;RIGHT(BY$1,2))),AND($T669&lt;=DATEVALUE("10/1/20"&amp;RIGHT(BX$1,2)),$U669&gt;=DATEVALUE("9/30/20"&amp;RIGHT(BY$1,2)))),
IF(AND($T669&gt;=DATEVALUE("10/1/20"&amp;RIGHT(BX$1,2)),$U669&lt;=DATEVALUE("9/30/20"&amp;RIGHT(BY$1,2))),NETWORKDAYS($T669,$U669,Holidays!$J$3:$J$937),
IF(AND($T669&lt;DATEVALUE("10/1/20"&amp;RIGHT(BX$1,2)),$U669&lt;=DATEVALUE("9/30/20"&amp;RIGHT(BY$1,2))),NETWORKDAYS(DATEVALUE("10/1/20"&amp;RIGHT(BX$1,2)),$U669,Holidays!$J$3:$J$937),
IF($T669&lt;DATEVALUE("10/1/20"&amp;RIGHT(BX$1,2)),NETWORKDAYS(DATEVALUE("10/1/20"&amp;RIGHT(BX$1,2)),DATEVALUE("9/30/20"&amp;RIGHT(BY$1,2)),Holidays!$J$3:$J$937),
IF($T669&gt;=DATEVALUE("10/1/20"&amp;RIGHT(BX$1,2)),NETWORKDAYS($T669,DATEVALUE("9/30/20"&amp;RIGHT(BY$1,2)),Holidays!$J$3:$J$937),"")))),"")/(NETWORKDAYS($T669,$U669,Holidays!$J$3:$J$937)),0))</f>
        <v/>
      </c>
      <c r="BZ669" s="87" t="str">
        <f>IF($Q669="","",IFERROR(IF(OR(AND($T669&gt;=DATEVALUE("10/1/20"&amp;RIGHT(BY$1,2)),$T669&lt;=DATEVALUE("9/30/20"&amp;RIGHT(BZ$1,2))),AND($U669&gt;=DATEVALUE("10/1/20"&amp;RIGHT(BY$1,2)),$U669&lt;=DATEVALUE("9/30/20"&amp;RIGHT(BZ$1,2))),AND($T669&lt;=DATEVALUE("10/1/20"&amp;RIGHT(BY$1,2)),$U669&gt;=DATEVALUE("9/30/20"&amp;RIGHT(BZ$1,2)))),
IF(AND($T669&gt;=DATEVALUE("10/1/20"&amp;RIGHT(BY$1,2)),$U669&lt;=DATEVALUE("9/30/20"&amp;RIGHT(BZ$1,2))),NETWORKDAYS($T669,$U669,Holidays!$J$3:$J$937),
IF(AND($T669&lt;DATEVALUE("10/1/20"&amp;RIGHT(BY$1,2)),$U669&lt;=DATEVALUE("9/30/20"&amp;RIGHT(BZ$1,2))),NETWORKDAYS(DATEVALUE("10/1/20"&amp;RIGHT(BY$1,2)),$U669,Holidays!$J$3:$J$937),
IF($T669&lt;DATEVALUE("10/1/20"&amp;RIGHT(BY$1,2)),NETWORKDAYS(DATEVALUE("10/1/20"&amp;RIGHT(BY$1,2)),DATEVALUE("9/30/20"&amp;RIGHT(BZ$1,2)),Holidays!$J$3:$J$937),
IF($T669&gt;=DATEVALUE("10/1/20"&amp;RIGHT(BY$1,2)),NETWORKDAYS($T669,DATEVALUE("9/30/20"&amp;RIGHT(BZ$1,2)),Holidays!$J$3:$J$937),"")))),"")/(NETWORKDAYS($T669,$U669,Holidays!$J$3:$J$937)),0))</f>
        <v/>
      </c>
      <c r="CA669" s="87" t="str">
        <f>IF($Q669="","",IFERROR(IF(OR(AND($T669&gt;=DATEVALUE("10/1/20"&amp;RIGHT(BZ$1,2)),$T669&lt;=DATEVALUE("9/30/20"&amp;RIGHT(CA$1,2))),AND($U669&gt;=DATEVALUE("10/1/20"&amp;RIGHT(BZ$1,2)),$U669&lt;=DATEVALUE("9/30/20"&amp;RIGHT(CA$1,2))),AND($T669&lt;=DATEVALUE("10/1/20"&amp;RIGHT(BZ$1,2)),$U669&gt;=DATEVALUE("9/30/20"&amp;RIGHT(CA$1,2)))),
IF(AND($T669&gt;=DATEVALUE("10/1/20"&amp;RIGHT(BZ$1,2)),$U669&lt;=DATEVALUE("9/30/20"&amp;RIGHT(CA$1,2))),NETWORKDAYS($T669,$U669,Holidays!$J$3:$J$937),
IF(AND($T669&lt;DATEVALUE("10/1/20"&amp;RIGHT(BZ$1,2)),$U669&lt;=DATEVALUE("9/30/20"&amp;RIGHT(CA$1,2))),NETWORKDAYS(DATEVALUE("10/1/20"&amp;RIGHT(BZ$1,2)),$U669,Holidays!$J$3:$J$937),
IF($T669&lt;DATEVALUE("10/1/20"&amp;RIGHT(BZ$1,2)),NETWORKDAYS(DATEVALUE("10/1/20"&amp;RIGHT(BZ$1,2)),DATEVALUE("9/30/20"&amp;RIGHT(CA$1,2)),Holidays!$J$3:$J$937),
IF($T669&gt;=DATEVALUE("10/1/20"&amp;RIGHT(BZ$1,2)),NETWORKDAYS($T669,DATEVALUE("9/30/20"&amp;RIGHT(CA$1,2)),Holidays!$J$3:$J$937),"")))),"")/(NETWORKDAYS($T669,$U669,Holidays!$J$3:$J$937)),0))</f>
        <v/>
      </c>
      <c r="CB669" s="87" t="str">
        <f>IF($Q669="","",IFERROR(IF(OR(AND($T669&gt;=DATEVALUE("10/1/20"&amp;RIGHT(CA$1,2)),$T669&lt;=DATEVALUE("9/30/20"&amp;RIGHT(CB$1,2))),AND($U669&gt;=DATEVALUE("10/1/20"&amp;RIGHT(CA$1,2)),$U669&lt;=DATEVALUE("9/30/20"&amp;RIGHT(CB$1,2))),AND($T669&lt;=DATEVALUE("10/1/20"&amp;RIGHT(CA$1,2)),$U669&gt;=DATEVALUE("9/30/20"&amp;RIGHT(CB$1,2)))),
IF(AND($T669&gt;=DATEVALUE("10/1/20"&amp;RIGHT(CA$1,2)),$U669&lt;=DATEVALUE("9/30/20"&amp;RIGHT(CB$1,2))),NETWORKDAYS($T669,$U669,Holidays!$J$3:$J$937),
IF(AND($T669&lt;DATEVALUE("10/1/20"&amp;RIGHT(CA$1,2)),$U669&lt;=DATEVALUE("9/30/20"&amp;RIGHT(CB$1,2))),NETWORKDAYS(DATEVALUE("10/1/20"&amp;RIGHT(CA$1,2)),$U669,Holidays!$J$3:$J$937),
IF($T669&lt;DATEVALUE("10/1/20"&amp;RIGHT(CA$1,2)),NETWORKDAYS(DATEVALUE("10/1/20"&amp;RIGHT(CA$1,2)),DATEVALUE("9/30/20"&amp;RIGHT(CB$1,2)),Holidays!$J$3:$J$937),
IF($T669&gt;=DATEVALUE("10/1/20"&amp;RIGHT(CA$1,2)),NETWORKDAYS($T669,DATEVALUE("9/30/20"&amp;RIGHT(CB$1,2)),Holidays!$J$3:$J$937),"")))),"")/(NETWORKDAYS($T669,$U669,Holidays!$J$3:$J$937)),0))</f>
        <v/>
      </c>
    </row>
    <row r="670" spans="1:80">
      <c r="A670" s="97"/>
      <c r="B670" s="98" t="str">
        <f ca="1">IF(NOT($A670=""),OFFSET('WBS Reference &amp; User Procedure'!$A$1,MATCH($A670,'WBS Reference &amp; User Procedure'!$A:$A,0)-1,1),"")</f>
        <v/>
      </c>
      <c r="D670" s="97"/>
      <c r="T670" s="104" t="str">
        <f>IF(NOT(Q670=""),IF(NOT($S670=""),$S670,#REF!),"")</f>
        <v/>
      </c>
      <c r="U670" s="104" t="str">
        <f>IF(NOT(Q670=""),WORKDAY(T670,Q670,Holidays!$J$3:$J$937),"")</f>
        <v/>
      </c>
      <c r="V670" s="104"/>
      <c r="W670" s="104"/>
      <c r="X670" s="101" t="str">
        <f t="shared" si="137"/>
        <v/>
      </c>
      <c r="AL670" s="87" t="str">
        <f t="shared" ref="AL670:AL733" ca="1" si="150">IF(Q670="","",IFERROR(MATCH($I670,INDIRECT("'"&amp;KEY_RESOURCE_STRUCTURE_TAB&amp;"'!B:B"),0),0))</f>
        <v/>
      </c>
      <c r="AN670" s="87" t="str">
        <f t="shared" ca="1" si="148"/>
        <v/>
      </c>
      <c r="AO670" s="87" t="str">
        <f t="shared" ca="1" si="148"/>
        <v/>
      </c>
      <c r="AP670" s="87" t="str">
        <f t="shared" ca="1" si="148"/>
        <v/>
      </c>
      <c r="AQ670" s="87" t="str">
        <f t="shared" ca="1" si="148"/>
        <v/>
      </c>
      <c r="AR670" s="87" t="str">
        <f t="shared" ca="1" si="148"/>
        <v/>
      </c>
      <c r="AS670" s="87" t="str">
        <f t="shared" ca="1" si="148"/>
        <v/>
      </c>
      <c r="AT670" s="87" t="str">
        <f t="shared" ca="1" si="148"/>
        <v/>
      </c>
      <c r="AU670" s="87" t="str">
        <f t="shared" ca="1" si="148"/>
        <v/>
      </c>
      <c r="AV670" s="87" t="str">
        <f t="shared" ca="1" si="148"/>
        <v/>
      </c>
      <c r="AW670" s="87" t="str">
        <f t="shared" ca="1" si="148"/>
        <v/>
      </c>
      <c r="AX670" s="87" t="str">
        <f t="shared" ca="1" si="149"/>
        <v/>
      </c>
      <c r="AY670" s="87" t="str">
        <f t="shared" ca="1" si="149"/>
        <v/>
      </c>
      <c r="AZ670" s="87" t="str">
        <f t="shared" ca="1" si="149"/>
        <v/>
      </c>
      <c r="BA670" s="87" t="str">
        <f t="shared" ca="1" si="149"/>
        <v/>
      </c>
      <c r="BB670" s="87" t="str">
        <f t="shared" ca="1" si="149"/>
        <v/>
      </c>
      <c r="BC670" s="87" t="str">
        <f t="shared" ca="1" si="149"/>
        <v/>
      </c>
      <c r="BD670" s="87" t="str">
        <f t="shared" ca="1" si="149"/>
        <v/>
      </c>
      <c r="BE670" s="87" t="str">
        <f t="shared" ca="1" si="149"/>
        <v/>
      </c>
      <c r="BF670" s="87" t="str">
        <f t="shared" ca="1" si="149"/>
        <v/>
      </c>
      <c r="BG670" s="87" t="str">
        <f t="shared" ca="1" si="149"/>
        <v/>
      </c>
      <c r="BI670" s="87" t="str">
        <f>IF($Q670="","",IFERROR(IF(OR(AND($T670&gt;=DATEVALUE("10/1/20"&amp;RIGHT(BH$1,2)),$T670&lt;=DATEVALUE("9/30/20"&amp;RIGHT(BI$1,2))),AND($U670&gt;=DATEVALUE("10/1/20"&amp;RIGHT(BH$1,2)),$U670&lt;=DATEVALUE("9/30/20"&amp;RIGHT(BI$1,2))),AND($T670&lt;=DATEVALUE("10/1/20"&amp;RIGHT(BH$1,2)),$U670&gt;=DATEVALUE("9/30/20"&amp;RIGHT(BI$1,2)))),
IF(AND($T670&gt;=DATEVALUE("10/1/20"&amp;RIGHT(BH$1,2)),$U670&lt;=DATEVALUE("9/30/20"&amp;RIGHT(BI$1,2))),NETWORKDAYS($T670,$U670,Holidays!$J$3:$J$937),
IF(AND($T670&lt;DATEVALUE("10/1/20"&amp;RIGHT(BH$1,2)),$U670&lt;=DATEVALUE("9/30/20"&amp;RIGHT(BI$1,2))),NETWORKDAYS(DATEVALUE("10/1/20"&amp;RIGHT(BH$1,2)),$U670,Holidays!$J$3:$J$937),
IF($T670&lt;DATEVALUE("10/1/20"&amp;RIGHT(BH$1,2)),NETWORKDAYS(DATEVALUE("10/1/20"&amp;RIGHT(BH$1,2)),DATEVALUE("9/30/20"&amp;RIGHT(BI$1,2)),Holidays!$J$3:$J$937),
IF($T670&gt;=DATEVALUE("10/1/20"&amp;RIGHT(BH$1,2)),NETWORKDAYS($T670,DATEVALUE("9/30/20"&amp;RIGHT(BI$1,2)),Holidays!$J$3:$J$937),"")))),"")/(NETWORKDAYS($T670,$U670,Holidays!$J$3:$J$937)),0))</f>
        <v/>
      </c>
      <c r="BJ670" s="87" t="str">
        <f>IF($Q670="","",IFERROR(IF(OR(AND($T670&gt;=DATEVALUE("10/1/20"&amp;RIGHT(BI$1,2)),$T670&lt;=DATEVALUE("9/30/20"&amp;RIGHT(BJ$1,2))),AND($U670&gt;=DATEVALUE("10/1/20"&amp;RIGHT(BI$1,2)),$U670&lt;=DATEVALUE("9/30/20"&amp;RIGHT(BJ$1,2))),AND($T670&lt;=DATEVALUE("10/1/20"&amp;RIGHT(BI$1,2)),$U670&gt;=DATEVALUE("9/30/20"&amp;RIGHT(BJ$1,2)))),
IF(AND($T670&gt;=DATEVALUE("10/1/20"&amp;RIGHT(BI$1,2)),$U670&lt;=DATEVALUE("9/30/20"&amp;RIGHT(BJ$1,2))),NETWORKDAYS($T670,$U670,Holidays!$J$3:$J$937),
IF(AND($T670&lt;DATEVALUE("10/1/20"&amp;RIGHT(BI$1,2)),$U670&lt;=DATEVALUE("9/30/20"&amp;RIGHT(BJ$1,2))),NETWORKDAYS(DATEVALUE("10/1/20"&amp;RIGHT(BI$1,2)),$U670,Holidays!$J$3:$J$937),
IF($T670&lt;DATEVALUE("10/1/20"&amp;RIGHT(BI$1,2)),NETWORKDAYS(DATEVALUE("10/1/20"&amp;RIGHT(BI$1,2)),DATEVALUE("9/30/20"&amp;RIGHT(BJ$1,2)),Holidays!$J$3:$J$937),
IF($T670&gt;=DATEVALUE("10/1/20"&amp;RIGHT(BI$1,2)),NETWORKDAYS($T670,DATEVALUE("9/30/20"&amp;RIGHT(BJ$1,2)),Holidays!$J$3:$J$937),"")))),"")/(NETWORKDAYS($T670,$U670,Holidays!$J$3:$J$937)),0))</f>
        <v/>
      </c>
      <c r="BK670" s="87" t="str">
        <f>IF($Q670="","",IFERROR(IF(OR(AND($T670&gt;=DATEVALUE("10/1/20"&amp;RIGHT(BJ$1,2)),$T670&lt;=DATEVALUE("9/30/20"&amp;RIGHT(BK$1,2))),AND($U670&gt;=DATEVALUE("10/1/20"&amp;RIGHT(BJ$1,2)),$U670&lt;=DATEVALUE("9/30/20"&amp;RIGHT(BK$1,2))),AND($T670&lt;=DATEVALUE("10/1/20"&amp;RIGHT(BJ$1,2)),$U670&gt;=DATEVALUE("9/30/20"&amp;RIGHT(BK$1,2)))),
IF(AND($T670&gt;=DATEVALUE("10/1/20"&amp;RIGHT(BJ$1,2)),$U670&lt;=DATEVALUE("9/30/20"&amp;RIGHT(BK$1,2))),NETWORKDAYS($T670,$U670,Holidays!$J$3:$J$937),
IF(AND($T670&lt;DATEVALUE("10/1/20"&amp;RIGHT(BJ$1,2)),$U670&lt;=DATEVALUE("9/30/20"&amp;RIGHT(BK$1,2))),NETWORKDAYS(DATEVALUE("10/1/20"&amp;RIGHT(BJ$1,2)),$U670,Holidays!$J$3:$J$937),
IF($T670&lt;DATEVALUE("10/1/20"&amp;RIGHT(BJ$1,2)),NETWORKDAYS(DATEVALUE("10/1/20"&amp;RIGHT(BJ$1,2)),DATEVALUE("9/30/20"&amp;RIGHT(BK$1,2)),Holidays!$J$3:$J$937),
IF($T670&gt;=DATEVALUE("10/1/20"&amp;RIGHT(BJ$1,2)),NETWORKDAYS($T670,DATEVALUE("9/30/20"&amp;RIGHT(BK$1,2)),Holidays!$J$3:$J$937),"")))),"")/(NETWORKDAYS($T670,$U670,Holidays!$J$3:$J$937)),0))</f>
        <v/>
      </c>
      <c r="BL670" s="87" t="str">
        <f>IF($Q670="","",IFERROR(IF(OR(AND($T670&gt;=DATEVALUE("10/1/20"&amp;RIGHT(BK$1,2)),$T670&lt;=DATEVALUE("9/30/20"&amp;RIGHT(BL$1,2))),AND($U670&gt;=DATEVALUE("10/1/20"&amp;RIGHT(BK$1,2)),$U670&lt;=DATEVALUE("9/30/20"&amp;RIGHT(BL$1,2))),AND($T670&lt;=DATEVALUE("10/1/20"&amp;RIGHT(BK$1,2)),$U670&gt;=DATEVALUE("9/30/20"&amp;RIGHT(BL$1,2)))),
IF(AND($T670&gt;=DATEVALUE("10/1/20"&amp;RIGHT(BK$1,2)),$U670&lt;=DATEVALUE("9/30/20"&amp;RIGHT(BL$1,2))),NETWORKDAYS($T670,$U670,Holidays!$J$3:$J$937),
IF(AND($T670&lt;DATEVALUE("10/1/20"&amp;RIGHT(BK$1,2)),$U670&lt;=DATEVALUE("9/30/20"&amp;RIGHT(BL$1,2))),NETWORKDAYS(DATEVALUE("10/1/20"&amp;RIGHT(BK$1,2)),$U670,Holidays!$J$3:$J$937),
IF($T670&lt;DATEVALUE("10/1/20"&amp;RIGHT(BK$1,2)),NETWORKDAYS(DATEVALUE("10/1/20"&amp;RIGHT(BK$1,2)),DATEVALUE("9/30/20"&amp;RIGHT(BL$1,2)),Holidays!$J$3:$J$937),
IF($T670&gt;=DATEVALUE("10/1/20"&amp;RIGHT(BK$1,2)),NETWORKDAYS($T670,DATEVALUE("9/30/20"&amp;RIGHT(BL$1,2)),Holidays!$J$3:$J$937),"")))),"")/(NETWORKDAYS($T670,$U670,Holidays!$J$3:$J$937)),0))</f>
        <v/>
      </c>
      <c r="BM670" s="87" t="str">
        <f>IF($Q670="","",IFERROR(IF(OR(AND($T670&gt;=DATEVALUE("10/1/20"&amp;RIGHT(BL$1,2)),$T670&lt;=DATEVALUE("9/30/20"&amp;RIGHT(BM$1,2))),AND($U670&gt;=DATEVALUE("10/1/20"&amp;RIGHT(BL$1,2)),$U670&lt;=DATEVALUE("9/30/20"&amp;RIGHT(BM$1,2))),AND($T670&lt;=DATEVALUE("10/1/20"&amp;RIGHT(BL$1,2)),$U670&gt;=DATEVALUE("9/30/20"&amp;RIGHT(BM$1,2)))),
IF(AND($T670&gt;=DATEVALUE("10/1/20"&amp;RIGHT(BL$1,2)),$U670&lt;=DATEVALUE("9/30/20"&amp;RIGHT(BM$1,2))),NETWORKDAYS($T670,$U670,Holidays!$J$3:$J$937),
IF(AND($T670&lt;DATEVALUE("10/1/20"&amp;RIGHT(BL$1,2)),$U670&lt;=DATEVALUE("9/30/20"&amp;RIGHT(BM$1,2))),NETWORKDAYS(DATEVALUE("10/1/20"&amp;RIGHT(BL$1,2)),$U670,Holidays!$J$3:$J$937),
IF($T670&lt;DATEVALUE("10/1/20"&amp;RIGHT(BL$1,2)),NETWORKDAYS(DATEVALUE("10/1/20"&amp;RIGHT(BL$1,2)),DATEVALUE("9/30/20"&amp;RIGHT(BM$1,2)),Holidays!$J$3:$J$937),
IF($T670&gt;=DATEVALUE("10/1/20"&amp;RIGHT(BL$1,2)),NETWORKDAYS($T670,DATEVALUE("9/30/20"&amp;RIGHT(BM$1,2)),Holidays!$J$3:$J$937),"")))),"")/(NETWORKDAYS($T670,$U670,Holidays!$J$3:$J$937)),0))</f>
        <v/>
      </c>
      <c r="BN670" s="87" t="str">
        <f>IF($Q670="","",IFERROR(IF(OR(AND($T670&gt;=DATEVALUE("10/1/20"&amp;RIGHT(BM$1,2)),$T670&lt;=DATEVALUE("9/30/20"&amp;RIGHT(BN$1,2))),AND($U670&gt;=DATEVALUE("10/1/20"&amp;RIGHT(BM$1,2)),$U670&lt;=DATEVALUE("9/30/20"&amp;RIGHT(BN$1,2))),AND($T670&lt;=DATEVALUE("10/1/20"&amp;RIGHT(BM$1,2)),$U670&gt;=DATEVALUE("9/30/20"&amp;RIGHT(BN$1,2)))),
IF(AND($T670&gt;=DATEVALUE("10/1/20"&amp;RIGHT(BM$1,2)),$U670&lt;=DATEVALUE("9/30/20"&amp;RIGHT(BN$1,2))),NETWORKDAYS($T670,$U670,Holidays!$J$3:$J$937),
IF(AND($T670&lt;DATEVALUE("10/1/20"&amp;RIGHT(BM$1,2)),$U670&lt;=DATEVALUE("9/30/20"&amp;RIGHT(BN$1,2))),NETWORKDAYS(DATEVALUE("10/1/20"&amp;RIGHT(BM$1,2)),$U670,Holidays!$J$3:$J$937),
IF($T670&lt;DATEVALUE("10/1/20"&amp;RIGHT(BM$1,2)),NETWORKDAYS(DATEVALUE("10/1/20"&amp;RIGHT(BM$1,2)),DATEVALUE("9/30/20"&amp;RIGHT(BN$1,2)),Holidays!$J$3:$J$937),
IF($T670&gt;=DATEVALUE("10/1/20"&amp;RIGHT(BM$1,2)),NETWORKDAYS($T670,DATEVALUE("9/30/20"&amp;RIGHT(BN$1,2)),Holidays!$J$3:$J$937),"")))),"")/(NETWORKDAYS($T670,$U670,Holidays!$J$3:$J$937)),0))</f>
        <v/>
      </c>
      <c r="BO670" s="87" t="str">
        <f>IF($Q670="","",IFERROR(IF(OR(AND($T670&gt;=DATEVALUE("10/1/20"&amp;RIGHT(BN$1,2)),$T670&lt;=DATEVALUE("9/30/20"&amp;RIGHT(BO$1,2))),AND($U670&gt;=DATEVALUE("10/1/20"&amp;RIGHT(BN$1,2)),$U670&lt;=DATEVALUE("9/30/20"&amp;RIGHT(BO$1,2))),AND($T670&lt;=DATEVALUE("10/1/20"&amp;RIGHT(BN$1,2)),$U670&gt;=DATEVALUE("9/30/20"&amp;RIGHT(BO$1,2)))),
IF(AND($T670&gt;=DATEVALUE("10/1/20"&amp;RIGHT(BN$1,2)),$U670&lt;=DATEVALUE("9/30/20"&amp;RIGHT(BO$1,2))),NETWORKDAYS($T670,$U670,Holidays!$J$3:$J$937),
IF(AND($T670&lt;DATEVALUE("10/1/20"&amp;RIGHT(BN$1,2)),$U670&lt;=DATEVALUE("9/30/20"&amp;RIGHT(BO$1,2))),NETWORKDAYS(DATEVALUE("10/1/20"&amp;RIGHT(BN$1,2)),$U670,Holidays!$J$3:$J$937),
IF($T670&lt;DATEVALUE("10/1/20"&amp;RIGHT(BN$1,2)),NETWORKDAYS(DATEVALUE("10/1/20"&amp;RIGHT(BN$1,2)),DATEVALUE("9/30/20"&amp;RIGHT(BO$1,2)),Holidays!$J$3:$J$937),
IF($T670&gt;=DATEVALUE("10/1/20"&amp;RIGHT(BN$1,2)),NETWORKDAYS($T670,DATEVALUE("9/30/20"&amp;RIGHT(BO$1,2)),Holidays!$J$3:$J$937),"")))),"")/(NETWORKDAYS($T670,$U670,Holidays!$J$3:$J$937)),0))</f>
        <v/>
      </c>
      <c r="BP670" s="87" t="str">
        <f>IF($Q670="","",IFERROR(IF(OR(AND($T670&gt;=DATEVALUE("10/1/20"&amp;RIGHT(BO$1,2)),$T670&lt;=DATEVALUE("9/30/20"&amp;RIGHT(BP$1,2))),AND($U670&gt;=DATEVALUE("10/1/20"&amp;RIGHT(BO$1,2)),$U670&lt;=DATEVALUE("9/30/20"&amp;RIGHT(BP$1,2))),AND($T670&lt;=DATEVALUE("10/1/20"&amp;RIGHT(BO$1,2)),$U670&gt;=DATEVALUE("9/30/20"&amp;RIGHT(BP$1,2)))),
IF(AND($T670&gt;=DATEVALUE("10/1/20"&amp;RIGHT(BO$1,2)),$U670&lt;=DATEVALUE("9/30/20"&amp;RIGHT(BP$1,2))),NETWORKDAYS($T670,$U670,Holidays!$J$3:$J$937),
IF(AND($T670&lt;DATEVALUE("10/1/20"&amp;RIGHT(BO$1,2)),$U670&lt;=DATEVALUE("9/30/20"&amp;RIGHT(BP$1,2))),NETWORKDAYS(DATEVALUE("10/1/20"&amp;RIGHT(BO$1,2)),$U670,Holidays!$J$3:$J$937),
IF($T670&lt;DATEVALUE("10/1/20"&amp;RIGHT(BO$1,2)),NETWORKDAYS(DATEVALUE("10/1/20"&amp;RIGHT(BO$1,2)),DATEVALUE("9/30/20"&amp;RIGHT(BP$1,2)),Holidays!$J$3:$J$937),
IF($T670&gt;=DATEVALUE("10/1/20"&amp;RIGHT(BO$1,2)),NETWORKDAYS($T670,DATEVALUE("9/30/20"&amp;RIGHT(BP$1,2)),Holidays!$J$3:$J$937),"")))),"")/(NETWORKDAYS($T670,$U670,Holidays!$J$3:$J$937)),0))</f>
        <v/>
      </c>
      <c r="BQ670" s="87" t="str">
        <f>IF($Q670="","",IFERROR(IF(OR(AND($T670&gt;=DATEVALUE("10/1/20"&amp;RIGHT(BP$1,2)),$T670&lt;=DATEVALUE("9/30/20"&amp;RIGHT(BQ$1,2))),AND($U670&gt;=DATEVALUE("10/1/20"&amp;RIGHT(BP$1,2)),$U670&lt;=DATEVALUE("9/30/20"&amp;RIGHT(BQ$1,2))),AND($T670&lt;=DATEVALUE("10/1/20"&amp;RIGHT(BP$1,2)),$U670&gt;=DATEVALUE("9/30/20"&amp;RIGHT(BQ$1,2)))),
IF(AND($T670&gt;=DATEVALUE("10/1/20"&amp;RIGHT(BP$1,2)),$U670&lt;=DATEVALUE("9/30/20"&amp;RIGHT(BQ$1,2))),NETWORKDAYS($T670,$U670,Holidays!$J$3:$J$937),
IF(AND($T670&lt;DATEVALUE("10/1/20"&amp;RIGHT(BP$1,2)),$U670&lt;=DATEVALUE("9/30/20"&amp;RIGHT(BQ$1,2))),NETWORKDAYS(DATEVALUE("10/1/20"&amp;RIGHT(BP$1,2)),$U670,Holidays!$J$3:$J$937),
IF($T670&lt;DATEVALUE("10/1/20"&amp;RIGHT(BP$1,2)),NETWORKDAYS(DATEVALUE("10/1/20"&amp;RIGHT(BP$1,2)),DATEVALUE("9/30/20"&amp;RIGHT(BQ$1,2)),Holidays!$J$3:$J$937),
IF($T670&gt;=DATEVALUE("10/1/20"&amp;RIGHT(BP$1,2)),NETWORKDAYS($T670,DATEVALUE("9/30/20"&amp;RIGHT(BQ$1,2)),Holidays!$J$3:$J$937),"")))),"")/(NETWORKDAYS($T670,$U670,Holidays!$J$3:$J$937)),0))</f>
        <v/>
      </c>
      <c r="BR670" s="87" t="str">
        <f>IF($Q670="","",IFERROR(IF(OR(AND($T670&gt;=DATEVALUE("10/1/20"&amp;RIGHT(BQ$1,2)),$T670&lt;=DATEVALUE("9/30/20"&amp;RIGHT(BR$1,2))),AND($U670&gt;=DATEVALUE("10/1/20"&amp;RIGHT(BQ$1,2)),$U670&lt;=DATEVALUE("9/30/20"&amp;RIGHT(BR$1,2))),AND($T670&lt;=DATEVALUE("10/1/20"&amp;RIGHT(BQ$1,2)),$U670&gt;=DATEVALUE("9/30/20"&amp;RIGHT(BR$1,2)))),
IF(AND($T670&gt;=DATEVALUE("10/1/20"&amp;RIGHT(BQ$1,2)),$U670&lt;=DATEVALUE("9/30/20"&amp;RIGHT(BR$1,2))),NETWORKDAYS($T670,$U670,Holidays!$J$3:$J$937),
IF(AND($T670&lt;DATEVALUE("10/1/20"&amp;RIGHT(BQ$1,2)),$U670&lt;=DATEVALUE("9/30/20"&amp;RIGHT(BR$1,2))),NETWORKDAYS(DATEVALUE("10/1/20"&amp;RIGHT(BQ$1,2)),$U670,Holidays!$J$3:$J$937),
IF($T670&lt;DATEVALUE("10/1/20"&amp;RIGHT(BQ$1,2)),NETWORKDAYS(DATEVALUE("10/1/20"&amp;RIGHT(BQ$1,2)),DATEVALUE("9/30/20"&amp;RIGHT(BR$1,2)),Holidays!$J$3:$J$937),
IF($T670&gt;=DATEVALUE("10/1/20"&amp;RIGHT(BQ$1,2)),NETWORKDAYS($T670,DATEVALUE("9/30/20"&amp;RIGHT(BR$1,2)),Holidays!$J$3:$J$937),"")))),"")/(NETWORKDAYS($T670,$U670,Holidays!$J$3:$J$937)),0))</f>
        <v/>
      </c>
      <c r="BS670" s="87" t="str">
        <f>IF($Q670="","",IFERROR(IF(OR(AND($T670&gt;=DATEVALUE("10/1/20"&amp;RIGHT(BR$1,2)),$T670&lt;=DATEVALUE("9/30/20"&amp;RIGHT(BS$1,2))),AND($U670&gt;=DATEVALUE("10/1/20"&amp;RIGHT(BR$1,2)),$U670&lt;=DATEVALUE("9/30/20"&amp;RIGHT(BS$1,2))),AND($T670&lt;=DATEVALUE("10/1/20"&amp;RIGHT(BR$1,2)),$U670&gt;=DATEVALUE("9/30/20"&amp;RIGHT(BS$1,2)))),
IF(AND($T670&gt;=DATEVALUE("10/1/20"&amp;RIGHT(BR$1,2)),$U670&lt;=DATEVALUE("9/30/20"&amp;RIGHT(BS$1,2))),NETWORKDAYS($T670,$U670,Holidays!$J$3:$J$937),
IF(AND($T670&lt;DATEVALUE("10/1/20"&amp;RIGHT(BR$1,2)),$U670&lt;=DATEVALUE("9/30/20"&amp;RIGHT(BS$1,2))),NETWORKDAYS(DATEVALUE("10/1/20"&amp;RIGHT(BR$1,2)),$U670,Holidays!$J$3:$J$937),
IF($T670&lt;DATEVALUE("10/1/20"&amp;RIGHT(BR$1,2)),NETWORKDAYS(DATEVALUE("10/1/20"&amp;RIGHT(BR$1,2)),DATEVALUE("9/30/20"&amp;RIGHT(BS$1,2)),Holidays!$J$3:$J$937),
IF($T670&gt;=DATEVALUE("10/1/20"&amp;RIGHT(BR$1,2)),NETWORKDAYS($T670,DATEVALUE("9/30/20"&amp;RIGHT(BS$1,2)),Holidays!$J$3:$J$937),"")))),"")/(NETWORKDAYS($T670,$U670,Holidays!$J$3:$J$937)),0))</f>
        <v/>
      </c>
      <c r="BT670" s="87" t="str">
        <f>IF($Q670="","",IFERROR(IF(OR(AND($T670&gt;=DATEVALUE("10/1/20"&amp;RIGHT(BS$1,2)),$T670&lt;=DATEVALUE("9/30/20"&amp;RIGHT(BT$1,2))),AND($U670&gt;=DATEVALUE("10/1/20"&amp;RIGHT(BS$1,2)),$U670&lt;=DATEVALUE("9/30/20"&amp;RIGHT(BT$1,2))),AND($T670&lt;=DATEVALUE("10/1/20"&amp;RIGHT(BS$1,2)),$U670&gt;=DATEVALUE("9/30/20"&amp;RIGHT(BT$1,2)))),
IF(AND($T670&gt;=DATEVALUE("10/1/20"&amp;RIGHT(BS$1,2)),$U670&lt;=DATEVALUE("9/30/20"&amp;RIGHT(BT$1,2))),NETWORKDAYS($T670,$U670,Holidays!$J$3:$J$937),
IF(AND($T670&lt;DATEVALUE("10/1/20"&amp;RIGHT(BS$1,2)),$U670&lt;=DATEVALUE("9/30/20"&amp;RIGHT(BT$1,2))),NETWORKDAYS(DATEVALUE("10/1/20"&amp;RIGHT(BS$1,2)),$U670,Holidays!$J$3:$J$937),
IF($T670&lt;DATEVALUE("10/1/20"&amp;RIGHT(BS$1,2)),NETWORKDAYS(DATEVALUE("10/1/20"&amp;RIGHT(BS$1,2)),DATEVALUE("9/30/20"&amp;RIGHT(BT$1,2)),Holidays!$J$3:$J$937),
IF($T670&gt;=DATEVALUE("10/1/20"&amp;RIGHT(BS$1,2)),NETWORKDAYS($T670,DATEVALUE("9/30/20"&amp;RIGHT(BT$1,2)),Holidays!$J$3:$J$937),"")))),"")/(NETWORKDAYS($T670,$U670,Holidays!$J$3:$J$937)),0))</f>
        <v/>
      </c>
      <c r="BU670" s="87" t="str">
        <f>IF($Q670="","",IFERROR(IF(OR(AND($T670&gt;=DATEVALUE("10/1/20"&amp;RIGHT(BT$1,2)),$T670&lt;=DATEVALUE("9/30/20"&amp;RIGHT(BU$1,2))),AND($U670&gt;=DATEVALUE("10/1/20"&amp;RIGHT(BT$1,2)),$U670&lt;=DATEVALUE("9/30/20"&amp;RIGHT(BU$1,2))),AND($T670&lt;=DATEVALUE("10/1/20"&amp;RIGHT(BT$1,2)),$U670&gt;=DATEVALUE("9/30/20"&amp;RIGHT(BU$1,2)))),
IF(AND($T670&gt;=DATEVALUE("10/1/20"&amp;RIGHT(BT$1,2)),$U670&lt;=DATEVALUE("9/30/20"&amp;RIGHT(BU$1,2))),NETWORKDAYS($T670,$U670,Holidays!$J$3:$J$937),
IF(AND($T670&lt;DATEVALUE("10/1/20"&amp;RIGHT(BT$1,2)),$U670&lt;=DATEVALUE("9/30/20"&amp;RIGHT(BU$1,2))),NETWORKDAYS(DATEVALUE("10/1/20"&amp;RIGHT(BT$1,2)),$U670,Holidays!$J$3:$J$937),
IF($T670&lt;DATEVALUE("10/1/20"&amp;RIGHT(BT$1,2)),NETWORKDAYS(DATEVALUE("10/1/20"&amp;RIGHT(BT$1,2)),DATEVALUE("9/30/20"&amp;RIGHT(BU$1,2)),Holidays!$J$3:$J$937),
IF($T670&gt;=DATEVALUE("10/1/20"&amp;RIGHT(BT$1,2)),NETWORKDAYS($T670,DATEVALUE("9/30/20"&amp;RIGHT(BU$1,2)),Holidays!$J$3:$J$937),"")))),"")/(NETWORKDAYS($T670,$U670,Holidays!$J$3:$J$937)),0))</f>
        <v/>
      </c>
      <c r="BV670" s="87" t="str">
        <f>IF($Q670="","",IFERROR(IF(OR(AND($T670&gt;=DATEVALUE("10/1/20"&amp;RIGHT(BU$1,2)),$T670&lt;=DATEVALUE("9/30/20"&amp;RIGHT(BV$1,2))),AND($U670&gt;=DATEVALUE("10/1/20"&amp;RIGHT(BU$1,2)),$U670&lt;=DATEVALUE("9/30/20"&amp;RIGHT(BV$1,2))),AND($T670&lt;=DATEVALUE("10/1/20"&amp;RIGHT(BU$1,2)),$U670&gt;=DATEVALUE("9/30/20"&amp;RIGHT(BV$1,2)))),
IF(AND($T670&gt;=DATEVALUE("10/1/20"&amp;RIGHT(BU$1,2)),$U670&lt;=DATEVALUE("9/30/20"&amp;RIGHT(BV$1,2))),NETWORKDAYS($T670,$U670,Holidays!$J$3:$J$937),
IF(AND($T670&lt;DATEVALUE("10/1/20"&amp;RIGHT(BU$1,2)),$U670&lt;=DATEVALUE("9/30/20"&amp;RIGHT(BV$1,2))),NETWORKDAYS(DATEVALUE("10/1/20"&amp;RIGHT(BU$1,2)),$U670,Holidays!$J$3:$J$937),
IF($T670&lt;DATEVALUE("10/1/20"&amp;RIGHT(BU$1,2)),NETWORKDAYS(DATEVALUE("10/1/20"&amp;RIGHT(BU$1,2)),DATEVALUE("9/30/20"&amp;RIGHT(BV$1,2)),Holidays!$J$3:$J$937),
IF($T670&gt;=DATEVALUE("10/1/20"&amp;RIGHT(BU$1,2)),NETWORKDAYS($T670,DATEVALUE("9/30/20"&amp;RIGHT(BV$1,2)),Holidays!$J$3:$J$937),"")))),"")/(NETWORKDAYS($T670,$U670,Holidays!$J$3:$J$937)),0))</f>
        <v/>
      </c>
      <c r="BW670" s="87" t="str">
        <f>IF($Q670="","",IFERROR(IF(OR(AND($T670&gt;=DATEVALUE("10/1/20"&amp;RIGHT(BV$1,2)),$T670&lt;=DATEVALUE("9/30/20"&amp;RIGHT(BW$1,2))),AND($U670&gt;=DATEVALUE("10/1/20"&amp;RIGHT(BV$1,2)),$U670&lt;=DATEVALUE("9/30/20"&amp;RIGHT(BW$1,2))),AND($T670&lt;=DATEVALUE("10/1/20"&amp;RIGHT(BV$1,2)),$U670&gt;=DATEVALUE("9/30/20"&amp;RIGHT(BW$1,2)))),
IF(AND($T670&gt;=DATEVALUE("10/1/20"&amp;RIGHT(BV$1,2)),$U670&lt;=DATEVALUE("9/30/20"&amp;RIGHT(BW$1,2))),NETWORKDAYS($T670,$U670,Holidays!$J$3:$J$937),
IF(AND($T670&lt;DATEVALUE("10/1/20"&amp;RIGHT(BV$1,2)),$U670&lt;=DATEVALUE("9/30/20"&amp;RIGHT(BW$1,2))),NETWORKDAYS(DATEVALUE("10/1/20"&amp;RIGHT(BV$1,2)),$U670,Holidays!$J$3:$J$937),
IF($T670&lt;DATEVALUE("10/1/20"&amp;RIGHT(BV$1,2)),NETWORKDAYS(DATEVALUE("10/1/20"&amp;RIGHT(BV$1,2)),DATEVALUE("9/30/20"&amp;RIGHT(BW$1,2)),Holidays!$J$3:$J$937),
IF($T670&gt;=DATEVALUE("10/1/20"&amp;RIGHT(BV$1,2)),NETWORKDAYS($T670,DATEVALUE("9/30/20"&amp;RIGHT(BW$1,2)),Holidays!$J$3:$J$937),"")))),"")/(NETWORKDAYS($T670,$U670,Holidays!$J$3:$J$937)),0))</f>
        <v/>
      </c>
      <c r="BX670" s="87" t="str">
        <f>IF($Q670="","",IFERROR(IF(OR(AND($T670&gt;=DATEVALUE("10/1/20"&amp;RIGHT(BW$1,2)),$T670&lt;=DATEVALUE("9/30/20"&amp;RIGHT(BX$1,2))),AND($U670&gt;=DATEVALUE("10/1/20"&amp;RIGHT(BW$1,2)),$U670&lt;=DATEVALUE("9/30/20"&amp;RIGHT(BX$1,2))),AND($T670&lt;=DATEVALUE("10/1/20"&amp;RIGHT(BW$1,2)),$U670&gt;=DATEVALUE("9/30/20"&amp;RIGHT(BX$1,2)))),
IF(AND($T670&gt;=DATEVALUE("10/1/20"&amp;RIGHT(BW$1,2)),$U670&lt;=DATEVALUE("9/30/20"&amp;RIGHT(BX$1,2))),NETWORKDAYS($T670,$U670,Holidays!$J$3:$J$937),
IF(AND($T670&lt;DATEVALUE("10/1/20"&amp;RIGHT(BW$1,2)),$U670&lt;=DATEVALUE("9/30/20"&amp;RIGHT(BX$1,2))),NETWORKDAYS(DATEVALUE("10/1/20"&amp;RIGHT(BW$1,2)),$U670,Holidays!$J$3:$J$937),
IF($T670&lt;DATEVALUE("10/1/20"&amp;RIGHT(BW$1,2)),NETWORKDAYS(DATEVALUE("10/1/20"&amp;RIGHT(BW$1,2)),DATEVALUE("9/30/20"&amp;RIGHT(BX$1,2)),Holidays!$J$3:$J$937),
IF($T670&gt;=DATEVALUE("10/1/20"&amp;RIGHT(BW$1,2)),NETWORKDAYS($T670,DATEVALUE("9/30/20"&amp;RIGHT(BX$1,2)),Holidays!$J$3:$J$937),"")))),"")/(NETWORKDAYS($T670,$U670,Holidays!$J$3:$J$937)),0))</f>
        <v/>
      </c>
      <c r="BY670" s="87" t="str">
        <f>IF($Q670="","",IFERROR(IF(OR(AND($T670&gt;=DATEVALUE("10/1/20"&amp;RIGHT(BX$1,2)),$T670&lt;=DATEVALUE("9/30/20"&amp;RIGHT(BY$1,2))),AND($U670&gt;=DATEVALUE("10/1/20"&amp;RIGHT(BX$1,2)),$U670&lt;=DATEVALUE("9/30/20"&amp;RIGHT(BY$1,2))),AND($T670&lt;=DATEVALUE("10/1/20"&amp;RIGHT(BX$1,2)),$U670&gt;=DATEVALUE("9/30/20"&amp;RIGHT(BY$1,2)))),
IF(AND($T670&gt;=DATEVALUE("10/1/20"&amp;RIGHT(BX$1,2)),$U670&lt;=DATEVALUE("9/30/20"&amp;RIGHT(BY$1,2))),NETWORKDAYS($T670,$U670,Holidays!$J$3:$J$937),
IF(AND($T670&lt;DATEVALUE("10/1/20"&amp;RIGHT(BX$1,2)),$U670&lt;=DATEVALUE("9/30/20"&amp;RIGHT(BY$1,2))),NETWORKDAYS(DATEVALUE("10/1/20"&amp;RIGHT(BX$1,2)),$U670,Holidays!$J$3:$J$937),
IF($T670&lt;DATEVALUE("10/1/20"&amp;RIGHT(BX$1,2)),NETWORKDAYS(DATEVALUE("10/1/20"&amp;RIGHT(BX$1,2)),DATEVALUE("9/30/20"&amp;RIGHT(BY$1,2)),Holidays!$J$3:$J$937),
IF($T670&gt;=DATEVALUE("10/1/20"&amp;RIGHT(BX$1,2)),NETWORKDAYS($T670,DATEVALUE("9/30/20"&amp;RIGHT(BY$1,2)),Holidays!$J$3:$J$937),"")))),"")/(NETWORKDAYS($T670,$U670,Holidays!$J$3:$J$937)),0))</f>
        <v/>
      </c>
      <c r="BZ670" s="87" t="str">
        <f>IF($Q670="","",IFERROR(IF(OR(AND($T670&gt;=DATEVALUE("10/1/20"&amp;RIGHT(BY$1,2)),$T670&lt;=DATEVALUE("9/30/20"&amp;RIGHT(BZ$1,2))),AND($U670&gt;=DATEVALUE("10/1/20"&amp;RIGHT(BY$1,2)),$U670&lt;=DATEVALUE("9/30/20"&amp;RIGHT(BZ$1,2))),AND($T670&lt;=DATEVALUE("10/1/20"&amp;RIGHT(BY$1,2)),$U670&gt;=DATEVALUE("9/30/20"&amp;RIGHT(BZ$1,2)))),
IF(AND($T670&gt;=DATEVALUE("10/1/20"&amp;RIGHT(BY$1,2)),$U670&lt;=DATEVALUE("9/30/20"&amp;RIGHT(BZ$1,2))),NETWORKDAYS($T670,$U670,Holidays!$J$3:$J$937),
IF(AND($T670&lt;DATEVALUE("10/1/20"&amp;RIGHT(BY$1,2)),$U670&lt;=DATEVALUE("9/30/20"&amp;RIGHT(BZ$1,2))),NETWORKDAYS(DATEVALUE("10/1/20"&amp;RIGHT(BY$1,2)),$U670,Holidays!$J$3:$J$937),
IF($T670&lt;DATEVALUE("10/1/20"&amp;RIGHT(BY$1,2)),NETWORKDAYS(DATEVALUE("10/1/20"&amp;RIGHT(BY$1,2)),DATEVALUE("9/30/20"&amp;RIGHT(BZ$1,2)),Holidays!$J$3:$J$937),
IF($T670&gt;=DATEVALUE("10/1/20"&amp;RIGHT(BY$1,2)),NETWORKDAYS($T670,DATEVALUE("9/30/20"&amp;RIGHT(BZ$1,2)),Holidays!$J$3:$J$937),"")))),"")/(NETWORKDAYS($T670,$U670,Holidays!$J$3:$J$937)),0))</f>
        <v/>
      </c>
      <c r="CA670" s="87" t="str">
        <f>IF($Q670="","",IFERROR(IF(OR(AND($T670&gt;=DATEVALUE("10/1/20"&amp;RIGHT(BZ$1,2)),$T670&lt;=DATEVALUE("9/30/20"&amp;RIGHT(CA$1,2))),AND($U670&gt;=DATEVALUE("10/1/20"&amp;RIGHT(BZ$1,2)),$U670&lt;=DATEVALUE("9/30/20"&amp;RIGHT(CA$1,2))),AND($T670&lt;=DATEVALUE("10/1/20"&amp;RIGHT(BZ$1,2)),$U670&gt;=DATEVALUE("9/30/20"&amp;RIGHT(CA$1,2)))),
IF(AND($T670&gt;=DATEVALUE("10/1/20"&amp;RIGHT(BZ$1,2)),$U670&lt;=DATEVALUE("9/30/20"&amp;RIGHT(CA$1,2))),NETWORKDAYS($T670,$U670,Holidays!$J$3:$J$937),
IF(AND($T670&lt;DATEVALUE("10/1/20"&amp;RIGHT(BZ$1,2)),$U670&lt;=DATEVALUE("9/30/20"&amp;RIGHT(CA$1,2))),NETWORKDAYS(DATEVALUE("10/1/20"&amp;RIGHT(BZ$1,2)),$U670,Holidays!$J$3:$J$937),
IF($T670&lt;DATEVALUE("10/1/20"&amp;RIGHT(BZ$1,2)),NETWORKDAYS(DATEVALUE("10/1/20"&amp;RIGHT(BZ$1,2)),DATEVALUE("9/30/20"&amp;RIGHT(CA$1,2)),Holidays!$J$3:$J$937),
IF($T670&gt;=DATEVALUE("10/1/20"&amp;RIGHT(BZ$1,2)),NETWORKDAYS($T670,DATEVALUE("9/30/20"&amp;RIGHT(CA$1,2)),Holidays!$J$3:$J$937),"")))),"")/(NETWORKDAYS($T670,$U670,Holidays!$J$3:$J$937)),0))</f>
        <v/>
      </c>
      <c r="CB670" s="87" t="str">
        <f>IF($Q670="","",IFERROR(IF(OR(AND($T670&gt;=DATEVALUE("10/1/20"&amp;RIGHT(CA$1,2)),$T670&lt;=DATEVALUE("9/30/20"&amp;RIGHT(CB$1,2))),AND($U670&gt;=DATEVALUE("10/1/20"&amp;RIGHT(CA$1,2)),$U670&lt;=DATEVALUE("9/30/20"&amp;RIGHT(CB$1,2))),AND($T670&lt;=DATEVALUE("10/1/20"&amp;RIGHT(CA$1,2)),$U670&gt;=DATEVALUE("9/30/20"&amp;RIGHT(CB$1,2)))),
IF(AND($T670&gt;=DATEVALUE("10/1/20"&amp;RIGHT(CA$1,2)),$U670&lt;=DATEVALUE("9/30/20"&amp;RIGHT(CB$1,2))),NETWORKDAYS($T670,$U670,Holidays!$J$3:$J$937),
IF(AND($T670&lt;DATEVALUE("10/1/20"&amp;RIGHT(CA$1,2)),$U670&lt;=DATEVALUE("9/30/20"&amp;RIGHT(CB$1,2))),NETWORKDAYS(DATEVALUE("10/1/20"&amp;RIGHT(CA$1,2)),$U670,Holidays!$J$3:$J$937),
IF($T670&lt;DATEVALUE("10/1/20"&amp;RIGHT(CA$1,2)),NETWORKDAYS(DATEVALUE("10/1/20"&amp;RIGHT(CA$1,2)),DATEVALUE("9/30/20"&amp;RIGHT(CB$1,2)),Holidays!$J$3:$J$937),
IF($T670&gt;=DATEVALUE("10/1/20"&amp;RIGHT(CA$1,2)),NETWORKDAYS($T670,DATEVALUE("9/30/20"&amp;RIGHT(CB$1,2)),Holidays!$J$3:$J$937),"")))),"")/(NETWORKDAYS($T670,$U670,Holidays!$J$3:$J$937)),0))</f>
        <v/>
      </c>
    </row>
    <row r="671" spans="1:80">
      <c r="A671" s="97"/>
      <c r="B671" s="98" t="str">
        <f ca="1">IF(NOT($A671=""),OFFSET('WBS Reference &amp; User Procedure'!$A$1,MATCH($A671,'WBS Reference &amp; User Procedure'!$A:$A,0)-1,1),"")</f>
        <v/>
      </c>
      <c r="D671" s="97"/>
      <c r="T671" s="104" t="str">
        <f>IF(NOT(Q671=""),IF(NOT($S671=""),$S671,#REF!),"")</f>
        <v/>
      </c>
      <c r="U671" s="104" t="str">
        <f>IF(NOT(Q671=""),WORKDAY(T671,Q671,Holidays!$J$3:$J$937),"")</f>
        <v/>
      </c>
      <c r="V671" s="104"/>
      <c r="W671" s="104"/>
      <c r="X671" s="101" t="str">
        <f t="shared" si="137"/>
        <v/>
      </c>
      <c r="AL671" s="87" t="str">
        <f t="shared" ca="1" si="150"/>
        <v/>
      </c>
      <c r="AN671" s="87" t="str">
        <f t="shared" ca="1" si="148"/>
        <v/>
      </c>
      <c r="AO671" s="87" t="str">
        <f t="shared" ca="1" si="148"/>
        <v/>
      </c>
      <c r="AP671" s="87" t="str">
        <f t="shared" ca="1" si="148"/>
        <v/>
      </c>
      <c r="AQ671" s="87" t="str">
        <f t="shared" ca="1" si="148"/>
        <v/>
      </c>
      <c r="AR671" s="87" t="str">
        <f t="shared" ca="1" si="148"/>
        <v/>
      </c>
      <c r="AS671" s="87" t="str">
        <f t="shared" ca="1" si="148"/>
        <v/>
      </c>
      <c r="AT671" s="87" t="str">
        <f t="shared" ca="1" si="148"/>
        <v/>
      </c>
      <c r="AU671" s="87" t="str">
        <f t="shared" ca="1" si="148"/>
        <v/>
      </c>
      <c r="AV671" s="87" t="str">
        <f t="shared" ca="1" si="148"/>
        <v/>
      </c>
      <c r="AW671" s="87" t="str">
        <f t="shared" ca="1" si="148"/>
        <v/>
      </c>
      <c r="AX671" s="87" t="str">
        <f t="shared" ca="1" si="149"/>
        <v/>
      </c>
      <c r="AY671" s="87" t="str">
        <f t="shared" ca="1" si="149"/>
        <v/>
      </c>
      <c r="AZ671" s="87" t="str">
        <f t="shared" ca="1" si="149"/>
        <v/>
      </c>
      <c r="BA671" s="87" t="str">
        <f t="shared" ca="1" si="149"/>
        <v/>
      </c>
      <c r="BB671" s="87" t="str">
        <f t="shared" ca="1" si="149"/>
        <v/>
      </c>
      <c r="BC671" s="87" t="str">
        <f t="shared" ca="1" si="149"/>
        <v/>
      </c>
      <c r="BD671" s="87" t="str">
        <f t="shared" ca="1" si="149"/>
        <v/>
      </c>
      <c r="BE671" s="87" t="str">
        <f t="shared" ca="1" si="149"/>
        <v/>
      </c>
      <c r="BF671" s="87" t="str">
        <f t="shared" ca="1" si="149"/>
        <v/>
      </c>
      <c r="BG671" s="87" t="str">
        <f t="shared" ca="1" si="149"/>
        <v/>
      </c>
      <c r="BI671" s="87" t="str">
        <f>IF($Q671="","",IFERROR(IF(OR(AND($T671&gt;=DATEVALUE("10/1/20"&amp;RIGHT(BH$1,2)),$T671&lt;=DATEVALUE("9/30/20"&amp;RIGHT(BI$1,2))),AND($U671&gt;=DATEVALUE("10/1/20"&amp;RIGHT(BH$1,2)),$U671&lt;=DATEVALUE("9/30/20"&amp;RIGHT(BI$1,2))),AND($T671&lt;=DATEVALUE("10/1/20"&amp;RIGHT(BH$1,2)),$U671&gt;=DATEVALUE("9/30/20"&amp;RIGHT(BI$1,2)))),
IF(AND($T671&gt;=DATEVALUE("10/1/20"&amp;RIGHT(BH$1,2)),$U671&lt;=DATEVALUE("9/30/20"&amp;RIGHT(BI$1,2))),NETWORKDAYS($T671,$U671,Holidays!$J$3:$J$937),
IF(AND($T671&lt;DATEVALUE("10/1/20"&amp;RIGHT(BH$1,2)),$U671&lt;=DATEVALUE("9/30/20"&amp;RIGHT(BI$1,2))),NETWORKDAYS(DATEVALUE("10/1/20"&amp;RIGHT(BH$1,2)),$U671,Holidays!$J$3:$J$937),
IF($T671&lt;DATEVALUE("10/1/20"&amp;RIGHT(BH$1,2)),NETWORKDAYS(DATEVALUE("10/1/20"&amp;RIGHT(BH$1,2)),DATEVALUE("9/30/20"&amp;RIGHT(BI$1,2)),Holidays!$J$3:$J$937),
IF($T671&gt;=DATEVALUE("10/1/20"&amp;RIGHT(BH$1,2)),NETWORKDAYS($T671,DATEVALUE("9/30/20"&amp;RIGHT(BI$1,2)),Holidays!$J$3:$J$937),"")))),"")/(NETWORKDAYS($T671,$U671,Holidays!$J$3:$J$937)),0))</f>
        <v/>
      </c>
      <c r="BJ671" s="87" t="str">
        <f>IF($Q671="","",IFERROR(IF(OR(AND($T671&gt;=DATEVALUE("10/1/20"&amp;RIGHT(BI$1,2)),$T671&lt;=DATEVALUE("9/30/20"&amp;RIGHT(BJ$1,2))),AND($U671&gt;=DATEVALUE("10/1/20"&amp;RIGHT(BI$1,2)),$U671&lt;=DATEVALUE("9/30/20"&amp;RIGHT(BJ$1,2))),AND($T671&lt;=DATEVALUE("10/1/20"&amp;RIGHT(BI$1,2)),$U671&gt;=DATEVALUE("9/30/20"&amp;RIGHT(BJ$1,2)))),
IF(AND($T671&gt;=DATEVALUE("10/1/20"&amp;RIGHT(BI$1,2)),$U671&lt;=DATEVALUE("9/30/20"&amp;RIGHT(BJ$1,2))),NETWORKDAYS($T671,$U671,Holidays!$J$3:$J$937),
IF(AND($T671&lt;DATEVALUE("10/1/20"&amp;RIGHT(BI$1,2)),$U671&lt;=DATEVALUE("9/30/20"&amp;RIGHT(BJ$1,2))),NETWORKDAYS(DATEVALUE("10/1/20"&amp;RIGHT(BI$1,2)),$U671,Holidays!$J$3:$J$937),
IF($T671&lt;DATEVALUE("10/1/20"&amp;RIGHT(BI$1,2)),NETWORKDAYS(DATEVALUE("10/1/20"&amp;RIGHT(BI$1,2)),DATEVALUE("9/30/20"&amp;RIGHT(BJ$1,2)),Holidays!$J$3:$J$937),
IF($T671&gt;=DATEVALUE("10/1/20"&amp;RIGHT(BI$1,2)),NETWORKDAYS($T671,DATEVALUE("9/30/20"&amp;RIGHT(BJ$1,2)),Holidays!$J$3:$J$937),"")))),"")/(NETWORKDAYS($T671,$U671,Holidays!$J$3:$J$937)),0))</f>
        <v/>
      </c>
      <c r="BK671" s="87" t="str">
        <f>IF($Q671="","",IFERROR(IF(OR(AND($T671&gt;=DATEVALUE("10/1/20"&amp;RIGHT(BJ$1,2)),$T671&lt;=DATEVALUE("9/30/20"&amp;RIGHT(BK$1,2))),AND($U671&gt;=DATEVALUE("10/1/20"&amp;RIGHT(BJ$1,2)),$U671&lt;=DATEVALUE("9/30/20"&amp;RIGHT(BK$1,2))),AND($T671&lt;=DATEVALUE("10/1/20"&amp;RIGHT(BJ$1,2)),$U671&gt;=DATEVALUE("9/30/20"&amp;RIGHT(BK$1,2)))),
IF(AND($T671&gt;=DATEVALUE("10/1/20"&amp;RIGHT(BJ$1,2)),$U671&lt;=DATEVALUE("9/30/20"&amp;RIGHT(BK$1,2))),NETWORKDAYS($T671,$U671,Holidays!$J$3:$J$937),
IF(AND($T671&lt;DATEVALUE("10/1/20"&amp;RIGHT(BJ$1,2)),$U671&lt;=DATEVALUE("9/30/20"&amp;RIGHT(BK$1,2))),NETWORKDAYS(DATEVALUE("10/1/20"&amp;RIGHT(BJ$1,2)),$U671,Holidays!$J$3:$J$937),
IF($T671&lt;DATEVALUE("10/1/20"&amp;RIGHT(BJ$1,2)),NETWORKDAYS(DATEVALUE("10/1/20"&amp;RIGHT(BJ$1,2)),DATEVALUE("9/30/20"&amp;RIGHT(BK$1,2)),Holidays!$J$3:$J$937),
IF($T671&gt;=DATEVALUE("10/1/20"&amp;RIGHT(BJ$1,2)),NETWORKDAYS($T671,DATEVALUE("9/30/20"&amp;RIGHT(BK$1,2)),Holidays!$J$3:$J$937),"")))),"")/(NETWORKDAYS($T671,$U671,Holidays!$J$3:$J$937)),0))</f>
        <v/>
      </c>
      <c r="BL671" s="87" t="str">
        <f>IF($Q671="","",IFERROR(IF(OR(AND($T671&gt;=DATEVALUE("10/1/20"&amp;RIGHT(BK$1,2)),$T671&lt;=DATEVALUE("9/30/20"&amp;RIGHT(BL$1,2))),AND($U671&gt;=DATEVALUE("10/1/20"&amp;RIGHT(BK$1,2)),$U671&lt;=DATEVALUE("9/30/20"&amp;RIGHT(BL$1,2))),AND($T671&lt;=DATEVALUE("10/1/20"&amp;RIGHT(BK$1,2)),$U671&gt;=DATEVALUE("9/30/20"&amp;RIGHT(BL$1,2)))),
IF(AND($T671&gt;=DATEVALUE("10/1/20"&amp;RIGHT(BK$1,2)),$U671&lt;=DATEVALUE("9/30/20"&amp;RIGHT(BL$1,2))),NETWORKDAYS($T671,$U671,Holidays!$J$3:$J$937),
IF(AND($T671&lt;DATEVALUE("10/1/20"&amp;RIGHT(BK$1,2)),$U671&lt;=DATEVALUE("9/30/20"&amp;RIGHT(BL$1,2))),NETWORKDAYS(DATEVALUE("10/1/20"&amp;RIGHT(BK$1,2)),$U671,Holidays!$J$3:$J$937),
IF($T671&lt;DATEVALUE("10/1/20"&amp;RIGHT(BK$1,2)),NETWORKDAYS(DATEVALUE("10/1/20"&amp;RIGHT(BK$1,2)),DATEVALUE("9/30/20"&amp;RIGHT(BL$1,2)),Holidays!$J$3:$J$937),
IF($T671&gt;=DATEVALUE("10/1/20"&amp;RIGHT(BK$1,2)),NETWORKDAYS($T671,DATEVALUE("9/30/20"&amp;RIGHT(BL$1,2)),Holidays!$J$3:$J$937),"")))),"")/(NETWORKDAYS($T671,$U671,Holidays!$J$3:$J$937)),0))</f>
        <v/>
      </c>
      <c r="BM671" s="87" t="str">
        <f>IF($Q671="","",IFERROR(IF(OR(AND($T671&gt;=DATEVALUE("10/1/20"&amp;RIGHT(BL$1,2)),$T671&lt;=DATEVALUE("9/30/20"&amp;RIGHT(BM$1,2))),AND($U671&gt;=DATEVALUE("10/1/20"&amp;RIGHT(BL$1,2)),$U671&lt;=DATEVALUE("9/30/20"&amp;RIGHT(BM$1,2))),AND($T671&lt;=DATEVALUE("10/1/20"&amp;RIGHT(BL$1,2)),$U671&gt;=DATEVALUE("9/30/20"&amp;RIGHT(BM$1,2)))),
IF(AND($T671&gt;=DATEVALUE("10/1/20"&amp;RIGHT(BL$1,2)),$U671&lt;=DATEVALUE("9/30/20"&amp;RIGHT(BM$1,2))),NETWORKDAYS($T671,$U671,Holidays!$J$3:$J$937),
IF(AND($T671&lt;DATEVALUE("10/1/20"&amp;RIGHT(BL$1,2)),$U671&lt;=DATEVALUE("9/30/20"&amp;RIGHT(BM$1,2))),NETWORKDAYS(DATEVALUE("10/1/20"&amp;RIGHT(BL$1,2)),$U671,Holidays!$J$3:$J$937),
IF($T671&lt;DATEVALUE("10/1/20"&amp;RIGHT(BL$1,2)),NETWORKDAYS(DATEVALUE("10/1/20"&amp;RIGHT(BL$1,2)),DATEVALUE("9/30/20"&amp;RIGHT(BM$1,2)),Holidays!$J$3:$J$937),
IF($T671&gt;=DATEVALUE("10/1/20"&amp;RIGHT(BL$1,2)),NETWORKDAYS($T671,DATEVALUE("9/30/20"&amp;RIGHT(BM$1,2)),Holidays!$J$3:$J$937),"")))),"")/(NETWORKDAYS($T671,$U671,Holidays!$J$3:$J$937)),0))</f>
        <v/>
      </c>
      <c r="BN671" s="87" t="str">
        <f>IF($Q671="","",IFERROR(IF(OR(AND($T671&gt;=DATEVALUE("10/1/20"&amp;RIGHT(BM$1,2)),$T671&lt;=DATEVALUE("9/30/20"&amp;RIGHT(BN$1,2))),AND($U671&gt;=DATEVALUE("10/1/20"&amp;RIGHT(BM$1,2)),$U671&lt;=DATEVALUE("9/30/20"&amp;RIGHT(BN$1,2))),AND($T671&lt;=DATEVALUE("10/1/20"&amp;RIGHT(BM$1,2)),$U671&gt;=DATEVALUE("9/30/20"&amp;RIGHT(BN$1,2)))),
IF(AND($T671&gt;=DATEVALUE("10/1/20"&amp;RIGHT(BM$1,2)),$U671&lt;=DATEVALUE("9/30/20"&amp;RIGHT(BN$1,2))),NETWORKDAYS($T671,$U671,Holidays!$J$3:$J$937),
IF(AND($T671&lt;DATEVALUE("10/1/20"&amp;RIGHT(BM$1,2)),$U671&lt;=DATEVALUE("9/30/20"&amp;RIGHT(BN$1,2))),NETWORKDAYS(DATEVALUE("10/1/20"&amp;RIGHT(BM$1,2)),$U671,Holidays!$J$3:$J$937),
IF($T671&lt;DATEVALUE("10/1/20"&amp;RIGHT(BM$1,2)),NETWORKDAYS(DATEVALUE("10/1/20"&amp;RIGHT(BM$1,2)),DATEVALUE("9/30/20"&amp;RIGHT(BN$1,2)),Holidays!$J$3:$J$937),
IF($T671&gt;=DATEVALUE("10/1/20"&amp;RIGHT(BM$1,2)),NETWORKDAYS($T671,DATEVALUE("9/30/20"&amp;RIGHT(BN$1,2)),Holidays!$J$3:$J$937),"")))),"")/(NETWORKDAYS($T671,$U671,Holidays!$J$3:$J$937)),0))</f>
        <v/>
      </c>
      <c r="BO671" s="87" t="str">
        <f>IF($Q671="","",IFERROR(IF(OR(AND($T671&gt;=DATEVALUE("10/1/20"&amp;RIGHT(BN$1,2)),$T671&lt;=DATEVALUE("9/30/20"&amp;RIGHT(BO$1,2))),AND($U671&gt;=DATEVALUE("10/1/20"&amp;RIGHT(BN$1,2)),$U671&lt;=DATEVALUE("9/30/20"&amp;RIGHT(BO$1,2))),AND($T671&lt;=DATEVALUE("10/1/20"&amp;RIGHT(BN$1,2)),$U671&gt;=DATEVALUE("9/30/20"&amp;RIGHT(BO$1,2)))),
IF(AND($T671&gt;=DATEVALUE("10/1/20"&amp;RIGHT(BN$1,2)),$U671&lt;=DATEVALUE("9/30/20"&amp;RIGHT(BO$1,2))),NETWORKDAYS($T671,$U671,Holidays!$J$3:$J$937),
IF(AND($T671&lt;DATEVALUE("10/1/20"&amp;RIGHT(BN$1,2)),$U671&lt;=DATEVALUE("9/30/20"&amp;RIGHT(BO$1,2))),NETWORKDAYS(DATEVALUE("10/1/20"&amp;RIGHT(BN$1,2)),$U671,Holidays!$J$3:$J$937),
IF($T671&lt;DATEVALUE("10/1/20"&amp;RIGHT(BN$1,2)),NETWORKDAYS(DATEVALUE("10/1/20"&amp;RIGHT(BN$1,2)),DATEVALUE("9/30/20"&amp;RIGHT(BO$1,2)),Holidays!$J$3:$J$937),
IF($T671&gt;=DATEVALUE("10/1/20"&amp;RIGHT(BN$1,2)),NETWORKDAYS($T671,DATEVALUE("9/30/20"&amp;RIGHT(BO$1,2)),Holidays!$J$3:$J$937),"")))),"")/(NETWORKDAYS($T671,$U671,Holidays!$J$3:$J$937)),0))</f>
        <v/>
      </c>
      <c r="BP671" s="87" t="str">
        <f>IF($Q671="","",IFERROR(IF(OR(AND($T671&gt;=DATEVALUE("10/1/20"&amp;RIGHT(BO$1,2)),$T671&lt;=DATEVALUE("9/30/20"&amp;RIGHT(BP$1,2))),AND($U671&gt;=DATEVALUE("10/1/20"&amp;RIGHT(BO$1,2)),$U671&lt;=DATEVALUE("9/30/20"&amp;RIGHT(BP$1,2))),AND($T671&lt;=DATEVALUE("10/1/20"&amp;RIGHT(BO$1,2)),$U671&gt;=DATEVALUE("9/30/20"&amp;RIGHT(BP$1,2)))),
IF(AND($T671&gt;=DATEVALUE("10/1/20"&amp;RIGHT(BO$1,2)),$U671&lt;=DATEVALUE("9/30/20"&amp;RIGHT(BP$1,2))),NETWORKDAYS($T671,$U671,Holidays!$J$3:$J$937),
IF(AND($T671&lt;DATEVALUE("10/1/20"&amp;RIGHT(BO$1,2)),$U671&lt;=DATEVALUE("9/30/20"&amp;RIGHT(BP$1,2))),NETWORKDAYS(DATEVALUE("10/1/20"&amp;RIGHT(BO$1,2)),$U671,Holidays!$J$3:$J$937),
IF($T671&lt;DATEVALUE("10/1/20"&amp;RIGHT(BO$1,2)),NETWORKDAYS(DATEVALUE("10/1/20"&amp;RIGHT(BO$1,2)),DATEVALUE("9/30/20"&amp;RIGHT(BP$1,2)),Holidays!$J$3:$J$937),
IF($T671&gt;=DATEVALUE("10/1/20"&amp;RIGHT(BO$1,2)),NETWORKDAYS($T671,DATEVALUE("9/30/20"&amp;RIGHT(BP$1,2)),Holidays!$J$3:$J$937),"")))),"")/(NETWORKDAYS($T671,$U671,Holidays!$J$3:$J$937)),0))</f>
        <v/>
      </c>
      <c r="BQ671" s="87" t="str">
        <f>IF($Q671="","",IFERROR(IF(OR(AND($T671&gt;=DATEVALUE("10/1/20"&amp;RIGHT(BP$1,2)),$T671&lt;=DATEVALUE("9/30/20"&amp;RIGHT(BQ$1,2))),AND($U671&gt;=DATEVALUE("10/1/20"&amp;RIGHT(BP$1,2)),$U671&lt;=DATEVALUE("9/30/20"&amp;RIGHT(BQ$1,2))),AND($T671&lt;=DATEVALUE("10/1/20"&amp;RIGHT(BP$1,2)),$U671&gt;=DATEVALUE("9/30/20"&amp;RIGHT(BQ$1,2)))),
IF(AND($T671&gt;=DATEVALUE("10/1/20"&amp;RIGHT(BP$1,2)),$U671&lt;=DATEVALUE("9/30/20"&amp;RIGHT(BQ$1,2))),NETWORKDAYS($T671,$U671,Holidays!$J$3:$J$937),
IF(AND($T671&lt;DATEVALUE("10/1/20"&amp;RIGHT(BP$1,2)),$U671&lt;=DATEVALUE("9/30/20"&amp;RIGHT(BQ$1,2))),NETWORKDAYS(DATEVALUE("10/1/20"&amp;RIGHT(BP$1,2)),$U671,Holidays!$J$3:$J$937),
IF($T671&lt;DATEVALUE("10/1/20"&amp;RIGHT(BP$1,2)),NETWORKDAYS(DATEVALUE("10/1/20"&amp;RIGHT(BP$1,2)),DATEVALUE("9/30/20"&amp;RIGHT(BQ$1,2)),Holidays!$J$3:$J$937),
IF($T671&gt;=DATEVALUE("10/1/20"&amp;RIGHT(BP$1,2)),NETWORKDAYS($T671,DATEVALUE("9/30/20"&amp;RIGHT(BQ$1,2)),Holidays!$J$3:$J$937),"")))),"")/(NETWORKDAYS($T671,$U671,Holidays!$J$3:$J$937)),0))</f>
        <v/>
      </c>
      <c r="BR671" s="87" t="str">
        <f>IF($Q671="","",IFERROR(IF(OR(AND($T671&gt;=DATEVALUE("10/1/20"&amp;RIGHT(BQ$1,2)),$T671&lt;=DATEVALUE("9/30/20"&amp;RIGHT(BR$1,2))),AND($U671&gt;=DATEVALUE("10/1/20"&amp;RIGHT(BQ$1,2)),$U671&lt;=DATEVALUE("9/30/20"&amp;RIGHT(BR$1,2))),AND($T671&lt;=DATEVALUE("10/1/20"&amp;RIGHT(BQ$1,2)),$U671&gt;=DATEVALUE("9/30/20"&amp;RIGHT(BR$1,2)))),
IF(AND($T671&gt;=DATEVALUE("10/1/20"&amp;RIGHT(BQ$1,2)),$U671&lt;=DATEVALUE("9/30/20"&amp;RIGHT(BR$1,2))),NETWORKDAYS($T671,$U671,Holidays!$J$3:$J$937),
IF(AND($T671&lt;DATEVALUE("10/1/20"&amp;RIGHT(BQ$1,2)),$U671&lt;=DATEVALUE("9/30/20"&amp;RIGHT(BR$1,2))),NETWORKDAYS(DATEVALUE("10/1/20"&amp;RIGHT(BQ$1,2)),$U671,Holidays!$J$3:$J$937),
IF($T671&lt;DATEVALUE("10/1/20"&amp;RIGHT(BQ$1,2)),NETWORKDAYS(DATEVALUE("10/1/20"&amp;RIGHT(BQ$1,2)),DATEVALUE("9/30/20"&amp;RIGHT(BR$1,2)),Holidays!$J$3:$J$937),
IF($T671&gt;=DATEVALUE("10/1/20"&amp;RIGHT(BQ$1,2)),NETWORKDAYS($T671,DATEVALUE("9/30/20"&amp;RIGHT(BR$1,2)),Holidays!$J$3:$J$937),"")))),"")/(NETWORKDAYS($T671,$U671,Holidays!$J$3:$J$937)),0))</f>
        <v/>
      </c>
      <c r="BS671" s="87" t="str">
        <f>IF($Q671="","",IFERROR(IF(OR(AND($T671&gt;=DATEVALUE("10/1/20"&amp;RIGHT(BR$1,2)),$T671&lt;=DATEVALUE("9/30/20"&amp;RIGHT(BS$1,2))),AND($U671&gt;=DATEVALUE("10/1/20"&amp;RIGHT(BR$1,2)),$U671&lt;=DATEVALUE("9/30/20"&amp;RIGHT(BS$1,2))),AND($T671&lt;=DATEVALUE("10/1/20"&amp;RIGHT(BR$1,2)),$U671&gt;=DATEVALUE("9/30/20"&amp;RIGHT(BS$1,2)))),
IF(AND($T671&gt;=DATEVALUE("10/1/20"&amp;RIGHT(BR$1,2)),$U671&lt;=DATEVALUE("9/30/20"&amp;RIGHT(BS$1,2))),NETWORKDAYS($T671,$U671,Holidays!$J$3:$J$937),
IF(AND($T671&lt;DATEVALUE("10/1/20"&amp;RIGHT(BR$1,2)),$U671&lt;=DATEVALUE("9/30/20"&amp;RIGHT(BS$1,2))),NETWORKDAYS(DATEVALUE("10/1/20"&amp;RIGHT(BR$1,2)),$U671,Holidays!$J$3:$J$937),
IF($T671&lt;DATEVALUE("10/1/20"&amp;RIGHT(BR$1,2)),NETWORKDAYS(DATEVALUE("10/1/20"&amp;RIGHT(BR$1,2)),DATEVALUE("9/30/20"&amp;RIGHT(BS$1,2)),Holidays!$J$3:$J$937),
IF($T671&gt;=DATEVALUE("10/1/20"&amp;RIGHT(BR$1,2)),NETWORKDAYS($T671,DATEVALUE("9/30/20"&amp;RIGHT(BS$1,2)),Holidays!$J$3:$J$937),"")))),"")/(NETWORKDAYS($T671,$U671,Holidays!$J$3:$J$937)),0))</f>
        <v/>
      </c>
      <c r="BT671" s="87" t="str">
        <f>IF($Q671="","",IFERROR(IF(OR(AND($T671&gt;=DATEVALUE("10/1/20"&amp;RIGHT(BS$1,2)),$T671&lt;=DATEVALUE("9/30/20"&amp;RIGHT(BT$1,2))),AND($U671&gt;=DATEVALUE("10/1/20"&amp;RIGHT(BS$1,2)),$U671&lt;=DATEVALUE("9/30/20"&amp;RIGHT(BT$1,2))),AND($T671&lt;=DATEVALUE("10/1/20"&amp;RIGHT(BS$1,2)),$U671&gt;=DATEVALUE("9/30/20"&amp;RIGHT(BT$1,2)))),
IF(AND($T671&gt;=DATEVALUE("10/1/20"&amp;RIGHT(BS$1,2)),$U671&lt;=DATEVALUE("9/30/20"&amp;RIGHT(BT$1,2))),NETWORKDAYS($T671,$U671,Holidays!$J$3:$J$937),
IF(AND($T671&lt;DATEVALUE("10/1/20"&amp;RIGHT(BS$1,2)),$U671&lt;=DATEVALUE("9/30/20"&amp;RIGHT(BT$1,2))),NETWORKDAYS(DATEVALUE("10/1/20"&amp;RIGHT(BS$1,2)),$U671,Holidays!$J$3:$J$937),
IF($T671&lt;DATEVALUE("10/1/20"&amp;RIGHT(BS$1,2)),NETWORKDAYS(DATEVALUE("10/1/20"&amp;RIGHT(BS$1,2)),DATEVALUE("9/30/20"&amp;RIGHT(BT$1,2)),Holidays!$J$3:$J$937),
IF($T671&gt;=DATEVALUE("10/1/20"&amp;RIGHT(BS$1,2)),NETWORKDAYS($T671,DATEVALUE("9/30/20"&amp;RIGHT(BT$1,2)),Holidays!$J$3:$J$937),"")))),"")/(NETWORKDAYS($T671,$U671,Holidays!$J$3:$J$937)),0))</f>
        <v/>
      </c>
      <c r="BU671" s="87" t="str">
        <f>IF($Q671="","",IFERROR(IF(OR(AND($T671&gt;=DATEVALUE("10/1/20"&amp;RIGHT(BT$1,2)),$T671&lt;=DATEVALUE("9/30/20"&amp;RIGHT(BU$1,2))),AND($U671&gt;=DATEVALUE("10/1/20"&amp;RIGHT(BT$1,2)),$U671&lt;=DATEVALUE("9/30/20"&amp;RIGHT(BU$1,2))),AND($T671&lt;=DATEVALUE("10/1/20"&amp;RIGHT(BT$1,2)),$U671&gt;=DATEVALUE("9/30/20"&amp;RIGHT(BU$1,2)))),
IF(AND($T671&gt;=DATEVALUE("10/1/20"&amp;RIGHT(BT$1,2)),$U671&lt;=DATEVALUE("9/30/20"&amp;RIGHT(BU$1,2))),NETWORKDAYS($T671,$U671,Holidays!$J$3:$J$937),
IF(AND($T671&lt;DATEVALUE("10/1/20"&amp;RIGHT(BT$1,2)),$U671&lt;=DATEVALUE("9/30/20"&amp;RIGHT(BU$1,2))),NETWORKDAYS(DATEVALUE("10/1/20"&amp;RIGHT(BT$1,2)),$U671,Holidays!$J$3:$J$937),
IF($T671&lt;DATEVALUE("10/1/20"&amp;RIGHT(BT$1,2)),NETWORKDAYS(DATEVALUE("10/1/20"&amp;RIGHT(BT$1,2)),DATEVALUE("9/30/20"&amp;RIGHT(BU$1,2)),Holidays!$J$3:$J$937),
IF($T671&gt;=DATEVALUE("10/1/20"&amp;RIGHT(BT$1,2)),NETWORKDAYS($T671,DATEVALUE("9/30/20"&amp;RIGHT(BU$1,2)),Holidays!$J$3:$J$937),"")))),"")/(NETWORKDAYS($T671,$U671,Holidays!$J$3:$J$937)),0))</f>
        <v/>
      </c>
      <c r="BV671" s="87" t="str">
        <f>IF($Q671="","",IFERROR(IF(OR(AND($T671&gt;=DATEVALUE("10/1/20"&amp;RIGHT(BU$1,2)),$T671&lt;=DATEVALUE("9/30/20"&amp;RIGHT(BV$1,2))),AND($U671&gt;=DATEVALUE("10/1/20"&amp;RIGHT(BU$1,2)),$U671&lt;=DATEVALUE("9/30/20"&amp;RIGHT(BV$1,2))),AND($T671&lt;=DATEVALUE("10/1/20"&amp;RIGHT(BU$1,2)),$U671&gt;=DATEVALUE("9/30/20"&amp;RIGHT(BV$1,2)))),
IF(AND($T671&gt;=DATEVALUE("10/1/20"&amp;RIGHT(BU$1,2)),$U671&lt;=DATEVALUE("9/30/20"&amp;RIGHT(BV$1,2))),NETWORKDAYS($T671,$U671,Holidays!$J$3:$J$937),
IF(AND($T671&lt;DATEVALUE("10/1/20"&amp;RIGHT(BU$1,2)),$U671&lt;=DATEVALUE("9/30/20"&amp;RIGHT(BV$1,2))),NETWORKDAYS(DATEVALUE("10/1/20"&amp;RIGHT(BU$1,2)),$U671,Holidays!$J$3:$J$937),
IF($T671&lt;DATEVALUE("10/1/20"&amp;RIGHT(BU$1,2)),NETWORKDAYS(DATEVALUE("10/1/20"&amp;RIGHT(BU$1,2)),DATEVALUE("9/30/20"&amp;RIGHT(BV$1,2)),Holidays!$J$3:$J$937),
IF($T671&gt;=DATEVALUE("10/1/20"&amp;RIGHT(BU$1,2)),NETWORKDAYS($T671,DATEVALUE("9/30/20"&amp;RIGHT(BV$1,2)),Holidays!$J$3:$J$937),"")))),"")/(NETWORKDAYS($T671,$U671,Holidays!$J$3:$J$937)),0))</f>
        <v/>
      </c>
      <c r="BW671" s="87" t="str">
        <f>IF($Q671="","",IFERROR(IF(OR(AND($T671&gt;=DATEVALUE("10/1/20"&amp;RIGHT(BV$1,2)),$T671&lt;=DATEVALUE("9/30/20"&amp;RIGHT(BW$1,2))),AND($U671&gt;=DATEVALUE("10/1/20"&amp;RIGHT(BV$1,2)),$U671&lt;=DATEVALUE("9/30/20"&amp;RIGHT(BW$1,2))),AND($T671&lt;=DATEVALUE("10/1/20"&amp;RIGHT(BV$1,2)),$U671&gt;=DATEVALUE("9/30/20"&amp;RIGHT(BW$1,2)))),
IF(AND($T671&gt;=DATEVALUE("10/1/20"&amp;RIGHT(BV$1,2)),$U671&lt;=DATEVALUE("9/30/20"&amp;RIGHT(BW$1,2))),NETWORKDAYS($T671,$U671,Holidays!$J$3:$J$937),
IF(AND($T671&lt;DATEVALUE("10/1/20"&amp;RIGHT(BV$1,2)),$U671&lt;=DATEVALUE("9/30/20"&amp;RIGHT(BW$1,2))),NETWORKDAYS(DATEVALUE("10/1/20"&amp;RIGHT(BV$1,2)),$U671,Holidays!$J$3:$J$937),
IF($T671&lt;DATEVALUE("10/1/20"&amp;RIGHT(BV$1,2)),NETWORKDAYS(DATEVALUE("10/1/20"&amp;RIGHT(BV$1,2)),DATEVALUE("9/30/20"&amp;RIGHT(BW$1,2)),Holidays!$J$3:$J$937),
IF($T671&gt;=DATEVALUE("10/1/20"&amp;RIGHT(BV$1,2)),NETWORKDAYS($T671,DATEVALUE("9/30/20"&amp;RIGHT(BW$1,2)),Holidays!$J$3:$J$937),"")))),"")/(NETWORKDAYS($T671,$U671,Holidays!$J$3:$J$937)),0))</f>
        <v/>
      </c>
      <c r="BX671" s="87" t="str">
        <f>IF($Q671="","",IFERROR(IF(OR(AND($T671&gt;=DATEVALUE("10/1/20"&amp;RIGHT(BW$1,2)),$T671&lt;=DATEVALUE("9/30/20"&amp;RIGHT(BX$1,2))),AND($U671&gt;=DATEVALUE("10/1/20"&amp;RIGHT(BW$1,2)),$U671&lt;=DATEVALUE("9/30/20"&amp;RIGHT(BX$1,2))),AND($T671&lt;=DATEVALUE("10/1/20"&amp;RIGHT(BW$1,2)),$U671&gt;=DATEVALUE("9/30/20"&amp;RIGHT(BX$1,2)))),
IF(AND($T671&gt;=DATEVALUE("10/1/20"&amp;RIGHT(BW$1,2)),$U671&lt;=DATEVALUE("9/30/20"&amp;RIGHT(BX$1,2))),NETWORKDAYS($T671,$U671,Holidays!$J$3:$J$937),
IF(AND($T671&lt;DATEVALUE("10/1/20"&amp;RIGHT(BW$1,2)),$U671&lt;=DATEVALUE("9/30/20"&amp;RIGHT(BX$1,2))),NETWORKDAYS(DATEVALUE("10/1/20"&amp;RIGHT(BW$1,2)),$U671,Holidays!$J$3:$J$937),
IF($T671&lt;DATEVALUE("10/1/20"&amp;RIGHT(BW$1,2)),NETWORKDAYS(DATEVALUE("10/1/20"&amp;RIGHT(BW$1,2)),DATEVALUE("9/30/20"&amp;RIGHT(BX$1,2)),Holidays!$J$3:$J$937),
IF($T671&gt;=DATEVALUE("10/1/20"&amp;RIGHT(BW$1,2)),NETWORKDAYS($T671,DATEVALUE("9/30/20"&amp;RIGHT(BX$1,2)),Holidays!$J$3:$J$937),"")))),"")/(NETWORKDAYS($T671,$U671,Holidays!$J$3:$J$937)),0))</f>
        <v/>
      </c>
      <c r="BY671" s="87" t="str">
        <f>IF($Q671="","",IFERROR(IF(OR(AND($T671&gt;=DATEVALUE("10/1/20"&amp;RIGHT(BX$1,2)),$T671&lt;=DATEVALUE("9/30/20"&amp;RIGHT(BY$1,2))),AND($U671&gt;=DATEVALUE("10/1/20"&amp;RIGHT(BX$1,2)),$U671&lt;=DATEVALUE("9/30/20"&amp;RIGHT(BY$1,2))),AND($T671&lt;=DATEVALUE("10/1/20"&amp;RIGHT(BX$1,2)),$U671&gt;=DATEVALUE("9/30/20"&amp;RIGHT(BY$1,2)))),
IF(AND($T671&gt;=DATEVALUE("10/1/20"&amp;RIGHT(BX$1,2)),$U671&lt;=DATEVALUE("9/30/20"&amp;RIGHT(BY$1,2))),NETWORKDAYS($T671,$U671,Holidays!$J$3:$J$937),
IF(AND($T671&lt;DATEVALUE("10/1/20"&amp;RIGHT(BX$1,2)),$U671&lt;=DATEVALUE("9/30/20"&amp;RIGHT(BY$1,2))),NETWORKDAYS(DATEVALUE("10/1/20"&amp;RIGHT(BX$1,2)),$U671,Holidays!$J$3:$J$937),
IF($T671&lt;DATEVALUE("10/1/20"&amp;RIGHT(BX$1,2)),NETWORKDAYS(DATEVALUE("10/1/20"&amp;RIGHT(BX$1,2)),DATEVALUE("9/30/20"&amp;RIGHT(BY$1,2)),Holidays!$J$3:$J$937),
IF($T671&gt;=DATEVALUE("10/1/20"&amp;RIGHT(BX$1,2)),NETWORKDAYS($T671,DATEVALUE("9/30/20"&amp;RIGHT(BY$1,2)),Holidays!$J$3:$J$937),"")))),"")/(NETWORKDAYS($T671,$U671,Holidays!$J$3:$J$937)),0))</f>
        <v/>
      </c>
      <c r="BZ671" s="87" t="str">
        <f>IF($Q671="","",IFERROR(IF(OR(AND($T671&gt;=DATEVALUE("10/1/20"&amp;RIGHT(BY$1,2)),$T671&lt;=DATEVALUE("9/30/20"&amp;RIGHT(BZ$1,2))),AND($U671&gt;=DATEVALUE("10/1/20"&amp;RIGHT(BY$1,2)),$U671&lt;=DATEVALUE("9/30/20"&amp;RIGHT(BZ$1,2))),AND($T671&lt;=DATEVALUE("10/1/20"&amp;RIGHT(BY$1,2)),$U671&gt;=DATEVALUE("9/30/20"&amp;RIGHT(BZ$1,2)))),
IF(AND($T671&gt;=DATEVALUE("10/1/20"&amp;RIGHT(BY$1,2)),$U671&lt;=DATEVALUE("9/30/20"&amp;RIGHT(BZ$1,2))),NETWORKDAYS($T671,$U671,Holidays!$J$3:$J$937),
IF(AND($T671&lt;DATEVALUE("10/1/20"&amp;RIGHT(BY$1,2)),$U671&lt;=DATEVALUE("9/30/20"&amp;RIGHT(BZ$1,2))),NETWORKDAYS(DATEVALUE("10/1/20"&amp;RIGHT(BY$1,2)),$U671,Holidays!$J$3:$J$937),
IF($T671&lt;DATEVALUE("10/1/20"&amp;RIGHT(BY$1,2)),NETWORKDAYS(DATEVALUE("10/1/20"&amp;RIGHT(BY$1,2)),DATEVALUE("9/30/20"&amp;RIGHT(BZ$1,2)),Holidays!$J$3:$J$937),
IF($T671&gt;=DATEVALUE("10/1/20"&amp;RIGHT(BY$1,2)),NETWORKDAYS($T671,DATEVALUE("9/30/20"&amp;RIGHT(BZ$1,2)),Holidays!$J$3:$J$937),"")))),"")/(NETWORKDAYS($T671,$U671,Holidays!$J$3:$J$937)),0))</f>
        <v/>
      </c>
      <c r="CA671" s="87" t="str">
        <f>IF($Q671="","",IFERROR(IF(OR(AND($T671&gt;=DATEVALUE("10/1/20"&amp;RIGHT(BZ$1,2)),$T671&lt;=DATEVALUE("9/30/20"&amp;RIGHT(CA$1,2))),AND($U671&gt;=DATEVALUE("10/1/20"&amp;RIGHT(BZ$1,2)),$U671&lt;=DATEVALUE("9/30/20"&amp;RIGHT(CA$1,2))),AND($T671&lt;=DATEVALUE("10/1/20"&amp;RIGHT(BZ$1,2)),$U671&gt;=DATEVALUE("9/30/20"&amp;RIGHT(CA$1,2)))),
IF(AND($T671&gt;=DATEVALUE("10/1/20"&amp;RIGHT(BZ$1,2)),$U671&lt;=DATEVALUE("9/30/20"&amp;RIGHT(CA$1,2))),NETWORKDAYS($T671,$U671,Holidays!$J$3:$J$937),
IF(AND($T671&lt;DATEVALUE("10/1/20"&amp;RIGHT(BZ$1,2)),$U671&lt;=DATEVALUE("9/30/20"&amp;RIGHT(CA$1,2))),NETWORKDAYS(DATEVALUE("10/1/20"&amp;RIGHT(BZ$1,2)),$U671,Holidays!$J$3:$J$937),
IF($T671&lt;DATEVALUE("10/1/20"&amp;RIGHT(BZ$1,2)),NETWORKDAYS(DATEVALUE("10/1/20"&amp;RIGHT(BZ$1,2)),DATEVALUE("9/30/20"&amp;RIGHT(CA$1,2)),Holidays!$J$3:$J$937),
IF($T671&gt;=DATEVALUE("10/1/20"&amp;RIGHT(BZ$1,2)),NETWORKDAYS($T671,DATEVALUE("9/30/20"&amp;RIGHT(CA$1,2)),Holidays!$J$3:$J$937),"")))),"")/(NETWORKDAYS($T671,$U671,Holidays!$J$3:$J$937)),0))</f>
        <v/>
      </c>
      <c r="CB671" s="87" t="str">
        <f>IF($Q671="","",IFERROR(IF(OR(AND($T671&gt;=DATEVALUE("10/1/20"&amp;RIGHT(CA$1,2)),$T671&lt;=DATEVALUE("9/30/20"&amp;RIGHT(CB$1,2))),AND($U671&gt;=DATEVALUE("10/1/20"&amp;RIGHT(CA$1,2)),$U671&lt;=DATEVALUE("9/30/20"&amp;RIGHT(CB$1,2))),AND($T671&lt;=DATEVALUE("10/1/20"&amp;RIGHT(CA$1,2)),$U671&gt;=DATEVALUE("9/30/20"&amp;RIGHT(CB$1,2)))),
IF(AND($T671&gt;=DATEVALUE("10/1/20"&amp;RIGHT(CA$1,2)),$U671&lt;=DATEVALUE("9/30/20"&amp;RIGHT(CB$1,2))),NETWORKDAYS($T671,$U671,Holidays!$J$3:$J$937),
IF(AND($T671&lt;DATEVALUE("10/1/20"&amp;RIGHT(CA$1,2)),$U671&lt;=DATEVALUE("9/30/20"&amp;RIGHT(CB$1,2))),NETWORKDAYS(DATEVALUE("10/1/20"&amp;RIGHT(CA$1,2)),$U671,Holidays!$J$3:$J$937),
IF($T671&lt;DATEVALUE("10/1/20"&amp;RIGHT(CA$1,2)),NETWORKDAYS(DATEVALUE("10/1/20"&amp;RIGHT(CA$1,2)),DATEVALUE("9/30/20"&amp;RIGHT(CB$1,2)),Holidays!$J$3:$J$937),
IF($T671&gt;=DATEVALUE("10/1/20"&amp;RIGHT(CA$1,2)),NETWORKDAYS($T671,DATEVALUE("9/30/20"&amp;RIGHT(CB$1,2)),Holidays!$J$3:$J$937),"")))),"")/(NETWORKDAYS($T671,$U671,Holidays!$J$3:$J$937)),0))</f>
        <v/>
      </c>
    </row>
    <row r="672" spans="1:80">
      <c r="A672" s="97"/>
      <c r="B672" s="98" t="str">
        <f ca="1">IF(NOT($A672=""),OFFSET('WBS Reference &amp; User Procedure'!$A$1,MATCH($A672,'WBS Reference &amp; User Procedure'!$A:$A,0)-1,1),"")</f>
        <v/>
      </c>
      <c r="D672" s="97"/>
      <c r="T672" s="104" t="str">
        <f>IF(NOT(Q672=""),IF(NOT($S672=""),$S672,#REF!),"")</f>
        <v/>
      </c>
      <c r="U672" s="104" t="str">
        <f>IF(NOT(Q672=""),WORKDAY(T672,Q672,Holidays!$J$3:$J$937),"")</f>
        <v/>
      </c>
      <c r="V672" s="104"/>
      <c r="W672" s="104"/>
      <c r="X672" s="101" t="str">
        <f t="shared" si="137"/>
        <v/>
      </c>
      <c r="AL672" s="87" t="str">
        <f t="shared" ca="1" si="150"/>
        <v/>
      </c>
      <c r="AN672" s="87" t="str">
        <f t="shared" ca="1" si="148"/>
        <v/>
      </c>
      <c r="AO672" s="87" t="str">
        <f t="shared" ca="1" si="148"/>
        <v/>
      </c>
      <c r="AP672" s="87" t="str">
        <f t="shared" ca="1" si="148"/>
        <v/>
      </c>
      <c r="AQ672" s="87" t="str">
        <f t="shared" ca="1" si="148"/>
        <v/>
      </c>
      <c r="AR672" s="87" t="str">
        <f t="shared" ca="1" si="148"/>
        <v/>
      </c>
      <c r="AS672" s="87" t="str">
        <f t="shared" ca="1" si="148"/>
        <v/>
      </c>
      <c r="AT672" s="87" t="str">
        <f t="shared" ca="1" si="148"/>
        <v/>
      </c>
      <c r="AU672" s="87" t="str">
        <f t="shared" ca="1" si="148"/>
        <v/>
      </c>
      <c r="AV672" s="87" t="str">
        <f t="shared" ca="1" si="148"/>
        <v/>
      </c>
      <c r="AW672" s="87" t="str">
        <f t="shared" ca="1" si="148"/>
        <v/>
      </c>
      <c r="AX672" s="87" t="str">
        <f t="shared" ca="1" si="149"/>
        <v/>
      </c>
      <c r="AY672" s="87" t="str">
        <f t="shared" ca="1" si="149"/>
        <v/>
      </c>
      <c r="AZ672" s="87" t="str">
        <f t="shared" ca="1" si="149"/>
        <v/>
      </c>
      <c r="BA672" s="87" t="str">
        <f t="shared" ca="1" si="149"/>
        <v/>
      </c>
      <c r="BB672" s="87" t="str">
        <f t="shared" ca="1" si="149"/>
        <v/>
      </c>
      <c r="BC672" s="87" t="str">
        <f t="shared" ca="1" si="149"/>
        <v/>
      </c>
      <c r="BD672" s="87" t="str">
        <f t="shared" ca="1" si="149"/>
        <v/>
      </c>
      <c r="BE672" s="87" t="str">
        <f t="shared" ca="1" si="149"/>
        <v/>
      </c>
      <c r="BF672" s="87" t="str">
        <f t="shared" ca="1" si="149"/>
        <v/>
      </c>
      <c r="BG672" s="87" t="str">
        <f t="shared" ca="1" si="149"/>
        <v/>
      </c>
      <c r="BI672" s="87" t="str">
        <f>IF($Q672="","",IFERROR(IF(OR(AND($T672&gt;=DATEVALUE("10/1/20"&amp;RIGHT(BH$1,2)),$T672&lt;=DATEVALUE("9/30/20"&amp;RIGHT(BI$1,2))),AND($U672&gt;=DATEVALUE("10/1/20"&amp;RIGHT(BH$1,2)),$U672&lt;=DATEVALUE("9/30/20"&amp;RIGHT(BI$1,2))),AND($T672&lt;=DATEVALUE("10/1/20"&amp;RIGHT(BH$1,2)),$U672&gt;=DATEVALUE("9/30/20"&amp;RIGHT(BI$1,2)))),
IF(AND($T672&gt;=DATEVALUE("10/1/20"&amp;RIGHT(BH$1,2)),$U672&lt;=DATEVALUE("9/30/20"&amp;RIGHT(BI$1,2))),NETWORKDAYS($T672,$U672,Holidays!$J$3:$J$937),
IF(AND($T672&lt;DATEVALUE("10/1/20"&amp;RIGHT(BH$1,2)),$U672&lt;=DATEVALUE("9/30/20"&amp;RIGHT(BI$1,2))),NETWORKDAYS(DATEVALUE("10/1/20"&amp;RIGHT(BH$1,2)),$U672,Holidays!$J$3:$J$937),
IF($T672&lt;DATEVALUE("10/1/20"&amp;RIGHT(BH$1,2)),NETWORKDAYS(DATEVALUE("10/1/20"&amp;RIGHT(BH$1,2)),DATEVALUE("9/30/20"&amp;RIGHT(BI$1,2)),Holidays!$J$3:$J$937),
IF($T672&gt;=DATEVALUE("10/1/20"&amp;RIGHT(BH$1,2)),NETWORKDAYS($T672,DATEVALUE("9/30/20"&amp;RIGHT(BI$1,2)),Holidays!$J$3:$J$937),"")))),"")/(NETWORKDAYS($T672,$U672,Holidays!$J$3:$J$937)),0))</f>
        <v/>
      </c>
      <c r="BJ672" s="87" t="str">
        <f>IF($Q672="","",IFERROR(IF(OR(AND($T672&gt;=DATEVALUE("10/1/20"&amp;RIGHT(BI$1,2)),$T672&lt;=DATEVALUE("9/30/20"&amp;RIGHT(BJ$1,2))),AND($U672&gt;=DATEVALUE("10/1/20"&amp;RIGHT(BI$1,2)),$U672&lt;=DATEVALUE("9/30/20"&amp;RIGHT(BJ$1,2))),AND($T672&lt;=DATEVALUE("10/1/20"&amp;RIGHT(BI$1,2)),$U672&gt;=DATEVALUE("9/30/20"&amp;RIGHT(BJ$1,2)))),
IF(AND($T672&gt;=DATEVALUE("10/1/20"&amp;RIGHT(BI$1,2)),$U672&lt;=DATEVALUE("9/30/20"&amp;RIGHT(BJ$1,2))),NETWORKDAYS($T672,$U672,Holidays!$J$3:$J$937),
IF(AND($T672&lt;DATEVALUE("10/1/20"&amp;RIGHT(BI$1,2)),$U672&lt;=DATEVALUE("9/30/20"&amp;RIGHT(BJ$1,2))),NETWORKDAYS(DATEVALUE("10/1/20"&amp;RIGHT(BI$1,2)),$U672,Holidays!$J$3:$J$937),
IF($T672&lt;DATEVALUE("10/1/20"&amp;RIGHT(BI$1,2)),NETWORKDAYS(DATEVALUE("10/1/20"&amp;RIGHT(BI$1,2)),DATEVALUE("9/30/20"&amp;RIGHT(BJ$1,2)),Holidays!$J$3:$J$937),
IF($T672&gt;=DATEVALUE("10/1/20"&amp;RIGHT(BI$1,2)),NETWORKDAYS($T672,DATEVALUE("9/30/20"&amp;RIGHT(BJ$1,2)),Holidays!$J$3:$J$937),"")))),"")/(NETWORKDAYS($T672,$U672,Holidays!$J$3:$J$937)),0))</f>
        <v/>
      </c>
      <c r="BK672" s="87" t="str">
        <f>IF($Q672="","",IFERROR(IF(OR(AND($T672&gt;=DATEVALUE("10/1/20"&amp;RIGHT(BJ$1,2)),$T672&lt;=DATEVALUE("9/30/20"&amp;RIGHT(BK$1,2))),AND($U672&gt;=DATEVALUE("10/1/20"&amp;RIGHT(BJ$1,2)),$U672&lt;=DATEVALUE("9/30/20"&amp;RIGHT(BK$1,2))),AND($T672&lt;=DATEVALUE("10/1/20"&amp;RIGHT(BJ$1,2)),$U672&gt;=DATEVALUE("9/30/20"&amp;RIGHT(BK$1,2)))),
IF(AND($T672&gt;=DATEVALUE("10/1/20"&amp;RIGHT(BJ$1,2)),$U672&lt;=DATEVALUE("9/30/20"&amp;RIGHT(BK$1,2))),NETWORKDAYS($T672,$U672,Holidays!$J$3:$J$937),
IF(AND($T672&lt;DATEVALUE("10/1/20"&amp;RIGHT(BJ$1,2)),$U672&lt;=DATEVALUE("9/30/20"&amp;RIGHT(BK$1,2))),NETWORKDAYS(DATEVALUE("10/1/20"&amp;RIGHT(BJ$1,2)),$U672,Holidays!$J$3:$J$937),
IF($T672&lt;DATEVALUE("10/1/20"&amp;RIGHT(BJ$1,2)),NETWORKDAYS(DATEVALUE("10/1/20"&amp;RIGHT(BJ$1,2)),DATEVALUE("9/30/20"&amp;RIGHT(BK$1,2)),Holidays!$J$3:$J$937),
IF($T672&gt;=DATEVALUE("10/1/20"&amp;RIGHT(BJ$1,2)),NETWORKDAYS($T672,DATEVALUE("9/30/20"&amp;RIGHT(BK$1,2)),Holidays!$J$3:$J$937),"")))),"")/(NETWORKDAYS($T672,$U672,Holidays!$J$3:$J$937)),0))</f>
        <v/>
      </c>
      <c r="BL672" s="87" t="str">
        <f>IF($Q672="","",IFERROR(IF(OR(AND($T672&gt;=DATEVALUE("10/1/20"&amp;RIGHT(BK$1,2)),$T672&lt;=DATEVALUE("9/30/20"&amp;RIGHT(BL$1,2))),AND($U672&gt;=DATEVALUE("10/1/20"&amp;RIGHT(BK$1,2)),$U672&lt;=DATEVALUE("9/30/20"&amp;RIGHT(BL$1,2))),AND($T672&lt;=DATEVALUE("10/1/20"&amp;RIGHT(BK$1,2)),$U672&gt;=DATEVALUE("9/30/20"&amp;RIGHT(BL$1,2)))),
IF(AND($T672&gt;=DATEVALUE("10/1/20"&amp;RIGHT(BK$1,2)),$U672&lt;=DATEVALUE("9/30/20"&amp;RIGHT(BL$1,2))),NETWORKDAYS($T672,$U672,Holidays!$J$3:$J$937),
IF(AND($T672&lt;DATEVALUE("10/1/20"&amp;RIGHT(BK$1,2)),$U672&lt;=DATEVALUE("9/30/20"&amp;RIGHT(BL$1,2))),NETWORKDAYS(DATEVALUE("10/1/20"&amp;RIGHT(BK$1,2)),$U672,Holidays!$J$3:$J$937),
IF($T672&lt;DATEVALUE("10/1/20"&amp;RIGHT(BK$1,2)),NETWORKDAYS(DATEVALUE("10/1/20"&amp;RIGHT(BK$1,2)),DATEVALUE("9/30/20"&amp;RIGHT(BL$1,2)),Holidays!$J$3:$J$937),
IF($T672&gt;=DATEVALUE("10/1/20"&amp;RIGHT(BK$1,2)),NETWORKDAYS($T672,DATEVALUE("9/30/20"&amp;RIGHT(BL$1,2)),Holidays!$J$3:$J$937),"")))),"")/(NETWORKDAYS($T672,$U672,Holidays!$J$3:$J$937)),0))</f>
        <v/>
      </c>
      <c r="BM672" s="87" t="str">
        <f>IF($Q672="","",IFERROR(IF(OR(AND($T672&gt;=DATEVALUE("10/1/20"&amp;RIGHT(BL$1,2)),$T672&lt;=DATEVALUE("9/30/20"&amp;RIGHT(BM$1,2))),AND($U672&gt;=DATEVALUE("10/1/20"&amp;RIGHT(BL$1,2)),$U672&lt;=DATEVALUE("9/30/20"&amp;RIGHT(BM$1,2))),AND($T672&lt;=DATEVALUE("10/1/20"&amp;RIGHT(BL$1,2)),$U672&gt;=DATEVALUE("9/30/20"&amp;RIGHT(BM$1,2)))),
IF(AND($T672&gt;=DATEVALUE("10/1/20"&amp;RIGHT(BL$1,2)),$U672&lt;=DATEVALUE("9/30/20"&amp;RIGHT(BM$1,2))),NETWORKDAYS($T672,$U672,Holidays!$J$3:$J$937),
IF(AND($T672&lt;DATEVALUE("10/1/20"&amp;RIGHT(BL$1,2)),$U672&lt;=DATEVALUE("9/30/20"&amp;RIGHT(BM$1,2))),NETWORKDAYS(DATEVALUE("10/1/20"&amp;RIGHT(BL$1,2)),$U672,Holidays!$J$3:$J$937),
IF($T672&lt;DATEVALUE("10/1/20"&amp;RIGHT(BL$1,2)),NETWORKDAYS(DATEVALUE("10/1/20"&amp;RIGHT(BL$1,2)),DATEVALUE("9/30/20"&amp;RIGHT(BM$1,2)),Holidays!$J$3:$J$937),
IF($T672&gt;=DATEVALUE("10/1/20"&amp;RIGHT(BL$1,2)),NETWORKDAYS($T672,DATEVALUE("9/30/20"&amp;RIGHT(BM$1,2)),Holidays!$J$3:$J$937),"")))),"")/(NETWORKDAYS($T672,$U672,Holidays!$J$3:$J$937)),0))</f>
        <v/>
      </c>
      <c r="BN672" s="87" t="str">
        <f>IF($Q672="","",IFERROR(IF(OR(AND($T672&gt;=DATEVALUE("10/1/20"&amp;RIGHT(BM$1,2)),$T672&lt;=DATEVALUE("9/30/20"&amp;RIGHT(BN$1,2))),AND($U672&gt;=DATEVALUE("10/1/20"&amp;RIGHT(BM$1,2)),$U672&lt;=DATEVALUE("9/30/20"&amp;RIGHT(BN$1,2))),AND($T672&lt;=DATEVALUE("10/1/20"&amp;RIGHT(BM$1,2)),$U672&gt;=DATEVALUE("9/30/20"&amp;RIGHT(BN$1,2)))),
IF(AND($T672&gt;=DATEVALUE("10/1/20"&amp;RIGHT(BM$1,2)),$U672&lt;=DATEVALUE("9/30/20"&amp;RIGHT(BN$1,2))),NETWORKDAYS($T672,$U672,Holidays!$J$3:$J$937),
IF(AND($T672&lt;DATEVALUE("10/1/20"&amp;RIGHT(BM$1,2)),$U672&lt;=DATEVALUE("9/30/20"&amp;RIGHT(BN$1,2))),NETWORKDAYS(DATEVALUE("10/1/20"&amp;RIGHT(BM$1,2)),$U672,Holidays!$J$3:$J$937),
IF($T672&lt;DATEVALUE("10/1/20"&amp;RIGHT(BM$1,2)),NETWORKDAYS(DATEVALUE("10/1/20"&amp;RIGHT(BM$1,2)),DATEVALUE("9/30/20"&amp;RIGHT(BN$1,2)),Holidays!$J$3:$J$937),
IF($T672&gt;=DATEVALUE("10/1/20"&amp;RIGHT(BM$1,2)),NETWORKDAYS($T672,DATEVALUE("9/30/20"&amp;RIGHT(BN$1,2)),Holidays!$J$3:$J$937),"")))),"")/(NETWORKDAYS($T672,$U672,Holidays!$J$3:$J$937)),0))</f>
        <v/>
      </c>
      <c r="BO672" s="87" t="str">
        <f>IF($Q672="","",IFERROR(IF(OR(AND($T672&gt;=DATEVALUE("10/1/20"&amp;RIGHT(BN$1,2)),$T672&lt;=DATEVALUE("9/30/20"&amp;RIGHT(BO$1,2))),AND($U672&gt;=DATEVALUE("10/1/20"&amp;RIGHT(BN$1,2)),$U672&lt;=DATEVALUE("9/30/20"&amp;RIGHT(BO$1,2))),AND($T672&lt;=DATEVALUE("10/1/20"&amp;RIGHT(BN$1,2)),$U672&gt;=DATEVALUE("9/30/20"&amp;RIGHT(BO$1,2)))),
IF(AND($T672&gt;=DATEVALUE("10/1/20"&amp;RIGHT(BN$1,2)),$U672&lt;=DATEVALUE("9/30/20"&amp;RIGHT(BO$1,2))),NETWORKDAYS($T672,$U672,Holidays!$J$3:$J$937),
IF(AND($T672&lt;DATEVALUE("10/1/20"&amp;RIGHT(BN$1,2)),$U672&lt;=DATEVALUE("9/30/20"&amp;RIGHT(BO$1,2))),NETWORKDAYS(DATEVALUE("10/1/20"&amp;RIGHT(BN$1,2)),$U672,Holidays!$J$3:$J$937),
IF($T672&lt;DATEVALUE("10/1/20"&amp;RIGHT(BN$1,2)),NETWORKDAYS(DATEVALUE("10/1/20"&amp;RIGHT(BN$1,2)),DATEVALUE("9/30/20"&amp;RIGHT(BO$1,2)),Holidays!$J$3:$J$937),
IF($T672&gt;=DATEVALUE("10/1/20"&amp;RIGHT(BN$1,2)),NETWORKDAYS($T672,DATEVALUE("9/30/20"&amp;RIGHT(BO$1,2)),Holidays!$J$3:$J$937),"")))),"")/(NETWORKDAYS($T672,$U672,Holidays!$J$3:$J$937)),0))</f>
        <v/>
      </c>
      <c r="BP672" s="87" t="str">
        <f>IF($Q672="","",IFERROR(IF(OR(AND($T672&gt;=DATEVALUE("10/1/20"&amp;RIGHT(BO$1,2)),$T672&lt;=DATEVALUE("9/30/20"&amp;RIGHT(BP$1,2))),AND($U672&gt;=DATEVALUE("10/1/20"&amp;RIGHT(BO$1,2)),$U672&lt;=DATEVALUE("9/30/20"&amp;RIGHT(BP$1,2))),AND($T672&lt;=DATEVALUE("10/1/20"&amp;RIGHT(BO$1,2)),$U672&gt;=DATEVALUE("9/30/20"&amp;RIGHT(BP$1,2)))),
IF(AND($T672&gt;=DATEVALUE("10/1/20"&amp;RIGHT(BO$1,2)),$U672&lt;=DATEVALUE("9/30/20"&amp;RIGHT(BP$1,2))),NETWORKDAYS($T672,$U672,Holidays!$J$3:$J$937),
IF(AND($T672&lt;DATEVALUE("10/1/20"&amp;RIGHT(BO$1,2)),$U672&lt;=DATEVALUE("9/30/20"&amp;RIGHT(BP$1,2))),NETWORKDAYS(DATEVALUE("10/1/20"&amp;RIGHT(BO$1,2)),$U672,Holidays!$J$3:$J$937),
IF($T672&lt;DATEVALUE("10/1/20"&amp;RIGHT(BO$1,2)),NETWORKDAYS(DATEVALUE("10/1/20"&amp;RIGHT(BO$1,2)),DATEVALUE("9/30/20"&amp;RIGHT(BP$1,2)),Holidays!$J$3:$J$937),
IF($T672&gt;=DATEVALUE("10/1/20"&amp;RIGHT(BO$1,2)),NETWORKDAYS($T672,DATEVALUE("9/30/20"&amp;RIGHT(BP$1,2)),Holidays!$J$3:$J$937),"")))),"")/(NETWORKDAYS($T672,$U672,Holidays!$J$3:$J$937)),0))</f>
        <v/>
      </c>
      <c r="BQ672" s="87" t="str">
        <f>IF($Q672="","",IFERROR(IF(OR(AND($T672&gt;=DATEVALUE("10/1/20"&amp;RIGHT(BP$1,2)),$T672&lt;=DATEVALUE("9/30/20"&amp;RIGHT(BQ$1,2))),AND($U672&gt;=DATEVALUE("10/1/20"&amp;RIGHT(BP$1,2)),$U672&lt;=DATEVALUE("9/30/20"&amp;RIGHT(BQ$1,2))),AND($T672&lt;=DATEVALUE("10/1/20"&amp;RIGHT(BP$1,2)),$U672&gt;=DATEVALUE("9/30/20"&amp;RIGHT(BQ$1,2)))),
IF(AND($T672&gt;=DATEVALUE("10/1/20"&amp;RIGHT(BP$1,2)),$U672&lt;=DATEVALUE("9/30/20"&amp;RIGHT(BQ$1,2))),NETWORKDAYS($T672,$U672,Holidays!$J$3:$J$937),
IF(AND($T672&lt;DATEVALUE("10/1/20"&amp;RIGHT(BP$1,2)),$U672&lt;=DATEVALUE("9/30/20"&amp;RIGHT(BQ$1,2))),NETWORKDAYS(DATEVALUE("10/1/20"&amp;RIGHT(BP$1,2)),$U672,Holidays!$J$3:$J$937),
IF($T672&lt;DATEVALUE("10/1/20"&amp;RIGHT(BP$1,2)),NETWORKDAYS(DATEVALUE("10/1/20"&amp;RIGHT(BP$1,2)),DATEVALUE("9/30/20"&amp;RIGHT(BQ$1,2)),Holidays!$J$3:$J$937),
IF($T672&gt;=DATEVALUE("10/1/20"&amp;RIGHT(BP$1,2)),NETWORKDAYS($T672,DATEVALUE("9/30/20"&amp;RIGHT(BQ$1,2)),Holidays!$J$3:$J$937),"")))),"")/(NETWORKDAYS($T672,$U672,Holidays!$J$3:$J$937)),0))</f>
        <v/>
      </c>
      <c r="BR672" s="87" t="str">
        <f>IF($Q672="","",IFERROR(IF(OR(AND($T672&gt;=DATEVALUE("10/1/20"&amp;RIGHT(BQ$1,2)),$T672&lt;=DATEVALUE("9/30/20"&amp;RIGHT(BR$1,2))),AND($U672&gt;=DATEVALUE("10/1/20"&amp;RIGHT(BQ$1,2)),$U672&lt;=DATEVALUE("9/30/20"&amp;RIGHT(BR$1,2))),AND($T672&lt;=DATEVALUE("10/1/20"&amp;RIGHT(BQ$1,2)),$U672&gt;=DATEVALUE("9/30/20"&amp;RIGHT(BR$1,2)))),
IF(AND($T672&gt;=DATEVALUE("10/1/20"&amp;RIGHT(BQ$1,2)),$U672&lt;=DATEVALUE("9/30/20"&amp;RIGHT(BR$1,2))),NETWORKDAYS($T672,$U672,Holidays!$J$3:$J$937),
IF(AND($T672&lt;DATEVALUE("10/1/20"&amp;RIGHT(BQ$1,2)),$U672&lt;=DATEVALUE("9/30/20"&amp;RIGHT(BR$1,2))),NETWORKDAYS(DATEVALUE("10/1/20"&amp;RIGHT(BQ$1,2)),$U672,Holidays!$J$3:$J$937),
IF($T672&lt;DATEVALUE("10/1/20"&amp;RIGHT(BQ$1,2)),NETWORKDAYS(DATEVALUE("10/1/20"&amp;RIGHT(BQ$1,2)),DATEVALUE("9/30/20"&amp;RIGHT(BR$1,2)),Holidays!$J$3:$J$937),
IF($T672&gt;=DATEVALUE("10/1/20"&amp;RIGHT(BQ$1,2)),NETWORKDAYS($T672,DATEVALUE("9/30/20"&amp;RIGHT(BR$1,2)),Holidays!$J$3:$J$937),"")))),"")/(NETWORKDAYS($T672,$U672,Holidays!$J$3:$J$937)),0))</f>
        <v/>
      </c>
      <c r="BS672" s="87" t="str">
        <f>IF($Q672="","",IFERROR(IF(OR(AND($T672&gt;=DATEVALUE("10/1/20"&amp;RIGHT(BR$1,2)),$T672&lt;=DATEVALUE("9/30/20"&amp;RIGHT(BS$1,2))),AND($U672&gt;=DATEVALUE("10/1/20"&amp;RIGHT(BR$1,2)),$U672&lt;=DATEVALUE("9/30/20"&amp;RIGHT(BS$1,2))),AND($T672&lt;=DATEVALUE("10/1/20"&amp;RIGHT(BR$1,2)),$U672&gt;=DATEVALUE("9/30/20"&amp;RIGHT(BS$1,2)))),
IF(AND($T672&gt;=DATEVALUE("10/1/20"&amp;RIGHT(BR$1,2)),$U672&lt;=DATEVALUE("9/30/20"&amp;RIGHT(BS$1,2))),NETWORKDAYS($T672,$U672,Holidays!$J$3:$J$937),
IF(AND($T672&lt;DATEVALUE("10/1/20"&amp;RIGHT(BR$1,2)),$U672&lt;=DATEVALUE("9/30/20"&amp;RIGHT(BS$1,2))),NETWORKDAYS(DATEVALUE("10/1/20"&amp;RIGHT(BR$1,2)),$U672,Holidays!$J$3:$J$937),
IF($T672&lt;DATEVALUE("10/1/20"&amp;RIGHT(BR$1,2)),NETWORKDAYS(DATEVALUE("10/1/20"&amp;RIGHT(BR$1,2)),DATEVALUE("9/30/20"&amp;RIGHT(BS$1,2)),Holidays!$J$3:$J$937),
IF($T672&gt;=DATEVALUE("10/1/20"&amp;RIGHT(BR$1,2)),NETWORKDAYS($T672,DATEVALUE("9/30/20"&amp;RIGHT(BS$1,2)),Holidays!$J$3:$J$937),"")))),"")/(NETWORKDAYS($T672,$U672,Holidays!$J$3:$J$937)),0))</f>
        <v/>
      </c>
      <c r="BT672" s="87" t="str">
        <f>IF($Q672="","",IFERROR(IF(OR(AND($T672&gt;=DATEVALUE("10/1/20"&amp;RIGHT(BS$1,2)),$T672&lt;=DATEVALUE("9/30/20"&amp;RIGHT(BT$1,2))),AND($U672&gt;=DATEVALUE("10/1/20"&amp;RIGHT(BS$1,2)),$U672&lt;=DATEVALUE("9/30/20"&amp;RIGHT(BT$1,2))),AND($T672&lt;=DATEVALUE("10/1/20"&amp;RIGHT(BS$1,2)),$U672&gt;=DATEVALUE("9/30/20"&amp;RIGHT(BT$1,2)))),
IF(AND($T672&gt;=DATEVALUE("10/1/20"&amp;RIGHT(BS$1,2)),$U672&lt;=DATEVALUE("9/30/20"&amp;RIGHT(BT$1,2))),NETWORKDAYS($T672,$U672,Holidays!$J$3:$J$937),
IF(AND($T672&lt;DATEVALUE("10/1/20"&amp;RIGHT(BS$1,2)),$U672&lt;=DATEVALUE("9/30/20"&amp;RIGHT(BT$1,2))),NETWORKDAYS(DATEVALUE("10/1/20"&amp;RIGHT(BS$1,2)),$U672,Holidays!$J$3:$J$937),
IF($T672&lt;DATEVALUE("10/1/20"&amp;RIGHT(BS$1,2)),NETWORKDAYS(DATEVALUE("10/1/20"&amp;RIGHT(BS$1,2)),DATEVALUE("9/30/20"&amp;RIGHT(BT$1,2)),Holidays!$J$3:$J$937),
IF($T672&gt;=DATEVALUE("10/1/20"&amp;RIGHT(BS$1,2)),NETWORKDAYS($T672,DATEVALUE("9/30/20"&amp;RIGHT(BT$1,2)),Holidays!$J$3:$J$937),"")))),"")/(NETWORKDAYS($T672,$U672,Holidays!$J$3:$J$937)),0))</f>
        <v/>
      </c>
      <c r="BU672" s="87" t="str">
        <f>IF($Q672="","",IFERROR(IF(OR(AND($T672&gt;=DATEVALUE("10/1/20"&amp;RIGHT(BT$1,2)),$T672&lt;=DATEVALUE("9/30/20"&amp;RIGHT(BU$1,2))),AND($U672&gt;=DATEVALUE("10/1/20"&amp;RIGHT(BT$1,2)),$U672&lt;=DATEVALUE("9/30/20"&amp;RIGHT(BU$1,2))),AND($T672&lt;=DATEVALUE("10/1/20"&amp;RIGHT(BT$1,2)),$U672&gt;=DATEVALUE("9/30/20"&amp;RIGHT(BU$1,2)))),
IF(AND($T672&gt;=DATEVALUE("10/1/20"&amp;RIGHT(BT$1,2)),$U672&lt;=DATEVALUE("9/30/20"&amp;RIGHT(BU$1,2))),NETWORKDAYS($T672,$U672,Holidays!$J$3:$J$937),
IF(AND($T672&lt;DATEVALUE("10/1/20"&amp;RIGHT(BT$1,2)),$U672&lt;=DATEVALUE("9/30/20"&amp;RIGHT(BU$1,2))),NETWORKDAYS(DATEVALUE("10/1/20"&amp;RIGHT(BT$1,2)),$U672,Holidays!$J$3:$J$937),
IF($T672&lt;DATEVALUE("10/1/20"&amp;RIGHT(BT$1,2)),NETWORKDAYS(DATEVALUE("10/1/20"&amp;RIGHT(BT$1,2)),DATEVALUE("9/30/20"&amp;RIGHT(BU$1,2)),Holidays!$J$3:$J$937),
IF($T672&gt;=DATEVALUE("10/1/20"&amp;RIGHT(BT$1,2)),NETWORKDAYS($T672,DATEVALUE("9/30/20"&amp;RIGHT(BU$1,2)),Holidays!$J$3:$J$937),"")))),"")/(NETWORKDAYS($T672,$U672,Holidays!$J$3:$J$937)),0))</f>
        <v/>
      </c>
      <c r="BV672" s="87" t="str">
        <f>IF($Q672="","",IFERROR(IF(OR(AND($T672&gt;=DATEVALUE("10/1/20"&amp;RIGHT(BU$1,2)),$T672&lt;=DATEVALUE("9/30/20"&amp;RIGHT(BV$1,2))),AND($U672&gt;=DATEVALUE("10/1/20"&amp;RIGHT(BU$1,2)),$U672&lt;=DATEVALUE("9/30/20"&amp;RIGHT(BV$1,2))),AND($T672&lt;=DATEVALUE("10/1/20"&amp;RIGHT(BU$1,2)),$U672&gt;=DATEVALUE("9/30/20"&amp;RIGHT(BV$1,2)))),
IF(AND($T672&gt;=DATEVALUE("10/1/20"&amp;RIGHT(BU$1,2)),$U672&lt;=DATEVALUE("9/30/20"&amp;RIGHT(BV$1,2))),NETWORKDAYS($T672,$U672,Holidays!$J$3:$J$937),
IF(AND($T672&lt;DATEVALUE("10/1/20"&amp;RIGHT(BU$1,2)),$U672&lt;=DATEVALUE("9/30/20"&amp;RIGHT(BV$1,2))),NETWORKDAYS(DATEVALUE("10/1/20"&amp;RIGHT(BU$1,2)),$U672,Holidays!$J$3:$J$937),
IF($T672&lt;DATEVALUE("10/1/20"&amp;RIGHT(BU$1,2)),NETWORKDAYS(DATEVALUE("10/1/20"&amp;RIGHT(BU$1,2)),DATEVALUE("9/30/20"&amp;RIGHT(BV$1,2)),Holidays!$J$3:$J$937),
IF($T672&gt;=DATEVALUE("10/1/20"&amp;RIGHT(BU$1,2)),NETWORKDAYS($T672,DATEVALUE("9/30/20"&amp;RIGHT(BV$1,2)),Holidays!$J$3:$J$937),"")))),"")/(NETWORKDAYS($T672,$U672,Holidays!$J$3:$J$937)),0))</f>
        <v/>
      </c>
      <c r="BW672" s="87" t="str">
        <f>IF($Q672="","",IFERROR(IF(OR(AND($T672&gt;=DATEVALUE("10/1/20"&amp;RIGHT(BV$1,2)),$T672&lt;=DATEVALUE("9/30/20"&amp;RIGHT(BW$1,2))),AND($U672&gt;=DATEVALUE("10/1/20"&amp;RIGHT(BV$1,2)),$U672&lt;=DATEVALUE("9/30/20"&amp;RIGHT(BW$1,2))),AND($T672&lt;=DATEVALUE("10/1/20"&amp;RIGHT(BV$1,2)),$U672&gt;=DATEVALUE("9/30/20"&amp;RIGHT(BW$1,2)))),
IF(AND($T672&gt;=DATEVALUE("10/1/20"&amp;RIGHT(BV$1,2)),$U672&lt;=DATEVALUE("9/30/20"&amp;RIGHT(BW$1,2))),NETWORKDAYS($T672,$U672,Holidays!$J$3:$J$937),
IF(AND($T672&lt;DATEVALUE("10/1/20"&amp;RIGHT(BV$1,2)),$U672&lt;=DATEVALUE("9/30/20"&amp;RIGHT(BW$1,2))),NETWORKDAYS(DATEVALUE("10/1/20"&amp;RIGHT(BV$1,2)),$U672,Holidays!$J$3:$J$937),
IF($T672&lt;DATEVALUE("10/1/20"&amp;RIGHT(BV$1,2)),NETWORKDAYS(DATEVALUE("10/1/20"&amp;RIGHT(BV$1,2)),DATEVALUE("9/30/20"&amp;RIGHT(BW$1,2)),Holidays!$J$3:$J$937),
IF($T672&gt;=DATEVALUE("10/1/20"&amp;RIGHT(BV$1,2)),NETWORKDAYS($T672,DATEVALUE("9/30/20"&amp;RIGHT(BW$1,2)),Holidays!$J$3:$J$937),"")))),"")/(NETWORKDAYS($T672,$U672,Holidays!$J$3:$J$937)),0))</f>
        <v/>
      </c>
      <c r="BX672" s="87" t="str">
        <f>IF($Q672="","",IFERROR(IF(OR(AND($T672&gt;=DATEVALUE("10/1/20"&amp;RIGHT(BW$1,2)),$T672&lt;=DATEVALUE("9/30/20"&amp;RIGHT(BX$1,2))),AND($U672&gt;=DATEVALUE("10/1/20"&amp;RIGHT(BW$1,2)),$U672&lt;=DATEVALUE("9/30/20"&amp;RIGHT(BX$1,2))),AND($T672&lt;=DATEVALUE("10/1/20"&amp;RIGHT(BW$1,2)),$U672&gt;=DATEVALUE("9/30/20"&amp;RIGHT(BX$1,2)))),
IF(AND($T672&gt;=DATEVALUE("10/1/20"&amp;RIGHT(BW$1,2)),$U672&lt;=DATEVALUE("9/30/20"&amp;RIGHT(BX$1,2))),NETWORKDAYS($T672,$U672,Holidays!$J$3:$J$937),
IF(AND($T672&lt;DATEVALUE("10/1/20"&amp;RIGHT(BW$1,2)),$U672&lt;=DATEVALUE("9/30/20"&amp;RIGHT(BX$1,2))),NETWORKDAYS(DATEVALUE("10/1/20"&amp;RIGHT(BW$1,2)),$U672,Holidays!$J$3:$J$937),
IF($T672&lt;DATEVALUE("10/1/20"&amp;RIGHT(BW$1,2)),NETWORKDAYS(DATEVALUE("10/1/20"&amp;RIGHT(BW$1,2)),DATEVALUE("9/30/20"&amp;RIGHT(BX$1,2)),Holidays!$J$3:$J$937),
IF($T672&gt;=DATEVALUE("10/1/20"&amp;RIGHT(BW$1,2)),NETWORKDAYS($T672,DATEVALUE("9/30/20"&amp;RIGHT(BX$1,2)),Holidays!$J$3:$J$937),"")))),"")/(NETWORKDAYS($T672,$U672,Holidays!$J$3:$J$937)),0))</f>
        <v/>
      </c>
      <c r="BY672" s="87" t="str">
        <f>IF($Q672="","",IFERROR(IF(OR(AND($T672&gt;=DATEVALUE("10/1/20"&amp;RIGHT(BX$1,2)),$T672&lt;=DATEVALUE("9/30/20"&amp;RIGHT(BY$1,2))),AND($U672&gt;=DATEVALUE("10/1/20"&amp;RIGHT(BX$1,2)),$U672&lt;=DATEVALUE("9/30/20"&amp;RIGHT(BY$1,2))),AND($T672&lt;=DATEVALUE("10/1/20"&amp;RIGHT(BX$1,2)),$U672&gt;=DATEVALUE("9/30/20"&amp;RIGHT(BY$1,2)))),
IF(AND($T672&gt;=DATEVALUE("10/1/20"&amp;RIGHT(BX$1,2)),$U672&lt;=DATEVALUE("9/30/20"&amp;RIGHT(BY$1,2))),NETWORKDAYS($T672,$U672,Holidays!$J$3:$J$937),
IF(AND($T672&lt;DATEVALUE("10/1/20"&amp;RIGHT(BX$1,2)),$U672&lt;=DATEVALUE("9/30/20"&amp;RIGHT(BY$1,2))),NETWORKDAYS(DATEVALUE("10/1/20"&amp;RIGHT(BX$1,2)),$U672,Holidays!$J$3:$J$937),
IF($T672&lt;DATEVALUE("10/1/20"&amp;RIGHT(BX$1,2)),NETWORKDAYS(DATEVALUE("10/1/20"&amp;RIGHT(BX$1,2)),DATEVALUE("9/30/20"&amp;RIGHT(BY$1,2)),Holidays!$J$3:$J$937),
IF($T672&gt;=DATEVALUE("10/1/20"&amp;RIGHT(BX$1,2)),NETWORKDAYS($T672,DATEVALUE("9/30/20"&amp;RIGHT(BY$1,2)),Holidays!$J$3:$J$937),"")))),"")/(NETWORKDAYS($T672,$U672,Holidays!$J$3:$J$937)),0))</f>
        <v/>
      </c>
      <c r="BZ672" s="87" t="str">
        <f>IF($Q672="","",IFERROR(IF(OR(AND($T672&gt;=DATEVALUE("10/1/20"&amp;RIGHT(BY$1,2)),$T672&lt;=DATEVALUE("9/30/20"&amp;RIGHT(BZ$1,2))),AND($U672&gt;=DATEVALUE("10/1/20"&amp;RIGHT(BY$1,2)),$U672&lt;=DATEVALUE("9/30/20"&amp;RIGHT(BZ$1,2))),AND($T672&lt;=DATEVALUE("10/1/20"&amp;RIGHT(BY$1,2)),$U672&gt;=DATEVALUE("9/30/20"&amp;RIGHT(BZ$1,2)))),
IF(AND($T672&gt;=DATEVALUE("10/1/20"&amp;RIGHT(BY$1,2)),$U672&lt;=DATEVALUE("9/30/20"&amp;RIGHT(BZ$1,2))),NETWORKDAYS($T672,$U672,Holidays!$J$3:$J$937),
IF(AND($T672&lt;DATEVALUE("10/1/20"&amp;RIGHT(BY$1,2)),$U672&lt;=DATEVALUE("9/30/20"&amp;RIGHT(BZ$1,2))),NETWORKDAYS(DATEVALUE("10/1/20"&amp;RIGHT(BY$1,2)),$U672,Holidays!$J$3:$J$937),
IF($T672&lt;DATEVALUE("10/1/20"&amp;RIGHT(BY$1,2)),NETWORKDAYS(DATEVALUE("10/1/20"&amp;RIGHT(BY$1,2)),DATEVALUE("9/30/20"&amp;RIGHT(BZ$1,2)),Holidays!$J$3:$J$937),
IF($T672&gt;=DATEVALUE("10/1/20"&amp;RIGHT(BY$1,2)),NETWORKDAYS($T672,DATEVALUE("9/30/20"&amp;RIGHT(BZ$1,2)),Holidays!$J$3:$J$937),"")))),"")/(NETWORKDAYS($T672,$U672,Holidays!$J$3:$J$937)),0))</f>
        <v/>
      </c>
      <c r="CA672" s="87" t="str">
        <f>IF($Q672="","",IFERROR(IF(OR(AND($T672&gt;=DATEVALUE("10/1/20"&amp;RIGHT(BZ$1,2)),$T672&lt;=DATEVALUE("9/30/20"&amp;RIGHT(CA$1,2))),AND($U672&gt;=DATEVALUE("10/1/20"&amp;RIGHT(BZ$1,2)),$U672&lt;=DATEVALUE("9/30/20"&amp;RIGHT(CA$1,2))),AND($T672&lt;=DATEVALUE("10/1/20"&amp;RIGHT(BZ$1,2)),$U672&gt;=DATEVALUE("9/30/20"&amp;RIGHT(CA$1,2)))),
IF(AND($T672&gt;=DATEVALUE("10/1/20"&amp;RIGHT(BZ$1,2)),$U672&lt;=DATEVALUE("9/30/20"&amp;RIGHT(CA$1,2))),NETWORKDAYS($T672,$U672,Holidays!$J$3:$J$937),
IF(AND($T672&lt;DATEVALUE("10/1/20"&amp;RIGHT(BZ$1,2)),$U672&lt;=DATEVALUE("9/30/20"&amp;RIGHT(CA$1,2))),NETWORKDAYS(DATEVALUE("10/1/20"&amp;RIGHT(BZ$1,2)),$U672,Holidays!$J$3:$J$937),
IF($T672&lt;DATEVALUE("10/1/20"&amp;RIGHT(BZ$1,2)),NETWORKDAYS(DATEVALUE("10/1/20"&amp;RIGHT(BZ$1,2)),DATEVALUE("9/30/20"&amp;RIGHT(CA$1,2)),Holidays!$J$3:$J$937),
IF($T672&gt;=DATEVALUE("10/1/20"&amp;RIGHT(BZ$1,2)),NETWORKDAYS($T672,DATEVALUE("9/30/20"&amp;RIGHT(CA$1,2)),Holidays!$J$3:$J$937),"")))),"")/(NETWORKDAYS($T672,$U672,Holidays!$J$3:$J$937)),0))</f>
        <v/>
      </c>
      <c r="CB672" s="87" t="str">
        <f>IF($Q672="","",IFERROR(IF(OR(AND($T672&gt;=DATEVALUE("10/1/20"&amp;RIGHT(CA$1,2)),$T672&lt;=DATEVALUE("9/30/20"&amp;RIGHT(CB$1,2))),AND($U672&gt;=DATEVALUE("10/1/20"&amp;RIGHT(CA$1,2)),$U672&lt;=DATEVALUE("9/30/20"&amp;RIGHT(CB$1,2))),AND($T672&lt;=DATEVALUE("10/1/20"&amp;RIGHT(CA$1,2)),$U672&gt;=DATEVALUE("9/30/20"&amp;RIGHT(CB$1,2)))),
IF(AND($T672&gt;=DATEVALUE("10/1/20"&amp;RIGHT(CA$1,2)),$U672&lt;=DATEVALUE("9/30/20"&amp;RIGHT(CB$1,2))),NETWORKDAYS($T672,$U672,Holidays!$J$3:$J$937),
IF(AND($T672&lt;DATEVALUE("10/1/20"&amp;RIGHT(CA$1,2)),$U672&lt;=DATEVALUE("9/30/20"&amp;RIGHT(CB$1,2))),NETWORKDAYS(DATEVALUE("10/1/20"&amp;RIGHT(CA$1,2)),$U672,Holidays!$J$3:$J$937),
IF($T672&lt;DATEVALUE("10/1/20"&amp;RIGHT(CA$1,2)),NETWORKDAYS(DATEVALUE("10/1/20"&amp;RIGHT(CA$1,2)),DATEVALUE("9/30/20"&amp;RIGHT(CB$1,2)),Holidays!$J$3:$J$937),
IF($T672&gt;=DATEVALUE("10/1/20"&amp;RIGHT(CA$1,2)),NETWORKDAYS($T672,DATEVALUE("9/30/20"&amp;RIGHT(CB$1,2)),Holidays!$J$3:$J$937),"")))),"")/(NETWORKDAYS($T672,$U672,Holidays!$J$3:$J$937)),0))</f>
        <v/>
      </c>
    </row>
    <row r="673" spans="1:80">
      <c r="A673" s="97"/>
      <c r="B673" s="98" t="str">
        <f ca="1">IF(NOT($A673=""),OFFSET('WBS Reference &amp; User Procedure'!$A$1,MATCH($A673,'WBS Reference &amp; User Procedure'!$A:$A,0)-1,1),"")</f>
        <v/>
      </c>
      <c r="D673" s="97"/>
      <c r="T673" s="104" t="str">
        <f>IF(NOT(Q673=""),IF(NOT($S673=""),$S673,#REF!),"")</f>
        <v/>
      </c>
      <c r="U673" s="104" t="str">
        <f>IF(NOT(Q673=""),WORKDAY(T673,Q673,Holidays!$J$3:$J$937),"")</f>
        <v/>
      </c>
      <c r="V673" s="104"/>
      <c r="W673" s="104"/>
      <c r="X673" s="101" t="str">
        <f t="shared" si="137"/>
        <v/>
      </c>
      <c r="AL673" s="87" t="str">
        <f t="shared" ca="1" si="150"/>
        <v/>
      </c>
      <c r="AN673" s="87" t="str">
        <f t="shared" ca="1" si="148"/>
        <v/>
      </c>
      <c r="AO673" s="87" t="str">
        <f t="shared" ca="1" si="148"/>
        <v/>
      </c>
      <c r="AP673" s="87" t="str">
        <f t="shared" ca="1" si="148"/>
        <v/>
      </c>
      <c r="AQ673" s="87" t="str">
        <f t="shared" ca="1" si="148"/>
        <v/>
      </c>
      <c r="AR673" s="87" t="str">
        <f t="shared" ca="1" si="148"/>
        <v/>
      </c>
      <c r="AS673" s="87" t="str">
        <f t="shared" ca="1" si="148"/>
        <v/>
      </c>
      <c r="AT673" s="87" t="str">
        <f t="shared" ca="1" si="148"/>
        <v/>
      </c>
      <c r="AU673" s="87" t="str">
        <f t="shared" ca="1" si="148"/>
        <v/>
      </c>
      <c r="AV673" s="87" t="str">
        <f t="shared" ca="1" si="148"/>
        <v/>
      </c>
      <c r="AW673" s="87" t="str">
        <f t="shared" ca="1" si="148"/>
        <v/>
      </c>
      <c r="AX673" s="87" t="str">
        <f t="shared" ca="1" si="149"/>
        <v/>
      </c>
      <c r="AY673" s="87" t="str">
        <f t="shared" ca="1" si="149"/>
        <v/>
      </c>
      <c r="AZ673" s="87" t="str">
        <f t="shared" ca="1" si="149"/>
        <v/>
      </c>
      <c r="BA673" s="87" t="str">
        <f t="shared" ca="1" si="149"/>
        <v/>
      </c>
      <c r="BB673" s="87" t="str">
        <f t="shared" ca="1" si="149"/>
        <v/>
      </c>
      <c r="BC673" s="87" t="str">
        <f t="shared" ca="1" si="149"/>
        <v/>
      </c>
      <c r="BD673" s="87" t="str">
        <f t="shared" ca="1" si="149"/>
        <v/>
      </c>
      <c r="BE673" s="87" t="str">
        <f t="shared" ca="1" si="149"/>
        <v/>
      </c>
      <c r="BF673" s="87" t="str">
        <f t="shared" ca="1" si="149"/>
        <v/>
      </c>
      <c r="BG673" s="87" t="str">
        <f t="shared" ca="1" si="149"/>
        <v/>
      </c>
      <c r="BI673" s="87" t="str">
        <f>IF($Q673="","",IFERROR(IF(OR(AND($T673&gt;=DATEVALUE("10/1/20"&amp;RIGHT(BH$1,2)),$T673&lt;=DATEVALUE("9/30/20"&amp;RIGHT(BI$1,2))),AND($U673&gt;=DATEVALUE("10/1/20"&amp;RIGHT(BH$1,2)),$U673&lt;=DATEVALUE("9/30/20"&amp;RIGHT(BI$1,2))),AND($T673&lt;=DATEVALUE("10/1/20"&amp;RIGHT(BH$1,2)),$U673&gt;=DATEVALUE("9/30/20"&amp;RIGHT(BI$1,2)))),
IF(AND($T673&gt;=DATEVALUE("10/1/20"&amp;RIGHT(BH$1,2)),$U673&lt;=DATEVALUE("9/30/20"&amp;RIGHT(BI$1,2))),NETWORKDAYS($T673,$U673,Holidays!$J$3:$J$937),
IF(AND($T673&lt;DATEVALUE("10/1/20"&amp;RIGHT(BH$1,2)),$U673&lt;=DATEVALUE("9/30/20"&amp;RIGHT(BI$1,2))),NETWORKDAYS(DATEVALUE("10/1/20"&amp;RIGHT(BH$1,2)),$U673,Holidays!$J$3:$J$937),
IF($T673&lt;DATEVALUE("10/1/20"&amp;RIGHT(BH$1,2)),NETWORKDAYS(DATEVALUE("10/1/20"&amp;RIGHT(BH$1,2)),DATEVALUE("9/30/20"&amp;RIGHT(BI$1,2)),Holidays!$J$3:$J$937),
IF($T673&gt;=DATEVALUE("10/1/20"&amp;RIGHT(BH$1,2)),NETWORKDAYS($T673,DATEVALUE("9/30/20"&amp;RIGHT(BI$1,2)),Holidays!$J$3:$J$937),"")))),"")/(NETWORKDAYS($T673,$U673,Holidays!$J$3:$J$937)),0))</f>
        <v/>
      </c>
      <c r="BJ673" s="87" t="str">
        <f>IF($Q673="","",IFERROR(IF(OR(AND($T673&gt;=DATEVALUE("10/1/20"&amp;RIGHT(BI$1,2)),$T673&lt;=DATEVALUE("9/30/20"&amp;RIGHT(BJ$1,2))),AND($U673&gt;=DATEVALUE("10/1/20"&amp;RIGHT(BI$1,2)),$U673&lt;=DATEVALUE("9/30/20"&amp;RIGHT(BJ$1,2))),AND($T673&lt;=DATEVALUE("10/1/20"&amp;RIGHT(BI$1,2)),$U673&gt;=DATEVALUE("9/30/20"&amp;RIGHT(BJ$1,2)))),
IF(AND($T673&gt;=DATEVALUE("10/1/20"&amp;RIGHT(BI$1,2)),$U673&lt;=DATEVALUE("9/30/20"&amp;RIGHT(BJ$1,2))),NETWORKDAYS($T673,$U673,Holidays!$J$3:$J$937),
IF(AND($T673&lt;DATEVALUE("10/1/20"&amp;RIGHT(BI$1,2)),$U673&lt;=DATEVALUE("9/30/20"&amp;RIGHT(BJ$1,2))),NETWORKDAYS(DATEVALUE("10/1/20"&amp;RIGHT(BI$1,2)),$U673,Holidays!$J$3:$J$937),
IF($T673&lt;DATEVALUE("10/1/20"&amp;RIGHT(BI$1,2)),NETWORKDAYS(DATEVALUE("10/1/20"&amp;RIGHT(BI$1,2)),DATEVALUE("9/30/20"&amp;RIGHT(BJ$1,2)),Holidays!$J$3:$J$937),
IF($T673&gt;=DATEVALUE("10/1/20"&amp;RIGHT(BI$1,2)),NETWORKDAYS($T673,DATEVALUE("9/30/20"&amp;RIGHT(BJ$1,2)),Holidays!$J$3:$J$937),"")))),"")/(NETWORKDAYS($T673,$U673,Holidays!$J$3:$J$937)),0))</f>
        <v/>
      </c>
      <c r="BK673" s="87" t="str">
        <f>IF($Q673="","",IFERROR(IF(OR(AND($T673&gt;=DATEVALUE("10/1/20"&amp;RIGHT(BJ$1,2)),$T673&lt;=DATEVALUE("9/30/20"&amp;RIGHT(BK$1,2))),AND($U673&gt;=DATEVALUE("10/1/20"&amp;RIGHT(BJ$1,2)),$U673&lt;=DATEVALUE("9/30/20"&amp;RIGHT(BK$1,2))),AND($T673&lt;=DATEVALUE("10/1/20"&amp;RIGHT(BJ$1,2)),$U673&gt;=DATEVALUE("9/30/20"&amp;RIGHT(BK$1,2)))),
IF(AND($T673&gt;=DATEVALUE("10/1/20"&amp;RIGHT(BJ$1,2)),$U673&lt;=DATEVALUE("9/30/20"&amp;RIGHT(BK$1,2))),NETWORKDAYS($T673,$U673,Holidays!$J$3:$J$937),
IF(AND($T673&lt;DATEVALUE("10/1/20"&amp;RIGHT(BJ$1,2)),$U673&lt;=DATEVALUE("9/30/20"&amp;RIGHT(BK$1,2))),NETWORKDAYS(DATEVALUE("10/1/20"&amp;RIGHT(BJ$1,2)),$U673,Holidays!$J$3:$J$937),
IF($T673&lt;DATEVALUE("10/1/20"&amp;RIGHT(BJ$1,2)),NETWORKDAYS(DATEVALUE("10/1/20"&amp;RIGHT(BJ$1,2)),DATEVALUE("9/30/20"&amp;RIGHT(BK$1,2)),Holidays!$J$3:$J$937),
IF($T673&gt;=DATEVALUE("10/1/20"&amp;RIGHT(BJ$1,2)),NETWORKDAYS($T673,DATEVALUE("9/30/20"&amp;RIGHT(BK$1,2)),Holidays!$J$3:$J$937),"")))),"")/(NETWORKDAYS($T673,$U673,Holidays!$J$3:$J$937)),0))</f>
        <v/>
      </c>
      <c r="BL673" s="87" t="str">
        <f>IF($Q673="","",IFERROR(IF(OR(AND($T673&gt;=DATEVALUE("10/1/20"&amp;RIGHT(BK$1,2)),$T673&lt;=DATEVALUE("9/30/20"&amp;RIGHT(BL$1,2))),AND($U673&gt;=DATEVALUE("10/1/20"&amp;RIGHT(BK$1,2)),$U673&lt;=DATEVALUE("9/30/20"&amp;RIGHT(BL$1,2))),AND($T673&lt;=DATEVALUE("10/1/20"&amp;RIGHT(BK$1,2)),$U673&gt;=DATEVALUE("9/30/20"&amp;RIGHT(BL$1,2)))),
IF(AND($T673&gt;=DATEVALUE("10/1/20"&amp;RIGHT(BK$1,2)),$U673&lt;=DATEVALUE("9/30/20"&amp;RIGHT(BL$1,2))),NETWORKDAYS($T673,$U673,Holidays!$J$3:$J$937),
IF(AND($T673&lt;DATEVALUE("10/1/20"&amp;RIGHT(BK$1,2)),$U673&lt;=DATEVALUE("9/30/20"&amp;RIGHT(BL$1,2))),NETWORKDAYS(DATEVALUE("10/1/20"&amp;RIGHT(BK$1,2)),$U673,Holidays!$J$3:$J$937),
IF($T673&lt;DATEVALUE("10/1/20"&amp;RIGHT(BK$1,2)),NETWORKDAYS(DATEVALUE("10/1/20"&amp;RIGHT(BK$1,2)),DATEVALUE("9/30/20"&amp;RIGHT(BL$1,2)),Holidays!$J$3:$J$937),
IF($T673&gt;=DATEVALUE("10/1/20"&amp;RIGHT(BK$1,2)),NETWORKDAYS($T673,DATEVALUE("9/30/20"&amp;RIGHT(BL$1,2)),Holidays!$J$3:$J$937),"")))),"")/(NETWORKDAYS($T673,$U673,Holidays!$J$3:$J$937)),0))</f>
        <v/>
      </c>
      <c r="BM673" s="87" t="str">
        <f>IF($Q673="","",IFERROR(IF(OR(AND($T673&gt;=DATEVALUE("10/1/20"&amp;RIGHT(BL$1,2)),$T673&lt;=DATEVALUE("9/30/20"&amp;RIGHT(BM$1,2))),AND($U673&gt;=DATEVALUE("10/1/20"&amp;RIGHT(BL$1,2)),$U673&lt;=DATEVALUE("9/30/20"&amp;RIGHT(BM$1,2))),AND($T673&lt;=DATEVALUE("10/1/20"&amp;RIGHT(BL$1,2)),$U673&gt;=DATEVALUE("9/30/20"&amp;RIGHT(BM$1,2)))),
IF(AND($T673&gt;=DATEVALUE("10/1/20"&amp;RIGHT(BL$1,2)),$U673&lt;=DATEVALUE("9/30/20"&amp;RIGHT(BM$1,2))),NETWORKDAYS($T673,$U673,Holidays!$J$3:$J$937),
IF(AND($T673&lt;DATEVALUE("10/1/20"&amp;RIGHT(BL$1,2)),$U673&lt;=DATEVALUE("9/30/20"&amp;RIGHT(BM$1,2))),NETWORKDAYS(DATEVALUE("10/1/20"&amp;RIGHT(BL$1,2)),$U673,Holidays!$J$3:$J$937),
IF($T673&lt;DATEVALUE("10/1/20"&amp;RIGHT(BL$1,2)),NETWORKDAYS(DATEVALUE("10/1/20"&amp;RIGHT(BL$1,2)),DATEVALUE("9/30/20"&amp;RIGHT(BM$1,2)),Holidays!$J$3:$J$937),
IF($T673&gt;=DATEVALUE("10/1/20"&amp;RIGHT(BL$1,2)),NETWORKDAYS($T673,DATEVALUE("9/30/20"&amp;RIGHT(BM$1,2)),Holidays!$J$3:$J$937),"")))),"")/(NETWORKDAYS($T673,$U673,Holidays!$J$3:$J$937)),0))</f>
        <v/>
      </c>
      <c r="BN673" s="87" t="str">
        <f>IF($Q673="","",IFERROR(IF(OR(AND($T673&gt;=DATEVALUE("10/1/20"&amp;RIGHT(BM$1,2)),$T673&lt;=DATEVALUE("9/30/20"&amp;RIGHT(BN$1,2))),AND($U673&gt;=DATEVALUE("10/1/20"&amp;RIGHT(BM$1,2)),$U673&lt;=DATEVALUE("9/30/20"&amp;RIGHT(BN$1,2))),AND($T673&lt;=DATEVALUE("10/1/20"&amp;RIGHT(BM$1,2)),$U673&gt;=DATEVALUE("9/30/20"&amp;RIGHT(BN$1,2)))),
IF(AND($T673&gt;=DATEVALUE("10/1/20"&amp;RIGHT(BM$1,2)),$U673&lt;=DATEVALUE("9/30/20"&amp;RIGHT(BN$1,2))),NETWORKDAYS($T673,$U673,Holidays!$J$3:$J$937),
IF(AND($T673&lt;DATEVALUE("10/1/20"&amp;RIGHT(BM$1,2)),$U673&lt;=DATEVALUE("9/30/20"&amp;RIGHT(BN$1,2))),NETWORKDAYS(DATEVALUE("10/1/20"&amp;RIGHT(BM$1,2)),$U673,Holidays!$J$3:$J$937),
IF($T673&lt;DATEVALUE("10/1/20"&amp;RIGHT(BM$1,2)),NETWORKDAYS(DATEVALUE("10/1/20"&amp;RIGHT(BM$1,2)),DATEVALUE("9/30/20"&amp;RIGHT(BN$1,2)),Holidays!$J$3:$J$937),
IF($T673&gt;=DATEVALUE("10/1/20"&amp;RIGHT(BM$1,2)),NETWORKDAYS($T673,DATEVALUE("9/30/20"&amp;RIGHT(BN$1,2)),Holidays!$J$3:$J$937),"")))),"")/(NETWORKDAYS($T673,$U673,Holidays!$J$3:$J$937)),0))</f>
        <v/>
      </c>
      <c r="BO673" s="87" t="str">
        <f>IF($Q673="","",IFERROR(IF(OR(AND($T673&gt;=DATEVALUE("10/1/20"&amp;RIGHT(BN$1,2)),$T673&lt;=DATEVALUE("9/30/20"&amp;RIGHT(BO$1,2))),AND($U673&gt;=DATEVALUE("10/1/20"&amp;RIGHT(BN$1,2)),$U673&lt;=DATEVALUE("9/30/20"&amp;RIGHT(BO$1,2))),AND($T673&lt;=DATEVALUE("10/1/20"&amp;RIGHT(BN$1,2)),$U673&gt;=DATEVALUE("9/30/20"&amp;RIGHT(BO$1,2)))),
IF(AND($T673&gt;=DATEVALUE("10/1/20"&amp;RIGHT(BN$1,2)),$U673&lt;=DATEVALUE("9/30/20"&amp;RIGHT(BO$1,2))),NETWORKDAYS($T673,$U673,Holidays!$J$3:$J$937),
IF(AND($T673&lt;DATEVALUE("10/1/20"&amp;RIGHT(BN$1,2)),$U673&lt;=DATEVALUE("9/30/20"&amp;RIGHT(BO$1,2))),NETWORKDAYS(DATEVALUE("10/1/20"&amp;RIGHT(BN$1,2)),$U673,Holidays!$J$3:$J$937),
IF($T673&lt;DATEVALUE("10/1/20"&amp;RIGHT(BN$1,2)),NETWORKDAYS(DATEVALUE("10/1/20"&amp;RIGHT(BN$1,2)),DATEVALUE("9/30/20"&amp;RIGHT(BO$1,2)),Holidays!$J$3:$J$937),
IF($T673&gt;=DATEVALUE("10/1/20"&amp;RIGHT(BN$1,2)),NETWORKDAYS($T673,DATEVALUE("9/30/20"&amp;RIGHT(BO$1,2)),Holidays!$J$3:$J$937),"")))),"")/(NETWORKDAYS($T673,$U673,Holidays!$J$3:$J$937)),0))</f>
        <v/>
      </c>
      <c r="BP673" s="87" t="str">
        <f>IF($Q673="","",IFERROR(IF(OR(AND($T673&gt;=DATEVALUE("10/1/20"&amp;RIGHT(BO$1,2)),$T673&lt;=DATEVALUE("9/30/20"&amp;RIGHT(BP$1,2))),AND($U673&gt;=DATEVALUE("10/1/20"&amp;RIGHT(BO$1,2)),$U673&lt;=DATEVALUE("9/30/20"&amp;RIGHT(BP$1,2))),AND($T673&lt;=DATEVALUE("10/1/20"&amp;RIGHT(BO$1,2)),$U673&gt;=DATEVALUE("9/30/20"&amp;RIGHT(BP$1,2)))),
IF(AND($T673&gt;=DATEVALUE("10/1/20"&amp;RIGHT(BO$1,2)),$U673&lt;=DATEVALUE("9/30/20"&amp;RIGHT(BP$1,2))),NETWORKDAYS($T673,$U673,Holidays!$J$3:$J$937),
IF(AND($T673&lt;DATEVALUE("10/1/20"&amp;RIGHT(BO$1,2)),$U673&lt;=DATEVALUE("9/30/20"&amp;RIGHT(BP$1,2))),NETWORKDAYS(DATEVALUE("10/1/20"&amp;RIGHT(BO$1,2)),$U673,Holidays!$J$3:$J$937),
IF($T673&lt;DATEVALUE("10/1/20"&amp;RIGHT(BO$1,2)),NETWORKDAYS(DATEVALUE("10/1/20"&amp;RIGHT(BO$1,2)),DATEVALUE("9/30/20"&amp;RIGHT(BP$1,2)),Holidays!$J$3:$J$937),
IF($T673&gt;=DATEVALUE("10/1/20"&amp;RIGHT(BO$1,2)),NETWORKDAYS($T673,DATEVALUE("9/30/20"&amp;RIGHT(BP$1,2)),Holidays!$J$3:$J$937),"")))),"")/(NETWORKDAYS($T673,$U673,Holidays!$J$3:$J$937)),0))</f>
        <v/>
      </c>
      <c r="BQ673" s="87" t="str">
        <f>IF($Q673="","",IFERROR(IF(OR(AND($T673&gt;=DATEVALUE("10/1/20"&amp;RIGHT(BP$1,2)),$T673&lt;=DATEVALUE("9/30/20"&amp;RIGHT(BQ$1,2))),AND($U673&gt;=DATEVALUE("10/1/20"&amp;RIGHT(BP$1,2)),$U673&lt;=DATEVALUE("9/30/20"&amp;RIGHT(BQ$1,2))),AND($T673&lt;=DATEVALUE("10/1/20"&amp;RIGHT(BP$1,2)),$U673&gt;=DATEVALUE("9/30/20"&amp;RIGHT(BQ$1,2)))),
IF(AND($T673&gt;=DATEVALUE("10/1/20"&amp;RIGHT(BP$1,2)),$U673&lt;=DATEVALUE("9/30/20"&amp;RIGHT(BQ$1,2))),NETWORKDAYS($T673,$U673,Holidays!$J$3:$J$937),
IF(AND($T673&lt;DATEVALUE("10/1/20"&amp;RIGHT(BP$1,2)),$U673&lt;=DATEVALUE("9/30/20"&amp;RIGHT(BQ$1,2))),NETWORKDAYS(DATEVALUE("10/1/20"&amp;RIGHT(BP$1,2)),$U673,Holidays!$J$3:$J$937),
IF($T673&lt;DATEVALUE("10/1/20"&amp;RIGHT(BP$1,2)),NETWORKDAYS(DATEVALUE("10/1/20"&amp;RIGHT(BP$1,2)),DATEVALUE("9/30/20"&amp;RIGHT(BQ$1,2)),Holidays!$J$3:$J$937),
IF($T673&gt;=DATEVALUE("10/1/20"&amp;RIGHT(BP$1,2)),NETWORKDAYS($T673,DATEVALUE("9/30/20"&amp;RIGHT(BQ$1,2)),Holidays!$J$3:$J$937),"")))),"")/(NETWORKDAYS($T673,$U673,Holidays!$J$3:$J$937)),0))</f>
        <v/>
      </c>
      <c r="BR673" s="87" t="str">
        <f>IF($Q673="","",IFERROR(IF(OR(AND($T673&gt;=DATEVALUE("10/1/20"&amp;RIGHT(BQ$1,2)),$T673&lt;=DATEVALUE("9/30/20"&amp;RIGHT(BR$1,2))),AND($U673&gt;=DATEVALUE("10/1/20"&amp;RIGHT(BQ$1,2)),$U673&lt;=DATEVALUE("9/30/20"&amp;RIGHT(BR$1,2))),AND($T673&lt;=DATEVALUE("10/1/20"&amp;RIGHT(BQ$1,2)),$U673&gt;=DATEVALUE("9/30/20"&amp;RIGHT(BR$1,2)))),
IF(AND($T673&gt;=DATEVALUE("10/1/20"&amp;RIGHT(BQ$1,2)),$U673&lt;=DATEVALUE("9/30/20"&amp;RIGHT(BR$1,2))),NETWORKDAYS($T673,$U673,Holidays!$J$3:$J$937),
IF(AND($T673&lt;DATEVALUE("10/1/20"&amp;RIGHT(BQ$1,2)),$U673&lt;=DATEVALUE("9/30/20"&amp;RIGHT(BR$1,2))),NETWORKDAYS(DATEVALUE("10/1/20"&amp;RIGHT(BQ$1,2)),$U673,Holidays!$J$3:$J$937),
IF($T673&lt;DATEVALUE("10/1/20"&amp;RIGHT(BQ$1,2)),NETWORKDAYS(DATEVALUE("10/1/20"&amp;RIGHT(BQ$1,2)),DATEVALUE("9/30/20"&amp;RIGHT(BR$1,2)),Holidays!$J$3:$J$937),
IF($T673&gt;=DATEVALUE("10/1/20"&amp;RIGHT(BQ$1,2)),NETWORKDAYS($T673,DATEVALUE("9/30/20"&amp;RIGHT(BR$1,2)),Holidays!$J$3:$J$937),"")))),"")/(NETWORKDAYS($T673,$U673,Holidays!$J$3:$J$937)),0))</f>
        <v/>
      </c>
      <c r="BS673" s="87" t="str">
        <f>IF($Q673="","",IFERROR(IF(OR(AND($T673&gt;=DATEVALUE("10/1/20"&amp;RIGHT(BR$1,2)),$T673&lt;=DATEVALUE("9/30/20"&amp;RIGHT(BS$1,2))),AND($U673&gt;=DATEVALUE("10/1/20"&amp;RIGHT(BR$1,2)),$U673&lt;=DATEVALUE("9/30/20"&amp;RIGHT(BS$1,2))),AND($T673&lt;=DATEVALUE("10/1/20"&amp;RIGHT(BR$1,2)),$U673&gt;=DATEVALUE("9/30/20"&amp;RIGHT(BS$1,2)))),
IF(AND($T673&gt;=DATEVALUE("10/1/20"&amp;RIGHT(BR$1,2)),$U673&lt;=DATEVALUE("9/30/20"&amp;RIGHT(BS$1,2))),NETWORKDAYS($T673,$U673,Holidays!$J$3:$J$937),
IF(AND($T673&lt;DATEVALUE("10/1/20"&amp;RIGHT(BR$1,2)),$U673&lt;=DATEVALUE("9/30/20"&amp;RIGHT(BS$1,2))),NETWORKDAYS(DATEVALUE("10/1/20"&amp;RIGHT(BR$1,2)),$U673,Holidays!$J$3:$J$937),
IF($T673&lt;DATEVALUE("10/1/20"&amp;RIGHT(BR$1,2)),NETWORKDAYS(DATEVALUE("10/1/20"&amp;RIGHT(BR$1,2)),DATEVALUE("9/30/20"&amp;RIGHT(BS$1,2)),Holidays!$J$3:$J$937),
IF($T673&gt;=DATEVALUE("10/1/20"&amp;RIGHT(BR$1,2)),NETWORKDAYS($T673,DATEVALUE("9/30/20"&amp;RIGHT(BS$1,2)),Holidays!$J$3:$J$937),"")))),"")/(NETWORKDAYS($T673,$U673,Holidays!$J$3:$J$937)),0))</f>
        <v/>
      </c>
      <c r="BT673" s="87" t="str">
        <f>IF($Q673="","",IFERROR(IF(OR(AND($T673&gt;=DATEVALUE("10/1/20"&amp;RIGHT(BS$1,2)),$T673&lt;=DATEVALUE("9/30/20"&amp;RIGHT(BT$1,2))),AND($U673&gt;=DATEVALUE("10/1/20"&amp;RIGHT(BS$1,2)),$U673&lt;=DATEVALUE("9/30/20"&amp;RIGHT(BT$1,2))),AND($T673&lt;=DATEVALUE("10/1/20"&amp;RIGHT(BS$1,2)),$U673&gt;=DATEVALUE("9/30/20"&amp;RIGHT(BT$1,2)))),
IF(AND($T673&gt;=DATEVALUE("10/1/20"&amp;RIGHT(BS$1,2)),$U673&lt;=DATEVALUE("9/30/20"&amp;RIGHT(BT$1,2))),NETWORKDAYS($T673,$U673,Holidays!$J$3:$J$937),
IF(AND($T673&lt;DATEVALUE("10/1/20"&amp;RIGHT(BS$1,2)),$U673&lt;=DATEVALUE("9/30/20"&amp;RIGHT(BT$1,2))),NETWORKDAYS(DATEVALUE("10/1/20"&amp;RIGHT(BS$1,2)),$U673,Holidays!$J$3:$J$937),
IF($T673&lt;DATEVALUE("10/1/20"&amp;RIGHT(BS$1,2)),NETWORKDAYS(DATEVALUE("10/1/20"&amp;RIGHT(BS$1,2)),DATEVALUE("9/30/20"&amp;RIGHT(BT$1,2)),Holidays!$J$3:$J$937),
IF($T673&gt;=DATEVALUE("10/1/20"&amp;RIGHT(BS$1,2)),NETWORKDAYS($T673,DATEVALUE("9/30/20"&amp;RIGHT(BT$1,2)),Holidays!$J$3:$J$937),"")))),"")/(NETWORKDAYS($T673,$U673,Holidays!$J$3:$J$937)),0))</f>
        <v/>
      </c>
      <c r="BU673" s="87" t="str">
        <f>IF($Q673="","",IFERROR(IF(OR(AND($T673&gt;=DATEVALUE("10/1/20"&amp;RIGHT(BT$1,2)),$T673&lt;=DATEVALUE("9/30/20"&amp;RIGHT(BU$1,2))),AND($U673&gt;=DATEVALUE("10/1/20"&amp;RIGHT(BT$1,2)),$U673&lt;=DATEVALUE("9/30/20"&amp;RIGHT(BU$1,2))),AND($T673&lt;=DATEVALUE("10/1/20"&amp;RIGHT(BT$1,2)),$U673&gt;=DATEVALUE("9/30/20"&amp;RIGHT(BU$1,2)))),
IF(AND($T673&gt;=DATEVALUE("10/1/20"&amp;RIGHT(BT$1,2)),$U673&lt;=DATEVALUE("9/30/20"&amp;RIGHT(BU$1,2))),NETWORKDAYS($T673,$U673,Holidays!$J$3:$J$937),
IF(AND($T673&lt;DATEVALUE("10/1/20"&amp;RIGHT(BT$1,2)),$U673&lt;=DATEVALUE("9/30/20"&amp;RIGHT(BU$1,2))),NETWORKDAYS(DATEVALUE("10/1/20"&amp;RIGHT(BT$1,2)),$U673,Holidays!$J$3:$J$937),
IF($T673&lt;DATEVALUE("10/1/20"&amp;RIGHT(BT$1,2)),NETWORKDAYS(DATEVALUE("10/1/20"&amp;RIGHT(BT$1,2)),DATEVALUE("9/30/20"&amp;RIGHT(BU$1,2)),Holidays!$J$3:$J$937),
IF($T673&gt;=DATEVALUE("10/1/20"&amp;RIGHT(BT$1,2)),NETWORKDAYS($T673,DATEVALUE("9/30/20"&amp;RIGHT(BU$1,2)),Holidays!$J$3:$J$937),"")))),"")/(NETWORKDAYS($T673,$U673,Holidays!$J$3:$J$937)),0))</f>
        <v/>
      </c>
      <c r="BV673" s="87" t="str">
        <f>IF($Q673="","",IFERROR(IF(OR(AND($T673&gt;=DATEVALUE("10/1/20"&amp;RIGHT(BU$1,2)),$T673&lt;=DATEVALUE("9/30/20"&amp;RIGHT(BV$1,2))),AND($U673&gt;=DATEVALUE("10/1/20"&amp;RIGHT(BU$1,2)),$U673&lt;=DATEVALUE("9/30/20"&amp;RIGHT(BV$1,2))),AND($T673&lt;=DATEVALUE("10/1/20"&amp;RIGHT(BU$1,2)),$U673&gt;=DATEVALUE("9/30/20"&amp;RIGHT(BV$1,2)))),
IF(AND($T673&gt;=DATEVALUE("10/1/20"&amp;RIGHT(BU$1,2)),$U673&lt;=DATEVALUE("9/30/20"&amp;RIGHT(BV$1,2))),NETWORKDAYS($T673,$U673,Holidays!$J$3:$J$937),
IF(AND($T673&lt;DATEVALUE("10/1/20"&amp;RIGHT(BU$1,2)),$U673&lt;=DATEVALUE("9/30/20"&amp;RIGHT(BV$1,2))),NETWORKDAYS(DATEVALUE("10/1/20"&amp;RIGHT(BU$1,2)),$U673,Holidays!$J$3:$J$937),
IF($T673&lt;DATEVALUE("10/1/20"&amp;RIGHT(BU$1,2)),NETWORKDAYS(DATEVALUE("10/1/20"&amp;RIGHT(BU$1,2)),DATEVALUE("9/30/20"&amp;RIGHT(BV$1,2)),Holidays!$J$3:$J$937),
IF($T673&gt;=DATEVALUE("10/1/20"&amp;RIGHT(BU$1,2)),NETWORKDAYS($T673,DATEVALUE("9/30/20"&amp;RIGHT(BV$1,2)),Holidays!$J$3:$J$937),"")))),"")/(NETWORKDAYS($T673,$U673,Holidays!$J$3:$J$937)),0))</f>
        <v/>
      </c>
      <c r="BW673" s="87" t="str">
        <f>IF($Q673="","",IFERROR(IF(OR(AND($T673&gt;=DATEVALUE("10/1/20"&amp;RIGHT(BV$1,2)),$T673&lt;=DATEVALUE("9/30/20"&amp;RIGHT(BW$1,2))),AND($U673&gt;=DATEVALUE("10/1/20"&amp;RIGHT(BV$1,2)),$U673&lt;=DATEVALUE("9/30/20"&amp;RIGHT(BW$1,2))),AND($T673&lt;=DATEVALUE("10/1/20"&amp;RIGHT(BV$1,2)),$U673&gt;=DATEVALUE("9/30/20"&amp;RIGHT(BW$1,2)))),
IF(AND($T673&gt;=DATEVALUE("10/1/20"&amp;RIGHT(BV$1,2)),$U673&lt;=DATEVALUE("9/30/20"&amp;RIGHT(BW$1,2))),NETWORKDAYS($T673,$U673,Holidays!$J$3:$J$937),
IF(AND($T673&lt;DATEVALUE("10/1/20"&amp;RIGHT(BV$1,2)),$U673&lt;=DATEVALUE("9/30/20"&amp;RIGHT(BW$1,2))),NETWORKDAYS(DATEVALUE("10/1/20"&amp;RIGHT(BV$1,2)),$U673,Holidays!$J$3:$J$937),
IF($T673&lt;DATEVALUE("10/1/20"&amp;RIGHT(BV$1,2)),NETWORKDAYS(DATEVALUE("10/1/20"&amp;RIGHT(BV$1,2)),DATEVALUE("9/30/20"&amp;RIGHT(BW$1,2)),Holidays!$J$3:$J$937),
IF($T673&gt;=DATEVALUE("10/1/20"&amp;RIGHT(BV$1,2)),NETWORKDAYS($T673,DATEVALUE("9/30/20"&amp;RIGHT(BW$1,2)),Holidays!$J$3:$J$937),"")))),"")/(NETWORKDAYS($T673,$U673,Holidays!$J$3:$J$937)),0))</f>
        <v/>
      </c>
      <c r="BX673" s="87" t="str">
        <f>IF($Q673="","",IFERROR(IF(OR(AND($T673&gt;=DATEVALUE("10/1/20"&amp;RIGHT(BW$1,2)),$T673&lt;=DATEVALUE("9/30/20"&amp;RIGHT(BX$1,2))),AND($U673&gt;=DATEVALUE("10/1/20"&amp;RIGHT(BW$1,2)),$U673&lt;=DATEVALUE("9/30/20"&amp;RIGHT(BX$1,2))),AND($T673&lt;=DATEVALUE("10/1/20"&amp;RIGHT(BW$1,2)),$U673&gt;=DATEVALUE("9/30/20"&amp;RIGHT(BX$1,2)))),
IF(AND($T673&gt;=DATEVALUE("10/1/20"&amp;RIGHT(BW$1,2)),$U673&lt;=DATEVALUE("9/30/20"&amp;RIGHT(BX$1,2))),NETWORKDAYS($T673,$U673,Holidays!$J$3:$J$937),
IF(AND($T673&lt;DATEVALUE("10/1/20"&amp;RIGHT(BW$1,2)),$U673&lt;=DATEVALUE("9/30/20"&amp;RIGHT(BX$1,2))),NETWORKDAYS(DATEVALUE("10/1/20"&amp;RIGHT(BW$1,2)),$U673,Holidays!$J$3:$J$937),
IF($T673&lt;DATEVALUE("10/1/20"&amp;RIGHT(BW$1,2)),NETWORKDAYS(DATEVALUE("10/1/20"&amp;RIGHT(BW$1,2)),DATEVALUE("9/30/20"&amp;RIGHT(BX$1,2)),Holidays!$J$3:$J$937),
IF($T673&gt;=DATEVALUE("10/1/20"&amp;RIGHT(BW$1,2)),NETWORKDAYS($T673,DATEVALUE("9/30/20"&amp;RIGHT(BX$1,2)),Holidays!$J$3:$J$937),"")))),"")/(NETWORKDAYS($T673,$U673,Holidays!$J$3:$J$937)),0))</f>
        <v/>
      </c>
      <c r="BY673" s="87" t="str">
        <f>IF($Q673="","",IFERROR(IF(OR(AND($T673&gt;=DATEVALUE("10/1/20"&amp;RIGHT(BX$1,2)),$T673&lt;=DATEVALUE("9/30/20"&amp;RIGHT(BY$1,2))),AND($U673&gt;=DATEVALUE("10/1/20"&amp;RIGHT(BX$1,2)),$U673&lt;=DATEVALUE("9/30/20"&amp;RIGHT(BY$1,2))),AND($T673&lt;=DATEVALUE("10/1/20"&amp;RIGHT(BX$1,2)),$U673&gt;=DATEVALUE("9/30/20"&amp;RIGHT(BY$1,2)))),
IF(AND($T673&gt;=DATEVALUE("10/1/20"&amp;RIGHT(BX$1,2)),$U673&lt;=DATEVALUE("9/30/20"&amp;RIGHT(BY$1,2))),NETWORKDAYS($T673,$U673,Holidays!$J$3:$J$937),
IF(AND($T673&lt;DATEVALUE("10/1/20"&amp;RIGHT(BX$1,2)),$U673&lt;=DATEVALUE("9/30/20"&amp;RIGHT(BY$1,2))),NETWORKDAYS(DATEVALUE("10/1/20"&amp;RIGHT(BX$1,2)),$U673,Holidays!$J$3:$J$937),
IF($T673&lt;DATEVALUE("10/1/20"&amp;RIGHT(BX$1,2)),NETWORKDAYS(DATEVALUE("10/1/20"&amp;RIGHT(BX$1,2)),DATEVALUE("9/30/20"&amp;RIGHT(BY$1,2)),Holidays!$J$3:$J$937),
IF($T673&gt;=DATEVALUE("10/1/20"&amp;RIGHT(BX$1,2)),NETWORKDAYS($T673,DATEVALUE("9/30/20"&amp;RIGHT(BY$1,2)),Holidays!$J$3:$J$937),"")))),"")/(NETWORKDAYS($T673,$U673,Holidays!$J$3:$J$937)),0))</f>
        <v/>
      </c>
      <c r="BZ673" s="87" t="str">
        <f>IF($Q673="","",IFERROR(IF(OR(AND($T673&gt;=DATEVALUE("10/1/20"&amp;RIGHT(BY$1,2)),$T673&lt;=DATEVALUE("9/30/20"&amp;RIGHT(BZ$1,2))),AND($U673&gt;=DATEVALUE("10/1/20"&amp;RIGHT(BY$1,2)),$U673&lt;=DATEVALUE("9/30/20"&amp;RIGHT(BZ$1,2))),AND($T673&lt;=DATEVALUE("10/1/20"&amp;RIGHT(BY$1,2)),$U673&gt;=DATEVALUE("9/30/20"&amp;RIGHT(BZ$1,2)))),
IF(AND($T673&gt;=DATEVALUE("10/1/20"&amp;RIGHT(BY$1,2)),$U673&lt;=DATEVALUE("9/30/20"&amp;RIGHT(BZ$1,2))),NETWORKDAYS($T673,$U673,Holidays!$J$3:$J$937),
IF(AND($T673&lt;DATEVALUE("10/1/20"&amp;RIGHT(BY$1,2)),$U673&lt;=DATEVALUE("9/30/20"&amp;RIGHT(BZ$1,2))),NETWORKDAYS(DATEVALUE("10/1/20"&amp;RIGHT(BY$1,2)),$U673,Holidays!$J$3:$J$937),
IF($T673&lt;DATEVALUE("10/1/20"&amp;RIGHT(BY$1,2)),NETWORKDAYS(DATEVALUE("10/1/20"&amp;RIGHT(BY$1,2)),DATEVALUE("9/30/20"&amp;RIGHT(BZ$1,2)),Holidays!$J$3:$J$937),
IF($T673&gt;=DATEVALUE("10/1/20"&amp;RIGHT(BY$1,2)),NETWORKDAYS($T673,DATEVALUE("9/30/20"&amp;RIGHT(BZ$1,2)),Holidays!$J$3:$J$937),"")))),"")/(NETWORKDAYS($T673,$U673,Holidays!$J$3:$J$937)),0))</f>
        <v/>
      </c>
      <c r="CA673" s="87" t="str">
        <f>IF($Q673="","",IFERROR(IF(OR(AND($T673&gt;=DATEVALUE("10/1/20"&amp;RIGHT(BZ$1,2)),$T673&lt;=DATEVALUE("9/30/20"&amp;RIGHT(CA$1,2))),AND($U673&gt;=DATEVALUE("10/1/20"&amp;RIGHT(BZ$1,2)),$U673&lt;=DATEVALUE("9/30/20"&amp;RIGHT(CA$1,2))),AND($T673&lt;=DATEVALUE("10/1/20"&amp;RIGHT(BZ$1,2)),$U673&gt;=DATEVALUE("9/30/20"&amp;RIGHT(CA$1,2)))),
IF(AND($T673&gt;=DATEVALUE("10/1/20"&amp;RIGHT(BZ$1,2)),$U673&lt;=DATEVALUE("9/30/20"&amp;RIGHT(CA$1,2))),NETWORKDAYS($T673,$U673,Holidays!$J$3:$J$937),
IF(AND($T673&lt;DATEVALUE("10/1/20"&amp;RIGHT(BZ$1,2)),$U673&lt;=DATEVALUE("9/30/20"&amp;RIGHT(CA$1,2))),NETWORKDAYS(DATEVALUE("10/1/20"&amp;RIGHT(BZ$1,2)),$U673,Holidays!$J$3:$J$937),
IF($T673&lt;DATEVALUE("10/1/20"&amp;RIGHT(BZ$1,2)),NETWORKDAYS(DATEVALUE("10/1/20"&amp;RIGHT(BZ$1,2)),DATEVALUE("9/30/20"&amp;RIGHT(CA$1,2)),Holidays!$J$3:$J$937),
IF($T673&gt;=DATEVALUE("10/1/20"&amp;RIGHT(BZ$1,2)),NETWORKDAYS($T673,DATEVALUE("9/30/20"&amp;RIGHT(CA$1,2)),Holidays!$J$3:$J$937),"")))),"")/(NETWORKDAYS($T673,$U673,Holidays!$J$3:$J$937)),0))</f>
        <v/>
      </c>
      <c r="CB673" s="87" t="str">
        <f>IF($Q673="","",IFERROR(IF(OR(AND($T673&gt;=DATEVALUE("10/1/20"&amp;RIGHT(CA$1,2)),$T673&lt;=DATEVALUE("9/30/20"&amp;RIGHT(CB$1,2))),AND($U673&gt;=DATEVALUE("10/1/20"&amp;RIGHT(CA$1,2)),$U673&lt;=DATEVALUE("9/30/20"&amp;RIGHT(CB$1,2))),AND($T673&lt;=DATEVALUE("10/1/20"&amp;RIGHT(CA$1,2)),$U673&gt;=DATEVALUE("9/30/20"&amp;RIGHT(CB$1,2)))),
IF(AND($T673&gt;=DATEVALUE("10/1/20"&amp;RIGHT(CA$1,2)),$U673&lt;=DATEVALUE("9/30/20"&amp;RIGHT(CB$1,2))),NETWORKDAYS($T673,$U673,Holidays!$J$3:$J$937),
IF(AND($T673&lt;DATEVALUE("10/1/20"&amp;RIGHT(CA$1,2)),$U673&lt;=DATEVALUE("9/30/20"&amp;RIGHT(CB$1,2))),NETWORKDAYS(DATEVALUE("10/1/20"&amp;RIGHT(CA$1,2)),$U673,Holidays!$J$3:$J$937),
IF($T673&lt;DATEVALUE("10/1/20"&amp;RIGHT(CA$1,2)),NETWORKDAYS(DATEVALUE("10/1/20"&amp;RIGHT(CA$1,2)),DATEVALUE("9/30/20"&amp;RIGHT(CB$1,2)),Holidays!$J$3:$J$937),
IF($T673&gt;=DATEVALUE("10/1/20"&amp;RIGHT(CA$1,2)),NETWORKDAYS($T673,DATEVALUE("9/30/20"&amp;RIGHT(CB$1,2)),Holidays!$J$3:$J$937),"")))),"")/(NETWORKDAYS($T673,$U673,Holidays!$J$3:$J$937)),0))</f>
        <v/>
      </c>
    </row>
    <row r="674" spans="1:80">
      <c r="A674" s="97"/>
      <c r="B674" s="98" t="str">
        <f ca="1">IF(NOT($A674=""),OFFSET('WBS Reference &amp; User Procedure'!$A$1,MATCH($A674,'WBS Reference &amp; User Procedure'!$A:$A,0)-1,1),"")</f>
        <v/>
      </c>
      <c r="D674" s="97"/>
      <c r="T674" s="104" t="str">
        <f>IF(NOT(Q674=""),IF(NOT($S674=""),$S674,#REF!),"")</f>
        <v/>
      </c>
      <c r="U674" s="104" t="str">
        <f>IF(NOT(Q674=""),WORKDAY(T674,Q674,Holidays!$J$3:$J$937),"")</f>
        <v/>
      </c>
      <c r="V674" s="104"/>
      <c r="W674" s="104"/>
      <c r="X674" s="101" t="str">
        <f t="shared" si="137"/>
        <v/>
      </c>
      <c r="AL674" s="87" t="str">
        <f t="shared" ca="1" si="150"/>
        <v/>
      </c>
      <c r="AN674" s="87" t="str">
        <f t="shared" ca="1" si="148"/>
        <v/>
      </c>
      <c r="AO674" s="87" t="str">
        <f t="shared" ca="1" si="148"/>
        <v/>
      </c>
      <c r="AP674" s="87" t="str">
        <f t="shared" ca="1" si="148"/>
        <v/>
      </c>
      <c r="AQ674" s="87" t="str">
        <f t="shared" ca="1" si="148"/>
        <v/>
      </c>
      <c r="AR674" s="87" t="str">
        <f t="shared" ca="1" si="148"/>
        <v/>
      </c>
      <c r="AS674" s="87" t="str">
        <f t="shared" ca="1" si="148"/>
        <v/>
      </c>
      <c r="AT674" s="87" t="str">
        <f t="shared" ca="1" si="148"/>
        <v/>
      </c>
      <c r="AU674" s="87" t="str">
        <f t="shared" ca="1" si="148"/>
        <v/>
      </c>
      <c r="AV674" s="87" t="str">
        <f t="shared" ca="1" si="148"/>
        <v/>
      </c>
      <c r="AW674" s="87" t="str">
        <f t="shared" ca="1" si="148"/>
        <v/>
      </c>
      <c r="AX674" s="87" t="str">
        <f t="shared" ca="1" si="149"/>
        <v/>
      </c>
      <c r="AY674" s="87" t="str">
        <f t="shared" ca="1" si="149"/>
        <v/>
      </c>
      <c r="AZ674" s="87" t="str">
        <f t="shared" ca="1" si="149"/>
        <v/>
      </c>
      <c r="BA674" s="87" t="str">
        <f t="shared" ca="1" si="149"/>
        <v/>
      </c>
      <c r="BB674" s="87" t="str">
        <f t="shared" ca="1" si="149"/>
        <v/>
      </c>
      <c r="BC674" s="87" t="str">
        <f t="shared" ca="1" si="149"/>
        <v/>
      </c>
      <c r="BD674" s="87" t="str">
        <f t="shared" ca="1" si="149"/>
        <v/>
      </c>
      <c r="BE674" s="87" t="str">
        <f t="shared" ca="1" si="149"/>
        <v/>
      </c>
      <c r="BF674" s="87" t="str">
        <f t="shared" ca="1" si="149"/>
        <v/>
      </c>
      <c r="BG674" s="87" t="str">
        <f t="shared" ca="1" si="149"/>
        <v/>
      </c>
      <c r="BI674" s="87" t="str">
        <f>IF($Q674="","",IFERROR(IF(OR(AND($T674&gt;=DATEVALUE("10/1/20"&amp;RIGHT(BH$1,2)),$T674&lt;=DATEVALUE("9/30/20"&amp;RIGHT(BI$1,2))),AND($U674&gt;=DATEVALUE("10/1/20"&amp;RIGHT(BH$1,2)),$U674&lt;=DATEVALUE("9/30/20"&amp;RIGHT(BI$1,2))),AND($T674&lt;=DATEVALUE("10/1/20"&amp;RIGHT(BH$1,2)),$U674&gt;=DATEVALUE("9/30/20"&amp;RIGHT(BI$1,2)))),
IF(AND($T674&gt;=DATEVALUE("10/1/20"&amp;RIGHT(BH$1,2)),$U674&lt;=DATEVALUE("9/30/20"&amp;RIGHT(BI$1,2))),NETWORKDAYS($T674,$U674,Holidays!$J$3:$J$937),
IF(AND($T674&lt;DATEVALUE("10/1/20"&amp;RIGHT(BH$1,2)),$U674&lt;=DATEVALUE("9/30/20"&amp;RIGHT(BI$1,2))),NETWORKDAYS(DATEVALUE("10/1/20"&amp;RIGHT(BH$1,2)),$U674,Holidays!$J$3:$J$937),
IF($T674&lt;DATEVALUE("10/1/20"&amp;RIGHT(BH$1,2)),NETWORKDAYS(DATEVALUE("10/1/20"&amp;RIGHT(BH$1,2)),DATEVALUE("9/30/20"&amp;RIGHT(BI$1,2)),Holidays!$J$3:$J$937),
IF($T674&gt;=DATEVALUE("10/1/20"&amp;RIGHT(BH$1,2)),NETWORKDAYS($T674,DATEVALUE("9/30/20"&amp;RIGHT(BI$1,2)),Holidays!$J$3:$J$937),"")))),"")/(NETWORKDAYS($T674,$U674,Holidays!$J$3:$J$937)),0))</f>
        <v/>
      </c>
      <c r="BJ674" s="87" t="str">
        <f>IF($Q674="","",IFERROR(IF(OR(AND($T674&gt;=DATEVALUE("10/1/20"&amp;RIGHT(BI$1,2)),$T674&lt;=DATEVALUE("9/30/20"&amp;RIGHT(BJ$1,2))),AND($U674&gt;=DATEVALUE("10/1/20"&amp;RIGHT(BI$1,2)),$U674&lt;=DATEVALUE("9/30/20"&amp;RIGHT(BJ$1,2))),AND($T674&lt;=DATEVALUE("10/1/20"&amp;RIGHT(BI$1,2)),$U674&gt;=DATEVALUE("9/30/20"&amp;RIGHT(BJ$1,2)))),
IF(AND($T674&gt;=DATEVALUE("10/1/20"&amp;RIGHT(BI$1,2)),$U674&lt;=DATEVALUE("9/30/20"&amp;RIGHT(BJ$1,2))),NETWORKDAYS($T674,$U674,Holidays!$J$3:$J$937),
IF(AND($T674&lt;DATEVALUE("10/1/20"&amp;RIGHT(BI$1,2)),$U674&lt;=DATEVALUE("9/30/20"&amp;RIGHT(BJ$1,2))),NETWORKDAYS(DATEVALUE("10/1/20"&amp;RIGHT(BI$1,2)),$U674,Holidays!$J$3:$J$937),
IF($T674&lt;DATEVALUE("10/1/20"&amp;RIGHT(BI$1,2)),NETWORKDAYS(DATEVALUE("10/1/20"&amp;RIGHT(BI$1,2)),DATEVALUE("9/30/20"&amp;RIGHT(BJ$1,2)),Holidays!$J$3:$J$937),
IF($T674&gt;=DATEVALUE("10/1/20"&amp;RIGHT(BI$1,2)),NETWORKDAYS($T674,DATEVALUE("9/30/20"&amp;RIGHT(BJ$1,2)),Holidays!$J$3:$J$937),"")))),"")/(NETWORKDAYS($T674,$U674,Holidays!$J$3:$J$937)),0))</f>
        <v/>
      </c>
      <c r="BK674" s="87" t="str">
        <f>IF($Q674="","",IFERROR(IF(OR(AND($T674&gt;=DATEVALUE("10/1/20"&amp;RIGHT(BJ$1,2)),$T674&lt;=DATEVALUE("9/30/20"&amp;RIGHT(BK$1,2))),AND($U674&gt;=DATEVALUE("10/1/20"&amp;RIGHT(BJ$1,2)),$U674&lt;=DATEVALUE("9/30/20"&amp;RIGHT(BK$1,2))),AND($T674&lt;=DATEVALUE("10/1/20"&amp;RIGHT(BJ$1,2)),$U674&gt;=DATEVALUE("9/30/20"&amp;RIGHT(BK$1,2)))),
IF(AND($T674&gt;=DATEVALUE("10/1/20"&amp;RIGHT(BJ$1,2)),$U674&lt;=DATEVALUE("9/30/20"&amp;RIGHT(BK$1,2))),NETWORKDAYS($T674,$U674,Holidays!$J$3:$J$937),
IF(AND($T674&lt;DATEVALUE("10/1/20"&amp;RIGHT(BJ$1,2)),$U674&lt;=DATEVALUE("9/30/20"&amp;RIGHT(BK$1,2))),NETWORKDAYS(DATEVALUE("10/1/20"&amp;RIGHT(BJ$1,2)),$U674,Holidays!$J$3:$J$937),
IF($T674&lt;DATEVALUE("10/1/20"&amp;RIGHT(BJ$1,2)),NETWORKDAYS(DATEVALUE("10/1/20"&amp;RIGHT(BJ$1,2)),DATEVALUE("9/30/20"&amp;RIGHT(BK$1,2)),Holidays!$J$3:$J$937),
IF($T674&gt;=DATEVALUE("10/1/20"&amp;RIGHT(BJ$1,2)),NETWORKDAYS($T674,DATEVALUE("9/30/20"&amp;RIGHT(BK$1,2)),Holidays!$J$3:$J$937),"")))),"")/(NETWORKDAYS($T674,$U674,Holidays!$J$3:$J$937)),0))</f>
        <v/>
      </c>
      <c r="BL674" s="87" t="str">
        <f>IF($Q674="","",IFERROR(IF(OR(AND($T674&gt;=DATEVALUE("10/1/20"&amp;RIGHT(BK$1,2)),$T674&lt;=DATEVALUE("9/30/20"&amp;RIGHT(BL$1,2))),AND($U674&gt;=DATEVALUE("10/1/20"&amp;RIGHT(BK$1,2)),$U674&lt;=DATEVALUE("9/30/20"&amp;RIGHT(BL$1,2))),AND($T674&lt;=DATEVALUE("10/1/20"&amp;RIGHT(BK$1,2)),$U674&gt;=DATEVALUE("9/30/20"&amp;RIGHT(BL$1,2)))),
IF(AND($T674&gt;=DATEVALUE("10/1/20"&amp;RIGHT(BK$1,2)),$U674&lt;=DATEVALUE("9/30/20"&amp;RIGHT(BL$1,2))),NETWORKDAYS($T674,$U674,Holidays!$J$3:$J$937),
IF(AND($T674&lt;DATEVALUE("10/1/20"&amp;RIGHT(BK$1,2)),$U674&lt;=DATEVALUE("9/30/20"&amp;RIGHT(BL$1,2))),NETWORKDAYS(DATEVALUE("10/1/20"&amp;RIGHT(BK$1,2)),$U674,Holidays!$J$3:$J$937),
IF($T674&lt;DATEVALUE("10/1/20"&amp;RIGHT(BK$1,2)),NETWORKDAYS(DATEVALUE("10/1/20"&amp;RIGHT(BK$1,2)),DATEVALUE("9/30/20"&amp;RIGHT(BL$1,2)),Holidays!$J$3:$J$937),
IF($T674&gt;=DATEVALUE("10/1/20"&amp;RIGHT(BK$1,2)),NETWORKDAYS($T674,DATEVALUE("9/30/20"&amp;RIGHT(BL$1,2)),Holidays!$J$3:$J$937),"")))),"")/(NETWORKDAYS($T674,$U674,Holidays!$J$3:$J$937)),0))</f>
        <v/>
      </c>
      <c r="BM674" s="87" t="str">
        <f>IF($Q674="","",IFERROR(IF(OR(AND($T674&gt;=DATEVALUE("10/1/20"&amp;RIGHT(BL$1,2)),$T674&lt;=DATEVALUE("9/30/20"&amp;RIGHT(BM$1,2))),AND($U674&gt;=DATEVALUE("10/1/20"&amp;RIGHT(BL$1,2)),$U674&lt;=DATEVALUE("9/30/20"&amp;RIGHT(BM$1,2))),AND($T674&lt;=DATEVALUE("10/1/20"&amp;RIGHT(BL$1,2)),$U674&gt;=DATEVALUE("9/30/20"&amp;RIGHT(BM$1,2)))),
IF(AND($T674&gt;=DATEVALUE("10/1/20"&amp;RIGHT(BL$1,2)),$U674&lt;=DATEVALUE("9/30/20"&amp;RIGHT(BM$1,2))),NETWORKDAYS($T674,$U674,Holidays!$J$3:$J$937),
IF(AND($T674&lt;DATEVALUE("10/1/20"&amp;RIGHT(BL$1,2)),$U674&lt;=DATEVALUE("9/30/20"&amp;RIGHT(BM$1,2))),NETWORKDAYS(DATEVALUE("10/1/20"&amp;RIGHT(BL$1,2)),$U674,Holidays!$J$3:$J$937),
IF($T674&lt;DATEVALUE("10/1/20"&amp;RIGHT(BL$1,2)),NETWORKDAYS(DATEVALUE("10/1/20"&amp;RIGHT(BL$1,2)),DATEVALUE("9/30/20"&amp;RIGHT(BM$1,2)),Holidays!$J$3:$J$937),
IF($T674&gt;=DATEVALUE("10/1/20"&amp;RIGHT(BL$1,2)),NETWORKDAYS($T674,DATEVALUE("9/30/20"&amp;RIGHT(BM$1,2)),Holidays!$J$3:$J$937),"")))),"")/(NETWORKDAYS($T674,$U674,Holidays!$J$3:$J$937)),0))</f>
        <v/>
      </c>
      <c r="BN674" s="87" t="str">
        <f>IF($Q674="","",IFERROR(IF(OR(AND($T674&gt;=DATEVALUE("10/1/20"&amp;RIGHT(BM$1,2)),$T674&lt;=DATEVALUE("9/30/20"&amp;RIGHT(BN$1,2))),AND($U674&gt;=DATEVALUE("10/1/20"&amp;RIGHT(BM$1,2)),$U674&lt;=DATEVALUE("9/30/20"&amp;RIGHT(BN$1,2))),AND($T674&lt;=DATEVALUE("10/1/20"&amp;RIGHT(BM$1,2)),$U674&gt;=DATEVALUE("9/30/20"&amp;RIGHT(BN$1,2)))),
IF(AND($T674&gt;=DATEVALUE("10/1/20"&amp;RIGHT(BM$1,2)),$U674&lt;=DATEVALUE("9/30/20"&amp;RIGHT(BN$1,2))),NETWORKDAYS($T674,$U674,Holidays!$J$3:$J$937),
IF(AND($T674&lt;DATEVALUE("10/1/20"&amp;RIGHT(BM$1,2)),$U674&lt;=DATEVALUE("9/30/20"&amp;RIGHT(BN$1,2))),NETWORKDAYS(DATEVALUE("10/1/20"&amp;RIGHT(BM$1,2)),$U674,Holidays!$J$3:$J$937),
IF($T674&lt;DATEVALUE("10/1/20"&amp;RIGHT(BM$1,2)),NETWORKDAYS(DATEVALUE("10/1/20"&amp;RIGHT(BM$1,2)),DATEVALUE("9/30/20"&amp;RIGHT(BN$1,2)),Holidays!$J$3:$J$937),
IF($T674&gt;=DATEVALUE("10/1/20"&amp;RIGHT(BM$1,2)),NETWORKDAYS($T674,DATEVALUE("9/30/20"&amp;RIGHT(BN$1,2)),Holidays!$J$3:$J$937),"")))),"")/(NETWORKDAYS($T674,$U674,Holidays!$J$3:$J$937)),0))</f>
        <v/>
      </c>
      <c r="BO674" s="87" t="str">
        <f>IF($Q674="","",IFERROR(IF(OR(AND($T674&gt;=DATEVALUE("10/1/20"&amp;RIGHT(BN$1,2)),$T674&lt;=DATEVALUE("9/30/20"&amp;RIGHT(BO$1,2))),AND($U674&gt;=DATEVALUE("10/1/20"&amp;RIGHT(BN$1,2)),$U674&lt;=DATEVALUE("9/30/20"&amp;RIGHT(BO$1,2))),AND($T674&lt;=DATEVALUE("10/1/20"&amp;RIGHT(BN$1,2)),$U674&gt;=DATEVALUE("9/30/20"&amp;RIGHT(BO$1,2)))),
IF(AND($T674&gt;=DATEVALUE("10/1/20"&amp;RIGHT(BN$1,2)),$U674&lt;=DATEVALUE("9/30/20"&amp;RIGHT(BO$1,2))),NETWORKDAYS($T674,$U674,Holidays!$J$3:$J$937),
IF(AND($T674&lt;DATEVALUE("10/1/20"&amp;RIGHT(BN$1,2)),$U674&lt;=DATEVALUE("9/30/20"&amp;RIGHT(BO$1,2))),NETWORKDAYS(DATEVALUE("10/1/20"&amp;RIGHT(BN$1,2)),$U674,Holidays!$J$3:$J$937),
IF($T674&lt;DATEVALUE("10/1/20"&amp;RIGHT(BN$1,2)),NETWORKDAYS(DATEVALUE("10/1/20"&amp;RIGHT(BN$1,2)),DATEVALUE("9/30/20"&amp;RIGHT(BO$1,2)),Holidays!$J$3:$J$937),
IF($T674&gt;=DATEVALUE("10/1/20"&amp;RIGHT(BN$1,2)),NETWORKDAYS($T674,DATEVALUE("9/30/20"&amp;RIGHT(BO$1,2)),Holidays!$J$3:$J$937),"")))),"")/(NETWORKDAYS($T674,$U674,Holidays!$J$3:$J$937)),0))</f>
        <v/>
      </c>
      <c r="BP674" s="87" t="str">
        <f>IF($Q674="","",IFERROR(IF(OR(AND($T674&gt;=DATEVALUE("10/1/20"&amp;RIGHT(BO$1,2)),$T674&lt;=DATEVALUE("9/30/20"&amp;RIGHT(BP$1,2))),AND($U674&gt;=DATEVALUE("10/1/20"&amp;RIGHT(BO$1,2)),$U674&lt;=DATEVALUE("9/30/20"&amp;RIGHT(BP$1,2))),AND($T674&lt;=DATEVALUE("10/1/20"&amp;RIGHT(BO$1,2)),$U674&gt;=DATEVALUE("9/30/20"&amp;RIGHT(BP$1,2)))),
IF(AND($T674&gt;=DATEVALUE("10/1/20"&amp;RIGHT(BO$1,2)),$U674&lt;=DATEVALUE("9/30/20"&amp;RIGHT(BP$1,2))),NETWORKDAYS($T674,$U674,Holidays!$J$3:$J$937),
IF(AND($T674&lt;DATEVALUE("10/1/20"&amp;RIGHT(BO$1,2)),$U674&lt;=DATEVALUE("9/30/20"&amp;RIGHT(BP$1,2))),NETWORKDAYS(DATEVALUE("10/1/20"&amp;RIGHT(BO$1,2)),$U674,Holidays!$J$3:$J$937),
IF($T674&lt;DATEVALUE("10/1/20"&amp;RIGHT(BO$1,2)),NETWORKDAYS(DATEVALUE("10/1/20"&amp;RIGHT(BO$1,2)),DATEVALUE("9/30/20"&amp;RIGHT(BP$1,2)),Holidays!$J$3:$J$937),
IF($T674&gt;=DATEVALUE("10/1/20"&amp;RIGHT(BO$1,2)),NETWORKDAYS($T674,DATEVALUE("9/30/20"&amp;RIGHT(BP$1,2)),Holidays!$J$3:$J$937),"")))),"")/(NETWORKDAYS($T674,$U674,Holidays!$J$3:$J$937)),0))</f>
        <v/>
      </c>
      <c r="BQ674" s="87" t="str">
        <f>IF($Q674="","",IFERROR(IF(OR(AND($T674&gt;=DATEVALUE("10/1/20"&amp;RIGHT(BP$1,2)),$T674&lt;=DATEVALUE("9/30/20"&amp;RIGHT(BQ$1,2))),AND($U674&gt;=DATEVALUE("10/1/20"&amp;RIGHT(BP$1,2)),$U674&lt;=DATEVALUE("9/30/20"&amp;RIGHT(BQ$1,2))),AND($T674&lt;=DATEVALUE("10/1/20"&amp;RIGHT(BP$1,2)),$U674&gt;=DATEVALUE("9/30/20"&amp;RIGHT(BQ$1,2)))),
IF(AND($T674&gt;=DATEVALUE("10/1/20"&amp;RIGHT(BP$1,2)),$U674&lt;=DATEVALUE("9/30/20"&amp;RIGHT(BQ$1,2))),NETWORKDAYS($T674,$U674,Holidays!$J$3:$J$937),
IF(AND($T674&lt;DATEVALUE("10/1/20"&amp;RIGHT(BP$1,2)),$U674&lt;=DATEVALUE("9/30/20"&amp;RIGHT(BQ$1,2))),NETWORKDAYS(DATEVALUE("10/1/20"&amp;RIGHT(BP$1,2)),$U674,Holidays!$J$3:$J$937),
IF($T674&lt;DATEVALUE("10/1/20"&amp;RIGHT(BP$1,2)),NETWORKDAYS(DATEVALUE("10/1/20"&amp;RIGHT(BP$1,2)),DATEVALUE("9/30/20"&amp;RIGHT(BQ$1,2)),Holidays!$J$3:$J$937),
IF($T674&gt;=DATEVALUE("10/1/20"&amp;RIGHT(BP$1,2)),NETWORKDAYS($T674,DATEVALUE("9/30/20"&amp;RIGHT(BQ$1,2)),Holidays!$J$3:$J$937),"")))),"")/(NETWORKDAYS($T674,$U674,Holidays!$J$3:$J$937)),0))</f>
        <v/>
      </c>
      <c r="BR674" s="87" t="str">
        <f>IF($Q674="","",IFERROR(IF(OR(AND($T674&gt;=DATEVALUE("10/1/20"&amp;RIGHT(BQ$1,2)),$T674&lt;=DATEVALUE("9/30/20"&amp;RIGHT(BR$1,2))),AND($U674&gt;=DATEVALUE("10/1/20"&amp;RIGHT(BQ$1,2)),$U674&lt;=DATEVALUE("9/30/20"&amp;RIGHT(BR$1,2))),AND($T674&lt;=DATEVALUE("10/1/20"&amp;RIGHT(BQ$1,2)),$U674&gt;=DATEVALUE("9/30/20"&amp;RIGHT(BR$1,2)))),
IF(AND($T674&gt;=DATEVALUE("10/1/20"&amp;RIGHT(BQ$1,2)),$U674&lt;=DATEVALUE("9/30/20"&amp;RIGHT(BR$1,2))),NETWORKDAYS($T674,$U674,Holidays!$J$3:$J$937),
IF(AND($T674&lt;DATEVALUE("10/1/20"&amp;RIGHT(BQ$1,2)),$U674&lt;=DATEVALUE("9/30/20"&amp;RIGHT(BR$1,2))),NETWORKDAYS(DATEVALUE("10/1/20"&amp;RIGHT(BQ$1,2)),$U674,Holidays!$J$3:$J$937),
IF($T674&lt;DATEVALUE("10/1/20"&amp;RIGHT(BQ$1,2)),NETWORKDAYS(DATEVALUE("10/1/20"&amp;RIGHT(BQ$1,2)),DATEVALUE("9/30/20"&amp;RIGHT(BR$1,2)),Holidays!$J$3:$J$937),
IF($T674&gt;=DATEVALUE("10/1/20"&amp;RIGHT(BQ$1,2)),NETWORKDAYS($T674,DATEVALUE("9/30/20"&amp;RIGHT(BR$1,2)),Holidays!$J$3:$J$937),"")))),"")/(NETWORKDAYS($T674,$U674,Holidays!$J$3:$J$937)),0))</f>
        <v/>
      </c>
      <c r="BS674" s="87" t="str">
        <f>IF($Q674="","",IFERROR(IF(OR(AND($T674&gt;=DATEVALUE("10/1/20"&amp;RIGHT(BR$1,2)),$T674&lt;=DATEVALUE("9/30/20"&amp;RIGHT(BS$1,2))),AND($U674&gt;=DATEVALUE("10/1/20"&amp;RIGHT(BR$1,2)),$U674&lt;=DATEVALUE("9/30/20"&amp;RIGHT(BS$1,2))),AND($T674&lt;=DATEVALUE("10/1/20"&amp;RIGHT(BR$1,2)),$U674&gt;=DATEVALUE("9/30/20"&amp;RIGHT(BS$1,2)))),
IF(AND($T674&gt;=DATEVALUE("10/1/20"&amp;RIGHT(BR$1,2)),$U674&lt;=DATEVALUE("9/30/20"&amp;RIGHT(BS$1,2))),NETWORKDAYS($T674,$U674,Holidays!$J$3:$J$937),
IF(AND($T674&lt;DATEVALUE("10/1/20"&amp;RIGHT(BR$1,2)),$U674&lt;=DATEVALUE("9/30/20"&amp;RIGHT(BS$1,2))),NETWORKDAYS(DATEVALUE("10/1/20"&amp;RIGHT(BR$1,2)),$U674,Holidays!$J$3:$J$937),
IF($T674&lt;DATEVALUE("10/1/20"&amp;RIGHT(BR$1,2)),NETWORKDAYS(DATEVALUE("10/1/20"&amp;RIGHT(BR$1,2)),DATEVALUE("9/30/20"&amp;RIGHT(BS$1,2)),Holidays!$J$3:$J$937),
IF($T674&gt;=DATEVALUE("10/1/20"&amp;RIGHT(BR$1,2)),NETWORKDAYS($T674,DATEVALUE("9/30/20"&amp;RIGHT(BS$1,2)),Holidays!$J$3:$J$937),"")))),"")/(NETWORKDAYS($T674,$U674,Holidays!$J$3:$J$937)),0))</f>
        <v/>
      </c>
      <c r="BT674" s="87" t="str">
        <f>IF($Q674="","",IFERROR(IF(OR(AND($T674&gt;=DATEVALUE("10/1/20"&amp;RIGHT(BS$1,2)),$T674&lt;=DATEVALUE("9/30/20"&amp;RIGHT(BT$1,2))),AND($U674&gt;=DATEVALUE("10/1/20"&amp;RIGHT(BS$1,2)),$U674&lt;=DATEVALUE("9/30/20"&amp;RIGHT(BT$1,2))),AND($T674&lt;=DATEVALUE("10/1/20"&amp;RIGHT(BS$1,2)),$U674&gt;=DATEVALUE("9/30/20"&amp;RIGHT(BT$1,2)))),
IF(AND($T674&gt;=DATEVALUE("10/1/20"&amp;RIGHT(BS$1,2)),$U674&lt;=DATEVALUE("9/30/20"&amp;RIGHT(BT$1,2))),NETWORKDAYS($T674,$U674,Holidays!$J$3:$J$937),
IF(AND($T674&lt;DATEVALUE("10/1/20"&amp;RIGHT(BS$1,2)),$U674&lt;=DATEVALUE("9/30/20"&amp;RIGHT(BT$1,2))),NETWORKDAYS(DATEVALUE("10/1/20"&amp;RIGHT(BS$1,2)),$U674,Holidays!$J$3:$J$937),
IF($T674&lt;DATEVALUE("10/1/20"&amp;RIGHT(BS$1,2)),NETWORKDAYS(DATEVALUE("10/1/20"&amp;RIGHT(BS$1,2)),DATEVALUE("9/30/20"&amp;RIGHT(BT$1,2)),Holidays!$J$3:$J$937),
IF($T674&gt;=DATEVALUE("10/1/20"&amp;RIGHT(BS$1,2)),NETWORKDAYS($T674,DATEVALUE("9/30/20"&amp;RIGHT(BT$1,2)),Holidays!$J$3:$J$937),"")))),"")/(NETWORKDAYS($T674,$U674,Holidays!$J$3:$J$937)),0))</f>
        <v/>
      </c>
      <c r="BU674" s="87" t="str">
        <f>IF($Q674="","",IFERROR(IF(OR(AND($T674&gt;=DATEVALUE("10/1/20"&amp;RIGHT(BT$1,2)),$T674&lt;=DATEVALUE("9/30/20"&amp;RIGHT(BU$1,2))),AND($U674&gt;=DATEVALUE("10/1/20"&amp;RIGHT(BT$1,2)),$U674&lt;=DATEVALUE("9/30/20"&amp;RIGHT(BU$1,2))),AND($T674&lt;=DATEVALUE("10/1/20"&amp;RIGHT(BT$1,2)),$U674&gt;=DATEVALUE("9/30/20"&amp;RIGHT(BU$1,2)))),
IF(AND($T674&gt;=DATEVALUE("10/1/20"&amp;RIGHT(BT$1,2)),$U674&lt;=DATEVALUE("9/30/20"&amp;RIGHT(BU$1,2))),NETWORKDAYS($T674,$U674,Holidays!$J$3:$J$937),
IF(AND($T674&lt;DATEVALUE("10/1/20"&amp;RIGHT(BT$1,2)),$U674&lt;=DATEVALUE("9/30/20"&amp;RIGHT(BU$1,2))),NETWORKDAYS(DATEVALUE("10/1/20"&amp;RIGHT(BT$1,2)),$U674,Holidays!$J$3:$J$937),
IF($T674&lt;DATEVALUE("10/1/20"&amp;RIGHT(BT$1,2)),NETWORKDAYS(DATEVALUE("10/1/20"&amp;RIGHT(BT$1,2)),DATEVALUE("9/30/20"&amp;RIGHT(BU$1,2)),Holidays!$J$3:$J$937),
IF($T674&gt;=DATEVALUE("10/1/20"&amp;RIGHT(BT$1,2)),NETWORKDAYS($T674,DATEVALUE("9/30/20"&amp;RIGHT(BU$1,2)),Holidays!$J$3:$J$937),"")))),"")/(NETWORKDAYS($T674,$U674,Holidays!$J$3:$J$937)),0))</f>
        <v/>
      </c>
      <c r="BV674" s="87" t="str">
        <f>IF($Q674="","",IFERROR(IF(OR(AND($T674&gt;=DATEVALUE("10/1/20"&amp;RIGHT(BU$1,2)),$T674&lt;=DATEVALUE("9/30/20"&amp;RIGHT(BV$1,2))),AND($U674&gt;=DATEVALUE("10/1/20"&amp;RIGHT(BU$1,2)),$U674&lt;=DATEVALUE("9/30/20"&amp;RIGHT(BV$1,2))),AND($T674&lt;=DATEVALUE("10/1/20"&amp;RIGHT(BU$1,2)),$U674&gt;=DATEVALUE("9/30/20"&amp;RIGHT(BV$1,2)))),
IF(AND($T674&gt;=DATEVALUE("10/1/20"&amp;RIGHT(BU$1,2)),$U674&lt;=DATEVALUE("9/30/20"&amp;RIGHT(BV$1,2))),NETWORKDAYS($T674,$U674,Holidays!$J$3:$J$937),
IF(AND($T674&lt;DATEVALUE("10/1/20"&amp;RIGHT(BU$1,2)),$U674&lt;=DATEVALUE("9/30/20"&amp;RIGHT(BV$1,2))),NETWORKDAYS(DATEVALUE("10/1/20"&amp;RIGHT(BU$1,2)),$U674,Holidays!$J$3:$J$937),
IF($T674&lt;DATEVALUE("10/1/20"&amp;RIGHT(BU$1,2)),NETWORKDAYS(DATEVALUE("10/1/20"&amp;RIGHT(BU$1,2)),DATEVALUE("9/30/20"&amp;RIGHT(BV$1,2)),Holidays!$J$3:$J$937),
IF($T674&gt;=DATEVALUE("10/1/20"&amp;RIGHT(BU$1,2)),NETWORKDAYS($T674,DATEVALUE("9/30/20"&amp;RIGHT(BV$1,2)),Holidays!$J$3:$J$937),"")))),"")/(NETWORKDAYS($T674,$U674,Holidays!$J$3:$J$937)),0))</f>
        <v/>
      </c>
      <c r="BW674" s="87" t="str">
        <f>IF($Q674="","",IFERROR(IF(OR(AND($T674&gt;=DATEVALUE("10/1/20"&amp;RIGHT(BV$1,2)),$T674&lt;=DATEVALUE("9/30/20"&amp;RIGHT(BW$1,2))),AND($U674&gt;=DATEVALUE("10/1/20"&amp;RIGHT(BV$1,2)),$U674&lt;=DATEVALUE("9/30/20"&amp;RIGHT(BW$1,2))),AND($T674&lt;=DATEVALUE("10/1/20"&amp;RIGHT(BV$1,2)),$U674&gt;=DATEVALUE("9/30/20"&amp;RIGHT(BW$1,2)))),
IF(AND($T674&gt;=DATEVALUE("10/1/20"&amp;RIGHT(BV$1,2)),$U674&lt;=DATEVALUE("9/30/20"&amp;RIGHT(BW$1,2))),NETWORKDAYS($T674,$U674,Holidays!$J$3:$J$937),
IF(AND($T674&lt;DATEVALUE("10/1/20"&amp;RIGHT(BV$1,2)),$U674&lt;=DATEVALUE("9/30/20"&amp;RIGHT(BW$1,2))),NETWORKDAYS(DATEVALUE("10/1/20"&amp;RIGHT(BV$1,2)),$U674,Holidays!$J$3:$J$937),
IF($T674&lt;DATEVALUE("10/1/20"&amp;RIGHT(BV$1,2)),NETWORKDAYS(DATEVALUE("10/1/20"&amp;RIGHT(BV$1,2)),DATEVALUE("9/30/20"&amp;RIGHT(BW$1,2)),Holidays!$J$3:$J$937),
IF($T674&gt;=DATEVALUE("10/1/20"&amp;RIGHT(BV$1,2)),NETWORKDAYS($T674,DATEVALUE("9/30/20"&amp;RIGHT(BW$1,2)),Holidays!$J$3:$J$937),"")))),"")/(NETWORKDAYS($T674,$U674,Holidays!$J$3:$J$937)),0))</f>
        <v/>
      </c>
      <c r="BX674" s="87" t="str">
        <f>IF($Q674="","",IFERROR(IF(OR(AND($T674&gt;=DATEVALUE("10/1/20"&amp;RIGHT(BW$1,2)),$T674&lt;=DATEVALUE("9/30/20"&amp;RIGHT(BX$1,2))),AND($U674&gt;=DATEVALUE("10/1/20"&amp;RIGHT(BW$1,2)),$U674&lt;=DATEVALUE("9/30/20"&amp;RIGHT(BX$1,2))),AND($T674&lt;=DATEVALUE("10/1/20"&amp;RIGHT(BW$1,2)),$U674&gt;=DATEVALUE("9/30/20"&amp;RIGHT(BX$1,2)))),
IF(AND($T674&gt;=DATEVALUE("10/1/20"&amp;RIGHT(BW$1,2)),$U674&lt;=DATEVALUE("9/30/20"&amp;RIGHT(BX$1,2))),NETWORKDAYS($T674,$U674,Holidays!$J$3:$J$937),
IF(AND($T674&lt;DATEVALUE("10/1/20"&amp;RIGHT(BW$1,2)),$U674&lt;=DATEVALUE("9/30/20"&amp;RIGHT(BX$1,2))),NETWORKDAYS(DATEVALUE("10/1/20"&amp;RIGHT(BW$1,2)),$U674,Holidays!$J$3:$J$937),
IF($T674&lt;DATEVALUE("10/1/20"&amp;RIGHT(BW$1,2)),NETWORKDAYS(DATEVALUE("10/1/20"&amp;RIGHT(BW$1,2)),DATEVALUE("9/30/20"&amp;RIGHT(BX$1,2)),Holidays!$J$3:$J$937),
IF($T674&gt;=DATEVALUE("10/1/20"&amp;RIGHT(BW$1,2)),NETWORKDAYS($T674,DATEVALUE("9/30/20"&amp;RIGHT(BX$1,2)),Holidays!$J$3:$J$937),"")))),"")/(NETWORKDAYS($T674,$U674,Holidays!$J$3:$J$937)),0))</f>
        <v/>
      </c>
      <c r="BY674" s="87" t="str">
        <f>IF($Q674="","",IFERROR(IF(OR(AND($T674&gt;=DATEVALUE("10/1/20"&amp;RIGHT(BX$1,2)),$T674&lt;=DATEVALUE("9/30/20"&amp;RIGHT(BY$1,2))),AND($U674&gt;=DATEVALUE("10/1/20"&amp;RIGHT(BX$1,2)),$U674&lt;=DATEVALUE("9/30/20"&amp;RIGHT(BY$1,2))),AND($T674&lt;=DATEVALUE("10/1/20"&amp;RIGHT(BX$1,2)),$U674&gt;=DATEVALUE("9/30/20"&amp;RIGHT(BY$1,2)))),
IF(AND($T674&gt;=DATEVALUE("10/1/20"&amp;RIGHT(BX$1,2)),$U674&lt;=DATEVALUE("9/30/20"&amp;RIGHT(BY$1,2))),NETWORKDAYS($T674,$U674,Holidays!$J$3:$J$937),
IF(AND($T674&lt;DATEVALUE("10/1/20"&amp;RIGHT(BX$1,2)),$U674&lt;=DATEVALUE("9/30/20"&amp;RIGHT(BY$1,2))),NETWORKDAYS(DATEVALUE("10/1/20"&amp;RIGHT(BX$1,2)),$U674,Holidays!$J$3:$J$937),
IF($T674&lt;DATEVALUE("10/1/20"&amp;RIGHT(BX$1,2)),NETWORKDAYS(DATEVALUE("10/1/20"&amp;RIGHT(BX$1,2)),DATEVALUE("9/30/20"&amp;RIGHT(BY$1,2)),Holidays!$J$3:$J$937),
IF($T674&gt;=DATEVALUE("10/1/20"&amp;RIGHT(BX$1,2)),NETWORKDAYS($T674,DATEVALUE("9/30/20"&amp;RIGHT(BY$1,2)),Holidays!$J$3:$J$937),"")))),"")/(NETWORKDAYS($T674,$U674,Holidays!$J$3:$J$937)),0))</f>
        <v/>
      </c>
      <c r="BZ674" s="87" t="str">
        <f>IF($Q674="","",IFERROR(IF(OR(AND($T674&gt;=DATEVALUE("10/1/20"&amp;RIGHT(BY$1,2)),$T674&lt;=DATEVALUE("9/30/20"&amp;RIGHT(BZ$1,2))),AND($U674&gt;=DATEVALUE("10/1/20"&amp;RIGHT(BY$1,2)),$U674&lt;=DATEVALUE("9/30/20"&amp;RIGHT(BZ$1,2))),AND($T674&lt;=DATEVALUE("10/1/20"&amp;RIGHT(BY$1,2)),$U674&gt;=DATEVALUE("9/30/20"&amp;RIGHT(BZ$1,2)))),
IF(AND($T674&gt;=DATEVALUE("10/1/20"&amp;RIGHT(BY$1,2)),$U674&lt;=DATEVALUE("9/30/20"&amp;RIGHT(BZ$1,2))),NETWORKDAYS($T674,$U674,Holidays!$J$3:$J$937),
IF(AND($T674&lt;DATEVALUE("10/1/20"&amp;RIGHT(BY$1,2)),$U674&lt;=DATEVALUE("9/30/20"&amp;RIGHT(BZ$1,2))),NETWORKDAYS(DATEVALUE("10/1/20"&amp;RIGHT(BY$1,2)),$U674,Holidays!$J$3:$J$937),
IF($T674&lt;DATEVALUE("10/1/20"&amp;RIGHT(BY$1,2)),NETWORKDAYS(DATEVALUE("10/1/20"&amp;RIGHT(BY$1,2)),DATEVALUE("9/30/20"&amp;RIGHT(BZ$1,2)),Holidays!$J$3:$J$937),
IF($T674&gt;=DATEVALUE("10/1/20"&amp;RIGHT(BY$1,2)),NETWORKDAYS($T674,DATEVALUE("9/30/20"&amp;RIGHT(BZ$1,2)),Holidays!$J$3:$J$937),"")))),"")/(NETWORKDAYS($T674,$U674,Holidays!$J$3:$J$937)),0))</f>
        <v/>
      </c>
      <c r="CA674" s="87" t="str">
        <f>IF($Q674="","",IFERROR(IF(OR(AND($T674&gt;=DATEVALUE("10/1/20"&amp;RIGHT(BZ$1,2)),$T674&lt;=DATEVALUE("9/30/20"&amp;RIGHT(CA$1,2))),AND($U674&gt;=DATEVALUE("10/1/20"&amp;RIGHT(BZ$1,2)),$U674&lt;=DATEVALUE("9/30/20"&amp;RIGHT(CA$1,2))),AND($T674&lt;=DATEVALUE("10/1/20"&amp;RIGHT(BZ$1,2)),$U674&gt;=DATEVALUE("9/30/20"&amp;RIGHT(CA$1,2)))),
IF(AND($T674&gt;=DATEVALUE("10/1/20"&amp;RIGHT(BZ$1,2)),$U674&lt;=DATEVALUE("9/30/20"&amp;RIGHT(CA$1,2))),NETWORKDAYS($T674,$U674,Holidays!$J$3:$J$937),
IF(AND($T674&lt;DATEVALUE("10/1/20"&amp;RIGHT(BZ$1,2)),$U674&lt;=DATEVALUE("9/30/20"&amp;RIGHT(CA$1,2))),NETWORKDAYS(DATEVALUE("10/1/20"&amp;RIGHT(BZ$1,2)),$U674,Holidays!$J$3:$J$937),
IF($T674&lt;DATEVALUE("10/1/20"&amp;RIGHT(BZ$1,2)),NETWORKDAYS(DATEVALUE("10/1/20"&amp;RIGHT(BZ$1,2)),DATEVALUE("9/30/20"&amp;RIGHT(CA$1,2)),Holidays!$J$3:$J$937),
IF($T674&gt;=DATEVALUE("10/1/20"&amp;RIGHT(BZ$1,2)),NETWORKDAYS($T674,DATEVALUE("9/30/20"&amp;RIGHT(CA$1,2)),Holidays!$J$3:$J$937),"")))),"")/(NETWORKDAYS($T674,$U674,Holidays!$J$3:$J$937)),0))</f>
        <v/>
      </c>
      <c r="CB674" s="87" t="str">
        <f>IF($Q674="","",IFERROR(IF(OR(AND($T674&gt;=DATEVALUE("10/1/20"&amp;RIGHT(CA$1,2)),$T674&lt;=DATEVALUE("9/30/20"&amp;RIGHT(CB$1,2))),AND($U674&gt;=DATEVALUE("10/1/20"&amp;RIGHT(CA$1,2)),$U674&lt;=DATEVALUE("9/30/20"&amp;RIGHT(CB$1,2))),AND($T674&lt;=DATEVALUE("10/1/20"&amp;RIGHT(CA$1,2)),$U674&gt;=DATEVALUE("9/30/20"&amp;RIGHT(CB$1,2)))),
IF(AND($T674&gt;=DATEVALUE("10/1/20"&amp;RIGHT(CA$1,2)),$U674&lt;=DATEVALUE("9/30/20"&amp;RIGHT(CB$1,2))),NETWORKDAYS($T674,$U674,Holidays!$J$3:$J$937),
IF(AND($T674&lt;DATEVALUE("10/1/20"&amp;RIGHT(CA$1,2)),$U674&lt;=DATEVALUE("9/30/20"&amp;RIGHT(CB$1,2))),NETWORKDAYS(DATEVALUE("10/1/20"&amp;RIGHT(CA$1,2)),$U674,Holidays!$J$3:$J$937),
IF($T674&lt;DATEVALUE("10/1/20"&amp;RIGHT(CA$1,2)),NETWORKDAYS(DATEVALUE("10/1/20"&amp;RIGHT(CA$1,2)),DATEVALUE("9/30/20"&amp;RIGHT(CB$1,2)),Holidays!$J$3:$J$937),
IF($T674&gt;=DATEVALUE("10/1/20"&amp;RIGHT(CA$1,2)),NETWORKDAYS($T674,DATEVALUE("9/30/20"&amp;RIGHT(CB$1,2)),Holidays!$J$3:$J$937),"")))),"")/(NETWORKDAYS($T674,$U674,Holidays!$J$3:$J$937)),0))</f>
        <v/>
      </c>
    </row>
    <row r="675" spans="1:80">
      <c r="A675" s="97"/>
      <c r="B675" s="98" t="str">
        <f ca="1">IF(NOT($A675=""),OFFSET('WBS Reference &amp; User Procedure'!$A$1,MATCH($A675,'WBS Reference &amp; User Procedure'!$A:$A,0)-1,1),"")</f>
        <v/>
      </c>
      <c r="D675" s="97"/>
      <c r="T675" s="104" t="str">
        <f>IF(NOT(Q675=""),IF(NOT($S675=""),$S675,#REF!),"")</f>
        <v/>
      </c>
      <c r="U675" s="104" t="str">
        <f>IF(NOT(Q675=""),WORKDAY(T675,Q675,Holidays!$J$3:$J$937),"")</f>
        <v/>
      </c>
      <c r="V675" s="104"/>
      <c r="W675" s="104"/>
      <c r="X675" s="101" t="str">
        <f t="shared" si="137"/>
        <v/>
      </c>
      <c r="AL675" s="87" t="str">
        <f t="shared" ca="1" si="150"/>
        <v/>
      </c>
      <c r="AN675" s="87" t="str">
        <f t="shared" ca="1" si="148"/>
        <v/>
      </c>
      <c r="AO675" s="87" t="str">
        <f t="shared" ca="1" si="148"/>
        <v/>
      </c>
      <c r="AP675" s="87" t="str">
        <f t="shared" ca="1" si="148"/>
        <v/>
      </c>
      <c r="AQ675" s="87" t="str">
        <f t="shared" ca="1" si="148"/>
        <v/>
      </c>
      <c r="AR675" s="87" t="str">
        <f t="shared" ca="1" si="148"/>
        <v/>
      </c>
      <c r="AS675" s="87" t="str">
        <f t="shared" ca="1" si="148"/>
        <v/>
      </c>
      <c r="AT675" s="87" t="str">
        <f t="shared" ca="1" si="148"/>
        <v/>
      </c>
      <c r="AU675" s="87" t="str">
        <f t="shared" ca="1" si="148"/>
        <v/>
      </c>
      <c r="AV675" s="87" t="str">
        <f t="shared" ca="1" si="148"/>
        <v/>
      </c>
      <c r="AW675" s="87" t="str">
        <f t="shared" ca="1" si="148"/>
        <v/>
      </c>
      <c r="AX675" s="87" t="str">
        <f t="shared" ca="1" si="149"/>
        <v/>
      </c>
      <c r="AY675" s="87" t="str">
        <f t="shared" ca="1" si="149"/>
        <v/>
      </c>
      <c r="AZ675" s="87" t="str">
        <f t="shared" ca="1" si="149"/>
        <v/>
      </c>
      <c r="BA675" s="87" t="str">
        <f t="shared" ca="1" si="149"/>
        <v/>
      </c>
      <c r="BB675" s="87" t="str">
        <f t="shared" ca="1" si="149"/>
        <v/>
      </c>
      <c r="BC675" s="87" t="str">
        <f t="shared" ca="1" si="149"/>
        <v/>
      </c>
      <c r="BD675" s="87" t="str">
        <f t="shared" ca="1" si="149"/>
        <v/>
      </c>
      <c r="BE675" s="87" t="str">
        <f t="shared" ca="1" si="149"/>
        <v/>
      </c>
      <c r="BF675" s="87" t="str">
        <f t="shared" ca="1" si="149"/>
        <v/>
      </c>
      <c r="BG675" s="87" t="str">
        <f t="shared" ca="1" si="149"/>
        <v/>
      </c>
      <c r="BI675" s="87" t="str">
        <f>IF($Q675="","",IFERROR(IF(OR(AND($T675&gt;=DATEVALUE("10/1/20"&amp;RIGHT(BH$1,2)),$T675&lt;=DATEVALUE("9/30/20"&amp;RIGHT(BI$1,2))),AND($U675&gt;=DATEVALUE("10/1/20"&amp;RIGHT(BH$1,2)),$U675&lt;=DATEVALUE("9/30/20"&amp;RIGHT(BI$1,2))),AND($T675&lt;=DATEVALUE("10/1/20"&amp;RIGHT(BH$1,2)),$U675&gt;=DATEVALUE("9/30/20"&amp;RIGHT(BI$1,2)))),
IF(AND($T675&gt;=DATEVALUE("10/1/20"&amp;RIGHT(BH$1,2)),$U675&lt;=DATEVALUE("9/30/20"&amp;RIGHT(BI$1,2))),NETWORKDAYS($T675,$U675,Holidays!$J$3:$J$937),
IF(AND($T675&lt;DATEVALUE("10/1/20"&amp;RIGHT(BH$1,2)),$U675&lt;=DATEVALUE("9/30/20"&amp;RIGHT(BI$1,2))),NETWORKDAYS(DATEVALUE("10/1/20"&amp;RIGHT(BH$1,2)),$U675,Holidays!$J$3:$J$937),
IF($T675&lt;DATEVALUE("10/1/20"&amp;RIGHT(BH$1,2)),NETWORKDAYS(DATEVALUE("10/1/20"&amp;RIGHT(BH$1,2)),DATEVALUE("9/30/20"&amp;RIGHT(BI$1,2)),Holidays!$J$3:$J$937),
IF($T675&gt;=DATEVALUE("10/1/20"&amp;RIGHT(BH$1,2)),NETWORKDAYS($T675,DATEVALUE("9/30/20"&amp;RIGHT(BI$1,2)),Holidays!$J$3:$J$937),"")))),"")/(NETWORKDAYS($T675,$U675,Holidays!$J$3:$J$937)),0))</f>
        <v/>
      </c>
      <c r="BJ675" s="87" t="str">
        <f>IF($Q675="","",IFERROR(IF(OR(AND($T675&gt;=DATEVALUE("10/1/20"&amp;RIGHT(BI$1,2)),$T675&lt;=DATEVALUE("9/30/20"&amp;RIGHT(BJ$1,2))),AND($U675&gt;=DATEVALUE("10/1/20"&amp;RIGHT(BI$1,2)),$U675&lt;=DATEVALUE("9/30/20"&amp;RIGHT(BJ$1,2))),AND($T675&lt;=DATEVALUE("10/1/20"&amp;RIGHT(BI$1,2)),$U675&gt;=DATEVALUE("9/30/20"&amp;RIGHT(BJ$1,2)))),
IF(AND($T675&gt;=DATEVALUE("10/1/20"&amp;RIGHT(BI$1,2)),$U675&lt;=DATEVALUE("9/30/20"&amp;RIGHT(BJ$1,2))),NETWORKDAYS($T675,$U675,Holidays!$J$3:$J$937),
IF(AND($T675&lt;DATEVALUE("10/1/20"&amp;RIGHT(BI$1,2)),$U675&lt;=DATEVALUE("9/30/20"&amp;RIGHT(BJ$1,2))),NETWORKDAYS(DATEVALUE("10/1/20"&amp;RIGHT(BI$1,2)),$U675,Holidays!$J$3:$J$937),
IF($T675&lt;DATEVALUE("10/1/20"&amp;RIGHT(BI$1,2)),NETWORKDAYS(DATEVALUE("10/1/20"&amp;RIGHT(BI$1,2)),DATEVALUE("9/30/20"&amp;RIGHT(BJ$1,2)),Holidays!$J$3:$J$937),
IF($T675&gt;=DATEVALUE("10/1/20"&amp;RIGHT(BI$1,2)),NETWORKDAYS($T675,DATEVALUE("9/30/20"&amp;RIGHT(BJ$1,2)),Holidays!$J$3:$J$937),"")))),"")/(NETWORKDAYS($T675,$U675,Holidays!$J$3:$J$937)),0))</f>
        <v/>
      </c>
      <c r="BK675" s="87" t="str">
        <f>IF($Q675="","",IFERROR(IF(OR(AND($T675&gt;=DATEVALUE("10/1/20"&amp;RIGHT(BJ$1,2)),$T675&lt;=DATEVALUE("9/30/20"&amp;RIGHT(BK$1,2))),AND($U675&gt;=DATEVALUE("10/1/20"&amp;RIGHT(BJ$1,2)),$U675&lt;=DATEVALUE("9/30/20"&amp;RIGHT(BK$1,2))),AND($T675&lt;=DATEVALUE("10/1/20"&amp;RIGHT(BJ$1,2)),$U675&gt;=DATEVALUE("9/30/20"&amp;RIGHT(BK$1,2)))),
IF(AND($T675&gt;=DATEVALUE("10/1/20"&amp;RIGHT(BJ$1,2)),$U675&lt;=DATEVALUE("9/30/20"&amp;RIGHT(BK$1,2))),NETWORKDAYS($T675,$U675,Holidays!$J$3:$J$937),
IF(AND($T675&lt;DATEVALUE("10/1/20"&amp;RIGHT(BJ$1,2)),$U675&lt;=DATEVALUE("9/30/20"&amp;RIGHT(BK$1,2))),NETWORKDAYS(DATEVALUE("10/1/20"&amp;RIGHT(BJ$1,2)),$U675,Holidays!$J$3:$J$937),
IF($T675&lt;DATEVALUE("10/1/20"&amp;RIGHT(BJ$1,2)),NETWORKDAYS(DATEVALUE("10/1/20"&amp;RIGHT(BJ$1,2)),DATEVALUE("9/30/20"&amp;RIGHT(BK$1,2)),Holidays!$J$3:$J$937),
IF($T675&gt;=DATEVALUE("10/1/20"&amp;RIGHT(BJ$1,2)),NETWORKDAYS($T675,DATEVALUE("9/30/20"&amp;RIGHT(BK$1,2)),Holidays!$J$3:$J$937),"")))),"")/(NETWORKDAYS($T675,$U675,Holidays!$J$3:$J$937)),0))</f>
        <v/>
      </c>
      <c r="BL675" s="87" t="str">
        <f>IF($Q675="","",IFERROR(IF(OR(AND($T675&gt;=DATEVALUE("10/1/20"&amp;RIGHT(BK$1,2)),$T675&lt;=DATEVALUE("9/30/20"&amp;RIGHT(BL$1,2))),AND($U675&gt;=DATEVALUE("10/1/20"&amp;RIGHT(BK$1,2)),$U675&lt;=DATEVALUE("9/30/20"&amp;RIGHT(BL$1,2))),AND($T675&lt;=DATEVALUE("10/1/20"&amp;RIGHT(BK$1,2)),$U675&gt;=DATEVALUE("9/30/20"&amp;RIGHT(BL$1,2)))),
IF(AND($T675&gt;=DATEVALUE("10/1/20"&amp;RIGHT(BK$1,2)),$U675&lt;=DATEVALUE("9/30/20"&amp;RIGHT(BL$1,2))),NETWORKDAYS($T675,$U675,Holidays!$J$3:$J$937),
IF(AND($T675&lt;DATEVALUE("10/1/20"&amp;RIGHT(BK$1,2)),$U675&lt;=DATEVALUE("9/30/20"&amp;RIGHT(BL$1,2))),NETWORKDAYS(DATEVALUE("10/1/20"&amp;RIGHT(BK$1,2)),$U675,Holidays!$J$3:$J$937),
IF($T675&lt;DATEVALUE("10/1/20"&amp;RIGHT(BK$1,2)),NETWORKDAYS(DATEVALUE("10/1/20"&amp;RIGHT(BK$1,2)),DATEVALUE("9/30/20"&amp;RIGHT(BL$1,2)),Holidays!$J$3:$J$937),
IF($T675&gt;=DATEVALUE("10/1/20"&amp;RIGHT(BK$1,2)),NETWORKDAYS($T675,DATEVALUE("9/30/20"&amp;RIGHT(BL$1,2)),Holidays!$J$3:$J$937),"")))),"")/(NETWORKDAYS($T675,$U675,Holidays!$J$3:$J$937)),0))</f>
        <v/>
      </c>
      <c r="BM675" s="87" t="str">
        <f>IF($Q675="","",IFERROR(IF(OR(AND($T675&gt;=DATEVALUE("10/1/20"&amp;RIGHT(BL$1,2)),$T675&lt;=DATEVALUE("9/30/20"&amp;RIGHT(BM$1,2))),AND($U675&gt;=DATEVALUE("10/1/20"&amp;RIGHT(BL$1,2)),$U675&lt;=DATEVALUE("9/30/20"&amp;RIGHT(BM$1,2))),AND($T675&lt;=DATEVALUE("10/1/20"&amp;RIGHT(BL$1,2)),$U675&gt;=DATEVALUE("9/30/20"&amp;RIGHT(BM$1,2)))),
IF(AND($T675&gt;=DATEVALUE("10/1/20"&amp;RIGHT(BL$1,2)),$U675&lt;=DATEVALUE("9/30/20"&amp;RIGHT(BM$1,2))),NETWORKDAYS($T675,$U675,Holidays!$J$3:$J$937),
IF(AND($T675&lt;DATEVALUE("10/1/20"&amp;RIGHT(BL$1,2)),$U675&lt;=DATEVALUE("9/30/20"&amp;RIGHT(BM$1,2))),NETWORKDAYS(DATEVALUE("10/1/20"&amp;RIGHT(BL$1,2)),$U675,Holidays!$J$3:$J$937),
IF($T675&lt;DATEVALUE("10/1/20"&amp;RIGHT(BL$1,2)),NETWORKDAYS(DATEVALUE("10/1/20"&amp;RIGHT(BL$1,2)),DATEVALUE("9/30/20"&amp;RIGHT(BM$1,2)),Holidays!$J$3:$J$937),
IF($T675&gt;=DATEVALUE("10/1/20"&amp;RIGHT(BL$1,2)),NETWORKDAYS($T675,DATEVALUE("9/30/20"&amp;RIGHT(BM$1,2)),Holidays!$J$3:$J$937),"")))),"")/(NETWORKDAYS($T675,$U675,Holidays!$J$3:$J$937)),0))</f>
        <v/>
      </c>
      <c r="BN675" s="87" t="str">
        <f>IF($Q675="","",IFERROR(IF(OR(AND($T675&gt;=DATEVALUE("10/1/20"&amp;RIGHT(BM$1,2)),$T675&lt;=DATEVALUE("9/30/20"&amp;RIGHT(BN$1,2))),AND($U675&gt;=DATEVALUE("10/1/20"&amp;RIGHT(BM$1,2)),$U675&lt;=DATEVALUE("9/30/20"&amp;RIGHT(BN$1,2))),AND($T675&lt;=DATEVALUE("10/1/20"&amp;RIGHT(BM$1,2)),$U675&gt;=DATEVALUE("9/30/20"&amp;RIGHT(BN$1,2)))),
IF(AND($T675&gt;=DATEVALUE("10/1/20"&amp;RIGHT(BM$1,2)),$U675&lt;=DATEVALUE("9/30/20"&amp;RIGHT(BN$1,2))),NETWORKDAYS($T675,$U675,Holidays!$J$3:$J$937),
IF(AND($T675&lt;DATEVALUE("10/1/20"&amp;RIGHT(BM$1,2)),$U675&lt;=DATEVALUE("9/30/20"&amp;RIGHT(BN$1,2))),NETWORKDAYS(DATEVALUE("10/1/20"&amp;RIGHT(BM$1,2)),$U675,Holidays!$J$3:$J$937),
IF($T675&lt;DATEVALUE("10/1/20"&amp;RIGHT(BM$1,2)),NETWORKDAYS(DATEVALUE("10/1/20"&amp;RIGHT(BM$1,2)),DATEVALUE("9/30/20"&amp;RIGHT(BN$1,2)),Holidays!$J$3:$J$937),
IF($T675&gt;=DATEVALUE("10/1/20"&amp;RIGHT(BM$1,2)),NETWORKDAYS($T675,DATEVALUE("9/30/20"&amp;RIGHT(BN$1,2)),Holidays!$J$3:$J$937),"")))),"")/(NETWORKDAYS($T675,$U675,Holidays!$J$3:$J$937)),0))</f>
        <v/>
      </c>
      <c r="BO675" s="87" t="str">
        <f>IF($Q675="","",IFERROR(IF(OR(AND($T675&gt;=DATEVALUE("10/1/20"&amp;RIGHT(BN$1,2)),$T675&lt;=DATEVALUE("9/30/20"&amp;RIGHT(BO$1,2))),AND($U675&gt;=DATEVALUE("10/1/20"&amp;RIGHT(BN$1,2)),$U675&lt;=DATEVALUE("9/30/20"&amp;RIGHT(BO$1,2))),AND($T675&lt;=DATEVALUE("10/1/20"&amp;RIGHT(BN$1,2)),$U675&gt;=DATEVALUE("9/30/20"&amp;RIGHT(BO$1,2)))),
IF(AND($T675&gt;=DATEVALUE("10/1/20"&amp;RIGHT(BN$1,2)),$U675&lt;=DATEVALUE("9/30/20"&amp;RIGHT(BO$1,2))),NETWORKDAYS($T675,$U675,Holidays!$J$3:$J$937),
IF(AND($T675&lt;DATEVALUE("10/1/20"&amp;RIGHT(BN$1,2)),$U675&lt;=DATEVALUE("9/30/20"&amp;RIGHT(BO$1,2))),NETWORKDAYS(DATEVALUE("10/1/20"&amp;RIGHT(BN$1,2)),$U675,Holidays!$J$3:$J$937),
IF($T675&lt;DATEVALUE("10/1/20"&amp;RIGHT(BN$1,2)),NETWORKDAYS(DATEVALUE("10/1/20"&amp;RIGHT(BN$1,2)),DATEVALUE("9/30/20"&amp;RIGHT(BO$1,2)),Holidays!$J$3:$J$937),
IF($T675&gt;=DATEVALUE("10/1/20"&amp;RIGHT(BN$1,2)),NETWORKDAYS($T675,DATEVALUE("9/30/20"&amp;RIGHT(BO$1,2)),Holidays!$J$3:$J$937),"")))),"")/(NETWORKDAYS($T675,$U675,Holidays!$J$3:$J$937)),0))</f>
        <v/>
      </c>
      <c r="BP675" s="87" t="str">
        <f>IF($Q675="","",IFERROR(IF(OR(AND($T675&gt;=DATEVALUE("10/1/20"&amp;RIGHT(BO$1,2)),$T675&lt;=DATEVALUE("9/30/20"&amp;RIGHT(BP$1,2))),AND($U675&gt;=DATEVALUE("10/1/20"&amp;RIGHT(BO$1,2)),$U675&lt;=DATEVALUE("9/30/20"&amp;RIGHT(BP$1,2))),AND($T675&lt;=DATEVALUE("10/1/20"&amp;RIGHT(BO$1,2)),$U675&gt;=DATEVALUE("9/30/20"&amp;RIGHT(BP$1,2)))),
IF(AND($T675&gt;=DATEVALUE("10/1/20"&amp;RIGHT(BO$1,2)),$U675&lt;=DATEVALUE("9/30/20"&amp;RIGHT(BP$1,2))),NETWORKDAYS($T675,$U675,Holidays!$J$3:$J$937),
IF(AND($T675&lt;DATEVALUE("10/1/20"&amp;RIGHT(BO$1,2)),$U675&lt;=DATEVALUE("9/30/20"&amp;RIGHT(BP$1,2))),NETWORKDAYS(DATEVALUE("10/1/20"&amp;RIGHT(BO$1,2)),$U675,Holidays!$J$3:$J$937),
IF($T675&lt;DATEVALUE("10/1/20"&amp;RIGHT(BO$1,2)),NETWORKDAYS(DATEVALUE("10/1/20"&amp;RIGHT(BO$1,2)),DATEVALUE("9/30/20"&amp;RIGHT(BP$1,2)),Holidays!$J$3:$J$937),
IF($T675&gt;=DATEVALUE("10/1/20"&amp;RIGHT(BO$1,2)),NETWORKDAYS($T675,DATEVALUE("9/30/20"&amp;RIGHT(BP$1,2)),Holidays!$J$3:$J$937),"")))),"")/(NETWORKDAYS($T675,$U675,Holidays!$J$3:$J$937)),0))</f>
        <v/>
      </c>
      <c r="BQ675" s="87" t="str">
        <f>IF($Q675="","",IFERROR(IF(OR(AND($T675&gt;=DATEVALUE("10/1/20"&amp;RIGHT(BP$1,2)),$T675&lt;=DATEVALUE("9/30/20"&amp;RIGHT(BQ$1,2))),AND($U675&gt;=DATEVALUE("10/1/20"&amp;RIGHT(BP$1,2)),$U675&lt;=DATEVALUE("9/30/20"&amp;RIGHT(BQ$1,2))),AND($T675&lt;=DATEVALUE("10/1/20"&amp;RIGHT(BP$1,2)),$U675&gt;=DATEVALUE("9/30/20"&amp;RIGHT(BQ$1,2)))),
IF(AND($T675&gt;=DATEVALUE("10/1/20"&amp;RIGHT(BP$1,2)),$U675&lt;=DATEVALUE("9/30/20"&amp;RIGHT(BQ$1,2))),NETWORKDAYS($T675,$U675,Holidays!$J$3:$J$937),
IF(AND($T675&lt;DATEVALUE("10/1/20"&amp;RIGHT(BP$1,2)),$U675&lt;=DATEVALUE("9/30/20"&amp;RIGHT(BQ$1,2))),NETWORKDAYS(DATEVALUE("10/1/20"&amp;RIGHT(BP$1,2)),$U675,Holidays!$J$3:$J$937),
IF($T675&lt;DATEVALUE("10/1/20"&amp;RIGHT(BP$1,2)),NETWORKDAYS(DATEVALUE("10/1/20"&amp;RIGHT(BP$1,2)),DATEVALUE("9/30/20"&amp;RIGHT(BQ$1,2)),Holidays!$J$3:$J$937),
IF($T675&gt;=DATEVALUE("10/1/20"&amp;RIGHT(BP$1,2)),NETWORKDAYS($T675,DATEVALUE("9/30/20"&amp;RIGHT(BQ$1,2)),Holidays!$J$3:$J$937),"")))),"")/(NETWORKDAYS($T675,$U675,Holidays!$J$3:$J$937)),0))</f>
        <v/>
      </c>
      <c r="BR675" s="87" t="str">
        <f>IF($Q675="","",IFERROR(IF(OR(AND($T675&gt;=DATEVALUE("10/1/20"&amp;RIGHT(BQ$1,2)),$T675&lt;=DATEVALUE("9/30/20"&amp;RIGHT(BR$1,2))),AND($U675&gt;=DATEVALUE("10/1/20"&amp;RIGHT(BQ$1,2)),$U675&lt;=DATEVALUE("9/30/20"&amp;RIGHT(BR$1,2))),AND($T675&lt;=DATEVALUE("10/1/20"&amp;RIGHT(BQ$1,2)),$U675&gt;=DATEVALUE("9/30/20"&amp;RIGHT(BR$1,2)))),
IF(AND($T675&gt;=DATEVALUE("10/1/20"&amp;RIGHT(BQ$1,2)),$U675&lt;=DATEVALUE("9/30/20"&amp;RIGHT(BR$1,2))),NETWORKDAYS($T675,$U675,Holidays!$J$3:$J$937),
IF(AND($T675&lt;DATEVALUE("10/1/20"&amp;RIGHT(BQ$1,2)),$U675&lt;=DATEVALUE("9/30/20"&amp;RIGHT(BR$1,2))),NETWORKDAYS(DATEVALUE("10/1/20"&amp;RIGHT(BQ$1,2)),$U675,Holidays!$J$3:$J$937),
IF($T675&lt;DATEVALUE("10/1/20"&amp;RIGHT(BQ$1,2)),NETWORKDAYS(DATEVALUE("10/1/20"&amp;RIGHT(BQ$1,2)),DATEVALUE("9/30/20"&amp;RIGHT(BR$1,2)),Holidays!$J$3:$J$937),
IF($T675&gt;=DATEVALUE("10/1/20"&amp;RIGHT(BQ$1,2)),NETWORKDAYS($T675,DATEVALUE("9/30/20"&amp;RIGHT(BR$1,2)),Holidays!$J$3:$J$937),"")))),"")/(NETWORKDAYS($T675,$U675,Holidays!$J$3:$J$937)),0))</f>
        <v/>
      </c>
      <c r="BS675" s="87" t="str">
        <f>IF($Q675="","",IFERROR(IF(OR(AND($T675&gt;=DATEVALUE("10/1/20"&amp;RIGHT(BR$1,2)),$T675&lt;=DATEVALUE("9/30/20"&amp;RIGHT(BS$1,2))),AND($U675&gt;=DATEVALUE("10/1/20"&amp;RIGHT(BR$1,2)),$U675&lt;=DATEVALUE("9/30/20"&amp;RIGHT(BS$1,2))),AND($T675&lt;=DATEVALUE("10/1/20"&amp;RIGHT(BR$1,2)),$U675&gt;=DATEVALUE("9/30/20"&amp;RIGHT(BS$1,2)))),
IF(AND($T675&gt;=DATEVALUE("10/1/20"&amp;RIGHT(BR$1,2)),$U675&lt;=DATEVALUE("9/30/20"&amp;RIGHT(BS$1,2))),NETWORKDAYS($T675,$U675,Holidays!$J$3:$J$937),
IF(AND($T675&lt;DATEVALUE("10/1/20"&amp;RIGHT(BR$1,2)),$U675&lt;=DATEVALUE("9/30/20"&amp;RIGHT(BS$1,2))),NETWORKDAYS(DATEVALUE("10/1/20"&amp;RIGHT(BR$1,2)),$U675,Holidays!$J$3:$J$937),
IF($T675&lt;DATEVALUE("10/1/20"&amp;RIGHT(BR$1,2)),NETWORKDAYS(DATEVALUE("10/1/20"&amp;RIGHT(BR$1,2)),DATEVALUE("9/30/20"&amp;RIGHT(BS$1,2)),Holidays!$J$3:$J$937),
IF($T675&gt;=DATEVALUE("10/1/20"&amp;RIGHT(BR$1,2)),NETWORKDAYS($T675,DATEVALUE("9/30/20"&amp;RIGHT(BS$1,2)),Holidays!$J$3:$J$937),"")))),"")/(NETWORKDAYS($T675,$U675,Holidays!$J$3:$J$937)),0))</f>
        <v/>
      </c>
      <c r="BT675" s="87" t="str">
        <f>IF($Q675="","",IFERROR(IF(OR(AND($T675&gt;=DATEVALUE("10/1/20"&amp;RIGHT(BS$1,2)),$T675&lt;=DATEVALUE("9/30/20"&amp;RIGHT(BT$1,2))),AND($U675&gt;=DATEVALUE("10/1/20"&amp;RIGHT(BS$1,2)),$U675&lt;=DATEVALUE("9/30/20"&amp;RIGHT(BT$1,2))),AND($T675&lt;=DATEVALUE("10/1/20"&amp;RIGHT(BS$1,2)),$U675&gt;=DATEVALUE("9/30/20"&amp;RIGHT(BT$1,2)))),
IF(AND($T675&gt;=DATEVALUE("10/1/20"&amp;RIGHT(BS$1,2)),$U675&lt;=DATEVALUE("9/30/20"&amp;RIGHT(BT$1,2))),NETWORKDAYS($T675,$U675,Holidays!$J$3:$J$937),
IF(AND($T675&lt;DATEVALUE("10/1/20"&amp;RIGHT(BS$1,2)),$U675&lt;=DATEVALUE("9/30/20"&amp;RIGHT(BT$1,2))),NETWORKDAYS(DATEVALUE("10/1/20"&amp;RIGHT(BS$1,2)),$U675,Holidays!$J$3:$J$937),
IF($T675&lt;DATEVALUE("10/1/20"&amp;RIGHT(BS$1,2)),NETWORKDAYS(DATEVALUE("10/1/20"&amp;RIGHT(BS$1,2)),DATEVALUE("9/30/20"&amp;RIGHT(BT$1,2)),Holidays!$J$3:$J$937),
IF($T675&gt;=DATEVALUE("10/1/20"&amp;RIGHT(BS$1,2)),NETWORKDAYS($T675,DATEVALUE("9/30/20"&amp;RIGHT(BT$1,2)),Holidays!$J$3:$J$937),"")))),"")/(NETWORKDAYS($T675,$U675,Holidays!$J$3:$J$937)),0))</f>
        <v/>
      </c>
      <c r="BU675" s="87" t="str">
        <f>IF($Q675="","",IFERROR(IF(OR(AND($T675&gt;=DATEVALUE("10/1/20"&amp;RIGHT(BT$1,2)),$T675&lt;=DATEVALUE("9/30/20"&amp;RIGHT(BU$1,2))),AND($U675&gt;=DATEVALUE("10/1/20"&amp;RIGHT(BT$1,2)),$U675&lt;=DATEVALUE("9/30/20"&amp;RIGHT(BU$1,2))),AND($T675&lt;=DATEVALUE("10/1/20"&amp;RIGHT(BT$1,2)),$U675&gt;=DATEVALUE("9/30/20"&amp;RIGHT(BU$1,2)))),
IF(AND($T675&gt;=DATEVALUE("10/1/20"&amp;RIGHT(BT$1,2)),$U675&lt;=DATEVALUE("9/30/20"&amp;RIGHT(BU$1,2))),NETWORKDAYS($T675,$U675,Holidays!$J$3:$J$937),
IF(AND($T675&lt;DATEVALUE("10/1/20"&amp;RIGHT(BT$1,2)),$U675&lt;=DATEVALUE("9/30/20"&amp;RIGHT(BU$1,2))),NETWORKDAYS(DATEVALUE("10/1/20"&amp;RIGHT(BT$1,2)),$U675,Holidays!$J$3:$J$937),
IF($T675&lt;DATEVALUE("10/1/20"&amp;RIGHT(BT$1,2)),NETWORKDAYS(DATEVALUE("10/1/20"&amp;RIGHT(BT$1,2)),DATEVALUE("9/30/20"&amp;RIGHT(BU$1,2)),Holidays!$J$3:$J$937),
IF($T675&gt;=DATEVALUE("10/1/20"&amp;RIGHT(BT$1,2)),NETWORKDAYS($T675,DATEVALUE("9/30/20"&amp;RIGHT(BU$1,2)),Holidays!$J$3:$J$937),"")))),"")/(NETWORKDAYS($T675,$U675,Holidays!$J$3:$J$937)),0))</f>
        <v/>
      </c>
      <c r="BV675" s="87" t="str">
        <f>IF($Q675="","",IFERROR(IF(OR(AND($T675&gt;=DATEVALUE("10/1/20"&amp;RIGHT(BU$1,2)),$T675&lt;=DATEVALUE("9/30/20"&amp;RIGHT(BV$1,2))),AND($U675&gt;=DATEVALUE("10/1/20"&amp;RIGHT(BU$1,2)),$U675&lt;=DATEVALUE("9/30/20"&amp;RIGHT(BV$1,2))),AND($T675&lt;=DATEVALUE("10/1/20"&amp;RIGHT(BU$1,2)),$U675&gt;=DATEVALUE("9/30/20"&amp;RIGHT(BV$1,2)))),
IF(AND($T675&gt;=DATEVALUE("10/1/20"&amp;RIGHT(BU$1,2)),$U675&lt;=DATEVALUE("9/30/20"&amp;RIGHT(BV$1,2))),NETWORKDAYS($T675,$U675,Holidays!$J$3:$J$937),
IF(AND($T675&lt;DATEVALUE("10/1/20"&amp;RIGHT(BU$1,2)),$U675&lt;=DATEVALUE("9/30/20"&amp;RIGHT(BV$1,2))),NETWORKDAYS(DATEVALUE("10/1/20"&amp;RIGHT(BU$1,2)),$U675,Holidays!$J$3:$J$937),
IF($T675&lt;DATEVALUE("10/1/20"&amp;RIGHT(BU$1,2)),NETWORKDAYS(DATEVALUE("10/1/20"&amp;RIGHT(BU$1,2)),DATEVALUE("9/30/20"&amp;RIGHT(BV$1,2)),Holidays!$J$3:$J$937),
IF($T675&gt;=DATEVALUE("10/1/20"&amp;RIGHT(BU$1,2)),NETWORKDAYS($T675,DATEVALUE("9/30/20"&amp;RIGHT(BV$1,2)),Holidays!$J$3:$J$937),"")))),"")/(NETWORKDAYS($T675,$U675,Holidays!$J$3:$J$937)),0))</f>
        <v/>
      </c>
      <c r="BW675" s="87" t="str">
        <f>IF($Q675="","",IFERROR(IF(OR(AND($T675&gt;=DATEVALUE("10/1/20"&amp;RIGHT(BV$1,2)),$T675&lt;=DATEVALUE("9/30/20"&amp;RIGHT(BW$1,2))),AND($U675&gt;=DATEVALUE("10/1/20"&amp;RIGHT(BV$1,2)),$U675&lt;=DATEVALUE("9/30/20"&amp;RIGHT(BW$1,2))),AND($T675&lt;=DATEVALUE("10/1/20"&amp;RIGHT(BV$1,2)),$U675&gt;=DATEVALUE("9/30/20"&amp;RIGHT(BW$1,2)))),
IF(AND($T675&gt;=DATEVALUE("10/1/20"&amp;RIGHT(BV$1,2)),$U675&lt;=DATEVALUE("9/30/20"&amp;RIGHT(BW$1,2))),NETWORKDAYS($T675,$U675,Holidays!$J$3:$J$937),
IF(AND($T675&lt;DATEVALUE("10/1/20"&amp;RIGHT(BV$1,2)),$U675&lt;=DATEVALUE("9/30/20"&amp;RIGHT(BW$1,2))),NETWORKDAYS(DATEVALUE("10/1/20"&amp;RIGHT(BV$1,2)),$U675,Holidays!$J$3:$J$937),
IF($T675&lt;DATEVALUE("10/1/20"&amp;RIGHT(BV$1,2)),NETWORKDAYS(DATEVALUE("10/1/20"&amp;RIGHT(BV$1,2)),DATEVALUE("9/30/20"&amp;RIGHT(BW$1,2)),Holidays!$J$3:$J$937),
IF($T675&gt;=DATEVALUE("10/1/20"&amp;RIGHT(BV$1,2)),NETWORKDAYS($T675,DATEVALUE("9/30/20"&amp;RIGHT(BW$1,2)),Holidays!$J$3:$J$937),"")))),"")/(NETWORKDAYS($T675,$U675,Holidays!$J$3:$J$937)),0))</f>
        <v/>
      </c>
      <c r="BX675" s="87" t="str">
        <f>IF($Q675="","",IFERROR(IF(OR(AND($T675&gt;=DATEVALUE("10/1/20"&amp;RIGHT(BW$1,2)),$T675&lt;=DATEVALUE("9/30/20"&amp;RIGHT(BX$1,2))),AND($U675&gt;=DATEVALUE("10/1/20"&amp;RIGHT(BW$1,2)),$U675&lt;=DATEVALUE("9/30/20"&amp;RIGHT(BX$1,2))),AND($T675&lt;=DATEVALUE("10/1/20"&amp;RIGHT(BW$1,2)),$U675&gt;=DATEVALUE("9/30/20"&amp;RIGHT(BX$1,2)))),
IF(AND($T675&gt;=DATEVALUE("10/1/20"&amp;RIGHT(BW$1,2)),$U675&lt;=DATEVALUE("9/30/20"&amp;RIGHT(BX$1,2))),NETWORKDAYS($T675,$U675,Holidays!$J$3:$J$937),
IF(AND($T675&lt;DATEVALUE("10/1/20"&amp;RIGHT(BW$1,2)),$U675&lt;=DATEVALUE("9/30/20"&amp;RIGHT(BX$1,2))),NETWORKDAYS(DATEVALUE("10/1/20"&amp;RIGHT(BW$1,2)),$U675,Holidays!$J$3:$J$937),
IF($T675&lt;DATEVALUE("10/1/20"&amp;RIGHT(BW$1,2)),NETWORKDAYS(DATEVALUE("10/1/20"&amp;RIGHT(BW$1,2)),DATEVALUE("9/30/20"&amp;RIGHT(BX$1,2)),Holidays!$J$3:$J$937),
IF($T675&gt;=DATEVALUE("10/1/20"&amp;RIGHT(BW$1,2)),NETWORKDAYS($T675,DATEVALUE("9/30/20"&amp;RIGHT(BX$1,2)),Holidays!$J$3:$J$937),"")))),"")/(NETWORKDAYS($T675,$U675,Holidays!$J$3:$J$937)),0))</f>
        <v/>
      </c>
      <c r="BY675" s="87" t="str">
        <f>IF($Q675="","",IFERROR(IF(OR(AND($T675&gt;=DATEVALUE("10/1/20"&amp;RIGHT(BX$1,2)),$T675&lt;=DATEVALUE("9/30/20"&amp;RIGHT(BY$1,2))),AND($U675&gt;=DATEVALUE("10/1/20"&amp;RIGHT(BX$1,2)),$U675&lt;=DATEVALUE("9/30/20"&amp;RIGHT(BY$1,2))),AND($T675&lt;=DATEVALUE("10/1/20"&amp;RIGHT(BX$1,2)),$U675&gt;=DATEVALUE("9/30/20"&amp;RIGHT(BY$1,2)))),
IF(AND($T675&gt;=DATEVALUE("10/1/20"&amp;RIGHT(BX$1,2)),$U675&lt;=DATEVALUE("9/30/20"&amp;RIGHT(BY$1,2))),NETWORKDAYS($T675,$U675,Holidays!$J$3:$J$937),
IF(AND($T675&lt;DATEVALUE("10/1/20"&amp;RIGHT(BX$1,2)),$U675&lt;=DATEVALUE("9/30/20"&amp;RIGHT(BY$1,2))),NETWORKDAYS(DATEVALUE("10/1/20"&amp;RIGHT(BX$1,2)),$U675,Holidays!$J$3:$J$937),
IF($T675&lt;DATEVALUE("10/1/20"&amp;RIGHT(BX$1,2)),NETWORKDAYS(DATEVALUE("10/1/20"&amp;RIGHT(BX$1,2)),DATEVALUE("9/30/20"&amp;RIGHT(BY$1,2)),Holidays!$J$3:$J$937),
IF($T675&gt;=DATEVALUE("10/1/20"&amp;RIGHT(BX$1,2)),NETWORKDAYS($T675,DATEVALUE("9/30/20"&amp;RIGHT(BY$1,2)),Holidays!$J$3:$J$937),"")))),"")/(NETWORKDAYS($T675,$U675,Holidays!$J$3:$J$937)),0))</f>
        <v/>
      </c>
      <c r="BZ675" s="87" t="str">
        <f>IF($Q675="","",IFERROR(IF(OR(AND($T675&gt;=DATEVALUE("10/1/20"&amp;RIGHT(BY$1,2)),$T675&lt;=DATEVALUE("9/30/20"&amp;RIGHT(BZ$1,2))),AND($U675&gt;=DATEVALUE("10/1/20"&amp;RIGHT(BY$1,2)),$U675&lt;=DATEVALUE("9/30/20"&amp;RIGHT(BZ$1,2))),AND($T675&lt;=DATEVALUE("10/1/20"&amp;RIGHT(BY$1,2)),$U675&gt;=DATEVALUE("9/30/20"&amp;RIGHT(BZ$1,2)))),
IF(AND($T675&gt;=DATEVALUE("10/1/20"&amp;RIGHT(BY$1,2)),$U675&lt;=DATEVALUE("9/30/20"&amp;RIGHT(BZ$1,2))),NETWORKDAYS($T675,$U675,Holidays!$J$3:$J$937),
IF(AND($T675&lt;DATEVALUE("10/1/20"&amp;RIGHT(BY$1,2)),$U675&lt;=DATEVALUE("9/30/20"&amp;RIGHT(BZ$1,2))),NETWORKDAYS(DATEVALUE("10/1/20"&amp;RIGHT(BY$1,2)),$U675,Holidays!$J$3:$J$937),
IF($T675&lt;DATEVALUE("10/1/20"&amp;RIGHT(BY$1,2)),NETWORKDAYS(DATEVALUE("10/1/20"&amp;RIGHT(BY$1,2)),DATEVALUE("9/30/20"&amp;RIGHT(BZ$1,2)),Holidays!$J$3:$J$937),
IF($T675&gt;=DATEVALUE("10/1/20"&amp;RIGHT(BY$1,2)),NETWORKDAYS($T675,DATEVALUE("9/30/20"&amp;RIGHT(BZ$1,2)),Holidays!$J$3:$J$937),"")))),"")/(NETWORKDAYS($T675,$U675,Holidays!$J$3:$J$937)),0))</f>
        <v/>
      </c>
      <c r="CA675" s="87" t="str">
        <f>IF($Q675="","",IFERROR(IF(OR(AND($T675&gt;=DATEVALUE("10/1/20"&amp;RIGHT(BZ$1,2)),$T675&lt;=DATEVALUE("9/30/20"&amp;RIGHT(CA$1,2))),AND($U675&gt;=DATEVALUE("10/1/20"&amp;RIGHT(BZ$1,2)),$U675&lt;=DATEVALUE("9/30/20"&amp;RIGHT(CA$1,2))),AND($T675&lt;=DATEVALUE("10/1/20"&amp;RIGHT(BZ$1,2)),$U675&gt;=DATEVALUE("9/30/20"&amp;RIGHT(CA$1,2)))),
IF(AND($T675&gt;=DATEVALUE("10/1/20"&amp;RIGHT(BZ$1,2)),$U675&lt;=DATEVALUE("9/30/20"&amp;RIGHT(CA$1,2))),NETWORKDAYS($T675,$U675,Holidays!$J$3:$J$937),
IF(AND($T675&lt;DATEVALUE("10/1/20"&amp;RIGHT(BZ$1,2)),$U675&lt;=DATEVALUE("9/30/20"&amp;RIGHT(CA$1,2))),NETWORKDAYS(DATEVALUE("10/1/20"&amp;RIGHT(BZ$1,2)),$U675,Holidays!$J$3:$J$937),
IF($T675&lt;DATEVALUE("10/1/20"&amp;RIGHT(BZ$1,2)),NETWORKDAYS(DATEVALUE("10/1/20"&amp;RIGHT(BZ$1,2)),DATEVALUE("9/30/20"&amp;RIGHT(CA$1,2)),Holidays!$J$3:$J$937),
IF($T675&gt;=DATEVALUE("10/1/20"&amp;RIGHT(BZ$1,2)),NETWORKDAYS($T675,DATEVALUE("9/30/20"&amp;RIGHT(CA$1,2)),Holidays!$J$3:$J$937),"")))),"")/(NETWORKDAYS($T675,$U675,Holidays!$J$3:$J$937)),0))</f>
        <v/>
      </c>
      <c r="CB675" s="87" t="str">
        <f>IF($Q675="","",IFERROR(IF(OR(AND($T675&gt;=DATEVALUE("10/1/20"&amp;RIGHT(CA$1,2)),$T675&lt;=DATEVALUE("9/30/20"&amp;RIGHT(CB$1,2))),AND($U675&gt;=DATEVALUE("10/1/20"&amp;RIGHT(CA$1,2)),$U675&lt;=DATEVALUE("9/30/20"&amp;RIGHT(CB$1,2))),AND($T675&lt;=DATEVALUE("10/1/20"&amp;RIGHT(CA$1,2)),$U675&gt;=DATEVALUE("9/30/20"&amp;RIGHT(CB$1,2)))),
IF(AND($T675&gt;=DATEVALUE("10/1/20"&amp;RIGHT(CA$1,2)),$U675&lt;=DATEVALUE("9/30/20"&amp;RIGHT(CB$1,2))),NETWORKDAYS($T675,$U675,Holidays!$J$3:$J$937),
IF(AND($T675&lt;DATEVALUE("10/1/20"&amp;RIGHT(CA$1,2)),$U675&lt;=DATEVALUE("9/30/20"&amp;RIGHT(CB$1,2))),NETWORKDAYS(DATEVALUE("10/1/20"&amp;RIGHT(CA$1,2)),$U675,Holidays!$J$3:$J$937),
IF($T675&lt;DATEVALUE("10/1/20"&amp;RIGHT(CA$1,2)),NETWORKDAYS(DATEVALUE("10/1/20"&amp;RIGHT(CA$1,2)),DATEVALUE("9/30/20"&amp;RIGHT(CB$1,2)),Holidays!$J$3:$J$937),
IF($T675&gt;=DATEVALUE("10/1/20"&amp;RIGHT(CA$1,2)),NETWORKDAYS($T675,DATEVALUE("9/30/20"&amp;RIGHT(CB$1,2)),Holidays!$J$3:$J$937),"")))),"")/(NETWORKDAYS($T675,$U675,Holidays!$J$3:$J$937)),0))</f>
        <v/>
      </c>
    </row>
    <row r="676" spans="1:80">
      <c r="A676" s="97"/>
      <c r="B676" s="98" t="str">
        <f ca="1">IF(NOT($A676=""),OFFSET('WBS Reference &amp; User Procedure'!$A$1,MATCH($A676,'WBS Reference &amp; User Procedure'!$A:$A,0)-1,1),"")</f>
        <v/>
      </c>
      <c r="D676" s="97"/>
      <c r="T676" s="104" t="str">
        <f>IF(NOT(Q676=""),IF(NOT($S676=""),$S676,#REF!),"")</f>
        <v/>
      </c>
      <c r="U676" s="104" t="str">
        <f>IF(NOT(Q676=""),WORKDAY(T676,Q676,Holidays!$J$3:$J$937),"")</f>
        <v/>
      </c>
      <c r="V676" s="104"/>
      <c r="W676" s="104"/>
      <c r="X676" s="101" t="str">
        <f t="shared" si="137"/>
        <v/>
      </c>
      <c r="AL676" s="87" t="str">
        <f t="shared" ca="1" si="150"/>
        <v/>
      </c>
      <c r="AN676" s="87" t="str">
        <f t="shared" ref="AN676:AW685" ca="1" si="151">IF($Q676="","",IFERROR(OFFSET(INDIRECT("'"&amp;KEY_RESOURCE_STRUCTURE_TAB&amp;"'!"&amp;KEY_RATE_SET_INDEX&amp;""),$AL676-1,COLUMN()-34),0))</f>
        <v/>
      </c>
      <c r="AO676" s="87" t="str">
        <f t="shared" ca="1" si="151"/>
        <v/>
      </c>
      <c r="AP676" s="87" t="str">
        <f t="shared" ca="1" si="151"/>
        <v/>
      </c>
      <c r="AQ676" s="87" t="str">
        <f t="shared" ca="1" si="151"/>
        <v/>
      </c>
      <c r="AR676" s="87" t="str">
        <f t="shared" ca="1" si="151"/>
        <v/>
      </c>
      <c r="AS676" s="87" t="str">
        <f t="shared" ca="1" si="151"/>
        <v/>
      </c>
      <c r="AT676" s="87" t="str">
        <f t="shared" ca="1" si="151"/>
        <v/>
      </c>
      <c r="AU676" s="87" t="str">
        <f t="shared" ca="1" si="151"/>
        <v/>
      </c>
      <c r="AV676" s="87" t="str">
        <f t="shared" ca="1" si="151"/>
        <v/>
      </c>
      <c r="AW676" s="87" t="str">
        <f t="shared" ca="1" si="151"/>
        <v/>
      </c>
      <c r="AX676" s="87" t="str">
        <f t="shared" ref="AX676:BG685" ca="1" si="152">IF($Q676="","",IFERROR(OFFSET(INDIRECT("'"&amp;KEY_RESOURCE_STRUCTURE_TAB&amp;"'!"&amp;KEY_RATE_SET_INDEX&amp;""),$AL676-1,COLUMN()-34),0))</f>
        <v/>
      </c>
      <c r="AY676" s="87" t="str">
        <f t="shared" ca="1" si="152"/>
        <v/>
      </c>
      <c r="AZ676" s="87" t="str">
        <f t="shared" ca="1" si="152"/>
        <v/>
      </c>
      <c r="BA676" s="87" t="str">
        <f t="shared" ca="1" si="152"/>
        <v/>
      </c>
      <c r="BB676" s="87" t="str">
        <f t="shared" ca="1" si="152"/>
        <v/>
      </c>
      <c r="BC676" s="87" t="str">
        <f t="shared" ca="1" si="152"/>
        <v/>
      </c>
      <c r="BD676" s="87" t="str">
        <f t="shared" ca="1" si="152"/>
        <v/>
      </c>
      <c r="BE676" s="87" t="str">
        <f t="shared" ca="1" si="152"/>
        <v/>
      </c>
      <c r="BF676" s="87" t="str">
        <f t="shared" ca="1" si="152"/>
        <v/>
      </c>
      <c r="BG676" s="87" t="str">
        <f t="shared" ca="1" si="152"/>
        <v/>
      </c>
      <c r="BI676" s="87" t="str">
        <f>IF($Q676="","",IFERROR(IF(OR(AND($T676&gt;=DATEVALUE("10/1/20"&amp;RIGHT(BH$1,2)),$T676&lt;=DATEVALUE("9/30/20"&amp;RIGHT(BI$1,2))),AND($U676&gt;=DATEVALUE("10/1/20"&amp;RIGHT(BH$1,2)),$U676&lt;=DATEVALUE("9/30/20"&amp;RIGHT(BI$1,2))),AND($T676&lt;=DATEVALUE("10/1/20"&amp;RIGHT(BH$1,2)),$U676&gt;=DATEVALUE("9/30/20"&amp;RIGHT(BI$1,2)))),
IF(AND($T676&gt;=DATEVALUE("10/1/20"&amp;RIGHT(BH$1,2)),$U676&lt;=DATEVALUE("9/30/20"&amp;RIGHT(BI$1,2))),NETWORKDAYS($T676,$U676,Holidays!$J$3:$J$937),
IF(AND($T676&lt;DATEVALUE("10/1/20"&amp;RIGHT(BH$1,2)),$U676&lt;=DATEVALUE("9/30/20"&amp;RIGHT(BI$1,2))),NETWORKDAYS(DATEVALUE("10/1/20"&amp;RIGHT(BH$1,2)),$U676,Holidays!$J$3:$J$937),
IF($T676&lt;DATEVALUE("10/1/20"&amp;RIGHT(BH$1,2)),NETWORKDAYS(DATEVALUE("10/1/20"&amp;RIGHT(BH$1,2)),DATEVALUE("9/30/20"&amp;RIGHT(BI$1,2)),Holidays!$J$3:$J$937),
IF($T676&gt;=DATEVALUE("10/1/20"&amp;RIGHT(BH$1,2)),NETWORKDAYS($T676,DATEVALUE("9/30/20"&amp;RIGHT(BI$1,2)),Holidays!$J$3:$J$937),"")))),"")/(NETWORKDAYS($T676,$U676,Holidays!$J$3:$J$937)),0))</f>
        <v/>
      </c>
      <c r="BJ676" s="87" t="str">
        <f>IF($Q676="","",IFERROR(IF(OR(AND($T676&gt;=DATEVALUE("10/1/20"&amp;RIGHT(BI$1,2)),$T676&lt;=DATEVALUE("9/30/20"&amp;RIGHT(BJ$1,2))),AND($U676&gt;=DATEVALUE("10/1/20"&amp;RIGHT(BI$1,2)),$U676&lt;=DATEVALUE("9/30/20"&amp;RIGHT(BJ$1,2))),AND($T676&lt;=DATEVALUE("10/1/20"&amp;RIGHT(BI$1,2)),$U676&gt;=DATEVALUE("9/30/20"&amp;RIGHT(BJ$1,2)))),
IF(AND($T676&gt;=DATEVALUE("10/1/20"&amp;RIGHT(BI$1,2)),$U676&lt;=DATEVALUE("9/30/20"&amp;RIGHT(BJ$1,2))),NETWORKDAYS($T676,$U676,Holidays!$J$3:$J$937),
IF(AND($T676&lt;DATEVALUE("10/1/20"&amp;RIGHT(BI$1,2)),$U676&lt;=DATEVALUE("9/30/20"&amp;RIGHT(BJ$1,2))),NETWORKDAYS(DATEVALUE("10/1/20"&amp;RIGHT(BI$1,2)),$U676,Holidays!$J$3:$J$937),
IF($T676&lt;DATEVALUE("10/1/20"&amp;RIGHT(BI$1,2)),NETWORKDAYS(DATEVALUE("10/1/20"&amp;RIGHT(BI$1,2)),DATEVALUE("9/30/20"&amp;RIGHT(BJ$1,2)),Holidays!$J$3:$J$937),
IF($T676&gt;=DATEVALUE("10/1/20"&amp;RIGHT(BI$1,2)),NETWORKDAYS($T676,DATEVALUE("9/30/20"&amp;RIGHT(BJ$1,2)),Holidays!$J$3:$J$937),"")))),"")/(NETWORKDAYS($T676,$U676,Holidays!$J$3:$J$937)),0))</f>
        <v/>
      </c>
      <c r="BK676" s="87" t="str">
        <f>IF($Q676="","",IFERROR(IF(OR(AND($T676&gt;=DATEVALUE("10/1/20"&amp;RIGHT(BJ$1,2)),$T676&lt;=DATEVALUE("9/30/20"&amp;RIGHT(BK$1,2))),AND($U676&gt;=DATEVALUE("10/1/20"&amp;RIGHT(BJ$1,2)),$U676&lt;=DATEVALUE("9/30/20"&amp;RIGHT(BK$1,2))),AND($T676&lt;=DATEVALUE("10/1/20"&amp;RIGHT(BJ$1,2)),$U676&gt;=DATEVALUE("9/30/20"&amp;RIGHT(BK$1,2)))),
IF(AND($T676&gt;=DATEVALUE("10/1/20"&amp;RIGHT(BJ$1,2)),$U676&lt;=DATEVALUE("9/30/20"&amp;RIGHT(BK$1,2))),NETWORKDAYS($T676,$U676,Holidays!$J$3:$J$937),
IF(AND($T676&lt;DATEVALUE("10/1/20"&amp;RIGHT(BJ$1,2)),$U676&lt;=DATEVALUE("9/30/20"&amp;RIGHT(BK$1,2))),NETWORKDAYS(DATEVALUE("10/1/20"&amp;RIGHT(BJ$1,2)),$U676,Holidays!$J$3:$J$937),
IF($T676&lt;DATEVALUE("10/1/20"&amp;RIGHT(BJ$1,2)),NETWORKDAYS(DATEVALUE("10/1/20"&amp;RIGHT(BJ$1,2)),DATEVALUE("9/30/20"&amp;RIGHT(BK$1,2)),Holidays!$J$3:$J$937),
IF($T676&gt;=DATEVALUE("10/1/20"&amp;RIGHT(BJ$1,2)),NETWORKDAYS($T676,DATEVALUE("9/30/20"&amp;RIGHT(BK$1,2)),Holidays!$J$3:$J$937),"")))),"")/(NETWORKDAYS($T676,$U676,Holidays!$J$3:$J$937)),0))</f>
        <v/>
      </c>
      <c r="BL676" s="87" t="str">
        <f>IF($Q676="","",IFERROR(IF(OR(AND($T676&gt;=DATEVALUE("10/1/20"&amp;RIGHT(BK$1,2)),$T676&lt;=DATEVALUE("9/30/20"&amp;RIGHT(BL$1,2))),AND($U676&gt;=DATEVALUE("10/1/20"&amp;RIGHT(BK$1,2)),$U676&lt;=DATEVALUE("9/30/20"&amp;RIGHT(BL$1,2))),AND($T676&lt;=DATEVALUE("10/1/20"&amp;RIGHT(BK$1,2)),$U676&gt;=DATEVALUE("9/30/20"&amp;RIGHT(BL$1,2)))),
IF(AND($T676&gt;=DATEVALUE("10/1/20"&amp;RIGHT(BK$1,2)),$U676&lt;=DATEVALUE("9/30/20"&amp;RIGHT(BL$1,2))),NETWORKDAYS($T676,$U676,Holidays!$J$3:$J$937),
IF(AND($T676&lt;DATEVALUE("10/1/20"&amp;RIGHT(BK$1,2)),$U676&lt;=DATEVALUE("9/30/20"&amp;RIGHT(BL$1,2))),NETWORKDAYS(DATEVALUE("10/1/20"&amp;RIGHT(BK$1,2)),$U676,Holidays!$J$3:$J$937),
IF($T676&lt;DATEVALUE("10/1/20"&amp;RIGHT(BK$1,2)),NETWORKDAYS(DATEVALUE("10/1/20"&amp;RIGHT(BK$1,2)),DATEVALUE("9/30/20"&amp;RIGHT(BL$1,2)),Holidays!$J$3:$J$937),
IF($T676&gt;=DATEVALUE("10/1/20"&amp;RIGHT(BK$1,2)),NETWORKDAYS($T676,DATEVALUE("9/30/20"&amp;RIGHT(BL$1,2)),Holidays!$J$3:$J$937),"")))),"")/(NETWORKDAYS($T676,$U676,Holidays!$J$3:$J$937)),0))</f>
        <v/>
      </c>
      <c r="BM676" s="87" t="str">
        <f>IF($Q676="","",IFERROR(IF(OR(AND($T676&gt;=DATEVALUE("10/1/20"&amp;RIGHT(BL$1,2)),$T676&lt;=DATEVALUE("9/30/20"&amp;RIGHT(BM$1,2))),AND($U676&gt;=DATEVALUE("10/1/20"&amp;RIGHT(BL$1,2)),$U676&lt;=DATEVALUE("9/30/20"&amp;RIGHT(BM$1,2))),AND($T676&lt;=DATEVALUE("10/1/20"&amp;RIGHT(BL$1,2)),$U676&gt;=DATEVALUE("9/30/20"&amp;RIGHT(BM$1,2)))),
IF(AND($T676&gt;=DATEVALUE("10/1/20"&amp;RIGHT(BL$1,2)),$U676&lt;=DATEVALUE("9/30/20"&amp;RIGHT(BM$1,2))),NETWORKDAYS($T676,$U676,Holidays!$J$3:$J$937),
IF(AND($T676&lt;DATEVALUE("10/1/20"&amp;RIGHT(BL$1,2)),$U676&lt;=DATEVALUE("9/30/20"&amp;RIGHT(BM$1,2))),NETWORKDAYS(DATEVALUE("10/1/20"&amp;RIGHT(BL$1,2)),$U676,Holidays!$J$3:$J$937),
IF($T676&lt;DATEVALUE("10/1/20"&amp;RIGHT(BL$1,2)),NETWORKDAYS(DATEVALUE("10/1/20"&amp;RIGHT(BL$1,2)),DATEVALUE("9/30/20"&amp;RIGHT(BM$1,2)),Holidays!$J$3:$J$937),
IF($T676&gt;=DATEVALUE("10/1/20"&amp;RIGHT(BL$1,2)),NETWORKDAYS($T676,DATEVALUE("9/30/20"&amp;RIGHT(BM$1,2)),Holidays!$J$3:$J$937),"")))),"")/(NETWORKDAYS($T676,$U676,Holidays!$J$3:$J$937)),0))</f>
        <v/>
      </c>
      <c r="BN676" s="87" t="str">
        <f>IF($Q676="","",IFERROR(IF(OR(AND($T676&gt;=DATEVALUE("10/1/20"&amp;RIGHT(BM$1,2)),$T676&lt;=DATEVALUE("9/30/20"&amp;RIGHT(BN$1,2))),AND($U676&gt;=DATEVALUE("10/1/20"&amp;RIGHT(BM$1,2)),$U676&lt;=DATEVALUE("9/30/20"&amp;RIGHT(BN$1,2))),AND($T676&lt;=DATEVALUE("10/1/20"&amp;RIGHT(BM$1,2)),$U676&gt;=DATEVALUE("9/30/20"&amp;RIGHT(BN$1,2)))),
IF(AND($T676&gt;=DATEVALUE("10/1/20"&amp;RIGHT(BM$1,2)),$U676&lt;=DATEVALUE("9/30/20"&amp;RIGHT(BN$1,2))),NETWORKDAYS($T676,$U676,Holidays!$J$3:$J$937),
IF(AND($T676&lt;DATEVALUE("10/1/20"&amp;RIGHT(BM$1,2)),$U676&lt;=DATEVALUE("9/30/20"&amp;RIGHT(BN$1,2))),NETWORKDAYS(DATEVALUE("10/1/20"&amp;RIGHT(BM$1,2)),$U676,Holidays!$J$3:$J$937),
IF($T676&lt;DATEVALUE("10/1/20"&amp;RIGHT(BM$1,2)),NETWORKDAYS(DATEVALUE("10/1/20"&amp;RIGHT(BM$1,2)),DATEVALUE("9/30/20"&amp;RIGHT(BN$1,2)),Holidays!$J$3:$J$937),
IF($T676&gt;=DATEVALUE("10/1/20"&amp;RIGHT(BM$1,2)),NETWORKDAYS($T676,DATEVALUE("9/30/20"&amp;RIGHT(BN$1,2)),Holidays!$J$3:$J$937),"")))),"")/(NETWORKDAYS($T676,$U676,Holidays!$J$3:$J$937)),0))</f>
        <v/>
      </c>
      <c r="BO676" s="87" t="str">
        <f>IF($Q676="","",IFERROR(IF(OR(AND($T676&gt;=DATEVALUE("10/1/20"&amp;RIGHT(BN$1,2)),$T676&lt;=DATEVALUE("9/30/20"&amp;RIGHT(BO$1,2))),AND($U676&gt;=DATEVALUE("10/1/20"&amp;RIGHT(BN$1,2)),$U676&lt;=DATEVALUE("9/30/20"&amp;RIGHT(BO$1,2))),AND($T676&lt;=DATEVALUE("10/1/20"&amp;RIGHT(BN$1,2)),$U676&gt;=DATEVALUE("9/30/20"&amp;RIGHT(BO$1,2)))),
IF(AND($T676&gt;=DATEVALUE("10/1/20"&amp;RIGHT(BN$1,2)),$U676&lt;=DATEVALUE("9/30/20"&amp;RIGHT(BO$1,2))),NETWORKDAYS($T676,$U676,Holidays!$J$3:$J$937),
IF(AND($T676&lt;DATEVALUE("10/1/20"&amp;RIGHT(BN$1,2)),$U676&lt;=DATEVALUE("9/30/20"&amp;RIGHT(BO$1,2))),NETWORKDAYS(DATEVALUE("10/1/20"&amp;RIGHT(BN$1,2)),$U676,Holidays!$J$3:$J$937),
IF($T676&lt;DATEVALUE("10/1/20"&amp;RIGHT(BN$1,2)),NETWORKDAYS(DATEVALUE("10/1/20"&amp;RIGHT(BN$1,2)),DATEVALUE("9/30/20"&amp;RIGHT(BO$1,2)),Holidays!$J$3:$J$937),
IF($T676&gt;=DATEVALUE("10/1/20"&amp;RIGHT(BN$1,2)),NETWORKDAYS($T676,DATEVALUE("9/30/20"&amp;RIGHT(BO$1,2)),Holidays!$J$3:$J$937),"")))),"")/(NETWORKDAYS($T676,$U676,Holidays!$J$3:$J$937)),0))</f>
        <v/>
      </c>
      <c r="BP676" s="87" t="str">
        <f>IF($Q676="","",IFERROR(IF(OR(AND($T676&gt;=DATEVALUE("10/1/20"&amp;RIGHT(BO$1,2)),$T676&lt;=DATEVALUE("9/30/20"&amp;RIGHT(BP$1,2))),AND($U676&gt;=DATEVALUE("10/1/20"&amp;RIGHT(BO$1,2)),$U676&lt;=DATEVALUE("9/30/20"&amp;RIGHT(BP$1,2))),AND($T676&lt;=DATEVALUE("10/1/20"&amp;RIGHT(BO$1,2)),$U676&gt;=DATEVALUE("9/30/20"&amp;RIGHT(BP$1,2)))),
IF(AND($T676&gt;=DATEVALUE("10/1/20"&amp;RIGHT(BO$1,2)),$U676&lt;=DATEVALUE("9/30/20"&amp;RIGHT(BP$1,2))),NETWORKDAYS($T676,$U676,Holidays!$J$3:$J$937),
IF(AND($T676&lt;DATEVALUE("10/1/20"&amp;RIGHT(BO$1,2)),$U676&lt;=DATEVALUE("9/30/20"&amp;RIGHT(BP$1,2))),NETWORKDAYS(DATEVALUE("10/1/20"&amp;RIGHT(BO$1,2)),$U676,Holidays!$J$3:$J$937),
IF($T676&lt;DATEVALUE("10/1/20"&amp;RIGHT(BO$1,2)),NETWORKDAYS(DATEVALUE("10/1/20"&amp;RIGHT(BO$1,2)),DATEVALUE("9/30/20"&amp;RIGHT(BP$1,2)),Holidays!$J$3:$J$937),
IF($T676&gt;=DATEVALUE("10/1/20"&amp;RIGHT(BO$1,2)),NETWORKDAYS($T676,DATEVALUE("9/30/20"&amp;RIGHT(BP$1,2)),Holidays!$J$3:$J$937),"")))),"")/(NETWORKDAYS($T676,$U676,Holidays!$J$3:$J$937)),0))</f>
        <v/>
      </c>
      <c r="BQ676" s="87" t="str">
        <f>IF($Q676="","",IFERROR(IF(OR(AND($T676&gt;=DATEVALUE("10/1/20"&amp;RIGHT(BP$1,2)),$T676&lt;=DATEVALUE("9/30/20"&amp;RIGHT(BQ$1,2))),AND($U676&gt;=DATEVALUE("10/1/20"&amp;RIGHT(BP$1,2)),$U676&lt;=DATEVALUE("9/30/20"&amp;RIGHT(BQ$1,2))),AND($T676&lt;=DATEVALUE("10/1/20"&amp;RIGHT(BP$1,2)),$U676&gt;=DATEVALUE("9/30/20"&amp;RIGHT(BQ$1,2)))),
IF(AND($T676&gt;=DATEVALUE("10/1/20"&amp;RIGHT(BP$1,2)),$U676&lt;=DATEVALUE("9/30/20"&amp;RIGHT(BQ$1,2))),NETWORKDAYS($T676,$U676,Holidays!$J$3:$J$937),
IF(AND($T676&lt;DATEVALUE("10/1/20"&amp;RIGHT(BP$1,2)),$U676&lt;=DATEVALUE("9/30/20"&amp;RIGHT(BQ$1,2))),NETWORKDAYS(DATEVALUE("10/1/20"&amp;RIGHT(BP$1,2)),$U676,Holidays!$J$3:$J$937),
IF($T676&lt;DATEVALUE("10/1/20"&amp;RIGHT(BP$1,2)),NETWORKDAYS(DATEVALUE("10/1/20"&amp;RIGHT(BP$1,2)),DATEVALUE("9/30/20"&amp;RIGHT(BQ$1,2)),Holidays!$J$3:$J$937),
IF($T676&gt;=DATEVALUE("10/1/20"&amp;RIGHT(BP$1,2)),NETWORKDAYS($T676,DATEVALUE("9/30/20"&amp;RIGHT(BQ$1,2)),Holidays!$J$3:$J$937),"")))),"")/(NETWORKDAYS($T676,$U676,Holidays!$J$3:$J$937)),0))</f>
        <v/>
      </c>
      <c r="BR676" s="87" t="str">
        <f>IF($Q676="","",IFERROR(IF(OR(AND($T676&gt;=DATEVALUE("10/1/20"&amp;RIGHT(BQ$1,2)),$T676&lt;=DATEVALUE("9/30/20"&amp;RIGHT(BR$1,2))),AND($U676&gt;=DATEVALUE("10/1/20"&amp;RIGHT(BQ$1,2)),$U676&lt;=DATEVALUE("9/30/20"&amp;RIGHT(BR$1,2))),AND($T676&lt;=DATEVALUE("10/1/20"&amp;RIGHT(BQ$1,2)),$U676&gt;=DATEVALUE("9/30/20"&amp;RIGHT(BR$1,2)))),
IF(AND($T676&gt;=DATEVALUE("10/1/20"&amp;RIGHT(BQ$1,2)),$U676&lt;=DATEVALUE("9/30/20"&amp;RIGHT(BR$1,2))),NETWORKDAYS($T676,$U676,Holidays!$J$3:$J$937),
IF(AND($T676&lt;DATEVALUE("10/1/20"&amp;RIGHT(BQ$1,2)),$U676&lt;=DATEVALUE("9/30/20"&amp;RIGHT(BR$1,2))),NETWORKDAYS(DATEVALUE("10/1/20"&amp;RIGHT(BQ$1,2)),$U676,Holidays!$J$3:$J$937),
IF($T676&lt;DATEVALUE("10/1/20"&amp;RIGHT(BQ$1,2)),NETWORKDAYS(DATEVALUE("10/1/20"&amp;RIGHT(BQ$1,2)),DATEVALUE("9/30/20"&amp;RIGHT(BR$1,2)),Holidays!$J$3:$J$937),
IF($T676&gt;=DATEVALUE("10/1/20"&amp;RIGHT(BQ$1,2)),NETWORKDAYS($T676,DATEVALUE("9/30/20"&amp;RIGHT(BR$1,2)),Holidays!$J$3:$J$937),"")))),"")/(NETWORKDAYS($T676,$U676,Holidays!$J$3:$J$937)),0))</f>
        <v/>
      </c>
      <c r="BS676" s="87" t="str">
        <f>IF($Q676="","",IFERROR(IF(OR(AND($T676&gt;=DATEVALUE("10/1/20"&amp;RIGHT(BR$1,2)),$T676&lt;=DATEVALUE("9/30/20"&amp;RIGHT(BS$1,2))),AND($U676&gt;=DATEVALUE("10/1/20"&amp;RIGHT(BR$1,2)),$U676&lt;=DATEVALUE("9/30/20"&amp;RIGHT(BS$1,2))),AND($T676&lt;=DATEVALUE("10/1/20"&amp;RIGHT(BR$1,2)),$U676&gt;=DATEVALUE("9/30/20"&amp;RIGHT(BS$1,2)))),
IF(AND($T676&gt;=DATEVALUE("10/1/20"&amp;RIGHT(BR$1,2)),$U676&lt;=DATEVALUE("9/30/20"&amp;RIGHT(BS$1,2))),NETWORKDAYS($T676,$U676,Holidays!$J$3:$J$937),
IF(AND($T676&lt;DATEVALUE("10/1/20"&amp;RIGHT(BR$1,2)),$U676&lt;=DATEVALUE("9/30/20"&amp;RIGHT(BS$1,2))),NETWORKDAYS(DATEVALUE("10/1/20"&amp;RIGHT(BR$1,2)),$U676,Holidays!$J$3:$J$937),
IF($T676&lt;DATEVALUE("10/1/20"&amp;RIGHT(BR$1,2)),NETWORKDAYS(DATEVALUE("10/1/20"&amp;RIGHT(BR$1,2)),DATEVALUE("9/30/20"&amp;RIGHT(BS$1,2)),Holidays!$J$3:$J$937),
IF($T676&gt;=DATEVALUE("10/1/20"&amp;RIGHT(BR$1,2)),NETWORKDAYS($T676,DATEVALUE("9/30/20"&amp;RIGHT(BS$1,2)),Holidays!$J$3:$J$937),"")))),"")/(NETWORKDAYS($T676,$U676,Holidays!$J$3:$J$937)),0))</f>
        <v/>
      </c>
      <c r="BT676" s="87" t="str">
        <f>IF($Q676="","",IFERROR(IF(OR(AND($T676&gt;=DATEVALUE("10/1/20"&amp;RIGHT(BS$1,2)),$T676&lt;=DATEVALUE("9/30/20"&amp;RIGHT(BT$1,2))),AND($U676&gt;=DATEVALUE("10/1/20"&amp;RIGHT(BS$1,2)),$U676&lt;=DATEVALUE("9/30/20"&amp;RIGHT(BT$1,2))),AND($T676&lt;=DATEVALUE("10/1/20"&amp;RIGHT(BS$1,2)),$U676&gt;=DATEVALUE("9/30/20"&amp;RIGHT(BT$1,2)))),
IF(AND($T676&gt;=DATEVALUE("10/1/20"&amp;RIGHT(BS$1,2)),$U676&lt;=DATEVALUE("9/30/20"&amp;RIGHT(BT$1,2))),NETWORKDAYS($T676,$U676,Holidays!$J$3:$J$937),
IF(AND($T676&lt;DATEVALUE("10/1/20"&amp;RIGHT(BS$1,2)),$U676&lt;=DATEVALUE("9/30/20"&amp;RIGHT(BT$1,2))),NETWORKDAYS(DATEVALUE("10/1/20"&amp;RIGHT(BS$1,2)),$U676,Holidays!$J$3:$J$937),
IF($T676&lt;DATEVALUE("10/1/20"&amp;RIGHT(BS$1,2)),NETWORKDAYS(DATEVALUE("10/1/20"&amp;RIGHT(BS$1,2)),DATEVALUE("9/30/20"&amp;RIGHT(BT$1,2)),Holidays!$J$3:$J$937),
IF($T676&gt;=DATEVALUE("10/1/20"&amp;RIGHT(BS$1,2)),NETWORKDAYS($T676,DATEVALUE("9/30/20"&amp;RIGHT(BT$1,2)),Holidays!$J$3:$J$937),"")))),"")/(NETWORKDAYS($T676,$U676,Holidays!$J$3:$J$937)),0))</f>
        <v/>
      </c>
      <c r="BU676" s="87" t="str">
        <f>IF($Q676="","",IFERROR(IF(OR(AND($T676&gt;=DATEVALUE("10/1/20"&amp;RIGHT(BT$1,2)),$T676&lt;=DATEVALUE("9/30/20"&amp;RIGHT(BU$1,2))),AND($U676&gt;=DATEVALUE("10/1/20"&amp;RIGHT(BT$1,2)),$U676&lt;=DATEVALUE("9/30/20"&amp;RIGHT(BU$1,2))),AND($T676&lt;=DATEVALUE("10/1/20"&amp;RIGHT(BT$1,2)),$U676&gt;=DATEVALUE("9/30/20"&amp;RIGHT(BU$1,2)))),
IF(AND($T676&gt;=DATEVALUE("10/1/20"&amp;RIGHT(BT$1,2)),$U676&lt;=DATEVALUE("9/30/20"&amp;RIGHT(BU$1,2))),NETWORKDAYS($T676,$U676,Holidays!$J$3:$J$937),
IF(AND($T676&lt;DATEVALUE("10/1/20"&amp;RIGHT(BT$1,2)),$U676&lt;=DATEVALUE("9/30/20"&amp;RIGHT(BU$1,2))),NETWORKDAYS(DATEVALUE("10/1/20"&amp;RIGHT(BT$1,2)),$U676,Holidays!$J$3:$J$937),
IF($T676&lt;DATEVALUE("10/1/20"&amp;RIGHT(BT$1,2)),NETWORKDAYS(DATEVALUE("10/1/20"&amp;RIGHT(BT$1,2)),DATEVALUE("9/30/20"&amp;RIGHT(BU$1,2)),Holidays!$J$3:$J$937),
IF($T676&gt;=DATEVALUE("10/1/20"&amp;RIGHT(BT$1,2)),NETWORKDAYS($T676,DATEVALUE("9/30/20"&amp;RIGHT(BU$1,2)),Holidays!$J$3:$J$937),"")))),"")/(NETWORKDAYS($T676,$U676,Holidays!$J$3:$J$937)),0))</f>
        <v/>
      </c>
      <c r="BV676" s="87" t="str">
        <f>IF($Q676="","",IFERROR(IF(OR(AND($T676&gt;=DATEVALUE("10/1/20"&amp;RIGHT(BU$1,2)),$T676&lt;=DATEVALUE("9/30/20"&amp;RIGHT(BV$1,2))),AND($U676&gt;=DATEVALUE("10/1/20"&amp;RIGHT(BU$1,2)),$U676&lt;=DATEVALUE("9/30/20"&amp;RIGHT(BV$1,2))),AND($T676&lt;=DATEVALUE("10/1/20"&amp;RIGHT(BU$1,2)),$U676&gt;=DATEVALUE("9/30/20"&amp;RIGHT(BV$1,2)))),
IF(AND($T676&gt;=DATEVALUE("10/1/20"&amp;RIGHT(BU$1,2)),$U676&lt;=DATEVALUE("9/30/20"&amp;RIGHT(BV$1,2))),NETWORKDAYS($T676,$U676,Holidays!$J$3:$J$937),
IF(AND($T676&lt;DATEVALUE("10/1/20"&amp;RIGHT(BU$1,2)),$U676&lt;=DATEVALUE("9/30/20"&amp;RIGHT(BV$1,2))),NETWORKDAYS(DATEVALUE("10/1/20"&amp;RIGHT(BU$1,2)),$U676,Holidays!$J$3:$J$937),
IF($T676&lt;DATEVALUE("10/1/20"&amp;RIGHT(BU$1,2)),NETWORKDAYS(DATEVALUE("10/1/20"&amp;RIGHT(BU$1,2)),DATEVALUE("9/30/20"&amp;RIGHT(BV$1,2)),Holidays!$J$3:$J$937),
IF($T676&gt;=DATEVALUE("10/1/20"&amp;RIGHT(BU$1,2)),NETWORKDAYS($T676,DATEVALUE("9/30/20"&amp;RIGHT(BV$1,2)),Holidays!$J$3:$J$937),"")))),"")/(NETWORKDAYS($T676,$U676,Holidays!$J$3:$J$937)),0))</f>
        <v/>
      </c>
      <c r="BW676" s="87" t="str">
        <f>IF($Q676="","",IFERROR(IF(OR(AND($T676&gt;=DATEVALUE("10/1/20"&amp;RIGHT(BV$1,2)),$T676&lt;=DATEVALUE("9/30/20"&amp;RIGHT(BW$1,2))),AND($U676&gt;=DATEVALUE("10/1/20"&amp;RIGHT(BV$1,2)),$U676&lt;=DATEVALUE("9/30/20"&amp;RIGHT(BW$1,2))),AND($T676&lt;=DATEVALUE("10/1/20"&amp;RIGHT(BV$1,2)),$U676&gt;=DATEVALUE("9/30/20"&amp;RIGHT(BW$1,2)))),
IF(AND($T676&gt;=DATEVALUE("10/1/20"&amp;RIGHT(BV$1,2)),$U676&lt;=DATEVALUE("9/30/20"&amp;RIGHT(BW$1,2))),NETWORKDAYS($T676,$U676,Holidays!$J$3:$J$937),
IF(AND($T676&lt;DATEVALUE("10/1/20"&amp;RIGHT(BV$1,2)),$U676&lt;=DATEVALUE("9/30/20"&amp;RIGHT(BW$1,2))),NETWORKDAYS(DATEVALUE("10/1/20"&amp;RIGHT(BV$1,2)),$U676,Holidays!$J$3:$J$937),
IF($T676&lt;DATEVALUE("10/1/20"&amp;RIGHT(BV$1,2)),NETWORKDAYS(DATEVALUE("10/1/20"&amp;RIGHT(BV$1,2)),DATEVALUE("9/30/20"&amp;RIGHT(BW$1,2)),Holidays!$J$3:$J$937),
IF($T676&gt;=DATEVALUE("10/1/20"&amp;RIGHT(BV$1,2)),NETWORKDAYS($T676,DATEVALUE("9/30/20"&amp;RIGHT(BW$1,2)),Holidays!$J$3:$J$937),"")))),"")/(NETWORKDAYS($T676,$U676,Holidays!$J$3:$J$937)),0))</f>
        <v/>
      </c>
      <c r="BX676" s="87" t="str">
        <f>IF($Q676="","",IFERROR(IF(OR(AND($T676&gt;=DATEVALUE("10/1/20"&amp;RIGHT(BW$1,2)),$T676&lt;=DATEVALUE("9/30/20"&amp;RIGHT(BX$1,2))),AND($U676&gt;=DATEVALUE("10/1/20"&amp;RIGHT(BW$1,2)),$U676&lt;=DATEVALUE("9/30/20"&amp;RIGHT(BX$1,2))),AND($T676&lt;=DATEVALUE("10/1/20"&amp;RIGHT(BW$1,2)),$U676&gt;=DATEVALUE("9/30/20"&amp;RIGHT(BX$1,2)))),
IF(AND($T676&gt;=DATEVALUE("10/1/20"&amp;RIGHT(BW$1,2)),$U676&lt;=DATEVALUE("9/30/20"&amp;RIGHT(BX$1,2))),NETWORKDAYS($T676,$U676,Holidays!$J$3:$J$937),
IF(AND($T676&lt;DATEVALUE("10/1/20"&amp;RIGHT(BW$1,2)),$U676&lt;=DATEVALUE("9/30/20"&amp;RIGHT(BX$1,2))),NETWORKDAYS(DATEVALUE("10/1/20"&amp;RIGHT(BW$1,2)),$U676,Holidays!$J$3:$J$937),
IF($T676&lt;DATEVALUE("10/1/20"&amp;RIGHT(BW$1,2)),NETWORKDAYS(DATEVALUE("10/1/20"&amp;RIGHT(BW$1,2)),DATEVALUE("9/30/20"&amp;RIGHT(BX$1,2)),Holidays!$J$3:$J$937),
IF($T676&gt;=DATEVALUE("10/1/20"&amp;RIGHT(BW$1,2)),NETWORKDAYS($T676,DATEVALUE("9/30/20"&amp;RIGHT(BX$1,2)),Holidays!$J$3:$J$937),"")))),"")/(NETWORKDAYS($T676,$U676,Holidays!$J$3:$J$937)),0))</f>
        <v/>
      </c>
      <c r="BY676" s="87" t="str">
        <f>IF($Q676="","",IFERROR(IF(OR(AND($T676&gt;=DATEVALUE("10/1/20"&amp;RIGHT(BX$1,2)),$T676&lt;=DATEVALUE("9/30/20"&amp;RIGHT(BY$1,2))),AND($U676&gt;=DATEVALUE("10/1/20"&amp;RIGHT(BX$1,2)),$U676&lt;=DATEVALUE("9/30/20"&amp;RIGHT(BY$1,2))),AND($T676&lt;=DATEVALUE("10/1/20"&amp;RIGHT(BX$1,2)),$U676&gt;=DATEVALUE("9/30/20"&amp;RIGHT(BY$1,2)))),
IF(AND($T676&gt;=DATEVALUE("10/1/20"&amp;RIGHT(BX$1,2)),$U676&lt;=DATEVALUE("9/30/20"&amp;RIGHT(BY$1,2))),NETWORKDAYS($T676,$U676,Holidays!$J$3:$J$937),
IF(AND($T676&lt;DATEVALUE("10/1/20"&amp;RIGHT(BX$1,2)),$U676&lt;=DATEVALUE("9/30/20"&amp;RIGHT(BY$1,2))),NETWORKDAYS(DATEVALUE("10/1/20"&amp;RIGHT(BX$1,2)),$U676,Holidays!$J$3:$J$937),
IF($T676&lt;DATEVALUE("10/1/20"&amp;RIGHT(BX$1,2)),NETWORKDAYS(DATEVALUE("10/1/20"&amp;RIGHT(BX$1,2)),DATEVALUE("9/30/20"&amp;RIGHT(BY$1,2)),Holidays!$J$3:$J$937),
IF($T676&gt;=DATEVALUE("10/1/20"&amp;RIGHT(BX$1,2)),NETWORKDAYS($T676,DATEVALUE("9/30/20"&amp;RIGHT(BY$1,2)),Holidays!$J$3:$J$937),"")))),"")/(NETWORKDAYS($T676,$U676,Holidays!$J$3:$J$937)),0))</f>
        <v/>
      </c>
      <c r="BZ676" s="87" t="str">
        <f>IF($Q676="","",IFERROR(IF(OR(AND($T676&gt;=DATEVALUE("10/1/20"&amp;RIGHT(BY$1,2)),$T676&lt;=DATEVALUE("9/30/20"&amp;RIGHT(BZ$1,2))),AND($U676&gt;=DATEVALUE("10/1/20"&amp;RIGHT(BY$1,2)),$U676&lt;=DATEVALUE("9/30/20"&amp;RIGHT(BZ$1,2))),AND($T676&lt;=DATEVALUE("10/1/20"&amp;RIGHT(BY$1,2)),$U676&gt;=DATEVALUE("9/30/20"&amp;RIGHT(BZ$1,2)))),
IF(AND($T676&gt;=DATEVALUE("10/1/20"&amp;RIGHT(BY$1,2)),$U676&lt;=DATEVALUE("9/30/20"&amp;RIGHT(BZ$1,2))),NETWORKDAYS($T676,$U676,Holidays!$J$3:$J$937),
IF(AND($T676&lt;DATEVALUE("10/1/20"&amp;RIGHT(BY$1,2)),$U676&lt;=DATEVALUE("9/30/20"&amp;RIGHT(BZ$1,2))),NETWORKDAYS(DATEVALUE("10/1/20"&amp;RIGHT(BY$1,2)),$U676,Holidays!$J$3:$J$937),
IF($T676&lt;DATEVALUE("10/1/20"&amp;RIGHT(BY$1,2)),NETWORKDAYS(DATEVALUE("10/1/20"&amp;RIGHT(BY$1,2)),DATEVALUE("9/30/20"&amp;RIGHT(BZ$1,2)),Holidays!$J$3:$J$937),
IF($T676&gt;=DATEVALUE("10/1/20"&amp;RIGHT(BY$1,2)),NETWORKDAYS($T676,DATEVALUE("9/30/20"&amp;RIGHT(BZ$1,2)),Holidays!$J$3:$J$937),"")))),"")/(NETWORKDAYS($T676,$U676,Holidays!$J$3:$J$937)),0))</f>
        <v/>
      </c>
      <c r="CA676" s="87" t="str">
        <f>IF($Q676="","",IFERROR(IF(OR(AND($T676&gt;=DATEVALUE("10/1/20"&amp;RIGHT(BZ$1,2)),$T676&lt;=DATEVALUE("9/30/20"&amp;RIGHT(CA$1,2))),AND($U676&gt;=DATEVALUE("10/1/20"&amp;RIGHT(BZ$1,2)),$U676&lt;=DATEVALUE("9/30/20"&amp;RIGHT(CA$1,2))),AND($T676&lt;=DATEVALUE("10/1/20"&amp;RIGHT(BZ$1,2)),$U676&gt;=DATEVALUE("9/30/20"&amp;RIGHT(CA$1,2)))),
IF(AND($T676&gt;=DATEVALUE("10/1/20"&amp;RIGHT(BZ$1,2)),$U676&lt;=DATEVALUE("9/30/20"&amp;RIGHT(CA$1,2))),NETWORKDAYS($T676,$U676,Holidays!$J$3:$J$937),
IF(AND($T676&lt;DATEVALUE("10/1/20"&amp;RIGHT(BZ$1,2)),$U676&lt;=DATEVALUE("9/30/20"&amp;RIGHT(CA$1,2))),NETWORKDAYS(DATEVALUE("10/1/20"&amp;RIGHT(BZ$1,2)),$U676,Holidays!$J$3:$J$937),
IF($T676&lt;DATEVALUE("10/1/20"&amp;RIGHT(BZ$1,2)),NETWORKDAYS(DATEVALUE("10/1/20"&amp;RIGHT(BZ$1,2)),DATEVALUE("9/30/20"&amp;RIGHT(CA$1,2)),Holidays!$J$3:$J$937),
IF($T676&gt;=DATEVALUE("10/1/20"&amp;RIGHT(BZ$1,2)),NETWORKDAYS($T676,DATEVALUE("9/30/20"&amp;RIGHT(CA$1,2)),Holidays!$J$3:$J$937),"")))),"")/(NETWORKDAYS($T676,$U676,Holidays!$J$3:$J$937)),0))</f>
        <v/>
      </c>
      <c r="CB676" s="87" t="str">
        <f>IF($Q676="","",IFERROR(IF(OR(AND($T676&gt;=DATEVALUE("10/1/20"&amp;RIGHT(CA$1,2)),$T676&lt;=DATEVALUE("9/30/20"&amp;RIGHT(CB$1,2))),AND($U676&gt;=DATEVALUE("10/1/20"&amp;RIGHT(CA$1,2)),$U676&lt;=DATEVALUE("9/30/20"&amp;RIGHT(CB$1,2))),AND($T676&lt;=DATEVALUE("10/1/20"&amp;RIGHT(CA$1,2)),$U676&gt;=DATEVALUE("9/30/20"&amp;RIGHT(CB$1,2)))),
IF(AND($T676&gt;=DATEVALUE("10/1/20"&amp;RIGHT(CA$1,2)),$U676&lt;=DATEVALUE("9/30/20"&amp;RIGHT(CB$1,2))),NETWORKDAYS($T676,$U676,Holidays!$J$3:$J$937),
IF(AND($T676&lt;DATEVALUE("10/1/20"&amp;RIGHT(CA$1,2)),$U676&lt;=DATEVALUE("9/30/20"&amp;RIGHT(CB$1,2))),NETWORKDAYS(DATEVALUE("10/1/20"&amp;RIGHT(CA$1,2)),$U676,Holidays!$J$3:$J$937),
IF($T676&lt;DATEVALUE("10/1/20"&amp;RIGHT(CA$1,2)),NETWORKDAYS(DATEVALUE("10/1/20"&amp;RIGHT(CA$1,2)),DATEVALUE("9/30/20"&amp;RIGHT(CB$1,2)),Holidays!$J$3:$J$937),
IF($T676&gt;=DATEVALUE("10/1/20"&amp;RIGHT(CA$1,2)),NETWORKDAYS($T676,DATEVALUE("9/30/20"&amp;RIGHT(CB$1,2)),Holidays!$J$3:$J$937),"")))),"")/(NETWORKDAYS($T676,$U676,Holidays!$J$3:$J$937)),0))</f>
        <v/>
      </c>
    </row>
    <row r="677" spans="1:80">
      <c r="A677" s="97"/>
      <c r="B677" s="98" t="str">
        <f ca="1">IF(NOT($A677=""),OFFSET('WBS Reference &amp; User Procedure'!$A$1,MATCH($A677,'WBS Reference &amp; User Procedure'!$A:$A,0)-1,1),"")</f>
        <v/>
      </c>
      <c r="D677" s="97"/>
      <c r="T677" s="104" t="str">
        <f>IF(NOT(Q677=""),IF(NOT($S677=""),$S677,#REF!),"")</f>
        <v/>
      </c>
      <c r="U677" s="104" t="str">
        <f>IF(NOT(Q677=""),WORKDAY(T677,Q677,Holidays!$J$3:$J$937),"")</f>
        <v/>
      </c>
      <c r="V677" s="104"/>
      <c r="W677" s="104"/>
      <c r="X677" s="101" t="str">
        <f t="shared" si="137"/>
        <v/>
      </c>
      <c r="AL677" s="87" t="str">
        <f t="shared" ca="1" si="150"/>
        <v/>
      </c>
      <c r="AN677" s="87" t="str">
        <f t="shared" ca="1" si="151"/>
        <v/>
      </c>
      <c r="AO677" s="87" t="str">
        <f t="shared" ca="1" si="151"/>
        <v/>
      </c>
      <c r="AP677" s="87" t="str">
        <f t="shared" ca="1" si="151"/>
        <v/>
      </c>
      <c r="AQ677" s="87" t="str">
        <f t="shared" ca="1" si="151"/>
        <v/>
      </c>
      <c r="AR677" s="87" t="str">
        <f t="shared" ca="1" si="151"/>
        <v/>
      </c>
      <c r="AS677" s="87" t="str">
        <f t="shared" ca="1" si="151"/>
        <v/>
      </c>
      <c r="AT677" s="87" t="str">
        <f t="shared" ca="1" si="151"/>
        <v/>
      </c>
      <c r="AU677" s="87" t="str">
        <f t="shared" ca="1" si="151"/>
        <v/>
      </c>
      <c r="AV677" s="87" t="str">
        <f t="shared" ca="1" si="151"/>
        <v/>
      </c>
      <c r="AW677" s="87" t="str">
        <f t="shared" ca="1" si="151"/>
        <v/>
      </c>
      <c r="AX677" s="87" t="str">
        <f t="shared" ca="1" si="152"/>
        <v/>
      </c>
      <c r="AY677" s="87" t="str">
        <f t="shared" ca="1" si="152"/>
        <v/>
      </c>
      <c r="AZ677" s="87" t="str">
        <f t="shared" ca="1" si="152"/>
        <v/>
      </c>
      <c r="BA677" s="87" t="str">
        <f t="shared" ca="1" si="152"/>
        <v/>
      </c>
      <c r="BB677" s="87" t="str">
        <f t="shared" ca="1" si="152"/>
        <v/>
      </c>
      <c r="BC677" s="87" t="str">
        <f t="shared" ca="1" si="152"/>
        <v/>
      </c>
      <c r="BD677" s="87" t="str">
        <f t="shared" ca="1" si="152"/>
        <v/>
      </c>
      <c r="BE677" s="87" t="str">
        <f t="shared" ca="1" si="152"/>
        <v/>
      </c>
      <c r="BF677" s="87" t="str">
        <f t="shared" ca="1" si="152"/>
        <v/>
      </c>
      <c r="BG677" s="87" t="str">
        <f t="shared" ca="1" si="152"/>
        <v/>
      </c>
      <c r="BI677" s="87" t="str">
        <f>IF($Q677="","",IFERROR(IF(OR(AND($T677&gt;=DATEVALUE("10/1/20"&amp;RIGHT(BH$1,2)),$T677&lt;=DATEVALUE("9/30/20"&amp;RIGHT(BI$1,2))),AND($U677&gt;=DATEVALUE("10/1/20"&amp;RIGHT(BH$1,2)),$U677&lt;=DATEVALUE("9/30/20"&amp;RIGHT(BI$1,2))),AND($T677&lt;=DATEVALUE("10/1/20"&amp;RIGHT(BH$1,2)),$U677&gt;=DATEVALUE("9/30/20"&amp;RIGHT(BI$1,2)))),
IF(AND($T677&gt;=DATEVALUE("10/1/20"&amp;RIGHT(BH$1,2)),$U677&lt;=DATEVALUE("9/30/20"&amp;RIGHT(BI$1,2))),NETWORKDAYS($T677,$U677,Holidays!$J$3:$J$937),
IF(AND($T677&lt;DATEVALUE("10/1/20"&amp;RIGHT(BH$1,2)),$U677&lt;=DATEVALUE("9/30/20"&amp;RIGHT(BI$1,2))),NETWORKDAYS(DATEVALUE("10/1/20"&amp;RIGHT(BH$1,2)),$U677,Holidays!$J$3:$J$937),
IF($T677&lt;DATEVALUE("10/1/20"&amp;RIGHT(BH$1,2)),NETWORKDAYS(DATEVALUE("10/1/20"&amp;RIGHT(BH$1,2)),DATEVALUE("9/30/20"&amp;RIGHT(BI$1,2)),Holidays!$J$3:$J$937),
IF($T677&gt;=DATEVALUE("10/1/20"&amp;RIGHT(BH$1,2)),NETWORKDAYS($T677,DATEVALUE("9/30/20"&amp;RIGHT(BI$1,2)),Holidays!$J$3:$J$937),"")))),"")/(NETWORKDAYS($T677,$U677,Holidays!$J$3:$J$937)),0))</f>
        <v/>
      </c>
      <c r="BJ677" s="87" t="str">
        <f>IF($Q677="","",IFERROR(IF(OR(AND($T677&gt;=DATEVALUE("10/1/20"&amp;RIGHT(BI$1,2)),$T677&lt;=DATEVALUE("9/30/20"&amp;RIGHT(BJ$1,2))),AND($U677&gt;=DATEVALUE("10/1/20"&amp;RIGHT(BI$1,2)),$U677&lt;=DATEVALUE("9/30/20"&amp;RIGHT(BJ$1,2))),AND($T677&lt;=DATEVALUE("10/1/20"&amp;RIGHT(BI$1,2)),$U677&gt;=DATEVALUE("9/30/20"&amp;RIGHT(BJ$1,2)))),
IF(AND($T677&gt;=DATEVALUE("10/1/20"&amp;RIGHT(BI$1,2)),$U677&lt;=DATEVALUE("9/30/20"&amp;RIGHT(BJ$1,2))),NETWORKDAYS($T677,$U677,Holidays!$J$3:$J$937),
IF(AND($T677&lt;DATEVALUE("10/1/20"&amp;RIGHT(BI$1,2)),$U677&lt;=DATEVALUE("9/30/20"&amp;RIGHT(BJ$1,2))),NETWORKDAYS(DATEVALUE("10/1/20"&amp;RIGHT(BI$1,2)),$U677,Holidays!$J$3:$J$937),
IF($T677&lt;DATEVALUE("10/1/20"&amp;RIGHT(BI$1,2)),NETWORKDAYS(DATEVALUE("10/1/20"&amp;RIGHT(BI$1,2)),DATEVALUE("9/30/20"&amp;RIGHT(BJ$1,2)),Holidays!$J$3:$J$937),
IF($T677&gt;=DATEVALUE("10/1/20"&amp;RIGHT(BI$1,2)),NETWORKDAYS($T677,DATEVALUE("9/30/20"&amp;RIGHT(BJ$1,2)),Holidays!$J$3:$J$937),"")))),"")/(NETWORKDAYS($T677,$U677,Holidays!$J$3:$J$937)),0))</f>
        <v/>
      </c>
      <c r="BK677" s="87" t="str">
        <f>IF($Q677="","",IFERROR(IF(OR(AND($T677&gt;=DATEVALUE("10/1/20"&amp;RIGHT(BJ$1,2)),$T677&lt;=DATEVALUE("9/30/20"&amp;RIGHT(BK$1,2))),AND($U677&gt;=DATEVALUE("10/1/20"&amp;RIGHT(BJ$1,2)),$U677&lt;=DATEVALUE("9/30/20"&amp;RIGHT(BK$1,2))),AND($T677&lt;=DATEVALUE("10/1/20"&amp;RIGHT(BJ$1,2)),$U677&gt;=DATEVALUE("9/30/20"&amp;RIGHT(BK$1,2)))),
IF(AND($T677&gt;=DATEVALUE("10/1/20"&amp;RIGHT(BJ$1,2)),$U677&lt;=DATEVALUE("9/30/20"&amp;RIGHT(BK$1,2))),NETWORKDAYS($T677,$U677,Holidays!$J$3:$J$937),
IF(AND($T677&lt;DATEVALUE("10/1/20"&amp;RIGHT(BJ$1,2)),$U677&lt;=DATEVALUE("9/30/20"&amp;RIGHT(BK$1,2))),NETWORKDAYS(DATEVALUE("10/1/20"&amp;RIGHT(BJ$1,2)),$U677,Holidays!$J$3:$J$937),
IF($T677&lt;DATEVALUE("10/1/20"&amp;RIGHT(BJ$1,2)),NETWORKDAYS(DATEVALUE("10/1/20"&amp;RIGHT(BJ$1,2)),DATEVALUE("9/30/20"&amp;RIGHT(BK$1,2)),Holidays!$J$3:$J$937),
IF($T677&gt;=DATEVALUE("10/1/20"&amp;RIGHT(BJ$1,2)),NETWORKDAYS($T677,DATEVALUE("9/30/20"&amp;RIGHT(BK$1,2)),Holidays!$J$3:$J$937),"")))),"")/(NETWORKDAYS($T677,$U677,Holidays!$J$3:$J$937)),0))</f>
        <v/>
      </c>
      <c r="BL677" s="87" t="str">
        <f>IF($Q677="","",IFERROR(IF(OR(AND($T677&gt;=DATEVALUE("10/1/20"&amp;RIGHT(BK$1,2)),$T677&lt;=DATEVALUE("9/30/20"&amp;RIGHT(BL$1,2))),AND($U677&gt;=DATEVALUE("10/1/20"&amp;RIGHT(BK$1,2)),$U677&lt;=DATEVALUE("9/30/20"&amp;RIGHT(BL$1,2))),AND($T677&lt;=DATEVALUE("10/1/20"&amp;RIGHT(BK$1,2)),$U677&gt;=DATEVALUE("9/30/20"&amp;RIGHT(BL$1,2)))),
IF(AND($T677&gt;=DATEVALUE("10/1/20"&amp;RIGHT(BK$1,2)),$U677&lt;=DATEVALUE("9/30/20"&amp;RIGHT(BL$1,2))),NETWORKDAYS($T677,$U677,Holidays!$J$3:$J$937),
IF(AND($T677&lt;DATEVALUE("10/1/20"&amp;RIGHT(BK$1,2)),$U677&lt;=DATEVALUE("9/30/20"&amp;RIGHT(BL$1,2))),NETWORKDAYS(DATEVALUE("10/1/20"&amp;RIGHT(BK$1,2)),$U677,Holidays!$J$3:$J$937),
IF($T677&lt;DATEVALUE("10/1/20"&amp;RIGHT(BK$1,2)),NETWORKDAYS(DATEVALUE("10/1/20"&amp;RIGHT(BK$1,2)),DATEVALUE("9/30/20"&amp;RIGHT(BL$1,2)),Holidays!$J$3:$J$937),
IF($T677&gt;=DATEVALUE("10/1/20"&amp;RIGHT(BK$1,2)),NETWORKDAYS($T677,DATEVALUE("9/30/20"&amp;RIGHT(BL$1,2)),Holidays!$J$3:$J$937),"")))),"")/(NETWORKDAYS($T677,$U677,Holidays!$J$3:$J$937)),0))</f>
        <v/>
      </c>
      <c r="BM677" s="87" t="str">
        <f>IF($Q677="","",IFERROR(IF(OR(AND($T677&gt;=DATEVALUE("10/1/20"&amp;RIGHT(BL$1,2)),$T677&lt;=DATEVALUE("9/30/20"&amp;RIGHT(BM$1,2))),AND($U677&gt;=DATEVALUE("10/1/20"&amp;RIGHT(BL$1,2)),$U677&lt;=DATEVALUE("9/30/20"&amp;RIGHT(BM$1,2))),AND($T677&lt;=DATEVALUE("10/1/20"&amp;RIGHT(BL$1,2)),$U677&gt;=DATEVALUE("9/30/20"&amp;RIGHT(BM$1,2)))),
IF(AND($T677&gt;=DATEVALUE("10/1/20"&amp;RIGHT(BL$1,2)),$U677&lt;=DATEVALUE("9/30/20"&amp;RIGHT(BM$1,2))),NETWORKDAYS($T677,$U677,Holidays!$J$3:$J$937),
IF(AND($T677&lt;DATEVALUE("10/1/20"&amp;RIGHT(BL$1,2)),$U677&lt;=DATEVALUE("9/30/20"&amp;RIGHT(BM$1,2))),NETWORKDAYS(DATEVALUE("10/1/20"&amp;RIGHT(BL$1,2)),$U677,Holidays!$J$3:$J$937),
IF($T677&lt;DATEVALUE("10/1/20"&amp;RIGHT(BL$1,2)),NETWORKDAYS(DATEVALUE("10/1/20"&amp;RIGHT(BL$1,2)),DATEVALUE("9/30/20"&amp;RIGHT(BM$1,2)),Holidays!$J$3:$J$937),
IF($T677&gt;=DATEVALUE("10/1/20"&amp;RIGHT(BL$1,2)),NETWORKDAYS($T677,DATEVALUE("9/30/20"&amp;RIGHT(BM$1,2)),Holidays!$J$3:$J$937),"")))),"")/(NETWORKDAYS($T677,$U677,Holidays!$J$3:$J$937)),0))</f>
        <v/>
      </c>
      <c r="BN677" s="87" t="str">
        <f>IF($Q677="","",IFERROR(IF(OR(AND($T677&gt;=DATEVALUE("10/1/20"&amp;RIGHT(BM$1,2)),$T677&lt;=DATEVALUE("9/30/20"&amp;RIGHT(BN$1,2))),AND($U677&gt;=DATEVALUE("10/1/20"&amp;RIGHT(BM$1,2)),$U677&lt;=DATEVALUE("9/30/20"&amp;RIGHT(BN$1,2))),AND($T677&lt;=DATEVALUE("10/1/20"&amp;RIGHT(BM$1,2)),$U677&gt;=DATEVALUE("9/30/20"&amp;RIGHT(BN$1,2)))),
IF(AND($T677&gt;=DATEVALUE("10/1/20"&amp;RIGHT(BM$1,2)),$U677&lt;=DATEVALUE("9/30/20"&amp;RIGHT(BN$1,2))),NETWORKDAYS($T677,$U677,Holidays!$J$3:$J$937),
IF(AND($T677&lt;DATEVALUE("10/1/20"&amp;RIGHT(BM$1,2)),$U677&lt;=DATEVALUE("9/30/20"&amp;RIGHT(BN$1,2))),NETWORKDAYS(DATEVALUE("10/1/20"&amp;RIGHT(BM$1,2)),$U677,Holidays!$J$3:$J$937),
IF($T677&lt;DATEVALUE("10/1/20"&amp;RIGHT(BM$1,2)),NETWORKDAYS(DATEVALUE("10/1/20"&amp;RIGHT(BM$1,2)),DATEVALUE("9/30/20"&amp;RIGHT(BN$1,2)),Holidays!$J$3:$J$937),
IF($T677&gt;=DATEVALUE("10/1/20"&amp;RIGHT(BM$1,2)),NETWORKDAYS($T677,DATEVALUE("9/30/20"&amp;RIGHT(BN$1,2)),Holidays!$J$3:$J$937),"")))),"")/(NETWORKDAYS($T677,$U677,Holidays!$J$3:$J$937)),0))</f>
        <v/>
      </c>
      <c r="BO677" s="87" t="str">
        <f>IF($Q677="","",IFERROR(IF(OR(AND($T677&gt;=DATEVALUE("10/1/20"&amp;RIGHT(BN$1,2)),$T677&lt;=DATEVALUE("9/30/20"&amp;RIGHT(BO$1,2))),AND($U677&gt;=DATEVALUE("10/1/20"&amp;RIGHT(BN$1,2)),$U677&lt;=DATEVALUE("9/30/20"&amp;RIGHT(BO$1,2))),AND($T677&lt;=DATEVALUE("10/1/20"&amp;RIGHT(BN$1,2)),$U677&gt;=DATEVALUE("9/30/20"&amp;RIGHT(BO$1,2)))),
IF(AND($T677&gt;=DATEVALUE("10/1/20"&amp;RIGHT(BN$1,2)),$U677&lt;=DATEVALUE("9/30/20"&amp;RIGHT(BO$1,2))),NETWORKDAYS($T677,$U677,Holidays!$J$3:$J$937),
IF(AND($T677&lt;DATEVALUE("10/1/20"&amp;RIGHT(BN$1,2)),$U677&lt;=DATEVALUE("9/30/20"&amp;RIGHT(BO$1,2))),NETWORKDAYS(DATEVALUE("10/1/20"&amp;RIGHT(BN$1,2)),$U677,Holidays!$J$3:$J$937),
IF($T677&lt;DATEVALUE("10/1/20"&amp;RIGHT(BN$1,2)),NETWORKDAYS(DATEVALUE("10/1/20"&amp;RIGHT(BN$1,2)),DATEVALUE("9/30/20"&amp;RIGHT(BO$1,2)),Holidays!$J$3:$J$937),
IF($T677&gt;=DATEVALUE("10/1/20"&amp;RIGHT(BN$1,2)),NETWORKDAYS($T677,DATEVALUE("9/30/20"&amp;RIGHT(BO$1,2)),Holidays!$J$3:$J$937),"")))),"")/(NETWORKDAYS($T677,$U677,Holidays!$J$3:$J$937)),0))</f>
        <v/>
      </c>
      <c r="BP677" s="87" t="str">
        <f>IF($Q677="","",IFERROR(IF(OR(AND($T677&gt;=DATEVALUE("10/1/20"&amp;RIGHT(BO$1,2)),$T677&lt;=DATEVALUE("9/30/20"&amp;RIGHT(BP$1,2))),AND($U677&gt;=DATEVALUE("10/1/20"&amp;RIGHT(BO$1,2)),$U677&lt;=DATEVALUE("9/30/20"&amp;RIGHT(BP$1,2))),AND($T677&lt;=DATEVALUE("10/1/20"&amp;RIGHT(BO$1,2)),$U677&gt;=DATEVALUE("9/30/20"&amp;RIGHT(BP$1,2)))),
IF(AND($T677&gt;=DATEVALUE("10/1/20"&amp;RIGHT(BO$1,2)),$U677&lt;=DATEVALUE("9/30/20"&amp;RIGHT(BP$1,2))),NETWORKDAYS($T677,$U677,Holidays!$J$3:$J$937),
IF(AND($T677&lt;DATEVALUE("10/1/20"&amp;RIGHT(BO$1,2)),$U677&lt;=DATEVALUE("9/30/20"&amp;RIGHT(BP$1,2))),NETWORKDAYS(DATEVALUE("10/1/20"&amp;RIGHT(BO$1,2)),$U677,Holidays!$J$3:$J$937),
IF($T677&lt;DATEVALUE("10/1/20"&amp;RIGHT(BO$1,2)),NETWORKDAYS(DATEVALUE("10/1/20"&amp;RIGHT(BO$1,2)),DATEVALUE("9/30/20"&amp;RIGHT(BP$1,2)),Holidays!$J$3:$J$937),
IF($T677&gt;=DATEVALUE("10/1/20"&amp;RIGHT(BO$1,2)),NETWORKDAYS($T677,DATEVALUE("9/30/20"&amp;RIGHT(BP$1,2)),Holidays!$J$3:$J$937),"")))),"")/(NETWORKDAYS($T677,$U677,Holidays!$J$3:$J$937)),0))</f>
        <v/>
      </c>
      <c r="BQ677" s="87" t="str">
        <f>IF($Q677="","",IFERROR(IF(OR(AND($T677&gt;=DATEVALUE("10/1/20"&amp;RIGHT(BP$1,2)),$T677&lt;=DATEVALUE("9/30/20"&amp;RIGHT(BQ$1,2))),AND($U677&gt;=DATEVALUE("10/1/20"&amp;RIGHT(BP$1,2)),$U677&lt;=DATEVALUE("9/30/20"&amp;RIGHT(BQ$1,2))),AND($T677&lt;=DATEVALUE("10/1/20"&amp;RIGHT(BP$1,2)),$U677&gt;=DATEVALUE("9/30/20"&amp;RIGHT(BQ$1,2)))),
IF(AND($T677&gt;=DATEVALUE("10/1/20"&amp;RIGHT(BP$1,2)),$U677&lt;=DATEVALUE("9/30/20"&amp;RIGHT(BQ$1,2))),NETWORKDAYS($T677,$U677,Holidays!$J$3:$J$937),
IF(AND($T677&lt;DATEVALUE("10/1/20"&amp;RIGHT(BP$1,2)),$U677&lt;=DATEVALUE("9/30/20"&amp;RIGHT(BQ$1,2))),NETWORKDAYS(DATEVALUE("10/1/20"&amp;RIGHT(BP$1,2)),$U677,Holidays!$J$3:$J$937),
IF($T677&lt;DATEVALUE("10/1/20"&amp;RIGHT(BP$1,2)),NETWORKDAYS(DATEVALUE("10/1/20"&amp;RIGHT(BP$1,2)),DATEVALUE("9/30/20"&amp;RIGHT(BQ$1,2)),Holidays!$J$3:$J$937),
IF($T677&gt;=DATEVALUE("10/1/20"&amp;RIGHT(BP$1,2)),NETWORKDAYS($T677,DATEVALUE("9/30/20"&amp;RIGHT(BQ$1,2)),Holidays!$J$3:$J$937),"")))),"")/(NETWORKDAYS($T677,$U677,Holidays!$J$3:$J$937)),0))</f>
        <v/>
      </c>
      <c r="BR677" s="87" t="str">
        <f>IF($Q677="","",IFERROR(IF(OR(AND($T677&gt;=DATEVALUE("10/1/20"&amp;RIGHT(BQ$1,2)),$T677&lt;=DATEVALUE("9/30/20"&amp;RIGHT(BR$1,2))),AND($U677&gt;=DATEVALUE("10/1/20"&amp;RIGHT(BQ$1,2)),$U677&lt;=DATEVALUE("9/30/20"&amp;RIGHT(BR$1,2))),AND($T677&lt;=DATEVALUE("10/1/20"&amp;RIGHT(BQ$1,2)),$U677&gt;=DATEVALUE("9/30/20"&amp;RIGHT(BR$1,2)))),
IF(AND($T677&gt;=DATEVALUE("10/1/20"&amp;RIGHT(BQ$1,2)),$U677&lt;=DATEVALUE("9/30/20"&amp;RIGHT(BR$1,2))),NETWORKDAYS($T677,$U677,Holidays!$J$3:$J$937),
IF(AND($T677&lt;DATEVALUE("10/1/20"&amp;RIGHT(BQ$1,2)),$U677&lt;=DATEVALUE("9/30/20"&amp;RIGHT(BR$1,2))),NETWORKDAYS(DATEVALUE("10/1/20"&amp;RIGHT(BQ$1,2)),$U677,Holidays!$J$3:$J$937),
IF($T677&lt;DATEVALUE("10/1/20"&amp;RIGHT(BQ$1,2)),NETWORKDAYS(DATEVALUE("10/1/20"&amp;RIGHT(BQ$1,2)),DATEVALUE("9/30/20"&amp;RIGHT(BR$1,2)),Holidays!$J$3:$J$937),
IF($T677&gt;=DATEVALUE("10/1/20"&amp;RIGHT(BQ$1,2)),NETWORKDAYS($T677,DATEVALUE("9/30/20"&amp;RIGHT(BR$1,2)),Holidays!$J$3:$J$937),"")))),"")/(NETWORKDAYS($T677,$U677,Holidays!$J$3:$J$937)),0))</f>
        <v/>
      </c>
      <c r="BS677" s="87" t="str">
        <f>IF($Q677="","",IFERROR(IF(OR(AND($T677&gt;=DATEVALUE("10/1/20"&amp;RIGHT(BR$1,2)),$T677&lt;=DATEVALUE("9/30/20"&amp;RIGHT(BS$1,2))),AND($U677&gt;=DATEVALUE("10/1/20"&amp;RIGHT(BR$1,2)),$U677&lt;=DATEVALUE("9/30/20"&amp;RIGHT(BS$1,2))),AND($T677&lt;=DATEVALUE("10/1/20"&amp;RIGHT(BR$1,2)),$U677&gt;=DATEVALUE("9/30/20"&amp;RIGHT(BS$1,2)))),
IF(AND($T677&gt;=DATEVALUE("10/1/20"&amp;RIGHT(BR$1,2)),$U677&lt;=DATEVALUE("9/30/20"&amp;RIGHT(BS$1,2))),NETWORKDAYS($T677,$U677,Holidays!$J$3:$J$937),
IF(AND($T677&lt;DATEVALUE("10/1/20"&amp;RIGHT(BR$1,2)),$U677&lt;=DATEVALUE("9/30/20"&amp;RIGHT(BS$1,2))),NETWORKDAYS(DATEVALUE("10/1/20"&amp;RIGHT(BR$1,2)),$U677,Holidays!$J$3:$J$937),
IF($T677&lt;DATEVALUE("10/1/20"&amp;RIGHT(BR$1,2)),NETWORKDAYS(DATEVALUE("10/1/20"&amp;RIGHT(BR$1,2)),DATEVALUE("9/30/20"&amp;RIGHT(BS$1,2)),Holidays!$J$3:$J$937),
IF($T677&gt;=DATEVALUE("10/1/20"&amp;RIGHT(BR$1,2)),NETWORKDAYS($T677,DATEVALUE("9/30/20"&amp;RIGHT(BS$1,2)),Holidays!$J$3:$J$937),"")))),"")/(NETWORKDAYS($T677,$U677,Holidays!$J$3:$J$937)),0))</f>
        <v/>
      </c>
      <c r="BT677" s="87" t="str">
        <f>IF($Q677="","",IFERROR(IF(OR(AND($T677&gt;=DATEVALUE("10/1/20"&amp;RIGHT(BS$1,2)),$T677&lt;=DATEVALUE("9/30/20"&amp;RIGHT(BT$1,2))),AND($U677&gt;=DATEVALUE("10/1/20"&amp;RIGHT(BS$1,2)),$U677&lt;=DATEVALUE("9/30/20"&amp;RIGHT(BT$1,2))),AND($T677&lt;=DATEVALUE("10/1/20"&amp;RIGHT(BS$1,2)),$U677&gt;=DATEVALUE("9/30/20"&amp;RIGHT(BT$1,2)))),
IF(AND($T677&gt;=DATEVALUE("10/1/20"&amp;RIGHT(BS$1,2)),$U677&lt;=DATEVALUE("9/30/20"&amp;RIGHT(BT$1,2))),NETWORKDAYS($T677,$U677,Holidays!$J$3:$J$937),
IF(AND($T677&lt;DATEVALUE("10/1/20"&amp;RIGHT(BS$1,2)),$U677&lt;=DATEVALUE("9/30/20"&amp;RIGHT(BT$1,2))),NETWORKDAYS(DATEVALUE("10/1/20"&amp;RIGHT(BS$1,2)),$U677,Holidays!$J$3:$J$937),
IF($T677&lt;DATEVALUE("10/1/20"&amp;RIGHT(BS$1,2)),NETWORKDAYS(DATEVALUE("10/1/20"&amp;RIGHT(BS$1,2)),DATEVALUE("9/30/20"&amp;RIGHT(BT$1,2)),Holidays!$J$3:$J$937),
IF($T677&gt;=DATEVALUE("10/1/20"&amp;RIGHT(BS$1,2)),NETWORKDAYS($T677,DATEVALUE("9/30/20"&amp;RIGHT(BT$1,2)),Holidays!$J$3:$J$937),"")))),"")/(NETWORKDAYS($T677,$U677,Holidays!$J$3:$J$937)),0))</f>
        <v/>
      </c>
      <c r="BU677" s="87" t="str">
        <f>IF($Q677="","",IFERROR(IF(OR(AND($T677&gt;=DATEVALUE("10/1/20"&amp;RIGHT(BT$1,2)),$T677&lt;=DATEVALUE("9/30/20"&amp;RIGHT(BU$1,2))),AND($U677&gt;=DATEVALUE("10/1/20"&amp;RIGHT(BT$1,2)),$U677&lt;=DATEVALUE("9/30/20"&amp;RIGHT(BU$1,2))),AND($T677&lt;=DATEVALUE("10/1/20"&amp;RIGHT(BT$1,2)),$U677&gt;=DATEVALUE("9/30/20"&amp;RIGHT(BU$1,2)))),
IF(AND($T677&gt;=DATEVALUE("10/1/20"&amp;RIGHT(BT$1,2)),$U677&lt;=DATEVALUE("9/30/20"&amp;RIGHT(BU$1,2))),NETWORKDAYS($T677,$U677,Holidays!$J$3:$J$937),
IF(AND($T677&lt;DATEVALUE("10/1/20"&amp;RIGHT(BT$1,2)),$U677&lt;=DATEVALUE("9/30/20"&amp;RIGHT(BU$1,2))),NETWORKDAYS(DATEVALUE("10/1/20"&amp;RIGHT(BT$1,2)),$U677,Holidays!$J$3:$J$937),
IF($T677&lt;DATEVALUE("10/1/20"&amp;RIGHT(BT$1,2)),NETWORKDAYS(DATEVALUE("10/1/20"&amp;RIGHT(BT$1,2)),DATEVALUE("9/30/20"&amp;RIGHT(BU$1,2)),Holidays!$J$3:$J$937),
IF($T677&gt;=DATEVALUE("10/1/20"&amp;RIGHT(BT$1,2)),NETWORKDAYS($T677,DATEVALUE("9/30/20"&amp;RIGHT(BU$1,2)),Holidays!$J$3:$J$937),"")))),"")/(NETWORKDAYS($T677,$U677,Holidays!$J$3:$J$937)),0))</f>
        <v/>
      </c>
      <c r="BV677" s="87" t="str">
        <f>IF($Q677="","",IFERROR(IF(OR(AND($T677&gt;=DATEVALUE("10/1/20"&amp;RIGHT(BU$1,2)),$T677&lt;=DATEVALUE("9/30/20"&amp;RIGHT(BV$1,2))),AND($U677&gt;=DATEVALUE("10/1/20"&amp;RIGHT(BU$1,2)),$U677&lt;=DATEVALUE("9/30/20"&amp;RIGHT(BV$1,2))),AND($T677&lt;=DATEVALUE("10/1/20"&amp;RIGHT(BU$1,2)),$U677&gt;=DATEVALUE("9/30/20"&amp;RIGHT(BV$1,2)))),
IF(AND($T677&gt;=DATEVALUE("10/1/20"&amp;RIGHT(BU$1,2)),$U677&lt;=DATEVALUE("9/30/20"&amp;RIGHT(BV$1,2))),NETWORKDAYS($T677,$U677,Holidays!$J$3:$J$937),
IF(AND($T677&lt;DATEVALUE("10/1/20"&amp;RIGHT(BU$1,2)),$U677&lt;=DATEVALUE("9/30/20"&amp;RIGHT(BV$1,2))),NETWORKDAYS(DATEVALUE("10/1/20"&amp;RIGHT(BU$1,2)),$U677,Holidays!$J$3:$J$937),
IF($T677&lt;DATEVALUE("10/1/20"&amp;RIGHT(BU$1,2)),NETWORKDAYS(DATEVALUE("10/1/20"&amp;RIGHT(BU$1,2)),DATEVALUE("9/30/20"&amp;RIGHT(BV$1,2)),Holidays!$J$3:$J$937),
IF($T677&gt;=DATEVALUE("10/1/20"&amp;RIGHT(BU$1,2)),NETWORKDAYS($T677,DATEVALUE("9/30/20"&amp;RIGHT(BV$1,2)),Holidays!$J$3:$J$937),"")))),"")/(NETWORKDAYS($T677,$U677,Holidays!$J$3:$J$937)),0))</f>
        <v/>
      </c>
      <c r="BW677" s="87" t="str">
        <f>IF($Q677="","",IFERROR(IF(OR(AND($T677&gt;=DATEVALUE("10/1/20"&amp;RIGHT(BV$1,2)),$T677&lt;=DATEVALUE("9/30/20"&amp;RIGHT(BW$1,2))),AND($U677&gt;=DATEVALUE("10/1/20"&amp;RIGHT(BV$1,2)),$U677&lt;=DATEVALUE("9/30/20"&amp;RIGHT(BW$1,2))),AND($T677&lt;=DATEVALUE("10/1/20"&amp;RIGHT(BV$1,2)),$U677&gt;=DATEVALUE("9/30/20"&amp;RIGHT(BW$1,2)))),
IF(AND($T677&gt;=DATEVALUE("10/1/20"&amp;RIGHT(BV$1,2)),$U677&lt;=DATEVALUE("9/30/20"&amp;RIGHT(BW$1,2))),NETWORKDAYS($T677,$U677,Holidays!$J$3:$J$937),
IF(AND($T677&lt;DATEVALUE("10/1/20"&amp;RIGHT(BV$1,2)),$U677&lt;=DATEVALUE("9/30/20"&amp;RIGHT(BW$1,2))),NETWORKDAYS(DATEVALUE("10/1/20"&amp;RIGHT(BV$1,2)),$U677,Holidays!$J$3:$J$937),
IF($T677&lt;DATEVALUE("10/1/20"&amp;RIGHT(BV$1,2)),NETWORKDAYS(DATEVALUE("10/1/20"&amp;RIGHT(BV$1,2)),DATEVALUE("9/30/20"&amp;RIGHT(BW$1,2)),Holidays!$J$3:$J$937),
IF($T677&gt;=DATEVALUE("10/1/20"&amp;RIGHT(BV$1,2)),NETWORKDAYS($T677,DATEVALUE("9/30/20"&amp;RIGHT(BW$1,2)),Holidays!$J$3:$J$937),"")))),"")/(NETWORKDAYS($T677,$U677,Holidays!$J$3:$J$937)),0))</f>
        <v/>
      </c>
      <c r="BX677" s="87" t="str">
        <f>IF($Q677="","",IFERROR(IF(OR(AND($T677&gt;=DATEVALUE("10/1/20"&amp;RIGHT(BW$1,2)),$T677&lt;=DATEVALUE("9/30/20"&amp;RIGHT(BX$1,2))),AND($U677&gt;=DATEVALUE("10/1/20"&amp;RIGHT(BW$1,2)),$U677&lt;=DATEVALUE("9/30/20"&amp;RIGHT(BX$1,2))),AND($T677&lt;=DATEVALUE("10/1/20"&amp;RIGHT(BW$1,2)),$U677&gt;=DATEVALUE("9/30/20"&amp;RIGHT(BX$1,2)))),
IF(AND($T677&gt;=DATEVALUE("10/1/20"&amp;RIGHT(BW$1,2)),$U677&lt;=DATEVALUE("9/30/20"&amp;RIGHT(BX$1,2))),NETWORKDAYS($T677,$U677,Holidays!$J$3:$J$937),
IF(AND($T677&lt;DATEVALUE("10/1/20"&amp;RIGHT(BW$1,2)),$U677&lt;=DATEVALUE("9/30/20"&amp;RIGHT(BX$1,2))),NETWORKDAYS(DATEVALUE("10/1/20"&amp;RIGHT(BW$1,2)),$U677,Holidays!$J$3:$J$937),
IF($T677&lt;DATEVALUE("10/1/20"&amp;RIGHT(BW$1,2)),NETWORKDAYS(DATEVALUE("10/1/20"&amp;RIGHT(BW$1,2)),DATEVALUE("9/30/20"&amp;RIGHT(BX$1,2)),Holidays!$J$3:$J$937),
IF($T677&gt;=DATEVALUE("10/1/20"&amp;RIGHT(BW$1,2)),NETWORKDAYS($T677,DATEVALUE("9/30/20"&amp;RIGHT(BX$1,2)),Holidays!$J$3:$J$937),"")))),"")/(NETWORKDAYS($T677,$U677,Holidays!$J$3:$J$937)),0))</f>
        <v/>
      </c>
      <c r="BY677" s="87" t="str">
        <f>IF($Q677="","",IFERROR(IF(OR(AND($T677&gt;=DATEVALUE("10/1/20"&amp;RIGHT(BX$1,2)),$T677&lt;=DATEVALUE("9/30/20"&amp;RIGHT(BY$1,2))),AND($U677&gt;=DATEVALUE("10/1/20"&amp;RIGHT(BX$1,2)),$U677&lt;=DATEVALUE("9/30/20"&amp;RIGHT(BY$1,2))),AND($T677&lt;=DATEVALUE("10/1/20"&amp;RIGHT(BX$1,2)),$U677&gt;=DATEVALUE("9/30/20"&amp;RIGHT(BY$1,2)))),
IF(AND($T677&gt;=DATEVALUE("10/1/20"&amp;RIGHT(BX$1,2)),$U677&lt;=DATEVALUE("9/30/20"&amp;RIGHT(BY$1,2))),NETWORKDAYS($T677,$U677,Holidays!$J$3:$J$937),
IF(AND($T677&lt;DATEVALUE("10/1/20"&amp;RIGHT(BX$1,2)),$U677&lt;=DATEVALUE("9/30/20"&amp;RIGHT(BY$1,2))),NETWORKDAYS(DATEVALUE("10/1/20"&amp;RIGHT(BX$1,2)),$U677,Holidays!$J$3:$J$937),
IF($T677&lt;DATEVALUE("10/1/20"&amp;RIGHT(BX$1,2)),NETWORKDAYS(DATEVALUE("10/1/20"&amp;RIGHT(BX$1,2)),DATEVALUE("9/30/20"&amp;RIGHT(BY$1,2)),Holidays!$J$3:$J$937),
IF($T677&gt;=DATEVALUE("10/1/20"&amp;RIGHT(BX$1,2)),NETWORKDAYS($T677,DATEVALUE("9/30/20"&amp;RIGHT(BY$1,2)),Holidays!$J$3:$J$937),"")))),"")/(NETWORKDAYS($T677,$U677,Holidays!$J$3:$J$937)),0))</f>
        <v/>
      </c>
      <c r="BZ677" s="87" t="str">
        <f>IF($Q677="","",IFERROR(IF(OR(AND($T677&gt;=DATEVALUE("10/1/20"&amp;RIGHT(BY$1,2)),$T677&lt;=DATEVALUE("9/30/20"&amp;RIGHT(BZ$1,2))),AND($U677&gt;=DATEVALUE("10/1/20"&amp;RIGHT(BY$1,2)),$U677&lt;=DATEVALUE("9/30/20"&amp;RIGHT(BZ$1,2))),AND($T677&lt;=DATEVALUE("10/1/20"&amp;RIGHT(BY$1,2)),$U677&gt;=DATEVALUE("9/30/20"&amp;RIGHT(BZ$1,2)))),
IF(AND($T677&gt;=DATEVALUE("10/1/20"&amp;RIGHT(BY$1,2)),$U677&lt;=DATEVALUE("9/30/20"&amp;RIGHT(BZ$1,2))),NETWORKDAYS($T677,$U677,Holidays!$J$3:$J$937),
IF(AND($T677&lt;DATEVALUE("10/1/20"&amp;RIGHT(BY$1,2)),$U677&lt;=DATEVALUE("9/30/20"&amp;RIGHT(BZ$1,2))),NETWORKDAYS(DATEVALUE("10/1/20"&amp;RIGHT(BY$1,2)),$U677,Holidays!$J$3:$J$937),
IF($T677&lt;DATEVALUE("10/1/20"&amp;RIGHT(BY$1,2)),NETWORKDAYS(DATEVALUE("10/1/20"&amp;RIGHT(BY$1,2)),DATEVALUE("9/30/20"&amp;RIGHT(BZ$1,2)),Holidays!$J$3:$J$937),
IF($T677&gt;=DATEVALUE("10/1/20"&amp;RIGHT(BY$1,2)),NETWORKDAYS($T677,DATEVALUE("9/30/20"&amp;RIGHT(BZ$1,2)),Holidays!$J$3:$J$937),"")))),"")/(NETWORKDAYS($T677,$U677,Holidays!$J$3:$J$937)),0))</f>
        <v/>
      </c>
      <c r="CA677" s="87" t="str">
        <f>IF($Q677="","",IFERROR(IF(OR(AND($T677&gt;=DATEVALUE("10/1/20"&amp;RIGHT(BZ$1,2)),$T677&lt;=DATEVALUE("9/30/20"&amp;RIGHT(CA$1,2))),AND($U677&gt;=DATEVALUE("10/1/20"&amp;RIGHT(BZ$1,2)),$U677&lt;=DATEVALUE("9/30/20"&amp;RIGHT(CA$1,2))),AND($T677&lt;=DATEVALUE("10/1/20"&amp;RIGHT(BZ$1,2)),$U677&gt;=DATEVALUE("9/30/20"&amp;RIGHT(CA$1,2)))),
IF(AND($T677&gt;=DATEVALUE("10/1/20"&amp;RIGHT(BZ$1,2)),$U677&lt;=DATEVALUE("9/30/20"&amp;RIGHT(CA$1,2))),NETWORKDAYS($T677,$U677,Holidays!$J$3:$J$937),
IF(AND($T677&lt;DATEVALUE("10/1/20"&amp;RIGHT(BZ$1,2)),$U677&lt;=DATEVALUE("9/30/20"&amp;RIGHT(CA$1,2))),NETWORKDAYS(DATEVALUE("10/1/20"&amp;RIGHT(BZ$1,2)),$U677,Holidays!$J$3:$J$937),
IF($T677&lt;DATEVALUE("10/1/20"&amp;RIGHT(BZ$1,2)),NETWORKDAYS(DATEVALUE("10/1/20"&amp;RIGHT(BZ$1,2)),DATEVALUE("9/30/20"&amp;RIGHT(CA$1,2)),Holidays!$J$3:$J$937),
IF($T677&gt;=DATEVALUE("10/1/20"&amp;RIGHT(BZ$1,2)),NETWORKDAYS($T677,DATEVALUE("9/30/20"&amp;RIGHT(CA$1,2)),Holidays!$J$3:$J$937),"")))),"")/(NETWORKDAYS($T677,$U677,Holidays!$J$3:$J$937)),0))</f>
        <v/>
      </c>
      <c r="CB677" s="87" t="str">
        <f>IF($Q677="","",IFERROR(IF(OR(AND($T677&gt;=DATEVALUE("10/1/20"&amp;RIGHT(CA$1,2)),$T677&lt;=DATEVALUE("9/30/20"&amp;RIGHT(CB$1,2))),AND($U677&gt;=DATEVALUE("10/1/20"&amp;RIGHT(CA$1,2)),$U677&lt;=DATEVALUE("9/30/20"&amp;RIGHT(CB$1,2))),AND($T677&lt;=DATEVALUE("10/1/20"&amp;RIGHT(CA$1,2)),$U677&gt;=DATEVALUE("9/30/20"&amp;RIGHT(CB$1,2)))),
IF(AND($T677&gt;=DATEVALUE("10/1/20"&amp;RIGHT(CA$1,2)),$U677&lt;=DATEVALUE("9/30/20"&amp;RIGHT(CB$1,2))),NETWORKDAYS($T677,$U677,Holidays!$J$3:$J$937),
IF(AND($T677&lt;DATEVALUE("10/1/20"&amp;RIGHT(CA$1,2)),$U677&lt;=DATEVALUE("9/30/20"&amp;RIGHT(CB$1,2))),NETWORKDAYS(DATEVALUE("10/1/20"&amp;RIGHT(CA$1,2)),$U677,Holidays!$J$3:$J$937),
IF($T677&lt;DATEVALUE("10/1/20"&amp;RIGHT(CA$1,2)),NETWORKDAYS(DATEVALUE("10/1/20"&amp;RIGHT(CA$1,2)),DATEVALUE("9/30/20"&amp;RIGHT(CB$1,2)),Holidays!$J$3:$J$937),
IF($T677&gt;=DATEVALUE("10/1/20"&amp;RIGHT(CA$1,2)),NETWORKDAYS($T677,DATEVALUE("9/30/20"&amp;RIGHT(CB$1,2)),Holidays!$J$3:$J$937),"")))),"")/(NETWORKDAYS($T677,$U677,Holidays!$J$3:$J$937)),0))</f>
        <v/>
      </c>
    </row>
    <row r="678" spans="1:80">
      <c r="A678" s="97"/>
      <c r="B678" s="98" t="str">
        <f ca="1">IF(NOT($A678=""),OFFSET('WBS Reference &amp; User Procedure'!$A$1,MATCH($A678,'WBS Reference &amp; User Procedure'!$A:$A,0)-1,1),"")</f>
        <v/>
      </c>
      <c r="D678" s="97"/>
      <c r="T678" s="104" t="str">
        <f>IF(NOT(Q678=""),IF(NOT($S678=""),$S678,#REF!),"")</f>
        <v/>
      </c>
      <c r="U678" s="104" t="str">
        <f>IF(NOT(Q678=""),WORKDAY(T678,Q678,Holidays!$J$3:$J$937),"")</f>
        <v/>
      </c>
      <c r="V678" s="104"/>
      <c r="W678" s="104"/>
      <c r="X678" s="101" t="str">
        <f t="shared" ref="X678:X741" si="153">IFERROR(IF(NOT(Q678=""),IF(NOT(H678=""),$H678,M678)*SUMPRODUCT($AN678:$BG678,$BI678:$CB678),""),0)</f>
        <v/>
      </c>
      <c r="AL678" s="87" t="str">
        <f t="shared" ca="1" si="150"/>
        <v/>
      </c>
      <c r="AN678" s="87" t="str">
        <f t="shared" ca="1" si="151"/>
        <v/>
      </c>
      <c r="AO678" s="87" t="str">
        <f t="shared" ca="1" si="151"/>
        <v/>
      </c>
      <c r="AP678" s="87" t="str">
        <f t="shared" ca="1" si="151"/>
        <v/>
      </c>
      <c r="AQ678" s="87" t="str">
        <f t="shared" ca="1" si="151"/>
        <v/>
      </c>
      <c r="AR678" s="87" t="str">
        <f t="shared" ca="1" si="151"/>
        <v/>
      </c>
      <c r="AS678" s="87" t="str">
        <f t="shared" ca="1" si="151"/>
        <v/>
      </c>
      <c r="AT678" s="87" t="str">
        <f t="shared" ca="1" si="151"/>
        <v/>
      </c>
      <c r="AU678" s="87" t="str">
        <f t="shared" ca="1" si="151"/>
        <v/>
      </c>
      <c r="AV678" s="87" t="str">
        <f t="shared" ca="1" si="151"/>
        <v/>
      </c>
      <c r="AW678" s="87" t="str">
        <f t="shared" ca="1" si="151"/>
        <v/>
      </c>
      <c r="AX678" s="87" t="str">
        <f t="shared" ca="1" si="152"/>
        <v/>
      </c>
      <c r="AY678" s="87" t="str">
        <f t="shared" ca="1" si="152"/>
        <v/>
      </c>
      <c r="AZ678" s="87" t="str">
        <f t="shared" ca="1" si="152"/>
        <v/>
      </c>
      <c r="BA678" s="87" t="str">
        <f t="shared" ca="1" si="152"/>
        <v/>
      </c>
      <c r="BB678" s="87" t="str">
        <f t="shared" ca="1" si="152"/>
        <v/>
      </c>
      <c r="BC678" s="87" t="str">
        <f t="shared" ca="1" si="152"/>
        <v/>
      </c>
      <c r="BD678" s="87" t="str">
        <f t="shared" ca="1" si="152"/>
        <v/>
      </c>
      <c r="BE678" s="87" t="str">
        <f t="shared" ca="1" si="152"/>
        <v/>
      </c>
      <c r="BF678" s="87" t="str">
        <f t="shared" ca="1" si="152"/>
        <v/>
      </c>
      <c r="BG678" s="87" t="str">
        <f t="shared" ca="1" si="152"/>
        <v/>
      </c>
      <c r="BI678" s="87" t="str">
        <f>IF($Q678="","",IFERROR(IF(OR(AND($T678&gt;=DATEVALUE("10/1/20"&amp;RIGHT(BH$1,2)),$T678&lt;=DATEVALUE("9/30/20"&amp;RIGHT(BI$1,2))),AND($U678&gt;=DATEVALUE("10/1/20"&amp;RIGHT(BH$1,2)),$U678&lt;=DATEVALUE("9/30/20"&amp;RIGHT(BI$1,2))),AND($T678&lt;=DATEVALUE("10/1/20"&amp;RIGHT(BH$1,2)),$U678&gt;=DATEVALUE("9/30/20"&amp;RIGHT(BI$1,2)))),
IF(AND($T678&gt;=DATEVALUE("10/1/20"&amp;RIGHT(BH$1,2)),$U678&lt;=DATEVALUE("9/30/20"&amp;RIGHT(BI$1,2))),NETWORKDAYS($T678,$U678,Holidays!$J$3:$J$937),
IF(AND($T678&lt;DATEVALUE("10/1/20"&amp;RIGHT(BH$1,2)),$U678&lt;=DATEVALUE("9/30/20"&amp;RIGHT(BI$1,2))),NETWORKDAYS(DATEVALUE("10/1/20"&amp;RIGHT(BH$1,2)),$U678,Holidays!$J$3:$J$937),
IF($T678&lt;DATEVALUE("10/1/20"&amp;RIGHT(BH$1,2)),NETWORKDAYS(DATEVALUE("10/1/20"&amp;RIGHT(BH$1,2)),DATEVALUE("9/30/20"&amp;RIGHT(BI$1,2)),Holidays!$J$3:$J$937),
IF($T678&gt;=DATEVALUE("10/1/20"&amp;RIGHT(BH$1,2)),NETWORKDAYS($T678,DATEVALUE("9/30/20"&amp;RIGHT(BI$1,2)),Holidays!$J$3:$J$937),"")))),"")/(NETWORKDAYS($T678,$U678,Holidays!$J$3:$J$937)),0))</f>
        <v/>
      </c>
      <c r="BJ678" s="87" t="str">
        <f>IF($Q678="","",IFERROR(IF(OR(AND($T678&gt;=DATEVALUE("10/1/20"&amp;RIGHT(BI$1,2)),$T678&lt;=DATEVALUE("9/30/20"&amp;RIGHT(BJ$1,2))),AND($U678&gt;=DATEVALUE("10/1/20"&amp;RIGHT(BI$1,2)),$U678&lt;=DATEVALUE("9/30/20"&amp;RIGHT(BJ$1,2))),AND($T678&lt;=DATEVALUE("10/1/20"&amp;RIGHT(BI$1,2)),$U678&gt;=DATEVALUE("9/30/20"&amp;RIGHT(BJ$1,2)))),
IF(AND($T678&gt;=DATEVALUE("10/1/20"&amp;RIGHT(BI$1,2)),$U678&lt;=DATEVALUE("9/30/20"&amp;RIGHT(BJ$1,2))),NETWORKDAYS($T678,$U678,Holidays!$J$3:$J$937),
IF(AND($T678&lt;DATEVALUE("10/1/20"&amp;RIGHT(BI$1,2)),$U678&lt;=DATEVALUE("9/30/20"&amp;RIGHT(BJ$1,2))),NETWORKDAYS(DATEVALUE("10/1/20"&amp;RIGHT(BI$1,2)),$U678,Holidays!$J$3:$J$937),
IF($T678&lt;DATEVALUE("10/1/20"&amp;RIGHT(BI$1,2)),NETWORKDAYS(DATEVALUE("10/1/20"&amp;RIGHT(BI$1,2)),DATEVALUE("9/30/20"&amp;RIGHT(BJ$1,2)),Holidays!$J$3:$J$937),
IF($T678&gt;=DATEVALUE("10/1/20"&amp;RIGHT(BI$1,2)),NETWORKDAYS($T678,DATEVALUE("9/30/20"&amp;RIGHT(BJ$1,2)),Holidays!$J$3:$J$937),"")))),"")/(NETWORKDAYS($T678,$U678,Holidays!$J$3:$J$937)),0))</f>
        <v/>
      </c>
      <c r="BK678" s="87" t="str">
        <f>IF($Q678="","",IFERROR(IF(OR(AND($T678&gt;=DATEVALUE("10/1/20"&amp;RIGHT(BJ$1,2)),$T678&lt;=DATEVALUE("9/30/20"&amp;RIGHT(BK$1,2))),AND($U678&gt;=DATEVALUE("10/1/20"&amp;RIGHT(BJ$1,2)),$U678&lt;=DATEVALUE("9/30/20"&amp;RIGHT(BK$1,2))),AND($T678&lt;=DATEVALUE("10/1/20"&amp;RIGHT(BJ$1,2)),$U678&gt;=DATEVALUE("9/30/20"&amp;RIGHT(BK$1,2)))),
IF(AND($T678&gt;=DATEVALUE("10/1/20"&amp;RIGHT(BJ$1,2)),$U678&lt;=DATEVALUE("9/30/20"&amp;RIGHT(BK$1,2))),NETWORKDAYS($T678,$U678,Holidays!$J$3:$J$937),
IF(AND($T678&lt;DATEVALUE("10/1/20"&amp;RIGHT(BJ$1,2)),$U678&lt;=DATEVALUE("9/30/20"&amp;RIGHT(BK$1,2))),NETWORKDAYS(DATEVALUE("10/1/20"&amp;RIGHT(BJ$1,2)),$U678,Holidays!$J$3:$J$937),
IF($T678&lt;DATEVALUE("10/1/20"&amp;RIGHT(BJ$1,2)),NETWORKDAYS(DATEVALUE("10/1/20"&amp;RIGHT(BJ$1,2)),DATEVALUE("9/30/20"&amp;RIGHT(BK$1,2)),Holidays!$J$3:$J$937),
IF($T678&gt;=DATEVALUE("10/1/20"&amp;RIGHT(BJ$1,2)),NETWORKDAYS($T678,DATEVALUE("9/30/20"&amp;RIGHT(BK$1,2)),Holidays!$J$3:$J$937),"")))),"")/(NETWORKDAYS($T678,$U678,Holidays!$J$3:$J$937)),0))</f>
        <v/>
      </c>
      <c r="BL678" s="87" t="str">
        <f>IF($Q678="","",IFERROR(IF(OR(AND($T678&gt;=DATEVALUE("10/1/20"&amp;RIGHT(BK$1,2)),$T678&lt;=DATEVALUE("9/30/20"&amp;RIGHT(BL$1,2))),AND($U678&gt;=DATEVALUE("10/1/20"&amp;RIGHT(BK$1,2)),$U678&lt;=DATEVALUE("9/30/20"&amp;RIGHT(BL$1,2))),AND($T678&lt;=DATEVALUE("10/1/20"&amp;RIGHT(BK$1,2)),$U678&gt;=DATEVALUE("9/30/20"&amp;RIGHT(BL$1,2)))),
IF(AND($T678&gt;=DATEVALUE("10/1/20"&amp;RIGHT(BK$1,2)),$U678&lt;=DATEVALUE("9/30/20"&amp;RIGHT(BL$1,2))),NETWORKDAYS($T678,$U678,Holidays!$J$3:$J$937),
IF(AND($T678&lt;DATEVALUE("10/1/20"&amp;RIGHT(BK$1,2)),$U678&lt;=DATEVALUE("9/30/20"&amp;RIGHT(BL$1,2))),NETWORKDAYS(DATEVALUE("10/1/20"&amp;RIGHT(BK$1,2)),$U678,Holidays!$J$3:$J$937),
IF($T678&lt;DATEVALUE("10/1/20"&amp;RIGHT(BK$1,2)),NETWORKDAYS(DATEVALUE("10/1/20"&amp;RIGHT(BK$1,2)),DATEVALUE("9/30/20"&amp;RIGHT(BL$1,2)),Holidays!$J$3:$J$937),
IF($T678&gt;=DATEVALUE("10/1/20"&amp;RIGHT(BK$1,2)),NETWORKDAYS($T678,DATEVALUE("9/30/20"&amp;RIGHT(BL$1,2)),Holidays!$J$3:$J$937),"")))),"")/(NETWORKDAYS($T678,$U678,Holidays!$J$3:$J$937)),0))</f>
        <v/>
      </c>
      <c r="BM678" s="87" t="str">
        <f>IF($Q678="","",IFERROR(IF(OR(AND($T678&gt;=DATEVALUE("10/1/20"&amp;RIGHT(BL$1,2)),$T678&lt;=DATEVALUE("9/30/20"&amp;RIGHT(BM$1,2))),AND($U678&gt;=DATEVALUE("10/1/20"&amp;RIGHT(BL$1,2)),$U678&lt;=DATEVALUE("9/30/20"&amp;RIGHT(BM$1,2))),AND($T678&lt;=DATEVALUE("10/1/20"&amp;RIGHT(BL$1,2)),$U678&gt;=DATEVALUE("9/30/20"&amp;RIGHT(BM$1,2)))),
IF(AND($T678&gt;=DATEVALUE("10/1/20"&amp;RIGHT(BL$1,2)),$U678&lt;=DATEVALUE("9/30/20"&amp;RIGHT(BM$1,2))),NETWORKDAYS($T678,$U678,Holidays!$J$3:$J$937),
IF(AND($T678&lt;DATEVALUE("10/1/20"&amp;RIGHT(BL$1,2)),$U678&lt;=DATEVALUE("9/30/20"&amp;RIGHT(BM$1,2))),NETWORKDAYS(DATEVALUE("10/1/20"&amp;RIGHT(BL$1,2)),$U678,Holidays!$J$3:$J$937),
IF($T678&lt;DATEVALUE("10/1/20"&amp;RIGHT(BL$1,2)),NETWORKDAYS(DATEVALUE("10/1/20"&amp;RIGHT(BL$1,2)),DATEVALUE("9/30/20"&amp;RIGHT(BM$1,2)),Holidays!$J$3:$J$937),
IF($T678&gt;=DATEVALUE("10/1/20"&amp;RIGHT(BL$1,2)),NETWORKDAYS($T678,DATEVALUE("9/30/20"&amp;RIGHT(BM$1,2)),Holidays!$J$3:$J$937),"")))),"")/(NETWORKDAYS($T678,$U678,Holidays!$J$3:$J$937)),0))</f>
        <v/>
      </c>
      <c r="BN678" s="87" t="str">
        <f>IF($Q678="","",IFERROR(IF(OR(AND($T678&gt;=DATEVALUE("10/1/20"&amp;RIGHT(BM$1,2)),$T678&lt;=DATEVALUE("9/30/20"&amp;RIGHT(BN$1,2))),AND($U678&gt;=DATEVALUE("10/1/20"&amp;RIGHT(BM$1,2)),$U678&lt;=DATEVALUE("9/30/20"&amp;RIGHT(BN$1,2))),AND($T678&lt;=DATEVALUE("10/1/20"&amp;RIGHT(BM$1,2)),$U678&gt;=DATEVALUE("9/30/20"&amp;RIGHT(BN$1,2)))),
IF(AND($T678&gt;=DATEVALUE("10/1/20"&amp;RIGHT(BM$1,2)),$U678&lt;=DATEVALUE("9/30/20"&amp;RIGHT(BN$1,2))),NETWORKDAYS($T678,$U678,Holidays!$J$3:$J$937),
IF(AND($T678&lt;DATEVALUE("10/1/20"&amp;RIGHT(BM$1,2)),$U678&lt;=DATEVALUE("9/30/20"&amp;RIGHT(BN$1,2))),NETWORKDAYS(DATEVALUE("10/1/20"&amp;RIGHT(BM$1,2)),$U678,Holidays!$J$3:$J$937),
IF($T678&lt;DATEVALUE("10/1/20"&amp;RIGHT(BM$1,2)),NETWORKDAYS(DATEVALUE("10/1/20"&amp;RIGHT(BM$1,2)),DATEVALUE("9/30/20"&amp;RIGHT(BN$1,2)),Holidays!$J$3:$J$937),
IF($T678&gt;=DATEVALUE("10/1/20"&amp;RIGHT(BM$1,2)),NETWORKDAYS($T678,DATEVALUE("9/30/20"&amp;RIGHT(BN$1,2)),Holidays!$J$3:$J$937),"")))),"")/(NETWORKDAYS($T678,$U678,Holidays!$J$3:$J$937)),0))</f>
        <v/>
      </c>
      <c r="BO678" s="87" t="str">
        <f>IF($Q678="","",IFERROR(IF(OR(AND($T678&gt;=DATEVALUE("10/1/20"&amp;RIGHT(BN$1,2)),$T678&lt;=DATEVALUE("9/30/20"&amp;RIGHT(BO$1,2))),AND($U678&gt;=DATEVALUE("10/1/20"&amp;RIGHT(BN$1,2)),$U678&lt;=DATEVALUE("9/30/20"&amp;RIGHT(BO$1,2))),AND($T678&lt;=DATEVALUE("10/1/20"&amp;RIGHT(BN$1,2)),$U678&gt;=DATEVALUE("9/30/20"&amp;RIGHT(BO$1,2)))),
IF(AND($T678&gt;=DATEVALUE("10/1/20"&amp;RIGHT(BN$1,2)),$U678&lt;=DATEVALUE("9/30/20"&amp;RIGHT(BO$1,2))),NETWORKDAYS($T678,$U678,Holidays!$J$3:$J$937),
IF(AND($T678&lt;DATEVALUE("10/1/20"&amp;RIGHT(BN$1,2)),$U678&lt;=DATEVALUE("9/30/20"&amp;RIGHT(BO$1,2))),NETWORKDAYS(DATEVALUE("10/1/20"&amp;RIGHT(BN$1,2)),$U678,Holidays!$J$3:$J$937),
IF($T678&lt;DATEVALUE("10/1/20"&amp;RIGHT(BN$1,2)),NETWORKDAYS(DATEVALUE("10/1/20"&amp;RIGHT(BN$1,2)),DATEVALUE("9/30/20"&amp;RIGHT(BO$1,2)),Holidays!$J$3:$J$937),
IF($T678&gt;=DATEVALUE("10/1/20"&amp;RIGHT(BN$1,2)),NETWORKDAYS($T678,DATEVALUE("9/30/20"&amp;RIGHT(BO$1,2)),Holidays!$J$3:$J$937),"")))),"")/(NETWORKDAYS($T678,$U678,Holidays!$J$3:$J$937)),0))</f>
        <v/>
      </c>
      <c r="BP678" s="87" t="str">
        <f>IF($Q678="","",IFERROR(IF(OR(AND($T678&gt;=DATEVALUE("10/1/20"&amp;RIGHT(BO$1,2)),$T678&lt;=DATEVALUE("9/30/20"&amp;RIGHT(BP$1,2))),AND($U678&gt;=DATEVALUE("10/1/20"&amp;RIGHT(BO$1,2)),$U678&lt;=DATEVALUE("9/30/20"&amp;RIGHT(BP$1,2))),AND($T678&lt;=DATEVALUE("10/1/20"&amp;RIGHT(BO$1,2)),$U678&gt;=DATEVALUE("9/30/20"&amp;RIGHT(BP$1,2)))),
IF(AND($T678&gt;=DATEVALUE("10/1/20"&amp;RIGHT(BO$1,2)),$U678&lt;=DATEVALUE("9/30/20"&amp;RIGHT(BP$1,2))),NETWORKDAYS($T678,$U678,Holidays!$J$3:$J$937),
IF(AND($T678&lt;DATEVALUE("10/1/20"&amp;RIGHT(BO$1,2)),$U678&lt;=DATEVALUE("9/30/20"&amp;RIGHT(BP$1,2))),NETWORKDAYS(DATEVALUE("10/1/20"&amp;RIGHT(BO$1,2)),$U678,Holidays!$J$3:$J$937),
IF($T678&lt;DATEVALUE("10/1/20"&amp;RIGHT(BO$1,2)),NETWORKDAYS(DATEVALUE("10/1/20"&amp;RIGHT(BO$1,2)),DATEVALUE("9/30/20"&amp;RIGHT(BP$1,2)),Holidays!$J$3:$J$937),
IF($T678&gt;=DATEVALUE("10/1/20"&amp;RIGHT(BO$1,2)),NETWORKDAYS($T678,DATEVALUE("9/30/20"&amp;RIGHT(BP$1,2)),Holidays!$J$3:$J$937),"")))),"")/(NETWORKDAYS($T678,$U678,Holidays!$J$3:$J$937)),0))</f>
        <v/>
      </c>
      <c r="BQ678" s="87" t="str">
        <f>IF($Q678="","",IFERROR(IF(OR(AND($T678&gt;=DATEVALUE("10/1/20"&amp;RIGHT(BP$1,2)),$T678&lt;=DATEVALUE("9/30/20"&amp;RIGHT(BQ$1,2))),AND($U678&gt;=DATEVALUE("10/1/20"&amp;RIGHT(BP$1,2)),$U678&lt;=DATEVALUE("9/30/20"&amp;RIGHT(BQ$1,2))),AND($T678&lt;=DATEVALUE("10/1/20"&amp;RIGHT(BP$1,2)),$U678&gt;=DATEVALUE("9/30/20"&amp;RIGHT(BQ$1,2)))),
IF(AND($T678&gt;=DATEVALUE("10/1/20"&amp;RIGHT(BP$1,2)),$U678&lt;=DATEVALUE("9/30/20"&amp;RIGHT(BQ$1,2))),NETWORKDAYS($T678,$U678,Holidays!$J$3:$J$937),
IF(AND($T678&lt;DATEVALUE("10/1/20"&amp;RIGHT(BP$1,2)),$U678&lt;=DATEVALUE("9/30/20"&amp;RIGHT(BQ$1,2))),NETWORKDAYS(DATEVALUE("10/1/20"&amp;RIGHT(BP$1,2)),$U678,Holidays!$J$3:$J$937),
IF($T678&lt;DATEVALUE("10/1/20"&amp;RIGHT(BP$1,2)),NETWORKDAYS(DATEVALUE("10/1/20"&amp;RIGHT(BP$1,2)),DATEVALUE("9/30/20"&amp;RIGHT(BQ$1,2)),Holidays!$J$3:$J$937),
IF($T678&gt;=DATEVALUE("10/1/20"&amp;RIGHT(BP$1,2)),NETWORKDAYS($T678,DATEVALUE("9/30/20"&amp;RIGHT(BQ$1,2)),Holidays!$J$3:$J$937),"")))),"")/(NETWORKDAYS($T678,$U678,Holidays!$J$3:$J$937)),0))</f>
        <v/>
      </c>
      <c r="BR678" s="87" t="str">
        <f>IF($Q678="","",IFERROR(IF(OR(AND($T678&gt;=DATEVALUE("10/1/20"&amp;RIGHT(BQ$1,2)),$T678&lt;=DATEVALUE("9/30/20"&amp;RIGHT(BR$1,2))),AND($U678&gt;=DATEVALUE("10/1/20"&amp;RIGHT(BQ$1,2)),$U678&lt;=DATEVALUE("9/30/20"&amp;RIGHT(BR$1,2))),AND($T678&lt;=DATEVALUE("10/1/20"&amp;RIGHT(BQ$1,2)),$U678&gt;=DATEVALUE("9/30/20"&amp;RIGHT(BR$1,2)))),
IF(AND($T678&gt;=DATEVALUE("10/1/20"&amp;RIGHT(BQ$1,2)),$U678&lt;=DATEVALUE("9/30/20"&amp;RIGHT(BR$1,2))),NETWORKDAYS($T678,$U678,Holidays!$J$3:$J$937),
IF(AND($T678&lt;DATEVALUE("10/1/20"&amp;RIGHT(BQ$1,2)),$U678&lt;=DATEVALUE("9/30/20"&amp;RIGHT(BR$1,2))),NETWORKDAYS(DATEVALUE("10/1/20"&amp;RIGHT(BQ$1,2)),$U678,Holidays!$J$3:$J$937),
IF($T678&lt;DATEVALUE("10/1/20"&amp;RIGHT(BQ$1,2)),NETWORKDAYS(DATEVALUE("10/1/20"&amp;RIGHT(BQ$1,2)),DATEVALUE("9/30/20"&amp;RIGHT(BR$1,2)),Holidays!$J$3:$J$937),
IF($T678&gt;=DATEVALUE("10/1/20"&amp;RIGHT(BQ$1,2)),NETWORKDAYS($T678,DATEVALUE("9/30/20"&amp;RIGHT(BR$1,2)),Holidays!$J$3:$J$937),"")))),"")/(NETWORKDAYS($T678,$U678,Holidays!$J$3:$J$937)),0))</f>
        <v/>
      </c>
      <c r="BS678" s="87" t="str">
        <f>IF($Q678="","",IFERROR(IF(OR(AND($T678&gt;=DATEVALUE("10/1/20"&amp;RIGHT(BR$1,2)),$T678&lt;=DATEVALUE("9/30/20"&amp;RIGHT(BS$1,2))),AND($U678&gt;=DATEVALUE("10/1/20"&amp;RIGHT(BR$1,2)),$U678&lt;=DATEVALUE("9/30/20"&amp;RIGHT(BS$1,2))),AND($T678&lt;=DATEVALUE("10/1/20"&amp;RIGHT(BR$1,2)),$U678&gt;=DATEVALUE("9/30/20"&amp;RIGHT(BS$1,2)))),
IF(AND($T678&gt;=DATEVALUE("10/1/20"&amp;RIGHT(BR$1,2)),$U678&lt;=DATEVALUE("9/30/20"&amp;RIGHT(BS$1,2))),NETWORKDAYS($T678,$U678,Holidays!$J$3:$J$937),
IF(AND($T678&lt;DATEVALUE("10/1/20"&amp;RIGHT(BR$1,2)),$U678&lt;=DATEVALUE("9/30/20"&amp;RIGHT(BS$1,2))),NETWORKDAYS(DATEVALUE("10/1/20"&amp;RIGHT(BR$1,2)),$U678,Holidays!$J$3:$J$937),
IF($T678&lt;DATEVALUE("10/1/20"&amp;RIGHT(BR$1,2)),NETWORKDAYS(DATEVALUE("10/1/20"&amp;RIGHT(BR$1,2)),DATEVALUE("9/30/20"&amp;RIGHT(BS$1,2)),Holidays!$J$3:$J$937),
IF($T678&gt;=DATEVALUE("10/1/20"&amp;RIGHT(BR$1,2)),NETWORKDAYS($T678,DATEVALUE("9/30/20"&amp;RIGHT(BS$1,2)),Holidays!$J$3:$J$937),"")))),"")/(NETWORKDAYS($T678,$U678,Holidays!$J$3:$J$937)),0))</f>
        <v/>
      </c>
      <c r="BT678" s="87" t="str">
        <f>IF($Q678="","",IFERROR(IF(OR(AND($T678&gt;=DATEVALUE("10/1/20"&amp;RIGHT(BS$1,2)),$T678&lt;=DATEVALUE("9/30/20"&amp;RIGHT(BT$1,2))),AND($U678&gt;=DATEVALUE("10/1/20"&amp;RIGHT(BS$1,2)),$U678&lt;=DATEVALUE("9/30/20"&amp;RIGHT(BT$1,2))),AND($T678&lt;=DATEVALUE("10/1/20"&amp;RIGHT(BS$1,2)),$U678&gt;=DATEVALUE("9/30/20"&amp;RIGHT(BT$1,2)))),
IF(AND($T678&gt;=DATEVALUE("10/1/20"&amp;RIGHT(BS$1,2)),$U678&lt;=DATEVALUE("9/30/20"&amp;RIGHT(BT$1,2))),NETWORKDAYS($T678,$U678,Holidays!$J$3:$J$937),
IF(AND($T678&lt;DATEVALUE("10/1/20"&amp;RIGHT(BS$1,2)),$U678&lt;=DATEVALUE("9/30/20"&amp;RIGHT(BT$1,2))),NETWORKDAYS(DATEVALUE("10/1/20"&amp;RIGHT(BS$1,2)),$U678,Holidays!$J$3:$J$937),
IF($T678&lt;DATEVALUE("10/1/20"&amp;RIGHT(BS$1,2)),NETWORKDAYS(DATEVALUE("10/1/20"&amp;RIGHT(BS$1,2)),DATEVALUE("9/30/20"&amp;RIGHT(BT$1,2)),Holidays!$J$3:$J$937),
IF($T678&gt;=DATEVALUE("10/1/20"&amp;RIGHT(BS$1,2)),NETWORKDAYS($T678,DATEVALUE("9/30/20"&amp;RIGHT(BT$1,2)),Holidays!$J$3:$J$937),"")))),"")/(NETWORKDAYS($T678,$U678,Holidays!$J$3:$J$937)),0))</f>
        <v/>
      </c>
      <c r="BU678" s="87" t="str">
        <f>IF($Q678="","",IFERROR(IF(OR(AND($T678&gt;=DATEVALUE("10/1/20"&amp;RIGHT(BT$1,2)),$T678&lt;=DATEVALUE("9/30/20"&amp;RIGHT(BU$1,2))),AND($U678&gt;=DATEVALUE("10/1/20"&amp;RIGHT(BT$1,2)),$U678&lt;=DATEVALUE("9/30/20"&amp;RIGHT(BU$1,2))),AND($T678&lt;=DATEVALUE("10/1/20"&amp;RIGHT(BT$1,2)),$U678&gt;=DATEVALUE("9/30/20"&amp;RIGHT(BU$1,2)))),
IF(AND($T678&gt;=DATEVALUE("10/1/20"&amp;RIGHT(BT$1,2)),$U678&lt;=DATEVALUE("9/30/20"&amp;RIGHT(BU$1,2))),NETWORKDAYS($T678,$U678,Holidays!$J$3:$J$937),
IF(AND($T678&lt;DATEVALUE("10/1/20"&amp;RIGHT(BT$1,2)),$U678&lt;=DATEVALUE("9/30/20"&amp;RIGHT(BU$1,2))),NETWORKDAYS(DATEVALUE("10/1/20"&amp;RIGHT(BT$1,2)),$U678,Holidays!$J$3:$J$937),
IF($T678&lt;DATEVALUE("10/1/20"&amp;RIGHT(BT$1,2)),NETWORKDAYS(DATEVALUE("10/1/20"&amp;RIGHT(BT$1,2)),DATEVALUE("9/30/20"&amp;RIGHT(BU$1,2)),Holidays!$J$3:$J$937),
IF($T678&gt;=DATEVALUE("10/1/20"&amp;RIGHT(BT$1,2)),NETWORKDAYS($T678,DATEVALUE("9/30/20"&amp;RIGHT(BU$1,2)),Holidays!$J$3:$J$937),"")))),"")/(NETWORKDAYS($T678,$U678,Holidays!$J$3:$J$937)),0))</f>
        <v/>
      </c>
      <c r="BV678" s="87" t="str">
        <f>IF($Q678="","",IFERROR(IF(OR(AND($T678&gt;=DATEVALUE("10/1/20"&amp;RIGHT(BU$1,2)),$T678&lt;=DATEVALUE("9/30/20"&amp;RIGHT(BV$1,2))),AND($U678&gt;=DATEVALUE("10/1/20"&amp;RIGHT(BU$1,2)),$U678&lt;=DATEVALUE("9/30/20"&amp;RIGHT(BV$1,2))),AND($T678&lt;=DATEVALUE("10/1/20"&amp;RIGHT(BU$1,2)),$U678&gt;=DATEVALUE("9/30/20"&amp;RIGHT(BV$1,2)))),
IF(AND($T678&gt;=DATEVALUE("10/1/20"&amp;RIGHT(BU$1,2)),$U678&lt;=DATEVALUE("9/30/20"&amp;RIGHT(BV$1,2))),NETWORKDAYS($T678,$U678,Holidays!$J$3:$J$937),
IF(AND($T678&lt;DATEVALUE("10/1/20"&amp;RIGHT(BU$1,2)),$U678&lt;=DATEVALUE("9/30/20"&amp;RIGHT(BV$1,2))),NETWORKDAYS(DATEVALUE("10/1/20"&amp;RIGHT(BU$1,2)),$U678,Holidays!$J$3:$J$937),
IF($T678&lt;DATEVALUE("10/1/20"&amp;RIGHT(BU$1,2)),NETWORKDAYS(DATEVALUE("10/1/20"&amp;RIGHT(BU$1,2)),DATEVALUE("9/30/20"&amp;RIGHT(BV$1,2)),Holidays!$J$3:$J$937),
IF($T678&gt;=DATEVALUE("10/1/20"&amp;RIGHT(BU$1,2)),NETWORKDAYS($T678,DATEVALUE("9/30/20"&amp;RIGHT(BV$1,2)),Holidays!$J$3:$J$937),"")))),"")/(NETWORKDAYS($T678,$U678,Holidays!$J$3:$J$937)),0))</f>
        <v/>
      </c>
      <c r="BW678" s="87" t="str">
        <f>IF($Q678="","",IFERROR(IF(OR(AND($T678&gt;=DATEVALUE("10/1/20"&amp;RIGHT(BV$1,2)),$T678&lt;=DATEVALUE("9/30/20"&amp;RIGHT(BW$1,2))),AND($U678&gt;=DATEVALUE("10/1/20"&amp;RIGHT(BV$1,2)),$U678&lt;=DATEVALUE("9/30/20"&amp;RIGHT(BW$1,2))),AND($T678&lt;=DATEVALUE("10/1/20"&amp;RIGHT(BV$1,2)),$U678&gt;=DATEVALUE("9/30/20"&amp;RIGHT(BW$1,2)))),
IF(AND($T678&gt;=DATEVALUE("10/1/20"&amp;RIGHT(BV$1,2)),$U678&lt;=DATEVALUE("9/30/20"&amp;RIGHT(BW$1,2))),NETWORKDAYS($T678,$U678,Holidays!$J$3:$J$937),
IF(AND($T678&lt;DATEVALUE("10/1/20"&amp;RIGHT(BV$1,2)),$U678&lt;=DATEVALUE("9/30/20"&amp;RIGHT(BW$1,2))),NETWORKDAYS(DATEVALUE("10/1/20"&amp;RIGHT(BV$1,2)),$U678,Holidays!$J$3:$J$937),
IF($T678&lt;DATEVALUE("10/1/20"&amp;RIGHT(BV$1,2)),NETWORKDAYS(DATEVALUE("10/1/20"&amp;RIGHT(BV$1,2)),DATEVALUE("9/30/20"&amp;RIGHT(BW$1,2)),Holidays!$J$3:$J$937),
IF($T678&gt;=DATEVALUE("10/1/20"&amp;RIGHT(BV$1,2)),NETWORKDAYS($T678,DATEVALUE("9/30/20"&amp;RIGHT(BW$1,2)),Holidays!$J$3:$J$937),"")))),"")/(NETWORKDAYS($T678,$U678,Holidays!$J$3:$J$937)),0))</f>
        <v/>
      </c>
      <c r="BX678" s="87" t="str">
        <f>IF($Q678="","",IFERROR(IF(OR(AND($T678&gt;=DATEVALUE("10/1/20"&amp;RIGHT(BW$1,2)),$T678&lt;=DATEVALUE("9/30/20"&amp;RIGHT(BX$1,2))),AND($U678&gt;=DATEVALUE("10/1/20"&amp;RIGHT(BW$1,2)),$U678&lt;=DATEVALUE("9/30/20"&amp;RIGHT(BX$1,2))),AND($T678&lt;=DATEVALUE("10/1/20"&amp;RIGHT(BW$1,2)),$U678&gt;=DATEVALUE("9/30/20"&amp;RIGHT(BX$1,2)))),
IF(AND($T678&gt;=DATEVALUE("10/1/20"&amp;RIGHT(BW$1,2)),$U678&lt;=DATEVALUE("9/30/20"&amp;RIGHT(BX$1,2))),NETWORKDAYS($T678,$U678,Holidays!$J$3:$J$937),
IF(AND($T678&lt;DATEVALUE("10/1/20"&amp;RIGHT(BW$1,2)),$U678&lt;=DATEVALUE("9/30/20"&amp;RIGHT(BX$1,2))),NETWORKDAYS(DATEVALUE("10/1/20"&amp;RIGHT(BW$1,2)),$U678,Holidays!$J$3:$J$937),
IF($T678&lt;DATEVALUE("10/1/20"&amp;RIGHT(BW$1,2)),NETWORKDAYS(DATEVALUE("10/1/20"&amp;RIGHT(BW$1,2)),DATEVALUE("9/30/20"&amp;RIGHT(BX$1,2)),Holidays!$J$3:$J$937),
IF($T678&gt;=DATEVALUE("10/1/20"&amp;RIGHT(BW$1,2)),NETWORKDAYS($T678,DATEVALUE("9/30/20"&amp;RIGHT(BX$1,2)),Holidays!$J$3:$J$937),"")))),"")/(NETWORKDAYS($T678,$U678,Holidays!$J$3:$J$937)),0))</f>
        <v/>
      </c>
      <c r="BY678" s="87" t="str">
        <f>IF($Q678="","",IFERROR(IF(OR(AND($T678&gt;=DATEVALUE("10/1/20"&amp;RIGHT(BX$1,2)),$T678&lt;=DATEVALUE("9/30/20"&amp;RIGHT(BY$1,2))),AND($U678&gt;=DATEVALUE("10/1/20"&amp;RIGHT(BX$1,2)),$U678&lt;=DATEVALUE("9/30/20"&amp;RIGHT(BY$1,2))),AND($T678&lt;=DATEVALUE("10/1/20"&amp;RIGHT(BX$1,2)),$U678&gt;=DATEVALUE("9/30/20"&amp;RIGHT(BY$1,2)))),
IF(AND($T678&gt;=DATEVALUE("10/1/20"&amp;RIGHT(BX$1,2)),$U678&lt;=DATEVALUE("9/30/20"&amp;RIGHT(BY$1,2))),NETWORKDAYS($T678,$U678,Holidays!$J$3:$J$937),
IF(AND($T678&lt;DATEVALUE("10/1/20"&amp;RIGHT(BX$1,2)),$U678&lt;=DATEVALUE("9/30/20"&amp;RIGHT(BY$1,2))),NETWORKDAYS(DATEVALUE("10/1/20"&amp;RIGHT(BX$1,2)),$U678,Holidays!$J$3:$J$937),
IF($T678&lt;DATEVALUE("10/1/20"&amp;RIGHT(BX$1,2)),NETWORKDAYS(DATEVALUE("10/1/20"&amp;RIGHT(BX$1,2)),DATEVALUE("9/30/20"&amp;RIGHT(BY$1,2)),Holidays!$J$3:$J$937),
IF($T678&gt;=DATEVALUE("10/1/20"&amp;RIGHT(BX$1,2)),NETWORKDAYS($T678,DATEVALUE("9/30/20"&amp;RIGHT(BY$1,2)),Holidays!$J$3:$J$937),"")))),"")/(NETWORKDAYS($T678,$U678,Holidays!$J$3:$J$937)),0))</f>
        <v/>
      </c>
      <c r="BZ678" s="87" t="str">
        <f>IF($Q678="","",IFERROR(IF(OR(AND($T678&gt;=DATEVALUE("10/1/20"&amp;RIGHT(BY$1,2)),$T678&lt;=DATEVALUE("9/30/20"&amp;RIGHT(BZ$1,2))),AND($U678&gt;=DATEVALUE("10/1/20"&amp;RIGHT(BY$1,2)),$U678&lt;=DATEVALUE("9/30/20"&amp;RIGHT(BZ$1,2))),AND($T678&lt;=DATEVALUE("10/1/20"&amp;RIGHT(BY$1,2)),$U678&gt;=DATEVALUE("9/30/20"&amp;RIGHT(BZ$1,2)))),
IF(AND($T678&gt;=DATEVALUE("10/1/20"&amp;RIGHT(BY$1,2)),$U678&lt;=DATEVALUE("9/30/20"&amp;RIGHT(BZ$1,2))),NETWORKDAYS($T678,$U678,Holidays!$J$3:$J$937),
IF(AND($T678&lt;DATEVALUE("10/1/20"&amp;RIGHT(BY$1,2)),$U678&lt;=DATEVALUE("9/30/20"&amp;RIGHT(BZ$1,2))),NETWORKDAYS(DATEVALUE("10/1/20"&amp;RIGHT(BY$1,2)),$U678,Holidays!$J$3:$J$937),
IF($T678&lt;DATEVALUE("10/1/20"&amp;RIGHT(BY$1,2)),NETWORKDAYS(DATEVALUE("10/1/20"&amp;RIGHT(BY$1,2)),DATEVALUE("9/30/20"&amp;RIGHT(BZ$1,2)),Holidays!$J$3:$J$937),
IF($T678&gt;=DATEVALUE("10/1/20"&amp;RIGHT(BY$1,2)),NETWORKDAYS($T678,DATEVALUE("9/30/20"&amp;RIGHT(BZ$1,2)),Holidays!$J$3:$J$937),"")))),"")/(NETWORKDAYS($T678,$U678,Holidays!$J$3:$J$937)),0))</f>
        <v/>
      </c>
      <c r="CA678" s="87" t="str">
        <f>IF($Q678="","",IFERROR(IF(OR(AND($T678&gt;=DATEVALUE("10/1/20"&amp;RIGHT(BZ$1,2)),$T678&lt;=DATEVALUE("9/30/20"&amp;RIGHT(CA$1,2))),AND($U678&gt;=DATEVALUE("10/1/20"&amp;RIGHT(BZ$1,2)),$U678&lt;=DATEVALUE("9/30/20"&amp;RIGHT(CA$1,2))),AND($T678&lt;=DATEVALUE("10/1/20"&amp;RIGHT(BZ$1,2)),$U678&gt;=DATEVALUE("9/30/20"&amp;RIGHT(CA$1,2)))),
IF(AND($T678&gt;=DATEVALUE("10/1/20"&amp;RIGHT(BZ$1,2)),$U678&lt;=DATEVALUE("9/30/20"&amp;RIGHT(CA$1,2))),NETWORKDAYS($T678,$U678,Holidays!$J$3:$J$937),
IF(AND($T678&lt;DATEVALUE("10/1/20"&amp;RIGHT(BZ$1,2)),$U678&lt;=DATEVALUE("9/30/20"&amp;RIGHT(CA$1,2))),NETWORKDAYS(DATEVALUE("10/1/20"&amp;RIGHT(BZ$1,2)),$U678,Holidays!$J$3:$J$937),
IF($T678&lt;DATEVALUE("10/1/20"&amp;RIGHT(BZ$1,2)),NETWORKDAYS(DATEVALUE("10/1/20"&amp;RIGHT(BZ$1,2)),DATEVALUE("9/30/20"&amp;RIGHT(CA$1,2)),Holidays!$J$3:$J$937),
IF($T678&gt;=DATEVALUE("10/1/20"&amp;RIGHT(BZ$1,2)),NETWORKDAYS($T678,DATEVALUE("9/30/20"&amp;RIGHT(CA$1,2)),Holidays!$J$3:$J$937),"")))),"")/(NETWORKDAYS($T678,$U678,Holidays!$J$3:$J$937)),0))</f>
        <v/>
      </c>
      <c r="CB678" s="87" t="str">
        <f>IF($Q678="","",IFERROR(IF(OR(AND($T678&gt;=DATEVALUE("10/1/20"&amp;RIGHT(CA$1,2)),$T678&lt;=DATEVALUE("9/30/20"&amp;RIGHT(CB$1,2))),AND($U678&gt;=DATEVALUE("10/1/20"&amp;RIGHT(CA$1,2)),$U678&lt;=DATEVALUE("9/30/20"&amp;RIGHT(CB$1,2))),AND($T678&lt;=DATEVALUE("10/1/20"&amp;RIGHT(CA$1,2)),$U678&gt;=DATEVALUE("9/30/20"&amp;RIGHT(CB$1,2)))),
IF(AND($T678&gt;=DATEVALUE("10/1/20"&amp;RIGHT(CA$1,2)),$U678&lt;=DATEVALUE("9/30/20"&amp;RIGHT(CB$1,2))),NETWORKDAYS($T678,$U678,Holidays!$J$3:$J$937),
IF(AND($T678&lt;DATEVALUE("10/1/20"&amp;RIGHT(CA$1,2)),$U678&lt;=DATEVALUE("9/30/20"&amp;RIGHT(CB$1,2))),NETWORKDAYS(DATEVALUE("10/1/20"&amp;RIGHT(CA$1,2)),$U678,Holidays!$J$3:$J$937),
IF($T678&lt;DATEVALUE("10/1/20"&amp;RIGHT(CA$1,2)),NETWORKDAYS(DATEVALUE("10/1/20"&amp;RIGHT(CA$1,2)),DATEVALUE("9/30/20"&amp;RIGHT(CB$1,2)),Holidays!$J$3:$J$937),
IF($T678&gt;=DATEVALUE("10/1/20"&amp;RIGHT(CA$1,2)),NETWORKDAYS($T678,DATEVALUE("9/30/20"&amp;RIGHT(CB$1,2)),Holidays!$J$3:$J$937),"")))),"")/(NETWORKDAYS($T678,$U678,Holidays!$J$3:$J$937)),0))</f>
        <v/>
      </c>
    </row>
    <row r="679" spans="1:80">
      <c r="A679" s="97"/>
      <c r="B679" s="98" t="str">
        <f ca="1">IF(NOT($A679=""),OFFSET('WBS Reference &amp; User Procedure'!$A$1,MATCH($A679,'WBS Reference &amp; User Procedure'!$A:$A,0)-1,1),"")</f>
        <v/>
      </c>
      <c r="D679" s="97"/>
      <c r="T679" s="104" t="str">
        <f>IF(NOT(Q679=""),IF(NOT($S679=""),$S679,#REF!),"")</f>
        <v/>
      </c>
      <c r="U679" s="104" t="str">
        <f>IF(NOT(Q679=""),WORKDAY(T679,Q679,Holidays!$J$3:$J$937),"")</f>
        <v/>
      </c>
      <c r="V679" s="104"/>
      <c r="W679" s="104"/>
      <c r="X679" s="101" t="str">
        <f t="shared" si="153"/>
        <v/>
      </c>
      <c r="AL679" s="87" t="str">
        <f t="shared" ca="1" si="150"/>
        <v/>
      </c>
      <c r="AN679" s="87" t="str">
        <f t="shared" ca="1" si="151"/>
        <v/>
      </c>
      <c r="AO679" s="87" t="str">
        <f t="shared" ca="1" si="151"/>
        <v/>
      </c>
      <c r="AP679" s="87" t="str">
        <f t="shared" ca="1" si="151"/>
        <v/>
      </c>
      <c r="AQ679" s="87" t="str">
        <f t="shared" ca="1" si="151"/>
        <v/>
      </c>
      <c r="AR679" s="87" t="str">
        <f t="shared" ca="1" si="151"/>
        <v/>
      </c>
      <c r="AS679" s="87" t="str">
        <f t="shared" ca="1" si="151"/>
        <v/>
      </c>
      <c r="AT679" s="87" t="str">
        <f t="shared" ca="1" si="151"/>
        <v/>
      </c>
      <c r="AU679" s="87" t="str">
        <f t="shared" ca="1" si="151"/>
        <v/>
      </c>
      <c r="AV679" s="87" t="str">
        <f t="shared" ca="1" si="151"/>
        <v/>
      </c>
      <c r="AW679" s="87" t="str">
        <f t="shared" ca="1" si="151"/>
        <v/>
      </c>
      <c r="AX679" s="87" t="str">
        <f t="shared" ca="1" si="152"/>
        <v/>
      </c>
      <c r="AY679" s="87" t="str">
        <f t="shared" ca="1" si="152"/>
        <v/>
      </c>
      <c r="AZ679" s="87" t="str">
        <f t="shared" ca="1" si="152"/>
        <v/>
      </c>
      <c r="BA679" s="87" t="str">
        <f t="shared" ca="1" si="152"/>
        <v/>
      </c>
      <c r="BB679" s="87" t="str">
        <f t="shared" ca="1" si="152"/>
        <v/>
      </c>
      <c r="BC679" s="87" t="str">
        <f t="shared" ca="1" si="152"/>
        <v/>
      </c>
      <c r="BD679" s="87" t="str">
        <f t="shared" ca="1" si="152"/>
        <v/>
      </c>
      <c r="BE679" s="87" t="str">
        <f t="shared" ca="1" si="152"/>
        <v/>
      </c>
      <c r="BF679" s="87" t="str">
        <f t="shared" ca="1" si="152"/>
        <v/>
      </c>
      <c r="BG679" s="87" t="str">
        <f t="shared" ca="1" si="152"/>
        <v/>
      </c>
      <c r="BI679" s="87" t="str">
        <f>IF($Q679="","",IFERROR(IF(OR(AND($T679&gt;=DATEVALUE("10/1/20"&amp;RIGHT(BH$1,2)),$T679&lt;=DATEVALUE("9/30/20"&amp;RIGHT(BI$1,2))),AND($U679&gt;=DATEVALUE("10/1/20"&amp;RIGHT(BH$1,2)),$U679&lt;=DATEVALUE("9/30/20"&amp;RIGHT(BI$1,2))),AND($T679&lt;=DATEVALUE("10/1/20"&amp;RIGHT(BH$1,2)),$U679&gt;=DATEVALUE("9/30/20"&amp;RIGHT(BI$1,2)))),
IF(AND($T679&gt;=DATEVALUE("10/1/20"&amp;RIGHT(BH$1,2)),$U679&lt;=DATEVALUE("9/30/20"&amp;RIGHT(BI$1,2))),NETWORKDAYS($T679,$U679,Holidays!$J$3:$J$937),
IF(AND($T679&lt;DATEVALUE("10/1/20"&amp;RIGHT(BH$1,2)),$U679&lt;=DATEVALUE("9/30/20"&amp;RIGHT(BI$1,2))),NETWORKDAYS(DATEVALUE("10/1/20"&amp;RIGHT(BH$1,2)),$U679,Holidays!$J$3:$J$937),
IF($T679&lt;DATEVALUE("10/1/20"&amp;RIGHT(BH$1,2)),NETWORKDAYS(DATEVALUE("10/1/20"&amp;RIGHT(BH$1,2)),DATEVALUE("9/30/20"&amp;RIGHT(BI$1,2)),Holidays!$J$3:$J$937),
IF($T679&gt;=DATEVALUE("10/1/20"&amp;RIGHT(BH$1,2)),NETWORKDAYS($T679,DATEVALUE("9/30/20"&amp;RIGHT(BI$1,2)),Holidays!$J$3:$J$937),"")))),"")/(NETWORKDAYS($T679,$U679,Holidays!$J$3:$J$937)),0))</f>
        <v/>
      </c>
      <c r="BJ679" s="87" t="str">
        <f>IF($Q679="","",IFERROR(IF(OR(AND($T679&gt;=DATEVALUE("10/1/20"&amp;RIGHT(BI$1,2)),$T679&lt;=DATEVALUE("9/30/20"&amp;RIGHT(BJ$1,2))),AND($U679&gt;=DATEVALUE("10/1/20"&amp;RIGHT(BI$1,2)),$U679&lt;=DATEVALUE("9/30/20"&amp;RIGHT(BJ$1,2))),AND($T679&lt;=DATEVALUE("10/1/20"&amp;RIGHT(BI$1,2)),$U679&gt;=DATEVALUE("9/30/20"&amp;RIGHT(BJ$1,2)))),
IF(AND($T679&gt;=DATEVALUE("10/1/20"&amp;RIGHT(BI$1,2)),$U679&lt;=DATEVALUE("9/30/20"&amp;RIGHT(BJ$1,2))),NETWORKDAYS($T679,$U679,Holidays!$J$3:$J$937),
IF(AND($T679&lt;DATEVALUE("10/1/20"&amp;RIGHT(BI$1,2)),$U679&lt;=DATEVALUE("9/30/20"&amp;RIGHT(BJ$1,2))),NETWORKDAYS(DATEVALUE("10/1/20"&amp;RIGHT(BI$1,2)),$U679,Holidays!$J$3:$J$937),
IF($T679&lt;DATEVALUE("10/1/20"&amp;RIGHT(BI$1,2)),NETWORKDAYS(DATEVALUE("10/1/20"&amp;RIGHT(BI$1,2)),DATEVALUE("9/30/20"&amp;RIGHT(BJ$1,2)),Holidays!$J$3:$J$937),
IF($T679&gt;=DATEVALUE("10/1/20"&amp;RIGHT(BI$1,2)),NETWORKDAYS($T679,DATEVALUE("9/30/20"&amp;RIGHT(BJ$1,2)),Holidays!$J$3:$J$937),"")))),"")/(NETWORKDAYS($T679,$U679,Holidays!$J$3:$J$937)),0))</f>
        <v/>
      </c>
      <c r="BK679" s="87" t="str">
        <f>IF($Q679="","",IFERROR(IF(OR(AND($T679&gt;=DATEVALUE("10/1/20"&amp;RIGHT(BJ$1,2)),$T679&lt;=DATEVALUE("9/30/20"&amp;RIGHT(BK$1,2))),AND($U679&gt;=DATEVALUE("10/1/20"&amp;RIGHT(BJ$1,2)),$U679&lt;=DATEVALUE("9/30/20"&amp;RIGHT(BK$1,2))),AND($T679&lt;=DATEVALUE("10/1/20"&amp;RIGHT(BJ$1,2)),$U679&gt;=DATEVALUE("9/30/20"&amp;RIGHT(BK$1,2)))),
IF(AND($T679&gt;=DATEVALUE("10/1/20"&amp;RIGHT(BJ$1,2)),$U679&lt;=DATEVALUE("9/30/20"&amp;RIGHT(BK$1,2))),NETWORKDAYS($T679,$U679,Holidays!$J$3:$J$937),
IF(AND($T679&lt;DATEVALUE("10/1/20"&amp;RIGHT(BJ$1,2)),$U679&lt;=DATEVALUE("9/30/20"&amp;RIGHT(BK$1,2))),NETWORKDAYS(DATEVALUE("10/1/20"&amp;RIGHT(BJ$1,2)),$U679,Holidays!$J$3:$J$937),
IF($T679&lt;DATEVALUE("10/1/20"&amp;RIGHT(BJ$1,2)),NETWORKDAYS(DATEVALUE("10/1/20"&amp;RIGHT(BJ$1,2)),DATEVALUE("9/30/20"&amp;RIGHT(BK$1,2)),Holidays!$J$3:$J$937),
IF($T679&gt;=DATEVALUE("10/1/20"&amp;RIGHT(BJ$1,2)),NETWORKDAYS($T679,DATEVALUE("9/30/20"&amp;RIGHT(BK$1,2)),Holidays!$J$3:$J$937),"")))),"")/(NETWORKDAYS($T679,$U679,Holidays!$J$3:$J$937)),0))</f>
        <v/>
      </c>
      <c r="BL679" s="87" t="str">
        <f>IF($Q679="","",IFERROR(IF(OR(AND($T679&gt;=DATEVALUE("10/1/20"&amp;RIGHT(BK$1,2)),$T679&lt;=DATEVALUE("9/30/20"&amp;RIGHT(BL$1,2))),AND($U679&gt;=DATEVALUE("10/1/20"&amp;RIGHT(BK$1,2)),$U679&lt;=DATEVALUE("9/30/20"&amp;RIGHT(BL$1,2))),AND($T679&lt;=DATEVALUE("10/1/20"&amp;RIGHT(BK$1,2)),$U679&gt;=DATEVALUE("9/30/20"&amp;RIGHT(BL$1,2)))),
IF(AND($T679&gt;=DATEVALUE("10/1/20"&amp;RIGHT(BK$1,2)),$U679&lt;=DATEVALUE("9/30/20"&amp;RIGHT(BL$1,2))),NETWORKDAYS($T679,$U679,Holidays!$J$3:$J$937),
IF(AND($T679&lt;DATEVALUE("10/1/20"&amp;RIGHT(BK$1,2)),$U679&lt;=DATEVALUE("9/30/20"&amp;RIGHT(BL$1,2))),NETWORKDAYS(DATEVALUE("10/1/20"&amp;RIGHT(BK$1,2)),$U679,Holidays!$J$3:$J$937),
IF($T679&lt;DATEVALUE("10/1/20"&amp;RIGHT(BK$1,2)),NETWORKDAYS(DATEVALUE("10/1/20"&amp;RIGHT(BK$1,2)),DATEVALUE("9/30/20"&amp;RIGHT(BL$1,2)),Holidays!$J$3:$J$937),
IF($T679&gt;=DATEVALUE("10/1/20"&amp;RIGHT(BK$1,2)),NETWORKDAYS($T679,DATEVALUE("9/30/20"&amp;RIGHT(BL$1,2)),Holidays!$J$3:$J$937),"")))),"")/(NETWORKDAYS($T679,$U679,Holidays!$J$3:$J$937)),0))</f>
        <v/>
      </c>
      <c r="BM679" s="87" t="str">
        <f>IF($Q679="","",IFERROR(IF(OR(AND($T679&gt;=DATEVALUE("10/1/20"&amp;RIGHT(BL$1,2)),$T679&lt;=DATEVALUE("9/30/20"&amp;RIGHT(BM$1,2))),AND($U679&gt;=DATEVALUE("10/1/20"&amp;RIGHT(BL$1,2)),$U679&lt;=DATEVALUE("9/30/20"&amp;RIGHT(BM$1,2))),AND($T679&lt;=DATEVALUE("10/1/20"&amp;RIGHT(BL$1,2)),$U679&gt;=DATEVALUE("9/30/20"&amp;RIGHT(BM$1,2)))),
IF(AND($T679&gt;=DATEVALUE("10/1/20"&amp;RIGHT(BL$1,2)),$U679&lt;=DATEVALUE("9/30/20"&amp;RIGHT(BM$1,2))),NETWORKDAYS($T679,$U679,Holidays!$J$3:$J$937),
IF(AND($T679&lt;DATEVALUE("10/1/20"&amp;RIGHT(BL$1,2)),$U679&lt;=DATEVALUE("9/30/20"&amp;RIGHT(BM$1,2))),NETWORKDAYS(DATEVALUE("10/1/20"&amp;RIGHT(BL$1,2)),$U679,Holidays!$J$3:$J$937),
IF($T679&lt;DATEVALUE("10/1/20"&amp;RIGHT(BL$1,2)),NETWORKDAYS(DATEVALUE("10/1/20"&amp;RIGHT(BL$1,2)),DATEVALUE("9/30/20"&amp;RIGHT(BM$1,2)),Holidays!$J$3:$J$937),
IF($T679&gt;=DATEVALUE("10/1/20"&amp;RIGHT(BL$1,2)),NETWORKDAYS($T679,DATEVALUE("9/30/20"&amp;RIGHT(BM$1,2)),Holidays!$J$3:$J$937),"")))),"")/(NETWORKDAYS($T679,$U679,Holidays!$J$3:$J$937)),0))</f>
        <v/>
      </c>
      <c r="BN679" s="87" t="str">
        <f>IF($Q679="","",IFERROR(IF(OR(AND($T679&gt;=DATEVALUE("10/1/20"&amp;RIGHT(BM$1,2)),$T679&lt;=DATEVALUE("9/30/20"&amp;RIGHT(BN$1,2))),AND($U679&gt;=DATEVALUE("10/1/20"&amp;RIGHT(BM$1,2)),$U679&lt;=DATEVALUE("9/30/20"&amp;RIGHT(BN$1,2))),AND($T679&lt;=DATEVALUE("10/1/20"&amp;RIGHT(BM$1,2)),$U679&gt;=DATEVALUE("9/30/20"&amp;RIGHT(BN$1,2)))),
IF(AND($T679&gt;=DATEVALUE("10/1/20"&amp;RIGHT(BM$1,2)),$U679&lt;=DATEVALUE("9/30/20"&amp;RIGHT(BN$1,2))),NETWORKDAYS($T679,$U679,Holidays!$J$3:$J$937),
IF(AND($T679&lt;DATEVALUE("10/1/20"&amp;RIGHT(BM$1,2)),$U679&lt;=DATEVALUE("9/30/20"&amp;RIGHT(BN$1,2))),NETWORKDAYS(DATEVALUE("10/1/20"&amp;RIGHT(BM$1,2)),$U679,Holidays!$J$3:$J$937),
IF($T679&lt;DATEVALUE("10/1/20"&amp;RIGHT(BM$1,2)),NETWORKDAYS(DATEVALUE("10/1/20"&amp;RIGHT(BM$1,2)),DATEVALUE("9/30/20"&amp;RIGHT(BN$1,2)),Holidays!$J$3:$J$937),
IF($T679&gt;=DATEVALUE("10/1/20"&amp;RIGHT(BM$1,2)),NETWORKDAYS($T679,DATEVALUE("9/30/20"&amp;RIGHT(BN$1,2)),Holidays!$J$3:$J$937),"")))),"")/(NETWORKDAYS($T679,$U679,Holidays!$J$3:$J$937)),0))</f>
        <v/>
      </c>
      <c r="BO679" s="87" t="str">
        <f>IF($Q679="","",IFERROR(IF(OR(AND($T679&gt;=DATEVALUE("10/1/20"&amp;RIGHT(BN$1,2)),$T679&lt;=DATEVALUE("9/30/20"&amp;RIGHT(BO$1,2))),AND($U679&gt;=DATEVALUE("10/1/20"&amp;RIGHT(BN$1,2)),$U679&lt;=DATEVALUE("9/30/20"&amp;RIGHT(BO$1,2))),AND($T679&lt;=DATEVALUE("10/1/20"&amp;RIGHT(BN$1,2)),$U679&gt;=DATEVALUE("9/30/20"&amp;RIGHT(BO$1,2)))),
IF(AND($T679&gt;=DATEVALUE("10/1/20"&amp;RIGHT(BN$1,2)),$U679&lt;=DATEVALUE("9/30/20"&amp;RIGHT(BO$1,2))),NETWORKDAYS($T679,$U679,Holidays!$J$3:$J$937),
IF(AND($T679&lt;DATEVALUE("10/1/20"&amp;RIGHT(BN$1,2)),$U679&lt;=DATEVALUE("9/30/20"&amp;RIGHT(BO$1,2))),NETWORKDAYS(DATEVALUE("10/1/20"&amp;RIGHT(BN$1,2)),$U679,Holidays!$J$3:$J$937),
IF($T679&lt;DATEVALUE("10/1/20"&amp;RIGHT(BN$1,2)),NETWORKDAYS(DATEVALUE("10/1/20"&amp;RIGHT(BN$1,2)),DATEVALUE("9/30/20"&amp;RIGHT(BO$1,2)),Holidays!$J$3:$J$937),
IF($T679&gt;=DATEVALUE("10/1/20"&amp;RIGHT(BN$1,2)),NETWORKDAYS($T679,DATEVALUE("9/30/20"&amp;RIGHT(BO$1,2)),Holidays!$J$3:$J$937),"")))),"")/(NETWORKDAYS($T679,$U679,Holidays!$J$3:$J$937)),0))</f>
        <v/>
      </c>
      <c r="BP679" s="87" t="str">
        <f>IF($Q679="","",IFERROR(IF(OR(AND($T679&gt;=DATEVALUE("10/1/20"&amp;RIGHT(BO$1,2)),$T679&lt;=DATEVALUE("9/30/20"&amp;RIGHT(BP$1,2))),AND($U679&gt;=DATEVALUE("10/1/20"&amp;RIGHT(BO$1,2)),$U679&lt;=DATEVALUE("9/30/20"&amp;RIGHT(BP$1,2))),AND($T679&lt;=DATEVALUE("10/1/20"&amp;RIGHT(BO$1,2)),$U679&gt;=DATEVALUE("9/30/20"&amp;RIGHT(BP$1,2)))),
IF(AND($T679&gt;=DATEVALUE("10/1/20"&amp;RIGHT(BO$1,2)),$U679&lt;=DATEVALUE("9/30/20"&amp;RIGHT(BP$1,2))),NETWORKDAYS($T679,$U679,Holidays!$J$3:$J$937),
IF(AND($T679&lt;DATEVALUE("10/1/20"&amp;RIGHT(BO$1,2)),$U679&lt;=DATEVALUE("9/30/20"&amp;RIGHT(BP$1,2))),NETWORKDAYS(DATEVALUE("10/1/20"&amp;RIGHT(BO$1,2)),$U679,Holidays!$J$3:$J$937),
IF($T679&lt;DATEVALUE("10/1/20"&amp;RIGHT(BO$1,2)),NETWORKDAYS(DATEVALUE("10/1/20"&amp;RIGHT(BO$1,2)),DATEVALUE("9/30/20"&amp;RIGHT(BP$1,2)),Holidays!$J$3:$J$937),
IF($T679&gt;=DATEVALUE("10/1/20"&amp;RIGHT(BO$1,2)),NETWORKDAYS($T679,DATEVALUE("9/30/20"&amp;RIGHT(BP$1,2)),Holidays!$J$3:$J$937),"")))),"")/(NETWORKDAYS($T679,$U679,Holidays!$J$3:$J$937)),0))</f>
        <v/>
      </c>
      <c r="BQ679" s="87" t="str">
        <f>IF($Q679="","",IFERROR(IF(OR(AND($T679&gt;=DATEVALUE("10/1/20"&amp;RIGHT(BP$1,2)),$T679&lt;=DATEVALUE("9/30/20"&amp;RIGHT(BQ$1,2))),AND($U679&gt;=DATEVALUE("10/1/20"&amp;RIGHT(BP$1,2)),$U679&lt;=DATEVALUE("9/30/20"&amp;RIGHT(BQ$1,2))),AND($T679&lt;=DATEVALUE("10/1/20"&amp;RIGHT(BP$1,2)),$U679&gt;=DATEVALUE("9/30/20"&amp;RIGHT(BQ$1,2)))),
IF(AND($T679&gt;=DATEVALUE("10/1/20"&amp;RIGHT(BP$1,2)),$U679&lt;=DATEVALUE("9/30/20"&amp;RIGHT(BQ$1,2))),NETWORKDAYS($T679,$U679,Holidays!$J$3:$J$937),
IF(AND($T679&lt;DATEVALUE("10/1/20"&amp;RIGHT(BP$1,2)),$U679&lt;=DATEVALUE("9/30/20"&amp;RIGHT(BQ$1,2))),NETWORKDAYS(DATEVALUE("10/1/20"&amp;RIGHT(BP$1,2)),$U679,Holidays!$J$3:$J$937),
IF($T679&lt;DATEVALUE("10/1/20"&amp;RIGHT(BP$1,2)),NETWORKDAYS(DATEVALUE("10/1/20"&amp;RIGHT(BP$1,2)),DATEVALUE("9/30/20"&amp;RIGHT(BQ$1,2)),Holidays!$J$3:$J$937),
IF($T679&gt;=DATEVALUE("10/1/20"&amp;RIGHT(BP$1,2)),NETWORKDAYS($T679,DATEVALUE("9/30/20"&amp;RIGHT(BQ$1,2)),Holidays!$J$3:$J$937),"")))),"")/(NETWORKDAYS($T679,$U679,Holidays!$J$3:$J$937)),0))</f>
        <v/>
      </c>
      <c r="BR679" s="87" t="str">
        <f>IF($Q679="","",IFERROR(IF(OR(AND($T679&gt;=DATEVALUE("10/1/20"&amp;RIGHT(BQ$1,2)),$T679&lt;=DATEVALUE("9/30/20"&amp;RIGHT(BR$1,2))),AND($U679&gt;=DATEVALUE("10/1/20"&amp;RIGHT(BQ$1,2)),$U679&lt;=DATEVALUE("9/30/20"&amp;RIGHT(BR$1,2))),AND($T679&lt;=DATEVALUE("10/1/20"&amp;RIGHT(BQ$1,2)),$U679&gt;=DATEVALUE("9/30/20"&amp;RIGHT(BR$1,2)))),
IF(AND($T679&gt;=DATEVALUE("10/1/20"&amp;RIGHT(BQ$1,2)),$U679&lt;=DATEVALUE("9/30/20"&amp;RIGHT(BR$1,2))),NETWORKDAYS($T679,$U679,Holidays!$J$3:$J$937),
IF(AND($T679&lt;DATEVALUE("10/1/20"&amp;RIGHT(BQ$1,2)),$U679&lt;=DATEVALUE("9/30/20"&amp;RIGHT(BR$1,2))),NETWORKDAYS(DATEVALUE("10/1/20"&amp;RIGHT(BQ$1,2)),$U679,Holidays!$J$3:$J$937),
IF($T679&lt;DATEVALUE("10/1/20"&amp;RIGHT(BQ$1,2)),NETWORKDAYS(DATEVALUE("10/1/20"&amp;RIGHT(BQ$1,2)),DATEVALUE("9/30/20"&amp;RIGHT(BR$1,2)),Holidays!$J$3:$J$937),
IF($T679&gt;=DATEVALUE("10/1/20"&amp;RIGHT(BQ$1,2)),NETWORKDAYS($T679,DATEVALUE("9/30/20"&amp;RIGHT(BR$1,2)),Holidays!$J$3:$J$937),"")))),"")/(NETWORKDAYS($T679,$U679,Holidays!$J$3:$J$937)),0))</f>
        <v/>
      </c>
      <c r="BS679" s="87" t="str">
        <f>IF($Q679="","",IFERROR(IF(OR(AND($T679&gt;=DATEVALUE("10/1/20"&amp;RIGHT(BR$1,2)),$T679&lt;=DATEVALUE("9/30/20"&amp;RIGHT(BS$1,2))),AND($U679&gt;=DATEVALUE("10/1/20"&amp;RIGHT(BR$1,2)),$U679&lt;=DATEVALUE("9/30/20"&amp;RIGHT(BS$1,2))),AND($T679&lt;=DATEVALUE("10/1/20"&amp;RIGHT(BR$1,2)),$U679&gt;=DATEVALUE("9/30/20"&amp;RIGHT(BS$1,2)))),
IF(AND($T679&gt;=DATEVALUE("10/1/20"&amp;RIGHT(BR$1,2)),$U679&lt;=DATEVALUE("9/30/20"&amp;RIGHT(BS$1,2))),NETWORKDAYS($T679,$U679,Holidays!$J$3:$J$937),
IF(AND($T679&lt;DATEVALUE("10/1/20"&amp;RIGHT(BR$1,2)),$U679&lt;=DATEVALUE("9/30/20"&amp;RIGHT(BS$1,2))),NETWORKDAYS(DATEVALUE("10/1/20"&amp;RIGHT(BR$1,2)),$U679,Holidays!$J$3:$J$937),
IF($T679&lt;DATEVALUE("10/1/20"&amp;RIGHT(BR$1,2)),NETWORKDAYS(DATEVALUE("10/1/20"&amp;RIGHT(BR$1,2)),DATEVALUE("9/30/20"&amp;RIGHT(BS$1,2)),Holidays!$J$3:$J$937),
IF($T679&gt;=DATEVALUE("10/1/20"&amp;RIGHT(BR$1,2)),NETWORKDAYS($T679,DATEVALUE("9/30/20"&amp;RIGHT(BS$1,2)),Holidays!$J$3:$J$937),"")))),"")/(NETWORKDAYS($T679,$U679,Holidays!$J$3:$J$937)),0))</f>
        <v/>
      </c>
      <c r="BT679" s="87" t="str">
        <f>IF($Q679="","",IFERROR(IF(OR(AND($T679&gt;=DATEVALUE("10/1/20"&amp;RIGHT(BS$1,2)),$T679&lt;=DATEVALUE("9/30/20"&amp;RIGHT(BT$1,2))),AND($U679&gt;=DATEVALUE("10/1/20"&amp;RIGHT(BS$1,2)),$U679&lt;=DATEVALUE("9/30/20"&amp;RIGHT(BT$1,2))),AND($T679&lt;=DATEVALUE("10/1/20"&amp;RIGHT(BS$1,2)),$U679&gt;=DATEVALUE("9/30/20"&amp;RIGHT(BT$1,2)))),
IF(AND($T679&gt;=DATEVALUE("10/1/20"&amp;RIGHT(BS$1,2)),$U679&lt;=DATEVALUE("9/30/20"&amp;RIGHT(BT$1,2))),NETWORKDAYS($T679,$U679,Holidays!$J$3:$J$937),
IF(AND($T679&lt;DATEVALUE("10/1/20"&amp;RIGHT(BS$1,2)),$U679&lt;=DATEVALUE("9/30/20"&amp;RIGHT(BT$1,2))),NETWORKDAYS(DATEVALUE("10/1/20"&amp;RIGHT(BS$1,2)),$U679,Holidays!$J$3:$J$937),
IF($T679&lt;DATEVALUE("10/1/20"&amp;RIGHT(BS$1,2)),NETWORKDAYS(DATEVALUE("10/1/20"&amp;RIGHT(BS$1,2)),DATEVALUE("9/30/20"&amp;RIGHT(BT$1,2)),Holidays!$J$3:$J$937),
IF($T679&gt;=DATEVALUE("10/1/20"&amp;RIGHT(BS$1,2)),NETWORKDAYS($T679,DATEVALUE("9/30/20"&amp;RIGHT(BT$1,2)),Holidays!$J$3:$J$937),"")))),"")/(NETWORKDAYS($T679,$U679,Holidays!$J$3:$J$937)),0))</f>
        <v/>
      </c>
      <c r="BU679" s="87" t="str">
        <f>IF($Q679="","",IFERROR(IF(OR(AND($T679&gt;=DATEVALUE("10/1/20"&amp;RIGHT(BT$1,2)),$T679&lt;=DATEVALUE("9/30/20"&amp;RIGHT(BU$1,2))),AND($U679&gt;=DATEVALUE("10/1/20"&amp;RIGHT(BT$1,2)),$U679&lt;=DATEVALUE("9/30/20"&amp;RIGHT(BU$1,2))),AND($T679&lt;=DATEVALUE("10/1/20"&amp;RIGHT(BT$1,2)),$U679&gt;=DATEVALUE("9/30/20"&amp;RIGHT(BU$1,2)))),
IF(AND($T679&gt;=DATEVALUE("10/1/20"&amp;RIGHT(BT$1,2)),$U679&lt;=DATEVALUE("9/30/20"&amp;RIGHT(BU$1,2))),NETWORKDAYS($T679,$U679,Holidays!$J$3:$J$937),
IF(AND($T679&lt;DATEVALUE("10/1/20"&amp;RIGHT(BT$1,2)),$U679&lt;=DATEVALUE("9/30/20"&amp;RIGHT(BU$1,2))),NETWORKDAYS(DATEVALUE("10/1/20"&amp;RIGHT(BT$1,2)),$U679,Holidays!$J$3:$J$937),
IF($T679&lt;DATEVALUE("10/1/20"&amp;RIGHT(BT$1,2)),NETWORKDAYS(DATEVALUE("10/1/20"&amp;RIGHT(BT$1,2)),DATEVALUE("9/30/20"&amp;RIGHT(BU$1,2)),Holidays!$J$3:$J$937),
IF($T679&gt;=DATEVALUE("10/1/20"&amp;RIGHT(BT$1,2)),NETWORKDAYS($T679,DATEVALUE("9/30/20"&amp;RIGHT(BU$1,2)),Holidays!$J$3:$J$937),"")))),"")/(NETWORKDAYS($T679,$U679,Holidays!$J$3:$J$937)),0))</f>
        <v/>
      </c>
      <c r="BV679" s="87" t="str">
        <f>IF($Q679="","",IFERROR(IF(OR(AND($T679&gt;=DATEVALUE("10/1/20"&amp;RIGHT(BU$1,2)),$T679&lt;=DATEVALUE("9/30/20"&amp;RIGHT(BV$1,2))),AND($U679&gt;=DATEVALUE("10/1/20"&amp;RIGHT(BU$1,2)),$U679&lt;=DATEVALUE("9/30/20"&amp;RIGHT(BV$1,2))),AND($T679&lt;=DATEVALUE("10/1/20"&amp;RIGHT(BU$1,2)),$U679&gt;=DATEVALUE("9/30/20"&amp;RIGHT(BV$1,2)))),
IF(AND($T679&gt;=DATEVALUE("10/1/20"&amp;RIGHT(BU$1,2)),$U679&lt;=DATEVALUE("9/30/20"&amp;RIGHT(BV$1,2))),NETWORKDAYS($T679,$U679,Holidays!$J$3:$J$937),
IF(AND($T679&lt;DATEVALUE("10/1/20"&amp;RIGHT(BU$1,2)),$U679&lt;=DATEVALUE("9/30/20"&amp;RIGHT(BV$1,2))),NETWORKDAYS(DATEVALUE("10/1/20"&amp;RIGHT(BU$1,2)),$U679,Holidays!$J$3:$J$937),
IF($T679&lt;DATEVALUE("10/1/20"&amp;RIGHT(BU$1,2)),NETWORKDAYS(DATEVALUE("10/1/20"&amp;RIGHT(BU$1,2)),DATEVALUE("9/30/20"&amp;RIGHT(BV$1,2)),Holidays!$J$3:$J$937),
IF($T679&gt;=DATEVALUE("10/1/20"&amp;RIGHT(BU$1,2)),NETWORKDAYS($T679,DATEVALUE("9/30/20"&amp;RIGHT(BV$1,2)),Holidays!$J$3:$J$937),"")))),"")/(NETWORKDAYS($T679,$U679,Holidays!$J$3:$J$937)),0))</f>
        <v/>
      </c>
      <c r="BW679" s="87" t="str">
        <f>IF($Q679="","",IFERROR(IF(OR(AND($T679&gt;=DATEVALUE("10/1/20"&amp;RIGHT(BV$1,2)),$T679&lt;=DATEVALUE("9/30/20"&amp;RIGHT(BW$1,2))),AND($U679&gt;=DATEVALUE("10/1/20"&amp;RIGHT(BV$1,2)),$U679&lt;=DATEVALUE("9/30/20"&amp;RIGHT(BW$1,2))),AND($T679&lt;=DATEVALUE("10/1/20"&amp;RIGHT(BV$1,2)),$U679&gt;=DATEVALUE("9/30/20"&amp;RIGHT(BW$1,2)))),
IF(AND($T679&gt;=DATEVALUE("10/1/20"&amp;RIGHT(BV$1,2)),$U679&lt;=DATEVALUE("9/30/20"&amp;RIGHT(BW$1,2))),NETWORKDAYS($T679,$U679,Holidays!$J$3:$J$937),
IF(AND($T679&lt;DATEVALUE("10/1/20"&amp;RIGHT(BV$1,2)),$U679&lt;=DATEVALUE("9/30/20"&amp;RIGHT(BW$1,2))),NETWORKDAYS(DATEVALUE("10/1/20"&amp;RIGHT(BV$1,2)),$U679,Holidays!$J$3:$J$937),
IF($T679&lt;DATEVALUE("10/1/20"&amp;RIGHT(BV$1,2)),NETWORKDAYS(DATEVALUE("10/1/20"&amp;RIGHT(BV$1,2)),DATEVALUE("9/30/20"&amp;RIGHT(BW$1,2)),Holidays!$J$3:$J$937),
IF($T679&gt;=DATEVALUE("10/1/20"&amp;RIGHT(BV$1,2)),NETWORKDAYS($T679,DATEVALUE("9/30/20"&amp;RIGHT(BW$1,2)),Holidays!$J$3:$J$937),"")))),"")/(NETWORKDAYS($T679,$U679,Holidays!$J$3:$J$937)),0))</f>
        <v/>
      </c>
      <c r="BX679" s="87" t="str">
        <f>IF($Q679="","",IFERROR(IF(OR(AND($T679&gt;=DATEVALUE("10/1/20"&amp;RIGHT(BW$1,2)),$T679&lt;=DATEVALUE("9/30/20"&amp;RIGHT(BX$1,2))),AND($U679&gt;=DATEVALUE("10/1/20"&amp;RIGHT(BW$1,2)),$U679&lt;=DATEVALUE("9/30/20"&amp;RIGHT(BX$1,2))),AND($T679&lt;=DATEVALUE("10/1/20"&amp;RIGHT(BW$1,2)),$U679&gt;=DATEVALUE("9/30/20"&amp;RIGHT(BX$1,2)))),
IF(AND($T679&gt;=DATEVALUE("10/1/20"&amp;RIGHT(BW$1,2)),$U679&lt;=DATEVALUE("9/30/20"&amp;RIGHT(BX$1,2))),NETWORKDAYS($T679,$U679,Holidays!$J$3:$J$937),
IF(AND($T679&lt;DATEVALUE("10/1/20"&amp;RIGHT(BW$1,2)),$U679&lt;=DATEVALUE("9/30/20"&amp;RIGHT(BX$1,2))),NETWORKDAYS(DATEVALUE("10/1/20"&amp;RIGHT(BW$1,2)),$U679,Holidays!$J$3:$J$937),
IF($T679&lt;DATEVALUE("10/1/20"&amp;RIGHT(BW$1,2)),NETWORKDAYS(DATEVALUE("10/1/20"&amp;RIGHT(BW$1,2)),DATEVALUE("9/30/20"&amp;RIGHT(BX$1,2)),Holidays!$J$3:$J$937),
IF($T679&gt;=DATEVALUE("10/1/20"&amp;RIGHT(BW$1,2)),NETWORKDAYS($T679,DATEVALUE("9/30/20"&amp;RIGHT(BX$1,2)),Holidays!$J$3:$J$937),"")))),"")/(NETWORKDAYS($T679,$U679,Holidays!$J$3:$J$937)),0))</f>
        <v/>
      </c>
      <c r="BY679" s="87" t="str">
        <f>IF($Q679="","",IFERROR(IF(OR(AND($T679&gt;=DATEVALUE("10/1/20"&amp;RIGHT(BX$1,2)),$T679&lt;=DATEVALUE("9/30/20"&amp;RIGHT(BY$1,2))),AND($U679&gt;=DATEVALUE("10/1/20"&amp;RIGHT(BX$1,2)),$U679&lt;=DATEVALUE("9/30/20"&amp;RIGHT(BY$1,2))),AND($T679&lt;=DATEVALUE("10/1/20"&amp;RIGHT(BX$1,2)),$U679&gt;=DATEVALUE("9/30/20"&amp;RIGHT(BY$1,2)))),
IF(AND($T679&gt;=DATEVALUE("10/1/20"&amp;RIGHT(BX$1,2)),$U679&lt;=DATEVALUE("9/30/20"&amp;RIGHT(BY$1,2))),NETWORKDAYS($T679,$U679,Holidays!$J$3:$J$937),
IF(AND($T679&lt;DATEVALUE("10/1/20"&amp;RIGHT(BX$1,2)),$U679&lt;=DATEVALUE("9/30/20"&amp;RIGHT(BY$1,2))),NETWORKDAYS(DATEVALUE("10/1/20"&amp;RIGHT(BX$1,2)),$U679,Holidays!$J$3:$J$937),
IF($T679&lt;DATEVALUE("10/1/20"&amp;RIGHT(BX$1,2)),NETWORKDAYS(DATEVALUE("10/1/20"&amp;RIGHT(BX$1,2)),DATEVALUE("9/30/20"&amp;RIGHT(BY$1,2)),Holidays!$J$3:$J$937),
IF($T679&gt;=DATEVALUE("10/1/20"&amp;RIGHT(BX$1,2)),NETWORKDAYS($T679,DATEVALUE("9/30/20"&amp;RIGHT(BY$1,2)),Holidays!$J$3:$J$937),"")))),"")/(NETWORKDAYS($T679,$U679,Holidays!$J$3:$J$937)),0))</f>
        <v/>
      </c>
      <c r="BZ679" s="87" t="str">
        <f>IF($Q679="","",IFERROR(IF(OR(AND($T679&gt;=DATEVALUE("10/1/20"&amp;RIGHT(BY$1,2)),$T679&lt;=DATEVALUE("9/30/20"&amp;RIGHT(BZ$1,2))),AND($U679&gt;=DATEVALUE("10/1/20"&amp;RIGHT(BY$1,2)),$U679&lt;=DATEVALUE("9/30/20"&amp;RIGHT(BZ$1,2))),AND($T679&lt;=DATEVALUE("10/1/20"&amp;RIGHT(BY$1,2)),$U679&gt;=DATEVALUE("9/30/20"&amp;RIGHT(BZ$1,2)))),
IF(AND($T679&gt;=DATEVALUE("10/1/20"&amp;RIGHT(BY$1,2)),$U679&lt;=DATEVALUE("9/30/20"&amp;RIGHT(BZ$1,2))),NETWORKDAYS($T679,$U679,Holidays!$J$3:$J$937),
IF(AND($T679&lt;DATEVALUE("10/1/20"&amp;RIGHT(BY$1,2)),$U679&lt;=DATEVALUE("9/30/20"&amp;RIGHT(BZ$1,2))),NETWORKDAYS(DATEVALUE("10/1/20"&amp;RIGHT(BY$1,2)),$U679,Holidays!$J$3:$J$937),
IF($T679&lt;DATEVALUE("10/1/20"&amp;RIGHT(BY$1,2)),NETWORKDAYS(DATEVALUE("10/1/20"&amp;RIGHT(BY$1,2)),DATEVALUE("9/30/20"&amp;RIGHT(BZ$1,2)),Holidays!$J$3:$J$937),
IF($T679&gt;=DATEVALUE("10/1/20"&amp;RIGHT(BY$1,2)),NETWORKDAYS($T679,DATEVALUE("9/30/20"&amp;RIGHT(BZ$1,2)),Holidays!$J$3:$J$937),"")))),"")/(NETWORKDAYS($T679,$U679,Holidays!$J$3:$J$937)),0))</f>
        <v/>
      </c>
      <c r="CA679" s="87" t="str">
        <f>IF($Q679="","",IFERROR(IF(OR(AND($T679&gt;=DATEVALUE("10/1/20"&amp;RIGHT(BZ$1,2)),$T679&lt;=DATEVALUE("9/30/20"&amp;RIGHT(CA$1,2))),AND($U679&gt;=DATEVALUE("10/1/20"&amp;RIGHT(BZ$1,2)),$U679&lt;=DATEVALUE("9/30/20"&amp;RIGHT(CA$1,2))),AND($T679&lt;=DATEVALUE("10/1/20"&amp;RIGHT(BZ$1,2)),$U679&gt;=DATEVALUE("9/30/20"&amp;RIGHT(CA$1,2)))),
IF(AND($T679&gt;=DATEVALUE("10/1/20"&amp;RIGHT(BZ$1,2)),$U679&lt;=DATEVALUE("9/30/20"&amp;RIGHT(CA$1,2))),NETWORKDAYS($T679,$U679,Holidays!$J$3:$J$937),
IF(AND($T679&lt;DATEVALUE("10/1/20"&amp;RIGHT(BZ$1,2)),$U679&lt;=DATEVALUE("9/30/20"&amp;RIGHT(CA$1,2))),NETWORKDAYS(DATEVALUE("10/1/20"&amp;RIGHT(BZ$1,2)),$U679,Holidays!$J$3:$J$937),
IF($T679&lt;DATEVALUE("10/1/20"&amp;RIGHT(BZ$1,2)),NETWORKDAYS(DATEVALUE("10/1/20"&amp;RIGHT(BZ$1,2)),DATEVALUE("9/30/20"&amp;RIGHT(CA$1,2)),Holidays!$J$3:$J$937),
IF($T679&gt;=DATEVALUE("10/1/20"&amp;RIGHT(BZ$1,2)),NETWORKDAYS($T679,DATEVALUE("9/30/20"&amp;RIGHT(CA$1,2)),Holidays!$J$3:$J$937),"")))),"")/(NETWORKDAYS($T679,$U679,Holidays!$J$3:$J$937)),0))</f>
        <v/>
      </c>
      <c r="CB679" s="87" t="str">
        <f>IF($Q679="","",IFERROR(IF(OR(AND($T679&gt;=DATEVALUE("10/1/20"&amp;RIGHT(CA$1,2)),$T679&lt;=DATEVALUE("9/30/20"&amp;RIGHT(CB$1,2))),AND($U679&gt;=DATEVALUE("10/1/20"&amp;RIGHT(CA$1,2)),$U679&lt;=DATEVALUE("9/30/20"&amp;RIGHT(CB$1,2))),AND($T679&lt;=DATEVALUE("10/1/20"&amp;RIGHT(CA$1,2)),$U679&gt;=DATEVALUE("9/30/20"&amp;RIGHT(CB$1,2)))),
IF(AND($T679&gt;=DATEVALUE("10/1/20"&amp;RIGHT(CA$1,2)),$U679&lt;=DATEVALUE("9/30/20"&amp;RIGHT(CB$1,2))),NETWORKDAYS($T679,$U679,Holidays!$J$3:$J$937),
IF(AND($T679&lt;DATEVALUE("10/1/20"&amp;RIGHT(CA$1,2)),$U679&lt;=DATEVALUE("9/30/20"&amp;RIGHT(CB$1,2))),NETWORKDAYS(DATEVALUE("10/1/20"&amp;RIGHT(CA$1,2)),$U679,Holidays!$J$3:$J$937),
IF($T679&lt;DATEVALUE("10/1/20"&amp;RIGHT(CA$1,2)),NETWORKDAYS(DATEVALUE("10/1/20"&amp;RIGHT(CA$1,2)),DATEVALUE("9/30/20"&amp;RIGHT(CB$1,2)),Holidays!$J$3:$J$937),
IF($T679&gt;=DATEVALUE("10/1/20"&amp;RIGHT(CA$1,2)),NETWORKDAYS($T679,DATEVALUE("9/30/20"&amp;RIGHT(CB$1,2)),Holidays!$J$3:$J$937),"")))),"")/(NETWORKDAYS($T679,$U679,Holidays!$J$3:$J$937)),0))</f>
        <v/>
      </c>
    </row>
    <row r="680" spans="1:80">
      <c r="A680" s="97"/>
      <c r="B680" s="98" t="str">
        <f ca="1">IF(NOT($A680=""),OFFSET('WBS Reference &amp; User Procedure'!$A$1,MATCH($A680,'WBS Reference &amp; User Procedure'!$A:$A,0)-1,1),"")</f>
        <v/>
      </c>
      <c r="D680" s="97"/>
      <c r="T680" s="104" t="str">
        <f>IF(NOT(Q680=""),IF(NOT($S680=""),$S680,#REF!),"")</f>
        <v/>
      </c>
      <c r="U680" s="104" t="str">
        <f>IF(NOT(Q680=""),WORKDAY(T680,Q680,Holidays!$J$3:$J$937),"")</f>
        <v/>
      </c>
      <c r="V680" s="104"/>
      <c r="W680" s="104"/>
      <c r="X680" s="101" t="str">
        <f t="shared" si="153"/>
        <v/>
      </c>
      <c r="AL680" s="87" t="str">
        <f t="shared" ca="1" si="150"/>
        <v/>
      </c>
      <c r="AN680" s="87" t="str">
        <f t="shared" ca="1" si="151"/>
        <v/>
      </c>
      <c r="AO680" s="87" t="str">
        <f t="shared" ca="1" si="151"/>
        <v/>
      </c>
      <c r="AP680" s="87" t="str">
        <f t="shared" ca="1" si="151"/>
        <v/>
      </c>
      <c r="AQ680" s="87" t="str">
        <f t="shared" ca="1" si="151"/>
        <v/>
      </c>
      <c r="AR680" s="87" t="str">
        <f t="shared" ca="1" si="151"/>
        <v/>
      </c>
      <c r="AS680" s="87" t="str">
        <f t="shared" ca="1" si="151"/>
        <v/>
      </c>
      <c r="AT680" s="87" t="str">
        <f t="shared" ca="1" si="151"/>
        <v/>
      </c>
      <c r="AU680" s="87" t="str">
        <f t="shared" ca="1" si="151"/>
        <v/>
      </c>
      <c r="AV680" s="87" t="str">
        <f t="shared" ca="1" si="151"/>
        <v/>
      </c>
      <c r="AW680" s="87" t="str">
        <f t="shared" ca="1" si="151"/>
        <v/>
      </c>
      <c r="AX680" s="87" t="str">
        <f t="shared" ca="1" si="152"/>
        <v/>
      </c>
      <c r="AY680" s="87" t="str">
        <f t="shared" ca="1" si="152"/>
        <v/>
      </c>
      <c r="AZ680" s="87" t="str">
        <f t="shared" ca="1" si="152"/>
        <v/>
      </c>
      <c r="BA680" s="87" t="str">
        <f t="shared" ca="1" si="152"/>
        <v/>
      </c>
      <c r="BB680" s="87" t="str">
        <f t="shared" ca="1" si="152"/>
        <v/>
      </c>
      <c r="BC680" s="87" t="str">
        <f t="shared" ca="1" si="152"/>
        <v/>
      </c>
      <c r="BD680" s="87" t="str">
        <f t="shared" ca="1" si="152"/>
        <v/>
      </c>
      <c r="BE680" s="87" t="str">
        <f t="shared" ca="1" si="152"/>
        <v/>
      </c>
      <c r="BF680" s="87" t="str">
        <f t="shared" ca="1" si="152"/>
        <v/>
      </c>
      <c r="BG680" s="87" t="str">
        <f t="shared" ca="1" si="152"/>
        <v/>
      </c>
      <c r="BI680" s="87" t="str">
        <f>IF($Q680="","",IFERROR(IF(OR(AND($T680&gt;=DATEVALUE("10/1/20"&amp;RIGHT(BH$1,2)),$T680&lt;=DATEVALUE("9/30/20"&amp;RIGHT(BI$1,2))),AND($U680&gt;=DATEVALUE("10/1/20"&amp;RIGHT(BH$1,2)),$U680&lt;=DATEVALUE("9/30/20"&amp;RIGHT(BI$1,2))),AND($T680&lt;=DATEVALUE("10/1/20"&amp;RIGHT(BH$1,2)),$U680&gt;=DATEVALUE("9/30/20"&amp;RIGHT(BI$1,2)))),
IF(AND($T680&gt;=DATEVALUE("10/1/20"&amp;RIGHT(BH$1,2)),$U680&lt;=DATEVALUE("9/30/20"&amp;RIGHT(BI$1,2))),NETWORKDAYS($T680,$U680,Holidays!$J$3:$J$937),
IF(AND($T680&lt;DATEVALUE("10/1/20"&amp;RIGHT(BH$1,2)),$U680&lt;=DATEVALUE("9/30/20"&amp;RIGHT(BI$1,2))),NETWORKDAYS(DATEVALUE("10/1/20"&amp;RIGHT(BH$1,2)),$U680,Holidays!$J$3:$J$937),
IF($T680&lt;DATEVALUE("10/1/20"&amp;RIGHT(BH$1,2)),NETWORKDAYS(DATEVALUE("10/1/20"&amp;RIGHT(BH$1,2)),DATEVALUE("9/30/20"&amp;RIGHT(BI$1,2)),Holidays!$J$3:$J$937),
IF($T680&gt;=DATEVALUE("10/1/20"&amp;RIGHT(BH$1,2)),NETWORKDAYS($T680,DATEVALUE("9/30/20"&amp;RIGHT(BI$1,2)),Holidays!$J$3:$J$937),"")))),"")/(NETWORKDAYS($T680,$U680,Holidays!$J$3:$J$937)),0))</f>
        <v/>
      </c>
      <c r="BJ680" s="87" t="str">
        <f>IF($Q680="","",IFERROR(IF(OR(AND($T680&gt;=DATEVALUE("10/1/20"&amp;RIGHT(BI$1,2)),$T680&lt;=DATEVALUE("9/30/20"&amp;RIGHT(BJ$1,2))),AND($U680&gt;=DATEVALUE("10/1/20"&amp;RIGHT(BI$1,2)),$U680&lt;=DATEVALUE("9/30/20"&amp;RIGHT(BJ$1,2))),AND($T680&lt;=DATEVALUE("10/1/20"&amp;RIGHT(BI$1,2)),$U680&gt;=DATEVALUE("9/30/20"&amp;RIGHT(BJ$1,2)))),
IF(AND($T680&gt;=DATEVALUE("10/1/20"&amp;RIGHT(BI$1,2)),$U680&lt;=DATEVALUE("9/30/20"&amp;RIGHT(BJ$1,2))),NETWORKDAYS($T680,$U680,Holidays!$J$3:$J$937),
IF(AND($T680&lt;DATEVALUE("10/1/20"&amp;RIGHT(BI$1,2)),$U680&lt;=DATEVALUE("9/30/20"&amp;RIGHT(BJ$1,2))),NETWORKDAYS(DATEVALUE("10/1/20"&amp;RIGHT(BI$1,2)),$U680,Holidays!$J$3:$J$937),
IF($T680&lt;DATEVALUE("10/1/20"&amp;RIGHT(BI$1,2)),NETWORKDAYS(DATEVALUE("10/1/20"&amp;RIGHT(BI$1,2)),DATEVALUE("9/30/20"&amp;RIGHT(BJ$1,2)),Holidays!$J$3:$J$937),
IF($T680&gt;=DATEVALUE("10/1/20"&amp;RIGHT(BI$1,2)),NETWORKDAYS($T680,DATEVALUE("9/30/20"&amp;RIGHT(BJ$1,2)),Holidays!$J$3:$J$937),"")))),"")/(NETWORKDAYS($T680,$U680,Holidays!$J$3:$J$937)),0))</f>
        <v/>
      </c>
      <c r="BK680" s="87" t="str">
        <f>IF($Q680="","",IFERROR(IF(OR(AND($T680&gt;=DATEVALUE("10/1/20"&amp;RIGHT(BJ$1,2)),$T680&lt;=DATEVALUE("9/30/20"&amp;RIGHT(BK$1,2))),AND($U680&gt;=DATEVALUE("10/1/20"&amp;RIGHT(BJ$1,2)),$U680&lt;=DATEVALUE("9/30/20"&amp;RIGHT(BK$1,2))),AND($T680&lt;=DATEVALUE("10/1/20"&amp;RIGHT(BJ$1,2)),$U680&gt;=DATEVALUE("9/30/20"&amp;RIGHT(BK$1,2)))),
IF(AND($T680&gt;=DATEVALUE("10/1/20"&amp;RIGHT(BJ$1,2)),$U680&lt;=DATEVALUE("9/30/20"&amp;RIGHT(BK$1,2))),NETWORKDAYS($T680,$U680,Holidays!$J$3:$J$937),
IF(AND($T680&lt;DATEVALUE("10/1/20"&amp;RIGHT(BJ$1,2)),$U680&lt;=DATEVALUE("9/30/20"&amp;RIGHT(BK$1,2))),NETWORKDAYS(DATEVALUE("10/1/20"&amp;RIGHT(BJ$1,2)),$U680,Holidays!$J$3:$J$937),
IF($T680&lt;DATEVALUE("10/1/20"&amp;RIGHT(BJ$1,2)),NETWORKDAYS(DATEVALUE("10/1/20"&amp;RIGHT(BJ$1,2)),DATEVALUE("9/30/20"&amp;RIGHT(BK$1,2)),Holidays!$J$3:$J$937),
IF($T680&gt;=DATEVALUE("10/1/20"&amp;RIGHT(BJ$1,2)),NETWORKDAYS($T680,DATEVALUE("9/30/20"&amp;RIGHT(BK$1,2)),Holidays!$J$3:$J$937),"")))),"")/(NETWORKDAYS($T680,$U680,Holidays!$J$3:$J$937)),0))</f>
        <v/>
      </c>
      <c r="BL680" s="87" t="str">
        <f>IF($Q680="","",IFERROR(IF(OR(AND($T680&gt;=DATEVALUE("10/1/20"&amp;RIGHT(BK$1,2)),$T680&lt;=DATEVALUE("9/30/20"&amp;RIGHT(BL$1,2))),AND($U680&gt;=DATEVALUE("10/1/20"&amp;RIGHT(BK$1,2)),$U680&lt;=DATEVALUE("9/30/20"&amp;RIGHT(BL$1,2))),AND($T680&lt;=DATEVALUE("10/1/20"&amp;RIGHT(BK$1,2)),$U680&gt;=DATEVALUE("9/30/20"&amp;RIGHT(BL$1,2)))),
IF(AND($T680&gt;=DATEVALUE("10/1/20"&amp;RIGHT(BK$1,2)),$U680&lt;=DATEVALUE("9/30/20"&amp;RIGHT(BL$1,2))),NETWORKDAYS($T680,$U680,Holidays!$J$3:$J$937),
IF(AND($T680&lt;DATEVALUE("10/1/20"&amp;RIGHT(BK$1,2)),$U680&lt;=DATEVALUE("9/30/20"&amp;RIGHT(BL$1,2))),NETWORKDAYS(DATEVALUE("10/1/20"&amp;RIGHT(BK$1,2)),$U680,Holidays!$J$3:$J$937),
IF($T680&lt;DATEVALUE("10/1/20"&amp;RIGHT(BK$1,2)),NETWORKDAYS(DATEVALUE("10/1/20"&amp;RIGHT(BK$1,2)),DATEVALUE("9/30/20"&amp;RIGHT(BL$1,2)),Holidays!$J$3:$J$937),
IF($T680&gt;=DATEVALUE("10/1/20"&amp;RIGHT(BK$1,2)),NETWORKDAYS($T680,DATEVALUE("9/30/20"&amp;RIGHT(BL$1,2)),Holidays!$J$3:$J$937),"")))),"")/(NETWORKDAYS($T680,$U680,Holidays!$J$3:$J$937)),0))</f>
        <v/>
      </c>
      <c r="BM680" s="87" t="str">
        <f>IF($Q680="","",IFERROR(IF(OR(AND($T680&gt;=DATEVALUE("10/1/20"&amp;RIGHT(BL$1,2)),$T680&lt;=DATEVALUE("9/30/20"&amp;RIGHT(BM$1,2))),AND($U680&gt;=DATEVALUE("10/1/20"&amp;RIGHT(BL$1,2)),$U680&lt;=DATEVALUE("9/30/20"&amp;RIGHT(BM$1,2))),AND($T680&lt;=DATEVALUE("10/1/20"&amp;RIGHT(BL$1,2)),$U680&gt;=DATEVALUE("9/30/20"&amp;RIGHT(BM$1,2)))),
IF(AND($T680&gt;=DATEVALUE("10/1/20"&amp;RIGHT(BL$1,2)),$U680&lt;=DATEVALUE("9/30/20"&amp;RIGHT(BM$1,2))),NETWORKDAYS($T680,$U680,Holidays!$J$3:$J$937),
IF(AND($T680&lt;DATEVALUE("10/1/20"&amp;RIGHT(BL$1,2)),$U680&lt;=DATEVALUE("9/30/20"&amp;RIGHT(BM$1,2))),NETWORKDAYS(DATEVALUE("10/1/20"&amp;RIGHT(BL$1,2)),$U680,Holidays!$J$3:$J$937),
IF($T680&lt;DATEVALUE("10/1/20"&amp;RIGHT(BL$1,2)),NETWORKDAYS(DATEVALUE("10/1/20"&amp;RIGHT(BL$1,2)),DATEVALUE("9/30/20"&amp;RIGHT(BM$1,2)),Holidays!$J$3:$J$937),
IF($T680&gt;=DATEVALUE("10/1/20"&amp;RIGHT(BL$1,2)),NETWORKDAYS($T680,DATEVALUE("9/30/20"&amp;RIGHT(BM$1,2)),Holidays!$J$3:$J$937),"")))),"")/(NETWORKDAYS($T680,$U680,Holidays!$J$3:$J$937)),0))</f>
        <v/>
      </c>
      <c r="BN680" s="87" t="str">
        <f>IF($Q680="","",IFERROR(IF(OR(AND($T680&gt;=DATEVALUE("10/1/20"&amp;RIGHT(BM$1,2)),$T680&lt;=DATEVALUE("9/30/20"&amp;RIGHT(BN$1,2))),AND($U680&gt;=DATEVALUE("10/1/20"&amp;RIGHT(BM$1,2)),$U680&lt;=DATEVALUE("9/30/20"&amp;RIGHT(BN$1,2))),AND($T680&lt;=DATEVALUE("10/1/20"&amp;RIGHT(BM$1,2)),$U680&gt;=DATEVALUE("9/30/20"&amp;RIGHT(BN$1,2)))),
IF(AND($T680&gt;=DATEVALUE("10/1/20"&amp;RIGHT(BM$1,2)),$U680&lt;=DATEVALUE("9/30/20"&amp;RIGHT(BN$1,2))),NETWORKDAYS($T680,$U680,Holidays!$J$3:$J$937),
IF(AND($T680&lt;DATEVALUE("10/1/20"&amp;RIGHT(BM$1,2)),$U680&lt;=DATEVALUE("9/30/20"&amp;RIGHT(BN$1,2))),NETWORKDAYS(DATEVALUE("10/1/20"&amp;RIGHT(BM$1,2)),$U680,Holidays!$J$3:$J$937),
IF($T680&lt;DATEVALUE("10/1/20"&amp;RIGHT(BM$1,2)),NETWORKDAYS(DATEVALUE("10/1/20"&amp;RIGHT(BM$1,2)),DATEVALUE("9/30/20"&amp;RIGHT(BN$1,2)),Holidays!$J$3:$J$937),
IF($T680&gt;=DATEVALUE("10/1/20"&amp;RIGHT(BM$1,2)),NETWORKDAYS($T680,DATEVALUE("9/30/20"&amp;RIGHT(BN$1,2)),Holidays!$J$3:$J$937),"")))),"")/(NETWORKDAYS($T680,$U680,Holidays!$J$3:$J$937)),0))</f>
        <v/>
      </c>
      <c r="BO680" s="87" t="str">
        <f>IF($Q680="","",IFERROR(IF(OR(AND($T680&gt;=DATEVALUE("10/1/20"&amp;RIGHT(BN$1,2)),$T680&lt;=DATEVALUE("9/30/20"&amp;RIGHT(BO$1,2))),AND($U680&gt;=DATEVALUE("10/1/20"&amp;RIGHT(BN$1,2)),$U680&lt;=DATEVALUE("9/30/20"&amp;RIGHT(BO$1,2))),AND($T680&lt;=DATEVALUE("10/1/20"&amp;RIGHT(BN$1,2)),$U680&gt;=DATEVALUE("9/30/20"&amp;RIGHT(BO$1,2)))),
IF(AND($T680&gt;=DATEVALUE("10/1/20"&amp;RIGHT(BN$1,2)),$U680&lt;=DATEVALUE("9/30/20"&amp;RIGHT(BO$1,2))),NETWORKDAYS($T680,$U680,Holidays!$J$3:$J$937),
IF(AND($T680&lt;DATEVALUE("10/1/20"&amp;RIGHT(BN$1,2)),$U680&lt;=DATEVALUE("9/30/20"&amp;RIGHT(BO$1,2))),NETWORKDAYS(DATEVALUE("10/1/20"&amp;RIGHT(BN$1,2)),$U680,Holidays!$J$3:$J$937),
IF($T680&lt;DATEVALUE("10/1/20"&amp;RIGHT(BN$1,2)),NETWORKDAYS(DATEVALUE("10/1/20"&amp;RIGHT(BN$1,2)),DATEVALUE("9/30/20"&amp;RIGHT(BO$1,2)),Holidays!$J$3:$J$937),
IF($T680&gt;=DATEVALUE("10/1/20"&amp;RIGHT(BN$1,2)),NETWORKDAYS($T680,DATEVALUE("9/30/20"&amp;RIGHT(BO$1,2)),Holidays!$J$3:$J$937),"")))),"")/(NETWORKDAYS($T680,$U680,Holidays!$J$3:$J$937)),0))</f>
        <v/>
      </c>
      <c r="BP680" s="87" t="str">
        <f>IF($Q680="","",IFERROR(IF(OR(AND($T680&gt;=DATEVALUE("10/1/20"&amp;RIGHT(BO$1,2)),$T680&lt;=DATEVALUE("9/30/20"&amp;RIGHT(BP$1,2))),AND($U680&gt;=DATEVALUE("10/1/20"&amp;RIGHT(BO$1,2)),$U680&lt;=DATEVALUE("9/30/20"&amp;RIGHT(BP$1,2))),AND($T680&lt;=DATEVALUE("10/1/20"&amp;RIGHT(BO$1,2)),$U680&gt;=DATEVALUE("9/30/20"&amp;RIGHT(BP$1,2)))),
IF(AND($T680&gt;=DATEVALUE("10/1/20"&amp;RIGHT(BO$1,2)),$U680&lt;=DATEVALUE("9/30/20"&amp;RIGHT(BP$1,2))),NETWORKDAYS($T680,$U680,Holidays!$J$3:$J$937),
IF(AND($T680&lt;DATEVALUE("10/1/20"&amp;RIGHT(BO$1,2)),$U680&lt;=DATEVALUE("9/30/20"&amp;RIGHT(BP$1,2))),NETWORKDAYS(DATEVALUE("10/1/20"&amp;RIGHT(BO$1,2)),$U680,Holidays!$J$3:$J$937),
IF($T680&lt;DATEVALUE("10/1/20"&amp;RIGHT(BO$1,2)),NETWORKDAYS(DATEVALUE("10/1/20"&amp;RIGHT(BO$1,2)),DATEVALUE("9/30/20"&amp;RIGHT(BP$1,2)),Holidays!$J$3:$J$937),
IF($T680&gt;=DATEVALUE("10/1/20"&amp;RIGHT(BO$1,2)),NETWORKDAYS($T680,DATEVALUE("9/30/20"&amp;RIGHT(BP$1,2)),Holidays!$J$3:$J$937),"")))),"")/(NETWORKDAYS($T680,$U680,Holidays!$J$3:$J$937)),0))</f>
        <v/>
      </c>
      <c r="BQ680" s="87" t="str">
        <f>IF($Q680="","",IFERROR(IF(OR(AND($T680&gt;=DATEVALUE("10/1/20"&amp;RIGHT(BP$1,2)),$T680&lt;=DATEVALUE("9/30/20"&amp;RIGHT(BQ$1,2))),AND($U680&gt;=DATEVALUE("10/1/20"&amp;RIGHT(BP$1,2)),$U680&lt;=DATEVALUE("9/30/20"&amp;RIGHT(BQ$1,2))),AND($T680&lt;=DATEVALUE("10/1/20"&amp;RIGHT(BP$1,2)),$U680&gt;=DATEVALUE("9/30/20"&amp;RIGHT(BQ$1,2)))),
IF(AND($T680&gt;=DATEVALUE("10/1/20"&amp;RIGHT(BP$1,2)),$U680&lt;=DATEVALUE("9/30/20"&amp;RIGHT(BQ$1,2))),NETWORKDAYS($T680,$U680,Holidays!$J$3:$J$937),
IF(AND($T680&lt;DATEVALUE("10/1/20"&amp;RIGHT(BP$1,2)),$U680&lt;=DATEVALUE("9/30/20"&amp;RIGHT(BQ$1,2))),NETWORKDAYS(DATEVALUE("10/1/20"&amp;RIGHT(BP$1,2)),$U680,Holidays!$J$3:$J$937),
IF($T680&lt;DATEVALUE("10/1/20"&amp;RIGHT(BP$1,2)),NETWORKDAYS(DATEVALUE("10/1/20"&amp;RIGHT(BP$1,2)),DATEVALUE("9/30/20"&amp;RIGHT(BQ$1,2)),Holidays!$J$3:$J$937),
IF($T680&gt;=DATEVALUE("10/1/20"&amp;RIGHT(BP$1,2)),NETWORKDAYS($T680,DATEVALUE("9/30/20"&amp;RIGHT(BQ$1,2)),Holidays!$J$3:$J$937),"")))),"")/(NETWORKDAYS($T680,$U680,Holidays!$J$3:$J$937)),0))</f>
        <v/>
      </c>
      <c r="BR680" s="87" t="str">
        <f>IF($Q680="","",IFERROR(IF(OR(AND($T680&gt;=DATEVALUE("10/1/20"&amp;RIGHT(BQ$1,2)),$T680&lt;=DATEVALUE("9/30/20"&amp;RIGHT(BR$1,2))),AND($U680&gt;=DATEVALUE("10/1/20"&amp;RIGHT(BQ$1,2)),$U680&lt;=DATEVALUE("9/30/20"&amp;RIGHT(BR$1,2))),AND($T680&lt;=DATEVALUE("10/1/20"&amp;RIGHT(BQ$1,2)),$U680&gt;=DATEVALUE("9/30/20"&amp;RIGHT(BR$1,2)))),
IF(AND($T680&gt;=DATEVALUE("10/1/20"&amp;RIGHT(BQ$1,2)),$U680&lt;=DATEVALUE("9/30/20"&amp;RIGHT(BR$1,2))),NETWORKDAYS($T680,$U680,Holidays!$J$3:$J$937),
IF(AND($T680&lt;DATEVALUE("10/1/20"&amp;RIGHT(BQ$1,2)),$U680&lt;=DATEVALUE("9/30/20"&amp;RIGHT(BR$1,2))),NETWORKDAYS(DATEVALUE("10/1/20"&amp;RIGHT(BQ$1,2)),$U680,Holidays!$J$3:$J$937),
IF($T680&lt;DATEVALUE("10/1/20"&amp;RIGHT(BQ$1,2)),NETWORKDAYS(DATEVALUE("10/1/20"&amp;RIGHT(BQ$1,2)),DATEVALUE("9/30/20"&amp;RIGHT(BR$1,2)),Holidays!$J$3:$J$937),
IF($T680&gt;=DATEVALUE("10/1/20"&amp;RIGHT(BQ$1,2)),NETWORKDAYS($T680,DATEVALUE("9/30/20"&amp;RIGHT(BR$1,2)),Holidays!$J$3:$J$937),"")))),"")/(NETWORKDAYS($T680,$U680,Holidays!$J$3:$J$937)),0))</f>
        <v/>
      </c>
      <c r="BS680" s="87" t="str">
        <f>IF($Q680="","",IFERROR(IF(OR(AND($T680&gt;=DATEVALUE("10/1/20"&amp;RIGHT(BR$1,2)),$T680&lt;=DATEVALUE("9/30/20"&amp;RIGHT(BS$1,2))),AND($U680&gt;=DATEVALUE("10/1/20"&amp;RIGHT(BR$1,2)),$U680&lt;=DATEVALUE("9/30/20"&amp;RIGHT(BS$1,2))),AND($T680&lt;=DATEVALUE("10/1/20"&amp;RIGHT(BR$1,2)),$U680&gt;=DATEVALUE("9/30/20"&amp;RIGHT(BS$1,2)))),
IF(AND($T680&gt;=DATEVALUE("10/1/20"&amp;RIGHT(BR$1,2)),$U680&lt;=DATEVALUE("9/30/20"&amp;RIGHT(BS$1,2))),NETWORKDAYS($T680,$U680,Holidays!$J$3:$J$937),
IF(AND($T680&lt;DATEVALUE("10/1/20"&amp;RIGHT(BR$1,2)),$U680&lt;=DATEVALUE("9/30/20"&amp;RIGHT(BS$1,2))),NETWORKDAYS(DATEVALUE("10/1/20"&amp;RIGHT(BR$1,2)),$U680,Holidays!$J$3:$J$937),
IF($T680&lt;DATEVALUE("10/1/20"&amp;RIGHT(BR$1,2)),NETWORKDAYS(DATEVALUE("10/1/20"&amp;RIGHT(BR$1,2)),DATEVALUE("9/30/20"&amp;RIGHT(BS$1,2)),Holidays!$J$3:$J$937),
IF($T680&gt;=DATEVALUE("10/1/20"&amp;RIGHT(BR$1,2)),NETWORKDAYS($T680,DATEVALUE("9/30/20"&amp;RIGHT(BS$1,2)),Holidays!$J$3:$J$937),"")))),"")/(NETWORKDAYS($T680,$U680,Holidays!$J$3:$J$937)),0))</f>
        <v/>
      </c>
      <c r="BT680" s="87" t="str">
        <f>IF($Q680="","",IFERROR(IF(OR(AND($T680&gt;=DATEVALUE("10/1/20"&amp;RIGHT(BS$1,2)),$T680&lt;=DATEVALUE("9/30/20"&amp;RIGHT(BT$1,2))),AND($U680&gt;=DATEVALUE("10/1/20"&amp;RIGHT(BS$1,2)),$U680&lt;=DATEVALUE("9/30/20"&amp;RIGHT(BT$1,2))),AND($T680&lt;=DATEVALUE("10/1/20"&amp;RIGHT(BS$1,2)),$U680&gt;=DATEVALUE("9/30/20"&amp;RIGHT(BT$1,2)))),
IF(AND($T680&gt;=DATEVALUE("10/1/20"&amp;RIGHT(BS$1,2)),$U680&lt;=DATEVALUE("9/30/20"&amp;RIGHT(BT$1,2))),NETWORKDAYS($T680,$U680,Holidays!$J$3:$J$937),
IF(AND($T680&lt;DATEVALUE("10/1/20"&amp;RIGHT(BS$1,2)),$U680&lt;=DATEVALUE("9/30/20"&amp;RIGHT(BT$1,2))),NETWORKDAYS(DATEVALUE("10/1/20"&amp;RIGHT(BS$1,2)),$U680,Holidays!$J$3:$J$937),
IF($T680&lt;DATEVALUE("10/1/20"&amp;RIGHT(BS$1,2)),NETWORKDAYS(DATEVALUE("10/1/20"&amp;RIGHT(BS$1,2)),DATEVALUE("9/30/20"&amp;RIGHT(BT$1,2)),Holidays!$J$3:$J$937),
IF($T680&gt;=DATEVALUE("10/1/20"&amp;RIGHT(BS$1,2)),NETWORKDAYS($T680,DATEVALUE("9/30/20"&amp;RIGHT(BT$1,2)),Holidays!$J$3:$J$937),"")))),"")/(NETWORKDAYS($T680,$U680,Holidays!$J$3:$J$937)),0))</f>
        <v/>
      </c>
      <c r="BU680" s="87" t="str">
        <f>IF($Q680="","",IFERROR(IF(OR(AND($T680&gt;=DATEVALUE("10/1/20"&amp;RIGHT(BT$1,2)),$T680&lt;=DATEVALUE("9/30/20"&amp;RIGHT(BU$1,2))),AND($U680&gt;=DATEVALUE("10/1/20"&amp;RIGHT(BT$1,2)),$U680&lt;=DATEVALUE("9/30/20"&amp;RIGHT(BU$1,2))),AND($T680&lt;=DATEVALUE("10/1/20"&amp;RIGHT(BT$1,2)),$U680&gt;=DATEVALUE("9/30/20"&amp;RIGHT(BU$1,2)))),
IF(AND($T680&gt;=DATEVALUE("10/1/20"&amp;RIGHT(BT$1,2)),$U680&lt;=DATEVALUE("9/30/20"&amp;RIGHT(BU$1,2))),NETWORKDAYS($T680,$U680,Holidays!$J$3:$J$937),
IF(AND($T680&lt;DATEVALUE("10/1/20"&amp;RIGHT(BT$1,2)),$U680&lt;=DATEVALUE("9/30/20"&amp;RIGHT(BU$1,2))),NETWORKDAYS(DATEVALUE("10/1/20"&amp;RIGHT(BT$1,2)),$U680,Holidays!$J$3:$J$937),
IF($T680&lt;DATEVALUE("10/1/20"&amp;RIGHT(BT$1,2)),NETWORKDAYS(DATEVALUE("10/1/20"&amp;RIGHT(BT$1,2)),DATEVALUE("9/30/20"&amp;RIGHT(BU$1,2)),Holidays!$J$3:$J$937),
IF($T680&gt;=DATEVALUE("10/1/20"&amp;RIGHT(BT$1,2)),NETWORKDAYS($T680,DATEVALUE("9/30/20"&amp;RIGHT(BU$1,2)),Holidays!$J$3:$J$937),"")))),"")/(NETWORKDAYS($T680,$U680,Holidays!$J$3:$J$937)),0))</f>
        <v/>
      </c>
      <c r="BV680" s="87" t="str">
        <f>IF($Q680="","",IFERROR(IF(OR(AND($T680&gt;=DATEVALUE("10/1/20"&amp;RIGHT(BU$1,2)),$T680&lt;=DATEVALUE("9/30/20"&amp;RIGHT(BV$1,2))),AND($U680&gt;=DATEVALUE("10/1/20"&amp;RIGHT(BU$1,2)),$U680&lt;=DATEVALUE("9/30/20"&amp;RIGHT(BV$1,2))),AND($T680&lt;=DATEVALUE("10/1/20"&amp;RIGHT(BU$1,2)),$U680&gt;=DATEVALUE("9/30/20"&amp;RIGHT(BV$1,2)))),
IF(AND($T680&gt;=DATEVALUE("10/1/20"&amp;RIGHT(BU$1,2)),$U680&lt;=DATEVALUE("9/30/20"&amp;RIGHT(BV$1,2))),NETWORKDAYS($T680,$U680,Holidays!$J$3:$J$937),
IF(AND($T680&lt;DATEVALUE("10/1/20"&amp;RIGHT(BU$1,2)),$U680&lt;=DATEVALUE("9/30/20"&amp;RIGHT(BV$1,2))),NETWORKDAYS(DATEVALUE("10/1/20"&amp;RIGHT(BU$1,2)),$U680,Holidays!$J$3:$J$937),
IF($T680&lt;DATEVALUE("10/1/20"&amp;RIGHT(BU$1,2)),NETWORKDAYS(DATEVALUE("10/1/20"&amp;RIGHT(BU$1,2)),DATEVALUE("9/30/20"&amp;RIGHT(BV$1,2)),Holidays!$J$3:$J$937),
IF($T680&gt;=DATEVALUE("10/1/20"&amp;RIGHT(BU$1,2)),NETWORKDAYS($T680,DATEVALUE("9/30/20"&amp;RIGHT(BV$1,2)),Holidays!$J$3:$J$937),"")))),"")/(NETWORKDAYS($T680,$U680,Holidays!$J$3:$J$937)),0))</f>
        <v/>
      </c>
      <c r="BW680" s="87" t="str">
        <f>IF($Q680="","",IFERROR(IF(OR(AND($T680&gt;=DATEVALUE("10/1/20"&amp;RIGHT(BV$1,2)),$T680&lt;=DATEVALUE("9/30/20"&amp;RIGHT(BW$1,2))),AND($U680&gt;=DATEVALUE("10/1/20"&amp;RIGHT(BV$1,2)),$U680&lt;=DATEVALUE("9/30/20"&amp;RIGHT(BW$1,2))),AND($T680&lt;=DATEVALUE("10/1/20"&amp;RIGHT(BV$1,2)),$U680&gt;=DATEVALUE("9/30/20"&amp;RIGHT(BW$1,2)))),
IF(AND($T680&gt;=DATEVALUE("10/1/20"&amp;RIGHT(BV$1,2)),$U680&lt;=DATEVALUE("9/30/20"&amp;RIGHT(BW$1,2))),NETWORKDAYS($T680,$U680,Holidays!$J$3:$J$937),
IF(AND($T680&lt;DATEVALUE("10/1/20"&amp;RIGHT(BV$1,2)),$U680&lt;=DATEVALUE("9/30/20"&amp;RIGHT(BW$1,2))),NETWORKDAYS(DATEVALUE("10/1/20"&amp;RIGHT(BV$1,2)),$U680,Holidays!$J$3:$J$937),
IF($T680&lt;DATEVALUE("10/1/20"&amp;RIGHT(BV$1,2)),NETWORKDAYS(DATEVALUE("10/1/20"&amp;RIGHT(BV$1,2)),DATEVALUE("9/30/20"&amp;RIGHT(BW$1,2)),Holidays!$J$3:$J$937),
IF($T680&gt;=DATEVALUE("10/1/20"&amp;RIGHT(BV$1,2)),NETWORKDAYS($T680,DATEVALUE("9/30/20"&amp;RIGHT(BW$1,2)),Holidays!$J$3:$J$937),"")))),"")/(NETWORKDAYS($T680,$U680,Holidays!$J$3:$J$937)),0))</f>
        <v/>
      </c>
      <c r="BX680" s="87" t="str">
        <f>IF($Q680="","",IFERROR(IF(OR(AND($T680&gt;=DATEVALUE("10/1/20"&amp;RIGHT(BW$1,2)),$T680&lt;=DATEVALUE("9/30/20"&amp;RIGHT(BX$1,2))),AND($U680&gt;=DATEVALUE("10/1/20"&amp;RIGHT(BW$1,2)),$U680&lt;=DATEVALUE("9/30/20"&amp;RIGHT(BX$1,2))),AND($T680&lt;=DATEVALUE("10/1/20"&amp;RIGHT(BW$1,2)),$U680&gt;=DATEVALUE("9/30/20"&amp;RIGHT(BX$1,2)))),
IF(AND($T680&gt;=DATEVALUE("10/1/20"&amp;RIGHT(BW$1,2)),$U680&lt;=DATEVALUE("9/30/20"&amp;RIGHT(BX$1,2))),NETWORKDAYS($T680,$U680,Holidays!$J$3:$J$937),
IF(AND($T680&lt;DATEVALUE("10/1/20"&amp;RIGHT(BW$1,2)),$U680&lt;=DATEVALUE("9/30/20"&amp;RIGHT(BX$1,2))),NETWORKDAYS(DATEVALUE("10/1/20"&amp;RIGHT(BW$1,2)),$U680,Holidays!$J$3:$J$937),
IF($T680&lt;DATEVALUE("10/1/20"&amp;RIGHT(BW$1,2)),NETWORKDAYS(DATEVALUE("10/1/20"&amp;RIGHT(BW$1,2)),DATEVALUE("9/30/20"&amp;RIGHT(BX$1,2)),Holidays!$J$3:$J$937),
IF($T680&gt;=DATEVALUE("10/1/20"&amp;RIGHT(BW$1,2)),NETWORKDAYS($T680,DATEVALUE("9/30/20"&amp;RIGHT(BX$1,2)),Holidays!$J$3:$J$937),"")))),"")/(NETWORKDAYS($T680,$U680,Holidays!$J$3:$J$937)),0))</f>
        <v/>
      </c>
      <c r="BY680" s="87" t="str">
        <f>IF($Q680="","",IFERROR(IF(OR(AND($T680&gt;=DATEVALUE("10/1/20"&amp;RIGHT(BX$1,2)),$T680&lt;=DATEVALUE("9/30/20"&amp;RIGHT(BY$1,2))),AND($U680&gt;=DATEVALUE("10/1/20"&amp;RIGHT(BX$1,2)),$U680&lt;=DATEVALUE("9/30/20"&amp;RIGHT(BY$1,2))),AND($T680&lt;=DATEVALUE("10/1/20"&amp;RIGHT(BX$1,2)),$U680&gt;=DATEVALUE("9/30/20"&amp;RIGHT(BY$1,2)))),
IF(AND($T680&gt;=DATEVALUE("10/1/20"&amp;RIGHT(BX$1,2)),$U680&lt;=DATEVALUE("9/30/20"&amp;RIGHT(BY$1,2))),NETWORKDAYS($T680,$U680,Holidays!$J$3:$J$937),
IF(AND($T680&lt;DATEVALUE("10/1/20"&amp;RIGHT(BX$1,2)),$U680&lt;=DATEVALUE("9/30/20"&amp;RIGHT(BY$1,2))),NETWORKDAYS(DATEVALUE("10/1/20"&amp;RIGHT(BX$1,2)),$U680,Holidays!$J$3:$J$937),
IF($T680&lt;DATEVALUE("10/1/20"&amp;RIGHT(BX$1,2)),NETWORKDAYS(DATEVALUE("10/1/20"&amp;RIGHT(BX$1,2)),DATEVALUE("9/30/20"&amp;RIGHT(BY$1,2)),Holidays!$J$3:$J$937),
IF($T680&gt;=DATEVALUE("10/1/20"&amp;RIGHT(BX$1,2)),NETWORKDAYS($T680,DATEVALUE("9/30/20"&amp;RIGHT(BY$1,2)),Holidays!$J$3:$J$937),"")))),"")/(NETWORKDAYS($T680,$U680,Holidays!$J$3:$J$937)),0))</f>
        <v/>
      </c>
      <c r="BZ680" s="87" t="str">
        <f>IF($Q680="","",IFERROR(IF(OR(AND($T680&gt;=DATEVALUE("10/1/20"&amp;RIGHT(BY$1,2)),$T680&lt;=DATEVALUE("9/30/20"&amp;RIGHT(BZ$1,2))),AND($U680&gt;=DATEVALUE("10/1/20"&amp;RIGHT(BY$1,2)),$U680&lt;=DATEVALUE("9/30/20"&amp;RIGHT(BZ$1,2))),AND($T680&lt;=DATEVALUE("10/1/20"&amp;RIGHT(BY$1,2)),$U680&gt;=DATEVALUE("9/30/20"&amp;RIGHT(BZ$1,2)))),
IF(AND($T680&gt;=DATEVALUE("10/1/20"&amp;RIGHT(BY$1,2)),$U680&lt;=DATEVALUE("9/30/20"&amp;RIGHT(BZ$1,2))),NETWORKDAYS($T680,$U680,Holidays!$J$3:$J$937),
IF(AND($T680&lt;DATEVALUE("10/1/20"&amp;RIGHT(BY$1,2)),$U680&lt;=DATEVALUE("9/30/20"&amp;RIGHT(BZ$1,2))),NETWORKDAYS(DATEVALUE("10/1/20"&amp;RIGHT(BY$1,2)),$U680,Holidays!$J$3:$J$937),
IF($T680&lt;DATEVALUE("10/1/20"&amp;RIGHT(BY$1,2)),NETWORKDAYS(DATEVALUE("10/1/20"&amp;RIGHT(BY$1,2)),DATEVALUE("9/30/20"&amp;RIGHT(BZ$1,2)),Holidays!$J$3:$J$937),
IF($T680&gt;=DATEVALUE("10/1/20"&amp;RIGHT(BY$1,2)),NETWORKDAYS($T680,DATEVALUE("9/30/20"&amp;RIGHT(BZ$1,2)),Holidays!$J$3:$J$937),"")))),"")/(NETWORKDAYS($T680,$U680,Holidays!$J$3:$J$937)),0))</f>
        <v/>
      </c>
      <c r="CA680" s="87" t="str">
        <f>IF($Q680="","",IFERROR(IF(OR(AND($T680&gt;=DATEVALUE("10/1/20"&amp;RIGHT(BZ$1,2)),$T680&lt;=DATEVALUE("9/30/20"&amp;RIGHT(CA$1,2))),AND($U680&gt;=DATEVALUE("10/1/20"&amp;RIGHT(BZ$1,2)),$U680&lt;=DATEVALUE("9/30/20"&amp;RIGHT(CA$1,2))),AND($T680&lt;=DATEVALUE("10/1/20"&amp;RIGHT(BZ$1,2)),$U680&gt;=DATEVALUE("9/30/20"&amp;RIGHT(CA$1,2)))),
IF(AND($T680&gt;=DATEVALUE("10/1/20"&amp;RIGHT(BZ$1,2)),$U680&lt;=DATEVALUE("9/30/20"&amp;RIGHT(CA$1,2))),NETWORKDAYS($T680,$U680,Holidays!$J$3:$J$937),
IF(AND($T680&lt;DATEVALUE("10/1/20"&amp;RIGHT(BZ$1,2)),$U680&lt;=DATEVALUE("9/30/20"&amp;RIGHT(CA$1,2))),NETWORKDAYS(DATEVALUE("10/1/20"&amp;RIGHT(BZ$1,2)),$U680,Holidays!$J$3:$J$937),
IF($T680&lt;DATEVALUE("10/1/20"&amp;RIGHT(BZ$1,2)),NETWORKDAYS(DATEVALUE("10/1/20"&amp;RIGHT(BZ$1,2)),DATEVALUE("9/30/20"&amp;RIGHT(CA$1,2)),Holidays!$J$3:$J$937),
IF($T680&gt;=DATEVALUE("10/1/20"&amp;RIGHT(BZ$1,2)),NETWORKDAYS($T680,DATEVALUE("9/30/20"&amp;RIGHT(CA$1,2)),Holidays!$J$3:$J$937),"")))),"")/(NETWORKDAYS($T680,$U680,Holidays!$J$3:$J$937)),0))</f>
        <v/>
      </c>
      <c r="CB680" s="87" t="str">
        <f>IF($Q680="","",IFERROR(IF(OR(AND($T680&gt;=DATEVALUE("10/1/20"&amp;RIGHT(CA$1,2)),$T680&lt;=DATEVALUE("9/30/20"&amp;RIGHT(CB$1,2))),AND($U680&gt;=DATEVALUE("10/1/20"&amp;RIGHT(CA$1,2)),$U680&lt;=DATEVALUE("9/30/20"&amp;RIGHT(CB$1,2))),AND($T680&lt;=DATEVALUE("10/1/20"&amp;RIGHT(CA$1,2)),$U680&gt;=DATEVALUE("9/30/20"&amp;RIGHT(CB$1,2)))),
IF(AND($T680&gt;=DATEVALUE("10/1/20"&amp;RIGHT(CA$1,2)),$U680&lt;=DATEVALUE("9/30/20"&amp;RIGHT(CB$1,2))),NETWORKDAYS($T680,$U680,Holidays!$J$3:$J$937),
IF(AND($T680&lt;DATEVALUE("10/1/20"&amp;RIGHT(CA$1,2)),$U680&lt;=DATEVALUE("9/30/20"&amp;RIGHT(CB$1,2))),NETWORKDAYS(DATEVALUE("10/1/20"&amp;RIGHT(CA$1,2)),$U680,Holidays!$J$3:$J$937),
IF($T680&lt;DATEVALUE("10/1/20"&amp;RIGHT(CA$1,2)),NETWORKDAYS(DATEVALUE("10/1/20"&amp;RIGHT(CA$1,2)),DATEVALUE("9/30/20"&amp;RIGHT(CB$1,2)),Holidays!$J$3:$J$937),
IF($T680&gt;=DATEVALUE("10/1/20"&amp;RIGHT(CA$1,2)),NETWORKDAYS($T680,DATEVALUE("9/30/20"&amp;RIGHT(CB$1,2)),Holidays!$J$3:$J$937),"")))),"")/(NETWORKDAYS($T680,$U680,Holidays!$J$3:$J$937)),0))</f>
        <v/>
      </c>
    </row>
    <row r="681" spans="1:80">
      <c r="A681" s="97"/>
      <c r="B681" s="98" t="str">
        <f ca="1">IF(NOT($A681=""),OFFSET('WBS Reference &amp; User Procedure'!$A$1,MATCH($A681,'WBS Reference &amp; User Procedure'!$A:$A,0)-1,1),"")</f>
        <v/>
      </c>
      <c r="D681" s="97"/>
      <c r="T681" s="104" t="str">
        <f>IF(NOT(Q681=""),IF(NOT($S681=""),$S681,#REF!),"")</f>
        <v/>
      </c>
      <c r="U681" s="104" t="str">
        <f>IF(NOT(Q681=""),WORKDAY(T681,Q681,Holidays!$J$3:$J$937),"")</f>
        <v/>
      </c>
      <c r="V681" s="104"/>
      <c r="W681" s="104"/>
      <c r="X681" s="101" t="str">
        <f t="shared" si="153"/>
        <v/>
      </c>
      <c r="AL681" s="87" t="str">
        <f t="shared" ca="1" si="150"/>
        <v/>
      </c>
      <c r="AN681" s="87" t="str">
        <f t="shared" ca="1" si="151"/>
        <v/>
      </c>
      <c r="AO681" s="87" t="str">
        <f t="shared" ca="1" si="151"/>
        <v/>
      </c>
      <c r="AP681" s="87" t="str">
        <f t="shared" ca="1" si="151"/>
        <v/>
      </c>
      <c r="AQ681" s="87" t="str">
        <f t="shared" ca="1" si="151"/>
        <v/>
      </c>
      <c r="AR681" s="87" t="str">
        <f t="shared" ca="1" si="151"/>
        <v/>
      </c>
      <c r="AS681" s="87" t="str">
        <f t="shared" ca="1" si="151"/>
        <v/>
      </c>
      <c r="AT681" s="87" t="str">
        <f t="shared" ca="1" si="151"/>
        <v/>
      </c>
      <c r="AU681" s="87" t="str">
        <f t="shared" ca="1" si="151"/>
        <v/>
      </c>
      <c r="AV681" s="87" t="str">
        <f t="shared" ca="1" si="151"/>
        <v/>
      </c>
      <c r="AW681" s="87" t="str">
        <f t="shared" ca="1" si="151"/>
        <v/>
      </c>
      <c r="AX681" s="87" t="str">
        <f t="shared" ca="1" si="152"/>
        <v/>
      </c>
      <c r="AY681" s="87" t="str">
        <f t="shared" ca="1" si="152"/>
        <v/>
      </c>
      <c r="AZ681" s="87" t="str">
        <f t="shared" ca="1" si="152"/>
        <v/>
      </c>
      <c r="BA681" s="87" t="str">
        <f t="shared" ca="1" si="152"/>
        <v/>
      </c>
      <c r="BB681" s="87" t="str">
        <f t="shared" ca="1" si="152"/>
        <v/>
      </c>
      <c r="BC681" s="87" t="str">
        <f t="shared" ca="1" si="152"/>
        <v/>
      </c>
      <c r="BD681" s="87" t="str">
        <f t="shared" ca="1" si="152"/>
        <v/>
      </c>
      <c r="BE681" s="87" t="str">
        <f t="shared" ca="1" si="152"/>
        <v/>
      </c>
      <c r="BF681" s="87" t="str">
        <f t="shared" ca="1" si="152"/>
        <v/>
      </c>
      <c r="BG681" s="87" t="str">
        <f t="shared" ca="1" si="152"/>
        <v/>
      </c>
      <c r="BI681" s="87" t="str">
        <f>IF($Q681="","",IFERROR(IF(OR(AND($T681&gt;=DATEVALUE("10/1/20"&amp;RIGHT(BH$1,2)),$T681&lt;=DATEVALUE("9/30/20"&amp;RIGHT(BI$1,2))),AND($U681&gt;=DATEVALUE("10/1/20"&amp;RIGHT(BH$1,2)),$U681&lt;=DATEVALUE("9/30/20"&amp;RIGHT(BI$1,2))),AND($T681&lt;=DATEVALUE("10/1/20"&amp;RIGHT(BH$1,2)),$U681&gt;=DATEVALUE("9/30/20"&amp;RIGHT(BI$1,2)))),
IF(AND($T681&gt;=DATEVALUE("10/1/20"&amp;RIGHT(BH$1,2)),$U681&lt;=DATEVALUE("9/30/20"&amp;RIGHT(BI$1,2))),NETWORKDAYS($T681,$U681,Holidays!$J$3:$J$937),
IF(AND($T681&lt;DATEVALUE("10/1/20"&amp;RIGHT(BH$1,2)),$U681&lt;=DATEVALUE("9/30/20"&amp;RIGHT(BI$1,2))),NETWORKDAYS(DATEVALUE("10/1/20"&amp;RIGHT(BH$1,2)),$U681,Holidays!$J$3:$J$937),
IF($T681&lt;DATEVALUE("10/1/20"&amp;RIGHT(BH$1,2)),NETWORKDAYS(DATEVALUE("10/1/20"&amp;RIGHT(BH$1,2)),DATEVALUE("9/30/20"&amp;RIGHT(BI$1,2)),Holidays!$J$3:$J$937),
IF($T681&gt;=DATEVALUE("10/1/20"&amp;RIGHT(BH$1,2)),NETWORKDAYS($T681,DATEVALUE("9/30/20"&amp;RIGHT(BI$1,2)),Holidays!$J$3:$J$937),"")))),"")/(NETWORKDAYS($T681,$U681,Holidays!$J$3:$J$937)),0))</f>
        <v/>
      </c>
      <c r="BJ681" s="87" t="str">
        <f>IF($Q681="","",IFERROR(IF(OR(AND($T681&gt;=DATEVALUE("10/1/20"&amp;RIGHT(BI$1,2)),$T681&lt;=DATEVALUE("9/30/20"&amp;RIGHT(BJ$1,2))),AND($U681&gt;=DATEVALUE("10/1/20"&amp;RIGHT(BI$1,2)),$U681&lt;=DATEVALUE("9/30/20"&amp;RIGHT(BJ$1,2))),AND($T681&lt;=DATEVALUE("10/1/20"&amp;RIGHT(BI$1,2)),$U681&gt;=DATEVALUE("9/30/20"&amp;RIGHT(BJ$1,2)))),
IF(AND($T681&gt;=DATEVALUE("10/1/20"&amp;RIGHT(BI$1,2)),$U681&lt;=DATEVALUE("9/30/20"&amp;RIGHT(BJ$1,2))),NETWORKDAYS($T681,$U681,Holidays!$J$3:$J$937),
IF(AND($T681&lt;DATEVALUE("10/1/20"&amp;RIGHT(BI$1,2)),$U681&lt;=DATEVALUE("9/30/20"&amp;RIGHT(BJ$1,2))),NETWORKDAYS(DATEVALUE("10/1/20"&amp;RIGHT(BI$1,2)),$U681,Holidays!$J$3:$J$937),
IF($T681&lt;DATEVALUE("10/1/20"&amp;RIGHT(BI$1,2)),NETWORKDAYS(DATEVALUE("10/1/20"&amp;RIGHT(BI$1,2)),DATEVALUE("9/30/20"&amp;RIGHT(BJ$1,2)),Holidays!$J$3:$J$937),
IF($T681&gt;=DATEVALUE("10/1/20"&amp;RIGHT(BI$1,2)),NETWORKDAYS($T681,DATEVALUE("9/30/20"&amp;RIGHT(BJ$1,2)),Holidays!$J$3:$J$937),"")))),"")/(NETWORKDAYS($T681,$U681,Holidays!$J$3:$J$937)),0))</f>
        <v/>
      </c>
      <c r="BK681" s="87" t="str">
        <f>IF($Q681="","",IFERROR(IF(OR(AND($T681&gt;=DATEVALUE("10/1/20"&amp;RIGHT(BJ$1,2)),$T681&lt;=DATEVALUE("9/30/20"&amp;RIGHT(BK$1,2))),AND($U681&gt;=DATEVALUE("10/1/20"&amp;RIGHT(BJ$1,2)),$U681&lt;=DATEVALUE("9/30/20"&amp;RIGHT(BK$1,2))),AND($T681&lt;=DATEVALUE("10/1/20"&amp;RIGHT(BJ$1,2)),$U681&gt;=DATEVALUE("9/30/20"&amp;RIGHT(BK$1,2)))),
IF(AND($T681&gt;=DATEVALUE("10/1/20"&amp;RIGHT(BJ$1,2)),$U681&lt;=DATEVALUE("9/30/20"&amp;RIGHT(BK$1,2))),NETWORKDAYS($T681,$U681,Holidays!$J$3:$J$937),
IF(AND($T681&lt;DATEVALUE("10/1/20"&amp;RIGHT(BJ$1,2)),$U681&lt;=DATEVALUE("9/30/20"&amp;RIGHT(BK$1,2))),NETWORKDAYS(DATEVALUE("10/1/20"&amp;RIGHT(BJ$1,2)),$U681,Holidays!$J$3:$J$937),
IF($T681&lt;DATEVALUE("10/1/20"&amp;RIGHT(BJ$1,2)),NETWORKDAYS(DATEVALUE("10/1/20"&amp;RIGHT(BJ$1,2)),DATEVALUE("9/30/20"&amp;RIGHT(BK$1,2)),Holidays!$J$3:$J$937),
IF($T681&gt;=DATEVALUE("10/1/20"&amp;RIGHT(BJ$1,2)),NETWORKDAYS($T681,DATEVALUE("9/30/20"&amp;RIGHT(BK$1,2)),Holidays!$J$3:$J$937),"")))),"")/(NETWORKDAYS($T681,$U681,Holidays!$J$3:$J$937)),0))</f>
        <v/>
      </c>
      <c r="BL681" s="87" t="str">
        <f>IF($Q681="","",IFERROR(IF(OR(AND($T681&gt;=DATEVALUE("10/1/20"&amp;RIGHT(BK$1,2)),$T681&lt;=DATEVALUE("9/30/20"&amp;RIGHT(BL$1,2))),AND($U681&gt;=DATEVALUE("10/1/20"&amp;RIGHT(BK$1,2)),$U681&lt;=DATEVALUE("9/30/20"&amp;RIGHT(BL$1,2))),AND($T681&lt;=DATEVALUE("10/1/20"&amp;RIGHT(BK$1,2)),$U681&gt;=DATEVALUE("9/30/20"&amp;RIGHT(BL$1,2)))),
IF(AND($T681&gt;=DATEVALUE("10/1/20"&amp;RIGHT(BK$1,2)),$U681&lt;=DATEVALUE("9/30/20"&amp;RIGHT(BL$1,2))),NETWORKDAYS($T681,$U681,Holidays!$J$3:$J$937),
IF(AND($T681&lt;DATEVALUE("10/1/20"&amp;RIGHT(BK$1,2)),$U681&lt;=DATEVALUE("9/30/20"&amp;RIGHT(BL$1,2))),NETWORKDAYS(DATEVALUE("10/1/20"&amp;RIGHT(BK$1,2)),$U681,Holidays!$J$3:$J$937),
IF($T681&lt;DATEVALUE("10/1/20"&amp;RIGHT(BK$1,2)),NETWORKDAYS(DATEVALUE("10/1/20"&amp;RIGHT(BK$1,2)),DATEVALUE("9/30/20"&amp;RIGHT(BL$1,2)),Holidays!$J$3:$J$937),
IF($T681&gt;=DATEVALUE("10/1/20"&amp;RIGHT(BK$1,2)),NETWORKDAYS($T681,DATEVALUE("9/30/20"&amp;RIGHT(BL$1,2)),Holidays!$J$3:$J$937),"")))),"")/(NETWORKDAYS($T681,$U681,Holidays!$J$3:$J$937)),0))</f>
        <v/>
      </c>
      <c r="BM681" s="87" t="str">
        <f>IF($Q681="","",IFERROR(IF(OR(AND($T681&gt;=DATEVALUE("10/1/20"&amp;RIGHT(BL$1,2)),$T681&lt;=DATEVALUE("9/30/20"&amp;RIGHT(BM$1,2))),AND($U681&gt;=DATEVALUE("10/1/20"&amp;RIGHT(BL$1,2)),$U681&lt;=DATEVALUE("9/30/20"&amp;RIGHT(BM$1,2))),AND($T681&lt;=DATEVALUE("10/1/20"&amp;RIGHT(BL$1,2)),$U681&gt;=DATEVALUE("9/30/20"&amp;RIGHT(BM$1,2)))),
IF(AND($T681&gt;=DATEVALUE("10/1/20"&amp;RIGHT(BL$1,2)),$U681&lt;=DATEVALUE("9/30/20"&amp;RIGHT(BM$1,2))),NETWORKDAYS($T681,$U681,Holidays!$J$3:$J$937),
IF(AND($T681&lt;DATEVALUE("10/1/20"&amp;RIGHT(BL$1,2)),$U681&lt;=DATEVALUE("9/30/20"&amp;RIGHT(BM$1,2))),NETWORKDAYS(DATEVALUE("10/1/20"&amp;RIGHT(BL$1,2)),$U681,Holidays!$J$3:$J$937),
IF($T681&lt;DATEVALUE("10/1/20"&amp;RIGHT(BL$1,2)),NETWORKDAYS(DATEVALUE("10/1/20"&amp;RIGHT(BL$1,2)),DATEVALUE("9/30/20"&amp;RIGHT(BM$1,2)),Holidays!$J$3:$J$937),
IF($T681&gt;=DATEVALUE("10/1/20"&amp;RIGHT(BL$1,2)),NETWORKDAYS($T681,DATEVALUE("9/30/20"&amp;RIGHT(BM$1,2)),Holidays!$J$3:$J$937),"")))),"")/(NETWORKDAYS($T681,$U681,Holidays!$J$3:$J$937)),0))</f>
        <v/>
      </c>
      <c r="BN681" s="87" t="str">
        <f>IF($Q681="","",IFERROR(IF(OR(AND($T681&gt;=DATEVALUE("10/1/20"&amp;RIGHT(BM$1,2)),$T681&lt;=DATEVALUE("9/30/20"&amp;RIGHT(BN$1,2))),AND($U681&gt;=DATEVALUE("10/1/20"&amp;RIGHT(BM$1,2)),$U681&lt;=DATEVALUE("9/30/20"&amp;RIGHT(BN$1,2))),AND($T681&lt;=DATEVALUE("10/1/20"&amp;RIGHT(BM$1,2)),$U681&gt;=DATEVALUE("9/30/20"&amp;RIGHT(BN$1,2)))),
IF(AND($T681&gt;=DATEVALUE("10/1/20"&amp;RIGHT(BM$1,2)),$U681&lt;=DATEVALUE("9/30/20"&amp;RIGHT(BN$1,2))),NETWORKDAYS($T681,$U681,Holidays!$J$3:$J$937),
IF(AND($T681&lt;DATEVALUE("10/1/20"&amp;RIGHT(BM$1,2)),$U681&lt;=DATEVALUE("9/30/20"&amp;RIGHT(BN$1,2))),NETWORKDAYS(DATEVALUE("10/1/20"&amp;RIGHT(BM$1,2)),$U681,Holidays!$J$3:$J$937),
IF($T681&lt;DATEVALUE("10/1/20"&amp;RIGHT(BM$1,2)),NETWORKDAYS(DATEVALUE("10/1/20"&amp;RIGHT(BM$1,2)),DATEVALUE("9/30/20"&amp;RIGHT(BN$1,2)),Holidays!$J$3:$J$937),
IF($T681&gt;=DATEVALUE("10/1/20"&amp;RIGHT(BM$1,2)),NETWORKDAYS($T681,DATEVALUE("9/30/20"&amp;RIGHT(BN$1,2)),Holidays!$J$3:$J$937),"")))),"")/(NETWORKDAYS($T681,$U681,Holidays!$J$3:$J$937)),0))</f>
        <v/>
      </c>
      <c r="BO681" s="87" t="str">
        <f>IF($Q681="","",IFERROR(IF(OR(AND($T681&gt;=DATEVALUE("10/1/20"&amp;RIGHT(BN$1,2)),$T681&lt;=DATEVALUE("9/30/20"&amp;RIGHT(BO$1,2))),AND($U681&gt;=DATEVALUE("10/1/20"&amp;RIGHT(BN$1,2)),$U681&lt;=DATEVALUE("9/30/20"&amp;RIGHT(BO$1,2))),AND($T681&lt;=DATEVALUE("10/1/20"&amp;RIGHT(BN$1,2)),$U681&gt;=DATEVALUE("9/30/20"&amp;RIGHT(BO$1,2)))),
IF(AND($T681&gt;=DATEVALUE("10/1/20"&amp;RIGHT(BN$1,2)),$U681&lt;=DATEVALUE("9/30/20"&amp;RIGHT(BO$1,2))),NETWORKDAYS($T681,$U681,Holidays!$J$3:$J$937),
IF(AND($T681&lt;DATEVALUE("10/1/20"&amp;RIGHT(BN$1,2)),$U681&lt;=DATEVALUE("9/30/20"&amp;RIGHT(BO$1,2))),NETWORKDAYS(DATEVALUE("10/1/20"&amp;RIGHT(BN$1,2)),$U681,Holidays!$J$3:$J$937),
IF($T681&lt;DATEVALUE("10/1/20"&amp;RIGHT(BN$1,2)),NETWORKDAYS(DATEVALUE("10/1/20"&amp;RIGHT(BN$1,2)),DATEVALUE("9/30/20"&amp;RIGHT(BO$1,2)),Holidays!$J$3:$J$937),
IF($T681&gt;=DATEVALUE("10/1/20"&amp;RIGHT(BN$1,2)),NETWORKDAYS($T681,DATEVALUE("9/30/20"&amp;RIGHT(BO$1,2)),Holidays!$J$3:$J$937),"")))),"")/(NETWORKDAYS($T681,$U681,Holidays!$J$3:$J$937)),0))</f>
        <v/>
      </c>
      <c r="BP681" s="87" t="str">
        <f>IF($Q681="","",IFERROR(IF(OR(AND($T681&gt;=DATEVALUE("10/1/20"&amp;RIGHT(BO$1,2)),$T681&lt;=DATEVALUE("9/30/20"&amp;RIGHT(BP$1,2))),AND($U681&gt;=DATEVALUE("10/1/20"&amp;RIGHT(BO$1,2)),$U681&lt;=DATEVALUE("9/30/20"&amp;RIGHT(BP$1,2))),AND($T681&lt;=DATEVALUE("10/1/20"&amp;RIGHT(BO$1,2)),$U681&gt;=DATEVALUE("9/30/20"&amp;RIGHT(BP$1,2)))),
IF(AND($T681&gt;=DATEVALUE("10/1/20"&amp;RIGHT(BO$1,2)),$U681&lt;=DATEVALUE("9/30/20"&amp;RIGHT(BP$1,2))),NETWORKDAYS($T681,$U681,Holidays!$J$3:$J$937),
IF(AND($T681&lt;DATEVALUE("10/1/20"&amp;RIGHT(BO$1,2)),$U681&lt;=DATEVALUE("9/30/20"&amp;RIGHT(BP$1,2))),NETWORKDAYS(DATEVALUE("10/1/20"&amp;RIGHT(BO$1,2)),$U681,Holidays!$J$3:$J$937),
IF($T681&lt;DATEVALUE("10/1/20"&amp;RIGHT(BO$1,2)),NETWORKDAYS(DATEVALUE("10/1/20"&amp;RIGHT(BO$1,2)),DATEVALUE("9/30/20"&amp;RIGHT(BP$1,2)),Holidays!$J$3:$J$937),
IF($T681&gt;=DATEVALUE("10/1/20"&amp;RIGHT(BO$1,2)),NETWORKDAYS($T681,DATEVALUE("9/30/20"&amp;RIGHT(BP$1,2)),Holidays!$J$3:$J$937),"")))),"")/(NETWORKDAYS($T681,$U681,Holidays!$J$3:$J$937)),0))</f>
        <v/>
      </c>
      <c r="BQ681" s="87" t="str">
        <f>IF($Q681="","",IFERROR(IF(OR(AND($T681&gt;=DATEVALUE("10/1/20"&amp;RIGHT(BP$1,2)),$T681&lt;=DATEVALUE("9/30/20"&amp;RIGHT(BQ$1,2))),AND($U681&gt;=DATEVALUE("10/1/20"&amp;RIGHT(BP$1,2)),$U681&lt;=DATEVALUE("9/30/20"&amp;RIGHT(BQ$1,2))),AND($T681&lt;=DATEVALUE("10/1/20"&amp;RIGHT(BP$1,2)),$U681&gt;=DATEVALUE("9/30/20"&amp;RIGHT(BQ$1,2)))),
IF(AND($T681&gt;=DATEVALUE("10/1/20"&amp;RIGHT(BP$1,2)),$U681&lt;=DATEVALUE("9/30/20"&amp;RIGHT(BQ$1,2))),NETWORKDAYS($T681,$U681,Holidays!$J$3:$J$937),
IF(AND($T681&lt;DATEVALUE("10/1/20"&amp;RIGHT(BP$1,2)),$U681&lt;=DATEVALUE("9/30/20"&amp;RIGHT(BQ$1,2))),NETWORKDAYS(DATEVALUE("10/1/20"&amp;RIGHT(BP$1,2)),$U681,Holidays!$J$3:$J$937),
IF($T681&lt;DATEVALUE("10/1/20"&amp;RIGHT(BP$1,2)),NETWORKDAYS(DATEVALUE("10/1/20"&amp;RIGHT(BP$1,2)),DATEVALUE("9/30/20"&amp;RIGHT(BQ$1,2)),Holidays!$J$3:$J$937),
IF($T681&gt;=DATEVALUE("10/1/20"&amp;RIGHT(BP$1,2)),NETWORKDAYS($T681,DATEVALUE("9/30/20"&amp;RIGHT(BQ$1,2)),Holidays!$J$3:$J$937),"")))),"")/(NETWORKDAYS($T681,$U681,Holidays!$J$3:$J$937)),0))</f>
        <v/>
      </c>
      <c r="BR681" s="87" t="str">
        <f>IF($Q681="","",IFERROR(IF(OR(AND($T681&gt;=DATEVALUE("10/1/20"&amp;RIGHT(BQ$1,2)),$T681&lt;=DATEVALUE("9/30/20"&amp;RIGHT(BR$1,2))),AND($U681&gt;=DATEVALUE("10/1/20"&amp;RIGHT(BQ$1,2)),$U681&lt;=DATEVALUE("9/30/20"&amp;RIGHT(BR$1,2))),AND($T681&lt;=DATEVALUE("10/1/20"&amp;RIGHT(BQ$1,2)),$U681&gt;=DATEVALUE("9/30/20"&amp;RIGHT(BR$1,2)))),
IF(AND($T681&gt;=DATEVALUE("10/1/20"&amp;RIGHT(BQ$1,2)),$U681&lt;=DATEVALUE("9/30/20"&amp;RIGHT(BR$1,2))),NETWORKDAYS($T681,$U681,Holidays!$J$3:$J$937),
IF(AND($T681&lt;DATEVALUE("10/1/20"&amp;RIGHT(BQ$1,2)),$U681&lt;=DATEVALUE("9/30/20"&amp;RIGHT(BR$1,2))),NETWORKDAYS(DATEVALUE("10/1/20"&amp;RIGHT(BQ$1,2)),$U681,Holidays!$J$3:$J$937),
IF($T681&lt;DATEVALUE("10/1/20"&amp;RIGHT(BQ$1,2)),NETWORKDAYS(DATEVALUE("10/1/20"&amp;RIGHT(BQ$1,2)),DATEVALUE("9/30/20"&amp;RIGHT(BR$1,2)),Holidays!$J$3:$J$937),
IF($T681&gt;=DATEVALUE("10/1/20"&amp;RIGHT(BQ$1,2)),NETWORKDAYS($T681,DATEVALUE("9/30/20"&amp;RIGHT(BR$1,2)),Holidays!$J$3:$J$937),"")))),"")/(NETWORKDAYS($T681,$U681,Holidays!$J$3:$J$937)),0))</f>
        <v/>
      </c>
      <c r="BS681" s="87" t="str">
        <f>IF($Q681="","",IFERROR(IF(OR(AND($T681&gt;=DATEVALUE("10/1/20"&amp;RIGHT(BR$1,2)),$T681&lt;=DATEVALUE("9/30/20"&amp;RIGHT(BS$1,2))),AND($U681&gt;=DATEVALUE("10/1/20"&amp;RIGHT(BR$1,2)),$U681&lt;=DATEVALUE("9/30/20"&amp;RIGHT(BS$1,2))),AND($T681&lt;=DATEVALUE("10/1/20"&amp;RIGHT(BR$1,2)),$U681&gt;=DATEVALUE("9/30/20"&amp;RIGHT(BS$1,2)))),
IF(AND($T681&gt;=DATEVALUE("10/1/20"&amp;RIGHT(BR$1,2)),$U681&lt;=DATEVALUE("9/30/20"&amp;RIGHT(BS$1,2))),NETWORKDAYS($T681,$U681,Holidays!$J$3:$J$937),
IF(AND($T681&lt;DATEVALUE("10/1/20"&amp;RIGHT(BR$1,2)),$U681&lt;=DATEVALUE("9/30/20"&amp;RIGHT(BS$1,2))),NETWORKDAYS(DATEVALUE("10/1/20"&amp;RIGHT(BR$1,2)),$U681,Holidays!$J$3:$J$937),
IF($T681&lt;DATEVALUE("10/1/20"&amp;RIGHT(BR$1,2)),NETWORKDAYS(DATEVALUE("10/1/20"&amp;RIGHT(BR$1,2)),DATEVALUE("9/30/20"&amp;RIGHT(BS$1,2)),Holidays!$J$3:$J$937),
IF($T681&gt;=DATEVALUE("10/1/20"&amp;RIGHT(BR$1,2)),NETWORKDAYS($T681,DATEVALUE("9/30/20"&amp;RIGHT(BS$1,2)),Holidays!$J$3:$J$937),"")))),"")/(NETWORKDAYS($T681,$U681,Holidays!$J$3:$J$937)),0))</f>
        <v/>
      </c>
      <c r="BT681" s="87" t="str">
        <f>IF($Q681="","",IFERROR(IF(OR(AND($T681&gt;=DATEVALUE("10/1/20"&amp;RIGHT(BS$1,2)),$T681&lt;=DATEVALUE("9/30/20"&amp;RIGHT(BT$1,2))),AND($U681&gt;=DATEVALUE("10/1/20"&amp;RIGHT(BS$1,2)),$U681&lt;=DATEVALUE("9/30/20"&amp;RIGHT(BT$1,2))),AND($T681&lt;=DATEVALUE("10/1/20"&amp;RIGHT(BS$1,2)),$U681&gt;=DATEVALUE("9/30/20"&amp;RIGHT(BT$1,2)))),
IF(AND($T681&gt;=DATEVALUE("10/1/20"&amp;RIGHT(BS$1,2)),$U681&lt;=DATEVALUE("9/30/20"&amp;RIGHT(BT$1,2))),NETWORKDAYS($T681,$U681,Holidays!$J$3:$J$937),
IF(AND($T681&lt;DATEVALUE("10/1/20"&amp;RIGHT(BS$1,2)),$U681&lt;=DATEVALUE("9/30/20"&amp;RIGHT(BT$1,2))),NETWORKDAYS(DATEVALUE("10/1/20"&amp;RIGHT(BS$1,2)),$U681,Holidays!$J$3:$J$937),
IF($T681&lt;DATEVALUE("10/1/20"&amp;RIGHT(BS$1,2)),NETWORKDAYS(DATEVALUE("10/1/20"&amp;RIGHT(BS$1,2)),DATEVALUE("9/30/20"&amp;RIGHT(BT$1,2)),Holidays!$J$3:$J$937),
IF($T681&gt;=DATEVALUE("10/1/20"&amp;RIGHT(BS$1,2)),NETWORKDAYS($T681,DATEVALUE("9/30/20"&amp;RIGHT(BT$1,2)),Holidays!$J$3:$J$937),"")))),"")/(NETWORKDAYS($T681,$U681,Holidays!$J$3:$J$937)),0))</f>
        <v/>
      </c>
      <c r="BU681" s="87" t="str">
        <f>IF($Q681="","",IFERROR(IF(OR(AND($T681&gt;=DATEVALUE("10/1/20"&amp;RIGHT(BT$1,2)),$T681&lt;=DATEVALUE("9/30/20"&amp;RIGHT(BU$1,2))),AND($U681&gt;=DATEVALUE("10/1/20"&amp;RIGHT(BT$1,2)),$U681&lt;=DATEVALUE("9/30/20"&amp;RIGHT(BU$1,2))),AND($T681&lt;=DATEVALUE("10/1/20"&amp;RIGHT(BT$1,2)),$U681&gt;=DATEVALUE("9/30/20"&amp;RIGHT(BU$1,2)))),
IF(AND($T681&gt;=DATEVALUE("10/1/20"&amp;RIGHT(BT$1,2)),$U681&lt;=DATEVALUE("9/30/20"&amp;RIGHT(BU$1,2))),NETWORKDAYS($T681,$U681,Holidays!$J$3:$J$937),
IF(AND($T681&lt;DATEVALUE("10/1/20"&amp;RIGHT(BT$1,2)),$U681&lt;=DATEVALUE("9/30/20"&amp;RIGHT(BU$1,2))),NETWORKDAYS(DATEVALUE("10/1/20"&amp;RIGHT(BT$1,2)),$U681,Holidays!$J$3:$J$937),
IF($T681&lt;DATEVALUE("10/1/20"&amp;RIGHT(BT$1,2)),NETWORKDAYS(DATEVALUE("10/1/20"&amp;RIGHT(BT$1,2)),DATEVALUE("9/30/20"&amp;RIGHT(BU$1,2)),Holidays!$J$3:$J$937),
IF($T681&gt;=DATEVALUE("10/1/20"&amp;RIGHT(BT$1,2)),NETWORKDAYS($T681,DATEVALUE("9/30/20"&amp;RIGHT(BU$1,2)),Holidays!$J$3:$J$937),"")))),"")/(NETWORKDAYS($T681,$U681,Holidays!$J$3:$J$937)),0))</f>
        <v/>
      </c>
      <c r="BV681" s="87" t="str">
        <f>IF($Q681="","",IFERROR(IF(OR(AND($T681&gt;=DATEVALUE("10/1/20"&amp;RIGHT(BU$1,2)),$T681&lt;=DATEVALUE("9/30/20"&amp;RIGHT(BV$1,2))),AND($U681&gt;=DATEVALUE("10/1/20"&amp;RIGHT(BU$1,2)),$U681&lt;=DATEVALUE("9/30/20"&amp;RIGHT(BV$1,2))),AND($T681&lt;=DATEVALUE("10/1/20"&amp;RIGHT(BU$1,2)),$U681&gt;=DATEVALUE("9/30/20"&amp;RIGHT(BV$1,2)))),
IF(AND($T681&gt;=DATEVALUE("10/1/20"&amp;RIGHT(BU$1,2)),$U681&lt;=DATEVALUE("9/30/20"&amp;RIGHT(BV$1,2))),NETWORKDAYS($T681,$U681,Holidays!$J$3:$J$937),
IF(AND($T681&lt;DATEVALUE("10/1/20"&amp;RIGHT(BU$1,2)),$U681&lt;=DATEVALUE("9/30/20"&amp;RIGHT(BV$1,2))),NETWORKDAYS(DATEVALUE("10/1/20"&amp;RIGHT(BU$1,2)),$U681,Holidays!$J$3:$J$937),
IF($T681&lt;DATEVALUE("10/1/20"&amp;RIGHT(BU$1,2)),NETWORKDAYS(DATEVALUE("10/1/20"&amp;RIGHT(BU$1,2)),DATEVALUE("9/30/20"&amp;RIGHT(BV$1,2)),Holidays!$J$3:$J$937),
IF($T681&gt;=DATEVALUE("10/1/20"&amp;RIGHT(BU$1,2)),NETWORKDAYS($T681,DATEVALUE("9/30/20"&amp;RIGHT(BV$1,2)),Holidays!$J$3:$J$937),"")))),"")/(NETWORKDAYS($T681,$U681,Holidays!$J$3:$J$937)),0))</f>
        <v/>
      </c>
      <c r="BW681" s="87" t="str">
        <f>IF($Q681="","",IFERROR(IF(OR(AND($T681&gt;=DATEVALUE("10/1/20"&amp;RIGHT(BV$1,2)),$T681&lt;=DATEVALUE("9/30/20"&amp;RIGHT(BW$1,2))),AND($U681&gt;=DATEVALUE("10/1/20"&amp;RIGHT(BV$1,2)),$U681&lt;=DATEVALUE("9/30/20"&amp;RIGHT(BW$1,2))),AND($T681&lt;=DATEVALUE("10/1/20"&amp;RIGHT(BV$1,2)),$U681&gt;=DATEVALUE("9/30/20"&amp;RIGHT(BW$1,2)))),
IF(AND($T681&gt;=DATEVALUE("10/1/20"&amp;RIGHT(BV$1,2)),$U681&lt;=DATEVALUE("9/30/20"&amp;RIGHT(BW$1,2))),NETWORKDAYS($T681,$U681,Holidays!$J$3:$J$937),
IF(AND($T681&lt;DATEVALUE("10/1/20"&amp;RIGHT(BV$1,2)),$U681&lt;=DATEVALUE("9/30/20"&amp;RIGHT(BW$1,2))),NETWORKDAYS(DATEVALUE("10/1/20"&amp;RIGHT(BV$1,2)),$U681,Holidays!$J$3:$J$937),
IF($T681&lt;DATEVALUE("10/1/20"&amp;RIGHT(BV$1,2)),NETWORKDAYS(DATEVALUE("10/1/20"&amp;RIGHT(BV$1,2)),DATEVALUE("9/30/20"&amp;RIGHT(BW$1,2)),Holidays!$J$3:$J$937),
IF($T681&gt;=DATEVALUE("10/1/20"&amp;RIGHT(BV$1,2)),NETWORKDAYS($T681,DATEVALUE("9/30/20"&amp;RIGHT(BW$1,2)),Holidays!$J$3:$J$937),"")))),"")/(NETWORKDAYS($T681,$U681,Holidays!$J$3:$J$937)),0))</f>
        <v/>
      </c>
      <c r="BX681" s="87" t="str">
        <f>IF($Q681="","",IFERROR(IF(OR(AND($T681&gt;=DATEVALUE("10/1/20"&amp;RIGHT(BW$1,2)),$T681&lt;=DATEVALUE("9/30/20"&amp;RIGHT(BX$1,2))),AND($U681&gt;=DATEVALUE("10/1/20"&amp;RIGHT(BW$1,2)),$U681&lt;=DATEVALUE("9/30/20"&amp;RIGHT(BX$1,2))),AND($T681&lt;=DATEVALUE("10/1/20"&amp;RIGHT(BW$1,2)),$U681&gt;=DATEVALUE("9/30/20"&amp;RIGHT(BX$1,2)))),
IF(AND($T681&gt;=DATEVALUE("10/1/20"&amp;RIGHT(BW$1,2)),$U681&lt;=DATEVALUE("9/30/20"&amp;RIGHT(BX$1,2))),NETWORKDAYS($T681,$U681,Holidays!$J$3:$J$937),
IF(AND($T681&lt;DATEVALUE("10/1/20"&amp;RIGHT(BW$1,2)),$U681&lt;=DATEVALUE("9/30/20"&amp;RIGHT(BX$1,2))),NETWORKDAYS(DATEVALUE("10/1/20"&amp;RIGHT(BW$1,2)),$U681,Holidays!$J$3:$J$937),
IF($T681&lt;DATEVALUE("10/1/20"&amp;RIGHT(BW$1,2)),NETWORKDAYS(DATEVALUE("10/1/20"&amp;RIGHT(BW$1,2)),DATEVALUE("9/30/20"&amp;RIGHT(BX$1,2)),Holidays!$J$3:$J$937),
IF($T681&gt;=DATEVALUE("10/1/20"&amp;RIGHT(BW$1,2)),NETWORKDAYS($T681,DATEVALUE("9/30/20"&amp;RIGHT(BX$1,2)),Holidays!$J$3:$J$937),"")))),"")/(NETWORKDAYS($T681,$U681,Holidays!$J$3:$J$937)),0))</f>
        <v/>
      </c>
      <c r="BY681" s="87" t="str">
        <f>IF($Q681="","",IFERROR(IF(OR(AND($T681&gt;=DATEVALUE("10/1/20"&amp;RIGHT(BX$1,2)),$T681&lt;=DATEVALUE("9/30/20"&amp;RIGHT(BY$1,2))),AND($U681&gt;=DATEVALUE("10/1/20"&amp;RIGHT(BX$1,2)),$U681&lt;=DATEVALUE("9/30/20"&amp;RIGHT(BY$1,2))),AND($T681&lt;=DATEVALUE("10/1/20"&amp;RIGHT(BX$1,2)),$U681&gt;=DATEVALUE("9/30/20"&amp;RIGHT(BY$1,2)))),
IF(AND($T681&gt;=DATEVALUE("10/1/20"&amp;RIGHT(BX$1,2)),$U681&lt;=DATEVALUE("9/30/20"&amp;RIGHT(BY$1,2))),NETWORKDAYS($T681,$U681,Holidays!$J$3:$J$937),
IF(AND($T681&lt;DATEVALUE("10/1/20"&amp;RIGHT(BX$1,2)),$U681&lt;=DATEVALUE("9/30/20"&amp;RIGHT(BY$1,2))),NETWORKDAYS(DATEVALUE("10/1/20"&amp;RIGHT(BX$1,2)),$U681,Holidays!$J$3:$J$937),
IF($T681&lt;DATEVALUE("10/1/20"&amp;RIGHT(BX$1,2)),NETWORKDAYS(DATEVALUE("10/1/20"&amp;RIGHT(BX$1,2)),DATEVALUE("9/30/20"&amp;RIGHT(BY$1,2)),Holidays!$J$3:$J$937),
IF($T681&gt;=DATEVALUE("10/1/20"&amp;RIGHT(BX$1,2)),NETWORKDAYS($T681,DATEVALUE("9/30/20"&amp;RIGHT(BY$1,2)),Holidays!$J$3:$J$937),"")))),"")/(NETWORKDAYS($T681,$U681,Holidays!$J$3:$J$937)),0))</f>
        <v/>
      </c>
      <c r="BZ681" s="87" t="str">
        <f>IF($Q681="","",IFERROR(IF(OR(AND($T681&gt;=DATEVALUE("10/1/20"&amp;RIGHT(BY$1,2)),$T681&lt;=DATEVALUE("9/30/20"&amp;RIGHT(BZ$1,2))),AND($U681&gt;=DATEVALUE("10/1/20"&amp;RIGHT(BY$1,2)),$U681&lt;=DATEVALUE("9/30/20"&amp;RIGHT(BZ$1,2))),AND($T681&lt;=DATEVALUE("10/1/20"&amp;RIGHT(BY$1,2)),$U681&gt;=DATEVALUE("9/30/20"&amp;RIGHT(BZ$1,2)))),
IF(AND($T681&gt;=DATEVALUE("10/1/20"&amp;RIGHT(BY$1,2)),$U681&lt;=DATEVALUE("9/30/20"&amp;RIGHT(BZ$1,2))),NETWORKDAYS($T681,$U681,Holidays!$J$3:$J$937),
IF(AND($T681&lt;DATEVALUE("10/1/20"&amp;RIGHT(BY$1,2)),$U681&lt;=DATEVALUE("9/30/20"&amp;RIGHT(BZ$1,2))),NETWORKDAYS(DATEVALUE("10/1/20"&amp;RIGHT(BY$1,2)),$U681,Holidays!$J$3:$J$937),
IF($T681&lt;DATEVALUE("10/1/20"&amp;RIGHT(BY$1,2)),NETWORKDAYS(DATEVALUE("10/1/20"&amp;RIGHT(BY$1,2)),DATEVALUE("9/30/20"&amp;RIGHT(BZ$1,2)),Holidays!$J$3:$J$937),
IF($T681&gt;=DATEVALUE("10/1/20"&amp;RIGHT(BY$1,2)),NETWORKDAYS($T681,DATEVALUE("9/30/20"&amp;RIGHT(BZ$1,2)),Holidays!$J$3:$J$937),"")))),"")/(NETWORKDAYS($T681,$U681,Holidays!$J$3:$J$937)),0))</f>
        <v/>
      </c>
      <c r="CA681" s="87" t="str">
        <f>IF($Q681="","",IFERROR(IF(OR(AND($T681&gt;=DATEVALUE("10/1/20"&amp;RIGHT(BZ$1,2)),$T681&lt;=DATEVALUE("9/30/20"&amp;RIGHT(CA$1,2))),AND($U681&gt;=DATEVALUE("10/1/20"&amp;RIGHT(BZ$1,2)),$U681&lt;=DATEVALUE("9/30/20"&amp;RIGHT(CA$1,2))),AND($T681&lt;=DATEVALUE("10/1/20"&amp;RIGHT(BZ$1,2)),$U681&gt;=DATEVALUE("9/30/20"&amp;RIGHT(CA$1,2)))),
IF(AND($T681&gt;=DATEVALUE("10/1/20"&amp;RIGHT(BZ$1,2)),$U681&lt;=DATEVALUE("9/30/20"&amp;RIGHT(CA$1,2))),NETWORKDAYS($T681,$U681,Holidays!$J$3:$J$937),
IF(AND($T681&lt;DATEVALUE("10/1/20"&amp;RIGHT(BZ$1,2)),$U681&lt;=DATEVALUE("9/30/20"&amp;RIGHT(CA$1,2))),NETWORKDAYS(DATEVALUE("10/1/20"&amp;RIGHT(BZ$1,2)),$U681,Holidays!$J$3:$J$937),
IF($T681&lt;DATEVALUE("10/1/20"&amp;RIGHT(BZ$1,2)),NETWORKDAYS(DATEVALUE("10/1/20"&amp;RIGHT(BZ$1,2)),DATEVALUE("9/30/20"&amp;RIGHT(CA$1,2)),Holidays!$J$3:$J$937),
IF($T681&gt;=DATEVALUE("10/1/20"&amp;RIGHT(BZ$1,2)),NETWORKDAYS($T681,DATEVALUE("9/30/20"&amp;RIGHT(CA$1,2)),Holidays!$J$3:$J$937),"")))),"")/(NETWORKDAYS($T681,$U681,Holidays!$J$3:$J$937)),0))</f>
        <v/>
      </c>
      <c r="CB681" s="87" t="str">
        <f>IF($Q681="","",IFERROR(IF(OR(AND($T681&gt;=DATEVALUE("10/1/20"&amp;RIGHT(CA$1,2)),$T681&lt;=DATEVALUE("9/30/20"&amp;RIGHT(CB$1,2))),AND($U681&gt;=DATEVALUE("10/1/20"&amp;RIGHT(CA$1,2)),$U681&lt;=DATEVALUE("9/30/20"&amp;RIGHT(CB$1,2))),AND($T681&lt;=DATEVALUE("10/1/20"&amp;RIGHT(CA$1,2)),$U681&gt;=DATEVALUE("9/30/20"&amp;RIGHT(CB$1,2)))),
IF(AND($T681&gt;=DATEVALUE("10/1/20"&amp;RIGHT(CA$1,2)),$U681&lt;=DATEVALUE("9/30/20"&amp;RIGHT(CB$1,2))),NETWORKDAYS($T681,$U681,Holidays!$J$3:$J$937),
IF(AND($T681&lt;DATEVALUE("10/1/20"&amp;RIGHT(CA$1,2)),$U681&lt;=DATEVALUE("9/30/20"&amp;RIGHT(CB$1,2))),NETWORKDAYS(DATEVALUE("10/1/20"&amp;RIGHT(CA$1,2)),$U681,Holidays!$J$3:$J$937),
IF($T681&lt;DATEVALUE("10/1/20"&amp;RIGHT(CA$1,2)),NETWORKDAYS(DATEVALUE("10/1/20"&amp;RIGHT(CA$1,2)),DATEVALUE("9/30/20"&amp;RIGHT(CB$1,2)),Holidays!$J$3:$J$937),
IF($T681&gt;=DATEVALUE("10/1/20"&amp;RIGHT(CA$1,2)),NETWORKDAYS($T681,DATEVALUE("9/30/20"&amp;RIGHT(CB$1,2)),Holidays!$J$3:$J$937),"")))),"")/(NETWORKDAYS($T681,$U681,Holidays!$J$3:$J$937)),0))</f>
        <v/>
      </c>
    </row>
    <row r="682" spans="1:80">
      <c r="A682" s="97"/>
      <c r="B682" s="98" t="str">
        <f ca="1">IF(NOT($A682=""),OFFSET('WBS Reference &amp; User Procedure'!$A$1,MATCH($A682,'WBS Reference &amp; User Procedure'!$A:$A,0)-1,1),"")</f>
        <v/>
      </c>
      <c r="D682" s="97"/>
      <c r="T682" s="104" t="str">
        <f>IF(NOT(Q682=""),IF(NOT($S682=""),$S682,#REF!),"")</f>
        <v/>
      </c>
      <c r="U682" s="104" t="str">
        <f>IF(NOT(Q682=""),WORKDAY(T682,Q682,Holidays!$J$3:$J$937),"")</f>
        <v/>
      </c>
      <c r="V682" s="104"/>
      <c r="W682" s="104"/>
      <c r="X682" s="101" t="str">
        <f t="shared" si="153"/>
        <v/>
      </c>
      <c r="AL682" s="87" t="str">
        <f t="shared" ca="1" si="150"/>
        <v/>
      </c>
      <c r="AN682" s="87" t="str">
        <f t="shared" ca="1" si="151"/>
        <v/>
      </c>
      <c r="AO682" s="87" t="str">
        <f t="shared" ca="1" si="151"/>
        <v/>
      </c>
      <c r="AP682" s="87" t="str">
        <f t="shared" ca="1" si="151"/>
        <v/>
      </c>
      <c r="AQ682" s="87" t="str">
        <f t="shared" ca="1" si="151"/>
        <v/>
      </c>
      <c r="AR682" s="87" t="str">
        <f t="shared" ca="1" si="151"/>
        <v/>
      </c>
      <c r="AS682" s="87" t="str">
        <f t="shared" ca="1" si="151"/>
        <v/>
      </c>
      <c r="AT682" s="87" t="str">
        <f t="shared" ca="1" si="151"/>
        <v/>
      </c>
      <c r="AU682" s="87" t="str">
        <f t="shared" ca="1" si="151"/>
        <v/>
      </c>
      <c r="AV682" s="87" t="str">
        <f t="shared" ca="1" si="151"/>
        <v/>
      </c>
      <c r="AW682" s="87" t="str">
        <f t="shared" ca="1" si="151"/>
        <v/>
      </c>
      <c r="AX682" s="87" t="str">
        <f t="shared" ca="1" si="152"/>
        <v/>
      </c>
      <c r="AY682" s="87" t="str">
        <f t="shared" ca="1" si="152"/>
        <v/>
      </c>
      <c r="AZ682" s="87" t="str">
        <f t="shared" ca="1" si="152"/>
        <v/>
      </c>
      <c r="BA682" s="87" t="str">
        <f t="shared" ca="1" si="152"/>
        <v/>
      </c>
      <c r="BB682" s="87" t="str">
        <f t="shared" ca="1" si="152"/>
        <v/>
      </c>
      <c r="BC682" s="87" t="str">
        <f t="shared" ca="1" si="152"/>
        <v/>
      </c>
      <c r="BD682" s="87" t="str">
        <f t="shared" ca="1" si="152"/>
        <v/>
      </c>
      <c r="BE682" s="87" t="str">
        <f t="shared" ca="1" si="152"/>
        <v/>
      </c>
      <c r="BF682" s="87" t="str">
        <f t="shared" ca="1" si="152"/>
        <v/>
      </c>
      <c r="BG682" s="87" t="str">
        <f t="shared" ca="1" si="152"/>
        <v/>
      </c>
      <c r="BI682" s="87" t="str">
        <f>IF($Q682="","",IFERROR(IF(OR(AND($T682&gt;=DATEVALUE("10/1/20"&amp;RIGHT(BH$1,2)),$T682&lt;=DATEVALUE("9/30/20"&amp;RIGHT(BI$1,2))),AND($U682&gt;=DATEVALUE("10/1/20"&amp;RIGHT(BH$1,2)),$U682&lt;=DATEVALUE("9/30/20"&amp;RIGHT(BI$1,2))),AND($T682&lt;=DATEVALUE("10/1/20"&amp;RIGHT(BH$1,2)),$U682&gt;=DATEVALUE("9/30/20"&amp;RIGHT(BI$1,2)))),
IF(AND($T682&gt;=DATEVALUE("10/1/20"&amp;RIGHT(BH$1,2)),$U682&lt;=DATEVALUE("9/30/20"&amp;RIGHT(BI$1,2))),NETWORKDAYS($T682,$U682,Holidays!$J$3:$J$937),
IF(AND($T682&lt;DATEVALUE("10/1/20"&amp;RIGHT(BH$1,2)),$U682&lt;=DATEVALUE("9/30/20"&amp;RIGHT(BI$1,2))),NETWORKDAYS(DATEVALUE("10/1/20"&amp;RIGHT(BH$1,2)),$U682,Holidays!$J$3:$J$937),
IF($T682&lt;DATEVALUE("10/1/20"&amp;RIGHT(BH$1,2)),NETWORKDAYS(DATEVALUE("10/1/20"&amp;RIGHT(BH$1,2)),DATEVALUE("9/30/20"&amp;RIGHT(BI$1,2)),Holidays!$J$3:$J$937),
IF($T682&gt;=DATEVALUE("10/1/20"&amp;RIGHT(BH$1,2)),NETWORKDAYS($T682,DATEVALUE("9/30/20"&amp;RIGHT(BI$1,2)),Holidays!$J$3:$J$937),"")))),"")/(NETWORKDAYS($T682,$U682,Holidays!$J$3:$J$937)),0))</f>
        <v/>
      </c>
      <c r="BJ682" s="87" t="str">
        <f>IF($Q682="","",IFERROR(IF(OR(AND($T682&gt;=DATEVALUE("10/1/20"&amp;RIGHT(BI$1,2)),$T682&lt;=DATEVALUE("9/30/20"&amp;RIGHT(BJ$1,2))),AND($U682&gt;=DATEVALUE("10/1/20"&amp;RIGHT(BI$1,2)),$U682&lt;=DATEVALUE("9/30/20"&amp;RIGHT(BJ$1,2))),AND($T682&lt;=DATEVALUE("10/1/20"&amp;RIGHT(BI$1,2)),$U682&gt;=DATEVALUE("9/30/20"&amp;RIGHT(BJ$1,2)))),
IF(AND($T682&gt;=DATEVALUE("10/1/20"&amp;RIGHT(BI$1,2)),$U682&lt;=DATEVALUE("9/30/20"&amp;RIGHT(BJ$1,2))),NETWORKDAYS($T682,$U682,Holidays!$J$3:$J$937),
IF(AND($T682&lt;DATEVALUE("10/1/20"&amp;RIGHT(BI$1,2)),$U682&lt;=DATEVALUE("9/30/20"&amp;RIGHT(BJ$1,2))),NETWORKDAYS(DATEVALUE("10/1/20"&amp;RIGHT(BI$1,2)),$U682,Holidays!$J$3:$J$937),
IF($T682&lt;DATEVALUE("10/1/20"&amp;RIGHT(BI$1,2)),NETWORKDAYS(DATEVALUE("10/1/20"&amp;RIGHT(BI$1,2)),DATEVALUE("9/30/20"&amp;RIGHT(BJ$1,2)),Holidays!$J$3:$J$937),
IF($T682&gt;=DATEVALUE("10/1/20"&amp;RIGHT(BI$1,2)),NETWORKDAYS($T682,DATEVALUE("9/30/20"&amp;RIGHT(BJ$1,2)),Holidays!$J$3:$J$937),"")))),"")/(NETWORKDAYS($T682,$U682,Holidays!$J$3:$J$937)),0))</f>
        <v/>
      </c>
      <c r="BK682" s="87" t="str">
        <f>IF($Q682="","",IFERROR(IF(OR(AND($T682&gt;=DATEVALUE("10/1/20"&amp;RIGHT(BJ$1,2)),$T682&lt;=DATEVALUE("9/30/20"&amp;RIGHT(BK$1,2))),AND($U682&gt;=DATEVALUE("10/1/20"&amp;RIGHT(BJ$1,2)),$U682&lt;=DATEVALUE("9/30/20"&amp;RIGHT(BK$1,2))),AND($T682&lt;=DATEVALUE("10/1/20"&amp;RIGHT(BJ$1,2)),$U682&gt;=DATEVALUE("9/30/20"&amp;RIGHT(BK$1,2)))),
IF(AND($T682&gt;=DATEVALUE("10/1/20"&amp;RIGHT(BJ$1,2)),$U682&lt;=DATEVALUE("9/30/20"&amp;RIGHT(BK$1,2))),NETWORKDAYS($T682,$U682,Holidays!$J$3:$J$937),
IF(AND($T682&lt;DATEVALUE("10/1/20"&amp;RIGHT(BJ$1,2)),$U682&lt;=DATEVALUE("9/30/20"&amp;RIGHT(BK$1,2))),NETWORKDAYS(DATEVALUE("10/1/20"&amp;RIGHT(BJ$1,2)),$U682,Holidays!$J$3:$J$937),
IF($T682&lt;DATEVALUE("10/1/20"&amp;RIGHT(BJ$1,2)),NETWORKDAYS(DATEVALUE("10/1/20"&amp;RIGHT(BJ$1,2)),DATEVALUE("9/30/20"&amp;RIGHT(BK$1,2)),Holidays!$J$3:$J$937),
IF($T682&gt;=DATEVALUE("10/1/20"&amp;RIGHT(BJ$1,2)),NETWORKDAYS($T682,DATEVALUE("9/30/20"&amp;RIGHT(BK$1,2)),Holidays!$J$3:$J$937),"")))),"")/(NETWORKDAYS($T682,$U682,Holidays!$J$3:$J$937)),0))</f>
        <v/>
      </c>
      <c r="BL682" s="87" t="str">
        <f>IF($Q682="","",IFERROR(IF(OR(AND($T682&gt;=DATEVALUE("10/1/20"&amp;RIGHT(BK$1,2)),$T682&lt;=DATEVALUE("9/30/20"&amp;RIGHT(BL$1,2))),AND($U682&gt;=DATEVALUE("10/1/20"&amp;RIGHT(BK$1,2)),$U682&lt;=DATEVALUE("9/30/20"&amp;RIGHT(BL$1,2))),AND($T682&lt;=DATEVALUE("10/1/20"&amp;RIGHT(BK$1,2)),$U682&gt;=DATEVALUE("9/30/20"&amp;RIGHT(BL$1,2)))),
IF(AND($T682&gt;=DATEVALUE("10/1/20"&amp;RIGHT(BK$1,2)),$U682&lt;=DATEVALUE("9/30/20"&amp;RIGHT(BL$1,2))),NETWORKDAYS($T682,$U682,Holidays!$J$3:$J$937),
IF(AND($T682&lt;DATEVALUE("10/1/20"&amp;RIGHT(BK$1,2)),$U682&lt;=DATEVALUE("9/30/20"&amp;RIGHT(BL$1,2))),NETWORKDAYS(DATEVALUE("10/1/20"&amp;RIGHT(BK$1,2)),$U682,Holidays!$J$3:$J$937),
IF($T682&lt;DATEVALUE("10/1/20"&amp;RIGHT(BK$1,2)),NETWORKDAYS(DATEVALUE("10/1/20"&amp;RIGHT(BK$1,2)),DATEVALUE("9/30/20"&amp;RIGHT(BL$1,2)),Holidays!$J$3:$J$937),
IF($T682&gt;=DATEVALUE("10/1/20"&amp;RIGHT(BK$1,2)),NETWORKDAYS($T682,DATEVALUE("9/30/20"&amp;RIGHT(BL$1,2)),Holidays!$J$3:$J$937),"")))),"")/(NETWORKDAYS($T682,$U682,Holidays!$J$3:$J$937)),0))</f>
        <v/>
      </c>
      <c r="BM682" s="87" t="str">
        <f>IF($Q682="","",IFERROR(IF(OR(AND($T682&gt;=DATEVALUE("10/1/20"&amp;RIGHT(BL$1,2)),$T682&lt;=DATEVALUE("9/30/20"&amp;RIGHT(BM$1,2))),AND($U682&gt;=DATEVALUE("10/1/20"&amp;RIGHT(BL$1,2)),$U682&lt;=DATEVALUE("9/30/20"&amp;RIGHT(BM$1,2))),AND($T682&lt;=DATEVALUE("10/1/20"&amp;RIGHT(BL$1,2)),$U682&gt;=DATEVALUE("9/30/20"&amp;RIGHT(BM$1,2)))),
IF(AND($T682&gt;=DATEVALUE("10/1/20"&amp;RIGHT(BL$1,2)),$U682&lt;=DATEVALUE("9/30/20"&amp;RIGHT(BM$1,2))),NETWORKDAYS($T682,$U682,Holidays!$J$3:$J$937),
IF(AND($T682&lt;DATEVALUE("10/1/20"&amp;RIGHT(BL$1,2)),$U682&lt;=DATEVALUE("9/30/20"&amp;RIGHT(BM$1,2))),NETWORKDAYS(DATEVALUE("10/1/20"&amp;RIGHT(BL$1,2)),$U682,Holidays!$J$3:$J$937),
IF($T682&lt;DATEVALUE("10/1/20"&amp;RIGHT(BL$1,2)),NETWORKDAYS(DATEVALUE("10/1/20"&amp;RIGHT(BL$1,2)),DATEVALUE("9/30/20"&amp;RIGHT(BM$1,2)),Holidays!$J$3:$J$937),
IF($T682&gt;=DATEVALUE("10/1/20"&amp;RIGHT(BL$1,2)),NETWORKDAYS($T682,DATEVALUE("9/30/20"&amp;RIGHT(BM$1,2)),Holidays!$J$3:$J$937),"")))),"")/(NETWORKDAYS($T682,$U682,Holidays!$J$3:$J$937)),0))</f>
        <v/>
      </c>
      <c r="BN682" s="87" t="str">
        <f>IF($Q682="","",IFERROR(IF(OR(AND($T682&gt;=DATEVALUE("10/1/20"&amp;RIGHT(BM$1,2)),$T682&lt;=DATEVALUE("9/30/20"&amp;RIGHT(BN$1,2))),AND($U682&gt;=DATEVALUE("10/1/20"&amp;RIGHT(BM$1,2)),$U682&lt;=DATEVALUE("9/30/20"&amp;RIGHT(BN$1,2))),AND($T682&lt;=DATEVALUE("10/1/20"&amp;RIGHT(BM$1,2)),$U682&gt;=DATEVALUE("9/30/20"&amp;RIGHT(BN$1,2)))),
IF(AND($T682&gt;=DATEVALUE("10/1/20"&amp;RIGHT(BM$1,2)),$U682&lt;=DATEVALUE("9/30/20"&amp;RIGHT(BN$1,2))),NETWORKDAYS($T682,$U682,Holidays!$J$3:$J$937),
IF(AND($T682&lt;DATEVALUE("10/1/20"&amp;RIGHT(BM$1,2)),$U682&lt;=DATEVALUE("9/30/20"&amp;RIGHT(BN$1,2))),NETWORKDAYS(DATEVALUE("10/1/20"&amp;RIGHT(BM$1,2)),$U682,Holidays!$J$3:$J$937),
IF($T682&lt;DATEVALUE("10/1/20"&amp;RIGHT(BM$1,2)),NETWORKDAYS(DATEVALUE("10/1/20"&amp;RIGHT(BM$1,2)),DATEVALUE("9/30/20"&amp;RIGHT(BN$1,2)),Holidays!$J$3:$J$937),
IF($T682&gt;=DATEVALUE("10/1/20"&amp;RIGHT(BM$1,2)),NETWORKDAYS($T682,DATEVALUE("9/30/20"&amp;RIGHT(BN$1,2)),Holidays!$J$3:$J$937),"")))),"")/(NETWORKDAYS($T682,$U682,Holidays!$J$3:$J$937)),0))</f>
        <v/>
      </c>
      <c r="BO682" s="87" t="str">
        <f>IF($Q682="","",IFERROR(IF(OR(AND($T682&gt;=DATEVALUE("10/1/20"&amp;RIGHT(BN$1,2)),$T682&lt;=DATEVALUE("9/30/20"&amp;RIGHT(BO$1,2))),AND($U682&gt;=DATEVALUE("10/1/20"&amp;RIGHT(BN$1,2)),$U682&lt;=DATEVALUE("9/30/20"&amp;RIGHT(BO$1,2))),AND($T682&lt;=DATEVALUE("10/1/20"&amp;RIGHT(BN$1,2)),$U682&gt;=DATEVALUE("9/30/20"&amp;RIGHT(BO$1,2)))),
IF(AND($T682&gt;=DATEVALUE("10/1/20"&amp;RIGHT(BN$1,2)),$U682&lt;=DATEVALUE("9/30/20"&amp;RIGHT(BO$1,2))),NETWORKDAYS($T682,$U682,Holidays!$J$3:$J$937),
IF(AND($T682&lt;DATEVALUE("10/1/20"&amp;RIGHT(BN$1,2)),$U682&lt;=DATEVALUE("9/30/20"&amp;RIGHT(BO$1,2))),NETWORKDAYS(DATEVALUE("10/1/20"&amp;RIGHT(BN$1,2)),$U682,Holidays!$J$3:$J$937),
IF($T682&lt;DATEVALUE("10/1/20"&amp;RIGHT(BN$1,2)),NETWORKDAYS(DATEVALUE("10/1/20"&amp;RIGHT(BN$1,2)),DATEVALUE("9/30/20"&amp;RIGHT(BO$1,2)),Holidays!$J$3:$J$937),
IF($T682&gt;=DATEVALUE("10/1/20"&amp;RIGHT(BN$1,2)),NETWORKDAYS($T682,DATEVALUE("9/30/20"&amp;RIGHT(BO$1,2)),Holidays!$J$3:$J$937),"")))),"")/(NETWORKDAYS($T682,$U682,Holidays!$J$3:$J$937)),0))</f>
        <v/>
      </c>
      <c r="BP682" s="87" t="str">
        <f>IF($Q682="","",IFERROR(IF(OR(AND($T682&gt;=DATEVALUE("10/1/20"&amp;RIGHT(BO$1,2)),$T682&lt;=DATEVALUE("9/30/20"&amp;RIGHT(BP$1,2))),AND($U682&gt;=DATEVALUE("10/1/20"&amp;RIGHT(BO$1,2)),$U682&lt;=DATEVALUE("9/30/20"&amp;RIGHT(BP$1,2))),AND($T682&lt;=DATEVALUE("10/1/20"&amp;RIGHT(BO$1,2)),$U682&gt;=DATEVALUE("9/30/20"&amp;RIGHT(BP$1,2)))),
IF(AND($T682&gt;=DATEVALUE("10/1/20"&amp;RIGHT(BO$1,2)),$U682&lt;=DATEVALUE("9/30/20"&amp;RIGHT(BP$1,2))),NETWORKDAYS($T682,$U682,Holidays!$J$3:$J$937),
IF(AND($T682&lt;DATEVALUE("10/1/20"&amp;RIGHT(BO$1,2)),$U682&lt;=DATEVALUE("9/30/20"&amp;RIGHT(BP$1,2))),NETWORKDAYS(DATEVALUE("10/1/20"&amp;RIGHT(BO$1,2)),$U682,Holidays!$J$3:$J$937),
IF($T682&lt;DATEVALUE("10/1/20"&amp;RIGHT(BO$1,2)),NETWORKDAYS(DATEVALUE("10/1/20"&amp;RIGHT(BO$1,2)),DATEVALUE("9/30/20"&amp;RIGHT(BP$1,2)),Holidays!$J$3:$J$937),
IF($T682&gt;=DATEVALUE("10/1/20"&amp;RIGHT(BO$1,2)),NETWORKDAYS($T682,DATEVALUE("9/30/20"&amp;RIGHT(BP$1,2)),Holidays!$J$3:$J$937),"")))),"")/(NETWORKDAYS($T682,$U682,Holidays!$J$3:$J$937)),0))</f>
        <v/>
      </c>
      <c r="BQ682" s="87" t="str">
        <f>IF($Q682="","",IFERROR(IF(OR(AND($T682&gt;=DATEVALUE("10/1/20"&amp;RIGHT(BP$1,2)),$T682&lt;=DATEVALUE("9/30/20"&amp;RIGHT(BQ$1,2))),AND($U682&gt;=DATEVALUE("10/1/20"&amp;RIGHT(BP$1,2)),$U682&lt;=DATEVALUE("9/30/20"&amp;RIGHT(BQ$1,2))),AND($T682&lt;=DATEVALUE("10/1/20"&amp;RIGHT(BP$1,2)),$U682&gt;=DATEVALUE("9/30/20"&amp;RIGHT(BQ$1,2)))),
IF(AND($T682&gt;=DATEVALUE("10/1/20"&amp;RIGHT(BP$1,2)),$U682&lt;=DATEVALUE("9/30/20"&amp;RIGHT(BQ$1,2))),NETWORKDAYS($T682,$U682,Holidays!$J$3:$J$937),
IF(AND($T682&lt;DATEVALUE("10/1/20"&amp;RIGHT(BP$1,2)),$U682&lt;=DATEVALUE("9/30/20"&amp;RIGHT(BQ$1,2))),NETWORKDAYS(DATEVALUE("10/1/20"&amp;RIGHT(BP$1,2)),$U682,Holidays!$J$3:$J$937),
IF($T682&lt;DATEVALUE("10/1/20"&amp;RIGHT(BP$1,2)),NETWORKDAYS(DATEVALUE("10/1/20"&amp;RIGHT(BP$1,2)),DATEVALUE("9/30/20"&amp;RIGHT(BQ$1,2)),Holidays!$J$3:$J$937),
IF($T682&gt;=DATEVALUE("10/1/20"&amp;RIGHT(BP$1,2)),NETWORKDAYS($T682,DATEVALUE("9/30/20"&amp;RIGHT(BQ$1,2)),Holidays!$J$3:$J$937),"")))),"")/(NETWORKDAYS($T682,$U682,Holidays!$J$3:$J$937)),0))</f>
        <v/>
      </c>
      <c r="BR682" s="87" t="str">
        <f>IF($Q682="","",IFERROR(IF(OR(AND($T682&gt;=DATEVALUE("10/1/20"&amp;RIGHT(BQ$1,2)),$T682&lt;=DATEVALUE("9/30/20"&amp;RIGHT(BR$1,2))),AND($U682&gt;=DATEVALUE("10/1/20"&amp;RIGHT(BQ$1,2)),$U682&lt;=DATEVALUE("9/30/20"&amp;RIGHT(BR$1,2))),AND($T682&lt;=DATEVALUE("10/1/20"&amp;RIGHT(BQ$1,2)),$U682&gt;=DATEVALUE("9/30/20"&amp;RIGHT(BR$1,2)))),
IF(AND($T682&gt;=DATEVALUE("10/1/20"&amp;RIGHT(BQ$1,2)),$U682&lt;=DATEVALUE("9/30/20"&amp;RIGHT(BR$1,2))),NETWORKDAYS($T682,$U682,Holidays!$J$3:$J$937),
IF(AND($T682&lt;DATEVALUE("10/1/20"&amp;RIGHT(BQ$1,2)),$U682&lt;=DATEVALUE("9/30/20"&amp;RIGHT(BR$1,2))),NETWORKDAYS(DATEVALUE("10/1/20"&amp;RIGHT(BQ$1,2)),$U682,Holidays!$J$3:$J$937),
IF($T682&lt;DATEVALUE("10/1/20"&amp;RIGHT(BQ$1,2)),NETWORKDAYS(DATEVALUE("10/1/20"&amp;RIGHT(BQ$1,2)),DATEVALUE("9/30/20"&amp;RIGHT(BR$1,2)),Holidays!$J$3:$J$937),
IF($T682&gt;=DATEVALUE("10/1/20"&amp;RIGHT(BQ$1,2)),NETWORKDAYS($T682,DATEVALUE("9/30/20"&amp;RIGHT(BR$1,2)),Holidays!$J$3:$J$937),"")))),"")/(NETWORKDAYS($T682,$U682,Holidays!$J$3:$J$937)),0))</f>
        <v/>
      </c>
      <c r="BS682" s="87" t="str">
        <f>IF($Q682="","",IFERROR(IF(OR(AND($T682&gt;=DATEVALUE("10/1/20"&amp;RIGHT(BR$1,2)),$T682&lt;=DATEVALUE("9/30/20"&amp;RIGHT(BS$1,2))),AND($U682&gt;=DATEVALUE("10/1/20"&amp;RIGHT(BR$1,2)),$U682&lt;=DATEVALUE("9/30/20"&amp;RIGHT(BS$1,2))),AND($T682&lt;=DATEVALUE("10/1/20"&amp;RIGHT(BR$1,2)),$U682&gt;=DATEVALUE("9/30/20"&amp;RIGHT(BS$1,2)))),
IF(AND($T682&gt;=DATEVALUE("10/1/20"&amp;RIGHT(BR$1,2)),$U682&lt;=DATEVALUE("9/30/20"&amp;RIGHT(BS$1,2))),NETWORKDAYS($T682,$U682,Holidays!$J$3:$J$937),
IF(AND($T682&lt;DATEVALUE("10/1/20"&amp;RIGHT(BR$1,2)),$U682&lt;=DATEVALUE("9/30/20"&amp;RIGHT(BS$1,2))),NETWORKDAYS(DATEVALUE("10/1/20"&amp;RIGHT(BR$1,2)),$U682,Holidays!$J$3:$J$937),
IF($T682&lt;DATEVALUE("10/1/20"&amp;RIGHT(BR$1,2)),NETWORKDAYS(DATEVALUE("10/1/20"&amp;RIGHT(BR$1,2)),DATEVALUE("9/30/20"&amp;RIGHT(BS$1,2)),Holidays!$J$3:$J$937),
IF($T682&gt;=DATEVALUE("10/1/20"&amp;RIGHT(BR$1,2)),NETWORKDAYS($T682,DATEVALUE("9/30/20"&amp;RIGHT(BS$1,2)),Holidays!$J$3:$J$937),"")))),"")/(NETWORKDAYS($T682,$U682,Holidays!$J$3:$J$937)),0))</f>
        <v/>
      </c>
      <c r="BT682" s="87" t="str">
        <f>IF($Q682="","",IFERROR(IF(OR(AND($T682&gt;=DATEVALUE("10/1/20"&amp;RIGHT(BS$1,2)),$T682&lt;=DATEVALUE("9/30/20"&amp;RIGHT(BT$1,2))),AND($U682&gt;=DATEVALUE("10/1/20"&amp;RIGHT(BS$1,2)),$U682&lt;=DATEVALUE("9/30/20"&amp;RIGHT(BT$1,2))),AND($T682&lt;=DATEVALUE("10/1/20"&amp;RIGHT(BS$1,2)),$U682&gt;=DATEVALUE("9/30/20"&amp;RIGHT(BT$1,2)))),
IF(AND($T682&gt;=DATEVALUE("10/1/20"&amp;RIGHT(BS$1,2)),$U682&lt;=DATEVALUE("9/30/20"&amp;RIGHT(BT$1,2))),NETWORKDAYS($T682,$U682,Holidays!$J$3:$J$937),
IF(AND($T682&lt;DATEVALUE("10/1/20"&amp;RIGHT(BS$1,2)),$U682&lt;=DATEVALUE("9/30/20"&amp;RIGHT(BT$1,2))),NETWORKDAYS(DATEVALUE("10/1/20"&amp;RIGHT(BS$1,2)),$U682,Holidays!$J$3:$J$937),
IF($T682&lt;DATEVALUE("10/1/20"&amp;RIGHT(BS$1,2)),NETWORKDAYS(DATEVALUE("10/1/20"&amp;RIGHT(BS$1,2)),DATEVALUE("9/30/20"&amp;RIGHT(BT$1,2)),Holidays!$J$3:$J$937),
IF($T682&gt;=DATEVALUE("10/1/20"&amp;RIGHT(BS$1,2)),NETWORKDAYS($T682,DATEVALUE("9/30/20"&amp;RIGHT(BT$1,2)),Holidays!$J$3:$J$937),"")))),"")/(NETWORKDAYS($T682,$U682,Holidays!$J$3:$J$937)),0))</f>
        <v/>
      </c>
      <c r="BU682" s="87" t="str">
        <f>IF($Q682="","",IFERROR(IF(OR(AND($T682&gt;=DATEVALUE("10/1/20"&amp;RIGHT(BT$1,2)),$T682&lt;=DATEVALUE("9/30/20"&amp;RIGHT(BU$1,2))),AND($U682&gt;=DATEVALUE("10/1/20"&amp;RIGHT(BT$1,2)),$U682&lt;=DATEVALUE("9/30/20"&amp;RIGHT(BU$1,2))),AND($T682&lt;=DATEVALUE("10/1/20"&amp;RIGHT(BT$1,2)),$U682&gt;=DATEVALUE("9/30/20"&amp;RIGHT(BU$1,2)))),
IF(AND($T682&gt;=DATEVALUE("10/1/20"&amp;RIGHT(BT$1,2)),$U682&lt;=DATEVALUE("9/30/20"&amp;RIGHT(BU$1,2))),NETWORKDAYS($T682,$U682,Holidays!$J$3:$J$937),
IF(AND($T682&lt;DATEVALUE("10/1/20"&amp;RIGHT(BT$1,2)),$U682&lt;=DATEVALUE("9/30/20"&amp;RIGHT(BU$1,2))),NETWORKDAYS(DATEVALUE("10/1/20"&amp;RIGHT(BT$1,2)),$U682,Holidays!$J$3:$J$937),
IF($T682&lt;DATEVALUE("10/1/20"&amp;RIGHT(BT$1,2)),NETWORKDAYS(DATEVALUE("10/1/20"&amp;RIGHT(BT$1,2)),DATEVALUE("9/30/20"&amp;RIGHT(BU$1,2)),Holidays!$J$3:$J$937),
IF($T682&gt;=DATEVALUE("10/1/20"&amp;RIGHT(BT$1,2)),NETWORKDAYS($T682,DATEVALUE("9/30/20"&amp;RIGHT(BU$1,2)),Holidays!$J$3:$J$937),"")))),"")/(NETWORKDAYS($T682,$U682,Holidays!$J$3:$J$937)),0))</f>
        <v/>
      </c>
      <c r="BV682" s="87" t="str">
        <f>IF($Q682="","",IFERROR(IF(OR(AND($T682&gt;=DATEVALUE("10/1/20"&amp;RIGHT(BU$1,2)),$T682&lt;=DATEVALUE("9/30/20"&amp;RIGHT(BV$1,2))),AND($U682&gt;=DATEVALUE("10/1/20"&amp;RIGHT(BU$1,2)),$U682&lt;=DATEVALUE("9/30/20"&amp;RIGHT(BV$1,2))),AND($T682&lt;=DATEVALUE("10/1/20"&amp;RIGHT(BU$1,2)),$U682&gt;=DATEVALUE("9/30/20"&amp;RIGHT(BV$1,2)))),
IF(AND($T682&gt;=DATEVALUE("10/1/20"&amp;RIGHT(BU$1,2)),$U682&lt;=DATEVALUE("9/30/20"&amp;RIGHT(BV$1,2))),NETWORKDAYS($T682,$U682,Holidays!$J$3:$J$937),
IF(AND($T682&lt;DATEVALUE("10/1/20"&amp;RIGHT(BU$1,2)),$U682&lt;=DATEVALUE("9/30/20"&amp;RIGHT(BV$1,2))),NETWORKDAYS(DATEVALUE("10/1/20"&amp;RIGHT(BU$1,2)),$U682,Holidays!$J$3:$J$937),
IF($T682&lt;DATEVALUE("10/1/20"&amp;RIGHT(BU$1,2)),NETWORKDAYS(DATEVALUE("10/1/20"&amp;RIGHT(BU$1,2)),DATEVALUE("9/30/20"&amp;RIGHT(BV$1,2)),Holidays!$J$3:$J$937),
IF($T682&gt;=DATEVALUE("10/1/20"&amp;RIGHT(BU$1,2)),NETWORKDAYS($T682,DATEVALUE("9/30/20"&amp;RIGHT(BV$1,2)),Holidays!$J$3:$J$937),"")))),"")/(NETWORKDAYS($T682,$U682,Holidays!$J$3:$J$937)),0))</f>
        <v/>
      </c>
      <c r="BW682" s="87" t="str">
        <f>IF($Q682="","",IFERROR(IF(OR(AND($T682&gt;=DATEVALUE("10/1/20"&amp;RIGHT(BV$1,2)),$T682&lt;=DATEVALUE("9/30/20"&amp;RIGHT(BW$1,2))),AND($U682&gt;=DATEVALUE("10/1/20"&amp;RIGHT(BV$1,2)),$U682&lt;=DATEVALUE("9/30/20"&amp;RIGHT(BW$1,2))),AND($T682&lt;=DATEVALUE("10/1/20"&amp;RIGHT(BV$1,2)),$U682&gt;=DATEVALUE("9/30/20"&amp;RIGHT(BW$1,2)))),
IF(AND($T682&gt;=DATEVALUE("10/1/20"&amp;RIGHT(BV$1,2)),$U682&lt;=DATEVALUE("9/30/20"&amp;RIGHT(BW$1,2))),NETWORKDAYS($T682,$U682,Holidays!$J$3:$J$937),
IF(AND($T682&lt;DATEVALUE("10/1/20"&amp;RIGHT(BV$1,2)),$U682&lt;=DATEVALUE("9/30/20"&amp;RIGHT(BW$1,2))),NETWORKDAYS(DATEVALUE("10/1/20"&amp;RIGHT(BV$1,2)),$U682,Holidays!$J$3:$J$937),
IF($T682&lt;DATEVALUE("10/1/20"&amp;RIGHT(BV$1,2)),NETWORKDAYS(DATEVALUE("10/1/20"&amp;RIGHT(BV$1,2)),DATEVALUE("9/30/20"&amp;RIGHT(BW$1,2)),Holidays!$J$3:$J$937),
IF($T682&gt;=DATEVALUE("10/1/20"&amp;RIGHT(BV$1,2)),NETWORKDAYS($T682,DATEVALUE("9/30/20"&amp;RIGHT(BW$1,2)),Holidays!$J$3:$J$937),"")))),"")/(NETWORKDAYS($T682,$U682,Holidays!$J$3:$J$937)),0))</f>
        <v/>
      </c>
      <c r="BX682" s="87" t="str">
        <f>IF($Q682="","",IFERROR(IF(OR(AND($T682&gt;=DATEVALUE("10/1/20"&amp;RIGHT(BW$1,2)),$T682&lt;=DATEVALUE("9/30/20"&amp;RIGHT(BX$1,2))),AND($U682&gt;=DATEVALUE("10/1/20"&amp;RIGHT(BW$1,2)),$U682&lt;=DATEVALUE("9/30/20"&amp;RIGHT(BX$1,2))),AND($T682&lt;=DATEVALUE("10/1/20"&amp;RIGHT(BW$1,2)),$U682&gt;=DATEVALUE("9/30/20"&amp;RIGHT(BX$1,2)))),
IF(AND($T682&gt;=DATEVALUE("10/1/20"&amp;RIGHT(BW$1,2)),$U682&lt;=DATEVALUE("9/30/20"&amp;RIGHT(BX$1,2))),NETWORKDAYS($T682,$U682,Holidays!$J$3:$J$937),
IF(AND($T682&lt;DATEVALUE("10/1/20"&amp;RIGHT(BW$1,2)),$U682&lt;=DATEVALUE("9/30/20"&amp;RIGHT(BX$1,2))),NETWORKDAYS(DATEVALUE("10/1/20"&amp;RIGHT(BW$1,2)),$U682,Holidays!$J$3:$J$937),
IF($T682&lt;DATEVALUE("10/1/20"&amp;RIGHT(BW$1,2)),NETWORKDAYS(DATEVALUE("10/1/20"&amp;RIGHT(BW$1,2)),DATEVALUE("9/30/20"&amp;RIGHT(BX$1,2)),Holidays!$J$3:$J$937),
IF($T682&gt;=DATEVALUE("10/1/20"&amp;RIGHT(BW$1,2)),NETWORKDAYS($T682,DATEVALUE("9/30/20"&amp;RIGHT(BX$1,2)),Holidays!$J$3:$J$937),"")))),"")/(NETWORKDAYS($T682,$U682,Holidays!$J$3:$J$937)),0))</f>
        <v/>
      </c>
      <c r="BY682" s="87" t="str">
        <f>IF($Q682="","",IFERROR(IF(OR(AND($T682&gt;=DATEVALUE("10/1/20"&amp;RIGHT(BX$1,2)),$T682&lt;=DATEVALUE("9/30/20"&amp;RIGHT(BY$1,2))),AND($U682&gt;=DATEVALUE("10/1/20"&amp;RIGHT(BX$1,2)),$U682&lt;=DATEVALUE("9/30/20"&amp;RIGHT(BY$1,2))),AND($T682&lt;=DATEVALUE("10/1/20"&amp;RIGHT(BX$1,2)),$U682&gt;=DATEVALUE("9/30/20"&amp;RIGHT(BY$1,2)))),
IF(AND($T682&gt;=DATEVALUE("10/1/20"&amp;RIGHT(BX$1,2)),$U682&lt;=DATEVALUE("9/30/20"&amp;RIGHT(BY$1,2))),NETWORKDAYS($T682,$U682,Holidays!$J$3:$J$937),
IF(AND($T682&lt;DATEVALUE("10/1/20"&amp;RIGHT(BX$1,2)),$U682&lt;=DATEVALUE("9/30/20"&amp;RIGHT(BY$1,2))),NETWORKDAYS(DATEVALUE("10/1/20"&amp;RIGHT(BX$1,2)),$U682,Holidays!$J$3:$J$937),
IF($T682&lt;DATEVALUE("10/1/20"&amp;RIGHT(BX$1,2)),NETWORKDAYS(DATEVALUE("10/1/20"&amp;RIGHT(BX$1,2)),DATEVALUE("9/30/20"&amp;RIGHT(BY$1,2)),Holidays!$J$3:$J$937),
IF($T682&gt;=DATEVALUE("10/1/20"&amp;RIGHT(BX$1,2)),NETWORKDAYS($T682,DATEVALUE("9/30/20"&amp;RIGHT(BY$1,2)),Holidays!$J$3:$J$937),"")))),"")/(NETWORKDAYS($T682,$U682,Holidays!$J$3:$J$937)),0))</f>
        <v/>
      </c>
      <c r="BZ682" s="87" t="str">
        <f>IF($Q682="","",IFERROR(IF(OR(AND($T682&gt;=DATEVALUE("10/1/20"&amp;RIGHT(BY$1,2)),$T682&lt;=DATEVALUE("9/30/20"&amp;RIGHT(BZ$1,2))),AND($U682&gt;=DATEVALUE("10/1/20"&amp;RIGHT(BY$1,2)),$U682&lt;=DATEVALUE("9/30/20"&amp;RIGHT(BZ$1,2))),AND($T682&lt;=DATEVALUE("10/1/20"&amp;RIGHT(BY$1,2)),$U682&gt;=DATEVALUE("9/30/20"&amp;RIGHT(BZ$1,2)))),
IF(AND($T682&gt;=DATEVALUE("10/1/20"&amp;RIGHT(BY$1,2)),$U682&lt;=DATEVALUE("9/30/20"&amp;RIGHT(BZ$1,2))),NETWORKDAYS($T682,$U682,Holidays!$J$3:$J$937),
IF(AND($T682&lt;DATEVALUE("10/1/20"&amp;RIGHT(BY$1,2)),$U682&lt;=DATEVALUE("9/30/20"&amp;RIGHT(BZ$1,2))),NETWORKDAYS(DATEVALUE("10/1/20"&amp;RIGHT(BY$1,2)),$U682,Holidays!$J$3:$J$937),
IF($T682&lt;DATEVALUE("10/1/20"&amp;RIGHT(BY$1,2)),NETWORKDAYS(DATEVALUE("10/1/20"&amp;RIGHT(BY$1,2)),DATEVALUE("9/30/20"&amp;RIGHT(BZ$1,2)),Holidays!$J$3:$J$937),
IF($T682&gt;=DATEVALUE("10/1/20"&amp;RIGHT(BY$1,2)),NETWORKDAYS($T682,DATEVALUE("9/30/20"&amp;RIGHT(BZ$1,2)),Holidays!$J$3:$J$937),"")))),"")/(NETWORKDAYS($T682,$U682,Holidays!$J$3:$J$937)),0))</f>
        <v/>
      </c>
      <c r="CA682" s="87" t="str">
        <f>IF($Q682="","",IFERROR(IF(OR(AND($T682&gt;=DATEVALUE("10/1/20"&amp;RIGHT(BZ$1,2)),$T682&lt;=DATEVALUE("9/30/20"&amp;RIGHT(CA$1,2))),AND($U682&gt;=DATEVALUE("10/1/20"&amp;RIGHT(BZ$1,2)),$U682&lt;=DATEVALUE("9/30/20"&amp;RIGHT(CA$1,2))),AND($T682&lt;=DATEVALUE("10/1/20"&amp;RIGHT(BZ$1,2)),$U682&gt;=DATEVALUE("9/30/20"&amp;RIGHT(CA$1,2)))),
IF(AND($T682&gt;=DATEVALUE("10/1/20"&amp;RIGHT(BZ$1,2)),$U682&lt;=DATEVALUE("9/30/20"&amp;RIGHT(CA$1,2))),NETWORKDAYS($T682,$U682,Holidays!$J$3:$J$937),
IF(AND($T682&lt;DATEVALUE("10/1/20"&amp;RIGHT(BZ$1,2)),$U682&lt;=DATEVALUE("9/30/20"&amp;RIGHT(CA$1,2))),NETWORKDAYS(DATEVALUE("10/1/20"&amp;RIGHT(BZ$1,2)),$U682,Holidays!$J$3:$J$937),
IF($T682&lt;DATEVALUE("10/1/20"&amp;RIGHT(BZ$1,2)),NETWORKDAYS(DATEVALUE("10/1/20"&amp;RIGHT(BZ$1,2)),DATEVALUE("9/30/20"&amp;RIGHT(CA$1,2)),Holidays!$J$3:$J$937),
IF($T682&gt;=DATEVALUE("10/1/20"&amp;RIGHT(BZ$1,2)),NETWORKDAYS($T682,DATEVALUE("9/30/20"&amp;RIGHT(CA$1,2)),Holidays!$J$3:$J$937),"")))),"")/(NETWORKDAYS($T682,$U682,Holidays!$J$3:$J$937)),0))</f>
        <v/>
      </c>
      <c r="CB682" s="87" t="str">
        <f>IF($Q682="","",IFERROR(IF(OR(AND($T682&gt;=DATEVALUE("10/1/20"&amp;RIGHT(CA$1,2)),$T682&lt;=DATEVALUE("9/30/20"&amp;RIGHT(CB$1,2))),AND($U682&gt;=DATEVALUE("10/1/20"&amp;RIGHT(CA$1,2)),$U682&lt;=DATEVALUE("9/30/20"&amp;RIGHT(CB$1,2))),AND($T682&lt;=DATEVALUE("10/1/20"&amp;RIGHT(CA$1,2)),$U682&gt;=DATEVALUE("9/30/20"&amp;RIGHT(CB$1,2)))),
IF(AND($T682&gt;=DATEVALUE("10/1/20"&amp;RIGHT(CA$1,2)),$U682&lt;=DATEVALUE("9/30/20"&amp;RIGHT(CB$1,2))),NETWORKDAYS($T682,$U682,Holidays!$J$3:$J$937),
IF(AND($T682&lt;DATEVALUE("10/1/20"&amp;RIGHT(CA$1,2)),$U682&lt;=DATEVALUE("9/30/20"&amp;RIGHT(CB$1,2))),NETWORKDAYS(DATEVALUE("10/1/20"&amp;RIGHT(CA$1,2)),$U682,Holidays!$J$3:$J$937),
IF($T682&lt;DATEVALUE("10/1/20"&amp;RIGHT(CA$1,2)),NETWORKDAYS(DATEVALUE("10/1/20"&amp;RIGHT(CA$1,2)),DATEVALUE("9/30/20"&amp;RIGHT(CB$1,2)),Holidays!$J$3:$J$937),
IF($T682&gt;=DATEVALUE("10/1/20"&amp;RIGHT(CA$1,2)),NETWORKDAYS($T682,DATEVALUE("9/30/20"&amp;RIGHT(CB$1,2)),Holidays!$J$3:$J$937),"")))),"")/(NETWORKDAYS($T682,$U682,Holidays!$J$3:$J$937)),0))</f>
        <v/>
      </c>
    </row>
    <row r="683" spans="1:80">
      <c r="A683" s="97"/>
      <c r="B683" s="98" t="str">
        <f ca="1">IF(NOT($A683=""),OFFSET('WBS Reference &amp; User Procedure'!$A$1,MATCH($A683,'WBS Reference &amp; User Procedure'!$A:$A,0)-1,1),"")</f>
        <v/>
      </c>
      <c r="D683" s="97"/>
      <c r="T683" s="104" t="str">
        <f>IF(NOT(Q683=""),IF(NOT($S683=""),$S683,#REF!),"")</f>
        <v/>
      </c>
      <c r="U683" s="104" t="str">
        <f>IF(NOT(Q683=""),WORKDAY(T683,Q683,Holidays!$J$3:$J$937),"")</f>
        <v/>
      </c>
      <c r="V683" s="104"/>
      <c r="W683" s="104"/>
      <c r="X683" s="101" t="str">
        <f t="shared" si="153"/>
        <v/>
      </c>
      <c r="AL683" s="87" t="str">
        <f t="shared" ca="1" si="150"/>
        <v/>
      </c>
      <c r="AN683" s="87" t="str">
        <f t="shared" ca="1" si="151"/>
        <v/>
      </c>
      <c r="AO683" s="87" t="str">
        <f t="shared" ca="1" si="151"/>
        <v/>
      </c>
      <c r="AP683" s="87" t="str">
        <f t="shared" ca="1" si="151"/>
        <v/>
      </c>
      <c r="AQ683" s="87" t="str">
        <f t="shared" ca="1" si="151"/>
        <v/>
      </c>
      <c r="AR683" s="87" t="str">
        <f t="shared" ca="1" si="151"/>
        <v/>
      </c>
      <c r="AS683" s="87" t="str">
        <f t="shared" ca="1" si="151"/>
        <v/>
      </c>
      <c r="AT683" s="87" t="str">
        <f t="shared" ca="1" si="151"/>
        <v/>
      </c>
      <c r="AU683" s="87" t="str">
        <f t="shared" ca="1" si="151"/>
        <v/>
      </c>
      <c r="AV683" s="87" t="str">
        <f t="shared" ca="1" si="151"/>
        <v/>
      </c>
      <c r="AW683" s="87" t="str">
        <f t="shared" ca="1" si="151"/>
        <v/>
      </c>
      <c r="AX683" s="87" t="str">
        <f t="shared" ca="1" si="152"/>
        <v/>
      </c>
      <c r="AY683" s="87" t="str">
        <f t="shared" ca="1" si="152"/>
        <v/>
      </c>
      <c r="AZ683" s="87" t="str">
        <f t="shared" ca="1" si="152"/>
        <v/>
      </c>
      <c r="BA683" s="87" t="str">
        <f t="shared" ca="1" si="152"/>
        <v/>
      </c>
      <c r="BB683" s="87" t="str">
        <f t="shared" ca="1" si="152"/>
        <v/>
      </c>
      <c r="BC683" s="87" t="str">
        <f t="shared" ca="1" si="152"/>
        <v/>
      </c>
      <c r="BD683" s="87" t="str">
        <f t="shared" ca="1" si="152"/>
        <v/>
      </c>
      <c r="BE683" s="87" t="str">
        <f t="shared" ca="1" si="152"/>
        <v/>
      </c>
      <c r="BF683" s="87" t="str">
        <f t="shared" ca="1" si="152"/>
        <v/>
      </c>
      <c r="BG683" s="87" t="str">
        <f t="shared" ca="1" si="152"/>
        <v/>
      </c>
      <c r="BI683" s="87" t="str">
        <f>IF($Q683="","",IFERROR(IF(OR(AND($T683&gt;=DATEVALUE("10/1/20"&amp;RIGHT(BH$1,2)),$T683&lt;=DATEVALUE("9/30/20"&amp;RIGHT(BI$1,2))),AND($U683&gt;=DATEVALUE("10/1/20"&amp;RIGHT(BH$1,2)),$U683&lt;=DATEVALUE("9/30/20"&amp;RIGHT(BI$1,2))),AND($T683&lt;=DATEVALUE("10/1/20"&amp;RIGHT(BH$1,2)),$U683&gt;=DATEVALUE("9/30/20"&amp;RIGHT(BI$1,2)))),
IF(AND($T683&gt;=DATEVALUE("10/1/20"&amp;RIGHT(BH$1,2)),$U683&lt;=DATEVALUE("9/30/20"&amp;RIGHT(BI$1,2))),NETWORKDAYS($T683,$U683,Holidays!$J$3:$J$937),
IF(AND($T683&lt;DATEVALUE("10/1/20"&amp;RIGHT(BH$1,2)),$U683&lt;=DATEVALUE("9/30/20"&amp;RIGHT(BI$1,2))),NETWORKDAYS(DATEVALUE("10/1/20"&amp;RIGHT(BH$1,2)),$U683,Holidays!$J$3:$J$937),
IF($T683&lt;DATEVALUE("10/1/20"&amp;RIGHT(BH$1,2)),NETWORKDAYS(DATEVALUE("10/1/20"&amp;RIGHT(BH$1,2)),DATEVALUE("9/30/20"&amp;RIGHT(BI$1,2)),Holidays!$J$3:$J$937),
IF($T683&gt;=DATEVALUE("10/1/20"&amp;RIGHT(BH$1,2)),NETWORKDAYS($T683,DATEVALUE("9/30/20"&amp;RIGHT(BI$1,2)),Holidays!$J$3:$J$937),"")))),"")/(NETWORKDAYS($T683,$U683,Holidays!$J$3:$J$937)),0))</f>
        <v/>
      </c>
      <c r="BJ683" s="87" t="str">
        <f>IF($Q683="","",IFERROR(IF(OR(AND($T683&gt;=DATEVALUE("10/1/20"&amp;RIGHT(BI$1,2)),$T683&lt;=DATEVALUE("9/30/20"&amp;RIGHT(BJ$1,2))),AND($U683&gt;=DATEVALUE("10/1/20"&amp;RIGHT(BI$1,2)),$U683&lt;=DATEVALUE("9/30/20"&amp;RIGHT(BJ$1,2))),AND($T683&lt;=DATEVALUE("10/1/20"&amp;RIGHT(BI$1,2)),$U683&gt;=DATEVALUE("9/30/20"&amp;RIGHT(BJ$1,2)))),
IF(AND($T683&gt;=DATEVALUE("10/1/20"&amp;RIGHT(BI$1,2)),$U683&lt;=DATEVALUE("9/30/20"&amp;RIGHT(BJ$1,2))),NETWORKDAYS($T683,$U683,Holidays!$J$3:$J$937),
IF(AND($T683&lt;DATEVALUE("10/1/20"&amp;RIGHT(BI$1,2)),$U683&lt;=DATEVALUE("9/30/20"&amp;RIGHT(BJ$1,2))),NETWORKDAYS(DATEVALUE("10/1/20"&amp;RIGHT(BI$1,2)),$U683,Holidays!$J$3:$J$937),
IF($T683&lt;DATEVALUE("10/1/20"&amp;RIGHT(BI$1,2)),NETWORKDAYS(DATEVALUE("10/1/20"&amp;RIGHT(BI$1,2)),DATEVALUE("9/30/20"&amp;RIGHT(BJ$1,2)),Holidays!$J$3:$J$937),
IF($T683&gt;=DATEVALUE("10/1/20"&amp;RIGHT(BI$1,2)),NETWORKDAYS($T683,DATEVALUE("9/30/20"&amp;RIGHT(BJ$1,2)),Holidays!$J$3:$J$937),"")))),"")/(NETWORKDAYS($T683,$U683,Holidays!$J$3:$J$937)),0))</f>
        <v/>
      </c>
      <c r="BK683" s="87" t="str">
        <f>IF($Q683="","",IFERROR(IF(OR(AND($T683&gt;=DATEVALUE("10/1/20"&amp;RIGHT(BJ$1,2)),$T683&lt;=DATEVALUE("9/30/20"&amp;RIGHT(BK$1,2))),AND($U683&gt;=DATEVALUE("10/1/20"&amp;RIGHT(BJ$1,2)),$U683&lt;=DATEVALUE("9/30/20"&amp;RIGHT(BK$1,2))),AND($T683&lt;=DATEVALUE("10/1/20"&amp;RIGHT(BJ$1,2)),$U683&gt;=DATEVALUE("9/30/20"&amp;RIGHT(BK$1,2)))),
IF(AND($T683&gt;=DATEVALUE("10/1/20"&amp;RIGHT(BJ$1,2)),$U683&lt;=DATEVALUE("9/30/20"&amp;RIGHT(BK$1,2))),NETWORKDAYS($T683,$U683,Holidays!$J$3:$J$937),
IF(AND($T683&lt;DATEVALUE("10/1/20"&amp;RIGHT(BJ$1,2)),$U683&lt;=DATEVALUE("9/30/20"&amp;RIGHT(BK$1,2))),NETWORKDAYS(DATEVALUE("10/1/20"&amp;RIGHT(BJ$1,2)),$U683,Holidays!$J$3:$J$937),
IF($T683&lt;DATEVALUE("10/1/20"&amp;RIGHT(BJ$1,2)),NETWORKDAYS(DATEVALUE("10/1/20"&amp;RIGHT(BJ$1,2)),DATEVALUE("9/30/20"&amp;RIGHT(BK$1,2)),Holidays!$J$3:$J$937),
IF($T683&gt;=DATEVALUE("10/1/20"&amp;RIGHT(BJ$1,2)),NETWORKDAYS($T683,DATEVALUE("9/30/20"&amp;RIGHT(BK$1,2)),Holidays!$J$3:$J$937),"")))),"")/(NETWORKDAYS($T683,$U683,Holidays!$J$3:$J$937)),0))</f>
        <v/>
      </c>
      <c r="BL683" s="87" t="str">
        <f>IF($Q683="","",IFERROR(IF(OR(AND($T683&gt;=DATEVALUE("10/1/20"&amp;RIGHT(BK$1,2)),$T683&lt;=DATEVALUE("9/30/20"&amp;RIGHT(BL$1,2))),AND($U683&gt;=DATEVALUE("10/1/20"&amp;RIGHT(BK$1,2)),$U683&lt;=DATEVALUE("9/30/20"&amp;RIGHT(BL$1,2))),AND($T683&lt;=DATEVALUE("10/1/20"&amp;RIGHT(BK$1,2)),$U683&gt;=DATEVALUE("9/30/20"&amp;RIGHT(BL$1,2)))),
IF(AND($T683&gt;=DATEVALUE("10/1/20"&amp;RIGHT(BK$1,2)),$U683&lt;=DATEVALUE("9/30/20"&amp;RIGHT(BL$1,2))),NETWORKDAYS($T683,$U683,Holidays!$J$3:$J$937),
IF(AND($T683&lt;DATEVALUE("10/1/20"&amp;RIGHT(BK$1,2)),$U683&lt;=DATEVALUE("9/30/20"&amp;RIGHT(BL$1,2))),NETWORKDAYS(DATEVALUE("10/1/20"&amp;RIGHT(BK$1,2)),$U683,Holidays!$J$3:$J$937),
IF($T683&lt;DATEVALUE("10/1/20"&amp;RIGHT(BK$1,2)),NETWORKDAYS(DATEVALUE("10/1/20"&amp;RIGHT(BK$1,2)),DATEVALUE("9/30/20"&amp;RIGHT(BL$1,2)),Holidays!$J$3:$J$937),
IF($T683&gt;=DATEVALUE("10/1/20"&amp;RIGHT(BK$1,2)),NETWORKDAYS($T683,DATEVALUE("9/30/20"&amp;RIGHT(BL$1,2)),Holidays!$J$3:$J$937),"")))),"")/(NETWORKDAYS($T683,$U683,Holidays!$J$3:$J$937)),0))</f>
        <v/>
      </c>
      <c r="BM683" s="87" t="str">
        <f>IF($Q683="","",IFERROR(IF(OR(AND($T683&gt;=DATEVALUE("10/1/20"&amp;RIGHT(BL$1,2)),$T683&lt;=DATEVALUE("9/30/20"&amp;RIGHT(BM$1,2))),AND($U683&gt;=DATEVALUE("10/1/20"&amp;RIGHT(BL$1,2)),$U683&lt;=DATEVALUE("9/30/20"&amp;RIGHT(BM$1,2))),AND($T683&lt;=DATEVALUE("10/1/20"&amp;RIGHT(BL$1,2)),$U683&gt;=DATEVALUE("9/30/20"&amp;RIGHT(BM$1,2)))),
IF(AND($T683&gt;=DATEVALUE("10/1/20"&amp;RIGHT(BL$1,2)),$U683&lt;=DATEVALUE("9/30/20"&amp;RIGHT(BM$1,2))),NETWORKDAYS($T683,$U683,Holidays!$J$3:$J$937),
IF(AND($T683&lt;DATEVALUE("10/1/20"&amp;RIGHT(BL$1,2)),$U683&lt;=DATEVALUE("9/30/20"&amp;RIGHT(BM$1,2))),NETWORKDAYS(DATEVALUE("10/1/20"&amp;RIGHT(BL$1,2)),$U683,Holidays!$J$3:$J$937),
IF($T683&lt;DATEVALUE("10/1/20"&amp;RIGHT(BL$1,2)),NETWORKDAYS(DATEVALUE("10/1/20"&amp;RIGHT(BL$1,2)),DATEVALUE("9/30/20"&amp;RIGHT(BM$1,2)),Holidays!$J$3:$J$937),
IF($T683&gt;=DATEVALUE("10/1/20"&amp;RIGHT(BL$1,2)),NETWORKDAYS($T683,DATEVALUE("9/30/20"&amp;RIGHT(BM$1,2)),Holidays!$J$3:$J$937),"")))),"")/(NETWORKDAYS($T683,$U683,Holidays!$J$3:$J$937)),0))</f>
        <v/>
      </c>
      <c r="BN683" s="87" t="str">
        <f>IF($Q683="","",IFERROR(IF(OR(AND($T683&gt;=DATEVALUE("10/1/20"&amp;RIGHT(BM$1,2)),$T683&lt;=DATEVALUE("9/30/20"&amp;RIGHT(BN$1,2))),AND($U683&gt;=DATEVALUE("10/1/20"&amp;RIGHT(BM$1,2)),$U683&lt;=DATEVALUE("9/30/20"&amp;RIGHT(BN$1,2))),AND($T683&lt;=DATEVALUE("10/1/20"&amp;RIGHT(BM$1,2)),$U683&gt;=DATEVALUE("9/30/20"&amp;RIGHT(BN$1,2)))),
IF(AND($T683&gt;=DATEVALUE("10/1/20"&amp;RIGHT(BM$1,2)),$U683&lt;=DATEVALUE("9/30/20"&amp;RIGHT(BN$1,2))),NETWORKDAYS($T683,$U683,Holidays!$J$3:$J$937),
IF(AND($T683&lt;DATEVALUE("10/1/20"&amp;RIGHT(BM$1,2)),$U683&lt;=DATEVALUE("9/30/20"&amp;RIGHT(BN$1,2))),NETWORKDAYS(DATEVALUE("10/1/20"&amp;RIGHT(BM$1,2)),$U683,Holidays!$J$3:$J$937),
IF($T683&lt;DATEVALUE("10/1/20"&amp;RIGHT(BM$1,2)),NETWORKDAYS(DATEVALUE("10/1/20"&amp;RIGHT(BM$1,2)),DATEVALUE("9/30/20"&amp;RIGHT(BN$1,2)),Holidays!$J$3:$J$937),
IF($T683&gt;=DATEVALUE("10/1/20"&amp;RIGHT(BM$1,2)),NETWORKDAYS($T683,DATEVALUE("9/30/20"&amp;RIGHT(BN$1,2)),Holidays!$J$3:$J$937),"")))),"")/(NETWORKDAYS($T683,$U683,Holidays!$J$3:$J$937)),0))</f>
        <v/>
      </c>
      <c r="BO683" s="87" t="str">
        <f>IF($Q683="","",IFERROR(IF(OR(AND($T683&gt;=DATEVALUE("10/1/20"&amp;RIGHT(BN$1,2)),$T683&lt;=DATEVALUE("9/30/20"&amp;RIGHT(BO$1,2))),AND($U683&gt;=DATEVALUE("10/1/20"&amp;RIGHT(BN$1,2)),$U683&lt;=DATEVALUE("9/30/20"&amp;RIGHT(BO$1,2))),AND($T683&lt;=DATEVALUE("10/1/20"&amp;RIGHT(BN$1,2)),$U683&gt;=DATEVALUE("9/30/20"&amp;RIGHT(BO$1,2)))),
IF(AND($T683&gt;=DATEVALUE("10/1/20"&amp;RIGHT(BN$1,2)),$U683&lt;=DATEVALUE("9/30/20"&amp;RIGHT(BO$1,2))),NETWORKDAYS($T683,$U683,Holidays!$J$3:$J$937),
IF(AND($T683&lt;DATEVALUE("10/1/20"&amp;RIGHT(BN$1,2)),$U683&lt;=DATEVALUE("9/30/20"&amp;RIGHT(BO$1,2))),NETWORKDAYS(DATEVALUE("10/1/20"&amp;RIGHT(BN$1,2)),$U683,Holidays!$J$3:$J$937),
IF($T683&lt;DATEVALUE("10/1/20"&amp;RIGHT(BN$1,2)),NETWORKDAYS(DATEVALUE("10/1/20"&amp;RIGHT(BN$1,2)),DATEVALUE("9/30/20"&amp;RIGHT(BO$1,2)),Holidays!$J$3:$J$937),
IF($T683&gt;=DATEVALUE("10/1/20"&amp;RIGHT(BN$1,2)),NETWORKDAYS($T683,DATEVALUE("9/30/20"&amp;RIGHT(BO$1,2)),Holidays!$J$3:$J$937),"")))),"")/(NETWORKDAYS($T683,$U683,Holidays!$J$3:$J$937)),0))</f>
        <v/>
      </c>
      <c r="BP683" s="87" t="str">
        <f>IF($Q683="","",IFERROR(IF(OR(AND($T683&gt;=DATEVALUE("10/1/20"&amp;RIGHT(BO$1,2)),$T683&lt;=DATEVALUE("9/30/20"&amp;RIGHT(BP$1,2))),AND($U683&gt;=DATEVALUE("10/1/20"&amp;RIGHT(BO$1,2)),$U683&lt;=DATEVALUE("9/30/20"&amp;RIGHT(BP$1,2))),AND($T683&lt;=DATEVALUE("10/1/20"&amp;RIGHT(BO$1,2)),$U683&gt;=DATEVALUE("9/30/20"&amp;RIGHT(BP$1,2)))),
IF(AND($T683&gt;=DATEVALUE("10/1/20"&amp;RIGHT(BO$1,2)),$U683&lt;=DATEVALUE("9/30/20"&amp;RIGHT(BP$1,2))),NETWORKDAYS($T683,$U683,Holidays!$J$3:$J$937),
IF(AND($T683&lt;DATEVALUE("10/1/20"&amp;RIGHT(BO$1,2)),$U683&lt;=DATEVALUE("9/30/20"&amp;RIGHT(BP$1,2))),NETWORKDAYS(DATEVALUE("10/1/20"&amp;RIGHT(BO$1,2)),$U683,Holidays!$J$3:$J$937),
IF($T683&lt;DATEVALUE("10/1/20"&amp;RIGHT(BO$1,2)),NETWORKDAYS(DATEVALUE("10/1/20"&amp;RIGHT(BO$1,2)),DATEVALUE("9/30/20"&amp;RIGHT(BP$1,2)),Holidays!$J$3:$J$937),
IF($T683&gt;=DATEVALUE("10/1/20"&amp;RIGHT(BO$1,2)),NETWORKDAYS($T683,DATEVALUE("9/30/20"&amp;RIGHT(BP$1,2)),Holidays!$J$3:$J$937),"")))),"")/(NETWORKDAYS($T683,$U683,Holidays!$J$3:$J$937)),0))</f>
        <v/>
      </c>
      <c r="BQ683" s="87" t="str">
        <f>IF($Q683="","",IFERROR(IF(OR(AND($T683&gt;=DATEVALUE("10/1/20"&amp;RIGHT(BP$1,2)),$T683&lt;=DATEVALUE("9/30/20"&amp;RIGHT(BQ$1,2))),AND($U683&gt;=DATEVALUE("10/1/20"&amp;RIGHT(BP$1,2)),$U683&lt;=DATEVALUE("9/30/20"&amp;RIGHT(BQ$1,2))),AND($T683&lt;=DATEVALUE("10/1/20"&amp;RIGHT(BP$1,2)),$U683&gt;=DATEVALUE("9/30/20"&amp;RIGHT(BQ$1,2)))),
IF(AND($T683&gt;=DATEVALUE("10/1/20"&amp;RIGHT(BP$1,2)),$U683&lt;=DATEVALUE("9/30/20"&amp;RIGHT(BQ$1,2))),NETWORKDAYS($T683,$U683,Holidays!$J$3:$J$937),
IF(AND($T683&lt;DATEVALUE("10/1/20"&amp;RIGHT(BP$1,2)),$U683&lt;=DATEVALUE("9/30/20"&amp;RIGHT(BQ$1,2))),NETWORKDAYS(DATEVALUE("10/1/20"&amp;RIGHT(BP$1,2)),$U683,Holidays!$J$3:$J$937),
IF($T683&lt;DATEVALUE("10/1/20"&amp;RIGHT(BP$1,2)),NETWORKDAYS(DATEVALUE("10/1/20"&amp;RIGHT(BP$1,2)),DATEVALUE("9/30/20"&amp;RIGHT(BQ$1,2)),Holidays!$J$3:$J$937),
IF($T683&gt;=DATEVALUE("10/1/20"&amp;RIGHT(BP$1,2)),NETWORKDAYS($T683,DATEVALUE("9/30/20"&amp;RIGHT(BQ$1,2)),Holidays!$J$3:$J$937),"")))),"")/(NETWORKDAYS($T683,$U683,Holidays!$J$3:$J$937)),0))</f>
        <v/>
      </c>
      <c r="BR683" s="87" t="str">
        <f>IF($Q683="","",IFERROR(IF(OR(AND($T683&gt;=DATEVALUE("10/1/20"&amp;RIGHT(BQ$1,2)),$T683&lt;=DATEVALUE("9/30/20"&amp;RIGHT(BR$1,2))),AND($U683&gt;=DATEVALUE("10/1/20"&amp;RIGHT(BQ$1,2)),$U683&lt;=DATEVALUE("9/30/20"&amp;RIGHT(BR$1,2))),AND($T683&lt;=DATEVALUE("10/1/20"&amp;RIGHT(BQ$1,2)),$U683&gt;=DATEVALUE("9/30/20"&amp;RIGHT(BR$1,2)))),
IF(AND($T683&gt;=DATEVALUE("10/1/20"&amp;RIGHT(BQ$1,2)),$U683&lt;=DATEVALUE("9/30/20"&amp;RIGHT(BR$1,2))),NETWORKDAYS($T683,$U683,Holidays!$J$3:$J$937),
IF(AND($T683&lt;DATEVALUE("10/1/20"&amp;RIGHT(BQ$1,2)),$U683&lt;=DATEVALUE("9/30/20"&amp;RIGHT(BR$1,2))),NETWORKDAYS(DATEVALUE("10/1/20"&amp;RIGHT(BQ$1,2)),$U683,Holidays!$J$3:$J$937),
IF($T683&lt;DATEVALUE("10/1/20"&amp;RIGHT(BQ$1,2)),NETWORKDAYS(DATEVALUE("10/1/20"&amp;RIGHT(BQ$1,2)),DATEVALUE("9/30/20"&amp;RIGHT(BR$1,2)),Holidays!$J$3:$J$937),
IF($T683&gt;=DATEVALUE("10/1/20"&amp;RIGHT(BQ$1,2)),NETWORKDAYS($T683,DATEVALUE("9/30/20"&amp;RIGHT(BR$1,2)),Holidays!$J$3:$J$937),"")))),"")/(NETWORKDAYS($T683,$U683,Holidays!$J$3:$J$937)),0))</f>
        <v/>
      </c>
      <c r="BS683" s="87" t="str">
        <f>IF($Q683="","",IFERROR(IF(OR(AND($T683&gt;=DATEVALUE("10/1/20"&amp;RIGHT(BR$1,2)),$T683&lt;=DATEVALUE("9/30/20"&amp;RIGHT(BS$1,2))),AND($U683&gt;=DATEVALUE("10/1/20"&amp;RIGHT(BR$1,2)),$U683&lt;=DATEVALUE("9/30/20"&amp;RIGHT(BS$1,2))),AND($T683&lt;=DATEVALUE("10/1/20"&amp;RIGHT(BR$1,2)),$U683&gt;=DATEVALUE("9/30/20"&amp;RIGHT(BS$1,2)))),
IF(AND($T683&gt;=DATEVALUE("10/1/20"&amp;RIGHT(BR$1,2)),$U683&lt;=DATEVALUE("9/30/20"&amp;RIGHT(BS$1,2))),NETWORKDAYS($T683,$U683,Holidays!$J$3:$J$937),
IF(AND($T683&lt;DATEVALUE("10/1/20"&amp;RIGHT(BR$1,2)),$U683&lt;=DATEVALUE("9/30/20"&amp;RIGHT(BS$1,2))),NETWORKDAYS(DATEVALUE("10/1/20"&amp;RIGHT(BR$1,2)),$U683,Holidays!$J$3:$J$937),
IF($T683&lt;DATEVALUE("10/1/20"&amp;RIGHT(BR$1,2)),NETWORKDAYS(DATEVALUE("10/1/20"&amp;RIGHT(BR$1,2)),DATEVALUE("9/30/20"&amp;RIGHT(BS$1,2)),Holidays!$J$3:$J$937),
IF($T683&gt;=DATEVALUE("10/1/20"&amp;RIGHT(BR$1,2)),NETWORKDAYS($T683,DATEVALUE("9/30/20"&amp;RIGHT(BS$1,2)),Holidays!$J$3:$J$937),"")))),"")/(NETWORKDAYS($T683,$U683,Holidays!$J$3:$J$937)),0))</f>
        <v/>
      </c>
      <c r="BT683" s="87" t="str">
        <f>IF($Q683="","",IFERROR(IF(OR(AND($T683&gt;=DATEVALUE("10/1/20"&amp;RIGHT(BS$1,2)),$T683&lt;=DATEVALUE("9/30/20"&amp;RIGHT(BT$1,2))),AND($U683&gt;=DATEVALUE("10/1/20"&amp;RIGHT(BS$1,2)),$U683&lt;=DATEVALUE("9/30/20"&amp;RIGHT(BT$1,2))),AND($T683&lt;=DATEVALUE("10/1/20"&amp;RIGHT(BS$1,2)),$U683&gt;=DATEVALUE("9/30/20"&amp;RIGHT(BT$1,2)))),
IF(AND($T683&gt;=DATEVALUE("10/1/20"&amp;RIGHT(BS$1,2)),$U683&lt;=DATEVALUE("9/30/20"&amp;RIGHT(BT$1,2))),NETWORKDAYS($T683,$U683,Holidays!$J$3:$J$937),
IF(AND($T683&lt;DATEVALUE("10/1/20"&amp;RIGHT(BS$1,2)),$U683&lt;=DATEVALUE("9/30/20"&amp;RIGHT(BT$1,2))),NETWORKDAYS(DATEVALUE("10/1/20"&amp;RIGHT(BS$1,2)),$U683,Holidays!$J$3:$J$937),
IF($T683&lt;DATEVALUE("10/1/20"&amp;RIGHT(BS$1,2)),NETWORKDAYS(DATEVALUE("10/1/20"&amp;RIGHT(BS$1,2)),DATEVALUE("9/30/20"&amp;RIGHT(BT$1,2)),Holidays!$J$3:$J$937),
IF($T683&gt;=DATEVALUE("10/1/20"&amp;RIGHT(BS$1,2)),NETWORKDAYS($T683,DATEVALUE("9/30/20"&amp;RIGHT(BT$1,2)),Holidays!$J$3:$J$937),"")))),"")/(NETWORKDAYS($T683,$U683,Holidays!$J$3:$J$937)),0))</f>
        <v/>
      </c>
      <c r="BU683" s="87" t="str">
        <f>IF($Q683="","",IFERROR(IF(OR(AND($T683&gt;=DATEVALUE("10/1/20"&amp;RIGHT(BT$1,2)),$T683&lt;=DATEVALUE("9/30/20"&amp;RIGHT(BU$1,2))),AND($U683&gt;=DATEVALUE("10/1/20"&amp;RIGHT(BT$1,2)),$U683&lt;=DATEVALUE("9/30/20"&amp;RIGHT(BU$1,2))),AND($T683&lt;=DATEVALUE("10/1/20"&amp;RIGHT(BT$1,2)),$U683&gt;=DATEVALUE("9/30/20"&amp;RIGHT(BU$1,2)))),
IF(AND($T683&gt;=DATEVALUE("10/1/20"&amp;RIGHT(BT$1,2)),$U683&lt;=DATEVALUE("9/30/20"&amp;RIGHT(BU$1,2))),NETWORKDAYS($T683,$U683,Holidays!$J$3:$J$937),
IF(AND($T683&lt;DATEVALUE("10/1/20"&amp;RIGHT(BT$1,2)),$U683&lt;=DATEVALUE("9/30/20"&amp;RIGHT(BU$1,2))),NETWORKDAYS(DATEVALUE("10/1/20"&amp;RIGHT(BT$1,2)),$U683,Holidays!$J$3:$J$937),
IF($T683&lt;DATEVALUE("10/1/20"&amp;RIGHT(BT$1,2)),NETWORKDAYS(DATEVALUE("10/1/20"&amp;RIGHT(BT$1,2)),DATEVALUE("9/30/20"&amp;RIGHT(BU$1,2)),Holidays!$J$3:$J$937),
IF($T683&gt;=DATEVALUE("10/1/20"&amp;RIGHT(BT$1,2)),NETWORKDAYS($T683,DATEVALUE("9/30/20"&amp;RIGHT(BU$1,2)),Holidays!$J$3:$J$937),"")))),"")/(NETWORKDAYS($T683,$U683,Holidays!$J$3:$J$937)),0))</f>
        <v/>
      </c>
      <c r="BV683" s="87" t="str">
        <f>IF($Q683="","",IFERROR(IF(OR(AND($T683&gt;=DATEVALUE("10/1/20"&amp;RIGHT(BU$1,2)),$T683&lt;=DATEVALUE("9/30/20"&amp;RIGHT(BV$1,2))),AND($U683&gt;=DATEVALUE("10/1/20"&amp;RIGHT(BU$1,2)),$U683&lt;=DATEVALUE("9/30/20"&amp;RIGHT(BV$1,2))),AND($T683&lt;=DATEVALUE("10/1/20"&amp;RIGHT(BU$1,2)),$U683&gt;=DATEVALUE("9/30/20"&amp;RIGHT(BV$1,2)))),
IF(AND($T683&gt;=DATEVALUE("10/1/20"&amp;RIGHT(BU$1,2)),$U683&lt;=DATEVALUE("9/30/20"&amp;RIGHT(BV$1,2))),NETWORKDAYS($T683,$U683,Holidays!$J$3:$J$937),
IF(AND($T683&lt;DATEVALUE("10/1/20"&amp;RIGHT(BU$1,2)),$U683&lt;=DATEVALUE("9/30/20"&amp;RIGHT(BV$1,2))),NETWORKDAYS(DATEVALUE("10/1/20"&amp;RIGHT(BU$1,2)),$U683,Holidays!$J$3:$J$937),
IF($T683&lt;DATEVALUE("10/1/20"&amp;RIGHT(BU$1,2)),NETWORKDAYS(DATEVALUE("10/1/20"&amp;RIGHT(BU$1,2)),DATEVALUE("9/30/20"&amp;RIGHT(BV$1,2)),Holidays!$J$3:$J$937),
IF($T683&gt;=DATEVALUE("10/1/20"&amp;RIGHT(BU$1,2)),NETWORKDAYS($T683,DATEVALUE("9/30/20"&amp;RIGHT(BV$1,2)),Holidays!$J$3:$J$937),"")))),"")/(NETWORKDAYS($T683,$U683,Holidays!$J$3:$J$937)),0))</f>
        <v/>
      </c>
      <c r="BW683" s="87" t="str">
        <f>IF($Q683="","",IFERROR(IF(OR(AND($T683&gt;=DATEVALUE("10/1/20"&amp;RIGHT(BV$1,2)),$T683&lt;=DATEVALUE("9/30/20"&amp;RIGHT(BW$1,2))),AND($U683&gt;=DATEVALUE("10/1/20"&amp;RIGHT(BV$1,2)),$U683&lt;=DATEVALUE("9/30/20"&amp;RIGHT(BW$1,2))),AND($T683&lt;=DATEVALUE("10/1/20"&amp;RIGHT(BV$1,2)),$U683&gt;=DATEVALUE("9/30/20"&amp;RIGHT(BW$1,2)))),
IF(AND($T683&gt;=DATEVALUE("10/1/20"&amp;RIGHT(BV$1,2)),$U683&lt;=DATEVALUE("9/30/20"&amp;RIGHT(BW$1,2))),NETWORKDAYS($T683,$U683,Holidays!$J$3:$J$937),
IF(AND($T683&lt;DATEVALUE("10/1/20"&amp;RIGHT(BV$1,2)),$U683&lt;=DATEVALUE("9/30/20"&amp;RIGHT(BW$1,2))),NETWORKDAYS(DATEVALUE("10/1/20"&amp;RIGHT(BV$1,2)),$U683,Holidays!$J$3:$J$937),
IF($T683&lt;DATEVALUE("10/1/20"&amp;RIGHT(BV$1,2)),NETWORKDAYS(DATEVALUE("10/1/20"&amp;RIGHT(BV$1,2)),DATEVALUE("9/30/20"&amp;RIGHT(BW$1,2)),Holidays!$J$3:$J$937),
IF($T683&gt;=DATEVALUE("10/1/20"&amp;RIGHT(BV$1,2)),NETWORKDAYS($T683,DATEVALUE("9/30/20"&amp;RIGHT(BW$1,2)),Holidays!$J$3:$J$937),"")))),"")/(NETWORKDAYS($T683,$U683,Holidays!$J$3:$J$937)),0))</f>
        <v/>
      </c>
      <c r="BX683" s="87" t="str">
        <f>IF($Q683="","",IFERROR(IF(OR(AND($T683&gt;=DATEVALUE("10/1/20"&amp;RIGHT(BW$1,2)),$T683&lt;=DATEVALUE("9/30/20"&amp;RIGHT(BX$1,2))),AND($U683&gt;=DATEVALUE("10/1/20"&amp;RIGHT(BW$1,2)),$U683&lt;=DATEVALUE("9/30/20"&amp;RIGHT(BX$1,2))),AND($T683&lt;=DATEVALUE("10/1/20"&amp;RIGHT(BW$1,2)),$U683&gt;=DATEVALUE("9/30/20"&amp;RIGHT(BX$1,2)))),
IF(AND($T683&gt;=DATEVALUE("10/1/20"&amp;RIGHT(BW$1,2)),$U683&lt;=DATEVALUE("9/30/20"&amp;RIGHT(BX$1,2))),NETWORKDAYS($T683,$U683,Holidays!$J$3:$J$937),
IF(AND($T683&lt;DATEVALUE("10/1/20"&amp;RIGHT(BW$1,2)),$U683&lt;=DATEVALUE("9/30/20"&amp;RIGHT(BX$1,2))),NETWORKDAYS(DATEVALUE("10/1/20"&amp;RIGHT(BW$1,2)),$U683,Holidays!$J$3:$J$937),
IF($T683&lt;DATEVALUE("10/1/20"&amp;RIGHT(BW$1,2)),NETWORKDAYS(DATEVALUE("10/1/20"&amp;RIGHT(BW$1,2)),DATEVALUE("9/30/20"&amp;RIGHT(BX$1,2)),Holidays!$J$3:$J$937),
IF($T683&gt;=DATEVALUE("10/1/20"&amp;RIGHT(BW$1,2)),NETWORKDAYS($T683,DATEVALUE("9/30/20"&amp;RIGHT(BX$1,2)),Holidays!$J$3:$J$937),"")))),"")/(NETWORKDAYS($T683,$U683,Holidays!$J$3:$J$937)),0))</f>
        <v/>
      </c>
      <c r="BY683" s="87" t="str">
        <f>IF($Q683="","",IFERROR(IF(OR(AND($T683&gt;=DATEVALUE("10/1/20"&amp;RIGHT(BX$1,2)),$T683&lt;=DATEVALUE("9/30/20"&amp;RIGHT(BY$1,2))),AND($U683&gt;=DATEVALUE("10/1/20"&amp;RIGHT(BX$1,2)),$U683&lt;=DATEVALUE("9/30/20"&amp;RIGHT(BY$1,2))),AND($T683&lt;=DATEVALUE("10/1/20"&amp;RIGHT(BX$1,2)),$U683&gt;=DATEVALUE("9/30/20"&amp;RIGHT(BY$1,2)))),
IF(AND($T683&gt;=DATEVALUE("10/1/20"&amp;RIGHT(BX$1,2)),$U683&lt;=DATEVALUE("9/30/20"&amp;RIGHT(BY$1,2))),NETWORKDAYS($T683,$U683,Holidays!$J$3:$J$937),
IF(AND($T683&lt;DATEVALUE("10/1/20"&amp;RIGHT(BX$1,2)),$U683&lt;=DATEVALUE("9/30/20"&amp;RIGHT(BY$1,2))),NETWORKDAYS(DATEVALUE("10/1/20"&amp;RIGHT(BX$1,2)),$U683,Holidays!$J$3:$J$937),
IF($T683&lt;DATEVALUE("10/1/20"&amp;RIGHT(BX$1,2)),NETWORKDAYS(DATEVALUE("10/1/20"&amp;RIGHT(BX$1,2)),DATEVALUE("9/30/20"&amp;RIGHT(BY$1,2)),Holidays!$J$3:$J$937),
IF($T683&gt;=DATEVALUE("10/1/20"&amp;RIGHT(BX$1,2)),NETWORKDAYS($T683,DATEVALUE("9/30/20"&amp;RIGHT(BY$1,2)),Holidays!$J$3:$J$937),"")))),"")/(NETWORKDAYS($T683,$U683,Holidays!$J$3:$J$937)),0))</f>
        <v/>
      </c>
      <c r="BZ683" s="87" t="str">
        <f>IF($Q683="","",IFERROR(IF(OR(AND($T683&gt;=DATEVALUE("10/1/20"&amp;RIGHT(BY$1,2)),$T683&lt;=DATEVALUE("9/30/20"&amp;RIGHT(BZ$1,2))),AND($U683&gt;=DATEVALUE("10/1/20"&amp;RIGHT(BY$1,2)),$U683&lt;=DATEVALUE("9/30/20"&amp;RIGHT(BZ$1,2))),AND($T683&lt;=DATEVALUE("10/1/20"&amp;RIGHT(BY$1,2)),$U683&gt;=DATEVALUE("9/30/20"&amp;RIGHT(BZ$1,2)))),
IF(AND($T683&gt;=DATEVALUE("10/1/20"&amp;RIGHT(BY$1,2)),$U683&lt;=DATEVALUE("9/30/20"&amp;RIGHT(BZ$1,2))),NETWORKDAYS($T683,$U683,Holidays!$J$3:$J$937),
IF(AND($T683&lt;DATEVALUE("10/1/20"&amp;RIGHT(BY$1,2)),$U683&lt;=DATEVALUE("9/30/20"&amp;RIGHT(BZ$1,2))),NETWORKDAYS(DATEVALUE("10/1/20"&amp;RIGHT(BY$1,2)),$U683,Holidays!$J$3:$J$937),
IF($T683&lt;DATEVALUE("10/1/20"&amp;RIGHT(BY$1,2)),NETWORKDAYS(DATEVALUE("10/1/20"&amp;RIGHT(BY$1,2)),DATEVALUE("9/30/20"&amp;RIGHT(BZ$1,2)),Holidays!$J$3:$J$937),
IF($T683&gt;=DATEVALUE("10/1/20"&amp;RIGHT(BY$1,2)),NETWORKDAYS($T683,DATEVALUE("9/30/20"&amp;RIGHT(BZ$1,2)),Holidays!$J$3:$J$937),"")))),"")/(NETWORKDAYS($T683,$U683,Holidays!$J$3:$J$937)),0))</f>
        <v/>
      </c>
      <c r="CA683" s="87" t="str">
        <f>IF($Q683="","",IFERROR(IF(OR(AND($T683&gt;=DATEVALUE("10/1/20"&amp;RIGHT(BZ$1,2)),$T683&lt;=DATEVALUE("9/30/20"&amp;RIGHT(CA$1,2))),AND($U683&gt;=DATEVALUE("10/1/20"&amp;RIGHT(BZ$1,2)),$U683&lt;=DATEVALUE("9/30/20"&amp;RIGHT(CA$1,2))),AND($T683&lt;=DATEVALUE("10/1/20"&amp;RIGHT(BZ$1,2)),$U683&gt;=DATEVALUE("9/30/20"&amp;RIGHT(CA$1,2)))),
IF(AND($T683&gt;=DATEVALUE("10/1/20"&amp;RIGHT(BZ$1,2)),$U683&lt;=DATEVALUE("9/30/20"&amp;RIGHT(CA$1,2))),NETWORKDAYS($T683,$U683,Holidays!$J$3:$J$937),
IF(AND($T683&lt;DATEVALUE("10/1/20"&amp;RIGHT(BZ$1,2)),$U683&lt;=DATEVALUE("9/30/20"&amp;RIGHT(CA$1,2))),NETWORKDAYS(DATEVALUE("10/1/20"&amp;RIGHT(BZ$1,2)),$U683,Holidays!$J$3:$J$937),
IF($T683&lt;DATEVALUE("10/1/20"&amp;RIGHT(BZ$1,2)),NETWORKDAYS(DATEVALUE("10/1/20"&amp;RIGHT(BZ$1,2)),DATEVALUE("9/30/20"&amp;RIGHT(CA$1,2)),Holidays!$J$3:$J$937),
IF($T683&gt;=DATEVALUE("10/1/20"&amp;RIGHT(BZ$1,2)),NETWORKDAYS($T683,DATEVALUE("9/30/20"&amp;RIGHT(CA$1,2)),Holidays!$J$3:$J$937),"")))),"")/(NETWORKDAYS($T683,$U683,Holidays!$J$3:$J$937)),0))</f>
        <v/>
      </c>
      <c r="CB683" s="87" t="str">
        <f>IF($Q683="","",IFERROR(IF(OR(AND($T683&gt;=DATEVALUE("10/1/20"&amp;RIGHT(CA$1,2)),$T683&lt;=DATEVALUE("9/30/20"&amp;RIGHT(CB$1,2))),AND($U683&gt;=DATEVALUE("10/1/20"&amp;RIGHT(CA$1,2)),$U683&lt;=DATEVALUE("9/30/20"&amp;RIGHT(CB$1,2))),AND($T683&lt;=DATEVALUE("10/1/20"&amp;RIGHT(CA$1,2)),$U683&gt;=DATEVALUE("9/30/20"&amp;RIGHT(CB$1,2)))),
IF(AND($T683&gt;=DATEVALUE("10/1/20"&amp;RIGHT(CA$1,2)),$U683&lt;=DATEVALUE("9/30/20"&amp;RIGHT(CB$1,2))),NETWORKDAYS($T683,$U683,Holidays!$J$3:$J$937),
IF(AND($T683&lt;DATEVALUE("10/1/20"&amp;RIGHT(CA$1,2)),$U683&lt;=DATEVALUE("9/30/20"&amp;RIGHT(CB$1,2))),NETWORKDAYS(DATEVALUE("10/1/20"&amp;RIGHT(CA$1,2)),$U683,Holidays!$J$3:$J$937),
IF($T683&lt;DATEVALUE("10/1/20"&amp;RIGHT(CA$1,2)),NETWORKDAYS(DATEVALUE("10/1/20"&amp;RIGHT(CA$1,2)),DATEVALUE("9/30/20"&amp;RIGHT(CB$1,2)),Holidays!$J$3:$J$937),
IF($T683&gt;=DATEVALUE("10/1/20"&amp;RIGHT(CA$1,2)),NETWORKDAYS($T683,DATEVALUE("9/30/20"&amp;RIGHT(CB$1,2)),Holidays!$J$3:$J$937),"")))),"")/(NETWORKDAYS($T683,$U683,Holidays!$J$3:$J$937)),0))</f>
        <v/>
      </c>
    </row>
    <row r="684" spans="1:80">
      <c r="A684" s="97"/>
      <c r="B684" s="98" t="str">
        <f ca="1">IF(NOT($A684=""),OFFSET('WBS Reference &amp; User Procedure'!$A$1,MATCH($A684,'WBS Reference &amp; User Procedure'!$A:$A,0)-1,1),"")</f>
        <v/>
      </c>
      <c r="D684" s="97"/>
      <c r="T684" s="104" t="str">
        <f>IF(NOT(Q684=""),IF(NOT($S684=""),$S684,#REF!),"")</f>
        <v/>
      </c>
      <c r="U684" s="104" t="str">
        <f>IF(NOT(Q684=""),WORKDAY(T684,Q684,Holidays!$J$3:$J$937),"")</f>
        <v/>
      </c>
      <c r="V684" s="104"/>
      <c r="W684" s="104"/>
      <c r="X684" s="101" t="str">
        <f t="shared" si="153"/>
        <v/>
      </c>
      <c r="AL684" s="87" t="str">
        <f t="shared" ca="1" si="150"/>
        <v/>
      </c>
      <c r="AN684" s="87" t="str">
        <f t="shared" ca="1" si="151"/>
        <v/>
      </c>
      <c r="AO684" s="87" t="str">
        <f t="shared" ca="1" si="151"/>
        <v/>
      </c>
      <c r="AP684" s="87" t="str">
        <f t="shared" ca="1" si="151"/>
        <v/>
      </c>
      <c r="AQ684" s="87" t="str">
        <f t="shared" ca="1" si="151"/>
        <v/>
      </c>
      <c r="AR684" s="87" t="str">
        <f t="shared" ca="1" si="151"/>
        <v/>
      </c>
      <c r="AS684" s="87" t="str">
        <f t="shared" ca="1" si="151"/>
        <v/>
      </c>
      <c r="AT684" s="87" t="str">
        <f t="shared" ca="1" si="151"/>
        <v/>
      </c>
      <c r="AU684" s="87" t="str">
        <f t="shared" ca="1" si="151"/>
        <v/>
      </c>
      <c r="AV684" s="87" t="str">
        <f t="shared" ca="1" si="151"/>
        <v/>
      </c>
      <c r="AW684" s="87" t="str">
        <f t="shared" ca="1" si="151"/>
        <v/>
      </c>
      <c r="AX684" s="87" t="str">
        <f t="shared" ca="1" si="152"/>
        <v/>
      </c>
      <c r="AY684" s="87" t="str">
        <f t="shared" ca="1" si="152"/>
        <v/>
      </c>
      <c r="AZ684" s="87" t="str">
        <f t="shared" ca="1" si="152"/>
        <v/>
      </c>
      <c r="BA684" s="87" t="str">
        <f t="shared" ca="1" si="152"/>
        <v/>
      </c>
      <c r="BB684" s="87" t="str">
        <f t="shared" ca="1" si="152"/>
        <v/>
      </c>
      <c r="BC684" s="87" t="str">
        <f t="shared" ca="1" si="152"/>
        <v/>
      </c>
      <c r="BD684" s="87" t="str">
        <f t="shared" ca="1" si="152"/>
        <v/>
      </c>
      <c r="BE684" s="87" t="str">
        <f t="shared" ca="1" si="152"/>
        <v/>
      </c>
      <c r="BF684" s="87" t="str">
        <f t="shared" ca="1" si="152"/>
        <v/>
      </c>
      <c r="BG684" s="87" t="str">
        <f t="shared" ca="1" si="152"/>
        <v/>
      </c>
      <c r="BI684" s="87" t="str">
        <f>IF($Q684="","",IFERROR(IF(OR(AND($T684&gt;=DATEVALUE("10/1/20"&amp;RIGHT(BH$1,2)),$T684&lt;=DATEVALUE("9/30/20"&amp;RIGHT(BI$1,2))),AND($U684&gt;=DATEVALUE("10/1/20"&amp;RIGHT(BH$1,2)),$U684&lt;=DATEVALUE("9/30/20"&amp;RIGHT(BI$1,2))),AND($T684&lt;=DATEVALUE("10/1/20"&amp;RIGHT(BH$1,2)),$U684&gt;=DATEVALUE("9/30/20"&amp;RIGHT(BI$1,2)))),
IF(AND($T684&gt;=DATEVALUE("10/1/20"&amp;RIGHT(BH$1,2)),$U684&lt;=DATEVALUE("9/30/20"&amp;RIGHT(BI$1,2))),NETWORKDAYS($T684,$U684,Holidays!$J$3:$J$937),
IF(AND($T684&lt;DATEVALUE("10/1/20"&amp;RIGHT(BH$1,2)),$U684&lt;=DATEVALUE("9/30/20"&amp;RIGHT(BI$1,2))),NETWORKDAYS(DATEVALUE("10/1/20"&amp;RIGHT(BH$1,2)),$U684,Holidays!$J$3:$J$937),
IF($T684&lt;DATEVALUE("10/1/20"&amp;RIGHT(BH$1,2)),NETWORKDAYS(DATEVALUE("10/1/20"&amp;RIGHT(BH$1,2)),DATEVALUE("9/30/20"&amp;RIGHT(BI$1,2)),Holidays!$J$3:$J$937),
IF($T684&gt;=DATEVALUE("10/1/20"&amp;RIGHT(BH$1,2)),NETWORKDAYS($T684,DATEVALUE("9/30/20"&amp;RIGHT(BI$1,2)),Holidays!$J$3:$J$937),"")))),"")/(NETWORKDAYS($T684,$U684,Holidays!$J$3:$J$937)),0))</f>
        <v/>
      </c>
      <c r="BJ684" s="87" t="str">
        <f>IF($Q684="","",IFERROR(IF(OR(AND($T684&gt;=DATEVALUE("10/1/20"&amp;RIGHT(BI$1,2)),$T684&lt;=DATEVALUE("9/30/20"&amp;RIGHT(BJ$1,2))),AND($U684&gt;=DATEVALUE("10/1/20"&amp;RIGHT(BI$1,2)),$U684&lt;=DATEVALUE("9/30/20"&amp;RIGHT(BJ$1,2))),AND($T684&lt;=DATEVALUE("10/1/20"&amp;RIGHT(BI$1,2)),$U684&gt;=DATEVALUE("9/30/20"&amp;RIGHT(BJ$1,2)))),
IF(AND($T684&gt;=DATEVALUE("10/1/20"&amp;RIGHT(BI$1,2)),$U684&lt;=DATEVALUE("9/30/20"&amp;RIGHT(BJ$1,2))),NETWORKDAYS($T684,$U684,Holidays!$J$3:$J$937),
IF(AND($T684&lt;DATEVALUE("10/1/20"&amp;RIGHT(BI$1,2)),$U684&lt;=DATEVALUE("9/30/20"&amp;RIGHT(BJ$1,2))),NETWORKDAYS(DATEVALUE("10/1/20"&amp;RIGHT(BI$1,2)),$U684,Holidays!$J$3:$J$937),
IF($T684&lt;DATEVALUE("10/1/20"&amp;RIGHT(BI$1,2)),NETWORKDAYS(DATEVALUE("10/1/20"&amp;RIGHT(BI$1,2)),DATEVALUE("9/30/20"&amp;RIGHT(BJ$1,2)),Holidays!$J$3:$J$937),
IF($T684&gt;=DATEVALUE("10/1/20"&amp;RIGHT(BI$1,2)),NETWORKDAYS($T684,DATEVALUE("9/30/20"&amp;RIGHT(BJ$1,2)),Holidays!$J$3:$J$937),"")))),"")/(NETWORKDAYS($T684,$U684,Holidays!$J$3:$J$937)),0))</f>
        <v/>
      </c>
      <c r="BK684" s="87" t="str">
        <f>IF($Q684="","",IFERROR(IF(OR(AND($T684&gt;=DATEVALUE("10/1/20"&amp;RIGHT(BJ$1,2)),$T684&lt;=DATEVALUE("9/30/20"&amp;RIGHT(BK$1,2))),AND($U684&gt;=DATEVALUE("10/1/20"&amp;RIGHT(BJ$1,2)),$U684&lt;=DATEVALUE("9/30/20"&amp;RIGHT(BK$1,2))),AND($T684&lt;=DATEVALUE("10/1/20"&amp;RIGHT(BJ$1,2)),$U684&gt;=DATEVALUE("9/30/20"&amp;RIGHT(BK$1,2)))),
IF(AND($T684&gt;=DATEVALUE("10/1/20"&amp;RIGHT(BJ$1,2)),$U684&lt;=DATEVALUE("9/30/20"&amp;RIGHT(BK$1,2))),NETWORKDAYS($T684,$U684,Holidays!$J$3:$J$937),
IF(AND($T684&lt;DATEVALUE("10/1/20"&amp;RIGHT(BJ$1,2)),$U684&lt;=DATEVALUE("9/30/20"&amp;RIGHT(BK$1,2))),NETWORKDAYS(DATEVALUE("10/1/20"&amp;RIGHT(BJ$1,2)),$U684,Holidays!$J$3:$J$937),
IF($T684&lt;DATEVALUE("10/1/20"&amp;RIGHT(BJ$1,2)),NETWORKDAYS(DATEVALUE("10/1/20"&amp;RIGHT(BJ$1,2)),DATEVALUE("9/30/20"&amp;RIGHT(BK$1,2)),Holidays!$J$3:$J$937),
IF($T684&gt;=DATEVALUE("10/1/20"&amp;RIGHT(BJ$1,2)),NETWORKDAYS($T684,DATEVALUE("9/30/20"&amp;RIGHT(BK$1,2)),Holidays!$J$3:$J$937),"")))),"")/(NETWORKDAYS($T684,$U684,Holidays!$J$3:$J$937)),0))</f>
        <v/>
      </c>
      <c r="BL684" s="87" t="str">
        <f>IF($Q684="","",IFERROR(IF(OR(AND($T684&gt;=DATEVALUE("10/1/20"&amp;RIGHT(BK$1,2)),$T684&lt;=DATEVALUE("9/30/20"&amp;RIGHT(BL$1,2))),AND($U684&gt;=DATEVALUE("10/1/20"&amp;RIGHT(BK$1,2)),$U684&lt;=DATEVALUE("9/30/20"&amp;RIGHT(BL$1,2))),AND($T684&lt;=DATEVALUE("10/1/20"&amp;RIGHT(BK$1,2)),$U684&gt;=DATEVALUE("9/30/20"&amp;RIGHT(BL$1,2)))),
IF(AND($T684&gt;=DATEVALUE("10/1/20"&amp;RIGHT(BK$1,2)),$U684&lt;=DATEVALUE("9/30/20"&amp;RIGHT(BL$1,2))),NETWORKDAYS($T684,$U684,Holidays!$J$3:$J$937),
IF(AND($T684&lt;DATEVALUE("10/1/20"&amp;RIGHT(BK$1,2)),$U684&lt;=DATEVALUE("9/30/20"&amp;RIGHT(BL$1,2))),NETWORKDAYS(DATEVALUE("10/1/20"&amp;RIGHT(BK$1,2)),$U684,Holidays!$J$3:$J$937),
IF($T684&lt;DATEVALUE("10/1/20"&amp;RIGHT(BK$1,2)),NETWORKDAYS(DATEVALUE("10/1/20"&amp;RIGHT(BK$1,2)),DATEVALUE("9/30/20"&amp;RIGHT(BL$1,2)),Holidays!$J$3:$J$937),
IF($T684&gt;=DATEVALUE("10/1/20"&amp;RIGHT(BK$1,2)),NETWORKDAYS($T684,DATEVALUE("9/30/20"&amp;RIGHT(BL$1,2)),Holidays!$J$3:$J$937),"")))),"")/(NETWORKDAYS($T684,$U684,Holidays!$J$3:$J$937)),0))</f>
        <v/>
      </c>
      <c r="BM684" s="87" t="str">
        <f>IF($Q684="","",IFERROR(IF(OR(AND($T684&gt;=DATEVALUE("10/1/20"&amp;RIGHT(BL$1,2)),$T684&lt;=DATEVALUE("9/30/20"&amp;RIGHT(BM$1,2))),AND($U684&gt;=DATEVALUE("10/1/20"&amp;RIGHT(BL$1,2)),$U684&lt;=DATEVALUE("9/30/20"&amp;RIGHT(BM$1,2))),AND($T684&lt;=DATEVALUE("10/1/20"&amp;RIGHT(BL$1,2)),$U684&gt;=DATEVALUE("9/30/20"&amp;RIGHT(BM$1,2)))),
IF(AND($T684&gt;=DATEVALUE("10/1/20"&amp;RIGHT(BL$1,2)),$U684&lt;=DATEVALUE("9/30/20"&amp;RIGHT(BM$1,2))),NETWORKDAYS($T684,$U684,Holidays!$J$3:$J$937),
IF(AND($T684&lt;DATEVALUE("10/1/20"&amp;RIGHT(BL$1,2)),$U684&lt;=DATEVALUE("9/30/20"&amp;RIGHT(BM$1,2))),NETWORKDAYS(DATEVALUE("10/1/20"&amp;RIGHT(BL$1,2)),$U684,Holidays!$J$3:$J$937),
IF($T684&lt;DATEVALUE("10/1/20"&amp;RIGHT(BL$1,2)),NETWORKDAYS(DATEVALUE("10/1/20"&amp;RIGHT(BL$1,2)),DATEVALUE("9/30/20"&amp;RIGHT(BM$1,2)),Holidays!$J$3:$J$937),
IF($T684&gt;=DATEVALUE("10/1/20"&amp;RIGHT(BL$1,2)),NETWORKDAYS($T684,DATEVALUE("9/30/20"&amp;RIGHT(BM$1,2)),Holidays!$J$3:$J$937),"")))),"")/(NETWORKDAYS($T684,$U684,Holidays!$J$3:$J$937)),0))</f>
        <v/>
      </c>
      <c r="BN684" s="87" t="str">
        <f>IF($Q684="","",IFERROR(IF(OR(AND($T684&gt;=DATEVALUE("10/1/20"&amp;RIGHT(BM$1,2)),$T684&lt;=DATEVALUE("9/30/20"&amp;RIGHT(BN$1,2))),AND($U684&gt;=DATEVALUE("10/1/20"&amp;RIGHT(BM$1,2)),$U684&lt;=DATEVALUE("9/30/20"&amp;RIGHT(BN$1,2))),AND($T684&lt;=DATEVALUE("10/1/20"&amp;RIGHT(BM$1,2)),$U684&gt;=DATEVALUE("9/30/20"&amp;RIGHT(BN$1,2)))),
IF(AND($T684&gt;=DATEVALUE("10/1/20"&amp;RIGHT(BM$1,2)),$U684&lt;=DATEVALUE("9/30/20"&amp;RIGHT(BN$1,2))),NETWORKDAYS($T684,$U684,Holidays!$J$3:$J$937),
IF(AND($T684&lt;DATEVALUE("10/1/20"&amp;RIGHT(BM$1,2)),$U684&lt;=DATEVALUE("9/30/20"&amp;RIGHT(BN$1,2))),NETWORKDAYS(DATEVALUE("10/1/20"&amp;RIGHT(BM$1,2)),$U684,Holidays!$J$3:$J$937),
IF($T684&lt;DATEVALUE("10/1/20"&amp;RIGHT(BM$1,2)),NETWORKDAYS(DATEVALUE("10/1/20"&amp;RIGHT(BM$1,2)),DATEVALUE("9/30/20"&amp;RIGHT(BN$1,2)),Holidays!$J$3:$J$937),
IF($T684&gt;=DATEVALUE("10/1/20"&amp;RIGHT(BM$1,2)),NETWORKDAYS($T684,DATEVALUE("9/30/20"&amp;RIGHT(BN$1,2)),Holidays!$J$3:$J$937),"")))),"")/(NETWORKDAYS($T684,$U684,Holidays!$J$3:$J$937)),0))</f>
        <v/>
      </c>
      <c r="BO684" s="87" t="str">
        <f>IF($Q684="","",IFERROR(IF(OR(AND($T684&gt;=DATEVALUE("10/1/20"&amp;RIGHT(BN$1,2)),$T684&lt;=DATEVALUE("9/30/20"&amp;RIGHT(BO$1,2))),AND($U684&gt;=DATEVALUE("10/1/20"&amp;RIGHT(BN$1,2)),$U684&lt;=DATEVALUE("9/30/20"&amp;RIGHT(BO$1,2))),AND($T684&lt;=DATEVALUE("10/1/20"&amp;RIGHT(BN$1,2)),$U684&gt;=DATEVALUE("9/30/20"&amp;RIGHT(BO$1,2)))),
IF(AND($T684&gt;=DATEVALUE("10/1/20"&amp;RIGHT(BN$1,2)),$U684&lt;=DATEVALUE("9/30/20"&amp;RIGHT(BO$1,2))),NETWORKDAYS($T684,$U684,Holidays!$J$3:$J$937),
IF(AND($T684&lt;DATEVALUE("10/1/20"&amp;RIGHT(BN$1,2)),$U684&lt;=DATEVALUE("9/30/20"&amp;RIGHT(BO$1,2))),NETWORKDAYS(DATEVALUE("10/1/20"&amp;RIGHT(BN$1,2)),$U684,Holidays!$J$3:$J$937),
IF($T684&lt;DATEVALUE("10/1/20"&amp;RIGHT(BN$1,2)),NETWORKDAYS(DATEVALUE("10/1/20"&amp;RIGHT(BN$1,2)),DATEVALUE("9/30/20"&amp;RIGHT(BO$1,2)),Holidays!$J$3:$J$937),
IF($T684&gt;=DATEVALUE("10/1/20"&amp;RIGHT(BN$1,2)),NETWORKDAYS($T684,DATEVALUE("9/30/20"&amp;RIGHT(BO$1,2)),Holidays!$J$3:$J$937),"")))),"")/(NETWORKDAYS($T684,$U684,Holidays!$J$3:$J$937)),0))</f>
        <v/>
      </c>
      <c r="BP684" s="87" t="str">
        <f>IF($Q684="","",IFERROR(IF(OR(AND($T684&gt;=DATEVALUE("10/1/20"&amp;RIGHT(BO$1,2)),$T684&lt;=DATEVALUE("9/30/20"&amp;RIGHT(BP$1,2))),AND($U684&gt;=DATEVALUE("10/1/20"&amp;RIGHT(BO$1,2)),$U684&lt;=DATEVALUE("9/30/20"&amp;RIGHT(BP$1,2))),AND($T684&lt;=DATEVALUE("10/1/20"&amp;RIGHT(BO$1,2)),$U684&gt;=DATEVALUE("9/30/20"&amp;RIGHT(BP$1,2)))),
IF(AND($T684&gt;=DATEVALUE("10/1/20"&amp;RIGHT(BO$1,2)),$U684&lt;=DATEVALUE("9/30/20"&amp;RIGHT(BP$1,2))),NETWORKDAYS($T684,$U684,Holidays!$J$3:$J$937),
IF(AND($T684&lt;DATEVALUE("10/1/20"&amp;RIGHT(BO$1,2)),$U684&lt;=DATEVALUE("9/30/20"&amp;RIGHT(BP$1,2))),NETWORKDAYS(DATEVALUE("10/1/20"&amp;RIGHT(BO$1,2)),$U684,Holidays!$J$3:$J$937),
IF($T684&lt;DATEVALUE("10/1/20"&amp;RIGHT(BO$1,2)),NETWORKDAYS(DATEVALUE("10/1/20"&amp;RIGHT(BO$1,2)),DATEVALUE("9/30/20"&amp;RIGHT(BP$1,2)),Holidays!$J$3:$J$937),
IF($T684&gt;=DATEVALUE("10/1/20"&amp;RIGHT(BO$1,2)),NETWORKDAYS($T684,DATEVALUE("9/30/20"&amp;RIGHT(BP$1,2)),Holidays!$J$3:$J$937),"")))),"")/(NETWORKDAYS($T684,$U684,Holidays!$J$3:$J$937)),0))</f>
        <v/>
      </c>
      <c r="BQ684" s="87" t="str">
        <f>IF($Q684="","",IFERROR(IF(OR(AND($T684&gt;=DATEVALUE("10/1/20"&amp;RIGHT(BP$1,2)),$T684&lt;=DATEVALUE("9/30/20"&amp;RIGHT(BQ$1,2))),AND($U684&gt;=DATEVALUE("10/1/20"&amp;RIGHT(BP$1,2)),$U684&lt;=DATEVALUE("9/30/20"&amp;RIGHT(BQ$1,2))),AND($T684&lt;=DATEVALUE("10/1/20"&amp;RIGHT(BP$1,2)),$U684&gt;=DATEVALUE("9/30/20"&amp;RIGHT(BQ$1,2)))),
IF(AND($T684&gt;=DATEVALUE("10/1/20"&amp;RIGHT(BP$1,2)),$U684&lt;=DATEVALUE("9/30/20"&amp;RIGHT(BQ$1,2))),NETWORKDAYS($T684,$U684,Holidays!$J$3:$J$937),
IF(AND($T684&lt;DATEVALUE("10/1/20"&amp;RIGHT(BP$1,2)),$U684&lt;=DATEVALUE("9/30/20"&amp;RIGHT(BQ$1,2))),NETWORKDAYS(DATEVALUE("10/1/20"&amp;RIGHT(BP$1,2)),$U684,Holidays!$J$3:$J$937),
IF($T684&lt;DATEVALUE("10/1/20"&amp;RIGHT(BP$1,2)),NETWORKDAYS(DATEVALUE("10/1/20"&amp;RIGHT(BP$1,2)),DATEVALUE("9/30/20"&amp;RIGHT(BQ$1,2)),Holidays!$J$3:$J$937),
IF($T684&gt;=DATEVALUE("10/1/20"&amp;RIGHT(BP$1,2)),NETWORKDAYS($T684,DATEVALUE("9/30/20"&amp;RIGHT(BQ$1,2)),Holidays!$J$3:$J$937),"")))),"")/(NETWORKDAYS($T684,$U684,Holidays!$J$3:$J$937)),0))</f>
        <v/>
      </c>
      <c r="BR684" s="87" t="str">
        <f>IF($Q684="","",IFERROR(IF(OR(AND($T684&gt;=DATEVALUE("10/1/20"&amp;RIGHT(BQ$1,2)),$T684&lt;=DATEVALUE("9/30/20"&amp;RIGHT(BR$1,2))),AND($U684&gt;=DATEVALUE("10/1/20"&amp;RIGHT(BQ$1,2)),$U684&lt;=DATEVALUE("9/30/20"&amp;RIGHT(BR$1,2))),AND($T684&lt;=DATEVALUE("10/1/20"&amp;RIGHT(BQ$1,2)),$U684&gt;=DATEVALUE("9/30/20"&amp;RIGHT(BR$1,2)))),
IF(AND($T684&gt;=DATEVALUE("10/1/20"&amp;RIGHT(BQ$1,2)),$U684&lt;=DATEVALUE("9/30/20"&amp;RIGHT(BR$1,2))),NETWORKDAYS($T684,$U684,Holidays!$J$3:$J$937),
IF(AND($T684&lt;DATEVALUE("10/1/20"&amp;RIGHT(BQ$1,2)),$U684&lt;=DATEVALUE("9/30/20"&amp;RIGHT(BR$1,2))),NETWORKDAYS(DATEVALUE("10/1/20"&amp;RIGHT(BQ$1,2)),$U684,Holidays!$J$3:$J$937),
IF($T684&lt;DATEVALUE("10/1/20"&amp;RIGHT(BQ$1,2)),NETWORKDAYS(DATEVALUE("10/1/20"&amp;RIGHT(BQ$1,2)),DATEVALUE("9/30/20"&amp;RIGHT(BR$1,2)),Holidays!$J$3:$J$937),
IF($T684&gt;=DATEVALUE("10/1/20"&amp;RIGHT(BQ$1,2)),NETWORKDAYS($T684,DATEVALUE("9/30/20"&amp;RIGHT(BR$1,2)),Holidays!$J$3:$J$937),"")))),"")/(NETWORKDAYS($T684,$U684,Holidays!$J$3:$J$937)),0))</f>
        <v/>
      </c>
      <c r="BS684" s="87" t="str">
        <f>IF($Q684="","",IFERROR(IF(OR(AND($T684&gt;=DATEVALUE("10/1/20"&amp;RIGHT(BR$1,2)),$T684&lt;=DATEVALUE("9/30/20"&amp;RIGHT(BS$1,2))),AND($U684&gt;=DATEVALUE("10/1/20"&amp;RIGHT(BR$1,2)),$U684&lt;=DATEVALUE("9/30/20"&amp;RIGHT(BS$1,2))),AND($T684&lt;=DATEVALUE("10/1/20"&amp;RIGHT(BR$1,2)),$U684&gt;=DATEVALUE("9/30/20"&amp;RIGHT(BS$1,2)))),
IF(AND($T684&gt;=DATEVALUE("10/1/20"&amp;RIGHT(BR$1,2)),$U684&lt;=DATEVALUE("9/30/20"&amp;RIGHT(BS$1,2))),NETWORKDAYS($T684,$U684,Holidays!$J$3:$J$937),
IF(AND($T684&lt;DATEVALUE("10/1/20"&amp;RIGHT(BR$1,2)),$U684&lt;=DATEVALUE("9/30/20"&amp;RIGHT(BS$1,2))),NETWORKDAYS(DATEVALUE("10/1/20"&amp;RIGHT(BR$1,2)),$U684,Holidays!$J$3:$J$937),
IF($T684&lt;DATEVALUE("10/1/20"&amp;RIGHT(BR$1,2)),NETWORKDAYS(DATEVALUE("10/1/20"&amp;RIGHT(BR$1,2)),DATEVALUE("9/30/20"&amp;RIGHT(BS$1,2)),Holidays!$J$3:$J$937),
IF($T684&gt;=DATEVALUE("10/1/20"&amp;RIGHT(BR$1,2)),NETWORKDAYS($T684,DATEVALUE("9/30/20"&amp;RIGHT(BS$1,2)),Holidays!$J$3:$J$937),"")))),"")/(NETWORKDAYS($T684,$U684,Holidays!$J$3:$J$937)),0))</f>
        <v/>
      </c>
      <c r="BT684" s="87" t="str">
        <f>IF($Q684="","",IFERROR(IF(OR(AND($T684&gt;=DATEVALUE("10/1/20"&amp;RIGHT(BS$1,2)),$T684&lt;=DATEVALUE("9/30/20"&amp;RIGHT(BT$1,2))),AND($U684&gt;=DATEVALUE("10/1/20"&amp;RIGHT(BS$1,2)),$U684&lt;=DATEVALUE("9/30/20"&amp;RIGHT(BT$1,2))),AND($T684&lt;=DATEVALUE("10/1/20"&amp;RIGHT(BS$1,2)),$U684&gt;=DATEVALUE("9/30/20"&amp;RIGHT(BT$1,2)))),
IF(AND($T684&gt;=DATEVALUE("10/1/20"&amp;RIGHT(BS$1,2)),$U684&lt;=DATEVALUE("9/30/20"&amp;RIGHT(BT$1,2))),NETWORKDAYS($T684,$U684,Holidays!$J$3:$J$937),
IF(AND($T684&lt;DATEVALUE("10/1/20"&amp;RIGHT(BS$1,2)),$U684&lt;=DATEVALUE("9/30/20"&amp;RIGHT(BT$1,2))),NETWORKDAYS(DATEVALUE("10/1/20"&amp;RIGHT(BS$1,2)),$U684,Holidays!$J$3:$J$937),
IF($T684&lt;DATEVALUE("10/1/20"&amp;RIGHT(BS$1,2)),NETWORKDAYS(DATEVALUE("10/1/20"&amp;RIGHT(BS$1,2)),DATEVALUE("9/30/20"&amp;RIGHT(BT$1,2)),Holidays!$J$3:$J$937),
IF($T684&gt;=DATEVALUE("10/1/20"&amp;RIGHT(BS$1,2)),NETWORKDAYS($T684,DATEVALUE("9/30/20"&amp;RIGHT(BT$1,2)),Holidays!$J$3:$J$937),"")))),"")/(NETWORKDAYS($T684,$U684,Holidays!$J$3:$J$937)),0))</f>
        <v/>
      </c>
      <c r="BU684" s="87" t="str">
        <f>IF($Q684="","",IFERROR(IF(OR(AND($T684&gt;=DATEVALUE("10/1/20"&amp;RIGHT(BT$1,2)),$T684&lt;=DATEVALUE("9/30/20"&amp;RIGHT(BU$1,2))),AND($U684&gt;=DATEVALUE("10/1/20"&amp;RIGHT(BT$1,2)),$U684&lt;=DATEVALUE("9/30/20"&amp;RIGHT(BU$1,2))),AND($T684&lt;=DATEVALUE("10/1/20"&amp;RIGHT(BT$1,2)),$U684&gt;=DATEVALUE("9/30/20"&amp;RIGHT(BU$1,2)))),
IF(AND($T684&gt;=DATEVALUE("10/1/20"&amp;RIGHT(BT$1,2)),$U684&lt;=DATEVALUE("9/30/20"&amp;RIGHT(BU$1,2))),NETWORKDAYS($T684,$U684,Holidays!$J$3:$J$937),
IF(AND($T684&lt;DATEVALUE("10/1/20"&amp;RIGHT(BT$1,2)),$U684&lt;=DATEVALUE("9/30/20"&amp;RIGHT(BU$1,2))),NETWORKDAYS(DATEVALUE("10/1/20"&amp;RIGHT(BT$1,2)),$U684,Holidays!$J$3:$J$937),
IF($T684&lt;DATEVALUE("10/1/20"&amp;RIGHT(BT$1,2)),NETWORKDAYS(DATEVALUE("10/1/20"&amp;RIGHT(BT$1,2)),DATEVALUE("9/30/20"&amp;RIGHT(BU$1,2)),Holidays!$J$3:$J$937),
IF($T684&gt;=DATEVALUE("10/1/20"&amp;RIGHT(BT$1,2)),NETWORKDAYS($T684,DATEVALUE("9/30/20"&amp;RIGHT(BU$1,2)),Holidays!$J$3:$J$937),"")))),"")/(NETWORKDAYS($T684,$U684,Holidays!$J$3:$J$937)),0))</f>
        <v/>
      </c>
      <c r="BV684" s="87" t="str">
        <f>IF($Q684="","",IFERROR(IF(OR(AND($T684&gt;=DATEVALUE("10/1/20"&amp;RIGHT(BU$1,2)),$T684&lt;=DATEVALUE("9/30/20"&amp;RIGHT(BV$1,2))),AND($U684&gt;=DATEVALUE("10/1/20"&amp;RIGHT(BU$1,2)),$U684&lt;=DATEVALUE("9/30/20"&amp;RIGHT(BV$1,2))),AND($T684&lt;=DATEVALUE("10/1/20"&amp;RIGHT(BU$1,2)),$U684&gt;=DATEVALUE("9/30/20"&amp;RIGHT(BV$1,2)))),
IF(AND($T684&gt;=DATEVALUE("10/1/20"&amp;RIGHT(BU$1,2)),$U684&lt;=DATEVALUE("9/30/20"&amp;RIGHT(BV$1,2))),NETWORKDAYS($T684,$U684,Holidays!$J$3:$J$937),
IF(AND($T684&lt;DATEVALUE("10/1/20"&amp;RIGHT(BU$1,2)),$U684&lt;=DATEVALUE("9/30/20"&amp;RIGHT(BV$1,2))),NETWORKDAYS(DATEVALUE("10/1/20"&amp;RIGHT(BU$1,2)),$U684,Holidays!$J$3:$J$937),
IF($T684&lt;DATEVALUE("10/1/20"&amp;RIGHT(BU$1,2)),NETWORKDAYS(DATEVALUE("10/1/20"&amp;RIGHT(BU$1,2)),DATEVALUE("9/30/20"&amp;RIGHT(BV$1,2)),Holidays!$J$3:$J$937),
IF($T684&gt;=DATEVALUE("10/1/20"&amp;RIGHT(BU$1,2)),NETWORKDAYS($T684,DATEVALUE("9/30/20"&amp;RIGHT(BV$1,2)),Holidays!$J$3:$J$937),"")))),"")/(NETWORKDAYS($T684,$U684,Holidays!$J$3:$J$937)),0))</f>
        <v/>
      </c>
      <c r="BW684" s="87" t="str">
        <f>IF($Q684="","",IFERROR(IF(OR(AND($T684&gt;=DATEVALUE("10/1/20"&amp;RIGHT(BV$1,2)),$T684&lt;=DATEVALUE("9/30/20"&amp;RIGHT(BW$1,2))),AND($U684&gt;=DATEVALUE("10/1/20"&amp;RIGHT(BV$1,2)),$U684&lt;=DATEVALUE("9/30/20"&amp;RIGHT(BW$1,2))),AND($T684&lt;=DATEVALUE("10/1/20"&amp;RIGHT(BV$1,2)),$U684&gt;=DATEVALUE("9/30/20"&amp;RIGHT(BW$1,2)))),
IF(AND($T684&gt;=DATEVALUE("10/1/20"&amp;RIGHT(BV$1,2)),$U684&lt;=DATEVALUE("9/30/20"&amp;RIGHT(BW$1,2))),NETWORKDAYS($T684,$U684,Holidays!$J$3:$J$937),
IF(AND($T684&lt;DATEVALUE("10/1/20"&amp;RIGHT(BV$1,2)),$U684&lt;=DATEVALUE("9/30/20"&amp;RIGHT(BW$1,2))),NETWORKDAYS(DATEVALUE("10/1/20"&amp;RIGHT(BV$1,2)),$U684,Holidays!$J$3:$J$937),
IF($T684&lt;DATEVALUE("10/1/20"&amp;RIGHT(BV$1,2)),NETWORKDAYS(DATEVALUE("10/1/20"&amp;RIGHT(BV$1,2)),DATEVALUE("9/30/20"&amp;RIGHT(BW$1,2)),Holidays!$J$3:$J$937),
IF($T684&gt;=DATEVALUE("10/1/20"&amp;RIGHT(BV$1,2)),NETWORKDAYS($T684,DATEVALUE("9/30/20"&amp;RIGHT(BW$1,2)),Holidays!$J$3:$J$937),"")))),"")/(NETWORKDAYS($T684,$U684,Holidays!$J$3:$J$937)),0))</f>
        <v/>
      </c>
      <c r="BX684" s="87" t="str">
        <f>IF($Q684="","",IFERROR(IF(OR(AND($T684&gt;=DATEVALUE("10/1/20"&amp;RIGHT(BW$1,2)),$T684&lt;=DATEVALUE("9/30/20"&amp;RIGHT(BX$1,2))),AND($U684&gt;=DATEVALUE("10/1/20"&amp;RIGHT(BW$1,2)),$U684&lt;=DATEVALUE("9/30/20"&amp;RIGHT(BX$1,2))),AND($T684&lt;=DATEVALUE("10/1/20"&amp;RIGHT(BW$1,2)),$U684&gt;=DATEVALUE("9/30/20"&amp;RIGHT(BX$1,2)))),
IF(AND($T684&gt;=DATEVALUE("10/1/20"&amp;RIGHT(BW$1,2)),$U684&lt;=DATEVALUE("9/30/20"&amp;RIGHT(BX$1,2))),NETWORKDAYS($T684,$U684,Holidays!$J$3:$J$937),
IF(AND($T684&lt;DATEVALUE("10/1/20"&amp;RIGHT(BW$1,2)),$U684&lt;=DATEVALUE("9/30/20"&amp;RIGHT(BX$1,2))),NETWORKDAYS(DATEVALUE("10/1/20"&amp;RIGHT(BW$1,2)),$U684,Holidays!$J$3:$J$937),
IF($T684&lt;DATEVALUE("10/1/20"&amp;RIGHT(BW$1,2)),NETWORKDAYS(DATEVALUE("10/1/20"&amp;RIGHT(BW$1,2)),DATEVALUE("9/30/20"&amp;RIGHT(BX$1,2)),Holidays!$J$3:$J$937),
IF($T684&gt;=DATEVALUE("10/1/20"&amp;RIGHT(BW$1,2)),NETWORKDAYS($T684,DATEVALUE("9/30/20"&amp;RIGHT(BX$1,2)),Holidays!$J$3:$J$937),"")))),"")/(NETWORKDAYS($T684,$U684,Holidays!$J$3:$J$937)),0))</f>
        <v/>
      </c>
      <c r="BY684" s="87" t="str">
        <f>IF($Q684="","",IFERROR(IF(OR(AND($T684&gt;=DATEVALUE("10/1/20"&amp;RIGHT(BX$1,2)),$T684&lt;=DATEVALUE("9/30/20"&amp;RIGHT(BY$1,2))),AND($U684&gt;=DATEVALUE("10/1/20"&amp;RIGHT(BX$1,2)),$U684&lt;=DATEVALUE("9/30/20"&amp;RIGHT(BY$1,2))),AND($T684&lt;=DATEVALUE("10/1/20"&amp;RIGHT(BX$1,2)),$U684&gt;=DATEVALUE("9/30/20"&amp;RIGHT(BY$1,2)))),
IF(AND($T684&gt;=DATEVALUE("10/1/20"&amp;RIGHT(BX$1,2)),$U684&lt;=DATEVALUE("9/30/20"&amp;RIGHT(BY$1,2))),NETWORKDAYS($T684,$U684,Holidays!$J$3:$J$937),
IF(AND($T684&lt;DATEVALUE("10/1/20"&amp;RIGHT(BX$1,2)),$U684&lt;=DATEVALUE("9/30/20"&amp;RIGHT(BY$1,2))),NETWORKDAYS(DATEVALUE("10/1/20"&amp;RIGHT(BX$1,2)),$U684,Holidays!$J$3:$J$937),
IF($T684&lt;DATEVALUE("10/1/20"&amp;RIGHT(BX$1,2)),NETWORKDAYS(DATEVALUE("10/1/20"&amp;RIGHT(BX$1,2)),DATEVALUE("9/30/20"&amp;RIGHT(BY$1,2)),Holidays!$J$3:$J$937),
IF($T684&gt;=DATEVALUE("10/1/20"&amp;RIGHT(BX$1,2)),NETWORKDAYS($T684,DATEVALUE("9/30/20"&amp;RIGHT(BY$1,2)),Holidays!$J$3:$J$937),"")))),"")/(NETWORKDAYS($T684,$U684,Holidays!$J$3:$J$937)),0))</f>
        <v/>
      </c>
      <c r="BZ684" s="87" t="str">
        <f>IF($Q684="","",IFERROR(IF(OR(AND($T684&gt;=DATEVALUE("10/1/20"&amp;RIGHT(BY$1,2)),$T684&lt;=DATEVALUE("9/30/20"&amp;RIGHT(BZ$1,2))),AND($U684&gt;=DATEVALUE("10/1/20"&amp;RIGHT(BY$1,2)),$U684&lt;=DATEVALUE("9/30/20"&amp;RIGHT(BZ$1,2))),AND($T684&lt;=DATEVALUE("10/1/20"&amp;RIGHT(BY$1,2)),$U684&gt;=DATEVALUE("9/30/20"&amp;RIGHT(BZ$1,2)))),
IF(AND($T684&gt;=DATEVALUE("10/1/20"&amp;RIGHT(BY$1,2)),$U684&lt;=DATEVALUE("9/30/20"&amp;RIGHT(BZ$1,2))),NETWORKDAYS($T684,$U684,Holidays!$J$3:$J$937),
IF(AND($T684&lt;DATEVALUE("10/1/20"&amp;RIGHT(BY$1,2)),$U684&lt;=DATEVALUE("9/30/20"&amp;RIGHT(BZ$1,2))),NETWORKDAYS(DATEVALUE("10/1/20"&amp;RIGHT(BY$1,2)),$U684,Holidays!$J$3:$J$937),
IF($T684&lt;DATEVALUE("10/1/20"&amp;RIGHT(BY$1,2)),NETWORKDAYS(DATEVALUE("10/1/20"&amp;RIGHT(BY$1,2)),DATEVALUE("9/30/20"&amp;RIGHT(BZ$1,2)),Holidays!$J$3:$J$937),
IF($T684&gt;=DATEVALUE("10/1/20"&amp;RIGHT(BY$1,2)),NETWORKDAYS($T684,DATEVALUE("9/30/20"&amp;RIGHT(BZ$1,2)),Holidays!$J$3:$J$937),"")))),"")/(NETWORKDAYS($T684,$U684,Holidays!$J$3:$J$937)),0))</f>
        <v/>
      </c>
      <c r="CA684" s="87" t="str">
        <f>IF($Q684="","",IFERROR(IF(OR(AND($T684&gt;=DATEVALUE("10/1/20"&amp;RIGHT(BZ$1,2)),$T684&lt;=DATEVALUE("9/30/20"&amp;RIGHT(CA$1,2))),AND($U684&gt;=DATEVALUE("10/1/20"&amp;RIGHT(BZ$1,2)),$U684&lt;=DATEVALUE("9/30/20"&amp;RIGHT(CA$1,2))),AND($T684&lt;=DATEVALUE("10/1/20"&amp;RIGHT(BZ$1,2)),$U684&gt;=DATEVALUE("9/30/20"&amp;RIGHT(CA$1,2)))),
IF(AND($T684&gt;=DATEVALUE("10/1/20"&amp;RIGHT(BZ$1,2)),$U684&lt;=DATEVALUE("9/30/20"&amp;RIGHT(CA$1,2))),NETWORKDAYS($T684,$U684,Holidays!$J$3:$J$937),
IF(AND($T684&lt;DATEVALUE("10/1/20"&amp;RIGHT(BZ$1,2)),$U684&lt;=DATEVALUE("9/30/20"&amp;RIGHT(CA$1,2))),NETWORKDAYS(DATEVALUE("10/1/20"&amp;RIGHT(BZ$1,2)),$U684,Holidays!$J$3:$J$937),
IF($T684&lt;DATEVALUE("10/1/20"&amp;RIGHT(BZ$1,2)),NETWORKDAYS(DATEVALUE("10/1/20"&amp;RIGHT(BZ$1,2)),DATEVALUE("9/30/20"&amp;RIGHT(CA$1,2)),Holidays!$J$3:$J$937),
IF($T684&gt;=DATEVALUE("10/1/20"&amp;RIGHT(BZ$1,2)),NETWORKDAYS($T684,DATEVALUE("9/30/20"&amp;RIGHT(CA$1,2)),Holidays!$J$3:$J$937),"")))),"")/(NETWORKDAYS($T684,$U684,Holidays!$J$3:$J$937)),0))</f>
        <v/>
      </c>
      <c r="CB684" s="87" t="str">
        <f>IF($Q684="","",IFERROR(IF(OR(AND($T684&gt;=DATEVALUE("10/1/20"&amp;RIGHT(CA$1,2)),$T684&lt;=DATEVALUE("9/30/20"&amp;RIGHT(CB$1,2))),AND($U684&gt;=DATEVALUE("10/1/20"&amp;RIGHT(CA$1,2)),$U684&lt;=DATEVALUE("9/30/20"&amp;RIGHT(CB$1,2))),AND($T684&lt;=DATEVALUE("10/1/20"&amp;RIGHT(CA$1,2)),$U684&gt;=DATEVALUE("9/30/20"&amp;RIGHT(CB$1,2)))),
IF(AND($T684&gt;=DATEVALUE("10/1/20"&amp;RIGHT(CA$1,2)),$U684&lt;=DATEVALUE("9/30/20"&amp;RIGHT(CB$1,2))),NETWORKDAYS($T684,$U684,Holidays!$J$3:$J$937),
IF(AND($T684&lt;DATEVALUE("10/1/20"&amp;RIGHT(CA$1,2)),$U684&lt;=DATEVALUE("9/30/20"&amp;RIGHT(CB$1,2))),NETWORKDAYS(DATEVALUE("10/1/20"&amp;RIGHT(CA$1,2)),$U684,Holidays!$J$3:$J$937),
IF($T684&lt;DATEVALUE("10/1/20"&amp;RIGHT(CA$1,2)),NETWORKDAYS(DATEVALUE("10/1/20"&amp;RIGHT(CA$1,2)),DATEVALUE("9/30/20"&amp;RIGHT(CB$1,2)),Holidays!$J$3:$J$937),
IF($T684&gt;=DATEVALUE("10/1/20"&amp;RIGHT(CA$1,2)),NETWORKDAYS($T684,DATEVALUE("9/30/20"&amp;RIGHT(CB$1,2)),Holidays!$J$3:$J$937),"")))),"")/(NETWORKDAYS($T684,$U684,Holidays!$J$3:$J$937)),0))</f>
        <v/>
      </c>
    </row>
    <row r="685" spans="1:80">
      <c r="A685" s="97"/>
      <c r="B685" s="98" t="str">
        <f ca="1">IF(NOT($A685=""),OFFSET('WBS Reference &amp; User Procedure'!$A$1,MATCH($A685,'WBS Reference &amp; User Procedure'!$A:$A,0)-1,1),"")</f>
        <v/>
      </c>
      <c r="D685" s="97"/>
      <c r="T685" s="104" t="str">
        <f>IF(NOT(Q685=""),IF(NOT($S685=""),$S685,#REF!),"")</f>
        <v/>
      </c>
      <c r="U685" s="104" t="str">
        <f>IF(NOT(Q685=""),WORKDAY(T685,Q685,Holidays!$J$3:$J$937),"")</f>
        <v/>
      </c>
      <c r="V685" s="104"/>
      <c r="W685" s="104"/>
      <c r="X685" s="101" t="str">
        <f t="shared" si="153"/>
        <v/>
      </c>
      <c r="AL685" s="87" t="str">
        <f t="shared" ca="1" si="150"/>
        <v/>
      </c>
      <c r="AN685" s="87" t="str">
        <f t="shared" ca="1" si="151"/>
        <v/>
      </c>
      <c r="AO685" s="87" t="str">
        <f t="shared" ca="1" si="151"/>
        <v/>
      </c>
      <c r="AP685" s="87" t="str">
        <f t="shared" ca="1" si="151"/>
        <v/>
      </c>
      <c r="AQ685" s="87" t="str">
        <f t="shared" ca="1" si="151"/>
        <v/>
      </c>
      <c r="AR685" s="87" t="str">
        <f t="shared" ca="1" si="151"/>
        <v/>
      </c>
      <c r="AS685" s="87" t="str">
        <f t="shared" ca="1" si="151"/>
        <v/>
      </c>
      <c r="AT685" s="87" t="str">
        <f t="shared" ca="1" si="151"/>
        <v/>
      </c>
      <c r="AU685" s="87" t="str">
        <f t="shared" ca="1" si="151"/>
        <v/>
      </c>
      <c r="AV685" s="87" t="str">
        <f t="shared" ca="1" si="151"/>
        <v/>
      </c>
      <c r="AW685" s="87" t="str">
        <f t="shared" ca="1" si="151"/>
        <v/>
      </c>
      <c r="AX685" s="87" t="str">
        <f t="shared" ca="1" si="152"/>
        <v/>
      </c>
      <c r="AY685" s="87" t="str">
        <f t="shared" ca="1" si="152"/>
        <v/>
      </c>
      <c r="AZ685" s="87" t="str">
        <f t="shared" ca="1" si="152"/>
        <v/>
      </c>
      <c r="BA685" s="87" t="str">
        <f t="shared" ca="1" si="152"/>
        <v/>
      </c>
      <c r="BB685" s="87" t="str">
        <f t="shared" ca="1" si="152"/>
        <v/>
      </c>
      <c r="BC685" s="87" t="str">
        <f t="shared" ca="1" si="152"/>
        <v/>
      </c>
      <c r="BD685" s="87" t="str">
        <f t="shared" ca="1" si="152"/>
        <v/>
      </c>
      <c r="BE685" s="87" t="str">
        <f t="shared" ca="1" si="152"/>
        <v/>
      </c>
      <c r="BF685" s="87" t="str">
        <f t="shared" ca="1" si="152"/>
        <v/>
      </c>
      <c r="BG685" s="87" t="str">
        <f t="shared" ca="1" si="152"/>
        <v/>
      </c>
      <c r="BI685" s="87" t="str">
        <f>IF($Q685="","",IFERROR(IF(OR(AND($T685&gt;=DATEVALUE("10/1/20"&amp;RIGHT(BH$1,2)),$T685&lt;=DATEVALUE("9/30/20"&amp;RIGHT(BI$1,2))),AND($U685&gt;=DATEVALUE("10/1/20"&amp;RIGHT(BH$1,2)),$U685&lt;=DATEVALUE("9/30/20"&amp;RIGHT(BI$1,2))),AND($T685&lt;=DATEVALUE("10/1/20"&amp;RIGHT(BH$1,2)),$U685&gt;=DATEVALUE("9/30/20"&amp;RIGHT(BI$1,2)))),
IF(AND($T685&gt;=DATEVALUE("10/1/20"&amp;RIGHT(BH$1,2)),$U685&lt;=DATEVALUE("9/30/20"&amp;RIGHT(BI$1,2))),NETWORKDAYS($T685,$U685,Holidays!$J$3:$J$937),
IF(AND($T685&lt;DATEVALUE("10/1/20"&amp;RIGHT(BH$1,2)),$U685&lt;=DATEVALUE("9/30/20"&amp;RIGHT(BI$1,2))),NETWORKDAYS(DATEVALUE("10/1/20"&amp;RIGHT(BH$1,2)),$U685,Holidays!$J$3:$J$937),
IF($T685&lt;DATEVALUE("10/1/20"&amp;RIGHT(BH$1,2)),NETWORKDAYS(DATEVALUE("10/1/20"&amp;RIGHT(BH$1,2)),DATEVALUE("9/30/20"&amp;RIGHT(BI$1,2)),Holidays!$J$3:$J$937),
IF($T685&gt;=DATEVALUE("10/1/20"&amp;RIGHT(BH$1,2)),NETWORKDAYS($T685,DATEVALUE("9/30/20"&amp;RIGHT(BI$1,2)),Holidays!$J$3:$J$937),"")))),"")/(NETWORKDAYS($T685,$U685,Holidays!$J$3:$J$937)),0))</f>
        <v/>
      </c>
      <c r="BJ685" s="87" t="str">
        <f>IF($Q685="","",IFERROR(IF(OR(AND($T685&gt;=DATEVALUE("10/1/20"&amp;RIGHT(BI$1,2)),$T685&lt;=DATEVALUE("9/30/20"&amp;RIGHT(BJ$1,2))),AND($U685&gt;=DATEVALUE("10/1/20"&amp;RIGHT(BI$1,2)),$U685&lt;=DATEVALUE("9/30/20"&amp;RIGHT(BJ$1,2))),AND($T685&lt;=DATEVALUE("10/1/20"&amp;RIGHT(BI$1,2)),$U685&gt;=DATEVALUE("9/30/20"&amp;RIGHT(BJ$1,2)))),
IF(AND($T685&gt;=DATEVALUE("10/1/20"&amp;RIGHT(BI$1,2)),$U685&lt;=DATEVALUE("9/30/20"&amp;RIGHT(BJ$1,2))),NETWORKDAYS($T685,$U685,Holidays!$J$3:$J$937),
IF(AND($T685&lt;DATEVALUE("10/1/20"&amp;RIGHT(BI$1,2)),$U685&lt;=DATEVALUE("9/30/20"&amp;RIGHT(BJ$1,2))),NETWORKDAYS(DATEVALUE("10/1/20"&amp;RIGHT(BI$1,2)),$U685,Holidays!$J$3:$J$937),
IF($T685&lt;DATEVALUE("10/1/20"&amp;RIGHT(BI$1,2)),NETWORKDAYS(DATEVALUE("10/1/20"&amp;RIGHT(BI$1,2)),DATEVALUE("9/30/20"&amp;RIGHT(BJ$1,2)),Holidays!$J$3:$J$937),
IF($T685&gt;=DATEVALUE("10/1/20"&amp;RIGHT(BI$1,2)),NETWORKDAYS($T685,DATEVALUE("9/30/20"&amp;RIGHT(BJ$1,2)),Holidays!$J$3:$J$937),"")))),"")/(NETWORKDAYS($T685,$U685,Holidays!$J$3:$J$937)),0))</f>
        <v/>
      </c>
      <c r="BK685" s="87" t="str">
        <f>IF($Q685="","",IFERROR(IF(OR(AND($T685&gt;=DATEVALUE("10/1/20"&amp;RIGHT(BJ$1,2)),$T685&lt;=DATEVALUE("9/30/20"&amp;RIGHT(BK$1,2))),AND($U685&gt;=DATEVALUE("10/1/20"&amp;RIGHT(BJ$1,2)),$U685&lt;=DATEVALUE("9/30/20"&amp;RIGHT(BK$1,2))),AND($T685&lt;=DATEVALUE("10/1/20"&amp;RIGHT(BJ$1,2)),$U685&gt;=DATEVALUE("9/30/20"&amp;RIGHT(BK$1,2)))),
IF(AND($T685&gt;=DATEVALUE("10/1/20"&amp;RIGHT(BJ$1,2)),$U685&lt;=DATEVALUE("9/30/20"&amp;RIGHT(BK$1,2))),NETWORKDAYS($T685,$U685,Holidays!$J$3:$J$937),
IF(AND($T685&lt;DATEVALUE("10/1/20"&amp;RIGHT(BJ$1,2)),$U685&lt;=DATEVALUE("9/30/20"&amp;RIGHT(BK$1,2))),NETWORKDAYS(DATEVALUE("10/1/20"&amp;RIGHT(BJ$1,2)),$U685,Holidays!$J$3:$J$937),
IF($T685&lt;DATEVALUE("10/1/20"&amp;RIGHT(BJ$1,2)),NETWORKDAYS(DATEVALUE("10/1/20"&amp;RIGHT(BJ$1,2)),DATEVALUE("9/30/20"&amp;RIGHT(BK$1,2)),Holidays!$J$3:$J$937),
IF($T685&gt;=DATEVALUE("10/1/20"&amp;RIGHT(BJ$1,2)),NETWORKDAYS($T685,DATEVALUE("9/30/20"&amp;RIGHT(BK$1,2)),Holidays!$J$3:$J$937),"")))),"")/(NETWORKDAYS($T685,$U685,Holidays!$J$3:$J$937)),0))</f>
        <v/>
      </c>
      <c r="BL685" s="87" t="str">
        <f>IF($Q685="","",IFERROR(IF(OR(AND($T685&gt;=DATEVALUE("10/1/20"&amp;RIGHT(BK$1,2)),$T685&lt;=DATEVALUE("9/30/20"&amp;RIGHT(BL$1,2))),AND($U685&gt;=DATEVALUE("10/1/20"&amp;RIGHT(BK$1,2)),$U685&lt;=DATEVALUE("9/30/20"&amp;RIGHT(BL$1,2))),AND($T685&lt;=DATEVALUE("10/1/20"&amp;RIGHT(BK$1,2)),$U685&gt;=DATEVALUE("9/30/20"&amp;RIGHT(BL$1,2)))),
IF(AND($T685&gt;=DATEVALUE("10/1/20"&amp;RIGHT(BK$1,2)),$U685&lt;=DATEVALUE("9/30/20"&amp;RIGHT(BL$1,2))),NETWORKDAYS($T685,$U685,Holidays!$J$3:$J$937),
IF(AND($T685&lt;DATEVALUE("10/1/20"&amp;RIGHT(BK$1,2)),$U685&lt;=DATEVALUE("9/30/20"&amp;RIGHT(BL$1,2))),NETWORKDAYS(DATEVALUE("10/1/20"&amp;RIGHT(BK$1,2)),$U685,Holidays!$J$3:$J$937),
IF($T685&lt;DATEVALUE("10/1/20"&amp;RIGHT(BK$1,2)),NETWORKDAYS(DATEVALUE("10/1/20"&amp;RIGHT(BK$1,2)),DATEVALUE("9/30/20"&amp;RIGHT(BL$1,2)),Holidays!$J$3:$J$937),
IF($T685&gt;=DATEVALUE("10/1/20"&amp;RIGHT(BK$1,2)),NETWORKDAYS($T685,DATEVALUE("9/30/20"&amp;RIGHT(BL$1,2)),Holidays!$J$3:$J$937),"")))),"")/(NETWORKDAYS($T685,$U685,Holidays!$J$3:$J$937)),0))</f>
        <v/>
      </c>
      <c r="BM685" s="87" t="str">
        <f>IF($Q685="","",IFERROR(IF(OR(AND($T685&gt;=DATEVALUE("10/1/20"&amp;RIGHT(BL$1,2)),$T685&lt;=DATEVALUE("9/30/20"&amp;RIGHT(BM$1,2))),AND($U685&gt;=DATEVALUE("10/1/20"&amp;RIGHT(BL$1,2)),$U685&lt;=DATEVALUE("9/30/20"&amp;RIGHT(BM$1,2))),AND($T685&lt;=DATEVALUE("10/1/20"&amp;RIGHT(BL$1,2)),$U685&gt;=DATEVALUE("9/30/20"&amp;RIGHT(BM$1,2)))),
IF(AND($T685&gt;=DATEVALUE("10/1/20"&amp;RIGHT(BL$1,2)),$U685&lt;=DATEVALUE("9/30/20"&amp;RIGHT(BM$1,2))),NETWORKDAYS($T685,$U685,Holidays!$J$3:$J$937),
IF(AND($T685&lt;DATEVALUE("10/1/20"&amp;RIGHT(BL$1,2)),$U685&lt;=DATEVALUE("9/30/20"&amp;RIGHT(BM$1,2))),NETWORKDAYS(DATEVALUE("10/1/20"&amp;RIGHT(BL$1,2)),$U685,Holidays!$J$3:$J$937),
IF($T685&lt;DATEVALUE("10/1/20"&amp;RIGHT(BL$1,2)),NETWORKDAYS(DATEVALUE("10/1/20"&amp;RIGHT(BL$1,2)),DATEVALUE("9/30/20"&amp;RIGHT(BM$1,2)),Holidays!$J$3:$J$937),
IF($T685&gt;=DATEVALUE("10/1/20"&amp;RIGHT(BL$1,2)),NETWORKDAYS($T685,DATEVALUE("9/30/20"&amp;RIGHT(BM$1,2)),Holidays!$J$3:$J$937),"")))),"")/(NETWORKDAYS($T685,$U685,Holidays!$J$3:$J$937)),0))</f>
        <v/>
      </c>
      <c r="BN685" s="87" t="str">
        <f>IF($Q685="","",IFERROR(IF(OR(AND($T685&gt;=DATEVALUE("10/1/20"&amp;RIGHT(BM$1,2)),$T685&lt;=DATEVALUE("9/30/20"&amp;RIGHT(BN$1,2))),AND($U685&gt;=DATEVALUE("10/1/20"&amp;RIGHT(BM$1,2)),$U685&lt;=DATEVALUE("9/30/20"&amp;RIGHT(BN$1,2))),AND($T685&lt;=DATEVALUE("10/1/20"&amp;RIGHT(BM$1,2)),$U685&gt;=DATEVALUE("9/30/20"&amp;RIGHT(BN$1,2)))),
IF(AND($T685&gt;=DATEVALUE("10/1/20"&amp;RIGHT(BM$1,2)),$U685&lt;=DATEVALUE("9/30/20"&amp;RIGHT(BN$1,2))),NETWORKDAYS($T685,$U685,Holidays!$J$3:$J$937),
IF(AND($T685&lt;DATEVALUE("10/1/20"&amp;RIGHT(BM$1,2)),$U685&lt;=DATEVALUE("9/30/20"&amp;RIGHT(BN$1,2))),NETWORKDAYS(DATEVALUE("10/1/20"&amp;RIGHT(BM$1,2)),$U685,Holidays!$J$3:$J$937),
IF($T685&lt;DATEVALUE("10/1/20"&amp;RIGHT(BM$1,2)),NETWORKDAYS(DATEVALUE("10/1/20"&amp;RIGHT(BM$1,2)),DATEVALUE("9/30/20"&amp;RIGHT(BN$1,2)),Holidays!$J$3:$J$937),
IF($T685&gt;=DATEVALUE("10/1/20"&amp;RIGHT(BM$1,2)),NETWORKDAYS($T685,DATEVALUE("9/30/20"&amp;RIGHT(BN$1,2)),Holidays!$J$3:$J$937),"")))),"")/(NETWORKDAYS($T685,$U685,Holidays!$J$3:$J$937)),0))</f>
        <v/>
      </c>
      <c r="BO685" s="87" t="str">
        <f>IF($Q685="","",IFERROR(IF(OR(AND($T685&gt;=DATEVALUE("10/1/20"&amp;RIGHT(BN$1,2)),$T685&lt;=DATEVALUE("9/30/20"&amp;RIGHT(BO$1,2))),AND($U685&gt;=DATEVALUE("10/1/20"&amp;RIGHT(BN$1,2)),$U685&lt;=DATEVALUE("9/30/20"&amp;RIGHT(BO$1,2))),AND($T685&lt;=DATEVALUE("10/1/20"&amp;RIGHT(BN$1,2)),$U685&gt;=DATEVALUE("9/30/20"&amp;RIGHT(BO$1,2)))),
IF(AND($T685&gt;=DATEVALUE("10/1/20"&amp;RIGHT(BN$1,2)),$U685&lt;=DATEVALUE("9/30/20"&amp;RIGHT(BO$1,2))),NETWORKDAYS($T685,$U685,Holidays!$J$3:$J$937),
IF(AND($T685&lt;DATEVALUE("10/1/20"&amp;RIGHT(BN$1,2)),$U685&lt;=DATEVALUE("9/30/20"&amp;RIGHT(BO$1,2))),NETWORKDAYS(DATEVALUE("10/1/20"&amp;RIGHT(BN$1,2)),$U685,Holidays!$J$3:$J$937),
IF($T685&lt;DATEVALUE("10/1/20"&amp;RIGHT(BN$1,2)),NETWORKDAYS(DATEVALUE("10/1/20"&amp;RIGHT(BN$1,2)),DATEVALUE("9/30/20"&amp;RIGHT(BO$1,2)),Holidays!$J$3:$J$937),
IF($T685&gt;=DATEVALUE("10/1/20"&amp;RIGHT(BN$1,2)),NETWORKDAYS($T685,DATEVALUE("9/30/20"&amp;RIGHT(BO$1,2)),Holidays!$J$3:$J$937),"")))),"")/(NETWORKDAYS($T685,$U685,Holidays!$J$3:$J$937)),0))</f>
        <v/>
      </c>
      <c r="BP685" s="87" t="str">
        <f>IF($Q685="","",IFERROR(IF(OR(AND($T685&gt;=DATEVALUE("10/1/20"&amp;RIGHT(BO$1,2)),$T685&lt;=DATEVALUE("9/30/20"&amp;RIGHT(BP$1,2))),AND($U685&gt;=DATEVALUE("10/1/20"&amp;RIGHT(BO$1,2)),$U685&lt;=DATEVALUE("9/30/20"&amp;RIGHT(BP$1,2))),AND($T685&lt;=DATEVALUE("10/1/20"&amp;RIGHT(BO$1,2)),$U685&gt;=DATEVALUE("9/30/20"&amp;RIGHT(BP$1,2)))),
IF(AND($T685&gt;=DATEVALUE("10/1/20"&amp;RIGHT(BO$1,2)),$U685&lt;=DATEVALUE("9/30/20"&amp;RIGHT(BP$1,2))),NETWORKDAYS($T685,$U685,Holidays!$J$3:$J$937),
IF(AND($T685&lt;DATEVALUE("10/1/20"&amp;RIGHT(BO$1,2)),$U685&lt;=DATEVALUE("9/30/20"&amp;RIGHT(BP$1,2))),NETWORKDAYS(DATEVALUE("10/1/20"&amp;RIGHT(BO$1,2)),$U685,Holidays!$J$3:$J$937),
IF($T685&lt;DATEVALUE("10/1/20"&amp;RIGHT(BO$1,2)),NETWORKDAYS(DATEVALUE("10/1/20"&amp;RIGHT(BO$1,2)),DATEVALUE("9/30/20"&amp;RIGHT(BP$1,2)),Holidays!$J$3:$J$937),
IF($T685&gt;=DATEVALUE("10/1/20"&amp;RIGHT(BO$1,2)),NETWORKDAYS($T685,DATEVALUE("9/30/20"&amp;RIGHT(BP$1,2)),Holidays!$J$3:$J$937),"")))),"")/(NETWORKDAYS($T685,$U685,Holidays!$J$3:$J$937)),0))</f>
        <v/>
      </c>
      <c r="BQ685" s="87" t="str">
        <f>IF($Q685="","",IFERROR(IF(OR(AND($T685&gt;=DATEVALUE("10/1/20"&amp;RIGHT(BP$1,2)),$T685&lt;=DATEVALUE("9/30/20"&amp;RIGHT(BQ$1,2))),AND($U685&gt;=DATEVALUE("10/1/20"&amp;RIGHT(BP$1,2)),$U685&lt;=DATEVALUE("9/30/20"&amp;RIGHT(BQ$1,2))),AND($T685&lt;=DATEVALUE("10/1/20"&amp;RIGHT(BP$1,2)),$U685&gt;=DATEVALUE("9/30/20"&amp;RIGHT(BQ$1,2)))),
IF(AND($T685&gt;=DATEVALUE("10/1/20"&amp;RIGHT(BP$1,2)),$U685&lt;=DATEVALUE("9/30/20"&amp;RIGHT(BQ$1,2))),NETWORKDAYS($T685,$U685,Holidays!$J$3:$J$937),
IF(AND($T685&lt;DATEVALUE("10/1/20"&amp;RIGHT(BP$1,2)),$U685&lt;=DATEVALUE("9/30/20"&amp;RIGHT(BQ$1,2))),NETWORKDAYS(DATEVALUE("10/1/20"&amp;RIGHT(BP$1,2)),$U685,Holidays!$J$3:$J$937),
IF($T685&lt;DATEVALUE("10/1/20"&amp;RIGHT(BP$1,2)),NETWORKDAYS(DATEVALUE("10/1/20"&amp;RIGHT(BP$1,2)),DATEVALUE("9/30/20"&amp;RIGHT(BQ$1,2)),Holidays!$J$3:$J$937),
IF($T685&gt;=DATEVALUE("10/1/20"&amp;RIGHT(BP$1,2)),NETWORKDAYS($T685,DATEVALUE("9/30/20"&amp;RIGHT(BQ$1,2)),Holidays!$J$3:$J$937),"")))),"")/(NETWORKDAYS($T685,$U685,Holidays!$J$3:$J$937)),0))</f>
        <v/>
      </c>
      <c r="BR685" s="87" t="str">
        <f>IF($Q685="","",IFERROR(IF(OR(AND($T685&gt;=DATEVALUE("10/1/20"&amp;RIGHT(BQ$1,2)),$T685&lt;=DATEVALUE("9/30/20"&amp;RIGHT(BR$1,2))),AND($U685&gt;=DATEVALUE("10/1/20"&amp;RIGHT(BQ$1,2)),$U685&lt;=DATEVALUE("9/30/20"&amp;RIGHT(BR$1,2))),AND($T685&lt;=DATEVALUE("10/1/20"&amp;RIGHT(BQ$1,2)),$U685&gt;=DATEVALUE("9/30/20"&amp;RIGHT(BR$1,2)))),
IF(AND($T685&gt;=DATEVALUE("10/1/20"&amp;RIGHT(BQ$1,2)),$U685&lt;=DATEVALUE("9/30/20"&amp;RIGHT(BR$1,2))),NETWORKDAYS($T685,$U685,Holidays!$J$3:$J$937),
IF(AND($T685&lt;DATEVALUE("10/1/20"&amp;RIGHT(BQ$1,2)),$U685&lt;=DATEVALUE("9/30/20"&amp;RIGHT(BR$1,2))),NETWORKDAYS(DATEVALUE("10/1/20"&amp;RIGHT(BQ$1,2)),$U685,Holidays!$J$3:$J$937),
IF($T685&lt;DATEVALUE("10/1/20"&amp;RIGHT(BQ$1,2)),NETWORKDAYS(DATEVALUE("10/1/20"&amp;RIGHT(BQ$1,2)),DATEVALUE("9/30/20"&amp;RIGHT(BR$1,2)),Holidays!$J$3:$J$937),
IF($T685&gt;=DATEVALUE("10/1/20"&amp;RIGHT(BQ$1,2)),NETWORKDAYS($T685,DATEVALUE("9/30/20"&amp;RIGHT(BR$1,2)),Holidays!$J$3:$J$937),"")))),"")/(NETWORKDAYS($T685,$U685,Holidays!$J$3:$J$937)),0))</f>
        <v/>
      </c>
      <c r="BS685" s="87" t="str">
        <f>IF($Q685="","",IFERROR(IF(OR(AND($T685&gt;=DATEVALUE("10/1/20"&amp;RIGHT(BR$1,2)),$T685&lt;=DATEVALUE("9/30/20"&amp;RIGHT(BS$1,2))),AND($U685&gt;=DATEVALUE("10/1/20"&amp;RIGHT(BR$1,2)),$U685&lt;=DATEVALUE("9/30/20"&amp;RIGHT(BS$1,2))),AND($T685&lt;=DATEVALUE("10/1/20"&amp;RIGHT(BR$1,2)),$U685&gt;=DATEVALUE("9/30/20"&amp;RIGHT(BS$1,2)))),
IF(AND($T685&gt;=DATEVALUE("10/1/20"&amp;RIGHT(BR$1,2)),$U685&lt;=DATEVALUE("9/30/20"&amp;RIGHT(BS$1,2))),NETWORKDAYS($T685,$U685,Holidays!$J$3:$J$937),
IF(AND($T685&lt;DATEVALUE("10/1/20"&amp;RIGHT(BR$1,2)),$U685&lt;=DATEVALUE("9/30/20"&amp;RIGHT(BS$1,2))),NETWORKDAYS(DATEVALUE("10/1/20"&amp;RIGHT(BR$1,2)),$U685,Holidays!$J$3:$J$937),
IF($T685&lt;DATEVALUE("10/1/20"&amp;RIGHT(BR$1,2)),NETWORKDAYS(DATEVALUE("10/1/20"&amp;RIGHT(BR$1,2)),DATEVALUE("9/30/20"&amp;RIGHT(BS$1,2)),Holidays!$J$3:$J$937),
IF($T685&gt;=DATEVALUE("10/1/20"&amp;RIGHT(BR$1,2)),NETWORKDAYS($T685,DATEVALUE("9/30/20"&amp;RIGHT(BS$1,2)),Holidays!$J$3:$J$937),"")))),"")/(NETWORKDAYS($T685,$U685,Holidays!$J$3:$J$937)),0))</f>
        <v/>
      </c>
      <c r="BT685" s="87" t="str">
        <f>IF($Q685="","",IFERROR(IF(OR(AND($T685&gt;=DATEVALUE("10/1/20"&amp;RIGHT(BS$1,2)),$T685&lt;=DATEVALUE("9/30/20"&amp;RIGHT(BT$1,2))),AND($U685&gt;=DATEVALUE("10/1/20"&amp;RIGHT(BS$1,2)),$U685&lt;=DATEVALUE("9/30/20"&amp;RIGHT(BT$1,2))),AND($T685&lt;=DATEVALUE("10/1/20"&amp;RIGHT(BS$1,2)),$U685&gt;=DATEVALUE("9/30/20"&amp;RIGHT(BT$1,2)))),
IF(AND($T685&gt;=DATEVALUE("10/1/20"&amp;RIGHT(BS$1,2)),$U685&lt;=DATEVALUE("9/30/20"&amp;RIGHT(BT$1,2))),NETWORKDAYS($T685,$U685,Holidays!$J$3:$J$937),
IF(AND($T685&lt;DATEVALUE("10/1/20"&amp;RIGHT(BS$1,2)),$U685&lt;=DATEVALUE("9/30/20"&amp;RIGHT(BT$1,2))),NETWORKDAYS(DATEVALUE("10/1/20"&amp;RIGHT(BS$1,2)),$U685,Holidays!$J$3:$J$937),
IF($T685&lt;DATEVALUE("10/1/20"&amp;RIGHT(BS$1,2)),NETWORKDAYS(DATEVALUE("10/1/20"&amp;RIGHT(BS$1,2)),DATEVALUE("9/30/20"&amp;RIGHT(BT$1,2)),Holidays!$J$3:$J$937),
IF($T685&gt;=DATEVALUE("10/1/20"&amp;RIGHT(BS$1,2)),NETWORKDAYS($T685,DATEVALUE("9/30/20"&amp;RIGHT(BT$1,2)),Holidays!$J$3:$J$937),"")))),"")/(NETWORKDAYS($T685,$U685,Holidays!$J$3:$J$937)),0))</f>
        <v/>
      </c>
      <c r="BU685" s="87" t="str">
        <f>IF($Q685="","",IFERROR(IF(OR(AND($T685&gt;=DATEVALUE("10/1/20"&amp;RIGHT(BT$1,2)),$T685&lt;=DATEVALUE("9/30/20"&amp;RIGHT(BU$1,2))),AND($U685&gt;=DATEVALUE("10/1/20"&amp;RIGHT(BT$1,2)),$U685&lt;=DATEVALUE("9/30/20"&amp;RIGHT(BU$1,2))),AND($T685&lt;=DATEVALUE("10/1/20"&amp;RIGHT(BT$1,2)),$U685&gt;=DATEVALUE("9/30/20"&amp;RIGHT(BU$1,2)))),
IF(AND($T685&gt;=DATEVALUE("10/1/20"&amp;RIGHT(BT$1,2)),$U685&lt;=DATEVALUE("9/30/20"&amp;RIGHT(BU$1,2))),NETWORKDAYS($T685,$U685,Holidays!$J$3:$J$937),
IF(AND($T685&lt;DATEVALUE("10/1/20"&amp;RIGHT(BT$1,2)),$U685&lt;=DATEVALUE("9/30/20"&amp;RIGHT(BU$1,2))),NETWORKDAYS(DATEVALUE("10/1/20"&amp;RIGHT(BT$1,2)),$U685,Holidays!$J$3:$J$937),
IF($T685&lt;DATEVALUE("10/1/20"&amp;RIGHT(BT$1,2)),NETWORKDAYS(DATEVALUE("10/1/20"&amp;RIGHT(BT$1,2)),DATEVALUE("9/30/20"&amp;RIGHT(BU$1,2)),Holidays!$J$3:$J$937),
IF($T685&gt;=DATEVALUE("10/1/20"&amp;RIGHT(BT$1,2)),NETWORKDAYS($T685,DATEVALUE("9/30/20"&amp;RIGHT(BU$1,2)),Holidays!$J$3:$J$937),"")))),"")/(NETWORKDAYS($T685,$U685,Holidays!$J$3:$J$937)),0))</f>
        <v/>
      </c>
      <c r="BV685" s="87" t="str">
        <f>IF($Q685="","",IFERROR(IF(OR(AND($T685&gt;=DATEVALUE("10/1/20"&amp;RIGHT(BU$1,2)),$T685&lt;=DATEVALUE("9/30/20"&amp;RIGHT(BV$1,2))),AND($U685&gt;=DATEVALUE("10/1/20"&amp;RIGHT(BU$1,2)),$U685&lt;=DATEVALUE("9/30/20"&amp;RIGHT(BV$1,2))),AND($T685&lt;=DATEVALUE("10/1/20"&amp;RIGHT(BU$1,2)),$U685&gt;=DATEVALUE("9/30/20"&amp;RIGHT(BV$1,2)))),
IF(AND($T685&gt;=DATEVALUE("10/1/20"&amp;RIGHT(BU$1,2)),$U685&lt;=DATEVALUE("9/30/20"&amp;RIGHT(BV$1,2))),NETWORKDAYS($T685,$U685,Holidays!$J$3:$J$937),
IF(AND($T685&lt;DATEVALUE("10/1/20"&amp;RIGHT(BU$1,2)),$U685&lt;=DATEVALUE("9/30/20"&amp;RIGHT(BV$1,2))),NETWORKDAYS(DATEVALUE("10/1/20"&amp;RIGHT(BU$1,2)),$U685,Holidays!$J$3:$J$937),
IF($T685&lt;DATEVALUE("10/1/20"&amp;RIGHT(BU$1,2)),NETWORKDAYS(DATEVALUE("10/1/20"&amp;RIGHT(BU$1,2)),DATEVALUE("9/30/20"&amp;RIGHT(BV$1,2)),Holidays!$J$3:$J$937),
IF($T685&gt;=DATEVALUE("10/1/20"&amp;RIGHT(BU$1,2)),NETWORKDAYS($T685,DATEVALUE("9/30/20"&amp;RIGHT(BV$1,2)),Holidays!$J$3:$J$937),"")))),"")/(NETWORKDAYS($T685,$U685,Holidays!$J$3:$J$937)),0))</f>
        <v/>
      </c>
      <c r="BW685" s="87" t="str">
        <f>IF($Q685="","",IFERROR(IF(OR(AND($T685&gt;=DATEVALUE("10/1/20"&amp;RIGHT(BV$1,2)),$T685&lt;=DATEVALUE("9/30/20"&amp;RIGHT(BW$1,2))),AND($U685&gt;=DATEVALUE("10/1/20"&amp;RIGHT(BV$1,2)),$U685&lt;=DATEVALUE("9/30/20"&amp;RIGHT(BW$1,2))),AND($T685&lt;=DATEVALUE("10/1/20"&amp;RIGHT(BV$1,2)),$U685&gt;=DATEVALUE("9/30/20"&amp;RIGHT(BW$1,2)))),
IF(AND($T685&gt;=DATEVALUE("10/1/20"&amp;RIGHT(BV$1,2)),$U685&lt;=DATEVALUE("9/30/20"&amp;RIGHT(BW$1,2))),NETWORKDAYS($T685,$U685,Holidays!$J$3:$J$937),
IF(AND($T685&lt;DATEVALUE("10/1/20"&amp;RIGHT(BV$1,2)),$U685&lt;=DATEVALUE("9/30/20"&amp;RIGHT(BW$1,2))),NETWORKDAYS(DATEVALUE("10/1/20"&amp;RIGHT(BV$1,2)),$U685,Holidays!$J$3:$J$937),
IF($T685&lt;DATEVALUE("10/1/20"&amp;RIGHT(BV$1,2)),NETWORKDAYS(DATEVALUE("10/1/20"&amp;RIGHT(BV$1,2)),DATEVALUE("9/30/20"&amp;RIGHT(BW$1,2)),Holidays!$J$3:$J$937),
IF($T685&gt;=DATEVALUE("10/1/20"&amp;RIGHT(BV$1,2)),NETWORKDAYS($T685,DATEVALUE("9/30/20"&amp;RIGHT(BW$1,2)),Holidays!$J$3:$J$937),"")))),"")/(NETWORKDAYS($T685,$U685,Holidays!$J$3:$J$937)),0))</f>
        <v/>
      </c>
      <c r="BX685" s="87" t="str">
        <f>IF($Q685="","",IFERROR(IF(OR(AND($T685&gt;=DATEVALUE("10/1/20"&amp;RIGHT(BW$1,2)),$T685&lt;=DATEVALUE("9/30/20"&amp;RIGHT(BX$1,2))),AND($U685&gt;=DATEVALUE("10/1/20"&amp;RIGHT(BW$1,2)),$U685&lt;=DATEVALUE("9/30/20"&amp;RIGHT(BX$1,2))),AND($T685&lt;=DATEVALUE("10/1/20"&amp;RIGHT(BW$1,2)),$U685&gt;=DATEVALUE("9/30/20"&amp;RIGHT(BX$1,2)))),
IF(AND($T685&gt;=DATEVALUE("10/1/20"&amp;RIGHT(BW$1,2)),$U685&lt;=DATEVALUE("9/30/20"&amp;RIGHT(BX$1,2))),NETWORKDAYS($T685,$U685,Holidays!$J$3:$J$937),
IF(AND($T685&lt;DATEVALUE("10/1/20"&amp;RIGHT(BW$1,2)),$U685&lt;=DATEVALUE("9/30/20"&amp;RIGHT(BX$1,2))),NETWORKDAYS(DATEVALUE("10/1/20"&amp;RIGHT(BW$1,2)),$U685,Holidays!$J$3:$J$937),
IF($T685&lt;DATEVALUE("10/1/20"&amp;RIGHT(BW$1,2)),NETWORKDAYS(DATEVALUE("10/1/20"&amp;RIGHT(BW$1,2)),DATEVALUE("9/30/20"&amp;RIGHT(BX$1,2)),Holidays!$J$3:$J$937),
IF($T685&gt;=DATEVALUE("10/1/20"&amp;RIGHT(BW$1,2)),NETWORKDAYS($T685,DATEVALUE("9/30/20"&amp;RIGHT(BX$1,2)),Holidays!$J$3:$J$937),"")))),"")/(NETWORKDAYS($T685,$U685,Holidays!$J$3:$J$937)),0))</f>
        <v/>
      </c>
      <c r="BY685" s="87" t="str">
        <f>IF($Q685="","",IFERROR(IF(OR(AND($T685&gt;=DATEVALUE("10/1/20"&amp;RIGHT(BX$1,2)),$T685&lt;=DATEVALUE("9/30/20"&amp;RIGHT(BY$1,2))),AND($U685&gt;=DATEVALUE("10/1/20"&amp;RIGHT(BX$1,2)),$U685&lt;=DATEVALUE("9/30/20"&amp;RIGHT(BY$1,2))),AND($T685&lt;=DATEVALUE("10/1/20"&amp;RIGHT(BX$1,2)),$U685&gt;=DATEVALUE("9/30/20"&amp;RIGHT(BY$1,2)))),
IF(AND($T685&gt;=DATEVALUE("10/1/20"&amp;RIGHT(BX$1,2)),$U685&lt;=DATEVALUE("9/30/20"&amp;RIGHT(BY$1,2))),NETWORKDAYS($T685,$U685,Holidays!$J$3:$J$937),
IF(AND($T685&lt;DATEVALUE("10/1/20"&amp;RIGHT(BX$1,2)),$U685&lt;=DATEVALUE("9/30/20"&amp;RIGHT(BY$1,2))),NETWORKDAYS(DATEVALUE("10/1/20"&amp;RIGHT(BX$1,2)),$U685,Holidays!$J$3:$J$937),
IF($T685&lt;DATEVALUE("10/1/20"&amp;RIGHT(BX$1,2)),NETWORKDAYS(DATEVALUE("10/1/20"&amp;RIGHT(BX$1,2)),DATEVALUE("9/30/20"&amp;RIGHT(BY$1,2)),Holidays!$J$3:$J$937),
IF($T685&gt;=DATEVALUE("10/1/20"&amp;RIGHT(BX$1,2)),NETWORKDAYS($T685,DATEVALUE("9/30/20"&amp;RIGHT(BY$1,2)),Holidays!$J$3:$J$937),"")))),"")/(NETWORKDAYS($T685,$U685,Holidays!$J$3:$J$937)),0))</f>
        <v/>
      </c>
      <c r="BZ685" s="87" t="str">
        <f>IF($Q685="","",IFERROR(IF(OR(AND($T685&gt;=DATEVALUE("10/1/20"&amp;RIGHT(BY$1,2)),$T685&lt;=DATEVALUE("9/30/20"&amp;RIGHT(BZ$1,2))),AND($U685&gt;=DATEVALUE("10/1/20"&amp;RIGHT(BY$1,2)),$U685&lt;=DATEVALUE("9/30/20"&amp;RIGHT(BZ$1,2))),AND($T685&lt;=DATEVALUE("10/1/20"&amp;RIGHT(BY$1,2)),$U685&gt;=DATEVALUE("9/30/20"&amp;RIGHT(BZ$1,2)))),
IF(AND($T685&gt;=DATEVALUE("10/1/20"&amp;RIGHT(BY$1,2)),$U685&lt;=DATEVALUE("9/30/20"&amp;RIGHT(BZ$1,2))),NETWORKDAYS($T685,$U685,Holidays!$J$3:$J$937),
IF(AND($T685&lt;DATEVALUE("10/1/20"&amp;RIGHT(BY$1,2)),$U685&lt;=DATEVALUE("9/30/20"&amp;RIGHT(BZ$1,2))),NETWORKDAYS(DATEVALUE("10/1/20"&amp;RIGHT(BY$1,2)),$U685,Holidays!$J$3:$J$937),
IF($T685&lt;DATEVALUE("10/1/20"&amp;RIGHT(BY$1,2)),NETWORKDAYS(DATEVALUE("10/1/20"&amp;RIGHT(BY$1,2)),DATEVALUE("9/30/20"&amp;RIGHT(BZ$1,2)),Holidays!$J$3:$J$937),
IF($T685&gt;=DATEVALUE("10/1/20"&amp;RIGHT(BY$1,2)),NETWORKDAYS($T685,DATEVALUE("9/30/20"&amp;RIGHT(BZ$1,2)),Holidays!$J$3:$J$937),"")))),"")/(NETWORKDAYS($T685,$U685,Holidays!$J$3:$J$937)),0))</f>
        <v/>
      </c>
      <c r="CA685" s="87" t="str">
        <f>IF($Q685="","",IFERROR(IF(OR(AND($T685&gt;=DATEVALUE("10/1/20"&amp;RIGHT(BZ$1,2)),$T685&lt;=DATEVALUE("9/30/20"&amp;RIGHT(CA$1,2))),AND($U685&gt;=DATEVALUE("10/1/20"&amp;RIGHT(BZ$1,2)),$U685&lt;=DATEVALUE("9/30/20"&amp;RIGHT(CA$1,2))),AND($T685&lt;=DATEVALUE("10/1/20"&amp;RIGHT(BZ$1,2)),$U685&gt;=DATEVALUE("9/30/20"&amp;RIGHT(CA$1,2)))),
IF(AND($T685&gt;=DATEVALUE("10/1/20"&amp;RIGHT(BZ$1,2)),$U685&lt;=DATEVALUE("9/30/20"&amp;RIGHT(CA$1,2))),NETWORKDAYS($T685,$U685,Holidays!$J$3:$J$937),
IF(AND($T685&lt;DATEVALUE("10/1/20"&amp;RIGHT(BZ$1,2)),$U685&lt;=DATEVALUE("9/30/20"&amp;RIGHT(CA$1,2))),NETWORKDAYS(DATEVALUE("10/1/20"&amp;RIGHT(BZ$1,2)),$U685,Holidays!$J$3:$J$937),
IF($T685&lt;DATEVALUE("10/1/20"&amp;RIGHT(BZ$1,2)),NETWORKDAYS(DATEVALUE("10/1/20"&amp;RIGHT(BZ$1,2)),DATEVALUE("9/30/20"&amp;RIGHT(CA$1,2)),Holidays!$J$3:$J$937),
IF($T685&gt;=DATEVALUE("10/1/20"&amp;RIGHT(BZ$1,2)),NETWORKDAYS($T685,DATEVALUE("9/30/20"&amp;RIGHT(CA$1,2)),Holidays!$J$3:$J$937),"")))),"")/(NETWORKDAYS($T685,$U685,Holidays!$J$3:$J$937)),0))</f>
        <v/>
      </c>
      <c r="CB685" s="87" t="str">
        <f>IF($Q685="","",IFERROR(IF(OR(AND($T685&gt;=DATEVALUE("10/1/20"&amp;RIGHT(CA$1,2)),$T685&lt;=DATEVALUE("9/30/20"&amp;RIGHT(CB$1,2))),AND($U685&gt;=DATEVALUE("10/1/20"&amp;RIGHT(CA$1,2)),$U685&lt;=DATEVALUE("9/30/20"&amp;RIGHT(CB$1,2))),AND($T685&lt;=DATEVALUE("10/1/20"&amp;RIGHT(CA$1,2)),$U685&gt;=DATEVALUE("9/30/20"&amp;RIGHT(CB$1,2)))),
IF(AND($T685&gt;=DATEVALUE("10/1/20"&amp;RIGHT(CA$1,2)),$U685&lt;=DATEVALUE("9/30/20"&amp;RIGHT(CB$1,2))),NETWORKDAYS($T685,$U685,Holidays!$J$3:$J$937),
IF(AND($T685&lt;DATEVALUE("10/1/20"&amp;RIGHT(CA$1,2)),$U685&lt;=DATEVALUE("9/30/20"&amp;RIGHT(CB$1,2))),NETWORKDAYS(DATEVALUE("10/1/20"&amp;RIGHT(CA$1,2)),$U685,Holidays!$J$3:$J$937),
IF($T685&lt;DATEVALUE("10/1/20"&amp;RIGHT(CA$1,2)),NETWORKDAYS(DATEVALUE("10/1/20"&amp;RIGHT(CA$1,2)),DATEVALUE("9/30/20"&amp;RIGHT(CB$1,2)),Holidays!$J$3:$J$937),
IF($T685&gt;=DATEVALUE("10/1/20"&amp;RIGHT(CA$1,2)),NETWORKDAYS($T685,DATEVALUE("9/30/20"&amp;RIGHT(CB$1,2)),Holidays!$J$3:$J$937),"")))),"")/(NETWORKDAYS($T685,$U685,Holidays!$J$3:$J$937)),0))</f>
        <v/>
      </c>
    </row>
    <row r="686" spans="1:80">
      <c r="A686" s="97"/>
      <c r="B686" s="98" t="str">
        <f ca="1">IF(NOT($A686=""),OFFSET('WBS Reference &amp; User Procedure'!$A$1,MATCH($A686,'WBS Reference &amp; User Procedure'!$A:$A,0)-1,1),"")</f>
        <v/>
      </c>
      <c r="D686" s="97"/>
      <c r="T686" s="104" t="str">
        <f>IF(NOT(Q686=""),IF(NOT($S686=""),$S686,#REF!),"")</f>
        <v/>
      </c>
      <c r="U686" s="104" t="str">
        <f>IF(NOT(Q686=""),WORKDAY(T686,Q686,Holidays!$J$3:$J$937),"")</f>
        <v/>
      </c>
      <c r="V686" s="104"/>
      <c r="W686" s="104"/>
      <c r="X686" s="101" t="str">
        <f t="shared" si="153"/>
        <v/>
      </c>
      <c r="AL686" s="87" t="str">
        <f t="shared" ca="1" si="150"/>
        <v/>
      </c>
      <c r="AN686" s="87" t="str">
        <f t="shared" ref="AN686:AW695" ca="1" si="154">IF($Q686="","",IFERROR(OFFSET(INDIRECT("'"&amp;KEY_RESOURCE_STRUCTURE_TAB&amp;"'!"&amp;KEY_RATE_SET_INDEX&amp;""),$AL686-1,COLUMN()-34),0))</f>
        <v/>
      </c>
      <c r="AO686" s="87" t="str">
        <f t="shared" ca="1" si="154"/>
        <v/>
      </c>
      <c r="AP686" s="87" t="str">
        <f t="shared" ca="1" si="154"/>
        <v/>
      </c>
      <c r="AQ686" s="87" t="str">
        <f t="shared" ca="1" si="154"/>
        <v/>
      </c>
      <c r="AR686" s="87" t="str">
        <f t="shared" ca="1" si="154"/>
        <v/>
      </c>
      <c r="AS686" s="87" t="str">
        <f t="shared" ca="1" si="154"/>
        <v/>
      </c>
      <c r="AT686" s="87" t="str">
        <f t="shared" ca="1" si="154"/>
        <v/>
      </c>
      <c r="AU686" s="87" t="str">
        <f t="shared" ca="1" si="154"/>
        <v/>
      </c>
      <c r="AV686" s="87" t="str">
        <f t="shared" ca="1" si="154"/>
        <v/>
      </c>
      <c r="AW686" s="87" t="str">
        <f t="shared" ca="1" si="154"/>
        <v/>
      </c>
      <c r="AX686" s="87" t="str">
        <f t="shared" ref="AX686:BG695" ca="1" si="155">IF($Q686="","",IFERROR(OFFSET(INDIRECT("'"&amp;KEY_RESOURCE_STRUCTURE_TAB&amp;"'!"&amp;KEY_RATE_SET_INDEX&amp;""),$AL686-1,COLUMN()-34),0))</f>
        <v/>
      </c>
      <c r="AY686" s="87" t="str">
        <f t="shared" ca="1" si="155"/>
        <v/>
      </c>
      <c r="AZ686" s="87" t="str">
        <f t="shared" ca="1" si="155"/>
        <v/>
      </c>
      <c r="BA686" s="87" t="str">
        <f t="shared" ca="1" si="155"/>
        <v/>
      </c>
      <c r="BB686" s="87" t="str">
        <f t="shared" ca="1" si="155"/>
        <v/>
      </c>
      <c r="BC686" s="87" t="str">
        <f t="shared" ca="1" si="155"/>
        <v/>
      </c>
      <c r="BD686" s="87" t="str">
        <f t="shared" ca="1" si="155"/>
        <v/>
      </c>
      <c r="BE686" s="87" t="str">
        <f t="shared" ca="1" si="155"/>
        <v/>
      </c>
      <c r="BF686" s="87" t="str">
        <f t="shared" ca="1" si="155"/>
        <v/>
      </c>
      <c r="BG686" s="87" t="str">
        <f t="shared" ca="1" si="155"/>
        <v/>
      </c>
      <c r="BI686" s="87" t="str">
        <f>IF($Q686="","",IFERROR(IF(OR(AND($T686&gt;=DATEVALUE("10/1/20"&amp;RIGHT(BH$1,2)),$T686&lt;=DATEVALUE("9/30/20"&amp;RIGHT(BI$1,2))),AND($U686&gt;=DATEVALUE("10/1/20"&amp;RIGHT(BH$1,2)),$U686&lt;=DATEVALUE("9/30/20"&amp;RIGHT(BI$1,2))),AND($T686&lt;=DATEVALUE("10/1/20"&amp;RIGHT(BH$1,2)),$U686&gt;=DATEVALUE("9/30/20"&amp;RIGHT(BI$1,2)))),
IF(AND($T686&gt;=DATEVALUE("10/1/20"&amp;RIGHT(BH$1,2)),$U686&lt;=DATEVALUE("9/30/20"&amp;RIGHT(BI$1,2))),NETWORKDAYS($T686,$U686,Holidays!$J$3:$J$937),
IF(AND($T686&lt;DATEVALUE("10/1/20"&amp;RIGHT(BH$1,2)),$U686&lt;=DATEVALUE("9/30/20"&amp;RIGHT(BI$1,2))),NETWORKDAYS(DATEVALUE("10/1/20"&amp;RIGHT(BH$1,2)),$U686,Holidays!$J$3:$J$937),
IF($T686&lt;DATEVALUE("10/1/20"&amp;RIGHT(BH$1,2)),NETWORKDAYS(DATEVALUE("10/1/20"&amp;RIGHT(BH$1,2)),DATEVALUE("9/30/20"&amp;RIGHT(BI$1,2)),Holidays!$J$3:$J$937),
IF($T686&gt;=DATEVALUE("10/1/20"&amp;RIGHT(BH$1,2)),NETWORKDAYS($T686,DATEVALUE("9/30/20"&amp;RIGHT(BI$1,2)),Holidays!$J$3:$J$937),"")))),"")/(NETWORKDAYS($T686,$U686,Holidays!$J$3:$J$937)),0))</f>
        <v/>
      </c>
      <c r="BJ686" s="87" t="str">
        <f>IF($Q686="","",IFERROR(IF(OR(AND($T686&gt;=DATEVALUE("10/1/20"&amp;RIGHT(BI$1,2)),$T686&lt;=DATEVALUE("9/30/20"&amp;RIGHT(BJ$1,2))),AND($U686&gt;=DATEVALUE("10/1/20"&amp;RIGHT(BI$1,2)),$U686&lt;=DATEVALUE("9/30/20"&amp;RIGHT(BJ$1,2))),AND($T686&lt;=DATEVALUE("10/1/20"&amp;RIGHT(BI$1,2)),$U686&gt;=DATEVALUE("9/30/20"&amp;RIGHT(BJ$1,2)))),
IF(AND($T686&gt;=DATEVALUE("10/1/20"&amp;RIGHT(BI$1,2)),$U686&lt;=DATEVALUE("9/30/20"&amp;RIGHT(BJ$1,2))),NETWORKDAYS($T686,$U686,Holidays!$J$3:$J$937),
IF(AND($T686&lt;DATEVALUE("10/1/20"&amp;RIGHT(BI$1,2)),$U686&lt;=DATEVALUE("9/30/20"&amp;RIGHT(BJ$1,2))),NETWORKDAYS(DATEVALUE("10/1/20"&amp;RIGHT(BI$1,2)),$U686,Holidays!$J$3:$J$937),
IF($T686&lt;DATEVALUE("10/1/20"&amp;RIGHT(BI$1,2)),NETWORKDAYS(DATEVALUE("10/1/20"&amp;RIGHT(BI$1,2)),DATEVALUE("9/30/20"&amp;RIGHT(BJ$1,2)),Holidays!$J$3:$J$937),
IF($T686&gt;=DATEVALUE("10/1/20"&amp;RIGHT(BI$1,2)),NETWORKDAYS($T686,DATEVALUE("9/30/20"&amp;RIGHT(BJ$1,2)),Holidays!$J$3:$J$937),"")))),"")/(NETWORKDAYS($T686,$U686,Holidays!$J$3:$J$937)),0))</f>
        <v/>
      </c>
      <c r="BK686" s="87" t="str">
        <f>IF($Q686="","",IFERROR(IF(OR(AND($T686&gt;=DATEVALUE("10/1/20"&amp;RIGHT(BJ$1,2)),$T686&lt;=DATEVALUE("9/30/20"&amp;RIGHT(BK$1,2))),AND($U686&gt;=DATEVALUE("10/1/20"&amp;RIGHT(BJ$1,2)),$U686&lt;=DATEVALUE("9/30/20"&amp;RIGHT(BK$1,2))),AND($T686&lt;=DATEVALUE("10/1/20"&amp;RIGHT(BJ$1,2)),$U686&gt;=DATEVALUE("9/30/20"&amp;RIGHT(BK$1,2)))),
IF(AND($T686&gt;=DATEVALUE("10/1/20"&amp;RIGHT(BJ$1,2)),$U686&lt;=DATEVALUE("9/30/20"&amp;RIGHT(BK$1,2))),NETWORKDAYS($T686,$U686,Holidays!$J$3:$J$937),
IF(AND($T686&lt;DATEVALUE("10/1/20"&amp;RIGHT(BJ$1,2)),$U686&lt;=DATEVALUE("9/30/20"&amp;RIGHT(BK$1,2))),NETWORKDAYS(DATEVALUE("10/1/20"&amp;RIGHT(BJ$1,2)),$U686,Holidays!$J$3:$J$937),
IF($T686&lt;DATEVALUE("10/1/20"&amp;RIGHT(BJ$1,2)),NETWORKDAYS(DATEVALUE("10/1/20"&amp;RIGHT(BJ$1,2)),DATEVALUE("9/30/20"&amp;RIGHT(BK$1,2)),Holidays!$J$3:$J$937),
IF($T686&gt;=DATEVALUE("10/1/20"&amp;RIGHT(BJ$1,2)),NETWORKDAYS($T686,DATEVALUE("9/30/20"&amp;RIGHT(BK$1,2)),Holidays!$J$3:$J$937),"")))),"")/(NETWORKDAYS($T686,$U686,Holidays!$J$3:$J$937)),0))</f>
        <v/>
      </c>
      <c r="BL686" s="87" t="str">
        <f>IF($Q686="","",IFERROR(IF(OR(AND($T686&gt;=DATEVALUE("10/1/20"&amp;RIGHT(BK$1,2)),$T686&lt;=DATEVALUE("9/30/20"&amp;RIGHT(BL$1,2))),AND($U686&gt;=DATEVALUE("10/1/20"&amp;RIGHT(BK$1,2)),$U686&lt;=DATEVALUE("9/30/20"&amp;RIGHT(BL$1,2))),AND($T686&lt;=DATEVALUE("10/1/20"&amp;RIGHT(BK$1,2)),$U686&gt;=DATEVALUE("9/30/20"&amp;RIGHT(BL$1,2)))),
IF(AND($T686&gt;=DATEVALUE("10/1/20"&amp;RIGHT(BK$1,2)),$U686&lt;=DATEVALUE("9/30/20"&amp;RIGHT(BL$1,2))),NETWORKDAYS($T686,$U686,Holidays!$J$3:$J$937),
IF(AND($T686&lt;DATEVALUE("10/1/20"&amp;RIGHT(BK$1,2)),$U686&lt;=DATEVALUE("9/30/20"&amp;RIGHT(BL$1,2))),NETWORKDAYS(DATEVALUE("10/1/20"&amp;RIGHT(BK$1,2)),$U686,Holidays!$J$3:$J$937),
IF($T686&lt;DATEVALUE("10/1/20"&amp;RIGHT(BK$1,2)),NETWORKDAYS(DATEVALUE("10/1/20"&amp;RIGHT(BK$1,2)),DATEVALUE("9/30/20"&amp;RIGHT(BL$1,2)),Holidays!$J$3:$J$937),
IF($T686&gt;=DATEVALUE("10/1/20"&amp;RIGHT(BK$1,2)),NETWORKDAYS($T686,DATEVALUE("9/30/20"&amp;RIGHT(BL$1,2)),Holidays!$J$3:$J$937),"")))),"")/(NETWORKDAYS($T686,$U686,Holidays!$J$3:$J$937)),0))</f>
        <v/>
      </c>
      <c r="BM686" s="87" t="str">
        <f>IF($Q686="","",IFERROR(IF(OR(AND($T686&gt;=DATEVALUE("10/1/20"&amp;RIGHT(BL$1,2)),$T686&lt;=DATEVALUE("9/30/20"&amp;RIGHT(BM$1,2))),AND($U686&gt;=DATEVALUE("10/1/20"&amp;RIGHT(BL$1,2)),$U686&lt;=DATEVALUE("9/30/20"&amp;RIGHT(BM$1,2))),AND($T686&lt;=DATEVALUE("10/1/20"&amp;RIGHT(BL$1,2)),$U686&gt;=DATEVALUE("9/30/20"&amp;RIGHT(BM$1,2)))),
IF(AND($T686&gt;=DATEVALUE("10/1/20"&amp;RIGHT(BL$1,2)),$U686&lt;=DATEVALUE("9/30/20"&amp;RIGHT(BM$1,2))),NETWORKDAYS($T686,$U686,Holidays!$J$3:$J$937),
IF(AND($T686&lt;DATEVALUE("10/1/20"&amp;RIGHT(BL$1,2)),$U686&lt;=DATEVALUE("9/30/20"&amp;RIGHT(BM$1,2))),NETWORKDAYS(DATEVALUE("10/1/20"&amp;RIGHT(BL$1,2)),$U686,Holidays!$J$3:$J$937),
IF($T686&lt;DATEVALUE("10/1/20"&amp;RIGHT(BL$1,2)),NETWORKDAYS(DATEVALUE("10/1/20"&amp;RIGHT(BL$1,2)),DATEVALUE("9/30/20"&amp;RIGHT(BM$1,2)),Holidays!$J$3:$J$937),
IF($T686&gt;=DATEVALUE("10/1/20"&amp;RIGHT(BL$1,2)),NETWORKDAYS($T686,DATEVALUE("9/30/20"&amp;RIGHT(BM$1,2)),Holidays!$J$3:$J$937),"")))),"")/(NETWORKDAYS($T686,$U686,Holidays!$J$3:$J$937)),0))</f>
        <v/>
      </c>
      <c r="BN686" s="87" t="str">
        <f>IF($Q686="","",IFERROR(IF(OR(AND($T686&gt;=DATEVALUE("10/1/20"&amp;RIGHT(BM$1,2)),$T686&lt;=DATEVALUE("9/30/20"&amp;RIGHT(BN$1,2))),AND($U686&gt;=DATEVALUE("10/1/20"&amp;RIGHT(BM$1,2)),$U686&lt;=DATEVALUE("9/30/20"&amp;RIGHT(BN$1,2))),AND($T686&lt;=DATEVALUE("10/1/20"&amp;RIGHT(BM$1,2)),$U686&gt;=DATEVALUE("9/30/20"&amp;RIGHT(BN$1,2)))),
IF(AND($T686&gt;=DATEVALUE("10/1/20"&amp;RIGHT(BM$1,2)),$U686&lt;=DATEVALUE("9/30/20"&amp;RIGHT(BN$1,2))),NETWORKDAYS($T686,$U686,Holidays!$J$3:$J$937),
IF(AND($T686&lt;DATEVALUE("10/1/20"&amp;RIGHT(BM$1,2)),$U686&lt;=DATEVALUE("9/30/20"&amp;RIGHT(BN$1,2))),NETWORKDAYS(DATEVALUE("10/1/20"&amp;RIGHT(BM$1,2)),$U686,Holidays!$J$3:$J$937),
IF($T686&lt;DATEVALUE("10/1/20"&amp;RIGHT(BM$1,2)),NETWORKDAYS(DATEVALUE("10/1/20"&amp;RIGHT(BM$1,2)),DATEVALUE("9/30/20"&amp;RIGHT(BN$1,2)),Holidays!$J$3:$J$937),
IF($T686&gt;=DATEVALUE("10/1/20"&amp;RIGHT(BM$1,2)),NETWORKDAYS($T686,DATEVALUE("9/30/20"&amp;RIGHT(BN$1,2)),Holidays!$J$3:$J$937),"")))),"")/(NETWORKDAYS($T686,$U686,Holidays!$J$3:$J$937)),0))</f>
        <v/>
      </c>
      <c r="BO686" s="87" t="str">
        <f>IF($Q686="","",IFERROR(IF(OR(AND($T686&gt;=DATEVALUE("10/1/20"&amp;RIGHT(BN$1,2)),$T686&lt;=DATEVALUE("9/30/20"&amp;RIGHT(BO$1,2))),AND($U686&gt;=DATEVALUE("10/1/20"&amp;RIGHT(BN$1,2)),$U686&lt;=DATEVALUE("9/30/20"&amp;RIGHT(BO$1,2))),AND($T686&lt;=DATEVALUE("10/1/20"&amp;RIGHT(BN$1,2)),$U686&gt;=DATEVALUE("9/30/20"&amp;RIGHT(BO$1,2)))),
IF(AND($T686&gt;=DATEVALUE("10/1/20"&amp;RIGHT(BN$1,2)),$U686&lt;=DATEVALUE("9/30/20"&amp;RIGHT(BO$1,2))),NETWORKDAYS($T686,$U686,Holidays!$J$3:$J$937),
IF(AND($T686&lt;DATEVALUE("10/1/20"&amp;RIGHT(BN$1,2)),$U686&lt;=DATEVALUE("9/30/20"&amp;RIGHT(BO$1,2))),NETWORKDAYS(DATEVALUE("10/1/20"&amp;RIGHT(BN$1,2)),$U686,Holidays!$J$3:$J$937),
IF($T686&lt;DATEVALUE("10/1/20"&amp;RIGHT(BN$1,2)),NETWORKDAYS(DATEVALUE("10/1/20"&amp;RIGHT(BN$1,2)),DATEVALUE("9/30/20"&amp;RIGHT(BO$1,2)),Holidays!$J$3:$J$937),
IF($T686&gt;=DATEVALUE("10/1/20"&amp;RIGHT(BN$1,2)),NETWORKDAYS($T686,DATEVALUE("9/30/20"&amp;RIGHT(BO$1,2)),Holidays!$J$3:$J$937),"")))),"")/(NETWORKDAYS($T686,$U686,Holidays!$J$3:$J$937)),0))</f>
        <v/>
      </c>
      <c r="BP686" s="87" t="str">
        <f>IF($Q686="","",IFERROR(IF(OR(AND($T686&gt;=DATEVALUE("10/1/20"&amp;RIGHT(BO$1,2)),$T686&lt;=DATEVALUE("9/30/20"&amp;RIGHT(BP$1,2))),AND($U686&gt;=DATEVALUE("10/1/20"&amp;RIGHT(BO$1,2)),$U686&lt;=DATEVALUE("9/30/20"&amp;RIGHT(BP$1,2))),AND($T686&lt;=DATEVALUE("10/1/20"&amp;RIGHT(BO$1,2)),$U686&gt;=DATEVALUE("9/30/20"&amp;RIGHT(BP$1,2)))),
IF(AND($T686&gt;=DATEVALUE("10/1/20"&amp;RIGHT(BO$1,2)),$U686&lt;=DATEVALUE("9/30/20"&amp;RIGHT(BP$1,2))),NETWORKDAYS($T686,$U686,Holidays!$J$3:$J$937),
IF(AND($T686&lt;DATEVALUE("10/1/20"&amp;RIGHT(BO$1,2)),$U686&lt;=DATEVALUE("9/30/20"&amp;RIGHT(BP$1,2))),NETWORKDAYS(DATEVALUE("10/1/20"&amp;RIGHT(BO$1,2)),$U686,Holidays!$J$3:$J$937),
IF($T686&lt;DATEVALUE("10/1/20"&amp;RIGHT(BO$1,2)),NETWORKDAYS(DATEVALUE("10/1/20"&amp;RIGHT(BO$1,2)),DATEVALUE("9/30/20"&amp;RIGHT(BP$1,2)),Holidays!$J$3:$J$937),
IF($T686&gt;=DATEVALUE("10/1/20"&amp;RIGHT(BO$1,2)),NETWORKDAYS($T686,DATEVALUE("9/30/20"&amp;RIGHT(BP$1,2)),Holidays!$J$3:$J$937),"")))),"")/(NETWORKDAYS($T686,$U686,Holidays!$J$3:$J$937)),0))</f>
        <v/>
      </c>
      <c r="BQ686" s="87" t="str">
        <f>IF($Q686="","",IFERROR(IF(OR(AND($T686&gt;=DATEVALUE("10/1/20"&amp;RIGHT(BP$1,2)),$T686&lt;=DATEVALUE("9/30/20"&amp;RIGHT(BQ$1,2))),AND($U686&gt;=DATEVALUE("10/1/20"&amp;RIGHT(BP$1,2)),$U686&lt;=DATEVALUE("9/30/20"&amp;RIGHT(BQ$1,2))),AND($T686&lt;=DATEVALUE("10/1/20"&amp;RIGHT(BP$1,2)),$U686&gt;=DATEVALUE("9/30/20"&amp;RIGHT(BQ$1,2)))),
IF(AND($T686&gt;=DATEVALUE("10/1/20"&amp;RIGHT(BP$1,2)),$U686&lt;=DATEVALUE("9/30/20"&amp;RIGHT(BQ$1,2))),NETWORKDAYS($T686,$U686,Holidays!$J$3:$J$937),
IF(AND($T686&lt;DATEVALUE("10/1/20"&amp;RIGHT(BP$1,2)),$U686&lt;=DATEVALUE("9/30/20"&amp;RIGHT(BQ$1,2))),NETWORKDAYS(DATEVALUE("10/1/20"&amp;RIGHT(BP$1,2)),$U686,Holidays!$J$3:$J$937),
IF($T686&lt;DATEVALUE("10/1/20"&amp;RIGHT(BP$1,2)),NETWORKDAYS(DATEVALUE("10/1/20"&amp;RIGHT(BP$1,2)),DATEVALUE("9/30/20"&amp;RIGHT(BQ$1,2)),Holidays!$J$3:$J$937),
IF($T686&gt;=DATEVALUE("10/1/20"&amp;RIGHT(BP$1,2)),NETWORKDAYS($T686,DATEVALUE("9/30/20"&amp;RIGHT(BQ$1,2)),Holidays!$J$3:$J$937),"")))),"")/(NETWORKDAYS($T686,$U686,Holidays!$J$3:$J$937)),0))</f>
        <v/>
      </c>
      <c r="BR686" s="87" t="str">
        <f>IF($Q686="","",IFERROR(IF(OR(AND($T686&gt;=DATEVALUE("10/1/20"&amp;RIGHT(BQ$1,2)),$T686&lt;=DATEVALUE("9/30/20"&amp;RIGHT(BR$1,2))),AND($U686&gt;=DATEVALUE("10/1/20"&amp;RIGHT(BQ$1,2)),$U686&lt;=DATEVALUE("9/30/20"&amp;RIGHT(BR$1,2))),AND($T686&lt;=DATEVALUE("10/1/20"&amp;RIGHT(BQ$1,2)),$U686&gt;=DATEVALUE("9/30/20"&amp;RIGHT(BR$1,2)))),
IF(AND($T686&gt;=DATEVALUE("10/1/20"&amp;RIGHT(BQ$1,2)),$U686&lt;=DATEVALUE("9/30/20"&amp;RIGHT(BR$1,2))),NETWORKDAYS($T686,$U686,Holidays!$J$3:$J$937),
IF(AND($T686&lt;DATEVALUE("10/1/20"&amp;RIGHT(BQ$1,2)),$U686&lt;=DATEVALUE("9/30/20"&amp;RIGHT(BR$1,2))),NETWORKDAYS(DATEVALUE("10/1/20"&amp;RIGHT(BQ$1,2)),$U686,Holidays!$J$3:$J$937),
IF($T686&lt;DATEVALUE("10/1/20"&amp;RIGHT(BQ$1,2)),NETWORKDAYS(DATEVALUE("10/1/20"&amp;RIGHT(BQ$1,2)),DATEVALUE("9/30/20"&amp;RIGHT(BR$1,2)),Holidays!$J$3:$J$937),
IF($T686&gt;=DATEVALUE("10/1/20"&amp;RIGHT(BQ$1,2)),NETWORKDAYS($T686,DATEVALUE("9/30/20"&amp;RIGHT(BR$1,2)),Holidays!$J$3:$J$937),"")))),"")/(NETWORKDAYS($T686,$U686,Holidays!$J$3:$J$937)),0))</f>
        <v/>
      </c>
      <c r="BS686" s="87" t="str">
        <f>IF($Q686="","",IFERROR(IF(OR(AND($T686&gt;=DATEVALUE("10/1/20"&amp;RIGHT(BR$1,2)),$T686&lt;=DATEVALUE("9/30/20"&amp;RIGHT(BS$1,2))),AND($U686&gt;=DATEVALUE("10/1/20"&amp;RIGHT(BR$1,2)),$U686&lt;=DATEVALUE("9/30/20"&amp;RIGHT(BS$1,2))),AND($T686&lt;=DATEVALUE("10/1/20"&amp;RIGHT(BR$1,2)),$U686&gt;=DATEVALUE("9/30/20"&amp;RIGHT(BS$1,2)))),
IF(AND($T686&gt;=DATEVALUE("10/1/20"&amp;RIGHT(BR$1,2)),$U686&lt;=DATEVALUE("9/30/20"&amp;RIGHT(BS$1,2))),NETWORKDAYS($T686,$U686,Holidays!$J$3:$J$937),
IF(AND($T686&lt;DATEVALUE("10/1/20"&amp;RIGHT(BR$1,2)),$U686&lt;=DATEVALUE("9/30/20"&amp;RIGHT(BS$1,2))),NETWORKDAYS(DATEVALUE("10/1/20"&amp;RIGHT(BR$1,2)),$U686,Holidays!$J$3:$J$937),
IF($T686&lt;DATEVALUE("10/1/20"&amp;RIGHT(BR$1,2)),NETWORKDAYS(DATEVALUE("10/1/20"&amp;RIGHT(BR$1,2)),DATEVALUE("9/30/20"&amp;RIGHT(BS$1,2)),Holidays!$J$3:$J$937),
IF($T686&gt;=DATEVALUE("10/1/20"&amp;RIGHT(BR$1,2)),NETWORKDAYS($T686,DATEVALUE("9/30/20"&amp;RIGHT(BS$1,2)),Holidays!$J$3:$J$937),"")))),"")/(NETWORKDAYS($T686,$U686,Holidays!$J$3:$J$937)),0))</f>
        <v/>
      </c>
      <c r="BT686" s="87" t="str">
        <f>IF($Q686="","",IFERROR(IF(OR(AND($T686&gt;=DATEVALUE("10/1/20"&amp;RIGHT(BS$1,2)),$T686&lt;=DATEVALUE("9/30/20"&amp;RIGHT(BT$1,2))),AND($U686&gt;=DATEVALUE("10/1/20"&amp;RIGHT(BS$1,2)),$U686&lt;=DATEVALUE("9/30/20"&amp;RIGHT(BT$1,2))),AND($T686&lt;=DATEVALUE("10/1/20"&amp;RIGHT(BS$1,2)),$U686&gt;=DATEVALUE("9/30/20"&amp;RIGHT(BT$1,2)))),
IF(AND($T686&gt;=DATEVALUE("10/1/20"&amp;RIGHT(BS$1,2)),$U686&lt;=DATEVALUE("9/30/20"&amp;RIGHT(BT$1,2))),NETWORKDAYS($T686,$U686,Holidays!$J$3:$J$937),
IF(AND($T686&lt;DATEVALUE("10/1/20"&amp;RIGHT(BS$1,2)),$U686&lt;=DATEVALUE("9/30/20"&amp;RIGHT(BT$1,2))),NETWORKDAYS(DATEVALUE("10/1/20"&amp;RIGHT(BS$1,2)),$U686,Holidays!$J$3:$J$937),
IF($T686&lt;DATEVALUE("10/1/20"&amp;RIGHT(BS$1,2)),NETWORKDAYS(DATEVALUE("10/1/20"&amp;RIGHT(BS$1,2)),DATEVALUE("9/30/20"&amp;RIGHT(BT$1,2)),Holidays!$J$3:$J$937),
IF($T686&gt;=DATEVALUE("10/1/20"&amp;RIGHT(BS$1,2)),NETWORKDAYS($T686,DATEVALUE("9/30/20"&amp;RIGHT(BT$1,2)),Holidays!$J$3:$J$937),"")))),"")/(NETWORKDAYS($T686,$U686,Holidays!$J$3:$J$937)),0))</f>
        <v/>
      </c>
      <c r="BU686" s="87" t="str">
        <f>IF($Q686="","",IFERROR(IF(OR(AND($T686&gt;=DATEVALUE("10/1/20"&amp;RIGHT(BT$1,2)),$T686&lt;=DATEVALUE("9/30/20"&amp;RIGHT(BU$1,2))),AND($U686&gt;=DATEVALUE("10/1/20"&amp;RIGHT(BT$1,2)),$U686&lt;=DATEVALUE("9/30/20"&amp;RIGHT(BU$1,2))),AND($T686&lt;=DATEVALUE("10/1/20"&amp;RIGHT(BT$1,2)),$U686&gt;=DATEVALUE("9/30/20"&amp;RIGHT(BU$1,2)))),
IF(AND($T686&gt;=DATEVALUE("10/1/20"&amp;RIGHT(BT$1,2)),$U686&lt;=DATEVALUE("9/30/20"&amp;RIGHT(BU$1,2))),NETWORKDAYS($T686,$U686,Holidays!$J$3:$J$937),
IF(AND($T686&lt;DATEVALUE("10/1/20"&amp;RIGHT(BT$1,2)),$U686&lt;=DATEVALUE("9/30/20"&amp;RIGHT(BU$1,2))),NETWORKDAYS(DATEVALUE("10/1/20"&amp;RIGHT(BT$1,2)),$U686,Holidays!$J$3:$J$937),
IF($T686&lt;DATEVALUE("10/1/20"&amp;RIGHT(BT$1,2)),NETWORKDAYS(DATEVALUE("10/1/20"&amp;RIGHT(BT$1,2)),DATEVALUE("9/30/20"&amp;RIGHT(BU$1,2)),Holidays!$J$3:$J$937),
IF($T686&gt;=DATEVALUE("10/1/20"&amp;RIGHT(BT$1,2)),NETWORKDAYS($T686,DATEVALUE("9/30/20"&amp;RIGHT(BU$1,2)),Holidays!$J$3:$J$937),"")))),"")/(NETWORKDAYS($T686,$U686,Holidays!$J$3:$J$937)),0))</f>
        <v/>
      </c>
      <c r="BV686" s="87" t="str">
        <f>IF($Q686="","",IFERROR(IF(OR(AND($T686&gt;=DATEVALUE("10/1/20"&amp;RIGHT(BU$1,2)),$T686&lt;=DATEVALUE("9/30/20"&amp;RIGHT(BV$1,2))),AND($U686&gt;=DATEVALUE("10/1/20"&amp;RIGHT(BU$1,2)),$U686&lt;=DATEVALUE("9/30/20"&amp;RIGHT(BV$1,2))),AND($T686&lt;=DATEVALUE("10/1/20"&amp;RIGHT(BU$1,2)),$U686&gt;=DATEVALUE("9/30/20"&amp;RIGHT(BV$1,2)))),
IF(AND($T686&gt;=DATEVALUE("10/1/20"&amp;RIGHT(BU$1,2)),$U686&lt;=DATEVALUE("9/30/20"&amp;RIGHT(BV$1,2))),NETWORKDAYS($T686,$U686,Holidays!$J$3:$J$937),
IF(AND($T686&lt;DATEVALUE("10/1/20"&amp;RIGHT(BU$1,2)),$U686&lt;=DATEVALUE("9/30/20"&amp;RIGHT(BV$1,2))),NETWORKDAYS(DATEVALUE("10/1/20"&amp;RIGHT(BU$1,2)),$U686,Holidays!$J$3:$J$937),
IF($T686&lt;DATEVALUE("10/1/20"&amp;RIGHT(BU$1,2)),NETWORKDAYS(DATEVALUE("10/1/20"&amp;RIGHT(BU$1,2)),DATEVALUE("9/30/20"&amp;RIGHT(BV$1,2)),Holidays!$J$3:$J$937),
IF($T686&gt;=DATEVALUE("10/1/20"&amp;RIGHT(BU$1,2)),NETWORKDAYS($T686,DATEVALUE("9/30/20"&amp;RIGHT(BV$1,2)),Holidays!$J$3:$J$937),"")))),"")/(NETWORKDAYS($T686,$U686,Holidays!$J$3:$J$937)),0))</f>
        <v/>
      </c>
      <c r="BW686" s="87" t="str">
        <f>IF($Q686="","",IFERROR(IF(OR(AND($T686&gt;=DATEVALUE("10/1/20"&amp;RIGHT(BV$1,2)),$T686&lt;=DATEVALUE("9/30/20"&amp;RIGHT(BW$1,2))),AND($U686&gt;=DATEVALUE("10/1/20"&amp;RIGHT(BV$1,2)),$U686&lt;=DATEVALUE("9/30/20"&amp;RIGHT(BW$1,2))),AND($T686&lt;=DATEVALUE("10/1/20"&amp;RIGHT(BV$1,2)),$U686&gt;=DATEVALUE("9/30/20"&amp;RIGHT(BW$1,2)))),
IF(AND($T686&gt;=DATEVALUE("10/1/20"&amp;RIGHT(BV$1,2)),$U686&lt;=DATEVALUE("9/30/20"&amp;RIGHT(BW$1,2))),NETWORKDAYS($T686,$U686,Holidays!$J$3:$J$937),
IF(AND($T686&lt;DATEVALUE("10/1/20"&amp;RIGHT(BV$1,2)),$U686&lt;=DATEVALUE("9/30/20"&amp;RIGHT(BW$1,2))),NETWORKDAYS(DATEVALUE("10/1/20"&amp;RIGHT(BV$1,2)),$U686,Holidays!$J$3:$J$937),
IF($T686&lt;DATEVALUE("10/1/20"&amp;RIGHT(BV$1,2)),NETWORKDAYS(DATEVALUE("10/1/20"&amp;RIGHT(BV$1,2)),DATEVALUE("9/30/20"&amp;RIGHT(BW$1,2)),Holidays!$J$3:$J$937),
IF($T686&gt;=DATEVALUE("10/1/20"&amp;RIGHT(BV$1,2)),NETWORKDAYS($T686,DATEVALUE("9/30/20"&amp;RIGHT(BW$1,2)),Holidays!$J$3:$J$937),"")))),"")/(NETWORKDAYS($T686,$U686,Holidays!$J$3:$J$937)),0))</f>
        <v/>
      </c>
      <c r="BX686" s="87" t="str">
        <f>IF($Q686="","",IFERROR(IF(OR(AND($T686&gt;=DATEVALUE("10/1/20"&amp;RIGHT(BW$1,2)),$T686&lt;=DATEVALUE("9/30/20"&amp;RIGHT(BX$1,2))),AND($U686&gt;=DATEVALUE("10/1/20"&amp;RIGHT(BW$1,2)),$U686&lt;=DATEVALUE("9/30/20"&amp;RIGHT(BX$1,2))),AND($T686&lt;=DATEVALUE("10/1/20"&amp;RIGHT(BW$1,2)),$U686&gt;=DATEVALUE("9/30/20"&amp;RIGHT(BX$1,2)))),
IF(AND($T686&gt;=DATEVALUE("10/1/20"&amp;RIGHT(BW$1,2)),$U686&lt;=DATEVALUE("9/30/20"&amp;RIGHT(BX$1,2))),NETWORKDAYS($T686,$U686,Holidays!$J$3:$J$937),
IF(AND($T686&lt;DATEVALUE("10/1/20"&amp;RIGHT(BW$1,2)),$U686&lt;=DATEVALUE("9/30/20"&amp;RIGHT(BX$1,2))),NETWORKDAYS(DATEVALUE("10/1/20"&amp;RIGHT(BW$1,2)),$U686,Holidays!$J$3:$J$937),
IF($T686&lt;DATEVALUE("10/1/20"&amp;RIGHT(BW$1,2)),NETWORKDAYS(DATEVALUE("10/1/20"&amp;RIGHT(BW$1,2)),DATEVALUE("9/30/20"&amp;RIGHT(BX$1,2)),Holidays!$J$3:$J$937),
IF($T686&gt;=DATEVALUE("10/1/20"&amp;RIGHT(BW$1,2)),NETWORKDAYS($T686,DATEVALUE("9/30/20"&amp;RIGHT(BX$1,2)),Holidays!$J$3:$J$937),"")))),"")/(NETWORKDAYS($T686,$U686,Holidays!$J$3:$J$937)),0))</f>
        <v/>
      </c>
      <c r="BY686" s="87" t="str">
        <f>IF($Q686="","",IFERROR(IF(OR(AND($T686&gt;=DATEVALUE("10/1/20"&amp;RIGHT(BX$1,2)),$T686&lt;=DATEVALUE("9/30/20"&amp;RIGHT(BY$1,2))),AND($U686&gt;=DATEVALUE("10/1/20"&amp;RIGHT(BX$1,2)),$U686&lt;=DATEVALUE("9/30/20"&amp;RIGHT(BY$1,2))),AND($T686&lt;=DATEVALUE("10/1/20"&amp;RIGHT(BX$1,2)),$U686&gt;=DATEVALUE("9/30/20"&amp;RIGHT(BY$1,2)))),
IF(AND($T686&gt;=DATEVALUE("10/1/20"&amp;RIGHT(BX$1,2)),$U686&lt;=DATEVALUE("9/30/20"&amp;RIGHT(BY$1,2))),NETWORKDAYS($T686,$U686,Holidays!$J$3:$J$937),
IF(AND($T686&lt;DATEVALUE("10/1/20"&amp;RIGHT(BX$1,2)),$U686&lt;=DATEVALUE("9/30/20"&amp;RIGHT(BY$1,2))),NETWORKDAYS(DATEVALUE("10/1/20"&amp;RIGHT(BX$1,2)),$U686,Holidays!$J$3:$J$937),
IF($T686&lt;DATEVALUE("10/1/20"&amp;RIGHT(BX$1,2)),NETWORKDAYS(DATEVALUE("10/1/20"&amp;RIGHT(BX$1,2)),DATEVALUE("9/30/20"&amp;RIGHT(BY$1,2)),Holidays!$J$3:$J$937),
IF($T686&gt;=DATEVALUE("10/1/20"&amp;RIGHT(BX$1,2)),NETWORKDAYS($T686,DATEVALUE("9/30/20"&amp;RIGHT(BY$1,2)),Holidays!$J$3:$J$937),"")))),"")/(NETWORKDAYS($T686,$U686,Holidays!$J$3:$J$937)),0))</f>
        <v/>
      </c>
      <c r="BZ686" s="87" t="str">
        <f>IF($Q686="","",IFERROR(IF(OR(AND($T686&gt;=DATEVALUE("10/1/20"&amp;RIGHT(BY$1,2)),$T686&lt;=DATEVALUE("9/30/20"&amp;RIGHT(BZ$1,2))),AND($U686&gt;=DATEVALUE("10/1/20"&amp;RIGHT(BY$1,2)),$U686&lt;=DATEVALUE("9/30/20"&amp;RIGHT(BZ$1,2))),AND($T686&lt;=DATEVALUE("10/1/20"&amp;RIGHT(BY$1,2)),$U686&gt;=DATEVALUE("9/30/20"&amp;RIGHT(BZ$1,2)))),
IF(AND($T686&gt;=DATEVALUE("10/1/20"&amp;RIGHT(BY$1,2)),$U686&lt;=DATEVALUE("9/30/20"&amp;RIGHT(BZ$1,2))),NETWORKDAYS($T686,$U686,Holidays!$J$3:$J$937),
IF(AND($T686&lt;DATEVALUE("10/1/20"&amp;RIGHT(BY$1,2)),$U686&lt;=DATEVALUE("9/30/20"&amp;RIGHT(BZ$1,2))),NETWORKDAYS(DATEVALUE("10/1/20"&amp;RIGHT(BY$1,2)),$U686,Holidays!$J$3:$J$937),
IF($T686&lt;DATEVALUE("10/1/20"&amp;RIGHT(BY$1,2)),NETWORKDAYS(DATEVALUE("10/1/20"&amp;RIGHT(BY$1,2)),DATEVALUE("9/30/20"&amp;RIGHT(BZ$1,2)),Holidays!$J$3:$J$937),
IF($T686&gt;=DATEVALUE("10/1/20"&amp;RIGHT(BY$1,2)),NETWORKDAYS($T686,DATEVALUE("9/30/20"&amp;RIGHT(BZ$1,2)),Holidays!$J$3:$J$937),"")))),"")/(NETWORKDAYS($T686,$U686,Holidays!$J$3:$J$937)),0))</f>
        <v/>
      </c>
      <c r="CA686" s="87" t="str">
        <f>IF($Q686="","",IFERROR(IF(OR(AND($T686&gt;=DATEVALUE("10/1/20"&amp;RIGHT(BZ$1,2)),$T686&lt;=DATEVALUE("9/30/20"&amp;RIGHT(CA$1,2))),AND($U686&gt;=DATEVALUE("10/1/20"&amp;RIGHT(BZ$1,2)),$U686&lt;=DATEVALUE("9/30/20"&amp;RIGHT(CA$1,2))),AND($T686&lt;=DATEVALUE("10/1/20"&amp;RIGHT(BZ$1,2)),$U686&gt;=DATEVALUE("9/30/20"&amp;RIGHT(CA$1,2)))),
IF(AND($T686&gt;=DATEVALUE("10/1/20"&amp;RIGHT(BZ$1,2)),$U686&lt;=DATEVALUE("9/30/20"&amp;RIGHT(CA$1,2))),NETWORKDAYS($T686,$U686,Holidays!$J$3:$J$937),
IF(AND($T686&lt;DATEVALUE("10/1/20"&amp;RIGHT(BZ$1,2)),$U686&lt;=DATEVALUE("9/30/20"&amp;RIGHT(CA$1,2))),NETWORKDAYS(DATEVALUE("10/1/20"&amp;RIGHT(BZ$1,2)),$U686,Holidays!$J$3:$J$937),
IF($T686&lt;DATEVALUE("10/1/20"&amp;RIGHT(BZ$1,2)),NETWORKDAYS(DATEVALUE("10/1/20"&amp;RIGHT(BZ$1,2)),DATEVALUE("9/30/20"&amp;RIGHT(CA$1,2)),Holidays!$J$3:$J$937),
IF($T686&gt;=DATEVALUE("10/1/20"&amp;RIGHT(BZ$1,2)),NETWORKDAYS($T686,DATEVALUE("9/30/20"&amp;RIGHT(CA$1,2)),Holidays!$J$3:$J$937),"")))),"")/(NETWORKDAYS($T686,$U686,Holidays!$J$3:$J$937)),0))</f>
        <v/>
      </c>
      <c r="CB686" s="87" t="str">
        <f>IF($Q686="","",IFERROR(IF(OR(AND($T686&gt;=DATEVALUE("10/1/20"&amp;RIGHT(CA$1,2)),$T686&lt;=DATEVALUE("9/30/20"&amp;RIGHT(CB$1,2))),AND($U686&gt;=DATEVALUE("10/1/20"&amp;RIGHT(CA$1,2)),$U686&lt;=DATEVALUE("9/30/20"&amp;RIGHT(CB$1,2))),AND($T686&lt;=DATEVALUE("10/1/20"&amp;RIGHT(CA$1,2)),$U686&gt;=DATEVALUE("9/30/20"&amp;RIGHT(CB$1,2)))),
IF(AND($T686&gt;=DATEVALUE("10/1/20"&amp;RIGHT(CA$1,2)),$U686&lt;=DATEVALUE("9/30/20"&amp;RIGHT(CB$1,2))),NETWORKDAYS($T686,$U686,Holidays!$J$3:$J$937),
IF(AND($T686&lt;DATEVALUE("10/1/20"&amp;RIGHT(CA$1,2)),$U686&lt;=DATEVALUE("9/30/20"&amp;RIGHT(CB$1,2))),NETWORKDAYS(DATEVALUE("10/1/20"&amp;RIGHT(CA$1,2)),$U686,Holidays!$J$3:$J$937),
IF($T686&lt;DATEVALUE("10/1/20"&amp;RIGHT(CA$1,2)),NETWORKDAYS(DATEVALUE("10/1/20"&amp;RIGHT(CA$1,2)),DATEVALUE("9/30/20"&amp;RIGHT(CB$1,2)),Holidays!$J$3:$J$937),
IF($T686&gt;=DATEVALUE("10/1/20"&amp;RIGHT(CA$1,2)),NETWORKDAYS($T686,DATEVALUE("9/30/20"&amp;RIGHT(CB$1,2)),Holidays!$J$3:$J$937),"")))),"")/(NETWORKDAYS($T686,$U686,Holidays!$J$3:$J$937)),0))</f>
        <v/>
      </c>
    </row>
    <row r="687" spans="1:80">
      <c r="A687" s="97"/>
      <c r="B687" s="98" t="str">
        <f ca="1">IF(NOT($A687=""),OFFSET('WBS Reference &amp; User Procedure'!$A$1,MATCH($A687,'WBS Reference &amp; User Procedure'!$A:$A,0)-1,1),"")</f>
        <v/>
      </c>
      <c r="D687" s="97"/>
      <c r="T687" s="104" t="str">
        <f>IF(NOT(Q687=""),IF(NOT($S687=""),$S687,#REF!),"")</f>
        <v/>
      </c>
      <c r="U687" s="104" t="str">
        <f>IF(NOT(Q687=""),WORKDAY(T687,Q687,Holidays!$J$3:$J$937),"")</f>
        <v/>
      </c>
      <c r="V687" s="104"/>
      <c r="W687" s="104"/>
      <c r="X687" s="101" t="str">
        <f t="shared" si="153"/>
        <v/>
      </c>
      <c r="AL687" s="87" t="str">
        <f t="shared" ca="1" si="150"/>
        <v/>
      </c>
      <c r="AN687" s="87" t="str">
        <f t="shared" ca="1" si="154"/>
        <v/>
      </c>
      <c r="AO687" s="87" t="str">
        <f t="shared" ca="1" si="154"/>
        <v/>
      </c>
      <c r="AP687" s="87" t="str">
        <f t="shared" ca="1" si="154"/>
        <v/>
      </c>
      <c r="AQ687" s="87" t="str">
        <f t="shared" ca="1" si="154"/>
        <v/>
      </c>
      <c r="AR687" s="87" t="str">
        <f t="shared" ca="1" si="154"/>
        <v/>
      </c>
      <c r="AS687" s="87" t="str">
        <f t="shared" ca="1" si="154"/>
        <v/>
      </c>
      <c r="AT687" s="87" t="str">
        <f t="shared" ca="1" si="154"/>
        <v/>
      </c>
      <c r="AU687" s="87" t="str">
        <f t="shared" ca="1" si="154"/>
        <v/>
      </c>
      <c r="AV687" s="87" t="str">
        <f t="shared" ca="1" si="154"/>
        <v/>
      </c>
      <c r="AW687" s="87" t="str">
        <f t="shared" ca="1" si="154"/>
        <v/>
      </c>
      <c r="AX687" s="87" t="str">
        <f t="shared" ca="1" si="155"/>
        <v/>
      </c>
      <c r="AY687" s="87" t="str">
        <f t="shared" ca="1" si="155"/>
        <v/>
      </c>
      <c r="AZ687" s="87" t="str">
        <f t="shared" ca="1" si="155"/>
        <v/>
      </c>
      <c r="BA687" s="87" t="str">
        <f t="shared" ca="1" si="155"/>
        <v/>
      </c>
      <c r="BB687" s="87" t="str">
        <f t="shared" ca="1" si="155"/>
        <v/>
      </c>
      <c r="BC687" s="87" t="str">
        <f t="shared" ca="1" si="155"/>
        <v/>
      </c>
      <c r="BD687" s="87" t="str">
        <f t="shared" ca="1" si="155"/>
        <v/>
      </c>
      <c r="BE687" s="87" t="str">
        <f t="shared" ca="1" si="155"/>
        <v/>
      </c>
      <c r="BF687" s="87" t="str">
        <f t="shared" ca="1" si="155"/>
        <v/>
      </c>
      <c r="BG687" s="87" t="str">
        <f t="shared" ca="1" si="155"/>
        <v/>
      </c>
      <c r="BI687" s="87" t="str">
        <f>IF($Q687="","",IFERROR(IF(OR(AND($T687&gt;=DATEVALUE("10/1/20"&amp;RIGHT(BH$1,2)),$T687&lt;=DATEVALUE("9/30/20"&amp;RIGHT(BI$1,2))),AND($U687&gt;=DATEVALUE("10/1/20"&amp;RIGHT(BH$1,2)),$U687&lt;=DATEVALUE("9/30/20"&amp;RIGHT(BI$1,2))),AND($T687&lt;=DATEVALUE("10/1/20"&amp;RIGHT(BH$1,2)),$U687&gt;=DATEVALUE("9/30/20"&amp;RIGHT(BI$1,2)))),
IF(AND($T687&gt;=DATEVALUE("10/1/20"&amp;RIGHT(BH$1,2)),$U687&lt;=DATEVALUE("9/30/20"&amp;RIGHT(BI$1,2))),NETWORKDAYS($T687,$U687,Holidays!$J$3:$J$937),
IF(AND($T687&lt;DATEVALUE("10/1/20"&amp;RIGHT(BH$1,2)),$U687&lt;=DATEVALUE("9/30/20"&amp;RIGHT(BI$1,2))),NETWORKDAYS(DATEVALUE("10/1/20"&amp;RIGHT(BH$1,2)),$U687,Holidays!$J$3:$J$937),
IF($T687&lt;DATEVALUE("10/1/20"&amp;RIGHT(BH$1,2)),NETWORKDAYS(DATEVALUE("10/1/20"&amp;RIGHT(BH$1,2)),DATEVALUE("9/30/20"&amp;RIGHT(BI$1,2)),Holidays!$J$3:$J$937),
IF($T687&gt;=DATEVALUE("10/1/20"&amp;RIGHT(BH$1,2)),NETWORKDAYS($T687,DATEVALUE("9/30/20"&amp;RIGHT(BI$1,2)),Holidays!$J$3:$J$937),"")))),"")/(NETWORKDAYS($T687,$U687,Holidays!$J$3:$J$937)),0))</f>
        <v/>
      </c>
      <c r="BJ687" s="87" t="str">
        <f>IF($Q687="","",IFERROR(IF(OR(AND($T687&gt;=DATEVALUE("10/1/20"&amp;RIGHT(BI$1,2)),$T687&lt;=DATEVALUE("9/30/20"&amp;RIGHT(BJ$1,2))),AND($U687&gt;=DATEVALUE("10/1/20"&amp;RIGHT(BI$1,2)),$U687&lt;=DATEVALUE("9/30/20"&amp;RIGHT(BJ$1,2))),AND($T687&lt;=DATEVALUE("10/1/20"&amp;RIGHT(BI$1,2)),$U687&gt;=DATEVALUE("9/30/20"&amp;RIGHT(BJ$1,2)))),
IF(AND($T687&gt;=DATEVALUE("10/1/20"&amp;RIGHT(BI$1,2)),$U687&lt;=DATEVALUE("9/30/20"&amp;RIGHT(BJ$1,2))),NETWORKDAYS($T687,$U687,Holidays!$J$3:$J$937),
IF(AND($T687&lt;DATEVALUE("10/1/20"&amp;RIGHT(BI$1,2)),$U687&lt;=DATEVALUE("9/30/20"&amp;RIGHT(BJ$1,2))),NETWORKDAYS(DATEVALUE("10/1/20"&amp;RIGHT(BI$1,2)),$U687,Holidays!$J$3:$J$937),
IF($T687&lt;DATEVALUE("10/1/20"&amp;RIGHT(BI$1,2)),NETWORKDAYS(DATEVALUE("10/1/20"&amp;RIGHT(BI$1,2)),DATEVALUE("9/30/20"&amp;RIGHT(BJ$1,2)),Holidays!$J$3:$J$937),
IF($T687&gt;=DATEVALUE("10/1/20"&amp;RIGHT(BI$1,2)),NETWORKDAYS($T687,DATEVALUE("9/30/20"&amp;RIGHT(BJ$1,2)),Holidays!$J$3:$J$937),"")))),"")/(NETWORKDAYS($T687,$U687,Holidays!$J$3:$J$937)),0))</f>
        <v/>
      </c>
      <c r="BK687" s="87" t="str">
        <f>IF($Q687="","",IFERROR(IF(OR(AND($T687&gt;=DATEVALUE("10/1/20"&amp;RIGHT(BJ$1,2)),$T687&lt;=DATEVALUE("9/30/20"&amp;RIGHT(BK$1,2))),AND($U687&gt;=DATEVALUE("10/1/20"&amp;RIGHT(BJ$1,2)),$U687&lt;=DATEVALUE("9/30/20"&amp;RIGHT(BK$1,2))),AND($T687&lt;=DATEVALUE("10/1/20"&amp;RIGHT(BJ$1,2)),$U687&gt;=DATEVALUE("9/30/20"&amp;RIGHT(BK$1,2)))),
IF(AND($T687&gt;=DATEVALUE("10/1/20"&amp;RIGHT(BJ$1,2)),$U687&lt;=DATEVALUE("9/30/20"&amp;RIGHT(BK$1,2))),NETWORKDAYS($T687,$U687,Holidays!$J$3:$J$937),
IF(AND($T687&lt;DATEVALUE("10/1/20"&amp;RIGHT(BJ$1,2)),$U687&lt;=DATEVALUE("9/30/20"&amp;RIGHT(BK$1,2))),NETWORKDAYS(DATEVALUE("10/1/20"&amp;RIGHT(BJ$1,2)),$U687,Holidays!$J$3:$J$937),
IF($T687&lt;DATEVALUE("10/1/20"&amp;RIGHT(BJ$1,2)),NETWORKDAYS(DATEVALUE("10/1/20"&amp;RIGHT(BJ$1,2)),DATEVALUE("9/30/20"&amp;RIGHT(BK$1,2)),Holidays!$J$3:$J$937),
IF($T687&gt;=DATEVALUE("10/1/20"&amp;RIGHT(BJ$1,2)),NETWORKDAYS($T687,DATEVALUE("9/30/20"&amp;RIGHT(BK$1,2)),Holidays!$J$3:$J$937),"")))),"")/(NETWORKDAYS($T687,$U687,Holidays!$J$3:$J$937)),0))</f>
        <v/>
      </c>
      <c r="BL687" s="87" t="str">
        <f>IF($Q687="","",IFERROR(IF(OR(AND($T687&gt;=DATEVALUE("10/1/20"&amp;RIGHT(BK$1,2)),$T687&lt;=DATEVALUE("9/30/20"&amp;RIGHT(BL$1,2))),AND($U687&gt;=DATEVALUE("10/1/20"&amp;RIGHT(BK$1,2)),$U687&lt;=DATEVALUE("9/30/20"&amp;RIGHT(BL$1,2))),AND($T687&lt;=DATEVALUE("10/1/20"&amp;RIGHT(BK$1,2)),$U687&gt;=DATEVALUE("9/30/20"&amp;RIGHT(BL$1,2)))),
IF(AND($T687&gt;=DATEVALUE("10/1/20"&amp;RIGHT(BK$1,2)),$U687&lt;=DATEVALUE("9/30/20"&amp;RIGHT(BL$1,2))),NETWORKDAYS($T687,$U687,Holidays!$J$3:$J$937),
IF(AND($T687&lt;DATEVALUE("10/1/20"&amp;RIGHT(BK$1,2)),$U687&lt;=DATEVALUE("9/30/20"&amp;RIGHT(BL$1,2))),NETWORKDAYS(DATEVALUE("10/1/20"&amp;RIGHT(BK$1,2)),$U687,Holidays!$J$3:$J$937),
IF($T687&lt;DATEVALUE("10/1/20"&amp;RIGHT(BK$1,2)),NETWORKDAYS(DATEVALUE("10/1/20"&amp;RIGHT(BK$1,2)),DATEVALUE("9/30/20"&amp;RIGHT(BL$1,2)),Holidays!$J$3:$J$937),
IF($T687&gt;=DATEVALUE("10/1/20"&amp;RIGHT(BK$1,2)),NETWORKDAYS($T687,DATEVALUE("9/30/20"&amp;RIGHT(BL$1,2)),Holidays!$J$3:$J$937),"")))),"")/(NETWORKDAYS($T687,$U687,Holidays!$J$3:$J$937)),0))</f>
        <v/>
      </c>
      <c r="BM687" s="87" t="str">
        <f>IF($Q687="","",IFERROR(IF(OR(AND($T687&gt;=DATEVALUE("10/1/20"&amp;RIGHT(BL$1,2)),$T687&lt;=DATEVALUE("9/30/20"&amp;RIGHT(BM$1,2))),AND($U687&gt;=DATEVALUE("10/1/20"&amp;RIGHT(BL$1,2)),$U687&lt;=DATEVALUE("9/30/20"&amp;RIGHT(BM$1,2))),AND($T687&lt;=DATEVALUE("10/1/20"&amp;RIGHT(BL$1,2)),$U687&gt;=DATEVALUE("9/30/20"&amp;RIGHT(BM$1,2)))),
IF(AND($T687&gt;=DATEVALUE("10/1/20"&amp;RIGHT(BL$1,2)),$U687&lt;=DATEVALUE("9/30/20"&amp;RIGHT(BM$1,2))),NETWORKDAYS($T687,$U687,Holidays!$J$3:$J$937),
IF(AND($T687&lt;DATEVALUE("10/1/20"&amp;RIGHT(BL$1,2)),$U687&lt;=DATEVALUE("9/30/20"&amp;RIGHT(BM$1,2))),NETWORKDAYS(DATEVALUE("10/1/20"&amp;RIGHT(BL$1,2)),$U687,Holidays!$J$3:$J$937),
IF($T687&lt;DATEVALUE("10/1/20"&amp;RIGHT(BL$1,2)),NETWORKDAYS(DATEVALUE("10/1/20"&amp;RIGHT(BL$1,2)),DATEVALUE("9/30/20"&amp;RIGHT(BM$1,2)),Holidays!$J$3:$J$937),
IF($T687&gt;=DATEVALUE("10/1/20"&amp;RIGHT(BL$1,2)),NETWORKDAYS($T687,DATEVALUE("9/30/20"&amp;RIGHT(BM$1,2)),Holidays!$J$3:$J$937),"")))),"")/(NETWORKDAYS($T687,$U687,Holidays!$J$3:$J$937)),0))</f>
        <v/>
      </c>
      <c r="BN687" s="87" t="str">
        <f>IF($Q687="","",IFERROR(IF(OR(AND($T687&gt;=DATEVALUE("10/1/20"&amp;RIGHT(BM$1,2)),$T687&lt;=DATEVALUE("9/30/20"&amp;RIGHT(BN$1,2))),AND($U687&gt;=DATEVALUE("10/1/20"&amp;RIGHT(BM$1,2)),$U687&lt;=DATEVALUE("9/30/20"&amp;RIGHT(BN$1,2))),AND($T687&lt;=DATEVALUE("10/1/20"&amp;RIGHT(BM$1,2)),$U687&gt;=DATEVALUE("9/30/20"&amp;RIGHT(BN$1,2)))),
IF(AND($T687&gt;=DATEVALUE("10/1/20"&amp;RIGHT(BM$1,2)),$U687&lt;=DATEVALUE("9/30/20"&amp;RIGHT(BN$1,2))),NETWORKDAYS($T687,$U687,Holidays!$J$3:$J$937),
IF(AND($T687&lt;DATEVALUE("10/1/20"&amp;RIGHT(BM$1,2)),$U687&lt;=DATEVALUE("9/30/20"&amp;RIGHT(BN$1,2))),NETWORKDAYS(DATEVALUE("10/1/20"&amp;RIGHT(BM$1,2)),$U687,Holidays!$J$3:$J$937),
IF($T687&lt;DATEVALUE("10/1/20"&amp;RIGHT(BM$1,2)),NETWORKDAYS(DATEVALUE("10/1/20"&amp;RIGHT(BM$1,2)),DATEVALUE("9/30/20"&amp;RIGHT(BN$1,2)),Holidays!$J$3:$J$937),
IF($T687&gt;=DATEVALUE("10/1/20"&amp;RIGHT(BM$1,2)),NETWORKDAYS($T687,DATEVALUE("9/30/20"&amp;RIGHT(BN$1,2)),Holidays!$J$3:$J$937),"")))),"")/(NETWORKDAYS($T687,$U687,Holidays!$J$3:$J$937)),0))</f>
        <v/>
      </c>
      <c r="BO687" s="87" t="str">
        <f>IF($Q687="","",IFERROR(IF(OR(AND($T687&gt;=DATEVALUE("10/1/20"&amp;RIGHT(BN$1,2)),$T687&lt;=DATEVALUE("9/30/20"&amp;RIGHT(BO$1,2))),AND($U687&gt;=DATEVALUE("10/1/20"&amp;RIGHT(BN$1,2)),$U687&lt;=DATEVALUE("9/30/20"&amp;RIGHT(BO$1,2))),AND($T687&lt;=DATEVALUE("10/1/20"&amp;RIGHT(BN$1,2)),$U687&gt;=DATEVALUE("9/30/20"&amp;RIGHT(BO$1,2)))),
IF(AND($T687&gt;=DATEVALUE("10/1/20"&amp;RIGHT(BN$1,2)),$U687&lt;=DATEVALUE("9/30/20"&amp;RIGHT(BO$1,2))),NETWORKDAYS($T687,$U687,Holidays!$J$3:$J$937),
IF(AND($T687&lt;DATEVALUE("10/1/20"&amp;RIGHT(BN$1,2)),$U687&lt;=DATEVALUE("9/30/20"&amp;RIGHT(BO$1,2))),NETWORKDAYS(DATEVALUE("10/1/20"&amp;RIGHT(BN$1,2)),$U687,Holidays!$J$3:$J$937),
IF($T687&lt;DATEVALUE("10/1/20"&amp;RIGHT(BN$1,2)),NETWORKDAYS(DATEVALUE("10/1/20"&amp;RIGHT(BN$1,2)),DATEVALUE("9/30/20"&amp;RIGHT(BO$1,2)),Holidays!$J$3:$J$937),
IF($T687&gt;=DATEVALUE("10/1/20"&amp;RIGHT(BN$1,2)),NETWORKDAYS($T687,DATEVALUE("9/30/20"&amp;RIGHT(BO$1,2)),Holidays!$J$3:$J$937),"")))),"")/(NETWORKDAYS($T687,$U687,Holidays!$J$3:$J$937)),0))</f>
        <v/>
      </c>
      <c r="BP687" s="87" t="str">
        <f>IF($Q687="","",IFERROR(IF(OR(AND($T687&gt;=DATEVALUE("10/1/20"&amp;RIGHT(BO$1,2)),$T687&lt;=DATEVALUE("9/30/20"&amp;RIGHT(BP$1,2))),AND($U687&gt;=DATEVALUE("10/1/20"&amp;RIGHT(BO$1,2)),$U687&lt;=DATEVALUE("9/30/20"&amp;RIGHT(BP$1,2))),AND($T687&lt;=DATEVALUE("10/1/20"&amp;RIGHT(BO$1,2)),$U687&gt;=DATEVALUE("9/30/20"&amp;RIGHT(BP$1,2)))),
IF(AND($T687&gt;=DATEVALUE("10/1/20"&amp;RIGHT(BO$1,2)),$U687&lt;=DATEVALUE("9/30/20"&amp;RIGHT(BP$1,2))),NETWORKDAYS($T687,$U687,Holidays!$J$3:$J$937),
IF(AND($T687&lt;DATEVALUE("10/1/20"&amp;RIGHT(BO$1,2)),$U687&lt;=DATEVALUE("9/30/20"&amp;RIGHT(BP$1,2))),NETWORKDAYS(DATEVALUE("10/1/20"&amp;RIGHT(BO$1,2)),$U687,Holidays!$J$3:$J$937),
IF($T687&lt;DATEVALUE("10/1/20"&amp;RIGHT(BO$1,2)),NETWORKDAYS(DATEVALUE("10/1/20"&amp;RIGHT(BO$1,2)),DATEVALUE("9/30/20"&amp;RIGHT(BP$1,2)),Holidays!$J$3:$J$937),
IF($T687&gt;=DATEVALUE("10/1/20"&amp;RIGHT(BO$1,2)),NETWORKDAYS($T687,DATEVALUE("9/30/20"&amp;RIGHT(BP$1,2)),Holidays!$J$3:$J$937),"")))),"")/(NETWORKDAYS($T687,$U687,Holidays!$J$3:$J$937)),0))</f>
        <v/>
      </c>
      <c r="BQ687" s="87" t="str">
        <f>IF($Q687="","",IFERROR(IF(OR(AND($T687&gt;=DATEVALUE("10/1/20"&amp;RIGHT(BP$1,2)),$T687&lt;=DATEVALUE("9/30/20"&amp;RIGHT(BQ$1,2))),AND($U687&gt;=DATEVALUE("10/1/20"&amp;RIGHT(BP$1,2)),$U687&lt;=DATEVALUE("9/30/20"&amp;RIGHT(BQ$1,2))),AND($T687&lt;=DATEVALUE("10/1/20"&amp;RIGHT(BP$1,2)),$U687&gt;=DATEVALUE("9/30/20"&amp;RIGHT(BQ$1,2)))),
IF(AND($T687&gt;=DATEVALUE("10/1/20"&amp;RIGHT(BP$1,2)),$U687&lt;=DATEVALUE("9/30/20"&amp;RIGHT(BQ$1,2))),NETWORKDAYS($T687,$U687,Holidays!$J$3:$J$937),
IF(AND($T687&lt;DATEVALUE("10/1/20"&amp;RIGHT(BP$1,2)),$U687&lt;=DATEVALUE("9/30/20"&amp;RIGHT(BQ$1,2))),NETWORKDAYS(DATEVALUE("10/1/20"&amp;RIGHT(BP$1,2)),$U687,Holidays!$J$3:$J$937),
IF($T687&lt;DATEVALUE("10/1/20"&amp;RIGHT(BP$1,2)),NETWORKDAYS(DATEVALUE("10/1/20"&amp;RIGHT(BP$1,2)),DATEVALUE("9/30/20"&amp;RIGHT(BQ$1,2)),Holidays!$J$3:$J$937),
IF($T687&gt;=DATEVALUE("10/1/20"&amp;RIGHT(BP$1,2)),NETWORKDAYS($T687,DATEVALUE("9/30/20"&amp;RIGHT(BQ$1,2)),Holidays!$J$3:$J$937),"")))),"")/(NETWORKDAYS($T687,$U687,Holidays!$J$3:$J$937)),0))</f>
        <v/>
      </c>
      <c r="BR687" s="87" t="str">
        <f>IF($Q687="","",IFERROR(IF(OR(AND($T687&gt;=DATEVALUE("10/1/20"&amp;RIGHT(BQ$1,2)),$T687&lt;=DATEVALUE("9/30/20"&amp;RIGHT(BR$1,2))),AND($U687&gt;=DATEVALUE("10/1/20"&amp;RIGHT(BQ$1,2)),$U687&lt;=DATEVALUE("9/30/20"&amp;RIGHT(BR$1,2))),AND($T687&lt;=DATEVALUE("10/1/20"&amp;RIGHT(BQ$1,2)),$U687&gt;=DATEVALUE("9/30/20"&amp;RIGHT(BR$1,2)))),
IF(AND($T687&gt;=DATEVALUE("10/1/20"&amp;RIGHT(BQ$1,2)),$U687&lt;=DATEVALUE("9/30/20"&amp;RIGHT(BR$1,2))),NETWORKDAYS($T687,$U687,Holidays!$J$3:$J$937),
IF(AND($T687&lt;DATEVALUE("10/1/20"&amp;RIGHT(BQ$1,2)),$U687&lt;=DATEVALUE("9/30/20"&amp;RIGHT(BR$1,2))),NETWORKDAYS(DATEVALUE("10/1/20"&amp;RIGHT(BQ$1,2)),$U687,Holidays!$J$3:$J$937),
IF($T687&lt;DATEVALUE("10/1/20"&amp;RIGHT(BQ$1,2)),NETWORKDAYS(DATEVALUE("10/1/20"&amp;RIGHT(BQ$1,2)),DATEVALUE("9/30/20"&amp;RIGHT(BR$1,2)),Holidays!$J$3:$J$937),
IF($T687&gt;=DATEVALUE("10/1/20"&amp;RIGHT(BQ$1,2)),NETWORKDAYS($T687,DATEVALUE("9/30/20"&amp;RIGHT(BR$1,2)),Holidays!$J$3:$J$937),"")))),"")/(NETWORKDAYS($T687,$U687,Holidays!$J$3:$J$937)),0))</f>
        <v/>
      </c>
      <c r="BS687" s="87" t="str">
        <f>IF($Q687="","",IFERROR(IF(OR(AND($T687&gt;=DATEVALUE("10/1/20"&amp;RIGHT(BR$1,2)),$T687&lt;=DATEVALUE("9/30/20"&amp;RIGHT(BS$1,2))),AND($U687&gt;=DATEVALUE("10/1/20"&amp;RIGHT(BR$1,2)),$U687&lt;=DATEVALUE("9/30/20"&amp;RIGHT(BS$1,2))),AND($T687&lt;=DATEVALUE("10/1/20"&amp;RIGHT(BR$1,2)),$U687&gt;=DATEVALUE("9/30/20"&amp;RIGHT(BS$1,2)))),
IF(AND($T687&gt;=DATEVALUE("10/1/20"&amp;RIGHT(BR$1,2)),$U687&lt;=DATEVALUE("9/30/20"&amp;RIGHT(BS$1,2))),NETWORKDAYS($T687,$U687,Holidays!$J$3:$J$937),
IF(AND($T687&lt;DATEVALUE("10/1/20"&amp;RIGHT(BR$1,2)),$U687&lt;=DATEVALUE("9/30/20"&amp;RIGHT(BS$1,2))),NETWORKDAYS(DATEVALUE("10/1/20"&amp;RIGHT(BR$1,2)),$U687,Holidays!$J$3:$J$937),
IF($T687&lt;DATEVALUE("10/1/20"&amp;RIGHT(BR$1,2)),NETWORKDAYS(DATEVALUE("10/1/20"&amp;RIGHT(BR$1,2)),DATEVALUE("9/30/20"&amp;RIGHT(BS$1,2)),Holidays!$J$3:$J$937),
IF($T687&gt;=DATEVALUE("10/1/20"&amp;RIGHT(BR$1,2)),NETWORKDAYS($T687,DATEVALUE("9/30/20"&amp;RIGHT(BS$1,2)),Holidays!$J$3:$J$937),"")))),"")/(NETWORKDAYS($T687,$U687,Holidays!$J$3:$J$937)),0))</f>
        <v/>
      </c>
      <c r="BT687" s="87" t="str">
        <f>IF($Q687="","",IFERROR(IF(OR(AND($T687&gt;=DATEVALUE("10/1/20"&amp;RIGHT(BS$1,2)),$T687&lt;=DATEVALUE("9/30/20"&amp;RIGHT(BT$1,2))),AND($U687&gt;=DATEVALUE("10/1/20"&amp;RIGHT(BS$1,2)),$U687&lt;=DATEVALUE("9/30/20"&amp;RIGHT(BT$1,2))),AND($T687&lt;=DATEVALUE("10/1/20"&amp;RIGHT(BS$1,2)),$U687&gt;=DATEVALUE("9/30/20"&amp;RIGHT(BT$1,2)))),
IF(AND($T687&gt;=DATEVALUE("10/1/20"&amp;RIGHT(BS$1,2)),$U687&lt;=DATEVALUE("9/30/20"&amp;RIGHT(BT$1,2))),NETWORKDAYS($T687,$U687,Holidays!$J$3:$J$937),
IF(AND($T687&lt;DATEVALUE("10/1/20"&amp;RIGHT(BS$1,2)),$U687&lt;=DATEVALUE("9/30/20"&amp;RIGHT(BT$1,2))),NETWORKDAYS(DATEVALUE("10/1/20"&amp;RIGHT(BS$1,2)),$U687,Holidays!$J$3:$J$937),
IF($T687&lt;DATEVALUE("10/1/20"&amp;RIGHT(BS$1,2)),NETWORKDAYS(DATEVALUE("10/1/20"&amp;RIGHT(BS$1,2)),DATEVALUE("9/30/20"&amp;RIGHT(BT$1,2)),Holidays!$J$3:$J$937),
IF($T687&gt;=DATEVALUE("10/1/20"&amp;RIGHT(BS$1,2)),NETWORKDAYS($T687,DATEVALUE("9/30/20"&amp;RIGHT(BT$1,2)),Holidays!$J$3:$J$937),"")))),"")/(NETWORKDAYS($T687,$U687,Holidays!$J$3:$J$937)),0))</f>
        <v/>
      </c>
      <c r="BU687" s="87" t="str">
        <f>IF($Q687="","",IFERROR(IF(OR(AND($T687&gt;=DATEVALUE("10/1/20"&amp;RIGHT(BT$1,2)),$T687&lt;=DATEVALUE("9/30/20"&amp;RIGHT(BU$1,2))),AND($U687&gt;=DATEVALUE("10/1/20"&amp;RIGHT(BT$1,2)),$U687&lt;=DATEVALUE("9/30/20"&amp;RIGHT(BU$1,2))),AND($T687&lt;=DATEVALUE("10/1/20"&amp;RIGHT(BT$1,2)),$U687&gt;=DATEVALUE("9/30/20"&amp;RIGHT(BU$1,2)))),
IF(AND($T687&gt;=DATEVALUE("10/1/20"&amp;RIGHT(BT$1,2)),$U687&lt;=DATEVALUE("9/30/20"&amp;RIGHT(BU$1,2))),NETWORKDAYS($T687,$U687,Holidays!$J$3:$J$937),
IF(AND($T687&lt;DATEVALUE("10/1/20"&amp;RIGHT(BT$1,2)),$U687&lt;=DATEVALUE("9/30/20"&amp;RIGHT(BU$1,2))),NETWORKDAYS(DATEVALUE("10/1/20"&amp;RIGHT(BT$1,2)),$U687,Holidays!$J$3:$J$937),
IF($T687&lt;DATEVALUE("10/1/20"&amp;RIGHT(BT$1,2)),NETWORKDAYS(DATEVALUE("10/1/20"&amp;RIGHT(BT$1,2)),DATEVALUE("9/30/20"&amp;RIGHT(BU$1,2)),Holidays!$J$3:$J$937),
IF($T687&gt;=DATEVALUE("10/1/20"&amp;RIGHT(BT$1,2)),NETWORKDAYS($T687,DATEVALUE("9/30/20"&amp;RIGHT(BU$1,2)),Holidays!$J$3:$J$937),"")))),"")/(NETWORKDAYS($T687,$U687,Holidays!$J$3:$J$937)),0))</f>
        <v/>
      </c>
      <c r="BV687" s="87" t="str">
        <f>IF($Q687="","",IFERROR(IF(OR(AND($T687&gt;=DATEVALUE("10/1/20"&amp;RIGHT(BU$1,2)),$T687&lt;=DATEVALUE("9/30/20"&amp;RIGHT(BV$1,2))),AND($U687&gt;=DATEVALUE("10/1/20"&amp;RIGHT(BU$1,2)),$U687&lt;=DATEVALUE("9/30/20"&amp;RIGHT(BV$1,2))),AND($T687&lt;=DATEVALUE("10/1/20"&amp;RIGHT(BU$1,2)),$U687&gt;=DATEVALUE("9/30/20"&amp;RIGHT(BV$1,2)))),
IF(AND($T687&gt;=DATEVALUE("10/1/20"&amp;RIGHT(BU$1,2)),$U687&lt;=DATEVALUE("9/30/20"&amp;RIGHT(BV$1,2))),NETWORKDAYS($T687,$U687,Holidays!$J$3:$J$937),
IF(AND($T687&lt;DATEVALUE("10/1/20"&amp;RIGHT(BU$1,2)),$U687&lt;=DATEVALUE("9/30/20"&amp;RIGHT(BV$1,2))),NETWORKDAYS(DATEVALUE("10/1/20"&amp;RIGHT(BU$1,2)),$U687,Holidays!$J$3:$J$937),
IF($T687&lt;DATEVALUE("10/1/20"&amp;RIGHT(BU$1,2)),NETWORKDAYS(DATEVALUE("10/1/20"&amp;RIGHT(BU$1,2)),DATEVALUE("9/30/20"&amp;RIGHT(BV$1,2)),Holidays!$J$3:$J$937),
IF($T687&gt;=DATEVALUE("10/1/20"&amp;RIGHT(BU$1,2)),NETWORKDAYS($T687,DATEVALUE("9/30/20"&amp;RIGHT(BV$1,2)),Holidays!$J$3:$J$937),"")))),"")/(NETWORKDAYS($T687,$U687,Holidays!$J$3:$J$937)),0))</f>
        <v/>
      </c>
      <c r="BW687" s="87" t="str">
        <f>IF($Q687="","",IFERROR(IF(OR(AND($T687&gt;=DATEVALUE("10/1/20"&amp;RIGHT(BV$1,2)),$T687&lt;=DATEVALUE("9/30/20"&amp;RIGHT(BW$1,2))),AND($U687&gt;=DATEVALUE("10/1/20"&amp;RIGHT(BV$1,2)),$U687&lt;=DATEVALUE("9/30/20"&amp;RIGHT(BW$1,2))),AND($T687&lt;=DATEVALUE("10/1/20"&amp;RIGHT(BV$1,2)),$U687&gt;=DATEVALUE("9/30/20"&amp;RIGHT(BW$1,2)))),
IF(AND($T687&gt;=DATEVALUE("10/1/20"&amp;RIGHT(BV$1,2)),$U687&lt;=DATEVALUE("9/30/20"&amp;RIGHT(BW$1,2))),NETWORKDAYS($T687,$U687,Holidays!$J$3:$J$937),
IF(AND($T687&lt;DATEVALUE("10/1/20"&amp;RIGHT(BV$1,2)),$U687&lt;=DATEVALUE("9/30/20"&amp;RIGHT(BW$1,2))),NETWORKDAYS(DATEVALUE("10/1/20"&amp;RIGHT(BV$1,2)),$U687,Holidays!$J$3:$J$937),
IF($T687&lt;DATEVALUE("10/1/20"&amp;RIGHT(BV$1,2)),NETWORKDAYS(DATEVALUE("10/1/20"&amp;RIGHT(BV$1,2)),DATEVALUE("9/30/20"&amp;RIGHT(BW$1,2)),Holidays!$J$3:$J$937),
IF($T687&gt;=DATEVALUE("10/1/20"&amp;RIGHT(BV$1,2)),NETWORKDAYS($T687,DATEVALUE("9/30/20"&amp;RIGHT(BW$1,2)),Holidays!$J$3:$J$937),"")))),"")/(NETWORKDAYS($T687,$U687,Holidays!$J$3:$J$937)),0))</f>
        <v/>
      </c>
      <c r="BX687" s="87" t="str">
        <f>IF($Q687="","",IFERROR(IF(OR(AND($T687&gt;=DATEVALUE("10/1/20"&amp;RIGHT(BW$1,2)),$T687&lt;=DATEVALUE("9/30/20"&amp;RIGHT(BX$1,2))),AND($U687&gt;=DATEVALUE("10/1/20"&amp;RIGHT(BW$1,2)),$U687&lt;=DATEVALUE("9/30/20"&amp;RIGHT(BX$1,2))),AND($T687&lt;=DATEVALUE("10/1/20"&amp;RIGHT(BW$1,2)),$U687&gt;=DATEVALUE("9/30/20"&amp;RIGHT(BX$1,2)))),
IF(AND($T687&gt;=DATEVALUE("10/1/20"&amp;RIGHT(BW$1,2)),$U687&lt;=DATEVALUE("9/30/20"&amp;RIGHT(BX$1,2))),NETWORKDAYS($T687,$U687,Holidays!$J$3:$J$937),
IF(AND($T687&lt;DATEVALUE("10/1/20"&amp;RIGHT(BW$1,2)),$U687&lt;=DATEVALUE("9/30/20"&amp;RIGHT(BX$1,2))),NETWORKDAYS(DATEVALUE("10/1/20"&amp;RIGHT(BW$1,2)),$U687,Holidays!$J$3:$J$937),
IF($T687&lt;DATEVALUE("10/1/20"&amp;RIGHT(BW$1,2)),NETWORKDAYS(DATEVALUE("10/1/20"&amp;RIGHT(BW$1,2)),DATEVALUE("9/30/20"&amp;RIGHT(BX$1,2)),Holidays!$J$3:$J$937),
IF($T687&gt;=DATEVALUE("10/1/20"&amp;RIGHT(BW$1,2)),NETWORKDAYS($T687,DATEVALUE("9/30/20"&amp;RIGHT(BX$1,2)),Holidays!$J$3:$J$937),"")))),"")/(NETWORKDAYS($T687,$U687,Holidays!$J$3:$J$937)),0))</f>
        <v/>
      </c>
      <c r="BY687" s="87" t="str">
        <f>IF($Q687="","",IFERROR(IF(OR(AND($T687&gt;=DATEVALUE("10/1/20"&amp;RIGHT(BX$1,2)),$T687&lt;=DATEVALUE("9/30/20"&amp;RIGHT(BY$1,2))),AND($U687&gt;=DATEVALUE("10/1/20"&amp;RIGHT(BX$1,2)),$U687&lt;=DATEVALUE("9/30/20"&amp;RIGHT(BY$1,2))),AND($T687&lt;=DATEVALUE("10/1/20"&amp;RIGHT(BX$1,2)),$U687&gt;=DATEVALUE("9/30/20"&amp;RIGHT(BY$1,2)))),
IF(AND($T687&gt;=DATEVALUE("10/1/20"&amp;RIGHT(BX$1,2)),$U687&lt;=DATEVALUE("9/30/20"&amp;RIGHT(BY$1,2))),NETWORKDAYS($T687,$U687,Holidays!$J$3:$J$937),
IF(AND($T687&lt;DATEVALUE("10/1/20"&amp;RIGHT(BX$1,2)),$U687&lt;=DATEVALUE("9/30/20"&amp;RIGHT(BY$1,2))),NETWORKDAYS(DATEVALUE("10/1/20"&amp;RIGHT(BX$1,2)),$U687,Holidays!$J$3:$J$937),
IF($T687&lt;DATEVALUE("10/1/20"&amp;RIGHT(BX$1,2)),NETWORKDAYS(DATEVALUE("10/1/20"&amp;RIGHT(BX$1,2)),DATEVALUE("9/30/20"&amp;RIGHT(BY$1,2)),Holidays!$J$3:$J$937),
IF($T687&gt;=DATEVALUE("10/1/20"&amp;RIGHT(BX$1,2)),NETWORKDAYS($T687,DATEVALUE("9/30/20"&amp;RIGHT(BY$1,2)),Holidays!$J$3:$J$937),"")))),"")/(NETWORKDAYS($T687,$U687,Holidays!$J$3:$J$937)),0))</f>
        <v/>
      </c>
      <c r="BZ687" s="87" t="str">
        <f>IF($Q687="","",IFERROR(IF(OR(AND($T687&gt;=DATEVALUE("10/1/20"&amp;RIGHT(BY$1,2)),$T687&lt;=DATEVALUE("9/30/20"&amp;RIGHT(BZ$1,2))),AND($U687&gt;=DATEVALUE("10/1/20"&amp;RIGHT(BY$1,2)),$U687&lt;=DATEVALUE("9/30/20"&amp;RIGHT(BZ$1,2))),AND($T687&lt;=DATEVALUE("10/1/20"&amp;RIGHT(BY$1,2)),$U687&gt;=DATEVALUE("9/30/20"&amp;RIGHT(BZ$1,2)))),
IF(AND($T687&gt;=DATEVALUE("10/1/20"&amp;RIGHT(BY$1,2)),$U687&lt;=DATEVALUE("9/30/20"&amp;RIGHT(BZ$1,2))),NETWORKDAYS($T687,$U687,Holidays!$J$3:$J$937),
IF(AND($T687&lt;DATEVALUE("10/1/20"&amp;RIGHT(BY$1,2)),$U687&lt;=DATEVALUE("9/30/20"&amp;RIGHT(BZ$1,2))),NETWORKDAYS(DATEVALUE("10/1/20"&amp;RIGHT(BY$1,2)),$U687,Holidays!$J$3:$J$937),
IF($T687&lt;DATEVALUE("10/1/20"&amp;RIGHT(BY$1,2)),NETWORKDAYS(DATEVALUE("10/1/20"&amp;RIGHT(BY$1,2)),DATEVALUE("9/30/20"&amp;RIGHT(BZ$1,2)),Holidays!$J$3:$J$937),
IF($T687&gt;=DATEVALUE("10/1/20"&amp;RIGHT(BY$1,2)),NETWORKDAYS($T687,DATEVALUE("9/30/20"&amp;RIGHT(BZ$1,2)),Holidays!$J$3:$J$937),"")))),"")/(NETWORKDAYS($T687,$U687,Holidays!$J$3:$J$937)),0))</f>
        <v/>
      </c>
      <c r="CA687" s="87" t="str">
        <f>IF($Q687="","",IFERROR(IF(OR(AND($T687&gt;=DATEVALUE("10/1/20"&amp;RIGHT(BZ$1,2)),$T687&lt;=DATEVALUE("9/30/20"&amp;RIGHT(CA$1,2))),AND($U687&gt;=DATEVALUE("10/1/20"&amp;RIGHT(BZ$1,2)),$U687&lt;=DATEVALUE("9/30/20"&amp;RIGHT(CA$1,2))),AND($T687&lt;=DATEVALUE("10/1/20"&amp;RIGHT(BZ$1,2)),$U687&gt;=DATEVALUE("9/30/20"&amp;RIGHT(CA$1,2)))),
IF(AND($T687&gt;=DATEVALUE("10/1/20"&amp;RIGHT(BZ$1,2)),$U687&lt;=DATEVALUE("9/30/20"&amp;RIGHT(CA$1,2))),NETWORKDAYS($T687,$U687,Holidays!$J$3:$J$937),
IF(AND($T687&lt;DATEVALUE("10/1/20"&amp;RIGHT(BZ$1,2)),$U687&lt;=DATEVALUE("9/30/20"&amp;RIGHT(CA$1,2))),NETWORKDAYS(DATEVALUE("10/1/20"&amp;RIGHT(BZ$1,2)),$U687,Holidays!$J$3:$J$937),
IF($T687&lt;DATEVALUE("10/1/20"&amp;RIGHT(BZ$1,2)),NETWORKDAYS(DATEVALUE("10/1/20"&amp;RIGHT(BZ$1,2)),DATEVALUE("9/30/20"&amp;RIGHT(CA$1,2)),Holidays!$J$3:$J$937),
IF($T687&gt;=DATEVALUE("10/1/20"&amp;RIGHT(BZ$1,2)),NETWORKDAYS($T687,DATEVALUE("9/30/20"&amp;RIGHT(CA$1,2)),Holidays!$J$3:$J$937),"")))),"")/(NETWORKDAYS($T687,$U687,Holidays!$J$3:$J$937)),0))</f>
        <v/>
      </c>
      <c r="CB687" s="87" t="str">
        <f>IF($Q687="","",IFERROR(IF(OR(AND($T687&gt;=DATEVALUE("10/1/20"&amp;RIGHT(CA$1,2)),$T687&lt;=DATEVALUE("9/30/20"&amp;RIGHT(CB$1,2))),AND($U687&gt;=DATEVALUE("10/1/20"&amp;RIGHT(CA$1,2)),$U687&lt;=DATEVALUE("9/30/20"&amp;RIGHT(CB$1,2))),AND($T687&lt;=DATEVALUE("10/1/20"&amp;RIGHT(CA$1,2)),$U687&gt;=DATEVALUE("9/30/20"&amp;RIGHT(CB$1,2)))),
IF(AND($T687&gt;=DATEVALUE("10/1/20"&amp;RIGHT(CA$1,2)),$U687&lt;=DATEVALUE("9/30/20"&amp;RIGHT(CB$1,2))),NETWORKDAYS($T687,$U687,Holidays!$J$3:$J$937),
IF(AND($T687&lt;DATEVALUE("10/1/20"&amp;RIGHT(CA$1,2)),$U687&lt;=DATEVALUE("9/30/20"&amp;RIGHT(CB$1,2))),NETWORKDAYS(DATEVALUE("10/1/20"&amp;RIGHT(CA$1,2)),$U687,Holidays!$J$3:$J$937),
IF($T687&lt;DATEVALUE("10/1/20"&amp;RIGHT(CA$1,2)),NETWORKDAYS(DATEVALUE("10/1/20"&amp;RIGHT(CA$1,2)),DATEVALUE("9/30/20"&amp;RIGHT(CB$1,2)),Holidays!$J$3:$J$937),
IF($T687&gt;=DATEVALUE("10/1/20"&amp;RIGHT(CA$1,2)),NETWORKDAYS($T687,DATEVALUE("9/30/20"&amp;RIGHT(CB$1,2)),Holidays!$J$3:$J$937),"")))),"")/(NETWORKDAYS($T687,$U687,Holidays!$J$3:$J$937)),0))</f>
        <v/>
      </c>
    </row>
    <row r="688" spans="1:80">
      <c r="A688" s="97"/>
      <c r="B688" s="98" t="str">
        <f ca="1">IF(NOT($A688=""),OFFSET('WBS Reference &amp; User Procedure'!$A$1,MATCH($A688,'WBS Reference &amp; User Procedure'!$A:$A,0)-1,1),"")</f>
        <v/>
      </c>
      <c r="D688" s="97"/>
      <c r="T688" s="104" t="str">
        <f>IF(NOT(Q688=""),IF(NOT($S688=""),$S688,#REF!),"")</f>
        <v/>
      </c>
      <c r="U688" s="104" t="str">
        <f>IF(NOT(Q688=""),WORKDAY(T688,Q688,Holidays!$J$3:$J$937),"")</f>
        <v/>
      </c>
      <c r="V688" s="104"/>
      <c r="W688" s="104"/>
      <c r="X688" s="101" t="str">
        <f t="shared" si="153"/>
        <v/>
      </c>
      <c r="AL688" s="87" t="str">
        <f t="shared" ca="1" si="150"/>
        <v/>
      </c>
      <c r="AN688" s="87" t="str">
        <f t="shared" ca="1" si="154"/>
        <v/>
      </c>
      <c r="AO688" s="87" t="str">
        <f t="shared" ca="1" si="154"/>
        <v/>
      </c>
      <c r="AP688" s="87" t="str">
        <f t="shared" ca="1" si="154"/>
        <v/>
      </c>
      <c r="AQ688" s="87" t="str">
        <f t="shared" ca="1" si="154"/>
        <v/>
      </c>
      <c r="AR688" s="87" t="str">
        <f t="shared" ca="1" si="154"/>
        <v/>
      </c>
      <c r="AS688" s="87" t="str">
        <f t="shared" ca="1" si="154"/>
        <v/>
      </c>
      <c r="AT688" s="87" t="str">
        <f t="shared" ca="1" si="154"/>
        <v/>
      </c>
      <c r="AU688" s="87" t="str">
        <f t="shared" ca="1" si="154"/>
        <v/>
      </c>
      <c r="AV688" s="87" t="str">
        <f t="shared" ca="1" si="154"/>
        <v/>
      </c>
      <c r="AW688" s="87" t="str">
        <f t="shared" ca="1" si="154"/>
        <v/>
      </c>
      <c r="AX688" s="87" t="str">
        <f t="shared" ca="1" si="155"/>
        <v/>
      </c>
      <c r="AY688" s="87" t="str">
        <f t="shared" ca="1" si="155"/>
        <v/>
      </c>
      <c r="AZ688" s="87" t="str">
        <f t="shared" ca="1" si="155"/>
        <v/>
      </c>
      <c r="BA688" s="87" t="str">
        <f t="shared" ca="1" si="155"/>
        <v/>
      </c>
      <c r="BB688" s="87" t="str">
        <f t="shared" ca="1" si="155"/>
        <v/>
      </c>
      <c r="BC688" s="87" t="str">
        <f t="shared" ca="1" si="155"/>
        <v/>
      </c>
      <c r="BD688" s="87" t="str">
        <f t="shared" ca="1" si="155"/>
        <v/>
      </c>
      <c r="BE688" s="87" t="str">
        <f t="shared" ca="1" si="155"/>
        <v/>
      </c>
      <c r="BF688" s="87" t="str">
        <f t="shared" ca="1" si="155"/>
        <v/>
      </c>
      <c r="BG688" s="87" t="str">
        <f t="shared" ca="1" si="155"/>
        <v/>
      </c>
      <c r="BI688" s="87" t="str">
        <f>IF($Q688="","",IFERROR(IF(OR(AND($T688&gt;=DATEVALUE("10/1/20"&amp;RIGHT(BH$1,2)),$T688&lt;=DATEVALUE("9/30/20"&amp;RIGHT(BI$1,2))),AND($U688&gt;=DATEVALUE("10/1/20"&amp;RIGHT(BH$1,2)),$U688&lt;=DATEVALUE("9/30/20"&amp;RIGHT(BI$1,2))),AND($T688&lt;=DATEVALUE("10/1/20"&amp;RIGHT(BH$1,2)),$U688&gt;=DATEVALUE("9/30/20"&amp;RIGHT(BI$1,2)))),
IF(AND($T688&gt;=DATEVALUE("10/1/20"&amp;RIGHT(BH$1,2)),$U688&lt;=DATEVALUE("9/30/20"&amp;RIGHT(BI$1,2))),NETWORKDAYS($T688,$U688,Holidays!$J$3:$J$937),
IF(AND($T688&lt;DATEVALUE("10/1/20"&amp;RIGHT(BH$1,2)),$U688&lt;=DATEVALUE("9/30/20"&amp;RIGHT(BI$1,2))),NETWORKDAYS(DATEVALUE("10/1/20"&amp;RIGHT(BH$1,2)),$U688,Holidays!$J$3:$J$937),
IF($T688&lt;DATEVALUE("10/1/20"&amp;RIGHT(BH$1,2)),NETWORKDAYS(DATEVALUE("10/1/20"&amp;RIGHT(BH$1,2)),DATEVALUE("9/30/20"&amp;RIGHT(BI$1,2)),Holidays!$J$3:$J$937),
IF($T688&gt;=DATEVALUE("10/1/20"&amp;RIGHT(BH$1,2)),NETWORKDAYS($T688,DATEVALUE("9/30/20"&amp;RIGHT(BI$1,2)),Holidays!$J$3:$J$937),"")))),"")/(NETWORKDAYS($T688,$U688,Holidays!$J$3:$J$937)),0))</f>
        <v/>
      </c>
      <c r="BJ688" s="87" t="str">
        <f>IF($Q688="","",IFERROR(IF(OR(AND($T688&gt;=DATEVALUE("10/1/20"&amp;RIGHT(BI$1,2)),$T688&lt;=DATEVALUE("9/30/20"&amp;RIGHT(BJ$1,2))),AND($U688&gt;=DATEVALUE("10/1/20"&amp;RIGHT(BI$1,2)),$U688&lt;=DATEVALUE("9/30/20"&amp;RIGHT(BJ$1,2))),AND($T688&lt;=DATEVALUE("10/1/20"&amp;RIGHT(BI$1,2)),$U688&gt;=DATEVALUE("9/30/20"&amp;RIGHT(BJ$1,2)))),
IF(AND($T688&gt;=DATEVALUE("10/1/20"&amp;RIGHT(BI$1,2)),$U688&lt;=DATEVALUE("9/30/20"&amp;RIGHT(BJ$1,2))),NETWORKDAYS($T688,$U688,Holidays!$J$3:$J$937),
IF(AND($T688&lt;DATEVALUE("10/1/20"&amp;RIGHT(BI$1,2)),$U688&lt;=DATEVALUE("9/30/20"&amp;RIGHT(BJ$1,2))),NETWORKDAYS(DATEVALUE("10/1/20"&amp;RIGHT(BI$1,2)),$U688,Holidays!$J$3:$J$937),
IF($T688&lt;DATEVALUE("10/1/20"&amp;RIGHT(BI$1,2)),NETWORKDAYS(DATEVALUE("10/1/20"&amp;RIGHT(BI$1,2)),DATEVALUE("9/30/20"&amp;RIGHT(BJ$1,2)),Holidays!$J$3:$J$937),
IF($T688&gt;=DATEVALUE("10/1/20"&amp;RIGHT(BI$1,2)),NETWORKDAYS($T688,DATEVALUE("9/30/20"&amp;RIGHT(BJ$1,2)),Holidays!$J$3:$J$937),"")))),"")/(NETWORKDAYS($T688,$U688,Holidays!$J$3:$J$937)),0))</f>
        <v/>
      </c>
      <c r="BK688" s="87" t="str">
        <f>IF($Q688="","",IFERROR(IF(OR(AND($T688&gt;=DATEVALUE("10/1/20"&amp;RIGHT(BJ$1,2)),$T688&lt;=DATEVALUE("9/30/20"&amp;RIGHT(BK$1,2))),AND($U688&gt;=DATEVALUE("10/1/20"&amp;RIGHT(BJ$1,2)),$U688&lt;=DATEVALUE("9/30/20"&amp;RIGHT(BK$1,2))),AND($T688&lt;=DATEVALUE("10/1/20"&amp;RIGHT(BJ$1,2)),$U688&gt;=DATEVALUE("9/30/20"&amp;RIGHT(BK$1,2)))),
IF(AND($T688&gt;=DATEVALUE("10/1/20"&amp;RIGHT(BJ$1,2)),$U688&lt;=DATEVALUE("9/30/20"&amp;RIGHT(BK$1,2))),NETWORKDAYS($T688,$U688,Holidays!$J$3:$J$937),
IF(AND($T688&lt;DATEVALUE("10/1/20"&amp;RIGHT(BJ$1,2)),$U688&lt;=DATEVALUE("9/30/20"&amp;RIGHT(BK$1,2))),NETWORKDAYS(DATEVALUE("10/1/20"&amp;RIGHT(BJ$1,2)),$U688,Holidays!$J$3:$J$937),
IF($T688&lt;DATEVALUE("10/1/20"&amp;RIGHT(BJ$1,2)),NETWORKDAYS(DATEVALUE("10/1/20"&amp;RIGHT(BJ$1,2)),DATEVALUE("9/30/20"&amp;RIGHT(BK$1,2)),Holidays!$J$3:$J$937),
IF($T688&gt;=DATEVALUE("10/1/20"&amp;RIGHT(BJ$1,2)),NETWORKDAYS($T688,DATEVALUE("9/30/20"&amp;RIGHT(BK$1,2)),Holidays!$J$3:$J$937),"")))),"")/(NETWORKDAYS($T688,$U688,Holidays!$J$3:$J$937)),0))</f>
        <v/>
      </c>
      <c r="BL688" s="87" t="str">
        <f>IF($Q688="","",IFERROR(IF(OR(AND($T688&gt;=DATEVALUE("10/1/20"&amp;RIGHT(BK$1,2)),$T688&lt;=DATEVALUE("9/30/20"&amp;RIGHT(BL$1,2))),AND($U688&gt;=DATEVALUE("10/1/20"&amp;RIGHT(BK$1,2)),$U688&lt;=DATEVALUE("9/30/20"&amp;RIGHT(BL$1,2))),AND($T688&lt;=DATEVALUE("10/1/20"&amp;RIGHT(BK$1,2)),$U688&gt;=DATEVALUE("9/30/20"&amp;RIGHT(BL$1,2)))),
IF(AND($T688&gt;=DATEVALUE("10/1/20"&amp;RIGHT(BK$1,2)),$U688&lt;=DATEVALUE("9/30/20"&amp;RIGHT(BL$1,2))),NETWORKDAYS($T688,$U688,Holidays!$J$3:$J$937),
IF(AND($T688&lt;DATEVALUE("10/1/20"&amp;RIGHT(BK$1,2)),$U688&lt;=DATEVALUE("9/30/20"&amp;RIGHT(BL$1,2))),NETWORKDAYS(DATEVALUE("10/1/20"&amp;RIGHT(BK$1,2)),$U688,Holidays!$J$3:$J$937),
IF($T688&lt;DATEVALUE("10/1/20"&amp;RIGHT(BK$1,2)),NETWORKDAYS(DATEVALUE("10/1/20"&amp;RIGHT(BK$1,2)),DATEVALUE("9/30/20"&amp;RIGHT(BL$1,2)),Holidays!$J$3:$J$937),
IF($T688&gt;=DATEVALUE("10/1/20"&amp;RIGHT(BK$1,2)),NETWORKDAYS($T688,DATEVALUE("9/30/20"&amp;RIGHT(BL$1,2)),Holidays!$J$3:$J$937),"")))),"")/(NETWORKDAYS($T688,$U688,Holidays!$J$3:$J$937)),0))</f>
        <v/>
      </c>
      <c r="BM688" s="87" t="str">
        <f>IF($Q688="","",IFERROR(IF(OR(AND($T688&gt;=DATEVALUE("10/1/20"&amp;RIGHT(BL$1,2)),$T688&lt;=DATEVALUE("9/30/20"&amp;RIGHT(BM$1,2))),AND($U688&gt;=DATEVALUE("10/1/20"&amp;RIGHT(BL$1,2)),$U688&lt;=DATEVALUE("9/30/20"&amp;RIGHT(BM$1,2))),AND($T688&lt;=DATEVALUE("10/1/20"&amp;RIGHT(BL$1,2)),$U688&gt;=DATEVALUE("9/30/20"&amp;RIGHT(BM$1,2)))),
IF(AND($T688&gt;=DATEVALUE("10/1/20"&amp;RIGHT(BL$1,2)),$U688&lt;=DATEVALUE("9/30/20"&amp;RIGHT(BM$1,2))),NETWORKDAYS($T688,$U688,Holidays!$J$3:$J$937),
IF(AND($T688&lt;DATEVALUE("10/1/20"&amp;RIGHT(BL$1,2)),$U688&lt;=DATEVALUE("9/30/20"&amp;RIGHT(BM$1,2))),NETWORKDAYS(DATEVALUE("10/1/20"&amp;RIGHT(BL$1,2)),$U688,Holidays!$J$3:$J$937),
IF($T688&lt;DATEVALUE("10/1/20"&amp;RIGHT(BL$1,2)),NETWORKDAYS(DATEVALUE("10/1/20"&amp;RIGHT(BL$1,2)),DATEVALUE("9/30/20"&amp;RIGHT(BM$1,2)),Holidays!$J$3:$J$937),
IF($T688&gt;=DATEVALUE("10/1/20"&amp;RIGHT(BL$1,2)),NETWORKDAYS($T688,DATEVALUE("9/30/20"&amp;RIGHT(BM$1,2)),Holidays!$J$3:$J$937),"")))),"")/(NETWORKDAYS($T688,$U688,Holidays!$J$3:$J$937)),0))</f>
        <v/>
      </c>
      <c r="BN688" s="87" t="str">
        <f>IF($Q688="","",IFERROR(IF(OR(AND($T688&gt;=DATEVALUE("10/1/20"&amp;RIGHT(BM$1,2)),$T688&lt;=DATEVALUE("9/30/20"&amp;RIGHT(BN$1,2))),AND($U688&gt;=DATEVALUE("10/1/20"&amp;RIGHT(BM$1,2)),$U688&lt;=DATEVALUE("9/30/20"&amp;RIGHT(BN$1,2))),AND($T688&lt;=DATEVALUE("10/1/20"&amp;RIGHT(BM$1,2)),$U688&gt;=DATEVALUE("9/30/20"&amp;RIGHT(BN$1,2)))),
IF(AND($T688&gt;=DATEVALUE("10/1/20"&amp;RIGHT(BM$1,2)),$U688&lt;=DATEVALUE("9/30/20"&amp;RIGHT(BN$1,2))),NETWORKDAYS($T688,$U688,Holidays!$J$3:$J$937),
IF(AND($T688&lt;DATEVALUE("10/1/20"&amp;RIGHT(BM$1,2)),$U688&lt;=DATEVALUE("9/30/20"&amp;RIGHT(BN$1,2))),NETWORKDAYS(DATEVALUE("10/1/20"&amp;RIGHT(BM$1,2)),$U688,Holidays!$J$3:$J$937),
IF($T688&lt;DATEVALUE("10/1/20"&amp;RIGHT(BM$1,2)),NETWORKDAYS(DATEVALUE("10/1/20"&amp;RIGHT(BM$1,2)),DATEVALUE("9/30/20"&amp;RIGHT(BN$1,2)),Holidays!$J$3:$J$937),
IF($T688&gt;=DATEVALUE("10/1/20"&amp;RIGHT(BM$1,2)),NETWORKDAYS($T688,DATEVALUE("9/30/20"&amp;RIGHT(BN$1,2)),Holidays!$J$3:$J$937),"")))),"")/(NETWORKDAYS($T688,$U688,Holidays!$J$3:$J$937)),0))</f>
        <v/>
      </c>
      <c r="BO688" s="87" t="str">
        <f>IF($Q688="","",IFERROR(IF(OR(AND($T688&gt;=DATEVALUE("10/1/20"&amp;RIGHT(BN$1,2)),$T688&lt;=DATEVALUE("9/30/20"&amp;RIGHT(BO$1,2))),AND($U688&gt;=DATEVALUE("10/1/20"&amp;RIGHT(BN$1,2)),$U688&lt;=DATEVALUE("9/30/20"&amp;RIGHT(BO$1,2))),AND($T688&lt;=DATEVALUE("10/1/20"&amp;RIGHT(BN$1,2)),$U688&gt;=DATEVALUE("9/30/20"&amp;RIGHT(BO$1,2)))),
IF(AND($T688&gt;=DATEVALUE("10/1/20"&amp;RIGHT(BN$1,2)),$U688&lt;=DATEVALUE("9/30/20"&amp;RIGHT(BO$1,2))),NETWORKDAYS($T688,$U688,Holidays!$J$3:$J$937),
IF(AND($T688&lt;DATEVALUE("10/1/20"&amp;RIGHT(BN$1,2)),$U688&lt;=DATEVALUE("9/30/20"&amp;RIGHT(BO$1,2))),NETWORKDAYS(DATEVALUE("10/1/20"&amp;RIGHT(BN$1,2)),$U688,Holidays!$J$3:$J$937),
IF($T688&lt;DATEVALUE("10/1/20"&amp;RIGHT(BN$1,2)),NETWORKDAYS(DATEVALUE("10/1/20"&amp;RIGHT(BN$1,2)),DATEVALUE("9/30/20"&amp;RIGHT(BO$1,2)),Holidays!$J$3:$J$937),
IF($T688&gt;=DATEVALUE("10/1/20"&amp;RIGHT(BN$1,2)),NETWORKDAYS($T688,DATEVALUE("9/30/20"&amp;RIGHT(BO$1,2)),Holidays!$J$3:$J$937),"")))),"")/(NETWORKDAYS($T688,$U688,Holidays!$J$3:$J$937)),0))</f>
        <v/>
      </c>
      <c r="BP688" s="87" t="str">
        <f>IF($Q688="","",IFERROR(IF(OR(AND($T688&gt;=DATEVALUE("10/1/20"&amp;RIGHT(BO$1,2)),$T688&lt;=DATEVALUE("9/30/20"&amp;RIGHT(BP$1,2))),AND($U688&gt;=DATEVALUE("10/1/20"&amp;RIGHT(BO$1,2)),$U688&lt;=DATEVALUE("9/30/20"&amp;RIGHT(BP$1,2))),AND($T688&lt;=DATEVALUE("10/1/20"&amp;RIGHT(BO$1,2)),$U688&gt;=DATEVALUE("9/30/20"&amp;RIGHT(BP$1,2)))),
IF(AND($T688&gt;=DATEVALUE("10/1/20"&amp;RIGHT(BO$1,2)),$U688&lt;=DATEVALUE("9/30/20"&amp;RIGHT(BP$1,2))),NETWORKDAYS($T688,$U688,Holidays!$J$3:$J$937),
IF(AND($T688&lt;DATEVALUE("10/1/20"&amp;RIGHT(BO$1,2)),$U688&lt;=DATEVALUE("9/30/20"&amp;RIGHT(BP$1,2))),NETWORKDAYS(DATEVALUE("10/1/20"&amp;RIGHT(BO$1,2)),$U688,Holidays!$J$3:$J$937),
IF($T688&lt;DATEVALUE("10/1/20"&amp;RIGHT(BO$1,2)),NETWORKDAYS(DATEVALUE("10/1/20"&amp;RIGHT(BO$1,2)),DATEVALUE("9/30/20"&amp;RIGHT(BP$1,2)),Holidays!$J$3:$J$937),
IF($T688&gt;=DATEVALUE("10/1/20"&amp;RIGHT(BO$1,2)),NETWORKDAYS($T688,DATEVALUE("9/30/20"&amp;RIGHT(BP$1,2)),Holidays!$J$3:$J$937),"")))),"")/(NETWORKDAYS($T688,$U688,Holidays!$J$3:$J$937)),0))</f>
        <v/>
      </c>
      <c r="BQ688" s="87" t="str">
        <f>IF($Q688="","",IFERROR(IF(OR(AND($T688&gt;=DATEVALUE("10/1/20"&amp;RIGHT(BP$1,2)),$T688&lt;=DATEVALUE("9/30/20"&amp;RIGHT(BQ$1,2))),AND($U688&gt;=DATEVALUE("10/1/20"&amp;RIGHT(BP$1,2)),$U688&lt;=DATEVALUE("9/30/20"&amp;RIGHT(BQ$1,2))),AND($T688&lt;=DATEVALUE("10/1/20"&amp;RIGHT(BP$1,2)),$U688&gt;=DATEVALUE("9/30/20"&amp;RIGHT(BQ$1,2)))),
IF(AND($T688&gt;=DATEVALUE("10/1/20"&amp;RIGHT(BP$1,2)),$U688&lt;=DATEVALUE("9/30/20"&amp;RIGHT(BQ$1,2))),NETWORKDAYS($T688,$U688,Holidays!$J$3:$J$937),
IF(AND($T688&lt;DATEVALUE("10/1/20"&amp;RIGHT(BP$1,2)),$U688&lt;=DATEVALUE("9/30/20"&amp;RIGHT(BQ$1,2))),NETWORKDAYS(DATEVALUE("10/1/20"&amp;RIGHT(BP$1,2)),$U688,Holidays!$J$3:$J$937),
IF($T688&lt;DATEVALUE("10/1/20"&amp;RIGHT(BP$1,2)),NETWORKDAYS(DATEVALUE("10/1/20"&amp;RIGHT(BP$1,2)),DATEVALUE("9/30/20"&amp;RIGHT(BQ$1,2)),Holidays!$J$3:$J$937),
IF($T688&gt;=DATEVALUE("10/1/20"&amp;RIGHT(BP$1,2)),NETWORKDAYS($T688,DATEVALUE("9/30/20"&amp;RIGHT(BQ$1,2)),Holidays!$J$3:$J$937),"")))),"")/(NETWORKDAYS($T688,$U688,Holidays!$J$3:$J$937)),0))</f>
        <v/>
      </c>
      <c r="BR688" s="87" t="str">
        <f>IF($Q688="","",IFERROR(IF(OR(AND($T688&gt;=DATEVALUE("10/1/20"&amp;RIGHT(BQ$1,2)),$T688&lt;=DATEVALUE("9/30/20"&amp;RIGHT(BR$1,2))),AND($U688&gt;=DATEVALUE("10/1/20"&amp;RIGHT(BQ$1,2)),$U688&lt;=DATEVALUE("9/30/20"&amp;RIGHT(BR$1,2))),AND($T688&lt;=DATEVALUE("10/1/20"&amp;RIGHT(BQ$1,2)),$U688&gt;=DATEVALUE("9/30/20"&amp;RIGHT(BR$1,2)))),
IF(AND($T688&gt;=DATEVALUE("10/1/20"&amp;RIGHT(BQ$1,2)),$U688&lt;=DATEVALUE("9/30/20"&amp;RIGHT(BR$1,2))),NETWORKDAYS($T688,$U688,Holidays!$J$3:$J$937),
IF(AND($T688&lt;DATEVALUE("10/1/20"&amp;RIGHT(BQ$1,2)),$U688&lt;=DATEVALUE("9/30/20"&amp;RIGHT(BR$1,2))),NETWORKDAYS(DATEVALUE("10/1/20"&amp;RIGHT(BQ$1,2)),$U688,Holidays!$J$3:$J$937),
IF($T688&lt;DATEVALUE("10/1/20"&amp;RIGHT(BQ$1,2)),NETWORKDAYS(DATEVALUE("10/1/20"&amp;RIGHT(BQ$1,2)),DATEVALUE("9/30/20"&amp;RIGHT(BR$1,2)),Holidays!$J$3:$J$937),
IF($T688&gt;=DATEVALUE("10/1/20"&amp;RIGHT(BQ$1,2)),NETWORKDAYS($T688,DATEVALUE("9/30/20"&amp;RIGHT(BR$1,2)),Holidays!$J$3:$J$937),"")))),"")/(NETWORKDAYS($T688,$U688,Holidays!$J$3:$J$937)),0))</f>
        <v/>
      </c>
      <c r="BS688" s="87" t="str">
        <f>IF($Q688="","",IFERROR(IF(OR(AND($T688&gt;=DATEVALUE("10/1/20"&amp;RIGHT(BR$1,2)),$T688&lt;=DATEVALUE("9/30/20"&amp;RIGHT(BS$1,2))),AND($U688&gt;=DATEVALUE("10/1/20"&amp;RIGHT(BR$1,2)),$U688&lt;=DATEVALUE("9/30/20"&amp;RIGHT(BS$1,2))),AND($T688&lt;=DATEVALUE("10/1/20"&amp;RIGHT(BR$1,2)),$U688&gt;=DATEVALUE("9/30/20"&amp;RIGHT(BS$1,2)))),
IF(AND($T688&gt;=DATEVALUE("10/1/20"&amp;RIGHT(BR$1,2)),$U688&lt;=DATEVALUE("9/30/20"&amp;RIGHT(BS$1,2))),NETWORKDAYS($T688,$U688,Holidays!$J$3:$J$937),
IF(AND($T688&lt;DATEVALUE("10/1/20"&amp;RIGHT(BR$1,2)),$U688&lt;=DATEVALUE("9/30/20"&amp;RIGHT(BS$1,2))),NETWORKDAYS(DATEVALUE("10/1/20"&amp;RIGHT(BR$1,2)),$U688,Holidays!$J$3:$J$937),
IF($T688&lt;DATEVALUE("10/1/20"&amp;RIGHT(BR$1,2)),NETWORKDAYS(DATEVALUE("10/1/20"&amp;RIGHT(BR$1,2)),DATEVALUE("9/30/20"&amp;RIGHT(BS$1,2)),Holidays!$J$3:$J$937),
IF($T688&gt;=DATEVALUE("10/1/20"&amp;RIGHT(BR$1,2)),NETWORKDAYS($T688,DATEVALUE("9/30/20"&amp;RIGHT(BS$1,2)),Holidays!$J$3:$J$937),"")))),"")/(NETWORKDAYS($T688,$U688,Holidays!$J$3:$J$937)),0))</f>
        <v/>
      </c>
      <c r="BT688" s="87" t="str">
        <f>IF($Q688="","",IFERROR(IF(OR(AND($T688&gt;=DATEVALUE("10/1/20"&amp;RIGHT(BS$1,2)),$T688&lt;=DATEVALUE("9/30/20"&amp;RIGHT(BT$1,2))),AND($U688&gt;=DATEVALUE("10/1/20"&amp;RIGHT(BS$1,2)),$U688&lt;=DATEVALUE("9/30/20"&amp;RIGHT(BT$1,2))),AND($T688&lt;=DATEVALUE("10/1/20"&amp;RIGHT(BS$1,2)),$U688&gt;=DATEVALUE("9/30/20"&amp;RIGHT(BT$1,2)))),
IF(AND($T688&gt;=DATEVALUE("10/1/20"&amp;RIGHT(BS$1,2)),$U688&lt;=DATEVALUE("9/30/20"&amp;RIGHT(BT$1,2))),NETWORKDAYS($T688,$U688,Holidays!$J$3:$J$937),
IF(AND($T688&lt;DATEVALUE("10/1/20"&amp;RIGHT(BS$1,2)),$U688&lt;=DATEVALUE("9/30/20"&amp;RIGHT(BT$1,2))),NETWORKDAYS(DATEVALUE("10/1/20"&amp;RIGHT(BS$1,2)),$U688,Holidays!$J$3:$J$937),
IF($T688&lt;DATEVALUE("10/1/20"&amp;RIGHT(BS$1,2)),NETWORKDAYS(DATEVALUE("10/1/20"&amp;RIGHT(BS$1,2)),DATEVALUE("9/30/20"&amp;RIGHT(BT$1,2)),Holidays!$J$3:$J$937),
IF($T688&gt;=DATEVALUE("10/1/20"&amp;RIGHT(BS$1,2)),NETWORKDAYS($T688,DATEVALUE("9/30/20"&amp;RIGHT(BT$1,2)),Holidays!$J$3:$J$937),"")))),"")/(NETWORKDAYS($T688,$U688,Holidays!$J$3:$J$937)),0))</f>
        <v/>
      </c>
      <c r="BU688" s="87" t="str">
        <f>IF($Q688="","",IFERROR(IF(OR(AND($T688&gt;=DATEVALUE("10/1/20"&amp;RIGHT(BT$1,2)),$T688&lt;=DATEVALUE("9/30/20"&amp;RIGHT(BU$1,2))),AND($U688&gt;=DATEVALUE("10/1/20"&amp;RIGHT(BT$1,2)),$U688&lt;=DATEVALUE("9/30/20"&amp;RIGHT(BU$1,2))),AND($T688&lt;=DATEVALUE("10/1/20"&amp;RIGHT(BT$1,2)),$U688&gt;=DATEVALUE("9/30/20"&amp;RIGHT(BU$1,2)))),
IF(AND($T688&gt;=DATEVALUE("10/1/20"&amp;RIGHT(BT$1,2)),$U688&lt;=DATEVALUE("9/30/20"&amp;RIGHT(BU$1,2))),NETWORKDAYS($T688,$U688,Holidays!$J$3:$J$937),
IF(AND($T688&lt;DATEVALUE("10/1/20"&amp;RIGHT(BT$1,2)),$U688&lt;=DATEVALUE("9/30/20"&amp;RIGHT(BU$1,2))),NETWORKDAYS(DATEVALUE("10/1/20"&amp;RIGHT(BT$1,2)),$U688,Holidays!$J$3:$J$937),
IF($T688&lt;DATEVALUE("10/1/20"&amp;RIGHT(BT$1,2)),NETWORKDAYS(DATEVALUE("10/1/20"&amp;RIGHT(BT$1,2)),DATEVALUE("9/30/20"&amp;RIGHT(BU$1,2)),Holidays!$J$3:$J$937),
IF($T688&gt;=DATEVALUE("10/1/20"&amp;RIGHT(BT$1,2)),NETWORKDAYS($T688,DATEVALUE("9/30/20"&amp;RIGHT(BU$1,2)),Holidays!$J$3:$J$937),"")))),"")/(NETWORKDAYS($T688,$U688,Holidays!$J$3:$J$937)),0))</f>
        <v/>
      </c>
      <c r="BV688" s="87" t="str">
        <f>IF($Q688="","",IFERROR(IF(OR(AND($T688&gt;=DATEVALUE("10/1/20"&amp;RIGHT(BU$1,2)),$T688&lt;=DATEVALUE("9/30/20"&amp;RIGHT(BV$1,2))),AND($U688&gt;=DATEVALUE("10/1/20"&amp;RIGHT(BU$1,2)),$U688&lt;=DATEVALUE("9/30/20"&amp;RIGHT(BV$1,2))),AND($T688&lt;=DATEVALUE("10/1/20"&amp;RIGHT(BU$1,2)),$U688&gt;=DATEVALUE("9/30/20"&amp;RIGHT(BV$1,2)))),
IF(AND($T688&gt;=DATEVALUE("10/1/20"&amp;RIGHT(BU$1,2)),$U688&lt;=DATEVALUE("9/30/20"&amp;RIGHT(BV$1,2))),NETWORKDAYS($T688,$U688,Holidays!$J$3:$J$937),
IF(AND($T688&lt;DATEVALUE("10/1/20"&amp;RIGHT(BU$1,2)),$U688&lt;=DATEVALUE("9/30/20"&amp;RIGHT(BV$1,2))),NETWORKDAYS(DATEVALUE("10/1/20"&amp;RIGHT(BU$1,2)),$U688,Holidays!$J$3:$J$937),
IF($T688&lt;DATEVALUE("10/1/20"&amp;RIGHT(BU$1,2)),NETWORKDAYS(DATEVALUE("10/1/20"&amp;RIGHT(BU$1,2)),DATEVALUE("9/30/20"&amp;RIGHT(BV$1,2)),Holidays!$J$3:$J$937),
IF($T688&gt;=DATEVALUE("10/1/20"&amp;RIGHT(BU$1,2)),NETWORKDAYS($T688,DATEVALUE("9/30/20"&amp;RIGHT(BV$1,2)),Holidays!$J$3:$J$937),"")))),"")/(NETWORKDAYS($T688,$U688,Holidays!$J$3:$J$937)),0))</f>
        <v/>
      </c>
      <c r="BW688" s="87" t="str">
        <f>IF($Q688="","",IFERROR(IF(OR(AND($T688&gt;=DATEVALUE("10/1/20"&amp;RIGHT(BV$1,2)),$T688&lt;=DATEVALUE("9/30/20"&amp;RIGHT(BW$1,2))),AND($U688&gt;=DATEVALUE("10/1/20"&amp;RIGHT(BV$1,2)),$U688&lt;=DATEVALUE("9/30/20"&amp;RIGHT(BW$1,2))),AND($T688&lt;=DATEVALUE("10/1/20"&amp;RIGHT(BV$1,2)),$U688&gt;=DATEVALUE("9/30/20"&amp;RIGHT(BW$1,2)))),
IF(AND($T688&gt;=DATEVALUE("10/1/20"&amp;RIGHT(BV$1,2)),$U688&lt;=DATEVALUE("9/30/20"&amp;RIGHT(BW$1,2))),NETWORKDAYS($T688,$U688,Holidays!$J$3:$J$937),
IF(AND($T688&lt;DATEVALUE("10/1/20"&amp;RIGHT(BV$1,2)),$U688&lt;=DATEVALUE("9/30/20"&amp;RIGHT(BW$1,2))),NETWORKDAYS(DATEVALUE("10/1/20"&amp;RIGHT(BV$1,2)),$U688,Holidays!$J$3:$J$937),
IF($T688&lt;DATEVALUE("10/1/20"&amp;RIGHT(BV$1,2)),NETWORKDAYS(DATEVALUE("10/1/20"&amp;RIGHT(BV$1,2)),DATEVALUE("9/30/20"&amp;RIGHT(BW$1,2)),Holidays!$J$3:$J$937),
IF($T688&gt;=DATEVALUE("10/1/20"&amp;RIGHT(BV$1,2)),NETWORKDAYS($T688,DATEVALUE("9/30/20"&amp;RIGHT(BW$1,2)),Holidays!$J$3:$J$937),"")))),"")/(NETWORKDAYS($T688,$U688,Holidays!$J$3:$J$937)),0))</f>
        <v/>
      </c>
      <c r="BX688" s="87" t="str">
        <f>IF($Q688="","",IFERROR(IF(OR(AND($T688&gt;=DATEVALUE("10/1/20"&amp;RIGHT(BW$1,2)),$T688&lt;=DATEVALUE("9/30/20"&amp;RIGHT(BX$1,2))),AND($U688&gt;=DATEVALUE("10/1/20"&amp;RIGHT(BW$1,2)),$U688&lt;=DATEVALUE("9/30/20"&amp;RIGHT(BX$1,2))),AND($T688&lt;=DATEVALUE("10/1/20"&amp;RIGHT(BW$1,2)),$U688&gt;=DATEVALUE("9/30/20"&amp;RIGHT(BX$1,2)))),
IF(AND($T688&gt;=DATEVALUE("10/1/20"&amp;RIGHT(BW$1,2)),$U688&lt;=DATEVALUE("9/30/20"&amp;RIGHT(BX$1,2))),NETWORKDAYS($T688,$U688,Holidays!$J$3:$J$937),
IF(AND($T688&lt;DATEVALUE("10/1/20"&amp;RIGHT(BW$1,2)),$U688&lt;=DATEVALUE("9/30/20"&amp;RIGHT(BX$1,2))),NETWORKDAYS(DATEVALUE("10/1/20"&amp;RIGHT(BW$1,2)),$U688,Holidays!$J$3:$J$937),
IF($T688&lt;DATEVALUE("10/1/20"&amp;RIGHT(BW$1,2)),NETWORKDAYS(DATEVALUE("10/1/20"&amp;RIGHT(BW$1,2)),DATEVALUE("9/30/20"&amp;RIGHT(BX$1,2)),Holidays!$J$3:$J$937),
IF($T688&gt;=DATEVALUE("10/1/20"&amp;RIGHT(BW$1,2)),NETWORKDAYS($T688,DATEVALUE("9/30/20"&amp;RIGHT(BX$1,2)),Holidays!$J$3:$J$937),"")))),"")/(NETWORKDAYS($T688,$U688,Holidays!$J$3:$J$937)),0))</f>
        <v/>
      </c>
      <c r="BY688" s="87" t="str">
        <f>IF($Q688="","",IFERROR(IF(OR(AND($T688&gt;=DATEVALUE("10/1/20"&amp;RIGHT(BX$1,2)),$T688&lt;=DATEVALUE("9/30/20"&amp;RIGHT(BY$1,2))),AND($U688&gt;=DATEVALUE("10/1/20"&amp;RIGHT(BX$1,2)),$U688&lt;=DATEVALUE("9/30/20"&amp;RIGHT(BY$1,2))),AND($T688&lt;=DATEVALUE("10/1/20"&amp;RIGHT(BX$1,2)),$U688&gt;=DATEVALUE("9/30/20"&amp;RIGHT(BY$1,2)))),
IF(AND($T688&gt;=DATEVALUE("10/1/20"&amp;RIGHT(BX$1,2)),$U688&lt;=DATEVALUE("9/30/20"&amp;RIGHT(BY$1,2))),NETWORKDAYS($T688,$U688,Holidays!$J$3:$J$937),
IF(AND($T688&lt;DATEVALUE("10/1/20"&amp;RIGHT(BX$1,2)),$U688&lt;=DATEVALUE("9/30/20"&amp;RIGHT(BY$1,2))),NETWORKDAYS(DATEVALUE("10/1/20"&amp;RIGHT(BX$1,2)),$U688,Holidays!$J$3:$J$937),
IF($T688&lt;DATEVALUE("10/1/20"&amp;RIGHT(BX$1,2)),NETWORKDAYS(DATEVALUE("10/1/20"&amp;RIGHT(BX$1,2)),DATEVALUE("9/30/20"&amp;RIGHT(BY$1,2)),Holidays!$J$3:$J$937),
IF($T688&gt;=DATEVALUE("10/1/20"&amp;RIGHT(BX$1,2)),NETWORKDAYS($T688,DATEVALUE("9/30/20"&amp;RIGHT(BY$1,2)),Holidays!$J$3:$J$937),"")))),"")/(NETWORKDAYS($T688,$U688,Holidays!$J$3:$J$937)),0))</f>
        <v/>
      </c>
      <c r="BZ688" s="87" t="str">
        <f>IF($Q688="","",IFERROR(IF(OR(AND($T688&gt;=DATEVALUE("10/1/20"&amp;RIGHT(BY$1,2)),$T688&lt;=DATEVALUE("9/30/20"&amp;RIGHT(BZ$1,2))),AND($U688&gt;=DATEVALUE("10/1/20"&amp;RIGHT(BY$1,2)),$U688&lt;=DATEVALUE("9/30/20"&amp;RIGHT(BZ$1,2))),AND($T688&lt;=DATEVALUE("10/1/20"&amp;RIGHT(BY$1,2)),$U688&gt;=DATEVALUE("9/30/20"&amp;RIGHT(BZ$1,2)))),
IF(AND($T688&gt;=DATEVALUE("10/1/20"&amp;RIGHT(BY$1,2)),$U688&lt;=DATEVALUE("9/30/20"&amp;RIGHT(BZ$1,2))),NETWORKDAYS($T688,$U688,Holidays!$J$3:$J$937),
IF(AND($T688&lt;DATEVALUE("10/1/20"&amp;RIGHT(BY$1,2)),$U688&lt;=DATEVALUE("9/30/20"&amp;RIGHT(BZ$1,2))),NETWORKDAYS(DATEVALUE("10/1/20"&amp;RIGHT(BY$1,2)),$U688,Holidays!$J$3:$J$937),
IF($T688&lt;DATEVALUE("10/1/20"&amp;RIGHT(BY$1,2)),NETWORKDAYS(DATEVALUE("10/1/20"&amp;RIGHT(BY$1,2)),DATEVALUE("9/30/20"&amp;RIGHT(BZ$1,2)),Holidays!$J$3:$J$937),
IF($T688&gt;=DATEVALUE("10/1/20"&amp;RIGHT(BY$1,2)),NETWORKDAYS($T688,DATEVALUE("9/30/20"&amp;RIGHT(BZ$1,2)),Holidays!$J$3:$J$937),"")))),"")/(NETWORKDAYS($T688,$U688,Holidays!$J$3:$J$937)),0))</f>
        <v/>
      </c>
      <c r="CA688" s="87" t="str">
        <f>IF($Q688="","",IFERROR(IF(OR(AND($T688&gt;=DATEVALUE("10/1/20"&amp;RIGHT(BZ$1,2)),$T688&lt;=DATEVALUE("9/30/20"&amp;RIGHT(CA$1,2))),AND($U688&gt;=DATEVALUE("10/1/20"&amp;RIGHT(BZ$1,2)),$U688&lt;=DATEVALUE("9/30/20"&amp;RIGHT(CA$1,2))),AND($T688&lt;=DATEVALUE("10/1/20"&amp;RIGHT(BZ$1,2)),$U688&gt;=DATEVALUE("9/30/20"&amp;RIGHT(CA$1,2)))),
IF(AND($T688&gt;=DATEVALUE("10/1/20"&amp;RIGHT(BZ$1,2)),$U688&lt;=DATEVALUE("9/30/20"&amp;RIGHT(CA$1,2))),NETWORKDAYS($T688,$U688,Holidays!$J$3:$J$937),
IF(AND($T688&lt;DATEVALUE("10/1/20"&amp;RIGHT(BZ$1,2)),$U688&lt;=DATEVALUE("9/30/20"&amp;RIGHT(CA$1,2))),NETWORKDAYS(DATEVALUE("10/1/20"&amp;RIGHT(BZ$1,2)),$U688,Holidays!$J$3:$J$937),
IF($T688&lt;DATEVALUE("10/1/20"&amp;RIGHT(BZ$1,2)),NETWORKDAYS(DATEVALUE("10/1/20"&amp;RIGHT(BZ$1,2)),DATEVALUE("9/30/20"&amp;RIGHT(CA$1,2)),Holidays!$J$3:$J$937),
IF($T688&gt;=DATEVALUE("10/1/20"&amp;RIGHT(BZ$1,2)),NETWORKDAYS($T688,DATEVALUE("9/30/20"&amp;RIGHT(CA$1,2)),Holidays!$J$3:$J$937),"")))),"")/(NETWORKDAYS($T688,$U688,Holidays!$J$3:$J$937)),0))</f>
        <v/>
      </c>
      <c r="CB688" s="87" t="str">
        <f>IF($Q688="","",IFERROR(IF(OR(AND($T688&gt;=DATEVALUE("10/1/20"&amp;RIGHT(CA$1,2)),$T688&lt;=DATEVALUE("9/30/20"&amp;RIGHT(CB$1,2))),AND($U688&gt;=DATEVALUE("10/1/20"&amp;RIGHT(CA$1,2)),$U688&lt;=DATEVALUE("9/30/20"&amp;RIGHT(CB$1,2))),AND($T688&lt;=DATEVALUE("10/1/20"&amp;RIGHT(CA$1,2)),$U688&gt;=DATEVALUE("9/30/20"&amp;RIGHT(CB$1,2)))),
IF(AND($T688&gt;=DATEVALUE("10/1/20"&amp;RIGHT(CA$1,2)),$U688&lt;=DATEVALUE("9/30/20"&amp;RIGHT(CB$1,2))),NETWORKDAYS($T688,$U688,Holidays!$J$3:$J$937),
IF(AND($T688&lt;DATEVALUE("10/1/20"&amp;RIGHT(CA$1,2)),$U688&lt;=DATEVALUE("9/30/20"&amp;RIGHT(CB$1,2))),NETWORKDAYS(DATEVALUE("10/1/20"&amp;RIGHT(CA$1,2)),$U688,Holidays!$J$3:$J$937),
IF($T688&lt;DATEVALUE("10/1/20"&amp;RIGHT(CA$1,2)),NETWORKDAYS(DATEVALUE("10/1/20"&amp;RIGHT(CA$1,2)),DATEVALUE("9/30/20"&amp;RIGHT(CB$1,2)),Holidays!$J$3:$J$937),
IF($T688&gt;=DATEVALUE("10/1/20"&amp;RIGHT(CA$1,2)),NETWORKDAYS($T688,DATEVALUE("9/30/20"&amp;RIGHT(CB$1,2)),Holidays!$J$3:$J$937),"")))),"")/(NETWORKDAYS($T688,$U688,Holidays!$J$3:$J$937)),0))</f>
        <v/>
      </c>
    </row>
    <row r="689" spans="1:80">
      <c r="A689" s="97"/>
      <c r="B689" s="98" t="str">
        <f ca="1">IF(NOT($A689=""),OFFSET('WBS Reference &amp; User Procedure'!$A$1,MATCH($A689,'WBS Reference &amp; User Procedure'!$A:$A,0)-1,1),"")</f>
        <v/>
      </c>
      <c r="D689" s="97"/>
      <c r="T689" s="104" t="str">
        <f>IF(NOT(Q689=""),IF(NOT($S689=""),$S689,#REF!),"")</f>
        <v/>
      </c>
      <c r="U689" s="104" t="str">
        <f>IF(NOT(Q689=""),WORKDAY(T689,Q689,Holidays!$J$3:$J$937),"")</f>
        <v/>
      </c>
      <c r="V689" s="104"/>
      <c r="W689" s="104"/>
      <c r="X689" s="101" t="str">
        <f t="shared" si="153"/>
        <v/>
      </c>
      <c r="AL689" s="87" t="str">
        <f t="shared" ca="1" si="150"/>
        <v/>
      </c>
      <c r="AN689" s="87" t="str">
        <f t="shared" ca="1" si="154"/>
        <v/>
      </c>
      <c r="AO689" s="87" t="str">
        <f t="shared" ca="1" si="154"/>
        <v/>
      </c>
      <c r="AP689" s="87" t="str">
        <f t="shared" ca="1" si="154"/>
        <v/>
      </c>
      <c r="AQ689" s="87" t="str">
        <f t="shared" ca="1" si="154"/>
        <v/>
      </c>
      <c r="AR689" s="87" t="str">
        <f t="shared" ca="1" si="154"/>
        <v/>
      </c>
      <c r="AS689" s="87" t="str">
        <f t="shared" ca="1" si="154"/>
        <v/>
      </c>
      <c r="AT689" s="87" t="str">
        <f t="shared" ca="1" si="154"/>
        <v/>
      </c>
      <c r="AU689" s="87" t="str">
        <f t="shared" ca="1" si="154"/>
        <v/>
      </c>
      <c r="AV689" s="87" t="str">
        <f t="shared" ca="1" si="154"/>
        <v/>
      </c>
      <c r="AW689" s="87" t="str">
        <f t="shared" ca="1" si="154"/>
        <v/>
      </c>
      <c r="AX689" s="87" t="str">
        <f t="shared" ca="1" si="155"/>
        <v/>
      </c>
      <c r="AY689" s="87" t="str">
        <f t="shared" ca="1" si="155"/>
        <v/>
      </c>
      <c r="AZ689" s="87" t="str">
        <f t="shared" ca="1" si="155"/>
        <v/>
      </c>
      <c r="BA689" s="87" t="str">
        <f t="shared" ca="1" si="155"/>
        <v/>
      </c>
      <c r="BB689" s="87" t="str">
        <f t="shared" ca="1" si="155"/>
        <v/>
      </c>
      <c r="BC689" s="87" t="str">
        <f t="shared" ca="1" si="155"/>
        <v/>
      </c>
      <c r="BD689" s="87" t="str">
        <f t="shared" ca="1" si="155"/>
        <v/>
      </c>
      <c r="BE689" s="87" t="str">
        <f t="shared" ca="1" si="155"/>
        <v/>
      </c>
      <c r="BF689" s="87" t="str">
        <f t="shared" ca="1" si="155"/>
        <v/>
      </c>
      <c r="BG689" s="87" t="str">
        <f t="shared" ca="1" si="155"/>
        <v/>
      </c>
      <c r="BI689" s="87" t="str">
        <f>IF($Q689="","",IFERROR(IF(OR(AND($T689&gt;=DATEVALUE("10/1/20"&amp;RIGHT(BH$1,2)),$T689&lt;=DATEVALUE("9/30/20"&amp;RIGHT(BI$1,2))),AND($U689&gt;=DATEVALUE("10/1/20"&amp;RIGHT(BH$1,2)),$U689&lt;=DATEVALUE("9/30/20"&amp;RIGHT(BI$1,2))),AND($T689&lt;=DATEVALUE("10/1/20"&amp;RIGHT(BH$1,2)),$U689&gt;=DATEVALUE("9/30/20"&amp;RIGHT(BI$1,2)))),
IF(AND($T689&gt;=DATEVALUE("10/1/20"&amp;RIGHT(BH$1,2)),$U689&lt;=DATEVALUE("9/30/20"&amp;RIGHT(BI$1,2))),NETWORKDAYS($T689,$U689,Holidays!$J$3:$J$937),
IF(AND($T689&lt;DATEVALUE("10/1/20"&amp;RIGHT(BH$1,2)),$U689&lt;=DATEVALUE("9/30/20"&amp;RIGHT(BI$1,2))),NETWORKDAYS(DATEVALUE("10/1/20"&amp;RIGHT(BH$1,2)),$U689,Holidays!$J$3:$J$937),
IF($T689&lt;DATEVALUE("10/1/20"&amp;RIGHT(BH$1,2)),NETWORKDAYS(DATEVALUE("10/1/20"&amp;RIGHT(BH$1,2)),DATEVALUE("9/30/20"&amp;RIGHT(BI$1,2)),Holidays!$J$3:$J$937),
IF($T689&gt;=DATEVALUE("10/1/20"&amp;RIGHT(BH$1,2)),NETWORKDAYS($T689,DATEVALUE("9/30/20"&amp;RIGHT(BI$1,2)),Holidays!$J$3:$J$937),"")))),"")/(NETWORKDAYS($T689,$U689,Holidays!$J$3:$J$937)),0))</f>
        <v/>
      </c>
      <c r="BJ689" s="87" t="str">
        <f>IF($Q689="","",IFERROR(IF(OR(AND($T689&gt;=DATEVALUE("10/1/20"&amp;RIGHT(BI$1,2)),$T689&lt;=DATEVALUE("9/30/20"&amp;RIGHT(BJ$1,2))),AND($U689&gt;=DATEVALUE("10/1/20"&amp;RIGHT(BI$1,2)),$U689&lt;=DATEVALUE("9/30/20"&amp;RIGHT(BJ$1,2))),AND($T689&lt;=DATEVALUE("10/1/20"&amp;RIGHT(BI$1,2)),$U689&gt;=DATEVALUE("9/30/20"&amp;RIGHT(BJ$1,2)))),
IF(AND($T689&gt;=DATEVALUE("10/1/20"&amp;RIGHT(BI$1,2)),$U689&lt;=DATEVALUE("9/30/20"&amp;RIGHT(BJ$1,2))),NETWORKDAYS($T689,$U689,Holidays!$J$3:$J$937),
IF(AND($T689&lt;DATEVALUE("10/1/20"&amp;RIGHT(BI$1,2)),$U689&lt;=DATEVALUE("9/30/20"&amp;RIGHT(BJ$1,2))),NETWORKDAYS(DATEVALUE("10/1/20"&amp;RIGHT(BI$1,2)),$U689,Holidays!$J$3:$J$937),
IF($T689&lt;DATEVALUE("10/1/20"&amp;RIGHT(BI$1,2)),NETWORKDAYS(DATEVALUE("10/1/20"&amp;RIGHT(BI$1,2)),DATEVALUE("9/30/20"&amp;RIGHT(BJ$1,2)),Holidays!$J$3:$J$937),
IF($T689&gt;=DATEVALUE("10/1/20"&amp;RIGHT(BI$1,2)),NETWORKDAYS($T689,DATEVALUE("9/30/20"&amp;RIGHT(BJ$1,2)),Holidays!$J$3:$J$937),"")))),"")/(NETWORKDAYS($T689,$U689,Holidays!$J$3:$J$937)),0))</f>
        <v/>
      </c>
      <c r="BK689" s="87" t="str">
        <f>IF($Q689="","",IFERROR(IF(OR(AND($T689&gt;=DATEVALUE("10/1/20"&amp;RIGHT(BJ$1,2)),$T689&lt;=DATEVALUE("9/30/20"&amp;RIGHT(BK$1,2))),AND($U689&gt;=DATEVALUE("10/1/20"&amp;RIGHT(BJ$1,2)),$U689&lt;=DATEVALUE("9/30/20"&amp;RIGHT(BK$1,2))),AND($T689&lt;=DATEVALUE("10/1/20"&amp;RIGHT(BJ$1,2)),$U689&gt;=DATEVALUE("9/30/20"&amp;RIGHT(BK$1,2)))),
IF(AND($T689&gt;=DATEVALUE("10/1/20"&amp;RIGHT(BJ$1,2)),$U689&lt;=DATEVALUE("9/30/20"&amp;RIGHT(BK$1,2))),NETWORKDAYS($T689,$U689,Holidays!$J$3:$J$937),
IF(AND($T689&lt;DATEVALUE("10/1/20"&amp;RIGHT(BJ$1,2)),$U689&lt;=DATEVALUE("9/30/20"&amp;RIGHT(BK$1,2))),NETWORKDAYS(DATEVALUE("10/1/20"&amp;RIGHT(BJ$1,2)),$U689,Holidays!$J$3:$J$937),
IF($T689&lt;DATEVALUE("10/1/20"&amp;RIGHT(BJ$1,2)),NETWORKDAYS(DATEVALUE("10/1/20"&amp;RIGHT(BJ$1,2)),DATEVALUE("9/30/20"&amp;RIGHT(BK$1,2)),Holidays!$J$3:$J$937),
IF($T689&gt;=DATEVALUE("10/1/20"&amp;RIGHT(BJ$1,2)),NETWORKDAYS($T689,DATEVALUE("9/30/20"&amp;RIGHT(BK$1,2)),Holidays!$J$3:$J$937),"")))),"")/(NETWORKDAYS($T689,$U689,Holidays!$J$3:$J$937)),0))</f>
        <v/>
      </c>
      <c r="BL689" s="87" t="str">
        <f>IF($Q689="","",IFERROR(IF(OR(AND($T689&gt;=DATEVALUE("10/1/20"&amp;RIGHT(BK$1,2)),$T689&lt;=DATEVALUE("9/30/20"&amp;RIGHT(BL$1,2))),AND($U689&gt;=DATEVALUE("10/1/20"&amp;RIGHT(BK$1,2)),$U689&lt;=DATEVALUE("9/30/20"&amp;RIGHT(BL$1,2))),AND($T689&lt;=DATEVALUE("10/1/20"&amp;RIGHT(BK$1,2)),$U689&gt;=DATEVALUE("9/30/20"&amp;RIGHT(BL$1,2)))),
IF(AND($T689&gt;=DATEVALUE("10/1/20"&amp;RIGHT(BK$1,2)),$U689&lt;=DATEVALUE("9/30/20"&amp;RIGHT(BL$1,2))),NETWORKDAYS($T689,$U689,Holidays!$J$3:$J$937),
IF(AND($T689&lt;DATEVALUE("10/1/20"&amp;RIGHT(BK$1,2)),$U689&lt;=DATEVALUE("9/30/20"&amp;RIGHT(BL$1,2))),NETWORKDAYS(DATEVALUE("10/1/20"&amp;RIGHT(BK$1,2)),$U689,Holidays!$J$3:$J$937),
IF($T689&lt;DATEVALUE("10/1/20"&amp;RIGHT(BK$1,2)),NETWORKDAYS(DATEVALUE("10/1/20"&amp;RIGHT(BK$1,2)),DATEVALUE("9/30/20"&amp;RIGHT(BL$1,2)),Holidays!$J$3:$J$937),
IF($T689&gt;=DATEVALUE("10/1/20"&amp;RIGHT(BK$1,2)),NETWORKDAYS($T689,DATEVALUE("9/30/20"&amp;RIGHT(BL$1,2)),Holidays!$J$3:$J$937),"")))),"")/(NETWORKDAYS($T689,$U689,Holidays!$J$3:$J$937)),0))</f>
        <v/>
      </c>
      <c r="BM689" s="87" t="str">
        <f>IF($Q689="","",IFERROR(IF(OR(AND($T689&gt;=DATEVALUE("10/1/20"&amp;RIGHT(BL$1,2)),$T689&lt;=DATEVALUE("9/30/20"&amp;RIGHT(BM$1,2))),AND($U689&gt;=DATEVALUE("10/1/20"&amp;RIGHT(BL$1,2)),$U689&lt;=DATEVALUE("9/30/20"&amp;RIGHT(BM$1,2))),AND($T689&lt;=DATEVALUE("10/1/20"&amp;RIGHT(BL$1,2)),$U689&gt;=DATEVALUE("9/30/20"&amp;RIGHT(BM$1,2)))),
IF(AND($T689&gt;=DATEVALUE("10/1/20"&amp;RIGHT(BL$1,2)),$U689&lt;=DATEVALUE("9/30/20"&amp;RIGHT(BM$1,2))),NETWORKDAYS($T689,$U689,Holidays!$J$3:$J$937),
IF(AND($T689&lt;DATEVALUE("10/1/20"&amp;RIGHT(BL$1,2)),$U689&lt;=DATEVALUE("9/30/20"&amp;RIGHT(BM$1,2))),NETWORKDAYS(DATEVALUE("10/1/20"&amp;RIGHT(BL$1,2)),$U689,Holidays!$J$3:$J$937),
IF($T689&lt;DATEVALUE("10/1/20"&amp;RIGHT(BL$1,2)),NETWORKDAYS(DATEVALUE("10/1/20"&amp;RIGHT(BL$1,2)),DATEVALUE("9/30/20"&amp;RIGHT(BM$1,2)),Holidays!$J$3:$J$937),
IF($T689&gt;=DATEVALUE("10/1/20"&amp;RIGHT(BL$1,2)),NETWORKDAYS($T689,DATEVALUE("9/30/20"&amp;RIGHT(BM$1,2)),Holidays!$J$3:$J$937),"")))),"")/(NETWORKDAYS($T689,$U689,Holidays!$J$3:$J$937)),0))</f>
        <v/>
      </c>
      <c r="BN689" s="87" t="str">
        <f>IF($Q689="","",IFERROR(IF(OR(AND($T689&gt;=DATEVALUE("10/1/20"&amp;RIGHT(BM$1,2)),$T689&lt;=DATEVALUE("9/30/20"&amp;RIGHT(BN$1,2))),AND($U689&gt;=DATEVALUE("10/1/20"&amp;RIGHT(BM$1,2)),$U689&lt;=DATEVALUE("9/30/20"&amp;RIGHT(BN$1,2))),AND($T689&lt;=DATEVALUE("10/1/20"&amp;RIGHT(BM$1,2)),$U689&gt;=DATEVALUE("9/30/20"&amp;RIGHT(BN$1,2)))),
IF(AND($T689&gt;=DATEVALUE("10/1/20"&amp;RIGHT(BM$1,2)),$U689&lt;=DATEVALUE("9/30/20"&amp;RIGHT(BN$1,2))),NETWORKDAYS($T689,$U689,Holidays!$J$3:$J$937),
IF(AND($T689&lt;DATEVALUE("10/1/20"&amp;RIGHT(BM$1,2)),$U689&lt;=DATEVALUE("9/30/20"&amp;RIGHT(BN$1,2))),NETWORKDAYS(DATEVALUE("10/1/20"&amp;RIGHT(BM$1,2)),$U689,Holidays!$J$3:$J$937),
IF($T689&lt;DATEVALUE("10/1/20"&amp;RIGHT(BM$1,2)),NETWORKDAYS(DATEVALUE("10/1/20"&amp;RIGHT(BM$1,2)),DATEVALUE("9/30/20"&amp;RIGHT(BN$1,2)),Holidays!$J$3:$J$937),
IF($T689&gt;=DATEVALUE("10/1/20"&amp;RIGHT(BM$1,2)),NETWORKDAYS($T689,DATEVALUE("9/30/20"&amp;RIGHT(BN$1,2)),Holidays!$J$3:$J$937),"")))),"")/(NETWORKDAYS($T689,$U689,Holidays!$J$3:$J$937)),0))</f>
        <v/>
      </c>
      <c r="BO689" s="87" t="str">
        <f>IF($Q689="","",IFERROR(IF(OR(AND($T689&gt;=DATEVALUE("10/1/20"&amp;RIGHT(BN$1,2)),$T689&lt;=DATEVALUE("9/30/20"&amp;RIGHT(BO$1,2))),AND($U689&gt;=DATEVALUE("10/1/20"&amp;RIGHT(BN$1,2)),$U689&lt;=DATEVALUE("9/30/20"&amp;RIGHT(BO$1,2))),AND($T689&lt;=DATEVALUE("10/1/20"&amp;RIGHT(BN$1,2)),$U689&gt;=DATEVALUE("9/30/20"&amp;RIGHT(BO$1,2)))),
IF(AND($T689&gt;=DATEVALUE("10/1/20"&amp;RIGHT(BN$1,2)),$U689&lt;=DATEVALUE("9/30/20"&amp;RIGHT(BO$1,2))),NETWORKDAYS($T689,$U689,Holidays!$J$3:$J$937),
IF(AND($T689&lt;DATEVALUE("10/1/20"&amp;RIGHT(BN$1,2)),$U689&lt;=DATEVALUE("9/30/20"&amp;RIGHT(BO$1,2))),NETWORKDAYS(DATEVALUE("10/1/20"&amp;RIGHT(BN$1,2)),$U689,Holidays!$J$3:$J$937),
IF($T689&lt;DATEVALUE("10/1/20"&amp;RIGHT(BN$1,2)),NETWORKDAYS(DATEVALUE("10/1/20"&amp;RIGHT(BN$1,2)),DATEVALUE("9/30/20"&amp;RIGHT(BO$1,2)),Holidays!$J$3:$J$937),
IF($T689&gt;=DATEVALUE("10/1/20"&amp;RIGHT(BN$1,2)),NETWORKDAYS($T689,DATEVALUE("9/30/20"&amp;RIGHT(BO$1,2)),Holidays!$J$3:$J$937),"")))),"")/(NETWORKDAYS($T689,$U689,Holidays!$J$3:$J$937)),0))</f>
        <v/>
      </c>
      <c r="BP689" s="87" t="str">
        <f>IF($Q689="","",IFERROR(IF(OR(AND($T689&gt;=DATEVALUE("10/1/20"&amp;RIGHT(BO$1,2)),$T689&lt;=DATEVALUE("9/30/20"&amp;RIGHT(BP$1,2))),AND($U689&gt;=DATEVALUE("10/1/20"&amp;RIGHT(BO$1,2)),$U689&lt;=DATEVALUE("9/30/20"&amp;RIGHT(BP$1,2))),AND($T689&lt;=DATEVALUE("10/1/20"&amp;RIGHT(BO$1,2)),$U689&gt;=DATEVALUE("9/30/20"&amp;RIGHT(BP$1,2)))),
IF(AND($T689&gt;=DATEVALUE("10/1/20"&amp;RIGHT(BO$1,2)),$U689&lt;=DATEVALUE("9/30/20"&amp;RIGHT(BP$1,2))),NETWORKDAYS($T689,$U689,Holidays!$J$3:$J$937),
IF(AND($T689&lt;DATEVALUE("10/1/20"&amp;RIGHT(BO$1,2)),$U689&lt;=DATEVALUE("9/30/20"&amp;RIGHT(BP$1,2))),NETWORKDAYS(DATEVALUE("10/1/20"&amp;RIGHT(BO$1,2)),$U689,Holidays!$J$3:$J$937),
IF($T689&lt;DATEVALUE("10/1/20"&amp;RIGHT(BO$1,2)),NETWORKDAYS(DATEVALUE("10/1/20"&amp;RIGHT(BO$1,2)),DATEVALUE("9/30/20"&amp;RIGHT(BP$1,2)),Holidays!$J$3:$J$937),
IF($T689&gt;=DATEVALUE("10/1/20"&amp;RIGHT(BO$1,2)),NETWORKDAYS($T689,DATEVALUE("9/30/20"&amp;RIGHT(BP$1,2)),Holidays!$J$3:$J$937),"")))),"")/(NETWORKDAYS($T689,$U689,Holidays!$J$3:$J$937)),0))</f>
        <v/>
      </c>
      <c r="BQ689" s="87" t="str">
        <f>IF($Q689="","",IFERROR(IF(OR(AND($T689&gt;=DATEVALUE("10/1/20"&amp;RIGHT(BP$1,2)),$T689&lt;=DATEVALUE("9/30/20"&amp;RIGHT(BQ$1,2))),AND($U689&gt;=DATEVALUE("10/1/20"&amp;RIGHT(BP$1,2)),$U689&lt;=DATEVALUE("9/30/20"&amp;RIGHT(BQ$1,2))),AND($T689&lt;=DATEVALUE("10/1/20"&amp;RIGHT(BP$1,2)),$U689&gt;=DATEVALUE("9/30/20"&amp;RIGHT(BQ$1,2)))),
IF(AND($T689&gt;=DATEVALUE("10/1/20"&amp;RIGHT(BP$1,2)),$U689&lt;=DATEVALUE("9/30/20"&amp;RIGHT(BQ$1,2))),NETWORKDAYS($T689,$U689,Holidays!$J$3:$J$937),
IF(AND($T689&lt;DATEVALUE("10/1/20"&amp;RIGHT(BP$1,2)),$U689&lt;=DATEVALUE("9/30/20"&amp;RIGHT(BQ$1,2))),NETWORKDAYS(DATEVALUE("10/1/20"&amp;RIGHT(BP$1,2)),$U689,Holidays!$J$3:$J$937),
IF($T689&lt;DATEVALUE("10/1/20"&amp;RIGHT(BP$1,2)),NETWORKDAYS(DATEVALUE("10/1/20"&amp;RIGHT(BP$1,2)),DATEVALUE("9/30/20"&amp;RIGHT(BQ$1,2)),Holidays!$J$3:$J$937),
IF($T689&gt;=DATEVALUE("10/1/20"&amp;RIGHT(BP$1,2)),NETWORKDAYS($T689,DATEVALUE("9/30/20"&amp;RIGHT(BQ$1,2)),Holidays!$J$3:$J$937),"")))),"")/(NETWORKDAYS($T689,$U689,Holidays!$J$3:$J$937)),0))</f>
        <v/>
      </c>
      <c r="BR689" s="87" t="str">
        <f>IF($Q689="","",IFERROR(IF(OR(AND($T689&gt;=DATEVALUE("10/1/20"&amp;RIGHT(BQ$1,2)),$T689&lt;=DATEVALUE("9/30/20"&amp;RIGHT(BR$1,2))),AND($U689&gt;=DATEVALUE("10/1/20"&amp;RIGHT(BQ$1,2)),$U689&lt;=DATEVALUE("9/30/20"&amp;RIGHT(BR$1,2))),AND($T689&lt;=DATEVALUE("10/1/20"&amp;RIGHT(BQ$1,2)),$U689&gt;=DATEVALUE("9/30/20"&amp;RIGHT(BR$1,2)))),
IF(AND($T689&gt;=DATEVALUE("10/1/20"&amp;RIGHT(BQ$1,2)),$U689&lt;=DATEVALUE("9/30/20"&amp;RIGHT(BR$1,2))),NETWORKDAYS($T689,$U689,Holidays!$J$3:$J$937),
IF(AND($T689&lt;DATEVALUE("10/1/20"&amp;RIGHT(BQ$1,2)),$U689&lt;=DATEVALUE("9/30/20"&amp;RIGHT(BR$1,2))),NETWORKDAYS(DATEVALUE("10/1/20"&amp;RIGHT(BQ$1,2)),$U689,Holidays!$J$3:$J$937),
IF($T689&lt;DATEVALUE("10/1/20"&amp;RIGHT(BQ$1,2)),NETWORKDAYS(DATEVALUE("10/1/20"&amp;RIGHT(BQ$1,2)),DATEVALUE("9/30/20"&amp;RIGHT(BR$1,2)),Holidays!$J$3:$J$937),
IF($T689&gt;=DATEVALUE("10/1/20"&amp;RIGHT(BQ$1,2)),NETWORKDAYS($T689,DATEVALUE("9/30/20"&amp;RIGHT(BR$1,2)),Holidays!$J$3:$J$937),"")))),"")/(NETWORKDAYS($T689,$U689,Holidays!$J$3:$J$937)),0))</f>
        <v/>
      </c>
      <c r="BS689" s="87" t="str">
        <f>IF($Q689="","",IFERROR(IF(OR(AND($T689&gt;=DATEVALUE("10/1/20"&amp;RIGHT(BR$1,2)),$T689&lt;=DATEVALUE("9/30/20"&amp;RIGHT(BS$1,2))),AND($U689&gt;=DATEVALUE("10/1/20"&amp;RIGHT(BR$1,2)),$U689&lt;=DATEVALUE("9/30/20"&amp;RIGHT(BS$1,2))),AND($T689&lt;=DATEVALUE("10/1/20"&amp;RIGHT(BR$1,2)),$U689&gt;=DATEVALUE("9/30/20"&amp;RIGHT(BS$1,2)))),
IF(AND($T689&gt;=DATEVALUE("10/1/20"&amp;RIGHT(BR$1,2)),$U689&lt;=DATEVALUE("9/30/20"&amp;RIGHT(BS$1,2))),NETWORKDAYS($T689,$U689,Holidays!$J$3:$J$937),
IF(AND($T689&lt;DATEVALUE("10/1/20"&amp;RIGHT(BR$1,2)),$U689&lt;=DATEVALUE("9/30/20"&amp;RIGHT(BS$1,2))),NETWORKDAYS(DATEVALUE("10/1/20"&amp;RIGHT(BR$1,2)),$U689,Holidays!$J$3:$J$937),
IF($T689&lt;DATEVALUE("10/1/20"&amp;RIGHT(BR$1,2)),NETWORKDAYS(DATEVALUE("10/1/20"&amp;RIGHT(BR$1,2)),DATEVALUE("9/30/20"&amp;RIGHT(BS$1,2)),Holidays!$J$3:$J$937),
IF($T689&gt;=DATEVALUE("10/1/20"&amp;RIGHT(BR$1,2)),NETWORKDAYS($T689,DATEVALUE("9/30/20"&amp;RIGHT(BS$1,2)),Holidays!$J$3:$J$937),"")))),"")/(NETWORKDAYS($T689,$U689,Holidays!$J$3:$J$937)),0))</f>
        <v/>
      </c>
      <c r="BT689" s="87" t="str">
        <f>IF($Q689="","",IFERROR(IF(OR(AND($T689&gt;=DATEVALUE("10/1/20"&amp;RIGHT(BS$1,2)),$T689&lt;=DATEVALUE("9/30/20"&amp;RIGHT(BT$1,2))),AND($U689&gt;=DATEVALUE("10/1/20"&amp;RIGHT(BS$1,2)),$U689&lt;=DATEVALUE("9/30/20"&amp;RIGHT(BT$1,2))),AND($T689&lt;=DATEVALUE("10/1/20"&amp;RIGHT(BS$1,2)),$U689&gt;=DATEVALUE("9/30/20"&amp;RIGHT(BT$1,2)))),
IF(AND($T689&gt;=DATEVALUE("10/1/20"&amp;RIGHT(BS$1,2)),$U689&lt;=DATEVALUE("9/30/20"&amp;RIGHT(BT$1,2))),NETWORKDAYS($T689,$U689,Holidays!$J$3:$J$937),
IF(AND($T689&lt;DATEVALUE("10/1/20"&amp;RIGHT(BS$1,2)),$U689&lt;=DATEVALUE("9/30/20"&amp;RIGHT(BT$1,2))),NETWORKDAYS(DATEVALUE("10/1/20"&amp;RIGHT(BS$1,2)),$U689,Holidays!$J$3:$J$937),
IF($T689&lt;DATEVALUE("10/1/20"&amp;RIGHT(BS$1,2)),NETWORKDAYS(DATEVALUE("10/1/20"&amp;RIGHT(BS$1,2)),DATEVALUE("9/30/20"&amp;RIGHT(BT$1,2)),Holidays!$J$3:$J$937),
IF($T689&gt;=DATEVALUE("10/1/20"&amp;RIGHT(BS$1,2)),NETWORKDAYS($T689,DATEVALUE("9/30/20"&amp;RIGHT(BT$1,2)),Holidays!$J$3:$J$937),"")))),"")/(NETWORKDAYS($T689,$U689,Holidays!$J$3:$J$937)),0))</f>
        <v/>
      </c>
      <c r="BU689" s="87" t="str">
        <f>IF($Q689="","",IFERROR(IF(OR(AND($T689&gt;=DATEVALUE("10/1/20"&amp;RIGHT(BT$1,2)),$T689&lt;=DATEVALUE("9/30/20"&amp;RIGHT(BU$1,2))),AND($U689&gt;=DATEVALUE("10/1/20"&amp;RIGHT(BT$1,2)),$U689&lt;=DATEVALUE("9/30/20"&amp;RIGHT(BU$1,2))),AND($T689&lt;=DATEVALUE("10/1/20"&amp;RIGHT(BT$1,2)),$U689&gt;=DATEVALUE("9/30/20"&amp;RIGHT(BU$1,2)))),
IF(AND($T689&gt;=DATEVALUE("10/1/20"&amp;RIGHT(BT$1,2)),$U689&lt;=DATEVALUE("9/30/20"&amp;RIGHT(BU$1,2))),NETWORKDAYS($T689,$U689,Holidays!$J$3:$J$937),
IF(AND($T689&lt;DATEVALUE("10/1/20"&amp;RIGHT(BT$1,2)),$U689&lt;=DATEVALUE("9/30/20"&amp;RIGHT(BU$1,2))),NETWORKDAYS(DATEVALUE("10/1/20"&amp;RIGHT(BT$1,2)),$U689,Holidays!$J$3:$J$937),
IF($T689&lt;DATEVALUE("10/1/20"&amp;RIGHT(BT$1,2)),NETWORKDAYS(DATEVALUE("10/1/20"&amp;RIGHT(BT$1,2)),DATEVALUE("9/30/20"&amp;RIGHT(BU$1,2)),Holidays!$J$3:$J$937),
IF($T689&gt;=DATEVALUE("10/1/20"&amp;RIGHT(BT$1,2)),NETWORKDAYS($T689,DATEVALUE("9/30/20"&amp;RIGHT(BU$1,2)),Holidays!$J$3:$J$937),"")))),"")/(NETWORKDAYS($T689,$U689,Holidays!$J$3:$J$937)),0))</f>
        <v/>
      </c>
      <c r="BV689" s="87" t="str">
        <f>IF($Q689="","",IFERROR(IF(OR(AND($T689&gt;=DATEVALUE("10/1/20"&amp;RIGHT(BU$1,2)),$T689&lt;=DATEVALUE("9/30/20"&amp;RIGHT(BV$1,2))),AND($U689&gt;=DATEVALUE("10/1/20"&amp;RIGHT(BU$1,2)),$U689&lt;=DATEVALUE("9/30/20"&amp;RIGHT(BV$1,2))),AND($T689&lt;=DATEVALUE("10/1/20"&amp;RIGHT(BU$1,2)),$U689&gt;=DATEVALUE("9/30/20"&amp;RIGHT(BV$1,2)))),
IF(AND($T689&gt;=DATEVALUE("10/1/20"&amp;RIGHT(BU$1,2)),$U689&lt;=DATEVALUE("9/30/20"&amp;RIGHT(BV$1,2))),NETWORKDAYS($T689,$U689,Holidays!$J$3:$J$937),
IF(AND($T689&lt;DATEVALUE("10/1/20"&amp;RIGHT(BU$1,2)),$U689&lt;=DATEVALUE("9/30/20"&amp;RIGHT(BV$1,2))),NETWORKDAYS(DATEVALUE("10/1/20"&amp;RIGHT(BU$1,2)),$U689,Holidays!$J$3:$J$937),
IF($T689&lt;DATEVALUE("10/1/20"&amp;RIGHT(BU$1,2)),NETWORKDAYS(DATEVALUE("10/1/20"&amp;RIGHT(BU$1,2)),DATEVALUE("9/30/20"&amp;RIGHT(BV$1,2)),Holidays!$J$3:$J$937),
IF($T689&gt;=DATEVALUE("10/1/20"&amp;RIGHT(BU$1,2)),NETWORKDAYS($T689,DATEVALUE("9/30/20"&amp;RIGHT(BV$1,2)),Holidays!$J$3:$J$937),"")))),"")/(NETWORKDAYS($T689,$U689,Holidays!$J$3:$J$937)),0))</f>
        <v/>
      </c>
      <c r="BW689" s="87" t="str">
        <f>IF($Q689="","",IFERROR(IF(OR(AND($T689&gt;=DATEVALUE("10/1/20"&amp;RIGHT(BV$1,2)),$T689&lt;=DATEVALUE("9/30/20"&amp;RIGHT(BW$1,2))),AND($U689&gt;=DATEVALUE("10/1/20"&amp;RIGHT(BV$1,2)),$U689&lt;=DATEVALUE("9/30/20"&amp;RIGHT(BW$1,2))),AND($T689&lt;=DATEVALUE("10/1/20"&amp;RIGHT(BV$1,2)),$U689&gt;=DATEVALUE("9/30/20"&amp;RIGHT(BW$1,2)))),
IF(AND($T689&gt;=DATEVALUE("10/1/20"&amp;RIGHT(BV$1,2)),$U689&lt;=DATEVALUE("9/30/20"&amp;RIGHT(BW$1,2))),NETWORKDAYS($T689,$U689,Holidays!$J$3:$J$937),
IF(AND($T689&lt;DATEVALUE("10/1/20"&amp;RIGHT(BV$1,2)),$U689&lt;=DATEVALUE("9/30/20"&amp;RIGHT(BW$1,2))),NETWORKDAYS(DATEVALUE("10/1/20"&amp;RIGHT(BV$1,2)),$U689,Holidays!$J$3:$J$937),
IF($T689&lt;DATEVALUE("10/1/20"&amp;RIGHT(BV$1,2)),NETWORKDAYS(DATEVALUE("10/1/20"&amp;RIGHT(BV$1,2)),DATEVALUE("9/30/20"&amp;RIGHT(BW$1,2)),Holidays!$J$3:$J$937),
IF($T689&gt;=DATEVALUE("10/1/20"&amp;RIGHT(BV$1,2)),NETWORKDAYS($T689,DATEVALUE("9/30/20"&amp;RIGHT(BW$1,2)),Holidays!$J$3:$J$937),"")))),"")/(NETWORKDAYS($T689,$U689,Holidays!$J$3:$J$937)),0))</f>
        <v/>
      </c>
      <c r="BX689" s="87" t="str">
        <f>IF($Q689="","",IFERROR(IF(OR(AND($T689&gt;=DATEVALUE("10/1/20"&amp;RIGHT(BW$1,2)),$T689&lt;=DATEVALUE("9/30/20"&amp;RIGHT(BX$1,2))),AND($U689&gt;=DATEVALUE("10/1/20"&amp;RIGHT(BW$1,2)),$U689&lt;=DATEVALUE("9/30/20"&amp;RIGHT(BX$1,2))),AND($T689&lt;=DATEVALUE("10/1/20"&amp;RIGHT(BW$1,2)),$U689&gt;=DATEVALUE("9/30/20"&amp;RIGHT(BX$1,2)))),
IF(AND($T689&gt;=DATEVALUE("10/1/20"&amp;RIGHT(BW$1,2)),$U689&lt;=DATEVALUE("9/30/20"&amp;RIGHT(BX$1,2))),NETWORKDAYS($T689,$U689,Holidays!$J$3:$J$937),
IF(AND($T689&lt;DATEVALUE("10/1/20"&amp;RIGHT(BW$1,2)),$U689&lt;=DATEVALUE("9/30/20"&amp;RIGHT(BX$1,2))),NETWORKDAYS(DATEVALUE("10/1/20"&amp;RIGHT(BW$1,2)),$U689,Holidays!$J$3:$J$937),
IF($T689&lt;DATEVALUE("10/1/20"&amp;RIGHT(BW$1,2)),NETWORKDAYS(DATEVALUE("10/1/20"&amp;RIGHT(BW$1,2)),DATEVALUE("9/30/20"&amp;RIGHT(BX$1,2)),Holidays!$J$3:$J$937),
IF($T689&gt;=DATEVALUE("10/1/20"&amp;RIGHT(BW$1,2)),NETWORKDAYS($T689,DATEVALUE("9/30/20"&amp;RIGHT(BX$1,2)),Holidays!$J$3:$J$937),"")))),"")/(NETWORKDAYS($T689,$U689,Holidays!$J$3:$J$937)),0))</f>
        <v/>
      </c>
      <c r="BY689" s="87" t="str">
        <f>IF($Q689="","",IFERROR(IF(OR(AND($T689&gt;=DATEVALUE("10/1/20"&amp;RIGHT(BX$1,2)),$T689&lt;=DATEVALUE("9/30/20"&amp;RIGHT(BY$1,2))),AND($U689&gt;=DATEVALUE("10/1/20"&amp;RIGHT(BX$1,2)),$U689&lt;=DATEVALUE("9/30/20"&amp;RIGHT(BY$1,2))),AND($T689&lt;=DATEVALUE("10/1/20"&amp;RIGHT(BX$1,2)),$U689&gt;=DATEVALUE("9/30/20"&amp;RIGHT(BY$1,2)))),
IF(AND($T689&gt;=DATEVALUE("10/1/20"&amp;RIGHT(BX$1,2)),$U689&lt;=DATEVALUE("9/30/20"&amp;RIGHT(BY$1,2))),NETWORKDAYS($T689,$U689,Holidays!$J$3:$J$937),
IF(AND($T689&lt;DATEVALUE("10/1/20"&amp;RIGHT(BX$1,2)),$U689&lt;=DATEVALUE("9/30/20"&amp;RIGHT(BY$1,2))),NETWORKDAYS(DATEVALUE("10/1/20"&amp;RIGHT(BX$1,2)),$U689,Holidays!$J$3:$J$937),
IF($T689&lt;DATEVALUE("10/1/20"&amp;RIGHT(BX$1,2)),NETWORKDAYS(DATEVALUE("10/1/20"&amp;RIGHT(BX$1,2)),DATEVALUE("9/30/20"&amp;RIGHT(BY$1,2)),Holidays!$J$3:$J$937),
IF($T689&gt;=DATEVALUE("10/1/20"&amp;RIGHT(BX$1,2)),NETWORKDAYS($T689,DATEVALUE("9/30/20"&amp;RIGHT(BY$1,2)),Holidays!$J$3:$J$937),"")))),"")/(NETWORKDAYS($T689,$U689,Holidays!$J$3:$J$937)),0))</f>
        <v/>
      </c>
      <c r="BZ689" s="87" t="str">
        <f>IF($Q689="","",IFERROR(IF(OR(AND($T689&gt;=DATEVALUE("10/1/20"&amp;RIGHT(BY$1,2)),$T689&lt;=DATEVALUE("9/30/20"&amp;RIGHT(BZ$1,2))),AND($U689&gt;=DATEVALUE("10/1/20"&amp;RIGHT(BY$1,2)),$U689&lt;=DATEVALUE("9/30/20"&amp;RIGHT(BZ$1,2))),AND($T689&lt;=DATEVALUE("10/1/20"&amp;RIGHT(BY$1,2)),$U689&gt;=DATEVALUE("9/30/20"&amp;RIGHT(BZ$1,2)))),
IF(AND($T689&gt;=DATEVALUE("10/1/20"&amp;RIGHT(BY$1,2)),$U689&lt;=DATEVALUE("9/30/20"&amp;RIGHT(BZ$1,2))),NETWORKDAYS($T689,$U689,Holidays!$J$3:$J$937),
IF(AND($T689&lt;DATEVALUE("10/1/20"&amp;RIGHT(BY$1,2)),$U689&lt;=DATEVALUE("9/30/20"&amp;RIGHT(BZ$1,2))),NETWORKDAYS(DATEVALUE("10/1/20"&amp;RIGHT(BY$1,2)),$U689,Holidays!$J$3:$J$937),
IF($T689&lt;DATEVALUE("10/1/20"&amp;RIGHT(BY$1,2)),NETWORKDAYS(DATEVALUE("10/1/20"&amp;RIGHT(BY$1,2)),DATEVALUE("9/30/20"&amp;RIGHT(BZ$1,2)),Holidays!$J$3:$J$937),
IF($T689&gt;=DATEVALUE("10/1/20"&amp;RIGHT(BY$1,2)),NETWORKDAYS($T689,DATEVALUE("9/30/20"&amp;RIGHT(BZ$1,2)),Holidays!$J$3:$J$937),"")))),"")/(NETWORKDAYS($T689,$U689,Holidays!$J$3:$J$937)),0))</f>
        <v/>
      </c>
      <c r="CA689" s="87" t="str">
        <f>IF($Q689="","",IFERROR(IF(OR(AND($T689&gt;=DATEVALUE("10/1/20"&amp;RIGHT(BZ$1,2)),$T689&lt;=DATEVALUE("9/30/20"&amp;RIGHT(CA$1,2))),AND($U689&gt;=DATEVALUE("10/1/20"&amp;RIGHT(BZ$1,2)),$U689&lt;=DATEVALUE("9/30/20"&amp;RIGHT(CA$1,2))),AND($T689&lt;=DATEVALUE("10/1/20"&amp;RIGHT(BZ$1,2)),$U689&gt;=DATEVALUE("9/30/20"&amp;RIGHT(CA$1,2)))),
IF(AND($T689&gt;=DATEVALUE("10/1/20"&amp;RIGHT(BZ$1,2)),$U689&lt;=DATEVALUE("9/30/20"&amp;RIGHT(CA$1,2))),NETWORKDAYS($T689,$U689,Holidays!$J$3:$J$937),
IF(AND($T689&lt;DATEVALUE("10/1/20"&amp;RIGHT(BZ$1,2)),$U689&lt;=DATEVALUE("9/30/20"&amp;RIGHT(CA$1,2))),NETWORKDAYS(DATEVALUE("10/1/20"&amp;RIGHT(BZ$1,2)),$U689,Holidays!$J$3:$J$937),
IF($T689&lt;DATEVALUE("10/1/20"&amp;RIGHT(BZ$1,2)),NETWORKDAYS(DATEVALUE("10/1/20"&amp;RIGHT(BZ$1,2)),DATEVALUE("9/30/20"&amp;RIGHT(CA$1,2)),Holidays!$J$3:$J$937),
IF($T689&gt;=DATEVALUE("10/1/20"&amp;RIGHT(BZ$1,2)),NETWORKDAYS($T689,DATEVALUE("9/30/20"&amp;RIGHT(CA$1,2)),Holidays!$J$3:$J$937),"")))),"")/(NETWORKDAYS($T689,$U689,Holidays!$J$3:$J$937)),0))</f>
        <v/>
      </c>
      <c r="CB689" s="87" t="str">
        <f>IF($Q689="","",IFERROR(IF(OR(AND($T689&gt;=DATEVALUE("10/1/20"&amp;RIGHT(CA$1,2)),$T689&lt;=DATEVALUE("9/30/20"&amp;RIGHT(CB$1,2))),AND($U689&gt;=DATEVALUE("10/1/20"&amp;RIGHT(CA$1,2)),$U689&lt;=DATEVALUE("9/30/20"&amp;RIGHT(CB$1,2))),AND($T689&lt;=DATEVALUE("10/1/20"&amp;RIGHT(CA$1,2)),$U689&gt;=DATEVALUE("9/30/20"&amp;RIGHT(CB$1,2)))),
IF(AND($T689&gt;=DATEVALUE("10/1/20"&amp;RIGHT(CA$1,2)),$U689&lt;=DATEVALUE("9/30/20"&amp;RIGHT(CB$1,2))),NETWORKDAYS($T689,$U689,Holidays!$J$3:$J$937),
IF(AND($T689&lt;DATEVALUE("10/1/20"&amp;RIGHT(CA$1,2)),$U689&lt;=DATEVALUE("9/30/20"&amp;RIGHT(CB$1,2))),NETWORKDAYS(DATEVALUE("10/1/20"&amp;RIGHT(CA$1,2)),$U689,Holidays!$J$3:$J$937),
IF($T689&lt;DATEVALUE("10/1/20"&amp;RIGHT(CA$1,2)),NETWORKDAYS(DATEVALUE("10/1/20"&amp;RIGHT(CA$1,2)),DATEVALUE("9/30/20"&amp;RIGHT(CB$1,2)),Holidays!$J$3:$J$937),
IF($T689&gt;=DATEVALUE("10/1/20"&amp;RIGHT(CA$1,2)),NETWORKDAYS($T689,DATEVALUE("9/30/20"&amp;RIGHT(CB$1,2)),Holidays!$J$3:$J$937),"")))),"")/(NETWORKDAYS($T689,$U689,Holidays!$J$3:$J$937)),0))</f>
        <v/>
      </c>
    </row>
    <row r="690" spans="1:80">
      <c r="A690" s="97"/>
      <c r="B690" s="98" t="str">
        <f ca="1">IF(NOT($A690=""),OFFSET('WBS Reference &amp; User Procedure'!$A$1,MATCH($A690,'WBS Reference &amp; User Procedure'!$A:$A,0)-1,1),"")</f>
        <v/>
      </c>
      <c r="D690" s="97"/>
      <c r="T690" s="104" t="str">
        <f>IF(NOT(Q690=""),IF(NOT($S690=""),$S690,#REF!),"")</f>
        <v/>
      </c>
      <c r="U690" s="104" t="str">
        <f>IF(NOT(Q690=""),WORKDAY(T690,Q690,Holidays!$J$3:$J$937),"")</f>
        <v/>
      </c>
      <c r="V690" s="104"/>
      <c r="W690" s="104"/>
      <c r="X690" s="101" t="str">
        <f t="shared" si="153"/>
        <v/>
      </c>
      <c r="AL690" s="87" t="str">
        <f t="shared" ca="1" si="150"/>
        <v/>
      </c>
      <c r="AN690" s="87" t="str">
        <f t="shared" ca="1" si="154"/>
        <v/>
      </c>
      <c r="AO690" s="87" t="str">
        <f t="shared" ca="1" si="154"/>
        <v/>
      </c>
      <c r="AP690" s="87" t="str">
        <f t="shared" ca="1" si="154"/>
        <v/>
      </c>
      <c r="AQ690" s="87" t="str">
        <f t="shared" ca="1" si="154"/>
        <v/>
      </c>
      <c r="AR690" s="87" t="str">
        <f t="shared" ca="1" si="154"/>
        <v/>
      </c>
      <c r="AS690" s="87" t="str">
        <f t="shared" ca="1" si="154"/>
        <v/>
      </c>
      <c r="AT690" s="87" t="str">
        <f t="shared" ca="1" si="154"/>
        <v/>
      </c>
      <c r="AU690" s="87" t="str">
        <f t="shared" ca="1" si="154"/>
        <v/>
      </c>
      <c r="AV690" s="87" t="str">
        <f t="shared" ca="1" si="154"/>
        <v/>
      </c>
      <c r="AW690" s="87" t="str">
        <f t="shared" ca="1" si="154"/>
        <v/>
      </c>
      <c r="AX690" s="87" t="str">
        <f t="shared" ca="1" si="155"/>
        <v/>
      </c>
      <c r="AY690" s="87" t="str">
        <f t="shared" ca="1" si="155"/>
        <v/>
      </c>
      <c r="AZ690" s="87" t="str">
        <f t="shared" ca="1" si="155"/>
        <v/>
      </c>
      <c r="BA690" s="87" t="str">
        <f t="shared" ca="1" si="155"/>
        <v/>
      </c>
      <c r="BB690" s="87" t="str">
        <f t="shared" ca="1" si="155"/>
        <v/>
      </c>
      <c r="BC690" s="87" t="str">
        <f t="shared" ca="1" si="155"/>
        <v/>
      </c>
      <c r="BD690" s="87" t="str">
        <f t="shared" ca="1" si="155"/>
        <v/>
      </c>
      <c r="BE690" s="87" t="str">
        <f t="shared" ca="1" si="155"/>
        <v/>
      </c>
      <c r="BF690" s="87" t="str">
        <f t="shared" ca="1" si="155"/>
        <v/>
      </c>
      <c r="BG690" s="87" t="str">
        <f t="shared" ca="1" si="155"/>
        <v/>
      </c>
      <c r="BI690" s="87" t="str">
        <f>IF($Q690="","",IFERROR(IF(OR(AND($T690&gt;=DATEVALUE("10/1/20"&amp;RIGHT(BH$1,2)),$T690&lt;=DATEVALUE("9/30/20"&amp;RIGHT(BI$1,2))),AND($U690&gt;=DATEVALUE("10/1/20"&amp;RIGHT(BH$1,2)),$U690&lt;=DATEVALUE("9/30/20"&amp;RIGHT(BI$1,2))),AND($T690&lt;=DATEVALUE("10/1/20"&amp;RIGHT(BH$1,2)),$U690&gt;=DATEVALUE("9/30/20"&amp;RIGHT(BI$1,2)))),
IF(AND($T690&gt;=DATEVALUE("10/1/20"&amp;RIGHT(BH$1,2)),$U690&lt;=DATEVALUE("9/30/20"&amp;RIGHT(BI$1,2))),NETWORKDAYS($T690,$U690,Holidays!$J$3:$J$937),
IF(AND($T690&lt;DATEVALUE("10/1/20"&amp;RIGHT(BH$1,2)),$U690&lt;=DATEVALUE("9/30/20"&amp;RIGHT(BI$1,2))),NETWORKDAYS(DATEVALUE("10/1/20"&amp;RIGHT(BH$1,2)),$U690,Holidays!$J$3:$J$937),
IF($T690&lt;DATEVALUE("10/1/20"&amp;RIGHT(BH$1,2)),NETWORKDAYS(DATEVALUE("10/1/20"&amp;RIGHT(BH$1,2)),DATEVALUE("9/30/20"&amp;RIGHT(BI$1,2)),Holidays!$J$3:$J$937),
IF($T690&gt;=DATEVALUE("10/1/20"&amp;RIGHT(BH$1,2)),NETWORKDAYS($T690,DATEVALUE("9/30/20"&amp;RIGHT(BI$1,2)),Holidays!$J$3:$J$937),"")))),"")/(NETWORKDAYS($T690,$U690,Holidays!$J$3:$J$937)),0))</f>
        <v/>
      </c>
      <c r="BJ690" s="87" t="str">
        <f>IF($Q690="","",IFERROR(IF(OR(AND($T690&gt;=DATEVALUE("10/1/20"&amp;RIGHT(BI$1,2)),$T690&lt;=DATEVALUE("9/30/20"&amp;RIGHT(BJ$1,2))),AND($U690&gt;=DATEVALUE("10/1/20"&amp;RIGHT(BI$1,2)),$U690&lt;=DATEVALUE("9/30/20"&amp;RIGHT(BJ$1,2))),AND($T690&lt;=DATEVALUE("10/1/20"&amp;RIGHT(BI$1,2)),$U690&gt;=DATEVALUE("9/30/20"&amp;RIGHT(BJ$1,2)))),
IF(AND($T690&gt;=DATEVALUE("10/1/20"&amp;RIGHT(BI$1,2)),$U690&lt;=DATEVALUE("9/30/20"&amp;RIGHT(BJ$1,2))),NETWORKDAYS($T690,$U690,Holidays!$J$3:$J$937),
IF(AND($T690&lt;DATEVALUE("10/1/20"&amp;RIGHT(BI$1,2)),$U690&lt;=DATEVALUE("9/30/20"&amp;RIGHT(BJ$1,2))),NETWORKDAYS(DATEVALUE("10/1/20"&amp;RIGHT(BI$1,2)),$U690,Holidays!$J$3:$J$937),
IF($T690&lt;DATEVALUE("10/1/20"&amp;RIGHT(BI$1,2)),NETWORKDAYS(DATEVALUE("10/1/20"&amp;RIGHT(BI$1,2)),DATEVALUE("9/30/20"&amp;RIGHT(BJ$1,2)),Holidays!$J$3:$J$937),
IF($T690&gt;=DATEVALUE("10/1/20"&amp;RIGHT(BI$1,2)),NETWORKDAYS($T690,DATEVALUE("9/30/20"&amp;RIGHT(BJ$1,2)),Holidays!$J$3:$J$937),"")))),"")/(NETWORKDAYS($T690,$U690,Holidays!$J$3:$J$937)),0))</f>
        <v/>
      </c>
      <c r="BK690" s="87" t="str">
        <f>IF($Q690="","",IFERROR(IF(OR(AND($T690&gt;=DATEVALUE("10/1/20"&amp;RIGHT(BJ$1,2)),$T690&lt;=DATEVALUE("9/30/20"&amp;RIGHT(BK$1,2))),AND($U690&gt;=DATEVALUE("10/1/20"&amp;RIGHT(BJ$1,2)),$U690&lt;=DATEVALUE("9/30/20"&amp;RIGHT(BK$1,2))),AND($T690&lt;=DATEVALUE("10/1/20"&amp;RIGHT(BJ$1,2)),$U690&gt;=DATEVALUE("9/30/20"&amp;RIGHT(BK$1,2)))),
IF(AND($T690&gt;=DATEVALUE("10/1/20"&amp;RIGHT(BJ$1,2)),$U690&lt;=DATEVALUE("9/30/20"&amp;RIGHT(BK$1,2))),NETWORKDAYS($T690,$U690,Holidays!$J$3:$J$937),
IF(AND($T690&lt;DATEVALUE("10/1/20"&amp;RIGHT(BJ$1,2)),$U690&lt;=DATEVALUE("9/30/20"&amp;RIGHT(BK$1,2))),NETWORKDAYS(DATEVALUE("10/1/20"&amp;RIGHT(BJ$1,2)),$U690,Holidays!$J$3:$J$937),
IF($T690&lt;DATEVALUE("10/1/20"&amp;RIGHT(BJ$1,2)),NETWORKDAYS(DATEVALUE("10/1/20"&amp;RIGHT(BJ$1,2)),DATEVALUE("9/30/20"&amp;RIGHT(BK$1,2)),Holidays!$J$3:$J$937),
IF($T690&gt;=DATEVALUE("10/1/20"&amp;RIGHT(BJ$1,2)),NETWORKDAYS($T690,DATEVALUE("9/30/20"&amp;RIGHT(BK$1,2)),Holidays!$J$3:$J$937),"")))),"")/(NETWORKDAYS($T690,$U690,Holidays!$J$3:$J$937)),0))</f>
        <v/>
      </c>
      <c r="BL690" s="87" t="str">
        <f>IF($Q690="","",IFERROR(IF(OR(AND($T690&gt;=DATEVALUE("10/1/20"&amp;RIGHT(BK$1,2)),$T690&lt;=DATEVALUE("9/30/20"&amp;RIGHT(BL$1,2))),AND($U690&gt;=DATEVALUE("10/1/20"&amp;RIGHT(BK$1,2)),$U690&lt;=DATEVALUE("9/30/20"&amp;RIGHT(BL$1,2))),AND($T690&lt;=DATEVALUE("10/1/20"&amp;RIGHT(BK$1,2)),$U690&gt;=DATEVALUE("9/30/20"&amp;RIGHT(BL$1,2)))),
IF(AND($T690&gt;=DATEVALUE("10/1/20"&amp;RIGHT(BK$1,2)),$U690&lt;=DATEVALUE("9/30/20"&amp;RIGHT(BL$1,2))),NETWORKDAYS($T690,$U690,Holidays!$J$3:$J$937),
IF(AND($T690&lt;DATEVALUE("10/1/20"&amp;RIGHT(BK$1,2)),$U690&lt;=DATEVALUE("9/30/20"&amp;RIGHT(BL$1,2))),NETWORKDAYS(DATEVALUE("10/1/20"&amp;RIGHT(BK$1,2)),$U690,Holidays!$J$3:$J$937),
IF($T690&lt;DATEVALUE("10/1/20"&amp;RIGHT(BK$1,2)),NETWORKDAYS(DATEVALUE("10/1/20"&amp;RIGHT(BK$1,2)),DATEVALUE("9/30/20"&amp;RIGHT(BL$1,2)),Holidays!$J$3:$J$937),
IF($T690&gt;=DATEVALUE("10/1/20"&amp;RIGHT(BK$1,2)),NETWORKDAYS($T690,DATEVALUE("9/30/20"&amp;RIGHT(BL$1,2)),Holidays!$J$3:$J$937),"")))),"")/(NETWORKDAYS($T690,$U690,Holidays!$J$3:$J$937)),0))</f>
        <v/>
      </c>
      <c r="BM690" s="87" t="str">
        <f>IF($Q690="","",IFERROR(IF(OR(AND($T690&gt;=DATEVALUE("10/1/20"&amp;RIGHT(BL$1,2)),$T690&lt;=DATEVALUE("9/30/20"&amp;RIGHT(BM$1,2))),AND($U690&gt;=DATEVALUE("10/1/20"&amp;RIGHT(BL$1,2)),$U690&lt;=DATEVALUE("9/30/20"&amp;RIGHT(BM$1,2))),AND($T690&lt;=DATEVALUE("10/1/20"&amp;RIGHT(BL$1,2)),$U690&gt;=DATEVALUE("9/30/20"&amp;RIGHT(BM$1,2)))),
IF(AND($T690&gt;=DATEVALUE("10/1/20"&amp;RIGHT(BL$1,2)),$U690&lt;=DATEVALUE("9/30/20"&amp;RIGHT(BM$1,2))),NETWORKDAYS($T690,$U690,Holidays!$J$3:$J$937),
IF(AND($T690&lt;DATEVALUE("10/1/20"&amp;RIGHT(BL$1,2)),$U690&lt;=DATEVALUE("9/30/20"&amp;RIGHT(BM$1,2))),NETWORKDAYS(DATEVALUE("10/1/20"&amp;RIGHT(BL$1,2)),$U690,Holidays!$J$3:$J$937),
IF($T690&lt;DATEVALUE("10/1/20"&amp;RIGHT(BL$1,2)),NETWORKDAYS(DATEVALUE("10/1/20"&amp;RIGHT(BL$1,2)),DATEVALUE("9/30/20"&amp;RIGHT(BM$1,2)),Holidays!$J$3:$J$937),
IF($T690&gt;=DATEVALUE("10/1/20"&amp;RIGHT(BL$1,2)),NETWORKDAYS($T690,DATEVALUE("9/30/20"&amp;RIGHT(BM$1,2)),Holidays!$J$3:$J$937),"")))),"")/(NETWORKDAYS($T690,$U690,Holidays!$J$3:$J$937)),0))</f>
        <v/>
      </c>
      <c r="BN690" s="87" t="str">
        <f>IF($Q690="","",IFERROR(IF(OR(AND($T690&gt;=DATEVALUE("10/1/20"&amp;RIGHT(BM$1,2)),$T690&lt;=DATEVALUE("9/30/20"&amp;RIGHT(BN$1,2))),AND($U690&gt;=DATEVALUE("10/1/20"&amp;RIGHT(BM$1,2)),$U690&lt;=DATEVALUE("9/30/20"&amp;RIGHT(BN$1,2))),AND($T690&lt;=DATEVALUE("10/1/20"&amp;RIGHT(BM$1,2)),$U690&gt;=DATEVALUE("9/30/20"&amp;RIGHT(BN$1,2)))),
IF(AND($T690&gt;=DATEVALUE("10/1/20"&amp;RIGHT(BM$1,2)),$U690&lt;=DATEVALUE("9/30/20"&amp;RIGHT(BN$1,2))),NETWORKDAYS($T690,$U690,Holidays!$J$3:$J$937),
IF(AND($T690&lt;DATEVALUE("10/1/20"&amp;RIGHT(BM$1,2)),$U690&lt;=DATEVALUE("9/30/20"&amp;RIGHT(BN$1,2))),NETWORKDAYS(DATEVALUE("10/1/20"&amp;RIGHT(BM$1,2)),$U690,Holidays!$J$3:$J$937),
IF($T690&lt;DATEVALUE("10/1/20"&amp;RIGHT(BM$1,2)),NETWORKDAYS(DATEVALUE("10/1/20"&amp;RIGHT(BM$1,2)),DATEVALUE("9/30/20"&amp;RIGHT(BN$1,2)),Holidays!$J$3:$J$937),
IF($T690&gt;=DATEVALUE("10/1/20"&amp;RIGHT(BM$1,2)),NETWORKDAYS($T690,DATEVALUE("9/30/20"&amp;RIGHT(BN$1,2)),Holidays!$J$3:$J$937),"")))),"")/(NETWORKDAYS($T690,$U690,Holidays!$J$3:$J$937)),0))</f>
        <v/>
      </c>
      <c r="BO690" s="87" t="str">
        <f>IF($Q690="","",IFERROR(IF(OR(AND($T690&gt;=DATEVALUE("10/1/20"&amp;RIGHT(BN$1,2)),$T690&lt;=DATEVALUE("9/30/20"&amp;RIGHT(BO$1,2))),AND($U690&gt;=DATEVALUE("10/1/20"&amp;RIGHT(BN$1,2)),$U690&lt;=DATEVALUE("9/30/20"&amp;RIGHT(BO$1,2))),AND($T690&lt;=DATEVALUE("10/1/20"&amp;RIGHT(BN$1,2)),$U690&gt;=DATEVALUE("9/30/20"&amp;RIGHT(BO$1,2)))),
IF(AND($T690&gt;=DATEVALUE("10/1/20"&amp;RIGHT(BN$1,2)),$U690&lt;=DATEVALUE("9/30/20"&amp;RIGHT(BO$1,2))),NETWORKDAYS($T690,$U690,Holidays!$J$3:$J$937),
IF(AND($T690&lt;DATEVALUE("10/1/20"&amp;RIGHT(BN$1,2)),$U690&lt;=DATEVALUE("9/30/20"&amp;RIGHT(BO$1,2))),NETWORKDAYS(DATEVALUE("10/1/20"&amp;RIGHT(BN$1,2)),$U690,Holidays!$J$3:$J$937),
IF($T690&lt;DATEVALUE("10/1/20"&amp;RIGHT(BN$1,2)),NETWORKDAYS(DATEVALUE("10/1/20"&amp;RIGHT(BN$1,2)),DATEVALUE("9/30/20"&amp;RIGHT(BO$1,2)),Holidays!$J$3:$J$937),
IF($T690&gt;=DATEVALUE("10/1/20"&amp;RIGHT(BN$1,2)),NETWORKDAYS($T690,DATEVALUE("9/30/20"&amp;RIGHT(BO$1,2)),Holidays!$J$3:$J$937),"")))),"")/(NETWORKDAYS($T690,$U690,Holidays!$J$3:$J$937)),0))</f>
        <v/>
      </c>
      <c r="BP690" s="87" t="str">
        <f>IF($Q690="","",IFERROR(IF(OR(AND($T690&gt;=DATEVALUE("10/1/20"&amp;RIGHT(BO$1,2)),$T690&lt;=DATEVALUE("9/30/20"&amp;RIGHT(BP$1,2))),AND($U690&gt;=DATEVALUE("10/1/20"&amp;RIGHT(BO$1,2)),$U690&lt;=DATEVALUE("9/30/20"&amp;RIGHT(BP$1,2))),AND($T690&lt;=DATEVALUE("10/1/20"&amp;RIGHT(BO$1,2)),$U690&gt;=DATEVALUE("9/30/20"&amp;RIGHT(BP$1,2)))),
IF(AND($T690&gt;=DATEVALUE("10/1/20"&amp;RIGHT(BO$1,2)),$U690&lt;=DATEVALUE("9/30/20"&amp;RIGHT(BP$1,2))),NETWORKDAYS($T690,$U690,Holidays!$J$3:$J$937),
IF(AND($T690&lt;DATEVALUE("10/1/20"&amp;RIGHT(BO$1,2)),$U690&lt;=DATEVALUE("9/30/20"&amp;RIGHT(BP$1,2))),NETWORKDAYS(DATEVALUE("10/1/20"&amp;RIGHT(BO$1,2)),$U690,Holidays!$J$3:$J$937),
IF($T690&lt;DATEVALUE("10/1/20"&amp;RIGHT(BO$1,2)),NETWORKDAYS(DATEVALUE("10/1/20"&amp;RIGHT(BO$1,2)),DATEVALUE("9/30/20"&amp;RIGHT(BP$1,2)),Holidays!$J$3:$J$937),
IF($T690&gt;=DATEVALUE("10/1/20"&amp;RIGHT(BO$1,2)),NETWORKDAYS($T690,DATEVALUE("9/30/20"&amp;RIGHT(BP$1,2)),Holidays!$J$3:$J$937),"")))),"")/(NETWORKDAYS($T690,$U690,Holidays!$J$3:$J$937)),0))</f>
        <v/>
      </c>
      <c r="BQ690" s="87" t="str">
        <f>IF($Q690="","",IFERROR(IF(OR(AND($T690&gt;=DATEVALUE("10/1/20"&amp;RIGHT(BP$1,2)),$T690&lt;=DATEVALUE("9/30/20"&amp;RIGHT(BQ$1,2))),AND($U690&gt;=DATEVALUE("10/1/20"&amp;RIGHT(BP$1,2)),$U690&lt;=DATEVALUE("9/30/20"&amp;RIGHT(BQ$1,2))),AND($T690&lt;=DATEVALUE("10/1/20"&amp;RIGHT(BP$1,2)),$U690&gt;=DATEVALUE("9/30/20"&amp;RIGHT(BQ$1,2)))),
IF(AND($T690&gt;=DATEVALUE("10/1/20"&amp;RIGHT(BP$1,2)),$U690&lt;=DATEVALUE("9/30/20"&amp;RIGHT(BQ$1,2))),NETWORKDAYS($T690,$U690,Holidays!$J$3:$J$937),
IF(AND($T690&lt;DATEVALUE("10/1/20"&amp;RIGHT(BP$1,2)),$U690&lt;=DATEVALUE("9/30/20"&amp;RIGHT(BQ$1,2))),NETWORKDAYS(DATEVALUE("10/1/20"&amp;RIGHT(BP$1,2)),$U690,Holidays!$J$3:$J$937),
IF($T690&lt;DATEVALUE("10/1/20"&amp;RIGHT(BP$1,2)),NETWORKDAYS(DATEVALUE("10/1/20"&amp;RIGHT(BP$1,2)),DATEVALUE("9/30/20"&amp;RIGHT(BQ$1,2)),Holidays!$J$3:$J$937),
IF($T690&gt;=DATEVALUE("10/1/20"&amp;RIGHT(BP$1,2)),NETWORKDAYS($T690,DATEVALUE("9/30/20"&amp;RIGHT(BQ$1,2)),Holidays!$J$3:$J$937),"")))),"")/(NETWORKDAYS($T690,$U690,Holidays!$J$3:$J$937)),0))</f>
        <v/>
      </c>
      <c r="BR690" s="87" t="str">
        <f>IF($Q690="","",IFERROR(IF(OR(AND($T690&gt;=DATEVALUE("10/1/20"&amp;RIGHT(BQ$1,2)),$T690&lt;=DATEVALUE("9/30/20"&amp;RIGHT(BR$1,2))),AND($U690&gt;=DATEVALUE("10/1/20"&amp;RIGHT(BQ$1,2)),$U690&lt;=DATEVALUE("9/30/20"&amp;RIGHT(BR$1,2))),AND($T690&lt;=DATEVALUE("10/1/20"&amp;RIGHT(BQ$1,2)),$U690&gt;=DATEVALUE("9/30/20"&amp;RIGHT(BR$1,2)))),
IF(AND($T690&gt;=DATEVALUE("10/1/20"&amp;RIGHT(BQ$1,2)),$U690&lt;=DATEVALUE("9/30/20"&amp;RIGHT(BR$1,2))),NETWORKDAYS($T690,$U690,Holidays!$J$3:$J$937),
IF(AND($T690&lt;DATEVALUE("10/1/20"&amp;RIGHT(BQ$1,2)),$U690&lt;=DATEVALUE("9/30/20"&amp;RIGHT(BR$1,2))),NETWORKDAYS(DATEVALUE("10/1/20"&amp;RIGHT(BQ$1,2)),$U690,Holidays!$J$3:$J$937),
IF($T690&lt;DATEVALUE("10/1/20"&amp;RIGHT(BQ$1,2)),NETWORKDAYS(DATEVALUE("10/1/20"&amp;RIGHT(BQ$1,2)),DATEVALUE("9/30/20"&amp;RIGHT(BR$1,2)),Holidays!$J$3:$J$937),
IF($T690&gt;=DATEVALUE("10/1/20"&amp;RIGHT(BQ$1,2)),NETWORKDAYS($T690,DATEVALUE("9/30/20"&amp;RIGHT(BR$1,2)),Holidays!$J$3:$J$937),"")))),"")/(NETWORKDAYS($T690,$U690,Holidays!$J$3:$J$937)),0))</f>
        <v/>
      </c>
      <c r="BS690" s="87" t="str">
        <f>IF($Q690="","",IFERROR(IF(OR(AND($T690&gt;=DATEVALUE("10/1/20"&amp;RIGHT(BR$1,2)),$T690&lt;=DATEVALUE("9/30/20"&amp;RIGHT(BS$1,2))),AND($U690&gt;=DATEVALUE("10/1/20"&amp;RIGHT(BR$1,2)),$U690&lt;=DATEVALUE("9/30/20"&amp;RIGHT(BS$1,2))),AND($T690&lt;=DATEVALUE("10/1/20"&amp;RIGHT(BR$1,2)),$U690&gt;=DATEVALUE("9/30/20"&amp;RIGHT(BS$1,2)))),
IF(AND($T690&gt;=DATEVALUE("10/1/20"&amp;RIGHT(BR$1,2)),$U690&lt;=DATEVALUE("9/30/20"&amp;RIGHT(BS$1,2))),NETWORKDAYS($T690,$U690,Holidays!$J$3:$J$937),
IF(AND($T690&lt;DATEVALUE("10/1/20"&amp;RIGHT(BR$1,2)),$U690&lt;=DATEVALUE("9/30/20"&amp;RIGHT(BS$1,2))),NETWORKDAYS(DATEVALUE("10/1/20"&amp;RIGHT(BR$1,2)),$U690,Holidays!$J$3:$J$937),
IF($T690&lt;DATEVALUE("10/1/20"&amp;RIGHT(BR$1,2)),NETWORKDAYS(DATEVALUE("10/1/20"&amp;RIGHT(BR$1,2)),DATEVALUE("9/30/20"&amp;RIGHT(BS$1,2)),Holidays!$J$3:$J$937),
IF($T690&gt;=DATEVALUE("10/1/20"&amp;RIGHT(BR$1,2)),NETWORKDAYS($T690,DATEVALUE("9/30/20"&amp;RIGHT(BS$1,2)),Holidays!$J$3:$J$937),"")))),"")/(NETWORKDAYS($T690,$U690,Holidays!$J$3:$J$937)),0))</f>
        <v/>
      </c>
      <c r="BT690" s="87" t="str">
        <f>IF($Q690="","",IFERROR(IF(OR(AND($T690&gt;=DATEVALUE("10/1/20"&amp;RIGHT(BS$1,2)),$T690&lt;=DATEVALUE("9/30/20"&amp;RIGHT(BT$1,2))),AND($U690&gt;=DATEVALUE("10/1/20"&amp;RIGHT(BS$1,2)),$U690&lt;=DATEVALUE("9/30/20"&amp;RIGHT(BT$1,2))),AND($T690&lt;=DATEVALUE("10/1/20"&amp;RIGHT(BS$1,2)),$U690&gt;=DATEVALUE("9/30/20"&amp;RIGHT(BT$1,2)))),
IF(AND($T690&gt;=DATEVALUE("10/1/20"&amp;RIGHT(BS$1,2)),$U690&lt;=DATEVALUE("9/30/20"&amp;RIGHT(BT$1,2))),NETWORKDAYS($T690,$U690,Holidays!$J$3:$J$937),
IF(AND($T690&lt;DATEVALUE("10/1/20"&amp;RIGHT(BS$1,2)),$U690&lt;=DATEVALUE("9/30/20"&amp;RIGHT(BT$1,2))),NETWORKDAYS(DATEVALUE("10/1/20"&amp;RIGHT(BS$1,2)),$U690,Holidays!$J$3:$J$937),
IF($T690&lt;DATEVALUE("10/1/20"&amp;RIGHT(BS$1,2)),NETWORKDAYS(DATEVALUE("10/1/20"&amp;RIGHT(BS$1,2)),DATEVALUE("9/30/20"&amp;RIGHT(BT$1,2)),Holidays!$J$3:$J$937),
IF($T690&gt;=DATEVALUE("10/1/20"&amp;RIGHT(BS$1,2)),NETWORKDAYS($T690,DATEVALUE("9/30/20"&amp;RIGHT(BT$1,2)),Holidays!$J$3:$J$937),"")))),"")/(NETWORKDAYS($T690,$U690,Holidays!$J$3:$J$937)),0))</f>
        <v/>
      </c>
      <c r="BU690" s="87" t="str">
        <f>IF($Q690="","",IFERROR(IF(OR(AND($T690&gt;=DATEVALUE("10/1/20"&amp;RIGHT(BT$1,2)),$T690&lt;=DATEVALUE("9/30/20"&amp;RIGHT(BU$1,2))),AND($U690&gt;=DATEVALUE("10/1/20"&amp;RIGHT(BT$1,2)),$U690&lt;=DATEVALUE("9/30/20"&amp;RIGHT(BU$1,2))),AND($T690&lt;=DATEVALUE("10/1/20"&amp;RIGHT(BT$1,2)),$U690&gt;=DATEVALUE("9/30/20"&amp;RIGHT(BU$1,2)))),
IF(AND($T690&gt;=DATEVALUE("10/1/20"&amp;RIGHT(BT$1,2)),$U690&lt;=DATEVALUE("9/30/20"&amp;RIGHT(BU$1,2))),NETWORKDAYS($T690,$U690,Holidays!$J$3:$J$937),
IF(AND($T690&lt;DATEVALUE("10/1/20"&amp;RIGHT(BT$1,2)),$U690&lt;=DATEVALUE("9/30/20"&amp;RIGHT(BU$1,2))),NETWORKDAYS(DATEVALUE("10/1/20"&amp;RIGHT(BT$1,2)),$U690,Holidays!$J$3:$J$937),
IF($T690&lt;DATEVALUE("10/1/20"&amp;RIGHT(BT$1,2)),NETWORKDAYS(DATEVALUE("10/1/20"&amp;RIGHT(BT$1,2)),DATEVALUE("9/30/20"&amp;RIGHT(BU$1,2)),Holidays!$J$3:$J$937),
IF($T690&gt;=DATEVALUE("10/1/20"&amp;RIGHT(BT$1,2)),NETWORKDAYS($T690,DATEVALUE("9/30/20"&amp;RIGHT(BU$1,2)),Holidays!$J$3:$J$937),"")))),"")/(NETWORKDAYS($T690,$U690,Holidays!$J$3:$J$937)),0))</f>
        <v/>
      </c>
      <c r="BV690" s="87" t="str">
        <f>IF($Q690="","",IFERROR(IF(OR(AND($T690&gt;=DATEVALUE("10/1/20"&amp;RIGHT(BU$1,2)),$T690&lt;=DATEVALUE("9/30/20"&amp;RIGHT(BV$1,2))),AND($U690&gt;=DATEVALUE("10/1/20"&amp;RIGHT(BU$1,2)),$U690&lt;=DATEVALUE("9/30/20"&amp;RIGHT(BV$1,2))),AND($T690&lt;=DATEVALUE("10/1/20"&amp;RIGHT(BU$1,2)),$U690&gt;=DATEVALUE("9/30/20"&amp;RIGHT(BV$1,2)))),
IF(AND($T690&gt;=DATEVALUE("10/1/20"&amp;RIGHT(BU$1,2)),$U690&lt;=DATEVALUE("9/30/20"&amp;RIGHT(BV$1,2))),NETWORKDAYS($T690,$U690,Holidays!$J$3:$J$937),
IF(AND($T690&lt;DATEVALUE("10/1/20"&amp;RIGHT(BU$1,2)),$U690&lt;=DATEVALUE("9/30/20"&amp;RIGHT(BV$1,2))),NETWORKDAYS(DATEVALUE("10/1/20"&amp;RIGHT(BU$1,2)),$U690,Holidays!$J$3:$J$937),
IF($T690&lt;DATEVALUE("10/1/20"&amp;RIGHT(BU$1,2)),NETWORKDAYS(DATEVALUE("10/1/20"&amp;RIGHT(BU$1,2)),DATEVALUE("9/30/20"&amp;RIGHT(BV$1,2)),Holidays!$J$3:$J$937),
IF($T690&gt;=DATEVALUE("10/1/20"&amp;RIGHT(BU$1,2)),NETWORKDAYS($T690,DATEVALUE("9/30/20"&amp;RIGHT(BV$1,2)),Holidays!$J$3:$J$937),"")))),"")/(NETWORKDAYS($T690,$U690,Holidays!$J$3:$J$937)),0))</f>
        <v/>
      </c>
      <c r="BW690" s="87" t="str">
        <f>IF($Q690="","",IFERROR(IF(OR(AND($T690&gt;=DATEVALUE("10/1/20"&amp;RIGHT(BV$1,2)),$T690&lt;=DATEVALUE("9/30/20"&amp;RIGHT(BW$1,2))),AND($U690&gt;=DATEVALUE("10/1/20"&amp;RIGHT(BV$1,2)),$U690&lt;=DATEVALUE("9/30/20"&amp;RIGHT(BW$1,2))),AND($T690&lt;=DATEVALUE("10/1/20"&amp;RIGHT(BV$1,2)),$U690&gt;=DATEVALUE("9/30/20"&amp;RIGHT(BW$1,2)))),
IF(AND($T690&gt;=DATEVALUE("10/1/20"&amp;RIGHT(BV$1,2)),$U690&lt;=DATEVALUE("9/30/20"&amp;RIGHT(BW$1,2))),NETWORKDAYS($T690,$U690,Holidays!$J$3:$J$937),
IF(AND($T690&lt;DATEVALUE("10/1/20"&amp;RIGHT(BV$1,2)),$U690&lt;=DATEVALUE("9/30/20"&amp;RIGHT(BW$1,2))),NETWORKDAYS(DATEVALUE("10/1/20"&amp;RIGHT(BV$1,2)),$U690,Holidays!$J$3:$J$937),
IF($T690&lt;DATEVALUE("10/1/20"&amp;RIGHT(BV$1,2)),NETWORKDAYS(DATEVALUE("10/1/20"&amp;RIGHT(BV$1,2)),DATEVALUE("9/30/20"&amp;RIGHT(BW$1,2)),Holidays!$J$3:$J$937),
IF($T690&gt;=DATEVALUE("10/1/20"&amp;RIGHT(BV$1,2)),NETWORKDAYS($T690,DATEVALUE("9/30/20"&amp;RIGHT(BW$1,2)),Holidays!$J$3:$J$937),"")))),"")/(NETWORKDAYS($T690,$U690,Holidays!$J$3:$J$937)),0))</f>
        <v/>
      </c>
      <c r="BX690" s="87" t="str">
        <f>IF($Q690="","",IFERROR(IF(OR(AND($T690&gt;=DATEVALUE("10/1/20"&amp;RIGHT(BW$1,2)),$T690&lt;=DATEVALUE("9/30/20"&amp;RIGHT(BX$1,2))),AND($U690&gt;=DATEVALUE("10/1/20"&amp;RIGHT(BW$1,2)),$U690&lt;=DATEVALUE("9/30/20"&amp;RIGHT(BX$1,2))),AND($T690&lt;=DATEVALUE("10/1/20"&amp;RIGHT(BW$1,2)),$U690&gt;=DATEVALUE("9/30/20"&amp;RIGHT(BX$1,2)))),
IF(AND($T690&gt;=DATEVALUE("10/1/20"&amp;RIGHT(BW$1,2)),$U690&lt;=DATEVALUE("9/30/20"&amp;RIGHT(BX$1,2))),NETWORKDAYS($T690,$U690,Holidays!$J$3:$J$937),
IF(AND($T690&lt;DATEVALUE("10/1/20"&amp;RIGHT(BW$1,2)),$U690&lt;=DATEVALUE("9/30/20"&amp;RIGHT(BX$1,2))),NETWORKDAYS(DATEVALUE("10/1/20"&amp;RIGHT(BW$1,2)),$U690,Holidays!$J$3:$J$937),
IF($T690&lt;DATEVALUE("10/1/20"&amp;RIGHT(BW$1,2)),NETWORKDAYS(DATEVALUE("10/1/20"&amp;RIGHT(BW$1,2)),DATEVALUE("9/30/20"&amp;RIGHT(BX$1,2)),Holidays!$J$3:$J$937),
IF($T690&gt;=DATEVALUE("10/1/20"&amp;RIGHT(BW$1,2)),NETWORKDAYS($T690,DATEVALUE("9/30/20"&amp;RIGHT(BX$1,2)),Holidays!$J$3:$J$937),"")))),"")/(NETWORKDAYS($T690,$U690,Holidays!$J$3:$J$937)),0))</f>
        <v/>
      </c>
      <c r="BY690" s="87" t="str">
        <f>IF($Q690="","",IFERROR(IF(OR(AND($T690&gt;=DATEVALUE("10/1/20"&amp;RIGHT(BX$1,2)),$T690&lt;=DATEVALUE("9/30/20"&amp;RIGHT(BY$1,2))),AND($U690&gt;=DATEVALUE("10/1/20"&amp;RIGHT(BX$1,2)),$U690&lt;=DATEVALUE("9/30/20"&amp;RIGHT(BY$1,2))),AND($T690&lt;=DATEVALUE("10/1/20"&amp;RIGHT(BX$1,2)),$U690&gt;=DATEVALUE("9/30/20"&amp;RIGHT(BY$1,2)))),
IF(AND($T690&gt;=DATEVALUE("10/1/20"&amp;RIGHT(BX$1,2)),$U690&lt;=DATEVALUE("9/30/20"&amp;RIGHT(BY$1,2))),NETWORKDAYS($T690,$U690,Holidays!$J$3:$J$937),
IF(AND($T690&lt;DATEVALUE("10/1/20"&amp;RIGHT(BX$1,2)),$U690&lt;=DATEVALUE("9/30/20"&amp;RIGHT(BY$1,2))),NETWORKDAYS(DATEVALUE("10/1/20"&amp;RIGHT(BX$1,2)),$U690,Holidays!$J$3:$J$937),
IF($T690&lt;DATEVALUE("10/1/20"&amp;RIGHT(BX$1,2)),NETWORKDAYS(DATEVALUE("10/1/20"&amp;RIGHT(BX$1,2)),DATEVALUE("9/30/20"&amp;RIGHT(BY$1,2)),Holidays!$J$3:$J$937),
IF($T690&gt;=DATEVALUE("10/1/20"&amp;RIGHT(BX$1,2)),NETWORKDAYS($T690,DATEVALUE("9/30/20"&amp;RIGHT(BY$1,2)),Holidays!$J$3:$J$937),"")))),"")/(NETWORKDAYS($T690,$U690,Holidays!$J$3:$J$937)),0))</f>
        <v/>
      </c>
      <c r="BZ690" s="87" t="str">
        <f>IF($Q690="","",IFERROR(IF(OR(AND($T690&gt;=DATEVALUE("10/1/20"&amp;RIGHT(BY$1,2)),$T690&lt;=DATEVALUE("9/30/20"&amp;RIGHT(BZ$1,2))),AND($U690&gt;=DATEVALUE("10/1/20"&amp;RIGHT(BY$1,2)),$U690&lt;=DATEVALUE("9/30/20"&amp;RIGHT(BZ$1,2))),AND($T690&lt;=DATEVALUE("10/1/20"&amp;RIGHT(BY$1,2)),$U690&gt;=DATEVALUE("9/30/20"&amp;RIGHT(BZ$1,2)))),
IF(AND($T690&gt;=DATEVALUE("10/1/20"&amp;RIGHT(BY$1,2)),$U690&lt;=DATEVALUE("9/30/20"&amp;RIGHT(BZ$1,2))),NETWORKDAYS($T690,$U690,Holidays!$J$3:$J$937),
IF(AND($T690&lt;DATEVALUE("10/1/20"&amp;RIGHT(BY$1,2)),$U690&lt;=DATEVALUE("9/30/20"&amp;RIGHT(BZ$1,2))),NETWORKDAYS(DATEVALUE("10/1/20"&amp;RIGHT(BY$1,2)),$U690,Holidays!$J$3:$J$937),
IF($T690&lt;DATEVALUE("10/1/20"&amp;RIGHT(BY$1,2)),NETWORKDAYS(DATEVALUE("10/1/20"&amp;RIGHT(BY$1,2)),DATEVALUE("9/30/20"&amp;RIGHT(BZ$1,2)),Holidays!$J$3:$J$937),
IF($T690&gt;=DATEVALUE("10/1/20"&amp;RIGHT(BY$1,2)),NETWORKDAYS($T690,DATEVALUE("9/30/20"&amp;RIGHT(BZ$1,2)),Holidays!$J$3:$J$937),"")))),"")/(NETWORKDAYS($T690,$U690,Holidays!$J$3:$J$937)),0))</f>
        <v/>
      </c>
      <c r="CA690" s="87" t="str">
        <f>IF($Q690="","",IFERROR(IF(OR(AND($T690&gt;=DATEVALUE("10/1/20"&amp;RIGHT(BZ$1,2)),$T690&lt;=DATEVALUE("9/30/20"&amp;RIGHT(CA$1,2))),AND($U690&gt;=DATEVALUE("10/1/20"&amp;RIGHT(BZ$1,2)),$U690&lt;=DATEVALUE("9/30/20"&amp;RIGHT(CA$1,2))),AND($T690&lt;=DATEVALUE("10/1/20"&amp;RIGHT(BZ$1,2)),$U690&gt;=DATEVALUE("9/30/20"&amp;RIGHT(CA$1,2)))),
IF(AND($T690&gt;=DATEVALUE("10/1/20"&amp;RIGHT(BZ$1,2)),$U690&lt;=DATEVALUE("9/30/20"&amp;RIGHT(CA$1,2))),NETWORKDAYS($T690,$U690,Holidays!$J$3:$J$937),
IF(AND($T690&lt;DATEVALUE("10/1/20"&amp;RIGHT(BZ$1,2)),$U690&lt;=DATEVALUE("9/30/20"&amp;RIGHT(CA$1,2))),NETWORKDAYS(DATEVALUE("10/1/20"&amp;RIGHT(BZ$1,2)),$U690,Holidays!$J$3:$J$937),
IF($T690&lt;DATEVALUE("10/1/20"&amp;RIGHT(BZ$1,2)),NETWORKDAYS(DATEVALUE("10/1/20"&amp;RIGHT(BZ$1,2)),DATEVALUE("9/30/20"&amp;RIGHT(CA$1,2)),Holidays!$J$3:$J$937),
IF($T690&gt;=DATEVALUE("10/1/20"&amp;RIGHT(BZ$1,2)),NETWORKDAYS($T690,DATEVALUE("9/30/20"&amp;RIGHT(CA$1,2)),Holidays!$J$3:$J$937),"")))),"")/(NETWORKDAYS($T690,$U690,Holidays!$J$3:$J$937)),0))</f>
        <v/>
      </c>
      <c r="CB690" s="87" t="str">
        <f>IF($Q690="","",IFERROR(IF(OR(AND($T690&gt;=DATEVALUE("10/1/20"&amp;RIGHT(CA$1,2)),$T690&lt;=DATEVALUE("9/30/20"&amp;RIGHT(CB$1,2))),AND($U690&gt;=DATEVALUE("10/1/20"&amp;RIGHT(CA$1,2)),$U690&lt;=DATEVALUE("9/30/20"&amp;RIGHT(CB$1,2))),AND($T690&lt;=DATEVALUE("10/1/20"&amp;RIGHT(CA$1,2)),$U690&gt;=DATEVALUE("9/30/20"&amp;RIGHT(CB$1,2)))),
IF(AND($T690&gt;=DATEVALUE("10/1/20"&amp;RIGHT(CA$1,2)),$U690&lt;=DATEVALUE("9/30/20"&amp;RIGHT(CB$1,2))),NETWORKDAYS($T690,$U690,Holidays!$J$3:$J$937),
IF(AND($T690&lt;DATEVALUE("10/1/20"&amp;RIGHT(CA$1,2)),$U690&lt;=DATEVALUE("9/30/20"&amp;RIGHT(CB$1,2))),NETWORKDAYS(DATEVALUE("10/1/20"&amp;RIGHT(CA$1,2)),$U690,Holidays!$J$3:$J$937),
IF($T690&lt;DATEVALUE("10/1/20"&amp;RIGHT(CA$1,2)),NETWORKDAYS(DATEVALUE("10/1/20"&amp;RIGHT(CA$1,2)),DATEVALUE("9/30/20"&amp;RIGHT(CB$1,2)),Holidays!$J$3:$J$937),
IF($T690&gt;=DATEVALUE("10/1/20"&amp;RIGHT(CA$1,2)),NETWORKDAYS($T690,DATEVALUE("9/30/20"&amp;RIGHT(CB$1,2)),Holidays!$J$3:$J$937),"")))),"")/(NETWORKDAYS($T690,$U690,Holidays!$J$3:$J$937)),0))</f>
        <v/>
      </c>
    </row>
    <row r="691" spans="1:80">
      <c r="A691" s="97"/>
      <c r="B691" s="98" t="str">
        <f ca="1">IF(NOT($A691=""),OFFSET('WBS Reference &amp; User Procedure'!$A$1,MATCH($A691,'WBS Reference &amp; User Procedure'!$A:$A,0)-1,1),"")</f>
        <v/>
      </c>
      <c r="D691" s="97"/>
      <c r="T691" s="104" t="str">
        <f>IF(NOT(Q691=""),IF(NOT($S691=""),$S691,#REF!),"")</f>
        <v/>
      </c>
      <c r="U691" s="104" t="str">
        <f>IF(NOT(Q691=""),WORKDAY(T691,Q691,Holidays!$J$3:$J$937),"")</f>
        <v/>
      </c>
      <c r="V691" s="104"/>
      <c r="W691" s="104"/>
      <c r="X691" s="101" t="str">
        <f t="shared" si="153"/>
        <v/>
      </c>
      <c r="AL691" s="87" t="str">
        <f t="shared" ca="1" si="150"/>
        <v/>
      </c>
      <c r="AN691" s="87" t="str">
        <f t="shared" ca="1" si="154"/>
        <v/>
      </c>
      <c r="AO691" s="87" t="str">
        <f t="shared" ca="1" si="154"/>
        <v/>
      </c>
      <c r="AP691" s="87" t="str">
        <f t="shared" ca="1" si="154"/>
        <v/>
      </c>
      <c r="AQ691" s="87" t="str">
        <f t="shared" ca="1" si="154"/>
        <v/>
      </c>
      <c r="AR691" s="87" t="str">
        <f t="shared" ca="1" si="154"/>
        <v/>
      </c>
      <c r="AS691" s="87" t="str">
        <f t="shared" ca="1" si="154"/>
        <v/>
      </c>
      <c r="AT691" s="87" t="str">
        <f t="shared" ca="1" si="154"/>
        <v/>
      </c>
      <c r="AU691" s="87" t="str">
        <f t="shared" ca="1" si="154"/>
        <v/>
      </c>
      <c r="AV691" s="87" t="str">
        <f t="shared" ca="1" si="154"/>
        <v/>
      </c>
      <c r="AW691" s="87" t="str">
        <f t="shared" ca="1" si="154"/>
        <v/>
      </c>
      <c r="AX691" s="87" t="str">
        <f t="shared" ca="1" si="155"/>
        <v/>
      </c>
      <c r="AY691" s="87" t="str">
        <f t="shared" ca="1" si="155"/>
        <v/>
      </c>
      <c r="AZ691" s="87" t="str">
        <f t="shared" ca="1" si="155"/>
        <v/>
      </c>
      <c r="BA691" s="87" t="str">
        <f t="shared" ca="1" si="155"/>
        <v/>
      </c>
      <c r="BB691" s="87" t="str">
        <f t="shared" ca="1" si="155"/>
        <v/>
      </c>
      <c r="BC691" s="87" t="str">
        <f t="shared" ca="1" si="155"/>
        <v/>
      </c>
      <c r="BD691" s="87" t="str">
        <f t="shared" ca="1" si="155"/>
        <v/>
      </c>
      <c r="BE691" s="87" t="str">
        <f t="shared" ca="1" si="155"/>
        <v/>
      </c>
      <c r="BF691" s="87" t="str">
        <f t="shared" ca="1" si="155"/>
        <v/>
      </c>
      <c r="BG691" s="87" t="str">
        <f t="shared" ca="1" si="155"/>
        <v/>
      </c>
      <c r="BI691" s="87" t="str">
        <f>IF($Q691="","",IFERROR(IF(OR(AND($T691&gt;=DATEVALUE("10/1/20"&amp;RIGHT(BH$1,2)),$T691&lt;=DATEVALUE("9/30/20"&amp;RIGHT(BI$1,2))),AND($U691&gt;=DATEVALUE("10/1/20"&amp;RIGHT(BH$1,2)),$U691&lt;=DATEVALUE("9/30/20"&amp;RIGHT(BI$1,2))),AND($T691&lt;=DATEVALUE("10/1/20"&amp;RIGHT(BH$1,2)),$U691&gt;=DATEVALUE("9/30/20"&amp;RIGHT(BI$1,2)))),
IF(AND($T691&gt;=DATEVALUE("10/1/20"&amp;RIGHT(BH$1,2)),$U691&lt;=DATEVALUE("9/30/20"&amp;RIGHT(BI$1,2))),NETWORKDAYS($T691,$U691,Holidays!$J$3:$J$937),
IF(AND($T691&lt;DATEVALUE("10/1/20"&amp;RIGHT(BH$1,2)),$U691&lt;=DATEVALUE("9/30/20"&amp;RIGHT(BI$1,2))),NETWORKDAYS(DATEVALUE("10/1/20"&amp;RIGHT(BH$1,2)),$U691,Holidays!$J$3:$J$937),
IF($T691&lt;DATEVALUE("10/1/20"&amp;RIGHT(BH$1,2)),NETWORKDAYS(DATEVALUE("10/1/20"&amp;RIGHT(BH$1,2)),DATEVALUE("9/30/20"&amp;RIGHT(BI$1,2)),Holidays!$J$3:$J$937),
IF($T691&gt;=DATEVALUE("10/1/20"&amp;RIGHT(BH$1,2)),NETWORKDAYS($T691,DATEVALUE("9/30/20"&amp;RIGHT(BI$1,2)),Holidays!$J$3:$J$937),"")))),"")/(NETWORKDAYS($T691,$U691,Holidays!$J$3:$J$937)),0))</f>
        <v/>
      </c>
      <c r="BJ691" s="87" t="str">
        <f>IF($Q691="","",IFERROR(IF(OR(AND($T691&gt;=DATEVALUE("10/1/20"&amp;RIGHT(BI$1,2)),$T691&lt;=DATEVALUE("9/30/20"&amp;RIGHT(BJ$1,2))),AND($U691&gt;=DATEVALUE("10/1/20"&amp;RIGHT(BI$1,2)),$U691&lt;=DATEVALUE("9/30/20"&amp;RIGHT(BJ$1,2))),AND($T691&lt;=DATEVALUE("10/1/20"&amp;RIGHT(BI$1,2)),$U691&gt;=DATEVALUE("9/30/20"&amp;RIGHT(BJ$1,2)))),
IF(AND($T691&gt;=DATEVALUE("10/1/20"&amp;RIGHT(BI$1,2)),$U691&lt;=DATEVALUE("9/30/20"&amp;RIGHT(BJ$1,2))),NETWORKDAYS($T691,$U691,Holidays!$J$3:$J$937),
IF(AND($T691&lt;DATEVALUE("10/1/20"&amp;RIGHT(BI$1,2)),$U691&lt;=DATEVALUE("9/30/20"&amp;RIGHT(BJ$1,2))),NETWORKDAYS(DATEVALUE("10/1/20"&amp;RIGHT(BI$1,2)),$U691,Holidays!$J$3:$J$937),
IF($T691&lt;DATEVALUE("10/1/20"&amp;RIGHT(BI$1,2)),NETWORKDAYS(DATEVALUE("10/1/20"&amp;RIGHT(BI$1,2)),DATEVALUE("9/30/20"&amp;RIGHT(BJ$1,2)),Holidays!$J$3:$J$937),
IF($T691&gt;=DATEVALUE("10/1/20"&amp;RIGHT(BI$1,2)),NETWORKDAYS($T691,DATEVALUE("9/30/20"&amp;RIGHT(BJ$1,2)),Holidays!$J$3:$J$937),"")))),"")/(NETWORKDAYS($T691,$U691,Holidays!$J$3:$J$937)),0))</f>
        <v/>
      </c>
      <c r="BK691" s="87" t="str">
        <f>IF($Q691="","",IFERROR(IF(OR(AND($T691&gt;=DATEVALUE("10/1/20"&amp;RIGHT(BJ$1,2)),$T691&lt;=DATEVALUE("9/30/20"&amp;RIGHT(BK$1,2))),AND($U691&gt;=DATEVALUE("10/1/20"&amp;RIGHT(BJ$1,2)),$U691&lt;=DATEVALUE("9/30/20"&amp;RIGHT(BK$1,2))),AND($T691&lt;=DATEVALUE("10/1/20"&amp;RIGHT(BJ$1,2)),$U691&gt;=DATEVALUE("9/30/20"&amp;RIGHT(BK$1,2)))),
IF(AND($T691&gt;=DATEVALUE("10/1/20"&amp;RIGHT(BJ$1,2)),$U691&lt;=DATEVALUE("9/30/20"&amp;RIGHT(BK$1,2))),NETWORKDAYS($T691,$U691,Holidays!$J$3:$J$937),
IF(AND($T691&lt;DATEVALUE("10/1/20"&amp;RIGHT(BJ$1,2)),$U691&lt;=DATEVALUE("9/30/20"&amp;RIGHT(BK$1,2))),NETWORKDAYS(DATEVALUE("10/1/20"&amp;RIGHT(BJ$1,2)),$U691,Holidays!$J$3:$J$937),
IF($T691&lt;DATEVALUE("10/1/20"&amp;RIGHT(BJ$1,2)),NETWORKDAYS(DATEVALUE("10/1/20"&amp;RIGHT(BJ$1,2)),DATEVALUE("9/30/20"&amp;RIGHT(BK$1,2)),Holidays!$J$3:$J$937),
IF($T691&gt;=DATEVALUE("10/1/20"&amp;RIGHT(BJ$1,2)),NETWORKDAYS($T691,DATEVALUE("9/30/20"&amp;RIGHT(BK$1,2)),Holidays!$J$3:$J$937),"")))),"")/(NETWORKDAYS($T691,$U691,Holidays!$J$3:$J$937)),0))</f>
        <v/>
      </c>
      <c r="BL691" s="87" t="str">
        <f>IF($Q691="","",IFERROR(IF(OR(AND($T691&gt;=DATEVALUE("10/1/20"&amp;RIGHT(BK$1,2)),$T691&lt;=DATEVALUE("9/30/20"&amp;RIGHT(BL$1,2))),AND($U691&gt;=DATEVALUE("10/1/20"&amp;RIGHT(BK$1,2)),$U691&lt;=DATEVALUE("9/30/20"&amp;RIGHT(BL$1,2))),AND($T691&lt;=DATEVALUE("10/1/20"&amp;RIGHT(BK$1,2)),$U691&gt;=DATEVALUE("9/30/20"&amp;RIGHT(BL$1,2)))),
IF(AND($T691&gt;=DATEVALUE("10/1/20"&amp;RIGHT(BK$1,2)),$U691&lt;=DATEVALUE("9/30/20"&amp;RIGHT(BL$1,2))),NETWORKDAYS($T691,$U691,Holidays!$J$3:$J$937),
IF(AND($T691&lt;DATEVALUE("10/1/20"&amp;RIGHT(BK$1,2)),$U691&lt;=DATEVALUE("9/30/20"&amp;RIGHT(BL$1,2))),NETWORKDAYS(DATEVALUE("10/1/20"&amp;RIGHT(BK$1,2)),$U691,Holidays!$J$3:$J$937),
IF($T691&lt;DATEVALUE("10/1/20"&amp;RIGHT(BK$1,2)),NETWORKDAYS(DATEVALUE("10/1/20"&amp;RIGHT(BK$1,2)),DATEVALUE("9/30/20"&amp;RIGHT(BL$1,2)),Holidays!$J$3:$J$937),
IF($T691&gt;=DATEVALUE("10/1/20"&amp;RIGHT(BK$1,2)),NETWORKDAYS($T691,DATEVALUE("9/30/20"&amp;RIGHT(BL$1,2)),Holidays!$J$3:$J$937),"")))),"")/(NETWORKDAYS($T691,$U691,Holidays!$J$3:$J$937)),0))</f>
        <v/>
      </c>
      <c r="BM691" s="87" t="str">
        <f>IF($Q691="","",IFERROR(IF(OR(AND($T691&gt;=DATEVALUE("10/1/20"&amp;RIGHT(BL$1,2)),$T691&lt;=DATEVALUE("9/30/20"&amp;RIGHT(BM$1,2))),AND($U691&gt;=DATEVALUE("10/1/20"&amp;RIGHT(BL$1,2)),$U691&lt;=DATEVALUE("9/30/20"&amp;RIGHT(BM$1,2))),AND($T691&lt;=DATEVALUE("10/1/20"&amp;RIGHT(BL$1,2)),$U691&gt;=DATEVALUE("9/30/20"&amp;RIGHT(BM$1,2)))),
IF(AND($T691&gt;=DATEVALUE("10/1/20"&amp;RIGHT(BL$1,2)),$U691&lt;=DATEVALUE("9/30/20"&amp;RIGHT(BM$1,2))),NETWORKDAYS($T691,$U691,Holidays!$J$3:$J$937),
IF(AND($T691&lt;DATEVALUE("10/1/20"&amp;RIGHT(BL$1,2)),$U691&lt;=DATEVALUE("9/30/20"&amp;RIGHT(BM$1,2))),NETWORKDAYS(DATEVALUE("10/1/20"&amp;RIGHT(BL$1,2)),$U691,Holidays!$J$3:$J$937),
IF($T691&lt;DATEVALUE("10/1/20"&amp;RIGHT(BL$1,2)),NETWORKDAYS(DATEVALUE("10/1/20"&amp;RIGHT(BL$1,2)),DATEVALUE("9/30/20"&amp;RIGHT(BM$1,2)),Holidays!$J$3:$J$937),
IF($T691&gt;=DATEVALUE("10/1/20"&amp;RIGHT(BL$1,2)),NETWORKDAYS($T691,DATEVALUE("9/30/20"&amp;RIGHT(BM$1,2)),Holidays!$J$3:$J$937),"")))),"")/(NETWORKDAYS($T691,$U691,Holidays!$J$3:$J$937)),0))</f>
        <v/>
      </c>
      <c r="BN691" s="87" t="str">
        <f>IF($Q691="","",IFERROR(IF(OR(AND($T691&gt;=DATEVALUE("10/1/20"&amp;RIGHT(BM$1,2)),$T691&lt;=DATEVALUE("9/30/20"&amp;RIGHT(BN$1,2))),AND($U691&gt;=DATEVALUE("10/1/20"&amp;RIGHT(BM$1,2)),$U691&lt;=DATEVALUE("9/30/20"&amp;RIGHT(BN$1,2))),AND($T691&lt;=DATEVALUE("10/1/20"&amp;RIGHT(BM$1,2)),$U691&gt;=DATEVALUE("9/30/20"&amp;RIGHT(BN$1,2)))),
IF(AND($T691&gt;=DATEVALUE("10/1/20"&amp;RIGHT(BM$1,2)),$U691&lt;=DATEVALUE("9/30/20"&amp;RIGHT(BN$1,2))),NETWORKDAYS($T691,$U691,Holidays!$J$3:$J$937),
IF(AND($T691&lt;DATEVALUE("10/1/20"&amp;RIGHT(BM$1,2)),$U691&lt;=DATEVALUE("9/30/20"&amp;RIGHT(BN$1,2))),NETWORKDAYS(DATEVALUE("10/1/20"&amp;RIGHT(BM$1,2)),$U691,Holidays!$J$3:$J$937),
IF($T691&lt;DATEVALUE("10/1/20"&amp;RIGHT(BM$1,2)),NETWORKDAYS(DATEVALUE("10/1/20"&amp;RIGHT(BM$1,2)),DATEVALUE("9/30/20"&amp;RIGHT(BN$1,2)),Holidays!$J$3:$J$937),
IF($T691&gt;=DATEVALUE("10/1/20"&amp;RIGHT(BM$1,2)),NETWORKDAYS($T691,DATEVALUE("9/30/20"&amp;RIGHT(BN$1,2)),Holidays!$J$3:$J$937),"")))),"")/(NETWORKDAYS($T691,$U691,Holidays!$J$3:$J$937)),0))</f>
        <v/>
      </c>
      <c r="BO691" s="87" t="str">
        <f>IF($Q691="","",IFERROR(IF(OR(AND($T691&gt;=DATEVALUE("10/1/20"&amp;RIGHT(BN$1,2)),$T691&lt;=DATEVALUE("9/30/20"&amp;RIGHT(BO$1,2))),AND($U691&gt;=DATEVALUE("10/1/20"&amp;RIGHT(BN$1,2)),$U691&lt;=DATEVALUE("9/30/20"&amp;RIGHT(BO$1,2))),AND($T691&lt;=DATEVALUE("10/1/20"&amp;RIGHT(BN$1,2)),$U691&gt;=DATEVALUE("9/30/20"&amp;RIGHT(BO$1,2)))),
IF(AND($T691&gt;=DATEVALUE("10/1/20"&amp;RIGHT(BN$1,2)),$U691&lt;=DATEVALUE("9/30/20"&amp;RIGHT(BO$1,2))),NETWORKDAYS($T691,$U691,Holidays!$J$3:$J$937),
IF(AND($T691&lt;DATEVALUE("10/1/20"&amp;RIGHT(BN$1,2)),$U691&lt;=DATEVALUE("9/30/20"&amp;RIGHT(BO$1,2))),NETWORKDAYS(DATEVALUE("10/1/20"&amp;RIGHT(BN$1,2)),$U691,Holidays!$J$3:$J$937),
IF($T691&lt;DATEVALUE("10/1/20"&amp;RIGHT(BN$1,2)),NETWORKDAYS(DATEVALUE("10/1/20"&amp;RIGHT(BN$1,2)),DATEVALUE("9/30/20"&amp;RIGHT(BO$1,2)),Holidays!$J$3:$J$937),
IF($T691&gt;=DATEVALUE("10/1/20"&amp;RIGHT(BN$1,2)),NETWORKDAYS($T691,DATEVALUE("9/30/20"&amp;RIGHT(BO$1,2)),Holidays!$J$3:$J$937),"")))),"")/(NETWORKDAYS($T691,$U691,Holidays!$J$3:$J$937)),0))</f>
        <v/>
      </c>
      <c r="BP691" s="87" t="str">
        <f>IF($Q691="","",IFERROR(IF(OR(AND($T691&gt;=DATEVALUE("10/1/20"&amp;RIGHT(BO$1,2)),$T691&lt;=DATEVALUE("9/30/20"&amp;RIGHT(BP$1,2))),AND($U691&gt;=DATEVALUE("10/1/20"&amp;RIGHT(BO$1,2)),$U691&lt;=DATEVALUE("9/30/20"&amp;RIGHT(BP$1,2))),AND($T691&lt;=DATEVALUE("10/1/20"&amp;RIGHT(BO$1,2)),$U691&gt;=DATEVALUE("9/30/20"&amp;RIGHT(BP$1,2)))),
IF(AND($T691&gt;=DATEVALUE("10/1/20"&amp;RIGHT(BO$1,2)),$U691&lt;=DATEVALUE("9/30/20"&amp;RIGHT(BP$1,2))),NETWORKDAYS($T691,$U691,Holidays!$J$3:$J$937),
IF(AND($T691&lt;DATEVALUE("10/1/20"&amp;RIGHT(BO$1,2)),$U691&lt;=DATEVALUE("9/30/20"&amp;RIGHT(BP$1,2))),NETWORKDAYS(DATEVALUE("10/1/20"&amp;RIGHT(BO$1,2)),$U691,Holidays!$J$3:$J$937),
IF($T691&lt;DATEVALUE("10/1/20"&amp;RIGHT(BO$1,2)),NETWORKDAYS(DATEVALUE("10/1/20"&amp;RIGHT(BO$1,2)),DATEVALUE("9/30/20"&amp;RIGHT(BP$1,2)),Holidays!$J$3:$J$937),
IF($T691&gt;=DATEVALUE("10/1/20"&amp;RIGHT(BO$1,2)),NETWORKDAYS($T691,DATEVALUE("9/30/20"&amp;RIGHT(BP$1,2)),Holidays!$J$3:$J$937),"")))),"")/(NETWORKDAYS($T691,$U691,Holidays!$J$3:$J$937)),0))</f>
        <v/>
      </c>
      <c r="BQ691" s="87" t="str">
        <f>IF($Q691="","",IFERROR(IF(OR(AND($T691&gt;=DATEVALUE("10/1/20"&amp;RIGHT(BP$1,2)),$T691&lt;=DATEVALUE("9/30/20"&amp;RIGHT(BQ$1,2))),AND($U691&gt;=DATEVALUE("10/1/20"&amp;RIGHT(BP$1,2)),$U691&lt;=DATEVALUE("9/30/20"&amp;RIGHT(BQ$1,2))),AND($T691&lt;=DATEVALUE("10/1/20"&amp;RIGHT(BP$1,2)),$U691&gt;=DATEVALUE("9/30/20"&amp;RIGHT(BQ$1,2)))),
IF(AND($T691&gt;=DATEVALUE("10/1/20"&amp;RIGHT(BP$1,2)),$U691&lt;=DATEVALUE("9/30/20"&amp;RIGHT(BQ$1,2))),NETWORKDAYS($T691,$U691,Holidays!$J$3:$J$937),
IF(AND($T691&lt;DATEVALUE("10/1/20"&amp;RIGHT(BP$1,2)),$U691&lt;=DATEVALUE("9/30/20"&amp;RIGHT(BQ$1,2))),NETWORKDAYS(DATEVALUE("10/1/20"&amp;RIGHT(BP$1,2)),$U691,Holidays!$J$3:$J$937),
IF($T691&lt;DATEVALUE("10/1/20"&amp;RIGHT(BP$1,2)),NETWORKDAYS(DATEVALUE("10/1/20"&amp;RIGHT(BP$1,2)),DATEVALUE("9/30/20"&amp;RIGHT(BQ$1,2)),Holidays!$J$3:$J$937),
IF($T691&gt;=DATEVALUE("10/1/20"&amp;RIGHT(BP$1,2)),NETWORKDAYS($T691,DATEVALUE("9/30/20"&amp;RIGHT(BQ$1,2)),Holidays!$J$3:$J$937),"")))),"")/(NETWORKDAYS($T691,$U691,Holidays!$J$3:$J$937)),0))</f>
        <v/>
      </c>
      <c r="BR691" s="87" t="str">
        <f>IF($Q691="","",IFERROR(IF(OR(AND($T691&gt;=DATEVALUE("10/1/20"&amp;RIGHT(BQ$1,2)),$T691&lt;=DATEVALUE("9/30/20"&amp;RIGHT(BR$1,2))),AND($U691&gt;=DATEVALUE("10/1/20"&amp;RIGHT(BQ$1,2)),$U691&lt;=DATEVALUE("9/30/20"&amp;RIGHT(BR$1,2))),AND($T691&lt;=DATEVALUE("10/1/20"&amp;RIGHT(BQ$1,2)),$U691&gt;=DATEVALUE("9/30/20"&amp;RIGHT(BR$1,2)))),
IF(AND($T691&gt;=DATEVALUE("10/1/20"&amp;RIGHT(BQ$1,2)),$U691&lt;=DATEVALUE("9/30/20"&amp;RIGHT(BR$1,2))),NETWORKDAYS($T691,$U691,Holidays!$J$3:$J$937),
IF(AND($T691&lt;DATEVALUE("10/1/20"&amp;RIGHT(BQ$1,2)),$U691&lt;=DATEVALUE("9/30/20"&amp;RIGHT(BR$1,2))),NETWORKDAYS(DATEVALUE("10/1/20"&amp;RIGHT(BQ$1,2)),$U691,Holidays!$J$3:$J$937),
IF($T691&lt;DATEVALUE("10/1/20"&amp;RIGHT(BQ$1,2)),NETWORKDAYS(DATEVALUE("10/1/20"&amp;RIGHT(BQ$1,2)),DATEVALUE("9/30/20"&amp;RIGHT(BR$1,2)),Holidays!$J$3:$J$937),
IF($T691&gt;=DATEVALUE("10/1/20"&amp;RIGHT(BQ$1,2)),NETWORKDAYS($T691,DATEVALUE("9/30/20"&amp;RIGHT(BR$1,2)),Holidays!$J$3:$J$937),"")))),"")/(NETWORKDAYS($T691,$U691,Holidays!$J$3:$J$937)),0))</f>
        <v/>
      </c>
      <c r="BS691" s="87" t="str">
        <f>IF($Q691="","",IFERROR(IF(OR(AND($T691&gt;=DATEVALUE("10/1/20"&amp;RIGHT(BR$1,2)),$T691&lt;=DATEVALUE("9/30/20"&amp;RIGHT(BS$1,2))),AND($U691&gt;=DATEVALUE("10/1/20"&amp;RIGHT(BR$1,2)),$U691&lt;=DATEVALUE("9/30/20"&amp;RIGHT(BS$1,2))),AND($T691&lt;=DATEVALUE("10/1/20"&amp;RIGHT(BR$1,2)),$U691&gt;=DATEVALUE("9/30/20"&amp;RIGHT(BS$1,2)))),
IF(AND($T691&gt;=DATEVALUE("10/1/20"&amp;RIGHT(BR$1,2)),$U691&lt;=DATEVALUE("9/30/20"&amp;RIGHT(BS$1,2))),NETWORKDAYS($T691,$U691,Holidays!$J$3:$J$937),
IF(AND($T691&lt;DATEVALUE("10/1/20"&amp;RIGHT(BR$1,2)),$U691&lt;=DATEVALUE("9/30/20"&amp;RIGHT(BS$1,2))),NETWORKDAYS(DATEVALUE("10/1/20"&amp;RIGHT(BR$1,2)),$U691,Holidays!$J$3:$J$937),
IF($T691&lt;DATEVALUE("10/1/20"&amp;RIGHT(BR$1,2)),NETWORKDAYS(DATEVALUE("10/1/20"&amp;RIGHT(BR$1,2)),DATEVALUE("9/30/20"&amp;RIGHT(BS$1,2)),Holidays!$J$3:$J$937),
IF($T691&gt;=DATEVALUE("10/1/20"&amp;RIGHT(BR$1,2)),NETWORKDAYS($T691,DATEVALUE("9/30/20"&amp;RIGHT(BS$1,2)),Holidays!$J$3:$J$937),"")))),"")/(NETWORKDAYS($T691,$U691,Holidays!$J$3:$J$937)),0))</f>
        <v/>
      </c>
      <c r="BT691" s="87" t="str">
        <f>IF($Q691="","",IFERROR(IF(OR(AND($T691&gt;=DATEVALUE("10/1/20"&amp;RIGHT(BS$1,2)),$T691&lt;=DATEVALUE("9/30/20"&amp;RIGHT(BT$1,2))),AND($U691&gt;=DATEVALUE("10/1/20"&amp;RIGHT(BS$1,2)),$U691&lt;=DATEVALUE("9/30/20"&amp;RIGHT(BT$1,2))),AND($T691&lt;=DATEVALUE("10/1/20"&amp;RIGHT(BS$1,2)),$U691&gt;=DATEVALUE("9/30/20"&amp;RIGHT(BT$1,2)))),
IF(AND($T691&gt;=DATEVALUE("10/1/20"&amp;RIGHT(BS$1,2)),$U691&lt;=DATEVALUE("9/30/20"&amp;RIGHT(BT$1,2))),NETWORKDAYS($T691,$U691,Holidays!$J$3:$J$937),
IF(AND($T691&lt;DATEVALUE("10/1/20"&amp;RIGHT(BS$1,2)),$U691&lt;=DATEVALUE("9/30/20"&amp;RIGHT(BT$1,2))),NETWORKDAYS(DATEVALUE("10/1/20"&amp;RIGHT(BS$1,2)),$U691,Holidays!$J$3:$J$937),
IF($T691&lt;DATEVALUE("10/1/20"&amp;RIGHT(BS$1,2)),NETWORKDAYS(DATEVALUE("10/1/20"&amp;RIGHT(BS$1,2)),DATEVALUE("9/30/20"&amp;RIGHT(BT$1,2)),Holidays!$J$3:$J$937),
IF($T691&gt;=DATEVALUE("10/1/20"&amp;RIGHT(BS$1,2)),NETWORKDAYS($T691,DATEVALUE("9/30/20"&amp;RIGHT(BT$1,2)),Holidays!$J$3:$J$937),"")))),"")/(NETWORKDAYS($T691,$U691,Holidays!$J$3:$J$937)),0))</f>
        <v/>
      </c>
      <c r="BU691" s="87" t="str">
        <f>IF($Q691="","",IFERROR(IF(OR(AND($T691&gt;=DATEVALUE("10/1/20"&amp;RIGHT(BT$1,2)),$T691&lt;=DATEVALUE("9/30/20"&amp;RIGHT(BU$1,2))),AND($U691&gt;=DATEVALUE("10/1/20"&amp;RIGHT(BT$1,2)),$U691&lt;=DATEVALUE("9/30/20"&amp;RIGHT(BU$1,2))),AND($T691&lt;=DATEVALUE("10/1/20"&amp;RIGHT(BT$1,2)),$U691&gt;=DATEVALUE("9/30/20"&amp;RIGHT(BU$1,2)))),
IF(AND($T691&gt;=DATEVALUE("10/1/20"&amp;RIGHT(BT$1,2)),$U691&lt;=DATEVALUE("9/30/20"&amp;RIGHT(BU$1,2))),NETWORKDAYS($T691,$U691,Holidays!$J$3:$J$937),
IF(AND($T691&lt;DATEVALUE("10/1/20"&amp;RIGHT(BT$1,2)),$U691&lt;=DATEVALUE("9/30/20"&amp;RIGHT(BU$1,2))),NETWORKDAYS(DATEVALUE("10/1/20"&amp;RIGHT(BT$1,2)),$U691,Holidays!$J$3:$J$937),
IF($T691&lt;DATEVALUE("10/1/20"&amp;RIGHT(BT$1,2)),NETWORKDAYS(DATEVALUE("10/1/20"&amp;RIGHT(BT$1,2)),DATEVALUE("9/30/20"&amp;RIGHT(BU$1,2)),Holidays!$J$3:$J$937),
IF($T691&gt;=DATEVALUE("10/1/20"&amp;RIGHT(BT$1,2)),NETWORKDAYS($T691,DATEVALUE("9/30/20"&amp;RIGHT(BU$1,2)),Holidays!$J$3:$J$937),"")))),"")/(NETWORKDAYS($T691,$U691,Holidays!$J$3:$J$937)),0))</f>
        <v/>
      </c>
      <c r="BV691" s="87" t="str">
        <f>IF($Q691="","",IFERROR(IF(OR(AND($T691&gt;=DATEVALUE("10/1/20"&amp;RIGHT(BU$1,2)),$T691&lt;=DATEVALUE("9/30/20"&amp;RIGHT(BV$1,2))),AND($U691&gt;=DATEVALUE("10/1/20"&amp;RIGHT(BU$1,2)),$U691&lt;=DATEVALUE("9/30/20"&amp;RIGHT(BV$1,2))),AND($T691&lt;=DATEVALUE("10/1/20"&amp;RIGHT(BU$1,2)),$U691&gt;=DATEVALUE("9/30/20"&amp;RIGHT(BV$1,2)))),
IF(AND($T691&gt;=DATEVALUE("10/1/20"&amp;RIGHT(BU$1,2)),$U691&lt;=DATEVALUE("9/30/20"&amp;RIGHT(BV$1,2))),NETWORKDAYS($T691,$U691,Holidays!$J$3:$J$937),
IF(AND($T691&lt;DATEVALUE("10/1/20"&amp;RIGHT(BU$1,2)),$U691&lt;=DATEVALUE("9/30/20"&amp;RIGHT(BV$1,2))),NETWORKDAYS(DATEVALUE("10/1/20"&amp;RIGHT(BU$1,2)),$U691,Holidays!$J$3:$J$937),
IF($T691&lt;DATEVALUE("10/1/20"&amp;RIGHT(BU$1,2)),NETWORKDAYS(DATEVALUE("10/1/20"&amp;RIGHT(BU$1,2)),DATEVALUE("9/30/20"&amp;RIGHT(BV$1,2)),Holidays!$J$3:$J$937),
IF($T691&gt;=DATEVALUE("10/1/20"&amp;RIGHT(BU$1,2)),NETWORKDAYS($T691,DATEVALUE("9/30/20"&amp;RIGHT(BV$1,2)),Holidays!$J$3:$J$937),"")))),"")/(NETWORKDAYS($T691,$U691,Holidays!$J$3:$J$937)),0))</f>
        <v/>
      </c>
      <c r="BW691" s="87" t="str">
        <f>IF($Q691="","",IFERROR(IF(OR(AND($T691&gt;=DATEVALUE("10/1/20"&amp;RIGHT(BV$1,2)),$T691&lt;=DATEVALUE("9/30/20"&amp;RIGHT(BW$1,2))),AND($U691&gt;=DATEVALUE("10/1/20"&amp;RIGHT(BV$1,2)),$U691&lt;=DATEVALUE("9/30/20"&amp;RIGHT(BW$1,2))),AND($T691&lt;=DATEVALUE("10/1/20"&amp;RIGHT(BV$1,2)),$U691&gt;=DATEVALUE("9/30/20"&amp;RIGHT(BW$1,2)))),
IF(AND($T691&gt;=DATEVALUE("10/1/20"&amp;RIGHT(BV$1,2)),$U691&lt;=DATEVALUE("9/30/20"&amp;RIGHT(BW$1,2))),NETWORKDAYS($T691,$U691,Holidays!$J$3:$J$937),
IF(AND($T691&lt;DATEVALUE("10/1/20"&amp;RIGHT(BV$1,2)),$U691&lt;=DATEVALUE("9/30/20"&amp;RIGHT(BW$1,2))),NETWORKDAYS(DATEVALUE("10/1/20"&amp;RIGHT(BV$1,2)),$U691,Holidays!$J$3:$J$937),
IF($T691&lt;DATEVALUE("10/1/20"&amp;RIGHT(BV$1,2)),NETWORKDAYS(DATEVALUE("10/1/20"&amp;RIGHT(BV$1,2)),DATEVALUE("9/30/20"&amp;RIGHT(BW$1,2)),Holidays!$J$3:$J$937),
IF($T691&gt;=DATEVALUE("10/1/20"&amp;RIGHT(BV$1,2)),NETWORKDAYS($T691,DATEVALUE("9/30/20"&amp;RIGHT(BW$1,2)),Holidays!$J$3:$J$937),"")))),"")/(NETWORKDAYS($T691,$U691,Holidays!$J$3:$J$937)),0))</f>
        <v/>
      </c>
      <c r="BX691" s="87" t="str">
        <f>IF($Q691="","",IFERROR(IF(OR(AND($T691&gt;=DATEVALUE("10/1/20"&amp;RIGHT(BW$1,2)),$T691&lt;=DATEVALUE("9/30/20"&amp;RIGHT(BX$1,2))),AND($U691&gt;=DATEVALUE("10/1/20"&amp;RIGHT(BW$1,2)),$U691&lt;=DATEVALUE("9/30/20"&amp;RIGHT(BX$1,2))),AND($T691&lt;=DATEVALUE("10/1/20"&amp;RIGHT(BW$1,2)),$U691&gt;=DATEVALUE("9/30/20"&amp;RIGHT(BX$1,2)))),
IF(AND($T691&gt;=DATEVALUE("10/1/20"&amp;RIGHT(BW$1,2)),$U691&lt;=DATEVALUE("9/30/20"&amp;RIGHT(BX$1,2))),NETWORKDAYS($T691,$U691,Holidays!$J$3:$J$937),
IF(AND($T691&lt;DATEVALUE("10/1/20"&amp;RIGHT(BW$1,2)),$U691&lt;=DATEVALUE("9/30/20"&amp;RIGHT(BX$1,2))),NETWORKDAYS(DATEVALUE("10/1/20"&amp;RIGHT(BW$1,2)),$U691,Holidays!$J$3:$J$937),
IF($T691&lt;DATEVALUE("10/1/20"&amp;RIGHT(BW$1,2)),NETWORKDAYS(DATEVALUE("10/1/20"&amp;RIGHT(BW$1,2)),DATEVALUE("9/30/20"&amp;RIGHT(BX$1,2)),Holidays!$J$3:$J$937),
IF($T691&gt;=DATEVALUE("10/1/20"&amp;RIGHT(BW$1,2)),NETWORKDAYS($T691,DATEVALUE("9/30/20"&amp;RIGHT(BX$1,2)),Holidays!$J$3:$J$937),"")))),"")/(NETWORKDAYS($T691,$U691,Holidays!$J$3:$J$937)),0))</f>
        <v/>
      </c>
      <c r="BY691" s="87" t="str">
        <f>IF($Q691="","",IFERROR(IF(OR(AND($T691&gt;=DATEVALUE("10/1/20"&amp;RIGHT(BX$1,2)),$T691&lt;=DATEVALUE("9/30/20"&amp;RIGHT(BY$1,2))),AND($U691&gt;=DATEVALUE("10/1/20"&amp;RIGHT(BX$1,2)),$U691&lt;=DATEVALUE("9/30/20"&amp;RIGHT(BY$1,2))),AND($T691&lt;=DATEVALUE("10/1/20"&amp;RIGHT(BX$1,2)),$U691&gt;=DATEVALUE("9/30/20"&amp;RIGHT(BY$1,2)))),
IF(AND($T691&gt;=DATEVALUE("10/1/20"&amp;RIGHT(BX$1,2)),$U691&lt;=DATEVALUE("9/30/20"&amp;RIGHT(BY$1,2))),NETWORKDAYS($T691,$U691,Holidays!$J$3:$J$937),
IF(AND($T691&lt;DATEVALUE("10/1/20"&amp;RIGHT(BX$1,2)),$U691&lt;=DATEVALUE("9/30/20"&amp;RIGHT(BY$1,2))),NETWORKDAYS(DATEVALUE("10/1/20"&amp;RIGHT(BX$1,2)),$U691,Holidays!$J$3:$J$937),
IF($T691&lt;DATEVALUE("10/1/20"&amp;RIGHT(BX$1,2)),NETWORKDAYS(DATEVALUE("10/1/20"&amp;RIGHT(BX$1,2)),DATEVALUE("9/30/20"&amp;RIGHT(BY$1,2)),Holidays!$J$3:$J$937),
IF($T691&gt;=DATEVALUE("10/1/20"&amp;RIGHT(BX$1,2)),NETWORKDAYS($T691,DATEVALUE("9/30/20"&amp;RIGHT(BY$1,2)),Holidays!$J$3:$J$937),"")))),"")/(NETWORKDAYS($T691,$U691,Holidays!$J$3:$J$937)),0))</f>
        <v/>
      </c>
      <c r="BZ691" s="87" t="str">
        <f>IF($Q691="","",IFERROR(IF(OR(AND($T691&gt;=DATEVALUE("10/1/20"&amp;RIGHT(BY$1,2)),$T691&lt;=DATEVALUE("9/30/20"&amp;RIGHT(BZ$1,2))),AND($U691&gt;=DATEVALUE("10/1/20"&amp;RIGHT(BY$1,2)),$U691&lt;=DATEVALUE("9/30/20"&amp;RIGHT(BZ$1,2))),AND($T691&lt;=DATEVALUE("10/1/20"&amp;RIGHT(BY$1,2)),$U691&gt;=DATEVALUE("9/30/20"&amp;RIGHT(BZ$1,2)))),
IF(AND($T691&gt;=DATEVALUE("10/1/20"&amp;RIGHT(BY$1,2)),$U691&lt;=DATEVALUE("9/30/20"&amp;RIGHT(BZ$1,2))),NETWORKDAYS($T691,$U691,Holidays!$J$3:$J$937),
IF(AND($T691&lt;DATEVALUE("10/1/20"&amp;RIGHT(BY$1,2)),$U691&lt;=DATEVALUE("9/30/20"&amp;RIGHT(BZ$1,2))),NETWORKDAYS(DATEVALUE("10/1/20"&amp;RIGHT(BY$1,2)),$U691,Holidays!$J$3:$J$937),
IF($T691&lt;DATEVALUE("10/1/20"&amp;RIGHT(BY$1,2)),NETWORKDAYS(DATEVALUE("10/1/20"&amp;RIGHT(BY$1,2)),DATEVALUE("9/30/20"&amp;RIGHT(BZ$1,2)),Holidays!$J$3:$J$937),
IF($T691&gt;=DATEVALUE("10/1/20"&amp;RIGHT(BY$1,2)),NETWORKDAYS($T691,DATEVALUE("9/30/20"&amp;RIGHT(BZ$1,2)),Holidays!$J$3:$J$937),"")))),"")/(NETWORKDAYS($T691,$U691,Holidays!$J$3:$J$937)),0))</f>
        <v/>
      </c>
      <c r="CA691" s="87" t="str">
        <f>IF($Q691="","",IFERROR(IF(OR(AND($T691&gt;=DATEVALUE("10/1/20"&amp;RIGHT(BZ$1,2)),$T691&lt;=DATEVALUE("9/30/20"&amp;RIGHT(CA$1,2))),AND($U691&gt;=DATEVALUE("10/1/20"&amp;RIGHT(BZ$1,2)),$U691&lt;=DATEVALUE("9/30/20"&amp;RIGHT(CA$1,2))),AND($T691&lt;=DATEVALUE("10/1/20"&amp;RIGHT(BZ$1,2)),$U691&gt;=DATEVALUE("9/30/20"&amp;RIGHT(CA$1,2)))),
IF(AND($T691&gt;=DATEVALUE("10/1/20"&amp;RIGHT(BZ$1,2)),$U691&lt;=DATEVALUE("9/30/20"&amp;RIGHT(CA$1,2))),NETWORKDAYS($T691,$U691,Holidays!$J$3:$J$937),
IF(AND($T691&lt;DATEVALUE("10/1/20"&amp;RIGHT(BZ$1,2)),$U691&lt;=DATEVALUE("9/30/20"&amp;RIGHT(CA$1,2))),NETWORKDAYS(DATEVALUE("10/1/20"&amp;RIGHT(BZ$1,2)),$U691,Holidays!$J$3:$J$937),
IF($T691&lt;DATEVALUE("10/1/20"&amp;RIGHT(BZ$1,2)),NETWORKDAYS(DATEVALUE("10/1/20"&amp;RIGHT(BZ$1,2)),DATEVALUE("9/30/20"&amp;RIGHT(CA$1,2)),Holidays!$J$3:$J$937),
IF($T691&gt;=DATEVALUE("10/1/20"&amp;RIGHT(BZ$1,2)),NETWORKDAYS($T691,DATEVALUE("9/30/20"&amp;RIGHT(CA$1,2)),Holidays!$J$3:$J$937),"")))),"")/(NETWORKDAYS($T691,$U691,Holidays!$J$3:$J$937)),0))</f>
        <v/>
      </c>
      <c r="CB691" s="87" t="str">
        <f>IF($Q691="","",IFERROR(IF(OR(AND($T691&gt;=DATEVALUE("10/1/20"&amp;RIGHT(CA$1,2)),$T691&lt;=DATEVALUE("9/30/20"&amp;RIGHT(CB$1,2))),AND($U691&gt;=DATEVALUE("10/1/20"&amp;RIGHT(CA$1,2)),$U691&lt;=DATEVALUE("9/30/20"&amp;RIGHT(CB$1,2))),AND($T691&lt;=DATEVALUE("10/1/20"&amp;RIGHT(CA$1,2)),$U691&gt;=DATEVALUE("9/30/20"&amp;RIGHT(CB$1,2)))),
IF(AND($T691&gt;=DATEVALUE("10/1/20"&amp;RIGHT(CA$1,2)),$U691&lt;=DATEVALUE("9/30/20"&amp;RIGHT(CB$1,2))),NETWORKDAYS($T691,$U691,Holidays!$J$3:$J$937),
IF(AND($T691&lt;DATEVALUE("10/1/20"&amp;RIGHT(CA$1,2)),$U691&lt;=DATEVALUE("9/30/20"&amp;RIGHT(CB$1,2))),NETWORKDAYS(DATEVALUE("10/1/20"&amp;RIGHT(CA$1,2)),$U691,Holidays!$J$3:$J$937),
IF($T691&lt;DATEVALUE("10/1/20"&amp;RIGHT(CA$1,2)),NETWORKDAYS(DATEVALUE("10/1/20"&amp;RIGHT(CA$1,2)),DATEVALUE("9/30/20"&amp;RIGHT(CB$1,2)),Holidays!$J$3:$J$937),
IF($T691&gt;=DATEVALUE("10/1/20"&amp;RIGHT(CA$1,2)),NETWORKDAYS($T691,DATEVALUE("9/30/20"&amp;RIGHT(CB$1,2)),Holidays!$J$3:$J$937),"")))),"")/(NETWORKDAYS($T691,$U691,Holidays!$J$3:$J$937)),0))</f>
        <v/>
      </c>
    </row>
    <row r="692" spans="1:80">
      <c r="A692" s="97"/>
      <c r="B692" s="98" t="str">
        <f ca="1">IF(NOT($A692=""),OFFSET('WBS Reference &amp; User Procedure'!$A$1,MATCH($A692,'WBS Reference &amp; User Procedure'!$A:$A,0)-1,1),"")</f>
        <v/>
      </c>
      <c r="D692" s="97"/>
      <c r="T692" s="104" t="str">
        <f>IF(NOT(Q692=""),IF(NOT($S692=""),$S692,#REF!),"")</f>
        <v/>
      </c>
      <c r="U692" s="104" t="str">
        <f>IF(NOT(Q692=""),WORKDAY(T692,Q692,Holidays!$J$3:$J$937),"")</f>
        <v/>
      </c>
      <c r="V692" s="104"/>
      <c r="W692" s="104"/>
      <c r="X692" s="101" t="str">
        <f t="shared" si="153"/>
        <v/>
      </c>
      <c r="AL692" s="87" t="str">
        <f t="shared" ca="1" si="150"/>
        <v/>
      </c>
      <c r="AN692" s="87" t="str">
        <f t="shared" ca="1" si="154"/>
        <v/>
      </c>
      <c r="AO692" s="87" t="str">
        <f t="shared" ca="1" si="154"/>
        <v/>
      </c>
      <c r="AP692" s="87" t="str">
        <f t="shared" ca="1" si="154"/>
        <v/>
      </c>
      <c r="AQ692" s="87" t="str">
        <f t="shared" ca="1" si="154"/>
        <v/>
      </c>
      <c r="AR692" s="87" t="str">
        <f t="shared" ca="1" si="154"/>
        <v/>
      </c>
      <c r="AS692" s="87" t="str">
        <f t="shared" ca="1" si="154"/>
        <v/>
      </c>
      <c r="AT692" s="87" t="str">
        <f t="shared" ca="1" si="154"/>
        <v/>
      </c>
      <c r="AU692" s="87" t="str">
        <f t="shared" ca="1" si="154"/>
        <v/>
      </c>
      <c r="AV692" s="87" t="str">
        <f t="shared" ca="1" si="154"/>
        <v/>
      </c>
      <c r="AW692" s="87" t="str">
        <f t="shared" ca="1" si="154"/>
        <v/>
      </c>
      <c r="AX692" s="87" t="str">
        <f t="shared" ca="1" si="155"/>
        <v/>
      </c>
      <c r="AY692" s="87" t="str">
        <f t="shared" ca="1" si="155"/>
        <v/>
      </c>
      <c r="AZ692" s="87" t="str">
        <f t="shared" ca="1" si="155"/>
        <v/>
      </c>
      <c r="BA692" s="87" t="str">
        <f t="shared" ca="1" si="155"/>
        <v/>
      </c>
      <c r="BB692" s="87" t="str">
        <f t="shared" ca="1" si="155"/>
        <v/>
      </c>
      <c r="BC692" s="87" t="str">
        <f t="shared" ca="1" si="155"/>
        <v/>
      </c>
      <c r="BD692" s="87" t="str">
        <f t="shared" ca="1" si="155"/>
        <v/>
      </c>
      <c r="BE692" s="87" t="str">
        <f t="shared" ca="1" si="155"/>
        <v/>
      </c>
      <c r="BF692" s="87" t="str">
        <f t="shared" ca="1" si="155"/>
        <v/>
      </c>
      <c r="BG692" s="87" t="str">
        <f t="shared" ca="1" si="155"/>
        <v/>
      </c>
      <c r="BI692" s="87" t="str">
        <f>IF($Q692="","",IFERROR(IF(OR(AND($T692&gt;=DATEVALUE("10/1/20"&amp;RIGHT(BH$1,2)),$T692&lt;=DATEVALUE("9/30/20"&amp;RIGHT(BI$1,2))),AND($U692&gt;=DATEVALUE("10/1/20"&amp;RIGHT(BH$1,2)),$U692&lt;=DATEVALUE("9/30/20"&amp;RIGHT(BI$1,2))),AND($T692&lt;=DATEVALUE("10/1/20"&amp;RIGHT(BH$1,2)),$U692&gt;=DATEVALUE("9/30/20"&amp;RIGHT(BI$1,2)))),
IF(AND($T692&gt;=DATEVALUE("10/1/20"&amp;RIGHT(BH$1,2)),$U692&lt;=DATEVALUE("9/30/20"&amp;RIGHT(BI$1,2))),NETWORKDAYS($T692,$U692,Holidays!$J$3:$J$937),
IF(AND($T692&lt;DATEVALUE("10/1/20"&amp;RIGHT(BH$1,2)),$U692&lt;=DATEVALUE("9/30/20"&amp;RIGHT(BI$1,2))),NETWORKDAYS(DATEVALUE("10/1/20"&amp;RIGHT(BH$1,2)),$U692,Holidays!$J$3:$J$937),
IF($T692&lt;DATEVALUE("10/1/20"&amp;RIGHT(BH$1,2)),NETWORKDAYS(DATEVALUE("10/1/20"&amp;RIGHT(BH$1,2)),DATEVALUE("9/30/20"&amp;RIGHT(BI$1,2)),Holidays!$J$3:$J$937),
IF($T692&gt;=DATEVALUE("10/1/20"&amp;RIGHT(BH$1,2)),NETWORKDAYS($T692,DATEVALUE("9/30/20"&amp;RIGHT(BI$1,2)),Holidays!$J$3:$J$937),"")))),"")/(NETWORKDAYS($T692,$U692,Holidays!$J$3:$J$937)),0))</f>
        <v/>
      </c>
      <c r="BJ692" s="87" t="str">
        <f>IF($Q692="","",IFERROR(IF(OR(AND($T692&gt;=DATEVALUE("10/1/20"&amp;RIGHT(BI$1,2)),$T692&lt;=DATEVALUE("9/30/20"&amp;RIGHT(BJ$1,2))),AND($U692&gt;=DATEVALUE("10/1/20"&amp;RIGHT(BI$1,2)),$U692&lt;=DATEVALUE("9/30/20"&amp;RIGHT(BJ$1,2))),AND($T692&lt;=DATEVALUE("10/1/20"&amp;RIGHT(BI$1,2)),$U692&gt;=DATEVALUE("9/30/20"&amp;RIGHT(BJ$1,2)))),
IF(AND($T692&gt;=DATEVALUE("10/1/20"&amp;RIGHT(BI$1,2)),$U692&lt;=DATEVALUE("9/30/20"&amp;RIGHT(BJ$1,2))),NETWORKDAYS($T692,$U692,Holidays!$J$3:$J$937),
IF(AND($T692&lt;DATEVALUE("10/1/20"&amp;RIGHT(BI$1,2)),$U692&lt;=DATEVALUE("9/30/20"&amp;RIGHT(BJ$1,2))),NETWORKDAYS(DATEVALUE("10/1/20"&amp;RIGHT(BI$1,2)),$U692,Holidays!$J$3:$J$937),
IF($T692&lt;DATEVALUE("10/1/20"&amp;RIGHT(BI$1,2)),NETWORKDAYS(DATEVALUE("10/1/20"&amp;RIGHT(BI$1,2)),DATEVALUE("9/30/20"&amp;RIGHT(BJ$1,2)),Holidays!$J$3:$J$937),
IF($T692&gt;=DATEVALUE("10/1/20"&amp;RIGHT(BI$1,2)),NETWORKDAYS($T692,DATEVALUE("9/30/20"&amp;RIGHT(BJ$1,2)),Holidays!$J$3:$J$937),"")))),"")/(NETWORKDAYS($T692,$U692,Holidays!$J$3:$J$937)),0))</f>
        <v/>
      </c>
      <c r="BK692" s="87" t="str">
        <f>IF($Q692="","",IFERROR(IF(OR(AND($T692&gt;=DATEVALUE("10/1/20"&amp;RIGHT(BJ$1,2)),$T692&lt;=DATEVALUE("9/30/20"&amp;RIGHT(BK$1,2))),AND($U692&gt;=DATEVALUE("10/1/20"&amp;RIGHT(BJ$1,2)),$U692&lt;=DATEVALUE("9/30/20"&amp;RIGHT(BK$1,2))),AND($T692&lt;=DATEVALUE("10/1/20"&amp;RIGHT(BJ$1,2)),$U692&gt;=DATEVALUE("9/30/20"&amp;RIGHT(BK$1,2)))),
IF(AND($T692&gt;=DATEVALUE("10/1/20"&amp;RIGHT(BJ$1,2)),$U692&lt;=DATEVALUE("9/30/20"&amp;RIGHT(BK$1,2))),NETWORKDAYS($T692,$U692,Holidays!$J$3:$J$937),
IF(AND($T692&lt;DATEVALUE("10/1/20"&amp;RIGHT(BJ$1,2)),$U692&lt;=DATEVALUE("9/30/20"&amp;RIGHT(BK$1,2))),NETWORKDAYS(DATEVALUE("10/1/20"&amp;RIGHT(BJ$1,2)),$U692,Holidays!$J$3:$J$937),
IF($T692&lt;DATEVALUE("10/1/20"&amp;RIGHT(BJ$1,2)),NETWORKDAYS(DATEVALUE("10/1/20"&amp;RIGHT(BJ$1,2)),DATEVALUE("9/30/20"&amp;RIGHT(BK$1,2)),Holidays!$J$3:$J$937),
IF($T692&gt;=DATEVALUE("10/1/20"&amp;RIGHT(BJ$1,2)),NETWORKDAYS($T692,DATEVALUE("9/30/20"&amp;RIGHT(BK$1,2)),Holidays!$J$3:$J$937),"")))),"")/(NETWORKDAYS($T692,$U692,Holidays!$J$3:$J$937)),0))</f>
        <v/>
      </c>
      <c r="BL692" s="87" t="str">
        <f>IF($Q692="","",IFERROR(IF(OR(AND($T692&gt;=DATEVALUE("10/1/20"&amp;RIGHT(BK$1,2)),$T692&lt;=DATEVALUE("9/30/20"&amp;RIGHT(BL$1,2))),AND($U692&gt;=DATEVALUE("10/1/20"&amp;RIGHT(BK$1,2)),$U692&lt;=DATEVALUE("9/30/20"&amp;RIGHT(BL$1,2))),AND($T692&lt;=DATEVALUE("10/1/20"&amp;RIGHT(BK$1,2)),$U692&gt;=DATEVALUE("9/30/20"&amp;RIGHT(BL$1,2)))),
IF(AND($T692&gt;=DATEVALUE("10/1/20"&amp;RIGHT(BK$1,2)),$U692&lt;=DATEVALUE("9/30/20"&amp;RIGHT(BL$1,2))),NETWORKDAYS($T692,$U692,Holidays!$J$3:$J$937),
IF(AND($T692&lt;DATEVALUE("10/1/20"&amp;RIGHT(BK$1,2)),$U692&lt;=DATEVALUE("9/30/20"&amp;RIGHT(BL$1,2))),NETWORKDAYS(DATEVALUE("10/1/20"&amp;RIGHT(BK$1,2)),$U692,Holidays!$J$3:$J$937),
IF($T692&lt;DATEVALUE("10/1/20"&amp;RIGHT(BK$1,2)),NETWORKDAYS(DATEVALUE("10/1/20"&amp;RIGHT(BK$1,2)),DATEVALUE("9/30/20"&amp;RIGHT(BL$1,2)),Holidays!$J$3:$J$937),
IF($T692&gt;=DATEVALUE("10/1/20"&amp;RIGHT(BK$1,2)),NETWORKDAYS($T692,DATEVALUE("9/30/20"&amp;RIGHT(BL$1,2)),Holidays!$J$3:$J$937),"")))),"")/(NETWORKDAYS($T692,$U692,Holidays!$J$3:$J$937)),0))</f>
        <v/>
      </c>
      <c r="BM692" s="87" t="str">
        <f>IF($Q692="","",IFERROR(IF(OR(AND($T692&gt;=DATEVALUE("10/1/20"&amp;RIGHT(BL$1,2)),$T692&lt;=DATEVALUE("9/30/20"&amp;RIGHT(BM$1,2))),AND($U692&gt;=DATEVALUE("10/1/20"&amp;RIGHT(BL$1,2)),$U692&lt;=DATEVALUE("9/30/20"&amp;RIGHT(BM$1,2))),AND($T692&lt;=DATEVALUE("10/1/20"&amp;RIGHT(BL$1,2)),$U692&gt;=DATEVALUE("9/30/20"&amp;RIGHT(BM$1,2)))),
IF(AND($T692&gt;=DATEVALUE("10/1/20"&amp;RIGHT(BL$1,2)),$U692&lt;=DATEVALUE("9/30/20"&amp;RIGHT(BM$1,2))),NETWORKDAYS($T692,$U692,Holidays!$J$3:$J$937),
IF(AND($T692&lt;DATEVALUE("10/1/20"&amp;RIGHT(BL$1,2)),$U692&lt;=DATEVALUE("9/30/20"&amp;RIGHT(BM$1,2))),NETWORKDAYS(DATEVALUE("10/1/20"&amp;RIGHT(BL$1,2)),$U692,Holidays!$J$3:$J$937),
IF($T692&lt;DATEVALUE("10/1/20"&amp;RIGHT(BL$1,2)),NETWORKDAYS(DATEVALUE("10/1/20"&amp;RIGHT(BL$1,2)),DATEVALUE("9/30/20"&amp;RIGHT(BM$1,2)),Holidays!$J$3:$J$937),
IF($T692&gt;=DATEVALUE("10/1/20"&amp;RIGHT(BL$1,2)),NETWORKDAYS($T692,DATEVALUE("9/30/20"&amp;RIGHT(BM$1,2)),Holidays!$J$3:$J$937),"")))),"")/(NETWORKDAYS($T692,$U692,Holidays!$J$3:$J$937)),0))</f>
        <v/>
      </c>
      <c r="BN692" s="87" t="str">
        <f>IF($Q692="","",IFERROR(IF(OR(AND($T692&gt;=DATEVALUE("10/1/20"&amp;RIGHT(BM$1,2)),$T692&lt;=DATEVALUE("9/30/20"&amp;RIGHT(BN$1,2))),AND($U692&gt;=DATEVALUE("10/1/20"&amp;RIGHT(BM$1,2)),$U692&lt;=DATEVALUE("9/30/20"&amp;RIGHT(BN$1,2))),AND($T692&lt;=DATEVALUE("10/1/20"&amp;RIGHT(BM$1,2)),$U692&gt;=DATEVALUE("9/30/20"&amp;RIGHT(BN$1,2)))),
IF(AND($T692&gt;=DATEVALUE("10/1/20"&amp;RIGHT(BM$1,2)),$U692&lt;=DATEVALUE("9/30/20"&amp;RIGHT(BN$1,2))),NETWORKDAYS($T692,$U692,Holidays!$J$3:$J$937),
IF(AND($T692&lt;DATEVALUE("10/1/20"&amp;RIGHT(BM$1,2)),$U692&lt;=DATEVALUE("9/30/20"&amp;RIGHT(BN$1,2))),NETWORKDAYS(DATEVALUE("10/1/20"&amp;RIGHT(BM$1,2)),$U692,Holidays!$J$3:$J$937),
IF($T692&lt;DATEVALUE("10/1/20"&amp;RIGHT(BM$1,2)),NETWORKDAYS(DATEVALUE("10/1/20"&amp;RIGHT(BM$1,2)),DATEVALUE("9/30/20"&amp;RIGHT(BN$1,2)),Holidays!$J$3:$J$937),
IF($T692&gt;=DATEVALUE("10/1/20"&amp;RIGHT(BM$1,2)),NETWORKDAYS($T692,DATEVALUE("9/30/20"&amp;RIGHT(BN$1,2)),Holidays!$J$3:$J$937),"")))),"")/(NETWORKDAYS($T692,$U692,Holidays!$J$3:$J$937)),0))</f>
        <v/>
      </c>
      <c r="BO692" s="87" t="str">
        <f>IF($Q692="","",IFERROR(IF(OR(AND($T692&gt;=DATEVALUE("10/1/20"&amp;RIGHT(BN$1,2)),$T692&lt;=DATEVALUE("9/30/20"&amp;RIGHT(BO$1,2))),AND($U692&gt;=DATEVALUE("10/1/20"&amp;RIGHT(BN$1,2)),$U692&lt;=DATEVALUE("9/30/20"&amp;RIGHT(BO$1,2))),AND($T692&lt;=DATEVALUE("10/1/20"&amp;RIGHT(BN$1,2)),$U692&gt;=DATEVALUE("9/30/20"&amp;RIGHT(BO$1,2)))),
IF(AND($T692&gt;=DATEVALUE("10/1/20"&amp;RIGHT(BN$1,2)),$U692&lt;=DATEVALUE("9/30/20"&amp;RIGHT(BO$1,2))),NETWORKDAYS($T692,$U692,Holidays!$J$3:$J$937),
IF(AND($T692&lt;DATEVALUE("10/1/20"&amp;RIGHT(BN$1,2)),$U692&lt;=DATEVALUE("9/30/20"&amp;RIGHT(BO$1,2))),NETWORKDAYS(DATEVALUE("10/1/20"&amp;RIGHT(BN$1,2)),$U692,Holidays!$J$3:$J$937),
IF($T692&lt;DATEVALUE("10/1/20"&amp;RIGHT(BN$1,2)),NETWORKDAYS(DATEVALUE("10/1/20"&amp;RIGHT(BN$1,2)),DATEVALUE("9/30/20"&amp;RIGHT(BO$1,2)),Holidays!$J$3:$J$937),
IF($T692&gt;=DATEVALUE("10/1/20"&amp;RIGHT(BN$1,2)),NETWORKDAYS($T692,DATEVALUE("9/30/20"&amp;RIGHT(BO$1,2)),Holidays!$J$3:$J$937),"")))),"")/(NETWORKDAYS($T692,$U692,Holidays!$J$3:$J$937)),0))</f>
        <v/>
      </c>
      <c r="BP692" s="87" t="str">
        <f>IF($Q692="","",IFERROR(IF(OR(AND($T692&gt;=DATEVALUE("10/1/20"&amp;RIGHT(BO$1,2)),$T692&lt;=DATEVALUE("9/30/20"&amp;RIGHT(BP$1,2))),AND($U692&gt;=DATEVALUE("10/1/20"&amp;RIGHT(BO$1,2)),$U692&lt;=DATEVALUE("9/30/20"&amp;RIGHT(BP$1,2))),AND($T692&lt;=DATEVALUE("10/1/20"&amp;RIGHT(BO$1,2)),$U692&gt;=DATEVALUE("9/30/20"&amp;RIGHT(BP$1,2)))),
IF(AND($T692&gt;=DATEVALUE("10/1/20"&amp;RIGHT(BO$1,2)),$U692&lt;=DATEVALUE("9/30/20"&amp;RIGHT(BP$1,2))),NETWORKDAYS($T692,$U692,Holidays!$J$3:$J$937),
IF(AND($T692&lt;DATEVALUE("10/1/20"&amp;RIGHT(BO$1,2)),$U692&lt;=DATEVALUE("9/30/20"&amp;RIGHT(BP$1,2))),NETWORKDAYS(DATEVALUE("10/1/20"&amp;RIGHT(BO$1,2)),$U692,Holidays!$J$3:$J$937),
IF($T692&lt;DATEVALUE("10/1/20"&amp;RIGHT(BO$1,2)),NETWORKDAYS(DATEVALUE("10/1/20"&amp;RIGHT(BO$1,2)),DATEVALUE("9/30/20"&amp;RIGHT(BP$1,2)),Holidays!$J$3:$J$937),
IF($T692&gt;=DATEVALUE("10/1/20"&amp;RIGHT(BO$1,2)),NETWORKDAYS($T692,DATEVALUE("9/30/20"&amp;RIGHT(BP$1,2)),Holidays!$J$3:$J$937),"")))),"")/(NETWORKDAYS($T692,$U692,Holidays!$J$3:$J$937)),0))</f>
        <v/>
      </c>
      <c r="BQ692" s="87" t="str">
        <f>IF($Q692="","",IFERROR(IF(OR(AND($T692&gt;=DATEVALUE("10/1/20"&amp;RIGHT(BP$1,2)),$T692&lt;=DATEVALUE("9/30/20"&amp;RIGHT(BQ$1,2))),AND($U692&gt;=DATEVALUE("10/1/20"&amp;RIGHT(BP$1,2)),$U692&lt;=DATEVALUE("9/30/20"&amp;RIGHT(BQ$1,2))),AND($T692&lt;=DATEVALUE("10/1/20"&amp;RIGHT(BP$1,2)),$U692&gt;=DATEVALUE("9/30/20"&amp;RIGHT(BQ$1,2)))),
IF(AND($T692&gt;=DATEVALUE("10/1/20"&amp;RIGHT(BP$1,2)),$U692&lt;=DATEVALUE("9/30/20"&amp;RIGHT(BQ$1,2))),NETWORKDAYS($T692,$U692,Holidays!$J$3:$J$937),
IF(AND($T692&lt;DATEVALUE("10/1/20"&amp;RIGHT(BP$1,2)),$U692&lt;=DATEVALUE("9/30/20"&amp;RIGHT(BQ$1,2))),NETWORKDAYS(DATEVALUE("10/1/20"&amp;RIGHT(BP$1,2)),$U692,Holidays!$J$3:$J$937),
IF($T692&lt;DATEVALUE("10/1/20"&amp;RIGHT(BP$1,2)),NETWORKDAYS(DATEVALUE("10/1/20"&amp;RIGHT(BP$1,2)),DATEVALUE("9/30/20"&amp;RIGHT(BQ$1,2)),Holidays!$J$3:$J$937),
IF($T692&gt;=DATEVALUE("10/1/20"&amp;RIGHT(BP$1,2)),NETWORKDAYS($T692,DATEVALUE("9/30/20"&amp;RIGHT(BQ$1,2)),Holidays!$J$3:$J$937),"")))),"")/(NETWORKDAYS($T692,$U692,Holidays!$J$3:$J$937)),0))</f>
        <v/>
      </c>
      <c r="BR692" s="87" t="str">
        <f>IF($Q692="","",IFERROR(IF(OR(AND($T692&gt;=DATEVALUE("10/1/20"&amp;RIGHT(BQ$1,2)),$T692&lt;=DATEVALUE("9/30/20"&amp;RIGHT(BR$1,2))),AND($U692&gt;=DATEVALUE("10/1/20"&amp;RIGHT(BQ$1,2)),$U692&lt;=DATEVALUE("9/30/20"&amp;RIGHT(BR$1,2))),AND($T692&lt;=DATEVALUE("10/1/20"&amp;RIGHT(BQ$1,2)),$U692&gt;=DATEVALUE("9/30/20"&amp;RIGHT(BR$1,2)))),
IF(AND($T692&gt;=DATEVALUE("10/1/20"&amp;RIGHT(BQ$1,2)),$U692&lt;=DATEVALUE("9/30/20"&amp;RIGHT(BR$1,2))),NETWORKDAYS($T692,$U692,Holidays!$J$3:$J$937),
IF(AND($T692&lt;DATEVALUE("10/1/20"&amp;RIGHT(BQ$1,2)),$U692&lt;=DATEVALUE("9/30/20"&amp;RIGHT(BR$1,2))),NETWORKDAYS(DATEVALUE("10/1/20"&amp;RIGHT(BQ$1,2)),$U692,Holidays!$J$3:$J$937),
IF($T692&lt;DATEVALUE("10/1/20"&amp;RIGHT(BQ$1,2)),NETWORKDAYS(DATEVALUE("10/1/20"&amp;RIGHT(BQ$1,2)),DATEVALUE("9/30/20"&amp;RIGHT(BR$1,2)),Holidays!$J$3:$J$937),
IF($T692&gt;=DATEVALUE("10/1/20"&amp;RIGHT(BQ$1,2)),NETWORKDAYS($T692,DATEVALUE("9/30/20"&amp;RIGHT(BR$1,2)),Holidays!$J$3:$J$937),"")))),"")/(NETWORKDAYS($T692,$U692,Holidays!$J$3:$J$937)),0))</f>
        <v/>
      </c>
      <c r="BS692" s="87" t="str">
        <f>IF($Q692="","",IFERROR(IF(OR(AND($T692&gt;=DATEVALUE("10/1/20"&amp;RIGHT(BR$1,2)),$T692&lt;=DATEVALUE("9/30/20"&amp;RIGHT(BS$1,2))),AND($U692&gt;=DATEVALUE("10/1/20"&amp;RIGHT(BR$1,2)),$U692&lt;=DATEVALUE("9/30/20"&amp;RIGHT(BS$1,2))),AND($T692&lt;=DATEVALUE("10/1/20"&amp;RIGHT(BR$1,2)),$U692&gt;=DATEVALUE("9/30/20"&amp;RIGHT(BS$1,2)))),
IF(AND($T692&gt;=DATEVALUE("10/1/20"&amp;RIGHT(BR$1,2)),$U692&lt;=DATEVALUE("9/30/20"&amp;RIGHT(BS$1,2))),NETWORKDAYS($T692,$U692,Holidays!$J$3:$J$937),
IF(AND($T692&lt;DATEVALUE("10/1/20"&amp;RIGHT(BR$1,2)),$U692&lt;=DATEVALUE("9/30/20"&amp;RIGHT(BS$1,2))),NETWORKDAYS(DATEVALUE("10/1/20"&amp;RIGHT(BR$1,2)),$U692,Holidays!$J$3:$J$937),
IF($T692&lt;DATEVALUE("10/1/20"&amp;RIGHT(BR$1,2)),NETWORKDAYS(DATEVALUE("10/1/20"&amp;RIGHT(BR$1,2)),DATEVALUE("9/30/20"&amp;RIGHT(BS$1,2)),Holidays!$J$3:$J$937),
IF($T692&gt;=DATEVALUE("10/1/20"&amp;RIGHT(BR$1,2)),NETWORKDAYS($T692,DATEVALUE("9/30/20"&amp;RIGHT(BS$1,2)),Holidays!$J$3:$J$937),"")))),"")/(NETWORKDAYS($T692,$U692,Holidays!$J$3:$J$937)),0))</f>
        <v/>
      </c>
      <c r="BT692" s="87" t="str">
        <f>IF($Q692="","",IFERROR(IF(OR(AND($T692&gt;=DATEVALUE("10/1/20"&amp;RIGHT(BS$1,2)),$T692&lt;=DATEVALUE("9/30/20"&amp;RIGHT(BT$1,2))),AND($U692&gt;=DATEVALUE("10/1/20"&amp;RIGHT(BS$1,2)),$U692&lt;=DATEVALUE("9/30/20"&amp;RIGHT(BT$1,2))),AND($T692&lt;=DATEVALUE("10/1/20"&amp;RIGHT(BS$1,2)),$U692&gt;=DATEVALUE("9/30/20"&amp;RIGHT(BT$1,2)))),
IF(AND($T692&gt;=DATEVALUE("10/1/20"&amp;RIGHT(BS$1,2)),$U692&lt;=DATEVALUE("9/30/20"&amp;RIGHT(BT$1,2))),NETWORKDAYS($T692,$U692,Holidays!$J$3:$J$937),
IF(AND($T692&lt;DATEVALUE("10/1/20"&amp;RIGHT(BS$1,2)),$U692&lt;=DATEVALUE("9/30/20"&amp;RIGHT(BT$1,2))),NETWORKDAYS(DATEVALUE("10/1/20"&amp;RIGHT(BS$1,2)),$U692,Holidays!$J$3:$J$937),
IF($T692&lt;DATEVALUE("10/1/20"&amp;RIGHT(BS$1,2)),NETWORKDAYS(DATEVALUE("10/1/20"&amp;RIGHT(BS$1,2)),DATEVALUE("9/30/20"&amp;RIGHT(BT$1,2)),Holidays!$J$3:$J$937),
IF($T692&gt;=DATEVALUE("10/1/20"&amp;RIGHT(BS$1,2)),NETWORKDAYS($T692,DATEVALUE("9/30/20"&amp;RIGHT(BT$1,2)),Holidays!$J$3:$J$937),"")))),"")/(NETWORKDAYS($T692,$U692,Holidays!$J$3:$J$937)),0))</f>
        <v/>
      </c>
      <c r="BU692" s="87" t="str">
        <f>IF($Q692="","",IFERROR(IF(OR(AND($T692&gt;=DATEVALUE("10/1/20"&amp;RIGHT(BT$1,2)),$T692&lt;=DATEVALUE("9/30/20"&amp;RIGHT(BU$1,2))),AND($U692&gt;=DATEVALUE("10/1/20"&amp;RIGHT(BT$1,2)),$U692&lt;=DATEVALUE("9/30/20"&amp;RIGHT(BU$1,2))),AND($T692&lt;=DATEVALUE("10/1/20"&amp;RIGHT(BT$1,2)),$U692&gt;=DATEVALUE("9/30/20"&amp;RIGHT(BU$1,2)))),
IF(AND($T692&gt;=DATEVALUE("10/1/20"&amp;RIGHT(BT$1,2)),$U692&lt;=DATEVALUE("9/30/20"&amp;RIGHT(BU$1,2))),NETWORKDAYS($T692,$U692,Holidays!$J$3:$J$937),
IF(AND($T692&lt;DATEVALUE("10/1/20"&amp;RIGHT(BT$1,2)),$U692&lt;=DATEVALUE("9/30/20"&amp;RIGHT(BU$1,2))),NETWORKDAYS(DATEVALUE("10/1/20"&amp;RIGHT(BT$1,2)),$U692,Holidays!$J$3:$J$937),
IF($T692&lt;DATEVALUE("10/1/20"&amp;RIGHT(BT$1,2)),NETWORKDAYS(DATEVALUE("10/1/20"&amp;RIGHT(BT$1,2)),DATEVALUE("9/30/20"&amp;RIGHT(BU$1,2)),Holidays!$J$3:$J$937),
IF($T692&gt;=DATEVALUE("10/1/20"&amp;RIGHT(BT$1,2)),NETWORKDAYS($T692,DATEVALUE("9/30/20"&amp;RIGHT(BU$1,2)),Holidays!$J$3:$J$937),"")))),"")/(NETWORKDAYS($T692,$U692,Holidays!$J$3:$J$937)),0))</f>
        <v/>
      </c>
      <c r="BV692" s="87" t="str">
        <f>IF($Q692="","",IFERROR(IF(OR(AND($T692&gt;=DATEVALUE("10/1/20"&amp;RIGHT(BU$1,2)),$T692&lt;=DATEVALUE("9/30/20"&amp;RIGHT(BV$1,2))),AND($U692&gt;=DATEVALUE("10/1/20"&amp;RIGHT(BU$1,2)),$U692&lt;=DATEVALUE("9/30/20"&amp;RIGHT(BV$1,2))),AND($T692&lt;=DATEVALUE("10/1/20"&amp;RIGHT(BU$1,2)),$U692&gt;=DATEVALUE("9/30/20"&amp;RIGHT(BV$1,2)))),
IF(AND($T692&gt;=DATEVALUE("10/1/20"&amp;RIGHT(BU$1,2)),$U692&lt;=DATEVALUE("9/30/20"&amp;RIGHT(BV$1,2))),NETWORKDAYS($T692,$U692,Holidays!$J$3:$J$937),
IF(AND($T692&lt;DATEVALUE("10/1/20"&amp;RIGHT(BU$1,2)),$U692&lt;=DATEVALUE("9/30/20"&amp;RIGHT(BV$1,2))),NETWORKDAYS(DATEVALUE("10/1/20"&amp;RIGHT(BU$1,2)),$U692,Holidays!$J$3:$J$937),
IF($T692&lt;DATEVALUE("10/1/20"&amp;RIGHT(BU$1,2)),NETWORKDAYS(DATEVALUE("10/1/20"&amp;RIGHT(BU$1,2)),DATEVALUE("9/30/20"&amp;RIGHT(BV$1,2)),Holidays!$J$3:$J$937),
IF($T692&gt;=DATEVALUE("10/1/20"&amp;RIGHT(BU$1,2)),NETWORKDAYS($T692,DATEVALUE("9/30/20"&amp;RIGHT(BV$1,2)),Holidays!$J$3:$J$937),"")))),"")/(NETWORKDAYS($T692,$U692,Holidays!$J$3:$J$937)),0))</f>
        <v/>
      </c>
      <c r="BW692" s="87" t="str">
        <f>IF($Q692="","",IFERROR(IF(OR(AND($T692&gt;=DATEVALUE("10/1/20"&amp;RIGHT(BV$1,2)),$T692&lt;=DATEVALUE("9/30/20"&amp;RIGHT(BW$1,2))),AND($U692&gt;=DATEVALUE("10/1/20"&amp;RIGHT(BV$1,2)),$U692&lt;=DATEVALUE("9/30/20"&amp;RIGHT(BW$1,2))),AND($T692&lt;=DATEVALUE("10/1/20"&amp;RIGHT(BV$1,2)),$U692&gt;=DATEVALUE("9/30/20"&amp;RIGHT(BW$1,2)))),
IF(AND($T692&gt;=DATEVALUE("10/1/20"&amp;RIGHT(BV$1,2)),$U692&lt;=DATEVALUE("9/30/20"&amp;RIGHT(BW$1,2))),NETWORKDAYS($T692,$U692,Holidays!$J$3:$J$937),
IF(AND($T692&lt;DATEVALUE("10/1/20"&amp;RIGHT(BV$1,2)),$U692&lt;=DATEVALUE("9/30/20"&amp;RIGHT(BW$1,2))),NETWORKDAYS(DATEVALUE("10/1/20"&amp;RIGHT(BV$1,2)),$U692,Holidays!$J$3:$J$937),
IF($T692&lt;DATEVALUE("10/1/20"&amp;RIGHT(BV$1,2)),NETWORKDAYS(DATEVALUE("10/1/20"&amp;RIGHT(BV$1,2)),DATEVALUE("9/30/20"&amp;RIGHT(BW$1,2)),Holidays!$J$3:$J$937),
IF($T692&gt;=DATEVALUE("10/1/20"&amp;RIGHT(BV$1,2)),NETWORKDAYS($T692,DATEVALUE("9/30/20"&amp;RIGHT(BW$1,2)),Holidays!$J$3:$J$937),"")))),"")/(NETWORKDAYS($T692,$U692,Holidays!$J$3:$J$937)),0))</f>
        <v/>
      </c>
      <c r="BX692" s="87" t="str">
        <f>IF($Q692="","",IFERROR(IF(OR(AND($T692&gt;=DATEVALUE("10/1/20"&amp;RIGHT(BW$1,2)),$T692&lt;=DATEVALUE("9/30/20"&amp;RIGHT(BX$1,2))),AND($U692&gt;=DATEVALUE("10/1/20"&amp;RIGHT(BW$1,2)),$U692&lt;=DATEVALUE("9/30/20"&amp;RIGHT(BX$1,2))),AND($T692&lt;=DATEVALUE("10/1/20"&amp;RIGHT(BW$1,2)),$U692&gt;=DATEVALUE("9/30/20"&amp;RIGHT(BX$1,2)))),
IF(AND($T692&gt;=DATEVALUE("10/1/20"&amp;RIGHT(BW$1,2)),$U692&lt;=DATEVALUE("9/30/20"&amp;RIGHT(BX$1,2))),NETWORKDAYS($T692,$U692,Holidays!$J$3:$J$937),
IF(AND($T692&lt;DATEVALUE("10/1/20"&amp;RIGHT(BW$1,2)),$U692&lt;=DATEVALUE("9/30/20"&amp;RIGHT(BX$1,2))),NETWORKDAYS(DATEVALUE("10/1/20"&amp;RIGHT(BW$1,2)),$U692,Holidays!$J$3:$J$937),
IF($T692&lt;DATEVALUE("10/1/20"&amp;RIGHT(BW$1,2)),NETWORKDAYS(DATEVALUE("10/1/20"&amp;RIGHT(BW$1,2)),DATEVALUE("9/30/20"&amp;RIGHT(BX$1,2)),Holidays!$J$3:$J$937),
IF($T692&gt;=DATEVALUE("10/1/20"&amp;RIGHT(BW$1,2)),NETWORKDAYS($T692,DATEVALUE("9/30/20"&amp;RIGHT(BX$1,2)),Holidays!$J$3:$J$937),"")))),"")/(NETWORKDAYS($T692,$U692,Holidays!$J$3:$J$937)),0))</f>
        <v/>
      </c>
      <c r="BY692" s="87" t="str">
        <f>IF($Q692="","",IFERROR(IF(OR(AND($T692&gt;=DATEVALUE("10/1/20"&amp;RIGHT(BX$1,2)),$T692&lt;=DATEVALUE("9/30/20"&amp;RIGHT(BY$1,2))),AND($U692&gt;=DATEVALUE("10/1/20"&amp;RIGHT(BX$1,2)),$U692&lt;=DATEVALUE("9/30/20"&amp;RIGHT(BY$1,2))),AND($T692&lt;=DATEVALUE("10/1/20"&amp;RIGHT(BX$1,2)),$U692&gt;=DATEVALUE("9/30/20"&amp;RIGHT(BY$1,2)))),
IF(AND($T692&gt;=DATEVALUE("10/1/20"&amp;RIGHT(BX$1,2)),$U692&lt;=DATEVALUE("9/30/20"&amp;RIGHT(BY$1,2))),NETWORKDAYS($T692,$U692,Holidays!$J$3:$J$937),
IF(AND($T692&lt;DATEVALUE("10/1/20"&amp;RIGHT(BX$1,2)),$U692&lt;=DATEVALUE("9/30/20"&amp;RIGHT(BY$1,2))),NETWORKDAYS(DATEVALUE("10/1/20"&amp;RIGHT(BX$1,2)),$U692,Holidays!$J$3:$J$937),
IF($T692&lt;DATEVALUE("10/1/20"&amp;RIGHT(BX$1,2)),NETWORKDAYS(DATEVALUE("10/1/20"&amp;RIGHT(BX$1,2)),DATEVALUE("9/30/20"&amp;RIGHT(BY$1,2)),Holidays!$J$3:$J$937),
IF($T692&gt;=DATEVALUE("10/1/20"&amp;RIGHT(BX$1,2)),NETWORKDAYS($T692,DATEVALUE("9/30/20"&amp;RIGHT(BY$1,2)),Holidays!$J$3:$J$937),"")))),"")/(NETWORKDAYS($T692,$U692,Holidays!$J$3:$J$937)),0))</f>
        <v/>
      </c>
      <c r="BZ692" s="87" t="str">
        <f>IF($Q692="","",IFERROR(IF(OR(AND($T692&gt;=DATEVALUE("10/1/20"&amp;RIGHT(BY$1,2)),$T692&lt;=DATEVALUE("9/30/20"&amp;RIGHT(BZ$1,2))),AND($U692&gt;=DATEVALUE("10/1/20"&amp;RIGHT(BY$1,2)),$U692&lt;=DATEVALUE("9/30/20"&amp;RIGHT(BZ$1,2))),AND($T692&lt;=DATEVALUE("10/1/20"&amp;RIGHT(BY$1,2)),$U692&gt;=DATEVALUE("9/30/20"&amp;RIGHT(BZ$1,2)))),
IF(AND($T692&gt;=DATEVALUE("10/1/20"&amp;RIGHT(BY$1,2)),$U692&lt;=DATEVALUE("9/30/20"&amp;RIGHT(BZ$1,2))),NETWORKDAYS($T692,$U692,Holidays!$J$3:$J$937),
IF(AND($T692&lt;DATEVALUE("10/1/20"&amp;RIGHT(BY$1,2)),$U692&lt;=DATEVALUE("9/30/20"&amp;RIGHT(BZ$1,2))),NETWORKDAYS(DATEVALUE("10/1/20"&amp;RIGHT(BY$1,2)),$U692,Holidays!$J$3:$J$937),
IF($T692&lt;DATEVALUE("10/1/20"&amp;RIGHT(BY$1,2)),NETWORKDAYS(DATEVALUE("10/1/20"&amp;RIGHT(BY$1,2)),DATEVALUE("9/30/20"&amp;RIGHT(BZ$1,2)),Holidays!$J$3:$J$937),
IF($T692&gt;=DATEVALUE("10/1/20"&amp;RIGHT(BY$1,2)),NETWORKDAYS($T692,DATEVALUE("9/30/20"&amp;RIGHT(BZ$1,2)),Holidays!$J$3:$J$937),"")))),"")/(NETWORKDAYS($T692,$U692,Holidays!$J$3:$J$937)),0))</f>
        <v/>
      </c>
      <c r="CA692" s="87" t="str">
        <f>IF($Q692="","",IFERROR(IF(OR(AND($T692&gt;=DATEVALUE("10/1/20"&amp;RIGHT(BZ$1,2)),$T692&lt;=DATEVALUE("9/30/20"&amp;RIGHT(CA$1,2))),AND($U692&gt;=DATEVALUE("10/1/20"&amp;RIGHT(BZ$1,2)),$U692&lt;=DATEVALUE("9/30/20"&amp;RIGHT(CA$1,2))),AND($T692&lt;=DATEVALUE("10/1/20"&amp;RIGHT(BZ$1,2)),$U692&gt;=DATEVALUE("9/30/20"&amp;RIGHT(CA$1,2)))),
IF(AND($T692&gt;=DATEVALUE("10/1/20"&amp;RIGHT(BZ$1,2)),$U692&lt;=DATEVALUE("9/30/20"&amp;RIGHT(CA$1,2))),NETWORKDAYS($T692,$U692,Holidays!$J$3:$J$937),
IF(AND($T692&lt;DATEVALUE("10/1/20"&amp;RIGHT(BZ$1,2)),$U692&lt;=DATEVALUE("9/30/20"&amp;RIGHT(CA$1,2))),NETWORKDAYS(DATEVALUE("10/1/20"&amp;RIGHT(BZ$1,2)),$U692,Holidays!$J$3:$J$937),
IF($T692&lt;DATEVALUE("10/1/20"&amp;RIGHT(BZ$1,2)),NETWORKDAYS(DATEVALUE("10/1/20"&amp;RIGHT(BZ$1,2)),DATEVALUE("9/30/20"&amp;RIGHT(CA$1,2)),Holidays!$J$3:$J$937),
IF($T692&gt;=DATEVALUE("10/1/20"&amp;RIGHT(BZ$1,2)),NETWORKDAYS($T692,DATEVALUE("9/30/20"&amp;RIGHT(CA$1,2)),Holidays!$J$3:$J$937),"")))),"")/(NETWORKDAYS($T692,$U692,Holidays!$J$3:$J$937)),0))</f>
        <v/>
      </c>
      <c r="CB692" s="87" t="str">
        <f>IF($Q692="","",IFERROR(IF(OR(AND($T692&gt;=DATEVALUE("10/1/20"&amp;RIGHT(CA$1,2)),$T692&lt;=DATEVALUE("9/30/20"&amp;RIGHT(CB$1,2))),AND($U692&gt;=DATEVALUE("10/1/20"&amp;RIGHT(CA$1,2)),$U692&lt;=DATEVALUE("9/30/20"&amp;RIGHT(CB$1,2))),AND($T692&lt;=DATEVALUE("10/1/20"&amp;RIGHT(CA$1,2)),$U692&gt;=DATEVALUE("9/30/20"&amp;RIGHT(CB$1,2)))),
IF(AND($T692&gt;=DATEVALUE("10/1/20"&amp;RIGHT(CA$1,2)),$U692&lt;=DATEVALUE("9/30/20"&amp;RIGHT(CB$1,2))),NETWORKDAYS($T692,$U692,Holidays!$J$3:$J$937),
IF(AND($T692&lt;DATEVALUE("10/1/20"&amp;RIGHT(CA$1,2)),$U692&lt;=DATEVALUE("9/30/20"&amp;RIGHT(CB$1,2))),NETWORKDAYS(DATEVALUE("10/1/20"&amp;RIGHT(CA$1,2)),$U692,Holidays!$J$3:$J$937),
IF($T692&lt;DATEVALUE("10/1/20"&amp;RIGHT(CA$1,2)),NETWORKDAYS(DATEVALUE("10/1/20"&amp;RIGHT(CA$1,2)),DATEVALUE("9/30/20"&amp;RIGHT(CB$1,2)),Holidays!$J$3:$J$937),
IF($T692&gt;=DATEVALUE("10/1/20"&amp;RIGHT(CA$1,2)),NETWORKDAYS($T692,DATEVALUE("9/30/20"&amp;RIGHT(CB$1,2)),Holidays!$J$3:$J$937),"")))),"")/(NETWORKDAYS($T692,$U692,Holidays!$J$3:$J$937)),0))</f>
        <v/>
      </c>
    </row>
    <row r="693" spans="1:80">
      <c r="A693" s="97"/>
      <c r="B693" s="98" t="str">
        <f ca="1">IF(NOT($A693=""),OFFSET('WBS Reference &amp; User Procedure'!$A$1,MATCH($A693,'WBS Reference &amp; User Procedure'!$A:$A,0)-1,1),"")</f>
        <v/>
      </c>
      <c r="D693" s="97"/>
      <c r="T693" s="104" t="str">
        <f>IF(NOT(Q693=""),IF(NOT($S693=""),$S693,#REF!),"")</f>
        <v/>
      </c>
      <c r="U693" s="104" t="str">
        <f>IF(NOT(Q693=""),WORKDAY(T693,Q693,Holidays!$J$3:$J$937),"")</f>
        <v/>
      </c>
      <c r="V693" s="104"/>
      <c r="W693" s="104"/>
      <c r="X693" s="101" t="str">
        <f t="shared" si="153"/>
        <v/>
      </c>
      <c r="AL693" s="87" t="str">
        <f t="shared" ca="1" si="150"/>
        <v/>
      </c>
      <c r="AN693" s="87" t="str">
        <f t="shared" ca="1" si="154"/>
        <v/>
      </c>
      <c r="AO693" s="87" t="str">
        <f t="shared" ca="1" si="154"/>
        <v/>
      </c>
      <c r="AP693" s="87" t="str">
        <f t="shared" ca="1" si="154"/>
        <v/>
      </c>
      <c r="AQ693" s="87" t="str">
        <f t="shared" ca="1" si="154"/>
        <v/>
      </c>
      <c r="AR693" s="87" t="str">
        <f t="shared" ca="1" si="154"/>
        <v/>
      </c>
      <c r="AS693" s="87" t="str">
        <f t="shared" ca="1" si="154"/>
        <v/>
      </c>
      <c r="AT693" s="87" t="str">
        <f t="shared" ca="1" si="154"/>
        <v/>
      </c>
      <c r="AU693" s="87" t="str">
        <f t="shared" ca="1" si="154"/>
        <v/>
      </c>
      <c r="AV693" s="87" t="str">
        <f t="shared" ca="1" si="154"/>
        <v/>
      </c>
      <c r="AW693" s="87" t="str">
        <f t="shared" ca="1" si="154"/>
        <v/>
      </c>
      <c r="AX693" s="87" t="str">
        <f t="shared" ca="1" si="155"/>
        <v/>
      </c>
      <c r="AY693" s="87" t="str">
        <f t="shared" ca="1" si="155"/>
        <v/>
      </c>
      <c r="AZ693" s="87" t="str">
        <f t="shared" ca="1" si="155"/>
        <v/>
      </c>
      <c r="BA693" s="87" t="str">
        <f t="shared" ca="1" si="155"/>
        <v/>
      </c>
      <c r="BB693" s="87" t="str">
        <f t="shared" ca="1" si="155"/>
        <v/>
      </c>
      <c r="BC693" s="87" t="str">
        <f t="shared" ca="1" si="155"/>
        <v/>
      </c>
      <c r="BD693" s="87" t="str">
        <f t="shared" ca="1" si="155"/>
        <v/>
      </c>
      <c r="BE693" s="87" t="str">
        <f t="shared" ca="1" si="155"/>
        <v/>
      </c>
      <c r="BF693" s="87" t="str">
        <f t="shared" ca="1" si="155"/>
        <v/>
      </c>
      <c r="BG693" s="87" t="str">
        <f t="shared" ca="1" si="155"/>
        <v/>
      </c>
      <c r="BI693" s="87" t="str">
        <f>IF($Q693="","",IFERROR(IF(OR(AND($T693&gt;=DATEVALUE("10/1/20"&amp;RIGHT(BH$1,2)),$T693&lt;=DATEVALUE("9/30/20"&amp;RIGHT(BI$1,2))),AND($U693&gt;=DATEVALUE("10/1/20"&amp;RIGHT(BH$1,2)),$U693&lt;=DATEVALUE("9/30/20"&amp;RIGHT(BI$1,2))),AND($T693&lt;=DATEVALUE("10/1/20"&amp;RIGHT(BH$1,2)),$U693&gt;=DATEVALUE("9/30/20"&amp;RIGHT(BI$1,2)))),
IF(AND($T693&gt;=DATEVALUE("10/1/20"&amp;RIGHT(BH$1,2)),$U693&lt;=DATEVALUE("9/30/20"&amp;RIGHT(BI$1,2))),NETWORKDAYS($T693,$U693,Holidays!$J$3:$J$937),
IF(AND($T693&lt;DATEVALUE("10/1/20"&amp;RIGHT(BH$1,2)),$U693&lt;=DATEVALUE("9/30/20"&amp;RIGHT(BI$1,2))),NETWORKDAYS(DATEVALUE("10/1/20"&amp;RIGHT(BH$1,2)),$U693,Holidays!$J$3:$J$937),
IF($T693&lt;DATEVALUE("10/1/20"&amp;RIGHT(BH$1,2)),NETWORKDAYS(DATEVALUE("10/1/20"&amp;RIGHT(BH$1,2)),DATEVALUE("9/30/20"&amp;RIGHT(BI$1,2)),Holidays!$J$3:$J$937),
IF($T693&gt;=DATEVALUE("10/1/20"&amp;RIGHT(BH$1,2)),NETWORKDAYS($T693,DATEVALUE("9/30/20"&amp;RIGHT(BI$1,2)),Holidays!$J$3:$J$937),"")))),"")/(NETWORKDAYS($T693,$U693,Holidays!$J$3:$J$937)),0))</f>
        <v/>
      </c>
      <c r="BJ693" s="87" t="str">
        <f>IF($Q693="","",IFERROR(IF(OR(AND($T693&gt;=DATEVALUE("10/1/20"&amp;RIGHT(BI$1,2)),$T693&lt;=DATEVALUE("9/30/20"&amp;RIGHT(BJ$1,2))),AND($U693&gt;=DATEVALUE("10/1/20"&amp;RIGHT(BI$1,2)),$U693&lt;=DATEVALUE("9/30/20"&amp;RIGHT(BJ$1,2))),AND($T693&lt;=DATEVALUE("10/1/20"&amp;RIGHT(BI$1,2)),$U693&gt;=DATEVALUE("9/30/20"&amp;RIGHT(BJ$1,2)))),
IF(AND($T693&gt;=DATEVALUE("10/1/20"&amp;RIGHT(BI$1,2)),$U693&lt;=DATEVALUE("9/30/20"&amp;RIGHT(BJ$1,2))),NETWORKDAYS($T693,$U693,Holidays!$J$3:$J$937),
IF(AND($T693&lt;DATEVALUE("10/1/20"&amp;RIGHT(BI$1,2)),$U693&lt;=DATEVALUE("9/30/20"&amp;RIGHT(BJ$1,2))),NETWORKDAYS(DATEVALUE("10/1/20"&amp;RIGHT(BI$1,2)),$U693,Holidays!$J$3:$J$937),
IF($T693&lt;DATEVALUE("10/1/20"&amp;RIGHT(BI$1,2)),NETWORKDAYS(DATEVALUE("10/1/20"&amp;RIGHT(BI$1,2)),DATEVALUE("9/30/20"&amp;RIGHT(BJ$1,2)),Holidays!$J$3:$J$937),
IF($T693&gt;=DATEVALUE("10/1/20"&amp;RIGHT(BI$1,2)),NETWORKDAYS($T693,DATEVALUE("9/30/20"&amp;RIGHT(BJ$1,2)),Holidays!$J$3:$J$937),"")))),"")/(NETWORKDAYS($T693,$U693,Holidays!$J$3:$J$937)),0))</f>
        <v/>
      </c>
      <c r="BK693" s="87" t="str">
        <f>IF($Q693="","",IFERROR(IF(OR(AND($T693&gt;=DATEVALUE("10/1/20"&amp;RIGHT(BJ$1,2)),$T693&lt;=DATEVALUE("9/30/20"&amp;RIGHT(BK$1,2))),AND($U693&gt;=DATEVALUE("10/1/20"&amp;RIGHT(BJ$1,2)),$U693&lt;=DATEVALUE("9/30/20"&amp;RIGHT(BK$1,2))),AND($T693&lt;=DATEVALUE("10/1/20"&amp;RIGHT(BJ$1,2)),$U693&gt;=DATEVALUE("9/30/20"&amp;RIGHT(BK$1,2)))),
IF(AND($T693&gt;=DATEVALUE("10/1/20"&amp;RIGHT(BJ$1,2)),$U693&lt;=DATEVALUE("9/30/20"&amp;RIGHT(BK$1,2))),NETWORKDAYS($T693,$U693,Holidays!$J$3:$J$937),
IF(AND($T693&lt;DATEVALUE("10/1/20"&amp;RIGHT(BJ$1,2)),$U693&lt;=DATEVALUE("9/30/20"&amp;RIGHT(BK$1,2))),NETWORKDAYS(DATEVALUE("10/1/20"&amp;RIGHT(BJ$1,2)),$U693,Holidays!$J$3:$J$937),
IF($T693&lt;DATEVALUE("10/1/20"&amp;RIGHT(BJ$1,2)),NETWORKDAYS(DATEVALUE("10/1/20"&amp;RIGHT(BJ$1,2)),DATEVALUE("9/30/20"&amp;RIGHT(BK$1,2)),Holidays!$J$3:$J$937),
IF($T693&gt;=DATEVALUE("10/1/20"&amp;RIGHT(BJ$1,2)),NETWORKDAYS($T693,DATEVALUE("9/30/20"&amp;RIGHT(BK$1,2)),Holidays!$J$3:$J$937),"")))),"")/(NETWORKDAYS($T693,$U693,Holidays!$J$3:$J$937)),0))</f>
        <v/>
      </c>
      <c r="BL693" s="87" t="str">
        <f>IF($Q693="","",IFERROR(IF(OR(AND($T693&gt;=DATEVALUE("10/1/20"&amp;RIGHT(BK$1,2)),$T693&lt;=DATEVALUE("9/30/20"&amp;RIGHT(BL$1,2))),AND($U693&gt;=DATEVALUE("10/1/20"&amp;RIGHT(BK$1,2)),$U693&lt;=DATEVALUE("9/30/20"&amp;RIGHT(BL$1,2))),AND($T693&lt;=DATEVALUE("10/1/20"&amp;RIGHT(BK$1,2)),$U693&gt;=DATEVALUE("9/30/20"&amp;RIGHT(BL$1,2)))),
IF(AND($T693&gt;=DATEVALUE("10/1/20"&amp;RIGHT(BK$1,2)),$U693&lt;=DATEVALUE("9/30/20"&amp;RIGHT(BL$1,2))),NETWORKDAYS($T693,$U693,Holidays!$J$3:$J$937),
IF(AND($T693&lt;DATEVALUE("10/1/20"&amp;RIGHT(BK$1,2)),$U693&lt;=DATEVALUE("9/30/20"&amp;RIGHT(BL$1,2))),NETWORKDAYS(DATEVALUE("10/1/20"&amp;RIGHT(BK$1,2)),$U693,Holidays!$J$3:$J$937),
IF($T693&lt;DATEVALUE("10/1/20"&amp;RIGHT(BK$1,2)),NETWORKDAYS(DATEVALUE("10/1/20"&amp;RIGHT(BK$1,2)),DATEVALUE("9/30/20"&amp;RIGHT(BL$1,2)),Holidays!$J$3:$J$937),
IF($T693&gt;=DATEVALUE("10/1/20"&amp;RIGHT(BK$1,2)),NETWORKDAYS($T693,DATEVALUE("9/30/20"&amp;RIGHT(BL$1,2)),Holidays!$J$3:$J$937),"")))),"")/(NETWORKDAYS($T693,$U693,Holidays!$J$3:$J$937)),0))</f>
        <v/>
      </c>
      <c r="BM693" s="87" t="str">
        <f>IF($Q693="","",IFERROR(IF(OR(AND($T693&gt;=DATEVALUE("10/1/20"&amp;RIGHT(BL$1,2)),$T693&lt;=DATEVALUE("9/30/20"&amp;RIGHT(BM$1,2))),AND($U693&gt;=DATEVALUE("10/1/20"&amp;RIGHT(BL$1,2)),$U693&lt;=DATEVALUE("9/30/20"&amp;RIGHT(BM$1,2))),AND($T693&lt;=DATEVALUE("10/1/20"&amp;RIGHT(BL$1,2)),$U693&gt;=DATEVALUE("9/30/20"&amp;RIGHT(BM$1,2)))),
IF(AND($T693&gt;=DATEVALUE("10/1/20"&amp;RIGHT(BL$1,2)),$U693&lt;=DATEVALUE("9/30/20"&amp;RIGHT(BM$1,2))),NETWORKDAYS($T693,$U693,Holidays!$J$3:$J$937),
IF(AND($T693&lt;DATEVALUE("10/1/20"&amp;RIGHT(BL$1,2)),$U693&lt;=DATEVALUE("9/30/20"&amp;RIGHT(BM$1,2))),NETWORKDAYS(DATEVALUE("10/1/20"&amp;RIGHT(BL$1,2)),$U693,Holidays!$J$3:$J$937),
IF($T693&lt;DATEVALUE("10/1/20"&amp;RIGHT(BL$1,2)),NETWORKDAYS(DATEVALUE("10/1/20"&amp;RIGHT(BL$1,2)),DATEVALUE("9/30/20"&amp;RIGHT(BM$1,2)),Holidays!$J$3:$J$937),
IF($T693&gt;=DATEVALUE("10/1/20"&amp;RIGHT(BL$1,2)),NETWORKDAYS($T693,DATEVALUE("9/30/20"&amp;RIGHT(BM$1,2)),Holidays!$J$3:$J$937),"")))),"")/(NETWORKDAYS($T693,$U693,Holidays!$J$3:$J$937)),0))</f>
        <v/>
      </c>
      <c r="BN693" s="87" t="str">
        <f>IF($Q693="","",IFERROR(IF(OR(AND($T693&gt;=DATEVALUE("10/1/20"&amp;RIGHT(BM$1,2)),$T693&lt;=DATEVALUE("9/30/20"&amp;RIGHT(BN$1,2))),AND($U693&gt;=DATEVALUE("10/1/20"&amp;RIGHT(BM$1,2)),$U693&lt;=DATEVALUE("9/30/20"&amp;RIGHT(BN$1,2))),AND($T693&lt;=DATEVALUE("10/1/20"&amp;RIGHT(BM$1,2)),$U693&gt;=DATEVALUE("9/30/20"&amp;RIGHT(BN$1,2)))),
IF(AND($T693&gt;=DATEVALUE("10/1/20"&amp;RIGHT(BM$1,2)),$U693&lt;=DATEVALUE("9/30/20"&amp;RIGHT(BN$1,2))),NETWORKDAYS($T693,$U693,Holidays!$J$3:$J$937),
IF(AND($T693&lt;DATEVALUE("10/1/20"&amp;RIGHT(BM$1,2)),$U693&lt;=DATEVALUE("9/30/20"&amp;RIGHT(BN$1,2))),NETWORKDAYS(DATEVALUE("10/1/20"&amp;RIGHT(BM$1,2)),$U693,Holidays!$J$3:$J$937),
IF($T693&lt;DATEVALUE("10/1/20"&amp;RIGHT(BM$1,2)),NETWORKDAYS(DATEVALUE("10/1/20"&amp;RIGHT(BM$1,2)),DATEVALUE("9/30/20"&amp;RIGHT(BN$1,2)),Holidays!$J$3:$J$937),
IF($T693&gt;=DATEVALUE("10/1/20"&amp;RIGHT(BM$1,2)),NETWORKDAYS($T693,DATEVALUE("9/30/20"&amp;RIGHT(BN$1,2)),Holidays!$J$3:$J$937),"")))),"")/(NETWORKDAYS($T693,$U693,Holidays!$J$3:$J$937)),0))</f>
        <v/>
      </c>
      <c r="BO693" s="87" t="str">
        <f>IF($Q693="","",IFERROR(IF(OR(AND($T693&gt;=DATEVALUE("10/1/20"&amp;RIGHT(BN$1,2)),$T693&lt;=DATEVALUE("9/30/20"&amp;RIGHT(BO$1,2))),AND($U693&gt;=DATEVALUE("10/1/20"&amp;RIGHT(BN$1,2)),$U693&lt;=DATEVALUE("9/30/20"&amp;RIGHT(BO$1,2))),AND($T693&lt;=DATEVALUE("10/1/20"&amp;RIGHT(BN$1,2)),$U693&gt;=DATEVALUE("9/30/20"&amp;RIGHT(BO$1,2)))),
IF(AND($T693&gt;=DATEVALUE("10/1/20"&amp;RIGHT(BN$1,2)),$U693&lt;=DATEVALUE("9/30/20"&amp;RIGHT(BO$1,2))),NETWORKDAYS($T693,$U693,Holidays!$J$3:$J$937),
IF(AND($T693&lt;DATEVALUE("10/1/20"&amp;RIGHT(BN$1,2)),$U693&lt;=DATEVALUE("9/30/20"&amp;RIGHT(BO$1,2))),NETWORKDAYS(DATEVALUE("10/1/20"&amp;RIGHT(BN$1,2)),$U693,Holidays!$J$3:$J$937),
IF($T693&lt;DATEVALUE("10/1/20"&amp;RIGHT(BN$1,2)),NETWORKDAYS(DATEVALUE("10/1/20"&amp;RIGHT(BN$1,2)),DATEVALUE("9/30/20"&amp;RIGHT(BO$1,2)),Holidays!$J$3:$J$937),
IF($T693&gt;=DATEVALUE("10/1/20"&amp;RIGHT(BN$1,2)),NETWORKDAYS($T693,DATEVALUE("9/30/20"&amp;RIGHT(BO$1,2)),Holidays!$J$3:$J$937),"")))),"")/(NETWORKDAYS($T693,$U693,Holidays!$J$3:$J$937)),0))</f>
        <v/>
      </c>
      <c r="BP693" s="87" t="str">
        <f>IF($Q693="","",IFERROR(IF(OR(AND($T693&gt;=DATEVALUE("10/1/20"&amp;RIGHT(BO$1,2)),$T693&lt;=DATEVALUE("9/30/20"&amp;RIGHT(BP$1,2))),AND($U693&gt;=DATEVALUE("10/1/20"&amp;RIGHT(BO$1,2)),$U693&lt;=DATEVALUE("9/30/20"&amp;RIGHT(BP$1,2))),AND($T693&lt;=DATEVALUE("10/1/20"&amp;RIGHT(BO$1,2)),$U693&gt;=DATEVALUE("9/30/20"&amp;RIGHT(BP$1,2)))),
IF(AND($T693&gt;=DATEVALUE("10/1/20"&amp;RIGHT(BO$1,2)),$U693&lt;=DATEVALUE("9/30/20"&amp;RIGHT(BP$1,2))),NETWORKDAYS($T693,$U693,Holidays!$J$3:$J$937),
IF(AND($T693&lt;DATEVALUE("10/1/20"&amp;RIGHT(BO$1,2)),$U693&lt;=DATEVALUE("9/30/20"&amp;RIGHT(BP$1,2))),NETWORKDAYS(DATEVALUE("10/1/20"&amp;RIGHT(BO$1,2)),$U693,Holidays!$J$3:$J$937),
IF($T693&lt;DATEVALUE("10/1/20"&amp;RIGHT(BO$1,2)),NETWORKDAYS(DATEVALUE("10/1/20"&amp;RIGHT(BO$1,2)),DATEVALUE("9/30/20"&amp;RIGHT(BP$1,2)),Holidays!$J$3:$J$937),
IF($T693&gt;=DATEVALUE("10/1/20"&amp;RIGHT(BO$1,2)),NETWORKDAYS($T693,DATEVALUE("9/30/20"&amp;RIGHT(BP$1,2)),Holidays!$J$3:$J$937),"")))),"")/(NETWORKDAYS($T693,$U693,Holidays!$J$3:$J$937)),0))</f>
        <v/>
      </c>
      <c r="BQ693" s="87" t="str">
        <f>IF($Q693="","",IFERROR(IF(OR(AND($T693&gt;=DATEVALUE("10/1/20"&amp;RIGHT(BP$1,2)),$T693&lt;=DATEVALUE("9/30/20"&amp;RIGHT(BQ$1,2))),AND($U693&gt;=DATEVALUE("10/1/20"&amp;RIGHT(BP$1,2)),$U693&lt;=DATEVALUE("9/30/20"&amp;RIGHT(BQ$1,2))),AND($T693&lt;=DATEVALUE("10/1/20"&amp;RIGHT(BP$1,2)),$U693&gt;=DATEVALUE("9/30/20"&amp;RIGHT(BQ$1,2)))),
IF(AND($T693&gt;=DATEVALUE("10/1/20"&amp;RIGHT(BP$1,2)),$U693&lt;=DATEVALUE("9/30/20"&amp;RIGHT(BQ$1,2))),NETWORKDAYS($T693,$U693,Holidays!$J$3:$J$937),
IF(AND($T693&lt;DATEVALUE("10/1/20"&amp;RIGHT(BP$1,2)),$U693&lt;=DATEVALUE("9/30/20"&amp;RIGHT(BQ$1,2))),NETWORKDAYS(DATEVALUE("10/1/20"&amp;RIGHT(BP$1,2)),$U693,Holidays!$J$3:$J$937),
IF($T693&lt;DATEVALUE("10/1/20"&amp;RIGHT(BP$1,2)),NETWORKDAYS(DATEVALUE("10/1/20"&amp;RIGHT(BP$1,2)),DATEVALUE("9/30/20"&amp;RIGHT(BQ$1,2)),Holidays!$J$3:$J$937),
IF($T693&gt;=DATEVALUE("10/1/20"&amp;RIGHT(BP$1,2)),NETWORKDAYS($T693,DATEVALUE("9/30/20"&amp;RIGHT(BQ$1,2)),Holidays!$J$3:$J$937),"")))),"")/(NETWORKDAYS($T693,$U693,Holidays!$J$3:$J$937)),0))</f>
        <v/>
      </c>
      <c r="BR693" s="87" t="str">
        <f>IF($Q693="","",IFERROR(IF(OR(AND($T693&gt;=DATEVALUE("10/1/20"&amp;RIGHT(BQ$1,2)),$T693&lt;=DATEVALUE("9/30/20"&amp;RIGHT(BR$1,2))),AND($U693&gt;=DATEVALUE("10/1/20"&amp;RIGHT(BQ$1,2)),$U693&lt;=DATEVALUE("9/30/20"&amp;RIGHT(BR$1,2))),AND($T693&lt;=DATEVALUE("10/1/20"&amp;RIGHT(BQ$1,2)),$U693&gt;=DATEVALUE("9/30/20"&amp;RIGHT(BR$1,2)))),
IF(AND($T693&gt;=DATEVALUE("10/1/20"&amp;RIGHT(BQ$1,2)),$U693&lt;=DATEVALUE("9/30/20"&amp;RIGHT(BR$1,2))),NETWORKDAYS($T693,$U693,Holidays!$J$3:$J$937),
IF(AND($T693&lt;DATEVALUE("10/1/20"&amp;RIGHT(BQ$1,2)),$U693&lt;=DATEVALUE("9/30/20"&amp;RIGHT(BR$1,2))),NETWORKDAYS(DATEVALUE("10/1/20"&amp;RIGHT(BQ$1,2)),$U693,Holidays!$J$3:$J$937),
IF($T693&lt;DATEVALUE("10/1/20"&amp;RIGHT(BQ$1,2)),NETWORKDAYS(DATEVALUE("10/1/20"&amp;RIGHT(BQ$1,2)),DATEVALUE("9/30/20"&amp;RIGHT(BR$1,2)),Holidays!$J$3:$J$937),
IF($T693&gt;=DATEVALUE("10/1/20"&amp;RIGHT(BQ$1,2)),NETWORKDAYS($T693,DATEVALUE("9/30/20"&amp;RIGHT(BR$1,2)),Holidays!$J$3:$J$937),"")))),"")/(NETWORKDAYS($T693,$U693,Holidays!$J$3:$J$937)),0))</f>
        <v/>
      </c>
      <c r="BS693" s="87" t="str">
        <f>IF($Q693="","",IFERROR(IF(OR(AND($T693&gt;=DATEVALUE("10/1/20"&amp;RIGHT(BR$1,2)),$T693&lt;=DATEVALUE("9/30/20"&amp;RIGHT(BS$1,2))),AND($U693&gt;=DATEVALUE("10/1/20"&amp;RIGHT(BR$1,2)),$U693&lt;=DATEVALUE("9/30/20"&amp;RIGHT(BS$1,2))),AND($T693&lt;=DATEVALUE("10/1/20"&amp;RIGHT(BR$1,2)),$U693&gt;=DATEVALUE("9/30/20"&amp;RIGHT(BS$1,2)))),
IF(AND($T693&gt;=DATEVALUE("10/1/20"&amp;RIGHT(BR$1,2)),$U693&lt;=DATEVALUE("9/30/20"&amp;RIGHT(BS$1,2))),NETWORKDAYS($T693,$U693,Holidays!$J$3:$J$937),
IF(AND($T693&lt;DATEVALUE("10/1/20"&amp;RIGHT(BR$1,2)),$U693&lt;=DATEVALUE("9/30/20"&amp;RIGHT(BS$1,2))),NETWORKDAYS(DATEVALUE("10/1/20"&amp;RIGHT(BR$1,2)),$U693,Holidays!$J$3:$J$937),
IF($T693&lt;DATEVALUE("10/1/20"&amp;RIGHT(BR$1,2)),NETWORKDAYS(DATEVALUE("10/1/20"&amp;RIGHT(BR$1,2)),DATEVALUE("9/30/20"&amp;RIGHT(BS$1,2)),Holidays!$J$3:$J$937),
IF($T693&gt;=DATEVALUE("10/1/20"&amp;RIGHT(BR$1,2)),NETWORKDAYS($T693,DATEVALUE("9/30/20"&amp;RIGHT(BS$1,2)),Holidays!$J$3:$J$937),"")))),"")/(NETWORKDAYS($T693,$U693,Holidays!$J$3:$J$937)),0))</f>
        <v/>
      </c>
      <c r="BT693" s="87" t="str">
        <f>IF($Q693="","",IFERROR(IF(OR(AND($T693&gt;=DATEVALUE("10/1/20"&amp;RIGHT(BS$1,2)),$T693&lt;=DATEVALUE("9/30/20"&amp;RIGHT(BT$1,2))),AND($U693&gt;=DATEVALUE("10/1/20"&amp;RIGHT(BS$1,2)),$U693&lt;=DATEVALUE("9/30/20"&amp;RIGHT(BT$1,2))),AND($T693&lt;=DATEVALUE("10/1/20"&amp;RIGHT(BS$1,2)),$U693&gt;=DATEVALUE("9/30/20"&amp;RIGHT(BT$1,2)))),
IF(AND($T693&gt;=DATEVALUE("10/1/20"&amp;RIGHT(BS$1,2)),$U693&lt;=DATEVALUE("9/30/20"&amp;RIGHT(BT$1,2))),NETWORKDAYS($T693,$U693,Holidays!$J$3:$J$937),
IF(AND($T693&lt;DATEVALUE("10/1/20"&amp;RIGHT(BS$1,2)),$U693&lt;=DATEVALUE("9/30/20"&amp;RIGHT(BT$1,2))),NETWORKDAYS(DATEVALUE("10/1/20"&amp;RIGHT(BS$1,2)),$U693,Holidays!$J$3:$J$937),
IF($T693&lt;DATEVALUE("10/1/20"&amp;RIGHT(BS$1,2)),NETWORKDAYS(DATEVALUE("10/1/20"&amp;RIGHT(BS$1,2)),DATEVALUE("9/30/20"&amp;RIGHT(BT$1,2)),Holidays!$J$3:$J$937),
IF($T693&gt;=DATEVALUE("10/1/20"&amp;RIGHT(BS$1,2)),NETWORKDAYS($T693,DATEVALUE("9/30/20"&amp;RIGHT(BT$1,2)),Holidays!$J$3:$J$937),"")))),"")/(NETWORKDAYS($T693,$U693,Holidays!$J$3:$J$937)),0))</f>
        <v/>
      </c>
      <c r="BU693" s="87" t="str">
        <f>IF($Q693="","",IFERROR(IF(OR(AND($T693&gt;=DATEVALUE("10/1/20"&amp;RIGHT(BT$1,2)),$T693&lt;=DATEVALUE("9/30/20"&amp;RIGHT(BU$1,2))),AND($U693&gt;=DATEVALUE("10/1/20"&amp;RIGHT(BT$1,2)),$U693&lt;=DATEVALUE("9/30/20"&amp;RIGHT(BU$1,2))),AND($T693&lt;=DATEVALUE("10/1/20"&amp;RIGHT(BT$1,2)),$U693&gt;=DATEVALUE("9/30/20"&amp;RIGHT(BU$1,2)))),
IF(AND($T693&gt;=DATEVALUE("10/1/20"&amp;RIGHT(BT$1,2)),$U693&lt;=DATEVALUE("9/30/20"&amp;RIGHT(BU$1,2))),NETWORKDAYS($T693,$U693,Holidays!$J$3:$J$937),
IF(AND($T693&lt;DATEVALUE("10/1/20"&amp;RIGHT(BT$1,2)),$U693&lt;=DATEVALUE("9/30/20"&amp;RIGHT(BU$1,2))),NETWORKDAYS(DATEVALUE("10/1/20"&amp;RIGHT(BT$1,2)),$U693,Holidays!$J$3:$J$937),
IF($T693&lt;DATEVALUE("10/1/20"&amp;RIGHT(BT$1,2)),NETWORKDAYS(DATEVALUE("10/1/20"&amp;RIGHT(BT$1,2)),DATEVALUE("9/30/20"&amp;RIGHT(BU$1,2)),Holidays!$J$3:$J$937),
IF($T693&gt;=DATEVALUE("10/1/20"&amp;RIGHT(BT$1,2)),NETWORKDAYS($T693,DATEVALUE("9/30/20"&amp;RIGHT(BU$1,2)),Holidays!$J$3:$J$937),"")))),"")/(NETWORKDAYS($T693,$U693,Holidays!$J$3:$J$937)),0))</f>
        <v/>
      </c>
      <c r="BV693" s="87" t="str">
        <f>IF($Q693="","",IFERROR(IF(OR(AND($T693&gt;=DATEVALUE("10/1/20"&amp;RIGHT(BU$1,2)),$T693&lt;=DATEVALUE("9/30/20"&amp;RIGHT(BV$1,2))),AND($U693&gt;=DATEVALUE("10/1/20"&amp;RIGHT(BU$1,2)),$U693&lt;=DATEVALUE("9/30/20"&amp;RIGHT(BV$1,2))),AND($T693&lt;=DATEVALUE("10/1/20"&amp;RIGHT(BU$1,2)),$U693&gt;=DATEVALUE("9/30/20"&amp;RIGHT(BV$1,2)))),
IF(AND($T693&gt;=DATEVALUE("10/1/20"&amp;RIGHT(BU$1,2)),$U693&lt;=DATEVALUE("9/30/20"&amp;RIGHT(BV$1,2))),NETWORKDAYS($T693,$U693,Holidays!$J$3:$J$937),
IF(AND($T693&lt;DATEVALUE("10/1/20"&amp;RIGHT(BU$1,2)),$U693&lt;=DATEVALUE("9/30/20"&amp;RIGHT(BV$1,2))),NETWORKDAYS(DATEVALUE("10/1/20"&amp;RIGHT(BU$1,2)),$U693,Holidays!$J$3:$J$937),
IF($T693&lt;DATEVALUE("10/1/20"&amp;RIGHT(BU$1,2)),NETWORKDAYS(DATEVALUE("10/1/20"&amp;RIGHT(BU$1,2)),DATEVALUE("9/30/20"&amp;RIGHT(BV$1,2)),Holidays!$J$3:$J$937),
IF($T693&gt;=DATEVALUE("10/1/20"&amp;RIGHT(BU$1,2)),NETWORKDAYS($T693,DATEVALUE("9/30/20"&amp;RIGHT(BV$1,2)),Holidays!$J$3:$J$937),"")))),"")/(NETWORKDAYS($T693,$U693,Holidays!$J$3:$J$937)),0))</f>
        <v/>
      </c>
      <c r="BW693" s="87" t="str">
        <f>IF($Q693="","",IFERROR(IF(OR(AND($T693&gt;=DATEVALUE("10/1/20"&amp;RIGHT(BV$1,2)),$T693&lt;=DATEVALUE("9/30/20"&amp;RIGHT(BW$1,2))),AND($U693&gt;=DATEVALUE("10/1/20"&amp;RIGHT(BV$1,2)),$U693&lt;=DATEVALUE("9/30/20"&amp;RIGHT(BW$1,2))),AND($T693&lt;=DATEVALUE("10/1/20"&amp;RIGHT(BV$1,2)),$U693&gt;=DATEVALUE("9/30/20"&amp;RIGHT(BW$1,2)))),
IF(AND($T693&gt;=DATEVALUE("10/1/20"&amp;RIGHT(BV$1,2)),$U693&lt;=DATEVALUE("9/30/20"&amp;RIGHT(BW$1,2))),NETWORKDAYS($T693,$U693,Holidays!$J$3:$J$937),
IF(AND($T693&lt;DATEVALUE("10/1/20"&amp;RIGHT(BV$1,2)),$U693&lt;=DATEVALUE("9/30/20"&amp;RIGHT(BW$1,2))),NETWORKDAYS(DATEVALUE("10/1/20"&amp;RIGHT(BV$1,2)),$U693,Holidays!$J$3:$J$937),
IF($T693&lt;DATEVALUE("10/1/20"&amp;RIGHT(BV$1,2)),NETWORKDAYS(DATEVALUE("10/1/20"&amp;RIGHT(BV$1,2)),DATEVALUE("9/30/20"&amp;RIGHT(BW$1,2)),Holidays!$J$3:$J$937),
IF($T693&gt;=DATEVALUE("10/1/20"&amp;RIGHT(BV$1,2)),NETWORKDAYS($T693,DATEVALUE("9/30/20"&amp;RIGHT(BW$1,2)),Holidays!$J$3:$J$937),"")))),"")/(NETWORKDAYS($T693,$U693,Holidays!$J$3:$J$937)),0))</f>
        <v/>
      </c>
      <c r="BX693" s="87" t="str">
        <f>IF($Q693="","",IFERROR(IF(OR(AND($T693&gt;=DATEVALUE("10/1/20"&amp;RIGHT(BW$1,2)),$T693&lt;=DATEVALUE("9/30/20"&amp;RIGHT(BX$1,2))),AND($U693&gt;=DATEVALUE("10/1/20"&amp;RIGHT(BW$1,2)),$U693&lt;=DATEVALUE("9/30/20"&amp;RIGHT(BX$1,2))),AND($T693&lt;=DATEVALUE("10/1/20"&amp;RIGHT(BW$1,2)),$U693&gt;=DATEVALUE("9/30/20"&amp;RIGHT(BX$1,2)))),
IF(AND($T693&gt;=DATEVALUE("10/1/20"&amp;RIGHT(BW$1,2)),$U693&lt;=DATEVALUE("9/30/20"&amp;RIGHT(BX$1,2))),NETWORKDAYS($T693,$U693,Holidays!$J$3:$J$937),
IF(AND($T693&lt;DATEVALUE("10/1/20"&amp;RIGHT(BW$1,2)),$U693&lt;=DATEVALUE("9/30/20"&amp;RIGHT(BX$1,2))),NETWORKDAYS(DATEVALUE("10/1/20"&amp;RIGHT(BW$1,2)),$U693,Holidays!$J$3:$J$937),
IF($T693&lt;DATEVALUE("10/1/20"&amp;RIGHT(BW$1,2)),NETWORKDAYS(DATEVALUE("10/1/20"&amp;RIGHT(BW$1,2)),DATEVALUE("9/30/20"&amp;RIGHT(BX$1,2)),Holidays!$J$3:$J$937),
IF($T693&gt;=DATEVALUE("10/1/20"&amp;RIGHT(BW$1,2)),NETWORKDAYS($T693,DATEVALUE("9/30/20"&amp;RIGHT(BX$1,2)),Holidays!$J$3:$J$937),"")))),"")/(NETWORKDAYS($T693,$U693,Holidays!$J$3:$J$937)),0))</f>
        <v/>
      </c>
      <c r="BY693" s="87" t="str">
        <f>IF($Q693="","",IFERROR(IF(OR(AND($T693&gt;=DATEVALUE("10/1/20"&amp;RIGHT(BX$1,2)),$T693&lt;=DATEVALUE("9/30/20"&amp;RIGHT(BY$1,2))),AND($U693&gt;=DATEVALUE("10/1/20"&amp;RIGHT(BX$1,2)),$U693&lt;=DATEVALUE("9/30/20"&amp;RIGHT(BY$1,2))),AND($T693&lt;=DATEVALUE("10/1/20"&amp;RIGHT(BX$1,2)),$U693&gt;=DATEVALUE("9/30/20"&amp;RIGHT(BY$1,2)))),
IF(AND($T693&gt;=DATEVALUE("10/1/20"&amp;RIGHT(BX$1,2)),$U693&lt;=DATEVALUE("9/30/20"&amp;RIGHT(BY$1,2))),NETWORKDAYS($T693,$U693,Holidays!$J$3:$J$937),
IF(AND($T693&lt;DATEVALUE("10/1/20"&amp;RIGHT(BX$1,2)),$U693&lt;=DATEVALUE("9/30/20"&amp;RIGHT(BY$1,2))),NETWORKDAYS(DATEVALUE("10/1/20"&amp;RIGHT(BX$1,2)),$U693,Holidays!$J$3:$J$937),
IF($T693&lt;DATEVALUE("10/1/20"&amp;RIGHT(BX$1,2)),NETWORKDAYS(DATEVALUE("10/1/20"&amp;RIGHT(BX$1,2)),DATEVALUE("9/30/20"&amp;RIGHT(BY$1,2)),Holidays!$J$3:$J$937),
IF($T693&gt;=DATEVALUE("10/1/20"&amp;RIGHT(BX$1,2)),NETWORKDAYS($T693,DATEVALUE("9/30/20"&amp;RIGHT(BY$1,2)),Holidays!$J$3:$J$937),"")))),"")/(NETWORKDAYS($T693,$U693,Holidays!$J$3:$J$937)),0))</f>
        <v/>
      </c>
      <c r="BZ693" s="87" t="str">
        <f>IF($Q693="","",IFERROR(IF(OR(AND($T693&gt;=DATEVALUE("10/1/20"&amp;RIGHT(BY$1,2)),$T693&lt;=DATEVALUE("9/30/20"&amp;RIGHT(BZ$1,2))),AND($U693&gt;=DATEVALUE("10/1/20"&amp;RIGHT(BY$1,2)),$U693&lt;=DATEVALUE("9/30/20"&amp;RIGHT(BZ$1,2))),AND($T693&lt;=DATEVALUE("10/1/20"&amp;RIGHT(BY$1,2)),$U693&gt;=DATEVALUE("9/30/20"&amp;RIGHT(BZ$1,2)))),
IF(AND($T693&gt;=DATEVALUE("10/1/20"&amp;RIGHT(BY$1,2)),$U693&lt;=DATEVALUE("9/30/20"&amp;RIGHT(BZ$1,2))),NETWORKDAYS($T693,$U693,Holidays!$J$3:$J$937),
IF(AND($T693&lt;DATEVALUE("10/1/20"&amp;RIGHT(BY$1,2)),$U693&lt;=DATEVALUE("9/30/20"&amp;RIGHT(BZ$1,2))),NETWORKDAYS(DATEVALUE("10/1/20"&amp;RIGHT(BY$1,2)),$U693,Holidays!$J$3:$J$937),
IF($T693&lt;DATEVALUE("10/1/20"&amp;RIGHT(BY$1,2)),NETWORKDAYS(DATEVALUE("10/1/20"&amp;RIGHT(BY$1,2)),DATEVALUE("9/30/20"&amp;RIGHT(BZ$1,2)),Holidays!$J$3:$J$937),
IF($T693&gt;=DATEVALUE("10/1/20"&amp;RIGHT(BY$1,2)),NETWORKDAYS($T693,DATEVALUE("9/30/20"&amp;RIGHT(BZ$1,2)),Holidays!$J$3:$J$937),"")))),"")/(NETWORKDAYS($T693,$U693,Holidays!$J$3:$J$937)),0))</f>
        <v/>
      </c>
      <c r="CA693" s="87" t="str">
        <f>IF($Q693="","",IFERROR(IF(OR(AND($T693&gt;=DATEVALUE("10/1/20"&amp;RIGHT(BZ$1,2)),$T693&lt;=DATEVALUE("9/30/20"&amp;RIGHT(CA$1,2))),AND($U693&gt;=DATEVALUE("10/1/20"&amp;RIGHT(BZ$1,2)),$U693&lt;=DATEVALUE("9/30/20"&amp;RIGHT(CA$1,2))),AND($T693&lt;=DATEVALUE("10/1/20"&amp;RIGHT(BZ$1,2)),$U693&gt;=DATEVALUE("9/30/20"&amp;RIGHT(CA$1,2)))),
IF(AND($T693&gt;=DATEVALUE("10/1/20"&amp;RIGHT(BZ$1,2)),$U693&lt;=DATEVALUE("9/30/20"&amp;RIGHT(CA$1,2))),NETWORKDAYS($T693,$U693,Holidays!$J$3:$J$937),
IF(AND($T693&lt;DATEVALUE("10/1/20"&amp;RIGHT(BZ$1,2)),$U693&lt;=DATEVALUE("9/30/20"&amp;RIGHT(CA$1,2))),NETWORKDAYS(DATEVALUE("10/1/20"&amp;RIGHT(BZ$1,2)),$U693,Holidays!$J$3:$J$937),
IF($T693&lt;DATEVALUE("10/1/20"&amp;RIGHT(BZ$1,2)),NETWORKDAYS(DATEVALUE("10/1/20"&amp;RIGHT(BZ$1,2)),DATEVALUE("9/30/20"&amp;RIGHT(CA$1,2)),Holidays!$J$3:$J$937),
IF($T693&gt;=DATEVALUE("10/1/20"&amp;RIGHT(BZ$1,2)),NETWORKDAYS($T693,DATEVALUE("9/30/20"&amp;RIGHT(CA$1,2)),Holidays!$J$3:$J$937),"")))),"")/(NETWORKDAYS($T693,$U693,Holidays!$J$3:$J$937)),0))</f>
        <v/>
      </c>
      <c r="CB693" s="87" t="str">
        <f>IF($Q693="","",IFERROR(IF(OR(AND($T693&gt;=DATEVALUE("10/1/20"&amp;RIGHT(CA$1,2)),$T693&lt;=DATEVALUE("9/30/20"&amp;RIGHT(CB$1,2))),AND($U693&gt;=DATEVALUE("10/1/20"&amp;RIGHT(CA$1,2)),$U693&lt;=DATEVALUE("9/30/20"&amp;RIGHT(CB$1,2))),AND($T693&lt;=DATEVALUE("10/1/20"&amp;RIGHT(CA$1,2)),$U693&gt;=DATEVALUE("9/30/20"&amp;RIGHT(CB$1,2)))),
IF(AND($T693&gt;=DATEVALUE("10/1/20"&amp;RIGHT(CA$1,2)),$U693&lt;=DATEVALUE("9/30/20"&amp;RIGHT(CB$1,2))),NETWORKDAYS($T693,$U693,Holidays!$J$3:$J$937),
IF(AND($T693&lt;DATEVALUE("10/1/20"&amp;RIGHT(CA$1,2)),$U693&lt;=DATEVALUE("9/30/20"&amp;RIGHT(CB$1,2))),NETWORKDAYS(DATEVALUE("10/1/20"&amp;RIGHT(CA$1,2)),$U693,Holidays!$J$3:$J$937),
IF($T693&lt;DATEVALUE("10/1/20"&amp;RIGHT(CA$1,2)),NETWORKDAYS(DATEVALUE("10/1/20"&amp;RIGHT(CA$1,2)),DATEVALUE("9/30/20"&amp;RIGHT(CB$1,2)),Holidays!$J$3:$J$937),
IF($T693&gt;=DATEVALUE("10/1/20"&amp;RIGHT(CA$1,2)),NETWORKDAYS($T693,DATEVALUE("9/30/20"&amp;RIGHT(CB$1,2)),Holidays!$J$3:$J$937),"")))),"")/(NETWORKDAYS($T693,$U693,Holidays!$J$3:$J$937)),0))</f>
        <v/>
      </c>
    </row>
    <row r="694" spans="1:80">
      <c r="A694" s="97"/>
      <c r="B694" s="98" t="str">
        <f ca="1">IF(NOT($A694=""),OFFSET('WBS Reference &amp; User Procedure'!$A$1,MATCH($A694,'WBS Reference &amp; User Procedure'!$A:$A,0)-1,1),"")</f>
        <v/>
      </c>
      <c r="D694" s="97"/>
      <c r="T694" s="104" t="str">
        <f>IF(NOT(Q694=""),IF(NOT($S694=""),$S694,#REF!),"")</f>
        <v/>
      </c>
      <c r="U694" s="104" t="str">
        <f>IF(NOT(Q694=""),WORKDAY(T694,Q694,Holidays!$J$3:$J$937),"")</f>
        <v/>
      </c>
      <c r="V694" s="104"/>
      <c r="W694" s="104"/>
      <c r="X694" s="101" t="str">
        <f t="shared" si="153"/>
        <v/>
      </c>
      <c r="AL694" s="87" t="str">
        <f t="shared" ca="1" si="150"/>
        <v/>
      </c>
      <c r="AN694" s="87" t="str">
        <f t="shared" ca="1" si="154"/>
        <v/>
      </c>
      <c r="AO694" s="87" t="str">
        <f t="shared" ca="1" si="154"/>
        <v/>
      </c>
      <c r="AP694" s="87" t="str">
        <f t="shared" ca="1" si="154"/>
        <v/>
      </c>
      <c r="AQ694" s="87" t="str">
        <f t="shared" ca="1" si="154"/>
        <v/>
      </c>
      <c r="AR694" s="87" t="str">
        <f t="shared" ca="1" si="154"/>
        <v/>
      </c>
      <c r="AS694" s="87" t="str">
        <f t="shared" ca="1" si="154"/>
        <v/>
      </c>
      <c r="AT694" s="87" t="str">
        <f t="shared" ca="1" si="154"/>
        <v/>
      </c>
      <c r="AU694" s="87" t="str">
        <f t="shared" ca="1" si="154"/>
        <v/>
      </c>
      <c r="AV694" s="87" t="str">
        <f t="shared" ca="1" si="154"/>
        <v/>
      </c>
      <c r="AW694" s="87" t="str">
        <f t="shared" ca="1" si="154"/>
        <v/>
      </c>
      <c r="AX694" s="87" t="str">
        <f t="shared" ca="1" si="155"/>
        <v/>
      </c>
      <c r="AY694" s="87" t="str">
        <f t="shared" ca="1" si="155"/>
        <v/>
      </c>
      <c r="AZ694" s="87" t="str">
        <f t="shared" ca="1" si="155"/>
        <v/>
      </c>
      <c r="BA694" s="87" t="str">
        <f t="shared" ca="1" si="155"/>
        <v/>
      </c>
      <c r="BB694" s="87" t="str">
        <f t="shared" ca="1" si="155"/>
        <v/>
      </c>
      <c r="BC694" s="87" t="str">
        <f t="shared" ca="1" si="155"/>
        <v/>
      </c>
      <c r="BD694" s="87" t="str">
        <f t="shared" ca="1" si="155"/>
        <v/>
      </c>
      <c r="BE694" s="87" t="str">
        <f t="shared" ca="1" si="155"/>
        <v/>
      </c>
      <c r="BF694" s="87" t="str">
        <f t="shared" ca="1" si="155"/>
        <v/>
      </c>
      <c r="BG694" s="87" t="str">
        <f t="shared" ca="1" si="155"/>
        <v/>
      </c>
      <c r="BI694" s="87" t="str">
        <f>IF($Q694="","",IFERROR(IF(OR(AND($T694&gt;=DATEVALUE("10/1/20"&amp;RIGHT(BH$1,2)),$T694&lt;=DATEVALUE("9/30/20"&amp;RIGHT(BI$1,2))),AND($U694&gt;=DATEVALUE("10/1/20"&amp;RIGHT(BH$1,2)),$U694&lt;=DATEVALUE("9/30/20"&amp;RIGHT(BI$1,2))),AND($T694&lt;=DATEVALUE("10/1/20"&amp;RIGHT(BH$1,2)),$U694&gt;=DATEVALUE("9/30/20"&amp;RIGHT(BI$1,2)))),
IF(AND($T694&gt;=DATEVALUE("10/1/20"&amp;RIGHT(BH$1,2)),$U694&lt;=DATEVALUE("9/30/20"&amp;RIGHT(BI$1,2))),NETWORKDAYS($T694,$U694,Holidays!$J$3:$J$937),
IF(AND($T694&lt;DATEVALUE("10/1/20"&amp;RIGHT(BH$1,2)),$U694&lt;=DATEVALUE("9/30/20"&amp;RIGHT(BI$1,2))),NETWORKDAYS(DATEVALUE("10/1/20"&amp;RIGHT(BH$1,2)),$U694,Holidays!$J$3:$J$937),
IF($T694&lt;DATEVALUE("10/1/20"&amp;RIGHT(BH$1,2)),NETWORKDAYS(DATEVALUE("10/1/20"&amp;RIGHT(BH$1,2)),DATEVALUE("9/30/20"&amp;RIGHT(BI$1,2)),Holidays!$J$3:$J$937),
IF($T694&gt;=DATEVALUE("10/1/20"&amp;RIGHT(BH$1,2)),NETWORKDAYS($T694,DATEVALUE("9/30/20"&amp;RIGHT(BI$1,2)),Holidays!$J$3:$J$937),"")))),"")/(NETWORKDAYS($T694,$U694,Holidays!$J$3:$J$937)),0))</f>
        <v/>
      </c>
      <c r="BJ694" s="87" t="str">
        <f>IF($Q694="","",IFERROR(IF(OR(AND($T694&gt;=DATEVALUE("10/1/20"&amp;RIGHT(BI$1,2)),$T694&lt;=DATEVALUE("9/30/20"&amp;RIGHT(BJ$1,2))),AND($U694&gt;=DATEVALUE("10/1/20"&amp;RIGHT(BI$1,2)),$U694&lt;=DATEVALUE("9/30/20"&amp;RIGHT(BJ$1,2))),AND($T694&lt;=DATEVALUE("10/1/20"&amp;RIGHT(BI$1,2)),$U694&gt;=DATEVALUE("9/30/20"&amp;RIGHT(BJ$1,2)))),
IF(AND($T694&gt;=DATEVALUE("10/1/20"&amp;RIGHT(BI$1,2)),$U694&lt;=DATEVALUE("9/30/20"&amp;RIGHT(BJ$1,2))),NETWORKDAYS($T694,$U694,Holidays!$J$3:$J$937),
IF(AND($T694&lt;DATEVALUE("10/1/20"&amp;RIGHT(BI$1,2)),$U694&lt;=DATEVALUE("9/30/20"&amp;RIGHT(BJ$1,2))),NETWORKDAYS(DATEVALUE("10/1/20"&amp;RIGHT(BI$1,2)),$U694,Holidays!$J$3:$J$937),
IF($T694&lt;DATEVALUE("10/1/20"&amp;RIGHT(BI$1,2)),NETWORKDAYS(DATEVALUE("10/1/20"&amp;RIGHT(BI$1,2)),DATEVALUE("9/30/20"&amp;RIGHT(BJ$1,2)),Holidays!$J$3:$J$937),
IF($T694&gt;=DATEVALUE("10/1/20"&amp;RIGHT(BI$1,2)),NETWORKDAYS($T694,DATEVALUE("9/30/20"&amp;RIGHT(BJ$1,2)),Holidays!$J$3:$J$937),"")))),"")/(NETWORKDAYS($T694,$U694,Holidays!$J$3:$J$937)),0))</f>
        <v/>
      </c>
      <c r="BK694" s="87" t="str">
        <f>IF($Q694="","",IFERROR(IF(OR(AND($T694&gt;=DATEVALUE("10/1/20"&amp;RIGHT(BJ$1,2)),$T694&lt;=DATEVALUE("9/30/20"&amp;RIGHT(BK$1,2))),AND($U694&gt;=DATEVALUE("10/1/20"&amp;RIGHT(BJ$1,2)),$U694&lt;=DATEVALUE("9/30/20"&amp;RIGHT(BK$1,2))),AND($T694&lt;=DATEVALUE("10/1/20"&amp;RIGHT(BJ$1,2)),$U694&gt;=DATEVALUE("9/30/20"&amp;RIGHT(BK$1,2)))),
IF(AND($T694&gt;=DATEVALUE("10/1/20"&amp;RIGHT(BJ$1,2)),$U694&lt;=DATEVALUE("9/30/20"&amp;RIGHT(BK$1,2))),NETWORKDAYS($T694,$U694,Holidays!$J$3:$J$937),
IF(AND($T694&lt;DATEVALUE("10/1/20"&amp;RIGHT(BJ$1,2)),$U694&lt;=DATEVALUE("9/30/20"&amp;RIGHT(BK$1,2))),NETWORKDAYS(DATEVALUE("10/1/20"&amp;RIGHT(BJ$1,2)),$U694,Holidays!$J$3:$J$937),
IF($T694&lt;DATEVALUE("10/1/20"&amp;RIGHT(BJ$1,2)),NETWORKDAYS(DATEVALUE("10/1/20"&amp;RIGHT(BJ$1,2)),DATEVALUE("9/30/20"&amp;RIGHT(BK$1,2)),Holidays!$J$3:$J$937),
IF($T694&gt;=DATEVALUE("10/1/20"&amp;RIGHT(BJ$1,2)),NETWORKDAYS($T694,DATEVALUE("9/30/20"&amp;RIGHT(BK$1,2)),Holidays!$J$3:$J$937),"")))),"")/(NETWORKDAYS($T694,$U694,Holidays!$J$3:$J$937)),0))</f>
        <v/>
      </c>
      <c r="BL694" s="87" t="str">
        <f>IF($Q694="","",IFERROR(IF(OR(AND($T694&gt;=DATEVALUE("10/1/20"&amp;RIGHT(BK$1,2)),$T694&lt;=DATEVALUE("9/30/20"&amp;RIGHT(BL$1,2))),AND($U694&gt;=DATEVALUE("10/1/20"&amp;RIGHT(BK$1,2)),$U694&lt;=DATEVALUE("9/30/20"&amp;RIGHT(BL$1,2))),AND($T694&lt;=DATEVALUE("10/1/20"&amp;RIGHT(BK$1,2)),$U694&gt;=DATEVALUE("9/30/20"&amp;RIGHT(BL$1,2)))),
IF(AND($T694&gt;=DATEVALUE("10/1/20"&amp;RIGHT(BK$1,2)),$U694&lt;=DATEVALUE("9/30/20"&amp;RIGHT(BL$1,2))),NETWORKDAYS($T694,$U694,Holidays!$J$3:$J$937),
IF(AND($T694&lt;DATEVALUE("10/1/20"&amp;RIGHT(BK$1,2)),$U694&lt;=DATEVALUE("9/30/20"&amp;RIGHT(BL$1,2))),NETWORKDAYS(DATEVALUE("10/1/20"&amp;RIGHT(BK$1,2)),$U694,Holidays!$J$3:$J$937),
IF($T694&lt;DATEVALUE("10/1/20"&amp;RIGHT(BK$1,2)),NETWORKDAYS(DATEVALUE("10/1/20"&amp;RIGHT(BK$1,2)),DATEVALUE("9/30/20"&amp;RIGHT(BL$1,2)),Holidays!$J$3:$J$937),
IF($T694&gt;=DATEVALUE("10/1/20"&amp;RIGHT(BK$1,2)),NETWORKDAYS($T694,DATEVALUE("9/30/20"&amp;RIGHT(BL$1,2)),Holidays!$J$3:$J$937),"")))),"")/(NETWORKDAYS($T694,$U694,Holidays!$J$3:$J$937)),0))</f>
        <v/>
      </c>
      <c r="BM694" s="87" t="str">
        <f>IF($Q694="","",IFERROR(IF(OR(AND($T694&gt;=DATEVALUE("10/1/20"&amp;RIGHT(BL$1,2)),$T694&lt;=DATEVALUE("9/30/20"&amp;RIGHT(BM$1,2))),AND($U694&gt;=DATEVALUE("10/1/20"&amp;RIGHT(BL$1,2)),$U694&lt;=DATEVALUE("9/30/20"&amp;RIGHT(BM$1,2))),AND($T694&lt;=DATEVALUE("10/1/20"&amp;RIGHT(BL$1,2)),$U694&gt;=DATEVALUE("9/30/20"&amp;RIGHT(BM$1,2)))),
IF(AND($T694&gt;=DATEVALUE("10/1/20"&amp;RIGHT(BL$1,2)),$U694&lt;=DATEVALUE("9/30/20"&amp;RIGHT(BM$1,2))),NETWORKDAYS($T694,$U694,Holidays!$J$3:$J$937),
IF(AND($T694&lt;DATEVALUE("10/1/20"&amp;RIGHT(BL$1,2)),$U694&lt;=DATEVALUE("9/30/20"&amp;RIGHT(BM$1,2))),NETWORKDAYS(DATEVALUE("10/1/20"&amp;RIGHT(BL$1,2)),$U694,Holidays!$J$3:$J$937),
IF($T694&lt;DATEVALUE("10/1/20"&amp;RIGHT(BL$1,2)),NETWORKDAYS(DATEVALUE("10/1/20"&amp;RIGHT(BL$1,2)),DATEVALUE("9/30/20"&amp;RIGHT(BM$1,2)),Holidays!$J$3:$J$937),
IF($T694&gt;=DATEVALUE("10/1/20"&amp;RIGHT(BL$1,2)),NETWORKDAYS($T694,DATEVALUE("9/30/20"&amp;RIGHT(BM$1,2)),Holidays!$J$3:$J$937),"")))),"")/(NETWORKDAYS($T694,$U694,Holidays!$J$3:$J$937)),0))</f>
        <v/>
      </c>
      <c r="BN694" s="87" t="str">
        <f>IF($Q694="","",IFERROR(IF(OR(AND($T694&gt;=DATEVALUE("10/1/20"&amp;RIGHT(BM$1,2)),$T694&lt;=DATEVALUE("9/30/20"&amp;RIGHT(BN$1,2))),AND($U694&gt;=DATEVALUE("10/1/20"&amp;RIGHT(BM$1,2)),$U694&lt;=DATEVALUE("9/30/20"&amp;RIGHT(BN$1,2))),AND($T694&lt;=DATEVALUE("10/1/20"&amp;RIGHT(BM$1,2)),$U694&gt;=DATEVALUE("9/30/20"&amp;RIGHT(BN$1,2)))),
IF(AND($T694&gt;=DATEVALUE("10/1/20"&amp;RIGHT(BM$1,2)),$U694&lt;=DATEVALUE("9/30/20"&amp;RIGHT(BN$1,2))),NETWORKDAYS($T694,$U694,Holidays!$J$3:$J$937),
IF(AND($T694&lt;DATEVALUE("10/1/20"&amp;RIGHT(BM$1,2)),$U694&lt;=DATEVALUE("9/30/20"&amp;RIGHT(BN$1,2))),NETWORKDAYS(DATEVALUE("10/1/20"&amp;RIGHT(BM$1,2)),$U694,Holidays!$J$3:$J$937),
IF($T694&lt;DATEVALUE("10/1/20"&amp;RIGHT(BM$1,2)),NETWORKDAYS(DATEVALUE("10/1/20"&amp;RIGHT(BM$1,2)),DATEVALUE("9/30/20"&amp;RIGHT(BN$1,2)),Holidays!$J$3:$J$937),
IF($T694&gt;=DATEVALUE("10/1/20"&amp;RIGHT(BM$1,2)),NETWORKDAYS($T694,DATEVALUE("9/30/20"&amp;RIGHT(BN$1,2)),Holidays!$J$3:$J$937),"")))),"")/(NETWORKDAYS($T694,$U694,Holidays!$J$3:$J$937)),0))</f>
        <v/>
      </c>
      <c r="BO694" s="87" t="str">
        <f>IF($Q694="","",IFERROR(IF(OR(AND($T694&gt;=DATEVALUE("10/1/20"&amp;RIGHT(BN$1,2)),$T694&lt;=DATEVALUE("9/30/20"&amp;RIGHT(BO$1,2))),AND($U694&gt;=DATEVALUE("10/1/20"&amp;RIGHT(BN$1,2)),$U694&lt;=DATEVALUE("9/30/20"&amp;RIGHT(BO$1,2))),AND($T694&lt;=DATEVALUE("10/1/20"&amp;RIGHT(BN$1,2)),$U694&gt;=DATEVALUE("9/30/20"&amp;RIGHT(BO$1,2)))),
IF(AND($T694&gt;=DATEVALUE("10/1/20"&amp;RIGHT(BN$1,2)),$U694&lt;=DATEVALUE("9/30/20"&amp;RIGHT(BO$1,2))),NETWORKDAYS($T694,$U694,Holidays!$J$3:$J$937),
IF(AND($T694&lt;DATEVALUE("10/1/20"&amp;RIGHT(BN$1,2)),$U694&lt;=DATEVALUE("9/30/20"&amp;RIGHT(BO$1,2))),NETWORKDAYS(DATEVALUE("10/1/20"&amp;RIGHT(BN$1,2)),$U694,Holidays!$J$3:$J$937),
IF($T694&lt;DATEVALUE("10/1/20"&amp;RIGHT(BN$1,2)),NETWORKDAYS(DATEVALUE("10/1/20"&amp;RIGHT(BN$1,2)),DATEVALUE("9/30/20"&amp;RIGHT(BO$1,2)),Holidays!$J$3:$J$937),
IF($T694&gt;=DATEVALUE("10/1/20"&amp;RIGHT(BN$1,2)),NETWORKDAYS($T694,DATEVALUE("9/30/20"&amp;RIGHT(BO$1,2)),Holidays!$J$3:$J$937),"")))),"")/(NETWORKDAYS($T694,$U694,Holidays!$J$3:$J$937)),0))</f>
        <v/>
      </c>
      <c r="BP694" s="87" t="str">
        <f>IF($Q694="","",IFERROR(IF(OR(AND($T694&gt;=DATEVALUE("10/1/20"&amp;RIGHT(BO$1,2)),$T694&lt;=DATEVALUE("9/30/20"&amp;RIGHT(BP$1,2))),AND($U694&gt;=DATEVALUE("10/1/20"&amp;RIGHT(BO$1,2)),$U694&lt;=DATEVALUE("9/30/20"&amp;RIGHT(BP$1,2))),AND($T694&lt;=DATEVALUE("10/1/20"&amp;RIGHT(BO$1,2)),$U694&gt;=DATEVALUE("9/30/20"&amp;RIGHT(BP$1,2)))),
IF(AND($T694&gt;=DATEVALUE("10/1/20"&amp;RIGHT(BO$1,2)),$U694&lt;=DATEVALUE("9/30/20"&amp;RIGHT(BP$1,2))),NETWORKDAYS($T694,$U694,Holidays!$J$3:$J$937),
IF(AND($T694&lt;DATEVALUE("10/1/20"&amp;RIGHT(BO$1,2)),$U694&lt;=DATEVALUE("9/30/20"&amp;RIGHT(BP$1,2))),NETWORKDAYS(DATEVALUE("10/1/20"&amp;RIGHT(BO$1,2)),$U694,Holidays!$J$3:$J$937),
IF($T694&lt;DATEVALUE("10/1/20"&amp;RIGHT(BO$1,2)),NETWORKDAYS(DATEVALUE("10/1/20"&amp;RIGHT(BO$1,2)),DATEVALUE("9/30/20"&amp;RIGHT(BP$1,2)),Holidays!$J$3:$J$937),
IF($T694&gt;=DATEVALUE("10/1/20"&amp;RIGHT(BO$1,2)),NETWORKDAYS($T694,DATEVALUE("9/30/20"&amp;RIGHT(BP$1,2)),Holidays!$J$3:$J$937),"")))),"")/(NETWORKDAYS($T694,$U694,Holidays!$J$3:$J$937)),0))</f>
        <v/>
      </c>
      <c r="BQ694" s="87" t="str">
        <f>IF($Q694="","",IFERROR(IF(OR(AND($T694&gt;=DATEVALUE("10/1/20"&amp;RIGHT(BP$1,2)),$T694&lt;=DATEVALUE("9/30/20"&amp;RIGHT(BQ$1,2))),AND($U694&gt;=DATEVALUE("10/1/20"&amp;RIGHT(BP$1,2)),$U694&lt;=DATEVALUE("9/30/20"&amp;RIGHT(BQ$1,2))),AND($T694&lt;=DATEVALUE("10/1/20"&amp;RIGHT(BP$1,2)),$U694&gt;=DATEVALUE("9/30/20"&amp;RIGHT(BQ$1,2)))),
IF(AND($T694&gt;=DATEVALUE("10/1/20"&amp;RIGHT(BP$1,2)),$U694&lt;=DATEVALUE("9/30/20"&amp;RIGHT(BQ$1,2))),NETWORKDAYS($T694,$U694,Holidays!$J$3:$J$937),
IF(AND($T694&lt;DATEVALUE("10/1/20"&amp;RIGHT(BP$1,2)),$U694&lt;=DATEVALUE("9/30/20"&amp;RIGHT(BQ$1,2))),NETWORKDAYS(DATEVALUE("10/1/20"&amp;RIGHT(BP$1,2)),$U694,Holidays!$J$3:$J$937),
IF($T694&lt;DATEVALUE("10/1/20"&amp;RIGHT(BP$1,2)),NETWORKDAYS(DATEVALUE("10/1/20"&amp;RIGHT(BP$1,2)),DATEVALUE("9/30/20"&amp;RIGHT(BQ$1,2)),Holidays!$J$3:$J$937),
IF($T694&gt;=DATEVALUE("10/1/20"&amp;RIGHT(BP$1,2)),NETWORKDAYS($T694,DATEVALUE("9/30/20"&amp;RIGHT(BQ$1,2)),Holidays!$J$3:$J$937),"")))),"")/(NETWORKDAYS($T694,$U694,Holidays!$J$3:$J$937)),0))</f>
        <v/>
      </c>
      <c r="BR694" s="87" t="str">
        <f>IF($Q694="","",IFERROR(IF(OR(AND($T694&gt;=DATEVALUE("10/1/20"&amp;RIGHT(BQ$1,2)),$T694&lt;=DATEVALUE("9/30/20"&amp;RIGHT(BR$1,2))),AND($U694&gt;=DATEVALUE("10/1/20"&amp;RIGHT(BQ$1,2)),$U694&lt;=DATEVALUE("9/30/20"&amp;RIGHT(BR$1,2))),AND($T694&lt;=DATEVALUE("10/1/20"&amp;RIGHT(BQ$1,2)),$U694&gt;=DATEVALUE("9/30/20"&amp;RIGHT(BR$1,2)))),
IF(AND($T694&gt;=DATEVALUE("10/1/20"&amp;RIGHT(BQ$1,2)),$U694&lt;=DATEVALUE("9/30/20"&amp;RIGHT(BR$1,2))),NETWORKDAYS($T694,$U694,Holidays!$J$3:$J$937),
IF(AND($T694&lt;DATEVALUE("10/1/20"&amp;RIGHT(BQ$1,2)),$U694&lt;=DATEVALUE("9/30/20"&amp;RIGHT(BR$1,2))),NETWORKDAYS(DATEVALUE("10/1/20"&amp;RIGHT(BQ$1,2)),$U694,Holidays!$J$3:$J$937),
IF($T694&lt;DATEVALUE("10/1/20"&amp;RIGHT(BQ$1,2)),NETWORKDAYS(DATEVALUE("10/1/20"&amp;RIGHT(BQ$1,2)),DATEVALUE("9/30/20"&amp;RIGHT(BR$1,2)),Holidays!$J$3:$J$937),
IF($T694&gt;=DATEVALUE("10/1/20"&amp;RIGHT(BQ$1,2)),NETWORKDAYS($T694,DATEVALUE("9/30/20"&amp;RIGHT(BR$1,2)),Holidays!$J$3:$J$937),"")))),"")/(NETWORKDAYS($T694,$U694,Holidays!$J$3:$J$937)),0))</f>
        <v/>
      </c>
      <c r="BS694" s="87" t="str">
        <f>IF($Q694="","",IFERROR(IF(OR(AND($T694&gt;=DATEVALUE("10/1/20"&amp;RIGHT(BR$1,2)),$T694&lt;=DATEVALUE("9/30/20"&amp;RIGHT(BS$1,2))),AND($U694&gt;=DATEVALUE("10/1/20"&amp;RIGHT(BR$1,2)),$U694&lt;=DATEVALUE("9/30/20"&amp;RIGHT(BS$1,2))),AND($T694&lt;=DATEVALUE("10/1/20"&amp;RIGHT(BR$1,2)),$U694&gt;=DATEVALUE("9/30/20"&amp;RIGHT(BS$1,2)))),
IF(AND($T694&gt;=DATEVALUE("10/1/20"&amp;RIGHT(BR$1,2)),$U694&lt;=DATEVALUE("9/30/20"&amp;RIGHT(BS$1,2))),NETWORKDAYS($T694,$U694,Holidays!$J$3:$J$937),
IF(AND($T694&lt;DATEVALUE("10/1/20"&amp;RIGHT(BR$1,2)),$U694&lt;=DATEVALUE("9/30/20"&amp;RIGHT(BS$1,2))),NETWORKDAYS(DATEVALUE("10/1/20"&amp;RIGHT(BR$1,2)),$U694,Holidays!$J$3:$J$937),
IF($T694&lt;DATEVALUE("10/1/20"&amp;RIGHT(BR$1,2)),NETWORKDAYS(DATEVALUE("10/1/20"&amp;RIGHT(BR$1,2)),DATEVALUE("9/30/20"&amp;RIGHT(BS$1,2)),Holidays!$J$3:$J$937),
IF($T694&gt;=DATEVALUE("10/1/20"&amp;RIGHT(BR$1,2)),NETWORKDAYS($T694,DATEVALUE("9/30/20"&amp;RIGHT(BS$1,2)),Holidays!$J$3:$J$937),"")))),"")/(NETWORKDAYS($T694,$U694,Holidays!$J$3:$J$937)),0))</f>
        <v/>
      </c>
      <c r="BT694" s="87" t="str">
        <f>IF($Q694="","",IFERROR(IF(OR(AND($T694&gt;=DATEVALUE("10/1/20"&amp;RIGHT(BS$1,2)),$T694&lt;=DATEVALUE("9/30/20"&amp;RIGHT(BT$1,2))),AND($U694&gt;=DATEVALUE("10/1/20"&amp;RIGHT(BS$1,2)),$U694&lt;=DATEVALUE("9/30/20"&amp;RIGHT(BT$1,2))),AND($T694&lt;=DATEVALUE("10/1/20"&amp;RIGHT(BS$1,2)),$U694&gt;=DATEVALUE("9/30/20"&amp;RIGHT(BT$1,2)))),
IF(AND($T694&gt;=DATEVALUE("10/1/20"&amp;RIGHT(BS$1,2)),$U694&lt;=DATEVALUE("9/30/20"&amp;RIGHT(BT$1,2))),NETWORKDAYS($T694,$U694,Holidays!$J$3:$J$937),
IF(AND($T694&lt;DATEVALUE("10/1/20"&amp;RIGHT(BS$1,2)),$U694&lt;=DATEVALUE("9/30/20"&amp;RIGHT(BT$1,2))),NETWORKDAYS(DATEVALUE("10/1/20"&amp;RIGHT(BS$1,2)),$U694,Holidays!$J$3:$J$937),
IF($T694&lt;DATEVALUE("10/1/20"&amp;RIGHT(BS$1,2)),NETWORKDAYS(DATEVALUE("10/1/20"&amp;RIGHT(BS$1,2)),DATEVALUE("9/30/20"&amp;RIGHT(BT$1,2)),Holidays!$J$3:$J$937),
IF($T694&gt;=DATEVALUE("10/1/20"&amp;RIGHT(BS$1,2)),NETWORKDAYS($T694,DATEVALUE("9/30/20"&amp;RIGHT(BT$1,2)),Holidays!$J$3:$J$937),"")))),"")/(NETWORKDAYS($T694,$U694,Holidays!$J$3:$J$937)),0))</f>
        <v/>
      </c>
      <c r="BU694" s="87" t="str">
        <f>IF($Q694="","",IFERROR(IF(OR(AND($T694&gt;=DATEVALUE("10/1/20"&amp;RIGHT(BT$1,2)),$T694&lt;=DATEVALUE("9/30/20"&amp;RIGHT(BU$1,2))),AND($U694&gt;=DATEVALUE("10/1/20"&amp;RIGHT(BT$1,2)),$U694&lt;=DATEVALUE("9/30/20"&amp;RIGHT(BU$1,2))),AND($T694&lt;=DATEVALUE("10/1/20"&amp;RIGHT(BT$1,2)),$U694&gt;=DATEVALUE("9/30/20"&amp;RIGHT(BU$1,2)))),
IF(AND($T694&gt;=DATEVALUE("10/1/20"&amp;RIGHT(BT$1,2)),$U694&lt;=DATEVALUE("9/30/20"&amp;RIGHT(BU$1,2))),NETWORKDAYS($T694,$U694,Holidays!$J$3:$J$937),
IF(AND($T694&lt;DATEVALUE("10/1/20"&amp;RIGHT(BT$1,2)),$U694&lt;=DATEVALUE("9/30/20"&amp;RIGHT(BU$1,2))),NETWORKDAYS(DATEVALUE("10/1/20"&amp;RIGHT(BT$1,2)),$U694,Holidays!$J$3:$J$937),
IF($T694&lt;DATEVALUE("10/1/20"&amp;RIGHT(BT$1,2)),NETWORKDAYS(DATEVALUE("10/1/20"&amp;RIGHT(BT$1,2)),DATEVALUE("9/30/20"&amp;RIGHT(BU$1,2)),Holidays!$J$3:$J$937),
IF($T694&gt;=DATEVALUE("10/1/20"&amp;RIGHT(BT$1,2)),NETWORKDAYS($T694,DATEVALUE("9/30/20"&amp;RIGHT(BU$1,2)),Holidays!$J$3:$J$937),"")))),"")/(NETWORKDAYS($T694,$U694,Holidays!$J$3:$J$937)),0))</f>
        <v/>
      </c>
      <c r="BV694" s="87" t="str">
        <f>IF($Q694="","",IFERROR(IF(OR(AND($T694&gt;=DATEVALUE("10/1/20"&amp;RIGHT(BU$1,2)),$T694&lt;=DATEVALUE("9/30/20"&amp;RIGHT(BV$1,2))),AND($U694&gt;=DATEVALUE("10/1/20"&amp;RIGHT(BU$1,2)),$U694&lt;=DATEVALUE("9/30/20"&amp;RIGHT(BV$1,2))),AND($T694&lt;=DATEVALUE("10/1/20"&amp;RIGHT(BU$1,2)),$U694&gt;=DATEVALUE("9/30/20"&amp;RIGHT(BV$1,2)))),
IF(AND($T694&gt;=DATEVALUE("10/1/20"&amp;RIGHT(BU$1,2)),$U694&lt;=DATEVALUE("9/30/20"&amp;RIGHT(BV$1,2))),NETWORKDAYS($T694,$U694,Holidays!$J$3:$J$937),
IF(AND($T694&lt;DATEVALUE("10/1/20"&amp;RIGHT(BU$1,2)),$U694&lt;=DATEVALUE("9/30/20"&amp;RIGHT(BV$1,2))),NETWORKDAYS(DATEVALUE("10/1/20"&amp;RIGHT(BU$1,2)),$U694,Holidays!$J$3:$J$937),
IF($T694&lt;DATEVALUE("10/1/20"&amp;RIGHT(BU$1,2)),NETWORKDAYS(DATEVALUE("10/1/20"&amp;RIGHT(BU$1,2)),DATEVALUE("9/30/20"&amp;RIGHT(BV$1,2)),Holidays!$J$3:$J$937),
IF($T694&gt;=DATEVALUE("10/1/20"&amp;RIGHT(BU$1,2)),NETWORKDAYS($T694,DATEVALUE("9/30/20"&amp;RIGHT(BV$1,2)),Holidays!$J$3:$J$937),"")))),"")/(NETWORKDAYS($T694,$U694,Holidays!$J$3:$J$937)),0))</f>
        <v/>
      </c>
      <c r="BW694" s="87" t="str">
        <f>IF($Q694="","",IFERROR(IF(OR(AND($T694&gt;=DATEVALUE("10/1/20"&amp;RIGHT(BV$1,2)),$T694&lt;=DATEVALUE("9/30/20"&amp;RIGHT(BW$1,2))),AND($U694&gt;=DATEVALUE("10/1/20"&amp;RIGHT(BV$1,2)),$U694&lt;=DATEVALUE("9/30/20"&amp;RIGHT(BW$1,2))),AND($T694&lt;=DATEVALUE("10/1/20"&amp;RIGHT(BV$1,2)),$U694&gt;=DATEVALUE("9/30/20"&amp;RIGHT(BW$1,2)))),
IF(AND($T694&gt;=DATEVALUE("10/1/20"&amp;RIGHT(BV$1,2)),$U694&lt;=DATEVALUE("9/30/20"&amp;RIGHT(BW$1,2))),NETWORKDAYS($T694,$U694,Holidays!$J$3:$J$937),
IF(AND($T694&lt;DATEVALUE("10/1/20"&amp;RIGHT(BV$1,2)),$U694&lt;=DATEVALUE("9/30/20"&amp;RIGHT(BW$1,2))),NETWORKDAYS(DATEVALUE("10/1/20"&amp;RIGHT(BV$1,2)),$U694,Holidays!$J$3:$J$937),
IF($T694&lt;DATEVALUE("10/1/20"&amp;RIGHT(BV$1,2)),NETWORKDAYS(DATEVALUE("10/1/20"&amp;RIGHT(BV$1,2)),DATEVALUE("9/30/20"&amp;RIGHT(BW$1,2)),Holidays!$J$3:$J$937),
IF($T694&gt;=DATEVALUE("10/1/20"&amp;RIGHT(BV$1,2)),NETWORKDAYS($T694,DATEVALUE("9/30/20"&amp;RIGHT(BW$1,2)),Holidays!$J$3:$J$937),"")))),"")/(NETWORKDAYS($T694,$U694,Holidays!$J$3:$J$937)),0))</f>
        <v/>
      </c>
      <c r="BX694" s="87" t="str">
        <f>IF($Q694="","",IFERROR(IF(OR(AND($T694&gt;=DATEVALUE("10/1/20"&amp;RIGHT(BW$1,2)),$T694&lt;=DATEVALUE("9/30/20"&amp;RIGHT(BX$1,2))),AND($U694&gt;=DATEVALUE("10/1/20"&amp;RIGHT(BW$1,2)),$U694&lt;=DATEVALUE("9/30/20"&amp;RIGHT(BX$1,2))),AND($T694&lt;=DATEVALUE("10/1/20"&amp;RIGHT(BW$1,2)),$U694&gt;=DATEVALUE("9/30/20"&amp;RIGHT(BX$1,2)))),
IF(AND($T694&gt;=DATEVALUE("10/1/20"&amp;RIGHT(BW$1,2)),$U694&lt;=DATEVALUE("9/30/20"&amp;RIGHT(BX$1,2))),NETWORKDAYS($T694,$U694,Holidays!$J$3:$J$937),
IF(AND($T694&lt;DATEVALUE("10/1/20"&amp;RIGHT(BW$1,2)),$U694&lt;=DATEVALUE("9/30/20"&amp;RIGHT(BX$1,2))),NETWORKDAYS(DATEVALUE("10/1/20"&amp;RIGHT(BW$1,2)),$U694,Holidays!$J$3:$J$937),
IF($T694&lt;DATEVALUE("10/1/20"&amp;RIGHT(BW$1,2)),NETWORKDAYS(DATEVALUE("10/1/20"&amp;RIGHT(BW$1,2)),DATEVALUE("9/30/20"&amp;RIGHT(BX$1,2)),Holidays!$J$3:$J$937),
IF($T694&gt;=DATEVALUE("10/1/20"&amp;RIGHT(BW$1,2)),NETWORKDAYS($T694,DATEVALUE("9/30/20"&amp;RIGHT(BX$1,2)),Holidays!$J$3:$J$937),"")))),"")/(NETWORKDAYS($T694,$U694,Holidays!$J$3:$J$937)),0))</f>
        <v/>
      </c>
      <c r="BY694" s="87" t="str">
        <f>IF($Q694="","",IFERROR(IF(OR(AND($T694&gt;=DATEVALUE("10/1/20"&amp;RIGHT(BX$1,2)),$T694&lt;=DATEVALUE("9/30/20"&amp;RIGHT(BY$1,2))),AND($U694&gt;=DATEVALUE("10/1/20"&amp;RIGHT(BX$1,2)),$U694&lt;=DATEVALUE("9/30/20"&amp;RIGHT(BY$1,2))),AND($T694&lt;=DATEVALUE("10/1/20"&amp;RIGHT(BX$1,2)),$U694&gt;=DATEVALUE("9/30/20"&amp;RIGHT(BY$1,2)))),
IF(AND($T694&gt;=DATEVALUE("10/1/20"&amp;RIGHT(BX$1,2)),$U694&lt;=DATEVALUE("9/30/20"&amp;RIGHT(BY$1,2))),NETWORKDAYS($T694,$U694,Holidays!$J$3:$J$937),
IF(AND($T694&lt;DATEVALUE("10/1/20"&amp;RIGHT(BX$1,2)),$U694&lt;=DATEVALUE("9/30/20"&amp;RIGHT(BY$1,2))),NETWORKDAYS(DATEVALUE("10/1/20"&amp;RIGHT(BX$1,2)),$U694,Holidays!$J$3:$J$937),
IF($T694&lt;DATEVALUE("10/1/20"&amp;RIGHT(BX$1,2)),NETWORKDAYS(DATEVALUE("10/1/20"&amp;RIGHT(BX$1,2)),DATEVALUE("9/30/20"&amp;RIGHT(BY$1,2)),Holidays!$J$3:$J$937),
IF($T694&gt;=DATEVALUE("10/1/20"&amp;RIGHT(BX$1,2)),NETWORKDAYS($T694,DATEVALUE("9/30/20"&amp;RIGHT(BY$1,2)),Holidays!$J$3:$J$937),"")))),"")/(NETWORKDAYS($T694,$U694,Holidays!$J$3:$J$937)),0))</f>
        <v/>
      </c>
      <c r="BZ694" s="87" t="str">
        <f>IF($Q694="","",IFERROR(IF(OR(AND($T694&gt;=DATEVALUE("10/1/20"&amp;RIGHT(BY$1,2)),$T694&lt;=DATEVALUE("9/30/20"&amp;RIGHT(BZ$1,2))),AND($U694&gt;=DATEVALUE("10/1/20"&amp;RIGHT(BY$1,2)),$U694&lt;=DATEVALUE("9/30/20"&amp;RIGHT(BZ$1,2))),AND($T694&lt;=DATEVALUE("10/1/20"&amp;RIGHT(BY$1,2)),$U694&gt;=DATEVALUE("9/30/20"&amp;RIGHT(BZ$1,2)))),
IF(AND($T694&gt;=DATEVALUE("10/1/20"&amp;RIGHT(BY$1,2)),$U694&lt;=DATEVALUE("9/30/20"&amp;RIGHT(BZ$1,2))),NETWORKDAYS($T694,$U694,Holidays!$J$3:$J$937),
IF(AND($T694&lt;DATEVALUE("10/1/20"&amp;RIGHT(BY$1,2)),$U694&lt;=DATEVALUE("9/30/20"&amp;RIGHT(BZ$1,2))),NETWORKDAYS(DATEVALUE("10/1/20"&amp;RIGHT(BY$1,2)),$U694,Holidays!$J$3:$J$937),
IF($T694&lt;DATEVALUE("10/1/20"&amp;RIGHT(BY$1,2)),NETWORKDAYS(DATEVALUE("10/1/20"&amp;RIGHT(BY$1,2)),DATEVALUE("9/30/20"&amp;RIGHT(BZ$1,2)),Holidays!$J$3:$J$937),
IF($T694&gt;=DATEVALUE("10/1/20"&amp;RIGHT(BY$1,2)),NETWORKDAYS($T694,DATEVALUE("9/30/20"&amp;RIGHT(BZ$1,2)),Holidays!$J$3:$J$937),"")))),"")/(NETWORKDAYS($T694,$U694,Holidays!$J$3:$J$937)),0))</f>
        <v/>
      </c>
      <c r="CA694" s="87" t="str">
        <f>IF($Q694="","",IFERROR(IF(OR(AND($T694&gt;=DATEVALUE("10/1/20"&amp;RIGHT(BZ$1,2)),$T694&lt;=DATEVALUE("9/30/20"&amp;RIGHT(CA$1,2))),AND($U694&gt;=DATEVALUE("10/1/20"&amp;RIGHT(BZ$1,2)),$U694&lt;=DATEVALUE("9/30/20"&amp;RIGHT(CA$1,2))),AND($T694&lt;=DATEVALUE("10/1/20"&amp;RIGHT(BZ$1,2)),$U694&gt;=DATEVALUE("9/30/20"&amp;RIGHT(CA$1,2)))),
IF(AND($T694&gt;=DATEVALUE("10/1/20"&amp;RIGHT(BZ$1,2)),$U694&lt;=DATEVALUE("9/30/20"&amp;RIGHT(CA$1,2))),NETWORKDAYS($T694,$U694,Holidays!$J$3:$J$937),
IF(AND($T694&lt;DATEVALUE("10/1/20"&amp;RIGHT(BZ$1,2)),$U694&lt;=DATEVALUE("9/30/20"&amp;RIGHT(CA$1,2))),NETWORKDAYS(DATEVALUE("10/1/20"&amp;RIGHT(BZ$1,2)),$U694,Holidays!$J$3:$J$937),
IF($T694&lt;DATEVALUE("10/1/20"&amp;RIGHT(BZ$1,2)),NETWORKDAYS(DATEVALUE("10/1/20"&amp;RIGHT(BZ$1,2)),DATEVALUE("9/30/20"&amp;RIGHT(CA$1,2)),Holidays!$J$3:$J$937),
IF($T694&gt;=DATEVALUE("10/1/20"&amp;RIGHT(BZ$1,2)),NETWORKDAYS($T694,DATEVALUE("9/30/20"&amp;RIGHT(CA$1,2)),Holidays!$J$3:$J$937),"")))),"")/(NETWORKDAYS($T694,$U694,Holidays!$J$3:$J$937)),0))</f>
        <v/>
      </c>
      <c r="CB694" s="87" t="str">
        <f>IF($Q694="","",IFERROR(IF(OR(AND($T694&gt;=DATEVALUE("10/1/20"&amp;RIGHT(CA$1,2)),$T694&lt;=DATEVALUE("9/30/20"&amp;RIGHT(CB$1,2))),AND($U694&gt;=DATEVALUE("10/1/20"&amp;RIGHT(CA$1,2)),$U694&lt;=DATEVALUE("9/30/20"&amp;RIGHT(CB$1,2))),AND($T694&lt;=DATEVALUE("10/1/20"&amp;RIGHT(CA$1,2)),$U694&gt;=DATEVALUE("9/30/20"&amp;RIGHT(CB$1,2)))),
IF(AND($T694&gt;=DATEVALUE("10/1/20"&amp;RIGHT(CA$1,2)),$U694&lt;=DATEVALUE("9/30/20"&amp;RIGHT(CB$1,2))),NETWORKDAYS($T694,$U694,Holidays!$J$3:$J$937),
IF(AND($T694&lt;DATEVALUE("10/1/20"&amp;RIGHT(CA$1,2)),$U694&lt;=DATEVALUE("9/30/20"&amp;RIGHT(CB$1,2))),NETWORKDAYS(DATEVALUE("10/1/20"&amp;RIGHT(CA$1,2)),$U694,Holidays!$J$3:$J$937),
IF($T694&lt;DATEVALUE("10/1/20"&amp;RIGHT(CA$1,2)),NETWORKDAYS(DATEVALUE("10/1/20"&amp;RIGHT(CA$1,2)),DATEVALUE("9/30/20"&amp;RIGHT(CB$1,2)),Holidays!$J$3:$J$937),
IF($T694&gt;=DATEVALUE("10/1/20"&amp;RIGHT(CA$1,2)),NETWORKDAYS($T694,DATEVALUE("9/30/20"&amp;RIGHT(CB$1,2)),Holidays!$J$3:$J$937),"")))),"")/(NETWORKDAYS($T694,$U694,Holidays!$J$3:$J$937)),0))</f>
        <v/>
      </c>
    </row>
    <row r="695" spans="1:80">
      <c r="A695" s="97"/>
      <c r="B695" s="98" t="str">
        <f ca="1">IF(NOT($A695=""),OFFSET('WBS Reference &amp; User Procedure'!$A$1,MATCH($A695,'WBS Reference &amp; User Procedure'!$A:$A,0)-1,1),"")</f>
        <v/>
      </c>
      <c r="D695" s="97"/>
      <c r="T695" s="104" t="str">
        <f>IF(NOT(Q695=""),IF(NOT($S695=""),$S695,#REF!),"")</f>
        <v/>
      </c>
      <c r="U695" s="104" t="str">
        <f>IF(NOT(Q695=""),WORKDAY(T695,Q695,Holidays!$J$3:$J$937),"")</f>
        <v/>
      </c>
      <c r="V695" s="104"/>
      <c r="W695" s="104"/>
      <c r="X695" s="101" t="str">
        <f t="shared" si="153"/>
        <v/>
      </c>
      <c r="AL695" s="87" t="str">
        <f t="shared" ca="1" si="150"/>
        <v/>
      </c>
      <c r="AN695" s="87" t="str">
        <f t="shared" ca="1" si="154"/>
        <v/>
      </c>
      <c r="AO695" s="87" t="str">
        <f t="shared" ca="1" si="154"/>
        <v/>
      </c>
      <c r="AP695" s="87" t="str">
        <f t="shared" ca="1" si="154"/>
        <v/>
      </c>
      <c r="AQ695" s="87" t="str">
        <f t="shared" ca="1" si="154"/>
        <v/>
      </c>
      <c r="AR695" s="87" t="str">
        <f t="shared" ca="1" si="154"/>
        <v/>
      </c>
      <c r="AS695" s="87" t="str">
        <f t="shared" ca="1" si="154"/>
        <v/>
      </c>
      <c r="AT695" s="87" t="str">
        <f t="shared" ca="1" si="154"/>
        <v/>
      </c>
      <c r="AU695" s="87" t="str">
        <f t="shared" ca="1" si="154"/>
        <v/>
      </c>
      <c r="AV695" s="87" t="str">
        <f t="shared" ca="1" si="154"/>
        <v/>
      </c>
      <c r="AW695" s="87" t="str">
        <f t="shared" ca="1" si="154"/>
        <v/>
      </c>
      <c r="AX695" s="87" t="str">
        <f t="shared" ca="1" si="155"/>
        <v/>
      </c>
      <c r="AY695" s="87" t="str">
        <f t="shared" ca="1" si="155"/>
        <v/>
      </c>
      <c r="AZ695" s="87" t="str">
        <f t="shared" ca="1" si="155"/>
        <v/>
      </c>
      <c r="BA695" s="87" t="str">
        <f t="shared" ca="1" si="155"/>
        <v/>
      </c>
      <c r="BB695" s="87" t="str">
        <f t="shared" ca="1" si="155"/>
        <v/>
      </c>
      <c r="BC695" s="87" t="str">
        <f t="shared" ca="1" si="155"/>
        <v/>
      </c>
      <c r="BD695" s="87" t="str">
        <f t="shared" ca="1" si="155"/>
        <v/>
      </c>
      <c r="BE695" s="87" t="str">
        <f t="shared" ca="1" si="155"/>
        <v/>
      </c>
      <c r="BF695" s="87" t="str">
        <f t="shared" ca="1" si="155"/>
        <v/>
      </c>
      <c r="BG695" s="87" t="str">
        <f t="shared" ca="1" si="155"/>
        <v/>
      </c>
      <c r="BI695" s="87" t="str">
        <f>IF($Q695="","",IFERROR(IF(OR(AND($T695&gt;=DATEVALUE("10/1/20"&amp;RIGHT(BH$1,2)),$T695&lt;=DATEVALUE("9/30/20"&amp;RIGHT(BI$1,2))),AND($U695&gt;=DATEVALUE("10/1/20"&amp;RIGHT(BH$1,2)),$U695&lt;=DATEVALUE("9/30/20"&amp;RIGHT(BI$1,2))),AND($T695&lt;=DATEVALUE("10/1/20"&amp;RIGHT(BH$1,2)),$U695&gt;=DATEVALUE("9/30/20"&amp;RIGHT(BI$1,2)))),
IF(AND($T695&gt;=DATEVALUE("10/1/20"&amp;RIGHT(BH$1,2)),$U695&lt;=DATEVALUE("9/30/20"&amp;RIGHT(BI$1,2))),NETWORKDAYS($T695,$U695,Holidays!$J$3:$J$937),
IF(AND($T695&lt;DATEVALUE("10/1/20"&amp;RIGHT(BH$1,2)),$U695&lt;=DATEVALUE("9/30/20"&amp;RIGHT(BI$1,2))),NETWORKDAYS(DATEVALUE("10/1/20"&amp;RIGHT(BH$1,2)),$U695,Holidays!$J$3:$J$937),
IF($T695&lt;DATEVALUE("10/1/20"&amp;RIGHT(BH$1,2)),NETWORKDAYS(DATEVALUE("10/1/20"&amp;RIGHT(BH$1,2)),DATEVALUE("9/30/20"&amp;RIGHT(BI$1,2)),Holidays!$J$3:$J$937),
IF($T695&gt;=DATEVALUE("10/1/20"&amp;RIGHT(BH$1,2)),NETWORKDAYS($T695,DATEVALUE("9/30/20"&amp;RIGHT(BI$1,2)),Holidays!$J$3:$J$937),"")))),"")/(NETWORKDAYS($T695,$U695,Holidays!$J$3:$J$937)),0))</f>
        <v/>
      </c>
      <c r="BJ695" s="87" t="str">
        <f>IF($Q695="","",IFERROR(IF(OR(AND($T695&gt;=DATEVALUE("10/1/20"&amp;RIGHT(BI$1,2)),$T695&lt;=DATEVALUE("9/30/20"&amp;RIGHT(BJ$1,2))),AND($U695&gt;=DATEVALUE("10/1/20"&amp;RIGHT(BI$1,2)),$U695&lt;=DATEVALUE("9/30/20"&amp;RIGHT(BJ$1,2))),AND($T695&lt;=DATEVALUE("10/1/20"&amp;RIGHT(BI$1,2)),$U695&gt;=DATEVALUE("9/30/20"&amp;RIGHT(BJ$1,2)))),
IF(AND($T695&gt;=DATEVALUE("10/1/20"&amp;RIGHT(BI$1,2)),$U695&lt;=DATEVALUE("9/30/20"&amp;RIGHT(BJ$1,2))),NETWORKDAYS($T695,$U695,Holidays!$J$3:$J$937),
IF(AND($T695&lt;DATEVALUE("10/1/20"&amp;RIGHT(BI$1,2)),$U695&lt;=DATEVALUE("9/30/20"&amp;RIGHT(BJ$1,2))),NETWORKDAYS(DATEVALUE("10/1/20"&amp;RIGHT(BI$1,2)),$U695,Holidays!$J$3:$J$937),
IF($T695&lt;DATEVALUE("10/1/20"&amp;RIGHT(BI$1,2)),NETWORKDAYS(DATEVALUE("10/1/20"&amp;RIGHT(BI$1,2)),DATEVALUE("9/30/20"&amp;RIGHT(BJ$1,2)),Holidays!$J$3:$J$937),
IF($T695&gt;=DATEVALUE("10/1/20"&amp;RIGHT(BI$1,2)),NETWORKDAYS($T695,DATEVALUE("9/30/20"&amp;RIGHT(BJ$1,2)),Holidays!$J$3:$J$937),"")))),"")/(NETWORKDAYS($T695,$U695,Holidays!$J$3:$J$937)),0))</f>
        <v/>
      </c>
      <c r="BK695" s="87" t="str">
        <f>IF($Q695="","",IFERROR(IF(OR(AND($T695&gt;=DATEVALUE("10/1/20"&amp;RIGHT(BJ$1,2)),$T695&lt;=DATEVALUE("9/30/20"&amp;RIGHT(BK$1,2))),AND($U695&gt;=DATEVALUE("10/1/20"&amp;RIGHT(BJ$1,2)),$U695&lt;=DATEVALUE("9/30/20"&amp;RIGHT(BK$1,2))),AND($T695&lt;=DATEVALUE("10/1/20"&amp;RIGHT(BJ$1,2)),$U695&gt;=DATEVALUE("9/30/20"&amp;RIGHT(BK$1,2)))),
IF(AND($T695&gt;=DATEVALUE("10/1/20"&amp;RIGHT(BJ$1,2)),$U695&lt;=DATEVALUE("9/30/20"&amp;RIGHT(BK$1,2))),NETWORKDAYS($T695,$U695,Holidays!$J$3:$J$937),
IF(AND($T695&lt;DATEVALUE("10/1/20"&amp;RIGHT(BJ$1,2)),$U695&lt;=DATEVALUE("9/30/20"&amp;RIGHT(BK$1,2))),NETWORKDAYS(DATEVALUE("10/1/20"&amp;RIGHT(BJ$1,2)),$U695,Holidays!$J$3:$J$937),
IF($T695&lt;DATEVALUE("10/1/20"&amp;RIGHT(BJ$1,2)),NETWORKDAYS(DATEVALUE("10/1/20"&amp;RIGHT(BJ$1,2)),DATEVALUE("9/30/20"&amp;RIGHT(BK$1,2)),Holidays!$J$3:$J$937),
IF($T695&gt;=DATEVALUE("10/1/20"&amp;RIGHT(BJ$1,2)),NETWORKDAYS($T695,DATEVALUE("9/30/20"&amp;RIGHT(BK$1,2)),Holidays!$J$3:$J$937),"")))),"")/(NETWORKDAYS($T695,$U695,Holidays!$J$3:$J$937)),0))</f>
        <v/>
      </c>
      <c r="BL695" s="87" t="str">
        <f>IF($Q695="","",IFERROR(IF(OR(AND($T695&gt;=DATEVALUE("10/1/20"&amp;RIGHT(BK$1,2)),$T695&lt;=DATEVALUE("9/30/20"&amp;RIGHT(BL$1,2))),AND($U695&gt;=DATEVALUE("10/1/20"&amp;RIGHT(BK$1,2)),$U695&lt;=DATEVALUE("9/30/20"&amp;RIGHT(BL$1,2))),AND($T695&lt;=DATEVALUE("10/1/20"&amp;RIGHT(BK$1,2)),$U695&gt;=DATEVALUE("9/30/20"&amp;RIGHT(BL$1,2)))),
IF(AND($T695&gt;=DATEVALUE("10/1/20"&amp;RIGHT(BK$1,2)),$U695&lt;=DATEVALUE("9/30/20"&amp;RIGHT(BL$1,2))),NETWORKDAYS($T695,$U695,Holidays!$J$3:$J$937),
IF(AND($T695&lt;DATEVALUE("10/1/20"&amp;RIGHT(BK$1,2)),$U695&lt;=DATEVALUE("9/30/20"&amp;RIGHT(BL$1,2))),NETWORKDAYS(DATEVALUE("10/1/20"&amp;RIGHT(BK$1,2)),$U695,Holidays!$J$3:$J$937),
IF($T695&lt;DATEVALUE("10/1/20"&amp;RIGHT(BK$1,2)),NETWORKDAYS(DATEVALUE("10/1/20"&amp;RIGHT(BK$1,2)),DATEVALUE("9/30/20"&amp;RIGHT(BL$1,2)),Holidays!$J$3:$J$937),
IF($T695&gt;=DATEVALUE("10/1/20"&amp;RIGHT(BK$1,2)),NETWORKDAYS($T695,DATEVALUE("9/30/20"&amp;RIGHT(BL$1,2)),Holidays!$J$3:$J$937),"")))),"")/(NETWORKDAYS($T695,$U695,Holidays!$J$3:$J$937)),0))</f>
        <v/>
      </c>
      <c r="BM695" s="87" t="str">
        <f>IF($Q695="","",IFERROR(IF(OR(AND($T695&gt;=DATEVALUE("10/1/20"&amp;RIGHT(BL$1,2)),$T695&lt;=DATEVALUE("9/30/20"&amp;RIGHT(BM$1,2))),AND($U695&gt;=DATEVALUE("10/1/20"&amp;RIGHT(BL$1,2)),$U695&lt;=DATEVALUE("9/30/20"&amp;RIGHT(BM$1,2))),AND($T695&lt;=DATEVALUE("10/1/20"&amp;RIGHT(BL$1,2)),$U695&gt;=DATEVALUE("9/30/20"&amp;RIGHT(BM$1,2)))),
IF(AND($T695&gt;=DATEVALUE("10/1/20"&amp;RIGHT(BL$1,2)),$U695&lt;=DATEVALUE("9/30/20"&amp;RIGHT(BM$1,2))),NETWORKDAYS($T695,$U695,Holidays!$J$3:$J$937),
IF(AND($T695&lt;DATEVALUE("10/1/20"&amp;RIGHT(BL$1,2)),$U695&lt;=DATEVALUE("9/30/20"&amp;RIGHT(BM$1,2))),NETWORKDAYS(DATEVALUE("10/1/20"&amp;RIGHT(BL$1,2)),$U695,Holidays!$J$3:$J$937),
IF($T695&lt;DATEVALUE("10/1/20"&amp;RIGHT(BL$1,2)),NETWORKDAYS(DATEVALUE("10/1/20"&amp;RIGHT(BL$1,2)),DATEVALUE("9/30/20"&amp;RIGHT(BM$1,2)),Holidays!$J$3:$J$937),
IF($T695&gt;=DATEVALUE("10/1/20"&amp;RIGHT(BL$1,2)),NETWORKDAYS($T695,DATEVALUE("9/30/20"&amp;RIGHT(BM$1,2)),Holidays!$J$3:$J$937),"")))),"")/(NETWORKDAYS($T695,$U695,Holidays!$J$3:$J$937)),0))</f>
        <v/>
      </c>
      <c r="BN695" s="87" t="str">
        <f>IF($Q695="","",IFERROR(IF(OR(AND($T695&gt;=DATEVALUE("10/1/20"&amp;RIGHT(BM$1,2)),$T695&lt;=DATEVALUE("9/30/20"&amp;RIGHT(BN$1,2))),AND($U695&gt;=DATEVALUE("10/1/20"&amp;RIGHT(BM$1,2)),$U695&lt;=DATEVALUE("9/30/20"&amp;RIGHT(BN$1,2))),AND($T695&lt;=DATEVALUE("10/1/20"&amp;RIGHT(BM$1,2)),$U695&gt;=DATEVALUE("9/30/20"&amp;RIGHT(BN$1,2)))),
IF(AND($T695&gt;=DATEVALUE("10/1/20"&amp;RIGHT(BM$1,2)),$U695&lt;=DATEVALUE("9/30/20"&amp;RIGHT(BN$1,2))),NETWORKDAYS($T695,$U695,Holidays!$J$3:$J$937),
IF(AND($T695&lt;DATEVALUE("10/1/20"&amp;RIGHT(BM$1,2)),$U695&lt;=DATEVALUE("9/30/20"&amp;RIGHT(BN$1,2))),NETWORKDAYS(DATEVALUE("10/1/20"&amp;RIGHT(BM$1,2)),$U695,Holidays!$J$3:$J$937),
IF($T695&lt;DATEVALUE("10/1/20"&amp;RIGHT(BM$1,2)),NETWORKDAYS(DATEVALUE("10/1/20"&amp;RIGHT(BM$1,2)),DATEVALUE("9/30/20"&amp;RIGHT(BN$1,2)),Holidays!$J$3:$J$937),
IF($T695&gt;=DATEVALUE("10/1/20"&amp;RIGHT(BM$1,2)),NETWORKDAYS($T695,DATEVALUE("9/30/20"&amp;RIGHT(BN$1,2)),Holidays!$J$3:$J$937),"")))),"")/(NETWORKDAYS($T695,$U695,Holidays!$J$3:$J$937)),0))</f>
        <v/>
      </c>
      <c r="BO695" s="87" t="str">
        <f>IF($Q695="","",IFERROR(IF(OR(AND($T695&gt;=DATEVALUE("10/1/20"&amp;RIGHT(BN$1,2)),$T695&lt;=DATEVALUE("9/30/20"&amp;RIGHT(BO$1,2))),AND($U695&gt;=DATEVALUE("10/1/20"&amp;RIGHT(BN$1,2)),$U695&lt;=DATEVALUE("9/30/20"&amp;RIGHT(BO$1,2))),AND($T695&lt;=DATEVALUE("10/1/20"&amp;RIGHT(BN$1,2)),$U695&gt;=DATEVALUE("9/30/20"&amp;RIGHT(BO$1,2)))),
IF(AND($T695&gt;=DATEVALUE("10/1/20"&amp;RIGHT(BN$1,2)),$U695&lt;=DATEVALUE("9/30/20"&amp;RIGHT(BO$1,2))),NETWORKDAYS($T695,$U695,Holidays!$J$3:$J$937),
IF(AND($T695&lt;DATEVALUE("10/1/20"&amp;RIGHT(BN$1,2)),$U695&lt;=DATEVALUE("9/30/20"&amp;RIGHT(BO$1,2))),NETWORKDAYS(DATEVALUE("10/1/20"&amp;RIGHT(BN$1,2)),$U695,Holidays!$J$3:$J$937),
IF($T695&lt;DATEVALUE("10/1/20"&amp;RIGHT(BN$1,2)),NETWORKDAYS(DATEVALUE("10/1/20"&amp;RIGHT(BN$1,2)),DATEVALUE("9/30/20"&amp;RIGHT(BO$1,2)),Holidays!$J$3:$J$937),
IF($T695&gt;=DATEVALUE("10/1/20"&amp;RIGHT(BN$1,2)),NETWORKDAYS($T695,DATEVALUE("9/30/20"&amp;RIGHT(BO$1,2)),Holidays!$J$3:$J$937),"")))),"")/(NETWORKDAYS($T695,$U695,Holidays!$J$3:$J$937)),0))</f>
        <v/>
      </c>
      <c r="BP695" s="87" t="str">
        <f>IF($Q695="","",IFERROR(IF(OR(AND($T695&gt;=DATEVALUE("10/1/20"&amp;RIGHT(BO$1,2)),$T695&lt;=DATEVALUE("9/30/20"&amp;RIGHT(BP$1,2))),AND($U695&gt;=DATEVALUE("10/1/20"&amp;RIGHT(BO$1,2)),$U695&lt;=DATEVALUE("9/30/20"&amp;RIGHT(BP$1,2))),AND($T695&lt;=DATEVALUE("10/1/20"&amp;RIGHT(BO$1,2)),$U695&gt;=DATEVALUE("9/30/20"&amp;RIGHT(BP$1,2)))),
IF(AND($T695&gt;=DATEVALUE("10/1/20"&amp;RIGHT(BO$1,2)),$U695&lt;=DATEVALUE("9/30/20"&amp;RIGHT(BP$1,2))),NETWORKDAYS($T695,$U695,Holidays!$J$3:$J$937),
IF(AND($T695&lt;DATEVALUE("10/1/20"&amp;RIGHT(BO$1,2)),$U695&lt;=DATEVALUE("9/30/20"&amp;RIGHT(BP$1,2))),NETWORKDAYS(DATEVALUE("10/1/20"&amp;RIGHT(BO$1,2)),$U695,Holidays!$J$3:$J$937),
IF($T695&lt;DATEVALUE("10/1/20"&amp;RIGHT(BO$1,2)),NETWORKDAYS(DATEVALUE("10/1/20"&amp;RIGHT(BO$1,2)),DATEVALUE("9/30/20"&amp;RIGHT(BP$1,2)),Holidays!$J$3:$J$937),
IF($T695&gt;=DATEVALUE("10/1/20"&amp;RIGHT(BO$1,2)),NETWORKDAYS($T695,DATEVALUE("9/30/20"&amp;RIGHT(BP$1,2)),Holidays!$J$3:$J$937),"")))),"")/(NETWORKDAYS($T695,$U695,Holidays!$J$3:$J$937)),0))</f>
        <v/>
      </c>
      <c r="BQ695" s="87" t="str">
        <f>IF($Q695="","",IFERROR(IF(OR(AND($T695&gt;=DATEVALUE("10/1/20"&amp;RIGHT(BP$1,2)),$T695&lt;=DATEVALUE("9/30/20"&amp;RIGHT(BQ$1,2))),AND($U695&gt;=DATEVALUE("10/1/20"&amp;RIGHT(BP$1,2)),$U695&lt;=DATEVALUE("9/30/20"&amp;RIGHT(BQ$1,2))),AND($T695&lt;=DATEVALUE("10/1/20"&amp;RIGHT(BP$1,2)),$U695&gt;=DATEVALUE("9/30/20"&amp;RIGHT(BQ$1,2)))),
IF(AND($T695&gt;=DATEVALUE("10/1/20"&amp;RIGHT(BP$1,2)),$U695&lt;=DATEVALUE("9/30/20"&amp;RIGHT(BQ$1,2))),NETWORKDAYS($T695,$U695,Holidays!$J$3:$J$937),
IF(AND($T695&lt;DATEVALUE("10/1/20"&amp;RIGHT(BP$1,2)),$U695&lt;=DATEVALUE("9/30/20"&amp;RIGHT(BQ$1,2))),NETWORKDAYS(DATEVALUE("10/1/20"&amp;RIGHT(BP$1,2)),$U695,Holidays!$J$3:$J$937),
IF($T695&lt;DATEVALUE("10/1/20"&amp;RIGHT(BP$1,2)),NETWORKDAYS(DATEVALUE("10/1/20"&amp;RIGHT(BP$1,2)),DATEVALUE("9/30/20"&amp;RIGHT(BQ$1,2)),Holidays!$J$3:$J$937),
IF($T695&gt;=DATEVALUE("10/1/20"&amp;RIGHT(BP$1,2)),NETWORKDAYS($T695,DATEVALUE("9/30/20"&amp;RIGHT(BQ$1,2)),Holidays!$J$3:$J$937),"")))),"")/(NETWORKDAYS($T695,$U695,Holidays!$J$3:$J$937)),0))</f>
        <v/>
      </c>
      <c r="BR695" s="87" t="str">
        <f>IF($Q695="","",IFERROR(IF(OR(AND($T695&gt;=DATEVALUE("10/1/20"&amp;RIGHT(BQ$1,2)),$T695&lt;=DATEVALUE("9/30/20"&amp;RIGHT(BR$1,2))),AND($U695&gt;=DATEVALUE("10/1/20"&amp;RIGHT(BQ$1,2)),$U695&lt;=DATEVALUE("9/30/20"&amp;RIGHT(BR$1,2))),AND($T695&lt;=DATEVALUE("10/1/20"&amp;RIGHT(BQ$1,2)),$U695&gt;=DATEVALUE("9/30/20"&amp;RIGHT(BR$1,2)))),
IF(AND($T695&gt;=DATEVALUE("10/1/20"&amp;RIGHT(BQ$1,2)),$U695&lt;=DATEVALUE("9/30/20"&amp;RIGHT(BR$1,2))),NETWORKDAYS($T695,$U695,Holidays!$J$3:$J$937),
IF(AND($T695&lt;DATEVALUE("10/1/20"&amp;RIGHT(BQ$1,2)),$U695&lt;=DATEVALUE("9/30/20"&amp;RIGHT(BR$1,2))),NETWORKDAYS(DATEVALUE("10/1/20"&amp;RIGHT(BQ$1,2)),$U695,Holidays!$J$3:$J$937),
IF($T695&lt;DATEVALUE("10/1/20"&amp;RIGHT(BQ$1,2)),NETWORKDAYS(DATEVALUE("10/1/20"&amp;RIGHT(BQ$1,2)),DATEVALUE("9/30/20"&amp;RIGHT(BR$1,2)),Holidays!$J$3:$J$937),
IF($T695&gt;=DATEVALUE("10/1/20"&amp;RIGHT(BQ$1,2)),NETWORKDAYS($T695,DATEVALUE("9/30/20"&amp;RIGHT(BR$1,2)),Holidays!$J$3:$J$937),"")))),"")/(NETWORKDAYS($T695,$U695,Holidays!$J$3:$J$937)),0))</f>
        <v/>
      </c>
      <c r="BS695" s="87" t="str">
        <f>IF($Q695="","",IFERROR(IF(OR(AND($T695&gt;=DATEVALUE("10/1/20"&amp;RIGHT(BR$1,2)),$T695&lt;=DATEVALUE("9/30/20"&amp;RIGHT(BS$1,2))),AND($U695&gt;=DATEVALUE("10/1/20"&amp;RIGHT(BR$1,2)),$U695&lt;=DATEVALUE("9/30/20"&amp;RIGHT(BS$1,2))),AND($T695&lt;=DATEVALUE("10/1/20"&amp;RIGHT(BR$1,2)),$U695&gt;=DATEVALUE("9/30/20"&amp;RIGHT(BS$1,2)))),
IF(AND($T695&gt;=DATEVALUE("10/1/20"&amp;RIGHT(BR$1,2)),$U695&lt;=DATEVALUE("9/30/20"&amp;RIGHT(BS$1,2))),NETWORKDAYS($T695,$U695,Holidays!$J$3:$J$937),
IF(AND($T695&lt;DATEVALUE("10/1/20"&amp;RIGHT(BR$1,2)),$U695&lt;=DATEVALUE("9/30/20"&amp;RIGHT(BS$1,2))),NETWORKDAYS(DATEVALUE("10/1/20"&amp;RIGHT(BR$1,2)),$U695,Holidays!$J$3:$J$937),
IF($T695&lt;DATEVALUE("10/1/20"&amp;RIGHT(BR$1,2)),NETWORKDAYS(DATEVALUE("10/1/20"&amp;RIGHT(BR$1,2)),DATEVALUE("9/30/20"&amp;RIGHT(BS$1,2)),Holidays!$J$3:$J$937),
IF($T695&gt;=DATEVALUE("10/1/20"&amp;RIGHT(BR$1,2)),NETWORKDAYS($T695,DATEVALUE("9/30/20"&amp;RIGHT(BS$1,2)),Holidays!$J$3:$J$937),"")))),"")/(NETWORKDAYS($T695,$U695,Holidays!$J$3:$J$937)),0))</f>
        <v/>
      </c>
      <c r="BT695" s="87" t="str">
        <f>IF($Q695="","",IFERROR(IF(OR(AND($T695&gt;=DATEVALUE("10/1/20"&amp;RIGHT(BS$1,2)),$T695&lt;=DATEVALUE("9/30/20"&amp;RIGHT(BT$1,2))),AND($U695&gt;=DATEVALUE("10/1/20"&amp;RIGHT(BS$1,2)),$U695&lt;=DATEVALUE("9/30/20"&amp;RIGHT(BT$1,2))),AND($T695&lt;=DATEVALUE("10/1/20"&amp;RIGHT(BS$1,2)),$U695&gt;=DATEVALUE("9/30/20"&amp;RIGHT(BT$1,2)))),
IF(AND($T695&gt;=DATEVALUE("10/1/20"&amp;RIGHT(BS$1,2)),$U695&lt;=DATEVALUE("9/30/20"&amp;RIGHT(BT$1,2))),NETWORKDAYS($T695,$U695,Holidays!$J$3:$J$937),
IF(AND($T695&lt;DATEVALUE("10/1/20"&amp;RIGHT(BS$1,2)),$U695&lt;=DATEVALUE("9/30/20"&amp;RIGHT(BT$1,2))),NETWORKDAYS(DATEVALUE("10/1/20"&amp;RIGHT(BS$1,2)),$U695,Holidays!$J$3:$J$937),
IF($T695&lt;DATEVALUE("10/1/20"&amp;RIGHT(BS$1,2)),NETWORKDAYS(DATEVALUE("10/1/20"&amp;RIGHT(BS$1,2)),DATEVALUE("9/30/20"&amp;RIGHT(BT$1,2)),Holidays!$J$3:$J$937),
IF($T695&gt;=DATEVALUE("10/1/20"&amp;RIGHT(BS$1,2)),NETWORKDAYS($T695,DATEVALUE("9/30/20"&amp;RIGHT(BT$1,2)),Holidays!$J$3:$J$937),"")))),"")/(NETWORKDAYS($T695,$U695,Holidays!$J$3:$J$937)),0))</f>
        <v/>
      </c>
      <c r="BU695" s="87" t="str">
        <f>IF($Q695="","",IFERROR(IF(OR(AND($T695&gt;=DATEVALUE("10/1/20"&amp;RIGHT(BT$1,2)),$T695&lt;=DATEVALUE("9/30/20"&amp;RIGHT(BU$1,2))),AND($U695&gt;=DATEVALUE("10/1/20"&amp;RIGHT(BT$1,2)),$U695&lt;=DATEVALUE("9/30/20"&amp;RIGHT(BU$1,2))),AND($T695&lt;=DATEVALUE("10/1/20"&amp;RIGHT(BT$1,2)),$U695&gt;=DATEVALUE("9/30/20"&amp;RIGHT(BU$1,2)))),
IF(AND($T695&gt;=DATEVALUE("10/1/20"&amp;RIGHT(BT$1,2)),$U695&lt;=DATEVALUE("9/30/20"&amp;RIGHT(BU$1,2))),NETWORKDAYS($T695,$U695,Holidays!$J$3:$J$937),
IF(AND($T695&lt;DATEVALUE("10/1/20"&amp;RIGHT(BT$1,2)),$U695&lt;=DATEVALUE("9/30/20"&amp;RIGHT(BU$1,2))),NETWORKDAYS(DATEVALUE("10/1/20"&amp;RIGHT(BT$1,2)),$U695,Holidays!$J$3:$J$937),
IF($T695&lt;DATEVALUE("10/1/20"&amp;RIGHT(BT$1,2)),NETWORKDAYS(DATEVALUE("10/1/20"&amp;RIGHT(BT$1,2)),DATEVALUE("9/30/20"&amp;RIGHT(BU$1,2)),Holidays!$J$3:$J$937),
IF($T695&gt;=DATEVALUE("10/1/20"&amp;RIGHT(BT$1,2)),NETWORKDAYS($T695,DATEVALUE("9/30/20"&amp;RIGHT(BU$1,2)),Holidays!$J$3:$J$937),"")))),"")/(NETWORKDAYS($T695,$U695,Holidays!$J$3:$J$937)),0))</f>
        <v/>
      </c>
      <c r="BV695" s="87" t="str">
        <f>IF($Q695="","",IFERROR(IF(OR(AND($T695&gt;=DATEVALUE("10/1/20"&amp;RIGHT(BU$1,2)),$T695&lt;=DATEVALUE("9/30/20"&amp;RIGHT(BV$1,2))),AND($U695&gt;=DATEVALUE("10/1/20"&amp;RIGHT(BU$1,2)),$U695&lt;=DATEVALUE("9/30/20"&amp;RIGHT(BV$1,2))),AND($T695&lt;=DATEVALUE("10/1/20"&amp;RIGHT(BU$1,2)),$U695&gt;=DATEVALUE("9/30/20"&amp;RIGHT(BV$1,2)))),
IF(AND($T695&gt;=DATEVALUE("10/1/20"&amp;RIGHT(BU$1,2)),$U695&lt;=DATEVALUE("9/30/20"&amp;RIGHT(BV$1,2))),NETWORKDAYS($T695,$U695,Holidays!$J$3:$J$937),
IF(AND($T695&lt;DATEVALUE("10/1/20"&amp;RIGHT(BU$1,2)),$U695&lt;=DATEVALUE("9/30/20"&amp;RIGHT(BV$1,2))),NETWORKDAYS(DATEVALUE("10/1/20"&amp;RIGHT(BU$1,2)),$U695,Holidays!$J$3:$J$937),
IF($T695&lt;DATEVALUE("10/1/20"&amp;RIGHT(BU$1,2)),NETWORKDAYS(DATEVALUE("10/1/20"&amp;RIGHT(BU$1,2)),DATEVALUE("9/30/20"&amp;RIGHT(BV$1,2)),Holidays!$J$3:$J$937),
IF($T695&gt;=DATEVALUE("10/1/20"&amp;RIGHT(BU$1,2)),NETWORKDAYS($T695,DATEVALUE("9/30/20"&amp;RIGHT(BV$1,2)),Holidays!$J$3:$J$937),"")))),"")/(NETWORKDAYS($T695,$U695,Holidays!$J$3:$J$937)),0))</f>
        <v/>
      </c>
      <c r="BW695" s="87" t="str">
        <f>IF($Q695="","",IFERROR(IF(OR(AND($T695&gt;=DATEVALUE("10/1/20"&amp;RIGHT(BV$1,2)),$T695&lt;=DATEVALUE("9/30/20"&amp;RIGHT(BW$1,2))),AND($U695&gt;=DATEVALUE("10/1/20"&amp;RIGHT(BV$1,2)),$U695&lt;=DATEVALUE("9/30/20"&amp;RIGHT(BW$1,2))),AND($T695&lt;=DATEVALUE("10/1/20"&amp;RIGHT(BV$1,2)),$U695&gt;=DATEVALUE("9/30/20"&amp;RIGHT(BW$1,2)))),
IF(AND($T695&gt;=DATEVALUE("10/1/20"&amp;RIGHT(BV$1,2)),$U695&lt;=DATEVALUE("9/30/20"&amp;RIGHT(BW$1,2))),NETWORKDAYS($T695,$U695,Holidays!$J$3:$J$937),
IF(AND($T695&lt;DATEVALUE("10/1/20"&amp;RIGHT(BV$1,2)),$U695&lt;=DATEVALUE("9/30/20"&amp;RIGHT(BW$1,2))),NETWORKDAYS(DATEVALUE("10/1/20"&amp;RIGHT(BV$1,2)),$U695,Holidays!$J$3:$J$937),
IF($T695&lt;DATEVALUE("10/1/20"&amp;RIGHT(BV$1,2)),NETWORKDAYS(DATEVALUE("10/1/20"&amp;RIGHT(BV$1,2)),DATEVALUE("9/30/20"&amp;RIGHT(BW$1,2)),Holidays!$J$3:$J$937),
IF($T695&gt;=DATEVALUE("10/1/20"&amp;RIGHT(BV$1,2)),NETWORKDAYS($T695,DATEVALUE("9/30/20"&amp;RIGHT(BW$1,2)),Holidays!$J$3:$J$937),"")))),"")/(NETWORKDAYS($T695,$U695,Holidays!$J$3:$J$937)),0))</f>
        <v/>
      </c>
      <c r="BX695" s="87" t="str">
        <f>IF($Q695="","",IFERROR(IF(OR(AND($T695&gt;=DATEVALUE("10/1/20"&amp;RIGHT(BW$1,2)),$T695&lt;=DATEVALUE("9/30/20"&amp;RIGHT(BX$1,2))),AND($U695&gt;=DATEVALUE("10/1/20"&amp;RIGHT(BW$1,2)),$U695&lt;=DATEVALUE("9/30/20"&amp;RIGHT(BX$1,2))),AND($T695&lt;=DATEVALUE("10/1/20"&amp;RIGHT(BW$1,2)),$U695&gt;=DATEVALUE("9/30/20"&amp;RIGHT(BX$1,2)))),
IF(AND($T695&gt;=DATEVALUE("10/1/20"&amp;RIGHT(BW$1,2)),$U695&lt;=DATEVALUE("9/30/20"&amp;RIGHT(BX$1,2))),NETWORKDAYS($T695,$U695,Holidays!$J$3:$J$937),
IF(AND($T695&lt;DATEVALUE("10/1/20"&amp;RIGHT(BW$1,2)),$U695&lt;=DATEVALUE("9/30/20"&amp;RIGHT(BX$1,2))),NETWORKDAYS(DATEVALUE("10/1/20"&amp;RIGHT(BW$1,2)),$U695,Holidays!$J$3:$J$937),
IF($T695&lt;DATEVALUE("10/1/20"&amp;RIGHT(BW$1,2)),NETWORKDAYS(DATEVALUE("10/1/20"&amp;RIGHT(BW$1,2)),DATEVALUE("9/30/20"&amp;RIGHT(BX$1,2)),Holidays!$J$3:$J$937),
IF($T695&gt;=DATEVALUE("10/1/20"&amp;RIGHT(BW$1,2)),NETWORKDAYS($T695,DATEVALUE("9/30/20"&amp;RIGHT(BX$1,2)),Holidays!$J$3:$J$937),"")))),"")/(NETWORKDAYS($T695,$U695,Holidays!$J$3:$J$937)),0))</f>
        <v/>
      </c>
      <c r="BY695" s="87" t="str">
        <f>IF($Q695="","",IFERROR(IF(OR(AND($T695&gt;=DATEVALUE("10/1/20"&amp;RIGHT(BX$1,2)),$T695&lt;=DATEVALUE("9/30/20"&amp;RIGHT(BY$1,2))),AND($U695&gt;=DATEVALUE("10/1/20"&amp;RIGHT(BX$1,2)),$U695&lt;=DATEVALUE("9/30/20"&amp;RIGHT(BY$1,2))),AND($T695&lt;=DATEVALUE("10/1/20"&amp;RIGHT(BX$1,2)),$U695&gt;=DATEVALUE("9/30/20"&amp;RIGHT(BY$1,2)))),
IF(AND($T695&gt;=DATEVALUE("10/1/20"&amp;RIGHT(BX$1,2)),$U695&lt;=DATEVALUE("9/30/20"&amp;RIGHT(BY$1,2))),NETWORKDAYS($T695,$U695,Holidays!$J$3:$J$937),
IF(AND($T695&lt;DATEVALUE("10/1/20"&amp;RIGHT(BX$1,2)),$U695&lt;=DATEVALUE("9/30/20"&amp;RIGHT(BY$1,2))),NETWORKDAYS(DATEVALUE("10/1/20"&amp;RIGHT(BX$1,2)),$U695,Holidays!$J$3:$J$937),
IF($T695&lt;DATEVALUE("10/1/20"&amp;RIGHT(BX$1,2)),NETWORKDAYS(DATEVALUE("10/1/20"&amp;RIGHT(BX$1,2)),DATEVALUE("9/30/20"&amp;RIGHT(BY$1,2)),Holidays!$J$3:$J$937),
IF($T695&gt;=DATEVALUE("10/1/20"&amp;RIGHT(BX$1,2)),NETWORKDAYS($T695,DATEVALUE("9/30/20"&amp;RIGHT(BY$1,2)),Holidays!$J$3:$J$937),"")))),"")/(NETWORKDAYS($T695,$U695,Holidays!$J$3:$J$937)),0))</f>
        <v/>
      </c>
      <c r="BZ695" s="87" t="str">
        <f>IF($Q695="","",IFERROR(IF(OR(AND($T695&gt;=DATEVALUE("10/1/20"&amp;RIGHT(BY$1,2)),$T695&lt;=DATEVALUE("9/30/20"&amp;RIGHT(BZ$1,2))),AND($U695&gt;=DATEVALUE("10/1/20"&amp;RIGHT(BY$1,2)),$U695&lt;=DATEVALUE("9/30/20"&amp;RIGHT(BZ$1,2))),AND($T695&lt;=DATEVALUE("10/1/20"&amp;RIGHT(BY$1,2)),$U695&gt;=DATEVALUE("9/30/20"&amp;RIGHT(BZ$1,2)))),
IF(AND($T695&gt;=DATEVALUE("10/1/20"&amp;RIGHT(BY$1,2)),$U695&lt;=DATEVALUE("9/30/20"&amp;RIGHT(BZ$1,2))),NETWORKDAYS($T695,$U695,Holidays!$J$3:$J$937),
IF(AND($T695&lt;DATEVALUE("10/1/20"&amp;RIGHT(BY$1,2)),$U695&lt;=DATEVALUE("9/30/20"&amp;RIGHT(BZ$1,2))),NETWORKDAYS(DATEVALUE("10/1/20"&amp;RIGHT(BY$1,2)),$U695,Holidays!$J$3:$J$937),
IF($T695&lt;DATEVALUE("10/1/20"&amp;RIGHT(BY$1,2)),NETWORKDAYS(DATEVALUE("10/1/20"&amp;RIGHT(BY$1,2)),DATEVALUE("9/30/20"&amp;RIGHT(BZ$1,2)),Holidays!$J$3:$J$937),
IF($T695&gt;=DATEVALUE("10/1/20"&amp;RIGHT(BY$1,2)),NETWORKDAYS($T695,DATEVALUE("9/30/20"&amp;RIGHT(BZ$1,2)),Holidays!$J$3:$J$937),"")))),"")/(NETWORKDAYS($T695,$U695,Holidays!$J$3:$J$937)),0))</f>
        <v/>
      </c>
      <c r="CA695" s="87" t="str">
        <f>IF($Q695="","",IFERROR(IF(OR(AND($T695&gt;=DATEVALUE("10/1/20"&amp;RIGHT(BZ$1,2)),$T695&lt;=DATEVALUE("9/30/20"&amp;RIGHT(CA$1,2))),AND($U695&gt;=DATEVALUE("10/1/20"&amp;RIGHT(BZ$1,2)),$U695&lt;=DATEVALUE("9/30/20"&amp;RIGHT(CA$1,2))),AND($T695&lt;=DATEVALUE("10/1/20"&amp;RIGHT(BZ$1,2)),$U695&gt;=DATEVALUE("9/30/20"&amp;RIGHT(CA$1,2)))),
IF(AND($T695&gt;=DATEVALUE("10/1/20"&amp;RIGHT(BZ$1,2)),$U695&lt;=DATEVALUE("9/30/20"&amp;RIGHT(CA$1,2))),NETWORKDAYS($T695,$U695,Holidays!$J$3:$J$937),
IF(AND($T695&lt;DATEVALUE("10/1/20"&amp;RIGHT(BZ$1,2)),$U695&lt;=DATEVALUE("9/30/20"&amp;RIGHT(CA$1,2))),NETWORKDAYS(DATEVALUE("10/1/20"&amp;RIGHT(BZ$1,2)),$U695,Holidays!$J$3:$J$937),
IF($T695&lt;DATEVALUE("10/1/20"&amp;RIGHT(BZ$1,2)),NETWORKDAYS(DATEVALUE("10/1/20"&amp;RIGHT(BZ$1,2)),DATEVALUE("9/30/20"&amp;RIGHT(CA$1,2)),Holidays!$J$3:$J$937),
IF($T695&gt;=DATEVALUE("10/1/20"&amp;RIGHT(BZ$1,2)),NETWORKDAYS($T695,DATEVALUE("9/30/20"&amp;RIGHT(CA$1,2)),Holidays!$J$3:$J$937),"")))),"")/(NETWORKDAYS($T695,$U695,Holidays!$J$3:$J$937)),0))</f>
        <v/>
      </c>
      <c r="CB695" s="87" t="str">
        <f>IF($Q695="","",IFERROR(IF(OR(AND($T695&gt;=DATEVALUE("10/1/20"&amp;RIGHT(CA$1,2)),$T695&lt;=DATEVALUE("9/30/20"&amp;RIGHT(CB$1,2))),AND($U695&gt;=DATEVALUE("10/1/20"&amp;RIGHT(CA$1,2)),$U695&lt;=DATEVALUE("9/30/20"&amp;RIGHT(CB$1,2))),AND($T695&lt;=DATEVALUE("10/1/20"&amp;RIGHT(CA$1,2)),$U695&gt;=DATEVALUE("9/30/20"&amp;RIGHT(CB$1,2)))),
IF(AND($T695&gt;=DATEVALUE("10/1/20"&amp;RIGHT(CA$1,2)),$U695&lt;=DATEVALUE("9/30/20"&amp;RIGHT(CB$1,2))),NETWORKDAYS($T695,$U695,Holidays!$J$3:$J$937),
IF(AND($T695&lt;DATEVALUE("10/1/20"&amp;RIGHT(CA$1,2)),$U695&lt;=DATEVALUE("9/30/20"&amp;RIGHT(CB$1,2))),NETWORKDAYS(DATEVALUE("10/1/20"&amp;RIGHT(CA$1,2)),$U695,Holidays!$J$3:$J$937),
IF($T695&lt;DATEVALUE("10/1/20"&amp;RIGHT(CA$1,2)),NETWORKDAYS(DATEVALUE("10/1/20"&amp;RIGHT(CA$1,2)),DATEVALUE("9/30/20"&amp;RIGHT(CB$1,2)),Holidays!$J$3:$J$937),
IF($T695&gt;=DATEVALUE("10/1/20"&amp;RIGHT(CA$1,2)),NETWORKDAYS($T695,DATEVALUE("9/30/20"&amp;RIGHT(CB$1,2)),Holidays!$J$3:$J$937),"")))),"")/(NETWORKDAYS($T695,$U695,Holidays!$J$3:$J$937)),0))</f>
        <v/>
      </c>
    </row>
    <row r="696" spans="1:80">
      <c r="A696" s="97"/>
      <c r="B696" s="98" t="str">
        <f ca="1">IF(NOT($A696=""),OFFSET('WBS Reference &amp; User Procedure'!$A$1,MATCH($A696,'WBS Reference &amp; User Procedure'!$A:$A,0)-1,1),"")</f>
        <v/>
      </c>
      <c r="D696" s="97"/>
      <c r="T696" s="104" t="str">
        <f>IF(NOT(Q696=""),IF(NOT($S696=""),$S696,#REF!),"")</f>
        <v/>
      </c>
      <c r="U696" s="104" t="str">
        <f>IF(NOT(Q696=""),WORKDAY(T696,Q696,Holidays!$J$3:$J$937),"")</f>
        <v/>
      </c>
      <c r="V696" s="104"/>
      <c r="W696" s="104"/>
      <c r="X696" s="101" t="str">
        <f t="shared" si="153"/>
        <v/>
      </c>
      <c r="AL696" s="87" t="str">
        <f t="shared" ca="1" si="150"/>
        <v/>
      </c>
      <c r="AN696" s="87" t="str">
        <f t="shared" ref="AN696:AW705" ca="1" si="156">IF($Q696="","",IFERROR(OFFSET(INDIRECT("'"&amp;KEY_RESOURCE_STRUCTURE_TAB&amp;"'!"&amp;KEY_RATE_SET_INDEX&amp;""),$AL696-1,COLUMN()-34),0))</f>
        <v/>
      </c>
      <c r="AO696" s="87" t="str">
        <f t="shared" ca="1" si="156"/>
        <v/>
      </c>
      <c r="AP696" s="87" t="str">
        <f t="shared" ca="1" si="156"/>
        <v/>
      </c>
      <c r="AQ696" s="87" t="str">
        <f t="shared" ca="1" si="156"/>
        <v/>
      </c>
      <c r="AR696" s="87" t="str">
        <f t="shared" ca="1" si="156"/>
        <v/>
      </c>
      <c r="AS696" s="87" t="str">
        <f t="shared" ca="1" si="156"/>
        <v/>
      </c>
      <c r="AT696" s="87" t="str">
        <f t="shared" ca="1" si="156"/>
        <v/>
      </c>
      <c r="AU696" s="87" t="str">
        <f t="shared" ca="1" si="156"/>
        <v/>
      </c>
      <c r="AV696" s="87" t="str">
        <f t="shared" ca="1" si="156"/>
        <v/>
      </c>
      <c r="AW696" s="87" t="str">
        <f t="shared" ca="1" si="156"/>
        <v/>
      </c>
      <c r="AX696" s="87" t="str">
        <f t="shared" ref="AX696:BG705" ca="1" si="157">IF($Q696="","",IFERROR(OFFSET(INDIRECT("'"&amp;KEY_RESOURCE_STRUCTURE_TAB&amp;"'!"&amp;KEY_RATE_SET_INDEX&amp;""),$AL696-1,COLUMN()-34),0))</f>
        <v/>
      </c>
      <c r="AY696" s="87" t="str">
        <f t="shared" ca="1" si="157"/>
        <v/>
      </c>
      <c r="AZ696" s="87" t="str">
        <f t="shared" ca="1" si="157"/>
        <v/>
      </c>
      <c r="BA696" s="87" t="str">
        <f t="shared" ca="1" si="157"/>
        <v/>
      </c>
      <c r="BB696" s="87" t="str">
        <f t="shared" ca="1" si="157"/>
        <v/>
      </c>
      <c r="BC696" s="87" t="str">
        <f t="shared" ca="1" si="157"/>
        <v/>
      </c>
      <c r="BD696" s="87" t="str">
        <f t="shared" ca="1" si="157"/>
        <v/>
      </c>
      <c r="BE696" s="87" t="str">
        <f t="shared" ca="1" si="157"/>
        <v/>
      </c>
      <c r="BF696" s="87" t="str">
        <f t="shared" ca="1" si="157"/>
        <v/>
      </c>
      <c r="BG696" s="87" t="str">
        <f t="shared" ca="1" si="157"/>
        <v/>
      </c>
      <c r="BI696" s="87" t="str">
        <f>IF($Q696="","",IFERROR(IF(OR(AND($T696&gt;=DATEVALUE("10/1/20"&amp;RIGHT(BH$1,2)),$T696&lt;=DATEVALUE("9/30/20"&amp;RIGHT(BI$1,2))),AND($U696&gt;=DATEVALUE("10/1/20"&amp;RIGHT(BH$1,2)),$U696&lt;=DATEVALUE("9/30/20"&amp;RIGHT(BI$1,2))),AND($T696&lt;=DATEVALUE("10/1/20"&amp;RIGHT(BH$1,2)),$U696&gt;=DATEVALUE("9/30/20"&amp;RIGHT(BI$1,2)))),
IF(AND($T696&gt;=DATEVALUE("10/1/20"&amp;RIGHT(BH$1,2)),$U696&lt;=DATEVALUE("9/30/20"&amp;RIGHT(BI$1,2))),NETWORKDAYS($T696,$U696,Holidays!$J$3:$J$937),
IF(AND($T696&lt;DATEVALUE("10/1/20"&amp;RIGHT(BH$1,2)),$U696&lt;=DATEVALUE("9/30/20"&amp;RIGHT(BI$1,2))),NETWORKDAYS(DATEVALUE("10/1/20"&amp;RIGHT(BH$1,2)),$U696,Holidays!$J$3:$J$937),
IF($T696&lt;DATEVALUE("10/1/20"&amp;RIGHT(BH$1,2)),NETWORKDAYS(DATEVALUE("10/1/20"&amp;RIGHT(BH$1,2)),DATEVALUE("9/30/20"&amp;RIGHT(BI$1,2)),Holidays!$J$3:$J$937),
IF($T696&gt;=DATEVALUE("10/1/20"&amp;RIGHT(BH$1,2)),NETWORKDAYS($T696,DATEVALUE("9/30/20"&amp;RIGHT(BI$1,2)),Holidays!$J$3:$J$937),"")))),"")/(NETWORKDAYS($T696,$U696,Holidays!$J$3:$J$937)),0))</f>
        <v/>
      </c>
      <c r="BJ696" s="87" t="str">
        <f>IF($Q696="","",IFERROR(IF(OR(AND($T696&gt;=DATEVALUE("10/1/20"&amp;RIGHT(BI$1,2)),$T696&lt;=DATEVALUE("9/30/20"&amp;RIGHT(BJ$1,2))),AND($U696&gt;=DATEVALUE("10/1/20"&amp;RIGHT(BI$1,2)),$U696&lt;=DATEVALUE("9/30/20"&amp;RIGHT(BJ$1,2))),AND($T696&lt;=DATEVALUE("10/1/20"&amp;RIGHT(BI$1,2)),$U696&gt;=DATEVALUE("9/30/20"&amp;RIGHT(BJ$1,2)))),
IF(AND($T696&gt;=DATEVALUE("10/1/20"&amp;RIGHT(BI$1,2)),$U696&lt;=DATEVALUE("9/30/20"&amp;RIGHT(BJ$1,2))),NETWORKDAYS($T696,$U696,Holidays!$J$3:$J$937),
IF(AND($T696&lt;DATEVALUE("10/1/20"&amp;RIGHT(BI$1,2)),$U696&lt;=DATEVALUE("9/30/20"&amp;RIGHT(BJ$1,2))),NETWORKDAYS(DATEVALUE("10/1/20"&amp;RIGHT(BI$1,2)),$U696,Holidays!$J$3:$J$937),
IF($T696&lt;DATEVALUE("10/1/20"&amp;RIGHT(BI$1,2)),NETWORKDAYS(DATEVALUE("10/1/20"&amp;RIGHT(BI$1,2)),DATEVALUE("9/30/20"&amp;RIGHT(BJ$1,2)),Holidays!$J$3:$J$937),
IF($T696&gt;=DATEVALUE("10/1/20"&amp;RIGHT(BI$1,2)),NETWORKDAYS($T696,DATEVALUE("9/30/20"&amp;RIGHT(BJ$1,2)),Holidays!$J$3:$J$937),"")))),"")/(NETWORKDAYS($T696,$U696,Holidays!$J$3:$J$937)),0))</f>
        <v/>
      </c>
      <c r="BK696" s="87" t="str">
        <f>IF($Q696="","",IFERROR(IF(OR(AND($T696&gt;=DATEVALUE("10/1/20"&amp;RIGHT(BJ$1,2)),$T696&lt;=DATEVALUE("9/30/20"&amp;RIGHT(BK$1,2))),AND($U696&gt;=DATEVALUE("10/1/20"&amp;RIGHT(BJ$1,2)),$U696&lt;=DATEVALUE("9/30/20"&amp;RIGHT(BK$1,2))),AND($T696&lt;=DATEVALUE("10/1/20"&amp;RIGHT(BJ$1,2)),$U696&gt;=DATEVALUE("9/30/20"&amp;RIGHT(BK$1,2)))),
IF(AND($T696&gt;=DATEVALUE("10/1/20"&amp;RIGHT(BJ$1,2)),$U696&lt;=DATEVALUE("9/30/20"&amp;RIGHT(BK$1,2))),NETWORKDAYS($T696,$U696,Holidays!$J$3:$J$937),
IF(AND($T696&lt;DATEVALUE("10/1/20"&amp;RIGHT(BJ$1,2)),$U696&lt;=DATEVALUE("9/30/20"&amp;RIGHT(BK$1,2))),NETWORKDAYS(DATEVALUE("10/1/20"&amp;RIGHT(BJ$1,2)),$U696,Holidays!$J$3:$J$937),
IF($T696&lt;DATEVALUE("10/1/20"&amp;RIGHT(BJ$1,2)),NETWORKDAYS(DATEVALUE("10/1/20"&amp;RIGHT(BJ$1,2)),DATEVALUE("9/30/20"&amp;RIGHT(BK$1,2)),Holidays!$J$3:$J$937),
IF($T696&gt;=DATEVALUE("10/1/20"&amp;RIGHT(BJ$1,2)),NETWORKDAYS($T696,DATEVALUE("9/30/20"&amp;RIGHT(BK$1,2)),Holidays!$J$3:$J$937),"")))),"")/(NETWORKDAYS($T696,$U696,Holidays!$J$3:$J$937)),0))</f>
        <v/>
      </c>
      <c r="BL696" s="87" t="str">
        <f>IF($Q696="","",IFERROR(IF(OR(AND($T696&gt;=DATEVALUE("10/1/20"&amp;RIGHT(BK$1,2)),$T696&lt;=DATEVALUE("9/30/20"&amp;RIGHT(BL$1,2))),AND($U696&gt;=DATEVALUE("10/1/20"&amp;RIGHT(BK$1,2)),$U696&lt;=DATEVALUE("9/30/20"&amp;RIGHT(BL$1,2))),AND($T696&lt;=DATEVALUE("10/1/20"&amp;RIGHT(BK$1,2)),$U696&gt;=DATEVALUE("9/30/20"&amp;RIGHT(BL$1,2)))),
IF(AND($T696&gt;=DATEVALUE("10/1/20"&amp;RIGHT(BK$1,2)),$U696&lt;=DATEVALUE("9/30/20"&amp;RIGHT(BL$1,2))),NETWORKDAYS($T696,$U696,Holidays!$J$3:$J$937),
IF(AND($T696&lt;DATEVALUE("10/1/20"&amp;RIGHT(BK$1,2)),$U696&lt;=DATEVALUE("9/30/20"&amp;RIGHT(BL$1,2))),NETWORKDAYS(DATEVALUE("10/1/20"&amp;RIGHT(BK$1,2)),$U696,Holidays!$J$3:$J$937),
IF($T696&lt;DATEVALUE("10/1/20"&amp;RIGHT(BK$1,2)),NETWORKDAYS(DATEVALUE("10/1/20"&amp;RIGHT(BK$1,2)),DATEVALUE("9/30/20"&amp;RIGHT(BL$1,2)),Holidays!$J$3:$J$937),
IF($T696&gt;=DATEVALUE("10/1/20"&amp;RIGHT(BK$1,2)),NETWORKDAYS($T696,DATEVALUE("9/30/20"&amp;RIGHT(BL$1,2)),Holidays!$J$3:$J$937),"")))),"")/(NETWORKDAYS($T696,$U696,Holidays!$J$3:$J$937)),0))</f>
        <v/>
      </c>
      <c r="BM696" s="87" t="str">
        <f>IF($Q696="","",IFERROR(IF(OR(AND($T696&gt;=DATEVALUE("10/1/20"&amp;RIGHT(BL$1,2)),$T696&lt;=DATEVALUE("9/30/20"&amp;RIGHT(BM$1,2))),AND($U696&gt;=DATEVALUE("10/1/20"&amp;RIGHT(BL$1,2)),$U696&lt;=DATEVALUE("9/30/20"&amp;RIGHT(BM$1,2))),AND($T696&lt;=DATEVALUE("10/1/20"&amp;RIGHT(BL$1,2)),$U696&gt;=DATEVALUE("9/30/20"&amp;RIGHT(BM$1,2)))),
IF(AND($T696&gt;=DATEVALUE("10/1/20"&amp;RIGHT(BL$1,2)),$U696&lt;=DATEVALUE("9/30/20"&amp;RIGHT(BM$1,2))),NETWORKDAYS($T696,$U696,Holidays!$J$3:$J$937),
IF(AND($T696&lt;DATEVALUE("10/1/20"&amp;RIGHT(BL$1,2)),$U696&lt;=DATEVALUE("9/30/20"&amp;RIGHT(BM$1,2))),NETWORKDAYS(DATEVALUE("10/1/20"&amp;RIGHT(BL$1,2)),$U696,Holidays!$J$3:$J$937),
IF($T696&lt;DATEVALUE("10/1/20"&amp;RIGHT(BL$1,2)),NETWORKDAYS(DATEVALUE("10/1/20"&amp;RIGHT(BL$1,2)),DATEVALUE("9/30/20"&amp;RIGHT(BM$1,2)),Holidays!$J$3:$J$937),
IF($T696&gt;=DATEVALUE("10/1/20"&amp;RIGHT(BL$1,2)),NETWORKDAYS($T696,DATEVALUE("9/30/20"&amp;RIGHT(BM$1,2)),Holidays!$J$3:$J$937),"")))),"")/(NETWORKDAYS($T696,$U696,Holidays!$J$3:$J$937)),0))</f>
        <v/>
      </c>
      <c r="BN696" s="87" t="str">
        <f>IF($Q696="","",IFERROR(IF(OR(AND($T696&gt;=DATEVALUE("10/1/20"&amp;RIGHT(BM$1,2)),$T696&lt;=DATEVALUE("9/30/20"&amp;RIGHT(BN$1,2))),AND($U696&gt;=DATEVALUE("10/1/20"&amp;RIGHT(BM$1,2)),$U696&lt;=DATEVALUE("9/30/20"&amp;RIGHT(BN$1,2))),AND($T696&lt;=DATEVALUE("10/1/20"&amp;RIGHT(BM$1,2)),$U696&gt;=DATEVALUE("9/30/20"&amp;RIGHT(BN$1,2)))),
IF(AND($T696&gt;=DATEVALUE("10/1/20"&amp;RIGHT(BM$1,2)),$U696&lt;=DATEVALUE("9/30/20"&amp;RIGHT(BN$1,2))),NETWORKDAYS($T696,$U696,Holidays!$J$3:$J$937),
IF(AND($T696&lt;DATEVALUE("10/1/20"&amp;RIGHT(BM$1,2)),$U696&lt;=DATEVALUE("9/30/20"&amp;RIGHT(BN$1,2))),NETWORKDAYS(DATEVALUE("10/1/20"&amp;RIGHT(BM$1,2)),$U696,Holidays!$J$3:$J$937),
IF($T696&lt;DATEVALUE("10/1/20"&amp;RIGHT(BM$1,2)),NETWORKDAYS(DATEVALUE("10/1/20"&amp;RIGHT(BM$1,2)),DATEVALUE("9/30/20"&amp;RIGHT(BN$1,2)),Holidays!$J$3:$J$937),
IF($T696&gt;=DATEVALUE("10/1/20"&amp;RIGHT(BM$1,2)),NETWORKDAYS($T696,DATEVALUE("9/30/20"&amp;RIGHT(BN$1,2)),Holidays!$J$3:$J$937),"")))),"")/(NETWORKDAYS($T696,$U696,Holidays!$J$3:$J$937)),0))</f>
        <v/>
      </c>
      <c r="BO696" s="87" t="str">
        <f>IF($Q696="","",IFERROR(IF(OR(AND($T696&gt;=DATEVALUE("10/1/20"&amp;RIGHT(BN$1,2)),$T696&lt;=DATEVALUE("9/30/20"&amp;RIGHT(BO$1,2))),AND($U696&gt;=DATEVALUE("10/1/20"&amp;RIGHT(BN$1,2)),$U696&lt;=DATEVALUE("9/30/20"&amp;RIGHT(BO$1,2))),AND($T696&lt;=DATEVALUE("10/1/20"&amp;RIGHT(BN$1,2)),$U696&gt;=DATEVALUE("9/30/20"&amp;RIGHT(BO$1,2)))),
IF(AND($T696&gt;=DATEVALUE("10/1/20"&amp;RIGHT(BN$1,2)),$U696&lt;=DATEVALUE("9/30/20"&amp;RIGHT(BO$1,2))),NETWORKDAYS($T696,$U696,Holidays!$J$3:$J$937),
IF(AND($T696&lt;DATEVALUE("10/1/20"&amp;RIGHT(BN$1,2)),$U696&lt;=DATEVALUE("9/30/20"&amp;RIGHT(BO$1,2))),NETWORKDAYS(DATEVALUE("10/1/20"&amp;RIGHT(BN$1,2)),$U696,Holidays!$J$3:$J$937),
IF($T696&lt;DATEVALUE("10/1/20"&amp;RIGHT(BN$1,2)),NETWORKDAYS(DATEVALUE("10/1/20"&amp;RIGHT(BN$1,2)),DATEVALUE("9/30/20"&amp;RIGHT(BO$1,2)),Holidays!$J$3:$J$937),
IF($T696&gt;=DATEVALUE("10/1/20"&amp;RIGHT(BN$1,2)),NETWORKDAYS($T696,DATEVALUE("9/30/20"&amp;RIGHT(BO$1,2)),Holidays!$J$3:$J$937),"")))),"")/(NETWORKDAYS($T696,$U696,Holidays!$J$3:$J$937)),0))</f>
        <v/>
      </c>
      <c r="BP696" s="87" t="str">
        <f>IF($Q696="","",IFERROR(IF(OR(AND($T696&gt;=DATEVALUE("10/1/20"&amp;RIGHT(BO$1,2)),$T696&lt;=DATEVALUE("9/30/20"&amp;RIGHT(BP$1,2))),AND($U696&gt;=DATEVALUE("10/1/20"&amp;RIGHT(BO$1,2)),$U696&lt;=DATEVALUE("9/30/20"&amp;RIGHT(BP$1,2))),AND($T696&lt;=DATEVALUE("10/1/20"&amp;RIGHT(BO$1,2)),$U696&gt;=DATEVALUE("9/30/20"&amp;RIGHT(BP$1,2)))),
IF(AND($T696&gt;=DATEVALUE("10/1/20"&amp;RIGHT(BO$1,2)),$U696&lt;=DATEVALUE("9/30/20"&amp;RIGHT(BP$1,2))),NETWORKDAYS($T696,$U696,Holidays!$J$3:$J$937),
IF(AND($T696&lt;DATEVALUE("10/1/20"&amp;RIGHT(BO$1,2)),$U696&lt;=DATEVALUE("9/30/20"&amp;RIGHT(BP$1,2))),NETWORKDAYS(DATEVALUE("10/1/20"&amp;RIGHT(BO$1,2)),$U696,Holidays!$J$3:$J$937),
IF($T696&lt;DATEVALUE("10/1/20"&amp;RIGHT(BO$1,2)),NETWORKDAYS(DATEVALUE("10/1/20"&amp;RIGHT(BO$1,2)),DATEVALUE("9/30/20"&amp;RIGHT(BP$1,2)),Holidays!$J$3:$J$937),
IF($T696&gt;=DATEVALUE("10/1/20"&amp;RIGHT(BO$1,2)),NETWORKDAYS($T696,DATEVALUE("9/30/20"&amp;RIGHT(BP$1,2)),Holidays!$J$3:$J$937),"")))),"")/(NETWORKDAYS($T696,$U696,Holidays!$J$3:$J$937)),0))</f>
        <v/>
      </c>
      <c r="BQ696" s="87" t="str">
        <f>IF($Q696="","",IFERROR(IF(OR(AND($T696&gt;=DATEVALUE("10/1/20"&amp;RIGHT(BP$1,2)),$T696&lt;=DATEVALUE("9/30/20"&amp;RIGHT(BQ$1,2))),AND($U696&gt;=DATEVALUE("10/1/20"&amp;RIGHT(BP$1,2)),$U696&lt;=DATEVALUE("9/30/20"&amp;RIGHT(BQ$1,2))),AND($T696&lt;=DATEVALUE("10/1/20"&amp;RIGHT(BP$1,2)),$U696&gt;=DATEVALUE("9/30/20"&amp;RIGHT(BQ$1,2)))),
IF(AND($T696&gt;=DATEVALUE("10/1/20"&amp;RIGHT(BP$1,2)),$U696&lt;=DATEVALUE("9/30/20"&amp;RIGHT(BQ$1,2))),NETWORKDAYS($T696,$U696,Holidays!$J$3:$J$937),
IF(AND($T696&lt;DATEVALUE("10/1/20"&amp;RIGHT(BP$1,2)),$U696&lt;=DATEVALUE("9/30/20"&amp;RIGHT(BQ$1,2))),NETWORKDAYS(DATEVALUE("10/1/20"&amp;RIGHT(BP$1,2)),$U696,Holidays!$J$3:$J$937),
IF($T696&lt;DATEVALUE("10/1/20"&amp;RIGHT(BP$1,2)),NETWORKDAYS(DATEVALUE("10/1/20"&amp;RIGHT(BP$1,2)),DATEVALUE("9/30/20"&amp;RIGHT(BQ$1,2)),Holidays!$J$3:$J$937),
IF($T696&gt;=DATEVALUE("10/1/20"&amp;RIGHT(BP$1,2)),NETWORKDAYS($T696,DATEVALUE("9/30/20"&amp;RIGHT(BQ$1,2)),Holidays!$J$3:$J$937),"")))),"")/(NETWORKDAYS($T696,$U696,Holidays!$J$3:$J$937)),0))</f>
        <v/>
      </c>
      <c r="BR696" s="87" t="str">
        <f>IF($Q696="","",IFERROR(IF(OR(AND($T696&gt;=DATEVALUE("10/1/20"&amp;RIGHT(BQ$1,2)),$T696&lt;=DATEVALUE("9/30/20"&amp;RIGHT(BR$1,2))),AND($U696&gt;=DATEVALUE("10/1/20"&amp;RIGHT(BQ$1,2)),$U696&lt;=DATEVALUE("9/30/20"&amp;RIGHT(BR$1,2))),AND($T696&lt;=DATEVALUE("10/1/20"&amp;RIGHT(BQ$1,2)),$U696&gt;=DATEVALUE("9/30/20"&amp;RIGHT(BR$1,2)))),
IF(AND($T696&gt;=DATEVALUE("10/1/20"&amp;RIGHT(BQ$1,2)),$U696&lt;=DATEVALUE("9/30/20"&amp;RIGHT(BR$1,2))),NETWORKDAYS($T696,$U696,Holidays!$J$3:$J$937),
IF(AND($T696&lt;DATEVALUE("10/1/20"&amp;RIGHT(BQ$1,2)),$U696&lt;=DATEVALUE("9/30/20"&amp;RIGHT(BR$1,2))),NETWORKDAYS(DATEVALUE("10/1/20"&amp;RIGHT(BQ$1,2)),$U696,Holidays!$J$3:$J$937),
IF($T696&lt;DATEVALUE("10/1/20"&amp;RIGHT(BQ$1,2)),NETWORKDAYS(DATEVALUE("10/1/20"&amp;RIGHT(BQ$1,2)),DATEVALUE("9/30/20"&amp;RIGHT(BR$1,2)),Holidays!$J$3:$J$937),
IF($T696&gt;=DATEVALUE("10/1/20"&amp;RIGHT(BQ$1,2)),NETWORKDAYS($T696,DATEVALUE("9/30/20"&amp;RIGHT(BR$1,2)),Holidays!$J$3:$J$937),"")))),"")/(NETWORKDAYS($T696,$U696,Holidays!$J$3:$J$937)),0))</f>
        <v/>
      </c>
      <c r="BS696" s="87" t="str">
        <f>IF($Q696="","",IFERROR(IF(OR(AND($T696&gt;=DATEVALUE("10/1/20"&amp;RIGHT(BR$1,2)),$T696&lt;=DATEVALUE("9/30/20"&amp;RIGHT(BS$1,2))),AND($U696&gt;=DATEVALUE("10/1/20"&amp;RIGHT(BR$1,2)),$U696&lt;=DATEVALUE("9/30/20"&amp;RIGHT(BS$1,2))),AND($T696&lt;=DATEVALUE("10/1/20"&amp;RIGHT(BR$1,2)),$U696&gt;=DATEVALUE("9/30/20"&amp;RIGHT(BS$1,2)))),
IF(AND($T696&gt;=DATEVALUE("10/1/20"&amp;RIGHT(BR$1,2)),$U696&lt;=DATEVALUE("9/30/20"&amp;RIGHT(BS$1,2))),NETWORKDAYS($T696,$U696,Holidays!$J$3:$J$937),
IF(AND($T696&lt;DATEVALUE("10/1/20"&amp;RIGHT(BR$1,2)),$U696&lt;=DATEVALUE("9/30/20"&amp;RIGHT(BS$1,2))),NETWORKDAYS(DATEVALUE("10/1/20"&amp;RIGHT(BR$1,2)),$U696,Holidays!$J$3:$J$937),
IF($T696&lt;DATEVALUE("10/1/20"&amp;RIGHT(BR$1,2)),NETWORKDAYS(DATEVALUE("10/1/20"&amp;RIGHT(BR$1,2)),DATEVALUE("9/30/20"&amp;RIGHT(BS$1,2)),Holidays!$J$3:$J$937),
IF($T696&gt;=DATEVALUE("10/1/20"&amp;RIGHT(BR$1,2)),NETWORKDAYS($T696,DATEVALUE("9/30/20"&amp;RIGHT(BS$1,2)),Holidays!$J$3:$J$937),"")))),"")/(NETWORKDAYS($T696,$U696,Holidays!$J$3:$J$937)),0))</f>
        <v/>
      </c>
      <c r="BT696" s="87" t="str">
        <f>IF($Q696="","",IFERROR(IF(OR(AND($T696&gt;=DATEVALUE("10/1/20"&amp;RIGHT(BS$1,2)),$T696&lt;=DATEVALUE("9/30/20"&amp;RIGHT(BT$1,2))),AND($U696&gt;=DATEVALUE("10/1/20"&amp;RIGHT(BS$1,2)),$U696&lt;=DATEVALUE("9/30/20"&amp;RIGHT(BT$1,2))),AND($T696&lt;=DATEVALUE("10/1/20"&amp;RIGHT(BS$1,2)),$U696&gt;=DATEVALUE("9/30/20"&amp;RIGHT(BT$1,2)))),
IF(AND($T696&gt;=DATEVALUE("10/1/20"&amp;RIGHT(BS$1,2)),$U696&lt;=DATEVALUE("9/30/20"&amp;RIGHT(BT$1,2))),NETWORKDAYS($T696,$U696,Holidays!$J$3:$J$937),
IF(AND($T696&lt;DATEVALUE("10/1/20"&amp;RIGHT(BS$1,2)),$U696&lt;=DATEVALUE("9/30/20"&amp;RIGHT(BT$1,2))),NETWORKDAYS(DATEVALUE("10/1/20"&amp;RIGHT(BS$1,2)),$U696,Holidays!$J$3:$J$937),
IF($T696&lt;DATEVALUE("10/1/20"&amp;RIGHT(BS$1,2)),NETWORKDAYS(DATEVALUE("10/1/20"&amp;RIGHT(BS$1,2)),DATEVALUE("9/30/20"&amp;RIGHT(BT$1,2)),Holidays!$J$3:$J$937),
IF($T696&gt;=DATEVALUE("10/1/20"&amp;RIGHT(BS$1,2)),NETWORKDAYS($T696,DATEVALUE("9/30/20"&amp;RIGHT(BT$1,2)),Holidays!$J$3:$J$937),"")))),"")/(NETWORKDAYS($T696,$U696,Holidays!$J$3:$J$937)),0))</f>
        <v/>
      </c>
      <c r="BU696" s="87" t="str">
        <f>IF($Q696="","",IFERROR(IF(OR(AND($T696&gt;=DATEVALUE("10/1/20"&amp;RIGHT(BT$1,2)),$T696&lt;=DATEVALUE("9/30/20"&amp;RIGHT(BU$1,2))),AND($U696&gt;=DATEVALUE("10/1/20"&amp;RIGHT(BT$1,2)),$U696&lt;=DATEVALUE("9/30/20"&amp;RIGHT(BU$1,2))),AND($T696&lt;=DATEVALUE("10/1/20"&amp;RIGHT(BT$1,2)),$U696&gt;=DATEVALUE("9/30/20"&amp;RIGHT(BU$1,2)))),
IF(AND($T696&gt;=DATEVALUE("10/1/20"&amp;RIGHT(BT$1,2)),$U696&lt;=DATEVALUE("9/30/20"&amp;RIGHT(BU$1,2))),NETWORKDAYS($T696,$U696,Holidays!$J$3:$J$937),
IF(AND($T696&lt;DATEVALUE("10/1/20"&amp;RIGHT(BT$1,2)),$U696&lt;=DATEVALUE("9/30/20"&amp;RIGHT(BU$1,2))),NETWORKDAYS(DATEVALUE("10/1/20"&amp;RIGHT(BT$1,2)),$U696,Holidays!$J$3:$J$937),
IF($T696&lt;DATEVALUE("10/1/20"&amp;RIGHT(BT$1,2)),NETWORKDAYS(DATEVALUE("10/1/20"&amp;RIGHT(BT$1,2)),DATEVALUE("9/30/20"&amp;RIGHT(BU$1,2)),Holidays!$J$3:$J$937),
IF($T696&gt;=DATEVALUE("10/1/20"&amp;RIGHT(BT$1,2)),NETWORKDAYS($T696,DATEVALUE("9/30/20"&amp;RIGHT(BU$1,2)),Holidays!$J$3:$J$937),"")))),"")/(NETWORKDAYS($T696,$U696,Holidays!$J$3:$J$937)),0))</f>
        <v/>
      </c>
      <c r="BV696" s="87" t="str">
        <f>IF($Q696="","",IFERROR(IF(OR(AND($T696&gt;=DATEVALUE("10/1/20"&amp;RIGHT(BU$1,2)),$T696&lt;=DATEVALUE("9/30/20"&amp;RIGHT(BV$1,2))),AND($U696&gt;=DATEVALUE("10/1/20"&amp;RIGHT(BU$1,2)),$U696&lt;=DATEVALUE("9/30/20"&amp;RIGHT(BV$1,2))),AND($T696&lt;=DATEVALUE("10/1/20"&amp;RIGHT(BU$1,2)),$U696&gt;=DATEVALUE("9/30/20"&amp;RIGHT(BV$1,2)))),
IF(AND($T696&gt;=DATEVALUE("10/1/20"&amp;RIGHT(BU$1,2)),$U696&lt;=DATEVALUE("9/30/20"&amp;RIGHT(BV$1,2))),NETWORKDAYS($T696,$U696,Holidays!$J$3:$J$937),
IF(AND($T696&lt;DATEVALUE("10/1/20"&amp;RIGHT(BU$1,2)),$U696&lt;=DATEVALUE("9/30/20"&amp;RIGHT(BV$1,2))),NETWORKDAYS(DATEVALUE("10/1/20"&amp;RIGHT(BU$1,2)),$U696,Holidays!$J$3:$J$937),
IF($T696&lt;DATEVALUE("10/1/20"&amp;RIGHT(BU$1,2)),NETWORKDAYS(DATEVALUE("10/1/20"&amp;RIGHT(BU$1,2)),DATEVALUE("9/30/20"&amp;RIGHT(BV$1,2)),Holidays!$J$3:$J$937),
IF($T696&gt;=DATEVALUE("10/1/20"&amp;RIGHT(BU$1,2)),NETWORKDAYS($T696,DATEVALUE("9/30/20"&amp;RIGHT(BV$1,2)),Holidays!$J$3:$J$937),"")))),"")/(NETWORKDAYS($T696,$U696,Holidays!$J$3:$J$937)),0))</f>
        <v/>
      </c>
      <c r="BW696" s="87" t="str">
        <f>IF($Q696="","",IFERROR(IF(OR(AND($T696&gt;=DATEVALUE("10/1/20"&amp;RIGHT(BV$1,2)),$T696&lt;=DATEVALUE("9/30/20"&amp;RIGHT(BW$1,2))),AND($U696&gt;=DATEVALUE("10/1/20"&amp;RIGHT(BV$1,2)),$U696&lt;=DATEVALUE("9/30/20"&amp;RIGHT(BW$1,2))),AND($T696&lt;=DATEVALUE("10/1/20"&amp;RIGHT(BV$1,2)),$U696&gt;=DATEVALUE("9/30/20"&amp;RIGHT(BW$1,2)))),
IF(AND($T696&gt;=DATEVALUE("10/1/20"&amp;RIGHT(BV$1,2)),$U696&lt;=DATEVALUE("9/30/20"&amp;RIGHT(BW$1,2))),NETWORKDAYS($T696,$U696,Holidays!$J$3:$J$937),
IF(AND($T696&lt;DATEVALUE("10/1/20"&amp;RIGHT(BV$1,2)),$U696&lt;=DATEVALUE("9/30/20"&amp;RIGHT(BW$1,2))),NETWORKDAYS(DATEVALUE("10/1/20"&amp;RIGHT(BV$1,2)),$U696,Holidays!$J$3:$J$937),
IF($T696&lt;DATEVALUE("10/1/20"&amp;RIGHT(BV$1,2)),NETWORKDAYS(DATEVALUE("10/1/20"&amp;RIGHT(BV$1,2)),DATEVALUE("9/30/20"&amp;RIGHT(BW$1,2)),Holidays!$J$3:$J$937),
IF($T696&gt;=DATEVALUE("10/1/20"&amp;RIGHT(BV$1,2)),NETWORKDAYS($T696,DATEVALUE("9/30/20"&amp;RIGHT(BW$1,2)),Holidays!$J$3:$J$937),"")))),"")/(NETWORKDAYS($T696,$U696,Holidays!$J$3:$J$937)),0))</f>
        <v/>
      </c>
      <c r="BX696" s="87" t="str">
        <f>IF($Q696="","",IFERROR(IF(OR(AND($T696&gt;=DATEVALUE("10/1/20"&amp;RIGHT(BW$1,2)),$T696&lt;=DATEVALUE("9/30/20"&amp;RIGHT(BX$1,2))),AND($U696&gt;=DATEVALUE("10/1/20"&amp;RIGHT(BW$1,2)),$U696&lt;=DATEVALUE("9/30/20"&amp;RIGHT(BX$1,2))),AND($T696&lt;=DATEVALUE("10/1/20"&amp;RIGHT(BW$1,2)),$U696&gt;=DATEVALUE("9/30/20"&amp;RIGHT(BX$1,2)))),
IF(AND($T696&gt;=DATEVALUE("10/1/20"&amp;RIGHT(BW$1,2)),$U696&lt;=DATEVALUE("9/30/20"&amp;RIGHT(BX$1,2))),NETWORKDAYS($T696,$U696,Holidays!$J$3:$J$937),
IF(AND($T696&lt;DATEVALUE("10/1/20"&amp;RIGHT(BW$1,2)),$U696&lt;=DATEVALUE("9/30/20"&amp;RIGHT(BX$1,2))),NETWORKDAYS(DATEVALUE("10/1/20"&amp;RIGHT(BW$1,2)),$U696,Holidays!$J$3:$J$937),
IF($T696&lt;DATEVALUE("10/1/20"&amp;RIGHT(BW$1,2)),NETWORKDAYS(DATEVALUE("10/1/20"&amp;RIGHT(BW$1,2)),DATEVALUE("9/30/20"&amp;RIGHT(BX$1,2)),Holidays!$J$3:$J$937),
IF($T696&gt;=DATEVALUE("10/1/20"&amp;RIGHT(BW$1,2)),NETWORKDAYS($T696,DATEVALUE("9/30/20"&amp;RIGHT(BX$1,2)),Holidays!$J$3:$J$937),"")))),"")/(NETWORKDAYS($T696,$U696,Holidays!$J$3:$J$937)),0))</f>
        <v/>
      </c>
      <c r="BY696" s="87" t="str">
        <f>IF($Q696="","",IFERROR(IF(OR(AND($T696&gt;=DATEVALUE("10/1/20"&amp;RIGHT(BX$1,2)),$T696&lt;=DATEVALUE("9/30/20"&amp;RIGHT(BY$1,2))),AND($U696&gt;=DATEVALUE("10/1/20"&amp;RIGHT(BX$1,2)),$U696&lt;=DATEVALUE("9/30/20"&amp;RIGHT(BY$1,2))),AND($T696&lt;=DATEVALUE("10/1/20"&amp;RIGHT(BX$1,2)),$U696&gt;=DATEVALUE("9/30/20"&amp;RIGHT(BY$1,2)))),
IF(AND($T696&gt;=DATEVALUE("10/1/20"&amp;RIGHT(BX$1,2)),$U696&lt;=DATEVALUE("9/30/20"&amp;RIGHT(BY$1,2))),NETWORKDAYS($T696,$U696,Holidays!$J$3:$J$937),
IF(AND($T696&lt;DATEVALUE("10/1/20"&amp;RIGHT(BX$1,2)),$U696&lt;=DATEVALUE("9/30/20"&amp;RIGHT(BY$1,2))),NETWORKDAYS(DATEVALUE("10/1/20"&amp;RIGHT(BX$1,2)),$U696,Holidays!$J$3:$J$937),
IF($T696&lt;DATEVALUE("10/1/20"&amp;RIGHT(BX$1,2)),NETWORKDAYS(DATEVALUE("10/1/20"&amp;RIGHT(BX$1,2)),DATEVALUE("9/30/20"&amp;RIGHT(BY$1,2)),Holidays!$J$3:$J$937),
IF($T696&gt;=DATEVALUE("10/1/20"&amp;RIGHT(BX$1,2)),NETWORKDAYS($T696,DATEVALUE("9/30/20"&amp;RIGHT(BY$1,2)),Holidays!$J$3:$J$937),"")))),"")/(NETWORKDAYS($T696,$U696,Holidays!$J$3:$J$937)),0))</f>
        <v/>
      </c>
      <c r="BZ696" s="87" t="str">
        <f>IF($Q696="","",IFERROR(IF(OR(AND($T696&gt;=DATEVALUE("10/1/20"&amp;RIGHT(BY$1,2)),$T696&lt;=DATEVALUE("9/30/20"&amp;RIGHT(BZ$1,2))),AND($U696&gt;=DATEVALUE("10/1/20"&amp;RIGHT(BY$1,2)),$U696&lt;=DATEVALUE("9/30/20"&amp;RIGHT(BZ$1,2))),AND($T696&lt;=DATEVALUE("10/1/20"&amp;RIGHT(BY$1,2)),$U696&gt;=DATEVALUE("9/30/20"&amp;RIGHT(BZ$1,2)))),
IF(AND($T696&gt;=DATEVALUE("10/1/20"&amp;RIGHT(BY$1,2)),$U696&lt;=DATEVALUE("9/30/20"&amp;RIGHT(BZ$1,2))),NETWORKDAYS($T696,$U696,Holidays!$J$3:$J$937),
IF(AND($T696&lt;DATEVALUE("10/1/20"&amp;RIGHT(BY$1,2)),$U696&lt;=DATEVALUE("9/30/20"&amp;RIGHT(BZ$1,2))),NETWORKDAYS(DATEVALUE("10/1/20"&amp;RIGHT(BY$1,2)),$U696,Holidays!$J$3:$J$937),
IF($T696&lt;DATEVALUE("10/1/20"&amp;RIGHT(BY$1,2)),NETWORKDAYS(DATEVALUE("10/1/20"&amp;RIGHT(BY$1,2)),DATEVALUE("9/30/20"&amp;RIGHT(BZ$1,2)),Holidays!$J$3:$J$937),
IF($T696&gt;=DATEVALUE("10/1/20"&amp;RIGHT(BY$1,2)),NETWORKDAYS($T696,DATEVALUE("9/30/20"&amp;RIGHT(BZ$1,2)),Holidays!$J$3:$J$937),"")))),"")/(NETWORKDAYS($T696,$U696,Holidays!$J$3:$J$937)),0))</f>
        <v/>
      </c>
      <c r="CA696" s="87" t="str">
        <f>IF($Q696="","",IFERROR(IF(OR(AND($T696&gt;=DATEVALUE("10/1/20"&amp;RIGHT(BZ$1,2)),$T696&lt;=DATEVALUE("9/30/20"&amp;RIGHT(CA$1,2))),AND($U696&gt;=DATEVALUE("10/1/20"&amp;RIGHT(BZ$1,2)),$U696&lt;=DATEVALUE("9/30/20"&amp;RIGHT(CA$1,2))),AND($T696&lt;=DATEVALUE("10/1/20"&amp;RIGHT(BZ$1,2)),$U696&gt;=DATEVALUE("9/30/20"&amp;RIGHT(CA$1,2)))),
IF(AND($T696&gt;=DATEVALUE("10/1/20"&amp;RIGHT(BZ$1,2)),$U696&lt;=DATEVALUE("9/30/20"&amp;RIGHT(CA$1,2))),NETWORKDAYS($T696,$U696,Holidays!$J$3:$J$937),
IF(AND($T696&lt;DATEVALUE("10/1/20"&amp;RIGHT(BZ$1,2)),$U696&lt;=DATEVALUE("9/30/20"&amp;RIGHT(CA$1,2))),NETWORKDAYS(DATEVALUE("10/1/20"&amp;RIGHT(BZ$1,2)),$U696,Holidays!$J$3:$J$937),
IF($T696&lt;DATEVALUE("10/1/20"&amp;RIGHT(BZ$1,2)),NETWORKDAYS(DATEVALUE("10/1/20"&amp;RIGHT(BZ$1,2)),DATEVALUE("9/30/20"&amp;RIGHT(CA$1,2)),Holidays!$J$3:$J$937),
IF($T696&gt;=DATEVALUE("10/1/20"&amp;RIGHT(BZ$1,2)),NETWORKDAYS($T696,DATEVALUE("9/30/20"&amp;RIGHT(CA$1,2)),Holidays!$J$3:$J$937),"")))),"")/(NETWORKDAYS($T696,$U696,Holidays!$J$3:$J$937)),0))</f>
        <v/>
      </c>
      <c r="CB696" s="87" t="str">
        <f>IF($Q696="","",IFERROR(IF(OR(AND($T696&gt;=DATEVALUE("10/1/20"&amp;RIGHT(CA$1,2)),$T696&lt;=DATEVALUE("9/30/20"&amp;RIGHT(CB$1,2))),AND($U696&gt;=DATEVALUE("10/1/20"&amp;RIGHT(CA$1,2)),$U696&lt;=DATEVALUE("9/30/20"&amp;RIGHT(CB$1,2))),AND($T696&lt;=DATEVALUE("10/1/20"&amp;RIGHT(CA$1,2)),$U696&gt;=DATEVALUE("9/30/20"&amp;RIGHT(CB$1,2)))),
IF(AND($T696&gt;=DATEVALUE("10/1/20"&amp;RIGHT(CA$1,2)),$U696&lt;=DATEVALUE("9/30/20"&amp;RIGHT(CB$1,2))),NETWORKDAYS($T696,$U696,Holidays!$J$3:$J$937),
IF(AND($T696&lt;DATEVALUE("10/1/20"&amp;RIGHT(CA$1,2)),$U696&lt;=DATEVALUE("9/30/20"&amp;RIGHT(CB$1,2))),NETWORKDAYS(DATEVALUE("10/1/20"&amp;RIGHT(CA$1,2)),$U696,Holidays!$J$3:$J$937),
IF($T696&lt;DATEVALUE("10/1/20"&amp;RIGHT(CA$1,2)),NETWORKDAYS(DATEVALUE("10/1/20"&amp;RIGHT(CA$1,2)),DATEVALUE("9/30/20"&amp;RIGHT(CB$1,2)),Holidays!$J$3:$J$937),
IF($T696&gt;=DATEVALUE("10/1/20"&amp;RIGHT(CA$1,2)),NETWORKDAYS($T696,DATEVALUE("9/30/20"&amp;RIGHT(CB$1,2)),Holidays!$J$3:$J$937),"")))),"")/(NETWORKDAYS($T696,$U696,Holidays!$J$3:$J$937)),0))</f>
        <v/>
      </c>
    </row>
    <row r="697" spans="1:80">
      <c r="A697" s="97"/>
      <c r="B697" s="98" t="str">
        <f ca="1">IF(NOT($A697=""),OFFSET('WBS Reference &amp; User Procedure'!$A$1,MATCH($A697,'WBS Reference &amp; User Procedure'!$A:$A,0)-1,1),"")</f>
        <v/>
      </c>
      <c r="D697" s="97"/>
      <c r="T697" s="104" t="str">
        <f>IF(NOT(Q697=""),IF(NOT($S697=""),$S697,#REF!),"")</f>
        <v/>
      </c>
      <c r="U697" s="104" t="str">
        <f>IF(NOT(Q697=""),WORKDAY(T697,Q697,Holidays!$J$3:$J$937),"")</f>
        <v/>
      </c>
      <c r="V697" s="104"/>
      <c r="W697" s="104"/>
      <c r="X697" s="101" t="str">
        <f t="shared" si="153"/>
        <v/>
      </c>
      <c r="AL697" s="87" t="str">
        <f t="shared" ca="1" si="150"/>
        <v/>
      </c>
      <c r="AN697" s="87" t="str">
        <f t="shared" ca="1" si="156"/>
        <v/>
      </c>
      <c r="AO697" s="87" t="str">
        <f t="shared" ca="1" si="156"/>
        <v/>
      </c>
      <c r="AP697" s="87" t="str">
        <f t="shared" ca="1" si="156"/>
        <v/>
      </c>
      <c r="AQ697" s="87" t="str">
        <f t="shared" ca="1" si="156"/>
        <v/>
      </c>
      <c r="AR697" s="87" t="str">
        <f t="shared" ca="1" si="156"/>
        <v/>
      </c>
      <c r="AS697" s="87" t="str">
        <f t="shared" ca="1" si="156"/>
        <v/>
      </c>
      <c r="AT697" s="87" t="str">
        <f t="shared" ca="1" si="156"/>
        <v/>
      </c>
      <c r="AU697" s="87" t="str">
        <f t="shared" ca="1" si="156"/>
        <v/>
      </c>
      <c r="AV697" s="87" t="str">
        <f t="shared" ca="1" si="156"/>
        <v/>
      </c>
      <c r="AW697" s="87" t="str">
        <f t="shared" ca="1" si="156"/>
        <v/>
      </c>
      <c r="AX697" s="87" t="str">
        <f t="shared" ca="1" si="157"/>
        <v/>
      </c>
      <c r="AY697" s="87" t="str">
        <f t="shared" ca="1" si="157"/>
        <v/>
      </c>
      <c r="AZ697" s="87" t="str">
        <f t="shared" ca="1" si="157"/>
        <v/>
      </c>
      <c r="BA697" s="87" t="str">
        <f t="shared" ca="1" si="157"/>
        <v/>
      </c>
      <c r="BB697" s="87" t="str">
        <f t="shared" ca="1" si="157"/>
        <v/>
      </c>
      <c r="BC697" s="87" t="str">
        <f t="shared" ca="1" si="157"/>
        <v/>
      </c>
      <c r="BD697" s="87" t="str">
        <f t="shared" ca="1" si="157"/>
        <v/>
      </c>
      <c r="BE697" s="87" t="str">
        <f t="shared" ca="1" si="157"/>
        <v/>
      </c>
      <c r="BF697" s="87" t="str">
        <f t="shared" ca="1" si="157"/>
        <v/>
      </c>
      <c r="BG697" s="87" t="str">
        <f t="shared" ca="1" si="157"/>
        <v/>
      </c>
      <c r="BI697" s="87" t="str">
        <f>IF($Q697="","",IFERROR(IF(OR(AND($T697&gt;=DATEVALUE("10/1/20"&amp;RIGHT(BH$1,2)),$T697&lt;=DATEVALUE("9/30/20"&amp;RIGHT(BI$1,2))),AND($U697&gt;=DATEVALUE("10/1/20"&amp;RIGHT(BH$1,2)),$U697&lt;=DATEVALUE("9/30/20"&amp;RIGHT(BI$1,2))),AND($T697&lt;=DATEVALUE("10/1/20"&amp;RIGHT(BH$1,2)),$U697&gt;=DATEVALUE("9/30/20"&amp;RIGHT(BI$1,2)))),
IF(AND($T697&gt;=DATEVALUE("10/1/20"&amp;RIGHT(BH$1,2)),$U697&lt;=DATEVALUE("9/30/20"&amp;RIGHT(BI$1,2))),NETWORKDAYS($T697,$U697,Holidays!$J$3:$J$937),
IF(AND($T697&lt;DATEVALUE("10/1/20"&amp;RIGHT(BH$1,2)),$U697&lt;=DATEVALUE("9/30/20"&amp;RIGHT(BI$1,2))),NETWORKDAYS(DATEVALUE("10/1/20"&amp;RIGHT(BH$1,2)),$U697,Holidays!$J$3:$J$937),
IF($T697&lt;DATEVALUE("10/1/20"&amp;RIGHT(BH$1,2)),NETWORKDAYS(DATEVALUE("10/1/20"&amp;RIGHT(BH$1,2)),DATEVALUE("9/30/20"&amp;RIGHT(BI$1,2)),Holidays!$J$3:$J$937),
IF($T697&gt;=DATEVALUE("10/1/20"&amp;RIGHT(BH$1,2)),NETWORKDAYS($T697,DATEVALUE("9/30/20"&amp;RIGHT(BI$1,2)),Holidays!$J$3:$J$937),"")))),"")/(NETWORKDAYS($T697,$U697,Holidays!$J$3:$J$937)),0))</f>
        <v/>
      </c>
      <c r="BJ697" s="87" t="str">
        <f>IF($Q697="","",IFERROR(IF(OR(AND($T697&gt;=DATEVALUE("10/1/20"&amp;RIGHT(BI$1,2)),$T697&lt;=DATEVALUE("9/30/20"&amp;RIGHT(BJ$1,2))),AND($U697&gt;=DATEVALUE("10/1/20"&amp;RIGHT(BI$1,2)),$U697&lt;=DATEVALUE("9/30/20"&amp;RIGHT(BJ$1,2))),AND($T697&lt;=DATEVALUE("10/1/20"&amp;RIGHT(BI$1,2)),$U697&gt;=DATEVALUE("9/30/20"&amp;RIGHT(BJ$1,2)))),
IF(AND($T697&gt;=DATEVALUE("10/1/20"&amp;RIGHT(BI$1,2)),$U697&lt;=DATEVALUE("9/30/20"&amp;RIGHT(BJ$1,2))),NETWORKDAYS($T697,$U697,Holidays!$J$3:$J$937),
IF(AND($T697&lt;DATEVALUE("10/1/20"&amp;RIGHT(BI$1,2)),$U697&lt;=DATEVALUE("9/30/20"&amp;RIGHT(BJ$1,2))),NETWORKDAYS(DATEVALUE("10/1/20"&amp;RIGHT(BI$1,2)),$U697,Holidays!$J$3:$J$937),
IF($T697&lt;DATEVALUE("10/1/20"&amp;RIGHT(BI$1,2)),NETWORKDAYS(DATEVALUE("10/1/20"&amp;RIGHT(BI$1,2)),DATEVALUE("9/30/20"&amp;RIGHT(BJ$1,2)),Holidays!$J$3:$J$937),
IF($T697&gt;=DATEVALUE("10/1/20"&amp;RIGHT(BI$1,2)),NETWORKDAYS($T697,DATEVALUE("9/30/20"&amp;RIGHT(BJ$1,2)),Holidays!$J$3:$J$937),"")))),"")/(NETWORKDAYS($T697,$U697,Holidays!$J$3:$J$937)),0))</f>
        <v/>
      </c>
      <c r="BK697" s="87" t="str">
        <f>IF($Q697="","",IFERROR(IF(OR(AND($T697&gt;=DATEVALUE("10/1/20"&amp;RIGHT(BJ$1,2)),$T697&lt;=DATEVALUE("9/30/20"&amp;RIGHT(BK$1,2))),AND($U697&gt;=DATEVALUE("10/1/20"&amp;RIGHT(BJ$1,2)),$U697&lt;=DATEVALUE("9/30/20"&amp;RIGHT(BK$1,2))),AND($T697&lt;=DATEVALUE("10/1/20"&amp;RIGHT(BJ$1,2)),$U697&gt;=DATEVALUE("9/30/20"&amp;RIGHT(BK$1,2)))),
IF(AND($T697&gt;=DATEVALUE("10/1/20"&amp;RIGHT(BJ$1,2)),$U697&lt;=DATEVALUE("9/30/20"&amp;RIGHT(BK$1,2))),NETWORKDAYS($T697,$U697,Holidays!$J$3:$J$937),
IF(AND($T697&lt;DATEVALUE("10/1/20"&amp;RIGHT(BJ$1,2)),$U697&lt;=DATEVALUE("9/30/20"&amp;RIGHT(BK$1,2))),NETWORKDAYS(DATEVALUE("10/1/20"&amp;RIGHT(BJ$1,2)),$U697,Holidays!$J$3:$J$937),
IF($T697&lt;DATEVALUE("10/1/20"&amp;RIGHT(BJ$1,2)),NETWORKDAYS(DATEVALUE("10/1/20"&amp;RIGHT(BJ$1,2)),DATEVALUE("9/30/20"&amp;RIGHT(BK$1,2)),Holidays!$J$3:$J$937),
IF($T697&gt;=DATEVALUE("10/1/20"&amp;RIGHT(BJ$1,2)),NETWORKDAYS($T697,DATEVALUE("9/30/20"&amp;RIGHT(BK$1,2)),Holidays!$J$3:$J$937),"")))),"")/(NETWORKDAYS($T697,$U697,Holidays!$J$3:$J$937)),0))</f>
        <v/>
      </c>
      <c r="BL697" s="87" t="str">
        <f>IF($Q697="","",IFERROR(IF(OR(AND($T697&gt;=DATEVALUE("10/1/20"&amp;RIGHT(BK$1,2)),$T697&lt;=DATEVALUE("9/30/20"&amp;RIGHT(BL$1,2))),AND($U697&gt;=DATEVALUE("10/1/20"&amp;RIGHT(BK$1,2)),$U697&lt;=DATEVALUE("9/30/20"&amp;RIGHT(BL$1,2))),AND($T697&lt;=DATEVALUE("10/1/20"&amp;RIGHT(BK$1,2)),$U697&gt;=DATEVALUE("9/30/20"&amp;RIGHT(BL$1,2)))),
IF(AND($T697&gt;=DATEVALUE("10/1/20"&amp;RIGHT(BK$1,2)),$U697&lt;=DATEVALUE("9/30/20"&amp;RIGHT(BL$1,2))),NETWORKDAYS($T697,$U697,Holidays!$J$3:$J$937),
IF(AND($T697&lt;DATEVALUE("10/1/20"&amp;RIGHT(BK$1,2)),$U697&lt;=DATEVALUE("9/30/20"&amp;RIGHT(BL$1,2))),NETWORKDAYS(DATEVALUE("10/1/20"&amp;RIGHT(BK$1,2)),$U697,Holidays!$J$3:$J$937),
IF($T697&lt;DATEVALUE("10/1/20"&amp;RIGHT(BK$1,2)),NETWORKDAYS(DATEVALUE("10/1/20"&amp;RIGHT(BK$1,2)),DATEVALUE("9/30/20"&amp;RIGHT(BL$1,2)),Holidays!$J$3:$J$937),
IF($T697&gt;=DATEVALUE("10/1/20"&amp;RIGHT(BK$1,2)),NETWORKDAYS($T697,DATEVALUE("9/30/20"&amp;RIGHT(BL$1,2)),Holidays!$J$3:$J$937),"")))),"")/(NETWORKDAYS($T697,$U697,Holidays!$J$3:$J$937)),0))</f>
        <v/>
      </c>
      <c r="BM697" s="87" t="str">
        <f>IF($Q697="","",IFERROR(IF(OR(AND($T697&gt;=DATEVALUE("10/1/20"&amp;RIGHT(BL$1,2)),$T697&lt;=DATEVALUE("9/30/20"&amp;RIGHT(BM$1,2))),AND($U697&gt;=DATEVALUE("10/1/20"&amp;RIGHT(BL$1,2)),$U697&lt;=DATEVALUE("9/30/20"&amp;RIGHT(BM$1,2))),AND($T697&lt;=DATEVALUE("10/1/20"&amp;RIGHT(BL$1,2)),$U697&gt;=DATEVALUE("9/30/20"&amp;RIGHT(BM$1,2)))),
IF(AND($T697&gt;=DATEVALUE("10/1/20"&amp;RIGHT(BL$1,2)),$U697&lt;=DATEVALUE("9/30/20"&amp;RIGHT(BM$1,2))),NETWORKDAYS($T697,$U697,Holidays!$J$3:$J$937),
IF(AND($T697&lt;DATEVALUE("10/1/20"&amp;RIGHT(BL$1,2)),$U697&lt;=DATEVALUE("9/30/20"&amp;RIGHT(BM$1,2))),NETWORKDAYS(DATEVALUE("10/1/20"&amp;RIGHT(BL$1,2)),$U697,Holidays!$J$3:$J$937),
IF($T697&lt;DATEVALUE("10/1/20"&amp;RIGHT(BL$1,2)),NETWORKDAYS(DATEVALUE("10/1/20"&amp;RIGHT(BL$1,2)),DATEVALUE("9/30/20"&amp;RIGHT(BM$1,2)),Holidays!$J$3:$J$937),
IF($T697&gt;=DATEVALUE("10/1/20"&amp;RIGHT(BL$1,2)),NETWORKDAYS($T697,DATEVALUE("9/30/20"&amp;RIGHT(BM$1,2)),Holidays!$J$3:$J$937),"")))),"")/(NETWORKDAYS($T697,$U697,Holidays!$J$3:$J$937)),0))</f>
        <v/>
      </c>
      <c r="BN697" s="87" t="str">
        <f>IF($Q697="","",IFERROR(IF(OR(AND($T697&gt;=DATEVALUE("10/1/20"&amp;RIGHT(BM$1,2)),$T697&lt;=DATEVALUE("9/30/20"&amp;RIGHT(BN$1,2))),AND($U697&gt;=DATEVALUE("10/1/20"&amp;RIGHT(BM$1,2)),$U697&lt;=DATEVALUE("9/30/20"&amp;RIGHT(BN$1,2))),AND($T697&lt;=DATEVALUE("10/1/20"&amp;RIGHT(BM$1,2)),$U697&gt;=DATEVALUE("9/30/20"&amp;RIGHT(BN$1,2)))),
IF(AND($T697&gt;=DATEVALUE("10/1/20"&amp;RIGHT(BM$1,2)),$U697&lt;=DATEVALUE("9/30/20"&amp;RIGHT(BN$1,2))),NETWORKDAYS($T697,$U697,Holidays!$J$3:$J$937),
IF(AND($T697&lt;DATEVALUE("10/1/20"&amp;RIGHT(BM$1,2)),$U697&lt;=DATEVALUE("9/30/20"&amp;RIGHT(BN$1,2))),NETWORKDAYS(DATEVALUE("10/1/20"&amp;RIGHT(BM$1,2)),$U697,Holidays!$J$3:$J$937),
IF($T697&lt;DATEVALUE("10/1/20"&amp;RIGHT(BM$1,2)),NETWORKDAYS(DATEVALUE("10/1/20"&amp;RIGHT(BM$1,2)),DATEVALUE("9/30/20"&amp;RIGHT(BN$1,2)),Holidays!$J$3:$J$937),
IF($T697&gt;=DATEVALUE("10/1/20"&amp;RIGHT(BM$1,2)),NETWORKDAYS($T697,DATEVALUE("9/30/20"&amp;RIGHT(BN$1,2)),Holidays!$J$3:$J$937),"")))),"")/(NETWORKDAYS($T697,$U697,Holidays!$J$3:$J$937)),0))</f>
        <v/>
      </c>
      <c r="BO697" s="87" t="str">
        <f>IF($Q697="","",IFERROR(IF(OR(AND($T697&gt;=DATEVALUE("10/1/20"&amp;RIGHT(BN$1,2)),$T697&lt;=DATEVALUE("9/30/20"&amp;RIGHT(BO$1,2))),AND($U697&gt;=DATEVALUE("10/1/20"&amp;RIGHT(BN$1,2)),$U697&lt;=DATEVALUE("9/30/20"&amp;RIGHT(BO$1,2))),AND($T697&lt;=DATEVALUE("10/1/20"&amp;RIGHT(BN$1,2)),$U697&gt;=DATEVALUE("9/30/20"&amp;RIGHT(BO$1,2)))),
IF(AND($T697&gt;=DATEVALUE("10/1/20"&amp;RIGHT(BN$1,2)),$U697&lt;=DATEVALUE("9/30/20"&amp;RIGHT(BO$1,2))),NETWORKDAYS($T697,$U697,Holidays!$J$3:$J$937),
IF(AND($T697&lt;DATEVALUE("10/1/20"&amp;RIGHT(BN$1,2)),$U697&lt;=DATEVALUE("9/30/20"&amp;RIGHT(BO$1,2))),NETWORKDAYS(DATEVALUE("10/1/20"&amp;RIGHT(BN$1,2)),$U697,Holidays!$J$3:$J$937),
IF($T697&lt;DATEVALUE("10/1/20"&amp;RIGHT(BN$1,2)),NETWORKDAYS(DATEVALUE("10/1/20"&amp;RIGHT(BN$1,2)),DATEVALUE("9/30/20"&amp;RIGHT(BO$1,2)),Holidays!$J$3:$J$937),
IF($T697&gt;=DATEVALUE("10/1/20"&amp;RIGHT(BN$1,2)),NETWORKDAYS($T697,DATEVALUE("9/30/20"&amp;RIGHT(BO$1,2)),Holidays!$J$3:$J$937),"")))),"")/(NETWORKDAYS($T697,$U697,Holidays!$J$3:$J$937)),0))</f>
        <v/>
      </c>
      <c r="BP697" s="87" t="str">
        <f>IF($Q697="","",IFERROR(IF(OR(AND($T697&gt;=DATEVALUE("10/1/20"&amp;RIGHT(BO$1,2)),$T697&lt;=DATEVALUE("9/30/20"&amp;RIGHT(BP$1,2))),AND($U697&gt;=DATEVALUE("10/1/20"&amp;RIGHT(BO$1,2)),$U697&lt;=DATEVALUE("9/30/20"&amp;RIGHT(BP$1,2))),AND($T697&lt;=DATEVALUE("10/1/20"&amp;RIGHT(BO$1,2)),$U697&gt;=DATEVALUE("9/30/20"&amp;RIGHT(BP$1,2)))),
IF(AND($T697&gt;=DATEVALUE("10/1/20"&amp;RIGHT(BO$1,2)),$U697&lt;=DATEVALUE("9/30/20"&amp;RIGHT(BP$1,2))),NETWORKDAYS($T697,$U697,Holidays!$J$3:$J$937),
IF(AND($T697&lt;DATEVALUE("10/1/20"&amp;RIGHT(BO$1,2)),$U697&lt;=DATEVALUE("9/30/20"&amp;RIGHT(BP$1,2))),NETWORKDAYS(DATEVALUE("10/1/20"&amp;RIGHT(BO$1,2)),$U697,Holidays!$J$3:$J$937),
IF($T697&lt;DATEVALUE("10/1/20"&amp;RIGHT(BO$1,2)),NETWORKDAYS(DATEVALUE("10/1/20"&amp;RIGHT(BO$1,2)),DATEVALUE("9/30/20"&amp;RIGHT(BP$1,2)),Holidays!$J$3:$J$937),
IF($T697&gt;=DATEVALUE("10/1/20"&amp;RIGHT(BO$1,2)),NETWORKDAYS($T697,DATEVALUE("9/30/20"&amp;RIGHT(BP$1,2)),Holidays!$J$3:$J$937),"")))),"")/(NETWORKDAYS($T697,$U697,Holidays!$J$3:$J$937)),0))</f>
        <v/>
      </c>
      <c r="BQ697" s="87" t="str">
        <f>IF($Q697="","",IFERROR(IF(OR(AND($T697&gt;=DATEVALUE("10/1/20"&amp;RIGHT(BP$1,2)),$T697&lt;=DATEVALUE("9/30/20"&amp;RIGHT(BQ$1,2))),AND($U697&gt;=DATEVALUE("10/1/20"&amp;RIGHT(BP$1,2)),$U697&lt;=DATEVALUE("9/30/20"&amp;RIGHT(BQ$1,2))),AND($T697&lt;=DATEVALUE("10/1/20"&amp;RIGHT(BP$1,2)),$U697&gt;=DATEVALUE("9/30/20"&amp;RIGHT(BQ$1,2)))),
IF(AND($T697&gt;=DATEVALUE("10/1/20"&amp;RIGHT(BP$1,2)),$U697&lt;=DATEVALUE("9/30/20"&amp;RIGHT(BQ$1,2))),NETWORKDAYS($T697,$U697,Holidays!$J$3:$J$937),
IF(AND($T697&lt;DATEVALUE("10/1/20"&amp;RIGHT(BP$1,2)),$U697&lt;=DATEVALUE("9/30/20"&amp;RIGHT(BQ$1,2))),NETWORKDAYS(DATEVALUE("10/1/20"&amp;RIGHT(BP$1,2)),$U697,Holidays!$J$3:$J$937),
IF($T697&lt;DATEVALUE("10/1/20"&amp;RIGHT(BP$1,2)),NETWORKDAYS(DATEVALUE("10/1/20"&amp;RIGHT(BP$1,2)),DATEVALUE("9/30/20"&amp;RIGHT(BQ$1,2)),Holidays!$J$3:$J$937),
IF($T697&gt;=DATEVALUE("10/1/20"&amp;RIGHT(BP$1,2)),NETWORKDAYS($T697,DATEVALUE("9/30/20"&amp;RIGHT(BQ$1,2)),Holidays!$J$3:$J$937),"")))),"")/(NETWORKDAYS($T697,$U697,Holidays!$J$3:$J$937)),0))</f>
        <v/>
      </c>
      <c r="BR697" s="87" t="str">
        <f>IF($Q697="","",IFERROR(IF(OR(AND($T697&gt;=DATEVALUE("10/1/20"&amp;RIGHT(BQ$1,2)),$T697&lt;=DATEVALUE("9/30/20"&amp;RIGHT(BR$1,2))),AND($U697&gt;=DATEVALUE("10/1/20"&amp;RIGHT(BQ$1,2)),$U697&lt;=DATEVALUE("9/30/20"&amp;RIGHT(BR$1,2))),AND($T697&lt;=DATEVALUE("10/1/20"&amp;RIGHT(BQ$1,2)),$U697&gt;=DATEVALUE("9/30/20"&amp;RIGHT(BR$1,2)))),
IF(AND($T697&gt;=DATEVALUE("10/1/20"&amp;RIGHT(BQ$1,2)),$U697&lt;=DATEVALUE("9/30/20"&amp;RIGHT(BR$1,2))),NETWORKDAYS($T697,$U697,Holidays!$J$3:$J$937),
IF(AND($T697&lt;DATEVALUE("10/1/20"&amp;RIGHT(BQ$1,2)),$U697&lt;=DATEVALUE("9/30/20"&amp;RIGHT(BR$1,2))),NETWORKDAYS(DATEVALUE("10/1/20"&amp;RIGHT(BQ$1,2)),$U697,Holidays!$J$3:$J$937),
IF($T697&lt;DATEVALUE("10/1/20"&amp;RIGHT(BQ$1,2)),NETWORKDAYS(DATEVALUE("10/1/20"&amp;RIGHT(BQ$1,2)),DATEVALUE("9/30/20"&amp;RIGHT(BR$1,2)),Holidays!$J$3:$J$937),
IF($T697&gt;=DATEVALUE("10/1/20"&amp;RIGHT(BQ$1,2)),NETWORKDAYS($T697,DATEVALUE("9/30/20"&amp;RIGHT(BR$1,2)),Holidays!$J$3:$J$937),"")))),"")/(NETWORKDAYS($T697,$U697,Holidays!$J$3:$J$937)),0))</f>
        <v/>
      </c>
      <c r="BS697" s="87" t="str">
        <f>IF($Q697="","",IFERROR(IF(OR(AND($T697&gt;=DATEVALUE("10/1/20"&amp;RIGHT(BR$1,2)),$T697&lt;=DATEVALUE("9/30/20"&amp;RIGHT(BS$1,2))),AND($U697&gt;=DATEVALUE("10/1/20"&amp;RIGHT(BR$1,2)),$U697&lt;=DATEVALUE("9/30/20"&amp;RIGHT(BS$1,2))),AND($T697&lt;=DATEVALUE("10/1/20"&amp;RIGHT(BR$1,2)),$U697&gt;=DATEVALUE("9/30/20"&amp;RIGHT(BS$1,2)))),
IF(AND($T697&gt;=DATEVALUE("10/1/20"&amp;RIGHT(BR$1,2)),$U697&lt;=DATEVALUE("9/30/20"&amp;RIGHT(BS$1,2))),NETWORKDAYS($T697,$U697,Holidays!$J$3:$J$937),
IF(AND($T697&lt;DATEVALUE("10/1/20"&amp;RIGHT(BR$1,2)),$U697&lt;=DATEVALUE("9/30/20"&amp;RIGHT(BS$1,2))),NETWORKDAYS(DATEVALUE("10/1/20"&amp;RIGHT(BR$1,2)),$U697,Holidays!$J$3:$J$937),
IF($T697&lt;DATEVALUE("10/1/20"&amp;RIGHT(BR$1,2)),NETWORKDAYS(DATEVALUE("10/1/20"&amp;RIGHT(BR$1,2)),DATEVALUE("9/30/20"&amp;RIGHT(BS$1,2)),Holidays!$J$3:$J$937),
IF($T697&gt;=DATEVALUE("10/1/20"&amp;RIGHT(BR$1,2)),NETWORKDAYS($T697,DATEVALUE("9/30/20"&amp;RIGHT(BS$1,2)),Holidays!$J$3:$J$937),"")))),"")/(NETWORKDAYS($T697,$U697,Holidays!$J$3:$J$937)),0))</f>
        <v/>
      </c>
      <c r="BT697" s="87" t="str">
        <f>IF($Q697="","",IFERROR(IF(OR(AND($T697&gt;=DATEVALUE("10/1/20"&amp;RIGHT(BS$1,2)),$T697&lt;=DATEVALUE("9/30/20"&amp;RIGHT(BT$1,2))),AND($U697&gt;=DATEVALUE("10/1/20"&amp;RIGHT(BS$1,2)),$U697&lt;=DATEVALUE("9/30/20"&amp;RIGHT(BT$1,2))),AND($T697&lt;=DATEVALUE("10/1/20"&amp;RIGHT(BS$1,2)),$U697&gt;=DATEVALUE("9/30/20"&amp;RIGHT(BT$1,2)))),
IF(AND($T697&gt;=DATEVALUE("10/1/20"&amp;RIGHT(BS$1,2)),$U697&lt;=DATEVALUE("9/30/20"&amp;RIGHT(BT$1,2))),NETWORKDAYS($T697,$U697,Holidays!$J$3:$J$937),
IF(AND($T697&lt;DATEVALUE("10/1/20"&amp;RIGHT(BS$1,2)),$U697&lt;=DATEVALUE("9/30/20"&amp;RIGHT(BT$1,2))),NETWORKDAYS(DATEVALUE("10/1/20"&amp;RIGHT(BS$1,2)),$U697,Holidays!$J$3:$J$937),
IF($T697&lt;DATEVALUE("10/1/20"&amp;RIGHT(BS$1,2)),NETWORKDAYS(DATEVALUE("10/1/20"&amp;RIGHT(BS$1,2)),DATEVALUE("9/30/20"&amp;RIGHT(BT$1,2)),Holidays!$J$3:$J$937),
IF($T697&gt;=DATEVALUE("10/1/20"&amp;RIGHT(BS$1,2)),NETWORKDAYS($T697,DATEVALUE("9/30/20"&amp;RIGHT(BT$1,2)),Holidays!$J$3:$J$937),"")))),"")/(NETWORKDAYS($T697,$U697,Holidays!$J$3:$J$937)),0))</f>
        <v/>
      </c>
      <c r="BU697" s="87" t="str">
        <f>IF($Q697="","",IFERROR(IF(OR(AND($T697&gt;=DATEVALUE("10/1/20"&amp;RIGHT(BT$1,2)),$T697&lt;=DATEVALUE("9/30/20"&amp;RIGHT(BU$1,2))),AND($U697&gt;=DATEVALUE("10/1/20"&amp;RIGHT(BT$1,2)),$U697&lt;=DATEVALUE("9/30/20"&amp;RIGHT(BU$1,2))),AND($T697&lt;=DATEVALUE("10/1/20"&amp;RIGHT(BT$1,2)),$U697&gt;=DATEVALUE("9/30/20"&amp;RIGHT(BU$1,2)))),
IF(AND($T697&gt;=DATEVALUE("10/1/20"&amp;RIGHT(BT$1,2)),$U697&lt;=DATEVALUE("9/30/20"&amp;RIGHT(BU$1,2))),NETWORKDAYS($T697,$U697,Holidays!$J$3:$J$937),
IF(AND($T697&lt;DATEVALUE("10/1/20"&amp;RIGHT(BT$1,2)),$U697&lt;=DATEVALUE("9/30/20"&amp;RIGHT(BU$1,2))),NETWORKDAYS(DATEVALUE("10/1/20"&amp;RIGHT(BT$1,2)),$U697,Holidays!$J$3:$J$937),
IF($T697&lt;DATEVALUE("10/1/20"&amp;RIGHT(BT$1,2)),NETWORKDAYS(DATEVALUE("10/1/20"&amp;RIGHT(BT$1,2)),DATEVALUE("9/30/20"&amp;RIGHT(BU$1,2)),Holidays!$J$3:$J$937),
IF($T697&gt;=DATEVALUE("10/1/20"&amp;RIGHT(BT$1,2)),NETWORKDAYS($T697,DATEVALUE("9/30/20"&amp;RIGHT(BU$1,2)),Holidays!$J$3:$J$937),"")))),"")/(NETWORKDAYS($T697,$U697,Holidays!$J$3:$J$937)),0))</f>
        <v/>
      </c>
      <c r="BV697" s="87" t="str">
        <f>IF($Q697="","",IFERROR(IF(OR(AND($T697&gt;=DATEVALUE("10/1/20"&amp;RIGHT(BU$1,2)),$T697&lt;=DATEVALUE("9/30/20"&amp;RIGHT(BV$1,2))),AND($U697&gt;=DATEVALUE("10/1/20"&amp;RIGHT(BU$1,2)),$U697&lt;=DATEVALUE("9/30/20"&amp;RIGHT(BV$1,2))),AND($T697&lt;=DATEVALUE("10/1/20"&amp;RIGHT(BU$1,2)),$U697&gt;=DATEVALUE("9/30/20"&amp;RIGHT(BV$1,2)))),
IF(AND($T697&gt;=DATEVALUE("10/1/20"&amp;RIGHT(BU$1,2)),$U697&lt;=DATEVALUE("9/30/20"&amp;RIGHT(BV$1,2))),NETWORKDAYS($T697,$U697,Holidays!$J$3:$J$937),
IF(AND($T697&lt;DATEVALUE("10/1/20"&amp;RIGHT(BU$1,2)),$U697&lt;=DATEVALUE("9/30/20"&amp;RIGHT(BV$1,2))),NETWORKDAYS(DATEVALUE("10/1/20"&amp;RIGHT(BU$1,2)),$U697,Holidays!$J$3:$J$937),
IF($T697&lt;DATEVALUE("10/1/20"&amp;RIGHT(BU$1,2)),NETWORKDAYS(DATEVALUE("10/1/20"&amp;RIGHT(BU$1,2)),DATEVALUE("9/30/20"&amp;RIGHT(BV$1,2)),Holidays!$J$3:$J$937),
IF($T697&gt;=DATEVALUE("10/1/20"&amp;RIGHT(BU$1,2)),NETWORKDAYS($T697,DATEVALUE("9/30/20"&amp;RIGHT(BV$1,2)),Holidays!$J$3:$J$937),"")))),"")/(NETWORKDAYS($T697,$U697,Holidays!$J$3:$J$937)),0))</f>
        <v/>
      </c>
      <c r="BW697" s="87" t="str">
        <f>IF($Q697="","",IFERROR(IF(OR(AND($T697&gt;=DATEVALUE("10/1/20"&amp;RIGHT(BV$1,2)),$T697&lt;=DATEVALUE("9/30/20"&amp;RIGHT(BW$1,2))),AND($U697&gt;=DATEVALUE("10/1/20"&amp;RIGHT(BV$1,2)),$U697&lt;=DATEVALUE("9/30/20"&amp;RIGHT(BW$1,2))),AND($T697&lt;=DATEVALUE("10/1/20"&amp;RIGHT(BV$1,2)),$U697&gt;=DATEVALUE("9/30/20"&amp;RIGHT(BW$1,2)))),
IF(AND($T697&gt;=DATEVALUE("10/1/20"&amp;RIGHT(BV$1,2)),$U697&lt;=DATEVALUE("9/30/20"&amp;RIGHT(BW$1,2))),NETWORKDAYS($T697,$U697,Holidays!$J$3:$J$937),
IF(AND($T697&lt;DATEVALUE("10/1/20"&amp;RIGHT(BV$1,2)),$U697&lt;=DATEVALUE("9/30/20"&amp;RIGHT(BW$1,2))),NETWORKDAYS(DATEVALUE("10/1/20"&amp;RIGHT(BV$1,2)),$U697,Holidays!$J$3:$J$937),
IF($T697&lt;DATEVALUE("10/1/20"&amp;RIGHT(BV$1,2)),NETWORKDAYS(DATEVALUE("10/1/20"&amp;RIGHT(BV$1,2)),DATEVALUE("9/30/20"&amp;RIGHT(BW$1,2)),Holidays!$J$3:$J$937),
IF($T697&gt;=DATEVALUE("10/1/20"&amp;RIGHT(BV$1,2)),NETWORKDAYS($T697,DATEVALUE("9/30/20"&amp;RIGHT(BW$1,2)),Holidays!$J$3:$J$937),"")))),"")/(NETWORKDAYS($T697,$U697,Holidays!$J$3:$J$937)),0))</f>
        <v/>
      </c>
      <c r="BX697" s="87" t="str">
        <f>IF($Q697="","",IFERROR(IF(OR(AND($T697&gt;=DATEVALUE("10/1/20"&amp;RIGHT(BW$1,2)),$T697&lt;=DATEVALUE("9/30/20"&amp;RIGHT(BX$1,2))),AND($U697&gt;=DATEVALUE("10/1/20"&amp;RIGHT(BW$1,2)),$U697&lt;=DATEVALUE("9/30/20"&amp;RIGHT(BX$1,2))),AND($T697&lt;=DATEVALUE("10/1/20"&amp;RIGHT(BW$1,2)),$U697&gt;=DATEVALUE("9/30/20"&amp;RIGHT(BX$1,2)))),
IF(AND($T697&gt;=DATEVALUE("10/1/20"&amp;RIGHT(BW$1,2)),$U697&lt;=DATEVALUE("9/30/20"&amp;RIGHT(BX$1,2))),NETWORKDAYS($T697,$U697,Holidays!$J$3:$J$937),
IF(AND($T697&lt;DATEVALUE("10/1/20"&amp;RIGHT(BW$1,2)),$U697&lt;=DATEVALUE("9/30/20"&amp;RIGHT(BX$1,2))),NETWORKDAYS(DATEVALUE("10/1/20"&amp;RIGHT(BW$1,2)),$U697,Holidays!$J$3:$J$937),
IF($T697&lt;DATEVALUE("10/1/20"&amp;RIGHT(BW$1,2)),NETWORKDAYS(DATEVALUE("10/1/20"&amp;RIGHT(BW$1,2)),DATEVALUE("9/30/20"&amp;RIGHT(BX$1,2)),Holidays!$J$3:$J$937),
IF($T697&gt;=DATEVALUE("10/1/20"&amp;RIGHT(BW$1,2)),NETWORKDAYS($T697,DATEVALUE("9/30/20"&amp;RIGHT(BX$1,2)),Holidays!$J$3:$J$937),"")))),"")/(NETWORKDAYS($T697,$U697,Holidays!$J$3:$J$937)),0))</f>
        <v/>
      </c>
      <c r="BY697" s="87" t="str">
        <f>IF($Q697="","",IFERROR(IF(OR(AND($T697&gt;=DATEVALUE("10/1/20"&amp;RIGHT(BX$1,2)),$T697&lt;=DATEVALUE("9/30/20"&amp;RIGHT(BY$1,2))),AND($U697&gt;=DATEVALUE("10/1/20"&amp;RIGHT(BX$1,2)),$U697&lt;=DATEVALUE("9/30/20"&amp;RIGHT(BY$1,2))),AND($T697&lt;=DATEVALUE("10/1/20"&amp;RIGHT(BX$1,2)),$U697&gt;=DATEVALUE("9/30/20"&amp;RIGHT(BY$1,2)))),
IF(AND($T697&gt;=DATEVALUE("10/1/20"&amp;RIGHT(BX$1,2)),$U697&lt;=DATEVALUE("9/30/20"&amp;RIGHT(BY$1,2))),NETWORKDAYS($T697,$U697,Holidays!$J$3:$J$937),
IF(AND($T697&lt;DATEVALUE("10/1/20"&amp;RIGHT(BX$1,2)),$U697&lt;=DATEVALUE("9/30/20"&amp;RIGHT(BY$1,2))),NETWORKDAYS(DATEVALUE("10/1/20"&amp;RIGHT(BX$1,2)),$U697,Holidays!$J$3:$J$937),
IF($T697&lt;DATEVALUE("10/1/20"&amp;RIGHT(BX$1,2)),NETWORKDAYS(DATEVALUE("10/1/20"&amp;RIGHT(BX$1,2)),DATEVALUE("9/30/20"&amp;RIGHT(BY$1,2)),Holidays!$J$3:$J$937),
IF($T697&gt;=DATEVALUE("10/1/20"&amp;RIGHT(BX$1,2)),NETWORKDAYS($T697,DATEVALUE("9/30/20"&amp;RIGHT(BY$1,2)),Holidays!$J$3:$J$937),"")))),"")/(NETWORKDAYS($T697,$U697,Holidays!$J$3:$J$937)),0))</f>
        <v/>
      </c>
      <c r="BZ697" s="87" t="str">
        <f>IF($Q697="","",IFERROR(IF(OR(AND($T697&gt;=DATEVALUE("10/1/20"&amp;RIGHT(BY$1,2)),$T697&lt;=DATEVALUE("9/30/20"&amp;RIGHT(BZ$1,2))),AND($U697&gt;=DATEVALUE("10/1/20"&amp;RIGHT(BY$1,2)),$U697&lt;=DATEVALUE("9/30/20"&amp;RIGHT(BZ$1,2))),AND($T697&lt;=DATEVALUE("10/1/20"&amp;RIGHT(BY$1,2)),$U697&gt;=DATEVALUE("9/30/20"&amp;RIGHT(BZ$1,2)))),
IF(AND($T697&gt;=DATEVALUE("10/1/20"&amp;RIGHT(BY$1,2)),$U697&lt;=DATEVALUE("9/30/20"&amp;RIGHT(BZ$1,2))),NETWORKDAYS($T697,$U697,Holidays!$J$3:$J$937),
IF(AND($T697&lt;DATEVALUE("10/1/20"&amp;RIGHT(BY$1,2)),$U697&lt;=DATEVALUE("9/30/20"&amp;RIGHT(BZ$1,2))),NETWORKDAYS(DATEVALUE("10/1/20"&amp;RIGHT(BY$1,2)),$U697,Holidays!$J$3:$J$937),
IF($T697&lt;DATEVALUE("10/1/20"&amp;RIGHT(BY$1,2)),NETWORKDAYS(DATEVALUE("10/1/20"&amp;RIGHT(BY$1,2)),DATEVALUE("9/30/20"&amp;RIGHT(BZ$1,2)),Holidays!$J$3:$J$937),
IF($T697&gt;=DATEVALUE("10/1/20"&amp;RIGHT(BY$1,2)),NETWORKDAYS($T697,DATEVALUE("9/30/20"&amp;RIGHT(BZ$1,2)),Holidays!$J$3:$J$937),"")))),"")/(NETWORKDAYS($T697,$U697,Holidays!$J$3:$J$937)),0))</f>
        <v/>
      </c>
      <c r="CA697" s="87" t="str">
        <f>IF($Q697="","",IFERROR(IF(OR(AND($T697&gt;=DATEVALUE("10/1/20"&amp;RIGHT(BZ$1,2)),$T697&lt;=DATEVALUE("9/30/20"&amp;RIGHT(CA$1,2))),AND($U697&gt;=DATEVALUE("10/1/20"&amp;RIGHT(BZ$1,2)),$U697&lt;=DATEVALUE("9/30/20"&amp;RIGHT(CA$1,2))),AND($T697&lt;=DATEVALUE("10/1/20"&amp;RIGHT(BZ$1,2)),$U697&gt;=DATEVALUE("9/30/20"&amp;RIGHT(CA$1,2)))),
IF(AND($T697&gt;=DATEVALUE("10/1/20"&amp;RIGHT(BZ$1,2)),$U697&lt;=DATEVALUE("9/30/20"&amp;RIGHT(CA$1,2))),NETWORKDAYS($T697,$U697,Holidays!$J$3:$J$937),
IF(AND($T697&lt;DATEVALUE("10/1/20"&amp;RIGHT(BZ$1,2)),$U697&lt;=DATEVALUE("9/30/20"&amp;RIGHT(CA$1,2))),NETWORKDAYS(DATEVALUE("10/1/20"&amp;RIGHT(BZ$1,2)),$U697,Holidays!$J$3:$J$937),
IF($T697&lt;DATEVALUE("10/1/20"&amp;RIGHT(BZ$1,2)),NETWORKDAYS(DATEVALUE("10/1/20"&amp;RIGHT(BZ$1,2)),DATEVALUE("9/30/20"&amp;RIGHT(CA$1,2)),Holidays!$J$3:$J$937),
IF($T697&gt;=DATEVALUE("10/1/20"&amp;RIGHT(BZ$1,2)),NETWORKDAYS($T697,DATEVALUE("9/30/20"&amp;RIGHT(CA$1,2)),Holidays!$J$3:$J$937),"")))),"")/(NETWORKDAYS($T697,$U697,Holidays!$J$3:$J$937)),0))</f>
        <v/>
      </c>
      <c r="CB697" s="87" t="str">
        <f>IF($Q697="","",IFERROR(IF(OR(AND($T697&gt;=DATEVALUE("10/1/20"&amp;RIGHT(CA$1,2)),$T697&lt;=DATEVALUE("9/30/20"&amp;RIGHT(CB$1,2))),AND($U697&gt;=DATEVALUE("10/1/20"&amp;RIGHT(CA$1,2)),$U697&lt;=DATEVALUE("9/30/20"&amp;RIGHT(CB$1,2))),AND($T697&lt;=DATEVALUE("10/1/20"&amp;RIGHT(CA$1,2)),$U697&gt;=DATEVALUE("9/30/20"&amp;RIGHT(CB$1,2)))),
IF(AND($T697&gt;=DATEVALUE("10/1/20"&amp;RIGHT(CA$1,2)),$U697&lt;=DATEVALUE("9/30/20"&amp;RIGHT(CB$1,2))),NETWORKDAYS($T697,$U697,Holidays!$J$3:$J$937),
IF(AND($T697&lt;DATEVALUE("10/1/20"&amp;RIGHT(CA$1,2)),$U697&lt;=DATEVALUE("9/30/20"&amp;RIGHT(CB$1,2))),NETWORKDAYS(DATEVALUE("10/1/20"&amp;RIGHT(CA$1,2)),$U697,Holidays!$J$3:$J$937),
IF($T697&lt;DATEVALUE("10/1/20"&amp;RIGHT(CA$1,2)),NETWORKDAYS(DATEVALUE("10/1/20"&amp;RIGHT(CA$1,2)),DATEVALUE("9/30/20"&amp;RIGHT(CB$1,2)),Holidays!$J$3:$J$937),
IF($T697&gt;=DATEVALUE("10/1/20"&amp;RIGHT(CA$1,2)),NETWORKDAYS($T697,DATEVALUE("9/30/20"&amp;RIGHT(CB$1,2)),Holidays!$J$3:$J$937),"")))),"")/(NETWORKDAYS($T697,$U697,Holidays!$J$3:$J$937)),0))</f>
        <v/>
      </c>
    </row>
    <row r="698" spans="1:80">
      <c r="A698" s="97"/>
      <c r="B698" s="98" t="str">
        <f ca="1">IF(NOT($A698=""),OFFSET('WBS Reference &amp; User Procedure'!$A$1,MATCH($A698,'WBS Reference &amp; User Procedure'!$A:$A,0)-1,1),"")</f>
        <v/>
      </c>
      <c r="D698" s="97"/>
      <c r="T698" s="104" t="str">
        <f>IF(NOT(Q698=""),IF(NOT($S698=""),$S698,#REF!),"")</f>
        <v/>
      </c>
      <c r="U698" s="104" t="str">
        <f>IF(NOT(Q698=""),WORKDAY(T698,Q698,Holidays!$J$3:$J$937),"")</f>
        <v/>
      </c>
      <c r="V698" s="104"/>
      <c r="W698" s="104"/>
      <c r="X698" s="101" t="str">
        <f t="shared" si="153"/>
        <v/>
      </c>
      <c r="AL698" s="87" t="str">
        <f t="shared" ca="1" si="150"/>
        <v/>
      </c>
      <c r="AN698" s="87" t="str">
        <f t="shared" ca="1" si="156"/>
        <v/>
      </c>
      <c r="AO698" s="87" t="str">
        <f t="shared" ca="1" si="156"/>
        <v/>
      </c>
      <c r="AP698" s="87" t="str">
        <f t="shared" ca="1" si="156"/>
        <v/>
      </c>
      <c r="AQ698" s="87" t="str">
        <f t="shared" ca="1" si="156"/>
        <v/>
      </c>
      <c r="AR698" s="87" t="str">
        <f t="shared" ca="1" si="156"/>
        <v/>
      </c>
      <c r="AS698" s="87" t="str">
        <f t="shared" ca="1" si="156"/>
        <v/>
      </c>
      <c r="AT698" s="87" t="str">
        <f t="shared" ca="1" si="156"/>
        <v/>
      </c>
      <c r="AU698" s="87" t="str">
        <f t="shared" ca="1" si="156"/>
        <v/>
      </c>
      <c r="AV698" s="87" t="str">
        <f t="shared" ca="1" si="156"/>
        <v/>
      </c>
      <c r="AW698" s="87" t="str">
        <f t="shared" ca="1" si="156"/>
        <v/>
      </c>
      <c r="AX698" s="87" t="str">
        <f t="shared" ca="1" si="157"/>
        <v/>
      </c>
      <c r="AY698" s="87" t="str">
        <f t="shared" ca="1" si="157"/>
        <v/>
      </c>
      <c r="AZ698" s="87" t="str">
        <f t="shared" ca="1" si="157"/>
        <v/>
      </c>
      <c r="BA698" s="87" t="str">
        <f t="shared" ca="1" si="157"/>
        <v/>
      </c>
      <c r="BB698" s="87" t="str">
        <f t="shared" ca="1" si="157"/>
        <v/>
      </c>
      <c r="BC698" s="87" t="str">
        <f t="shared" ca="1" si="157"/>
        <v/>
      </c>
      <c r="BD698" s="87" t="str">
        <f t="shared" ca="1" si="157"/>
        <v/>
      </c>
      <c r="BE698" s="87" t="str">
        <f t="shared" ca="1" si="157"/>
        <v/>
      </c>
      <c r="BF698" s="87" t="str">
        <f t="shared" ca="1" si="157"/>
        <v/>
      </c>
      <c r="BG698" s="87" t="str">
        <f t="shared" ca="1" si="157"/>
        <v/>
      </c>
      <c r="BI698" s="87" t="str">
        <f>IF($Q698="","",IFERROR(IF(OR(AND($T698&gt;=DATEVALUE("10/1/20"&amp;RIGHT(BH$1,2)),$T698&lt;=DATEVALUE("9/30/20"&amp;RIGHT(BI$1,2))),AND($U698&gt;=DATEVALUE("10/1/20"&amp;RIGHT(BH$1,2)),$U698&lt;=DATEVALUE("9/30/20"&amp;RIGHT(BI$1,2))),AND($T698&lt;=DATEVALUE("10/1/20"&amp;RIGHT(BH$1,2)),$U698&gt;=DATEVALUE("9/30/20"&amp;RIGHT(BI$1,2)))),
IF(AND($T698&gt;=DATEVALUE("10/1/20"&amp;RIGHT(BH$1,2)),$U698&lt;=DATEVALUE("9/30/20"&amp;RIGHT(BI$1,2))),NETWORKDAYS($T698,$U698,Holidays!$J$3:$J$937),
IF(AND($T698&lt;DATEVALUE("10/1/20"&amp;RIGHT(BH$1,2)),$U698&lt;=DATEVALUE("9/30/20"&amp;RIGHT(BI$1,2))),NETWORKDAYS(DATEVALUE("10/1/20"&amp;RIGHT(BH$1,2)),$U698,Holidays!$J$3:$J$937),
IF($T698&lt;DATEVALUE("10/1/20"&amp;RIGHT(BH$1,2)),NETWORKDAYS(DATEVALUE("10/1/20"&amp;RIGHT(BH$1,2)),DATEVALUE("9/30/20"&amp;RIGHT(BI$1,2)),Holidays!$J$3:$J$937),
IF($T698&gt;=DATEVALUE("10/1/20"&amp;RIGHT(BH$1,2)),NETWORKDAYS($T698,DATEVALUE("9/30/20"&amp;RIGHT(BI$1,2)),Holidays!$J$3:$J$937),"")))),"")/(NETWORKDAYS($T698,$U698,Holidays!$J$3:$J$937)),0))</f>
        <v/>
      </c>
      <c r="BJ698" s="87" t="str">
        <f>IF($Q698="","",IFERROR(IF(OR(AND($T698&gt;=DATEVALUE("10/1/20"&amp;RIGHT(BI$1,2)),$T698&lt;=DATEVALUE("9/30/20"&amp;RIGHT(BJ$1,2))),AND($U698&gt;=DATEVALUE("10/1/20"&amp;RIGHT(BI$1,2)),$U698&lt;=DATEVALUE("9/30/20"&amp;RIGHT(BJ$1,2))),AND($T698&lt;=DATEVALUE("10/1/20"&amp;RIGHT(BI$1,2)),$U698&gt;=DATEVALUE("9/30/20"&amp;RIGHT(BJ$1,2)))),
IF(AND($T698&gt;=DATEVALUE("10/1/20"&amp;RIGHT(BI$1,2)),$U698&lt;=DATEVALUE("9/30/20"&amp;RIGHT(BJ$1,2))),NETWORKDAYS($T698,$U698,Holidays!$J$3:$J$937),
IF(AND($T698&lt;DATEVALUE("10/1/20"&amp;RIGHT(BI$1,2)),$U698&lt;=DATEVALUE("9/30/20"&amp;RIGHT(BJ$1,2))),NETWORKDAYS(DATEVALUE("10/1/20"&amp;RIGHT(BI$1,2)),$U698,Holidays!$J$3:$J$937),
IF($T698&lt;DATEVALUE("10/1/20"&amp;RIGHT(BI$1,2)),NETWORKDAYS(DATEVALUE("10/1/20"&amp;RIGHT(BI$1,2)),DATEVALUE("9/30/20"&amp;RIGHT(BJ$1,2)),Holidays!$J$3:$J$937),
IF($T698&gt;=DATEVALUE("10/1/20"&amp;RIGHT(BI$1,2)),NETWORKDAYS($T698,DATEVALUE("9/30/20"&amp;RIGHT(BJ$1,2)),Holidays!$J$3:$J$937),"")))),"")/(NETWORKDAYS($T698,$U698,Holidays!$J$3:$J$937)),0))</f>
        <v/>
      </c>
      <c r="BK698" s="87" t="str">
        <f>IF($Q698="","",IFERROR(IF(OR(AND($T698&gt;=DATEVALUE("10/1/20"&amp;RIGHT(BJ$1,2)),$T698&lt;=DATEVALUE("9/30/20"&amp;RIGHT(BK$1,2))),AND($U698&gt;=DATEVALUE("10/1/20"&amp;RIGHT(BJ$1,2)),$U698&lt;=DATEVALUE("9/30/20"&amp;RIGHT(BK$1,2))),AND($T698&lt;=DATEVALUE("10/1/20"&amp;RIGHT(BJ$1,2)),$U698&gt;=DATEVALUE("9/30/20"&amp;RIGHT(BK$1,2)))),
IF(AND($T698&gt;=DATEVALUE("10/1/20"&amp;RIGHT(BJ$1,2)),$U698&lt;=DATEVALUE("9/30/20"&amp;RIGHT(BK$1,2))),NETWORKDAYS($T698,$U698,Holidays!$J$3:$J$937),
IF(AND($T698&lt;DATEVALUE("10/1/20"&amp;RIGHT(BJ$1,2)),$U698&lt;=DATEVALUE("9/30/20"&amp;RIGHT(BK$1,2))),NETWORKDAYS(DATEVALUE("10/1/20"&amp;RIGHT(BJ$1,2)),$U698,Holidays!$J$3:$J$937),
IF($T698&lt;DATEVALUE("10/1/20"&amp;RIGHT(BJ$1,2)),NETWORKDAYS(DATEVALUE("10/1/20"&amp;RIGHT(BJ$1,2)),DATEVALUE("9/30/20"&amp;RIGHT(BK$1,2)),Holidays!$J$3:$J$937),
IF($T698&gt;=DATEVALUE("10/1/20"&amp;RIGHT(BJ$1,2)),NETWORKDAYS($T698,DATEVALUE("9/30/20"&amp;RIGHT(BK$1,2)),Holidays!$J$3:$J$937),"")))),"")/(NETWORKDAYS($T698,$U698,Holidays!$J$3:$J$937)),0))</f>
        <v/>
      </c>
      <c r="BL698" s="87" t="str">
        <f>IF($Q698="","",IFERROR(IF(OR(AND($T698&gt;=DATEVALUE("10/1/20"&amp;RIGHT(BK$1,2)),$T698&lt;=DATEVALUE("9/30/20"&amp;RIGHT(BL$1,2))),AND($U698&gt;=DATEVALUE("10/1/20"&amp;RIGHT(BK$1,2)),$U698&lt;=DATEVALUE("9/30/20"&amp;RIGHT(BL$1,2))),AND($T698&lt;=DATEVALUE("10/1/20"&amp;RIGHT(BK$1,2)),$U698&gt;=DATEVALUE("9/30/20"&amp;RIGHT(BL$1,2)))),
IF(AND($T698&gt;=DATEVALUE("10/1/20"&amp;RIGHT(BK$1,2)),$U698&lt;=DATEVALUE("9/30/20"&amp;RIGHT(BL$1,2))),NETWORKDAYS($T698,$U698,Holidays!$J$3:$J$937),
IF(AND($T698&lt;DATEVALUE("10/1/20"&amp;RIGHT(BK$1,2)),$U698&lt;=DATEVALUE("9/30/20"&amp;RIGHT(BL$1,2))),NETWORKDAYS(DATEVALUE("10/1/20"&amp;RIGHT(BK$1,2)),$U698,Holidays!$J$3:$J$937),
IF($T698&lt;DATEVALUE("10/1/20"&amp;RIGHT(BK$1,2)),NETWORKDAYS(DATEVALUE("10/1/20"&amp;RIGHT(BK$1,2)),DATEVALUE("9/30/20"&amp;RIGHT(BL$1,2)),Holidays!$J$3:$J$937),
IF($T698&gt;=DATEVALUE("10/1/20"&amp;RIGHT(BK$1,2)),NETWORKDAYS($T698,DATEVALUE("9/30/20"&amp;RIGHT(BL$1,2)),Holidays!$J$3:$J$937),"")))),"")/(NETWORKDAYS($T698,$U698,Holidays!$J$3:$J$937)),0))</f>
        <v/>
      </c>
      <c r="BM698" s="87" t="str">
        <f>IF($Q698="","",IFERROR(IF(OR(AND($T698&gt;=DATEVALUE("10/1/20"&amp;RIGHT(BL$1,2)),$T698&lt;=DATEVALUE("9/30/20"&amp;RIGHT(BM$1,2))),AND($U698&gt;=DATEVALUE("10/1/20"&amp;RIGHT(BL$1,2)),$U698&lt;=DATEVALUE("9/30/20"&amp;RIGHT(BM$1,2))),AND($T698&lt;=DATEVALUE("10/1/20"&amp;RIGHT(BL$1,2)),$U698&gt;=DATEVALUE("9/30/20"&amp;RIGHT(BM$1,2)))),
IF(AND($T698&gt;=DATEVALUE("10/1/20"&amp;RIGHT(BL$1,2)),$U698&lt;=DATEVALUE("9/30/20"&amp;RIGHT(BM$1,2))),NETWORKDAYS($T698,$U698,Holidays!$J$3:$J$937),
IF(AND($T698&lt;DATEVALUE("10/1/20"&amp;RIGHT(BL$1,2)),$U698&lt;=DATEVALUE("9/30/20"&amp;RIGHT(BM$1,2))),NETWORKDAYS(DATEVALUE("10/1/20"&amp;RIGHT(BL$1,2)),$U698,Holidays!$J$3:$J$937),
IF($T698&lt;DATEVALUE("10/1/20"&amp;RIGHT(BL$1,2)),NETWORKDAYS(DATEVALUE("10/1/20"&amp;RIGHT(BL$1,2)),DATEVALUE("9/30/20"&amp;RIGHT(BM$1,2)),Holidays!$J$3:$J$937),
IF($T698&gt;=DATEVALUE("10/1/20"&amp;RIGHT(BL$1,2)),NETWORKDAYS($T698,DATEVALUE("9/30/20"&amp;RIGHT(BM$1,2)),Holidays!$J$3:$J$937),"")))),"")/(NETWORKDAYS($T698,$U698,Holidays!$J$3:$J$937)),0))</f>
        <v/>
      </c>
      <c r="BN698" s="87" t="str">
        <f>IF($Q698="","",IFERROR(IF(OR(AND($T698&gt;=DATEVALUE("10/1/20"&amp;RIGHT(BM$1,2)),$T698&lt;=DATEVALUE("9/30/20"&amp;RIGHT(BN$1,2))),AND($U698&gt;=DATEVALUE("10/1/20"&amp;RIGHT(BM$1,2)),$U698&lt;=DATEVALUE("9/30/20"&amp;RIGHT(BN$1,2))),AND($T698&lt;=DATEVALUE("10/1/20"&amp;RIGHT(BM$1,2)),$U698&gt;=DATEVALUE("9/30/20"&amp;RIGHT(BN$1,2)))),
IF(AND($T698&gt;=DATEVALUE("10/1/20"&amp;RIGHT(BM$1,2)),$U698&lt;=DATEVALUE("9/30/20"&amp;RIGHT(BN$1,2))),NETWORKDAYS($T698,$U698,Holidays!$J$3:$J$937),
IF(AND($T698&lt;DATEVALUE("10/1/20"&amp;RIGHT(BM$1,2)),$U698&lt;=DATEVALUE("9/30/20"&amp;RIGHT(BN$1,2))),NETWORKDAYS(DATEVALUE("10/1/20"&amp;RIGHT(BM$1,2)),$U698,Holidays!$J$3:$J$937),
IF($T698&lt;DATEVALUE("10/1/20"&amp;RIGHT(BM$1,2)),NETWORKDAYS(DATEVALUE("10/1/20"&amp;RIGHT(BM$1,2)),DATEVALUE("9/30/20"&amp;RIGHT(BN$1,2)),Holidays!$J$3:$J$937),
IF($T698&gt;=DATEVALUE("10/1/20"&amp;RIGHT(BM$1,2)),NETWORKDAYS($T698,DATEVALUE("9/30/20"&amp;RIGHT(BN$1,2)),Holidays!$J$3:$J$937),"")))),"")/(NETWORKDAYS($T698,$U698,Holidays!$J$3:$J$937)),0))</f>
        <v/>
      </c>
      <c r="BO698" s="87" t="str">
        <f>IF($Q698="","",IFERROR(IF(OR(AND($T698&gt;=DATEVALUE("10/1/20"&amp;RIGHT(BN$1,2)),$T698&lt;=DATEVALUE("9/30/20"&amp;RIGHT(BO$1,2))),AND($U698&gt;=DATEVALUE("10/1/20"&amp;RIGHT(BN$1,2)),$U698&lt;=DATEVALUE("9/30/20"&amp;RIGHT(BO$1,2))),AND($T698&lt;=DATEVALUE("10/1/20"&amp;RIGHT(BN$1,2)),$U698&gt;=DATEVALUE("9/30/20"&amp;RIGHT(BO$1,2)))),
IF(AND($T698&gt;=DATEVALUE("10/1/20"&amp;RIGHT(BN$1,2)),$U698&lt;=DATEVALUE("9/30/20"&amp;RIGHT(BO$1,2))),NETWORKDAYS($T698,$U698,Holidays!$J$3:$J$937),
IF(AND($T698&lt;DATEVALUE("10/1/20"&amp;RIGHT(BN$1,2)),$U698&lt;=DATEVALUE("9/30/20"&amp;RIGHT(BO$1,2))),NETWORKDAYS(DATEVALUE("10/1/20"&amp;RIGHT(BN$1,2)),$U698,Holidays!$J$3:$J$937),
IF($T698&lt;DATEVALUE("10/1/20"&amp;RIGHT(BN$1,2)),NETWORKDAYS(DATEVALUE("10/1/20"&amp;RIGHT(BN$1,2)),DATEVALUE("9/30/20"&amp;RIGHT(BO$1,2)),Holidays!$J$3:$J$937),
IF($T698&gt;=DATEVALUE("10/1/20"&amp;RIGHT(BN$1,2)),NETWORKDAYS($T698,DATEVALUE("9/30/20"&amp;RIGHT(BO$1,2)),Holidays!$J$3:$J$937),"")))),"")/(NETWORKDAYS($T698,$U698,Holidays!$J$3:$J$937)),0))</f>
        <v/>
      </c>
      <c r="BP698" s="87" t="str">
        <f>IF($Q698="","",IFERROR(IF(OR(AND($T698&gt;=DATEVALUE("10/1/20"&amp;RIGHT(BO$1,2)),$T698&lt;=DATEVALUE("9/30/20"&amp;RIGHT(BP$1,2))),AND($U698&gt;=DATEVALUE("10/1/20"&amp;RIGHT(BO$1,2)),$U698&lt;=DATEVALUE("9/30/20"&amp;RIGHT(BP$1,2))),AND($T698&lt;=DATEVALUE("10/1/20"&amp;RIGHT(BO$1,2)),$U698&gt;=DATEVALUE("9/30/20"&amp;RIGHT(BP$1,2)))),
IF(AND($T698&gt;=DATEVALUE("10/1/20"&amp;RIGHT(BO$1,2)),$U698&lt;=DATEVALUE("9/30/20"&amp;RIGHT(BP$1,2))),NETWORKDAYS($T698,$U698,Holidays!$J$3:$J$937),
IF(AND($T698&lt;DATEVALUE("10/1/20"&amp;RIGHT(BO$1,2)),$U698&lt;=DATEVALUE("9/30/20"&amp;RIGHT(BP$1,2))),NETWORKDAYS(DATEVALUE("10/1/20"&amp;RIGHT(BO$1,2)),$U698,Holidays!$J$3:$J$937),
IF($T698&lt;DATEVALUE("10/1/20"&amp;RIGHT(BO$1,2)),NETWORKDAYS(DATEVALUE("10/1/20"&amp;RIGHT(BO$1,2)),DATEVALUE("9/30/20"&amp;RIGHT(BP$1,2)),Holidays!$J$3:$J$937),
IF($T698&gt;=DATEVALUE("10/1/20"&amp;RIGHT(BO$1,2)),NETWORKDAYS($T698,DATEVALUE("9/30/20"&amp;RIGHT(BP$1,2)),Holidays!$J$3:$J$937),"")))),"")/(NETWORKDAYS($T698,$U698,Holidays!$J$3:$J$937)),0))</f>
        <v/>
      </c>
      <c r="BQ698" s="87" t="str">
        <f>IF($Q698="","",IFERROR(IF(OR(AND($T698&gt;=DATEVALUE("10/1/20"&amp;RIGHT(BP$1,2)),$T698&lt;=DATEVALUE("9/30/20"&amp;RIGHT(BQ$1,2))),AND($U698&gt;=DATEVALUE("10/1/20"&amp;RIGHT(BP$1,2)),$U698&lt;=DATEVALUE("9/30/20"&amp;RIGHT(BQ$1,2))),AND($T698&lt;=DATEVALUE("10/1/20"&amp;RIGHT(BP$1,2)),$U698&gt;=DATEVALUE("9/30/20"&amp;RIGHT(BQ$1,2)))),
IF(AND($T698&gt;=DATEVALUE("10/1/20"&amp;RIGHT(BP$1,2)),$U698&lt;=DATEVALUE("9/30/20"&amp;RIGHT(BQ$1,2))),NETWORKDAYS($T698,$U698,Holidays!$J$3:$J$937),
IF(AND($T698&lt;DATEVALUE("10/1/20"&amp;RIGHT(BP$1,2)),$U698&lt;=DATEVALUE("9/30/20"&amp;RIGHT(BQ$1,2))),NETWORKDAYS(DATEVALUE("10/1/20"&amp;RIGHT(BP$1,2)),$U698,Holidays!$J$3:$J$937),
IF($T698&lt;DATEVALUE("10/1/20"&amp;RIGHT(BP$1,2)),NETWORKDAYS(DATEVALUE("10/1/20"&amp;RIGHT(BP$1,2)),DATEVALUE("9/30/20"&amp;RIGHT(BQ$1,2)),Holidays!$J$3:$J$937),
IF($T698&gt;=DATEVALUE("10/1/20"&amp;RIGHT(BP$1,2)),NETWORKDAYS($T698,DATEVALUE("9/30/20"&amp;RIGHT(BQ$1,2)),Holidays!$J$3:$J$937),"")))),"")/(NETWORKDAYS($T698,$U698,Holidays!$J$3:$J$937)),0))</f>
        <v/>
      </c>
      <c r="BR698" s="87" t="str">
        <f>IF($Q698="","",IFERROR(IF(OR(AND($T698&gt;=DATEVALUE("10/1/20"&amp;RIGHT(BQ$1,2)),$T698&lt;=DATEVALUE("9/30/20"&amp;RIGHT(BR$1,2))),AND($U698&gt;=DATEVALUE("10/1/20"&amp;RIGHT(BQ$1,2)),$U698&lt;=DATEVALUE("9/30/20"&amp;RIGHT(BR$1,2))),AND($T698&lt;=DATEVALUE("10/1/20"&amp;RIGHT(BQ$1,2)),$U698&gt;=DATEVALUE("9/30/20"&amp;RIGHT(BR$1,2)))),
IF(AND($T698&gt;=DATEVALUE("10/1/20"&amp;RIGHT(BQ$1,2)),$U698&lt;=DATEVALUE("9/30/20"&amp;RIGHT(BR$1,2))),NETWORKDAYS($T698,$U698,Holidays!$J$3:$J$937),
IF(AND($T698&lt;DATEVALUE("10/1/20"&amp;RIGHT(BQ$1,2)),$U698&lt;=DATEVALUE("9/30/20"&amp;RIGHT(BR$1,2))),NETWORKDAYS(DATEVALUE("10/1/20"&amp;RIGHT(BQ$1,2)),$U698,Holidays!$J$3:$J$937),
IF($T698&lt;DATEVALUE("10/1/20"&amp;RIGHT(BQ$1,2)),NETWORKDAYS(DATEVALUE("10/1/20"&amp;RIGHT(BQ$1,2)),DATEVALUE("9/30/20"&amp;RIGHT(BR$1,2)),Holidays!$J$3:$J$937),
IF($T698&gt;=DATEVALUE("10/1/20"&amp;RIGHT(BQ$1,2)),NETWORKDAYS($T698,DATEVALUE("9/30/20"&amp;RIGHT(BR$1,2)),Holidays!$J$3:$J$937),"")))),"")/(NETWORKDAYS($T698,$U698,Holidays!$J$3:$J$937)),0))</f>
        <v/>
      </c>
      <c r="BS698" s="87" t="str">
        <f>IF($Q698="","",IFERROR(IF(OR(AND($T698&gt;=DATEVALUE("10/1/20"&amp;RIGHT(BR$1,2)),$T698&lt;=DATEVALUE("9/30/20"&amp;RIGHT(BS$1,2))),AND($U698&gt;=DATEVALUE("10/1/20"&amp;RIGHT(BR$1,2)),$U698&lt;=DATEVALUE("9/30/20"&amp;RIGHT(BS$1,2))),AND($T698&lt;=DATEVALUE("10/1/20"&amp;RIGHT(BR$1,2)),$U698&gt;=DATEVALUE("9/30/20"&amp;RIGHT(BS$1,2)))),
IF(AND($T698&gt;=DATEVALUE("10/1/20"&amp;RIGHT(BR$1,2)),$U698&lt;=DATEVALUE("9/30/20"&amp;RIGHT(BS$1,2))),NETWORKDAYS($T698,$U698,Holidays!$J$3:$J$937),
IF(AND($T698&lt;DATEVALUE("10/1/20"&amp;RIGHT(BR$1,2)),$U698&lt;=DATEVALUE("9/30/20"&amp;RIGHT(BS$1,2))),NETWORKDAYS(DATEVALUE("10/1/20"&amp;RIGHT(BR$1,2)),$U698,Holidays!$J$3:$J$937),
IF($T698&lt;DATEVALUE("10/1/20"&amp;RIGHT(BR$1,2)),NETWORKDAYS(DATEVALUE("10/1/20"&amp;RIGHT(BR$1,2)),DATEVALUE("9/30/20"&amp;RIGHT(BS$1,2)),Holidays!$J$3:$J$937),
IF($T698&gt;=DATEVALUE("10/1/20"&amp;RIGHT(BR$1,2)),NETWORKDAYS($T698,DATEVALUE("9/30/20"&amp;RIGHT(BS$1,2)),Holidays!$J$3:$J$937),"")))),"")/(NETWORKDAYS($T698,$U698,Holidays!$J$3:$J$937)),0))</f>
        <v/>
      </c>
      <c r="BT698" s="87" t="str">
        <f>IF($Q698="","",IFERROR(IF(OR(AND($T698&gt;=DATEVALUE("10/1/20"&amp;RIGHT(BS$1,2)),$T698&lt;=DATEVALUE("9/30/20"&amp;RIGHT(BT$1,2))),AND($U698&gt;=DATEVALUE("10/1/20"&amp;RIGHT(BS$1,2)),$U698&lt;=DATEVALUE("9/30/20"&amp;RIGHT(BT$1,2))),AND($T698&lt;=DATEVALUE("10/1/20"&amp;RIGHT(BS$1,2)),$U698&gt;=DATEVALUE("9/30/20"&amp;RIGHT(BT$1,2)))),
IF(AND($T698&gt;=DATEVALUE("10/1/20"&amp;RIGHT(BS$1,2)),$U698&lt;=DATEVALUE("9/30/20"&amp;RIGHT(BT$1,2))),NETWORKDAYS($T698,$U698,Holidays!$J$3:$J$937),
IF(AND($T698&lt;DATEVALUE("10/1/20"&amp;RIGHT(BS$1,2)),$U698&lt;=DATEVALUE("9/30/20"&amp;RIGHT(BT$1,2))),NETWORKDAYS(DATEVALUE("10/1/20"&amp;RIGHT(BS$1,2)),$U698,Holidays!$J$3:$J$937),
IF($T698&lt;DATEVALUE("10/1/20"&amp;RIGHT(BS$1,2)),NETWORKDAYS(DATEVALUE("10/1/20"&amp;RIGHT(BS$1,2)),DATEVALUE("9/30/20"&amp;RIGHT(BT$1,2)),Holidays!$J$3:$J$937),
IF($T698&gt;=DATEVALUE("10/1/20"&amp;RIGHT(BS$1,2)),NETWORKDAYS($T698,DATEVALUE("9/30/20"&amp;RIGHT(BT$1,2)),Holidays!$J$3:$J$937),"")))),"")/(NETWORKDAYS($T698,$U698,Holidays!$J$3:$J$937)),0))</f>
        <v/>
      </c>
      <c r="BU698" s="87" t="str">
        <f>IF($Q698="","",IFERROR(IF(OR(AND($T698&gt;=DATEVALUE("10/1/20"&amp;RIGHT(BT$1,2)),$T698&lt;=DATEVALUE("9/30/20"&amp;RIGHT(BU$1,2))),AND($U698&gt;=DATEVALUE("10/1/20"&amp;RIGHT(BT$1,2)),$U698&lt;=DATEVALUE("9/30/20"&amp;RIGHT(BU$1,2))),AND($T698&lt;=DATEVALUE("10/1/20"&amp;RIGHT(BT$1,2)),$U698&gt;=DATEVALUE("9/30/20"&amp;RIGHT(BU$1,2)))),
IF(AND($T698&gt;=DATEVALUE("10/1/20"&amp;RIGHT(BT$1,2)),$U698&lt;=DATEVALUE("9/30/20"&amp;RIGHT(BU$1,2))),NETWORKDAYS($T698,$U698,Holidays!$J$3:$J$937),
IF(AND($T698&lt;DATEVALUE("10/1/20"&amp;RIGHT(BT$1,2)),$U698&lt;=DATEVALUE("9/30/20"&amp;RIGHT(BU$1,2))),NETWORKDAYS(DATEVALUE("10/1/20"&amp;RIGHT(BT$1,2)),$U698,Holidays!$J$3:$J$937),
IF($T698&lt;DATEVALUE("10/1/20"&amp;RIGHT(BT$1,2)),NETWORKDAYS(DATEVALUE("10/1/20"&amp;RIGHT(BT$1,2)),DATEVALUE("9/30/20"&amp;RIGHT(BU$1,2)),Holidays!$J$3:$J$937),
IF($T698&gt;=DATEVALUE("10/1/20"&amp;RIGHT(BT$1,2)),NETWORKDAYS($T698,DATEVALUE("9/30/20"&amp;RIGHT(BU$1,2)),Holidays!$J$3:$J$937),"")))),"")/(NETWORKDAYS($T698,$U698,Holidays!$J$3:$J$937)),0))</f>
        <v/>
      </c>
      <c r="BV698" s="87" t="str">
        <f>IF($Q698="","",IFERROR(IF(OR(AND($T698&gt;=DATEVALUE("10/1/20"&amp;RIGHT(BU$1,2)),$T698&lt;=DATEVALUE("9/30/20"&amp;RIGHT(BV$1,2))),AND($U698&gt;=DATEVALUE("10/1/20"&amp;RIGHT(BU$1,2)),$U698&lt;=DATEVALUE("9/30/20"&amp;RIGHT(BV$1,2))),AND($T698&lt;=DATEVALUE("10/1/20"&amp;RIGHT(BU$1,2)),$U698&gt;=DATEVALUE("9/30/20"&amp;RIGHT(BV$1,2)))),
IF(AND($T698&gt;=DATEVALUE("10/1/20"&amp;RIGHT(BU$1,2)),$U698&lt;=DATEVALUE("9/30/20"&amp;RIGHT(BV$1,2))),NETWORKDAYS($T698,$U698,Holidays!$J$3:$J$937),
IF(AND($T698&lt;DATEVALUE("10/1/20"&amp;RIGHT(BU$1,2)),$U698&lt;=DATEVALUE("9/30/20"&amp;RIGHT(BV$1,2))),NETWORKDAYS(DATEVALUE("10/1/20"&amp;RIGHT(BU$1,2)),$U698,Holidays!$J$3:$J$937),
IF($T698&lt;DATEVALUE("10/1/20"&amp;RIGHT(BU$1,2)),NETWORKDAYS(DATEVALUE("10/1/20"&amp;RIGHT(BU$1,2)),DATEVALUE("9/30/20"&amp;RIGHT(BV$1,2)),Holidays!$J$3:$J$937),
IF($T698&gt;=DATEVALUE("10/1/20"&amp;RIGHT(BU$1,2)),NETWORKDAYS($T698,DATEVALUE("9/30/20"&amp;RIGHT(BV$1,2)),Holidays!$J$3:$J$937),"")))),"")/(NETWORKDAYS($T698,$U698,Holidays!$J$3:$J$937)),0))</f>
        <v/>
      </c>
      <c r="BW698" s="87" t="str">
        <f>IF($Q698="","",IFERROR(IF(OR(AND($T698&gt;=DATEVALUE("10/1/20"&amp;RIGHT(BV$1,2)),$T698&lt;=DATEVALUE("9/30/20"&amp;RIGHT(BW$1,2))),AND($U698&gt;=DATEVALUE("10/1/20"&amp;RIGHT(BV$1,2)),$U698&lt;=DATEVALUE("9/30/20"&amp;RIGHT(BW$1,2))),AND($T698&lt;=DATEVALUE("10/1/20"&amp;RIGHT(BV$1,2)),$U698&gt;=DATEVALUE("9/30/20"&amp;RIGHT(BW$1,2)))),
IF(AND($T698&gt;=DATEVALUE("10/1/20"&amp;RIGHT(BV$1,2)),$U698&lt;=DATEVALUE("9/30/20"&amp;RIGHT(BW$1,2))),NETWORKDAYS($T698,$U698,Holidays!$J$3:$J$937),
IF(AND($T698&lt;DATEVALUE("10/1/20"&amp;RIGHT(BV$1,2)),$U698&lt;=DATEVALUE("9/30/20"&amp;RIGHT(BW$1,2))),NETWORKDAYS(DATEVALUE("10/1/20"&amp;RIGHT(BV$1,2)),$U698,Holidays!$J$3:$J$937),
IF($T698&lt;DATEVALUE("10/1/20"&amp;RIGHT(BV$1,2)),NETWORKDAYS(DATEVALUE("10/1/20"&amp;RIGHT(BV$1,2)),DATEVALUE("9/30/20"&amp;RIGHT(BW$1,2)),Holidays!$J$3:$J$937),
IF($T698&gt;=DATEVALUE("10/1/20"&amp;RIGHT(BV$1,2)),NETWORKDAYS($T698,DATEVALUE("9/30/20"&amp;RIGHT(BW$1,2)),Holidays!$J$3:$J$937),"")))),"")/(NETWORKDAYS($T698,$U698,Holidays!$J$3:$J$937)),0))</f>
        <v/>
      </c>
      <c r="BX698" s="87" t="str">
        <f>IF($Q698="","",IFERROR(IF(OR(AND($T698&gt;=DATEVALUE("10/1/20"&amp;RIGHT(BW$1,2)),$T698&lt;=DATEVALUE("9/30/20"&amp;RIGHT(BX$1,2))),AND($U698&gt;=DATEVALUE("10/1/20"&amp;RIGHT(BW$1,2)),$U698&lt;=DATEVALUE("9/30/20"&amp;RIGHT(BX$1,2))),AND($T698&lt;=DATEVALUE("10/1/20"&amp;RIGHT(BW$1,2)),$U698&gt;=DATEVALUE("9/30/20"&amp;RIGHT(BX$1,2)))),
IF(AND($T698&gt;=DATEVALUE("10/1/20"&amp;RIGHT(BW$1,2)),$U698&lt;=DATEVALUE("9/30/20"&amp;RIGHT(BX$1,2))),NETWORKDAYS($T698,$U698,Holidays!$J$3:$J$937),
IF(AND($T698&lt;DATEVALUE("10/1/20"&amp;RIGHT(BW$1,2)),$U698&lt;=DATEVALUE("9/30/20"&amp;RIGHT(BX$1,2))),NETWORKDAYS(DATEVALUE("10/1/20"&amp;RIGHT(BW$1,2)),$U698,Holidays!$J$3:$J$937),
IF($T698&lt;DATEVALUE("10/1/20"&amp;RIGHT(BW$1,2)),NETWORKDAYS(DATEVALUE("10/1/20"&amp;RIGHT(BW$1,2)),DATEVALUE("9/30/20"&amp;RIGHT(BX$1,2)),Holidays!$J$3:$J$937),
IF($T698&gt;=DATEVALUE("10/1/20"&amp;RIGHT(BW$1,2)),NETWORKDAYS($T698,DATEVALUE("9/30/20"&amp;RIGHT(BX$1,2)),Holidays!$J$3:$J$937),"")))),"")/(NETWORKDAYS($T698,$U698,Holidays!$J$3:$J$937)),0))</f>
        <v/>
      </c>
      <c r="BY698" s="87" t="str">
        <f>IF($Q698="","",IFERROR(IF(OR(AND($T698&gt;=DATEVALUE("10/1/20"&amp;RIGHT(BX$1,2)),$T698&lt;=DATEVALUE("9/30/20"&amp;RIGHT(BY$1,2))),AND($U698&gt;=DATEVALUE("10/1/20"&amp;RIGHT(BX$1,2)),$U698&lt;=DATEVALUE("9/30/20"&amp;RIGHT(BY$1,2))),AND($T698&lt;=DATEVALUE("10/1/20"&amp;RIGHT(BX$1,2)),$U698&gt;=DATEVALUE("9/30/20"&amp;RIGHT(BY$1,2)))),
IF(AND($T698&gt;=DATEVALUE("10/1/20"&amp;RIGHT(BX$1,2)),$U698&lt;=DATEVALUE("9/30/20"&amp;RIGHT(BY$1,2))),NETWORKDAYS($T698,$U698,Holidays!$J$3:$J$937),
IF(AND($T698&lt;DATEVALUE("10/1/20"&amp;RIGHT(BX$1,2)),$U698&lt;=DATEVALUE("9/30/20"&amp;RIGHT(BY$1,2))),NETWORKDAYS(DATEVALUE("10/1/20"&amp;RIGHT(BX$1,2)),$U698,Holidays!$J$3:$J$937),
IF($T698&lt;DATEVALUE("10/1/20"&amp;RIGHT(BX$1,2)),NETWORKDAYS(DATEVALUE("10/1/20"&amp;RIGHT(BX$1,2)),DATEVALUE("9/30/20"&amp;RIGHT(BY$1,2)),Holidays!$J$3:$J$937),
IF($T698&gt;=DATEVALUE("10/1/20"&amp;RIGHT(BX$1,2)),NETWORKDAYS($T698,DATEVALUE("9/30/20"&amp;RIGHT(BY$1,2)),Holidays!$J$3:$J$937),"")))),"")/(NETWORKDAYS($T698,$U698,Holidays!$J$3:$J$937)),0))</f>
        <v/>
      </c>
      <c r="BZ698" s="87" t="str">
        <f>IF($Q698="","",IFERROR(IF(OR(AND($T698&gt;=DATEVALUE("10/1/20"&amp;RIGHT(BY$1,2)),$T698&lt;=DATEVALUE("9/30/20"&amp;RIGHT(BZ$1,2))),AND($U698&gt;=DATEVALUE("10/1/20"&amp;RIGHT(BY$1,2)),$U698&lt;=DATEVALUE("9/30/20"&amp;RIGHT(BZ$1,2))),AND($T698&lt;=DATEVALUE("10/1/20"&amp;RIGHT(BY$1,2)),$U698&gt;=DATEVALUE("9/30/20"&amp;RIGHT(BZ$1,2)))),
IF(AND($T698&gt;=DATEVALUE("10/1/20"&amp;RIGHT(BY$1,2)),$U698&lt;=DATEVALUE("9/30/20"&amp;RIGHT(BZ$1,2))),NETWORKDAYS($T698,$U698,Holidays!$J$3:$J$937),
IF(AND($T698&lt;DATEVALUE("10/1/20"&amp;RIGHT(BY$1,2)),$U698&lt;=DATEVALUE("9/30/20"&amp;RIGHT(BZ$1,2))),NETWORKDAYS(DATEVALUE("10/1/20"&amp;RIGHT(BY$1,2)),$U698,Holidays!$J$3:$J$937),
IF($T698&lt;DATEVALUE("10/1/20"&amp;RIGHT(BY$1,2)),NETWORKDAYS(DATEVALUE("10/1/20"&amp;RIGHT(BY$1,2)),DATEVALUE("9/30/20"&amp;RIGHT(BZ$1,2)),Holidays!$J$3:$J$937),
IF($T698&gt;=DATEVALUE("10/1/20"&amp;RIGHT(BY$1,2)),NETWORKDAYS($T698,DATEVALUE("9/30/20"&amp;RIGHT(BZ$1,2)),Holidays!$J$3:$J$937),"")))),"")/(NETWORKDAYS($T698,$U698,Holidays!$J$3:$J$937)),0))</f>
        <v/>
      </c>
      <c r="CA698" s="87" t="str">
        <f>IF($Q698="","",IFERROR(IF(OR(AND($T698&gt;=DATEVALUE("10/1/20"&amp;RIGHT(BZ$1,2)),$T698&lt;=DATEVALUE("9/30/20"&amp;RIGHT(CA$1,2))),AND($U698&gt;=DATEVALUE("10/1/20"&amp;RIGHT(BZ$1,2)),$U698&lt;=DATEVALUE("9/30/20"&amp;RIGHT(CA$1,2))),AND($T698&lt;=DATEVALUE("10/1/20"&amp;RIGHT(BZ$1,2)),$U698&gt;=DATEVALUE("9/30/20"&amp;RIGHT(CA$1,2)))),
IF(AND($T698&gt;=DATEVALUE("10/1/20"&amp;RIGHT(BZ$1,2)),$U698&lt;=DATEVALUE("9/30/20"&amp;RIGHT(CA$1,2))),NETWORKDAYS($T698,$U698,Holidays!$J$3:$J$937),
IF(AND($T698&lt;DATEVALUE("10/1/20"&amp;RIGHT(BZ$1,2)),$U698&lt;=DATEVALUE("9/30/20"&amp;RIGHT(CA$1,2))),NETWORKDAYS(DATEVALUE("10/1/20"&amp;RIGHT(BZ$1,2)),$U698,Holidays!$J$3:$J$937),
IF($T698&lt;DATEVALUE("10/1/20"&amp;RIGHT(BZ$1,2)),NETWORKDAYS(DATEVALUE("10/1/20"&amp;RIGHT(BZ$1,2)),DATEVALUE("9/30/20"&amp;RIGHT(CA$1,2)),Holidays!$J$3:$J$937),
IF($T698&gt;=DATEVALUE("10/1/20"&amp;RIGHT(BZ$1,2)),NETWORKDAYS($T698,DATEVALUE("9/30/20"&amp;RIGHT(CA$1,2)),Holidays!$J$3:$J$937),"")))),"")/(NETWORKDAYS($T698,$U698,Holidays!$J$3:$J$937)),0))</f>
        <v/>
      </c>
      <c r="CB698" s="87" t="str">
        <f>IF($Q698="","",IFERROR(IF(OR(AND($T698&gt;=DATEVALUE("10/1/20"&amp;RIGHT(CA$1,2)),$T698&lt;=DATEVALUE("9/30/20"&amp;RIGHT(CB$1,2))),AND($U698&gt;=DATEVALUE("10/1/20"&amp;RIGHT(CA$1,2)),$U698&lt;=DATEVALUE("9/30/20"&amp;RIGHT(CB$1,2))),AND($T698&lt;=DATEVALUE("10/1/20"&amp;RIGHT(CA$1,2)),$U698&gt;=DATEVALUE("9/30/20"&amp;RIGHT(CB$1,2)))),
IF(AND($T698&gt;=DATEVALUE("10/1/20"&amp;RIGHT(CA$1,2)),$U698&lt;=DATEVALUE("9/30/20"&amp;RIGHT(CB$1,2))),NETWORKDAYS($T698,$U698,Holidays!$J$3:$J$937),
IF(AND($T698&lt;DATEVALUE("10/1/20"&amp;RIGHT(CA$1,2)),$U698&lt;=DATEVALUE("9/30/20"&amp;RIGHT(CB$1,2))),NETWORKDAYS(DATEVALUE("10/1/20"&amp;RIGHT(CA$1,2)),$U698,Holidays!$J$3:$J$937),
IF($T698&lt;DATEVALUE("10/1/20"&amp;RIGHT(CA$1,2)),NETWORKDAYS(DATEVALUE("10/1/20"&amp;RIGHT(CA$1,2)),DATEVALUE("9/30/20"&amp;RIGHT(CB$1,2)),Holidays!$J$3:$J$937),
IF($T698&gt;=DATEVALUE("10/1/20"&amp;RIGHT(CA$1,2)),NETWORKDAYS($T698,DATEVALUE("9/30/20"&amp;RIGHT(CB$1,2)),Holidays!$J$3:$J$937),"")))),"")/(NETWORKDAYS($T698,$U698,Holidays!$J$3:$J$937)),0))</f>
        <v/>
      </c>
    </row>
    <row r="699" spans="1:80">
      <c r="A699" s="97"/>
      <c r="B699" s="98" t="str">
        <f ca="1">IF(NOT($A699=""),OFFSET('WBS Reference &amp; User Procedure'!$A$1,MATCH($A699,'WBS Reference &amp; User Procedure'!$A:$A,0)-1,1),"")</f>
        <v/>
      </c>
      <c r="D699" s="97"/>
      <c r="T699" s="104" t="str">
        <f>IF(NOT(Q699=""),IF(NOT($S699=""),$S699,#REF!),"")</f>
        <v/>
      </c>
      <c r="U699" s="104" t="str">
        <f>IF(NOT(Q699=""),WORKDAY(T699,Q699,Holidays!$J$3:$J$937),"")</f>
        <v/>
      </c>
      <c r="V699" s="104"/>
      <c r="W699" s="104"/>
      <c r="X699" s="101" t="str">
        <f t="shared" si="153"/>
        <v/>
      </c>
      <c r="AL699" s="87" t="str">
        <f t="shared" ca="1" si="150"/>
        <v/>
      </c>
      <c r="AN699" s="87" t="str">
        <f t="shared" ca="1" si="156"/>
        <v/>
      </c>
      <c r="AO699" s="87" t="str">
        <f t="shared" ca="1" si="156"/>
        <v/>
      </c>
      <c r="AP699" s="87" t="str">
        <f t="shared" ca="1" si="156"/>
        <v/>
      </c>
      <c r="AQ699" s="87" t="str">
        <f t="shared" ca="1" si="156"/>
        <v/>
      </c>
      <c r="AR699" s="87" t="str">
        <f t="shared" ca="1" si="156"/>
        <v/>
      </c>
      <c r="AS699" s="87" t="str">
        <f t="shared" ca="1" si="156"/>
        <v/>
      </c>
      <c r="AT699" s="87" t="str">
        <f t="shared" ca="1" si="156"/>
        <v/>
      </c>
      <c r="AU699" s="87" t="str">
        <f t="shared" ca="1" si="156"/>
        <v/>
      </c>
      <c r="AV699" s="87" t="str">
        <f t="shared" ca="1" si="156"/>
        <v/>
      </c>
      <c r="AW699" s="87" t="str">
        <f t="shared" ca="1" si="156"/>
        <v/>
      </c>
      <c r="AX699" s="87" t="str">
        <f t="shared" ca="1" si="157"/>
        <v/>
      </c>
      <c r="AY699" s="87" t="str">
        <f t="shared" ca="1" si="157"/>
        <v/>
      </c>
      <c r="AZ699" s="87" t="str">
        <f t="shared" ca="1" si="157"/>
        <v/>
      </c>
      <c r="BA699" s="87" t="str">
        <f t="shared" ca="1" si="157"/>
        <v/>
      </c>
      <c r="BB699" s="87" t="str">
        <f t="shared" ca="1" si="157"/>
        <v/>
      </c>
      <c r="BC699" s="87" t="str">
        <f t="shared" ca="1" si="157"/>
        <v/>
      </c>
      <c r="BD699" s="87" t="str">
        <f t="shared" ca="1" si="157"/>
        <v/>
      </c>
      <c r="BE699" s="87" t="str">
        <f t="shared" ca="1" si="157"/>
        <v/>
      </c>
      <c r="BF699" s="87" t="str">
        <f t="shared" ca="1" si="157"/>
        <v/>
      </c>
      <c r="BG699" s="87" t="str">
        <f t="shared" ca="1" si="157"/>
        <v/>
      </c>
      <c r="BI699" s="87" t="str">
        <f>IF($Q699="","",IFERROR(IF(OR(AND($T699&gt;=DATEVALUE("10/1/20"&amp;RIGHT(BH$1,2)),$T699&lt;=DATEVALUE("9/30/20"&amp;RIGHT(BI$1,2))),AND($U699&gt;=DATEVALUE("10/1/20"&amp;RIGHT(BH$1,2)),$U699&lt;=DATEVALUE("9/30/20"&amp;RIGHT(BI$1,2))),AND($T699&lt;=DATEVALUE("10/1/20"&amp;RIGHT(BH$1,2)),$U699&gt;=DATEVALUE("9/30/20"&amp;RIGHT(BI$1,2)))),
IF(AND($T699&gt;=DATEVALUE("10/1/20"&amp;RIGHT(BH$1,2)),$U699&lt;=DATEVALUE("9/30/20"&amp;RIGHT(BI$1,2))),NETWORKDAYS($T699,$U699,Holidays!$J$3:$J$937),
IF(AND($T699&lt;DATEVALUE("10/1/20"&amp;RIGHT(BH$1,2)),$U699&lt;=DATEVALUE("9/30/20"&amp;RIGHT(BI$1,2))),NETWORKDAYS(DATEVALUE("10/1/20"&amp;RIGHT(BH$1,2)),$U699,Holidays!$J$3:$J$937),
IF($T699&lt;DATEVALUE("10/1/20"&amp;RIGHT(BH$1,2)),NETWORKDAYS(DATEVALUE("10/1/20"&amp;RIGHT(BH$1,2)),DATEVALUE("9/30/20"&amp;RIGHT(BI$1,2)),Holidays!$J$3:$J$937),
IF($T699&gt;=DATEVALUE("10/1/20"&amp;RIGHT(BH$1,2)),NETWORKDAYS($T699,DATEVALUE("9/30/20"&amp;RIGHT(BI$1,2)),Holidays!$J$3:$J$937),"")))),"")/(NETWORKDAYS($T699,$U699,Holidays!$J$3:$J$937)),0))</f>
        <v/>
      </c>
      <c r="BJ699" s="87" t="str">
        <f>IF($Q699="","",IFERROR(IF(OR(AND($T699&gt;=DATEVALUE("10/1/20"&amp;RIGHT(BI$1,2)),$T699&lt;=DATEVALUE("9/30/20"&amp;RIGHT(BJ$1,2))),AND($U699&gt;=DATEVALUE("10/1/20"&amp;RIGHT(BI$1,2)),$U699&lt;=DATEVALUE("9/30/20"&amp;RIGHT(BJ$1,2))),AND($T699&lt;=DATEVALUE("10/1/20"&amp;RIGHT(BI$1,2)),$U699&gt;=DATEVALUE("9/30/20"&amp;RIGHT(BJ$1,2)))),
IF(AND($T699&gt;=DATEVALUE("10/1/20"&amp;RIGHT(BI$1,2)),$U699&lt;=DATEVALUE("9/30/20"&amp;RIGHT(BJ$1,2))),NETWORKDAYS($T699,$U699,Holidays!$J$3:$J$937),
IF(AND($T699&lt;DATEVALUE("10/1/20"&amp;RIGHT(BI$1,2)),$U699&lt;=DATEVALUE("9/30/20"&amp;RIGHT(BJ$1,2))),NETWORKDAYS(DATEVALUE("10/1/20"&amp;RIGHT(BI$1,2)),$U699,Holidays!$J$3:$J$937),
IF($T699&lt;DATEVALUE("10/1/20"&amp;RIGHT(BI$1,2)),NETWORKDAYS(DATEVALUE("10/1/20"&amp;RIGHT(BI$1,2)),DATEVALUE("9/30/20"&amp;RIGHT(BJ$1,2)),Holidays!$J$3:$J$937),
IF($T699&gt;=DATEVALUE("10/1/20"&amp;RIGHT(BI$1,2)),NETWORKDAYS($T699,DATEVALUE("9/30/20"&amp;RIGHT(BJ$1,2)),Holidays!$J$3:$J$937),"")))),"")/(NETWORKDAYS($T699,$U699,Holidays!$J$3:$J$937)),0))</f>
        <v/>
      </c>
      <c r="BK699" s="87" t="str">
        <f>IF($Q699="","",IFERROR(IF(OR(AND($T699&gt;=DATEVALUE("10/1/20"&amp;RIGHT(BJ$1,2)),$T699&lt;=DATEVALUE("9/30/20"&amp;RIGHT(BK$1,2))),AND($U699&gt;=DATEVALUE("10/1/20"&amp;RIGHT(BJ$1,2)),$U699&lt;=DATEVALUE("9/30/20"&amp;RIGHT(BK$1,2))),AND($T699&lt;=DATEVALUE("10/1/20"&amp;RIGHT(BJ$1,2)),$U699&gt;=DATEVALUE("9/30/20"&amp;RIGHT(BK$1,2)))),
IF(AND($T699&gt;=DATEVALUE("10/1/20"&amp;RIGHT(BJ$1,2)),$U699&lt;=DATEVALUE("9/30/20"&amp;RIGHT(BK$1,2))),NETWORKDAYS($T699,$U699,Holidays!$J$3:$J$937),
IF(AND($T699&lt;DATEVALUE("10/1/20"&amp;RIGHT(BJ$1,2)),$U699&lt;=DATEVALUE("9/30/20"&amp;RIGHT(BK$1,2))),NETWORKDAYS(DATEVALUE("10/1/20"&amp;RIGHT(BJ$1,2)),$U699,Holidays!$J$3:$J$937),
IF($T699&lt;DATEVALUE("10/1/20"&amp;RIGHT(BJ$1,2)),NETWORKDAYS(DATEVALUE("10/1/20"&amp;RIGHT(BJ$1,2)),DATEVALUE("9/30/20"&amp;RIGHT(BK$1,2)),Holidays!$J$3:$J$937),
IF($T699&gt;=DATEVALUE("10/1/20"&amp;RIGHT(BJ$1,2)),NETWORKDAYS($T699,DATEVALUE("9/30/20"&amp;RIGHT(BK$1,2)),Holidays!$J$3:$J$937),"")))),"")/(NETWORKDAYS($T699,$U699,Holidays!$J$3:$J$937)),0))</f>
        <v/>
      </c>
      <c r="BL699" s="87" t="str">
        <f>IF($Q699="","",IFERROR(IF(OR(AND($T699&gt;=DATEVALUE("10/1/20"&amp;RIGHT(BK$1,2)),$T699&lt;=DATEVALUE("9/30/20"&amp;RIGHT(BL$1,2))),AND($U699&gt;=DATEVALUE("10/1/20"&amp;RIGHT(BK$1,2)),$U699&lt;=DATEVALUE("9/30/20"&amp;RIGHT(BL$1,2))),AND($T699&lt;=DATEVALUE("10/1/20"&amp;RIGHT(BK$1,2)),$U699&gt;=DATEVALUE("9/30/20"&amp;RIGHT(BL$1,2)))),
IF(AND($T699&gt;=DATEVALUE("10/1/20"&amp;RIGHT(BK$1,2)),$U699&lt;=DATEVALUE("9/30/20"&amp;RIGHT(BL$1,2))),NETWORKDAYS($T699,$U699,Holidays!$J$3:$J$937),
IF(AND($T699&lt;DATEVALUE("10/1/20"&amp;RIGHT(BK$1,2)),$U699&lt;=DATEVALUE("9/30/20"&amp;RIGHT(BL$1,2))),NETWORKDAYS(DATEVALUE("10/1/20"&amp;RIGHT(BK$1,2)),$U699,Holidays!$J$3:$J$937),
IF($T699&lt;DATEVALUE("10/1/20"&amp;RIGHT(BK$1,2)),NETWORKDAYS(DATEVALUE("10/1/20"&amp;RIGHT(BK$1,2)),DATEVALUE("9/30/20"&amp;RIGHT(BL$1,2)),Holidays!$J$3:$J$937),
IF($T699&gt;=DATEVALUE("10/1/20"&amp;RIGHT(BK$1,2)),NETWORKDAYS($T699,DATEVALUE("9/30/20"&amp;RIGHT(BL$1,2)),Holidays!$J$3:$J$937),"")))),"")/(NETWORKDAYS($T699,$U699,Holidays!$J$3:$J$937)),0))</f>
        <v/>
      </c>
      <c r="BM699" s="87" t="str">
        <f>IF($Q699="","",IFERROR(IF(OR(AND($T699&gt;=DATEVALUE("10/1/20"&amp;RIGHT(BL$1,2)),$T699&lt;=DATEVALUE("9/30/20"&amp;RIGHT(BM$1,2))),AND($U699&gt;=DATEVALUE("10/1/20"&amp;RIGHT(BL$1,2)),$U699&lt;=DATEVALUE("9/30/20"&amp;RIGHT(BM$1,2))),AND($T699&lt;=DATEVALUE("10/1/20"&amp;RIGHT(BL$1,2)),$U699&gt;=DATEVALUE("9/30/20"&amp;RIGHT(BM$1,2)))),
IF(AND($T699&gt;=DATEVALUE("10/1/20"&amp;RIGHT(BL$1,2)),$U699&lt;=DATEVALUE("9/30/20"&amp;RIGHT(BM$1,2))),NETWORKDAYS($T699,$U699,Holidays!$J$3:$J$937),
IF(AND($T699&lt;DATEVALUE("10/1/20"&amp;RIGHT(BL$1,2)),$U699&lt;=DATEVALUE("9/30/20"&amp;RIGHT(BM$1,2))),NETWORKDAYS(DATEVALUE("10/1/20"&amp;RIGHT(BL$1,2)),$U699,Holidays!$J$3:$J$937),
IF($T699&lt;DATEVALUE("10/1/20"&amp;RIGHT(BL$1,2)),NETWORKDAYS(DATEVALUE("10/1/20"&amp;RIGHT(BL$1,2)),DATEVALUE("9/30/20"&amp;RIGHT(BM$1,2)),Holidays!$J$3:$J$937),
IF($T699&gt;=DATEVALUE("10/1/20"&amp;RIGHT(BL$1,2)),NETWORKDAYS($T699,DATEVALUE("9/30/20"&amp;RIGHT(BM$1,2)),Holidays!$J$3:$J$937),"")))),"")/(NETWORKDAYS($T699,$U699,Holidays!$J$3:$J$937)),0))</f>
        <v/>
      </c>
      <c r="BN699" s="87" t="str">
        <f>IF($Q699="","",IFERROR(IF(OR(AND($T699&gt;=DATEVALUE("10/1/20"&amp;RIGHT(BM$1,2)),$T699&lt;=DATEVALUE("9/30/20"&amp;RIGHT(BN$1,2))),AND($U699&gt;=DATEVALUE("10/1/20"&amp;RIGHT(BM$1,2)),$U699&lt;=DATEVALUE("9/30/20"&amp;RIGHT(BN$1,2))),AND($T699&lt;=DATEVALUE("10/1/20"&amp;RIGHT(BM$1,2)),$U699&gt;=DATEVALUE("9/30/20"&amp;RIGHT(BN$1,2)))),
IF(AND($T699&gt;=DATEVALUE("10/1/20"&amp;RIGHT(BM$1,2)),$U699&lt;=DATEVALUE("9/30/20"&amp;RIGHT(BN$1,2))),NETWORKDAYS($T699,$U699,Holidays!$J$3:$J$937),
IF(AND($T699&lt;DATEVALUE("10/1/20"&amp;RIGHT(BM$1,2)),$U699&lt;=DATEVALUE("9/30/20"&amp;RIGHT(BN$1,2))),NETWORKDAYS(DATEVALUE("10/1/20"&amp;RIGHT(BM$1,2)),$U699,Holidays!$J$3:$J$937),
IF($T699&lt;DATEVALUE("10/1/20"&amp;RIGHT(BM$1,2)),NETWORKDAYS(DATEVALUE("10/1/20"&amp;RIGHT(BM$1,2)),DATEVALUE("9/30/20"&amp;RIGHT(BN$1,2)),Holidays!$J$3:$J$937),
IF($T699&gt;=DATEVALUE("10/1/20"&amp;RIGHT(BM$1,2)),NETWORKDAYS($T699,DATEVALUE("9/30/20"&amp;RIGHT(BN$1,2)),Holidays!$J$3:$J$937),"")))),"")/(NETWORKDAYS($T699,$U699,Holidays!$J$3:$J$937)),0))</f>
        <v/>
      </c>
      <c r="BO699" s="87" t="str">
        <f>IF($Q699="","",IFERROR(IF(OR(AND($T699&gt;=DATEVALUE("10/1/20"&amp;RIGHT(BN$1,2)),$T699&lt;=DATEVALUE("9/30/20"&amp;RIGHT(BO$1,2))),AND($U699&gt;=DATEVALUE("10/1/20"&amp;RIGHT(BN$1,2)),$U699&lt;=DATEVALUE("9/30/20"&amp;RIGHT(BO$1,2))),AND($T699&lt;=DATEVALUE("10/1/20"&amp;RIGHT(BN$1,2)),$U699&gt;=DATEVALUE("9/30/20"&amp;RIGHT(BO$1,2)))),
IF(AND($T699&gt;=DATEVALUE("10/1/20"&amp;RIGHT(BN$1,2)),$U699&lt;=DATEVALUE("9/30/20"&amp;RIGHT(BO$1,2))),NETWORKDAYS($T699,$U699,Holidays!$J$3:$J$937),
IF(AND($T699&lt;DATEVALUE("10/1/20"&amp;RIGHT(BN$1,2)),$U699&lt;=DATEVALUE("9/30/20"&amp;RIGHT(BO$1,2))),NETWORKDAYS(DATEVALUE("10/1/20"&amp;RIGHT(BN$1,2)),$U699,Holidays!$J$3:$J$937),
IF($T699&lt;DATEVALUE("10/1/20"&amp;RIGHT(BN$1,2)),NETWORKDAYS(DATEVALUE("10/1/20"&amp;RIGHT(BN$1,2)),DATEVALUE("9/30/20"&amp;RIGHT(BO$1,2)),Holidays!$J$3:$J$937),
IF($T699&gt;=DATEVALUE("10/1/20"&amp;RIGHT(BN$1,2)),NETWORKDAYS($T699,DATEVALUE("9/30/20"&amp;RIGHT(BO$1,2)),Holidays!$J$3:$J$937),"")))),"")/(NETWORKDAYS($T699,$U699,Holidays!$J$3:$J$937)),0))</f>
        <v/>
      </c>
      <c r="BP699" s="87" t="str">
        <f>IF($Q699="","",IFERROR(IF(OR(AND($T699&gt;=DATEVALUE("10/1/20"&amp;RIGHT(BO$1,2)),$T699&lt;=DATEVALUE("9/30/20"&amp;RIGHT(BP$1,2))),AND($U699&gt;=DATEVALUE("10/1/20"&amp;RIGHT(BO$1,2)),$U699&lt;=DATEVALUE("9/30/20"&amp;RIGHT(BP$1,2))),AND($T699&lt;=DATEVALUE("10/1/20"&amp;RIGHT(BO$1,2)),$U699&gt;=DATEVALUE("9/30/20"&amp;RIGHT(BP$1,2)))),
IF(AND($T699&gt;=DATEVALUE("10/1/20"&amp;RIGHT(BO$1,2)),$U699&lt;=DATEVALUE("9/30/20"&amp;RIGHT(BP$1,2))),NETWORKDAYS($T699,$U699,Holidays!$J$3:$J$937),
IF(AND($T699&lt;DATEVALUE("10/1/20"&amp;RIGHT(BO$1,2)),$U699&lt;=DATEVALUE("9/30/20"&amp;RIGHT(BP$1,2))),NETWORKDAYS(DATEVALUE("10/1/20"&amp;RIGHT(BO$1,2)),$U699,Holidays!$J$3:$J$937),
IF($T699&lt;DATEVALUE("10/1/20"&amp;RIGHT(BO$1,2)),NETWORKDAYS(DATEVALUE("10/1/20"&amp;RIGHT(BO$1,2)),DATEVALUE("9/30/20"&amp;RIGHT(BP$1,2)),Holidays!$J$3:$J$937),
IF($T699&gt;=DATEVALUE("10/1/20"&amp;RIGHT(BO$1,2)),NETWORKDAYS($T699,DATEVALUE("9/30/20"&amp;RIGHT(BP$1,2)),Holidays!$J$3:$J$937),"")))),"")/(NETWORKDAYS($T699,$U699,Holidays!$J$3:$J$937)),0))</f>
        <v/>
      </c>
      <c r="BQ699" s="87" t="str">
        <f>IF($Q699="","",IFERROR(IF(OR(AND($T699&gt;=DATEVALUE("10/1/20"&amp;RIGHT(BP$1,2)),$T699&lt;=DATEVALUE("9/30/20"&amp;RIGHT(BQ$1,2))),AND($U699&gt;=DATEVALUE("10/1/20"&amp;RIGHT(BP$1,2)),$U699&lt;=DATEVALUE("9/30/20"&amp;RIGHT(BQ$1,2))),AND($T699&lt;=DATEVALUE("10/1/20"&amp;RIGHT(BP$1,2)),$U699&gt;=DATEVALUE("9/30/20"&amp;RIGHT(BQ$1,2)))),
IF(AND($T699&gt;=DATEVALUE("10/1/20"&amp;RIGHT(BP$1,2)),$U699&lt;=DATEVALUE("9/30/20"&amp;RIGHT(BQ$1,2))),NETWORKDAYS($T699,$U699,Holidays!$J$3:$J$937),
IF(AND($T699&lt;DATEVALUE("10/1/20"&amp;RIGHT(BP$1,2)),$U699&lt;=DATEVALUE("9/30/20"&amp;RIGHT(BQ$1,2))),NETWORKDAYS(DATEVALUE("10/1/20"&amp;RIGHT(BP$1,2)),$U699,Holidays!$J$3:$J$937),
IF($T699&lt;DATEVALUE("10/1/20"&amp;RIGHT(BP$1,2)),NETWORKDAYS(DATEVALUE("10/1/20"&amp;RIGHT(BP$1,2)),DATEVALUE("9/30/20"&amp;RIGHT(BQ$1,2)),Holidays!$J$3:$J$937),
IF($T699&gt;=DATEVALUE("10/1/20"&amp;RIGHT(BP$1,2)),NETWORKDAYS($T699,DATEVALUE("9/30/20"&amp;RIGHT(BQ$1,2)),Holidays!$J$3:$J$937),"")))),"")/(NETWORKDAYS($T699,$U699,Holidays!$J$3:$J$937)),0))</f>
        <v/>
      </c>
      <c r="BR699" s="87" t="str">
        <f>IF($Q699="","",IFERROR(IF(OR(AND($T699&gt;=DATEVALUE("10/1/20"&amp;RIGHT(BQ$1,2)),$T699&lt;=DATEVALUE("9/30/20"&amp;RIGHT(BR$1,2))),AND($U699&gt;=DATEVALUE("10/1/20"&amp;RIGHT(BQ$1,2)),$U699&lt;=DATEVALUE("9/30/20"&amp;RIGHT(BR$1,2))),AND($T699&lt;=DATEVALUE("10/1/20"&amp;RIGHT(BQ$1,2)),$U699&gt;=DATEVALUE("9/30/20"&amp;RIGHT(BR$1,2)))),
IF(AND($T699&gt;=DATEVALUE("10/1/20"&amp;RIGHT(BQ$1,2)),$U699&lt;=DATEVALUE("9/30/20"&amp;RIGHT(BR$1,2))),NETWORKDAYS($T699,$U699,Holidays!$J$3:$J$937),
IF(AND($T699&lt;DATEVALUE("10/1/20"&amp;RIGHT(BQ$1,2)),$U699&lt;=DATEVALUE("9/30/20"&amp;RIGHT(BR$1,2))),NETWORKDAYS(DATEVALUE("10/1/20"&amp;RIGHT(BQ$1,2)),$U699,Holidays!$J$3:$J$937),
IF($T699&lt;DATEVALUE("10/1/20"&amp;RIGHT(BQ$1,2)),NETWORKDAYS(DATEVALUE("10/1/20"&amp;RIGHT(BQ$1,2)),DATEVALUE("9/30/20"&amp;RIGHT(BR$1,2)),Holidays!$J$3:$J$937),
IF($T699&gt;=DATEVALUE("10/1/20"&amp;RIGHT(BQ$1,2)),NETWORKDAYS($T699,DATEVALUE("9/30/20"&amp;RIGHT(BR$1,2)),Holidays!$J$3:$J$937),"")))),"")/(NETWORKDAYS($T699,$U699,Holidays!$J$3:$J$937)),0))</f>
        <v/>
      </c>
      <c r="BS699" s="87" t="str">
        <f>IF($Q699="","",IFERROR(IF(OR(AND($T699&gt;=DATEVALUE("10/1/20"&amp;RIGHT(BR$1,2)),$T699&lt;=DATEVALUE("9/30/20"&amp;RIGHT(BS$1,2))),AND($U699&gt;=DATEVALUE("10/1/20"&amp;RIGHT(BR$1,2)),$U699&lt;=DATEVALUE("9/30/20"&amp;RIGHT(BS$1,2))),AND($T699&lt;=DATEVALUE("10/1/20"&amp;RIGHT(BR$1,2)),$U699&gt;=DATEVALUE("9/30/20"&amp;RIGHT(BS$1,2)))),
IF(AND($T699&gt;=DATEVALUE("10/1/20"&amp;RIGHT(BR$1,2)),$U699&lt;=DATEVALUE("9/30/20"&amp;RIGHT(BS$1,2))),NETWORKDAYS($T699,$U699,Holidays!$J$3:$J$937),
IF(AND($T699&lt;DATEVALUE("10/1/20"&amp;RIGHT(BR$1,2)),$U699&lt;=DATEVALUE("9/30/20"&amp;RIGHT(BS$1,2))),NETWORKDAYS(DATEVALUE("10/1/20"&amp;RIGHT(BR$1,2)),$U699,Holidays!$J$3:$J$937),
IF($T699&lt;DATEVALUE("10/1/20"&amp;RIGHT(BR$1,2)),NETWORKDAYS(DATEVALUE("10/1/20"&amp;RIGHT(BR$1,2)),DATEVALUE("9/30/20"&amp;RIGHT(BS$1,2)),Holidays!$J$3:$J$937),
IF($T699&gt;=DATEVALUE("10/1/20"&amp;RIGHT(BR$1,2)),NETWORKDAYS($T699,DATEVALUE("9/30/20"&amp;RIGHT(BS$1,2)),Holidays!$J$3:$J$937),"")))),"")/(NETWORKDAYS($T699,$U699,Holidays!$J$3:$J$937)),0))</f>
        <v/>
      </c>
      <c r="BT699" s="87" t="str">
        <f>IF($Q699="","",IFERROR(IF(OR(AND($T699&gt;=DATEVALUE("10/1/20"&amp;RIGHT(BS$1,2)),$T699&lt;=DATEVALUE("9/30/20"&amp;RIGHT(BT$1,2))),AND($U699&gt;=DATEVALUE("10/1/20"&amp;RIGHT(BS$1,2)),$U699&lt;=DATEVALUE("9/30/20"&amp;RIGHT(BT$1,2))),AND($T699&lt;=DATEVALUE("10/1/20"&amp;RIGHT(BS$1,2)),$U699&gt;=DATEVALUE("9/30/20"&amp;RIGHT(BT$1,2)))),
IF(AND($T699&gt;=DATEVALUE("10/1/20"&amp;RIGHT(BS$1,2)),$U699&lt;=DATEVALUE("9/30/20"&amp;RIGHT(BT$1,2))),NETWORKDAYS($T699,$U699,Holidays!$J$3:$J$937),
IF(AND($T699&lt;DATEVALUE("10/1/20"&amp;RIGHT(BS$1,2)),$U699&lt;=DATEVALUE("9/30/20"&amp;RIGHT(BT$1,2))),NETWORKDAYS(DATEVALUE("10/1/20"&amp;RIGHT(BS$1,2)),$U699,Holidays!$J$3:$J$937),
IF($T699&lt;DATEVALUE("10/1/20"&amp;RIGHT(BS$1,2)),NETWORKDAYS(DATEVALUE("10/1/20"&amp;RIGHT(BS$1,2)),DATEVALUE("9/30/20"&amp;RIGHT(BT$1,2)),Holidays!$J$3:$J$937),
IF($T699&gt;=DATEVALUE("10/1/20"&amp;RIGHT(BS$1,2)),NETWORKDAYS($T699,DATEVALUE("9/30/20"&amp;RIGHT(BT$1,2)),Holidays!$J$3:$J$937),"")))),"")/(NETWORKDAYS($T699,$U699,Holidays!$J$3:$J$937)),0))</f>
        <v/>
      </c>
      <c r="BU699" s="87" t="str">
        <f>IF($Q699="","",IFERROR(IF(OR(AND($T699&gt;=DATEVALUE("10/1/20"&amp;RIGHT(BT$1,2)),$T699&lt;=DATEVALUE("9/30/20"&amp;RIGHT(BU$1,2))),AND($U699&gt;=DATEVALUE("10/1/20"&amp;RIGHT(BT$1,2)),$U699&lt;=DATEVALUE("9/30/20"&amp;RIGHT(BU$1,2))),AND($T699&lt;=DATEVALUE("10/1/20"&amp;RIGHT(BT$1,2)),$U699&gt;=DATEVALUE("9/30/20"&amp;RIGHT(BU$1,2)))),
IF(AND($T699&gt;=DATEVALUE("10/1/20"&amp;RIGHT(BT$1,2)),$U699&lt;=DATEVALUE("9/30/20"&amp;RIGHT(BU$1,2))),NETWORKDAYS($T699,$U699,Holidays!$J$3:$J$937),
IF(AND($T699&lt;DATEVALUE("10/1/20"&amp;RIGHT(BT$1,2)),$U699&lt;=DATEVALUE("9/30/20"&amp;RIGHT(BU$1,2))),NETWORKDAYS(DATEVALUE("10/1/20"&amp;RIGHT(BT$1,2)),$U699,Holidays!$J$3:$J$937),
IF($T699&lt;DATEVALUE("10/1/20"&amp;RIGHT(BT$1,2)),NETWORKDAYS(DATEVALUE("10/1/20"&amp;RIGHT(BT$1,2)),DATEVALUE("9/30/20"&amp;RIGHT(BU$1,2)),Holidays!$J$3:$J$937),
IF($T699&gt;=DATEVALUE("10/1/20"&amp;RIGHT(BT$1,2)),NETWORKDAYS($T699,DATEVALUE("9/30/20"&amp;RIGHT(BU$1,2)),Holidays!$J$3:$J$937),"")))),"")/(NETWORKDAYS($T699,$U699,Holidays!$J$3:$J$937)),0))</f>
        <v/>
      </c>
      <c r="BV699" s="87" t="str">
        <f>IF($Q699="","",IFERROR(IF(OR(AND($T699&gt;=DATEVALUE("10/1/20"&amp;RIGHT(BU$1,2)),$T699&lt;=DATEVALUE("9/30/20"&amp;RIGHT(BV$1,2))),AND($U699&gt;=DATEVALUE("10/1/20"&amp;RIGHT(BU$1,2)),$U699&lt;=DATEVALUE("9/30/20"&amp;RIGHT(BV$1,2))),AND($T699&lt;=DATEVALUE("10/1/20"&amp;RIGHT(BU$1,2)),$U699&gt;=DATEVALUE("9/30/20"&amp;RIGHT(BV$1,2)))),
IF(AND($T699&gt;=DATEVALUE("10/1/20"&amp;RIGHT(BU$1,2)),$U699&lt;=DATEVALUE("9/30/20"&amp;RIGHT(BV$1,2))),NETWORKDAYS($T699,$U699,Holidays!$J$3:$J$937),
IF(AND($T699&lt;DATEVALUE("10/1/20"&amp;RIGHT(BU$1,2)),$U699&lt;=DATEVALUE("9/30/20"&amp;RIGHT(BV$1,2))),NETWORKDAYS(DATEVALUE("10/1/20"&amp;RIGHT(BU$1,2)),$U699,Holidays!$J$3:$J$937),
IF($T699&lt;DATEVALUE("10/1/20"&amp;RIGHT(BU$1,2)),NETWORKDAYS(DATEVALUE("10/1/20"&amp;RIGHT(BU$1,2)),DATEVALUE("9/30/20"&amp;RIGHT(BV$1,2)),Holidays!$J$3:$J$937),
IF($T699&gt;=DATEVALUE("10/1/20"&amp;RIGHT(BU$1,2)),NETWORKDAYS($T699,DATEVALUE("9/30/20"&amp;RIGHT(BV$1,2)),Holidays!$J$3:$J$937),"")))),"")/(NETWORKDAYS($T699,$U699,Holidays!$J$3:$J$937)),0))</f>
        <v/>
      </c>
      <c r="BW699" s="87" t="str">
        <f>IF($Q699="","",IFERROR(IF(OR(AND($T699&gt;=DATEVALUE("10/1/20"&amp;RIGHT(BV$1,2)),$T699&lt;=DATEVALUE("9/30/20"&amp;RIGHT(BW$1,2))),AND($U699&gt;=DATEVALUE("10/1/20"&amp;RIGHT(BV$1,2)),$U699&lt;=DATEVALUE("9/30/20"&amp;RIGHT(BW$1,2))),AND($T699&lt;=DATEVALUE("10/1/20"&amp;RIGHT(BV$1,2)),$U699&gt;=DATEVALUE("9/30/20"&amp;RIGHT(BW$1,2)))),
IF(AND($T699&gt;=DATEVALUE("10/1/20"&amp;RIGHT(BV$1,2)),$U699&lt;=DATEVALUE("9/30/20"&amp;RIGHT(BW$1,2))),NETWORKDAYS($T699,$U699,Holidays!$J$3:$J$937),
IF(AND($T699&lt;DATEVALUE("10/1/20"&amp;RIGHT(BV$1,2)),$U699&lt;=DATEVALUE("9/30/20"&amp;RIGHT(BW$1,2))),NETWORKDAYS(DATEVALUE("10/1/20"&amp;RIGHT(BV$1,2)),$U699,Holidays!$J$3:$J$937),
IF($T699&lt;DATEVALUE("10/1/20"&amp;RIGHT(BV$1,2)),NETWORKDAYS(DATEVALUE("10/1/20"&amp;RIGHT(BV$1,2)),DATEVALUE("9/30/20"&amp;RIGHT(BW$1,2)),Holidays!$J$3:$J$937),
IF($T699&gt;=DATEVALUE("10/1/20"&amp;RIGHT(BV$1,2)),NETWORKDAYS($T699,DATEVALUE("9/30/20"&amp;RIGHT(BW$1,2)),Holidays!$J$3:$J$937),"")))),"")/(NETWORKDAYS($T699,$U699,Holidays!$J$3:$J$937)),0))</f>
        <v/>
      </c>
      <c r="BX699" s="87" t="str">
        <f>IF($Q699="","",IFERROR(IF(OR(AND($T699&gt;=DATEVALUE("10/1/20"&amp;RIGHT(BW$1,2)),$T699&lt;=DATEVALUE("9/30/20"&amp;RIGHT(BX$1,2))),AND($U699&gt;=DATEVALUE("10/1/20"&amp;RIGHT(BW$1,2)),$U699&lt;=DATEVALUE("9/30/20"&amp;RIGHT(BX$1,2))),AND($T699&lt;=DATEVALUE("10/1/20"&amp;RIGHT(BW$1,2)),$U699&gt;=DATEVALUE("9/30/20"&amp;RIGHT(BX$1,2)))),
IF(AND($T699&gt;=DATEVALUE("10/1/20"&amp;RIGHT(BW$1,2)),$U699&lt;=DATEVALUE("9/30/20"&amp;RIGHT(BX$1,2))),NETWORKDAYS($T699,$U699,Holidays!$J$3:$J$937),
IF(AND($T699&lt;DATEVALUE("10/1/20"&amp;RIGHT(BW$1,2)),$U699&lt;=DATEVALUE("9/30/20"&amp;RIGHT(BX$1,2))),NETWORKDAYS(DATEVALUE("10/1/20"&amp;RIGHT(BW$1,2)),$U699,Holidays!$J$3:$J$937),
IF($T699&lt;DATEVALUE("10/1/20"&amp;RIGHT(BW$1,2)),NETWORKDAYS(DATEVALUE("10/1/20"&amp;RIGHT(BW$1,2)),DATEVALUE("9/30/20"&amp;RIGHT(BX$1,2)),Holidays!$J$3:$J$937),
IF($T699&gt;=DATEVALUE("10/1/20"&amp;RIGHT(BW$1,2)),NETWORKDAYS($T699,DATEVALUE("9/30/20"&amp;RIGHT(BX$1,2)),Holidays!$J$3:$J$937),"")))),"")/(NETWORKDAYS($T699,$U699,Holidays!$J$3:$J$937)),0))</f>
        <v/>
      </c>
      <c r="BY699" s="87" t="str">
        <f>IF($Q699="","",IFERROR(IF(OR(AND($T699&gt;=DATEVALUE("10/1/20"&amp;RIGHT(BX$1,2)),$T699&lt;=DATEVALUE("9/30/20"&amp;RIGHT(BY$1,2))),AND($U699&gt;=DATEVALUE("10/1/20"&amp;RIGHT(BX$1,2)),$U699&lt;=DATEVALUE("9/30/20"&amp;RIGHT(BY$1,2))),AND($T699&lt;=DATEVALUE("10/1/20"&amp;RIGHT(BX$1,2)),$U699&gt;=DATEVALUE("9/30/20"&amp;RIGHT(BY$1,2)))),
IF(AND($T699&gt;=DATEVALUE("10/1/20"&amp;RIGHT(BX$1,2)),$U699&lt;=DATEVALUE("9/30/20"&amp;RIGHT(BY$1,2))),NETWORKDAYS($T699,$U699,Holidays!$J$3:$J$937),
IF(AND($T699&lt;DATEVALUE("10/1/20"&amp;RIGHT(BX$1,2)),$U699&lt;=DATEVALUE("9/30/20"&amp;RIGHT(BY$1,2))),NETWORKDAYS(DATEVALUE("10/1/20"&amp;RIGHT(BX$1,2)),$U699,Holidays!$J$3:$J$937),
IF($T699&lt;DATEVALUE("10/1/20"&amp;RIGHT(BX$1,2)),NETWORKDAYS(DATEVALUE("10/1/20"&amp;RIGHT(BX$1,2)),DATEVALUE("9/30/20"&amp;RIGHT(BY$1,2)),Holidays!$J$3:$J$937),
IF($T699&gt;=DATEVALUE("10/1/20"&amp;RIGHT(BX$1,2)),NETWORKDAYS($T699,DATEVALUE("9/30/20"&amp;RIGHT(BY$1,2)),Holidays!$J$3:$J$937),"")))),"")/(NETWORKDAYS($T699,$U699,Holidays!$J$3:$J$937)),0))</f>
        <v/>
      </c>
      <c r="BZ699" s="87" t="str">
        <f>IF($Q699="","",IFERROR(IF(OR(AND($T699&gt;=DATEVALUE("10/1/20"&amp;RIGHT(BY$1,2)),$T699&lt;=DATEVALUE("9/30/20"&amp;RIGHT(BZ$1,2))),AND($U699&gt;=DATEVALUE("10/1/20"&amp;RIGHT(BY$1,2)),$U699&lt;=DATEVALUE("9/30/20"&amp;RIGHT(BZ$1,2))),AND($T699&lt;=DATEVALUE("10/1/20"&amp;RIGHT(BY$1,2)),$U699&gt;=DATEVALUE("9/30/20"&amp;RIGHT(BZ$1,2)))),
IF(AND($T699&gt;=DATEVALUE("10/1/20"&amp;RIGHT(BY$1,2)),$U699&lt;=DATEVALUE("9/30/20"&amp;RIGHT(BZ$1,2))),NETWORKDAYS($T699,$U699,Holidays!$J$3:$J$937),
IF(AND($T699&lt;DATEVALUE("10/1/20"&amp;RIGHT(BY$1,2)),$U699&lt;=DATEVALUE("9/30/20"&amp;RIGHT(BZ$1,2))),NETWORKDAYS(DATEVALUE("10/1/20"&amp;RIGHT(BY$1,2)),$U699,Holidays!$J$3:$J$937),
IF($T699&lt;DATEVALUE("10/1/20"&amp;RIGHT(BY$1,2)),NETWORKDAYS(DATEVALUE("10/1/20"&amp;RIGHT(BY$1,2)),DATEVALUE("9/30/20"&amp;RIGHT(BZ$1,2)),Holidays!$J$3:$J$937),
IF($T699&gt;=DATEVALUE("10/1/20"&amp;RIGHT(BY$1,2)),NETWORKDAYS($T699,DATEVALUE("9/30/20"&amp;RIGHT(BZ$1,2)),Holidays!$J$3:$J$937),"")))),"")/(NETWORKDAYS($T699,$U699,Holidays!$J$3:$J$937)),0))</f>
        <v/>
      </c>
      <c r="CA699" s="87" t="str">
        <f>IF($Q699="","",IFERROR(IF(OR(AND($T699&gt;=DATEVALUE("10/1/20"&amp;RIGHT(BZ$1,2)),$T699&lt;=DATEVALUE("9/30/20"&amp;RIGHT(CA$1,2))),AND($U699&gt;=DATEVALUE("10/1/20"&amp;RIGHT(BZ$1,2)),$U699&lt;=DATEVALUE("9/30/20"&amp;RIGHT(CA$1,2))),AND($T699&lt;=DATEVALUE("10/1/20"&amp;RIGHT(BZ$1,2)),$U699&gt;=DATEVALUE("9/30/20"&amp;RIGHT(CA$1,2)))),
IF(AND($T699&gt;=DATEVALUE("10/1/20"&amp;RIGHT(BZ$1,2)),$U699&lt;=DATEVALUE("9/30/20"&amp;RIGHT(CA$1,2))),NETWORKDAYS($T699,$U699,Holidays!$J$3:$J$937),
IF(AND($T699&lt;DATEVALUE("10/1/20"&amp;RIGHT(BZ$1,2)),$U699&lt;=DATEVALUE("9/30/20"&amp;RIGHT(CA$1,2))),NETWORKDAYS(DATEVALUE("10/1/20"&amp;RIGHT(BZ$1,2)),$U699,Holidays!$J$3:$J$937),
IF($T699&lt;DATEVALUE("10/1/20"&amp;RIGHT(BZ$1,2)),NETWORKDAYS(DATEVALUE("10/1/20"&amp;RIGHT(BZ$1,2)),DATEVALUE("9/30/20"&amp;RIGHT(CA$1,2)),Holidays!$J$3:$J$937),
IF($T699&gt;=DATEVALUE("10/1/20"&amp;RIGHT(BZ$1,2)),NETWORKDAYS($T699,DATEVALUE("9/30/20"&amp;RIGHT(CA$1,2)),Holidays!$J$3:$J$937),"")))),"")/(NETWORKDAYS($T699,$U699,Holidays!$J$3:$J$937)),0))</f>
        <v/>
      </c>
      <c r="CB699" s="87" t="str">
        <f>IF($Q699="","",IFERROR(IF(OR(AND($T699&gt;=DATEVALUE("10/1/20"&amp;RIGHT(CA$1,2)),$T699&lt;=DATEVALUE("9/30/20"&amp;RIGHT(CB$1,2))),AND($U699&gt;=DATEVALUE("10/1/20"&amp;RIGHT(CA$1,2)),$U699&lt;=DATEVALUE("9/30/20"&amp;RIGHT(CB$1,2))),AND($T699&lt;=DATEVALUE("10/1/20"&amp;RIGHT(CA$1,2)),$U699&gt;=DATEVALUE("9/30/20"&amp;RIGHT(CB$1,2)))),
IF(AND($T699&gt;=DATEVALUE("10/1/20"&amp;RIGHT(CA$1,2)),$U699&lt;=DATEVALUE("9/30/20"&amp;RIGHT(CB$1,2))),NETWORKDAYS($T699,$U699,Holidays!$J$3:$J$937),
IF(AND($T699&lt;DATEVALUE("10/1/20"&amp;RIGHT(CA$1,2)),$U699&lt;=DATEVALUE("9/30/20"&amp;RIGHT(CB$1,2))),NETWORKDAYS(DATEVALUE("10/1/20"&amp;RIGHT(CA$1,2)),$U699,Holidays!$J$3:$J$937),
IF($T699&lt;DATEVALUE("10/1/20"&amp;RIGHT(CA$1,2)),NETWORKDAYS(DATEVALUE("10/1/20"&amp;RIGHT(CA$1,2)),DATEVALUE("9/30/20"&amp;RIGHT(CB$1,2)),Holidays!$J$3:$J$937),
IF($T699&gt;=DATEVALUE("10/1/20"&amp;RIGHT(CA$1,2)),NETWORKDAYS($T699,DATEVALUE("9/30/20"&amp;RIGHT(CB$1,2)),Holidays!$J$3:$J$937),"")))),"")/(NETWORKDAYS($T699,$U699,Holidays!$J$3:$J$937)),0))</f>
        <v/>
      </c>
    </row>
    <row r="700" spans="1:80">
      <c r="A700" s="97"/>
      <c r="B700" s="98" t="str">
        <f ca="1">IF(NOT($A700=""),OFFSET('WBS Reference &amp; User Procedure'!$A$1,MATCH($A700,'WBS Reference &amp; User Procedure'!$A:$A,0)-1,1),"")</f>
        <v/>
      </c>
      <c r="D700" s="97"/>
      <c r="T700" s="104" t="str">
        <f>IF(NOT(Q700=""),IF(NOT($S700=""),$S700,#REF!),"")</f>
        <v/>
      </c>
      <c r="U700" s="104" t="str">
        <f>IF(NOT(Q700=""),WORKDAY(T700,Q700,Holidays!$J$3:$J$937),"")</f>
        <v/>
      </c>
      <c r="V700" s="104"/>
      <c r="W700" s="104"/>
      <c r="X700" s="101" t="str">
        <f t="shared" si="153"/>
        <v/>
      </c>
      <c r="AL700" s="87" t="str">
        <f t="shared" ca="1" si="150"/>
        <v/>
      </c>
      <c r="AN700" s="87" t="str">
        <f t="shared" ca="1" si="156"/>
        <v/>
      </c>
      <c r="AO700" s="87" t="str">
        <f t="shared" ca="1" si="156"/>
        <v/>
      </c>
      <c r="AP700" s="87" t="str">
        <f t="shared" ca="1" si="156"/>
        <v/>
      </c>
      <c r="AQ700" s="87" t="str">
        <f t="shared" ca="1" si="156"/>
        <v/>
      </c>
      <c r="AR700" s="87" t="str">
        <f t="shared" ca="1" si="156"/>
        <v/>
      </c>
      <c r="AS700" s="87" t="str">
        <f t="shared" ca="1" si="156"/>
        <v/>
      </c>
      <c r="AT700" s="87" t="str">
        <f t="shared" ca="1" si="156"/>
        <v/>
      </c>
      <c r="AU700" s="87" t="str">
        <f t="shared" ca="1" si="156"/>
        <v/>
      </c>
      <c r="AV700" s="87" t="str">
        <f t="shared" ca="1" si="156"/>
        <v/>
      </c>
      <c r="AW700" s="87" t="str">
        <f t="shared" ca="1" si="156"/>
        <v/>
      </c>
      <c r="AX700" s="87" t="str">
        <f t="shared" ca="1" si="157"/>
        <v/>
      </c>
      <c r="AY700" s="87" t="str">
        <f t="shared" ca="1" si="157"/>
        <v/>
      </c>
      <c r="AZ700" s="87" t="str">
        <f t="shared" ca="1" si="157"/>
        <v/>
      </c>
      <c r="BA700" s="87" t="str">
        <f t="shared" ca="1" si="157"/>
        <v/>
      </c>
      <c r="BB700" s="87" t="str">
        <f t="shared" ca="1" si="157"/>
        <v/>
      </c>
      <c r="BC700" s="87" t="str">
        <f t="shared" ca="1" si="157"/>
        <v/>
      </c>
      <c r="BD700" s="87" t="str">
        <f t="shared" ca="1" si="157"/>
        <v/>
      </c>
      <c r="BE700" s="87" t="str">
        <f t="shared" ca="1" si="157"/>
        <v/>
      </c>
      <c r="BF700" s="87" t="str">
        <f t="shared" ca="1" si="157"/>
        <v/>
      </c>
      <c r="BG700" s="87" t="str">
        <f t="shared" ca="1" si="157"/>
        <v/>
      </c>
      <c r="BI700" s="87" t="str">
        <f>IF($Q700="","",IFERROR(IF(OR(AND($T700&gt;=DATEVALUE("10/1/20"&amp;RIGHT(BH$1,2)),$T700&lt;=DATEVALUE("9/30/20"&amp;RIGHT(BI$1,2))),AND($U700&gt;=DATEVALUE("10/1/20"&amp;RIGHT(BH$1,2)),$U700&lt;=DATEVALUE("9/30/20"&amp;RIGHT(BI$1,2))),AND($T700&lt;=DATEVALUE("10/1/20"&amp;RIGHT(BH$1,2)),$U700&gt;=DATEVALUE("9/30/20"&amp;RIGHT(BI$1,2)))),
IF(AND($T700&gt;=DATEVALUE("10/1/20"&amp;RIGHT(BH$1,2)),$U700&lt;=DATEVALUE("9/30/20"&amp;RIGHT(BI$1,2))),NETWORKDAYS($T700,$U700,Holidays!$J$3:$J$937),
IF(AND($T700&lt;DATEVALUE("10/1/20"&amp;RIGHT(BH$1,2)),$U700&lt;=DATEVALUE("9/30/20"&amp;RIGHT(BI$1,2))),NETWORKDAYS(DATEVALUE("10/1/20"&amp;RIGHT(BH$1,2)),$U700,Holidays!$J$3:$J$937),
IF($T700&lt;DATEVALUE("10/1/20"&amp;RIGHT(BH$1,2)),NETWORKDAYS(DATEVALUE("10/1/20"&amp;RIGHT(BH$1,2)),DATEVALUE("9/30/20"&amp;RIGHT(BI$1,2)),Holidays!$J$3:$J$937),
IF($T700&gt;=DATEVALUE("10/1/20"&amp;RIGHT(BH$1,2)),NETWORKDAYS($T700,DATEVALUE("9/30/20"&amp;RIGHT(BI$1,2)),Holidays!$J$3:$J$937),"")))),"")/(NETWORKDAYS($T700,$U700,Holidays!$J$3:$J$937)),0))</f>
        <v/>
      </c>
      <c r="BJ700" s="87" t="str">
        <f>IF($Q700="","",IFERROR(IF(OR(AND($T700&gt;=DATEVALUE("10/1/20"&amp;RIGHT(BI$1,2)),$T700&lt;=DATEVALUE("9/30/20"&amp;RIGHT(BJ$1,2))),AND($U700&gt;=DATEVALUE("10/1/20"&amp;RIGHT(BI$1,2)),$U700&lt;=DATEVALUE("9/30/20"&amp;RIGHT(BJ$1,2))),AND($T700&lt;=DATEVALUE("10/1/20"&amp;RIGHT(BI$1,2)),$U700&gt;=DATEVALUE("9/30/20"&amp;RIGHT(BJ$1,2)))),
IF(AND($T700&gt;=DATEVALUE("10/1/20"&amp;RIGHT(BI$1,2)),$U700&lt;=DATEVALUE("9/30/20"&amp;RIGHT(BJ$1,2))),NETWORKDAYS($T700,$U700,Holidays!$J$3:$J$937),
IF(AND($T700&lt;DATEVALUE("10/1/20"&amp;RIGHT(BI$1,2)),$U700&lt;=DATEVALUE("9/30/20"&amp;RIGHT(BJ$1,2))),NETWORKDAYS(DATEVALUE("10/1/20"&amp;RIGHT(BI$1,2)),$U700,Holidays!$J$3:$J$937),
IF($T700&lt;DATEVALUE("10/1/20"&amp;RIGHT(BI$1,2)),NETWORKDAYS(DATEVALUE("10/1/20"&amp;RIGHT(BI$1,2)),DATEVALUE("9/30/20"&amp;RIGHT(BJ$1,2)),Holidays!$J$3:$J$937),
IF($T700&gt;=DATEVALUE("10/1/20"&amp;RIGHT(BI$1,2)),NETWORKDAYS($T700,DATEVALUE("9/30/20"&amp;RIGHT(BJ$1,2)),Holidays!$J$3:$J$937),"")))),"")/(NETWORKDAYS($T700,$U700,Holidays!$J$3:$J$937)),0))</f>
        <v/>
      </c>
      <c r="BK700" s="87" t="str">
        <f>IF($Q700="","",IFERROR(IF(OR(AND($T700&gt;=DATEVALUE("10/1/20"&amp;RIGHT(BJ$1,2)),$T700&lt;=DATEVALUE("9/30/20"&amp;RIGHT(BK$1,2))),AND($U700&gt;=DATEVALUE("10/1/20"&amp;RIGHT(BJ$1,2)),$U700&lt;=DATEVALUE("9/30/20"&amp;RIGHT(BK$1,2))),AND($T700&lt;=DATEVALUE("10/1/20"&amp;RIGHT(BJ$1,2)),$U700&gt;=DATEVALUE("9/30/20"&amp;RIGHT(BK$1,2)))),
IF(AND($T700&gt;=DATEVALUE("10/1/20"&amp;RIGHT(BJ$1,2)),$U700&lt;=DATEVALUE("9/30/20"&amp;RIGHT(BK$1,2))),NETWORKDAYS($T700,$U700,Holidays!$J$3:$J$937),
IF(AND($T700&lt;DATEVALUE("10/1/20"&amp;RIGHT(BJ$1,2)),$U700&lt;=DATEVALUE("9/30/20"&amp;RIGHT(BK$1,2))),NETWORKDAYS(DATEVALUE("10/1/20"&amp;RIGHT(BJ$1,2)),$U700,Holidays!$J$3:$J$937),
IF($T700&lt;DATEVALUE("10/1/20"&amp;RIGHT(BJ$1,2)),NETWORKDAYS(DATEVALUE("10/1/20"&amp;RIGHT(BJ$1,2)),DATEVALUE("9/30/20"&amp;RIGHT(BK$1,2)),Holidays!$J$3:$J$937),
IF($T700&gt;=DATEVALUE("10/1/20"&amp;RIGHT(BJ$1,2)),NETWORKDAYS($T700,DATEVALUE("9/30/20"&amp;RIGHT(BK$1,2)),Holidays!$J$3:$J$937),"")))),"")/(NETWORKDAYS($T700,$U700,Holidays!$J$3:$J$937)),0))</f>
        <v/>
      </c>
      <c r="BL700" s="87" t="str">
        <f>IF($Q700="","",IFERROR(IF(OR(AND($T700&gt;=DATEVALUE("10/1/20"&amp;RIGHT(BK$1,2)),$T700&lt;=DATEVALUE("9/30/20"&amp;RIGHT(BL$1,2))),AND($U700&gt;=DATEVALUE("10/1/20"&amp;RIGHT(BK$1,2)),$U700&lt;=DATEVALUE("9/30/20"&amp;RIGHT(BL$1,2))),AND($T700&lt;=DATEVALUE("10/1/20"&amp;RIGHT(BK$1,2)),$U700&gt;=DATEVALUE("9/30/20"&amp;RIGHT(BL$1,2)))),
IF(AND($T700&gt;=DATEVALUE("10/1/20"&amp;RIGHT(BK$1,2)),$U700&lt;=DATEVALUE("9/30/20"&amp;RIGHT(BL$1,2))),NETWORKDAYS($T700,$U700,Holidays!$J$3:$J$937),
IF(AND($T700&lt;DATEVALUE("10/1/20"&amp;RIGHT(BK$1,2)),$U700&lt;=DATEVALUE("9/30/20"&amp;RIGHT(BL$1,2))),NETWORKDAYS(DATEVALUE("10/1/20"&amp;RIGHT(BK$1,2)),$U700,Holidays!$J$3:$J$937),
IF($T700&lt;DATEVALUE("10/1/20"&amp;RIGHT(BK$1,2)),NETWORKDAYS(DATEVALUE("10/1/20"&amp;RIGHT(BK$1,2)),DATEVALUE("9/30/20"&amp;RIGHT(BL$1,2)),Holidays!$J$3:$J$937),
IF($T700&gt;=DATEVALUE("10/1/20"&amp;RIGHT(BK$1,2)),NETWORKDAYS($T700,DATEVALUE("9/30/20"&amp;RIGHT(BL$1,2)),Holidays!$J$3:$J$937),"")))),"")/(NETWORKDAYS($T700,$U700,Holidays!$J$3:$J$937)),0))</f>
        <v/>
      </c>
      <c r="BM700" s="87" t="str">
        <f>IF($Q700="","",IFERROR(IF(OR(AND($T700&gt;=DATEVALUE("10/1/20"&amp;RIGHT(BL$1,2)),$T700&lt;=DATEVALUE("9/30/20"&amp;RIGHT(BM$1,2))),AND($U700&gt;=DATEVALUE("10/1/20"&amp;RIGHT(BL$1,2)),$U700&lt;=DATEVALUE("9/30/20"&amp;RIGHT(BM$1,2))),AND($T700&lt;=DATEVALUE("10/1/20"&amp;RIGHT(BL$1,2)),$U700&gt;=DATEVALUE("9/30/20"&amp;RIGHT(BM$1,2)))),
IF(AND($T700&gt;=DATEVALUE("10/1/20"&amp;RIGHT(BL$1,2)),$U700&lt;=DATEVALUE("9/30/20"&amp;RIGHT(BM$1,2))),NETWORKDAYS($T700,$U700,Holidays!$J$3:$J$937),
IF(AND($T700&lt;DATEVALUE("10/1/20"&amp;RIGHT(BL$1,2)),$U700&lt;=DATEVALUE("9/30/20"&amp;RIGHT(BM$1,2))),NETWORKDAYS(DATEVALUE("10/1/20"&amp;RIGHT(BL$1,2)),$U700,Holidays!$J$3:$J$937),
IF($T700&lt;DATEVALUE("10/1/20"&amp;RIGHT(BL$1,2)),NETWORKDAYS(DATEVALUE("10/1/20"&amp;RIGHT(BL$1,2)),DATEVALUE("9/30/20"&amp;RIGHT(BM$1,2)),Holidays!$J$3:$J$937),
IF($T700&gt;=DATEVALUE("10/1/20"&amp;RIGHT(BL$1,2)),NETWORKDAYS($T700,DATEVALUE("9/30/20"&amp;RIGHT(BM$1,2)),Holidays!$J$3:$J$937),"")))),"")/(NETWORKDAYS($T700,$U700,Holidays!$J$3:$J$937)),0))</f>
        <v/>
      </c>
      <c r="BN700" s="87" t="str">
        <f>IF($Q700="","",IFERROR(IF(OR(AND($T700&gt;=DATEVALUE("10/1/20"&amp;RIGHT(BM$1,2)),$T700&lt;=DATEVALUE("9/30/20"&amp;RIGHT(BN$1,2))),AND($U700&gt;=DATEVALUE("10/1/20"&amp;RIGHT(BM$1,2)),$U700&lt;=DATEVALUE("9/30/20"&amp;RIGHT(BN$1,2))),AND($T700&lt;=DATEVALUE("10/1/20"&amp;RIGHT(BM$1,2)),$U700&gt;=DATEVALUE("9/30/20"&amp;RIGHT(BN$1,2)))),
IF(AND($T700&gt;=DATEVALUE("10/1/20"&amp;RIGHT(BM$1,2)),$U700&lt;=DATEVALUE("9/30/20"&amp;RIGHT(BN$1,2))),NETWORKDAYS($T700,$U700,Holidays!$J$3:$J$937),
IF(AND($T700&lt;DATEVALUE("10/1/20"&amp;RIGHT(BM$1,2)),$U700&lt;=DATEVALUE("9/30/20"&amp;RIGHT(BN$1,2))),NETWORKDAYS(DATEVALUE("10/1/20"&amp;RIGHT(BM$1,2)),$U700,Holidays!$J$3:$J$937),
IF($T700&lt;DATEVALUE("10/1/20"&amp;RIGHT(BM$1,2)),NETWORKDAYS(DATEVALUE("10/1/20"&amp;RIGHT(BM$1,2)),DATEVALUE("9/30/20"&amp;RIGHT(BN$1,2)),Holidays!$J$3:$J$937),
IF($T700&gt;=DATEVALUE("10/1/20"&amp;RIGHT(BM$1,2)),NETWORKDAYS($T700,DATEVALUE("9/30/20"&amp;RIGHT(BN$1,2)),Holidays!$J$3:$J$937),"")))),"")/(NETWORKDAYS($T700,$U700,Holidays!$J$3:$J$937)),0))</f>
        <v/>
      </c>
      <c r="BO700" s="87" t="str">
        <f>IF($Q700="","",IFERROR(IF(OR(AND($T700&gt;=DATEVALUE("10/1/20"&amp;RIGHT(BN$1,2)),$T700&lt;=DATEVALUE("9/30/20"&amp;RIGHT(BO$1,2))),AND($U700&gt;=DATEVALUE("10/1/20"&amp;RIGHT(BN$1,2)),$U700&lt;=DATEVALUE("9/30/20"&amp;RIGHT(BO$1,2))),AND($T700&lt;=DATEVALUE("10/1/20"&amp;RIGHT(BN$1,2)),$U700&gt;=DATEVALUE("9/30/20"&amp;RIGHT(BO$1,2)))),
IF(AND($T700&gt;=DATEVALUE("10/1/20"&amp;RIGHT(BN$1,2)),$U700&lt;=DATEVALUE("9/30/20"&amp;RIGHT(BO$1,2))),NETWORKDAYS($T700,$U700,Holidays!$J$3:$J$937),
IF(AND($T700&lt;DATEVALUE("10/1/20"&amp;RIGHT(BN$1,2)),$U700&lt;=DATEVALUE("9/30/20"&amp;RIGHT(BO$1,2))),NETWORKDAYS(DATEVALUE("10/1/20"&amp;RIGHT(BN$1,2)),$U700,Holidays!$J$3:$J$937),
IF($T700&lt;DATEVALUE("10/1/20"&amp;RIGHT(BN$1,2)),NETWORKDAYS(DATEVALUE("10/1/20"&amp;RIGHT(BN$1,2)),DATEVALUE("9/30/20"&amp;RIGHT(BO$1,2)),Holidays!$J$3:$J$937),
IF($T700&gt;=DATEVALUE("10/1/20"&amp;RIGHT(BN$1,2)),NETWORKDAYS($T700,DATEVALUE("9/30/20"&amp;RIGHT(BO$1,2)),Holidays!$J$3:$J$937),"")))),"")/(NETWORKDAYS($T700,$U700,Holidays!$J$3:$J$937)),0))</f>
        <v/>
      </c>
      <c r="BP700" s="87" t="str">
        <f>IF($Q700="","",IFERROR(IF(OR(AND($T700&gt;=DATEVALUE("10/1/20"&amp;RIGHT(BO$1,2)),$T700&lt;=DATEVALUE("9/30/20"&amp;RIGHT(BP$1,2))),AND($U700&gt;=DATEVALUE("10/1/20"&amp;RIGHT(BO$1,2)),$U700&lt;=DATEVALUE("9/30/20"&amp;RIGHT(BP$1,2))),AND($T700&lt;=DATEVALUE("10/1/20"&amp;RIGHT(BO$1,2)),$U700&gt;=DATEVALUE("9/30/20"&amp;RIGHT(BP$1,2)))),
IF(AND($T700&gt;=DATEVALUE("10/1/20"&amp;RIGHT(BO$1,2)),$U700&lt;=DATEVALUE("9/30/20"&amp;RIGHT(BP$1,2))),NETWORKDAYS($T700,$U700,Holidays!$J$3:$J$937),
IF(AND($T700&lt;DATEVALUE("10/1/20"&amp;RIGHT(BO$1,2)),$U700&lt;=DATEVALUE("9/30/20"&amp;RIGHT(BP$1,2))),NETWORKDAYS(DATEVALUE("10/1/20"&amp;RIGHT(BO$1,2)),$U700,Holidays!$J$3:$J$937),
IF($T700&lt;DATEVALUE("10/1/20"&amp;RIGHT(BO$1,2)),NETWORKDAYS(DATEVALUE("10/1/20"&amp;RIGHT(BO$1,2)),DATEVALUE("9/30/20"&amp;RIGHT(BP$1,2)),Holidays!$J$3:$J$937),
IF($T700&gt;=DATEVALUE("10/1/20"&amp;RIGHT(BO$1,2)),NETWORKDAYS($T700,DATEVALUE("9/30/20"&amp;RIGHT(BP$1,2)),Holidays!$J$3:$J$937),"")))),"")/(NETWORKDAYS($T700,$U700,Holidays!$J$3:$J$937)),0))</f>
        <v/>
      </c>
      <c r="BQ700" s="87" t="str">
        <f>IF($Q700="","",IFERROR(IF(OR(AND($T700&gt;=DATEVALUE("10/1/20"&amp;RIGHT(BP$1,2)),$T700&lt;=DATEVALUE("9/30/20"&amp;RIGHT(BQ$1,2))),AND($U700&gt;=DATEVALUE("10/1/20"&amp;RIGHT(BP$1,2)),$U700&lt;=DATEVALUE("9/30/20"&amp;RIGHT(BQ$1,2))),AND($T700&lt;=DATEVALUE("10/1/20"&amp;RIGHT(BP$1,2)),$U700&gt;=DATEVALUE("9/30/20"&amp;RIGHT(BQ$1,2)))),
IF(AND($T700&gt;=DATEVALUE("10/1/20"&amp;RIGHT(BP$1,2)),$U700&lt;=DATEVALUE("9/30/20"&amp;RIGHT(BQ$1,2))),NETWORKDAYS($T700,$U700,Holidays!$J$3:$J$937),
IF(AND($T700&lt;DATEVALUE("10/1/20"&amp;RIGHT(BP$1,2)),$U700&lt;=DATEVALUE("9/30/20"&amp;RIGHT(BQ$1,2))),NETWORKDAYS(DATEVALUE("10/1/20"&amp;RIGHT(BP$1,2)),$U700,Holidays!$J$3:$J$937),
IF($T700&lt;DATEVALUE("10/1/20"&amp;RIGHT(BP$1,2)),NETWORKDAYS(DATEVALUE("10/1/20"&amp;RIGHT(BP$1,2)),DATEVALUE("9/30/20"&amp;RIGHT(BQ$1,2)),Holidays!$J$3:$J$937),
IF($T700&gt;=DATEVALUE("10/1/20"&amp;RIGHT(BP$1,2)),NETWORKDAYS($T700,DATEVALUE("9/30/20"&amp;RIGHT(BQ$1,2)),Holidays!$J$3:$J$937),"")))),"")/(NETWORKDAYS($T700,$U700,Holidays!$J$3:$J$937)),0))</f>
        <v/>
      </c>
      <c r="BR700" s="87" t="str">
        <f>IF($Q700="","",IFERROR(IF(OR(AND($T700&gt;=DATEVALUE("10/1/20"&amp;RIGHT(BQ$1,2)),$T700&lt;=DATEVALUE("9/30/20"&amp;RIGHT(BR$1,2))),AND($U700&gt;=DATEVALUE("10/1/20"&amp;RIGHT(BQ$1,2)),$U700&lt;=DATEVALUE("9/30/20"&amp;RIGHT(BR$1,2))),AND($T700&lt;=DATEVALUE("10/1/20"&amp;RIGHT(BQ$1,2)),$U700&gt;=DATEVALUE("9/30/20"&amp;RIGHT(BR$1,2)))),
IF(AND($T700&gt;=DATEVALUE("10/1/20"&amp;RIGHT(BQ$1,2)),$U700&lt;=DATEVALUE("9/30/20"&amp;RIGHT(BR$1,2))),NETWORKDAYS($T700,$U700,Holidays!$J$3:$J$937),
IF(AND($T700&lt;DATEVALUE("10/1/20"&amp;RIGHT(BQ$1,2)),$U700&lt;=DATEVALUE("9/30/20"&amp;RIGHT(BR$1,2))),NETWORKDAYS(DATEVALUE("10/1/20"&amp;RIGHT(BQ$1,2)),$U700,Holidays!$J$3:$J$937),
IF($T700&lt;DATEVALUE("10/1/20"&amp;RIGHT(BQ$1,2)),NETWORKDAYS(DATEVALUE("10/1/20"&amp;RIGHT(BQ$1,2)),DATEVALUE("9/30/20"&amp;RIGHT(BR$1,2)),Holidays!$J$3:$J$937),
IF($T700&gt;=DATEVALUE("10/1/20"&amp;RIGHT(BQ$1,2)),NETWORKDAYS($T700,DATEVALUE("9/30/20"&amp;RIGHT(BR$1,2)),Holidays!$J$3:$J$937),"")))),"")/(NETWORKDAYS($T700,$U700,Holidays!$J$3:$J$937)),0))</f>
        <v/>
      </c>
      <c r="BS700" s="87" t="str">
        <f>IF($Q700="","",IFERROR(IF(OR(AND($T700&gt;=DATEVALUE("10/1/20"&amp;RIGHT(BR$1,2)),$T700&lt;=DATEVALUE("9/30/20"&amp;RIGHT(BS$1,2))),AND($U700&gt;=DATEVALUE("10/1/20"&amp;RIGHT(BR$1,2)),$U700&lt;=DATEVALUE("9/30/20"&amp;RIGHT(BS$1,2))),AND($T700&lt;=DATEVALUE("10/1/20"&amp;RIGHT(BR$1,2)),$U700&gt;=DATEVALUE("9/30/20"&amp;RIGHT(BS$1,2)))),
IF(AND($T700&gt;=DATEVALUE("10/1/20"&amp;RIGHT(BR$1,2)),$U700&lt;=DATEVALUE("9/30/20"&amp;RIGHT(BS$1,2))),NETWORKDAYS($T700,$U700,Holidays!$J$3:$J$937),
IF(AND($T700&lt;DATEVALUE("10/1/20"&amp;RIGHT(BR$1,2)),$U700&lt;=DATEVALUE("9/30/20"&amp;RIGHT(BS$1,2))),NETWORKDAYS(DATEVALUE("10/1/20"&amp;RIGHT(BR$1,2)),$U700,Holidays!$J$3:$J$937),
IF($T700&lt;DATEVALUE("10/1/20"&amp;RIGHT(BR$1,2)),NETWORKDAYS(DATEVALUE("10/1/20"&amp;RIGHT(BR$1,2)),DATEVALUE("9/30/20"&amp;RIGHT(BS$1,2)),Holidays!$J$3:$J$937),
IF($T700&gt;=DATEVALUE("10/1/20"&amp;RIGHT(BR$1,2)),NETWORKDAYS($T700,DATEVALUE("9/30/20"&amp;RIGHT(BS$1,2)),Holidays!$J$3:$J$937),"")))),"")/(NETWORKDAYS($T700,$U700,Holidays!$J$3:$J$937)),0))</f>
        <v/>
      </c>
      <c r="BT700" s="87" t="str">
        <f>IF($Q700="","",IFERROR(IF(OR(AND($T700&gt;=DATEVALUE("10/1/20"&amp;RIGHT(BS$1,2)),$T700&lt;=DATEVALUE("9/30/20"&amp;RIGHT(BT$1,2))),AND($U700&gt;=DATEVALUE("10/1/20"&amp;RIGHT(BS$1,2)),$U700&lt;=DATEVALUE("9/30/20"&amp;RIGHT(BT$1,2))),AND($T700&lt;=DATEVALUE("10/1/20"&amp;RIGHT(BS$1,2)),$U700&gt;=DATEVALUE("9/30/20"&amp;RIGHT(BT$1,2)))),
IF(AND($T700&gt;=DATEVALUE("10/1/20"&amp;RIGHT(BS$1,2)),$U700&lt;=DATEVALUE("9/30/20"&amp;RIGHT(BT$1,2))),NETWORKDAYS($T700,$U700,Holidays!$J$3:$J$937),
IF(AND($T700&lt;DATEVALUE("10/1/20"&amp;RIGHT(BS$1,2)),$U700&lt;=DATEVALUE("9/30/20"&amp;RIGHT(BT$1,2))),NETWORKDAYS(DATEVALUE("10/1/20"&amp;RIGHT(BS$1,2)),$U700,Holidays!$J$3:$J$937),
IF($T700&lt;DATEVALUE("10/1/20"&amp;RIGHT(BS$1,2)),NETWORKDAYS(DATEVALUE("10/1/20"&amp;RIGHT(BS$1,2)),DATEVALUE("9/30/20"&amp;RIGHT(BT$1,2)),Holidays!$J$3:$J$937),
IF($T700&gt;=DATEVALUE("10/1/20"&amp;RIGHT(BS$1,2)),NETWORKDAYS($T700,DATEVALUE("9/30/20"&amp;RIGHT(BT$1,2)),Holidays!$J$3:$J$937),"")))),"")/(NETWORKDAYS($T700,$U700,Holidays!$J$3:$J$937)),0))</f>
        <v/>
      </c>
      <c r="BU700" s="87" t="str">
        <f>IF($Q700="","",IFERROR(IF(OR(AND($T700&gt;=DATEVALUE("10/1/20"&amp;RIGHT(BT$1,2)),$T700&lt;=DATEVALUE("9/30/20"&amp;RIGHT(BU$1,2))),AND($U700&gt;=DATEVALUE("10/1/20"&amp;RIGHT(BT$1,2)),$U700&lt;=DATEVALUE("9/30/20"&amp;RIGHT(BU$1,2))),AND($T700&lt;=DATEVALUE("10/1/20"&amp;RIGHT(BT$1,2)),$U700&gt;=DATEVALUE("9/30/20"&amp;RIGHT(BU$1,2)))),
IF(AND($T700&gt;=DATEVALUE("10/1/20"&amp;RIGHT(BT$1,2)),$U700&lt;=DATEVALUE("9/30/20"&amp;RIGHT(BU$1,2))),NETWORKDAYS($T700,$U700,Holidays!$J$3:$J$937),
IF(AND($T700&lt;DATEVALUE("10/1/20"&amp;RIGHT(BT$1,2)),$U700&lt;=DATEVALUE("9/30/20"&amp;RIGHT(BU$1,2))),NETWORKDAYS(DATEVALUE("10/1/20"&amp;RIGHT(BT$1,2)),$U700,Holidays!$J$3:$J$937),
IF($T700&lt;DATEVALUE("10/1/20"&amp;RIGHT(BT$1,2)),NETWORKDAYS(DATEVALUE("10/1/20"&amp;RIGHT(BT$1,2)),DATEVALUE("9/30/20"&amp;RIGHT(BU$1,2)),Holidays!$J$3:$J$937),
IF($T700&gt;=DATEVALUE("10/1/20"&amp;RIGHT(BT$1,2)),NETWORKDAYS($T700,DATEVALUE("9/30/20"&amp;RIGHT(BU$1,2)),Holidays!$J$3:$J$937),"")))),"")/(NETWORKDAYS($T700,$U700,Holidays!$J$3:$J$937)),0))</f>
        <v/>
      </c>
      <c r="BV700" s="87" t="str">
        <f>IF($Q700="","",IFERROR(IF(OR(AND($T700&gt;=DATEVALUE("10/1/20"&amp;RIGHT(BU$1,2)),$T700&lt;=DATEVALUE("9/30/20"&amp;RIGHT(BV$1,2))),AND($U700&gt;=DATEVALUE("10/1/20"&amp;RIGHT(BU$1,2)),$U700&lt;=DATEVALUE("9/30/20"&amp;RIGHT(BV$1,2))),AND($T700&lt;=DATEVALUE("10/1/20"&amp;RIGHT(BU$1,2)),$U700&gt;=DATEVALUE("9/30/20"&amp;RIGHT(BV$1,2)))),
IF(AND($T700&gt;=DATEVALUE("10/1/20"&amp;RIGHT(BU$1,2)),$U700&lt;=DATEVALUE("9/30/20"&amp;RIGHT(BV$1,2))),NETWORKDAYS($T700,$U700,Holidays!$J$3:$J$937),
IF(AND($T700&lt;DATEVALUE("10/1/20"&amp;RIGHT(BU$1,2)),$U700&lt;=DATEVALUE("9/30/20"&amp;RIGHT(BV$1,2))),NETWORKDAYS(DATEVALUE("10/1/20"&amp;RIGHT(BU$1,2)),$U700,Holidays!$J$3:$J$937),
IF($T700&lt;DATEVALUE("10/1/20"&amp;RIGHT(BU$1,2)),NETWORKDAYS(DATEVALUE("10/1/20"&amp;RIGHT(BU$1,2)),DATEVALUE("9/30/20"&amp;RIGHT(BV$1,2)),Holidays!$J$3:$J$937),
IF($T700&gt;=DATEVALUE("10/1/20"&amp;RIGHT(BU$1,2)),NETWORKDAYS($T700,DATEVALUE("9/30/20"&amp;RIGHT(BV$1,2)),Holidays!$J$3:$J$937),"")))),"")/(NETWORKDAYS($T700,$U700,Holidays!$J$3:$J$937)),0))</f>
        <v/>
      </c>
      <c r="BW700" s="87" t="str">
        <f>IF($Q700="","",IFERROR(IF(OR(AND($T700&gt;=DATEVALUE("10/1/20"&amp;RIGHT(BV$1,2)),$T700&lt;=DATEVALUE("9/30/20"&amp;RIGHT(BW$1,2))),AND($U700&gt;=DATEVALUE("10/1/20"&amp;RIGHT(BV$1,2)),$U700&lt;=DATEVALUE("9/30/20"&amp;RIGHT(BW$1,2))),AND($T700&lt;=DATEVALUE("10/1/20"&amp;RIGHT(BV$1,2)),$U700&gt;=DATEVALUE("9/30/20"&amp;RIGHT(BW$1,2)))),
IF(AND($T700&gt;=DATEVALUE("10/1/20"&amp;RIGHT(BV$1,2)),$U700&lt;=DATEVALUE("9/30/20"&amp;RIGHT(BW$1,2))),NETWORKDAYS($T700,$U700,Holidays!$J$3:$J$937),
IF(AND($T700&lt;DATEVALUE("10/1/20"&amp;RIGHT(BV$1,2)),$U700&lt;=DATEVALUE("9/30/20"&amp;RIGHT(BW$1,2))),NETWORKDAYS(DATEVALUE("10/1/20"&amp;RIGHT(BV$1,2)),$U700,Holidays!$J$3:$J$937),
IF($T700&lt;DATEVALUE("10/1/20"&amp;RIGHT(BV$1,2)),NETWORKDAYS(DATEVALUE("10/1/20"&amp;RIGHT(BV$1,2)),DATEVALUE("9/30/20"&amp;RIGHT(BW$1,2)),Holidays!$J$3:$J$937),
IF($T700&gt;=DATEVALUE("10/1/20"&amp;RIGHT(BV$1,2)),NETWORKDAYS($T700,DATEVALUE("9/30/20"&amp;RIGHT(BW$1,2)),Holidays!$J$3:$J$937),"")))),"")/(NETWORKDAYS($T700,$U700,Holidays!$J$3:$J$937)),0))</f>
        <v/>
      </c>
      <c r="BX700" s="87" t="str">
        <f>IF($Q700="","",IFERROR(IF(OR(AND($T700&gt;=DATEVALUE("10/1/20"&amp;RIGHT(BW$1,2)),$T700&lt;=DATEVALUE("9/30/20"&amp;RIGHT(BX$1,2))),AND($U700&gt;=DATEVALUE("10/1/20"&amp;RIGHT(BW$1,2)),$U700&lt;=DATEVALUE("9/30/20"&amp;RIGHT(BX$1,2))),AND($T700&lt;=DATEVALUE("10/1/20"&amp;RIGHT(BW$1,2)),$U700&gt;=DATEVALUE("9/30/20"&amp;RIGHT(BX$1,2)))),
IF(AND($T700&gt;=DATEVALUE("10/1/20"&amp;RIGHT(BW$1,2)),$U700&lt;=DATEVALUE("9/30/20"&amp;RIGHT(BX$1,2))),NETWORKDAYS($T700,$U700,Holidays!$J$3:$J$937),
IF(AND($T700&lt;DATEVALUE("10/1/20"&amp;RIGHT(BW$1,2)),$U700&lt;=DATEVALUE("9/30/20"&amp;RIGHT(BX$1,2))),NETWORKDAYS(DATEVALUE("10/1/20"&amp;RIGHT(BW$1,2)),$U700,Holidays!$J$3:$J$937),
IF($T700&lt;DATEVALUE("10/1/20"&amp;RIGHT(BW$1,2)),NETWORKDAYS(DATEVALUE("10/1/20"&amp;RIGHT(BW$1,2)),DATEVALUE("9/30/20"&amp;RIGHT(BX$1,2)),Holidays!$J$3:$J$937),
IF($T700&gt;=DATEVALUE("10/1/20"&amp;RIGHT(BW$1,2)),NETWORKDAYS($T700,DATEVALUE("9/30/20"&amp;RIGHT(BX$1,2)),Holidays!$J$3:$J$937),"")))),"")/(NETWORKDAYS($T700,$U700,Holidays!$J$3:$J$937)),0))</f>
        <v/>
      </c>
      <c r="BY700" s="87" t="str">
        <f>IF($Q700="","",IFERROR(IF(OR(AND($T700&gt;=DATEVALUE("10/1/20"&amp;RIGHT(BX$1,2)),$T700&lt;=DATEVALUE("9/30/20"&amp;RIGHT(BY$1,2))),AND($U700&gt;=DATEVALUE("10/1/20"&amp;RIGHT(BX$1,2)),$U700&lt;=DATEVALUE("9/30/20"&amp;RIGHT(BY$1,2))),AND($T700&lt;=DATEVALUE("10/1/20"&amp;RIGHT(BX$1,2)),$U700&gt;=DATEVALUE("9/30/20"&amp;RIGHT(BY$1,2)))),
IF(AND($T700&gt;=DATEVALUE("10/1/20"&amp;RIGHT(BX$1,2)),$U700&lt;=DATEVALUE("9/30/20"&amp;RIGHT(BY$1,2))),NETWORKDAYS($T700,$U700,Holidays!$J$3:$J$937),
IF(AND($T700&lt;DATEVALUE("10/1/20"&amp;RIGHT(BX$1,2)),$U700&lt;=DATEVALUE("9/30/20"&amp;RIGHT(BY$1,2))),NETWORKDAYS(DATEVALUE("10/1/20"&amp;RIGHT(BX$1,2)),$U700,Holidays!$J$3:$J$937),
IF($T700&lt;DATEVALUE("10/1/20"&amp;RIGHT(BX$1,2)),NETWORKDAYS(DATEVALUE("10/1/20"&amp;RIGHT(BX$1,2)),DATEVALUE("9/30/20"&amp;RIGHT(BY$1,2)),Holidays!$J$3:$J$937),
IF($T700&gt;=DATEVALUE("10/1/20"&amp;RIGHT(BX$1,2)),NETWORKDAYS($T700,DATEVALUE("9/30/20"&amp;RIGHT(BY$1,2)),Holidays!$J$3:$J$937),"")))),"")/(NETWORKDAYS($T700,$U700,Holidays!$J$3:$J$937)),0))</f>
        <v/>
      </c>
      <c r="BZ700" s="87" t="str">
        <f>IF($Q700="","",IFERROR(IF(OR(AND($T700&gt;=DATEVALUE("10/1/20"&amp;RIGHT(BY$1,2)),$T700&lt;=DATEVALUE("9/30/20"&amp;RIGHT(BZ$1,2))),AND($U700&gt;=DATEVALUE("10/1/20"&amp;RIGHT(BY$1,2)),$U700&lt;=DATEVALUE("9/30/20"&amp;RIGHT(BZ$1,2))),AND($T700&lt;=DATEVALUE("10/1/20"&amp;RIGHT(BY$1,2)),$U700&gt;=DATEVALUE("9/30/20"&amp;RIGHT(BZ$1,2)))),
IF(AND($T700&gt;=DATEVALUE("10/1/20"&amp;RIGHT(BY$1,2)),$U700&lt;=DATEVALUE("9/30/20"&amp;RIGHT(BZ$1,2))),NETWORKDAYS($T700,$U700,Holidays!$J$3:$J$937),
IF(AND($T700&lt;DATEVALUE("10/1/20"&amp;RIGHT(BY$1,2)),$U700&lt;=DATEVALUE("9/30/20"&amp;RIGHT(BZ$1,2))),NETWORKDAYS(DATEVALUE("10/1/20"&amp;RIGHT(BY$1,2)),$U700,Holidays!$J$3:$J$937),
IF($T700&lt;DATEVALUE("10/1/20"&amp;RIGHT(BY$1,2)),NETWORKDAYS(DATEVALUE("10/1/20"&amp;RIGHT(BY$1,2)),DATEVALUE("9/30/20"&amp;RIGHT(BZ$1,2)),Holidays!$J$3:$J$937),
IF($T700&gt;=DATEVALUE("10/1/20"&amp;RIGHT(BY$1,2)),NETWORKDAYS($T700,DATEVALUE("9/30/20"&amp;RIGHT(BZ$1,2)),Holidays!$J$3:$J$937),"")))),"")/(NETWORKDAYS($T700,$U700,Holidays!$J$3:$J$937)),0))</f>
        <v/>
      </c>
      <c r="CA700" s="87" t="str">
        <f>IF($Q700="","",IFERROR(IF(OR(AND($T700&gt;=DATEVALUE("10/1/20"&amp;RIGHT(BZ$1,2)),$T700&lt;=DATEVALUE("9/30/20"&amp;RIGHT(CA$1,2))),AND($U700&gt;=DATEVALUE("10/1/20"&amp;RIGHT(BZ$1,2)),$U700&lt;=DATEVALUE("9/30/20"&amp;RIGHT(CA$1,2))),AND($T700&lt;=DATEVALUE("10/1/20"&amp;RIGHT(BZ$1,2)),$U700&gt;=DATEVALUE("9/30/20"&amp;RIGHT(CA$1,2)))),
IF(AND($T700&gt;=DATEVALUE("10/1/20"&amp;RIGHT(BZ$1,2)),$U700&lt;=DATEVALUE("9/30/20"&amp;RIGHT(CA$1,2))),NETWORKDAYS($T700,$U700,Holidays!$J$3:$J$937),
IF(AND($T700&lt;DATEVALUE("10/1/20"&amp;RIGHT(BZ$1,2)),$U700&lt;=DATEVALUE("9/30/20"&amp;RIGHT(CA$1,2))),NETWORKDAYS(DATEVALUE("10/1/20"&amp;RIGHT(BZ$1,2)),$U700,Holidays!$J$3:$J$937),
IF($T700&lt;DATEVALUE("10/1/20"&amp;RIGHT(BZ$1,2)),NETWORKDAYS(DATEVALUE("10/1/20"&amp;RIGHT(BZ$1,2)),DATEVALUE("9/30/20"&amp;RIGHT(CA$1,2)),Holidays!$J$3:$J$937),
IF($T700&gt;=DATEVALUE("10/1/20"&amp;RIGHT(BZ$1,2)),NETWORKDAYS($T700,DATEVALUE("9/30/20"&amp;RIGHT(CA$1,2)),Holidays!$J$3:$J$937),"")))),"")/(NETWORKDAYS($T700,$U700,Holidays!$J$3:$J$937)),0))</f>
        <v/>
      </c>
      <c r="CB700" s="87" t="str">
        <f>IF($Q700="","",IFERROR(IF(OR(AND($T700&gt;=DATEVALUE("10/1/20"&amp;RIGHT(CA$1,2)),$T700&lt;=DATEVALUE("9/30/20"&amp;RIGHT(CB$1,2))),AND($U700&gt;=DATEVALUE("10/1/20"&amp;RIGHT(CA$1,2)),$U700&lt;=DATEVALUE("9/30/20"&amp;RIGHT(CB$1,2))),AND($T700&lt;=DATEVALUE("10/1/20"&amp;RIGHT(CA$1,2)),$U700&gt;=DATEVALUE("9/30/20"&amp;RIGHT(CB$1,2)))),
IF(AND($T700&gt;=DATEVALUE("10/1/20"&amp;RIGHT(CA$1,2)),$U700&lt;=DATEVALUE("9/30/20"&amp;RIGHT(CB$1,2))),NETWORKDAYS($T700,$U700,Holidays!$J$3:$J$937),
IF(AND($T700&lt;DATEVALUE("10/1/20"&amp;RIGHT(CA$1,2)),$U700&lt;=DATEVALUE("9/30/20"&amp;RIGHT(CB$1,2))),NETWORKDAYS(DATEVALUE("10/1/20"&amp;RIGHT(CA$1,2)),$U700,Holidays!$J$3:$J$937),
IF($T700&lt;DATEVALUE("10/1/20"&amp;RIGHT(CA$1,2)),NETWORKDAYS(DATEVALUE("10/1/20"&amp;RIGHT(CA$1,2)),DATEVALUE("9/30/20"&amp;RIGHT(CB$1,2)),Holidays!$J$3:$J$937),
IF($T700&gt;=DATEVALUE("10/1/20"&amp;RIGHT(CA$1,2)),NETWORKDAYS($T700,DATEVALUE("9/30/20"&amp;RIGHT(CB$1,2)),Holidays!$J$3:$J$937),"")))),"")/(NETWORKDAYS($T700,$U700,Holidays!$J$3:$J$937)),0))</f>
        <v/>
      </c>
    </row>
    <row r="701" spans="1:80">
      <c r="A701" s="97"/>
      <c r="B701" s="98" t="str">
        <f ca="1">IF(NOT($A701=""),OFFSET('WBS Reference &amp; User Procedure'!$A$1,MATCH($A701,'WBS Reference &amp; User Procedure'!$A:$A,0)-1,1),"")</f>
        <v/>
      </c>
      <c r="D701" s="97"/>
      <c r="T701" s="104" t="str">
        <f>IF(NOT(Q701=""),IF(NOT($S701=""),$S701,#REF!),"")</f>
        <v/>
      </c>
      <c r="U701" s="104" t="str">
        <f>IF(NOT(Q701=""),WORKDAY(T701,Q701,Holidays!$J$3:$J$937),"")</f>
        <v/>
      </c>
      <c r="V701" s="104"/>
      <c r="W701" s="104"/>
      <c r="X701" s="101" t="str">
        <f t="shared" si="153"/>
        <v/>
      </c>
      <c r="AL701" s="87" t="str">
        <f t="shared" ca="1" si="150"/>
        <v/>
      </c>
      <c r="AN701" s="87" t="str">
        <f t="shared" ca="1" si="156"/>
        <v/>
      </c>
      <c r="AO701" s="87" t="str">
        <f t="shared" ca="1" si="156"/>
        <v/>
      </c>
      <c r="AP701" s="87" t="str">
        <f t="shared" ca="1" si="156"/>
        <v/>
      </c>
      <c r="AQ701" s="87" t="str">
        <f t="shared" ca="1" si="156"/>
        <v/>
      </c>
      <c r="AR701" s="87" t="str">
        <f t="shared" ca="1" si="156"/>
        <v/>
      </c>
      <c r="AS701" s="87" t="str">
        <f t="shared" ca="1" si="156"/>
        <v/>
      </c>
      <c r="AT701" s="87" t="str">
        <f t="shared" ca="1" si="156"/>
        <v/>
      </c>
      <c r="AU701" s="87" t="str">
        <f t="shared" ca="1" si="156"/>
        <v/>
      </c>
      <c r="AV701" s="87" t="str">
        <f t="shared" ca="1" si="156"/>
        <v/>
      </c>
      <c r="AW701" s="87" t="str">
        <f t="shared" ca="1" si="156"/>
        <v/>
      </c>
      <c r="AX701" s="87" t="str">
        <f t="shared" ca="1" si="157"/>
        <v/>
      </c>
      <c r="AY701" s="87" t="str">
        <f t="shared" ca="1" si="157"/>
        <v/>
      </c>
      <c r="AZ701" s="87" t="str">
        <f t="shared" ca="1" si="157"/>
        <v/>
      </c>
      <c r="BA701" s="87" t="str">
        <f t="shared" ca="1" si="157"/>
        <v/>
      </c>
      <c r="BB701" s="87" t="str">
        <f t="shared" ca="1" si="157"/>
        <v/>
      </c>
      <c r="BC701" s="87" t="str">
        <f t="shared" ca="1" si="157"/>
        <v/>
      </c>
      <c r="BD701" s="87" t="str">
        <f t="shared" ca="1" si="157"/>
        <v/>
      </c>
      <c r="BE701" s="87" t="str">
        <f t="shared" ca="1" si="157"/>
        <v/>
      </c>
      <c r="BF701" s="87" t="str">
        <f t="shared" ca="1" si="157"/>
        <v/>
      </c>
      <c r="BG701" s="87" t="str">
        <f t="shared" ca="1" si="157"/>
        <v/>
      </c>
      <c r="BI701" s="87" t="str">
        <f>IF($Q701="","",IFERROR(IF(OR(AND($T701&gt;=DATEVALUE("10/1/20"&amp;RIGHT(BH$1,2)),$T701&lt;=DATEVALUE("9/30/20"&amp;RIGHT(BI$1,2))),AND($U701&gt;=DATEVALUE("10/1/20"&amp;RIGHT(BH$1,2)),$U701&lt;=DATEVALUE("9/30/20"&amp;RIGHT(BI$1,2))),AND($T701&lt;=DATEVALUE("10/1/20"&amp;RIGHT(BH$1,2)),$U701&gt;=DATEVALUE("9/30/20"&amp;RIGHT(BI$1,2)))),
IF(AND($T701&gt;=DATEVALUE("10/1/20"&amp;RIGHT(BH$1,2)),$U701&lt;=DATEVALUE("9/30/20"&amp;RIGHT(BI$1,2))),NETWORKDAYS($T701,$U701,Holidays!$J$3:$J$937),
IF(AND($T701&lt;DATEVALUE("10/1/20"&amp;RIGHT(BH$1,2)),$U701&lt;=DATEVALUE("9/30/20"&amp;RIGHT(BI$1,2))),NETWORKDAYS(DATEVALUE("10/1/20"&amp;RIGHT(BH$1,2)),$U701,Holidays!$J$3:$J$937),
IF($T701&lt;DATEVALUE("10/1/20"&amp;RIGHT(BH$1,2)),NETWORKDAYS(DATEVALUE("10/1/20"&amp;RIGHT(BH$1,2)),DATEVALUE("9/30/20"&amp;RIGHT(BI$1,2)),Holidays!$J$3:$J$937),
IF($T701&gt;=DATEVALUE("10/1/20"&amp;RIGHT(BH$1,2)),NETWORKDAYS($T701,DATEVALUE("9/30/20"&amp;RIGHT(BI$1,2)),Holidays!$J$3:$J$937),"")))),"")/(NETWORKDAYS($T701,$U701,Holidays!$J$3:$J$937)),0))</f>
        <v/>
      </c>
      <c r="BJ701" s="87" t="str">
        <f>IF($Q701="","",IFERROR(IF(OR(AND($T701&gt;=DATEVALUE("10/1/20"&amp;RIGHT(BI$1,2)),$T701&lt;=DATEVALUE("9/30/20"&amp;RIGHT(BJ$1,2))),AND($U701&gt;=DATEVALUE("10/1/20"&amp;RIGHT(BI$1,2)),$U701&lt;=DATEVALUE("9/30/20"&amp;RIGHT(BJ$1,2))),AND($T701&lt;=DATEVALUE("10/1/20"&amp;RIGHT(BI$1,2)),$U701&gt;=DATEVALUE("9/30/20"&amp;RIGHT(BJ$1,2)))),
IF(AND($T701&gt;=DATEVALUE("10/1/20"&amp;RIGHT(BI$1,2)),$U701&lt;=DATEVALUE("9/30/20"&amp;RIGHT(BJ$1,2))),NETWORKDAYS($T701,$U701,Holidays!$J$3:$J$937),
IF(AND($T701&lt;DATEVALUE("10/1/20"&amp;RIGHT(BI$1,2)),$U701&lt;=DATEVALUE("9/30/20"&amp;RIGHT(BJ$1,2))),NETWORKDAYS(DATEVALUE("10/1/20"&amp;RIGHT(BI$1,2)),$U701,Holidays!$J$3:$J$937),
IF($T701&lt;DATEVALUE("10/1/20"&amp;RIGHT(BI$1,2)),NETWORKDAYS(DATEVALUE("10/1/20"&amp;RIGHT(BI$1,2)),DATEVALUE("9/30/20"&amp;RIGHT(BJ$1,2)),Holidays!$J$3:$J$937),
IF($T701&gt;=DATEVALUE("10/1/20"&amp;RIGHT(BI$1,2)),NETWORKDAYS($T701,DATEVALUE("9/30/20"&amp;RIGHT(BJ$1,2)),Holidays!$J$3:$J$937),"")))),"")/(NETWORKDAYS($T701,$U701,Holidays!$J$3:$J$937)),0))</f>
        <v/>
      </c>
      <c r="BK701" s="87" t="str">
        <f>IF($Q701="","",IFERROR(IF(OR(AND($T701&gt;=DATEVALUE("10/1/20"&amp;RIGHT(BJ$1,2)),$T701&lt;=DATEVALUE("9/30/20"&amp;RIGHT(BK$1,2))),AND($U701&gt;=DATEVALUE("10/1/20"&amp;RIGHT(BJ$1,2)),$U701&lt;=DATEVALUE("9/30/20"&amp;RIGHT(BK$1,2))),AND($T701&lt;=DATEVALUE("10/1/20"&amp;RIGHT(BJ$1,2)),$U701&gt;=DATEVALUE("9/30/20"&amp;RIGHT(BK$1,2)))),
IF(AND($T701&gt;=DATEVALUE("10/1/20"&amp;RIGHT(BJ$1,2)),$U701&lt;=DATEVALUE("9/30/20"&amp;RIGHT(BK$1,2))),NETWORKDAYS($T701,$U701,Holidays!$J$3:$J$937),
IF(AND($T701&lt;DATEVALUE("10/1/20"&amp;RIGHT(BJ$1,2)),$U701&lt;=DATEVALUE("9/30/20"&amp;RIGHT(BK$1,2))),NETWORKDAYS(DATEVALUE("10/1/20"&amp;RIGHT(BJ$1,2)),$U701,Holidays!$J$3:$J$937),
IF($T701&lt;DATEVALUE("10/1/20"&amp;RIGHT(BJ$1,2)),NETWORKDAYS(DATEVALUE("10/1/20"&amp;RIGHT(BJ$1,2)),DATEVALUE("9/30/20"&amp;RIGHT(BK$1,2)),Holidays!$J$3:$J$937),
IF($T701&gt;=DATEVALUE("10/1/20"&amp;RIGHT(BJ$1,2)),NETWORKDAYS($T701,DATEVALUE("9/30/20"&amp;RIGHT(BK$1,2)),Holidays!$J$3:$J$937),"")))),"")/(NETWORKDAYS($T701,$U701,Holidays!$J$3:$J$937)),0))</f>
        <v/>
      </c>
      <c r="BL701" s="87" t="str">
        <f>IF($Q701="","",IFERROR(IF(OR(AND($T701&gt;=DATEVALUE("10/1/20"&amp;RIGHT(BK$1,2)),$T701&lt;=DATEVALUE("9/30/20"&amp;RIGHT(BL$1,2))),AND($U701&gt;=DATEVALUE("10/1/20"&amp;RIGHT(BK$1,2)),$U701&lt;=DATEVALUE("9/30/20"&amp;RIGHT(BL$1,2))),AND($T701&lt;=DATEVALUE("10/1/20"&amp;RIGHT(BK$1,2)),$U701&gt;=DATEVALUE("9/30/20"&amp;RIGHT(BL$1,2)))),
IF(AND($T701&gt;=DATEVALUE("10/1/20"&amp;RIGHT(BK$1,2)),$U701&lt;=DATEVALUE("9/30/20"&amp;RIGHT(BL$1,2))),NETWORKDAYS($T701,$U701,Holidays!$J$3:$J$937),
IF(AND($T701&lt;DATEVALUE("10/1/20"&amp;RIGHT(BK$1,2)),$U701&lt;=DATEVALUE("9/30/20"&amp;RIGHT(BL$1,2))),NETWORKDAYS(DATEVALUE("10/1/20"&amp;RIGHT(BK$1,2)),$U701,Holidays!$J$3:$J$937),
IF($T701&lt;DATEVALUE("10/1/20"&amp;RIGHT(BK$1,2)),NETWORKDAYS(DATEVALUE("10/1/20"&amp;RIGHT(BK$1,2)),DATEVALUE("9/30/20"&amp;RIGHT(BL$1,2)),Holidays!$J$3:$J$937),
IF($T701&gt;=DATEVALUE("10/1/20"&amp;RIGHT(BK$1,2)),NETWORKDAYS($T701,DATEVALUE("9/30/20"&amp;RIGHT(BL$1,2)),Holidays!$J$3:$J$937),"")))),"")/(NETWORKDAYS($T701,$U701,Holidays!$J$3:$J$937)),0))</f>
        <v/>
      </c>
      <c r="BM701" s="87" t="str">
        <f>IF($Q701="","",IFERROR(IF(OR(AND($T701&gt;=DATEVALUE("10/1/20"&amp;RIGHT(BL$1,2)),$T701&lt;=DATEVALUE("9/30/20"&amp;RIGHT(BM$1,2))),AND($U701&gt;=DATEVALUE("10/1/20"&amp;RIGHT(BL$1,2)),$U701&lt;=DATEVALUE("9/30/20"&amp;RIGHT(BM$1,2))),AND($T701&lt;=DATEVALUE("10/1/20"&amp;RIGHT(BL$1,2)),$U701&gt;=DATEVALUE("9/30/20"&amp;RIGHT(BM$1,2)))),
IF(AND($T701&gt;=DATEVALUE("10/1/20"&amp;RIGHT(BL$1,2)),$U701&lt;=DATEVALUE("9/30/20"&amp;RIGHT(BM$1,2))),NETWORKDAYS($T701,$U701,Holidays!$J$3:$J$937),
IF(AND($T701&lt;DATEVALUE("10/1/20"&amp;RIGHT(BL$1,2)),$U701&lt;=DATEVALUE("9/30/20"&amp;RIGHT(BM$1,2))),NETWORKDAYS(DATEVALUE("10/1/20"&amp;RIGHT(BL$1,2)),$U701,Holidays!$J$3:$J$937),
IF($T701&lt;DATEVALUE("10/1/20"&amp;RIGHT(BL$1,2)),NETWORKDAYS(DATEVALUE("10/1/20"&amp;RIGHT(BL$1,2)),DATEVALUE("9/30/20"&amp;RIGHT(BM$1,2)),Holidays!$J$3:$J$937),
IF($T701&gt;=DATEVALUE("10/1/20"&amp;RIGHT(BL$1,2)),NETWORKDAYS($T701,DATEVALUE("9/30/20"&amp;RIGHT(BM$1,2)),Holidays!$J$3:$J$937),"")))),"")/(NETWORKDAYS($T701,$U701,Holidays!$J$3:$J$937)),0))</f>
        <v/>
      </c>
      <c r="BN701" s="87" t="str">
        <f>IF($Q701="","",IFERROR(IF(OR(AND($T701&gt;=DATEVALUE("10/1/20"&amp;RIGHT(BM$1,2)),$T701&lt;=DATEVALUE("9/30/20"&amp;RIGHT(BN$1,2))),AND($U701&gt;=DATEVALUE("10/1/20"&amp;RIGHT(BM$1,2)),$U701&lt;=DATEVALUE("9/30/20"&amp;RIGHT(BN$1,2))),AND($T701&lt;=DATEVALUE("10/1/20"&amp;RIGHT(BM$1,2)),$U701&gt;=DATEVALUE("9/30/20"&amp;RIGHT(BN$1,2)))),
IF(AND($T701&gt;=DATEVALUE("10/1/20"&amp;RIGHT(BM$1,2)),$U701&lt;=DATEVALUE("9/30/20"&amp;RIGHT(BN$1,2))),NETWORKDAYS($T701,$U701,Holidays!$J$3:$J$937),
IF(AND($T701&lt;DATEVALUE("10/1/20"&amp;RIGHT(BM$1,2)),$U701&lt;=DATEVALUE("9/30/20"&amp;RIGHT(BN$1,2))),NETWORKDAYS(DATEVALUE("10/1/20"&amp;RIGHT(BM$1,2)),$U701,Holidays!$J$3:$J$937),
IF($T701&lt;DATEVALUE("10/1/20"&amp;RIGHT(BM$1,2)),NETWORKDAYS(DATEVALUE("10/1/20"&amp;RIGHT(BM$1,2)),DATEVALUE("9/30/20"&amp;RIGHT(BN$1,2)),Holidays!$J$3:$J$937),
IF($T701&gt;=DATEVALUE("10/1/20"&amp;RIGHT(BM$1,2)),NETWORKDAYS($T701,DATEVALUE("9/30/20"&amp;RIGHT(BN$1,2)),Holidays!$J$3:$J$937),"")))),"")/(NETWORKDAYS($T701,$U701,Holidays!$J$3:$J$937)),0))</f>
        <v/>
      </c>
      <c r="BO701" s="87" t="str">
        <f>IF($Q701="","",IFERROR(IF(OR(AND($T701&gt;=DATEVALUE("10/1/20"&amp;RIGHT(BN$1,2)),$T701&lt;=DATEVALUE("9/30/20"&amp;RIGHT(BO$1,2))),AND($U701&gt;=DATEVALUE("10/1/20"&amp;RIGHT(BN$1,2)),$U701&lt;=DATEVALUE("9/30/20"&amp;RIGHT(BO$1,2))),AND($T701&lt;=DATEVALUE("10/1/20"&amp;RIGHT(BN$1,2)),$U701&gt;=DATEVALUE("9/30/20"&amp;RIGHT(BO$1,2)))),
IF(AND($T701&gt;=DATEVALUE("10/1/20"&amp;RIGHT(BN$1,2)),$U701&lt;=DATEVALUE("9/30/20"&amp;RIGHT(BO$1,2))),NETWORKDAYS($T701,$U701,Holidays!$J$3:$J$937),
IF(AND($T701&lt;DATEVALUE("10/1/20"&amp;RIGHT(BN$1,2)),$U701&lt;=DATEVALUE("9/30/20"&amp;RIGHT(BO$1,2))),NETWORKDAYS(DATEVALUE("10/1/20"&amp;RIGHT(BN$1,2)),$U701,Holidays!$J$3:$J$937),
IF($T701&lt;DATEVALUE("10/1/20"&amp;RIGHT(BN$1,2)),NETWORKDAYS(DATEVALUE("10/1/20"&amp;RIGHT(BN$1,2)),DATEVALUE("9/30/20"&amp;RIGHT(BO$1,2)),Holidays!$J$3:$J$937),
IF($T701&gt;=DATEVALUE("10/1/20"&amp;RIGHT(BN$1,2)),NETWORKDAYS($T701,DATEVALUE("9/30/20"&amp;RIGHT(BO$1,2)),Holidays!$J$3:$J$937),"")))),"")/(NETWORKDAYS($T701,$U701,Holidays!$J$3:$J$937)),0))</f>
        <v/>
      </c>
      <c r="BP701" s="87" t="str">
        <f>IF($Q701="","",IFERROR(IF(OR(AND($T701&gt;=DATEVALUE("10/1/20"&amp;RIGHT(BO$1,2)),$T701&lt;=DATEVALUE("9/30/20"&amp;RIGHT(BP$1,2))),AND($U701&gt;=DATEVALUE("10/1/20"&amp;RIGHT(BO$1,2)),$U701&lt;=DATEVALUE("9/30/20"&amp;RIGHT(BP$1,2))),AND($T701&lt;=DATEVALUE("10/1/20"&amp;RIGHT(BO$1,2)),$U701&gt;=DATEVALUE("9/30/20"&amp;RIGHT(BP$1,2)))),
IF(AND($T701&gt;=DATEVALUE("10/1/20"&amp;RIGHT(BO$1,2)),$U701&lt;=DATEVALUE("9/30/20"&amp;RIGHT(BP$1,2))),NETWORKDAYS($T701,$U701,Holidays!$J$3:$J$937),
IF(AND($T701&lt;DATEVALUE("10/1/20"&amp;RIGHT(BO$1,2)),$U701&lt;=DATEVALUE("9/30/20"&amp;RIGHT(BP$1,2))),NETWORKDAYS(DATEVALUE("10/1/20"&amp;RIGHT(BO$1,2)),$U701,Holidays!$J$3:$J$937),
IF($T701&lt;DATEVALUE("10/1/20"&amp;RIGHT(BO$1,2)),NETWORKDAYS(DATEVALUE("10/1/20"&amp;RIGHT(BO$1,2)),DATEVALUE("9/30/20"&amp;RIGHT(BP$1,2)),Holidays!$J$3:$J$937),
IF($T701&gt;=DATEVALUE("10/1/20"&amp;RIGHT(BO$1,2)),NETWORKDAYS($T701,DATEVALUE("9/30/20"&amp;RIGHT(BP$1,2)),Holidays!$J$3:$J$937),"")))),"")/(NETWORKDAYS($T701,$U701,Holidays!$J$3:$J$937)),0))</f>
        <v/>
      </c>
      <c r="BQ701" s="87" t="str">
        <f>IF($Q701="","",IFERROR(IF(OR(AND($T701&gt;=DATEVALUE("10/1/20"&amp;RIGHT(BP$1,2)),$T701&lt;=DATEVALUE("9/30/20"&amp;RIGHT(BQ$1,2))),AND($U701&gt;=DATEVALUE("10/1/20"&amp;RIGHT(BP$1,2)),$U701&lt;=DATEVALUE("9/30/20"&amp;RIGHT(BQ$1,2))),AND($T701&lt;=DATEVALUE("10/1/20"&amp;RIGHT(BP$1,2)),$U701&gt;=DATEVALUE("9/30/20"&amp;RIGHT(BQ$1,2)))),
IF(AND($T701&gt;=DATEVALUE("10/1/20"&amp;RIGHT(BP$1,2)),$U701&lt;=DATEVALUE("9/30/20"&amp;RIGHT(BQ$1,2))),NETWORKDAYS($T701,$U701,Holidays!$J$3:$J$937),
IF(AND($T701&lt;DATEVALUE("10/1/20"&amp;RIGHT(BP$1,2)),$U701&lt;=DATEVALUE("9/30/20"&amp;RIGHT(BQ$1,2))),NETWORKDAYS(DATEVALUE("10/1/20"&amp;RIGHT(BP$1,2)),$U701,Holidays!$J$3:$J$937),
IF($T701&lt;DATEVALUE("10/1/20"&amp;RIGHT(BP$1,2)),NETWORKDAYS(DATEVALUE("10/1/20"&amp;RIGHT(BP$1,2)),DATEVALUE("9/30/20"&amp;RIGHT(BQ$1,2)),Holidays!$J$3:$J$937),
IF($T701&gt;=DATEVALUE("10/1/20"&amp;RIGHT(BP$1,2)),NETWORKDAYS($T701,DATEVALUE("9/30/20"&amp;RIGHT(BQ$1,2)),Holidays!$J$3:$J$937),"")))),"")/(NETWORKDAYS($T701,$U701,Holidays!$J$3:$J$937)),0))</f>
        <v/>
      </c>
      <c r="BR701" s="87" t="str">
        <f>IF($Q701="","",IFERROR(IF(OR(AND($T701&gt;=DATEVALUE("10/1/20"&amp;RIGHT(BQ$1,2)),$T701&lt;=DATEVALUE("9/30/20"&amp;RIGHT(BR$1,2))),AND($U701&gt;=DATEVALUE("10/1/20"&amp;RIGHT(BQ$1,2)),$U701&lt;=DATEVALUE("9/30/20"&amp;RIGHT(BR$1,2))),AND($T701&lt;=DATEVALUE("10/1/20"&amp;RIGHT(BQ$1,2)),$U701&gt;=DATEVALUE("9/30/20"&amp;RIGHT(BR$1,2)))),
IF(AND($T701&gt;=DATEVALUE("10/1/20"&amp;RIGHT(BQ$1,2)),$U701&lt;=DATEVALUE("9/30/20"&amp;RIGHT(BR$1,2))),NETWORKDAYS($T701,$U701,Holidays!$J$3:$J$937),
IF(AND($T701&lt;DATEVALUE("10/1/20"&amp;RIGHT(BQ$1,2)),$U701&lt;=DATEVALUE("9/30/20"&amp;RIGHT(BR$1,2))),NETWORKDAYS(DATEVALUE("10/1/20"&amp;RIGHT(BQ$1,2)),$U701,Holidays!$J$3:$J$937),
IF($T701&lt;DATEVALUE("10/1/20"&amp;RIGHT(BQ$1,2)),NETWORKDAYS(DATEVALUE("10/1/20"&amp;RIGHT(BQ$1,2)),DATEVALUE("9/30/20"&amp;RIGHT(BR$1,2)),Holidays!$J$3:$J$937),
IF($T701&gt;=DATEVALUE("10/1/20"&amp;RIGHT(BQ$1,2)),NETWORKDAYS($T701,DATEVALUE("9/30/20"&amp;RIGHT(BR$1,2)),Holidays!$J$3:$J$937),"")))),"")/(NETWORKDAYS($T701,$U701,Holidays!$J$3:$J$937)),0))</f>
        <v/>
      </c>
      <c r="BS701" s="87" t="str">
        <f>IF($Q701="","",IFERROR(IF(OR(AND($T701&gt;=DATEVALUE("10/1/20"&amp;RIGHT(BR$1,2)),$T701&lt;=DATEVALUE("9/30/20"&amp;RIGHT(BS$1,2))),AND($U701&gt;=DATEVALUE("10/1/20"&amp;RIGHT(BR$1,2)),$U701&lt;=DATEVALUE("9/30/20"&amp;RIGHT(BS$1,2))),AND($T701&lt;=DATEVALUE("10/1/20"&amp;RIGHT(BR$1,2)),$U701&gt;=DATEVALUE("9/30/20"&amp;RIGHT(BS$1,2)))),
IF(AND($T701&gt;=DATEVALUE("10/1/20"&amp;RIGHT(BR$1,2)),$U701&lt;=DATEVALUE("9/30/20"&amp;RIGHT(BS$1,2))),NETWORKDAYS($T701,$U701,Holidays!$J$3:$J$937),
IF(AND($T701&lt;DATEVALUE("10/1/20"&amp;RIGHT(BR$1,2)),$U701&lt;=DATEVALUE("9/30/20"&amp;RIGHT(BS$1,2))),NETWORKDAYS(DATEVALUE("10/1/20"&amp;RIGHT(BR$1,2)),$U701,Holidays!$J$3:$J$937),
IF($T701&lt;DATEVALUE("10/1/20"&amp;RIGHT(BR$1,2)),NETWORKDAYS(DATEVALUE("10/1/20"&amp;RIGHT(BR$1,2)),DATEVALUE("9/30/20"&amp;RIGHT(BS$1,2)),Holidays!$J$3:$J$937),
IF($T701&gt;=DATEVALUE("10/1/20"&amp;RIGHT(BR$1,2)),NETWORKDAYS($T701,DATEVALUE("9/30/20"&amp;RIGHT(BS$1,2)),Holidays!$J$3:$J$937),"")))),"")/(NETWORKDAYS($T701,$U701,Holidays!$J$3:$J$937)),0))</f>
        <v/>
      </c>
      <c r="BT701" s="87" t="str">
        <f>IF($Q701="","",IFERROR(IF(OR(AND($T701&gt;=DATEVALUE("10/1/20"&amp;RIGHT(BS$1,2)),$T701&lt;=DATEVALUE("9/30/20"&amp;RIGHT(BT$1,2))),AND($U701&gt;=DATEVALUE("10/1/20"&amp;RIGHT(BS$1,2)),$U701&lt;=DATEVALUE("9/30/20"&amp;RIGHT(BT$1,2))),AND($T701&lt;=DATEVALUE("10/1/20"&amp;RIGHT(BS$1,2)),$U701&gt;=DATEVALUE("9/30/20"&amp;RIGHT(BT$1,2)))),
IF(AND($T701&gt;=DATEVALUE("10/1/20"&amp;RIGHT(BS$1,2)),$U701&lt;=DATEVALUE("9/30/20"&amp;RIGHT(BT$1,2))),NETWORKDAYS($T701,$U701,Holidays!$J$3:$J$937),
IF(AND($T701&lt;DATEVALUE("10/1/20"&amp;RIGHT(BS$1,2)),$U701&lt;=DATEVALUE("9/30/20"&amp;RIGHT(BT$1,2))),NETWORKDAYS(DATEVALUE("10/1/20"&amp;RIGHT(BS$1,2)),$U701,Holidays!$J$3:$J$937),
IF($T701&lt;DATEVALUE("10/1/20"&amp;RIGHT(BS$1,2)),NETWORKDAYS(DATEVALUE("10/1/20"&amp;RIGHT(BS$1,2)),DATEVALUE("9/30/20"&amp;RIGHT(BT$1,2)),Holidays!$J$3:$J$937),
IF($T701&gt;=DATEVALUE("10/1/20"&amp;RIGHT(BS$1,2)),NETWORKDAYS($T701,DATEVALUE("9/30/20"&amp;RIGHT(BT$1,2)),Holidays!$J$3:$J$937),"")))),"")/(NETWORKDAYS($T701,$U701,Holidays!$J$3:$J$937)),0))</f>
        <v/>
      </c>
      <c r="BU701" s="87" t="str">
        <f>IF($Q701="","",IFERROR(IF(OR(AND($T701&gt;=DATEVALUE("10/1/20"&amp;RIGHT(BT$1,2)),$T701&lt;=DATEVALUE("9/30/20"&amp;RIGHT(BU$1,2))),AND($U701&gt;=DATEVALUE("10/1/20"&amp;RIGHT(BT$1,2)),$U701&lt;=DATEVALUE("9/30/20"&amp;RIGHT(BU$1,2))),AND($T701&lt;=DATEVALUE("10/1/20"&amp;RIGHT(BT$1,2)),$U701&gt;=DATEVALUE("9/30/20"&amp;RIGHT(BU$1,2)))),
IF(AND($T701&gt;=DATEVALUE("10/1/20"&amp;RIGHT(BT$1,2)),$U701&lt;=DATEVALUE("9/30/20"&amp;RIGHT(BU$1,2))),NETWORKDAYS($T701,$U701,Holidays!$J$3:$J$937),
IF(AND($T701&lt;DATEVALUE("10/1/20"&amp;RIGHT(BT$1,2)),$U701&lt;=DATEVALUE("9/30/20"&amp;RIGHT(BU$1,2))),NETWORKDAYS(DATEVALUE("10/1/20"&amp;RIGHT(BT$1,2)),$U701,Holidays!$J$3:$J$937),
IF($T701&lt;DATEVALUE("10/1/20"&amp;RIGHT(BT$1,2)),NETWORKDAYS(DATEVALUE("10/1/20"&amp;RIGHT(BT$1,2)),DATEVALUE("9/30/20"&amp;RIGHT(BU$1,2)),Holidays!$J$3:$J$937),
IF($T701&gt;=DATEVALUE("10/1/20"&amp;RIGHT(BT$1,2)),NETWORKDAYS($T701,DATEVALUE("9/30/20"&amp;RIGHT(BU$1,2)),Holidays!$J$3:$J$937),"")))),"")/(NETWORKDAYS($T701,$U701,Holidays!$J$3:$J$937)),0))</f>
        <v/>
      </c>
      <c r="BV701" s="87" t="str">
        <f>IF($Q701="","",IFERROR(IF(OR(AND($T701&gt;=DATEVALUE("10/1/20"&amp;RIGHT(BU$1,2)),$T701&lt;=DATEVALUE("9/30/20"&amp;RIGHT(BV$1,2))),AND($U701&gt;=DATEVALUE("10/1/20"&amp;RIGHT(BU$1,2)),$U701&lt;=DATEVALUE("9/30/20"&amp;RIGHT(BV$1,2))),AND($T701&lt;=DATEVALUE("10/1/20"&amp;RIGHT(BU$1,2)),$U701&gt;=DATEVALUE("9/30/20"&amp;RIGHT(BV$1,2)))),
IF(AND($T701&gt;=DATEVALUE("10/1/20"&amp;RIGHT(BU$1,2)),$U701&lt;=DATEVALUE("9/30/20"&amp;RIGHT(BV$1,2))),NETWORKDAYS($T701,$U701,Holidays!$J$3:$J$937),
IF(AND($T701&lt;DATEVALUE("10/1/20"&amp;RIGHT(BU$1,2)),$U701&lt;=DATEVALUE("9/30/20"&amp;RIGHT(BV$1,2))),NETWORKDAYS(DATEVALUE("10/1/20"&amp;RIGHT(BU$1,2)),$U701,Holidays!$J$3:$J$937),
IF($T701&lt;DATEVALUE("10/1/20"&amp;RIGHT(BU$1,2)),NETWORKDAYS(DATEVALUE("10/1/20"&amp;RIGHT(BU$1,2)),DATEVALUE("9/30/20"&amp;RIGHT(BV$1,2)),Holidays!$J$3:$J$937),
IF($T701&gt;=DATEVALUE("10/1/20"&amp;RIGHT(BU$1,2)),NETWORKDAYS($T701,DATEVALUE("9/30/20"&amp;RIGHT(BV$1,2)),Holidays!$J$3:$J$937),"")))),"")/(NETWORKDAYS($T701,$U701,Holidays!$J$3:$J$937)),0))</f>
        <v/>
      </c>
      <c r="BW701" s="87" t="str">
        <f>IF($Q701="","",IFERROR(IF(OR(AND($T701&gt;=DATEVALUE("10/1/20"&amp;RIGHT(BV$1,2)),$T701&lt;=DATEVALUE("9/30/20"&amp;RIGHT(BW$1,2))),AND($U701&gt;=DATEVALUE("10/1/20"&amp;RIGHT(BV$1,2)),$U701&lt;=DATEVALUE("9/30/20"&amp;RIGHT(BW$1,2))),AND($T701&lt;=DATEVALUE("10/1/20"&amp;RIGHT(BV$1,2)),$U701&gt;=DATEVALUE("9/30/20"&amp;RIGHT(BW$1,2)))),
IF(AND($T701&gt;=DATEVALUE("10/1/20"&amp;RIGHT(BV$1,2)),$U701&lt;=DATEVALUE("9/30/20"&amp;RIGHT(BW$1,2))),NETWORKDAYS($T701,$U701,Holidays!$J$3:$J$937),
IF(AND($T701&lt;DATEVALUE("10/1/20"&amp;RIGHT(BV$1,2)),$U701&lt;=DATEVALUE("9/30/20"&amp;RIGHT(BW$1,2))),NETWORKDAYS(DATEVALUE("10/1/20"&amp;RIGHT(BV$1,2)),$U701,Holidays!$J$3:$J$937),
IF($T701&lt;DATEVALUE("10/1/20"&amp;RIGHT(BV$1,2)),NETWORKDAYS(DATEVALUE("10/1/20"&amp;RIGHT(BV$1,2)),DATEVALUE("9/30/20"&amp;RIGHT(BW$1,2)),Holidays!$J$3:$J$937),
IF($T701&gt;=DATEVALUE("10/1/20"&amp;RIGHT(BV$1,2)),NETWORKDAYS($T701,DATEVALUE("9/30/20"&amp;RIGHT(BW$1,2)),Holidays!$J$3:$J$937),"")))),"")/(NETWORKDAYS($T701,$U701,Holidays!$J$3:$J$937)),0))</f>
        <v/>
      </c>
      <c r="BX701" s="87" t="str">
        <f>IF($Q701="","",IFERROR(IF(OR(AND($T701&gt;=DATEVALUE("10/1/20"&amp;RIGHT(BW$1,2)),$T701&lt;=DATEVALUE("9/30/20"&amp;RIGHT(BX$1,2))),AND($U701&gt;=DATEVALUE("10/1/20"&amp;RIGHT(BW$1,2)),$U701&lt;=DATEVALUE("9/30/20"&amp;RIGHT(BX$1,2))),AND($T701&lt;=DATEVALUE("10/1/20"&amp;RIGHT(BW$1,2)),$U701&gt;=DATEVALUE("9/30/20"&amp;RIGHT(BX$1,2)))),
IF(AND($T701&gt;=DATEVALUE("10/1/20"&amp;RIGHT(BW$1,2)),$U701&lt;=DATEVALUE("9/30/20"&amp;RIGHT(BX$1,2))),NETWORKDAYS($T701,$U701,Holidays!$J$3:$J$937),
IF(AND($T701&lt;DATEVALUE("10/1/20"&amp;RIGHT(BW$1,2)),$U701&lt;=DATEVALUE("9/30/20"&amp;RIGHT(BX$1,2))),NETWORKDAYS(DATEVALUE("10/1/20"&amp;RIGHT(BW$1,2)),$U701,Holidays!$J$3:$J$937),
IF($T701&lt;DATEVALUE("10/1/20"&amp;RIGHT(BW$1,2)),NETWORKDAYS(DATEVALUE("10/1/20"&amp;RIGHT(BW$1,2)),DATEVALUE("9/30/20"&amp;RIGHT(BX$1,2)),Holidays!$J$3:$J$937),
IF($T701&gt;=DATEVALUE("10/1/20"&amp;RIGHT(BW$1,2)),NETWORKDAYS($T701,DATEVALUE("9/30/20"&amp;RIGHT(BX$1,2)),Holidays!$J$3:$J$937),"")))),"")/(NETWORKDAYS($T701,$U701,Holidays!$J$3:$J$937)),0))</f>
        <v/>
      </c>
      <c r="BY701" s="87" t="str">
        <f>IF($Q701="","",IFERROR(IF(OR(AND($T701&gt;=DATEVALUE("10/1/20"&amp;RIGHT(BX$1,2)),$T701&lt;=DATEVALUE("9/30/20"&amp;RIGHT(BY$1,2))),AND($U701&gt;=DATEVALUE("10/1/20"&amp;RIGHT(BX$1,2)),$U701&lt;=DATEVALUE("9/30/20"&amp;RIGHT(BY$1,2))),AND($T701&lt;=DATEVALUE("10/1/20"&amp;RIGHT(BX$1,2)),$U701&gt;=DATEVALUE("9/30/20"&amp;RIGHT(BY$1,2)))),
IF(AND($T701&gt;=DATEVALUE("10/1/20"&amp;RIGHT(BX$1,2)),$U701&lt;=DATEVALUE("9/30/20"&amp;RIGHT(BY$1,2))),NETWORKDAYS($T701,$U701,Holidays!$J$3:$J$937),
IF(AND($T701&lt;DATEVALUE("10/1/20"&amp;RIGHT(BX$1,2)),$U701&lt;=DATEVALUE("9/30/20"&amp;RIGHT(BY$1,2))),NETWORKDAYS(DATEVALUE("10/1/20"&amp;RIGHT(BX$1,2)),$U701,Holidays!$J$3:$J$937),
IF($T701&lt;DATEVALUE("10/1/20"&amp;RIGHT(BX$1,2)),NETWORKDAYS(DATEVALUE("10/1/20"&amp;RIGHT(BX$1,2)),DATEVALUE("9/30/20"&amp;RIGHT(BY$1,2)),Holidays!$J$3:$J$937),
IF($T701&gt;=DATEVALUE("10/1/20"&amp;RIGHT(BX$1,2)),NETWORKDAYS($T701,DATEVALUE("9/30/20"&amp;RIGHT(BY$1,2)),Holidays!$J$3:$J$937),"")))),"")/(NETWORKDAYS($T701,$U701,Holidays!$J$3:$J$937)),0))</f>
        <v/>
      </c>
      <c r="BZ701" s="87" t="str">
        <f>IF($Q701="","",IFERROR(IF(OR(AND($T701&gt;=DATEVALUE("10/1/20"&amp;RIGHT(BY$1,2)),$T701&lt;=DATEVALUE("9/30/20"&amp;RIGHT(BZ$1,2))),AND($U701&gt;=DATEVALUE("10/1/20"&amp;RIGHT(BY$1,2)),$U701&lt;=DATEVALUE("9/30/20"&amp;RIGHT(BZ$1,2))),AND($T701&lt;=DATEVALUE("10/1/20"&amp;RIGHT(BY$1,2)),$U701&gt;=DATEVALUE("9/30/20"&amp;RIGHT(BZ$1,2)))),
IF(AND($T701&gt;=DATEVALUE("10/1/20"&amp;RIGHT(BY$1,2)),$U701&lt;=DATEVALUE("9/30/20"&amp;RIGHT(BZ$1,2))),NETWORKDAYS($T701,$U701,Holidays!$J$3:$J$937),
IF(AND($T701&lt;DATEVALUE("10/1/20"&amp;RIGHT(BY$1,2)),$U701&lt;=DATEVALUE("9/30/20"&amp;RIGHT(BZ$1,2))),NETWORKDAYS(DATEVALUE("10/1/20"&amp;RIGHT(BY$1,2)),$U701,Holidays!$J$3:$J$937),
IF($T701&lt;DATEVALUE("10/1/20"&amp;RIGHT(BY$1,2)),NETWORKDAYS(DATEVALUE("10/1/20"&amp;RIGHT(BY$1,2)),DATEVALUE("9/30/20"&amp;RIGHT(BZ$1,2)),Holidays!$J$3:$J$937),
IF($T701&gt;=DATEVALUE("10/1/20"&amp;RIGHT(BY$1,2)),NETWORKDAYS($T701,DATEVALUE("9/30/20"&amp;RIGHT(BZ$1,2)),Holidays!$J$3:$J$937),"")))),"")/(NETWORKDAYS($T701,$U701,Holidays!$J$3:$J$937)),0))</f>
        <v/>
      </c>
      <c r="CA701" s="87" t="str">
        <f>IF($Q701="","",IFERROR(IF(OR(AND($T701&gt;=DATEVALUE("10/1/20"&amp;RIGHT(BZ$1,2)),$T701&lt;=DATEVALUE("9/30/20"&amp;RIGHT(CA$1,2))),AND($U701&gt;=DATEVALUE("10/1/20"&amp;RIGHT(BZ$1,2)),$U701&lt;=DATEVALUE("9/30/20"&amp;RIGHT(CA$1,2))),AND($T701&lt;=DATEVALUE("10/1/20"&amp;RIGHT(BZ$1,2)),$U701&gt;=DATEVALUE("9/30/20"&amp;RIGHT(CA$1,2)))),
IF(AND($T701&gt;=DATEVALUE("10/1/20"&amp;RIGHT(BZ$1,2)),$U701&lt;=DATEVALUE("9/30/20"&amp;RIGHT(CA$1,2))),NETWORKDAYS($T701,$U701,Holidays!$J$3:$J$937),
IF(AND($T701&lt;DATEVALUE("10/1/20"&amp;RIGHT(BZ$1,2)),$U701&lt;=DATEVALUE("9/30/20"&amp;RIGHT(CA$1,2))),NETWORKDAYS(DATEVALUE("10/1/20"&amp;RIGHT(BZ$1,2)),$U701,Holidays!$J$3:$J$937),
IF($T701&lt;DATEVALUE("10/1/20"&amp;RIGHT(BZ$1,2)),NETWORKDAYS(DATEVALUE("10/1/20"&amp;RIGHT(BZ$1,2)),DATEVALUE("9/30/20"&amp;RIGHT(CA$1,2)),Holidays!$J$3:$J$937),
IF($T701&gt;=DATEVALUE("10/1/20"&amp;RIGHT(BZ$1,2)),NETWORKDAYS($T701,DATEVALUE("9/30/20"&amp;RIGHT(CA$1,2)),Holidays!$J$3:$J$937),"")))),"")/(NETWORKDAYS($T701,$U701,Holidays!$J$3:$J$937)),0))</f>
        <v/>
      </c>
      <c r="CB701" s="87" t="str">
        <f>IF($Q701="","",IFERROR(IF(OR(AND($T701&gt;=DATEVALUE("10/1/20"&amp;RIGHT(CA$1,2)),$T701&lt;=DATEVALUE("9/30/20"&amp;RIGHT(CB$1,2))),AND($U701&gt;=DATEVALUE("10/1/20"&amp;RIGHT(CA$1,2)),$U701&lt;=DATEVALUE("9/30/20"&amp;RIGHT(CB$1,2))),AND($T701&lt;=DATEVALUE("10/1/20"&amp;RIGHT(CA$1,2)),$U701&gt;=DATEVALUE("9/30/20"&amp;RIGHT(CB$1,2)))),
IF(AND($T701&gt;=DATEVALUE("10/1/20"&amp;RIGHT(CA$1,2)),$U701&lt;=DATEVALUE("9/30/20"&amp;RIGHT(CB$1,2))),NETWORKDAYS($T701,$U701,Holidays!$J$3:$J$937),
IF(AND($T701&lt;DATEVALUE("10/1/20"&amp;RIGHT(CA$1,2)),$U701&lt;=DATEVALUE("9/30/20"&amp;RIGHT(CB$1,2))),NETWORKDAYS(DATEVALUE("10/1/20"&amp;RIGHT(CA$1,2)),$U701,Holidays!$J$3:$J$937),
IF($T701&lt;DATEVALUE("10/1/20"&amp;RIGHT(CA$1,2)),NETWORKDAYS(DATEVALUE("10/1/20"&amp;RIGHT(CA$1,2)),DATEVALUE("9/30/20"&amp;RIGHT(CB$1,2)),Holidays!$J$3:$J$937),
IF($T701&gt;=DATEVALUE("10/1/20"&amp;RIGHT(CA$1,2)),NETWORKDAYS($T701,DATEVALUE("9/30/20"&amp;RIGHT(CB$1,2)),Holidays!$J$3:$J$937),"")))),"")/(NETWORKDAYS($T701,$U701,Holidays!$J$3:$J$937)),0))</f>
        <v/>
      </c>
    </row>
    <row r="702" spans="1:80">
      <c r="A702" s="97"/>
      <c r="B702" s="98" t="str">
        <f ca="1">IF(NOT($A702=""),OFFSET('WBS Reference &amp; User Procedure'!$A$1,MATCH($A702,'WBS Reference &amp; User Procedure'!$A:$A,0)-1,1),"")</f>
        <v/>
      </c>
      <c r="D702" s="97"/>
      <c r="T702" s="104" t="str">
        <f>IF(NOT(Q702=""),IF(NOT($S702=""),$S702,#REF!),"")</f>
        <v/>
      </c>
      <c r="U702" s="104" t="str">
        <f>IF(NOT(Q702=""),WORKDAY(T702,Q702,Holidays!$J$3:$J$937),"")</f>
        <v/>
      </c>
      <c r="V702" s="104"/>
      <c r="W702" s="104"/>
      <c r="X702" s="101" t="str">
        <f t="shared" si="153"/>
        <v/>
      </c>
      <c r="AL702" s="87" t="str">
        <f t="shared" ca="1" si="150"/>
        <v/>
      </c>
      <c r="AN702" s="87" t="str">
        <f t="shared" ca="1" si="156"/>
        <v/>
      </c>
      <c r="AO702" s="87" t="str">
        <f t="shared" ca="1" si="156"/>
        <v/>
      </c>
      <c r="AP702" s="87" t="str">
        <f t="shared" ca="1" si="156"/>
        <v/>
      </c>
      <c r="AQ702" s="87" t="str">
        <f t="shared" ca="1" si="156"/>
        <v/>
      </c>
      <c r="AR702" s="87" t="str">
        <f t="shared" ca="1" si="156"/>
        <v/>
      </c>
      <c r="AS702" s="87" t="str">
        <f t="shared" ca="1" si="156"/>
        <v/>
      </c>
      <c r="AT702" s="87" t="str">
        <f t="shared" ca="1" si="156"/>
        <v/>
      </c>
      <c r="AU702" s="87" t="str">
        <f t="shared" ca="1" si="156"/>
        <v/>
      </c>
      <c r="AV702" s="87" t="str">
        <f t="shared" ca="1" si="156"/>
        <v/>
      </c>
      <c r="AW702" s="87" t="str">
        <f t="shared" ca="1" si="156"/>
        <v/>
      </c>
      <c r="AX702" s="87" t="str">
        <f t="shared" ca="1" si="157"/>
        <v/>
      </c>
      <c r="AY702" s="87" t="str">
        <f t="shared" ca="1" si="157"/>
        <v/>
      </c>
      <c r="AZ702" s="87" t="str">
        <f t="shared" ca="1" si="157"/>
        <v/>
      </c>
      <c r="BA702" s="87" t="str">
        <f t="shared" ca="1" si="157"/>
        <v/>
      </c>
      <c r="BB702" s="87" t="str">
        <f t="shared" ca="1" si="157"/>
        <v/>
      </c>
      <c r="BC702" s="87" t="str">
        <f t="shared" ca="1" si="157"/>
        <v/>
      </c>
      <c r="BD702" s="87" t="str">
        <f t="shared" ca="1" si="157"/>
        <v/>
      </c>
      <c r="BE702" s="87" t="str">
        <f t="shared" ca="1" si="157"/>
        <v/>
      </c>
      <c r="BF702" s="87" t="str">
        <f t="shared" ca="1" si="157"/>
        <v/>
      </c>
      <c r="BG702" s="87" t="str">
        <f t="shared" ca="1" si="157"/>
        <v/>
      </c>
      <c r="BI702" s="87" t="str">
        <f>IF($Q702="","",IFERROR(IF(OR(AND($T702&gt;=DATEVALUE("10/1/20"&amp;RIGHT(BH$1,2)),$T702&lt;=DATEVALUE("9/30/20"&amp;RIGHT(BI$1,2))),AND($U702&gt;=DATEVALUE("10/1/20"&amp;RIGHT(BH$1,2)),$U702&lt;=DATEVALUE("9/30/20"&amp;RIGHT(BI$1,2))),AND($T702&lt;=DATEVALUE("10/1/20"&amp;RIGHT(BH$1,2)),$U702&gt;=DATEVALUE("9/30/20"&amp;RIGHT(BI$1,2)))),
IF(AND($T702&gt;=DATEVALUE("10/1/20"&amp;RIGHT(BH$1,2)),$U702&lt;=DATEVALUE("9/30/20"&amp;RIGHT(BI$1,2))),NETWORKDAYS($T702,$U702,Holidays!$J$3:$J$937),
IF(AND($T702&lt;DATEVALUE("10/1/20"&amp;RIGHT(BH$1,2)),$U702&lt;=DATEVALUE("9/30/20"&amp;RIGHT(BI$1,2))),NETWORKDAYS(DATEVALUE("10/1/20"&amp;RIGHT(BH$1,2)),$U702,Holidays!$J$3:$J$937),
IF($T702&lt;DATEVALUE("10/1/20"&amp;RIGHT(BH$1,2)),NETWORKDAYS(DATEVALUE("10/1/20"&amp;RIGHT(BH$1,2)),DATEVALUE("9/30/20"&amp;RIGHT(BI$1,2)),Holidays!$J$3:$J$937),
IF($T702&gt;=DATEVALUE("10/1/20"&amp;RIGHT(BH$1,2)),NETWORKDAYS($T702,DATEVALUE("9/30/20"&amp;RIGHT(BI$1,2)),Holidays!$J$3:$J$937),"")))),"")/(NETWORKDAYS($T702,$U702,Holidays!$J$3:$J$937)),0))</f>
        <v/>
      </c>
      <c r="BJ702" s="87" t="str">
        <f>IF($Q702="","",IFERROR(IF(OR(AND($T702&gt;=DATEVALUE("10/1/20"&amp;RIGHT(BI$1,2)),$T702&lt;=DATEVALUE("9/30/20"&amp;RIGHT(BJ$1,2))),AND($U702&gt;=DATEVALUE("10/1/20"&amp;RIGHT(BI$1,2)),$U702&lt;=DATEVALUE("9/30/20"&amp;RIGHT(BJ$1,2))),AND($T702&lt;=DATEVALUE("10/1/20"&amp;RIGHT(BI$1,2)),$U702&gt;=DATEVALUE("9/30/20"&amp;RIGHT(BJ$1,2)))),
IF(AND($T702&gt;=DATEVALUE("10/1/20"&amp;RIGHT(BI$1,2)),$U702&lt;=DATEVALUE("9/30/20"&amp;RIGHT(BJ$1,2))),NETWORKDAYS($T702,$U702,Holidays!$J$3:$J$937),
IF(AND($T702&lt;DATEVALUE("10/1/20"&amp;RIGHT(BI$1,2)),$U702&lt;=DATEVALUE("9/30/20"&amp;RIGHT(BJ$1,2))),NETWORKDAYS(DATEVALUE("10/1/20"&amp;RIGHT(BI$1,2)),$U702,Holidays!$J$3:$J$937),
IF($T702&lt;DATEVALUE("10/1/20"&amp;RIGHT(BI$1,2)),NETWORKDAYS(DATEVALUE("10/1/20"&amp;RIGHT(BI$1,2)),DATEVALUE("9/30/20"&amp;RIGHT(BJ$1,2)),Holidays!$J$3:$J$937),
IF($T702&gt;=DATEVALUE("10/1/20"&amp;RIGHT(BI$1,2)),NETWORKDAYS($T702,DATEVALUE("9/30/20"&amp;RIGHT(BJ$1,2)),Holidays!$J$3:$J$937),"")))),"")/(NETWORKDAYS($T702,$U702,Holidays!$J$3:$J$937)),0))</f>
        <v/>
      </c>
      <c r="BK702" s="87" t="str">
        <f>IF($Q702="","",IFERROR(IF(OR(AND($T702&gt;=DATEVALUE("10/1/20"&amp;RIGHT(BJ$1,2)),$T702&lt;=DATEVALUE("9/30/20"&amp;RIGHT(BK$1,2))),AND($U702&gt;=DATEVALUE("10/1/20"&amp;RIGHT(BJ$1,2)),$U702&lt;=DATEVALUE("9/30/20"&amp;RIGHT(BK$1,2))),AND($T702&lt;=DATEVALUE("10/1/20"&amp;RIGHT(BJ$1,2)),$U702&gt;=DATEVALUE("9/30/20"&amp;RIGHT(BK$1,2)))),
IF(AND($T702&gt;=DATEVALUE("10/1/20"&amp;RIGHT(BJ$1,2)),$U702&lt;=DATEVALUE("9/30/20"&amp;RIGHT(BK$1,2))),NETWORKDAYS($T702,$U702,Holidays!$J$3:$J$937),
IF(AND($T702&lt;DATEVALUE("10/1/20"&amp;RIGHT(BJ$1,2)),$U702&lt;=DATEVALUE("9/30/20"&amp;RIGHT(BK$1,2))),NETWORKDAYS(DATEVALUE("10/1/20"&amp;RIGHT(BJ$1,2)),$U702,Holidays!$J$3:$J$937),
IF($T702&lt;DATEVALUE("10/1/20"&amp;RIGHT(BJ$1,2)),NETWORKDAYS(DATEVALUE("10/1/20"&amp;RIGHT(BJ$1,2)),DATEVALUE("9/30/20"&amp;RIGHT(BK$1,2)),Holidays!$J$3:$J$937),
IF($T702&gt;=DATEVALUE("10/1/20"&amp;RIGHT(BJ$1,2)),NETWORKDAYS($T702,DATEVALUE("9/30/20"&amp;RIGHT(BK$1,2)),Holidays!$J$3:$J$937),"")))),"")/(NETWORKDAYS($T702,$U702,Holidays!$J$3:$J$937)),0))</f>
        <v/>
      </c>
      <c r="BL702" s="87" t="str">
        <f>IF($Q702="","",IFERROR(IF(OR(AND($T702&gt;=DATEVALUE("10/1/20"&amp;RIGHT(BK$1,2)),$T702&lt;=DATEVALUE("9/30/20"&amp;RIGHT(BL$1,2))),AND($U702&gt;=DATEVALUE("10/1/20"&amp;RIGHT(BK$1,2)),$U702&lt;=DATEVALUE("9/30/20"&amp;RIGHT(BL$1,2))),AND($T702&lt;=DATEVALUE("10/1/20"&amp;RIGHT(BK$1,2)),$U702&gt;=DATEVALUE("9/30/20"&amp;RIGHT(BL$1,2)))),
IF(AND($T702&gt;=DATEVALUE("10/1/20"&amp;RIGHT(BK$1,2)),$U702&lt;=DATEVALUE("9/30/20"&amp;RIGHT(BL$1,2))),NETWORKDAYS($T702,$U702,Holidays!$J$3:$J$937),
IF(AND($T702&lt;DATEVALUE("10/1/20"&amp;RIGHT(BK$1,2)),$U702&lt;=DATEVALUE("9/30/20"&amp;RIGHT(BL$1,2))),NETWORKDAYS(DATEVALUE("10/1/20"&amp;RIGHT(BK$1,2)),$U702,Holidays!$J$3:$J$937),
IF($T702&lt;DATEVALUE("10/1/20"&amp;RIGHT(BK$1,2)),NETWORKDAYS(DATEVALUE("10/1/20"&amp;RIGHT(BK$1,2)),DATEVALUE("9/30/20"&amp;RIGHT(BL$1,2)),Holidays!$J$3:$J$937),
IF($T702&gt;=DATEVALUE("10/1/20"&amp;RIGHT(BK$1,2)),NETWORKDAYS($T702,DATEVALUE("9/30/20"&amp;RIGHT(BL$1,2)),Holidays!$J$3:$J$937),"")))),"")/(NETWORKDAYS($T702,$U702,Holidays!$J$3:$J$937)),0))</f>
        <v/>
      </c>
      <c r="BM702" s="87" t="str">
        <f>IF($Q702="","",IFERROR(IF(OR(AND($T702&gt;=DATEVALUE("10/1/20"&amp;RIGHT(BL$1,2)),$T702&lt;=DATEVALUE("9/30/20"&amp;RIGHT(BM$1,2))),AND($U702&gt;=DATEVALUE("10/1/20"&amp;RIGHT(BL$1,2)),$U702&lt;=DATEVALUE("9/30/20"&amp;RIGHT(BM$1,2))),AND($T702&lt;=DATEVALUE("10/1/20"&amp;RIGHT(BL$1,2)),$U702&gt;=DATEVALUE("9/30/20"&amp;RIGHT(BM$1,2)))),
IF(AND($T702&gt;=DATEVALUE("10/1/20"&amp;RIGHT(BL$1,2)),$U702&lt;=DATEVALUE("9/30/20"&amp;RIGHT(BM$1,2))),NETWORKDAYS($T702,$U702,Holidays!$J$3:$J$937),
IF(AND($T702&lt;DATEVALUE("10/1/20"&amp;RIGHT(BL$1,2)),$U702&lt;=DATEVALUE("9/30/20"&amp;RIGHT(BM$1,2))),NETWORKDAYS(DATEVALUE("10/1/20"&amp;RIGHT(BL$1,2)),$U702,Holidays!$J$3:$J$937),
IF($T702&lt;DATEVALUE("10/1/20"&amp;RIGHT(BL$1,2)),NETWORKDAYS(DATEVALUE("10/1/20"&amp;RIGHT(BL$1,2)),DATEVALUE("9/30/20"&amp;RIGHT(BM$1,2)),Holidays!$J$3:$J$937),
IF($T702&gt;=DATEVALUE("10/1/20"&amp;RIGHT(BL$1,2)),NETWORKDAYS($T702,DATEVALUE("9/30/20"&amp;RIGHT(BM$1,2)),Holidays!$J$3:$J$937),"")))),"")/(NETWORKDAYS($T702,$U702,Holidays!$J$3:$J$937)),0))</f>
        <v/>
      </c>
      <c r="BN702" s="87" t="str">
        <f>IF($Q702="","",IFERROR(IF(OR(AND($T702&gt;=DATEVALUE("10/1/20"&amp;RIGHT(BM$1,2)),$T702&lt;=DATEVALUE("9/30/20"&amp;RIGHT(BN$1,2))),AND($U702&gt;=DATEVALUE("10/1/20"&amp;RIGHT(BM$1,2)),$U702&lt;=DATEVALUE("9/30/20"&amp;RIGHT(BN$1,2))),AND($T702&lt;=DATEVALUE("10/1/20"&amp;RIGHT(BM$1,2)),$U702&gt;=DATEVALUE("9/30/20"&amp;RIGHT(BN$1,2)))),
IF(AND($T702&gt;=DATEVALUE("10/1/20"&amp;RIGHT(BM$1,2)),$U702&lt;=DATEVALUE("9/30/20"&amp;RIGHT(BN$1,2))),NETWORKDAYS($T702,$U702,Holidays!$J$3:$J$937),
IF(AND($T702&lt;DATEVALUE("10/1/20"&amp;RIGHT(BM$1,2)),$U702&lt;=DATEVALUE("9/30/20"&amp;RIGHT(BN$1,2))),NETWORKDAYS(DATEVALUE("10/1/20"&amp;RIGHT(BM$1,2)),$U702,Holidays!$J$3:$J$937),
IF($T702&lt;DATEVALUE("10/1/20"&amp;RIGHT(BM$1,2)),NETWORKDAYS(DATEVALUE("10/1/20"&amp;RIGHT(BM$1,2)),DATEVALUE("9/30/20"&amp;RIGHT(BN$1,2)),Holidays!$J$3:$J$937),
IF($T702&gt;=DATEVALUE("10/1/20"&amp;RIGHT(BM$1,2)),NETWORKDAYS($T702,DATEVALUE("9/30/20"&amp;RIGHT(BN$1,2)),Holidays!$J$3:$J$937),"")))),"")/(NETWORKDAYS($T702,$U702,Holidays!$J$3:$J$937)),0))</f>
        <v/>
      </c>
      <c r="BO702" s="87" t="str">
        <f>IF($Q702="","",IFERROR(IF(OR(AND($T702&gt;=DATEVALUE("10/1/20"&amp;RIGHT(BN$1,2)),$T702&lt;=DATEVALUE("9/30/20"&amp;RIGHT(BO$1,2))),AND($U702&gt;=DATEVALUE("10/1/20"&amp;RIGHT(BN$1,2)),$U702&lt;=DATEVALUE("9/30/20"&amp;RIGHT(BO$1,2))),AND($T702&lt;=DATEVALUE("10/1/20"&amp;RIGHT(BN$1,2)),$U702&gt;=DATEVALUE("9/30/20"&amp;RIGHT(BO$1,2)))),
IF(AND($T702&gt;=DATEVALUE("10/1/20"&amp;RIGHT(BN$1,2)),$U702&lt;=DATEVALUE("9/30/20"&amp;RIGHT(BO$1,2))),NETWORKDAYS($T702,$U702,Holidays!$J$3:$J$937),
IF(AND($T702&lt;DATEVALUE("10/1/20"&amp;RIGHT(BN$1,2)),$U702&lt;=DATEVALUE("9/30/20"&amp;RIGHT(BO$1,2))),NETWORKDAYS(DATEVALUE("10/1/20"&amp;RIGHT(BN$1,2)),$U702,Holidays!$J$3:$J$937),
IF($T702&lt;DATEVALUE("10/1/20"&amp;RIGHT(BN$1,2)),NETWORKDAYS(DATEVALUE("10/1/20"&amp;RIGHT(BN$1,2)),DATEVALUE("9/30/20"&amp;RIGHT(BO$1,2)),Holidays!$J$3:$J$937),
IF($T702&gt;=DATEVALUE("10/1/20"&amp;RIGHT(BN$1,2)),NETWORKDAYS($T702,DATEVALUE("9/30/20"&amp;RIGHT(BO$1,2)),Holidays!$J$3:$J$937),"")))),"")/(NETWORKDAYS($T702,$U702,Holidays!$J$3:$J$937)),0))</f>
        <v/>
      </c>
      <c r="BP702" s="87" t="str">
        <f>IF($Q702="","",IFERROR(IF(OR(AND($T702&gt;=DATEVALUE("10/1/20"&amp;RIGHT(BO$1,2)),$T702&lt;=DATEVALUE("9/30/20"&amp;RIGHT(BP$1,2))),AND($U702&gt;=DATEVALUE("10/1/20"&amp;RIGHT(BO$1,2)),$U702&lt;=DATEVALUE("9/30/20"&amp;RIGHT(BP$1,2))),AND($T702&lt;=DATEVALUE("10/1/20"&amp;RIGHT(BO$1,2)),$U702&gt;=DATEVALUE("9/30/20"&amp;RIGHT(BP$1,2)))),
IF(AND($T702&gt;=DATEVALUE("10/1/20"&amp;RIGHT(BO$1,2)),$U702&lt;=DATEVALUE("9/30/20"&amp;RIGHT(BP$1,2))),NETWORKDAYS($T702,$U702,Holidays!$J$3:$J$937),
IF(AND($T702&lt;DATEVALUE("10/1/20"&amp;RIGHT(BO$1,2)),$U702&lt;=DATEVALUE("9/30/20"&amp;RIGHT(BP$1,2))),NETWORKDAYS(DATEVALUE("10/1/20"&amp;RIGHT(BO$1,2)),$U702,Holidays!$J$3:$J$937),
IF($T702&lt;DATEVALUE("10/1/20"&amp;RIGHT(BO$1,2)),NETWORKDAYS(DATEVALUE("10/1/20"&amp;RIGHT(BO$1,2)),DATEVALUE("9/30/20"&amp;RIGHT(BP$1,2)),Holidays!$J$3:$J$937),
IF($T702&gt;=DATEVALUE("10/1/20"&amp;RIGHT(BO$1,2)),NETWORKDAYS($T702,DATEVALUE("9/30/20"&amp;RIGHT(BP$1,2)),Holidays!$J$3:$J$937),"")))),"")/(NETWORKDAYS($T702,$U702,Holidays!$J$3:$J$937)),0))</f>
        <v/>
      </c>
      <c r="BQ702" s="87" t="str">
        <f>IF($Q702="","",IFERROR(IF(OR(AND($T702&gt;=DATEVALUE("10/1/20"&amp;RIGHT(BP$1,2)),$T702&lt;=DATEVALUE("9/30/20"&amp;RIGHT(BQ$1,2))),AND($U702&gt;=DATEVALUE("10/1/20"&amp;RIGHT(BP$1,2)),$U702&lt;=DATEVALUE("9/30/20"&amp;RIGHT(BQ$1,2))),AND($T702&lt;=DATEVALUE("10/1/20"&amp;RIGHT(BP$1,2)),$U702&gt;=DATEVALUE("9/30/20"&amp;RIGHT(BQ$1,2)))),
IF(AND($T702&gt;=DATEVALUE("10/1/20"&amp;RIGHT(BP$1,2)),$U702&lt;=DATEVALUE("9/30/20"&amp;RIGHT(BQ$1,2))),NETWORKDAYS($T702,$U702,Holidays!$J$3:$J$937),
IF(AND($T702&lt;DATEVALUE("10/1/20"&amp;RIGHT(BP$1,2)),$U702&lt;=DATEVALUE("9/30/20"&amp;RIGHT(BQ$1,2))),NETWORKDAYS(DATEVALUE("10/1/20"&amp;RIGHT(BP$1,2)),$U702,Holidays!$J$3:$J$937),
IF($T702&lt;DATEVALUE("10/1/20"&amp;RIGHT(BP$1,2)),NETWORKDAYS(DATEVALUE("10/1/20"&amp;RIGHT(BP$1,2)),DATEVALUE("9/30/20"&amp;RIGHT(BQ$1,2)),Holidays!$J$3:$J$937),
IF($T702&gt;=DATEVALUE("10/1/20"&amp;RIGHT(BP$1,2)),NETWORKDAYS($T702,DATEVALUE("9/30/20"&amp;RIGHT(BQ$1,2)),Holidays!$J$3:$J$937),"")))),"")/(NETWORKDAYS($T702,$U702,Holidays!$J$3:$J$937)),0))</f>
        <v/>
      </c>
      <c r="BR702" s="87" t="str">
        <f>IF($Q702="","",IFERROR(IF(OR(AND($T702&gt;=DATEVALUE("10/1/20"&amp;RIGHT(BQ$1,2)),$T702&lt;=DATEVALUE("9/30/20"&amp;RIGHT(BR$1,2))),AND($U702&gt;=DATEVALUE("10/1/20"&amp;RIGHT(BQ$1,2)),$U702&lt;=DATEVALUE("9/30/20"&amp;RIGHT(BR$1,2))),AND($T702&lt;=DATEVALUE("10/1/20"&amp;RIGHT(BQ$1,2)),$U702&gt;=DATEVALUE("9/30/20"&amp;RIGHT(BR$1,2)))),
IF(AND($T702&gt;=DATEVALUE("10/1/20"&amp;RIGHT(BQ$1,2)),$U702&lt;=DATEVALUE("9/30/20"&amp;RIGHT(BR$1,2))),NETWORKDAYS($T702,$U702,Holidays!$J$3:$J$937),
IF(AND($T702&lt;DATEVALUE("10/1/20"&amp;RIGHT(BQ$1,2)),$U702&lt;=DATEVALUE("9/30/20"&amp;RIGHT(BR$1,2))),NETWORKDAYS(DATEVALUE("10/1/20"&amp;RIGHT(BQ$1,2)),$U702,Holidays!$J$3:$J$937),
IF($T702&lt;DATEVALUE("10/1/20"&amp;RIGHT(BQ$1,2)),NETWORKDAYS(DATEVALUE("10/1/20"&amp;RIGHT(BQ$1,2)),DATEVALUE("9/30/20"&amp;RIGHT(BR$1,2)),Holidays!$J$3:$J$937),
IF($T702&gt;=DATEVALUE("10/1/20"&amp;RIGHT(BQ$1,2)),NETWORKDAYS($T702,DATEVALUE("9/30/20"&amp;RIGHT(BR$1,2)),Holidays!$J$3:$J$937),"")))),"")/(NETWORKDAYS($T702,$U702,Holidays!$J$3:$J$937)),0))</f>
        <v/>
      </c>
      <c r="BS702" s="87" t="str">
        <f>IF($Q702="","",IFERROR(IF(OR(AND($T702&gt;=DATEVALUE("10/1/20"&amp;RIGHT(BR$1,2)),$T702&lt;=DATEVALUE("9/30/20"&amp;RIGHT(BS$1,2))),AND($U702&gt;=DATEVALUE("10/1/20"&amp;RIGHT(BR$1,2)),$U702&lt;=DATEVALUE("9/30/20"&amp;RIGHT(BS$1,2))),AND($T702&lt;=DATEVALUE("10/1/20"&amp;RIGHT(BR$1,2)),$U702&gt;=DATEVALUE("9/30/20"&amp;RIGHT(BS$1,2)))),
IF(AND($T702&gt;=DATEVALUE("10/1/20"&amp;RIGHT(BR$1,2)),$U702&lt;=DATEVALUE("9/30/20"&amp;RIGHT(BS$1,2))),NETWORKDAYS($T702,$U702,Holidays!$J$3:$J$937),
IF(AND($T702&lt;DATEVALUE("10/1/20"&amp;RIGHT(BR$1,2)),$U702&lt;=DATEVALUE("9/30/20"&amp;RIGHT(BS$1,2))),NETWORKDAYS(DATEVALUE("10/1/20"&amp;RIGHT(BR$1,2)),$U702,Holidays!$J$3:$J$937),
IF($T702&lt;DATEVALUE("10/1/20"&amp;RIGHT(BR$1,2)),NETWORKDAYS(DATEVALUE("10/1/20"&amp;RIGHT(BR$1,2)),DATEVALUE("9/30/20"&amp;RIGHT(BS$1,2)),Holidays!$J$3:$J$937),
IF($T702&gt;=DATEVALUE("10/1/20"&amp;RIGHT(BR$1,2)),NETWORKDAYS($T702,DATEVALUE("9/30/20"&amp;RIGHT(BS$1,2)),Holidays!$J$3:$J$937),"")))),"")/(NETWORKDAYS($T702,$U702,Holidays!$J$3:$J$937)),0))</f>
        <v/>
      </c>
      <c r="BT702" s="87" t="str">
        <f>IF($Q702="","",IFERROR(IF(OR(AND($T702&gt;=DATEVALUE("10/1/20"&amp;RIGHT(BS$1,2)),$T702&lt;=DATEVALUE("9/30/20"&amp;RIGHT(BT$1,2))),AND($U702&gt;=DATEVALUE("10/1/20"&amp;RIGHT(BS$1,2)),$U702&lt;=DATEVALUE("9/30/20"&amp;RIGHT(BT$1,2))),AND($T702&lt;=DATEVALUE("10/1/20"&amp;RIGHT(BS$1,2)),$U702&gt;=DATEVALUE("9/30/20"&amp;RIGHT(BT$1,2)))),
IF(AND($T702&gt;=DATEVALUE("10/1/20"&amp;RIGHT(BS$1,2)),$U702&lt;=DATEVALUE("9/30/20"&amp;RIGHT(BT$1,2))),NETWORKDAYS($T702,$U702,Holidays!$J$3:$J$937),
IF(AND($T702&lt;DATEVALUE("10/1/20"&amp;RIGHT(BS$1,2)),$U702&lt;=DATEVALUE("9/30/20"&amp;RIGHT(BT$1,2))),NETWORKDAYS(DATEVALUE("10/1/20"&amp;RIGHT(BS$1,2)),$U702,Holidays!$J$3:$J$937),
IF($T702&lt;DATEVALUE("10/1/20"&amp;RIGHT(BS$1,2)),NETWORKDAYS(DATEVALUE("10/1/20"&amp;RIGHT(BS$1,2)),DATEVALUE("9/30/20"&amp;RIGHT(BT$1,2)),Holidays!$J$3:$J$937),
IF($T702&gt;=DATEVALUE("10/1/20"&amp;RIGHT(BS$1,2)),NETWORKDAYS($T702,DATEVALUE("9/30/20"&amp;RIGHT(BT$1,2)),Holidays!$J$3:$J$937),"")))),"")/(NETWORKDAYS($T702,$U702,Holidays!$J$3:$J$937)),0))</f>
        <v/>
      </c>
      <c r="BU702" s="87" t="str">
        <f>IF($Q702="","",IFERROR(IF(OR(AND($T702&gt;=DATEVALUE("10/1/20"&amp;RIGHT(BT$1,2)),$T702&lt;=DATEVALUE("9/30/20"&amp;RIGHT(BU$1,2))),AND($U702&gt;=DATEVALUE("10/1/20"&amp;RIGHT(BT$1,2)),$U702&lt;=DATEVALUE("9/30/20"&amp;RIGHT(BU$1,2))),AND($T702&lt;=DATEVALUE("10/1/20"&amp;RIGHT(BT$1,2)),$U702&gt;=DATEVALUE("9/30/20"&amp;RIGHT(BU$1,2)))),
IF(AND($T702&gt;=DATEVALUE("10/1/20"&amp;RIGHT(BT$1,2)),$U702&lt;=DATEVALUE("9/30/20"&amp;RIGHT(BU$1,2))),NETWORKDAYS($T702,$U702,Holidays!$J$3:$J$937),
IF(AND($T702&lt;DATEVALUE("10/1/20"&amp;RIGHT(BT$1,2)),$U702&lt;=DATEVALUE("9/30/20"&amp;RIGHT(BU$1,2))),NETWORKDAYS(DATEVALUE("10/1/20"&amp;RIGHT(BT$1,2)),$U702,Holidays!$J$3:$J$937),
IF($T702&lt;DATEVALUE("10/1/20"&amp;RIGHT(BT$1,2)),NETWORKDAYS(DATEVALUE("10/1/20"&amp;RIGHT(BT$1,2)),DATEVALUE("9/30/20"&amp;RIGHT(BU$1,2)),Holidays!$J$3:$J$937),
IF($T702&gt;=DATEVALUE("10/1/20"&amp;RIGHT(BT$1,2)),NETWORKDAYS($T702,DATEVALUE("9/30/20"&amp;RIGHT(BU$1,2)),Holidays!$J$3:$J$937),"")))),"")/(NETWORKDAYS($T702,$U702,Holidays!$J$3:$J$937)),0))</f>
        <v/>
      </c>
      <c r="BV702" s="87" t="str">
        <f>IF($Q702="","",IFERROR(IF(OR(AND($T702&gt;=DATEVALUE("10/1/20"&amp;RIGHT(BU$1,2)),$T702&lt;=DATEVALUE("9/30/20"&amp;RIGHT(BV$1,2))),AND($U702&gt;=DATEVALUE("10/1/20"&amp;RIGHT(BU$1,2)),$U702&lt;=DATEVALUE("9/30/20"&amp;RIGHT(BV$1,2))),AND($T702&lt;=DATEVALUE("10/1/20"&amp;RIGHT(BU$1,2)),$U702&gt;=DATEVALUE("9/30/20"&amp;RIGHT(BV$1,2)))),
IF(AND($T702&gt;=DATEVALUE("10/1/20"&amp;RIGHT(BU$1,2)),$U702&lt;=DATEVALUE("9/30/20"&amp;RIGHT(BV$1,2))),NETWORKDAYS($T702,$U702,Holidays!$J$3:$J$937),
IF(AND($T702&lt;DATEVALUE("10/1/20"&amp;RIGHT(BU$1,2)),$U702&lt;=DATEVALUE("9/30/20"&amp;RIGHT(BV$1,2))),NETWORKDAYS(DATEVALUE("10/1/20"&amp;RIGHT(BU$1,2)),$U702,Holidays!$J$3:$J$937),
IF($T702&lt;DATEVALUE("10/1/20"&amp;RIGHT(BU$1,2)),NETWORKDAYS(DATEVALUE("10/1/20"&amp;RIGHT(BU$1,2)),DATEVALUE("9/30/20"&amp;RIGHT(BV$1,2)),Holidays!$J$3:$J$937),
IF($T702&gt;=DATEVALUE("10/1/20"&amp;RIGHT(BU$1,2)),NETWORKDAYS($T702,DATEVALUE("9/30/20"&amp;RIGHT(BV$1,2)),Holidays!$J$3:$J$937),"")))),"")/(NETWORKDAYS($T702,$U702,Holidays!$J$3:$J$937)),0))</f>
        <v/>
      </c>
      <c r="BW702" s="87" t="str">
        <f>IF($Q702="","",IFERROR(IF(OR(AND($T702&gt;=DATEVALUE("10/1/20"&amp;RIGHT(BV$1,2)),$T702&lt;=DATEVALUE("9/30/20"&amp;RIGHT(BW$1,2))),AND($U702&gt;=DATEVALUE("10/1/20"&amp;RIGHT(BV$1,2)),$U702&lt;=DATEVALUE("9/30/20"&amp;RIGHT(BW$1,2))),AND($T702&lt;=DATEVALUE("10/1/20"&amp;RIGHT(BV$1,2)),$U702&gt;=DATEVALUE("9/30/20"&amp;RIGHT(BW$1,2)))),
IF(AND($T702&gt;=DATEVALUE("10/1/20"&amp;RIGHT(BV$1,2)),$U702&lt;=DATEVALUE("9/30/20"&amp;RIGHT(BW$1,2))),NETWORKDAYS($T702,$U702,Holidays!$J$3:$J$937),
IF(AND($T702&lt;DATEVALUE("10/1/20"&amp;RIGHT(BV$1,2)),$U702&lt;=DATEVALUE("9/30/20"&amp;RIGHT(BW$1,2))),NETWORKDAYS(DATEVALUE("10/1/20"&amp;RIGHT(BV$1,2)),$U702,Holidays!$J$3:$J$937),
IF($T702&lt;DATEVALUE("10/1/20"&amp;RIGHT(BV$1,2)),NETWORKDAYS(DATEVALUE("10/1/20"&amp;RIGHT(BV$1,2)),DATEVALUE("9/30/20"&amp;RIGHT(BW$1,2)),Holidays!$J$3:$J$937),
IF($T702&gt;=DATEVALUE("10/1/20"&amp;RIGHT(BV$1,2)),NETWORKDAYS($T702,DATEVALUE("9/30/20"&amp;RIGHT(BW$1,2)),Holidays!$J$3:$J$937),"")))),"")/(NETWORKDAYS($T702,$U702,Holidays!$J$3:$J$937)),0))</f>
        <v/>
      </c>
      <c r="BX702" s="87" t="str">
        <f>IF($Q702="","",IFERROR(IF(OR(AND($T702&gt;=DATEVALUE("10/1/20"&amp;RIGHT(BW$1,2)),$T702&lt;=DATEVALUE("9/30/20"&amp;RIGHT(BX$1,2))),AND($U702&gt;=DATEVALUE("10/1/20"&amp;RIGHT(BW$1,2)),$U702&lt;=DATEVALUE("9/30/20"&amp;RIGHT(BX$1,2))),AND($T702&lt;=DATEVALUE("10/1/20"&amp;RIGHT(BW$1,2)),$U702&gt;=DATEVALUE("9/30/20"&amp;RIGHT(BX$1,2)))),
IF(AND($T702&gt;=DATEVALUE("10/1/20"&amp;RIGHT(BW$1,2)),$U702&lt;=DATEVALUE("9/30/20"&amp;RIGHT(BX$1,2))),NETWORKDAYS($T702,$U702,Holidays!$J$3:$J$937),
IF(AND($T702&lt;DATEVALUE("10/1/20"&amp;RIGHT(BW$1,2)),$U702&lt;=DATEVALUE("9/30/20"&amp;RIGHT(BX$1,2))),NETWORKDAYS(DATEVALUE("10/1/20"&amp;RIGHT(BW$1,2)),$U702,Holidays!$J$3:$J$937),
IF($T702&lt;DATEVALUE("10/1/20"&amp;RIGHT(BW$1,2)),NETWORKDAYS(DATEVALUE("10/1/20"&amp;RIGHT(BW$1,2)),DATEVALUE("9/30/20"&amp;RIGHT(BX$1,2)),Holidays!$J$3:$J$937),
IF($T702&gt;=DATEVALUE("10/1/20"&amp;RIGHT(BW$1,2)),NETWORKDAYS($T702,DATEVALUE("9/30/20"&amp;RIGHT(BX$1,2)),Holidays!$J$3:$J$937),"")))),"")/(NETWORKDAYS($T702,$U702,Holidays!$J$3:$J$937)),0))</f>
        <v/>
      </c>
      <c r="BY702" s="87" t="str">
        <f>IF($Q702="","",IFERROR(IF(OR(AND($T702&gt;=DATEVALUE("10/1/20"&amp;RIGHT(BX$1,2)),$T702&lt;=DATEVALUE("9/30/20"&amp;RIGHT(BY$1,2))),AND($U702&gt;=DATEVALUE("10/1/20"&amp;RIGHT(BX$1,2)),$U702&lt;=DATEVALUE("9/30/20"&amp;RIGHT(BY$1,2))),AND($T702&lt;=DATEVALUE("10/1/20"&amp;RIGHT(BX$1,2)),$U702&gt;=DATEVALUE("9/30/20"&amp;RIGHT(BY$1,2)))),
IF(AND($T702&gt;=DATEVALUE("10/1/20"&amp;RIGHT(BX$1,2)),$U702&lt;=DATEVALUE("9/30/20"&amp;RIGHT(BY$1,2))),NETWORKDAYS($T702,$U702,Holidays!$J$3:$J$937),
IF(AND($T702&lt;DATEVALUE("10/1/20"&amp;RIGHT(BX$1,2)),$U702&lt;=DATEVALUE("9/30/20"&amp;RIGHT(BY$1,2))),NETWORKDAYS(DATEVALUE("10/1/20"&amp;RIGHT(BX$1,2)),$U702,Holidays!$J$3:$J$937),
IF($T702&lt;DATEVALUE("10/1/20"&amp;RIGHT(BX$1,2)),NETWORKDAYS(DATEVALUE("10/1/20"&amp;RIGHT(BX$1,2)),DATEVALUE("9/30/20"&amp;RIGHT(BY$1,2)),Holidays!$J$3:$J$937),
IF($T702&gt;=DATEVALUE("10/1/20"&amp;RIGHT(BX$1,2)),NETWORKDAYS($T702,DATEVALUE("9/30/20"&amp;RIGHT(BY$1,2)),Holidays!$J$3:$J$937),"")))),"")/(NETWORKDAYS($T702,$U702,Holidays!$J$3:$J$937)),0))</f>
        <v/>
      </c>
      <c r="BZ702" s="87" t="str">
        <f>IF($Q702="","",IFERROR(IF(OR(AND($T702&gt;=DATEVALUE("10/1/20"&amp;RIGHT(BY$1,2)),$T702&lt;=DATEVALUE("9/30/20"&amp;RIGHT(BZ$1,2))),AND($U702&gt;=DATEVALUE("10/1/20"&amp;RIGHT(BY$1,2)),$U702&lt;=DATEVALUE("9/30/20"&amp;RIGHT(BZ$1,2))),AND($T702&lt;=DATEVALUE("10/1/20"&amp;RIGHT(BY$1,2)),$U702&gt;=DATEVALUE("9/30/20"&amp;RIGHT(BZ$1,2)))),
IF(AND($T702&gt;=DATEVALUE("10/1/20"&amp;RIGHT(BY$1,2)),$U702&lt;=DATEVALUE("9/30/20"&amp;RIGHT(BZ$1,2))),NETWORKDAYS($T702,$U702,Holidays!$J$3:$J$937),
IF(AND($T702&lt;DATEVALUE("10/1/20"&amp;RIGHT(BY$1,2)),$U702&lt;=DATEVALUE("9/30/20"&amp;RIGHT(BZ$1,2))),NETWORKDAYS(DATEVALUE("10/1/20"&amp;RIGHT(BY$1,2)),$U702,Holidays!$J$3:$J$937),
IF($T702&lt;DATEVALUE("10/1/20"&amp;RIGHT(BY$1,2)),NETWORKDAYS(DATEVALUE("10/1/20"&amp;RIGHT(BY$1,2)),DATEVALUE("9/30/20"&amp;RIGHT(BZ$1,2)),Holidays!$J$3:$J$937),
IF($T702&gt;=DATEVALUE("10/1/20"&amp;RIGHT(BY$1,2)),NETWORKDAYS($T702,DATEVALUE("9/30/20"&amp;RIGHT(BZ$1,2)),Holidays!$J$3:$J$937),"")))),"")/(NETWORKDAYS($T702,$U702,Holidays!$J$3:$J$937)),0))</f>
        <v/>
      </c>
      <c r="CA702" s="87" t="str">
        <f>IF($Q702="","",IFERROR(IF(OR(AND($T702&gt;=DATEVALUE("10/1/20"&amp;RIGHT(BZ$1,2)),$T702&lt;=DATEVALUE("9/30/20"&amp;RIGHT(CA$1,2))),AND($U702&gt;=DATEVALUE("10/1/20"&amp;RIGHT(BZ$1,2)),$U702&lt;=DATEVALUE("9/30/20"&amp;RIGHT(CA$1,2))),AND($T702&lt;=DATEVALUE("10/1/20"&amp;RIGHT(BZ$1,2)),$U702&gt;=DATEVALUE("9/30/20"&amp;RIGHT(CA$1,2)))),
IF(AND($T702&gt;=DATEVALUE("10/1/20"&amp;RIGHT(BZ$1,2)),$U702&lt;=DATEVALUE("9/30/20"&amp;RIGHT(CA$1,2))),NETWORKDAYS($T702,$U702,Holidays!$J$3:$J$937),
IF(AND($T702&lt;DATEVALUE("10/1/20"&amp;RIGHT(BZ$1,2)),$U702&lt;=DATEVALUE("9/30/20"&amp;RIGHT(CA$1,2))),NETWORKDAYS(DATEVALUE("10/1/20"&amp;RIGHT(BZ$1,2)),$U702,Holidays!$J$3:$J$937),
IF($T702&lt;DATEVALUE("10/1/20"&amp;RIGHT(BZ$1,2)),NETWORKDAYS(DATEVALUE("10/1/20"&amp;RIGHT(BZ$1,2)),DATEVALUE("9/30/20"&amp;RIGHT(CA$1,2)),Holidays!$J$3:$J$937),
IF($T702&gt;=DATEVALUE("10/1/20"&amp;RIGHT(BZ$1,2)),NETWORKDAYS($T702,DATEVALUE("9/30/20"&amp;RIGHT(CA$1,2)),Holidays!$J$3:$J$937),"")))),"")/(NETWORKDAYS($T702,$U702,Holidays!$J$3:$J$937)),0))</f>
        <v/>
      </c>
      <c r="CB702" s="87" t="str">
        <f>IF($Q702="","",IFERROR(IF(OR(AND($T702&gt;=DATEVALUE("10/1/20"&amp;RIGHT(CA$1,2)),$T702&lt;=DATEVALUE("9/30/20"&amp;RIGHT(CB$1,2))),AND($U702&gt;=DATEVALUE("10/1/20"&amp;RIGHT(CA$1,2)),$U702&lt;=DATEVALUE("9/30/20"&amp;RIGHT(CB$1,2))),AND($T702&lt;=DATEVALUE("10/1/20"&amp;RIGHT(CA$1,2)),$U702&gt;=DATEVALUE("9/30/20"&amp;RIGHT(CB$1,2)))),
IF(AND($T702&gt;=DATEVALUE("10/1/20"&amp;RIGHT(CA$1,2)),$U702&lt;=DATEVALUE("9/30/20"&amp;RIGHT(CB$1,2))),NETWORKDAYS($T702,$U702,Holidays!$J$3:$J$937),
IF(AND($T702&lt;DATEVALUE("10/1/20"&amp;RIGHT(CA$1,2)),$U702&lt;=DATEVALUE("9/30/20"&amp;RIGHT(CB$1,2))),NETWORKDAYS(DATEVALUE("10/1/20"&amp;RIGHT(CA$1,2)),$U702,Holidays!$J$3:$J$937),
IF($T702&lt;DATEVALUE("10/1/20"&amp;RIGHT(CA$1,2)),NETWORKDAYS(DATEVALUE("10/1/20"&amp;RIGHT(CA$1,2)),DATEVALUE("9/30/20"&amp;RIGHT(CB$1,2)),Holidays!$J$3:$J$937),
IF($T702&gt;=DATEVALUE("10/1/20"&amp;RIGHT(CA$1,2)),NETWORKDAYS($T702,DATEVALUE("9/30/20"&amp;RIGHT(CB$1,2)),Holidays!$J$3:$J$937),"")))),"")/(NETWORKDAYS($T702,$U702,Holidays!$J$3:$J$937)),0))</f>
        <v/>
      </c>
    </row>
    <row r="703" spans="1:80">
      <c r="A703" s="97"/>
      <c r="B703" s="98" t="str">
        <f ca="1">IF(NOT($A703=""),OFFSET('WBS Reference &amp; User Procedure'!$A$1,MATCH($A703,'WBS Reference &amp; User Procedure'!$A:$A,0)-1,1),"")</f>
        <v/>
      </c>
      <c r="D703" s="97"/>
      <c r="T703" s="104" t="str">
        <f>IF(NOT(Q703=""),IF(NOT($S703=""),$S703,#REF!),"")</f>
        <v/>
      </c>
      <c r="U703" s="104" t="str">
        <f>IF(NOT(Q703=""),WORKDAY(T703,Q703,Holidays!$J$3:$J$937),"")</f>
        <v/>
      </c>
      <c r="V703" s="104"/>
      <c r="W703" s="104"/>
      <c r="X703" s="101" t="str">
        <f t="shared" si="153"/>
        <v/>
      </c>
      <c r="AL703" s="87" t="str">
        <f t="shared" ca="1" si="150"/>
        <v/>
      </c>
      <c r="AN703" s="87" t="str">
        <f t="shared" ca="1" si="156"/>
        <v/>
      </c>
      <c r="AO703" s="87" t="str">
        <f t="shared" ca="1" si="156"/>
        <v/>
      </c>
      <c r="AP703" s="87" t="str">
        <f t="shared" ca="1" si="156"/>
        <v/>
      </c>
      <c r="AQ703" s="87" t="str">
        <f t="shared" ca="1" si="156"/>
        <v/>
      </c>
      <c r="AR703" s="87" t="str">
        <f t="shared" ca="1" si="156"/>
        <v/>
      </c>
      <c r="AS703" s="87" t="str">
        <f t="shared" ca="1" si="156"/>
        <v/>
      </c>
      <c r="AT703" s="87" t="str">
        <f t="shared" ca="1" si="156"/>
        <v/>
      </c>
      <c r="AU703" s="87" t="str">
        <f t="shared" ca="1" si="156"/>
        <v/>
      </c>
      <c r="AV703" s="87" t="str">
        <f t="shared" ca="1" si="156"/>
        <v/>
      </c>
      <c r="AW703" s="87" t="str">
        <f t="shared" ca="1" si="156"/>
        <v/>
      </c>
      <c r="AX703" s="87" t="str">
        <f t="shared" ca="1" si="157"/>
        <v/>
      </c>
      <c r="AY703" s="87" t="str">
        <f t="shared" ca="1" si="157"/>
        <v/>
      </c>
      <c r="AZ703" s="87" t="str">
        <f t="shared" ca="1" si="157"/>
        <v/>
      </c>
      <c r="BA703" s="87" t="str">
        <f t="shared" ca="1" si="157"/>
        <v/>
      </c>
      <c r="BB703" s="87" t="str">
        <f t="shared" ca="1" si="157"/>
        <v/>
      </c>
      <c r="BC703" s="87" t="str">
        <f t="shared" ca="1" si="157"/>
        <v/>
      </c>
      <c r="BD703" s="87" t="str">
        <f t="shared" ca="1" si="157"/>
        <v/>
      </c>
      <c r="BE703" s="87" t="str">
        <f t="shared" ca="1" si="157"/>
        <v/>
      </c>
      <c r="BF703" s="87" t="str">
        <f t="shared" ca="1" si="157"/>
        <v/>
      </c>
      <c r="BG703" s="87" t="str">
        <f t="shared" ca="1" si="157"/>
        <v/>
      </c>
      <c r="BI703" s="87" t="str">
        <f>IF($Q703="","",IFERROR(IF(OR(AND($T703&gt;=DATEVALUE("10/1/20"&amp;RIGHT(BH$1,2)),$T703&lt;=DATEVALUE("9/30/20"&amp;RIGHT(BI$1,2))),AND($U703&gt;=DATEVALUE("10/1/20"&amp;RIGHT(BH$1,2)),$U703&lt;=DATEVALUE("9/30/20"&amp;RIGHT(BI$1,2))),AND($T703&lt;=DATEVALUE("10/1/20"&amp;RIGHT(BH$1,2)),$U703&gt;=DATEVALUE("9/30/20"&amp;RIGHT(BI$1,2)))),
IF(AND($T703&gt;=DATEVALUE("10/1/20"&amp;RIGHT(BH$1,2)),$U703&lt;=DATEVALUE("9/30/20"&amp;RIGHT(BI$1,2))),NETWORKDAYS($T703,$U703,Holidays!$J$3:$J$937),
IF(AND($T703&lt;DATEVALUE("10/1/20"&amp;RIGHT(BH$1,2)),$U703&lt;=DATEVALUE("9/30/20"&amp;RIGHT(BI$1,2))),NETWORKDAYS(DATEVALUE("10/1/20"&amp;RIGHT(BH$1,2)),$U703,Holidays!$J$3:$J$937),
IF($T703&lt;DATEVALUE("10/1/20"&amp;RIGHT(BH$1,2)),NETWORKDAYS(DATEVALUE("10/1/20"&amp;RIGHT(BH$1,2)),DATEVALUE("9/30/20"&amp;RIGHT(BI$1,2)),Holidays!$J$3:$J$937),
IF($T703&gt;=DATEVALUE("10/1/20"&amp;RIGHT(BH$1,2)),NETWORKDAYS($T703,DATEVALUE("9/30/20"&amp;RIGHT(BI$1,2)),Holidays!$J$3:$J$937),"")))),"")/(NETWORKDAYS($T703,$U703,Holidays!$J$3:$J$937)),0))</f>
        <v/>
      </c>
      <c r="BJ703" s="87" t="str">
        <f>IF($Q703="","",IFERROR(IF(OR(AND($T703&gt;=DATEVALUE("10/1/20"&amp;RIGHT(BI$1,2)),$T703&lt;=DATEVALUE("9/30/20"&amp;RIGHT(BJ$1,2))),AND($U703&gt;=DATEVALUE("10/1/20"&amp;RIGHT(BI$1,2)),$U703&lt;=DATEVALUE("9/30/20"&amp;RIGHT(BJ$1,2))),AND($T703&lt;=DATEVALUE("10/1/20"&amp;RIGHT(BI$1,2)),$U703&gt;=DATEVALUE("9/30/20"&amp;RIGHT(BJ$1,2)))),
IF(AND($T703&gt;=DATEVALUE("10/1/20"&amp;RIGHT(BI$1,2)),$U703&lt;=DATEVALUE("9/30/20"&amp;RIGHT(BJ$1,2))),NETWORKDAYS($T703,$U703,Holidays!$J$3:$J$937),
IF(AND($T703&lt;DATEVALUE("10/1/20"&amp;RIGHT(BI$1,2)),$U703&lt;=DATEVALUE("9/30/20"&amp;RIGHT(BJ$1,2))),NETWORKDAYS(DATEVALUE("10/1/20"&amp;RIGHT(BI$1,2)),$U703,Holidays!$J$3:$J$937),
IF($T703&lt;DATEVALUE("10/1/20"&amp;RIGHT(BI$1,2)),NETWORKDAYS(DATEVALUE("10/1/20"&amp;RIGHT(BI$1,2)),DATEVALUE("9/30/20"&amp;RIGHT(BJ$1,2)),Holidays!$J$3:$J$937),
IF($T703&gt;=DATEVALUE("10/1/20"&amp;RIGHT(BI$1,2)),NETWORKDAYS($T703,DATEVALUE("9/30/20"&amp;RIGHT(BJ$1,2)),Holidays!$J$3:$J$937),"")))),"")/(NETWORKDAYS($T703,$U703,Holidays!$J$3:$J$937)),0))</f>
        <v/>
      </c>
      <c r="BK703" s="87" t="str">
        <f>IF($Q703="","",IFERROR(IF(OR(AND($T703&gt;=DATEVALUE("10/1/20"&amp;RIGHT(BJ$1,2)),$T703&lt;=DATEVALUE("9/30/20"&amp;RIGHT(BK$1,2))),AND($U703&gt;=DATEVALUE("10/1/20"&amp;RIGHT(BJ$1,2)),$U703&lt;=DATEVALUE("9/30/20"&amp;RIGHT(BK$1,2))),AND($T703&lt;=DATEVALUE("10/1/20"&amp;RIGHT(BJ$1,2)),$U703&gt;=DATEVALUE("9/30/20"&amp;RIGHT(BK$1,2)))),
IF(AND($T703&gt;=DATEVALUE("10/1/20"&amp;RIGHT(BJ$1,2)),$U703&lt;=DATEVALUE("9/30/20"&amp;RIGHT(BK$1,2))),NETWORKDAYS($T703,$U703,Holidays!$J$3:$J$937),
IF(AND($T703&lt;DATEVALUE("10/1/20"&amp;RIGHT(BJ$1,2)),$U703&lt;=DATEVALUE("9/30/20"&amp;RIGHT(BK$1,2))),NETWORKDAYS(DATEVALUE("10/1/20"&amp;RIGHT(BJ$1,2)),$U703,Holidays!$J$3:$J$937),
IF($T703&lt;DATEVALUE("10/1/20"&amp;RIGHT(BJ$1,2)),NETWORKDAYS(DATEVALUE("10/1/20"&amp;RIGHT(BJ$1,2)),DATEVALUE("9/30/20"&amp;RIGHT(BK$1,2)),Holidays!$J$3:$J$937),
IF($T703&gt;=DATEVALUE("10/1/20"&amp;RIGHT(BJ$1,2)),NETWORKDAYS($T703,DATEVALUE("9/30/20"&amp;RIGHT(BK$1,2)),Holidays!$J$3:$J$937),"")))),"")/(NETWORKDAYS($T703,$U703,Holidays!$J$3:$J$937)),0))</f>
        <v/>
      </c>
      <c r="BL703" s="87" t="str">
        <f>IF($Q703="","",IFERROR(IF(OR(AND($T703&gt;=DATEVALUE("10/1/20"&amp;RIGHT(BK$1,2)),$T703&lt;=DATEVALUE("9/30/20"&amp;RIGHT(BL$1,2))),AND($U703&gt;=DATEVALUE("10/1/20"&amp;RIGHT(BK$1,2)),$U703&lt;=DATEVALUE("9/30/20"&amp;RIGHT(BL$1,2))),AND($T703&lt;=DATEVALUE("10/1/20"&amp;RIGHT(BK$1,2)),$U703&gt;=DATEVALUE("9/30/20"&amp;RIGHT(BL$1,2)))),
IF(AND($T703&gt;=DATEVALUE("10/1/20"&amp;RIGHT(BK$1,2)),$U703&lt;=DATEVALUE("9/30/20"&amp;RIGHT(BL$1,2))),NETWORKDAYS($T703,$U703,Holidays!$J$3:$J$937),
IF(AND($T703&lt;DATEVALUE("10/1/20"&amp;RIGHT(BK$1,2)),$U703&lt;=DATEVALUE("9/30/20"&amp;RIGHT(BL$1,2))),NETWORKDAYS(DATEVALUE("10/1/20"&amp;RIGHT(BK$1,2)),$U703,Holidays!$J$3:$J$937),
IF($T703&lt;DATEVALUE("10/1/20"&amp;RIGHT(BK$1,2)),NETWORKDAYS(DATEVALUE("10/1/20"&amp;RIGHT(BK$1,2)),DATEVALUE("9/30/20"&amp;RIGHT(BL$1,2)),Holidays!$J$3:$J$937),
IF($T703&gt;=DATEVALUE("10/1/20"&amp;RIGHT(BK$1,2)),NETWORKDAYS($T703,DATEVALUE("9/30/20"&amp;RIGHT(BL$1,2)),Holidays!$J$3:$J$937),"")))),"")/(NETWORKDAYS($T703,$U703,Holidays!$J$3:$J$937)),0))</f>
        <v/>
      </c>
      <c r="BM703" s="87" t="str">
        <f>IF($Q703="","",IFERROR(IF(OR(AND($T703&gt;=DATEVALUE("10/1/20"&amp;RIGHT(BL$1,2)),$T703&lt;=DATEVALUE("9/30/20"&amp;RIGHT(BM$1,2))),AND($U703&gt;=DATEVALUE("10/1/20"&amp;RIGHT(BL$1,2)),$U703&lt;=DATEVALUE("9/30/20"&amp;RIGHT(BM$1,2))),AND($T703&lt;=DATEVALUE("10/1/20"&amp;RIGHT(BL$1,2)),$U703&gt;=DATEVALUE("9/30/20"&amp;RIGHT(BM$1,2)))),
IF(AND($T703&gt;=DATEVALUE("10/1/20"&amp;RIGHT(BL$1,2)),$U703&lt;=DATEVALUE("9/30/20"&amp;RIGHT(BM$1,2))),NETWORKDAYS($T703,$U703,Holidays!$J$3:$J$937),
IF(AND($T703&lt;DATEVALUE("10/1/20"&amp;RIGHT(BL$1,2)),$U703&lt;=DATEVALUE("9/30/20"&amp;RIGHT(BM$1,2))),NETWORKDAYS(DATEVALUE("10/1/20"&amp;RIGHT(BL$1,2)),$U703,Holidays!$J$3:$J$937),
IF($T703&lt;DATEVALUE("10/1/20"&amp;RIGHT(BL$1,2)),NETWORKDAYS(DATEVALUE("10/1/20"&amp;RIGHT(BL$1,2)),DATEVALUE("9/30/20"&amp;RIGHT(BM$1,2)),Holidays!$J$3:$J$937),
IF($T703&gt;=DATEVALUE("10/1/20"&amp;RIGHT(BL$1,2)),NETWORKDAYS($T703,DATEVALUE("9/30/20"&amp;RIGHT(BM$1,2)),Holidays!$J$3:$J$937),"")))),"")/(NETWORKDAYS($T703,$U703,Holidays!$J$3:$J$937)),0))</f>
        <v/>
      </c>
      <c r="BN703" s="87" t="str">
        <f>IF($Q703="","",IFERROR(IF(OR(AND($T703&gt;=DATEVALUE("10/1/20"&amp;RIGHT(BM$1,2)),$T703&lt;=DATEVALUE("9/30/20"&amp;RIGHT(BN$1,2))),AND($U703&gt;=DATEVALUE("10/1/20"&amp;RIGHT(BM$1,2)),$U703&lt;=DATEVALUE("9/30/20"&amp;RIGHT(BN$1,2))),AND($T703&lt;=DATEVALUE("10/1/20"&amp;RIGHT(BM$1,2)),$U703&gt;=DATEVALUE("9/30/20"&amp;RIGHT(BN$1,2)))),
IF(AND($T703&gt;=DATEVALUE("10/1/20"&amp;RIGHT(BM$1,2)),$U703&lt;=DATEVALUE("9/30/20"&amp;RIGHT(BN$1,2))),NETWORKDAYS($T703,$U703,Holidays!$J$3:$J$937),
IF(AND($T703&lt;DATEVALUE("10/1/20"&amp;RIGHT(BM$1,2)),$U703&lt;=DATEVALUE("9/30/20"&amp;RIGHT(BN$1,2))),NETWORKDAYS(DATEVALUE("10/1/20"&amp;RIGHT(BM$1,2)),$U703,Holidays!$J$3:$J$937),
IF($T703&lt;DATEVALUE("10/1/20"&amp;RIGHT(BM$1,2)),NETWORKDAYS(DATEVALUE("10/1/20"&amp;RIGHT(BM$1,2)),DATEVALUE("9/30/20"&amp;RIGHT(BN$1,2)),Holidays!$J$3:$J$937),
IF($T703&gt;=DATEVALUE("10/1/20"&amp;RIGHT(BM$1,2)),NETWORKDAYS($T703,DATEVALUE("9/30/20"&amp;RIGHT(BN$1,2)),Holidays!$J$3:$J$937),"")))),"")/(NETWORKDAYS($T703,$U703,Holidays!$J$3:$J$937)),0))</f>
        <v/>
      </c>
      <c r="BO703" s="87" t="str">
        <f>IF($Q703="","",IFERROR(IF(OR(AND($T703&gt;=DATEVALUE("10/1/20"&amp;RIGHT(BN$1,2)),$T703&lt;=DATEVALUE("9/30/20"&amp;RIGHT(BO$1,2))),AND($U703&gt;=DATEVALUE("10/1/20"&amp;RIGHT(BN$1,2)),$U703&lt;=DATEVALUE("9/30/20"&amp;RIGHT(BO$1,2))),AND($T703&lt;=DATEVALUE("10/1/20"&amp;RIGHT(BN$1,2)),$U703&gt;=DATEVALUE("9/30/20"&amp;RIGHT(BO$1,2)))),
IF(AND($T703&gt;=DATEVALUE("10/1/20"&amp;RIGHT(BN$1,2)),$U703&lt;=DATEVALUE("9/30/20"&amp;RIGHT(BO$1,2))),NETWORKDAYS($T703,$U703,Holidays!$J$3:$J$937),
IF(AND($T703&lt;DATEVALUE("10/1/20"&amp;RIGHT(BN$1,2)),$U703&lt;=DATEVALUE("9/30/20"&amp;RIGHT(BO$1,2))),NETWORKDAYS(DATEVALUE("10/1/20"&amp;RIGHT(BN$1,2)),$U703,Holidays!$J$3:$J$937),
IF($T703&lt;DATEVALUE("10/1/20"&amp;RIGHT(BN$1,2)),NETWORKDAYS(DATEVALUE("10/1/20"&amp;RIGHT(BN$1,2)),DATEVALUE("9/30/20"&amp;RIGHT(BO$1,2)),Holidays!$J$3:$J$937),
IF($T703&gt;=DATEVALUE("10/1/20"&amp;RIGHT(BN$1,2)),NETWORKDAYS($T703,DATEVALUE("9/30/20"&amp;RIGHT(BO$1,2)),Holidays!$J$3:$J$937),"")))),"")/(NETWORKDAYS($T703,$U703,Holidays!$J$3:$J$937)),0))</f>
        <v/>
      </c>
      <c r="BP703" s="87" t="str">
        <f>IF($Q703="","",IFERROR(IF(OR(AND($T703&gt;=DATEVALUE("10/1/20"&amp;RIGHT(BO$1,2)),$T703&lt;=DATEVALUE("9/30/20"&amp;RIGHT(BP$1,2))),AND($U703&gt;=DATEVALUE("10/1/20"&amp;RIGHT(BO$1,2)),$U703&lt;=DATEVALUE("9/30/20"&amp;RIGHT(BP$1,2))),AND($T703&lt;=DATEVALUE("10/1/20"&amp;RIGHT(BO$1,2)),$U703&gt;=DATEVALUE("9/30/20"&amp;RIGHT(BP$1,2)))),
IF(AND($T703&gt;=DATEVALUE("10/1/20"&amp;RIGHT(BO$1,2)),$U703&lt;=DATEVALUE("9/30/20"&amp;RIGHT(BP$1,2))),NETWORKDAYS($T703,$U703,Holidays!$J$3:$J$937),
IF(AND($T703&lt;DATEVALUE("10/1/20"&amp;RIGHT(BO$1,2)),$U703&lt;=DATEVALUE("9/30/20"&amp;RIGHT(BP$1,2))),NETWORKDAYS(DATEVALUE("10/1/20"&amp;RIGHT(BO$1,2)),$U703,Holidays!$J$3:$J$937),
IF($T703&lt;DATEVALUE("10/1/20"&amp;RIGHT(BO$1,2)),NETWORKDAYS(DATEVALUE("10/1/20"&amp;RIGHT(BO$1,2)),DATEVALUE("9/30/20"&amp;RIGHT(BP$1,2)),Holidays!$J$3:$J$937),
IF($T703&gt;=DATEVALUE("10/1/20"&amp;RIGHT(BO$1,2)),NETWORKDAYS($T703,DATEVALUE("9/30/20"&amp;RIGHT(BP$1,2)),Holidays!$J$3:$J$937),"")))),"")/(NETWORKDAYS($T703,$U703,Holidays!$J$3:$J$937)),0))</f>
        <v/>
      </c>
      <c r="BQ703" s="87" t="str">
        <f>IF($Q703="","",IFERROR(IF(OR(AND($T703&gt;=DATEVALUE("10/1/20"&amp;RIGHT(BP$1,2)),$T703&lt;=DATEVALUE("9/30/20"&amp;RIGHT(BQ$1,2))),AND($U703&gt;=DATEVALUE("10/1/20"&amp;RIGHT(BP$1,2)),$U703&lt;=DATEVALUE("9/30/20"&amp;RIGHT(BQ$1,2))),AND($T703&lt;=DATEVALUE("10/1/20"&amp;RIGHT(BP$1,2)),$U703&gt;=DATEVALUE("9/30/20"&amp;RIGHT(BQ$1,2)))),
IF(AND($T703&gt;=DATEVALUE("10/1/20"&amp;RIGHT(BP$1,2)),$U703&lt;=DATEVALUE("9/30/20"&amp;RIGHT(BQ$1,2))),NETWORKDAYS($T703,$U703,Holidays!$J$3:$J$937),
IF(AND($T703&lt;DATEVALUE("10/1/20"&amp;RIGHT(BP$1,2)),$U703&lt;=DATEVALUE("9/30/20"&amp;RIGHT(BQ$1,2))),NETWORKDAYS(DATEVALUE("10/1/20"&amp;RIGHT(BP$1,2)),$U703,Holidays!$J$3:$J$937),
IF($T703&lt;DATEVALUE("10/1/20"&amp;RIGHT(BP$1,2)),NETWORKDAYS(DATEVALUE("10/1/20"&amp;RIGHT(BP$1,2)),DATEVALUE("9/30/20"&amp;RIGHT(BQ$1,2)),Holidays!$J$3:$J$937),
IF($T703&gt;=DATEVALUE("10/1/20"&amp;RIGHT(BP$1,2)),NETWORKDAYS($T703,DATEVALUE("9/30/20"&amp;RIGHT(BQ$1,2)),Holidays!$J$3:$J$937),"")))),"")/(NETWORKDAYS($T703,$U703,Holidays!$J$3:$J$937)),0))</f>
        <v/>
      </c>
      <c r="BR703" s="87" t="str">
        <f>IF($Q703="","",IFERROR(IF(OR(AND($T703&gt;=DATEVALUE("10/1/20"&amp;RIGHT(BQ$1,2)),$T703&lt;=DATEVALUE("9/30/20"&amp;RIGHT(BR$1,2))),AND($U703&gt;=DATEVALUE("10/1/20"&amp;RIGHT(BQ$1,2)),$U703&lt;=DATEVALUE("9/30/20"&amp;RIGHT(BR$1,2))),AND($T703&lt;=DATEVALUE("10/1/20"&amp;RIGHT(BQ$1,2)),$U703&gt;=DATEVALUE("9/30/20"&amp;RIGHT(BR$1,2)))),
IF(AND($T703&gt;=DATEVALUE("10/1/20"&amp;RIGHT(BQ$1,2)),$U703&lt;=DATEVALUE("9/30/20"&amp;RIGHT(BR$1,2))),NETWORKDAYS($T703,$U703,Holidays!$J$3:$J$937),
IF(AND($T703&lt;DATEVALUE("10/1/20"&amp;RIGHT(BQ$1,2)),$U703&lt;=DATEVALUE("9/30/20"&amp;RIGHT(BR$1,2))),NETWORKDAYS(DATEVALUE("10/1/20"&amp;RIGHT(BQ$1,2)),$U703,Holidays!$J$3:$J$937),
IF($T703&lt;DATEVALUE("10/1/20"&amp;RIGHT(BQ$1,2)),NETWORKDAYS(DATEVALUE("10/1/20"&amp;RIGHT(BQ$1,2)),DATEVALUE("9/30/20"&amp;RIGHT(BR$1,2)),Holidays!$J$3:$J$937),
IF($T703&gt;=DATEVALUE("10/1/20"&amp;RIGHT(BQ$1,2)),NETWORKDAYS($T703,DATEVALUE("9/30/20"&amp;RIGHT(BR$1,2)),Holidays!$J$3:$J$937),"")))),"")/(NETWORKDAYS($T703,$U703,Holidays!$J$3:$J$937)),0))</f>
        <v/>
      </c>
      <c r="BS703" s="87" t="str">
        <f>IF($Q703="","",IFERROR(IF(OR(AND($T703&gt;=DATEVALUE("10/1/20"&amp;RIGHT(BR$1,2)),$T703&lt;=DATEVALUE("9/30/20"&amp;RIGHT(BS$1,2))),AND($U703&gt;=DATEVALUE("10/1/20"&amp;RIGHT(BR$1,2)),$U703&lt;=DATEVALUE("9/30/20"&amp;RIGHT(BS$1,2))),AND($T703&lt;=DATEVALUE("10/1/20"&amp;RIGHT(BR$1,2)),$U703&gt;=DATEVALUE("9/30/20"&amp;RIGHT(BS$1,2)))),
IF(AND($T703&gt;=DATEVALUE("10/1/20"&amp;RIGHT(BR$1,2)),$U703&lt;=DATEVALUE("9/30/20"&amp;RIGHT(BS$1,2))),NETWORKDAYS($T703,$U703,Holidays!$J$3:$J$937),
IF(AND($T703&lt;DATEVALUE("10/1/20"&amp;RIGHT(BR$1,2)),$U703&lt;=DATEVALUE("9/30/20"&amp;RIGHT(BS$1,2))),NETWORKDAYS(DATEVALUE("10/1/20"&amp;RIGHT(BR$1,2)),$U703,Holidays!$J$3:$J$937),
IF($T703&lt;DATEVALUE("10/1/20"&amp;RIGHT(BR$1,2)),NETWORKDAYS(DATEVALUE("10/1/20"&amp;RIGHT(BR$1,2)),DATEVALUE("9/30/20"&amp;RIGHT(BS$1,2)),Holidays!$J$3:$J$937),
IF($T703&gt;=DATEVALUE("10/1/20"&amp;RIGHT(BR$1,2)),NETWORKDAYS($T703,DATEVALUE("9/30/20"&amp;RIGHT(BS$1,2)),Holidays!$J$3:$J$937),"")))),"")/(NETWORKDAYS($T703,$U703,Holidays!$J$3:$J$937)),0))</f>
        <v/>
      </c>
      <c r="BT703" s="87" t="str">
        <f>IF($Q703="","",IFERROR(IF(OR(AND($T703&gt;=DATEVALUE("10/1/20"&amp;RIGHT(BS$1,2)),$T703&lt;=DATEVALUE("9/30/20"&amp;RIGHT(BT$1,2))),AND($U703&gt;=DATEVALUE("10/1/20"&amp;RIGHT(BS$1,2)),$U703&lt;=DATEVALUE("9/30/20"&amp;RIGHT(BT$1,2))),AND($T703&lt;=DATEVALUE("10/1/20"&amp;RIGHT(BS$1,2)),$U703&gt;=DATEVALUE("9/30/20"&amp;RIGHT(BT$1,2)))),
IF(AND($T703&gt;=DATEVALUE("10/1/20"&amp;RIGHT(BS$1,2)),$U703&lt;=DATEVALUE("9/30/20"&amp;RIGHT(BT$1,2))),NETWORKDAYS($T703,$U703,Holidays!$J$3:$J$937),
IF(AND($T703&lt;DATEVALUE("10/1/20"&amp;RIGHT(BS$1,2)),$U703&lt;=DATEVALUE("9/30/20"&amp;RIGHT(BT$1,2))),NETWORKDAYS(DATEVALUE("10/1/20"&amp;RIGHT(BS$1,2)),$U703,Holidays!$J$3:$J$937),
IF($T703&lt;DATEVALUE("10/1/20"&amp;RIGHT(BS$1,2)),NETWORKDAYS(DATEVALUE("10/1/20"&amp;RIGHT(BS$1,2)),DATEVALUE("9/30/20"&amp;RIGHT(BT$1,2)),Holidays!$J$3:$J$937),
IF($T703&gt;=DATEVALUE("10/1/20"&amp;RIGHT(BS$1,2)),NETWORKDAYS($T703,DATEVALUE("9/30/20"&amp;RIGHT(BT$1,2)),Holidays!$J$3:$J$937),"")))),"")/(NETWORKDAYS($T703,$U703,Holidays!$J$3:$J$937)),0))</f>
        <v/>
      </c>
      <c r="BU703" s="87" t="str">
        <f>IF($Q703="","",IFERROR(IF(OR(AND($T703&gt;=DATEVALUE("10/1/20"&amp;RIGHT(BT$1,2)),$T703&lt;=DATEVALUE("9/30/20"&amp;RIGHT(BU$1,2))),AND($U703&gt;=DATEVALUE("10/1/20"&amp;RIGHT(BT$1,2)),$U703&lt;=DATEVALUE("9/30/20"&amp;RIGHT(BU$1,2))),AND($T703&lt;=DATEVALUE("10/1/20"&amp;RIGHT(BT$1,2)),$U703&gt;=DATEVALUE("9/30/20"&amp;RIGHT(BU$1,2)))),
IF(AND($T703&gt;=DATEVALUE("10/1/20"&amp;RIGHT(BT$1,2)),$U703&lt;=DATEVALUE("9/30/20"&amp;RIGHT(BU$1,2))),NETWORKDAYS($T703,$U703,Holidays!$J$3:$J$937),
IF(AND($T703&lt;DATEVALUE("10/1/20"&amp;RIGHT(BT$1,2)),$U703&lt;=DATEVALUE("9/30/20"&amp;RIGHT(BU$1,2))),NETWORKDAYS(DATEVALUE("10/1/20"&amp;RIGHT(BT$1,2)),$U703,Holidays!$J$3:$J$937),
IF($T703&lt;DATEVALUE("10/1/20"&amp;RIGHT(BT$1,2)),NETWORKDAYS(DATEVALUE("10/1/20"&amp;RIGHT(BT$1,2)),DATEVALUE("9/30/20"&amp;RIGHT(BU$1,2)),Holidays!$J$3:$J$937),
IF($T703&gt;=DATEVALUE("10/1/20"&amp;RIGHT(BT$1,2)),NETWORKDAYS($T703,DATEVALUE("9/30/20"&amp;RIGHT(BU$1,2)),Holidays!$J$3:$J$937),"")))),"")/(NETWORKDAYS($T703,$U703,Holidays!$J$3:$J$937)),0))</f>
        <v/>
      </c>
      <c r="BV703" s="87" t="str">
        <f>IF($Q703="","",IFERROR(IF(OR(AND($T703&gt;=DATEVALUE("10/1/20"&amp;RIGHT(BU$1,2)),$T703&lt;=DATEVALUE("9/30/20"&amp;RIGHT(BV$1,2))),AND($U703&gt;=DATEVALUE("10/1/20"&amp;RIGHT(BU$1,2)),$U703&lt;=DATEVALUE("9/30/20"&amp;RIGHT(BV$1,2))),AND($T703&lt;=DATEVALUE("10/1/20"&amp;RIGHT(BU$1,2)),$U703&gt;=DATEVALUE("9/30/20"&amp;RIGHT(BV$1,2)))),
IF(AND($T703&gt;=DATEVALUE("10/1/20"&amp;RIGHT(BU$1,2)),$U703&lt;=DATEVALUE("9/30/20"&amp;RIGHT(BV$1,2))),NETWORKDAYS($T703,$U703,Holidays!$J$3:$J$937),
IF(AND($T703&lt;DATEVALUE("10/1/20"&amp;RIGHT(BU$1,2)),$U703&lt;=DATEVALUE("9/30/20"&amp;RIGHT(BV$1,2))),NETWORKDAYS(DATEVALUE("10/1/20"&amp;RIGHT(BU$1,2)),$U703,Holidays!$J$3:$J$937),
IF($T703&lt;DATEVALUE("10/1/20"&amp;RIGHT(BU$1,2)),NETWORKDAYS(DATEVALUE("10/1/20"&amp;RIGHT(BU$1,2)),DATEVALUE("9/30/20"&amp;RIGHT(BV$1,2)),Holidays!$J$3:$J$937),
IF($T703&gt;=DATEVALUE("10/1/20"&amp;RIGHT(BU$1,2)),NETWORKDAYS($T703,DATEVALUE("9/30/20"&amp;RIGHT(BV$1,2)),Holidays!$J$3:$J$937),"")))),"")/(NETWORKDAYS($T703,$U703,Holidays!$J$3:$J$937)),0))</f>
        <v/>
      </c>
      <c r="BW703" s="87" t="str">
        <f>IF($Q703="","",IFERROR(IF(OR(AND($T703&gt;=DATEVALUE("10/1/20"&amp;RIGHT(BV$1,2)),$T703&lt;=DATEVALUE("9/30/20"&amp;RIGHT(BW$1,2))),AND($U703&gt;=DATEVALUE("10/1/20"&amp;RIGHT(BV$1,2)),$U703&lt;=DATEVALUE("9/30/20"&amp;RIGHT(BW$1,2))),AND($T703&lt;=DATEVALUE("10/1/20"&amp;RIGHT(BV$1,2)),$U703&gt;=DATEVALUE("9/30/20"&amp;RIGHT(BW$1,2)))),
IF(AND($T703&gt;=DATEVALUE("10/1/20"&amp;RIGHT(BV$1,2)),$U703&lt;=DATEVALUE("9/30/20"&amp;RIGHT(BW$1,2))),NETWORKDAYS($T703,$U703,Holidays!$J$3:$J$937),
IF(AND($T703&lt;DATEVALUE("10/1/20"&amp;RIGHT(BV$1,2)),$U703&lt;=DATEVALUE("9/30/20"&amp;RIGHT(BW$1,2))),NETWORKDAYS(DATEVALUE("10/1/20"&amp;RIGHT(BV$1,2)),$U703,Holidays!$J$3:$J$937),
IF($T703&lt;DATEVALUE("10/1/20"&amp;RIGHT(BV$1,2)),NETWORKDAYS(DATEVALUE("10/1/20"&amp;RIGHT(BV$1,2)),DATEVALUE("9/30/20"&amp;RIGHT(BW$1,2)),Holidays!$J$3:$J$937),
IF($T703&gt;=DATEVALUE("10/1/20"&amp;RIGHT(BV$1,2)),NETWORKDAYS($T703,DATEVALUE("9/30/20"&amp;RIGHT(BW$1,2)),Holidays!$J$3:$J$937),"")))),"")/(NETWORKDAYS($T703,$U703,Holidays!$J$3:$J$937)),0))</f>
        <v/>
      </c>
      <c r="BX703" s="87" t="str">
        <f>IF($Q703="","",IFERROR(IF(OR(AND($T703&gt;=DATEVALUE("10/1/20"&amp;RIGHT(BW$1,2)),$T703&lt;=DATEVALUE("9/30/20"&amp;RIGHT(BX$1,2))),AND($U703&gt;=DATEVALUE("10/1/20"&amp;RIGHT(BW$1,2)),$U703&lt;=DATEVALUE("9/30/20"&amp;RIGHT(BX$1,2))),AND($T703&lt;=DATEVALUE("10/1/20"&amp;RIGHT(BW$1,2)),$U703&gt;=DATEVALUE("9/30/20"&amp;RIGHT(BX$1,2)))),
IF(AND($T703&gt;=DATEVALUE("10/1/20"&amp;RIGHT(BW$1,2)),$U703&lt;=DATEVALUE("9/30/20"&amp;RIGHT(BX$1,2))),NETWORKDAYS($T703,$U703,Holidays!$J$3:$J$937),
IF(AND($T703&lt;DATEVALUE("10/1/20"&amp;RIGHT(BW$1,2)),$U703&lt;=DATEVALUE("9/30/20"&amp;RIGHT(BX$1,2))),NETWORKDAYS(DATEVALUE("10/1/20"&amp;RIGHT(BW$1,2)),$U703,Holidays!$J$3:$J$937),
IF($T703&lt;DATEVALUE("10/1/20"&amp;RIGHT(BW$1,2)),NETWORKDAYS(DATEVALUE("10/1/20"&amp;RIGHT(BW$1,2)),DATEVALUE("9/30/20"&amp;RIGHT(BX$1,2)),Holidays!$J$3:$J$937),
IF($T703&gt;=DATEVALUE("10/1/20"&amp;RIGHT(BW$1,2)),NETWORKDAYS($T703,DATEVALUE("9/30/20"&amp;RIGHT(BX$1,2)),Holidays!$J$3:$J$937),"")))),"")/(NETWORKDAYS($T703,$U703,Holidays!$J$3:$J$937)),0))</f>
        <v/>
      </c>
      <c r="BY703" s="87" t="str">
        <f>IF($Q703="","",IFERROR(IF(OR(AND($T703&gt;=DATEVALUE("10/1/20"&amp;RIGHT(BX$1,2)),$T703&lt;=DATEVALUE("9/30/20"&amp;RIGHT(BY$1,2))),AND($U703&gt;=DATEVALUE("10/1/20"&amp;RIGHT(BX$1,2)),$U703&lt;=DATEVALUE("9/30/20"&amp;RIGHT(BY$1,2))),AND($T703&lt;=DATEVALUE("10/1/20"&amp;RIGHT(BX$1,2)),$U703&gt;=DATEVALUE("9/30/20"&amp;RIGHT(BY$1,2)))),
IF(AND($T703&gt;=DATEVALUE("10/1/20"&amp;RIGHT(BX$1,2)),$U703&lt;=DATEVALUE("9/30/20"&amp;RIGHT(BY$1,2))),NETWORKDAYS($T703,$U703,Holidays!$J$3:$J$937),
IF(AND($T703&lt;DATEVALUE("10/1/20"&amp;RIGHT(BX$1,2)),$U703&lt;=DATEVALUE("9/30/20"&amp;RIGHT(BY$1,2))),NETWORKDAYS(DATEVALUE("10/1/20"&amp;RIGHT(BX$1,2)),$U703,Holidays!$J$3:$J$937),
IF($T703&lt;DATEVALUE("10/1/20"&amp;RIGHT(BX$1,2)),NETWORKDAYS(DATEVALUE("10/1/20"&amp;RIGHT(BX$1,2)),DATEVALUE("9/30/20"&amp;RIGHT(BY$1,2)),Holidays!$J$3:$J$937),
IF($T703&gt;=DATEVALUE("10/1/20"&amp;RIGHT(BX$1,2)),NETWORKDAYS($T703,DATEVALUE("9/30/20"&amp;RIGHT(BY$1,2)),Holidays!$J$3:$J$937),"")))),"")/(NETWORKDAYS($T703,$U703,Holidays!$J$3:$J$937)),0))</f>
        <v/>
      </c>
      <c r="BZ703" s="87" t="str">
        <f>IF($Q703="","",IFERROR(IF(OR(AND($T703&gt;=DATEVALUE("10/1/20"&amp;RIGHT(BY$1,2)),$T703&lt;=DATEVALUE("9/30/20"&amp;RIGHT(BZ$1,2))),AND($U703&gt;=DATEVALUE("10/1/20"&amp;RIGHT(BY$1,2)),$U703&lt;=DATEVALUE("9/30/20"&amp;RIGHT(BZ$1,2))),AND($T703&lt;=DATEVALUE("10/1/20"&amp;RIGHT(BY$1,2)),$U703&gt;=DATEVALUE("9/30/20"&amp;RIGHT(BZ$1,2)))),
IF(AND($T703&gt;=DATEVALUE("10/1/20"&amp;RIGHT(BY$1,2)),$U703&lt;=DATEVALUE("9/30/20"&amp;RIGHT(BZ$1,2))),NETWORKDAYS($T703,$U703,Holidays!$J$3:$J$937),
IF(AND($T703&lt;DATEVALUE("10/1/20"&amp;RIGHT(BY$1,2)),$U703&lt;=DATEVALUE("9/30/20"&amp;RIGHT(BZ$1,2))),NETWORKDAYS(DATEVALUE("10/1/20"&amp;RIGHT(BY$1,2)),$U703,Holidays!$J$3:$J$937),
IF($T703&lt;DATEVALUE("10/1/20"&amp;RIGHT(BY$1,2)),NETWORKDAYS(DATEVALUE("10/1/20"&amp;RIGHT(BY$1,2)),DATEVALUE("9/30/20"&amp;RIGHT(BZ$1,2)),Holidays!$J$3:$J$937),
IF($T703&gt;=DATEVALUE("10/1/20"&amp;RIGHT(BY$1,2)),NETWORKDAYS($T703,DATEVALUE("9/30/20"&amp;RIGHT(BZ$1,2)),Holidays!$J$3:$J$937),"")))),"")/(NETWORKDAYS($T703,$U703,Holidays!$J$3:$J$937)),0))</f>
        <v/>
      </c>
      <c r="CA703" s="87" t="str">
        <f>IF($Q703="","",IFERROR(IF(OR(AND($T703&gt;=DATEVALUE("10/1/20"&amp;RIGHT(BZ$1,2)),$T703&lt;=DATEVALUE("9/30/20"&amp;RIGHT(CA$1,2))),AND($U703&gt;=DATEVALUE("10/1/20"&amp;RIGHT(BZ$1,2)),$U703&lt;=DATEVALUE("9/30/20"&amp;RIGHT(CA$1,2))),AND($T703&lt;=DATEVALUE("10/1/20"&amp;RIGHT(BZ$1,2)),$U703&gt;=DATEVALUE("9/30/20"&amp;RIGHT(CA$1,2)))),
IF(AND($T703&gt;=DATEVALUE("10/1/20"&amp;RIGHT(BZ$1,2)),$U703&lt;=DATEVALUE("9/30/20"&amp;RIGHT(CA$1,2))),NETWORKDAYS($T703,$U703,Holidays!$J$3:$J$937),
IF(AND($T703&lt;DATEVALUE("10/1/20"&amp;RIGHT(BZ$1,2)),$U703&lt;=DATEVALUE("9/30/20"&amp;RIGHT(CA$1,2))),NETWORKDAYS(DATEVALUE("10/1/20"&amp;RIGHT(BZ$1,2)),$U703,Holidays!$J$3:$J$937),
IF($T703&lt;DATEVALUE("10/1/20"&amp;RIGHT(BZ$1,2)),NETWORKDAYS(DATEVALUE("10/1/20"&amp;RIGHT(BZ$1,2)),DATEVALUE("9/30/20"&amp;RIGHT(CA$1,2)),Holidays!$J$3:$J$937),
IF($T703&gt;=DATEVALUE("10/1/20"&amp;RIGHT(BZ$1,2)),NETWORKDAYS($T703,DATEVALUE("9/30/20"&amp;RIGHT(CA$1,2)),Holidays!$J$3:$J$937),"")))),"")/(NETWORKDAYS($T703,$U703,Holidays!$J$3:$J$937)),0))</f>
        <v/>
      </c>
      <c r="CB703" s="87" t="str">
        <f>IF($Q703="","",IFERROR(IF(OR(AND($T703&gt;=DATEVALUE("10/1/20"&amp;RIGHT(CA$1,2)),$T703&lt;=DATEVALUE("9/30/20"&amp;RIGHT(CB$1,2))),AND($U703&gt;=DATEVALUE("10/1/20"&amp;RIGHT(CA$1,2)),$U703&lt;=DATEVALUE("9/30/20"&amp;RIGHT(CB$1,2))),AND($T703&lt;=DATEVALUE("10/1/20"&amp;RIGHT(CA$1,2)),$U703&gt;=DATEVALUE("9/30/20"&amp;RIGHT(CB$1,2)))),
IF(AND($T703&gt;=DATEVALUE("10/1/20"&amp;RIGHT(CA$1,2)),$U703&lt;=DATEVALUE("9/30/20"&amp;RIGHT(CB$1,2))),NETWORKDAYS($T703,$U703,Holidays!$J$3:$J$937),
IF(AND($T703&lt;DATEVALUE("10/1/20"&amp;RIGHT(CA$1,2)),$U703&lt;=DATEVALUE("9/30/20"&amp;RIGHT(CB$1,2))),NETWORKDAYS(DATEVALUE("10/1/20"&amp;RIGHT(CA$1,2)),$U703,Holidays!$J$3:$J$937),
IF($T703&lt;DATEVALUE("10/1/20"&amp;RIGHT(CA$1,2)),NETWORKDAYS(DATEVALUE("10/1/20"&amp;RIGHT(CA$1,2)),DATEVALUE("9/30/20"&amp;RIGHT(CB$1,2)),Holidays!$J$3:$J$937),
IF($T703&gt;=DATEVALUE("10/1/20"&amp;RIGHT(CA$1,2)),NETWORKDAYS($T703,DATEVALUE("9/30/20"&amp;RIGHT(CB$1,2)),Holidays!$J$3:$J$937),"")))),"")/(NETWORKDAYS($T703,$U703,Holidays!$J$3:$J$937)),0))</f>
        <v/>
      </c>
    </row>
    <row r="704" spans="1:80">
      <c r="A704" s="97"/>
      <c r="B704" s="98" t="str">
        <f ca="1">IF(NOT($A704=""),OFFSET('WBS Reference &amp; User Procedure'!$A$1,MATCH($A704,'WBS Reference &amp; User Procedure'!$A:$A,0)-1,1),"")</f>
        <v/>
      </c>
      <c r="D704" s="97"/>
      <c r="T704" s="104" t="str">
        <f>IF(NOT(Q704=""),IF(NOT($S704=""),$S704,#REF!),"")</f>
        <v/>
      </c>
      <c r="U704" s="104" t="str">
        <f>IF(NOT(Q704=""),WORKDAY(T704,Q704,Holidays!$J$3:$J$937),"")</f>
        <v/>
      </c>
      <c r="V704" s="104"/>
      <c r="W704" s="104"/>
      <c r="X704" s="101" t="str">
        <f t="shared" si="153"/>
        <v/>
      </c>
      <c r="AL704" s="87" t="str">
        <f t="shared" ca="1" si="150"/>
        <v/>
      </c>
      <c r="AN704" s="87" t="str">
        <f t="shared" ca="1" si="156"/>
        <v/>
      </c>
      <c r="AO704" s="87" t="str">
        <f t="shared" ca="1" si="156"/>
        <v/>
      </c>
      <c r="AP704" s="87" t="str">
        <f t="shared" ca="1" si="156"/>
        <v/>
      </c>
      <c r="AQ704" s="87" t="str">
        <f t="shared" ca="1" si="156"/>
        <v/>
      </c>
      <c r="AR704" s="87" t="str">
        <f t="shared" ca="1" si="156"/>
        <v/>
      </c>
      <c r="AS704" s="87" t="str">
        <f t="shared" ca="1" si="156"/>
        <v/>
      </c>
      <c r="AT704" s="87" t="str">
        <f t="shared" ca="1" si="156"/>
        <v/>
      </c>
      <c r="AU704" s="87" t="str">
        <f t="shared" ca="1" si="156"/>
        <v/>
      </c>
      <c r="AV704" s="87" t="str">
        <f t="shared" ca="1" si="156"/>
        <v/>
      </c>
      <c r="AW704" s="87" t="str">
        <f t="shared" ca="1" si="156"/>
        <v/>
      </c>
      <c r="AX704" s="87" t="str">
        <f t="shared" ca="1" si="157"/>
        <v/>
      </c>
      <c r="AY704" s="87" t="str">
        <f t="shared" ca="1" si="157"/>
        <v/>
      </c>
      <c r="AZ704" s="87" t="str">
        <f t="shared" ca="1" si="157"/>
        <v/>
      </c>
      <c r="BA704" s="87" t="str">
        <f t="shared" ca="1" si="157"/>
        <v/>
      </c>
      <c r="BB704" s="87" t="str">
        <f t="shared" ca="1" si="157"/>
        <v/>
      </c>
      <c r="BC704" s="87" t="str">
        <f t="shared" ca="1" si="157"/>
        <v/>
      </c>
      <c r="BD704" s="87" t="str">
        <f t="shared" ca="1" si="157"/>
        <v/>
      </c>
      <c r="BE704" s="87" t="str">
        <f t="shared" ca="1" si="157"/>
        <v/>
      </c>
      <c r="BF704" s="87" t="str">
        <f t="shared" ca="1" si="157"/>
        <v/>
      </c>
      <c r="BG704" s="87" t="str">
        <f t="shared" ca="1" si="157"/>
        <v/>
      </c>
      <c r="BI704" s="87" t="str">
        <f>IF($Q704="","",IFERROR(IF(OR(AND($T704&gt;=DATEVALUE("10/1/20"&amp;RIGHT(BH$1,2)),$T704&lt;=DATEVALUE("9/30/20"&amp;RIGHT(BI$1,2))),AND($U704&gt;=DATEVALUE("10/1/20"&amp;RIGHT(BH$1,2)),$U704&lt;=DATEVALUE("9/30/20"&amp;RIGHT(BI$1,2))),AND($T704&lt;=DATEVALUE("10/1/20"&amp;RIGHT(BH$1,2)),$U704&gt;=DATEVALUE("9/30/20"&amp;RIGHT(BI$1,2)))),
IF(AND($T704&gt;=DATEVALUE("10/1/20"&amp;RIGHT(BH$1,2)),$U704&lt;=DATEVALUE("9/30/20"&amp;RIGHT(BI$1,2))),NETWORKDAYS($T704,$U704,Holidays!$J$3:$J$937),
IF(AND($T704&lt;DATEVALUE("10/1/20"&amp;RIGHT(BH$1,2)),$U704&lt;=DATEVALUE("9/30/20"&amp;RIGHT(BI$1,2))),NETWORKDAYS(DATEVALUE("10/1/20"&amp;RIGHT(BH$1,2)),$U704,Holidays!$J$3:$J$937),
IF($T704&lt;DATEVALUE("10/1/20"&amp;RIGHT(BH$1,2)),NETWORKDAYS(DATEVALUE("10/1/20"&amp;RIGHT(BH$1,2)),DATEVALUE("9/30/20"&amp;RIGHT(BI$1,2)),Holidays!$J$3:$J$937),
IF($T704&gt;=DATEVALUE("10/1/20"&amp;RIGHT(BH$1,2)),NETWORKDAYS($T704,DATEVALUE("9/30/20"&amp;RIGHT(BI$1,2)),Holidays!$J$3:$J$937),"")))),"")/(NETWORKDAYS($T704,$U704,Holidays!$J$3:$J$937)),0))</f>
        <v/>
      </c>
      <c r="BJ704" s="87" t="str">
        <f>IF($Q704="","",IFERROR(IF(OR(AND($T704&gt;=DATEVALUE("10/1/20"&amp;RIGHT(BI$1,2)),$T704&lt;=DATEVALUE("9/30/20"&amp;RIGHT(BJ$1,2))),AND($U704&gt;=DATEVALUE("10/1/20"&amp;RIGHT(BI$1,2)),$U704&lt;=DATEVALUE("9/30/20"&amp;RIGHT(BJ$1,2))),AND($T704&lt;=DATEVALUE("10/1/20"&amp;RIGHT(BI$1,2)),$U704&gt;=DATEVALUE("9/30/20"&amp;RIGHT(BJ$1,2)))),
IF(AND($T704&gt;=DATEVALUE("10/1/20"&amp;RIGHT(BI$1,2)),$U704&lt;=DATEVALUE("9/30/20"&amp;RIGHT(BJ$1,2))),NETWORKDAYS($T704,$U704,Holidays!$J$3:$J$937),
IF(AND($T704&lt;DATEVALUE("10/1/20"&amp;RIGHT(BI$1,2)),$U704&lt;=DATEVALUE("9/30/20"&amp;RIGHT(BJ$1,2))),NETWORKDAYS(DATEVALUE("10/1/20"&amp;RIGHT(BI$1,2)),$U704,Holidays!$J$3:$J$937),
IF($T704&lt;DATEVALUE("10/1/20"&amp;RIGHT(BI$1,2)),NETWORKDAYS(DATEVALUE("10/1/20"&amp;RIGHT(BI$1,2)),DATEVALUE("9/30/20"&amp;RIGHT(BJ$1,2)),Holidays!$J$3:$J$937),
IF($T704&gt;=DATEVALUE("10/1/20"&amp;RIGHT(BI$1,2)),NETWORKDAYS($T704,DATEVALUE("9/30/20"&amp;RIGHT(BJ$1,2)),Holidays!$J$3:$J$937),"")))),"")/(NETWORKDAYS($T704,$U704,Holidays!$J$3:$J$937)),0))</f>
        <v/>
      </c>
      <c r="BK704" s="87" t="str">
        <f>IF($Q704="","",IFERROR(IF(OR(AND($T704&gt;=DATEVALUE("10/1/20"&amp;RIGHT(BJ$1,2)),$T704&lt;=DATEVALUE("9/30/20"&amp;RIGHT(BK$1,2))),AND($U704&gt;=DATEVALUE("10/1/20"&amp;RIGHT(BJ$1,2)),$U704&lt;=DATEVALUE("9/30/20"&amp;RIGHT(BK$1,2))),AND($T704&lt;=DATEVALUE("10/1/20"&amp;RIGHT(BJ$1,2)),$U704&gt;=DATEVALUE("9/30/20"&amp;RIGHT(BK$1,2)))),
IF(AND($T704&gt;=DATEVALUE("10/1/20"&amp;RIGHT(BJ$1,2)),$U704&lt;=DATEVALUE("9/30/20"&amp;RIGHT(BK$1,2))),NETWORKDAYS($T704,$U704,Holidays!$J$3:$J$937),
IF(AND($T704&lt;DATEVALUE("10/1/20"&amp;RIGHT(BJ$1,2)),$U704&lt;=DATEVALUE("9/30/20"&amp;RIGHT(BK$1,2))),NETWORKDAYS(DATEVALUE("10/1/20"&amp;RIGHT(BJ$1,2)),$U704,Holidays!$J$3:$J$937),
IF($T704&lt;DATEVALUE("10/1/20"&amp;RIGHT(BJ$1,2)),NETWORKDAYS(DATEVALUE("10/1/20"&amp;RIGHT(BJ$1,2)),DATEVALUE("9/30/20"&amp;RIGHT(BK$1,2)),Holidays!$J$3:$J$937),
IF($T704&gt;=DATEVALUE("10/1/20"&amp;RIGHT(BJ$1,2)),NETWORKDAYS($T704,DATEVALUE("9/30/20"&amp;RIGHT(BK$1,2)),Holidays!$J$3:$J$937),"")))),"")/(NETWORKDAYS($T704,$U704,Holidays!$J$3:$J$937)),0))</f>
        <v/>
      </c>
      <c r="BL704" s="87" t="str">
        <f>IF($Q704="","",IFERROR(IF(OR(AND($T704&gt;=DATEVALUE("10/1/20"&amp;RIGHT(BK$1,2)),$T704&lt;=DATEVALUE("9/30/20"&amp;RIGHT(BL$1,2))),AND($U704&gt;=DATEVALUE("10/1/20"&amp;RIGHT(BK$1,2)),$U704&lt;=DATEVALUE("9/30/20"&amp;RIGHT(BL$1,2))),AND($T704&lt;=DATEVALUE("10/1/20"&amp;RIGHT(BK$1,2)),$U704&gt;=DATEVALUE("9/30/20"&amp;RIGHT(BL$1,2)))),
IF(AND($T704&gt;=DATEVALUE("10/1/20"&amp;RIGHT(BK$1,2)),$U704&lt;=DATEVALUE("9/30/20"&amp;RIGHT(BL$1,2))),NETWORKDAYS($T704,$U704,Holidays!$J$3:$J$937),
IF(AND($T704&lt;DATEVALUE("10/1/20"&amp;RIGHT(BK$1,2)),$U704&lt;=DATEVALUE("9/30/20"&amp;RIGHT(BL$1,2))),NETWORKDAYS(DATEVALUE("10/1/20"&amp;RIGHT(BK$1,2)),$U704,Holidays!$J$3:$J$937),
IF($T704&lt;DATEVALUE("10/1/20"&amp;RIGHT(BK$1,2)),NETWORKDAYS(DATEVALUE("10/1/20"&amp;RIGHT(BK$1,2)),DATEVALUE("9/30/20"&amp;RIGHT(BL$1,2)),Holidays!$J$3:$J$937),
IF($T704&gt;=DATEVALUE("10/1/20"&amp;RIGHT(BK$1,2)),NETWORKDAYS($T704,DATEVALUE("9/30/20"&amp;RIGHT(BL$1,2)),Holidays!$J$3:$J$937),"")))),"")/(NETWORKDAYS($T704,$U704,Holidays!$J$3:$J$937)),0))</f>
        <v/>
      </c>
      <c r="BM704" s="87" t="str">
        <f>IF($Q704="","",IFERROR(IF(OR(AND($T704&gt;=DATEVALUE("10/1/20"&amp;RIGHT(BL$1,2)),$T704&lt;=DATEVALUE("9/30/20"&amp;RIGHT(BM$1,2))),AND($U704&gt;=DATEVALUE("10/1/20"&amp;RIGHT(BL$1,2)),$U704&lt;=DATEVALUE("9/30/20"&amp;RIGHT(BM$1,2))),AND($T704&lt;=DATEVALUE("10/1/20"&amp;RIGHT(BL$1,2)),$U704&gt;=DATEVALUE("9/30/20"&amp;RIGHT(BM$1,2)))),
IF(AND($T704&gt;=DATEVALUE("10/1/20"&amp;RIGHT(BL$1,2)),$U704&lt;=DATEVALUE("9/30/20"&amp;RIGHT(BM$1,2))),NETWORKDAYS($T704,$U704,Holidays!$J$3:$J$937),
IF(AND($T704&lt;DATEVALUE("10/1/20"&amp;RIGHT(BL$1,2)),$U704&lt;=DATEVALUE("9/30/20"&amp;RIGHT(BM$1,2))),NETWORKDAYS(DATEVALUE("10/1/20"&amp;RIGHT(BL$1,2)),$U704,Holidays!$J$3:$J$937),
IF($T704&lt;DATEVALUE("10/1/20"&amp;RIGHT(BL$1,2)),NETWORKDAYS(DATEVALUE("10/1/20"&amp;RIGHT(BL$1,2)),DATEVALUE("9/30/20"&amp;RIGHT(BM$1,2)),Holidays!$J$3:$J$937),
IF($T704&gt;=DATEVALUE("10/1/20"&amp;RIGHT(BL$1,2)),NETWORKDAYS($T704,DATEVALUE("9/30/20"&amp;RIGHT(BM$1,2)),Holidays!$J$3:$J$937),"")))),"")/(NETWORKDAYS($T704,$U704,Holidays!$J$3:$J$937)),0))</f>
        <v/>
      </c>
      <c r="BN704" s="87" t="str">
        <f>IF($Q704="","",IFERROR(IF(OR(AND($T704&gt;=DATEVALUE("10/1/20"&amp;RIGHT(BM$1,2)),$T704&lt;=DATEVALUE("9/30/20"&amp;RIGHT(BN$1,2))),AND($U704&gt;=DATEVALUE("10/1/20"&amp;RIGHT(BM$1,2)),$U704&lt;=DATEVALUE("9/30/20"&amp;RIGHT(BN$1,2))),AND($T704&lt;=DATEVALUE("10/1/20"&amp;RIGHT(BM$1,2)),$U704&gt;=DATEVALUE("9/30/20"&amp;RIGHT(BN$1,2)))),
IF(AND($T704&gt;=DATEVALUE("10/1/20"&amp;RIGHT(BM$1,2)),$U704&lt;=DATEVALUE("9/30/20"&amp;RIGHT(BN$1,2))),NETWORKDAYS($T704,$U704,Holidays!$J$3:$J$937),
IF(AND($T704&lt;DATEVALUE("10/1/20"&amp;RIGHT(BM$1,2)),$U704&lt;=DATEVALUE("9/30/20"&amp;RIGHT(BN$1,2))),NETWORKDAYS(DATEVALUE("10/1/20"&amp;RIGHT(BM$1,2)),$U704,Holidays!$J$3:$J$937),
IF($T704&lt;DATEVALUE("10/1/20"&amp;RIGHT(BM$1,2)),NETWORKDAYS(DATEVALUE("10/1/20"&amp;RIGHT(BM$1,2)),DATEVALUE("9/30/20"&amp;RIGHT(BN$1,2)),Holidays!$J$3:$J$937),
IF($T704&gt;=DATEVALUE("10/1/20"&amp;RIGHT(BM$1,2)),NETWORKDAYS($T704,DATEVALUE("9/30/20"&amp;RIGHT(BN$1,2)),Holidays!$J$3:$J$937),"")))),"")/(NETWORKDAYS($T704,$U704,Holidays!$J$3:$J$937)),0))</f>
        <v/>
      </c>
      <c r="BO704" s="87" t="str">
        <f>IF($Q704="","",IFERROR(IF(OR(AND($T704&gt;=DATEVALUE("10/1/20"&amp;RIGHT(BN$1,2)),$T704&lt;=DATEVALUE("9/30/20"&amp;RIGHT(BO$1,2))),AND($U704&gt;=DATEVALUE("10/1/20"&amp;RIGHT(BN$1,2)),$U704&lt;=DATEVALUE("9/30/20"&amp;RIGHT(BO$1,2))),AND($T704&lt;=DATEVALUE("10/1/20"&amp;RIGHT(BN$1,2)),$U704&gt;=DATEVALUE("9/30/20"&amp;RIGHT(BO$1,2)))),
IF(AND($T704&gt;=DATEVALUE("10/1/20"&amp;RIGHT(BN$1,2)),$U704&lt;=DATEVALUE("9/30/20"&amp;RIGHT(BO$1,2))),NETWORKDAYS($T704,$U704,Holidays!$J$3:$J$937),
IF(AND($T704&lt;DATEVALUE("10/1/20"&amp;RIGHT(BN$1,2)),$U704&lt;=DATEVALUE("9/30/20"&amp;RIGHT(BO$1,2))),NETWORKDAYS(DATEVALUE("10/1/20"&amp;RIGHT(BN$1,2)),$U704,Holidays!$J$3:$J$937),
IF($T704&lt;DATEVALUE("10/1/20"&amp;RIGHT(BN$1,2)),NETWORKDAYS(DATEVALUE("10/1/20"&amp;RIGHT(BN$1,2)),DATEVALUE("9/30/20"&amp;RIGHT(BO$1,2)),Holidays!$J$3:$J$937),
IF($T704&gt;=DATEVALUE("10/1/20"&amp;RIGHT(BN$1,2)),NETWORKDAYS($T704,DATEVALUE("9/30/20"&amp;RIGHT(BO$1,2)),Holidays!$J$3:$J$937),"")))),"")/(NETWORKDAYS($T704,$U704,Holidays!$J$3:$J$937)),0))</f>
        <v/>
      </c>
      <c r="BP704" s="87" t="str">
        <f>IF($Q704="","",IFERROR(IF(OR(AND($T704&gt;=DATEVALUE("10/1/20"&amp;RIGHT(BO$1,2)),$T704&lt;=DATEVALUE("9/30/20"&amp;RIGHT(BP$1,2))),AND($U704&gt;=DATEVALUE("10/1/20"&amp;RIGHT(BO$1,2)),$U704&lt;=DATEVALUE("9/30/20"&amp;RIGHT(BP$1,2))),AND($T704&lt;=DATEVALUE("10/1/20"&amp;RIGHT(BO$1,2)),$U704&gt;=DATEVALUE("9/30/20"&amp;RIGHT(BP$1,2)))),
IF(AND($T704&gt;=DATEVALUE("10/1/20"&amp;RIGHT(BO$1,2)),$U704&lt;=DATEVALUE("9/30/20"&amp;RIGHT(BP$1,2))),NETWORKDAYS($T704,$U704,Holidays!$J$3:$J$937),
IF(AND($T704&lt;DATEVALUE("10/1/20"&amp;RIGHT(BO$1,2)),$U704&lt;=DATEVALUE("9/30/20"&amp;RIGHT(BP$1,2))),NETWORKDAYS(DATEVALUE("10/1/20"&amp;RIGHT(BO$1,2)),$U704,Holidays!$J$3:$J$937),
IF($T704&lt;DATEVALUE("10/1/20"&amp;RIGHT(BO$1,2)),NETWORKDAYS(DATEVALUE("10/1/20"&amp;RIGHT(BO$1,2)),DATEVALUE("9/30/20"&amp;RIGHT(BP$1,2)),Holidays!$J$3:$J$937),
IF($T704&gt;=DATEVALUE("10/1/20"&amp;RIGHT(BO$1,2)),NETWORKDAYS($T704,DATEVALUE("9/30/20"&amp;RIGHT(BP$1,2)),Holidays!$J$3:$J$937),"")))),"")/(NETWORKDAYS($T704,$U704,Holidays!$J$3:$J$937)),0))</f>
        <v/>
      </c>
      <c r="BQ704" s="87" t="str">
        <f>IF($Q704="","",IFERROR(IF(OR(AND($T704&gt;=DATEVALUE("10/1/20"&amp;RIGHT(BP$1,2)),$T704&lt;=DATEVALUE("9/30/20"&amp;RIGHT(BQ$1,2))),AND($U704&gt;=DATEVALUE("10/1/20"&amp;RIGHT(BP$1,2)),$U704&lt;=DATEVALUE("9/30/20"&amp;RIGHT(BQ$1,2))),AND($T704&lt;=DATEVALUE("10/1/20"&amp;RIGHT(BP$1,2)),$U704&gt;=DATEVALUE("9/30/20"&amp;RIGHT(BQ$1,2)))),
IF(AND($T704&gt;=DATEVALUE("10/1/20"&amp;RIGHT(BP$1,2)),$U704&lt;=DATEVALUE("9/30/20"&amp;RIGHT(BQ$1,2))),NETWORKDAYS($T704,$U704,Holidays!$J$3:$J$937),
IF(AND($T704&lt;DATEVALUE("10/1/20"&amp;RIGHT(BP$1,2)),$U704&lt;=DATEVALUE("9/30/20"&amp;RIGHT(BQ$1,2))),NETWORKDAYS(DATEVALUE("10/1/20"&amp;RIGHT(BP$1,2)),$U704,Holidays!$J$3:$J$937),
IF($T704&lt;DATEVALUE("10/1/20"&amp;RIGHT(BP$1,2)),NETWORKDAYS(DATEVALUE("10/1/20"&amp;RIGHT(BP$1,2)),DATEVALUE("9/30/20"&amp;RIGHT(BQ$1,2)),Holidays!$J$3:$J$937),
IF($T704&gt;=DATEVALUE("10/1/20"&amp;RIGHT(BP$1,2)),NETWORKDAYS($T704,DATEVALUE("9/30/20"&amp;RIGHT(BQ$1,2)),Holidays!$J$3:$J$937),"")))),"")/(NETWORKDAYS($T704,$U704,Holidays!$J$3:$J$937)),0))</f>
        <v/>
      </c>
      <c r="BR704" s="87" t="str">
        <f>IF($Q704="","",IFERROR(IF(OR(AND($T704&gt;=DATEVALUE("10/1/20"&amp;RIGHT(BQ$1,2)),$T704&lt;=DATEVALUE("9/30/20"&amp;RIGHT(BR$1,2))),AND($U704&gt;=DATEVALUE("10/1/20"&amp;RIGHT(BQ$1,2)),$U704&lt;=DATEVALUE("9/30/20"&amp;RIGHT(BR$1,2))),AND($T704&lt;=DATEVALUE("10/1/20"&amp;RIGHT(BQ$1,2)),$U704&gt;=DATEVALUE("9/30/20"&amp;RIGHT(BR$1,2)))),
IF(AND($T704&gt;=DATEVALUE("10/1/20"&amp;RIGHT(BQ$1,2)),$U704&lt;=DATEVALUE("9/30/20"&amp;RIGHT(BR$1,2))),NETWORKDAYS($T704,$U704,Holidays!$J$3:$J$937),
IF(AND($T704&lt;DATEVALUE("10/1/20"&amp;RIGHT(BQ$1,2)),$U704&lt;=DATEVALUE("9/30/20"&amp;RIGHT(BR$1,2))),NETWORKDAYS(DATEVALUE("10/1/20"&amp;RIGHT(BQ$1,2)),$U704,Holidays!$J$3:$J$937),
IF($T704&lt;DATEVALUE("10/1/20"&amp;RIGHT(BQ$1,2)),NETWORKDAYS(DATEVALUE("10/1/20"&amp;RIGHT(BQ$1,2)),DATEVALUE("9/30/20"&amp;RIGHT(BR$1,2)),Holidays!$J$3:$J$937),
IF($T704&gt;=DATEVALUE("10/1/20"&amp;RIGHT(BQ$1,2)),NETWORKDAYS($T704,DATEVALUE("9/30/20"&amp;RIGHT(BR$1,2)),Holidays!$J$3:$J$937),"")))),"")/(NETWORKDAYS($T704,$U704,Holidays!$J$3:$J$937)),0))</f>
        <v/>
      </c>
      <c r="BS704" s="87" t="str">
        <f>IF($Q704="","",IFERROR(IF(OR(AND($T704&gt;=DATEVALUE("10/1/20"&amp;RIGHT(BR$1,2)),$T704&lt;=DATEVALUE("9/30/20"&amp;RIGHT(BS$1,2))),AND($U704&gt;=DATEVALUE("10/1/20"&amp;RIGHT(BR$1,2)),$U704&lt;=DATEVALUE("9/30/20"&amp;RIGHT(BS$1,2))),AND($T704&lt;=DATEVALUE("10/1/20"&amp;RIGHT(BR$1,2)),$U704&gt;=DATEVALUE("9/30/20"&amp;RIGHT(BS$1,2)))),
IF(AND($T704&gt;=DATEVALUE("10/1/20"&amp;RIGHT(BR$1,2)),$U704&lt;=DATEVALUE("9/30/20"&amp;RIGHT(BS$1,2))),NETWORKDAYS($T704,$U704,Holidays!$J$3:$J$937),
IF(AND($T704&lt;DATEVALUE("10/1/20"&amp;RIGHT(BR$1,2)),$U704&lt;=DATEVALUE("9/30/20"&amp;RIGHT(BS$1,2))),NETWORKDAYS(DATEVALUE("10/1/20"&amp;RIGHT(BR$1,2)),$U704,Holidays!$J$3:$J$937),
IF($T704&lt;DATEVALUE("10/1/20"&amp;RIGHT(BR$1,2)),NETWORKDAYS(DATEVALUE("10/1/20"&amp;RIGHT(BR$1,2)),DATEVALUE("9/30/20"&amp;RIGHT(BS$1,2)),Holidays!$J$3:$J$937),
IF($T704&gt;=DATEVALUE("10/1/20"&amp;RIGHT(BR$1,2)),NETWORKDAYS($T704,DATEVALUE("9/30/20"&amp;RIGHT(BS$1,2)),Holidays!$J$3:$J$937),"")))),"")/(NETWORKDAYS($T704,$U704,Holidays!$J$3:$J$937)),0))</f>
        <v/>
      </c>
      <c r="BT704" s="87" t="str">
        <f>IF($Q704="","",IFERROR(IF(OR(AND($T704&gt;=DATEVALUE("10/1/20"&amp;RIGHT(BS$1,2)),$T704&lt;=DATEVALUE("9/30/20"&amp;RIGHT(BT$1,2))),AND($U704&gt;=DATEVALUE("10/1/20"&amp;RIGHT(BS$1,2)),$U704&lt;=DATEVALUE("9/30/20"&amp;RIGHT(BT$1,2))),AND($T704&lt;=DATEVALUE("10/1/20"&amp;RIGHT(BS$1,2)),$U704&gt;=DATEVALUE("9/30/20"&amp;RIGHT(BT$1,2)))),
IF(AND($T704&gt;=DATEVALUE("10/1/20"&amp;RIGHT(BS$1,2)),$U704&lt;=DATEVALUE("9/30/20"&amp;RIGHT(BT$1,2))),NETWORKDAYS($T704,$U704,Holidays!$J$3:$J$937),
IF(AND($T704&lt;DATEVALUE("10/1/20"&amp;RIGHT(BS$1,2)),$U704&lt;=DATEVALUE("9/30/20"&amp;RIGHT(BT$1,2))),NETWORKDAYS(DATEVALUE("10/1/20"&amp;RIGHT(BS$1,2)),$U704,Holidays!$J$3:$J$937),
IF($T704&lt;DATEVALUE("10/1/20"&amp;RIGHT(BS$1,2)),NETWORKDAYS(DATEVALUE("10/1/20"&amp;RIGHT(BS$1,2)),DATEVALUE("9/30/20"&amp;RIGHT(BT$1,2)),Holidays!$J$3:$J$937),
IF($T704&gt;=DATEVALUE("10/1/20"&amp;RIGHT(BS$1,2)),NETWORKDAYS($T704,DATEVALUE("9/30/20"&amp;RIGHT(BT$1,2)),Holidays!$J$3:$J$937),"")))),"")/(NETWORKDAYS($T704,$U704,Holidays!$J$3:$J$937)),0))</f>
        <v/>
      </c>
      <c r="BU704" s="87" t="str">
        <f>IF($Q704="","",IFERROR(IF(OR(AND($T704&gt;=DATEVALUE("10/1/20"&amp;RIGHT(BT$1,2)),$T704&lt;=DATEVALUE("9/30/20"&amp;RIGHT(BU$1,2))),AND($U704&gt;=DATEVALUE("10/1/20"&amp;RIGHT(BT$1,2)),$U704&lt;=DATEVALUE("9/30/20"&amp;RIGHT(BU$1,2))),AND($T704&lt;=DATEVALUE("10/1/20"&amp;RIGHT(BT$1,2)),$U704&gt;=DATEVALUE("9/30/20"&amp;RIGHT(BU$1,2)))),
IF(AND($T704&gt;=DATEVALUE("10/1/20"&amp;RIGHT(BT$1,2)),$U704&lt;=DATEVALUE("9/30/20"&amp;RIGHT(BU$1,2))),NETWORKDAYS($T704,$U704,Holidays!$J$3:$J$937),
IF(AND($T704&lt;DATEVALUE("10/1/20"&amp;RIGHT(BT$1,2)),$U704&lt;=DATEVALUE("9/30/20"&amp;RIGHT(BU$1,2))),NETWORKDAYS(DATEVALUE("10/1/20"&amp;RIGHT(BT$1,2)),$U704,Holidays!$J$3:$J$937),
IF($T704&lt;DATEVALUE("10/1/20"&amp;RIGHT(BT$1,2)),NETWORKDAYS(DATEVALUE("10/1/20"&amp;RIGHT(BT$1,2)),DATEVALUE("9/30/20"&amp;RIGHT(BU$1,2)),Holidays!$J$3:$J$937),
IF($T704&gt;=DATEVALUE("10/1/20"&amp;RIGHT(BT$1,2)),NETWORKDAYS($T704,DATEVALUE("9/30/20"&amp;RIGHT(BU$1,2)),Holidays!$J$3:$J$937),"")))),"")/(NETWORKDAYS($T704,$U704,Holidays!$J$3:$J$937)),0))</f>
        <v/>
      </c>
      <c r="BV704" s="87" t="str">
        <f>IF($Q704="","",IFERROR(IF(OR(AND($T704&gt;=DATEVALUE("10/1/20"&amp;RIGHT(BU$1,2)),$T704&lt;=DATEVALUE("9/30/20"&amp;RIGHT(BV$1,2))),AND($U704&gt;=DATEVALUE("10/1/20"&amp;RIGHT(BU$1,2)),$U704&lt;=DATEVALUE("9/30/20"&amp;RIGHT(BV$1,2))),AND($T704&lt;=DATEVALUE("10/1/20"&amp;RIGHT(BU$1,2)),$U704&gt;=DATEVALUE("9/30/20"&amp;RIGHT(BV$1,2)))),
IF(AND($T704&gt;=DATEVALUE("10/1/20"&amp;RIGHT(BU$1,2)),$U704&lt;=DATEVALUE("9/30/20"&amp;RIGHT(BV$1,2))),NETWORKDAYS($T704,$U704,Holidays!$J$3:$J$937),
IF(AND($T704&lt;DATEVALUE("10/1/20"&amp;RIGHT(BU$1,2)),$U704&lt;=DATEVALUE("9/30/20"&amp;RIGHT(BV$1,2))),NETWORKDAYS(DATEVALUE("10/1/20"&amp;RIGHT(BU$1,2)),$U704,Holidays!$J$3:$J$937),
IF($T704&lt;DATEVALUE("10/1/20"&amp;RIGHT(BU$1,2)),NETWORKDAYS(DATEVALUE("10/1/20"&amp;RIGHT(BU$1,2)),DATEVALUE("9/30/20"&amp;RIGHT(BV$1,2)),Holidays!$J$3:$J$937),
IF($T704&gt;=DATEVALUE("10/1/20"&amp;RIGHT(BU$1,2)),NETWORKDAYS($T704,DATEVALUE("9/30/20"&amp;RIGHT(BV$1,2)),Holidays!$J$3:$J$937),"")))),"")/(NETWORKDAYS($T704,$U704,Holidays!$J$3:$J$937)),0))</f>
        <v/>
      </c>
      <c r="BW704" s="87" t="str">
        <f>IF($Q704="","",IFERROR(IF(OR(AND($T704&gt;=DATEVALUE("10/1/20"&amp;RIGHT(BV$1,2)),$T704&lt;=DATEVALUE("9/30/20"&amp;RIGHT(BW$1,2))),AND($U704&gt;=DATEVALUE("10/1/20"&amp;RIGHT(BV$1,2)),$U704&lt;=DATEVALUE("9/30/20"&amp;RIGHT(BW$1,2))),AND($T704&lt;=DATEVALUE("10/1/20"&amp;RIGHT(BV$1,2)),$U704&gt;=DATEVALUE("9/30/20"&amp;RIGHT(BW$1,2)))),
IF(AND($T704&gt;=DATEVALUE("10/1/20"&amp;RIGHT(BV$1,2)),$U704&lt;=DATEVALUE("9/30/20"&amp;RIGHT(BW$1,2))),NETWORKDAYS($T704,$U704,Holidays!$J$3:$J$937),
IF(AND($T704&lt;DATEVALUE("10/1/20"&amp;RIGHT(BV$1,2)),$U704&lt;=DATEVALUE("9/30/20"&amp;RIGHT(BW$1,2))),NETWORKDAYS(DATEVALUE("10/1/20"&amp;RIGHT(BV$1,2)),$U704,Holidays!$J$3:$J$937),
IF($T704&lt;DATEVALUE("10/1/20"&amp;RIGHT(BV$1,2)),NETWORKDAYS(DATEVALUE("10/1/20"&amp;RIGHT(BV$1,2)),DATEVALUE("9/30/20"&amp;RIGHT(BW$1,2)),Holidays!$J$3:$J$937),
IF($T704&gt;=DATEVALUE("10/1/20"&amp;RIGHT(BV$1,2)),NETWORKDAYS($T704,DATEVALUE("9/30/20"&amp;RIGHT(BW$1,2)),Holidays!$J$3:$J$937),"")))),"")/(NETWORKDAYS($T704,$U704,Holidays!$J$3:$J$937)),0))</f>
        <v/>
      </c>
      <c r="BX704" s="87" t="str">
        <f>IF($Q704="","",IFERROR(IF(OR(AND($T704&gt;=DATEVALUE("10/1/20"&amp;RIGHT(BW$1,2)),$T704&lt;=DATEVALUE("9/30/20"&amp;RIGHT(BX$1,2))),AND($U704&gt;=DATEVALUE("10/1/20"&amp;RIGHT(BW$1,2)),$U704&lt;=DATEVALUE("9/30/20"&amp;RIGHT(BX$1,2))),AND($T704&lt;=DATEVALUE("10/1/20"&amp;RIGHT(BW$1,2)),$U704&gt;=DATEVALUE("9/30/20"&amp;RIGHT(BX$1,2)))),
IF(AND($T704&gt;=DATEVALUE("10/1/20"&amp;RIGHT(BW$1,2)),$U704&lt;=DATEVALUE("9/30/20"&amp;RIGHT(BX$1,2))),NETWORKDAYS($T704,$U704,Holidays!$J$3:$J$937),
IF(AND($T704&lt;DATEVALUE("10/1/20"&amp;RIGHT(BW$1,2)),$U704&lt;=DATEVALUE("9/30/20"&amp;RIGHT(BX$1,2))),NETWORKDAYS(DATEVALUE("10/1/20"&amp;RIGHT(BW$1,2)),$U704,Holidays!$J$3:$J$937),
IF($T704&lt;DATEVALUE("10/1/20"&amp;RIGHT(BW$1,2)),NETWORKDAYS(DATEVALUE("10/1/20"&amp;RIGHT(BW$1,2)),DATEVALUE("9/30/20"&amp;RIGHT(BX$1,2)),Holidays!$J$3:$J$937),
IF($T704&gt;=DATEVALUE("10/1/20"&amp;RIGHT(BW$1,2)),NETWORKDAYS($T704,DATEVALUE("9/30/20"&amp;RIGHT(BX$1,2)),Holidays!$J$3:$J$937),"")))),"")/(NETWORKDAYS($T704,$U704,Holidays!$J$3:$J$937)),0))</f>
        <v/>
      </c>
      <c r="BY704" s="87" t="str">
        <f>IF($Q704="","",IFERROR(IF(OR(AND($T704&gt;=DATEVALUE("10/1/20"&amp;RIGHT(BX$1,2)),$T704&lt;=DATEVALUE("9/30/20"&amp;RIGHT(BY$1,2))),AND($U704&gt;=DATEVALUE("10/1/20"&amp;RIGHT(BX$1,2)),$U704&lt;=DATEVALUE("9/30/20"&amp;RIGHT(BY$1,2))),AND($T704&lt;=DATEVALUE("10/1/20"&amp;RIGHT(BX$1,2)),$U704&gt;=DATEVALUE("9/30/20"&amp;RIGHT(BY$1,2)))),
IF(AND($T704&gt;=DATEVALUE("10/1/20"&amp;RIGHT(BX$1,2)),$U704&lt;=DATEVALUE("9/30/20"&amp;RIGHT(BY$1,2))),NETWORKDAYS($T704,$U704,Holidays!$J$3:$J$937),
IF(AND($T704&lt;DATEVALUE("10/1/20"&amp;RIGHT(BX$1,2)),$U704&lt;=DATEVALUE("9/30/20"&amp;RIGHT(BY$1,2))),NETWORKDAYS(DATEVALUE("10/1/20"&amp;RIGHT(BX$1,2)),$U704,Holidays!$J$3:$J$937),
IF($T704&lt;DATEVALUE("10/1/20"&amp;RIGHT(BX$1,2)),NETWORKDAYS(DATEVALUE("10/1/20"&amp;RIGHT(BX$1,2)),DATEVALUE("9/30/20"&amp;RIGHT(BY$1,2)),Holidays!$J$3:$J$937),
IF($T704&gt;=DATEVALUE("10/1/20"&amp;RIGHT(BX$1,2)),NETWORKDAYS($T704,DATEVALUE("9/30/20"&amp;RIGHT(BY$1,2)),Holidays!$J$3:$J$937),"")))),"")/(NETWORKDAYS($T704,$U704,Holidays!$J$3:$J$937)),0))</f>
        <v/>
      </c>
      <c r="BZ704" s="87" t="str">
        <f>IF($Q704="","",IFERROR(IF(OR(AND($T704&gt;=DATEVALUE("10/1/20"&amp;RIGHT(BY$1,2)),$T704&lt;=DATEVALUE("9/30/20"&amp;RIGHT(BZ$1,2))),AND($U704&gt;=DATEVALUE("10/1/20"&amp;RIGHT(BY$1,2)),$U704&lt;=DATEVALUE("9/30/20"&amp;RIGHT(BZ$1,2))),AND($T704&lt;=DATEVALUE("10/1/20"&amp;RIGHT(BY$1,2)),$U704&gt;=DATEVALUE("9/30/20"&amp;RIGHT(BZ$1,2)))),
IF(AND($T704&gt;=DATEVALUE("10/1/20"&amp;RIGHT(BY$1,2)),$U704&lt;=DATEVALUE("9/30/20"&amp;RIGHT(BZ$1,2))),NETWORKDAYS($T704,$U704,Holidays!$J$3:$J$937),
IF(AND($T704&lt;DATEVALUE("10/1/20"&amp;RIGHT(BY$1,2)),$U704&lt;=DATEVALUE("9/30/20"&amp;RIGHT(BZ$1,2))),NETWORKDAYS(DATEVALUE("10/1/20"&amp;RIGHT(BY$1,2)),$U704,Holidays!$J$3:$J$937),
IF($T704&lt;DATEVALUE("10/1/20"&amp;RIGHT(BY$1,2)),NETWORKDAYS(DATEVALUE("10/1/20"&amp;RIGHT(BY$1,2)),DATEVALUE("9/30/20"&amp;RIGHT(BZ$1,2)),Holidays!$J$3:$J$937),
IF($T704&gt;=DATEVALUE("10/1/20"&amp;RIGHT(BY$1,2)),NETWORKDAYS($T704,DATEVALUE("9/30/20"&amp;RIGHT(BZ$1,2)),Holidays!$J$3:$J$937),"")))),"")/(NETWORKDAYS($T704,$U704,Holidays!$J$3:$J$937)),0))</f>
        <v/>
      </c>
      <c r="CA704" s="87" t="str">
        <f>IF($Q704="","",IFERROR(IF(OR(AND($T704&gt;=DATEVALUE("10/1/20"&amp;RIGHT(BZ$1,2)),$T704&lt;=DATEVALUE("9/30/20"&amp;RIGHT(CA$1,2))),AND($U704&gt;=DATEVALUE("10/1/20"&amp;RIGHT(BZ$1,2)),$U704&lt;=DATEVALUE("9/30/20"&amp;RIGHT(CA$1,2))),AND($T704&lt;=DATEVALUE("10/1/20"&amp;RIGHT(BZ$1,2)),$U704&gt;=DATEVALUE("9/30/20"&amp;RIGHT(CA$1,2)))),
IF(AND($T704&gt;=DATEVALUE("10/1/20"&amp;RIGHT(BZ$1,2)),$U704&lt;=DATEVALUE("9/30/20"&amp;RIGHT(CA$1,2))),NETWORKDAYS($T704,$U704,Holidays!$J$3:$J$937),
IF(AND($T704&lt;DATEVALUE("10/1/20"&amp;RIGHT(BZ$1,2)),$U704&lt;=DATEVALUE("9/30/20"&amp;RIGHT(CA$1,2))),NETWORKDAYS(DATEVALUE("10/1/20"&amp;RIGHT(BZ$1,2)),$U704,Holidays!$J$3:$J$937),
IF($T704&lt;DATEVALUE("10/1/20"&amp;RIGHT(BZ$1,2)),NETWORKDAYS(DATEVALUE("10/1/20"&amp;RIGHT(BZ$1,2)),DATEVALUE("9/30/20"&amp;RIGHT(CA$1,2)),Holidays!$J$3:$J$937),
IF($T704&gt;=DATEVALUE("10/1/20"&amp;RIGHT(BZ$1,2)),NETWORKDAYS($T704,DATEVALUE("9/30/20"&amp;RIGHT(CA$1,2)),Holidays!$J$3:$J$937),"")))),"")/(NETWORKDAYS($T704,$U704,Holidays!$J$3:$J$937)),0))</f>
        <v/>
      </c>
      <c r="CB704" s="87" t="str">
        <f>IF($Q704="","",IFERROR(IF(OR(AND($T704&gt;=DATEVALUE("10/1/20"&amp;RIGHT(CA$1,2)),$T704&lt;=DATEVALUE("9/30/20"&amp;RIGHT(CB$1,2))),AND($U704&gt;=DATEVALUE("10/1/20"&amp;RIGHT(CA$1,2)),$U704&lt;=DATEVALUE("9/30/20"&amp;RIGHT(CB$1,2))),AND($T704&lt;=DATEVALUE("10/1/20"&amp;RIGHT(CA$1,2)),$U704&gt;=DATEVALUE("9/30/20"&amp;RIGHT(CB$1,2)))),
IF(AND($T704&gt;=DATEVALUE("10/1/20"&amp;RIGHT(CA$1,2)),$U704&lt;=DATEVALUE("9/30/20"&amp;RIGHT(CB$1,2))),NETWORKDAYS($T704,$U704,Holidays!$J$3:$J$937),
IF(AND($T704&lt;DATEVALUE("10/1/20"&amp;RIGHT(CA$1,2)),$U704&lt;=DATEVALUE("9/30/20"&amp;RIGHT(CB$1,2))),NETWORKDAYS(DATEVALUE("10/1/20"&amp;RIGHT(CA$1,2)),$U704,Holidays!$J$3:$J$937),
IF($T704&lt;DATEVALUE("10/1/20"&amp;RIGHT(CA$1,2)),NETWORKDAYS(DATEVALUE("10/1/20"&amp;RIGHT(CA$1,2)),DATEVALUE("9/30/20"&amp;RIGHT(CB$1,2)),Holidays!$J$3:$J$937),
IF($T704&gt;=DATEVALUE("10/1/20"&amp;RIGHT(CA$1,2)),NETWORKDAYS($T704,DATEVALUE("9/30/20"&amp;RIGHT(CB$1,2)),Holidays!$J$3:$J$937),"")))),"")/(NETWORKDAYS($T704,$U704,Holidays!$J$3:$J$937)),0))</f>
        <v/>
      </c>
    </row>
    <row r="705" spans="1:80">
      <c r="A705" s="97"/>
      <c r="B705" s="98" t="str">
        <f ca="1">IF(NOT($A705=""),OFFSET('WBS Reference &amp; User Procedure'!$A$1,MATCH($A705,'WBS Reference &amp; User Procedure'!$A:$A,0)-1,1),"")</f>
        <v/>
      </c>
      <c r="D705" s="97"/>
      <c r="T705" s="104" t="str">
        <f>IF(NOT(Q705=""),IF(NOT($S705=""),$S705,#REF!),"")</f>
        <v/>
      </c>
      <c r="U705" s="104" t="str">
        <f>IF(NOT(Q705=""),WORKDAY(T705,Q705,Holidays!$J$3:$J$937),"")</f>
        <v/>
      </c>
      <c r="V705" s="104"/>
      <c r="W705" s="104"/>
      <c r="X705" s="101" t="str">
        <f t="shared" si="153"/>
        <v/>
      </c>
      <c r="AL705" s="87" t="str">
        <f t="shared" ca="1" si="150"/>
        <v/>
      </c>
      <c r="AN705" s="87" t="str">
        <f t="shared" ca="1" si="156"/>
        <v/>
      </c>
      <c r="AO705" s="87" t="str">
        <f t="shared" ca="1" si="156"/>
        <v/>
      </c>
      <c r="AP705" s="87" t="str">
        <f t="shared" ca="1" si="156"/>
        <v/>
      </c>
      <c r="AQ705" s="87" t="str">
        <f t="shared" ca="1" si="156"/>
        <v/>
      </c>
      <c r="AR705" s="87" t="str">
        <f t="shared" ca="1" si="156"/>
        <v/>
      </c>
      <c r="AS705" s="87" t="str">
        <f t="shared" ca="1" si="156"/>
        <v/>
      </c>
      <c r="AT705" s="87" t="str">
        <f t="shared" ca="1" si="156"/>
        <v/>
      </c>
      <c r="AU705" s="87" t="str">
        <f t="shared" ca="1" si="156"/>
        <v/>
      </c>
      <c r="AV705" s="87" t="str">
        <f t="shared" ca="1" si="156"/>
        <v/>
      </c>
      <c r="AW705" s="87" t="str">
        <f t="shared" ca="1" si="156"/>
        <v/>
      </c>
      <c r="AX705" s="87" t="str">
        <f t="shared" ca="1" si="157"/>
        <v/>
      </c>
      <c r="AY705" s="87" t="str">
        <f t="shared" ca="1" si="157"/>
        <v/>
      </c>
      <c r="AZ705" s="87" t="str">
        <f t="shared" ca="1" si="157"/>
        <v/>
      </c>
      <c r="BA705" s="87" t="str">
        <f t="shared" ca="1" si="157"/>
        <v/>
      </c>
      <c r="BB705" s="87" t="str">
        <f t="shared" ca="1" si="157"/>
        <v/>
      </c>
      <c r="BC705" s="87" t="str">
        <f t="shared" ca="1" si="157"/>
        <v/>
      </c>
      <c r="BD705" s="87" t="str">
        <f t="shared" ca="1" si="157"/>
        <v/>
      </c>
      <c r="BE705" s="87" t="str">
        <f t="shared" ca="1" si="157"/>
        <v/>
      </c>
      <c r="BF705" s="87" t="str">
        <f t="shared" ca="1" si="157"/>
        <v/>
      </c>
      <c r="BG705" s="87" t="str">
        <f t="shared" ca="1" si="157"/>
        <v/>
      </c>
      <c r="BI705" s="87" t="str">
        <f>IF($Q705="","",IFERROR(IF(OR(AND($T705&gt;=DATEVALUE("10/1/20"&amp;RIGHT(BH$1,2)),$T705&lt;=DATEVALUE("9/30/20"&amp;RIGHT(BI$1,2))),AND($U705&gt;=DATEVALUE("10/1/20"&amp;RIGHT(BH$1,2)),$U705&lt;=DATEVALUE("9/30/20"&amp;RIGHT(BI$1,2))),AND($T705&lt;=DATEVALUE("10/1/20"&amp;RIGHT(BH$1,2)),$U705&gt;=DATEVALUE("9/30/20"&amp;RIGHT(BI$1,2)))),
IF(AND($T705&gt;=DATEVALUE("10/1/20"&amp;RIGHT(BH$1,2)),$U705&lt;=DATEVALUE("9/30/20"&amp;RIGHT(BI$1,2))),NETWORKDAYS($T705,$U705,Holidays!$J$3:$J$937),
IF(AND($T705&lt;DATEVALUE("10/1/20"&amp;RIGHT(BH$1,2)),$U705&lt;=DATEVALUE("9/30/20"&amp;RIGHT(BI$1,2))),NETWORKDAYS(DATEVALUE("10/1/20"&amp;RIGHT(BH$1,2)),$U705,Holidays!$J$3:$J$937),
IF($T705&lt;DATEVALUE("10/1/20"&amp;RIGHT(BH$1,2)),NETWORKDAYS(DATEVALUE("10/1/20"&amp;RIGHT(BH$1,2)),DATEVALUE("9/30/20"&amp;RIGHT(BI$1,2)),Holidays!$J$3:$J$937),
IF($T705&gt;=DATEVALUE("10/1/20"&amp;RIGHT(BH$1,2)),NETWORKDAYS($T705,DATEVALUE("9/30/20"&amp;RIGHT(BI$1,2)),Holidays!$J$3:$J$937),"")))),"")/(NETWORKDAYS($T705,$U705,Holidays!$J$3:$J$937)),0))</f>
        <v/>
      </c>
      <c r="BJ705" s="87" t="str">
        <f>IF($Q705="","",IFERROR(IF(OR(AND($T705&gt;=DATEVALUE("10/1/20"&amp;RIGHT(BI$1,2)),$T705&lt;=DATEVALUE("9/30/20"&amp;RIGHT(BJ$1,2))),AND($U705&gt;=DATEVALUE("10/1/20"&amp;RIGHT(BI$1,2)),$U705&lt;=DATEVALUE("9/30/20"&amp;RIGHT(BJ$1,2))),AND($T705&lt;=DATEVALUE("10/1/20"&amp;RIGHT(BI$1,2)),$U705&gt;=DATEVALUE("9/30/20"&amp;RIGHT(BJ$1,2)))),
IF(AND($T705&gt;=DATEVALUE("10/1/20"&amp;RIGHT(BI$1,2)),$U705&lt;=DATEVALUE("9/30/20"&amp;RIGHT(BJ$1,2))),NETWORKDAYS($T705,$U705,Holidays!$J$3:$J$937),
IF(AND($T705&lt;DATEVALUE("10/1/20"&amp;RIGHT(BI$1,2)),$U705&lt;=DATEVALUE("9/30/20"&amp;RIGHT(BJ$1,2))),NETWORKDAYS(DATEVALUE("10/1/20"&amp;RIGHT(BI$1,2)),$U705,Holidays!$J$3:$J$937),
IF($T705&lt;DATEVALUE("10/1/20"&amp;RIGHT(BI$1,2)),NETWORKDAYS(DATEVALUE("10/1/20"&amp;RIGHT(BI$1,2)),DATEVALUE("9/30/20"&amp;RIGHT(BJ$1,2)),Holidays!$J$3:$J$937),
IF($T705&gt;=DATEVALUE("10/1/20"&amp;RIGHT(BI$1,2)),NETWORKDAYS($T705,DATEVALUE("9/30/20"&amp;RIGHT(BJ$1,2)),Holidays!$J$3:$J$937),"")))),"")/(NETWORKDAYS($T705,$U705,Holidays!$J$3:$J$937)),0))</f>
        <v/>
      </c>
      <c r="BK705" s="87" t="str">
        <f>IF($Q705="","",IFERROR(IF(OR(AND($T705&gt;=DATEVALUE("10/1/20"&amp;RIGHT(BJ$1,2)),$T705&lt;=DATEVALUE("9/30/20"&amp;RIGHT(BK$1,2))),AND($U705&gt;=DATEVALUE("10/1/20"&amp;RIGHT(BJ$1,2)),$U705&lt;=DATEVALUE("9/30/20"&amp;RIGHT(BK$1,2))),AND($T705&lt;=DATEVALUE("10/1/20"&amp;RIGHT(BJ$1,2)),$U705&gt;=DATEVALUE("9/30/20"&amp;RIGHT(BK$1,2)))),
IF(AND($T705&gt;=DATEVALUE("10/1/20"&amp;RIGHT(BJ$1,2)),$U705&lt;=DATEVALUE("9/30/20"&amp;RIGHT(BK$1,2))),NETWORKDAYS($T705,$U705,Holidays!$J$3:$J$937),
IF(AND($T705&lt;DATEVALUE("10/1/20"&amp;RIGHT(BJ$1,2)),$U705&lt;=DATEVALUE("9/30/20"&amp;RIGHT(BK$1,2))),NETWORKDAYS(DATEVALUE("10/1/20"&amp;RIGHT(BJ$1,2)),$U705,Holidays!$J$3:$J$937),
IF($T705&lt;DATEVALUE("10/1/20"&amp;RIGHT(BJ$1,2)),NETWORKDAYS(DATEVALUE("10/1/20"&amp;RIGHT(BJ$1,2)),DATEVALUE("9/30/20"&amp;RIGHT(BK$1,2)),Holidays!$J$3:$J$937),
IF($T705&gt;=DATEVALUE("10/1/20"&amp;RIGHT(BJ$1,2)),NETWORKDAYS($T705,DATEVALUE("9/30/20"&amp;RIGHT(BK$1,2)),Holidays!$J$3:$J$937),"")))),"")/(NETWORKDAYS($T705,$U705,Holidays!$J$3:$J$937)),0))</f>
        <v/>
      </c>
      <c r="BL705" s="87" t="str">
        <f>IF($Q705="","",IFERROR(IF(OR(AND($T705&gt;=DATEVALUE("10/1/20"&amp;RIGHT(BK$1,2)),$T705&lt;=DATEVALUE("9/30/20"&amp;RIGHT(BL$1,2))),AND($U705&gt;=DATEVALUE("10/1/20"&amp;RIGHT(BK$1,2)),$U705&lt;=DATEVALUE("9/30/20"&amp;RIGHT(BL$1,2))),AND($T705&lt;=DATEVALUE("10/1/20"&amp;RIGHT(BK$1,2)),$U705&gt;=DATEVALUE("9/30/20"&amp;RIGHT(BL$1,2)))),
IF(AND($T705&gt;=DATEVALUE("10/1/20"&amp;RIGHT(BK$1,2)),$U705&lt;=DATEVALUE("9/30/20"&amp;RIGHT(BL$1,2))),NETWORKDAYS($T705,$U705,Holidays!$J$3:$J$937),
IF(AND($T705&lt;DATEVALUE("10/1/20"&amp;RIGHT(BK$1,2)),$U705&lt;=DATEVALUE("9/30/20"&amp;RIGHT(BL$1,2))),NETWORKDAYS(DATEVALUE("10/1/20"&amp;RIGHT(BK$1,2)),$U705,Holidays!$J$3:$J$937),
IF($T705&lt;DATEVALUE("10/1/20"&amp;RIGHT(BK$1,2)),NETWORKDAYS(DATEVALUE("10/1/20"&amp;RIGHT(BK$1,2)),DATEVALUE("9/30/20"&amp;RIGHT(BL$1,2)),Holidays!$J$3:$J$937),
IF($T705&gt;=DATEVALUE("10/1/20"&amp;RIGHT(BK$1,2)),NETWORKDAYS($T705,DATEVALUE("9/30/20"&amp;RIGHT(BL$1,2)),Holidays!$J$3:$J$937),"")))),"")/(NETWORKDAYS($T705,$U705,Holidays!$J$3:$J$937)),0))</f>
        <v/>
      </c>
      <c r="BM705" s="87" t="str">
        <f>IF($Q705="","",IFERROR(IF(OR(AND($T705&gt;=DATEVALUE("10/1/20"&amp;RIGHT(BL$1,2)),$T705&lt;=DATEVALUE("9/30/20"&amp;RIGHT(BM$1,2))),AND($U705&gt;=DATEVALUE("10/1/20"&amp;RIGHT(BL$1,2)),$U705&lt;=DATEVALUE("9/30/20"&amp;RIGHT(BM$1,2))),AND($T705&lt;=DATEVALUE("10/1/20"&amp;RIGHT(BL$1,2)),$U705&gt;=DATEVALUE("9/30/20"&amp;RIGHT(BM$1,2)))),
IF(AND($T705&gt;=DATEVALUE("10/1/20"&amp;RIGHT(BL$1,2)),$U705&lt;=DATEVALUE("9/30/20"&amp;RIGHT(BM$1,2))),NETWORKDAYS($T705,$U705,Holidays!$J$3:$J$937),
IF(AND($T705&lt;DATEVALUE("10/1/20"&amp;RIGHT(BL$1,2)),$U705&lt;=DATEVALUE("9/30/20"&amp;RIGHT(BM$1,2))),NETWORKDAYS(DATEVALUE("10/1/20"&amp;RIGHT(BL$1,2)),$U705,Holidays!$J$3:$J$937),
IF($T705&lt;DATEVALUE("10/1/20"&amp;RIGHT(BL$1,2)),NETWORKDAYS(DATEVALUE("10/1/20"&amp;RIGHT(BL$1,2)),DATEVALUE("9/30/20"&amp;RIGHT(BM$1,2)),Holidays!$J$3:$J$937),
IF($T705&gt;=DATEVALUE("10/1/20"&amp;RIGHT(BL$1,2)),NETWORKDAYS($T705,DATEVALUE("9/30/20"&amp;RIGHT(BM$1,2)),Holidays!$J$3:$J$937),"")))),"")/(NETWORKDAYS($T705,$U705,Holidays!$J$3:$J$937)),0))</f>
        <v/>
      </c>
      <c r="BN705" s="87" t="str">
        <f>IF($Q705="","",IFERROR(IF(OR(AND($T705&gt;=DATEVALUE("10/1/20"&amp;RIGHT(BM$1,2)),$T705&lt;=DATEVALUE("9/30/20"&amp;RIGHT(BN$1,2))),AND($U705&gt;=DATEVALUE("10/1/20"&amp;RIGHT(BM$1,2)),$U705&lt;=DATEVALUE("9/30/20"&amp;RIGHT(BN$1,2))),AND($T705&lt;=DATEVALUE("10/1/20"&amp;RIGHT(BM$1,2)),$U705&gt;=DATEVALUE("9/30/20"&amp;RIGHT(BN$1,2)))),
IF(AND($T705&gt;=DATEVALUE("10/1/20"&amp;RIGHT(BM$1,2)),$U705&lt;=DATEVALUE("9/30/20"&amp;RIGHT(BN$1,2))),NETWORKDAYS($T705,$U705,Holidays!$J$3:$J$937),
IF(AND($T705&lt;DATEVALUE("10/1/20"&amp;RIGHT(BM$1,2)),$U705&lt;=DATEVALUE("9/30/20"&amp;RIGHT(BN$1,2))),NETWORKDAYS(DATEVALUE("10/1/20"&amp;RIGHT(BM$1,2)),$U705,Holidays!$J$3:$J$937),
IF($T705&lt;DATEVALUE("10/1/20"&amp;RIGHT(BM$1,2)),NETWORKDAYS(DATEVALUE("10/1/20"&amp;RIGHT(BM$1,2)),DATEVALUE("9/30/20"&amp;RIGHT(BN$1,2)),Holidays!$J$3:$J$937),
IF($T705&gt;=DATEVALUE("10/1/20"&amp;RIGHT(BM$1,2)),NETWORKDAYS($T705,DATEVALUE("9/30/20"&amp;RIGHT(BN$1,2)),Holidays!$J$3:$J$937),"")))),"")/(NETWORKDAYS($T705,$U705,Holidays!$J$3:$J$937)),0))</f>
        <v/>
      </c>
      <c r="BO705" s="87" t="str">
        <f>IF($Q705="","",IFERROR(IF(OR(AND($T705&gt;=DATEVALUE("10/1/20"&amp;RIGHT(BN$1,2)),$T705&lt;=DATEVALUE("9/30/20"&amp;RIGHT(BO$1,2))),AND($U705&gt;=DATEVALUE("10/1/20"&amp;RIGHT(BN$1,2)),$U705&lt;=DATEVALUE("9/30/20"&amp;RIGHT(BO$1,2))),AND($T705&lt;=DATEVALUE("10/1/20"&amp;RIGHT(BN$1,2)),$U705&gt;=DATEVALUE("9/30/20"&amp;RIGHT(BO$1,2)))),
IF(AND($T705&gt;=DATEVALUE("10/1/20"&amp;RIGHT(BN$1,2)),$U705&lt;=DATEVALUE("9/30/20"&amp;RIGHT(BO$1,2))),NETWORKDAYS($T705,$U705,Holidays!$J$3:$J$937),
IF(AND($T705&lt;DATEVALUE("10/1/20"&amp;RIGHT(BN$1,2)),$U705&lt;=DATEVALUE("9/30/20"&amp;RIGHT(BO$1,2))),NETWORKDAYS(DATEVALUE("10/1/20"&amp;RIGHT(BN$1,2)),$U705,Holidays!$J$3:$J$937),
IF($T705&lt;DATEVALUE("10/1/20"&amp;RIGHT(BN$1,2)),NETWORKDAYS(DATEVALUE("10/1/20"&amp;RIGHT(BN$1,2)),DATEVALUE("9/30/20"&amp;RIGHT(BO$1,2)),Holidays!$J$3:$J$937),
IF($T705&gt;=DATEVALUE("10/1/20"&amp;RIGHT(BN$1,2)),NETWORKDAYS($T705,DATEVALUE("9/30/20"&amp;RIGHT(BO$1,2)),Holidays!$J$3:$J$937),"")))),"")/(NETWORKDAYS($T705,$U705,Holidays!$J$3:$J$937)),0))</f>
        <v/>
      </c>
      <c r="BP705" s="87" t="str">
        <f>IF($Q705="","",IFERROR(IF(OR(AND($T705&gt;=DATEVALUE("10/1/20"&amp;RIGHT(BO$1,2)),$T705&lt;=DATEVALUE("9/30/20"&amp;RIGHT(BP$1,2))),AND($U705&gt;=DATEVALUE("10/1/20"&amp;RIGHT(BO$1,2)),$U705&lt;=DATEVALUE("9/30/20"&amp;RIGHT(BP$1,2))),AND($T705&lt;=DATEVALUE("10/1/20"&amp;RIGHT(BO$1,2)),$U705&gt;=DATEVALUE("9/30/20"&amp;RIGHT(BP$1,2)))),
IF(AND($T705&gt;=DATEVALUE("10/1/20"&amp;RIGHT(BO$1,2)),$U705&lt;=DATEVALUE("9/30/20"&amp;RIGHT(BP$1,2))),NETWORKDAYS($T705,$U705,Holidays!$J$3:$J$937),
IF(AND($T705&lt;DATEVALUE("10/1/20"&amp;RIGHT(BO$1,2)),$U705&lt;=DATEVALUE("9/30/20"&amp;RIGHT(BP$1,2))),NETWORKDAYS(DATEVALUE("10/1/20"&amp;RIGHT(BO$1,2)),$U705,Holidays!$J$3:$J$937),
IF($T705&lt;DATEVALUE("10/1/20"&amp;RIGHT(BO$1,2)),NETWORKDAYS(DATEVALUE("10/1/20"&amp;RIGHT(BO$1,2)),DATEVALUE("9/30/20"&amp;RIGHT(BP$1,2)),Holidays!$J$3:$J$937),
IF($T705&gt;=DATEVALUE("10/1/20"&amp;RIGHT(BO$1,2)),NETWORKDAYS($T705,DATEVALUE("9/30/20"&amp;RIGHT(BP$1,2)),Holidays!$J$3:$J$937),"")))),"")/(NETWORKDAYS($T705,$U705,Holidays!$J$3:$J$937)),0))</f>
        <v/>
      </c>
      <c r="BQ705" s="87" t="str">
        <f>IF($Q705="","",IFERROR(IF(OR(AND($T705&gt;=DATEVALUE("10/1/20"&amp;RIGHT(BP$1,2)),$T705&lt;=DATEVALUE("9/30/20"&amp;RIGHT(BQ$1,2))),AND($U705&gt;=DATEVALUE("10/1/20"&amp;RIGHT(BP$1,2)),$U705&lt;=DATEVALUE("9/30/20"&amp;RIGHT(BQ$1,2))),AND($T705&lt;=DATEVALUE("10/1/20"&amp;RIGHT(BP$1,2)),$U705&gt;=DATEVALUE("9/30/20"&amp;RIGHT(BQ$1,2)))),
IF(AND($T705&gt;=DATEVALUE("10/1/20"&amp;RIGHT(BP$1,2)),$U705&lt;=DATEVALUE("9/30/20"&amp;RIGHT(BQ$1,2))),NETWORKDAYS($T705,$U705,Holidays!$J$3:$J$937),
IF(AND($T705&lt;DATEVALUE("10/1/20"&amp;RIGHT(BP$1,2)),$U705&lt;=DATEVALUE("9/30/20"&amp;RIGHT(BQ$1,2))),NETWORKDAYS(DATEVALUE("10/1/20"&amp;RIGHT(BP$1,2)),$U705,Holidays!$J$3:$J$937),
IF($T705&lt;DATEVALUE("10/1/20"&amp;RIGHT(BP$1,2)),NETWORKDAYS(DATEVALUE("10/1/20"&amp;RIGHT(BP$1,2)),DATEVALUE("9/30/20"&amp;RIGHT(BQ$1,2)),Holidays!$J$3:$J$937),
IF($T705&gt;=DATEVALUE("10/1/20"&amp;RIGHT(BP$1,2)),NETWORKDAYS($T705,DATEVALUE("9/30/20"&amp;RIGHT(BQ$1,2)),Holidays!$J$3:$J$937),"")))),"")/(NETWORKDAYS($T705,$U705,Holidays!$J$3:$J$937)),0))</f>
        <v/>
      </c>
      <c r="BR705" s="87" t="str">
        <f>IF($Q705="","",IFERROR(IF(OR(AND($T705&gt;=DATEVALUE("10/1/20"&amp;RIGHT(BQ$1,2)),$T705&lt;=DATEVALUE("9/30/20"&amp;RIGHT(BR$1,2))),AND($U705&gt;=DATEVALUE("10/1/20"&amp;RIGHT(BQ$1,2)),$U705&lt;=DATEVALUE("9/30/20"&amp;RIGHT(BR$1,2))),AND($T705&lt;=DATEVALUE("10/1/20"&amp;RIGHT(BQ$1,2)),$U705&gt;=DATEVALUE("9/30/20"&amp;RIGHT(BR$1,2)))),
IF(AND($T705&gt;=DATEVALUE("10/1/20"&amp;RIGHT(BQ$1,2)),$U705&lt;=DATEVALUE("9/30/20"&amp;RIGHT(BR$1,2))),NETWORKDAYS($T705,$U705,Holidays!$J$3:$J$937),
IF(AND($T705&lt;DATEVALUE("10/1/20"&amp;RIGHT(BQ$1,2)),$U705&lt;=DATEVALUE("9/30/20"&amp;RIGHT(BR$1,2))),NETWORKDAYS(DATEVALUE("10/1/20"&amp;RIGHT(BQ$1,2)),$U705,Holidays!$J$3:$J$937),
IF($T705&lt;DATEVALUE("10/1/20"&amp;RIGHT(BQ$1,2)),NETWORKDAYS(DATEVALUE("10/1/20"&amp;RIGHT(BQ$1,2)),DATEVALUE("9/30/20"&amp;RIGHT(BR$1,2)),Holidays!$J$3:$J$937),
IF($T705&gt;=DATEVALUE("10/1/20"&amp;RIGHT(BQ$1,2)),NETWORKDAYS($T705,DATEVALUE("9/30/20"&amp;RIGHT(BR$1,2)),Holidays!$J$3:$J$937),"")))),"")/(NETWORKDAYS($T705,$U705,Holidays!$J$3:$J$937)),0))</f>
        <v/>
      </c>
      <c r="BS705" s="87" t="str">
        <f>IF($Q705="","",IFERROR(IF(OR(AND($T705&gt;=DATEVALUE("10/1/20"&amp;RIGHT(BR$1,2)),$T705&lt;=DATEVALUE("9/30/20"&amp;RIGHT(BS$1,2))),AND($U705&gt;=DATEVALUE("10/1/20"&amp;RIGHT(BR$1,2)),$U705&lt;=DATEVALUE("9/30/20"&amp;RIGHT(BS$1,2))),AND($T705&lt;=DATEVALUE("10/1/20"&amp;RIGHT(BR$1,2)),$U705&gt;=DATEVALUE("9/30/20"&amp;RIGHT(BS$1,2)))),
IF(AND($T705&gt;=DATEVALUE("10/1/20"&amp;RIGHT(BR$1,2)),$U705&lt;=DATEVALUE("9/30/20"&amp;RIGHT(BS$1,2))),NETWORKDAYS($T705,$U705,Holidays!$J$3:$J$937),
IF(AND($T705&lt;DATEVALUE("10/1/20"&amp;RIGHT(BR$1,2)),$U705&lt;=DATEVALUE("9/30/20"&amp;RIGHT(BS$1,2))),NETWORKDAYS(DATEVALUE("10/1/20"&amp;RIGHT(BR$1,2)),$U705,Holidays!$J$3:$J$937),
IF($T705&lt;DATEVALUE("10/1/20"&amp;RIGHT(BR$1,2)),NETWORKDAYS(DATEVALUE("10/1/20"&amp;RIGHT(BR$1,2)),DATEVALUE("9/30/20"&amp;RIGHT(BS$1,2)),Holidays!$J$3:$J$937),
IF($T705&gt;=DATEVALUE("10/1/20"&amp;RIGHT(BR$1,2)),NETWORKDAYS($T705,DATEVALUE("9/30/20"&amp;RIGHT(BS$1,2)),Holidays!$J$3:$J$937),"")))),"")/(NETWORKDAYS($T705,$U705,Holidays!$J$3:$J$937)),0))</f>
        <v/>
      </c>
      <c r="BT705" s="87" t="str">
        <f>IF($Q705="","",IFERROR(IF(OR(AND($T705&gt;=DATEVALUE("10/1/20"&amp;RIGHT(BS$1,2)),$T705&lt;=DATEVALUE("9/30/20"&amp;RIGHT(BT$1,2))),AND($U705&gt;=DATEVALUE("10/1/20"&amp;RIGHT(BS$1,2)),$U705&lt;=DATEVALUE("9/30/20"&amp;RIGHT(BT$1,2))),AND($T705&lt;=DATEVALUE("10/1/20"&amp;RIGHT(BS$1,2)),$U705&gt;=DATEVALUE("9/30/20"&amp;RIGHT(BT$1,2)))),
IF(AND($T705&gt;=DATEVALUE("10/1/20"&amp;RIGHT(BS$1,2)),$U705&lt;=DATEVALUE("9/30/20"&amp;RIGHT(BT$1,2))),NETWORKDAYS($T705,$U705,Holidays!$J$3:$J$937),
IF(AND($T705&lt;DATEVALUE("10/1/20"&amp;RIGHT(BS$1,2)),$U705&lt;=DATEVALUE("9/30/20"&amp;RIGHT(BT$1,2))),NETWORKDAYS(DATEVALUE("10/1/20"&amp;RIGHT(BS$1,2)),$U705,Holidays!$J$3:$J$937),
IF($T705&lt;DATEVALUE("10/1/20"&amp;RIGHT(BS$1,2)),NETWORKDAYS(DATEVALUE("10/1/20"&amp;RIGHT(BS$1,2)),DATEVALUE("9/30/20"&amp;RIGHT(BT$1,2)),Holidays!$J$3:$J$937),
IF($T705&gt;=DATEVALUE("10/1/20"&amp;RIGHT(BS$1,2)),NETWORKDAYS($T705,DATEVALUE("9/30/20"&amp;RIGHT(BT$1,2)),Holidays!$J$3:$J$937),"")))),"")/(NETWORKDAYS($T705,$U705,Holidays!$J$3:$J$937)),0))</f>
        <v/>
      </c>
      <c r="BU705" s="87" t="str">
        <f>IF($Q705="","",IFERROR(IF(OR(AND($T705&gt;=DATEVALUE("10/1/20"&amp;RIGHT(BT$1,2)),$T705&lt;=DATEVALUE("9/30/20"&amp;RIGHT(BU$1,2))),AND($U705&gt;=DATEVALUE("10/1/20"&amp;RIGHT(BT$1,2)),$U705&lt;=DATEVALUE("9/30/20"&amp;RIGHT(BU$1,2))),AND($T705&lt;=DATEVALUE("10/1/20"&amp;RIGHT(BT$1,2)),$U705&gt;=DATEVALUE("9/30/20"&amp;RIGHT(BU$1,2)))),
IF(AND($T705&gt;=DATEVALUE("10/1/20"&amp;RIGHT(BT$1,2)),$U705&lt;=DATEVALUE("9/30/20"&amp;RIGHT(BU$1,2))),NETWORKDAYS($T705,$U705,Holidays!$J$3:$J$937),
IF(AND($T705&lt;DATEVALUE("10/1/20"&amp;RIGHT(BT$1,2)),$U705&lt;=DATEVALUE("9/30/20"&amp;RIGHT(BU$1,2))),NETWORKDAYS(DATEVALUE("10/1/20"&amp;RIGHT(BT$1,2)),$U705,Holidays!$J$3:$J$937),
IF($T705&lt;DATEVALUE("10/1/20"&amp;RIGHT(BT$1,2)),NETWORKDAYS(DATEVALUE("10/1/20"&amp;RIGHT(BT$1,2)),DATEVALUE("9/30/20"&amp;RIGHT(BU$1,2)),Holidays!$J$3:$J$937),
IF($T705&gt;=DATEVALUE("10/1/20"&amp;RIGHT(BT$1,2)),NETWORKDAYS($T705,DATEVALUE("9/30/20"&amp;RIGHT(BU$1,2)),Holidays!$J$3:$J$937),"")))),"")/(NETWORKDAYS($T705,$U705,Holidays!$J$3:$J$937)),0))</f>
        <v/>
      </c>
      <c r="BV705" s="87" t="str">
        <f>IF($Q705="","",IFERROR(IF(OR(AND($T705&gt;=DATEVALUE("10/1/20"&amp;RIGHT(BU$1,2)),$T705&lt;=DATEVALUE("9/30/20"&amp;RIGHT(BV$1,2))),AND($U705&gt;=DATEVALUE("10/1/20"&amp;RIGHT(BU$1,2)),$U705&lt;=DATEVALUE("9/30/20"&amp;RIGHT(BV$1,2))),AND($T705&lt;=DATEVALUE("10/1/20"&amp;RIGHT(BU$1,2)),$U705&gt;=DATEVALUE("9/30/20"&amp;RIGHT(BV$1,2)))),
IF(AND($T705&gt;=DATEVALUE("10/1/20"&amp;RIGHT(BU$1,2)),$U705&lt;=DATEVALUE("9/30/20"&amp;RIGHT(BV$1,2))),NETWORKDAYS($T705,$U705,Holidays!$J$3:$J$937),
IF(AND($T705&lt;DATEVALUE("10/1/20"&amp;RIGHT(BU$1,2)),$U705&lt;=DATEVALUE("9/30/20"&amp;RIGHT(BV$1,2))),NETWORKDAYS(DATEVALUE("10/1/20"&amp;RIGHT(BU$1,2)),$U705,Holidays!$J$3:$J$937),
IF($T705&lt;DATEVALUE("10/1/20"&amp;RIGHT(BU$1,2)),NETWORKDAYS(DATEVALUE("10/1/20"&amp;RIGHT(BU$1,2)),DATEVALUE("9/30/20"&amp;RIGHT(BV$1,2)),Holidays!$J$3:$J$937),
IF($T705&gt;=DATEVALUE("10/1/20"&amp;RIGHT(BU$1,2)),NETWORKDAYS($T705,DATEVALUE("9/30/20"&amp;RIGHT(BV$1,2)),Holidays!$J$3:$J$937),"")))),"")/(NETWORKDAYS($T705,$U705,Holidays!$J$3:$J$937)),0))</f>
        <v/>
      </c>
      <c r="BW705" s="87" t="str">
        <f>IF($Q705="","",IFERROR(IF(OR(AND($T705&gt;=DATEVALUE("10/1/20"&amp;RIGHT(BV$1,2)),$T705&lt;=DATEVALUE("9/30/20"&amp;RIGHT(BW$1,2))),AND($U705&gt;=DATEVALUE("10/1/20"&amp;RIGHT(BV$1,2)),$U705&lt;=DATEVALUE("9/30/20"&amp;RIGHT(BW$1,2))),AND($T705&lt;=DATEVALUE("10/1/20"&amp;RIGHT(BV$1,2)),$U705&gt;=DATEVALUE("9/30/20"&amp;RIGHT(BW$1,2)))),
IF(AND($T705&gt;=DATEVALUE("10/1/20"&amp;RIGHT(BV$1,2)),$U705&lt;=DATEVALUE("9/30/20"&amp;RIGHT(BW$1,2))),NETWORKDAYS($T705,$U705,Holidays!$J$3:$J$937),
IF(AND($T705&lt;DATEVALUE("10/1/20"&amp;RIGHT(BV$1,2)),$U705&lt;=DATEVALUE("9/30/20"&amp;RIGHT(BW$1,2))),NETWORKDAYS(DATEVALUE("10/1/20"&amp;RIGHT(BV$1,2)),$U705,Holidays!$J$3:$J$937),
IF($T705&lt;DATEVALUE("10/1/20"&amp;RIGHT(BV$1,2)),NETWORKDAYS(DATEVALUE("10/1/20"&amp;RIGHT(BV$1,2)),DATEVALUE("9/30/20"&amp;RIGHT(BW$1,2)),Holidays!$J$3:$J$937),
IF($T705&gt;=DATEVALUE("10/1/20"&amp;RIGHT(BV$1,2)),NETWORKDAYS($T705,DATEVALUE("9/30/20"&amp;RIGHT(BW$1,2)),Holidays!$J$3:$J$937),"")))),"")/(NETWORKDAYS($T705,$U705,Holidays!$J$3:$J$937)),0))</f>
        <v/>
      </c>
      <c r="BX705" s="87" t="str">
        <f>IF($Q705="","",IFERROR(IF(OR(AND($T705&gt;=DATEVALUE("10/1/20"&amp;RIGHT(BW$1,2)),$T705&lt;=DATEVALUE("9/30/20"&amp;RIGHT(BX$1,2))),AND($U705&gt;=DATEVALUE("10/1/20"&amp;RIGHT(BW$1,2)),$U705&lt;=DATEVALUE("9/30/20"&amp;RIGHT(BX$1,2))),AND($T705&lt;=DATEVALUE("10/1/20"&amp;RIGHT(BW$1,2)),$U705&gt;=DATEVALUE("9/30/20"&amp;RIGHT(BX$1,2)))),
IF(AND($T705&gt;=DATEVALUE("10/1/20"&amp;RIGHT(BW$1,2)),$U705&lt;=DATEVALUE("9/30/20"&amp;RIGHT(BX$1,2))),NETWORKDAYS($T705,$U705,Holidays!$J$3:$J$937),
IF(AND($T705&lt;DATEVALUE("10/1/20"&amp;RIGHT(BW$1,2)),$U705&lt;=DATEVALUE("9/30/20"&amp;RIGHT(BX$1,2))),NETWORKDAYS(DATEVALUE("10/1/20"&amp;RIGHT(BW$1,2)),$U705,Holidays!$J$3:$J$937),
IF($T705&lt;DATEVALUE("10/1/20"&amp;RIGHT(BW$1,2)),NETWORKDAYS(DATEVALUE("10/1/20"&amp;RIGHT(BW$1,2)),DATEVALUE("9/30/20"&amp;RIGHT(BX$1,2)),Holidays!$J$3:$J$937),
IF($T705&gt;=DATEVALUE("10/1/20"&amp;RIGHT(BW$1,2)),NETWORKDAYS($T705,DATEVALUE("9/30/20"&amp;RIGHT(BX$1,2)),Holidays!$J$3:$J$937),"")))),"")/(NETWORKDAYS($T705,$U705,Holidays!$J$3:$J$937)),0))</f>
        <v/>
      </c>
      <c r="BY705" s="87" t="str">
        <f>IF($Q705="","",IFERROR(IF(OR(AND($T705&gt;=DATEVALUE("10/1/20"&amp;RIGHT(BX$1,2)),$T705&lt;=DATEVALUE("9/30/20"&amp;RIGHT(BY$1,2))),AND($U705&gt;=DATEVALUE("10/1/20"&amp;RIGHT(BX$1,2)),$U705&lt;=DATEVALUE("9/30/20"&amp;RIGHT(BY$1,2))),AND($T705&lt;=DATEVALUE("10/1/20"&amp;RIGHT(BX$1,2)),$U705&gt;=DATEVALUE("9/30/20"&amp;RIGHT(BY$1,2)))),
IF(AND($T705&gt;=DATEVALUE("10/1/20"&amp;RIGHT(BX$1,2)),$U705&lt;=DATEVALUE("9/30/20"&amp;RIGHT(BY$1,2))),NETWORKDAYS($T705,$U705,Holidays!$J$3:$J$937),
IF(AND($T705&lt;DATEVALUE("10/1/20"&amp;RIGHT(BX$1,2)),$U705&lt;=DATEVALUE("9/30/20"&amp;RIGHT(BY$1,2))),NETWORKDAYS(DATEVALUE("10/1/20"&amp;RIGHT(BX$1,2)),$U705,Holidays!$J$3:$J$937),
IF($T705&lt;DATEVALUE("10/1/20"&amp;RIGHT(BX$1,2)),NETWORKDAYS(DATEVALUE("10/1/20"&amp;RIGHT(BX$1,2)),DATEVALUE("9/30/20"&amp;RIGHT(BY$1,2)),Holidays!$J$3:$J$937),
IF($T705&gt;=DATEVALUE("10/1/20"&amp;RIGHT(BX$1,2)),NETWORKDAYS($T705,DATEVALUE("9/30/20"&amp;RIGHT(BY$1,2)),Holidays!$J$3:$J$937),"")))),"")/(NETWORKDAYS($T705,$U705,Holidays!$J$3:$J$937)),0))</f>
        <v/>
      </c>
      <c r="BZ705" s="87" t="str">
        <f>IF($Q705="","",IFERROR(IF(OR(AND($T705&gt;=DATEVALUE("10/1/20"&amp;RIGHT(BY$1,2)),$T705&lt;=DATEVALUE("9/30/20"&amp;RIGHT(BZ$1,2))),AND($U705&gt;=DATEVALUE("10/1/20"&amp;RIGHT(BY$1,2)),$U705&lt;=DATEVALUE("9/30/20"&amp;RIGHT(BZ$1,2))),AND($T705&lt;=DATEVALUE("10/1/20"&amp;RIGHT(BY$1,2)),$U705&gt;=DATEVALUE("9/30/20"&amp;RIGHT(BZ$1,2)))),
IF(AND($T705&gt;=DATEVALUE("10/1/20"&amp;RIGHT(BY$1,2)),$U705&lt;=DATEVALUE("9/30/20"&amp;RIGHT(BZ$1,2))),NETWORKDAYS($T705,$U705,Holidays!$J$3:$J$937),
IF(AND($T705&lt;DATEVALUE("10/1/20"&amp;RIGHT(BY$1,2)),$U705&lt;=DATEVALUE("9/30/20"&amp;RIGHT(BZ$1,2))),NETWORKDAYS(DATEVALUE("10/1/20"&amp;RIGHT(BY$1,2)),$U705,Holidays!$J$3:$J$937),
IF($T705&lt;DATEVALUE("10/1/20"&amp;RIGHT(BY$1,2)),NETWORKDAYS(DATEVALUE("10/1/20"&amp;RIGHT(BY$1,2)),DATEVALUE("9/30/20"&amp;RIGHT(BZ$1,2)),Holidays!$J$3:$J$937),
IF($T705&gt;=DATEVALUE("10/1/20"&amp;RIGHT(BY$1,2)),NETWORKDAYS($T705,DATEVALUE("9/30/20"&amp;RIGHT(BZ$1,2)),Holidays!$J$3:$J$937),"")))),"")/(NETWORKDAYS($T705,$U705,Holidays!$J$3:$J$937)),0))</f>
        <v/>
      </c>
      <c r="CA705" s="87" t="str">
        <f>IF($Q705="","",IFERROR(IF(OR(AND($T705&gt;=DATEVALUE("10/1/20"&amp;RIGHT(BZ$1,2)),$T705&lt;=DATEVALUE("9/30/20"&amp;RIGHT(CA$1,2))),AND($U705&gt;=DATEVALUE("10/1/20"&amp;RIGHT(BZ$1,2)),$U705&lt;=DATEVALUE("9/30/20"&amp;RIGHT(CA$1,2))),AND($T705&lt;=DATEVALUE("10/1/20"&amp;RIGHT(BZ$1,2)),$U705&gt;=DATEVALUE("9/30/20"&amp;RIGHT(CA$1,2)))),
IF(AND($T705&gt;=DATEVALUE("10/1/20"&amp;RIGHT(BZ$1,2)),$U705&lt;=DATEVALUE("9/30/20"&amp;RIGHT(CA$1,2))),NETWORKDAYS($T705,$U705,Holidays!$J$3:$J$937),
IF(AND($T705&lt;DATEVALUE("10/1/20"&amp;RIGHT(BZ$1,2)),$U705&lt;=DATEVALUE("9/30/20"&amp;RIGHT(CA$1,2))),NETWORKDAYS(DATEVALUE("10/1/20"&amp;RIGHT(BZ$1,2)),$U705,Holidays!$J$3:$J$937),
IF($T705&lt;DATEVALUE("10/1/20"&amp;RIGHT(BZ$1,2)),NETWORKDAYS(DATEVALUE("10/1/20"&amp;RIGHT(BZ$1,2)),DATEVALUE("9/30/20"&amp;RIGHT(CA$1,2)),Holidays!$J$3:$J$937),
IF($T705&gt;=DATEVALUE("10/1/20"&amp;RIGHT(BZ$1,2)),NETWORKDAYS($T705,DATEVALUE("9/30/20"&amp;RIGHT(CA$1,2)),Holidays!$J$3:$J$937),"")))),"")/(NETWORKDAYS($T705,$U705,Holidays!$J$3:$J$937)),0))</f>
        <v/>
      </c>
      <c r="CB705" s="87" t="str">
        <f>IF($Q705="","",IFERROR(IF(OR(AND($T705&gt;=DATEVALUE("10/1/20"&amp;RIGHT(CA$1,2)),$T705&lt;=DATEVALUE("9/30/20"&amp;RIGHT(CB$1,2))),AND($U705&gt;=DATEVALUE("10/1/20"&amp;RIGHT(CA$1,2)),$U705&lt;=DATEVALUE("9/30/20"&amp;RIGHT(CB$1,2))),AND($T705&lt;=DATEVALUE("10/1/20"&amp;RIGHT(CA$1,2)),$U705&gt;=DATEVALUE("9/30/20"&amp;RIGHT(CB$1,2)))),
IF(AND($T705&gt;=DATEVALUE("10/1/20"&amp;RIGHT(CA$1,2)),$U705&lt;=DATEVALUE("9/30/20"&amp;RIGHT(CB$1,2))),NETWORKDAYS($T705,$U705,Holidays!$J$3:$J$937),
IF(AND($T705&lt;DATEVALUE("10/1/20"&amp;RIGHT(CA$1,2)),$U705&lt;=DATEVALUE("9/30/20"&amp;RIGHT(CB$1,2))),NETWORKDAYS(DATEVALUE("10/1/20"&amp;RIGHT(CA$1,2)),$U705,Holidays!$J$3:$J$937),
IF($T705&lt;DATEVALUE("10/1/20"&amp;RIGHT(CA$1,2)),NETWORKDAYS(DATEVALUE("10/1/20"&amp;RIGHT(CA$1,2)),DATEVALUE("9/30/20"&amp;RIGHT(CB$1,2)),Holidays!$J$3:$J$937),
IF($T705&gt;=DATEVALUE("10/1/20"&amp;RIGHT(CA$1,2)),NETWORKDAYS($T705,DATEVALUE("9/30/20"&amp;RIGHT(CB$1,2)),Holidays!$J$3:$J$937),"")))),"")/(NETWORKDAYS($T705,$U705,Holidays!$J$3:$J$937)),0))</f>
        <v/>
      </c>
    </row>
    <row r="706" spans="1:80">
      <c r="A706" s="97"/>
      <c r="B706" s="98" t="str">
        <f ca="1">IF(NOT($A706=""),OFFSET('WBS Reference &amp; User Procedure'!$A$1,MATCH($A706,'WBS Reference &amp; User Procedure'!$A:$A,0)-1,1),"")</f>
        <v/>
      </c>
      <c r="D706" s="97"/>
      <c r="T706" s="104" t="str">
        <f>IF(NOT(Q706=""),IF(NOT($S706=""),$S706,#REF!),"")</f>
        <v/>
      </c>
      <c r="U706" s="104" t="str">
        <f>IF(NOT(Q706=""),WORKDAY(T706,Q706,Holidays!$J$3:$J$937),"")</f>
        <v/>
      </c>
      <c r="V706" s="104"/>
      <c r="W706" s="104"/>
      <c r="X706" s="101" t="str">
        <f t="shared" si="153"/>
        <v/>
      </c>
      <c r="AL706" s="87" t="str">
        <f t="shared" ca="1" si="150"/>
        <v/>
      </c>
      <c r="AN706" s="87" t="str">
        <f t="shared" ref="AN706:AW715" ca="1" si="158">IF($Q706="","",IFERROR(OFFSET(INDIRECT("'"&amp;KEY_RESOURCE_STRUCTURE_TAB&amp;"'!"&amp;KEY_RATE_SET_INDEX&amp;""),$AL706-1,COLUMN()-34),0))</f>
        <v/>
      </c>
      <c r="AO706" s="87" t="str">
        <f t="shared" ca="1" si="158"/>
        <v/>
      </c>
      <c r="AP706" s="87" t="str">
        <f t="shared" ca="1" si="158"/>
        <v/>
      </c>
      <c r="AQ706" s="87" t="str">
        <f t="shared" ca="1" si="158"/>
        <v/>
      </c>
      <c r="AR706" s="87" t="str">
        <f t="shared" ca="1" si="158"/>
        <v/>
      </c>
      <c r="AS706" s="87" t="str">
        <f t="shared" ca="1" si="158"/>
        <v/>
      </c>
      <c r="AT706" s="87" t="str">
        <f t="shared" ca="1" si="158"/>
        <v/>
      </c>
      <c r="AU706" s="87" t="str">
        <f t="shared" ca="1" si="158"/>
        <v/>
      </c>
      <c r="AV706" s="87" t="str">
        <f t="shared" ca="1" si="158"/>
        <v/>
      </c>
      <c r="AW706" s="87" t="str">
        <f t="shared" ca="1" si="158"/>
        <v/>
      </c>
      <c r="AX706" s="87" t="str">
        <f t="shared" ref="AX706:BG715" ca="1" si="159">IF($Q706="","",IFERROR(OFFSET(INDIRECT("'"&amp;KEY_RESOURCE_STRUCTURE_TAB&amp;"'!"&amp;KEY_RATE_SET_INDEX&amp;""),$AL706-1,COLUMN()-34),0))</f>
        <v/>
      </c>
      <c r="AY706" s="87" t="str">
        <f t="shared" ca="1" si="159"/>
        <v/>
      </c>
      <c r="AZ706" s="87" t="str">
        <f t="shared" ca="1" si="159"/>
        <v/>
      </c>
      <c r="BA706" s="87" t="str">
        <f t="shared" ca="1" si="159"/>
        <v/>
      </c>
      <c r="BB706" s="87" t="str">
        <f t="shared" ca="1" si="159"/>
        <v/>
      </c>
      <c r="BC706" s="87" t="str">
        <f t="shared" ca="1" si="159"/>
        <v/>
      </c>
      <c r="BD706" s="87" t="str">
        <f t="shared" ca="1" si="159"/>
        <v/>
      </c>
      <c r="BE706" s="87" t="str">
        <f t="shared" ca="1" si="159"/>
        <v/>
      </c>
      <c r="BF706" s="87" t="str">
        <f t="shared" ca="1" si="159"/>
        <v/>
      </c>
      <c r="BG706" s="87" t="str">
        <f t="shared" ca="1" si="159"/>
        <v/>
      </c>
      <c r="BI706" s="87" t="str">
        <f>IF($Q706="","",IFERROR(IF(OR(AND($T706&gt;=DATEVALUE("10/1/20"&amp;RIGHT(BH$1,2)),$T706&lt;=DATEVALUE("9/30/20"&amp;RIGHT(BI$1,2))),AND($U706&gt;=DATEVALUE("10/1/20"&amp;RIGHT(BH$1,2)),$U706&lt;=DATEVALUE("9/30/20"&amp;RIGHT(BI$1,2))),AND($T706&lt;=DATEVALUE("10/1/20"&amp;RIGHT(BH$1,2)),$U706&gt;=DATEVALUE("9/30/20"&amp;RIGHT(BI$1,2)))),
IF(AND($T706&gt;=DATEVALUE("10/1/20"&amp;RIGHT(BH$1,2)),$U706&lt;=DATEVALUE("9/30/20"&amp;RIGHT(BI$1,2))),NETWORKDAYS($T706,$U706,Holidays!$J$3:$J$937),
IF(AND($T706&lt;DATEVALUE("10/1/20"&amp;RIGHT(BH$1,2)),$U706&lt;=DATEVALUE("9/30/20"&amp;RIGHT(BI$1,2))),NETWORKDAYS(DATEVALUE("10/1/20"&amp;RIGHT(BH$1,2)),$U706,Holidays!$J$3:$J$937),
IF($T706&lt;DATEVALUE("10/1/20"&amp;RIGHT(BH$1,2)),NETWORKDAYS(DATEVALUE("10/1/20"&amp;RIGHT(BH$1,2)),DATEVALUE("9/30/20"&amp;RIGHT(BI$1,2)),Holidays!$J$3:$J$937),
IF($T706&gt;=DATEVALUE("10/1/20"&amp;RIGHT(BH$1,2)),NETWORKDAYS($T706,DATEVALUE("9/30/20"&amp;RIGHT(BI$1,2)),Holidays!$J$3:$J$937),"")))),"")/(NETWORKDAYS($T706,$U706,Holidays!$J$3:$J$937)),0))</f>
        <v/>
      </c>
      <c r="BJ706" s="87" t="str">
        <f>IF($Q706="","",IFERROR(IF(OR(AND($T706&gt;=DATEVALUE("10/1/20"&amp;RIGHT(BI$1,2)),$T706&lt;=DATEVALUE("9/30/20"&amp;RIGHT(BJ$1,2))),AND($U706&gt;=DATEVALUE("10/1/20"&amp;RIGHT(BI$1,2)),$U706&lt;=DATEVALUE("9/30/20"&amp;RIGHT(BJ$1,2))),AND($T706&lt;=DATEVALUE("10/1/20"&amp;RIGHT(BI$1,2)),$U706&gt;=DATEVALUE("9/30/20"&amp;RIGHT(BJ$1,2)))),
IF(AND($T706&gt;=DATEVALUE("10/1/20"&amp;RIGHT(BI$1,2)),$U706&lt;=DATEVALUE("9/30/20"&amp;RIGHT(BJ$1,2))),NETWORKDAYS($T706,$U706,Holidays!$J$3:$J$937),
IF(AND($T706&lt;DATEVALUE("10/1/20"&amp;RIGHT(BI$1,2)),$U706&lt;=DATEVALUE("9/30/20"&amp;RIGHT(BJ$1,2))),NETWORKDAYS(DATEVALUE("10/1/20"&amp;RIGHT(BI$1,2)),$U706,Holidays!$J$3:$J$937),
IF($T706&lt;DATEVALUE("10/1/20"&amp;RIGHT(BI$1,2)),NETWORKDAYS(DATEVALUE("10/1/20"&amp;RIGHT(BI$1,2)),DATEVALUE("9/30/20"&amp;RIGHT(BJ$1,2)),Holidays!$J$3:$J$937),
IF($T706&gt;=DATEVALUE("10/1/20"&amp;RIGHT(BI$1,2)),NETWORKDAYS($T706,DATEVALUE("9/30/20"&amp;RIGHT(BJ$1,2)),Holidays!$J$3:$J$937),"")))),"")/(NETWORKDAYS($T706,$U706,Holidays!$J$3:$J$937)),0))</f>
        <v/>
      </c>
      <c r="BK706" s="87" t="str">
        <f>IF($Q706="","",IFERROR(IF(OR(AND($T706&gt;=DATEVALUE("10/1/20"&amp;RIGHT(BJ$1,2)),$T706&lt;=DATEVALUE("9/30/20"&amp;RIGHT(BK$1,2))),AND($U706&gt;=DATEVALUE("10/1/20"&amp;RIGHT(BJ$1,2)),$U706&lt;=DATEVALUE("9/30/20"&amp;RIGHT(BK$1,2))),AND($T706&lt;=DATEVALUE("10/1/20"&amp;RIGHT(BJ$1,2)),$U706&gt;=DATEVALUE("9/30/20"&amp;RIGHT(BK$1,2)))),
IF(AND($T706&gt;=DATEVALUE("10/1/20"&amp;RIGHT(BJ$1,2)),$U706&lt;=DATEVALUE("9/30/20"&amp;RIGHT(BK$1,2))),NETWORKDAYS($T706,$U706,Holidays!$J$3:$J$937),
IF(AND($T706&lt;DATEVALUE("10/1/20"&amp;RIGHT(BJ$1,2)),$U706&lt;=DATEVALUE("9/30/20"&amp;RIGHT(BK$1,2))),NETWORKDAYS(DATEVALUE("10/1/20"&amp;RIGHT(BJ$1,2)),$U706,Holidays!$J$3:$J$937),
IF($T706&lt;DATEVALUE("10/1/20"&amp;RIGHT(BJ$1,2)),NETWORKDAYS(DATEVALUE("10/1/20"&amp;RIGHT(BJ$1,2)),DATEVALUE("9/30/20"&amp;RIGHT(BK$1,2)),Holidays!$J$3:$J$937),
IF($T706&gt;=DATEVALUE("10/1/20"&amp;RIGHT(BJ$1,2)),NETWORKDAYS($T706,DATEVALUE("9/30/20"&amp;RIGHT(BK$1,2)),Holidays!$J$3:$J$937),"")))),"")/(NETWORKDAYS($T706,$U706,Holidays!$J$3:$J$937)),0))</f>
        <v/>
      </c>
      <c r="BL706" s="87" t="str">
        <f>IF($Q706="","",IFERROR(IF(OR(AND($T706&gt;=DATEVALUE("10/1/20"&amp;RIGHT(BK$1,2)),$T706&lt;=DATEVALUE("9/30/20"&amp;RIGHT(BL$1,2))),AND($U706&gt;=DATEVALUE("10/1/20"&amp;RIGHT(BK$1,2)),$U706&lt;=DATEVALUE("9/30/20"&amp;RIGHT(BL$1,2))),AND($T706&lt;=DATEVALUE("10/1/20"&amp;RIGHT(BK$1,2)),$U706&gt;=DATEVALUE("9/30/20"&amp;RIGHT(BL$1,2)))),
IF(AND($T706&gt;=DATEVALUE("10/1/20"&amp;RIGHT(BK$1,2)),$U706&lt;=DATEVALUE("9/30/20"&amp;RIGHT(BL$1,2))),NETWORKDAYS($T706,$U706,Holidays!$J$3:$J$937),
IF(AND($T706&lt;DATEVALUE("10/1/20"&amp;RIGHT(BK$1,2)),$U706&lt;=DATEVALUE("9/30/20"&amp;RIGHT(BL$1,2))),NETWORKDAYS(DATEVALUE("10/1/20"&amp;RIGHT(BK$1,2)),$U706,Holidays!$J$3:$J$937),
IF($T706&lt;DATEVALUE("10/1/20"&amp;RIGHT(BK$1,2)),NETWORKDAYS(DATEVALUE("10/1/20"&amp;RIGHT(BK$1,2)),DATEVALUE("9/30/20"&amp;RIGHT(BL$1,2)),Holidays!$J$3:$J$937),
IF($T706&gt;=DATEVALUE("10/1/20"&amp;RIGHT(BK$1,2)),NETWORKDAYS($T706,DATEVALUE("9/30/20"&amp;RIGHT(BL$1,2)),Holidays!$J$3:$J$937),"")))),"")/(NETWORKDAYS($T706,$U706,Holidays!$J$3:$J$937)),0))</f>
        <v/>
      </c>
      <c r="BM706" s="87" t="str">
        <f>IF($Q706="","",IFERROR(IF(OR(AND($T706&gt;=DATEVALUE("10/1/20"&amp;RIGHT(BL$1,2)),$T706&lt;=DATEVALUE("9/30/20"&amp;RIGHT(BM$1,2))),AND($U706&gt;=DATEVALUE("10/1/20"&amp;RIGHT(BL$1,2)),$U706&lt;=DATEVALUE("9/30/20"&amp;RIGHT(BM$1,2))),AND($T706&lt;=DATEVALUE("10/1/20"&amp;RIGHT(BL$1,2)),$U706&gt;=DATEVALUE("9/30/20"&amp;RIGHT(BM$1,2)))),
IF(AND($T706&gt;=DATEVALUE("10/1/20"&amp;RIGHT(BL$1,2)),$U706&lt;=DATEVALUE("9/30/20"&amp;RIGHT(BM$1,2))),NETWORKDAYS($T706,$U706,Holidays!$J$3:$J$937),
IF(AND($T706&lt;DATEVALUE("10/1/20"&amp;RIGHT(BL$1,2)),$U706&lt;=DATEVALUE("9/30/20"&amp;RIGHT(BM$1,2))),NETWORKDAYS(DATEVALUE("10/1/20"&amp;RIGHT(BL$1,2)),$U706,Holidays!$J$3:$J$937),
IF($T706&lt;DATEVALUE("10/1/20"&amp;RIGHT(BL$1,2)),NETWORKDAYS(DATEVALUE("10/1/20"&amp;RIGHT(BL$1,2)),DATEVALUE("9/30/20"&amp;RIGHT(BM$1,2)),Holidays!$J$3:$J$937),
IF($T706&gt;=DATEVALUE("10/1/20"&amp;RIGHT(BL$1,2)),NETWORKDAYS($T706,DATEVALUE("9/30/20"&amp;RIGHT(BM$1,2)),Holidays!$J$3:$J$937),"")))),"")/(NETWORKDAYS($T706,$U706,Holidays!$J$3:$J$937)),0))</f>
        <v/>
      </c>
      <c r="BN706" s="87" t="str">
        <f>IF($Q706="","",IFERROR(IF(OR(AND($T706&gt;=DATEVALUE("10/1/20"&amp;RIGHT(BM$1,2)),$T706&lt;=DATEVALUE("9/30/20"&amp;RIGHT(BN$1,2))),AND($U706&gt;=DATEVALUE("10/1/20"&amp;RIGHT(BM$1,2)),$U706&lt;=DATEVALUE("9/30/20"&amp;RIGHT(BN$1,2))),AND($T706&lt;=DATEVALUE("10/1/20"&amp;RIGHT(BM$1,2)),$U706&gt;=DATEVALUE("9/30/20"&amp;RIGHT(BN$1,2)))),
IF(AND($T706&gt;=DATEVALUE("10/1/20"&amp;RIGHT(BM$1,2)),$U706&lt;=DATEVALUE("9/30/20"&amp;RIGHT(BN$1,2))),NETWORKDAYS($T706,$U706,Holidays!$J$3:$J$937),
IF(AND($T706&lt;DATEVALUE("10/1/20"&amp;RIGHT(BM$1,2)),$U706&lt;=DATEVALUE("9/30/20"&amp;RIGHT(BN$1,2))),NETWORKDAYS(DATEVALUE("10/1/20"&amp;RIGHT(BM$1,2)),$U706,Holidays!$J$3:$J$937),
IF($T706&lt;DATEVALUE("10/1/20"&amp;RIGHT(BM$1,2)),NETWORKDAYS(DATEVALUE("10/1/20"&amp;RIGHT(BM$1,2)),DATEVALUE("9/30/20"&amp;RIGHT(BN$1,2)),Holidays!$J$3:$J$937),
IF($T706&gt;=DATEVALUE("10/1/20"&amp;RIGHT(BM$1,2)),NETWORKDAYS($T706,DATEVALUE("9/30/20"&amp;RIGHT(BN$1,2)),Holidays!$J$3:$J$937),"")))),"")/(NETWORKDAYS($T706,$U706,Holidays!$J$3:$J$937)),0))</f>
        <v/>
      </c>
      <c r="BO706" s="87" t="str">
        <f>IF($Q706="","",IFERROR(IF(OR(AND($T706&gt;=DATEVALUE("10/1/20"&amp;RIGHT(BN$1,2)),$T706&lt;=DATEVALUE("9/30/20"&amp;RIGHT(BO$1,2))),AND($U706&gt;=DATEVALUE("10/1/20"&amp;RIGHT(BN$1,2)),$U706&lt;=DATEVALUE("9/30/20"&amp;RIGHT(BO$1,2))),AND($T706&lt;=DATEVALUE("10/1/20"&amp;RIGHT(BN$1,2)),$U706&gt;=DATEVALUE("9/30/20"&amp;RIGHT(BO$1,2)))),
IF(AND($T706&gt;=DATEVALUE("10/1/20"&amp;RIGHT(BN$1,2)),$U706&lt;=DATEVALUE("9/30/20"&amp;RIGHT(BO$1,2))),NETWORKDAYS($T706,$U706,Holidays!$J$3:$J$937),
IF(AND($T706&lt;DATEVALUE("10/1/20"&amp;RIGHT(BN$1,2)),$U706&lt;=DATEVALUE("9/30/20"&amp;RIGHT(BO$1,2))),NETWORKDAYS(DATEVALUE("10/1/20"&amp;RIGHT(BN$1,2)),$U706,Holidays!$J$3:$J$937),
IF($T706&lt;DATEVALUE("10/1/20"&amp;RIGHT(BN$1,2)),NETWORKDAYS(DATEVALUE("10/1/20"&amp;RIGHT(BN$1,2)),DATEVALUE("9/30/20"&amp;RIGHT(BO$1,2)),Holidays!$J$3:$J$937),
IF($T706&gt;=DATEVALUE("10/1/20"&amp;RIGHT(BN$1,2)),NETWORKDAYS($T706,DATEVALUE("9/30/20"&amp;RIGHT(BO$1,2)),Holidays!$J$3:$J$937),"")))),"")/(NETWORKDAYS($T706,$U706,Holidays!$J$3:$J$937)),0))</f>
        <v/>
      </c>
      <c r="BP706" s="87" t="str">
        <f>IF($Q706="","",IFERROR(IF(OR(AND($T706&gt;=DATEVALUE("10/1/20"&amp;RIGHT(BO$1,2)),$T706&lt;=DATEVALUE("9/30/20"&amp;RIGHT(BP$1,2))),AND($U706&gt;=DATEVALUE("10/1/20"&amp;RIGHT(BO$1,2)),$U706&lt;=DATEVALUE("9/30/20"&amp;RIGHT(BP$1,2))),AND($T706&lt;=DATEVALUE("10/1/20"&amp;RIGHT(BO$1,2)),$U706&gt;=DATEVALUE("9/30/20"&amp;RIGHT(BP$1,2)))),
IF(AND($T706&gt;=DATEVALUE("10/1/20"&amp;RIGHT(BO$1,2)),$U706&lt;=DATEVALUE("9/30/20"&amp;RIGHT(BP$1,2))),NETWORKDAYS($T706,$U706,Holidays!$J$3:$J$937),
IF(AND($T706&lt;DATEVALUE("10/1/20"&amp;RIGHT(BO$1,2)),$U706&lt;=DATEVALUE("9/30/20"&amp;RIGHT(BP$1,2))),NETWORKDAYS(DATEVALUE("10/1/20"&amp;RIGHT(BO$1,2)),$U706,Holidays!$J$3:$J$937),
IF($T706&lt;DATEVALUE("10/1/20"&amp;RIGHT(BO$1,2)),NETWORKDAYS(DATEVALUE("10/1/20"&amp;RIGHT(BO$1,2)),DATEVALUE("9/30/20"&amp;RIGHT(BP$1,2)),Holidays!$J$3:$J$937),
IF($T706&gt;=DATEVALUE("10/1/20"&amp;RIGHT(BO$1,2)),NETWORKDAYS($T706,DATEVALUE("9/30/20"&amp;RIGHT(BP$1,2)),Holidays!$J$3:$J$937),"")))),"")/(NETWORKDAYS($T706,$U706,Holidays!$J$3:$J$937)),0))</f>
        <v/>
      </c>
      <c r="BQ706" s="87" t="str">
        <f>IF($Q706="","",IFERROR(IF(OR(AND($T706&gt;=DATEVALUE("10/1/20"&amp;RIGHT(BP$1,2)),$T706&lt;=DATEVALUE("9/30/20"&amp;RIGHT(BQ$1,2))),AND($U706&gt;=DATEVALUE("10/1/20"&amp;RIGHT(BP$1,2)),$U706&lt;=DATEVALUE("9/30/20"&amp;RIGHT(BQ$1,2))),AND($T706&lt;=DATEVALUE("10/1/20"&amp;RIGHT(BP$1,2)),$U706&gt;=DATEVALUE("9/30/20"&amp;RIGHT(BQ$1,2)))),
IF(AND($T706&gt;=DATEVALUE("10/1/20"&amp;RIGHT(BP$1,2)),$U706&lt;=DATEVALUE("9/30/20"&amp;RIGHT(BQ$1,2))),NETWORKDAYS($T706,$U706,Holidays!$J$3:$J$937),
IF(AND($T706&lt;DATEVALUE("10/1/20"&amp;RIGHT(BP$1,2)),$U706&lt;=DATEVALUE("9/30/20"&amp;RIGHT(BQ$1,2))),NETWORKDAYS(DATEVALUE("10/1/20"&amp;RIGHT(BP$1,2)),$U706,Holidays!$J$3:$J$937),
IF($T706&lt;DATEVALUE("10/1/20"&amp;RIGHT(BP$1,2)),NETWORKDAYS(DATEVALUE("10/1/20"&amp;RIGHT(BP$1,2)),DATEVALUE("9/30/20"&amp;RIGHT(BQ$1,2)),Holidays!$J$3:$J$937),
IF($T706&gt;=DATEVALUE("10/1/20"&amp;RIGHT(BP$1,2)),NETWORKDAYS($T706,DATEVALUE("9/30/20"&amp;RIGHT(BQ$1,2)),Holidays!$J$3:$J$937),"")))),"")/(NETWORKDAYS($T706,$U706,Holidays!$J$3:$J$937)),0))</f>
        <v/>
      </c>
      <c r="BR706" s="87" t="str">
        <f>IF($Q706="","",IFERROR(IF(OR(AND($T706&gt;=DATEVALUE("10/1/20"&amp;RIGHT(BQ$1,2)),$T706&lt;=DATEVALUE("9/30/20"&amp;RIGHT(BR$1,2))),AND($U706&gt;=DATEVALUE("10/1/20"&amp;RIGHT(BQ$1,2)),$U706&lt;=DATEVALUE("9/30/20"&amp;RIGHT(BR$1,2))),AND($T706&lt;=DATEVALUE("10/1/20"&amp;RIGHT(BQ$1,2)),$U706&gt;=DATEVALUE("9/30/20"&amp;RIGHT(BR$1,2)))),
IF(AND($T706&gt;=DATEVALUE("10/1/20"&amp;RIGHT(BQ$1,2)),$U706&lt;=DATEVALUE("9/30/20"&amp;RIGHT(BR$1,2))),NETWORKDAYS($T706,$U706,Holidays!$J$3:$J$937),
IF(AND($T706&lt;DATEVALUE("10/1/20"&amp;RIGHT(BQ$1,2)),$U706&lt;=DATEVALUE("9/30/20"&amp;RIGHT(BR$1,2))),NETWORKDAYS(DATEVALUE("10/1/20"&amp;RIGHT(BQ$1,2)),$U706,Holidays!$J$3:$J$937),
IF($T706&lt;DATEVALUE("10/1/20"&amp;RIGHT(BQ$1,2)),NETWORKDAYS(DATEVALUE("10/1/20"&amp;RIGHT(BQ$1,2)),DATEVALUE("9/30/20"&amp;RIGHT(BR$1,2)),Holidays!$J$3:$J$937),
IF($T706&gt;=DATEVALUE("10/1/20"&amp;RIGHT(BQ$1,2)),NETWORKDAYS($T706,DATEVALUE("9/30/20"&amp;RIGHT(BR$1,2)),Holidays!$J$3:$J$937),"")))),"")/(NETWORKDAYS($T706,$U706,Holidays!$J$3:$J$937)),0))</f>
        <v/>
      </c>
      <c r="BS706" s="87" t="str">
        <f>IF($Q706="","",IFERROR(IF(OR(AND($T706&gt;=DATEVALUE("10/1/20"&amp;RIGHT(BR$1,2)),$T706&lt;=DATEVALUE("9/30/20"&amp;RIGHT(BS$1,2))),AND($U706&gt;=DATEVALUE("10/1/20"&amp;RIGHT(BR$1,2)),$U706&lt;=DATEVALUE("9/30/20"&amp;RIGHT(BS$1,2))),AND($T706&lt;=DATEVALUE("10/1/20"&amp;RIGHT(BR$1,2)),$U706&gt;=DATEVALUE("9/30/20"&amp;RIGHT(BS$1,2)))),
IF(AND($T706&gt;=DATEVALUE("10/1/20"&amp;RIGHT(BR$1,2)),$U706&lt;=DATEVALUE("9/30/20"&amp;RIGHT(BS$1,2))),NETWORKDAYS($T706,$U706,Holidays!$J$3:$J$937),
IF(AND($T706&lt;DATEVALUE("10/1/20"&amp;RIGHT(BR$1,2)),$U706&lt;=DATEVALUE("9/30/20"&amp;RIGHT(BS$1,2))),NETWORKDAYS(DATEVALUE("10/1/20"&amp;RIGHT(BR$1,2)),$U706,Holidays!$J$3:$J$937),
IF($T706&lt;DATEVALUE("10/1/20"&amp;RIGHT(BR$1,2)),NETWORKDAYS(DATEVALUE("10/1/20"&amp;RIGHT(BR$1,2)),DATEVALUE("9/30/20"&amp;RIGHT(BS$1,2)),Holidays!$J$3:$J$937),
IF($T706&gt;=DATEVALUE("10/1/20"&amp;RIGHT(BR$1,2)),NETWORKDAYS($T706,DATEVALUE("9/30/20"&amp;RIGHT(BS$1,2)),Holidays!$J$3:$J$937),"")))),"")/(NETWORKDAYS($T706,$U706,Holidays!$J$3:$J$937)),0))</f>
        <v/>
      </c>
      <c r="BT706" s="87" t="str">
        <f>IF($Q706="","",IFERROR(IF(OR(AND($T706&gt;=DATEVALUE("10/1/20"&amp;RIGHT(BS$1,2)),$T706&lt;=DATEVALUE("9/30/20"&amp;RIGHT(BT$1,2))),AND($U706&gt;=DATEVALUE("10/1/20"&amp;RIGHT(BS$1,2)),$U706&lt;=DATEVALUE("9/30/20"&amp;RIGHT(BT$1,2))),AND($T706&lt;=DATEVALUE("10/1/20"&amp;RIGHT(BS$1,2)),$U706&gt;=DATEVALUE("9/30/20"&amp;RIGHT(BT$1,2)))),
IF(AND($T706&gt;=DATEVALUE("10/1/20"&amp;RIGHT(BS$1,2)),$U706&lt;=DATEVALUE("9/30/20"&amp;RIGHT(BT$1,2))),NETWORKDAYS($T706,$U706,Holidays!$J$3:$J$937),
IF(AND($T706&lt;DATEVALUE("10/1/20"&amp;RIGHT(BS$1,2)),$U706&lt;=DATEVALUE("9/30/20"&amp;RIGHT(BT$1,2))),NETWORKDAYS(DATEVALUE("10/1/20"&amp;RIGHT(BS$1,2)),$U706,Holidays!$J$3:$J$937),
IF($T706&lt;DATEVALUE("10/1/20"&amp;RIGHT(BS$1,2)),NETWORKDAYS(DATEVALUE("10/1/20"&amp;RIGHT(BS$1,2)),DATEVALUE("9/30/20"&amp;RIGHT(BT$1,2)),Holidays!$J$3:$J$937),
IF($T706&gt;=DATEVALUE("10/1/20"&amp;RIGHT(BS$1,2)),NETWORKDAYS($T706,DATEVALUE("9/30/20"&amp;RIGHT(BT$1,2)),Holidays!$J$3:$J$937),"")))),"")/(NETWORKDAYS($T706,$U706,Holidays!$J$3:$J$937)),0))</f>
        <v/>
      </c>
      <c r="BU706" s="87" t="str">
        <f>IF($Q706="","",IFERROR(IF(OR(AND($T706&gt;=DATEVALUE("10/1/20"&amp;RIGHT(BT$1,2)),$T706&lt;=DATEVALUE("9/30/20"&amp;RIGHT(BU$1,2))),AND($U706&gt;=DATEVALUE("10/1/20"&amp;RIGHT(BT$1,2)),$U706&lt;=DATEVALUE("9/30/20"&amp;RIGHT(BU$1,2))),AND($T706&lt;=DATEVALUE("10/1/20"&amp;RIGHT(BT$1,2)),$U706&gt;=DATEVALUE("9/30/20"&amp;RIGHT(BU$1,2)))),
IF(AND($T706&gt;=DATEVALUE("10/1/20"&amp;RIGHT(BT$1,2)),$U706&lt;=DATEVALUE("9/30/20"&amp;RIGHT(BU$1,2))),NETWORKDAYS($T706,$U706,Holidays!$J$3:$J$937),
IF(AND($T706&lt;DATEVALUE("10/1/20"&amp;RIGHT(BT$1,2)),$U706&lt;=DATEVALUE("9/30/20"&amp;RIGHT(BU$1,2))),NETWORKDAYS(DATEVALUE("10/1/20"&amp;RIGHT(BT$1,2)),$U706,Holidays!$J$3:$J$937),
IF($T706&lt;DATEVALUE("10/1/20"&amp;RIGHT(BT$1,2)),NETWORKDAYS(DATEVALUE("10/1/20"&amp;RIGHT(BT$1,2)),DATEVALUE("9/30/20"&amp;RIGHT(BU$1,2)),Holidays!$J$3:$J$937),
IF($T706&gt;=DATEVALUE("10/1/20"&amp;RIGHT(BT$1,2)),NETWORKDAYS($T706,DATEVALUE("9/30/20"&amp;RIGHT(BU$1,2)),Holidays!$J$3:$J$937),"")))),"")/(NETWORKDAYS($T706,$U706,Holidays!$J$3:$J$937)),0))</f>
        <v/>
      </c>
      <c r="BV706" s="87" t="str">
        <f>IF($Q706="","",IFERROR(IF(OR(AND($T706&gt;=DATEVALUE("10/1/20"&amp;RIGHT(BU$1,2)),$T706&lt;=DATEVALUE("9/30/20"&amp;RIGHT(BV$1,2))),AND($U706&gt;=DATEVALUE("10/1/20"&amp;RIGHT(BU$1,2)),$U706&lt;=DATEVALUE("9/30/20"&amp;RIGHT(BV$1,2))),AND($T706&lt;=DATEVALUE("10/1/20"&amp;RIGHT(BU$1,2)),$U706&gt;=DATEVALUE("9/30/20"&amp;RIGHT(BV$1,2)))),
IF(AND($T706&gt;=DATEVALUE("10/1/20"&amp;RIGHT(BU$1,2)),$U706&lt;=DATEVALUE("9/30/20"&amp;RIGHT(BV$1,2))),NETWORKDAYS($T706,$U706,Holidays!$J$3:$J$937),
IF(AND($T706&lt;DATEVALUE("10/1/20"&amp;RIGHT(BU$1,2)),$U706&lt;=DATEVALUE("9/30/20"&amp;RIGHT(BV$1,2))),NETWORKDAYS(DATEVALUE("10/1/20"&amp;RIGHT(BU$1,2)),$U706,Holidays!$J$3:$J$937),
IF($T706&lt;DATEVALUE("10/1/20"&amp;RIGHT(BU$1,2)),NETWORKDAYS(DATEVALUE("10/1/20"&amp;RIGHT(BU$1,2)),DATEVALUE("9/30/20"&amp;RIGHT(BV$1,2)),Holidays!$J$3:$J$937),
IF($T706&gt;=DATEVALUE("10/1/20"&amp;RIGHT(BU$1,2)),NETWORKDAYS($T706,DATEVALUE("9/30/20"&amp;RIGHT(BV$1,2)),Holidays!$J$3:$J$937),"")))),"")/(NETWORKDAYS($T706,$U706,Holidays!$J$3:$J$937)),0))</f>
        <v/>
      </c>
      <c r="BW706" s="87" t="str">
        <f>IF($Q706="","",IFERROR(IF(OR(AND($T706&gt;=DATEVALUE("10/1/20"&amp;RIGHT(BV$1,2)),$T706&lt;=DATEVALUE("9/30/20"&amp;RIGHT(BW$1,2))),AND($U706&gt;=DATEVALUE("10/1/20"&amp;RIGHT(BV$1,2)),$U706&lt;=DATEVALUE("9/30/20"&amp;RIGHT(BW$1,2))),AND($T706&lt;=DATEVALUE("10/1/20"&amp;RIGHT(BV$1,2)),$U706&gt;=DATEVALUE("9/30/20"&amp;RIGHT(BW$1,2)))),
IF(AND($T706&gt;=DATEVALUE("10/1/20"&amp;RIGHT(BV$1,2)),$U706&lt;=DATEVALUE("9/30/20"&amp;RIGHT(BW$1,2))),NETWORKDAYS($T706,$U706,Holidays!$J$3:$J$937),
IF(AND($T706&lt;DATEVALUE("10/1/20"&amp;RIGHT(BV$1,2)),$U706&lt;=DATEVALUE("9/30/20"&amp;RIGHT(BW$1,2))),NETWORKDAYS(DATEVALUE("10/1/20"&amp;RIGHT(BV$1,2)),$U706,Holidays!$J$3:$J$937),
IF($T706&lt;DATEVALUE("10/1/20"&amp;RIGHT(BV$1,2)),NETWORKDAYS(DATEVALUE("10/1/20"&amp;RIGHT(BV$1,2)),DATEVALUE("9/30/20"&amp;RIGHT(BW$1,2)),Holidays!$J$3:$J$937),
IF($T706&gt;=DATEVALUE("10/1/20"&amp;RIGHT(BV$1,2)),NETWORKDAYS($T706,DATEVALUE("9/30/20"&amp;RIGHT(BW$1,2)),Holidays!$J$3:$J$937),"")))),"")/(NETWORKDAYS($T706,$U706,Holidays!$J$3:$J$937)),0))</f>
        <v/>
      </c>
      <c r="BX706" s="87" t="str">
        <f>IF($Q706="","",IFERROR(IF(OR(AND($T706&gt;=DATEVALUE("10/1/20"&amp;RIGHT(BW$1,2)),$T706&lt;=DATEVALUE("9/30/20"&amp;RIGHT(BX$1,2))),AND($U706&gt;=DATEVALUE("10/1/20"&amp;RIGHT(BW$1,2)),$U706&lt;=DATEVALUE("9/30/20"&amp;RIGHT(BX$1,2))),AND($T706&lt;=DATEVALUE("10/1/20"&amp;RIGHT(BW$1,2)),$U706&gt;=DATEVALUE("9/30/20"&amp;RIGHT(BX$1,2)))),
IF(AND($T706&gt;=DATEVALUE("10/1/20"&amp;RIGHT(BW$1,2)),$U706&lt;=DATEVALUE("9/30/20"&amp;RIGHT(BX$1,2))),NETWORKDAYS($T706,$U706,Holidays!$J$3:$J$937),
IF(AND($T706&lt;DATEVALUE("10/1/20"&amp;RIGHT(BW$1,2)),$U706&lt;=DATEVALUE("9/30/20"&amp;RIGHT(BX$1,2))),NETWORKDAYS(DATEVALUE("10/1/20"&amp;RIGHT(BW$1,2)),$U706,Holidays!$J$3:$J$937),
IF($T706&lt;DATEVALUE("10/1/20"&amp;RIGHT(BW$1,2)),NETWORKDAYS(DATEVALUE("10/1/20"&amp;RIGHT(BW$1,2)),DATEVALUE("9/30/20"&amp;RIGHT(BX$1,2)),Holidays!$J$3:$J$937),
IF($T706&gt;=DATEVALUE("10/1/20"&amp;RIGHT(BW$1,2)),NETWORKDAYS($T706,DATEVALUE("9/30/20"&amp;RIGHT(BX$1,2)),Holidays!$J$3:$J$937),"")))),"")/(NETWORKDAYS($T706,$U706,Holidays!$J$3:$J$937)),0))</f>
        <v/>
      </c>
      <c r="BY706" s="87" t="str">
        <f>IF($Q706="","",IFERROR(IF(OR(AND($T706&gt;=DATEVALUE("10/1/20"&amp;RIGHT(BX$1,2)),$T706&lt;=DATEVALUE("9/30/20"&amp;RIGHT(BY$1,2))),AND($U706&gt;=DATEVALUE("10/1/20"&amp;RIGHT(BX$1,2)),$U706&lt;=DATEVALUE("9/30/20"&amp;RIGHT(BY$1,2))),AND($T706&lt;=DATEVALUE("10/1/20"&amp;RIGHT(BX$1,2)),$U706&gt;=DATEVALUE("9/30/20"&amp;RIGHT(BY$1,2)))),
IF(AND($T706&gt;=DATEVALUE("10/1/20"&amp;RIGHT(BX$1,2)),$U706&lt;=DATEVALUE("9/30/20"&amp;RIGHT(BY$1,2))),NETWORKDAYS($T706,$U706,Holidays!$J$3:$J$937),
IF(AND($T706&lt;DATEVALUE("10/1/20"&amp;RIGHT(BX$1,2)),$U706&lt;=DATEVALUE("9/30/20"&amp;RIGHT(BY$1,2))),NETWORKDAYS(DATEVALUE("10/1/20"&amp;RIGHT(BX$1,2)),$U706,Holidays!$J$3:$J$937),
IF($T706&lt;DATEVALUE("10/1/20"&amp;RIGHT(BX$1,2)),NETWORKDAYS(DATEVALUE("10/1/20"&amp;RIGHT(BX$1,2)),DATEVALUE("9/30/20"&amp;RIGHT(BY$1,2)),Holidays!$J$3:$J$937),
IF($T706&gt;=DATEVALUE("10/1/20"&amp;RIGHT(BX$1,2)),NETWORKDAYS($T706,DATEVALUE("9/30/20"&amp;RIGHT(BY$1,2)),Holidays!$J$3:$J$937),"")))),"")/(NETWORKDAYS($T706,$U706,Holidays!$J$3:$J$937)),0))</f>
        <v/>
      </c>
      <c r="BZ706" s="87" t="str">
        <f>IF($Q706="","",IFERROR(IF(OR(AND($T706&gt;=DATEVALUE("10/1/20"&amp;RIGHT(BY$1,2)),$T706&lt;=DATEVALUE("9/30/20"&amp;RIGHT(BZ$1,2))),AND($U706&gt;=DATEVALUE("10/1/20"&amp;RIGHT(BY$1,2)),$U706&lt;=DATEVALUE("9/30/20"&amp;RIGHT(BZ$1,2))),AND($T706&lt;=DATEVALUE("10/1/20"&amp;RIGHT(BY$1,2)),$U706&gt;=DATEVALUE("9/30/20"&amp;RIGHT(BZ$1,2)))),
IF(AND($T706&gt;=DATEVALUE("10/1/20"&amp;RIGHT(BY$1,2)),$U706&lt;=DATEVALUE("9/30/20"&amp;RIGHT(BZ$1,2))),NETWORKDAYS($T706,$U706,Holidays!$J$3:$J$937),
IF(AND($T706&lt;DATEVALUE("10/1/20"&amp;RIGHT(BY$1,2)),$U706&lt;=DATEVALUE("9/30/20"&amp;RIGHT(BZ$1,2))),NETWORKDAYS(DATEVALUE("10/1/20"&amp;RIGHT(BY$1,2)),$U706,Holidays!$J$3:$J$937),
IF($T706&lt;DATEVALUE("10/1/20"&amp;RIGHT(BY$1,2)),NETWORKDAYS(DATEVALUE("10/1/20"&amp;RIGHT(BY$1,2)),DATEVALUE("9/30/20"&amp;RIGHT(BZ$1,2)),Holidays!$J$3:$J$937),
IF($T706&gt;=DATEVALUE("10/1/20"&amp;RIGHT(BY$1,2)),NETWORKDAYS($T706,DATEVALUE("9/30/20"&amp;RIGHT(BZ$1,2)),Holidays!$J$3:$J$937),"")))),"")/(NETWORKDAYS($T706,$U706,Holidays!$J$3:$J$937)),0))</f>
        <v/>
      </c>
      <c r="CA706" s="87" t="str">
        <f>IF($Q706="","",IFERROR(IF(OR(AND($T706&gt;=DATEVALUE("10/1/20"&amp;RIGHT(BZ$1,2)),$T706&lt;=DATEVALUE("9/30/20"&amp;RIGHT(CA$1,2))),AND($U706&gt;=DATEVALUE("10/1/20"&amp;RIGHT(BZ$1,2)),$U706&lt;=DATEVALUE("9/30/20"&amp;RIGHT(CA$1,2))),AND($T706&lt;=DATEVALUE("10/1/20"&amp;RIGHT(BZ$1,2)),$U706&gt;=DATEVALUE("9/30/20"&amp;RIGHT(CA$1,2)))),
IF(AND($T706&gt;=DATEVALUE("10/1/20"&amp;RIGHT(BZ$1,2)),$U706&lt;=DATEVALUE("9/30/20"&amp;RIGHT(CA$1,2))),NETWORKDAYS($T706,$U706,Holidays!$J$3:$J$937),
IF(AND($T706&lt;DATEVALUE("10/1/20"&amp;RIGHT(BZ$1,2)),$U706&lt;=DATEVALUE("9/30/20"&amp;RIGHT(CA$1,2))),NETWORKDAYS(DATEVALUE("10/1/20"&amp;RIGHT(BZ$1,2)),$U706,Holidays!$J$3:$J$937),
IF($T706&lt;DATEVALUE("10/1/20"&amp;RIGHT(BZ$1,2)),NETWORKDAYS(DATEVALUE("10/1/20"&amp;RIGHT(BZ$1,2)),DATEVALUE("9/30/20"&amp;RIGHT(CA$1,2)),Holidays!$J$3:$J$937),
IF($T706&gt;=DATEVALUE("10/1/20"&amp;RIGHT(BZ$1,2)),NETWORKDAYS($T706,DATEVALUE("9/30/20"&amp;RIGHT(CA$1,2)),Holidays!$J$3:$J$937),"")))),"")/(NETWORKDAYS($T706,$U706,Holidays!$J$3:$J$937)),0))</f>
        <v/>
      </c>
      <c r="CB706" s="87" t="str">
        <f>IF($Q706="","",IFERROR(IF(OR(AND($T706&gt;=DATEVALUE("10/1/20"&amp;RIGHT(CA$1,2)),$T706&lt;=DATEVALUE("9/30/20"&amp;RIGHT(CB$1,2))),AND($U706&gt;=DATEVALUE("10/1/20"&amp;RIGHT(CA$1,2)),$U706&lt;=DATEVALUE("9/30/20"&amp;RIGHT(CB$1,2))),AND($T706&lt;=DATEVALUE("10/1/20"&amp;RIGHT(CA$1,2)),$U706&gt;=DATEVALUE("9/30/20"&amp;RIGHT(CB$1,2)))),
IF(AND($T706&gt;=DATEVALUE("10/1/20"&amp;RIGHT(CA$1,2)),$U706&lt;=DATEVALUE("9/30/20"&amp;RIGHT(CB$1,2))),NETWORKDAYS($T706,$U706,Holidays!$J$3:$J$937),
IF(AND($T706&lt;DATEVALUE("10/1/20"&amp;RIGHT(CA$1,2)),$U706&lt;=DATEVALUE("9/30/20"&amp;RIGHT(CB$1,2))),NETWORKDAYS(DATEVALUE("10/1/20"&amp;RIGHT(CA$1,2)),$U706,Holidays!$J$3:$J$937),
IF($T706&lt;DATEVALUE("10/1/20"&amp;RIGHT(CA$1,2)),NETWORKDAYS(DATEVALUE("10/1/20"&amp;RIGHT(CA$1,2)),DATEVALUE("9/30/20"&amp;RIGHT(CB$1,2)),Holidays!$J$3:$J$937),
IF($T706&gt;=DATEVALUE("10/1/20"&amp;RIGHT(CA$1,2)),NETWORKDAYS($T706,DATEVALUE("9/30/20"&amp;RIGHT(CB$1,2)),Holidays!$J$3:$J$937),"")))),"")/(NETWORKDAYS($T706,$U706,Holidays!$J$3:$J$937)),0))</f>
        <v/>
      </c>
    </row>
    <row r="707" spans="1:80">
      <c r="A707" s="97"/>
      <c r="B707" s="98" t="str">
        <f ca="1">IF(NOT($A707=""),OFFSET('WBS Reference &amp; User Procedure'!$A$1,MATCH($A707,'WBS Reference &amp; User Procedure'!$A:$A,0)-1,1),"")</f>
        <v/>
      </c>
      <c r="D707" s="97"/>
      <c r="T707" s="104" t="str">
        <f>IF(NOT(Q707=""),IF(NOT($S707=""),$S707,#REF!),"")</f>
        <v/>
      </c>
      <c r="U707" s="104" t="str">
        <f>IF(NOT(Q707=""),WORKDAY(T707,Q707,Holidays!$J$3:$J$937),"")</f>
        <v/>
      </c>
      <c r="V707" s="104"/>
      <c r="W707" s="104"/>
      <c r="X707" s="101" t="str">
        <f t="shared" si="153"/>
        <v/>
      </c>
      <c r="AL707" s="87" t="str">
        <f t="shared" ca="1" si="150"/>
        <v/>
      </c>
      <c r="AN707" s="87" t="str">
        <f t="shared" ca="1" si="158"/>
        <v/>
      </c>
      <c r="AO707" s="87" t="str">
        <f t="shared" ca="1" si="158"/>
        <v/>
      </c>
      <c r="AP707" s="87" t="str">
        <f t="shared" ca="1" si="158"/>
        <v/>
      </c>
      <c r="AQ707" s="87" t="str">
        <f t="shared" ca="1" si="158"/>
        <v/>
      </c>
      <c r="AR707" s="87" t="str">
        <f t="shared" ca="1" si="158"/>
        <v/>
      </c>
      <c r="AS707" s="87" t="str">
        <f t="shared" ca="1" si="158"/>
        <v/>
      </c>
      <c r="AT707" s="87" t="str">
        <f t="shared" ca="1" si="158"/>
        <v/>
      </c>
      <c r="AU707" s="87" t="str">
        <f t="shared" ca="1" si="158"/>
        <v/>
      </c>
      <c r="AV707" s="87" t="str">
        <f t="shared" ca="1" si="158"/>
        <v/>
      </c>
      <c r="AW707" s="87" t="str">
        <f t="shared" ca="1" si="158"/>
        <v/>
      </c>
      <c r="AX707" s="87" t="str">
        <f t="shared" ca="1" si="159"/>
        <v/>
      </c>
      <c r="AY707" s="87" t="str">
        <f t="shared" ca="1" si="159"/>
        <v/>
      </c>
      <c r="AZ707" s="87" t="str">
        <f t="shared" ca="1" si="159"/>
        <v/>
      </c>
      <c r="BA707" s="87" t="str">
        <f t="shared" ca="1" si="159"/>
        <v/>
      </c>
      <c r="BB707" s="87" t="str">
        <f t="shared" ca="1" si="159"/>
        <v/>
      </c>
      <c r="BC707" s="87" t="str">
        <f t="shared" ca="1" si="159"/>
        <v/>
      </c>
      <c r="BD707" s="87" t="str">
        <f t="shared" ca="1" si="159"/>
        <v/>
      </c>
      <c r="BE707" s="87" t="str">
        <f t="shared" ca="1" si="159"/>
        <v/>
      </c>
      <c r="BF707" s="87" t="str">
        <f t="shared" ca="1" si="159"/>
        <v/>
      </c>
      <c r="BG707" s="87" t="str">
        <f t="shared" ca="1" si="159"/>
        <v/>
      </c>
      <c r="BI707" s="87" t="str">
        <f>IF($Q707="","",IFERROR(IF(OR(AND($T707&gt;=DATEVALUE("10/1/20"&amp;RIGHT(BH$1,2)),$T707&lt;=DATEVALUE("9/30/20"&amp;RIGHT(BI$1,2))),AND($U707&gt;=DATEVALUE("10/1/20"&amp;RIGHT(BH$1,2)),$U707&lt;=DATEVALUE("9/30/20"&amp;RIGHT(BI$1,2))),AND($T707&lt;=DATEVALUE("10/1/20"&amp;RIGHT(BH$1,2)),$U707&gt;=DATEVALUE("9/30/20"&amp;RIGHT(BI$1,2)))),
IF(AND($T707&gt;=DATEVALUE("10/1/20"&amp;RIGHT(BH$1,2)),$U707&lt;=DATEVALUE("9/30/20"&amp;RIGHT(BI$1,2))),NETWORKDAYS($T707,$U707,Holidays!$J$3:$J$937),
IF(AND($T707&lt;DATEVALUE("10/1/20"&amp;RIGHT(BH$1,2)),$U707&lt;=DATEVALUE("9/30/20"&amp;RIGHT(BI$1,2))),NETWORKDAYS(DATEVALUE("10/1/20"&amp;RIGHT(BH$1,2)),$U707,Holidays!$J$3:$J$937),
IF($T707&lt;DATEVALUE("10/1/20"&amp;RIGHT(BH$1,2)),NETWORKDAYS(DATEVALUE("10/1/20"&amp;RIGHT(BH$1,2)),DATEVALUE("9/30/20"&amp;RIGHT(BI$1,2)),Holidays!$J$3:$J$937),
IF($T707&gt;=DATEVALUE("10/1/20"&amp;RIGHT(BH$1,2)),NETWORKDAYS($T707,DATEVALUE("9/30/20"&amp;RIGHT(BI$1,2)),Holidays!$J$3:$J$937),"")))),"")/(NETWORKDAYS($T707,$U707,Holidays!$J$3:$J$937)),0))</f>
        <v/>
      </c>
      <c r="BJ707" s="87" t="str">
        <f>IF($Q707="","",IFERROR(IF(OR(AND($T707&gt;=DATEVALUE("10/1/20"&amp;RIGHT(BI$1,2)),$T707&lt;=DATEVALUE("9/30/20"&amp;RIGHT(BJ$1,2))),AND($U707&gt;=DATEVALUE("10/1/20"&amp;RIGHT(BI$1,2)),$U707&lt;=DATEVALUE("9/30/20"&amp;RIGHT(BJ$1,2))),AND($T707&lt;=DATEVALUE("10/1/20"&amp;RIGHT(BI$1,2)),$U707&gt;=DATEVALUE("9/30/20"&amp;RIGHT(BJ$1,2)))),
IF(AND($T707&gt;=DATEVALUE("10/1/20"&amp;RIGHT(BI$1,2)),$U707&lt;=DATEVALUE("9/30/20"&amp;RIGHT(BJ$1,2))),NETWORKDAYS($T707,$U707,Holidays!$J$3:$J$937),
IF(AND($T707&lt;DATEVALUE("10/1/20"&amp;RIGHT(BI$1,2)),$U707&lt;=DATEVALUE("9/30/20"&amp;RIGHT(BJ$1,2))),NETWORKDAYS(DATEVALUE("10/1/20"&amp;RIGHT(BI$1,2)),$U707,Holidays!$J$3:$J$937),
IF($T707&lt;DATEVALUE("10/1/20"&amp;RIGHT(BI$1,2)),NETWORKDAYS(DATEVALUE("10/1/20"&amp;RIGHT(BI$1,2)),DATEVALUE("9/30/20"&amp;RIGHT(BJ$1,2)),Holidays!$J$3:$J$937),
IF($T707&gt;=DATEVALUE("10/1/20"&amp;RIGHT(BI$1,2)),NETWORKDAYS($T707,DATEVALUE("9/30/20"&amp;RIGHT(BJ$1,2)),Holidays!$J$3:$J$937),"")))),"")/(NETWORKDAYS($T707,$U707,Holidays!$J$3:$J$937)),0))</f>
        <v/>
      </c>
      <c r="BK707" s="87" t="str">
        <f>IF($Q707="","",IFERROR(IF(OR(AND($T707&gt;=DATEVALUE("10/1/20"&amp;RIGHT(BJ$1,2)),$T707&lt;=DATEVALUE("9/30/20"&amp;RIGHT(BK$1,2))),AND($U707&gt;=DATEVALUE("10/1/20"&amp;RIGHT(BJ$1,2)),$U707&lt;=DATEVALUE("9/30/20"&amp;RIGHT(BK$1,2))),AND($T707&lt;=DATEVALUE("10/1/20"&amp;RIGHT(BJ$1,2)),$U707&gt;=DATEVALUE("9/30/20"&amp;RIGHT(BK$1,2)))),
IF(AND($T707&gt;=DATEVALUE("10/1/20"&amp;RIGHT(BJ$1,2)),$U707&lt;=DATEVALUE("9/30/20"&amp;RIGHT(BK$1,2))),NETWORKDAYS($T707,$U707,Holidays!$J$3:$J$937),
IF(AND($T707&lt;DATEVALUE("10/1/20"&amp;RIGHT(BJ$1,2)),$U707&lt;=DATEVALUE("9/30/20"&amp;RIGHT(BK$1,2))),NETWORKDAYS(DATEVALUE("10/1/20"&amp;RIGHT(BJ$1,2)),$U707,Holidays!$J$3:$J$937),
IF($T707&lt;DATEVALUE("10/1/20"&amp;RIGHT(BJ$1,2)),NETWORKDAYS(DATEVALUE("10/1/20"&amp;RIGHT(BJ$1,2)),DATEVALUE("9/30/20"&amp;RIGHT(BK$1,2)),Holidays!$J$3:$J$937),
IF($T707&gt;=DATEVALUE("10/1/20"&amp;RIGHT(BJ$1,2)),NETWORKDAYS($T707,DATEVALUE("9/30/20"&amp;RIGHT(BK$1,2)),Holidays!$J$3:$J$937),"")))),"")/(NETWORKDAYS($T707,$U707,Holidays!$J$3:$J$937)),0))</f>
        <v/>
      </c>
      <c r="BL707" s="87" t="str">
        <f>IF($Q707="","",IFERROR(IF(OR(AND($T707&gt;=DATEVALUE("10/1/20"&amp;RIGHT(BK$1,2)),$T707&lt;=DATEVALUE("9/30/20"&amp;RIGHT(BL$1,2))),AND($U707&gt;=DATEVALUE("10/1/20"&amp;RIGHT(BK$1,2)),$U707&lt;=DATEVALUE("9/30/20"&amp;RIGHT(BL$1,2))),AND($T707&lt;=DATEVALUE("10/1/20"&amp;RIGHT(BK$1,2)),$U707&gt;=DATEVALUE("9/30/20"&amp;RIGHT(BL$1,2)))),
IF(AND($T707&gt;=DATEVALUE("10/1/20"&amp;RIGHT(BK$1,2)),$U707&lt;=DATEVALUE("9/30/20"&amp;RIGHT(BL$1,2))),NETWORKDAYS($T707,$U707,Holidays!$J$3:$J$937),
IF(AND($T707&lt;DATEVALUE("10/1/20"&amp;RIGHT(BK$1,2)),$U707&lt;=DATEVALUE("9/30/20"&amp;RIGHT(BL$1,2))),NETWORKDAYS(DATEVALUE("10/1/20"&amp;RIGHT(BK$1,2)),$U707,Holidays!$J$3:$J$937),
IF($T707&lt;DATEVALUE("10/1/20"&amp;RIGHT(BK$1,2)),NETWORKDAYS(DATEVALUE("10/1/20"&amp;RIGHT(BK$1,2)),DATEVALUE("9/30/20"&amp;RIGHT(BL$1,2)),Holidays!$J$3:$J$937),
IF($T707&gt;=DATEVALUE("10/1/20"&amp;RIGHT(BK$1,2)),NETWORKDAYS($T707,DATEVALUE("9/30/20"&amp;RIGHT(BL$1,2)),Holidays!$J$3:$J$937),"")))),"")/(NETWORKDAYS($T707,$U707,Holidays!$J$3:$J$937)),0))</f>
        <v/>
      </c>
      <c r="BM707" s="87" t="str">
        <f>IF($Q707="","",IFERROR(IF(OR(AND($T707&gt;=DATEVALUE("10/1/20"&amp;RIGHT(BL$1,2)),$T707&lt;=DATEVALUE("9/30/20"&amp;RIGHT(BM$1,2))),AND($U707&gt;=DATEVALUE("10/1/20"&amp;RIGHT(BL$1,2)),$U707&lt;=DATEVALUE("9/30/20"&amp;RIGHT(BM$1,2))),AND($T707&lt;=DATEVALUE("10/1/20"&amp;RIGHT(BL$1,2)),$U707&gt;=DATEVALUE("9/30/20"&amp;RIGHT(BM$1,2)))),
IF(AND($T707&gt;=DATEVALUE("10/1/20"&amp;RIGHT(BL$1,2)),$U707&lt;=DATEVALUE("9/30/20"&amp;RIGHT(BM$1,2))),NETWORKDAYS($T707,$U707,Holidays!$J$3:$J$937),
IF(AND($T707&lt;DATEVALUE("10/1/20"&amp;RIGHT(BL$1,2)),$U707&lt;=DATEVALUE("9/30/20"&amp;RIGHT(BM$1,2))),NETWORKDAYS(DATEVALUE("10/1/20"&amp;RIGHT(BL$1,2)),$U707,Holidays!$J$3:$J$937),
IF($T707&lt;DATEVALUE("10/1/20"&amp;RIGHT(BL$1,2)),NETWORKDAYS(DATEVALUE("10/1/20"&amp;RIGHT(BL$1,2)),DATEVALUE("9/30/20"&amp;RIGHT(BM$1,2)),Holidays!$J$3:$J$937),
IF($T707&gt;=DATEVALUE("10/1/20"&amp;RIGHT(BL$1,2)),NETWORKDAYS($T707,DATEVALUE("9/30/20"&amp;RIGHT(BM$1,2)),Holidays!$J$3:$J$937),"")))),"")/(NETWORKDAYS($T707,$U707,Holidays!$J$3:$J$937)),0))</f>
        <v/>
      </c>
      <c r="BN707" s="87" t="str">
        <f>IF($Q707="","",IFERROR(IF(OR(AND($T707&gt;=DATEVALUE("10/1/20"&amp;RIGHT(BM$1,2)),$T707&lt;=DATEVALUE("9/30/20"&amp;RIGHT(BN$1,2))),AND($U707&gt;=DATEVALUE("10/1/20"&amp;RIGHT(BM$1,2)),$U707&lt;=DATEVALUE("9/30/20"&amp;RIGHT(BN$1,2))),AND($T707&lt;=DATEVALUE("10/1/20"&amp;RIGHT(BM$1,2)),$U707&gt;=DATEVALUE("9/30/20"&amp;RIGHT(BN$1,2)))),
IF(AND($T707&gt;=DATEVALUE("10/1/20"&amp;RIGHT(BM$1,2)),$U707&lt;=DATEVALUE("9/30/20"&amp;RIGHT(BN$1,2))),NETWORKDAYS($T707,$U707,Holidays!$J$3:$J$937),
IF(AND($T707&lt;DATEVALUE("10/1/20"&amp;RIGHT(BM$1,2)),$U707&lt;=DATEVALUE("9/30/20"&amp;RIGHT(BN$1,2))),NETWORKDAYS(DATEVALUE("10/1/20"&amp;RIGHT(BM$1,2)),$U707,Holidays!$J$3:$J$937),
IF($T707&lt;DATEVALUE("10/1/20"&amp;RIGHT(BM$1,2)),NETWORKDAYS(DATEVALUE("10/1/20"&amp;RIGHT(BM$1,2)),DATEVALUE("9/30/20"&amp;RIGHT(BN$1,2)),Holidays!$J$3:$J$937),
IF($T707&gt;=DATEVALUE("10/1/20"&amp;RIGHT(BM$1,2)),NETWORKDAYS($T707,DATEVALUE("9/30/20"&amp;RIGHT(BN$1,2)),Holidays!$J$3:$J$937),"")))),"")/(NETWORKDAYS($T707,$U707,Holidays!$J$3:$J$937)),0))</f>
        <v/>
      </c>
      <c r="BO707" s="87" t="str">
        <f>IF($Q707="","",IFERROR(IF(OR(AND($T707&gt;=DATEVALUE("10/1/20"&amp;RIGHT(BN$1,2)),$T707&lt;=DATEVALUE("9/30/20"&amp;RIGHT(BO$1,2))),AND($U707&gt;=DATEVALUE("10/1/20"&amp;RIGHT(BN$1,2)),$U707&lt;=DATEVALUE("9/30/20"&amp;RIGHT(BO$1,2))),AND($T707&lt;=DATEVALUE("10/1/20"&amp;RIGHT(BN$1,2)),$U707&gt;=DATEVALUE("9/30/20"&amp;RIGHT(BO$1,2)))),
IF(AND($T707&gt;=DATEVALUE("10/1/20"&amp;RIGHT(BN$1,2)),$U707&lt;=DATEVALUE("9/30/20"&amp;RIGHT(BO$1,2))),NETWORKDAYS($T707,$U707,Holidays!$J$3:$J$937),
IF(AND($T707&lt;DATEVALUE("10/1/20"&amp;RIGHT(BN$1,2)),$U707&lt;=DATEVALUE("9/30/20"&amp;RIGHT(BO$1,2))),NETWORKDAYS(DATEVALUE("10/1/20"&amp;RIGHT(BN$1,2)),$U707,Holidays!$J$3:$J$937),
IF($T707&lt;DATEVALUE("10/1/20"&amp;RIGHT(BN$1,2)),NETWORKDAYS(DATEVALUE("10/1/20"&amp;RIGHT(BN$1,2)),DATEVALUE("9/30/20"&amp;RIGHT(BO$1,2)),Holidays!$J$3:$J$937),
IF($T707&gt;=DATEVALUE("10/1/20"&amp;RIGHT(BN$1,2)),NETWORKDAYS($T707,DATEVALUE("9/30/20"&amp;RIGHT(BO$1,2)),Holidays!$J$3:$J$937),"")))),"")/(NETWORKDAYS($T707,$U707,Holidays!$J$3:$J$937)),0))</f>
        <v/>
      </c>
      <c r="BP707" s="87" t="str">
        <f>IF($Q707="","",IFERROR(IF(OR(AND($T707&gt;=DATEVALUE("10/1/20"&amp;RIGHT(BO$1,2)),$T707&lt;=DATEVALUE("9/30/20"&amp;RIGHT(BP$1,2))),AND($U707&gt;=DATEVALUE("10/1/20"&amp;RIGHT(BO$1,2)),$U707&lt;=DATEVALUE("9/30/20"&amp;RIGHT(BP$1,2))),AND($T707&lt;=DATEVALUE("10/1/20"&amp;RIGHT(BO$1,2)),$U707&gt;=DATEVALUE("9/30/20"&amp;RIGHT(BP$1,2)))),
IF(AND($T707&gt;=DATEVALUE("10/1/20"&amp;RIGHT(BO$1,2)),$U707&lt;=DATEVALUE("9/30/20"&amp;RIGHT(BP$1,2))),NETWORKDAYS($T707,$U707,Holidays!$J$3:$J$937),
IF(AND($T707&lt;DATEVALUE("10/1/20"&amp;RIGHT(BO$1,2)),$U707&lt;=DATEVALUE("9/30/20"&amp;RIGHT(BP$1,2))),NETWORKDAYS(DATEVALUE("10/1/20"&amp;RIGHT(BO$1,2)),$U707,Holidays!$J$3:$J$937),
IF($T707&lt;DATEVALUE("10/1/20"&amp;RIGHT(BO$1,2)),NETWORKDAYS(DATEVALUE("10/1/20"&amp;RIGHT(BO$1,2)),DATEVALUE("9/30/20"&amp;RIGHT(BP$1,2)),Holidays!$J$3:$J$937),
IF($T707&gt;=DATEVALUE("10/1/20"&amp;RIGHT(BO$1,2)),NETWORKDAYS($T707,DATEVALUE("9/30/20"&amp;RIGHT(BP$1,2)),Holidays!$J$3:$J$937),"")))),"")/(NETWORKDAYS($T707,$U707,Holidays!$J$3:$J$937)),0))</f>
        <v/>
      </c>
      <c r="BQ707" s="87" t="str">
        <f>IF($Q707="","",IFERROR(IF(OR(AND($T707&gt;=DATEVALUE("10/1/20"&amp;RIGHT(BP$1,2)),$T707&lt;=DATEVALUE("9/30/20"&amp;RIGHT(BQ$1,2))),AND($U707&gt;=DATEVALUE("10/1/20"&amp;RIGHT(BP$1,2)),$U707&lt;=DATEVALUE("9/30/20"&amp;RIGHT(BQ$1,2))),AND($T707&lt;=DATEVALUE("10/1/20"&amp;RIGHT(BP$1,2)),$U707&gt;=DATEVALUE("9/30/20"&amp;RIGHT(BQ$1,2)))),
IF(AND($T707&gt;=DATEVALUE("10/1/20"&amp;RIGHT(BP$1,2)),$U707&lt;=DATEVALUE("9/30/20"&amp;RIGHT(BQ$1,2))),NETWORKDAYS($T707,$U707,Holidays!$J$3:$J$937),
IF(AND($T707&lt;DATEVALUE("10/1/20"&amp;RIGHT(BP$1,2)),$U707&lt;=DATEVALUE("9/30/20"&amp;RIGHT(BQ$1,2))),NETWORKDAYS(DATEVALUE("10/1/20"&amp;RIGHT(BP$1,2)),$U707,Holidays!$J$3:$J$937),
IF($T707&lt;DATEVALUE("10/1/20"&amp;RIGHT(BP$1,2)),NETWORKDAYS(DATEVALUE("10/1/20"&amp;RIGHT(BP$1,2)),DATEVALUE("9/30/20"&amp;RIGHT(BQ$1,2)),Holidays!$J$3:$J$937),
IF($T707&gt;=DATEVALUE("10/1/20"&amp;RIGHT(BP$1,2)),NETWORKDAYS($T707,DATEVALUE("9/30/20"&amp;RIGHT(BQ$1,2)),Holidays!$J$3:$J$937),"")))),"")/(NETWORKDAYS($T707,$U707,Holidays!$J$3:$J$937)),0))</f>
        <v/>
      </c>
      <c r="BR707" s="87" t="str">
        <f>IF($Q707="","",IFERROR(IF(OR(AND($T707&gt;=DATEVALUE("10/1/20"&amp;RIGHT(BQ$1,2)),$T707&lt;=DATEVALUE("9/30/20"&amp;RIGHT(BR$1,2))),AND($U707&gt;=DATEVALUE("10/1/20"&amp;RIGHT(BQ$1,2)),$U707&lt;=DATEVALUE("9/30/20"&amp;RIGHT(BR$1,2))),AND($T707&lt;=DATEVALUE("10/1/20"&amp;RIGHT(BQ$1,2)),$U707&gt;=DATEVALUE("9/30/20"&amp;RIGHT(BR$1,2)))),
IF(AND($T707&gt;=DATEVALUE("10/1/20"&amp;RIGHT(BQ$1,2)),$U707&lt;=DATEVALUE("9/30/20"&amp;RIGHT(BR$1,2))),NETWORKDAYS($T707,$U707,Holidays!$J$3:$J$937),
IF(AND($T707&lt;DATEVALUE("10/1/20"&amp;RIGHT(BQ$1,2)),$U707&lt;=DATEVALUE("9/30/20"&amp;RIGHT(BR$1,2))),NETWORKDAYS(DATEVALUE("10/1/20"&amp;RIGHT(BQ$1,2)),$U707,Holidays!$J$3:$J$937),
IF($T707&lt;DATEVALUE("10/1/20"&amp;RIGHT(BQ$1,2)),NETWORKDAYS(DATEVALUE("10/1/20"&amp;RIGHT(BQ$1,2)),DATEVALUE("9/30/20"&amp;RIGHT(BR$1,2)),Holidays!$J$3:$J$937),
IF($T707&gt;=DATEVALUE("10/1/20"&amp;RIGHT(BQ$1,2)),NETWORKDAYS($T707,DATEVALUE("9/30/20"&amp;RIGHT(BR$1,2)),Holidays!$J$3:$J$937),"")))),"")/(NETWORKDAYS($T707,$U707,Holidays!$J$3:$J$937)),0))</f>
        <v/>
      </c>
      <c r="BS707" s="87" t="str">
        <f>IF($Q707="","",IFERROR(IF(OR(AND($T707&gt;=DATEVALUE("10/1/20"&amp;RIGHT(BR$1,2)),$T707&lt;=DATEVALUE("9/30/20"&amp;RIGHT(BS$1,2))),AND($U707&gt;=DATEVALUE("10/1/20"&amp;RIGHT(BR$1,2)),$U707&lt;=DATEVALUE("9/30/20"&amp;RIGHT(BS$1,2))),AND($T707&lt;=DATEVALUE("10/1/20"&amp;RIGHT(BR$1,2)),$U707&gt;=DATEVALUE("9/30/20"&amp;RIGHT(BS$1,2)))),
IF(AND($T707&gt;=DATEVALUE("10/1/20"&amp;RIGHT(BR$1,2)),$U707&lt;=DATEVALUE("9/30/20"&amp;RIGHT(BS$1,2))),NETWORKDAYS($T707,$U707,Holidays!$J$3:$J$937),
IF(AND($T707&lt;DATEVALUE("10/1/20"&amp;RIGHT(BR$1,2)),$U707&lt;=DATEVALUE("9/30/20"&amp;RIGHT(BS$1,2))),NETWORKDAYS(DATEVALUE("10/1/20"&amp;RIGHT(BR$1,2)),$U707,Holidays!$J$3:$J$937),
IF($T707&lt;DATEVALUE("10/1/20"&amp;RIGHT(BR$1,2)),NETWORKDAYS(DATEVALUE("10/1/20"&amp;RIGHT(BR$1,2)),DATEVALUE("9/30/20"&amp;RIGHT(BS$1,2)),Holidays!$J$3:$J$937),
IF($T707&gt;=DATEVALUE("10/1/20"&amp;RIGHT(BR$1,2)),NETWORKDAYS($T707,DATEVALUE("9/30/20"&amp;RIGHT(BS$1,2)),Holidays!$J$3:$J$937),"")))),"")/(NETWORKDAYS($T707,$U707,Holidays!$J$3:$J$937)),0))</f>
        <v/>
      </c>
      <c r="BT707" s="87" t="str">
        <f>IF($Q707="","",IFERROR(IF(OR(AND($T707&gt;=DATEVALUE("10/1/20"&amp;RIGHT(BS$1,2)),$T707&lt;=DATEVALUE("9/30/20"&amp;RIGHT(BT$1,2))),AND($U707&gt;=DATEVALUE("10/1/20"&amp;RIGHT(BS$1,2)),$U707&lt;=DATEVALUE("9/30/20"&amp;RIGHT(BT$1,2))),AND($T707&lt;=DATEVALUE("10/1/20"&amp;RIGHT(BS$1,2)),$U707&gt;=DATEVALUE("9/30/20"&amp;RIGHT(BT$1,2)))),
IF(AND($T707&gt;=DATEVALUE("10/1/20"&amp;RIGHT(BS$1,2)),$U707&lt;=DATEVALUE("9/30/20"&amp;RIGHT(BT$1,2))),NETWORKDAYS($T707,$U707,Holidays!$J$3:$J$937),
IF(AND($T707&lt;DATEVALUE("10/1/20"&amp;RIGHT(BS$1,2)),$U707&lt;=DATEVALUE("9/30/20"&amp;RIGHT(BT$1,2))),NETWORKDAYS(DATEVALUE("10/1/20"&amp;RIGHT(BS$1,2)),$U707,Holidays!$J$3:$J$937),
IF($T707&lt;DATEVALUE("10/1/20"&amp;RIGHT(BS$1,2)),NETWORKDAYS(DATEVALUE("10/1/20"&amp;RIGHT(BS$1,2)),DATEVALUE("9/30/20"&amp;RIGHT(BT$1,2)),Holidays!$J$3:$J$937),
IF($T707&gt;=DATEVALUE("10/1/20"&amp;RIGHT(BS$1,2)),NETWORKDAYS($T707,DATEVALUE("9/30/20"&amp;RIGHT(BT$1,2)),Holidays!$J$3:$J$937),"")))),"")/(NETWORKDAYS($T707,$U707,Holidays!$J$3:$J$937)),0))</f>
        <v/>
      </c>
      <c r="BU707" s="87" t="str">
        <f>IF($Q707="","",IFERROR(IF(OR(AND($T707&gt;=DATEVALUE("10/1/20"&amp;RIGHT(BT$1,2)),$T707&lt;=DATEVALUE("9/30/20"&amp;RIGHT(BU$1,2))),AND($U707&gt;=DATEVALUE("10/1/20"&amp;RIGHT(BT$1,2)),$U707&lt;=DATEVALUE("9/30/20"&amp;RIGHT(BU$1,2))),AND($T707&lt;=DATEVALUE("10/1/20"&amp;RIGHT(BT$1,2)),$U707&gt;=DATEVALUE("9/30/20"&amp;RIGHT(BU$1,2)))),
IF(AND($T707&gt;=DATEVALUE("10/1/20"&amp;RIGHT(BT$1,2)),$U707&lt;=DATEVALUE("9/30/20"&amp;RIGHT(BU$1,2))),NETWORKDAYS($T707,$U707,Holidays!$J$3:$J$937),
IF(AND($T707&lt;DATEVALUE("10/1/20"&amp;RIGHT(BT$1,2)),$U707&lt;=DATEVALUE("9/30/20"&amp;RIGHT(BU$1,2))),NETWORKDAYS(DATEVALUE("10/1/20"&amp;RIGHT(BT$1,2)),$U707,Holidays!$J$3:$J$937),
IF($T707&lt;DATEVALUE("10/1/20"&amp;RIGHT(BT$1,2)),NETWORKDAYS(DATEVALUE("10/1/20"&amp;RIGHT(BT$1,2)),DATEVALUE("9/30/20"&amp;RIGHT(BU$1,2)),Holidays!$J$3:$J$937),
IF($T707&gt;=DATEVALUE("10/1/20"&amp;RIGHT(BT$1,2)),NETWORKDAYS($T707,DATEVALUE("9/30/20"&amp;RIGHT(BU$1,2)),Holidays!$J$3:$J$937),"")))),"")/(NETWORKDAYS($T707,$U707,Holidays!$J$3:$J$937)),0))</f>
        <v/>
      </c>
      <c r="BV707" s="87" t="str">
        <f>IF($Q707="","",IFERROR(IF(OR(AND($T707&gt;=DATEVALUE("10/1/20"&amp;RIGHT(BU$1,2)),$T707&lt;=DATEVALUE("9/30/20"&amp;RIGHT(BV$1,2))),AND($U707&gt;=DATEVALUE("10/1/20"&amp;RIGHT(BU$1,2)),$U707&lt;=DATEVALUE("9/30/20"&amp;RIGHT(BV$1,2))),AND($T707&lt;=DATEVALUE("10/1/20"&amp;RIGHT(BU$1,2)),$U707&gt;=DATEVALUE("9/30/20"&amp;RIGHT(BV$1,2)))),
IF(AND($T707&gt;=DATEVALUE("10/1/20"&amp;RIGHT(BU$1,2)),$U707&lt;=DATEVALUE("9/30/20"&amp;RIGHT(BV$1,2))),NETWORKDAYS($T707,$U707,Holidays!$J$3:$J$937),
IF(AND($T707&lt;DATEVALUE("10/1/20"&amp;RIGHT(BU$1,2)),$U707&lt;=DATEVALUE("9/30/20"&amp;RIGHT(BV$1,2))),NETWORKDAYS(DATEVALUE("10/1/20"&amp;RIGHT(BU$1,2)),$U707,Holidays!$J$3:$J$937),
IF($T707&lt;DATEVALUE("10/1/20"&amp;RIGHT(BU$1,2)),NETWORKDAYS(DATEVALUE("10/1/20"&amp;RIGHT(BU$1,2)),DATEVALUE("9/30/20"&amp;RIGHT(BV$1,2)),Holidays!$J$3:$J$937),
IF($T707&gt;=DATEVALUE("10/1/20"&amp;RIGHT(BU$1,2)),NETWORKDAYS($T707,DATEVALUE("9/30/20"&amp;RIGHT(BV$1,2)),Holidays!$J$3:$J$937),"")))),"")/(NETWORKDAYS($T707,$U707,Holidays!$J$3:$J$937)),0))</f>
        <v/>
      </c>
      <c r="BW707" s="87" t="str">
        <f>IF($Q707="","",IFERROR(IF(OR(AND($T707&gt;=DATEVALUE("10/1/20"&amp;RIGHT(BV$1,2)),$T707&lt;=DATEVALUE("9/30/20"&amp;RIGHT(BW$1,2))),AND($U707&gt;=DATEVALUE("10/1/20"&amp;RIGHT(BV$1,2)),$U707&lt;=DATEVALUE("9/30/20"&amp;RIGHT(BW$1,2))),AND($T707&lt;=DATEVALUE("10/1/20"&amp;RIGHT(BV$1,2)),$U707&gt;=DATEVALUE("9/30/20"&amp;RIGHT(BW$1,2)))),
IF(AND($T707&gt;=DATEVALUE("10/1/20"&amp;RIGHT(BV$1,2)),$U707&lt;=DATEVALUE("9/30/20"&amp;RIGHT(BW$1,2))),NETWORKDAYS($T707,$U707,Holidays!$J$3:$J$937),
IF(AND($T707&lt;DATEVALUE("10/1/20"&amp;RIGHT(BV$1,2)),$U707&lt;=DATEVALUE("9/30/20"&amp;RIGHT(BW$1,2))),NETWORKDAYS(DATEVALUE("10/1/20"&amp;RIGHT(BV$1,2)),$U707,Holidays!$J$3:$J$937),
IF($T707&lt;DATEVALUE("10/1/20"&amp;RIGHT(BV$1,2)),NETWORKDAYS(DATEVALUE("10/1/20"&amp;RIGHT(BV$1,2)),DATEVALUE("9/30/20"&amp;RIGHT(BW$1,2)),Holidays!$J$3:$J$937),
IF($T707&gt;=DATEVALUE("10/1/20"&amp;RIGHT(BV$1,2)),NETWORKDAYS($T707,DATEVALUE("9/30/20"&amp;RIGHT(BW$1,2)),Holidays!$J$3:$J$937),"")))),"")/(NETWORKDAYS($T707,$U707,Holidays!$J$3:$J$937)),0))</f>
        <v/>
      </c>
      <c r="BX707" s="87" t="str">
        <f>IF($Q707="","",IFERROR(IF(OR(AND($T707&gt;=DATEVALUE("10/1/20"&amp;RIGHT(BW$1,2)),$T707&lt;=DATEVALUE("9/30/20"&amp;RIGHT(BX$1,2))),AND($U707&gt;=DATEVALUE("10/1/20"&amp;RIGHT(BW$1,2)),$U707&lt;=DATEVALUE("9/30/20"&amp;RIGHT(BX$1,2))),AND($T707&lt;=DATEVALUE("10/1/20"&amp;RIGHT(BW$1,2)),$U707&gt;=DATEVALUE("9/30/20"&amp;RIGHT(BX$1,2)))),
IF(AND($T707&gt;=DATEVALUE("10/1/20"&amp;RIGHT(BW$1,2)),$U707&lt;=DATEVALUE("9/30/20"&amp;RIGHT(BX$1,2))),NETWORKDAYS($T707,$U707,Holidays!$J$3:$J$937),
IF(AND($T707&lt;DATEVALUE("10/1/20"&amp;RIGHT(BW$1,2)),$U707&lt;=DATEVALUE("9/30/20"&amp;RIGHT(BX$1,2))),NETWORKDAYS(DATEVALUE("10/1/20"&amp;RIGHT(BW$1,2)),$U707,Holidays!$J$3:$J$937),
IF($T707&lt;DATEVALUE("10/1/20"&amp;RIGHT(BW$1,2)),NETWORKDAYS(DATEVALUE("10/1/20"&amp;RIGHT(BW$1,2)),DATEVALUE("9/30/20"&amp;RIGHT(BX$1,2)),Holidays!$J$3:$J$937),
IF($T707&gt;=DATEVALUE("10/1/20"&amp;RIGHT(BW$1,2)),NETWORKDAYS($T707,DATEVALUE("9/30/20"&amp;RIGHT(BX$1,2)),Holidays!$J$3:$J$937),"")))),"")/(NETWORKDAYS($T707,$U707,Holidays!$J$3:$J$937)),0))</f>
        <v/>
      </c>
      <c r="BY707" s="87" t="str">
        <f>IF($Q707="","",IFERROR(IF(OR(AND($T707&gt;=DATEVALUE("10/1/20"&amp;RIGHT(BX$1,2)),$T707&lt;=DATEVALUE("9/30/20"&amp;RIGHT(BY$1,2))),AND($U707&gt;=DATEVALUE("10/1/20"&amp;RIGHT(BX$1,2)),$U707&lt;=DATEVALUE("9/30/20"&amp;RIGHT(BY$1,2))),AND($T707&lt;=DATEVALUE("10/1/20"&amp;RIGHT(BX$1,2)),$U707&gt;=DATEVALUE("9/30/20"&amp;RIGHT(BY$1,2)))),
IF(AND($T707&gt;=DATEVALUE("10/1/20"&amp;RIGHT(BX$1,2)),$U707&lt;=DATEVALUE("9/30/20"&amp;RIGHT(BY$1,2))),NETWORKDAYS($T707,$U707,Holidays!$J$3:$J$937),
IF(AND($T707&lt;DATEVALUE("10/1/20"&amp;RIGHT(BX$1,2)),$U707&lt;=DATEVALUE("9/30/20"&amp;RIGHT(BY$1,2))),NETWORKDAYS(DATEVALUE("10/1/20"&amp;RIGHT(BX$1,2)),$U707,Holidays!$J$3:$J$937),
IF($T707&lt;DATEVALUE("10/1/20"&amp;RIGHT(BX$1,2)),NETWORKDAYS(DATEVALUE("10/1/20"&amp;RIGHT(BX$1,2)),DATEVALUE("9/30/20"&amp;RIGHT(BY$1,2)),Holidays!$J$3:$J$937),
IF($T707&gt;=DATEVALUE("10/1/20"&amp;RIGHT(BX$1,2)),NETWORKDAYS($T707,DATEVALUE("9/30/20"&amp;RIGHT(BY$1,2)),Holidays!$J$3:$J$937),"")))),"")/(NETWORKDAYS($T707,$U707,Holidays!$J$3:$J$937)),0))</f>
        <v/>
      </c>
      <c r="BZ707" s="87" t="str">
        <f>IF($Q707="","",IFERROR(IF(OR(AND($T707&gt;=DATEVALUE("10/1/20"&amp;RIGHT(BY$1,2)),$T707&lt;=DATEVALUE("9/30/20"&amp;RIGHT(BZ$1,2))),AND($U707&gt;=DATEVALUE("10/1/20"&amp;RIGHT(BY$1,2)),$U707&lt;=DATEVALUE("9/30/20"&amp;RIGHT(BZ$1,2))),AND($T707&lt;=DATEVALUE("10/1/20"&amp;RIGHT(BY$1,2)),$U707&gt;=DATEVALUE("9/30/20"&amp;RIGHT(BZ$1,2)))),
IF(AND($T707&gt;=DATEVALUE("10/1/20"&amp;RIGHT(BY$1,2)),$U707&lt;=DATEVALUE("9/30/20"&amp;RIGHT(BZ$1,2))),NETWORKDAYS($T707,$U707,Holidays!$J$3:$J$937),
IF(AND($T707&lt;DATEVALUE("10/1/20"&amp;RIGHT(BY$1,2)),$U707&lt;=DATEVALUE("9/30/20"&amp;RIGHT(BZ$1,2))),NETWORKDAYS(DATEVALUE("10/1/20"&amp;RIGHT(BY$1,2)),$U707,Holidays!$J$3:$J$937),
IF($T707&lt;DATEVALUE("10/1/20"&amp;RIGHT(BY$1,2)),NETWORKDAYS(DATEVALUE("10/1/20"&amp;RIGHT(BY$1,2)),DATEVALUE("9/30/20"&amp;RIGHT(BZ$1,2)),Holidays!$J$3:$J$937),
IF($T707&gt;=DATEVALUE("10/1/20"&amp;RIGHT(BY$1,2)),NETWORKDAYS($T707,DATEVALUE("9/30/20"&amp;RIGHT(BZ$1,2)),Holidays!$J$3:$J$937),"")))),"")/(NETWORKDAYS($T707,$U707,Holidays!$J$3:$J$937)),0))</f>
        <v/>
      </c>
      <c r="CA707" s="87" t="str">
        <f>IF($Q707="","",IFERROR(IF(OR(AND($T707&gt;=DATEVALUE("10/1/20"&amp;RIGHT(BZ$1,2)),$T707&lt;=DATEVALUE("9/30/20"&amp;RIGHT(CA$1,2))),AND($U707&gt;=DATEVALUE("10/1/20"&amp;RIGHT(BZ$1,2)),$U707&lt;=DATEVALUE("9/30/20"&amp;RIGHT(CA$1,2))),AND($T707&lt;=DATEVALUE("10/1/20"&amp;RIGHT(BZ$1,2)),$U707&gt;=DATEVALUE("9/30/20"&amp;RIGHT(CA$1,2)))),
IF(AND($T707&gt;=DATEVALUE("10/1/20"&amp;RIGHT(BZ$1,2)),$U707&lt;=DATEVALUE("9/30/20"&amp;RIGHT(CA$1,2))),NETWORKDAYS($T707,$U707,Holidays!$J$3:$J$937),
IF(AND($T707&lt;DATEVALUE("10/1/20"&amp;RIGHT(BZ$1,2)),$U707&lt;=DATEVALUE("9/30/20"&amp;RIGHT(CA$1,2))),NETWORKDAYS(DATEVALUE("10/1/20"&amp;RIGHT(BZ$1,2)),$U707,Holidays!$J$3:$J$937),
IF($T707&lt;DATEVALUE("10/1/20"&amp;RIGHT(BZ$1,2)),NETWORKDAYS(DATEVALUE("10/1/20"&amp;RIGHT(BZ$1,2)),DATEVALUE("9/30/20"&amp;RIGHT(CA$1,2)),Holidays!$J$3:$J$937),
IF($T707&gt;=DATEVALUE("10/1/20"&amp;RIGHT(BZ$1,2)),NETWORKDAYS($T707,DATEVALUE("9/30/20"&amp;RIGHT(CA$1,2)),Holidays!$J$3:$J$937),"")))),"")/(NETWORKDAYS($T707,$U707,Holidays!$J$3:$J$937)),0))</f>
        <v/>
      </c>
      <c r="CB707" s="87" t="str">
        <f>IF($Q707="","",IFERROR(IF(OR(AND($T707&gt;=DATEVALUE("10/1/20"&amp;RIGHT(CA$1,2)),$T707&lt;=DATEVALUE("9/30/20"&amp;RIGHT(CB$1,2))),AND($U707&gt;=DATEVALUE("10/1/20"&amp;RIGHT(CA$1,2)),$U707&lt;=DATEVALUE("9/30/20"&amp;RIGHT(CB$1,2))),AND($T707&lt;=DATEVALUE("10/1/20"&amp;RIGHT(CA$1,2)),$U707&gt;=DATEVALUE("9/30/20"&amp;RIGHT(CB$1,2)))),
IF(AND($T707&gt;=DATEVALUE("10/1/20"&amp;RIGHT(CA$1,2)),$U707&lt;=DATEVALUE("9/30/20"&amp;RIGHT(CB$1,2))),NETWORKDAYS($T707,$U707,Holidays!$J$3:$J$937),
IF(AND($T707&lt;DATEVALUE("10/1/20"&amp;RIGHT(CA$1,2)),$U707&lt;=DATEVALUE("9/30/20"&amp;RIGHT(CB$1,2))),NETWORKDAYS(DATEVALUE("10/1/20"&amp;RIGHT(CA$1,2)),$U707,Holidays!$J$3:$J$937),
IF($T707&lt;DATEVALUE("10/1/20"&amp;RIGHT(CA$1,2)),NETWORKDAYS(DATEVALUE("10/1/20"&amp;RIGHT(CA$1,2)),DATEVALUE("9/30/20"&amp;RIGHT(CB$1,2)),Holidays!$J$3:$J$937),
IF($T707&gt;=DATEVALUE("10/1/20"&amp;RIGHT(CA$1,2)),NETWORKDAYS($T707,DATEVALUE("9/30/20"&amp;RIGHT(CB$1,2)),Holidays!$J$3:$J$937),"")))),"")/(NETWORKDAYS($T707,$U707,Holidays!$J$3:$J$937)),0))</f>
        <v/>
      </c>
    </row>
    <row r="708" spans="1:80">
      <c r="A708" s="97"/>
      <c r="B708" s="98" t="str">
        <f ca="1">IF(NOT($A708=""),OFFSET('WBS Reference &amp; User Procedure'!$A$1,MATCH($A708,'WBS Reference &amp; User Procedure'!$A:$A,0)-1,1),"")</f>
        <v/>
      </c>
      <c r="D708" s="97"/>
      <c r="T708" s="104" t="str">
        <f>IF(NOT(Q708=""),IF(NOT($S708=""),$S708,#REF!),"")</f>
        <v/>
      </c>
      <c r="U708" s="104" t="str">
        <f>IF(NOT(Q708=""),WORKDAY(T708,Q708,Holidays!$J$3:$J$937),"")</f>
        <v/>
      </c>
      <c r="V708" s="104"/>
      <c r="W708" s="104"/>
      <c r="X708" s="101" t="str">
        <f t="shared" si="153"/>
        <v/>
      </c>
      <c r="AL708" s="87" t="str">
        <f t="shared" ca="1" si="150"/>
        <v/>
      </c>
      <c r="AN708" s="87" t="str">
        <f t="shared" ca="1" si="158"/>
        <v/>
      </c>
      <c r="AO708" s="87" t="str">
        <f t="shared" ca="1" si="158"/>
        <v/>
      </c>
      <c r="AP708" s="87" t="str">
        <f t="shared" ca="1" si="158"/>
        <v/>
      </c>
      <c r="AQ708" s="87" t="str">
        <f t="shared" ca="1" si="158"/>
        <v/>
      </c>
      <c r="AR708" s="87" t="str">
        <f t="shared" ca="1" si="158"/>
        <v/>
      </c>
      <c r="AS708" s="87" t="str">
        <f t="shared" ca="1" si="158"/>
        <v/>
      </c>
      <c r="AT708" s="87" t="str">
        <f t="shared" ca="1" si="158"/>
        <v/>
      </c>
      <c r="AU708" s="87" t="str">
        <f t="shared" ca="1" si="158"/>
        <v/>
      </c>
      <c r="AV708" s="87" t="str">
        <f t="shared" ca="1" si="158"/>
        <v/>
      </c>
      <c r="AW708" s="87" t="str">
        <f t="shared" ca="1" si="158"/>
        <v/>
      </c>
      <c r="AX708" s="87" t="str">
        <f t="shared" ca="1" si="159"/>
        <v/>
      </c>
      <c r="AY708" s="87" t="str">
        <f t="shared" ca="1" si="159"/>
        <v/>
      </c>
      <c r="AZ708" s="87" t="str">
        <f t="shared" ca="1" si="159"/>
        <v/>
      </c>
      <c r="BA708" s="87" t="str">
        <f t="shared" ca="1" si="159"/>
        <v/>
      </c>
      <c r="BB708" s="87" t="str">
        <f t="shared" ca="1" si="159"/>
        <v/>
      </c>
      <c r="BC708" s="87" t="str">
        <f t="shared" ca="1" si="159"/>
        <v/>
      </c>
      <c r="BD708" s="87" t="str">
        <f t="shared" ca="1" si="159"/>
        <v/>
      </c>
      <c r="BE708" s="87" t="str">
        <f t="shared" ca="1" si="159"/>
        <v/>
      </c>
      <c r="BF708" s="87" t="str">
        <f t="shared" ca="1" si="159"/>
        <v/>
      </c>
      <c r="BG708" s="87" t="str">
        <f t="shared" ca="1" si="159"/>
        <v/>
      </c>
      <c r="BI708" s="87" t="str">
        <f>IF($Q708="","",IFERROR(IF(OR(AND($T708&gt;=DATEVALUE("10/1/20"&amp;RIGHT(BH$1,2)),$T708&lt;=DATEVALUE("9/30/20"&amp;RIGHT(BI$1,2))),AND($U708&gt;=DATEVALUE("10/1/20"&amp;RIGHT(BH$1,2)),$U708&lt;=DATEVALUE("9/30/20"&amp;RIGHT(BI$1,2))),AND($T708&lt;=DATEVALUE("10/1/20"&amp;RIGHT(BH$1,2)),$U708&gt;=DATEVALUE("9/30/20"&amp;RIGHT(BI$1,2)))),
IF(AND($T708&gt;=DATEVALUE("10/1/20"&amp;RIGHT(BH$1,2)),$U708&lt;=DATEVALUE("9/30/20"&amp;RIGHT(BI$1,2))),NETWORKDAYS($T708,$U708,Holidays!$J$3:$J$937),
IF(AND($T708&lt;DATEVALUE("10/1/20"&amp;RIGHT(BH$1,2)),$U708&lt;=DATEVALUE("9/30/20"&amp;RIGHT(BI$1,2))),NETWORKDAYS(DATEVALUE("10/1/20"&amp;RIGHT(BH$1,2)),$U708,Holidays!$J$3:$J$937),
IF($T708&lt;DATEVALUE("10/1/20"&amp;RIGHT(BH$1,2)),NETWORKDAYS(DATEVALUE("10/1/20"&amp;RIGHT(BH$1,2)),DATEVALUE("9/30/20"&amp;RIGHT(BI$1,2)),Holidays!$J$3:$J$937),
IF($T708&gt;=DATEVALUE("10/1/20"&amp;RIGHT(BH$1,2)),NETWORKDAYS($T708,DATEVALUE("9/30/20"&amp;RIGHT(BI$1,2)),Holidays!$J$3:$J$937),"")))),"")/(NETWORKDAYS($T708,$U708,Holidays!$J$3:$J$937)),0))</f>
        <v/>
      </c>
      <c r="BJ708" s="87" t="str">
        <f>IF($Q708="","",IFERROR(IF(OR(AND($T708&gt;=DATEVALUE("10/1/20"&amp;RIGHT(BI$1,2)),$T708&lt;=DATEVALUE("9/30/20"&amp;RIGHT(BJ$1,2))),AND($U708&gt;=DATEVALUE("10/1/20"&amp;RIGHT(BI$1,2)),$U708&lt;=DATEVALUE("9/30/20"&amp;RIGHT(BJ$1,2))),AND($T708&lt;=DATEVALUE("10/1/20"&amp;RIGHT(BI$1,2)),$U708&gt;=DATEVALUE("9/30/20"&amp;RIGHT(BJ$1,2)))),
IF(AND($T708&gt;=DATEVALUE("10/1/20"&amp;RIGHT(BI$1,2)),$U708&lt;=DATEVALUE("9/30/20"&amp;RIGHT(BJ$1,2))),NETWORKDAYS($T708,$U708,Holidays!$J$3:$J$937),
IF(AND($T708&lt;DATEVALUE("10/1/20"&amp;RIGHT(BI$1,2)),$U708&lt;=DATEVALUE("9/30/20"&amp;RIGHT(BJ$1,2))),NETWORKDAYS(DATEVALUE("10/1/20"&amp;RIGHT(BI$1,2)),$U708,Holidays!$J$3:$J$937),
IF($T708&lt;DATEVALUE("10/1/20"&amp;RIGHT(BI$1,2)),NETWORKDAYS(DATEVALUE("10/1/20"&amp;RIGHT(BI$1,2)),DATEVALUE("9/30/20"&amp;RIGHT(BJ$1,2)),Holidays!$J$3:$J$937),
IF($T708&gt;=DATEVALUE("10/1/20"&amp;RIGHT(BI$1,2)),NETWORKDAYS($T708,DATEVALUE("9/30/20"&amp;RIGHT(BJ$1,2)),Holidays!$J$3:$J$937),"")))),"")/(NETWORKDAYS($T708,$U708,Holidays!$J$3:$J$937)),0))</f>
        <v/>
      </c>
      <c r="BK708" s="87" t="str">
        <f>IF($Q708="","",IFERROR(IF(OR(AND($T708&gt;=DATEVALUE("10/1/20"&amp;RIGHT(BJ$1,2)),$T708&lt;=DATEVALUE("9/30/20"&amp;RIGHT(BK$1,2))),AND($U708&gt;=DATEVALUE("10/1/20"&amp;RIGHT(BJ$1,2)),$U708&lt;=DATEVALUE("9/30/20"&amp;RIGHT(BK$1,2))),AND($T708&lt;=DATEVALUE("10/1/20"&amp;RIGHT(BJ$1,2)),$U708&gt;=DATEVALUE("9/30/20"&amp;RIGHT(BK$1,2)))),
IF(AND($T708&gt;=DATEVALUE("10/1/20"&amp;RIGHT(BJ$1,2)),$U708&lt;=DATEVALUE("9/30/20"&amp;RIGHT(BK$1,2))),NETWORKDAYS($T708,$U708,Holidays!$J$3:$J$937),
IF(AND($T708&lt;DATEVALUE("10/1/20"&amp;RIGHT(BJ$1,2)),$U708&lt;=DATEVALUE("9/30/20"&amp;RIGHT(BK$1,2))),NETWORKDAYS(DATEVALUE("10/1/20"&amp;RIGHT(BJ$1,2)),$U708,Holidays!$J$3:$J$937),
IF($T708&lt;DATEVALUE("10/1/20"&amp;RIGHT(BJ$1,2)),NETWORKDAYS(DATEVALUE("10/1/20"&amp;RIGHT(BJ$1,2)),DATEVALUE("9/30/20"&amp;RIGHT(BK$1,2)),Holidays!$J$3:$J$937),
IF($T708&gt;=DATEVALUE("10/1/20"&amp;RIGHT(BJ$1,2)),NETWORKDAYS($T708,DATEVALUE("9/30/20"&amp;RIGHT(BK$1,2)),Holidays!$J$3:$J$937),"")))),"")/(NETWORKDAYS($T708,$U708,Holidays!$J$3:$J$937)),0))</f>
        <v/>
      </c>
      <c r="BL708" s="87" t="str">
        <f>IF($Q708="","",IFERROR(IF(OR(AND($T708&gt;=DATEVALUE("10/1/20"&amp;RIGHT(BK$1,2)),$T708&lt;=DATEVALUE("9/30/20"&amp;RIGHT(BL$1,2))),AND($U708&gt;=DATEVALUE("10/1/20"&amp;RIGHT(BK$1,2)),$U708&lt;=DATEVALUE("9/30/20"&amp;RIGHT(BL$1,2))),AND($T708&lt;=DATEVALUE("10/1/20"&amp;RIGHT(BK$1,2)),$U708&gt;=DATEVALUE("9/30/20"&amp;RIGHT(BL$1,2)))),
IF(AND($T708&gt;=DATEVALUE("10/1/20"&amp;RIGHT(BK$1,2)),$U708&lt;=DATEVALUE("9/30/20"&amp;RIGHT(BL$1,2))),NETWORKDAYS($T708,$U708,Holidays!$J$3:$J$937),
IF(AND($T708&lt;DATEVALUE("10/1/20"&amp;RIGHT(BK$1,2)),$U708&lt;=DATEVALUE("9/30/20"&amp;RIGHT(BL$1,2))),NETWORKDAYS(DATEVALUE("10/1/20"&amp;RIGHT(BK$1,2)),$U708,Holidays!$J$3:$J$937),
IF($T708&lt;DATEVALUE("10/1/20"&amp;RIGHT(BK$1,2)),NETWORKDAYS(DATEVALUE("10/1/20"&amp;RIGHT(BK$1,2)),DATEVALUE("9/30/20"&amp;RIGHT(BL$1,2)),Holidays!$J$3:$J$937),
IF($T708&gt;=DATEVALUE("10/1/20"&amp;RIGHT(BK$1,2)),NETWORKDAYS($T708,DATEVALUE("9/30/20"&amp;RIGHT(BL$1,2)),Holidays!$J$3:$J$937),"")))),"")/(NETWORKDAYS($T708,$U708,Holidays!$J$3:$J$937)),0))</f>
        <v/>
      </c>
      <c r="BM708" s="87" t="str">
        <f>IF($Q708="","",IFERROR(IF(OR(AND($T708&gt;=DATEVALUE("10/1/20"&amp;RIGHT(BL$1,2)),$T708&lt;=DATEVALUE("9/30/20"&amp;RIGHT(BM$1,2))),AND($U708&gt;=DATEVALUE("10/1/20"&amp;RIGHT(BL$1,2)),$U708&lt;=DATEVALUE("9/30/20"&amp;RIGHT(BM$1,2))),AND($T708&lt;=DATEVALUE("10/1/20"&amp;RIGHT(BL$1,2)),$U708&gt;=DATEVALUE("9/30/20"&amp;RIGHT(BM$1,2)))),
IF(AND($T708&gt;=DATEVALUE("10/1/20"&amp;RIGHT(BL$1,2)),$U708&lt;=DATEVALUE("9/30/20"&amp;RIGHT(BM$1,2))),NETWORKDAYS($T708,$U708,Holidays!$J$3:$J$937),
IF(AND($T708&lt;DATEVALUE("10/1/20"&amp;RIGHT(BL$1,2)),$U708&lt;=DATEVALUE("9/30/20"&amp;RIGHT(BM$1,2))),NETWORKDAYS(DATEVALUE("10/1/20"&amp;RIGHT(BL$1,2)),$U708,Holidays!$J$3:$J$937),
IF($T708&lt;DATEVALUE("10/1/20"&amp;RIGHT(BL$1,2)),NETWORKDAYS(DATEVALUE("10/1/20"&amp;RIGHT(BL$1,2)),DATEVALUE("9/30/20"&amp;RIGHT(BM$1,2)),Holidays!$J$3:$J$937),
IF($T708&gt;=DATEVALUE("10/1/20"&amp;RIGHT(BL$1,2)),NETWORKDAYS($T708,DATEVALUE("9/30/20"&amp;RIGHT(BM$1,2)),Holidays!$J$3:$J$937),"")))),"")/(NETWORKDAYS($T708,$U708,Holidays!$J$3:$J$937)),0))</f>
        <v/>
      </c>
      <c r="BN708" s="87" t="str">
        <f>IF($Q708="","",IFERROR(IF(OR(AND($T708&gt;=DATEVALUE("10/1/20"&amp;RIGHT(BM$1,2)),$T708&lt;=DATEVALUE("9/30/20"&amp;RIGHT(BN$1,2))),AND($U708&gt;=DATEVALUE("10/1/20"&amp;RIGHT(BM$1,2)),$U708&lt;=DATEVALUE("9/30/20"&amp;RIGHT(BN$1,2))),AND($T708&lt;=DATEVALUE("10/1/20"&amp;RIGHT(BM$1,2)),$U708&gt;=DATEVALUE("9/30/20"&amp;RIGHT(BN$1,2)))),
IF(AND($T708&gt;=DATEVALUE("10/1/20"&amp;RIGHT(BM$1,2)),$U708&lt;=DATEVALUE("9/30/20"&amp;RIGHT(BN$1,2))),NETWORKDAYS($T708,$U708,Holidays!$J$3:$J$937),
IF(AND($T708&lt;DATEVALUE("10/1/20"&amp;RIGHT(BM$1,2)),$U708&lt;=DATEVALUE("9/30/20"&amp;RIGHT(BN$1,2))),NETWORKDAYS(DATEVALUE("10/1/20"&amp;RIGHT(BM$1,2)),$U708,Holidays!$J$3:$J$937),
IF($T708&lt;DATEVALUE("10/1/20"&amp;RIGHT(BM$1,2)),NETWORKDAYS(DATEVALUE("10/1/20"&amp;RIGHT(BM$1,2)),DATEVALUE("9/30/20"&amp;RIGHT(BN$1,2)),Holidays!$J$3:$J$937),
IF($T708&gt;=DATEVALUE("10/1/20"&amp;RIGHT(BM$1,2)),NETWORKDAYS($T708,DATEVALUE("9/30/20"&amp;RIGHT(BN$1,2)),Holidays!$J$3:$J$937),"")))),"")/(NETWORKDAYS($T708,$U708,Holidays!$J$3:$J$937)),0))</f>
        <v/>
      </c>
      <c r="BO708" s="87" t="str">
        <f>IF($Q708="","",IFERROR(IF(OR(AND($T708&gt;=DATEVALUE("10/1/20"&amp;RIGHT(BN$1,2)),$T708&lt;=DATEVALUE("9/30/20"&amp;RIGHT(BO$1,2))),AND($U708&gt;=DATEVALUE("10/1/20"&amp;RIGHT(BN$1,2)),$U708&lt;=DATEVALUE("9/30/20"&amp;RIGHT(BO$1,2))),AND($T708&lt;=DATEVALUE("10/1/20"&amp;RIGHT(BN$1,2)),$U708&gt;=DATEVALUE("9/30/20"&amp;RIGHT(BO$1,2)))),
IF(AND($T708&gt;=DATEVALUE("10/1/20"&amp;RIGHT(BN$1,2)),$U708&lt;=DATEVALUE("9/30/20"&amp;RIGHT(BO$1,2))),NETWORKDAYS($T708,$U708,Holidays!$J$3:$J$937),
IF(AND($T708&lt;DATEVALUE("10/1/20"&amp;RIGHT(BN$1,2)),$U708&lt;=DATEVALUE("9/30/20"&amp;RIGHT(BO$1,2))),NETWORKDAYS(DATEVALUE("10/1/20"&amp;RIGHT(BN$1,2)),$U708,Holidays!$J$3:$J$937),
IF($T708&lt;DATEVALUE("10/1/20"&amp;RIGHT(BN$1,2)),NETWORKDAYS(DATEVALUE("10/1/20"&amp;RIGHT(BN$1,2)),DATEVALUE("9/30/20"&amp;RIGHT(BO$1,2)),Holidays!$J$3:$J$937),
IF($T708&gt;=DATEVALUE("10/1/20"&amp;RIGHT(BN$1,2)),NETWORKDAYS($T708,DATEVALUE("9/30/20"&amp;RIGHT(BO$1,2)),Holidays!$J$3:$J$937),"")))),"")/(NETWORKDAYS($T708,$U708,Holidays!$J$3:$J$937)),0))</f>
        <v/>
      </c>
      <c r="BP708" s="87" t="str">
        <f>IF($Q708="","",IFERROR(IF(OR(AND($T708&gt;=DATEVALUE("10/1/20"&amp;RIGHT(BO$1,2)),$T708&lt;=DATEVALUE("9/30/20"&amp;RIGHT(BP$1,2))),AND($U708&gt;=DATEVALUE("10/1/20"&amp;RIGHT(BO$1,2)),$U708&lt;=DATEVALUE("9/30/20"&amp;RIGHT(BP$1,2))),AND($T708&lt;=DATEVALUE("10/1/20"&amp;RIGHT(BO$1,2)),$U708&gt;=DATEVALUE("9/30/20"&amp;RIGHT(BP$1,2)))),
IF(AND($T708&gt;=DATEVALUE("10/1/20"&amp;RIGHT(BO$1,2)),$U708&lt;=DATEVALUE("9/30/20"&amp;RIGHT(BP$1,2))),NETWORKDAYS($T708,$U708,Holidays!$J$3:$J$937),
IF(AND($T708&lt;DATEVALUE("10/1/20"&amp;RIGHT(BO$1,2)),$U708&lt;=DATEVALUE("9/30/20"&amp;RIGHT(BP$1,2))),NETWORKDAYS(DATEVALUE("10/1/20"&amp;RIGHT(BO$1,2)),$U708,Holidays!$J$3:$J$937),
IF($T708&lt;DATEVALUE("10/1/20"&amp;RIGHT(BO$1,2)),NETWORKDAYS(DATEVALUE("10/1/20"&amp;RIGHT(BO$1,2)),DATEVALUE("9/30/20"&amp;RIGHT(BP$1,2)),Holidays!$J$3:$J$937),
IF($T708&gt;=DATEVALUE("10/1/20"&amp;RIGHT(BO$1,2)),NETWORKDAYS($T708,DATEVALUE("9/30/20"&amp;RIGHT(BP$1,2)),Holidays!$J$3:$J$937),"")))),"")/(NETWORKDAYS($T708,$U708,Holidays!$J$3:$J$937)),0))</f>
        <v/>
      </c>
      <c r="BQ708" s="87" t="str">
        <f>IF($Q708="","",IFERROR(IF(OR(AND($T708&gt;=DATEVALUE("10/1/20"&amp;RIGHT(BP$1,2)),$T708&lt;=DATEVALUE("9/30/20"&amp;RIGHT(BQ$1,2))),AND($U708&gt;=DATEVALUE("10/1/20"&amp;RIGHT(BP$1,2)),$U708&lt;=DATEVALUE("9/30/20"&amp;RIGHT(BQ$1,2))),AND($T708&lt;=DATEVALUE("10/1/20"&amp;RIGHT(BP$1,2)),$U708&gt;=DATEVALUE("9/30/20"&amp;RIGHT(BQ$1,2)))),
IF(AND($T708&gt;=DATEVALUE("10/1/20"&amp;RIGHT(BP$1,2)),$U708&lt;=DATEVALUE("9/30/20"&amp;RIGHT(BQ$1,2))),NETWORKDAYS($T708,$U708,Holidays!$J$3:$J$937),
IF(AND($T708&lt;DATEVALUE("10/1/20"&amp;RIGHT(BP$1,2)),$U708&lt;=DATEVALUE("9/30/20"&amp;RIGHT(BQ$1,2))),NETWORKDAYS(DATEVALUE("10/1/20"&amp;RIGHT(BP$1,2)),$U708,Holidays!$J$3:$J$937),
IF($T708&lt;DATEVALUE("10/1/20"&amp;RIGHT(BP$1,2)),NETWORKDAYS(DATEVALUE("10/1/20"&amp;RIGHT(BP$1,2)),DATEVALUE("9/30/20"&amp;RIGHT(BQ$1,2)),Holidays!$J$3:$J$937),
IF($T708&gt;=DATEVALUE("10/1/20"&amp;RIGHT(BP$1,2)),NETWORKDAYS($T708,DATEVALUE("9/30/20"&amp;RIGHT(BQ$1,2)),Holidays!$J$3:$J$937),"")))),"")/(NETWORKDAYS($T708,$U708,Holidays!$J$3:$J$937)),0))</f>
        <v/>
      </c>
      <c r="BR708" s="87" t="str">
        <f>IF($Q708="","",IFERROR(IF(OR(AND($T708&gt;=DATEVALUE("10/1/20"&amp;RIGHT(BQ$1,2)),$T708&lt;=DATEVALUE("9/30/20"&amp;RIGHT(BR$1,2))),AND($U708&gt;=DATEVALUE("10/1/20"&amp;RIGHT(BQ$1,2)),$U708&lt;=DATEVALUE("9/30/20"&amp;RIGHT(BR$1,2))),AND($T708&lt;=DATEVALUE("10/1/20"&amp;RIGHT(BQ$1,2)),$U708&gt;=DATEVALUE("9/30/20"&amp;RIGHT(BR$1,2)))),
IF(AND($T708&gt;=DATEVALUE("10/1/20"&amp;RIGHT(BQ$1,2)),$U708&lt;=DATEVALUE("9/30/20"&amp;RIGHT(BR$1,2))),NETWORKDAYS($T708,$U708,Holidays!$J$3:$J$937),
IF(AND($T708&lt;DATEVALUE("10/1/20"&amp;RIGHT(BQ$1,2)),$U708&lt;=DATEVALUE("9/30/20"&amp;RIGHT(BR$1,2))),NETWORKDAYS(DATEVALUE("10/1/20"&amp;RIGHT(BQ$1,2)),$U708,Holidays!$J$3:$J$937),
IF($T708&lt;DATEVALUE("10/1/20"&amp;RIGHT(BQ$1,2)),NETWORKDAYS(DATEVALUE("10/1/20"&amp;RIGHT(BQ$1,2)),DATEVALUE("9/30/20"&amp;RIGHT(BR$1,2)),Holidays!$J$3:$J$937),
IF($T708&gt;=DATEVALUE("10/1/20"&amp;RIGHT(BQ$1,2)),NETWORKDAYS($T708,DATEVALUE("9/30/20"&amp;RIGHT(BR$1,2)),Holidays!$J$3:$J$937),"")))),"")/(NETWORKDAYS($T708,$U708,Holidays!$J$3:$J$937)),0))</f>
        <v/>
      </c>
      <c r="BS708" s="87" t="str">
        <f>IF($Q708="","",IFERROR(IF(OR(AND($T708&gt;=DATEVALUE("10/1/20"&amp;RIGHT(BR$1,2)),$T708&lt;=DATEVALUE("9/30/20"&amp;RIGHT(BS$1,2))),AND($U708&gt;=DATEVALUE("10/1/20"&amp;RIGHT(BR$1,2)),$U708&lt;=DATEVALUE("9/30/20"&amp;RIGHT(BS$1,2))),AND($T708&lt;=DATEVALUE("10/1/20"&amp;RIGHT(BR$1,2)),$U708&gt;=DATEVALUE("9/30/20"&amp;RIGHT(BS$1,2)))),
IF(AND($T708&gt;=DATEVALUE("10/1/20"&amp;RIGHT(BR$1,2)),$U708&lt;=DATEVALUE("9/30/20"&amp;RIGHT(BS$1,2))),NETWORKDAYS($T708,$U708,Holidays!$J$3:$J$937),
IF(AND($T708&lt;DATEVALUE("10/1/20"&amp;RIGHT(BR$1,2)),$U708&lt;=DATEVALUE("9/30/20"&amp;RIGHT(BS$1,2))),NETWORKDAYS(DATEVALUE("10/1/20"&amp;RIGHT(BR$1,2)),$U708,Holidays!$J$3:$J$937),
IF($T708&lt;DATEVALUE("10/1/20"&amp;RIGHT(BR$1,2)),NETWORKDAYS(DATEVALUE("10/1/20"&amp;RIGHT(BR$1,2)),DATEVALUE("9/30/20"&amp;RIGHT(BS$1,2)),Holidays!$J$3:$J$937),
IF($T708&gt;=DATEVALUE("10/1/20"&amp;RIGHT(BR$1,2)),NETWORKDAYS($T708,DATEVALUE("9/30/20"&amp;RIGHT(BS$1,2)),Holidays!$J$3:$J$937),"")))),"")/(NETWORKDAYS($T708,$U708,Holidays!$J$3:$J$937)),0))</f>
        <v/>
      </c>
      <c r="BT708" s="87" t="str">
        <f>IF($Q708="","",IFERROR(IF(OR(AND($T708&gt;=DATEVALUE("10/1/20"&amp;RIGHT(BS$1,2)),$T708&lt;=DATEVALUE("9/30/20"&amp;RIGHT(BT$1,2))),AND($U708&gt;=DATEVALUE("10/1/20"&amp;RIGHT(BS$1,2)),$U708&lt;=DATEVALUE("9/30/20"&amp;RIGHT(BT$1,2))),AND($T708&lt;=DATEVALUE("10/1/20"&amp;RIGHT(BS$1,2)),$U708&gt;=DATEVALUE("9/30/20"&amp;RIGHT(BT$1,2)))),
IF(AND($T708&gt;=DATEVALUE("10/1/20"&amp;RIGHT(BS$1,2)),$U708&lt;=DATEVALUE("9/30/20"&amp;RIGHT(BT$1,2))),NETWORKDAYS($T708,$U708,Holidays!$J$3:$J$937),
IF(AND($T708&lt;DATEVALUE("10/1/20"&amp;RIGHT(BS$1,2)),$U708&lt;=DATEVALUE("9/30/20"&amp;RIGHT(BT$1,2))),NETWORKDAYS(DATEVALUE("10/1/20"&amp;RIGHT(BS$1,2)),$U708,Holidays!$J$3:$J$937),
IF($T708&lt;DATEVALUE("10/1/20"&amp;RIGHT(BS$1,2)),NETWORKDAYS(DATEVALUE("10/1/20"&amp;RIGHT(BS$1,2)),DATEVALUE("9/30/20"&amp;RIGHT(BT$1,2)),Holidays!$J$3:$J$937),
IF($T708&gt;=DATEVALUE("10/1/20"&amp;RIGHT(BS$1,2)),NETWORKDAYS($T708,DATEVALUE("9/30/20"&amp;RIGHT(BT$1,2)),Holidays!$J$3:$J$937),"")))),"")/(NETWORKDAYS($T708,$U708,Holidays!$J$3:$J$937)),0))</f>
        <v/>
      </c>
      <c r="BU708" s="87" t="str">
        <f>IF($Q708="","",IFERROR(IF(OR(AND($T708&gt;=DATEVALUE("10/1/20"&amp;RIGHT(BT$1,2)),$T708&lt;=DATEVALUE("9/30/20"&amp;RIGHT(BU$1,2))),AND($U708&gt;=DATEVALUE("10/1/20"&amp;RIGHT(BT$1,2)),$U708&lt;=DATEVALUE("9/30/20"&amp;RIGHT(BU$1,2))),AND($T708&lt;=DATEVALUE("10/1/20"&amp;RIGHT(BT$1,2)),$U708&gt;=DATEVALUE("9/30/20"&amp;RIGHT(BU$1,2)))),
IF(AND($T708&gt;=DATEVALUE("10/1/20"&amp;RIGHT(BT$1,2)),$U708&lt;=DATEVALUE("9/30/20"&amp;RIGHT(BU$1,2))),NETWORKDAYS($T708,$U708,Holidays!$J$3:$J$937),
IF(AND($T708&lt;DATEVALUE("10/1/20"&amp;RIGHT(BT$1,2)),$U708&lt;=DATEVALUE("9/30/20"&amp;RIGHT(BU$1,2))),NETWORKDAYS(DATEVALUE("10/1/20"&amp;RIGHT(BT$1,2)),$U708,Holidays!$J$3:$J$937),
IF($T708&lt;DATEVALUE("10/1/20"&amp;RIGHT(BT$1,2)),NETWORKDAYS(DATEVALUE("10/1/20"&amp;RIGHT(BT$1,2)),DATEVALUE("9/30/20"&amp;RIGHT(BU$1,2)),Holidays!$J$3:$J$937),
IF($T708&gt;=DATEVALUE("10/1/20"&amp;RIGHT(BT$1,2)),NETWORKDAYS($T708,DATEVALUE("9/30/20"&amp;RIGHT(BU$1,2)),Holidays!$J$3:$J$937),"")))),"")/(NETWORKDAYS($T708,$U708,Holidays!$J$3:$J$937)),0))</f>
        <v/>
      </c>
      <c r="BV708" s="87" t="str">
        <f>IF($Q708="","",IFERROR(IF(OR(AND($T708&gt;=DATEVALUE("10/1/20"&amp;RIGHT(BU$1,2)),$T708&lt;=DATEVALUE("9/30/20"&amp;RIGHT(BV$1,2))),AND($U708&gt;=DATEVALUE("10/1/20"&amp;RIGHT(BU$1,2)),$U708&lt;=DATEVALUE("9/30/20"&amp;RIGHT(BV$1,2))),AND($T708&lt;=DATEVALUE("10/1/20"&amp;RIGHT(BU$1,2)),$U708&gt;=DATEVALUE("9/30/20"&amp;RIGHT(BV$1,2)))),
IF(AND($T708&gt;=DATEVALUE("10/1/20"&amp;RIGHT(BU$1,2)),$U708&lt;=DATEVALUE("9/30/20"&amp;RIGHT(BV$1,2))),NETWORKDAYS($T708,$U708,Holidays!$J$3:$J$937),
IF(AND($T708&lt;DATEVALUE("10/1/20"&amp;RIGHT(BU$1,2)),$U708&lt;=DATEVALUE("9/30/20"&amp;RIGHT(BV$1,2))),NETWORKDAYS(DATEVALUE("10/1/20"&amp;RIGHT(BU$1,2)),$U708,Holidays!$J$3:$J$937),
IF($T708&lt;DATEVALUE("10/1/20"&amp;RIGHT(BU$1,2)),NETWORKDAYS(DATEVALUE("10/1/20"&amp;RIGHT(BU$1,2)),DATEVALUE("9/30/20"&amp;RIGHT(BV$1,2)),Holidays!$J$3:$J$937),
IF($T708&gt;=DATEVALUE("10/1/20"&amp;RIGHT(BU$1,2)),NETWORKDAYS($T708,DATEVALUE("9/30/20"&amp;RIGHT(BV$1,2)),Holidays!$J$3:$J$937),"")))),"")/(NETWORKDAYS($T708,$U708,Holidays!$J$3:$J$937)),0))</f>
        <v/>
      </c>
      <c r="BW708" s="87" t="str">
        <f>IF($Q708="","",IFERROR(IF(OR(AND($T708&gt;=DATEVALUE("10/1/20"&amp;RIGHT(BV$1,2)),$T708&lt;=DATEVALUE("9/30/20"&amp;RIGHT(BW$1,2))),AND($U708&gt;=DATEVALUE("10/1/20"&amp;RIGHT(BV$1,2)),$U708&lt;=DATEVALUE("9/30/20"&amp;RIGHT(BW$1,2))),AND($T708&lt;=DATEVALUE("10/1/20"&amp;RIGHT(BV$1,2)),$U708&gt;=DATEVALUE("9/30/20"&amp;RIGHT(BW$1,2)))),
IF(AND($T708&gt;=DATEVALUE("10/1/20"&amp;RIGHT(BV$1,2)),$U708&lt;=DATEVALUE("9/30/20"&amp;RIGHT(BW$1,2))),NETWORKDAYS($T708,$U708,Holidays!$J$3:$J$937),
IF(AND($T708&lt;DATEVALUE("10/1/20"&amp;RIGHT(BV$1,2)),$U708&lt;=DATEVALUE("9/30/20"&amp;RIGHT(BW$1,2))),NETWORKDAYS(DATEVALUE("10/1/20"&amp;RIGHT(BV$1,2)),$U708,Holidays!$J$3:$J$937),
IF($T708&lt;DATEVALUE("10/1/20"&amp;RIGHT(BV$1,2)),NETWORKDAYS(DATEVALUE("10/1/20"&amp;RIGHT(BV$1,2)),DATEVALUE("9/30/20"&amp;RIGHT(BW$1,2)),Holidays!$J$3:$J$937),
IF($T708&gt;=DATEVALUE("10/1/20"&amp;RIGHT(BV$1,2)),NETWORKDAYS($T708,DATEVALUE("9/30/20"&amp;RIGHT(BW$1,2)),Holidays!$J$3:$J$937),"")))),"")/(NETWORKDAYS($T708,$U708,Holidays!$J$3:$J$937)),0))</f>
        <v/>
      </c>
      <c r="BX708" s="87" t="str">
        <f>IF($Q708="","",IFERROR(IF(OR(AND($T708&gt;=DATEVALUE("10/1/20"&amp;RIGHT(BW$1,2)),$T708&lt;=DATEVALUE("9/30/20"&amp;RIGHT(BX$1,2))),AND($U708&gt;=DATEVALUE("10/1/20"&amp;RIGHT(BW$1,2)),$U708&lt;=DATEVALUE("9/30/20"&amp;RIGHT(BX$1,2))),AND($T708&lt;=DATEVALUE("10/1/20"&amp;RIGHT(BW$1,2)),$U708&gt;=DATEVALUE("9/30/20"&amp;RIGHT(BX$1,2)))),
IF(AND($T708&gt;=DATEVALUE("10/1/20"&amp;RIGHT(BW$1,2)),$U708&lt;=DATEVALUE("9/30/20"&amp;RIGHT(BX$1,2))),NETWORKDAYS($T708,$U708,Holidays!$J$3:$J$937),
IF(AND($T708&lt;DATEVALUE("10/1/20"&amp;RIGHT(BW$1,2)),$U708&lt;=DATEVALUE("9/30/20"&amp;RIGHT(BX$1,2))),NETWORKDAYS(DATEVALUE("10/1/20"&amp;RIGHT(BW$1,2)),$U708,Holidays!$J$3:$J$937),
IF($T708&lt;DATEVALUE("10/1/20"&amp;RIGHT(BW$1,2)),NETWORKDAYS(DATEVALUE("10/1/20"&amp;RIGHT(BW$1,2)),DATEVALUE("9/30/20"&amp;RIGHT(BX$1,2)),Holidays!$J$3:$J$937),
IF($T708&gt;=DATEVALUE("10/1/20"&amp;RIGHT(BW$1,2)),NETWORKDAYS($T708,DATEVALUE("9/30/20"&amp;RIGHT(BX$1,2)),Holidays!$J$3:$J$937),"")))),"")/(NETWORKDAYS($T708,$U708,Holidays!$J$3:$J$937)),0))</f>
        <v/>
      </c>
      <c r="BY708" s="87" t="str">
        <f>IF($Q708="","",IFERROR(IF(OR(AND($T708&gt;=DATEVALUE("10/1/20"&amp;RIGHT(BX$1,2)),$T708&lt;=DATEVALUE("9/30/20"&amp;RIGHT(BY$1,2))),AND($U708&gt;=DATEVALUE("10/1/20"&amp;RIGHT(BX$1,2)),$U708&lt;=DATEVALUE("9/30/20"&amp;RIGHT(BY$1,2))),AND($T708&lt;=DATEVALUE("10/1/20"&amp;RIGHT(BX$1,2)),$U708&gt;=DATEVALUE("9/30/20"&amp;RIGHT(BY$1,2)))),
IF(AND($T708&gt;=DATEVALUE("10/1/20"&amp;RIGHT(BX$1,2)),$U708&lt;=DATEVALUE("9/30/20"&amp;RIGHT(BY$1,2))),NETWORKDAYS($T708,$U708,Holidays!$J$3:$J$937),
IF(AND($T708&lt;DATEVALUE("10/1/20"&amp;RIGHT(BX$1,2)),$U708&lt;=DATEVALUE("9/30/20"&amp;RIGHT(BY$1,2))),NETWORKDAYS(DATEVALUE("10/1/20"&amp;RIGHT(BX$1,2)),$U708,Holidays!$J$3:$J$937),
IF($T708&lt;DATEVALUE("10/1/20"&amp;RIGHT(BX$1,2)),NETWORKDAYS(DATEVALUE("10/1/20"&amp;RIGHT(BX$1,2)),DATEVALUE("9/30/20"&amp;RIGHT(BY$1,2)),Holidays!$J$3:$J$937),
IF($T708&gt;=DATEVALUE("10/1/20"&amp;RIGHT(BX$1,2)),NETWORKDAYS($T708,DATEVALUE("9/30/20"&amp;RIGHT(BY$1,2)),Holidays!$J$3:$J$937),"")))),"")/(NETWORKDAYS($T708,$U708,Holidays!$J$3:$J$937)),0))</f>
        <v/>
      </c>
      <c r="BZ708" s="87" t="str">
        <f>IF($Q708="","",IFERROR(IF(OR(AND($T708&gt;=DATEVALUE("10/1/20"&amp;RIGHT(BY$1,2)),$T708&lt;=DATEVALUE("9/30/20"&amp;RIGHT(BZ$1,2))),AND($U708&gt;=DATEVALUE("10/1/20"&amp;RIGHT(BY$1,2)),$U708&lt;=DATEVALUE("9/30/20"&amp;RIGHT(BZ$1,2))),AND($T708&lt;=DATEVALUE("10/1/20"&amp;RIGHT(BY$1,2)),$U708&gt;=DATEVALUE("9/30/20"&amp;RIGHT(BZ$1,2)))),
IF(AND($T708&gt;=DATEVALUE("10/1/20"&amp;RIGHT(BY$1,2)),$U708&lt;=DATEVALUE("9/30/20"&amp;RIGHT(BZ$1,2))),NETWORKDAYS($T708,$U708,Holidays!$J$3:$J$937),
IF(AND($T708&lt;DATEVALUE("10/1/20"&amp;RIGHT(BY$1,2)),$U708&lt;=DATEVALUE("9/30/20"&amp;RIGHT(BZ$1,2))),NETWORKDAYS(DATEVALUE("10/1/20"&amp;RIGHT(BY$1,2)),$U708,Holidays!$J$3:$J$937),
IF($T708&lt;DATEVALUE("10/1/20"&amp;RIGHT(BY$1,2)),NETWORKDAYS(DATEVALUE("10/1/20"&amp;RIGHT(BY$1,2)),DATEVALUE("9/30/20"&amp;RIGHT(BZ$1,2)),Holidays!$J$3:$J$937),
IF($T708&gt;=DATEVALUE("10/1/20"&amp;RIGHT(BY$1,2)),NETWORKDAYS($T708,DATEVALUE("9/30/20"&amp;RIGHT(BZ$1,2)),Holidays!$J$3:$J$937),"")))),"")/(NETWORKDAYS($T708,$U708,Holidays!$J$3:$J$937)),0))</f>
        <v/>
      </c>
      <c r="CA708" s="87" t="str">
        <f>IF($Q708="","",IFERROR(IF(OR(AND($T708&gt;=DATEVALUE("10/1/20"&amp;RIGHT(BZ$1,2)),$T708&lt;=DATEVALUE("9/30/20"&amp;RIGHT(CA$1,2))),AND($U708&gt;=DATEVALUE("10/1/20"&amp;RIGHT(BZ$1,2)),$U708&lt;=DATEVALUE("9/30/20"&amp;RIGHT(CA$1,2))),AND($T708&lt;=DATEVALUE("10/1/20"&amp;RIGHT(BZ$1,2)),$U708&gt;=DATEVALUE("9/30/20"&amp;RIGHT(CA$1,2)))),
IF(AND($T708&gt;=DATEVALUE("10/1/20"&amp;RIGHT(BZ$1,2)),$U708&lt;=DATEVALUE("9/30/20"&amp;RIGHT(CA$1,2))),NETWORKDAYS($T708,$U708,Holidays!$J$3:$J$937),
IF(AND($T708&lt;DATEVALUE("10/1/20"&amp;RIGHT(BZ$1,2)),$U708&lt;=DATEVALUE("9/30/20"&amp;RIGHT(CA$1,2))),NETWORKDAYS(DATEVALUE("10/1/20"&amp;RIGHT(BZ$1,2)),$U708,Holidays!$J$3:$J$937),
IF($T708&lt;DATEVALUE("10/1/20"&amp;RIGHT(BZ$1,2)),NETWORKDAYS(DATEVALUE("10/1/20"&amp;RIGHT(BZ$1,2)),DATEVALUE("9/30/20"&amp;RIGHT(CA$1,2)),Holidays!$J$3:$J$937),
IF($T708&gt;=DATEVALUE("10/1/20"&amp;RIGHT(BZ$1,2)),NETWORKDAYS($T708,DATEVALUE("9/30/20"&amp;RIGHT(CA$1,2)),Holidays!$J$3:$J$937),"")))),"")/(NETWORKDAYS($T708,$U708,Holidays!$J$3:$J$937)),0))</f>
        <v/>
      </c>
      <c r="CB708" s="87" t="str">
        <f>IF($Q708="","",IFERROR(IF(OR(AND($T708&gt;=DATEVALUE("10/1/20"&amp;RIGHT(CA$1,2)),$T708&lt;=DATEVALUE("9/30/20"&amp;RIGHT(CB$1,2))),AND($U708&gt;=DATEVALUE("10/1/20"&amp;RIGHT(CA$1,2)),$U708&lt;=DATEVALUE("9/30/20"&amp;RIGHT(CB$1,2))),AND($T708&lt;=DATEVALUE("10/1/20"&amp;RIGHT(CA$1,2)),$U708&gt;=DATEVALUE("9/30/20"&amp;RIGHT(CB$1,2)))),
IF(AND($T708&gt;=DATEVALUE("10/1/20"&amp;RIGHT(CA$1,2)),$U708&lt;=DATEVALUE("9/30/20"&amp;RIGHT(CB$1,2))),NETWORKDAYS($T708,$U708,Holidays!$J$3:$J$937),
IF(AND($T708&lt;DATEVALUE("10/1/20"&amp;RIGHT(CA$1,2)),$U708&lt;=DATEVALUE("9/30/20"&amp;RIGHT(CB$1,2))),NETWORKDAYS(DATEVALUE("10/1/20"&amp;RIGHT(CA$1,2)),$U708,Holidays!$J$3:$J$937),
IF($T708&lt;DATEVALUE("10/1/20"&amp;RIGHT(CA$1,2)),NETWORKDAYS(DATEVALUE("10/1/20"&amp;RIGHT(CA$1,2)),DATEVALUE("9/30/20"&amp;RIGHT(CB$1,2)),Holidays!$J$3:$J$937),
IF($T708&gt;=DATEVALUE("10/1/20"&amp;RIGHT(CA$1,2)),NETWORKDAYS($T708,DATEVALUE("9/30/20"&amp;RIGHT(CB$1,2)),Holidays!$J$3:$J$937),"")))),"")/(NETWORKDAYS($T708,$U708,Holidays!$J$3:$J$937)),0))</f>
        <v/>
      </c>
    </row>
    <row r="709" spans="1:80">
      <c r="A709" s="97"/>
      <c r="B709" s="98" t="str">
        <f ca="1">IF(NOT($A709=""),OFFSET('WBS Reference &amp; User Procedure'!$A$1,MATCH($A709,'WBS Reference &amp; User Procedure'!$A:$A,0)-1,1),"")</f>
        <v/>
      </c>
      <c r="D709" s="97"/>
      <c r="T709" s="104" t="str">
        <f>IF(NOT(Q709=""),IF(NOT($S709=""),$S709,#REF!),"")</f>
        <v/>
      </c>
      <c r="U709" s="104" t="str">
        <f>IF(NOT(Q709=""),WORKDAY(T709,Q709,Holidays!$J$3:$J$937),"")</f>
        <v/>
      </c>
      <c r="V709" s="104"/>
      <c r="W709" s="104"/>
      <c r="X709" s="101" t="str">
        <f t="shared" si="153"/>
        <v/>
      </c>
      <c r="AL709" s="87" t="str">
        <f t="shared" ca="1" si="150"/>
        <v/>
      </c>
      <c r="AN709" s="87" t="str">
        <f t="shared" ca="1" si="158"/>
        <v/>
      </c>
      <c r="AO709" s="87" t="str">
        <f t="shared" ca="1" si="158"/>
        <v/>
      </c>
      <c r="AP709" s="87" t="str">
        <f t="shared" ca="1" si="158"/>
        <v/>
      </c>
      <c r="AQ709" s="87" t="str">
        <f t="shared" ca="1" si="158"/>
        <v/>
      </c>
      <c r="AR709" s="87" t="str">
        <f t="shared" ca="1" si="158"/>
        <v/>
      </c>
      <c r="AS709" s="87" t="str">
        <f t="shared" ca="1" si="158"/>
        <v/>
      </c>
      <c r="AT709" s="87" t="str">
        <f t="shared" ca="1" si="158"/>
        <v/>
      </c>
      <c r="AU709" s="87" t="str">
        <f t="shared" ca="1" si="158"/>
        <v/>
      </c>
      <c r="AV709" s="87" t="str">
        <f t="shared" ca="1" si="158"/>
        <v/>
      </c>
      <c r="AW709" s="87" t="str">
        <f t="shared" ca="1" si="158"/>
        <v/>
      </c>
      <c r="AX709" s="87" t="str">
        <f t="shared" ca="1" si="159"/>
        <v/>
      </c>
      <c r="AY709" s="87" t="str">
        <f t="shared" ca="1" si="159"/>
        <v/>
      </c>
      <c r="AZ709" s="87" t="str">
        <f t="shared" ca="1" si="159"/>
        <v/>
      </c>
      <c r="BA709" s="87" t="str">
        <f t="shared" ca="1" si="159"/>
        <v/>
      </c>
      <c r="BB709" s="87" t="str">
        <f t="shared" ca="1" si="159"/>
        <v/>
      </c>
      <c r="BC709" s="87" t="str">
        <f t="shared" ca="1" si="159"/>
        <v/>
      </c>
      <c r="BD709" s="87" t="str">
        <f t="shared" ca="1" si="159"/>
        <v/>
      </c>
      <c r="BE709" s="87" t="str">
        <f t="shared" ca="1" si="159"/>
        <v/>
      </c>
      <c r="BF709" s="87" t="str">
        <f t="shared" ca="1" si="159"/>
        <v/>
      </c>
      <c r="BG709" s="87" t="str">
        <f t="shared" ca="1" si="159"/>
        <v/>
      </c>
      <c r="BI709" s="87" t="str">
        <f>IF($Q709="","",IFERROR(IF(OR(AND($T709&gt;=DATEVALUE("10/1/20"&amp;RIGHT(BH$1,2)),$T709&lt;=DATEVALUE("9/30/20"&amp;RIGHT(BI$1,2))),AND($U709&gt;=DATEVALUE("10/1/20"&amp;RIGHT(BH$1,2)),$U709&lt;=DATEVALUE("9/30/20"&amp;RIGHT(BI$1,2))),AND($T709&lt;=DATEVALUE("10/1/20"&amp;RIGHT(BH$1,2)),$U709&gt;=DATEVALUE("9/30/20"&amp;RIGHT(BI$1,2)))),
IF(AND($T709&gt;=DATEVALUE("10/1/20"&amp;RIGHT(BH$1,2)),$U709&lt;=DATEVALUE("9/30/20"&amp;RIGHT(BI$1,2))),NETWORKDAYS($T709,$U709,Holidays!$J$3:$J$937),
IF(AND($T709&lt;DATEVALUE("10/1/20"&amp;RIGHT(BH$1,2)),$U709&lt;=DATEVALUE("9/30/20"&amp;RIGHT(BI$1,2))),NETWORKDAYS(DATEVALUE("10/1/20"&amp;RIGHT(BH$1,2)),$U709,Holidays!$J$3:$J$937),
IF($T709&lt;DATEVALUE("10/1/20"&amp;RIGHT(BH$1,2)),NETWORKDAYS(DATEVALUE("10/1/20"&amp;RIGHT(BH$1,2)),DATEVALUE("9/30/20"&amp;RIGHT(BI$1,2)),Holidays!$J$3:$J$937),
IF($T709&gt;=DATEVALUE("10/1/20"&amp;RIGHT(BH$1,2)),NETWORKDAYS($T709,DATEVALUE("9/30/20"&amp;RIGHT(BI$1,2)),Holidays!$J$3:$J$937),"")))),"")/(NETWORKDAYS($T709,$U709,Holidays!$J$3:$J$937)),0))</f>
        <v/>
      </c>
      <c r="BJ709" s="87" t="str">
        <f>IF($Q709="","",IFERROR(IF(OR(AND($T709&gt;=DATEVALUE("10/1/20"&amp;RIGHT(BI$1,2)),$T709&lt;=DATEVALUE("9/30/20"&amp;RIGHT(BJ$1,2))),AND($U709&gt;=DATEVALUE("10/1/20"&amp;RIGHT(BI$1,2)),$U709&lt;=DATEVALUE("9/30/20"&amp;RIGHT(BJ$1,2))),AND($T709&lt;=DATEVALUE("10/1/20"&amp;RIGHT(BI$1,2)),$U709&gt;=DATEVALUE("9/30/20"&amp;RIGHT(BJ$1,2)))),
IF(AND($T709&gt;=DATEVALUE("10/1/20"&amp;RIGHT(BI$1,2)),$U709&lt;=DATEVALUE("9/30/20"&amp;RIGHT(BJ$1,2))),NETWORKDAYS($T709,$U709,Holidays!$J$3:$J$937),
IF(AND($T709&lt;DATEVALUE("10/1/20"&amp;RIGHT(BI$1,2)),$U709&lt;=DATEVALUE("9/30/20"&amp;RIGHT(BJ$1,2))),NETWORKDAYS(DATEVALUE("10/1/20"&amp;RIGHT(BI$1,2)),$U709,Holidays!$J$3:$J$937),
IF($T709&lt;DATEVALUE("10/1/20"&amp;RIGHT(BI$1,2)),NETWORKDAYS(DATEVALUE("10/1/20"&amp;RIGHT(BI$1,2)),DATEVALUE("9/30/20"&amp;RIGHT(BJ$1,2)),Holidays!$J$3:$J$937),
IF($T709&gt;=DATEVALUE("10/1/20"&amp;RIGHT(BI$1,2)),NETWORKDAYS($T709,DATEVALUE("9/30/20"&amp;RIGHT(BJ$1,2)),Holidays!$J$3:$J$937),"")))),"")/(NETWORKDAYS($T709,$U709,Holidays!$J$3:$J$937)),0))</f>
        <v/>
      </c>
      <c r="BK709" s="87" t="str">
        <f>IF($Q709="","",IFERROR(IF(OR(AND($T709&gt;=DATEVALUE("10/1/20"&amp;RIGHT(BJ$1,2)),$T709&lt;=DATEVALUE("9/30/20"&amp;RIGHT(BK$1,2))),AND($U709&gt;=DATEVALUE("10/1/20"&amp;RIGHT(BJ$1,2)),$U709&lt;=DATEVALUE("9/30/20"&amp;RIGHT(BK$1,2))),AND($T709&lt;=DATEVALUE("10/1/20"&amp;RIGHT(BJ$1,2)),$U709&gt;=DATEVALUE("9/30/20"&amp;RIGHT(BK$1,2)))),
IF(AND($T709&gt;=DATEVALUE("10/1/20"&amp;RIGHT(BJ$1,2)),$U709&lt;=DATEVALUE("9/30/20"&amp;RIGHT(BK$1,2))),NETWORKDAYS($T709,$U709,Holidays!$J$3:$J$937),
IF(AND($T709&lt;DATEVALUE("10/1/20"&amp;RIGHT(BJ$1,2)),$U709&lt;=DATEVALUE("9/30/20"&amp;RIGHT(BK$1,2))),NETWORKDAYS(DATEVALUE("10/1/20"&amp;RIGHT(BJ$1,2)),$U709,Holidays!$J$3:$J$937),
IF($T709&lt;DATEVALUE("10/1/20"&amp;RIGHT(BJ$1,2)),NETWORKDAYS(DATEVALUE("10/1/20"&amp;RIGHT(BJ$1,2)),DATEVALUE("9/30/20"&amp;RIGHT(BK$1,2)),Holidays!$J$3:$J$937),
IF($T709&gt;=DATEVALUE("10/1/20"&amp;RIGHT(BJ$1,2)),NETWORKDAYS($T709,DATEVALUE("9/30/20"&amp;RIGHT(BK$1,2)),Holidays!$J$3:$J$937),"")))),"")/(NETWORKDAYS($T709,$U709,Holidays!$J$3:$J$937)),0))</f>
        <v/>
      </c>
      <c r="BL709" s="87" t="str">
        <f>IF($Q709="","",IFERROR(IF(OR(AND($T709&gt;=DATEVALUE("10/1/20"&amp;RIGHT(BK$1,2)),$T709&lt;=DATEVALUE("9/30/20"&amp;RIGHT(BL$1,2))),AND($U709&gt;=DATEVALUE("10/1/20"&amp;RIGHT(BK$1,2)),$U709&lt;=DATEVALUE("9/30/20"&amp;RIGHT(BL$1,2))),AND($T709&lt;=DATEVALUE("10/1/20"&amp;RIGHT(BK$1,2)),$U709&gt;=DATEVALUE("9/30/20"&amp;RIGHT(BL$1,2)))),
IF(AND($T709&gt;=DATEVALUE("10/1/20"&amp;RIGHT(BK$1,2)),$U709&lt;=DATEVALUE("9/30/20"&amp;RIGHT(BL$1,2))),NETWORKDAYS($T709,$U709,Holidays!$J$3:$J$937),
IF(AND($T709&lt;DATEVALUE("10/1/20"&amp;RIGHT(BK$1,2)),$U709&lt;=DATEVALUE("9/30/20"&amp;RIGHT(BL$1,2))),NETWORKDAYS(DATEVALUE("10/1/20"&amp;RIGHT(BK$1,2)),$U709,Holidays!$J$3:$J$937),
IF($T709&lt;DATEVALUE("10/1/20"&amp;RIGHT(BK$1,2)),NETWORKDAYS(DATEVALUE("10/1/20"&amp;RIGHT(BK$1,2)),DATEVALUE("9/30/20"&amp;RIGHT(BL$1,2)),Holidays!$J$3:$J$937),
IF($T709&gt;=DATEVALUE("10/1/20"&amp;RIGHT(BK$1,2)),NETWORKDAYS($T709,DATEVALUE("9/30/20"&amp;RIGHT(BL$1,2)),Holidays!$J$3:$J$937),"")))),"")/(NETWORKDAYS($T709,$U709,Holidays!$J$3:$J$937)),0))</f>
        <v/>
      </c>
      <c r="BM709" s="87" t="str">
        <f>IF($Q709="","",IFERROR(IF(OR(AND($T709&gt;=DATEVALUE("10/1/20"&amp;RIGHT(BL$1,2)),$T709&lt;=DATEVALUE("9/30/20"&amp;RIGHT(BM$1,2))),AND($U709&gt;=DATEVALUE("10/1/20"&amp;RIGHT(BL$1,2)),$U709&lt;=DATEVALUE("9/30/20"&amp;RIGHT(BM$1,2))),AND($T709&lt;=DATEVALUE("10/1/20"&amp;RIGHT(BL$1,2)),$U709&gt;=DATEVALUE("9/30/20"&amp;RIGHT(BM$1,2)))),
IF(AND($T709&gt;=DATEVALUE("10/1/20"&amp;RIGHT(BL$1,2)),$U709&lt;=DATEVALUE("9/30/20"&amp;RIGHT(BM$1,2))),NETWORKDAYS($T709,$U709,Holidays!$J$3:$J$937),
IF(AND($T709&lt;DATEVALUE("10/1/20"&amp;RIGHT(BL$1,2)),$U709&lt;=DATEVALUE("9/30/20"&amp;RIGHT(BM$1,2))),NETWORKDAYS(DATEVALUE("10/1/20"&amp;RIGHT(BL$1,2)),$U709,Holidays!$J$3:$J$937),
IF($T709&lt;DATEVALUE("10/1/20"&amp;RIGHT(BL$1,2)),NETWORKDAYS(DATEVALUE("10/1/20"&amp;RIGHT(BL$1,2)),DATEVALUE("9/30/20"&amp;RIGHT(BM$1,2)),Holidays!$J$3:$J$937),
IF($T709&gt;=DATEVALUE("10/1/20"&amp;RIGHT(BL$1,2)),NETWORKDAYS($T709,DATEVALUE("9/30/20"&amp;RIGHT(BM$1,2)),Holidays!$J$3:$J$937),"")))),"")/(NETWORKDAYS($T709,$U709,Holidays!$J$3:$J$937)),0))</f>
        <v/>
      </c>
      <c r="BN709" s="87" t="str">
        <f>IF($Q709="","",IFERROR(IF(OR(AND($T709&gt;=DATEVALUE("10/1/20"&amp;RIGHT(BM$1,2)),$T709&lt;=DATEVALUE("9/30/20"&amp;RIGHT(BN$1,2))),AND($U709&gt;=DATEVALUE("10/1/20"&amp;RIGHT(BM$1,2)),$U709&lt;=DATEVALUE("9/30/20"&amp;RIGHT(BN$1,2))),AND($T709&lt;=DATEVALUE("10/1/20"&amp;RIGHT(BM$1,2)),$U709&gt;=DATEVALUE("9/30/20"&amp;RIGHT(BN$1,2)))),
IF(AND($T709&gt;=DATEVALUE("10/1/20"&amp;RIGHT(BM$1,2)),$U709&lt;=DATEVALUE("9/30/20"&amp;RIGHT(BN$1,2))),NETWORKDAYS($T709,$U709,Holidays!$J$3:$J$937),
IF(AND($T709&lt;DATEVALUE("10/1/20"&amp;RIGHT(BM$1,2)),$U709&lt;=DATEVALUE("9/30/20"&amp;RIGHT(BN$1,2))),NETWORKDAYS(DATEVALUE("10/1/20"&amp;RIGHT(BM$1,2)),$U709,Holidays!$J$3:$J$937),
IF($T709&lt;DATEVALUE("10/1/20"&amp;RIGHT(BM$1,2)),NETWORKDAYS(DATEVALUE("10/1/20"&amp;RIGHT(BM$1,2)),DATEVALUE("9/30/20"&amp;RIGHT(BN$1,2)),Holidays!$J$3:$J$937),
IF($T709&gt;=DATEVALUE("10/1/20"&amp;RIGHT(BM$1,2)),NETWORKDAYS($T709,DATEVALUE("9/30/20"&amp;RIGHT(BN$1,2)),Holidays!$J$3:$J$937),"")))),"")/(NETWORKDAYS($T709,$U709,Holidays!$J$3:$J$937)),0))</f>
        <v/>
      </c>
      <c r="BO709" s="87" t="str">
        <f>IF($Q709="","",IFERROR(IF(OR(AND($T709&gt;=DATEVALUE("10/1/20"&amp;RIGHT(BN$1,2)),$T709&lt;=DATEVALUE("9/30/20"&amp;RIGHT(BO$1,2))),AND($U709&gt;=DATEVALUE("10/1/20"&amp;RIGHT(BN$1,2)),$U709&lt;=DATEVALUE("9/30/20"&amp;RIGHT(BO$1,2))),AND($T709&lt;=DATEVALUE("10/1/20"&amp;RIGHT(BN$1,2)),$U709&gt;=DATEVALUE("9/30/20"&amp;RIGHT(BO$1,2)))),
IF(AND($T709&gt;=DATEVALUE("10/1/20"&amp;RIGHT(BN$1,2)),$U709&lt;=DATEVALUE("9/30/20"&amp;RIGHT(BO$1,2))),NETWORKDAYS($T709,$U709,Holidays!$J$3:$J$937),
IF(AND($T709&lt;DATEVALUE("10/1/20"&amp;RIGHT(BN$1,2)),$U709&lt;=DATEVALUE("9/30/20"&amp;RIGHT(BO$1,2))),NETWORKDAYS(DATEVALUE("10/1/20"&amp;RIGHT(BN$1,2)),$U709,Holidays!$J$3:$J$937),
IF($T709&lt;DATEVALUE("10/1/20"&amp;RIGHT(BN$1,2)),NETWORKDAYS(DATEVALUE("10/1/20"&amp;RIGHT(BN$1,2)),DATEVALUE("9/30/20"&amp;RIGHT(BO$1,2)),Holidays!$J$3:$J$937),
IF($T709&gt;=DATEVALUE("10/1/20"&amp;RIGHT(BN$1,2)),NETWORKDAYS($T709,DATEVALUE("9/30/20"&amp;RIGHT(BO$1,2)),Holidays!$J$3:$J$937),"")))),"")/(NETWORKDAYS($T709,$U709,Holidays!$J$3:$J$937)),0))</f>
        <v/>
      </c>
      <c r="BP709" s="87" t="str">
        <f>IF($Q709="","",IFERROR(IF(OR(AND($T709&gt;=DATEVALUE("10/1/20"&amp;RIGHT(BO$1,2)),$T709&lt;=DATEVALUE("9/30/20"&amp;RIGHT(BP$1,2))),AND($U709&gt;=DATEVALUE("10/1/20"&amp;RIGHT(BO$1,2)),$U709&lt;=DATEVALUE("9/30/20"&amp;RIGHT(BP$1,2))),AND($T709&lt;=DATEVALUE("10/1/20"&amp;RIGHT(BO$1,2)),$U709&gt;=DATEVALUE("9/30/20"&amp;RIGHT(BP$1,2)))),
IF(AND($T709&gt;=DATEVALUE("10/1/20"&amp;RIGHT(BO$1,2)),$U709&lt;=DATEVALUE("9/30/20"&amp;RIGHT(BP$1,2))),NETWORKDAYS($T709,$U709,Holidays!$J$3:$J$937),
IF(AND($T709&lt;DATEVALUE("10/1/20"&amp;RIGHT(BO$1,2)),$U709&lt;=DATEVALUE("9/30/20"&amp;RIGHT(BP$1,2))),NETWORKDAYS(DATEVALUE("10/1/20"&amp;RIGHT(BO$1,2)),$U709,Holidays!$J$3:$J$937),
IF($T709&lt;DATEVALUE("10/1/20"&amp;RIGHT(BO$1,2)),NETWORKDAYS(DATEVALUE("10/1/20"&amp;RIGHT(BO$1,2)),DATEVALUE("9/30/20"&amp;RIGHT(BP$1,2)),Holidays!$J$3:$J$937),
IF($T709&gt;=DATEVALUE("10/1/20"&amp;RIGHT(BO$1,2)),NETWORKDAYS($T709,DATEVALUE("9/30/20"&amp;RIGHT(BP$1,2)),Holidays!$J$3:$J$937),"")))),"")/(NETWORKDAYS($T709,$U709,Holidays!$J$3:$J$937)),0))</f>
        <v/>
      </c>
      <c r="BQ709" s="87" t="str">
        <f>IF($Q709="","",IFERROR(IF(OR(AND($T709&gt;=DATEVALUE("10/1/20"&amp;RIGHT(BP$1,2)),$T709&lt;=DATEVALUE("9/30/20"&amp;RIGHT(BQ$1,2))),AND($U709&gt;=DATEVALUE("10/1/20"&amp;RIGHT(BP$1,2)),$U709&lt;=DATEVALUE("9/30/20"&amp;RIGHT(BQ$1,2))),AND($T709&lt;=DATEVALUE("10/1/20"&amp;RIGHT(BP$1,2)),$U709&gt;=DATEVALUE("9/30/20"&amp;RIGHT(BQ$1,2)))),
IF(AND($T709&gt;=DATEVALUE("10/1/20"&amp;RIGHT(BP$1,2)),$U709&lt;=DATEVALUE("9/30/20"&amp;RIGHT(BQ$1,2))),NETWORKDAYS($T709,$U709,Holidays!$J$3:$J$937),
IF(AND($T709&lt;DATEVALUE("10/1/20"&amp;RIGHT(BP$1,2)),$U709&lt;=DATEVALUE("9/30/20"&amp;RIGHT(BQ$1,2))),NETWORKDAYS(DATEVALUE("10/1/20"&amp;RIGHT(BP$1,2)),$U709,Holidays!$J$3:$J$937),
IF($T709&lt;DATEVALUE("10/1/20"&amp;RIGHT(BP$1,2)),NETWORKDAYS(DATEVALUE("10/1/20"&amp;RIGHT(BP$1,2)),DATEVALUE("9/30/20"&amp;RIGHT(BQ$1,2)),Holidays!$J$3:$J$937),
IF($T709&gt;=DATEVALUE("10/1/20"&amp;RIGHT(BP$1,2)),NETWORKDAYS($T709,DATEVALUE("9/30/20"&amp;RIGHT(BQ$1,2)),Holidays!$J$3:$J$937),"")))),"")/(NETWORKDAYS($T709,$U709,Holidays!$J$3:$J$937)),0))</f>
        <v/>
      </c>
      <c r="BR709" s="87" t="str">
        <f>IF($Q709="","",IFERROR(IF(OR(AND($T709&gt;=DATEVALUE("10/1/20"&amp;RIGHT(BQ$1,2)),$T709&lt;=DATEVALUE("9/30/20"&amp;RIGHT(BR$1,2))),AND($U709&gt;=DATEVALUE("10/1/20"&amp;RIGHT(BQ$1,2)),$U709&lt;=DATEVALUE("9/30/20"&amp;RIGHT(BR$1,2))),AND($T709&lt;=DATEVALUE("10/1/20"&amp;RIGHT(BQ$1,2)),$U709&gt;=DATEVALUE("9/30/20"&amp;RIGHT(BR$1,2)))),
IF(AND($T709&gt;=DATEVALUE("10/1/20"&amp;RIGHT(BQ$1,2)),$U709&lt;=DATEVALUE("9/30/20"&amp;RIGHT(BR$1,2))),NETWORKDAYS($T709,$U709,Holidays!$J$3:$J$937),
IF(AND($T709&lt;DATEVALUE("10/1/20"&amp;RIGHT(BQ$1,2)),$U709&lt;=DATEVALUE("9/30/20"&amp;RIGHT(BR$1,2))),NETWORKDAYS(DATEVALUE("10/1/20"&amp;RIGHT(BQ$1,2)),$U709,Holidays!$J$3:$J$937),
IF($T709&lt;DATEVALUE("10/1/20"&amp;RIGHT(BQ$1,2)),NETWORKDAYS(DATEVALUE("10/1/20"&amp;RIGHT(BQ$1,2)),DATEVALUE("9/30/20"&amp;RIGHT(BR$1,2)),Holidays!$J$3:$J$937),
IF($T709&gt;=DATEVALUE("10/1/20"&amp;RIGHT(BQ$1,2)),NETWORKDAYS($T709,DATEVALUE("9/30/20"&amp;RIGHT(BR$1,2)),Holidays!$J$3:$J$937),"")))),"")/(NETWORKDAYS($T709,$U709,Holidays!$J$3:$J$937)),0))</f>
        <v/>
      </c>
      <c r="BS709" s="87" t="str">
        <f>IF($Q709="","",IFERROR(IF(OR(AND($T709&gt;=DATEVALUE("10/1/20"&amp;RIGHT(BR$1,2)),$T709&lt;=DATEVALUE("9/30/20"&amp;RIGHT(BS$1,2))),AND($U709&gt;=DATEVALUE("10/1/20"&amp;RIGHT(BR$1,2)),$U709&lt;=DATEVALUE("9/30/20"&amp;RIGHT(BS$1,2))),AND($T709&lt;=DATEVALUE("10/1/20"&amp;RIGHT(BR$1,2)),$U709&gt;=DATEVALUE("9/30/20"&amp;RIGHT(BS$1,2)))),
IF(AND($T709&gt;=DATEVALUE("10/1/20"&amp;RIGHT(BR$1,2)),$U709&lt;=DATEVALUE("9/30/20"&amp;RIGHT(BS$1,2))),NETWORKDAYS($T709,$U709,Holidays!$J$3:$J$937),
IF(AND($T709&lt;DATEVALUE("10/1/20"&amp;RIGHT(BR$1,2)),$U709&lt;=DATEVALUE("9/30/20"&amp;RIGHT(BS$1,2))),NETWORKDAYS(DATEVALUE("10/1/20"&amp;RIGHT(BR$1,2)),$U709,Holidays!$J$3:$J$937),
IF($T709&lt;DATEVALUE("10/1/20"&amp;RIGHT(BR$1,2)),NETWORKDAYS(DATEVALUE("10/1/20"&amp;RIGHT(BR$1,2)),DATEVALUE("9/30/20"&amp;RIGHT(BS$1,2)),Holidays!$J$3:$J$937),
IF($T709&gt;=DATEVALUE("10/1/20"&amp;RIGHT(BR$1,2)),NETWORKDAYS($T709,DATEVALUE("9/30/20"&amp;RIGHT(BS$1,2)),Holidays!$J$3:$J$937),"")))),"")/(NETWORKDAYS($T709,$U709,Holidays!$J$3:$J$937)),0))</f>
        <v/>
      </c>
      <c r="BT709" s="87" t="str">
        <f>IF($Q709="","",IFERROR(IF(OR(AND($T709&gt;=DATEVALUE("10/1/20"&amp;RIGHT(BS$1,2)),$T709&lt;=DATEVALUE("9/30/20"&amp;RIGHT(BT$1,2))),AND($U709&gt;=DATEVALUE("10/1/20"&amp;RIGHT(BS$1,2)),$U709&lt;=DATEVALUE("9/30/20"&amp;RIGHT(BT$1,2))),AND($T709&lt;=DATEVALUE("10/1/20"&amp;RIGHT(BS$1,2)),$U709&gt;=DATEVALUE("9/30/20"&amp;RIGHT(BT$1,2)))),
IF(AND($T709&gt;=DATEVALUE("10/1/20"&amp;RIGHT(BS$1,2)),$U709&lt;=DATEVALUE("9/30/20"&amp;RIGHT(BT$1,2))),NETWORKDAYS($T709,$U709,Holidays!$J$3:$J$937),
IF(AND($T709&lt;DATEVALUE("10/1/20"&amp;RIGHT(BS$1,2)),$U709&lt;=DATEVALUE("9/30/20"&amp;RIGHT(BT$1,2))),NETWORKDAYS(DATEVALUE("10/1/20"&amp;RIGHT(BS$1,2)),$U709,Holidays!$J$3:$J$937),
IF($T709&lt;DATEVALUE("10/1/20"&amp;RIGHT(BS$1,2)),NETWORKDAYS(DATEVALUE("10/1/20"&amp;RIGHT(BS$1,2)),DATEVALUE("9/30/20"&amp;RIGHT(BT$1,2)),Holidays!$J$3:$J$937),
IF($T709&gt;=DATEVALUE("10/1/20"&amp;RIGHT(BS$1,2)),NETWORKDAYS($T709,DATEVALUE("9/30/20"&amp;RIGHT(BT$1,2)),Holidays!$J$3:$J$937),"")))),"")/(NETWORKDAYS($T709,$U709,Holidays!$J$3:$J$937)),0))</f>
        <v/>
      </c>
      <c r="BU709" s="87" t="str">
        <f>IF($Q709="","",IFERROR(IF(OR(AND($T709&gt;=DATEVALUE("10/1/20"&amp;RIGHT(BT$1,2)),$T709&lt;=DATEVALUE("9/30/20"&amp;RIGHT(BU$1,2))),AND($U709&gt;=DATEVALUE("10/1/20"&amp;RIGHT(BT$1,2)),$U709&lt;=DATEVALUE("9/30/20"&amp;RIGHT(BU$1,2))),AND($T709&lt;=DATEVALUE("10/1/20"&amp;RIGHT(BT$1,2)),$U709&gt;=DATEVALUE("9/30/20"&amp;RIGHT(BU$1,2)))),
IF(AND($T709&gt;=DATEVALUE("10/1/20"&amp;RIGHT(BT$1,2)),$U709&lt;=DATEVALUE("9/30/20"&amp;RIGHT(BU$1,2))),NETWORKDAYS($T709,$U709,Holidays!$J$3:$J$937),
IF(AND($T709&lt;DATEVALUE("10/1/20"&amp;RIGHT(BT$1,2)),$U709&lt;=DATEVALUE("9/30/20"&amp;RIGHT(BU$1,2))),NETWORKDAYS(DATEVALUE("10/1/20"&amp;RIGHT(BT$1,2)),$U709,Holidays!$J$3:$J$937),
IF($T709&lt;DATEVALUE("10/1/20"&amp;RIGHT(BT$1,2)),NETWORKDAYS(DATEVALUE("10/1/20"&amp;RIGHT(BT$1,2)),DATEVALUE("9/30/20"&amp;RIGHT(BU$1,2)),Holidays!$J$3:$J$937),
IF($T709&gt;=DATEVALUE("10/1/20"&amp;RIGHT(BT$1,2)),NETWORKDAYS($T709,DATEVALUE("9/30/20"&amp;RIGHT(BU$1,2)),Holidays!$J$3:$J$937),"")))),"")/(NETWORKDAYS($T709,$U709,Holidays!$J$3:$J$937)),0))</f>
        <v/>
      </c>
      <c r="BV709" s="87" t="str">
        <f>IF($Q709="","",IFERROR(IF(OR(AND($T709&gt;=DATEVALUE("10/1/20"&amp;RIGHT(BU$1,2)),$T709&lt;=DATEVALUE("9/30/20"&amp;RIGHT(BV$1,2))),AND($U709&gt;=DATEVALUE("10/1/20"&amp;RIGHT(BU$1,2)),$U709&lt;=DATEVALUE("9/30/20"&amp;RIGHT(BV$1,2))),AND($T709&lt;=DATEVALUE("10/1/20"&amp;RIGHT(BU$1,2)),$U709&gt;=DATEVALUE("9/30/20"&amp;RIGHT(BV$1,2)))),
IF(AND($T709&gt;=DATEVALUE("10/1/20"&amp;RIGHT(BU$1,2)),$U709&lt;=DATEVALUE("9/30/20"&amp;RIGHT(BV$1,2))),NETWORKDAYS($T709,$U709,Holidays!$J$3:$J$937),
IF(AND($T709&lt;DATEVALUE("10/1/20"&amp;RIGHT(BU$1,2)),$U709&lt;=DATEVALUE("9/30/20"&amp;RIGHT(BV$1,2))),NETWORKDAYS(DATEVALUE("10/1/20"&amp;RIGHT(BU$1,2)),$U709,Holidays!$J$3:$J$937),
IF($T709&lt;DATEVALUE("10/1/20"&amp;RIGHT(BU$1,2)),NETWORKDAYS(DATEVALUE("10/1/20"&amp;RIGHT(BU$1,2)),DATEVALUE("9/30/20"&amp;RIGHT(BV$1,2)),Holidays!$J$3:$J$937),
IF($T709&gt;=DATEVALUE("10/1/20"&amp;RIGHT(BU$1,2)),NETWORKDAYS($T709,DATEVALUE("9/30/20"&amp;RIGHT(BV$1,2)),Holidays!$J$3:$J$937),"")))),"")/(NETWORKDAYS($T709,$U709,Holidays!$J$3:$J$937)),0))</f>
        <v/>
      </c>
      <c r="BW709" s="87" t="str">
        <f>IF($Q709="","",IFERROR(IF(OR(AND($T709&gt;=DATEVALUE("10/1/20"&amp;RIGHT(BV$1,2)),$T709&lt;=DATEVALUE("9/30/20"&amp;RIGHT(BW$1,2))),AND($U709&gt;=DATEVALUE("10/1/20"&amp;RIGHT(BV$1,2)),$U709&lt;=DATEVALUE("9/30/20"&amp;RIGHT(BW$1,2))),AND($T709&lt;=DATEVALUE("10/1/20"&amp;RIGHT(BV$1,2)),$U709&gt;=DATEVALUE("9/30/20"&amp;RIGHT(BW$1,2)))),
IF(AND($T709&gt;=DATEVALUE("10/1/20"&amp;RIGHT(BV$1,2)),$U709&lt;=DATEVALUE("9/30/20"&amp;RIGHT(BW$1,2))),NETWORKDAYS($T709,$U709,Holidays!$J$3:$J$937),
IF(AND($T709&lt;DATEVALUE("10/1/20"&amp;RIGHT(BV$1,2)),$U709&lt;=DATEVALUE("9/30/20"&amp;RIGHT(BW$1,2))),NETWORKDAYS(DATEVALUE("10/1/20"&amp;RIGHT(BV$1,2)),$U709,Holidays!$J$3:$J$937),
IF($T709&lt;DATEVALUE("10/1/20"&amp;RIGHT(BV$1,2)),NETWORKDAYS(DATEVALUE("10/1/20"&amp;RIGHT(BV$1,2)),DATEVALUE("9/30/20"&amp;RIGHT(BW$1,2)),Holidays!$J$3:$J$937),
IF($T709&gt;=DATEVALUE("10/1/20"&amp;RIGHT(BV$1,2)),NETWORKDAYS($T709,DATEVALUE("9/30/20"&amp;RIGHT(BW$1,2)),Holidays!$J$3:$J$937),"")))),"")/(NETWORKDAYS($T709,$U709,Holidays!$J$3:$J$937)),0))</f>
        <v/>
      </c>
      <c r="BX709" s="87" t="str">
        <f>IF($Q709="","",IFERROR(IF(OR(AND($T709&gt;=DATEVALUE("10/1/20"&amp;RIGHT(BW$1,2)),$T709&lt;=DATEVALUE("9/30/20"&amp;RIGHT(BX$1,2))),AND($U709&gt;=DATEVALUE("10/1/20"&amp;RIGHT(BW$1,2)),$U709&lt;=DATEVALUE("9/30/20"&amp;RIGHT(BX$1,2))),AND($T709&lt;=DATEVALUE("10/1/20"&amp;RIGHT(BW$1,2)),$U709&gt;=DATEVALUE("9/30/20"&amp;RIGHT(BX$1,2)))),
IF(AND($T709&gt;=DATEVALUE("10/1/20"&amp;RIGHT(BW$1,2)),$U709&lt;=DATEVALUE("9/30/20"&amp;RIGHT(BX$1,2))),NETWORKDAYS($T709,$U709,Holidays!$J$3:$J$937),
IF(AND($T709&lt;DATEVALUE("10/1/20"&amp;RIGHT(BW$1,2)),$U709&lt;=DATEVALUE("9/30/20"&amp;RIGHT(BX$1,2))),NETWORKDAYS(DATEVALUE("10/1/20"&amp;RIGHT(BW$1,2)),$U709,Holidays!$J$3:$J$937),
IF($T709&lt;DATEVALUE("10/1/20"&amp;RIGHT(BW$1,2)),NETWORKDAYS(DATEVALUE("10/1/20"&amp;RIGHT(BW$1,2)),DATEVALUE("9/30/20"&amp;RIGHT(BX$1,2)),Holidays!$J$3:$J$937),
IF($T709&gt;=DATEVALUE("10/1/20"&amp;RIGHT(BW$1,2)),NETWORKDAYS($T709,DATEVALUE("9/30/20"&amp;RIGHT(BX$1,2)),Holidays!$J$3:$J$937),"")))),"")/(NETWORKDAYS($T709,$U709,Holidays!$J$3:$J$937)),0))</f>
        <v/>
      </c>
      <c r="BY709" s="87" t="str">
        <f>IF($Q709="","",IFERROR(IF(OR(AND($T709&gt;=DATEVALUE("10/1/20"&amp;RIGHT(BX$1,2)),$T709&lt;=DATEVALUE("9/30/20"&amp;RIGHT(BY$1,2))),AND($U709&gt;=DATEVALUE("10/1/20"&amp;RIGHT(BX$1,2)),$U709&lt;=DATEVALUE("9/30/20"&amp;RIGHT(BY$1,2))),AND($T709&lt;=DATEVALUE("10/1/20"&amp;RIGHT(BX$1,2)),$U709&gt;=DATEVALUE("9/30/20"&amp;RIGHT(BY$1,2)))),
IF(AND($T709&gt;=DATEVALUE("10/1/20"&amp;RIGHT(BX$1,2)),$U709&lt;=DATEVALUE("9/30/20"&amp;RIGHT(BY$1,2))),NETWORKDAYS($T709,$U709,Holidays!$J$3:$J$937),
IF(AND($T709&lt;DATEVALUE("10/1/20"&amp;RIGHT(BX$1,2)),$U709&lt;=DATEVALUE("9/30/20"&amp;RIGHT(BY$1,2))),NETWORKDAYS(DATEVALUE("10/1/20"&amp;RIGHT(BX$1,2)),$U709,Holidays!$J$3:$J$937),
IF($T709&lt;DATEVALUE("10/1/20"&amp;RIGHT(BX$1,2)),NETWORKDAYS(DATEVALUE("10/1/20"&amp;RIGHT(BX$1,2)),DATEVALUE("9/30/20"&amp;RIGHT(BY$1,2)),Holidays!$J$3:$J$937),
IF($T709&gt;=DATEVALUE("10/1/20"&amp;RIGHT(BX$1,2)),NETWORKDAYS($T709,DATEVALUE("9/30/20"&amp;RIGHT(BY$1,2)),Holidays!$J$3:$J$937),"")))),"")/(NETWORKDAYS($T709,$U709,Holidays!$J$3:$J$937)),0))</f>
        <v/>
      </c>
      <c r="BZ709" s="87" t="str">
        <f>IF($Q709="","",IFERROR(IF(OR(AND($T709&gt;=DATEVALUE("10/1/20"&amp;RIGHT(BY$1,2)),$T709&lt;=DATEVALUE("9/30/20"&amp;RIGHT(BZ$1,2))),AND($U709&gt;=DATEVALUE("10/1/20"&amp;RIGHT(BY$1,2)),$U709&lt;=DATEVALUE("9/30/20"&amp;RIGHT(BZ$1,2))),AND($T709&lt;=DATEVALUE("10/1/20"&amp;RIGHT(BY$1,2)),$U709&gt;=DATEVALUE("9/30/20"&amp;RIGHT(BZ$1,2)))),
IF(AND($T709&gt;=DATEVALUE("10/1/20"&amp;RIGHT(BY$1,2)),$U709&lt;=DATEVALUE("9/30/20"&amp;RIGHT(BZ$1,2))),NETWORKDAYS($T709,$U709,Holidays!$J$3:$J$937),
IF(AND($T709&lt;DATEVALUE("10/1/20"&amp;RIGHT(BY$1,2)),$U709&lt;=DATEVALUE("9/30/20"&amp;RIGHT(BZ$1,2))),NETWORKDAYS(DATEVALUE("10/1/20"&amp;RIGHT(BY$1,2)),$U709,Holidays!$J$3:$J$937),
IF($T709&lt;DATEVALUE("10/1/20"&amp;RIGHT(BY$1,2)),NETWORKDAYS(DATEVALUE("10/1/20"&amp;RIGHT(BY$1,2)),DATEVALUE("9/30/20"&amp;RIGHT(BZ$1,2)),Holidays!$J$3:$J$937),
IF($T709&gt;=DATEVALUE("10/1/20"&amp;RIGHT(BY$1,2)),NETWORKDAYS($T709,DATEVALUE("9/30/20"&amp;RIGHT(BZ$1,2)),Holidays!$J$3:$J$937),"")))),"")/(NETWORKDAYS($T709,$U709,Holidays!$J$3:$J$937)),0))</f>
        <v/>
      </c>
      <c r="CA709" s="87" t="str">
        <f>IF($Q709="","",IFERROR(IF(OR(AND($T709&gt;=DATEVALUE("10/1/20"&amp;RIGHT(BZ$1,2)),$T709&lt;=DATEVALUE("9/30/20"&amp;RIGHT(CA$1,2))),AND($U709&gt;=DATEVALUE("10/1/20"&amp;RIGHT(BZ$1,2)),$U709&lt;=DATEVALUE("9/30/20"&amp;RIGHT(CA$1,2))),AND($T709&lt;=DATEVALUE("10/1/20"&amp;RIGHT(BZ$1,2)),$U709&gt;=DATEVALUE("9/30/20"&amp;RIGHT(CA$1,2)))),
IF(AND($T709&gt;=DATEVALUE("10/1/20"&amp;RIGHT(BZ$1,2)),$U709&lt;=DATEVALUE("9/30/20"&amp;RIGHT(CA$1,2))),NETWORKDAYS($T709,$U709,Holidays!$J$3:$J$937),
IF(AND($T709&lt;DATEVALUE("10/1/20"&amp;RIGHT(BZ$1,2)),$U709&lt;=DATEVALUE("9/30/20"&amp;RIGHT(CA$1,2))),NETWORKDAYS(DATEVALUE("10/1/20"&amp;RIGHT(BZ$1,2)),$U709,Holidays!$J$3:$J$937),
IF($T709&lt;DATEVALUE("10/1/20"&amp;RIGHT(BZ$1,2)),NETWORKDAYS(DATEVALUE("10/1/20"&amp;RIGHT(BZ$1,2)),DATEVALUE("9/30/20"&amp;RIGHT(CA$1,2)),Holidays!$J$3:$J$937),
IF($T709&gt;=DATEVALUE("10/1/20"&amp;RIGHT(BZ$1,2)),NETWORKDAYS($T709,DATEVALUE("9/30/20"&amp;RIGHT(CA$1,2)),Holidays!$J$3:$J$937),"")))),"")/(NETWORKDAYS($T709,$U709,Holidays!$J$3:$J$937)),0))</f>
        <v/>
      </c>
      <c r="CB709" s="87" t="str">
        <f>IF($Q709="","",IFERROR(IF(OR(AND($T709&gt;=DATEVALUE("10/1/20"&amp;RIGHT(CA$1,2)),$T709&lt;=DATEVALUE("9/30/20"&amp;RIGHT(CB$1,2))),AND($U709&gt;=DATEVALUE("10/1/20"&amp;RIGHT(CA$1,2)),$U709&lt;=DATEVALUE("9/30/20"&amp;RIGHT(CB$1,2))),AND($T709&lt;=DATEVALUE("10/1/20"&amp;RIGHT(CA$1,2)),$U709&gt;=DATEVALUE("9/30/20"&amp;RIGHT(CB$1,2)))),
IF(AND($T709&gt;=DATEVALUE("10/1/20"&amp;RIGHT(CA$1,2)),$U709&lt;=DATEVALUE("9/30/20"&amp;RIGHT(CB$1,2))),NETWORKDAYS($T709,$U709,Holidays!$J$3:$J$937),
IF(AND($T709&lt;DATEVALUE("10/1/20"&amp;RIGHT(CA$1,2)),$U709&lt;=DATEVALUE("9/30/20"&amp;RIGHT(CB$1,2))),NETWORKDAYS(DATEVALUE("10/1/20"&amp;RIGHT(CA$1,2)),$U709,Holidays!$J$3:$J$937),
IF($T709&lt;DATEVALUE("10/1/20"&amp;RIGHT(CA$1,2)),NETWORKDAYS(DATEVALUE("10/1/20"&amp;RIGHT(CA$1,2)),DATEVALUE("9/30/20"&amp;RIGHT(CB$1,2)),Holidays!$J$3:$J$937),
IF($T709&gt;=DATEVALUE("10/1/20"&amp;RIGHT(CA$1,2)),NETWORKDAYS($T709,DATEVALUE("9/30/20"&amp;RIGHT(CB$1,2)),Holidays!$J$3:$J$937),"")))),"")/(NETWORKDAYS($T709,$U709,Holidays!$J$3:$J$937)),0))</f>
        <v/>
      </c>
    </row>
    <row r="710" spans="1:80">
      <c r="A710" s="97"/>
      <c r="B710" s="98" t="str">
        <f ca="1">IF(NOT($A710=""),OFFSET('WBS Reference &amp; User Procedure'!$A$1,MATCH($A710,'WBS Reference &amp; User Procedure'!$A:$A,0)-1,1),"")</f>
        <v/>
      </c>
      <c r="D710" s="97"/>
      <c r="T710" s="104" t="str">
        <f>IF(NOT(Q710=""),IF(NOT($S710=""),$S710,#REF!),"")</f>
        <v/>
      </c>
      <c r="U710" s="104" t="str">
        <f>IF(NOT(Q710=""),WORKDAY(T710,Q710,Holidays!$J$3:$J$937),"")</f>
        <v/>
      </c>
      <c r="V710" s="104"/>
      <c r="W710" s="104"/>
      <c r="X710" s="101" t="str">
        <f t="shared" si="153"/>
        <v/>
      </c>
      <c r="AL710" s="87" t="str">
        <f t="shared" ca="1" si="150"/>
        <v/>
      </c>
      <c r="AN710" s="87" t="str">
        <f t="shared" ca="1" si="158"/>
        <v/>
      </c>
      <c r="AO710" s="87" t="str">
        <f t="shared" ca="1" si="158"/>
        <v/>
      </c>
      <c r="AP710" s="87" t="str">
        <f t="shared" ca="1" si="158"/>
        <v/>
      </c>
      <c r="AQ710" s="87" t="str">
        <f t="shared" ca="1" si="158"/>
        <v/>
      </c>
      <c r="AR710" s="87" t="str">
        <f t="shared" ca="1" si="158"/>
        <v/>
      </c>
      <c r="AS710" s="87" t="str">
        <f t="shared" ca="1" si="158"/>
        <v/>
      </c>
      <c r="AT710" s="87" t="str">
        <f t="shared" ca="1" si="158"/>
        <v/>
      </c>
      <c r="AU710" s="87" t="str">
        <f t="shared" ca="1" si="158"/>
        <v/>
      </c>
      <c r="AV710" s="87" t="str">
        <f t="shared" ca="1" si="158"/>
        <v/>
      </c>
      <c r="AW710" s="87" t="str">
        <f t="shared" ca="1" si="158"/>
        <v/>
      </c>
      <c r="AX710" s="87" t="str">
        <f t="shared" ca="1" si="159"/>
        <v/>
      </c>
      <c r="AY710" s="87" t="str">
        <f t="shared" ca="1" si="159"/>
        <v/>
      </c>
      <c r="AZ710" s="87" t="str">
        <f t="shared" ca="1" si="159"/>
        <v/>
      </c>
      <c r="BA710" s="87" t="str">
        <f t="shared" ca="1" si="159"/>
        <v/>
      </c>
      <c r="BB710" s="87" t="str">
        <f t="shared" ca="1" si="159"/>
        <v/>
      </c>
      <c r="BC710" s="87" t="str">
        <f t="shared" ca="1" si="159"/>
        <v/>
      </c>
      <c r="BD710" s="87" t="str">
        <f t="shared" ca="1" si="159"/>
        <v/>
      </c>
      <c r="BE710" s="87" t="str">
        <f t="shared" ca="1" si="159"/>
        <v/>
      </c>
      <c r="BF710" s="87" t="str">
        <f t="shared" ca="1" si="159"/>
        <v/>
      </c>
      <c r="BG710" s="87" t="str">
        <f t="shared" ca="1" si="159"/>
        <v/>
      </c>
      <c r="BI710" s="87" t="str">
        <f>IF($Q710="","",IFERROR(IF(OR(AND($T710&gt;=DATEVALUE("10/1/20"&amp;RIGHT(BH$1,2)),$T710&lt;=DATEVALUE("9/30/20"&amp;RIGHT(BI$1,2))),AND($U710&gt;=DATEVALUE("10/1/20"&amp;RIGHT(BH$1,2)),$U710&lt;=DATEVALUE("9/30/20"&amp;RIGHT(BI$1,2))),AND($T710&lt;=DATEVALUE("10/1/20"&amp;RIGHT(BH$1,2)),$U710&gt;=DATEVALUE("9/30/20"&amp;RIGHT(BI$1,2)))),
IF(AND($T710&gt;=DATEVALUE("10/1/20"&amp;RIGHT(BH$1,2)),$U710&lt;=DATEVALUE("9/30/20"&amp;RIGHT(BI$1,2))),NETWORKDAYS($T710,$U710,Holidays!$J$3:$J$937),
IF(AND($T710&lt;DATEVALUE("10/1/20"&amp;RIGHT(BH$1,2)),$U710&lt;=DATEVALUE("9/30/20"&amp;RIGHT(BI$1,2))),NETWORKDAYS(DATEVALUE("10/1/20"&amp;RIGHT(BH$1,2)),$U710,Holidays!$J$3:$J$937),
IF($T710&lt;DATEVALUE("10/1/20"&amp;RIGHT(BH$1,2)),NETWORKDAYS(DATEVALUE("10/1/20"&amp;RIGHT(BH$1,2)),DATEVALUE("9/30/20"&amp;RIGHT(BI$1,2)),Holidays!$J$3:$J$937),
IF($T710&gt;=DATEVALUE("10/1/20"&amp;RIGHT(BH$1,2)),NETWORKDAYS($T710,DATEVALUE("9/30/20"&amp;RIGHT(BI$1,2)),Holidays!$J$3:$J$937),"")))),"")/(NETWORKDAYS($T710,$U710,Holidays!$J$3:$J$937)),0))</f>
        <v/>
      </c>
      <c r="BJ710" s="87" t="str">
        <f>IF($Q710="","",IFERROR(IF(OR(AND($T710&gt;=DATEVALUE("10/1/20"&amp;RIGHT(BI$1,2)),$T710&lt;=DATEVALUE("9/30/20"&amp;RIGHT(BJ$1,2))),AND($U710&gt;=DATEVALUE("10/1/20"&amp;RIGHT(BI$1,2)),$U710&lt;=DATEVALUE("9/30/20"&amp;RIGHT(BJ$1,2))),AND($T710&lt;=DATEVALUE("10/1/20"&amp;RIGHT(BI$1,2)),$U710&gt;=DATEVALUE("9/30/20"&amp;RIGHT(BJ$1,2)))),
IF(AND($T710&gt;=DATEVALUE("10/1/20"&amp;RIGHT(BI$1,2)),$U710&lt;=DATEVALUE("9/30/20"&amp;RIGHT(BJ$1,2))),NETWORKDAYS($T710,$U710,Holidays!$J$3:$J$937),
IF(AND($T710&lt;DATEVALUE("10/1/20"&amp;RIGHT(BI$1,2)),$U710&lt;=DATEVALUE("9/30/20"&amp;RIGHT(BJ$1,2))),NETWORKDAYS(DATEVALUE("10/1/20"&amp;RIGHT(BI$1,2)),$U710,Holidays!$J$3:$J$937),
IF($T710&lt;DATEVALUE("10/1/20"&amp;RIGHT(BI$1,2)),NETWORKDAYS(DATEVALUE("10/1/20"&amp;RIGHT(BI$1,2)),DATEVALUE("9/30/20"&amp;RIGHT(BJ$1,2)),Holidays!$J$3:$J$937),
IF($T710&gt;=DATEVALUE("10/1/20"&amp;RIGHT(BI$1,2)),NETWORKDAYS($T710,DATEVALUE("9/30/20"&amp;RIGHT(BJ$1,2)),Holidays!$J$3:$J$937),"")))),"")/(NETWORKDAYS($T710,$U710,Holidays!$J$3:$J$937)),0))</f>
        <v/>
      </c>
      <c r="BK710" s="87" t="str">
        <f>IF($Q710="","",IFERROR(IF(OR(AND($T710&gt;=DATEVALUE("10/1/20"&amp;RIGHT(BJ$1,2)),$T710&lt;=DATEVALUE("9/30/20"&amp;RIGHT(BK$1,2))),AND($U710&gt;=DATEVALUE("10/1/20"&amp;RIGHT(BJ$1,2)),$U710&lt;=DATEVALUE("9/30/20"&amp;RIGHT(BK$1,2))),AND($T710&lt;=DATEVALUE("10/1/20"&amp;RIGHT(BJ$1,2)),$U710&gt;=DATEVALUE("9/30/20"&amp;RIGHT(BK$1,2)))),
IF(AND($T710&gt;=DATEVALUE("10/1/20"&amp;RIGHT(BJ$1,2)),$U710&lt;=DATEVALUE("9/30/20"&amp;RIGHT(BK$1,2))),NETWORKDAYS($T710,$U710,Holidays!$J$3:$J$937),
IF(AND($T710&lt;DATEVALUE("10/1/20"&amp;RIGHT(BJ$1,2)),$U710&lt;=DATEVALUE("9/30/20"&amp;RIGHT(BK$1,2))),NETWORKDAYS(DATEVALUE("10/1/20"&amp;RIGHT(BJ$1,2)),$U710,Holidays!$J$3:$J$937),
IF($T710&lt;DATEVALUE("10/1/20"&amp;RIGHT(BJ$1,2)),NETWORKDAYS(DATEVALUE("10/1/20"&amp;RIGHT(BJ$1,2)),DATEVALUE("9/30/20"&amp;RIGHT(BK$1,2)),Holidays!$J$3:$J$937),
IF($T710&gt;=DATEVALUE("10/1/20"&amp;RIGHT(BJ$1,2)),NETWORKDAYS($T710,DATEVALUE("9/30/20"&amp;RIGHT(BK$1,2)),Holidays!$J$3:$J$937),"")))),"")/(NETWORKDAYS($T710,$U710,Holidays!$J$3:$J$937)),0))</f>
        <v/>
      </c>
      <c r="BL710" s="87" t="str">
        <f>IF($Q710="","",IFERROR(IF(OR(AND($T710&gt;=DATEVALUE("10/1/20"&amp;RIGHT(BK$1,2)),$T710&lt;=DATEVALUE("9/30/20"&amp;RIGHT(BL$1,2))),AND($U710&gt;=DATEVALUE("10/1/20"&amp;RIGHT(BK$1,2)),$U710&lt;=DATEVALUE("9/30/20"&amp;RIGHT(BL$1,2))),AND($T710&lt;=DATEVALUE("10/1/20"&amp;RIGHT(BK$1,2)),$U710&gt;=DATEVALUE("9/30/20"&amp;RIGHT(BL$1,2)))),
IF(AND($T710&gt;=DATEVALUE("10/1/20"&amp;RIGHT(BK$1,2)),$U710&lt;=DATEVALUE("9/30/20"&amp;RIGHT(BL$1,2))),NETWORKDAYS($T710,$U710,Holidays!$J$3:$J$937),
IF(AND($T710&lt;DATEVALUE("10/1/20"&amp;RIGHT(BK$1,2)),$U710&lt;=DATEVALUE("9/30/20"&amp;RIGHT(BL$1,2))),NETWORKDAYS(DATEVALUE("10/1/20"&amp;RIGHT(BK$1,2)),$U710,Holidays!$J$3:$J$937),
IF($T710&lt;DATEVALUE("10/1/20"&amp;RIGHT(BK$1,2)),NETWORKDAYS(DATEVALUE("10/1/20"&amp;RIGHT(BK$1,2)),DATEVALUE("9/30/20"&amp;RIGHT(BL$1,2)),Holidays!$J$3:$J$937),
IF($T710&gt;=DATEVALUE("10/1/20"&amp;RIGHT(BK$1,2)),NETWORKDAYS($T710,DATEVALUE("9/30/20"&amp;RIGHT(BL$1,2)),Holidays!$J$3:$J$937),"")))),"")/(NETWORKDAYS($T710,$U710,Holidays!$J$3:$J$937)),0))</f>
        <v/>
      </c>
      <c r="BM710" s="87" t="str">
        <f>IF($Q710="","",IFERROR(IF(OR(AND($T710&gt;=DATEVALUE("10/1/20"&amp;RIGHT(BL$1,2)),$T710&lt;=DATEVALUE("9/30/20"&amp;RIGHT(BM$1,2))),AND($U710&gt;=DATEVALUE("10/1/20"&amp;RIGHT(BL$1,2)),$U710&lt;=DATEVALUE("9/30/20"&amp;RIGHT(BM$1,2))),AND($T710&lt;=DATEVALUE("10/1/20"&amp;RIGHT(BL$1,2)),$U710&gt;=DATEVALUE("9/30/20"&amp;RIGHT(BM$1,2)))),
IF(AND($T710&gt;=DATEVALUE("10/1/20"&amp;RIGHT(BL$1,2)),$U710&lt;=DATEVALUE("9/30/20"&amp;RIGHT(BM$1,2))),NETWORKDAYS($T710,$U710,Holidays!$J$3:$J$937),
IF(AND($T710&lt;DATEVALUE("10/1/20"&amp;RIGHT(BL$1,2)),$U710&lt;=DATEVALUE("9/30/20"&amp;RIGHT(BM$1,2))),NETWORKDAYS(DATEVALUE("10/1/20"&amp;RIGHT(BL$1,2)),$U710,Holidays!$J$3:$J$937),
IF($T710&lt;DATEVALUE("10/1/20"&amp;RIGHT(BL$1,2)),NETWORKDAYS(DATEVALUE("10/1/20"&amp;RIGHT(BL$1,2)),DATEVALUE("9/30/20"&amp;RIGHT(BM$1,2)),Holidays!$J$3:$J$937),
IF($T710&gt;=DATEVALUE("10/1/20"&amp;RIGHT(BL$1,2)),NETWORKDAYS($T710,DATEVALUE("9/30/20"&amp;RIGHT(BM$1,2)),Holidays!$J$3:$J$937),"")))),"")/(NETWORKDAYS($T710,$U710,Holidays!$J$3:$J$937)),0))</f>
        <v/>
      </c>
      <c r="BN710" s="87" t="str">
        <f>IF($Q710="","",IFERROR(IF(OR(AND($T710&gt;=DATEVALUE("10/1/20"&amp;RIGHT(BM$1,2)),$T710&lt;=DATEVALUE("9/30/20"&amp;RIGHT(BN$1,2))),AND($U710&gt;=DATEVALUE("10/1/20"&amp;RIGHT(BM$1,2)),$U710&lt;=DATEVALUE("9/30/20"&amp;RIGHT(BN$1,2))),AND($T710&lt;=DATEVALUE("10/1/20"&amp;RIGHT(BM$1,2)),$U710&gt;=DATEVALUE("9/30/20"&amp;RIGHT(BN$1,2)))),
IF(AND($T710&gt;=DATEVALUE("10/1/20"&amp;RIGHT(BM$1,2)),$U710&lt;=DATEVALUE("9/30/20"&amp;RIGHT(BN$1,2))),NETWORKDAYS($T710,$U710,Holidays!$J$3:$J$937),
IF(AND($T710&lt;DATEVALUE("10/1/20"&amp;RIGHT(BM$1,2)),$U710&lt;=DATEVALUE("9/30/20"&amp;RIGHT(BN$1,2))),NETWORKDAYS(DATEVALUE("10/1/20"&amp;RIGHT(BM$1,2)),$U710,Holidays!$J$3:$J$937),
IF($T710&lt;DATEVALUE("10/1/20"&amp;RIGHT(BM$1,2)),NETWORKDAYS(DATEVALUE("10/1/20"&amp;RIGHT(BM$1,2)),DATEVALUE("9/30/20"&amp;RIGHT(BN$1,2)),Holidays!$J$3:$J$937),
IF($T710&gt;=DATEVALUE("10/1/20"&amp;RIGHT(BM$1,2)),NETWORKDAYS($T710,DATEVALUE("9/30/20"&amp;RIGHT(BN$1,2)),Holidays!$J$3:$J$937),"")))),"")/(NETWORKDAYS($T710,$U710,Holidays!$J$3:$J$937)),0))</f>
        <v/>
      </c>
      <c r="BO710" s="87" t="str">
        <f>IF($Q710="","",IFERROR(IF(OR(AND($T710&gt;=DATEVALUE("10/1/20"&amp;RIGHT(BN$1,2)),$T710&lt;=DATEVALUE("9/30/20"&amp;RIGHT(BO$1,2))),AND($U710&gt;=DATEVALUE("10/1/20"&amp;RIGHT(BN$1,2)),$U710&lt;=DATEVALUE("9/30/20"&amp;RIGHT(BO$1,2))),AND($T710&lt;=DATEVALUE("10/1/20"&amp;RIGHT(BN$1,2)),$U710&gt;=DATEVALUE("9/30/20"&amp;RIGHT(BO$1,2)))),
IF(AND($T710&gt;=DATEVALUE("10/1/20"&amp;RIGHT(BN$1,2)),$U710&lt;=DATEVALUE("9/30/20"&amp;RIGHT(BO$1,2))),NETWORKDAYS($T710,$U710,Holidays!$J$3:$J$937),
IF(AND($T710&lt;DATEVALUE("10/1/20"&amp;RIGHT(BN$1,2)),$U710&lt;=DATEVALUE("9/30/20"&amp;RIGHT(BO$1,2))),NETWORKDAYS(DATEVALUE("10/1/20"&amp;RIGHT(BN$1,2)),$U710,Holidays!$J$3:$J$937),
IF($T710&lt;DATEVALUE("10/1/20"&amp;RIGHT(BN$1,2)),NETWORKDAYS(DATEVALUE("10/1/20"&amp;RIGHT(BN$1,2)),DATEVALUE("9/30/20"&amp;RIGHT(BO$1,2)),Holidays!$J$3:$J$937),
IF($T710&gt;=DATEVALUE("10/1/20"&amp;RIGHT(BN$1,2)),NETWORKDAYS($T710,DATEVALUE("9/30/20"&amp;RIGHT(BO$1,2)),Holidays!$J$3:$J$937),"")))),"")/(NETWORKDAYS($T710,$U710,Holidays!$J$3:$J$937)),0))</f>
        <v/>
      </c>
      <c r="BP710" s="87" t="str">
        <f>IF($Q710="","",IFERROR(IF(OR(AND($T710&gt;=DATEVALUE("10/1/20"&amp;RIGHT(BO$1,2)),$T710&lt;=DATEVALUE("9/30/20"&amp;RIGHT(BP$1,2))),AND($U710&gt;=DATEVALUE("10/1/20"&amp;RIGHT(BO$1,2)),$U710&lt;=DATEVALUE("9/30/20"&amp;RIGHT(BP$1,2))),AND($T710&lt;=DATEVALUE("10/1/20"&amp;RIGHT(BO$1,2)),$U710&gt;=DATEVALUE("9/30/20"&amp;RIGHT(BP$1,2)))),
IF(AND($T710&gt;=DATEVALUE("10/1/20"&amp;RIGHT(BO$1,2)),$U710&lt;=DATEVALUE("9/30/20"&amp;RIGHT(BP$1,2))),NETWORKDAYS($T710,$U710,Holidays!$J$3:$J$937),
IF(AND($T710&lt;DATEVALUE("10/1/20"&amp;RIGHT(BO$1,2)),$U710&lt;=DATEVALUE("9/30/20"&amp;RIGHT(BP$1,2))),NETWORKDAYS(DATEVALUE("10/1/20"&amp;RIGHT(BO$1,2)),$U710,Holidays!$J$3:$J$937),
IF($T710&lt;DATEVALUE("10/1/20"&amp;RIGHT(BO$1,2)),NETWORKDAYS(DATEVALUE("10/1/20"&amp;RIGHT(BO$1,2)),DATEVALUE("9/30/20"&amp;RIGHT(BP$1,2)),Holidays!$J$3:$J$937),
IF($T710&gt;=DATEVALUE("10/1/20"&amp;RIGHT(BO$1,2)),NETWORKDAYS($T710,DATEVALUE("9/30/20"&amp;RIGHT(BP$1,2)),Holidays!$J$3:$J$937),"")))),"")/(NETWORKDAYS($T710,$U710,Holidays!$J$3:$J$937)),0))</f>
        <v/>
      </c>
      <c r="BQ710" s="87" t="str">
        <f>IF($Q710="","",IFERROR(IF(OR(AND($T710&gt;=DATEVALUE("10/1/20"&amp;RIGHT(BP$1,2)),$T710&lt;=DATEVALUE("9/30/20"&amp;RIGHT(BQ$1,2))),AND($U710&gt;=DATEVALUE("10/1/20"&amp;RIGHT(BP$1,2)),$U710&lt;=DATEVALUE("9/30/20"&amp;RIGHT(BQ$1,2))),AND($T710&lt;=DATEVALUE("10/1/20"&amp;RIGHT(BP$1,2)),$U710&gt;=DATEVALUE("9/30/20"&amp;RIGHT(BQ$1,2)))),
IF(AND($T710&gt;=DATEVALUE("10/1/20"&amp;RIGHT(BP$1,2)),$U710&lt;=DATEVALUE("9/30/20"&amp;RIGHT(BQ$1,2))),NETWORKDAYS($T710,$U710,Holidays!$J$3:$J$937),
IF(AND($T710&lt;DATEVALUE("10/1/20"&amp;RIGHT(BP$1,2)),$U710&lt;=DATEVALUE("9/30/20"&amp;RIGHT(BQ$1,2))),NETWORKDAYS(DATEVALUE("10/1/20"&amp;RIGHT(BP$1,2)),$U710,Holidays!$J$3:$J$937),
IF($T710&lt;DATEVALUE("10/1/20"&amp;RIGHT(BP$1,2)),NETWORKDAYS(DATEVALUE("10/1/20"&amp;RIGHT(BP$1,2)),DATEVALUE("9/30/20"&amp;RIGHT(BQ$1,2)),Holidays!$J$3:$J$937),
IF($T710&gt;=DATEVALUE("10/1/20"&amp;RIGHT(BP$1,2)),NETWORKDAYS($T710,DATEVALUE("9/30/20"&amp;RIGHT(BQ$1,2)),Holidays!$J$3:$J$937),"")))),"")/(NETWORKDAYS($T710,$U710,Holidays!$J$3:$J$937)),0))</f>
        <v/>
      </c>
      <c r="BR710" s="87" t="str">
        <f>IF($Q710="","",IFERROR(IF(OR(AND($T710&gt;=DATEVALUE("10/1/20"&amp;RIGHT(BQ$1,2)),$T710&lt;=DATEVALUE("9/30/20"&amp;RIGHT(BR$1,2))),AND($U710&gt;=DATEVALUE("10/1/20"&amp;RIGHT(BQ$1,2)),$U710&lt;=DATEVALUE("9/30/20"&amp;RIGHT(BR$1,2))),AND($T710&lt;=DATEVALUE("10/1/20"&amp;RIGHT(BQ$1,2)),$U710&gt;=DATEVALUE("9/30/20"&amp;RIGHT(BR$1,2)))),
IF(AND($T710&gt;=DATEVALUE("10/1/20"&amp;RIGHT(BQ$1,2)),$U710&lt;=DATEVALUE("9/30/20"&amp;RIGHT(BR$1,2))),NETWORKDAYS($T710,$U710,Holidays!$J$3:$J$937),
IF(AND($T710&lt;DATEVALUE("10/1/20"&amp;RIGHT(BQ$1,2)),$U710&lt;=DATEVALUE("9/30/20"&amp;RIGHT(BR$1,2))),NETWORKDAYS(DATEVALUE("10/1/20"&amp;RIGHT(BQ$1,2)),$U710,Holidays!$J$3:$J$937),
IF($T710&lt;DATEVALUE("10/1/20"&amp;RIGHT(BQ$1,2)),NETWORKDAYS(DATEVALUE("10/1/20"&amp;RIGHT(BQ$1,2)),DATEVALUE("9/30/20"&amp;RIGHT(BR$1,2)),Holidays!$J$3:$J$937),
IF($T710&gt;=DATEVALUE("10/1/20"&amp;RIGHT(BQ$1,2)),NETWORKDAYS($T710,DATEVALUE("9/30/20"&amp;RIGHT(BR$1,2)),Holidays!$J$3:$J$937),"")))),"")/(NETWORKDAYS($T710,$U710,Holidays!$J$3:$J$937)),0))</f>
        <v/>
      </c>
      <c r="BS710" s="87" t="str">
        <f>IF($Q710="","",IFERROR(IF(OR(AND($T710&gt;=DATEVALUE("10/1/20"&amp;RIGHT(BR$1,2)),$T710&lt;=DATEVALUE("9/30/20"&amp;RIGHT(BS$1,2))),AND($U710&gt;=DATEVALUE("10/1/20"&amp;RIGHT(BR$1,2)),$U710&lt;=DATEVALUE("9/30/20"&amp;RIGHT(BS$1,2))),AND($T710&lt;=DATEVALUE("10/1/20"&amp;RIGHT(BR$1,2)),$U710&gt;=DATEVALUE("9/30/20"&amp;RIGHT(BS$1,2)))),
IF(AND($T710&gt;=DATEVALUE("10/1/20"&amp;RIGHT(BR$1,2)),$U710&lt;=DATEVALUE("9/30/20"&amp;RIGHT(BS$1,2))),NETWORKDAYS($T710,$U710,Holidays!$J$3:$J$937),
IF(AND($T710&lt;DATEVALUE("10/1/20"&amp;RIGHT(BR$1,2)),$U710&lt;=DATEVALUE("9/30/20"&amp;RIGHT(BS$1,2))),NETWORKDAYS(DATEVALUE("10/1/20"&amp;RIGHT(BR$1,2)),$U710,Holidays!$J$3:$J$937),
IF($T710&lt;DATEVALUE("10/1/20"&amp;RIGHT(BR$1,2)),NETWORKDAYS(DATEVALUE("10/1/20"&amp;RIGHT(BR$1,2)),DATEVALUE("9/30/20"&amp;RIGHT(BS$1,2)),Holidays!$J$3:$J$937),
IF($T710&gt;=DATEVALUE("10/1/20"&amp;RIGHT(BR$1,2)),NETWORKDAYS($T710,DATEVALUE("9/30/20"&amp;RIGHT(BS$1,2)),Holidays!$J$3:$J$937),"")))),"")/(NETWORKDAYS($T710,$U710,Holidays!$J$3:$J$937)),0))</f>
        <v/>
      </c>
      <c r="BT710" s="87" t="str">
        <f>IF($Q710="","",IFERROR(IF(OR(AND($T710&gt;=DATEVALUE("10/1/20"&amp;RIGHT(BS$1,2)),$T710&lt;=DATEVALUE("9/30/20"&amp;RIGHT(BT$1,2))),AND($U710&gt;=DATEVALUE("10/1/20"&amp;RIGHT(BS$1,2)),$U710&lt;=DATEVALUE("9/30/20"&amp;RIGHT(BT$1,2))),AND($T710&lt;=DATEVALUE("10/1/20"&amp;RIGHT(BS$1,2)),$U710&gt;=DATEVALUE("9/30/20"&amp;RIGHT(BT$1,2)))),
IF(AND($T710&gt;=DATEVALUE("10/1/20"&amp;RIGHT(BS$1,2)),$U710&lt;=DATEVALUE("9/30/20"&amp;RIGHT(BT$1,2))),NETWORKDAYS($T710,$U710,Holidays!$J$3:$J$937),
IF(AND($T710&lt;DATEVALUE("10/1/20"&amp;RIGHT(BS$1,2)),$U710&lt;=DATEVALUE("9/30/20"&amp;RIGHT(BT$1,2))),NETWORKDAYS(DATEVALUE("10/1/20"&amp;RIGHT(BS$1,2)),$U710,Holidays!$J$3:$J$937),
IF($T710&lt;DATEVALUE("10/1/20"&amp;RIGHT(BS$1,2)),NETWORKDAYS(DATEVALUE("10/1/20"&amp;RIGHT(BS$1,2)),DATEVALUE("9/30/20"&amp;RIGHT(BT$1,2)),Holidays!$J$3:$J$937),
IF($T710&gt;=DATEVALUE("10/1/20"&amp;RIGHT(BS$1,2)),NETWORKDAYS($T710,DATEVALUE("9/30/20"&amp;RIGHT(BT$1,2)),Holidays!$J$3:$J$937),"")))),"")/(NETWORKDAYS($T710,$U710,Holidays!$J$3:$J$937)),0))</f>
        <v/>
      </c>
      <c r="BU710" s="87" t="str">
        <f>IF($Q710="","",IFERROR(IF(OR(AND($T710&gt;=DATEVALUE("10/1/20"&amp;RIGHT(BT$1,2)),$T710&lt;=DATEVALUE("9/30/20"&amp;RIGHT(BU$1,2))),AND($U710&gt;=DATEVALUE("10/1/20"&amp;RIGHT(BT$1,2)),$U710&lt;=DATEVALUE("9/30/20"&amp;RIGHT(BU$1,2))),AND($T710&lt;=DATEVALUE("10/1/20"&amp;RIGHT(BT$1,2)),$U710&gt;=DATEVALUE("9/30/20"&amp;RIGHT(BU$1,2)))),
IF(AND($T710&gt;=DATEVALUE("10/1/20"&amp;RIGHT(BT$1,2)),$U710&lt;=DATEVALUE("9/30/20"&amp;RIGHT(BU$1,2))),NETWORKDAYS($T710,$U710,Holidays!$J$3:$J$937),
IF(AND($T710&lt;DATEVALUE("10/1/20"&amp;RIGHT(BT$1,2)),$U710&lt;=DATEVALUE("9/30/20"&amp;RIGHT(BU$1,2))),NETWORKDAYS(DATEVALUE("10/1/20"&amp;RIGHT(BT$1,2)),$U710,Holidays!$J$3:$J$937),
IF($T710&lt;DATEVALUE("10/1/20"&amp;RIGHT(BT$1,2)),NETWORKDAYS(DATEVALUE("10/1/20"&amp;RIGHT(BT$1,2)),DATEVALUE("9/30/20"&amp;RIGHT(BU$1,2)),Holidays!$J$3:$J$937),
IF($T710&gt;=DATEVALUE("10/1/20"&amp;RIGHT(BT$1,2)),NETWORKDAYS($T710,DATEVALUE("9/30/20"&amp;RIGHT(BU$1,2)),Holidays!$J$3:$J$937),"")))),"")/(NETWORKDAYS($T710,$U710,Holidays!$J$3:$J$937)),0))</f>
        <v/>
      </c>
      <c r="BV710" s="87" t="str">
        <f>IF($Q710="","",IFERROR(IF(OR(AND($T710&gt;=DATEVALUE("10/1/20"&amp;RIGHT(BU$1,2)),$T710&lt;=DATEVALUE("9/30/20"&amp;RIGHT(BV$1,2))),AND($U710&gt;=DATEVALUE("10/1/20"&amp;RIGHT(BU$1,2)),$U710&lt;=DATEVALUE("9/30/20"&amp;RIGHT(BV$1,2))),AND($T710&lt;=DATEVALUE("10/1/20"&amp;RIGHT(BU$1,2)),$U710&gt;=DATEVALUE("9/30/20"&amp;RIGHT(BV$1,2)))),
IF(AND($T710&gt;=DATEVALUE("10/1/20"&amp;RIGHT(BU$1,2)),$U710&lt;=DATEVALUE("9/30/20"&amp;RIGHT(BV$1,2))),NETWORKDAYS($T710,$U710,Holidays!$J$3:$J$937),
IF(AND($T710&lt;DATEVALUE("10/1/20"&amp;RIGHT(BU$1,2)),$U710&lt;=DATEVALUE("9/30/20"&amp;RIGHT(BV$1,2))),NETWORKDAYS(DATEVALUE("10/1/20"&amp;RIGHT(BU$1,2)),$U710,Holidays!$J$3:$J$937),
IF($T710&lt;DATEVALUE("10/1/20"&amp;RIGHT(BU$1,2)),NETWORKDAYS(DATEVALUE("10/1/20"&amp;RIGHT(BU$1,2)),DATEVALUE("9/30/20"&amp;RIGHT(BV$1,2)),Holidays!$J$3:$J$937),
IF($T710&gt;=DATEVALUE("10/1/20"&amp;RIGHT(BU$1,2)),NETWORKDAYS($T710,DATEVALUE("9/30/20"&amp;RIGHT(BV$1,2)),Holidays!$J$3:$J$937),"")))),"")/(NETWORKDAYS($T710,$U710,Holidays!$J$3:$J$937)),0))</f>
        <v/>
      </c>
      <c r="BW710" s="87" t="str">
        <f>IF($Q710="","",IFERROR(IF(OR(AND($T710&gt;=DATEVALUE("10/1/20"&amp;RIGHT(BV$1,2)),$T710&lt;=DATEVALUE("9/30/20"&amp;RIGHT(BW$1,2))),AND($U710&gt;=DATEVALUE("10/1/20"&amp;RIGHT(BV$1,2)),$U710&lt;=DATEVALUE("9/30/20"&amp;RIGHT(BW$1,2))),AND($T710&lt;=DATEVALUE("10/1/20"&amp;RIGHT(BV$1,2)),$U710&gt;=DATEVALUE("9/30/20"&amp;RIGHT(BW$1,2)))),
IF(AND($T710&gt;=DATEVALUE("10/1/20"&amp;RIGHT(BV$1,2)),$U710&lt;=DATEVALUE("9/30/20"&amp;RIGHT(BW$1,2))),NETWORKDAYS($T710,$U710,Holidays!$J$3:$J$937),
IF(AND($T710&lt;DATEVALUE("10/1/20"&amp;RIGHT(BV$1,2)),$U710&lt;=DATEVALUE("9/30/20"&amp;RIGHT(BW$1,2))),NETWORKDAYS(DATEVALUE("10/1/20"&amp;RIGHT(BV$1,2)),$U710,Holidays!$J$3:$J$937),
IF($T710&lt;DATEVALUE("10/1/20"&amp;RIGHT(BV$1,2)),NETWORKDAYS(DATEVALUE("10/1/20"&amp;RIGHT(BV$1,2)),DATEVALUE("9/30/20"&amp;RIGHT(BW$1,2)),Holidays!$J$3:$J$937),
IF($T710&gt;=DATEVALUE("10/1/20"&amp;RIGHT(BV$1,2)),NETWORKDAYS($T710,DATEVALUE("9/30/20"&amp;RIGHT(BW$1,2)),Holidays!$J$3:$J$937),"")))),"")/(NETWORKDAYS($T710,$U710,Holidays!$J$3:$J$937)),0))</f>
        <v/>
      </c>
      <c r="BX710" s="87" t="str">
        <f>IF($Q710="","",IFERROR(IF(OR(AND($T710&gt;=DATEVALUE("10/1/20"&amp;RIGHT(BW$1,2)),$T710&lt;=DATEVALUE("9/30/20"&amp;RIGHT(BX$1,2))),AND($U710&gt;=DATEVALUE("10/1/20"&amp;RIGHT(BW$1,2)),$U710&lt;=DATEVALUE("9/30/20"&amp;RIGHT(BX$1,2))),AND($T710&lt;=DATEVALUE("10/1/20"&amp;RIGHT(BW$1,2)),$U710&gt;=DATEVALUE("9/30/20"&amp;RIGHT(BX$1,2)))),
IF(AND($T710&gt;=DATEVALUE("10/1/20"&amp;RIGHT(BW$1,2)),$U710&lt;=DATEVALUE("9/30/20"&amp;RIGHT(BX$1,2))),NETWORKDAYS($T710,$U710,Holidays!$J$3:$J$937),
IF(AND($T710&lt;DATEVALUE("10/1/20"&amp;RIGHT(BW$1,2)),$U710&lt;=DATEVALUE("9/30/20"&amp;RIGHT(BX$1,2))),NETWORKDAYS(DATEVALUE("10/1/20"&amp;RIGHT(BW$1,2)),$U710,Holidays!$J$3:$J$937),
IF($T710&lt;DATEVALUE("10/1/20"&amp;RIGHT(BW$1,2)),NETWORKDAYS(DATEVALUE("10/1/20"&amp;RIGHT(BW$1,2)),DATEVALUE("9/30/20"&amp;RIGHT(BX$1,2)),Holidays!$J$3:$J$937),
IF($T710&gt;=DATEVALUE("10/1/20"&amp;RIGHT(BW$1,2)),NETWORKDAYS($T710,DATEVALUE("9/30/20"&amp;RIGHT(BX$1,2)),Holidays!$J$3:$J$937),"")))),"")/(NETWORKDAYS($T710,$U710,Holidays!$J$3:$J$937)),0))</f>
        <v/>
      </c>
      <c r="BY710" s="87" t="str">
        <f>IF($Q710="","",IFERROR(IF(OR(AND($T710&gt;=DATEVALUE("10/1/20"&amp;RIGHT(BX$1,2)),$T710&lt;=DATEVALUE("9/30/20"&amp;RIGHT(BY$1,2))),AND($U710&gt;=DATEVALUE("10/1/20"&amp;RIGHT(BX$1,2)),$U710&lt;=DATEVALUE("9/30/20"&amp;RIGHT(BY$1,2))),AND($T710&lt;=DATEVALUE("10/1/20"&amp;RIGHT(BX$1,2)),$U710&gt;=DATEVALUE("9/30/20"&amp;RIGHT(BY$1,2)))),
IF(AND($T710&gt;=DATEVALUE("10/1/20"&amp;RIGHT(BX$1,2)),$U710&lt;=DATEVALUE("9/30/20"&amp;RIGHT(BY$1,2))),NETWORKDAYS($T710,$U710,Holidays!$J$3:$J$937),
IF(AND($T710&lt;DATEVALUE("10/1/20"&amp;RIGHT(BX$1,2)),$U710&lt;=DATEVALUE("9/30/20"&amp;RIGHT(BY$1,2))),NETWORKDAYS(DATEVALUE("10/1/20"&amp;RIGHT(BX$1,2)),$U710,Holidays!$J$3:$J$937),
IF($T710&lt;DATEVALUE("10/1/20"&amp;RIGHT(BX$1,2)),NETWORKDAYS(DATEVALUE("10/1/20"&amp;RIGHT(BX$1,2)),DATEVALUE("9/30/20"&amp;RIGHT(BY$1,2)),Holidays!$J$3:$J$937),
IF($T710&gt;=DATEVALUE("10/1/20"&amp;RIGHT(BX$1,2)),NETWORKDAYS($T710,DATEVALUE("9/30/20"&amp;RIGHT(BY$1,2)),Holidays!$J$3:$J$937),"")))),"")/(NETWORKDAYS($T710,$U710,Holidays!$J$3:$J$937)),0))</f>
        <v/>
      </c>
      <c r="BZ710" s="87" t="str">
        <f>IF($Q710="","",IFERROR(IF(OR(AND($T710&gt;=DATEVALUE("10/1/20"&amp;RIGHT(BY$1,2)),$T710&lt;=DATEVALUE("9/30/20"&amp;RIGHT(BZ$1,2))),AND($U710&gt;=DATEVALUE("10/1/20"&amp;RIGHT(BY$1,2)),$U710&lt;=DATEVALUE("9/30/20"&amp;RIGHT(BZ$1,2))),AND($T710&lt;=DATEVALUE("10/1/20"&amp;RIGHT(BY$1,2)),$U710&gt;=DATEVALUE("9/30/20"&amp;RIGHT(BZ$1,2)))),
IF(AND($T710&gt;=DATEVALUE("10/1/20"&amp;RIGHT(BY$1,2)),$U710&lt;=DATEVALUE("9/30/20"&amp;RIGHT(BZ$1,2))),NETWORKDAYS($T710,$U710,Holidays!$J$3:$J$937),
IF(AND($T710&lt;DATEVALUE("10/1/20"&amp;RIGHT(BY$1,2)),$U710&lt;=DATEVALUE("9/30/20"&amp;RIGHT(BZ$1,2))),NETWORKDAYS(DATEVALUE("10/1/20"&amp;RIGHT(BY$1,2)),$U710,Holidays!$J$3:$J$937),
IF($T710&lt;DATEVALUE("10/1/20"&amp;RIGHT(BY$1,2)),NETWORKDAYS(DATEVALUE("10/1/20"&amp;RIGHT(BY$1,2)),DATEVALUE("9/30/20"&amp;RIGHT(BZ$1,2)),Holidays!$J$3:$J$937),
IF($T710&gt;=DATEVALUE("10/1/20"&amp;RIGHT(BY$1,2)),NETWORKDAYS($T710,DATEVALUE("9/30/20"&amp;RIGHT(BZ$1,2)),Holidays!$J$3:$J$937),"")))),"")/(NETWORKDAYS($T710,$U710,Holidays!$J$3:$J$937)),0))</f>
        <v/>
      </c>
      <c r="CA710" s="87" t="str">
        <f>IF($Q710="","",IFERROR(IF(OR(AND($T710&gt;=DATEVALUE("10/1/20"&amp;RIGHT(BZ$1,2)),$T710&lt;=DATEVALUE("9/30/20"&amp;RIGHT(CA$1,2))),AND($U710&gt;=DATEVALUE("10/1/20"&amp;RIGHT(BZ$1,2)),$U710&lt;=DATEVALUE("9/30/20"&amp;RIGHT(CA$1,2))),AND($T710&lt;=DATEVALUE("10/1/20"&amp;RIGHT(BZ$1,2)),$U710&gt;=DATEVALUE("9/30/20"&amp;RIGHT(CA$1,2)))),
IF(AND($T710&gt;=DATEVALUE("10/1/20"&amp;RIGHT(BZ$1,2)),$U710&lt;=DATEVALUE("9/30/20"&amp;RIGHT(CA$1,2))),NETWORKDAYS($T710,$U710,Holidays!$J$3:$J$937),
IF(AND($T710&lt;DATEVALUE("10/1/20"&amp;RIGHT(BZ$1,2)),$U710&lt;=DATEVALUE("9/30/20"&amp;RIGHT(CA$1,2))),NETWORKDAYS(DATEVALUE("10/1/20"&amp;RIGHT(BZ$1,2)),$U710,Holidays!$J$3:$J$937),
IF($T710&lt;DATEVALUE("10/1/20"&amp;RIGHT(BZ$1,2)),NETWORKDAYS(DATEVALUE("10/1/20"&amp;RIGHT(BZ$1,2)),DATEVALUE("9/30/20"&amp;RIGHT(CA$1,2)),Holidays!$J$3:$J$937),
IF($T710&gt;=DATEVALUE("10/1/20"&amp;RIGHT(BZ$1,2)),NETWORKDAYS($T710,DATEVALUE("9/30/20"&amp;RIGHT(CA$1,2)),Holidays!$J$3:$J$937),"")))),"")/(NETWORKDAYS($T710,$U710,Holidays!$J$3:$J$937)),0))</f>
        <v/>
      </c>
      <c r="CB710" s="87" t="str">
        <f>IF($Q710="","",IFERROR(IF(OR(AND($T710&gt;=DATEVALUE("10/1/20"&amp;RIGHT(CA$1,2)),$T710&lt;=DATEVALUE("9/30/20"&amp;RIGHT(CB$1,2))),AND($U710&gt;=DATEVALUE("10/1/20"&amp;RIGHT(CA$1,2)),$U710&lt;=DATEVALUE("9/30/20"&amp;RIGHT(CB$1,2))),AND($T710&lt;=DATEVALUE("10/1/20"&amp;RIGHT(CA$1,2)),$U710&gt;=DATEVALUE("9/30/20"&amp;RIGHT(CB$1,2)))),
IF(AND($T710&gt;=DATEVALUE("10/1/20"&amp;RIGHT(CA$1,2)),$U710&lt;=DATEVALUE("9/30/20"&amp;RIGHT(CB$1,2))),NETWORKDAYS($T710,$U710,Holidays!$J$3:$J$937),
IF(AND($T710&lt;DATEVALUE("10/1/20"&amp;RIGHT(CA$1,2)),$U710&lt;=DATEVALUE("9/30/20"&amp;RIGHT(CB$1,2))),NETWORKDAYS(DATEVALUE("10/1/20"&amp;RIGHT(CA$1,2)),$U710,Holidays!$J$3:$J$937),
IF($T710&lt;DATEVALUE("10/1/20"&amp;RIGHT(CA$1,2)),NETWORKDAYS(DATEVALUE("10/1/20"&amp;RIGHT(CA$1,2)),DATEVALUE("9/30/20"&amp;RIGHT(CB$1,2)),Holidays!$J$3:$J$937),
IF($T710&gt;=DATEVALUE("10/1/20"&amp;RIGHT(CA$1,2)),NETWORKDAYS($T710,DATEVALUE("9/30/20"&amp;RIGHT(CB$1,2)),Holidays!$J$3:$J$937),"")))),"")/(NETWORKDAYS($T710,$U710,Holidays!$J$3:$J$937)),0))</f>
        <v/>
      </c>
    </row>
    <row r="711" spans="1:80">
      <c r="A711" s="97"/>
      <c r="B711" s="98" t="str">
        <f ca="1">IF(NOT($A711=""),OFFSET('WBS Reference &amp; User Procedure'!$A$1,MATCH($A711,'WBS Reference &amp; User Procedure'!$A:$A,0)-1,1),"")</f>
        <v/>
      </c>
      <c r="D711" s="97"/>
      <c r="T711" s="104" t="str">
        <f>IF(NOT(Q711=""),IF(NOT($S711=""),$S711,#REF!),"")</f>
        <v/>
      </c>
      <c r="U711" s="104" t="str">
        <f>IF(NOT(Q711=""),WORKDAY(T711,Q711,Holidays!$J$3:$J$937),"")</f>
        <v/>
      </c>
      <c r="V711" s="104"/>
      <c r="W711" s="104"/>
      <c r="X711" s="101" t="str">
        <f t="shared" si="153"/>
        <v/>
      </c>
      <c r="AL711" s="87" t="str">
        <f t="shared" ca="1" si="150"/>
        <v/>
      </c>
      <c r="AN711" s="87" t="str">
        <f t="shared" ca="1" si="158"/>
        <v/>
      </c>
      <c r="AO711" s="87" t="str">
        <f t="shared" ca="1" si="158"/>
        <v/>
      </c>
      <c r="AP711" s="87" t="str">
        <f t="shared" ca="1" si="158"/>
        <v/>
      </c>
      <c r="AQ711" s="87" t="str">
        <f t="shared" ca="1" si="158"/>
        <v/>
      </c>
      <c r="AR711" s="87" t="str">
        <f t="shared" ca="1" si="158"/>
        <v/>
      </c>
      <c r="AS711" s="87" t="str">
        <f t="shared" ca="1" si="158"/>
        <v/>
      </c>
      <c r="AT711" s="87" t="str">
        <f t="shared" ca="1" si="158"/>
        <v/>
      </c>
      <c r="AU711" s="87" t="str">
        <f t="shared" ca="1" si="158"/>
        <v/>
      </c>
      <c r="AV711" s="87" t="str">
        <f t="shared" ca="1" si="158"/>
        <v/>
      </c>
      <c r="AW711" s="87" t="str">
        <f t="shared" ca="1" si="158"/>
        <v/>
      </c>
      <c r="AX711" s="87" t="str">
        <f t="shared" ca="1" si="159"/>
        <v/>
      </c>
      <c r="AY711" s="87" t="str">
        <f t="shared" ca="1" si="159"/>
        <v/>
      </c>
      <c r="AZ711" s="87" t="str">
        <f t="shared" ca="1" si="159"/>
        <v/>
      </c>
      <c r="BA711" s="87" t="str">
        <f t="shared" ca="1" si="159"/>
        <v/>
      </c>
      <c r="BB711" s="87" t="str">
        <f t="shared" ca="1" si="159"/>
        <v/>
      </c>
      <c r="BC711" s="87" t="str">
        <f t="shared" ca="1" si="159"/>
        <v/>
      </c>
      <c r="BD711" s="87" t="str">
        <f t="shared" ca="1" si="159"/>
        <v/>
      </c>
      <c r="BE711" s="87" t="str">
        <f t="shared" ca="1" si="159"/>
        <v/>
      </c>
      <c r="BF711" s="87" t="str">
        <f t="shared" ca="1" si="159"/>
        <v/>
      </c>
      <c r="BG711" s="87" t="str">
        <f t="shared" ca="1" si="159"/>
        <v/>
      </c>
      <c r="BI711" s="87" t="str">
        <f>IF($Q711="","",IFERROR(IF(OR(AND($T711&gt;=DATEVALUE("10/1/20"&amp;RIGHT(BH$1,2)),$T711&lt;=DATEVALUE("9/30/20"&amp;RIGHT(BI$1,2))),AND($U711&gt;=DATEVALUE("10/1/20"&amp;RIGHT(BH$1,2)),$U711&lt;=DATEVALUE("9/30/20"&amp;RIGHT(BI$1,2))),AND($T711&lt;=DATEVALUE("10/1/20"&amp;RIGHT(BH$1,2)),$U711&gt;=DATEVALUE("9/30/20"&amp;RIGHT(BI$1,2)))),
IF(AND($T711&gt;=DATEVALUE("10/1/20"&amp;RIGHT(BH$1,2)),$U711&lt;=DATEVALUE("9/30/20"&amp;RIGHT(BI$1,2))),NETWORKDAYS($T711,$U711,Holidays!$J$3:$J$937),
IF(AND($T711&lt;DATEVALUE("10/1/20"&amp;RIGHT(BH$1,2)),$U711&lt;=DATEVALUE("9/30/20"&amp;RIGHT(BI$1,2))),NETWORKDAYS(DATEVALUE("10/1/20"&amp;RIGHT(BH$1,2)),$U711,Holidays!$J$3:$J$937),
IF($T711&lt;DATEVALUE("10/1/20"&amp;RIGHT(BH$1,2)),NETWORKDAYS(DATEVALUE("10/1/20"&amp;RIGHT(BH$1,2)),DATEVALUE("9/30/20"&amp;RIGHT(BI$1,2)),Holidays!$J$3:$J$937),
IF($T711&gt;=DATEVALUE("10/1/20"&amp;RIGHT(BH$1,2)),NETWORKDAYS($T711,DATEVALUE("9/30/20"&amp;RIGHT(BI$1,2)),Holidays!$J$3:$J$937),"")))),"")/(NETWORKDAYS($T711,$U711,Holidays!$J$3:$J$937)),0))</f>
        <v/>
      </c>
      <c r="BJ711" s="87" t="str">
        <f>IF($Q711="","",IFERROR(IF(OR(AND($T711&gt;=DATEVALUE("10/1/20"&amp;RIGHT(BI$1,2)),$T711&lt;=DATEVALUE("9/30/20"&amp;RIGHT(BJ$1,2))),AND($U711&gt;=DATEVALUE("10/1/20"&amp;RIGHT(BI$1,2)),$U711&lt;=DATEVALUE("9/30/20"&amp;RIGHT(BJ$1,2))),AND($T711&lt;=DATEVALUE("10/1/20"&amp;RIGHT(BI$1,2)),$U711&gt;=DATEVALUE("9/30/20"&amp;RIGHT(BJ$1,2)))),
IF(AND($T711&gt;=DATEVALUE("10/1/20"&amp;RIGHT(BI$1,2)),$U711&lt;=DATEVALUE("9/30/20"&amp;RIGHT(BJ$1,2))),NETWORKDAYS($T711,$U711,Holidays!$J$3:$J$937),
IF(AND($T711&lt;DATEVALUE("10/1/20"&amp;RIGHT(BI$1,2)),$U711&lt;=DATEVALUE("9/30/20"&amp;RIGHT(BJ$1,2))),NETWORKDAYS(DATEVALUE("10/1/20"&amp;RIGHT(BI$1,2)),$U711,Holidays!$J$3:$J$937),
IF($T711&lt;DATEVALUE("10/1/20"&amp;RIGHT(BI$1,2)),NETWORKDAYS(DATEVALUE("10/1/20"&amp;RIGHT(BI$1,2)),DATEVALUE("9/30/20"&amp;RIGHT(BJ$1,2)),Holidays!$J$3:$J$937),
IF($T711&gt;=DATEVALUE("10/1/20"&amp;RIGHT(BI$1,2)),NETWORKDAYS($T711,DATEVALUE("9/30/20"&amp;RIGHT(BJ$1,2)),Holidays!$J$3:$J$937),"")))),"")/(NETWORKDAYS($T711,$U711,Holidays!$J$3:$J$937)),0))</f>
        <v/>
      </c>
      <c r="BK711" s="87" t="str">
        <f>IF($Q711="","",IFERROR(IF(OR(AND($T711&gt;=DATEVALUE("10/1/20"&amp;RIGHT(BJ$1,2)),$T711&lt;=DATEVALUE("9/30/20"&amp;RIGHT(BK$1,2))),AND($U711&gt;=DATEVALUE("10/1/20"&amp;RIGHT(BJ$1,2)),$U711&lt;=DATEVALUE("9/30/20"&amp;RIGHT(BK$1,2))),AND($T711&lt;=DATEVALUE("10/1/20"&amp;RIGHT(BJ$1,2)),$U711&gt;=DATEVALUE("9/30/20"&amp;RIGHT(BK$1,2)))),
IF(AND($T711&gt;=DATEVALUE("10/1/20"&amp;RIGHT(BJ$1,2)),$U711&lt;=DATEVALUE("9/30/20"&amp;RIGHT(BK$1,2))),NETWORKDAYS($T711,$U711,Holidays!$J$3:$J$937),
IF(AND($T711&lt;DATEVALUE("10/1/20"&amp;RIGHT(BJ$1,2)),$U711&lt;=DATEVALUE("9/30/20"&amp;RIGHT(BK$1,2))),NETWORKDAYS(DATEVALUE("10/1/20"&amp;RIGHT(BJ$1,2)),$U711,Holidays!$J$3:$J$937),
IF($T711&lt;DATEVALUE("10/1/20"&amp;RIGHT(BJ$1,2)),NETWORKDAYS(DATEVALUE("10/1/20"&amp;RIGHT(BJ$1,2)),DATEVALUE("9/30/20"&amp;RIGHT(BK$1,2)),Holidays!$J$3:$J$937),
IF($T711&gt;=DATEVALUE("10/1/20"&amp;RIGHT(BJ$1,2)),NETWORKDAYS($T711,DATEVALUE("9/30/20"&amp;RIGHT(BK$1,2)),Holidays!$J$3:$J$937),"")))),"")/(NETWORKDAYS($T711,$U711,Holidays!$J$3:$J$937)),0))</f>
        <v/>
      </c>
      <c r="BL711" s="87" t="str">
        <f>IF($Q711="","",IFERROR(IF(OR(AND($T711&gt;=DATEVALUE("10/1/20"&amp;RIGHT(BK$1,2)),$T711&lt;=DATEVALUE("9/30/20"&amp;RIGHT(BL$1,2))),AND($U711&gt;=DATEVALUE("10/1/20"&amp;RIGHT(BK$1,2)),$U711&lt;=DATEVALUE("9/30/20"&amp;RIGHT(BL$1,2))),AND($T711&lt;=DATEVALUE("10/1/20"&amp;RIGHT(BK$1,2)),$U711&gt;=DATEVALUE("9/30/20"&amp;RIGHT(BL$1,2)))),
IF(AND($T711&gt;=DATEVALUE("10/1/20"&amp;RIGHT(BK$1,2)),$U711&lt;=DATEVALUE("9/30/20"&amp;RIGHT(BL$1,2))),NETWORKDAYS($T711,$U711,Holidays!$J$3:$J$937),
IF(AND($T711&lt;DATEVALUE("10/1/20"&amp;RIGHT(BK$1,2)),$U711&lt;=DATEVALUE("9/30/20"&amp;RIGHT(BL$1,2))),NETWORKDAYS(DATEVALUE("10/1/20"&amp;RIGHT(BK$1,2)),$U711,Holidays!$J$3:$J$937),
IF($T711&lt;DATEVALUE("10/1/20"&amp;RIGHT(BK$1,2)),NETWORKDAYS(DATEVALUE("10/1/20"&amp;RIGHT(BK$1,2)),DATEVALUE("9/30/20"&amp;RIGHT(BL$1,2)),Holidays!$J$3:$J$937),
IF($T711&gt;=DATEVALUE("10/1/20"&amp;RIGHT(BK$1,2)),NETWORKDAYS($T711,DATEVALUE("9/30/20"&amp;RIGHT(BL$1,2)),Holidays!$J$3:$J$937),"")))),"")/(NETWORKDAYS($T711,$U711,Holidays!$J$3:$J$937)),0))</f>
        <v/>
      </c>
      <c r="BM711" s="87" t="str">
        <f>IF($Q711="","",IFERROR(IF(OR(AND($T711&gt;=DATEVALUE("10/1/20"&amp;RIGHT(BL$1,2)),$T711&lt;=DATEVALUE("9/30/20"&amp;RIGHT(BM$1,2))),AND($U711&gt;=DATEVALUE("10/1/20"&amp;RIGHT(BL$1,2)),$U711&lt;=DATEVALUE("9/30/20"&amp;RIGHT(BM$1,2))),AND($T711&lt;=DATEVALUE("10/1/20"&amp;RIGHT(BL$1,2)),$U711&gt;=DATEVALUE("9/30/20"&amp;RIGHT(BM$1,2)))),
IF(AND($T711&gt;=DATEVALUE("10/1/20"&amp;RIGHT(BL$1,2)),$U711&lt;=DATEVALUE("9/30/20"&amp;RIGHT(BM$1,2))),NETWORKDAYS($T711,$U711,Holidays!$J$3:$J$937),
IF(AND($T711&lt;DATEVALUE("10/1/20"&amp;RIGHT(BL$1,2)),$U711&lt;=DATEVALUE("9/30/20"&amp;RIGHT(BM$1,2))),NETWORKDAYS(DATEVALUE("10/1/20"&amp;RIGHT(BL$1,2)),$U711,Holidays!$J$3:$J$937),
IF($T711&lt;DATEVALUE("10/1/20"&amp;RIGHT(BL$1,2)),NETWORKDAYS(DATEVALUE("10/1/20"&amp;RIGHT(BL$1,2)),DATEVALUE("9/30/20"&amp;RIGHT(BM$1,2)),Holidays!$J$3:$J$937),
IF($T711&gt;=DATEVALUE("10/1/20"&amp;RIGHT(BL$1,2)),NETWORKDAYS($T711,DATEVALUE("9/30/20"&amp;RIGHT(BM$1,2)),Holidays!$J$3:$J$937),"")))),"")/(NETWORKDAYS($T711,$U711,Holidays!$J$3:$J$937)),0))</f>
        <v/>
      </c>
      <c r="BN711" s="87" t="str">
        <f>IF($Q711="","",IFERROR(IF(OR(AND($T711&gt;=DATEVALUE("10/1/20"&amp;RIGHT(BM$1,2)),$T711&lt;=DATEVALUE("9/30/20"&amp;RIGHT(BN$1,2))),AND($U711&gt;=DATEVALUE("10/1/20"&amp;RIGHT(BM$1,2)),$U711&lt;=DATEVALUE("9/30/20"&amp;RIGHT(BN$1,2))),AND($T711&lt;=DATEVALUE("10/1/20"&amp;RIGHT(BM$1,2)),$U711&gt;=DATEVALUE("9/30/20"&amp;RIGHT(BN$1,2)))),
IF(AND($T711&gt;=DATEVALUE("10/1/20"&amp;RIGHT(BM$1,2)),$U711&lt;=DATEVALUE("9/30/20"&amp;RIGHT(BN$1,2))),NETWORKDAYS($T711,$U711,Holidays!$J$3:$J$937),
IF(AND($T711&lt;DATEVALUE("10/1/20"&amp;RIGHT(BM$1,2)),$U711&lt;=DATEVALUE("9/30/20"&amp;RIGHT(BN$1,2))),NETWORKDAYS(DATEVALUE("10/1/20"&amp;RIGHT(BM$1,2)),$U711,Holidays!$J$3:$J$937),
IF($T711&lt;DATEVALUE("10/1/20"&amp;RIGHT(BM$1,2)),NETWORKDAYS(DATEVALUE("10/1/20"&amp;RIGHT(BM$1,2)),DATEVALUE("9/30/20"&amp;RIGHT(BN$1,2)),Holidays!$J$3:$J$937),
IF($T711&gt;=DATEVALUE("10/1/20"&amp;RIGHT(BM$1,2)),NETWORKDAYS($T711,DATEVALUE("9/30/20"&amp;RIGHT(BN$1,2)),Holidays!$J$3:$J$937),"")))),"")/(NETWORKDAYS($T711,$U711,Holidays!$J$3:$J$937)),0))</f>
        <v/>
      </c>
      <c r="BO711" s="87" t="str">
        <f>IF($Q711="","",IFERROR(IF(OR(AND($T711&gt;=DATEVALUE("10/1/20"&amp;RIGHT(BN$1,2)),$T711&lt;=DATEVALUE("9/30/20"&amp;RIGHT(BO$1,2))),AND($U711&gt;=DATEVALUE("10/1/20"&amp;RIGHT(BN$1,2)),$U711&lt;=DATEVALUE("9/30/20"&amp;RIGHT(BO$1,2))),AND($T711&lt;=DATEVALUE("10/1/20"&amp;RIGHT(BN$1,2)),$U711&gt;=DATEVALUE("9/30/20"&amp;RIGHT(BO$1,2)))),
IF(AND($T711&gt;=DATEVALUE("10/1/20"&amp;RIGHT(BN$1,2)),$U711&lt;=DATEVALUE("9/30/20"&amp;RIGHT(BO$1,2))),NETWORKDAYS($T711,$U711,Holidays!$J$3:$J$937),
IF(AND($T711&lt;DATEVALUE("10/1/20"&amp;RIGHT(BN$1,2)),$U711&lt;=DATEVALUE("9/30/20"&amp;RIGHT(BO$1,2))),NETWORKDAYS(DATEVALUE("10/1/20"&amp;RIGHT(BN$1,2)),$U711,Holidays!$J$3:$J$937),
IF($T711&lt;DATEVALUE("10/1/20"&amp;RIGHT(BN$1,2)),NETWORKDAYS(DATEVALUE("10/1/20"&amp;RIGHT(BN$1,2)),DATEVALUE("9/30/20"&amp;RIGHT(BO$1,2)),Holidays!$J$3:$J$937),
IF($T711&gt;=DATEVALUE("10/1/20"&amp;RIGHT(BN$1,2)),NETWORKDAYS($T711,DATEVALUE("9/30/20"&amp;RIGHT(BO$1,2)),Holidays!$J$3:$J$937),"")))),"")/(NETWORKDAYS($T711,$U711,Holidays!$J$3:$J$937)),0))</f>
        <v/>
      </c>
      <c r="BP711" s="87" t="str">
        <f>IF($Q711="","",IFERROR(IF(OR(AND($T711&gt;=DATEVALUE("10/1/20"&amp;RIGHT(BO$1,2)),$T711&lt;=DATEVALUE("9/30/20"&amp;RIGHT(BP$1,2))),AND($U711&gt;=DATEVALUE("10/1/20"&amp;RIGHT(BO$1,2)),$U711&lt;=DATEVALUE("9/30/20"&amp;RIGHT(BP$1,2))),AND($T711&lt;=DATEVALUE("10/1/20"&amp;RIGHT(BO$1,2)),$U711&gt;=DATEVALUE("9/30/20"&amp;RIGHT(BP$1,2)))),
IF(AND($T711&gt;=DATEVALUE("10/1/20"&amp;RIGHT(BO$1,2)),$U711&lt;=DATEVALUE("9/30/20"&amp;RIGHT(BP$1,2))),NETWORKDAYS($T711,$U711,Holidays!$J$3:$J$937),
IF(AND($T711&lt;DATEVALUE("10/1/20"&amp;RIGHT(BO$1,2)),$U711&lt;=DATEVALUE("9/30/20"&amp;RIGHT(BP$1,2))),NETWORKDAYS(DATEVALUE("10/1/20"&amp;RIGHT(BO$1,2)),$U711,Holidays!$J$3:$J$937),
IF($T711&lt;DATEVALUE("10/1/20"&amp;RIGHT(BO$1,2)),NETWORKDAYS(DATEVALUE("10/1/20"&amp;RIGHT(BO$1,2)),DATEVALUE("9/30/20"&amp;RIGHT(BP$1,2)),Holidays!$J$3:$J$937),
IF($T711&gt;=DATEVALUE("10/1/20"&amp;RIGHT(BO$1,2)),NETWORKDAYS($T711,DATEVALUE("9/30/20"&amp;RIGHT(BP$1,2)),Holidays!$J$3:$J$937),"")))),"")/(NETWORKDAYS($T711,$U711,Holidays!$J$3:$J$937)),0))</f>
        <v/>
      </c>
      <c r="BQ711" s="87" t="str">
        <f>IF($Q711="","",IFERROR(IF(OR(AND($T711&gt;=DATEVALUE("10/1/20"&amp;RIGHT(BP$1,2)),$T711&lt;=DATEVALUE("9/30/20"&amp;RIGHT(BQ$1,2))),AND($U711&gt;=DATEVALUE("10/1/20"&amp;RIGHT(BP$1,2)),$U711&lt;=DATEVALUE("9/30/20"&amp;RIGHT(BQ$1,2))),AND($T711&lt;=DATEVALUE("10/1/20"&amp;RIGHT(BP$1,2)),$U711&gt;=DATEVALUE("9/30/20"&amp;RIGHT(BQ$1,2)))),
IF(AND($T711&gt;=DATEVALUE("10/1/20"&amp;RIGHT(BP$1,2)),$U711&lt;=DATEVALUE("9/30/20"&amp;RIGHT(BQ$1,2))),NETWORKDAYS($T711,$U711,Holidays!$J$3:$J$937),
IF(AND($T711&lt;DATEVALUE("10/1/20"&amp;RIGHT(BP$1,2)),$U711&lt;=DATEVALUE("9/30/20"&amp;RIGHT(BQ$1,2))),NETWORKDAYS(DATEVALUE("10/1/20"&amp;RIGHT(BP$1,2)),$U711,Holidays!$J$3:$J$937),
IF($T711&lt;DATEVALUE("10/1/20"&amp;RIGHT(BP$1,2)),NETWORKDAYS(DATEVALUE("10/1/20"&amp;RIGHT(BP$1,2)),DATEVALUE("9/30/20"&amp;RIGHT(BQ$1,2)),Holidays!$J$3:$J$937),
IF($T711&gt;=DATEVALUE("10/1/20"&amp;RIGHT(BP$1,2)),NETWORKDAYS($T711,DATEVALUE("9/30/20"&amp;RIGHT(BQ$1,2)),Holidays!$J$3:$J$937),"")))),"")/(NETWORKDAYS($T711,$U711,Holidays!$J$3:$J$937)),0))</f>
        <v/>
      </c>
      <c r="BR711" s="87" t="str">
        <f>IF($Q711="","",IFERROR(IF(OR(AND($T711&gt;=DATEVALUE("10/1/20"&amp;RIGHT(BQ$1,2)),$T711&lt;=DATEVALUE("9/30/20"&amp;RIGHT(BR$1,2))),AND($U711&gt;=DATEVALUE("10/1/20"&amp;RIGHT(BQ$1,2)),$U711&lt;=DATEVALUE("9/30/20"&amp;RIGHT(BR$1,2))),AND($T711&lt;=DATEVALUE("10/1/20"&amp;RIGHT(BQ$1,2)),$U711&gt;=DATEVALUE("9/30/20"&amp;RIGHT(BR$1,2)))),
IF(AND($T711&gt;=DATEVALUE("10/1/20"&amp;RIGHT(BQ$1,2)),$U711&lt;=DATEVALUE("9/30/20"&amp;RIGHT(BR$1,2))),NETWORKDAYS($T711,$U711,Holidays!$J$3:$J$937),
IF(AND($T711&lt;DATEVALUE("10/1/20"&amp;RIGHT(BQ$1,2)),$U711&lt;=DATEVALUE("9/30/20"&amp;RIGHT(BR$1,2))),NETWORKDAYS(DATEVALUE("10/1/20"&amp;RIGHT(BQ$1,2)),$U711,Holidays!$J$3:$J$937),
IF($T711&lt;DATEVALUE("10/1/20"&amp;RIGHT(BQ$1,2)),NETWORKDAYS(DATEVALUE("10/1/20"&amp;RIGHT(BQ$1,2)),DATEVALUE("9/30/20"&amp;RIGHT(BR$1,2)),Holidays!$J$3:$J$937),
IF($T711&gt;=DATEVALUE("10/1/20"&amp;RIGHT(BQ$1,2)),NETWORKDAYS($T711,DATEVALUE("9/30/20"&amp;RIGHT(BR$1,2)),Holidays!$J$3:$J$937),"")))),"")/(NETWORKDAYS($T711,$U711,Holidays!$J$3:$J$937)),0))</f>
        <v/>
      </c>
      <c r="BS711" s="87" t="str">
        <f>IF($Q711="","",IFERROR(IF(OR(AND($T711&gt;=DATEVALUE("10/1/20"&amp;RIGHT(BR$1,2)),$T711&lt;=DATEVALUE("9/30/20"&amp;RIGHT(BS$1,2))),AND($U711&gt;=DATEVALUE("10/1/20"&amp;RIGHT(BR$1,2)),$U711&lt;=DATEVALUE("9/30/20"&amp;RIGHT(BS$1,2))),AND($T711&lt;=DATEVALUE("10/1/20"&amp;RIGHT(BR$1,2)),$U711&gt;=DATEVALUE("9/30/20"&amp;RIGHT(BS$1,2)))),
IF(AND($T711&gt;=DATEVALUE("10/1/20"&amp;RIGHT(BR$1,2)),$U711&lt;=DATEVALUE("9/30/20"&amp;RIGHT(BS$1,2))),NETWORKDAYS($T711,$U711,Holidays!$J$3:$J$937),
IF(AND($T711&lt;DATEVALUE("10/1/20"&amp;RIGHT(BR$1,2)),$U711&lt;=DATEVALUE("9/30/20"&amp;RIGHT(BS$1,2))),NETWORKDAYS(DATEVALUE("10/1/20"&amp;RIGHT(BR$1,2)),$U711,Holidays!$J$3:$J$937),
IF($T711&lt;DATEVALUE("10/1/20"&amp;RIGHT(BR$1,2)),NETWORKDAYS(DATEVALUE("10/1/20"&amp;RIGHT(BR$1,2)),DATEVALUE("9/30/20"&amp;RIGHT(BS$1,2)),Holidays!$J$3:$J$937),
IF($T711&gt;=DATEVALUE("10/1/20"&amp;RIGHT(BR$1,2)),NETWORKDAYS($T711,DATEVALUE("9/30/20"&amp;RIGHT(BS$1,2)),Holidays!$J$3:$J$937),"")))),"")/(NETWORKDAYS($T711,$U711,Holidays!$J$3:$J$937)),0))</f>
        <v/>
      </c>
      <c r="BT711" s="87" t="str">
        <f>IF($Q711="","",IFERROR(IF(OR(AND($T711&gt;=DATEVALUE("10/1/20"&amp;RIGHT(BS$1,2)),$T711&lt;=DATEVALUE("9/30/20"&amp;RIGHT(BT$1,2))),AND($U711&gt;=DATEVALUE("10/1/20"&amp;RIGHT(BS$1,2)),$U711&lt;=DATEVALUE("9/30/20"&amp;RIGHT(BT$1,2))),AND($T711&lt;=DATEVALUE("10/1/20"&amp;RIGHT(BS$1,2)),$U711&gt;=DATEVALUE("9/30/20"&amp;RIGHT(BT$1,2)))),
IF(AND($T711&gt;=DATEVALUE("10/1/20"&amp;RIGHT(BS$1,2)),$U711&lt;=DATEVALUE("9/30/20"&amp;RIGHT(BT$1,2))),NETWORKDAYS($T711,$U711,Holidays!$J$3:$J$937),
IF(AND($T711&lt;DATEVALUE("10/1/20"&amp;RIGHT(BS$1,2)),$U711&lt;=DATEVALUE("9/30/20"&amp;RIGHT(BT$1,2))),NETWORKDAYS(DATEVALUE("10/1/20"&amp;RIGHT(BS$1,2)),$U711,Holidays!$J$3:$J$937),
IF($T711&lt;DATEVALUE("10/1/20"&amp;RIGHT(BS$1,2)),NETWORKDAYS(DATEVALUE("10/1/20"&amp;RIGHT(BS$1,2)),DATEVALUE("9/30/20"&amp;RIGHT(BT$1,2)),Holidays!$J$3:$J$937),
IF($T711&gt;=DATEVALUE("10/1/20"&amp;RIGHT(BS$1,2)),NETWORKDAYS($T711,DATEVALUE("9/30/20"&amp;RIGHT(BT$1,2)),Holidays!$J$3:$J$937),"")))),"")/(NETWORKDAYS($T711,$U711,Holidays!$J$3:$J$937)),0))</f>
        <v/>
      </c>
      <c r="BU711" s="87" t="str">
        <f>IF($Q711="","",IFERROR(IF(OR(AND($T711&gt;=DATEVALUE("10/1/20"&amp;RIGHT(BT$1,2)),$T711&lt;=DATEVALUE("9/30/20"&amp;RIGHT(BU$1,2))),AND($U711&gt;=DATEVALUE("10/1/20"&amp;RIGHT(BT$1,2)),$U711&lt;=DATEVALUE("9/30/20"&amp;RIGHT(BU$1,2))),AND($T711&lt;=DATEVALUE("10/1/20"&amp;RIGHT(BT$1,2)),$U711&gt;=DATEVALUE("9/30/20"&amp;RIGHT(BU$1,2)))),
IF(AND($T711&gt;=DATEVALUE("10/1/20"&amp;RIGHT(BT$1,2)),$U711&lt;=DATEVALUE("9/30/20"&amp;RIGHT(BU$1,2))),NETWORKDAYS($T711,$U711,Holidays!$J$3:$J$937),
IF(AND($T711&lt;DATEVALUE("10/1/20"&amp;RIGHT(BT$1,2)),$U711&lt;=DATEVALUE("9/30/20"&amp;RIGHT(BU$1,2))),NETWORKDAYS(DATEVALUE("10/1/20"&amp;RIGHT(BT$1,2)),$U711,Holidays!$J$3:$J$937),
IF($T711&lt;DATEVALUE("10/1/20"&amp;RIGHT(BT$1,2)),NETWORKDAYS(DATEVALUE("10/1/20"&amp;RIGHT(BT$1,2)),DATEVALUE("9/30/20"&amp;RIGHT(BU$1,2)),Holidays!$J$3:$J$937),
IF($T711&gt;=DATEVALUE("10/1/20"&amp;RIGHT(BT$1,2)),NETWORKDAYS($T711,DATEVALUE("9/30/20"&amp;RIGHT(BU$1,2)),Holidays!$J$3:$J$937),"")))),"")/(NETWORKDAYS($T711,$U711,Holidays!$J$3:$J$937)),0))</f>
        <v/>
      </c>
      <c r="BV711" s="87" t="str">
        <f>IF($Q711="","",IFERROR(IF(OR(AND($T711&gt;=DATEVALUE("10/1/20"&amp;RIGHT(BU$1,2)),$T711&lt;=DATEVALUE("9/30/20"&amp;RIGHT(BV$1,2))),AND($U711&gt;=DATEVALUE("10/1/20"&amp;RIGHT(BU$1,2)),$U711&lt;=DATEVALUE("9/30/20"&amp;RIGHT(BV$1,2))),AND($T711&lt;=DATEVALUE("10/1/20"&amp;RIGHT(BU$1,2)),$U711&gt;=DATEVALUE("9/30/20"&amp;RIGHT(BV$1,2)))),
IF(AND($T711&gt;=DATEVALUE("10/1/20"&amp;RIGHT(BU$1,2)),$U711&lt;=DATEVALUE("9/30/20"&amp;RIGHT(BV$1,2))),NETWORKDAYS($T711,$U711,Holidays!$J$3:$J$937),
IF(AND($T711&lt;DATEVALUE("10/1/20"&amp;RIGHT(BU$1,2)),$U711&lt;=DATEVALUE("9/30/20"&amp;RIGHT(BV$1,2))),NETWORKDAYS(DATEVALUE("10/1/20"&amp;RIGHT(BU$1,2)),$U711,Holidays!$J$3:$J$937),
IF($T711&lt;DATEVALUE("10/1/20"&amp;RIGHT(BU$1,2)),NETWORKDAYS(DATEVALUE("10/1/20"&amp;RIGHT(BU$1,2)),DATEVALUE("9/30/20"&amp;RIGHT(BV$1,2)),Holidays!$J$3:$J$937),
IF($T711&gt;=DATEVALUE("10/1/20"&amp;RIGHT(BU$1,2)),NETWORKDAYS($T711,DATEVALUE("9/30/20"&amp;RIGHT(BV$1,2)),Holidays!$J$3:$J$937),"")))),"")/(NETWORKDAYS($T711,$U711,Holidays!$J$3:$J$937)),0))</f>
        <v/>
      </c>
      <c r="BW711" s="87" t="str">
        <f>IF($Q711="","",IFERROR(IF(OR(AND($T711&gt;=DATEVALUE("10/1/20"&amp;RIGHT(BV$1,2)),$T711&lt;=DATEVALUE("9/30/20"&amp;RIGHT(BW$1,2))),AND($U711&gt;=DATEVALUE("10/1/20"&amp;RIGHT(BV$1,2)),$U711&lt;=DATEVALUE("9/30/20"&amp;RIGHT(BW$1,2))),AND($T711&lt;=DATEVALUE("10/1/20"&amp;RIGHT(BV$1,2)),$U711&gt;=DATEVALUE("9/30/20"&amp;RIGHT(BW$1,2)))),
IF(AND($T711&gt;=DATEVALUE("10/1/20"&amp;RIGHT(BV$1,2)),$U711&lt;=DATEVALUE("9/30/20"&amp;RIGHT(BW$1,2))),NETWORKDAYS($T711,$U711,Holidays!$J$3:$J$937),
IF(AND($T711&lt;DATEVALUE("10/1/20"&amp;RIGHT(BV$1,2)),$U711&lt;=DATEVALUE("9/30/20"&amp;RIGHT(BW$1,2))),NETWORKDAYS(DATEVALUE("10/1/20"&amp;RIGHT(BV$1,2)),$U711,Holidays!$J$3:$J$937),
IF($T711&lt;DATEVALUE("10/1/20"&amp;RIGHT(BV$1,2)),NETWORKDAYS(DATEVALUE("10/1/20"&amp;RIGHT(BV$1,2)),DATEVALUE("9/30/20"&amp;RIGHT(BW$1,2)),Holidays!$J$3:$J$937),
IF($T711&gt;=DATEVALUE("10/1/20"&amp;RIGHT(BV$1,2)),NETWORKDAYS($T711,DATEVALUE("9/30/20"&amp;RIGHT(BW$1,2)),Holidays!$J$3:$J$937),"")))),"")/(NETWORKDAYS($T711,$U711,Holidays!$J$3:$J$937)),0))</f>
        <v/>
      </c>
      <c r="BX711" s="87" t="str">
        <f>IF($Q711="","",IFERROR(IF(OR(AND($T711&gt;=DATEVALUE("10/1/20"&amp;RIGHT(BW$1,2)),$T711&lt;=DATEVALUE("9/30/20"&amp;RIGHT(BX$1,2))),AND($U711&gt;=DATEVALUE("10/1/20"&amp;RIGHT(BW$1,2)),$U711&lt;=DATEVALUE("9/30/20"&amp;RIGHT(BX$1,2))),AND($T711&lt;=DATEVALUE("10/1/20"&amp;RIGHT(BW$1,2)),$U711&gt;=DATEVALUE("9/30/20"&amp;RIGHT(BX$1,2)))),
IF(AND($T711&gt;=DATEVALUE("10/1/20"&amp;RIGHT(BW$1,2)),$U711&lt;=DATEVALUE("9/30/20"&amp;RIGHT(BX$1,2))),NETWORKDAYS($T711,$U711,Holidays!$J$3:$J$937),
IF(AND($T711&lt;DATEVALUE("10/1/20"&amp;RIGHT(BW$1,2)),$U711&lt;=DATEVALUE("9/30/20"&amp;RIGHT(BX$1,2))),NETWORKDAYS(DATEVALUE("10/1/20"&amp;RIGHT(BW$1,2)),$U711,Holidays!$J$3:$J$937),
IF($T711&lt;DATEVALUE("10/1/20"&amp;RIGHT(BW$1,2)),NETWORKDAYS(DATEVALUE("10/1/20"&amp;RIGHT(BW$1,2)),DATEVALUE("9/30/20"&amp;RIGHT(BX$1,2)),Holidays!$J$3:$J$937),
IF($T711&gt;=DATEVALUE("10/1/20"&amp;RIGHT(BW$1,2)),NETWORKDAYS($T711,DATEVALUE("9/30/20"&amp;RIGHT(BX$1,2)),Holidays!$J$3:$J$937),"")))),"")/(NETWORKDAYS($T711,$U711,Holidays!$J$3:$J$937)),0))</f>
        <v/>
      </c>
      <c r="BY711" s="87" t="str">
        <f>IF($Q711="","",IFERROR(IF(OR(AND($T711&gt;=DATEVALUE("10/1/20"&amp;RIGHT(BX$1,2)),$T711&lt;=DATEVALUE("9/30/20"&amp;RIGHT(BY$1,2))),AND($U711&gt;=DATEVALUE("10/1/20"&amp;RIGHT(BX$1,2)),$U711&lt;=DATEVALUE("9/30/20"&amp;RIGHT(BY$1,2))),AND($T711&lt;=DATEVALUE("10/1/20"&amp;RIGHT(BX$1,2)),$U711&gt;=DATEVALUE("9/30/20"&amp;RIGHT(BY$1,2)))),
IF(AND($T711&gt;=DATEVALUE("10/1/20"&amp;RIGHT(BX$1,2)),$U711&lt;=DATEVALUE("9/30/20"&amp;RIGHT(BY$1,2))),NETWORKDAYS($T711,$U711,Holidays!$J$3:$J$937),
IF(AND($T711&lt;DATEVALUE("10/1/20"&amp;RIGHT(BX$1,2)),$U711&lt;=DATEVALUE("9/30/20"&amp;RIGHT(BY$1,2))),NETWORKDAYS(DATEVALUE("10/1/20"&amp;RIGHT(BX$1,2)),$U711,Holidays!$J$3:$J$937),
IF($T711&lt;DATEVALUE("10/1/20"&amp;RIGHT(BX$1,2)),NETWORKDAYS(DATEVALUE("10/1/20"&amp;RIGHT(BX$1,2)),DATEVALUE("9/30/20"&amp;RIGHT(BY$1,2)),Holidays!$J$3:$J$937),
IF($T711&gt;=DATEVALUE("10/1/20"&amp;RIGHT(BX$1,2)),NETWORKDAYS($T711,DATEVALUE("9/30/20"&amp;RIGHT(BY$1,2)),Holidays!$J$3:$J$937),"")))),"")/(NETWORKDAYS($T711,$U711,Holidays!$J$3:$J$937)),0))</f>
        <v/>
      </c>
      <c r="BZ711" s="87" t="str">
        <f>IF($Q711="","",IFERROR(IF(OR(AND($T711&gt;=DATEVALUE("10/1/20"&amp;RIGHT(BY$1,2)),$T711&lt;=DATEVALUE("9/30/20"&amp;RIGHT(BZ$1,2))),AND($U711&gt;=DATEVALUE("10/1/20"&amp;RIGHT(BY$1,2)),$U711&lt;=DATEVALUE("9/30/20"&amp;RIGHT(BZ$1,2))),AND($T711&lt;=DATEVALUE("10/1/20"&amp;RIGHT(BY$1,2)),$U711&gt;=DATEVALUE("9/30/20"&amp;RIGHT(BZ$1,2)))),
IF(AND($T711&gt;=DATEVALUE("10/1/20"&amp;RIGHT(BY$1,2)),$U711&lt;=DATEVALUE("9/30/20"&amp;RIGHT(BZ$1,2))),NETWORKDAYS($T711,$U711,Holidays!$J$3:$J$937),
IF(AND($T711&lt;DATEVALUE("10/1/20"&amp;RIGHT(BY$1,2)),$U711&lt;=DATEVALUE("9/30/20"&amp;RIGHT(BZ$1,2))),NETWORKDAYS(DATEVALUE("10/1/20"&amp;RIGHT(BY$1,2)),$U711,Holidays!$J$3:$J$937),
IF($T711&lt;DATEVALUE("10/1/20"&amp;RIGHT(BY$1,2)),NETWORKDAYS(DATEVALUE("10/1/20"&amp;RIGHT(BY$1,2)),DATEVALUE("9/30/20"&amp;RIGHT(BZ$1,2)),Holidays!$J$3:$J$937),
IF($T711&gt;=DATEVALUE("10/1/20"&amp;RIGHT(BY$1,2)),NETWORKDAYS($T711,DATEVALUE("9/30/20"&amp;RIGHT(BZ$1,2)),Holidays!$J$3:$J$937),"")))),"")/(NETWORKDAYS($T711,$U711,Holidays!$J$3:$J$937)),0))</f>
        <v/>
      </c>
      <c r="CA711" s="87" t="str">
        <f>IF($Q711="","",IFERROR(IF(OR(AND($T711&gt;=DATEVALUE("10/1/20"&amp;RIGHT(BZ$1,2)),$T711&lt;=DATEVALUE("9/30/20"&amp;RIGHT(CA$1,2))),AND($U711&gt;=DATEVALUE("10/1/20"&amp;RIGHT(BZ$1,2)),$U711&lt;=DATEVALUE("9/30/20"&amp;RIGHT(CA$1,2))),AND($T711&lt;=DATEVALUE("10/1/20"&amp;RIGHT(BZ$1,2)),$U711&gt;=DATEVALUE("9/30/20"&amp;RIGHT(CA$1,2)))),
IF(AND($T711&gt;=DATEVALUE("10/1/20"&amp;RIGHT(BZ$1,2)),$U711&lt;=DATEVALUE("9/30/20"&amp;RIGHT(CA$1,2))),NETWORKDAYS($T711,$U711,Holidays!$J$3:$J$937),
IF(AND($T711&lt;DATEVALUE("10/1/20"&amp;RIGHT(BZ$1,2)),$U711&lt;=DATEVALUE("9/30/20"&amp;RIGHT(CA$1,2))),NETWORKDAYS(DATEVALUE("10/1/20"&amp;RIGHT(BZ$1,2)),$U711,Holidays!$J$3:$J$937),
IF($T711&lt;DATEVALUE("10/1/20"&amp;RIGHT(BZ$1,2)),NETWORKDAYS(DATEVALUE("10/1/20"&amp;RIGHT(BZ$1,2)),DATEVALUE("9/30/20"&amp;RIGHT(CA$1,2)),Holidays!$J$3:$J$937),
IF($T711&gt;=DATEVALUE("10/1/20"&amp;RIGHT(BZ$1,2)),NETWORKDAYS($T711,DATEVALUE("9/30/20"&amp;RIGHT(CA$1,2)),Holidays!$J$3:$J$937),"")))),"")/(NETWORKDAYS($T711,$U711,Holidays!$J$3:$J$937)),0))</f>
        <v/>
      </c>
      <c r="CB711" s="87" t="str">
        <f>IF($Q711="","",IFERROR(IF(OR(AND($T711&gt;=DATEVALUE("10/1/20"&amp;RIGHT(CA$1,2)),$T711&lt;=DATEVALUE("9/30/20"&amp;RIGHT(CB$1,2))),AND($U711&gt;=DATEVALUE("10/1/20"&amp;RIGHT(CA$1,2)),$U711&lt;=DATEVALUE("9/30/20"&amp;RIGHT(CB$1,2))),AND($T711&lt;=DATEVALUE("10/1/20"&amp;RIGHT(CA$1,2)),$U711&gt;=DATEVALUE("9/30/20"&amp;RIGHT(CB$1,2)))),
IF(AND($T711&gt;=DATEVALUE("10/1/20"&amp;RIGHT(CA$1,2)),$U711&lt;=DATEVALUE("9/30/20"&amp;RIGHT(CB$1,2))),NETWORKDAYS($T711,$U711,Holidays!$J$3:$J$937),
IF(AND($T711&lt;DATEVALUE("10/1/20"&amp;RIGHT(CA$1,2)),$U711&lt;=DATEVALUE("9/30/20"&amp;RIGHT(CB$1,2))),NETWORKDAYS(DATEVALUE("10/1/20"&amp;RIGHT(CA$1,2)),$U711,Holidays!$J$3:$J$937),
IF($T711&lt;DATEVALUE("10/1/20"&amp;RIGHT(CA$1,2)),NETWORKDAYS(DATEVALUE("10/1/20"&amp;RIGHT(CA$1,2)),DATEVALUE("9/30/20"&amp;RIGHT(CB$1,2)),Holidays!$J$3:$J$937),
IF($T711&gt;=DATEVALUE("10/1/20"&amp;RIGHT(CA$1,2)),NETWORKDAYS($T711,DATEVALUE("9/30/20"&amp;RIGHT(CB$1,2)),Holidays!$J$3:$J$937),"")))),"")/(NETWORKDAYS($T711,$U711,Holidays!$J$3:$J$937)),0))</f>
        <v/>
      </c>
    </row>
    <row r="712" spans="1:80">
      <c r="A712" s="97"/>
      <c r="B712" s="98" t="str">
        <f ca="1">IF(NOT($A712=""),OFFSET('WBS Reference &amp; User Procedure'!$A$1,MATCH($A712,'WBS Reference &amp; User Procedure'!$A:$A,0)-1,1),"")</f>
        <v/>
      </c>
      <c r="D712" s="97"/>
      <c r="T712" s="104" t="str">
        <f>IF(NOT(Q712=""),IF(NOT($S712=""),$S712,#REF!),"")</f>
        <v/>
      </c>
      <c r="U712" s="104" t="str">
        <f>IF(NOT(Q712=""),WORKDAY(T712,Q712,Holidays!$J$3:$J$937),"")</f>
        <v/>
      </c>
      <c r="V712" s="104"/>
      <c r="W712" s="104"/>
      <c r="X712" s="101" t="str">
        <f t="shared" si="153"/>
        <v/>
      </c>
      <c r="AL712" s="87" t="str">
        <f t="shared" ca="1" si="150"/>
        <v/>
      </c>
      <c r="AN712" s="87" t="str">
        <f t="shared" ca="1" si="158"/>
        <v/>
      </c>
      <c r="AO712" s="87" t="str">
        <f t="shared" ca="1" si="158"/>
        <v/>
      </c>
      <c r="AP712" s="87" t="str">
        <f t="shared" ca="1" si="158"/>
        <v/>
      </c>
      <c r="AQ712" s="87" t="str">
        <f t="shared" ca="1" si="158"/>
        <v/>
      </c>
      <c r="AR712" s="87" t="str">
        <f t="shared" ca="1" si="158"/>
        <v/>
      </c>
      <c r="AS712" s="87" t="str">
        <f t="shared" ca="1" si="158"/>
        <v/>
      </c>
      <c r="AT712" s="87" t="str">
        <f t="shared" ca="1" si="158"/>
        <v/>
      </c>
      <c r="AU712" s="87" t="str">
        <f t="shared" ca="1" si="158"/>
        <v/>
      </c>
      <c r="AV712" s="87" t="str">
        <f t="shared" ca="1" si="158"/>
        <v/>
      </c>
      <c r="AW712" s="87" t="str">
        <f t="shared" ca="1" si="158"/>
        <v/>
      </c>
      <c r="AX712" s="87" t="str">
        <f t="shared" ca="1" si="159"/>
        <v/>
      </c>
      <c r="AY712" s="87" t="str">
        <f t="shared" ca="1" si="159"/>
        <v/>
      </c>
      <c r="AZ712" s="87" t="str">
        <f t="shared" ca="1" si="159"/>
        <v/>
      </c>
      <c r="BA712" s="87" t="str">
        <f t="shared" ca="1" si="159"/>
        <v/>
      </c>
      <c r="BB712" s="87" t="str">
        <f t="shared" ca="1" si="159"/>
        <v/>
      </c>
      <c r="BC712" s="87" t="str">
        <f t="shared" ca="1" si="159"/>
        <v/>
      </c>
      <c r="BD712" s="87" t="str">
        <f t="shared" ca="1" si="159"/>
        <v/>
      </c>
      <c r="BE712" s="87" t="str">
        <f t="shared" ca="1" si="159"/>
        <v/>
      </c>
      <c r="BF712" s="87" t="str">
        <f t="shared" ca="1" si="159"/>
        <v/>
      </c>
      <c r="BG712" s="87" t="str">
        <f t="shared" ca="1" si="159"/>
        <v/>
      </c>
      <c r="BI712" s="87" t="str">
        <f>IF($Q712="","",IFERROR(IF(OR(AND($T712&gt;=DATEVALUE("10/1/20"&amp;RIGHT(BH$1,2)),$T712&lt;=DATEVALUE("9/30/20"&amp;RIGHT(BI$1,2))),AND($U712&gt;=DATEVALUE("10/1/20"&amp;RIGHT(BH$1,2)),$U712&lt;=DATEVALUE("9/30/20"&amp;RIGHT(BI$1,2))),AND($T712&lt;=DATEVALUE("10/1/20"&amp;RIGHT(BH$1,2)),$U712&gt;=DATEVALUE("9/30/20"&amp;RIGHT(BI$1,2)))),
IF(AND($T712&gt;=DATEVALUE("10/1/20"&amp;RIGHT(BH$1,2)),$U712&lt;=DATEVALUE("9/30/20"&amp;RIGHT(BI$1,2))),NETWORKDAYS($T712,$U712,Holidays!$J$3:$J$937),
IF(AND($T712&lt;DATEVALUE("10/1/20"&amp;RIGHT(BH$1,2)),$U712&lt;=DATEVALUE("9/30/20"&amp;RIGHT(BI$1,2))),NETWORKDAYS(DATEVALUE("10/1/20"&amp;RIGHT(BH$1,2)),$U712,Holidays!$J$3:$J$937),
IF($T712&lt;DATEVALUE("10/1/20"&amp;RIGHT(BH$1,2)),NETWORKDAYS(DATEVALUE("10/1/20"&amp;RIGHT(BH$1,2)),DATEVALUE("9/30/20"&amp;RIGHT(BI$1,2)),Holidays!$J$3:$J$937),
IF($T712&gt;=DATEVALUE("10/1/20"&amp;RIGHT(BH$1,2)),NETWORKDAYS($T712,DATEVALUE("9/30/20"&amp;RIGHT(BI$1,2)),Holidays!$J$3:$J$937),"")))),"")/(NETWORKDAYS($T712,$U712,Holidays!$J$3:$J$937)),0))</f>
        <v/>
      </c>
      <c r="BJ712" s="87" t="str">
        <f>IF($Q712="","",IFERROR(IF(OR(AND($T712&gt;=DATEVALUE("10/1/20"&amp;RIGHT(BI$1,2)),$T712&lt;=DATEVALUE("9/30/20"&amp;RIGHT(BJ$1,2))),AND($U712&gt;=DATEVALUE("10/1/20"&amp;RIGHT(BI$1,2)),$U712&lt;=DATEVALUE("9/30/20"&amp;RIGHT(BJ$1,2))),AND($T712&lt;=DATEVALUE("10/1/20"&amp;RIGHT(BI$1,2)),$U712&gt;=DATEVALUE("9/30/20"&amp;RIGHT(BJ$1,2)))),
IF(AND($T712&gt;=DATEVALUE("10/1/20"&amp;RIGHT(BI$1,2)),$U712&lt;=DATEVALUE("9/30/20"&amp;RIGHT(BJ$1,2))),NETWORKDAYS($T712,$U712,Holidays!$J$3:$J$937),
IF(AND($T712&lt;DATEVALUE("10/1/20"&amp;RIGHT(BI$1,2)),$U712&lt;=DATEVALUE("9/30/20"&amp;RIGHT(BJ$1,2))),NETWORKDAYS(DATEVALUE("10/1/20"&amp;RIGHT(BI$1,2)),$U712,Holidays!$J$3:$J$937),
IF($T712&lt;DATEVALUE("10/1/20"&amp;RIGHT(BI$1,2)),NETWORKDAYS(DATEVALUE("10/1/20"&amp;RIGHT(BI$1,2)),DATEVALUE("9/30/20"&amp;RIGHT(BJ$1,2)),Holidays!$J$3:$J$937),
IF($T712&gt;=DATEVALUE("10/1/20"&amp;RIGHT(BI$1,2)),NETWORKDAYS($T712,DATEVALUE("9/30/20"&amp;RIGHT(BJ$1,2)),Holidays!$J$3:$J$937),"")))),"")/(NETWORKDAYS($T712,$U712,Holidays!$J$3:$J$937)),0))</f>
        <v/>
      </c>
      <c r="BK712" s="87" t="str">
        <f>IF($Q712="","",IFERROR(IF(OR(AND($T712&gt;=DATEVALUE("10/1/20"&amp;RIGHT(BJ$1,2)),$T712&lt;=DATEVALUE("9/30/20"&amp;RIGHT(BK$1,2))),AND($U712&gt;=DATEVALUE("10/1/20"&amp;RIGHT(BJ$1,2)),$U712&lt;=DATEVALUE("9/30/20"&amp;RIGHT(BK$1,2))),AND($T712&lt;=DATEVALUE("10/1/20"&amp;RIGHT(BJ$1,2)),$U712&gt;=DATEVALUE("9/30/20"&amp;RIGHT(BK$1,2)))),
IF(AND($T712&gt;=DATEVALUE("10/1/20"&amp;RIGHT(BJ$1,2)),$U712&lt;=DATEVALUE("9/30/20"&amp;RIGHT(BK$1,2))),NETWORKDAYS($T712,$U712,Holidays!$J$3:$J$937),
IF(AND($T712&lt;DATEVALUE("10/1/20"&amp;RIGHT(BJ$1,2)),$U712&lt;=DATEVALUE("9/30/20"&amp;RIGHT(BK$1,2))),NETWORKDAYS(DATEVALUE("10/1/20"&amp;RIGHT(BJ$1,2)),$U712,Holidays!$J$3:$J$937),
IF($T712&lt;DATEVALUE("10/1/20"&amp;RIGHT(BJ$1,2)),NETWORKDAYS(DATEVALUE("10/1/20"&amp;RIGHT(BJ$1,2)),DATEVALUE("9/30/20"&amp;RIGHT(BK$1,2)),Holidays!$J$3:$J$937),
IF($T712&gt;=DATEVALUE("10/1/20"&amp;RIGHT(BJ$1,2)),NETWORKDAYS($T712,DATEVALUE("9/30/20"&amp;RIGHT(BK$1,2)),Holidays!$J$3:$J$937),"")))),"")/(NETWORKDAYS($T712,$U712,Holidays!$J$3:$J$937)),0))</f>
        <v/>
      </c>
      <c r="BL712" s="87" t="str">
        <f>IF($Q712="","",IFERROR(IF(OR(AND($T712&gt;=DATEVALUE("10/1/20"&amp;RIGHT(BK$1,2)),$T712&lt;=DATEVALUE("9/30/20"&amp;RIGHT(BL$1,2))),AND($U712&gt;=DATEVALUE("10/1/20"&amp;RIGHT(BK$1,2)),$U712&lt;=DATEVALUE("9/30/20"&amp;RIGHT(BL$1,2))),AND($T712&lt;=DATEVALUE("10/1/20"&amp;RIGHT(BK$1,2)),$U712&gt;=DATEVALUE("9/30/20"&amp;RIGHT(BL$1,2)))),
IF(AND($T712&gt;=DATEVALUE("10/1/20"&amp;RIGHT(BK$1,2)),$U712&lt;=DATEVALUE("9/30/20"&amp;RIGHT(BL$1,2))),NETWORKDAYS($T712,$U712,Holidays!$J$3:$J$937),
IF(AND($T712&lt;DATEVALUE("10/1/20"&amp;RIGHT(BK$1,2)),$U712&lt;=DATEVALUE("9/30/20"&amp;RIGHT(BL$1,2))),NETWORKDAYS(DATEVALUE("10/1/20"&amp;RIGHT(BK$1,2)),$U712,Holidays!$J$3:$J$937),
IF($T712&lt;DATEVALUE("10/1/20"&amp;RIGHT(BK$1,2)),NETWORKDAYS(DATEVALUE("10/1/20"&amp;RIGHT(BK$1,2)),DATEVALUE("9/30/20"&amp;RIGHT(BL$1,2)),Holidays!$J$3:$J$937),
IF($T712&gt;=DATEVALUE("10/1/20"&amp;RIGHT(BK$1,2)),NETWORKDAYS($T712,DATEVALUE("9/30/20"&amp;RIGHT(BL$1,2)),Holidays!$J$3:$J$937),"")))),"")/(NETWORKDAYS($T712,$U712,Holidays!$J$3:$J$937)),0))</f>
        <v/>
      </c>
      <c r="BM712" s="87" t="str">
        <f>IF($Q712="","",IFERROR(IF(OR(AND($T712&gt;=DATEVALUE("10/1/20"&amp;RIGHT(BL$1,2)),$T712&lt;=DATEVALUE("9/30/20"&amp;RIGHT(BM$1,2))),AND($U712&gt;=DATEVALUE("10/1/20"&amp;RIGHT(BL$1,2)),$U712&lt;=DATEVALUE("9/30/20"&amp;RIGHT(BM$1,2))),AND($T712&lt;=DATEVALUE("10/1/20"&amp;RIGHT(BL$1,2)),$U712&gt;=DATEVALUE("9/30/20"&amp;RIGHT(BM$1,2)))),
IF(AND($T712&gt;=DATEVALUE("10/1/20"&amp;RIGHT(BL$1,2)),$U712&lt;=DATEVALUE("9/30/20"&amp;RIGHT(BM$1,2))),NETWORKDAYS($T712,$U712,Holidays!$J$3:$J$937),
IF(AND($T712&lt;DATEVALUE("10/1/20"&amp;RIGHT(BL$1,2)),$U712&lt;=DATEVALUE("9/30/20"&amp;RIGHT(BM$1,2))),NETWORKDAYS(DATEVALUE("10/1/20"&amp;RIGHT(BL$1,2)),$U712,Holidays!$J$3:$J$937),
IF($T712&lt;DATEVALUE("10/1/20"&amp;RIGHT(BL$1,2)),NETWORKDAYS(DATEVALUE("10/1/20"&amp;RIGHT(BL$1,2)),DATEVALUE("9/30/20"&amp;RIGHT(BM$1,2)),Holidays!$J$3:$J$937),
IF($T712&gt;=DATEVALUE("10/1/20"&amp;RIGHT(BL$1,2)),NETWORKDAYS($T712,DATEVALUE("9/30/20"&amp;RIGHT(BM$1,2)),Holidays!$J$3:$J$937),"")))),"")/(NETWORKDAYS($T712,$U712,Holidays!$J$3:$J$937)),0))</f>
        <v/>
      </c>
      <c r="BN712" s="87" t="str">
        <f>IF($Q712="","",IFERROR(IF(OR(AND($T712&gt;=DATEVALUE("10/1/20"&amp;RIGHT(BM$1,2)),$T712&lt;=DATEVALUE("9/30/20"&amp;RIGHT(BN$1,2))),AND($U712&gt;=DATEVALUE("10/1/20"&amp;RIGHT(BM$1,2)),$U712&lt;=DATEVALUE("9/30/20"&amp;RIGHT(BN$1,2))),AND($T712&lt;=DATEVALUE("10/1/20"&amp;RIGHT(BM$1,2)),$U712&gt;=DATEVALUE("9/30/20"&amp;RIGHT(BN$1,2)))),
IF(AND($T712&gt;=DATEVALUE("10/1/20"&amp;RIGHT(BM$1,2)),$U712&lt;=DATEVALUE("9/30/20"&amp;RIGHT(BN$1,2))),NETWORKDAYS($T712,$U712,Holidays!$J$3:$J$937),
IF(AND($T712&lt;DATEVALUE("10/1/20"&amp;RIGHT(BM$1,2)),$U712&lt;=DATEVALUE("9/30/20"&amp;RIGHT(BN$1,2))),NETWORKDAYS(DATEVALUE("10/1/20"&amp;RIGHT(BM$1,2)),$U712,Holidays!$J$3:$J$937),
IF($T712&lt;DATEVALUE("10/1/20"&amp;RIGHT(BM$1,2)),NETWORKDAYS(DATEVALUE("10/1/20"&amp;RIGHT(BM$1,2)),DATEVALUE("9/30/20"&amp;RIGHT(BN$1,2)),Holidays!$J$3:$J$937),
IF($T712&gt;=DATEVALUE("10/1/20"&amp;RIGHT(BM$1,2)),NETWORKDAYS($T712,DATEVALUE("9/30/20"&amp;RIGHT(BN$1,2)),Holidays!$J$3:$J$937),"")))),"")/(NETWORKDAYS($T712,$U712,Holidays!$J$3:$J$937)),0))</f>
        <v/>
      </c>
      <c r="BO712" s="87" t="str">
        <f>IF($Q712="","",IFERROR(IF(OR(AND($T712&gt;=DATEVALUE("10/1/20"&amp;RIGHT(BN$1,2)),$T712&lt;=DATEVALUE("9/30/20"&amp;RIGHT(BO$1,2))),AND($U712&gt;=DATEVALUE("10/1/20"&amp;RIGHT(BN$1,2)),$U712&lt;=DATEVALUE("9/30/20"&amp;RIGHT(BO$1,2))),AND($T712&lt;=DATEVALUE("10/1/20"&amp;RIGHT(BN$1,2)),$U712&gt;=DATEVALUE("9/30/20"&amp;RIGHT(BO$1,2)))),
IF(AND($T712&gt;=DATEVALUE("10/1/20"&amp;RIGHT(BN$1,2)),$U712&lt;=DATEVALUE("9/30/20"&amp;RIGHT(BO$1,2))),NETWORKDAYS($T712,$U712,Holidays!$J$3:$J$937),
IF(AND($T712&lt;DATEVALUE("10/1/20"&amp;RIGHT(BN$1,2)),$U712&lt;=DATEVALUE("9/30/20"&amp;RIGHT(BO$1,2))),NETWORKDAYS(DATEVALUE("10/1/20"&amp;RIGHT(BN$1,2)),$U712,Holidays!$J$3:$J$937),
IF($T712&lt;DATEVALUE("10/1/20"&amp;RIGHT(BN$1,2)),NETWORKDAYS(DATEVALUE("10/1/20"&amp;RIGHT(BN$1,2)),DATEVALUE("9/30/20"&amp;RIGHT(BO$1,2)),Holidays!$J$3:$J$937),
IF($T712&gt;=DATEVALUE("10/1/20"&amp;RIGHT(BN$1,2)),NETWORKDAYS($T712,DATEVALUE("9/30/20"&amp;RIGHT(BO$1,2)),Holidays!$J$3:$J$937),"")))),"")/(NETWORKDAYS($T712,$U712,Holidays!$J$3:$J$937)),0))</f>
        <v/>
      </c>
      <c r="BP712" s="87" t="str">
        <f>IF($Q712="","",IFERROR(IF(OR(AND($T712&gt;=DATEVALUE("10/1/20"&amp;RIGHT(BO$1,2)),$T712&lt;=DATEVALUE("9/30/20"&amp;RIGHT(BP$1,2))),AND($U712&gt;=DATEVALUE("10/1/20"&amp;RIGHT(BO$1,2)),$U712&lt;=DATEVALUE("9/30/20"&amp;RIGHT(BP$1,2))),AND($T712&lt;=DATEVALUE("10/1/20"&amp;RIGHT(BO$1,2)),$U712&gt;=DATEVALUE("9/30/20"&amp;RIGHT(BP$1,2)))),
IF(AND($T712&gt;=DATEVALUE("10/1/20"&amp;RIGHT(BO$1,2)),$U712&lt;=DATEVALUE("9/30/20"&amp;RIGHT(BP$1,2))),NETWORKDAYS($T712,$U712,Holidays!$J$3:$J$937),
IF(AND($T712&lt;DATEVALUE("10/1/20"&amp;RIGHT(BO$1,2)),$U712&lt;=DATEVALUE("9/30/20"&amp;RIGHT(BP$1,2))),NETWORKDAYS(DATEVALUE("10/1/20"&amp;RIGHT(BO$1,2)),$U712,Holidays!$J$3:$J$937),
IF($T712&lt;DATEVALUE("10/1/20"&amp;RIGHT(BO$1,2)),NETWORKDAYS(DATEVALUE("10/1/20"&amp;RIGHT(BO$1,2)),DATEVALUE("9/30/20"&amp;RIGHT(BP$1,2)),Holidays!$J$3:$J$937),
IF($T712&gt;=DATEVALUE("10/1/20"&amp;RIGHT(BO$1,2)),NETWORKDAYS($T712,DATEVALUE("9/30/20"&amp;RIGHT(BP$1,2)),Holidays!$J$3:$J$937),"")))),"")/(NETWORKDAYS($T712,$U712,Holidays!$J$3:$J$937)),0))</f>
        <v/>
      </c>
      <c r="BQ712" s="87" t="str">
        <f>IF($Q712="","",IFERROR(IF(OR(AND($T712&gt;=DATEVALUE("10/1/20"&amp;RIGHT(BP$1,2)),$T712&lt;=DATEVALUE("9/30/20"&amp;RIGHT(BQ$1,2))),AND($U712&gt;=DATEVALUE("10/1/20"&amp;RIGHT(BP$1,2)),$U712&lt;=DATEVALUE("9/30/20"&amp;RIGHT(BQ$1,2))),AND($T712&lt;=DATEVALUE("10/1/20"&amp;RIGHT(BP$1,2)),$U712&gt;=DATEVALUE("9/30/20"&amp;RIGHT(BQ$1,2)))),
IF(AND($T712&gt;=DATEVALUE("10/1/20"&amp;RIGHT(BP$1,2)),$U712&lt;=DATEVALUE("9/30/20"&amp;RIGHT(BQ$1,2))),NETWORKDAYS($T712,$U712,Holidays!$J$3:$J$937),
IF(AND($T712&lt;DATEVALUE("10/1/20"&amp;RIGHT(BP$1,2)),$U712&lt;=DATEVALUE("9/30/20"&amp;RIGHT(BQ$1,2))),NETWORKDAYS(DATEVALUE("10/1/20"&amp;RIGHT(BP$1,2)),$U712,Holidays!$J$3:$J$937),
IF($T712&lt;DATEVALUE("10/1/20"&amp;RIGHT(BP$1,2)),NETWORKDAYS(DATEVALUE("10/1/20"&amp;RIGHT(BP$1,2)),DATEVALUE("9/30/20"&amp;RIGHT(BQ$1,2)),Holidays!$J$3:$J$937),
IF($T712&gt;=DATEVALUE("10/1/20"&amp;RIGHT(BP$1,2)),NETWORKDAYS($T712,DATEVALUE("9/30/20"&amp;RIGHT(BQ$1,2)),Holidays!$J$3:$J$937),"")))),"")/(NETWORKDAYS($T712,$U712,Holidays!$J$3:$J$937)),0))</f>
        <v/>
      </c>
      <c r="BR712" s="87" t="str">
        <f>IF($Q712="","",IFERROR(IF(OR(AND($T712&gt;=DATEVALUE("10/1/20"&amp;RIGHT(BQ$1,2)),$T712&lt;=DATEVALUE("9/30/20"&amp;RIGHT(BR$1,2))),AND($U712&gt;=DATEVALUE("10/1/20"&amp;RIGHT(BQ$1,2)),$U712&lt;=DATEVALUE("9/30/20"&amp;RIGHT(BR$1,2))),AND($T712&lt;=DATEVALUE("10/1/20"&amp;RIGHT(BQ$1,2)),$U712&gt;=DATEVALUE("9/30/20"&amp;RIGHT(BR$1,2)))),
IF(AND($T712&gt;=DATEVALUE("10/1/20"&amp;RIGHT(BQ$1,2)),$U712&lt;=DATEVALUE("9/30/20"&amp;RIGHT(BR$1,2))),NETWORKDAYS($T712,$U712,Holidays!$J$3:$J$937),
IF(AND($T712&lt;DATEVALUE("10/1/20"&amp;RIGHT(BQ$1,2)),$U712&lt;=DATEVALUE("9/30/20"&amp;RIGHT(BR$1,2))),NETWORKDAYS(DATEVALUE("10/1/20"&amp;RIGHT(BQ$1,2)),$U712,Holidays!$J$3:$J$937),
IF($T712&lt;DATEVALUE("10/1/20"&amp;RIGHT(BQ$1,2)),NETWORKDAYS(DATEVALUE("10/1/20"&amp;RIGHT(BQ$1,2)),DATEVALUE("9/30/20"&amp;RIGHT(BR$1,2)),Holidays!$J$3:$J$937),
IF($T712&gt;=DATEVALUE("10/1/20"&amp;RIGHT(BQ$1,2)),NETWORKDAYS($T712,DATEVALUE("9/30/20"&amp;RIGHT(BR$1,2)),Holidays!$J$3:$J$937),"")))),"")/(NETWORKDAYS($T712,$U712,Holidays!$J$3:$J$937)),0))</f>
        <v/>
      </c>
      <c r="BS712" s="87" t="str">
        <f>IF($Q712="","",IFERROR(IF(OR(AND($T712&gt;=DATEVALUE("10/1/20"&amp;RIGHT(BR$1,2)),$T712&lt;=DATEVALUE("9/30/20"&amp;RIGHT(BS$1,2))),AND($U712&gt;=DATEVALUE("10/1/20"&amp;RIGHT(BR$1,2)),$U712&lt;=DATEVALUE("9/30/20"&amp;RIGHT(BS$1,2))),AND($T712&lt;=DATEVALUE("10/1/20"&amp;RIGHT(BR$1,2)),$U712&gt;=DATEVALUE("9/30/20"&amp;RIGHT(BS$1,2)))),
IF(AND($T712&gt;=DATEVALUE("10/1/20"&amp;RIGHT(BR$1,2)),$U712&lt;=DATEVALUE("9/30/20"&amp;RIGHT(BS$1,2))),NETWORKDAYS($T712,$U712,Holidays!$J$3:$J$937),
IF(AND($T712&lt;DATEVALUE("10/1/20"&amp;RIGHT(BR$1,2)),$U712&lt;=DATEVALUE("9/30/20"&amp;RIGHT(BS$1,2))),NETWORKDAYS(DATEVALUE("10/1/20"&amp;RIGHT(BR$1,2)),$U712,Holidays!$J$3:$J$937),
IF($T712&lt;DATEVALUE("10/1/20"&amp;RIGHT(BR$1,2)),NETWORKDAYS(DATEVALUE("10/1/20"&amp;RIGHT(BR$1,2)),DATEVALUE("9/30/20"&amp;RIGHT(BS$1,2)),Holidays!$J$3:$J$937),
IF($T712&gt;=DATEVALUE("10/1/20"&amp;RIGHT(BR$1,2)),NETWORKDAYS($T712,DATEVALUE("9/30/20"&amp;RIGHT(BS$1,2)),Holidays!$J$3:$J$937),"")))),"")/(NETWORKDAYS($T712,$U712,Holidays!$J$3:$J$937)),0))</f>
        <v/>
      </c>
      <c r="BT712" s="87" t="str">
        <f>IF($Q712="","",IFERROR(IF(OR(AND($T712&gt;=DATEVALUE("10/1/20"&amp;RIGHT(BS$1,2)),$T712&lt;=DATEVALUE("9/30/20"&amp;RIGHT(BT$1,2))),AND($U712&gt;=DATEVALUE("10/1/20"&amp;RIGHT(BS$1,2)),$U712&lt;=DATEVALUE("9/30/20"&amp;RIGHT(BT$1,2))),AND($T712&lt;=DATEVALUE("10/1/20"&amp;RIGHT(BS$1,2)),$U712&gt;=DATEVALUE("9/30/20"&amp;RIGHT(BT$1,2)))),
IF(AND($T712&gt;=DATEVALUE("10/1/20"&amp;RIGHT(BS$1,2)),$U712&lt;=DATEVALUE("9/30/20"&amp;RIGHT(BT$1,2))),NETWORKDAYS($T712,$U712,Holidays!$J$3:$J$937),
IF(AND($T712&lt;DATEVALUE("10/1/20"&amp;RIGHT(BS$1,2)),$U712&lt;=DATEVALUE("9/30/20"&amp;RIGHT(BT$1,2))),NETWORKDAYS(DATEVALUE("10/1/20"&amp;RIGHT(BS$1,2)),$U712,Holidays!$J$3:$J$937),
IF($T712&lt;DATEVALUE("10/1/20"&amp;RIGHT(BS$1,2)),NETWORKDAYS(DATEVALUE("10/1/20"&amp;RIGHT(BS$1,2)),DATEVALUE("9/30/20"&amp;RIGHT(BT$1,2)),Holidays!$J$3:$J$937),
IF($T712&gt;=DATEVALUE("10/1/20"&amp;RIGHT(BS$1,2)),NETWORKDAYS($T712,DATEVALUE("9/30/20"&amp;RIGHT(BT$1,2)),Holidays!$J$3:$J$937),"")))),"")/(NETWORKDAYS($T712,$U712,Holidays!$J$3:$J$937)),0))</f>
        <v/>
      </c>
      <c r="BU712" s="87" t="str">
        <f>IF($Q712="","",IFERROR(IF(OR(AND($T712&gt;=DATEVALUE("10/1/20"&amp;RIGHT(BT$1,2)),$T712&lt;=DATEVALUE("9/30/20"&amp;RIGHT(BU$1,2))),AND($U712&gt;=DATEVALUE("10/1/20"&amp;RIGHT(BT$1,2)),$U712&lt;=DATEVALUE("9/30/20"&amp;RIGHT(BU$1,2))),AND($T712&lt;=DATEVALUE("10/1/20"&amp;RIGHT(BT$1,2)),$U712&gt;=DATEVALUE("9/30/20"&amp;RIGHT(BU$1,2)))),
IF(AND($T712&gt;=DATEVALUE("10/1/20"&amp;RIGHT(BT$1,2)),$U712&lt;=DATEVALUE("9/30/20"&amp;RIGHT(BU$1,2))),NETWORKDAYS($T712,$U712,Holidays!$J$3:$J$937),
IF(AND($T712&lt;DATEVALUE("10/1/20"&amp;RIGHT(BT$1,2)),$U712&lt;=DATEVALUE("9/30/20"&amp;RIGHT(BU$1,2))),NETWORKDAYS(DATEVALUE("10/1/20"&amp;RIGHT(BT$1,2)),$U712,Holidays!$J$3:$J$937),
IF($T712&lt;DATEVALUE("10/1/20"&amp;RIGHT(BT$1,2)),NETWORKDAYS(DATEVALUE("10/1/20"&amp;RIGHT(BT$1,2)),DATEVALUE("9/30/20"&amp;RIGHT(BU$1,2)),Holidays!$J$3:$J$937),
IF($T712&gt;=DATEVALUE("10/1/20"&amp;RIGHT(BT$1,2)),NETWORKDAYS($T712,DATEVALUE("9/30/20"&amp;RIGHT(BU$1,2)),Holidays!$J$3:$J$937),"")))),"")/(NETWORKDAYS($T712,$U712,Holidays!$J$3:$J$937)),0))</f>
        <v/>
      </c>
      <c r="BV712" s="87" t="str">
        <f>IF($Q712="","",IFERROR(IF(OR(AND($T712&gt;=DATEVALUE("10/1/20"&amp;RIGHT(BU$1,2)),$T712&lt;=DATEVALUE("9/30/20"&amp;RIGHT(BV$1,2))),AND($U712&gt;=DATEVALUE("10/1/20"&amp;RIGHT(BU$1,2)),$U712&lt;=DATEVALUE("9/30/20"&amp;RIGHT(BV$1,2))),AND($T712&lt;=DATEVALUE("10/1/20"&amp;RIGHT(BU$1,2)),$U712&gt;=DATEVALUE("9/30/20"&amp;RIGHT(BV$1,2)))),
IF(AND($T712&gt;=DATEVALUE("10/1/20"&amp;RIGHT(BU$1,2)),$U712&lt;=DATEVALUE("9/30/20"&amp;RIGHT(BV$1,2))),NETWORKDAYS($T712,$U712,Holidays!$J$3:$J$937),
IF(AND($T712&lt;DATEVALUE("10/1/20"&amp;RIGHT(BU$1,2)),$U712&lt;=DATEVALUE("9/30/20"&amp;RIGHT(BV$1,2))),NETWORKDAYS(DATEVALUE("10/1/20"&amp;RIGHT(BU$1,2)),$U712,Holidays!$J$3:$J$937),
IF($T712&lt;DATEVALUE("10/1/20"&amp;RIGHT(BU$1,2)),NETWORKDAYS(DATEVALUE("10/1/20"&amp;RIGHT(BU$1,2)),DATEVALUE("9/30/20"&amp;RIGHT(BV$1,2)),Holidays!$J$3:$J$937),
IF($T712&gt;=DATEVALUE("10/1/20"&amp;RIGHT(BU$1,2)),NETWORKDAYS($T712,DATEVALUE("9/30/20"&amp;RIGHT(BV$1,2)),Holidays!$J$3:$J$937),"")))),"")/(NETWORKDAYS($T712,$U712,Holidays!$J$3:$J$937)),0))</f>
        <v/>
      </c>
      <c r="BW712" s="87" t="str">
        <f>IF($Q712="","",IFERROR(IF(OR(AND($T712&gt;=DATEVALUE("10/1/20"&amp;RIGHT(BV$1,2)),$T712&lt;=DATEVALUE("9/30/20"&amp;RIGHT(BW$1,2))),AND($U712&gt;=DATEVALUE("10/1/20"&amp;RIGHT(BV$1,2)),$U712&lt;=DATEVALUE("9/30/20"&amp;RIGHT(BW$1,2))),AND($T712&lt;=DATEVALUE("10/1/20"&amp;RIGHT(BV$1,2)),$U712&gt;=DATEVALUE("9/30/20"&amp;RIGHT(BW$1,2)))),
IF(AND($T712&gt;=DATEVALUE("10/1/20"&amp;RIGHT(BV$1,2)),$U712&lt;=DATEVALUE("9/30/20"&amp;RIGHT(BW$1,2))),NETWORKDAYS($T712,$U712,Holidays!$J$3:$J$937),
IF(AND($T712&lt;DATEVALUE("10/1/20"&amp;RIGHT(BV$1,2)),$U712&lt;=DATEVALUE("9/30/20"&amp;RIGHT(BW$1,2))),NETWORKDAYS(DATEVALUE("10/1/20"&amp;RIGHT(BV$1,2)),$U712,Holidays!$J$3:$J$937),
IF($T712&lt;DATEVALUE("10/1/20"&amp;RIGHT(BV$1,2)),NETWORKDAYS(DATEVALUE("10/1/20"&amp;RIGHT(BV$1,2)),DATEVALUE("9/30/20"&amp;RIGHT(BW$1,2)),Holidays!$J$3:$J$937),
IF($T712&gt;=DATEVALUE("10/1/20"&amp;RIGHT(BV$1,2)),NETWORKDAYS($T712,DATEVALUE("9/30/20"&amp;RIGHT(BW$1,2)),Holidays!$J$3:$J$937),"")))),"")/(NETWORKDAYS($T712,$U712,Holidays!$J$3:$J$937)),0))</f>
        <v/>
      </c>
      <c r="BX712" s="87" t="str">
        <f>IF($Q712="","",IFERROR(IF(OR(AND($T712&gt;=DATEVALUE("10/1/20"&amp;RIGHT(BW$1,2)),$T712&lt;=DATEVALUE("9/30/20"&amp;RIGHT(BX$1,2))),AND($U712&gt;=DATEVALUE("10/1/20"&amp;RIGHT(BW$1,2)),$U712&lt;=DATEVALUE("9/30/20"&amp;RIGHT(BX$1,2))),AND($T712&lt;=DATEVALUE("10/1/20"&amp;RIGHT(BW$1,2)),$U712&gt;=DATEVALUE("9/30/20"&amp;RIGHT(BX$1,2)))),
IF(AND($T712&gt;=DATEVALUE("10/1/20"&amp;RIGHT(BW$1,2)),$U712&lt;=DATEVALUE("9/30/20"&amp;RIGHT(BX$1,2))),NETWORKDAYS($T712,$U712,Holidays!$J$3:$J$937),
IF(AND($T712&lt;DATEVALUE("10/1/20"&amp;RIGHT(BW$1,2)),$U712&lt;=DATEVALUE("9/30/20"&amp;RIGHT(BX$1,2))),NETWORKDAYS(DATEVALUE("10/1/20"&amp;RIGHT(BW$1,2)),$U712,Holidays!$J$3:$J$937),
IF($T712&lt;DATEVALUE("10/1/20"&amp;RIGHT(BW$1,2)),NETWORKDAYS(DATEVALUE("10/1/20"&amp;RIGHT(BW$1,2)),DATEVALUE("9/30/20"&amp;RIGHT(BX$1,2)),Holidays!$J$3:$J$937),
IF($T712&gt;=DATEVALUE("10/1/20"&amp;RIGHT(BW$1,2)),NETWORKDAYS($T712,DATEVALUE("9/30/20"&amp;RIGHT(BX$1,2)),Holidays!$J$3:$J$937),"")))),"")/(NETWORKDAYS($T712,$U712,Holidays!$J$3:$J$937)),0))</f>
        <v/>
      </c>
      <c r="BY712" s="87" t="str">
        <f>IF($Q712="","",IFERROR(IF(OR(AND($T712&gt;=DATEVALUE("10/1/20"&amp;RIGHT(BX$1,2)),$T712&lt;=DATEVALUE("9/30/20"&amp;RIGHT(BY$1,2))),AND($U712&gt;=DATEVALUE("10/1/20"&amp;RIGHT(BX$1,2)),$U712&lt;=DATEVALUE("9/30/20"&amp;RIGHT(BY$1,2))),AND($T712&lt;=DATEVALUE("10/1/20"&amp;RIGHT(BX$1,2)),$U712&gt;=DATEVALUE("9/30/20"&amp;RIGHT(BY$1,2)))),
IF(AND($T712&gt;=DATEVALUE("10/1/20"&amp;RIGHT(BX$1,2)),$U712&lt;=DATEVALUE("9/30/20"&amp;RIGHT(BY$1,2))),NETWORKDAYS($T712,$U712,Holidays!$J$3:$J$937),
IF(AND($T712&lt;DATEVALUE("10/1/20"&amp;RIGHT(BX$1,2)),$U712&lt;=DATEVALUE("9/30/20"&amp;RIGHT(BY$1,2))),NETWORKDAYS(DATEVALUE("10/1/20"&amp;RIGHT(BX$1,2)),$U712,Holidays!$J$3:$J$937),
IF($T712&lt;DATEVALUE("10/1/20"&amp;RIGHT(BX$1,2)),NETWORKDAYS(DATEVALUE("10/1/20"&amp;RIGHT(BX$1,2)),DATEVALUE("9/30/20"&amp;RIGHT(BY$1,2)),Holidays!$J$3:$J$937),
IF($T712&gt;=DATEVALUE("10/1/20"&amp;RIGHT(BX$1,2)),NETWORKDAYS($T712,DATEVALUE("9/30/20"&amp;RIGHT(BY$1,2)),Holidays!$J$3:$J$937),"")))),"")/(NETWORKDAYS($T712,$U712,Holidays!$J$3:$J$937)),0))</f>
        <v/>
      </c>
      <c r="BZ712" s="87" t="str">
        <f>IF($Q712="","",IFERROR(IF(OR(AND($T712&gt;=DATEVALUE("10/1/20"&amp;RIGHT(BY$1,2)),$T712&lt;=DATEVALUE("9/30/20"&amp;RIGHT(BZ$1,2))),AND($U712&gt;=DATEVALUE("10/1/20"&amp;RIGHT(BY$1,2)),$U712&lt;=DATEVALUE("9/30/20"&amp;RIGHT(BZ$1,2))),AND($T712&lt;=DATEVALUE("10/1/20"&amp;RIGHT(BY$1,2)),$U712&gt;=DATEVALUE("9/30/20"&amp;RIGHT(BZ$1,2)))),
IF(AND($T712&gt;=DATEVALUE("10/1/20"&amp;RIGHT(BY$1,2)),$U712&lt;=DATEVALUE("9/30/20"&amp;RIGHT(BZ$1,2))),NETWORKDAYS($T712,$U712,Holidays!$J$3:$J$937),
IF(AND($T712&lt;DATEVALUE("10/1/20"&amp;RIGHT(BY$1,2)),$U712&lt;=DATEVALUE("9/30/20"&amp;RIGHT(BZ$1,2))),NETWORKDAYS(DATEVALUE("10/1/20"&amp;RIGHT(BY$1,2)),$U712,Holidays!$J$3:$J$937),
IF($T712&lt;DATEVALUE("10/1/20"&amp;RIGHT(BY$1,2)),NETWORKDAYS(DATEVALUE("10/1/20"&amp;RIGHT(BY$1,2)),DATEVALUE("9/30/20"&amp;RIGHT(BZ$1,2)),Holidays!$J$3:$J$937),
IF($T712&gt;=DATEVALUE("10/1/20"&amp;RIGHT(BY$1,2)),NETWORKDAYS($T712,DATEVALUE("9/30/20"&amp;RIGHT(BZ$1,2)),Holidays!$J$3:$J$937),"")))),"")/(NETWORKDAYS($T712,$U712,Holidays!$J$3:$J$937)),0))</f>
        <v/>
      </c>
      <c r="CA712" s="87" t="str">
        <f>IF($Q712="","",IFERROR(IF(OR(AND($T712&gt;=DATEVALUE("10/1/20"&amp;RIGHT(BZ$1,2)),$T712&lt;=DATEVALUE("9/30/20"&amp;RIGHT(CA$1,2))),AND($U712&gt;=DATEVALUE("10/1/20"&amp;RIGHT(BZ$1,2)),$U712&lt;=DATEVALUE("9/30/20"&amp;RIGHT(CA$1,2))),AND($T712&lt;=DATEVALUE("10/1/20"&amp;RIGHT(BZ$1,2)),$U712&gt;=DATEVALUE("9/30/20"&amp;RIGHT(CA$1,2)))),
IF(AND($T712&gt;=DATEVALUE("10/1/20"&amp;RIGHT(BZ$1,2)),$U712&lt;=DATEVALUE("9/30/20"&amp;RIGHT(CA$1,2))),NETWORKDAYS($T712,$U712,Holidays!$J$3:$J$937),
IF(AND($T712&lt;DATEVALUE("10/1/20"&amp;RIGHT(BZ$1,2)),$U712&lt;=DATEVALUE("9/30/20"&amp;RIGHT(CA$1,2))),NETWORKDAYS(DATEVALUE("10/1/20"&amp;RIGHT(BZ$1,2)),$U712,Holidays!$J$3:$J$937),
IF($T712&lt;DATEVALUE("10/1/20"&amp;RIGHT(BZ$1,2)),NETWORKDAYS(DATEVALUE("10/1/20"&amp;RIGHT(BZ$1,2)),DATEVALUE("9/30/20"&amp;RIGHT(CA$1,2)),Holidays!$J$3:$J$937),
IF($T712&gt;=DATEVALUE("10/1/20"&amp;RIGHT(BZ$1,2)),NETWORKDAYS($T712,DATEVALUE("9/30/20"&amp;RIGHT(CA$1,2)),Holidays!$J$3:$J$937),"")))),"")/(NETWORKDAYS($T712,$U712,Holidays!$J$3:$J$937)),0))</f>
        <v/>
      </c>
      <c r="CB712" s="87" t="str">
        <f>IF($Q712="","",IFERROR(IF(OR(AND($T712&gt;=DATEVALUE("10/1/20"&amp;RIGHT(CA$1,2)),$T712&lt;=DATEVALUE("9/30/20"&amp;RIGHT(CB$1,2))),AND($U712&gt;=DATEVALUE("10/1/20"&amp;RIGHT(CA$1,2)),$U712&lt;=DATEVALUE("9/30/20"&amp;RIGHT(CB$1,2))),AND($T712&lt;=DATEVALUE("10/1/20"&amp;RIGHT(CA$1,2)),$U712&gt;=DATEVALUE("9/30/20"&amp;RIGHT(CB$1,2)))),
IF(AND($T712&gt;=DATEVALUE("10/1/20"&amp;RIGHT(CA$1,2)),$U712&lt;=DATEVALUE("9/30/20"&amp;RIGHT(CB$1,2))),NETWORKDAYS($T712,$U712,Holidays!$J$3:$J$937),
IF(AND($T712&lt;DATEVALUE("10/1/20"&amp;RIGHT(CA$1,2)),$U712&lt;=DATEVALUE("9/30/20"&amp;RIGHT(CB$1,2))),NETWORKDAYS(DATEVALUE("10/1/20"&amp;RIGHT(CA$1,2)),$U712,Holidays!$J$3:$J$937),
IF($T712&lt;DATEVALUE("10/1/20"&amp;RIGHT(CA$1,2)),NETWORKDAYS(DATEVALUE("10/1/20"&amp;RIGHT(CA$1,2)),DATEVALUE("9/30/20"&amp;RIGHT(CB$1,2)),Holidays!$J$3:$J$937),
IF($T712&gt;=DATEVALUE("10/1/20"&amp;RIGHT(CA$1,2)),NETWORKDAYS($T712,DATEVALUE("9/30/20"&amp;RIGHT(CB$1,2)),Holidays!$J$3:$J$937),"")))),"")/(NETWORKDAYS($T712,$U712,Holidays!$J$3:$J$937)),0))</f>
        <v/>
      </c>
    </row>
    <row r="713" spans="1:80">
      <c r="A713" s="97"/>
      <c r="B713" s="98" t="str">
        <f ca="1">IF(NOT($A713=""),OFFSET('WBS Reference &amp; User Procedure'!$A$1,MATCH($A713,'WBS Reference &amp; User Procedure'!$A:$A,0)-1,1),"")</f>
        <v/>
      </c>
      <c r="D713" s="97"/>
      <c r="T713" s="104" t="str">
        <f>IF(NOT(Q713=""),IF(NOT($S713=""),$S713,#REF!),"")</f>
        <v/>
      </c>
      <c r="U713" s="104" t="str">
        <f>IF(NOT(Q713=""),WORKDAY(T713,Q713,Holidays!$J$3:$J$937),"")</f>
        <v/>
      </c>
      <c r="V713" s="104"/>
      <c r="W713" s="104"/>
      <c r="X713" s="101" t="str">
        <f t="shared" si="153"/>
        <v/>
      </c>
      <c r="AL713" s="87" t="str">
        <f t="shared" ca="1" si="150"/>
        <v/>
      </c>
      <c r="AN713" s="87" t="str">
        <f t="shared" ca="1" si="158"/>
        <v/>
      </c>
      <c r="AO713" s="87" t="str">
        <f t="shared" ca="1" si="158"/>
        <v/>
      </c>
      <c r="AP713" s="87" t="str">
        <f t="shared" ca="1" si="158"/>
        <v/>
      </c>
      <c r="AQ713" s="87" t="str">
        <f t="shared" ca="1" si="158"/>
        <v/>
      </c>
      <c r="AR713" s="87" t="str">
        <f t="shared" ca="1" si="158"/>
        <v/>
      </c>
      <c r="AS713" s="87" t="str">
        <f t="shared" ca="1" si="158"/>
        <v/>
      </c>
      <c r="AT713" s="87" t="str">
        <f t="shared" ca="1" si="158"/>
        <v/>
      </c>
      <c r="AU713" s="87" t="str">
        <f t="shared" ca="1" si="158"/>
        <v/>
      </c>
      <c r="AV713" s="87" t="str">
        <f t="shared" ca="1" si="158"/>
        <v/>
      </c>
      <c r="AW713" s="87" t="str">
        <f t="shared" ca="1" si="158"/>
        <v/>
      </c>
      <c r="AX713" s="87" t="str">
        <f t="shared" ca="1" si="159"/>
        <v/>
      </c>
      <c r="AY713" s="87" t="str">
        <f t="shared" ca="1" si="159"/>
        <v/>
      </c>
      <c r="AZ713" s="87" t="str">
        <f t="shared" ca="1" si="159"/>
        <v/>
      </c>
      <c r="BA713" s="87" t="str">
        <f t="shared" ca="1" si="159"/>
        <v/>
      </c>
      <c r="BB713" s="87" t="str">
        <f t="shared" ca="1" si="159"/>
        <v/>
      </c>
      <c r="BC713" s="87" t="str">
        <f t="shared" ca="1" si="159"/>
        <v/>
      </c>
      <c r="BD713" s="87" t="str">
        <f t="shared" ca="1" si="159"/>
        <v/>
      </c>
      <c r="BE713" s="87" t="str">
        <f t="shared" ca="1" si="159"/>
        <v/>
      </c>
      <c r="BF713" s="87" t="str">
        <f t="shared" ca="1" si="159"/>
        <v/>
      </c>
      <c r="BG713" s="87" t="str">
        <f t="shared" ca="1" si="159"/>
        <v/>
      </c>
      <c r="BI713" s="87" t="str">
        <f>IF($Q713="","",IFERROR(IF(OR(AND($T713&gt;=DATEVALUE("10/1/20"&amp;RIGHT(BH$1,2)),$T713&lt;=DATEVALUE("9/30/20"&amp;RIGHT(BI$1,2))),AND($U713&gt;=DATEVALUE("10/1/20"&amp;RIGHT(BH$1,2)),$U713&lt;=DATEVALUE("9/30/20"&amp;RIGHT(BI$1,2))),AND($T713&lt;=DATEVALUE("10/1/20"&amp;RIGHT(BH$1,2)),$U713&gt;=DATEVALUE("9/30/20"&amp;RIGHT(BI$1,2)))),
IF(AND($T713&gt;=DATEVALUE("10/1/20"&amp;RIGHT(BH$1,2)),$U713&lt;=DATEVALUE("9/30/20"&amp;RIGHT(BI$1,2))),NETWORKDAYS($T713,$U713,Holidays!$J$3:$J$937),
IF(AND($T713&lt;DATEVALUE("10/1/20"&amp;RIGHT(BH$1,2)),$U713&lt;=DATEVALUE("9/30/20"&amp;RIGHT(BI$1,2))),NETWORKDAYS(DATEVALUE("10/1/20"&amp;RIGHT(BH$1,2)),$U713,Holidays!$J$3:$J$937),
IF($T713&lt;DATEVALUE("10/1/20"&amp;RIGHT(BH$1,2)),NETWORKDAYS(DATEVALUE("10/1/20"&amp;RIGHT(BH$1,2)),DATEVALUE("9/30/20"&amp;RIGHT(BI$1,2)),Holidays!$J$3:$J$937),
IF($T713&gt;=DATEVALUE("10/1/20"&amp;RIGHT(BH$1,2)),NETWORKDAYS($T713,DATEVALUE("9/30/20"&amp;RIGHT(BI$1,2)),Holidays!$J$3:$J$937),"")))),"")/(NETWORKDAYS($T713,$U713,Holidays!$J$3:$J$937)),0))</f>
        <v/>
      </c>
      <c r="BJ713" s="87" t="str">
        <f>IF($Q713="","",IFERROR(IF(OR(AND($T713&gt;=DATEVALUE("10/1/20"&amp;RIGHT(BI$1,2)),$T713&lt;=DATEVALUE("9/30/20"&amp;RIGHT(BJ$1,2))),AND($U713&gt;=DATEVALUE("10/1/20"&amp;RIGHT(BI$1,2)),$U713&lt;=DATEVALUE("9/30/20"&amp;RIGHT(BJ$1,2))),AND($T713&lt;=DATEVALUE("10/1/20"&amp;RIGHT(BI$1,2)),$U713&gt;=DATEVALUE("9/30/20"&amp;RIGHT(BJ$1,2)))),
IF(AND($T713&gt;=DATEVALUE("10/1/20"&amp;RIGHT(BI$1,2)),$U713&lt;=DATEVALUE("9/30/20"&amp;RIGHT(BJ$1,2))),NETWORKDAYS($T713,$U713,Holidays!$J$3:$J$937),
IF(AND($T713&lt;DATEVALUE("10/1/20"&amp;RIGHT(BI$1,2)),$U713&lt;=DATEVALUE("9/30/20"&amp;RIGHT(BJ$1,2))),NETWORKDAYS(DATEVALUE("10/1/20"&amp;RIGHT(BI$1,2)),$U713,Holidays!$J$3:$J$937),
IF($T713&lt;DATEVALUE("10/1/20"&amp;RIGHT(BI$1,2)),NETWORKDAYS(DATEVALUE("10/1/20"&amp;RIGHT(BI$1,2)),DATEVALUE("9/30/20"&amp;RIGHT(BJ$1,2)),Holidays!$J$3:$J$937),
IF($T713&gt;=DATEVALUE("10/1/20"&amp;RIGHT(BI$1,2)),NETWORKDAYS($T713,DATEVALUE("9/30/20"&amp;RIGHT(BJ$1,2)),Holidays!$J$3:$J$937),"")))),"")/(NETWORKDAYS($T713,$U713,Holidays!$J$3:$J$937)),0))</f>
        <v/>
      </c>
      <c r="BK713" s="87" t="str">
        <f>IF($Q713="","",IFERROR(IF(OR(AND($T713&gt;=DATEVALUE("10/1/20"&amp;RIGHT(BJ$1,2)),$T713&lt;=DATEVALUE("9/30/20"&amp;RIGHT(BK$1,2))),AND($U713&gt;=DATEVALUE("10/1/20"&amp;RIGHT(BJ$1,2)),$U713&lt;=DATEVALUE("9/30/20"&amp;RIGHT(BK$1,2))),AND($T713&lt;=DATEVALUE("10/1/20"&amp;RIGHT(BJ$1,2)),$U713&gt;=DATEVALUE("9/30/20"&amp;RIGHT(BK$1,2)))),
IF(AND($T713&gt;=DATEVALUE("10/1/20"&amp;RIGHT(BJ$1,2)),$U713&lt;=DATEVALUE("9/30/20"&amp;RIGHT(BK$1,2))),NETWORKDAYS($T713,$U713,Holidays!$J$3:$J$937),
IF(AND($T713&lt;DATEVALUE("10/1/20"&amp;RIGHT(BJ$1,2)),$U713&lt;=DATEVALUE("9/30/20"&amp;RIGHT(BK$1,2))),NETWORKDAYS(DATEVALUE("10/1/20"&amp;RIGHT(BJ$1,2)),$U713,Holidays!$J$3:$J$937),
IF($T713&lt;DATEVALUE("10/1/20"&amp;RIGHT(BJ$1,2)),NETWORKDAYS(DATEVALUE("10/1/20"&amp;RIGHT(BJ$1,2)),DATEVALUE("9/30/20"&amp;RIGHT(BK$1,2)),Holidays!$J$3:$J$937),
IF($T713&gt;=DATEVALUE("10/1/20"&amp;RIGHT(BJ$1,2)),NETWORKDAYS($T713,DATEVALUE("9/30/20"&amp;RIGHT(BK$1,2)),Holidays!$J$3:$J$937),"")))),"")/(NETWORKDAYS($T713,$U713,Holidays!$J$3:$J$937)),0))</f>
        <v/>
      </c>
      <c r="BL713" s="87" t="str">
        <f>IF($Q713="","",IFERROR(IF(OR(AND($T713&gt;=DATEVALUE("10/1/20"&amp;RIGHT(BK$1,2)),$T713&lt;=DATEVALUE("9/30/20"&amp;RIGHT(BL$1,2))),AND($U713&gt;=DATEVALUE("10/1/20"&amp;RIGHT(BK$1,2)),$U713&lt;=DATEVALUE("9/30/20"&amp;RIGHT(BL$1,2))),AND($T713&lt;=DATEVALUE("10/1/20"&amp;RIGHT(BK$1,2)),$U713&gt;=DATEVALUE("9/30/20"&amp;RIGHT(BL$1,2)))),
IF(AND($T713&gt;=DATEVALUE("10/1/20"&amp;RIGHT(BK$1,2)),$U713&lt;=DATEVALUE("9/30/20"&amp;RIGHT(BL$1,2))),NETWORKDAYS($T713,$U713,Holidays!$J$3:$J$937),
IF(AND($T713&lt;DATEVALUE("10/1/20"&amp;RIGHT(BK$1,2)),$U713&lt;=DATEVALUE("9/30/20"&amp;RIGHT(BL$1,2))),NETWORKDAYS(DATEVALUE("10/1/20"&amp;RIGHT(BK$1,2)),$U713,Holidays!$J$3:$J$937),
IF($T713&lt;DATEVALUE("10/1/20"&amp;RIGHT(BK$1,2)),NETWORKDAYS(DATEVALUE("10/1/20"&amp;RIGHT(BK$1,2)),DATEVALUE("9/30/20"&amp;RIGHT(BL$1,2)),Holidays!$J$3:$J$937),
IF($T713&gt;=DATEVALUE("10/1/20"&amp;RIGHT(BK$1,2)),NETWORKDAYS($T713,DATEVALUE("9/30/20"&amp;RIGHT(BL$1,2)),Holidays!$J$3:$J$937),"")))),"")/(NETWORKDAYS($T713,$U713,Holidays!$J$3:$J$937)),0))</f>
        <v/>
      </c>
      <c r="BM713" s="87" t="str">
        <f>IF($Q713="","",IFERROR(IF(OR(AND($T713&gt;=DATEVALUE("10/1/20"&amp;RIGHT(BL$1,2)),$T713&lt;=DATEVALUE("9/30/20"&amp;RIGHT(BM$1,2))),AND($U713&gt;=DATEVALUE("10/1/20"&amp;RIGHT(BL$1,2)),$U713&lt;=DATEVALUE("9/30/20"&amp;RIGHT(BM$1,2))),AND($T713&lt;=DATEVALUE("10/1/20"&amp;RIGHT(BL$1,2)),$U713&gt;=DATEVALUE("9/30/20"&amp;RIGHT(BM$1,2)))),
IF(AND($T713&gt;=DATEVALUE("10/1/20"&amp;RIGHT(BL$1,2)),$U713&lt;=DATEVALUE("9/30/20"&amp;RIGHT(BM$1,2))),NETWORKDAYS($T713,$U713,Holidays!$J$3:$J$937),
IF(AND($T713&lt;DATEVALUE("10/1/20"&amp;RIGHT(BL$1,2)),$U713&lt;=DATEVALUE("9/30/20"&amp;RIGHT(BM$1,2))),NETWORKDAYS(DATEVALUE("10/1/20"&amp;RIGHT(BL$1,2)),$U713,Holidays!$J$3:$J$937),
IF($T713&lt;DATEVALUE("10/1/20"&amp;RIGHT(BL$1,2)),NETWORKDAYS(DATEVALUE("10/1/20"&amp;RIGHT(BL$1,2)),DATEVALUE("9/30/20"&amp;RIGHT(BM$1,2)),Holidays!$J$3:$J$937),
IF($T713&gt;=DATEVALUE("10/1/20"&amp;RIGHT(BL$1,2)),NETWORKDAYS($T713,DATEVALUE("9/30/20"&amp;RIGHT(BM$1,2)),Holidays!$J$3:$J$937),"")))),"")/(NETWORKDAYS($T713,$U713,Holidays!$J$3:$J$937)),0))</f>
        <v/>
      </c>
      <c r="BN713" s="87" t="str">
        <f>IF($Q713="","",IFERROR(IF(OR(AND($T713&gt;=DATEVALUE("10/1/20"&amp;RIGHT(BM$1,2)),$T713&lt;=DATEVALUE("9/30/20"&amp;RIGHT(BN$1,2))),AND($U713&gt;=DATEVALUE("10/1/20"&amp;RIGHT(BM$1,2)),$U713&lt;=DATEVALUE("9/30/20"&amp;RIGHT(BN$1,2))),AND($T713&lt;=DATEVALUE("10/1/20"&amp;RIGHT(BM$1,2)),$U713&gt;=DATEVALUE("9/30/20"&amp;RIGHT(BN$1,2)))),
IF(AND($T713&gt;=DATEVALUE("10/1/20"&amp;RIGHT(BM$1,2)),$U713&lt;=DATEVALUE("9/30/20"&amp;RIGHT(BN$1,2))),NETWORKDAYS($T713,$U713,Holidays!$J$3:$J$937),
IF(AND($T713&lt;DATEVALUE("10/1/20"&amp;RIGHT(BM$1,2)),$U713&lt;=DATEVALUE("9/30/20"&amp;RIGHT(BN$1,2))),NETWORKDAYS(DATEVALUE("10/1/20"&amp;RIGHT(BM$1,2)),$U713,Holidays!$J$3:$J$937),
IF($T713&lt;DATEVALUE("10/1/20"&amp;RIGHT(BM$1,2)),NETWORKDAYS(DATEVALUE("10/1/20"&amp;RIGHT(BM$1,2)),DATEVALUE("9/30/20"&amp;RIGHT(BN$1,2)),Holidays!$J$3:$J$937),
IF($T713&gt;=DATEVALUE("10/1/20"&amp;RIGHT(BM$1,2)),NETWORKDAYS($T713,DATEVALUE("9/30/20"&amp;RIGHT(BN$1,2)),Holidays!$J$3:$J$937),"")))),"")/(NETWORKDAYS($T713,$U713,Holidays!$J$3:$J$937)),0))</f>
        <v/>
      </c>
      <c r="BO713" s="87" t="str">
        <f>IF($Q713="","",IFERROR(IF(OR(AND($T713&gt;=DATEVALUE("10/1/20"&amp;RIGHT(BN$1,2)),$T713&lt;=DATEVALUE("9/30/20"&amp;RIGHT(BO$1,2))),AND($U713&gt;=DATEVALUE("10/1/20"&amp;RIGHT(BN$1,2)),$U713&lt;=DATEVALUE("9/30/20"&amp;RIGHT(BO$1,2))),AND($T713&lt;=DATEVALUE("10/1/20"&amp;RIGHT(BN$1,2)),$U713&gt;=DATEVALUE("9/30/20"&amp;RIGHT(BO$1,2)))),
IF(AND($T713&gt;=DATEVALUE("10/1/20"&amp;RIGHT(BN$1,2)),$U713&lt;=DATEVALUE("9/30/20"&amp;RIGHT(BO$1,2))),NETWORKDAYS($T713,$U713,Holidays!$J$3:$J$937),
IF(AND($T713&lt;DATEVALUE("10/1/20"&amp;RIGHT(BN$1,2)),$U713&lt;=DATEVALUE("9/30/20"&amp;RIGHT(BO$1,2))),NETWORKDAYS(DATEVALUE("10/1/20"&amp;RIGHT(BN$1,2)),$U713,Holidays!$J$3:$J$937),
IF($T713&lt;DATEVALUE("10/1/20"&amp;RIGHT(BN$1,2)),NETWORKDAYS(DATEVALUE("10/1/20"&amp;RIGHT(BN$1,2)),DATEVALUE("9/30/20"&amp;RIGHT(BO$1,2)),Holidays!$J$3:$J$937),
IF($T713&gt;=DATEVALUE("10/1/20"&amp;RIGHT(BN$1,2)),NETWORKDAYS($T713,DATEVALUE("9/30/20"&amp;RIGHT(BO$1,2)),Holidays!$J$3:$J$937),"")))),"")/(NETWORKDAYS($T713,$U713,Holidays!$J$3:$J$937)),0))</f>
        <v/>
      </c>
      <c r="BP713" s="87" t="str">
        <f>IF($Q713="","",IFERROR(IF(OR(AND($T713&gt;=DATEVALUE("10/1/20"&amp;RIGHT(BO$1,2)),$T713&lt;=DATEVALUE("9/30/20"&amp;RIGHT(BP$1,2))),AND($U713&gt;=DATEVALUE("10/1/20"&amp;RIGHT(BO$1,2)),$U713&lt;=DATEVALUE("9/30/20"&amp;RIGHT(BP$1,2))),AND($T713&lt;=DATEVALUE("10/1/20"&amp;RIGHT(BO$1,2)),$U713&gt;=DATEVALUE("9/30/20"&amp;RIGHT(BP$1,2)))),
IF(AND($T713&gt;=DATEVALUE("10/1/20"&amp;RIGHT(BO$1,2)),$U713&lt;=DATEVALUE("9/30/20"&amp;RIGHT(BP$1,2))),NETWORKDAYS($T713,$U713,Holidays!$J$3:$J$937),
IF(AND($T713&lt;DATEVALUE("10/1/20"&amp;RIGHT(BO$1,2)),$U713&lt;=DATEVALUE("9/30/20"&amp;RIGHT(BP$1,2))),NETWORKDAYS(DATEVALUE("10/1/20"&amp;RIGHT(BO$1,2)),$U713,Holidays!$J$3:$J$937),
IF($T713&lt;DATEVALUE("10/1/20"&amp;RIGHT(BO$1,2)),NETWORKDAYS(DATEVALUE("10/1/20"&amp;RIGHT(BO$1,2)),DATEVALUE("9/30/20"&amp;RIGHT(BP$1,2)),Holidays!$J$3:$J$937),
IF($T713&gt;=DATEVALUE("10/1/20"&amp;RIGHT(BO$1,2)),NETWORKDAYS($T713,DATEVALUE("9/30/20"&amp;RIGHT(BP$1,2)),Holidays!$J$3:$J$937),"")))),"")/(NETWORKDAYS($T713,$U713,Holidays!$J$3:$J$937)),0))</f>
        <v/>
      </c>
      <c r="BQ713" s="87" t="str">
        <f>IF($Q713="","",IFERROR(IF(OR(AND($T713&gt;=DATEVALUE("10/1/20"&amp;RIGHT(BP$1,2)),$T713&lt;=DATEVALUE("9/30/20"&amp;RIGHT(BQ$1,2))),AND($U713&gt;=DATEVALUE("10/1/20"&amp;RIGHT(BP$1,2)),$U713&lt;=DATEVALUE("9/30/20"&amp;RIGHT(BQ$1,2))),AND($T713&lt;=DATEVALUE("10/1/20"&amp;RIGHT(BP$1,2)),$U713&gt;=DATEVALUE("9/30/20"&amp;RIGHT(BQ$1,2)))),
IF(AND($T713&gt;=DATEVALUE("10/1/20"&amp;RIGHT(BP$1,2)),$U713&lt;=DATEVALUE("9/30/20"&amp;RIGHT(BQ$1,2))),NETWORKDAYS($T713,$U713,Holidays!$J$3:$J$937),
IF(AND($T713&lt;DATEVALUE("10/1/20"&amp;RIGHT(BP$1,2)),$U713&lt;=DATEVALUE("9/30/20"&amp;RIGHT(BQ$1,2))),NETWORKDAYS(DATEVALUE("10/1/20"&amp;RIGHT(BP$1,2)),$U713,Holidays!$J$3:$J$937),
IF($T713&lt;DATEVALUE("10/1/20"&amp;RIGHT(BP$1,2)),NETWORKDAYS(DATEVALUE("10/1/20"&amp;RIGHT(BP$1,2)),DATEVALUE("9/30/20"&amp;RIGHT(BQ$1,2)),Holidays!$J$3:$J$937),
IF($T713&gt;=DATEVALUE("10/1/20"&amp;RIGHT(BP$1,2)),NETWORKDAYS($T713,DATEVALUE("9/30/20"&amp;RIGHT(BQ$1,2)),Holidays!$J$3:$J$937),"")))),"")/(NETWORKDAYS($T713,$U713,Holidays!$J$3:$J$937)),0))</f>
        <v/>
      </c>
      <c r="BR713" s="87" t="str">
        <f>IF($Q713="","",IFERROR(IF(OR(AND($T713&gt;=DATEVALUE("10/1/20"&amp;RIGHT(BQ$1,2)),$T713&lt;=DATEVALUE("9/30/20"&amp;RIGHT(BR$1,2))),AND($U713&gt;=DATEVALUE("10/1/20"&amp;RIGHT(BQ$1,2)),$U713&lt;=DATEVALUE("9/30/20"&amp;RIGHT(BR$1,2))),AND($T713&lt;=DATEVALUE("10/1/20"&amp;RIGHT(BQ$1,2)),$U713&gt;=DATEVALUE("9/30/20"&amp;RIGHT(BR$1,2)))),
IF(AND($T713&gt;=DATEVALUE("10/1/20"&amp;RIGHT(BQ$1,2)),$U713&lt;=DATEVALUE("9/30/20"&amp;RIGHT(BR$1,2))),NETWORKDAYS($T713,$U713,Holidays!$J$3:$J$937),
IF(AND($T713&lt;DATEVALUE("10/1/20"&amp;RIGHT(BQ$1,2)),$U713&lt;=DATEVALUE("9/30/20"&amp;RIGHT(BR$1,2))),NETWORKDAYS(DATEVALUE("10/1/20"&amp;RIGHT(BQ$1,2)),$U713,Holidays!$J$3:$J$937),
IF($T713&lt;DATEVALUE("10/1/20"&amp;RIGHT(BQ$1,2)),NETWORKDAYS(DATEVALUE("10/1/20"&amp;RIGHT(BQ$1,2)),DATEVALUE("9/30/20"&amp;RIGHT(BR$1,2)),Holidays!$J$3:$J$937),
IF($T713&gt;=DATEVALUE("10/1/20"&amp;RIGHT(BQ$1,2)),NETWORKDAYS($T713,DATEVALUE("9/30/20"&amp;RIGHT(BR$1,2)),Holidays!$J$3:$J$937),"")))),"")/(NETWORKDAYS($T713,$U713,Holidays!$J$3:$J$937)),0))</f>
        <v/>
      </c>
      <c r="BS713" s="87" t="str">
        <f>IF($Q713="","",IFERROR(IF(OR(AND($T713&gt;=DATEVALUE("10/1/20"&amp;RIGHT(BR$1,2)),$T713&lt;=DATEVALUE("9/30/20"&amp;RIGHT(BS$1,2))),AND($U713&gt;=DATEVALUE("10/1/20"&amp;RIGHT(BR$1,2)),$U713&lt;=DATEVALUE("9/30/20"&amp;RIGHT(BS$1,2))),AND($T713&lt;=DATEVALUE("10/1/20"&amp;RIGHT(BR$1,2)),$U713&gt;=DATEVALUE("9/30/20"&amp;RIGHT(BS$1,2)))),
IF(AND($T713&gt;=DATEVALUE("10/1/20"&amp;RIGHT(BR$1,2)),$U713&lt;=DATEVALUE("9/30/20"&amp;RIGHT(BS$1,2))),NETWORKDAYS($T713,$U713,Holidays!$J$3:$J$937),
IF(AND($T713&lt;DATEVALUE("10/1/20"&amp;RIGHT(BR$1,2)),$U713&lt;=DATEVALUE("9/30/20"&amp;RIGHT(BS$1,2))),NETWORKDAYS(DATEVALUE("10/1/20"&amp;RIGHT(BR$1,2)),$U713,Holidays!$J$3:$J$937),
IF($T713&lt;DATEVALUE("10/1/20"&amp;RIGHT(BR$1,2)),NETWORKDAYS(DATEVALUE("10/1/20"&amp;RIGHT(BR$1,2)),DATEVALUE("9/30/20"&amp;RIGHT(BS$1,2)),Holidays!$J$3:$J$937),
IF($T713&gt;=DATEVALUE("10/1/20"&amp;RIGHT(BR$1,2)),NETWORKDAYS($T713,DATEVALUE("9/30/20"&amp;RIGHT(BS$1,2)),Holidays!$J$3:$J$937),"")))),"")/(NETWORKDAYS($T713,$U713,Holidays!$J$3:$J$937)),0))</f>
        <v/>
      </c>
      <c r="BT713" s="87" t="str">
        <f>IF($Q713="","",IFERROR(IF(OR(AND($T713&gt;=DATEVALUE("10/1/20"&amp;RIGHT(BS$1,2)),$T713&lt;=DATEVALUE("9/30/20"&amp;RIGHT(BT$1,2))),AND($U713&gt;=DATEVALUE("10/1/20"&amp;RIGHT(BS$1,2)),$U713&lt;=DATEVALUE("9/30/20"&amp;RIGHT(BT$1,2))),AND($T713&lt;=DATEVALUE("10/1/20"&amp;RIGHT(BS$1,2)),$U713&gt;=DATEVALUE("9/30/20"&amp;RIGHT(BT$1,2)))),
IF(AND($T713&gt;=DATEVALUE("10/1/20"&amp;RIGHT(BS$1,2)),$U713&lt;=DATEVALUE("9/30/20"&amp;RIGHT(BT$1,2))),NETWORKDAYS($T713,$U713,Holidays!$J$3:$J$937),
IF(AND($T713&lt;DATEVALUE("10/1/20"&amp;RIGHT(BS$1,2)),$U713&lt;=DATEVALUE("9/30/20"&amp;RIGHT(BT$1,2))),NETWORKDAYS(DATEVALUE("10/1/20"&amp;RIGHT(BS$1,2)),$U713,Holidays!$J$3:$J$937),
IF($T713&lt;DATEVALUE("10/1/20"&amp;RIGHT(BS$1,2)),NETWORKDAYS(DATEVALUE("10/1/20"&amp;RIGHT(BS$1,2)),DATEVALUE("9/30/20"&amp;RIGHT(BT$1,2)),Holidays!$J$3:$J$937),
IF($T713&gt;=DATEVALUE("10/1/20"&amp;RIGHT(BS$1,2)),NETWORKDAYS($T713,DATEVALUE("9/30/20"&amp;RIGHT(BT$1,2)),Holidays!$J$3:$J$937),"")))),"")/(NETWORKDAYS($T713,$U713,Holidays!$J$3:$J$937)),0))</f>
        <v/>
      </c>
      <c r="BU713" s="87" t="str">
        <f>IF($Q713="","",IFERROR(IF(OR(AND($T713&gt;=DATEVALUE("10/1/20"&amp;RIGHT(BT$1,2)),$T713&lt;=DATEVALUE("9/30/20"&amp;RIGHT(BU$1,2))),AND($U713&gt;=DATEVALUE("10/1/20"&amp;RIGHT(BT$1,2)),$U713&lt;=DATEVALUE("9/30/20"&amp;RIGHT(BU$1,2))),AND($T713&lt;=DATEVALUE("10/1/20"&amp;RIGHT(BT$1,2)),$U713&gt;=DATEVALUE("9/30/20"&amp;RIGHT(BU$1,2)))),
IF(AND($T713&gt;=DATEVALUE("10/1/20"&amp;RIGHT(BT$1,2)),$U713&lt;=DATEVALUE("9/30/20"&amp;RIGHT(BU$1,2))),NETWORKDAYS($T713,$U713,Holidays!$J$3:$J$937),
IF(AND($T713&lt;DATEVALUE("10/1/20"&amp;RIGHT(BT$1,2)),$U713&lt;=DATEVALUE("9/30/20"&amp;RIGHT(BU$1,2))),NETWORKDAYS(DATEVALUE("10/1/20"&amp;RIGHT(BT$1,2)),$U713,Holidays!$J$3:$J$937),
IF($T713&lt;DATEVALUE("10/1/20"&amp;RIGHT(BT$1,2)),NETWORKDAYS(DATEVALUE("10/1/20"&amp;RIGHT(BT$1,2)),DATEVALUE("9/30/20"&amp;RIGHT(BU$1,2)),Holidays!$J$3:$J$937),
IF($T713&gt;=DATEVALUE("10/1/20"&amp;RIGHT(BT$1,2)),NETWORKDAYS($T713,DATEVALUE("9/30/20"&amp;RIGHT(BU$1,2)),Holidays!$J$3:$J$937),"")))),"")/(NETWORKDAYS($T713,$U713,Holidays!$J$3:$J$937)),0))</f>
        <v/>
      </c>
      <c r="BV713" s="87" t="str">
        <f>IF($Q713="","",IFERROR(IF(OR(AND($T713&gt;=DATEVALUE("10/1/20"&amp;RIGHT(BU$1,2)),$T713&lt;=DATEVALUE("9/30/20"&amp;RIGHT(BV$1,2))),AND($U713&gt;=DATEVALUE("10/1/20"&amp;RIGHT(BU$1,2)),$U713&lt;=DATEVALUE("9/30/20"&amp;RIGHT(BV$1,2))),AND($T713&lt;=DATEVALUE("10/1/20"&amp;RIGHT(BU$1,2)),$U713&gt;=DATEVALUE("9/30/20"&amp;RIGHT(BV$1,2)))),
IF(AND($T713&gt;=DATEVALUE("10/1/20"&amp;RIGHT(BU$1,2)),$U713&lt;=DATEVALUE("9/30/20"&amp;RIGHT(BV$1,2))),NETWORKDAYS($T713,$U713,Holidays!$J$3:$J$937),
IF(AND($T713&lt;DATEVALUE("10/1/20"&amp;RIGHT(BU$1,2)),$U713&lt;=DATEVALUE("9/30/20"&amp;RIGHT(BV$1,2))),NETWORKDAYS(DATEVALUE("10/1/20"&amp;RIGHT(BU$1,2)),$U713,Holidays!$J$3:$J$937),
IF($T713&lt;DATEVALUE("10/1/20"&amp;RIGHT(BU$1,2)),NETWORKDAYS(DATEVALUE("10/1/20"&amp;RIGHT(BU$1,2)),DATEVALUE("9/30/20"&amp;RIGHT(BV$1,2)),Holidays!$J$3:$J$937),
IF($T713&gt;=DATEVALUE("10/1/20"&amp;RIGHT(BU$1,2)),NETWORKDAYS($T713,DATEVALUE("9/30/20"&amp;RIGHT(BV$1,2)),Holidays!$J$3:$J$937),"")))),"")/(NETWORKDAYS($T713,$U713,Holidays!$J$3:$J$937)),0))</f>
        <v/>
      </c>
      <c r="BW713" s="87" t="str">
        <f>IF($Q713="","",IFERROR(IF(OR(AND($T713&gt;=DATEVALUE("10/1/20"&amp;RIGHT(BV$1,2)),$T713&lt;=DATEVALUE("9/30/20"&amp;RIGHT(BW$1,2))),AND($U713&gt;=DATEVALUE("10/1/20"&amp;RIGHT(BV$1,2)),$U713&lt;=DATEVALUE("9/30/20"&amp;RIGHT(BW$1,2))),AND($T713&lt;=DATEVALUE("10/1/20"&amp;RIGHT(BV$1,2)),$U713&gt;=DATEVALUE("9/30/20"&amp;RIGHT(BW$1,2)))),
IF(AND($T713&gt;=DATEVALUE("10/1/20"&amp;RIGHT(BV$1,2)),$U713&lt;=DATEVALUE("9/30/20"&amp;RIGHT(BW$1,2))),NETWORKDAYS($T713,$U713,Holidays!$J$3:$J$937),
IF(AND($T713&lt;DATEVALUE("10/1/20"&amp;RIGHT(BV$1,2)),$U713&lt;=DATEVALUE("9/30/20"&amp;RIGHT(BW$1,2))),NETWORKDAYS(DATEVALUE("10/1/20"&amp;RIGHT(BV$1,2)),$U713,Holidays!$J$3:$J$937),
IF($T713&lt;DATEVALUE("10/1/20"&amp;RIGHT(BV$1,2)),NETWORKDAYS(DATEVALUE("10/1/20"&amp;RIGHT(BV$1,2)),DATEVALUE("9/30/20"&amp;RIGHT(BW$1,2)),Holidays!$J$3:$J$937),
IF($T713&gt;=DATEVALUE("10/1/20"&amp;RIGHT(BV$1,2)),NETWORKDAYS($T713,DATEVALUE("9/30/20"&amp;RIGHT(BW$1,2)),Holidays!$J$3:$J$937),"")))),"")/(NETWORKDAYS($T713,$U713,Holidays!$J$3:$J$937)),0))</f>
        <v/>
      </c>
      <c r="BX713" s="87" t="str">
        <f>IF($Q713="","",IFERROR(IF(OR(AND($T713&gt;=DATEVALUE("10/1/20"&amp;RIGHT(BW$1,2)),$T713&lt;=DATEVALUE("9/30/20"&amp;RIGHT(BX$1,2))),AND($U713&gt;=DATEVALUE("10/1/20"&amp;RIGHT(BW$1,2)),$U713&lt;=DATEVALUE("9/30/20"&amp;RIGHT(BX$1,2))),AND($T713&lt;=DATEVALUE("10/1/20"&amp;RIGHT(BW$1,2)),$U713&gt;=DATEVALUE("9/30/20"&amp;RIGHT(BX$1,2)))),
IF(AND($T713&gt;=DATEVALUE("10/1/20"&amp;RIGHT(BW$1,2)),$U713&lt;=DATEVALUE("9/30/20"&amp;RIGHT(BX$1,2))),NETWORKDAYS($T713,$U713,Holidays!$J$3:$J$937),
IF(AND($T713&lt;DATEVALUE("10/1/20"&amp;RIGHT(BW$1,2)),$U713&lt;=DATEVALUE("9/30/20"&amp;RIGHT(BX$1,2))),NETWORKDAYS(DATEVALUE("10/1/20"&amp;RIGHT(BW$1,2)),$U713,Holidays!$J$3:$J$937),
IF($T713&lt;DATEVALUE("10/1/20"&amp;RIGHT(BW$1,2)),NETWORKDAYS(DATEVALUE("10/1/20"&amp;RIGHT(BW$1,2)),DATEVALUE("9/30/20"&amp;RIGHT(BX$1,2)),Holidays!$J$3:$J$937),
IF($T713&gt;=DATEVALUE("10/1/20"&amp;RIGHT(BW$1,2)),NETWORKDAYS($T713,DATEVALUE("9/30/20"&amp;RIGHT(BX$1,2)),Holidays!$J$3:$J$937),"")))),"")/(NETWORKDAYS($T713,$U713,Holidays!$J$3:$J$937)),0))</f>
        <v/>
      </c>
      <c r="BY713" s="87" t="str">
        <f>IF($Q713="","",IFERROR(IF(OR(AND($T713&gt;=DATEVALUE("10/1/20"&amp;RIGHT(BX$1,2)),$T713&lt;=DATEVALUE("9/30/20"&amp;RIGHT(BY$1,2))),AND($U713&gt;=DATEVALUE("10/1/20"&amp;RIGHT(BX$1,2)),$U713&lt;=DATEVALUE("9/30/20"&amp;RIGHT(BY$1,2))),AND($T713&lt;=DATEVALUE("10/1/20"&amp;RIGHT(BX$1,2)),$U713&gt;=DATEVALUE("9/30/20"&amp;RIGHT(BY$1,2)))),
IF(AND($T713&gt;=DATEVALUE("10/1/20"&amp;RIGHT(BX$1,2)),$U713&lt;=DATEVALUE("9/30/20"&amp;RIGHT(BY$1,2))),NETWORKDAYS($T713,$U713,Holidays!$J$3:$J$937),
IF(AND($T713&lt;DATEVALUE("10/1/20"&amp;RIGHT(BX$1,2)),$U713&lt;=DATEVALUE("9/30/20"&amp;RIGHT(BY$1,2))),NETWORKDAYS(DATEVALUE("10/1/20"&amp;RIGHT(BX$1,2)),$U713,Holidays!$J$3:$J$937),
IF($T713&lt;DATEVALUE("10/1/20"&amp;RIGHT(BX$1,2)),NETWORKDAYS(DATEVALUE("10/1/20"&amp;RIGHT(BX$1,2)),DATEVALUE("9/30/20"&amp;RIGHT(BY$1,2)),Holidays!$J$3:$J$937),
IF($T713&gt;=DATEVALUE("10/1/20"&amp;RIGHT(BX$1,2)),NETWORKDAYS($T713,DATEVALUE("9/30/20"&amp;RIGHT(BY$1,2)),Holidays!$J$3:$J$937),"")))),"")/(NETWORKDAYS($T713,$U713,Holidays!$J$3:$J$937)),0))</f>
        <v/>
      </c>
      <c r="BZ713" s="87" t="str">
        <f>IF($Q713="","",IFERROR(IF(OR(AND($T713&gt;=DATEVALUE("10/1/20"&amp;RIGHT(BY$1,2)),$T713&lt;=DATEVALUE("9/30/20"&amp;RIGHT(BZ$1,2))),AND($U713&gt;=DATEVALUE("10/1/20"&amp;RIGHT(BY$1,2)),$U713&lt;=DATEVALUE("9/30/20"&amp;RIGHT(BZ$1,2))),AND($T713&lt;=DATEVALUE("10/1/20"&amp;RIGHT(BY$1,2)),$U713&gt;=DATEVALUE("9/30/20"&amp;RIGHT(BZ$1,2)))),
IF(AND($T713&gt;=DATEVALUE("10/1/20"&amp;RIGHT(BY$1,2)),$U713&lt;=DATEVALUE("9/30/20"&amp;RIGHT(BZ$1,2))),NETWORKDAYS($T713,$U713,Holidays!$J$3:$J$937),
IF(AND($T713&lt;DATEVALUE("10/1/20"&amp;RIGHT(BY$1,2)),$U713&lt;=DATEVALUE("9/30/20"&amp;RIGHT(BZ$1,2))),NETWORKDAYS(DATEVALUE("10/1/20"&amp;RIGHT(BY$1,2)),$U713,Holidays!$J$3:$J$937),
IF($T713&lt;DATEVALUE("10/1/20"&amp;RIGHT(BY$1,2)),NETWORKDAYS(DATEVALUE("10/1/20"&amp;RIGHT(BY$1,2)),DATEVALUE("9/30/20"&amp;RIGHT(BZ$1,2)),Holidays!$J$3:$J$937),
IF($T713&gt;=DATEVALUE("10/1/20"&amp;RIGHT(BY$1,2)),NETWORKDAYS($T713,DATEVALUE("9/30/20"&amp;RIGHT(BZ$1,2)),Holidays!$J$3:$J$937),"")))),"")/(NETWORKDAYS($T713,$U713,Holidays!$J$3:$J$937)),0))</f>
        <v/>
      </c>
      <c r="CA713" s="87" t="str">
        <f>IF($Q713="","",IFERROR(IF(OR(AND($T713&gt;=DATEVALUE("10/1/20"&amp;RIGHT(BZ$1,2)),$T713&lt;=DATEVALUE("9/30/20"&amp;RIGHT(CA$1,2))),AND($U713&gt;=DATEVALUE("10/1/20"&amp;RIGHT(BZ$1,2)),$U713&lt;=DATEVALUE("9/30/20"&amp;RIGHT(CA$1,2))),AND($T713&lt;=DATEVALUE("10/1/20"&amp;RIGHT(BZ$1,2)),$U713&gt;=DATEVALUE("9/30/20"&amp;RIGHT(CA$1,2)))),
IF(AND($T713&gt;=DATEVALUE("10/1/20"&amp;RIGHT(BZ$1,2)),$U713&lt;=DATEVALUE("9/30/20"&amp;RIGHT(CA$1,2))),NETWORKDAYS($T713,$U713,Holidays!$J$3:$J$937),
IF(AND($T713&lt;DATEVALUE("10/1/20"&amp;RIGHT(BZ$1,2)),$U713&lt;=DATEVALUE("9/30/20"&amp;RIGHT(CA$1,2))),NETWORKDAYS(DATEVALUE("10/1/20"&amp;RIGHT(BZ$1,2)),$U713,Holidays!$J$3:$J$937),
IF($T713&lt;DATEVALUE("10/1/20"&amp;RIGHT(BZ$1,2)),NETWORKDAYS(DATEVALUE("10/1/20"&amp;RIGHT(BZ$1,2)),DATEVALUE("9/30/20"&amp;RIGHT(CA$1,2)),Holidays!$J$3:$J$937),
IF($T713&gt;=DATEVALUE("10/1/20"&amp;RIGHT(BZ$1,2)),NETWORKDAYS($T713,DATEVALUE("9/30/20"&amp;RIGHT(CA$1,2)),Holidays!$J$3:$J$937),"")))),"")/(NETWORKDAYS($T713,$U713,Holidays!$J$3:$J$937)),0))</f>
        <v/>
      </c>
      <c r="CB713" s="87" t="str">
        <f>IF($Q713="","",IFERROR(IF(OR(AND($T713&gt;=DATEVALUE("10/1/20"&amp;RIGHT(CA$1,2)),$T713&lt;=DATEVALUE("9/30/20"&amp;RIGHT(CB$1,2))),AND($U713&gt;=DATEVALUE("10/1/20"&amp;RIGHT(CA$1,2)),$U713&lt;=DATEVALUE("9/30/20"&amp;RIGHT(CB$1,2))),AND($T713&lt;=DATEVALUE("10/1/20"&amp;RIGHT(CA$1,2)),$U713&gt;=DATEVALUE("9/30/20"&amp;RIGHT(CB$1,2)))),
IF(AND($T713&gt;=DATEVALUE("10/1/20"&amp;RIGHT(CA$1,2)),$U713&lt;=DATEVALUE("9/30/20"&amp;RIGHT(CB$1,2))),NETWORKDAYS($T713,$U713,Holidays!$J$3:$J$937),
IF(AND($T713&lt;DATEVALUE("10/1/20"&amp;RIGHT(CA$1,2)),$U713&lt;=DATEVALUE("9/30/20"&amp;RIGHT(CB$1,2))),NETWORKDAYS(DATEVALUE("10/1/20"&amp;RIGHT(CA$1,2)),$U713,Holidays!$J$3:$J$937),
IF($T713&lt;DATEVALUE("10/1/20"&amp;RIGHT(CA$1,2)),NETWORKDAYS(DATEVALUE("10/1/20"&amp;RIGHT(CA$1,2)),DATEVALUE("9/30/20"&amp;RIGHT(CB$1,2)),Holidays!$J$3:$J$937),
IF($T713&gt;=DATEVALUE("10/1/20"&amp;RIGHT(CA$1,2)),NETWORKDAYS($T713,DATEVALUE("9/30/20"&amp;RIGHT(CB$1,2)),Holidays!$J$3:$J$937),"")))),"")/(NETWORKDAYS($T713,$U713,Holidays!$J$3:$J$937)),0))</f>
        <v/>
      </c>
    </row>
    <row r="714" spans="1:80">
      <c r="A714" s="97"/>
      <c r="B714" s="98" t="str">
        <f ca="1">IF(NOT($A714=""),OFFSET('WBS Reference &amp; User Procedure'!$A$1,MATCH($A714,'WBS Reference &amp; User Procedure'!$A:$A,0)-1,1),"")</f>
        <v/>
      </c>
      <c r="D714" s="97"/>
      <c r="T714" s="104" t="str">
        <f>IF(NOT(Q714=""),IF(NOT($S714=""),$S714,#REF!),"")</f>
        <v/>
      </c>
      <c r="U714" s="104" t="str">
        <f>IF(NOT(Q714=""),WORKDAY(T714,Q714,Holidays!$J$3:$J$937),"")</f>
        <v/>
      </c>
      <c r="V714" s="104"/>
      <c r="W714" s="104"/>
      <c r="X714" s="101" t="str">
        <f t="shared" si="153"/>
        <v/>
      </c>
      <c r="AL714" s="87" t="str">
        <f t="shared" ca="1" si="150"/>
        <v/>
      </c>
      <c r="AN714" s="87" t="str">
        <f t="shared" ca="1" si="158"/>
        <v/>
      </c>
      <c r="AO714" s="87" t="str">
        <f t="shared" ca="1" si="158"/>
        <v/>
      </c>
      <c r="AP714" s="87" t="str">
        <f t="shared" ca="1" si="158"/>
        <v/>
      </c>
      <c r="AQ714" s="87" t="str">
        <f t="shared" ca="1" si="158"/>
        <v/>
      </c>
      <c r="AR714" s="87" t="str">
        <f t="shared" ca="1" si="158"/>
        <v/>
      </c>
      <c r="AS714" s="87" t="str">
        <f t="shared" ca="1" si="158"/>
        <v/>
      </c>
      <c r="AT714" s="87" t="str">
        <f t="shared" ca="1" si="158"/>
        <v/>
      </c>
      <c r="AU714" s="87" t="str">
        <f t="shared" ca="1" si="158"/>
        <v/>
      </c>
      <c r="AV714" s="87" t="str">
        <f t="shared" ca="1" si="158"/>
        <v/>
      </c>
      <c r="AW714" s="87" t="str">
        <f t="shared" ca="1" si="158"/>
        <v/>
      </c>
      <c r="AX714" s="87" t="str">
        <f t="shared" ca="1" si="159"/>
        <v/>
      </c>
      <c r="AY714" s="87" t="str">
        <f t="shared" ca="1" si="159"/>
        <v/>
      </c>
      <c r="AZ714" s="87" t="str">
        <f t="shared" ca="1" si="159"/>
        <v/>
      </c>
      <c r="BA714" s="87" t="str">
        <f t="shared" ca="1" si="159"/>
        <v/>
      </c>
      <c r="BB714" s="87" t="str">
        <f t="shared" ca="1" si="159"/>
        <v/>
      </c>
      <c r="BC714" s="87" t="str">
        <f t="shared" ca="1" si="159"/>
        <v/>
      </c>
      <c r="BD714" s="87" t="str">
        <f t="shared" ca="1" si="159"/>
        <v/>
      </c>
      <c r="BE714" s="87" t="str">
        <f t="shared" ca="1" si="159"/>
        <v/>
      </c>
      <c r="BF714" s="87" t="str">
        <f t="shared" ca="1" si="159"/>
        <v/>
      </c>
      <c r="BG714" s="87" t="str">
        <f t="shared" ca="1" si="159"/>
        <v/>
      </c>
      <c r="BI714" s="87" t="str">
        <f>IF($Q714="","",IFERROR(IF(OR(AND($T714&gt;=DATEVALUE("10/1/20"&amp;RIGHT(BH$1,2)),$T714&lt;=DATEVALUE("9/30/20"&amp;RIGHT(BI$1,2))),AND($U714&gt;=DATEVALUE("10/1/20"&amp;RIGHT(BH$1,2)),$U714&lt;=DATEVALUE("9/30/20"&amp;RIGHT(BI$1,2))),AND($T714&lt;=DATEVALUE("10/1/20"&amp;RIGHT(BH$1,2)),$U714&gt;=DATEVALUE("9/30/20"&amp;RIGHT(BI$1,2)))),
IF(AND($T714&gt;=DATEVALUE("10/1/20"&amp;RIGHT(BH$1,2)),$U714&lt;=DATEVALUE("9/30/20"&amp;RIGHT(BI$1,2))),NETWORKDAYS($T714,$U714,Holidays!$J$3:$J$937),
IF(AND($T714&lt;DATEVALUE("10/1/20"&amp;RIGHT(BH$1,2)),$U714&lt;=DATEVALUE("9/30/20"&amp;RIGHT(BI$1,2))),NETWORKDAYS(DATEVALUE("10/1/20"&amp;RIGHT(BH$1,2)),$U714,Holidays!$J$3:$J$937),
IF($T714&lt;DATEVALUE("10/1/20"&amp;RIGHT(BH$1,2)),NETWORKDAYS(DATEVALUE("10/1/20"&amp;RIGHT(BH$1,2)),DATEVALUE("9/30/20"&amp;RIGHT(BI$1,2)),Holidays!$J$3:$J$937),
IF($T714&gt;=DATEVALUE("10/1/20"&amp;RIGHT(BH$1,2)),NETWORKDAYS($T714,DATEVALUE("9/30/20"&amp;RIGHT(BI$1,2)),Holidays!$J$3:$J$937),"")))),"")/(NETWORKDAYS($T714,$U714,Holidays!$J$3:$J$937)),0))</f>
        <v/>
      </c>
      <c r="BJ714" s="87" t="str">
        <f>IF($Q714="","",IFERROR(IF(OR(AND($T714&gt;=DATEVALUE("10/1/20"&amp;RIGHT(BI$1,2)),$T714&lt;=DATEVALUE("9/30/20"&amp;RIGHT(BJ$1,2))),AND($U714&gt;=DATEVALUE("10/1/20"&amp;RIGHT(BI$1,2)),$U714&lt;=DATEVALUE("9/30/20"&amp;RIGHT(BJ$1,2))),AND($T714&lt;=DATEVALUE("10/1/20"&amp;RIGHT(BI$1,2)),$U714&gt;=DATEVALUE("9/30/20"&amp;RIGHT(BJ$1,2)))),
IF(AND($T714&gt;=DATEVALUE("10/1/20"&amp;RIGHT(BI$1,2)),$U714&lt;=DATEVALUE("9/30/20"&amp;RIGHT(BJ$1,2))),NETWORKDAYS($T714,$U714,Holidays!$J$3:$J$937),
IF(AND($T714&lt;DATEVALUE("10/1/20"&amp;RIGHT(BI$1,2)),$U714&lt;=DATEVALUE("9/30/20"&amp;RIGHT(BJ$1,2))),NETWORKDAYS(DATEVALUE("10/1/20"&amp;RIGHT(BI$1,2)),$U714,Holidays!$J$3:$J$937),
IF($T714&lt;DATEVALUE("10/1/20"&amp;RIGHT(BI$1,2)),NETWORKDAYS(DATEVALUE("10/1/20"&amp;RIGHT(BI$1,2)),DATEVALUE("9/30/20"&amp;RIGHT(BJ$1,2)),Holidays!$J$3:$J$937),
IF($T714&gt;=DATEVALUE("10/1/20"&amp;RIGHT(BI$1,2)),NETWORKDAYS($T714,DATEVALUE("9/30/20"&amp;RIGHT(BJ$1,2)),Holidays!$J$3:$J$937),"")))),"")/(NETWORKDAYS($T714,$U714,Holidays!$J$3:$J$937)),0))</f>
        <v/>
      </c>
      <c r="BK714" s="87" t="str">
        <f>IF($Q714="","",IFERROR(IF(OR(AND($T714&gt;=DATEVALUE("10/1/20"&amp;RIGHT(BJ$1,2)),$T714&lt;=DATEVALUE("9/30/20"&amp;RIGHT(BK$1,2))),AND($U714&gt;=DATEVALUE("10/1/20"&amp;RIGHT(BJ$1,2)),$U714&lt;=DATEVALUE("9/30/20"&amp;RIGHT(BK$1,2))),AND($T714&lt;=DATEVALUE("10/1/20"&amp;RIGHT(BJ$1,2)),$U714&gt;=DATEVALUE("9/30/20"&amp;RIGHT(BK$1,2)))),
IF(AND($T714&gt;=DATEVALUE("10/1/20"&amp;RIGHT(BJ$1,2)),$U714&lt;=DATEVALUE("9/30/20"&amp;RIGHT(BK$1,2))),NETWORKDAYS($T714,$U714,Holidays!$J$3:$J$937),
IF(AND($T714&lt;DATEVALUE("10/1/20"&amp;RIGHT(BJ$1,2)),$U714&lt;=DATEVALUE("9/30/20"&amp;RIGHT(BK$1,2))),NETWORKDAYS(DATEVALUE("10/1/20"&amp;RIGHT(BJ$1,2)),$U714,Holidays!$J$3:$J$937),
IF($T714&lt;DATEVALUE("10/1/20"&amp;RIGHT(BJ$1,2)),NETWORKDAYS(DATEVALUE("10/1/20"&amp;RIGHT(BJ$1,2)),DATEVALUE("9/30/20"&amp;RIGHT(BK$1,2)),Holidays!$J$3:$J$937),
IF($T714&gt;=DATEVALUE("10/1/20"&amp;RIGHT(BJ$1,2)),NETWORKDAYS($T714,DATEVALUE("9/30/20"&amp;RIGHT(BK$1,2)),Holidays!$J$3:$J$937),"")))),"")/(NETWORKDAYS($T714,$U714,Holidays!$J$3:$J$937)),0))</f>
        <v/>
      </c>
      <c r="BL714" s="87" t="str">
        <f>IF($Q714="","",IFERROR(IF(OR(AND($T714&gt;=DATEVALUE("10/1/20"&amp;RIGHT(BK$1,2)),$T714&lt;=DATEVALUE("9/30/20"&amp;RIGHT(BL$1,2))),AND($U714&gt;=DATEVALUE("10/1/20"&amp;RIGHT(BK$1,2)),$U714&lt;=DATEVALUE("9/30/20"&amp;RIGHT(BL$1,2))),AND($T714&lt;=DATEVALUE("10/1/20"&amp;RIGHT(BK$1,2)),$U714&gt;=DATEVALUE("9/30/20"&amp;RIGHT(BL$1,2)))),
IF(AND($T714&gt;=DATEVALUE("10/1/20"&amp;RIGHT(BK$1,2)),$U714&lt;=DATEVALUE("9/30/20"&amp;RIGHT(BL$1,2))),NETWORKDAYS($T714,$U714,Holidays!$J$3:$J$937),
IF(AND($T714&lt;DATEVALUE("10/1/20"&amp;RIGHT(BK$1,2)),$U714&lt;=DATEVALUE("9/30/20"&amp;RIGHT(BL$1,2))),NETWORKDAYS(DATEVALUE("10/1/20"&amp;RIGHT(BK$1,2)),$U714,Holidays!$J$3:$J$937),
IF($T714&lt;DATEVALUE("10/1/20"&amp;RIGHT(BK$1,2)),NETWORKDAYS(DATEVALUE("10/1/20"&amp;RIGHT(BK$1,2)),DATEVALUE("9/30/20"&amp;RIGHT(BL$1,2)),Holidays!$J$3:$J$937),
IF($T714&gt;=DATEVALUE("10/1/20"&amp;RIGHT(BK$1,2)),NETWORKDAYS($T714,DATEVALUE("9/30/20"&amp;RIGHT(BL$1,2)),Holidays!$J$3:$J$937),"")))),"")/(NETWORKDAYS($T714,$U714,Holidays!$J$3:$J$937)),0))</f>
        <v/>
      </c>
      <c r="BM714" s="87" t="str">
        <f>IF($Q714="","",IFERROR(IF(OR(AND($T714&gt;=DATEVALUE("10/1/20"&amp;RIGHT(BL$1,2)),$T714&lt;=DATEVALUE("9/30/20"&amp;RIGHT(BM$1,2))),AND($U714&gt;=DATEVALUE("10/1/20"&amp;RIGHT(BL$1,2)),$U714&lt;=DATEVALUE("9/30/20"&amp;RIGHT(BM$1,2))),AND($T714&lt;=DATEVALUE("10/1/20"&amp;RIGHT(BL$1,2)),$U714&gt;=DATEVALUE("9/30/20"&amp;RIGHT(BM$1,2)))),
IF(AND($T714&gt;=DATEVALUE("10/1/20"&amp;RIGHT(BL$1,2)),$U714&lt;=DATEVALUE("9/30/20"&amp;RIGHT(BM$1,2))),NETWORKDAYS($T714,$U714,Holidays!$J$3:$J$937),
IF(AND($T714&lt;DATEVALUE("10/1/20"&amp;RIGHT(BL$1,2)),$U714&lt;=DATEVALUE("9/30/20"&amp;RIGHT(BM$1,2))),NETWORKDAYS(DATEVALUE("10/1/20"&amp;RIGHT(BL$1,2)),$U714,Holidays!$J$3:$J$937),
IF($T714&lt;DATEVALUE("10/1/20"&amp;RIGHT(BL$1,2)),NETWORKDAYS(DATEVALUE("10/1/20"&amp;RIGHT(BL$1,2)),DATEVALUE("9/30/20"&amp;RIGHT(BM$1,2)),Holidays!$J$3:$J$937),
IF($T714&gt;=DATEVALUE("10/1/20"&amp;RIGHT(BL$1,2)),NETWORKDAYS($T714,DATEVALUE("9/30/20"&amp;RIGHT(BM$1,2)),Holidays!$J$3:$J$937),"")))),"")/(NETWORKDAYS($T714,$U714,Holidays!$J$3:$J$937)),0))</f>
        <v/>
      </c>
      <c r="BN714" s="87" t="str">
        <f>IF($Q714="","",IFERROR(IF(OR(AND($T714&gt;=DATEVALUE("10/1/20"&amp;RIGHT(BM$1,2)),$T714&lt;=DATEVALUE("9/30/20"&amp;RIGHT(BN$1,2))),AND($U714&gt;=DATEVALUE("10/1/20"&amp;RIGHT(BM$1,2)),$U714&lt;=DATEVALUE("9/30/20"&amp;RIGHT(BN$1,2))),AND($T714&lt;=DATEVALUE("10/1/20"&amp;RIGHT(BM$1,2)),$U714&gt;=DATEVALUE("9/30/20"&amp;RIGHT(BN$1,2)))),
IF(AND($T714&gt;=DATEVALUE("10/1/20"&amp;RIGHT(BM$1,2)),$U714&lt;=DATEVALUE("9/30/20"&amp;RIGHT(BN$1,2))),NETWORKDAYS($T714,$U714,Holidays!$J$3:$J$937),
IF(AND($T714&lt;DATEVALUE("10/1/20"&amp;RIGHT(BM$1,2)),$U714&lt;=DATEVALUE("9/30/20"&amp;RIGHT(BN$1,2))),NETWORKDAYS(DATEVALUE("10/1/20"&amp;RIGHT(BM$1,2)),$U714,Holidays!$J$3:$J$937),
IF($T714&lt;DATEVALUE("10/1/20"&amp;RIGHT(BM$1,2)),NETWORKDAYS(DATEVALUE("10/1/20"&amp;RIGHT(BM$1,2)),DATEVALUE("9/30/20"&amp;RIGHT(BN$1,2)),Holidays!$J$3:$J$937),
IF($T714&gt;=DATEVALUE("10/1/20"&amp;RIGHT(BM$1,2)),NETWORKDAYS($T714,DATEVALUE("9/30/20"&amp;RIGHT(BN$1,2)),Holidays!$J$3:$J$937),"")))),"")/(NETWORKDAYS($T714,$U714,Holidays!$J$3:$J$937)),0))</f>
        <v/>
      </c>
      <c r="BO714" s="87" t="str">
        <f>IF($Q714="","",IFERROR(IF(OR(AND($T714&gt;=DATEVALUE("10/1/20"&amp;RIGHT(BN$1,2)),$T714&lt;=DATEVALUE("9/30/20"&amp;RIGHT(BO$1,2))),AND($U714&gt;=DATEVALUE("10/1/20"&amp;RIGHT(BN$1,2)),$U714&lt;=DATEVALUE("9/30/20"&amp;RIGHT(BO$1,2))),AND($T714&lt;=DATEVALUE("10/1/20"&amp;RIGHT(BN$1,2)),$U714&gt;=DATEVALUE("9/30/20"&amp;RIGHT(BO$1,2)))),
IF(AND($T714&gt;=DATEVALUE("10/1/20"&amp;RIGHT(BN$1,2)),$U714&lt;=DATEVALUE("9/30/20"&amp;RIGHT(BO$1,2))),NETWORKDAYS($T714,$U714,Holidays!$J$3:$J$937),
IF(AND($T714&lt;DATEVALUE("10/1/20"&amp;RIGHT(BN$1,2)),$U714&lt;=DATEVALUE("9/30/20"&amp;RIGHT(BO$1,2))),NETWORKDAYS(DATEVALUE("10/1/20"&amp;RIGHT(BN$1,2)),$U714,Holidays!$J$3:$J$937),
IF($T714&lt;DATEVALUE("10/1/20"&amp;RIGHT(BN$1,2)),NETWORKDAYS(DATEVALUE("10/1/20"&amp;RIGHT(BN$1,2)),DATEVALUE("9/30/20"&amp;RIGHT(BO$1,2)),Holidays!$J$3:$J$937),
IF($T714&gt;=DATEVALUE("10/1/20"&amp;RIGHT(BN$1,2)),NETWORKDAYS($T714,DATEVALUE("9/30/20"&amp;RIGHT(BO$1,2)),Holidays!$J$3:$J$937),"")))),"")/(NETWORKDAYS($T714,$U714,Holidays!$J$3:$J$937)),0))</f>
        <v/>
      </c>
      <c r="BP714" s="87" t="str">
        <f>IF($Q714="","",IFERROR(IF(OR(AND($T714&gt;=DATEVALUE("10/1/20"&amp;RIGHT(BO$1,2)),$T714&lt;=DATEVALUE("9/30/20"&amp;RIGHT(BP$1,2))),AND($U714&gt;=DATEVALUE("10/1/20"&amp;RIGHT(BO$1,2)),$U714&lt;=DATEVALUE("9/30/20"&amp;RIGHT(BP$1,2))),AND($T714&lt;=DATEVALUE("10/1/20"&amp;RIGHT(BO$1,2)),$U714&gt;=DATEVALUE("9/30/20"&amp;RIGHT(BP$1,2)))),
IF(AND($T714&gt;=DATEVALUE("10/1/20"&amp;RIGHT(BO$1,2)),$U714&lt;=DATEVALUE("9/30/20"&amp;RIGHT(BP$1,2))),NETWORKDAYS($T714,$U714,Holidays!$J$3:$J$937),
IF(AND($T714&lt;DATEVALUE("10/1/20"&amp;RIGHT(BO$1,2)),$U714&lt;=DATEVALUE("9/30/20"&amp;RIGHT(BP$1,2))),NETWORKDAYS(DATEVALUE("10/1/20"&amp;RIGHT(BO$1,2)),$U714,Holidays!$J$3:$J$937),
IF($T714&lt;DATEVALUE("10/1/20"&amp;RIGHT(BO$1,2)),NETWORKDAYS(DATEVALUE("10/1/20"&amp;RIGHT(BO$1,2)),DATEVALUE("9/30/20"&amp;RIGHT(BP$1,2)),Holidays!$J$3:$J$937),
IF($T714&gt;=DATEVALUE("10/1/20"&amp;RIGHT(BO$1,2)),NETWORKDAYS($T714,DATEVALUE("9/30/20"&amp;RIGHT(BP$1,2)),Holidays!$J$3:$J$937),"")))),"")/(NETWORKDAYS($T714,$U714,Holidays!$J$3:$J$937)),0))</f>
        <v/>
      </c>
      <c r="BQ714" s="87" t="str">
        <f>IF($Q714="","",IFERROR(IF(OR(AND($T714&gt;=DATEVALUE("10/1/20"&amp;RIGHT(BP$1,2)),$T714&lt;=DATEVALUE("9/30/20"&amp;RIGHT(BQ$1,2))),AND($U714&gt;=DATEVALUE("10/1/20"&amp;RIGHT(BP$1,2)),$U714&lt;=DATEVALUE("9/30/20"&amp;RIGHT(BQ$1,2))),AND($T714&lt;=DATEVALUE("10/1/20"&amp;RIGHT(BP$1,2)),$U714&gt;=DATEVALUE("9/30/20"&amp;RIGHT(BQ$1,2)))),
IF(AND($T714&gt;=DATEVALUE("10/1/20"&amp;RIGHT(BP$1,2)),$U714&lt;=DATEVALUE("9/30/20"&amp;RIGHT(BQ$1,2))),NETWORKDAYS($T714,$U714,Holidays!$J$3:$J$937),
IF(AND($T714&lt;DATEVALUE("10/1/20"&amp;RIGHT(BP$1,2)),$U714&lt;=DATEVALUE("9/30/20"&amp;RIGHT(BQ$1,2))),NETWORKDAYS(DATEVALUE("10/1/20"&amp;RIGHT(BP$1,2)),$U714,Holidays!$J$3:$J$937),
IF($T714&lt;DATEVALUE("10/1/20"&amp;RIGHT(BP$1,2)),NETWORKDAYS(DATEVALUE("10/1/20"&amp;RIGHT(BP$1,2)),DATEVALUE("9/30/20"&amp;RIGHT(BQ$1,2)),Holidays!$J$3:$J$937),
IF($T714&gt;=DATEVALUE("10/1/20"&amp;RIGHT(BP$1,2)),NETWORKDAYS($T714,DATEVALUE("9/30/20"&amp;RIGHT(BQ$1,2)),Holidays!$J$3:$J$937),"")))),"")/(NETWORKDAYS($T714,$U714,Holidays!$J$3:$J$937)),0))</f>
        <v/>
      </c>
      <c r="BR714" s="87" t="str">
        <f>IF($Q714="","",IFERROR(IF(OR(AND($T714&gt;=DATEVALUE("10/1/20"&amp;RIGHT(BQ$1,2)),$T714&lt;=DATEVALUE("9/30/20"&amp;RIGHT(BR$1,2))),AND($U714&gt;=DATEVALUE("10/1/20"&amp;RIGHT(BQ$1,2)),$U714&lt;=DATEVALUE("9/30/20"&amp;RIGHT(BR$1,2))),AND($T714&lt;=DATEVALUE("10/1/20"&amp;RIGHT(BQ$1,2)),$U714&gt;=DATEVALUE("9/30/20"&amp;RIGHT(BR$1,2)))),
IF(AND($T714&gt;=DATEVALUE("10/1/20"&amp;RIGHT(BQ$1,2)),$U714&lt;=DATEVALUE("9/30/20"&amp;RIGHT(BR$1,2))),NETWORKDAYS($T714,$U714,Holidays!$J$3:$J$937),
IF(AND($T714&lt;DATEVALUE("10/1/20"&amp;RIGHT(BQ$1,2)),$U714&lt;=DATEVALUE("9/30/20"&amp;RIGHT(BR$1,2))),NETWORKDAYS(DATEVALUE("10/1/20"&amp;RIGHT(BQ$1,2)),$U714,Holidays!$J$3:$J$937),
IF($T714&lt;DATEVALUE("10/1/20"&amp;RIGHT(BQ$1,2)),NETWORKDAYS(DATEVALUE("10/1/20"&amp;RIGHT(BQ$1,2)),DATEVALUE("9/30/20"&amp;RIGHT(BR$1,2)),Holidays!$J$3:$J$937),
IF($T714&gt;=DATEVALUE("10/1/20"&amp;RIGHT(BQ$1,2)),NETWORKDAYS($T714,DATEVALUE("9/30/20"&amp;RIGHT(BR$1,2)),Holidays!$J$3:$J$937),"")))),"")/(NETWORKDAYS($T714,$U714,Holidays!$J$3:$J$937)),0))</f>
        <v/>
      </c>
      <c r="BS714" s="87" t="str">
        <f>IF($Q714="","",IFERROR(IF(OR(AND($T714&gt;=DATEVALUE("10/1/20"&amp;RIGHT(BR$1,2)),$T714&lt;=DATEVALUE("9/30/20"&amp;RIGHT(BS$1,2))),AND($U714&gt;=DATEVALUE("10/1/20"&amp;RIGHT(BR$1,2)),$U714&lt;=DATEVALUE("9/30/20"&amp;RIGHT(BS$1,2))),AND($T714&lt;=DATEVALUE("10/1/20"&amp;RIGHT(BR$1,2)),$U714&gt;=DATEVALUE("9/30/20"&amp;RIGHT(BS$1,2)))),
IF(AND($T714&gt;=DATEVALUE("10/1/20"&amp;RIGHT(BR$1,2)),$U714&lt;=DATEVALUE("9/30/20"&amp;RIGHT(BS$1,2))),NETWORKDAYS($T714,$U714,Holidays!$J$3:$J$937),
IF(AND($T714&lt;DATEVALUE("10/1/20"&amp;RIGHT(BR$1,2)),$U714&lt;=DATEVALUE("9/30/20"&amp;RIGHT(BS$1,2))),NETWORKDAYS(DATEVALUE("10/1/20"&amp;RIGHT(BR$1,2)),$U714,Holidays!$J$3:$J$937),
IF($T714&lt;DATEVALUE("10/1/20"&amp;RIGHT(BR$1,2)),NETWORKDAYS(DATEVALUE("10/1/20"&amp;RIGHT(BR$1,2)),DATEVALUE("9/30/20"&amp;RIGHT(BS$1,2)),Holidays!$J$3:$J$937),
IF($T714&gt;=DATEVALUE("10/1/20"&amp;RIGHT(BR$1,2)),NETWORKDAYS($T714,DATEVALUE("9/30/20"&amp;RIGHT(BS$1,2)),Holidays!$J$3:$J$937),"")))),"")/(NETWORKDAYS($T714,$U714,Holidays!$J$3:$J$937)),0))</f>
        <v/>
      </c>
      <c r="BT714" s="87" t="str">
        <f>IF($Q714="","",IFERROR(IF(OR(AND($T714&gt;=DATEVALUE("10/1/20"&amp;RIGHT(BS$1,2)),$T714&lt;=DATEVALUE("9/30/20"&amp;RIGHT(BT$1,2))),AND($U714&gt;=DATEVALUE("10/1/20"&amp;RIGHT(BS$1,2)),$U714&lt;=DATEVALUE("9/30/20"&amp;RIGHT(BT$1,2))),AND($T714&lt;=DATEVALUE("10/1/20"&amp;RIGHT(BS$1,2)),$U714&gt;=DATEVALUE("9/30/20"&amp;RIGHT(BT$1,2)))),
IF(AND($T714&gt;=DATEVALUE("10/1/20"&amp;RIGHT(BS$1,2)),$U714&lt;=DATEVALUE("9/30/20"&amp;RIGHT(BT$1,2))),NETWORKDAYS($T714,$U714,Holidays!$J$3:$J$937),
IF(AND($T714&lt;DATEVALUE("10/1/20"&amp;RIGHT(BS$1,2)),$U714&lt;=DATEVALUE("9/30/20"&amp;RIGHT(BT$1,2))),NETWORKDAYS(DATEVALUE("10/1/20"&amp;RIGHT(BS$1,2)),$U714,Holidays!$J$3:$J$937),
IF($T714&lt;DATEVALUE("10/1/20"&amp;RIGHT(BS$1,2)),NETWORKDAYS(DATEVALUE("10/1/20"&amp;RIGHT(BS$1,2)),DATEVALUE("9/30/20"&amp;RIGHT(BT$1,2)),Holidays!$J$3:$J$937),
IF($T714&gt;=DATEVALUE("10/1/20"&amp;RIGHT(BS$1,2)),NETWORKDAYS($T714,DATEVALUE("9/30/20"&amp;RIGHT(BT$1,2)),Holidays!$J$3:$J$937),"")))),"")/(NETWORKDAYS($T714,$U714,Holidays!$J$3:$J$937)),0))</f>
        <v/>
      </c>
      <c r="BU714" s="87" t="str">
        <f>IF($Q714="","",IFERROR(IF(OR(AND($T714&gt;=DATEVALUE("10/1/20"&amp;RIGHT(BT$1,2)),$T714&lt;=DATEVALUE("9/30/20"&amp;RIGHT(BU$1,2))),AND($U714&gt;=DATEVALUE("10/1/20"&amp;RIGHT(BT$1,2)),$U714&lt;=DATEVALUE("9/30/20"&amp;RIGHT(BU$1,2))),AND($T714&lt;=DATEVALUE("10/1/20"&amp;RIGHT(BT$1,2)),$U714&gt;=DATEVALUE("9/30/20"&amp;RIGHT(BU$1,2)))),
IF(AND($T714&gt;=DATEVALUE("10/1/20"&amp;RIGHT(BT$1,2)),$U714&lt;=DATEVALUE("9/30/20"&amp;RIGHT(BU$1,2))),NETWORKDAYS($T714,$U714,Holidays!$J$3:$J$937),
IF(AND($T714&lt;DATEVALUE("10/1/20"&amp;RIGHT(BT$1,2)),$U714&lt;=DATEVALUE("9/30/20"&amp;RIGHT(BU$1,2))),NETWORKDAYS(DATEVALUE("10/1/20"&amp;RIGHT(BT$1,2)),$U714,Holidays!$J$3:$J$937),
IF($T714&lt;DATEVALUE("10/1/20"&amp;RIGHT(BT$1,2)),NETWORKDAYS(DATEVALUE("10/1/20"&amp;RIGHT(BT$1,2)),DATEVALUE("9/30/20"&amp;RIGHT(BU$1,2)),Holidays!$J$3:$J$937),
IF($T714&gt;=DATEVALUE("10/1/20"&amp;RIGHT(BT$1,2)),NETWORKDAYS($T714,DATEVALUE("9/30/20"&amp;RIGHT(BU$1,2)),Holidays!$J$3:$J$937),"")))),"")/(NETWORKDAYS($T714,$U714,Holidays!$J$3:$J$937)),0))</f>
        <v/>
      </c>
      <c r="BV714" s="87" t="str">
        <f>IF($Q714="","",IFERROR(IF(OR(AND($T714&gt;=DATEVALUE("10/1/20"&amp;RIGHT(BU$1,2)),$T714&lt;=DATEVALUE("9/30/20"&amp;RIGHT(BV$1,2))),AND($U714&gt;=DATEVALUE("10/1/20"&amp;RIGHT(BU$1,2)),$U714&lt;=DATEVALUE("9/30/20"&amp;RIGHT(BV$1,2))),AND($T714&lt;=DATEVALUE("10/1/20"&amp;RIGHT(BU$1,2)),$U714&gt;=DATEVALUE("9/30/20"&amp;RIGHT(BV$1,2)))),
IF(AND($T714&gt;=DATEVALUE("10/1/20"&amp;RIGHT(BU$1,2)),$U714&lt;=DATEVALUE("9/30/20"&amp;RIGHT(BV$1,2))),NETWORKDAYS($T714,$U714,Holidays!$J$3:$J$937),
IF(AND($T714&lt;DATEVALUE("10/1/20"&amp;RIGHT(BU$1,2)),$U714&lt;=DATEVALUE("9/30/20"&amp;RIGHT(BV$1,2))),NETWORKDAYS(DATEVALUE("10/1/20"&amp;RIGHT(BU$1,2)),$U714,Holidays!$J$3:$J$937),
IF($T714&lt;DATEVALUE("10/1/20"&amp;RIGHT(BU$1,2)),NETWORKDAYS(DATEVALUE("10/1/20"&amp;RIGHT(BU$1,2)),DATEVALUE("9/30/20"&amp;RIGHT(BV$1,2)),Holidays!$J$3:$J$937),
IF($T714&gt;=DATEVALUE("10/1/20"&amp;RIGHT(BU$1,2)),NETWORKDAYS($T714,DATEVALUE("9/30/20"&amp;RIGHT(BV$1,2)),Holidays!$J$3:$J$937),"")))),"")/(NETWORKDAYS($T714,$U714,Holidays!$J$3:$J$937)),0))</f>
        <v/>
      </c>
      <c r="BW714" s="87" t="str">
        <f>IF($Q714="","",IFERROR(IF(OR(AND($T714&gt;=DATEVALUE("10/1/20"&amp;RIGHT(BV$1,2)),$T714&lt;=DATEVALUE("9/30/20"&amp;RIGHT(BW$1,2))),AND($U714&gt;=DATEVALUE("10/1/20"&amp;RIGHT(BV$1,2)),$U714&lt;=DATEVALUE("9/30/20"&amp;RIGHT(BW$1,2))),AND($T714&lt;=DATEVALUE("10/1/20"&amp;RIGHT(BV$1,2)),$U714&gt;=DATEVALUE("9/30/20"&amp;RIGHT(BW$1,2)))),
IF(AND($T714&gt;=DATEVALUE("10/1/20"&amp;RIGHT(BV$1,2)),$U714&lt;=DATEVALUE("9/30/20"&amp;RIGHT(BW$1,2))),NETWORKDAYS($T714,$U714,Holidays!$J$3:$J$937),
IF(AND($T714&lt;DATEVALUE("10/1/20"&amp;RIGHT(BV$1,2)),$U714&lt;=DATEVALUE("9/30/20"&amp;RIGHT(BW$1,2))),NETWORKDAYS(DATEVALUE("10/1/20"&amp;RIGHT(BV$1,2)),$U714,Holidays!$J$3:$J$937),
IF($T714&lt;DATEVALUE("10/1/20"&amp;RIGHT(BV$1,2)),NETWORKDAYS(DATEVALUE("10/1/20"&amp;RIGHT(BV$1,2)),DATEVALUE("9/30/20"&amp;RIGHT(BW$1,2)),Holidays!$J$3:$J$937),
IF($T714&gt;=DATEVALUE("10/1/20"&amp;RIGHT(BV$1,2)),NETWORKDAYS($T714,DATEVALUE("9/30/20"&amp;RIGHT(BW$1,2)),Holidays!$J$3:$J$937),"")))),"")/(NETWORKDAYS($T714,$U714,Holidays!$J$3:$J$937)),0))</f>
        <v/>
      </c>
      <c r="BX714" s="87" t="str">
        <f>IF($Q714="","",IFERROR(IF(OR(AND($T714&gt;=DATEVALUE("10/1/20"&amp;RIGHT(BW$1,2)),$T714&lt;=DATEVALUE("9/30/20"&amp;RIGHT(BX$1,2))),AND($U714&gt;=DATEVALUE("10/1/20"&amp;RIGHT(BW$1,2)),$U714&lt;=DATEVALUE("9/30/20"&amp;RIGHT(BX$1,2))),AND($T714&lt;=DATEVALUE("10/1/20"&amp;RIGHT(BW$1,2)),$U714&gt;=DATEVALUE("9/30/20"&amp;RIGHT(BX$1,2)))),
IF(AND($T714&gt;=DATEVALUE("10/1/20"&amp;RIGHT(BW$1,2)),$U714&lt;=DATEVALUE("9/30/20"&amp;RIGHT(BX$1,2))),NETWORKDAYS($T714,$U714,Holidays!$J$3:$J$937),
IF(AND($T714&lt;DATEVALUE("10/1/20"&amp;RIGHT(BW$1,2)),$U714&lt;=DATEVALUE("9/30/20"&amp;RIGHT(BX$1,2))),NETWORKDAYS(DATEVALUE("10/1/20"&amp;RIGHT(BW$1,2)),$U714,Holidays!$J$3:$J$937),
IF($T714&lt;DATEVALUE("10/1/20"&amp;RIGHT(BW$1,2)),NETWORKDAYS(DATEVALUE("10/1/20"&amp;RIGHT(BW$1,2)),DATEVALUE("9/30/20"&amp;RIGHT(BX$1,2)),Holidays!$J$3:$J$937),
IF($T714&gt;=DATEVALUE("10/1/20"&amp;RIGHT(BW$1,2)),NETWORKDAYS($T714,DATEVALUE("9/30/20"&amp;RIGHT(BX$1,2)),Holidays!$J$3:$J$937),"")))),"")/(NETWORKDAYS($T714,$U714,Holidays!$J$3:$J$937)),0))</f>
        <v/>
      </c>
      <c r="BY714" s="87" t="str">
        <f>IF($Q714="","",IFERROR(IF(OR(AND($T714&gt;=DATEVALUE("10/1/20"&amp;RIGHT(BX$1,2)),$T714&lt;=DATEVALUE("9/30/20"&amp;RIGHT(BY$1,2))),AND($U714&gt;=DATEVALUE("10/1/20"&amp;RIGHT(BX$1,2)),$U714&lt;=DATEVALUE("9/30/20"&amp;RIGHT(BY$1,2))),AND($T714&lt;=DATEVALUE("10/1/20"&amp;RIGHT(BX$1,2)),$U714&gt;=DATEVALUE("9/30/20"&amp;RIGHT(BY$1,2)))),
IF(AND($T714&gt;=DATEVALUE("10/1/20"&amp;RIGHT(BX$1,2)),$U714&lt;=DATEVALUE("9/30/20"&amp;RIGHT(BY$1,2))),NETWORKDAYS($T714,$U714,Holidays!$J$3:$J$937),
IF(AND($T714&lt;DATEVALUE("10/1/20"&amp;RIGHT(BX$1,2)),$U714&lt;=DATEVALUE("9/30/20"&amp;RIGHT(BY$1,2))),NETWORKDAYS(DATEVALUE("10/1/20"&amp;RIGHT(BX$1,2)),$U714,Holidays!$J$3:$J$937),
IF($T714&lt;DATEVALUE("10/1/20"&amp;RIGHT(BX$1,2)),NETWORKDAYS(DATEVALUE("10/1/20"&amp;RIGHT(BX$1,2)),DATEVALUE("9/30/20"&amp;RIGHT(BY$1,2)),Holidays!$J$3:$J$937),
IF($T714&gt;=DATEVALUE("10/1/20"&amp;RIGHT(BX$1,2)),NETWORKDAYS($T714,DATEVALUE("9/30/20"&amp;RIGHT(BY$1,2)),Holidays!$J$3:$J$937),"")))),"")/(NETWORKDAYS($T714,$U714,Holidays!$J$3:$J$937)),0))</f>
        <v/>
      </c>
      <c r="BZ714" s="87" t="str">
        <f>IF($Q714="","",IFERROR(IF(OR(AND($T714&gt;=DATEVALUE("10/1/20"&amp;RIGHT(BY$1,2)),$T714&lt;=DATEVALUE("9/30/20"&amp;RIGHT(BZ$1,2))),AND($U714&gt;=DATEVALUE("10/1/20"&amp;RIGHT(BY$1,2)),$U714&lt;=DATEVALUE("9/30/20"&amp;RIGHT(BZ$1,2))),AND($T714&lt;=DATEVALUE("10/1/20"&amp;RIGHT(BY$1,2)),$U714&gt;=DATEVALUE("9/30/20"&amp;RIGHT(BZ$1,2)))),
IF(AND($T714&gt;=DATEVALUE("10/1/20"&amp;RIGHT(BY$1,2)),$U714&lt;=DATEVALUE("9/30/20"&amp;RIGHT(BZ$1,2))),NETWORKDAYS($T714,$U714,Holidays!$J$3:$J$937),
IF(AND($T714&lt;DATEVALUE("10/1/20"&amp;RIGHT(BY$1,2)),$U714&lt;=DATEVALUE("9/30/20"&amp;RIGHT(BZ$1,2))),NETWORKDAYS(DATEVALUE("10/1/20"&amp;RIGHT(BY$1,2)),$U714,Holidays!$J$3:$J$937),
IF($T714&lt;DATEVALUE("10/1/20"&amp;RIGHT(BY$1,2)),NETWORKDAYS(DATEVALUE("10/1/20"&amp;RIGHT(BY$1,2)),DATEVALUE("9/30/20"&amp;RIGHT(BZ$1,2)),Holidays!$J$3:$J$937),
IF($T714&gt;=DATEVALUE("10/1/20"&amp;RIGHT(BY$1,2)),NETWORKDAYS($T714,DATEVALUE("9/30/20"&amp;RIGHT(BZ$1,2)),Holidays!$J$3:$J$937),"")))),"")/(NETWORKDAYS($T714,$U714,Holidays!$J$3:$J$937)),0))</f>
        <v/>
      </c>
      <c r="CA714" s="87" t="str">
        <f>IF($Q714="","",IFERROR(IF(OR(AND($T714&gt;=DATEVALUE("10/1/20"&amp;RIGHT(BZ$1,2)),$T714&lt;=DATEVALUE("9/30/20"&amp;RIGHT(CA$1,2))),AND($U714&gt;=DATEVALUE("10/1/20"&amp;RIGHT(BZ$1,2)),$U714&lt;=DATEVALUE("9/30/20"&amp;RIGHT(CA$1,2))),AND($T714&lt;=DATEVALUE("10/1/20"&amp;RIGHT(BZ$1,2)),$U714&gt;=DATEVALUE("9/30/20"&amp;RIGHT(CA$1,2)))),
IF(AND($T714&gt;=DATEVALUE("10/1/20"&amp;RIGHT(BZ$1,2)),$U714&lt;=DATEVALUE("9/30/20"&amp;RIGHT(CA$1,2))),NETWORKDAYS($T714,$U714,Holidays!$J$3:$J$937),
IF(AND($T714&lt;DATEVALUE("10/1/20"&amp;RIGHT(BZ$1,2)),$U714&lt;=DATEVALUE("9/30/20"&amp;RIGHT(CA$1,2))),NETWORKDAYS(DATEVALUE("10/1/20"&amp;RIGHT(BZ$1,2)),$U714,Holidays!$J$3:$J$937),
IF($T714&lt;DATEVALUE("10/1/20"&amp;RIGHT(BZ$1,2)),NETWORKDAYS(DATEVALUE("10/1/20"&amp;RIGHT(BZ$1,2)),DATEVALUE("9/30/20"&amp;RIGHT(CA$1,2)),Holidays!$J$3:$J$937),
IF($T714&gt;=DATEVALUE("10/1/20"&amp;RIGHT(BZ$1,2)),NETWORKDAYS($T714,DATEVALUE("9/30/20"&amp;RIGHT(CA$1,2)),Holidays!$J$3:$J$937),"")))),"")/(NETWORKDAYS($T714,$U714,Holidays!$J$3:$J$937)),0))</f>
        <v/>
      </c>
      <c r="CB714" s="87" t="str">
        <f>IF($Q714="","",IFERROR(IF(OR(AND($T714&gt;=DATEVALUE("10/1/20"&amp;RIGHT(CA$1,2)),$T714&lt;=DATEVALUE("9/30/20"&amp;RIGHT(CB$1,2))),AND($U714&gt;=DATEVALUE("10/1/20"&amp;RIGHT(CA$1,2)),$U714&lt;=DATEVALUE("9/30/20"&amp;RIGHT(CB$1,2))),AND($T714&lt;=DATEVALUE("10/1/20"&amp;RIGHT(CA$1,2)),$U714&gt;=DATEVALUE("9/30/20"&amp;RIGHT(CB$1,2)))),
IF(AND($T714&gt;=DATEVALUE("10/1/20"&amp;RIGHT(CA$1,2)),$U714&lt;=DATEVALUE("9/30/20"&amp;RIGHT(CB$1,2))),NETWORKDAYS($T714,$U714,Holidays!$J$3:$J$937),
IF(AND($T714&lt;DATEVALUE("10/1/20"&amp;RIGHT(CA$1,2)),$U714&lt;=DATEVALUE("9/30/20"&amp;RIGHT(CB$1,2))),NETWORKDAYS(DATEVALUE("10/1/20"&amp;RIGHT(CA$1,2)),$U714,Holidays!$J$3:$J$937),
IF($T714&lt;DATEVALUE("10/1/20"&amp;RIGHT(CA$1,2)),NETWORKDAYS(DATEVALUE("10/1/20"&amp;RIGHT(CA$1,2)),DATEVALUE("9/30/20"&amp;RIGHT(CB$1,2)),Holidays!$J$3:$J$937),
IF($T714&gt;=DATEVALUE("10/1/20"&amp;RIGHT(CA$1,2)),NETWORKDAYS($T714,DATEVALUE("9/30/20"&amp;RIGHT(CB$1,2)),Holidays!$J$3:$J$937),"")))),"")/(NETWORKDAYS($T714,$U714,Holidays!$J$3:$J$937)),0))</f>
        <v/>
      </c>
    </row>
    <row r="715" spans="1:80">
      <c r="A715" s="97"/>
      <c r="B715" s="98" t="str">
        <f ca="1">IF(NOT($A715=""),OFFSET('WBS Reference &amp; User Procedure'!$A$1,MATCH($A715,'WBS Reference &amp; User Procedure'!$A:$A,0)-1,1),"")</f>
        <v/>
      </c>
      <c r="D715" s="97"/>
      <c r="T715" s="104" t="str">
        <f>IF(NOT(Q715=""),IF(NOT($S715=""),$S715,#REF!),"")</f>
        <v/>
      </c>
      <c r="U715" s="104" t="str">
        <f>IF(NOT(Q715=""),WORKDAY(T715,Q715,Holidays!$J$3:$J$937),"")</f>
        <v/>
      </c>
      <c r="V715" s="104"/>
      <c r="W715" s="104"/>
      <c r="X715" s="101" t="str">
        <f t="shared" si="153"/>
        <v/>
      </c>
      <c r="AL715" s="87" t="str">
        <f t="shared" ca="1" si="150"/>
        <v/>
      </c>
      <c r="AN715" s="87" t="str">
        <f t="shared" ca="1" si="158"/>
        <v/>
      </c>
      <c r="AO715" s="87" t="str">
        <f t="shared" ca="1" si="158"/>
        <v/>
      </c>
      <c r="AP715" s="87" t="str">
        <f t="shared" ca="1" si="158"/>
        <v/>
      </c>
      <c r="AQ715" s="87" t="str">
        <f t="shared" ca="1" si="158"/>
        <v/>
      </c>
      <c r="AR715" s="87" t="str">
        <f t="shared" ca="1" si="158"/>
        <v/>
      </c>
      <c r="AS715" s="87" t="str">
        <f t="shared" ca="1" si="158"/>
        <v/>
      </c>
      <c r="AT715" s="87" t="str">
        <f t="shared" ca="1" si="158"/>
        <v/>
      </c>
      <c r="AU715" s="87" t="str">
        <f t="shared" ca="1" si="158"/>
        <v/>
      </c>
      <c r="AV715" s="87" t="str">
        <f t="shared" ca="1" si="158"/>
        <v/>
      </c>
      <c r="AW715" s="87" t="str">
        <f t="shared" ca="1" si="158"/>
        <v/>
      </c>
      <c r="AX715" s="87" t="str">
        <f t="shared" ca="1" si="159"/>
        <v/>
      </c>
      <c r="AY715" s="87" t="str">
        <f t="shared" ca="1" si="159"/>
        <v/>
      </c>
      <c r="AZ715" s="87" t="str">
        <f t="shared" ca="1" si="159"/>
        <v/>
      </c>
      <c r="BA715" s="87" t="str">
        <f t="shared" ca="1" si="159"/>
        <v/>
      </c>
      <c r="BB715" s="87" t="str">
        <f t="shared" ca="1" si="159"/>
        <v/>
      </c>
      <c r="BC715" s="87" t="str">
        <f t="shared" ca="1" si="159"/>
        <v/>
      </c>
      <c r="BD715" s="87" t="str">
        <f t="shared" ca="1" si="159"/>
        <v/>
      </c>
      <c r="BE715" s="87" t="str">
        <f t="shared" ca="1" si="159"/>
        <v/>
      </c>
      <c r="BF715" s="87" t="str">
        <f t="shared" ca="1" si="159"/>
        <v/>
      </c>
      <c r="BG715" s="87" t="str">
        <f t="shared" ca="1" si="159"/>
        <v/>
      </c>
      <c r="BI715" s="87" t="str">
        <f>IF($Q715="","",IFERROR(IF(OR(AND($T715&gt;=DATEVALUE("10/1/20"&amp;RIGHT(BH$1,2)),$T715&lt;=DATEVALUE("9/30/20"&amp;RIGHT(BI$1,2))),AND($U715&gt;=DATEVALUE("10/1/20"&amp;RIGHT(BH$1,2)),$U715&lt;=DATEVALUE("9/30/20"&amp;RIGHT(BI$1,2))),AND($T715&lt;=DATEVALUE("10/1/20"&amp;RIGHT(BH$1,2)),$U715&gt;=DATEVALUE("9/30/20"&amp;RIGHT(BI$1,2)))),
IF(AND($T715&gt;=DATEVALUE("10/1/20"&amp;RIGHT(BH$1,2)),$U715&lt;=DATEVALUE("9/30/20"&amp;RIGHT(BI$1,2))),NETWORKDAYS($T715,$U715,Holidays!$J$3:$J$937),
IF(AND($T715&lt;DATEVALUE("10/1/20"&amp;RIGHT(BH$1,2)),$U715&lt;=DATEVALUE("9/30/20"&amp;RIGHT(BI$1,2))),NETWORKDAYS(DATEVALUE("10/1/20"&amp;RIGHT(BH$1,2)),$U715,Holidays!$J$3:$J$937),
IF($T715&lt;DATEVALUE("10/1/20"&amp;RIGHT(BH$1,2)),NETWORKDAYS(DATEVALUE("10/1/20"&amp;RIGHT(BH$1,2)),DATEVALUE("9/30/20"&amp;RIGHT(BI$1,2)),Holidays!$J$3:$J$937),
IF($T715&gt;=DATEVALUE("10/1/20"&amp;RIGHT(BH$1,2)),NETWORKDAYS($T715,DATEVALUE("9/30/20"&amp;RIGHT(BI$1,2)),Holidays!$J$3:$J$937),"")))),"")/(NETWORKDAYS($T715,$U715,Holidays!$J$3:$J$937)),0))</f>
        <v/>
      </c>
      <c r="BJ715" s="87" t="str">
        <f>IF($Q715="","",IFERROR(IF(OR(AND($T715&gt;=DATEVALUE("10/1/20"&amp;RIGHT(BI$1,2)),$T715&lt;=DATEVALUE("9/30/20"&amp;RIGHT(BJ$1,2))),AND($U715&gt;=DATEVALUE("10/1/20"&amp;RIGHT(BI$1,2)),$U715&lt;=DATEVALUE("9/30/20"&amp;RIGHT(BJ$1,2))),AND($T715&lt;=DATEVALUE("10/1/20"&amp;RIGHT(BI$1,2)),$U715&gt;=DATEVALUE("9/30/20"&amp;RIGHT(BJ$1,2)))),
IF(AND($T715&gt;=DATEVALUE("10/1/20"&amp;RIGHT(BI$1,2)),$U715&lt;=DATEVALUE("9/30/20"&amp;RIGHT(BJ$1,2))),NETWORKDAYS($T715,$U715,Holidays!$J$3:$J$937),
IF(AND($T715&lt;DATEVALUE("10/1/20"&amp;RIGHT(BI$1,2)),$U715&lt;=DATEVALUE("9/30/20"&amp;RIGHT(BJ$1,2))),NETWORKDAYS(DATEVALUE("10/1/20"&amp;RIGHT(BI$1,2)),$U715,Holidays!$J$3:$J$937),
IF($T715&lt;DATEVALUE("10/1/20"&amp;RIGHT(BI$1,2)),NETWORKDAYS(DATEVALUE("10/1/20"&amp;RIGHT(BI$1,2)),DATEVALUE("9/30/20"&amp;RIGHT(BJ$1,2)),Holidays!$J$3:$J$937),
IF($T715&gt;=DATEVALUE("10/1/20"&amp;RIGHT(BI$1,2)),NETWORKDAYS($T715,DATEVALUE("9/30/20"&amp;RIGHT(BJ$1,2)),Holidays!$J$3:$J$937),"")))),"")/(NETWORKDAYS($T715,$U715,Holidays!$J$3:$J$937)),0))</f>
        <v/>
      </c>
      <c r="BK715" s="87" t="str">
        <f>IF($Q715="","",IFERROR(IF(OR(AND($T715&gt;=DATEVALUE("10/1/20"&amp;RIGHT(BJ$1,2)),$T715&lt;=DATEVALUE("9/30/20"&amp;RIGHT(BK$1,2))),AND($U715&gt;=DATEVALUE("10/1/20"&amp;RIGHT(BJ$1,2)),$U715&lt;=DATEVALUE("9/30/20"&amp;RIGHT(BK$1,2))),AND($T715&lt;=DATEVALUE("10/1/20"&amp;RIGHT(BJ$1,2)),$U715&gt;=DATEVALUE("9/30/20"&amp;RIGHT(BK$1,2)))),
IF(AND($T715&gt;=DATEVALUE("10/1/20"&amp;RIGHT(BJ$1,2)),$U715&lt;=DATEVALUE("9/30/20"&amp;RIGHT(BK$1,2))),NETWORKDAYS($T715,$U715,Holidays!$J$3:$J$937),
IF(AND($T715&lt;DATEVALUE("10/1/20"&amp;RIGHT(BJ$1,2)),$U715&lt;=DATEVALUE("9/30/20"&amp;RIGHT(BK$1,2))),NETWORKDAYS(DATEVALUE("10/1/20"&amp;RIGHT(BJ$1,2)),$U715,Holidays!$J$3:$J$937),
IF($T715&lt;DATEVALUE("10/1/20"&amp;RIGHT(BJ$1,2)),NETWORKDAYS(DATEVALUE("10/1/20"&amp;RIGHT(BJ$1,2)),DATEVALUE("9/30/20"&amp;RIGHT(BK$1,2)),Holidays!$J$3:$J$937),
IF($T715&gt;=DATEVALUE("10/1/20"&amp;RIGHT(BJ$1,2)),NETWORKDAYS($T715,DATEVALUE("9/30/20"&amp;RIGHT(BK$1,2)),Holidays!$J$3:$J$937),"")))),"")/(NETWORKDAYS($T715,$U715,Holidays!$J$3:$J$937)),0))</f>
        <v/>
      </c>
      <c r="BL715" s="87" t="str">
        <f>IF($Q715="","",IFERROR(IF(OR(AND($T715&gt;=DATEVALUE("10/1/20"&amp;RIGHT(BK$1,2)),$T715&lt;=DATEVALUE("9/30/20"&amp;RIGHT(BL$1,2))),AND($U715&gt;=DATEVALUE("10/1/20"&amp;RIGHT(BK$1,2)),$U715&lt;=DATEVALUE("9/30/20"&amp;RIGHT(BL$1,2))),AND($T715&lt;=DATEVALUE("10/1/20"&amp;RIGHT(BK$1,2)),$U715&gt;=DATEVALUE("9/30/20"&amp;RIGHT(BL$1,2)))),
IF(AND($T715&gt;=DATEVALUE("10/1/20"&amp;RIGHT(BK$1,2)),$U715&lt;=DATEVALUE("9/30/20"&amp;RIGHT(BL$1,2))),NETWORKDAYS($T715,$U715,Holidays!$J$3:$J$937),
IF(AND($T715&lt;DATEVALUE("10/1/20"&amp;RIGHT(BK$1,2)),$U715&lt;=DATEVALUE("9/30/20"&amp;RIGHT(BL$1,2))),NETWORKDAYS(DATEVALUE("10/1/20"&amp;RIGHT(BK$1,2)),$U715,Holidays!$J$3:$J$937),
IF($T715&lt;DATEVALUE("10/1/20"&amp;RIGHT(BK$1,2)),NETWORKDAYS(DATEVALUE("10/1/20"&amp;RIGHT(BK$1,2)),DATEVALUE("9/30/20"&amp;RIGHT(BL$1,2)),Holidays!$J$3:$J$937),
IF($T715&gt;=DATEVALUE("10/1/20"&amp;RIGHT(BK$1,2)),NETWORKDAYS($T715,DATEVALUE("9/30/20"&amp;RIGHT(BL$1,2)),Holidays!$J$3:$J$937),"")))),"")/(NETWORKDAYS($T715,$U715,Holidays!$J$3:$J$937)),0))</f>
        <v/>
      </c>
      <c r="BM715" s="87" t="str">
        <f>IF($Q715="","",IFERROR(IF(OR(AND($T715&gt;=DATEVALUE("10/1/20"&amp;RIGHT(BL$1,2)),$T715&lt;=DATEVALUE("9/30/20"&amp;RIGHT(BM$1,2))),AND($U715&gt;=DATEVALUE("10/1/20"&amp;RIGHT(BL$1,2)),$U715&lt;=DATEVALUE("9/30/20"&amp;RIGHT(BM$1,2))),AND($T715&lt;=DATEVALUE("10/1/20"&amp;RIGHT(BL$1,2)),$U715&gt;=DATEVALUE("9/30/20"&amp;RIGHT(BM$1,2)))),
IF(AND($T715&gt;=DATEVALUE("10/1/20"&amp;RIGHT(BL$1,2)),$U715&lt;=DATEVALUE("9/30/20"&amp;RIGHT(BM$1,2))),NETWORKDAYS($T715,$U715,Holidays!$J$3:$J$937),
IF(AND($T715&lt;DATEVALUE("10/1/20"&amp;RIGHT(BL$1,2)),$U715&lt;=DATEVALUE("9/30/20"&amp;RIGHT(BM$1,2))),NETWORKDAYS(DATEVALUE("10/1/20"&amp;RIGHT(BL$1,2)),$U715,Holidays!$J$3:$J$937),
IF($T715&lt;DATEVALUE("10/1/20"&amp;RIGHT(BL$1,2)),NETWORKDAYS(DATEVALUE("10/1/20"&amp;RIGHT(BL$1,2)),DATEVALUE("9/30/20"&amp;RIGHT(BM$1,2)),Holidays!$J$3:$J$937),
IF($T715&gt;=DATEVALUE("10/1/20"&amp;RIGHT(BL$1,2)),NETWORKDAYS($T715,DATEVALUE("9/30/20"&amp;RIGHT(BM$1,2)),Holidays!$J$3:$J$937),"")))),"")/(NETWORKDAYS($T715,$U715,Holidays!$J$3:$J$937)),0))</f>
        <v/>
      </c>
      <c r="BN715" s="87" t="str">
        <f>IF($Q715="","",IFERROR(IF(OR(AND($T715&gt;=DATEVALUE("10/1/20"&amp;RIGHT(BM$1,2)),$T715&lt;=DATEVALUE("9/30/20"&amp;RIGHT(BN$1,2))),AND($U715&gt;=DATEVALUE("10/1/20"&amp;RIGHT(BM$1,2)),$U715&lt;=DATEVALUE("9/30/20"&amp;RIGHT(BN$1,2))),AND($T715&lt;=DATEVALUE("10/1/20"&amp;RIGHT(BM$1,2)),$U715&gt;=DATEVALUE("9/30/20"&amp;RIGHT(BN$1,2)))),
IF(AND($T715&gt;=DATEVALUE("10/1/20"&amp;RIGHT(BM$1,2)),$U715&lt;=DATEVALUE("9/30/20"&amp;RIGHT(BN$1,2))),NETWORKDAYS($T715,$U715,Holidays!$J$3:$J$937),
IF(AND($T715&lt;DATEVALUE("10/1/20"&amp;RIGHT(BM$1,2)),$U715&lt;=DATEVALUE("9/30/20"&amp;RIGHT(BN$1,2))),NETWORKDAYS(DATEVALUE("10/1/20"&amp;RIGHT(BM$1,2)),$U715,Holidays!$J$3:$J$937),
IF($T715&lt;DATEVALUE("10/1/20"&amp;RIGHT(BM$1,2)),NETWORKDAYS(DATEVALUE("10/1/20"&amp;RIGHT(BM$1,2)),DATEVALUE("9/30/20"&amp;RIGHT(BN$1,2)),Holidays!$J$3:$J$937),
IF($T715&gt;=DATEVALUE("10/1/20"&amp;RIGHT(BM$1,2)),NETWORKDAYS($T715,DATEVALUE("9/30/20"&amp;RIGHT(BN$1,2)),Holidays!$J$3:$J$937),"")))),"")/(NETWORKDAYS($T715,$U715,Holidays!$J$3:$J$937)),0))</f>
        <v/>
      </c>
      <c r="BO715" s="87" t="str">
        <f>IF($Q715="","",IFERROR(IF(OR(AND($T715&gt;=DATEVALUE("10/1/20"&amp;RIGHT(BN$1,2)),$T715&lt;=DATEVALUE("9/30/20"&amp;RIGHT(BO$1,2))),AND($U715&gt;=DATEVALUE("10/1/20"&amp;RIGHT(BN$1,2)),$U715&lt;=DATEVALUE("9/30/20"&amp;RIGHT(BO$1,2))),AND($T715&lt;=DATEVALUE("10/1/20"&amp;RIGHT(BN$1,2)),$U715&gt;=DATEVALUE("9/30/20"&amp;RIGHT(BO$1,2)))),
IF(AND($T715&gt;=DATEVALUE("10/1/20"&amp;RIGHT(BN$1,2)),$U715&lt;=DATEVALUE("9/30/20"&amp;RIGHT(BO$1,2))),NETWORKDAYS($T715,$U715,Holidays!$J$3:$J$937),
IF(AND($T715&lt;DATEVALUE("10/1/20"&amp;RIGHT(BN$1,2)),$U715&lt;=DATEVALUE("9/30/20"&amp;RIGHT(BO$1,2))),NETWORKDAYS(DATEVALUE("10/1/20"&amp;RIGHT(BN$1,2)),$U715,Holidays!$J$3:$J$937),
IF($T715&lt;DATEVALUE("10/1/20"&amp;RIGHT(BN$1,2)),NETWORKDAYS(DATEVALUE("10/1/20"&amp;RIGHT(BN$1,2)),DATEVALUE("9/30/20"&amp;RIGHT(BO$1,2)),Holidays!$J$3:$J$937),
IF($T715&gt;=DATEVALUE("10/1/20"&amp;RIGHT(BN$1,2)),NETWORKDAYS($T715,DATEVALUE("9/30/20"&amp;RIGHT(BO$1,2)),Holidays!$J$3:$J$937),"")))),"")/(NETWORKDAYS($T715,$U715,Holidays!$J$3:$J$937)),0))</f>
        <v/>
      </c>
      <c r="BP715" s="87" t="str">
        <f>IF($Q715="","",IFERROR(IF(OR(AND($T715&gt;=DATEVALUE("10/1/20"&amp;RIGHT(BO$1,2)),$T715&lt;=DATEVALUE("9/30/20"&amp;RIGHT(BP$1,2))),AND($U715&gt;=DATEVALUE("10/1/20"&amp;RIGHT(BO$1,2)),$U715&lt;=DATEVALUE("9/30/20"&amp;RIGHT(BP$1,2))),AND($T715&lt;=DATEVALUE("10/1/20"&amp;RIGHT(BO$1,2)),$U715&gt;=DATEVALUE("9/30/20"&amp;RIGHT(BP$1,2)))),
IF(AND($T715&gt;=DATEVALUE("10/1/20"&amp;RIGHT(BO$1,2)),$U715&lt;=DATEVALUE("9/30/20"&amp;RIGHT(BP$1,2))),NETWORKDAYS($T715,$U715,Holidays!$J$3:$J$937),
IF(AND($T715&lt;DATEVALUE("10/1/20"&amp;RIGHT(BO$1,2)),$U715&lt;=DATEVALUE("9/30/20"&amp;RIGHT(BP$1,2))),NETWORKDAYS(DATEVALUE("10/1/20"&amp;RIGHT(BO$1,2)),$U715,Holidays!$J$3:$J$937),
IF($T715&lt;DATEVALUE("10/1/20"&amp;RIGHT(BO$1,2)),NETWORKDAYS(DATEVALUE("10/1/20"&amp;RIGHT(BO$1,2)),DATEVALUE("9/30/20"&amp;RIGHT(BP$1,2)),Holidays!$J$3:$J$937),
IF($T715&gt;=DATEVALUE("10/1/20"&amp;RIGHT(BO$1,2)),NETWORKDAYS($T715,DATEVALUE("9/30/20"&amp;RIGHT(BP$1,2)),Holidays!$J$3:$J$937),"")))),"")/(NETWORKDAYS($T715,$U715,Holidays!$J$3:$J$937)),0))</f>
        <v/>
      </c>
      <c r="BQ715" s="87" t="str">
        <f>IF($Q715="","",IFERROR(IF(OR(AND($T715&gt;=DATEVALUE("10/1/20"&amp;RIGHT(BP$1,2)),$T715&lt;=DATEVALUE("9/30/20"&amp;RIGHT(BQ$1,2))),AND($U715&gt;=DATEVALUE("10/1/20"&amp;RIGHT(BP$1,2)),$U715&lt;=DATEVALUE("9/30/20"&amp;RIGHT(BQ$1,2))),AND($T715&lt;=DATEVALUE("10/1/20"&amp;RIGHT(BP$1,2)),$U715&gt;=DATEVALUE("9/30/20"&amp;RIGHT(BQ$1,2)))),
IF(AND($T715&gt;=DATEVALUE("10/1/20"&amp;RIGHT(BP$1,2)),$U715&lt;=DATEVALUE("9/30/20"&amp;RIGHT(BQ$1,2))),NETWORKDAYS($T715,$U715,Holidays!$J$3:$J$937),
IF(AND($T715&lt;DATEVALUE("10/1/20"&amp;RIGHT(BP$1,2)),$U715&lt;=DATEVALUE("9/30/20"&amp;RIGHT(BQ$1,2))),NETWORKDAYS(DATEVALUE("10/1/20"&amp;RIGHT(BP$1,2)),$U715,Holidays!$J$3:$J$937),
IF($T715&lt;DATEVALUE("10/1/20"&amp;RIGHT(BP$1,2)),NETWORKDAYS(DATEVALUE("10/1/20"&amp;RIGHT(BP$1,2)),DATEVALUE("9/30/20"&amp;RIGHT(BQ$1,2)),Holidays!$J$3:$J$937),
IF($T715&gt;=DATEVALUE("10/1/20"&amp;RIGHT(BP$1,2)),NETWORKDAYS($T715,DATEVALUE("9/30/20"&amp;RIGHT(BQ$1,2)),Holidays!$J$3:$J$937),"")))),"")/(NETWORKDAYS($T715,$U715,Holidays!$J$3:$J$937)),0))</f>
        <v/>
      </c>
      <c r="BR715" s="87" t="str">
        <f>IF($Q715="","",IFERROR(IF(OR(AND($T715&gt;=DATEVALUE("10/1/20"&amp;RIGHT(BQ$1,2)),$T715&lt;=DATEVALUE("9/30/20"&amp;RIGHT(BR$1,2))),AND($U715&gt;=DATEVALUE("10/1/20"&amp;RIGHT(BQ$1,2)),$U715&lt;=DATEVALUE("9/30/20"&amp;RIGHT(BR$1,2))),AND($T715&lt;=DATEVALUE("10/1/20"&amp;RIGHT(BQ$1,2)),$U715&gt;=DATEVALUE("9/30/20"&amp;RIGHT(BR$1,2)))),
IF(AND($T715&gt;=DATEVALUE("10/1/20"&amp;RIGHT(BQ$1,2)),$U715&lt;=DATEVALUE("9/30/20"&amp;RIGHT(BR$1,2))),NETWORKDAYS($T715,$U715,Holidays!$J$3:$J$937),
IF(AND($T715&lt;DATEVALUE("10/1/20"&amp;RIGHT(BQ$1,2)),$U715&lt;=DATEVALUE("9/30/20"&amp;RIGHT(BR$1,2))),NETWORKDAYS(DATEVALUE("10/1/20"&amp;RIGHT(BQ$1,2)),$U715,Holidays!$J$3:$J$937),
IF($T715&lt;DATEVALUE("10/1/20"&amp;RIGHT(BQ$1,2)),NETWORKDAYS(DATEVALUE("10/1/20"&amp;RIGHT(BQ$1,2)),DATEVALUE("9/30/20"&amp;RIGHT(BR$1,2)),Holidays!$J$3:$J$937),
IF($T715&gt;=DATEVALUE("10/1/20"&amp;RIGHT(BQ$1,2)),NETWORKDAYS($T715,DATEVALUE("9/30/20"&amp;RIGHT(BR$1,2)),Holidays!$J$3:$J$937),"")))),"")/(NETWORKDAYS($T715,$U715,Holidays!$J$3:$J$937)),0))</f>
        <v/>
      </c>
      <c r="BS715" s="87" t="str">
        <f>IF($Q715="","",IFERROR(IF(OR(AND($T715&gt;=DATEVALUE("10/1/20"&amp;RIGHT(BR$1,2)),$T715&lt;=DATEVALUE("9/30/20"&amp;RIGHT(BS$1,2))),AND($U715&gt;=DATEVALUE("10/1/20"&amp;RIGHT(BR$1,2)),$U715&lt;=DATEVALUE("9/30/20"&amp;RIGHT(BS$1,2))),AND($T715&lt;=DATEVALUE("10/1/20"&amp;RIGHT(BR$1,2)),$U715&gt;=DATEVALUE("9/30/20"&amp;RIGHT(BS$1,2)))),
IF(AND($T715&gt;=DATEVALUE("10/1/20"&amp;RIGHT(BR$1,2)),$U715&lt;=DATEVALUE("9/30/20"&amp;RIGHT(BS$1,2))),NETWORKDAYS($T715,$U715,Holidays!$J$3:$J$937),
IF(AND($T715&lt;DATEVALUE("10/1/20"&amp;RIGHT(BR$1,2)),$U715&lt;=DATEVALUE("9/30/20"&amp;RIGHT(BS$1,2))),NETWORKDAYS(DATEVALUE("10/1/20"&amp;RIGHT(BR$1,2)),$U715,Holidays!$J$3:$J$937),
IF($T715&lt;DATEVALUE("10/1/20"&amp;RIGHT(BR$1,2)),NETWORKDAYS(DATEVALUE("10/1/20"&amp;RIGHT(BR$1,2)),DATEVALUE("9/30/20"&amp;RIGHT(BS$1,2)),Holidays!$J$3:$J$937),
IF($T715&gt;=DATEVALUE("10/1/20"&amp;RIGHT(BR$1,2)),NETWORKDAYS($T715,DATEVALUE("9/30/20"&amp;RIGHT(BS$1,2)),Holidays!$J$3:$J$937),"")))),"")/(NETWORKDAYS($T715,$U715,Holidays!$J$3:$J$937)),0))</f>
        <v/>
      </c>
      <c r="BT715" s="87" t="str">
        <f>IF($Q715="","",IFERROR(IF(OR(AND($T715&gt;=DATEVALUE("10/1/20"&amp;RIGHT(BS$1,2)),$T715&lt;=DATEVALUE("9/30/20"&amp;RIGHT(BT$1,2))),AND($U715&gt;=DATEVALUE("10/1/20"&amp;RIGHT(BS$1,2)),$U715&lt;=DATEVALUE("9/30/20"&amp;RIGHT(BT$1,2))),AND($T715&lt;=DATEVALUE("10/1/20"&amp;RIGHT(BS$1,2)),$U715&gt;=DATEVALUE("9/30/20"&amp;RIGHT(BT$1,2)))),
IF(AND($T715&gt;=DATEVALUE("10/1/20"&amp;RIGHT(BS$1,2)),$U715&lt;=DATEVALUE("9/30/20"&amp;RIGHT(BT$1,2))),NETWORKDAYS($T715,$U715,Holidays!$J$3:$J$937),
IF(AND($T715&lt;DATEVALUE("10/1/20"&amp;RIGHT(BS$1,2)),$U715&lt;=DATEVALUE("9/30/20"&amp;RIGHT(BT$1,2))),NETWORKDAYS(DATEVALUE("10/1/20"&amp;RIGHT(BS$1,2)),$U715,Holidays!$J$3:$J$937),
IF($T715&lt;DATEVALUE("10/1/20"&amp;RIGHT(BS$1,2)),NETWORKDAYS(DATEVALUE("10/1/20"&amp;RIGHT(BS$1,2)),DATEVALUE("9/30/20"&amp;RIGHT(BT$1,2)),Holidays!$J$3:$J$937),
IF($T715&gt;=DATEVALUE("10/1/20"&amp;RIGHT(BS$1,2)),NETWORKDAYS($T715,DATEVALUE("9/30/20"&amp;RIGHT(BT$1,2)),Holidays!$J$3:$J$937),"")))),"")/(NETWORKDAYS($T715,$U715,Holidays!$J$3:$J$937)),0))</f>
        <v/>
      </c>
      <c r="BU715" s="87" t="str">
        <f>IF($Q715="","",IFERROR(IF(OR(AND($T715&gt;=DATEVALUE("10/1/20"&amp;RIGHT(BT$1,2)),$T715&lt;=DATEVALUE("9/30/20"&amp;RIGHT(BU$1,2))),AND($U715&gt;=DATEVALUE("10/1/20"&amp;RIGHT(BT$1,2)),$U715&lt;=DATEVALUE("9/30/20"&amp;RIGHT(BU$1,2))),AND($T715&lt;=DATEVALUE("10/1/20"&amp;RIGHT(BT$1,2)),$U715&gt;=DATEVALUE("9/30/20"&amp;RIGHT(BU$1,2)))),
IF(AND($T715&gt;=DATEVALUE("10/1/20"&amp;RIGHT(BT$1,2)),$U715&lt;=DATEVALUE("9/30/20"&amp;RIGHT(BU$1,2))),NETWORKDAYS($T715,$U715,Holidays!$J$3:$J$937),
IF(AND($T715&lt;DATEVALUE("10/1/20"&amp;RIGHT(BT$1,2)),$U715&lt;=DATEVALUE("9/30/20"&amp;RIGHT(BU$1,2))),NETWORKDAYS(DATEVALUE("10/1/20"&amp;RIGHT(BT$1,2)),$U715,Holidays!$J$3:$J$937),
IF($T715&lt;DATEVALUE("10/1/20"&amp;RIGHT(BT$1,2)),NETWORKDAYS(DATEVALUE("10/1/20"&amp;RIGHT(BT$1,2)),DATEVALUE("9/30/20"&amp;RIGHT(BU$1,2)),Holidays!$J$3:$J$937),
IF($T715&gt;=DATEVALUE("10/1/20"&amp;RIGHT(BT$1,2)),NETWORKDAYS($T715,DATEVALUE("9/30/20"&amp;RIGHT(BU$1,2)),Holidays!$J$3:$J$937),"")))),"")/(NETWORKDAYS($T715,$U715,Holidays!$J$3:$J$937)),0))</f>
        <v/>
      </c>
      <c r="BV715" s="87" t="str">
        <f>IF($Q715="","",IFERROR(IF(OR(AND($T715&gt;=DATEVALUE("10/1/20"&amp;RIGHT(BU$1,2)),$T715&lt;=DATEVALUE("9/30/20"&amp;RIGHT(BV$1,2))),AND($U715&gt;=DATEVALUE("10/1/20"&amp;RIGHT(BU$1,2)),$U715&lt;=DATEVALUE("9/30/20"&amp;RIGHT(BV$1,2))),AND($T715&lt;=DATEVALUE("10/1/20"&amp;RIGHT(BU$1,2)),$U715&gt;=DATEVALUE("9/30/20"&amp;RIGHT(BV$1,2)))),
IF(AND($T715&gt;=DATEVALUE("10/1/20"&amp;RIGHT(BU$1,2)),$U715&lt;=DATEVALUE("9/30/20"&amp;RIGHT(BV$1,2))),NETWORKDAYS($T715,$U715,Holidays!$J$3:$J$937),
IF(AND($T715&lt;DATEVALUE("10/1/20"&amp;RIGHT(BU$1,2)),$U715&lt;=DATEVALUE("9/30/20"&amp;RIGHT(BV$1,2))),NETWORKDAYS(DATEVALUE("10/1/20"&amp;RIGHT(BU$1,2)),$U715,Holidays!$J$3:$J$937),
IF($T715&lt;DATEVALUE("10/1/20"&amp;RIGHT(BU$1,2)),NETWORKDAYS(DATEVALUE("10/1/20"&amp;RIGHT(BU$1,2)),DATEVALUE("9/30/20"&amp;RIGHT(BV$1,2)),Holidays!$J$3:$J$937),
IF($T715&gt;=DATEVALUE("10/1/20"&amp;RIGHT(BU$1,2)),NETWORKDAYS($T715,DATEVALUE("9/30/20"&amp;RIGHT(BV$1,2)),Holidays!$J$3:$J$937),"")))),"")/(NETWORKDAYS($T715,$U715,Holidays!$J$3:$J$937)),0))</f>
        <v/>
      </c>
      <c r="BW715" s="87" t="str">
        <f>IF($Q715="","",IFERROR(IF(OR(AND($T715&gt;=DATEVALUE("10/1/20"&amp;RIGHT(BV$1,2)),$T715&lt;=DATEVALUE("9/30/20"&amp;RIGHT(BW$1,2))),AND($U715&gt;=DATEVALUE("10/1/20"&amp;RIGHT(BV$1,2)),$U715&lt;=DATEVALUE("9/30/20"&amp;RIGHT(BW$1,2))),AND($T715&lt;=DATEVALUE("10/1/20"&amp;RIGHT(BV$1,2)),$U715&gt;=DATEVALUE("9/30/20"&amp;RIGHT(BW$1,2)))),
IF(AND($T715&gt;=DATEVALUE("10/1/20"&amp;RIGHT(BV$1,2)),$U715&lt;=DATEVALUE("9/30/20"&amp;RIGHT(BW$1,2))),NETWORKDAYS($T715,$U715,Holidays!$J$3:$J$937),
IF(AND($T715&lt;DATEVALUE("10/1/20"&amp;RIGHT(BV$1,2)),$U715&lt;=DATEVALUE("9/30/20"&amp;RIGHT(BW$1,2))),NETWORKDAYS(DATEVALUE("10/1/20"&amp;RIGHT(BV$1,2)),$U715,Holidays!$J$3:$J$937),
IF($T715&lt;DATEVALUE("10/1/20"&amp;RIGHT(BV$1,2)),NETWORKDAYS(DATEVALUE("10/1/20"&amp;RIGHT(BV$1,2)),DATEVALUE("9/30/20"&amp;RIGHT(BW$1,2)),Holidays!$J$3:$J$937),
IF($T715&gt;=DATEVALUE("10/1/20"&amp;RIGHT(BV$1,2)),NETWORKDAYS($T715,DATEVALUE("9/30/20"&amp;RIGHT(BW$1,2)),Holidays!$J$3:$J$937),"")))),"")/(NETWORKDAYS($T715,$U715,Holidays!$J$3:$J$937)),0))</f>
        <v/>
      </c>
      <c r="BX715" s="87" t="str">
        <f>IF($Q715="","",IFERROR(IF(OR(AND($T715&gt;=DATEVALUE("10/1/20"&amp;RIGHT(BW$1,2)),$T715&lt;=DATEVALUE("9/30/20"&amp;RIGHT(BX$1,2))),AND($U715&gt;=DATEVALUE("10/1/20"&amp;RIGHT(BW$1,2)),$U715&lt;=DATEVALUE("9/30/20"&amp;RIGHT(BX$1,2))),AND($T715&lt;=DATEVALUE("10/1/20"&amp;RIGHT(BW$1,2)),$U715&gt;=DATEVALUE("9/30/20"&amp;RIGHT(BX$1,2)))),
IF(AND($T715&gt;=DATEVALUE("10/1/20"&amp;RIGHT(BW$1,2)),$U715&lt;=DATEVALUE("9/30/20"&amp;RIGHT(BX$1,2))),NETWORKDAYS($T715,$U715,Holidays!$J$3:$J$937),
IF(AND($T715&lt;DATEVALUE("10/1/20"&amp;RIGHT(BW$1,2)),$U715&lt;=DATEVALUE("9/30/20"&amp;RIGHT(BX$1,2))),NETWORKDAYS(DATEVALUE("10/1/20"&amp;RIGHT(BW$1,2)),$U715,Holidays!$J$3:$J$937),
IF($T715&lt;DATEVALUE("10/1/20"&amp;RIGHT(BW$1,2)),NETWORKDAYS(DATEVALUE("10/1/20"&amp;RIGHT(BW$1,2)),DATEVALUE("9/30/20"&amp;RIGHT(BX$1,2)),Holidays!$J$3:$J$937),
IF($T715&gt;=DATEVALUE("10/1/20"&amp;RIGHT(BW$1,2)),NETWORKDAYS($T715,DATEVALUE("9/30/20"&amp;RIGHT(BX$1,2)),Holidays!$J$3:$J$937),"")))),"")/(NETWORKDAYS($T715,$U715,Holidays!$J$3:$J$937)),0))</f>
        <v/>
      </c>
      <c r="BY715" s="87" t="str">
        <f>IF($Q715="","",IFERROR(IF(OR(AND($T715&gt;=DATEVALUE("10/1/20"&amp;RIGHT(BX$1,2)),$T715&lt;=DATEVALUE("9/30/20"&amp;RIGHT(BY$1,2))),AND($U715&gt;=DATEVALUE("10/1/20"&amp;RIGHT(BX$1,2)),$U715&lt;=DATEVALUE("9/30/20"&amp;RIGHT(BY$1,2))),AND($T715&lt;=DATEVALUE("10/1/20"&amp;RIGHT(BX$1,2)),$U715&gt;=DATEVALUE("9/30/20"&amp;RIGHT(BY$1,2)))),
IF(AND($T715&gt;=DATEVALUE("10/1/20"&amp;RIGHT(BX$1,2)),$U715&lt;=DATEVALUE("9/30/20"&amp;RIGHT(BY$1,2))),NETWORKDAYS($T715,$U715,Holidays!$J$3:$J$937),
IF(AND($T715&lt;DATEVALUE("10/1/20"&amp;RIGHT(BX$1,2)),$U715&lt;=DATEVALUE("9/30/20"&amp;RIGHT(BY$1,2))),NETWORKDAYS(DATEVALUE("10/1/20"&amp;RIGHT(BX$1,2)),$U715,Holidays!$J$3:$J$937),
IF($T715&lt;DATEVALUE("10/1/20"&amp;RIGHT(BX$1,2)),NETWORKDAYS(DATEVALUE("10/1/20"&amp;RIGHT(BX$1,2)),DATEVALUE("9/30/20"&amp;RIGHT(BY$1,2)),Holidays!$J$3:$J$937),
IF($T715&gt;=DATEVALUE("10/1/20"&amp;RIGHT(BX$1,2)),NETWORKDAYS($T715,DATEVALUE("9/30/20"&amp;RIGHT(BY$1,2)),Holidays!$J$3:$J$937),"")))),"")/(NETWORKDAYS($T715,$U715,Holidays!$J$3:$J$937)),0))</f>
        <v/>
      </c>
      <c r="BZ715" s="87" t="str">
        <f>IF($Q715="","",IFERROR(IF(OR(AND($T715&gt;=DATEVALUE("10/1/20"&amp;RIGHT(BY$1,2)),$T715&lt;=DATEVALUE("9/30/20"&amp;RIGHT(BZ$1,2))),AND($U715&gt;=DATEVALUE("10/1/20"&amp;RIGHT(BY$1,2)),$U715&lt;=DATEVALUE("9/30/20"&amp;RIGHT(BZ$1,2))),AND($T715&lt;=DATEVALUE("10/1/20"&amp;RIGHT(BY$1,2)),$U715&gt;=DATEVALUE("9/30/20"&amp;RIGHT(BZ$1,2)))),
IF(AND($T715&gt;=DATEVALUE("10/1/20"&amp;RIGHT(BY$1,2)),$U715&lt;=DATEVALUE("9/30/20"&amp;RIGHT(BZ$1,2))),NETWORKDAYS($T715,$U715,Holidays!$J$3:$J$937),
IF(AND($T715&lt;DATEVALUE("10/1/20"&amp;RIGHT(BY$1,2)),$U715&lt;=DATEVALUE("9/30/20"&amp;RIGHT(BZ$1,2))),NETWORKDAYS(DATEVALUE("10/1/20"&amp;RIGHT(BY$1,2)),$U715,Holidays!$J$3:$J$937),
IF($T715&lt;DATEVALUE("10/1/20"&amp;RIGHT(BY$1,2)),NETWORKDAYS(DATEVALUE("10/1/20"&amp;RIGHT(BY$1,2)),DATEVALUE("9/30/20"&amp;RIGHT(BZ$1,2)),Holidays!$J$3:$J$937),
IF($T715&gt;=DATEVALUE("10/1/20"&amp;RIGHT(BY$1,2)),NETWORKDAYS($T715,DATEVALUE("9/30/20"&amp;RIGHT(BZ$1,2)),Holidays!$J$3:$J$937),"")))),"")/(NETWORKDAYS($T715,$U715,Holidays!$J$3:$J$937)),0))</f>
        <v/>
      </c>
      <c r="CA715" s="87" t="str">
        <f>IF($Q715="","",IFERROR(IF(OR(AND($T715&gt;=DATEVALUE("10/1/20"&amp;RIGHT(BZ$1,2)),$T715&lt;=DATEVALUE("9/30/20"&amp;RIGHT(CA$1,2))),AND($U715&gt;=DATEVALUE("10/1/20"&amp;RIGHT(BZ$1,2)),$U715&lt;=DATEVALUE("9/30/20"&amp;RIGHT(CA$1,2))),AND($T715&lt;=DATEVALUE("10/1/20"&amp;RIGHT(BZ$1,2)),$U715&gt;=DATEVALUE("9/30/20"&amp;RIGHT(CA$1,2)))),
IF(AND($T715&gt;=DATEVALUE("10/1/20"&amp;RIGHT(BZ$1,2)),$U715&lt;=DATEVALUE("9/30/20"&amp;RIGHT(CA$1,2))),NETWORKDAYS($T715,$U715,Holidays!$J$3:$J$937),
IF(AND($T715&lt;DATEVALUE("10/1/20"&amp;RIGHT(BZ$1,2)),$U715&lt;=DATEVALUE("9/30/20"&amp;RIGHT(CA$1,2))),NETWORKDAYS(DATEVALUE("10/1/20"&amp;RIGHT(BZ$1,2)),$U715,Holidays!$J$3:$J$937),
IF($T715&lt;DATEVALUE("10/1/20"&amp;RIGHT(BZ$1,2)),NETWORKDAYS(DATEVALUE("10/1/20"&amp;RIGHT(BZ$1,2)),DATEVALUE("9/30/20"&amp;RIGHT(CA$1,2)),Holidays!$J$3:$J$937),
IF($T715&gt;=DATEVALUE("10/1/20"&amp;RIGHT(BZ$1,2)),NETWORKDAYS($T715,DATEVALUE("9/30/20"&amp;RIGHT(CA$1,2)),Holidays!$J$3:$J$937),"")))),"")/(NETWORKDAYS($T715,$U715,Holidays!$J$3:$J$937)),0))</f>
        <v/>
      </c>
      <c r="CB715" s="87" t="str">
        <f>IF($Q715="","",IFERROR(IF(OR(AND($T715&gt;=DATEVALUE("10/1/20"&amp;RIGHT(CA$1,2)),$T715&lt;=DATEVALUE("9/30/20"&amp;RIGHT(CB$1,2))),AND($U715&gt;=DATEVALUE("10/1/20"&amp;RIGHT(CA$1,2)),$U715&lt;=DATEVALUE("9/30/20"&amp;RIGHT(CB$1,2))),AND($T715&lt;=DATEVALUE("10/1/20"&amp;RIGHT(CA$1,2)),$U715&gt;=DATEVALUE("9/30/20"&amp;RIGHT(CB$1,2)))),
IF(AND($T715&gt;=DATEVALUE("10/1/20"&amp;RIGHT(CA$1,2)),$U715&lt;=DATEVALUE("9/30/20"&amp;RIGHT(CB$1,2))),NETWORKDAYS($T715,$U715,Holidays!$J$3:$J$937),
IF(AND($T715&lt;DATEVALUE("10/1/20"&amp;RIGHT(CA$1,2)),$U715&lt;=DATEVALUE("9/30/20"&amp;RIGHT(CB$1,2))),NETWORKDAYS(DATEVALUE("10/1/20"&amp;RIGHT(CA$1,2)),$U715,Holidays!$J$3:$J$937),
IF($T715&lt;DATEVALUE("10/1/20"&amp;RIGHT(CA$1,2)),NETWORKDAYS(DATEVALUE("10/1/20"&amp;RIGHT(CA$1,2)),DATEVALUE("9/30/20"&amp;RIGHT(CB$1,2)),Holidays!$J$3:$J$937),
IF($T715&gt;=DATEVALUE("10/1/20"&amp;RIGHT(CA$1,2)),NETWORKDAYS($T715,DATEVALUE("9/30/20"&amp;RIGHT(CB$1,2)),Holidays!$J$3:$J$937),"")))),"")/(NETWORKDAYS($T715,$U715,Holidays!$J$3:$J$937)),0))</f>
        <v/>
      </c>
    </row>
    <row r="716" spans="1:80">
      <c r="A716" s="97"/>
      <c r="B716" s="98" t="str">
        <f ca="1">IF(NOT($A716=""),OFFSET('WBS Reference &amp; User Procedure'!$A$1,MATCH($A716,'WBS Reference &amp; User Procedure'!$A:$A,0)-1,1),"")</f>
        <v/>
      </c>
      <c r="D716" s="97"/>
      <c r="T716" s="104" t="str">
        <f>IF(NOT(Q716=""),IF(NOT($S716=""),$S716,#REF!),"")</f>
        <v/>
      </c>
      <c r="U716" s="104" t="str">
        <f>IF(NOT(Q716=""),WORKDAY(T716,Q716,Holidays!$J$3:$J$937),"")</f>
        <v/>
      </c>
      <c r="V716" s="104"/>
      <c r="W716" s="104"/>
      <c r="X716" s="101" t="str">
        <f t="shared" si="153"/>
        <v/>
      </c>
      <c r="AL716" s="87" t="str">
        <f t="shared" ca="1" si="150"/>
        <v/>
      </c>
      <c r="AN716" s="87" t="str">
        <f t="shared" ref="AN716:AW725" ca="1" si="160">IF($Q716="","",IFERROR(OFFSET(INDIRECT("'"&amp;KEY_RESOURCE_STRUCTURE_TAB&amp;"'!"&amp;KEY_RATE_SET_INDEX&amp;""),$AL716-1,COLUMN()-34),0))</f>
        <v/>
      </c>
      <c r="AO716" s="87" t="str">
        <f t="shared" ca="1" si="160"/>
        <v/>
      </c>
      <c r="AP716" s="87" t="str">
        <f t="shared" ca="1" si="160"/>
        <v/>
      </c>
      <c r="AQ716" s="87" t="str">
        <f t="shared" ca="1" si="160"/>
        <v/>
      </c>
      <c r="AR716" s="87" t="str">
        <f t="shared" ca="1" si="160"/>
        <v/>
      </c>
      <c r="AS716" s="87" t="str">
        <f t="shared" ca="1" si="160"/>
        <v/>
      </c>
      <c r="AT716" s="87" t="str">
        <f t="shared" ca="1" si="160"/>
        <v/>
      </c>
      <c r="AU716" s="87" t="str">
        <f t="shared" ca="1" si="160"/>
        <v/>
      </c>
      <c r="AV716" s="87" t="str">
        <f t="shared" ca="1" si="160"/>
        <v/>
      </c>
      <c r="AW716" s="87" t="str">
        <f t="shared" ca="1" si="160"/>
        <v/>
      </c>
      <c r="AX716" s="87" t="str">
        <f t="shared" ref="AX716:BG725" ca="1" si="161">IF($Q716="","",IFERROR(OFFSET(INDIRECT("'"&amp;KEY_RESOURCE_STRUCTURE_TAB&amp;"'!"&amp;KEY_RATE_SET_INDEX&amp;""),$AL716-1,COLUMN()-34),0))</f>
        <v/>
      </c>
      <c r="AY716" s="87" t="str">
        <f t="shared" ca="1" si="161"/>
        <v/>
      </c>
      <c r="AZ716" s="87" t="str">
        <f t="shared" ca="1" si="161"/>
        <v/>
      </c>
      <c r="BA716" s="87" t="str">
        <f t="shared" ca="1" si="161"/>
        <v/>
      </c>
      <c r="BB716" s="87" t="str">
        <f t="shared" ca="1" si="161"/>
        <v/>
      </c>
      <c r="BC716" s="87" t="str">
        <f t="shared" ca="1" si="161"/>
        <v/>
      </c>
      <c r="BD716" s="87" t="str">
        <f t="shared" ca="1" si="161"/>
        <v/>
      </c>
      <c r="BE716" s="87" t="str">
        <f t="shared" ca="1" si="161"/>
        <v/>
      </c>
      <c r="BF716" s="87" t="str">
        <f t="shared" ca="1" si="161"/>
        <v/>
      </c>
      <c r="BG716" s="87" t="str">
        <f t="shared" ca="1" si="161"/>
        <v/>
      </c>
      <c r="BI716" s="87" t="str">
        <f>IF($Q716="","",IFERROR(IF(OR(AND($T716&gt;=DATEVALUE("10/1/20"&amp;RIGHT(BH$1,2)),$T716&lt;=DATEVALUE("9/30/20"&amp;RIGHT(BI$1,2))),AND($U716&gt;=DATEVALUE("10/1/20"&amp;RIGHT(BH$1,2)),$U716&lt;=DATEVALUE("9/30/20"&amp;RIGHT(BI$1,2))),AND($T716&lt;=DATEVALUE("10/1/20"&amp;RIGHT(BH$1,2)),$U716&gt;=DATEVALUE("9/30/20"&amp;RIGHT(BI$1,2)))),
IF(AND($T716&gt;=DATEVALUE("10/1/20"&amp;RIGHT(BH$1,2)),$U716&lt;=DATEVALUE("9/30/20"&amp;RIGHT(BI$1,2))),NETWORKDAYS($T716,$U716,Holidays!$J$3:$J$937),
IF(AND($T716&lt;DATEVALUE("10/1/20"&amp;RIGHT(BH$1,2)),$U716&lt;=DATEVALUE("9/30/20"&amp;RIGHT(BI$1,2))),NETWORKDAYS(DATEVALUE("10/1/20"&amp;RIGHT(BH$1,2)),$U716,Holidays!$J$3:$J$937),
IF($T716&lt;DATEVALUE("10/1/20"&amp;RIGHT(BH$1,2)),NETWORKDAYS(DATEVALUE("10/1/20"&amp;RIGHT(BH$1,2)),DATEVALUE("9/30/20"&amp;RIGHT(BI$1,2)),Holidays!$J$3:$J$937),
IF($T716&gt;=DATEVALUE("10/1/20"&amp;RIGHT(BH$1,2)),NETWORKDAYS($T716,DATEVALUE("9/30/20"&amp;RIGHT(BI$1,2)),Holidays!$J$3:$J$937),"")))),"")/(NETWORKDAYS($T716,$U716,Holidays!$J$3:$J$937)),0))</f>
        <v/>
      </c>
      <c r="BJ716" s="87" t="str">
        <f>IF($Q716="","",IFERROR(IF(OR(AND($T716&gt;=DATEVALUE("10/1/20"&amp;RIGHT(BI$1,2)),$T716&lt;=DATEVALUE("9/30/20"&amp;RIGHT(BJ$1,2))),AND($U716&gt;=DATEVALUE("10/1/20"&amp;RIGHT(BI$1,2)),$U716&lt;=DATEVALUE("9/30/20"&amp;RIGHT(BJ$1,2))),AND($T716&lt;=DATEVALUE("10/1/20"&amp;RIGHT(BI$1,2)),$U716&gt;=DATEVALUE("9/30/20"&amp;RIGHT(BJ$1,2)))),
IF(AND($T716&gt;=DATEVALUE("10/1/20"&amp;RIGHT(BI$1,2)),$U716&lt;=DATEVALUE("9/30/20"&amp;RIGHT(BJ$1,2))),NETWORKDAYS($T716,$U716,Holidays!$J$3:$J$937),
IF(AND($T716&lt;DATEVALUE("10/1/20"&amp;RIGHT(BI$1,2)),$U716&lt;=DATEVALUE("9/30/20"&amp;RIGHT(BJ$1,2))),NETWORKDAYS(DATEVALUE("10/1/20"&amp;RIGHT(BI$1,2)),$U716,Holidays!$J$3:$J$937),
IF($T716&lt;DATEVALUE("10/1/20"&amp;RIGHT(BI$1,2)),NETWORKDAYS(DATEVALUE("10/1/20"&amp;RIGHT(BI$1,2)),DATEVALUE("9/30/20"&amp;RIGHT(BJ$1,2)),Holidays!$J$3:$J$937),
IF($T716&gt;=DATEVALUE("10/1/20"&amp;RIGHT(BI$1,2)),NETWORKDAYS($T716,DATEVALUE("9/30/20"&amp;RIGHT(BJ$1,2)),Holidays!$J$3:$J$937),"")))),"")/(NETWORKDAYS($T716,$U716,Holidays!$J$3:$J$937)),0))</f>
        <v/>
      </c>
      <c r="BK716" s="87" t="str">
        <f>IF($Q716="","",IFERROR(IF(OR(AND($T716&gt;=DATEVALUE("10/1/20"&amp;RIGHT(BJ$1,2)),$T716&lt;=DATEVALUE("9/30/20"&amp;RIGHT(BK$1,2))),AND($U716&gt;=DATEVALUE("10/1/20"&amp;RIGHT(BJ$1,2)),$U716&lt;=DATEVALUE("9/30/20"&amp;RIGHT(BK$1,2))),AND($T716&lt;=DATEVALUE("10/1/20"&amp;RIGHT(BJ$1,2)),$U716&gt;=DATEVALUE("9/30/20"&amp;RIGHT(BK$1,2)))),
IF(AND($T716&gt;=DATEVALUE("10/1/20"&amp;RIGHT(BJ$1,2)),$U716&lt;=DATEVALUE("9/30/20"&amp;RIGHT(BK$1,2))),NETWORKDAYS($T716,$U716,Holidays!$J$3:$J$937),
IF(AND($T716&lt;DATEVALUE("10/1/20"&amp;RIGHT(BJ$1,2)),$U716&lt;=DATEVALUE("9/30/20"&amp;RIGHT(BK$1,2))),NETWORKDAYS(DATEVALUE("10/1/20"&amp;RIGHT(BJ$1,2)),$U716,Holidays!$J$3:$J$937),
IF($T716&lt;DATEVALUE("10/1/20"&amp;RIGHT(BJ$1,2)),NETWORKDAYS(DATEVALUE("10/1/20"&amp;RIGHT(BJ$1,2)),DATEVALUE("9/30/20"&amp;RIGHT(BK$1,2)),Holidays!$J$3:$J$937),
IF($T716&gt;=DATEVALUE("10/1/20"&amp;RIGHT(BJ$1,2)),NETWORKDAYS($T716,DATEVALUE("9/30/20"&amp;RIGHT(BK$1,2)),Holidays!$J$3:$J$937),"")))),"")/(NETWORKDAYS($T716,$U716,Holidays!$J$3:$J$937)),0))</f>
        <v/>
      </c>
      <c r="BL716" s="87" t="str">
        <f>IF($Q716="","",IFERROR(IF(OR(AND($T716&gt;=DATEVALUE("10/1/20"&amp;RIGHT(BK$1,2)),$T716&lt;=DATEVALUE("9/30/20"&amp;RIGHT(BL$1,2))),AND($U716&gt;=DATEVALUE("10/1/20"&amp;RIGHT(BK$1,2)),$U716&lt;=DATEVALUE("9/30/20"&amp;RIGHT(BL$1,2))),AND($T716&lt;=DATEVALUE("10/1/20"&amp;RIGHT(BK$1,2)),$U716&gt;=DATEVALUE("9/30/20"&amp;RIGHT(BL$1,2)))),
IF(AND($T716&gt;=DATEVALUE("10/1/20"&amp;RIGHT(BK$1,2)),$U716&lt;=DATEVALUE("9/30/20"&amp;RIGHT(BL$1,2))),NETWORKDAYS($T716,$U716,Holidays!$J$3:$J$937),
IF(AND($T716&lt;DATEVALUE("10/1/20"&amp;RIGHT(BK$1,2)),$U716&lt;=DATEVALUE("9/30/20"&amp;RIGHT(BL$1,2))),NETWORKDAYS(DATEVALUE("10/1/20"&amp;RIGHT(BK$1,2)),$U716,Holidays!$J$3:$J$937),
IF($T716&lt;DATEVALUE("10/1/20"&amp;RIGHT(BK$1,2)),NETWORKDAYS(DATEVALUE("10/1/20"&amp;RIGHT(BK$1,2)),DATEVALUE("9/30/20"&amp;RIGHT(BL$1,2)),Holidays!$J$3:$J$937),
IF($T716&gt;=DATEVALUE("10/1/20"&amp;RIGHT(BK$1,2)),NETWORKDAYS($T716,DATEVALUE("9/30/20"&amp;RIGHT(BL$1,2)),Holidays!$J$3:$J$937),"")))),"")/(NETWORKDAYS($T716,$U716,Holidays!$J$3:$J$937)),0))</f>
        <v/>
      </c>
      <c r="BM716" s="87" t="str">
        <f>IF($Q716="","",IFERROR(IF(OR(AND($T716&gt;=DATEVALUE("10/1/20"&amp;RIGHT(BL$1,2)),$T716&lt;=DATEVALUE("9/30/20"&amp;RIGHT(BM$1,2))),AND($U716&gt;=DATEVALUE("10/1/20"&amp;RIGHT(BL$1,2)),$U716&lt;=DATEVALUE("9/30/20"&amp;RIGHT(BM$1,2))),AND($T716&lt;=DATEVALUE("10/1/20"&amp;RIGHT(BL$1,2)),$U716&gt;=DATEVALUE("9/30/20"&amp;RIGHT(BM$1,2)))),
IF(AND($T716&gt;=DATEVALUE("10/1/20"&amp;RIGHT(BL$1,2)),$U716&lt;=DATEVALUE("9/30/20"&amp;RIGHT(BM$1,2))),NETWORKDAYS($T716,$U716,Holidays!$J$3:$J$937),
IF(AND($T716&lt;DATEVALUE("10/1/20"&amp;RIGHT(BL$1,2)),$U716&lt;=DATEVALUE("9/30/20"&amp;RIGHT(BM$1,2))),NETWORKDAYS(DATEVALUE("10/1/20"&amp;RIGHT(BL$1,2)),$U716,Holidays!$J$3:$J$937),
IF($T716&lt;DATEVALUE("10/1/20"&amp;RIGHT(BL$1,2)),NETWORKDAYS(DATEVALUE("10/1/20"&amp;RIGHT(BL$1,2)),DATEVALUE("9/30/20"&amp;RIGHT(BM$1,2)),Holidays!$J$3:$J$937),
IF($T716&gt;=DATEVALUE("10/1/20"&amp;RIGHT(BL$1,2)),NETWORKDAYS($T716,DATEVALUE("9/30/20"&amp;RIGHT(BM$1,2)),Holidays!$J$3:$J$937),"")))),"")/(NETWORKDAYS($T716,$U716,Holidays!$J$3:$J$937)),0))</f>
        <v/>
      </c>
      <c r="BN716" s="87" t="str">
        <f>IF($Q716="","",IFERROR(IF(OR(AND($T716&gt;=DATEVALUE("10/1/20"&amp;RIGHT(BM$1,2)),$T716&lt;=DATEVALUE("9/30/20"&amp;RIGHT(BN$1,2))),AND($U716&gt;=DATEVALUE("10/1/20"&amp;RIGHT(BM$1,2)),$U716&lt;=DATEVALUE("9/30/20"&amp;RIGHT(BN$1,2))),AND($T716&lt;=DATEVALUE("10/1/20"&amp;RIGHT(BM$1,2)),$U716&gt;=DATEVALUE("9/30/20"&amp;RIGHT(BN$1,2)))),
IF(AND($T716&gt;=DATEVALUE("10/1/20"&amp;RIGHT(BM$1,2)),$U716&lt;=DATEVALUE("9/30/20"&amp;RIGHT(BN$1,2))),NETWORKDAYS($T716,$U716,Holidays!$J$3:$J$937),
IF(AND($T716&lt;DATEVALUE("10/1/20"&amp;RIGHT(BM$1,2)),$U716&lt;=DATEVALUE("9/30/20"&amp;RIGHT(BN$1,2))),NETWORKDAYS(DATEVALUE("10/1/20"&amp;RIGHT(BM$1,2)),$U716,Holidays!$J$3:$J$937),
IF($T716&lt;DATEVALUE("10/1/20"&amp;RIGHT(BM$1,2)),NETWORKDAYS(DATEVALUE("10/1/20"&amp;RIGHT(BM$1,2)),DATEVALUE("9/30/20"&amp;RIGHT(BN$1,2)),Holidays!$J$3:$J$937),
IF($T716&gt;=DATEVALUE("10/1/20"&amp;RIGHT(BM$1,2)),NETWORKDAYS($T716,DATEVALUE("9/30/20"&amp;RIGHT(BN$1,2)),Holidays!$J$3:$J$937),"")))),"")/(NETWORKDAYS($T716,$U716,Holidays!$J$3:$J$937)),0))</f>
        <v/>
      </c>
      <c r="BO716" s="87" t="str">
        <f>IF($Q716="","",IFERROR(IF(OR(AND($T716&gt;=DATEVALUE("10/1/20"&amp;RIGHT(BN$1,2)),$T716&lt;=DATEVALUE("9/30/20"&amp;RIGHT(BO$1,2))),AND($U716&gt;=DATEVALUE("10/1/20"&amp;RIGHT(BN$1,2)),$U716&lt;=DATEVALUE("9/30/20"&amp;RIGHT(BO$1,2))),AND($T716&lt;=DATEVALUE("10/1/20"&amp;RIGHT(BN$1,2)),$U716&gt;=DATEVALUE("9/30/20"&amp;RIGHT(BO$1,2)))),
IF(AND($T716&gt;=DATEVALUE("10/1/20"&amp;RIGHT(BN$1,2)),$U716&lt;=DATEVALUE("9/30/20"&amp;RIGHT(BO$1,2))),NETWORKDAYS($T716,$U716,Holidays!$J$3:$J$937),
IF(AND($T716&lt;DATEVALUE("10/1/20"&amp;RIGHT(BN$1,2)),$U716&lt;=DATEVALUE("9/30/20"&amp;RIGHT(BO$1,2))),NETWORKDAYS(DATEVALUE("10/1/20"&amp;RIGHT(BN$1,2)),$U716,Holidays!$J$3:$J$937),
IF($T716&lt;DATEVALUE("10/1/20"&amp;RIGHT(BN$1,2)),NETWORKDAYS(DATEVALUE("10/1/20"&amp;RIGHT(BN$1,2)),DATEVALUE("9/30/20"&amp;RIGHT(BO$1,2)),Holidays!$J$3:$J$937),
IF($T716&gt;=DATEVALUE("10/1/20"&amp;RIGHT(BN$1,2)),NETWORKDAYS($T716,DATEVALUE("9/30/20"&amp;RIGHT(BO$1,2)),Holidays!$J$3:$J$937),"")))),"")/(NETWORKDAYS($T716,$U716,Holidays!$J$3:$J$937)),0))</f>
        <v/>
      </c>
      <c r="BP716" s="87" t="str">
        <f>IF($Q716="","",IFERROR(IF(OR(AND($T716&gt;=DATEVALUE("10/1/20"&amp;RIGHT(BO$1,2)),$T716&lt;=DATEVALUE("9/30/20"&amp;RIGHT(BP$1,2))),AND($U716&gt;=DATEVALUE("10/1/20"&amp;RIGHT(BO$1,2)),$U716&lt;=DATEVALUE("9/30/20"&amp;RIGHT(BP$1,2))),AND($T716&lt;=DATEVALUE("10/1/20"&amp;RIGHT(BO$1,2)),$U716&gt;=DATEVALUE("9/30/20"&amp;RIGHT(BP$1,2)))),
IF(AND($T716&gt;=DATEVALUE("10/1/20"&amp;RIGHT(BO$1,2)),$U716&lt;=DATEVALUE("9/30/20"&amp;RIGHT(BP$1,2))),NETWORKDAYS($T716,$U716,Holidays!$J$3:$J$937),
IF(AND($T716&lt;DATEVALUE("10/1/20"&amp;RIGHT(BO$1,2)),$U716&lt;=DATEVALUE("9/30/20"&amp;RIGHT(BP$1,2))),NETWORKDAYS(DATEVALUE("10/1/20"&amp;RIGHT(BO$1,2)),$U716,Holidays!$J$3:$J$937),
IF($T716&lt;DATEVALUE("10/1/20"&amp;RIGHT(BO$1,2)),NETWORKDAYS(DATEVALUE("10/1/20"&amp;RIGHT(BO$1,2)),DATEVALUE("9/30/20"&amp;RIGHT(BP$1,2)),Holidays!$J$3:$J$937),
IF($T716&gt;=DATEVALUE("10/1/20"&amp;RIGHT(BO$1,2)),NETWORKDAYS($T716,DATEVALUE("9/30/20"&amp;RIGHT(BP$1,2)),Holidays!$J$3:$J$937),"")))),"")/(NETWORKDAYS($T716,$U716,Holidays!$J$3:$J$937)),0))</f>
        <v/>
      </c>
      <c r="BQ716" s="87" t="str">
        <f>IF($Q716="","",IFERROR(IF(OR(AND($T716&gt;=DATEVALUE("10/1/20"&amp;RIGHT(BP$1,2)),$T716&lt;=DATEVALUE("9/30/20"&amp;RIGHT(BQ$1,2))),AND($U716&gt;=DATEVALUE("10/1/20"&amp;RIGHT(BP$1,2)),$U716&lt;=DATEVALUE("9/30/20"&amp;RIGHT(BQ$1,2))),AND($T716&lt;=DATEVALUE("10/1/20"&amp;RIGHT(BP$1,2)),$U716&gt;=DATEVALUE("9/30/20"&amp;RIGHT(BQ$1,2)))),
IF(AND($T716&gt;=DATEVALUE("10/1/20"&amp;RIGHT(BP$1,2)),$U716&lt;=DATEVALUE("9/30/20"&amp;RIGHT(BQ$1,2))),NETWORKDAYS($T716,$U716,Holidays!$J$3:$J$937),
IF(AND($T716&lt;DATEVALUE("10/1/20"&amp;RIGHT(BP$1,2)),$U716&lt;=DATEVALUE("9/30/20"&amp;RIGHT(BQ$1,2))),NETWORKDAYS(DATEVALUE("10/1/20"&amp;RIGHT(BP$1,2)),$U716,Holidays!$J$3:$J$937),
IF($T716&lt;DATEVALUE("10/1/20"&amp;RIGHT(BP$1,2)),NETWORKDAYS(DATEVALUE("10/1/20"&amp;RIGHT(BP$1,2)),DATEVALUE("9/30/20"&amp;RIGHT(BQ$1,2)),Holidays!$J$3:$J$937),
IF($T716&gt;=DATEVALUE("10/1/20"&amp;RIGHT(BP$1,2)),NETWORKDAYS($T716,DATEVALUE("9/30/20"&amp;RIGHT(BQ$1,2)),Holidays!$J$3:$J$937),"")))),"")/(NETWORKDAYS($T716,$U716,Holidays!$J$3:$J$937)),0))</f>
        <v/>
      </c>
      <c r="BR716" s="87" t="str">
        <f>IF($Q716="","",IFERROR(IF(OR(AND($T716&gt;=DATEVALUE("10/1/20"&amp;RIGHT(BQ$1,2)),$T716&lt;=DATEVALUE("9/30/20"&amp;RIGHT(BR$1,2))),AND($U716&gt;=DATEVALUE("10/1/20"&amp;RIGHT(BQ$1,2)),$U716&lt;=DATEVALUE("9/30/20"&amp;RIGHT(BR$1,2))),AND($T716&lt;=DATEVALUE("10/1/20"&amp;RIGHT(BQ$1,2)),$U716&gt;=DATEVALUE("9/30/20"&amp;RIGHT(BR$1,2)))),
IF(AND($T716&gt;=DATEVALUE("10/1/20"&amp;RIGHT(BQ$1,2)),$U716&lt;=DATEVALUE("9/30/20"&amp;RIGHT(BR$1,2))),NETWORKDAYS($T716,$U716,Holidays!$J$3:$J$937),
IF(AND($T716&lt;DATEVALUE("10/1/20"&amp;RIGHT(BQ$1,2)),$U716&lt;=DATEVALUE("9/30/20"&amp;RIGHT(BR$1,2))),NETWORKDAYS(DATEVALUE("10/1/20"&amp;RIGHT(BQ$1,2)),$U716,Holidays!$J$3:$J$937),
IF($T716&lt;DATEVALUE("10/1/20"&amp;RIGHT(BQ$1,2)),NETWORKDAYS(DATEVALUE("10/1/20"&amp;RIGHT(BQ$1,2)),DATEVALUE("9/30/20"&amp;RIGHT(BR$1,2)),Holidays!$J$3:$J$937),
IF($T716&gt;=DATEVALUE("10/1/20"&amp;RIGHT(BQ$1,2)),NETWORKDAYS($T716,DATEVALUE("9/30/20"&amp;RIGHT(BR$1,2)),Holidays!$J$3:$J$937),"")))),"")/(NETWORKDAYS($T716,$U716,Holidays!$J$3:$J$937)),0))</f>
        <v/>
      </c>
      <c r="BS716" s="87" t="str">
        <f>IF($Q716="","",IFERROR(IF(OR(AND($T716&gt;=DATEVALUE("10/1/20"&amp;RIGHT(BR$1,2)),$T716&lt;=DATEVALUE("9/30/20"&amp;RIGHT(BS$1,2))),AND($U716&gt;=DATEVALUE("10/1/20"&amp;RIGHT(BR$1,2)),$U716&lt;=DATEVALUE("9/30/20"&amp;RIGHT(BS$1,2))),AND($T716&lt;=DATEVALUE("10/1/20"&amp;RIGHT(BR$1,2)),$U716&gt;=DATEVALUE("9/30/20"&amp;RIGHT(BS$1,2)))),
IF(AND($T716&gt;=DATEVALUE("10/1/20"&amp;RIGHT(BR$1,2)),$U716&lt;=DATEVALUE("9/30/20"&amp;RIGHT(BS$1,2))),NETWORKDAYS($T716,$U716,Holidays!$J$3:$J$937),
IF(AND($T716&lt;DATEVALUE("10/1/20"&amp;RIGHT(BR$1,2)),$U716&lt;=DATEVALUE("9/30/20"&amp;RIGHT(BS$1,2))),NETWORKDAYS(DATEVALUE("10/1/20"&amp;RIGHT(BR$1,2)),$U716,Holidays!$J$3:$J$937),
IF($T716&lt;DATEVALUE("10/1/20"&amp;RIGHT(BR$1,2)),NETWORKDAYS(DATEVALUE("10/1/20"&amp;RIGHT(BR$1,2)),DATEVALUE("9/30/20"&amp;RIGHT(BS$1,2)),Holidays!$J$3:$J$937),
IF($T716&gt;=DATEVALUE("10/1/20"&amp;RIGHT(BR$1,2)),NETWORKDAYS($T716,DATEVALUE("9/30/20"&amp;RIGHT(BS$1,2)),Holidays!$J$3:$J$937),"")))),"")/(NETWORKDAYS($T716,$U716,Holidays!$J$3:$J$937)),0))</f>
        <v/>
      </c>
      <c r="BT716" s="87" t="str">
        <f>IF($Q716="","",IFERROR(IF(OR(AND($T716&gt;=DATEVALUE("10/1/20"&amp;RIGHT(BS$1,2)),$T716&lt;=DATEVALUE("9/30/20"&amp;RIGHT(BT$1,2))),AND($U716&gt;=DATEVALUE("10/1/20"&amp;RIGHT(BS$1,2)),$U716&lt;=DATEVALUE("9/30/20"&amp;RIGHT(BT$1,2))),AND($T716&lt;=DATEVALUE("10/1/20"&amp;RIGHT(BS$1,2)),$U716&gt;=DATEVALUE("9/30/20"&amp;RIGHT(BT$1,2)))),
IF(AND($T716&gt;=DATEVALUE("10/1/20"&amp;RIGHT(BS$1,2)),$U716&lt;=DATEVALUE("9/30/20"&amp;RIGHT(BT$1,2))),NETWORKDAYS($T716,$U716,Holidays!$J$3:$J$937),
IF(AND($T716&lt;DATEVALUE("10/1/20"&amp;RIGHT(BS$1,2)),$U716&lt;=DATEVALUE("9/30/20"&amp;RIGHT(BT$1,2))),NETWORKDAYS(DATEVALUE("10/1/20"&amp;RIGHT(BS$1,2)),$U716,Holidays!$J$3:$J$937),
IF($T716&lt;DATEVALUE("10/1/20"&amp;RIGHT(BS$1,2)),NETWORKDAYS(DATEVALUE("10/1/20"&amp;RIGHT(BS$1,2)),DATEVALUE("9/30/20"&amp;RIGHT(BT$1,2)),Holidays!$J$3:$J$937),
IF($T716&gt;=DATEVALUE("10/1/20"&amp;RIGHT(BS$1,2)),NETWORKDAYS($T716,DATEVALUE("9/30/20"&amp;RIGHT(BT$1,2)),Holidays!$J$3:$J$937),"")))),"")/(NETWORKDAYS($T716,$U716,Holidays!$J$3:$J$937)),0))</f>
        <v/>
      </c>
      <c r="BU716" s="87" t="str">
        <f>IF($Q716="","",IFERROR(IF(OR(AND($T716&gt;=DATEVALUE("10/1/20"&amp;RIGHT(BT$1,2)),$T716&lt;=DATEVALUE("9/30/20"&amp;RIGHT(BU$1,2))),AND($U716&gt;=DATEVALUE("10/1/20"&amp;RIGHT(BT$1,2)),$U716&lt;=DATEVALUE("9/30/20"&amp;RIGHT(BU$1,2))),AND($T716&lt;=DATEVALUE("10/1/20"&amp;RIGHT(BT$1,2)),$U716&gt;=DATEVALUE("9/30/20"&amp;RIGHT(BU$1,2)))),
IF(AND($T716&gt;=DATEVALUE("10/1/20"&amp;RIGHT(BT$1,2)),$U716&lt;=DATEVALUE("9/30/20"&amp;RIGHT(BU$1,2))),NETWORKDAYS($T716,$U716,Holidays!$J$3:$J$937),
IF(AND($T716&lt;DATEVALUE("10/1/20"&amp;RIGHT(BT$1,2)),$U716&lt;=DATEVALUE("9/30/20"&amp;RIGHT(BU$1,2))),NETWORKDAYS(DATEVALUE("10/1/20"&amp;RIGHT(BT$1,2)),$U716,Holidays!$J$3:$J$937),
IF($T716&lt;DATEVALUE("10/1/20"&amp;RIGHT(BT$1,2)),NETWORKDAYS(DATEVALUE("10/1/20"&amp;RIGHT(BT$1,2)),DATEVALUE("9/30/20"&amp;RIGHT(BU$1,2)),Holidays!$J$3:$J$937),
IF($T716&gt;=DATEVALUE("10/1/20"&amp;RIGHT(BT$1,2)),NETWORKDAYS($T716,DATEVALUE("9/30/20"&amp;RIGHT(BU$1,2)),Holidays!$J$3:$J$937),"")))),"")/(NETWORKDAYS($T716,$U716,Holidays!$J$3:$J$937)),0))</f>
        <v/>
      </c>
      <c r="BV716" s="87" t="str">
        <f>IF($Q716="","",IFERROR(IF(OR(AND($T716&gt;=DATEVALUE("10/1/20"&amp;RIGHT(BU$1,2)),$T716&lt;=DATEVALUE("9/30/20"&amp;RIGHT(BV$1,2))),AND($U716&gt;=DATEVALUE("10/1/20"&amp;RIGHT(BU$1,2)),$U716&lt;=DATEVALUE("9/30/20"&amp;RIGHT(BV$1,2))),AND($T716&lt;=DATEVALUE("10/1/20"&amp;RIGHT(BU$1,2)),$U716&gt;=DATEVALUE("9/30/20"&amp;RIGHT(BV$1,2)))),
IF(AND($T716&gt;=DATEVALUE("10/1/20"&amp;RIGHT(BU$1,2)),$U716&lt;=DATEVALUE("9/30/20"&amp;RIGHT(BV$1,2))),NETWORKDAYS($T716,$U716,Holidays!$J$3:$J$937),
IF(AND($T716&lt;DATEVALUE("10/1/20"&amp;RIGHT(BU$1,2)),$U716&lt;=DATEVALUE("9/30/20"&amp;RIGHT(BV$1,2))),NETWORKDAYS(DATEVALUE("10/1/20"&amp;RIGHT(BU$1,2)),$U716,Holidays!$J$3:$J$937),
IF($T716&lt;DATEVALUE("10/1/20"&amp;RIGHT(BU$1,2)),NETWORKDAYS(DATEVALUE("10/1/20"&amp;RIGHT(BU$1,2)),DATEVALUE("9/30/20"&amp;RIGHT(BV$1,2)),Holidays!$J$3:$J$937),
IF($T716&gt;=DATEVALUE("10/1/20"&amp;RIGHT(BU$1,2)),NETWORKDAYS($T716,DATEVALUE("9/30/20"&amp;RIGHT(BV$1,2)),Holidays!$J$3:$J$937),"")))),"")/(NETWORKDAYS($T716,$U716,Holidays!$J$3:$J$937)),0))</f>
        <v/>
      </c>
      <c r="BW716" s="87" t="str">
        <f>IF($Q716="","",IFERROR(IF(OR(AND($T716&gt;=DATEVALUE("10/1/20"&amp;RIGHT(BV$1,2)),$T716&lt;=DATEVALUE("9/30/20"&amp;RIGHT(BW$1,2))),AND($U716&gt;=DATEVALUE("10/1/20"&amp;RIGHT(BV$1,2)),$U716&lt;=DATEVALUE("9/30/20"&amp;RIGHT(BW$1,2))),AND($T716&lt;=DATEVALUE("10/1/20"&amp;RIGHT(BV$1,2)),$U716&gt;=DATEVALUE("9/30/20"&amp;RIGHT(BW$1,2)))),
IF(AND($T716&gt;=DATEVALUE("10/1/20"&amp;RIGHT(BV$1,2)),$U716&lt;=DATEVALUE("9/30/20"&amp;RIGHT(BW$1,2))),NETWORKDAYS($T716,$U716,Holidays!$J$3:$J$937),
IF(AND($T716&lt;DATEVALUE("10/1/20"&amp;RIGHT(BV$1,2)),$U716&lt;=DATEVALUE("9/30/20"&amp;RIGHT(BW$1,2))),NETWORKDAYS(DATEVALUE("10/1/20"&amp;RIGHT(BV$1,2)),$U716,Holidays!$J$3:$J$937),
IF($T716&lt;DATEVALUE("10/1/20"&amp;RIGHT(BV$1,2)),NETWORKDAYS(DATEVALUE("10/1/20"&amp;RIGHT(BV$1,2)),DATEVALUE("9/30/20"&amp;RIGHT(BW$1,2)),Holidays!$J$3:$J$937),
IF($T716&gt;=DATEVALUE("10/1/20"&amp;RIGHT(BV$1,2)),NETWORKDAYS($T716,DATEVALUE("9/30/20"&amp;RIGHT(BW$1,2)),Holidays!$J$3:$J$937),"")))),"")/(NETWORKDAYS($T716,$U716,Holidays!$J$3:$J$937)),0))</f>
        <v/>
      </c>
      <c r="BX716" s="87" t="str">
        <f>IF($Q716="","",IFERROR(IF(OR(AND($T716&gt;=DATEVALUE("10/1/20"&amp;RIGHT(BW$1,2)),$T716&lt;=DATEVALUE("9/30/20"&amp;RIGHT(BX$1,2))),AND($U716&gt;=DATEVALUE("10/1/20"&amp;RIGHT(BW$1,2)),$U716&lt;=DATEVALUE("9/30/20"&amp;RIGHT(BX$1,2))),AND($T716&lt;=DATEVALUE("10/1/20"&amp;RIGHT(BW$1,2)),$U716&gt;=DATEVALUE("9/30/20"&amp;RIGHT(BX$1,2)))),
IF(AND($T716&gt;=DATEVALUE("10/1/20"&amp;RIGHT(BW$1,2)),$U716&lt;=DATEVALUE("9/30/20"&amp;RIGHT(BX$1,2))),NETWORKDAYS($T716,$U716,Holidays!$J$3:$J$937),
IF(AND($T716&lt;DATEVALUE("10/1/20"&amp;RIGHT(BW$1,2)),$U716&lt;=DATEVALUE("9/30/20"&amp;RIGHT(BX$1,2))),NETWORKDAYS(DATEVALUE("10/1/20"&amp;RIGHT(BW$1,2)),$U716,Holidays!$J$3:$J$937),
IF($T716&lt;DATEVALUE("10/1/20"&amp;RIGHT(BW$1,2)),NETWORKDAYS(DATEVALUE("10/1/20"&amp;RIGHT(BW$1,2)),DATEVALUE("9/30/20"&amp;RIGHT(BX$1,2)),Holidays!$J$3:$J$937),
IF($T716&gt;=DATEVALUE("10/1/20"&amp;RIGHT(BW$1,2)),NETWORKDAYS($T716,DATEVALUE("9/30/20"&amp;RIGHT(BX$1,2)),Holidays!$J$3:$J$937),"")))),"")/(NETWORKDAYS($T716,$U716,Holidays!$J$3:$J$937)),0))</f>
        <v/>
      </c>
      <c r="BY716" s="87" t="str">
        <f>IF($Q716="","",IFERROR(IF(OR(AND($T716&gt;=DATEVALUE("10/1/20"&amp;RIGHT(BX$1,2)),$T716&lt;=DATEVALUE("9/30/20"&amp;RIGHT(BY$1,2))),AND($U716&gt;=DATEVALUE("10/1/20"&amp;RIGHT(BX$1,2)),$U716&lt;=DATEVALUE("9/30/20"&amp;RIGHT(BY$1,2))),AND($T716&lt;=DATEVALUE("10/1/20"&amp;RIGHT(BX$1,2)),$U716&gt;=DATEVALUE("9/30/20"&amp;RIGHT(BY$1,2)))),
IF(AND($T716&gt;=DATEVALUE("10/1/20"&amp;RIGHT(BX$1,2)),$U716&lt;=DATEVALUE("9/30/20"&amp;RIGHT(BY$1,2))),NETWORKDAYS($T716,$U716,Holidays!$J$3:$J$937),
IF(AND($T716&lt;DATEVALUE("10/1/20"&amp;RIGHT(BX$1,2)),$U716&lt;=DATEVALUE("9/30/20"&amp;RIGHT(BY$1,2))),NETWORKDAYS(DATEVALUE("10/1/20"&amp;RIGHT(BX$1,2)),$U716,Holidays!$J$3:$J$937),
IF($T716&lt;DATEVALUE("10/1/20"&amp;RIGHT(BX$1,2)),NETWORKDAYS(DATEVALUE("10/1/20"&amp;RIGHT(BX$1,2)),DATEVALUE("9/30/20"&amp;RIGHT(BY$1,2)),Holidays!$J$3:$J$937),
IF($T716&gt;=DATEVALUE("10/1/20"&amp;RIGHT(BX$1,2)),NETWORKDAYS($T716,DATEVALUE("9/30/20"&amp;RIGHT(BY$1,2)),Holidays!$J$3:$J$937),"")))),"")/(NETWORKDAYS($T716,$U716,Holidays!$J$3:$J$937)),0))</f>
        <v/>
      </c>
      <c r="BZ716" s="87" t="str">
        <f>IF($Q716="","",IFERROR(IF(OR(AND($T716&gt;=DATEVALUE("10/1/20"&amp;RIGHT(BY$1,2)),$T716&lt;=DATEVALUE("9/30/20"&amp;RIGHT(BZ$1,2))),AND($U716&gt;=DATEVALUE("10/1/20"&amp;RIGHT(BY$1,2)),$U716&lt;=DATEVALUE("9/30/20"&amp;RIGHT(BZ$1,2))),AND($T716&lt;=DATEVALUE("10/1/20"&amp;RIGHT(BY$1,2)),$U716&gt;=DATEVALUE("9/30/20"&amp;RIGHT(BZ$1,2)))),
IF(AND($T716&gt;=DATEVALUE("10/1/20"&amp;RIGHT(BY$1,2)),$U716&lt;=DATEVALUE("9/30/20"&amp;RIGHT(BZ$1,2))),NETWORKDAYS($T716,$U716,Holidays!$J$3:$J$937),
IF(AND($T716&lt;DATEVALUE("10/1/20"&amp;RIGHT(BY$1,2)),$U716&lt;=DATEVALUE("9/30/20"&amp;RIGHT(BZ$1,2))),NETWORKDAYS(DATEVALUE("10/1/20"&amp;RIGHT(BY$1,2)),$U716,Holidays!$J$3:$J$937),
IF($T716&lt;DATEVALUE("10/1/20"&amp;RIGHT(BY$1,2)),NETWORKDAYS(DATEVALUE("10/1/20"&amp;RIGHT(BY$1,2)),DATEVALUE("9/30/20"&amp;RIGHT(BZ$1,2)),Holidays!$J$3:$J$937),
IF($T716&gt;=DATEVALUE("10/1/20"&amp;RIGHT(BY$1,2)),NETWORKDAYS($T716,DATEVALUE("9/30/20"&amp;RIGHT(BZ$1,2)),Holidays!$J$3:$J$937),"")))),"")/(NETWORKDAYS($T716,$U716,Holidays!$J$3:$J$937)),0))</f>
        <v/>
      </c>
      <c r="CA716" s="87" t="str">
        <f>IF($Q716="","",IFERROR(IF(OR(AND($T716&gt;=DATEVALUE("10/1/20"&amp;RIGHT(BZ$1,2)),$T716&lt;=DATEVALUE("9/30/20"&amp;RIGHT(CA$1,2))),AND($U716&gt;=DATEVALUE("10/1/20"&amp;RIGHT(BZ$1,2)),$U716&lt;=DATEVALUE("9/30/20"&amp;RIGHT(CA$1,2))),AND($T716&lt;=DATEVALUE("10/1/20"&amp;RIGHT(BZ$1,2)),$U716&gt;=DATEVALUE("9/30/20"&amp;RIGHT(CA$1,2)))),
IF(AND($T716&gt;=DATEVALUE("10/1/20"&amp;RIGHT(BZ$1,2)),$U716&lt;=DATEVALUE("9/30/20"&amp;RIGHT(CA$1,2))),NETWORKDAYS($T716,$U716,Holidays!$J$3:$J$937),
IF(AND($T716&lt;DATEVALUE("10/1/20"&amp;RIGHT(BZ$1,2)),$U716&lt;=DATEVALUE("9/30/20"&amp;RIGHT(CA$1,2))),NETWORKDAYS(DATEVALUE("10/1/20"&amp;RIGHT(BZ$1,2)),$U716,Holidays!$J$3:$J$937),
IF($T716&lt;DATEVALUE("10/1/20"&amp;RIGHT(BZ$1,2)),NETWORKDAYS(DATEVALUE("10/1/20"&amp;RIGHT(BZ$1,2)),DATEVALUE("9/30/20"&amp;RIGHT(CA$1,2)),Holidays!$J$3:$J$937),
IF($T716&gt;=DATEVALUE("10/1/20"&amp;RIGHT(BZ$1,2)),NETWORKDAYS($T716,DATEVALUE("9/30/20"&amp;RIGHT(CA$1,2)),Holidays!$J$3:$J$937),"")))),"")/(NETWORKDAYS($T716,$U716,Holidays!$J$3:$J$937)),0))</f>
        <v/>
      </c>
      <c r="CB716" s="87" t="str">
        <f>IF($Q716="","",IFERROR(IF(OR(AND($T716&gt;=DATEVALUE("10/1/20"&amp;RIGHT(CA$1,2)),$T716&lt;=DATEVALUE("9/30/20"&amp;RIGHT(CB$1,2))),AND($U716&gt;=DATEVALUE("10/1/20"&amp;RIGHT(CA$1,2)),$U716&lt;=DATEVALUE("9/30/20"&amp;RIGHT(CB$1,2))),AND($T716&lt;=DATEVALUE("10/1/20"&amp;RIGHT(CA$1,2)),$U716&gt;=DATEVALUE("9/30/20"&amp;RIGHT(CB$1,2)))),
IF(AND($T716&gt;=DATEVALUE("10/1/20"&amp;RIGHT(CA$1,2)),$U716&lt;=DATEVALUE("9/30/20"&amp;RIGHT(CB$1,2))),NETWORKDAYS($T716,$U716,Holidays!$J$3:$J$937),
IF(AND($T716&lt;DATEVALUE("10/1/20"&amp;RIGHT(CA$1,2)),$U716&lt;=DATEVALUE("9/30/20"&amp;RIGHT(CB$1,2))),NETWORKDAYS(DATEVALUE("10/1/20"&amp;RIGHT(CA$1,2)),$U716,Holidays!$J$3:$J$937),
IF($T716&lt;DATEVALUE("10/1/20"&amp;RIGHT(CA$1,2)),NETWORKDAYS(DATEVALUE("10/1/20"&amp;RIGHT(CA$1,2)),DATEVALUE("9/30/20"&amp;RIGHT(CB$1,2)),Holidays!$J$3:$J$937),
IF($T716&gt;=DATEVALUE("10/1/20"&amp;RIGHT(CA$1,2)),NETWORKDAYS($T716,DATEVALUE("9/30/20"&amp;RIGHT(CB$1,2)),Holidays!$J$3:$J$937),"")))),"")/(NETWORKDAYS($T716,$U716,Holidays!$J$3:$J$937)),0))</f>
        <v/>
      </c>
    </row>
    <row r="717" spans="1:80">
      <c r="A717" s="97"/>
      <c r="B717" s="98" t="str">
        <f ca="1">IF(NOT($A717=""),OFFSET('WBS Reference &amp; User Procedure'!$A$1,MATCH($A717,'WBS Reference &amp; User Procedure'!$A:$A,0)-1,1),"")</f>
        <v/>
      </c>
      <c r="D717" s="97"/>
      <c r="T717" s="104" t="str">
        <f>IF(NOT(Q717=""),IF(NOT($S717=""),$S717,#REF!),"")</f>
        <v/>
      </c>
      <c r="U717" s="104" t="str">
        <f>IF(NOT(Q717=""),WORKDAY(T717,Q717,Holidays!$J$3:$J$937),"")</f>
        <v/>
      </c>
      <c r="V717" s="104"/>
      <c r="W717" s="104"/>
      <c r="X717" s="101" t="str">
        <f t="shared" si="153"/>
        <v/>
      </c>
      <c r="AL717" s="87" t="str">
        <f t="shared" ca="1" si="150"/>
        <v/>
      </c>
      <c r="AN717" s="87" t="str">
        <f t="shared" ca="1" si="160"/>
        <v/>
      </c>
      <c r="AO717" s="87" t="str">
        <f t="shared" ca="1" si="160"/>
        <v/>
      </c>
      <c r="AP717" s="87" t="str">
        <f t="shared" ca="1" si="160"/>
        <v/>
      </c>
      <c r="AQ717" s="87" t="str">
        <f t="shared" ca="1" si="160"/>
        <v/>
      </c>
      <c r="AR717" s="87" t="str">
        <f t="shared" ca="1" si="160"/>
        <v/>
      </c>
      <c r="AS717" s="87" t="str">
        <f t="shared" ca="1" si="160"/>
        <v/>
      </c>
      <c r="AT717" s="87" t="str">
        <f t="shared" ca="1" si="160"/>
        <v/>
      </c>
      <c r="AU717" s="87" t="str">
        <f t="shared" ca="1" si="160"/>
        <v/>
      </c>
      <c r="AV717" s="87" t="str">
        <f t="shared" ca="1" si="160"/>
        <v/>
      </c>
      <c r="AW717" s="87" t="str">
        <f t="shared" ca="1" si="160"/>
        <v/>
      </c>
      <c r="AX717" s="87" t="str">
        <f t="shared" ca="1" si="161"/>
        <v/>
      </c>
      <c r="AY717" s="87" t="str">
        <f t="shared" ca="1" si="161"/>
        <v/>
      </c>
      <c r="AZ717" s="87" t="str">
        <f t="shared" ca="1" si="161"/>
        <v/>
      </c>
      <c r="BA717" s="87" t="str">
        <f t="shared" ca="1" si="161"/>
        <v/>
      </c>
      <c r="BB717" s="87" t="str">
        <f t="shared" ca="1" si="161"/>
        <v/>
      </c>
      <c r="BC717" s="87" t="str">
        <f t="shared" ca="1" si="161"/>
        <v/>
      </c>
      <c r="BD717" s="87" t="str">
        <f t="shared" ca="1" si="161"/>
        <v/>
      </c>
      <c r="BE717" s="87" t="str">
        <f t="shared" ca="1" si="161"/>
        <v/>
      </c>
      <c r="BF717" s="87" t="str">
        <f t="shared" ca="1" si="161"/>
        <v/>
      </c>
      <c r="BG717" s="87" t="str">
        <f t="shared" ca="1" si="161"/>
        <v/>
      </c>
      <c r="BI717" s="87" t="str">
        <f>IF($Q717="","",IFERROR(IF(OR(AND($T717&gt;=DATEVALUE("10/1/20"&amp;RIGHT(BH$1,2)),$T717&lt;=DATEVALUE("9/30/20"&amp;RIGHT(BI$1,2))),AND($U717&gt;=DATEVALUE("10/1/20"&amp;RIGHT(BH$1,2)),$U717&lt;=DATEVALUE("9/30/20"&amp;RIGHT(BI$1,2))),AND($T717&lt;=DATEVALUE("10/1/20"&amp;RIGHT(BH$1,2)),$U717&gt;=DATEVALUE("9/30/20"&amp;RIGHT(BI$1,2)))),
IF(AND($T717&gt;=DATEVALUE("10/1/20"&amp;RIGHT(BH$1,2)),$U717&lt;=DATEVALUE("9/30/20"&amp;RIGHT(BI$1,2))),NETWORKDAYS($T717,$U717,Holidays!$J$3:$J$937),
IF(AND($T717&lt;DATEVALUE("10/1/20"&amp;RIGHT(BH$1,2)),$U717&lt;=DATEVALUE("9/30/20"&amp;RIGHT(BI$1,2))),NETWORKDAYS(DATEVALUE("10/1/20"&amp;RIGHT(BH$1,2)),$U717,Holidays!$J$3:$J$937),
IF($T717&lt;DATEVALUE("10/1/20"&amp;RIGHT(BH$1,2)),NETWORKDAYS(DATEVALUE("10/1/20"&amp;RIGHT(BH$1,2)),DATEVALUE("9/30/20"&amp;RIGHT(BI$1,2)),Holidays!$J$3:$J$937),
IF($T717&gt;=DATEVALUE("10/1/20"&amp;RIGHT(BH$1,2)),NETWORKDAYS($T717,DATEVALUE("9/30/20"&amp;RIGHT(BI$1,2)),Holidays!$J$3:$J$937),"")))),"")/(NETWORKDAYS($T717,$U717,Holidays!$J$3:$J$937)),0))</f>
        <v/>
      </c>
      <c r="BJ717" s="87" t="str">
        <f>IF($Q717="","",IFERROR(IF(OR(AND($T717&gt;=DATEVALUE("10/1/20"&amp;RIGHT(BI$1,2)),$T717&lt;=DATEVALUE("9/30/20"&amp;RIGHT(BJ$1,2))),AND($U717&gt;=DATEVALUE("10/1/20"&amp;RIGHT(BI$1,2)),$U717&lt;=DATEVALUE("9/30/20"&amp;RIGHT(BJ$1,2))),AND($T717&lt;=DATEVALUE("10/1/20"&amp;RIGHT(BI$1,2)),$U717&gt;=DATEVALUE("9/30/20"&amp;RIGHT(BJ$1,2)))),
IF(AND($T717&gt;=DATEVALUE("10/1/20"&amp;RIGHT(BI$1,2)),$U717&lt;=DATEVALUE("9/30/20"&amp;RIGHT(BJ$1,2))),NETWORKDAYS($T717,$U717,Holidays!$J$3:$J$937),
IF(AND($T717&lt;DATEVALUE("10/1/20"&amp;RIGHT(BI$1,2)),$U717&lt;=DATEVALUE("9/30/20"&amp;RIGHT(BJ$1,2))),NETWORKDAYS(DATEVALUE("10/1/20"&amp;RIGHT(BI$1,2)),$U717,Holidays!$J$3:$J$937),
IF($T717&lt;DATEVALUE("10/1/20"&amp;RIGHT(BI$1,2)),NETWORKDAYS(DATEVALUE("10/1/20"&amp;RIGHT(BI$1,2)),DATEVALUE("9/30/20"&amp;RIGHT(BJ$1,2)),Holidays!$J$3:$J$937),
IF($T717&gt;=DATEVALUE("10/1/20"&amp;RIGHT(BI$1,2)),NETWORKDAYS($T717,DATEVALUE("9/30/20"&amp;RIGHT(BJ$1,2)),Holidays!$J$3:$J$937),"")))),"")/(NETWORKDAYS($T717,$U717,Holidays!$J$3:$J$937)),0))</f>
        <v/>
      </c>
      <c r="BK717" s="87" t="str">
        <f>IF($Q717="","",IFERROR(IF(OR(AND($T717&gt;=DATEVALUE("10/1/20"&amp;RIGHT(BJ$1,2)),$T717&lt;=DATEVALUE("9/30/20"&amp;RIGHT(BK$1,2))),AND($U717&gt;=DATEVALUE("10/1/20"&amp;RIGHT(BJ$1,2)),$U717&lt;=DATEVALUE("9/30/20"&amp;RIGHT(BK$1,2))),AND($T717&lt;=DATEVALUE("10/1/20"&amp;RIGHT(BJ$1,2)),$U717&gt;=DATEVALUE("9/30/20"&amp;RIGHT(BK$1,2)))),
IF(AND($T717&gt;=DATEVALUE("10/1/20"&amp;RIGHT(BJ$1,2)),$U717&lt;=DATEVALUE("9/30/20"&amp;RIGHT(BK$1,2))),NETWORKDAYS($T717,$U717,Holidays!$J$3:$J$937),
IF(AND($T717&lt;DATEVALUE("10/1/20"&amp;RIGHT(BJ$1,2)),$U717&lt;=DATEVALUE("9/30/20"&amp;RIGHT(BK$1,2))),NETWORKDAYS(DATEVALUE("10/1/20"&amp;RIGHT(BJ$1,2)),$U717,Holidays!$J$3:$J$937),
IF($T717&lt;DATEVALUE("10/1/20"&amp;RIGHT(BJ$1,2)),NETWORKDAYS(DATEVALUE("10/1/20"&amp;RIGHT(BJ$1,2)),DATEVALUE("9/30/20"&amp;RIGHT(BK$1,2)),Holidays!$J$3:$J$937),
IF($T717&gt;=DATEVALUE("10/1/20"&amp;RIGHT(BJ$1,2)),NETWORKDAYS($T717,DATEVALUE("9/30/20"&amp;RIGHT(BK$1,2)),Holidays!$J$3:$J$937),"")))),"")/(NETWORKDAYS($T717,$U717,Holidays!$J$3:$J$937)),0))</f>
        <v/>
      </c>
      <c r="BL717" s="87" t="str">
        <f>IF($Q717="","",IFERROR(IF(OR(AND($T717&gt;=DATEVALUE("10/1/20"&amp;RIGHT(BK$1,2)),$T717&lt;=DATEVALUE("9/30/20"&amp;RIGHT(BL$1,2))),AND($U717&gt;=DATEVALUE("10/1/20"&amp;RIGHT(BK$1,2)),$U717&lt;=DATEVALUE("9/30/20"&amp;RIGHT(BL$1,2))),AND($T717&lt;=DATEVALUE("10/1/20"&amp;RIGHT(BK$1,2)),$U717&gt;=DATEVALUE("9/30/20"&amp;RIGHT(BL$1,2)))),
IF(AND($T717&gt;=DATEVALUE("10/1/20"&amp;RIGHT(BK$1,2)),$U717&lt;=DATEVALUE("9/30/20"&amp;RIGHT(BL$1,2))),NETWORKDAYS($T717,$U717,Holidays!$J$3:$J$937),
IF(AND($T717&lt;DATEVALUE("10/1/20"&amp;RIGHT(BK$1,2)),$U717&lt;=DATEVALUE("9/30/20"&amp;RIGHT(BL$1,2))),NETWORKDAYS(DATEVALUE("10/1/20"&amp;RIGHT(BK$1,2)),$U717,Holidays!$J$3:$J$937),
IF($T717&lt;DATEVALUE("10/1/20"&amp;RIGHT(BK$1,2)),NETWORKDAYS(DATEVALUE("10/1/20"&amp;RIGHT(BK$1,2)),DATEVALUE("9/30/20"&amp;RIGHT(BL$1,2)),Holidays!$J$3:$J$937),
IF($T717&gt;=DATEVALUE("10/1/20"&amp;RIGHT(BK$1,2)),NETWORKDAYS($T717,DATEVALUE("9/30/20"&amp;RIGHT(BL$1,2)),Holidays!$J$3:$J$937),"")))),"")/(NETWORKDAYS($T717,$U717,Holidays!$J$3:$J$937)),0))</f>
        <v/>
      </c>
      <c r="BM717" s="87" t="str">
        <f>IF($Q717="","",IFERROR(IF(OR(AND($T717&gt;=DATEVALUE("10/1/20"&amp;RIGHT(BL$1,2)),$T717&lt;=DATEVALUE("9/30/20"&amp;RIGHT(BM$1,2))),AND($U717&gt;=DATEVALUE("10/1/20"&amp;RIGHT(BL$1,2)),$U717&lt;=DATEVALUE("9/30/20"&amp;RIGHT(BM$1,2))),AND($T717&lt;=DATEVALUE("10/1/20"&amp;RIGHT(BL$1,2)),$U717&gt;=DATEVALUE("9/30/20"&amp;RIGHT(BM$1,2)))),
IF(AND($T717&gt;=DATEVALUE("10/1/20"&amp;RIGHT(BL$1,2)),$U717&lt;=DATEVALUE("9/30/20"&amp;RIGHT(BM$1,2))),NETWORKDAYS($T717,$U717,Holidays!$J$3:$J$937),
IF(AND($T717&lt;DATEVALUE("10/1/20"&amp;RIGHT(BL$1,2)),$U717&lt;=DATEVALUE("9/30/20"&amp;RIGHT(BM$1,2))),NETWORKDAYS(DATEVALUE("10/1/20"&amp;RIGHT(BL$1,2)),$U717,Holidays!$J$3:$J$937),
IF($T717&lt;DATEVALUE("10/1/20"&amp;RIGHT(BL$1,2)),NETWORKDAYS(DATEVALUE("10/1/20"&amp;RIGHT(BL$1,2)),DATEVALUE("9/30/20"&amp;RIGHT(BM$1,2)),Holidays!$J$3:$J$937),
IF($T717&gt;=DATEVALUE("10/1/20"&amp;RIGHT(BL$1,2)),NETWORKDAYS($T717,DATEVALUE("9/30/20"&amp;RIGHT(BM$1,2)),Holidays!$J$3:$J$937),"")))),"")/(NETWORKDAYS($T717,$U717,Holidays!$J$3:$J$937)),0))</f>
        <v/>
      </c>
      <c r="BN717" s="87" t="str">
        <f>IF($Q717="","",IFERROR(IF(OR(AND($T717&gt;=DATEVALUE("10/1/20"&amp;RIGHT(BM$1,2)),$T717&lt;=DATEVALUE("9/30/20"&amp;RIGHT(BN$1,2))),AND($U717&gt;=DATEVALUE("10/1/20"&amp;RIGHT(BM$1,2)),$U717&lt;=DATEVALUE("9/30/20"&amp;RIGHT(BN$1,2))),AND($T717&lt;=DATEVALUE("10/1/20"&amp;RIGHT(BM$1,2)),$U717&gt;=DATEVALUE("9/30/20"&amp;RIGHT(BN$1,2)))),
IF(AND($T717&gt;=DATEVALUE("10/1/20"&amp;RIGHT(BM$1,2)),$U717&lt;=DATEVALUE("9/30/20"&amp;RIGHT(BN$1,2))),NETWORKDAYS($T717,$U717,Holidays!$J$3:$J$937),
IF(AND($T717&lt;DATEVALUE("10/1/20"&amp;RIGHT(BM$1,2)),$U717&lt;=DATEVALUE("9/30/20"&amp;RIGHT(BN$1,2))),NETWORKDAYS(DATEVALUE("10/1/20"&amp;RIGHT(BM$1,2)),$U717,Holidays!$J$3:$J$937),
IF($T717&lt;DATEVALUE("10/1/20"&amp;RIGHT(BM$1,2)),NETWORKDAYS(DATEVALUE("10/1/20"&amp;RIGHT(BM$1,2)),DATEVALUE("9/30/20"&amp;RIGHT(BN$1,2)),Holidays!$J$3:$J$937),
IF($T717&gt;=DATEVALUE("10/1/20"&amp;RIGHT(BM$1,2)),NETWORKDAYS($T717,DATEVALUE("9/30/20"&amp;RIGHT(BN$1,2)),Holidays!$J$3:$J$937),"")))),"")/(NETWORKDAYS($T717,$U717,Holidays!$J$3:$J$937)),0))</f>
        <v/>
      </c>
      <c r="BO717" s="87" t="str">
        <f>IF($Q717="","",IFERROR(IF(OR(AND($T717&gt;=DATEVALUE("10/1/20"&amp;RIGHT(BN$1,2)),$T717&lt;=DATEVALUE("9/30/20"&amp;RIGHT(BO$1,2))),AND($U717&gt;=DATEVALUE("10/1/20"&amp;RIGHT(BN$1,2)),$U717&lt;=DATEVALUE("9/30/20"&amp;RIGHT(BO$1,2))),AND($T717&lt;=DATEVALUE("10/1/20"&amp;RIGHT(BN$1,2)),$U717&gt;=DATEVALUE("9/30/20"&amp;RIGHT(BO$1,2)))),
IF(AND($T717&gt;=DATEVALUE("10/1/20"&amp;RIGHT(BN$1,2)),$U717&lt;=DATEVALUE("9/30/20"&amp;RIGHT(BO$1,2))),NETWORKDAYS($T717,$U717,Holidays!$J$3:$J$937),
IF(AND($T717&lt;DATEVALUE("10/1/20"&amp;RIGHT(BN$1,2)),$U717&lt;=DATEVALUE("9/30/20"&amp;RIGHT(BO$1,2))),NETWORKDAYS(DATEVALUE("10/1/20"&amp;RIGHT(BN$1,2)),$U717,Holidays!$J$3:$J$937),
IF($T717&lt;DATEVALUE("10/1/20"&amp;RIGHT(BN$1,2)),NETWORKDAYS(DATEVALUE("10/1/20"&amp;RIGHT(BN$1,2)),DATEVALUE("9/30/20"&amp;RIGHT(BO$1,2)),Holidays!$J$3:$J$937),
IF($T717&gt;=DATEVALUE("10/1/20"&amp;RIGHT(BN$1,2)),NETWORKDAYS($T717,DATEVALUE("9/30/20"&amp;RIGHT(BO$1,2)),Holidays!$J$3:$J$937),"")))),"")/(NETWORKDAYS($T717,$U717,Holidays!$J$3:$J$937)),0))</f>
        <v/>
      </c>
      <c r="BP717" s="87" t="str">
        <f>IF($Q717="","",IFERROR(IF(OR(AND($T717&gt;=DATEVALUE("10/1/20"&amp;RIGHT(BO$1,2)),$T717&lt;=DATEVALUE("9/30/20"&amp;RIGHT(BP$1,2))),AND($U717&gt;=DATEVALUE("10/1/20"&amp;RIGHT(BO$1,2)),$U717&lt;=DATEVALUE("9/30/20"&amp;RIGHT(BP$1,2))),AND($T717&lt;=DATEVALUE("10/1/20"&amp;RIGHT(BO$1,2)),$U717&gt;=DATEVALUE("9/30/20"&amp;RIGHT(BP$1,2)))),
IF(AND($T717&gt;=DATEVALUE("10/1/20"&amp;RIGHT(BO$1,2)),$U717&lt;=DATEVALUE("9/30/20"&amp;RIGHT(BP$1,2))),NETWORKDAYS($T717,$U717,Holidays!$J$3:$J$937),
IF(AND($T717&lt;DATEVALUE("10/1/20"&amp;RIGHT(BO$1,2)),$U717&lt;=DATEVALUE("9/30/20"&amp;RIGHT(BP$1,2))),NETWORKDAYS(DATEVALUE("10/1/20"&amp;RIGHT(BO$1,2)),$U717,Holidays!$J$3:$J$937),
IF($T717&lt;DATEVALUE("10/1/20"&amp;RIGHT(BO$1,2)),NETWORKDAYS(DATEVALUE("10/1/20"&amp;RIGHT(BO$1,2)),DATEVALUE("9/30/20"&amp;RIGHT(BP$1,2)),Holidays!$J$3:$J$937),
IF($T717&gt;=DATEVALUE("10/1/20"&amp;RIGHT(BO$1,2)),NETWORKDAYS($T717,DATEVALUE("9/30/20"&amp;RIGHT(BP$1,2)),Holidays!$J$3:$J$937),"")))),"")/(NETWORKDAYS($T717,$U717,Holidays!$J$3:$J$937)),0))</f>
        <v/>
      </c>
      <c r="BQ717" s="87" t="str">
        <f>IF($Q717="","",IFERROR(IF(OR(AND($T717&gt;=DATEVALUE("10/1/20"&amp;RIGHT(BP$1,2)),$T717&lt;=DATEVALUE("9/30/20"&amp;RIGHT(BQ$1,2))),AND($U717&gt;=DATEVALUE("10/1/20"&amp;RIGHT(BP$1,2)),$U717&lt;=DATEVALUE("9/30/20"&amp;RIGHT(BQ$1,2))),AND($T717&lt;=DATEVALUE("10/1/20"&amp;RIGHT(BP$1,2)),$U717&gt;=DATEVALUE("9/30/20"&amp;RIGHT(BQ$1,2)))),
IF(AND($T717&gt;=DATEVALUE("10/1/20"&amp;RIGHT(BP$1,2)),$U717&lt;=DATEVALUE("9/30/20"&amp;RIGHT(BQ$1,2))),NETWORKDAYS($T717,$U717,Holidays!$J$3:$J$937),
IF(AND($T717&lt;DATEVALUE("10/1/20"&amp;RIGHT(BP$1,2)),$U717&lt;=DATEVALUE("9/30/20"&amp;RIGHT(BQ$1,2))),NETWORKDAYS(DATEVALUE("10/1/20"&amp;RIGHT(BP$1,2)),$U717,Holidays!$J$3:$J$937),
IF($T717&lt;DATEVALUE("10/1/20"&amp;RIGHT(BP$1,2)),NETWORKDAYS(DATEVALUE("10/1/20"&amp;RIGHT(BP$1,2)),DATEVALUE("9/30/20"&amp;RIGHT(BQ$1,2)),Holidays!$J$3:$J$937),
IF($T717&gt;=DATEVALUE("10/1/20"&amp;RIGHT(BP$1,2)),NETWORKDAYS($T717,DATEVALUE("9/30/20"&amp;RIGHT(BQ$1,2)),Holidays!$J$3:$J$937),"")))),"")/(NETWORKDAYS($T717,$U717,Holidays!$J$3:$J$937)),0))</f>
        <v/>
      </c>
      <c r="BR717" s="87" t="str">
        <f>IF($Q717="","",IFERROR(IF(OR(AND($T717&gt;=DATEVALUE("10/1/20"&amp;RIGHT(BQ$1,2)),$T717&lt;=DATEVALUE("9/30/20"&amp;RIGHT(BR$1,2))),AND($U717&gt;=DATEVALUE("10/1/20"&amp;RIGHT(BQ$1,2)),$U717&lt;=DATEVALUE("9/30/20"&amp;RIGHT(BR$1,2))),AND($T717&lt;=DATEVALUE("10/1/20"&amp;RIGHT(BQ$1,2)),$U717&gt;=DATEVALUE("9/30/20"&amp;RIGHT(BR$1,2)))),
IF(AND($T717&gt;=DATEVALUE("10/1/20"&amp;RIGHT(BQ$1,2)),$U717&lt;=DATEVALUE("9/30/20"&amp;RIGHT(BR$1,2))),NETWORKDAYS($T717,$U717,Holidays!$J$3:$J$937),
IF(AND($T717&lt;DATEVALUE("10/1/20"&amp;RIGHT(BQ$1,2)),$U717&lt;=DATEVALUE("9/30/20"&amp;RIGHT(BR$1,2))),NETWORKDAYS(DATEVALUE("10/1/20"&amp;RIGHT(BQ$1,2)),$U717,Holidays!$J$3:$J$937),
IF($T717&lt;DATEVALUE("10/1/20"&amp;RIGHT(BQ$1,2)),NETWORKDAYS(DATEVALUE("10/1/20"&amp;RIGHT(BQ$1,2)),DATEVALUE("9/30/20"&amp;RIGHT(BR$1,2)),Holidays!$J$3:$J$937),
IF($T717&gt;=DATEVALUE("10/1/20"&amp;RIGHT(BQ$1,2)),NETWORKDAYS($T717,DATEVALUE("9/30/20"&amp;RIGHT(BR$1,2)),Holidays!$J$3:$J$937),"")))),"")/(NETWORKDAYS($T717,$U717,Holidays!$J$3:$J$937)),0))</f>
        <v/>
      </c>
      <c r="BS717" s="87" t="str">
        <f>IF($Q717="","",IFERROR(IF(OR(AND($T717&gt;=DATEVALUE("10/1/20"&amp;RIGHT(BR$1,2)),$T717&lt;=DATEVALUE("9/30/20"&amp;RIGHT(BS$1,2))),AND($U717&gt;=DATEVALUE("10/1/20"&amp;RIGHT(BR$1,2)),$U717&lt;=DATEVALUE("9/30/20"&amp;RIGHT(BS$1,2))),AND($T717&lt;=DATEVALUE("10/1/20"&amp;RIGHT(BR$1,2)),$U717&gt;=DATEVALUE("9/30/20"&amp;RIGHT(BS$1,2)))),
IF(AND($T717&gt;=DATEVALUE("10/1/20"&amp;RIGHT(BR$1,2)),$U717&lt;=DATEVALUE("9/30/20"&amp;RIGHT(BS$1,2))),NETWORKDAYS($T717,$U717,Holidays!$J$3:$J$937),
IF(AND($T717&lt;DATEVALUE("10/1/20"&amp;RIGHT(BR$1,2)),$U717&lt;=DATEVALUE("9/30/20"&amp;RIGHT(BS$1,2))),NETWORKDAYS(DATEVALUE("10/1/20"&amp;RIGHT(BR$1,2)),$U717,Holidays!$J$3:$J$937),
IF($T717&lt;DATEVALUE("10/1/20"&amp;RIGHT(BR$1,2)),NETWORKDAYS(DATEVALUE("10/1/20"&amp;RIGHT(BR$1,2)),DATEVALUE("9/30/20"&amp;RIGHT(BS$1,2)),Holidays!$J$3:$J$937),
IF($T717&gt;=DATEVALUE("10/1/20"&amp;RIGHT(BR$1,2)),NETWORKDAYS($T717,DATEVALUE("9/30/20"&amp;RIGHT(BS$1,2)),Holidays!$J$3:$J$937),"")))),"")/(NETWORKDAYS($T717,$U717,Holidays!$J$3:$J$937)),0))</f>
        <v/>
      </c>
      <c r="BT717" s="87" t="str">
        <f>IF($Q717="","",IFERROR(IF(OR(AND($T717&gt;=DATEVALUE("10/1/20"&amp;RIGHT(BS$1,2)),$T717&lt;=DATEVALUE("9/30/20"&amp;RIGHT(BT$1,2))),AND($U717&gt;=DATEVALUE("10/1/20"&amp;RIGHT(BS$1,2)),$U717&lt;=DATEVALUE("9/30/20"&amp;RIGHT(BT$1,2))),AND($T717&lt;=DATEVALUE("10/1/20"&amp;RIGHT(BS$1,2)),$U717&gt;=DATEVALUE("9/30/20"&amp;RIGHT(BT$1,2)))),
IF(AND($T717&gt;=DATEVALUE("10/1/20"&amp;RIGHT(BS$1,2)),$U717&lt;=DATEVALUE("9/30/20"&amp;RIGHT(BT$1,2))),NETWORKDAYS($T717,$U717,Holidays!$J$3:$J$937),
IF(AND($T717&lt;DATEVALUE("10/1/20"&amp;RIGHT(BS$1,2)),$U717&lt;=DATEVALUE("9/30/20"&amp;RIGHT(BT$1,2))),NETWORKDAYS(DATEVALUE("10/1/20"&amp;RIGHT(BS$1,2)),$U717,Holidays!$J$3:$J$937),
IF($T717&lt;DATEVALUE("10/1/20"&amp;RIGHT(BS$1,2)),NETWORKDAYS(DATEVALUE("10/1/20"&amp;RIGHT(BS$1,2)),DATEVALUE("9/30/20"&amp;RIGHT(BT$1,2)),Holidays!$J$3:$J$937),
IF($T717&gt;=DATEVALUE("10/1/20"&amp;RIGHT(BS$1,2)),NETWORKDAYS($T717,DATEVALUE("9/30/20"&amp;RIGHT(BT$1,2)),Holidays!$J$3:$J$937),"")))),"")/(NETWORKDAYS($T717,$U717,Holidays!$J$3:$J$937)),0))</f>
        <v/>
      </c>
      <c r="BU717" s="87" t="str">
        <f>IF($Q717="","",IFERROR(IF(OR(AND($T717&gt;=DATEVALUE("10/1/20"&amp;RIGHT(BT$1,2)),$T717&lt;=DATEVALUE("9/30/20"&amp;RIGHT(BU$1,2))),AND($U717&gt;=DATEVALUE("10/1/20"&amp;RIGHT(BT$1,2)),$U717&lt;=DATEVALUE("9/30/20"&amp;RIGHT(BU$1,2))),AND($T717&lt;=DATEVALUE("10/1/20"&amp;RIGHT(BT$1,2)),$U717&gt;=DATEVALUE("9/30/20"&amp;RIGHT(BU$1,2)))),
IF(AND($T717&gt;=DATEVALUE("10/1/20"&amp;RIGHT(BT$1,2)),$U717&lt;=DATEVALUE("9/30/20"&amp;RIGHT(BU$1,2))),NETWORKDAYS($T717,$U717,Holidays!$J$3:$J$937),
IF(AND($T717&lt;DATEVALUE("10/1/20"&amp;RIGHT(BT$1,2)),$U717&lt;=DATEVALUE("9/30/20"&amp;RIGHT(BU$1,2))),NETWORKDAYS(DATEVALUE("10/1/20"&amp;RIGHT(BT$1,2)),$U717,Holidays!$J$3:$J$937),
IF($T717&lt;DATEVALUE("10/1/20"&amp;RIGHT(BT$1,2)),NETWORKDAYS(DATEVALUE("10/1/20"&amp;RIGHT(BT$1,2)),DATEVALUE("9/30/20"&amp;RIGHT(BU$1,2)),Holidays!$J$3:$J$937),
IF($T717&gt;=DATEVALUE("10/1/20"&amp;RIGHT(BT$1,2)),NETWORKDAYS($T717,DATEVALUE("9/30/20"&amp;RIGHT(BU$1,2)),Holidays!$J$3:$J$937),"")))),"")/(NETWORKDAYS($T717,$U717,Holidays!$J$3:$J$937)),0))</f>
        <v/>
      </c>
      <c r="BV717" s="87" t="str">
        <f>IF($Q717="","",IFERROR(IF(OR(AND($T717&gt;=DATEVALUE("10/1/20"&amp;RIGHT(BU$1,2)),$T717&lt;=DATEVALUE("9/30/20"&amp;RIGHT(BV$1,2))),AND($U717&gt;=DATEVALUE("10/1/20"&amp;RIGHT(BU$1,2)),$U717&lt;=DATEVALUE("9/30/20"&amp;RIGHT(BV$1,2))),AND($T717&lt;=DATEVALUE("10/1/20"&amp;RIGHT(BU$1,2)),$U717&gt;=DATEVALUE("9/30/20"&amp;RIGHT(BV$1,2)))),
IF(AND($T717&gt;=DATEVALUE("10/1/20"&amp;RIGHT(BU$1,2)),$U717&lt;=DATEVALUE("9/30/20"&amp;RIGHT(BV$1,2))),NETWORKDAYS($T717,$U717,Holidays!$J$3:$J$937),
IF(AND($T717&lt;DATEVALUE("10/1/20"&amp;RIGHT(BU$1,2)),$U717&lt;=DATEVALUE("9/30/20"&amp;RIGHT(BV$1,2))),NETWORKDAYS(DATEVALUE("10/1/20"&amp;RIGHT(BU$1,2)),$U717,Holidays!$J$3:$J$937),
IF($T717&lt;DATEVALUE("10/1/20"&amp;RIGHT(BU$1,2)),NETWORKDAYS(DATEVALUE("10/1/20"&amp;RIGHT(BU$1,2)),DATEVALUE("9/30/20"&amp;RIGHT(BV$1,2)),Holidays!$J$3:$J$937),
IF($T717&gt;=DATEVALUE("10/1/20"&amp;RIGHT(BU$1,2)),NETWORKDAYS($T717,DATEVALUE("9/30/20"&amp;RIGHT(BV$1,2)),Holidays!$J$3:$J$937),"")))),"")/(NETWORKDAYS($T717,$U717,Holidays!$J$3:$J$937)),0))</f>
        <v/>
      </c>
      <c r="BW717" s="87" t="str">
        <f>IF($Q717="","",IFERROR(IF(OR(AND($T717&gt;=DATEVALUE("10/1/20"&amp;RIGHT(BV$1,2)),$T717&lt;=DATEVALUE("9/30/20"&amp;RIGHT(BW$1,2))),AND($U717&gt;=DATEVALUE("10/1/20"&amp;RIGHT(BV$1,2)),$U717&lt;=DATEVALUE("9/30/20"&amp;RIGHT(BW$1,2))),AND($T717&lt;=DATEVALUE("10/1/20"&amp;RIGHT(BV$1,2)),$U717&gt;=DATEVALUE("9/30/20"&amp;RIGHT(BW$1,2)))),
IF(AND($T717&gt;=DATEVALUE("10/1/20"&amp;RIGHT(BV$1,2)),$U717&lt;=DATEVALUE("9/30/20"&amp;RIGHT(BW$1,2))),NETWORKDAYS($T717,$U717,Holidays!$J$3:$J$937),
IF(AND($T717&lt;DATEVALUE("10/1/20"&amp;RIGHT(BV$1,2)),$U717&lt;=DATEVALUE("9/30/20"&amp;RIGHT(BW$1,2))),NETWORKDAYS(DATEVALUE("10/1/20"&amp;RIGHT(BV$1,2)),$U717,Holidays!$J$3:$J$937),
IF($T717&lt;DATEVALUE("10/1/20"&amp;RIGHT(BV$1,2)),NETWORKDAYS(DATEVALUE("10/1/20"&amp;RIGHT(BV$1,2)),DATEVALUE("9/30/20"&amp;RIGHT(BW$1,2)),Holidays!$J$3:$J$937),
IF($T717&gt;=DATEVALUE("10/1/20"&amp;RIGHT(BV$1,2)),NETWORKDAYS($T717,DATEVALUE("9/30/20"&amp;RIGHT(BW$1,2)),Holidays!$J$3:$J$937),"")))),"")/(NETWORKDAYS($T717,$U717,Holidays!$J$3:$J$937)),0))</f>
        <v/>
      </c>
      <c r="BX717" s="87" t="str">
        <f>IF($Q717="","",IFERROR(IF(OR(AND($T717&gt;=DATEVALUE("10/1/20"&amp;RIGHT(BW$1,2)),$T717&lt;=DATEVALUE("9/30/20"&amp;RIGHT(BX$1,2))),AND($U717&gt;=DATEVALUE("10/1/20"&amp;RIGHT(BW$1,2)),$U717&lt;=DATEVALUE("9/30/20"&amp;RIGHT(BX$1,2))),AND($T717&lt;=DATEVALUE("10/1/20"&amp;RIGHT(BW$1,2)),$U717&gt;=DATEVALUE("9/30/20"&amp;RIGHT(BX$1,2)))),
IF(AND($T717&gt;=DATEVALUE("10/1/20"&amp;RIGHT(BW$1,2)),$U717&lt;=DATEVALUE("9/30/20"&amp;RIGHT(BX$1,2))),NETWORKDAYS($T717,$U717,Holidays!$J$3:$J$937),
IF(AND($T717&lt;DATEVALUE("10/1/20"&amp;RIGHT(BW$1,2)),$U717&lt;=DATEVALUE("9/30/20"&amp;RIGHT(BX$1,2))),NETWORKDAYS(DATEVALUE("10/1/20"&amp;RIGHT(BW$1,2)),$U717,Holidays!$J$3:$J$937),
IF($T717&lt;DATEVALUE("10/1/20"&amp;RIGHT(BW$1,2)),NETWORKDAYS(DATEVALUE("10/1/20"&amp;RIGHT(BW$1,2)),DATEVALUE("9/30/20"&amp;RIGHT(BX$1,2)),Holidays!$J$3:$J$937),
IF($T717&gt;=DATEVALUE("10/1/20"&amp;RIGHT(BW$1,2)),NETWORKDAYS($T717,DATEVALUE("9/30/20"&amp;RIGHT(BX$1,2)),Holidays!$J$3:$J$937),"")))),"")/(NETWORKDAYS($T717,$U717,Holidays!$J$3:$J$937)),0))</f>
        <v/>
      </c>
      <c r="BY717" s="87" t="str">
        <f>IF($Q717="","",IFERROR(IF(OR(AND($T717&gt;=DATEVALUE("10/1/20"&amp;RIGHT(BX$1,2)),$T717&lt;=DATEVALUE("9/30/20"&amp;RIGHT(BY$1,2))),AND($U717&gt;=DATEVALUE("10/1/20"&amp;RIGHT(BX$1,2)),$U717&lt;=DATEVALUE("9/30/20"&amp;RIGHT(BY$1,2))),AND($T717&lt;=DATEVALUE("10/1/20"&amp;RIGHT(BX$1,2)),$U717&gt;=DATEVALUE("9/30/20"&amp;RIGHT(BY$1,2)))),
IF(AND($T717&gt;=DATEVALUE("10/1/20"&amp;RIGHT(BX$1,2)),$U717&lt;=DATEVALUE("9/30/20"&amp;RIGHT(BY$1,2))),NETWORKDAYS($T717,$U717,Holidays!$J$3:$J$937),
IF(AND($T717&lt;DATEVALUE("10/1/20"&amp;RIGHT(BX$1,2)),$U717&lt;=DATEVALUE("9/30/20"&amp;RIGHT(BY$1,2))),NETWORKDAYS(DATEVALUE("10/1/20"&amp;RIGHT(BX$1,2)),$U717,Holidays!$J$3:$J$937),
IF($T717&lt;DATEVALUE("10/1/20"&amp;RIGHT(BX$1,2)),NETWORKDAYS(DATEVALUE("10/1/20"&amp;RIGHT(BX$1,2)),DATEVALUE("9/30/20"&amp;RIGHT(BY$1,2)),Holidays!$J$3:$J$937),
IF($T717&gt;=DATEVALUE("10/1/20"&amp;RIGHT(BX$1,2)),NETWORKDAYS($T717,DATEVALUE("9/30/20"&amp;RIGHT(BY$1,2)),Holidays!$J$3:$J$937),"")))),"")/(NETWORKDAYS($T717,$U717,Holidays!$J$3:$J$937)),0))</f>
        <v/>
      </c>
      <c r="BZ717" s="87" t="str">
        <f>IF($Q717="","",IFERROR(IF(OR(AND($T717&gt;=DATEVALUE("10/1/20"&amp;RIGHT(BY$1,2)),$T717&lt;=DATEVALUE("9/30/20"&amp;RIGHT(BZ$1,2))),AND($U717&gt;=DATEVALUE("10/1/20"&amp;RIGHT(BY$1,2)),$U717&lt;=DATEVALUE("9/30/20"&amp;RIGHT(BZ$1,2))),AND($T717&lt;=DATEVALUE("10/1/20"&amp;RIGHT(BY$1,2)),$U717&gt;=DATEVALUE("9/30/20"&amp;RIGHT(BZ$1,2)))),
IF(AND($T717&gt;=DATEVALUE("10/1/20"&amp;RIGHT(BY$1,2)),$U717&lt;=DATEVALUE("9/30/20"&amp;RIGHT(BZ$1,2))),NETWORKDAYS($T717,$U717,Holidays!$J$3:$J$937),
IF(AND($T717&lt;DATEVALUE("10/1/20"&amp;RIGHT(BY$1,2)),$U717&lt;=DATEVALUE("9/30/20"&amp;RIGHT(BZ$1,2))),NETWORKDAYS(DATEVALUE("10/1/20"&amp;RIGHT(BY$1,2)),$U717,Holidays!$J$3:$J$937),
IF($T717&lt;DATEVALUE("10/1/20"&amp;RIGHT(BY$1,2)),NETWORKDAYS(DATEVALUE("10/1/20"&amp;RIGHT(BY$1,2)),DATEVALUE("9/30/20"&amp;RIGHT(BZ$1,2)),Holidays!$J$3:$J$937),
IF($T717&gt;=DATEVALUE("10/1/20"&amp;RIGHT(BY$1,2)),NETWORKDAYS($T717,DATEVALUE("9/30/20"&amp;RIGHT(BZ$1,2)),Holidays!$J$3:$J$937),"")))),"")/(NETWORKDAYS($T717,$U717,Holidays!$J$3:$J$937)),0))</f>
        <v/>
      </c>
      <c r="CA717" s="87" t="str">
        <f>IF($Q717="","",IFERROR(IF(OR(AND($T717&gt;=DATEVALUE("10/1/20"&amp;RIGHT(BZ$1,2)),$T717&lt;=DATEVALUE("9/30/20"&amp;RIGHT(CA$1,2))),AND($U717&gt;=DATEVALUE("10/1/20"&amp;RIGHT(BZ$1,2)),$U717&lt;=DATEVALUE("9/30/20"&amp;RIGHT(CA$1,2))),AND($T717&lt;=DATEVALUE("10/1/20"&amp;RIGHT(BZ$1,2)),$U717&gt;=DATEVALUE("9/30/20"&amp;RIGHT(CA$1,2)))),
IF(AND($T717&gt;=DATEVALUE("10/1/20"&amp;RIGHT(BZ$1,2)),$U717&lt;=DATEVALUE("9/30/20"&amp;RIGHT(CA$1,2))),NETWORKDAYS($T717,$U717,Holidays!$J$3:$J$937),
IF(AND($T717&lt;DATEVALUE("10/1/20"&amp;RIGHT(BZ$1,2)),$U717&lt;=DATEVALUE("9/30/20"&amp;RIGHT(CA$1,2))),NETWORKDAYS(DATEVALUE("10/1/20"&amp;RIGHT(BZ$1,2)),$U717,Holidays!$J$3:$J$937),
IF($T717&lt;DATEVALUE("10/1/20"&amp;RIGHT(BZ$1,2)),NETWORKDAYS(DATEVALUE("10/1/20"&amp;RIGHT(BZ$1,2)),DATEVALUE("9/30/20"&amp;RIGHT(CA$1,2)),Holidays!$J$3:$J$937),
IF($T717&gt;=DATEVALUE("10/1/20"&amp;RIGHT(BZ$1,2)),NETWORKDAYS($T717,DATEVALUE("9/30/20"&amp;RIGHT(CA$1,2)),Holidays!$J$3:$J$937),"")))),"")/(NETWORKDAYS($T717,$U717,Holidays!$J$3:$J$937)),0))</f>
        <v/>
      </c>
      <c r="CB717" s="87" t="str">
        <f>IF($Q717="","",IFERROR(IF(OR(AND($T717&gt;=DATEVALUE("10/1/20"&amp;RIGHT(CA$1,2)),$T717&lt;=DATEVALUE("9/30/20"&amp;RIGHT(CB$1,2))),AND($U717&gt;=DATEVALUE("10/1/20"&amp;RIGHT(CA$1,2)),$U717&lt;=DATEVALUE("9/30/20"&amp;RIGHT(CB$1,2))),AND($T717&lt;=DATEVALUE("10/1/20"&amp;RIGHT(CA$1,2)),$U717&gt;=DATEVALUE("9/30/20"&amp;RIGHT(CB$1,2)))),
IF(AND($T717&gt;=DATEVALUE("10/1/20"&amp;RIGHT(CA$1,2)),$U717&lt;=DATEVALUE("9/30/20"&amp;RIGHT(CB$1,2))),NETWORKDAYS($T717,$U717,Holidays!$J$3:$J$937),
IF(AND($T717&lt;DATEVALUE("10/1/20"&amp;RIGHT(CA$1,2)),$U717&lt;=DATEVALUE("9/30/20"&amp;RIGHT(CB$1,2))),NETWORKDAYS(DATEVALUE("10/1/20"&amp;RIGHT(CA$1,2)),$U717,Holidays!$J$3:$J$937),
IF($T717&lt;DATEVALUE("10/1/20"&amp;RIGHT(CA$1,2)),NETWORKDAYS(DATEVALUE("10/1/20"&amp;RIGHT(CA$1,2)),DATEVALUE("9/30/20"&amp;RIGHT(CB$1,2)),Holidays!$J$3:$J$937),
IF($T717&gt;=DATEVALUE("10/1/20"&amp;RIGHT(CA$1,2)),NETWORKDAYS($T717,DATEVALUE("9/30/20"&amp;RIGHT(CB$1,2)),Holidays!$J$3:$J$937),"")))),"")/(NETWORKDAYS($T717,$U717,Holidays!$J$3:$J$937)),0))</f>
        <v/>
      </c>
    </row>
    <row r="718" spans="1:80">
      <c r="A718" s="97"/>
      <c r="B718" s="98" t="str">
        <f ca="1">IF(NOT($A718=""),OFFSET('WBS Reference &amp; User Procedure'!$A$1,MATCH($A718,'WBS Reference &amp; User Procedure'!$A:$A,0)-1,1),"")</f>
        <v/>
      </c>
      <c r="D718" s="97"/>
      <c r="T718" s="104" t="str">
        <f>IF(NOT(Q718=""),IF(NOT($S718=""),$S718,#REF!),"")</f>
        <v/>
      </c>
      <c r="U718" s="104" t="str">
        <f>IF(NOT(Q718=""),WORKDAY(T718,Q718,Holidays!$J$3:$J$937),"")</f>
        <v/>
      </c>
      <c r="V718" s="104"/>
      <c r="W718" s="104"/>
      <c r="X718" s="101" t="str">
        <f t="shared" si="153"/>
        <v/>
      </c>
      <c r="AL718" s="87" t="str">
        <f t="shared" ca="1" si="150"/>
        <v/>
      </c>
      <c r="AN718" s="87" t="str">
        <f t="shared" ca="1" si="160"/>
        <v/>
      </c>
      <c r="AO718" s="87" t="str">
        <f t="shared" ca="1" si="160"/>
        <v/>
      </c>
      <c r="AP718" s="87" t="str">
        <f t="shared" ca="1" si="160"/>
        <v/>
      </c>
      <c r="AQ718" s="87" t="str">
        <f t="shared" ca="1" si="160"/>
        <v/>
      </c>
      <c r="AR718" s="87" t="str">
        <f t="shared" ca="1" si="160"/>
        <v/>
      </c>
      <c r="AS718" s="87" t="str">
        <f t="shared" ca="1" si="160"/>
        <v/>
      </c>
      <c r="AT718" s="87" t="str">
        <f t="shared" ca="1" si="160"/>
        <v/>
      </c>
      <c r="AU718" s="87" t="str">
        <f t="shared" ca="1" si="160"/>
        <v/>
      </c>
      <c r="AV718" s="87" t="str">
        <f t="shared" ca="1" si="160"/>
        <v/>
      </c>
      <c r="AW718" s="87" t="str">
        <f t="shared" ca="1" si="160"/>
        <v/>
      </c>
      <c r="AX718" s="87" t="str">
        <f t="shared" ca="1" si="161"/>
        <v/>
      </c>
      <c r="AY718" s="87" t="str">
        <f t="shared" ca="1" si="161"/>
        <v/>
      </c>
      <c r="AZ718" s="87" t="str">
        <f t="shared" ca="1" si="161"/>
        <v/>
      </c>
      <c r="BA718" s="87" t="str">
        <f t="shared" ca="1" si="161"/>
        <v/>
      </c>
      <c r="BB718" s="87" t="str">
        <f t="shared" ca="1" si="161"/>
        <v/>
      </c>
      <c r="BC718" s="87" t="str">
        <f t="shared" ca="1" si="161"/>
        <v/>
      </c>
      <c r="BD718" s="87" t="str">
        <f t="shared" ca="1" si="161"/>
        <v/>
      </c>
      <c r="BE718" s="87" t="str">
        <f t="shared" ca="1" si="161"/>
        <v/>
      </c>
      <c r="BF718" s="87" t="str">
        <f t="shared" ca="1" si="161"/>
        <v/>
      </c>
      <c r="BG718" s="87" t="str">
        <f t="shared" ca="1" si="161"/>
        <v/>
      </c>
      <c r="BI718" s="87" t="str">
        <f>IF($Q718="","",IFERROR(IF(OR(AND($T718&gt;=DATEVALUE("10/1/20"&amp;RIGHT(BH$1,2)),$T718&lt;=DATEVALUE("9/30/20"&amp;RIGHT(BI$1,2))),AND($U718&gt;=DATEVALUE("10/1/20"&amp;RIGHT(BH$1,2)),$U718&lt;=DATEVALUE("9/30/20"&amp;RIGHT(BI$1,2))),AND($T718&lt;=DATEVALUE("10/1/20"&amp;RIGHT(BH$1,2)),$U718&gt;=DATEVALUE("9/30/20"&amp;RIGHT(BI$1,2)))),
IF(AND($T718&gt;=DATEVALUE("10/1/20"&amp;RIGHT(BH$1,2)),$U718&lt;=DATEVALUE("9/30/20"&amp;RIGHT(BI$1,2))),NETWORKDAYS($T718,$U718,Holidays!$J$3:$J$937),
IF(AND($T718&lt;DATEVALUE("10/1/20"&amp;RIGHT(BH$1,2)),$U718&lt;=DATEVALUE("9/30/20"&amp;RIGHT(BI$1,2))),NETWORKDAYS(DATEVALUE("10/1/20"&amp;RIGHT(BH$1,2)),$U718,Holidays!$J$3:$J$937),
IF($T718&lt;DATEVALUE("10/1/20"&amp;RIGHT(BH$1,2)),NETWORKDAYS(DATEVALUE("10/1/20"&amp;RIGHT(BH$1,2)),DATEVALUE("9/30/20"&amp;RIGHT(BI$1,2)),Holidays!$J$3:$J$937),
IF($T718&gt;=DATEVALUE("10/1/20"&amp;RIGHT(BH$1,2)),NETWORKDAYS($T718,DATEVALUE("9/30/20"&amp;RIGHT(BI$1,2)),Holidays!$J$3:$J$937),"")))),"")/(NETWORKDAYS($T718,$U718,Holidays!$J$3:$J$937)),0))</f>
        <v/>
      </c>
      <c r="BJ718" s="87" t="str">
        <f>IF($Q718="","",IFERROR(IF(OR(AND($T718&gt;=DATEVALUE("10/1/20"&amp;RIGHT(BI$1,2)),$T718&lt;=DATEVALUE("9/30/20"&amp;RIGHT(BJ$1,2))),AND($U718&gt;=DATEVALUE("10/1/20"&amp;RIGHT(BI$1,2)),$U718&lt;=DATEVALUE("9/30/20"&amp;RIGHT(BJ$1,2))),AND($T718&lt;=DATEVALUE("10/1/20"&amp;RIGHT(BI$1,2)),$U718&gt;=DATEVALUE("9/30/20"&amp;RIGHT(BJ$1,2)))),
IF(AND($T718&gt;=DATEVALUE("10/1/20"&amp;RIGHT(BI$1,2)),$U718&lt;=DATEVALUE("9/30/20"&amp;RIGHT(BJ$1,2))),NETWORKDAYS($T718,$U718,Holidays!$J$3:$J$937),
IF(AND($T718&lt;DATEVALUE("10/1/20"&amp;RIGHT(BI$1,2)),$U718&lt;=DATEVALUE("9/30/20"&amp;RIGHT(BJ$1,2))),NETWORKDAYS(DATEVALUE("10/1/20"&amp;RIGHT(BI$1,2)),$U718,Holidays!$J$3:$J$937),
IF($T718&lt;DATEVALUE("10/1/20"&amp;RIGHT(BI$1,2)),NETWORKDAYS(DATEVALUE("10/1/20"&amp;RIGHT(BI$1,2)),DATEVALUE("9/30/20"&amp;RIGHT(BJ$1,2)),Holidays!$J$3:$J$937),
IF($T718&gt;=DATEVALUE("10/1/20"&amp;RIGHT(BI$1,2)),NETWORKDAYS($T718,DATEVALUE("9/30/20"&amp;RIGHT(BJ$1,2)),Holidays!$J$3:$J$937),"")))),"")/(NETWORKDAYS($T718,$U718,Holidays!$J$3:$J$937)),0))</f>
        <v/>
      </c>
      <c r="BK718" s="87" t="str">
        <f>IF($Q718="","",IFERROR(IF(OR(AND($T718&gt;=DATEVALUE("10/1/20"&amp;RIGHT(BJ$1,2)),$T718&lt;=DATEVALUE("9/30/20"&amp;RIGHT(BK$1,2))),AND($U718&gt;=DATEVALUE("10/1/20"&amp;RIGHT(BJ$1,2)),$U718&lt;=DATEVALUE("9/30/20"&amp;RIGHT(BK$1,2))),AND($T718&lt;=DATEVALUE("10/1/20"&amp;RIGHT(BJ$1,2)),$U718&gt;=DATEVALUE("9/30/20"&amp;RIGHT(BK$1,2)))),
IF(AND($T718&gt;=DATEVALUE("10/1/20"&amp;RIGHT(BJ$1,2)),$U718&lt;=DATEVALUE("9/30/20"&amp;RIGHT(BK$1,2))),NETWORKDAYS($T718,$U718,Holidays!$J$3:$J$937),
IF(AND($T718&lt;DATEVALUE("10/1/20"&amp;RIGHT(BJ$1,2)),$U718&lt;=DATEVALUE("9/30/20"&amp;RIGHT(BK$1,2))),NETWORKDAYS(DATEVALUE("10/1/20"&amp;RIGHT(BJ$1,2)),$U718,Holidays!$J$3:$J$937),
IF($T718&lt;DATEVALUE("10/1/20"&amp;RIGHT(BJ$1,2)),NETWORKDAYS(DATEVALUE("10/1/20"&amp;RIGHT(BJ$1,2)),DATEVALUE("9/30/20"&amp;RIGHT(BK$1,2)),Holidays!$J$3:$J$937),
IF($T718&gt;=DATEVALUE("10/1/20"&amp;RIGHT(BJ$1,2)),NETWORKDAYS($T718,DATEVALUE("9/30/20"&amp;RIGHT(BK$1,2)),Holidays!$J$3:$J$937),"")))),"")/(NETWORKDAYS($T718,$U718,Holidays!$J$3:$J$937)),0))</f>
        <v/>
      </c>
      <c r="BL718" s="87" t="str">
        <f>IF($Q718="","",IFERROR(IF(OR(AND($T718&gt;=DATEVALUE("10/1/20"&amp;RIGHT(BK$1,2)),$T718&lt;=DATEVALUE("9/30/20"&amp;RIGHT(BL$1,2))),AND($U718&gt;=DATEVALUE("10/1/20"&amp;RIGHT(BK$1,2)),$U718&lt;=DATEVALUE("9/30/20"&amp;RIGHT(BL$1,2))),AND($T718&lt;=DATEVALUE("10/1/20"&amp;RIGHT(BK$1,2)),$U718&gt;=DATEVALUE("9/30/20"&amp;RIGHT(BL$1,2)))),
IF(AND($T718&gt;=DATEVALUE("10/1/20"&amp;RIGHT(BK$1,2)),$U718&lt;=DATEVALUE("9/30/20"&amp;RIGHT(BL$1,2))),NETWORKDAYS($T718,$U718,Holidays!$J$3:$J$937),
IF(AND($T718&lt;DATEVALUE("10/1/20"&amp;RIGHT(BK$1,2)),$U718&lt;=DATEVALUE("9/30/20"&amp;RIGHT(BL$1,2))),NETWORKDAYS(DATEVALUE("10/1/20"&amp;RIGHT(BK$1,2)),$U718,Holidays!$J$3:$J$937),
IF($T718&lt;DATEVALUE("10/1/20"&amp;RIGHT(BK$1,2)),NETWORKDAYS(DATEVALUE("10/1/20"&amp;RIGHT(BK$1,2)),DATEVALUE("9/30/20"&amp;RIGHT(BL$1,2)),Holidays!$J$3:$J$937),
IF($T718&gt;=DATEVALUE("10/1/20"&amp;RIGHT(BK$1,2)),NETWORKDAYS($T718,DATEVALUE("9/30/20"&amp;RIGHT(BL$1,2)),Holidays!$J$3:$J$937),"")))),"")/(NETWORKDAYS($T718,$U718,Holidays!$J$3:$J$937)),0))</f>
        <v/>
      </c>
      <c r="BM718" s="87" t="str">
        <f>IF($Q718="","",IFERROR(IF(OR(AND($T718&gt;=DATEVALUE("10/1/20"&amp;RIGHT(BL$1,2)),$T718&lt;=DATEVALUE("9/30/20"&amp;RIGHT(BM$1,2))),AND($U718&gt;=DATEVALUE("10/1/20"&amp;RIGHT(BL$1,2)),$U718&lt;=DATEVALUE("9/30/20"&amp;RIGHT(BM$1,2))),AND($T718&lt;=DATEVALUE("10/1/20"&amp;RIGHT(BL$1,2)),$U718&gt;=DATEVALUE("9/30/20"&amp;RIGHT(BM$1,2)))),
IF(AND($T718&gt;=DATEVALUE("10/1/20"&amp;RIGHT(BL$1,2)),$U718&lt;=DATEVALUE("9/30/20"&amp;RIGHT(BM$1,2))),NETWORKDAYS($T718,$U718,Holidays!$J$3:$J$937),
IF(AND($T718&lt;DATEVALUE("10/1/20"&amp;RIGHT(BL$1,2)),$U718&lt;=DATEVALUE("9/30/20"&amp;RIGHT(BM$1,2))),NETWORKDAYS(DATEVALUE("10/1/20"&amp;RIGHT(BL$1,2)),$U718,Holidays!$J$3:$J$937),
IF($T718&lt;DATEVALUE("10/1/20"&amp;RIGHT(BL$1,2)),NETWORKDAYS(DATEVALUE("10/1/20"&amp;RIGHT(BL$1,2)),DATEVALUE("9/30/20"&amp;RIGHT(BM$1,2)),Holidays!$J$3:$J$937),
IF($T718&gt;=DATEVALUE("10/1/20"&amp;RIGHT(BL$1,2)),NETWORKDAYS($T718,DATEVALUE("9/30/20"&amp;RIGHT(BM$1,2)),Holidays!$J$3:$J$937),"")))),"")/(NETWORKDAYS($T718,$U718,Holidays!$J$3:$J$937)),0))</f>
        <v/>
      </c>
      <c r="BN718" s="87" t="str">
        <f>IF($Q718="","",IFERROR(IF(OR(AND($T718&gt;=DATEVALUE("10/1/20"&amp;RIGHT(BM$1,2)),$T718&lt;=DATEVALUE("9/30/20"&amp;RIGHT(BN$1,2))),AND($U718&gt;=DATEVALUE("10/1/20"&amp;RIGHT(BM$1,2)),$U718&lt;=DATEVALUE("9/30/20"&amp;RIGHT(BN$1,2))),AND($T718&lt;=DATEVALUE("10/1/20"&amp;RIGHT(BM$1,2)),$U718&gt;=DATEVALUE("9/30/20"&amp;RIGHT(BN$1,2)))),
IF(AND($T718&gt;=DATEVALUE("10/1/20"&amp;RIGHT(BM$1,2)),$U718&lt;=DATEVALUE("9/30/20"&amp;RIGHT(BN$1,2))),NETWORKDAYS($T718,$U718,Holidays!$J$3:$J$937),
IF(AND($T718&lt;DATEVALUE("10/1/20"&amp;RIGHT(BM$1,2)),$U718&lt;=DATEVALUE("9/30/20"&amp;RIGHT(BN$1,2))),NETWORKDAYS(DATEVALUE("10/1/20"&amp;RIGHT(BM$1,2)),$U718,Holidays!$J$3:$J$937),
IF($T718&lt;DATEVALUE("10/1/20"&amp;RIGHT(BM$1,2)),NETWORKDAYS(DATEVALUE("10/1/20"&amp;RIGHT(BM$1,2)),DATEVALUE("9/30/20"&amp;RIGHT(BN$1,2)),Holidays!$J$3:$J$937),
IF($T718&gt;=DATEVALUE("10/1/20"&amp;RIGHT(BM$1,2)),NETWORKDAYS($T718,DATEVALUE("9/30/20"&amp;RIGHT(BN$1,2)),Holidays!$J$3:$J$937),"")))),"")/(NETWORKDAYS($T718,$U718,Holidays!$J$3:$J$937)),0))</f>
        <v/>
      </c>
      <c r="BO718" s="87" t="str">
        <f>IF($Q718="","",IFERROR(IF(OR(AND($T718&gt;=DATEVALUE("10/1/20"&amp;RIGHT(BN$1,2)),$T718&lt;=DATEVALUE("9/30/20"&amp;RIGHT(BO$1,2))),AND($U718&gt;=DATEVALUE("10/1/20"&amp;RIGHT(BN$1,2)),$U718&lt;=DATEVALUE("9/30/20"&amp;RIGHT(BO$1,2))),AND($T718&lt;=DATEVALUE("10/1/20"&amp;RIGHT(BN$1,2)),$U718&gt;=DATEVALUE("9/30/20"&amp;RIGHT(BO$1,2)))),
IF(AND($T718&gt;=DATEVALUE("10/1/20"&amp;RIGHT(BN$1,2)),$U718&lt;=DATEVALUE("9/30/20"&amp;RIGHT(BO$1,2))),NETWORKDAYS($T718,$U718,Holidays!$J$3:$J$937),
IF(AND($T718&lt;DATEVALUE("10/1/20"&amp;RIGHT(BN$1,2)),$U718&lt;=DATEVALUE("9/30/20"&amp;RIGHT(BO$1,2))),NETWORKDAYS(DATEVALUE("10/1/20"&amp;RIGHT(BN$1,2)),$U718,Holidays!$J$3:$J$937),
IF($T718&lt;DATEVALUE("10/1/20"&amp;RIGHT(BN$1,2)),NETWORKDAYS(DATEVALUE("10/1/20"&amp;RIGHT(BN$1,2)),DATEVALUE("9/30/20"&amp;RIGHT(BO$1,2)),Holidays!$J$3:$J$937),
IF($T718&gt;=DATEVALUE("10/1/20"&amp;RIGHT(BN$1,2)),NETWORKDAYS($T718,DATEVALUE("9/30/20"&amp;RIGHT(BO$1,2)),Holidays!$J$3:$J$937),"")))),"")/(NETWORKDAYS($T718,$U718,Holidays!$J$3:$J$937)),0))</f>
        <v/>
      </c>
      <c r="BP718" s="87" t="str">
        <f>IF($Q718="","",IFERROR(IF(OR(AND($T718&gt;=DATEVALUE("10/1/20"&amp;RIGHT(BO$1,2)),$T718&lt;=DATEVALUE("9/30/20"&amp;RIGHT(BP$1,2))),AND($U718&gt;=DATEVALUE("10/1/20"&amp;RIGHT(BO$1,2)),$U718&lt;=DATEVALUE("9/30/20"&amp;RIGHT(BP$1,2))),AND($T718&lt;=DATEVALUE("10/1/20"&amp;RIGHT(BO$1,2)),$U718&gt;=DATEVALUE("9/30/20"&amp;RIGHT(BP$1,2)))),
IF(AND($T718&gt;=DATEVALUE("10/1/20"&amp;RIGHT(BO$1,2)),$U718&lt;=DATEVALUE("9/30/20"&amp;RIGHT(BP$1,2))),NETWORKDAYS($T718,$U718,Holidays!$J$3:$J$937),
IF(AND($T718&lt;DATEVALUE("10/1/20"&amp;RIGHT(BO$1,2)),$U718&lt;=DATEVALUE("9/30/20"&amp;RIGHT(BP$1,2))),NETWORKDAYS(DATEVALUE("10/1/20"&amp;RIGHT(BO$1,2)),$U718,Holidays!$J$3:$J$937),
IF($T718&lt;DATEVALUE("10/1/20"&amp;RIGHT(BO$1,2)),NETWORKDAYS(DATEVALUE("10/1/20"&amp;RIGHT(BO$1,2)),DATEVALUE("9/30/20"&amp;RIGHT(BP$1,2)),Holidays!$J$3:$J$937),
IF($T718&gt;=DATEVALUE("10/1/20"&amp;RIGHT(BO$1,2)),NETWORKDAYS($T718,DATEVALUE("9/30/20"&amp;RIGHT(BP$1,2)),Holidays!$J$3:$J$937),"")))),"")/(NETWORKDAYS($T718,$U718,Holidays!$J$3:$J$937)),0))</f>
        <v/>
      </c>
      <c r="BQ718" s="87" t="str">
        <f>IF($Q718="","",IFERROR(IF(OR(AND($T718&gt;=DATEVALUE("10/1/20"&amp;RIGHT(BP$1,2)),$T718&lt;=DATEVALUE("9/30/20"&amp;RIGHT(BQ$1,2))),AND($U718&gt;=DATEVALUE("10/1/20"&amp;RIGHT(BP$1,2)),$U718&lt;=DATEVALUE("9/30/20"&amp;RIGHT(BQ$1,2))),AND($T718&lt;=DATEVALUE("10/1/20"&amp;RIGHT(BP$1,2)),$U718&gt;=DATEVALUE("9/30/20"&amp;RIGHT(BQ$1,2)))),
IF(AND($T718&gt;=DATEVALUE("10/1/20"&amp;RIGHT(BP$1,2)),$U718&lt;=DATEVALUE("9/30/20"&amp;RIGHT(BQ$1,2))),NETWORKDAYS($T718,$U718,Holidays!$J$3:$J$937),
IF(AND($T718&lt;DATEVALUE("10/1/20"&amp;RIGHT(BP$1,2)),$U718&lt;=DATEVALUE("9/30/20"&amp;RIGHT(BQ$1,2))),NETWORKDAYS(DATEVALUE("10/1/20"&amp;RIGHT(BP$1,2)),$U718,Holidays!$J$3:$J$937),
IF($T718&lt;DATEVALUE("10/1/20"&amp;RIGHT(BP$1,2)),NETWORKDAYS(DATEVALUE("10/1/20"&amp;RIGHT(BP$1,2)),DATEVALUE("9/30/20"&amp;RIGHT(BQ$1,2)),Holidays!$J$3:$J$937),
IF($T718&gt;=DATEVALUE("10/1/20"&amp;RIGHT(BP$1,2)),NETWORKDAYS($T718,DATEVALUE("9/30/20"&amp;RIGHT(BQ$1,2)),Holidays!$J$3:$J$937),"")))),"")/(NETWORKDAYS($T718,$U718,Holidays!$J$3:$J$937)),0))</f>
        <v/>
      </c>
      <c r="BR718" s="87" t="str">
        <f>IF($Q718="","",IFERROR(IF(OR(AND($T718&gt;=DATEVALUE("10/1/20"&amp;RIGHT(BQ$1,2)),$T718&lt;=DATEVALUE("9/30/20"&amp;RIGHT(BR$1,2))),AND($U718&gt;=DATEVALUE("10/1/20"&amp;RIGHT(BQ$1,2)),$U718&lt;=DATEVALUE("9/30/20"&amp;RIGHT(BR$1,2))),AND($T718&lt;=DATEVALUE("10/1/20"&amp;RIGHT(BQ$1,2)),$U718&gt;=DATEVALUE("9/30/20"&amp;RIGHT(BR$1,2)))),
IF(AND($T718&gt;=DATEVALUE("10/1/20"&amp;RIGHT(BQ$1,2)),$U718&lt;=DATEVALUE("9/30/20"&amp;RIGHT(BR$1,2))),NETWORKDAYS($T718,$U718,Holidays!$J$3:$J$937),
IF(AND($T718&lt;DATEVALUE("10/1/20"&amp;RIGHT(BQ$1,2)),$U718&lt;=DATEVALUE("9/30/20"&amp;RIGHT(BR$1,2))),NETWORKDAYS(DATEVALUE("10/1/20"&amp;RIGHT(BQ$1,2)),$U718,Holidays!$J$3:$J$937),
IF($T718&lt;DATEVALUE("10/1/20"&amp;RIGHT(BQ$1,2)),NETWORKDAYS(DATEVALUE("10/1/20"&amp;RIGHT(BQ$1,2)),DATEVALUE("9/30/20"&amp;RIGHT(BR$1,2)),Holidays!$J$3:$J$937),
IF($T718&gt;=DATEVALUE("10/1/20"&amp;RIGHT(BQ$1,2)),NETWORKDAYS($T718,DATEVALUE("9/30/20"&amp;RIGHT(BR$1,2)),Holidays!$J$3:$J$937),"")))),"")/(NETWORKDAYS($T718,$U718,Holidays!$J$3:$J$937)),0))</f>
        <v/>
      </c>
      <c r="BS718" s="87" t="str">
        <f>IF($Q718="","",IFERROR(IF(OR(AND($T718&gt;=DATEVALUE("10/1/20"&amp;RIGHT(BR$1,2)),$T718&lt;=DATEVALUE("9/30/20"&amp;RIGHT(BS$1,2))),AND($U718&gt;=DATEVALUE("10/1/20"&amp;RIGHT(BR$1,2)),$U718&lt;=DATEVALUE("9/30/20"&amp;RIGHT(BS$1,2))),AND($T718&lt;=DATEVALUE("10/1/20"&amp;RIGHT(BR$1,2)),$U718&gt;=DATEVALUE("9/30/20"&amp;RIGHT(BS$1,2)))),
IF(AND($T718&gt;=DATEVALUE("10/1/20"&amp;RIGHT(BR$1,2)),$U718&lt;=DATEVALUE("9/30/20"&amp;RIGHT(BS$1,2))),NETWORKDAYS($T718,$U718,Holidays!$J$3:$J$937),
IF(AND($T718&lt;DATEVALUE("10/1/20"&amp;RIGHT(BR$1,2)),$U718&lt;=DATEVALUE("9/30/20"&amp;RIGHT(BS$1,2))),NETWORKDAYS(DATEVALUE("10/1/20"&amp;RIGHT(BR$1,2)),$U718,Holidays!$J$3:$J$937),
IF($T718&lt;DATEVALUE("10/1/20"&amp;RIGHT(BR$1,2)),NETWORKDAYS(DATEVALUE("10/1/20"&amp;RIGHT(BR$1,2)),DATEVALUE("9/30/20"&amp;RIGHT(BS$1,2)),Holidays!$J$3:$J$937),
IF($T718&gt;=DATEVALUE("10/1/20"&amp;RIGHT(BR$1,2)),NETWORKDAYS($T718,DATEVALUE("9/30/20"&amp;RIGHT(BS$1,2)),Holidays!$J$3:$J$937),"")))),"")/(NETWORKDAYS($T718,$U718,Holidays!$J$3:$J$937)),0))</f>
        <v/>
      </c>
      <c r="BT718" s="87" t="str">
        <f>IF($Q718="","",IFERROR(IF(OR(AND($T718&gt;=DATEVALUE("10/1/20"&amp;RIGHT(BS$1,2)),$T718&lt;=DATEVALUE("9/30/20"&amp;RIGHT(BT$1,2))),AND($U718&gt;=DATEVALUE("10/1/20"&amp;RIGHT(BS$1,2)),$U718&lt;=DATEVALUE("9/30/20"&amp;RIGHT(BT$1,2))),AND($T718&lt;=DATEVALUE("10/1/20"&amp;RIGHT(BS$1,2)),$U718&gt;=DATEVALUE("9/30/20"&amp;RIGHT(BT$1,2)))),
IF(AND($T718&gt;=DATEVALUE("10/1/20"&amp;RIGHT(BS$1,2)),$U718&lt;=DATEVALUE("9/30/20"&amp;RIGHT(BT$1,2))),NETWORKDAYS($T718,$U718,Holidays!$J$3:$J$937),
IF(AND($T718&lt;DATEVALUE("10/1/20"&amp;RIGHT(BS$1,2)),$U718&lt;=DATEVALUE("9/30/20"&amp;RIGHT(BT$1,2))),NETWORKDAYS(DATEVALUE("10/1/20"&amp;RIGHT(BS$1,2)),$U718,Holidays!$J$3:$J$937),
IF($T718&lt;DATEVALUE("10/1/20"&amp;RIGHT(BS$1,2)),NETWORKDAYS(DATEVALUE("10/1/20"&amp;RIGHT(BS$1,2)),DATEVALUE("9/30/20"&amp;RIGHT(BT$1,2)),Holidays!$J$3:$J$937),
IF($T718&gt;=DATEVALUE("10/1/20"&amp;RIGHT(BS$1,2)),NETWORKDAYS($T718,DATEVALUE("9/30/20"&amp;RIGHT(BT$1,2)),Holidays!$J$3:$J$937),"")))),"")/(NETWORKDAYS($T718,$U718,Holidays!$J$3:$J$937)),0))</f>
        <v/>
      </c>
      <c r="BU718" s="87" t="str">
        <f>IF($Q718="","",IFERROR(IF(OR(AND($T718&gt;=DATEVALUE("10/1/20"&amp;RIGHT(BT$1,2)),$T718&lt;=DATEVALUE("9/30/20"&amp;RIGHT(BU$1,2))),AND($U718&gt;=DATEVALUE("10/1/20"&amp;RIGHT(BT$1,2)),$U718&lt;=DATEVALUE("9/30/20"&amp;RIGHT(BU$1,2))),AND($T718&lt;=DATEVALUE("10/1/20"&amp;RIGHT(BT$1,2)),$U718&gt;=DATEVALUE("9/30/20"&amp;RIGHT(BU$1,2)))),
IF(AND($T718&gt;=DATEVALUE("10/1/20"&amp;RIGHT(BT$1,2)),$U718&lt;=DATEVALUE("9/30/20"&amp;RIGHT(BU$1,2))),NETWORKDAYS($T718,$U718,Holidays!$J$3:$J$937),
IF(AND($T718&lt;DATEVALUE("10/1/20"&amp;RIGHT(BT$1,2)),$U718&lt;=DATEVALUE("9/30/20"&amp;RIGHT(BU$1,2))),NETWORKDAYS(DATEVALUE("10/1/20"&amp;RIGHT(BT$1,2)),$U718,Holidays!$J$3:$J$937),
IF($T718&lt;DATEVALUE("10/1/20"&amp;RIGHT(BT$1,2)),NETWORKDAYS(DATEVALUE("10/1/20"&amp;RIGHT(BT$1,2)),DATEVALUE("9/30/20"&amp;RIGHT(BU$1,2)),Holidays!$J$3:$J$937),
IF($T718&gt;=DATEVALUE("10/1/20"&amp;RIGHT(BT$1,2)),NETWORKDAYS($T718,DATEVALUE("9/30/20"&amp;RIGHT(BU$1,2)),Holidays!$J$3:$J$937),"")))),"")/(NETWORKDAYS($T718,$U718,Holidays!$J$3:$J$937)),0))</f>
        <v/>
      </c>
      <c r="BV718" s="87" t="str">
        <f>IF($Q718="","",IFERROR(IF(OR(AND($T718&gt;=DATEVALUE("10/1/20"&amp;RIGHT(BU$1,2)),$T718&lt;=DATEVALUE("9/30/20"&amp;RIGHT(BV$1,2))),AND($U718&gt;=DATEVALUE("10/1/20"&amp;RIGHT(BU$1,2)),$U718&lt;=DATEVALUE("9/30/20"&amp;RIGHT(BV$1,2))),AND($T718&lt;=DATEVALUE("10/1/20"&amp;RIGHT(BU$1,2)),$U718&gt;=DATEVALUE("9/30/20"&amp;RIGHT(BV$1,2)))),
IF(AND($T718&gt;=DATEVALUE("10/1/20"&amp;RIGHT(BU$1,2)),$U718&lt;=DATEVALUE("9/30/20"&amp;RIGHT(BV$1,2))),NETWORKDAYS($T718,$U718,Holidays!$J$3:$J$937),
IF(AND($T718&lt;DATEVALUE("10/1/20"&amp;RIGHT(BU$1,2)),$U718&lt;=DATEVALUE("9/30/20"&amp;RIGHT(BV$1,2))),NETWORKDAYS(DATEVALUE("10/1/20"&amp;RIGHT(BU$1,2)),$U718,Holidays!$J$3:$J$937),
IF($T718&lt;DATEVALUE("10/1/20"&amp;RIGHT(BU$1,2)),NETWORKDAYS(DATEVALUE("10/1/20"&amp;RIGHT(BU$1,2)),DATEVALUE("9/30/20"&amp;RIGHT(BV$1,2)),Holidays!$J$3:$J$937),
IF($T718&gt;=DATEVALUE("10/1/20"&amp;RIGHT(BU$1,2)),NETWORKDAYS($T718,DATEVALUE("9/30/20"&amp;RIGHT(BV$1,2)),Holidays!$J$3:$J$937),"")))),"")/(NETWORKDAYS($T718,$U718,Holidays!$J$3:$J$937)),0))</f>
        <v/>
      </c>
      <c r="BW718" s="87" t="str">
        <f>IF($Q718="","",IFERROR(IF(OR(AND($T718&gt;=DATEVALUE("10/1/20"&amp;RIGHT(BV$1,2)),$T718&lt;=DATEVALUE("9/30/20"&amp;RIGHT(BW$1,2))),AND($U718&gt;=DATEVALUE("10/1/20"&amp;RIGHT(BV$1,2)),$U718&lt;=DATEVALUE("9/30/20"&amp;RIGHT(BW$1,2))),AND($T718&lt;=DATEVALUE("10/1/20"&amp;RIGHT(BV$1,2)),$U718&gt;=DATEVALUE("9/30/20"&amp;RIGHT(BW$1,2)))),
IF(AND($T718&gt;=DATEVALUE("10/1/20"&amp;RIGHT(BV$1,2)),$U718&lt;=DATEVALUE("9/30/20"&amp;RIGHT(BW$1,2))),NETWORKDAYS($T718,$U718,Holidays!$J$3:$J$937),
IF(AND($T718&lt;DATEVALUE("10/1/20"&amp;RIGHT(BV$1,2)),$U718&lt;=DATEVALUE("9/30/20"&amp;RIGHT(BW$1,2))),NETWORKDAYS(DATEVALUE("10/1/20"&amp;RIGHT(BV$1,2)),$U718,Holidays!$J$3:$J$937),
IF($T718&lt;DATEVALUE("10/1/20"&amp;RIGHT(BV$1,2)),NETWORKDAYS(DATEVALUE("10/1/20"&amp;RIGHT(BV$1,2)),DATEVALUE("9/30/20"&amp;RIGHT(BW$1,2)),Holidays!$J$3:$J$937),
IF($T718&gt;=DATEVALUE("10/1/20"&amp;RIGHT(BV$1,2)),NETWORKDAYS($T718,DATEVALUE("9/30/20"&amp;RIGHT(BW$1,2)),Holidays!$J$3:$J$937),"")))),"")/(NETWORKDAYS($T718,$U718,Holidays!$J$3:$J$937)),0))</f>
        <v/>
      </c>
      <c r="BX718" s="87" t="str">
        <f>IF($Q718="","",IFERROR(IF(OR(AND($T718&gt;=DATEVALUE("10/1/20"&amp;RIGHT(BW$1,2)),$T718&lt;=DATEVALUE("9/30/20"&amp;RIGHT(BX$1,2))),AND($U718&gt;=DATEVALUE("10/1/20"&amp;RIGHT(BW$1,2)),$U718&lt;=DATEVALUE("9/30/20"&amp;RIGHT(BX$1,2))),AND($T718&lt;=DATEVALUE("10/1/20"&amp;RIGHT(BW$1,2)),$U718&gt;=DATEVALUE("9/30/20"&amp;RIGHT(BX$1,2)))),
IF(AND($T718&gt;=DATEVALUE("10/1/20"&amp;RIGHT(BW$1,2)),$U718&lt;=DATEVALUE("9/30/20"&amp;RIGHT(BX$1,2))),NETWORKDAYS($T718,$U718,Holidays!$J$3:$J$937),
IF(AND($T718&lt;DATEVALUE("10/1/20"&amp;RIGHT(BW$1,2)),$U718&lt;=DATEVALUE("9/30/20"&amp;RIGHT(BX$1,2))),NETWORKDAYS(DATEVALUE("10/1/20"&amp;RIGHT(BW$1,2)),$U718,Holidays!$J$3:$J$937),
IF($T718&lt;DATEVALUE("10/1/20"&amp;RIGHT(BW$1,2)),NETWORKDAYS(DATEVALUE("10/1/20"&amp;RIGHT(BW$1,2)),DATEVALUE("9/30/20"&amp;RIGHT(BX$1,2)),Holidays!$J$3:$J$937),
IF($T718&gt;=DATEVALUE("10/1/20"&amp;RIGHT(BW$1,2)),NETWORKDAYS($T718,DATEVALUE("9/30/20"&amp;RIGHT(BX$1,2)),Holidays!$J$3:$J$937),"")))),"")/(NETWORKDAYS($T718,$U718,Holidays!$J$3:$J$937)),0))</f>
        <v/>
      </c>
      <c r="BY718" s="87" t="str">
        <f>IF($Q718="","",IFERROR(IF(OR(AND($T718&gt;=DATEVALUE("10/1/20"&amp;RIGHT(BX$1,2)),$T718&lt;=DATEVALUE("9/30/20"&amp;RIGHT(BY$1,2))),AND($U718&gt;=DATEVALUE("10/1/20"&amp;RIGHT(BX$1,2)),$U718&lt;=DATEVALUE("9/30/20"&amp;RIGHT(BY$1,2))),AND($T718&lt;=DATEVALUE("10/1/20"&amp;RIGHT(BX$1,2)),$U718&gt;=DATEVALUE("9/30/20"&amp;RIGHT(BY$1,2)))),
IF(AND($T718&gt;=DATEVALUE("10/1/20"&amp;RIGHT(BX$1,2)),$U718&lt;=DATEVALUE("9/30/20"&amp;RIGHT(BY$1,2))),NETWORKDAYS($T718,$U718,Holidays!$J$3:$J$937),
IF(AND($T718&lt;DATEVALUE("10/1/20"&amp;RIGHT(BX$1,2)),$U718&lt;=DATEVALUE("9/30/20"&amp;RIGHT(BY$1,2))),NETWORKDAYS(DATEVALUE("10/1/20"&amp;RIGHT(BX$1,2)),$U718,Holidays!$J$3:$J$937),
IF($T718&lt;DATEVALUE("10/1/20"&amp;RIGHT(BX$1,2)),NETWORKDAYS(DATEVALUE("10/1/20"&amp;RIGHT(BX$1,2)),DATEVALUE("9/30/20"&amp;RIGHT(BY$1,2)),Holidays!$J$3:$J$937),
IF($T718&gt;=DATEVALUE("10/1/20"&amp;RIGHT(BX$1,2)),NETWORKDAYS($T718,DATEVALUE("9/30/20"&amp;RIGHT(BY$1,2)),Holidays!$J$3:$J$937),"")))),"")/(NETWORKDAYS($T718,$U718,Holidays!$J$3:$J$937)),0))</f>
        <v/>
      </c>
      <c r="BZ718" s="87" t="str">
        <f>IF($Q718="","",IFERROR(IF(OR(AND($T718&gt;=DATEVALUE("10/1/20"&amp;RIGHT(BY$1,2)),$T718&lt;=DATEVALUE("9/30/20"&amp;RIGHT(BZ$1,2))),AND($U718&gt;=DATEVALUE("10/1/20"&amp;RIGHT(BY$1,2)),$U718&lt;=DATEVALUE("9/30/20"&amp;RIGHT(BZ$1,2))),AND($T718&lt;=DATEVALUE("10/1/20"&amp;RIGHT(BY$1,2)),$U718&gt;=DATEVALUE("9/30/20"&amp;RIGHT(BZ$1,2)))),
IF(AND($T718&gt;=DATEVALUE("10/1/20"&amp;RIGHT(BY$1,2)),$U718&lt;=DATEVALUE("9/30/20"&amp;RIGHT(BZ$1,2))),NETWORKDAYS($T718,$U718,Holidays!$J$3:$J$937),
IF(AND($T718&lt;DATEVALUE("10/1/20"&amp;RIGHT(BY$1,2)),$U718&lt;=DATEVALUE("9/30/20"&amp;RIGHT(BZ$1,2))),NETWORKDAYS(DATEVALUE("10/1/20"&amp;RIGHT(BY$1,2)),$U718,Holidays!$J$3:$J$937),
IF($T718&lt;DATEVALUE("10/1/20"&amp;RIGHT(BY$1,2)),NETWORKDAYS(DATEVALUE("10/1/20"&amp;RIGHT(BY$1,2)),DATEVALUE("9/30/20"&amp;RIGHT(BZ$1,2)),Holidays!$J$3:$J$937),
IF($T718&gt;=DATEVALUE("10/1/20"&amp;RIGHT(BY$1,2)),NETWORKDAYS($T718,DATEVALUE("9/30/20"&amp;RIGHT(BZ$1,2)),Holidays!$J$3:$J$937),"")))),"")/(NETWORKDAYS($T718,$U718,Holidays!$J$3:$J$937)),0))</f>
        <v/>
      </c>
      <c r="CA718" s="87" t="str">
        <f>IF($Q718="","",IFERROR(IF(OR(AND($T718&gt;=DATEVALUE("10/1/20"&amp;RIGHT(BZ$1,2)),$T718&lt;=DATEVALUE("9/30/20"&amp;RIGHT(CA$1,2))),AND($U718&gt;=DATEVALUE("10/1/20"&amp;RIGHT(BZ$1,2)),$U718&lt;=DATEVALUE("9/30/20"&amp;RIGHT(CA$1,2))),AND($T718&lt;=DATEVALUE("10/1/20"&amp;RIGHT(BZ$1,2)),$U718&gt;=DATEVALUE("9/30/20"&amp;RIGHT(CA$1,2)))),
IF(AND($T718&gt;=DATEVALUE("10/1/20"&amp;RIGHT(BZ$1,2)),$U718&lt;=DATEVALUE("9/30/20"&amp;RIGHT(CA$1,2))),NETWORKDAYS($T718,$U718,Holidays!$J$3:$J$937),
IF(AND($T718&lt;DATEVALUE("10/1/20"&amp;RIGHT(BZ$1,2)),$U718&lt;=DATEVALUE("9/30/20"&amp;RIGHT(CA$1,2))),NETWORKDAYS(DATEVALUE("10/1/20"&amp;RIGHT(BZ$1,2)),$U718,Holidays!$J$3:$J$937),
IF($T718&lt;DATEVALUE("10/1/20"&amp;RIGHT(BZ$1,2)),NETWORKDAYS(DATEVALUE("10/1/20"&amp;RIGHT(BZ$1,2)),DATEVALUE("9/30/20"&amp;RIGHT(CA$1,2)),Holidays!$J$3:$J$937),
IF($T718&gt;=DATEVALUE("10/1/20"&amp;RIGHT(BZ$1,2)),NETWORKDAYS($T718,DATEVALUE("9/30/20"&amp;RIGHT(CA$1,2)),Holidays!$J$3:$J$937),"")))),"")/(NETWORKDAYS($T718,$U718,Holidays!$J$3:$J$937)),0))</f>
        <v/>
      </c>
      <c r="CB718" s="87" t="str">
        <f>IF($Q718="","",IFERROR(IF(OR(AND($T718&gt;=DATEVALUE("10/1/20"&amp;RIGHT(CA$1,2)),$T718&lt;=DATEVALUE("9/30/20"&amp;RIGHT(CB$1,2))),AND($U718&gt;=DATEVALUE("10/1/20"&amp;RIGHT(CA$1,2)),$U718&lt;=DATEVALUE("9/30/20"&amp;RIGHT(CB$1,2))),AND($T718&lt;=DATEVALUE("10/1/20"&amp;RIGHT(CA$1,2)),$U718&gt;=DATEVALUE("9/30/20"&amp;RIGHT(CB$1,2)))),
IF(AND($T718&gt;=DATEVALUE("10/1/20"&amp;RIGHT(CA$1,2)),$U718&lt;=DATEVALUE("9/30/20"&amp;RIGHT(CB$1,2))),NETWORKDAYS($T718,$U718,Holidays!$J$3:$J$937),
IF(AND($T718&lt;DATEVALUE("10/1/20"&amp;RIGHT(CA$1,2)),$U718&lt;=DATEVALUE("9/30/20"&amp;RIGHT(CB$1,2))),NETWORKDAYS(DATEVALUE("10/1/20"&amp;RIGHT(CA$1,2)),$U718,Holidays!$J$3:$J$937),
IF($T718&lt;DATEVALUE("10/1/20"&amp;RIGHT(CA$1,2)),NETWORKDAYS(DATEVALUE("10/1/20"&amp;RIGHT(CA$1,2)),DATEVALUE("9/30/20"&amp;RIGHT(CB$1,2)),Holidays!$J$3:$J$937),
IF($T718&gt;=DATEVALUE("10/1/20"&amp;RIGHT(CA$1,2)),NETWORKDAYS($T718,DATEVALUE("9/30/20"&amp;RIGHT(CB$1,2)),Holidays!$J$3:$J$937),"")))),"")/(NETWORKDAYS($T718,$U718,Holidays!$J$3:$J$937)),0))</f>
        <v/>
      </c>
    </row>
    <row r="719" spans="1:80">
      <c r="A719" s="97"/>
      <c r="B719" s="98" t="str">
        <f ca="1">IF(NOT($A719=""),OFFSET('WBS Reference &amp; User Procedure'!$A$1,MATCH($A719,'WBS Reference &amp; User Procedure'!$A:$A,0)-1,1),"")</f>
        <v/>
      </c>
      <c r="D719" s="97"/>
      <c r="T719" s="104" t="str">
        <f>IF(NOT(Q719=""),IF(NOT($S719=""),$S719,#REF!),"")</f>
        <v/>
      </c>
      <c r="U719" s="104" t="str">
        <f>IF(NOT(Q719=""),WORKDAY(T719,Q719,Holidays!$J$3:$J$937),"")</f>
        <v/>
      </c>
      <c r="V719" s="104"/>
      <c r="W719" s="104"/>
      <c r="X719" s="101" t="str">
        <f t="shared" si="153"/>
        <v/>
      </c>
      <c r="AL719" s="87" t="str">
        <f t="shared" ca="1" si="150"/>
        <v/>
      </c>
      <c r="AN719" s="87" t="str">
        <f t="shared" ca="1" si="160"/>
        <v/>
      </c>
      <c r="AO719" s="87" t="str">
        <f t="shared" ca="1" si="160"/>
        <v/>
      </c>
      <c r="AP719" s="87" t="str">
        <f t="shared" ca="1" si="160"/>
        <v/>
      </c>
      <c r="AQ719" s="87" t="str">
        <f t="shared" ca="1" si="160"/>
        <v/>
      </c>
      <c r="AR719" s="87" t="str">
        <f t="shared" ca="1" si="160"/>
        <v/>
      </c>
      <c r="AS719" s="87" t="str">
        <f t="shared" ca="1" si="160"/>
        <v/>
      </c>
      <c r="AT719" s="87" t="str">
        <f t="shared" ca="1" si="160"/>
        <v/>
      </c>
      <c r="AU719" s="87" t="str">
        <f t="shared" ca="1" si="160"/>
        <v/>
      </c>
      <c r="AV719" s="87" t="str">
        <f t="shared" ca="1" si="160"/>
        <v/>
      </c>
      <c r="AW719" s="87" t="str">
        <f t="shared" ca="1" si="160"/>
        <v/>
      </c>
      <c r="AX719" s="87" t="str">
        <f t="shared" ca="1" si="161"/>
        <v/>
      </c>
      <c r="AY719" s="87" t="str">
        <f t="shared" ca="1" si="161"/>
        <v/>
      </c>
      <c r="AZ719" s="87" t="str">
        <f t="shared" ca="1" si="161"/>
        <v/>
      </c>
      <c r="BA719" s="87" t="str">
        <f t="shared" ca="1" si="161"/>
        <v/>
      </c>
      <c r="BB719" s="87" t="str">
        <f t="shared" ca="1" si="161"/>
        <v/>
      </c>
      <c r="BC719" s="87" t="str">
        <f t="shared" ca="1" si="161"/>
        <v/>
      </c>
      <c r="BD719" s="87" t="str">
        <f t="shared" ca="1" si="161"/>
        <v/>
      </c>
      <c r="BE719" s="87" t="str">
        <f t="shared" ca="1" si="161"/>
        <v/>
      </c>
      <c r="BF719" s="87" t="str">
        <f t="shared" ca="1" si="161"/>
        <v/>
      </c>
      <c r="BG719" s="87" t="str">
        <f t="shared" ca="1" si="161"/>
        <v/>
      </c>
      <c r="BI719" s="87" t="str">
        <f>IF($Q719="","",IFERROR(IF(OR(AND($T719&gt;=DATEVALUE("10/1/20"&amp;RIGHT(BH$1,2)),$T719&lt;=DATEVALUE("9/30/20"&amp;RIGHT(BI$1,2))),AND($U719&gt;=DATEVALUE("10/1/20"&amp;RIGHT(BH$1,2)),$U719&lt;=DATEVALUE("9/30/20"&amp;RIGHT(BI$1,2))),AND($T719&lt;=DATEVALUE("10/1/20"&amp;RIGHT(BH$1,2)),$U719&gt;=DATEVALUE("9/30/20"&amp;RIGHT(BI$1,2)))),
IF(AND($T719&gt;=DATEVALUE("10/1/20"&amp;RIGHT(BH$1,2)),$U719&lt;=DATEVALUE("9/30/20"&amp;RIGHT(BI$1,2))),NETWORKDAYS($T719,$U719,Holidays!$J$3:$J$937),
IF(AND($T719&lt;DATEVALUE("10/1/20"&amp;RIGHT(BH$1,2)),$U719&lt;=DATEVALUE("9/30/20"&amp;RIGHT(BI$1,2))),NETWORKDAYS(DATEVALUE("10/1/20"&amp;RIGHT(BH$1,2)),$U719,Holidays!$J$3:$J$937),
IF($T719&lt;DATEVALUE("10/1/20"&amp;RIGHT(BH$1,2)),NETWORKDAYS(DATEVALUE("10/1/20"&amp;RIGHT(BH$1,2)),DATEVALUE("9/30/20"&amp;RIGHT(BI$1,2)),Holidays!$J$3:$J$937),
IF($T719&gt;=DATEVALUE("10/1/20"&amp;RIGHT(BH$1,2)),NETWORKDAYS($T719,DATEVALUE("9/30/20"&amp;RIGHT(BI$1,2)),Holidays!$J$3:$J$937),"")))),"")/(NETWORKDAYS($T719,$U719,Holidays!$J$3:$J$937)),0))</f>
        <v/>
      </c>
      <c r="BJ719" s="87" t="str">
        <f>IF($Q719="","",IFERROR(IF(OR(AND($T719&gt;=DATEVALUE("10/1/20"&amp;RIGHT(BI$1,2)),$T719&lt;=DATEVALUE("9/30/20"&amp;RIGHT(BJ$1,2))),AND($U719&gt;=DATEVALUE("10/1/20"&amp;RIGHT(BI$1,2)),$U719&lt;=DATEVALUE("9/30/20"&amp;RIGHT(BJ$1,2))),AND($T719&lt;=DATEVALUE("10/1/20"&amp;RIGHT(BI$1,2)),$U719&gt;=DATEVALUE("9/30/20"&amp;RIGHT(BJ$1,2)))),
IF(AND($T719&gt;=DATEVALUE("10/1/20"&amp;RIGHT(BI$1,2)),$U719&lt;=DATEVALUE("9/30/20"&amp;RIGHT(BJ$1,2))),NETWORKDAYS($T719,$U719,Holidays!$J$3:$J$937),
IF(AND($T719&lt;DATEVALUE("10/1/20"&amp;RIGHT(BI$1,2)),$U719&lt;=DATEVALUE("9/30/20"&amp;RIGHT(BJ$1,2))),NETWORKDAYS(DATEVALUE("10/1/20"&amp;RIGHT(BI$1,2)),$U719,Holidays!$J$3:$J$937),
IF($T719&lt;DATEVALUE("10/1/20"&amp;RIGHT(BI$1,2)),NETWORKDAYS(DATEVALUE("10/1/20"&amp;RIGHT(BI$1,2)),DATEVALUE("9/30/20"&amp;RIGHT(BJ$1,2)),Holidays!$J$3:$J$937),
IF($T719&gt;=DATEVALUE("10/1/20"&amp;RIGHT(BI$1,2)),NETWORKDAYS($T719,DATEVALUE("9/30/20"&amp;RIGHT(BJ$1,2)),Holidays!$J$3:$J$937),"")))),"")/(NETWORKDAYS($T719,$U719,Holidays!$J$3:$J$937)),0))</f>
        <v/>
      </c>
      <c r="BK719" s="87" t="str">
        <f>IF($Q719="","",IFERROR(IF(OR(AND($T719&gt;=DATEVALUE("10/1/20"&amp;RIGHT(BJ$1,2)),$T719&lt;=DATEVALUE("9/30/20"&amp;RIGHT(BK$1,2))),AND($U719&gt;=DATEVALUE("10/1/20"&amp;RIGHT(BJ$1,2)),$U719&lt;=DATEVALUE("9/30/20"&amp;RIGHT(BK$1,2))),AND($T719&lt;=DATEVALUE("10/1/20"&amp;RIGHT(BJ$1,2)),$U719&gt;=DATEVALUE("9/30/20"&amp;RIGHT(BK$1,2)))),
IF(AND($T719&gt;=DATEVALUE("10/1/20"&amp;RIGHT(BJ$1,2)),$U719&lt;=DATEVALUE("9/30/20"&amp;RIGHT(BK$1,2))),NETWORKDAYS($T719,$U719,Holidays!$J$3:$J$937),
IF(AND($T719&lt;DATEVALUE("10/1/20"&amp;RIGHT(BJ$1,2)),$U719&lt;=DATEVALUE("9/30/20"&amp;RIGHT(BK$1,2))),NETWORKDAYS(DATEVALUE("10/1/20"&amp;RIGHT(BJ$1,2)),$U719,Holidays!$J$3:$J$937),
IF($T719&lt;DATEVALUE("10/1/20"&amp;RIGHT(BJ$1,2)),NETWORKDAYS(DATEVALUE("10/1/20"&amp;RIGHT(BJ$1,2)),DATEVALUE("9/30/20"&amp;RIGHT(BK$1,2)),Holidays!$J$3:$J$937),
IF($T719&gt;=DATEVALUE("10/1/20"&amp;RIGHT(BJ$1,2)),NETWORKDAYS($T719,DATEVALUE("9/30/20"&amp;RIGHT(BK$1,2)),Holidays!$J$3:$J$937),"")))),"")/(NETWORKDAYS($T719,$U719,Holidays!$J$3:$J$937)),0))</f>
        <v/>
      </c>
      <c r="BL719" s="87" t="str">
        <f>IF($Q719="","",IFERROR(IF(OR(AND($T719&gt;=DATEVALUE("10/1/20"&amp;RIGHT(BK$1,2)),$T719&lt;=DATEVALUE("9/30/20"&amp;RIGHT(BL$1,2))),AND($U719&gt;=DATEVALUE("10/1/20"&amp;RIGHT(BK$1,2)),$U719&lt;=DATEVALUE("9/30/20"&amp;RIGHT(BL$1,2))),AND($T719&lt;=DATEVALUE("10/1/20"&amp;RIGHT(BK$1,2)),$U719&gt;=DATEVALUE("9/30/20"&amp;RIGHT(BL$1,2)))),
IF(AND($T719&gt;=DATEVALUE("10/1/20"&amp;RIGHT(BK$1,2)),$U719&lt;=DATEVALUE("9/30/20"&amp;RIGHT(BL$1,2))),NETWORKDAYS($T719,$U719,Holidays!$J$3:$J$937),
IF(AND($T719&lt;DATEVALUE("10/1/20"&amp;RIGHT(BK$1,2)),$U719&lt;=DATEVALUE("9/30/20"&amp;RIGHT(BL$1,2))),NETWORKDAYS(DATEVALUE("10/1/20"&amp;RIGHT(BK$1,2)),$U719,Holidays!$J$3:$J$937),
IF($T719&lt;DATEVALUE("10/1/20"&amp;RIGHT(BK$1,2)),NETWORKDAYS(DATEVALUE("10/1/20"&amp;RIGHT(BK$1,2)),DATEVALUE("9/30/20"&amp;RIGHT(BL$1,2)),Holidays!$J$3:$J$937),
IF($T719&gt;=DATEVALUE("10/1/20"&amp;RIGHT(BK$1,2)),NETWORKDAYS($T719,DATEVALUE("9/30/20"&amp;RIGHT(BL$1,2)),Holidays!$J$3:$J$937),"")))),"")/(NETWORKDAYS($T719,$U719,Holidays!$J$3:$J$937)),0))</f>
        <v/>
      </c>
      <c r="BM719" s="87" t="str">
        <f>IF($Q719="","",IFERROR(IF(OR(AND($T719&gt;=DATEVALUE("10/1/20"&amp;RIGHT(BL$1,2)),$T719&lt;=DATEVALUE("9/30/20"&amp;RIGHT(BM$1,2))),AND($U719&gt;=DATEVALUE("10/1/20"&amp;RIGHT(BL$1,2)),$U719&lt;=DATEVALUE("9/30/20"&amp;RIGHT(BM$1,2))),AND($T719&lt;=DATEVALUE("10/1/20"&amp;RIGHT(BL$1,2)),$U719&gt;=DATEVALUE("9/30/20"&amp;RIGHT(BM$1,2)))),
IF(AND($T719&gt;=DATEVALUE("10/1/20"&amp;RIGHT(BL$1,2)),$U719&lt;=DATEVALUE("9/30/20"&amp;RIGHT(BM$1,2))),NETWORKDAYS($T719,$U719,Holidays!$J$3:$J$937),
IF(AND($T719&lt;DATEVALUE("10/1/20"&amp;RIGHT(BL$1,2)),$U719&lt;=DATEVALUE("9/30/20"&amp;RIGHT(BM$1,2))),NETWORKDAYS(DATEVALUE("10/1/20"&amp;RIGHT(BL$1,2)),$U719,Holidays!$J$3:$J$937),
IF($T719&lt;DATEVALUE("10/1/20"&amp;RIGHT(BL$1,2)),NETWORKDAYS(DATEVALUE("10/1/20"&amp;RIGHT(BL$1,2)),DATEVALUE("9/30/20"&amp;RIGHT(BM$1,2)),Holidays!$J$3:$J$937),
IF($T719&gt;=DATEVALUE("10/1/20"&amp;RIGHT(BL$1,2)),NETWORKDAYS($T719,DATEVALUE("9/30/20"&amp;RIGHT(BM$1,2)),Holidays!$J$3:$J$937),"")))),"")/(NETWORKDAYS($T719,$U719,Holidays!$J$3:$J$937)),0))</f>
        <v/>
      </c>
      <c r="BN719" s="87" t="str">
        <f>IF($Q719="","",IFERROR(IF(OR(AND($T719&gt;=DATEVALUE("10/1/20"&amp;RIGHT(BM$1,2)),$T719&lt;=DATEVALUE("9/30/20"&amp;RIGHT(BN$1,2))),AND($U719&gt;=DATEVALUE("10/1/20"&amp;RIGHT(BM$1,2)),$U719&lt;=DATEVALUE("9/30/20"&amp;RIGHT(BN$1,2))),AND($T719&lt;=DATEVALUE("10/1/20"&amp;RIGHT(BM$1,2)),$U719&gt;=DATEVALUE("9/30/20"&amp;RIGHT(BN$1,2)))),
IF(AND($T719&gt;=DATEVALUE("10/1/20"&amp;RIGHT(BM$1,2)),$U719&lt;=DATEVALUE("9/30/20"&amp;RIGHT(BN$1,2))),NETWORKDAYS($T719,$U719,Holidays!$J$3:$J$937),
IF(AND($T719&lt;DATEVALUE("10/1/20"&amp;RIGHT(BM$1,2)),$U719&lt;=DATEVALUE("9/30/20"&amp;RIGHT(BN$1,2))),NETWORKDAYS(DATEVALUE("10/1/20"&amp;RIGHT(BM$1,2)),$U719,Holidays!$J$3:$J$937),
IF($T719&lt;DATEVALUE("10/1/20"&amp;RIGHT(BM$1,2)),NETWORKDAYS(DATEVALUE("10/1/20"&amp;RIGHT(BM$1,2)),DATEVALUE("9/30/20"&amp;RIGHT(BN$1,2)),Holidays!$J$3:$J$937),
IF($T719&gt;=DATEVALUE("10/1/20"&amp;RIGHT(BM$1,2)),NETWORKDAYS($T719,DATEVALUE("9/30/20"&amp;RIGHT(BN$1,2)),Holidays!$J$3:$J$937),"")))),"")/(NETWORKDAYS($T719,$U719,Holidays!$J$3:$J$937)),0))</f>
        <v/>
      </c>
      <c r="BO719" s="87" t="str">
        <f>IF($Q719="","",IFERROR(IF(OR(AND($T719&gt;=DATEVALUE("10/1/20"&amp;RIGHT(BN$1,2)),$T719&lt;=DATEVALUE("9/30/20"&amp;RIGHT(BO$1,2))),AND($U719&gt;=DATEVALUE("10/1/20"&amp;RIGHT(BN$1,2)),$U719&lt;=DATEVALUE("9/30/20"&amp;RIGHT(BO$1,2))),AND($T719&lt;=DATEVALUE("10/1/20"&amp;RIGHT(BN$1,2)),$U719&gt;=DATEVALUE("9/30/20"&amp;RIGHT(BO$1,2)))),
IF(AND($T719&gt;=DATEVALUE("10/1/20"&amp;RIGHT(BN$1,2)),$U719&lt;=DATEVALUE("9/30/20"&amp;RIGHT(BO$1,2))),NETWORKDAYS($T719,$U719,Holidays!$J$3:$J$937),
IF(AND($T719&lt;DATEVALUE("10/1/20"&amp;RIGHT(BN$1,2)),$U719&lt;=DATEVALUE("9/30/20"&amp;RIGHT(BO$1,2))),NETWORKDAYS(DATEVALUE("10/1/20"&amp;RIGHT(BN$1,2)),$U719,Holidays!$J$3:$J$937),
IF($T719&lt;DATEVALUE("10/1/20"&amp;RIGHT(BN$1,2)),NETWORKDAYS(DATEVALUE("10/1/20"&amp;RIGHT(BN$1,2)),DATEVALUE("9/30/20"&amp;RIGHT(BO$1,2)),Holidays!$J$3:$J$937),
IF($T719&gt;=DATEVALUE("10/1/20"&amp;RIGHT(BN$1,2)),NETWORKDAYS($T719,DATEVALUE("9/30/20"&amp;RIGHT(BO$1,2)),Holidays!$J$3:$J$937),"")))),"")/(NETWORKDAYS($T719,$U719,Holidays!$J$3:$J$937)),0))</f>
        <v/>
      </c>
      <c r="BP719" s="87" t="str">
        <f>IF($Q719="","",IFERROR(IF(OR(AND($T719&gt;=DATEVALUE("10/1/20"&amp;RIGHT(BO$1,2)),$T719&lt;=DATEVALUE("9/30/20"&amp;RIGHT(BP$1,2))),AND($U719&gt;=DATEVALUE("10/1/20"&amp;RIGHT(BO$1,2)),$U719&lt;=DATEVALUE("9/30/20"&amp;RIGHT(BP$1,2))),AND($T719&lt;=DATEVALUE("10/1/20"&amp;RIGHT(BO$1,2)),$U719&gt;=DATEVALUE("9/30/20"&amp;RIGHT(BP$1,2)))),
IF(AND($T719&gt;=DATEVALUE("10/1/20"&amp;RIGHT(BO$1,2)),$U719&lt;=DATEVALUE("9/30/20"&amp;RIGHT(BP$1,2))),NETWORKDAYS($T719,$U719,Holidays!$J$3:$J$937),
IF(AND($T719&lt;DATEVALUE("10/1/20"&amp;RIGHT(BO$1,2)),$U719&lt;=DATEVALUE("9/30/20"&amp;RIGHT(BP$1,2))),NETWORKDAYS(DATEVALUE("10/1/20"&amp;RIGHT(BO$1,2)),$U719,Holidays!$J$3:$J$937),
IF($T719&lt;DATEVALUE("10/1/20"&amp;RIGHT(BO$1,2)),NETWORKDAYS(DATEVALUE("10/1/20"&amp;RIGHT(BO$1,2)),DATEVALUE("9/30/20"&amp;RIGHT(BP$1,2)),Holidays!$J$3:$J$937),
IF($T719&gt;=DATEVALUE("10/1/20"&amp;RIGHT(BO$1,2)),NETWORKDAYS($T719,DATEVALUE("9/30/20"&amp;RIGHT(BP$1,2)),Holidays!$J$3:$J$937),"")))),"")/(NETWORKDAYS($T719,$U719,Holidays!$J$3:$J$937)),0))</f>
        <v/>
      </c>
      <c r="BQ719" s="87" t="str">
        <f>IF($Q719="","",IFERROR(IF(OR(AND($T719&gt;=DATEVALUE("10/1/20"&amp;RIGHT(BP$1,2)),$T719&lt;=DATEVALUE("9/30/20"&amp;RIGHT(BQ$1,2))),AND($U719&gt;=DATEVALUE("10/1/20"&amp;RIGHT(BP$1,2)),$U719&lt;=DATEVALUE("9/30/20"&amp;RIGHT(BQ$1,2))),AND($T719&lt;=DATEVALUE("10/1/20"&amp;RIGHT(BP$1,2)),$U719&gt;=DATEVALUE("9/30/20"&amp;RIGHT(BQ$1,2)))),
IF(AND($T719&gt;=DATEVALUE("10/1/20"&amp;RIGHT(BP$1,2)),$U719&lt;=DATEVALUE("9/30/20"&amp;RIGHT(BQ$1,2))),NETWORKDAYS($T719,$U719,Holidays!$J$3:$J$937),
IF(AND($T719&lt;DATEVALUE("10/1/20"&amp;RIGHT(BP$1,2)),$U719&lt;=DATEVALUE("9/30/20"&amp;RIGHT(BQ$1,2))),NETWORKDAYS(DATEVALUE("10/1/20"&amp;RIGHT(BP$1,2)),$U719,Holidays!$J$3:$J$937),
IF($T719&lt;DATEVALUE("10/1/20"&amp;RIGHT(BP$1,2)),NETWORKDAYS(DATEVALUE("10/1/20"&amp;RIGHT(BP$1,2)),DATEVALUE("9/30/20"&amp;RIGHT(BQ$1,2)),Holidays!$J$3:$J$937),
IF($T719&gt;=DATEVALUE("10/1/20"&amp;RIGHT(BP$1,2)),NETWORKDAYS($T719,DATEVALUE("9/30/20"&amp;RIGHT(BQ$1,2)),Holidays!$J$3:$J$937),"")))),"")/(NETWORKDAYS($T719,$U719,Holidays!$J$3:$J$937)),0))</f>
        <v/>
      </c>
      <c r="BR719" s="87" t="str">
        <f>IF($Q719="","",IFERROR(IF(OR(AND($T719&gt;=DATEVALUE("10/1/20"&amp;RIGHT(BQ$1,2)),$T719&lt;=DATEVALUE("9/30/20"&amp;RIGHT(BR$1,2))),AND($U719&gt;=DATEVALUE("10/1/20"&amp;RIGHT(BQ$1,2)),$U719&lt;=DATEVALUE("9/30/20"&amp;RIGHT(BR$1,2))),AND($T719&lt;=DATEVALUE("10/1/20"&amp;RIGHT(BQ$1,2)),$U719&gt;=DATEVALUE("9/30/20"&amp;RIGHT(BR$1,2)))),
IF(AND($T719&gt;=DATEVALUE("10/1/20"&amp;RIGHT(BQ$1,2)),$U719&lt;=DATEVALUE("9/30/20"&amp;RIGHT(BR$1,2))),NETWORKDAYS($T719,$U719,Holidays!$J$3:$J$937),
IF(AND($T719&lt;DATEVALUE("10/1/20"&amp;RIGHT(BQ$1,2)),$U719&lt;=DATEVALUE("9/30/20"&amp;RIGHT(BR$1,2))),NETWORKDAYS(DATEVALUE("10/1/20"&amp;RIGHT(BQ$1,2)),$U719,Holidays!$J$3:$J$937),
IF($T719&lt;DATEVALUE("10/1/20"&amp;RIGHT(BQ$1,2)),NETWORKDAYS(DATEVALUE("10/1/20"&amp;RIGHT(BQ$1,2)),DATEVALUE("9/30/20"&amp;RIGHT(BR$1,2)),Holidays!$J$3:$J$937),
IF($T719&gt;=DATEVALUE("10/1/20"&amp;RIGHT(BQ$1,2)),NETWORKDAYS($T719,DATEVALUE("9/30/20"&amp;RIGHT(BR$1,2)),Holidays!$J$3:$J$937),"")))),"")/(NETWORKDAYS($T719,$U719,Holidays!$J$3:$J$937)),0))</f>
        <v/>
      </c>
      <c r="BS719" s="87" t="str">
        <f>IF($Q719="","",IFERROR(IF(OR(AND($T719&gt;=DATEVALUE("10/1/20"&amp;RIGHT(BR$1,2)),$T719&lt;=DATEVALUE("9/30/20"&amp;RIGHT(BS$1,2))),AND($U719&gt;=DATEVALUE("10/1/20"&amp;RIGHT(BR$1,2)),$U719&lt;=DATEVALUE("9/30/20"&amp;RIGHT(BS$1,2))),AND($T719&lt;=DATEVALUE("10/1/20"&amp;RIGHT(BR$1,2)),$U719&gt;=DATEVALUE("9/30/20"&amp;RIGHT(BS$1,2)))),
IF(AND($T719&gt;=DATEVALUE("10/1/20"&amp;RIGHT(BR$1,2)),$U719&lt;=DATEVALUE("9/30/20"&amp;RIGHT(BS$1,2))),NETWORKDAYS($T719,$U719,Holidays!$J$3:$J$937),
IF(AND($T719&lt;DATEVALUE("10/1/20"&amp;RIGHT(BR$1,2)),$U719&lt;=DATEVALUE("9/30/20"&amp;RIGHT(BS$1,2))),NETWORKDAYS(DATEVALUE("10/1/20"&amp;RIGHT(BR$1,2)),$U719,Holidays!$J$3:$J$937),
IF($T719&lt;DATEVALUE("10/1/20"&amp;RIGHT(BR$1,2)),NETWORKDAYS(DATEVALUE("10/1/20"&amp;RIGHT(BR$1,2)),DATEVALUE("9/30/20"&amp;RIGHT(BS$1,2)),Holidays!$J$3:$J$937),
IF($T719&gt;=DATEVALUE("10/1/20"&amp;RIGHT(BR$1,2)),NETWORKDAYS($T719,DATEVALUE("9/30/20"&amp;RIGHT(BS$1,2)),Holidays!$J$3:$J$937),"")))),"")/(NETWORKDAYS($T719,$U719,Holidays!$J$3:$J$937)),0))</f>
        <v/>
      </c>
      <c r="BT719" s="87" t="str">
        <f>IF($Q719="","",IFERROR(IF(OR(AND($T719&gt;=DATEVALUE("10/1/20"&amp;RIGHT(BS$1,2)),$T719&lt;=DATEVALUE("9/30/20"&amp;RIGHT(BT$1,2))),AND($U719&gt;=DATEVALUE("10/1/20"&amp;RIGHT(BS$1,2)),$U719&lt;=DATEVALUE("9/30/20"&amp;RIGHT(BT$1,2))),AND($T719&lt;=DATEVALUE("10/1/20"&amp;RIGHT(BS$1,2)),$U719&gt;=DATEVALUE("9/30/20"&amp;RIGHT(BT$1,2)))),
IF(AND($T719&gt;=DATEVALUE("10/1/20"&amp;RIGHT(BS$1,2)),$U719&lt;=DATEVALUE("9/30/20"&amp;RIGHT(BT$1,2))),NETWORKDAYS($T719,$U719,Holidays!$J$3:$J$937),
IF(AND($T719&lt;DATEVALUE("10/1/20"&amp;RIGHT(BS$1,2)),$U719&lt;=DATEVALUE("9/30/20"&amp;RIGHT(BT$1,2))),NETWORKDAYS(DATEVALUE("10/1/20"&amp;RIGHT(BS$1,2)),$U719,Holidays!$J$3:$J$937),
IF($T719&lt;DATEVALUE("10/1/20"&amp;RIGHT(BS$1,2)),NETWORKDAYS(DATEVALUE("10/1/20"&amp;RIGHT(BS$1,2)),DATEVALUE("9/30/20"&amp;RIGHT(BT$1,2)),Holidays!$J$3:$J$937),
IF($T719&gt;=DATEVALUE("10/1/20"&amp;RIGHT(BS$1,2)),NETWORKDAYS($T719,DATEVALUE("9/30/20"&amp;RIGHT(BT$1,2)),Holidays!$J$3:$J$937),"")))),"")/(NETWORKDAYS($T719,$U719,Holidays!$J$3:$J$937)),0))</f>
        <v/>
      </c>
      <c r="BU719" s="87" t="str">
        <f>IF($Q719="","",IFERROR(IF(OR(AND($T719&gt;=DATEVALUE("10/1/20"&amp;RIGHT(BT$1,2)),$T719&lt;=DATEVALUE("9/30/20"&amp;RIGHT(BU$1,2))),AND($U719&gt;=DATEVALUE("10/1/20"&amp;RIGHT(BT$1,2)),$U719&lt;=DATEVALUE("9/30/20"&amp;RIGHT(BU$1,2))),AND($T719&lt;=DATEVALUE("10/1/20"&amp;RIGHT(BT$1,2)),$U719&gt;=DATEVALUE("9/30/20"&amp;RIGHT(BU$1,2)))),
IF(AND($T719&gt;=DATEVALUE("10/1/20"&amp;RIGHT(BT$1,2)),$U719&lt;=DATEVALUE("9/30/20"&amp;RIGHT(BU$1,2))),NETWORKDAYS($T719,$U719,Holidays!$J$3:$J$937),
IF(AND($T719&lt;DATEVALUE("10/1/20"&amp;RIGHT(BT$1,2)),$U719&lt;=DATEVALUE("9/30/20"&amp;RIGHT(BU$1,2))),NETWORKDAYS(DATEVALUE("10/1/20"&amp;RIGHT(BT$1,2)),$U719,Holidays!$J$3:$J$937),
IF($T719&lt;DATEVALUE("10/1/20"&amp;RIGHT(BT$1,2)),NETWORKDAYS(DATEVALUE("10/1/20"&amp;RIGHT(BT$1,2)),DATEVALUE("9/30/20"&amp;RIGHT(BU$1,2)),Holidays!$J$3:$J$937),
IF($T719&gt;=DATEVALUE("10/1/20"&amp;RIGHT(BT$1,2)),NETWORKDAYS($T719,DATEVALUE("9/30/20"&amp;RIGHT(BU$1,2)),Holidays!$J$3:$J$937),"")))),"")/(NETWORKDAYS($T719,$U719,Holidays!$J$3:$J$937)),0))</f>
        <v/>
      </c>
      <c r="BV719" s="87" t="str">
        <f>IF($Q719="","",IFERROR(IF(OR(AND($T719&gt;=DATEVALUE("10/1/20"&amp;RIGHT(BU$1,2)),$T719&lt;=DATEVALUE("9/30/20"&amp;RIGHT(BV$1,2))),AND($U719&gt;=DATEVALUE("10/1/20"&amp;RIGHT(BU$1,2)),$U719&lt;=DATEVALUE("9/30/20"&amp;RIGHT(BV$1,2))),AND($T719&lt;=DATEVALUE("10/1/20"&amp;RIGHT(BU$1,2)),$U719&gt;=DATEVALUE("9/30/20"&amp;RIGHT(BV$1,2)))),
IF(AND($T719&gt;=DATEVALUE("10/1/20"&amp;RIGHT(BU$1,2)),$U719&lt;=DATEVALUE("9/30/20"&amp;RIGHT(BV$1,2))),NETWORKDAYS($T719,$U719,Holidays!$J$3:$J$937),
IF(AND($T719&lt;DATEVALUE("10/1/20"&amp;RIGHT(BU$1,2)),$U719&lt;=DATEVALUE("9/30/20"&amp;RIGHT(BV$1,2))),NETWORKDAYS(DATEVALUE("10/1/20"&amp;RIGHT(BU$1,2)),$U719,Holidays!$J$3:$J$937),
IF($T719&lt;DATEVALUE("10/1/20"&amp;RIGHT(BU$1,2)),NETWORKDAYS(DATEVALUE("10/1/20"&amp;RIGHT(BU$1,2)),DATEVALUE("9/30/20"&amp;RIGHT(BV$1,2)),Holidays!$J$3:$J$937),
IF($T719&gt;=DATEVALUE("10/1/20"&amp;RIGHT(BU$1,2)),NETWORKDAYS($T719,DATEVALUE("9/30/20"&amp;RIGHT(BV$1,2)),Holidays!$J$3:$J$937),"")))),"")/(NETWORKDAYS($T719,$U719,Holidays!$J$3:$J$937)),0))</f>
        <v/>
      </c>
      <c r="BW719" s="87" t="str">
        <f>IF($Q719="","",IFERROR(IF(OR(AND($T719&gt;=DATEVALUE("10/1/20"&amp;RIGHT(BV$1,2)),$T719&lt;=DATEVALUE("9/30/20"&amp;RIGHT(BW$1,2))),AND($U719&gt;=DATEVALUE("10/1/20"&amp;RIGHT(BV$1,2)),$U719&lt;=DATEVALUE("9/30/20"&amp;RIGHT(BW$1,2))),AND($T719&lt;=DATEVALUE("10/1/20"&amp;RIGHT(BV$1,2)),$U719&gt;=DATEVALUE("9/30/20"&amp;RIGHT(BW$1,2)))),
IF(AND($T719&gt;=DATEVALUE("10/1/20"&amp;RIGHT(BV$1,2)),$U719&lt;=DATEVALUE("9/30/20"&amp;RIGHT(BW$1,2))),NETWORKDAYS($T719,$U719,Holidays!$J$3:$J$937),
IF(AND($T719&lt;DATEVALUE("10/1/20"&amp;RIGHT(BV$1,2)),$U719&lt;=DATEVALUE("9/30/20"&amp;RIGHT(BW$1,2))),NETWORKDAYS(DATEVALUE("10/1/20"&amp;RIGHT(BV$1,2)),$U719,Holidays!$J$3:$J$937),
IF($T719&lt;DATEVALUE("10/1/20"&amp;RIGHT(BV$1,2)),NETWORKDAYS(DATEVALUE("10/1/20"&amp;RIGHT(BV$1,2)),DATEVALUE("9/30/20"&amp;RIGHT(BW$1,2)),Holidays!$J$3:$J$937),
IF($T719&gt;=DATEVALUE("10/1/20"&amp;RIGHT(BV$1,2)),NETWORKDAYS($T719,DATEVALUE("9/30/20"&amp;RIGHT(BW$1,2)),Holidays!$J$3:$J$937),"")))),"")/(NETWORKDAYS($T719,$U719,Holidays!$J$3:$J$937)),0))</f>
        <v/>
      </c>
      <c r="BX719" s="87" t="str">
        <f>IF($Q719="","",IFERROR(IF(OR(AND($T719&gt;=DATEVALUE("10/1/20"&amp;RIGHT(BW$1,2)),$T719&lt;=DATEVALUE("9/30/20"&amp;RIGHT(BX$1,2))),AND($U719&gt;=DATEVALUE("10/1/20"&amp;RIGHT(BW$1,2)),$U719&lt;=DATEVALUE("9/30/20"&amp;RIGHT(BX$1,2))),AND($T719&lt;=DATEVALUE("10/1/20"&amp;RIGHT(BW$1,2)),$U719&gt;=DATEVALUE("9/30/20"&amp;RIGHT(BX$1,2)))),
IF(AND($T719&gt;=DATEVALUE("10/1/20"&amp;RIGHT(BW$1,2)),$U719&lt;=DATEVALUE("9/30/20"&amp;RIGHT(BX$1,2))),NETWORKDAYS($T719,$U719,Holidays!$J$3:$J$937),
IF(AND($T719&lt;DATEVALUE("10/1/20"&amp;RIGHT(BW$1,2)),$U719&lt;=DATEVALUE("9/30/20"&amp;RIGHT(BX$1,2))),NETWORKDAYS(DATEVALUE("10/1/20"&amp;RIGHT(BW$1,2)),$U719,Holidays!$J$3:$J$937),
IF($T719&lt;DATEVALUE("10/1/20"&amp;RIGHT(BW$1,2)),NETWORKDAYS(DATEVALUE("10/1/20"&amp;RIGHT(BW$1,2)),DATEVALUE("9/30/20"&amp;RIGHT(BX$1,2)),Holidays!$J$3:$J$937),
IF($T719&gt;=DATEVALUE("10/1/20"&amp;RIGHT(BW$1,2)),NETWORKDAYS($T719,DATEVALUE("9/30/20"&amp;RIGHT(BX$1,2)),Holidays!$J$3:$J$937),"")))),"")/(NETWORKDAYS($T719,$U719,Holidays!$J$3:$J$937)),0))</f>
        <v/>
      </c>
      <c r="BY719" s="87" t="str">
        <f>IF($Q719="","",IFERROR(IF(OR(AND($T719&gt;=DATEVALUE("10/1/20"&amp;RIGHT(BX$1,2)),$T719&lt;=DATEVALUE("9/30/20"&amp;RIGHT(BY$1,2))),AND($U719&gt;=DATEVALUE("10/1/20"&amp;RIGHT(BX$1,2)),$U719&lt;=DATEVALUE("9/30/20"&amp;RIGHT(BY$1,2))),AND($T719&lt;=DATEVALUE("10/1/20"&amp;RIGHT(BX$1,2)),$U719&gt;=DATEVALUE("9/30/20"&amp;RIGHT(BY$1,2)))),
IF(AND($T719&gt;=DATEVALUE("10/1/20"&amp;RIGHT(BX$1,2)),$U719&lt;=DATEVALUE("9/30/20"&amp;RIGHT(BY$1,2))),NETWORKDAYS($T719,$U719,Holidays!$J$3:$J$937),
IF(AND($T719&lt;DATEVALUE("10/1/20"&amp;RIGHT(BX$1,2)),$U719&lt;=DATEVALUE("9/30/20"&amp;RIGHT(BY$1,2))),NETWORKDAYS(DATEVALUE("10/1/20"&amp;RIGHT(BX$1,2)),$U719,Holidays!$J$3:$J$937),
IF($T719&lt;DATEVALUE("10/1/20"&amp;RIGHT(BX$1,2)),NETWORKDAYS(DATEVALUE("10/1/20"&amp;RIGHT(BX$1,2)),DATEVALUE("9/30/20"&amp;RIGHT(BY$1,2)),Holidays!$J$3:$J$937),
IF($T719&gt;=DATEVALUE("10/1/20"&amp;RIGHT(BX$1,2)),NETWORKDAYS($T719,DATEVALUE("9/30/20"&amp;RIGHT(BY$1,2)),Holidays!$J$3:$J$937),"")))),"")/(NETWORKDAYS($T719,$U719,Holidays!$J$3:$J$937)),0))</f>
        <v/>
      </c>
      <c r="BZ719" s="87" t="str">
        <f>IF($Q719="","",IFERROR(IF(OR(AND($T719&gt;=DATEVALUE("10/1/20"&amp;RIGHT(BY$1,2)),$T719&lt;=DATEVALUE("9/30/20"&amp;RIGHT(BZ$1,2))),AND($U719&gt;=DATEVALUE("10/1/20"&amp;RIGHT(BY$1,2)),$U719&lt;=DATEVALUE("9/30/20"&amp;RIGHT(BZ$1,2))),AND($T719&lt;=DATEVALUE("10/1/20"&amp;RIGHT(BY$1,2)),$U719&gt;=DATEVALUE("9/30/20"&amp;RIGHT(BZ$1,2)))),
IF(AND($T719&gt;=DATEVALUE("10/1/20"&amp;RIGHT(BY$1,2)),$U719&lt;=DATEVALUE("9/30/20"&amp;RIGHT(BZ$1,2))),NETWORKDAYS($T719,$U719,Holidays!$J$3:$J$937),
IF(AND($T719&lt;DATEVALUE("10/1/20"&amp;RIGHT(BY$1,2)),$U719&lt;=DATEVALUE("9/30/20"&amp;RIGHT(BZ$1,2))),NETWORKDAYS(DATEVALUE("10/1/20"&amp;RIGHT(BY$1,2)),$U719,Holidays!$J$3:$J$937),
IF($T719&lt;DATEVALUE("10/1/20"&amp;RIGHT(BY$1,2)),NETWORKDAYS(DATEVALUE("10/1/20"&amp;RIGHT(BY$1,2)),DATEVALUE("9/30/20"&amp;RIGHT(BZ$1,2)),Holidays!$J$3:$J$937),
IF($T719&gt;=DATEVALUE("10/1/20"&amp;RIGHT(BY$1,2)),NETWORKDAYS($T719,DATEVALUE("9/30/20"&amp;RIGHT(BZ$1,2)),Holidays!$J$3:$J$937),"")))),"")/(NETWORKDAYS($T719,$U719,Holidays!$J$3:$J$937)),0))</f>
        <v/>
      </c>
      <c r="CA719" s="87" t="str">
        <f>IF($Q719="","",IFERROR(IF(OR(AND($T719&gt;=DATEVALUE("10/1/20"&amp;RIGHT(BZ$1,2)),$T719&lt;=DATEVALUE("9/30/20"&amp;RIGHT(CA$1,2))),AND($U719&gt;=DATEVALUE("10/1/20"&amp;RIGHT(BZ$1,2)),$U719&lt;=DATEVALUE("9/30/20"&amp;RIGHT(CA$1,2))),AND($T719&lt;=DATEVALUE("10/1/20"&amp;RIGHT(BZ$1,2)),$U719&gt;=DATEVALUE("9/30/20"&amp;RIGHT(CA$1,2)))),
IF(AND($T719&gt;=DATEVALUE("10/1/20"&amp;RIGHT(BZ$1,2)),$U719&lt;=DATEVALUE("9/30/20"&amp;RIGHT(CA$1,2))),NETWORKDAYS($T719,$U719,Holidays!$J$3:$J$937),
IF(AND($T719&lt;DATEVALUE("10/1/20"&amp;RIGHT(BZ$1,2)),$U719&lt;=DATEVALUE("9/30/20"&amp;RIGHT(CA$1,2))),NETWORKDAYS(DATEVALUE("10/1/20"&amp;RIGHT(BZ$1,2)),$U719,Holidays!$J$3:$J$937),
IF($T719&lt;DATEVALUE("10/1/20"&amp;RIGHT(BZ$1,2)),NETWORKDAYS(DATEVALUE("10/1/20"&amp;RIGHT(BZ$1,2)),DATEVALUE("9/30/20"&amp;RIGHT(CA$1,2)),Holidays!$J$3:$J$937),
IF($T719&gt;=DATEVALUE("10/1/20"&amp;RIGHT(BZ$1,2)),NETWORKDAYS($T719,DATEVALUE("9/30/20"&amp;RIGHT(CA$1,2)),Holidays!$J$3:$J$937),"")))),"")/(NETWORKDAYS($T719,$U719,Holidays!$J$3:$J$937)),0))</f>
        <v/>
      </c>
      <c r="CB719" s="87" t="str">
        <f>IF($Q719="","",IFERROR(IF(OR(AND($T719&gt;=DATEVALUE("10/1/20"&amp;RIGHT(CA$1,2)),$T719&lt;=DATEVALUE("9/30/20"&amp;RIGHT(CB$1,2))),AND($U719&gt;=DATEVALUE("10/1/20"&amp;RIGHT(CA$1,2)),$U719&lt;=DATEVALUE("9/30/20"&amp;RIGHT(CB$1,2))),AND($T719&lt;=DATEVALUE("10/1/20"&amp;RIGHT(CA$1,2)),$U719&gt;=DATEVALUE("9/30/20"&amp;RIGHT(CB$1,2)))),
IF(AND($T719&gt;=DATEVALUE("10/1/20"&amp;RIGHT(CA$1,2)),$U719&lt;=DATEVALUE("9/30/20"&amp;RIGHT(CB$1,2))),NETWORKDAYS($T719,$U719,Holidays!$J$3:$J$937),
IF(AND($T719&lt;DATEVALUE("10/1/20"&amp;RIGHT(CA$1,2)),$U719&lt;=DATEVALUE("9/30/20"&amp;RIGHT(CB$1,2))),NETWORKDAYS(DATEVALUE("10/1/20"&amp;RIGHT(CA$1,2)),$U719,Holidays!$J$3:$J$937),
IF($T719&lt;DATEVALUE("10/1/20"&amp;RIGHT(CA$1,2)),NETWORKDAYS(DATEVALUE("10/1/20"&amp;RIGHT(CA$1,2)),DATEVALUE("9/30/20"&amp;RIGHT(CB$1,2)),Holidays!$J$3:$J$937),
IF($T719&gt;=DATEVALUE("10/1/20"&amp;RIGHT(CA$1,2)),NETWORKDAYS($T719,DATEVALUE("9/30/20"&amp;RIGHT(CB$1,2)),Holidays!$J$3:$J$937),"")))),"")/(NETWORKDAYS($T719,$U719,Holidays!$J$3:$J$937)),0))</f>
        <v/>
      </c>
    </row>
    <row r="720" spans="1:80">
      <c r="A720" s="97"/>
      <c r="B720" s="98" t="str">
        <f ca="1">IF(NOT($A720=""),OFFSET('WBS Reference &amp; User Procedure'!$A$1,MATCH($A720,'WBS Reference &amp; User Procedure'!$A:$A,0)-1,1),"")</f>
        <v/>
      </c>
      <c r="D720" s="97"/>
      <c r="T720" s="104" t="str">
        <f>IF(NOT(Q720=""),IF(NOT($S720=""),$S720,#REF!),"")</f>
        <v/>
      </c>
      <c r="U720" s="104" t="str">
        <f>IF(NOT(Q720=""),WORKDAY(T720,Q720,Holidays!$J$3:$J$937),"")</f>
        <v/>
      </c>
      <c r="V720" s="104"/>
      <c r="W720" s="104"/>
      <c r="X720" s="101" t="str">
        <f t="shared" si="153"/>
        <v/>
      </c>
      <c r="AL720" s="87" t="str">
        <f t="shared" ca="1" si="150"/>
        <v/>
      </c>
      <c r="AN720" s="87" t="str">
        <f t="shared" ca="1" si="160"/>
        <v/>
      </c>
      <c r="AO720" s="87" t="str">
        <f t="shared" ca="1" si="160"/>
        <v/>
      </c>
      <c r="AP720" s="87" t="str">
        <f t="shared" ca="1" si="160"/>
        <v/>
      </c>
      <c r="AQ720" s="87" t="str">
        <f t="shared" ca="1" si="160"/>
        <v/>
      </c>
      <c r="AR720" s="87" t="str">
        <f t="shared" ca="1" si="160"/>
        <v/>
      </c>
      <c r="AS720" s="87" t="str">
        <f t="shared" ca="1" si="160"/>
        <v/>
      </c>
      <c r="AT720" s="87" t="str">
        <f t="shared" ca="1" si="160"/>
        <v/>
      </c>
      <c r="AU720" s="87" t="str">
        <f t="shared" ca="1" si="160"/>
        <v/>
      </c>
      <c r="AV720" s="87" t="str">
        <f t="shared" ca="1" si="160"/>
        <v/>
      </c>
      <c r="AW720" s="87" t="str">
        <f t="shared" ca="1" si="160"/>
        <v/>
      </c>
      <c r="AX720" s="87" t="str">
        <f t="shared" ca="1" si="161"/>
        <v/>
      </c>
      <c r="AY720" s="87" t="str">
        <f t="shared" ca="1" si="161"/>
        <v/>
      </c>
      <c r="AZ720" s="87" t="str">
        <f t="shared" ca="1" si="161"/>
        <v/>
      </c>
      <c r="BA720" s="87" t="str">
        <f t="shared" ca="1" si="161"/>
        <v/>
      </c>
      <c r="BB720" s="87" t="str">
        <f t="shared" ca="1" si="161"/>
        <v/>
      </c>
      <c r="BC720" s="87" t="str">
        <f t="shared" ca="1" si="161"/>
        <v/>
      </c>
      <c r="BD720" s="87" t="str">
        <f t="shared" ca="1" si="161"/>
        <v/>
      </c>
      <c r="BE720" s="87" t="str">
        <f t="shared" ca="1" si="161"/>
        <v/>
      </c>
      <c r="BF720" s="87" t="str">
        <f t="shared" ca="1" si="161"/>
        <v/>
      </c>
      <c r="BG720" s="87" t="str">
        <f t="shared" ca="1" si="161"/>
        <v/>
      </c>
      <c r="BI720" s="87" t="str">
        <f>IF($Q720="","",IFERROR(IF(OR(AND($T720&gt;=DATEVALUE("10/1/20"&amp;RIGHT(BH$1,2)),$T720&lt;=DATEVALUE("9/30/20"&amp;RIGHT(BI$1,2))),AND($U720&gt;=DATEVALUE("10/1/20"&amp;RIGHT(BH$1,2)),$U720&lt;=DATEVALUE("9/30/20"&amp;RIGHT(BI$1,2))),AND($T720&lt;=DATEVALUE("10/1/20"&amp;RIGHT(BH$1,2)),$U720&gt;=DATEVALUE("9/30/20"&amp;RIGHT(BI$1,2)))),
IF(AND($T720&gt;=DATEVALUE("10/1/20"&amp;RIGHT(BH$1,2)),$U720&lt;=DATEVALUE("9/30/20"&amp;RIGHT(BI$1,2))),NETWORKDAYS($T720,$U720,Holidays!$J$3:$J$937),
IF(AND($T720&lt;DATEVALUE("10/1/20"&amp;RIGHT(BH$1,2)),$U720&lt;=DATEVALUE("9/30/20"&amp;RIGHT(BI$1,2))),NETWORKDAYS(DATEVALUE("10/1/20"&amp;RIGHT(BH$1,2)),$U720,Holidays!$J$3:$J$937),
IF($T720&lt;DATEVALUE("10/1/20"&amp;RIGHT(BH$1,2)),NETWORKDAYS(DATEVALUE("10/1/20"&amp;RIGHT(BH$1,2)),DATEVALUE("9/30/20"&amp;RIGHT(BI$1,2)),Holidays!$J$3:$J$937),
IF($T720&gt;=DATEVALUE("10/1/20"&amp;RIGHT(BH$1,2)),NETWORKDAYS($T720,DATEVALUE("9/30/20"&amp;RIGHT(BI$1,2)),Holidays!$J$3:$J$937),"")))),"")/(NETWORKDAYS($T720,$U720,Holidays!$J$3:$J$937)),0))</f>
        <v/>
      </c>
      <c r="BJ720" s="87" t="str">
        <f>IF($Q720="","",IFERROR(IF(OR(AND($T720&gt;=DATEVALUE("10/1/20"&amp;RIGHT(BI$1,2)),$T720&lt;=DATEVALUE("9/30/20"&amp;RIGHT(BJ$1,2))),AND($U720&gt;=DATEVALUE("10/1/20"&amp;RIGHT(BI$1,2)),$U720&lt;=DATEVALUE("9/30/20"&amp;RIGHT(BJ$1,2))),AND($T720&lt;=DATEVALUE("10/1/20"&amp;RIGHT(BI$1,2)),$U720&gt;=DATEVALUE("9/30/20"&amp;RIGHT(BJ$1,2)))),
IF(AND($T720&gt;=DATEVALUE("10/1/20"&amp;RIGHT(BI$1,2)),$U720&lt;=DATEVALUE("9/30/20"&amp;RIGHT(BJ$1,2))),NETWORKDAYS($T720,$U720,Holidays!$J$3:$J$937),
IF(AND($T720&lt;DATEVALUE("10/1/20"&amp;RIGHT(BI$1,2)),$U720&lt;=DATEVALUE("9/30/20"&amp;RIGHT(BJ$1,2))),NETWORKDAYS(DATEVALUE("10/1/20"&amp;RIGHT(BI$1,2)),$U720,Holidays!$J$3:$J$937),
IF($T720&lt;DATEVALUE("10/1/20"&amp;RIGHT(BI$1,2)),NETWORKDAYS(DATEVALUE("10/1/20"&amp;RIGHT(BI$1,2)),DATEVALUE("9/30/20"&amp;RIGHT(BJ$1,2)),Holidays!$J$3:$J$937),
IF($T720&gt;=DATEVALUE("10/1/20"&amp;RIGHT(BI$1,2)),NETWORKDAYS($T720,DATEVALUE("9/30/20"&amp;RIGHT(BJ$1,2)),Holidays!$J$3:$J$937),"")))),"")/(NETWORKDAYS($T720,$U720,Holidays!$J$3:$J$937)),0))</f>
        <v/>
      </c>
      <c r="BK720" s="87" t="str">
        <f>IF($Q720="","",IFERROR(IF(OR(AND($T720&gt;=DATEVALUE("10/1/20"&amp;RIGHT(BJ$1,2)),$T720&lt;=DATEVALUE("9/30/20"&amp;RIGHT(BK$1,2))),AND($U720&gt;=DATEVALUE("10/1/20"&amp;RIGHT(BJ$1,2)),$U720&lt;=DATEVALUE("9/30/20"&amp;RIGHT(BK$1,2))),AND($T720&lt;=DATEVALUE("10/1/20"&amp;RIGHT(BJ$1,2)),$U720&gt;=DATEVALUE("9/30/20"&amp;RIGHT(BK$1,2)))),
IF(AND($T720&gt;=DATEVALUE("10/1/20"&amp;RIGHT(BJ$1,2)),$U720&lt;=DATEVALUE("9/30/20"&amp;RIGHT(BK$1,2))),NETWORKDAYS($T720,$U720,Holidays!$J$3:$J$937),
IF(AND($T720&lt;DATEVALUE("10/1/20"&amp;RIGHT(BJ$1,2)),$U720&lt;=DATEVALUE("9/30/20"&amp;RIGHT(BK$1,2))),NETWORKDAYS(DATEVALUE("10/1/20"&amp;RIGHT(BJ$1,2)),$U720,Holidays!$J$3:$J$937),
IF($T720&lt;DATEVALUE("10/1/20"&amp;RIGHT(BJ$1,2)),NETWORKDAYS(DATEVALUE("10/1/20"&amp;RIGHT(BJ$1,2)),DATEVALUE("9/30/20"&amp;RIGHT(BK$1,2)),Holidays!$J$3:$J$937),
IF($T720&gt;=DATEVALUE("10/1/20"&amp;RIGHT(BJ$1,2)),NETWORKDAYS($T720,DATEVALUE("9/30/20"&amp;RIGHT(BK$1,2)),Holidays!$J$3:$J$937),"")))),"")/(NETWORKDAYS($T720,$U720,Holidays!$J$3:$J$937)),0))</f>
        <v/>
      </c>
      <c r="BL720" s="87" t="str">
        <f>IF($Q720="","",IFERROR(IF(OR(AND($T720&gt;=DATEVALUE("10/1/20"&amp;RIGHT(BK$1,2)),$T720&lt;=DATEVALUE("9/30/20"&amp;RIGHT(BL$1,2))),AND($U720&gt;=DATEVALUE("10/1/20"&amp;RIGHT(BK$1,2)),$U720&lt;=DATEVALUE("9/30/20"&amp;RIGHT(BL$1,2))),AND($T720&lt;=DATEVALUE("10/1/20"&amp;RIGHT(BK$1,2)),$U720&gt;=DATEVALUE("9/30/20"&amp;RIGHT(BL$1,2)))),
IF(AND($T720&gt;=DATEVALUE("10/1/20"&amp;RIGHT(BK$1,2)),$U720&lt;=DATEVALUE("9/30/20"&amp;RIGHT(BL$1,2))),NETWORKDAYS($T720,$U720,Holidays!$J$3:$J$937),
IF(AND($T720&lt;DATEVALUE("10/1/20"&amp;RIGHT(BK$1,2)),$U720&lt;=DATEVALUE("9/30/20"&amp;RIGHT(BL$1,2))),NETWORKDAYS(DATEVALUE("10/1/20"&amp;RIGHT(BK$1,2)),$U720,Holidays!$J$3:$J$937),
IF($T720&lt;DATEVALUE("10/1/20"&amp;RIGHT(BK$1,2)),NETWORKDAYS(DATEVALUE("10/1/20"&amp;RIGHT(BK$1,2)),DATEVALUE("9/30/20"&amp;RIGHT(BL$1,2)),Holidays!$J$3:$J$937),
IF($T720&gt;=DATEVALUE("10/1/20"&amp;RIGHT(BK$1,2)),NETWORKDAYS($T720,DATEVALUE("9/30/20"&amp;RIGHT(BL$1,2)),Holidays!$J$3:$J$937),"")))),"")/(NETWORKDAYS($T720,$U720,Holidays!$J$3:$J$937)),0))</f>
        <v/>
      </c>
      <c r="BM720" s="87" t="str">
        <f>IF($Q720="","",IFERROR(IF(OR(AND($T720&gt;=DATEVALUE("10/1/20"&amp;RIGHT(BL$1,2)),$T720&lt;=DATEVALUE("9/30/20"&amp;RIGHT(BM$1,2))),AND($U720&gt;=DATEVALUE("10/1/20"&amp;RIGHT(BL$1,2)),$U720&lt;=DATEVALUE("9/30/20"&amp;RIGHT(BM$1,2))),AND($T720&lt;=DATEVALUE("10/1/20"&amp;RIGHT(BL$1,2)),$U720&gt;=DATEVALUE("9/30/20"&amp;RIGHT(BM$1,2)))),
IF(AND($T720&gt;=DATEVALUE("10/1/20"&amp;RIGHT(BL$1,2)),$U720&lt;=DATEVALUE("9/30/20"&amp;RIGHT(BM$1,2))),NETWORKDAYS($T720,$U720,Holidays!$J$3:$J$937),
IF(AND($T720&lt;DATEVALUE("10/1/20"&amp;RIGHT(BL$1,2)),$U720&lt;=DATEVALUE("9/30/20"&amp;RIGHT(BM$1,2))),NETWORKDAYS(DATEVALUE("10/1/20"&amp;RIGHT(BL$1,2)),$U720,Holidays!$J$3:$J$937),
IF($T720&lt;DATEVALUE("10/1/20"&amp;RIGHT(BL$1,2)),NETWORKDAYS(DATEVALUE("10/1/20"&amp;RIGHT(BL$1,2)),DATEVALUE("9/30/20"&amp;RIGHT(BM$1,2)),Holidays!$J$3:$J$937),
IF($T720&gt;=DATEVALUE("10/1/20"&amp;RIGHT(BL$1,2)),NETWORKDAYS($T720,DATEVALUE("9/30/20"&amp;RIGHT(BM$1,2)),Holidays!$J$3:$J$937),"")))),"")/(NETWORKDAYS($T720,$U720,Holidays!$J$3:$J$937)),0))</f>
        <v/>
      </c>
      <c r="BN720" s="87" t="str">
        <f>IF($Q720="","",IFERROR(IF(OR(AND($T720&gt;=DATEVALUE("10/1/20"&amp;RIGHT(BM$1,2)),$T720&lt;=DATEVALUE("9/30/20"&amp;RIGHT(BN$1,2))),AND($U720&gt;=DATEVALUE("10/1/20"&amp;RIGHT(BM$1,2)),$U720&lt;=DATEVALUE("9/30/20"&amp;RIGHT(BN$1,2))),AND($T720&lt;=DATEVALUE("10/1/20"&amp;RIGHT(BM$1,2)),$U720&gt;=DATEVALUE("9/30/20"&amp;RIGHT(BN$1,2)))),
IF(AND($T720&gt;=DATEVALUE("10/1/20"&amp;RIGHT(BM$1,2)),$U720&lt;=DATEVALUE("9/30/20"&amp;RIGHT(BN$1,2))),NETWORKDAYS($T720,$U720,Holidays!$J$3:$J$937),
IF(AND($T720&lt;DATEVALUE("10/1/20"&amp;RIGHT(BM$1,2)),$U720&lt;=DATEVALUE("9/30/20"&amp;RIGHT(BN$1,2))),NETWORKDAYS(DATEVALUE("10/1/20"&amp;RIGHT(BM$1,2)),$U720,Holidays!$J$3:$J$937),
IF($T720&lt;DATEVALUE("10/1/20"&amp;RIGHT(BM$1,2)),NETWORKDAYS(DATEVALUE("10/1/20"&amp;RIGHT(BM$1,2)),DATEVALUE("9/30/20"&amp;RIGHT(BN$1,2)),Holidays!$J$3:$J$937),
IF($T720&gt;=DATEVALUE("10/1/20"&amp;RIGHT(BM$1,2)),NETWORKDAYS($T720,DATEVALUE("9/30/20"&amp;RIGHT(BN$1,2)),Holidays!$J$3:$J$937),"")))),"")/(NETWORKDAYS($T720,$U720,Holidays!$J$3:$J$937)),0))</f>
        <v/>
      </c>
      <c r="BO720" s="87" t="str">
        <f>IF($Q720="","",IFERROR(IF(OR(AND($T720&gt;=DATEVALUE("10/1/20"&amp;RIGHT(BN$1,2)),$T720&lt;=DATEVALUE("9/30/20"&amp;RIGHT(BO$1,2))),AND($U720&gt;=DATEVALUE("10/1/20"&amp;RIGHT(BN$1,2)),$U720&lt;=DATEVALUE("9/30/20"&amp;RIGHT(BO$1,2))),AND($T720&lt;=DATEVALUE("10/1/20"&amp;RIGHT(BN$1,2)),$U720&gt;=DATEVALUE("9/30/20"&amp;RIGHT(BO$1,2)))),
IF(AND($T720&gt;=DATEVALUE("10/1/20"&amp;RIGHT(BN$1,2)),$U720&lt;=DATEVALUE("9/30/20"&amp;RIGHT(BO$1,2))),NETWORKDAYS($T720,$U720,Holidays!$J$3:$J$937),
IF(AND($T720&lt;DATEVALUE("10/1/20"&amp;RIGHT(BN$1,2)),$U720&lt;=DATEVALUE("9/30/20"&amp;RIGHT(BO$1,2))),NETWORKDAYS(DATEVALUE("10/1/20"&amp;RIGHT(BN$1,2)),$U720,Holidays!$J$3:$J$937),
IF($T720&lt;DATEVALUE("10/1/20"&amp;RIGHT(BN$1,2)),NETWORKDAYS(DATEVALUE("10/1/20"&amp;RIGHT(BN$1,2)),DATEVALUE("9/30/20"&amp;RIGHT(BO$1,2)),Holidays!$J$3:$J$937),
IF($T720&gt;=DATEVALUE("10/1/20"&amp;RIGHT(BN$1,2)),NETWORKDAYS($T720,DATEVALUE("9/30/20"&amp;RIGHT(BO$1,2)),Holidays!$J$3:$J$937),"")))),"")/(NETWORKDAYS($T720,$U720,Holidays!$J$3:$J$937)),0))</f>
        <v/>
      </c>
      <c r="BP720" s="87" t="str">
        <f>IF($Q720="","",IFERROR(IF(OR(AND($T720&gt;=DATEVALUE("10/1/20"&amp;RIGHT(BO$1,2)),$T720&lt;=DATEVALUE("9/30/20"&amp;RIGHT(BP$1,2))),AND($U720&gt;=DATEVALUE("10/1/20"&amp;RIGHT(BO$1,2)),$U720&lt;=DATEVALUE("9/30/20"&amp;RIGHT(BP$1,2))),AND($T720&lt;=DATEVALUE("10/1/20"&amp;RIGHT(BO$1,2)),$U720&gt;=DATEVALUE("9/30/20"&amp;RIGHT(BP$1,2)))),
IF(AND($T720&gt;=DATEVALUE("10/1/20"&amp;RIGHT(BO$1,2)),$U720&lt;=DATEVALUE("9/30/20"&amp;RIGHT(BP$1,2))),NETWORKDAYS($T720,$U720,Holidays!$J$3:$J$937),
IF(AND($T720&lt;DATEVALUE("10/1/20"&amp;RIGHT(BO$1,2)),$U720&lt;=DATEVALUE("9/30/20"&amp;RIGHT(BP$1,2))),NETWORKDAYS(DATEVALUE("10/1/20"&amp;RIGHT(BO$1,2)),$U720,Holidays!$J$3:$J$937),
IF($T720&lt;DATEVALUE("10/1/20"&amp;RIGHT(BO$1,2)),NETWORKDAYS(DATEVALUE("10/1/20"&amp;RIGHT(BO$1,2)),DATEVALUE("9/30/20"&amp;RIGHT(BP$1,2)),Holidays!$J$3:$J$937),
IF($T720&gt;=DATEVALUE("10/1/20"&amp;RIGHT(BO$1,2)),NETWORKDAYS($T720,DATEVALUE("9/30/20"&amp;RIGHT(BP$1,2)),Holidays!$J$3:$J$937),"")))),"")/(NETWORKDAYS($T720,$U720,Holidays!$J$3:$J$937)),0))</f>
        <v/>
      </c>
      <c r="BQ720" s="87" t="str">
        <f>IF($Q720="","",IFERROR(IF(OR(AND($T720&gt;=DATEVALUE("10/1/20"&amp;RIGHT(BP$1,2)),$T720&lt;=DATEVALUE("9/30/20"&amp;RIGHT(BQ$1,2))),AND($U720&gt;=DATEVALUE("10/1/20"&amp;RIGHT(BP$1,2)),$U720&lt;=DATEVALUE("9/30/20"&amp;RIGHT(BQ$1,2))),AND($T720&lt;=DATEVALUE("10/1/20"&amp;RIGHT(BP$1,2)),$U720&gt;=DATEVALUE("9/30/20"&amp;RIGHT(BQ$1,2)))),
IF(AND($T720&gt;=DATEVALUE("10/1/20"&amp;RIGHT(BP$1,2)),$U720&lt;=DATEVALUE("9/30/20"&amp;RIGHT(BQ$1,2))),NETWORKDAYS($T720,$U720,Holidays!$J$3:$J$937),
IF(AND($T720&lt;DATEVALUE("10/1/20"&amp;RIGHT(BP$1,2)),$U720&lt;=DATEVALUE("9/30/20"&amp;RIGHT(BQ$1,2))),NETWORKDAYS(DATEVALUE("10/1/20"&amp;RIGHT(BP$1,2)),$U720,Holidays!$J$3:$J$937),
IF($T720&lt;DATEVALUE("10/1/20"&amp;RIGHT(BP$1,2)),NETWORKDAYS(DATEVALUE("10/1/20"&amp;RIGHT(BP$1,2)),DATEVALUE("9/30/20"&amp;RIGHT(BQ$1,2)),Holidays!$J$3:$J$937),
IF($T720&gt;=DATEVALUE("10/1/20"&amp;RIGHT(BP$1,2)),NETWORKDAYS($T720,DATEVALUE("9/30/20"&amp;RIGHT(BQ$1,2)),Holidays!$J$3:$J$937),"")))),"")/(NETWORKDAYS($T720,$U720,Holidays!$J$3:$J$937)),0))</f>
        <v/>
      </c>
      <c r="BR720" s="87" t="str">
        <f>IF($Q720="","",IFERROR(IF(OR(AND($T720&gt;=DATEVALUE("10/1/20"&amp;RIGHT(BQ$1,2)),$T720&lt;=DATEVALUE("9/30/20"&amp;RIGHT(BR$1,2))),AND($U720&gt;=DATEVALUE("10/1/20"&amp;RIGHT(BQ$1,2)),$U720&lt;=DATEVALUE("9/30/20"&amp;RIGHT(BR$1,2))),AND($T720&lt;=DATEVALUE("10/1/20"&amp;RIGHT(BQ$1,2)),$U720&gt;=DATEVALUE("9/30/20"&amp;RIGHT(BR$1,2)))),
IF(AND($T720&gt;=DATEVALUE("10/1/20"&amp;RIGHT(BQ$1,2)),$U720&lt;=DATEVALUE("9/30/20"&amp;RIGHT(BR$1,2))),NETWORKDAYS($T720,$U720,Holidays!$J$3:$J$937),
IF(AND($T720&lt;DATEVALUE("10/1/20"&amp;RIGHT(BQ$1,2)),$U720&lt;=DATEVALUE("9/30/20"&amp;RIGHT(BR$1,2))),NETWORKDAYS(DATEVALUE("10/1/20"&amp;RIGHT(BQ$1,2)),$U720,Holidays!$J$3:$J$937),
IF($T720&lt;DATEVALUE("10/1/20"&amp;RIGHT(BQ$1,2)),NETWORKDAYS(DATEVALUE("10/1/20"&amp;RIGHT(BQ$1,2)),DATEVALUE("9/30/20"&amp;RIGHT(BR$1,2)),Holidays!$J$3:$J$937),
IF($T720&gt;=DATEVALUE("10/1/20"&amp;RIGHT(BQ$1,2)),NETWORKDAYS($T720,DATEVALUE("9/30/20"&amp;RIGHT(BR$1,2)),Holidays!$J$3:$J$937),"")))),"")/(NETWORKDAYS($T720,$U720,Holidays!$J$3:$J$937)),0))</f>
        <v/>
      </c>
      <c r="BS720" s="87" t="str">
        <f>IF($Q720="","",IFERROR(IF(OR(AND($T720&gt;=DATEVALUE("10/1/20"&amp;RIGHT(BR$1,2)),$T720&lt;=DATEVALUE("9/30/20"&amp;RIGHT(BS$1,2))),AND($U720&gt;=DATEVALUE("10/1/20"&amp;RIGHT(BR$1,2)),$U720&lt;=DATEVALUE("9/30/20"&amp;RIGHT(BS$1,2))),AND($T720&lt;=DATEVALUE("10/1/20"&amp;RIGHT(BR$1,2)),$U720&gt;=DATEVALUE("9/30/20"&amp;RIGHT(BS$1,2)))),
IF(AND($T720&gt;=DATEVALUE("10/1/20"&amp;RIGHT(BR$1,2)),$U720&lt;=DATEVALUE("9/30/20"&amp;RIGHT(BS$1,2))),NETWORKDAYS($T720,$U720,Holidays!$J$3:$J$937),
IF(AND($T720&lt;DATEVALUE("10/1/20"&amp;RIGHT(BR$1,2)),$U720&lt;=DATEVALUE("9/30/20"&amp;RIGHT(BS$1,2))),NETWORKDAYS(DATEVALUE("10/1/20"&amp;RIGHT(BR$1,2)),$U720,Holidays!$J$3:$J$937),
IF($T720&lt;DATEVALUE("10/1/20"&amp;RIGHT(BR$1,2)),NETWORKDAYS(DATEVALUE("10/1/20"&amp;RIGHT(BR$1,2)),DATEVALUE("9/30/20"&amp;RIGHT(BS$1,2)),Holidays!$J$3:$J$937),
IF($T720&gt;=DATEVALUE("10/1/20"&amp;RIGHT(BR$1,2)),NETWORKDAYS($T720,DATEVALUE("9/30/20"&amp;RIGHT(BS$1,2)),Holidays!$J$3:$J$937),"")))),"")/(NETWORKDAYS($T720,$U720,Holidays!$J$3:$J$937)),0))</f>
        <v/>
      </c>
      <c r="BT720" s="87" t="str">
        <f>IF($Q720="","",IFERROR(IF(OR(AND($T720&gt;=DATEVALUE("10/1/20"&amp;RIGHT(BS$1,2)),$T720&lt;=DATEVALUE("9/30/20"&amp;RIGHT(BT$1,2))),AND($U720&gt;=DATEVALUE("10/1/20"&amp;RIGHT(BS$1,2)),$U720&lt;=DATEVALUE("9/30/20"&amp;RIGHT(BT$1,2))),AND($T720&lt;=DATEVALUE("10/1/20"&amp;RIGHT(BS$1,2)),$U720&gt;=DATEVALUE("9/30/20"&amp;RIGHT(BT$1,2)))),
IF(AND($T720&gt;=DATEVALUE("10/1/20"&amp;RIGHT(BS$1,2)),$U720&lt;=DATEVALUE("9/30/20"&amp;RIGHT(BT$1,2))),NETWORKDAYS($T720,$U720,Holidays!$J$3:$J$937),
IF(AND($T720&lt;DATEVALUE("10/1/20"&amp;RIGHT(BS$1,2)),$U720&lt;=DATEVALUE("9/30/20"&amp;RIGHT(BT$1,2))),NETWORKDAYS(DATEVALUE("10/1/20"&amp;RIGHT(BS$1,2)),$U720,Holidays!$J$3:$J$937),
IF($T720&lt;DATEVALUE("10/1/20"&amp;RIGHT(BS$1,2)),NETWORKDAYS(DATEVALUE("10/1/20"&amp;RIGHT(BS$1,2)),DATEVALUE("9/30/20"&amp;RIGHT(BT$1,2)),Holidays!$J$3:$J$937),
IF($T720&gt;=DATEVALUE("10/1/20"&amp;RIGHT(BS$1,2)),NETWORKDAYS($T720,DATEVALUE("9/30/20"&amp;RIGHT(BT$1,2)),Holidays!$J$3:$J$937),"")))),"")/(NETWORKDAYS($T720,$U720,Holidays!$J$3:$J$937)),0))</f>
        <v/>
      </c>
      <c r="BU720" s="87" t="str">
        <f>IF($Q720="","",IFERROR(IF(OR(AND($T720&gt;=DATEVALUE("10/1/20"&amp;RIGHT(BT$1,2)),$T720&lt;=DATEVALUE("9/30/20"&amp;RIGHT(BU$1,2))),AND($U720&gt;=DATEVALUE("10/1/20"&amp;RIGHT(BT$1,2)),$U720&lt;=DATEVALUE("9/30/20"&amp;RIGHT(BU$1,2))),AND($T720&lt;=DATEVALUE("10/1/20"&amp;RIGHT(BT$1,2)),$U720&gt;=DATEVALUE("9/30/20"&amp;RIGHT(BU$1,2)))),
IF(AND($T720&gt;=DATEVALUE("10/1/20"&amp;RIGHT(BT$1,2)),$U720&lt;=DATEVALUE("9/30/20"&amp;RIGHT(BU$1,2))),NETWORKDAYS($T720,$U720,Holidays!$J$3:$J$937),
IF(AND($T720&lt;DATEVALUE("10/1/20"&amp;RIGHT(BT$1,2)),$U720&lt;=DATEVALUE("9/30/20"&amp;RIGHT(BU$1,2))),NETWORKDAYS(DATEVALUE("10/1/20"&amp;RIGHT(BT$1,2)),$U720,Holidays!$J$3:$J$937),
IF($T720&lt;DATEVALUE("10/1/20"&amp;RIGHT(BT$1,2)),NETWORKDAYS(DATEVALUE("10/1/20"&amp;RIGHT(BT$1,2)),DATEVALUE("9/30/20"&amp;RIGHT(BU$1,2)),Holidays!$J$3:$J$937),
IF($T720&gt;=DATEVALUE("10/1/20"&amp;RIGHT(BT$1,2)),NETWORKDAYS($T720,DATEVALUE("9/30/20"&amp;RIGHT(BU$1,2)),Holidays!$J$3:$J$937),"")))),"")/(NETWORKDAYS($T720,$U720,Holidays!$J$3:$J$937)),0))</f>
        <v/>
      </c>
      <c r="BV720" s="87" t="str">
        <f>IF($Q720="","",IFERROR(IF(OR(AND($T720&gt;=DATEVALUE("10/1/20"&amp;RIGHT(BU$1,2)),$T720&lt;=DATEVALUE("9/30/20"&amp;RIGHT(BV$1,2))),AND($U720&gt;=DATEVALUE("10/1/20"&amp;RIGHT(BU$1,2)),$U720&lt;=DATEVALUE("9/30/20"&amp;RIGHT(BV$1,2))),AND($T720&lt;=DATEVALUE("10/1/20"&amp;RIGHT(BU$1,2)),$U720&gt;=DATEVALUE("9/30/20"&amp;RIGHT(BV$1,2)))),
IF(AND($T720&gt;=DATEVALUE("10/1/20"&amp;RIGHT(BU$1,2)),$U720&lt;=DATEVALUE("9/30/20"&amp;RIGHT(BV$1,2))),NETWORKDAYS($T720,$U720,Holidays!$J$3:$J$937),
IF(AND($T720&lt;DATEVALUE("10/1/20"&amp;RIGHT(BU$1,2)),$U720&lt;=DATEVALUE("9/30/20"&amp;RIGHT(BV$1,2))),NETWORKDAYS(DATEVALUE("10/1/20"&amp;RIGHT(BU$1,2)),$U720,Holidays!$J$3:$J$937),
IF($T720&lt;DATEVALUE("10/1/20"&amp;RIGHT(BU$1,2)),NETWORKDAYS(DATEVALUE("10/1/20"&amp;RIGHT(BU$1,2)),DATEVALUE("9/30/20"&amp;RIGHT(BV$1,2)),Holidays!$J$3:$J$937),
IF($T720&gt;=DATEVALUE("10/1/20"&amp;RIGHT(BU$1,2)),NETWORKDAYS($T720,DATEVALUE("9/30/20"&amp;RIGHT(BV$1,2)),Holidays!$J$3:$J$937),"")))),"")/(NETWORKDAYS($T720,$U720,Holidays!$J$3:$J$937)),0))</f>
        <v/>
      </c>
      <c r="BW720" s="87" t="str">
        <f>IF($Q720="","",IFERROR(IF(OR(AND($T720&gt;=DATEVALUE("10/1/20"&amp;RIGHT(BV$1,2)),$T720&lt;=DATEVALUE("9/30/20"&amp;RIGHT(BW$1,2))),AND($U720&gt;=DATEVALUE("10/1/20"&amp;RIGHT(BV$1,2)),$U720&lt;=DATEVALUE("9/30/20"&amp;RIGHT(BW$1,2))),AND($T720&lt;=DATEVALUE("10/1/20"&amp;RIGHT(BV$1,2)),$U720&gt;=DATEVALUE("9/30/20"&amp;RIGHT(BW$1,2)))),
IF(AND($T720&gt;=DATEVALUE("10/1/20"&amp;RIGHT(BV$1,2)),$U720&lt;=DATEVALUE("9/30/20"&amp;RIGHT(BW$1,2))),NETWORKDAYS($T720,$U720,Holidays!$J$3:$J$937),
IF(AND($T720&lt;DATEVALUE("10/1/20"&amp;RIGHT(BV$1,2)),$U720&lt;=DATEVALUE("9/30/20"&amp;RIGHT(BW$1,2))),NETWORKDAYS(DATEVALUE("10/1/20"&amp;RIGHT(BV$1,2)),$U720,Holidays!$J$3:$J$937),
IF($T720&lt;DATEVALUE("10/1/20"&amp;RIGHT(BV$1,2)),NETWORKDAYS(DATEVALUE("10/1/20"&amp;RIGHT(BV$1,2)),DATEVALUE("9/30/20"&amp;RIGHT(BW$1,2)),Holidays!$J$3:$J$937),
IF($T720&gt;=DATEVALUE("10/1/20"&amp;RIGHT(BV$1,2)),NETWORKDAYS($T720,DATEVALUE("9/30/20"&amp;RIGHT(BW$1,2)),Holidays!$J$3:$J$937),"")))),"")/(NETWORKDAYS($T720,$U720,Holidays!$J$3:$J$937)),0))</f>
        <v/>
      </c>
      <c r="BX720" s="87" t="str">
        <f>IF($Q720="","",IFERROR(IF(OR(AND($T720&gt;=DATEVALUE("10/1/20"&amp;RIGHT(BW$1,2)),$T720&lt;=DATEVALUE("9/30/20"&amp;RIGHT(BX$1,2))),AND($U720&gt;=DATEVALUE("10/1/20"&amp;RIGHT(BW$1,2)),$U720&lt;=DATEVALUE("9/30/20"&amp;RIGHT(BX$1,2))),AND($T720&lt;=DATEVALUE("10/1/20"&amp;RIGHT(BW$1,2)),$U720&gt;=DATEVALUE("9/30/20"&amp;RIGHT(BX$1,2)))),
IF(AND($T720&gt;=DATEVALUE("10/1/20"&amp;RIGHT(BW$1,2)),$U720&lt;=DATEVALUE("9/30/20"&amp;RIGHT(BX$1,2))),NETWORKDAYS($T720,$U720,Holidays!$J$3:$J$937),
IF(AND($T720&lt;DATEVALUE("10/1/20"&amp;RIGHT(BW$1,2)),$U720&lt;=DATEVALUE("9/30/20"&amp;RIGHT(BX$1,2))),NETWORKDAYS(DATEVALUE("10/1/20"&amp;RIGHT(BW$1,2)),$U720,Holidays!$J$3:$J$937),
IF($T720&lt;DATEVALUE("10/1/20"&amp;RIGHT(BW$1,2)),NETWORKDAYS(DATEVALUE("10/1/20"&amp;RIGHT(BW$1,2)),DATEVALUE("9/30/20"&amp;RIGHT(BX$1,2)),Holidays!$J$3:$J$937),
IF($T720&gt;=DATEVALUE("10/1/20"&amp;RIGHT(BW$1,2)),NETWORKDAYS($T720,DATEVALUE("9/30/20"&amp;RIGHT(BX$1,2)),Holidays!$J$3:$J$937),"")))),"")/(NETWORKDAYS($T720,$U720,Holidays!$J$3:$J$937)),0))</f>
        <v/>
      </c>
      <c r="BY720" s="87" t="str">
        <f>IF($Q720="","",IFERROR(IF(OR(AND($T720&gt;=DATEVALUE("10/1/20"&amp;RIGHT(BX$1,2)),$T720&lt;=DATEVALUE("9/30/20"&amp;RIGHT(BY$1,2))),AND($U720&gt;=DATEVALUE("10/1/20"&amp;RIGHT(BX$1,2)),$U720&lt;=DATEVALUE("9/30/20"&amp;RIGHT(BY$1,2))),AND($T720&lt;=DATEVALUE("10/1/20"&amp;RIGHT(BX$1,2)),$U720&gt;=DATEVALUE("9/30/20"&amp;RIGHT(BY$1,2)))),
IF(AND($T720&gt;=DATEVALUE("10/1/20"&amp;RIGHT(BX$1,2)),$U720&lt;=DATEVALUE("9/30/20"&amp;RIGHT(BY$1,2))),NETWORKDAYS($T720,$U720,Holidays!$J$3:$J$937),
IF(AND($T720&lt;DATEVALUE("10/1/20"&amp;RIGHT(BX$1,2)),$U720&lt;=DATEVALUE("9/30/20"&amp;RIGHT(BY$1,2))),NETWORKDAYS(DATEVALUE("10/1/20"&amp;RIGHT(BX$1,2)),$U720,Holidays!$J$3:$J$937),
IF($T720&lt;DATEVALUE("10/1/20"&amp;RIGHT(BX$1,2)),NETWORKDAYS(DATEVALUE("10/1/20"&amp;RIGHT(BX$1,2)),DATEVALUE("9/30/20"&amp;RIGHT(BY$1,2)),Holidays!$J$3:$J$937),
IF($T720&gt;=DATEVALUE("10/1/20"&amp;RIGHT(BX$1,2)),NETWORKDAYS($T720,DATEVALUE("9/30/20"&amp;RIGHT(BY$1,2)),Holidays!$J$3:$J$937),"")))),"")/(NETWORKDAYS($T720,$U720,Holidays!$J$3:$J$937)),0))</f>
        <v/>
      </c>
      <c r="BZ720" s="87" t="str">
        <f>IF($Q720="","",IFERROR(IF(OR(AND($T720&gt;=DATEVALUE("10/1/20"&amp;RIGHT(BY$1,2)),$T720&lt;=DATEVALUE("9/30/20"&amp;RIGHT(BZ$1,2))),AND($U720&gt;=DATEVALUE("10/1/20"&amp;RIGHT(BY$1,2)),$U720&lt;=DATEVALUE("9/30/20"&amp;RIGHT(BZ$1,2))),AND($T720&lt;=DATEVALUE("10/1/20"&amp;RIGHT(BY$1,2)),$U720&gt;=DATEVALUE("9/30/20"&amp;RIGHT(BZ$1,2)))),
IF(AND($T720&gt;=DATEVALUE("10/1/20"&amp;RIGHT(BY$1,2)),$U720&lt;=DATEVALUE("9/30/20"&amp;RIGHT(BZ$1,2))),NETWORKDAYS($T720,$U720,Holidays!$J$3:$J$937),
IF(AND($T720&lt;DATEVALUE("10/1/20"&amp;RIGHT(BY$1,2)),$U720&lt;=DATEVALUE("9/30/20"&amp;RIGHT(BZ$1,2))),NETWORKDAYS(DATEVALUE("10/1/20"&amp;RIGHT(BY$1,2)),$U720,Holidays!$J$3:$J$937),
IF($T720&lt;DATEVALUE("10/1/20"&amp;RIGHT(BY$1,2)),NETWORKDAYS(DATEVALUE("10/1/20"&amp;RIGHT(BY$1,2)),DATEVALUE("9/30/20"&amp;RIGHT(BZ$1,2)),Holidays!$J$3:$J$937),
IF($T720&gt;=DATEVALUE("10/1/20"&amp;RIGHT(BY$1,2)),NETWORKDAYS($T720,DATEVALUE("9/30/20"&amp;RIGHT(BZ$1,2)),Holidays!$J$3:$J$937),"")))),"")/(NETWORKDAYS($T720,$U720,Holidays!$J$3:$J$937)),0))</f>
        <v/>
      </c>
      <c r="CA720" s="87" t="str">
        <f>IF($Q720="","",IFERROR(IF(OR(AND($T720&gt;=DATEVALUE("10/1/20"&amp;RIGHT(BZ$1,2)),$T720&lt;=DATEVALUE("9/30/20"&amp;RIGHT(CA$1,2))),AND($U720&gt;=DATEVALUE("10/1/20"&amp;RIGHT(BZ$1,2)),$U720&lt;=DATEVALUE("9/30/20"&amp;RIGHT(CA$1,2))),AND($T720&lt;=DATEVALUE("10/1/20"&amp;RIGHT(BZ$1,2)),$U720&gt;=DATEVALUE("9/30/20"&amp;RIGHT(CA$1,2)))),
IF(AND($T720&gt;=DATEVALUE("10/1/20"&amp;RIGHT(BZ$1,2)),$U720&lt;=DATEVALUE("9/30/20"&amp;RIGHT(CA$1,2))),NETWORKDAYS($T720,$U720,Holidays!$J$3:$J$937),
IF(AND($T720&lt;DATEVALUE("10/1/20"&amp;RIGHT(BZ$1,2)),$U720&lt;=DATEVALUE("9/30/20"&amp;RIGHT(CA$1,2))),NETWORKDAYS(DATEVALUE("10/1/20"&amp;RIGHT(BZ$1,2)),$U720,Holidays!$J$3:$J$937),
IF($T720&lt;DATEVALUE("10/1/20"&amp;RIGHT(BZ$1,2)),NETWORKDAYS(DATEVALUE("10/1/20"&amp;RIGHT(BZ$1,2)),DATEVALUE("9/30/20"&amp;RIGHT(CA$1,2)),Holidays!$J$3:$J$937),
IF($T720&gt;=DATEVALUE("10/1/20"&amp;RIGHT(BZ$1,2)),NETWORKDAYS($T720,DATEVALUE("9/30/20"&amp;RIGHT(CA$1,2)),Holidays!$J$3:$J$937),"")))),"")/(NETWORKDAYS($T720,$U720,Holidays!$J$3:$J$937)),0))</f>
        <v/>
      </c>
      <c r="CB720" s="87" t="str">
        <f>IF($Q720="","",IFERROR(IF(OR(AND($T720&gt;=DATEVALUE("10/1/20"&amp;RIGHT(CA$1,2)),$T720&lt;=DATEVALUE("9/30/20"&amp;RIGHT(CB$1,2))),AND($U720&gt;=DATEVALUE("10/1/20"&amp;RIGHT(CA$1,2)),$U720&lt;=DATEVALUE("9/30/20"&amp;RIGHT(CB$1,2))),AND($T720&lt;=DATEVALUE("10/1/20"&amp;RIGHT(CA$1,2)),$U720&gt;=DATEVALUE("9/30/20"&amp;RIGHT(CB$1,2)))),
IF(AND($T720&gt;=DATEVALUE("10/1/20"&amp;RIGHT(CA$1,2)),$U720&lt;=DATEVALUE("9/30/20"&amp;RIGHT(CB$1,2))),NETWORKDAYS($T720,$U720,Holidays!$J$3:$J$937),
IF(AND($T720&lt;DATEVALUE("10/1/20"&amp;RIGHT(CA$1,2)),$U720&lt;=DATEVALUE("9/30/20"&amp;RIGHT(CB$1,2))),NETWORKDAYS(DATEVALUE("10/1/20"&amp;RIGHT(CA$1,2)),$U720,Holidays!$J$3:$J$937),
IF($T720&lt;DATEVALUE("10/1/20"&amp;RIGHT(CA$1,2)),NETWORKDAYS(DATEVALUE("10/1/20"&amp;RIGHT(CA$1,2)),DATEVALUE("9/30/20"&amp;RIGHT(CB$1,2)),Holidays!$J$3:$J$937),
IF($T720&gt;=DATEVALUE("10/1/20"&amp;RIGHT(CA$1,2)),NETWORKDAYS($T720,DATEVALUE("9/30/20"&amp;RIGHT(CB$1,2)),Holidays!$J$3:$J$937),"")))),"")/(NETWORKDAYS($T720,$U720,Holidays!$J$3:$J$937)),0))</f>
        <v/>
      </c>
    </row>
    <row r="721" spans="1:80">
      <c r="A721" s="97"/>
      <c r="B721" s="98" t="str">
        <f ca="1">IF(NOT($A721=""),OFFSET('WBS Reference &amp; User Procedure'!$A$1,MATCH($A721,'WBS Reference &amp; User Procedure'!$A:$A,0)-1,1),"")</f>
        <v/>
      </c>
      <c r="D721" s="97"/>
      <c r="T721" s="104" t="str">
        <f>IF(NOT(Q721=""),IF(NOT($S721=""),$S721,#REF!),"")</f>
        <v/>
      </c>
      <c r="U721" s="104" t="str">
        <f>IF(NOT(Q721=""),WORKDAY(T721,Q721,Holidays!$J$3:$J$937),"")</f>
        <v/>
      </c>
      <c r="V721" s="104"/>
      <c r="W721" s="104"/>
      <c r="X721" s="101" t="str">
        <f t="shared" si="153"/>
        <v/>
      </c>
      <c r="AL721" s="87" t="str">
        <f t="shared" ca="1" si="150"/>
        <v/>
      </c>
      <c r="AN721" s="87" t="str">
        <f t="shared" ca="1" si="160"/>
        <v/>
      </c>
      <c r="AO721" s="87" t="str">
        <f t="shared" ca="1" si="160"/>
        <v/>
      </c>
      <c r="AP721" s="87" t="str">
        <f t="shared" ca="1" si="160"/>
        <v/>
      </c>
      <c r="AQ721" s="87" t="str">
        <f t="shared" ca="1" si="160"/>
        <v/>
      </c>
      <c r="AR721" s="87" t="str">
        <f t="shared" ca="1" si="160"/>
        <v/>
      </c>
      <c r="AS721" s="87" t="str">
        <f t="shared" ca="1" si="160"/>
        <v/>
      </c>
      <c r="AT721" s="87" t="str">
        <f t="shared" ca="1" si="160"/>
        <v/>
      </c>
      <c r="AU721" s="87" t="str">
        <f t="shared" ca="1" si="160"/>
        <v/>
      </c>
      <c r="AV721" s="87" t="str">
        <f t="shared" ca="1" si="160"/>
        <v/>
      </c>
      <c r="AW721" s="87" t="str">
        <f t="shared" ca="1" si="160"/>
        <v/>
      </c>
      <c r="AX721" s="87" t="str">
        <f t="shared" ca="1" si="161"/>
        <v/>
      </c>
      <c r="AY721" s="87" t="str">
        <f t="shared" ca="1" si="161"/>
        <v/>
      </c>
      <c r="AZ721" s="87" t="str">
        <f t="shared" ca="1" si="161"/>
        <v/>
      </c>
      <c r="BA721" s="87" t="str">
        <f t="shared" ca="1" si="161"/>
        <v/>
      </c>
      <c r="BB721" s="87" t="str">
        <f t="shared" ca="1" si="161"/>
        <v/>
      </c>
      <c r="BC721" s="87" t="str">
        <f t="shared" ca="1" si="161"/>
        <v/>
      </c>
      <c r="BD721" s="87" t="str">
        <f t="shared" ca="1" si="161"/>
        <v/>
      </c>
      <c r="BE721" s="87" t="str">
        <f t="shared" ca="1" si="161"/>
        <v/>
      </c>
      <c r="BF721" s="87" t="str">
        <f t="shared" ca="1" si="161"/>
        <v/>
      </c>
      <c r="BG721" s="87" t="str">
        <f t="shared" ca="1" si="161"/>
        <v/>
      </c>
      <c r="BI721" s="87" t="str">
        <f>IF($Q721="","",IFERROR(IF(OR(AND($T721&gt;=DATEVALUE("10/1/20"&amp;RIGHT(BH$1,2)),$T721&lt;=DATEVALUE("9/30/20"&amp;RIGHT(BI$1,2))),AND($U721&gt;=DATEVALUE("10/1/20"&amp;RIGHT(BH$1,2)),$U721&lt;=DATEVALUE("9/30/20"&amp;RIGHT(BI$1,2))),AND($T721&lt;=DATEVALUE("10/1/20"&amp;RIGHT(BH$1,2)),$U721&gt;=DATEVALUE("9/30/20"&amp;RIGHT(BI$1,2)))),
IF(AND($T721&gt;=DATEVALUE("10/1/20"&amp;RIGHT(BH$1,2)),$U721&lt;=DATEVALUE("9/30/20"&amp;RIGHT(BI$1,2))),NETWORKDAYS($T721,$U721,Holidays!$J$3:$J$937),
IF(AND($T721&lt;DATEVALUE("10/1/20"&amp;RIGHT(BH$1,2)),$U721&lt;=DATEVALUE("9/30/20"&amp;RIGHT(BI$1,2))),NETWORKDAYS(DATEVALUE("10/1/20"&amp;RIGHT(BH$1,2)),$U721,Holidays!$J$3:$J$937),
IF($T721&lt;DATEVALUE("10/1/20"&amp;RIGHT(BH$1,2)),NETWORKDAYS(DATEVALUE("10/1/20"&amp;RIGHT(BH$1,2)),DATEVALUE("9/30/20"&amp;RIGHT(BI$1,2)),Holidays!$J$3:$J$937),
IF($T721&gt;=DATEVALUE("10/1/20"&amp;RIGHT(BH$1,2)),NETWORKDAYS($T721,DATEVALUE("9/30/20"&amp;RIGHT(BI$1,2)),Holidays!$J$3:$J$937),"")))),"")/(NETWORKDAYS($T721,$U721,Holidays!$J$3:$J$937)),0))</f>
        <v/>
      </c>
      <c r="BJ721" s="87" t="str">
        <f>IF($Q721="","",IFERROR(IF(OR(AND($T721&gt;=DATEVALUE("10/1/20"&amp;RIGHT(BI$1,2)),$T721&lt;=DATEVALUE("9/30/20"&amp;RIGHT(BJ$1,2))),AND($U721&gt;=DATEVALUE("10/1/20"&amp;RIGHT(BI$1,2)),$U721&lt;=DATEVALUE("9/30/20"&amp;RIGHT(BJ$1,2))),AND($T721&lt;=DATEVALUE("10/1/20"&amp;RIGHT(BI$1,2)),$U721&gt;=DATEVALUE("9/30/20"&amp;RIGHT(BJ$1,2)))),
IF(AND($T721&gt;=DATEVALUE("10/1/20"&amp;RIGHT(BI$1,2)),$U721&lt;=DATEVALUE("9/30/20"&amp;RIGHT(BJ$1,2))),NETWORKDAYS($T721,$U721,Holidays!$J$3:$J$937),
IF(AND($T721&lt;DATEVALUE("10/1/20"&amp;RIGHT(BI$1,2)),$U721&lt;=DATEVALUE("9/30/20"&amp;RIGHT(BJ$1,2))),NETWORKDAYS(DATEVALUE("10/1/20"&amp;RIGHT(BI$1,2)),$U721,Holidays!$J$3:$J$937),
IF($T721&lt;DATEVALUE("10/1/20"&amp;RIGHT(BI$1,2)),NETWORKDAYS(DATEVALUE("10/1/20"&amp;RIGHT(BI$1,2)),DATEVALUE("9/30/20"&amp;RIGHT(BJ$1,2)),Holidays!$J$3:$J$937),
IF($T721&gt;=DATEVALUE("10/1/20"&amp;RIGHT(BI$1,2)),NETWORKDAYS($T721,DATEVALUE("9/30/20"&amp;RIGHT(BJ$1,2)),Holidays!$J$3:$J$937),"")))),"")/(NETWORKDAYS($T721,$U721,Holidays!$J$3:$J$937)),0))</f>
        <v/>
      </c>
      <c r="BK721" s="87" t="str">
        <f>IF($Q721="","",IFERROR(IF(OR(AND($T721&gt;=DATEVALUE("10/1/20"&amp;RIGHT(BJ$1,2)),$T721&lt;=DATEVALUE("9/30/20"&amp;RIGHT(BK$1,2))),AND($U721&gt;=DATEVALUE("10/1/20"&amp;RIGHT(BJ$1,2)),$U721&lt;=DATEVALUE("9/30/20"&amp;RIGHT(BK$1,2))),AND($T721&lt;=DATEVALUE("10/1/20"&amp;RIGHT(BJ$1,2)),$U721&gt;=DATEVALUE("9/30/20"&amp;RIGHT(BK$1,2)))),
IF(AND($T721&gt;=DATEVALUE("10/1/20"&amp;RIGHT(BJ$1,2)),$U721&lt;=DATEVALUE("9/30/20"&amp;RIGHT(BK$1,2))),NETWORKDAYS($T721,$U721,Holidays!$J$3:$J$937),
IF(AND($T721&lt;DATEVALUE("10/1/20"&amp;RIGHT(BJ$1,2)),$U721&lt;=DATEVALUE("9/30/20"&amp;RIGHT(BK$1,2))),NETWORKDAYS(DATEVALUE("10/1/20"&amp;RIGHT(BJ$1,2)),$U721,Holidays!$J$3:$J$937),
IF($T721&lt;DATEVALUE("10/1/20"&amp;RIGHT(BJ$1,2)),NETWORKDAYS(DATEVALUE("10/1/20"&amp;RIGHT(BJ$1,2)),DATEVALUE("9/30/20"&amp;RIGHT(BK$1,2)),Holidays!$J$3:$J$937),
IF($T721&gt;=DATEVALUE("10/1/20"&amp;RIGHT(BJ$1,2)),NETWORKDAYS($T721,DATEVALUE("9/30/20"&amp;RIGHT(BK$1,2)),Holidays!$J$3:$J$937),"")))),"")/(NETWORKDAYS($T721,$U721,Holidays!$J$3:$J$937)),0))</f>
        <v/>
      </c>
      <c r="BL721" s="87" t="str">
        <f>IF($Q721="","",IFERROR(IF(OR(AND($T721&gt;=DATEVALUE("10/1/20"&amp;RIGHT(BK$1,2)),$T721&lt;=DATEVALUE("9/30/20"&amp;RIGHT(BL$1,2))),AND($U721&gt;=DATEVALUE("10/1/20"&amp;RIGHT(BK$1,2)),$U721&lt;=DATEVALUE("9/30/20"&amp;RIGHT(BL$1,2))),AND($T721&lt;=DATEVALUE("10/1/20"&amp;RIGHT(BK$1,2)),$U721&gt;=DATEVALUE("9/30/20"&amp;RIGHT(BL$1,2)))),
IF(AND($T721&gt;=DATEVALUE("10/1/20"&amp;RIGHT(BK$1,2)),$U721&lt;=DATEVALUE("9/30/20"&amp;RIGHT(BL$1,2))),NETWORKDAYS($T721,$U721,Holidays!$J$3:$J$937),
IF(AND($T721&lt;DATEVALUE("10/1/20"&amp;RIGHT(BK$1,2)),$U721&lt;=DATEVALUE("9/30/20"&amp;RIGHT(BL$1,2))),NETWORKDAYS(DATEVALUE("10/1/20"&amp;RIGHT(BK$1,2)),$U721,Holidays!$J$3:$J$937),
IF($T721&lt;DATEVALUE("10/1/20"&amp;RIGHT(BK$1,2)),NETWORKDAYS(DATEVALUE("10/1/20"&amp;RIGHT(BK$1,2)),DATEVALUE("9/30/20"&amp;RIGHT(BL$1,2)),Holidays!$J$3:$J$937),
IF($T721&gt;=DATEVALUE("10/1/20"&amp;RIGHT(BK$1,2)),NETWORKDAYS($T721,DATEVALUE("9/30/20"&amp;RIGHT(BL$1,2)),Holidays!$J$3:$J$937),"")))),"")/(NETWORKDAYS($T721,$U721,Holidays!$J$3:$J$937)),0))</f>
        <v/>
      </c>
      <c r="BM721" s="87" t="str">
        <f>IF($Q721="","",IFERROR(IF(OR(AND($T721&gt;=DATEVALUE("10/1/20"&amp;RIGHT(BL$1,2)),$T721&lt;=DATEVALUE("9/30/20"&amp;RIGHT(BM$1,2))),AND($U721&gt;=DATEVALUE("10/1/20"&amp;RIGHT(BL$1,2)),$U721&lt;=DATEVALUE("9/30/20"&amp;RIGHT(BM$1,2))),AND($T721&lt;=DATEVALUE("10/1/20"&amp;RIGHT(BL$1,2)),$U721&gt;=DATEVALUE("9/30/20"&amp;RIGHT(BM$1,2)))),
IF(AND($T721&gt;=DATEVALUE("10/1/20"&amp;RIGHT(BL$1,2)),$U721&lt;=DATEVALUE("9/30/20"&amp;RIGHT(BM$1,2))),NETWORKDAYS($T721,$U721,Holidays!$J$3:$J$937),
IF(AND($T721&lt;DATEVALUE("10/1/20"&amp;RIGHT(BL$1,2)),$U721&lt;=DATEVALUE("9/30/20"&amp;RIGHT(BM$1,2))),NETWORKDAYS(DATEVALUE("10/1/20"&amp;RIGHT(BL$1,2)),$U721,Holidays!$J$3:$J$937),
IF($T721&lt;DATEVALUE("10/1/20"&amp;RIGHT(BL$1,2)),NETWORKDAYS(DATEVALUE("10/1/20"&amp;RIGHT(BL$1,2)),DATEVALUE("9/30/20"&amp;RIGHT(BM$1,2)),Holidays!$J$3:$J$937),
IF($T721&gt;=DATEVALUE("10/1/20"&amp;RIGHT(BL$1,2)),NETWORKDAYS($T721,DATEVALUE("9/30/20"&amp;RIGHT(BM$1,2)),Holidays!$J$3:$J$937),"")))),"")/(NETWORKDAYS($T721,$U721,Holidays!$J$3:$J$937)),0))</f>
        <v/>
      </c>
      <c r="BN721" s="87" t="str">
        <f>IF($Q721="","",IFERROR(IF(OR(AND($T721&gt;=DATEVALUE("10/1/20"&amp;RIGHT(BM$1,2)),$T721&lt;=DATEVALUE("9/30/20"&amp;RIGHT(BN$1,2))),AND($U721&gt;=DATEVALUE("10/1/20"&amp;RIGHT(BM$1,2)),$U721&lt;=DATEVALUE("9/30/20"&amp;RIGHT(BN$1,2))),AND($T721&lt;=DATEVALUE("10/1/20"&amp;RIGHT(BM$1,2)),$U721&gt;=DATEVALUE("9/30/20"&amp;RIGHT(BN$1,2)))),
IF(AND($T721&gt;=DATEVALUE("10/1/20"&amp;RIGHT(BM$1,2)),$U721&lt;=DATEVALUE("9/30/20"&amp;RIGHT(BN$1,2))),NETWORKDAYS($T721,$U721,Holidays!$J$3:$J$937),
IF(AND($T721&lt;DATEVALUE("10/1/20"&amp;RIGHT(BM$1,2)),$U721&lt;=DATEVALUE("9/30/20"&amp;RIGHT(BN$1,2))),NETWORKDAYS(DATEVALUE("10/1/20"&amp;RIGHT(BM$1,2)),$U721,Holidays!$J$3:$J$937),
IF($T721&lt;DATEVALUE("10/1/20"&amp;RIGHT(BM$1,2)),NETWORKDAYS(DATEVALUE("10/1/20"&amp;RIGHT(BM$1,2)),DATEVALUE("9/30/20"&amp;RIGHT(BN$1,2)),Holidays!$J$3:$J$937),
IF($T721&gt;=DATEVALUE("10/1/20"&amp;RIGHT(BM$1,2)),NETWORKDAYS($T721,DATEVALUE("9/30/20"&amp;RIGHT(BN$1,2)),Holidays!$J$3:$J$937),"")))),"")/(NETWORKDAYS($T721,$U721,Holidays!$J$3:$J$937)),0))</f>
        <v/>
      </c>
      <c r="BO721" s="87" t="str">
        <f>IF($Q721="","",IFERROR(IF(OR(AND($T721&gt;=DATEVALUE("10/1/20"&amp;RIGHT(BN$1,2)),$T721&lt;=DATEVALUE("9/30/20"&amp;RIGHT(BO$1,2))),AND($U721&gt;=DATEVALUE("10/1/20"&amp;RIGHT(BN$1,2)),$U721&lt;=DATEVALUE("9/30/20"&amp;RIGHT(BO$1,2))),AND($T721&lt;=DATEVALUE("10/1/20"&amp;RIGHT(BN$1,2)),$U721&gt;=DATEVALUE("9/30/20"&amp;RIGHT(BO$1,2)))),
IF(AND($T721&gt;=DATEVALUE("10/1/20"&amp;RIGHT(BN$1,2)),$U721&lt;=DATEVALUE("9/30/20"&amp;RIGHT(BO$1,2))),NETWORKDAYS($T721,$U721,Holidays!$J$3:$J$937),
IF(AND($T721&lt;DATEVALUE("10/1/20"&amp;RIGHT(BN$1,2)),$U721&lt;=DATEVALUE("9/30/20"&amp;RIGHT(BO$1,2))),NETWORKDAYS(DATEVALUE("10/1/20"&amp;RIGHT(BN$1,2)),$U721,Holidays!$J$3:$J$937),
IF($T721&lt;DATEVALUE("10/1/20"&amp;RIGHT(BN$1,2)),NETWORKDAYS(DATEVALUE("10/1/20"&amp;RIGHT(BN$1,2)),DATEVALUE("9/30/20"&amp;RIGHT(BO$1,2)),Holidays!$J$3:$J$937),
IF($T721&gt;=DATEVALUE("10/1/20"&amp;RIGHT(BN$1,2)),NETWORKDAYS($T721,DATEVALUE("9/30/20"&amp;RIGHT(BO$1,2)),Holidays!$J$3:$J$937),"")))),"")/(NETWORKDAYS($T721,$U721,Holidays!$J$3:$J$937)),0))</f>
        <v/>
      </c>
      <c r="BP721" s="87" t="str">
        <f>IF($Q721="","",IFERROR(IF(OR(AND($T721&gt;=DATEVALUE("10/1/20"&amp;RIGHT(BO$1,2)),$T721&lt;=DATEVALUE("9/30/20"&amp;RIGHT(BP$1,2))),AND($U721&gt;=DATEVALUE("10/1/20"&amp;RIGHT(BO$1,2)),$U721&lt;=DATEVALUE("9/30/20"&amp;RIGHT(BP$1,2))),AND($T721&lt;=DATEVALUE("10/1/20"&amp;RIGHT(BO$1,2)),$U721&gt;=DATEVALUE("9/30/20"&amp;RIGHT(BP$1,2)))),
IF(AND($T721&gt;=DATEVALUE("10/1/20"&amp;RIGHT(BO$1,2)),$U721&lt;=DATEVALUE("9/30/20"&amp;RIGHT(BP$1,2))),NETWORKDAYS($T721,$U721,Holidays!$J$3:$J$937),
IF(AND($T721&lt;DATEVALUE("10/1/20"&amp;RIGHT(BO$1,2)),$U721&lt;=DATEVALUE("9/30/20"&amp;RIGHT(BP$1,2))),NETWORKDAYS(DATEVALUE("10/1/20"&amp;RIGHT(BO$1,2)),$U721,Holidays!$J$3:$J$937),
IF($T721&lt;DATEVALUE("10/1/20"&amp;RIGHT(BO$1,2)),NETWORKDAYS(DATEVALUE("10/1/20"&amp;RIGHT(BO$1,2)),DATEVALUE("9/30/20"&amp;RIGHT(BP$1,2)),Holidays!$J$3:$J$937),
IF($T721&gt;=DATEVALUE("10/1/20"&amp;RIGHT(BO$1,2)),NETWORKDAYS($T721,DATEVALUE("9/30/20"&amp;RIGHT(BP$1,2)),Holidays!$J$3:$J$937),"")))),"")/(NETWORKDAYS($T721,$U721,Holidays!$J$3:$J$937)),0))</f>
        <v/>
      </c>
      <c r="BQ721" s="87" t="str">
        <f>IF($Q721="","",IFERROR(IF(OR(AND($T721&gt;=DATEVALUE("10/1/20"&amp;RIGHT(BP$1,2)),$T721&lt;=DATEVALUE("9/30/20"&amp;RIGHT(BQ$1,2))),AND($U721&gt;=DATEVALUE("10/1/20"&amp;RIGHT(BP$1,2)),$U721&lt;=DATEVALUE("9/30/20"&amp;RIGHT(BQ$1,2))),AND($T721&lt;=DATEVALUE("10/1/20"&amp;RIGHT(BP$1,2)),$U721&gt;=DATEVALUE("9/30/20"&amp;RIGHT(BQ$1,2)))),
IF(AND($T721&gt;=DATEVALUE("10/1/20"&amp;RIGHT(BP$1,2)),$U721&lt;=DATEVALUE("9/30/20"&amp;RIGHT(BQ$1,2))),NETWORKDAYS($T721,$U721,Holidays!$J$3:$J$937),
IF(AND($T721&lt;DATEVALUE("10/1/20"&amp;RIGHT(BP$1,2)),$U721&lt;=DATEVALUE("9/30/20"&amp;RIGHT(BQ$1,2))),NETWORKDAYS(DATEVALUE("10/1/20"&amp;RIGHT(BP$1,2)),$U721,Holidays!$J$3:$J$937),
IF($T721&lt;DATEVALUE("10/1/20"&amp;RIGHT(BP$1,2)),NETWORKDAYS(DATEVALUE("10/1/20"&amp;RIGHT(BP$1,2)),DATEVALUE("9/30/20"&amp;RIGHT(BQ$1,2)),Holidays!$J$3:$J$937),
IF($T721&gt;=DATEVALUE("10/1/20"&amp;RIGHT(BP$1,2)),NETWORKDAYS($T721,DATEVALUE("9/30/20"&amp;RIGHT(BQ$1,2)),Holidays!$J$3:$J$937),"")))),"")/(NETWORKDAYS($T721,$U721,Holidays!$J$3:$J$937)),0))</f>
        <v/>
      </c>
      <c r="BR721" s="87" t="str">
        <f>IF($Q721="","",IFERROR(IF(OR(AND($T721&gt;=DATEVALUE("10/1/20"&amp;RIGHT(BQ$1,2)),$T721&lt;=DATEVALUE("9/30/20"&amp;RIGHT(BR$1,2))),AND($U721&gt;=DATEVALUE("10/1/20"&amp;RIGHT(BQ$1,2)),$U721&lt;=DATEVALUE("9/30/20"&amp;RIGHT(BR$1,2))),AND($T721&lt;=DATEVALUE("10/1/20"&amp;RIGHT(BQ$1,2)),$U721&gt;=DATEVALUE("9/30/20"&amp;RIGHT(BR$1,2)))),
IF(AND($T721&gt;=DATEVALUE("10/1/20"&amp;RIGHT(BQ$1,2)),$U721&lt;=DATEVALUE("9/30/20"&amp;RIGHT(BR$1,2))),NETWORKDAYS($T721,$U721,Holidays!$J$3:$J$937),
IF(AND($T721&lt;DATEVALUE("10/1/20"&amp;RIGHT(BQ$1,2)),$U721&lt;=DATEVALUE("9/30/20"&amp;RIGHT(BR$1,2))),NETWORKDAYS(DATEVALUE("10/1/20"&amp;RIGHT(BQ$1,2)),$U721,Holidays!$J$3:$J$937),
IF($T721&lt;DATEVALUE("10/1/20"&amp;RIGHT(BQ$1,2)),NETWORKDAYS(DATEVALUE("10/1/20"&amp;RIGHT(BQ$1,2)),DATEVALUE("9/30/20"&amp;RIGHT(BR$1,2)),Holidays!$J$3:$J$937),
IF($T721&gt;=DATEVALUE("10/1/20"&amp;RIGHT(BQ$1,2)),NETWORKDAYS($T721,DATEVALUE("9/30/20"&amp;RIGHT(BR$1,2)),Holidays!$J$3:$J$937),"")))),"")/(NETWORKDAYS($T721,$U721,Holidays!$J$3:$J$937)),0))</f>
        <v/>
      </c>
      <c r="BS721" s="87" t="str">
        <f>IF($Q721="","",IFERROR(IF(OR(AND($T721&gt;=DATEVALUE("10/1/20"&amp;RIGHT(BR$1,2)),$T721&lt;=DATEVALUE("9/30/20"&amp;RIGHT(BS$1,2))),AND($U721&gt;=DATEVALUE("10/1/20"&amp;RIGHT(BR$1,2)),$U721&lt;=DATEVALUE("9/30/20"&amp;RIGHT(BS$1,2))),AND($T721&lt;=DATEVALUE("10/1/20"&amp;RIGHT(BR$1,2)),$U721&gt;=DATEVALUE("9/30/20"&amp;RIGHT(BS$1,2)))),
IF(AND($T721&gt;=DATEVALUE("10/1/20"&amp;RIGHT(BR$1,2)),$U721&lt;=DATEVALUE("9/30/20"&amp;RIGHT(BS$1,2))),NETWORKDAYS($T721,$U721,Holidays!$J$3:$J$937),
IF(AND($T721&lt;DATEVALUE("10/1/20"&amp;RIGHT(BR$1,2)),$U721&lt;=DATEVALUE("9/30/20"&amp;RIGHT(BS$1,2))),NETWORKDAYS(DATEVALUE("10/1/20"&amp;RIGHT(BR$1,2)),$U721,Holidays!$J$3:$J$937),
IF($T721&lt;DATEVALUE("10/1/20"&amp;RIGHT(BR$1,2)),NETWORKDAYS(DATEVALUE("10/1/20"&amp;RIGHT(BR$1,2)),DATEVALUE("9/30/20"&amp;RIGHT(BS$1,2)),Holidays!$J$3:$J$937),
IF($T721&gt;=DATEVALUE("10/1/20"&amp;RIGHT(BR$1,2)),NETWORKDAYS($T721,DATEVALUE("9/30/20"&amp;RIGHT(BS$1,2)),Holidays!$J$3:$J$937),"")))),"")/(NETWORKDAYS($T721,$U721,Holidays!$J$3:$J$937)),0))</f>
        <v/>
      </c>
      <c r="BT721" s="87" t="str">
        <f>IF($Q721="","",IFERROR(IF(OR(AND($T721&gt;=DATEVALUE("10/1/20"&amp;RIGHT(BS$1,2)),$T721&lt;=DATEVALUE("9/30/20"&amp;RIGHT(BT$1,2))),AND($U721&gt;=DATEVALUE("10/1/20"&amp;RIGHT(BS$1,2)),$U721&lt;=DATEVALUE("9/30/20"&amp;RIGHT(BT$1,2))),AND($T721&lt;=DATEVALUE("10/1/20"&amp;RIGHT(BS$1,2)),$U721&gt;=DATEVALUE("9/30/20"&amp;RIGHT(BT$1,2)))),
IF(AND($T721&gt;=DATEVALUE("10/1/20"&amp;RIGHT(BS$1,2)),$U721&lt;=DATEVALUE("9/30/20"&amp;RIGHT(BT$1,2))),NETWORKDAYS($T721,$U721,Holidays!$J$3:$J$937),
IF(AND($T721&lt;DATEVALUE("10/1/20"&amp;RIGHT(BS$1,2)),$U721&lt;=DATEVALUE("9/30/20"&amp;RIGHT(BT$1,2))),NETWORKDAYS(DATEVALUE("10/1/20"&amp;RIGHT(BS$1,2)),$U721,Holidays!$J$3:$J$937),
IF($T721&lt;DATEVALUE("10/1/20"&amp;RIGHT(BS$1,2)),NETWORKDAYS(DATEVALUE("10/1/20"&amp;RIGHT(BS$1,2)),DATEVALUE("9/30/20"&amp;RIGHT(BT$1,2)),Holidays!$J$3:$J$937),
IF($T721&gt;=DATEVALUE("10/1/20"&amp;RIGHT(BS$1,2)),NETWORKDAYS($T721,DATEVALUE("9/30/20"&amp;RIGHT(BT$1,2)),Holidays!$J$3:$J$937),"")))),"")/(NETWORKDAYS($T721,$U721,Holidays!$J$3:$J$937)),0))</f>
        <v/>
      </c>
      <c r="BU721" s="87" t="str">
        <f>IF($Q721="","",IFERROR(IF(OR(AND($T721&gt;=DATEVALUE("10/1/20"&amp;RIGHT(BT$1,2)),$T721&lt;=DATEVALUE("9/30/20"&amp;RIGHT(BU$1,2))),AND($U721&gt;=DATEVALUE("10/1/20"&amp;RIGHT(BT$1,2)),$U721&lt;=DATEVALUE("9/30/20"&amp;RIGHT(BU$1,2))),AND($T721&lt;=DATEVALUE("10/1/20"&amp;RIGHT(BT$1,2)),$U721&gt;=DATEVALUE("9/30/20"&amp;RIGHT(BU$1,2)))),
IF(AND($T721&gt;=DATEVALUE("10/1/20"&amp;RIGHT(BT$1,2)),$U721&lt;=DATEVALUE("9/30/20"&amp;RIGHT(BU$1,2))),NETWORKDAYS($T721,$U721,Holidays!$J$3:$J$937),
IF(AND($T721&lt;DATEVALUE("10/1/20"&amp;RIGHT(BT$1,2)),$U721&lt;=DATEVALUE("9/30/20"&amp;RIGHT(BU$1,2))),NETWORKDAYS(DATEVALUE("10/1/20"&amp;RIGHT(BT$1,2)),$U721,Holidays!$J$3:$J$937),
IF($T721&lt;DATEVALUE("10/1/20"&amp;RIGHT(BT$1,2)),NETWORKDAYS(DATEVALUE("10/1/20"&amp;RIGHT(BT$1,2)),DATEVALUE("9/30/20"&amp;RIGHT(BU$1,2)),Holidays!$J$3:$J$937),
IF($T721&gt;=DATEVALUE("10/1/20"&amp;RIGHT(BT$1,2)),NETWORKDAYS($T721,DATEVALUE("9/30/20"&amp;RIGHT(BU$1,2)),Holidays!$J$3:$J$937),"")))),"")/(NETWORKDAYS($T721,$U721,Holidays!$J$3:$J$937)),0))</f>
        <v/>
      </c>
      <c r="BV721" s="87" t="str">
        <f>IF($Q721="","",IFERROR(IF(OR(AND($T721&gt;=DATEVALUE("10/1/20"&amp;RIGHT(BU$1,2)),$T721&lt;=DATEVALUE("9/30/20"&amp;RIGHT(BV$1,2))),AND($U721&gt;=DATEVALUE("10/1/20"&amp;RIGHT(BU$1,2)),$U721&lt;=DATEVALUE("9/30/20"&amp;RIGHT(BV$1,2))),AND($T721&lt;=DATEVALUE("10/1/20"&amp;RIGHT(BU$1,2)),$U721&gt;=DATEVALUE("9/30/20"&amp;RIGHT(BV$1,2)))),
IF(AND($T721&gt;=DATEVALUE("10/1/20"&amp;RIGHT(BU$1,2)),$U721&lt;=DATEVALUE("9/30/20"&amp;RIGHT(BV$1,2))),NETWORKDAYS($T721,$U721,Holidays!$J$3:$J$937),
IF(AND($T721&lt;DATEVALUE("10/1/20"&amp;RIGHT(BU$1,2)),$U721&lt;=DATEVALUE("9/30/20"&amp;RIGHT(BV$1,2))),NETWORKDAYS(DATEVALUE("10/1/20"&amp;RIGHT(BU$1,2)),$U721,Holidays!$J$3:$J$937),
IF($T721&lt;DATEVALUE("10/1/20"&amp;RIGHT(BU$1,2)),NETWORKDAYS(DATEVALUE("10/1/20"&amp;RIGHT(BU$1,2)),DATEVALUE("9/30/20"&amp;RIGHT(BV$1,2)),Holidays!$J$3:$J$937),
IF($T721&gt;=DATEVALUE("10/1/20"&amp;RIGHT(BU$1,2)),NETWORKDAYS($T721,DATEVALUE("9/30/20"&amp;RIGHT(BV$1,2)),Holidays!$J$3:$J$937),"")))),"")/(NETWORKDAYS($T721,$U721,Holidays!$J$3:$J$937)),0))</f>
        <v/>
      </c>
      <c r="BW721" s="87" t="str">
        <f>IF($Q721="","",IFERROR(IF(OR(AND($T721&gt;=DATEVALUE("10/1/20"&amp;RIGHT(BV$1,2)),$T721&lt;=DATEVALUE("9/30/20"&amp;RIGHT(BW$1,2))),AND($U721&gt;=DATEVALUE("10/1/20"&amp;RIGHT(BV$1,2)),$U721&lt;=DATEVALUE("9/30/20"&amp;RIGHT(BW$1,2))),AND($T721&lt;=DATEVALUE("10/1/20"&amp;RIGHT(BV$1,2)),$U721&gt;=DATEVALUE("9/30/20"&amp;RIGHT(BW$1,2)))),
IF(AND($T721&gt;=DATEVALUE("10/1/20"&amp;RIGHT(BV$1,2)),$U721&lt;=DATEVALUE("9/30/20"&amp;RIGHT(BW$1,2))),NETWORKDAYS($T721,$U721,Holidays!$J$3:$J$937),
IF(AND($T721&lt;DATEVALUE("10/1/20"&amp;RIGHT(BV$1,2)),$U721&lt;=DATEVALUE("9/30/20"&amp;RIGHT(BW$1,2))),NETWORKDAYS(DATEVALUE("10/1/20"&amp;RIGHT(BV$1,2)),$U721,Holidays!$J$3:$J$937),
IF($T721&lt;DATEVALUE("10/1/20"&amp;RIGHT(BV$1,2)),NETWORKDAYS(DATEVALUE("10/1/20"&amp;RIGHT(BV$1,2)),DATEVALUE("9/30/20"&amp;RIGHT(BW$1,2)),Holidays!$J$3:$J$937),
IF($T721&gt;=DATEVALUE("10/1/20"&amp;RIGHT(BV$1,2)),NETWORKDAYS($T721,DATEVALUE("9/30/20"&amp;RIGHT(BW$1,2)),Holidays!$J$3:$J$937),"")))),"")/(NETWORKDAYS($T721,$U721,Holidays!$J$3:$J$937)),0))</f>
        <v/>
      </c>
      <c r="BX721" s="87" t="str">
        <f>IF($Q721="","",IFERROR(IF(OR(AND($T721&gt;=DATEVALUE("10/1/20"&amp;RIGHT(BW$1,2)),$T721&lt;=DATEVALUE("9/30/20"&amp;RIGHT(BX$1,2))),AND($U721&gt;=DATEVALUE("10/1/20"&amp;RIGHT(BW$1,2)),$U721&lt;=DATEVALUE("9/30/20"&amp;RIGHT(BX$1,2))),AND($T721&lt;=DATEVALUE("10/1/20"&amp;RIGHT(BW$1,2)),$U721&gt;=DATEVALUE("9/30/20"&amp;RIGHT(BX$1,2)))),
IF(AND($T721&gt;=DATEVALUE("10/1/20"&amp;RIGHT(BW$1,2)),$U721&lt;=DATEVALUE("9/30/20"&amp;RIGHT(BX$1,2))),NETWORKDAYS($T721,$U721,Holidays!$J$3:$J$937),
IF(AND($T721&lt;DATEVALUE("10/1/20"&amp;RIGHT(BW$1,2)),$U721&lt;=DATEVALUE("9/30/20"&amp;RIGHT(BX$1,2))),NETWORKDAYS(DATEVALUE("10/1/20"&amp;RIGHT(BW$1,2)),$U721,Holidays!$J$3:$J$937),
IF($T721&lt;DATEVALUE("10/1/20"&amp;RIGHT(BW$1,2)),NETWORKDAYS(DATEVALUE("10/1/20"&amp;RIGHT(BW$1,2)),DATEVALUE("9/30/20"&amp;RIGHT(BX$1,2)),Holidays!$J$3:$J$937),
IF($T721&gt;=DATEVALUE("10/1/20"&amp;RIGHT(BW$1,2)),NETWORKDAYS($T721,DATEVALUE("9/30/20"&amp;RIGHT(BX$1,2)),Holidays!$J$3:$J$937),"")))),"")/(NETWORKDAYS($T721,$U721,Holidays!$J$3:$J$937)),0))</f>
        <v/>
      </c>
      <c r="BY721" s="87" t="str">
        <f>IF($Q721="","",IFERROR(IF(OR(AND($T721&gt;=DATEVALUE("10/1/20"&amp;RIGHT(BX$1,2)),$T721&lt;=DATEVALUE("9/30/20"&amp;RIGHT(BY$1,2))),AND($U721&gt;=DATEVALUE("10/1/20"&amp;RIGHT(BX$1,2)),$U721&lt;=DATEVALUE("9/30/20"&amp;RIGHT(BY$1,2))),AND($T721&lt;=DATEVALUE("10/1/20"&amp;RIGHT(BX$1,2)),$U721&gt;=DATEVALUE("9/30/20"&amp;RIGHT(BY$1,2)))),
IF(AND($T721&gt;=DATEVALUE("10/1/20"&amp;RIGHT(BX$1,2)),$U721&lt;=DATEVALUE("9/30/20"&amp;RIGHT(BY$1,2))),NETWORKDAYS($T721,$U721,Holidays!$J$3:$J$937),
IF(AND($T721&lt;DATEVALUE("10/1/20"&amp;RIGHT(BX$1,2)),$U721&lt;=DATEVALUE("9/30/20"&amp;RIGHT(BY$1,2))),NETWORKDAYS(DATEVALUE("10/1/20"&amp;RIGHT(BX$1,2)),$U721,Holidays!$J$3:$J$937),
IF($T721&lt;DATEVALUE("10/1/20"&amp;RIGHT(BX$1,2)),NETWORKDAYS(DATEVALUE("10/1/20"&amp;RIGHT(BX$1,2)),DATEVALUE("9/30/20"&amp;RIGHT(BY$1,2)),Holidays!$J$3:$J$937),
IF($T721&gt;=DATEVALUE("10/1/20"&amp;RIGHT(BX$1,2)),NETWORKDAYS($T721,DATEVALUE("9/30/20"&amp;RIGHT(BY$1,2)),Holidays!$J$3:$J$937),"")))),"")/(NETWORKDAYS($T721,$U721,Holidays!$J$3:$J$937)),0))</f>
        <v/>
      </c>
      <c r="BZ721" s="87" t="str">
        <f>IF($Q721="","",IFERROR(IF(OR(AND($T721&gt;=DATEVALUE("10/1/20"&amp;RIGHT(BY$1,2)),$T721&lt;=DATEVALUE("9/30/20"&amp;RIGHT(BZ$1,2))),AND($U721&gt;=DATEVALUE("10/1/20"&amp;RIGHT(BY$1,2)),$U721&lt;=DATEVALUE("9/30/20"&amp;RIGHT(BZ$1,2))),AND($T721&lt;=DATEVALUE("10/1/20"&amp;RIGHT(BY$1,2)),$U721&gt;=DATEVALUE("9/30/20"&amp;RIGHT(BZ$1,2)))),
IF(AND($T721&gt;=DATEVALUE("10/1/20"&amp;RIGHT(BY$1,2)),$U721&lt;=DATEVALUE("9/30/20"&amp;RIGHT(BZ$1,2))),NETWORKDAYS($T721,$U721,Holidays!$J$3:$J$937),
IF(AND($T721&lt;DATEVALUE("10/1/20"&amp;RIGHT(BY$1,2)),$U721&lt;=DATEVALUE("9/30/20"&amp;RIGHT(BZ$1,2))),NETWORKDAYS(DATEVALUE("10/1/20"&amp;RIGHT(BY$1,2)),$U721,Holidays!$J$3:$J$937),
IF($T721&lt;DATEVALUE("10/1/20"&amp;RIGHT(BY$1,2)),NETWORKDAYS(DATEVALUE("10/1/20"&amp;RIGHT(BY$1,2)),DATEVALUE("9/30/20"&amp;RIGHT(BZ$1,2)),Holidays!$J$3:$J$937),
IF($T721&gt;=DATEVALUE("10/1/20"&amp;RIGHT(BY$1,2)),NETWORKDAYS($T721,DATEVALUE("9/30/20"&amp;RIGHT(BZ$1,2)),Holidays!$J$3:$J$937),"")))),"")/(NETWORKDAYS($T721,$U721,Holidays!$J$3:$J$937)),0))</f>
        <v/>
      </c>
      <c r="CA721" s="87" t="str">
        <f>IF($Q721="","",IFERROR(IF(OR(AND($T721&gt;=DATEVALUE("10/1/20"&amp;RIGHT(BZ$1,2)),$T721&lt;=DATEVALUE("9/30/20"&amp;RIGHT(CA$1,2))),AND($U721&gt;=DATEVALUE("10/1/20"&amp;RIGHT(BZ$1,2)),$U721&lt;=DATEVALUE("9/30/20"&amp;RIGHT(CA$1,2))),AND($T721&lt;=DATEVALUE("10/1/20"&amp;RIGHT(BZ$1,2)),$U721&gt;=DATEVALUE("9/30/20"&amp;RIGHT(CA$1,2)))),
IF(AND($T721&gt;=DATEVALUE("10/1/20"&amp;RIGHT(BZ$1,2)),$U721&lt;=DATEVALUE("9/30/20"&amp;RIGHT(CA$1,2))),NETWORKDAYS($T721,$U721,Holidays!$J$3:$J$937),
IF(AND($T721&lt;DATEVALUE("10/1/20"&amp;RIGHT(BZ$1,2)),$U721&lt;=DATEVALUE("9/30/20"&amp;RIGHT(CA$1,2))),NETWORKDAYS(DATEVALUE("10/1/20"&amp;RIGHT(BZ$1,2)),$U721,Holidays!$J$3:$J$937),
IF($T721&lt;DATEVALUE("10/1/20"&amp;RIGHT(BZ$1,2)),NETWORKDAYS(DATEVALUE("10/1/20"&amp;RIGHT(BZ$1,2)),DATEVALUE("9/30/20"&amp;RIGHT(CA$1,2)),Holidays!$J$3:$J$937),
IF($T721&gt;=DATEVALUE("10/1/20"&amp;RIGHT(BZ$1,2)),NETWORKDAYS($T721,DATEVALUE("9/30/20"&amp;RIGHT(CA$1,2)),Holidays!$J$3:$J$937),"")))),"")/(NETWORKDAYS($T721,$U721,Holidays!$J$3:$J$937)),0))</f>
        <v/>
      </c>
      <c r="CB721" s="87" t="str">
        <f>IF($Q721="","",IFERROR(IF(OR(AND($T721&gt;=DATEVALUE("10/1/20"&amp;RIGHT(CA$1,2)),$T721&lt;=DATEVALUE("9/30/20"&amp;RIGHT(CB$1,2))),AND($U721&gt;=DATEVALUE("10/1/20"&amp;RIGHT(CA$1,2)),$U721&lt;=DATEVALUE("9/30/20"&amp;RIGHT(CB$1,2))),AND($T721&lt;=DATEVALUE("10/1/20"&amp;RIGHT(CA$1,2)),$U721&gt;=DATEVALUE("9/30/20"&amp;RIGHT(CB$1,2)))),
IF(AND($T721&gt;=DATEVALUE("10/1/20"&amp;RIGHT(CA$1,2)),$U721&lt;=DATEVALUE("9/30/20"&amp;RIGHT(CB$1,2))),NETWORKDAYS($T721,$U721,Holidays!$J$3:$J$937),
IF(AND($T721&lt;DATEVALUE("10/1/20"&amp;RIGHT(CA$1,2)),$U721&lt;=DATEVALUE("9/30/20"&amp;RIGHT(CB$1,2))),NETWORKDAYS(DATEVALUE("10/1/20"&amp;RIGHT(CA$1,2)),$U721,Holidays!$J$3:$J$937),
IF($T721&lt;DATEVALUE("10/1/20"&amp;RIGHT(CA$1,2)),NETWORKDAYS(DATEVALUE("10/1/20"&amp;RIGHT(CA$1,2)),DATEVALUE("9/30/20"&amp;RIGHT(CB$1,2)),Holidays!$J$3:$J$937),
IF($T721&gt;=DATEVALUE("10/1/20"&amp;RIGHT(CA$1,2)),NETWORKDAYS($T721,DATEVALUE("9/30/20"&amp;RIGHT(CB$1,2)),Holidays!$J$3:$J$937),"")))),"")/(NETWORKDAYS($T721,$U721,Holidays!$J$3:$J$937)),0))</f>
        <v/>
      </c>
    </row>
    <row r="722" spans="1:80">
      <c r="A722" s="97"/>
      <c r="B722" s="98" t="str">
        <f ca="1">IF(NOT($A722=""),OFFSET('WBS Reference &amp; User Procedure'!$A$1,MATCH($A722,'WBS Reference &amp; User Procedure'!$A:$A,0)-1,1),"")</f>
        <v/>
      </c>
      <c r="D722" s="97"/>
      <c r="T722" s="104" t="str">
        <f>IF(NOT(Q722=""),IF(NOT($S722=""),$S722,#REF!),"")</f>
        <v/>
      </c>
      <c r="U722" s="104" t="str">
        <f>IF(NOT(Q722=""),WORKDAY(T722,Q722,Holidays!$J$3:$J$937),"")</f>
        <v/>
      </c>
      <c r="V722" s="104"/>
      <c r="W722" s="104"/>
      <c r="X722" s="101" t="str">
        <f t="shared" si="153"/>
        <v/>
      </c>
      <c r="AL722" s="87" t="str">
        <f t="shared" ca="1" si="150"/>
        <v/>
      </c>
      <c r="AN722" s="87" t="str">
        <f t="shared" ca="1" si="160"/>
        <v/>
      </c>
      <c r="AO722" s="87" t="str">
        <f t="shared" ca="1" si="160"/>
        <v/>
      </c>
      <c r="AP722" s="87" t="str">
        <f t="shared" ca="1" si="160"/>
        <v/>
      </c>
      <c r="AQ722" s="87" t="str">
        <f t="shared" ca="1" si="160"/>
        <v/>
      </c>
      <c r="AR722" s="87" t="str">
        <f t="shared" ca="1" si="160"/>
        <v/>
      </c>
      <c r="AS722" s="87" t="str">
        <f t="shared" ca="1" si="160"/>
        <v/>
      </c>
      <c r="AT722" s="87" t="str">
        <f t="shared" ca="1" si="160"/>
        <v/>
      </c>
      <c r="AU722" s="87" t="str">
        <f t="shared" ca="1" si="160"/>
        <v/>
      </c>
      <c r="AV722" s="87" t="str">
        <f t="shared" ca="1" si="160"/>
        <v/>
      </c>
      <c r="AW722" s="87" t="str">
        <f t="shared" ca="1" si="160"/>
        <v/>
      </c>
      <c r="AX722" s="87" t="str">
        <f t="shared" ca="1" si="161"/>
        <v/>
      </c>
      <c r="AY722" s="87" t="str">
        <f t="shared" ca="1" si="161"/>
        <v/>
      </c>
      <c r="AZ722" s="87" t="str">
        <f t="shared" ca="1" si="161"/>
        <v/>
      </c>
      <c r="BA722" s="87" t="str">
        <f t="shared" ca="1" si="161"/>
        <v/>
      </c>
      <c r="BB722" s="87" t="str">
        <f t="shared" ca="1" si="161"/>
        <v/>
      </c>
      <c r="BC722" s="87" t="str">
        <f t="shared" ca="1" si="161"/>
        <v/>
      </c>
      <c r="BD722" s="87" t="str">
        <f t="shared" ca="1" si="161"/>
        <v/>
      </c>
      <c r="BE722" s="87" t="str">
        <f t="shared" ca="1" si="161"/>
        <v/>
      </c>
      <c r="BF722" s="87" t="str">
        <f t="shared" ca="1" si="161"/>
        <v/>
      </c>
      <c r="BG722" s="87" t="str">
        <f t="shared" ca="1" si="161"/>
        <v/>
      </c>
      <c r="BI722" s="87" t="str">
        <f>IF($Q722="","",IFERROR(IF(OR(AND($T722&gt;=DATEVALUE("10/1/20"&amp;RIGHT(BH$1,2)),$T722&lt;=DATEVALUE("9/30/20"&amp;RIGHT(BI$1,2))),AND($U722&gt;=DATEVALUE("10/1/20"&amp;RIGHT(BH$1,2)),$U722&lt;=DATEVALUE("9/30/20"&amp;RIGHT(BI$1,2))),AND($T722&lt;=DATEVALUE("10/1/20"&amp;RIGHT(BH$1,2)),$U722&gt;=DATEVALUE("9/30/20"&amp;RIGHT(BI$1,2)))),
IF(AND($T722&gt;=DATEVALUE("10/1/20"&amp;RIGHT(BH$1,2)),$U722&lt;=DATEVALUE("9/30/20"&amp;RIGHT(BI$1,2))),NETWORKDAYS($T722,$U722,Holidays!$J$3:$J$937),
IF(AND($T722&lt;DATEVALUE("10/1/20"&amp;RIGHT(BH$1,2)),$U722&lt;=DATEVALUE("9/30/20"&amp;RIGHT(BI$1,2))),NETWORKDAYS(DATEVALUE("10/1/20"&amp;RIGHT(BH$1,2)),$U722,Holidays!$J$3:$J$937),
IF($T722&lt;DATEVALUE("10/1/20"&amp;RIGHT(BH$1,2)),NETWORKDAYS(DATEVALUE("10/1/20"&amp;RIGHT(BH$1,2)),DATEVALUE("9/30/20"&amp;RIGHT(BI$1,2)),Holidays!$J$3:$J$937),
IF($T722&gt;=DATEVALUE("10/1/20"&amp;RIGHT(BH$1,2)),NETWORKDAYS($T722,DATEVALUE("9/30/20"&amp;RIGHT(BI$1,2)),Holidays!$J$3:$J$937),"")))),"")/(NETWORKDAYS($T722,$U722,Holidays!$J$3:$J$937)),0))</f>
        <v/>
      </c>
      <c r="BJ722" s="87" t="str">
        <f>IF($Q722="","",IFERROR(IF(OR(AND($T722&gt;=DATEVALUE("10/1/20"&amp;RIGHT(BI$1,2)),$T722&lt;=DATEVALUE("9/30/20"&amp;RIGHT(BJ$1,2))),AND($U722&gt;=DATEVALUE("10/1/20"&amp;RIGHT(BI$1,2)),$U722&lt;=DATEVALUE("9/30/20"&amp;RIGHT(BJ$1,2))),AND($T722&lt;=DATEVALUE("10/1/20"&amp;RIGHT(BI$1,2)),$U722&gt;=DATEVALUE("9/30/20"&amp;RIGHT(BJ$1,2)))),
IF(AND($T722&gt;=DATEVALUE("10/1/20"&amp;RIGHT(BI$1,2)),$U722&lt;=DATEVALUE("9/30/20"&amp;RIGHT(BJ$1,2))),NETWORKDAYS($T722,$U722,Holidays!$J$3:$J$937),
IF(AND($T722&lt;DATEVALUE("10/1/20"&amp;RIGHT(BI$1,2)),$U722&lt;=DATEVALUE("9/30/20"&amp;RIGHT(BJ$1,2))),NETWORKDAYS(DATEVALUE("10/1/20"&amp;RIGHT(BI$1,2)),$U722,Holidays!$J$3:$J$937),
IF($T722&lt;DATEVALUE("10/1/20"&amp;RIGHT(BI$1,2)),NETWORKDAYS(DATEVALUE("10/1/20"&amp;RIGHT(BI$1,2)),DATEVALUE("9/30/20"&amp;RIGHT(BJ$1,2)),Holidays!$J$3:$J$937),
IF($T722&gt;=DATEVALUE("10/1/20"&amp;RIGHT(BI$1,2)),NETWORKDAYS($T722,DATEVALUE("9/30/20"&amp;RIGHT(BJ$1,2)),Holidays!$J$3:$J$937),"")))),"")/(NETWORKDAYS($T722,$U722,Holidays!$J$3:$J$937)),0))</f>
        <v/>
      </c>
      <c r="BK722" s="87" t="str">
        <f>IF($Q722="","",IFERROR(IF(OR(AND($T722&gt;=DATEVALUE("10/1/20"&amp;RIGHT(BJ$1,2)),$T722&lt;=DATEVALUE("9/30/20"&amp;RIGHT(BK$1,2))),AND($U722&gt;=DATEVALUE("10/1/20"&amp;RIGHT(BJ$1,2)),$U722&lt;=DATEVALUE("9/30/20"&amp;RIGHT(BK$1,2))),AND($T722&lt;=DATEVALUE("10/1/20"&amp;RIGHT(BJ$1,2)),$U722&gt;=DATEVALUE("9/30/20"&amp;RIGHT(BK$1,2)))),
IF(AND($T722&gt;=DATEVALUE("10/1/20"&amp;RIGHT(BJ$1,2)),$U722&lt;=DATEVALUE("9/30/20"&amp;RIGHT(BK$1,2))),NETWORKDAYS($T722,$U722,Holidays!$J$3:$J$937),
IF(AND($T722&lt;DATEVALUE("10/1/20"&amp;RIGHT(BJ$1,2)),$U722&lt;=DATEVALUE("9/30/20"&amp;RIGHT(BK$1,2))),NETWORKDAYS(DATEVALUE("10/1/20"&amp;RIGHT(BJ$1,2)),$U722,Holidays!$J$3:$J$937),
IF($T722&lt;DATEVALUE("10/1/20"&amp;RIGHT(BJ$1,2)),NETWORKDAYS(DATEVALUE("10/1/20"&amp;RIGHT(BJ$1,2)),DATEVALUE("9/30/20"&amp;RIGHT(BK$1,2)),Holidays!$J$3:$J$937),
IF($T722&gt;=DATEVALUE("10/1/20"&amp;RIGHT(BJ$1,2)),NETWORKDAYS($T722,DATEVALUE("9/30/20"&amp;RIGHT(BK$1,2)),Holidays!$J$3:$J$937),"")))),"")/(NETWORKDAYS($T722,$U722,Holidays!$J$3:$J$937)),0))</f>
        <v/>
      </c>
      <c r="BL722" s="87" t="str">
        <f>IF($Q722="","",IFERROR(IF(OR(AND($T722&gt;=DATEVALUE("10/1/20"&amp;RIGHT(BK$1,2)),$T722&lt;=DATEVALUE("9/30/20"&amp;RIGHT(BL$1,2))),AND($U722&gt;=DATEVALUE("10/1/20"&amp;RIGHT(BK$1,2)),$U722&lt;=DATEVALUE("9/30/20"&amp;RIGHT(BL$1,2))),AND($T722&lt;=DATEVALUE("10/1/20"&amp;RIGHT(BK$1,2)),$U722&gt;=DATEVALUE("9/30/20"&amp;RIGHT(BL$1,2)))),
IF(AND($T722&gt;=DATEVALUE("10/1/20"&amp;RIGHT(BK$1,2)),$U722&lt;=DATEVALUE("9/30/20"&amp;RIGHT(BL$1,2))),NETWORKDAYS($T722,$U722,Holidays!$J$3:$J$937),
IF(AND($T722&lt;DATEVALUE("10/1/20"&amp;RIGHT(BK$1,2)),$U722&lt;=DATEVALUE("9/30/20"&amp;RIGHT(BL$1,2))),NETWORKDAYS(DATEVALUE("10/1/20"&amp;RIGHT(BK$1,2)),$U722,Holidays!$J$3:$J$937),
IF($T722&lt;DATEVALUE("10/1/20"&amp;RIGHT(BK$1,2)),NETWORKDAYS(DATEVALUE("10/1/20"&amp;RIGHT(BK$1,2)),DATEVALUE("9/30/20"&amp;RIGHT(BL$1,2)),Holidays!$J$3:$J$937),
IF($T722&gt;=DATEVALUE("10/1/20"&amp;RIGHT(BK$1,2)),NETWORKDAYS($T722,DATEVALUE("9/30/20"&amp;RIGHT(BL$1,2)),Holidays!$J$3:$J$937),"")))),"")/(NETWORKDAYS($T722,$U722,Holidays!$J$3:$J$937)),0))</f>
        <v/>
      </c>
      <c r="BM722" s="87" t="str">
        <f>IF($Q722="","",IFERROR(IF(OR(AND($T722&gt;=DATEVALUE("10/1/20"&amp;RIGHT(BL$1,2)),$T722&lt;=DATEVALUE("9/30/20"&amp;RIGHT(BM$1,2))),AND($U722&gt;=DATEVALUE("10/1/20"&amp;RIGHT(BL$1,2)),$U722&lt;=DATEVALUE("9/30/20"&amp;RIGHT(BM$1,2))),AND($T722&lt;=DATEVALUE("10/1/20"&amp;RIGHT(BL$1,2)),$U722&gt;=DATEVALUE("9/30/20"&amp;RIGHT(BM$1,2)))),
IF(AND($T722&gt;=DATEVALUE("10/1/20"&amp;RIGHT(BL$1,2)),$U722&lt;=DATEVALUE("9/30/20"&amp;RIGHT(BM$1,2))),NETWORKDAYS($T722,$U722,Holidays!$J$3:$J$937),
IF(AND($T722&lt;DATEVALUE("10/1/20"&amp;RIGHT(BL$1,2)),$U722&lt;=DATEVALUE("9/30/20"&amp;RIGHT(BM$1,2))),NETWORKDAYS(DATEVALUE("10/1/20"&amp;RIGHT(BL$1,2)),$U722,Holidays!$J$3:$J$937),
IF($T722&lt;DATEVALUE("10/1/20"&amp;RIGHT(BL$1,2)),NETWORKDAYS(DATEVALUE("10/1/20"&amp;RIGHT(BL$1,2)),DATEVALUE("9/30/20"&amp;RIGHT(BM$1,2)),Holidays!$J$3:$J$937),
IF($T722&gt;=DATEVALUE("10/1/20"&amp;RIGHT(BL$1,2)),NETWORKDAYS($T722,DATEVALUE("9/30/20"&amp;RIGHT(BM$1,2)),Holidays!$J$3:$J$937),"")))),"")/(NETWORKDAYS($T722,$U722,Holidays!$J$3:$J$937)),0))</f>
        <v/>
      </c>
      <c r="BN722" s="87" t="str">
        <f>IF($Q722="","",IFERROR(IF(OR(AND($T722&gt;=DATEVALUE("10/1/20"&amp;RIGHT(BM$1,2)),$T722&lt;=DATEVALUE("9/30/20"&amp;RIGHT(BN$1,2))),AND($U722&gt;=DATEVALUE("10/1/20"&amp;RIGHT(BM$1,2)),$U722&lt;=DATEVALUE("9/30/20"&amp;RIGHT(BN$1,2))),AND($T722&lt;=DATEVALUE("10/1/20"&amp;RIGHT(BM$1,2)),$U722&gt;=DATEVALUE("9/30/20"&amp;RIGHT(BN$1,2)))),
IF(AND($T722&gt;=DATEVALUE("10/1/20"&amp;RIGHT(BM$1,2)),$U722&lt;=DATEVALUE("9/30/20"&amp;RIGHT(BN$1,2))),NETWORKDAYS($T722,$U722,Holidays!$J$3:$J$937),
IF(AND($T722&lt;DATEVALUE("10/1/20"&amp;RIGHT(BM$1,2)),$U722&lt;=DATEVALUE("9/30/20"&amp;RIGHT(BN$1,2))),NETWORKDAYS(DATEVALUE("10/1/20"&amp;RIGHT(BM$1,2)),$U722,Holidays!$J$3:$J$937),
IF($T722&lt;DATEVALUE("10/1/20"&amp;RIGHT(BM$1,2)),NETWORKDAYS(DATEVALUE("10/1/20"&amp;RIGHT(BM$1,2)),DATEVALUE("9/30/20"&amp;RIGHT(BN$1,2)),Holidays!$J$3:$J$937),
IF($T722&gt;=DATEVALUE("10/1/20"&amp;RIGHT(BM$1,2)),NETWORKDAYS($T722,DATEVALUE("9/30/20"&amp;RIGHT(BN$1,2)),Holidays!$J$3:$J$937),"")))),"")/(NETWORKDAYS($T722,$U722,Holidays!$J$3:$J$937)),0))</f>
        <v/>
      </c>
      <c r="BO722" s="87" t="str">
        <f>IF($Q722="","",IFERROR(IF(OR(AND($T722&gt;=DATEVALUE("10/1/20"&amp;RIGHT(BN$1,2)),$T722&lt;=DATEVALUE("9/30/20"&amp;RIGHT(BO$1,2))),AND($U722&gt;=DATEVALUE("10/1/20"&amp;RIGHT(BN$1,2)),$U722&lt;=DATEVALUE("9/30/20"&amp;RIGHT(BO$1,2))),AND($T722&lt;=DATEVALUE("10/1/20"&amp;RIGHT(BN$1,2)),$U722&gt;=DATEVALUE("9/30/20"&amp;RIGHT(BO$1,2)))),
IF(AND($T722&gt;=DATEVALUE("10/1/20"&amp;RIGHT(BN$1,2)),$U722&lt;=DATEVALUE("9/30/20"&amp;RIGHT(BO$1,2))),NETWORKDAYS($T722,$U722,Holidays!$J$3:$J$937),
IF(AND($T722&lt;DATEVALUE("10/1/20"&amp;RIGHT(BN$1,2)),$U722&lt;=DATEVALUE("9/30/20"&amp;RIGHT(BO$1,2))),NETWORKDAYS(DATEVALUE("10/1/20"&amp;RIGHT(BN$1,2)),$U722,Holidays!$J$3:$J$937),
IF($T722&lt;DATEVALUE("10/1/20"&amp;RIGHT(BN$1,2)),NETWORKDAYS(DATEVALUE("10/1/20"&amp;RIGHT(BN$1,2)),DATEVALUE("9/30/20"&amp;RIGHT(BO$1,2)),Holidays!$J$3:$J$937),
IF($T722&gt;=DATEVALUE("10/1/20"&amp;RIGHT(BN$1,2)),NETWORKDAYS($T722,DATEVALUE("9/30/20"&amp;RIGHT(BO$1,2)),Holidays!$J$3:$J$937),"")))),"")/(NETWORKDAYS($T722,$U722,Holidays!$J$3:$J$937)),0))</f>
        <v/>
      </c>
      <c r="BP722" s="87" t="str">
        <f>IF($Q722="","",IFERROR(IF(OR(AND($T722&gt;=DATEVALUE("10/1/20"&amp;RIGHT(BO$1,2)),$T722&lt;=DATEVALUE("9/30/20"&amp;RIGHT(BP$1,2))),AND($U722&gt;=DATEVALUE("10/1/20"&amp;RIGHT(BO$1,2)),$U722&lt;=DATEVALUE("9/30/20"&amp;RIGHT(BP$1,2))),AND($T722&lt;=DATEVALUE("10/1/20"&amp;RIGHT(BO$1,2)),$U722&gt;=DATEVALUE("9/30/20"&amp;RIGHT(BP$1,2)))),
IF(AND($T722&gt;=DATEVALUE("10/1/20"&amp;RIGHT(BO$1,2)),$U722&lt;=DATEVALUE("9/30/20"&amp;RIGHT(BP$1,2))),NETWORKDAYS($T722,$U722,Holidays!$J$3:$J$937),
IF(AND($T722&lt;DATEVALUE("10/1/20"&amp;RIGHT(BO$1,2)),$U722&lt;=DATEVALUE("9/30/20"&amp;RIGHT(BP$1,2))),NETWORKDAYS(DATEVALUE("10/1/20"&amp;RIGHT(BO$1,2)),$U722,Holidays!$J$3:$J$937),
IF($T722&lt;DATEVALUE("10/1/20"&amp;RIGHT(BO$1,2)),NETWORKDAYS(DATEVALUE("10/1/20"&amp;RIGHT(BO$1,2)),DATEVALUE("9/30/20"&amp;RIGHT(BP$1,2)),Holidays!$J$3:$J$937),
IF($T722&gt;=DATEVALUE("10/1/20"&amp;RIGHT(BO$1,2)),NETWORKDAYS($T722,DATEVALUE("9/30/20"&amp;RIGHT(BP$1,2)),Holidays!$J$3:$J$937),"")))),"")/(NETWORKDAYS($T722,$U722,Holidays!$J$3:$J$937)),0))</f>
        <v/>
      </c>
      <c r="BQ722" s="87" t="str">
        <f>IF($Q722="","",IFERROR(IF(OR(AND($T722&gt;=DATEVALUE("10/1/20"&amp;RIGHT(BP$1,2)),$T722&lt;=DATEVALUE("9/30/20"&amp;RIGHT(BQ$1,2))),AND($U722&gt;=DATEVALUE("10/1/20"&amp;RIGHT(BP$1,2)),$U722&lt;=DATEVALUE("9/30/20"&amp;RIGHT(BQ$1,2))),AND($T722&lt;=DATEVALUE("10/1/20"&amp;RIGHT(BP$1,2)),$U722&gt;=DATEVALUE("9/30/20"&amp;RIGHT(BQ$1,2)))),
IF(AND($T722&gt;=DATEVALUE("10/1/20"&amp;RIGHT(BP$1,2)),$U722&lt;=DATEVALUE("9/30/20"&amp;RIGHT(BQ$1,2))),NETWORKDAYS($T722,$U722,Holidays!$J$3:$J$937),
IF(AND($T722&lt;DATEVALUE("10/1/20"&amp;RIGHT(BP$1,2)),$U722&lt;=DATEVALUE("9/30/20"&amp;RIGHT(BQ$1,2))),NETWORKDAYS(DATEVALUE("10/1/20"&amp;RIGHT(BP$1,2)),$U722,Holidays!$J$3:$J$937),
IF($T722&lt;DATEVALUE("10/1/20"&amp;RIGHT(BP$1,2)),NETWORKDAYS(DATEVALUE("10/1/20"&amp;RIGHT(BP$1,2)),DATEVALUE("9/30/20"&amp;RIGHT(BQ$1,2)),Holidays!$J$3:$J$937),
IF($T722&gt;=DATEVALUE("10/1/20"&amp;RIGHT(BP$1,2)),NETWORKDAYS($T722,DATEVALUE("9/30/20"&amp;RIGHT(BQ$1,2)),Holidays!$J$3:$J$937),"")))),"")/(NETWORKDAYS($T722,$U722,Holidays!$J$3:$J$937)),0))</f>
        <v/>
      </c>
      <c r="BR722" s="87" t="str">
        <f>IF($Q722="","",IFERROR(IF(OR(AND($T722&gt;=DATEVALUE("10/1/20"&amp;RIGHT(BQ$1,2)),$T722&lt;=DATEVALUE("9/30/20"&amp;RIGHT(BR$1,2))),AND($U722&gt;=DATEVALUE("10/1/20"&amp;RIGHT(BQ$1,2)),$U722&lt;=DATEVALUE("9/30/20"&amp;RIGHT(BR$1,2))),AND($T722&lt;=DATEVALUE("10/1/20"&amp;RIGHT(BQ$1,2)),$U722&gt;=DATEVALUE("9/30/20"&amp;RIGHT(BR$1,2)))),
IF(AND($T722&gt;=DATEVALUE("10/1/20"&amp;RIGHT(BQ$1,2)),$U722&lt;=DATEVALUE("9/30/20"&amp;RIGHT(BR$1,2))),NETWORKDAYS($T722,$U722,Holidays!$J$3:$J$937),
IF(AND($T722&lt;DATEVALUE("10/1/20"&amp;RIGHT(BQ$1,2)),$U722&lt;=DATEVALUE("9/30/20"&amp;RIGHT(BR$1,2))),NETWORKDAYS(DATEVALUE("10/1/20"&amp;RIGHT(BQ$1,2)),$U722,Holidays!$J$3:$J$937),
IF($T722&lt;DATEVALUE("10/1/20"&amp;RIGHT(BQ$1,2)),NETWORKDAYS(DATEVALUE("10/1/20"&amp;RIGHT(BQ$1,2)),DATEVALUE("9/30/20"&amp;RIGHT(BR$1,2)),Holidays!$J$3:$J$937),
IF($T722&gt;=DATEVALUE("10/1/20"&amp;RIGHT(BQ$1,2)),NETWORKDAYS($T722,DATEVALUE("9/30/20"&amp;RIGHT(BR$1,2)),Holidays!$J$3:$J$937),"")))),"")/(NETWORKDAYS($T722,$U722,Holidays!$J$3:$J$937)),0))</f>
        <v/>
      </c>
      <c r="BS722" s="87" t="str">
        <f>IF($Q722="","",IFERROR(IF(OR(AND($T722&gt;=DATEVALUE("10/1/20"&amp;RIGHT(BR$1,2)),$T722&lt;=DATEVALUE("9/30/20"&amp;RIGHT(BS$1,2))),AND($U722&gt;=DATEVALUE("10/1/20"&amp;RIGHT(BR$1,2)),$U722&lt;=DATEVALUE("9/30/20"&amp;RIGHT(BS$1,2))),AND($T722&lt;=DATEVALUE("10/1/20"&amp;RIGHT(BR$1,2)),$U722&gt;=DATEVALUE("9/30/20"&amp;RIGHT(BS$1,2)))),
IF(AND($T722&gt;=DATEVALUE("10/1/20"&amp;RIGHT(BR$1,2)),$U722&lt;=DATEVALUE("9/30/20"&amp;RIGHT(BS$1,2))),NETWORKDAYS($T722,$U722,Holidays!$J$3:$J$937),
IF(AND($T722&lt;DATEVALUE("10/1/20"&amp;RIGHT(BR$1,2)),$U722&lt;=DATEVALUE("9/30/20"&amp;RIGHT(BS$1,2))),NETWORKDAYS(DATEVALUE("10/1/20"&amp;RIGHT(BR$1,2)),$U722,Holidays!$J$3:$J$937),
IF($T722&lt;DATEVALUE("10/1/20"&amp;RIGHT(BR$1,2)),NETWORKDAYS(DATEVALUE("10/1/20"&amp;RIGHT(BR$1,2)),DATEVALUE("9/30/20"&amp;RIGHT(BS$1,2)),Holidays!$J$3:$J$937),
IF($T722&gt;=DATEVALUE("10/1/20"&amp;RIGHT(BR$1,2)),NETWORKDAYS($T722,DATEVALUE("9/30/20"&amp;RIGHT(BS$1,2)),Holidays!$J$3:$J$937),"")))),"")/(NETWORKDAYS($T722,$U722,Holidays!$J$3:$J$937)),0))</f>
        <v/>
      </c>
      <c r="BT722" s="87" t="str">
        <f>IF($Q722="","",IFERROR(IF(OR(AND($T722&gt;=DATEVALUE("10/1/20"&amp;RIGHT(BS$1,2)),$T722&lt;=DATEVALUE("9/30/20"&amp;RIGHT(BT$1,2))),AND($U722&gt;=DATEVALUE("10/1/20"&amp;RIGHT(BS$1,2)),$U722&lt;=DATEVALUE("9/30/20"&amp;RIGHT(BT$1,2))),AND($T722&lt;=DATEVALUE("10/1/20"&amp;RIGHT(BS$1,2)),$U722&gt;=DATEVALUE("9/30/20"&amp;RIGHT(BT$1,2)))),
IF(AND($T722&gt;=DATEVALUE("10/1/20"&amp;RIGHT(BS$1,2)),$U722&lt;=DATEVALUE("9/30/20"&amp;RIGHT(BT$1,2))),NETWORKDAYS($T722,$U722,Holidays!$J$3:$J$937),
IF(AND($T722&lt;DATEVALUE("10/1/20"&amp;RIGHT(BS$1,2)),$U722&lt;=DATEVALUE("9/30/20"&amp;RIGHT(BT$1,2))),NETWORKDAYS(DATEVALUE("10/1/20"&amp;RIGHT(BS$1,2)),$U722,Holidays!$J$3:$J$937),
IF($T722&lt;DATEVALUE("10/1/20"&amp;RIGHT(BS$1,2)),NETWORKDAYS(DATEVALUE("10/1/20"&amp;RIGHT(BS$1,2)),DATEVALUE("9/30/20"&amp;RIGHT(BT$1,2)),Holidays!$J$3:$J$937),
IF($T722&gt;=DATEVALUE("10/1/20"&amp;RIGHT(BS$1,2)),NETWORKDAYS($T722,DATEVALUE("9/30/20"&amp;RIGHT(BT$1,2)),Holidays!$J$3:$J$937),"")))),"")/(NETWORKDAYS($T722,$U722,Holidays!$J$3:$J$937)),0))</f>
        <v/>
      </c>
      <c r="BU722" s="87" t="str">
        <f>IF($Q722="","",IFERROR(IF(OR(AND($T722&gt;=DATEVALUE("10/1/20"&amp;RIGHT(BT$1,2)),$T722&lt;=DATEVALUE("9/30/20"&amp;RIGHT(BU$1,2))),AND($U722&gt;=DATEVALUE("10/1/20"&amp;RIGHT(BT$1,2)),$U722&lt;=DATEVALUE("9/30/20"&amp;RIGHT(BU$1,2))),AND($T722&lt;=DATEVALUE("10/1/20"&amp;RIGHT(BT$1,2)),$U722&gt;=DATEVALUE("9/30/20"&amp;RIGHT(BU$1,2)))),
IF(AND($T722&gt;=DATEVALUE("10/1/20"&amp;RIGHT(BT$1,2)),$U722&lt;=DATEVALUE("9/30/20"&amp;RIGHT(BU$1,2))),NETWORKDAYS($T722,$U722,Holidays!$J$3:$J$937),
IF(AND($T722&lt;DATEVALUE("10/1/20"&amp;RIGHT(BT$1,2)),$U722&lt;=DATEVALUE("9/30/20"&amp;RIGHT(BU$1,2))),NETWORKDAYS(DATEVALUE("10/1/20"&amp;RIGHT(BT$1,2)),$U722,Holidays!$J$3:$J$937),
IF($T722&lt;DATEVALUE("10/1/20"&amp;RIGHT(BT$1,2)),NETWORKDAYS(DATEVALUE("10/1/20"&amp;RIGHT(BT$1,2)),DATEVALUE("9/30/20"&amp;RIGHT(BU$1,2)),Holidays!$J$3:$J$937),
IF($T722&gt;=DATEVALUE("10/1/20"&amp;RIGHT(BT$1,2)),NETWORKDAYS($T722,DATEVALUE("9/30/20"&amp;RIGHT(BU$1,2)),Holidays!$J$3:$J$937),"")))),"")/(NETWORKDAYS($T722,$U722,Holidays!$J$3:$J$937)),0))</f>
        <v/>
      </c>
      <c r="BV722" s="87" t="str">
        <f>IF($Q722="","",IFERROR(IF(OR(AND($T722&gt;=DATEVALUE("10/1/20"&amp;RIGHT(BU$1,2)),$T722&lt;=DATEVALUE("9/30/20"&amp;RIGHT(BV$1,2))),AND($U722&gt;=DATEVALUE("10/1/20"&amp;RIGHT(BU$1,2)),$U722&lt;=DATEVALUE("9/30/20"&amp;RIGHT(BV$1,2))),AND($T722&lt;=DATEVALUE("10/1/20"&amp;RIGHT(BU$1,2)),$U722&gt;=DATEVALUE("9/30/20"&amp;RIGHT(BV$1,2)))),
IF(AND($T722&gt;=DATEVALUE("10/1/20"&amp;RIGHT(BU$1,2)),$U722&lt;=DATEVALUE("9/30/20"&amp;RIGHT(BV$1,2))),NETWORKDAYS($T722,$U722,Holidays!$J$3:$J$937),
IF(AND($T722&lt;DATEVALUE("10/1/20"&amp;RIGHT(BU$1,2)),$U722&lt;=DATEVALUE("9/30/20"&amp;RIGHT(BV$1,2))),NETWORKDAYS(DATEVALUE("10/1/20"&amp;RIGHT(BU$1,2)),$U722,Holidays!$J$3:$J$937),
IF($T722&lt;DATEVALUE("10/1/20"&amp;RIGHT(BU$1,2)),NETWORKDAYS(DATEVALUE("10/1/20"&amp;RIGHT(BU$1,2)),DATEVALUE("9/30/20"&amp;RIGHT(BV$1,2)),Holidays!$J$3:$J$937),
IF($T722&gt;=DATEVALUE("10/1/20"&amp;RIGHT(BU$1,2)),NETWORKDAYS($T722,DATEVALUE("9/30/20"&amp;RIGHT(BV$1,2)),Holidays!$J$3:$J$937),"")))),"")/(NETWORKDAYS($T722,$U722,Holidays!$J$3:$J$937)),0))</f>
        <v/>
      </c>
      <c r="BW722" s="87" t="str">
        <f>IF($Q722="","",IFERROR(IF(OR(AND($T722&gt;=DATEVALUE("10/1/20"&amp;RIGHT(BV$1,2)),$T722&lt;=DATEVALUE("9/30/20"&amp;RIGHT(BW$1,2))),AND($U722&gt;=DATEVALUE("10/1/20"&amp;RIGHT(BV$1,2)),$U722&lt;=DATEVALUE("9/30/20"&amp;RIGHT(BW$1,2))),AND($T722&lt;=DATEVALUE("10/1/20"&amp;RIGHT(BV$1,2)),$U722&gt;=DATEVALUE("9/30/20"&amp;RIGHT(BW$1,2)))),
IF(AND($T722&gt;=DATEVALUE("10/1/20"&amp;RIGHT(BV$1,2)),$U722&lt;=DATEVALUE("9/30/20"&amp;RIGHT(BW$1,2))),NETWORKDAYS($T722,$U722,Holidays!$J$3:$J$937),
IF(AND($T722&lt;DATEVALUE("10/1/20"&amp;RIGHT(BV$1,2)),$U722&lt;=DATEVALUE("9/30/20"&amp;RIGHT(BW$1,2))),NETWORKDAYS(DATEVALUE("10/1/20"&amp;RIGHT(BV$1,2)),$U722,Holidays!$J$3:$J$937),
IF($T722&lt;DATEVALUE("10/1/20"&amp;RIGHT(BV$1,2)),NETWORKDAYS(DATEVALUE("10/1/20"&amp;RIGHT(BV$1,2)),DATEVALUE("9/30/20"&amp;RIGHT(BW$1,2)),Holidays!$J$3:$J$937),
IF($T722&gt;=DATEVALUE("10/1/20"&amp;RIGHT(BV$1,2)),NETWORKDAYS($T722,DATEVALUE("9/30/20"&amp;RIGHT(BW$1,2)),Holidays!$J$3:$J$937),"")))),"")/(NETWORKDAYS($T722,$U722,Holidays!$J$3:$J$937)),0))</f>
        <v/>
      </c>
      <c r="BX722" s="87" t="str">
        <f>IF($Q722="","",IFERROR(IF(OR(AND($T722&gt;=DATEVALUE("10/1/20"&amp;RIGHT(BW$1,2)),$T722&lt;=DATEVALUE("9/30/20"&amp;RIGHT(BX$1,2))),AND($U722&gt;=DATEVALUE("10/1/20"&amp;RIGHT(BW$1,2)),$U722&lt;=DATEVALUE("9/30/20"&amp;RIGHT(BX$1,2))),AND($T722&lt;=DATEVALUE("10/1/20"&amp;RIGHT(BW$1,2)),$U722&gt;=DATEVALUE("9/30/20"&amp;RIGHT(BX$1,2)))),
IF(AND($T722&gt;=DATEVALUE("10/1/20"&amp;RIGHT(BW$1,2)),$U722&lt;=DATEVALUE("9/30/20"&amp;RIGHT(BX$1,2))),NETWORKDAYS($T722,$U722,Holidays!$J$3:$J$937),
IF(AND($T722&lt;DATEVALUE("10/1/20"&amp;RIGHT(BW$1,2)),$U722&lt;=DATEVALUE("9/30/20"&amp;RIGHT(BX$1,2))),NETWORKDAYS(DATEVALUE("10/1/20"&amp;RIGHT(BW$1,2)),$U722,Holidays!$J$3:$J$937),
IF($T722&lt;DATEVALUE("10/1/20"&amp;RIGHT(BW$1,2)),NETWORKDAYS(DATEVALUE("10/1/20"&amp;RIGHT(BW$1,2)),DATEVALUE("9/30/20"&amp;RIGHT(BX$1,2)),Holidays!$J$3:$J$937),
IF($T722&gt;=DATEVALUE("10/1/20"&amp;RIGHT(BW$1,2)),NETWORKDAYS($T722,DATEVALUE("9/30/20"&amp;RIGHT(BX$1,2)),Holidays!$J$3:$J$937),"")))),"")/(NETWORKDAYS($T722,$U722,Holidays!$J$3:$J$937)),0))</f>
        <v/>
      </c>
      <c r="BY722" s="87" t="str">
        <f>IF($Q722="","",IFERROR(IF(OR(AND($T722&gt;=DATEVALUE("10/1/20"&amp;RIGHT(BX$1,2)),$T722&lt;=DATEVALUE("9/30/20"&amp;RIGHT(BY$1,2))),AND($U722&gt;=DATEVALUE("10/1/20"&amp;RIGHT(BX$1,2)),$U722&lt;=DATEVALUE("9/30/20"&amp;RIGHT(BY$1,2))),AND($T722&lt;=DATEVALUE("10/1/20"&amp;RIGHT(BX$1,2)),$U722&gt;=DATEVALUE("9/30/20"&amp;RIGHT(BY$1,2)))),
IF(AND($T722&gt;=DATEVALUE("10/1/20"&amp;RIGHT(BX$1,2)),$U722&lt;=DATEVALUE("9/30/20"&amp;RIGHT(BY$1,2))),NETWORKDAYS($T722,$U722,Holidays!$J$3:$J$937),
IF(AND($T722&lt;DATEVALUE("10/1/20"&amp;RIGHT(BX$1,2)),$U722&lt;=DATEVALUE("9/30/20"&amp;RIGHT(BY$1,2))),NETWORKDAYS(DATEVALUE("10/1/20"&amp;RIGHT(BX$1,2)),$U722,Holidays!$J$3:$J$937),
IF($T722&lt;DATEVALUE("10/1/20"&amp;RIGHT(BX$1,2)),NETWORKDAYS(DATEVALUE("10/1/20"&amp;RIGHT(BX$1,2)),DATEVALUE("9/30/20"&amp;RIGHT(BY$1,2)),Holidays!$J$3:$J$937),
IF($T722&gt;=DATEVALUE("10/1/20"&amp;RIGHT(BX$1,2)),NETWORKDAYS($T722,DATEVALUE("9/30/20"&amp;RIGHT(BY$1,2)),Holidays!$J$3:$J$937),"")))),"")/(NETWORKDAYS($T722,$U722,Holidays!$J$3:$J$937)),0))</f>
        <v/>
      </c>
      <c r="BZ722" s="87" t="str">
        <f>IF($Q722="","",IFERROR(IF(OR(AND($T722&gt;=DATEVALUE("10/1/20"&amp;RIGHT(BY$1,2)),$T722&lt;=DATEVALUE("9/30/20"&amp;RIGHT(BZ$1,2))),AND($U722&gt;=DATEVALUE("10/1/20"&amp;RIGHT(BY$1,2)),$U722&lt;=DATEVALUE("9/30/20"&amp;RIGHT(BZ$1,2))),AND($T722&lt;=DATEVALUE("10/1/20"&amp;RIGHT(BY$1,2)),$U722&gt;=DATEVALUE("9/30/20"&amp;RIGHT(BZ$1,2)))),
IF(AND($T722&gt;=DATEVALUE("10/1/20"&amp;RIGHT(BY$1,2)),$U722&lt;=DATEVALUE("9/30/20"&amp;RIGHT(BZ$1,2))),NETWORKDAYS($T722,$U722,Holidays!$J$3:$J$937),
IF(AND($T722&lt;DATEVALUE("10/1/20"&amp;RIGHT(BY$1,2)),$U722&lt;=DATEVALUE("9/30/20"&amp;RIGHT(BZ$1,2))),NETWORKDAYS(DATEVALUE("10/1/20"&amp;RIGHT(BY$1,2)),$U722,Holidays!$J$3:$J$937),
IF($T722&lt;DATEVALUE("10/1/20"&amp;RIGHT(BY$1,2)),NETWORKDAYS(DATEVALUE("10/1/20"&amp;RIGHT(BY$1,2)),DATEVALUE("9/30/20"&amp;RIGHT(BZ$1,2)),Holidays!$J$3:$J$937),
IF($T722&gt;=DATEVALUE("10/1/20"&amp;RIGHT(BY$1,2)),NETWORKDAYS($T722,DATEVALUE("9/30/20"&amp;RIGHT(BZ$1,2)),Holidays!$J$3:$J$937),"")))),"")/(NETWORKDAYS($T722,$U722,Holidays!$J$3:$J$937)),0))</f>
        <v/>
      </c>
      <c r="CA722" s="87" t="str">
        <f>IF($Q722="","",IFERROR(IF(OR(AND($T722&gt;=DATEVALUE("10/1/20"&amp;RIGHT(BZ$1,2)),$T722&lt;=DATEVALUE("9/30/20"&amp;RIGHT(CA$1,2))),AND($U722&gt;=DATEVALUE("10/1/20"&amp;RIGHT(BZ$1,2)),$U722&lt;=DATEVALUE("9/30/20"&amp;RIGHT(CA$1,2))),AND($T722&lt;=DATEVALUE("10/1/20"&amp;RIGHT(BZ$1,2)),$U722&gt;=DATEVALUE("9/30/20"&amp;RIGHT(CA$1,2)))),
IF(AND($T722&gt;=DATEVALUE("10/1/20"&amp;RIGHT(BZ$1,2)),$U722&lt;=DATEVALUE("9/30/20"&amp;RIGHT(CA$1,2))),NETWORKDAYS($T722,$U722,Holidays!$J$3:$J$937),
IF(AND($T722&lt;DATEVALUE("10/1/20"&amp;RIGHT(BZ$1,2)),$U722&lt;=DATEVALUE("9/30/20"&amp;RIGHT(CA$1,2))),NETWORKDAYS(DATEVALUE("10/1/20"&amp;RIGHT(BZ$1,2)),$U722,Holidays!$J$3:$J$937),
IF($T722&lt;DATEVALUE("10/1/20"&amp;RIGHT(BZ$1,2)),NETWORKDAYS(DATEVALUE("10/1/20"&amp;RIGHT(BZ$1,2)),DATEVALUE("9/30/20"&amp;RIGHT(CA$1,2)),Holidays!$J$3:$J$937),
IF($T722&gt;=DATEVALUE("10/1/20"&amp;RIGHT(BZ$1,2)),NETWORKDAYS($T722,DATEVALUE("9/30/20"&amp;RIGHT(CA$1,2)),Holidays!$J$3:$J$937),"")))),"")/(NETWORKDAYS($T722,$U722,Holidays!$J$3:$J$937)),0))</f>
        <v/>
      </c>
      <c r="CB722" s="87" t="str">
        <f>IF($Q722="","",IFERROR(IF(OR(AND($T722&gt;=DATEVALUE("10/1/20"&amp;RIGHT(CA$1,2)),$T722&lt;=DATEVALUE("9/30/20"&amp;RIGHT(CB$1,2))),AND($U722&gt;=DATEVALUE("10/1/20"&amp;RIGHT(CA$1,2)),$U722&lt;=DATEVALUE("9/30/20"&amp;RIGHT(CB$1,2))),AND($T722&lt;=DATEVALUE("10/1/20"&amp;RIGHT(CA$1,2)),$U722&gt;=DATEVALUE("9/30/20"&amp;RIGHT(CB$1,2)))),
IF(AND($T722&gt;=DATEVALUE("10/1/20"&amp;RIGHT(CA$1,2)),$U722&lt;=DATEVALUE("9/30/20"&amp;RIGHT(CB$1,2))),NETWORKDAYS($T722,$U722,Holidays!$J$3:$J$937),
IF(AND($T722&lt;DATEVALUE("10/1/20"&amp;RIGHT(CA$1,2)),$U722&lt;=DATEVALUE("9/30/20"&amp;RIGHT(CB$1,2))),NETWORKDAYS(DATEVALUE("10/1/20"&amp;RIGHT(CA$1,2)),$U722,Holidays!$J$3:$J$937),
IF($T722&lt;DATEVALUE("10/1/20"&amp;RIGHT(CA$1,2)),NETWORKDAYS(DATEVALUE("10/1/20"&amp;RIGHT(CA$1,2)),DATEVALUE("9/30/20"&amp;RIGHT(CB$1,2)),Holidays!$J$3:$J$937),
IF($T722&gt;=DATEVALUE("10/1/20"&amp;RIGHT(CA$1,2)),NETWORKDAYS($T722,DATEVALUE("9/30/20"&amp;RIGHT(CB$1,2)),Holidays!$J$3:$J$937),"")))),"")/(NETWORKDAYS($T722,$U722,Holidays!$J$3:$J$937)),0))</f>
        <v/>
      </c>
    </row>
    <row r="723" spans="1:80">
      <c r="A723" s="97"/>
      <c r="B723" s="98" t="str">
        <f ca="1">IF(NOT($A723=""),OFFSET('WBS Reference &amp; User Procedure'!$A$1,MATCH($A723,'WBS Reference &amp; User Procedure'!$A:$A,0)-1,1),"")</f>
        <v/>
      </c>
      <c r="D723" s="97"/>
      <c r="T723" s="104" t="str">
        <f>IF(NOT(Q723=""),IF(NOT($S723=""),$S723,#REF!),"")</f>
        <v/>
      </c>
      <c r="U723" s="104" t="str">
        <f>IF(NOT(Q723=""),WORKDAY(T723,Q723,Holidays!$J$3:$J$937),"")</f>
        <v/>
      </c>
      <c r="V723" s="104"/>
      <c r="W723" s="104"/>
      <c r="X723" s="101" t="str">
        <f t="shared" si="153"/>
        <v/>
      </c>
      <c r="AL723" s="87" t="str">
        <f t="shared" ca="1" si="150"/>
        <v/>
      </c>
      <c r="AN723" s="87" t="str">
        <f t="shared" ca="1" si="160"/>
        <v/>
      </c>
      <c r="AO723" s="87" t="str">
        <f t="shared" ca="1" si="160"/>
        <v/>
      </c>
      <c r="AP723" s="87" t="str">
        <f t="shared" ca="1" si="160"/>
        <v/>
      </c>
      <c r="AQ723" s="87" t="str">
        <f t="shared" ca="1" si="160"/>
        <v/>
      </c>
      <c r="AR723" s="87" t="str">
        <f t="shared" ca="1" si="160"/>
        <v/>
      </c>
      <c r="AS723" s="87" t="str">
        <f t="shared" ca="1" si="160"/>
        <v/>
      </c>
      <c r="AT723" s="87" t="str">
        <f t="shared" ca="1" si="160"/>
        <v/>
      </c>
      <c r="AU723" s="87" t="str">
        <f t="shared" ca="1" si="160"/>
        <v/>
      </c>
      <c r="AV723" s="87" t="str">
        <f t="shared" ca="1" si="160"/>
        <v/>
      </c>
      <c r="AW723" s="87" t="str">
        <f t="shared" ca="1" si="160"/>
        <v/>
      </c>
      <c r="AX723" s="87" t="str">
        <f t="shared" ca="1" si="161"/>
        <v/>
      </c>
      <c r="AY723" s="87" t="str">
        <f t="shared" ca="1" si="161"/>
        <v/>
      </c>
      <c r="AZ723" s="87" t="str">
        <f t="shared" ca="1" si="161"/>
        <v/>
      </c>
      <c r="BA723" s="87" t="str">
        <f t="shared" ca="1" si="161"/>
        <v/>
      </c>
      <c r="BB723" s="87" t="str">
        <f t="shared" ca="1" si="161"/>
        <v/>
      </c>
      <c r="BC723" s="87" t="str">
        <f t="shared" ca="1" si="161"/>
        <v/>
      </c>
      <c r="BD723" s="87" t="str">
        <f t="shared" ca="1" si="161"/>
        <v/>
      </c>
      <c r="BE723" s="87" t="str">
        <f t="shared" ca="1" si="161"/>
        <v/>
      </c>
      <c r="BF723" s="87" t="str">
        <f t="shared" ca="1" si="161"/>
        <v/>
      </c>
      <c r="BG723" s="87" t="str">
        <f t="shared" ca="1" si="161"/>
        <v/>
      </c>
      <c r="BI723" s="87" t="str">
        <f>IF($Q723="","",IFERROR(IF(OR(AND($T723&gt;=DATEVALUE("10/1/20"&amp;RIGHT(BH$1,2)),$T723&lt;=DATEVALUE("9/30/20"&amp;RIGHT(BI$1,2))),AND($U723&gt;=DATEVALUE("10/1/20"&amp;RIGHT(BH$1,2)),$U723&lt;=DATEVALUE("9/30/20"&amp;RIGHT(BI$1,2))),AND($T723&lt;=DATEVALUE("10/1/20"&amp;RIGHT(BH$1,2)),$U723&gt;=DATEVALUE("9/30/20"&amp;RIGHT(BI$1,2)))),
IF(AND($T723&gt;=DATEVALUE("10/1/20"&amp;RIGHT(BH$1,2)),$U723&lt;=DATEVALUE("9/30/20"&amp;RIGHT(BI$1,2))),NETWORKDAYS($T723,$U723,Holidays!$J$3:$J$937),
IF(AND($T723&lt;DATEVALUE("10/1/20"&amp;RIGHT(BH$1,2)),$U723&lt;=DATEVALUE("9/30/20"&amp;RIGHT(BI$1,2))),NETWORKDAYS(DATEVALUE("10/1/20"&amp;RIGHT(BH$1,2)),$U723,Holidays!$J$3:$J$937),
IF($T723&lt;DATEVALUE("10/1/20"&amp;RIGHT(BH$1,2)),NETWORKDAYS(DATEVALUE("10/1/20"&amp;RIGHT(BH$1,2)),DATEVALUE("9/30/20"&amp;RIGHT(BI$1,2)),Holidays!$J$3:$J$937),
IF($T723&gt;=DATEVALUE("10/1/20"&amp;RIGHT(BH$1,2)),NETWORKDAYS($T723,DATEVALUE("9/30/20"&amp;RIGHT(BI$1,2)),Holidays!$J$3:$J$937),"")))),"")/(NETWORKDAYS($T723,$U723,Holidays!$J$3:$J$937)),0))</f>
        <v/>
      </c>
      <c r="BJ723" s="87" t="str">
        <f>IF($Q723="","",IFERROR(IF(OR(AND($T723&gt;=DATEVALUE("10/1/20"&amp;RIGHT(BI$1,2)),$T723&lt;=DATEVALUE("9/30/20"&amp;RIGHT(BJ$1,2))),AND($U723&gt;=DATEVALUE("10/1/20"&amp;RIGHT(BI$1,2)),$U723&lt;=DATEVALUE("9/30/20"&amp;RIGHT(BJ$1,2))),AND($T723&lt;=DATEVALUE("10/1/20"&amp;RIGHT(BI$1,2)),$U723&gt;=DATEVALUE("9/30/20"&amp;RIGHT(BJ$1,2)))),
IF(AND($T723&gt;=DATEVALUE("10/1/20"&amp;RIGHT(BI$1,2)),$U723&lt;=DATEVALUE("9/30/20"&amp;RIGHT(BJ$1,2))),NETWORKDAYS($T723,$U723,Holidays!$J$3:$J$937),
IF(AND($T723&lt;DATEVALUE("10/1/20"&amp;RIGHT(BI$1,2)),$U723&lt;=DATEVALUE("9/30/20"&amp;RIGHT(BJ$1,2))),NETWORKDAYS(DATEVALUE("10/1/20"&amp;RIGHT(BI$1,2)),$U723,Holidays!$J$3:$J$937),
IF($T723&lt;DATEVALUE("10/1/20"&amp;RIGHT(BI$1,2)),NETWORKDAYS(DATEVALUE("10/1/20"&amp;RIGHT(BI$1,2)),DATEVALUE("9/30/20"&amp;RIGHT(BJ$1,2)),Holidays!$J$3:$J$937),
IF($T723&gt;=DATEVALUE("10/1/20"&amp;RIGHT(BI$1,2)),NETWORKDAYS($T723,DATEVALUE("9/30/20"&amp;RIGHT(BJ$1,2)),Holidays!$J$3:$J$937),"")))),"")/(NETWORKDAYS($T723,$U723,Holidays!$J$3:$J$937)),0))</f>
        <v/>
      </c>
      <c r="BK723" s="87" t="str">
        <f>IF($Q723="","",IFERROR(IF(OR(AND($T723&gt;=DATEVALUE("10/1/20"&amp;RIGHT(BJ$1,2)),$T723&lt;=DATEVALUE("9/30/20"&amp;RIGHT(BK$1,2))),AND($U723&gt;=DATEVALUE("10/1/20"&amp;RIGHT(BJ$1,2)),$U723&lt;=DATEVALUE("9/30/20"&amp;RIGHT(BK$1,2))),AND($T723&lt;=DATEVALUE("10/1/20"&amp;RIGHT(BJ$1,2)),$U723&gt;=DATEVALUE("9/30/20"&amp;RIGHT(BK$1,2)))),
IF(AND($T723&gt;=DATEVALUE("10/1/20"&amp;RIGHT(BJ$1,2)),$U723&lt;=DATEVALUE("9/30/20"&amp;RIGHT(BK$1,2))),NETWORKDAYS($T723,$U723,Holidays!$J$3:$J$937),
IF(AND($T723&lt;DATEVALUE("10/1/20"&amp;RIGHT(BJ$1,2)),$U723&lt;=DATEVALUE("9/30/20"&amp;RIGHT(BK$1,2))),NETWORKDAYS(DATEVALUE("10/1/20"&amp;RIGHT(BJ$1,2)),$U723,Holidays!$J$3:$J$937),
IF($T723&lt;DATEVALUE("10/1/20"&amp;RIGHT(BJ$1,2)),NETWORKDAYS(DATEVALUE("10/1/20"&amp;RIGHT(BJ$1,2)),DATEVALUE("9/30/20"&amp;RIGHT(BK$1,2)),Holidays!$J$3:$J$937),
IF($T723&gt;=DATEVALUE("10/1/20"&amp;RIGHT(BJ$1,2)),NETWORKDAYS($T723,DATEVALUE("9/30/20"&amp;RIGHT(BK$1,2)),Holidays!$J$3:$J$937),"")))),"")/(NETWORKDAYS($T723,$U723,Holidays!$J$3:$J$937)),0))</f>
        <v/>
      </c>
      <c r="BL723" s="87" t="str">
        <f>IF($Q723="","",IFERROR(IF(OR(AND($T723&gt;=DATEVALUE("10/1/20"&amp;RIGHT(BK$1,2)),$T723&lt;=DATEVALUE("9/30/20"&amp;RIGHT(BL$1,2))),AND($U723&gt;=DATEVALUE("10/1/20"&amp;RIGHT(BK$1,2)),$U723&lt;=DATEVALUE("9/30/20"&amp;RIGHT(BL$1,2))),AND($T723&lt;=DATEVALUE("10/1/20"&amp;RIGHT(BK$1,2)),$U723&gt;=DATEVALUE("9/30/20"&amp;RIGHT(BL$1,2)))),
IF(AND($T723&gt;=DATEVALUE("10/1/20"&amp;RIGHT(BK$1,2)),$U723&lt;=DATEVALUE("9/30/20"&amp;RIGHT(BL$1,2))),NETWORKDAYS($T723,$U723,Holidays!$J$3:$J$937),
IF(AND($T723&lt;DATEVALUE("10/1/20"&amp;RIGHT(BK$1,2)),$U723&lt;=DATEVALUE("9/30/20"&amp;RIGHT(BL$1,2))),NETWORKDAYS(DATEVALUE("10/1/20"&amp;RIGHT(BK$1,2)),$U723,Holidays!$J$3:$J$937),
IF($T723&lt;DATEVALUE("10/1/20"&amp;RIGHT(BK$1,2)),NETWORKDAYS(DATEVALUE("10/1/20"&amp;RIGHT(BK$1,2)),DATEVALUE("9/30/20"&amp;RIGHT(BL$1,2)),Holidays!$J$3:$J$937),
IF($T723&gt;=DATEVALUE("10/1/20"&amp;RIGHT(BK$1,2)),NETWORKDAYS($T723,DATEVALUE("9/30/20"&amp;RIGHT(BL$1,2)),Holidays!$J$3:$J$937),"")))),"")/(NETWORKDAYS($T723,$U723,Holidays!$J$3:$J$937)),0))</f>
        <v/>
      </c>
      <c r="BM723" s="87" t="str">
        <f>IF($Q723="","",IFERROR(IF(OR(AND($T723&gt;=DATEVALUE("10/1/20"&amp;RIGHT(BL$1,2)),$T723&lt;=DATEVALUE("9/30/20"&amp;RIGHT(BM$1,2))),AND($U723&gt;=DATEVALUE("10/1/20"&amp;RIGHT(BL$1,2)),$U723&lt;=DATEVALUE("9/30/20"&amp;RIGHT(BM$1,2))),AND($T723&lt;=DATEVALUE("10/1/20"&amp;RIGHT(BL$1,2)),$U723&gt;=DATEVALUE("9/30/20"&amp;RIGHT(BM$1,2)))),
IF(AND($T723&gt;=DATEVALUE("10/1/20"&amp;RIGHT(BL$1,2)),$U723&lt;=DATEVALUE("9/30/20"&amp;RIGHT(BM$1,2))),NETWORKDAYS($T723,$U723,Holidays!$J$3:$J$937),
IF(AND($T723&lt;DATEVALUE("10/1/20"&amp;RIGHT(BL$1,2)),$U723&lt;=DATEVALUE("9/30/20"&amp;RIGHT(BM$1,2))),NETWORKDAYS(DATEVALUE("10/1/20"&amp;RIGHT(BL$1,2)),$U723,Holidays!$J$3:$J$937),
IF($T723&lt;DATEVALUE("10/1/20"&amp;RIGHT(BL$1,2)),NETWORKDAYS(DATEVALUE("10/1/20"&amp;RIGHT(BL$1,2)),DATEVALUE("9/30/20"&amp;RIGHT(BM$1,2)),Holidays!$J$3:$J$937),
IF($T723&gt;=DATEVALUE("10/1/20"&amp;RIGHT(BL$1,2)),NETWORKDAYS($T723,DATEVALUE("9/30/20"&amp;RIGHT(BM$1,2)),Holidays!$J$3:$J$937),"")))),"")/(NETWORKDAYS($T723,$U723,Holidays!$J$3:$J$937)),0))</f>
        <v/>
      </c>
      <c r="BN723" s="87" t="str">
        <f>IF($Q723="","",IFERROR(IF(OR(AND($T723&gt;=DATEVALUE("10/1/20"&amp;RIGHT(BM$1,2)),$T723&lt;=DATEVALUE("9/30/20"&amp;RIGHT(BN$1,2))),AND($U723&gt;=DATEVALUE("10/1/20"&amp;RIGHT(BM$1,2)),$U723&lt;=DATEVALUE("9/30/20"&amp;RIGHT(BN$1,2))),AND($T723&lt;=DATEVALUE("10/1/20"&amp;RIGHT(BM$1,2)),$U723&gt;=DATEVALUE("9/30/20"&amp;RIGHT(BN$1,2)))),
IF(AND($T723&gt;=DATEVALUE("10/1/20"&amp;RIGHT(BM$1,2)),$U723&lt;=DATEVALUE("9/30/20"&amp;RIGHT(BN$1,2))),NETWORKDAYS($T723,$U723,Holidays!$J$3:$J$937),
IF(AND($T723&lt;DATEVALUE("10/1/20"&amp;RIGHT(BM$1,2)),$U723&lt;=DATEVALUE("9/30/20"&amp;RIGHT(BN$1,2))),NETWORKDAYS(DATEVALUE("10/1/20"&amp;RIGHT(BM$1,2)),$U723,Holidays!$J$3:$J$937),
IF($T723&lt;DATEVALUE("10/1/20"&amp;RIGHT(BM$1,2)),NETWORKDAYS(DATEVALUE("10/1/20"&amp;RIGHT(BM$1,2)),DATEVALUE("9/30/20"&amp;RIGHT(BN$1,2)),Holidays!$J$3:$J$937),
IF($T723&gt;=DATEVALUE("10/1/20"&amp;RIGHT(BM$1,2)),NETWORKDAYS($T723,DATEVALUE("9/30/20"&amp;RIGHT(BN$1,2)),Holidays!$J$3:$J$937),"")))),"")/(NETWORKDAYS($T723,$U723,Holidays!$J$3:$J$937)),0))</f>
        <v/>
      </c>
      <c r="BO723" s="87" t="str">
        <f>IF($Q723="","",IFERROR(IF(OR(AND($T723&gt;=DATEVALUE("10/1/20"&amp;RIGHT(BN$1,2)),$T723&lt;=DATEVALUE("9/30/20"&amp;RIGHT(BO$1,2))),AND($U723&gt;=DATEVALUE("10/1/20"&amp;RIGHT(BN$1,2)),$U723&lt;=DATEVALUE("9/30/20"&amp;RIGHT(BO$1,2))),AND($T723&lt;=DATEVALUE("10/1/20"&amp;RIGHT(BN$1,2)),$U723&gt;=DATEVALUE("9/30/20"&amp;RIGHT(BO$1,2)))),
IF(AND($T723&gt;=DATEVALUE("10/1/20"&amp;RIGHT(BN$1,2)),$U723&lt;=DATEVALUE("9/30/20"&amp;RIGHT(BO$1,2))),NETWORKDAYS($T723,$U723,Holidays!$J$3:$J$937),
IF(AND($T723&lt;DATEVALUE("10/1/20"&amp;RIGHT(BN$1,2)),$U723&lt;=DATEVALUE("9/30/20"&amp;RIGHT(BO$1,2))),NETWORKDAYS(DATEVALUE("10/1/20"&amp;RIGHT(BN$1,2)),$U723,Holidays!$J$3:$J$937),
IF($T723&lt;DATEVALUE("10/1/20"&amp;RIGHT(BN$1,2)),NETWORKDAYS(DATEVALUE("10/1/20"&amp;RIGHT(BN$1,2)),DATEVALUE("9/30/20"&amp;RIGHT(BO$1,2)),Holidays!$J$3:$J$937),
IF($T723&gt;=DATEVALUE("10/1/20"&amp;RIGHT(BN$1,2)),NETWORKDAYS($T723,DATEVALUE("9/30/20"&amp;RIGHT(BO$1,2)),Holidays!$J$3:$J$937),"")))),"")/(NETWORKDAYS($T723,$U723,Holidays!$J$3:$J$937)),0))</f>
        <v/>
      </c>
      <c r="BP723" s="87" t="str">
        <f>IF($Q723="","",IFERROR(IF(OR(AND($T723&gt;=DATEVALUE("10/1/20"&amp;RIGHT(BO$1,2)),$T723&lt;=DATEVALUE("9/30/20"&amp;RIGHT(BP$1,2))),AND($U723&gt;=DATEVALUE("10/1/20"&amp;RIGHT(BO$1,2)),$U723&lt;=DATEVALUE("9/30/20"&amp;RIGHT(BP$1,2))),AND($T723&lt;=DATEVALUE("10/1/20"&amp;RIGHT(BO$1,2)),$U723&gt;=DATEVALUE("9/30/20"&amp;RIGHT(BP$1,2)))),
IF(AND($T723&gt;=DATEVALUE("10/1/20"&amp;RIGHT(BO$1,2)),$U723&lt;=DATEVALUE("9/30/20"&amp;RIGHT(BP$1,2))),NETWORKDAYS($T723,$U723,Holidays!$J$3:$J$937),
IF(AND($T723&lt;DATEVALUE("10/1/20"&amp;RIGHT(BO$1,2)),$U723&lt;=DATEVALUE("9/30/20"&amp;RIGHT(BP$1,2))),NETWORKDAYS(DATEVALUE("10/1/20"&amp;RIGHT(BO$1,2)),$U723,Holidays!$J$3:$J$937),
IF($T723&lt;DATEVALUE("10/1/20"&amp;RIGHT(BO$1,2)),NETWORKDAYS(DATEVALUE("10/1/20"&amp;RIGHT(BO$1,2)),DATEVALUE("9/30/20"&amp;RIGHT(BP$1,2)),Holidays!$J$3:$J$937),
IF($T723&gt;=DATEVALUE("10/1/20"&amp;RIGHT(BO$1,2)),NETWORKDAYS($T723,DATEVALUE("9/30/20"&amp;RIGHT(BP$1,2)),Holidays!$J$3:$J$937),"")))),"")/(NETWORKDAYS($T723,$U723,Holidays!$J$3:$J$937)),0))</f>
        <v/>
      </c>
      <c r="BQ723" s="87" t="str">
        <f>IF($Q723="","",IFERROR(IF(OR(AND($T723&gt;=DATEVALUE("10/1/20"&amp;RIGHT(BP$1,2)),$T723&lt;=DATEVALUE("9/30/20"&amp;RIGHT(BQ$1,2))),AND($U723&gt;=DATEVALUE("10/1/20"&amp;RIGHT(BP$1,2)),$U723&lt;=DATEVALUE("9/30/20"&amp;RIGHT(BQ$1,2))),AND($T723&lt;=DATEVALUE("10/1/20"&amp;RIGHT(BP$1,2)),$U723&gt;=DATEVALUE("9/30/20"&amp;RIGHT(BQ$1,2)))),
IF(AND($T723&gt;=DATEVALUE("10/1/20"&amp;RIGHT(BP$1,2)),$U723&lt;=DATEVALUE("9/30/20"&amp;RIGHT(BQ$1,2))),NETWORKDAYS($T723,$U723,Holidays!$J$3:$J$937),
IF(AND($T723&lt;DATEVALUE("10/1/20"&amp;RIGHT(BP$1,2)),$U723&lt;=DATEVALUE("9/30/20"&amp;RIGHT(BQ$1,2))),NETWORKDAYS(DATEVALUE("10/1/20"&amp;RIGHT(BP$1,2)),$U723,Holidays!$J$3:$J$937),
IF($T723&lt;DATEVALUE("10/1/20"&amp;RIGHT(BP$1,2)),NETWORKDAYS(DATEVALUE("10/1/20"&amp;RIGHT(BP$1,2)),DATEVALUE("9/30/20"&amp;RIGHT(BQ$1,2)),Holidays!$J$3:$J$937),
IF($T723&gt;=DATEVALUE("10/1/20"&amp;RIGHT(BP$1,2)),NETWORKDAYS($T723,DATEVALUE("9/30/20"&amp;RIGHT(BQ$1,2)),Holidays!$J$3:$J$937),"")))),"")/(NETWORKDAYS($T723,$U723,Holidays!$J$3:$J$937)),0))</f>
        <v/>
      </c>
      <c r="BR723" s="87" t="str">
        <f>IF($Q723="","",IFERROR(IF(OR(AND($T723&gt;=DATEVALUE("10/1/20"&amp;RIGHT(BQ$1,2)),$T723&lt;=DATEVALUE("9/30/20"&amp;RIGHT(BR$1,2))),AND($U723&gt;=DATEVALUE("10/1/20"&amp;RIGHT(BQ$1,2)),$U723&lt;=DATEVALUE("9/30/20"&amp;RIGHT(BR$1,2))),AND($T723&lt;=DATEVALUE("10/1/20"&amp;RIGHT(BQ$1,2)),$U723&gt;=DATEVALUE("9/30/20"&amp;RIGHT(BR$1,2)))),
IF(AND($T723&gt;=DATEVALUE("10/1/20"&amp;RIGHT(BQ$1,2)),$U723&lt;=DATEVALUE("9/30/20"&amp;RIGHT(BR$1,2))),NETWORKDAYS($T723,$U723,Holidays!$J$3:$J$937),
IF(AND($T723&lt;DATEVALUE("10/1/20"&amp;RIGHT(BQ$1,2)),$U723&lt;=DATEVALUE("9/30/20"&amp;RIGHT(BR$1,2))),NETWORKDAYS(DATEVALUE("10/1/20"&amp;RIGHT(BQ$1,2)),$U723,Holidays!$J$3:$J$937),
IF($T723&lt;DATEVALUE("10/1/20"&amp;RIGHT(BQ$1,2)),NETWORKDAYS(DATEVALUE("10/1/20"&amp;RIGHT(BQ$1,2)),DATEVALUE("9/30/20"&amp;RIGHT(BR$1,2)),Holidays!$J$3:$J$937),
IF($T723&gt;=DATEVALUE("10/1/20"&amp;RIGHT(BQ$1,2)),NETWORKDAYS($T723,DATEVALUE("9/30/20"&amp;RIGHT(BR$1,2)),Holidays!$J$3:$J$937),"")))),"")/(NETWORKDAYS($T723,$U723,Holidays!$J$3:$J$937)),0))</f>
        <v/>
      </c>
      <c r="BS723" s="87" t="str">
        <f>IF($Q723="","",IFERROR(IF(OR(AND($T723&gt;=DATEVALUE("10/1/20"&amp;RIGHT(BR$1,2)),$T723&lt;=DATEVALUE("9/30/20"&amp;RIGHT(BS$1,2))),AND($U723&gt;=DATEVALUE("10/1/20"&amp;RIGHT(BR$1,2)),$U723&lt;=DATEVALUE("9/30/20"&amp;RIGHT(BS$1,2))),AND($T723&lt;=DATEVALUE("10/1/20"&amp;RIGHT(BR$1,2)),$U723&gt;=DATEVALUE("9/30/20"&amp;RIGHT(BS$1,2)))),
IF(AND($T723&gt;=DATEVALUE("10/1/20"&amp;RIGHT(BR$1,2)),$U723&lt;=DATEVALUE("9/30/20"&amp;RIGHT(BS$1,2))),NETWORKDAYS($T723,$U723,Holidays!$J$3:$J$937),
IF(AND($T723&lt;DATEVALUE("10/1/20"&amp;RIGHT(BR$1,2)),$U723&lt;=DATEVALUE("9/30/20"&amp;RIGHT(BS$1,2))),NETWORKDAYS(DATEVALUE("10/1/20"&amp;RIGHT(BR$1,2)),$U723,Holidays!$J$3:$J$937),
IF($T723&lt;DATEVALUE("10/1/20"&amp;RIGHT(BR$1,2)),NETWORKDAYS(DATEVALUE("10/1/20"&amp;RIGHT(BR$1,2)),DATEVALUE("9/30/20"&amp;RIGHT(BS$1,2)),Holidays!$J$3:$J$937),
IF($T723&gt;=DATEVALUE("10/1/20"&amp;RIGHT(BR$1,2)),NETWORKDAYS($T723,DATEVALUE("9/30/20"&amp;RIGHT(BS$1,2)),Holidays!$J$3:$J$937),"")))),"")/(NETWORKDAYS($T723,$U723,Holidays!$J$3:$J$937)),0))</f>
        <v/>
      </c>
      <c r="BT723" s="87" t="str">
        <f>IF($Q723="","",IFERROR(IF(OR(AND($T723&gt;=DATEVALUE("10/1/20"&amp;RIGHT(BS$1,2)),$T723&lt;=DATEVALUE("9/30/20"&amp;RIGHT(BT$1,2))),AND($U723&gt;=DATEVALUE("10/1/20"&amp;RIGHT(BS$1,2)),$U723&lt;=DATEVALUE("9/30/20"&amp;RIGHT(BT$1,2))),AND($T723&lt;=DATEVALUE("10/1/20"&amp;RIGHT(BS$1,2)),$U723&gt;=DATEVALUE("9/30/20"&amp;RIGHT(BT$1,2)))),
IF(AND($T723&gt;=DATEVALUE("10/1/20"&amp;RIGHT(BS$1,2)),$U723&lt;=DATEVALUE("9/30/20"&amp;RIGHT(BT$1,2))),NETWORKDAYS($T723,$U723,Holidays!$J$3:$J$937),
IF(AND($T723&lt;DATEVALUE("10/1/20"&amp;RIGHT(BS$1,2)),$U723&lt;=DATEVALUE("9/30/20"&amp;RIGHT(BT$1,2))),NETWORKDAYS(DATEVALUE("10/1/20"&amp;RIGHT(BS$1,2)),$U723,Holidays!$J$3:$J$937),
IF($T723&lt;DATEVALUE("10/1/20"&amp;RIGHT(BS$1,2)),NETWORKDAYS(DATEVALUE("10/1/20"&amp;RIGHT(BS$1,2)),DATEVALUE("9/30/20"&amp;RIGHT(BT$1,2)),Holidays!$J$3:$J$937),
IF($T723&gt;=DATEVALUE("10/1/20"&amp;RIGHT(BS$1,2)),NETWORKDAYS($T723,DATEVALUE("9/30/20"&amp;RIGHT(BT$1,2)),Holidays!$J$3:$J$937),"")))),"")/(NETWORKDAYS($T723,$U723,Holidays!$J$3:$J$937)),0))</f>
        <v/>
      </c>
      <c r="BU723" s="87" t="str">
        <f>IF($Q723="","",IFERROR(IF(OR(AND($T723&gt;=DATEVALUE("10/1/20"&amp;RIGHT(BT$1,2)),$T723&lt;=DATEVALUE("9/30/20"&amp;RIGHT(BU$1,2))),AND($U723&gt;=DATEVALUE("10/1/20"&amp;RIGHT(BT$1,2)),$U723&lt;=DATEVALUE("9/30/20"&amp;RIGHT(BU$1,2))),AND($T723&lt;=DATEVALUE("10/1/20"&amp;RIGHT(BT$1,2)),$U723&gt;=DATEVALUE("9/30/20"&amp;RIGHT(BU$1,2)))),
IF(AND($T723&gt;=DATEVALUE("10/1/20"&amp;RIGHT(BT$1,2)),$U723&lt;=DATEVALUE("9/30/20"&amp;RIGHT(BU$1,2))),NETWORKDAYS($T723,$U723,Holidays!$J$3:$J$937),
IF(AND($T723&lt;DATEVALUE("10/1/20"&amp;RIGHT(BT$1,2)),$U723&lt;=DATEVALUE("9/30/20"&amp;RIGHT(BU$1,2))),NETWORKDAYS(DATEVALUE("10/1/20"&amp;RIGHT(BT$1,2)),$U723,Holidays!$J$3:$J$937),
IF($T723&lt;DATEVALUE("10/1/20"&amp;RIGHT(BT$1,2)),NETWORKDAYS(DATEVALUE("10/1/20"&amp;RIGHT(BT$1,2)),DATEVALUE("9/30/20"&amp;RIGHT(BU$1,2)),Holidays!$J$3:$J$937),
IF($T723&gt;=DATEVALUE("10/1/20"&amp;RIGHT(BT$1,2)),NETWORKDAYS($T723,DATEVALUE("9/30/20"&amp;RIGHT(BU$1,2)),Holidays!$J$3:$J$937),"")))),"")/(NETWORKDAYS($T723,$U723,Holidays!$J$3:$J$937)),0))</f>
        <v/>
      </c>
      <c r="BV723" s="87" t="str">
        <f>IF($Q723="","",IFERROR(IF(OR(AND($T723&gt;=DATEVALUE("10/1/20"&amp;RIGHT(BU$1,2)),$T723&lt;=DATEVALUE("9/30/20"&amp;RIGHT(BV$1,2))),AND($U723&gt;=DATEVALUE("10/1/20"&amp;RIGHT(BU$1,2)),$U723&lt;=DATEVALUE("9/30/20"&amp;RIGHT(BV$1,2))),AND($T723&lt;=DATEVALUE("10/1/20"&amp;RIGHT(BU$1,2)),$U723&gt;=DATEVALUE("9/30/20"&amp;RIGHT(BV$1,2)))),
IF(AND($T723&gt;=DATEVALUE("10/1/20"&amp;RIGHT(BU$1,2)),$U723&lt;=DATEVALUE("9/30/20"&amp;RIGHT(BV$1,2))),NETWORKDAYS($T723,$U723,Holidays!$J$3:$J$937),
IF(AND($T723&lt;DATEVALUE("10/1/20"&amp;RIGHT(BU$1,2)),$U723&lt;=DATEVALUE("9/30/20"&amp;RIGHT(BV$1,2))),NETWORKDAYS(DATEVALUE("10/1/20"&amp;RIGHT(BU$1,2)),$U723,Holidays!$J$3:$J$937),
IF($T723&lt;DATEVALUE("10/1/20"&amp;RIGHT(BU$1,2)),NETWORKDAYS(DATEVALUE("10/1/20"&amp;RIGHT(BU$1,2)),DATEVALUE("9/30/20"&amp;RIGHT(BV$1,2)),Holidays!$J$3:$J$937),
IF($T723&gt;=DATEVALUE("10/1/20"&amp;RIGHT(BU$1,2)),NETWORKDAYS($T723,DATEVALUE("9/30/20"&amp;RIGHT(BV$1,2)),Holidays!$J$3:$J$937),"")))),"")/(NETWORKDAYS($T723,$U723,Holidays!$J$3:$J$937)),0))</f>
        <v/>
      </c>
      <c r="BW723" s="87" t="str">
        <f>IF($Q723="","",IFERROR(IF(OR(AND($T723&gt;=DATEVALUE("10/1/20"&amp;RIGHT(BV$1,2)),$T723&lt;=DATEVALUE("9/30/20"&amp;RIGHT(BW$1,2))),AND($U723&gt;=DATEVALUE("10/1/20"&amp;RIGHT(BV$1,2)),$U723&lt;=DATEVALUE("9/30/20"&amp;RIGHT(BW$1,2))),AND($T723&lt;=DATEVALUE("10/1/20"&amp;RIGHT(BV$1,2)),$U723&gt;=DATEVALUE("9/30/20"&amp;RIGHT(BW$1,2)))),
IF(AND($T723&gt;=DATEVALUE("10/1/20"&amp;RIGHT(BV$1,2)),$U723&lt;=DATEVALUE("9/30/20"&amp;RIGHT(BW$1,2))),NETWORKDAYS($T723,$U723,Holidays!$J$3:$J$937),
IF(AND($T723&lt;DATEVALUE("10/1/20"&amp;RIGHT(BV$1,2)),$U723&lt;=DATEVALUE("9/30/20"&amp;RIGHT(BW$1,2))),NETWORKDAYS(DATEVALUE("10/1/20"&amp;RIGHT(BV$1,2)),$U723,Holidays!$J$3:$J$937),
IF($T723&lt;DATEVALUE("10/1/20"&amp;RIGHT(BV$1,2)),NETWORKDAYS(DATEVALUE("10/1/20"&amp;RIGHT(BV$1,2)),DATEVALUE("9/30/20"&amp;RIGHT(BW$1,2)),Holidays!$J$3:$J$937),
IF($T723&gt;=DATEVALUE("10/1/20"&amp;RIGHT(BV$1,2)),NETWORKDAYS($T723,DATEVALUE("9/30/20"&amp;RIGHT(BW$1,2)),Holidays!$J$3:$J$937),"")))),"")/(NETWORKDAYS($T723,$U723,Holidays!$J$3:$J$937)),0))</f>
        <v/>
      </c>
      <c r="BX723" s="87" t="str">
        <f>IF($Q723="","",IFERROR(IF(OR(AND($T723&gt;=DATEVALUE("10/1/20"&amp;RIGHT(BW$1,2)),$T723&lt;=DATEVALUE("9/30/20"&amp;RIGHT(BX$1,2))),AND($U723&gt;=DATEVALUE("10/1/20"&amp;RIGHT(BW$1,2)),$U723&lt;=DATEVALUE("9/30/20"&amp;RIGHT(BX$1,2))),AND($T723&lt;=DATEVALUE("10/1/20"&amp;RIGHT(BW$1,2)),$U723&gt;=DATEVALUE("9/30/20"&amp;RIGHT(BX$1,2)))),
IF(AND($T723&gt;=DATEVALUE("10/1/20"&amp;RIGHT(BW$1,2)),$U723&lt;=DATEVALUE("9/30/20"&amp;RIGHT(BX$1,2))),NETWORKDAYS($T723,$U723,Holidays!$J$3:$J$937),
IF(AND($T723&lt;DATEVALUE("10/1/20"&amp;RIGHT(BW$1,2)),$U723&lt;=DATEVALUE("9/30/20"&amp;RIGHT(BX$1,2))),NETWORKDAYS(DATEVALUE("10/1/20"&amp;RIGHT(BW$1,2)),$U723,Holidays!$J$3:$J$937),
IF($T723&lt;DATEVALUE("10/1/20"&amp;RIGHT(BW$1,2)),NETWORKDAYS(DATEVALUE("10/1/20"&amp;RIGHT(BW$1,2)),DATEVALUE("9/30/20"&amp;RIGHT(BX$1,2)),Holidays!$J$3:$J$937),
IF($T723&gt;=DATEVALUE("10/1/20"&amp;RIGHT(BW$1,2)),NETWORKDAYS($T723,DATEVALUE("9/30/20"&amp;RIGHT(BX$1,2)),Holidays!$J$3:$J$937),"")))),"")/(NETWORKDAYS($T723,$U723,Holidays!$J$3:$J$937)),0))</f>
        <v/>
      </c>
      <c r="BY723" s="87" t="str">
        <f>IF($Q723="","",IFERROR(IF(OR(AND($T723&gt;=DATEVALUE("10/1/20"&amp;RIGHT(BX$1,2)),$T723&lt;=DATEVALUE("9/30/20"&amp;RIGHT(BY$1,2))),AND($U723&gt;=DATEVALUE("10/1/20"&amp;RIGHT(BX$1,2)),$U723&lt;=DATEVALUE("9/30/20"&amp;RIGHT(BY$1,2))),AND($T723&lt;=DATEVALUE("10/1/20"&amp;RIGHT(BX$1,2)),$U723&gt;=DATEVALUE("9/30/20"&amp;RIGHT(BY$1,2)))),
IF(AND($T723&gt;=DATEVALUE("10/1/20"&amp;RIGHT(BX$1,2)),$U723&lt;=DATEVALUE("9/30/20"&amp;RIGHT(BY$1,2))),NETWORKDAYS($T723,$U723,Holidays!$J$3:$J$937),
IF(AND($T723&lt;DATEVALUE("10/1/20"&amp;RIGHT(BX$1,2)),$U723&lt;=DATEVALUE("9/30/20"&amp;RIGHT(BY$1,2))),NETWORKDAYS(DATEVALUE("10/1/20"&amp;RIGHT(BX$1,2)),$U723,Holidays!$J$3:$J$937),
IF($T723&lt;DATEVALUE("10/1/20"&amp;RIGHT(BX$1,2)),NETWORKDAYS(DATEVALUE("10/1/20"&amp;RIGHT(BX$1,2)),DATEVALUE("9/30/20"&amp;RIGHT(BY$1,2)),Holidays!$J$3:$J$937),
IF($T723&gt;=DATEVALUE("10/1/20"&amp;RIGHT(BX$1,2)),NETWORKDAYS($T723,DATEVALUE("9/30/20"&amp;RIGHT(BY$1,2)),Holidays!$J$3:$J$937),"")))),"")/(NETWORKDAYS($T723,$U723,Holidays!$J$3:$J$937)),0))</f>
        <v/>
      </c>
      <c r="BZ723" s="87" t="str">
        <f>IF($Q723="","",IFERROR(IF(OR(AND($T723&gt;=DATEVALUE("10/1/20"&amp;RIGHT(BY$1,2)),$T723&lt;=DATEVALUE("9/30/20"&amp;RIGHT(BZ$1,2))),AND($U723&gt;=DATEVALUE("10/1/20"&amp;RIGHT(BY$1,2)),$U723&lt;=DATEVALUE("9/30/20"&amp;RIGHT(BZ$1,2))),AND($T723&lt;=DATEVALUE("10/1/20"&amp;RIGHT(BY$1,2)),$U723&gt;=DATEVALUE("9/30/20"&amp;RIGHT(BZ$1,2)))),
IF(AND($T723&gt;=DATEVALUE("10/1/20"&amp;RIGHT(BY$1,2)),$U723&lt;=DATEVALUE("9/30/20"&amp;RIGHT(BZ$1,2))),NETWORKDAYS($T723,$U723,Holidays!$J$3:$J$937),
IF(AND($T723&lt;DATEVALUE("10/1/20"&amp;RIGHT(BY$1,2)),$U723&lt;=DATEVALUE("9/30/20"&amp;RIGHT(BZ$1,2))),NETWORKDAYS(DATEVALUE("10/1/20"&amp;RIGHT(BY$1,2)),$U723,Holidays!$J$3:$J$937),
IF($T723&lt;DATEVALUE("10/1/20"&amp;RIGHT(BY$1,2)),NETWORKDAYS(DATEVALUE("10/1/20"&amp;RIGHT(BY$1,2)),DATEVALUE("9/30/20"&amp;RIGHT(BZ$1,2)),Holidays!$J$3:$J$937),
IF($T723&gt;=DATEVALUE("10/1/20"&amp;RIGHT(BY$1,2)),NETWORKDAYS($T723,DATEVALUE("9/30/20"&amp;RIGHT(BZ$1,2)),Holidays!$J$3:$J$937),"")))),"")/(NETWORKDAYS($T723,$U723,Holidays!$J$3:$J$937)),0))</f>
        <v/>
      </c>
      <c r="CA723" s="87" t="str">
        <f>IF($Q723="","",IFERROR(IF(OR(AND($T723&gt;=DATEVALUE("10/1/20"&amp;RIGHT(BZ$1,2)),$T723&lt;=DATEVALUE("9/30/20"&amp;RIGHT(CA$1,2))),AND($U723&gt;=DATEVALUE("10/1/20"&amp;RIGHT(BZ$1,2)),$U723&lt;=DATEVALUE("9/30/20"&amp;RIGHT(CA$1,2))),AND($T723&lt;=DATEVALUE("10/1/20"&amp;RIGHT(BZ$1,2)),$U723&gt;=DATEVALUE("9/30/20"&amp;RIGHT(CA$1,2)))),
IF(AND($T723&gt;=DATEVALUE("10/1/20"&amp;RIGHT(BZ$1,2)),$U723&lt;=DATEVALUE("9/30/20"&amp;RIGHT(CA$1,2))),NETWORKDAYS($T723,$U723,Holidays!$J$3:$J$937),
IF(AND($T723&lt;DATEVALUE("10/1/20"&amp;RIGHT(BZ$1,2)),$U723&lt;=DATEVALUE("9/30/20"&amp;RIGHT(CA$1,2))),NETWORKDAYS(DATEVALUE("10/1/20"&amp;RIGHT(BZ$1,2)),$U723,Holidays!$J$3:$J$937),
IF($T723&lt;DATEVALUE("10/1/20"&amp;RIGHT(BZ$1,2)),NETWORKDAYS(DATEVALUE("10/1/20"&amp;RIGHT(BZ$1,2)),DATEVALUE("9/30/20"&amp;RIGHT(CA$1,2)),Holidays!$J$3:$J$937),
IF($T723&gt;=DATEVALUE("10/1/20"&amp;RIGHT(BZ$1,2)),NETWORKDAYS($T723,DATEVALUE("9/30/20"&amp;RIGHT(CA$1,2)),Holidays!$J$3:$J$937),"")))),"")/(NETWORKDAYS($T723,$U723,Holidays!$J$3:$J$937)),0))</f>
        <v/>
      </c>
      <c r="CB723" s="87" t="str">
        <f>IF($Q723="","",IFERROR(IF(OR(AND($T723&gt;=DATEVALUE("10/1/20"&amp;RIGHT(CA$1,2)),$T723&lt;=DATEVALUE("9/30/20"&amp;RIGHT(CB$1,2))),AND($U723&gt;=DATEVALUE("10/1/20"&amp;RIGHT(CA$1,2)),$U723&lt;=DATEVALUE("9/30/20"&amp;RIGHT(CB$1,2))),AND($T723&lt;=DATEVALUE("10/1/20"&amp;RIGHT(CA$1,2)),$U723&gt;=DATEVALUE("9/30/20"&amp;RIGHT(CB$1,2)))),
IF(AND($T723&gt;=DATEVALUE("10/1/20"&amp;RIGHT(CA$1,2)),$U723&lt;=DATEVALUE("9/30/20"&amp;RIGHT(CB$1,2))),NETWORKDAYS($T723,$U723,Holidays!$J$3:$J$937),
IF(AND($T723&lt;DATEVALUE("10/1/20"&amp;RIGHT(CA$1,2)),$U723&lt;=DATEVALUE("9/30/20"&amp;RIGHT(CB$1,2))),NETWORKDAYS(DATEVALUE("10/1/20"&amp;RIGHT(CA$1,2)),$U723,Holidays!$J$3:$J$937),
IF($T723&lt;DATEVALUE("10/1/20"&amp;RIGHT(CA$1,2)),NETWORKDAYS(DATEVALUE("10/1/20"&amp;RIGHT(CA$1,2)),DATEVALUE("9/30/20"&amp;RIGHT(CB$1,2)),Holidays!$J$3:$J$937),
IF($T723&gt;=DATEVALUE("10/1/20"&amp;RIGHT(CA$1,2)),NETWORKDAYS($T723,DATEVALUE("9/30/20"&amp;RIGHT(CB$1,2)),Holidays!$J$3:$J$937),"")))),"")/(NETWORKDAYS($T723,$U723,Holidays!$J$3:$J$937)),0))</f>
        <v/>
      </c>
    </row>
    <row r="724" spans="1:80">
      <c r="A724" s="97"/>
      <c r="B724" s="98" t="str">
        <f ca="1">IF(NOT($A724=""),OFFSET('WBS Reference &amp; User Procedure'!$A$1,MATCH($A724,'WBS Reference &amp; User Procedure'!$A:$A,0)-1,1),"")</f>
        <v/>
      </c>
      <c r="D724" s="97"/>
      <c r="T724" s="104" t="str">
        <f>IF(NOT(Q724=""),IF(NOT($S724=""),$S724,#REF!),"")</f>
        <v/>
      </c>
      <c r="U724" s="104" t="str">
        <f>IF(NOT(Q724=""),WORKDAY(T724,Q724,Holidays!$J$3:$J$937),"")</f>
        <v/>
      </c>
      <c r="V724" s="104"/>
      <c r="W724" s="104"/>
      <c r="X724" s="101" t="str">
        <f t="shared" si="153"/>
        <v/>
      </c>
      <c r="AL724" s="87" t="str">
        <f t="shared" ca="1" si="150"/>
        <v/>
      </c>
      <c r="AN724" s="87" t="str">
        <f t="shared" ca="1" si="160"/>
        <v/>
      </c>
      <c r="AO724" s="87" t="str">
        <f t="shared" ca="1" si="160"/>
        <v/>
      </c>
      <c r="AP724" s="87" t="str">
        <f t="shared" ca="1" si="160"/>
        <v/>
      </c>
      <c r="AQ724" s="87" t="str">
        <f t="shared" ca="1" si="160"/>
        <v/>
      </c>
      <c r="AR724" s="87" t="str">
        <f t="shared" ca="1" si="160"/>
        <v/>
      </c>
      <c r="AS724" s="87" t="str">
        <f t="shared" ca="1" si="160"/>
        <v/>
      </c>
      <c r="AT724" s="87" t="str">
        <f t="shared" ca="1" si="160"/>
        <v/>
      </c>
      <c r="AU724" s="87" t="str">
        <f t="shared" ca="1" si="160"/>
        <v/>
      </c>
      <c r="AV724" s="87" t="str">
        <f t="shared" ca="1" si="160"/>
        <v/>
      </c>
      <c r="AW724" s="87" t="str">
        <f t="shared" ca="1" si="160"/>
        <v/>
      </c>
      <c r="AX724" s="87" t="str">
        <f t="shared" ca="1" si="161"/>
        <v/>
      </c>
      <c r="AY724" s="87" t="str">
        <f t="shared" ca="1" si="161"/>
        <v/>
      </c>
      <c r="AZ724" s="87" t="str">
        <f t="shared" ca="1" si="161"/>
        <v/>
      </c>
      <c r="BA724" s="87" t="str">
        <f t="shared" ca="1" si="161"/>
        <v/>
      </c>
      <c r="BB724" s="87" t="str">
        <f t="shared" ca="1" si="161"/>
        <v/>
      </c>
      <c r="BC724" s="87" t="str">
        <f t="shared" ca="1" si="161"/>
        <v/>
      </c>
      <c r="BD724" s="87" t="str">
        <f t="shared" ca="1" si="161"/>
        <v/>
      </c>
      <c r="BE724" s="87" t="str">
        <f t="shared" ca="1" si="161"/>
        <v/>
      </c>
      <c r="BF724" s="87" t="str">
        <f t="shared" ca="1" si="161"/>
        <v/>
      </c>
      <c r="BG724" s="87" t="str">
        <f t="shared" ca="1" si="161"/>
        <v/>
      </c>
      <c r="BI724" s="87" t="str">
        <f>IF($Q724="","",IFERROR(IF(OR(AND($T724&gt;=DATEVALUE("10/1/20"&amp;RIGHT(BH$1,2)),$T724&lt;=DATEVALUE("9/30/20"&amp;RIGHT(BI$1,2))),AND($U724&gt;=DATEVALUE("10/1/20"&amp;RIGHT(BH$1,2)),$U724&lt;=DATEVALUE("9/30/20"&amp;RIGHT(BI$1,2))),AND($T724&lt;=DATEVALUE("10/1/20"&amp;RIGHT(BH$1,2)),$U724&gt;=DATEVALUE("9/30/20"&amp;RIGHT(BI$1,2)))),
IF(AND($T724&gt;=DATEVALUE("10/1/20"&amp;RIGHT(BH$1,2)),$U724&lt;=DATEVALUE("9/30/20"&amp;RIGHT(BI$1,2))),NETWORKDAYS($T724,$U724,Holidays!$J$3:$J$937),
IF(AND($T724&lt;DATEVALUE("10/1/20"&amp;RIGHT(BH$1,2)),$U724&lt;=DATEVALUE("9/30/20"&amp;RIGHT(BI$1,2))),NETWORKDAYS(DATEVALUE("10/1/20"&amp;RIGHT(BH$1,2)),$U724,Holidays!$J$3:$J$937),
IF($T724&lt;DATEVALUE("10/1/20"&amp;RIGHT(BH$1,2)),NETWORKDAYS(DATEVALUE("10/1/20"&amp;RIGHT(BH$1,2)),DATEVALUE("9/30/20"&amp;RIGHT(BI$1,2)),Holidays!$J$3:$J$937),
IF($T724&gt;=DATEVALUE("10/1/20"&amp;RIGHT(BH$1,2)),NETWORKDAYS($T724,DATEVALUE("9/30/20"&amp;RIGHT(BI$1,2)),Holidays!$J$3:$J$937),"")))),"")/(NETWORKDAYS($T724,$U724,Holidays!$J$3:$J$937)),0))</f>
        <v/>
      </c>
      <c r="BJ724" s="87" t="str">
        <f>IF($Q724="","",IFERROR(IF(OR(AND($T724&gt;=DATEVALUE("10/1/20"&amp;RIGHT(BI$1,2)),$T724&lt;=DATEVALUE("9/30/20"&amp;RIGHT(BJ$1,2))),AND($U724&gt;=DATEVALUE("10/1/20"&amp;RIGHT(BI$1,2)),$U724&lt;=DATEVALUE("9/30/20"&amp;RIGHT(BJ$1,2))),AND($T724&lt;=DATEVALUE("10/1/20"&amp;RIGHT(BI$1,2)),$U724&gt;=DATEVALUE("9/30/20"&amp;RIGHT(BJ$1,2)))),
IF(AND($T724&gt;=DATEVALUE("10/1/20"&amp;RIGHT(BI$1,2)),$U724&lt;=DATEVALUE("9/30/20"&amp;RIGHT(BJ$1,2))),NETWORKDAYS($T724,$U724,Holidays!$J$3:$J$937),
IF(AND($T724&lt;DATEVALUE("10/1/20"&amp;RIGHT(BI$1,2)),$U724&lt;=DATEVALUE("9/30/20"&amp;RIGHT(BJ$1,2))),NETWORKDAYS(DATEVALUE("10/1/20"&amp;RIGHT(BI$1,2)),$U724,Holidays!$J$3:$J$937),
IF($T724&lt;DATEVALUE("10/1/20"&amp;RIGHT(BI$1,2)),NETWORKDAYS(DATEVALUE("10/1/20"&amp;RIGHT(BI$1,2)),DATEVALUE("9/30/20"&amp;RIGHT(BJ$1,2)),Holidays!$J$3:$J$937),
IF($T724&gt;=DATEVALUE("10/1/20"&amp;RIGHT(BI$1,2)),NETWORKDAYS($T724,DATEVALUE("9/30/20"&amp;RIGHT(BJ$1,2)),Holidays!$J$3:$J$937),"")))),"")/(NETWORKDAYS($T724,$U724,Holidays!$J$3:$J$937)),0))</f>
        <v/>
      </c>
      <c r="BK724" s="87" t="str">
        <f>IF($Q724="","",IFERROR(IF(OR(AND($T724&gt;=DATEVALUE("10/1/20"&amp;RIGHT(BJ$1,2)),$T724&lt;=DATEVALUE("9/30/20"&amp;RIGHT(BK$1,2))),AND($U724&gt;=DATEVALUE("10/1/20"&amp;RIGHT(BJ$1,2)),$U724&lt;=DATEVALUE("9/30/20"&amp;RIGHT(BK$1,2))),AND($T724&lt;=DATEVALUE("10/1/20"&amp;RIGHT(BJ$1,2)),$U724&gt;=DATEVALUE("9/30/20"&amp;RIGHT(BK$1,2)))),
IF(AND($T724&gt;=DATEVALUE("10/1/20"&amp;RIGHT(BJ$1,2)),$U724&lt;=DATEVALUE("9/30/20"&amp;RIGHT(BK$1,2))),NETWORKDAYS($T724,$U724,Holidays!$J$3:$J$937),
IF(AND($T724&lt;DATEVALUE("10/1/20"&amp;RIGHT(BJ$1,2)),$U724&lt;=DATEVALUE("9/30/20"&amp;RIGHT(BK$1,2))),NETWORKDAYS(DATEVALUE("10/1/20"&amp;RIGHT(BJ$1,2)),$U724,Holidays!$J$3:$J$937),
IF($T724&lt;DATEVALUE("10/1/20"&amp;RIGHT(BJ$1,2)),NETWORKDAYS(DATEVALUE("10/1/20"&amp;RIGHT(BJ$1,2)),DATEVALUE("9/30/20"&amp;RIGHT(BK$1,2)),Holidays!$J$3:$J$937),
IF($T724&gt;=DATEVALUE("10/1/20"&amp;RIGHT(BJ$1,2)),NETWORKDAYS($T724,DATEVALUE("9/30/20"&amp;RIGHT(BK$1,2)),Holidays!$J$3:$J$937),"")))),"")/(NETWORKDAYS($T724,$U724,Holidays!$J$3:$J$937)),0))</f>
        <v/>
      </c>
      <c r="BL724" s="87" t="str">
        <f>IF($Q724="","",IFERROR(IF(OR(AND($T724&gt;=DATEVALUE("10/1/20"&amp;RIGHT(BK$1,2)),$T724&lt;=DATEVALUE("9/30/20"&amp;RIGHT(BL$1,2))),AND($U724&gt;=DATEVALUE("10/1/20"&amp;RIGHT(BK$1,2)),$U724&lt;=DATEVALUE("9/30/20"&amp;RIGHT(BL$1,2))),AND($T724&lt;=DATEVALUE("10/1/20"&amp;RIGHT(BK$1,2)),$U724&gt;=DATEVALUE("9/30/20"&amp;RIGHT(BL$1,2)))),
IF(AND($T724&gt;=DATEVALUE("10/1/20"&amp;RIGHT(BK$1,2)),$U724&lt;=DATEVALUE("9/30/20"&amp;RIGHT(BL$1,2))),NETWORKDAYS($T724,$U724,Holidays!$J$3:$J$937),
IF(AND($T724&lt;DATEVALUE("10/1/20"&amp;RIGHT(BK$1,2)),$U724&lt;=DATEVALUE("9/30/20"&amp;RIGHT(BL$1,2))),NETWORKDAYS(DATEVALUE("10/1/20"&amp;RIGHT(BK$1,2)),$U724,Holidays!$J$3:$J$937),
IF($T724&lt;DATEVALUE("10/1/20"&amp;RIGHT(BK$1,2)),NETWORKDAYS(DATEVALUE("10/1/20"&amp;RIGHT(BK$1,2)),DATEVALUE("9/30/20"&amp;RIGHT(BL$1,2)),Holidays!$J$3:$J$937),
IF($T724&gt;=DATEVALUE("10/1/20"&amp;RIGHT(BK$1,2)),NETWORKDAYS($T724,DATEVALUE("9/30/20"&amp;RIGHT(BL$1,2)),Holidays!$J$3:$J$937),"")))),"")/(NETWORKDAYS($T724,$U724,Holidays!$J$3:$J$937)),0))</f>
        <v/>
      </c>
      <c r="BM724" s="87" t="str">
        <f>IF($Q724="","",IFERROR(IF(OR(AND($T724&gt;=DATEVALUE("10/1/20"&amp;RIGHT(BL$1,2)),$T724&lt;=DATEVALUE("9/30/20"&amp;RIGHT(BM$1,2))),AND($U724&gt;=DATEVALUE("10/1/20"&amp;RIGHT(BL$1,2)),$U724&lt;=DATEVALUE("9/30/20"&amp;RIGHT(BM$1,2))),AND($T724&lt;=DATEVALUE("10/1/20"&amp;RIGHT(BL$1,2)),$U724&gt;=DATEVALUE("9/30/20"&amp;RIGHT(BM$1,2)))),
IF(AND($T724&gt;=DATEVALUE("10/1/20"&amp;RIGHT(BL$1,2)),$U724&lt;=DATEVALUE("9/30/20"&amp;RIGHT(BM$1,2))),NETWORKDAYS($T724,$U724,Holidays!$J$3:$J$937),
IF(AND($T724&lt;DATEVALUE("10/1/20"&amp;RIGHT(BL$1,2)),$U724&lt;=DATEVALUE("9/30/20"&amp;RIGHT(BM$1,2))),NETWORKDAYS(DATEVALUE("10/1/20"&amp;RIGHT(BL$1,2)),$U724,Holidays!$J$3:$J$937),
IF($T724&lt;DATEVALUE("10/1/20"&amp;RIGHT(BL$1,2)),NETWORKDAYS(DATEVALUE("10/1/20"&amp;RIGHT(BL$1,2)),DATEVALUE("9/30/20"&amp;RIGHT(BM$1,2)),Holidays!$J$3:$J$937),
IF($T724&gt;=DATEVALUE("10/1/20"&amp;RIGHT(BL$1,2)),NETWORKDAYS($T724,DATEVALUE("9/30/20"&amp;RIGHT(BM$1,2)),Holidays!$J$3:$J$937),"")))),"")/(NETWORKDAYS($T724,$U724,Holidays!$J$3:$J$937)),0))</f>
        <v/>
      </c>
      <c r="BN724" s="87" t="str">
        <f>IF($Q724="","",IFERROR(IF(OR(AND($T724&gt;=DATEVALUE("10/1/20"&amp;RIGHT(BM$1,2)),$T724&lt;=DATEVALUE("9/30/20"&amp;RIGHT(BN$1,2))),AND($U724&gt;=DATEVALUE("10/1/20"&amp;RIGHT(BM$1,2)),$U724&lt;=DATEVALUE("9/30/20"&amp;RIGHT(BN$1,2))),AND($T724&lt;=DATEVALUE("10/1/20"&amp;RIGHT(BM$1,2)),$U724&gt;=DATEVALUE("9/30/20"&amp;RIGHT(BN$1,2)))),
IF(AND($T724&gt;=DATEVALUE("10/1/20"&amp;RIGHT(BM$1,2)),$U724&lt;=DATEVALUE("9/30/20"&amp;RIGHT(BN$1,2))),NETWORKDAYS($T724,$U724,Holidays!$J$3:$J$937),
IF(AND($T724&lt;DATEVALUE("10/1/20"&amp;RIGHT(BM$1,2)),$U724&lt;=DATEVALUE("9/30/20"&amp;RIGHT(BN$1,2))),NETWORKDAYS(DATEVALUE("10/1/20"&amp;RIGHT(BM$1,2)),$U724,Holidays!$J$3:$J$937),
IF($T724&lt;DATEVALUE("10/1/20"&amp;RIGHT(BM$1,2)),NETWORKDAYS(DATEVALUE("10/1/20"&amp;RIGHT(BM$1,2)),DATEVALUE("9/30/20"&amp;RIGHT(BN$1,2)),Holidays!$J$3:$J$937),
IF($T724&gt;=DATEVALUE("10/1/20"&amp;RIGHT(BM$1,2)),NETWORKDAYS($T724,DATEVALUE("9/30/20"&amp;RIGHT(BN$1,2)),Holidays!$J$3:$J$937),"")))),"")/(NETWORKDAYS($T724,$U724,Holidays!$J$3:$J$937)),0))</f>
        <v/>
      </c>
      <c r="BO724" s="87" t="str">
        <f>IF($Q724="","",IFERROR(IF(OR(AND($T724&gt;=DATEVALUE("10/1/20"&amp;RIGHT(BN$1,2)),$T724&lt;=DATEVALUE("9/30/20"&amp;RIGHT(BO$1,2))),AND($U724&gt;=DATEVALUE("10/1/20"&amp;RIGHT(BN$1,2)),$U724&lt;=DATEVALUE("9/30/20"&amp;RIGHT(BO$1,2))),AND($T724&lt;=DATEVALUE("10/1/20"&amp;RIGHT(BN$1,2)),$U724&gt;=DATEVALUE("9/30/20"&amp;RIGHT(BO$1,2)))),
IF(AND($T724&gt;=DATEVALUE("10/1/20"&amp;RIGHT(BN$1,2)),$U724&lt;=DATEVALUE("9/30/20"&amp;RIGHT(BO$1,2))),NETWORKDAYS($T724,$U724,Holidays!$J$3:$J$937),
IF(AND($T724&lt;DATEVALUE("10/1/20"&amp;RIGHT(BN$1,2)),$U724&lt;=DATEVALUE("9/30/20"&amp;RIGHT(BO$1,2))),NETWORKDAYS(DATEVALUE("10/1/20"&amp;RIGHT(BN$1,2)),$U724,Holidays!$J$3:$J$937),
IF($T724&lt;DATEVALUE("10/1/20"&amp;RIGHT(BN$1,2)),NETWORKDAYS(DATEVALUE("10/1/20"&amp;RIGHT(BN$1,2)),DATEVALUE("9/30/20"&amp;RIGHT(BO$1,2)),Holidays!$J$3:$J$937),
IF($T724&gt;=DATEVALUE("10/1/20"&amp;RIGHT(BN$1,2)),NETWORKDAYS($T724,DATEVALUE("9/30/20"&amp;RIGHT(BO$1,2)),Holidays!$J$3:$J$937),"")))),"")/(NETWORKDAYS($T724,$U724,Holidays!$J$3:$J$937)),0))</f>
        <v/>
      </c>
      <c r="BP724" s="87" t="str">
        <f>IF($Q724="","",IFERROR(IF(OR(AND($T724&gt;=DATEVALUE("10/1/20"&amp;RIGHT(BO$1,2)),$T724&lt;=DATEVALUE("9/30/20"&amp;RIGHT(BP$1,2))),AND($U724&gt;=DATEVALUE("10/1/20"&amp;RIGHT(BO$1,2)),$U724&lt;=DATEVALUE("9/30/20"&amp;RIGHT(BP$1,2))),AND($T724&lt;=DATEVALUE("10/1/20"&amp;RIGHT(BO$1,2)),$U724&gt;=DATEVALUE("9/30/20"&amp;RIGHT(BP$1,2)))),
IF(AND($T724&gt;=DATEVALUE("10/1/20"&amp;RIGHT(BO$1,2)),$U724&lt;=DATEVALUE("9/30/20"&amp;RIGHT(BP$1,2))),NETWORKDAYS($T724,$U724,Holidays!$J$3:$J$937),
IF(AND($T724&lt;DATEVALUE("10/1/20"&amp;RIGHT(BO$1,2)),$U724&lt;=DATEVALUE("9/30/20"&amp;RIGHT(BP$1,2))),NETWORKDAYS(DATEVALUE("10/1/20"&amp;RIGHT(BO$1,2)),$U724,Holidays!$J$3:$J$937),
IF($T724&lt;DATEVALUE("10/1/20"&amp;RIGHT(BO$1,2)),NETWORKDAYS(DATEVALUE("10/1/20"&amp;RIGHT(BO$1,2)),DATEVALUE("9/30/20"&amp;RIGHT(BP$1,2)),Holidays!$J$3:$J$937),
IF($T724&gt;=DATEVALUE("10/1/20"&amp;RIGHT(BO$1,2)),NETWORKDAYS($T724,DATEVALUE("9/30/20"&amp;RIGHT(BP$1,2)),Holidays!$J$3:$J$937),"")))),"")/(NETWORKDAYS($T724,$U724,Holidays!$J$3:$J$937)),0))</f>
        <v/>
      </c>
      <c r="BQ724" s="87" t="str">
        <f>IF($Q724="","",IFERROR(IF(OR(AND($T724&gt;=DATEVALUE("10/1/20"&amp;RIGHT(BP$1,2)),$T724&lt;=DATEVALUE("9/30/20"&amp;RIGHT(BQ$1,2))),AND($U724&gt;=DATEVALUE("10/1/20"&amp;RIGHT(BP$1,2)),$U724&lt;=DATEVALUE("9/30/20"&amp;RIGHT(BQ$1,2))),AND($T724&lt;=DATEVALUE("10/1/20"&amp;RIGHT(BP$1,2)),$U724&gt;=DATEVALUE("9/30/20"&amp;RIGHT(BQ$1,2)))),
IF(AND($T724&gt;=DATEVALUE("10/1/20"&amp;RIGHT(BP$1,2)),$U724&lt;=DATEVALUE("9/30/20"&amp;RIGHT(BQ$1,2))),NETWORKDAYS($T724,$U724,Holidays!$J$3:$J$937),
IF(AND($T724&lt;DATEVALUE("10/1/20"&amp;RIGHT(BP$1,2)),$U724&lt;=DATEVALUE("9/30/20"&amp;RIGHT(BQ$1,2))),NETWORKDAYS(DATEVALUE("10/1/20"&amp;RIGHT(BP$1,2)),$U724,Holidays!$J$3:$J$937),
IF($T724&lt;DATEVALUE("10/1/20"&amp;RIGHT(BP$1,2)),NETWORKDAYS(DATEVALUE("10/1/20"&amp;RIGHT(BP$1,2)),DATEVALUE("9/30/20"&amp;RIGHT(BQ$1,2)),Holidays!$J$3:$J$937),
IF($T724&gt;=DATEVALUE("10/1/20"&amp;RIGHT(BP$1,2)),NETWORKDAYS($T724,DATEVALUE("9/30/20"&amp;RIGHT(BQ$1,2)),Holidays!$J$3:$J$937),"")))),"")/(NETWORKDAYS($T724,$U724,Holidays!$J$3:$J$937)),0))</f>
        <v/>
      </c>
      <c r="BR724" s="87" t="str">
        <f>IF($Q724="","",IFERROR(IF(OR(AND($T724&gt;=DATEVALUE("10/1/20"&amp;RIGHT(BQ$1,2)),$T724&lt;=DATEVALUE("9/30/20"&amp;RIGHT(BR$1,2))),AND($U724&gt;=DATEVALUE("10/1/20"&amp;RIGHT(BQ$1,2)),$U724&lt;=DATEVALUE("9/30/20"&amp;RIGHT(BR$1,2))),AND($T724&lt;=DATEVALUE("10/1/20"&amp;RIGHT(BQ$1,2)),$U724&gt;=DATEVALUE("9/30/20"&amp;RIGHT(BR$1,2)))),
IF(AND($T724&gt;=DATEVALUE("10/1/20"&amp;RIGHT(BQ$1,2)),$U724&lt;=DATEVALUE("9/30/20"&amp;RIGHT(BR$1,2))),NETWORKDAYS($T724,$U724,Holidays!$J$3:$J$937),
IF(AND($T724&lt;DATEVALUE("10/1/20"&amp;RIGHT(BQ$1,2)),$U724&lt;=DATEVALUE("9/30/20"&amp;RIGHT(BR$1,2))),NETWORKDAYS(DATEVALUE("10/1/20"&amp;RIGHT(BQ$1,2)),$U724,Holidays!$J$3:$J$937),
IF($T724&lt;DATEVALUE("10/1/20"&amp;RIGHT(BQ$1,2)),NETWORKDAYS(DATEVALUE("10/1/20"&amp;RIGHT(BQ$1,2)),DATEVALUE("9/30/20"&amp;RIGHT(BR$1,2)),Holidays!$J$3:$J$937),
IF($T724&gt;=DATEVALUE("10/1/20"&amp;RIGHT(BQ$1,2)),NETWORKDAYS($T724,DATEVALUE("9/30/20"&amp;RIGHT(BR$1,2)),Holidays!$J$3:$J$937),"")))),"")/(NETWORKDAYS($T724,$U724,Holidays!$J$3:$J$937)),0))</f>
        <v/>
      </c>
      <c r="BS724" s="87" t="str">
        <f>IF($Q724="","",IFERROR(IF(OR(AND($T724&gt;=DATEVALUE("10/1/20"&amp;RIGHT(BR$1,2)),$T724&lt;=DATEVALUE("9/30/20"&amp;RIGHT(BS$1,2))),AND($U724&gt;=DATEVALUE("10/1/20"&amp;RIGHT(BR$1,2)),$U724&lt;=DATEVALUE("9/30/20"&amp;RIGHT(BS$1,2))),AND($T724&lt;=DATEVALUE("10/1/20"&amp;RIGHT(BR$1,2)),$U724&gt;=DATEVALUE("9/30/20"&amp;RIGHT(BS$1,2)))),
IF(AND($T724&gt;=DATEVALUE("10/1/20"&amp;RIGHT(BR$1,2)),$U724&lt;=DATEVALUE("9/30/20"&amp;RIGHT(BS$1,2))),NETWORKDAYS($T724,$U724,Holidays!$J$3:$J$937),
IF(AND($T724&lt;DATEVALUE("10/1/20"&amp;RIGHT(BR$1,2)),$U724&lt;=DATEVALUE("9/30/20"&amp;RIGHT(BS$1,2))),NETWORKDAYS(DATEVALUE("10/1/20"&amp;RIGHT(BR$1,2)),$U724,Holidays!$J$3:$J$937),
IF($T724&lt;DATEVALUE("10/1/20"&amp;RIGHT(BR$1,2)),NETWORKDAYS(DATEVALUE("10/1/20"&amp;RIGHT(BR$1,2)),DATEVALUE("9/30/20"&amp;RIGHT(BS$1,2)),Holidays!$J$3:$J$937),
IF($T724&gt;=DATEVALUE("10/1/20"&amp;RIGHT(BR$1,2)),NETWORKDAYS($T724,DATEVALUE("9/30/20"&amp;RIGHT(BS$1,2)),Holidays!$J$3:$J$937),"")))),"")/(NETWORKDAYS($T724,$U724,Holidays!$J$3:$J$937)),0))</f>
        <v/>
      </c>
      <c r="BT724" s="87" t="str">
        <f>IF($Q724="","",IFERROR(IF(OR(AND($T724&gt;=DATEVALUE("10/1/20"&amp;RIGHT(BS$1,2)),$T724&lt;=DATEVALUE("9/30/20"&amp;RIGHT(BT$1,2))),AND($U724&gt;=DATEVALUE("10/1/20"&amp;RIGHT(BS$1,2)),$U724&lt;=DATEVALUE("9/30/20"&amp;RIGHT(BT$1,2))),AND($T724&lt;=DATEVALUE("10/1/20"&amp;RIGHT(BS$1,2)),$U724&gt;=DATEVALUE("9/30/20"&amp;RIGHT(BT$1,2)))),
IF(AND($T724&gt;=DATEVALUE("10/1/20"&amp;RIGHT(BS$1,2)),$U724&lt;=DATEVALUE("9/30/20"&amp;RIGHT(BT$1,2))),NETWORKDAYS($T724,$U724,Holidays!$J$3:$J$937),
IF(AND($T724&lt;DATEVALUE("10/1/20"&amp;RIGHT(BS$1,2)),$U724&lt;=DATEVALUE("9/30/20"&amp;RIGHT(BT$1,2))),NETWORKDAYS(DATEVALUE("10/1/20"&amp;RIGHT(BS$1,2)),$U724,Holidays!$J$3:$J$937),
IF($T724&lt;DATEVALUE("10/1/20"&amp;RIGHT(BS$1,2)),NETWORKDAYS(DATEVALUE("10/1/20"&amp;RIGHT(BS$1,2)),DATEVALUE("9/30/20"&amp;RIGHT(BT$1,2)),Holidays!$J$3:$J$937),
IF($T724&gt;=DATEVALUE("10/1/20"&amp;RIGHT(BS$1,2)),NETWORKDAYS($T724,DATEVALUE("9/30/20"&amp;RIGHT(BT$1,2)),Holidays!$J$3:$J$937),"")))),"")/(NETWORKDAYS($T724,$U724,Holidays!$J$3:$J$937)),0))</f>
        <v/>
      </c>
      <c r="BU724" s="87" t="str">
        <f>IF($Q724="","",IFERROR(IF(OR(AND($T724&gt;=DATEVALUE("10/1/20"&amp;RIGHT(BT$1,2)),$T724&lt;=DATEVALUE("9/30/20"&amp;RIGHT(BU$1,2))),AND($U724&gt;=DATEVALUE("10/1/20"&amp;RIGHT(BT$1,2)),$U724&lt;=DATEVALUE("9/30/20"&amp;RIGHT(BU$1,2))),AND($T724&lt;=DATEVALUE("10/1/20"&amp;RIGHT(BT$1,2)),$U724&gt;=DATEVALUE("9/30/20"&amp;RIGHT(BU$1,2)))),
IF(AND($T724&gt;=DATEVALUE("10/1/20"&amp;RIGHT(BT$1,2)),$U724&lt;=DATEVALUE("9/30/20"&amp;RIGHT(BU$1,2))),NETWORKDAYS($T724,$U724,Holidays!$J$3:$J$937),
IF(AND($T724&lt;DATEVALUE("10/1/20"&amp;RIGHT(BT$1,2)),$U724&lt;=DATEVALUE("9/30/20"&amp;RIGHT(BU$1,2))),NETWORKDAYS(DATEVALUE("10/1/20"&amp;RIGHT(BT$1,2)),$U724,Holidays!$J$3:$J$937),
IF($T724&lt;DATEVALUE("10/1/20"&amp;RIGHT(BT$1,2)),NETWORKDAYS(DATEVALUE("10/1/20"&amp;RIGHT(BT$1,2)),DATEVALUE("9/30/20"&amp;RIGHT(BU$1,2)),Holidays!$J$3:$J$937),
IF($T724&gt;=DATEVALUE("10/1/20"&amp;RIGHT(BT$1,2)),NETWORKDAYS($T724,DATEVALUE("9/30/20"&amp;RIGHT(BU$1,2)),Holidays!$J$3:$J$937),"")))),"")/(NETWORKDAYS($T724,$U724,Holidays!$J$3:$J$937)),0))</f>
        <v/>
      </c>
      <c r="BV724" s="87" t="str">
        <f>IF($Q724="","",IFERROR(IF(OR(AND($T724&gt;=DATEVALUE("10/1/20"&amp;RIGHT(BU$1,2)),$T724&lt;=DATEVALUE("9/30/20"&amp;RIGHT(BV$1,2))),AND($U724&gt;=DATEVALUE("10/1/20"&amp;RIGHT(BU$1,2)),$U724&lt;=DATEVALUE("9/30/20"&amp;RIGHT(BV$1,2))),AND($T724&lt;=DATEVALUE("10/1/20"&amp;RIGHT(BU$1,2)),$U724&gt;=DATEVALUE("9/30/20"&amp;RIGHT(BV$1,2)))),
IF(AND($T724&gt;=DATEVALUE("10/1/20"&amp;RIGHT(BU$1,2)),$U724&lt;=DATEVALUE("9/30/20"&amp;RIGHT(BV$1,2))),NETWORKDAYS($T724,$U724,Holidays!$J$3:$J$937),
IF(AND($T724&lt;DATEVALUE("10/1/20"&amp;RIGHT(BU$1,2)),$U724&lt;=DATEVALUE("9/30/20"&amp;RIGHT(BV$1,2))),NETWORKDAYS(DATEVALUE("10/1/20"&amp;RIGHT(BU$1,2)),$U724,Holidays!$J$3:$J$937),
IF($T724&lt;DATEVALUE("10/1/20"&amp;RIGHT(BU$1,2)),NETWORKDAYS(DATEVALUE("10/1/20"&amp;RIGHT(BU$1,2)),DATEVALUE("9/30/20"&amp;RIGHT(BV$1,2)),Holidays!$J$3:$J$937),
IF($T724&gt;=DATEVALUE("10/1/20"&amp;RIGHT(BU$1,2)),NETWORKDAYS($T724,DATEVALUE("9/30/20"&amp;RIGHT(BV$1,2)),Holidays!$J$3:$J$937),"")))),"")/(NETWORKDAYS($T724,$U724,Holidays!$J$3:$J$937)),0))</f>
        <v/>
      </c>
      <c r="BW724" s="87" t="str">
        <f>IF($Q724="","",IFERROR(IF(OR(AND($T724&gt;=DATEVALUE("10/1/20"&amp;RIGHT(BV$1,2)),$T724&lt;=DATEVALUE("9/30/20"&amp;RIGHT(BW$1,2))),AND($U724&gt;=DATEVALUE("10/1/20"&amp;RIGHT(BV$1,2)),$U724&lt;=DATEVALUE("9/30/20"&amp;RIGHT(BW$1,2))),AND($T724&lt;=DATEVALUE("10/1/20"&amp;RIGHT(BV$1,2)),$U724&gt;=DATEVALUE("9/30/20"&amp;RIGHT(BW$1,2)))),
IF(AND($T724&gt;=DATEVALUE("10/1/20"&amp;RIGHT(BV$1,2)),$U724&lt;=DATEVALUE("9/30/20"&amp;RIGHT(BW$1,2))),NETWORKDAYS($T724,$U724,Holidays!$J$3:$J$937),
IF(AND($T724&lt;DATEVALUE("10/1/20"&amp;RIGHT(BV$1,2)),$U724&lt;=DATEVALUE("9/30/20"&amp;RIGHT(BW$1,2))),NETWORKDAYS(DATEVALUE("10/1/20"&amp;RIGHT(BV$1,2)),$U724,Holidays!$J$3:$J$937),
IF($T724&lt;DATEVALUE("10/1/20"&amp;RIGHT(BV$1,2)),NETWORKDAYS(DATEVALUE("10/1/20"&amp;RIGHT(BV$1,2)),DATEVALUE("9/30/20"&amp;RIGHT(BW$1,2)),Holidays!$J$3:$J$937),
IF($T724&gt;=DATEVALUE("10/1/20"&amp;RIGHT(BV$1,2)),NETWORKDAYS($T724,DATEVALUE("9/30/20"&amp;RIGHT(BW$1,2)),Holidays!$J$3:$J$937),"")))),"")/(NETWORKDAYS($T724,$U724,Holidays!$J$3:$J$937)),0))</f>
        <v/>
      </c>
      <c r="BX724" s="87" t="str">
        <f>IF($Q724="","",IFERROR(IF(OR(AND($T724&gt;=DATEVALUE("10/1/20"&amp;RIGHT(BW$1,2)),$T724&lt;=DATEVALUE("9/30/20"&amp;RIGHT(BX$1,2))),AND($U724&gt;=DATEVALUE("10/1/20"&amp;RIGHT(BW$1,2)),$U724&lt;=DATEVALUE("9/30/20"&amp;RIGHT(BX$1,2))),AND($T724&lt;=DATEVALUE("10/1/20"&amp;RIGHT(BW$1,2)),$U724&gt;=DATEVALUE("9/30/20"&amp;RIGHT(BX$1,2)))),
IF(AND($T724&gt;=DATEVALUE("10/1/20"&amp;RIGHT(BW$1,2)),$U724&lt;=DATEVALUE("9/30/20"&amp;RIGHT(BX$1,2))),NETWORKDAYS($T724,$U724,Holidays!$J$3:$J$937),
IF(AND($T724&lt;DATEVALUE("10/1/20"&amp;RIGHT(BW$1,2)),$U724&lt;=DATEVALUE("9/30/20"&amp;RIGHT(BX$1,2))),NETWORKDAYS(DATEVALUE("10/1/20"&amp;RIGHT(BW$1,2)),$U724,Holidays!$J$3:$J$937),
IF($T724&lt;DATEVALUE("10/1/20"&amp;RIGHT(BW$1,2)),NETWORKDAYS(DATEVALUE("10/1/20"&amp;RIGHT(BW$1,2)),DATEVALUE("9/30/20"&amp;RIGHT(BX$1,2)),Holidays!$J$3:$J$937),
IF($T724&gt;=DATEVALUE("10/1/20"&amp;RIGHT(BW$1,2)),NETWORKDAYS($T724,DATEVALUE("9/30/20"&amp;RIGHT(BX$1,2)),Holidays!$J$3:$J$937),"")))),"")/(NETWORKDAYS($T724,$U724,Holidays!$J$3:$J$937)),0))</f>
        <v/>
      </c>
      <c r="BY724" s="87" t="str">
        <f>IF($Q724="","",IFERROR(IF(OR(AND($T724&gt;=DATEVALUE("10/1/20"&amp;RIGHT(BX$1,2)),$T724&lt;=DATEVALUE("9/30/20"&amp;RIGHT(BY$1,2))),AND($U724&gt;=DATEVALUE("10/1/20"&amp;RIGHT(BX$1,2)),$U724&lt;=DATEVALUE("9/30/20"&amp;RIGHT(BY$1,2))),AND($T724&lt;=DATEVALUE("10/1/20"&amp;RIGHT(BX$1,2)),$U724&gt;=DATEVALUE("9/30/20"&amp;RIGHT(BY$1,2)))),
IF(AND($T724&gt;=DATEVALUE("10/1/20"&amp;RIGHT(BX$1,2)),$U724&lt;=DATEVALUE("9/30/20"&amp;RIGHT(BY$1,2))),NETWORKDAYS($T724,$U724,Holidays!$J$3:$J$937),
IF(AND($T724&lt;DATEVALUE("10/1/20"&amp;RIGHT(BX$1,2)),$U724&lt;=DATEVALUE("9/30/20"&amp;RIGHT(BY$1,2))),NETWORKDAYS(DATEVALUE("10/1/20"&amp;RIGHT(BX$1,2)),$U724,Holidays!$J$3:$J$937),
IF($T724&lt;DATEVALUE("10/1/20"&amp;RIGHT(BX$1,2)),NETWORKDAYS(DATEVALUE("10/1/20"&amp;RIGHT(BX$1,2)),DATEVALUE("9/30/20"&amp;RIGHT(BY$1,2)),Holidays!$J$3:$J$937),
IF($T724&gt;=DATEVALUE("10/1/20"&amp;RIGHT(BX$1,2)),NETWORKDAYS($T724,DATEVALUE("9/30/20"&amp;RIGHT(BY$1,2)),Holidays!$J$3:$J$937),"")))),"")/(NETWORKDAYS($T724,$U724,Holidays!$J$3:$J$937)),0))</f>
        <v/>
      </c>
      <c r="BZ724" s="87" t="str">
        <f>IF($Q724="","",IFERROR(IF(OR(AND($T724&gt;=DATEVALUE("10/1/20"&amp;RIGHT(BY$1,2)),$T724&lt;=DATEVALUE("9/30/20"&amp;RIGHT(BZ$1,2))),AND($U724&gt;=DATEVALUE("10/1/20"&amp;RIGHT(BY$1,2)),$U724&lt;=DATEVALUE("9/30/20"&amp;RIGHT(BZ$1,2))),AND($T724&lt;=DATEVALUE("10/1/20"&amp;RIGHT(BY$1,2)),$U724&gt;=DATEVALUE("9/30/20"&amp;RIGHT(BZ$1,2)))),
IF(AND($T724&gt;=DATEVALUE("10/1/20"&amp;RIGHT(BY$1,2)),$U724&lt;=DATEVALUE("9/30/20"&amp;RIGHT(BZ$1,2))),NETWORKDAYS($T724,$U724,Holidays!$J$3:$J$937),
IF(AND($T724&lt;DATEVALUE("10/1/20"&amp;RIGHT(BY$1,2)),$U724&lt;=DATEVALUE("9/30/20"&amp;RIGHT(BZ$1,2))),NETWORKDAYS(DATEVALUE("10/1/20"&amp;RIGHT(BY$1,2)),$U724,Holidays!$J$3:$J$937),
IF($T724&lt;DATEVALUE("10/1/20"&amp;RIGHT(BY$1,2)),NETWORKDAYS(DATEVALUE("10/1/20"&amp;RIGHT(BY$1,2)),DATEVALUE("9/30/20"&amp;RIGHT(BZ$1,2)),Holidays!$J$3:$J$937),
IF($T724&gt;=DATEVALUE("10/1/20"&amp;RIGHT(BY$1,2)),NETWORKDAYS($T724,DATEVALUE("9/30/20"&amp;RIGHT(BZ$1,2)),Holidays!$J$3:$J$937),"")))),"")/(NETWORKDAYS($T724,$U724,Holidays!$J$3:$J$937)),0))</f>
        <v/>
      </c>
      <c r="CA724" s="87" t="str">
        <f>IF($Q724="","",IFERROR(IF(OR(AND($T724&gt;=DATEVALUE("10/1/20"&amp;RIGHT(BZ$1,2)),$T724&lt;=DATEVALUE("9/30/20"&amp;RIGHT(CA$1,2))),AND($U724&gt;=DATEVALUE("10/1/20"&amp;RIGHT(BZ$1,2)),$U724&lt;=DATEVALUE("9/30/20"&amp;RIGHT(CA$1,2))),AND($T724&lt;=DATEVALUE("10/1/20"&amp;RIGHT(BZ$1,2)),$U724&gt;=DATEVALUE("9/30/20"&amp;RIGHT(CA$1,2)))),
IF(AND($T724&gt;=DATEVALUE("10/1/20"&amp;RIGHT(BZ$1,2)),$U724&lt;=DATEVALUE("9/30/20"&amp;RIGHT(CA$1,2))),NETWORKDAYS($T724,$U724,Holidays!$J$3:$J$937),
IF(AND($T724&lt;DATEVALUE("10/1/20"&amp;RIGHT(BZ$1,2)),$U724&lt;=DATEVALUE("9/30/20"&amp;RIGHT(CA$1,2))),NETWORKDAYS(DATEVALUE("10/1/20"&amp;RIGHT(BZ$1,2)),$U724,Holidays!$J$3:$J$937),
IF($T724&lt;DATEVALUE("10/1/20"&amp;RIGHT(BZ$1,2)),NETWORKDAYS(DATEVALUE("10/1/20"&amp;RIGHT(BZ$1,2)),DATEVALUE("9/30/20"&amp;RIGHT(CA$1,2)),Holidays!$J$3:$J$937),
IF($T724&gt;=DATEVALUE("10/1/20"&amp;RIGHT(BZ$1,2)),NETWORKDAYS($T724,DATEVALUE("9/30/20"&amp;RIGHT(CA$1,2)),Holidays!$J$3:$J$937),"")))),"")/(NETWORKDAYS($T724,$U724,Holidays!$J$3:$J$937)),0))</f>
        <v/>
      </c>
      <c r="CB724" s="87" t="str">
        <f>IF($Q724="","",IFERROR(IF(OR(AND($T724&gt;=DATEVALUE("10/1/20"&amp;RIGHT(CA$1,2)),$T724&lt;=DATEVALUE("9/30/20"&amp;RIGHT(CB$1,2))),AND($U724&gt;=DATEVALUE("10/1/20"&amp;RIGHT(CA$1,2)),$U724&lt;=DATEVALUE("9/30/20"&amp;RIGHT(CB$1,2))),AND($T724&lt;=DATEVALUE("10/1/20"&amp;RIGHT(CA$1,2)),$U724&gt;=DATEVALUE("9/30/20"&amp;RIGHT(CB$1,2)))),
IF(AND($T724&gt;=DATEVALUE("10/1/20"&amp;RIGHT(CA$1,2)),$U724&lt;=DATEVALUE("9/30/20"&amp;RIGHT(CB$1,2))),NETWORKDAYS($T724,$U724,Holidays!$J$3:$J$937),
IF(AND($T724&lt;DATEVALUE("10/1/20"&amp;RIGHT(CA$1,2)),$U724&lt;=DATEVALUE("9/30/20"&amp;RIGHT(CB$1,2))),NETWORKDAYS(DATEVALUE("10/1/20"&amp;RIGHT(CA$1,2)),$U724,Holidays!$J$3:$J$937),
IF($T724&lt;DATEVALUE("10/1/20"&amp;RIGHT(CA$1,2)),NETWORKDAYS(DATEVALUE("10/1/20"&amp;RIGHT(CA$1,2)),DATEVALUE("9/30/20"&amp;RIGHT(CB$1,2)),Holidays!$J$3:$J$937),
IF($T724&gt;=DATEVALUE("10/1/20"&amp;RIGHT(CA$1,2)),NETWORKDAYS($T724,DATEVALUE("9/30/20"&amp;RIGHT(CB$1,2)),Holidays!$J$3:$J$937),"")))),"")/(NETWORKDAYS($T724,$U724,Holidays!$J$3:$J$937)),0))</f>
        <v/>
      </c>
    </row>
    <row r="725" spans="1:80">
      <c r="A725" s="97"/>
      <c r="B725" s="98" t="str">
        <f ca="1">IF(NOT($A725=""),OFFSET('WBS Reference &amp; User Procedure'!$A$1,MATCH($A725,'WBS Reference &amp; User Procedure'!$A:$A,0)-1,1),"")</f>
        <v/>
      </c>
      <c r="D725" s="97"/>
      <c r="T725" s="104" t="str">
        <f>IF(NOT(Q725=""),IF(NOT($S725=""),$S725,#REF!),"")</f>
        <v/>
      </c>
      <c r="U725" s="104" t="str">
        <f>IF(NOT(Q725=""),WORKDAY(T725,Q725,Holidays!$J$3:$J$937),"")</f>
        <v/>
      </c>
      <c r="V725" s="104"/>
      <c r="W725" s="104"/>
      <c r="X725" s="101" t="str">
        <f t="shared" si="153"/>
        <v/>
      </c>
      <c r="AL725" s="87" t="str">
        <f t="shared" ca="1" si="150"/>
        <v/>
      </c>
      <c r="AN725" s="87" t="str">
        <f t="shared" ca="1" si="160"/>
        <v/>
      </c>
      <c r="AO725" s="87" t="str">
        <f t="shared" ca="1" si="160"/>
        <v/>
      </c>
      <c r="AP725" s="87" t="str">
        <f t="shared" ca="1" si="160"/>
        <v/>
      </c>
      <c r="AQ725" s="87" t="str">
        <f t="shared" ca="1" si="160"/>
        <v/>
      </c>
      <c r="AR725" s="87" t="str">
        <f t="shared" ca="1" si="160"/>
        <v/>
      </c>
      <c r="AS725" s="87" t="str">
        <f t="shared" ca="1" si="160"/>
        <v/>
      </c>
      <c r="AT725" s="87" t="str">
        <f t="shared" ca="1" si="160"/>
        <v/>
      </c>
      <c r="AU725" s="87" t="str">
        <f t="shared" ca="1" si="160"/>
        <v/>
      </c>
      <c r="AV725" s="87" t="str">
        <f t="shared" ca="1" si="160"/>
        <v/>
      </c>
      <c r="AW725" s="87" t="str">
        <f t="shared" ca="1" si="160"/>
        <v/>
      </c>
      <c r="AX725" s="87" t="str">
        <f t="shared" ca="1" si="161"/>
        <v/>
      </c>
      <c r="AY725" s="87" t="str">
        <f t="shared" ca="1" si="161"/>
        <v/>
      </c>
      <c r="AZ725" s="87" t="str">
        <f t="shared" ca="1" si="161"/>
        <v/>
      </c>
      <c r="BA725" s="87" t="str">
        <f t="shared" ca="1" si="161"/>
        <v/>
      </c>
      <c r="BB725" s="87" t="str">
        <f t="shared" ca="1" si="161"/>
        <v/>
      </c>
      <c r="BC725" s="87" t="str">
        <f t="shared" ca="1" si="161"/>
        <v/>
      </c>
      <c r="BD725" s="87" t="str">
        <f t="shared" ca="1" si="161"/>
        <v/>
      </c>
      <c r="BE725" s="87" t="str">
        <f t="shared" ca="1" si="161"/>
        <v/>
      </c>
      <c r="BF725" s="87" t="str">
        <f t="shared" ca="1" si="161"/>
        <v/>
      </c>
      <c r="BG725" s="87" t="str">
        <f t="shared" ca="1" si="161"/>
        <v/>
      </c>
      <c r="BI725" s="87" t="str">
        <f>IF($Q725="","",IFERROR(IF(OR(AND($T725&gt;=DATEVALUE("10/1/20"&amp;RIGHT(BH$1,2)),$T725&lt;=DATEVALUE("9/30/20"&amp;RIGHT(BI$1,2))),AND($U725&gt;=DATEVALUE("10/1/20"&amp;RIGHT(BH$1,2)),$U725&lt;=DATEVALUE("9/30/20"&amp;RIGHT(BI$1,2))),AND($T725&lt;=DATEVALUE("10/1/20"&amp;RIGHT(BH$1,2)),$U725&gt;=DATEVALUE("9/30/20"&amp;RIGHT(BI$1,2)))),
IF(AND($T725&gt;=DATEVALUE("10/1/20"&amp;RIGHT(BH$1,2)),$U725&lt;=DATEVALUE("9/30/20"&amp;RIGHT(BI$1,2))),NETWORKDAYS($T725,$U725,Holidays!$J$3:$J$937),
IF(AND($T725&lt;DATEVALUE("10/1/20"&amp;RIGHT(BH$1,2)),$U725&lt;=DATEVALUE("9/30/20"&amp;RIGHT(BI$1,2))),NETWORKDAYS(DATEVALUE("10/1/20"&amp;RIGHT(BH$1,2)),$U725,Holidays!$J$3:$J$937),
IF($T725&lt;DATEVALUE("10/1/20"&amp;RIGHT(BH$1,2)),NETWORKDAYS(DATEVALUE("10/1/20"&amp;RIGHT(BH$1,2)),DATEVALUE("9/30/20"&amp;RIGHT(BI$1,2)),Holidays!$J$3:$J$937),
IF($T725&gt;=DATEVALUE("10/1/20"&amp;RIGHT(BH$1,2)),NETWORKDAYS($T725,DATEVALUE("9/30/20"&amp;RIGHT(BI$1,2)),Holidays!$J$3:$J$937),"")))),"")/(NETWORKDAYS($T725,$U725,Holidays!$J$3:$J$937)),0))</f>
        <v/>
      </c>
      <c r="BJ725" s="87" t="str">
        <f>IF($Q725="","",IFERROR(IF(OR(AND($T725&gt;=DATEVALUE("10/1/20"&amp;RIGHT(BI$1,2)),$T725&lt;=DATEVALUE("9/30/20"&amp;RIGHT(BJ$1,2))),AND($U725&gt;=DATEVALUE("10/1/20"&amp;RIGHT(BI$1,2)),$U725&lt;=DATEVALUE("9/30/20"&amp;RIGHT(BJ$1,2))),AND($T725&lt;=DATEVALUE("10/1/20"&amp;RIGHT(BI$1,2)),$U725&gt;=DATEVALUE("9/30/20"&amp;RIGHT(BJ$1,2)))),
IF(AND($T725&gt;=DATEVALUE("10/1/20"&amp;RIGHT(BI$1,2)),$U725&lt;=DATEVALUE("9/30/20"&amp;RIGHT(BJ$1,2))),NETWORKDAYS($T725,$U725,Holidays!$J$3:$J$937),
IF(AND($T725&lt;DATEVALUE("10/1/20"&amp;RIGHT(BI$1,2)),$U725&lt;=DATEVALUE("9/30/20"&amp;RIGHT(BJ$1,2))),NETWORKDAYS(DATEVALUE("10/1/20"&amp;RIGHT(BI$1,2)),$U725,Holidays!$J$3:$J$937),
IF($T725&lt;DATEVALUE("10/1/20"&amp;RIGHT(BI$1,2)),NETWORKDAYS(DATEVALUE("10/1/20"&amp;RIGHT(BI$1,2)),DATEVALUE("9/30/20"&amp;RIGHT(BJ$1,2)),Holidays!$J$3:$J$937),
IF($T725&gt;=DATEVALUE("10/1/20"&amp;RIGHT(BI$1,2)),NETWORKDAYS($T725,DATEVALUE("9/30/20"&amp;RIGHT(BJ$1,2)),Holidays!$J$3:$J$937),"")))),"")/(NETWORKDAYS($T725,$U725,Holidays!$J$3:$J$937)),0))</f>
        <v/>
      </c>
      <c r="BK725" s="87" t="str">
        <f>IF($Q725="","",IFERROR(IF(OR(AND($T725&gt;=DATEVALUE("10/1/20"&amp;RIGHT(BJ$1,2)),$T725&lt;=DATEVALUE("9/30/20"&amp;RIGHT(BK$1,2))),AND($U725&gt;=DATEVALUE("10/1/20"&amp;RIGHT(BJ$1,2)),$U725&lt;=DATEVALUE("9/30/20"&amp;RIGHT(BK$1,2))),AND($T725&lt;=DATEVALUE("10/1/20"&amp;RIGHT(BJ$1,2)),$U725&gt;=DATEVALUE("9/30/20"&amp;RIGHT(BK$1,2)))),
IF(AND($T725&gt;=DATEVALUE("10/1/20"&amp;RIGHT(BJ$1,2)),$U725&lt;=DATEVALUE("9/30/20"&amp;RIGHT(BK$1,2))),NETWORKDAYS($T725,$U725,Holidays!$J$3:$J$937),
IF(AND($T725&lt;DATEVALUE("10/1/20"&amp;RIGHT(BJ$1,2)),$U725&lt;=DATEVALUE("9/30/20"&amp;RIGHT(BK$1,2))),NETWORKDAYS(DATEVALUE("10/1/20"&amp;RIGHT(BJ$1,2)),$U725,Holidays!$J$3:$J$937),
IF($T725&lt;DATEVALUE("10/1/20"&amp;RIGHT(BJ$1,2)),NETWORKDAYS(DATEVALUE("10/1/20"&amp;RIGHT(BJ$1,2)),DATEVALUE("9/30/20"&amp;RIGHT(BK$1,2)),Holidays!$J$3:$J$937),
IF($T725&gt;=DATEVALUE("10/1/20"&amp;RIGHT(BJ$1,2)),NETWORKDAYS($T725,DATEVALUE("9/30/20"&amp;RIGHT(BK$1,2)),Holidays!$J$3:$J$937),"")))),"")/(NETWORKDAYS($T725,$U725,Holidays!$J$3:$J$937)),0))</f>
        <v/>
      </c>
      <c r="BL725" s="87" t="str">
        <f>IF($Q725="","",IFERROR(IF(OR(AND($T725&gt;=DATEVALUE("10/1/20"&amp;RIGHT(BK$1,2)),$T725&lt;=DATEVALUE("9/30/20"&amp;RIGHT(BL$1,2))),AND($U725&gt;=DATEVALUE("10/1/20"&amp;RIGHT(BK$1,2)),$U725&lt;=DATEVALUE("9/30/20"&amp;RIGHT(BL$1,2))),AND($T725&lt;=DATEVALUE("10/1/20"&amp;RIGHT(BK$1,2)),$U725&gt;=DATEVALUE("9/30/20"&amp;RIGHT(BL$1,2)))),
IF(AND($T725&gt;=DATEVALUE("10/1/20"&amp;RIGHT(BK$1,2)),$U725&lt;=DATEVALUE("9/30/20"&amp;RIGHT(BL$1,2))),NETWORKDAYS($T725,$U725,Holidays!$J$3:$J$937),
IF(AND($T725&lt;DATEVALUE("10/1/20"&amp;RIGHT(BK$1,2)),$U725&lt;=DATEVALUE("9/30/20"&amp;RIGHT(BL$1,2))),NETWORKDAYS(DATEVALUE("10/1/20"&amp;RIGHT(BK$1,2)),$U725,Holidays!$J$3:$J$937),
IF($T725&lt;DATEVALUE("10/1/20"&amp;RIGHT(BK$1,2)),NETWORKDAYS(DATEVALUE("10/1/20"&amp;RIGHT(BK$1,2)),DATEVALUE("9/30/20"&amp;RIGHT(BL$1,2)),Holidays!$J$3:$J$937),
IF($T725&gt;=DATEVALUE("10/1/20"&amp;RIGHT(BK$1,2)),NETWORKDAYS($T725,DATEVALUE("9/30/20"&amp;RIGHT(BL$1,2)),Holidays!$J$3:$J$937),"")))),"")/(NETWORKDAYS($T725,$U725,Holidays!$J$3:$J$937)),0))</f>
        <v/>
      </c>
      <c r="BM725" s="87" t="str">
        <f>IF($Q725="","",IFERROR(IF(OR(AND($T725&gt;=DATEVALUE("10/1/20"&amp;RIGHT(BL$1,2)),$T725&lt;=DATEVALUE("9/30/20"&amp;RIGHT(BM$1,2))),AND($U725&gt;=DATEVALUE("10/1/20"&amp;RIGHT(BL$1,2)),$U725&lt;=DATEVALUE("9/30/20"&amp;RIGHT(BM$1,2))),AND($T725&lt;=DATEVALUE("10/1/20"&amp;RIGHT(BL$1,2)),$U725&gt;=DATEVALUE("9/30/20"&amp;RIGHT(BM$1,2)))),
IF(AND($T725&gt;=DATEVALUE("10/1/20"&amp;RIGHT(BL$1,2)),$U725&lt;=DATEVALUE("9/30/20"&amp;RIGHT(BM$1,2))),NETWORKDAYS($T725,$U725,Holidays!$J$3:$J$937),
IF(AND($T725&lt;DATEVALUE("10/1/20"&amp;RIGHT(BL$1,2)),$U725&lt;=DATEVALUE("9/30/20"&amp;RIGHT(BM$1,2))),NETWORKDAYS(DATEVALUE("10/1/20"&amp;RIGHT(BL$1,2)),$U725,Holidays!$J$3:$J$937),
IF($T725&lt;DATEVALUE("10/1/20"&amp;RIGHT(BL$1,2)),NETWORKDAYS(DATEVALUE("10/1/20"&amp;RIGHT(BL$1,2)),DATEVALUE("9/30/20"&amp;RIGHT(BM$1,2)),Holidays!$J$3:$J$937),
IF($T725&gt;=DATEVALUE("10/1/20"&amp;RIGHT(BL$1,2)),NETWORKDAYS($T725,DATEVALUE("9/30/20"&amp;RIGHT(BM$1,2)),Holidays!$J$3:$J$937),"")))),"")/(NETWORKDAYS($T725,$U725,Holidays!$J$3:$J$937)),0))</f>
        <v/>
      </c>
      <c r="BN725" s="87" t="str">
        <f>IF($Q725="","",IFERROR(IF(OR(AND($T725&gt;=DATEVALUE("10/1/20"&amp;RIGHT(BM$1,2)),$T725&lt;=DATEVALUE("9/30/20"&amp;RIGHT(BN$1,2))),AND($U725&gt;=DATEVALUE("10/1/20"&amp;RIGHT(BM$1,2)),$U725&lt;=DATEVALUE("9/30/20"&amp;RIGHT(BN$1,2))),AND($T725&lt;=DATEVALUE("10/1/20"&amp;RIGHT(BM$1,2)),$U725&gt;=DATEVALUE("9/30/20"&amp;RIGHT(BN$1,2)))),
IF(AND($T725&gt;=DATEVALUE("10/1/20"&amp;RIGHT(BM$1,2)),$U725&lt;=DATEVALUE("9/30/20"&amp;RIGHT(BN$1,2))),NETWORKDAYS($T725,$U725,Holidays!$J$3:$J$937),
IF(AND($T725&lt;DATEVALUE("10/1/20"&amp;RIGHT(BM$1,2)),$U725&lt;=DATEVALUE("9/30/20"&amp;RIGHT(BN$1,2))),NETWORKDAYS(DATEVALUE("10/1/20"&amp;RIGHT(BM$1,2)),$U725,Holidays!$J$3:$J$937),
IF($T725&lt;DATEVALUE("10/1/20"&amp;RIGHT(BM$1,2)),NETWORKDAYS(DATEVALUE("10/1/20"&amp;RIGHT(BM$1,2)),DATEVALUE("9/30/20"&amp;RIGHT(BN$1,2)),Holidays!$J$3:$J$937),
IF($T725&gt;=DATEVALUE("10/1/20"&amp;RIGHT(BM$1,2)),NETWORKDAYS($T725,DATEVALUE("9/30/20"&amp;RIGHT(BN$1,2)),Holidays!$J$3:$J$937),"")))),"")/(NETWORKDAYS($T725,$U725,Holidays!$J$3:$J$937)),0))</f>
        <v/>
      </c>
      <c r="BO725" s="87" t="str">
        <f>IF($Q725="","",IFERROR(IF(OR(AND($T725&gt;=DATEVALUE("10/1/20"&amp;RIGHT(BN$1,2)),$T725&lt;=DATEVALUE("9/30/20"&amp;RIGHT(BO$1,2))),AND($U725&gt;=DATEVALUE("10/1/20"&amp;RIGHT(BN$1,2)),$U725&lt;=DATEVALUE("9/30/20"&amp;RIGHT(BO$1,2))),AND($T725&lt;=DATEVALUE("10/1/20"&amp;RIGHT(BN$1,2)),$U725&gt;=DATEVALUE("9/30/20"&amp;RIGHT(BO$1,2)))),
IF(AND($T725&gt;=DATEVALUE("10/1/20"&amp;RIGHT(BN$1,2)),$U725&lt;=DATEVALUE("9/30/20"&amp;RIGHT(BO$1,2))),NETWORKDAYS($T725,$U725,Holidays!$J$3:$J$937),
IF(AND($T725&lt;DATEVALUE("10/1/20"&amp;RIGHT(BN$1,2)),$U725&lt;=DATEVALUE("9/30/20"&amp;RIGHT(BO$1,2))),NETWORKDAYS(DATEVALUE("10/1/20"&amp;RIGHT(BN$1,2)),$U725,Holidays!$J$3:$J$937),
IF($T725&lt;DATEVALUE("10/1/20"&amp;RIGHT(BN$1,2)),NETWORKDAYS(DATEVALUE("10/1/20"&amp;RIGHT(BN$1,2)),DATEVALUE("9/30/20"&amp;RIGHT(BO$1,2)),Holidays!$J$3:$J$937),
IF($T725&gt;=DATEVALUE("10/1/20"&amp;RIGHT(BN$1,2)),NETWORKDAYS($T725,DATEVALUE("9/30/20"&amp;RIGHT(BO$1,2)),Holidays!$J$3:$J$937),"")))),"")/(NETWORKDAYS($T725,$U725,Holidays!$J$3:$J$937)),0))</f>
        <v/>
      </c>
      <c r="BP725" s="87" t="str">
        <f>IF($Q725="","",IFERROR(IF(OR(AND($T725&gt;=DATEVALUE("10/1/20"&amp;RIGHT(BO$1,2)),$T725&lt;=DATEVALUE("9/30/20"&amp;RIGHT(BP$1,2))),AND($U725&gt;=DATEVALUE("10/1/20"&amp;RIGHT(BO$1,2)),$U725&lt;=DATEVALUE("9/30/20"&amp;RIGHT(BP$1,2))),AND($T725&lt;=DATEVALUE("10/1/20"&amp;RIGHT(BO$1,2)),$U725&gt;=DATEVALUE("9/30/20"&amp;RIGHT(BP$1,2)))),
IF(AND($T725&gt;=DATEVALUE("10/1/20"&amp;RIGHT(BO$1,2)),$U725&lt;=DATEVALUE("9/30/20"&amp;RIGHT(BP$1,2))),NETWORKDAYS($T725,$U725,Holidays!$J$3:$J$937),
IF(AND($T725&lt;DATEVALUE("10/1/20"&amp;RIGHT(BO$1,2)),$U725&lt;=DATEVALUE("9/30/20"&amp;RIGHT(BP$1,2))),NETWORKDAYS(DATEVALUE("10/1/20"&amp;RIGHT(BO$1,2)),$U725,Holidays!$J$3:$J$937),
IF($T725&lt;DATEVALUE("10/1/20"&amp;RIGHT(BO$1,2)),NETWORKDAYS(DATEVALUE("10/1/20"&amp;RIGHT(BO$1,2)),DATEVALUE("9/30/20"&amp;RIGHT(BP$1,2)),Holidays!$J$3:$J$937),
IF($T725&gt;=DATEVALUE("10/1/20"&amp;RIGHT(BO$1,2)),NETWORKDAYS($T725,DATEVALUE("9/30/20"&amp;RIGHT(BP$1,2)),Holidays!$J$3:$J$937),"")))),"")/(NETWORKDAYS($T725,$U725,Holidays!$J$3:$J$937)),0))</f>
        <v/>
      </c>
      <c r="BQ725" s="87" t="str">
        <f>IF($Q725="","",IFERROR(IF(OR(AND($T725&gt;=DATEVALUE("10/1/20"&amp;RIGHT(BP$1,2)),$T725&lt;=DATEVALUE("9/30/20"&amp;RIGHT(BQ$1,2))),AND($U725&gt;=DATEVALUE("10/1/20"&amp;RIGHT(BP$1,2)),$U725&lt;=DATEVALUE("9/30/20"&amp;RIGHT(BQ$1,2))),AND($T725&lt;=DATEVALUE("10/1/20"&amp;RIGHT(BP$1,2)),$U725&gt;=DATEVALUE("9/30/20"&amp;RIGHT(BQ$1,2)))),
IF(AND($T725&gt;=DATEVALUE("10/1/20"&amp;RIGHT(BP$1,2)),$U725&lt;=DATEVALUE("9/30/20"&amp;RIGHT(BQ$1,2))),NETWORKDAYS($T725,$U725,Holidays!$J$3:$J$937),
IF(AND($T725&lt;DATEVALUE("10/1/20"&amp;RIGHT(BP$1,2)),$U725&lt;=DATEVALUE("9/30/20"&amp;RIGHT(BQ$1,2))),NETWORKDAYS(DATEVALUE("10/1/20"&amp;RIGHT(BP$1,2)),$U725,Holidays!$J$3:$J$937),
IF($T725&lt;DATEVALUE("10/1/20"&amp;RIGHT(BP$1,2)),NETWORKDAYS(DATEVALUE("10/1/20"&amp;RIGHT(BP$1,2)),DATEVALUE("9/30/20"&amp;RIGHT(BQ$1,2)),Holidays!$J$3:$J$937),
IF($T725&gt;=DATEVALUE("10/1/20"&amp;RIGHT(BP$1,2)),NETWORKDAYS($T725,DATEVALUE("9/30/20"&amp;RIGHT(BQ$1,2)),Holidays!$J$3:$J$937),"")))),"")/(NETWORKDAYS($T725,$U725,Holidays!$J$3:$J$937)),0))</f>
        <v/>
      </c>
      <c r="BR725" s="87" t="str">
        <f>IF($Q725="","",IFERROR(IF(OR(AND($T725&gt;=DATEVALUE("10/1/20"&amp;RIGHT(BQ$1,2)),$T725&lt;=DATEVALUE("9/30/20"&amp;RIGHT(BR$1,2))),AND($U725&gt;=DATEVALUE("10/1/20"&amp;RIGHT(BQ$1,2)),$U725&lt;=DATEVALUE("9/30/20"&amp;RIGHT(BR$1,2))),AND($T725&lt;=DATEVALUE("10/1/20"&amp;RIGHT(BQ$1,2)),$U725&gt;=DATEVALUE("9/30/20"&amp;RIGHT(BR$1,2)))),
IF(AND($T725&gt;=DATEVALUE("10/1/20"&amp;RIGHT(BQ$1,2)),$U725&lt;=DATEVALUE("9/30/20"&amp;RIGHT(BR$1,2))),NETWORKDAYS($T725,$U725,Holidays!$J$3:$J$937),
IF(AND($T725&lt;DATEVALUE("10/1/20"&amp;RIGHT(BQ$1,2)),$U725&lt;=DATEVALUE("9/30/20"&amp;RIGHT(BR$1,2))),NETWORKDAYS(DATEVALUE("10/1/20"&amp;RIGHT(BQ$1,2)),$U725,Holidays!$J$3:$J$937),
IF($T725&lt;DATEVALUE("10/1/20"&amp;RIGHT(BQ$1,2)),NETWORKDAYS(DATEVALUE("10/1/20"&amp;RIGHT(BQ$1,2)),DATEVALUE("9/30/20"&amp;RIGHT(BR$1,2)),Holidays!$J$3:$J$937),
IF($T725&gt;=DATEVALUE("10/1/20"&amp;RIGHT(BQ$1,2)),NETWORKDAYS($T725,DATEVALUE("9/30/20"&amp;RIGHT(BR$1,2)),Holidays!$J$3:$J$937),"")))),"")/(NETWORKDAYS($T725,$U725,Holidays!$J$3:$J$937)),0))</f>
        <v/>
      </c>
      <c r="BS725" s="87" t="str">
        <f>IF($Q725="","",IFERROR(IF(OR(AND($T725&gt;=DATEVALUE("10/1/20"&amp;RIGHT(BR$1,2)),$T725&lt;=DATEVALUE("9/30/20"&amp;RIGHT(BS$1,2))),AND($U725&gt;=DATEVALUE("10/1/20"&amp;RIGHT(BR$1,2)),$U725&lt;=DATEVALUE("9/30/20"&amp;RIGHT(BS$1,2))),AND($T725&lt;=DATEVALUE("10/1/20"&amp;RIGHT(BR$1,2)),$U725&gt;=DATEVALUE("9/30/20"&amp;RIGHT(BS$1,2)))),
IF(AND($T725&gt;=DATEVALUE("10/1/20"&amp;RIGHT(BR$1,2)),$U725&lt;=DATEVALUE("9/30/20"&amp;RIGHT(BS$1,2))),NETWORKDAYS($T725,$U725,Holidays!$J$3:$J$937),
IF(AND($T725&lt;DATEVALUE("10/1/20"&amp;RIGHT(BR$1,2)),$U725&lt;=DATEVALUE("9/30/20"&amp;RIGHT(BS$1,2))),NETWORKDAYS(DATEVALUE("10/1/20"&amp;RIGHT(BR$1,2)),$U725,Holidays!$J$3:$J$937),
IF($T725&lt;DATEVALUE("10/1/20"&amp;RIGHT(BR$1,2)),NETWORKDAYS(DATEVALUE("10/1/20"&amp;RIGHT(BR$1,2)),DATEVALUE("9/30/20"&amp;RIGHT(BS$1,2)),Holidays!$J$3:$J$937),
IF($T725&gt;=DATEVALUE("10/1/20"&amp;RIGHT(BR$1,2)),NETWORKDAYS($T725,DATEVALUE("9/30/20"&amp;RIGHT(BS$1,2)),Holidays!$J$3:$J$937),"")))),"")/(NETWORKDAYS($T725,$U725,Holidays!$J$3:$J$937)),0))</f>
        <v/>
      </c>
      <c r="BT725" s="87" t="str">
        <f>IF($Q725="","",IFERROR(IF(OR(AND($T725&gt;=DATEVALUE("10/1/20"&amp;RIGHT(BS$1,2)),$T725&lt;=DATEVALUE("9/30/20"&amp;RIGHT(BT$1,2))),AND($U725&gt;=DATEVALUE("10/1/20"&amp;RIGHT(BS$1,2)),$U725&lt;=DATEVALUE("9/30/20"&amp;RIGHT(BT$1,2))),AND($T725&lt;=DATEVALUE("10/1/20"&amp;RIGHT(BS$1,2)),$U725&gt;=DATEVALUE("9/30/20"&amp;RIGHT(BT$1,2)))),
IF(AND($T725&gt;=DATEVALUE("10/1/20"&amp;RIGHT(BS$1,2)),$U725&lt;=DATEVALUE("9/30/20"&amp;RIGHT(BT$1,2))),NETWORKDAYS($T725,$U725,Holidays!$J$3:$J$937),
IF(AND($T725&lt;DATEVALUE("10/1/20"&amp;RIGHT(BS$1,2)),$U725&lt;=DATEVALUE("9/30/20"&amp;RIGHT(BT$1,2))),NETWORKDAYS(DATEVALUE("10/1/20"&amp;RIGHT(BS$1,2)),$U725,Holidays!$J$3:$J$937),
IF($T725&lt;DATEVALUE("10/1/20"&amp;RIGHT(BS$1,2)),NETWORKDAYS(DATEVALUE("10/1/20"&amp;RIGHT(BS$1,2)),DATEVALUE("9/30/20"&amp;RIGHT(BT$1,2)),Holidays!$J$3:$J$937),
IF($T725&gt;=DATEVALUE("10/1/20"&amp;RIGHT(BS$1,2)),NETWORKDAYS($T725,DATEVALUE("9/30/20"&amp;RIGHT(BT$1,2)),Holidays!$J$3:$J$937),"")))),"")/(NETWORKDAYS($T725,$U725,Holidays!$J$3:$J$937)),0))</f>
        <v/>
      </c>
      <c r="BU725" s="87" t="str">
        <f>IF($Q725="","",IFERROR(IF(OR(AND($T725&gt;=DATEVALUE("10/1/20"&amp;RIGHT(BT$1,2)),$T725&lt;=DATEVALUE("9/30/20"&amp;RIGHT(BU$1,2))),AND($U725&gt;=DATEVALUE("10/1/20"&amp;RIGHT(BT$1,2)),$U725&lt;=DATEVALUE("9/30/20"&amp;RIGHT(BU$1,2))),AND($T725&lt;=DATEVALUE("10/1/20"&amp;RIGHT(BT$1,2)),$U725&gt;=DATEVALUE("9/30/20"&amp;RIGHT(BU$1,2)))),
IF(AND($T725&gt;=DATEVALUE("10/1/20"&amp;RIGHT(BT$1,2)),$U725&lt;=DATEVALUE("9/30/20"&amp;RIGHT(BU$1,2))),NETWORKDAYS($T725,$U725,Holidays!$J$3:$J$937),
IF(AND($T725&lt;DATEVALUE("10/1/20"&amp;RIGHT(BT$1,2)),$U725&lt;=DATEVALUE("9/30/20"&amp;RIGHT(BU$1,2))),NETWORKDAYS(DATEVALUE("10/1/20"&amp;RIGHT(BT$1,2)),$U725,Holidays!$J$3:$J$937),
IF($T725&lt;DATEVALUE("10/1/20"&amp;RIGHT(BT$1,2)),NETWORKDAYS(DATEVALUE("10/1/20"&amp;RIGHT(BT$1,2)),DATEVALUE("9/30/20"&amp;RIGHT(BU$1,2)),Holidays!$J$3:$J$937),
IF($T725&gt;=DATEVALUE("10/1/20"&amp;RIGHT(BT$1,2)),NETWORKDAYS($T725,DATEVALUE("9/30/20"&amp;RIGHT(BU$1,2)),Holidays!$J$3:$J$937),"")))),"")/(NETWORKDAYS($T725,$U725,Holidays!$J$3:$J$937)),0))</f>
        <v/>
      </c>
      <c r="BV725" s="87" t="str">
        <f>IF($Q725="","",IFERROR(IF(OR(AND($T725&gt;=DATEVALUE("10/1/20"&amp;RIGHT(BU$1,2)),$T725&lt;=DATEVALUE("9/30/20"&amp;RIGHT(BV$1,2))),AND($U725&gt;=DATEVALUE("10/1/20"&amp;RIGHT(BU$1,2)),$U725&lt;=DATEVALUE("9/30/20"&amp;RIGHT(BV$1,2))),AND($T725&lt;=DATEVALUE("10/1/20"&amp;RIGHT(BU$1,2)),$U725&gt;=DATEVALUE("9/30/20"&amp;RIGHT(BV$1,2)))),
IF(AND($T725&gt;=DATEVALUE("10/1/20"&amp;RIGHT(BU$1,2)),$U725&lt;=DATEVALUE("9/30/20"&amp;RIGHT(BV$1,2))),NETWORKDAYS($T725,$U725,Holidays!$J$3:$J$937),
IF(AND($T725&lt;DATEVALUE("10/1/20"&amp;RIGHT(BU$1,2)),$U725&lt;=DATEVALUE("9/30/20"&amp;RIGHT(BV$1,2))),NETWORKDAYS(DATEVALUE("10/1/20"&amp;RIGHT(BU$1,2)),$U725,Holidays!$J$3:$J$937),
IF($T725&lt;DATEVALUE("10/1/20"&amp;RIGHT(BU$1,2)),NETWORKDAYS(DATEVALUE("10/1/20"&amp;RIGHT(BU$1,2)),DATEVALUE("9/30/20"&amp;RIGHT(BV$1,2)),Holidays!$J$3:$J$937),
IF($T725&gt;=DATEVALUE("10/1/20"&amp;RIGHT(BU$1,2)),NETWORKDAYS($T725,DATEVALUE("9/30/20"&amp;RIGHT(BV$1,2)),Holidays!$J$3:$J$937),"")))),"")/(NETWORKDAYS($T725,$U725,Holidays!$J$3:$J$937)),0))</f>
        <v/>
      </c>
      <c r="BW725" s="87" t="str">
        <f>IF($Q725="","",IFERROR(IF(OR(AND($T725&gt;=DATEVALUE("10/1/20"&amp;RIGHT(BV$1,2)),$T725&lt;=DATEVALUE("9/30/20"&amp;RIGHT(BW$1,2))),AND($U725&gt;=DATEVALUE("10/1/20"&amp;RIGHT(BV$1,2)),$U725&lt;=DATEVALUE("9/30/20"&amp;RIGHT(BW$1,2))),AND($T725&lt;=DATEVALUE("10/1/20"&amp;RIGHT(BV$1,2)),$U725&gt;=DATEVALUE("9/30/20"&amp;RIGHT(BW$1,2)))),
IF(AND($T725&gt;=DATEVALUE("10/1/20"&amp;RIGHT(BV$1,2)),$U725&lt;=DATEVALUE("9/30/20"&amp;RIGHT(BW$1,2))),NETWORKDAYS($T725,$U725,Holidays!$J$3:$J$937),
IF(AND($T725&lt;DATEVALUE("10/1/20"&amp;RIGHT(BV$1,2)),$U725&lt;=DATEVALUE("9/30/20"&amp;RIGHT(BW$1,2))),NETWORKDAYS(DATEVALUE("10/1/20"&amp;RIGHT(BV$1,2)),$U725,Holidays!$J$3:$J$937),
IF($T725&lt;DATEVALUE("10/1/20"&amp;RIGHT(BV$1,2)),NETWORKDAYS(DATEVALUE("10/1/20"&amp;RIGHT(BV$1,2)),DATEVALUE("9/30/20"&amp;RIGHT(BW$1,2)),Holidays!$J$3:$J$937),
IF($T725&gt;=DATEVALUE("10/1/20"&amp;RIGHT(BV$1,2)),NETWORKDAYS($T725,DATEVALUE("9/30/20"&amp;RIGHT(BW$1,2)),Holidays!$J$3:$J$937),"")))),"")/(NETWORKDAYS($T725,$U725,Holidays!$J$3:$J$937)),0))</f>
        <v/>
      </c>
      <c r="BX725" s="87" t="str">
        <f>IF($Q725="","",IFERROR(IF(OR(AND($T725&gt;=DATEVALUE("10/1/20"&amp;RIGHT(BW$1,2)),$T725&lt;=DATEVALUE("9/30/20"&amp;RIGHT(BX$1,2))),AND($U725&gt;=DATEVALUE("10/1/20"&amp;RIGHT(BW$1,2)),$U725&lt;=DATEVALUE("9/30/20"&amp;RIGHT(BX$1,2))),AND($T725&lt;=DATEVALUE("10/1/20"&amp;RIGHT(BW$1,2)),$U725&gt;=DATEVALUE("9/30/20"&amp;RIGHT(BX$1,2)))),
IF(AND($T725&gt;=DATEVALUE("10/1/20"&amp;RIGHT(BW$1,2)),$U725&lt;=DATEVALUE("9/30/20"&amp;RIGHT(BX$1,2))),NETWORKDAYS($T725,$U725,Holidays!$J$3:$J$937),
IF(AND($T725&lt;DATEVALUE("10/1/20"&amp;RIGHT(BW$1,2)),$U725&lt;=DATEVALUE("9/30/20"&amp;RIGHT(BX$1,2))),NETWORKDAYS(DATEVALUE("10/1/20"&amp;RIGHT(BW$1,2)),$U725,Holidays!$J$3:$J$937),
IF($T725&lt;DATEVALUE("10/1/20"&amp;RIGHT(BW$1,2)),NETWORKDAYS(DATEVALUE("10/1/20"&amp;RIGHT(BW$1,2)),DATEVALUE("9/30/20"&amp;RIGHT(BX$1,2)),Holidays!$J$3:$J$937),
IF($T725&gt;=DATEVALUE("10/1/20"&amp;RIGHT(BW$1,2)),NETWORKDAYS($T725,DATEVALUE("9/30/20"&amp;RIGHT(BX$1,2)),Holidays!$J$3:$J$937),"")))),"")/(NETWORKDAYS($T725,$U725,Holidays!$J$3:$J$937)),0))</f>
        <v/>
      </c>
      <c r="BY725" s="87" t="str">
        <f>IF($Q725="","",IFERROR(IF(OR(AND($T725&gt;=DATEVALUE("10/1/20"&amp;RIGHT(BX$1,2)),$T725&lt;=DATEVALUE("9/30/20"&amp;RIGHT(BY$1,2))),AND($U725&gt;=DATEVALUE("10/1/20"&amp;RIGHT(BX$1,2)),$U725&lt;=DATEVALUE("9/30/20"&amp;RIGHT(BY$1,2))),AND($T725&lt;=DATEVALUE("10/1/20"&amp;RIGHT(BX$1,2)),$U725&gt;=DATEVALUE("9/30/20"&amp;RIGHT(BY$1,2)))),
IF(AND($T725&gt;=DATEVALUE("10/1/20"&amp;RIGHT(BX$1,2)),$U725&lt;=DATEVALUE("9/30/20"&amp;RIGHT(BY$1,2))),NETWORKDAYS($T725,$U725,Holidays!$J$3:$J$937),
IF(AND($T725&lt;DATEVALUE("10/1/20"&amp;RIGHT(BX$1,2)),$U725&lt;=DATEVALUE("9/30/20"&amp;RIGHT(BY$1,2))),NETWORKDAYS(DATEVALUE("10/1/20"&amp;RIGHT(BX$1,2)),$U725,Holidays!$J$3:$J$937),
IF($T725&lt;DATEVALUE("10/1/20"&amp;RIGHT(BX$1,2)),NETWORKDAYS(DATEVALUE("10/1/20"&amp;RIGHT(BX$1,2)),DATEVALUE("9/30/20"&amp;RIGHT(BY$1,2)),Holidays!$J$3:$J$937),
IF($T725&gt;=DATEVALUE("10/1/20"&amp;RIGHT(BX$1,2)),NETWORKDAYS($T725,DATEVALUE("9/30/20"&amp;RIGHT(BY$1,2)),Holidays!$J$3:$J$937),"")))),"")/(NETWORKDAYS($T725,$U725,Holidays!$J$3:$J$937)),0))</f>
        <v/>
      </c>
      <c r="BZ725" s="87" t="str">
        <f>IF($Q725="","",IFERROR(IF(OR(AND($T725&gt;=DATEVALUE("10/1/20"&amp;RIGHT(BY$1,2)),$T725&lt;=DATEVALUE("9/30/20"&amp;RIGHT(BZ$1,2))),AND($U725&gt;=DATEVALUE("10/1/20"&amp;RIGHT(BY$1,2)),$U725&lt;=DATEVALUE("9/30/20"&amp;RIGHT(BZ$1,2))),AND($T725&lt;=DATEVALUE("10/1/20"&amp;RIGHT(BY$1,2)),$U725&gt;=DATEVALUE("9/30/20"&amp;RIGHT(BZ$1,2)))),
IF(AND($T725&gt;=DATEVALUE("10/1/20"&amp;RIGHT(BY$1,2)),$U725&lt;=DATEVALUE("9/30/20"&amp;RIGHT(BZ$1,2))),NETWORKDAYS($T725,$U725,Holidays!$J$3:$J$937),
IF(AND($T725&lt;DATEVALUE("10/1/20"&amp;RIGHT(BY$1,2)),$U725&lt;=DATEVALUE("9/30/20"&amp;RIGHT(BZ$1,2))),NETWORKDAYS(DATEVALUE("10/1/20"&amp;RIGHT(BY$1,2)),$U725,Holidays!$J$3:$J$937),
IF($T725&lt;DATEVALUE("10/1/20"&amp;RIGHT(BY$1,2)),NETWORKDAYS(DATEVALUE("10/1/20"&amp;RIGHT(BY$1,2)),DATEVALUE("9/30/20"&amp;RIGHT(BZ$1,2)),Holidays!$J$3:$J$937),
IF($T725&gt;=DATEVALUE("10/1/20"&amp;RIGHT(BY$1,2)),NETWORKDAYS($T725,DATEVALUE("9/30/20"&amp;RIGHT(BZ$1,2)),Holidays!$J$3:$J$937),"")))),"")/(NETWORKDAYS($T725,$U725,Holidays!$J$3:$J$937)),0))</f>
        <v/>
      </c>
      <c r="CA725" s="87" t="str">
        <f>IF($Q725="","",IFERROR(IF(OR(AND($T725&gt;=DATEVALUE("10/1/20"&amp;RIGHT(BZ$1,2)),$T725&lt;=DATEVALUE("9/30/20"&amp;RIGHT(CA$1,2))),AND($U725&gt;=DATEVALUE("10/1/20"&amp;RIGHT(BZ$1,2)),$U725&lt;=DATEVALUE("9/30/20"&amp;RIGHT(CA$1,2))),AND($T725&lt;=DATEVALUE("10/1/20"&amp;RIGHT(BZ$1,2)),$U725&gt;=DATEVALUE("9/30/20"&amp;RIGHT(CA$1,2)))),
IF(AND($T725&gt;=DATEVALUE("10/1/20"&amp;RIGHT(BZ$1,2)),$U725&lt;=DATEVALUE("9/30/20"&amp;RIGHT(CA$1,2))),NETWORKDAYS($T725,$U725,Holidays!$J$3:$J$937),
IF(AND($T725&lt;DATEVALUE("10/1/20"&amp;RIGHT(BZ$1,2)),$U725&lt;=DATEVALUE("9/30/20"&amp;RIGHT(CA$1,2))),NETWORKDAYS(DATEVALUE("10/1/20"&amp;RIGHT(BZ$1,2)),$U725,Holidays!$J$3:$J$937),
IF($T725&lt;DATEVALUE("10/1/20"&amp;RIGHT(BZ$1,2)),NETWORKDAYS(DATEVALUE("10/1/20"&amp;RIGHT(BZ$1,2)),DATEVALUE("9/30/20"&amp;RIGHT(CA$1,2)),Holidays!$J$3:$J$937),
IF($T725&gt;=DATEVALUE("10/1/20"&amp;RIGHT(BZ$1,2)),NETWORKDAYS($T725,DATEVALUE("9/30/20"&amp;RIGHT(CA$1,2)),Holidays!$J$3:$J$937),"")))),"")/(NETWORKDAYS($T725,$U725,Holidays!$J$3:$J$937)),0))</f>
        <v/>
      </c>
      <c r="CB725" s="87" t="str">
        <f>IF($Q725="","",IFERROR(IF(OR(AND($T725&gt;=DATEVALUE("10/1/20"&amp;RIGHT(CA$1,2)),$T725&lt;=DATEVALUE("9/30/20"&amp;RIGHT(CB$1,2))),AND($U725&gt;=DATEVALUE("10/1/20"&amp;RIGHT(CA$1,2)),$U725&lt;=DATEVALUE("9/30/20"&amp;RIGHT(CB$1,2))),AND($T725&lt;=DATEVALUE("10/1/20"&amp;RIGHT(CA$1,2)),$U725&gt;=DATEVALUE("9/30/20"&amp;RIGHT(CB$1,2)))),
IF(AND($T725&gt;=DATEVALUE("10/1/20"&amp;RIGHT(CA$1,2)),$U725&lt;=DATEVALUE("9/30/20"&amp;RIGHT(CB$1,2))),NETWORKDAYS($T725,$U725,Holidays!$J$3:$J$937),
IF(AND($T725&lt;DATEVALUE("10/1/20"&amp;RIGHT(CA$1,2)),$U725&lt;=DATEVALUE("9/30/20"&amp;RIGHT(CB$1,2))),NETWORKDAYS(DATEVALUE("10/1/20"&amp;RIGHT(CA$1,2)),$U725,Holidays!$J$3:$J$937),
IF($T725&lt;DATEVALUE("10/1/20"&amp;RIGHT(CA$1,2)),NETWORKDAYS(DATEVALUE("10/1/20"&amp;RIGHT(CA$1,2)),DATEVALUE("9/30/20"&amp;RIGHT(CB$1,2)),Holidays!$J$3:$J$937),
IF($T725&gt;=DATEVALUE("10/1/20"&amp;RIGHT(CA$1,2)),NETWORKDAYS($T725,DATEVALUE("9/30/20"&amp;RIGHT(CB$1,2)),Holidays!$J$3:$J$937),"")))),"")/(NETWORKDAYS($T725,$U725,Holidays!$J$3:$J$937)),0))</f>
        <v/>
      </c>
    </row>
    <row r="726" spans="1:80">
      <c r="A726" s="97"/>
      <c r="B726" s="98" t="str">
        <f ca="1">IF(NOT($A726=""),OFFSET('WBS Reference &amp; User Procedure'!$A$1,MATCH($A726,'WBS Reference &amp; User Procedure'!$A:$A,0)-1,1),"")</f>
        <v/>
      </c>
      <c r="D726" s="97"/>
      <c r="T726" s="104" t="str">
        <f>IF(NOT(Q726=""),IF(NOT($S726=""),$S726,#REF!),"")</f>
        <v/>
      </c>
      <c r="U726" s="104" t="str">
        <f>IF(NOT(Q726=""),WORKDAY(T726,Q726,Holidays!$J$3:$J$937),"")</f>
        <v/>
      </c>
      <c r="V726" s="104"/>
      <c r="W726" s="104"/>
      <c r="X726" s="101" t="str">
        <f t="shared" si="153"/>
        <v/>
      </c>
      <c r="AL726" s="87" t="str">
        <f t="shared" ca="1" si="150"/>
        <v/>
      </c>
      <c r="AN726" s="87" t="str">
        <f t="shared" ref="AN726:AW735" ca="1" si="162">IF($Q726="","",IFERROR(OFFSET(INDIRECT("'"&amp;KEY_RESOURCE_STRUCTURE_TAB&amp;"'!"&amp;KEY_RATE_SET_INDEX&amp;""),$AL726-1,COLUMN()-34),0))</f>
        <v/>
      </c>
      <c r="AO726" s="87" t="str">
        <f t="shared" ca="1" si="162"/>
        <v/>
      </c>
      <c r="AP726" s="87" t="str">
        <f t="shared" ca="1" si="162"/>
        <v/>
      </c>
      <c r="AQ726" s="87" t="str">
        <f t="shared" ca="1" si="162"/>
        <v/>
      </c>
      <c r="AR726" s="87" t="str">
        <f t="shared" ca="1" si="162"/>
        <v/>
      </c>
      <c r="AS726" s="87" t="str">
        <f t="shared" ca="1" si="162"/>
        <v/>
      </c>
      <c r="AT726" s="87" t="str">
        <f t="shared" ca="1" si="162"/>
        <v/>
      </c>
      <c r="AU726" s="87" t="str">
        <f t="shared" ca="1" si="162"/>
        <v/>
      </c>
      <c r="AV726" s="87" t="str">
        <f t="shared" ca="1" si="162"/>
        <v/>
      </c>
      <c r="AW726" s="87" t="str">
        <f t="shared" ca="1" si="162"/>
        <v/>
      </c>
      <c r="AX726" s="87" t="str">
        <f t="shared" ref="AX726:BG735" ca="1" si="163">IF($Q726="","",IFERROR(OFFSET(INDIRECT("'"&amp;KEY_RESOURCE_STRUCTURE_TAB&amp;"'!"&amp;KEY_RATE_SET_INDEX&amp;""),$AL726-1,COLUMN()-34),0))</f>
        <v/>
      </c>
      <c r="AY726" s="87" t="str">
        <f t="shared" ca="1" si="163"/>
        <v/>
      </c>
      <c r="AZ726" s="87" t="str">
        <f t="shared" ca="1" si="163"/>
        <v/>
      </c>
      <c r="BA726" s="87" t="str">
        <f t="shared" ca="1" si="163"/>
        <v/>
      </c>
      <c r="BB726" s="87" t="str">
        <f t="shared" ca="1" si="163"/>
        <v/>
      </c>
      <c r="BC726" s="87" t="str">
        <f t="shared" ca="1" si="163"/>
        <v/>
      </c>
      <c r="BD726" s="87" t="str">
        <f t="shared" ca="1" si="163"/>
        <v/>
      </c>
      <c r="BE726" s="87" t="str">
        <f t="shared" ca="1" si="163"/>
        <v/>
      </c>
      <c r="BF726" s="87" t="str">
        <f t="shared" ca="1" si="163"/>
        <v/>
      </c>
      <c r="BG726" s="87" t="str">
        <f t="shared" ca="1" si="163"/>
        <v/>
      </c>
      <c r="BI726" s="87" t="str">
        <f>IF($Q726="","",IFERROR(IF(OR(AND($T726&gt;=DATEVALUE("10/1/20"&amp;RIGHT(BH$1,2)),$T726&lt;=DATEVALUE("9/30/20"&amp;RIGHT(BI$1,2))),AND($U726&gt;=DATEVALUE("10/1/20"&amp;RIGHT(BH$1,2)),$U726&lt;=DATEVALUE("9/30/20"&amp;RIGHT(BI$1,2))),AND($T726&lt;=DATEVALUE("10/1/20"&amp;RIGHT(BH$1,2)),$U726&gt;=DATEVALUE("9/30/20"&amp;RIGHT(BI$1,2)))),
IF(AND($T726&gt;=DATEVALUE("10/1/20"&amp;RIGHT(BH$1,2)),$U726&lt;=DATEVALUE("9/30/20"&amp;RIGHT(BI$1,2))),NETWORKDAYS($T726,$U726,Holidays!$J$3:$J$937),
IF(AND($T726&lt;DATEVALUE("10/1/20"&amp;RIGHT(BH$1,2)),$U726&lt;=DATEVALUE("9/30/20"&amp;RIGHT(BI$1,2))),NETWORKDAYS(DATEVALUE("10/1/20"&amp;RIGHT(BH$1,2)),$U726,Holidays!$J$3:$J$937),
IF($T726&lt;DATEVALUE("10/1/20"&amp;RIGHT(BH$1,2)),NETWORKDAYS(DATEVALUE("10/1/20"&amp;RIGHT(BH$1,2)),DATEVALUE("9/30/20"&amp;RIGHT(BI$1,2)),Holidays!$J$3:$J$937),
IF($T726&gt;=DATEVALUE("10/1/20"&amp;RIGHT(BH$1,2)),NETWORKDAYS($T726,DATEVALUE("9/30/20"&amp;RIGHT(BI$1,2)),Holidays!$J$3:$J$937),"")))),"")/(NETWORKDAYS($T726,$U726,Holidays!$J$3:$J$937)),0))</f>
        <v/>
      </c>
      <c r="BJ726" s="87" t="str">
        <f>IF($Q726="","",IFERROR(IF(OR(AND($T726&gt;=DATEVALUE("10/1/20"&amp;RIGHT(BI$1,2)),$T726&lt;=DATEVALUE("9/30/20"&amp;RIGHT(BJ$1,2))),AND($U726&gt;=DATEVALUE("10/1/20"&amp;RIGHT(BI$1,2)),$U726&lt;=DATEVALUE("9/30/20"&amp;RIGHT(BJ$1,2))),AND($T726&lt;=DATEVALUE("10/1/20"&amp;RIGHT(BI$1,2)),$U726&gt;=DATEVALUE("9/30/20"&amp;RIGHT(BJ$1,2)))),
IF(AND($T726&gt;=DATEVALUE("10/1/20"&amp;RIGHT(BI$1,2)),$U726&lt;=DATEVALUE("9/30/20"&amp;RIGHT(BJ$1,2))),NETWORKDAYS($T726,$U726,Holidays!$J$3:$J$937),
IF(AND($T726&lt;DATEVALUE("10/1/20"&amp;RIGHT(BI$1,2)),$U726&lt;=DATEVALUE("9/30/20"&amp;RIGHT(BJ$1,2))),NETWORKDAYS(DATEVALUE("10/1/20"&amp;RIGHT(BI$1,2)),$U726,Holidays!$J$3:$J$937),
IF($T726&lt;DATEVALUE("10/1/20"&amp;RIGHT(BI$1,2)),NETWORKDAYS(DATEVALUE("10/1/20"&amp;RIGHT(BI$1,2)),DATEVALUE("9/30/20"&amp;RIGHT(BJ$1,2)),Holidays!$J$3:$J$937),
IF($T726&gt;=DATEVALUE("10/1/20"&amp;RIGHT(BI$1,2)),NETWORKDAYS($T726,DATEVALUE("9/30/20"&amp;RIGHT(BJ$1,2)),Holidays!$J$3:$J$937),"")))),"")/(NETWORKDAYS($T726,$U726,Holidays!$J$3:$J$937)),0))</f>
        <v/>
      </c>
      <c r="BK726" s="87" t="str">
        <f>IF($Q726="","",IFERROR(IF(OR(AND($T726&gt;=DATEVALUE("10/1/20"&amp;RIGHT(BJ$1,2)),$T726&lt;=DATEVALUE("9/30/20"&amp;RIGHT(BK$1,2))),AND($U726&gt;=DATEVALUE("10/1/20"&amp;RIGHT(BJ$1,2)),$U726&lt;=DATEVALUE("9/30/20"&amp;RIGHT(BK$1,2))),AND($T726&lt;=DATEVALUE("10/1/20"&amp;RIGHT(BJ$1,2)),$U726&gt;=DATEVALUE("9/30/20"&amp;RIGHT(BK$1,2)))),
IF(AND($T726&gt;=DATEVALUE("10/1/20"&amp;RIGHT(BJ$1,2)),$U726&lt;=DATEVALUE("9/30/20"&amp;RIGHT(BK$1,2))),NETWORKDAYS($T726,$U726,Holidays!$J$3:$J$937),
IF(AND($T726&lt;DATEVALUE("10/1/20"&amp;RIGHT(BJ$1,2)),$U726&lt;=DATEVALUE("9/30/20"&amp;RIGHT(BK$1,2))),NETWORKDAYS(DATEVALUE("10/1/20"&amp;RIGHT(BJ$1,2)),$U726,Holidays!$J$3:$J$937),
IF($T726&lt;DATEVALUE("10/1/20"&amp;RIGHT(BJ$1,2)),NETWORKDAYS(DATEVALUE("10/1/20"&amp;RIGHT(BJ$1,2)),DATEVALUE("9/30/20"&amp;RIGHT(BK$1,2)),Holidays!$J$3:$J$937),
IF($T726&gt;=DATEVALUE("10/1/20"&amp;RIGHT(BJ$1,2)),NETWORKDAYS($T726,DATEVALUE("9/30/20"&amp;RIGHT(BK$1,2)),Holidays!$J$3:$J$937),"")))),"")/(NETWORKDAYS($T726,$U726,Holidays!$J$3:$J$937)),0))</f>
        <v/>
      </c>
      <c r="BL726" s="87" t="str">
        <f>IF($Q726="","",IFERROR(IF(OR(AND($T726&gt;=DATEVALUE("10/1/20"&amp;RIGHT(BK$1,2)),$T726&lt;=DATEVALUE("9/30/20"&amp;RIGHT(BL$1,2))),AND($U726&gt;=DATEVALUE("10/1/20"&amp;RIGHT(BK$1,2)),$U726&lt;=DATEVALUE("9/30/20"&amp;RIGHT(BL$1,2))),AND($T726&lt;=DATEVALUE("10/1/20"&amp;RIGHT(BK$1,2)),$U726&gt;=DATEVALUE("9/30/20"&amp;RIGHT(BL$1,2)))),
IF(AND($T726&gt;=DATEVALUE("10/1/20"&amp;RIGHT(BK$1,2)),$U726&lt;=DATEVALUE("9/30/20"&amp;RIGHT(BL$1,2))),NETWORKDAYS($T726,$U726,Holidays!$J$3:$J$937),
IF(AND($T726&lt;DATEVALUE("10/1/20"&amp;RIGHT(BK$1,2)),$U726&lt;=DATEVALUE("9/30/20"&amp;RIGHT(BL$1,2))),NETWORKDAYS(DATEVALUE("10/1/20"&amp;RIGHT(BK$1,2)),$U726,Holidays!$J$3:$J$937),
IF($T726&lt;DATEVALUE("10/1/20"&amp;RIGHT(BK$1,2)),NETWORKDAYS(DATEVALUE("10/1/20"&amp;RIGHT(BK$1,2)),DATEVALUE("9/30/20"&amp;RIGHT(BL$1,2)),Holidays!$J$3:$J$937),
IF($T726&gt;=DATEVALUE("10/1/20"&amp;RIGHT(BK$1,2)),NETWORKDAYS($T726,DATEVALUE("9/30/20"&amp;RIGHT(BL$1,2)),Holidays!$J$3:$J$937),"")))),"")/(NETWORKDAYS($T726,$U726,Holidays!$J$3:$J$937)),0))</f>
        <v/>
      </c>
      <c r="BM726" s="87" t="str">
        <f>IF($Q726="","",IFERROR(IF(OR(AND($T726&gt;=DATEVALUE("10/1/20"&amp;RIGHT(BL$1,2)),$T726&lt;=DATEVALUE("9/30/20"&amp;RIGHT(BM$1,2))),AND($U726&gt;=DATEVALUE("10/1/20"&amp;RIGHT(BL$1,2)),$U726&lt;=DATEVALUE("9/30/20"&amp;RIGHT(BM$1,2))),AND($T726&lt;=DATEVALUE("10/1/20"&amp;RIGHT(BL$1,2)),$U726&gt;=DATEVALUE("9/30/20"&amp;RIGHT(BM$1,2)))),
IF(AND($T726&gt;=DATEVALUE("10/1/20"&amp;RIGHT(BL$1,2)),$U726&lt;=DATEVALUE("9/30/20"&amp;RIGHT(BM$1,2))),NETWORKDAYS($T726,$U726,Holidays!$J$3:$J$937),
IF(AND($T726&lt;DATEVALUE("10/1/20"&amp;RIGHT(BL$1,2)),$U726&lt;=DATEVALUE("9/30/20"&amp;RIGHT(BM$1,2))),NETWORKDAYS(DATEVALUE("10/1/20"&amp;RIGHT(BL$1,2)),$U726,Holidays!$J$3:$J$937),
IF($T726&lt;DATEVALUE("10/1/20"&amp;RIGHT(BL$1,2)),NETWORKDAYS(DATEVALUE("10/1/20"&amp;RIGHT(BL$1,2)),DATEVALUE("9/30/20"&amp;RIGHT(BM$1,2)),Holidays!$J$3:$J$937),
IF($T726&gt;=DATEVALUE("10/1/20"&amp;RIGHT(BL$1,2)),NETWORKDAYS($T726,DATEVALUE("9/30/20"&amp;RIGHT(BM$1,2)),Holidays!$J$3:$J$937),"")))),"")/(NETWORKDAYS($T726,$U726,Holidays!$J$3:$J$937)),0))</f>
        <v/>
      </c>
      <c r="BN726" s="87" t="str">
        <f>IF($Q726="","",IFERROR(IF(OR(AND($T726&gt;=DATEVALUE("10/1/20"&amp;RIGHT(BM$1,2)),$T726&lt;=DATEVALUE("9/30/20"&amp;RIGHT(BN$1,2))),AND($U726&gt;=DATEVALUE("10/1/20"&amp;RIGHT(BM$1,2)),$U726&lt;=DATEVALUE("9/30/20"&amp;RIGHT(BN$1,2))),AND($T726&lt;=DATEVALUE("10/1/20"&amp;RIGHT(BM$1,2)),$U726&gt;=DATEVALUE("9/30/20"&amp;RIGHT(BN$1,2)))),
IF(AND($T726&gt;=DATEVALUE("10/1/20"&amp;RIGHT(BM$1,2)),$U726&lt;=DATEVALUE("9/30/20"&amp;RIGHT(BN$1,2))),NETWORKDAYS($T726,$U726,Holidays!$J$3:$J$937),
IF(AND($T726&lt;DATEVALUE("10/1/20"&amp;RIGHT(BM$1,2)),$U726&lt;=DATEVALUE("9/30/20"&amp;RIGHT(BN$1,2))),NETWORKDAYS(DATEVALUE("10/1/20"&amp;RIGHT(BM$1,2)),$U726,Holidays!$J$3:$J$937),
IF($T726&lt;DATEVALUE("10/1/20"&amp;RIGHT(BM$1,2)),NETWORKDAYS(DATEVALUE("10/1/20"&amp;RIGHT(BM$1,2)),DATEVALUE("9/30/20"&amp;RIGHT(BN$1,2)),Holidays!$J$3:$J$937),
IF($T726&gt;=DATEVALUE("10/1/20"&amp;RIGHT(BM$1,2)),NETWORKDAYS($T726,DATEVALUE("9/30/20"&amp;RIGHT(BN$1,2)),Holidays!$J$3:$J$937),"")))),"")/(NETWORKDAYS($T726,$U726,Holidays!$J$3:$J$937)),0))</f>
        <v/>
      </c>
      <c r="BO726" s="87" t="str">
        <f>IF($Q726="","",IFERROR(IF(OR(AND($T726&gt;=DATEVALUE("10/1/20"&amp;RIGHT(BN$1,2)),$T726&lt;=DATEVALUE("9/30/20"&amp;RIGHT(BO$1,2))),AND($U726&gt;=DATEVALUE("10/1/20"&amp;RIGHT(BN$1,2)),$U726&lt;=DATEVALUE("9/30/20"&amp;RIGHT(BO$1,2))),AND($T726&lt;=DATEVALUE("10/1/20"&amp;RIGHT(BN$1,2)),$U726&gt;=DATEVALUE("9/30/20"&amp;RIGHT(BO$1,2)))),
IF(AND($T726&gt;=DATEVALUE("10/1/20"&amp;RIGHT(BN$1,2)),$U726&lt;=DATEVALUE("9/30/20"&amp;RIGHT(BO$1,2))),NETWORKDAYS($T726,$U726,Holidays!$J$3:$J$937),
IF(AND($T726&lt;DATEVALUE("10/1/20"&amp;RIGHT(BN$1,2)),$U726&lt;=DATEVALUE("9/30/20"&amp;RIGHT(BO$1,2))),NETWORKDAYS(DATEVALUE("10/1/20"&amp;RIGHT(BN$1,2)),$U726,Holidays!$J$3:$J$937),
IF($T726&lt;DATEVALUE("10/1/20"&amp;RIGHT(BN$1,2)),NETWORKDAYS(DATEVALUE("10/1/20"&amp;RIGHT(BN$1,2)),DATEVALUE("9/30/20"&amp;RIGHT(BO$1,2)),Holidays!$J$3:$J$937),
IF($T726&gt;=DATEVALUE("10/1/20"&amp;RIGHT(BN$1,2)),NETWORKDAYS($T726,DATEVALUE("9/30/20"&amp;RIGHT(BO$1,2)),Holidays!$J$3:$J$937),"")))),"")/(NETWORKDAYS($T726,$U726,Holidays!$J$3:$J$937)),0))</f>
        <v/>
      </c>
      <c r="BP726" s="87" t="str">
        <f>IF($Q726="","",IFERROR(IF(OR(AND($T726&gt;=DATEVALUE("10/1/20"&amp;RIGHT(BO$1,2)),$T726&lt;=DATEVALUE("9/30/20"&amp;RIGHT(BP$1,2))),AND($U726&gt;=DATEVALUE("10/1/20"&amp;RIGHT(BO$1,2)),$U726&lt;=DATEVALUE("9/30/20"&amp;RIGHT(BP$1,2))),AND($T726&lt;=DATEVALUE("10/1/20"&amp;RIGHT(BO$1,2)),$U726&gt;=DATEVALUE("9/30/20"&amp;RIGHT(BP$1,2)))),
IF(AND($T726&gt;=DATEVALUE("10/1/20"&amp;RIGHT(BO$1,2)),$U726&lt;=DATEVALUE("9/30/20"&amp;RIGHT(BP$1,2))),NETWORKDAYS($T726,$U726,Holidays!$J$3:$J$937),
IF(AND($T726&lt;DATEVALUE("10/1/20"&amp;RIGHT(BO$1,2)),$U726&lt;=DATEVALUE("9/30/20"&amp;RIGHT(BP$1,2))),NETWORKDAYS(DATEVALUE("10/1/20"&amp;RIGHT(BO$1,2)),$U726,Holidays!$J$3:$J$937),
IF($T726&lt;DATEVALUE("10/1/20"&amp;RIGHT(BO$1,2)),NETWORKDAYS(DATEVALUE("10/1/20"&amp;RIGHT(BO$1,2)),DATEVALUE("9/30/20"&amp;RIGHT(BP$1,2)),Holidays!$J$3:$J$937),
IF($T726&gt;=DATEVALUE("10/1/20"&amp;RIGHT(BO$1,2)),NETWORKDAYS($T726,DATEVALUE("9/30/20"&amp;RIGHT(BP$1,2)),Holidays!$J$3:$J$937),"")))),"")/(NETWORKDAYS($T726,$U726,Holidays!$J$3:$J$937)),0))</f>
        <v/>
      </c>
      <c r="BQ726" s="87" t="str">
        <f>IF($Q726="","",IFERROR(IF(OR(AND($T726&gt;=DATEVALUE("10/1/20"&amp;RIGHT(BP$1,2)),$T726&lt;=DATEVALUE("9/30/20"&amp;RIGHT(BQ$1,2))),AND($U726&gt;=DATEVALUE("10/1/20"&amp;RIGHT(BP$1,2)),$U726&lt;=DATEVALUE("9/30/20"&amp;RIGHT(BQ$1,2))),AND($T726&lt;=DATEVALUE("10/1/20"&amp;RIGHT(BP$1,2)),$U726&gt;=DATEVALUE("9/30/20"&amp;RIGHT(BQ$1,2)))),
IF(AND($T726&gt;=DATEVALUE("10/1/20"&amp;RIGHT(BP$1,2)),$U726&lt;=DATEVALUE("9/30/20"&amp;RIGHT(BQ$1,2))),NETWORKDAYS($T726,$U726,Holidays!$J$3:$J$937),
IF(AND($T726&lt;DATEVALUE("10/1/20"&amp;RIGHT(BP$1,2)),$U726&lt;=DATEVALUE("9/30/20"&amp;RIGHT(BQ$1,2))),NETWORKDAYS(DATEVALUE("10/1/20"&amp;RIGHT(BP$1,2)),$U726,Holidays!$J$3:$J$937),
IF($T726&lt;DATEVALUE("10/1/20"&amp;RIGHT(BP$1,2)),NETWORKDAYS(DATEVALUE("10/1/20"&amp;RIGHT(BP$1,2)),DATEVALUE("9/30/20"&amp;RIGHT(BQ$1,2)),Holidays!$J$3:$J$937),
IF($T726&gt;=DATEVALUE("10/1/20"&amp;RIGHT(BP$1,2)),NETWORKDAYS($T726,DATEVALUE("9/30/20"&amp;RIGHT(BQ$1,2)),Holidays!$J$3:$J$937),"")))),"")/(NETWORKDAYS($T726,$U726,Holidays!$J$3:$J$937)),0))</f>
        <v/>
      </c>
      <c r="BR726" s="87" t="str">
        <f>IF($Q726="","",IFERROR(IF(OR(AND($T726&gt;=DATEVALUE("10/1/20"&amp;RIGHT(BQ$1,2)),$T726&lt;=DATEVALUE("9/30/20"&amp;RIGHT(BR$1,2))),AND($U726&gt;=DATEVALUE("10/1/20"&amp;RIGHT(BQ$1,2)),$U726&lt;=DATEVALUE("9/30/20"&amp;RIGHT(BR$1,2))),AND($T726&lt;=DATEVALUE("10/1/20"&amp;RIGHT(BQ$1,2)),$U726&gt;=DATEVALUE("9/30/20"&amp;RIGHT(BR$1,2)))),
IF(AND($T726&gt;=DATEVALUE("10/1/20"&amp;RIGHT(BQ$1,2)),$U726&lt;=DATEVALUE("9/30/20"&amp;RIGHT(BR$1,2))),NETWORKDAYS($T726,$U726,Holidays!$J$3:$J$937),
IF(AND($T726&lt;DATEVALUE("10/1/20"&amp;RIGHT(BQ$1,2)),$U726&lt;=DATEVALUE("9/30/20"&amp;RIGHT(BR$1,2))),NETWORKDAYS(DATEVALUE("10/1/20"&amp;RIGHT(BQ$1,2)),$U726,Holidays!$J$3:$J$937),
IF($T726&lt;DATEVALUE("10/1/20"&amp;RIGHT(BQ$1,2)),NETWORKDAYS(DATEVALUE("10/1/20"&amp;RIGHT(BQ$1,2)),DATEVALUE("9/30/20"&amp;RIGHT(BR$1,2)),Holidays!$J$3:$J$937),
IF($T726&gt;=DATEVALUE("10/1/20"&amp;RIGHT(BQ$1,2)),NETWORKDAYS($T726,DATEVALUE("9/30/20"&amp;RIGHT(BR$1,2)),Holidays!$J$3:$J$937),"")))),"")/(NETWORKDAYS($T726,$U726,Holidays!$J$3:$J$937)),0))</f>
        <v/>
      </c>
      <c r="BS726" s="87" t="str">
        <f>IF($Q726="","",IFERROR(IF(OR(AND($T726&gt;=DATEVALUE("10/1/20"&amp;RIGHT(BR$1,2)),$T726&lt;=DATEVALUE("9/30/20"&amp;RIGHT(BS$1,2))),AND($U726&gt;=DATEVALUE("10/1/20"&amp;RIGHT(BR$1,2)),$U726&lt;=DATEVALUE("9/30/20"&amp;RIGHT(BS$1,2))),AND($T726&lt;=DATEVALUE("10/1/20"&amp;RIGHT(BR$1,2)),$U726&gt;=DATEVALUE("9/30/20"&amp;RIGHT(BS$1,2)))),
IF(AND($T726&gt;=DATEVALUE("10/1/20"&amp;RIGHT(BR$1,2)),$U726&lt;=DATEVALUE("9/30/20"&amp;RIGHT(BS$1,2))),NETWORKDAYS($T726,$U726,Holidays!$J$3:$J$937),
IF(AND($T726&lt;DATEVALUE("10/1/20"&amp;RIGHT(BR$1,2)),$U726&lt;=DATEVALUE("9/30/20"&amp;RIGHT(BS$1,2))),NETWORKDAYS(DATEVALUE("10/1/20"&amp;RIGHT(BR$1,2)),$U726,Holidays!$J$3:$J$937),
IF($T726&lt;DATEVALUE("10/1/20"&amp;RIGHT(BR$1,2)),NETWORKDAYS(DATEVALUE("10/1/20"&amp;RIGHT(BR$1,2)),DATEVALUE("9/30/20"&amp;RIGHT(BS$1,2)),Holidays!$J$3:$J$937),
IF($T726&gt;=DATEVALUE("10/1/20"&amp;RIGHT(BR$1,2)),NETWORKDAYS($T726,DATEVALUE("9/30/20"&amp;RIGHT(BS$1,2)),Holidays!$J$3:$J$937),"")))),"")/(NETWORKDAYS($T726,$U726,Holidays!$J$3:$J$937)),0))</f>
        <v/>
      </c>
      <c r="BT726" s="87" t="str">
        <f>IF($Q726="","",IFERROR(IF(OR(AND($T726&gt;=DATEVALUE("10/1/20"&amp;RIGHT(BS$1,2)),$T726&lt;=DATEVALUE("9/30/20"&amp;RIGHT(BT$1,2))),AND($U726&gt;=DATEVALUE("10/1/20"&amp;RIGHT(BS$1,2)),$U726&lt;=DATEVALUE("9/30/20"&amp;RIGHT(BT$1,2))),AND($T726&lt;=DATEVALUE("10/1/20"&amp;RIGHT(BS$1,2)),$U726&gt;=DATEVALUE("9/30/20"&amp;RIGHT(BT$1,2)))),
IF(AND($T726&gt;=DATEVALUE("10/1/20"&amp;RIGHT(BS$1,2)),$U726&lt;=DATEVALUE("9/30/20"&amp;RIGHT(BT$1,2))),NETWORKDAYS($T726,$U726,Holidays!$J$3:$J$937),
IF(AND($T726&lt;DATEVALUE("10/1/20"&amp;RIGHT(BS$1,2)),$U726&lt;=DATEVALUE("9/30/20"&amp;RIGHT(BT$1,2))),NETWORKDAYS(DATEVALUE("10/1/20"&amp;RIGHT(BS$1,2)),$U726,Holidays!$J$3:$J$937),
IF($T726&lt;DATEVALUE("10/1/20"&amp;RIGHT(BS$1,2)),NETWORKDAYS(DATEVALUE("10/1/20"&amp;RIGHT(BS$1,2)),DATEVALUE("9/30/20"&amp;RIGHT(BT$1,2)),Holidays!$J$3:$J$937),
IF($T726&gt;=DATEVALUE("10/1/20"&amp;RIGHT(BS$1,2)),NETWORKDAYS($T726,DATEVALUE("9/30/20"&amp;RIGHT(BT$1,2)),Holidays!$J$3:$J$937),"")))),"")/(NETWORKDAYS($T726,$U726,Holidays!$J$3:$J$937)),0))</f>
        <v/>
      </c>
      <c r="BU726" s="87" t="str">
        <f>IF($Q726="","",IFERROR(IF(OR(AND($T726&gt;=DATEVALUE("10/1/20"&amp;RIGHT(BT$1,2)),$T726&lt;=DATEVALUE("9/30/20"&amp;RIGHT(BU$1,2))),AND($U726&gt;=DATEVALUE("10/1/20"&amp;RIGHT(BT$1,2)),$U726&lt;=DATEVALUE("9/30/20"&amp;RIGHT(BU$1,2))),AND($T726&lt;=DATEVALUE("10/1/20"&amp;RIGHT(BT$1,2)),$U726&gt;=DATEVALUE("9/30/20"&amp;RIGHT(BU$1,2)))),
IF(AND($T726&gt;=DATEVALUE("10/1/20"&amp;RIGHT(BT$1,2)),$U726&lt;=DATEVALUE("9/30/20"&amp;RIGHT(BU$1,2))),NETWORKDAYS($T726,$U726,Holidays!$J$3:$J$937),
IF(AND($T726&lt;DATEVALUE("10/1/20"&amp;RIGHT(BT$1,2)),$U726&lt;=DATEVALUE("9/30/20"&amp;RIGHT(BU$1,2))),NETWORKDAYS(DATEVALUE("10/1/20"&amp;RIGHT(BT$1,2)),$U726,Holidays!$J$3:$J$937),
IF($T726&lt;DATEVALUE("10/1/20"&amp;RIGHT(BT$1,2)),NETWORKDAYS(DATEVALUE("10/1/20"&amp;RIGHT(BT$1,2)),DATEVALUE("9/30/20"&amp;RIGHT(BU$1,2)),Holidays!$J$3:$J$937),
IF($T726&gt;=DATEVALUE("10/1/20"&amp;RIGHT(BT$1,2)),NETWORKDAYS($T726,DATEVALUE("9/30/20"&amp;RIGHT(BU$1,2)),Holidays!$J$3:$J$937),"")))),"")/(NETWORKDAYS($T726,$U726,Holidays!$J$3:$J$937)),0))</f>
        <v/>
      </c>
      <c r="BV726" s="87" t="str">
        <f>IF($Q726="","",IFERROR(IF(OR(AND($T726&gt;=DATEVALUE("10/1/20"&amp;RIGHT(BU$1,2)),$T726&lt;=DATEVALUE("9/30/20"&amp;RIGHT(BV$1,2))),AND($U726&gt;=DATEVALUE("10/1/20"&amp;RIGHT(BU$1,2)),$U726&lt;=DATEVALUE("9/30/20"&amp;RIGHT(BV$1,2))),AND($T726&lt;=DATEVALUE("10/1/20"&amp;RIGHT(BU$1,2)),$U726&gt;=DATEVALUE("9/30/20"&amp;RIGHT(BV$1,2)))),
IF(AND($T726&gt;=DATEVALUE("10/1/20"&amp;RIGHT(BU$1,2)),$U726&lt;=DATEVALUE("9/30/20"&amp;RIGHT(BV$1,2))),NETWORKDAYS($T726,$U726,Holidays!$J$3:$J$937),
IF(AND($T726&lt;DATEVALUE("10/1/20"&amp;RIGHT(BU$1,2)),$U726&lt;=DATEVALUE("9/30/20"&amp;RIGHT(BV$1,2))),NETWORKDAYS(DATEVALUE("10/1/20"&amp;RIGHT(BU$1,2)),$U726,Holidays!$J$3:$J$937),
IF($T726&lt;DATEVALUE("10/1/20"&amp;RIGHT(BU$1,2)),NETWORKDAYS(DATEVALUE("10/1/20"&amp;RIGHT(BU$1,2)),DATEVALUE("9/30/20"&amp;RIGHT(BV$1,2)),Holidays!$J$3:$J$937),
IF($T726&gt;=DATEVALUE("10/1/20"&amp;RIGHT(BU$1,2)),NETWORKDAYS($T726,DATEVALUE("9/30/20"&amp;RIGHT(BV$1,2)),Holidays!$J$3:$J$937),"")))),"")/(NETWORKDAYS($T726,$U726,Holidays!$J$3:$J$937)),0))</f>
        <v/>
      </c>
      <c r="BW726" s="87" t="str">
        <f>IF($Q726="","",IFERROR(IF(OR(AND($T726&gt;=DATEVALUE("10/1/20"&amp;RIGHT(BV$1,2)),$T726&lt;=DATEVALUE("9/30/20"&amp;RIGHT(BW$1,2))),AND($U726&gt;=DATEVALUE("10/1/20"&amp;RIGHT(BV$1,2)),$U726&lt;=DATEVALUE("9/30/20"&amp;RIGHT(BW$1,2))),AND($T726&lt;=DATEVALUE("10/1/20"&amp;RIGHT(BV$1,2)),$U726&gt;=DATEVALUE("9/30/20"&amp;RIGHT(BW$1,2)))),
IF(AND($T726&gt;=DATEVALUE("10/1/20"&amp;RIGHT(BV$1,2)),$U726&lt;=DATEVALUE("9/30/20"&amp;RIGHT(BW$1,2))),NETWORKDAYS($T726,$U726,Holidays!$J$3:$J$937),
IF(AND($T726&lt;DATEVALUE("10/1/20"&amp;RIGHT(BV$1,2)),$U726&lt;=DATEVALUE("9/30/20"&amp;RIGHT(BW$1,2))),NETWORKDAYS(DATEVALUE("10/1/20"&amp;RIGHT(BV$1,2)),$U726,Holidays!$J$3:$J$937),
IF($T726&lt;DATEVALUE("10/1/20"&amp;RIGHT(BV$1,2)),NETWORKDAYS(DATEVALUE("10/1/20"&amp;RIGHT(BV$1,2)),DATEVALUE("9/30/20"&amp;RIGHT(BW$1,2)),Holidays!$J$3:$J$937),
IF($T726&gt;=DATEVALUE("10/1/20"&amp;RIGHT(BV$1,2)),NETWORKDAYS($T726,DATEVALUE("9/30/20"&amp;RIGHT(BW$1,2)),Holidays!$J$3:$J$937),"")))),"")/(NETWORKDAYS($T726,$U726,Holidays!$J$3:$J$937)),0))</f>
        <v/>
      </c>
      <c r="BX726" s="87" t="str">
        <f>IF($Q726="","",IFERROR(IF(OR(AND($T726&gt;=DATEVALUE("10/1/20"&amp;RIGHT(BW$1,2)),$T726&lt;=DATEVALUE("9/30/20"&amp;RIGHT(BX$1,2))),AND($U726&gt;=DATEVALUE("10/1/20"&amp;RIGHT(BW$1,2)),$U726&lt;=DATEVALUE("9/30/20"&amp;RIGHT(BX$1,2))),AND($T726&lt;=DATEVALUE("10/1/20"&amp;RIGHT(BW$1,2)),$U726&gt;=DATEVALUE("9/30/20"&amp;RIGHT(BX$1,2)))),
IF(AND($T726&gt;=DATEVALUE("10/1/20"&amp;RIGHT(BW$1,2)),$U726&lt;=DATEVALUE("9/30/20"&amp;RIGHT(BX$1,2))),NETWORKDAYS($T726,$U726,Holidays!$J$3:$J$937),
IF(AND($T726&lt;DATEVALUE("10/1/20"&amp;RIGHT(BW$1,2)),$U726&lt;=DATEVALUE("9/30/20"&amp;RIGHT(BX$1,2))),NETWORKDAYS(DATEVALUE("10/1/20"&amp;RIGHT(BW$1,2)),$U726,Holidays!$J$3:$J$937),
IF($T726&lt;DATEVALUE("10/1/20"&amp;RIGHT(BW$1,2)),NETWORKDAYS(DATEVALUE("10/1/20"&amp;RIGHT(BW$1,2)),DATEVALUE("9/30/20"&amp;RIGHT(BX$1,2)),Holidays!$J$3:$J$937),
IF($T726&gt;=DATEVALUE("10/1/20"&amp;RIGHT(BW$1,2)),NETWORKDAYS($T726,DATEVALUE("9/30/20"&amp;RIGHT(BX$1,2)),Holidays!$J$3:$J$937),"")))),"")/(NETWORKDAYS($T726,$U726,Holidays!$J$3:$J$937)),0))</f>
        <v/>
      </c>
      <c r="BY726" s="87" t="str">
        <f>IF($Q726="","",IFERROR(IF(OR(AND($T726&gt;=DATEVALUE("10/1/20"&amp;RIGHT(BX$1,2)),$T726&lt;=DATEVALUE("9/30/20"&amp;RIGHT(BY$1,2))),AND($U726&gt;=DATEVALUE("10/1/20"&amp;RIGHT(BX$1,2)),$U726&lt;=DATEVALUE("9/30/20"&amp;RIGHT(BY$1,2))),AND($T726&lt;=DATEVALUE("10/1/20"&amp;RIGHT(BX$1,2)),$U726&gt;=DATEVALUE("9/30/20"&amp;RIGHT(BY$1,2)))),
IF(AND($T726&gt;=DATEVALUE("10/1/20"&amp;RIGHT(BX$1,2)),$U726&lt;=DATEVALUE("9/30/20"&amp;RIGHT(BY$1,2))),NETWORKDAYS($T726,$U726,Holidays!$J$3:$J$937),
IF(AND($T726&lt;DATEVALUE("10/1/20"&amp;RIGHT(BX$1,2)),$U726&lt;=DATEVALUE("9/30/20"&amp;RIGHT(BY$1,2))),NETWORKDAYS(DATEVALUE("10/1/20"&amp;RIGHT(BX$1,2)),$U726,Holidays!$J$3:$J$937),
IF($T726&lt;DATEVALUE("10/1/20"&amp;RIGHT(BX$1,2)),NETWORKDAYS(DATEVALUE("10/1/20"&amp;RIGHT(BX$1,2)),DATEVALUE("9/30/20"&amp;RIGHT(BY$1,2)),Holidays!$J$3:$J$937),
IF($T726&gt;=DATEVALUE("10/1/20"&amp;RIGHT(BX$1,2)),NETWORKDAYS($T726,DATEVALUE("9/30/20"&amp;RIGHT(BY$1,2)),Holidays!$J$3:$J$937),"")))),"")/(NETWORKDAYS($T726,$U726,Holidays!$J$3:$J$937)),0))</f>
        <v/>
      </c>
      <c r="BZ726" s="87" t="str">
        <f>IF($Q726="","",IFERROR(IF(OR(AND($T726&gt;=DATEVALUE("10/1/20"&amp;RIGHT(BY$1,2)),$T726&lt;=DATEVALUE("9/30/20"&amp;RIGHT(BZ$1,2))),AND($U726&gt;=DATEVALUE("10/1/20"&amp;RIGHT(BY$1,2)),$U726&lt;=DATEVALUE("9/30/20"&amp;RIGHT(BZ$1,2))),AND($T726&lt;=DATEVALUE("10/1/20"&amp;RIGHT(BY$1,2)),$U726&gt;=DATEVALUE("9/30/20"&amp;RIGHT(BZ$1,2)))),
IF(AND($T726&gt;=DATEVALUE("10/1/20"&amp;RIGHT(BY$1,2)),$U726&lt;=DATEVALUE("9/30/20"&amp;RIGHT(BZ$1,2))),NETWORKDAYS($T726,$U726,Holidays!$J$3:$J$937),
IF(AND($T726&lt;DATEVALUE("10/1/20"&amp;RIGHT(BY$1,2)),$U726&lt;=DATEVALUE("9/30/20"&amp;RIGHT(BZ$1,2))),NETWORKDAYS(DATEVALUE("10/1/20"&amp;RIGHT(BY$1,2)),$U726,Holidays!$J$3:$J$937),
IF($T726&lt;DATEVALUE("10/1/20"&amp;RIGHT(BY$1,2)),NETWORKDAYS(DATEVALUE("10/1/20"&amp;RIGHT(BY$1,2)),DATEVALUE("9/30/20"&amp;RIGHT(BZ$1,2)),Holidays!$J$3:$J$937),
IF($T726&gt;=DATEVALUE("10/1/20"&amp;RIGHT(BY$1,2)),NETWORKDAYS($T726,DATEVALUE("9/30/20"&amp;RIGHT(BZ$1,2)),Holidays!$J$3:$J$937),"")))),"")/(NETWORKDAYS($T726,$U726,Holidays!$J$3:$J$937)),0))</f>
        <v/>
      </c>
      <c r="CA726" s="87" t="str">
        <f>IF($Q726="","",IFERROR(IF(OR(AND($T726&gt;=DATEVALUE("10/1/20"&amp;RIGHT(BZ$1,2)),$T726&lt;=DATEVALUE("9/30/20"&amp;RIGHT(CA$1,2))),AND($U726&gt;=DATEVALUE("10/1/20"&amp;RIGHT(BZ$1,2)),$U726&lt;=DATEVALUE("9/30/20"&amp;RIGHT(CA$1,2))),AND($T726&lt;=DATEVALUE("10/1/20"&amp;RIGHT(BZ$1,2)),$U726&gt;=DATEVALUE("9/30/20"&amp;RIGHT(CA$1,2)))),
IF(AND($T726&gt;=DATEVALUE("10/1/20"&amp;RIGHT(BZ$1,2)),$U726&lt;=DATEVALUE("9/30/20"&amp;RIGHT(CA$1,2))),NETWORKDAYS($T726,$U726,Holidays!$J$3:$J$937),
IF(AND($T726&lt;DATEVALUE("10/1/20"&amp;RIGHT(BZ$1,2)),$U726&lt;=DATEVALUE("9/30/20"&amp;RIGHT(CA$1,2))),NETWORKDAYS(DATEVALUE("10/1/20"&amp;RIGHT(BZ$1,2)),$U726,Holidays!$J$3:$J$937),
IF($T726&lt;DATEVALUE("10/1/20"&amp;RIGHT(BZ$1,2)),NETWORKDAYS(DATEVALUE("10/1/20"&amp;RIGHT(BZ$1,2)),DATEVALUE("9/30/20"&amp;RIGHT(CA$1,2)),Holidays!$J$3:$J$937),
IF($T726&gt;=DATEVALUE("10/1/20"&amp;RIGHT(BZ$1,2)),NETWORKDAYS($T726,DATEVALUE("9/30/20"&amp;RIGHT(CA$1,2)),Holidays!$J$3:$J$937),"")))),"")/(NETWORKDAYS($T726,$U726,Holidays!$J$3:$J$937)),0))</f>
        <v/>
      </c>
      <c r="CB726" s="87" t="str">
        <f>IF($Q726="","",IFERROR(IF(OR(AND($T726&gt;=DATEVALUE("10/1/20"&amp;RIGHT(CA$1,2)),$T726&lt;=DATEVALUE("9/30/20"&amp;RIGHT(CB$1,2))),AND($U726&gt;=DATEVALUE("10/1/20"&amp;RIGHT(CA$1,2)),$U726&lt;=DATEVALUE("9/30/20"&amp;RIGHT(CB$1,2))),AND($T726&lt;=DATEVALUE("10/1/20"&amp;RIGHT(CA$1,2)),$U726&gt;=DATEVALUE("9/30/20"&amp;RIGHT(CB$1,2)))),
IF(AND($T726&gt;=DATEVALUE("10/1/20"&amp;RIGHT(CA$1,2)),$U726&lt;=DATEVALUE("9/30/20"&amp;RIGHT(CB$1,2))),NETWORKDAYS($T726,$U726,Holidays!$J$3:$J$937),
IF(AND($T726&lt;DATEVALUE("10/1/20"&amp;RIGHT(CA$1,2)),$U726&lt;=DATEVALUE("9/30/20"&amp;RIGHT(CB$1,2))),NETWORKDAYS(DATEVALUE("10/1/20"&amp;RIGHT(CA$1,2)),$U726,Holidays!$J$3:$J$937),
IF($T726&lt;DATEVALUE("10/1/20"&amp;RIGHT(CA$1,2)),NETWORKDAYS(DATEVALUE("10/1/20"&amp;RIGHT(CA$1,2)),DATEVALUE("9/30/20"&amp;RIGHT(CB$1,2)),Holidays!$J$3:$J$937),
IF($T726&gt;=DATEVALUE("10/1/20"&amp;RIGHT(CA$1,2)),NETWORKDAYS($T726,DATEVALUE("9/30/20"&amp;RIGHT(CB$1,2)),Holidays!$J$3:$J$937),"")))),"")/(NETWORKDAYS($T726,$U726,Holidays!$J$3:$J$937)),0))</f>
        <v/>
      </c>
    </row>
    <row r="727" spans="1:80">
      <c r="A727" s="97"/>
      <c r="B727" s="98" t="str">
        <f ca="1">IF(NOT($A727=""),OFFSET('WBS Reference &amp; User Procedure'!$A$1,MATCH($A727,'WBS Reference &amp; User Procedure'!$A:$A,0)-1,1),"")</f>
        <v/>
      </c>
      <c r="D727" s="97"/>
      <c r="T727" s="104" t="str">
        <f>IF(NOT(Q727=""),IF(NOT($S727=""),$S727,#REF!),"")</f>
        <v/>
      </c>
      <c r="U727" s="104" t="str">
        <f>IF(NOT(Q727=""),WORKDAY(T727,Q727,Holidays!$J$3:$J$937),"")</f>
        <v/>
      </c>
      <c r="V727" s="104"/>
      <c r="W727" s="104"/>
      <c r="X727" s="101" t="str">
        <f t="shared" si="153"/>
        <v/>
      </c>
      <c r="AL727" s="87" t="str">
        <f t="shared" ca="1" si="150"/>
        <v/>
      </c>
      <c r="AN727" s="87" t="str">
        <f t="shared" ca="1" si="162"/>
        <v/>
      </c>
      <c r="AO727" s="87" t="str">
        <f t="shared" ca="1" si="162"/>
        <v/>
      </c>
      <c r="AP727" s="87" t="str">
        <f t="shared" ca="1" si="162"/>
        <v/>
      </c>
      <c r="AQ727" s="87" t="str">
        <f t="shared" ca="1" si="162"/>
        <v/>
      </c>
      <c r="AR727" s="87" t="str">
        <f t="shared" ca="1" si="162"/>
        <v/>
      </c>
      <c r="AS727" s="87" t="str">
        <f t="shared" ca="1" si="162"/>
        <v/>
      </c>
      <c r="AT727" s="87" t="str">
        <f t="shared" ca="1" si="162"/>
        <v/>
      </c>
      <c r="AU727" s="87" t="str">
        <f t="shared" ca="1" si="162"/>
        <v/>
      </c>
      <c r="AV727" s="87" t="str">
        <f t="shared" ca="1" si="162"/>
        <v/>
      </c>
      <c r="AW727" s="87" t="str">
        <f t="shared" ca="1" si="162"/>
        <v/>
      </c>
      <c r="AX727" s="87" t="str">
        <f t="shared" ca="1" si="163"/>
        <v/>
      </c>
      <c r="AY727" s="87" t="str">
        <f t="shared" ca="1" si="163"/>
        <v/>
      </c>
      <c r="AZ727" s="87" t="str">
        <f t="shared" ca="1" si="163"/>
        <v/>
      </c>
      <c r="BA727" s="87" t="str">
        <f t="shared" ca="1" si="163"/>
        <v/>
      </c>
      <c r="BB727" s="87" t="str">
        <f t="shared" ca="1" si="163"/>
        <v/>
      </c>
      <c r="BC727" s="87" t="str">
        <f t="shared" ca="1" si="163"/>
        <v/>
      </c>
      <c r="BD727" s="87" t="str">
        <f t="shared" ca="1" si="163"/>
        <v/>
      </c>
      <c r="BE727" s="87" t="str">
        <f t="shared" ca="1" si="163"/>
        <v/>
      </c>
      <c r="BF727" s="87" t="str">
        <f t="shared" ca="1" si="163"/>
        <v/>
      </c>
      <c r="BG727" s="87" t="str">
        <f t="shared" ca="1" si="163"/>
        <v/>
      </c>
      <c r="BI727" s="87" t="str">
        <f>IF($Q727="","",IFERROR(IF(OR(AND($T727&gt;=DATEVALUE("10/1/20"&amp;RIGHT(BH$1,2)),$T727&lt;=DATEVALUE("9/30/20"&amp;RIGHT(BI$1,2))),AND($U727&gt;=DATEVALUE("10/1/20"&amp;RIGHT(BH$1,2)),$U727&lt;=DATEVALUE("9/30/20"&amp;RIGHT(BI$1,2))),AND($T727&lt;=DATEVALUE("10/1/20"&amp;RIGHT(BH$1,2)),$U727&gt;=DATEVALUE("9/30/20"&amp;RIGHT(BI$1,2)))),
IF(AND($T727&gt;=DATEVALUE("10/1/20"&amp;RIGHT(BH$1,2)),$U727&lt;=DATEVALUE("9/30/20"&amp;RIGHT(BI$1,2))),NETWORKDAYS($T727,$U727,Holidays!$J$3:$J$937),
IF(AND($T727&lt;DATEVALUE("10/1/20"&amp;RIGHT(BH$1,2)),$U727&lt;=DATEVALUE("9/30/20"&amp;RIGHT(BI$1,2))),NETWORKDAYS(DATEVALUE("10/1/20"&amp;RIGHT(BH$1,2)),$U727,Holidays!$J$3:$J$937),
IF($T727&lt;DATEVALUE("10/1/20"&amp;RIGHT(BH$1,2)),NETWORKDAYS(DATEVALUE("10/1/20"&amp;RIGHT(BH$1,2)),DATEVALUE("9/30/20"&amp;RIGHT(BI$1,2)),Holidays!$J$3:$J$937),
IF($T727&gt;=DATEVALUE("10/1/20"&amp;RIGHT(BH$1,2)),NETWORKDAYS($T727,DATEVALUE("9/30/20"&amp;RIGHT(BI$1,2)),Holidays!$J$3:$J$937),"")))),"")/(NETWORKDAYS($T727,$U727,Holidays!$J$3:$J$937)),0))</f>
        <v/>
      </c>
      <c r="BJ727" s="87" t="str">
        <f>IF($Q727="","",IFERROR(IF(OR(AND($T727&gt;=DATEVALUE("10/1/20"&amp;RIGHT(BI$1,2)),$T727&lt;=DATEVALUE("9/30/20"&amp;RIGHT(BJ$1,2))),AND($U727&gt;=DATEVALUE("10/1/20"&amp;RIGHT(BI$1,2)),$U727&lt;=DATEVALUE("9/30/20"&amp;RIGHT(BJ$1,2))),AND($T727&lt;=DATEVALUE("10/1/20"&amp;RIGHT(BI$1,2)),$U727&gt;=DATEVALUE("9/30/20"&amp;RIGHT(BJ$1,2)))),
IF(AND($T727&gt;=DATEVALUE("10/1/20"&amp;RIGHT(BI$1,2)),$U727&lt;=DATEVALUE("9/30/20"&amp;RIGHT(BJ$1,2))),NETWORKDAYS($T727,$U727,Holidays!$J$3:$J$937),
IF(AND($T727&lt;DATEVALUE("10/1/20"&amp;RIGHT(BI$1,2)),$U727&lt;=DATEVALUE("9/30/20"&amp;RIGHT(BJ$1,2))),NETWORKDAYS(DATEVALUE("10/1/20"&amp;RIGHT(BI$1,2)),$U727,Holidays!$J$3:$J$937),
IF($T727&lt;DATEVALUE("10/1/20"&amp;RIGHT(BI$1,2)),NETWORKDAYS(DATEVALUE("10/1/20"&amp;RIGHT(BI$1,2)),DATEVALUE("9/30/20"&amp;RIGHT(BJ$1,2)),Holidays!$J$3:$J$937),
IF($T727&gt;=DATEVALUE("10/1/20"&amp;RIGHT(BI$1,2)),NETWORKDAYS($T727,DATEVALUE("9/30/20"&amp;RIGHT(BJ$1,2)),Holidays!$J$3:$J$937),"")))),"")/(NETWORKDAYS($T727,$U727,Holidays!$J$3:$J$937)),0))</f>
        <v/>
      </c>
      <c r="BK727" s="87" t="str">
        <f>IF($Q727="","",IFERROR(IF(OR(AND($T727&gt;=DATEVALUE("10/1/20"&amp;RIGHT(BJ$1,2)),$T727&lt;=DATEVALUE("9/30/20"&amp;RIGHT(BK$1,2))),AND($U727&gt;=DATEVALUE("10/1/20"&amp;RIGHT(BJ$1,2)),$U727&lt;=DATEVALUE("9/30/20"&amp;RIGHT(BK$1,2))),AND($T727&lt;=DATEVALUE("10/1/20"&amp;RIGHT(BJ$1,2)),$U727&gt;=DATEVALUE("9/30/20"&amp;RIGHT(BK$1,2)))),
IF(AND($T727&gt;=DATEVALUE("10/1/20"&amp;RIGHT(BJ$1,2)),$U727&lt;=DATEVALUE("9/30/20"&amp;RIGHT(BK$1,2))),NETWORKDAYS($T727,$U727,Holidays!$J$3:$J$937),
IF(AND($T727&lt;DATEVALUE("10/1/20"&amp;RIGHT(BJ$1,2)),$U727&lt;=DATEVALUE("9/30/20"&amp;RIGHT(BK$1,2))),NETWORKDAYS(DATEVALUE("10/1/20"&amp;RIGHT(BJ$1,2)),$U727,Holidays!$J$3:$J$937),
IF($T727&lt;DATEVALUE("10/1/20"&amp;RIGHT(BJ$1,2)),NETWORKDAYS(DATEVALUE("10/1/20"&amp;RIGHT(BJ$1,2)),DATEVALUE("9/30/20"&amp;RIGHT(BK$1,2)),Holidays!$J$3:$J$937),
IF($T727&gt;=DATEVALUE("10/1/20"&amp;RIGHT(BJ$1,2)),NETWORKDAYS($T727,DATEVALUE("9/30/20"&amp;RIGHT(BK$1,2)),Holidays!$J$3:$J$937),"")))),"")/(NETWORKDAYS($T727,$U727,Holidays!$J$3:$J$937)),0))</f>
        <v/>
      </c>
      <c r="BL727" s="87" t="str">
        <f>IF($Q727="","",IFERROR(IF(OR(AND($T727&gt;=DATEVALUE("10/1/20"&amp;RIGHT(BK$1,2)),$T727&lt;=DATEVALUE("9/30/20"&amp;RIGHT(BL$1,2))),AND($U727&gt;=DATEVALUE("10/1/20"&amp;RIGHT(BK$1,2)),$U727&lt;=DATEVALUE("9/30/20"&amp;RIGHT(BL$1,2))),AND($T727&lt;=DATEVALUE("10/1/20"&amp;RIGHT(BK$1,2)),$U727&gt;=DATEVALUE("9/30/20"&amp;RIGHT(BL$1,2)))),
IF(AND($T727&gt;=DATEVALUE("10/1/20"&amp;RIGHT(BK$1,2)),$U727&lt;=DATEVALUE("9/30/20"&amp;RIGHT(BL$1,2))),NETWORKDAYS($T727,$U727,Holidays!$J$3:$J$937),
IF(AND($T727&lt;DATEVALUE("10/1/20"&amp;RIGHT(BK$1,2)),$U727&lt;=DATEVALUE("9/30/20"&amp;RIGHT(BL$1,2))),NETWORKDAYS(DATEVALUE("10/1/20"&amp;RIGHT(BK$1,2)),$U727,Holidays!$J$3:$J$937),
IF($T727&lt;DATEVALUE("10/1/20"&amp;RIGHT(BK$1,2)),NETWORKDAYS(DATEVALUE("10/1/20"&amp;RIGHT(BK$1,2)),DATEVALUE("9/30/20"&amp;RIGHT(BL$1,2)),Holidays!$J$3:$J$937),
IF($T727&gt;=DATEVALUE("10/1/20"&amp;RIGHT(BK$1,2)),NETWORKDAYS($T727,DATEVALUE("9/30/20"&amp;RIGHT(BL$1,2)),Holidays!$J$3:$J$937),"")))),"")/(NETWORKDAYS($T727,$U727,Holidays!$J$3:$J$937)),0))</f>
        <v/>
      </c>
      <c r="BM727" s="87" t="str">
        <f>IF($Q727="","",IFERROR(IF(OR(AND($T727&gt;=DATEVALUE("10/1/20"&amp;RIGHT(BL$1,2)),$T727&lt;=DATEVALUE("9/30/20"&amp;RIGHT(BM$1,2))),AND($U727&gt;=DATEVALUE("10/1/20"&amp;RIGHT(BL$1,2)),$U727&lt;=DATEVALUE("9/30/20"&amp;RIGHT(BM$1,2))),AND($T727&lt;=DATEVALUE("10/1/20"&amp;RIGHT(BL$1,2)),$U727&gt;=DATEVALUE("9/30/20"&amp;RIGHT(BM$1,2)))),
IF(AND($T727&gt;=DATEVALUE("10/1/20"&amp;RIGHT(BL$1,2)),$U727&lt;=DATEVALUE("9/30/20"&amp;RIGHT(BM$1,2))),NETWORKDAYS($T727,$U727,Holidays!$J$3:$J$937),
IF(AND($T727&lt;DATEVALUE("10/1/20"&amp;RIGHT(BL$1,2)),$U727&lt;=DATEVALUE("9/30/20"&amp;RIGHT(BM$1,2))),NETWORKDAYS(DATEVALUE("10/1/20"&amp;RIGHT(BL$1,2)),$U727,Holidays!$J$3:$J$937),
IF($T727&lt;DATEVALUE("10/1/20"&amp;RIGHT(BL$1,2)),NETWORKDAYS(DATEVALUE("10/1/20"&amp;RIGHT(BL$1,2)),DATEVALUE("9/30/20"&amp;RIGHT(BM$1,2)),Holidays!$J$3:$J$937),
IF($T727&gt;=DATEVALUE("10/1/20"&amp;RIGHT(BL$1,2)),NETWORKDAYS($T727,DATEVALUE("9/30/20"&amp;RIGHT(BM$1,2)),Holidays!$J$3:$J$937),"")))),"")/(NETWORKDAYS($T727,$U727,Holidays!$J$3:$J$937)),0))</f>
        <v/>
      </c>
      <c r="BN727" s="87" t="str">
        <f>IF($Q727="","",IFERROR(IF(OR(AND($T727&gt;=DATEVALUE("10/1/20"&amp;RIGHT(BM$1,2)),$T727&lt;=DATEVALUE("9/30/20"&amp;RIGHT(BN$1,2))),AND($U727&gt;=DATEVALUE("10/1/20"&amp;RIGHT(BM$1,2)),$U727&lt;=DATEVALUE("9/30/20"&amp;RIGHT(BN$1,2))),AND($T727&lt;=DATEVALUE("10/1/20"&amp;RIGHT(BM$1,2)),$U727&gt;=DATEVALUE("9/30/20"&amp;RIGHT(BN$1,2)))),
IF(AND($T727&gt;=DATEVALUE("10/1/20"&amp;RIGHT(BM$1,2)),$U727&lt;=DATEVALUE("9/30/20"&amp;RIGHT(BN$1,2))),NETWORKDAYS($T727,$U727,Holidays!$J$3:$J$937),
IF(AND($T727&lt;DATEVALUE("10/1/20"&amp;RIGHT(BM$1,2)),$U727&lt;=DATEVALUE("9/30/20"&amp;RIGHT(BN$1,2))),NETWORKDAYS(DATEVALUE("10/1/20"&amp;RIGHT(BM$1,2)),$U727,Holidays!$J$3:$J$937),
IF($T727&lt;DATEVALUE("10/1/20"&amp;RIGHT(BM$1,2)),NETWORKDAYS(DATEVALUE("10/1/20"&amp;RIGHT(BM$1,2)),DATEVALUE("9/30/20"&amp;RIGHT(BN$1,2)),Holidays!$J$3:$J$937),
IF($T727&gt;=DATEVALUE("10/1/20"&amp;RIGHT(BM$1,2)),NETWORKDAYS($T727,DATEVALUE("9/30/20"&amp;RIGHT(BN$1,2)),Holidays!$J$3:$J$937),"")))),"")/(NETWORKDAYS($T727,$U727,Holidays!$J$3:$J$937)),0))</f>
        <v/>
      </c>
      <c r="BO727" s="87" t="str">
        <f>IF($Q727="","",IFERROR(IF(OR(AND($T727&gt;=DATEVALUE("10/1/20"&amp;RIGHT(BN$1,2)),$T727&lt;=DATEVALUE("9/30/20"&amp;RIGHT(BO$1,2))),AND($U727&gt;=DATEVALUE("10/1/20"&amp;RIGHT(BN$1,2)),$U727&lt;=DATEVALUE("9/30/20"&amp;RIGHT(BO$1,2))),AND($T727&lt;=DATEVALUE("10/1/20"&amp;RIGHT(BN$1,2)),$U727&gt;=DATEVALUE("9/30/20"&amp;RIGHT(BO$1,2)))),
IF(AND($T727&gt;=DATEVALUE("10/1/20"&amp;RIGHT(BN$1,2)),$U727&lt;=DATEVALUE("9/30/20"&amp;RIGHT(BO$1,2))),NETWORKDAYS($T727,$U727,Holidays!$J$3:$J$937),
IF(AND($T727&lt;DATEVALUE("10/1/20"&amp;RIGHT(BN$1,2)),$U727&lt;=DATEVALUE("9/30/20"&amp;RIGHT(BO$1,2))),NETWORKDAYS(DATEVALUE("10/1/20"&amp;RIGHT(BN$1,2)),$U727,Holidays!$J$3:$J$937),
IF($T727&lt;DATEVALUE("10/1/20"&amp;RIGHT(BN$1,2)),NETWORKDAYS(DATEVALUE("10/1/20"&amp;RIGHT(BN$1,2)),DATEVALUE("9/30/20"&amp;RIGHT(BO$1,2)),Holidays!$J$3:$J$937),
IF($T727&gt;=DATEVALUE("10/1/20"&amp;RIGHT(BN$1,2)),NETWORKDAYS($T727,DATEVALUE("9/30/20"&amp;RIGHT(BO$1,2)),Holidays!$J$3:$J$937),"")))),"")/(NETWORKDAYS($T727,$U727,Holidays!$J$3:$J$937)),0))</f>
        <v/>
      </c>
      <c r="BP727" s="87" t="str">
        <f>IF($Q727="","",IFERROR(IF(OR(AND($T727&gt;=DATEVALUE("10/1/20"&amp;RIGHT(BO$1,2)),$T727&lt;=DATEVALUE("9/30/20"&amp;RIGHT(BP$1,2))),AND($U727&gt;=DATEVALUE("10/1/20"&amp;RIGHT(BO$1,2)),$U727&lt;=DATEVALUE("9/30/20"&amp;RIGHT(BP$1,2))),AND($T727&lt;=DATEVALUE("10/1/20"&amp;RIGHT(BO$1,2)),$U727&gt;=DATEVALUE("9/30/20"&amp;RIGHT(BP$1,2)))),
IF(AND($T727&gt;=DATEVALUE("10/1/20"&amp;RIGHT(BO$1,2)),$U727&lt;=DATEVALUE("9/30/20"&amp;RIGHT(BP$1,2))),NETWORKDAYS($T727,$U727,Holidays!$J$3:$J$937),
IF(AND($T727&lt;DATEVALUE("10/1/20"&amp;RIGHT(BO$1,2)),$U727&lt;=DATEVALUE("9/30/20"&amp;RIGHT(BP$1,2))),NETWORKDAYS(DATEVALUE("10/1/20"&amp;RIGHT(BO$1,2)),$U727,Holidays!$J$3:$J$937),
IF($T727&lt;DATEVALUE("10/1/20"&amp;RIGHT(BO$1,2)),NETWORKDAYS(DATEVALUE("10/1/20"&amp;RIGHT(BO$1,2)),DATEVALUE("9/30/20"&amp;RIGHT(BP$1,2)),Holidays!$J$3:$J$937),
IF($T727&gt;=DATEVALUE("10/1/20"&amp;RIGHT(BO$1,2)),NETWORKDAYS($T727,DATEVALUE("9/30/20"&amp;RIGHT(BP$1,2)),Holidays!$J$3:$J$937),"")))),"")/(NETWORKDAYS($T727,$U727,Holidays!$J$3:$J$937)),0))</f>
        <v/>
      </c>
      <c r="BQ727" s="87" t="str">
        <f>IF($Q727="","",IFERROR(IF(OR(AND($T727&gt;=DATEVALUE("10/1/20"&amp;RIGHT(BP$1,2)),$T727&lt;=DATEVALUE("9/30/20"&amp;RIGHT(BQ$1,2))),AND($U727&gt;=DATEVALUE("10/1/20"&amp;RIGHT(BP$1,2)),$U727&lt;=DATEVALUE("9/30/20"&amp;RIGHT(BQ$1,2))),AND($T727&lt;=DATEVALUE("10/1/20"&amp;RIGHT(BP$1,2)),$U727&gt;=DATEVALUE("9/30/20"&amp;RIGHT(BQ$1,2)))),
IF(AND($T727&gt;=DATEVALUE("10/1/20"&amp;RIGHT(BP$1,2)),$U727&lt;=DATEVALUE("9/30/20"&amp;RIGHT(BQ$1,2))),NETWORKDAYS($T727,$U727,Holidays!$J$3:$J$937),
IF(AND($T727&lt;DATEVALUE("10/1/20"&amp;RIGHT(BP$1,2)),$U727&lt;=DATEVALUE("9/30/20"&amp;RIGHT(BQ$1,2))),NETWORKDAYS(DATEVALUE("10/1/20"&amp;RIGHT(BP$1,2)),$U727,Holidays!$J$3:$J$937),
IF($T727&lt;DATEVALUE("10/1/20"&amp;RIGHT(BP$1,2)),NETWORKDAYS(DATEVALUE("10/1/20"&amp;RIGHT(BP$1,2)),DATEVALUE("9/30/20"&amp;RIGHT(BQ$1,2)),Holidays!$J$3:$J$937),
IF($T727&gt;=DATEVALUE("10/1/20"&amp;RIGHT(BP$1,2)),NETWORKDAYS($T727,DATEVALUE("9/30/20"&amp;RIGHT(BQ$1,2)),Holidays!$J$3:$J$937),"")))),"")/(NETWORKDAYS($T727,$U727,Holidays!$J$3:$J$937)),0))</f>
        <v/>
      </c>
      <c r="BR727" s="87" t="str">
        <f>IF($Q727="","",IFERROR(IF(OR(AND($T727&gt;=DATEVALUE("10/1/20"&amp;RIGHT(BQ$1,2)),$T727&lt;=DATEVALUE("9/30/20"&amp;RIGHT(BR$1,2))),AND($U727&gt;=DATEVALUE("10/1/20"&amp;RIGHT(BQ$1,2)),$U727&lt;=DATEVALUE("9/30/20"&amp;RIGHT(BR$1,2))),AND($T727&lt;=DATEVALUE("10/1/20"&amp;RIGHT(BQ$1,2)),$U727&gt;=DATEVALUE("9/30/20"&amp;RIGHT(BR$1,2)))),
IF(AND($T727&gt;=DATEVALUE("10/1/20"&amp;RIGHT(BQ$1,2)),$U727&lt;=DATEVALUE("9/30/20"&amp;RIGHT(BR$1,2))),NETWORKDAYS($T727,$U727,Holidays!$J$3:$J$937),
IF(AND($T727&lt;DATEVALUE("10/1/20"&amp;RIGHT(BQ$1,2)),$U727&lt;=DATEVALUE("9/30/20"&amp;RIGHT(BR$1,2))),NETWORKDAYS(DATEVALUE("10/1/20"&amp;RIGHT(BQ$1,2)),$U727,Holidays!$J$3:$J$937),
IF($T727&lt;DATEVALUE("10/1/20"&amp;RIGHT(BQ$1,2)),NETWORKDAYS(DATEVALUE("10/1/20"&amp;RIGHT(BQ$1,2)),DATEVALUE("9/30/20"&amp;RIGHT(BR$1,2)),Holidays!$J$3:$J$937),
IF($T727&gt;=DATEVALUE("10/1/20"&amp;RIGHT(BQ$1,2)),NETWORKDAYS($T727,DATEVALUE("9/30/20"&amp;RIGHT(BR$1,2)),Holidays!$J$3:$J$937),"")))),"")/(NETWORKDAYS($T727,$U727,Holidays!$J$3:$J$937)),0))</f>
        <v/>
      </c>
      <c r="BS727" s="87" t="str">
        <f>IF($Q727="","",IFERROR(IF(OR(AND($T727&gt;=DATEVALUE("10/1/20"&amp;RIGHT(BR$1,2)),$T727&lt;=DATEVALUE("9/30/20"&amp;RIGHT(BS$1,2))),AND($U727&gt;=DATEVALUE("10/1/20"&amp;RIGHT(BR$1,2)),$U727&lt;=DATEVALUE("9/30/20"&amp;RIGHT(BS$1,2))),AND($T727&lt;=DATEVALUE("10/1/20"&amp;RIGHT(BR$1,2)),$U727&gt;=DATEVALUE("9/30/20"&amp;RIGHT(BS$1,2)))),
IF(AND($T727&gt;=DATEVALUE("10/1/20"&amp;RIGHT(BR$1,2)),$U727&lt;=DATEVALUE("9/30/20"&amp;RIGHT(BS$1,2))),NETWORKDAYS($T727,$U727,Holidays!$J$3:$J$937),
IF(AND($T727&lt;DATEVALUE("10/1/20"&amp;RIGHT(BR$1,2)),$U727&lt;=DATEVALUE("9/30/20"&amp;RIGHT(BS$1,2))),NETWORKDAYS(DATEVALUE("10/1/20"&amp;RIGHT(BR$1,2)),$U727,Holidays!$J$3:$J$937),
IF($T727&lt;DATEVALUE("10/1/20"&amp;RIGHT(BR$1,2)),NETWORKDAYS(DATEVALUE("10/1/20"&amp;RIGHT(BR$1,2)),DATEVALUE("9/30/20"&amp;RIGHT(BS$1,2)),Holidays!$J$3:$J$937),
IF($T727&gt;=DATEVALUE("10/1/20"&amp;RIGHT(BR$1,2)),NETWORKDAYS($T727,DATEVALUE("9/30/20"&amp;RIGHT(BS$1,2)),Holidays!$J$3:$J$937),"")))),"")/(NETWORKDAYS($T727,$U727,Holidays!$J$3:$J$937)),0))</f>
        <v/>
      </c>
      <c r="BT727" s="87" t="str">
        <f>IF($Q727="","",IFERROR(IF(OR(AND($T727&gt;=DATEVALUE("10/1/20"&amp;RIGHT(BS$1,2)),$T727&lt;=DATEVALUE("9/30/20"&amp;RIGHT(BT$1,2))),AND($U727&gt;=DATEVALUE("10/1/20"&amp;RIGHT(BS$1,2)),$U727&lt;=DATEVALUE("9/30/20"&amp;RIGHT(BT$1,2))),AND($T727&lt;=DATEVALUE("10/1/20"&amp;RIGHT(BS$1,2)),$U727&gt;=DATEVALUE("9/30/20"&amp;RIGHT(BT$1,2)))),
IF(AND($T727&gt;=DATEVALUE("10/1/20"&amp;RIGHT(BS$1,2)),$U727&lt;=DATEVALUE("9/30/20"&amp;RIGHT(BT$1,2))),NETWORKDAYS($T727,$U727,Holidays!$J$3:$J$937),
IF(AND($T727&lt;DATEVALUE("10/1/20"&amp;RIGHT(BS$1,2)),$U727&lt;=DATEVALUE("9/30/20"&amp;RIGHT(BT$1,2))),NETWORKDAYS(DATEVALUE("10/1/20"&amp;RIGHT(BS$1,2)),$U727,Holidays!$J$3:$J$937),
IF($T727&lt;DATEVALUE("10/1/20"&amp;RIGHT(BS$1,2)),NETWORKDAYS(DATEVALUE("10/1/20"&amp;RIGHT(BS$1,2)),DATEVALUE("9/30/20"&amp;RIGHT(BT$1,2)),Holidays!$J$3:$J$937),
IF($T727&gt;=DATEVALUE("10/1/20"&amp;RIGHT(BS$1,2)),NETWORKDAYS($T727,DATEVALUE("9/30/20"&amp;RIGHT(BT$1,2)),Holidays!$J$3:$J$937),"")))),"")/(NETWORKDAYS($T727,$U727,Holidays!$J$3:$J$937)),0))</f>
        <v/>
      </c>
      <c r="BU727" s="87" t="str">
        <f>IF($Q727="","",IFERROR(IF(OR(AND($T727&gt;=DATEVALUE("10/1/20"&amp;RIGHT(BT$1,2)),$T727&lt;=DATEVALUE("9/30/20"&amp;RIGHT(BU$1,2))),AND($U727&gt;=DATEVALUE("10/1/20"&amp;RIGHT(BT$1,2)),$U727&lt;=DATEVALUE("9/30/20"&amp;RIGHT(BU$1,2))),AND($T727&lt;=DATEVALUE("10/1/20"&amp;RIGHT(BT$1,2)),$U727&gt;=DATEVALUE("9/30/20"&amp;RIGHT(BU$1,2)))),
IF(AND($T727&gt;=DATEVALUE("10/1/20"&amp;RIGHT(BT$1,2)),$U727&lt;=DATEVALUE("9/30/20"&amp;RIGHT(BU$1,2))),NETWORKDAYS($T727,$U727,Holidays!$J$3:$J$937),
IF(AND($T727&lt;DATEVALUE("10/1/20"&amp;RIGHT(BT$1,2)),$U727&lt;=DATEVALUE("9/30/20"&amp;RIGHT(BU$1,2))),NETWORKDAYS(DATEVALUE("10/1/20"&amp;RIGHT(BT$1,2)),$U727,Holidays!$J$3:$J$937),
IF($T727&lt;DATEVALUE("10/1/20"&amp;RIGHT(BT$1,2)),NETWORKDAYS(DATEVALUE("10/1/20"&amp;RIGHT(BT$1,2)),DATEVALUE("9/30/20"&amp;RIGHT(BU$1,2)),Holidays!$J$3:$J$937),
IF($T727&gt;=DATEVALUE("10/1/20"&amp;RIGHT(BT$1,2)),NETWORKDAYS($T727,DATEVALUE("9/30/20"&amp;RIGHT(BU$1,2)),Holidays!$J$3:$J$937),"")))),"")/(NETWORKDAYS($T727,$U727,Holidays!$J$3:$J$937)),0))</f>
        <v/>
      </c>
      <c r="BV727" s="87" t="str">
        <f>IF($Q727="","",IFERROR(IF(OR(AND($T727&gt;=DATEVALUE("10/1/20"&amp;RIGHT(BU$1,2)),$T727&lt;=DATEVALUE("9/30/20"&amp;RIGHT(BV$1,2))),AND($U727&gt;=DATEVALUE("10/1/20"&amp;RIGHT(BU$1,2)),$U727&lt;=DATEVALUE("9/30/20"&amp;RIGHT(BV$1,2))),AND($T727&lt;=DATEVALUE("10/1/20"&amp;RIGHT(BU$1,2)),$U727&gt;=DATEVALUE("9/30/20"&amp;RIGHT(BV$1,2)))),
IF(AND($T727&gt;=DATEVALUE("10/1/20"&amp;RIGHT(BU$1,2)),$U727&lt;=DATEVALUE("9/30/20"&amp;RIGHT(BV$1,2))),NETWORKDAYS($T727,$U727,Holidays!$J$3:$J$937),
IF(AND($T727&lt;DATEVALUE("10/1/20"&amp;RIGHT(BU$1,2)),$U727&lt;=DATEVALUE("9/30/20"&amp;RIGHT(BV$1,2))),NETWORKDAYS(DATEVALUE("10/1/20"&amp;RIGHT(BU$1,2)),$U727,Holidays!$J$3:$J$937),
IF($T727&lt;DATEVALUE("10/1/20"&amp;RIGHT(BU$1,2)),NETWORKDAYS(DATEVALUE("10/1/20"&amp;RIGHT(BU$1,2)),DATEVALUE("9/30/20"&amp;RIGHT(BV$1,2)),Holidays!$J$3:$J$937),
IF($T727&gt;=DATEVALUE("10/1/20"&amp;RIGHT(BU$1,2)),NETWORKDAYS($T727,DATEVALUE("9/30/20"&amp;RIGHT(BV$1,2)),Holidays!$J$3:$J$937),"")))),"")/(NETWORKDAYS($T727,$U727,Holidays!$J$3:$J$937)),0))</f>
        <v/>
      </c>
      <c r="BW727" s="87" t="str">
        <f>IF($Q727="","",IFERROR(IF(OR(AND($T727&gt;=DATEVALUE("10/1/20"&amp;RIGHT(BV$1,2)),$T727&lt;=DATEVALUE("9/30/20"&amp;RIGHT(BW$1,2))),AND($U727&gt;=DATEVALUE("10/1/20"&amp;RIGHT(BV$1,2)),$U727&lt;=DATEVALUE("9/30/20"&amp;RIGHT(BW$1,2))),AND($T727&lt;=DATEVALUE("10/1/20"&amp;RIGHT(BV$1,2)),$U727&gt;=DATEVALUE("9/30/20"&amp;RIGHT(BW$1,2)))),
IF(AND($T727&gt;=DATEVALUE("10/1/20"&amp;RIGHT(BV$1,2)),$U727&lt;=DATEVALUE("9/30/20"&amp;RIGHT(BW$1,2))),NETWORKDAYS($T727,$U727,Holidays!$J$3:$J$937),
IF(AND($T727&lt;DATEVALUE("10/1/20"&amp;RIGHT(BV$1,2)),$U727&lt;=DATEVALUE("9/30/20"&amp;RIGHT(BW$1,2))),NETWORKDAYS(DATEVALUE("10/1/20"&amp;RIGHT(BV$1,2)),$U727,Holidays!$J$3:$J$937),
IF($T727&lt;DATEVALUE("10/1/20"&amp;RIGHT(BV$1,2)),NETWORKDAYS(DATEVALUE("10/1/20"&amp;RIGHT(BV$1,2)),DATEVALUE("9/30/20"&amp;RIGHT(BW$1,2)),Holidays!$J$3:$J$937),
IF($T727&gt;=DATEVALUE("10/1/20"&amp;RIGHT(BV$1,2)),NETWORKDAYS($T727,DATEVALUE("9/30/20"&amp;RIGHT(BW$1,2)),Holidays!$J$3:$J$937),"")))),"")/(NETWORKDAYS($T727,$U727,Holidays!$J$3:$J$937)),0))</f>
        <v/>
      </c>
      <c r="BX727" s="87" t="str">
        <f>IF($Q727="","",IFERROR(IF(OR(AND($T727&gt;=DATEVALUE("10/1/20"&amp;RIGHT(BW$1,2)),$T727&lt;=DATEVALUE("9/30/20"&amp;RIGHT(BX$1,2))),AND($U727&gt;=DATEVALUE("10/1/20"&amp;RIGHT(BW$1,2)),$U727&lt;=DATEVALUE("9/30/20"&amp;RIGHT(BX$1,2))),AND($T727&lt;=DATEVALUE("10/1/20"&amp;RIGHT(BW$1,2)),$U727&gt;=DATEVALUE("9/30/20"&amp;RIGHT(BX$1,2)))),
IF(AND($T727&gt;=DATEVALUE("10/1/20"&amp;RIGHT(BW$1,2)),$U727&lt;=DATEVALUE("9/30/20"&amp;RIGHT(BX$1,2))),NETWORKDAYS($T727,$U727,Holidays!$J$3:$J$937),
IF(AND($T727&lt;DATEVALUE("10/1/20"&amp;RIGHT(BW$1,2)),$U727&lt;=DATEVALUE("9/30/20"&amp;RIGHT(BX$1,2))),NETWORKDAYS(DATEVALUE("10/1/20"&amp;RIGHT(BW$1,2)),$U727,Holidays!$J$3:$J$937),
IF($T727&lt;DATEVALUE("10/1/20"&amp;RIGHT(BW$1,2)),NETWORKDAYS(DATEVALUE("10/1/20"&amp;RIGHT(BW$1,2)),DATEVALUE("9/30/20"&amp;RIGHT(BX$1,2)),Holidays!$J$3:$J$937),
IF($T727&gt;=DATEVALUE("10/1/20"&amp;RIGHT(BW$1,2)),NETWORKDAYS($T727,DATEVALUE("9/30/20"&amp;RIGHT(BX$1,2)),Holidays!$J$3:$J$937),"")))),"")/(NETWORKDAYS($T727,$U727,Holidays!$J$3:$J$937)),0))</f>
        <v/>
      </c>
      <c r="BY727" s="87" t="str">
        <f>IF($Q727="","",IFERROR(IF(OR(AND($T727&gt;=DATEVALUE("10/1/20"&amp;RIGHT(BX$1,2)),$T727&lt;=DATEVALUE("9/30/20"&amp;RIGHT(BY$1,2))),AND($U727&gt;=DATEVALUE("10/1/20"&amp;RIGHT(BX$1,2)),$U727&lt;=DATEVALUE("9/30/20"&amp;RIGHT(BY$1,2))),AND($T727&lt;=DATEVALUE("10/1/20"&amp;RIGHT(BX$1,2)),$U727&gt;=DATEVALUE("9/30/20"&amp;RIGHT(BY$1,2)))),
IF(AND($T727&gt;=DATEVALUE("10/1/20"&amp;RIGHT(BX$1,2)),$U727&lt;=DATEVALUE("9/30/20"&amp;RIGHT(BY$1,2))),NETWORKDAYS($T727,$U727,Holidays!$J$3:$J$937),
IF(AND($T727&lt;DATEVALUE("10/1/20"&amp;RIGHT(BX$1,2)),$U727&lt;=DATEVALUE("9/30/20"&amp;RIGHT(BY$1,2))),NETWORKDAYS(DATEVALUE("10/1/20"&amp;RIGHT(BX$1,2)),$U727,Holidays!$J$3:$J$937),
IF($T727&lt;DATEVALUE("10/1/20"&amp;RIGHT(BX$1,2)),NETWORKDAYS(DATEVALUE("10/1/20"&amp;RIGHT(BX$1,2)),DATEVALUE("9/30/20"&amp;RIGHT(BY$1,2)),Holidays!$J$3:$J$937),
IF($T727&gt;=DATEVALUE("10/1/20"&amp;RIGHT(BX$1,2)),NETWORKDAYS($T727,DATEVALUE("9/30/20"&amp;RIGHT(BY$1,2)),Holidays!$J$3:$J$937),"")))),"")/(NETWORKDAYS($T727,$U727,Holidays!$J$3:$J$937)),0))</f>
        <v/>
      </c>
      <c r="BZ727" s="87" t="str">
        <f>IF($Q727="","",IFERROR(IF(OR(AND($T727&gt;=DATEVALUE("10/1/20"&amp;RIGHT(BY$1,2)),$T727&lt;=DATEVALUE("9/30/20"&amp;RIGHT(BZ$1,2))),AND($U727&gt;=DATEVALUE("10/1/20"&amp;RIGHT(BY$1,2)),$U727&lt;=DATEVALUE("9/30/20"&amp;RIGHT(BZ$1,2))),AND($T727&lt;=DATEVALUE("10/1/20"&amp;RIGHT(BY$1,2)),$U727&gt;=DATEVALUE("9/30/20"&amp;RIGHT(BZ$1,2)))),
IF(AND($T727&gt;=DATEVALUE("10/1/20"&amp;RIGHT(BY$1,2)),$U727&lt;=DATEVALUE("9/30/20"&amp;RIGHT(BZ$1,2))),NETWORKDAYS($T727,$U727,Holidays!$J$3:$J$937),
IF(AND($T727&lt;DATEVALUE("10/1/20"&amp;RIGHT(BY$1,2)),$U727&lt;=DATEVALUE("9/30/20"&amp;RIGHT(BZ$1,2))),NETWORKDAYS(DATEVALUE("10/1/20"&amp;RIGHT(BY$1,2)),$U727,Holidays!$J$3:$J$937),
IF($T727&lt;DATEVALUE("10/1/20"&amp;RIGHT(BY$1,2)),NETWORKDAYS(DATEVALUE("10/1/20"&amp;RIGHT(BY$1,2)),DATEVALUE("9/30/20"&amp;RIGHT(BZ$1,2)),Holidays!$J$3:$J$937),
IF($T727&gt;=DATEVALUE("10/1/20"&amp;RIGHT(BY$1,2)),NETWORKDAYS($T727,DATEVALUE("9/30/20"&amp;RIGHT(BZ$1,2)),Holidays!$J$3:$J$937),"")))),"")/(NETWORKDAYS($T727,$U727,Holidays!$J$3:$J$937)),0))</f>
        <v/>
      </c>
      <c r="CA727" s="87" t="str">
        <f>IF($Q727="","",IFERROR(IF(OR(AND($T727&gt;=DATEVALUE("10/1/20"&amp;RIGHT(BZ$1,2)),$T727&lt;=DATEVALUE("9/30/20"&amp;RIGHT(CA$1,2))),AND($U727&gt;=DATEVALUE("10/1/20"&amp;RIGHT(BZ$1,2)),$U727&lt;=DATEVALUE("9/30/20"&amp;RIGHT(CA$1,2))),AND($T727&lt;=DATEVALUE("10/1/20"&amp;RIGHT(BZ$1,2)),$U727&gt;=DATEVALUE("9/30/20"&amp;RIGHT(CA$1,2)))),
IF(AND($T727&gt;=DATEVALUE("10/1/20"&amp;RIGHT(BZ$1,2)),$U727&lt;=DATEVALUE("9/30/20"&amp;RIGHT(CA$1,2))),NETWORKDAYS($T727,$U727,Holidays!$J$3:$J$937),
IF(AND($T727&lt;DATEVALUE("10/1/20"&amp;RIGHT(BZ$1,2)),$U727&lt;=DATEVALUE("9/30/20"&amp;RIGHT(CA$1,2))),NETWORKDAYS(DATEVALUE("10/1/20"&amp;RIGHT(BZ$1,2)),$U727,Holidays!$J$3:$J$937),
IF($T727&lt;DATEVALUE("10/1/20"&amp;RIGHT(BZ$1,2)),NETWORKDAYS(DATEVALUE("10/1/20"&amp;RIGHT(BZ$1,2)),DATEVALUE("9/30/20"&amp;RIGHT(CA$1,2)),Holidays!$J$3:$J$937),
IF($T727&gt;=DATEVALUE("10/1/20"&amp;RIGHT(BZ$1,2)),NETWORKDAYS($T727,DATEVALUE("9/30/20"&amp;RIGHT(CA$1,2)),Holidays!$J$3:$J$937),"")))),"")/(NETWORKDAYS($T727,$U727,Holidays!$J$3:$J$937)),0))</f>
        <v/>
      </c>
      <c r="CB727" s="87" t="str">
        <f>IF($Q727="","",IFERROR(IF(OR(AND($T727&gt;=DATEVALUE("10/1/20"&amp;RIGHT(CA$1,2)),$T727&lt;=DATEVALUE("9/30/20"&amp;RIGHT(CB$1,2))),AND($U727&gt;=DATEVALUE("10/1/20"&amp;RIGHT(CA$1,2)),$U727&lt;=DATEVALUE("9/30/20"&amp;RIGHT(CB$1,2))),AND($T727&lt;=DATEVALUE("10/1/20"&amp;RIGHT(CA$1,2)),$U727&gt;=DATEVALUE("9/30/20"&amp;RIGHT(CB$1,2)))),
IF(AND($T727&gt;=DATEVALUE("10/1/20"&amp;RIGHT(CA$1,2)),$U727&lt;=DATEVALUE("9/30/20"&amp;RIGHT(CB$1,2))),NETWORKDAYS($T727,$U727,Holidays!$J$3:$J$937),
IF(AND($T727&lt;DATEVALUE("10/1/20"&amp;RIGHT(CA$1,2)),$U727&lt;=DATEVALUE("9/30/20"&amp;RIGHT(CB$1,2))),NETWORKDAYS(DATEVALUE("10/1/20"&amp;RIGHT(CA$1,2)),$U727,Holidays!$J$3:$J$937),
IF($T727&lt;DATEVALUE("10/1/20"&amp;RIGHT(CA$1,2)),NETWORKDAYS(DATEVALUE("10/1/20"&amp;RIGHT(CA$1,2)),DATEVALUE("9/30/20"&amp;RIGHT(CB$1,2)),Holidays!$J$3:$J$937),
IF($T727&gt;=DATEVALUE("10/1/20"&amp;RIGHT(CA$1,2)),NETWORKDAYS($T727,DATEVALUE("9/30/20"&amp;RIGHT(CB$1,2)),Holidays!$J$3:$J$937),"")))),"")/(NETWORKDAYS($T727,$U727,Holidays!$J$3:$J$937)),0))</f>
        <v/>
      </c>
    </row>
    <row r="728" spans="1:80">
      <c r="A728" s="97"/>
      <c r="B728" s="98" t="str">
        <f ca="1">IF(NOT($A728=""),OFFSET('WBS Reference &amp; User Procedure'!$A$1,MATCH($A728,'WBS Reference &amp; User Procedure'!$A:$A,0)-1,1),"")</f>
        <v/>
      </c>
      <c r="D728" s="97"/>
      <c r="T728" s="104" t="str">
        <f>IF(NOT(Q728=""),IF(NOT($S728=""),$S728,#REF!),"")</f>
        <v/>
      </c>
      <c r="U728" s="104" t="str">
        <f>IF(NOT(Q728=""),WORKDAY(T728,Q728,Holidays!$J$3:$J$937),"")</f>
        <v/>
      </c>
      <c r="V728" s="104"/>
      <c r="W728" s="104"/>
      <c r="X728" s="101" t="str">
        <f t="shared" si="153"/>
        <v/>
      </c>
      <c r="AL728" s="87" t="str">
        <f t="shared" ca="1" si="150"/>
        <v/>
      </c>
      <c r="AN728" s="87" t="str">
        <f t="shared" ca="1" si="162"/>
        <v/>
      </c>
      <c r="AO728" s="87" t="str">
        <f t="shared" ca="1" si="162"/>
        <v/>
      </c>
      <c r="AP728" s="87" t="str">
        <f t="shared" ca="1" si="162"/>
        <v/>
      </c>
      <c r="AQ728" s="87" t="str">
        <f t="shared" ca="1" si="162"/>
        <v/>
      </c>
      <c r="AR728" s="87" t="str">
        <f t="shared" ca="1" si="162"/>
        <v/>
      </c>
      <c r="AS728" s="87" t="str">
        <f t="shared" ca="1" si="162"/>
        <v/>
      </c>
      <c r="AT728" s="87" t="str">
        <f t="shared" ca="1" si="162"/>
        <v/>
      </c>
      <c r="AU728" s="87" t="str">
        <f t="shared" ca="1" si="162"/>
        <v/>
      </c>
      <c r="AV728" s="87" t="str">
        <f t="shared" ca="1" si="162"/>
        <v/>
      </c>
      <c r="AW728" s="87" t="str">
        <f t="shared" ca="1" si="162"/>
        <v/>
      </c>
      <c r="AX728" s="87" t="str">
        <f t="shared" ca="1" si="163"/>
        <v/>
      </c>
      <c r="AY728" s="87" t="str">
        <f t="shared" ca="1" si="163"/>
        <v/>
      </c>
      <c r="AZ728" s="87" t="str">
        <f t="shared" ca="1" si="163"/>
        <v/>
      </c>
      <c r="BA728" s="87" t="str">
        <f t="shared" ca="1" si="163"/>
        <v/>
      </c>
      <c r="BB728" s="87" t="str">
        <f t="shared" ca="1" si="163"/>
        <v/>
      </c>
      <c r="BC728" s="87" t="str">
        <f t="shared" ca="1" si="163"/>
        <v/>
      </c>
      <c r="BD728" s="87" t="str">
        <f t="shared" ca="1" si="163"/>
        <v/>
      </c>
      <c r="BE728" s="87" t="str">
        <f t="shared" ca="1" si="163"/>
        <v/>
      </c>
      <c r="BF728" s="87" t="str">
        <f t="shared" ca="1" si="163"/>
        <v/>
      </c>
      <c r="BG728" s="87" t="str">
        <f t="shared" ca="1" si="163"/>
        <v/>
      </c>
      <c r="BI728" s="87" t="str">
        <f>IF($Q728="","",IFERROR(IF(OR(AND($T728&gt;=DATEVALUE("10/1/20"&amp;RIGHT(BH$1,2)),$T728&lt;=DATEVALUE("9/30/20"&amp;RIGHT(BI$1,2))),AND($U728&gt;=DATEVALUE("10/1/20"&amp;RIGHT(BH$1,2)),$U728&lt;=DATEVALUE("9/30/20"&amp;RIGHT(BI$1,2))),AND($T728&lt;=DATEVALUE("10/1/20"&amp;RIGHT(BH$1,2)),$U728&gt;=DATEVALUE("9/30/20"&amp;RIGHT(BI$1,2)))),
IF(AND($T728&gt;=DATEVALUE("10/1/20"&amp;RIGHT(BH$1,2)),$U728&lt;=DATEVALUE("9/30/20"&amp;RIGHT(BI$1,2))),NETWORKDAYS($T728,$U728,Holidays!$J$3:$J$937),
IF(AND($T728&lt;DATEVALUE("10/1/20"&amp;RIGHT(BH$1,2)),$U728&lt;=DATEVALUE("9/30/20"&amp;RIGHT(BI$1,2))),NETWORKDAYS(DATEVALUE("10/1/20"&amp;RIGHT(BH$1,2)),$U728,Holidays!$J$3:$J$937),
IF($T728&lt;DATEVALUE("10/1/20"&amp;RIGHT(BH$1,2)),NETWORKDAYS(DATEVALUE("10/1/20"&amp;RIGHT(BH$1,2)),DATEVALUE("9/30/20"&amp;RIGHT(BI$1,2)),Holidays!$J$3:$J$937),
IF($T728&gt;=DATEVALUE("10/1/20"&amp;RIGHT(BH$1,2)),NETWORKDAYS($T728,DATEVALUE("9/30/20"&amp;RIGHT(BI$1,2)),Holidays!$J$3:$J$937),"")))),"")/(NETWORKDAYS($T728,$U728,Holidays!$J$3:$J$937)),0))</f>
        <v/>
      </c>
      <c r="BJ728" s="87" t="str">
        <f>IF($Q728="","",IFERROR(IF(OR(AND($T728&gt;=DATEVALUE("10/1/20"&amp;RIGHT(BI$1,2)),$T728&lt;=DATEVALUE("9/30/20"&amp;RIGHT(BJ$1,2))),AND($U728&gt;=DATEVALUE("10/1/20"&amp;RIGHT(BI$1,2)),$U728&lt;=DATEVALUE("9/30/20"&amp;RIGHT(BJ$1,2))),AND($T728&lt;=DATEVALUE("10/1/20"&amp;RIGHT(BI$1,2)),$U728&gt;=DATEVALUE("9/30/20"&amp;RIGHT(BJ$1,2)))),
IF(AND($T728&gt;=DATEVALUE("10/1/20"&amp;RIGHT(BI$1,2)),$U728&lt;=DATEVALUE("9/30/20"&amp;RIGHT(BJ$1,2))),NETWORKDAYS($T728,$U728,Holidays!$J$3:$J$937),
IF(AND($T728&lt;DATEVALUE("10/1/20"&amp;RIGHT(BI$1,2)),$U728&lt;=DATEVALUE("9/30/20"&amp;RIGHT(BJ$1,2))),NETWORKDAYS(DATEVALUE("10/1/20"&amp;RIGHT(BI$1,2)),$U728,Holidays!$J$3:$J$937),
IF($T728&lt;DATEVALUE("10/1/20"&amp;RIGHT(BI$1,2)),NETWORKDAYS(DATEVALUE("10/1/20"&amp;RIGHT(BI$1,2)),DATEVALUE("9/30/20"&amp;RIGHT(BJ$1,2)),Holidays!$J$3:$J$937),
IF($T728&gt;=DATEVALUE("10/1/20"&amp;RIGHT(BI$1,2)),NETWORKDAYS($T728,DATEVALUE("9/30/20"&amp;RIGHT(BJ$1,2)),Holidays!$J$3:$J$937),"")))),"")/(NETWORKDAYS($T728,$U728,Holidays!$J$3:$J$937)),0))</f>
        <v/>
      </c>
      <c r="BK728" s="87" t="str">
        <f>IF($Q728="","",IFERROR(IF(OR(AND($T728&gt;=DATEVALUE("10/1/20"&amp;RIGHT(BJ$1,2)),$T728&lt;=DATEVALUE("9/30/20"&amp;RIGHT(BK$1,2))),AND($U728&gt;=DATEVALUE("10/1/20"&amp;RIGHT(BJ$1,2)),$U728&lt;=DATEVALUE("9/30/20"&amp;RIGHT(BK$1,2))),AND($T728&lt;=DATEVALUE("10/1/20"&amp;RIGHT(BJ$1,2)),$U728&gt;=DATEVALUE("9/30/20"&amp;RIGHT(BK$1,2)))),
IF(AND($T728&gt;=DATEVALUE("10/1/20"&amp;RIGHT(BJ$1,2)),$U728&lt;=DATEVALUE("9/30/20"&amp;RIGHT(BK$1,2))),NETWORKDAYS($T728,$U728,Holidays!$J$3:$J$937),
IF(AND($T728&lt;DATEVALUE("10/1/20"&amp;RIGHT(BJ$1,2)),$U728&lt;=DATEVALUE("9/30/20"&amp;RIGHT(BK$1,2))),NETWORKDAYS(DATEVALUE("10/1/20"&amp;RIGHT(BJ$1,2)),$U728,Holidays!$J$3:$J$937),
IF($T728&lt;DATEVALUE("10/1/20"&amp;RIGHT(BJ$1,2)),NETWORKDAYS(DATEVALUE("10/1/20"&amp;RIGHT(BJ$1,2)),DATEVALUE("9/30/20"&amp;RIGHT(BK$1,2)),Holidays!$J$3:$J$937),
IF($T728&gt;=DATEVALUE("10/1/20"&amp;RIGHT(BJ$1,2)),NETWORKDAYS($T728,DATEVALUE("9/30/20"&amp;RIGHT(BK$1,2)),Holidays!$J$3:$J$937),"")))),"")/(NETWORKDAYS($T728,$U728,Holidays!$J$3:$J$937)),0))</f>
        <v/>
      </c>
      <c r="BL728" s="87" t="str">
        <f>IF($Q728="","",IFERROR(IF(OR(AND($T728&gt;=DATEVALUE("10/1/20"&amp;RIGHT(BK$1,2)),$T728&lt;=DATEVALUE("9/30/20"&amp;RIGHT(BL$1,2))),AND($U728&gt;=DATEVALUE("10/1/20"&amp;RIGHT(BK$1,2)),$U728&lt;=DATEVALUE("9/30/20"&amp;RIGHT(BL$1,2))),AND($T728&lt;=DATEVALUE("10/1/20"&amp;RIGHT(BK$1,2)),$U728&gt;=DATEVALUE("9/30/20"&amp;RIGHT(BL$1,2)))),
IF(AND($T728&gt;=DATEVALUE("10/1/20"&amp;RIGHT(BK$1,2)),$U728&lt;=DATEVALUE("9/30/20"&amp;RIGHT(BL$1,2))),NETWORKDAYS($T728,$U728,Holidays!$J$3:$J$937),
IF(AND($T728&lt;DATEVALUE("10/1/20"&amp;RIGHT(BK$1,2)),$U728&lt;=DATEVALUE("9/30/20"&amp;RIGHT(BL$1,2))),NETWORKDAYS(DATEVALUE("10/1/20"&amp;RIGHT(BK$1,2)),$U728,Holidays!$J$3:$J$937),
IF($T728&lt;DATEVALUE("10/1/20"&amp;RIGHT(BK$1,2)),NETWORKDAYS(DATEVALUE("10/1/20"&amp;RIGHT(BK$1,2)),DATEVALUE("9/30/20"&amp;RIGHT(BL$1,2)),Holidays!$J$3:$J$937),
IF($T728&gt;=DATEVALUE("10/1/20"&amp;RIGHT(BK$1,2)),NETWORKDAYS($T728,DATEVALUE("9/30/20"&amp;RIGHT(BL$1,2)),Holidays!$J$3:$J$937),"")))),"")/(NETWORKDAYS($T728,$U728,Holidays!$J$3:$J$937)),0))</f>
        <v/>
      </c>
      <c r="BM728" s="87" t="str">
        <f>IF($Q728="","",IFERROR(IF(OR(AND($T728&gt;=DATEVALUE("10/1/20"&amp;RIGHT(BL$1,2)),$T728&lt;=DATEVALUE("9/30/20"&amp;RIGHT(BM$1,2))),AND($U728&gt;=DATEVALUE("10/1/20"&amp;RIGHT(BL$1,2)),$U728&lt;=DATEVALUE("9/30/20"&amp;RIGHT(BM$1,2))),AND($T728&lt;=DATEVALUE("10/1/20"&amp;RIGHT(BL$1,2)),$U728&gt;=DATEVALUE("9/30/20"&amp;RIGHT(BM$1,2)))),
IF(AND($T728&gt;=DATEVALUE("10/1/20"&amp;RIGHT(BL$1,2)),$U728&lt;=DATEVALUE("9/30/20"&amp;RIGHT(BM$1,2))),NETWORKDAYS($T728,$U728,Holidays!$J$3:$J$937),
IF(AND($T728&lt;DATEVALUE("10/1/20"&amp;RIGHT(BL$1,2)),$U728&lt;=DATEVALUE("9/30/20"&amp;RIGHT(BM$1,2))),NETWORKDAYS(DATEVALUE("10/1/20"&amp;RIGHT(BL$1,2)),$U728,Holidays!$J$3:$J$937),
IF($T728&lt;DATEVALUE("10/1/20"&amp;RIGHT(BL$1,2)),NETWORKDAYS(DATEVALUE("10/1/20"&amp;RIGHT(BL$1,2)),DATEVALUE("9/30/20"&amp;RIGHT(BM$1,2)),Holidays!$J$3:$J$937),
IF($T728&gt;=DATEVALUE("10/1/20"&amp;RIGHT(BL$1,2)),NETWORKDAYS($T728,DATEVALUE("9/30/20"&amp;RIGHT(BM$1,2)),Holidays!$J$3:$J$937),"")))),"")/(NETWORKDAYS($T728,$U728,Holidays!$J$3:$J$937)),0))</f>
        <v/>
      </c>
      <c r="BN728" s="87" t="str">
        <f>IF($Q728="","",IFERROR(IF(OR(AND($T728&gt;=DATEVALUE("10/1/20"&amp;RIGHT(BM$1,2)),$T728&lt;=DATEVALUE("9/30/20"&amp;RIGHT(BN$1,2))),AND($U728&gt;=DATEVALUE("10/1/20"&amp;RIGHT(BM$1,2)),$U728&lt;=DATEVALUE("9/30/20"&amp;RIGHT(BN$1,2))),AND($T728&lt;=DATEVALUE("10/1/20"&amp;RIGHT(BM$1,2)),$U728&gt;=DATEVALUE("9/30/20"&amp;RIGHT(BN$1,2)))),
IF(AND($T728&gt;=DATEVALUE("10/1/20"&amp;RIGHT(BM$1,2)),$U728&lt;=DATEVALUE("9/30/20"&amp;RIGHT(BN$1,2))),NETWORKDAYS($T728,$U728,Holidays!$J$3:$J$937),
IF(AND($T728&lt;DATEVALUE("10/1/20"&amp;RIGHT(BM$1,2)),$U728&lt;=DATEVALUE("9/30/20"&amp;RIGHT(BN$1,2))),NETWORKDAYS(DATEVALUE("10/1/20"&amp;RIGHT(BM$1,2)),$U728,Holidays!$J$3:$J$937),
IF($T728&lt;DATEVALUE("10/1/20"&amp;RIGHT(BM$1,2)),NETWORKDAYS(DATEVALUE("10/1/20"&amp;RIGHT(BM$1,2)),DATEVALUE("9/30/20"&amp;RIGHT(BN$1,2)),Holidays!$J$3:$J$937),
IF($T728&gt;=DATEVALUE("10/1/20"&amp;RIGHT(BM$1,2)),NETWORKDAYS($T728,DATEVALUE("9/30/20"&amp;RIGHT(BN$1,2)),Holidays!$J$3:$J$937),"")))),"")/(NETWORKDAYS($T728,$U728,Holidays!$J$3:$J$937)),0))</f>
        <v/>
      </c>
      <c r="BO728" s="87" t="str">
        <f>IF($Q728="","",IFERROR(IF(OR(AND($T728&gt;=DATEVALUE("10/1/20"&amp;RIGHT(BN$1,2)),$T728&lt;=DATEVALUE("9/30/20"&amp;RIGHT(BO$1,2))),AND($U728&gt;=DATEVALUE("10/1/20"&amp;RIGHT(BN$1,2)),$U728&lt;=DATEVALUE("9/30/20"&amp;RIGHT(BO$1,2))),AND($T728&lt;=DATEVALUE("10/1/20"&amp;RIGHT(BN$1,2)),$U728&gt;=DATEVALUE("9/30/20"&amp;RIGHT(BO$1,2)))),
IF(AND($T728&gt;=DATEVALUE("10/1/20"&amp;RIGHT(BN$1,2)),$U728&lt;=DATEVALUE("9/30/20"&amp;RIGHT(BO$1,2))),NETWORKDAYS($T728,$U728,Holidays!$J$3:$J$937),
IF(AND($T728&lt;DATEVALUE("10/1/20"&amp;RIGHT(BN$1,2)),$U728&lt;=DATEVALUE("9/30/20"&amp;RIGHT(BO$1,2))),NETWORKDAYS(DATEVALUE("10/1/20"&amp;RIGHT(BN$1,2)),$U728,Holidays!$J$3:$J$937),
IF($T728&lt;DATEVALUE("10/1/20"&amp;RIGHT(BN$1,2)),NETWORKDAYS(DATEVALUE("10/1/20"&amp;RIGHT(BN$1,2)),DATEVALUE("9/30/20"&amp;RIGHT(BO$1,2)),Holidays!$J$3:$J$937),
IF($T728&gt;=DATEVALUE("10/1/20"&amp;RIGHT(BN$1,2)),NETWORKDAYS($T728,DATEVALUE("9/30/20"&amp;RIGHT(BO$1,2)),Holidays!$J$3:$J$937),"")))),"")/(NETWORKDAYS($T728,$U728,Holidays!$J$3:$J$937)),0))</f>
        <v/>
      </c>
      <c r="BP728" s="87" t="str">
        <f>IF($Q728="","",IFERROR(IF(OR(AND($T728&gt;=DATEVALUE("10/1/20"&amp;RIGHT(BO$1,2)),$T728&lt;=DATEVALUE("9/30/20"&amp;RIGHT(BP$1,2))),AND($U728&gt;=DATEVALUE("10/1/20"&amp;RIGHT(BO$1,2)),$U728&lt;=DATEVALUE("9/30/20"&amp;RIGHT(BP$1,2))),AND($T728&lt;=DATEVALUE("10/1/20"&amp;RIGHT(BO$1,2)),$U728&gt;=DATEVALUE("9/30/20"&amp;RIGHT(BP$1,2)))),
IF(AND($T728&gt;=DATEVALUE("10/1/20"&amp;RIGHT(BO$1,2)),$U728&lt;=DATEVALUE("9/30/20"&amp;RIGHT(BP$1,2))),NETWORKDAYS($T728,$U728,Holidays!$J$3:$J$937),
IF(AND($T728&lt;DATEVALUE("10/1/20"&amp;RIGHT(BO$1,2)),$U728&lt;=DATEVALUE("9/30/20"&amp;RIGHT(BP$1,2))),NETWORKDAYS(DATEVALUE("10/1/20"&amp;RIGHT(BO$1,2)),$U728,Holidays!$J$3:$J$937),
IF($T728&lt;DATEVALUE("10/1/20"&amp;RIGHT(BO$1,2)),NETWORKDAYS(DATEVALUE("10/1/20"&amp;RIGHT(BO$1,2)),DATEVALUE("9/30/20"&amp;RIGHT(BP$1,2)),Holidays!$J$3:$J$937),
IF($T728&gt;=DATEVALUE("10/1/20"&amp;RIGHT(BO$1,2)),NETWORKDAYS($T728,DATEVALUE("9/30/20"&amp;RIGHT(BP$1,2)),Holidays!$J$3:$J$937),"")))),"")/(NETWORKDAYS($T728,$U728,Holidays!$J$3:$J$937)),0))</f>
        <v/>
      </c>
      <c r="BQ728" s="87" t="str">
        <f>IF($Q728="","",IFERROR(IF(OR(AND($T728&gt;=DATEVALUE("10/1/20"&amp;RIGHT(BP$1,2)),$T728&lt;=DATEVALUE("9/30/20"&amp;RIGHT(BQ$1,2))),AND($U728&gt;=DATEVALUE("10/1/20"&amp;RIGHT(BP$1,2)),$U728&lt;=DATEVALUE("9/30/20"&amp;RIGHT(BQ$1,2))),AND($T728&lt;=DATEVALUE("10/1/20"&amp;RIGHT(BP$1,2)),$U728&gt;=DATEVALUE("9/30/20"&amp;RIGHT(BQ$1,2)))),
IF(AND($T728&gt;=DATEVALUE("10/1/20"&amp;RIGHT(BP$1,2)),$U728&lt;=DATEVALUE("9/30/20"&amp;RIGHT(BQ$1,2))),NETWORKDAYS($T728,$U728,Holidays!$J$3:$J$937),
IF(AND($T728&lt;DATEVALUE("10/1/20"&amp;RIGHT(BP$1,2)),$U728&lt;=DATEVALUE("9/30/20"&amp;RIGHT(BQ$1,2))),NETWORKDAYS(DATEVALUE("10/1/20"&amp;RIGHT(BP$1,2)),$U728,Holidays!$J$3:$J$937),
IF($T728&lt;DATEVALUE("10/1/20"&amp;RIGHT(BP$1,2)),NETWORKDAYS(DATEVALUE("10/1/20"&amp;RIGHT(BP$1,2)),DATEVALUE("9/30/20"&amp;RIGHT(BQ$1,2)),Holidays!$J$3:$J$937),
IF($T728&gt;=DATEVALUE("10/1/20"&amp;RIGHT(BP$1,2)),NETWORKDAYS($T728,DATEVALUE("9/30/20"&amp;RIGHT(BQ$1,2)),Holidays!$J$3:$J$937),"")))),"")/(NETWORKDAYS($T728,$U728,Holidays!$J$3:$J$937)),0))</f>
        <v/>
      </c>
      <c r="BR728" s="87" t="str">
        <f>IF($Q728="","",IFERROR(IF(OR(AND($T728&gt;=DATEVALUE("10/1/20"&amp;RIGHT(BQ$1,2)),$T728&lt;=DATEVALUE("9/30/20"&amp;RIGHT(BR$1,2))),AND($U728&gt;=DATEVALUE("10/1/20"&amp;RIGHT(BQ$1,2)),$U728&lt;=DATEVALUE("9/30/20"&amp;RIGHT(BR$1,2))),AND($T728&lt;=DATEVALUE("10/1/20"&amp;RIGHT(BQ$1,2)),$U728&gt;=DATEVALUE("9/30/20"&amp;RIGHT(BR$1,2)))),
IF(AND($T728&gt;=DATEVALUE("10/1/20"&amp;RIGHT(BQ$1,2)),$U728&lt;=DATEVALUE("9/30/20"&amp;RIGHT(BR$1,2))),NETWORKDAYS($T728,$U728,Holidays!$J$3:$J$937),
IF(AND($T728&lt;DATEVALUE("10/1/20"&amp;RIGHT(BQ$1,2)),$U728&lt;=DATEVALUE("9/30/20"&amp;RIGHT(BR$1,2))),NETWORKDAYS(DATEVALUE("10/1/20"&amp;RIGHT(BQ$1,2)),$U728,Holidays!$J$3:$J$937),
IF($T728&lt;DATEVALUE("10/1/20"&amp;RIGHT(BQ$1,2)),NETWORKDAYS(DATEVALUE("10/1/20"&amp;RIGHT(BQ$1,2)),DATEVALUE("9/30/20"&amp;RIGHT(BR$1,2)),Holidays!$J$3:$J$937),
IF($T728&gt;=DATEVALUE("10/1/20"&amp;RIGHT(BQ$1,2)),NETWORKDAYS($T728,DATEVALUE("9/30/20"&amp;RIGHT(BR$1,2)),Holidays!$J$3:$J$937),"")))),"")/(NETWORKDAYS($T728,$U728,Holidays!$J$3:$J$937)),0))</f>
        <v/>
      </c>
      <c r="BS728" s="87" t="str">
        <f>IF($Q728="","",IFERROR(IF(OR(AND($T728&gt;=DATEVALUE("10/1/20"&amp;RIGHT(BR$1,2)),$T728&lt;=DATEVALUE("9/30/20"&amp;RIGHT(BS$1,2))),AND($U728&gt;=DATEVALUE("10/1/20"&amp;RIGHT(BR$1,2)),$U728&lt;=DATEVALUE("9/30/20"&amp;RIGHT(BS$1,2))),AND($T728&lt;=DATEVALUE("10/1/20"&amp;RIGHT(BR$1,2)),$U728&gt;=DATEVALUE("9/30/20"&amp;RIGHT(BS$1,2)))),
IF(AND($T728&gt;=DATEVALUE("10/1/20"&amp;RIGHT(BR$1,2)),$U728&lt;=DATEVALUE("9/30/20"&amp;RIGHT(BS$1,2))),NETWORKDAYS($T728,$U728,Holidays!$J$3:$J$937),
IF(AND($T728&lt;DATEVALUE("10/1/20"&amp;RIGHT(BR$1,2)),$U728&lt;=DATEVALUE("9/30/20"&amp;RIGHT(BS$1,2))),NETWORKDAYS(DATEVALUE("10/1/20"&amp;RIGHT(BR$1,2)),$U728,Holidays!$J$3:$J$937),
IF($T728&lt;DATEVALUE("10/1/20"&amp;RIGHT(BR$1,2)),NETWORKDAYS(DATEVALUE("10/1/20"&amp;RIGHT(BR$1,2)),DATEVALUE("9/30/20"&amp;RIGHT(BS$1,2)),Holidays!$J$3:$J$937),
IF($T728&gt;=DATEVALUE("10/1/20"&amp;RIGHT(BR$1,2)),NETWORKDAYS($T728,DATEVALUE("9/30/20"&amp;RIGHT(BS$1,2)),Holidays!$J$3:$J$937),"")))),"")/(NETWORKDAYS($T728,$U728,Holidays!$J$3:$J$937)),0))</f>
        <v/>
      </c>
      <c r="BT728" s="87" t="str">
        <f>IF($Q728="","",IFERROR(IF(OR(AND($T728&gt;=DATEVALUE("10/1/20"&amp;RIGHT(BS$1,2)),$T728&lt;=DATEVALUE("9/30/20"&amp;RIGHT(BT$1,2))),AND($U728&gt;=DATEVALUE("10/1/20"&amp;RIGHT(BS$1,2)),$U728&lt;=DATEVALUE("9/30/20"&amp;RIGHT(BT$1,2))),AND($T728&lt;=DATEVALUE("10/1/20"&amp;RIGHT(BS$1,2)),$U728&gt;=DATEVALUE("9/30/20"&amp;RIGHT(BT$1,2)))),
IF(AND($T728&gt;=DATEVALUE("10/1/20"&amp;RIGHT(BS$1,2)),$U728&lt;=DATEVALUE("9/30/20"&amp;RIGHT(BT$1,2))),NETWORKDAYS($T728,$U728,Holidays!$J$3:$J$937),
IF(AND($T728&lt;DATEVALUE("10/1/20"&amp;RIGHT(BS$1,2)),$U728&lt;=DATEVALUE("9/30/20"&amp;RIGHT(BT$1,2))),NETWORKDAYS(DATEVALUE("10/1/20"&amp;RIGHT(BS$1,2)),$U728,Holidays!$J$3:$J$937),
IF($T728&lt;DATEVALUE("10/1/20"&amp;RIGHT(BS$1,2)),NETWORKDAYS(DATEVALUE("10/1/20"&amp;RIGHT(BS$1,2)),DATEVALUE("9/30/20"&amp;RIGHT(BT$1,2)),Holidays!$J$3:$J$937),
IF($T728&gt;=DATEVALUE("10/1/20"&amp;RIGHT(BS$1,2)),NETWORKDAYS($T728,DATEVALUE("9/30/20"&amp;RIGHT(BT$1,2)),Holidays!$J$3:$J$937),"")))),"")/(NETWORKDAYS($T728,$U728,Holidays!$J$3:$J$937)),0))</f>
        <v/>
      </c>
      <c r="BU728" s="87" t="str">
        <f>IF($Q728="","",IFERROR(IF(OR(AND($T728&gt;=DATEVALUE("10/1/20"&amp;RIGHT(BT$1,2)),$T728&lt;=DATEVALUE("9/30/20"&amp;RIGHT(BU$1,2))),AND($U728&gt;=DATEVALUE("10/1/20"&amp;RIGHT(BT$1,2)),$U728&lt;=DATEVALUE("9/30/20"&amp;RIGHT(BU$1,2))),AND($T728&lt;=DATEVALUE("10/1/20"&amp;RIGHT(BT$1,2)),$U728&gt;=DATEVALUE("9/30/20"&amp;RIGHT(BU$1,2)))),
IF(AND($T728&gt;=DATEVALUE("10/1/20"&amp;RIGHT(BT$1,2)),$U728&lt;=DATEVALUE("9/30/20"&amp;RIGHT(BU$1,2))),NETWORKDAYS($T728,$U728,Holidays!$J$3:$J$937),
IF(AND($T728&lt;DATEVALUE("10/1/20"&amp;RIGHT(BT$1,2)),$U728&lt;=DATEVALUE("9/30/20"&amp;RIGHT(BU$1,2))),NETWORKDAYS(DATEVALUE("10/1/20"&amp;RIGHT(BT$1,2)),$U728,Holidays!$J$3:$J$937),
IF($T728&lt;DATEVALUE("10/1/20"&amp;RIGHT(BT$1,2)),NETWORKDAYS(DATEVALUE("10/1/20"&amp;RIGHT(BT$1,2)),DATEVALUE("9/30/20"&amp;RIGHT(BU$1,2)),Holidays!$J$3:$J$937),
IF($T728&gt;=DATEVALUE("10/1/20"&amp;RIGHT(BT$1,2)),NETWORKDAYS($T728,DATEVALUE("9/30/20"&amp;RIGHT(BU$1,2)),Holidays!$J$3:$J$937),"")))),"")/(NETWORKDAYS($T728,$U728,Holidays!$J$3:$J$937)),0))</f>
        <v/>
      </c>
      <c r="BV728" s="87" t="str">
        <f>IF($Q728="","",IFERROR(IF(OR(AND($T728&gt;=DATEVALUE("10/1/20"&amp;RIGHT(BU$1,2)),$T728&lt;=DATEVALUE("9/30/20"&amp;RIGHT(BV$1,2))),AND($U728&gt;=DATEVALUE("10/1/20"&amp;RIGHT(BU$1,2)),$U728&lt;=DATEVALUE("9/30/20"&amp;RIGHT(BV$1,2))),AND($T728&lt;=DATEVALUE("10/1/20"&amp;RIGHT(BU$1,2)),$U728&gt;=DATEVALUE("9/30/20"&amp;RIGHT(BV$1,2)))),
IF(AND($T728&gt;=DATEVALUE("10/1/20"&amp;RIGHT(BU$1,2)),$U728&lt;=DATEVALUE("9/30/20"&amp;RIGHT(BV$1,2))),NETWORKDAYS($T728,$U728,Holidays!$J$3:$J$937),
IF(AND($T728&lt;DATEVALUE("10/1/20"&amp;RIGHT(BU$1,2)),$U728&lt;=DATEVALUE("9/30/20"&amp;RIGHT(BV$1,2))),NETWORKDAYS(DATEVALUE("10/1/20"&amp;RIGHT(BU$1,2)),$U728,Holidays!$J$3:$J$937),
IF($T728&lt;DATEVALUE("10/1/20"&amp;RIGHT(BU$1,2)),NETWORKDAYS(DATEVALUE("10/1/20"&amp;RIGHT(BU$1,2)),DATEVALUE("9/30/20"&amp;RIGHT(BV$1,2)),Holidays!$J$3:$J$937),
IF($T728&gt;=DATEVALUE("10/1/20"&amp;RIGHT(BU$1,2)),NETWORKDAYS($T728,DATEVALUE("9/30/20"&amp;RIGHT(BV$1,2)),Holidays!$J$3:$J$937),"")))),"")/(NETWORKDAYS($T728,$U728,Holidays!$J$3:$J$937)),0))</f>
        <v/>
      </c>
      <c r="BW728" s="87" t="str">
        <f>IF($Q728="","",IFERROR(IF(OR(AND($T728&gt;=DATEVALUE("10/1/20"&amp;RIGHT(BV$1,2)),$T728&lt;=DATEVALUE("9/30/20"&amp;RIGHT(BW$1,2))),AND($U728&gt;=DATEVALUE("10/1/20"&amp;RIGHT(BV$1,2)),$U728&lt;=DATEVALUE("9/30/20"&amp;RIGHT(BW$1,2))),AND($T728&lt;=DATEVALUE("10/1/20"&amp;RIGHT(BV$1,2)),$U728&gt;=DATEVALUE("9/30/20"&amp;RIGHT(BW$1,2)))),
IF(AND($T728&gt;=DATEVALUE("10/1/20"&amp;RIGHT(BV$1,2)),$U728&lt;=DATEVALUE("9/30/20"&amp;RIGHT(BW$1,2))),NETWORKDAYS($T728,$U728,Holidays!$J$3:$J$937),
IF(AND($T728&lt;DATEVALUE("10/1/20"&amp;RIGHT(BV$1,2)),$U728&lt;=DATEVALUE("9/30/20"&amp;RIGHT(BW$1,2))),NETWORKDAYS(DATEVALUE("10/1/20"&amp;RIGHT(BV$1,2)),$U728,Holidays!$J$3:$J$937),
IF($T728&lt;DATEVALUE("10/1/20"&amp;RIGHT(BV$1,2)),NETWORKDAYS(DATEVALUE("10/1/20"&amp;RIGHT(BV$1,2)),DATEVALUE("9/30/20"&amp;RIGHT(BW$1,2)),Holidays!$J$3:$J$937),
IF($T728&gt;=DATEVALUE("10/1/20"&amp;RIGHT(BV$1,2)),NETWORKDAYS($T728,DATEVALUE("9/30/20"&amp;RIGHT(BW$1,2)),Holidays!$J$3:$J$937),"")))),"")/(NETWORKDAYS($T728,$U728,Holidays!$J$3:$J$937)),0))</f>
        <v/>
      </c>
      <c r="BX728" s="87" t="str">
        <f>IF($Q728="","",IFERROR(IF(OR(AND($T728&gt;=DATEVALUE("10/1/20"&amp;RIGHT(BW$1,2)),$T728&lt;=DATEVALUE("9/30/20"&amp;RIGHT(BX$1,2))),AND($U728&gt;=DATEVALUE("10/1/20"&amp;RIGHT(BW$1,2)),$U728&lt;=DATEVALUE("9/30/20"&amp;RIGHT(BX$1,2))),AND($T728&lt;=DATEVALUE("10/1/20"&amp;RIGHT(BW$1,2)),$U728&gt;=DATEVALUE("9/30/20"&amp;RIGHT(BX$1,2)))),
IF(AND($T728&gt;=DATEVALUE("10/1/20"&amp;RIGHT(BW$1,2)),$U728&lt;=DATEVALUE("9/30/20"&amp;RIGHT(BX$1,2))),NETWORKDAYS($T728,$U728,Holidays!$J$3:$J$937),
IF(AND($T728&lt;DATEVALUE("10/1/20"&amp;RIGHT(BW$1,2)),$U728&lt;=DATEVALUE("9/30/20"&amp;RIGHT(BX$1,2))),NETWORKDAYS(DATEVALUE("10/1/20"&amp;RIGHT(BW$1,2)),$U728,Holidays!$J$3:$J$937),
IF($T728&lt;DATEVALUE("10/1/20"&amp;RIGHT(BW$1,2)),NETWORKDAYS(DATEVALUE("10/1/20"&amp;RIGHT(BW$1,2)),DATEVALUE("9/30/20"&amp;RIGHT(BX$1,2)),Holidays!$J$3:$J$937),
IF($T728&gt;=DATEVALUE("10/1/20"&amp;RIGHT(BW$1,2)),NETWORKDAYS($T728,DATEVALUE("9/30/20"&amp;RIGHT(BX$1,2)),Holidays!$J$3:$J$937),"")))),"")/(NETWORKDAYS($T728,$U728,Holidays!$J$3:$J$937)),0))</f>
        <v/>
      </c>
      <c r="BY728" s="87" t="str">
        <f>IF($Q728="","",IFERROR(IF(OR(AND($T728&gt;=DATEVALUE("10/1/20"&amp;RIGHT(BX$1,2)),$T728&lt;=DATEVALUE("9/30/20"&amp;RIGHT(BY$1,2))),AND($U728&gt;=DATEVALUE("10/1/20"&amp;RIGHT(BX$1,2)),$U728&lt;=DATEVALUE("9/30/20"&amp;RIGHT(BY$1,2))),AND($T728&lt;=DATEVALUE("10/1/20"&amp;RIGHT(BX$1,2)),$U728&gt;=DATEVALUE("9/30/20"&amp;RIGHT(BY$1,2)))),
IF(AND($T728&gt;=DATEVALUE("10/1/20"&amp;RIGHT(BX$1,2)),$U728&lt;=DATEVALUE("9/30/20"&amp;RIGHT(BY$1,2))),NETWORKDAYS($T728,$U728,Holidays!$J$3:$J$937),
IF(AND($T728&lt;DATEVALUE("10/1/20"&amp;RIGHT(BX$1,2)),$U728&lt;=DATEVALUE("9/30/20"&amp;RIGHT(BY$1,2))),NETWORKDAYS(DATEVALUE("10/1/20"&amp;RIGHT(BX$1,2)),$U728,Holidays!$J$3:$J$937),
IF($T728&lt;DATEVALUE("10/1/20"&amp;RIGHT(BX$1,2)),NETWORKDAYS(DATEVALUE("10/1/20"&amp;RIGHT(BX$1,2)),DATEVALUE("9/30/20"&amp;RIGHT(BY$1,2)),Holidays!$J$3:$J$937),
IF($T728&gt;=DATEVALUE("10/1/20"&amp;RIGHT(BX$1,2)),NETWORKDAYS($T728,DATEVALUE("9/30/20"&amp;RIGHT(BY$1,2)),Holidays!$J$3:$J$937),"")))),"")/(NETWORKDAYS($T728,$U728,Holidays!$J$3:$J$937)),0))</f>
        <v/>
      </c>
      <c r="BZ728" s="87" t="str">
        <f>IF($Q728="","",IFERROR(IF(OR(AND($T728&gt;=DATEVALUE("10/1/20"&amp;RIGHT(BY$1,2)),$T728&lt;=DATEVALUE("9/30/20"&amp;RIGHT(BZ$1,2))),AND($U728&gt;=DATEVALUE("10/1/20"&amp;RIGHT(BY$1,2)),$U728&lt;=DATEVALUE("9/30/20"&amp;RIGHT(BZ$1,2))),AND($T728&lt;=DATEVALUE("10/1/20"&amp;RIGHT(BY$1,2)),$U728&gt;=DATEVALUE("9/30/20"&amp;RIGHT(BZ$1,2)))),
IF(AND($T728&gt;=DATEVALUE("10/1/20"&amp;RIGHT(BY$1,2)),$U728&lt;=DATEVALUE("9/30/20"&amp;RIGHT(BZ$1,2))),NETWORKDAYS($T728,$U728,Holidays!$J$3:$J$937),
IF(AND($T728&lt;DATEVALUE("10/1/20"&amp;RIGHT(BY$1,2)),$U728&lt;=DATEVALUE("9/30/20"&amp;RIGHT(BZ$1,2))),NETWORKDAYS(DATEVALUE("10/1/20"&amp;RIGHT(BY$1,2)),$U728,Holidays!$J$3:$J$937),
IF($T728&lt;DATEVALUE("10/1/20"&amp;RIGHT(BY$1,2)),NETWORKDAYS(DATEVALUE("10/1/20"&amp;RIGHT(BY$1,2)),DATEVALUE("9/30/20"&amp;RIGHT(BZ$1,2)),Holidays!$J$3:$J$937),
IF($T728&gt;=DATEVALUE("10/1/20"&amp;RIGHT(BY$1,2)),NETWORKDAYS($T728,DATEVALUE("9/30/20"&amp;RIGHT(BZ$1,2)),Holidays!$J$3:$J$937),"")))),"")/(NETWORKDAYS($T728,$U728,Holidays!$J$3:$J$937)),0))</f>
        <v/>
      </c>
      <c r="CA728" s="87" t="str">
        <f>IF($Q728="","",IFERROR(IF(OR(AND($T728&gt;=DATEVALUE("10/1/20"&amp;RIGHT(BZ$1,2)),$T728&lt;=DATEVALUE("9/30/20"&amp;RIGHT(CA$1,2))),AND($U728&gt;=DATEVALUE("10/1/20"&amp;RIGHT(BZ$1,2)),$U728&lt;=DATEVALUE("9/30/20"&amp;RIGHT(CA$1,2))),AND($T728&lt;=DATEVALUE("10/1/20"&amp;RIGHT(BZ$1,2)),$U728&gt;=DATEVALUE("9/30/20"&amp;RIGHT(CA$1,2)))),
IF(AND($T728&gt;=DATEVALUE("10/1/20"&amp;RIGHT(BZ$1,2)),$U728&lt;=DATEVALUE("9/30/20"&amp;RIGHT(CA$1,2))),NETWORKDAYS($T728,$U728,Holidays!$J$3:$J$937),
IF(AND($T728&lt;DATEVALUE("10/1/20"&amp;RIGHT(BZ$1,2)),$U728&lt;=DATEVALUE("9/30/20"&amp;RIGHT(CA$1,2))),NETWORKDAYS(DATEVALUE("10/1/20"&amp;RIGHT(BZ$1,2)),$U728,Holidays!$J$3:$J$937),
IF($T728&lt;DATEVALUE("10/1/20"&amp;RIGHT(BZ$1,2)),NETWORKDAYS(DATEVALUE("10/1/20"&amp;RIGHT(BZ$1,2)),DATEVALUE("9/30/20"&amp;RIGHT(CA$1,2)),Holidays!$J$3:$J$937),
IF($T728&gt;=DATEVALUE("10/1/20"&amp;RIGHT(BZ$1,2)),NETWORKDAYS($T728,DATEVALUE("9/30/20"&amp;RIGHT(CA$1,2)),Holidays!$J$3:$J$937),"")))),"")/(NETWORKDAYS($T728,$U728,Holidays!$J$3:$J$937)),0))</f>
        <v/>
      </c>
      <c r="CB728" s="87" t="str">
        <f>IF($Q728="","",IFERROR(IF(OR(AND($T728&gt;=DATEVALUE("10/1/20"&amp;RIGHT(CA$1,2)),$T728&lt;=DATEVALUE("9/30/20"&amp;RIGHT(CB$1,2))),AND($U728&gt;=DATEVALUE("10/1/20"&amp;RIGHT(CA$1,2)),$U728&lt;=DATEVALUE("9/30/20"&amp;RIGHT(CB$1,2))),AND($T728&lt;=DATEVALUE("10/1/20"&amp;RIGHT(CA$1,2)),$U728&gt;=DATEVALUE("9/30/20"&amp;RIGHT(CB$1,2)))),
IF(AND($T728&gt;=DATEVALUE("10/1/20"&amp;RIGHT(CA$1,2)),$U728&lt;=DATEVALUE("9/30/20"&amp;RIGHT(CB$1,2))),NETWORKDAYS($T728,$U728,Holidays!$J$3:$J$937),
IF(AND($T728&lt;DATEVALUE("10/1/20"&amp;RIGHT(CA$1,2)),$U728&lt;=DATEVALUE("9/30/20"&amp;RIGHT(CB$1,2))),NETWORKDAYS(DATEVALUE("10/1/20"&amp;RIGHT(CA$1,2)),$U728,Holidays!$J$3:$J$937),
IF($T728&lt;DATEVALUE("10/1/20"&amp;RIGHT(CA$1,2)),NETWORKDAYS(DATEVALUE("10/1/20"&amp;RIGHT(CA$1,2)),DATEVALUE("9/30/20"&amp;RIGHT(CB$1,2)),Holidays!$J$3:$J$937),
IF($T728&gt;=DATEVALUE("10/1/20"&amp;RIGHT(CA$1,2)),NETWORKDAYS($T728,DATEVALUE("9/30/20"&amp;RIGHT(CB$1,2)),Holidays!$J$3:$J$937),"")))),"")/(NETWORKDAYS($T728,$U728,Holidays!$J$3:$J$937)),0))</f>
        <v/>
      </c>
    </row>
    <row r="729" spans="1:80">
      <c r="A729" s="97"/>
      <c r="B729" s="98" t="str">
        <f ca="1">IF(NOT($A729=""),OFFSET('WBS Reference &amp; User Procedure'!$A$1,MATCH($A729,'WBS Reference &amp; User Procedure'!$A:$A,0)-1,1),"")</f>
        <v/>
      </c>
      <c r="D729" s="97"/>
      <c r="T729" s="104" t="str">
        <f>IF(NOT(Q729=""),IF(NOT($S729=""),$S729,#REF!),"")</f>
        <v/>
      </c>
      <c r="U729" s="104" t="str">
        <f>IF(NOT(Q729=""),WORKDAY(T729,Q729,Holidays!$J$3:$J$937),"")</f>
        <v/>
      </c>
      <c r="V729" s="104"/>
      <c r="W729" s="104"/>
      <c r="X729" s="101" t="str">
        <f t="shared" si="153"/>
        <v/>
      </c>
      <c r="AL729" s="87" t="str">
        <f t="shared" ca="1" si="150"/>
        <v/>
      </c>
      <c r="AN729" s="87" t="str">
        <f t="shared" ca="1" si="162"/>
        <v/>
      </c>
      <c r="AO729" s="87" t="str">
        <f t="shared" ca="1" si="162"/>
        <v/>
      </c>
      <c r="AP729" s="87" t="str">
        <f t="shared" ca="1" si="162"/>
        <v/>
      </c>
      <c r="AQ729" s="87" t="str">
        <f t="shared" ca="1" si="162"/>
        <v/>
      </c>
      <c r="AR729" s="87" t="str">
        <f t="shared" ca="1" si="162"/>
        <v/>
      </c>
      <c r="AS729" s="87" t="str">
        <f t="shared" ca="1" si="162"/>
        <v/>
      </c>
      <c r="AT729" s="87" t="str">
        <f t="shared" ca="1" si="162"/>
        <v/>
      </c>
      <c r="AU729" s="87" t="str">
        <f t="shared" ca="1" si="162"/>
        <v/>
      </c>
      <c r="AV729" s="87" t="str">
        <f t="shared" ca="1" si="162"/>
        <v/>
      </c>
      <c r="AW729" s="87" t="str">
        <f t="shared" ca="1" si="162"/>
        <v/>
      </c>
      <c r="AX729" s="87" t="str">
        <f t="shared" ca="1" si="163"/>
        <v/>
      </c>
      <c r="AY729" s="87" t="str">
        <f t="shared" ca="1" si="163"/>
        <v/>
      </c>
      <c r="AZ729" s="87" t="str">
        <f t="shared" ca="1" si="163"/>
        <v/>
      </c>
      <c r="BA729" s="87" t="str">
        <f t="shared" ca="1" si="163"/>
        <v/>
      </c>
      <c r="BB729" s="87" t="str">
        <f t="shared" ca="1" si="163"/>
        <v/>
      </c>
      <c r="BC729" s="87" t="str">
        <f t="shared" ca="1" si="163"/>
        <v/>
      </c>
      <c r="BD729" s="87" t="str">
        <f t="shared" ca="1" si="163"/>
        <v/>
      </c>
      <c r="BE729" s="87" t="str">
        <f t="shared" ca="1" si="163"/>
        <v/>
      </c>
      <c r="BF729" s="87" t="str">
        <f t="shared" ca="1" si="163"/>
        <v/>
      </c>
      <c r="BG729" s="87" t="str">
        <f t="shared" ca="1" si="163"/>
        <v/>
      </c>
      <c r="BI729" s="87" t="str">
        <f>IF($Q729="","",IFERROR(IF(OR(AND($T729&gt;=DATEVALUE("10/1/20"&amp;RIGHT(BH$1,2)),$T729&lt;=DATEVALUE("9/30/20"&amp;RIGHT(BI$1,2))),AND($U729&gt;=DATEVALUE("10/1/20"&amp;RIGHT(BH$1,2)),$U729&lt;=DATEVALUE("9/30/20"&amp;RIGHT(BI$1,2))),AND($T729&lt;=DATEVALUE("10/1/20"&amp;RIGHT(BH$1,2)),$U729&gt;=DATEVALUE("9/30/20"&amp;RIGHT(BI$1,2)))),
IF(AND($T729&gt;=DATEVALUE("10/1/20"&amp;RIGHT(BH$1,2)),$U729&lt;=DATEVALUE("9/30/20"&amp;RIGHT(BI$1,2))),NETWORKDAYS($T729,$U729,Holidays!$J$3:$J$937),
IF(AND($T729&lt;DATEVALUE("10/1/20"&amp;RIGHT(BH$1,2)),$U729&lt;=DATEVALUE("9/30/20"&amp;RIGHT(BI$1,2))),NETWORKDAYS(DATEVALUE("10/1/20"&amp;RIGHT(BH$1,2)),$U729,Holidays!$J$3:$J$937),
IF($T729&lt;DATEVALUE("10/1/20"&amp;RIGHT(BH$1,2)),NETWORKDAYS(DATEVALUE("10/1/20"&amp;RIGHT(BH$1,2)),DATEVALUE("9/30/20"&amp;RIGHT(BI$1,2)),Holidays!$J$3:$J$937),
IF($T729&gt;=DATEVALUE("10/1/20"&amp;RIGHT(BH$1,2)),NETWORKDAYS($T729,DATEVALUE("9/30/20"&amp;RIGHT(BI$1,2)),Holidays!$J$3:$J$937),"")))),"")/(NETWORKDAYS($T729,$U729,Holidays!$J$3:$J$937)),0))</f>
        <v/>
      </c>
      <c r="BJ729" s="87" t="str">
        <f>IF($Q729="","",IFERROR(IF(OR(AND($T729&gt;=DATEVALUE("10/1/20"&amp;RIGHT(BI$1,2)),$T729&lt;=DATEVALUE("9/30/20"&amp;RIGHT(BJ$1,2))),AND($U729&gt;=DATEVALUE("10/1/20"&amp;RIGHT(BI$1,2)),$U729&lt;=DATEVALUE("9/30/20"&amp;RIGHT(BJ$1,2))),AND($T729&lt;=DATEVALUE("10/1/20"&amp;RIGHT(BI$1,2)),$U729&gt;=DATEVALUE("9/30/20"&amp;RIGHT(BJ$1,2)))),
IF(AND($T729&gt;=DATEVALUE("10/1/20"&amp;RIGHT(BI$1,2)),$U729&lt;=DATEVALUE("9/30/20"&amp;RIGHT(BJ$1,2))),NETWORKDAYS($T729,$U729,Holidays!$J$3:$J$937),
IF(AND($T729&lt;DATEVALUE("10/1/20"&amp;RIGHT(BI$1,2)),$U729&lt;=DATEVALUE("9/30/20"&amp;RIGHT(BJ$1,2))),NETWORKDAYS(DATEVALUE("10/1/20"&amp;RIGHT(BI$1,2)),$U729,Holidays!$J$3:$J$937),
IF($T729&lt;DATEVALUE("10/1/20"&amp;RIGHT(BI$1,2)),NETWORKDAYS(DATEVALUE("10/1/20"&amp;RIGHT(BI$1,2)),DATEVALUE("9/30/20"&amp;RIGHT(BJ$1,2)),Holidays!$J$3:$J$937),
IF($T729&gt;=DATEVALUE("10/1/20"&amp;RIGHT(BI$1,2)),NETWORKDAYS($T729,DATEVALUE("9/30/20"&amp;RIGHT(BJ$1,2)),Holidays!$J$3:$J$937),"")))),"")/(NETWORKDAYS($T729,$U729,Holidays!$J$3:$J$937)),0))</f>
        <v/>
      </c>
      <c r="BK729" s="87" t="str">
        <f>IF($Q729="","",IFERROR(IF(OR(AND($T729&gt;=DATEVALUE("10/1/20"&amp;RIGHT(BJ$1,2)),$T729&lt;=DATEVALUE("9/30/20"&amp;RIGHT(BK$1,2))),AND($U729&gt;=DATEVALUE("10/1/20"&amp;RIGHT(BJ$1,2)),$U729&lt;=DATEVALUE("9/30/20"&amp;RIGHT(BK$1,2))),AND($T729&lt;=DATEVALUE("10/1/20"&amp;RIGHT(BJ$1,2)),$U729&gt;=DATEVALUE("9/30/20"&amp;RIGHT(BK$1,2)))),
IF(AND($T729&gt;=DATEVALUE("10/1/20"&amp;RIGHT(BJ$1,2)),$U729&lt;=DATEVALUE("9/30/20"&amp;RIGHT(BK$1,2))),NETWORKDAYS($T729,$U729,Holidays!$J$3:$J$937),
IF(AND($T729&lt;DATEVALUE("10/1/20"&amp;RIGHT(BJ$1,2)),$U729&lt;=DATEVALUE("9/30/20"&amp;RIGHT(BK$1,2))),NETWORKDAYS(DATEVALUE("10/1/20"&amp;RIGHT(BJ$1,2)),$U729,Holidays!$J$3:$J$937),
IF($T729&lt;DATEVALUE("10/1/20"&amp;RIGHT(BJ$1,2)),NETWORKDAYS(DATEVALUE("10/1/20"&amp;RIGHT(BJ$1,2)),DATEVALUE("9/30/20"&amp;RIGHT(BK$1,2)),Holidays!$J$3:$J$937),
IF($T729&gt;=DATEVALUE("10/1/20"&amp;RIGHT(BJ$1,2)),NETWORKDAYS($T729,DATEVALUE("9/30/20"&amp;RIGHT(BK$1,2)),Holidays!$J$3:$J$937),"")))),"")/(NETWORKDAYS($T729,$U729,Holidays!$J$3:$J$937)),0))</f>
        <v/>
      </c>
      <c r="BL729" s="87" t="str">
        <f>IF($Q729="","",IFERROR(IF(OR(AND($T729&gt;=DATEVALUE("10/1/20"&amp;RIGHT(BK$1,2)),$T729&lt;=DATEVALUE("9/30/20"&amp;RIGHT(BL$1,2))),AND($U729&gt;=DATEVALUE("10/1/20"&amp;RIGHT(BK$1,2)),$U729&lt;=DATEVALUE("9/30/20"&amp;RIGHT(BL$1,2))),AND($T729&lt;=DATEVALUE("10/1/20"&amp;RIGHT(BK$1,2)),$U729&gt;=DATEVALUE("9/30/20"&amp;RIGHT(BL$1,2)))),
IF(AND($T729&gt;=DATEVALUE("10/1/20"&amp;RIGHT(BK$1,2)),$U729&lt;=DATEVALUE("9/30/20"&amp;RIGHT(BL$1,2))),NETWORKDAYS($T729,$U729,Holidays!$J$3:$J$937),
IF(AND($T729&lt;DATEVALUE("10/1/20"&amp;RIGHT(BK$1,2)),$U729&lt;=DATEVALUE("9/30/20"&amp;RIGHT(BL$1,2))),NETWORKDAYS(DATEVALUE("10/1/20"&amp;RIGHT(BK$1,2)),$U729,Holidays!$J$3:$J$937),
IF($T729&lt;DATEVALUE("10/1/20"&amp;RIGHT(BK$1,2)),NETWORKDAYS(DATEVALUE("10/1/20"&amp;RIGHT(BK$1,2)),DATEVALUE("9/30/20"&amp;RIGHT(BL$1,2)),Holidays!$J$3:$J$937),
IF($T729&gt;=DATEVALUE("10/1/20"&amp;RIGHT(BK$1,2)),NETWORKDAYS($T729,DATEVALUE("9/30/20"&amp;RIGHT(BL$1,2)),Holidays!$J$3:$J$937),"")))),"")/(NETWORKDAYS($T729,$U729,Holidays!$J$3:$J$937)),0))</f>
        <v/>
      </c>
      <c r="BM729" s="87" t="str">
        <f>IF($Q729="","",IFERROR(IF(OR(AND($T729&gt;=DATEVALUE("10/1/20"&amp;RIGHT(BL$1,2)),$T729&lt;=DATEVALUE("9/30/20"&amp;RIGHT(BM$1,2))),AND($U729&gt;=DATEVALUE("10/1/20"&amp;RIGHT(BL$1,2)),$U729&lt;=DATEVALUE("9/30/20"&amp;RIGHT(BM$1,2))),AND($T729&lt;=DATEVALUE("10/1/20"&amp;RIGHT(BL$1,2)),$U729&gt;=DATEVALUE("9/30/20"&amp;RIGHT(BM$1,2)))),
IF(AND($T729&gt;=DATEVALUE("10/1/20"&amp;RIGHT(BL$1,2)),$U729&lt;=DATEVALUE("9/30/20"&amp;RIGHT(BM$1,2))),NETWORKDAYS($T729,$U729,Holidays!$J$3:$J$937),
IF(AND($T729&lt;DATEVALUE("10/1/20"&amp;RIGHT(BL$1,2)),$U729&lt;=DATEVALUE("9/30/20"&amp;RIGHT(BM$1,2))),NETWORKDAYS(DATEVALUE("10/1/20"&amp;RIGHT(BL$1,2)),$U729,Holidays!$J$3:$J$937),
IF($T729&lt;DATEVALUE("10/1/20"&amp;RIGHT(BL$1,2)),NETWORKDAYS(DATEVALUE("10/1/20"&amp;RIGHT(BL$1,2)),DATEVALUE("9/30/20"&amp;RIGHT(BM$1,2)),Holidays!$J$3:$J$937),
IF($T729&gt;=DATEVALUE("10/1/20"&amp;RIGHT(BL$1,2)),NETWORKDAYS($T729,DATEVALUE("9/30/20"&amp;RIGHT(BM$1,2)),Holidays!$J$3:$J$937),"")))),"")/(NETWORKDAYS($T729,$U729,Holidays!$J$3:$J$937)),0))</f>
        <v/>
      </c>
      <c r="BN729" s="87" t="str">
        <f>IF($Q729="","",IFERROR(IF(OR(AND($T729&gt;=DATEVALUE("10/1/20"&amp;RIGHT(BM$1,2)),$T729&lt;=DATEVALUE("9/30/20"&amp;RIGHT(BN$1,2))),AND($U729&gt;=DATEVALUE("10/1/20"&amp;RIGHT(BM$1,2)),$U729&lt;=DATEVALUE("9/30/20"&amp;RIGHT(BN$1,2))),AND($T729&lt;=DATEVALUE("10/1/20"&amp;RIGHT(BM$1,2)),$U729&gt;=DATEVALUE("9/30/20"&amp;RIGHT(BN$1,2)))),
IF(AND($T729&gt;=DATEVALUE("10/1/20"&amp;RIGHT(BM$1,2)),$U729&lt;=DATEVALUE("9/30/20"&amp;RIGHT(BN$1,2))),NETWORKDAYS($T729,$U729,Holidays!$J$3:$J$937),
IF(AND($T729&lt;DATEVALUE("10/1/20"&amp;RIGHT(BM$1,2)),$U729&lt;=DATEVALUE("9/30/20"&amp;RIGHT(BN$1,2))),NETWORKDAYS(DATEVALUE("10/1/20"&amp;RIGHT(BM$1,2)),$U729,Holidays!$J$3:$J$937),
IF($T729&lt;DATEVALUE("10/1/20"&amp;RIGHT(BM$1,2)),NETWORKDAYS(DATEVALUE("10/1/20"&amp;RIGHT(BM$1,2)),DATEVALUE("9/30/20"&amp;RIGHT(BN$1,2)),Holidays!$J$3:$J$937),
IF($T729&gt;=DATEVALUE("10/1/20"&amp;RIGHT(BM$1,2)),NETWORKDAYS($T729,DATEVALUE("9/30/20"&amp;RIGHT(BN$1,2)),Holidays!$J$3:$J$937),"")))),"")/(NETWORKDAYS($T729,$U729,Holidays!$J$3:$J$937)),0))</f>
        <v/>
      </c>
      <c r="BO729" s="87" t="str">
        <f>IF($Q729="","",IFERROR(IF(OR(AND($T729&gt;=DATEVALUE("10/1/20"&amp;RIGHT(BN$1,2)),$T729&lt;=DATEVALUE("9/30/20"&amp;RIGHT(BO$1,2))),AND($U729&gt;=DATEVALUE("10/1/20"&amp;RIGHT(BN$1,2)),$U729&lt;=DATEVALUE("9/30/20"&amp;RIGHT(BO$1,2))),AND($T729&lt;=DATEVALUE("10/1/20"&amp;RIGHT(BN$1,2)),$U729&gt;=DATEVALUE("9/30/20"&amp;RIGHT(BO$1,2)))),
IF(AND($T729&gt;=DATEVALUE("10/1/20"&amp;RIGHT(BN$1,2)),$U729&lt;=DATEVALUE("9/30/20"&amp;RIGHT(BO$1,2))),NETWORKDAYS($T729,$U729,Holidays!$J$3:$J$937),
IF(AND($T729&lt;DATEVALUE("10/1/20"&amp;RIGHT(BN$1,2)),$U729&lt;=DATEVALUE("9/30/20"&amp;RIGHT(BO$1,2))),NETWORKDAYS(DATEVALUE("10/1/20"&amp;RIGHT(BN$1,2)),$U729,Holidays!$J$3:$J$937),
IF($T729&lt;DATEVALUE("10/1/20"&amp;RIGHT(BN$1,2)),NETWORKDAYS(DATEVALUE("10/1/20"&amp;RIGHT(BN$1,2)),DATEVALUE("9/30/20"&amp;RIGHT(BO$1,2)),Holidays!$J$3:$J$937),
IF($T729&gt;=DATEVALUE("10/1/20"&amp;RIGHT(BN$1,2)),NETWORKDAYS($T729,DATEVALUE("9/30/20"&amp;RIGHT(BO$1,2)),Holidays!$J$3:$J$937),"")))),"")/(NETWORKDAYS($T729,$U729,Holidays!$J$3:$J$937)),0))</f>
        <v/>
      </c>
      <c r="BP729" s="87" t="str">
        <f>IF($Q729="","",IFERROR(IF(OR(AND($T729&gt;=DATEVALUE("10/1/20"&amp;RIGHT(BO$1,2)),$T729&lt;=DATEVALUE("9/30/20"&amp;RIGHT(BP$1,2))),AND($U729&gt;=DATEVALUE("10/1/20"&amp;RIGHT(BO$1,2)),$U729&lt;=DATEVALUE("9/30/20"&amp;RIGHT(BP$1,2))),AND($T729&lt;=DATEVALUE("10/1/20"&amp;RIGHT(BO$1,2)),$U729&gt;=DATEVALUE("9/30/20"&amp;RIGHT(BP$1,2)))),
IF(AND($T729&gt;=DATEVALUE("10/1/20"&amp;RIGHT(BO$1,2)),$U729&lt;=DATEVALUE("9/30/20"&amp;RIGHT(BP$1,2))),NETWORKDAYS($T729,$U729,Holidays!$J$3:$J$937),
IF(AND($T729&lt;DATEVALUE("10/1/20"&amp;RIGHT(BO$1,2)),$U729&lt;=DATEVALUE("9/30/20"&amp;RIGHT(BP$1,2))),NETWORKDAYS(DATEVALUE("10/1/20"&amp;RIGHT(BO$1,2)),$U729,Holidays!$J$3:$J$937),
IF($T729&lt;DATEVALUE("10/1/20"&amp;RIGHT(BO$1,2)),NETWORKDAYS(DATEVALUE("10/1/20"&amp;RIGHT(BO$1,2)),DATEVALUE("9/30/20"&amp;RIGHT(BP$1,2)),Holidays!$J$3:$J$937),
IF($T729&gt;=DATEVALUE("10/1/20"&amp;RIGHT(BO$1,2)),NETWORKDAYS($T729,DATEVALUE("9/30/20"&amp;RIGHT(BP$1,2)),Holidays!$J$3:$J$937),"")))),"")/(NETWORKDAYS($T729,$U729,Holidays!$J$3:$J$937)),0))</f>
        <v/>
      </c>
      <c r="BQ729" s="87" t="str">
        <f>IF($Q729="","",IFERROR(IF(OR(AND($T729&gt;=DATEVALUE("10/1/20"&amp;RIGHT(BP$1,2)),$T729&lt;=DATEVALUE("9/30/20"&amp;RIGHT(BQ$1,2))),AND($U729&gt;=DATEVALUE("10/1/20"&amp;RIGHT(BP$1,2)),$U729&lt;=DATEVALUE("9/30/20"&amp;RIGHT(BQ$1,2))),AND($T729&lt;=DATEVALUE("10/1/20"&amp;RIGHT(BP$1,2)),$U729&gt;=DATEVALUE("9/30/20"&amp;RIGHT(BQ$1,2)))),
IF(AND($T729&gt;=DATEVALUE("10/1/20"&amp;RIGHT(BP$1,2)),$U729&lt;=DATEVALUE("9/30/20"&amp;RIGHT(BQ$1,2))),NETWORKDAYS($T729,$U729,Holidays!$J$3:$J$937),
IF(AND($T729&lt;DATEVALUE("10/1/20"&amp;RIGHT(BP$1,2)),$U729&lt;=DATEVALUE("9/30/20"&amp;RIGHT(BQ$1,2))),NETWORKDAYS(DATEVALUE("10/1/20"&amp;RIGHT(BP$1,2)),$U729,Holidays!$J$3:$J$937),
IF($T729&lt;DATEVALUE("10/1/20"&amp;RIGHT(BP$1,2)),NETWORKDAYS(DATEVALUE("10/1/20"&amp;RIGHT(BP$1,2)),DATEVALUE("9/30/20"&amp;RIGHT(BQ$1,2)),Holidays!$J$3:$J$937),
IF($T729&gt;=DATEVALUE("10/1/20"&amp;RIGHT(BP$1,2)),NETWORKDAYS($T729,DATEVALUE("9/30/20"&amp;RIGHT(BQ$1,2)),Holidays!$J$3:$J$937),"")))),"")/(NETWORKDAYS($T729,$U729,Holidays!$J$3:$J$937)),0))</f>
        <v/>
      </c>
      <c r="BR729" s="87" t="str">
        <f>IF($Q729="","",IFERROR(IF(OR(AND($T729&gt;=DATEVALUE("10/1/20"&amp;RIGHT(BQ$1,2)),$T729&lt;=DATEVALUE("9/30/20"&amp;RIGHT(BR$1,2))),AND($U729&gt;=DATEVALUE("10/1/20"&amp;RIGHT(BQ$1,2)),$U729&lt;=DATEVALUE("9/30/20"&amp;RIGHT(BR$1,2))),AND($T729&lt;=DATEVALUE("10/1/20"&amp;RIGHT(BQ$1,2)),$U729&gt;=DATEVALUE("9/30/20"&amp;RIGHT(BR$1,2)))),
IF(AND($T729&gt;=DATEVALUE("10/1/20"&amp;RIGHT(BQ$1,2)),$U729&lt;=DATEVALUE("9/30/20"&amp;RIGHT(BR$1,2))),NETWORKDAYS($T729,$U729,Holidays!$J$3:$J$937),
IF(AND($T729&lt;DATEVALUE("10/1/20"&amp;RIGHT(BQ$1,2)),$U729&lt;=DATEVALUE("9/30/20"&amp;RIGHT(BR$1,2))),NETWORKDAYS(DATEVALUE("10/1/20"&amp;RIGHT(BQ$1,2)),$U729,Holidays!$J$3:$J$937),
IF($T729&lt;DATEVALUE("10/1/20"&amp;RIGHT(BQ$1,2)),NETWORKDAYS(DATEVALUE("10/1/20"&amp;RIGHT(BQ$1,2)),DATEVALUE("9/30/20"&amp;RIGHT(BR$1,2)),Holidays!$J$3:$J$937),
IF($T729&gt;=DATEVALUE("10/1/20"&amp;RIGHT(BQ$1,2)),NETWORKDAYS($T729,DATEVALUE("9/30/20"&amp;RIGHT(BR$1,2)),Holidays!$J$3:$J$937),"")))),"")/(NETWORKDAYS($T729,$U729,Holidays!$J$3:$J$937)),0))</f>
        <v/>
      </c>
      <c r="BS729" s="87" t="str">
        <f>IF($Q729="","",IFERROR(IF(OR(AND($T729&gt;=DATEVALUE("10/1/20"&amp;RIGHT(BR$1,2)),$T729&lt;=DATEVALUE("9/30/20"&amp;RIGHT(BS$1,2))),AND($U729&gt;=DATEVALUE("10/1/20"&amp;RIGHT(BR$1,2)),$U729&lt;=DATEVALUE("9/30/20"&amp;RIGHT(BS$1,2))),AND($T729&lt;=DATEVALUE("10/1/20"&amp;RIGHT(BR$1,2)),$U729&gt;=DATEVALUE("9/30/20"&amp;RIGHT(BS$1,2)))),
IF(AND($T729&gt;=DATEVALUE("10/1/20"&amp;RIGHT(BR$1,2)),$U729&lt;=DATEVALUE("9/30/20"&amp;RIGHT(BS$1,2))),NETWORKDAYS($T729,$U729,Holidays!$J$3:$J$937),
IF(AND($T729&lt;DATEVALUE("10/1/20"&amp;RIGHT(BR$1,2)),$U729&lt;=DATEVALUE("9/30/20"&amp;RIGHT(BS$1,2))),NETWORKDAYS(DATEVALUE("10/1/20"&amp;RIGHT(BR$1,2)),$U729,Holidays!$J$3:$J$937),
IF($T729&lt;DATEVALUE("10/1/20"&amp;RIGHT(BR$1,2)),NETWORKDAYS(DATEVALUE("10/1/20"&amp;RIGHT(BR$1,2)),DATEVALUE("9/30/20"&amp;RIGHT(BS$1,2)),Holidays!$J$3:$J$937),
IF($T729&gt;=DATEVALUE("10/1/20"&amp;RIGHT(BR$1,2)),NETWORKDAYS($T729,DATEVALUE("9/30/20"&amp;RIGHT(BS$1,2)),Holidays!$J$3:$J$937),"")))),"")/(NETWORKDAYS($T729,$U729,Holidays!$J$3:$J$937)),0))</f>
        <v/>
      </c>
      <c r="BT729" s="87" t="str">
        <f>IF($Q729="","",IFERROR(IF(OR(AND($T729&gt;=DATEVALUE("10/1/20"&amp;RIGHT(BS$1,2)),$T729&lt;=DATEVALUE("9/30/20"&amp;RIGHT(BT$1,2))),AND($U729&gt;=DATEVALUE("10/1/20"&amp;RIGHT(BS$1,2)),$U729&lt;=DATEVALUE("9/30/20"&amp;RIGHT(BT$1,2))),AND($T729&lt;=DATEVALUE("10/1/20"&amp;RIGHT(BS$1,2)),$U729&gt;=DATEVALUE("9/30/20"&amp;RIGHT(BT$1,2)))),
IF(AND($T729&gt;=DATEVALUE("10/1/20"&amp;RIGHT(BS$1,2)),$U729&lt;=DATEVALUE("9/30/20"&amp;RIGHT(BT$1,2))),NETWORKDAYS($T729,$U729,Holidays!$J$3:$J$937),
IF(AND($T729&lt;DATEVALUE("10/1/20"&amp;RIGHT(BS$1,2)),$U729&lt;=DATEVALUE("9/30/20"&amp;RIGHT(BT$1,2))),NETWORKDAYS(DATEVALUE("10/1/20"&amp;RIGHT(BS$1,2)),$U729,Holidays!$J$3:$J$937),
IF($T729&lt;DATEVALUE("10/1/20"&amp;RIGHT(BS$1,2)),NETWORKDAYS(DATEVALUE("10/1/20"&amp;RIGHT(BS$1,2)),DATEVALUE("9/30/20"&amp;RIGHT(BT$1,2)),Holidays!$J$3:$J$937),
IF($T729&gt;=DATEVALUE("10/1/20"&amp;RIGHT(BS$1,2)),NETWORKDAYS($T729,DATEVALUE("9/30/20"&amp;RIGHT(BT$1,2)),Holidays!$J$3:$J$937),"")))),"")/(NETWORKDAYS($T729,$U729,Holidays!$J$3:$J$937)),0))</f>
        <v/>
      </c>
      <c r="BU729" s="87" t="str">
        <f>IF($Q729="","",IFERROR(IF(OR(AND($T729&gt;=DATEVALUE("10/1/20"&amp;RIGHT(BT$1,2)),$T729&lt;=DATEVALUE("9/30/20"&amp;RIGHT(BU$1,2))),AND($U729&gt;=DATEVALUE("10/1/20"&amp;RIGHT(BT$1,2)),$U729&lt;=DATEVALUE("9/30/20"&amp;RIGHT(BU$1,2))),AND($T729&lt;=DATEVALUE("10/1/20"&amp;RIGHT(BT$1,2)),$U729&gt;=DATEVALUE("9/30/20"&amp;RIGHT(BU$1,2)))),
IF(AND($T729&gt;=DATEVALUE("10/1/20"&amp;RIGHT(BT$1,2)),$U729&lt;=DATEVALUE("9/30/20"&amp;RIGHT(BU$1,2))),NETWORKDAYS($T729,$U729,Holidays!$J$3:$J$937),
IF(AND($T729&lt;DATEVALUE("10/1/20"&amp;RIGHT(BT$1,2)),$U729&lt;=DATEVALUE("9/30/20"&amp;RIGHT(BU$1,2))),NETWORKDAYS(DATEVALUE("10/1/20"&amp;RIGHT(BT$1,2)),$U729,Holidays!$J$3:$J$937),
IF($T729&lt;DATEVALUE("10/1/20"&amp;RIGHT(BT$1,2)),NETWORKDAYS(DATEVALUE("10/1/20"&amp;RIGHT(BT$1,2)),DATEVALUE("9/30/20"&amp;RIGHT(BU$1,2)),Holidays!$J$3:$J$937),
IF($T729&gt;=DATEVALUE("10/1/20"&amp;RIGHT(BT$1,2)),NETWORKDAYS($T729,DATEVALUE("9/30/20"&amp;RIGHT(BU$1,2)),Holidays!$J$3:$J$937),"")))),"")/(NETWORKDAYS($T729,$U729,Holidays!$J$3:$J$937)),0))</f>
        <v/>
      </c>
      <c r="BV729" s="87" t="str">
        <f>IF($Q729="","",IFERROR(IF(OR(AND($T729&gt;=DATEVALUE("10/1/20"&amp;RIGHT(BU$1,2)),$T729&lt;=DATEVALUE("9/30/20"&amp;RIGHT(BV$1,2))),AND($U729&gt;=DATEVALUE("10/1/20"&amp;RIGHT(BU$1,2)),$U729&lt;=DATEVALUE("9/30/20"&amp;RIGHT(BV$1,2))),AND($T729&lt;=DATEVALUE("10/1/20"&amp;RIGHT(BU$1,2)),$U729&gt;=DATEVALUE("9/30/20"&amp;RIGHT(BV$1,2)))),
IF(AND($T729&gt;=DATEVALUE("10/1/20"&amp;RIGHT(BU$1,2)),$U729&lt;=DATEVALUE("9/30/20"&amp;RIGHT(BV$1,2))),NETWORKDAYS($T729,$U729,Holidays!$J$3:$J$937),
IF(AND($T729&lt;DATEVALUE("10/1/20"&amp;RIGHT(BU$1,2)),$U729&lt;=DATEVALUE("9/30/20"&amp;RIGHT(BV$1,2))),NETWORKDAYS(DATEVALUE("10/1/20"&amp;RIGHT(BU$1,2)),$U729,Holidays!$J$3:$J$937),
IF($T729&lt;DATEVALUE("10/1/20"&amp;RIGHT(BU$1,2)),NETWORKDAYS(DATEVALUE("10/1/20"&amp;RIGHT(BU$1,2)),DATEVALUE("9/30/20"&amp;RIGHT(BV$1,2)),Holidays!$J$3:$J$937),
IF($T729&gt;=DATEVALUE("10/1/20"&amp;RIGHT(BU$1,2)),NETWORKDAYS($T729,DATEVALUE("9/30/20"&amp;RIGHT(BV$1,2)),Holidays!$J$3:$J$937),"")))),"")/(NETWORKDAYS($T729,$U729,Holidays!$J$3:$J$937)),0))</f>
        <v/>
      </c>
      <c r="BW729" s="87" t="str">
        <f>IF($Q729="","",IFERROR(IF(OR(AND($T729&gt;=DATEVALUE("10/1/20"&amp;RIGHT(BV$1,2)),$T729&lt;=DATEVALUE("9/30/20"&amp;RIGHT(BW$1,2))),AND($U729&gt;=DATEVALUE("10/1/20"&amp;RIGHT(BV$1,2)),$U729&lt;=DATEVALUE("9/30/20"&amp;RIGHT(BW$1,2))),AND($T729&lt;=DATEVALUE("10/1/20"&amp;RIGHT(BV$1,2)),$U729&gt;=DATEVALUE("9/30/20"&amp;RIGHT(BW$1,2)))),
IF(AND($T729&gt;=DATEVALUE("10/1/20"&amp;RIGHT(BV$1,2)),$U729&lt;=DATEVALUE("9/30/20"&amp;RIGHT(BW$1,2))),NETWORKDAYS($T729,$U729,Holidays!$J$3:$J$937),
IF(AND($T729&lt;DATEVALUE("10/1/20"&amp;RIGHT(BV$1,2)),$U729&lt;=DATEVALUE("9/30/20"&amp;RIGHT(BW$1,2))),NETWORKDAYS(DATEVALUE("10/1/20"&amp;RIGHT(BV$1,2)),$U729,Holidays!$J$3:$J$937),
IF($T729&lt;DATEVALUE("10/1/20"&amp;RIGHT(BV$1,2)),NETWORKDAYS(DATEVALUE("10/1/20"&amp;RIGHT(BV$1,2)),DATEVALUE("9/30/20"&amp;RIGHT(BW$1,2)),Holidays!$J$3:$J$937),
IF($T729&gt;=DATEVALUE("10/1/20"&amp;RIGHT(BV$1,2)),NETWORKDAYS($T729,DATEVALUE("9/30/20"&amp;RIGHT(BW$1,2)),Holidays!$J$3:$J$937),"")))),"")/(NETWORKDAYS($T729,$U729,Holidays!$J$3:$J$937)),0))</f>
        <v/>
      </c>
      <c r="BX729" s="87" t="str">
        <f>IF($Q729="","",IFERROR(IF(OR(AND($T729&gt;=DATEVALUE("10/1/20"&amp;RIGHT(BW$1,2)),$T729&lt;=DATEVALUE("9/30/20"&amp;RIGHT(BX$1,2))),AND($U729&gt;=DATEVALUE("10/1/20"&amp;RIGHT(BW$1,2)),$U729&lt;=DATEVALUE("9/30/20"&amp;RIGHT(BX$1,2))),AND($T729&lt;=DATEVALUE("10/1/20"&amp;RIGHT(BW$1,2)),$U729&gt;=DATEVALUE("9/30/20"&amp;RIGHT(BX$1,2)))),
IF(AND($T729&gt;=DATEVALUE("10/1/20"&amp;RIGHT(BW$1,2)),$U729&lt;=DATEVALUE("9/30/20"&amp;RIGHT(BX$1,2))),NETWORKDAYS($T729,$U729,Holidays!$J$3:$J$937),
IF(AND($T729&lt;DATEVALUE("10/1/20"&amp;RIGHT(BW$1,2)),$U729&lt;=DATEVALUE("9/30/20"&amp;RIGHT(BX$1,2))),NETWORKDAYS(DATEVALUE("10/1/20"&amp;RIGHT(BW$1,2)),$U729,Holidays!$J$3:$J$937),
IF($T729&lt;DATEVALUE("10/1/20"&amp;RIGHT(BW$1,2)),NETWORKDAYS(DATEVALUE("10/1/20"&amp;RIGHT(BW$1,2)),DATEVALUE("9/30/20"&amp;RIGHT(BX$1,2)),Holidays!$J$3:$J$937),
IF($T729&gt;=DATEVALUE("10/1/20"&amp;RIGHT(BW$1,2)),NETWORKDAYS($T729,DATEVALUE("9/30/20"&amp;RIGHT(BX$1,2)),Holidays!$J$3:$J$937),"")))),"")/(NETWORKDAYS($T729,$U729,Holidays!$J$3:$J$937)),0))</f>
        <v/>
      </c>
      <c r="BY729" s="87" t="str">
        <f>IF($Q729="","",IFERROR(IF(OR(AND($T729&gt;=DATEVALUE("10/1/20"&amp;RIGHT(BX$1,2)),$T729&lt;=DATEVALUE("9/30/20"&amp;RIGHT(BY$1,2))),AND($U729&gt;=DATEVALUE("10/1/20"&amp;RIGHT(BX$1,2)),$U729&lt;=DATEVALUE("9/30/20"&amp;RIGHT(BY$1,2))),AND($T729&lt;=DATEVALUE("10/1/20"&amp;RIGHT(BX$1,2)),$U729&gt;=DATEVALUE("9/30/20"&amp;RIGHT(BY$1,2)))),
IF(AND($T729&gt;=DATEVALUE("10/1/20"&amp;RIGHT(BX$1,2)),$U729&lt;=DATEVALUE("9/30/20"&amp;RIGHT(BY$1,2))),NETWORKDAYS($T729,$U729,Holidays!$J$3:$J$937),
IF(AND($T729&lt;DATEVALUE("10/1/20"&amp;RIGHT(BX$1,2)),$U729&lt;=DATEVALUE("9/30/20"&amp;RIGHT(BY$1,2))),NETWORKDAYS(DATEVALUE("10/1/20"&amp;RIGHT(BX$1,2)),$U729,Holidays!$J$3:$J$937),
IF($T729&lt;DATEVALUE("10/1/20"&amp;RIGHT(BX$1,2)),NETWORKDAYS(DATEVALUE("10/1/20"&amp;RIGHT(BX$1,2)),DATEVALUE("9/30/20"&amp;RIGHT(BY$1,2)),Holidays!$J$3:$J$937),
IF($T729&gt;=DATEVALUE("10/1/20"&amp;RIGHT(BX$1,2)),NETWORKDAYS($T729,DATEVALUE("9/30/20"&amp;RIGHT(BY$1,2)),Holidays!$J$3:$J$937),"")))),"")/(NETWORKDAYS($T729,$U729,Holidays!$J$3:$J$937)),0))</f>
        <v/>
      </c>
      <c r="BZ729" s="87" t="str">
        <f>IF($Q729="","",IFERROR(IF(OR(AND($T729&gt;=DATEVALUE("10/1/20"&amp;RIGHT(BY$1,2)),$T729&lt;=DATEVALUE("9/30/20"&amp;RIGHT(BZ$1,2))),AND($U729&gt;=DATEVALUE("10/1/20"&amp;RIGHT(BY$1,2)),$U729&lt;=DATEVALUE("9/30/20"&amp;RIGHT(BZ$1,2))),AND($T729&lt;=DATEVALUE("10/1/20"&amp;RIGHT(BY$1,2)),$U729&gt;=DATEVALUE("9/30/20"&amp;RIGHT(BZ$1,2)))),
IF(AND($T729&gt;=DATEVALUE("10/1/20"&amp;RIGHT(BY$1,2)),$U729&lt;=DATEVALUE("9/30/20"&amp;RIGHT(BZ$1,2))),NETWORKDAYS($T729,$U729,Holidays!$J$3:$J$937),
IF(AND($T729&lt;DATEVALUE("10/1/20"&amp;RIGHT(BY$1,2)),$U729&lt;=DATEVALUE("9/30/20"&amp;RIGHT(BZ$1,2))),NETWORKDAYS(DATEVALUE("10/1/20"&amp;RIGHT(BY$1,2)),$U729,Holidays!$J$3:$J$937),
IF($T729&lt;DATEVALUE("10/1/20"&amp;RIGHT(BY$1,2)),NETWORKDAYS(DATEVALUE("10/1/20"&amp;RIGHT(BY$1,2)),DATEVALUE("9/30/20"&amp;RIGHT(BZ$1,2)),Holidays!$J$3:$J$937),
IF($T729&gt;=DATEVALUE("10/1/20"&amp;RIGHT(BY$1,2)),NETWORKDAYS($T729,DATEVALUE("9/30/20"&amp;RIGHT(BZ$1,2)),Holidays!$J$3:$J$937),"")))),"")/(NETWORKDAYS($T729,$U729,Holidays!$J$3:$J$937)),0))</f>
        <v/>
      </c>
      <c r="CA729" s="87" t="str">
        <f>IF($Q729="","",IFERROR(IF(OR(AND($T729&gt;=DATEVALUE("10/1/20"&amp;RIGHT(BZ$1,2)),$T729&lt;=DATEVALUE("9/30/20"&amp;RIGHT(CA$1,2))),AND($U729&gt;=DATEVALUE("10/1/20"&amp;RIGHT(BZ$1,2)),$U729&lt;=DATEVALUE("9/30/20"&amp;RIGHT(CA$1,2))),AND($T729&lt;=DATEVALUE("10/1/20"&amp;RIGHT(BZ$1,2)),$U729&gt;=DATEVALUE("9/30/20"&amp;RIGHT(CA$1,2)))),
IF(AND($T729&gt;=DATEVALUE("10/1/20"&amp;RIGHT(BZ$1,2)),$U729&lt;=DATEVALUE("9/30/20"&amp;RIGHT(CA$1,2))),NETWORKDAYS($T729,$U729,Holidays!$J$3:$J$937),
IF(AND($T729&lt;DATEVALUE("10/1/20"&amp;RIGHT(BZ$1,2)),$U729&lt;=DATEVALUE("9/30/20"&amp;RIGHT(CA$1,2))),NETWORKDAYS(DATEVALUE("10/1/20"&amp;RIGHT(BZ$1,2)),$U729,Holidays!$J$3:$J$937),
IF($T729&lt;DATEVALUE("10/1/20"&amp;RIGHT(BZ$1,2)),NETWORKDAYS(DATEVALUE("10/1/20"&amp;RIGHT(BZ$1,2)),DATEVALUE("9/30/20"&amp;RIGHT(CA$1,2)),Holidays!$J$3:$J$937),
IF($T729&gt;=DATEVALUE("10/1/20"&amp;RIGHT(BZ$1,2)),NETWORKDAYS($T729,DATEVALUE("9/30/20"&amp;RIGHT(CA$1,2)),Holidays!$J$3:$J$937),"")))),"")/(NETWORKDAYS($T729,$U729,Holidays!$J$3:$J$937)),0))</f>
        <v/>
      </c>
      <c r="CB729" s="87" t="str">
        <f>IF($Q729="","",IFERROR(IF(OR(AND($T729&gt;=DATEVALUE("10/1/20"&amp;RIGHT(CA$1,2)),$T729&lt;=DATEVALUE("9/30/20"&amp;RIGHT(CB$1,2))),AND($U729&gt;=DATEVALUE("10/1/20"&amp;RIGHT(CA$1,2)),$U729&lt;=DATEVALUE("9/30/20"&amp;RIGHT(CB$1,2))),AND($T729&lt;=DATEVALUE("10/1/20"&amp;RIGHT(CA$1,2)),$U729&gt;=DATEVALUE("9/30/20"&amp;RIGHT(CB$1,2)))),
IF(AND($T729&gt;=DATEVALUE("10/1/20"&amp;RIGHT(CA$1,2)),$U729&lt;=DATEVALUE("9/30/20"&amp;RIGHT(CB$1,2))),NETWORKDAYS($T729,$U729,Holidays!$J$3:$J$937),
IF(AND($T729&lt;DATEVALUE("10/1/20"&amp;RIGHT(CA$1,2)),$U729&lt;=DATEVALUE("9/30/20"&amp;RIGHT(CB$1,2))),NETWORKDAYS(DATEVALUE("10/1/20"&amp;RIGHT(CA$1,2)),$U729,Holidays!$J$3:$J$937),
IF($T729&lt;DATEVALUE("10/1/20"&amp;RIGHT(CA$1,2)),NETWORKDAYS(DATEVALUE("10/1/20"&amp;RIGHT(CA$1,2)),DATEVALUE("9/30/20"&amp;RIGHT(CB$1,2)),Holidays!$J$3:$J$937),
IF($T729&gt;=DATEVALUE("10/1/20"&amp;RIGHT(CA$1,2)),NETWORKDAYS($T729,DATEVALUE("9/30/20"&amp;RIGHT(CB$1,2)),Holidays!$J$3:$J$937),"")))),"")/(NETWORKDAYS($T729,$U729,Holidays!$J$3:$J$937)),0))</f>
        <v/>
      </c>
    </row>
    <row r="730" spans="1:80">
      <c r="A730" s="97"/>
      <c r="B730" s="98" t="str">
        <f ca="1">IF(NOT($A730=""),OFFSET('WBS Reference &amp; User Procedure'!$A$1,MATCH($A730,'WBS Reference &amp; User Procedure'!$A:$A,0)-1,1),"")</f>
        <v/>
      </c>
      <c r="D730" s="97"/>
      <c r="T730" s="104" t="str">
        <f>IF(NOT(Q730=""),IF(NOT($S730=""),$S730,#REF!),"")</f>
        <v/>
      </c>
      <c r="U730" s="104" t="str">
        <f>IF(NOT(Q730=""),WORKDAY(T730,Q730,Holidays!$J$3:$J$937),"")</f>
        <v/>
      </c>
      <c r="V730" s="104"/>
      <c r="W730" s="104"/>
      <c r="X730" s="101" t="str">
        <f t="shared" si="153"/>
        <v/>
      </c>
      <c r="AL730" s="87" t="str">
        <f t="shared" ca="1" si="150"/>
        <v/>
      </c>
      <c r="AN730" s="87" t="str">
        <f t="shared" ca="1" si="162"/>
        <v/>
      </c>
      <c r="AO730" s="87" t="str">
        <f t="shared" ca="1" si="162"/>
        <v/>
      </c>
      <c r="AP730" s="87" t="str">
        <f t="shared" ca="1" si="162"/>
        <v/>
      </c>
      <c r="AQ730" s="87" t="str">
        <f t="shared" ca="1" si="162"/>
        <v/>
      </c>
      <c r="AR730" s="87" t="str">
        <f t="shared" ca="1" si="162"/>
        <v/>
      </c>
      <c r="AS730" s="87" t="str">
        <f t="shared" ca="1" si="162"/>
        <v/>
      </c>
      <c r="AT730" s="87" t="str">
        <f t="shared" ca="1" si="162"/>
        <v/>
      </c>
      <c r="AU730" s="87" t="str">
        <f t="shared" ca="1" si="162"/>
        <v/>
      </c>
      <c r="AV730" s="87" t="str">
        <f t="shared" ca="1" si="162"/>
        <v/>
      </c>
      <c r="AW730" s="87" t="str">
        <f t="shared" ca="1" si="162"/>
        <v/>
      </c>
      <c r="AX730" s="87" t="str">
        <f t="shared" ca="1" si="163"/>
        <v/>
      </c>
      <c r="AY730" s="87" t="str">
        <f t="shared" ca="1" si="163"/>
        <v/>
      </c>
      <c r="AZ730" s="87" t="str">
        <f t="shared" ca="1" si="163"/>
        <v/>
      </c>
      <c r="BA730" s="87" t="str">
        <f t="shared" ca="1" si="163"/>
        <v/>
      </c>
      <c r="BB730" s="87" t="str">
        <f t="shared" ca="1" si="163"/>
        <v/>
      </c>
      <c r="BC730" s="87" t="str">
        <f t="shared" ca="1" si="163"/>
        <v/>
      </c>
      <c r="BD730" s="87" t="str">
        <f t="shared" ca="1" si="163"/>
        <v/>
      </c>
      <c r="BE730" s="87" t="str">
        <f t="shared" ca="1" si="163"/>
        <v/>
      </c>
      <c r="BF730" s="87" t="str">
        <f t="shared" ca="1" si="163"/>
        <v/>
      </c>
      <c r="BG730" s="87" t="str">
        <f t="shared" ca="1" si="163"/>
        <v/>
      </c>
      <c r="BI730" s="87" t="str">
        <f>IF($Q730="","",IFERROR(IF(OR(AND($T730&gt;=DATEVALUE("10/1/20"&amp;RIGHT(BH$1,2)),$T730&lt;=DATEVALUE("9/30/20"&amp;RIGHT(BI$1,2))),AND($U730&gt;=DATEVALUE("10/1/20"&amp;RIGHT(BH$1,2)),$U730&lt;=DATEVALUE("9/30/20"&amp;RIGHT(BI$1,2))),AND($T730&lt;=DATEVALUE("10/1/20"&amp;RIGHT(BH$1,2)),$U730&gt;=DATEVALUE("9/30/20"&amp;RIGHT(BI$1,2)))),
IF(AND($T730&gt;=DATEVALUE("10/1/20"&amp;RIGHT(BH$1,2)),$U730&lt;=DATEVALUE("9/30/20"&amp;RIGHT(BI$1,2))),NETWORKDAYS($T730,$U730,Holidays!$J$3:$J$937),
IF(AND($T730&lt;DATEVALUE("10/1/20"&amp;RIGHT(BH$1,2)),$U730&lt;=DATEVALUE("9/30/20"&amp;RIGHT(BI$1,2))),NETWORKDAYS(DATEVALUE("10/1/20"&amp;RIGHT(BH$1,2)),$U730,Holidays!$J$3:$J$937),
IF($T730&lt;DATEVALUE("10/1/20"&amp;RIGHT(BH$1,2)),NETWORKDAYS(DATEVALUE("10/1/20"&amp;RIGHT(BH$1,2)),DATEVALUE("9/30/20"&amp;RIGHT(BI$1,2)),Holidays!$J$3:$J$937),
IF($T730&gt;=DATEVALUE("10/1/20"&amp;RIGHT(BH$1,2)),NETWORKDAYS($T730,DATEVALUE("9/30/20"&amp;RIGHT(BI$1,2)),Holidays!$J$3:$J$937),"")))),"")/(NETWORKDAYS($T730,$U730,Holidays!$J$3:$J$937)),0))</f>
        <v/>
      </c>
      <c r="BJ730" s="87" t="str">
        <f>IF($Q730="","",IFERROR(IF(OR(AND($T730&gt;=DATEVALUE("10/1/20"&amp;RIGHT(BI$1,2)),$T730&lt;=DATEVALUE("9/30/20"&amp;RIGHT(BJ$1,2))),AND($U730&gt;=DATEVALUE("10/1/20"&amp;RIGHT(BI$1,2)),$U730&lt;=DATEVALUE("9/30/20"&amp;RIGHT(BJ$1,2))),AND($T730&lt;=DATEVALUE("10/1/20"&amp;RIGHT(BI$1,2)),$U730&gt;=DATEVALUE("9/30/20"&amp;RIGHT(BJ$1,2)))),
IF(AND($T730&gt;=DATEVALUE("10/1/20"&amp;RIGHT(BI$1,2)),$U730&lt;=DATEVALUE("9/30/20"&amp;RIGHT(BJ$1,2))),NETWORKDAYS($T730,$U730,Holidays!$J$3:$J$937),
IF(AND($T730&lt;DATEVALUE("10/1/20"&amp;RIGHT(BI$1,2)),$U730&lt;=DATEVALUE("9/30/20"&amp;RIGHT(BJ$1,2))),NETWORKDAYS(DATEVALUE("10/1/20"&amp;RIGHT(BI$1,2)),$U730,Holidays!$J$3:$J$937),
IF($T730&lt;DATEVALUE("10/1/20"&amp;RIGHT(BI$1,2)),NETWORKDAYS(DATEVALUE("10/1/20"&amp;RIGHT(BI$1,2)),DATEVALUE("9/30/20"&amp;RIGHT(BJ$1,2)),Holidays!$J$3:$J$937),
IF($T730&gt;=DATEVALUE("10/1/20"&amp;RIGHT(BI$1,2)),NETWORKDAYS($T730,DATEVALUE("9/30/20"&amp;RIGHT(BJ$1,2)),Holidays!$J$3:$J$937),"")))),"")/(NETWORKDAYS($T730,$U730,Holidays!$J$3:$J$937)),0))</f>
        <v/>
      </c>
      <c r="BK730" s="87" t="str">
        <f>IF($Q730="","",IFERROR(IF(OR(AND($T730&gt;=DATEVALUE("10/1/20"&amp;RIGHT(BJ$1,2)),$T730&lt;=DATEVALUE("9/30/20"&amp;RIGHT(BK$1,2))),AND($U730&gt;=DATEVALUE("10/1/20"&amp;RIGHT(BJ$1,2)),$U730&lt;=DATEVALUE("9/30/20"&amp;RIGHT(BK$1,2))),AND($T730&lt;=DATEVALUE("10/1/20"&amp;RIGHT(BJ$1,2)),$U730&gt;=DATEVALUE("9/30/20"&amp;RIGHT(BK$1,2)))),
IF(AND($T730&gt;=DATEVALUE("10/1/20"&amp;RIGHT(BJ$1,2)),$U730&lt;=DATEVALUE("9/30/20"&amp;RIGHT(BK$1,2))),NETWORKDAYS($T730,$U730,Holidays!$J$3:$J$937),
IF(AND($T730&lt;DATEVALUE("10/1/20"&amp;RIGHT(BJ$1,2)),$U730&lt;=DATEVALUE("9/30/20"&amp;RIGHT(BK$1,2))),NETWORKDAYS(DATEVALUE("10/1/20"&amp;RIGHT(BJ$1,2)),$U730,Holidays!$J$3:$J$937),
IF($T730&lt;DATEVALUE("10/1/20"&amp;RIGHT(BJ$1,2)),NETWORKDAYS(DATEVALUE("10/1/20"&amp;RIGHT(BJ$1,2)),DATEVALUE("9/30/20"&amp;RIGHT(BK$1,2)),Holidays!$J$3:$J$937),
IF($T730&gt;=DATEVALUE("10/1/20"&amp;RIGHT(BJ$1,2)),NETWORKDAYS($T730,DATEVALUE("9/30/20"&amp;RIGHT(BK$1,2)),Holidays!$J$3:$J$937),"")))),"")/(NETWORKDAYS($T730,$U730,Holidays!$J$3:$J$937)),0))</f>
        <v/>
      </c>
      <c r="BL730" s="87" t="str">
        <f>IF($Q730="","",IFERROR(IF(OR(AND($T730&gt;=DATEVALUE("10/1/20"&amp;RIGHT(BK$1,2)),$T730&lt;=DATEVALUE("9/30/20"&amp;RIGHT(BL$1,2))),AND($U730&gt;=DATEVALUE("10/1/20"&amp;RIGHT(BK$1,2)),$U730&lt;=DATEVALUE("9/30/20"&amp;RIGHT(BL$1,2))),AND($T730&lt;=DATEVALUE("10/1/20"&amp;RIGHT(BK$1,2)),$U730&gt;=DATEVALUE("9/30/20"&amp;RIGHT(BL$1,2)))),
IF(AND($T730&gt;=DATEVALUE("10/1/20"&amp;RIGHT(BK$1,2)),$U730&lt;=DATEVALUE("9/30/20"&amp;RIGHT(BL$1,2))),NETWORKDAYS($T730,$U730,Holidays!$J$3:$J$937),
IF(AND($T730&lt;DATEVALUE("10/1/20"&amp;RIGHT(BK$1,2)),$U730&lt;=DATEVALUE("9/30/20"&amp;RIGHT(BL$1,2))),NETWORKDAYS(DATEVALUE("10/1/20"&amp;RIGHT(BK$1,2)),$U730,Holidays!$J$3:$J$937),
IF($T730&lt;DATEVALUE("10/1/20"&amp;RIGHT(BK$1,2)),NETWORKDAYS(DATEVALUE("10/1/20"&amp;RIGHT(BK$1,2)),DATEVALUE("9/30/20"&amp;RIGHT(BL$1,2)),Holidays!$J$3:$J$937),
IF($T730&gt;=DATEVALUE("10/1/20"&amp;RIGHT(BK$1,2)),NETWORKDAYS($T730,DATEVALUE("9/30/20"&amp;RIGHT(BL$1,2)),Holidays!$J$3:$J$937),"")))),"")/(NETWORKDAYS($T730,$U730,Holidays!$J$3:$J$937)),0))</f>
        <v/>
      </c>
      <c r="BM730" s="87" t="str">
        <f>IF($Q730="","",IFERROR(IF(OR(AND($T730&gt;=DATEVALUE("10/1/20"&amp;RIGHT(BL$1,2)),$T730&lt;=DATEVALUE("9/30/20"&amp;RIGHT(BM$1,2))),AND($U730&gt;=DATEVALUE("10/1/20"&amp;RIGHT(BL$1,2)),$U730&lt;=DATEVALUE("9/30/20"&amp;RIGHT(BM$1,2))),AND($T730&lt;=DATEVALUE("10/1/20"&amp;RIGHT(BL$1,2)),$U730&gt;=DATEVALUE("9/30/20"&amp;RIGHT(BM$1,2)))),
IF(AND($T730&gt;=DATEVALUE("10/1/20"&amp;RIGHT(BL$1,2)),$U730&lt;=DATEVALUE("9/30/20"&amp;RIGHT(BM$1,2))),NETWORKDAYS($T730,$U730,Holidays!$J$3:$J$937),
IF(AND($T730&lt;DATEVALUE("10/1/20"&amp;RIGHT(BL$1,2)),$U730&lt;=DATEVALUE("9/30/20"&amp;RIGHT(BM$1,2))),NETWORKDAYS(DATEVALUE("10/1/20"&amp;RIGHT(BL$1,2)),$U730,Holidays!$J$3:$J$937),
IF($T730&lt;DATEVALUE("10/1/20"&amp;RIGHT(BL$1,2)),NETWORKDAYS(DATEVALUE("10/1/20"&amp;RIGHT(BL$1,2)),DATEVALUE("9/30/20"&amp;RIGHT(BM$1,2)),Holidays!$J$3:$J$937),
IF($T730&gt;=DATEVALUE("10/1/20"&amp;RIGHT(BL$1,2)),NETWORKDAYS($T730,DATEVALUE("9/30/20"&amp;RIGHT(BM$1,2)),Holidays!$J$3:$J$937),"")))),"")/(NETWORKDAYS($T730,$U730,Holidays!$J$3:$J$937)),0))</f>
        <v/>
      </c>
      <c r="BN730" s="87" t="str">
        <f>IF($Q730="","",IFERROR(IF(OR(AND($T730&gt;=DATEVALUE("10/1/20"&amp;RIGHT(BM$1,2)),$T730&lt;=DATEVALUE("9/30/20"&amp;RIGHT(BN$1,2))),AND($U730&gt;=DATEVALUE("10/1/20"&amp;RIGHT(BM$1,2)),$U730&lt;=DATEVALUE("9/30/20"&amp;RIGHT(BN$1,2))),AND($T730&lt;=DATEVALUE("10/1/20"&amp;RIGHT(BM$1,2)),$U730&gt;=DATEVALUE("9/30/20"&amp;RIGHT(BN$1,2)))),
IF(AND($T730&gt;=DATEVALUE("10/1/20"&amp;RIGHT(BM$1,2)),$U730&lt;=DATEVALUE("9/30/20"&amp;RIGHT(BN$1,2))),NETWORKDAYS($T730,$U730,Holidays!$J$3:$J$937),
IF(AND($T730&lt;DATEVALUE("10/1/20"&amp;RIGHT(BM$1,2)),$U730&lt;=DATEVALUE("9/30/20"&amp;RIGHT(BN$1,2))),NETWORKDAYS(DATEVALUE("10/1/20"&amp;RIGHT(BM$1,2)),$U730,Holidays!$J$3:$J$937),
IF($T730&lt;DATEVALUE("10/1/20"&amp;RIGHT(BM$1,2)),NETWORKDAYS(DATEVALUE("10/1/20"&amp;RIGHT(BM$1,2)),DATEVALUE("9/30/20"&amp;RIGHT(BN$1,2)),Holidays!$J$3:$J$937),
IF($T730&gt;=DATEVALUE("10/1/20"&amp;RIGHT(BM$1,2)),NETWORKDAYS($T730,DATEVALUE("9/30/20"&amp;RIGHT(BN$1,2)),Holidays!$J$3:$J$937),"")))),"")/(NETWORKDAYS($T730,$U730,Holidays!$J$3:$J$937)),0))</f>
        <v/>
      </c>
      <c r="BO730" s="87" t="str">
        <f>IF($Q730="","",IFERROR(IF(OR(AND($T730&gt;=DATEVALUE("10/1/20"&amp;RIGHT(BN$1,2)),$T730&lt;=DATEVALUE("9/30/20"&amp;RIGHT(BO$1,2))),AND($U730&gt;=DATEVALUE("10/1/20"&amp;RIGHT(BN$1,2)),$U730&lt;=DATEVALUE("9/30/20"&amp;RIGHT(BO$1,2))),AND($T730&lt;=DATEVALUE("10/1/20"&amp;RIGHT(BN$1,2)),$U730&gt;=DATEVALUE("9/30/20"&amp;RIGHT(BO$1,2)))),
IF(AND($T730&gt;=DATEVALUE("10/1/20"&amp;RIGHT(BN$1,2)),$U730&lt;=DATEVALUE("9/30/20"&amp;RIGHT(BO$1,2))),NETWORKDAYS($T730,$U730,Holidays!$J$3:$J$937),
IF(AND($T730&lt;DATEVALUE("10/1/20"&amp;RIGHT(BN$1,2)),$U730&lt;=DATEVALUE("9/30/20"&amp;RIGHT(BO$1,2))),NETWORKDAYS(DATEVALUE("10/1/20"&amp;RIGHT(BN$1,2)),$U730,Holidays!$J$3:$J$937),
IF($T730&lt;DATEVALUE("10/1/20"&amp;RIGHT(BN$1,2)),NETWORKDAYS(DATEVALUE("10/1/20"&amp;RIGHT(BN$1,2)),DATEVALUE("9/30/20"&amp;RIGHT(BO$1,2)),Holidays!$J$3:$J$937),
IF($T730&gt;=DATEVALUE("10/1/20"&amp;RIGHT(BN$1,2)),NETWORKDAYS($T730,DATEVALUE("9/30/20"&amp;RIGHT(BO$1,2)),Holidays!$J$3:$J$937),"")))),"")/(NETWORKDAYS($T730,$U730,Holidays!$J$3:$J$937)),0))</f>
        <v/>
      </c>
      <c r="BP730" s="87" t="str">
        <f>IF($Q730="","",IFERROR(IF(OR(AND($T730&gt;=DATEVALUE("10/1/20"&amp;RIGHT(BO$1,2)),$T730&lt;=DATEVALUE("9/30/20"&amp;RIGHT(BP$1,2))),AND($U730&gt;=DATEVALUE("10/1/20"&amp;RIGHT(BO$1,2)),$U730&lt;=DATEVALUE("9/30/20"&amp;RIGHT(BP$1,2))),AND($T730&lt;=DATEVALUE("10/1/20"&amp;RIGHT(BO$1,2)),$U730&gt;=DATEVALUE("9/30/20"&amp;RIGHT(BP$1,2)))),
IF(AND($T730&gt;=DATEVALUE("10/1/20"&amp;RIGHT(BO$1,2)),$U730&lt;=DATEVALUE("9/30/20"&amp;RIGHT(BP$1,2))),NETWORKDAYS($T730,$U730,Holidays!$J$3:$J$937),
IF(AND($T730&lt;DATEVALUE("10/1/20"&amp;RIGHT(BO$1,2)),$U730&lt;=DATEVALUE("9/30/20"&amp;RIGHT(BP$1,2))),NETWORKDAYS(DATEVALUE("10/1/20"&amp;RIGHT(BO$1,2)),$U730,Holidays!$J$3:$J$937),
IF($T730&lt;DATEVALUE("10/1/20"&amp;RIGHT(BO$1,2)),NETWORKDAYS(DATEVALUE("10/1/20"&amp;RIGHT(BO$1,2)),DATEVALUE("9/30/20"&amp;RIGHT(BP$1,2)),Holidays!$J$3:$J$937),
IF($T730&gt;=DATEVALUE("10/1/20"&amp;RIGHT(BO$1,2)),NETWORKDAYS($T730,DATEVALUE("9/30/20"&amp;RIGHT(BP$1,2)),Holidays!$J$3:$J$937),"")))),"")/(NETWORKDAYS($T730,$U730,Holidays!$J$3:$J$937)),0))</f>
        <v/>
      </c>
      <c r="BQ730" s="87" t="str">
        <f>IF($Q730="","",IFERROR(IF(OR(AND($T730&gt;=DATEVALUE("10/1/20"&amp;RIGHT(BP$1,2)),$T730&lt;=DATEVALUE("9/30/20"&amp;RIGHT(BQ$1,2))),AND($U730&gt;=DATEVALUE("10/1/20"&amp;RIGHT(BP$1,2)),$U730&lt;=DATEVALUE("9/30/20"&amp;RIGHT(BQ$1,2))),AND($T730&lt;=DATEVALUE("10/1/20"&amp;RIGHT(BP$1,2)),$U730&gt;=DATEVALUE("9/30/20"&amp;RIGHT(BQ$1,2)))),
IF(AND($T730&gt;=DATEVALUE("10/1/20"&amp;RIGHT(BP$1,2)),$U730&lt;=DATEVALUE("9/30/20"&amp;RIGHT(BQ$1,2))),NETWORKDAYS($T730,$U730,Holidays!$J$3:$J$937),
IF(AND($T730&lt;DATEVALUE("10/1/20"&amp;RIGHT(BP$1,2)),$U730&lt;=DATEVALUE("9/30/20"&amp;RIGHT(BQ$1,2))),NETWORKDAYS(DATEVALUE("10/1/20"&amp;RIGHT(BP$1,2)),$U730,Holidays!$J$3:$J$937),
IF($T730&lt;DATEVALUE("10/1/20"&amp;RIGHT(BP$1,2)),NETWORKDAYS(DATEVALUE("10/1/20"&amp;RIGHT(BP$1,2)),DATEVALUE("9/30/20"&amp;RIGHT(BQ$1,2)),Holidays!$J$3:$J$937),
IF($T730&gt;=DATEVALUE("10/1/20"&amp;RIGHT(BP$1,2)),NETWORKDAYS($T730,DATEVALUE("9/30/20"&amp;RIGHT(BQ$1,2)),Holidays!$J$3:$J$937),"")))),"")/(NETWORKDAYS($T730,$U730,Holidays!$J$3:$J$937)),0))</f>
        <v/>
      </c>
      <c r="BR730" s="87" t="str">
        <f>IF($Q730="","",IFERROR(IF(OR(AND($T730&gt;=DATEVALUE("10/1/20"&amp;RIGHT(BQ$1,2)),$T730&lt;=DATEVALUE("9/30/20"&amp;RIGHT(BR$1,2))),AND($U730&gt;=DATEVALUE("10/1/20"&amp;RIGHT(BQ$1,2)),$U730&lt;=DATEVALUE("9/30/20"&amp;RIGHT(BR$1,2))),AND($T730&lt;=DATEVALUE("10/1/20"&amp;RIGHT(BQ$1,2)),$U730&gt;=DATEVALUE("9/30/20"&amp;RIGHT(BR$1,2)))),
IF(AND($T730&gt;=DATEVALUE("10/1/20"&amp;RIGHT(BQ$1,2)),$U730&lt;=DATEVALUE("9/30/20"&amp;RIGHT(BR$1,2))),NETWORKDAYS($T730,$U730,Holidays!$J$3:$J$937),
IF(AND($T730&lt;DATEVALUE("10/1/20"&amp;RIGHT(BQ$1,2)),$U730&lt;=DATEVALUE("9/30/20"&amp;RIGHT(BR$1,2))),NETWORKDAYS(DATEVALUE("10/1/20"&amp;RIGHT(BQ$1,2)),$U730,Holidays!$J$3:$J$937),
IF($T730&lt;DATEVALUE("10/1/20"&amp;RIGHT(BQ$1,2)),NETWORKDAYS(DATEVALUE("10/1/20"&amp;RIGHT(BQ$1,2)),DATEVALUE("9/30/20"&amp;RIGHT(BR$1,2)),Holidays!$J$3:$J$937),
IF($T730&gt;=DATEVALUE("10/1/20"&amp;RIGHT(BQ$1,2)),NETWORKDAYS($T730,DATEVALUE("9/30/20"&amp;RIGHT(BR$1,2)),Holidays!$J$3:$J$937),"")))),"")/(NETWORKDAYS($T730,$U730,Holidays!$J$3:$J$937)),0))</f>
        <v/>
      </c>
      <c r="BS730" s="87" t="str">
        <f>IF($Q730="","",IFERROR(IF(OR(AND($T730&gt;=DATEVALUE("10/1/20"&amp;RIGHT(BR$1,2)),$T730&lt;=DATEVALUE("9/30/20"&amp;RIGHT(BS$1,2))),AND($U730&gt;=DATEVALUE("10/1/20"&amp;RIGHT(BR$1,2)),$U730&lt;=DATEVALUE("9/30/20"&amp;RIGHT(BS$1,2))),AND($T730&lt;=DATEVALUE("10/1/20"&amp;RIGHT(BR$1,2)),$U730&gt;=DATEVALUE("9/30/20"&amp;RIGHT(BS$1,2)))),
IF(AND($T730&gt;=DATEVALUE("10/1/20"&amp;RIGHT(BR$1,2)),$U730&lt;=DATEVALUE("9/30/20"&amp;RIGHT(BS$1,2))),NETWORKDAYS($T730,$U730,Holidays!$J$3:$J$937),
IF(AND($T730&lt;DATEVALUE("10/1/20"&amp;RIGHT(BR$1,2)),$U730&lt;=DATEVALUE("9/30/20"&amp;RIGHT(BS$1,2))),NETWORKDAYS(DATEVALUE("10/1/20"&amp;RIGHT(BR$1,2)),$U730,Holidays!$J$3:$J$937),
IF($T730&lt;DATEVALUE("10/1/20"&amp;RIGHT(BR$1,2)),NETWORKDAYS(DATEVALUE("10/1/20"&amp;RIGHT(BR$1,2)),DATEVALUE("9/30/20"&amp;RIGHT(BS$1,2)),Holidays!$J$3:$J$937),
IF($T730&gt;=DATEVALUE("10/1/20"&amp;RIGHT(BR$1,2)),NETWORKDAYS($T730,DATEVALUE("9/30/20"&amp;RIGHT(BS$1,2)),Holidays!$J$3:$J$937),"")))),"")/(NETWORKDAYS($T730,$U730,Holidays!$J$3:$J$937)),0))</f>
        <v/>
      </c>
      <c r="BT730" s="87" t="str">
        <f>IF($Q730="","",IFERROR(IF(OR(AND($T730&gt;=DATEVALUE("10/1/20"&amp;RIGHT(BS$1,2)),$T730&lt;=DATEVALUE("9/30/20"&amp;RIGHT(BT$1,2))),AND($U730&gt;=DATEVALUE("10/1/20"&amp;RIGHT(BS$1,2)),$U730&lt;=DATEVALUE("9/30/20"&amp;RIGHT(BT$1,2))),AND($T730&lt;=DATEVALUE("10/1/20"&amp;RIGHT(BS$1,2)),$U730&gt;=DATEVALUE("9/30/20"&amp;RIGHT(BT$1,2)))),
IF(AND($T730&gt;=DATEVALUE("10/1/20"&amp;RIGHT(BS$1,2)),$U730&lt;=DATEVALUE("9/30/20"&amp;RIGHT(BT$1,2))),NETWORKDAYS($T730,$U730,Holidays!$J$3:$J$937),
IF(AND($T730&lt;DATEVALUE("10/1/20"&amp;RIGHT(BS$1,2)),$U730&lt;=DATEVALUE("9/30/20"&amp;RIGHT(BT$1,2))),NETWORKDAYS(DATEVALUE("10/1/20"&amp;RIGHT(BS$1,2)),$U730,Holidays!$J$3:$J$937),
IF($T730&lt;DATEVALUE("10/1/20"&amp;RIGHT(BS$1,2)),NETWORKDAYS(DATEVALUE("10/1/20"&amp;RIGHT(BS$1,2)),DATEVALUE("9/30/20"&amp;RIGHT(BT$1,2)),Holidays!$J$3:$J$937),
IF($T730&gt;=DATEVALUE("10/1/20"&amp;RIGHT(BS$1,2)),NETWORKDAYS($T730,DATEVALUE("9/30/20"&amp;RIGHT(BT$1,2)),Holidays!$J$3:$J$937),"")))),"")/(NETWORKDAYS($T730,$U730,Holidays!$J$3:$J$937)),0))</f>
        <v/>
      </c>
      <c r="BU730" s="87" t="str">
        <f>IF($Q730="","",IFERROR(IF(OR(AND($T730&gt;=DATEVALUE("10/1/20"&amp;RIGHT(BT$1,2)),$T730&lt;=DATEVALUE("9/30/20"&amp;RIGHT(BU$1,2))),AND($U730&gt;=DATEVALUE("10/1/20"&amp;RIGHT(BT$1,2)),$U730&lt;=DATEVALUE("9/30/20"&amp;RIGHT(BU$1,2))),AND($T730&lt;=DATEVALUE("10/1/20"&amp;RIGHT(BT$1,2)),$U730&gt;=DATEVALUE("9/30/20"&amp;RIGHT(BU$1,2)))),
IF(AND($T730&gt;=DATEVALUE("10/1/20"&amp;RIGHT(BT$1,2)),$U730&lt;=DATEVALUE("9/30/20"&amp;RIGHT(BU$1,2))),NETWORKDAYS($T730,$U730,Holidays!$J$3:$J$937),
IF(AND($T730&lt;DATEVALUE("10/1/20"&amp;RIGHT(BT$1,2)),$U730&lt;=DATEVALUE("9/30/20"&amp;RIGHT(BU$1,2))),NETWORKDAYS(DATEVALUE("10/1/20"&amp;RIGHT(BT$1,2)),$U730,Holidays!$J$3:$J$937),
IF($T730&lt;DATEVALUE("10/1/20"&amp;RIGHT(BT$1,2)),NETWORKDAYS(DATEVALUE("10/1/20"&amp;RIGHT(BT$1,2)),DATEVALUE("9/30/20"&amp;RIGHT(BU$1,2)),Holidays!$J$3:$J$937),
IF($T730&gt;=DATEVALUE("10/1/20"&amp;RIGHT(BT$1,2)),NETWORKDAYS($T730,DATEVALUE("9/30/20"&amp;RIGHT(BU$1,2)),Holidays!$J$3:$J$937),"")))),"")/(NETWORKDAYS($T730,$U730,Holidays!$J$3:$J$937)),0))</f>
        <v/>
      </c>
      <c r="BV730" s="87" t="str">
        <f>IF($Q730="","",IFERROR(IF(OR(AND($T730&gt;=DATEVALUE("10/1/20"&amp;RIGHT(BU$1,2)),$T730&lt;=DATEVALUE("9/30/20"&amp;RIGHT(BV$1,2))),AND($U730&gt;=DATEVALUE("10/1/20"&amp;RIGHT(BU$1,2)),$U730&lt;=DATEVALUE("9/30/20"&amp;RIGHT(BV$1,2))),AND($T730&lt;=DATEVALUE("10/1/20"&amp;RIGHT(BU$1,2)),$U730&gt;=DATEVALUE("9/30/20"&amp;RIGHT(BV$1,2)))),
IF(AND($T730&gt;=DATEVALUE("10/1/20"&amp;RIGHT(BU$1,2)),$U730&lt;=DATEVALUE("9/30/20"&amp;RIGHT(BV$1,2))),NETWORKDAYS($T730,$U730,Holidays!$J$3:$J$937),
IF(AND($T730&lt;DATEVALUE("10/1/20"&amp;RIGHT(BU$1,2)),$U730&lt;=DATEVALUE("9/30/20"&amp;RIGHT(BV$1,2))),NETWORKDAYS(DATEVALUE("10/1/20"&amp;RIGHT(BU$1,2)),$U730,Holidays!$J$3:$J$937),
IF($T730&lt;DATEVALUE("10/1/20"&amp;RIGHT(BU$1,2)),NETWORKDAYS(DATEVALUE("10/1/20"&amp;RIGHT(BU$1,2)),DATEVALUE("9/30/20"&amp;RIGHT(BV$1,2)),Holidays!$J$3:$J$937),
IF($T730&gt;=DATEVALUE("10/1/20"&amp;RIGHT(BU$1,2)),NETWORKDAYS($T730,DATEVALUE("9/30/20"&amp;RIGHT(BV$1,2)),Holidays!$J$3:$J$937),"")))),"")/(NETWORKDAYS($T730,$U730,Holidays!$J$3:$J$937)),0))</f>
        <v/>
      </c>
      <c r="BW730" s="87" t="str">
        <f>IF($Q730="","",IFERROR(IF(OR(AND($T730&gt;=DATEVALUE("10/1/20"&amp;RIGHT(BV$1,2)),$T730&lt;=DATEVALUE("9/30/20"&amp;RIGHT(BW$1,2))),AND($U730&gt;=DATEVALUE("10/1/20"&amp;RIGHT(BV$1,2)),$U730&lt;=DATEVALUE("9/30/20"&amp;RIGHT(BW$1,2))),AND($T730&lt;=DATEVALUE("10/1/20"&amp;RIGHT(BV$1,2)),$U730&gt;=DATEVALUE("9/30/20"&amp;RIGHT(BW$1,2)))),
IF(AND($T730&gt;=DATEVALUE("10/1/20"&amp;RIGHT(BV$1,2)),$U730&lt;=DATEVALUE("9/30/20"&amp;RIGHT(BW$1,2))),NETWORKDAYS($T730,$U730,Holidays!$J$3:$J$937),
IF(AND($T730&lt;DATEVALUE("10/1/20"&amp;RIGHT(BV$1,2)),$U730&lt;=DATEVALUE("9/30/20"&amp;RIGHT(BW$1,2))),NETWORKDAYS(DATEVALUE("10/1/20"&amp;RIGHT(BV$1,2)),$U730,Holidays!$J$3:$J$937),
IF($T730&lt;DATEVALUE("10/1/20"&amp;RIGHT(BV$1,2)),NETWORKDAYS(DATEVALUE("10/1/20"&amp;RIGHT(BV$1,2)),DATEVALUE("9/30/20"&amp;RIGHT(BW$1,2)),Holidays!$J$3:$J$937),
IF($T730&gt;=DATEVALUE("10/1/20"&amp;RIGHT(BV$1,2)),NETWORKDAYS($T730,DATEVALUE("9/30/20"&amp;RIGHT(BW$1,2)),Holidays!$J$3:$J$937),"")))),"")/(NETWORKDAYS($T730,$U730,Holidays!$J$3:$J$937)),0))</f>
        <v/>
      </c>
      <c r="BX730" s="87" t="str">
        <f>IF($Q730="","",IFERROR(IF(OR(AND($T730&gt;=DATEVALUE("10/1/20"&amp;RIGHT(BW$1,2)),$T730&lt;=DATEVALUE("9/30/20"&amp;RIGHT(BX$1,2))),AND($U730&gt;=DATEVALUE("10/1/20"&amp;RIGHT(BW$1,2)),$U730&lt;=DATEVALUE("9/30/20"&amp;RIGHT(BX$1,2))),AND($T730&lt;=DATEVALUE("10/1/20"&amp;RIGHT(BW$1,2)),$U730&gt;=DATEVALUE("9/30/20"&amp;RIGHT(BX$1,2)))),
IF(AND($T730&gt;=DATEVALUE("10/1/20"&amp;RIGHT(BW$1,2)),$U730&lt;=DATEVALUE("9/30/20"&amp;RIGHT(BX$1,2))),NETWORKDAYS($T730,$U730,Holidays!$J$3:$J$937),
IF(AND($T730&lt;DATEVALUE("10/1/20"&amp;RIGHT(BW$1,2)),$U730&lt;=DATEVALUE("9/30/20"&amp;RIGHT(BX$1,2))),NETWORKDAYS(DATEVALUE("10/1/20"&amp;RIGHT(BW$1,2)),$U730,Holidays!$J$3:$J$937),
IF($T730&lt;DATEVALUE("10/1/20"&amp;RIGHT(BW$1,2)),NETWORKDAYS(DATEVALUE("10/1/20"&amp;RIGHT(BW$1,2)),DATEVALUE("9/30/20"&amp;RIGHT(BX$1,2)),Holidays!$J$3:$J$937),
IF($T730&gt;=DATEVALUE("10/1/20"&amp;RIGHT(BW$1,2)),NETWORKDAYS($T730,DATEVALUE("9/30/20"&amp;RIGHT(BX$1,2)),Holidays!$J$3:$J$937),"")))),"")/(NETWORKDAYS($T730,$U730,Holidays!$J$3:$J$937)),0))</f>
        <v/>
      </c>
      <c r="BY730" s="87" t="str">
        <f>IF($Q730="","",IFERROR(IF(OR(AND($T730&gt;=DATEVALUE("10/1/20"&amp;RIGHT(BX$1,2)),$T730&lt;=DATEVALUE("9/30/20"&amp;RIGHT(BY$1,2))),AND($U730&gt;=DATEVALUE("10/1/20"&amp;RIGHT(BX$1,2)),$U730&lt;=DATEVALUE("9/30/20"&amp;RIGHT(BY$1,2))),AND($T730&lt;=DATEVALUE("10/1/20"&amp;RIGHT(BX$1,2)),$U730&gt;=DATEVALUE("9/30/20"&amp;RIGHT(BY$1,2)))),
IF(AND($T730&gt;=DATEVALUE("10/1/20"&amp;RIGHT(BX$1,2)),$U730&lt;=DATEVALUE("9/30/20"&amp;RIGHT(BY$1,2))),NETWORKDAYS($T730,$U730,Holidays!$J$3:$J$937),
IF(AND($T730&lt;DATEVALUE("10/1/20"&amp;RIGHT(BX$1,2)),$U730&lt;=DATEVALUE("9/30/20"&amp;RIGHT(BY$1,2))),NETWORKDAYS(DATEVALUE("10/1/20"&amp;RIGHT(BX$1,2)),$U730,Holidays!$J$3:$J$937),
IF($T730&lt;DATEVALUE("10/1/20"&amp;RIGHT(BX$1,2)),NETWORKDAYS(DATEVALUE("10/1/20"&amp;RIGHT(BX$1,2)),DATEVALUE("9/30/20"&amp;RIGHT(BY$1,2)),Holidays!$J$3:$J$937),
IF($T730&gt;=DATEVALUE("10/1/20"&amp;RIGHT(BX$1,2)),NETWORKDAYS($T730,DATEVALUE("9/30/20"&amp;RIGHT(BY$1,2)),Holidays!$J$3:$J$937),"")))),"")/(NETWORKDAYS($T730,$U730,Holidays!$J$3:$J$937)),0))</f>
        <v/>
      </c>
      <c r="BZ730" s="87" t="str">
        <f>IF($Q730="","",IFERROR(IF(OR(AND($T730&gt;=DATEVALUE("10/1/20"&amp;RIGHT(BY$1,2)),$T730&lt;=DATEVALUE("9/30/20"&amp;RIGHT(BZ$1,2))),AND($U730&gt;=DATEVALUE("10/1/20"&amp;RIGHT(BY$1,2)),$U730&lt;=DATEVALUE("9/30/20"&amp;RIGHT(BZ$1,2))),AND($T730&lt;=DATEVALUE("10/1/20"&amp;RIGHT(BY$1,2)),$U730&gt;=DATEVALUE("9/30/20"&amp;RIGHT(BZ$1,2)))),
IF(AND($T730&gt;=DATEVALUE("10/1/20"&amp;RIGHT(BY$1,2)),$U730&lt;=DATEVALUE("9/30/20"&amp;RIGHT(BZ$1,2))),NETWORKDAYS($T730,$U730,Holidays!$J$3:$J$937),
IF(AND($T730&lt;DATEVALUE("10/1/20"&amp;RIGHT(BY$1,2)),$U730&lt;=DATEVALUE("9/30/20"&amp;RIGHT(BZ$1,2))),NETWORKDAYS(DATEVALUE("10/1/20"&amp;RIGHT(BY$1,2)),$U730,Holidays!$J$3:$J$937),
IF($T730&lt;DATEVALUE("10/1/20"&amp;RIGHT(BY$1,2)),NETWORKDAYS(DATEVALUE("10/1/20"&amp;RIGHT(BY$1,2)),DATEVALUE("9/30/20"&amp;RIGHT(BZ$1,2)),Holidays!$J$3:$J$937),
IF($T730&gt;=DATEVALUE("10/1/20"&amp;RIGHT(BY$1,2)),NETWORKDAYS($T730,DATEVALUE("9/30/20"&amp;RIGHT(BZ$1,2)),Holidays!$J$3:$J$937),"")))),"")/(NETWORKDAYS($T730,$U730,Holidays!$J$3:$J$937)),0))</f>
        <v/>
      </c>
      <c r="CA730" s="87" t="str">
        <f>IF($Q730="","",IFERROR(IF(OR(AND($T730&gt;=DATEVALUE("10/1/20"&amp;RIGHT(BZ$1,2)),$T730&lt;=DATEVALUE("9/30/20"&amp;RIGHT(CA$1,2))),AND($U730&gt;=DATEVALUE("10/1/20"&amp;RIGHT(BZ$1,2)),$U730&lt;=DATEVALUE("9/30/20"&amp;RIGHT(CA$1,2))),AND($T730&lt;=DATEVALUE("10/1/20"&amp;RIGHT(BZ$1,2)),$U730&gt;=DATEVALUE("9/30/20"&amp;RIGHT(CA$1,2)))),
IF(AND($T730&gt;=DATEVALUE("10/1/20"&amp;RIGHT(BZ$1,2)),$U730&lt;=DATEVALUE("9/30/20"&amp;RIGHT(CA$1,2))),NETWORKDAYS($T730,$U730,Holidays!$J$3:$J$937),
IF(AND($T730&lt;DATEVALUE("10/1/20"&amp;RIGHT(BZ$1,2)),$U730&lt;=DATEVALUE("9/30/20"&amp;RIGHT(CA$1,2))),NETWORKDAYS(DATEVALUE("10/1/20"&amp;RIGHT(BZ$1,2)),$U730,Holidays!$J$3:$J$937),
IF($T730&lt;DATEVALUE("10/1/20"&amp;RIGHT(BZ$1,2)),NETWORKDAYS(DATEVALUE("10/1/20"&amp;RIGHT(BZ$1,2)),DATEVALUE("9/30/20"&amp;RIGHT(CA$1,2)),Holidays!$J$3:$J$937),
IF($T730&gt;=DATEVALUE("10/1/20"&amp;RIGHT(BZ$1,2)),NETWORKDAYS($T730,DATEVALUE("9/30/20"&amp;RIGHT(CA$1,2)),Holidays!$J$3:$J$937),"")))),"")/(NETWORKDAYS($T730,$U730,Holidays!$J$3:$J$937)),0))</f>
        <v/>
      </c>
      <c r="CB730" s="87" t="str">
        <f>IF($Q730="","",IFERROR(IF(OR(AND($T730&gt;=DATEVALUE("10/1/20"&amp;RIGHT(CA$1,2)),$T730&lt;=DATEVALUE("9/30/20"&amp;RIGHT(CB$1,2))),AND($U730&gt;=DATEVALUE("10/1/20"&amp;RIGHT(CA$1,2)),$U730&lt;=DATEVALUE("9/30/20"&amp;RIGHT(CB$1,2))),AND($T730&lt;=DATEVALUE("10/1/20"&amp;RIGHT(CA$1,2)),$U730&gt;=DATEVALUE("9/30/20"&amp;RIGHT(CB$1,2)))),
IF(AND($T730&gt;=DATEVALUE("10/1/20"&amp;RIGHT(CA$1,2)),$U730&lt;=DATEVALUE("9/30/20"&amp;RIGHT(CB$1,2))),NETWORKDAYS($T730,$U730,Holidays!$J$3:$J$937),
IF(AND($T730&lt;DATEVALUE("10/1/20"&amp;RIGHT(CA$1,2)),$U730&lt;=DATEVALUE("9/30/20"&amp;RIGHT(CB$1,2))),NETWORKDAYS(DATEVALUE("10/1/20"&amp;RIGHT(CA$1,2)),$U730,Holidays!$J$3:$J$937),
IF($T730&lt;DATEVALUE("10/1/20"&amp;RIGHT(CA$1,2)),NETWORKDAYS(DATEVALUE("10/1/20"&amp;RIGHT(CA$1,2)),DATEVALUE("9/30/20"&amp;RIGHT(CB$1,2)),Holidays!$J$3:$J$937),
IF($T730&gt;=DATEVALUE("10/1/20"&amp;RIGHT(CA$1,2)),NETWORKDAYS($T730,DATEVALUE("9/30/20"&amp;RIGHT(CB$1,2)),Holidays!$J$3:$J$937),"")))),"")/(NETWORKDAYS($T730,$U730,Holidays!$J$3:$J$937)),0))</f>
        <v/>
      </c>
    </row>
    <row r="731" spans="1:80">
      <c r="A731" s="97"/>
      <c r="B731" s="98" t="str">
        <f ca="1">IF(NOT($A731=""),OFFSET('WBS Reference &amp; User Procedure'!$A$1,MATCH($A731,'WBS Reference &amp; User Procedure'!$A:$A,0)-1,1),"")</f>
        <v/>
      </c>
      <c r="D731" s="97"/>
      <c r="T731" s="104" t="str">
        <f>IF(NOT(Q731=""),IF(NOT($S731=""),$S731,#REF!),"")</f>
        <v/>
      </c>
      <c r="U731" s="104" t="str">
        <f>IF(NOT(Q731=""),WORKDAY(T731,Q731,Holidays!$J$3:$J$937),"")</f>
        <v/>
      </c>
      <c r="V731" s="104"/>
      <c r="W731" s="104"/>
      <c r="X731" s="101" t="str">
        <f t="shared" si="153"/>
        <v/>
      </c>
      <c r="AL731" s="87" t="str">
        <f t="shared" ca="1" si="150"/>
        <v/>
      </c>
      <c r="AN731" s="87" t="str">
        <f t="shared" ca="1" si="162"/>
        <v/>
      </c>
      <c r="AO731" s="87" t="str">
        <f t="shared" ca="1" si="162"/>
        <v/>
      </c>
      <c r="AP731" s="87" t="str">
        <f t="shared" ca="1" si="162"/>
        <v/>
      </c>
      <c r="AQ731" s="87" t="str">
        <f t="shared" ca="1" si="162"/>
        <v/>
      </c>
      <c r="AR731" s="87" t="str">
        <f t="shared" ca="1" si="162"/>
        <v/>
      </c>
      <c r="AS731" s="87" t="str">
        <f t="shared" ca="1" si="162"/>
        <v/>
      </c>
      <c r="AT731" s="87" t="str">
        <f t="shared" ca="1" si="162"/>
        <v/>
      </c>
      <c r="AU731" s="87" t="str">
        <f t="shared" ca="1" si="162"/>
        <v/>
      </c>
      <c r="AV731" s="87" t="str">
        <f t="shared" ca="1" si="162"/>
        <v/>
      </c>
      <c r="AW731" s="87" t="str">
        <f t="shared" ca="1" si="162"/>
        <v/>
      </c>
      <c r="AX731" s="87" t="str">
        <f t="shared" ca="1" si="163"/>
        <v/>
      </c>
      <c r="AY731" s="87" t="str">
        <f t="shared" ca="1" si="163"/>
        <v/>
      </c>
      <c r="AZ731" s="87" t="str">
        <f t="shared" ca="1" si="163"/>
        <v/>
      </c>
      <c r="BA731" s="87" t="str">
        <f t="shared" ca="1" si="163"/>
        <v/>
      </c>
      <c r="BB731" s="87" t="str">
        <f t="shared" ca="1" si="163"/>
        <v/>
      </c>
      <c r="BC731" s="87" t="str">
        <f t="shared" ca="1" si="163"/>
        <v/>
      </c>
      <c r="BD731" s="87" t="str">
        <f t="shared" ca="1" si="163"/>
        <v/>
      </c>
      <c r="BE731" s="87" t="str">
        <f t="shared" ca="1" si="163"/>
        <v/>
      </c>
      <c r="BF731" s="87" t="str">
        <f t="shared" ca="1" si="163"/>
        <v/>
      </c>
      <c r="BG731" s="87" t="str">
        <f t="shared" ca="1" si="163"/>
        <v/>
      </c>
      <c r="BI731" s="87" t="str">
        <f>IF($Q731="","",IFERROR(IF(OR(AND($T731&gt;=DATEVALUE("10/1/20"&amp;RIGHT(BH$1,2)),$T731&lt;=DATEVALUE("9/30/20"&amp;RIGHT(BI$1,2))),AND($U731&gt;=DATEVALUE("10/1/20"&amp;RIGHT(BH$1,2)),$U731&lt;=DATEVALUE("9/30/20"&amp;RIGHT(BI$1,2))),AND($T731&lt;=DATEVALUE("10/1/20"&amp;RIGHT(BH$1,2)),$U731&gt;=DATEVALUE("9/30/20"&amp;RIGHT(BI$1,2)))),
IF(AND($T731&gt;=DATEVALUE("10/1/20"&amp;RIGHT(BH$1,2)),$U731&lt;=DATEVALUE("9/30/20"&amp;RIGHT(BI$1,2))),NETWORKDAYS($T731,$U731,Holidays!$J$3:$J$937),
IF(AND($T731&lt;DATEVALUE("10/1/20"&amp;RIGHT(BH$1,2)),$U731&lt;=DATEVALUE("9/30/20"&amp;RIGHT(BI$1,2))),NETWORKDAYS(DATEVALUE("10/1/20"&amp;RIGHT(BH$1,2)),$U731,Holidays!$J$3:$J$937),
IF($T731&lt;DATEVALUE("10/1/20"&amp;RIGHT(BH$1,2)),NETWORKDAYS(DATEVALUE("10/1/20"&amp;RIGHT(BH$1,2)),DATEVALUE("9/30/20"&amp;RIGHT(BI$1,2)),Holidays!$J$3:$J$937),
IF($T731&gt;=DATEVALUE("10/1/20"&amp;RIGHT(BH$1,2)),NETWORKDAYS($T731,DATEVALUE("9/30/20"&amp;RIGHT(BI$1,2)),Holidays!$J$3:$J$937),"")))),"")/(NETWORKDAYS($T731,$U731,Holidays!$J$3:$J$937)),0))</f>
        <v/>
      </c>
      <c r="BJ731" s="87" t="str">
        <f>IF($Q731="","",IFERROR(IF(OR(AND($T731&gt;=DATEVALUE("10/1/20"&amp;RIGHT(BI$1,2)),$T731&lt;=DATEVALUE("9/30/20"&amp;RIGHT(BJ$1,2))),AND($U731&gt;=DATEVALUE("10/1/20"&amp;RIGHT(BI$1,2)),$U731&lt;=DATEVALUE("9/30/20"&amp;RIGHT(BJ$1,2))),AND($T731&lt;=DATEVALUE("10/1/20"&amp;RIGHT(BI$1,2)),$U731&gt;=DATEVALUE("9/30/20"&amp;RIGHT(BJ$1,2)))),
IF(AND($T731&gt;=DATEVALUE("10/1/20"&amp;RIGHT(BI$1,2)),$U731&lt;=DATEVALUE("9/30/20"&amp;RIGHT(BJ$1,2))),NETWORKDAYS($T731,$U731,Holidays!$J$3:$J$937),
IF(AND($T731&lt;DATEVALUE("10/1/20"&amp;RIGHT(BI$1,2)),$U731&lt;=DATEVALUE("9/30/20"&amp;RIGHT(BJ$1,2))),NETWORKDAYS(DATEVALUE("10/1/20"&amp;RIGHT(BI$1,2)),$U731,Holidays!$J$3:$J$937),
IF($T731&lt;DATEVALUE("10/1/20"&amp;RIGHT(BI$1,2)),NETWORKDAYS(DATEVALUE("10/1/20"&amp;RIGHT(BI$1,2)),DATEVALUE("9/30/20"&amp;RIGHT(BJ$1,2)),Holidays!$J$3:$J$937),
IF($T731&gt;=DATEVALUE("10/1/20"&amp;RIGHT(BI$1,2)),NETWORKDAYS($T731,DATEVALUE("9/30/20"&amp;RIGHT(BJ$1,2)),Holidays!$J$3:$J$937),"")))),"")/(NETWORKDAYS($T731,$U731,Holidays!$J$3:$J$937)),0))</f>
        <v/>
      </c>
      <c r="BK731" s="87" t="str">
        <f>IF($Q731="","",IFERROR(IF(OR(AND($T731&gt;=DATEVALUE("10/1/20"&amp;RIGHT(BJ$1,2)),$T731&lt;=DATEVALUE("9/30/20"&amp;RIGHT(BK$1,2))),AND($U731&gt;=DATEVALUE("10/1/20"&amp;RIGHT(BJ$1,2)),$U731&lt;=DATEVALUE("9/30/20"&amp;RIGHT(BK$1,2))),AND($T731&lt;=DATEVALUE("10/1/20"&amp;RIGHT(BJ$1,2)),$U731&gt;=DATEVALUE("9/30/20"&amp;RIGHT(BK$1,2)))),
IF(AND($T731&gt;=DATEVALUE("10/1/20"&amp;RIGHT(BJ$1,2)),$U731&lt;=DATEVALUE("9/30/20"&amp;RIGHT(BK$1,2))),NETWORKDAYS($T731,$U731,Holidays!$J$3:$J$937),
IF(AND($T731&lt;DATEVALUE("10/1/20"&amp;RIGHT(BJ$1,2)),$U731&lt;=DATEVALUE("9/30/20"&amp;RIGHT(BK$1,2))),NETWORKDAYS(DATEVALUE("10/1/20"&amp;RIGHT(BJ$1,2)),$U731,Holidays!$J$3:$J$937),
IF($T731&lt;DATEVALUE("10/1/20"&amp;RIGHT(BJ$1,2)),NETWORKDAYS(DATEVALUE("10/1/20"&amp;RIGHT(BJ$1,2)),DATEVALUE("9/30/20"&amp;RIGHT(BK$1,2)),Holidays!$J$3:$J$937),
IF($T731&gt;=DATEVALUE("10/1/20"&amp;RIGHT(BJ$1,2)),NETWORKDAYS($T731,DATEVALUE("9/30/20"&amp;RIGHT(BK$1,2)),Holidays!$J$3:$J$937),"")))),"")/(NETWORKDAYS($T731,$U731,Holidays!$J$3:$J$937)),0))</f>
        <v/>
      </c>
      <c r="BL731" s="87" t="str">
        <f>IF($Q731="","",IFERROR(IF(OR(AND($T731&gt;=DATEVALUE("10/1/20"&amp;RIGHT(BK$1,2)),$T731&lt;=DATEVALUE("9/30/20"&amp;RIGHT(BL$1,2))),AND($U731&gt;=DATEVALUE("10/1/20"&amp;RIGHT(BK$1,2)),$U731&lt;=DATEVALUE("9/30/20"&amp;RIGHT(BL$1,2))),AND($T731&lt;=DATEVALUE("10/1/20"&amp;RIGHT(BK$1,2)),$U731&gt;=DATEVALUE("9/30/20"&amp;RIGHT(BL$1,2)))),
IF(AND($T731&gt;=DATEVALUE("10/1/20"&amp;RIGHT(BK$1,2)),$U731&lt;=DATEVALUE("9/30/20"&amp;RIGHT(BL$1,2))),NETWORKDAYS($T731,$U731,Holidays!$J$3:$J$937),
IF(AND($T731&lt;DATEVALUE("10/1/20"&amp;RIGHT(BK$1,2)),$U731&lt;=DATEVALUE("9/30/20"&amp;RIGHT(BL$1,2))),NETWORKDAYS(DATEVALUE("10/1/20"&amp;RIGHT(BK$1,2)),$U731,Holidays!$J$3:$J$937),
IF($T731&lt;DATEVALUE("10/1/20"&amp;RIGHT(BK$1,2)),NETWORKDAYS(DATEVALUE("10/1/20"&amp;RIGHT(BK$1,2)),DATEVALUE("9/30/20"&amp;RIGHT(BL$1,2)),Holidays!$J$3:$J$937),
IF($T731&gt;=DATEVALUE("10/1/20"&amp;RIGHT(BK$1,2)),NETWORKDAYS($T731,DATEVALUE("9/30/20"&amp;RIGHT(BL$1,2)),Holidays!$J$3:$J$937),"")))),"")/(NETWORKDAYS($T731,$U731,Holidays!$J$3:$J$937)),0))</f>
        <v/>
      </c>
      <c r="BM731" s="87" t="str">
        <f>IF($Q731="","",IFERROR(IF(OR(AND($T731&gt;=DATEVALUE("10/1/20"&amp;RIGHT(BL$1,2)),$T731&lt;=DATEVALUE("9/30/20"&amp;RIGHT(BM$1,2))),AND($U731&gt;=DATEVALUE("10/1/20"&amp;RIGHT(BL$1,2)),$U731&lt;=DATEVALUE("9/30/20"&amp;RIGHT(BM$1,2))),AND($T731&lt;=DATEVALUE("10/1/20"&amp;RIGHT(BL$1,2)),$U731&gt;=DATEVALUE("9/30/20"&amp;RIGHT(BM$1,2)))),
IF(AND($T731&gt;=DATEVALUE("10/1/20"&amp;RIGHT(BL$1,2)),$U731&lt;=DATEVALUE("9/30/20"&amp;RIGHT(BM$1,2))),NETWORKDAYS($T731,$U731,Holidays!$J$3:$J$937),
IF(AND($T731&lt;DATEVALUE("10/1/20"&amp;RIGHT(BL$1,2)),$U731&lt;=DATEVALUE("9/30/20"&amp;RIGHT(BM$1,2))),NETWORKDAYS(DATEVALUE("10/1/20"&amp;RIGHT(BL$1,2)),$U731,Holidays!$J$3:$J$937),
IF($T731&lt;DATEVALUE("10/1/20"&amp;RIGHT(BL$1,2)),NETWORKDAYS(DATEVALUE("10/1/20"&amp;RIGHT(BL$1,2)),DATEVALUE("9/30/20"&amp;RIGHT(BM$1,2)),Holidays!$J$3:$J$937),
IF($T731&gt;=DATEVALUE("10/1/20"&amp;RIGHT(BL$1,2)),NETWORKDAYS($T731,DATEVALUE("9/30/20"&amp;RIGHT(BM$1,2)),Holidays!$J$3:$J$937),"")))),"")/(NETWORKDAYS($T731,$U731,Holidays!$J$3:$J$937)),0))</f>
        <v/>
      </c>
      <c r="BN731" s="87" t="str">
        <f>IF($Q731="","",IFERROR(IF(OR(AND($T731&gt;=DATEVALUE("10/1/20"&amp;RIGHT(BM$1,2)),$T731&lt;=DATEVALUE("9/30/20"&amp;RIGHT(BN$1,2))),AND($U731&gt;=DATEVALUE("10/1/20"&amp;RIGHT(BM$1,2)),$U731&lt;=DATEVALUE("9/30/20"&amp;RIGHT(BN$1,2))),AND($T731&lt;=DATEVALUE("10/1/20"&amp;RIGHT(BM$1,2)),$U731&gt;=DATEVALUE("9/30/20"&amp;RIGHT(BN$1,2)))),
IF(AND($T731&gt;=DATEVALUE("10/1/20"&amp;RIGHT(BM$1,2)),$U731&lt;=DATEVALUE("9/30/20"&amp;RIGHT(BN$1,2))),NETWORKDAYS($T731,$U731,Holidays!$J$3:$J$937),
IF(AND($T731&lt;DATEVALUE("10/1/20"&amp;RIGHT(BM$1,2)),$U731&lt;=DATEVALUE("9/30/20"&amp;RIGHT(BN$1,2))),NETWORKDAYS(DATEVALUE("10/1/20"&amp;RIGHT(BM$1,2)),$U731,Holidays!$J$3:$J$937),
IF($T731&lt;DATEVALUE("10/1/20"&amp;RIGHT(BM$1,2)),NETWORKDAYS(DATEVALUE("10/1/20"&amp;RIGHT(BM$1,2)),DATEVALUE("9/30/20"&amp;RIGHT(BN$1,2)),Holidays!$J$3:$J$937),
IF($T731&gt;=DATEVALUE("10/1/20"&amp;RIGHT(BM$1,2)),NETWORKDAYS($T731,DATEVALUE("9/30/20"&amp;RIGHT(BN$1,2)),Holidays!$J$3:$J$937),"")))),"")/(NETWORKDAYS($T731,$U731,Holidays!$J$3:$J$937)),0))</f>
        <v/>
      </c>
      <c r="BO731" s="87" t="str">
        <f>IF($Q731="","",IFERROR(IF(OR(AND($T731&gt;=DATEVALUE("10/1/20"&amp;RIGHT(BN$1,2)),$T731&lt;=DATEVALUE("9/30/20"&amp;RIGHT(BO$1,2))),AND($U731&gt;=DATEVALUE("10/1/20"&amp;RIGHT(BN$1,2)),$U731&lt;=DATEVALUE("9/30/20"&amp;RIGHT(BO$1,2))),AND($T731&lt;=DATEVALUE("10/1/20"&amp;RIGHT(BN$1,2)),$U731&gt;=DATEVALUE("9/30/20"&amp;RIGHT(BO$1,2)))),
IF(AND($T731&gt;=DATEVALUE("10/1/20"&amp;RIGHT(BN$1,2)),$U731&lt;=DATEVALUE("9/30/20"&amp;RIGHT(BO$1,2))),NETWORKDAYS($T731,$U731,Holidays!$J$3:$J$937),
IF(AND($T731&lt;DATEVALUE("10/1/20"&amp;RIGHT(BN$1,2)),$U731&lt;=DATEVALUE("9/30/20"&amp;RIGHT(BO$1,2))),NETWORKDAYS(DATEVALUE("10/1/20"&amp;RIGHT(BN$1,2)),$U731,Holidays!$J$3:$J$937),
IF($T731&lt;DATEVALUE("10/1/20"&amp;RIGHT(BN$1,2)),NETWORKDAYS(DATEVALUE("10/1/20"&amp;RIGHT(BN$1,2)),DATEVALUE("9/30/20"&amp;RIGHT(BO$1,2)),Holidays!$J$3:$J$937),
IF($T731&gt;=DATEVALUE("10/1/20"&amp;RIGHT(BN$1,2)),NETWORKDAYS($T731,DATEVALUE("9/30/20"&amp;RIGHT(BO$1,2)),Holidays!$J$3:$J$937),"")))),"")/(NETWORKDAYS($T731,$U731,Holidays!$J$3:$J$937)),0))</f>
        <v/>
      </c>
      <c r="BP731" s="87" t="str">
        <f>IF($Q731="","",IFERROR(IF(OR(AND($T731&gt;=DATEVALUE("10/1/20"&amp;RIGHT(BO$1,2)),$T731&lt;=DATEVALUE("9/30/20"&amp;RIGHT(BP$1,2))),AND($U731&gt;=DATEVALUE("10/1/20"&amp;RIGHT(BO$1,2)),$U731&lt;=DATEVALUE("9/30/20"&amp;RIGHT(BP$1,2))),AND($T731&lt;=DATEVALUE("10/1/20"&amp;RIGHT(BO$1,2)),$U731&gt;=DATEVALUE("9/30/20"&amp;RIGHT(BP$1,2)))),
IF(AND($T731&gt;=DATEVALUE("10/1/20"&amp;RIGHT(BO$1,2)),$U731&lt;=DATEVALUE("9/30/20"&amp;RIGHT(BP$1,2))),NETWORKDAYS($T731,$U731,Holidays!$J$3:$J$937),
IF(AND($T731&lt;DATEVALUE("10/1/20"&amp;RIGHT(BO$1,2)),$U731&lt;=DATEVALUE("9/30/20"&amp;RIGHT(BP$1,2))),NETWORKDAYS(DATEVALUE("10/1/20"&amp;RIGHT(BO$1,2)),$U731,Holidays!$J$3:$J$937),
IF($T731&lt;DATEVALUE("10/1/20"&amp;RIGHT(BO$1,2)),NETWORKDAYS(DATEVALUE("10/1/20"&amp;RIGHT(BO$1,2)),DATEVALUE("9/30/20"&amp;RIGHT(BP$1,2)),Holidays!$J$3:$J$937),
IF($T731&gt;=DATEVALUE("10/1/20"&amp;RIGHT(BO$1,2)),NETWORKDAYS($T731,DATEVALUE("9/30/20"&amp;RIGHT(BP$1,2)),Holidays!$J$3:$J$937),"")))),"")/(NETWORKDAYS($T731,$U731,Holidays!$J$3:$J$937)),0))</f>
        <v/>
      </c>
      <c r="BQ731" s="87" t="str">
        <f>IF($Q731="","",IFERROR(IF(OR(AND($T731&gt;=DATEVALUE("10/1/20"&amp;RIGHT(BP$1,2)),$T731&lt;=DATEVALUE("9/30/20"&amp;RIGHT(BQ$1,2))),AND($U731&gt;=DATEVALUE("10/1/20"&amp;RIGHT(BP$1,2)),$U731&lt;=DATEVALUE("9/30/20"&amp;RIGHT(BQ$1,2))),AND($T731&lt;=DATEVALUE("10/1/20"&amp;RIGHT(BP$1,2)),$U731&gt;=DATEVALUE("9/30/20"&amp;RIGHT(BQ$1,2)))),
IF(AND($T731&gt;=DATEVALUE("10/1/20"&amp;RIGHT(BP$1,2)),$U731&lt;=DATEVALUE("9/30/20"&amp;RIGHT(BQ$1,2))),NETWORKDAYS($T731,$U731,Holidays!$J$3:$J$937),
IF(AND($T731&lt;DATEVALUE("10/1/20"&amp;RIGHT(BP$1,2)),$U731&lt;=DATEVALUE("9/30/20"&amp;RIGHT(BQ$1,2))),NETWORKDAYS(DATEVALUE("10/1/20"&amp;RIGHT(BP$1,2)),$U731,Holidays!$J$3:$J$937),
IF($T731&lt;DATEVALUE("10/1/20"&amp;RIGHT(BP$1,2)),NETWORKDAYS(DATEVALUE("10/1/20"&amp;RIGHT(BP$1,2)),DATEVALUE("9/30/20"&amp;RIGHT(BQ$1,2)),Holidays!$J$3:$J$937),
IF($T731&gt;=DATEVALUE("10/1/20"&amp;RIGHT(BP$1,2)),NETWORKDAYS($T731,DATEVALUE("9/30/20"&amp;RIGHT(BQ$1,2)),Holidays!$J$3:$J$937),"")))),"")/(NETWORKDAYS($T731,$U731,Holidays!$J$3:$J$937)),0))</f>
        <v/>
      </c>
      <c r="BR731" s="87" t="str">
        <f>IF($Q731="","",IFERROR(IF(OR(AND($T731&gt;=DATEVALUE("10/1/20"&amp;RIGHT(BQ$1,2)),$T731&lt;=DATEVALUE("9/30/20"&amp;RIGHT(BR$1,2))),AND($U731&gt;=DATEVALUE("10/1/20"&amp;RIGHT(BQ$1,2)),$U731&lt;=DATEVALUE("9/30/20"&amp;RIGHT(BR$1,2))),AND($T731&lt;=DATEVALUE("10/1/20"&amp;RIGHT(BQ$1,2)),$U731&gt;=DATEVALUE("9/30/20"&amp;RIGHT(BR$1,2)))),
IF(AND($T731&gt;=DATEVALUE("10/1/20"&amp;RIGHT(BQ$1,2)),$U731&lt;=DATEVALUE("9/30/20"&amp;RIGHT(BR$1,2))),NETWORKDAYS($T731,$U731,Holidays!$J$3:$J$937),
IF(AND($T731&lt;DATEVALUE("10/1/20"&amp;RIGHT(BQ$1,2)),$U731&lt;=DATEVALUE("9/30/20"&amp;RIGHT(BR$1,2))),NETWORKDAYS(DATEVALUE("10/1/20"&amp;RIGHT(BQ$1,2)),$U731,Holidays!$J$3:$J$937),
IF($T731&lt;DATEVALUE("10/1/20"&amp;RIGHT(BQ$1,2)),NETWORKDAYS(DATEVALUE("10/1/20"&amp;RIGHT(BQ$1,2)),DATEVALUE("9/30/20"&amp;RIGHT(BR$1,2)),Holidays!$J$3:$J$937),
IF($T731&gt;=DATEVALUE("10/1/20"&amp;RIGHT(BQ$1,2)),NETWORKDAYS($T731,DATEVALUE("9/30/20"&amp;RIGHT(BR$1,2)),Holidays!$J$3:$J$937),"")))),"")/(NETWORKDAYS($T731,$U731,Holidays!$J$3:$J$937)),0))</f>
        <v/>
      </c>
      <c r="BS731" s="87" t="str">
        <f>IF($Q731="","",IFERROR(IF(OR(AND($T731&gt;=DATEVALUE("10/1/20"&amp;RIGHT(BR$1,2)),$T731&lt;=DATEVALUE("9/30/20"&amp;RIGHT(BS$1,2))),AND($U731&gt;=DATEVALUE("10/1/20"&amp;RIGHT(BR$1,2)),$U731&lt;=DATEVALUE("9/30/20"&amp;RIGHT(BS$1,2))),AND($T731&lt;=DATEVALUE("10/1/20"&amp;RIGHT(BR$1,2)),$U731&gt;=DATEVALUE("9/30/20"&amp;RIGHT(BS$1,2)))),
IF(AND($T731&gt;=DATEVALUE("10/1/20"&amp;RIGHT(BR$1,2)),$U731&lt;=DATEVALUE("9/30/20"&amp;RIGHT(BS$1,2))),NETWORKDAYS($T731,$U731,Holidays!$J$3:$J$937),
IF(AND($T731&lt;DATEVALUE("10/1/20"&amp;RIGHT(BR$1,2)),$U731&lt;=DATEVALUE("9/30/20"&amp;RIGHT(BS$1,2))),NETWORKDAYS(DATEVALUE("10/1/20"&amp;RIGHT(BR$1,2)),$U731,Holidays!$J$3:$J$937),
IF($T731&lt;DATEVALUE("10/1/20"&amp;RIGHT(BR$1,2)),NETWORKDAYS(DATEVALUE("10/1/20"&amp;RIGHT(BR$1,2)),DATEVALUE("9/30/20"&amp;RIGHT(BS$1,2)),Holidays!$J$3:$J$937),
IF($T731&gt;=DATEVALUE("10/1/20"&amp;RIGHT(BR$1,2)),NETWORKDAYS($T731,DATEVALUE("9/30/20"&amp;RIGHT(BS$1,2)),Holidays!$J$3:$J$937),"")))),"")/(NETWORKDAYS($T731,$U731,Holidays!$J$3:$J$937)),0))</f>
        <v/>
      </c>
      <c r="BT731" s="87" t="str">
        <f>IF($Q731="","",IFERROR(IF(OR(AND($T731&gt;=DATEVALUE("10/1/20"&amp;RIGHT(BS$1,2)),$T731&lt;=DATEVALUE("9/30/20"&amp;RIGHT(BT$1,2))),AND($U731&gt;=DATEVALUE("10/1/20"&amp;RIGHT(BS$1,2)),$U731&lt;=DATEVALUE("9/30/20"&amp;RIGHT(BT$1,2))),AND($T731&lt;=DATEVALUE("10/1/20"&amp;RIGHT(BS$1,2)),$U731&gt;=DATEVALUE("9/30/20"&amp;RIGHT(BT$1,2)))),
IF(AND($T731&gt;=DATEVALUE("10/1/20"&amp;RIGHT(BS$1,2)),$U731&lt;=DATEVALUE("9/30/20"&amp;RIGHT(BT$1,2))),NETWORKDAYS($T731,$U731,Holidays!$J$3:$J$937),
IF(AND($T731&lt;DATEVALUE("10/1/20"&amp;RIGHT(BS$1,2)),$U731&lt;=DATEVALUE("9/30/20"&amp;RIGHT(BT$1,2))),NETWORKDAYS(DATEVALUE("10/1/20"&amp;RIGHT(BS$1,2)),$U731,Holidays!$J$3:$J$937),
IF($T731&lt;DATEVALUE("10/1/20"&amp;RIGHT(BS$1,2)),NETWORKDAYS(DATEVALUE("10/1/20"&amp;RIGHT(BS$1,2)),DATEVALUE("9/30/20"&amp;RIGHT(BT$1,2)),Holidays!$J$3:$J$937),
IF($T731&gt;=DATEVALUE("10/1/20"&amp;RIGHT(BS$1,2)),NETWORKDAYS($T731,DATEVALUE("9/30/20"&amp;RIGHT(BT$1,2)),Holidays!$J$3:$J$937),"")))),"")/(NETWORKDAYS($T731,$U731,Holidays!$J$3:$J$937)),0))</f>
        <v/>
      </c>
      <c r="BU731" s="87" t="str">
        <f>IF($Q731="","",IFERROR(IF(OR(AND($T731&gt;=DATEVALUE("10/1/20"&amp;RIGHT(BT$1,2)),$T731&lt;=DATEVALUE("9/30/20"&amp;RIGHT(BU$1,2))),AND($U731&gt;=DATEVALUE("10/1/20"&amp;RIGHT(BT$1,2)),$U731&lt;=DATEVALUE("9/30/20"&amp;RIGHT(BU$1,2))),AND($T731&lt;=DATEVALUE("10/1/20"&amp;RIGHT(BT$1,2)),$U731&gt;=DATEVALUE("9/30/20"&amp;RIGHT(BU$1,2)))),
IF(AND($T731&gt;=DATEVALUE("10/1/20"&amp;RIGHT(BT$1,2)),$U731&lt;=DATEVALUE("9/30/20"&amp;RIGHT(BU$1,2))),NETWORKDAYS($T731,$U731,Holidays!$J$3:$J$937),
IF(AND($T731&lt;DATEVALUE("10/1/20"&amp;RIGHT(BT$1,2)),$U731&lt;=DATEVALUE("9/30/20"&amp;RIGHT(BU$1,2))),NETWORKDAYS(DATEVALUE("10/1/20"&amp;RIGHT(BT$1,2)),$U731,Holidays!$J$3:$J$937),
IF($T731&lt;DATEVALUE("10/1/20"&amp;RIGHT(BT$1,2)),NETWORKDAYS(DATEVALUE("10/1/20"&amp;RIGHT(BT$1,2)),DATEVALUE("9/30/20"&amp;RIGHT(BU$1,2)),Holidays!$J$3:$J$937),
IF($T731&gt;=DATEVALUE("10/1/20"&amp;RIGHT(BT$1,2)),NETWORKDAYS($T731,DATEVALUE("9/30/20"&amp;RIGHT(BU$1,2)),Holidays!$J$3:$J$937),"")))),"")/(NETWORKDAYS($T731,$U731,Holidays!$J$3:$J$937)),0))</f>
        <v/>
      </c>
      <c r="BV731" s="87" t="str">
        <f>IF($Q731="","",IFERROR(IF(OR(AND($T731&gt;=DATEVALUE("10/1/20"&amp;RIGHT(BU$1,2)),$T731&lt;=DATEVALUE("9/30/20"&amp;RIGHT(BV$1,2))),AND($U731&gt;=DATEVALUE("10/1/20"&amp;RIGHT(BU$1,2)),$U731&lt;=DATEVALUE("9/30/20"&amp;RIGHT(BV$1,2))),AND($T731&lt;=DATEVALUE("10/1/20"&amp;RIGHT(BU$1,2)),$U731&gt;=DATEVALUE("9/30/20"&amp;RIGHT(BV$1,2)))),
IF(AND($T731&gt;=DATEVALUE("10/1/20"&amp;RIGHT(BU$1,2)),$U731&lt;=DATEVALUE("9/30/20"&amp;RIGHT(BV$1,2))),NETWORKDAYS($T731,$U731,Holidays!$J$3:$J$937),
IF(AND($T731&lt;DATEVALUE("10/1/20"&amp;RIGHT(BU$1,2)),$U731&lt;=DATEVALUE("9/30/20"&amp;RIGHT(BV$1,2))),NETWORKDAYS(DATEVALUE("10/1/20"&amp;RIGHT(BU$1,2)),$U731,Holidays!$J$3:$J$937),
IF($T731&lt;DATEVALUE("10/1/20"&amp;RIGHT(BU$1,2)),NETWORKDAYS(DATEVALUE("10/1/20"&amp;RIGHT(BU$1,2)),DATEVALUE("9/30/20"&amp;RIGHT(BV$1,2)),Holidays!$J$3:$J$937),
IF($T731&gt;=DATEVALUE("10/1/20"&amp;RIGHT(BU$1,2)),NETWORKDAYS($T731,DATEVALUE("9/30/20"&amp;RIGHT(BV$1,2)),Holidays!$J$3:$J$937),"")))),"")/(NETWORKDAYS($T731,$U731,Holidays!$J$3:$J$937)),0))</f>
        <v/>
      </c>
      <c r="BW731" s="87" t="str">
        <f>IF($Q731="","",IFERROR(IF(OR(AND($T731&gt;=DATEVALUE("10/1/20"&amp;RIGHT(BV$1,2)),$T731&lt;=DATEVALUE("9/30/20"&amp;RIGHT(BW$1,2))),AND($U731&gt;=DATEVALUE("10/1/20"&amp;RIGHT(BV$1,2)),$U731&lt;=DATEVALUE("9/30/20"&amp;RIGHT(BW$1,2))),AND($T731&lt;=DATEVALUE("10/1/20"&amp;RIGHT(BV$1,2)),$U731&gt;=DATEVALUE("9/30/20"&amp;RIGHT(BW$1,2)))),
IF(AND($T731&gt;=DATEVALUE("10/1/20"&amp;RIGHT(BV$1,2)),$U731&lt;=DATEVALUE("9/30/20"&amp;RIGHT(BW$1,2))),NETWORKDAYS($T731,$U731,Holidays!$J$3:$J$937),
IF(AND($T731&lt;DATEVALUE("10/1/20"&amp;RIGHT(BV$1,2)),$U731&lt;=DATEVALUE("9/30/20"&amp;RIGHT(BW$1,2))),NETWORKDAYS(DATEVALUE("10/1/20"&amp;RIGHT(BV$1,2)),$U731,Holidays!$J$3:$J$937),
IF($T731&lt;DATEVALUE("10/1/20"&amp;RIGHT(BV$1,2)),NETWORKDAYS(DATEVALUE("10/1/20"&amp;RIGHT(BV$1,2)),DATEVALUE("9/30/20"&amp;RIGHT(BW$1,2)),Holidays!$J$3:$J$937),
IF($T731&gt;=DATEVALUE("10/1/20"&amp;RIGHT(BV$1,2)),NETWORKDAYS($T731,DATEVALUE("9/30/20"&amp;RIGHT(BW$1,2)),Holidays!$J$3:$J$937),"")))),"")/(NETWORKDAYS($T731,$U731,Holidays!$J$3:$J$937)),0))</f>
        <v/>
      </c>
      <c r="BX731" s="87" t="str">
        <f>IF($Q731="","",IFERROR(IF(OR(AND($T731&gt;=DATEVALUE("10/1/20"&amp;RIGHT(BW$1,2)),$T731&lt;=DATEVALUE("9/30/20"&amp;RIGHT(BX$1,2))),AND($U731&gt;=DATEVALUE("10/1/20"&amp;RIGHT(BW$1,2)),$U731&lt;=DATEVALUE("9/30/20"&amp;RIGHT(BX$1,2))),AND($T731&lt;=DATEVALUE("10/1/20"&amp;RIGHT(BW$1,2)),$U731&gt;=DATEVALUE("9/30/20"&amp;RIGHT(BX$1,2)))),
IF(AND($T731&gt;=DATEVALUE("10/1/20"&amp;RIGHT(BW$1,2)),$U731&lt;=DATEVALUE("9/30/20"&amp;RIGHT(BX$1,2))),NETWORKDAYS($T731,$U731,Holidays!$J$3:$J$937),
IF(AND($T731&lt;DATEVALUE("10/1/20"&amp;RIGHT(BW$1,2)),$U731&lt;=DATEVALUE("9/30/20"&amp;RIGHT(BX$1,2))),NETWORKDAYS(DATEVALUE("10/1/20"&amp;RIGHT(BW$1,2)),$U731,Holidays!$J$3:$J$937),
IF($T731&lt;DATEVALUE("10/1/20"&amp;RIGHT(BW$1,2)),NETWORKDAYS(DATEVALUE("10/1/20"&amp;RIGHT(BW$1,2)),DATEVALUE("9/30/20"&amp;RIGHT(BX$1,2)),Holidays!$J$3:$J$937),
IF($T731&gt;=DATEVALUE("10/1/20"&amp;RIGHT(BW$1,2)),NETWORKDAYS($T731,DATEVALUE("9/30/20"&amp;RIGHT(BX$1,2)),Holidays!$J$3:$J$937),"")))),"")/(NETWORKDAYS($T731,$U731,Holidays!$J$3:$J$937)),0))</f>
        <v/>
      </c>
      <c r="BY731" s="87" t="str">
        <f>IF($Q731="","",IFERROR(IF(OR(AND($T731&gt;=DATEVALUE("10/1/20"&amp;RIGHT(BX$1,2)),$T731&lt;=DATEVALUE("9/30/20"&amp;RIGHT(BY$1,2))),AND($U731&gt;=DATEVALUE("10/1/20"&amp;RIGHT(BX$1,2)),$U731&lt;=DATEVALUE("9/30/20"&amp;RIGHT(BY$1,2))),AND($T731&lt;=DATEVALUE("10/1/20"&amp;RIGHT(BX$1,2)),$U731&gt;=DATEVALUE("9/30/20"&amp;RIGHT(BY$1,2)))),
IF(AND($T731&gt;=DATEVALUE("10/1/20"&amp;RIGHT(BX$1,2)),$U731&lt;=DATEVALUE("9/30/20"&amp;RIGHT(BY$1,2))),NETWORKDAYS($T731,$U731,Holidays!$J$3:$J$937),
IF(AND($T731&lt;DATEVALUE("10/1/20"&amp;RIGHT(BX$1,2)),$U731&lt;=DATEVALUE("9/30/20"&amp;RIGHT(BY$1,2))),NETWORKDAYS(DATEVALUE("10/1/20"&amp;RIGHT(BX$1,2)),$U731,Holidays!$J$3:$J$937),
IF($T731&lt;DATEVALUE("10/1/20"&amp;RIGHT(BX$1,2)),NETWORKDAYS(DATEVALUE("10/1/20"&amp;RIGHT(BX$1,2)),DATEVALUE("9/30/20"&amp;RIGHT(BY$1,2)),Holidays!$J$3:$J$937),
IF($T731&gt;=DATEVALUE("10/1/20"&amp;RIGHT(BX$1,2)),NETWORKDAYS($T731,DATEVALUE("9/30/20"&amp;RIGHT(BY$1,2)),Holidays!$J$3:$J$937),"")))),"")/(NETWORKDAYS($T731,$U731,Holidays!$J$3:$J$937)),0))</f>
        <v/>
      </c>
      <c r="BZ731" s="87" t="str">
        <f>IF($Q731="","",IFERROR(IF(OR(AND($T731&gt;=DATEVALUE("10/1/20"&amp;RIGHT(BY$1,2)),$T731&lt;=DATEVALUE("9/30/20"&amp;RIGHT(BZ$1,2))),AND($U731&gt;=DATEVALUE("10/1/20"&amp;RIGHT(BY$1,2)),$U731&lt;=DATEVALUE("9/30/20"&amp;RIGHT(BZ$1,2))),AND($T731&lt;=DATEVALUE("10/1/20"&amp;RIGHT(BY$1,2)),$U731&gt;=DATEVALUE("9/30/20"&amp;RIGHT(BZ$1,2)))),
IF(AND($T731&gt;=DATEVALUE("10/1/20"&amp;RIGHT(BY$1,2)),$U731&lt;=DATEVALUE("9/30/20"&amp;RIGHT(BZ$1,2))),NETWORKDAYS($T731,$U731,Holidays!$J$3:$J$937),
IF(AND($T731&lt;DATEVALUE("10/1/20"&amp;RIGHT(BY$1,2)),$U731&lt;=DATEVALUE("9/30/20"&amp;RIGHT(BZ$1,2))),NETWORKDAYS(DATEVALUE("10/1/20"&amp;RIGHT(BY$1,2)),$U731,Holidays!$J$3:$J$937),
IF($T731&lt;DATEVALUE("10/1/20"&amp;RIGHT(BY$1,2)),NETWORKDAYS(DATEVALUE("10/1/20"&amp;RIGHT(BY$1,2)),DATEVALUE("9/30/20"&amp;RIGHT(BZ$1,2)),Holidays!$J$3:$J$937),
IF($T731&gt;=DATEVALUE("10/1/20"&amp;RIGHT(BY$1,2)),NETWORKDAYS($T731,DATEVALUE("9/30/20"&amp;RIGHT(BZ$1,2)),Holidays!$J$3:$J$937),"")))),"")/(NETWORKDAYS($T731,$U731,Holidays!$J$3:$J$937)),0))</f>
        <v/>
      </c>
      <c r="CA731" s="87" t="str">
        <f>IF($Q731="","",IFERROR(IF(OR(AND($T731&gt;=DATEVALUE("10/1/20"&amp;RIGHT(BZ$1,2)),$T731&lt;=DATEVALUE("9/30/20"&amp;RIGHT(CA$1,2))),AND($U731&gt;=DATEVALUE("10/1/20"&amp;RIGHT(BZ$1,2)),$U731&lt;=DATEVALUE("9/30/20"&amp;RIGHT(CA$1,2))),AND($T731&lt;=DATEVALUE("10/1/20"&amp;RIGHT(BZ$1,2)),$U731&gt;=DATEVALUE("9/30/20"&amp;RIGHT(CA$1,2)))),
IF(AND($T731&gt;=DATEVALUE("10/1/20"&amp;RIGHT(BZ$1,2)),$U731&lt;=DATEVALUE("9/30/20"&amp;RIGHT(CA$1,2))),NETWORKDAYS($T731,$U731,Holidays!$J$3:$J$937),
IF(AND($T731&lt;DATEVALUE("10/1/20"&amp;RIGHT(BZ$1,2)),$U731&lt;=DATEVALUE("9/30/20"&amp;RIGHT(CA$1,2))),NETWORKDAYS(DATEVALUE("10/1/20"&amp;RIGHT(BZ$1,2)),$U731,Holidays!$J$3:$J$937),
IF($T731&lt;DATEVALUE("10/1/20"&amp;RIGHT(BZ$1,2)),NETWORKDAYS(DATEVALUE("10/1/20"&amp;RIGHT(BZ$1,2)),DATEVALUE("9/30/20"&amp;RIGHT(CA$1,2)),Holidays!$J$3:$J$937),
IF($T731&gt;=DATEVALUE("10/1/20"&amp;RIGHT(BZ$1,2)),NETWORKDAYS($T731,DATEVALUE("9/30/20"&amp;RIGHT(CA$1,2)),Holidays!$J$3:$J$937),"")))),"")/(NETWORKDAYS($T731,$U731,Holidays!$J$3:$J$937)),0))</f>
        <v/>
      </c>
      <c r="CB731" s="87" t="str">
        <f>IF($Q731="","",IFERROR(IF(OR(AND($T731&gt;=DATEVALUE("10/1/20"&amp;RIGHT(CA$1,2)),$T731&lt;=DATEVALUE("9/30/20"&amp;RIGHT(CB$1,2))),AND($U731&gt;=DATEVALUE("10/1/20"&amp;RIGHT(CA$1,2)),$U731&lt;=DATEVALUE("9/30/20"&amp;RIGHT(CB$1,2))),AND($T731&lt;=DATEVALUE("10/1/20"&amp;RIGHT(CA$1,2)),$U731&gt;=DATEVALUE("9/30/20"&amp;RIGHT(CB$1,2)))),
IF(AND($T731&gt;=DATEVALUE("10/1/20"&amp;RIGHT(CA$1,2)),$U731&lt;=DATEVALUE("9/30/20"&amp;RIGHT(CB$1,2))),NETWORKDAYS($T731,$U731,Holidays!$J$3:$J$937),
IF(AND($T731&lt;DATEVALUE("10/1/20"&amp;RIGHT(CA$1,2)),$U731&lt;=DATEVALUE("9/30/20"&amp;RIGHT(CB$1,2))),NETWORKDAYS(DATEVALUE("10/1/20"&amp;RIGHT(CA$1,2)),$U731,Holidays!$J$3:$J$937),
IF($T731&lt;DATEVALUE("10/1/20"&amp;RIGHT(CA$1,2)),NETWORKDAYS(DATEVALUE("10/1/20"&amp;RIGHT(CA$1,2)),DATEVALUE("9/30/20"&amp;RIGHT(CB$1,2)),Holidays!$J$3:$J$937),
IF($T731&gt;=DATEVALUE("10/1/20"&amp;RIGHT(CA$1,2)),NETWORKDAYS($T731,DATEVALUE("9/30/20"&amp;RIGHT(CB$1,2)),Holidays!$J$3:$J$937),"")))),"")/(NETWORKDAYS($T731,$U731,Holidays!$J$3:$J$937)),0))</f>
        <v/>
      </c>
    </row>
    <row r="732" spans="1:80">
      <c r="A732" s="97"/>
      <c r="B732" s="98" t="str">
        <f ca="1">IF(NOT($A732=""),OFFSET('WBS Reference &amp; User Procedure'!$A$1,MATCH($A732,'WBS Reference &amp; User Procedure'!$A:$A,0)-1,1),"")</f>
        <v/>
      </c>
      <c r="D732" s="97"/>
      <c r="T732" s="104" t="str">
        <f>IF(NOT(Q732=""),IF(NOT($S732=""),$S732,#REF!),"")</f>
        <v/>
      </c>
      <c r="U732" s="104" t="str">
        <f>IF(NOT(Q732=""),WORKDAY(T732,Q732,Holidays!$J$3:$J$937),"")</f>
        <v/>
      </c>
      <c r="V732" s="104"/>
      <c r="W732" s="104"/>
      <c r="X732" s="101" t="str">
        <f t="shared" si="153"/>
        <v/>
      </c>
      <c r="AL732" s="87" t="str">
        <f t="shared" ca="1" si="150"/>
        <v/>
      </c>
      <c r="AN732" s="87" t="str">
        <f t="shared" ca="1" si="162"/>
        <v/>
      </c>
      <c r="AO732" s="87" t="str">
        <f t="shared" ca="1" si="162"/>
        <v/>
      </c>
      <c r="AP732" s="87" t="str">
        <f t="shared" ca="1" si="162"/>
        <v/>
      </c>
      <c r="AQ732" s="87" t="str">
        <f t="shared" ca="1" si="162"/>
        <v/>
      </c>
      <c r="AR732" s="87" t="str">
        <f t="shared" ca="1" si="162"/>
        <v/>
      </c>
      <c r="AS732" s="87" t="str">
        <f t="shared" ca="1" si="162"/>
        <v/>
      </c>
      <c r="AT732" s="87" t="str">
        <f t="shared" ca="1" si="162"/>
        <v/>
      </c>
      <c r="AU732" s="87" t="str">
        <f t="shared" ca="1" si="162"/>
        <v/>
      </c>
      <c r="AV732" s="87" t="str">
        <f t="shared" ca="1" si="162"/>
        <v/>
      </c>
      <c r="AW732" s="87" t="str">
        <f t="shared" ca="1" si="162"/>
        <v/>
      </c>
      <c r="AX732" s="87" t="str">
        <f t="shared" ca="1" si="163"/>
        <v/>
      </c>
      <c r="AY732" s="87" t="str">
        <f t="shared" ca="1" si="163"/>
        <v/>
      </c>
      <c r="AZ732" s="87" t="str">
        <f t="shared" ca="1" si="163"/>
        <v/>
      </c>
      <c r="BA732" s="87" t="str">
        <f t="shared" ca="1" si="163"/>
        <v/>
      </c>
      <c r="BB732" s="87" t="str">
        <f t="shared" ca="1" si="163"/>
        <v/>
      </c>
      <c r="BC732" s="87" t="str">
        <f t="shared" ca="1" si="163"/>
        <v/>
      </c>
      <c r="BD732" s="87" t="str">
        <f t="shared" ca="1" si="163"/>
        <v/>
      </c>
      <c r="BE732" s="87" t="str">
        <f t="shared" ca="1" si="163"/>
        <v/>
      </c>
      <c r="BF732" s="87" t="str">
        <f t="shared" ca="1" si="163"/>
        <v/>
      </c>
      <c r="BG732" s="87" t="str">
        <f t="shared" ca="1" si="163"/>
        <v/>
      </c>
      <c r="BI732" s="87" t="str">
        <f>IF($Q732="","",IFERROR(IF(OR(AND($T732&gt;=DATEVALUE("10/1/20"&amp;RIGHT(BH$1,2)),$T732&lt;=DATEVALUE("9/30/20"&amp;RIGHT(BI$1,2))),AND($U732&gt;=DATEVALUE("10/1/20"&amp;RIGHT(BH$1,2)),$U732&lt;=DATEVALUE("9/30/20"&amp;RIGHT(BI$1,2))),AND($T732&lt;=DATEVALUE("10/1/20"&amp;RIGHT(BH$1,2)),$U732&gt;=DATEVALUE("9/30/20"&amp;RIGHT(BI$1,2)))),
IF(AND($T732&gt;=DATEVALUE("10/1/20"&amp;RIGHT(BH$1,2)),$U732&lt;=DATEVALUE("9/30/20"&amp;RIGHT(BI$1,2))),NETWORKDAYS($T732,$U732,Holidays!$J$3:$J$937),
IF(AND($T732&lt;DATEVALUE("10/1/20"&amp;RIGHT(BH$1,2)),$U732&lt;=DATEVALUE("9/30/20"&amp;RIGHT(BI$1,2))),NETWORKDAYS(DATEVALUE("10/1/20"&amp;RIGHT(BH$1,2)),$U732,Holidays!$J$3:$J$937),
IF($T732&lt;DATEVALUE("10/1/20"&amp;RIGHT(BH$1,2)),NETWORKDAYS(DATEVALUE("10/1/20"&amp;RIGHT(BH$1,2)),DATEVALUE("9/30/20"&amp;RIGHT(BI$1,2)),Holidays!$J$3:$J$937),
IF($T732&gt;=DATEVALUE("10/1/20"&amp;RIGHT(BH$1,2)),NETWORKDAYS($T732,DATEVALUE("9/30/20"&amp;RIGHT(BI$1,2)),Holidays!$J$3:$J$937),"")))),"")/(NETWORKDAYS($T732,$U732,Holidays!$J$3:$J$937)),0))</f>
        <v/>
      </c>
      <c r="BJ732" s="87" t="str">
        <f>IF($Q732="","",IFERROR(IF(OR(AND($T732&gt;=DATEVALUE("10/1/20"&amp;RIGHT(BI$1,2)),$T732&lt;=DATEVALUE("9/30/20"&amp;RIGHT(BJ$1,2))),AND($U732&gt;=DATEVALUE("10/1/20"&amp;RIGHT(BI$1,2)),$U732&lt;=DATEVALUE("9/30/20"&amp;RIGHT(BJ$1,2))),AND($T732&lt;=DATEVALUE("10/1/20"&amp;RIGHT(BI$1,2)),$U732&gt;=DATEVALUE("9/30/20"&amp;RIGHT(BJ$1,2)))),
IF(AND($T732&gt;=DATEVALUE("10/1/20"&amp;RIGHT(BI$1,2)),$U732&lt;=DATEVALUE("9/30/20"&amp;RIGHT(BJ$1,2))),NETWORKDAYS($T732,$U732,Holidays!$J$3:$J$937),
IF(AND($T732&lt;DATEVALUE("10/1/20"&amp;RIGHT(BI$1,2)),$U732&lt;=DATEVALUE("9/30/20"&amp;RIGHT(BJ$1,2))),NETWORKDAYS(DATEVALUE("10/1/20"&amp;RIGHT(BI$1,2)),$U732,Holidays!$J$3:$J$937),
IF($T732&lt;DATEVALUE("10/1/20"&amp;RIGHT(BI$1,2)),NETWORKDAYS(DATEVALUE("10/1/20"&amp;RIGHT(BI$1,2)),DATEVALUE("9/30/20"&amp;RIGHT(BJ$1,2)),Holidays!$J$3:$J$937),
IF($T732&gt;=DATEVALUE("10/1/20"&amp;RIGHT(BI$1,2)),NETWORKDAYS($T732,DATEVALUE("9/30/20"&amp;RIGHT(BJ$1,2)),Holidays!$J$3:$J$937),"")))),"")/(NETWORKDAYS($T732,$U732,Holidays!$J$3:$J$937)),0))</f>
        <v/>
      </c>
      <c r="BK732" s="87" t="str">
        <f>IF($Q732="","",IFERROR(IF(OR(AND($T732&gt;=DATEVALUE("10/1/20"&amp;RIGHT(BJ$1,2)),$T732&lt;=DATEVALUE("9/30/20"&amp;RIGHT(BK$1,2))),AND($U732&gt;=DATEVALUE("10/1/20"&amp;RIGHT(BJ$1,2)),$U732&lt;=DATEVALUE("9/30/20"&amp;RIGHT(BK$1,2))),AND($T732&lt;=DATEVALUE("10/1/20"&amp;RIGHT(BJ$1,2)),$U732&gt;=DATEVALUE("9/30/20"&amp;RIGHT(BK$1,2)))),
IF(AND($T732&gt;=DATEVALUE("10/1/20"&amp;RIGHT(BJ$1,2)),$U732&lt;=DATEVALUE("9/30/20"&amp;RIGHT(BK$1,2))),NETWORKDAYS($T732,$U732,Holidays!$J$3:$J$937),
IF(AND($T732&lt;DATEVALUE("10/1/20"&amp;RIGHT(BJ$1,2)),$U732&lt;=DATEVALUE("9/30/20"&amp;RIGHT(BK$1,2))),NETWORKDAYS(DATEVALUE("10/1/20"&amp;RIGHT(BJ$1,2)),$U732,Holidays!$J$3:$J$937),
IF($T732&lt;DATEVALUE("10/1/20"&amp;RIGHT(BJ$1,2)),NETWORKDAYS(DATEVALUE("10/1/20"&amp;RIGHT(BJ$1,2)),DATEVALUE("9/30/20"&amp;RIGHT(BK$1,2)),Holidays!$J$3:$J$937),
IF($T732&gt;=DATEVALUE("10/1/20"&amp;RIGHT(BJ$1,2)),NETWORKDAYS($T732,DATEVALUE("9/30/20"&amp;RIGHT(BK$1,2)),Holidays!$J$3:$J$937),"")))),"")/(NETWORKDAYS($T732,$U732,Holidays!$J$3:$J$937)),0))</f>
        <v/>
      </c>
      <c r="BL732" s="87" t="str">
        <f>IF($Q732="","",IFERROR(IF(OR(AND($T732&gt;=DATEVALUE("10/1/20"&amp;RIGHT(BK$1,2)),$T732&lt;=DATEVALUE("9/30/20"&amp;RIGHT(BL$1,2))),AND($U732&gt;=DATEVALUE("10/1/20"&amp;RIGHT(BK$1,2)),$U732&lt;=DATEVALUE("9/30/20"&amp;RIGHT(BL$1,2))),AND($T732&lt;=DATEVALUE("10/1/20"&amp;RIGHT(BK$1,2)),$U732&gt;=DATEVALUE("9/30/20"&amp;RIGHT(BL$1,2)))),
IF(AND($T732&gt;=DATEVALUE("10/1/20"&amp;RIGHT(BK$1,2)),$U732&lt;=DATEVALUE("9/30/20"&amp;RIGHT(BL$1,2))),NETWORKDAYS($T732,$U732,Holidays!$J$3:$J$937),
IF(AND($T732&lt;DATEVALUE("10/1/20"&amp;RIGHT(BK$1,2)),$U732&lt;=DATEVALUE("9/30/20"&amp;RIGHT(BL$1,2))),NETWORKDAYS(DATEVALUE("10/1/20"&amp;RIGHT(BK$1,2)),$U732,Holidays!$J$3:$J$937),
IF($T732&lt;DATEVALUE("10/1/20"&amp;RIGHT(BK$1,2)),NETWORKDAYS(DATEVALUE("10/1/20"&amp;RIGHT(BK$1,2)),DATEVALUE("9/30/20"&amp;RIGHT(BL$1,2)),Holidays!$J$3:$J$937),
IF($T732&gt;=DATEVALUE("10/1/20"&amp;RIGHT(BK$1,2)),NETWORKDAYS($T732,DATEVALUE("9/30/20"&amp;RIGHT(BL$1,2)),Holidays!$J$3:$J$937),"")))),"")/(NETWORKDAYS($T732,$U732,Holidays!$J$3:$J$937)),0))</f>
        <v/>
      </c>
      <c r="BM732" s="87" t="str">
        <f>IF($Q732="","",IFERROR(IF(OR(AND($T732&gt;=DATEVALUE("10/1/20"&amp;RIGHT(BL$1,2)),$T732&lt;=DATEVALUE("9/30/20"&amp;RIGHT(BM$1,2))),AND($U732&gt;=DATEVALUE("10/1/20"&amp;RIGHT(BL$1,2)),$U732&lt;=DATEVALUE("9/30/20"&amp;RIGHT(BM$1,2))),AND($T732&lt;=DATEVALUE("10/1/20"&amp;RIGHT(BL$1,2)),$U732&gt;=DATEVALUE("9/30/20"&amp;RIGHT(BM$1,2)))),
IF(AND($T732&gt;=DATEVALUE("10/1/20"&amp;RIGHT(BL$1,2)),$U732&lt;=DATEVALUE("9/30/20"&amp;RIGHT(BM$1,2))),NETWORKDAYS($T732,$U732,Holidays!$J$3:$J$937),
IF(AND($T732&lt;DATEVALUE("10/1/20"&amp;RIGHT(BL$1,2)),$U732&lt;=DATEVALUE("9/30/20"&amp;RIGHT(BM$1,2))),NETWORKDAYS(DATEVALUE("10/1/20"&amp;RIGHT(BL$1,2)),$U732,Holidays!$J$3:$J$937),
IF($T732&lt;DATEVALUE("10/1/20"&amp;RIGHT(BL$1,2)),NETWORKDAYS(DATEVALUE("10/1/20"&amp;RIGHT(BL$1,2)),DATEVALUE("9/30/20"&amp;RIGHT(BM$1,2)),Holidays!$J$3:$J$937),
IF($T732&gt;=DATEVALUE("10/1/20"&amp;RIGHT(BL$1,2)),NETWORKDAYS($T732,DATEVALUE("9/30/20"&amp;RIGHT(BM$1,2)),Holidays!$J$3:$J$937),"")))),"")/(NETWORKDAYS($T732,$U732,Holidays!$J$3:$J$937)),0))</f>
        <v/>
      </c>
      <c r="BN732" s="87" t="str">
        <f>IF($Q732="","",IFERROR(IF(OR(AND($T732&gt;=DATEVALUE("10/1/20"&amp;RIGHT(BM$1,2)),$T732&lt;=DATEVALUE("9/30/20"&amp;RIGHT(BN$1,2))),AND($U732&gt;=DATEVALUE("10/1/20"&amp;RIGHT(BM$1,2)),$U732&lt;=DATEVALUE("9/30/20"&amp;RIGHT(BN$1,2))),AND($T732&lt;=DATEVALUE("10/1/20"&amp;RIGHT(BM$1,2)),$U732&gt;=DATEVALUE("9/30/20"&amp;RIGHT(BN$1,2)))),
IF(AND($T732&gt;=DATEVALUE("10/1/20"&amp;RIGHT(BM$1,2)),$U732&lt;=DATEVALUE("9/30/20"&amp;RIGHT(BN$1,2))),NETWORKDAYS($T732,$U732,Holidays!$J$3:$J$937),
IF(AND($T732&lt;DATEVALUE("10/1/20"&amp;RIGHT(BM$1,2)),$U732&lt;=DATEVALUE("9/30/20"&amp;RIGHT(BN$1,2))),NETWORKDAYS(DATEVALUE("10/1/20"&amp;RIGHT(BM$1,2)),$U732,Holidays!$J$3:$J$937),
IF($T732&lt;DATEVALUE("10/1/20"&amp;RIGHT(BM$1,2)),NETWORKDAYS(DATEVALUE("10/1/20"&amp;RIGHT(BM$1,2)),DATEVALUE("9/30/20"&amp;RIGHT(BN$1,2)),Holidays!$J$3:$J$937),
IF($T732&gt;=DATEVALUE("10/1/20"&amp;RIGHT(BM$1,2)),NETWORKDAYS($T732,DATEVALUE("9/30/20"&amp;RIGHT(BN$1,2)),Holidays!$J$3:$J$937),"")))),"")/(NETWORKDAYS($T732,$U732,Holidays!$J$3:$J$937)),0))</f>
        <v/>
      </c>
      <c r="BO732" s="87" t="str">
        <f>IF($Q732="","",IFERROR(IF(OR(AND($T732&gt;=DATEVALUE("10/1/20"&amp;RIGHT(BN$1,2)),$T732&lt;=DATEVALUE("9/30/20"&amp;RIGHT(BO$1,2))),AND($U732&gt;=DATEVALUE("10/1/20"&amp;RIGHT(BN$1,2)),$U732&lt;=DATEVALUE("9/30/20"&amp;RIGHT(BO$1,2))),AND($T732&lt;=DATEVALUE("10/1/20"&amp;RIGHT(BN$1,2)),$U732&gt;=DATEVALUE("9/30/20"&amp;RIGHT(BO$1,2)))),
IF(AND($T732&gt;=DATEVALUE("10/1/20"&amp;RIGHT(BN$1,2)),$U732&lt;=DATEVALUE("9/30/20"&amp;RIGHT(BO$1,2))),NETWORKDAYS($T732,$U732,Holidays!$J$3:$J$937),
IF(AND($T732&lt;DATEVALUE("10/1/20"&amp;RIGHT(BN$1,2)),$U732&lt;=DATEVALUE("9/30/20"&amp;RIGHT(BO$1,2))),NETWORKDAYS(DATEVALUE("10/1/20"&amp;RIGHT(BN$1,2)),$U732,Holidays!$J$3:$J$937),
IF($T732&lt;DATEVALUE("10/1/20"&amp;RIGHT(BN$1,2)),NETWORKDAYS(DATEVALUE("10/1/20"&amp;RIGHT(BN$1,2)),DATEVALUE("9/30/20"&amp;RIGHT(BO$1,2)),Holidays!$J$3:$J$937),
IF($T732&gt;=DATEVALUE("10/1/20"&amp;RIGHT(BN$1,2)),NETWORKDAYS($T732,DATEVALUE("9/30/20"&amp;RIGHT(BO$1,2)),Holidays!$J$3:$J$937),"")))),"")/(NETWORKDAYS($T732,$U732,Holidays!$J$3:$J$937)),0))</f>
        <v/>
      </c>
      <c r="BP732" s="87" t="str">
        <f>IF($Q732="","",IFERROR(IF(OR(AND($T732&gt;=DATEVALUE("10/1/20"&amp;RIGHT(BO$1,2)),$T732&lt;=DATEVALUE("9/30/20"&amp;RIGHT(BP$1,2))),AND($U732&gt;=DATEVALUE("10/1/20"&amp;RIGHT(BO$1,2)),$U732&lt;=DATEVALUE("9/30/20"&amp;RIGHT(BP$1,2))),AND($T732&lt;=DATEVALUE("10/1/20"&amp;RIGHT(BO$1,2)),$U732&gt;=DATEVALUE("9/30/20"&amp;RIGHT(BP$1,2)))),
IF(AND($T732&gt;=DATEVALUE("10/1/20"&amp;RIGHT(BO$1,2)),$U732&lt;=DATEVALUE("9/30/20"&amp;RIGHT(BP$1,2))),NETWORKDAYS($T732,$U732,Holidays!$J$3:$J$937),
IF(AND($T732&lt;DATEVALUE("10/1/20"&amp;RIGHT(BO$1,2)),$U732&lt;=DATEVALUE("9/30/20"&amp;RIGHT(BP$1,2))),NETWORKDAYS(DATEVALUE("10/1/20"&amp;RIGHT(BO$1,2)),$U732,Holidays!$J$3:$J$937),
IF($T732&lt;DATEVALUE("10/1/20"&amp;RIGHT(BO$1,2)),NETWORKDAYS(DATEVALUE("10/1/20"&amp;RIGHT(BO$1,2)),DATEVALUE("9/30/20"&amp;RIGHT(BP$1,2)),Holidays!$J$3:$J$937),
IF($T732&gt;=DATEVALUE("10/1/20"&amp;RIGHT(BO$1,2)),NETWORKDAYS($T732,DATEVALUE("9/30/20"&amp;RIGHT(BP$1,2)),Holidays!$J$3:$J$937),"")))),"")/(NETWORKDAYS($T732,$U732,Holidays!$J$3:$J$937)),0))</f>
        <v/>
      </c>
      <c r="BQ732" s="87" t="str">
        <f>IF($Q732="","",IFERROR(IF(OR(AND($T732&gt;=DATEVALUE("10/1/20"&amp;RIGHT(BP$1,2)),$T732&lt;=DATEVALUE("9/30/20"&amp;RIGHT(BQ$1,2))),AND($U732&gt;=DATEVALUE("10/1/20"&amp;RIGHT(BP$1,2)),$U732&lt;=DATEVALUE("9/30/20"&amp;RIGHT(BQ$1,2))),AND($T732&lt;=DATEVALUE("10/1/20"&amp;RIGHT(BP$1,2)),$U732&gt;=DATEVALUE("9/30/20"&amp;RIGHT(BQ$1,2)))),
IF(AND($T732&gt;=DATEVALUE("10/1/20"&amp;RIGHT(BP$1,2)),$U732&lt;=DATEVALUE("9/30/20"&amp;RIGHT(BQ$1,2))),NETWORKDAYS($T732,$U732,Holidays!$J$3:$J$937),
IF(AND($T732&lt;DATEVALUE("10/1/20"&amp;RIGHT(BP$1,2)),$U732&lt;=DATEVALUE("9/30/20"&amp;RIGHT(BQ$1,2))),NETWORKDAYS(DATEVALUE("10/1/20"&amp;RIGHT(BP$1,2)),$U732,Holidays!$J$3:$J$937),
IF($T732&lt;DATEVALUE("10/1/20"&amp;RIGHT(BP$1,2)),NETWORKDAYS(DATEVALUE("10/1/20"&amp;RIGHT(BP$1,2)),DATEVALUE("9/30/20"&amp;RIGHT(BQ$1,2)),Holidays!$J$3:$J$937),
IF($T732&gt;=DATEVALUE("10/1/20"&amp;RIGHT(BP$1,2)),NETWORKDAYS($T732,DATEVALUE("9/30/20"&amp;RIGHT(BQ$1,2)),Holidays!$J$3:$J$937),"")))),"")/(NETWORKDAYS($T732,$U732,Holidays!$J$3:$J$937)),0))</f>
        <v/>
      </c>
      <c r="BR732" s="87" t="str">
        <f>IF($Q732="","",IFERROR(IF(OR(AND($T732&gt;=DATEVALUE("10/1/20"&amp;RIGHT(BQ$1,2)),$T732&lt;=DATEVALUE("9/30/20"&amp;RIGHT(BR$1,2))),AND($U732&gt;=DATEVALUE("10/1/20"&amp;RIGHT(BQ$1,2)),$U732&lt;=DATEVALUE("9/30/20"&amp;RIGHT(BR$1,2))),AND($T732&lt;=DATEVALUE("10/1/20"&amp;RIGHT(BQ$1,2)),$U732&gt;=DATEVALUE("9/30/20"&amp;RIGHT(BR$1,2)))),
IF(AND($T732&gt;=DATEVALUE("10/1/20"&amp;RIGHT(BQ$1,2)),$U732&lt;=DATEVALUE("9/30/20"&amp;RIGHT(BR$1,2))),NETWORKDAYS($T732,$U732,Holidays!$J$3:$J$937),
IF(AND($T732&lt;DATEVALUE("10/1/20"&amp;RIGHT(BQ$1,2)),$U732&lt;=DATEVALUE("9/30/20"&amp;RIGHT(BR$1,2))),NETWORKDAYS(DATEVALUE("10/1/20"&amp;RIGHT(BQ$1,2)),$U732,Holidays!$J$3:$J$937),
IF($T732&lt;DATEVALUE("10/1/20"&amp;RIGHT(BQ$1,2)),NETWORKDAYS(DATEVALUE("10/1/20"&amp;RIGHT(BQ$1,2)),DATEVALUE("9/30/20"&amp;RIGHT(BR$1,2)),Holidays!$J$3:$J$937),
IF($T732&gt;=DATEVALUE("10/1/20"&amp;RIGHT(BQ$1,2)),NETWORKDAYS($T732,DATEVALUE("9/30/20"&amp;RIGHT(BR$1,2)),Holidays!$J$3:$J$937),"")))),"")/(NETWORKDAYS($T732,$U732,Holidays!$J$3:$J$937)),0))</f>
        <v/>
      </c>
      <c r="BS732" s="87" t="str">
        <f>IF($Q732="","",IFERROR(IF(OR(AND($T732&gt;=DATEVALUE("10/1/20"&amp;RIGHT(BR$1,2)),$T732&lt;=DATEVALUE("9/30/20"&amp;RIGHT(BS$1,2))),AND($U732&gt;=DATEVALUE("10/1/20"&amp;RIGHT(BR$1,2)),$U732&lt;=DATEVALUE("9/30/20"&amp;RIGHT(BS$1,2))),AND($T732&lt;=DATEVALUE("10/1/20"&amp;RIGHT(BR$1,2)),$U732&gt;=DATEVALUE("9/30/20"&amp;RIGHT(BS$1,2)))),
IF(AND($T732&gt;=DATEVALUE("10/1/20"&amp;RIGHT(BR$1,2)),$U732&lt;=DATEVALUE("9/30/20"&amp;RIGHT(BS$1,2))),NETWORKDAYS($T732,$U732,Holidays!$J$3:$J$937),
IF(AND($T732&lt;DATEVALUE("10/1/20"&amp;RIGHT(BR$1,2)),$U732&lt;=DATEVALUE("9/30/20"&amp;RIGHT(BS$1,2))),NETWORKDAYS(DATEVALUE("10/1/20"&amp;RIGHT(BR$1,2)),$U732,Holidays!$J$3:$J$937),
IF($T732&lt;DATEVALUE("10/1/20"&amp;RIGHT(BR$1,2)),NETWORKDAYS(DATEVALUE("10/1/20"&amp;RIGHT(BR$1,2)),DATEVALUE("9/30/20"&amp;RIGHT(BS$1,2)),Holidays!$J$3:$J$937),
IF($T732&gt;=DATEVALUE("10/1/20"&amp;RIGHT(BR$1,2)),NETWORKDAYS($T732,DATEVALUE("9/30/20"&amp;RIGHT(BS$1,2)),Holidays!$J$3:$J$937),"")))),"")/(NETWORKDAYS($T732,$U732,Holidays!$J$3:$J$937)),0))</f>
        <v/>
      </c>
      <c r="BT732" s="87" t="str">
        <f>IF($Q732="","",IFERROR(IF(OR(AND($T732&gt;=DATEVALUE("10/1/20"&amp;RIGHT(BS$1,2)),$T732&lt;=DATEVALUE("9/30/20"&amp;RIGHT(BT$1,2))),AND($U732&gt;=DATEVALUE("10/1/20"&amp;RIGHT(BS$1,2)),$U732&lt;=DATEVALUE("9/30/20"&amp;RIGHT(BT$1,2))),AND($T732&lt;=DATEVALUE("10/1/20"&amp;RIGHT(BS$1,2)),$U732&gt;=DATEVALUE("9/30/20"&amp;RIGHT(BT$1,2)))),
IF(AND($T732&gt;=DATEVALUE("10/1/20"&amp;RIGHT(BS$1,2)),$U732&lt;=DATEVALUE("9/30/20"&amp;RIGHT(BT$1,2))),NETWORKDAYS($T732,$U732,Holidays!$J$3:$J$937),
IF(AND($T732&lt;DATEVALUE("10/1/20"&amp;RIGHT(BS$1,2)),$U732&lt;=DATEVALUE("9/30/20"&amp;RIGHT(BT$1,2))),NETWORKDAYS(DATEVALUE("10/1/20"&amp;RIGHT(BS$1,2)),$U732,Holidays!$J$3:$J$937),
IF($T732&lt;DATEVALUE("10/1/20"&amp;RIGHT(BS$1,2)),NETWORKDAYS(DATEVALUE("10/1/20"&amp;RIGHT(BS$1,2)),DATEVALUE("9/30/20"&amp;RIGHT(BT$1,2)),Holidays!$J$3:$J$937),
IF($T732&gt;=DATEVALUE("10/1/20"&amp;RIGHT(BS$1,2)),NETWORKDAYS($T732,DATEVALUE("9/30/20"&amp;RIGHT(BT$1,2)),Holidays!$J$3:$J$937),"")))),"")/(NETWORKDAYS($T732,$U732,Holidays!$J$3:$J$937)),0))</f>
        <v/>
      </c>
      <c r="BU732" s="87" t="str">
        <f>IF($Q732="","",IFERROR(IF(OR(AND($T732&gt;=DATEVALUE("10/1/20"&amp;RIGHT(BT$1,2)),$T732&lt;=DATEVALUE("9/30/20"&amp;RIGHT(BU$1,2))),AND($U732&gt;=DATEVALUE("10/1/20"&amp;RIGHT(BT$1,2)),$U732&lt;=DATEVALUE("9/30/20"&amp;RIGHT(BU$1,2))),AND($T732&lt;=DATEVALUE("10/1/20"&amp;RIGHT(BT$1,2)),$U732&gt;=DATEVALUE("9/30/20"&amp;RIGHT(BU$1,2)))),
IF(AND($T732&gt;=DATEVALUE("10/1/20"&amp;RIGHT(BT$1,2)),$U732&lt;=DATEVALUE("9/30/20"&amp;RIGHT(BU$1,2))),NETWORKDAYS($T732,$U732,Holidays!$J$3:$J$937),
IF(AND($T732&lt;DATEVALUE("10/1/20"&amp;RIGHT(BT$1,2)),$U732&lt;=DATEVALUE("9/30/20"&amp;RIGHT(BU$1,2))),NETWORKDAYS(DATEVALUE("10/1/20"&amp;RIGHT(BT$1,2)),$U732,Holidays!$J$3:$J$937),
IF($T732&lt;DATEVALUE("10/1/20"&amp;RIGHT(BT$1,2)),NETWORKDAYS(DATEVALUE("10/1/20"&amp;RIGHT(BT$1,2)),DATEVALUE("9/30/20"&amp;RIGHT(BU$1,2)),Holidays!$J$3:$J$937),
IF($T732&gt;=DATEVALUE("10/1/20"&amp;RIGHT(BT$1,2)),NETWORKDAYS($T732,DATEVALUE("9/30/20"&amp;RIGHT(BU$1,2)),Holidays!$J$3:$J$937),"")))),"")/(NETWORKDAYS($T732,$U732,Holidays!$J$3:$J$937)),0))</f>
        <v/>
      </c>
      <c r="BV732" s="87" t="str">
        <f>IF($Q732="","",IFERROR(IF(OR(AND($T732&gt;=DATEVALUE("10/1/20"&amp;RIGHT(BU$1,2)),$T732&lt;=DATEVALUE("9/30/20"&amp;RIGHT(BV$1,2))),AND($U732&gt;=DATEVALUE("10/1/20"&amp;RIGHT(BU$1,2)),$U732&lt;=DATEVALUE("9/30/20"&amp;RIGHT(BV$1,2))),AND($T732&lt;=DATEVALUE("10/1/20"&amp;RIGHT(BU$1,2)),$U732&gt;=DATEVALUE("9/30/20"&amp;RIGHT(BV$1,2)))),
IF(AND($T732&gt;=DATEVALUE("10/1/20"&amp;RIGHT(BU$1,2)),$U732&lt;=DATEVALUE("9/30/20"&amp;RIGHT(BV$1,2))),NETWORKDAYS($T732,$U732,Holidays!$J$3:$J$937),
IF(AND($T732&lt;DATEVALUE("10/1/20"&amp;RIGHT(BU$1,2)),$U732&lt;=DATEVALUE("9/30/20"&amp;RIGHT(BV$1,2))),NETWORKDAYS(DATEVALUE("10/1/20"&amp;RIGHT(BU$1,2)),$U732,Holidays!$J$3:$J$937),
IF($T732&lt;DATEVALUE("10/1/20"&amp;RIGHT(BU$1,2)),NETWORKDAYS(DATEVALUE("10/1/20"&amp;RIGHT(BU$1,2)),DATEVALUE("9/30/20"&amp;RIGHT(BV$1,2)),Holidays!$J$3:$J$937),
IF($T732&gt;=DATEVALUE("10/1/20"&amp;RIGHT(BU$1,2)),NETWORKDAYS($T732,DATEVALUE("9/30/20"&amp;RIGHT(BV$1,2)),Holidays!$J$3:$J$937),"")))),"")/(NETWORKDAYS($T732,$U732,Holidays!$J$3:$J$937)),0))</f>
        <v/>
      </c>
      <c r="BW732" s="87" t="str">
        <f>IF($Q732="","",IFERROR(IF(OR(AND($T732&gt;=DATEVALUE("10/1/20"&amp;RIGHT(BV$1,2)),$T732&lt;=DATEVALUE("9/30/20"&amp;RIGHT(BW$1,2))),AND($U732&gt;=DATEVALUE("10/1/20"&amp;RIGHT(BV$1,2)),$U732&lt;=DATEVALUE("9/30/20"&amp;RIGHT(BW$1,2))),AND($T732&lt;=DATEVALUE("10/1/20"&amp;RIGHT(BV$1,2)),$U732&gt;=DATEVALUE("9/30/20"&amp;RIGHT(BW$1,2)))),
IF(AND($T732&gt;=DATEVALUE("10/1/20"&amp;RIGHT(BV$1,2)),$U732&lt;=DATEVALUE("9/30/20"&amp;RIGHT(BW$1,2))),NETWORKDAYS($T732,$U732,Holidays!$J$3:$J$937),
IF(AND($T732&lt;DATEVALUE("10/1/20"&amp;RIGHT(BV$1,2)),$U732&lt;=DATEVALUE("9/30/20"&amp;RIGHT(BW$1,2))),NETWORKDAYS(DATEVALUE("10/1/20"&amp;RIGHT(BV$1,2)),$U732,Holidays!$J$3:$J$937),
IF($T732&lt;DATEVALUE("10/1/20"&amp;RIGHT(BV$1,2)),NETWORKDAYS(DATEVALUE("10/1/20"&amp;RIGHT(BV$1,2)),DATEVALUE("9/30/20"&amp;RIGHT(BW$1,2)),Holidays!$J$3:$J$937),
IF($T732&gt;=DATEVALUE("10/1/20"&amp;RIGHT(BV$1,2)),NETWORKDAYS($T732,DATEVALUE("9/30/20"&amp;RIGHT(BW$1,2)),Holidays!$J$3:$J$937),"")))),"")/(NETWORKDAYS($T732,$U732,Holidays!$J$3:$J$937)),0))</f>
        <v/>
      </c>
      <c r="BX732" s="87" t="str">
        <f>IF($Q732="","",IFERROR(IF(OR(AND($T732&gt;=DATEVALUE("10/1/20"&amp;RIGHT(BW$1,2)),$T732&lt;=DATEVALUE("9/30/20"&amp;RIGHT(BX$1,2))),AND($U732&gt;=DATEVALUE("10/1/20"&amp;RIGHT(BW$1,2)),$U732&lt;=DATEVALUE("9/30/20"&amp;RIGHT(BX$1,2))),AND($T732&lt;=DATEVALUE("10/1/20"&amp;RIGHT(BW$1,2)),$U732&gt;=DATEVALUE("9/30/20"&amp;RIGHT(BX$1,2)))),
IF(AND($T732&gt;=DATEVALUE("10/1/20"&amp;RIGHT(BW$1,2)),$U732&lt;=DATEVALUE("9/30/20"&amp;RIGHT(BX$1,2))),NETWORKDAYS($T732,$U732,Holidays!$J$3:$J$937),
IF(AND($T732&lt;DATEVALUE("10/1/20"&amp;RIGHT(BW$1,2)),$U732&lt;=DATEVALUE("9/30/20"&amp;RIGHT(BX$1,2))),NETWORKDAYS(DATEVALUE("10/1/20"&amp;RIGHT(BW$1,2)),$U732,Holidays!$J$3:$J$937),
IF($T732&lt;DATEVALUE("10/1/20"&amp;RIGHT(BW$1,2)),NETWORKDAYS(DATEVALUE("10/1/20"&amp;RIGHT(BW$1,2)),DATEVALUE("9/30/20"&amp;RIGHT(BX$1,2)),Holidays!$J$3:$J$937),
IF($T732&gt;=DATEVALUE("10/1/20"&amp;RIGHT(BW$1,2)),NETWORKDAYS($T732,DATEVALUE("9/30/20"&amp;RIGHT(BX$1,2)),Holidays!$J$3:$J$937),"")))),"")/(NETWORKDAYS($T732,$U732,Holidays!$J$3:$J$937)),0))</f>
        <v/>
      </c>
      <c r="BY732" s="87" t="str">
        <f>IF($Q732="","",IFERROR(IF(OR(AND($T732&gt;=DATEVALUE("10/1/20"&amp;RIGHT(BX$1,2)),$T732&lt;=DATEVALUE("9/30/20"&amp;RIGHT(BY$1,2))),AND($U732&gt;=DATEVALUE("10/1/20"&amp;RIGHT(BX$1,2)),$U732&lt;=DATEVALUE("9/30/20"&amp;RIGHT(BY$1,2))),AND($T732&lt;=DATEVALUE("10/1/20"&amp;RIGHT(BX$1,2)),$U732&gt;=DATEVALUE("9/30/20"&amp;RIGHT(BY$1,2)))),
IF(AND($T732&gt;=DATEVALUE("10/1/20"&amp;RIGHT(BX$1,2)),$U732&lt;=DATEVALUE("9/30/20"&amp;RIGHT(BY$1,2))),NETWORKDAYS($T732,$U732,Holidays!$J$3:$J$937),
IF(AND($T732&lt;DATEVALUE("10/1/20"&amp;RIGHT(BX$1,2)),$U732&lt;=DATEVALUE("9/30/20"&amp;RIGHT(BY$1,2))),NETWORKDAYS(DATEVALUE("10/1/20"&amp;RIGHT(BX$1,2)),$U732,Holidays!$J$3:$J$937),
IF($T732&lt;DATEVALUE("10/1/20"&amp;RIGHT(BX$1,2)),NETWORKDAYS(DATEVALUE("10/1/20"&amp;RIGHT(BX$1,2)),DATEVALUE("9/30/20"&amp;RIGHT(BY$1,2)),Holidays!$J$3:$J$937),
IF($T732&gt;=DATEVALUE("10/1/20"&amp;RIGHT(BX$1,2)),NETWORKDAYS($T732,DATEVALUE("9/30/20"&amp;RIGHT(BY$1,2)),Holidays!$J$3:$J$937),"")))),"")/(NETWORKDAYS($T732,$U732,Holidays!$J$3:$J$937)),0))</f>
        <v/>
      </c>
      <c r="BZ732" s="87" t="str">
        <f>IF($Q732="","",IFERROR(IF(OR(AND($T732&gt;=DATEVALUE("10/1/20"&amp;RIGHT(BY$1,2)),$T732&lt;=DATEVALUE("9/30/20"&amp;RIGHT(BZ$1,2))),AND($U732&gt;=DATEVALUE("10/1/20"&amp;RIGHT(BY$1,2)),$U732&lt;=DATEVALUE("9/30/20"&amp;RIGHT(BZ$1,2))),AND($T732&lt;=DATEVALUE("10/1/20"&amp;RIGHT(BY$1,2)),$U732&gt;=DATEVALUE("9/30/20"&amp;RIGHT(BZ$1,2)))),
IF(AND($T732&gt;=DATEVALUE("10/1/20"&amp;RIGHT(BY$1,2)),$U732&lt;=DATEVALUE("9/30/20"&amp;RIGHT(BZ$1,2))),NETWORKDAYS($T732,$U732,Holidays!$J$3:$J$937),
IF(AND($T732&lt;DATEVALUE("10/1/20"&amp;RIGHT(BY$1,2)),$U732&lt;=DATEVALUE("9/30/20"&amp;RIGHT(BZ$1,2))),NETWORKDAYS(DATEVALUE("10/1/20"&amp;RIGHT(BY$1,2)),$U732,Holidays!$J$3:$J$937),
IF($T732&lt;DATEVALUE("10/1/20"&amp;RIGHT(BY$1,2)),NETWORKDAYS(DATEVALUE("10/1/20"&amp;RIGHT(BY$1,2)),DATEVALUE("9/30/20"&amp;RIGHT(BZ$1,2)),Holidays!$J$3:$J$937),
IF($T732&gt;=DATEVALUE("10/1/20"&amp;RIGHT(BY$1,2)),NETWORKDAYS($T732,DATEVALUE("9/30/20"&amp;RIGHT(BZ$1,2)),Holidays!$J$3:$J$937),"")))),"")/(NETWORKDAYS($T732,$U732,Holidays!$J$3:$J$937)),0))</f>
        <v/>
      </c>
      <c r="CA732" s="87" t="str">
        <f>IF($Q732="","",IFERROR(IF(OR(AND($T732&gt;=DATEVALUE("10/1/20"&amp;RIGHT(BZ$1,2)),$T732&lt;=DATEVALUE("9/30/20"&amp;RIGHT(CA$1,2))),AND($U732&gt;=DATEVALUE("10/1/20"&amp;RIGHT(BZ$1,2)),$U732&lt;=DATEVALUE("9/30/20"&amp;RIGHT(CA$1,2))),AND($T732&lt;=DATEVALUE("10/1/20"&amp;RIGHT(BZ$1,2)),$U732&gt;=DATEVALUE("9/30/20"&amp;RIGHT(CA$1,2)))),
IF(AND($T732&gt;=DATEVALUE("10/1/20"&amp;RIGHT(BZ$1,2)),$U732&lt;=DATEVALUE("9/30/20"&amp;RIGHT(CA$1,2))),NETWORKDAYS($T732,$U732,Holidays!$J$3:$J$937),
IF(AND($T732&lt;DATEVALUE("10/1/20"&amp;RIGHT(BZ$1,2)),$U732&lt;=DATEVALUE("9/30/20"&amp;RIGHT(CA$1,2))),NETWORKDAYS(DATEVALUE("10/1/20"&amp;RIGHT(BZ$1,2)),$U732,Holidays!$J$3:$J$937),
IF($T732&lt;DATEVALUE("10/1/20"&amp;RIGHT(BZ$1,2)),NETWORKDAYS(DATEVALUE("10/1/20"&amp;RIGHT(BZ$1,2)),DATEVALUE("9/30/20"&amp;RIGHT(CA$1,2)),Holidays!$J$3:$J$937),
IF($T732&gt;=DATEVALUE("10/1/20"&amp;RIGHT(BZ$1,2)),NETWORKDAYS($T732,DATEVALUE("9/30/20"&amp;RIGHT(CA$1,2)),Holidays!$J$3:$J$937),"")))),"")/(NETWORKDAYS($T732,$U732,Holidays!$J$3:$J$937)),0))</f>
        <v/>
      </c>
      <c r="CB732" s="87" t="str">
        <f>IF($Q732="","",IFERROR(IF(OR(AND($T732&gt;=DATEVALUE("10/1/20"&amp;RIGHT(CA$1,2)),$T732&lt;=DATEVALUE("9/30/20"&amp;RIGHT(CB$1,2))),AND($U732&gt;=DATEVALUE("10/1/20"&amp;RIGHT(CA$1,2)),$U732&lt;=DATEVALUE("9/30/20"&amp;RIGHT(CB$1,2))),AND($T732&lt;=DATEVALUE("10/1/20"&amp;RIGHT(CA$1,2)),$U732&gt;=DATEVALUE("9/30/20"&amp;RIGHT(CB$1,2)))),
IF(AND($T732&gt;=DATEVALUE("10/1/20"&amp;RIGHT(CA$1,2)),$U732&lt;=DATEVALUE("9/30/20"&amp;RIGHT(CB$1,2))),NETWORKDAYS($T732,$U732,Holidays!$J$3:$J$937),
IF(AND($T732&lt;DATEVALUE("10/1/20"&amp;RIGHT(CA$1,2)),$U732&lt;=DATEVALUE("9/30/20"&amp;RIGHT(CB$1,2))),NETWORKDAYS(DATEVALUE("10/1/20"&amp;RIGHT(CA$1,2)),$U732,Holidays!$J$3:$J$937),
IF($T732&lt;DATEVALUE("10/1/20"&amp;RIGHT(CA$1,2)),NETWORKDAYS(DATEVALUE("10/1/20"&amp;RIGHT(CA$1,2)),DATEVALUE("9/30/20"&amp;RIGHT(CB$1,2)),Holidays!$J$3:$J$937),
IF($T732&gt;=DATEVALUE("10/1/20"&amp;RIGHT(CA$1,2)),NETWORKDAYS($T732,DATEVALUE("9/30/20"&amp;RIGHT(CB$1,2)),Holidays!$J$3:$J$937),"")))),"")/(NETWORKDAYS($T732,$U732,Holidays!$J$3:$J$937)),0))</f>
        <v/>
      </c>
    </row>
    <row r="733" spans="1:80">
      <c r="A733" s="97"/>
      <c r="B733" s="98" t="str">
        <f ca="1">IF(NOT($A733=""),OFFSET('WBS Reference &amp; User Procedure'!$A$1,MATCH($A733,'WBS Reference &amp; User Procedure'!$A:$A,0)-1,1),"")</f>
        <v/>
      </c>
      <c r="D733" s="97"/>
      <c r="T733" s="104" t="str">
        <f>IF(NOT(Q733=""),IF(NOT($S733=""),$S733,#REF!),"")</f>
        <v/>
      </c>
      <c r="U733" s="104" t="str">
        <f>IF(NOT(Q733=""),WORKDAY(T733,Q733,Holidays!$J$3:$J$937),"")</f>
        <v/>
      </c>
      <c r="V733" s="104"/>
      <c r="W733" s="104"/>
      <c r="X733" s="101" t="str">
        <f t="shared" si="153"/>
        <v/>
      </c>
      <c r="AL733" s="87" t="str">
        <f t="shared" ca="1" si="150"/>
        <v/>
      </c>
      <c r="AN733" s="87" t="str">
        <f t="shared" ca="1" si="162"/>
        <v/>
      </c>
      <c r="AO733" s="87" t="str">
        <f t="shared" ca="1" si="162"/>
        <v/>
      </c>
      <c r="AP733" s="87" t="str">
        <f t="shared" ca="1" si="162"/>
        <v/>
      </c>
      <c r="AQ733" s="87" t="str">
        <f t="shared" ca="1" si="162"/>
        <v/>
      </c>
      <c r="AR733" s="87" t="str">
        <f t="shared" ca="1" si="162"/>
        <v/>
      </c>
      <c r="AS733" s="87" t="str">
        <f t="shared" ca="1" si="162"/>
        <v/>
      </c>
      <c r="AT733" s="87" t="str">
        <f t="shared" ca="1" si="162"/>
        <v/>
      </c>
      <c r="AU733" s="87" t="str">
        <f t="shared" ca="1" si="162"/>
        <v/>
      </c>
      <c r="AV733" s="87" t="str">
        <f t="shared" ca="1" si="162"/>
        <v/>
      </c>
      <c r="AW733" s="87" t="str">
        <f t="shared" ca="1" si="162"/>
        <v/>
      </c>
      <c r="AX733" s="87" t="str">
        <f t="shared" ca="1" si="163"/>
        <v/>
      </c>
      <c r="AY733" s="87" t="str">
        <f t="shared" ca="1" si="163"/>
        <v/>
      </c>
      <c r="AZ733" s="87" t="str">
        <f t="shared" ca="1" si="163"/>
        <v/>
      </c>
      <c r="BA733" s="87" t="str">
        <f t="shared" ca="1" si="163"/>
        <v/>
      </c>
      <c r="BB733" s="87" t="str">
        <f t="shared" ca="1" si="163"/>
        <v/>
      </c>
      <c r="BC733" s="87" t="str">
        <f t="shared" ca="1" si="163"/>
        <v/>
      </c>
      <c r="BD733" s="87" t="str">
        <f t="shared" ca="1" si="163"/>
        <v/>
      </c>
      <c r="BE733" s="87" t="str">
        <f t="shared" ca="1" si="163"/>
        <v/>
      </c>
      <c r="BF733" s="87" t="str">
        <f t="shared" ca="1" si="163"/>
        <v/>
      </c>
      <c r="BG733" s="87" t="str">
        <f t="shared" ca="1" si="163"/>
        <v/>
      </c>
      <c r="BI733" s="87" t="str">
        <f>IF($Q733="","",IFERROR(IF(OR(AND($T733&gt;=DATEVALUE("10/1/20"&amp;RIGHT(BH$1,2)),$T733&lt;=DATEVALUE("9/30/20"&amp;RIGHT(BI$1,2))),AND($U733&gt;=DATEVALUE("10/1/20"&amp;RIGHT(BH$1,2)),$U733&lt;=DATEVALUE("9/30/20"&amp;RIGHT(BI$1,2))),AND($T733&lt;=DATEVALUE("10/1/20"&amp;RIGHT(BH$1,2)),$U733&gt;=DATEVALUE("9/30/20"&amp;RIGHT(BI$1,2)))),
IF(AND($T733&gt;=DATEVALUE("10/1/20"&amp;RIGHT(BH$1,2)),$U733&lt;=DATEVALUE("9/30/20"&amp;RIGHT(BI$1,2))),NETWORKDAYS($T733,$U733,Holidays!$J$3:$J$937),
IF(AND($T733&lt;DATEVALUE("10/1/20"&amp;RIGHT(BH$1,2)),$U733&lt;=DATEVALUE("9/30/20"&amp;RIGHT(BI$1,2))),NETWORKDAYS(DATEVALUE("10/1/20"&amp;RIGHT(BH$1,2)),$U733,Holidays!$J$3:$J$937),
IF($T733&lt;DATEVALUE("10/1/20"&amp;RIGHT(BH$1,2)),NETWORKDAYS(DATEVALUE("10/1/20"&amp;RIGHT(BH$1,2)),DATEVALUE("9/30/20"&amp;RIGHT(BI$1,2)),Holidays!$J$3:$J$937),
IF($T733&gt;=DATEVALUE("10/1/20"&amp;RIGHT(BH$1,2)),NETWORKDAYS($T733,DATEVALUE("9/30/20"&amp;RIGHT(BI$1,2)),Holidays!$J$3:$J$937),"")))),"")/(NETWORKDAYS($T733,$U733,Holidays!$J$3:$J$937)),0))</f>
        <v/>
      </c>
      <c r="BJ733" s="87" t="str">
        <f>IF($Q733="","",IFERROR(IF(OR(AND($T733&gt;=DATEVALUE("10/1/20"&amp;RIGHT(BI$1,2)),$T733&lt;=DATEVALUE("9/30/20"&amp;RIGHT(BJ$1,2))),AND($U733&gt;=DATEVALUE("10/1/20"&amp;RIGHT(BI$1,2)),$U733&lt;=DATEVALUE("9/30/20"&amp;RIGHT(BJ$1,2))),AND($T733&lt;=DATEVALUE("10/1/20"&amp;RIGHT(BI$1,2)),$U733&gt;=DATEVALUE("9/30/20"&amp;RIGHT(BJ$1,2)))),
IF(AND($T733&gt;=DATEVALUE("10/1/20"&amp;RIGHT(BI$1,2)),$U733&lt;=DATEVALUE("9/30/20"&amp;RIGHT(BJ$1,2))),NETWORKDAYS($T733,$U733,Holidays!$J$3:$J$937),
IF(AND($T733&lt;DATEVALUE("10/1/20"&amp;RIGHT(BI$1,2)),$U733&lt;=DATEVALUE("9/30/20"&amp;RIGHT(BJ$1,2))),NETWORKDAYS(DATEVALUE("10/1/20"&amp;RIGHT(BI$1,2)),$U733,Holidays!$J$3:$J$937),
IF($T733&lt;DATEVALUE("10/1/20"&amp;RIGHT(BI$1,2)),NETWORKDAYS(DATEVALUE("10/1/20"&amp;RIGHT(BI$1,2)),DATEVALUE("9/30/20"&amp;RIGHT(BJ$1,2)),Holidays!$J$3:$J$937),
IF($T733&gt;=DATEVALUE("10/1/20"&amp;RIGHT(BI$1,2)),NETWORKDAYS($T733,DATEVALUE("9/30/20"&amp;RIGHT(BJ$1,2)),Holidays!$J$3:$J$937),"")))),"")/(NETWORKDAYS($T733,$U733,Holidays!$J$3:$J$937)),0))</f>
        <v/>
      </c>
      <c r="BK733" s="87" t="str">
        <f>IF($Q733="","",IFERROR(IF(OR(AND($T733&gt;=DATEVALUE("10/1/20"&amp;RIGHT(BJ$1,2)),$T733&lt;=DATEVALUE("9/30/20"&amp;RIGHT(BK$1,2))),AND($U733&gt;=DATEVALUE("10/1/20"&amp;RIGHT(BJ$1,2)),$U733&lt;=DATEVALUE("9/30/20"&amp;RIGHT(BK$1,2))),AND($T733&lt;=DATEVALUE("10/1/20"&amp;RIGHT(BJ$1,2)),$U733&gt;=DATEVALUE("9/30/20"&amp;RIGHT(BK$1,2)))),
IF(AND($T733&gt;=DATEVALUE("10/1/20"&amp;RIGHT(BJ$1,2)),$U733&lt;=DATEVALUE("9/30/20"&amp;RIGHT(BK$1,2))),NETWORKDAYS($T733,$U733,Holidays!$J$3:$J$937),
IF(AND($T733&lt;DATEVALUE("10/1/20"&amp;RIGHT(BJ$1,2)),$U733&lt;=DATEVALUE("9/30/20"&amp;RIGHT(BK$1,2))),NETWORKDAYS(DATEVALUE("10/1/20"&amp;RIGHT(BJ$1,2)),$U733,Holidays!$J$3:$J$937),
IF($T733&lt;DATEVALUE("10/1/20"&amp;RIGHT(BJ$1,2)),NETWORKDAYS(DATEVALUE("10/1/20"&amp;RIGHT(BJ$1,2)),DATEVALUE("9/30/20"&amp;RIGHT(BK$1,2)),Holidays!$J$3:$J$937),
IF($T733&gt;=DATEVALUE("10/1/20"&amp;RIGHT(BJ$1,2)),NETWORKDAYS($T733,DATEVALUE("9/30/20"&amp;RIGHT(BK$1,2)),Holidays!$J$3:$J$937),"")))),"")/(NETWORKDAYS($T733,$U733,Holidays!$J$3:$J$937)),0))</f>
        <v/>
      </c>
      <c r="BL733" s="87" t="str">
        <f>IF($Q733="","",IFERROR(IF(OR(AND($T733&gt;=DATEVALUE("10/1/20"&amp;RIGHT(BK$1,2)),$T733&lt;=DATEVALUE("9/30/20"&amp;RIGHT(BL$1,2))),AND($U733&gt;=DATEVALUE("10/1/20"&amp;RIGHT(BK$1,2)),$U733&lt;=DATEVALUE("9/30/20"&amp;RIGHT(BL$1,2))),AND($T733&lt;=DATEVALUE("10/1/20"&amp;RIGHT(BK$1,2)),$U733&gt;=DATEVALUE("9/30/20"&amp;RIGHT(BL$1,2)))),
IF(AND($T733&gt;=DATEVALUE("10/1/20"&amp;RIGHT(BK$1,2)),$U733&lt;=DATEVALUE("9/30/20"&amp;RIGHT(BL$1,2))),NETWORKDAYS($T733,$U733,Holidays!$J$3:$J$937),
IF(AND($T733&lt;DATEVALUE("10/1/20"&amp;RIGHT(BK$1,2)),$U733&lt;=DATEVALUE("9/30/20"&amp;RIGHT(BL$1,2))),NETWORKDAYS(DATEVALUE("10/1/20"&amp;RIGHT(BK$1,2)),$U733,Holidays!$J$3:$J$937),
IF($T733&lt;DATEVALUE("10/1/20"&amp;RIGHT(BK$1,2)),NETWORKDAYS(DATEVALUE("10/1/20"&amp;RIGHT(BK$1,2)),DATEVALUE("9/30/20"&amp;RIGHT(BL$1,2)),Holidays!$J$3:$J$937),
IF($T733&gt;=DATEVALUE("10/1/20"&amp;RIGHT(BK$1,2)),NETWORKDAYS($T733,DATEVALUE("9/30/20"&amp;RIGHT(BL$1,2)),Holidays!$J$3:$J$937),"")))),"")/(NETWORKDAYS($T733,$U733,Holidays!$J$3:$J$937)),0))</f>
        <v/>
      </c>
      <c r="BM733" s="87" t="str">
        <f>IF($Q733="","",IFERROR(IF(OR(AND($T733&gt;=DATEVALUE("10/1/20"&amp;RIGHT(BL$1,2)),$T733&lt;=DATEVALUE("9/30/20"&amp;RIGHT(BM$1,2))),AND($U733&gt;=DATEVALUE("10/1/20"&amp;RIGHT(BL$1,2)),$U733&lt;=DATEVALUE("9/30/20"&amp;RIGHT(BM$1,2))),AND($T733&lt;=DATEVALUE("10/1/20"&amp;RIGHT(BL$1,2)),$U733&gt;=DATEVALUE("9/30/20"&amp;RIGHT(BM$1,2)))),
IF(AND($T733&gt;=DATEVALUE("10/1/20"&amp;RIGHT(BL$1,2)),$U733&lt;=DATEVALUE("9/30/20"&amp;RIGHT(BM$1,2))),NETWORKDAYS($T733,$U733,Holidays!$J$3:$J$937),
IF(AND($T733&lt;DATEVALUE("10/1/20"&amp;RIGHT(BL$1,2)),$U733&lt;=DATEVALUE("9/30/20"&amp;RIGHT(BM$1,2))),NETWORKDAYS(DATEVALUE("10/1/20"&amp;RIGHT(BL$1,2)),$U733,Holidays!$J$3:$J$937),
IF($T733&lt;DATEVALUE("10/1/20"&amp;RIGHT(BL$1,2)),NETWORKDAYS(DATEVALUE("10/1/20"&amp;RIGHT(BL$1,2)),DATEVALUE("9/30/20"&amp;RIGHT(BM$1,2)),Holidays!$J$3:$J$937),
IF($T733&gt;=DATEVALUE("10/1/20"&amp;RIGHT(BL$1,2)),NETWORKDAYS($T733,DATEVALUE("9/30/20"&amp;RIGHT(BM$1,2)),Holidays!$J$3:$J$937),"")))),"")/(NETWORKDAYS($T733,$U733,Holidays!$J$3:$J$937)),0))</f>
        <v/>
      </c>
      <c r="BN733" s="87" t="str">
        <f>IF($Q733="","",IFERROR(IF(OR(AND($T733&gt;=DATEVALUE("10/1/20"&amp;RIGHT(BM$1,2)),$T733&lt;=DATEVALUE("9/30/20"&amp;RIGHT(BN$1,2))),AND($U733&gt;=DATEVALUE("10/1/20"&amp;RIGHT(BM$1,2)),$U733&lt;=DATEVALUE("9/30/20"&amp;RIGHT(BN$1,2))),AND($T733&lt;=DATEVALUE("10/1/20"&amp;RIGHT(BM$1,2)),$U733&gt;=DATEVALUE("9/30/20"&amp;RIGHT(BN$1,2)))),
IF(AND($T733&gt;=DATEVALUE("10/1/20"&amp;RIGHT(BM$1,2)),$U733&lt;=DATEVALUE("9/30/20"&amp;RIGHT(BN$1,2))),NETWORKDAYS($T733,$U733,Holidays!$J$3:$J$937),
IF(AND($T733&lt;DATEVALUE("10/1/20"&amp;RIGHT(BM$1,2)),$U733&lt;=DATEVALUE("9/30/20"&amp;RIGHT(BN$1,2))),NETWORKDAYS(DATEVALUE("10/1/20"&amp;RIGHT(BM$1,2)),$U733,Holidays!$J$3:$J$937),
IF($T733&lt;DATEVALUE("10/1/20"&amp;RIGHT(BM$1,2)),NETWORKDAYS(DATEVALUE("10/1/20"&amp;RIGHT(BM$1,2)),DATEVALUE("9/30/20"&amp;RIGHT(BN$1,2)),Holidays!$J$3:$J$937),
IF($T733&gt;=DATEVALUE("10/1/20"&amp;RIGHT(BM$1,2)),NETWORKDAYS($T733,DATEVALUE("9/30/20"&amp;RIGHT(BN$1,2)),Holidays!$J$3:$J$937),"")))),"")/(NETWORKDAYS($T733,$U733,Holidays!$J$3:$J$937)),0))</f>
        <v/>
      </c>
      <c r="BO733" s="87" t="str">
        <f>IF($Q733="","",IFERROR(IF(OR(AND($T733&gt;=DATEVALUE("10/1/20"&amp;RIGHT(BN$1,2)),$T733&lt;=DATEVALUE("9/30/20"&amp;RIGHT(BO$1,2))),AND($U733&gt;=DATEVALUE("10/1/20"&amp;RIGHT(BN$1,2)),$U733&lt;=DATEVALUE("9/30/20"&amp;RIGHT(BO$1,2))),AND($T733&lt;=DATEVALUE("10/1/20"&amp;RIGHT(BN$1,2)),$U733&gt;=DATEVALUE("9/30/20"&amp;RIGHT(BO$1,2)))),
IF(AND($T733&gt;=DATEVALUE("10/1/20"&amp;RIGHT(BN$1,2)),$U733&lt;=DATEVALUE("9/30/20"&amp;RIGHT(BO$1,2))),NETWORKDAYS($T733,$U733,Holidays!$J$3:$J$937),
IF(AND($T733&lt;DATEVALUE("10/1/20"&amp;RIGHT(BN$1,2)),$U733&lt;=DATEVALUE("9/30/20"&amp;RIGHT(BO$1,2))),NETWORKDAYS(DATEVALUE("10/1/20"&amp;RIGHT(BN$1,2)),$U733,Holidays!$J$3:$J$937),
IF($T733&lt;DATEVALUE("10/1/20"&amp;RIGHT(BN$1,2)),NETWORKDAYS(DATEVALUE("10/1/20"&amp;RIGHT(BN$1,2)),DATEVALUE("9/30/20"&amp;RIGHT(BO$1,2)),Holidays!$J$3:$J$937),
IF($T733&gt;=DATEVALUE("10/1/20"&amp;RIGHT(BN$1,2)),NETWORKDAYS($T733,DATEVALUE("9/30/20"&amp;RIGHT(BO$1,2)),Holidays!$J$3:$J$937),"")))),"")/(NETWORKDAYS($T733,$U733,Holidays!$J$3:$J$937)),0))</f>
        <v/>
      </c>
      <c r="BP733" s="87" t="str">
        <f>IF($Q733="","",IFERROR(IF(OR(AND($T733&gt;=DATEVALUE("10/1/20"&amp;RIGHT(BO$1,2)),$T733&lt;=DATEVALUE("9/30/20"&amp;RIGHT(BP$1,2))),AND($U733&gt;=DATEVALUE("10/1/20"&amp;RIGHT(BO$1,2)),$U733&lt;=DATEVALUE("9/30/20"&amp;RIGHT(BP$1,2))),AND($T733&lt;=DATEVALUE("10/1/20"&amp;RIGHT(BO$1,2)),$U733&gt;=DATEVALUE("9/30/20"&amp;RIGHT(BP$1,2)))),
IF(AND($T733&gt;=DATEVALUE("10/1/20"&amp;RIGHT(BO$1,2)),$U733&lt;=DATEVALUE("9/30/20"&amp;RIGHT(BP$1,2))),NETWORKDAYS($T733,$U733,Holidays!$J$3:$J$937),
IF(AND($T733&lt;DATEVALUE("10/1/20"&amp;RIGHT(BO$1,2)),$U733&lt;=DATEVALUE("9/30/20"&amp;RIGHT(BP$1,2))),NETWORKDAYS(DATEVALUE("10/1/20"&amp;RIGHT(BO$1,2)),$U733,Holidays!$J$3:$J$937),
IF($T733&lt;DATEVALUE("10/1/20"&amp;RIGHT(BO$1,2)),NETWORKDAYS(DATEVALUE("10/1/20"&amp;RIGHT(BO$1,2)),DATEVALUE("9/30/20"&amp;RIGHT(BP$1,2)),Holidays!$J$3:$J$937),
IF($T733&gt;=DATEVALUE("10/1/20"&amp;RIGHT(BO$1,2)),NETWORKDAYS($T733,DATEVALUE("9/30/20"&amp;RIGHT(BP$1,2)),Holidays!$J$3:$J$937),"")))),"")/(NETWORKDAYS($T733,$U733,Holidays!$J$3:$J$937)),0))</f>
        <v/>
      </c>
      <c r="BQ733" s="87" t="str">
        <f>IF($Q733="","",IFERROR(IF(OR(AND($T733&gt;=DATEVALUE("10/1/20"&amp;RIGHT(BP$1,2)),$T733&lt;=DATEVALUE("9/30/20"&amp;RIGHT(BQ$1,2))),AND($U733&gt;=DATEVALUE("10/1/20"&amp;RIGHT(BP$1,2)),$U733&lt;=DATEVALUE("9/30/20"&amp;RIGHT(BQ$1,2))),AND($T733&lt;=DATEVALUE("10/1/20"&amp;RIGHT(BP$1,2)),$U733&gt;=DATEVALUE("9/30/20"&amp;RIGHT(BQ$1,2)))),
IF(AND($T733&gt;=DATEVALUE("10/1/20"&amp;RIGHT(BP$1,2)),$U733&lt;=DATEVALUE("9/30/20"&amp;RIGHT(BQ$1,2))),NETWORKDAYS($T733,$U733,Holidays!$J$3:$J$937),
IF(AND($T733&lt;DATEVALUE("10/1/20"&amp;RIGHT(BP$1,2)),$U733&lt;=DATEVALUE("9/30/20"&amp;RIGHT(BQ$1,2))),NETWORKDAYS(DATEVALUE("10/1/20"&amp;RIGHT(BP$1,2)),$U733,Holidays!$J$3:$J$937),
IF($T733&lt;DATEVALUE("10/1/20"&amp;RIGHT(BP$1,2)),NETWORKDAYS(DATEVALUE("10/1/20"&amp;RIGHT(BP$1,2)),DATEVALUE("9/30/20"&amp;RIGHT(BQ$1,2)),Holidays!$J$3:$J$937),
IF($T733&gt;=DATEVALUE("10/1/20"&amp;RIGHT(BP$1,2)),NETWORKDAYS($T733,DATEVALUE("9/30/20"&amp;RIGHT(BQ$1,2)),Holidays!$J$3:$J$937),"")))),"")/(NETWORKDAYS($T733,$U733,Holidays!$J$3:$J$937)),0))</f>
        <v/>
      </c>
      <c r="BR733" s="87" t="str">
        <f>IF($Q733="","",IFERROR(IF(OR(AND($T733&gt;=DATEVALUE("10/1/20"&amp;RIGHT(BQ$1,2)),$T733&lt;=DATEVALUE("9/30/20"&amp;RIGHT(BR$1,2))),AND($U733&gt;=DATEVALUE("10/1/20"&amp;RIGHT(BQ$1,2)),$U733&lt;=DATEVALUE("9/30/20"&amp;RIGHT(BR$1,2))),AND($T733&lt;=DATEVALUE("10/1/20"&amp;RIGHT(BQ$1,2)),$U733&gt;=DATEVALUE("9/30/20"&amp;RIGHT(BR$1,2)))),
IF(AND($T733&gt;=DATEVALUE("10/1/20"&amp;RIGHT(BQ$1,2)),$U733&lt;=DATEVALUE("9/30/20"&amp;RIGHT(BR$1,2))),NETWORKDAYS($T733,$U733,Holidays!$J$3:$J$937),
IF(AND($T733&lt;DATEVALUE("10/1/20"&amp;RIGHT(BQ$1,2)),$U733&lt;=DATEVALUE("9/30/20"&amp;RIGHT(BR$1,2))),NETWORKDAYS(DATEVALUE("10/1/20"&amp;RIGHT(BQ$1,2)),$U733,Holidays!$J$3:$J$937),
IF($T733&lt;DATEVALUE("10/1/20"&amp;RIGHT(BQ$1,2)),NETWORKDAYS(DATEVALUE("10/1/20"&amp;RIGHT(BQ$1,2)),DATEVALUE("9/30/20"&amp;RIGHT(BR$1,2)),Holidays!$J$3:$J$937),
IF($T733&gt;=DATEVALUE("10/1/20"&amp;RIGHT(BQ$1,2)),NETWORKDAYS($T733,DATEVALUE("9/30/20"&amp;RIGHT(BR$1,2)),Holidays!$J$3:$J$937),"")))),"")/(NETWORKDAYS($T733,$U733,Holidays!$J$3:$J$937)),0))</f>
        <v/>
      </c>
      <c r="BS733" s="87" t="str">
        <f>IF($Q733="","",IFERROR(IF(OR(AND($T733&gt;=DATEVALUE("10/1/20"&amp;RIGHT(BR$1,2)),$T733&lt;=DATEVALUE("9/30/20"&amp;RIGHT(BS$1,2))),AND($U733&gt;=DATEVALUE("10/1/20"&amp;RIGHT(BR$1,2)),$U733&lt;=DATEVALUE("9/30/20"&amp;RIGHT(BS$1,2))),AND($T733&lt;=DATEVALUE("10/1/20"&amp;RIGHT(BR$1,2)),$U733&gt;=DATEVALUE("9/30/20"&amp;RIGHT(BS$1,2)))),
IF(AND($T733&gt;=DATEVALUE("10/1/20"&amp;RIGHT(BR$1,2)),$U733&lt;=DATEVALUE("9/30/20"&amp;RIGHT(BS$1,2))),NETWORKDAYS($T733,$U733,Holidays!$J$3:$J$937),
IF(AND($T733&lt;DATEVALUE("10/1/20"&amp;RIGHT(BR$1,2)),$U733&lt;=DATEVALUE("9/30/20"&amp;RIGHT(BS$1,2))),NETWORKDAYS(DATEVALUE("10/1/20"&amp;RIGHT(BR$1,2)),$U733,Holidays!$J$3:$J$937),
IF($T733&lt;DATEVALUE("10/1/20"&amp;RIGHT(BR$1,2)),NETWORKDAYS(DATEVALUE("10/1/20"&amp;RIGHT(BR$1,2)),DATEVALUE("9/30/20"&amp;RIGHT(BS$1,2)),Holidays!$J$3:$J$937),
IF($T733&gt;=DATEVALUE("10/1/20"&amp;RIGHT(BR$1,2)),NETWORKDAYS($T733,DATEVALUE("9/30/20"&amp;RIGHT(BS$1,2)),Holidays!$J$3:$J$937),"")))),"")/(NETWORKDAYS($T733,$U733,Holidays!$J$3:$J$937)),0))</f>
        <v/>
      </c>
      <c r="BT733" s="87" t="str">
        <f>IF($Q733="","",IFERROR(IF(OR(AND($T733&gt;=DATEVALUE("10/1/20"&amp;RIGHT(BS$1,2)),$T733&lt;=DATEVALUE("9/30/20"&amp;RIGHT(BT$1,2))),AND($U733&gt;=DATEVALUE("10/1/20"&amp;RIGHT(BS$1,2)),$U733&lt;=DATEVALUE("9/30/20"&amp;RIGHT(BT$1,2))),AND($T733&lt;=DATEVALUE("10/1/20"&amp;RIGHT(BS$1,2)),$U733&gt;=DATEVALUE("9/30/20"&amp;RIGHT(BT$1,2)))),
IF(AND($T733&gt;=DATEVALUE("10/1/20"&amp;RIGHT(BS$1,2)),$U733&lt;=DATEVALUE("9/30/20"&amp;RIGHT(BT$1,2))),NETWORKDAYS($T733,$U733,Holidays!$J$3:$J$937),
IF(AND($T733&lt;DATEVALUE("10/1/20"&amp;RIGHT(BS$1,2)),$U733&lt;=DATEVALUE("9/30/20"&amp;RIGHT(BT$1,2))),NETWORKDAYS(DATEVALUE("10/1/20"&amp;RIGHT(BS$1,2)),$U733,Holidays!$J$3:$J$937),
IF($T733&lt;DATEVALUE("10/1/20"&amp;RIGHT(BS$1,2)),NETWORKDAYS(DATEVALUE("10/1/20"&amp;RIGHT(BS$1,2)),DATEVALUE("9/30/20"&amp;RIGHT(BT$1,2)),Holidays!$J$3:$J$937),
IF($T733&gt;=DATEVALUE("10/1/20"&amp;RIGHT(BS$1,2)),NETWORKDAYS($T733,DATEVALUE("9/30/20"&amp;RIGHT(BT$1,2)),Holidays!$J$3:$J$937),"")))),"")/(NETWORKDAYS($T733,$U733,Holidays!$J$3:$J$937)),0))</f>
        <v/>
      </c>
      <c r="BU733" s="87" t="str">
        <f>IF($Q733="","",IFERROR(IF(OR(AND($T733&gt;=DATEVALUE("10/1/20"&amp;RIGHT(BT$1,2)),$T733&lt;=DATEVALUE("9/30/20"&amp;RIGHT(BU$1,2))),AND($U733&gt;=DATEVALUE("10/1/20"&amp;RIGHT(BT$1,2)),$U733&lt;=DATEVALUE("9/30/20"&amp;RIGHT(BU$1,2))),AND($T733&lt;=DATEVALUE("10/1/20"&amp;RIGHT(BT$1,2)),$U733&gt;=DATEVALUE("9/30/20"&amp;RIGHT(BU$1,2)))),
IF(AND($T733&gt;=DATEVALUE("10/1/20"&amp;RIGHT(BT$1,2)),$U733&lt;=DATEVALUE("9/30/20"&amp;RIGHT(BU$1,2))),NETWORKDAYS($T733,$U733,Holidays!$J$3:$J$937),
IF(AND($T733&lt;DATEVALUE("10/1/20"&amp;RIGHT(BT$1,2)),$U733&lt;=DATEVALUE("9/30/20"&amp;RIGHT(BU$1,2))),NETWORKDAYS(DATEVALUE("10/1/20"&amp;RIGHT(BT$1,2)),$U733,Holidays!$J$3:$J$937),
IF($T733&lt;DATEVALUE("10/1/20"&amp;RIGHT(BT$1,2)),NETWORKDAYS(DATEVALUE("10/1/20"&amp;RIGHT(BT$1,2)),DATEVALUE("9/30/20"&amp;RIGHT(BU$1,2)),Holidays!$J$3:$J$937),
IF($T733&gt;=DATEVALUE("10/1/20"&amp;RIGHT(BT$1,2)),NETWORKDAYS($T733,DATEVALUE("9/30/20"&amp;RIGHT(BU$1,2)),Holidays!$J$3:$J$937),"")))),"")/(NETWORKDAYS($T733,$U733,Holidays!$J$3:$J$937)),0))</f>
        <v/>
      </c>
      <c r="BV733" s="87" t="str">
        <f>IF($Q733="","",IFERROR(IF(OR(AND($T733&gt;=DATEVALUE("10/1/20"&amp;RIGHT(BU$1,2)),$T733&lt;=DATEVALUE("9/30/20"&amp;RIGHT(BV$1,2))),AND($U733&gt;=DATEVALUE("10/1/20"&amp;RIGHT(BU$1,2)),$U733&lt;=DATEVALUE("9/30/20"&amp;RIGHT(BV$1,2))),AND($T733&lt;=DATEVALUE("10/1/20"&amp;RIGHT(BU$1,2)),$U733&gt;=DATEVALUE("9/30/20"&amp;RIGHT(BV$1,2)))),
IF(AND($T733&gt;=DATEVALUE("10/1/20"&amp;RIGHT(BU$1,2)),$U733&lt;=DATEVALUE("9/30/20"&amp;RIGHT(BV$1,2))),NETWORKDAYS($T733,$U733,Holidays!$J$3:$J$937),
IF(AND($T733&lt;DATEVALUE("10/1/20"&amp;RIGHT(BU$1,2)),$U733&lt;=DATEVALUE("9/30/20"&amp;RIGHT(BV$1,2))),NETWORKDAYS(DATEVALUE("10/1/20"&amp;RIGHT(BU$1,2)),$U733,Holidays!$J$3:$J$937),
IF($T733&lt;DATEVALUE("10/1/20"&amp;RIGHT(BU$1,2)),NETWORKDAYS(DATEVALUE("10/1/20"&amp;RIGHT(BU$1,2)),DATEVALUE("9/30/20"&amp;RIGHT(BV$1,2)),Holidays!$J$3:$J$937),
IF($T733&gt;=DATEVALUE("10/1/20"&amp;RIGHT(BU$1,2)),NETWORKDAYS($T733,DATEVALUE("9/30/20"&amp;RIGHT(BV$1,2)),Holidays!$J$3:$J$937),"")))),"")/(NETWORKDAYS($T733,$U733,Holidays!$J$3:$J$937)),0))</f>
        <v/>
      </c>
      <c r="BW733" s="87" t="str">
        <f>IF($Q733="","",IFERROR(IF(OR(AND($T733&gt;=DATEVALUE("10/1/20"&amp;RIGHT(BV$1,2)),$T733&lt;=DATEVALUE("9/30/20"&amp;RIGHT(BW$1,2))),AND($U733&gt;=DATEVALUE("10/1/20"&amp;RIGHT(BV$1,2)),$U733&lt;=DATEVALUE("9/30/20"&amp;RIGHT(BW$1,2))),AND($T733&lt;=DATEVALUE("10/1/20"&amp;RIGHT(BV$1,2)),$U733&gt;=DATEVALUE("9/30/20"&amp;RIGHT(BW$1,2)))),
IF(AND($T733&gt;=DATEVALUE("10/1/20"&amp;RIGHT(BV$1,2)),$U733&lt;=DATEVALUE("9/30/20"&amp;RIGHT(BW$1,2))),NETWORKDAYS($T733,$U733,Holidays!$J$3:$J$937),
IF(AND($T733&lt;DATEVALUE("10/1/20"&amp;RIGHT(BV$1,2)),$U733&lt;=DATEVALUE("9/30/20"&amp;RIGHT(BW$1,2))),NETWORKDAYS(DATEVALUE("10/1/20"&amp;RIGHT(BV$1,2)),$U733,Holidays!$J$3:$J$937),
IF($T733&lt;DATEVALUE("10/1/20"&amp;RIGHT(BV$1,2)),NETWORKDAYS(DATEVALUE("10/1/20"&amp;RIGHT(BV$1,2)),DATEVALUE("9/30/20"&amp;RIGHT(BW$1,2)),Holidays!$J$3:$J$937),
IF($T733&gt;=DATEVALUE("10/1/20"&amp;RIGHT(BV$1,2)),NETWORKDAYS($T733,DATEVALUE("9/30/20"&amp;RIGHT(BW$1,2)),Holidays!$J$3:$J$937),"")))),"")/(NETWORKDAYS($T733,$U733,Holidays!$J$3:$J$937)),0))</f>
        <v/>
      </c>
      <c r="BX733" s="87" t="str">
        <f>IF($Q733="","",IFERROR(IF(OR(AND($T733&gt;=DATEVALUE("10/1/20"&amp;RIGHT(BW$1,2)),$T733&lt;=DATEVALUE("9/30/20"&amp;RIGHT(BX$1,2))),AND($U733&gt;=DATEVALUE("10/1/20"&amp;RIGHT(BW$1,2)),$U733&lt;=DATEVALUE("9/30/20"&amp;RIGHT(BX$1,2))),AND($T733&lt;=DATEVALUE("10/1/20"&amp;RIGHT(BW$1,2)),$U733&gt;=DATEVALUE("9/30/20"&amp;RIGHT(BX$1,2)))),
IF(AND($T733&gt;=DATEVALUE("10/1/20"&amp;RIGHT(BW$1,2)),$U733&lt;=DATEVALUE("9/30/20"&amp;RIGHT(BX$1,2))),NETWORKDAYS($T733,$U733,Holidays!$J$3:$J$937),
IF(AND($T733&lt;DATEVALUE("10/1/20"&amp;RIGHT(BW$1,2)),$U733&lt;=DATEVALUE("9/30/20"&amp;RIGHT(BX$1,2))),NETWORKDAYS(DATEVALUE("10/1/20"&amp;RIGHT(BW$1,2)),$U733,Holidays!$J$3:$J$937),
IF($T733&lt;DATEVALUE("10/1/20"&amp;RIGHT(BW$1,2)),NETWORKDAYS(DATEVALUE("10/1/20"&amp;RIGHT(BW$1,2)),DATEVALUE("9/30/20"&amp;RIGHT(BX$1,2)),Holidays!$J$3:$J$937),
IF($T733&gt;=DATEVALUE("10/1/20"&amp;RIGHT(BW$1,2)),NETWORKDAYS($T733,DATEVALUE("9/30/20"&amp;RIGHT(BX$1,2)),Holidays!$J$3:$J$937),"")))),"")/(NETWORKDAYS($T733,$U733,Holidays!$J$3:$J$937)),0))</f>
        <v/>
      </c>
      <c r="BY733" s="87" t="str">
        <f>IF($Q733="","",IFERROR(IF(OR(AND($T733&gt;=DATEVALUE("10/1/20"&amp;RIGHT(BX$1,2)),$T733&lt;=DATEVALUE("9/30/20"&amp;RIGHT(BY$1,2))),AND($U733&gt;=DATEVALUE("10/1/20"&amp;RIGHT(BX$1,2)),$U733&lt;=DATEVALUE("9/30/20"&amp;RIGHT(BY$1,2))),AND($T733&lt;=DATEVALUE("10/1/20"&amp;RIGHT(BX$1,2)),$U733&gt;=DATEVALUE("9/30/20"&amp;RIGHT(BY$1,2)))),
IF(AND($T733&gt;=DATEVALUE("10/1/20"&amp;RIGHT(BX$1,2)),$U733&lt;=DATEVALUE("9/30/20"&amp;RIGHT(BY$1,2))),NETWORKDAYS($T733,$U733,Holidays!$J$3:$J$937),
IF(AND($T733&lt;DATEVALUE("10/1/20"&amp;RIGHT(BX$1,2)),$U733&lt;=DATEVALUE("9/30/20"&amp;RIGHT(BY$1,2))),NETWORKDAYS(DATEVALUE("10/1/20"&amp;RIGHT(BX$1,2)),$U733,Holidays!$J$3:$J$937),
IF($T733&lt;DATEVALUE("10/1/20"&amp;RIGHT(BX$1,2)),NETWORKDAYS(DATEVALUE("10/1/20"&amp;RIGHT(BX$1,2)),DATEVALUE("9/30/20"&amp;RIGHT(BY$1,2)),Holidays!$J$3:$J$937),
IF($T733&gt;=DATEVALUE("10/1/20"&amp;RIGHT(BX$1,2)),NETWORKDAYS($T733,DATEVALUE("9/30/20"&amp;RIGHT(BY$1,2)),Holidays!$J$3:$J$937),"")))),"")/(NETWORKDAYS($T733,$U733,Holidays!$J$3:$J$937)),0))</f>
        <v/>
      </c>
      <c r="BZ733" s="87" t="str">
        <f>IF($Q733="","",IFERROR(IF(OR(AND($T733&gt;=DATEVALUE("10/1/20"&amp;RIGHT(BY$1,2)),$T733&lt;=DATEVALUE("9/30/20"&amp;RIGHT(BZ$1,2))),AND($U733&gt;=DATEVALUE("10/1/20"&amp;RIGHT(BY$1,2)),$U733&lt;=DATEVALUE("9/30/20"&amp;RIGHT(BZ$1,2))),AND($T733&lt;=DATEVALUE("10/1/20"&amp;RIGHT(BY$1,2)),$U733&gt;=DATEVALUE("9/30/20"&amp;RIGHT(BZ$1,2)))),
IF(AND($T733&gt;=DATEVALUE("10/1/20"&amp;RIGHT(BY$1,2)),$U733&lt;=DATEVALUE("9/30/20"&amp;RIGHT(BZ$1,2))),NETWORKDAYS($T733,$U733,Holidays!$J$3:$J$937),
IF(AND($T733&lt;DATEVALUE("10/1/20"&amp;RIGHT(BY$1,2)),$U733&lt;=DATEVALUE("9/30/20"&amp;RIGHT(BZ$1,2))),NETWORKDAYS(DATEVALUE("10/1/20"&amp;RIGHT(BY$1,2)),$U733,Holidays!$J$3:$J$937),
IF($T733&lt;DATEVALUE("10/1/20"&amp;RIGHT(BY$1,2)),NETWORKDAYS(DATEVALUE("10/1/20"&amp;RIGHT(BY$1,2)),DATEVALUE("9/30/20"&amp;RIGHT(BZ$1,2)),Holidays!$J$3:$J$937),
IF($T733&gt;=DATEVALUE("10/1/20"&amp;RIGHT(BY$1,2)),NETWORKDAYS($T733,DATEVALUE("9/30/20"&amp;RIGHT(BZ$1,2)),Holidays!$J$3:$J$937),"")))),"")/(NETWORKDAYS($T733,$U733,Holidays!$J$3:$J$937)),0))</f>
        <v/>
      </c>
      <c r="CA733" s="87" t="str">
        <f>IF($Q733="","",IFERROR(IF(OR(AND($T733&gt;=DATEVALUE("10/1/20"&amp;RIGHT(BZ$1,2)),$T733&lt;=DATEVALUE("9/30/20"&amp;RIGHT(CA$1,2))),AND($U733&gt;=DATEVALUE("10/1/20"&amp;RIGHT(BZ$1,2)),$U733&lt;=DATEVALUE("9/30/20"&amp;RIGHT(CA$1,2))),AND($T733&lt;=DATEVALUE("10/1/20"&amp;RIGHT(BZ$1,2)),$U733&gt;=DATEVALUE("9/30/20"&amp;RIGHT(CA$1,2)))),
IF(AND($T733&gt;=DATEVALUE("10/1/20"&amp;RIGHT(BZ$1,2)),$U733&lt;=DATEVALUE("9/30/20"&amp;RIGHT(CA$1,2))),NETWORKDAYS($T733,$U733,Holidays!$J$3:$J$937),
IF(AND($T733&lt;DATEVALUE("10/1/20"&amp;RIGHT(BZ$1,2)),$U733&lt;=DATEVALUE("9/30/20"&amp;RIGHT(CA$1,2))),NETWORKDAYS(DATEVALUE("10/1/20"&amp;RIGHT(BZ$1,2)),$U733,Holidays!$J$3:$J$937),
IF($T733&lt;DATEVALUE("10/1/20"&amp;RIGHT(BZ$1,2)),NETWORKDAYS(DATEVALUE("10/1/20"&amp;RIGHT(BZ$1,2)),DATEVALUE("9/30/20"&amp;RIGHT(CA$1,2)),Holidays!$J$3:$J$937),
IF($T733&gt;=DATEVALUE("10/1/20"&amp;RIGHT(BZ$1,2)),NETWORKDAYS($T733,DATEVALUE("9/30/20"&amp;RIGHT(CA$1,2)),Holidays!$J$3:$J$937),"")))),"")/(NETWORKDAYS($T733,$U733,Holidays!$J$3:$J$937)),0))</f>
        <v/>
      </c>
      <c r="CB733" s="87" t="str">
        <f>IF($Q733="","",IFERROR(IF(OR(AND($T733&gt;=DATEVALUE("10/1/20"&amp;RIGHT(CA$1,2)),$T733&lt;=DATEVALUE("9/30/20"&amp;RIGHT(CB$1,2))),AND($U733&gt;=DATEVALUE("10/1/20"&amp;RIGHT(CA$1,2)),$U733&lt;=DATEVALUE("9/30/20"&amp;RIGHT(CB$1,2))),AND($T733&lt;=DATEVALUE("10/1/20"&amp;RIGHT(CA$1,2)),$U733&gt;=DATEVALUE("9/30/20"&amp;RIGHT(CB$1,2)))),
IF(AND($T733&gt;=DATEVALUE("10/1/20"&amp;RIGHT(CA$1,2)),$U733&lt;=DATEVALUE("9/30/20"&amp;RIGHT(CB$1,2))),NETWORKDAYS($T733,$U733,Holidays!$J$3:$J$937),
IF(AND($T733&lt;DATEVALUE("10/1/20"&amp;RIGHT(CA$1,2)),$U733&lt;=DATEVALUE("9/30/20"&amp;RIGHT(CB$1,2))),NETWORKDAYS(DATEVALUE("10/1/20"&amp;RIGHT(CA$1,2)),$U733,Holidays!$J$3:$J$937),
IF($T733&lt;DATEVALUE("10/1/20"&amp;RIGHT(CA$1,2)),NETWORKDAYS(DATEVALUE("10/1/20"&amp;RIGHT(CA$1,2)),DATEVALUE("9/30/20"&amp;RIGHT(CB$1,2)),Holidays!$J$3:$J$937),
IF($T733&gt;=DATEVALUE("10/1/20"&amp;RIGHT(CA$1,2)),NETWORKDAYS($T733,DATEVALUE("9/30/20"&amp;RIGHT(CB$1,2)),Holidays!$J$3:$J$937),"")))),"")/(NETWORKDAYS($T733,$U733,Holidays!$J$3:$J$937)),0))</f>
        <v/>
      </c>
    </row>
    <row r="734" spans="1:80">
      <c r="A734" s="97"/>
      <c r="B734" s="98" t="str">
        <f ca="1">IF(NOT($A734=""),OFFSET('WBS Reference &amp; User Procedure'!$A$1,MATCH($A734,'WBS Reference &amp; User Procedure'!$A:$A,0)-1,1),"")</f>
        <v/>
      </c>
      <c r="D734" s="97"/>
      <c r="T734" s="104" t="str">
        <f>IF(NOT(Q734=""),IF(NOT($S734=""),$S734,#REF!),"")</f>
        <v/>
      </c>
      <c r="U734" s="104" t="str">
        <f>IF(NOT(Q734=""),WORKDAY(T734,Q734,Holidays!$J$3:$J$937),"")</f>
        <v/>
      </c>
      <c r="V734" s="104"/>
      <c r="W734" s="104"/>
      <c r="X734" s="101" t="str">
        <f t="shared" si="153"/>
        <v/>
      </c>
      <c r="AL734" s="87" t="str">
        <f t="shared" ref="AL734:AL797" ca="1" si="164">IF(Q734="","",IFERROR(MATCH($I734,INDIRECT("'"&amp;KEY_RESOURCE_STRUCTURE_TAB&amp;"'!B:B"),0),0))</f>
        <v/>
      </c>
      <c r="AN734" s="87" t="str">
        <f t="shared" ca="1" si="162"/>
        <v/>
      </c>
      <c r="AO734" s="87" t="str">
        <f t="shared" ca="1" si="162"/>
        <v/>
      </c>
      <c r="AP734" s="87" t="str">
        <f t="shared" ca="1" si="162"/>
        <v/>
      </c>
      <c r="AQ734" s="87" t="str">
        <f t="shared" ca="1" si="162"/>
        <v/>
      </c>
      <c r="AR734" s="87" t="str">
        <f t="shared" ca="1" si="162"/>
        <v/>
      </c>
      <c r="AS734" s="87" t="str">
        <f t="shared" ca="1" si="162"/>
        <v/>
      </c>
      <c r="AT734" s="87" t="str">
        <f t="shared" ca="1" si="162"/>
        <v/>
      </c>
      <c r="AU734" s="87" t="str">
        <f t="shared" ca="1" si="162"/>
        <v/>
      </c>
      <c r="AV734" s="87" t="str">
        <f t="shared" ca="1" si="162"/>
        <v/>
      </c>
      <c r="AW734" s="87" t="str">
        <f t="shared" ca="1" si="162"/>
        <v/>
      </c>
      <c r="AX734" s="87" t="str">
        <f t="shared" ca="1" si="163"/>
        <v/>
      </c>
      <c r="AY734" s="87" t="str">
        <f t="shared" ca="1" si="163"/>
        <v/>
      </c>
      <c r="AZ734" s="87" t="str">
        <f t="shared" ca="1" si="163"/>
        <v/>
      </c>
      <c r="BA734" s="87" t="str">
        <f t="shared" ca="1" si="163"/>
        <v/>
      </c>
      <c r="BB734" s="87" t="str">
        <f t="shared" ca="1" si="163"/>
        <v/>
      </c>
      <c r="BC734" s="87" t="str">
        <f t="shared" ca="1" si="163"/>
        <v/>
      </c>
      <c r="BD734" s="87" t="str">
        <f t="shared" ca="1" si="163"/>
        <v/>
      </c>
      <c r="BE734" s="87" t="str">
        <f t="shared" ca="1" si="163"/>
        <v/>
      </c>
      <c r="BF734" s="87" t="str">
        <f t="shared" ca="1" si="163"/>
        <v/>
      </c>
      <c r="BG734" s="87" t="str">
        <f t="shared" ca="1" si="163"/>
        <v/>
      </c>
      <c r="BI734" s="87" t="str">
        <f>IF($Q734="","",IFERROR(IF(OR(AND($T734&gt;=DATEVALUE("10/1/20"&amp;RIGHT(BH$1,2)),$T734&lt;=DATEVALUE("9/30/20"&amp;RIGHT(BI$1,2))),AND($U734&gt;=DATEVALUE("10/1/20"&amp;RIGHT(BH$1,2)),$U734&lt;=DATEVALUE("9/30/20"&amp;RIGHT(BI$1,2))),AND($T734&lt;=DATEVALUE("10/1/20"&amp;RIGHT(BH$1,2)),$U734&gt;=DATEVALUE("9/30/20"&amp;RIGHT(BI$1,2)))),
IF(AND($T734&gt;=DATEVALUE("10/1/20"&amp;RIGHT(BH$1,2)),$U734&lt;=DATEVALUE("9/30/20"&amp;RIGHT(BI$1,2))),NETWORKDAYS($T734,$U734,Holidays!$J$3:$J$937),
IF(AND($T734&lt;DATEVALUE("10/1/20"&amp;RIGHT(BH$1,2)),$U734&lt;=DATEVALUE("9/30/20"&amp;RIGHT(BI$1,2))),NETWORKDAYS(DATEVALUE("10/1/20"&amp;RIGHT(BH$1,2)),$U734,Holidays!$J$3:$J$937),
IF($T734&lt;DATEVALUE("10/1/20"&amp;RIGHT(BH$1,2)),NETWORKDAYS(DATEVALUE("10/1/20"&amp;RIGHT(BH$1,2)),DATEVALUE("9/30/20"&amp;RIGHT(BI$1,2)),Holidays!$J$3:$J$937),
IF($T734&gt;=DATEVALUE("10/1/20"&amp;RIGHT(BH$1,2)),NETWORKDAYS($T734,DATEVALUE("9/30/20"&amp;RIGHT(BI$1,2)),Holidays!$J$3:$J$937),"")))),"")/(NETWORKDAYS($T734,$U734,Holidays!$J$3:$J$937)),0))</f>
        <v/>
      </c>
      <c r="BJ734" s="87" t="str">
        <f>IF($Q734="","",IFERROR(IF(OR(AND($T734&gt;=DATEVALUE("10/1/20"&amp;RIGHT(BI$1,2)),$T734&lt;=DATEVALUE("9/30/20"&amp;RIGHT(BJ$1,2))),AND($U734&gt;=DATEVALUE("10/1/20"&amp;RIGHT(BI$1,2)),$U734&lt;=DATEVALUE("9/30/20"&amp;RIGHT(BJ$1,2))),AND($T734&lt;=DATEVALUE("10/1/20"&amp;RIGHT(BI$1,2)),$U734&gt;=DATEVALUE("9/30/20"&amp;RIGHT(BJ$1,2)))),
IF(AND($T734&gt;=DATEVALUE("10/1/20"&amp;RIGHT(BI$1,2)),$U734&lt;=DATEVALUE("9/30/20"&amp;RIGHT(BJ$1,2))),NETWORKDAYS($T734,$U734,Holidays!$J$3:$J$937),
IF(AND($T734&lt;DATEVALUE("10/1/20"&amp;RIGHT(BI$1,2)),$U734&lt;=DATEVALUE("9/30/20"&amp;RIGHT(BJ$1,2))),NETWORKDAYS(DATEVALUE("10/1/20"&amp;RIGHT(BI$1,2)),$U734,Holidays!$J$3:$J$937),
IF($T734&lt;DATEVALUE("10/1/20"&amp;RIGHT(BI$1,2)),NETWORKDAYS(DATEVALUE("10/1/20"&amp;RIGHT(BI$1,2)),DATEVALUE("9/30/20"&amp;RIGHT(BJ$1,2)),Holidays!$J$3:$J$937),
IF($T734&gt;=DATEVALUE("10/1/20"&amp;RIGHT(BI$1,2)),NETWORKDAYS($T734,DATEVALUE("9/30/20"&amp;RIGHT(BJ$1,2)),Holidays!$J$3:$J$937),"")))),"")/(NETWORKDAYS($T734,$U734,Holidays!$J$3:$J$937)),0))</f>
        <v/>
      </c>
      <c r="BK734" s="87" t="str">
        <f>IF($Q734="","",IFERROR(IF(OR(AND($T734&gt;=DATEVALUE("10/1/20"&amp;RIGHT(BJ$1,2)),$T734&lt;=DATEVALUE("9/30/20"&amp;RIGHT(BK$1,2))),AND($U734&gt;=DATEVALUE("10/1/20"&amp;RIGHT(BJ$1,2)),$U734&lt;=DATEVALUE("9/30/20"&amp;RIGHT(BK$1,2))),AND($T734&lt;=DATEVALUE("10/1/20"&amp;RIGHT(BJ$1,2)),$U734&gt;=DATEVALUE("9/30/20"&amp;RIGHT(BK$1,2)))),
IF(AND($T734&gt;=DATEVALUE("10/1/20"&amp;RIGHT(BJ$1,2)),$U734&lt;=DATEVALUE("9/30/20"&amp;RIGHT(BK$1,2))),NETWORKDAYS($T734,$U734,Holidays!$J$3:$J$937),
IF(AND($T734&lt;DATEVALUE("10/1/20"&amp;RIGHT(BJ$1,2)),$U734&lt;=DATEVALUE("9/30/20"&amp;RIGHT(BK$1,2))),NETWORKDAYS(DATEVALUE("10/1/20"&amp;RIGHT(BJ$1,2)),$U734,Holidays!$J$3:$J$937),
IF($T734&lt;DATEVALUE("10/1/20"&amp;RIGHT(BJ$1,2)),NETWORKDAYS(DATEVALUE("10/1/20"&amp;RIGHT(BJ$1,2)),DATEVALUE("9/30/20"&amp;RIGHT(BK$1,2)),Holidays!$J$3:$J$937),
IF($T734&gt;=DATEVALUE("10/1/20"&amp;RIGHT(BJ$1,2)),NETWORKDAYS($T734,DATEVALUE("9/30/20"&amp;RIGHT(BK$1,2)),Holidays!$J$3:$J$937),"")))),"")/(NETWORKDAYS($T734,$U734,Holidays!$J$3:$J$937)),0))</f>
        <v/>
      </c>
      <c r="BL734" s="87" t="str">
        <f>IF($Q734="","",IFERROR(IF(OR(AND($T734&gt;=DATEVALUE("10/1/20"&amp;RIGHT(BK$1,2)),$T734&lt;=DATEVALUE("9/30/20"&amp;RIGHT(BL$1,2))),AND($U734&gt;=DATEVALUE("10/1/20"&amp;RIGHT(BK$1,2)),$U734&lt;=DATEVALUE("9/30/20"&amp;RIGHT(BL$1,2))),AND($T734&lt;=DATEVALUE("10/1/20"&amp;RIGHT(BK$1,2)),$U734&gt;=DATEVALUE("9/30/20"&amp;RIGHT(BL$1,2)))),
IF(AND($T734&gt;=DATEVALUE("10/1/20"&amp;RIGHT(BK$1,2)),$U734&lt;=DATEVALUE("9/30/20"&amp;RIGHT(BL$1,2))),NETWORKDAYS($T734,$U734,Holidays!$J$3:$J$937),
IF(AND($T734&lt;DATEVALUE("10/1/20"&amp;RIGHT(BK$1,2)),$U734&lt;=DATEVALUE("9/30/20"&amp;RIGHT(BL$1,2))),NETWORKDAYS(DATEVALUE("10/1/20"&amp;RIGHT(BK$1,2)),$U734,Holidays!$J$3:$J$937),
IF($T734&lt;DATEVALUE("10/1/20"&amp;RIGHT(BK$1,2)),NETWORKDAYS(DATEVALUE("10/1/20"&amp;RIGHT(BK$1,2)),DATEVALUE("9/30/20"&amp;RIGHT(BL$1,2)),Holidays!$J$3:$J$937),
IF($T734&gt;=DATEVALUE("10/1/20"&amp;RIGHT(BK$1,2)),NETWORKDAYS($T734,DATEVALUE("9/30/20"&amp;RIGHT(BL$1,2)),Holidays!$J$3:$J$937),"")))),"")/(NETWORKDAYS($T734,$U734,Holidays!$J$3:$J$937)),0))</f>
        <v/>
      </c>
      <c r="BM734" s="87" t="str">
        <f>IF($Q734="","",IFERROR(IF(OR(AND($T734&gt;=DATEVALUE("10/1/20"&amp;RIGHT(BL$1,2)),$T734&lt;=DATEVALUE("9/30/20"&amp;RIGHT(BM$1,2))),AND($U734&gt;=DATEVALUE("10/1/20"&amp;RIGHT(BL$1,2)),$U734&lt;=DATEVALUE("9/30/20"&amp;RIGHT(BM$1,2))),AND($T734&lt;=DATEVALUE("10/1/20"&amp;RIGHT(BL$1,2)),$U734&gt;=DATEVALUE("9/30/20"&amp;RIGHT(BM$1,2)))),
IF(AND($T734&gt;=DATEVALUE("10/1/20"&amp;RIGHT(BL$1,2)),$U734&lt;=DATEVALUE("9/30/20"&amp;RIGHT(BM$1,2))),NETWORKDAYS($T734,$U734,Holidays!$J$3:$J$937),
IF(AND($T734&lt;DATEVALUE("10/1/20"&amp;RIGHT(BL$1,2)),$U734&lt;=DATEVALUE("9/30/20"&amp;RIGHT(BM$1,2))),NETWORKDAYS(DATEVALUE("10/1/20"&amp;RIGHT(BL$1,2)),$U734,Holidays!$J$3:$J$937),
IF($T734&lt;DATEVALUE("10/1/20"&amp;RIGHT(BL$1,2)),NETWORKDAYS(DATEVALUE("10/1/20"&amp;RIGHT(BL$1,2)),DATEVALUE("9/30/20"&amp;RIGHT(BM$1,2)),Holidays!$J$3:$J$937),
IF($T734&gt;=DATEVALUE("10/1/20"&amp;RIGHT(BL$1,2)),NETWORKDAYS($T734,DATEVALUE("9/30/20"&amp;RIGHT(BM$1,2)),Holidays!$J$3:$J$937),"")))),"")/(NETWORKDAYS($T734,$U734,Holidays!$J$3:$J$937)),0))</f>
        <v/>
      </c>
      <c r="BN734" s="87" t="str">
        <f>IF($Q734="","",IFERROR(IF(OR(AND($T734&gt;=DATEVALUE("10/1/20"&amp;RIGHT(BM$1,2)),$T734&lt;=DATEVALUE("9/30/20"&amp;RIGHT(BN$1,2))),AND($U734&gt;=DATEVALUE("10/1/20"&amp;RIGHT(BM$1,2)),$U734&lt;=DATEVALUE("9/30/20"&amp;RIGHT(BN$1,2))),AND($T734&lt;=DATEVALUE("10/1/20"&amp;RIGHT(BM$1,2)),$U734&gt;=DATEVALUE("9/30/20"&amp;RIGHT(BN$1,2)))),
IF(AND($T734&gt;=DATEVALUE("10/1/20"&amp;RIGHT(BM$1,2)),$U734&lt;=DATEVALUE("9/30/20"&amp;RIGHT(BN$1,2))),NETWORKDAYS($T734,$U734,Holidays!$J$3:$J$937),
IF(AND($T734&lt;DATEVALUE("10/1/20"&amp;RIGHT(BM$1,2)),$U734&lt;=DATEVALUE("9/30/20"&amp;RIGHT(BN$1,2))),NETWORKDAYS(DATEVALUE("10/1/20"&amp;RIGHT(BM$1,2)),$U734,Holidays!$J$3:$J$937),
IF($T734&lt;DATEVALUE("10/1/20"&amp;RIGHT(BM$1,2)),NETWORKDAYS(DATEVALUE("10/1/20"&amp;RIGHT(BM$1,2)),DATEVALUE("9/30/20"&amp;RIGHT(BN$1,2)),Holidays!$J$3:$J$937),
IF($T734&gt;=DATEVALUE("10/1/20"&amp;RIGHT(BM$1,2)),NETWORKDAYS($T734,DATEVALUE("9/30/20"&amp;RIGHT(BN$1,2)),Holidays!$J$3:$J$937),"")))),"")/(NETWORKDAYS($T734,$U734,Holidays!$J$3:$J$937)),0))</f>
        <v/>
      </c>
      <c r="BO734" s="87" t="str">
        <f>IF($Q734="","",IFERROR(IF(OR(AND($T734&gt;=DATEVALUE("10/1/20"&amp;RIGHT(BN$1,2)),$T734&lt;=DATEVALUE("9/30/20"&amp;RIGHT(BO$1,2))),AND($U734&gt;=DATEVALUE("10/1/20"&amp;RIGHT(BN$1,2)),$U734&lt;=DATEVALUE("9/30/20"&amp;RIGHT(BO$1,2))),AND($T734&lt;=DATEVALUE("10/1/20"&amp;RIGHT(BN$1,2)),$U734&gt;=DATEVALUE("9/30/20"&amp;RIGHT(BO$1,2)))),
IF(AND($T734&gt;=DATEVALUE("10/1/20"&amp;RIGHT(BN$1,2)),$U734&lt;=DATEVALUE("9/30/20"&amp;RIGHT(BO$1,2))),NETWORKDAYS($T734,$U734,Holidays!$J$3:$J$937),
IF(AND($T734&lt;DATEVALUE("10/1/20"&amp;RIGHT(BN$1,2)),$U734&lt;=DATEVALUE("9/30/20"&amp;RIGHT(BO$1,2))),NETWORKDAYS(DATEVALUE("10/1/20"&amp;RIGHT(BN$1,2)),$U734,Holidays!$J$3:$J$937),
IF($T734&lt;DATEVALUE("10/1/20"&amp;RIGHT(BN$1,2)),NETWORKDAYS(DATEVALUE("10/1/20"&amp;RIGHT(BN$1,2)),DATEVALUE("9/30/20"&amp;RIGHT(BO$1,2)),Holidays!$J$3:$J$937),
IF($T734&gt;=DATEVALUE("10/1/20"&amp;RIGHT(BN$1,2)),NETWORKDAYS($T734,DATEVALUE("9/30/20"&amp;RIGHT(BO$1,2)),Holidays!$J$3:$J$937),"")))),"")/(NETWORKDAYS($T734,$U734,Holidays!$J$3:$J$937)),0))</f>
        <v/>
      </c>
      <c r="BP734" s="87" t="str">
        <f>IF($Q734="","",IFERROR(IF(OR(AND($T734&gt;=DATEVALUE("10/1/20"&amp;RIGHT(BO$1,2)),$T734&lt;=DATEVALUE("9/30/20"&amp;RIGHT(BP$1,2))),AND($U734&gt;=DATEVALUE("10/1/20"&amp;RIGHT(BO$1,2)),$U734&lt;=DATEVALUE("9/30/20"&amp;RIGHT(BP$1,2))),AND($T734&lt;=DATEVALUE("10/1/20"&amp;RIGHT(BO$1,2)),$U734&gt;=DATEVALUE("9/30/20"&amp;RIGHT(BP$1,2)))),
IF(AND($T734&gt;=DATEVALUE("10/1/20"&amp;RIGHT(BO$1,2)),$U734&lt;=DATEVALUE("9/30/20"&amp;RIGHT(BP$1,2))),NETWORKDAYS($T734,$U734,Holidays!$J$3:$J$937),
IF(AND($T734&lt;DATEVALUE("10/1/20"&amp;RIGHT(BO$1,2)),$U734&lt;=DATEVALUE("9/30/20"&amp;RIGHT(BP$1,2))),NETWORKDAYS(DATEVALUE("10/1/20"&amp;RIGHT(BO$1,2)),$U734,Holidays!$J$3:$J$937),
IF($T734&lt;DATEVALUE("10/1/20"&amp;RIGHT(BO$1,2)),NETWORKDAYS(DATEVALUE("10/1/20"&amp;RIGHT(BO$1,2)),DATEVALUE("9/30/20"&amp;RIGHT(BP$1,2)),Holidays!$J$3:$J$937),
IF($T734&gt;=DATEVALUE("10/1/20"&amp;RIGHT(BO$1,2)),NETWORKDAYS($T734,DATEVALUE("9/30/20"&amp;RIGHT(BP$1,2)),Holidays!$J$3:$J$937),"")))),"")/(NETWORKDAYS($T734,$U734,Holidays!$J$3:$J$937)),0))</f>
        <v/>
      </c>
      <c r="BQ734" s="87" t="str">
        <f>IF($Q734="","",IFERROR(IF(OR(AND($T734&gt;=DATEVALUE("10/1/20"&amp;RIGHT(BP$1,2)),$T734&lt;=DATEVALUE("9/30/20"&amp;RIGHT(BQ$1,2))),AND($U734&gt;=DATEVALUE("10/1/20"&amp;RIGHT(BP$1,2)),$U734&lt;=DATEVALUE("9/30/20"&amp;RIGHT(BQ$1,2))),AND($T734&lt;=DATEVALUE("10/1/20"&amp;RIGHT(BP$1,2)),$U734&gt;=DATEVALUE("9/30/20"&amp;RIGHT(BQ$1,2)))),
IF(AND($T734&gt;=DATEVALUE("10/1/20"&amp;RIGHT(BP$1,2)),$U734&lt;=DATEVALUE("9/30/20"&amp;RIGHT(BQ$1,2))),NETWORKDAYS($T734,$U734,Holidays!$J$3:$J$937),
IF(AND($T734&lt;DATEVALUE("10/1/20"&amp;RIGHT(BP$1,2)),$U734&lt;=DATEVALUE("9/30/20"&amp;RIGHT(BQ$1,2))),NETWORKDAYS(DATEVALUE("10/1/20"&amp;RIGHT(BP$1,2)),$U734,Holidays!$J$3:$J$937),
IF($T734&lt;DATEVALUE("10/1/20"&amp;RIGHT(BP$1,2)),NETWORKDAYS(DATEVALUE("10/1/20"&amp;RIGHT(BP$1,2)),DATEVALUE("9/30/20"&amp;RIGHT(BQ$1,2)),Holidays!$J$3:$J$937),
IF($T734&gt;=DATEVALUE("10/1/20"&amp;RIGHT(BP$1,2)),NETWORKDAYS($T734,DATEVALUE("9/30/20"&amp;RIGHT(BQ$1,2)),Holidays!$J$3:$J$937),"")))),"")/(NETWORKDAYS($T734,$U734,Holidays!$J$3:$J$937)),0))</f>
        <v/>
      </c>
      <c r="BR734" s="87" t="str">
        <f>IF($Q734="","",IFERROR(IF(OR(AND($T734&gt;=DATEVALUE("10/1/20"&amp;RIGHT(BQ$1,2)),$T734&lt;=DATEVALUE("9/30/20"&amp;RIGHT(BR$1,2))),AND($U734&gt;=DATEVALUE("10/1/20"&amp;RIGHT(BQ$1,2)),$U734&lt;=DATEVALUE("9/30/20"&amp;RIGHT(BR$1,2))),AND($T734&lt;=DATEVALUE("10/1/20"&amp;RIGHT(BQ$1,2)),$U734&gt;=DATEVALUE("9/30/20"&amp;RIGHT(BR$1,2)))),
IF(AND($T734&gt;=DATEVALUE("10/1/20"&amp;RIGHT(BQ$1,2)),$U734&lt;=DATEVALUE("9/30/20"&amp;RIGHT(BR$1,2))),NETWORKDAYS($T734,$U734,Holidays!$J$3:$J$937),
IF(AND($T734&lt;DATEVALUE("10/1/20"&amp;RIGHT(BQ$1,2)),$U734&lt;=DATEVALUE("9/30/20"&amp;RIGHT(BR$1,2))),NETWORKDAYS(DATEVALUE("10/1/20"&amp;RIGHT(BQ$1,2)),$U734,Holidays!$J$3:$J$937),
IF($T734&lt;DATEVALUE("10/1/20"&amp;RIGHT(BQ$1,2)),NETWORKDAYS(DATEVALUE("10/1/20"&amp;RIGHT(BQ$1,2)),DATEVALUE("9/30/20"&amp;RIGHT(BR$1,2)),Holidays!$J$3:$J$937),
IF($T734&gt;=DATEVALUE("10/1/20"&amp;RIGHT(BQ$1,2)),NETWORKDAYS($T734,DATEVALUE("9/30/20"&amp;RIGHT(BR$1,2)),Holidays!$J$3:$J$937),"")))),"")/(NETWORKDAYS($T734,$U734,Holidays!$J$3:$J$937)),0))</f>
        <v/>
      </c>
      <c r="BS734" s="87" t="str">
        <f>IF($Q734="","",IFERROR(IF(OR(AND($T734&gt;=DATEVALUE("10/1/20"&amp;RIGHT(BR$1,2)),$T734&lt;=DATEVALUE("9/30/20"&amp;RIGHT(BS$1,2))),AND($U734&gt;=DATEVALUE("10/1/20"&amp;RIGHT(BR$1,2)),$U734&lt;=DATEVALUE("9/30/20"&amp;RIGHT(BS$1,2))),AND($T734&lt;=DATEVALUE("10/1/20"&amp;RIGHT(BR$1,2)),$U734&gt;=DATEVALUE("9/30/20"&amp;RIGHT(BS$1,2)))),
IF(AND($T734&gt;=DATEVALUE("10/1/20"&amp;RIGHT(BR$1,2)),$U734&lt;=DATEVALUE("9/30/20"&amp;RIGHT(BS$1,2))),NETWORKDAYS($T734,$U734,Holidays!$J$3:$J$937),
IF(AND($T734&lt;DATEVALUE("10/1/20"&amp;RIGHT(BR$1,2)),$U734&lt;=DATEVALUE("9/30/20"&amp;RIGHT(BS$1,2))),NETWORKDAYS(DATEVALUE("10/1/20"&amp;RIGHT(BR$1,2)),$U734,Holidays!$J$3:$J$937),
IF($T734&lt;DATEVALUE("10/1/20"&amp;RIGHT(BR$1,2)),NETWORKDAYS(DATEVALUE("10/1/20"&amp;RIGHT(BR$1,2)),DATEVALUE("9/30/20"&amp;RIGHT(BS$1,2)),Holidays!$J$3:$J$937),
IF($T734&gt;=DATEVALUE("10/1/20"&amp;RIGHT(BR$1,2)),NETWORKDAYS($T734,DATEVALUE("9/30/20"&amp;RIGHT(BS$1,2)),Holidays!$J$3:$J$937),"")))),"")/(NETWORKDAYS($T734,$U734,Holidays!$J$3:$J$937)),0))</f>
        <v/>
      </c>
      <c r="BT734" s="87" t="str">
        <f>IF($Q734="","",IFERROR(IF(OR(AND($T734&gt;=DATEVALUE("10/1/20"&amp;RIGHT(BS$1,2)),$T734&lt;=DATEVALUE("9/30/20"&amp;RIGHT(BT$1,2))),AND($U734&gt;=DATEVALUE("10/1/20"&amp;RIGHT(BS$1,2)),$U734&lt;=DATEVALUE("9/30/20"&amp;RIGHT(BT$1,2))),AND($T734&lt;=DATEVALUE("10/1/20"&amp;RIGHT(BS$1,2)),$U734&gt;=DATEVALUE("9/30/20"&amp;RIGHT(BT$1,2)))),
IF(AND($T734&gt;=DATEVALUE("10/1/20"&amp;RIGHT(BS$1,2)),$U734&lt;=DATEVALUE("9/30/20"&amp;RIGHT(BT$1,2))),NETWORKDAYS($T734,$U734,Holidays!$J$3:$J$937),
IF(AND($T734&lt;DATEVALUE("10/1/20"&amp;RIGHT(BS$1,2)),$U734&lt;=DATEVALUE("9/30/20"&amp;RIGHT(BT$1,2))),NETWORKDAYS(DATEVALUE("10/1/20"&amp;RIGHT(BS$1,2)),$U734,Holidays!$J$3:$J$937),
IF($T734&lt;DATEVALUE("10/1/20"&amp;RIGHT(BS$1,2)),NETWORKDAYS(DATEVALUE("10/1/20"&amp;RIGHT(BS$1,2)),DATEVALUE("9/30/20"&amp;RIGHT(BT$1,2)),Holidays!$J$3:$J$937),
IF($T734&gt;=DATEVALUE("10/1/20"&amp;RIGHT(BS$1,2)),NETWORKDAYS($T734,DATEVALUE("9/30/20"&amp;RIGHT(BT$1,2)),Holidays!$J$3:$J$937),"")))),"")/(NETWORKDAYS($T734,$U734,Holidays!$J$3:$J$937)),0))</f>
        <v/>
      </c>
      <c r="BU734" s="87" t="str">
        <f>IF($Q734="","",IFERROR(IF(OR(AND($T734&gt;=DATEVALUE("10/1/20"&amp;RIGHT(BT$1,2)),$T734&lt;=DATEVALUE("9/30/20"&amp;RIGHT(BU$1,2))),AND($U734&gt;=DATEVALUE("10/1/20"&amp;RIGHT(BT$1,2)),$U734&lt;=DATEVALUE("9/30/20"&amp;RIGHT(BU$1,2))),AND($T734&lt;=DATEVALUE("10/1/20"&amp;RIGHT(BT$1,2)),$U734&gt;=DATEVALUE("9/30/20"&amp;RIGHT(BU$1,2)))),
IF(AND($T734&gt;=DATEVALUE("10/1/20"&amp;RIGHT(BT$1,2)),$U734&lt;=DATEVALUE("9/30/20"&amp;RIGHT(BU$1,2))),NETWORKDAYS($T734,$U734,Holidays!$J$3:$J$937),
IF(AND($T734&lt;DATEVALUE("10/1/20"&amp;RIGHT(BT$1,2)),$U734&lt;=DATEVALUE("9/30/20"&amp;RIGHT(BU$1,2))),NETWORKDAYS(DATEVALUE("10/1/20"&amp;RIGHT(BT$1,2)),$U734,Holidays!$J$3:$J$937),
IF($T734&lt;DATEVALUE("10/1/20"&amp;RIGHT(BT$1,2)),NETWORKDAYS(DATEVALUE("10/1/20"&amp;RIGHT(BT$1,2)),DATEVALUE("9/30/20"&amp;RIGHT(BU$1,2)),Holidays!$J$3:$J$937),
IF($T734&gt;=DATEVALUE("10/1/20"&amp;RIGHT(BT$1,2)),NETWORKDAYS($T734,DATEVALUE("9/30/20"&amp;RIGHT(BU$1,2)),Holidays!$J$3:$J$937),"")))),"")/(NETWORKDAYS($T734,$U734,Holidays!$J$3:$J$937)),0))</f>
        <v/>
      </c>
      <c r="BV734" s="87" t="str">
        <f>IF($Q734="","",IFERROR(IF(OR(AND($T734&gt;=DATEVALUE("10/1/20"&amp;RIGHT(BU$1,2)),$T734&lt;=DATEVALUE("9/30/20"&amp;RIGHT(BV$1,2))),AND($U734&gt;=DATEVALUE("10/1/20"&amp;RIGHT(BU$1,2)),$U734&lt;=DATEVALUE("9/30/20"&amp;RIGHT(BV$1,2))),AND($T734&lt;=DATEVALUE("10/1/20"&amp;RIGHT(BU$1,2)),$U734&gt;=DATEVALUE("9/30/20"&amp;RIGHT(BV$1,2)))),
IF(AND($T734&gt;=DATEVALUE("10/1/20"&amp;RIGHT(BU$1,2)),$U734&lt;=DATEVALUE("9/30/20"&amp;RIGHT(BV$1,2))),NETWORKDAYS($T734,$U734,Holidays!$J$3:$J$937),
IF(AND($T734&lt;DATEVALUE("10/1/20"&amp;RIGHT(BU$1,2)),$U734&lt;=DATEVALUE("9/30/20"&amp;RIGHT(BV$1,2))),NETWORKDAYS(DATEVALUE("10/1/20"&amp;RIGHT(BU$1,2)),$U734,Holidays!$J$3:$J$937),
IF($T734&lt;DATEVALUE("10/1/20"&amp;RIGHT(BU$1,2)),NETWORKDAYS(DATEVALUE("10/1/20"&amp;RIGHT(BU$1,2)),DATEVALUE("9/30/20"&amp;RIGHT(BV$1,2)),Holidays!$J$3:$J$937),
IF($T734&gt;=DATEVALUE("10/1/20"&amp;RIGHT(BU$1,2)),NETWORKDAYS($T734,DATEVALUE("9/30/20"&amp;RIGHT(BV$1,2)),Holidays!$J$3:$J$937),"")))),"")/(NETWORKDAYS($T734,$U734,Holidays!$J$3:$J$937)),0))</f>
        <v/>
      </c>
      <c r="BW734" s="87" t="str">
        <f>IF($Q734="","",IFERROR(IF(OR(AND($T734&gt;=DATEVALUE("10/1/20"&amp;RIGHT(BV$1,2)),$T734&lt;=DATEVALUE("9/30/20"&amp;RIGHT(BW$1,2))),AND($U734&gt;=DATEVALUE("10/1/20"&amp;RIGHT(BV$1,2)),$U734&lt;=DATEVALUE("9/30/20"&amp;RIGHT(BW$1,2))),AND($T734&lt;=DATEVALUE("10/1/20"&amp;RIGHT(BV$1,2)),$U734&gt;=DATEVALUE("9/30/20"&amp;RIGHT(BW$1,2)))),
IF(AND($T734&gt;=DATEVALUE("10/1/20"&amp;RIGHT(BV$1,2)),$U734&lt;=DATEVALUE("9/30/20"&amp;RIGHT(BW$1,2))),NETWORKDAYS($T734,$U734,Holidays!$J$3:$J$937),
IF(AND($T734&lt;DATEVALUE("10/1/20"&amp;RIGHT(BV$1,2)),$U734&lt;=DATEVALUE("9/30/20"&amp;RIGHT(BW$1,2))),NETWORKDAYS(DATEVALUE("10/1/20"&amp;RIGHT(BV$1,2)),$U734,Holidays!$J$3:$J$937),
IF($T734&lt;DATEVALUE("10/1/20"&amp;RIGHT(BV$1,2)),NETWORKDAYS(DATEVALUE("10/1/20"&amp;RIGHT(BV$1,2)),DATEVALUE("9/30/20"&amp;RIGHT(BW$1,2)),Holidays!$J$3:$J$937),
IF($T734&gt;=DATEVALUE("10/1/20"&amp;RIGHT(BV$1,2)),NETWORKDAYS($T734,DATEVALUE("9/30/20"&amp;RIGHT(BW$1,2)),Holidays!$J$3:$J$937),"")))),"")/(NETWORKDAYS($T734,$U734,Holidays!$J$3:$J$937)),0))</f>
        <v/>
      </c>
      <c r="BX734" s="87" t="str">
        <f>IF($Q734="","",IFERROR(IF(OR(AND($T734&gt;=DATEVALUE("10/1/20"&amp;RIGHT(BW$1,2)),$T734&lt;=DATEVALUE("9/30/20"&amp;RIGHT(BX$1,2))),AND($U734&gt;=DATEVALUE("10/1/20"&amp;RIGHT(BW$1,2)),$U734&lt;=DATEVALUE("9/30/20"&amp;RIGHT(BX$1,2))),AND($T734&lt;=DATEVALUE("10/1/20"&amp;RIGHT(BW$1,2)),$U734&gt;=DATEVALUE("9/30/20"&amp;RIGHT(BX$1,2)))),
IF(AND($T734&gt;=DATEVALUE("10/1/20"&amp;RIGHT(BW$1,2)),$U734&lt;=DATEVALUE("9/30/20"&amp;RIGHT(BX$1,2))),NETWORKDAYS($T734,$U734,Holidays!$J$3:$J$937),
IF(AND($T734&lt;DATEVALUE("10/1/20"&amp;RIGHT(BW$1,2)),$U734&lt;=DATEVALUE("9/30/20"&amp;RIGHT(BX$1,2))),NETWORKDAYS(DATEVALUE("10/1/20"&amp;RIGHT(BW$1,2)),$U734,Holidays!$J$3:$J$937),
IF($T734&lt;DATEVALUE("10/1/20"&amp;RIGHT(BW$1,2)),NETWORKDAYS(DATEVALUE("10/1/20"&amp;RIGHT(BW$1,2)),DATEVALUE("9/30/20"&amp;RIGHT(BX$1,2)),Holidays!$J$3:$J$937),
IF($T734&gt;=DATEVALUE("10/1/20"&amp;RIGHT(BW$1,2)),NETWORKDAYS($T734,DATEVALUE("9/30/20"&amp;RIGHT(BX$1,2)),Holidays!$J$3:$J$937),"")))),"")/(NETWORKDAYS($T734,$U734,Holidays!$J$3:$J$937)),0))</f>
        <v/>
      </c>
      <c r="BY734" s="87" t="str">
        <f>IF($Q734="","",IFERROR(IF(OR(AND($T734&gt;=DATEVALUE("10/1/20"&amp;RIGHT(BX$1,2)),$T734&lt;=DATEVALUE("9/30/20"&amp;RIGHT(BY$1,2))),AND($U734&gt;=DATEVALUE("10/1/20"&amp;RIGHT(BX$1,2)),$U734&lt;=DATEVALUE("9/30/20"&amp;RIGHT(BY$1,2))),AND($T734&lt;=DATEVALUE("10/1/20"&amp;RIGHT(BX$1,2)),$U734&gt;=DATEVALUE("9/30/20"&amp;RIGHT(BY$1,2)))),
IF(AND($T734&gt;=DATEVALUE("10/1/20"&amp;RIGHT(BX$1,2)),$U734&lt;=DATEVALUE("9/30/20"&amp;RIGHT(BY$1,2))),NETWORKDAYS($T734,$U734,Holidays!$J$3:$J$937),
IF(AND($T734&lt;DATEVALUE("10/1/20"&amp;RIGHT(BX$1,2)),$U734&lt;=DATEVALUE("9/30/20"&amp;RIGHT(BY$1,2))),NETWORKDAYS(DATEVALUE("10/1/20"&amp;RIGHT(BX$1,2)),$U734,Holidays!$J$3:$J$937),
IF($T734&lt;DATEVALUE("10/1/20"&amp;RIGHT(BX$1,2)),NETWORKDAYS(DATEVALUE("10/1/20"&amp;RIGHT(BX$1,2)),DATEVALUE("9/30/20"&amp;RIGHT(BY$1,2)),Holidays!$J$3:$J$937),
IF($T734&gt;=DATEVALUE("10/1/20"&amp;RIGHT(BX$1,2)),NETWORKDAYS($T734,DATEVALUE("9/30/20"&amp;RIGHT(BY$1,2)),Holidays!$J$3:$J$937),"")))),"")/(NETWORKDAYS($T734,$U734,Holidays!$J$3:$J$937)),0))</f>
        <v/>
      </c>
      <c r="BZ734" s="87" t="str">
        <f>IF($Q734="","",IFERROR(IF(OR(AND($T734&gt;=DATEVALUE("10/1/20"&amp;RIGHT(BY$1,2)),$T734&lt;=DATEVALUE("9/30/20"&amp;RIGHT(BZ$1,2))),AND($U734&gt;=DATEVALUE("10/1/20"&amp;RIGHT(BY$1,2)),$U734&lt;=DATEVALUE("9/30/20"&amp;RIGHT(BZ$1,2))),AND($T734&lt;=DATEVALUE("10/1/20"&amp;RIGHT(BY$1,2)),$U734&gt;=DATEVALUE("9/30/20"&amp;RIGHT(BZ$1,2)))),
IF(AND($T734&gt;=DATEVALUE("10/1/20"&amp;RIGHT(BY$1,2)),$U734&lt;=DATEVALUE("9/30/20"&amp;RIGHT(BZ$1,2))),NETWORKDAYS($T734,$U734,Holidays!$J$3:$J$937),
IF(AND($T734&lt;DATEVALUE("10/1/20"&amp;RIGHT(BY$1,2)),$U734&lt;=DATEVALUE("9/30/20"&amp;RIGHT(BZ$1,2))),NETWORKDAYS(DATEVALUE("10/1/20"&amp;RIGHT(BY$1,2)),$U734,Holidays!$J$3:$J$937),
IF($T734&lt;DATEVALUE("10/1/20"&amp;RIGHT(BY$1,2)),NETWORKDAYS(DATEVALUE("10/1/20"&amp;RIGHT(BY$1,2)),DATEVALUE("9/30/20"&amp;RIGHT(BZ$1,2)),Holidays!$J$3:$J$937),
IF($T734&gt;=DATEVALUE("10/1/20"&amp;RIGHT(BY$1,2)),NETWORKDAYS($T734,DATEVALUE("9/30/20"&amp;RIGHT(BZ$1,2)),Holidays!$J$3:$J$937),"")))),"")/(NETWORKDAYS($T734,$U734,Holidays!$J$3:$J$937)),0))</f>
        <v/>
      </c>
      <c r="CA734" s="87" t="str">
        <f>IF($Q734="","",IFERROR(IF(OR(AND($T734&gt;=DATEVALUE("10/1/20"&amp;RIGHT(BZ$1,2)),$T734&lt;=DATEVALUE("9/30/20"&amp;RIGHT(CA$1,2))),AND($U734&gt;=DATEVALUE("10/1/20"&amp;RIGHT(BZ$1,2)),$U734&lt;=DATEVALUE("9/30/20"&amp;RIGHT(CA$1,2))),AND($T734&lt;=DATEVALUE("10/1/20"&amp;RIGHT(BZ$1,2)),$U734&gt;=DATEVALUE("9/30/20"&amp;RIGHT(CA$1,2)))),
IF(AND($T734&gt;=DATEVALUE("10/1/20"&amp;RIGHT(BZ$1,2)),$U734&lt;=DATEVALUE("9/30/20"&amp;RIGHT(CA$1,2))),NETWORKDAYS($T734,$U734,Holidays!$J$3:$J$937),
IF(AND($T734&lt;DATEVALUE("10/1/20"&amp;RIGHT(BZ$1,2)),$U734&lt;=DATEVALUE("9/30/20"&amp;RIGHT(CA$1,2))),NETWORKDAYS(DATEVALUE("10/1/20"&amp;RIGHT(BZ$1,2)),$U734,Holidays!$J$3:$J$937),
IF($T734&lt;DATEVALUE("10/1/20"&amp;RIGHT(BZ$1,2)),NETWORKDAYS(DATEVALUE("10/1/20"&amp;RIGHT(BZ$1,2)),DATEVALUE("9/30/20"&amp;RIGHT(CA$1,2)),Holidays!$J$3:$J$937),
IF($T734&gt;=DATEVALUE("10/1/20"&amp;RIGHT(BZ$1,2)),NETWORKDAYS($T734,DATEVALUE("9/30/20"&amp;RIGHT(CA$1,2)),Holidays!$J$3:$J$937),"")))),"")/(NETWORKDAYS($T734,$U734,Holidays!$J$3:$J$937)),0))</f>
        <v/>
      </c>
      <c r="CB734" s="87" t="str">
        <f>IF($Q734="","",IFERROR(IF(OR(AND($T734&gt;=DATEVALUE("10/1/20"&amp;RIGHT(CA$1,2)),$T734&lt;=DATEVALUE("9/30/20"&amp;RIGHT(CB$1,2))),AND($U734&gt;=DATEVALUE("10/1/20"&amp;RIGHT(CA$1,2)),$U734&lt;=DATEVALUE("9/30/20"&amp;RIGHT(CB$1,2))),AND($T734&lt;=DATEVALUE("10/1/20"&amp;RIGHT(CA$1,2)),$U734&gt;=DATEVALUE("9/30/20"&amp;RIGHT(CB$1,2)))),
IF(AND($T734&gt;=DATEVALUE("10/1/20"&amp;RIGHT(CA$1,2)),$U734&lt;=DATEVALUE("9/30/20"&amp;RIGHT(CB$1,2))),NETWORKDAYS($T734,$U734,Holidays!$J$3:$J$937),
IF(AND($T734&lt;DATEVALUE("10/1/20"&amp;RIGHT(CA$1,2)),$U734&lt;=DATEVALUE("9/30/20"&amp;RIGHT(CB$1,2))),NETWORKDAYS(DATEVALUE("10/1/20"&amp;RIGHT(CA$1,2)),$U734,Holidays!$J$3:$J$937),
IF($T734&lt;DATEVALUE("10/1/20"&amp;RIGHT(CA$1,2)),NETWORKDAYS(DATEVALUE("10/1/20"&amp;RIGHT(CA$1,2)),DATEVALUE("9/30/20"&amp;RIGHT(CB$1,2)),Holidays!$J$3:$J$937),
IF($T734&gt;=DATEVALUE("10/1/20"&amp;RIGHT(CA$1,2)),NETWORKDAYS($T734,DATEVALUE("9/30/20"&amp;RIGHT(CB$1,2)),Holidays!$J$3:$J$937),"")))),"")/(NETWORKDAYS($T734,$U734,Holidays!$J$3:$J$937)),0))</f>
        <v/>
      </c>
    </row>
    <row r="735" spans="1:80">
      <c r="A735" s="97"/>
      <c r="B735" s="98" t="str">
        <f ca="1">IF(NOT($A735=""),OFFSET('WBS Reference &amp; User Procedure'!$A$1,MATCH($A735,'WBS Reference &amp; User Procedure'!$A:$A,0)-1,1),"")</f>
        <v/>
      </c>
      <c r="D735" s="97"/>
      <c r="T735" s="104" t="str">
        <f>IF(NOT(Q735=""),IF(NOT($S735=""),$S735,#REF!),"")</f>
        <v/>
      </c>
      <c r="U735" s="104" t="str">
        <f>IF(NOT(Q735=""),WORKDAY(T735,Q735,Holidays!$J$3:$J$937),"")</f>
        <v/>
      </c>
      <c r="V735" s="104"/>
      <c r="W735" s="104"/>
      <c r="X735" s="101" t="str">
        <f t="shared" si="153"/>
        <v/>
      </c>
      <c r="AL735" s="87" t="str">
        <f t="shared" ca="1" si="164"/>
        <v/>
      </c>
      <c r="AN735" s="87" t="str">
        <f t="shared" ca="1" si="162"/>
        <v/>
      </c>
      <c r="AO735" s="87" t="str">
        <f t="shared" ca="1" si="162"/>
        <v/>
      </c>
      <c r="AP735" s="87" t="str">
        <f t="shared" ca="1" si="162"/>
        <v/>
      </c>
      <c r="AQ735" s="87" t="str">
        <f t="shared" ca="1" si="162"/>
        <v/>
      </c>
      <c r="AR735" s="87" t="str">
        <f t="shared" ca="1" si="162"/>
        <v/>
      </c>
      <c r="AS735" s="87" t="str">
        <f t="shared" ca="1" si="162"/>
        <v/>
      </c>
      <c r="AT735" s="87" t="str">
        <f t="shared" ca="1" si="162"/>
        <v/>
      </c>
      <c r="AU735" s="87" t="str">
        <f t="shared" ca="1" si="162"/>
        <v/>
      </c>
      <c r="AV735" s="87" t="str">
        <f t="shared" ca="1" si="162"/>
        <v/>
      </c>
      <c r="AW735" s="87" t="str">
        <f t="shared" ca="1" si="162"/>
        <v/>
      </c>
      <c r="AX735" s="87" t="str">
        <f t="shared" ca="1" si="163"/>
        <v/>
      </c>
      <c r="AY735" s="87" t="str">
        <f t="shared" ca="1" si="163"/>
        <v/>
      </c>
      <c r="AZ735" s="87" t="str">
        <f t="shared" ca="1" si="163"/>
        <v/>
      </c>
      <c r="BA735" s="87" t="str">
        <f t="shared" ca="1" si="163"/>
        <v/>
      </c>
      <c r="BB735" s="87" t="str">
        <f t="shared" ca="1" si="163"/>
        <v/>
      </c>
      <c r="BC735" s="87" t="str">
        <f t="shared" ca="1" si="163"/>
        <v/>
      </c>
      <c r="BD735" s="87" t="str">
        <f t="shared" ca="1" si="163"/>
        <v/>
      </c>
      <c r="BE735" s="87" t="str">
        <f t="shared" ca="1" si="163"/>
        <v/>
      </c>
      <c r="BF735" s="87" t="str">
        <f t="shared" ca="1" si="163"/>
        <v/>
      </c>
      <c r="BG735" s="87" t="str">
        <f t="shared" ca="1" si="163"/>
        <v/>
      </c>
      <c r="BI735" s="87" t="str">
        <f>IF($Q735="","",IFERROR(IF(OR(AND($T735&gt;=DATEVALUE("10/1/20"&amp;RIGHT(BH$1,2)),$T735&lt;=DATEVALUE("9/30/20"&amp;RIGHT(BI$1,2))),AND($U735&gt;=DATEVALUE("10/1/20"&amp;RIGHT(BH$1,2)),$U735&lt;=DATEVALUE("9/30/20"&amp;RIGHT(BI$1,2))),AND($T735&lt;=DATEVALUE("10/1/20"&amp;RIGHT(BH$1,2)),$U735&gt;=DATEVALUE("9/30/20"&amp;RIGHT(BI$1,2)))),
IF(AND($T735&gt;=DATEVALUE("10/1/20"&amp;RIGHT(BH$1,2)),$U735&lt;=DATEVALUE("9/30/20"&amp;RIGHT(BI$1,2))),NETWORKDAYS($T735,$U735,Holidays!$J$3:$J$937),
IF(AND($T735&lt;DATEVALUE("10/1/20"&amp;RIGHT(BH$1,2)),$U735&lt;=DATEVALUE("9/30/20"&amp;RIGHT(BI$1,2))),NETWORKDAYS(DATEVALUE("10/1/20"&amp;RIGHT(BH$1,2)),$U735,Holidays!$J$3:$J$937),
IF($T735&lt;DATEVALUE("10/1/20"&amp;RIGHT(BH$1,2)),NETWORKDAYS(DATEVALUE("10/1/20"&amp;RIGHT(BH$1,2)),DATEVALUE("9/30/20"&amp;RIGHT(BI$1,2)),Holidays!$J$3:$J$937),
IF($T735&gt;=DATEVALUE("10/1/20"&amp;RIGHT(BH$1,2)),NETWORKDAYS($T735,DATEVALUE("9/30/20"&amp;RIGHT(BI$1,2)),Holidays!$J$3:$J$937),"")))),"")/(NETWORKDAYS($T735,$U735,Holidays!$J$3:$J$937)),0))</f>
        <v/>
      </c>
      <c r="BJ735" s="87" t="str">
        <f>IF($Q735="","",IFERROR(IF(OR(AND($T735&gt;=DATEVALUE("10/1/20"&amp;RIGHT(BI$1,2)),$T735&lt;=DATEVALUE("9/30/20"&amp;RIGHT(BJ$1,2))),AND($U735&gt;=DATEVALUE("10/1/20"&amp;RIGHT(BI$1,2)),$U735&lt;=DATEVALUE("9/30/20"&amp;RIGHT(BJ$1,2))),AND($T735&lt;=DATEVALUE("10/1/20"&amp;RIGHT(BI$1,2)),$U735&gt;=DATEVALUE("9/30/20"&amp;RIGHT(BJ$1,2)))),
IF(AND($T735&gt;=DATEVALUE("10/1/20"&amp;RIGHT(BI$1,2)),$U735&lt;=DATEVALUE("9/30/20"&amp;RIGHT(BJ$1,2))),NETWORKDAYS($T735,$U735,Holidays!$J$3:$J$937),
IF(AND($T735&lt;DATEVALUE("10/1/20"&amp;RIGHT(BI$1,2)),$U735&lt;=DATEVALUE("9/30/20"&amp;RIGHT(BJ$1,2))),NETWORKDAYS(DATEVALUE("10/1/20"&amp;RIGHT(BI$1,2)),$U735,Holidays!$J$3:$J$937),
IF($T735&lt;DATEVALUE("10/1/20"&amp;RIGHT(BI$1,2)),NETWORKDAYS(DATEVALUE("10/1/20"&amp;RIGHT(BI$1,2)),DATEVALUE("9/30/20"&amp;RIGHT(BJ$1,2)),Holidays!$J$3:$J$937),
IF($T735&gt;=DATEVALUE("10/1/20"&amp;RIGHT(BI$1,2)),NETWORKDAYS($T735,DATEVALUE("9/30/20"&amp;RIGHT(BJ$1,2)),Holidays!$J$3:$J$937),"")))),"")/(NETWORKDAYS($T735,$U735,Holidays!$J$3:$J$937)),0))</f>
        <v/>
      </c>
      <c r="BK735" s="87" t="str">
        <f>IF($Q735="","",IFERROR(IF(OR(AND($T735&gt;=DATEVALUE("10/1/20"&amp;RIGHT(BJ$1,2)),$T735&lt;=DATEVALUE("9/30/20"&amp;RIGHT(BK$1,2))),AND($U735&gt;=DATEVALUE("10/1/20"&amp;RIGHT(BJ$1,2)),$U735&lt;=DATEVALUE("9/30/20"&amp;RIGHT(BK$1,2))),AND($T735&lt;=DATEVALUE("10/1/20"&amp;RIGHT(BJ$1,2)),$U735&gt;=DATEVALUE("9/30/20"&amp;RIGHT(BK$1,2)))),
IF(AND($T735&gt;=DATEVALUE("10/1/20"&amp;RIGHT(BJ$1,2)),$U735&lt;=DATEVALUE("9/30/20"&amp;RIGHT(BK$1,2))),NETWORKDAYS($T735,$U735,Holidays!$J$3:$J$937),
IF(AND($T735&lt;DATEVALUE("10/1/20"&amp;RIGHT(BJ$1,2)),$U735&lt;=DATEVALUE("9/30/20"&amp;RIGHT(BK$1,2))),NETWORKDAYS(DATEVALUE("10/1/20"&amp;RIGHT(BJ$1,2)),$U735,Holidays!$J$3:$J$937),
IF($T735&lt;DATEVALUE("10/1/20"&amp;RIGHT(BJ$1,2)),NETWORKDAYS(DATEVALUE("10/1/20"&amp;RIGHT(BJ$1,2)),DATEVALUE("9/30/20"&amp;RIGHT(BK$1,2)),Holidays!$J$3:$J$937),
IF($T735&gt;=DATEVALUE("10/1/20"&amp;RIGHT(BJ$1,2)),NETWORKDAYS($T735,DATEVALUE("9/30/20"&amp;RIGHT(BK$1,2)),Holidays!$J$3:$J$937),"")))),"")/(NETWORKDAYS($T735,$U735,Holidays!$J$3:$J$937)),0))</f>
        <v/>
      </c>
      <c r="BL735" s="87" t="str">
        <f>IF($Q735="","",IFERROR(IF(OR(AND($T735&gt;=DATEVALUE("10/1/20"&amp;RIGHT(BK$1,2)),$T735&lt;=DATEVALUE("9/30/20"&amp;RIGHT(BL$1,2))),AND($U735&gt;=DATEVALUE("10/1/20"&amp;RIGHT(BK$1,2)),$U735&lt;=DATEVALUE("9/30/20"&amp;RIGHT(BL$1,2))),AND($T735&lt;=DATEVALUE("10/1/20"&amp;RIGHT(BK$1,2)),$U735&gt;=DATEVALUE("9/30/20"&amp;RIGHT(BL$1,2)))),
IF(AND($T735&gt;=DATEVALUE("10/1/20"&amp;RIGHT(BK$1,2)),$U735&lt;=DATEVALUE("9/30/20"&amp;RIGHT(BL$1,2))),NETWORKDAYS($T735,$U735,Holidays!$J$3:$J$937),
IF(AND($T735&lt;DATEVALUE("10/1/20"&amp;RIGHT(BK$1,2)),$U735&lt;=DATEVALUE("9/30/20"&amp;RIGHT(BL$1,2))),NETWORKDAYS(DATEVALUE("10/1/20"&amp;RIGHT(BK$1,2)),$U735,Holidays!$J$3:$J$937),
IF($T735&lt;DATEVALUE("10/1/20"&amp;RIGHT(BK$1,2)),NETWORKDAYS(DATEVALUE("10/1/20"&amp;RIGHT(BK$1,2)),DATEVALUE("9/30/20"&amp;RIGHT(BL$1,2)),Holidays!$J$3:$J$937),
IF($T735&gt;=DATEVALUE("10/1/20"&amp;RIGHT(BK$1,2)),NETWORKDAYS($T735,DATEVALUE("9/30/20"&amp;RIGHT(BL$1,2)),Holidays!$J$3:$J$937),"")))),"")/(NETWORKDAYS($T735,$U735,Holidays!$J$3:$J$937)),0))</f>
        <v/>
      </c>
      <c r="BM735" s="87" t="str">
        <f>IF($Q735="","",IFERROR(IF(OR(AND($T735&gt;=DATEVALUE("10/1/20"&amp;RIGHT(BL$1,2)),$T735&lt;=DATEVALUE("9/30/20"&amp;RIGHT(BM$1,2))),AND($U735&gt;=DATEVALUE("10/1/20"&amp;RIGHT(BL$1,2)),$U735&lt;=DATEVALUE("9/30/20"&amp;RIGHT(BM$1,2))),AND($T735&lt;=DATEVALUE("10/1/20"&amp;RIGHT(BL$1,2)),$U735&gt;=DATEVALUE("9/30/20"&amp;RIGHT(BM$1,2)))),
IF(AND($T735&gt;=DATEVALUE("10/1/20"&amp;RIGHT(BL$1,2)),$U735&lt;=DATEVALUE("9/30/20"&amp;RIGHT(BM$1,2))),NETWORKDAYS($T735,$U735,Holidays!$J$3:$J$937),
IF(AND($T735&lt;DATEVALUE("10/1/20"&amp;RIGHT(BL$1,2)),$U735&lt;=DATEVALUE("9/30/20"&amp;RIGHT(BM$1,2))),NETWORKDAYS(DATEVALUE("10/1/20"&amp;RIGHT(BL$1,2)),$U735,Holidays!$J$3:$J$937),
IF($T735&lt;DATEVALUE("10/1/20"&amp;RIGHT(BL$1,2)),NETWORKDAYS(DATEVALUE("10/1/20"&amp;RIGHT(BL$1,2)),DATEVALUE("9/30/20"&amp;RIGHT(BM$1,2)),Holidays!$J$3:$J$937),
IF($T735&gt;=DATEVALUE("10/1/20"&amp;RIGHT(BL$1,2)),NETWORKDAYS($T735,DATEVALUE("9/30/20"&amp;RIGHT(BM$1,2)),Holidays!$J$3:$J$937),"")))),"")/(NETWORKDAYS($T735,$U735,Holidays!$J$3:$J$937)),0))</f>
        <v/>
      </c>
      <c r="BN735" s="87" t="str">
        <f>IF($Q735="","",IFERROR(IF(OR(AND($T735&gt;=DATEVALUE("10/1/20"&amp;RIGHT(BM$1,2)),$T735&lt;=DATEVALUE("9/30/20"&amp;RIGHT(BN$1,2))),AND($U735&gt;=DATEVALUE("10/1/20"&amp;RIGHT(BM$1,2)),$U735&lt;=DATEVALUE("9/30/20"&amp;RIGHT(BN$1,2))),AND($T735&lt;=DATEVALUE("10/1/20"&amp;RIGHT(BM$1,2)),$U735&gt;=DATEVALUE("9/30/20"&amp;RIGHT(BN$1,2)))),
IF(AND($T735&gt;=DATEVALUE("10/1/20"&amp;RIGHT(BM$1,2)),$U735&lt;=DATEVALUE("9/30/20"&amp;RIGHT(BN$1,2))),NETWORKDAYS($T735,$U735,Holidays!$J$3:$J$937),
IF(AND($T735&lt;DATEVALUE("10/1/20"&amp;RIGHT(BM$1,2)),$U735&lt;=DATEVALUE("9/30/20"&amp;RIGHT(BN$1,2))),NETWORKDAYS(DATEVALUE("10/1/20"&amp;RIGHT(BM$1,2)),$U735,Holidays!$J$3:$J$937),
IF($T735&lt;DATEVALUE("10/1/20"&amp;RIGHT(BM$1,2)),NETWORKDAYS(DATEVALUE("10/1/20"&amp;RIGHT(BM$1,2)),DATEVALUE("9/30/20"&amp;RIGHT(BN$1,2)),Holidays!$J$3:$J$937),
IF($T735&gt;=DATEVALUE("10/1/20"&amp;RIGHT(BM$1,2)),NETWORKDAYS($T735,DATEVALUE("9/30/20"&amp;RIGHT(BN$1,2)),Holidays!$J$3:$J$937),"")))),"")/(NETWORKDAYS($T735,$U735,Holidays!$J$3:$J$937)),0))</f>
        <v/>
      </c>
      <c r="BO735" s="87" t="str">
        <f>IF($Q735="","",IFERROR(IF(OR(AND($T735&gt;=DATEVALUE("10/1/20"&amp;RIGHT(BN$1,2)),$T735&lt;=DATEVALUE("9/30/20"&amp;RIGHT(BO$1,2))),AND($U735&gt;=DATEVALUE("10/1/20"&amp;RIGHT(BN$1,2)),$U735&lt;=DATEVALUE("9/30/20"&amp;RIGHT(BO$1,2))),AND($T735&lt;=DATEVALUE("10/1/20"&amp;RIGHT(BN$1,2)),$U735&gt;=DATEVALUE("9/30/20"&amp;RIGHT(BO$1,2)))),
IF(AND($T735&gt;=DATEVALUE("10/1/20"&amp;RIGHT(BN$1,2)),$U735&lt;=DATEVALUE("9/30/20"&amp;RIGHT(BO$1,2))),NETWORKDAYS($T735,$U735,Holidays!$J$3:$J$937),
IF(AND($T735&lt;DATEVALUE("10/1/20"&amp;RIGHT(BN$1,2)),$U735&lt;=DATEVALUE("9/30/20"&amp;RIGHT(BO$1,2))),NETWORKDAYS(DATEVALUE("10/1/20"&amp;RIGHT(BN$1,2)),$U735,Holidays!$J$3:$J$937),
IF($T735&lt;DATEVALUE("10/1/20"&amp;RIGHT(BN$1,2)),NETWORKDAYS(DATEVALUE("10/1/20"&amp;RIGHT(BN$1,2)),DATEVALUE("9/30/20"&amp;RIGHT(BO$1,2)),Holidays!$J$3:$J$937),
IF($T735&gt;=DATEVALUE("10/1/20"&amp;RIGHT(BN$1,2)),NETWORKDAYS($T735,DATEVALUE("9/30/20"&amp;RIGHT(BO$1,2)),Holidays!$J$3:$J$937),"")))),"")/(NETWORKDAYS($T735,$U735,Holidays!$J$3:$J$937)),0))</f>
        <v/>
      </c>
      <c r="BP735" s="87" t="str">
        <f>IF($Q735="","",IFERROR(IF(OR(AND($T735&gt;=DATEVALUE("10/1/20"&amp;RIGHT(BO$1,2)),$T735&lt;=DATEVALUE("9/30/20"&amp;RIGHT(BP$1,2))),AND($U735&gt;=DATEVALUE("10/1/20"&amp;RIGHT(BO$1,2)),$U735&lt;=DATEVALUE("9/30/20"&amp;RIGHT(BP$1,2))),AND($T735&lt;=DATEVALUE("10/1/20"&amp;RIGHT(BO$1,2)),$U735&gt;=DATEVALUE("9/30/20"&amp;RIGHT(BP$1,2)))),
IF(AND($T735&gt;=DATEVALUE("10/1/20"&amp;RIGHT(BO$1,2)),$U735&lt;=DATEVALUE("9/30/20"&amp;RIGHT(BP$1,2))),NETWORKDAYS($T735,$U735,Holidays!$J$3:$J$937),
IF(AND($T735&lt;DATEVALUE("10/1/20"&amp;RIGHT(BO$1,2)),$U735&lt;=DATEVALUE("9/30/20"&amp;RIGHT(BP$1,2))),NETWORKDAYS(DATEVALUE("10/1/20"&amp;RIGHT(BO$1,2)),$U735,Holidays!$J$3:$J$937),
IF($T735&lt;DATEVALUE("10/1/20"&amp;RIGHT(BO$1,2)),NETWORKDAYS(DATEVALUE("10/1/20"&amp;RIGHT(BO$1,2)),DATEVALUE("9/30/20"&amp;RIGHT(BP$1,2)),Holidays!$J$3:$J$937),
IF($T735&gt;=DATEVALUE("10/1/20"&amp;RIGHT(BO$1,2)),NETWORKDAYS($T735,DATEVALUE("9/30/20"&amp;RIGHT(BP$1,2)),Holidays!$J$3:$J$937),"")))),"")/(NETWORKDAYS($T735,$U735,Holidays!$J$3:$J$937)),0))</f>
        <v/>
      </c>
      <c r="BQ735" s="87" t="str">
        <f>IF($Q735="","",IFERROR(IF(OR(AND($T735&gt;=DATEVALUE("10/1/20"&amp;RIGHT(BP$1,2)),$T735&lt;=DATEVALUE("9/30/20"&amp;RIGHT(BQ$1,2))),AND($U735&gt;=DATEVALUE("10/1/20"&amp;RIGHT(BP$1,2)),$U735&lt;=DATEVALUE("9/30/20"&amp;RIGHT(BQ$1,2))),AND($T735&lt;=DATEVALUE("10/1/20"&amp;RIGHT(BP$1,2)),$U735&gt;=DATEVALUE("9/30/20"&amp;RIGHT(BQ$1,2)))),
IF(AND($T735&gt;=DATEVALUE("10/1/20"&amp;RIGHT(BP$1,2)),$U735&lt;=DATEVALUE("9/30/20"&amp;RIGHT(BQ$1,2))),NETWORKDAYS($T735,$U735,Holidays!$J$3:$J$937),
IF(AND($T735&lt;DATEVALUE("10/1/20"&amp;RIGHT(BP$1,2)),$U735&lt;=DATEVALUE("9/30/20"&amp;RIGHT(BQ$1,2))),NETWORKDAYS(DATEVALUE("10/1/20"&amp;RIGHT(BP$1,2)),$U735,Holidays!$J$3:$J$937),
IF($T735&lt;DATEVALUE("10/1/20"&amp;RIGHT(BP$1,2)),NETWORKDAYS(DATEVALUE("10/1/20"&amp;RIGHT(BP$1,2)),DATEVALUE("9/30/20"&amp;RIGHT(BQ$1,2)),Holidays!$J$3:$J$937),
IF($T735&gt;=DATEVALUE("10/1/20"&amp;RIGHT(BP$1,2)),NETWORKDAYS($T735,DATEVALUE("9/30/20"&amp;RIGHT(BQ$1,2)),Holidays!$J$3:$J$937),"")))),"")/(NETWORKDAYS($T735,$U735,Holidays!$J$3:$J$937)),0))</f>
        <v/>
      </c>
      <c r="BR735" s="87" t="str">
        <f>IF($Q735="","",IFERROR(IF(OR(AND($T735&gt;=DATEVALUE("10/1/20"&amp;RIGHT(BQ$1,2)),$T735&lt;=DATEVALUE("9/30/20"&amp;RIGHT(BR$1,2))),AND($U735&gt;=DATEVALUE("10/1/20"&amp;RIGHT(BQ$1,2)),$U735&lt;=DATEVALUE("9/30/20"&amp;RIGHT(BR$1,2))),AND($T735&lt;=DATEVALUE("10/1/20"&amp;RIGHT(BQ$1,2)),$U735&gt;=DATEVALUE("9/30/20"&amp;RIGHT(BR$1,2)))),
IF(AND($T735&gt;=DATEVALUE("10/1/20"&amp;RIGHT(BQ$1,2)),$U735&lt;=DATEVALUE("9/30/20"&amp;RIGHT(BR$1,2))),NETWORKDAYS($T735,$U735,Holidays!$J$3:$J$937),
IF(AND($T735&lt;DATEVALUE("10/1/20"&amp;RIGHT(BQ$1,2)),$U735&lt;=DATEVALUE("9/30/20"&amp;RIGHT(BR$1,2))),NETWORKDAYS(DATEVALUE("10/1/20"&amp;RIGHT(BQ$1,2)),$U735,Holidays!$J$3:$J$937),
IF($T735&lt;DATEVALUE("10/1/20"&amp;RIGHT(BQ$1,2)),NETWORKDAYS(DATEVALUE("10/1/20"&amp;RIGHT(BQ$1,2)),DATEVALUE("9/30/20"&amp;RIGHT(BR$1,2)),Holidays!$J$3:$J$937),
IF($T735&gt;=DATEVALUE("10/1/20"&amp;RIGHT(BQ$1,2)),NETWORKDAYS($T735,DATEVALUE("9/30/20"&amp;RIGHT(BR$1,2)),Holidays!$J$3:$J$937),"")))),"")/(NETWORKDAYS($T735,$U735,Holidays!$J$3:$J$937)),0))</f>
        <v/>
      </c>
      <c r="BS735" s="87" t="str">
        <f>IF($Q735="","",IFERROR(IF(OR(AND($T735&gt;=DATEVALUE("10/1/20"&amp;RIGHT(BR$1,2)),$T735&lt;=DATEVALUE("9/30/20"&amp;RIGHT(BS$1,2))),AND($U735&gt;=DATEVALUE("10/1/20"&amp;RIGHT(BR$1,2)),$U735&lt;=DATEVALUE("9/30/20"&amp;RIGHT(BS$1,2))),AND($T735&lt;=DATEVALUE("10/1/20"&amp;RIGHT(BR$1,2)),$U735&gt;=DATEVALUE("9/30/20"&amp;RIGHT(BS$1,2)))),
IF(AND($T735&gt;=DATEVALUE("10/1/20"&amp;RIGHT(BR$1,2)),$U735&lt;=DATEVALUE("9/30/20"&amp;RIGHT(BS$1,2))),NETWORKDAYS($T735,$U735,Holidays!$J$3:$J$937),
IF(AND($T735&lt;DATEVALUE("10/1/20"&amp;RIGHT(BR$1,2)),$U735&lt;=DATEVALUE("9/30/20"&amp;RIGHT(BS$1,2))),NETWORKDAYS(DATEVALUE("10/1/20"&amp;RIGHT(BR$1,2)),$U735,Holidays!$J$3:$J$937),
IF($T735&lt;DATEVALUE("10/1/20"&amp;RIGHT(BR$1,2)),NETWORKDAYS(DATEVALUE("10/1/20"&amp;RIGHT(BR$1,2)),DATEVALUE("9/30/20"&amp;RIGHT(BS$1,2)),Holidays!$J$3:$J$937),
IF($T735&gt;=DATEVALUE("10/1/20"&amp;RIGHT(BR$1,2)),NETWORKDAYS($T735,DATEVALUE("9/30/20"&amp;RIGHT(BS$1,2)),Holidays!$J$3:$J$937),"")))),"")/(NETWORKDAYS($T735,$U735,Holidays!$J$3:$J$937)),0))</f>
        <v/>
      </c>
      <c r="BT735" s="87" t="str">
        <f>IF($Q735="","",IFERROR(IF(OR(AND($T735&gt;=DATEVALUE("10/1/20"&amp;RIGHT(BS$1,2)),$T735&lt;=DATEVALUE("9/30/20"&amp;RIGHT(BT$1,2))),AND($U735&gt;=DATEVALUE("10/1/20"&amp;RIGHT(BS$1,2)),$U735&lt;=DATEVALUE("9/30/20"&amp;RIGHT(BT$1,2))),AND($T735&lt;=DATEVALUE("10/1/20"&amp;RIGHT(BS$1,2)),$U735&gt;=DATEVALUE("9/30/20"&amp;RIGHT(BT$1,2)))),
IF(AND($T735&gt;=DATEVALUE("10/1/20"&amp;RIGHT(BS$1,2)),$U735&lt;=DATEVALUE("9/30/20"&amp;RIGHT(BT$1,2))),NETWORKDAYS($T735,$U735,Holidays!$J$3:$J$937),
IF(AND($T735&lt;DATEVALUE("10/1/20"&amp;RIGHT(BS$1,2)),$U735&lt;=DATEVALUE("9/30/20"&amp;RIGHT(BT$1,2))),NETWORKDAYS(DATEVALUE("10/1/20"&amp;RIGHT(BS$1,2)),$U735,Holidays!$J$3:$J$937),
IF($T735&lt;DATEVALUE("10/1/20"&amp;RIGHT(BS$1,2)),NETWORKDAYS(DATEVALUE("10/1/20"&amp;RIGHT(BS$1,2)),DATEVALUE("9/30/20"&amp;RIGHT(BT$1,2)),Holidays!$J$3:$J$937),
IF($T735&gt;=DATEVALUE("10/1/20"&amp;RIGHT(BS$1,2)),NETWORKDAYS($T735,DATEVALUE("9/30/20"&amp;RIGHT(BT$1,2)),Holidays!$J$3:$J$937),"")))),"")/(NETWORKDAYS($T735,$U735,Holidays!$J$3:$J$937)),0))</f>
        <v/>
      </c>
      <c r="BU735" s="87" t="str">
        <f>IF($Q735="","",IFERROR(IF(OR(AND($T735&gt;=DATEVALUE("10/1/20"&amp;RIGHT(BT$1,2)),$T735&lt;=DATEVALUE("9/30/20"&amp;RIGHT(BU$1,2))),AND($U735&gt;=DATEVALUE("10/1/20"&amp;RIGHT(BT$1,2)),$U735&lt;=DATEVALUE("9/30/20"&amp;RIGHT(BU$1,2))),AND($T735&lt;=DATEVALUE("10/1/20"&amp;RIGHT(BT$1,2)),$U735&gt;=DATEVALUE("9/30/20"&amp;RIGHT(BU$1,2)))),
IF(AND($T735&gt;=DATEVALUE("10/1/20"&amp;RIGHT(BT$1,2)),$U735&lt;=DATEVALUE("9/30/20"&amp;RIGHT(BU$1,2))),NETWORKDAYS($T735,$U735,Holidays!$J$3:$J$937),
IF(AND($T735&lt;DATEVALUE("10/1/20"&amp;RIGHT(BT$1,2)),$U735&lt;=DATEVALUE("9/30/20"&amp;RIGHT(BU$1,2))),NETWORKDAYS(DATEVALUE("10/1/20"&amp;RIGHT(BT$1,2)),$U735,Holidays!$J$3:$J$937),
IF($T735&lt;DATEVALUE("10/1/20"&amp;RIGHT(BT$1,2)),NETWORKDAYS(DATEVALUE("10/1/20"&amp;RIGHT(BT$1,2)),DATEVALUE("9/30/20"&amp;RIGHT(BU$1,2)),Holidays!$J$3:$J$937),
IF($T735&gt;=DATEVALUE("10/1/20"&amp;RIGHT(BT$1,2)),NETWORKDAYS($T735,DATEVALUE("9/30/20"&amp;RIGHT(BU$1,2)),Holidays!$J$3:$J$937),"")))),"")/(NETWORKDAYS($T735,$U735,Holidays!$J$3:$J$937)),0))</f>
        <v/>
      </c>
      <c r="BV735" s="87" t="str">
        <f>IF($Q735="","",IFERROR(IF(OR(AND($T735&gt;=DATEVALUE("10/1/20"&amp;RIGHT(BU$1,2)),$T735&lt;=DATEVALUE("9/30/20"&amp;RIGHT(BV$1,2))),AND($U735&gt;=DATEVALUE("10/1/20"&amp;RIGHT(BU$1,2)),$U735&lt;=DATEVALUE("9/30/20"&amp;RIGHT(BV$1,2))),AND($T735&lt;=DATEVALUE("10/1/20"&amp;RIGHT(BU$1,2)),$U735&gt;=DATEVALUE("9/30/20"&amp;RIGHT(BV$1,2)))),
IF(AND($T735&gt;=DATEVALUE("10/1/20"&amp;RIGHT(BU$1,2)),$U735&lt;=DATEVALUE("9/30/20"&amp;RIGHT(BV$1,2))),NETWORKDAYS($T735,$U735,Holidays!$J$3:$J$937),
IF(AND($T735&lt;DATEVALUE("10/1/20"&amp;RIGHT(BU$1,2)),$U735&lt;=DATEVALUE("9/30/20"&amp;RIGHT(BV$1,2))),NETWORKDAYS(DATEVALUE("10/1/20"&amp;RIGHT(BU$1,2)),$U735,Holidays!$J$3:$J$937),
IF($T735&lt;DATEVALUE("10/1/20"&amp;RIGHT(BU$1,2)),NETWORKDAYS(DATEVALUE("10/1/20"&amp;RIGHT(BU$1,2)),DATEVALUE("9/30/20"&amp;RIGHT(BV$1,2)),Holidays!$J$3:$J$937),
IF($T735&gt;=DATEVALUE("10/1/20"&amp;RIGHT(BU$1,2)),NETWORKDAYS($T735,DATEVALUE("9/30/20"&amp;RIGHT(BV$1,2)),Holidays!$J$3:$J$937),"")))),"")/(NETWORKDAYS($T735,$U735,Holidays!$J$3:$J$937)),0))</f>
        <v/>
      </c>
      <c r="BW735" s="87" t="str">
        <f>IF($Q735="","",IFERROR(IF(OR(AND($T735&gt;=DATEVALUE("10/1/20"&amp;RIGHT(BV$1,2)),$T735&lt;=DATEVALUE("9/30/20"&amp;RIGHT(BW$1,2))),AND($U735&gt;=DATEVALUE("10/1/20"&amp;RIGHT(BV$1,2)),$U735&lt;=DATEVALUE("9/30/20"&amp;RIGHT(BW$1,2))),AND($T735&lt;=DATEVALUE("10/1/20"&amp;RIGHT(BV$1,2)),$U735&gt;=DATEVALUE("9/30/20"&amp;RIGHT(BW$1,2)))),
IF(AND($T735&gt;=DATEVALUE("10/1/20"&amp;RIGHT(BV$1,2)),$U735&lt;=DATEVALUE("9/30/20"&amp;RIGHT(BW$1,2))),NETWORKDAYS($T735,$U735,Holidays!$J$3:$J$937),
IF(AND($T735&lt;DATEVALUE("10/1/20"&amp;RIGHT(BV$1,2)),$U735&lt;=DATEVALUE("9/30/20"&amp;RIGHT(BW$1,2))),NETWORKDAYS(DATEVALUE("10/1/20"&amp;RIGHT(BV$1,2)),$U735,Holidays!$J$3:$J$937),
IF($T735&lt;DATEVALUE("10/1/20"&amp;RIGHT(BV$1,2)),NETWORKDAYS(DATEVALUE("10/1/20"&amp;RIGHT(BV$1,2)),DATEVALUE("9/30/20"&amp;RIGHT(BW$1,2)),Holidays!$J$3:$J$937),
IF($T735&gt;=DATEVALUE("10/1/20"&amp;RIGHT(BV$1,2)),NETWORKDAYS($T735,DATEVALUE("9/30/20"&amp;RIGHT(BW$1,2)),Holidays!$J$3:$J$937),"")))),"")/(NETWORKDAYS($T735,$U735,Holidays!$J$3:$J$937)),0))</f>
        <v/>
      </c>
      <c r="BX735" s="87" t="str">
        <f>IF($Q735="","",IFERROR(IF(OR(AND($T735&gt;=DATEVALUE("10/1/20"&amp;RIGHT(BW$1,2)),$T735&lt;=DATEVALUE("9/30/20"&amp;RIGHT(BX$1,2))),AND($U735&gt;=DATEVALUE("10/1/20"&amp;RIGHT(BW$1,2)),$U735&lt;=DATEVALUE("9/30/20"&amp;RIGHT(BX$1,2))),AND($T735&lt;=DATEVALUE("10/1/20"&amp;RIGHT(BW$1,2)),$U735&gt;=DATEVALUE("9/30/20"&amp;RIGHT(BX$1,2)))),
IF(AND($T735&gt;=DATEVALUE("10/1/20"&amp;RIGHT(BW$1,2)),$U735&lt;=DATEVALUE("9/30/20"&amp;RIGHT(BX$1,2))),NETWORKDAYS($T735,$U735,Holidays!$J$3:$J$937),
IF(AND($T735&lt;DATEVALUE("10/1/20"&amp;RIGHT(BW$1,2)),$U735&lt;=DATEVALUE("9/30/20"&amp;RIGHT(BX$1,2))),NETWORKDAYS(DATEVALUE("10/1/20"&amp;RIGHT(BW$1,2)),$U735,Holidays!$J$3:$J$937),
IF($T735&lt;DATEVALUE("10/1/20"&amp;RIGHT(BW$1,2)),NETWORKDAYS(DATEVALUE("10/1/20"&amp;RIGHT(BW$1,2)),DATEVALUE("9/30/20"&amp;RIGHT(BX$1,2)),Holidays!$J$3:$J$937),
IF($T735&gt;=DATEVALUE("10/1/20"&amp;RIGHT(BW$1,2)),NETWORKDAYS($T735,DATEVALUE("9/30/20"&amp;RIGHT(BX$1,2)),Holidays!$J$3:$J$937),"")))),"")/(NETWORKDAYS($T735,$U735,Holidays!$J$3:$J$937)),0))</f>
        <v/>
      </c>
      <c r="BY735" s="87" t="str">
        <f>IF($Q735="","",IFERROR(IF(OR(AND($T735&gt;=DATEVALUE("10/1/20"&amp;RIGHT(BX$1,2)),$T735&lt;=DATEVALUE("9/30/20"&amp;RIGHT(BY$1,2))),AND($U735&gt;=DATEVALUE("10/1/20"&amp;RIGHT(BX$1,2)),$U735&lt;=DATEVALUE("9/30/20"&amp;RIGHT(BY$1,2))),AND($T735&lt;=DATEVALUE("10/1/20"&amp;RIGHT(BX$1,2)),$U735&gt;=DATEVALUE("9/30/20"&amp;RIGHT(BY$1,2)))),
IF(AND($T735&gt;=DATEVALUE("10/1/20"&amp;RIGHT(BX$1,2)),$U735&lt;=DATEVALUE("9/30/20"&amp;RIGHT(BY$1,2))),NETWORKDAYS($T735,$U735,Holidays!$J$3:$J$937),
IF(AND($T735&lt;DATEVALUE("10/1/20"&amp;RIGHT(BX$1,2)),$U735&lt;=DATEVALUE("9/30/20"&amp;RIGHT(BY$1,2))),NETWORKDAYS(DATEVALUE("10/1/20"&amp;RIGHT(BX$1,2)),$U735,Holidays!$J$3:$J$937),
IF($T735&lt;DATEVALUE("10/1/20"&amp;RIGHT(BX$1,2)),NETWORKDAYS(DATEVALUE("10/1/20"&amp;RIGHT(BX$1,2)),DATEVALUE("9/30/20"&amp;RIGHT(BY$1,2)),Holidays!$J$3:$J$937),
IF($T735&gt;=DATEVALUE("10/1/20"&amp;RIGHT(BX$1,2)),NETWORKDAYS($T735,DATEVALUE("9/30/20"&amp;RIGHT(BY$1,2)),Holidays!$J$3:$J$937),"")))),"")/(NETWORKDAYS($T735,$U735,Holidays!$J$3:$J$937)),0))</f>
        <v/>
      </c>
      <c r="BZ735" s="87" t="str">
        <f>IF($Q735="","",IFERROR(IF(OR(AND($T735&gt;=DATEVALUE("10/1/20"&amp;RIGHT(BY$1,2)),$T735&lt;=DATEVALUE("9/30/20"&amp;RIGHT(BZ$1,2))),AND($U735&gt;=DATEVALUE("10/1/20"&amp;RIGHT(BY$1,2)),$U735&lt;=DATEVALUE("9/30/20"&amp;RIGHT(BZ$1,2))),AND($T735&lt;=DATEVALUE("10/1/20"&amp;RIGHT(BY$1,2)),$U735&gt;=DATEVALUE("9/30/20"&amp;RIGHT(BZ$1,2)))),
IF(AND($T735&gt;=DATEVALUE("10/1/20"&amp;RIGHT(BY$1,2)),$U735&lt;=DATEVALUE("9/30/20"&amp;RIGHT(BZ$1,2))),NETWORKDAYS($T735,$U735,Holidays!$J$3:$J$937),
IF(AND($T735&lt;DATEVALUE("10/1/20"&amp;RIGHT(BY$1,2)),$U735&lt;=DATEVALUE("9/30/20"&amp;RIGHT(BZ$1,2))),NETWORKDAYS(DATEVALUE("10/1/20"&amp;RIGHT(BY$1,2)),$U735,Holidays!$J$3:$J$937),
IF($T735&lt;DATEVALUE("10/1/20"&amp;RIGHT(BY$1,2)),NETWORKDAYS(DATEVALUE("10/1/20"&amp;RIGHT(BY$1,2)),DATEVALUE("9/30/20"&amp;RIGHT(BZ$1,2)),Holidays!$J$3:$J$937),
IF($T735&gt;=DATEVALUE("10/1/20"&amp;RIGHT(BY$1,2)),NETWORKDAYS($T735,DATEVALUE("9/30/20"&amp;RIGHT(BZ$1,2)),Holidays!$J$3:$J$937),"")))),"")/(NETWORKDAYS($T735,$U735,Holidays!$J$3:$J$937)),0))</f>
        <v/>
      </c>
      <c r="CA735" s="87" t="str">
        <f>IF($Q735="","",IFERROR(IF(OR(AND($T735&gt;=DATEVALUE("10/1/20"&amp;RIGHT(BZ$1,2)),$T735&lt;=DATEVALUE("9/30/20"&amp;RIGHT(CA$1,2))),AND($U735&gt;=DATEVALUE("10/1/20"&amp;RIGHT(BZ$1,2)),$U735&lt;=DATEVALUE("9/30/20"&amp;RIGHT(CA$1,2))),AND($T735&lt;=DATEVALUE("10/1/20"&amp;RIGHT(BZ$1,2)),$U735&gt;=DATEVALUE("9/30/20"&amp;RIGHT(CA$1,2)))),
IF(AND($T735&gt;=DATEVALUE("10/1/20"&amp;RIGHT(BZ$1,2)),$U735&lt;=DATEVALUE("9/30/20"&amp;RIGHT(CA$1,2))),NETWORKDAYS($T735,$U735,Holidays!$J$3:$J$937),
IF(AND($T735&lt;DATEVALUE("10/1/20"&amp;RIGHT(BZ$1,2)),$U735&lt;=DATEVALUE("9/30/20"&amp;RIGHT(CA$1,2))),NETWORKDAYS(DATEVALUE("10/1/20"&amp;RIGHT(BZ$1,2)),$U735,Holidays!$J$3:$J$937),
IF($T735&lt;DATEVALUE("10/1/20"&amp;RIGHT(BZ$1,2)),NETWORKDAYS(DATEVALUE("10/1/20"&amp;RIGHT(BZ$1,2)),DATEVALUE("9/30/20"&amp;RIGHT(CA$1,2)),Holidays!$J$3:$J$937),
IF($T735&gt;=DATEVALUE("10/1/20"&amp;RIGHT(BZ$1,2)),NETWORKDAYS($T735,DATEVALUE("9/30/20"&amp;RIGHT(CA$1,2)),Holidays!$J$3:$J$937),"")))),"")/(NETWORKDAYS($T735,$U735,Holidays!$J$3:$J$937)),0))</f>
        <v/>
      </c>
      <c r="CB735" s="87" t="str">
        <f>IF($Q735="","",IFERROR(IF(OR(AND($T735&gt;=DATEVALUE("10/1/20"&amp;RIGHT(CA$1,2)),$T735&lt;=DATEVALUE("9/30/20"&amp;RIGHT(CB$1,2))),AND($U735&gt;=DATEVALUE("10/1/20"&amp;RIGHT(CA$1,2)),$U735&lt;=DATEVALUE("9/30/20"&amp;RIGHT(CB$1,2))),AND($T735&lt;=DATEVALUE("10/1/20"&amp;RIGHT(CA$1,2)),$U735&gt;=DATEVALUE("9/30/20"&amp;RIGHT(CB$1,2)))),
IF(AND($T735&gt;=DATEVALUE("10/1/20"&amp;RIGHT(CA$1,2)),$U735&lt;=DATEVALUE("9/30/20"&amp;RIGHT(CB$1,2))),NETWORKDAYS($T735,$U735,Holidays!$J$3:$J$937),
IF(AND($T735&lt;DATEVALUE("10/1/20"&amp;RIGHT(CA$1,2)),$U735&lt;=DATEVALUE("9/30/20"&amp;RIGHT(CB$1,2))),NETWORKDAYS(DATEVALUE("10/1/20"&amp;RIGHT(CA$1,2)),$U735,Holidays!$J$3:$J$937),
IF($T735&lt;DATEVALUE("10/1/20"&amp;RIGHT(CA$1,2)),NETWORKDAYS(DATEVALUE("10/1/20"&amp;RIGHT(CA$1,2)),DATEVALUE("9/30/20"&amp;RIGHT(CB$1,2)),Holidays!$J$3:$J$937),
IF($T735&gt;=DATEVALUE("10/1/20"&amp;RIGHT(CA$1,2)),NETWORKDAYS($T735,DATEVALUE("9/30/20"&amp;RIGHT(CB$1,2)),Holidays!$J$3:$J$937),"")))),"")/(NETWORKDAYS($T735,$U735,Holidays!$J$3:$J$937)),0))</f>
        <v/>
      </c>
    </row>
    <row r="736" spans="1:80">
      <c r="A736" s="97"/>
      <c r="B736" s="98" t="str">
        <f ca="1">IF(NOT($A736=""),OFFSET('WBS Reference &amp; User Procedure'!$A$1,MATCH($A736,'WBS Reference &amp; User Procedure'!$A:$A,0)-1,1),"")</f>
        <v/>
      </c>
      <c r="D736" s="97"/>
      <c r="T736" s="104" t="str">
        <f>IF(NOT(Q736=""),IF(NOT($S736=""),$S736,#REF!),"")</f>
        <v/>
      </c>
      <c r="U736" s="104" t="str">
        <f>IF(NOT(Q736=""),WORKDAY(T736,Q736,Holidays!$J$3:$J$937),"")</f>
        <v/>
      </c>
      <c r="V736" s="104"/>
      <c r="W736" s="104"/>
      <c r="X736" s="101" t="str">
        <f t="shared" si="153"/>
        <v/>
      </c>
      <c r="AL736" s="87" t="str">
        <f t="shared" ca="1" si="164"/>
        <v/>
      </c>
      <c r="AN736" s="87" t="str">
        <f t="shared" ref="AN736:AW745" ca="1" si="165">IF($Q736="","",IFERROR(OFFSET(INDIRECT("'"&amp;KEY_RESOURCE_STRUCTURE_TAB&amp;"'!"&amp;KEY_RATE_SET_INDEX&amp;""),$AL736-1,COLUMN()-34),0))</f>
        <v/>
      </c>
      <c r="AO736" s="87" t="str">
        <f t="shared" ca="1" si="165"/>
        <v/>
      </c>
      <c r="AP736" s="87" t="str">
        <f t="shared" ca="1" si="165"/>
        <v/>
      </c>
      <c r="AQ736" s="87" t="str">
        <f t="shared" ca="1" si="165"/>
        <v/>
      </c>
      <c r="AR736" s="87" t="str">
        <f t="shared" ca="1" si="165"/>
        <v/>
      </c>
      <c r="AS736" s="87" t="str">
        <f t="shared" ca="1" si="165"/>
        <v/>
      </c>
      <c r="AT736" s="87" t="str">
        <f t="shared" ca="1" si="165"/>
        <v/>
      </c>
      <c r="AU736" s="87" t="str">
        <f t="shared" ca="1" si="165"/>
        <v/>
      </c>
      <c r="AV736" s="87" t="str">
        <f t="shared" ca="1" si="165"/>
        <v/>
      </c>
      <c r="AW736" s="87" t="str">
        <f t="shared" ca="1" si="165"/>
        <v/>
      </c>
      <c r="AX736" s="87" t="str">
        <f t="shared" ref="AX736:BG745" ca="1" si="166">IF($Q736="","",IFERROR(OFFSET(INDIRECT("'"&amp;KEY_RESOURCE_STRUCTURE_TAB&amp;"'!"&amp;KEY_RATE_SET_INDEX&amp;""),$AL736-1,COLUMN()-34),0))</f>
        <v/>
      </c>
      <c r="AY736" s="87" t="str">
        <f t="shared" ca="1" si="166"/>
        <v/>
      </c>
      <c r="AZ736" s="87" t="str">
        <f t="shared" ca="1" si="166"/>
        <v/>
      </c>
      <c r="BA736" s="87" t="str">
        <f t="shared" ca="1" si="166"/>
        <v/>
      </c>
      <c r="BB736" s="87" t="str">
        <f t="shared" ca="1" si="166"/>
        <v/>
      </c>
      <c r="BC736" s="87" t="str">
        <f t="shared" ca="1" si="166"/>
        <v/>
      </c>
      <c r="BD736" s="87" t="str">
        <f t="shared" ca="1" si="166"/>
        <v/>
      </c>
      <c r="BE736" s="87" t="str">
        <f t="shared" ca="1" si="166"/>
        <v/>
      </c>
      <c r="BF736" s="87" t="str">
        <f t="shared" ca="1" si="166"/>
        <v/>
      </c>
      <c r="BG736" s="87" t="str">
        <f t="shared" ca="1" si="166"/>
        <v/>
      </c>
      <c r="BI736" s="87" t="str">
        <f>IF($Q736="","",IFERROR(IF(OR(AND($T736&gt;=DATEVALUE("10/1/20"&amp;RIGHT(BH$1,2)),$T736&lt;=DATEVALUE("9/30/20"&amp;RIGHT(BI$1,2))),AND($U736&gt;=DATEVALUE("10/1/20"&amp;RIGHT(BH$1,2)),$U736&lt;=DATEVALUE("9/30/20"&amp;RIGHT(BI$1,2))),AND($T736&lt;=DATEVALUE("10/1/20"&amp;RIGHT(BH$1,2)),$U736&gt;=DATEVALUE("9/30/20"&amp;RIGHT(BI$1,2)))),
IF(AND($T736&gt;=DATEVALUE("10/1/20"&amp;RIGHT(BH$1,2)),$U736&lt;=DATEVALUE("9/30/20"&amp;RIGHT(BI$1,2))),NETWORKDAYS($T736,$U736,Holidays!$J$3:$J$937),
IF(AND($T736&lt;DATEVALUE("10/1/20"&amp;RIGHT(BH$1,2)),$U736&lt;=DATEVALUE("9/30/20"&amp;RIGHT(BI$1,2))),NETWORKDAYS(DATEVALUE("10/1/20"&amp;RIGHT(BH$1,2)),$U736,Holidays!$J$3:$J$937),
IF($T736&lt;DATEVALUE("10/1/20"&amp;RIGHT(BH$1,2)),NETWORKDAYS(DATEVALUE("10/1/20"&amp;RIGHT(BH$1,2)),DATEVALUE("9/30/20"&amp;RIGHT(BI$1,2)),Holidays!$J$3:$J$937),
IF($T736&gt;=DATEVALUE("10/1/20"&amp;RIGHT(BH$1,2)),NETWORKDAYS($T736,DATEVALUE("9/30/20"&amp;RIGHT(BI$1,2)),Holidays!$J$3:$J$937),"")))),"")/(NETWORKDAYS($T736,$U736,Holidays!$J$3:$J$937)),0))</f>
        <v/>
      </c>
      <c r="BJ736" s="87" t="str">
        <f>IF($Q736="","",IFERROR(IF(OR(AND($T736&gt;=DATEVALUE("10/1/20"&amp;RIGHT(BI$1,2)),$T736&lt;=DATEVALUE("9/30/20"&amp;RIGHT(BJ$1,2))),AND($U736&gt;=DATEVALUE("10/1/20"&amp;RIGHT(BI$1,2)),$U736&lt;=DATEVALUE("9/30/20"&amp;RIGHT(BJ$1,2))),AND($T736&lt;=DATEVALUE("10/1/20"&amp;RIGHT(BI$1,2)),$U736&gt;=DATEVALUE("9/30/20"&amp;RIGHT(BJ$1,2)))),
IF(AND($T736&gt;=DATEVALUE("10/1/20"&amp;RIGHT(BI$1,2)),$U736&lt;=DATEVALUE("9/30/20"&amp;RIGHT(BJ$1,2))),NETWORKDAYS($T736,$U736,Holidays!$J$3:$J$937),
IF(AND($T736&lt;DATEVALUE("10/1/20"&amp;RIGHT(BI$1,2)),$U736&lt;=DATEVALUE("9/30/20"&amp;RIGHT(BJ$1,2))),NETWORKDAYS(DATEVALUE("10/1/20"&amp;RIGHT(BI$1,2)),$U736,Holidays!$J$3:$J$937),
IF($T736&lt;DATEVALUE("10/1/20"&amp;RIGHT(BI$1,2)),NETWORKDAYS(DATEVALUE("10/1/20"&amp;RIGHT(BI$1,2)),DATEVALUE("9/30/20"&amp;RIGHT(BJ$1,2)),Holidays!$J$3:$J$937),
IF($T736&gt;=DATEVALUE("10/1/20"&amp;RIGHT(BI$1,2)),NETWORKDAYS($T736,DATEVALUE("9/30/20"&amp;RIGHT(BJ$1,2)),Holidays!$J$3:$J$937),"")))),"")/(NETWORKDAYS($T736,$U736,Holidays!$J$3:$J$937)),0))</f>
        <v/>
      </c>
      <c r="BK736" s="87" t="str">
        <f>IF($Q736="","",IFERROR(IF(OR(AND($T736&gt;=DATEVALUE("10/1/20"&amp;RIGHT(BJ$1,2)),$T736&lt;=DATEVALUE("9/30/20"&amp;RIGHT(BK$1,2))),AND($U736&gt;=DATEVALUE("10/1/20"&amp;RIGHT(BJ$1,2)),$U736&lt;=DATEVALUE("9/30/20"&amp;RIGHT(BK$1,2))),AND($T736&lt;=DATEVALUE("10/1/20"&amp;RIGHT(BJ$1,2)),$U736&gt;=DATEVALUE("9/30/20"&amp;RIGHT(BK$1,2)))),
IF(AND($T736&gt;=DATEVALUE("10/1/20"&amp;RIGHT(BJ$1,2)),$U736&lt;=DATEVALUE("9/30/20"&amp;RIGHT(BK$1,2))),NETWORKDAYS($T736,$U736,Holidays!$J$3:$J$937),
IF(AND($T736&lt;DATEVALUE("10/1/20"&amp;RIGHT(BJ$1,2)),$U736&lt;=DATEVALUE("9/30/20"&amp;RIGHT(BK$1,2))),NETWORKDAYS(DATEVALUE("10/1/20"&amp;RIGHT(BJ$1,2)),$U736,Holidays!$J$3:$J$937),
IF($T736&lt;DATEVALUE("10/1/20"&amp;RIGHT(BJ$1,2)),NETWORKDAYS(DATEVALUE("10/1/20"&amp;RIGHT(BJ$1,2)),DATEVALUE("9/30/20"&amp;RIGHT(BK$1,2)),Holidays!$J$3:$J$937),
IF($T736&gt;=DATEVALUE("10/1/20"&amp;RIGHT(BJ$1,2)),NETWORKDAYS($T736,DATEVALUE("9/30/20"&amp;RIGHT(BK$1,2)),Holidays!$J$3:$J$937),"")))),"")/(NETWORKDAYS($T736,$U736,Holidays!$J$3:$J$937)),0))</f>
        <v/>
      </c>
      <c r="BL736" s="87" t="str">
        <f>IF($Q736="","",IFERROR(IF(OR(AND($T736&gt;=DATEVALUE("10/1/20"&amp;RIGHT(BK$1,2)),$T736&lt;=DATEVALUE("9/30/20"&amp;RIGHT(BL$1,2))),AND($U736&gt;=DATEVALUE("10/1/20"&amp;RIGHT(BK$1,2)),$U736&lt;=DATEVALUE("9/30/20"&amp;RIGHT(BL$1,2))),AND($T736&lt;=DATEVALUE("10/1/20"&amp;RIGHT(BK$1,2)),$U736&gt;=DATEVALUE("9/30/20"&amp;RIGHT(BL$1,2)))),
IF(AND($T736&gt;=DATEVALUE("10/1/20"&amp;RIGHT(BK$1,2)),$U736&lt;=DATEVALUE("9/30/20"&amp;RIGHT(BL$1,2))),NETWORKDAYS($T736,$U736,Holidays!$J$3:$J$937),
IF(AND($T736&lt;DATEVALUE("10/1/20"&amp;RIGHT(BK$1,2)),$U736&lt;=DATEVALUE("9/30/20"&amp;RIGHT(BL$1,2))),NETWORKDAYS(DATEVALUE("10/1/20"&amp;RIGHT(BK$1,2)),$U736,Holidays!$J$3:$J$937),
IF($T736&lt;DATEVALUE("10/1/20"&amp;RIGHT(BK$1,2)),NETWORKDAYS(DATEVALUE("10/1/20"&amp;RIGHT(BK$1,2)),DATEVALUE("9/30/20"&amp;RIGHT(BL$1,2)),Holidays!$J$3:$J$937),
IF($T736&gt;=DATEVALUE("10/1/20"&amp;RIGHT(BK$1,2)),NETWORKDAYS($T736,DATEVALUE("9/30/20"&amp;RIGHT(BL$1,2)),Holidays!$J$3:$J$937),"")))),"")/(NETWORKDAYS($T736,$U736,Holidays!$J$3:$J$937)),0))</f>
        <v/>
      </c>
      <c r="BM736" s="87" t="str">
        <f>IF($Q736="","",IFERROR(IF(OR(AND($T736&gt;=DATEVALUE("10/1/20"&amp;RIGHT(BL$1,2)),$T736&lt;=DATEVALUE("9/30/20"&amp;RIGHT(BM$1,2))),AND($U736&gt;=DATEVALUE("10/1/20"&amp;RIGHT(BL$1,2)),$U736&lt;=DATEVALUE("9/30/20"&amp;RIGHT(BM$1,2))),AND($T736&lt;=DATEVALUE("10/1/20"&amp;RIGHT(BL$1,2)),$U736&gt;=DATEVALUE("9/30/20"&amp;RIGHT(BM$1,2)))),
IF(AND($T736&gt;=DATEVALUE("10/1/20"&amp;RIGHT(BL$1,2)),$U736&lt;=DATEVALUE("9/30/20"&amp;RIGHT(BM$1,2))),NETWORKDAYS($T736,$U736,Holidays!$J$3:$J$937),
IF(AND($T736&lt;DATEVALUE("10/1/20"&amp;RIGHT(BL$1,2)),$U736&lt;=DATEVALUE("9/30/20"&amp;RIGHT(BM$1,2))),NETWORKDAYS(DATEVALUE("10/1/20"&amp;RIGHT(BL$1,2)),$U736,Holidays!$J$3:$J$937),
IF($T736&lt;DATEVALUE("10/1/20"&amp;RIGHT(BL$1,2)),NETWORKDAYS(DATEVALUE("10/1/20"&amp;RIGHT(BL$1,2)),DATEVALUE("9/30/20"&amp;RIGHT(BM$1,2)),Holidays!$J$3:$J$937),
IF($T736&gt;=DATEVALUE("10/1/20"&amp;RIGHT(BL$1,2)),NETWORKDAYS($T736,DATEVALUE("9/30/20"&amp;RIGHT(BM$1,2)),Holidays!$J$3:$J$937),"")))),"")/(NETWORKDAYS($T736,$U736,Holidays!$J$3:$J$937)),0))</f>
        <v/>
      </c>
      <c r="BN736" s="87" t="str">
        <f>IF($Q736="","",IFERROR(IF(OR(AND($T736&gt;=DATEVALUE("10/1/20"&amp;RIGHT(BM$1,2)),$T736&lt;=DATEVALUE("9/30/20"&amp;RIGHT(BN$1,2))),AND($U736&gt;=DATEVALUE("10/1/20"&amp;RIGHT(BM$1,2)),$U736&lt;=DATEVALUE("9/30/20"&amp;RIGHT(BN$1,2))),AND($T736&lt;=DATEVALUE("10/1/20"&amp;RIGHT(BM$1,2)),$U736&gt;=DATEVALUE("9/30/20"&amp;RIGHT(BN$1,2)))),
IF(AND($T736&gt;=DATEVALUE("10/1/20"&amp;RIGHT(BM$1,2)),$U736&lt;=DATEVALUE("9/30/20"&amp;RIGHT(BN$1,2))),NETWORKDAYS($T736,$U736,Holidays!$J$3:$J$937),
IF(AND($T736&lt;DATEVALUE("10/1/20"&amp;RIGHT(BM$1,2)),$U736&lt;=DATEVALUE("9/30/20"&amp;RIGHT(BN$1,2))),NETWORKDAYS(DATEVALUE("10/1/20"&amp;RIGHT(BM$1,2)),$U736,Holidays!$J$3:$J$937),
IF($T736&lt;DATEVALUE("10/1/20"&amp;RIGHT(BM$1,2)),NETWORKDAYS(DATEVALUE("10/1/20"&amp;RIGHT(BM$1,2)),DATEVALUE("9/30/20"&amp;RIGHT(BN$1,2)),Holidays!$J$3:$J$937),
IF($T736&gt;=DATEVALUE("10/1/20"&amp;RIGHT(BM$1,2)),NETWORKDAYS($T736,DATEVALUE("9/30/20"&amp;RIGHT(BN$1,2)),Holidays!$J$3:$J$937),"")))),"")/(NETWORKDAYS($T736,$U736,Holidays!$J$3:$J$937)),0))</f>
        <v/>
      </c>
      <c r="BO736" s="87" t="str">
        <f>IF($Q736="","",IFERROR(IF(OR(AND($T736&gt;=DATEVALUE("10/1/20"&amp;RIGHT(BN$1,2)),$T736&lt;=DATEVALUE("9/30/20"&amp;RIGHT(BO$1,2))),AND($U736&gt;=DATEVALUE("10/1/20"&amp;RIGHT(BN$1,2)),$U736&lt;=DATEVALUE("9/30/20"&amp;RIGHT(BO$1,2))),AND($T736&lt;=DATEVALUE("10/1/20"&amp;RIGHT(BN$1,2)),$U736&gt;=DATEVALUE("9/30/20"&amp;RIGHT(BO$1,2)))),
IF(AND($T736&gt;=DATEVALUE("10/1/20"&amp;RIGHT(BN$1,2)),$U736&lt;=DATEVALUE("9/30/20"&amp;RIGHT(BO$1,2))),NETWORKDAYS($T736,$U736,Holidays!$J$3:$J$937),
IF(AND($T736&lt;DATEVALUE("10/1/20"&amp;RIGHT(BN$1,2)),$U736&lt;=DATEVALUE("9/30/20"&amp;RIGHT(BO$1,2))),NETWORKDAYS(DATEVALUE("10/1/20"&amp;RIGHT(BN$1,2)),$U736,Holidays!$J$3:$J$937),
IF($T736&lt;DATEVALUE("10/1/20"&amp;RIGHT(BN$1,2)),NETWORKDAYS(DATEVALUE("10/1/20"&amp;RIGHT(BN$1,2)),DATEVALUE("9/30/20"&amp;RIGHT(BO$1,2)),Holidays!$J$3:$J$937),
IF($T736&gt;=DATEVALUE("10/1/20"&amp;RIGHT(BN$1,2)),NETWORKDAYS($T736,DATEVALUE("9/30/20"&amp;RIGHT(BO$1,2)),Holidays!$J$3:$J$937),"")))),"")/(NETWORKDAYS($T736,$U736,Holidays!$J$3:$J$937)),0))</f>
        <v/>
      </c>
      <c r="BP736" s="87" t="str">
        <f>IF($Q736="","",IFERROR(IF(OR(AND($T736&gt;=DATEVALUE("10/1/20"&amp;RIGHT(BO$1,2)),$T736&lt;=DATEVALUE("9/30/20"&amp;RIGHT(BP$1,2))),AND($U736&gt;=DATEVALUE("10/1/20"&amp;RIGHT(BO$1,2)),$U736&lt;=DATEVALUE("9/30/20"&amp;RIGHT(BP$1,2))),AND($T736&lt;=DATEVALUE("10/1/20"&amp;RIGHT(BO$1,2)),$U736&gt;=DATEVALUE("9/30/20"&amp;RIGHT(BP$1,2)))),
IF(AND($T736&gt;=DATEVALUE("10/1/20"&amp;RIGHT(BO$1,2)),$U736&lt;=DATEVALUE("9/30/20"&amp;RIGHT(BP$1,2))),NETWORKDAYS($T736,$U736,Holidays!$J$3:$J$937),
IF(AND($T736&lt;DATEVALUE("10/1/20"&amp;RIGHT(BO$1,2)),$U736&lt;=DATEVALUE("9/30/20"&amp;RIGHT(BP$1,2))),NETWORKDAYS(DATEVALUE("10/1/20"&amp;RIGHT(BO$1,2)),$U736,Holidays!$J$3:$J$937),
IF($T736&lt;DATEVALUE("10/1/20"&amp;RIGHT(BO$1,2)),NETWORKDAYS(DATEVALUE("10/1/20"&amp;RIGHT(BO$1,2)),DATEVALUE("9/30/20"&amp;RIGHT(BP$1,2)),Holidays!$J$3:$J$937),
IF($T736&gt;=DATEVALUE("10/1/20"&amp;RIGHT(BO$1,2)),NETWORKDAYS($T736,DATEVALUE("9/30/20"&amp;RIGHT(BP$1,2)),Holidays!$J$3:$J$937),"")))),"")/(NETWORKDAYS($T736,$U736,Holidays!$J$3:$J$937)),0))</f>
        <v/>
      </c>
      <c r="BQ736" s="87" t="str">
        <f>IF($Q736="","",IFERROR(IF(OR(AND($T736&gt;=DATEVALUE("10/1/20"&amp;RIGHT(BP$1,2)),$T736&lt;=DATEVALUE("9/30/20"&amp;RIGHT(BQ$1,2))),AND($U736&gt;=DATEVALUE("10/1/20"&amp;RIGHT(BP$1,2)),$U736&lt;=DATEVALUE("9/30/20"&amp;RIGHT(BQ$1,2))),AND($T736&lt;=DATEVALUE("10/1/20"&amp;RIGHT(BP$1,2)),$U736&gt;=DATEVALUE("9/30/20"&amp;RIGHT(BQ$1,2)))),
IF(AND($T736&gt;=DATEVALUE("10/1/20"&amp;RIGHT(BP$1,2)),$U736&lt;=DATEVALUE("9/30/20"&amp;RIGHT(BQ$1,2))),NETWORKDAYS($T736,$U736,Holidays!$J$3:$J$937),
IF(AND($T736&lt;DATEVALUE("10/1/20"&amp;RIGHT(BP$1,2)),$U736&lt;=DATEVALUE("9/30/20"&amp;RIGHT(BQ$1,2))),NETWORKDAYS(DATEVALUE("10/1/20"&amp;RIGHT(BP$1,2)),$U736,Holidays!$J$3:$J$937),
IF($T736&lt;DATEVALUE("10/1/20"&amp;RIGHT(BP$1,2)),NETWORKDAYS(DATEVALUE("10/1/20"&amp;RIGHT(BP$1,2)),DATEVALUE("9/30/20"&amp;RIGHT(BQ$1,2)),Holidays!$J$3:$J$937),
IF($T736&gt;=DATEVALUE("10/1/20"&amp;RIGHT(BP$1,2)),NETWORKDAYS($T736,DATEVALUE("9/30/20"&amp;RIGHT(BQ$1,2)),Holidays!$J$3:$J$937),"")))),"")/(NETWORKDAYS($T736,$U736,Holidays!$J$3:$J$937)),0))</f>
        <v/>
      </c>
      <c r="BR736" s="87" t="str">
        <f>IF($Q736="","",IFERROR(IF(OR(AND($T736&gt;=DATEVALUE("10/1/20"&amp;RIGHT(BQ$1,2)),$T736&lt;=DATEVALUE("9/30/20"&amp;RIGHT(BR$1,2))),AND($U736&gt;=DATEVALUE("10/1/20"&amp;RIGHT(BQ$1,2)),$U736&lt;=DATEVALUE("9/30/20"&amp;RIGHT(BR$1,2))),AND($T736&lt;=DATEVALUE("10/1/20"&amp;RIGHT(BQ$1,2)),$U736&gt;=DATEVALUE("9/30/20"&amp;RIGHT(BR$1,2)))),
IF(AND($T736&gt;=DATEVALUE("10/1/20"&amp;RIGHT(BQ$1,2)),$U736&lt;=DATEVALUE("9/30/20"&amp;RIGHT(BR$1,2))),NETWORKDAYS($T736,$U736,Holidays!$J$3:$J$937),
IF(AND($T736&lt;DATEVALUE("10/1/20"&amp;RIGHT(BQ$1,2)),$U736&lt;=DATEVALUE("9/30/20"&amp;RIGHT(BR$1,2))),NETWORKDAYS(DATEVALUE("10/1/20"&amp;RIGHT(BQ$1,2)),$U736,Holidays!$J$3:$J$937),
IF($T736&lt;DATEVALUE("10/1/20"&amp;RIGHT(BQ$1,2)),NETWORKDAYS(DATEVALUE("10/1/20"&amp;RIGHT(BQ$1,2)),DATEVALUE("9/30/20"&amp;RIGHT(BR$1,2)),Holidays!$J$3:$J$937),
IF($T736&gt;=DATEVALUE("10/1/20"&amp;RIGHT(BQ$1,2)),NETWORKDAYS($T736,DATEVALUE("9/30/20"&amp;RIGHT(BR$1,2)),Holidays!$J$3:$J$937),"")))),"")/(NETWORKDAYS($T736,$U736,Holidays!$J$3:$J$937)),0))</f>
        <v/>
      </c>
      <c r="BS736" s="87" t="str">
        <f>IF($Q736="","",IFERROR(IF(OR(AND($T736&gt;=DATEVALUE("10/1/20"&amp;RIGHT(BR$1,2)),$T736&lt;=DATEVALUE("9/30/20"&amp;RIGHT(BS$1,2))),AND($U736&gt;=DATEVALUE("10/1/20"&amp;RIGHT(BR$1,2)),$U736&lt;=DATEVALUE("9/30/20"&amp;RIGHT(BS$1,2))),AND($T736&lt;=DATEVALUE("10/1/20"&amp;RIGHT(BR$1,2)),$U736&gt;=DATEVALUE("9/30/20"&amp;RIGHT(BS$1,2)))),
IF(AND($T736&gt;=DATEVALUE("10/1/20"&amp;RIGHT(BR$1,2)),$U736&lt;=DATEVALUE("9/30/20"&amp;RIGHT(BS$1,2))),NETWORKDAYS($T736,$U736,Holidays!$J$3:$J$937),
IF(AND($T736&lt;DATEVALUE("10/1/20"&amp;RIGHT(BR$1,2)),$U736&lt;=DATEVALUE("9/30/20"&amp;RIGHT(BS$1,2))),NETWORKDAYS(DATEVALUE("10/1/20"&amp;RIGHT(BR$1,2)),$U736,Holidays!$J$3:$J$937),
IF($T736&lt;DATEVALUE("10/1/20"&amp;RIGHT(BR$1,2)),NETWORKDAYS(DATEVALUE("10/1/20"&amp;RIGHT(BR$1,2)),DATEVALUE("9/30/20"&amp;RIGHT(BS$1,2)),Holidays!$J$3:$J$937),
IF($T736&gt;=DATEVALUE("10/1/20"&amp;RIGHT(BR$1,2)),NETWORKDAYS($T736,DATEVALUE("9/30/20"&amp;RIGHT(BS$1,2)),Holidays!$J$3:$J$937),"")))),"")/(NETWORKDAYS($T736,$U736,Holidays!$J$3:$J$937)),0))</f>
        <v/>
      </c>
      <c r="BT736" s="87" t="str">
        <f>IF($Q736="","",IFERROR(IF(OR(AND($T736&gt;=DATEVALUE("10/1/20"&amp;RIGHT(BS$1,2)),$T736&lt;=DATEVALUE("9/30/20"&amp;RIGHT(BT$1,2))),AND($U736&gt;=DATEVALUE("10/1/20"&amp;RIGHT(BS$1,2)),$U736&lt;=DATEVALUE("9/30/20"&amp;RIGHT(BT$1,2))),AND($T736&lt;=DATEVALUE("10/1/20"&amp;RIGHT(BS$1,2)),$U736&gt;=DATEVALUE("9/30/20"&amp;RIGHT(BT$1,2)))),
IF(AND($T736&gt;=DATEVALUE("10/1/20"&amp;RIGHT(BS$1,2)),$U736&lt;=DATEVALUE("9/30/20"&amp;RIGHT(BT$1,2))),NETWORKDAYS($T736,$U736,Holidays!$J$3:$J$937),
IF(AND($T736&lt;DATEVALUE("10/1/20"&amp;RIGHT(BS$1,2)),$U736&lt;=DATEVALUE("9/30/20"&amp;RIGHT(BT$1,2))),NETWORKDAYS(DATEVALUE("10/1/20"&amp;RIGHT(BS$1,2)),$U736,Holidays!$J$3:$J$937),
IF($T736&lt;DATEVALUE("10/1/20"&amp;RIGHT(BS$1,2)),NETWORKDAYS(DATEVALUE("10/1/20"&amp;RIGHT(BS$1,2)),DATEVALUE("9/30/20"&amp;RIGHT(BT$1,2)),Holidays!$J$3:$J$937),
IF($T736&gt;=DATEVALUE("10/1/20"&amp;RIGHT(BS$1,2)),NETWORKDAYS($T736,DATEVALUE("9/30/20"&amp;RIGHT(BT$1,2)),Holidays!$J$3:$J$937),"")))),"")/(NETWORKDAYS($T736,$U736,Holidays!$J$3:$J$937)),0))</f>
        <v/>
      </c>
      <c r="BU736" s="87" t="str">
        <f>IF($Q736="","",IFERROR(IF(OR(AND($T736&gt;=DATEVALUE("10/1/20"&amp;RIGHT(BT$1,2)),$T736&lt;=DATEVALUE("9/30/20"&amp;RIGHT(BU$1,2))),AND($U736&gt;=DATEVALUE("10/1/20"&amp;RIGHT(BT$1,2)),$U736&lt;=DATEVALUE("9/30/20"&amp;RIGHT(BU$1,2))),AND($T736&lt;=DATEVALUE("10/1/20"&amp;RIGHT(BT$1,2)),$U736&gt;=DATEVALUE("9/30/20"&amp;RIGHT(BU$1,2)))),
IF(AND($T736&gt;=DATEVALUE("10/1/20"&amp;RIGHT(BT$1,2)),$U736&lt;=DATEVALUE("9/30/20"&amp;RIGHT(BU$1,2))),NETWORKDAYS($T736,$U736,Holidays!$J$3:$J$937),
IF(AND($T736&lt;DATEVALUE("10/1/20"&amp;RIGHT(BT$1,2)),$U736&lt;=DATEVALUE("9/30/20"&amp;RIGHT(BU$1,2))),NETWORKDAYS(DATEVALUE("10/1/20"&amp;RIGHT(BT$1,2)),$U736,Holidays!$J$3:$J$937),
IF($T736&lt;DATEVALUE("10/1/20"&amp;RIGHT(BT$1,2)),NETWORKDAYS(DATEVALUE("10/1/20"&amp;RIGHT(BT$1,2)),DATEVALUE("9/30/20"&amp;RIGHT(BU$1,2)),Holidays!$J$3:$J$937),
IF($T736&gt;=DATEVALUE("10/1/20"&amp;RIGHT(BT$1,2)),NETWORKDAYS($T736,DATEVALUE("9/30/20"&amp;RIGHT(BU$1,2)),Holidays!$J$3:$J$937),"")))),"")/(NETWORKDAYS($T736,$U736,Holidays!$J$3:$J$937)),0))</f>
        <v/>
      </c>
      <c r="BV736" s="87" t="str">
        <f>IF($Q736="","",IFERROR(IF(OR(AND($T736&gt;=DATEVALUE("10/1/20"&amp;RIGHT(BU$1,2)),$T736&lt;=DATEVALUE("9/30/20"&amp;RIGHT(BV$1,2))),AND($U736&gt;=DATEVALUE("10/1/20"&amp;RIGHT(BU$1,2)),$U736&lt;=DATEVALUE("9/30/20"&amp;RIGHT(BV$1,2))),AND($T736&lt;=DATEVALUE("10/1/20"&amp;RIGHT(BU$1,2)),$U736&gt;=DATEVALUE("9/30/20"&amp;RIGHT(BV$1,2)))),
IF(AND($T736&gt;=DATEVALUE("10/1/20"&amp;RIGHT(BU$1,2)),$U736&lt;=DATEVALUE("9/30/20"&amp;RIGHT(BV$1,2))),NETWORKDAYS($T736,$U736,Holidays!$J$3:$J$937),
IF(AND($T736&lt;DATEVALUE("10/1/20"&amp;RIGHT(BU$1,2)),$U736&lt;=DATEVALUE("9/30/20"&amp;RIGHT(BV$1,2))),NETWORKDAYS(DATEVALUE("10/1/20"&amp;RIGHT(BU$1,2)),$U736,Holidays!$J$3:$J$937),
IF($T736&lt;DATEVALUE("10/1/20"&amp;RIGHT(BU$1,2)),NETWORKDAYS(DATEVALUE("10/1/20"&amp;RIGHT(BU$1,2)),DATEVALUE("9/30/20"&amp;RIGHT(BV$1,2)),Holidays!$J$3:$J$937),
IF($T736&gt;=DATEVALUE("10/1/20"&amp;RIGHT(BU$1,2)),NETWORKDAYS($T736,DATEVALUE("9/30/20"&amp;RIGHT(BV$1,2)),Holidays!$J$3:$J$937),"")))),"")/(NETWORKDAYS($T736,$U736,Holidays!$J$3:$J$937)),0))</f>
        <v/>
      </c>
      <c r="BW736" s="87" t="str">
        <f>IF($Q736="","",IFERROR(IF(OR(AND($T736&gt;=DATEVALUE("10/1/20"&amp;RIGHT(BV$1,2)),$T736&lt;=DATEVALUE("9/30/20"&amp;RIGHT(BW$1,2))),AND($U736&gt;=DATEVALUE("10/1/20"&amp;RIGHT(BV$1,2)),$U736&lt;=DATEVALUE("9/30/20"&amp;RIGHT(BW$1,2))),AND($T736&lt;=DATEVALUE("10/1/20"&amp;RIGHT(BV$1,2)),$U736&gt;=DATEVALUE("9/30/20"&amp;RIGHT(BW$1,2)))),
IF(AND($T736&gt;=DATEVALUE("10/1/20"&amp;RIGHT(BV$1,2)),$U736&lt;=DATEVALUE("9/30/20"&amp;RIGHT(BW$1,2))),NETWORKDAYS($T736,$U736,Holidays!$J$3:$J$937),
IF(AND($T736&lt;DATEVALUE("10/1/20"&amp;RIGHT(BV$1,2)),$U736&lt;=DATEVALUE("9/30/20"&amp;RIGHT(BW$1,2))),NETWORKDAYS(DATEVALUE("10/1/20"&amp;RIGHT(BV$1,2)),$U736,Holidays!$J$3:$J$937),
IF($T736&lt;DATEVALUE("10/1/20"&amp;RIGHT(BV$1,2)),NETWORKDAYS(DATEVALUE("10/1/20"&amp;RIGHT(BV$1,2)),DATEVALUE("9/30/20"&amp;RIGHT(BW$1,2)),Holidays!$J$3:$J$937),
IF($T736&gt;=DATEVALUE("10/1/20"&amp;RIGHT(BV$1,2)),NETWORKDAYS($T736,DATEVALUE("9/30/20"&amp;RIGHT(BW$1,2)),Holidays!$J$3:$J$937),"")))),"")/(NETWORKDAYS($T736,$U736,Holidays!$J$3:$J$937)),0))</f>
        <v/>
      </c>
      <c r="BX736" s="87" t="str">
        <f>IF($Q736="","",IFERROR(IF(OR(AND($T736&gt;=DATEVALUE("10/1/20"&amp;RIGHT(BW$1,2)),$T736&lt;=DATEVALUE("9/30/20"&amp;RIGHT(BX$1,2))),AND($U736&gt;=DATEVALUE("10/1/20"&amp;RIGHT(BW$1,2)),$U736&lt;=DATEVALUE("9/30/20"&amp;RIGHT(BX$1,2))),AND($T736&lt;=DATEVALUE("10/1/20"&amp;RIGHT(BW$1,2)),$U736&gt;=DATEVALUE("9/30/20"&amp;RIGHT(BX$1,2)))),
IF(AND($T736&gt;=DATEVALUE("10/1/20"&amp;RIGHT(BW$1,2)),$U736&lt;=DATEVALUE("9/30/20"&amp;RIGHT(BX$1,2))),NETWORKDAYS($T736,$U736,Holidays!$J$3:$J$937),
IF(AND($T736&lt;DATEVALUE("10/1/20"&amp;RIGHT(BW$1,2)),$U736&lt;=DATEVALUE("9/30/20"&amp;RIGHT(BX$1,2))),NETWORKDAYS(DATEVALUE("10/1/20"&amp;RIGHT(BW$1,2)),$U736,Holidays!$J$3:$J$937),
IF($T736&lt;DATEVALUE("10/1/20"&amp;RIGHT(BW$1,2)),NETWORKDAYS(DATEVALUE("10/1/20"&amp;RIGHT(BW$1,2)),DATEVALUE("9/30/20"&amp;RIGHT(BX$1,2)),Holidays!$J$3:$J$937),
IF($T736&gt;=DATEVALUE("10/1/20"&amp;RIGHT(BW$1,2)),NETWORKDAYS($T736,DATEVALUE("9/30/20"&amp;RIGHT(BX$1,2)),Holidays!$J$3:$J$937),"")))),"")/(NETWORKDAYS($T736,$U736,Holidays!$J$3:$J$937)),0))</f>
        <v/>
      </c>
      <c r="BY736" s="87" t="str">
        <f>IF($Q736="","",IFERROR(IF(OR(AND($T736&gt;=DATEVALUE("10/1/20"&amp;RIGHT(BX$1,2)),$T736&lt;=DATEVALUE("9/30/20"&amp;RIGHT(BY$1,2))),AND($U736&gt;=DATEVALUE("10/1/20"&amp;RIGHT(BX$1,2)),$U736&lt;=DATEVALUE("9/30/20"&amp;RIGHT(BY$1,2))),AND($T736&lt;=DATEVALUE("10/1/20"&amp;RIGHT(BX$1,2)),$U736&gt;=DATEVALUE("9/30/20"&amp;RIGHT(BY$1,2)))),
IF(AND($T736&gt;=DATEVALUE("10/1/20"&amp;RIGHT(BX$1,2)),$U736&lt;=DATEVALUE("9/30/20"&amp;RIGHT(BY$1,2))),NETWORKDAYS($T736,$U736,Holidays!$J$3:$J$937),
IF(AND($T736&lt;DATEVALUE("10/1/20"&amp;RIGHT(BX$1,2)),$U736&lt;=DATEVALUE("9/30/20"&amp;RIGHT(BY$1,2))),NETWORKDAYS(DATEVALUE("10/1/20"&amp;RIGHT(BX$1,2)),$U736,Holidays!$J$3:$J$937),
IF($T736&lt;DATEVALUE("10/1/20"&amp;RIGHT(BX$1,2)),NETWORKDAYS(DATEVALUE("10/1/20"&amp;RIGHT(BX$1,2)),DATEVALUE("9/30/20"&amp;RIGHT(BY$1,2)),Holidays!$J$3:$J$937),
IF($T736&gt;=DATEVALUE("10/1/20"&amp;RIGHT(BX$1,2)),NETWORKDAYS($T736,DATEVALUE("9/30/20"&amp;RIGHT(BY$1,2)),Holidays!$J$3:$J$937),"")))),"")/(NETWORKDAYS($T736,$U736,Holidays!$J$3:$J$937)),0))</f>
        <v/>
      </c>
      <c r="BZ736" s="87" t="str">
        <f>IF($Q736="","",IFERROR(IF(OR(AND($T736&gt;=DATEVALUE("10/1/20"&amp;RIGHT(BY$1,2)),$T736&lt;=DATEVALUE("9/30/20"&amp;RIGHT(BZ$1,2))),AND($U736&gt;=DATEVALUE("10/1/20"&amp;RIGHT(BY$1,2)),$U736&lt;=DATEVALUE("9/30/20"&amp;RIGHT(BZ$1,2))),AND($T736&lt;=DATEVALUE("10/1/20"&amp;RIGHT(BY$1,2)),$U736&gt;=DATEVALUE("9/30/20"&amp;RIGHT(BZ$1,2)))),
IF(AND($T736&gt;=DATEVALUE("10/1/20"&amp;RIGHT(BY$1,2)),$U736&lt;=DATEVALUE("9/30/20"&amp;RIGHT(BZ$1,2))),NETWORKDAYS($T736,$U736,Holidays!$J$3:$J$937),
IF(AND($T736&lt;DATEVALUE("10/1/20"&amp;RIGHT(BY$1,2)),$U736&lt;=DATEVALUE("9/30/20"&amp;RIGHT(BZ$1,2))),NETWORKDAYS(DATEVALUE("10/1/20"&amp;RIGHT(BY$1,2)),$U736,Holidays!$J$3:$J$937),
IF($T736&lt;DATEVALUE("10/1/20"&amp;RIGHT(BY$1,2)),NETWORKDAYS(DATEVALUE("10/1/20"&amp;RIGHT(BY$1,2)),DATEVALUE("9/30/20"&amp;RIGHT(BZ$1,2)),Holidays!$J$3:$J$937),
IF($T736&gt;=DATEVALUE("10/1/20"&amp;RIGHT(BY$1,2)),NETWORKDAYS($T736,DATEVALUE("9/30/20"&amp;RIGHT(BZ$1,2)),Holidays!$J$3:$J$937),"")))),"")/(NETWORKDAYS($T736,$U736,Holidays!$J$3:$J$937)),0))</f>
        <v/>
      </c>
      <c r="CA736" s="87" t="str">
        <f>IF($Q736="","",IFERROR(IF(OR(AND($T736&gt;=DATEVALUE("10/1/20"&amp;RIGHT(BZ$1,2)),$T736&lt;=DATEVALUE("9/30/20"&amp;RIGHT(CA$1,2))),AND($U736&gt;=DATEVALUE("10/1/20"&amp;RIGHT(BZ$1,2)),$U736&lt;=DATEVALUE("9/30/20"&amp;RIGHT(CA$1,2))),AND($T736&lt;=DATEVALUE("10/1/20"&amp;RIGHT(BZ$1,2)),$U736&gt;=DATEVALUE("9/30/20"&amp;RIGHT(CA$1,2)))),
IF(AND($T736&gt;=DATEVALUE("10/1/20"&amp;RIGHT(BZ$1,2)),$U736&lt;=DATEVALUE("9/30/20"&amp;RIGHT(CA$1,2))),NETWORKDAYS($T736,$U736,Holidays!$J$3:$J$937),
IF(AND($T736&lt;DATEVALUE("10/1/20"&amp;RIGHT(BZ$1,2)),$U736&lt;=DATEVALUE("9/30/20"&amp;RIGHT(CA$1,2))),NETWORKDAYS(DATEVALUE("10/1/20"&amp;RIGHT(BZ$1,2)),$U736,Holidays!$J$3:$J$937),
IF($T736&lt;DATEVALUE("10/1/20"&amp;RIGHT(BZ$1,2)),NETWORKDAYS(DATEVALUE("10/1/20"&amp;RIGHT(BZ$1,2)),DATEVALUE("9/30/20"&amp;RIGHT(CA$1,2)),Holidays!$J$3:$J$937),
IF($T736&gt;=DATEVALUE("10/1/20"&amp;RIGHT(BZ$1,2)),NETWORKDAYS($T736,DATEVALUE("9/30/20"&amp;RIGHT(CA$1,2)),Holidays!$J$3:$J$937),"")))),"")/(NETWORKDAYS($T736,$U736,Holidays!$J$3:$J$937)),0))</f>
        <v/>
      </c>
      <c r="CB736" s="87" t="str">
        <f>IF($Q736="","",IFERROR(IF(OR(AND($T736&gt;=DATEVALUE("10/1/20"&amp;RIGHT(CA$1,2)),$T736&lt;=DATEVALUE("9/30/20"&amp;RIGHT(CB$1,2))),AND($U736&gt;=DATEVALUE("10/1/20"&amp;RIGHT(CA$1,2)),$U736&lt;=DATEVALUE("9/30/20"&amp;RIGHT(CB$1,2))),AND($T736&lt;=DATEVALUE("10/1/20"&amp;RIGHT(CA$1,2)),$U736&gt;=DATEVALUE("9/30/20"&amp;RIGHT(CB$1,2)))),
IF(AND($T736&gt;=DATEVALUE("10/1/20"&amp;RIGHT(CA$1,2)),$U736&lt;=DATEVALUE("9/30/20"&amp;RIGHT(CB$1,2))),NETWORKDAYS($T736,$U736,Holidays!$J$3:$J$937),
IF(AND($T736&lt;DATEVALUE("10/1/20"&amp;RIGHT(CA$1,2)),$U736&lt;=DATEVALUE("9/30/20"&amp;RIGHT(CB$1,2))),NETWORKDAYS(DATEVALUE("10/1/20"&amp;RIGHT(CA$1,2)),$U736,Holidays!$J$3:$J$937),
IF($T736&lt;DATEVALUE("10/1/20"&amp;RIGHT(CA$1,2)),NETWORKDAYS(DATEVALUE("10/1/20"&amp;RIGHT(CA$1,2)),DATEVALUE("9/30/20"&amp;RIGHT(CB$1,2)),Holidays!$J$3:$J$937),
IF($T736&gt;=DATEVALUE("10/1/20"&amp;RIGHT(CA$1,2)),NETWORKDAYS($T736,DATEVALUE("9/30/20"&amp;RIGHT(CB$1,2)),Holidays!$J$3:$J$937),"")))),"")/(NETWORKDAYS($T736,$U736,Holidays!$J$3:$J$937)),0))</f>
        <v/>
      </c>
    </row>
    <row r="737" spans="1:80">
      <c r="A737" s="97"/>
      <c r="B737" s="98" t="str">
        <f ca="1">IF(NOT($A737=""),OFFSET('WBS Reference &amp; User Procedure'!$A$1,MATCH($A737,'WBS Reference &amp; User Procedure'!$A:$A,0)-1,1),"")</f>
        <v/>
      </c>
      <c r="D737" s="97"/>
      <c r="T737" s="104" t="str">
        <f>IF(NOT(Q737=""),IF(NOT($S737=""),$S737,#REF!),"")</f>
        <v/>
      </c>
      <c r="U737" s="104" t="str">
        <f>IF(NOT(Q737=""),WORKDAY(T737,Q737,Holidays!$J$3:$J$937),"")</f>
        <v/>
      </c>
      <c r="V737" s="104"/>
      <c r="W737" s="104"/>
      <c r="X737" s="101" t="str">
        <f t="shared" si="153"/>
        <v/>
      </c>
      <c r="AL737" s="87" t="str">
        <f t="shared" ca="1" si="164"/>
        <v/>
      </c>
      <c r="AN737" s="87" t="str">
        <f t="shared" ca="1" si="165"/>
        <v/>
      </c>
      <c r="AO737" s="87" t="str">
        <f t="shared" ca="1" si="165"/>
        <v/>
      </c>
      <c r="AP737" s="87" t="str">
        <f t="shared" ca="1" si="165"/>
        <v/>
      </c>
      <c r="AQ737" s="87" t="str">
        <f t="shared" ca="1" si="165"/>
        <v/>
      </c>
      <c r="AR737" s="87" t="str">
        <f t="shared" ca="1" si="165"/>
        <v/>
      </c>
      <c r="AS737" s="87" t="str">
        <f t="shared" ca="1" si="165"/>
        <v/>
      </c>
      <c r="AT737" s="87" t="str">
        <f t="shared" ca="1" si="165"/>
        <v/>
      </c>
      <c r="AU737" s="87" t="str">
        <f t="shared" ca="1" si="165"/>
        <v/>
      </c>
      <c r="AV737" s="87" t="str">
        <f t="shared" ca="1" si="165"/>
        <v/>
      </c>
      <c r="AW737" s="87" t="str">
        <f t="shared" ca="1" si="165"/>
        <v/>
      </c>
      <c r="AX737" s="87" t="str">
        <f t="shared" ca="1" si="166"/>
        <v/>
      </c>
      <c r="AY737" s="87" t="str">
        <f t="shared" ca="1" si="166"/>
        <v/>
      </c>
      <c r="AZ737" s="87" t="str">
        <f t="shared" ca="1" si="166"/>
        <v/>
      </c>
      <c r="BA737" s="87" t="str">
        <f t="shared" ca="1" si="166"/>
        <v/>
      </c>
      <c r="BB737" s="87" t="str">
        <f t="shared" ca="1" si="166"/>
        <v/>
      </c>
      <c r="BC737" s="87" t="str">
        <f t="shared" ca="1" si="166"/>
        <v/>
      </c>
      <c r="BD737" s="87" t="str">
        <f t="shared" ca="1" si="166"/>
        <v/>
      </c>
      <c r="BE737" s="87" t="str">
        <f t="shared" ca="1" si="166"/>
        <v/>
      </c>
      <c r="BF737" s="87" t="str">
        <f t="shared" ca="1" si="166"/>
        <v/>
      </c>
      <c r="BG737" s="87" t="str">
        <f t="shared" ca="1" si="166"/>
        <v/>
      </c>
      <c r="BI737" s="87" t="str">
        <f>IF($Q737="","",IFERROR(IF(OR(AND($T737&gt;=DATEVALUE("10/1/20"&amp;RIGHT(BH$1,2)),$T737&lt;=DATEVALUE("9/30/20"&amp;RIGHT(BI$1,2))),AND($U737&gt;=DATEVALUE("10/1/20"&amp;RIGHT(BH$1,2)),$U737&lt;=DATEVALUE("9/30/20"&amp;RIGHT(BI$1,2))),AND($T737&lt;=DATEVALUE("10/1/20"&amp;RIGHT(BH$1,2)),$U737&gt;=DATEVALUE("9/30/20"&amp;RIGHT(BI$1,2)))),
IF(AND($T737&gt;=DATEVALUE("10/1/20"&amp;RIGHT(BH$1,2)),$U737&lt;=DATEVALUE("9/30/20"&amp;RIGHT(BI$1,2))),NETWORKDAYS($T737,$U737,Holidays!$J$3:$J$937),
IF(AND($T737&lt;DATEVALUE("10/1/20"&amp;RIGHT(BH$1,2)),$U737&lt;=DATEVALUE("9/30/20"&amp;RIGHT(BI$1,2))),NETWORKDAYS(DATEVALUE("10/1/20"&amp;RIGHT(BH$1,2)),$U737,Holidays!$J$3:$J$937),
IF($T737&lt;DATEVALUE("10/1/20"&amp;RIGHT(BH$1,2)),NETWORKDAYS(DATEVALUE("10/1/20"&amp;RIGHT(BH$1,2)),DATEVALUE("9/30/20"&amp;RIGHT(BI$1,2)),Holidays!$J$3:$J$937),
IF($T737&gt;=DATEVALUE("10/1/20"&amp;RIGHT(BH$1,2)),NETWORKDAYS($T737,DATEVALUE("9/30/20"&amp;RIGHT(BI$1,2)),Holidays!$J$3:$J$937),"")))),"")/(NETWORKDAYS($T737,$U737,Holidays!$J$3:$J$937)),0))</f>
        <v/>
      </c>
      <c r="BJ737" s="87" t="str">
        <f>IF($Q737="","",IFERROR(IF(OR(AND($T737&gt;=DATEVALUE("10/1/20"&amp;RIGHT(BI$1,2)),$T737&lt;=DATEVALUE("9/30/20"&amp;RIGHT(BJ$1,2))),AND($U737&gt;=DATEVALUE("10/1/20"&amp;RIGHT(BI$1,2)),$U737&lt;=DATEVALUE("9/30/20"&amp;RIGHT(BJ$1,2))),AND($T737&lt;=DATEVALUE("10/1/20"&amp;RIGHT(BI$1,2)),$U737&gt;=DATEVALUE("9/30/20"&amp;RIGHT(BJ$1,2)))),
IF(AND($T737&gt;=DATEVALUE("10/1/20"&amp;RIGHT(BI$1,2)),$U737&lt;=DATEVALUE("9/30/20"&amp;RIGHT(BJ$1,2))),NETWORKDAYS($T737,$U737,Holidays!$J$3:$J$937),
IF(AND($T737&lt;DATEVALUE("10/1/20"&amp;RIGHT(BI$1,2)),$U737&lt;=DATEVALUE("9/30/20"&amp;RIGHT(BJ$1,2))),NETWORKDAYS(DATEVALUE("10/1/20"&amp;RIGHT(BI$1,2)),$U737,Holidays!$J$3:$J$937),
IF($T737&lt;DATEVALUE("10/1/20"&amp;RIGHT(BI$1,2)),NETWORKDAYS(DATEVALUE("10/1/20"&amp;RIGHT(BI$1,2)),DATEVALUE("9/30/20"&amp;RIGHT(BJ$1,2)),Holidays!$J$3:$J$937),
IF($T737&gt;=DATEVALUE("10/1/20"&amp;RIGHT(BI$1,2)),NETWORKDAYS($T737,DATEVALUE("9/30/20"&amp;RIGHT(BJ$1,2)),Holidays!$J$3:$J$937),"")))),"")/(NETWORKDAYS($T737,$U737,Holidays!$J$3:$J$937)),0))</f>
        <v/>
      </c>
      <c r="BK737" s="87" t="str">
        <f>IF($Q737="","",IFERROR(IF(OR(AND($T737&gt;=DATEVALUE("10/1/20"&amp;RIGHT(BJ$1,2)),$T737&lt;=DATEVALUE("9/30/20"&amp;RIGHT(BK$1,2))),AND($U737&gt;=DATEVALUE("10/1/20"&amp;RIGHT(BJ$1,2)),$U737&lt;=DATEVALUE("9/30/20"&amp;RIGHT(BK$1,2))),AND($T737&lt;=DATEVALUE("10/1/20"&amp;RIGHT(BJ$1,2)),$U737&gt;=DATEVALUE("9/30/20"&amp;RIGHT(BK$1,2)))),
IF(AND($T737&gt;=DATEVALUE("10/1/20"&amp;RIGHT(BJ$1,2)),$U737&lt;=DATEVALUE("9/30/20"&amp;RIGHT(BK$1,2))),NETWORKDAYS($T737,$U737,Holidays!$J$3:$J$937),
IF(AND($T737&lt;DATEVALUE("10/1/20"&amp;RIGHT(BJ$1,2)),$U737&lt;=DATEVALUE("9/30/20"&amp;RIGHT(BK$1,2))),NETWORKDAYS(DATEVALUE("10/1/20"&amp;RIGHT(BJ$1,2)),$U737,Holidays!$J$3:$J$937),
IF($T737&lt;DATEVALUE("10/1/20"&amp;RIGHT(BJ$1,2)),NETWORKDAYS(DATEVALUE("10/1/20"&amp;RIGHT(BJ$1,2)),DATEVALUE("9/30/20"&amp;RIGHT(BK$1,2)),Holidays!$J$3:$J$937),
IF($T737&gt;=DATEVALUE("10/1/20"&amp;RIGHT(BJ$1,2)),NETWORKDAYS($T737,DATEVALUE("9/30/20"&amp;RIGHT(BK$1,2)),Holidays!$J$3:$J$937),"")))),"")/(NETWORKDAYS($T737,$U737,Holidays!$J$3:$J$937)),0))</f>
        <v/>
      </c>
      <c r="BL737" s="87" t="str">
        <f>IF($Q737="","",IFERROR(IF(OR(AND($T737&gt;=DATEVALUE("10/1/20"&amp;RIGHT(BK$1,2)),$T737&lt;=DATEVALUE("9/30/20"&amp;RIGHT(BL$1,2))),AND($U737&gt;=DATEVALUE("10/1/20"&amp;RIGHT(BK$1,2)),$U737&lt;=DATEVALUE("9/30/20"&amp;RIGHT(BL$1,2))),AND($T737&lt;=DATEVALUE("10/1/20"&amp;RIGHT(BK$1,2)),$U737&gt;=DATEVALUE("9/30/20"&amp;RIGHT(BL$1,2)))),
IF(AND($T737&gt;=DATEVALUE("10/1/20"&amp;RIGHT(BK$1,2)),$U737&lt;=DATEVALUE("9/30/20"&amp;RIGHT(BL$1,2))),NETWORKDAYS($T737,$U737,Holidays!$J$3:$J$937),
IF(AND($T737&lt;DATEVALUE("10/1/20"&amp;RIGHT(BK$1,2)),$U737&lt;=DATEVALUE("9/30/20"&amp;RIGHT(BL$1,2))),NETWORKDAYS(DATEVALUE("10/1/20"&amp;RIGHT(BK$1,2)),$U737,Holidays!$J$3:$J$937),
IF($T737&lt;DATEVALUE("10/1/20"&amp;RIGHT(BK$1,2)),NETWORKDAYS(DATEVALUE("10/1/20"&amp;RIGHT(BK$1,2)),DATEVALUE("9/30/20"&amp;RIGHT(BL$1,2)),Holidays!$J$3:$J$937),
IF($T737&gt;=DATEVALUE("10/1/20"&amp;RIGHT(BK$1,2)),NETWORKDAYS($T737,DATEVALUE("9/30/20"&amp;RIGHT(BL$1,2)),Holidays!$J$3:$J$937),"")))),"")/(NETWORKDAYS($T737,$U737,Holidays!$J$3:$J$937)),0))</f>
        <v/>
      </c>
      <c r="BM737" s="87" t="str">
        <f>IF($Q737="","",IFERROR(IF(OR(AND($T737&gt;=DATEVALUE("10/1/20"&amp;RIGHT(BL$1,2)),$T737&lt;=DATEVALUE("9/30/20"&amp;RIGHT(BM$1,2))),AND($U737&gt;=DATEVALUE("10/1/20"&amp;RIGHT(BL$1,2)),$U737&lt;=DATEVALUE("9/30/20"&amp;RIGHT(BM$1,2))),AND($T737&lt;=DATEVALUE("10/1/20"&amp;RIGHT(BL$1,2)),$U737&gt;=DATEVALUE("9/30/20"&amp;RIGHT(BM$1,2)))),
IF(AND($T737&gt;=DATEVALUE("10/1/20"&amp;RIGHT(BL$1,2)),$U737&lt;=DATEVALUE("9/30/20"&amp;RIGHT(BM$1,2))),NETWORKDAYS($T737,$U737,Holidays!$J$3:$J$937),
IF(AND($T737&lt;DATEVALUE("10/1/20"&amp;RIGHT(BL$1,2)),$U737&lt;=DATEVALUE("9/30/20"&amp;RIGHT(BM$1,2))),NETWORKDAYS(DATEVALUE("10/1/20"&amp;RIGHT(BL$1,2)),$U737,Holidays!$J$3:$J$937),
IF($T737&lt;DATEVALUE("10/1/20"&amp;RIGHT(BL$1,2)),NETWORKDAYS(DATEVALUE("10/1/20"&amp;RIGHT(BL$1,2)),DATEVALUE("9/30/20"&amp;RIGHT(BM$1,2)),Holidays!$J$3:$J$937),
IF($T737&gt;=DATEVALUE("10/1/20"&amp;RIGHT(BL$1,2)),NETWORKDAYS($T737,DATEVALUE("9/30/20"&amp;RIGHT(BM$1,2)),Holidays!$J$3:$J$937),"")))),"")/(NETWORKDAYS($T737,$U737,Holidays!$J$3:$J$937)),0))</f>
        <v/>
      </c>
      <c r="BN737" s="87" t="str">
        <f>IF($Q737="","",IFERROR(IF(OR(AND($T737&gt;=DATEVALUE("10/1/20"&amp;RIGHT(BM$1,2)),$T737&lt;=DATEVALUE("9/30/20"&amp;RIGHT(BN$1,2))),AND($U737&gt;=DATEVALUE("10/1/20"&amp;RIGHT(BM$1,2)),$U737&lt;=DATEVALUE("9/30/20"&amp;RIGHT(BN$1,2))),AND($T737&lt;=DATEVALUE("10/1/20"&amp;RIGHT(BM$1,2)),$U737&gt;=DATEVALUE("9/30/20"&amp;RIGHT(BN$1,2)))),
IF(AND($T737&gt;=DATEVALUE("10/1/20"&amp;RIGHT(BM$1,2)),$U737&lt;=DATEVALUE("9/30/20"&amp;RIGHT(BN$1,2))),NETWORKDAYS($T737,$U737,Holidays!$J$3:$J$937),
IF(AND($T737&lt;DATEVALUE("10/1/20"&amp;RIGHT(BM$1,2)),$U737&lt;=DATEVALUE("9/30/20"&amp;RIGHT(BN$1,2))),NETWORKDAYS(DATEVALUE("10/1/20"&amp;RIGHT(BM$1,2)),$U737,Holidays!$J$3:$J$937),
IF($T737&lt;DATEVALUE("10/1/20"&amp;RIGHT(BM$1,2)),NETWORKDAYS(DATEVALUE("10/1/20"&amp;RIGHT(BM$1,2)),DATEVALUE("9/30/20"&amp;RIGHT(BN$1,2)),Holidays!$J$3:$J$937),
IF($T737&gt;=DATEVALUE("10/1/20"&amp;RIGHT(BM$1,2)),NETWORKDAYS($T737,DATEVALUE("9/30/20"&amp;RIGHT(BN$1,2)),Holidays!$J$3:$J$937),"")))),"")/(NETWORKDAYS($T737,$U737,Holidays!$J$3:$J$937)),0))</f>
        <v/>
      </c>
      <c r="BO737" s="87" t="str">
        <f>IF($Q737="","",IFERROR(IF(OR(AND($T737&gt;=DATEVALUE("10/1/20"&amp;RIGHT(BN$1,2)),$T737&lt;=DATEVALUE("9/30/20"&amp;RIGHT(BO$1,2))),AND($U737&gt;=DATEVALUE("10/1/20"&amp;RIGHT(BN$1,2)),$U737&lt;=DATEVALUE("9/30/20"&amp;RIGHT(BO$1,2))),AND($T737&lt;=DATEVALUE("10/1/20"&amp;RIGHT(BN$1,2)),$U737&gt;=DATEVALUE("9/30/20"&amp;RIGHT(BO$1,2)))),
IF(AND($T737&gt;=DATEVALUE("10/1/20"&amp;RIGHT(BN$1,2)),$U737&lt;=DATEVALUE("9/30/20"&amp;RIGHT(BO$1,2))),NETWORKDAYS($T737,$U737,Holidays!$J$3:$J$937),
IF(AND($T737&lt;DATEVALUE("10/1/20"&amp;RIGHT(BN$1,2)),$U737&lt;=DATEVALUE("9/30/20"&amp;RIGHT(BO$1,2))),NETWORKDAYS(DATEVALUE("10/1/20"&amp;RIGHT(BN$1,2)),$U737,Holidays!$J$3:$J$937),
IF($T737&lt;DATEVALUE("10/1/20"&amp;RIGHT(BN$1,2)),NETWORKDAYS(DATEVALUE("10/1/20"&amp;RIGHT(BN$1,2)),DATEVALUE("9/30/20"&amp;RIGHT(BO$1,2)),Holidays!$J$3:$J$937),
IF($T737&gt;=DATEVALUE("10/1/20"&amp;RIGHT(BN$1,2)),NETWORKDAYS($T737,DATEVALUE("9/30/20"&amp;RIGHT(BO$1,2)),Holidays!$J$3:$J$937),"")))),"")/(NETWORKDAYS($T737,$U737,Holidays!$J$3:$J$937)),0))</f>
        <v/>
      </c>
      <c r="BP737" s="87" t="str">
        <f>IF($Q737="","",IFERROR(IF(OR(AND($T737&gt;=DATEVALUE("10/1/20"&amp;RIGHT(BO$1,2)),$T737&lt;=DATEVALUE("9/30/20"&amp;RIGHT(BP$1,2))),AND($U737&gt;=DATEVALUE("10/1/20"&amp;RIGHT(BO$1,2)),$U737&lt;=DATEVALUE("9/30/20"&amp;RIGHT(BP$1,2))),AND($T737&lt;=DATEVALUE("10/1/20"&amp;RIGHT(BO$1,2)),$U737&gt;=DATEVALUE("9/30/20"&amp;RIGHT(BP$1,2)))),
IF(AND($T737&gt;=DATEVALUE("10/1/20"&amp;RIGHT(BO$1,2)),$U737&lt;=DATEVALUE("9/30/20"&amp;RIGHT(BP$1,2))),NETWORKDAYS($T737,$U737,Holidays!$J$3:$J$937),
IF(AND($T737&lt;DATEVALUE("10/1/20"&amp;RIGHT(BO$1,2)),$U737&lt;=DATEVALUE("9/30/20"&amp;RIGHT(BP$1,2))),NETWORKDAYS(DATEVALUE("10/1/20"&amp;RIGHT(BO$1,2)),$U737,Holidays!$J$3:$J$937),
IF($T737&lt;DATEVALUE("10/1/20"&amp;RIGHT(BO$1,2)),NETWORKDAYS(DATEVALUE("10/1/20"&amp;RIGHT(BO$1,2)),DATEVALUE("9/30/20"&amp;RIGHT(BP$1,2)),Holidays!$J$3:$J$937),
IF($T737&gt;=DATEVALUE("10/1/20"&amp;RIGHT(BO$1,2)),NETWORKDAYS($T737,DATEVALUE("9/30/20"&amp;RIGHT(BP$1,2)),Holidays!$J$3:$J$937),"")))),"")/(NETWORKDAYS($T737,$U737,Holidays!$J$3:$J$937)),0))</f>
        <v/>
      </c>
      <c r="BQ737" s="87" t="str">
        <f>IF($Q737="","",IFERROR(IF(OR(AND($T737&gt;=DATEVALUE("10/1/20"&amp;RIGHT(BP$1,2)),$T737&lt;=DATEVALUE("9/30/20"&amp;RIGHT(BQ$1,2))),AND($U737&gt;=DATEVALUE("10/1/20"&amp;RIGHT(BP$1,2)),$U737&lt;=DATEVALUE("9/30/20"&amp;RIGHT(BQ$1,2))),AND($T737&lt;=DATEVALUE("10/1/20"&amp;RIGHT(BP$1,2)),$U737&gt;=DATEVALUE("9/30/20"&amp;RIGHT(BQ$1,2)))),
IF(AND($T737&gt;=DATEVALUE("10/1/20"&amp;RIGHT(BP$1,2)),$U737&lt;=DATEVALUE("9/30/20"&amp;RIGHT(BQ$1,2))),NETWORKDAYS($T737,$U737,Holidays!$J$3:$J$937),
IF(AND($T737&lt;DATEVALUE("10/1/20"&amp;RIGHT(BP$1,2)),$U737&lt;=DATEVALUE("9/30/20"&amp;RIGHT(BQ$1,2))),NETWORKDAYS(DATEVALUE("10/1/20"&amp;RIGHT(BP$1,2)),$U737,Holidays!$J$3:$J$937),
IF($T737&lt;DATEVALUE("10/1/20"&amp;RIGHT(BP$1,2)),NETWORKDAYS(DATEVALUE("10/1/20"&amp;RIGHT(BP$1,2)),DATEVALUE("9/30/20"&amp;RIGHT(BQ$1,2)),Holidays!$J$3:$J$937),
IF($T737&gt;=DATEVALUE("10/1/20"&amp;RIGHT(BP$1,2)),NETWORKDAYS($T737,DATEVALUE("9/30/20"&amp;RIGHT(BQ$1,2)),Holidays!$J$3:$J$937),"")))),"")/(NETWORKDAYS($T737,$U737,Holidays!$J$3:$J$937)),0))</f>
        <v/>
      </c>
      <c r="BR737" s="87" t="str">
        <f>IF($Q737="","",IFERROR(IF(OR(AND($T737&gt;=DATEVALUE("10/1/20"&amp;RIGHT(BQ$1,2)),$T737&lt;=DATEVALUE("9/30/20"&amp;RIGHT(BR$1,2))),AND($U737&gt;=DATEVALUE("10/1/20"&amp;RIGHT(BQ$1,2)),$U737&lt;=DATEVALUE("9/30/20"&amp;RIGHT(BR$1,2))),AND($T737&lt;=DATEVALUE("10/1/20"&amp;RIGHT(BQ$1,2)),$U737&gt;=DATEVALUE("9/30/20"&amp;RIGHT(BR$1,2)))),
IF(AND($T737&gt;=DATEVALUE("10/1/20"&amp;RIGHT(BQ$1,2)),$U737&lt;=DATEVALUE("9/30/20"&amp;RIGHT(BR$1,2))),NETWORKDAYS($T737,$U737,Holidays!$J$3:$J$937),
IF(AND($T737&lt;DATEVALUE("10/1/20"&amp;RIGHT(BQ$1,2)),$U737&lt;=DATEVALUE("9/30/20"&amp;RIGHT(BR$1,2))),NETWORKDAYS(DATEVALUE("10/1/20"&amp;RIGHT(BQ$1,2)),$U737,Holidays!$J$3:$J$937),
IF($T737&lt;DATEVALUE("10/1/20"&amp;RIGHT(BQ$1,2)),NETWORKDAYS(DATEVALUE("10/1/20"&amp;RIGHT(BQ$1,2)),DATEVALUE("9/30/20"&amp;RIGHT(BR$1,2)),Holidays!$J$3:$J$937),
IF($T737&gt;=DATEVALUE("10/1/20"&amp;RIGHT(BQ$1,2)),NETWORKDAYS($T737,DATEVALUE("9/30/20"&amp;RIGHT(BR$1,2)),Holidays!$J$3:$J$937),"")))),"")/(NETWORKDAYS($T737,$U737,Holidays!$J$3:$J$937)),0))</f>
        <v/>
      </c>
      <c r="BS737" s="87" t="str">
        <f>IF($Q737="","",IFERROR(IF(OR(AND($T737&gt;=DATEVALUE("10/1/20"&amp;RIGHT(BR$1,2)),$T737&lt;=DATEVALUE("9/30/20"&amp;RIGHT(BS$1,2))),AND($U737&gt;=DATEVALUE("10/1/20"&amp;RIGHT(BR$1,2)),$U737&lt;=DATEVALUE("9/30/20"&amp;RIGHT(BS$1,2))),AND($T737&lt;=DATEVALUE("10/1/20"&amp;RIGHT(BR$1,2)),$U737&gt;=DATEVALUE("9/30/20"&amp;RIGHT(BS$1,2)))),
IF(AND($T737&gt;=DATEVALUE("10/1/20"&amp;RIGHT(BR$1,2)),$U737&lt;=DATEVALUE("9/30/20"&amp;RIGHT(BS$1,2))),NETWORKDAYS($T737,$U737,Holidays!$J$3:$J$937),
IF(AND($T737&lt;DATEVALUE("10/1/20"&amp;RIGHT(BR$1,2)),$U737&lt;=DATEVALUE("9/30/20"&amp;RIGHT(BS$1,2))),NETWORKDAYS(DATEVALUE("10/1/20"&amp;RIGHT(BR$1,2)),$U737,Holidays!$J$3:$J$937),
IF($T737&lt;DATEVALUE("10/1/20"&amp;RIGHT(BR$1,2)),NETWORKDAYS(DATEVALUE("10/1/20"&amp;RIGHT(BR$1,2)),DATEVALUE("9/30/20"&amp;RIGHT(BS$1,2)),Holidays!$J$3:$J$937),
IF($T737&gt;=DATEVALUE("10/1/20"&amp;RIGHT(BR$1,2)),NETWORKDAYS($T737,DATEVALUE("9/30/20"&amp;RIGHT(BS$1,2)),Holidays!$J$3:$J$937),"")))),"")/(NETWORKDAYS($T737,$U737,Holidays!$J$3:$J$937)),0))</f>
        <v/>
      </c>
      <c r="BT737" s="87" t="str">
        <f>IF($Q737="","",IFERROR(IF(OR(AND($T737&gt;=DATEVALUE("10/1/20"&amp;RIGHT(BS$1,2)),$T737&lt;=DATEVALUE("9/30/20"&amp;RIGHT(BT$1,2))),AND($U737&gt;=DATEVALUE("10/1/20"&amp;RIGHT(BS$1,2)),$U737&lt;=DATEVALUE("9/30/20"&amp;RIGHT(BT$1,2))),AND($T737&lt;=DATEVALUE("10/1/20"&amp;RIGHT(BS$1,2)),$U737&gt;=DATEVALUE("9/30/20"&amp;RIGHT(BT$1,2)))),
IF(AND($T737&gt;=DATEVALUE("10/1/20"&amp;RIGHT(BS$1,2)),$U737&lt;=DATEVALUE("9/30/20"&amp;RIGHT(BT$1,2))),NETWORKDAYS($T737,$U737,Holidays!$J$3:$J$937),
IF(AND($T737&lt;DATEVALUE("10/1/20"&amp;RIGHT(BS$1,2)),$U737&lt;=DATEVALUE("9/30/20"&amp;RIGHT(BT$1,2))),NETWORKDAYS(DATEVALUE("10/1/20"&amp;RIGHT(BS$1,2)),$U737,Holidays!$J$3:$J$937),
IF($T737&lt;DATEVALUE("10/1/20"&amp;RIGHT(BS$1,2)),NETWORKDAYS(DATEVALUE("10/1/20"&amp;RIGHT(BS$1,2)),DATEVALUE("9/30/20"&amp;RIGHT(BT$1,2)),Holidays!$J$3:$J$937),
IF($T737&gt;=DATEVALUE("10/1/20"&amp;RIGHT(BS$1,2)),NETWORKDAYS($T737,DATEVALUE("9/30/20"&amp;RIGHT(BT$1,2)),Holidays!$J$3:$J$937),"")))),"")/(NETWORKDAYS($T737,$U737,Holidays!$J$3:$J$937)),0))</f>
        <v/>
      </c>
      <c r="BU737" s="87" t="str">
        <f>IF($Q737="","",IFERROR(IF(OR(AND($T737&gt;=DATEVALUE("10/1/20"&amp;RIGHT(BT$1,2)),$T737&lt;=DATEVALUE("9/30/20"&amp;RIGHT(BU$1,2))),AND($U737&gt;=DATEVALUE("10/1/20"&amp;RIGHT(BT$1,2)),$U737&lt;=DATEVALUE("9/30/20"&amp;RIGHT(BU$1,2))),AND($T737&lt;=DATEVALUE("10/1/20"&amp;RIGHT(BT$1,2)),$U737&gt;=DATEVALUE("9/30/20"&amp;RIGHT(BU$1,2)))),
IF(AND($T737&gt;=DATEVALUE("10/1/20"&amp;RIGHT(BT$1,2)),$U737&lt;=DATEVALUE("9/30/20"&amp;RIGHT(BU$1,2))),NETWORKDAYS($T737,$U737,Holidays!$J$3:$J$937),
IF(AND($T737&lt;DATEVALUE("10/1/20"&amp;RIGHT(BT$1,2)),$U737&lt;=DATEVALUE("9/30/20"&amp;RIGHT(BU$1,2))),NETWORKDAYS(DATEVALUE("10/1/20"&amp;RIGHT(BT$1,2)),$U737,Holidays!$J$3:$J$937),
IF($T737&lt;DATEVALUE("10/1/20"&amp;RIGHT(BT$1,2)),NETWORKDAYS(DATEVALUE("10/1/20"&amp;RIGHT(BT$1,2)),DATEVALUE("9/30/20"&amp;RIGHT(BU$1,2)),Holidays!$J$3:$J$937),
IF($T737&gt;=DATEVALUE("10/1/20"&amp;RIGHT(BT$1,2)),NETWORKDAYS($T737,DATEVALUE("9/30/20"&amp;RIGHT(BU$1,2)),Holidays!$J$3:$J$937),"")))),"")/(NETWORKDAYS($T737,$U737,Holidays!$J$3:$J$937)),0))</f>
        <v/>
      </c>
      <c r="BV737" s="87" t="str">
        <f>IF($Q737="","",IFERROR(IF(OR(AND($T737&gt;=DATEVALUE("10/1/20"&amp;RIGHT(BU$1,2)),$T737&lt;=DATEVALUE("9/30/20"&amp;RIGHT(BV$1,2))),AND($U737&gt;=DATEVALUE("10/1/20"&amp;RIGHT(BU$1,2)),$U737&lt;=DATEVALUE("9/30/20"&amp;RIGHT(BV$1,2))),AND($T737&lt;=DATEVALUE("10/1/20"&amp;RIGHT(BU$1,2)),$U737&gt;=DATEVALUE("9/30/20"&amp;RIGHT(BV$1,2)))),
IF(AND($T737&gt;=DATEVALUE("10/1/20"&amp;RIGHT(BU$1,2)),$U737&lt;=DATEVALUE("9/30/20"&amp;RIGHT(BV$1,2))),NETWORKDAYS($T737,$U737,Holidays!$J$3:$J$937),
IF(AND($T737&lt;DATEVALUE("10/1/20"&amp;RIGHT(BU$1,2)),$U737&lt;=DATEVALUE("9/30/20"&amp;RIGHT(BV$1,2))),NETWORKDAYS(DATEVALUE("10/1/20"&amp;RIGHT(BU$1,2)),$U737,Holidays!$J$3:$J$937),
IF($T737&lt;DATEVALUE("10/1/20"&amp;RIGHT(BU$1,2)),NETWORKDAYS(DATEVALUE("10/1/20"&amp;RIGHT(BU$1,2)),DATEVALUE("9/30/20"&amp;RIGHT(BV$1,2)),Holidays!$J$3:$J$937),
IF($T737&gt;=DATEVALUE("10/1/20"&amp;RIGHT(BU$1,2)),NETWORKDAYS($T737,DATEVALUE("9/30/20"&amp;RIGHT(BV$1,2)),Holidays!$J$3:$J$937),"")))),"")/(NETWORKDAYS($T737,$U737,Holidays!$J$3:$J$937)),0))</f>
        <v/>
      </c>
      <c r="BW737" s="87" t="str">
        <f>IF($Q737="","",IFERROR(IF(OR(AND($T737&gt;=DATEVALUE("10/1/20"&amp;RIGHT(BV$1,2)),$T737&lt;=DATEVALUE("9/30/20"&amp;RIGHT(BW$1,2))),AND($U737&gt;=DATEVALUE("10/1/20"&amp;RIGHT(BV$1,2)),$U737&lt;=DATEVALUE("9/30/20"&amp;RIGHT(BW$1,2))),AND($T737&lt;=DATEVALUE("10/1/20"&amp;RIGHT(BV$1,2)),$U737&gt;=DATEVALUE("9/30/20"&amp;RIGHT(BW$1,2)))),
IF(AND($T737&gt;=DATEVALUE("10/1/20"&amp;RIGHT(BV$1,2)),$U737&lt;=DATEVALUE("9/30/20"&amp;RIGHT(BW$1,2))),NETWORKDAYS($T737,$U737,Holidays!$J$3:$J$937),
IF(AND($T737&lt;DATEVALUE("10/1/20"&amp;RIGHT(BV$1,2)),$U737&lt;=DATEVALUE("9/30/20"&amp;RIGHT(BW$1,2))),NETWORKDAYS(DATEVALUE("10/1/20"&amp;RIGHT(BV$1,2)),$U737,Holidays!$J$3:$J$937),
IF($T737&lt;DATEVALUE("10/1/20"&amp;RIGHT(BV$1,2)),NETWORKDAYS(DATEVALUE("10/1/20"&amp;RIGHT(BV$1,2)),DATEVALUE("9/30/20"&amp;RIGHT(BW$1,2)),Holidays!$J$3:$J$937),
IF($T737&gt;=DATEVALUE("10/1/20"&amp;RIGHT(BV$1,2)),NETWORKDAYS($T737,DATEVALUE("9/30/20"&amp;RIGHT(BW$1,2)),Holidays!$J$3:$J$937),"")))),"")/(NETWORKDAYS($T737,$U737,Holidays!$J$3:$J$937)),0))</f>
        <v/>
      </c>
      <c r="BX737" s="87" t="str">
        <f>IF($Q737="","",IFERROR(IF(OR(AND($T737&gt;=DATEVALUE("10/1/20"&amp;RIGHT(BW$1,2)),$T737&lt;=DATEVALUE("9/30/20"&amp;RIGHT(BX$1,2))),AND($U737&gt;=DATEVALUE("10/1/20"&amp;RIGHT(BW$1,2)),$U737&lt;=DATEVALUE("9/30/20"&amp;RIGHT(BX$1,2))),AND($T737&lt;=DATEVALUE("10/1/20"&amp;RIGHT(BW$1,2)),$U737&gt;=DATEVALUE("9/30/20"&amp;RIGHT(BX$1,2)))),
IF(AND($T737&gt;=DATEVALUE("10/1/20"&amp;RIGHT(BW$1,2)),$U737&lt;=DATEVALUE("9/30/20"&amp;RIGHT(BX$1,2))),NETWORKDAYS($T737,$U737,Holidays!$J$3:$J$937),
IF(AND($T737&lt;DATEVALUE("10/1/20"&amp;RIGHT(BW$1,2)),$U737&lt;=DATEVALUE("9/30/20"&amp;RIGHT(BX$1,2))),NETWORKDAYS(DATEVALUE("10/1/20"&amp;RIGHT(BW$1,2)),$U737,Holidays!$J$3:$J$937),
IF($T737&lt;DATEVALUE("10/1/20"&amp;RIGHT(BW$1,2)),NETWORKDAYS(DATEVALUE("10/1/20"&amp;RIGHT(BW$1,2)),DATEVALUE("9/30/20"&amp;RIGHT(BX$1,2)),Holidays!$J$3:$J$937),
IF($T737&gt;=DATEVALUE("10/1/20"&amp;RIGHT(BW$1,2)),NETWORKDAYS($T737,DATEVALUE("9/30/20"&amp;RIGHT(BX$1,2)),Holidays!$J$3:$J$937),"")))),"")/(NETWORKDAYS($T737,$U737,Holidays!$J$3:$J$937)),0))</f>
        <v/>
      </c>
      <c r="BY737" s="87" t="str">
        <f>IF($Q737="","",IFERROR(IF(OR(AND($T737&gt;=DATEVALUE("10/1/20"&amp;RIGHT(BX$1,2)),$T737&lt;=DATEVALUE("9/30/20"&amp;RIGHT(BY$1,2))),AND($U737&gt;=DATEVALUE("10/1/20"&amp;RIGHT(BX$1,2)),$U737&lt;=DATEVALUE("9/30/20"&amp;RIGHT(BY$1,2))),AND($T737&lt;=DATEVALUE("10/1/20"&amp;RIGHT(BX$1,2)),$U737&gt;=DATEVALUE("9/30/20"&amp;RIGHT(BY$1,2)))),
IF(AND($T737&gt;=DATEVALUE("10/1/20"&amp;RIGHT(BX$1,2)),$U737&lt;=DATEVALUE("9/30/20"&amp;RIGHT(BY$1,2))),NETWORKDAYS($T737,$U737,Holidays!$J$3:$J$937),
IF(AND($T737&lt;DATEVALUE("10/1/20"&amp;RIGHT(BX$1,2)),$U737&lt;=DATEVALUE("9/30/20"&amp;RIGHT(BY$1,2))),NETWORKDAYS(DATEVALUE("10/1/20"&amp;RIGHT(BX$1,2)),$U737,Holidays!$J$3:$J$937),
IF($T737&lt;DATEVALUE("10/1/20"&amp;RIGHT(BX$1,2)),NETWORKDAYS(DATEVALUE("10/1/20"&amp;RIGHT(BX$1,2)),DATEVALUE("9/30/20"&amp;RIGHT(BY$1,2)),Holidays!$J$3:$J$937),
IF($T737&gt;=DATEVALUE("10/1/20"&amp;RIGHT(BX$1,2)),NETWORKDAYS($T737,DATEVALUE("9/30/20"&amp;RIGHT(BY$1,2)),Holidays!$J$3:$J$937),"")))),"")/(NETWORKDAYS($T737,$U737,Holidays!$J$3:$J$937)),0))</f>
        <v/>
      </c>
      <c r="BZ737" s="87" t="str">
        <f>IF($Q737="","",IFERROR(IF(OR(AND($T737&gt;=DATEVALUE("10/1/20"&amp;RIGHT(BY$1,2)),$T737&lt;=DATEVALUE("9/30/20"&amp;RIGHT(BZ$1,2))),AND($U737&gt;=DATEVALUE("10/1/20"&amp;RIGHT(BY$1,2)),$U737&lt;=DATEVALUE("9/30/20"&amp;RIGHT(BZ$1,2))),AND($T737&lt;=DATEVALUE("10/1/20"&amp;RIGHT(BY$1,2)),$U737&gt;=DATEVALUE("9/30/20"&amp;RIGHT(BZ$1,2)))),
IF(AND($T737&gt;=DATEVALUE("10/1/20"&amp;RIGHT(BY$1,2)),$U737&lt;=DATEVALUE("9/30/20"&amp;RIGHT(BZ$1,2))),NETWORKDAYS($T737,$U737,Holidays!$J$3:$J$937),
IF(AND($T737&lt;DATEVALUE("10/1/20"&amp;RIGHT(BY$1,2)),$U737&lt;=DATEVALUE("9/30/20"&amp;RIGHT(BZ$1,2))),NETWORKDAYS(DATEVALUE("10/1/20"&amp;RIGHT(BY$1,2)),$U737,Holidays!$J$3:$J$937),
IF($T737&lt;DATEVALUE("10/1/20"&amp;RIGHT(BY$1,2)),NETWORKDAYS(DATEVALUE("10/1/20"&amp;RIGHT(BY$1,2)),DATEVALUE("9/30/20"&amp;RIGHT(BZ$1,2)),Holidays!$J$3:$J$937),
IF($T737&gt;=DATEVALUE("10/1/20"&amp;RIGHT(BY$1,2)),NETWORKDAYS($T737,DATEVALUE("9/30/20"&amp;RIGHT(BZ$1,2)),Holidays!$J$3:$J$937),"")))),"")/(NETWORKDAYS($T737,$U737,Holidays!$J$3:$J$937)),0))</f>
        <v/>
      </c>
      <c r="CA737" s="87" t="str">
        <f>IF($Q737="","",IFERROR(IF(OR(AND($T737&gt;=DATEVALUE("10/1/20"&amp;RIGHT(BZ$1,2)),$T737&lt;=DATEVALUE("9/30/20"&amp;RIGHT(CA$1,2))),AND($U737&gt;=DATEVALUE("10/1/20"&amp;RIGHT(BZ$1,2)),$U737&lt;=DATEVALUE("9/30/20"&amp;RIGHT(CA$1,2))),AND($T737&lt;=DATEVALUE("10/1/20"&amp;RIGHT(BZ$1,2)),$U737&gt;=DATEVALUE("9/30/20"&amp;RIGHT(CA$1,2)))),
IF(AND($T737&gt;=DATEVALUE("10/1/20"&amp;RIGHT(BZ$1,2)),$U737&lt;=DATEVALUE("9/30/20"&amp;RIGHT(CA$1,2))),NETWORKDAYS($T737,$U737,Holidays!$J$3:$J$937),
IF(AND($T737&lt;DATEVALUE("10/1/20"&amp;RIGHT(BZ$1,2)),$U737&lt;=DATEVALUE("9/30/20"&amp;RIGHT(CA$1,2))),NETWORKDAYS(DATEVALUE("10/1/20"&amp;RIGHT(BZ$1,2)),$U737,Holidays!$J$3:$J$937),
IF($T737&lt;DATEVALUE("10/1/20"&amp;RIGHT(BZ$1,2)),NETWORKDAYS(DATEVALUE("10/1/20"&amp;RIGHT(BZ$1,2)),DATEVALUE("9/30/20"&amp;RIGHT(CA$1,2)),Holidays!$J$3:$J$937),
IF($T737&gt;=DATEVALUE("10/1/20"&amp;RIGHT(BZ$1,2)),NETWORKDAYS($T737,DATEVALUE("9/30/20"&amp;RIGHT(CA$1,2)),Holidays!$J$3:$J$937),"")))),"")/(NETWORKDAYS($T737,$U737,Holidays!$J$3:$J$937)),0))</f>
        <v/>
      </c>
      <c r="CB737" s="87" t="str">
        <f>IF($Q737="","",IFERROR(IF(OR(AND($T737&gt;=DATEVALUE("10/1/20"&amp;RIGHT(CA$1,2)),$T737&lt;=DATEVALUE("9/30/20"&amp;RIGHT(CB$1,2))),AND($U737&gt;=DATEVALUE("10/1/20"&amp;RIGHT(CA$1,2)),$U737&lt;=DATEVALUE("9/30/20"&amp;RIGHT(CB$1,2))),AND($T737&lt;=DATEVALUE("10/1/20"&amp;RIGHT(CA$1,2)),$U737&gt;=DATEVALUE("9/30/20"&amp;RIGHT(CB$1,2)))),
IF(AND($T737&gt;=DATEVALUE("10/1/20"&amp;RIGHT(CA$1,2)),$U737&lt;=DATEVALUE("9/30/20"&amp;RIGHT(CB$1,2))),NETWORKDAYS($T737,$U737,Holidays!$J$3:$J$937),
IF(AND($T737&lt;DATEVALUE("10/1/20"&amp;RIGHT(CA$1,2)),$U737&lt;=DATEVALUE("9/30/20"&amp;RIGHT(CB$1,2))),NETWORKDAYS(DATEVALUE("10/1/20"&amp;RIGHT(CA$1,2)),$U737,Holidays!$J$3:$J$937),
IF($T737&lt;DATEVALUE("10/1/20"&amp;RIGHT(CA$1,2)),NETWORKDAYS(DATEVALUE("10/1/20"&amp;RIGHT(CA$1,2)),DATEVALUE("9/30/20"&amp;RIGHT(CB$1,2)),Holidays!$J$3:$J$937),
IF($T737&gt;=DATEVALUE("10/1/20"&amp;RIGHT(CA$1,2)),NETWORKDAYS($T737,DATEVALUE("9/30/20"&amp;RIGHT(CB$1,2)),Holidays!$J$3:$J$937),"")))),"")/(NETWORKDAYS($T737,$U737,Holidays!$J$3:$J$937)),0))</f>
        <v/>
      </c>
    </row>
    <row r="738" spans="1:80">
      <c r="A738" s="97"/>
      <c r="B738" s="98" t="str">
        <f ca="1">IF(NOT($A738=""),OFFSET('WBS Reference &amp; User Procedure'!$A$1,MATCH($A738,'WBS Reference &amp; User Procedure'!$A:$A,0)-1,1),"")</f>
        <v/>
      </c>
      <c r="D738" s="97"/>
      <c r="T738" s="104" t="str">
        <f>IF(NOT(Q738=""),IF(NOT($S738=""),$S738,#REF!),"")</f>
        <v/>
      </c>
      <c r="U738" s="104" t="str">
        <f>IF(NOT(Q738=""),WORKDAY(T738,Q738,Holidays!$J$3:$J$937),"")</f>
        <v/>
      </c>
      <c r="V738" s="104"/>
      <c r="W738" s="104"/>
      <c r="X738" s="101" t="str">
        <f t="shared" si="153"/>
        <v/>
      </c>
      <c r="AL738" s="87" t="str">
        <f t="shared" ca="1" si="164"/>
        <v/>
      </c>
      <c r="AN738" s="87" t="str">
        <f t="shared" ca="1" si="165"/>
        <v/>
      </c>
      <c r="AO738" s="87" t="str">
        <f t="shared" ca="1" si="165"/>
        <v/>
      </c>
      <c r="AP738" s="87" t="str">
        <f t="shared" ca="1" si="165"/>
        <v/>
      </c>
      <c r="AQ738" s="87" t="str">
        <f t="shared" ca="1" si="165"/>
        <v/>
      </c>
      <c r="AR738" s="87" t="str">
        <f t="shared" ca="1" si="165"/>
        <v/>
      </c>
      <c r="AS738" s="87" t="str">
        <f t="shared" ca="1" si="165"/>
        <v/>
      </c>
      <c r="AT738" s="87" t="str">
        <f t="shared" ca="1" si="165"/>
        <v/>
      </c>
      <c r="AU738" s="87" t="str">
        <f t="shared" ca="1" si="165"/>
        <v/>
      </c>
      <c r="AV738" s="87" t="str">
        <f t="shared" ca="1" si="165"/>
        <v/>
      </c>
      <c r="AW738" s="87" t="str">
        <f t="shared" ca="1" si="165"/>
        <v/>
      </c>
      <c r="AX738" s="87" t="str">
        <f t="shared" ca="1" si="166"/>
        <v/>
      </c>
      <c r="AY738" s="87" t="str">
        <f t="shared" ca="1" si="166"/>
        <v/>
      </c>
      <c r="AZ738" s="87" t="str">
        <f t="shared" ca="1" si="166"/>
        <v/>
      </c>
      <c r="BA738" s="87" t="str">
        <f t="shared" ca="1" si="166"/>
        <v/>
      </c>
      <c r="BB738" s="87" t="str">
        <f t="shared" ca="1" si="166"/>
        <v/>
      </c>
      <c r="BC738" s="87" t="str">
        <f t="shared" ca="1" si="166"/>
        <v/>
      </c>
      <c r="BD738" s="87" t="str">
        <f t="shared" ca="1" si="166"/>
        <v/>
      </c>
      <c r="BE738" s="87" t="str">
        <f t="shared" ca="1" si="166"/>
        <v/>
      </c>
      <c r="BF738" s="87" t="str">
        <f t="shared" ca="1" si="166"/>
        <v/>
      </c>
      <c r="BG738" s="87" t="str">
        <f t="shared" ca="1" si="166"/>
        <v/>
      </c>
      <c r="BI738" s="87" t="str">
        <f>IF($Q738="","",IFERROR(IF(OR(AND($T738&gt;=DATEVALUE("10/1/20"&amp;RIGHT(BH$1,2)),$T738&lt;=DATEVALUE("9/30/20"&amp;RIGHT(BI$1,2))),AND($U738&gt;=DATEVALUE("10/1/20"&amp;RIGHT(BH$1,2)),$U738&lt;=DATEVALUE("9/30/20"&amp;RIGHT(BI$1,2))),AND($T738&lt;=DATEVALUE("10/1/20"&amp;RIGHT(BH$1,2)),$U738&gt;=DATEVALUE("9/30/20"&amp;RIGHT(BI$1,2)))),
IF(AND($T738&gt;=DATEVALUE("10/1/20"&amp;RIGHT(BH$1,2)),$U738&lt;=DATEVALUE("9/30/20"&amp;RIGHT(BI$1,2))),NETWORKDAYS($T738,$U738,Holidays!$J$3:$J$937),
IF(AND($T738&lt;DATEVALUE("10/1/20"&amp;RIGHT(BH$1,2)),$U738&lt;=DATEVALUE("9/30/20"&amp;RIGHT(BI$1,2))),NETWORKDAYS(DATEVALUE("10/1/20"&amp;RIGHT(BH$1,2)),$U738,Holidays!$J$3:$J$937),
IF($T738&lt;DATEVALUE("10/1/20"&amp;RIGHT(BH$1,2)),NETWORKDAYS(DATEVALUE("10/1/20"&amp;RIGHT(BH$1,2)),DATEVALUE("9/30/20"&amp;RIGHT(BI$1,2)),Holidays!$J$3:$J$937),
IF($T738&gt;=DATEVALUE("10/1/20"&amp;RIGHT(BH$1,2)),NETWORKDAYS($T738,DATEVALUE("9/30/20"&amp;RIGHT(BI$1,2)),Holidays!$J$3:$J$937),"")))),"")/(NETWORKDAYS($T738,$U738,Holidays!$J$3:$J$937)),0))</f>
        <v/>
      </c>
      <c r="BJ738" s="87" t="str">
        <f>IF($Q738="","",IFERROR(IF(OR(AND($T738&gt;=DATEVALUE("10/1/20"&amp;RIGHT(BI$1,2)),$T738&lt;=DATEVALUE("9/30/20"&amp;RIGHT(BJ$1,2))),AND($U738&gt;=DATEVALUE("10/1/20"&amp;RIGHT(BI$1,2)),$U738&lt;=DATEVALUE("9/30/20"&amp;RIGHT(BJ$1,2))),AND($T738&lt;=DATEVALUE("10/1/20"&amp;RIGHT(BI$1,2)),$U738&gt;=DATEVALUE("9/30/20"&amp;RIGHT(BJ$1,2)))),
IF(AND($T738&gt;=DATEVALUE("10/1/20"&amp;RIGHT(BI$1,2)),$U738&lt;=DATEVALUE("9/30/20"&amp;RIGHT(BJ$1,2))),NETWORKDAYS($T738,$U738,Holidays!$J$3:$J$937),
IF(AND($T738&lt;DATEVALUE("10/1/20"&amp;RIGHT(BI$1,2)),$U738&lt;=DATEVALUE("9/30/20"&amp;RIGHT(BJ$1,2))),NETWORKDAYS(DATEVALUE("10/1/20"&amp;RIGHT(BI$1,2)),$U738,Holidays!$J$3:$J$937),
IF($T738&lt;DATEVALUE("10/1/20"&amp;RIGHT(BI$1,2)),NETWORKDAYS(DATEVALUE("10/1/20"&amp;RIGHT(BI$1,2)),DATEVALUE("9/30/20"&amp;RIGHT(BJ$1,2)),Holidays!$J$3:$J$937),
IF($T738&gt;=DATEVALUE("10/1/20"&amp;RIGHT(BI$1,2)),NETWORKDAYS($T738,DATEVALUE("9/30/20"&amp;RIGHT(BJ$1,2)),Holidays!$J$3:$J$937),"")))),"")/(NETWORKDAYS($T738,$U738,Holidays!$J$3:$J$937)),0))</f>
        <v/>
      </c>
      <c r="BK738" s="87" t="str">
        <f>IF($Q738="","",IFERROR(IF(OR(AND($T738&gt;=DATEVALUE("10/1/20"&amp;RIGHT(BJ$1,2)),$T738&lt;=DATEVALUE("9/30/20"&amp;RIGHT(BK$1,2))),AND($U738&gt;=DATEVALUE("10/1/20"&amp;RIGHT(BJ$1,2)),$U738&lt;=DATEVALUE("9/30/20"&amp;RIGHT(BK$1,2))),AND($T738&lt;=DATEVALUE("10/1/20"&amp;RIGHT(BJ$1,2)),$U738&gt;=DATEVALUE("9/30/20"&amp;RIGHT(BK$1,2)))),
IF(AND($T738&gt;=DATEVALUE("10/1/20"&amp;RIGHT(BJ$1,2)),$U738&lt;=DATEVALUE("9/30/20"&amp;RIGHT(BK$1,2))),NETWORKDAYS($T738,$U738,Holidays!$J$3:$J$937),
IF(AND($T738&lt;DATEVALUE("10/1/20"&amp;RIGHT(BJ$1,2)),$U738&lt;=DATEVALUE("9/30/20"&amp;RIGHT(BK$1,2))),NETWORKDAYS(DATEVALUE("10/1/20"&amp;RIGHT(BJ$1,2)),$U738,Holidays!$J$3:$J$937),
IF($T738&lt;DATEVALUE("10/1/20"&amp;RIGHT(BJ$1,2)),NETWORKDAYS(DATEVALUE("10/1/20"&amp;RIGHT(BJ$1,2)),DATEVALUE("9/30/20"&amp;RIGHT(BK$1,2)),Holidays!$J$3:$J$937),
IF($T738&gt;=DATEVALUE("10/1/20"&amp;RIGHT(BJ$1,2)),NETWORKDAYS($T738,DATEVALUE("9/30/20"&amp;RIGHT(BK$1,2)),Holidays!$J$3:$J$937),"")))),"")/(NETWORKDAYS($T738,$U738,Holidays!$J$3:$J$937)),0))</f>
        <v/>
      </c>
      <c r="BL738" s="87" t="str">
        <f>IF($Q738="","",IFERROR(IF(OR(AND($T738&gt;=DATEVALUE("10/1/20"&amp;RIGHT(BK$1,2)),$T738&lt;=DATEVALUE("9/30/20"&amp;RIGHT(BL$1,2))),AND($U738&gt;=DATEVALUE("10/1/20"&amp;RIGHT(BK$1,2)),$U738&lt;=DATEVALUE("9/30/20"&amp;RIGHT(BL$1,2))),AND($T738&lt;=DATEVALUE("10/1/20"&amp;RIGHT(BK$1,2)),$U738&gt;=DATEVALUE("9/30/20"&amp;RIGHT(BL$1,2)))),
IF(AND($T738&gt;=DATEVALUE("10/1/20"&amp;RIGHT(BK$1,2)),$U738&lt;=DATEVALUE("9/30/20"&amp;RIGHT(BL$1,2))),NETWORKDAYS($T738,$U738,Holidays!$J$3:$J$937),
IF(AND($T738&lt;DATEVALUE("10/1/20"&amp;RIGHT(BK$1,2)),$U738&lt;=DATEVALUE("9/30/20"&amp;RIGHT(BL$1,2))),NETWORKDAYS(DATEVALUE("10/1/20"&amp;RIGHT(BK$1,2)),$U738,Holidays!$J$3:$J$937),
IF($T738&lt;DATEVALUE("10/1/20"&amp;RIGHT(BK$1,2)),NETWORKDAYS(DATEVALUE("10/1/20"&amp;RIGHT(BK$1,2)),DATEVALUE("9/30/20"&amp;RIGHT(BL$1,2)),Holidays!$J$3:$J$937),
IF($T738&gt;=DATEVALUE("10/1/20"&amp;RIGHT(BK$1,2)),NETWORKDAYS($T738,DATEVALUE("9/30/20"&amp;RIGHT(BL$1,2)),Holidays!$J$3:$J$937),"")))),"")/(NETWORKDAYS($T738,$U738,Holidays!$J$3:$J$937)),0))</f>
        <v/>
      </c>
      <c r="BM738" s="87" t="str">
        <f>IF($Q738="","",IFERROR(IF(OR(AND($T738&gt;=DATEVALUE("10/1/20"&amp;RIGHT(BL$1,2)),$T738&lt;=DATEVALUE("9/30/20"&amp;RIGHT(BM$1,2))),AND($U738&gt;=DATEVALUE("10/1/20"&amp;RIGHT(BL$1,2)),$U738&lt;=DATEVALUE("9/30/20"&amp;RIGHT(BM$1,2))),AND($T738&lt;=DATEVALUE("10/1/20"&amp;RIGHT(BL$1,2)),$U738&gt;=DATEVALUE("9/30/20"&amp;RIGHT(BM$1,2)))),
IF(AND($T738&gt;=DATEVALUE("10/1/20"&amp;RIGHT(BL$1,2)),$U738&lt;=DATEVALUE("9/30/20"&amp;RIGHT(BM$1,2))),NETWORKDAYS($T738,$U738,Holidays!$J$3:$J$937),
IF(AND($T738&lt;DATEVALUE("10/1/20"&amp;RIGHT(BL$1,2)),$U738&lt;=DATEVALUE("9/30/20"&amp;RIGHT(BM$1,2))),NETWORKDAYS(DATEVALUE("10/1/20"&amp;RIGHT(BL$1,2)),$U738,Holidays!$J$3:$J$937),
IF($T738&lt;DATEVALUE("10/1/20"&amp;RIGHT(BL$1,2)),NETWORKDAYS(DATEVALUE("10/1/20"&amp;RIGHT(BL$1,2)),DATEVALUE("9/30/20"&amp;RIGHT(BM$1,2)),Holidays!$J$3:$J$937),
IF($T738&gt;=DATEVALUE("10/1/20"&amp;RIGHT(BL$1,2)),NETWORKDAYS($T738,DATEVALUE("9/30/20"&amp;RIGHT(BM$1,2)),Holidays!$J$3:$J$937),"")))),"")/(NETWORKDAYS($T738,$U738,Holidays!$J$3:$J$937)),0))</f>
        <v/>
      </c>
      <c r="BN738" s="87" t="str">
        <f>IF($Q738="","",IFERROR(IF(OR(AND($T738&gt;=DATEVALUE("10/1/20"&amp;RIGHT(BM$1,2)),$T738&lt;=DATEVALUE("9/30/20"&amp;RIGHT(BN$1,2))),AND($U738&gt;=DATEVALUE("10/1/20"&amp;RIGHT(BM$1,2)),$U738&lt;=DATEVALUE("9/30/20"&amp;RIGHT(BN$1,2))),AND($T738&lt;=DATEVALUE("10/1/20"&amp;RIGHT(BM$1,2)),$U738&gt;=DATEVALUE("9/30/20"&amp;RIGHT(BN$1,2)))),
IF(AND($T738&gt;=DATEVALUE("10/1/20"&amp;RIGHT(BM$1,2)),$U738&lt;=DATEVALUE("9/30/20"&amp;RIGHT(BN$1,2))),NETWORKDAYS($T738,$U738,Holidays!$J$3:$J$937),
IF(AND($T738&lt;DATEVALUE("10/1/20"&amp;RIGHT(BM$1,2)),$U738&lt;=DATEVALUE("9/30/20"&amp;RIGHT(BN$1,2))),NETWORKDAYS(DATEVALUE("10/1/20"&amp;RIGHT(BM$1,2)),$U738,Holidays!$J$3:$J$937),
IF($T738&lt;DATEVALUE("10/1/20"&amp;RIGHT(BM$1,2)),NETWORKDAYS(DATEVALUE("10/1/20"&amp;RIGHT(BM$1,2)),DATEVALUE("9/30/20"&amp;RIGHT(BN$1,2)),Holidays!$J$3:$J$937),
IF($T738&gt;=DATEVALUE("10/1/20"&amp;RIGHT(BM$1,2)),NETWORKDAYS($T738,DATEVALUE("9/30/20"&amp;RIGHT(BN$1,2)),Holidays!$J$3:$J$937),"")))),"")/(NETWORKDAYS($T738,$U738,Holidays!$J$3:$J$937)),0))</f>
        <v/>
      </c>
      <c r="BO738" s="87" t="str">
        <f>IF($Q738="","",IFERROR(IF(OR(AND($T738&gt;=DATEVALUE("10/1/20"&amp;RIGHT(BN$1,2)),$T738&lt;=DATEVALUE("9/30/20"&amp;RIGHT(BO$1,2))),AND($U738&gt;=DATEVALUE("10/1/20"&amp;RIGHT(BN$1,2)),$U738&lt;=DATEVALUE("9/30/20"&amp;RIGHT(BO$1,2))),AND($T738&lt;=DATEVALUE("10/1/20"&amp;RIGHT(BN$1,2)),$U738&gt;=DATEVALUE("9/30/20"&amp;RIGHT(BO$1,2)))),
IF(AND($T738&gt;=DATEVALUE("10/1/20"&amp;RIGHT(BN$1,2)),$U738&lt;=DATEVALUE("9/30/20"&amp;RIGHT(BO$1,2))),NETWORKDAYS($T738,$U738,Holidays!$J$3:$J$937),
IF(AND($T738&lt;DATEVALUE("10/1/20"&amp;RIGHT(BN$1,2)),$U738&lt;=DATEVALUE("9/30/20"&amp;RIGHT(BO$1,2))),NETWORKDAYS(DATEVALUE("10/1/20"&amp;RIGHT(BN$1,2)),$U738,Holidays!$J$3:$J$937),
IF($T738&lt;DATEVALUE("10/1/20"&amp;RIGHT(BN$1,2)),NETWORKDAYS(DATEVALUE("10/1/20"&amp;RIGHT(BN$1,2)),DATEVALUE("9/30/20"&amp;RIGHT(BO$1,2)),Holidays!$J$3:$J$937),
IF($T738&gt;=DATEVALUE("10/1/20"&amp;RIGHT(BN$1,2)),NETWORKDAYS($T738,DATEVALUE("9/30/20"&amp;RIGHT(BO$1,2)),Holidays!$J$3:$J$937),"")))),"")/(NETWORKDAYS($T738,$U738,Holidays!$J$3:$J$937)),0))</f>
        <v/>
      </c>
      <c r="BP738" s="87" t="str">
        <f>IF($Q738="","",IFERROR(IF(OR(AND($T738&gt;=DATEVALUE("10/1/20"&amp;RIGHT(BO$1,2)),$T738&lt;=DATEVALUE("9/30/20"&amp;RIGHT(BP$1,2))),AND($U738&gt;=DATEVALUE("10/1/20"&amp;RIGHT(BO$1,2)),$U738&lt;=DATEVALUE("9/30/20"&amp;RIGHT(BP$1,2))),AND($T738&lt;=DATEVALUE("10/1/20"&amp;RIGHT(BO$1,2)),$U738&gt;=DATEVALUE("9/30/20"&amp;RIGHT(BP$1,2)))),
IF(AND($T738&gt;=DATEVALUE("10/1/20"&amp;RIGHT(BO$1,2)),$U738&lt;=DATEVALUE("9/30/20"&amp;RIGHT(BP$1,2))),NETWORKDAYS($T738,$U738,Holidays!$J$3:$J$937),
IF(AND($T738&lt;DATEVALUE("10/1/20"&amp;RIGHT(BO$1,2)),$U738&lt;=DATEVALUE("9/30/20"&amp;RIGHT(BP$1,2))),NETWORKDAYS(DATEVALUE("10/1/20"&amp;RIGHT(BO$1,2)),$U738,Holidays!$J$3:$J$937),
IF($T738&lt;DATEVALUE("10/1/20"&amp;RIGHT(BO$1,2)),NETWORKDAYS(DATEVALUE("10/1/20"&amp;RIGHT(BO$1,2)),DATEVALUE("9/30/20"&amp;RIGHT(BP$1,2)),Holidays!$J$3:$J$937),
IF($T738&gt;=DATEVALUE("10/1/20"&amp;RIGHT(BO$1,2)),NETWORKDAYS($T738,DATEVALUE("9/30/20"&amp;RIGHT(BP$1,2)),Holidays!$J$3:$J$937),"")))),"")/(NETWORKDAYS($T738,$U738,Holidays!$J$3:$J$937)),0))</f>
        <v/>
      </c>
      <c r="BQ738" s="87" t="str">
        <f>IF($Q738="","",IFERROR(IF(OR(AND($T738&gt;=DATEVALUE("10/1/20"&amp;RIGHT(BP$1,2)),$T738&lt;=DATEVALUE("9/30/20"&amp;RIGHT(BQ$1,2))),AND($U738&gt;=DATEVALUE("10/1/20"&amp;RIGHT(BP$1,2)),$U738&lt;=DATEVALUE("9/30/20"&amp;RIGHT(BQ$1,2))),AND($T738&lt;=DATEVALUE("10/1/20"&amp;RIGHT(BP$1,2)),$U738&gt;=DATEVALUE("9/30/20"&amp;RIGHT(BQ$1,2)))),
IF(AND($T738&gt;=DATEVALUE("10/1/20"&amp;RIGHT(BP$1,2)),$U738&lt;=DATEVALUE("9/30/20"&amp;RIGHT(BQ$1,2))),NETWORKDAYS($T738,$U738,Holidays!$J$3:$J$937),
IF(AND($T738&lt;DATEVALUE("10/1/20"&amp;RIGHT(BP$1,2)),$U738&lt;=DATEVALUE("9/30/20"&amp;RIGHT(BQ$1,2))),NETWORKDAYS(DATEVALUE("10/1/20"&amp;RIGHT(BP$1,2)),$U738,Holidays!$J$3:$J$937),
IF($T738&lt;DATEVALUE("10/1/20"&amp;RIGHT(BP$1,2)),NETWORKDAYS(DATEVALUE("10/1/20"&amp;RIGHT(BP$1,2)),DATEVALUE("9/30/20"&amp;RIGHT(BQ$1,2)),Holidays!$J$3:$J$937),
IF($T738&gt;=DATEVALUE("10/1/20"&amp;RIGHT(BP$1,2)),NETWORKDAYS($T738,DATEVALUE("9/30/20"&amp;RIGHT(BQ$1,2)),Holidays!$J$3:$J$937),"")))),"")/(NETWORKDAYS($T738,$U738,Holidays!$J$3:$J$937)),0))</f>
        <v/>
      </c>
      <c r="BR738" s="87" t="str">
        <f>IF($Q738="","",IFERROR(IF(OR(AND($T738&gt;=DATEVALUE("10/1/20"&amp;RIGHT(BQ$1,2)),$T738&lt;=DATEVALUE("9/30/20"&amp;RIGHT(BR$1,2))),AND($U738&gt;=DATEVALUE("10/1/20"&amp;RIGHT(BQ$1,2)),$U738&lt;=DATEVALUE("9/30/20"&amp;RIGHT(BR$1,2))),AND($T738&lt;=DATEVALUE("10/1/20"&amp;RIGHT(BQ$1,2)),$U738&gt;=DATEVALUE("9/30/20"&amp;RIGHT(BR$1,2)))),
IF(AND($T738&gt;=DATEVALUE("10/1/20"&amp;RIGHT(BQ$1,2)),$U738&lt;=DATEVALUE("9/30/20"&amp;RIGHT(BR$1,2))),NETWORKDAYS($T738,$U738,Holidays!$J$3:$J$937),
IF(AND($T738&lt;DATEVALUE("10/1/20"&amp;RIGHT(BQ$1,2)),$U738&lt;=DATEVALUE("9/30/20"&amp;RIGHT(BR$1,2))),NETWORKDAYS(DATEVALUE("10/1/20"&amp;RIGHT(BQ$1,2)),$U738,Holidays!$J$3:$J$937),
IF($T738&lt;DATEVALUE("10/1/20"&amp;RIGHT(BQ$1,2)),NETWORKDAYS(DATEVALUE("10/1/20"&amp;RIGHT(BQ$1,2)),DATEVALUE("9/30/20"&amp;RIGHT(BR$1,2)),Holidays!$J$3:$J$937),
IF($T738&gt;=DATEVALUE("10/1/20"&amp;RIGHT(BQ$1,2)),NETWORKDAYS($T738,DATEVALUE("9/30/20"&amp;RIGHT(BR$1,2)),Holidays!$J$3:$J$937),"")))),"")/(NETWORKDAYS($T738,$U738,Holidays!$J$3:$J$937)),0))</f>
        <v/>
      </c>
      <c r="BS738" s="87" t="str">
        <f>IF($Q738="","",IFERROR(IF(OR(AND($T738&gt;=DATEVALUE("10/1/20"&amp;RIGHT(BR$1,2)),$T738&lt;=DATEVALUE("9/30/20"&amp;RIGHT(BS$1,2))),AND($U738&gt;=DATEVALUE("10/1/20"&amp;RIGHT(BR$1,2)),$U738&lt;=DATEVALUE("9/30/20"&amp;RIGHT(BS$1,2))),AND($T738&lt;=DATEVALUE("10/1/20"&amp;RIGHT(BR$1,2)),$U738&gt;=DATEVALUE("9/30/20"&amp;RIGHT(BS$1,2)))),
IF(AND($T738&gt;=DATEVALUE("10/1/20"&amp;RIGHT(BR$1,2)),$U738&lt;=DATEVALUE("9/30/20"&amp;RIGHT(BS$1,2))),NETWORKDAYS($T738,$U738,Holidays!$J$3:$J$937),
IF(AND($T738&lt;DATEVALUE("10/1/20"&amp;RIGHT(BR$1,2)),$U738&lt;=DATEVALUE("9/30/20"&amp;RIGHT(BS$1,2))),NETWORKDAYS(DATEVALUE("10/1/20"&amp;RIGHT(BR$1,2)),$U738,Holidays!$J$3:$J$937),
IF($T738&lt;DATEVALUE("10/1/20"&amp;RIGHT(BR$1,2)),NETWORKDAYS(DATEVALUE("10/1/20"&amp;RIGHT(BR$1,2)),DATEVALUE("9/30/20"&amp;RIGHT(BS$1,2)),Holidays!$J$3:$J$937),
IF($T738&gt;=DATEVALUE("10/1/20"&amp;RIGHT(BR$1,2)),NETWORKDAYS($T738,DATEVALUE("9/30/20"&amp;RIGHT(BS$1,2)),Holidays!$J$3:$J$937),"")))),"")/(NETWORKDAYS($T738,$U738,Holidays!$J$3:$J$937)),0))</f>
        <v/>
      </c>
      <c r="BT738" s="87" t="str">
        <f>IF($Q738="","",IFERROR(IF(OR(AND($T738&gt;=DATEVALUE("10/1/20"&amp;RIGHT(BS$1,2)),$T738&lt;=DATEVALUE("9/30/20"&amp;RIGHT(BT$1,2))),AND($U738&gt;=DATEVALUE("10/1/20"&amp;RIGHT(BS$1,2)),$U738&lt;=DATEVALUE("9/30/20"&amp;RIGHT(BT$1,2))),AND($T738&lt;=DATEVALUE("10/1/20"&amp;RIGHT(BS$1,2)),$U738&gt;=DATEVALUE("9/30/20"&amp;RIGHT(BT$1,2)))),
IF(AND($T738&gt;=DATEVALUE("10/1/20"&amp;RIGHT(BS$1,2)),$U738&lt;=DATEVALUE("9/30/20"&amp;RIGHT(BT$1,2))),NETWORKDAYS($T738,$U738,Holidays!$J$3:$J$937),
IF(AND($T738&lt;DATEVALUE("10/1/20"&amp;RIGHT(BS$1,2)),$U738&lt;=DATEVALUE("9/30/20"&amp;RIGHT(BT$1,2))),NETWORKDAYS(DATEVALUE("10/1/20"&amp;RIGHT(BS$1,2)),$U738,Holidays!$J$3:$J$937),
IF($T738&lt;DATEVALUE("10/1/20"&amp;RIGHT(BS$1,2)),NETWORKDAYS(DATEVALUE("10/1/20"&amp;RIGHT(BS$1,2)),DATEVALUE("9/30/20"&amp;RIGHT(BT$1,2)),Holidays!$J$3:$J$937),
IF($T738&gt;=DATEVALUE("10/1/20"&amp;RIGHT(BS$1,2)),NETWORKDAYS($T738,DATEVALUE("9/30/20"&amp;RIGHT(BT$1,2)),Holidays!$J$3:$J$937),"")))),"")/(NETWORKDAYS($T738,$U738,Holidays!$J$3:$J$937)),0))</f>
        <v/>
      </c>
      <c r="BU738" s="87" t="str">
        <f>IF($Q738="","",IFERROR(IF(OR(AND($T738&gt;=DATEVALUE("10/1/20"&amp;RIGHT(BT$1,2)),$T738&lt;=DATEVALUE("9/30/20"&amp;RIGHT(BU$1,2))),AND($U738&gt;=DATEVALUE("10/1/20"&amp;RIGHT(BT$1,2)),$U738&lt;=DATEVALUE("9/30/20"&amp;RIGHT(BU$1,2))),AND($T738&lt;=DATEVALUE("10/1/20"&amp;RIGHT(BT$1,2)),$U738&gt;=DATEVALUE("9/30/20"&amp;RIGHT(BU$1,2)))),
IF(AND($T738&gt;=DATEVALUE("10/1/20"&amp;RIGHT(BT$1,2)),$U738&lt;=DATEVALUE("9/30/20"&amp;RIGHT(BU$1,2))),NETWORKDAYS($T738,$U738,Holidays!$J$3:$J$937),
IF(AND($T738&lt;DATEVALUE("10/1/20"&amp;RIGHT(BT$1,2)),$U738&lt;=DATEVALUE("9/30/20"&amp;RIGHT(BU$1,2))),NETWORKDAYS(DATEVALUE("10/1/20"&amp;RIGHT(BT$1,2)),$U738,Holidays!$J$3:$J$937),
IF($T738&lt;DATEVALUE("10/1/20"&amp;RIGHT(BT$1,2)),NETWORKDAYS(DATEVALUE("10/1/20"&amp;RIGHT(BT$1,2)),DATEVALUE("9/30/20"&amp;RIGHT(BU$1,2)),Holidays!$J$3:$J$937),
IF($T738&gt;=DATEVALUE("10/1/20"&amp;RIGHT(BT$1,2)),NETWORKDAYS($T738,DATEVALUE("9/30/20"&amp;RIGHT(BU$1,2)),Holidays!$J$3:$J$937),"")))),"")/(NETWORKDAYS($T738,$U738,Holidays!$J$3:$J$937)),0))</f>
        <v/>
      </c>
      <c r="BV738" s="87" t="str">
        <f>IF($Q738="","",IFERROR(IF(OR(AND($T738&gt;=DATEVALUE("10/1/20"&amp;RIGHT(BU$1,2)),$T738&lt;=DATEVALUE("9/30/20"&amp;RIGHT(BV$1,2))),AND($U738&gt;=DATEVALUE("10/1/20"&amp;RIGHT(BU$1,2)),$U738&lt;=DATEVALUE("9/30/20"&amp;RIGHT(BV$1,2))),AND($T738&lt;=DATEVALUE("10/1/20"&amp;RIGHT(BU$1,2)),$U738&gt;=DATEVALUE("9/30/20"&amp;RIGHT(BV$1,2)))),
IF(AND($T738&gt;=DATEVALUE("10/1/20"&amp;RIGHT(BU$1,2)),$U738&lt;=DATEVALUE("9/30/20"&amp;RIGHT(BV$1,2))),NETWORKDAYS($T738,$U738,Holidays!$J$3:$J$937),
IF(AND($T738&lt;DATEVALUE("10/1/20"&amp;RIGHT(BU$1,2)),$U738&lt;=DATEVALUE("9/30/20"&amp;RIGHT(BV$1,2))),NETWORKDAYS(DATEVALUE("10/1/20"&amp;RIGHT(BU$1,2)),$U738,Holidays!$J$3:$J$937),
IF($T738&lt;DATEVALUE("10/1/20"&amp;RIGHT(BU$1,2)),NETWORKDAYS(DATEVALUE("10/1/20"&amp;RIGHT(BU$1,2)),DATEVALUE("9/30/20"&amp;RIGHT(BV$1,2)),Holidays!$J$3:$J$937),
IF($T738&gt;=DATEVALUE("10/1/20"&amp;RIGHT(BU$1,2)),NETWORKDAYS($T738,DATEVALUE("9/30/20"&amp;RIGHT(BV$1,2)),Holidays!$J$3:$J$937),"")))),"")/(NETWORKDAYS($T738,$U738,Holidays!$J$3:$J$937)),0))</f>
        <v/>
      </c>
      <c r="BW738" s="87" t="str">
        <f>IF($Q738="","",IFERROR(IF(OR(AND($T738&gt;=DATEVALUE("10/1/20"&amp;RIGHT(BV$1,2)),$T738&lt;=DATEVALUE("9/30/20"&amp;RIGHT(BW$1,2))),AND($U738&gt;=DATEVALUE("10/1/20"&amp;RIGHT(BV$1,2)),$U738&lt;=DATEVALUE("9/30/20"&amp;RIGHT(BW$1,2))),AND($T738&lt;=DATEVALUE("10/1/20"&amp;RIGHT(BV$1,2)),$U738&gt;=DATEVALUE("9/30/20"&amp;RIGHT(BW$1,2)))),
IF(AND($T738&gt;=DATEVALUE("10/1/20"&amp;RIGHT(BV$1,2)),$U738&lt;=DATEVALUE("9/30/20"&amp;RIGHT(BW$1,2))),NETWORKDAYS($T738,$U738,Holidays!$J$3:$J$937),
IF(AND($T738&lt;DATEVALUE("10/1/20"&amp;RIGHT(BV$1,2)),$U738&lt;=DATEVALUE("9/30/20"&amp;RIGHT(BW$1,2))),NETWORKDAYS(DATEVALUE("10/1/20"&amp;RIGHT(BV$1,2)),$U738,Holidays!$J$3:$J$937),
IF($T738&lt;DATEVALUE("10/1/20"&amp;RIGHT(BV$1,2)),NETWORKDAYS(DATEVALUE("10/1/20"&amp;RIGHT(BV$1,2)),DATEVALUE("9/30/20"&amp;RIGHT(BW$1,2)),Holidays!$J$3:$J$937),
IF($T738&gt;=DATEVALUE("10/1/20"&amp;RIGHT(BV$1,2)),NETWORKDAYS($T738,DATEVALUE("9/30/20"&amp;RIGHT(BW$1,2)),Holidays!$J$3:$J$937),"")))),"")/(NETWORKDAYS($T738,$U738,Holidays!$J$3:$J$937)),0))</f>
        <v/>
      </c>
      <c r="BX738" s="87" t="str">
        <f>IF($Q738="","",IFERROR(IF(OR(AND($T738&gt;=DATEVALUE("10/1/20"&amp;RIGHT(BW$1,2)),$T738&lt;=DATEVALUE("9/30/20"&amp;RIGHT(BX$1,2))),AND($U738&gt;=DATEVALUE("10/1/20"&amp;RIGHT(BW$1,2)),$U738&lt;=DATEVALUE("9/30/20"&amp;RIGHT(BX$1,2))),AND($T738&lt;=DATEVALUE("10/1/20"&amp;RIGHT(BW$1,2)),$U738&gt;=DATEVALUE("9/30/20"&amp;RIGHT(BX$1,2)))),
IF(AND($T738&gt;=DATEVALUE("10/1/20"&amp;RIGHT(BW$1,2)),$U738&lt;=DATEVALUE("9/30/20"&amp;RIGHT(BX$1,2))),NETWORKDAYS($T738,$U738,Holidays!$J$3:$J$937),
IF(AND($T738&lt;DATEVALUE("10/1/20"&amp;RIGHT(BW$1,2)),$U738&lt;=DATEVALUE("9/30/20"&amp;RIGHT(BX$1,2))),NETWORKDAYS(DATEVALUE("10/1/20"&amp;RIGHT(BW$1,2)),$U738,Holidays!$J$3:$J$937),
IF($T738&lt;DATEVALUE("10/1/20"&amp;RIGHT(BW$1,2)),NETWORKDAYS(DATEVALUE("10/1/20"&amp;RIGHT(BW$1,2)),DATEVALUE("9/30/20"&amp;RIGHT(BX$1,2)),Holidays!$J$3:$J$937),
IF($T738&gt;=DATEVALUE("10/1/20"&amp;RIGHT(BW$1,2)),NETWORKDAYS($T738,DATEVALUE("9/30/20"&amp;RIGHT(BX$1,2)),Holidays!$J$3:$J$937),"")))),"")/(NETWORKDAYS($T738,$U738,Holidays!$J$3:$J$937)),0))</f>
        <v/>
      </c>
      <c r="BY738" s="87" t="str">
        <f>IF($Q738="","",IFERROR(IF(OR(AND($T738&gt;=DATEVALUE("10/1/20"&amp;RIGHT(BX$1,2)),$T738&lt;=DATEVALUE("9/30/20"&amp;RIGHT(BY$1,2))),AND($U738&gt;=DATEVALUE("10/1/20"&amp;RIGHT(BX$1,2)),$U738&lt;=DATEVALUE("9/30/20"&amp;RIGHT(BY$1,2))),AND($T738&lt;=DATEVALUE("10/1/20"&amp;RIGHT(BX$1,2)),$U738&gt;=DATEVALUE("9/30/20"&amp;RIGHT(BY$1,2)))),
IF(AND($T738&gt;=DATEVALUE("10/1/20"&amp;RIGHT(BX$1,2)),$U738&lt;=DATEVALUE("9/30/20"&amp;RIGHT(BY$1,2))),NETWORKDAYS($T738,$U738,Holidays!$J$3:$J$937),
IF(AND($T738&lt;DATEVALUE("10/1/20"&amp;RIGHT(BX$1,2)),$U738&lt;=DATEVALUE("9/30/20"&amp;RIGHT(BY$1,2))),NETWORKDAYS(DATEVALUE("10/1/20"&amp;RIGHT(BX$1,2)),$U738,Holidays!$J$3:$J$937),
IF($T738&lt;DATEVALUE("10/1/20"&amp;RIGHT(BX$1,2)),NETWORKDAYS(DATEVALUE("10/1/20"&amp;RIGHT(BX$1,2)),DATEVALUE("9/30/20"&amp;RIGHT(BY$1,2)),Holidays!$J$3:$J$937),
IF($T738&gt;=DATEVALUE("10/1/20"&amp;RIGHT(BX$1,2)),NETWORKDAYS($T738,DATEVALUE("9/30/20"&amp;RIGHT(BY$1,2)),Holidays!$J$3:$J$937),"")))),"")/(NETWORKDAYS($T738,$U738,Holidays!$J$3:$J$937)),0))</f>
        <v/>
      </c>
      <c r="BZ738" s="87" t="str">
        <f>IF($Q738="","",IFERROR(IF(OR(AND($T738&gt;=DATEVALUE("10/1/20"&amp;RIGHT(BY$1,2)),$T738&lt;=DATEVALUE("9/30/20"&amp;RIGHT(BZ$1,2))),AND($U738&gt;=DATEVALUE("10/1/20"&amp;RIGHT(BY$1,2)),$U738&lt;=DATEVALUE("9/30/20"&amp;RIGHT(BZ$1,2))),AND($T738&lt;=DATEVALUE("10/1/20"&amp;RIGHT(BY$1,2)),$U738&gt;=DATEVALUE("9/30/20"&amp;RIGHT(BZ$1,2)))),
IF(AND($T738&gt;=DATEVALUE("10/1/20"&amp;RIGHT(BY$1,2)),$U738&lt;=DATEVALUE("9/30/20"&amp;RIGHT(BZ$1,2))),NETWORKDAYS($T738,$U738,Holidays!$J$3:$J$937),
IF(AND($T738&lt;DATEVALUE("10/1/20"&amp;RIGHT(BY$1,2)),$U738&lt;=DATEVALUE("9/30/20"&amp;RIGHT(BZ$1,2))),NETWORKDAYS(DATEVALUE("10/1/20"&amp;RIGHT(BY$1,2)),$U738,Holidays!$J$3:$J$937),
IF($T738&lt;DATEVALUE("10/1/20"&amp;RIGHT(BY$1,2)),NETWORKDAYS(DATEVALUE("10/1/20"&amp;RIGHT(BY$1,2)),DATEVALUE("9/30/20"&amp;RIGHT(BZ$1,2)),Holidays!$J$3:$J$937),
IF($T738&gt;=DATEVALUE("10/1/20"&amp;RIGHT(BY$1,2)),NETWORKDAYS($T738,DATEVALUE("9/30/20"&amp;RIGHT(BZ$1,2)),Holidays!$J$3:$J$937),"")))),"")/(NETWORKDAYS($T738,$U738,Holidays!$J$3:$J$937)),0))</f>
        <v/>
      </c>
      <c r="CA738" s="87" t="str">
        <f>IF($Q738="","",IFERROR(IF(OR(AND($T738&gt;=DATEVALUE("10/1/20"&amp;RIGHT(BZ$1,2)),$T738&lt;=DATEVALUE("9/30/20"&amp;RIGHT(CA$1,2))),AND($U738&gt;=DATEVALUE("10/1/20"&amp;RIGHT(BZ$1,2)),$U738&lt;=DATEVALUE("9/30/20"&amp;RIGHT(CA$1,2))),AND($T738&lt;=DATEVALUE("10/1/20"&amp;RIGHT(BZ$1,2)),$U738&gt;=DATEVALUE("9/30/20"&amp;RIGHT(CA$1,2)))),
IF(AND($T738&gt;=DATEVALUE("10/1/20"&amp;RIGHT(BZ$1,2)),$U738&lt;=DATEVALUE("9/30/20"&amp;RIGHT(CA$1,2))),NETWORKDAYS($T738,$U738,Holidays!$J$3:$J$937),
IF(AND($T738&lt;DATEVALUE("10/1/20"&amp;RIGHT(BZ$1,2)),$U738&lt;=DATEVALUE("9/30/20"&amp;RIGHT(CA$1,2))),NETWORKDAYS(DATEVALUE("10/1/20"&amp;RIGHT(BZ$1,2)),$U738,Holidays!$J$3:$J$937),
IF($T738&lt;DATEVALUE("10/1/20"&amp;RIGHT(BZ$1,2)),NETWORKDAYS(DATEVALUE("10/1/20"&amp;RIGHT(BZ$1,2)),DATEVALUE("9/30/20"&amp;RIGHT(CA$1,2)),Holidays!$J$3:$J$937),
IF($T738&gt;=DATEVALUE("10/1/20"&amp;RIGHT(BZ$1,2)),NETWORKDAYS($T738,DATEVALUE("9/30/20"&amp;RIGHT(CA$1,2)),Holidays!$J$3:$J$937),"")))),"")/(NETWORKDAYS($T738,$U738,Holidays!$J$3:$J$937)),0))</f>
        <v/>
      </c>
      <c r="CB738" s="87" t="str">
        <f>IF($Q738="","",IFERROR(IF(OR(AND($T738&gt;=DATEVALUE("10/1/20"&amp;RIGHT(CA$1,2)),$T738&lt;=DATEVALUE("9/30/20"&amp;RIGHT(CB$1,2))),AND($U738&gt;=DATEVALUE("10/1/20"&amp;RIGHT(CA$1,2)),$U738&lt;=DATEVALUE("9/30/20"&amp;RIGHT(CB$1,2))),AND($T738&lt;=DATEVALUE("10/1/20"&amp;RIGHT(CA$1,2)),$U738&gt;=DATEVALUE("9/30/20"&amp;RIGHT(CB$1,2)))),
IF(AND($T738&gt;=DATEVALUE("10/1/20"&amp;RIGHT(CA$1,2)),$U738&lt;=DATEVALUE("9/30/20"&amp;RIGHT(CB$1,2))),NETWORKDAYS($T738,$U738,Holidays!$J$3:$J$937),
IF(AND($T738&lt;DATEVALUE("10/1/20"&amp;RIGHT(CA$1,2)),$U738&lt;=DATEVALUE("9/30/20"&amp;RIGHT(CB$1,2))),NETWORKDAYS(DATEVALUE("10/1/20"&amp;RIGHT(CA$1,2)),$U738,Holidays!$J$3:$J$937),
IF($T738&lt;DATEVALUE("10/1/20"&amp;RIGHT(CA$1,2)),NETWORKDAYS(DATEVALUE("10/1/20"&amp;RIGHT(CA$1,2)),DATEVALUE("9/30/20"&amp;RIGHT(CB$1,2)),Holidays!$J$3:$J$937),
IF($T738&gt;=DATEVALUE("10/1/20"&amp;RIGHT(CA$1,2)),NETWORKDAYS($T738,DATEVALUE("9/30/20"&amp;RIGHT(CB$1,2)),Holidays!$J$3:$J$937),"")))),"")/(NETWORKDAYS($T738,$U738,Holidays!$J$3:$J$937)),0))</f>
        <v/>
      </c>
    </row>
    <row r="739" spans="1:80">
      <c r="A739" s="97"/>
      <c r="B739" s="98" t="str">
        <f ca="1">IF(NOT($A739=""),OFFSET('WBS Reference &amp; User Procedure'!$A$1,MATCH($A739,'WBS Reference &amp; User Procedure'!$A:$A,0)-1,1),"")</f>
        <v/>
      </c>
      <c r="D739" s="97"/>
      <c r="T739" s="104" t="str">
        <f>IF(NOT(Q739=""),IF(NOT($S739=""),$S739,#REF!),"")</f>
        <v/>
      </c>
      <c r="U739" s="104" t="str">
        <f>IF(NOT(Q739=""),WORKDAY(T739,Q739,Holidays!$J$3:$J$937),"")</f>
        <v/>
      </c>
      <c r="V739" s="104"/>
      <c r="W739" s="104"/>
      <c r="X739" s="101" t="str">
        <f t="shared" si="153"/>
        <v/>
      </c>
      <c r="AL739" s="87" t="str">
        <f t="shared" ca="1" si="164"/>
        <v/>
      </c>
      <c r="AN739" s="87" t="str">
        <f t="shared" ca="1" si="165"/>
        <v/>
      </c>
      <c r="AO739" s="87" t="str">
        <f t="shared" ca="1" si="165"/>
        <v/>
      </c>
      <c r="AP739" s="87" t="str">
        <f t="shared" ca="1" si="165"/>
        <v/>
      </c>
      <c r="AQ739" s="87" t="str">
        <f t="shared" ca="1" si="165"/>
        <v/>
      </c>
      <c r="AR739" s="87" t="str">
        <f t="shared" ca="1" si="165"/>
        <v/>
      </c>
      <c r="AS739" s="87" t="str">
        <f t="shared" ca="1" si="165"/>
        <v/>
      </c>
      <c r="AT739" s="87" t="str">
        <f t="shared" ca="1" si="165"/>
        <v/>
      </c>
      <c r="AU739" s="87" t="str">
        <f t="shared" ca="1" si="165"/>
        <v/>
      </c>
      <c r="AV739" s="87" t="str">
        <f t="shared" ca="1" si="165"/>
        <v/>
      </c>
      <c r="AW739" s="87" t="str">
        <f t="shared" ca="1" si="165"/>
        <v/>
      </c>
      <c r="AX739" s="87" t="str">
        <f t="shared" ca="1" si="166"/>
        <v/>
      </c>
      <c r="AY739" s="87" t="str">
        <f t="shared" ca="1" si="166"/>
        <v/>
      </c>
      <c r="AZ739" s="87" t="str">
        <f t="shared" ca="1" si="166"/>
        <v/>
      </c>
      <c r="BA739" s="87" t="str">
        <f t="shared" ca="1" si="166"/>
        <v/>
      </c>
      <c r="BB739" s="87" t="str">
        <f t="shared" ca="1" si="166"/>
        <v/>
      </c>
      <c r="BC739" s="87" t="str">
        <f t="shared" ca="1" si="166"/>
        <v/>
      </c>
      <c r="BD739" s="87" t="str">
        <f t="shared" ca="1" si="166"/>
        <v/>
      </c>
      <c r="BE739" s="87" t="str">
        <f t="shared" ca="1" si="166"/>
        <v/>
      </c>
      <c r="BF739" s="87" t="str">
        <f t="shared" ca="1" si="166"/>
        <v/>
      </c>
      <c r="BG739" s="87" t="str">
        <f t="shared" ca="1" si="166"/>
        <v/>
      </c>
      <c r="BI739" s="87" t="str">
        <f>IF($Q739="","",IFERROR(IF(OR(AND($T739&gt;=DATEVALUE("10/1/20"&amp;RIGHT(BH$1,2)),$T739&lt;=DATEVALUE("9/30/20"&amp;RIGHT(BI$1,2))),AND($U739&gt;=DATEVALUE("10/1/20"&amp;RIGHT(BH$1,2)),$U739&lt;=DATEVALUE("9/30/20"&amp;RIGHT(BI$1,2))),AND($T739&lt;=DATEVALUE("10/1/20"&amp;RIGHT(BH$1,2)),$U739&gt;=DATEVALUE("9/30/20"&amp;RIGHT(BI$1,2)))),
IF(AND($T739&gt;=DATEVALUE("10/1/20"&amp;RIGHT(BH$1,2)),$U739&lt;=DATEVALUE("9/30/20"&amp;RIGHT(BI$1,2))),NETWORKDAYS($T739,$U739,Holidays!$J$3:$J$937),
IF(AND($T739&lt;DATEVALUE("10/1/20"&amp;RIGHT(BH$1,2)),$U739&lt;=DATEVALUE("9/30/20"&amp;RIGHT(BI$1,2))),NETWORKDAYS(DATEVALUE("10/1/20"&amp;RIGHT(BH$1,2)),$U739,Holidays!$J$3:$J$937),
IF($T739&lt;DATEVALUE("10/1/20"&amp;RIGHT(BH$1,2)),NETWORKDAYS(DATEVALUE("10/1/20"&amp;RIGHT(BH$1,2)),DATEVALUE("9/30/20"&amp;RIGHT(BI$1,2)),Holidays!$J$3:$J$937),
IF($T739&gt;=DATEVALUE("10/1/20"&amp;RIGHT(BH$1,2)),NETWORKDAYS($T739,DATEVALUE("9/30/20"&amp;RIGHT(BI$1,2)),Holidays!$J$3:$J$937),"")))),"")/(NETWORKDAYS($T739,$U739,Holidays!$J$3:$J$937)),0))</f>
        <v/>
      </c>
      <c r="BJ739" s="87" t="str">
        <f>IF($Q739="","",IFERROR(IF(OR(AND($T739&gt;=DATEVALUE("10/1/20"&amp;RIGHT(BI$1,2)),$T739&lt;=DATEVALUE("9/30/20"&amp;RIGHT(BJ$1,2))),AND($U739&gt;=DATEVALUE("10/1/20"&amp;RIGHT(BI$1,2)),$U739&lt;=DATEVALUE("9/30/20"&amp;RIGHT(BJ$1,2))),AND($T739&lt;=DATEVALUE("10/1/20"&amp;RIGHT(BI$1,2)),$U739&gt;=DATEVALUE("9/30/20"&amp;RIGHT(BJ$1,2)))),
IF(AND($T739&gt;=DATEVALUE("10/1/20"&amp;RIGHT(BI$1,2)),$U739&lt;=DATEVALUE("9/30/20"&amp;RIGHT(BJ$1,2))),NETWORKDAYS($T739,$U739,Holidays!$J$3:$J$937),
IF(AND($T739&lt;DATEVALUE("10/1/20"&amp;RIGHT(BI$1,2)),$U739&lt;=DATEVALUE("9/30/20"&amp;RIGHT(BJ$1,2))),NETWORKDAYS(DATEVALUE("10/1/20"&amp;RIGHT(BI$1,2)),$U739,Holidays!$J$3:$J$937),
IF($T739&lt;DATEVALUE("10/1/20"&amp;RIGHT(BI$1,2)),NETWORKDAYS(DATEVALUE("10/1/20"&amp;RIGHT(BI$1,2)),DATEVALUE("9/30/20"&amp;RIGHT(BJ$1,2)),Holidays!$J$3:$J$937),
IF($T739&gt;=DATEVALUE("10/1/20"&amp;RIGHT(BI$1,2)),NETWORKDAYS($T739,DATEVALUE("9/30/20"&amp;RIGHT(BJ$1,2)),Holidays!$J$3:$J$937),"")))),"")/(NETWORKDAYS($T739,$U739,Holidays!$J$3:$J$937)),0))</f>
        <v/>
      </c>
      <c r="BK739" s="87" t="str">
        <f>IF($Q739="","",IFERROR(IF(OR(AND($T739&gt;=DATEVALUE("10/1/20"&amp;RIGHT(BJ$1,2)),$T739&lt;=DATEVALUE("9/30/20"&amp;RIGHT(BK$1,2))),AND($U739&gt;=DATEVALUE("10/1/20"&amp;RIGHT(BJ$1,2)),$U739&lt;=DATEVALUE("9/30/20"&amp;RIGHT(BK$1,2))),AND($T739&lt;=DATEVALUE("10/1/20"&amp;RIGHT(BJ$1,2)),$U739&gt;=DATEVALUE("9/30/20"&amp;RIGHT(BK$1,2)))),
IF(AND($T739&gt;=DATEVALUE("10/1/20"&amp;RIGHT(BJ$1,2)),$U739&lt;=DATEVALUE("9/30/20"&amp;RIGHT(BK$1,2))),NETWORKDAYS($T739,$U739,Holidays!$J$3:$J$937),
IF(AND($T739&lt;DATEVALUE("10/1/20"&amp;RIGHT(BJ$1,2)),$U739&lt;=DATEVALUE("9/30/20"&amp;RIGHT(BK$1,2))),NETWORKDAYS(DATEVALUE("10/1/20"&amp;RIGHT(BJ$1,2)),$U739,Holidays!$J$3:$J$937),
IF($T739&lt;DATEVALUE("10/1/20"&amp;RIGHT(BJ$1,2)),NETWORKDAYS(DATEVALUE("10/1/20"&amp;RIGHT(BJ$1,2)),DATEVALUE("9/30/20"&amp;RIGHT(BK$1,2)),Holidays!$J$3:$J$937),
IF($T739&gt;=DATEVALUE("10/1/20"&amp;RIGHT(BJ$1,2)),NETWORKDAYS($T739,DATEVALUE("9/30/20"&amp;RIGHT(BK$1,2)),Holidays!$J$3:$J$937),"")))),"")/(NETWORKDAYS($T739,$U739,Holidays!$J$3:$J$937)),0))</f>
        <v/>
      </c>
      <c r="BL739" s="87" t="str">
        <f>IF($Q739="","",IFERROR(IF(OR(AND($T739&gt;=DATEVALUE("10/1/20"&amp;RIGHT(BK$1,2)),$T739&lt;=DATEVALUE("9/30/20"&amp;RIGHT(BL$1,2))),AND($U739&gt;=DATEVALUE("10/1/20"&amp;RIGHT(BK$1,2)),$U739&lt;=DATEVALUE("9/30/20"&amp;RIGHT(BL$1,2))),AND($T739&lt;=DATEVALUE("10/1/20"&amp;RIGHT(BK$1,2)),$U739&gt;=DATEVALUE("9/30/20"&amp;RIGHT(BL$1,2)))),
IF(AND($T739&gt;=DATEVALUE("10/1/20"&amp;RIGHT(BK$1,2)),$U739&lt;=DATEVALUE("9/30/20"&amp;RIGHT(BL$1,2))),NETWORKDAYS($T739,$U739,Holidays!$J$3:$J$937),
IF(AND($T739&lt;DATEVALUE("10/1/20"&amp;RIGHT(BK$1,2)),$U739&lt;=DATEVALUE("9/30/20"&amp;RIGHT(BL$1,2))),NETWORKDAYS(DATEVALUE("10/1/20"&amp;RIGHT(BK$1,2)),$U739,Holidays!$J$3:$J$937),
IF($T739&lt;DATEVALUE("10/1/20"&amp;RIGHT(BK$1,2)),NETWORKDAYS(DATEVALUE("10/1/20"&amp;RIGHT(BK$1,2)),DATEVALUE("9/30/20"&amp;RIGHT(BL$1,2)),Holidays!$J$3:$J$937),
IF($T739&gt;=DATEVALUE("10/1/20"&amp;RIGHT(BK$1,2)),NETWORKDAYS($T739,DATEVALUE("9/30/20"&amp;RIGHT(BL$1,2)),Holidays!$J$3:$J$937),"")))),"")/(NETWORKDAYS($T739,$U739,Holidays!$J$3:$J$937)),0))</f>
        <v/>
      </c>
      <c r="BM739" s="87" t="str">
        <f>IF($Q739="","",IFERROR(IF(OR(AND($T739&gt;=DATEVALUE("10/1/20"&amp;RIGHT(BL$1,2)),$T739&lt;=DATEVALUE("9/30/20"&amp;RIGHT(BM$1,2))),AND($U739&gt;=DATEVALUE("10/1/20"&amp;RIGHT(BL$1,2)),$U739&lt;=DATEVALUE("9/30/20"&amp;RIGHT(BM$1,2))),AND($T739&lt;=DATEVALUE("10/1/20"&amp;RIGHT(BL$1,2)),$U739&gt;=DATEVALUE("9/30/20"&amp;RIGHT(BM$1,2)))),
IF(AND($T739&gt;=DATEVALUE("10/1/20"&amp;RIGHT(BL$1,2)),$U739&lt;=DATEVALUE("9/30/20"&amp;RIGHT(BM$1,2))),NETWORKDAYS($T739,$U739,Holidays!$J$3:$J$937),
IF(AND($T739&lt;DATEVALUE("10/1/20"&amp;RIGHT(BL$1,2)),$U739&lt;=DATEVALUE("9/30/20"&amp;RIGHT(BM$1,2))),NETWORKDAYS(DATEVALUE("10/1/20"&amp;RIGHT(BL$1,2)),$U739,Holidays!$J$3:$J$937),
IF($T739&lt;DATEVALUE("10/1/20"&amp;RIGHT(BL$1,2)),NETWORKDAYS(DATEVALUE("10/1/20"&amp;RIGHT(BL$1,2)),DATEVALUE("9/30/20"&amp;RIGHT(BM$1,2)),Holidays!$J$3:$J$937),
IF($T739&gt;=DATEVALUE("10/1/20"&amp;RIGHT(BL$1,2)),NETWORKDAYS($T739,DATEVALUE("9/30/20"&amp;RIGHT(BM$1,2)),Holidays!$J$3:$J$937),"")))),"")/(NETWORKDAYS($T739,$U739,Holidays!$J$3:$J$937)),0))</f>
        <v/>
      </c>
      <c r="BN739" s="87" t="str">
        <f>IF($Q739="","",IFERROR(IF(OR(AND($T739&gt;=DATEVALUE("10/1/20"&amp;RIGHT(BM$1,2)),$T739&lt;=DATEVALUE("9/30/20"&amp;RIGHT(BN$1,2))),AND($U739&gt;=DATEVALUE("10/1/20"&amp;RIGHT(BM$1,2)),$U739&lt;=DATEVALUE("9/30/20"&amp;RIGHT(BN$1,2))),AND($T739&lt;=DATEVALUE("10/1/20"&amp;RIGHT(BM$1,2)),$U739&gt;=DATEVALUE("9/30/20"&amp;RIGHT(BN$1,2)))),
IF(AND($T739&gt;=DATEVALUE("10/1/20"&amp;RIGHT(BM$1,2)),$U739&lt;=DATEVALUE("9/30/20"&amp;RIGHT(BN$1,2))),NETWORKDAYS($T739,$U739,Holidays!$J$3:$J$937),
IF(AND($T739&lt;DATEVALUE("10/1/20"&amp;RIGHT(BM$1,2)),$U739&lt;=DATEVALUE("9/30/20"&amp;RIGHT(BN$1,2))),NETWORKDAYS(DATEVALUE("10/1/20"&amp;RIGHT(BM$1,2)),$U739,Holidays!$J$3:$J$937),
IF($T739&lt;DATEVALUE("10/1/20"&amp;RIGHT(BM$1,2)),NETWORKDAYS(DATEVALUE("10/1/20"&amp;RIGHT(BM$1,2)),DATEVALUE("9/30/20"&amp;RIGHT(BN$1,2)),Holidays!$J$3:$J$937),
IF($T739&gt;=DATEVALUE("10/1/20"&amp;RIGHT(BM$1,2)),NETWORKDAYS($T739,DATEVALUE("9/30/20"&amp;RIGHT(BN$1,2)),Holidays!$J$3:$J$937),"")))),"")/(NETWORKDAYS($T739,$U739,Holidays!$J$3:$J$937)),0))</f>
        <v/>
      </c>
      <c r="BO739" s="87" t="str">
        <f>IF($Q739="","",IFERROR(IF(OR(AND($T739&gt;=DATEVALUE("10/1/20"&amp;RIGHT(BN$1,2)),$T739&lt;=DATEVALUE("9/30/20"&amp;RIGHT(BO$1,2))),AND($U739&gt;=DATEVALUE("10/1/20"&amp;RIGHT(BN$1,2)),$U739&lt;=DATEVALUE("9/30/20"&amp;RIGHT(BO$1,2))),AND($T739&lt;=DATEVALUE("10/1/20"&amp;RIGHT(BN$1,2)),$U739&gt;=DATEVALUE("9/30/20"&amp;RIGHT(BO$1,2)))),
IF(AND($T739&gt;=DATEVALUE("10/1/20"&amp;RIGHT(BN$1,2)),$U739&lt;=DATEVALUE("9/30/20"&amp;RIGHT(BO$1,2))),NETWORKDAYS($T739,$U739,Holidays!$J$3:$J$937),
IF(AND($T739&lt;DATEVALUE("10/1/20"&amp;RIGHT(BN$1,2)),$U739&lt;=DATEVALUE("9/30/20"&amp;RIGHT(BO$1,2))),NETWORKDAYS(DATEVALUE("10/1/20"&amp;RIGHT(BN$1,2)),$U739,Holidays!$J$3:$J$937),
IF($T739&lt;DATEVALUE("10/1/20"&amp;RIGHT(BN$1,2)),NETWORKDAYS(DATEVALUE("10/1/20"&amp;RIGHT(BN$1,2)),DATEVALUE("9/30/20"&amp;RIGHT(BO$1,2)),Holidays!$J$3:$J$937),
IF($T739&gt;=DATEVALUE("10/1/20"&amp;RIGHT(BN$1,2)),NETWORKDAYS($T739,DATEVALUE("9/30/20"&amp;RIGHT(BO$1,2)),Holidays!$J$3:$J$937),"")))),"")/(NETWORKDAYS($T739,$U739,Holidays!$J$3:$J$937)),0))</f>
        <v/>
      </c>
      <c r="BP739" s="87" t="str">
        <f>IF($Q739="","",IFERROR(IF(OR(AND($T739&gt;=DATEVALUE("10/1/20"&amp;RIGHT(BO$1,2)),$T739&lt;=DATEVALUE("9/30/20"&amp;RIGHT(BP$1,2))),AND($U739&gt;=DATEVALUE("10/1/20"&amp;RIGHT(BO$1,2)),$U739&lt;=DATEVALUE("9/30/20"&amp;RIGHT(BP$1,2))),AND($T739&lt;=DATEVALUE("10/1/20"&amp;RIGHT(BO$1,2)),$U739&gt;=DATEVALUE("9/30/20"&amp;RIGHT(BP$1,2)))),
IF(AND($T739&gt;=DATEVALUE("10/1/20"&amp;RIGHT(BO$1,2)),$U739&lt;=DATEVALUE("9/30/20"&amp;RIGHT(BP$1,2))),NETWORKDAYS($T739,$U739,Holidays!$J$3:$J$937),
IF(AND($T739&lt;DATEVALUE("10/1/20"&amp;RIGHT(BO$1,2)),$U739&lt;=DATEVALUE("9/30/20"&amp;RIGHT(BP$1,2))),NETWORKDAYS(DATEVALUE("10/1/20"&amp;RIGHT(BO$1,2)),$U739,Holidays!$J$3:$J$937),
IF($T739&lt;DATEVALUE("10/1/20"&amp;RIGHT(BO$1,2)),NETWORKDAYS(DATEVALUE("10/1/20"&amp;RIGHT(BO$1,2)),DATEVALUE("9/30/20"&amp;RIGHT(BP$1,2)),Holidays!$J$3:$J$937),
IF($T739&gt;=DATEVALUE("10/1/20"&amp;RIGHT(BO$1,2)),NETWORKDAYS($T739,DATEVALUE("9/30/20"&amp;RIGHT(BP$1,2)),Holidays!$J$3:$J$937),"")))),"")/(NETWORKDAYS($T739,$U739,Holidays!$J$3:$J$937)),0))</f>
        <v/>
      </c>
      <c r="BQ739" s="87" t="str">
        <f>IF($Q739="","",IFERROR(IF(OR(AND($T739&gt;=DATEVALUE("10/1/20"&amp;RIGHT(BP$1,2)),$T739&lt;=DATEVALUE("9/30/20"&amp;RIGHT(BQ$1,2))),AND($U739&gt;=DATEVALUE("10/1/20"&amp;RIGHT(BP$1,2)),$U739&lt;=DATEVALUE("9/30/20"&amp;RIGHT(BQ$1,2))),AND($T739&lt;=DATEVALUE("10/1/20"&amp;RIGHT(BP$1,2)),$U739&gt;=DATEVALUE("9/30/20"&amp;RIGHT(BQ$1,2)))),
IF(AND($T739&gt;=DATEVALUE("10/1/20"&amp;RIGHT(BP$1,2)),$U739&lt;=DATEVALUE("9/30/20"&amp;RIGHT(BQ$1,2))),NETWORKDAYS($T739,$U739,Holidays!$J$3:$J$937),
IF(AND($T739&lt;DATEVALUE("10/1/20"&amp;RIGHT(BP$1,2)),$U739&lt;=DATEVALUE("9/30/20"&amp;RIGHT(BQ$1,2))),NETWORKDAYS(DATEVALUE("10/1/20"&amp;RIGHT(BP$1,2)),$U739,Holidays!$J$3:$J$937),
IF($T739&lt;DATEVALUE("10/1/20"&amp;RIGHT(BP$1,2)),NETWORKDAYS(DATEVALUE("10/1/20"&amp;RIGHT(BP$1,2)),DATEVALUE("9/30/20"&amp;RIGHT(BQ$1,2)),Holidays!$J$3:$J$937),
IF($T739&gt;=DATEVALUE("10/1/20"&amp;RIGHT(BP$1,2)),NETWORKDAYS($T739,DATEVALUE("9/30/20"&amp;RIGHT(BQ$1,2)),Holidays!$J$3:$J$937),"")))),"")/(NETWORKDAYS($T739,$U739,Holidays!$J$3:$J$937)),0))</f>
        <v/>
      </c>
      <c r="BR739" s="87" t="str">
        <f>IF($Q739="","",IFERROR(IF(OR(AND($T739&gt;=DATEVALUE("10/1/20"&amp;RIGHT(BQ$1,2)),$T739&lt;=DATEVALUE("9/30/20"&amp;RIGHT(BR$1,2))),AND($U739&gt;=DATEVALUE("10/1/20"&amp;RIGHT(BQ$1,2)),$U739&lt;=DATEVALUE("9/30/20"&amp;RIGHT(BR$1,2))),AND($T739&lt;=DATEVALUE("10/1/20"&amp;RIGHT(BQ$1,2)),$U739&gt;=DATEVALUE("9/30/20"&amp;RIGHT(BR$1,2)))),
IF(AND($T739&gt;=DATEVALUE("10/1/20"&amp;RIGHT(BQ$1,2)),$U739&lt;=DATEVALUE("9/30/20"&amp;RIGHT(BR$1,2))),NETWORKDAYS($T739,$U739,Holidays!$J$3:$J$937),
IF(AND($T739&lt;DATEVALUE("10/1/20"&amp;RIGHT(BQ$1,2)),$U739&lt;=DATEVALUE("9/30/20"&amp;RIGHT(BR$1,2))),NETWORKDAYS(DATEVALUE("10/1/20"&amp;RIGHT(BQ$1,2)),$U739,Holidays!$J$3:$J$937),
IF($T739&lt;DATEVALUE("10/1/20"&amp;RIGHT(BQ$1,2)),NETWORKDAYS(DATEVALUE("10/1/20"&amp;RIGHT(BQ$1,2)),DATEVALUE("9/30/20"&amp;RIGHT(BR$1,2)),Holidays!$J$3:$J$937),
IF($T739&gt;=DATEVALUE("10/1/20"&amp;RIGHT(BQ$1,2)),NETWORKDAYS($T739,DATEVALUE("9/30/20"&amp;RIGHT(BR$1,2)),Holidays!$J$3:$J$937),"")))),"")/(NETWORKDAYS($T739,$U739,Holidays!$J$3:$J$937)),0))</f>
        <v/>
      </c>
      <c r="BS739" s="87" t="str">
        <f>IF($Q739="","",IFERROR(IF(OR(AND($T739&gt;=DATEVALUE("10/1/20"&amp;RIGHT(BR$1,2)),$T739&lt;=DATEVALUE("9/30/20"&amp;RIGHT(BS$1,2))),AND($U739&gt;=DATEVALUE("10/1/20"&amp;RIGHT(BR$1,2)),$U739&lt;=DATEVALUE("9/30/20"&amp;RIGHT(BS$1,2))),AND($T739&lt;=DATEVALUE("10/1/20"&amp;RIGHT(BR$1,2)),$U739&gt;=DATEVALUE("9/30/20"&amp;RIGHT(BS$1,2)))),
IF(AND($T739&gt;=DATEVALUE("10/1/20"&amp;RIGHT(BR$1,2)),$U739&lt;=DATEVALUE("9/30/20"&amp;RIGHT(BS$1,2))),NETWORKDAYS($T739,$U739,Holidays!$J$3:$J$937),
IF(AND($T739&lt;DATEVALUE("10/1/20"&amp;RIGHT(BR$1,2)),$U739&lt;=DATEVALUE("9/30/20"&amp;RIGHT(BS$1,2))),NETWORKDAYS(DATEVALUE("10/1/20"&amp;RIGHT(BR$1,2)),$U739,Holidays!$J$3:$J$937),
IF($T739&lt;DATEVALUE("10/1/20"&amp;RIGHT(BR$1,2)),NETWORKDAYS(DATEVALUE("10/1/20"&amp;RIGHT(BR$1,2)),DATEVALUE("9/30/20"&amp;RIGHT(BS$1,2)),Holidays!$J$3:$J$937),
IF($T739&gt;=DATEVALUE("10/1/20"&amp;RIGHT(BR$1,2)),NETWORKDAYS($T739,DATEVALUE("9/30/20"&amp;RIGHT(BS$1,2)),Holidays!$J$3:$J$937),"")))),"")/(NETWORKDAYS($T739,$U739,Holidays!$J$3:$J$937)),0))</f>
        <v/>
      </c>
      <c r="BT739" s="87" t="str">
        <f>IF($Q739="","",IFERROR(IF(OR(AND($T739&gt;=DATEVALUE("10/1/20"&amp;RIGHT(BS$1,2)),$T739&lt;=DATEVALUE("9/30/20"&amp;RIGHT(BT$1,2))),AND($U739&gt;=DATEVALUE("10/1/20"&amp;RIGHT(BS$1,2)),$U739&lt;=DATEVALUE("9/30/20"&amp;RIGHT(BT$1,2))),AND($T739&lt;=DATEVALUE("10/1/20"&amp;RIGHT(BS$1,2)),$U739&gt;=DATEVALUE("9/30/20"&amp;RIGHT(BT$1,2)))),
IF(AND($T739&gt;=DATEVALUE("10/1/20"&amp;RIGHT(BS$1,2)),$U739&lt;=DATEVALUE("9/30/20"&amp;RIGHT(BT$1,2))),NETWORKDAYS($T739,$U739,Holidays!$J$3:$J$937),
IF(AND($T739&lt;DATEVALUE("10/1/20"&amp;RIGHT(BS$1,2)),$U739&lt;=DATEVALUE("9/30/20"&amp;RIGHT(BT$1,2))),NETWORKDAYS(DATEVALUE("10/1/20"&amp;RIGHT(BS$1,2)),$U739,Holidays!$J$3:$J$937),
IF($T739&lt;DATEVALUE("10/1/20"&amp;RIGHT(BS$1,2)),NETWORKDAYS(DATEVALUE("10/1/20"&amp;RIGHT(BS$1,2)),DATEVALUE("9/30/20"&amp;RIGHT(BT$1,2)),Holidays!$J$3:$J$937),
IF($T739&gt;=DATEVALUE("10/1/20"&amp;RIGHT(BS$1,2)),NETWORKDAYS($T739,DATEVALUE("9/30/20"&amp;RIGHT(BT$1,2)),Holidays!$J$3:$J$937),"")))),"")/(NETWORKDAYS($T739,$U739,Holidays!$J$3:$J$937)),0))</f>
        <v/>
      </c>
      <c r="BU739" s="87" t="str">
        <f>IF($Q739="","",IFERROR(IF(OR(AND($T739&gt;=DATEVALUE("10/1/20"&amp;RIGHT(BT$1,2)),$T739&lt;=DATEVALUE("9/30/20"&amp;RIGHT(BU$1,2))),AND($U739&gt;=DATEVALUE("10/1/20"&amp;RIGHT(BT$1,2)),$U739&lt;=DATEVALUE("9/30/20"&amp;RIGHT(BU$1,2))),AND($T739&lt;=DATEVALUE("10/1/20"&amp;RIGHT(BT$1,2)),$U739&gt;=DATEVALUE("9/30/20"&amp;RIGHT(BU$1,2)))),
IF(AND($T739&gt;=DATEVALUE("10/1/20"&amp;RIGHT(BT$1,2)),$U739&lt;=DATEVALUE("9/30/20"&amp;RIGHT(BU$1,2))),NETWORKDAYS($T739,$U739,Holidays!$J$3:$J$937),
IF(AND($T739&lt;DATEVALUE("10/1/20"&amp;RIGHT(BT$1,2)),$U739&lt;=DATEVALUE("9/30/20"&amp;RIGHT(BU$1,2))),NETWORKDAYS(DATEVALUE("10/1/20"&amp;RIGHT(BT$1,2)),$U739,Holidays!$J$3:$J$937),
IF($T739&lt;DATEVALUE("10/1/20"&amp;RIGHT(BT$1,2)),NETWORKDAYS(DATEVALUE("10/1/20"&amp;RIGHT(BT$1,2)),DATEVALUE("9/30/20"&amp;RIGHT(BU$1,2)),Holidays!$J$3:$J$937),
IF($T739&gt;=DATEVALUE("10/1/20"&amp;RIGHT(BT$1,2)),NETWORKDAYS($T739,DATEVALUE("9/30/20"&amp;RIGHT(BU$1,2)),Holidays!$J$3:$J$937),"")))),"")/(NETWORKDAYS($T739,$U739,Holidays!$J$3:$J$937)),0))</f>
        <v/>
      </c>
      <c r="BV739" s="87" t="str">
        <f>IF($Q739="","",IFERROR(IF(OR(AND($T739&gt;=DATEVALUE("10/1/20"&amp;RIGHT(BU$1,2)),$T739&lt;=DATEVALUE("9/30/20"&amp;RIGHT(BV$1,2))),AND($U739&gt;=DATEVALUE("10/1/20"&amp;RIGHT(BU$1,2)),$U739&lt;=DATEVALUE("9/30/20"&amp;RIGHT(BV$1,2))),AND($T739&lt;=DATEVALUE("10/1/20"&amp;RIGHT(BU$1,2)),$U739&gt;=DATEVALUE("9/30/20"&amp;RIGHT(BV$1,2)))),
IF(AND($T739&gt;=DATEVALUE("10/1/20"&amp;RIGHT(BU$1,2)),$U739&lt;=DATEVALUE("9/30/20"&amp;RIGHT(BV$1,2))),NETWORKDAYS($T739,$U739,Holidays!$J$3:$J$937),
IF(AND($T739&lt;DATEVALUE("10/1/20"&amp;RIGHT(BU$1,2)),$U739&lt;=DATEVALUE("9/30/20"&amp;RIGHT(BV$1,2))),NETWORKDAYS(DATEVALUE("10/1/20"&amp;RIGHT(BU$1,2)),$U739,Holidays!$J$3:$J$937),
IF($T739&lt;DATEVALUE("10/1/20"&amp;RIGHT(BU$1,2)),NETWORKDAYS(DATEVALUE("10/1/20"&amp;RIGHT(BU$1,2)),DATEVALUE("9/30/20"&amp;RIGHT(BV$1,2)),Holidays!$J$3:$J$937),
IF($T739&gt;=DATEVALUE("10/1/20"&amp;RIGHT(BU$1,2)),NETWORKDAYS($T739,DATEVALUE("9/30/20"&amp;RIGHT(BV$1,2)),Holidays!$J$3:$J$937),"")))),"")/(NETWORKDAYS($T739,$U739,Holidays!$J$3:$J$937)),0))</f>
        <v/>
      </c>
      <c r="BW739" s="87" t="str">
        <f>IF($Q739="","",IFERROR(IF(OR(AND($T739&gt;=DATEVALUE("10/1/20"&amp;RIGHT(BV$1,2)),$T739&lt;=DATEVALUE("9/30/20"&amp;RIGHT(BW$1,2))),AND($U739&gt;=DATEVALUE("10/1/20"&amp;RIGHT(BV$1,2)),$U739&lt;=DATEVALUE("9/30/20"&amp;RIGHT(BW$1,2))),AND($T739&lt;=DATEVALUE("10/1/20"&amp;RIGHT(BV$1,2)),$U739&gt;=DATEVALUE("9/30/20"&amp;RIGHT(BW$1,2)))),
IF(AND($T739&gt;=DATEVALUE("10/1/20"&amp;RIGHT(BV$1,2)),$U739&lt;=DATEVALUE("9/30/20"&amp;RIGHT(BW$1,2))),NETWORKDAYS($T739,$U739,Holidays!$J$3:$J$937),
IF(AND($T739&lt;DATEVALUE("10/1/20"&amp;RIGHT(BV$1,2)),$U739&lt;=DATEVALUE("9/30/20"&amp;RIGHT(BW$1,2))),NETWORKDAYS(DATEVALUE("10/1/20"&amp;RIGHT(BV$1,2)),$U739,Holidays!$J$3:$J$937),
IF($T739&lt;DATEVALUE("10/1/20"&amp;RIGHT(BV$1,2)),NETWORKDAYS(DATEVALUE("10/1/20"&amp;RIGHT(BV$1,2)),DATEVALUE("9/30/20"&amp;RIGHT(BW$1,2)),Holidays!$J$3:$J$937),
IF($T739&gt;=DATEVALUE("10/1/20"&amp;RIGHT(BV$1,2)),NETWORKDAYS($T739,DATEVALUE("9/30/20"&amp;RIGHT(BW$1,2)),Holidays!$J$3:$J$937),"")))),"")/(NETWORKDAYS($T739,$U739,Holidays!$J$3:$J$937)),0))</f>
        <v/>
      </c>
      <c r="BX739" s="87" t="str">
        <f>IF($Q739="","",IFERROR(IF(OR(AND($T739&gt;=DATEVALUE("10/1/20"&amp;RIGHT(BW$1,2)),$T739&lt;=DATEVALUE("9/30/20"&amp;RIGHT(BX$1,2))),AND($U739&gt;=DATEVALUE("10/1/20"&amp;RIGHT(BW$1,2)),$U739&lt;=DATEVALUE("9/30/20"&amp;RIGHT(BX$1,2))),AND($T739&lt;=DATEVALUE("10/1/20"&amp;RIGHT(BW$1,2)),$U739&gt;=DATEVALUE("9/30/20"&amp;RIGHT(BX$1,2)))),
IF(AND($T739&gt;=DATEVALUE("10/1/20"&amp;RIGHT(BW$1,2)),$U739&lt;=DATEVALUE("9/30/20"&amp;RIGHT(BX$1,2))),NETWORKDAYS($T739,$U739,Holidays!$J$3:$J$937),
IF(AND($T739&lt;DATEVALUE("10/1/20"&amp;RIGHT(BW$1,2)),$U739&lt;=DATEVALUE("9/30/20"&amp;RIGHT(BX$1,2))),NETWORKDAYS(DATEVALUE("10/1/20"&amp;RIGHT(BW$1,2)),$U739,Holidays!$J$3:$J$937),
IF($T739&lt;DATEVALUE("10/1/20"&amp;RIGHT(BW$1,2)),NETWORKDAYS(DATEVALUE("10/1/20"&amp;RIGHT(BW$1,2)),DATEVALUE("9/30/20"&amp;RIGHT(BX$1,2)),Holidays!$J$3:$J$937),
IF($T739&gt;=DATEVALUE("10/1/20"&amp;RIGHT(BW$1,2)),NETWORKDAYS($T739,DATEVALUE("9/30/20"&amp;RIGHT(BX$1,2)),Holidays!$J$3:$J$937),"")))),"")/(NETWORKDAYS($T739,$U739,Holidays!$J$3:$J$937)),0))</f>
        <v/>
      </c>
      <c r="BY739" s="87" t="str">
        <f>IF($Q739="","",IFERROR(IF(OR(AND($T739&gt;=DATEVALUE("10/1/20"&amp;RIGHT(BX$1,2)),$T739&lt;=DATEVALUE("9/30/20"&amp;RIGHT(BY$1,2))),AND($U739&gt;=DATEVALUE("10/1/20"&amp;RIGHT(BX$1,2)),$U739&lt;=DATEVALUE("9/30/20"&amp;RIGHT(BY$1,2))),AND($T739&lt;=DATEVALUE("10/1/20"&amp;RIGHT(BX$1,2)),$U739&gt;=DATEVALUE("9/30/20"&amp;RIGHT(BY$1,2)))),
IF(AND($T739&gt;=DATEVALUE("10/1/20"&amp;RIGHT(BX$1,2)),$U739&lt;=DATEVALUE("9/30/20"&amp;RIGHT(BY$1,2))),NETWORKDAYS($T739,$U739,Holidays!$J$3:$J$937),
IF(AND($T739&lt;DATEVALUE("10/1/20"&amp;RIGHT(BX$1,2)),$U739&lt;=DATEVALUE("9/30/20"&amp;RIGHT(BY$1,2))),NETWORKDAYS(DATEVALUE("10/1/20"&amp;RIGHT(BX$1,2)),$U739,Holidays!$J$3:$J$937),
IF($T739&lt;DATEVALUE("10/1/20"&amp;RIGHT(BX$1,2)),NETWORKDAYS(DATEVALUE("10/1/20"&amp;RIGHT(BX$1,2)),DATEVALUE("9/30/20"&amp;RIGHT(BY$1,2)),Holidays!$J$3:$J$937),
IF($T739&gt;=DATEVALUE("10/1/20"&amp;RIGHT(BX$1,2)),NETWORKDAYS($T739,DATEVALUE("9/30/20"&amp;RIGHT(BY$1,2)),Holidays!$J$3:$J$937),"")))),"")/(NETWORKDAYS($T739,$U739,Holidays!$J$3:$J$937)),0))</f>
        <v/>
      </c>
      <c r="BZ739" s="87" t="str">
        <f>IF($Q739="","",IFERROR(IF(OR(AND($T739&gt;=DATEVALUE("10/1/20"&amp;RIGHT(BY$1,2)),$T739&lt;=DATEVALUE("9/30/20"&amp;RIGHT(BZ$1,2))),AND($U739&gt;=DATEVALUE("10/1/20"&amp;RIGHT(BY$1,2)),$U739&lt;=DATEVALUE("9/30/20"&amp;RIGHT(BZ$1,2))),AND($T739&lt;=DATEVALUE("10/1/20"&amp;RIGHT(BY$1,2)),$U739&gt;=DATEVALUE("9/30/20"&amp;RIGHT(BZ$1,2)))),
IF(AND($T739&gt;=DATEVALUE("10/1/20"&amp;RIGHT(BY$1,2)),$U739&lt;=DATEVALUE("9/30/20"&amp;RIGHT(BZ$1,2))),NETWORKDAYS($T739,$U739,Holidays!$J$3:$J$937),
IF(AND($T739&lt;DATEVALUE("10/1/20"&amp;RIGHT(BY$1,2)),$U739&lt;=DATEVALUE("9/30/20"&amp;RIGHT(BZ$1,2))),NETWORKDAYS(DATEVALUE("10/1/20"&amp;RIGHT(BY$1,2)),$U739,Holidays!$J$3:$J$937),
IF($T739&lt;DATEVALUE("10/1/20"&amp;RIGHT(BY$1,2)),NETWORKDAYS(DATEVALUE("10/1/20"&amp;RIGHT(BY$1,2)),DATEVALUE("9/30/20"&amp;RIGHT(BZ$1,2)),Holidays!$J$3:$J$937),
IF($T739&gt;=DATEVALUE("10/1/20"&amp;RIGHT(BY$1,2)),NETWORKDAYS($T739,DATEVALUE("9/30/20"&amp;RIGHT(BZ$1,2)),Holidays!$J$3:$J$937),"")))),"")/(NETWORKDAYS($T739,$U739,Holidays!$J$3:$J$937)),0))</f>
        <v/>
      </c>
      <c r="CA739" s="87" t="str">
        <f>IF($Q739="","",IFERROR(IF(OR(AND($T739&gt;=DATEVALUE("10/1/20"&amp;RIGHT(BZ$1,2)),$T739&lt;=DATEVALUE("9/30/20"&amp;RIGHT(CA$1,2))),AND($U739&gt;=DATEVALUE("10/1/20"&amp;RIGHT(BZ$1,2)),$U739&lt;=DATEVALUE("9/30/20"&amp;RIGHT(CA$1,2))),AND($T739&lt;=DATEVALUE("10/1/20"&amp;RIGHT(BZ$1,2)),$U739&gt;=DATEVALUE("9/30/20"&amp;RIGHT(CA$1,2)))),
IF(AND($T739&gt;=DATEVALUE("10/1/20"&amp;RIGHT(BZ$1,2)),$U739&lt;=DATEVALUE("9/30/20"&amp;RIGHT(CA$1,2))),NETWORKDAYS($T739,$U739,Holidays!$J$3:$J$937),
IF(AND($T739&lt;DATEVALUE("10/1/20"&amp;RIGHT(BZ$1,2)),$U739&lt;=DATEVALUE("9/30/20"&amp;RIGHT(CA$1,2))),NETWORKDAYS(DATEVALUE("10/1/20"&amp;RIGHT(BZ$1,2)),$U739,Holidays!$J$3:$J$937),
IF($T739&lt;DATEVALUE("10/1/20"&amp;RIGHT(BZ$1,2)),NETWORKDAYS(DATEVALUE("10/1/20"&amp;RIGHT(BZ$1,2)),DATEVALUE("9/30/20"&amp;RIGHT(CA$1,2)),Holidays!$J$3:$J$937),
IF($T739&gt;=DATEVALUE("10/1/20"&amp;RIGHT(BZ$1,2)),NETWORKDAYS($T739,DATEVALUE("9/30/20"&amp;RIGHT(CA$1,2)),Holidays!$J$3:$J$937),"")))),"")/(NETWORKDAYS($T739,$U739,Holidays!$J$3:$J$937)),0))</f>
        <v/>
      </c>
      <c r="CB739" s="87" t="str">
        <f>IF($Q739="","",IFERROR(IF(OR(AND($T739&gt;=DATEVALUE("10/1/20"&amp;RIGHT(CA$1,2)),$T739&lt;=DATEVALUE("9/30/20"&amp;RIGHT(CB$1,2))),AND($U739&gt;=DATEVALUE("10/1/20"&amp;RIGHT(CA$1,2)),$U739&lt;=DATEVALUE("9/30/20"&amp;RIGHT(CB$1,2))),AND($T739&lt;=DATEVALUE("10/1/20"&amp;RIGHT(CA$1,2)),$U739&gt;=DATEVALUE("9/30/20"&amp;RIGHT(CB$1,2)))),
IF(AND($T739&gt;=DATEVALUE("10/1/20"&amp;RIGHT(CA$1,2)),$U739&lt;=DATEVALUE("9/30/20"&amp;RIGHT(CB$1,2))),NETWORKDAYS($T739,$U739,Holidays!$J$3:$J$937),
IF(AND($T739&lt;DATEVALUE("10/1/20"&amp;RIGHT(CA$1,2)),$U739&lt;=DATEVALUE("9/30/20"&amp;RIGHT(CB$1,2))),NETWORKDAYS(DATEVALUE("10/1/20"&amp;RIGHT(CA$1,2)),$U739,Holidays!$J$3:$J$937),
IF($T739&lt;DATEVALUE("10/1/20"&amp;RIGHT(CA$1,2)),NETWORKDAYS(DATEVALUE("10/1/20"&amp;RIGHT(CA$1,2)),DATEVALUE("9/30/20"&amp;RIGHT(CB$1,2)),Holidays!$J$3:$J$937),
IF($T739&gt;=DATEVALUE("10/1/20"&amp;RIGHT(CA$1,2)),NETWORKDAYS($T739,DATEVALUE("9/30/20"&amp;RIGHT(CB$1,2)),Holidays!$J$3:$J$937),"")))),"")/(NETWORKDAYS($T739,$U739,Holidays!$J$3:$J$937)),0))</f>
        <v/>
      </c>
    </row>
    <row r="740" spans="1:80">
      <c r="A740" s="97"/>
      <c r="B740" s="98" t="str">
        <f ca="1">IF(NOT($A740=""),OFFSET('WBS Reference &amp; User Procedure'!$A$1,MATCH($A740,'WBS Reference &amp; User Procedure'!$A:$A,0)-1,1),"")</f>
        <v/>
      </c>
      <c r="D740" s="97"/>
      <c r="T740" s="104" t="str">
        <f>IF(NOT(Q740=""),IF(NOT($S740=""),$S740,#REF!),"")</f>
        <v/>
      </c>
      <c r="U740" s="104" t="str">
        <f>IF(NOT(Q740=""),WORKDAY(T740,Q740,Holidays!$J$3:$J$937),"")</f>
        <v/>
      </c>
      <c r="V740" s="104"/>
      <c r="W740" s="104"/>
      <c r="X740" s="101" t="str">
        <f t="shared" si="153"/>
        <v/>
      </c>
      <c r="AL740" s="87" t="str">
        <f t="shared" ca="1" si="164"/>
        <v/>
      </c>
      <c r="AN740" s="87" t="str">
        <f t="shared" ca="1" si="165"/>
        <v/>
      </c>
      <c r="AO740" s="87" t="str">
        <f t="shared" ca="1" si="165"/>
        <v/>
      </c>
      <c r="AP740" s="87" t="str">
        <f t="shared" ca="1" si="165"/>
        <v/>
      </c>
      <c r="AQ740" s="87" t="str">
        <f t="shared" ca="1" si="165"/>
        <v/>
      </c>
      <c r="AR740" s="87" t="str">
        <f t="shared" ca="1" si="165"/>
        <v/>
      </c>
      <c r="AS740" s="87" t="str">
        <f t="shared" ca="1" si="165"/>
        <v/>
      </c>
      <c r="AT740" s="87" t="str">
        <f t="shared" ca="1" si="165"/>
        <v/>
      </c>
      <c r="AU740" s="87" t="str">
        <f t="shared" ca="1" si="165"/>
        <v/>
      </c>
      <c r="AV740" s="87" t="str">
        <f t="shared" ca="1" si="165"/>
        <v/>
      </c>
      <c r="AW740" s="87" t="str">
        <f t="shared" ca="1" si="165"/>
        <v/>
      </c>
      <c r="AX740" s="87" t="str">
        <f t="shared" ca="1" si="166"/>
        <v/>
      </c>
      <c r="AY740" s="87" t="str">
        <f t="shared" ca="1" si="166"/>
        <v/>
      </c>
      <c r="AZ740" s="87" t="str">
        <f t="shared" ca="1" si="166"/>
        <v/>
      </c>
      <c r="BA740" s="87" t="str">
        <f t="shared" ca="1" si="166"/>
        <v/>
      </c>
      <c r="BB740" s="87" t="str">
        <f t="shared" ca="1" si="166"/>
        <v/>
      </c>
      <c r="BC740" s="87" t="str">
        <f t="shared" ca="1" si="166"/>
        <v/>
      </c>
      <c r="BD740" s="87" t="str">
        <f t="shared" ca="1" si="166"/>
        <v/>
      </c>
      <c r="BE740" s="87" t="str">
        <f t="shared" ca="1" si="166"/>
        <v/>
      </c>
      <c r="BF740" s="87" t="str">
        <f t="shared" ca="1" si="166"/>
        <v/>
      </c>
      <c r="BG740" s="87" t="str">
        <f t="shared" ca="1" si="166"/>
        <v/>
      </c>
      <c r="BI740" s="87" t="str">
        <f>IF($Q740="","",IFERROR(IF(OR(AND($T740&gt;=DATEVALUE("10/1/20"&amp;RIGHT(BH$1,2)),$T740&lt;=DATEVALUE("9/30/20"&amp;RIGHT(BI$1,2))),AND($U740&gt;=DATEVALUE("10/1/20"&amp;RIGHT(BH$1,2)),$U740&lt;=DATEVALUE("9/30/20"&amp;RIGHT(BI$1,2))),AND($T740&lt;=DATEVALUE("10/1/20"&amp;RIGHT(BH$1,2)),$U740&gt;=DATEVALUE("9/30/20"&amp;RIGHT(BI$1,2)))),
IF(AND($T740&gt;=DATEVALUE("10/1/20"&amp;RIGHT(BH$1,2)),$U740&lt;=DATEVALUE("9/30/20"&amp;RIGHT(BI$1,2))),NETWORKDAYS($T740,$U740,Holidays!$J$3:$J$937),
IF(AND($T740&lt;DATEVALUE("10/1/20"&amp;RIGHT(BH$1,2)),$U740&lt;=DATEVALUE("9/30/20"&amp;RIGHT(BI$1,2))),NETWORKDAYS(DATEVALUE("10/1/20"&amp;RIGHT(BH$1,2)),$U740,Holidays!$J$3:$J$937),
IF($T740&lt;DATEVALUE("10/1/20"&amp;RIGHT(BH$1,2)),NETWORKDAYS(DATEVALUE("10/1/20"&amp;RIGHT(BH$1,2)),DATEVALUE("9/30/20"&amp;RIGHT(BI$1,2)),Holidays!$J$3:$J$937),
IF($T740&gt;=DATEVALUE("10/1/20"&amp;RIGHT(BH$1,2)),NETWORKDAYS($T740,DATEVALUE("9/30/20"&amp;RIGHT(BI$1,2)),Holidays!$J$3:$J$937),"")))),"")/(NETWORKDAYS($T740,$U740,Holidays!$J$3:$J$937)),0))</f>
        <v/>
      </c>
      <c r="BJ740" s="87" t="str">
        <f>IF($Q740="","",IFERROR(IF(OR(AND($T740&gt;=DATEVALUE("10/1/20"&amp;RIGHT(BI$1,2)),$T740&lt;=DATEVALUE("9/30/20"&amp;RIGHT(BJ$1,2))),AND($U740&gt;=DATEVALUE("10/1/20"&amp;RIGHT(BI$1,2)),$U740&lt;=DATEVALUE("9/30/20"&amp;RIGHT(BJ$1,2))),AND($T740&lt;=DATEVALUE("10/1/20"&amp;RIGHT(BI$1,2)),$U740&gt;=DATEVALUE("9/30/20"&amp;RIGHT(BJ$1,2)))),
IF(AND($T740&gt;=DATEVALUE("10/1/20"&amp;RIGHT(BI$1,2)),$U740&lt;=DATEVALUE("9/30/20"&amp;RIGHT(BJ$1,2))),NETWORKDAYS($T740,$U740,Holidays!$J$3:$J$937),
IF(AND($T740&lt;DATEVALUE("10/1/20"&amp;RIGHT(BI$1,2)),$U740&lt;=DATEVALUE("9/30/20"&amp;RIGHT(BJ$1,2))),NETWORKDAYS(DATEVALUE("10/1/20"&amp;RIGHT(BI$1,2)),$U740,Holidays!$J$3:$J$937),
IF($T740&lt;DATEVALUE("10/1/20"&amp;RIGHT(BI$1,2)),NETWORKDAYS(DATEVALUE("10/1/20"&amp;RIGHT(BI$1,2)),DATEVALUE("9/30/20"&amp;RIGHT(BJ$1,2)),Holidays!$J$3:$J$937),
IF($T740&gt;=DATEVALUE("10/1/20"&amp;RIGHT(BI$1,2)),NETWORKDAYS($T740,DATEVALUE("9/30/20"&amp;RIGHT(BJ$1,2)),Holidays!$J$3:$J$937),"")))),"")/(NETWORKDAYS($T740,$U740,Holidays!$J$3:$J$937)),0))</f>
        <v/>
      </c>
      <c r="BK740" s="87" t="str">
        <f>IF($Q740="","",IFERROR(IF(OR(AND($T740&gt;=DATEVALUE("10/1/20"&amp;RIGHT(BJ$1,2)),$T740&lt;=DATEVALUE("9/30/20"&amp;RIGHT(BK$1,2))),AND($U740&gt;=DATEVALUE("10/1/20"&amp;RIGHT(BJ$1,2)),$U740&lt;=DATEVALUE("9/30/20"&amp;RIGHT(BK$1,2))),AND($T740&lt;=DATEVALUE("10/1/20"&amp;RIGHT(BJ$1,2)),$U740&gt;=DATEVALUE("9/30/20"&amp;RIGHT(BK$1,2)))),
IF(AND($T740&gt;=DATEVALUE("10/1/20"&amp;RIGHT(BJ$1,2)),$U740&lt;=DATEVALUE("9/30/20"&amp;RIGHT(BK$1,2))),NETWORKDAYS($T740,$U740,Holidays!$J$3:$J$937),
IF(AND($T740&lt;DATEVALUE("10/1/20"&amp;RIGHT(BJ$1,2)),$U740&lt;=DATEVALUE("9/30/20"&amp;RIGHT(BK$1,2))),NETWORKDAYS(DATEVALUE("10/1/20"&amp;RIGHT(BJ$1,2)),$U740,Holidays!$J$3:$J$937),
IF($T740&lt;DATEVALUE("10/1/20"&amp;RIGHT(BJ$1,2)),NETWORKDAYS(DATEVALUE("10/1/20"&amp;RIGHT(BJ$1,2)),DATEVALUE("9/30/20"&amp;RIGHT(BK$1,2)),Holidays!$J$3:$J$937),
IF($T740&gt;=DATEVALUE("10/1/20"&amp;RIGHT(BJ$1,2)),NETWORKDAYS($T740,DATEVALUE("9/30/20"&amp;RIGHT(BK$1,2)),Holidays!$J$3:$J$937),"")))),"")/(NETWORKDAYS($T740,$U740,Holidays!$J$3:$J$937)),0))</f>
        <v/>
      </c>
      <c r="BL740" s="87" t="str">
        <f>IF($Q740="","",IFERROR(IF(OR(AND($T740&gt;=DATEVALUE("10/1/20"&amp;RIGHT(BK$1,2)),$T740&lt;=DATEVALUE("9/30/20"&amp;RIGHT(BL$1,2))),AND($U740&gt;=DATEVALUE("10/1/20"&amp;RIGHT(BK$1,2)),$U740&lt;=DATEVALUE("9/30/20"&amp;RIGHT(BL$1,2))),AND($T740&lt;=DATEVALUE("10/1/20"&amp;RIGHT(BK$1,2)),$U740&gt;=DATEVALUE("9/30/20"&amp;RIGHT(BL$1,2)))),
IF(AND($T740&gt;=DATEVALUE("10/1/20"&amp;RIGHT(BK$1,2)),$U740&lt;=DATEVALUE("9/30/20"&amp;RIGHT(BL$1,2))),NETWORKDAYS($T740,$U740,Holidays!$J$3:$J$937),
IF(AND($T740&lt;DATEVALUE("10/1/20"&amp;RIGHT(BK$1,2)),$U740&lt;=DATEVALUE("9/30/20"&amp;RIGHT(BL$1,2))),NETWORKDAYS(DATEVALUE("10/1/20"&amp;RIGHT(BK$1,2)),$U740,Holidays!$J$3:$J$937),
IF($T740&lt;DATEVALUE("10/1/20"&amp;RIGHT(BK$1,2)),NETWORKDAYS(DATEVALUE("10/1/20"&amp;RIGHT(BK$1,2)),DATEVALUE("9/30/20"&amp;RIGHT(BL$1,2)),Holidays!$J$3:$J$937),
IF($T740&gt;=DATEVALUE("10/1/20"&amp;RIGHT(BK$1,2)),NETWORKDAYS($T740,DATEVALUE("9/30/20"&amp;RIGHT(BL$1,2)),Holidays!$J$3:$J$937),"")))),"")/(NETWORKDAYS($T740,$U740,Holidays!$J$3:$J$937)),0))</f>
        <v/>
      </c>
      <c r="BM740" s="87" t="str">
        <f>IF($Q740="","",IFERROR(IF(OR(AND($T740&gt;=DATEVALUE("10/1/20"&amp;RIGHT(BL$1,2)),$T740&lt;=DATEVALUE("9/30/20"&amp;RIGHT(BM$1,2))),AND($U740&gt;=DATEVALUE("10/1/20"&amp;RIGHT(BL$1,2)),$U740&lt;=DATEVALUE("9/30/20"&amp;RIGHT(BM$1,2))),AND($T740&lt;=DATEVALUE("10/1/20"&amp;RIGHT(BL$1,2)),$U740&gt;=DATEVALUE("9/30/20"&amp;RIGHT(BM$1,2)))),
IF(AND($T740&gt;=DATEVALUE("10/1/20"&amp;RIGHT(BL$1,2)),$U740&lt;=DATEVALUE("9/30/20"&amp;RIGHT(BM$1,2))),NETWORKDAYS($T740,$U740,Holidays!$J$3:$J$937),
IF(AND($T740&lt;DATEVALUE("10/1/20"&amp;RIGHT(BL$1,2)),$U740&lt;=DATEVALUE("9/30/20"&amp;RIGHT(BM$1,2))),NETWORKDAYS(DATEVALUE("10/1/20"&amp;RIGHT(BL$1,2)),$U740,Holidays!$J$3:$J$937),
IF($T740&lt;DATEVALUE("10/1/20"&amp;RIGHT(BL$1,2)),NETWORKDAYS(DATEVALUE("10/1/20"&amp;RIGHT(BL$1,2)),DATEVALUE("9/30/20"&amp;RIGHT(BM$1,2)),Holidays!$J$3:$J$937),
IF($T740&gt;=DATEVALUE("10/1/20"&amp;RIGHT(BL$1,2)),NETWORKDAYS($T740,DATEVALUE("9/30/20"&amp;RIGHT(BM$1,2)),Holidays!$J$3:$J$937),"")))),"")/(NETWORKDAYS($T740,$U740,Holidays!$J$3:$J$937)),0))</f>
        <v/>
      </c>
      <c r="BN740" s="87" t="str">
        <f>IF($Q740="","",IFERROR(IF(OR(AND($T740&gt;=DATEVALUE("10/1/20"&amp;RIGHT(BM$1,2)),$T740&lt;=DATEVALUE("9/30/20"&amp;RIGHT(BN$1,2))),AND($U740&gt;=DATEVALUE("10/1/20"&amp;RIGHT(BM$1,2)),$U740&lt;=DATEVALUE("9/30/20"&amp;RIGHT(BN$1,2))),AND($T740&lt;=DATEVALUE("10/1/20"&amp;RIGHT(BM$1,2)),$U740&gt;=DATEVALUE("9/30/20"&amp;RIGHT(BN$1,2)))),
IF(AND($T740&gt;=DATEVALUE("10/1/20"&amp;RIGHT(BM$1,2)),$U740&lt;=DATEVALUE("9/30/20"&amp;RIGHT(BN$1,2))),NETWORKDAYS($T740,$U740,Holidays!$J$3:$J$937),
IF(AND($T740&lt;DATEVALUE("10/1/20"&amp;RIGHT(BM$1,2)),$U740&lt;=DATEVALUE("9/30/20"&amp;RIGHT(BN$1,2))),NETWORKDAYS(DATEVALUE("10/1/20"&amp;RIGHT(BM$1,2)),$U740,Holidays!$J$3:$J$937),
IF($T740&lt;DATEVALUE("10/1/20"&amp;RIGHT(BM$1,2)),NETWORKDAYS(DATEVALUE("10/1/20"&amp;RIGHT(BM$1,2)),DATEVALUE("9/30/20"&amp;RIGHT(BN$1,2)),Holidays!$J$3:$J$937),
IF($T740&gt;=DATEVALUE("10/1/20"&amp;RIGHT(BM$1,2)),NETWORKDAYS($T740,DATEVALUE("9/30/20"&amp;RIGHT(BN$1,2)),Holidays!$J$3:$J$937),"")))),"")/(NETWORKDAYS($T740,$U740,Holidays!$J$3:$J$937)),0))</f>
        <v/>
      </c>
      <c r="BO740" s="87" t="str">
        <f>IF($Q740="","",IFERROR(IF(OR(AND($T740&gt;=DATEVALUE("10/1/20"&amp;RIGHT(BN$1,2)),$T740&lt;=DATEVALUE("9/30/20"&amp;RIGHT(BO$1,2))),AND($U740&gt;=DATEVALUE("10/1/20"&amp;RIGHT(BN$1,2)),$U740&lt;=DATEVALUE("9/30/20"&amp;RIGHT(BO$1,2))),AND($T740&lt;=DATEVALUE("10/1/20"&amp;RIGHT(BN$1,2)),$U740&gt;=DATEVALUE("9/30/20"&amp;RIGHT(BO$1,2)))),
IF(AND($T740&gt;=DATEVALUE("10/1/20"&amp;RIGHT(BN$1,2)),$U740&lt;=DATEVALUE("9/30/20"&amp;RIGHT(BO$1,2))),NETWORKDAYS($T740,$U740,Holidays!$J$3:$J$937),
IF(AND($T740&lt;DATEVALUE("10/1/20"&amp;RIGHT(BN$1,2)),$U740&lt;=DATEVALUE("9/30/20"&amp;RIGHT(BO$1,2))),NETWORKDAYS(DATEVALUE("10/1/20"&amp;RIGHT(BN$1,2)),$U740,Holidays!$J$3:$J$937),
IF($T740&lt;DATEVALUE("10/1/20"&amp;RIGHT(BN$1,2)),NETWORKDAYS(DATEVALUE("10/1/20"&amp;RIGHT(BN$1,2)),DATEVALUE("9/30/20"&amp;RIGHT(BO$1,2)),Holidays!$J$3:$J$937),
IF($T740&gt;=DATEVALUE("10/1/20"&amp;RIGHT(BN$1,2)),NETWORKDAYS($T740,DATEVALUE("9/30/20"&amp;RIGHT(BO$1,2)),Holidays!$J$3:$J$937),"")))),"")/(NETWORKDAYS($T740,$U740,Holidays!$J$3:$J$937)),0))</f>
        <v/>
      </c>
      <c r="BP740" s="87" t="str">
        <f>IF($Q740="","",IFERROR(IF(OR(AND($T740&gt;=DATEVALUE("10/1/20"&amp;RIGHT(BO$1,2)),$T740&lt;=DATEVALUE("9/30/20"&amp;RIGHT(BP$1,2))),AND($U740&gt;=DATEVALUE("10/1/20"&amp;RIGHT(BO$1,2)),$U740&lt;=DATEVALUE("9/30/20"&amp;RIGHT(BP$1,2))),AND($T740&lt;=DATEVALUE("10/1/20"&amp;RIGHT(BO$1,2)),$U740&gt;=DATEVALUE("9/30/20"&amp;RIGHT(BP$1,2)))),
IF(AND($T740&gt;=DATEVALUE("10/1/20"&amp;RIGHT(BO$1,2)),$U740&lt;=DATEVALUE("9/30/20"&amp;RIGHT(BP$1,2))),NETWORKDAYS($T740,$U740,Holidays!$J$3:$J$937),
IF(AND($T740&lt;DATEVALUE("10/1/20"&amp;RIGHT(BO$1,2)),$U740&lt;=DATEVALUE("9/30/20"&amp;RIGHT(BP$1,2))),NETWORKDAYS(DATEVALUE("10/1/20"&amp;RIGHT(BO$1,2)),$U740,Holidays!$J$3:$J$937),
IF($T740&lt;DATEVALUE("10/1/20"&amp;RIGHT(BO$1,2)),NETWORKDAYS(DATEVALUE("10/1/20"&amp;RIGHT(BO$1,2)),DATEVALUE("9/30/20"&amp;RIGHT(BP$1,2)),Holidays!$J$3:$J$937),
IF($T740&gt;=DATEVALUE("10/1/20"&amp;RIGHT(BO$1,2)),NETWORKDAYS($T740,DATEVALUE("9/30/20"&amp;RIGHT(BP$1,2)),Holidays!$J$3:$J$937),"")))),"")/(NETWORKDAYS($T740,$U740,Holidays!$J$3:$J$937)),0))</f>
        <v/>
      </c>
      <c r="BQ740" s="87" t="str">
        <f>IF($Q740="","",IFERROR(IF(OR(AND($T740&gt;=DATEVALUE("10/1/20"&amp;RIGHT(BP$1,2)),$T740&lt;=DATEVALUE("9/30/20"&amp;RIGHT(BQ$1,2))),AND($U740&gt;=DATEVALUE("10/1/20"&amp;RIGHT(BP$1,2)),$U740&lt;=DATEVALUE("9/30/20"&amp;RIGHT(BQ$1,2))),AND($T740&lt;=DATEVALUE("10/1/20"&amp;RIGHT(BP$1,2)),$U740&gt;=DATEVALUE("9/30/20"&amp;RIGHT(BQ$1,2)))),
IF(AND($T740&gt;=DATEVALUE("10/1/20"&amp;RIGHT(BP$1,2)),$U740&lt;=DATEVALUE("9/30/20"&amp;RIGHT(BQ$1,2))),NETWORKDAYS($T740,$U740,Holidays!$J$3:$J$937),
IF(AND($T740&lt;DATEVALUE("10/1/20"&amp;RIGHT(BP$1,2)),$U740&lt;=DATEVALUE("9/30/20"&amp;RIGHT(BQ$1,2))),NETWORKDAYS(DATEVALUE("10/1/20"&amp;RIGHT(BP$1,2)),$U740,Holidays!$J$3:$J$937),
IF($T740&lt;DATEVALUE("10/1/20"&amp;RIGHT(BP$1,2)),NETWORKDAYS(DATEVALUE("10/1/20"&amp;RIGHT(BP$1,2)),DATEVALUE("9/30/20"&amp;RIGHT(BQ$1,2)),Holidays!$J$3:$J$937),
IF($T740&gt;=DATEVALUE("10/1/20"&amp;RIGHT(BP$1,2)),NETWORKDAYS($T740,DATEVALUE("9/30/20"&amp;RIGHT(BQ$1,2)),Holidays!$J$3:$J$937),"")))),"")/(NETWORKDAYS($T740,$U740,Holidays!$J$3:$J$937)),0))</f>
        <v/>
      </c>
      <c r="BR740" s="87" t="str">
        <f>IF($Q740="","",IFERROR(IF(OR(AND($T740&gt;=DATEVALUE("10/1/20"&amp;RIGHT(BQ$1,2)),$T740&lt;=DATEVALUE("9/30/20"&amp;RIGHT(BR$1,2))),AND($U740&gt;=DATEVALUE("10/1/20"&amp;RIGHT(BQ$1,2)),$U740&lt;=DATEVALUE("9/30/20"&amp;RIGHT(BR$1,2))),AND($T740&lt;=DATEVALUE("10/1/20"&amp;RIGHT(BQ$1,2)),$U740&gt;=DATEVALUE("9/30/20"&amp;RIGHT(BR$1,2)))),
IF(AND($T740&gt;=DATEVALUE("10/1/20"&amp;RIGHT(BQ$1,2)),$U740&lt;=DATEVALUE("9/30/20"&amp;RIGHT(BR$1,2))),NETWORKDAYS($T740,$U740,Holidays!$J$3:$J$937),
IF(AND($T740&lt;DATEVALUE("10/1/20"&amp;RIGHT(BQ$1,2)),$U740&lt;=DATEVALUE("9/30/20"&amp;RIGHT(BR$1,2))),NETWORKDAYS(DATEVALUE("10/1/20"&amp;RIGHT(BQ$1,2)),$U740,Holidays!$J$3:$J$937),
IF($T740&lt;DATEVALUE("10/1/20"&amp;RIGHT(BQ$1,2)),NETWORKDAYS(DATEVALUE("10/1/20"&amp;RIGHT(BQ$1,2)),DATEVALUE("9/30/20"&amp;RIGHT(BR$1,2)),Holidays!$J$3:$J$937),
IF($T740&gt;=DATEVALUE("10/1/20"&amp;RIGHT(BQ$1,2)),NETWORKDAYS($T740,DATEVALUE("9/30/20"&amp;RIGHT(BR$1,2)),Holidays!$J$3:$J$937),"")))),"")/(NETWORKDAYS($T740,$U740,Holidays!$J$3:$J$937)),0))</f>
        <v/>
      </c>
      <c r="BS740" s="87" t="str">
        <f>IF($Q740="","",IFERROR(IF(OR(AND($T740&gt;=DATEVALUE("10/1/20"&amp;RIGHT(BR$1,2)),$T740&lt;=DATEVALUE("9/30/20"&amp;RIGHT(BS$1,2))),AND($U740&gt;=DATEVALUE("10/1/20"&amp;RIGHT(BR$1,2)),$U740&lt;=DATEVALUE("9/30/20"&amp;RIGHT(BS$1,2))),AND($T740&lt;=DATEVALUE("10/1/20"&amp;RIGHT(BR$1,2)),$U740&gt;=DATEVALUE("9/30/20"&amp;RIGHT(BS$1,2)))),
IF(AND($T740&gt;=DATEVALUE("10/1/20"&amp;RIGHT(BR$1,2)),$U740&lt;=DATEVALUE("9/30/20"&amp;RIGHT(BS$1,2))),NETWORKDAYS($T740,$U740,Holidays!$J$3:$J$937),
IF(AND($T740&lt;DATEVALUE("10/1/20"&amp;RIGHT(BR$1,2)),$U740&lt;=DATEVALUE("9/30/20"&amp;RIGHT(BS$1,2))),NETWORKDAYS(DATEVALUE("10/1/20"&amp;RIGHT(BR$1,2)),$U740,Holidays!$J$3:$J$937),
IF($T740&lt;DATEVALUE("10/1/20"&amp;RIGHT(BR$1,2)),NETWORKDAYS(DATEVALUE("10/1/20"&amp;RIGHT(BR$1,2)),DATEVALUE("9/30/20"&amp;RIGHT(BS$1,2)),Holidays!$J$3:$J$937),
IF($T740&gt;=DATEVALUE("10/1/20"&amp;RIGHT(BR$1,2)),NETWORKDAYS($T740,DATEVALUE("9/30/20"&amp;RIGHT(BS$1,2)),Holidays!$J$3:$J$937),"")))),"")/(NETWORKDAYS($T740,$U740,Holidays!$J$3:$J$937)),0))</f>
        <v/>
      </c>
      <c r="BT740" s="87" t="str">
        <f>IF($Q740="","",IFERROR(IF(OR(AND($T740&gt;=DATEVALUE("10/1/20"&amp;RIGHT(BS$1,2)),$T740&lt;=DATEVALUE("9/30/20"&amp;RIGHT(BT$1,2))),AND($U740&gt;=DATEVALUE("10/1/20"&amp;RIGHT(BS$1,2)),$U740&lt;=DATEVALUE("9/30/20"&amp;RIGHT(BT$1,2))),AND($T740&lt;=DATEVALUE("10/1/20"&amp;RIGHT(BS$1,2)),$U740&gt;=DATEVALUE("9/30/20"&amp;RIGHT(BT$1,2)))),
IF(AND($T740&gt;=DATEVALUE("10/1/20"&amp;RIGHT(BS$1,2)),$U740&lt;=DATEVALUE("9/30/20"&amp;RIGHT(BT$1,2))),NETWORKDAYS($T740,$U740,Holidays!$J$3:$J$937),
IF(AND($T740&lt;DATEVALUE("10/1/20"&amp;RIGHT(BS$1,2)),$U740&lt;=DATEVALUE("9/30/20"&amp;RIGHT(BT$1,2))),NETWORKDAYS(DATEVALUE("10/1/20"&amp;RIGHT(BS$1,2)),$U740,Holidays!$J$3:$J$937),
IF($T740&lt;DATEVALUE("10/1/20"&amp;RIGHT(BS$1,2)),NETWORKDAYS(DATEVALUE("10/1/20"&amp;RIGHT(BS$1,2)),DATEVALUE("9/30/20"&amp;RIGHT(BT$1,2)),Holidays!$J$3:$J$937),
IF($T740&gt;=DATEVALUE("10/1/20"&amp;RIGHT(BS$1,2)),NETWORKDAYS($T740,DATEVALUE("9/30/20"&amp;RIGHT(BT$1,2)),Holidays!$J$3:$J$937),"")))),"")/(NETWORKDAYS($T740,$U740,Holidays!$J$3:$J$937)),0))</f>
        <v/>
      </c>
      <c r="BU740" s="87" t="str">
        <f>IF($Q740="","",IFERROR(IF(OR(AND($T740&gt;=DATEVALUE("10/1/20"&amp;RIGHT(BT$1,2)),$T740&lt;=DATEVALUE("9/30/20"&amp;RIGHT(BU$1,2))),AND($U740&gt;=DATEVALUE("10/1/20"&amp;RIGHT(BT$1,2)),$U740&lt;=DATEVALUE("9/30/20"&amp;RIGHT(BU$1,2))),AND($T740&lt;=DATEVALUE("10/1/20"&amp;RIGHT(BT$1,2)),$U740&gt;=DATEVALUE("9/30/20"&amp;RIGHT(BU$1,2)))),
IF(AND($T740&gt;=DATEVALUE("10/1/20"&amp;RIGHT(BT$1,2)),$U740&lt;=DATEVALUE("9/30/20"&amp;RIGHT(BU$1,2))),NETWORKDAYS($T740,$U740,Holidays!$J$3:$J$937),
IF(AND($T740&lt;DATEVALUE("10/1/20"&amp;RIGHT(BT$1,2)),$U740&lt;=DATEVALUE("9/30/20"&amp;RIGHT(BU$1,2))),NETWORKDAYS(DATEVALUE("10/1/20"&amp;RIGHT(BT$1,2)),$U740,Holidays!$J$3:$J$937),
IF($T740&lt;DATEVALUE("10/1/20"&amp;RIGHT(BT$1,2)),NETWORKDAYS(DATEVALUE("10/1/20"&amp;RIGHT(BT$1,2)),DATEVALUE("9/30/20"&amp;RIGHT(BU$1,2)),Holidays!$J$3:$J$937),
IF($T740&gt;=DATEVALUE("10/1/20"&amp;RIGHT(BT$1,2)),NETWORKDAYS($T740,DATEVALUE("9/30/20"&amp;RIGHT(BU$1,2)),Holidays!$J$3:$J$937),"")))),"")/(NETWORKDAYS($T740,$U740,Holidays!$J$3:$J$937)),0))</f>
        <v/>
      </c>
      <c r="BV740" s="87" t="str">
        <f>IF($Q740="","",IFERROR(IF(OR(AND($T740&gt;=DATEVALUE("10/1/20"&amp;RIGHT(BU$1,2)),$T740&lt;=DATEVALUE("9/30/20"&amp;RIGHT(BV$1,2))),AND($U740&gt;=DATEVALUE("10/1/20"&amp;RIGHT(BU$1,2)),$U740&lt;=DATEVALUE("9/30/20"&amp;RIGHT(BV$1,2))),AND($T740&lt;=DATEVALUE("10/1/20"&amp;RIGHT(BU$1,2)),$U740&gt;=DATEVALUE("9/30/20"&amp;RIGHT(BV$1,2)))),
IF(AND($T740&gt;=DATEVALUE("10/1/20"&amp;RIGHT(BU$1,2)),$U740&lt;=DATEVALUE("9/30/20"&amp;RIGHT(BV$1,2))),NETWORKDAYS($T740,$U740,Holidays!$J$3:$J$937),
IF(AND($T740&lt;DATEVALUE("10/1/20"&amp;RIGHT(BU$1,2)),$U740&lt;=DATEVALUE("9/30/20"&amp;RIGHT(BV$1,2))),NETWORKDAYS(DATEVALUE("10/1/20"&amp;RIGHT(BU$1,2)),$U740,Holidays!$J$3:$J$937),
IF($T740&lt;DATEVALUE("10/1/20"&amp;RIGHT(BU$1,2)),NETWORKDAYS(DATEVALUE("10/1/20"&amp;RIGHT(BU$1,2)),DATEVALUE("9/30/20"&amp;RIGHT(BV$1,2)),Holidays!$J$3:$J$937),
IF($T740&gt;=DATEVALUE("10/1/20"&amp;RIGHT(BU$1,2)),NETWORKDAYS($T740,DATEVALUE("9/30/20"&amp;RIGHT(BV$1,2)),Holidays!$J$3:$J$937),"")))),"")/(NETWORKDAYS($T740,$U740,Holidays!$J$3:$J$937)),0))</f>
        <v/>
      </c>
      <c r="BW740" s="87" t="str">
        <f>IF($Q740="","",IFERROR(IF(OR(AND($T740&gt;=DATEVALUE("10/1/20"&amp;RIGHT(BV$1,2)),$T740&lt;=DATEVALUE("9/30/20"&amp;RIGHT(BW$1,2))),AND($U740&gt;=DATEVALUE("10/1/20"&amp;RIGHT(BV$1,2)),$U740&lt;=DATEVALUE("9/30/20"&amp;RIGHT(BW$1,2))),AND($T740&lt;=DATEVALUE("10/1/20"&amp;RIGHT(BV$1,2)),$U740&gt;=DATEVALUE("9/30/20"&amp;RIGHT(BW$1,2)))),
IF(AND($T740&gt;=DATEVALUE("10/1/20"&amp;RIGHT(BV$1,2)),$U740&lt;=DATEVALUE("9/30/20"&amp;RIGHT(BW$1,2))),NETWORKDAYS($T740,$U740,Holidays!$J$3:$J$937),
IF(AND($T740&lt;DATEVALUE("10/1/20"&amp;RIGHT(BV$1,2)),$U740&lt;=DATEVALUE("9/30/20"&amp;RIGHT(BW$1,2))),NETWORKDAYS(DATEVALUE("10/1/20"&amp;RIGHT(BV$1,2)),$U740,Holidays!$J$3:$J$937),
IF($T740&lt;DATEVALUE("10/1/20"&amp;RIGHT(BV$1,2)),NETWORKDAYS(DATEVALUE("10/1/20"&amp;RIGHT(BV$1,2)),DATEVALUE("9/30/20"&amp;RIGHT(BW$1,2)),Holidays!$J$3:$J$937),
IF($T740&gt;=DATEVALUE("10/1/20"&amp;RIGHT(BV$1,2)),NETWORKDAYS($T740,DATEVALUE("9/30/20"&amp;RIGHT(BW$1,2)),Holidays!$J$3:$J$937),"")))),"")/(NETWORKDAYS($T740,$U740,Holidays!$J$3:$J$937)),0))</f>
        <v/>
      </c>
      <c r="BX740" s="87" t="str">
        <f>IF($Q740="","",IFERROR(IF(OR(AND($T740&gt;=DATEVALUE("10/1/20"&amp;RIGHT(BW$1,2)),$T740&lt;=DATEVALUE("9/30/20"&amp;RIGHT(BX$1,2))),AND($U740&gt;=DATEVALUE("10/1/20"&amp;RIGHT(BW$1,2)),$U740&lt;=DATEVALUE("9/30/20"&amp;RIGHT(BX$1,2))),AND($T740&lt;=DATEVALUE("10/1/20"&amp;RIGHT(BW$1,2)),$U740&gt;=DATEVALUE("9/30/20"&amp;RIGHT(BX$1,2)))),
IF(AND($T740&gt;=DATEVALUE("10/1/20"&amp;RIGHT(BW$1,2)),$U740&lt;=DATEVALUE("9/30/20"&amp;RIGHT(BX$1,2))),NETWORKDAYS($T740,$U740,Holidays!$J$3:$J$937),
IF(AND($T740&lt;DATEVALUE("10/1/20"&amp;RIGHT(BW$1,2)),$U740&lt;=DATEVALUE("9/30/20"&amp;RIGHT(BX$1,2))),NETWORKDAYS(DATEVALUE("10/1/20"&amp;RIGHT(BW$1,2)),$U740,Holidays!$J$3:$J$937),
IF($T740&lt;DATEVALUE("10/1/20"&amp;RIGHT(BW$1,2)),NETWORKDAYS(DATEVALUE("10/1/20"&amp;RIGHT(BW$1,2)),DATEVALUE("9/30/20"&amp;RIGHT(BX$1,2)),Holidays!$J$3:$J$937),
IF($T740&gt;=DATEVALUE("10/1/20"&amp;RIGHT(BW$1,2)),NETWORKDAYS($T740,DATEVALUE("9/30/20"&amp;RIGHT(BX$1,2)),Holidays!$J$3:$J$937),"")))),"")/(NETWORKDAYS($T740,$U740,Holidays!$J$3:$J$937)),0))</f>
        <v/>
      </c>
      <c r="BY740" s="87" t="str">
        <f>IF($Q740="","",IFERROR(IF(OR(AND($T740&gt;=DATEVALUE("10/1/20"&amp;RIGHT(BX$1,2)),$T740&lt;=DATEVALUE("9/30/20"&amp;RIGHT(BY$1,2))),AND($U740&gt;=DATEVALUE("10/1/20"&amp;RIGHT(BX$1,2)),$U740&lt;=DATEVALUE("9/30/20"&amp;RIGHT(BY$1,2))),AND($T740&lt;=DATEVALUE("10/1/20"&amp;RIGHT(BX$1,2)),$U740&gt;=DATEVALUE("9/30/20"&amp;RIGHT(BY$1,2)))),
IF(AND($T740&gt;=DATEVALUE("10/1/20"&amp;RIGHT(BX$1,2)),$U740&lt;=DATEVALUE("9/30/20"&amp;RIGHT(BY$1,2))),NETWORKDAYS($T740,$U740,Holidays!$J$3:$J$937),
IF(AND($T740&lt;DATEVALUE("10/1/20"&amp;RIGHT(BX$1,2)),$U740&lt;=DATEVALUE("9/30/20"&amp;RIGHT(BY$1,2))),NETWORKDAYS(DATEVALUE("10/1/20"&amp;RIGHT(BX$1,2)),$U740,Holidays!$J$3:$J$937),
IF($T740&lt;DATEVALUE("10/1/20"&amp;RIGHT(BX$1,2)),NETWORKDAYS(DATEVALUE("10/1/20"&amp;RIGHT(BX$1,2)),DATEVALUE("9/30/20"&amp;RIGHT(BY$1,2)),Holidays!$J$3:$J$937),
IF($T740&gt;=DATEVALUE("10/1/20"&amp;RIGHT(BX$1,2)),NETWORKDAYS($T740,DATEVALUE("9/30/20"&amp;RIGHT(BY$1,2)),Holidays!$J$3:$J$937),"")))),"")/(NETWORKDAYS($T740,$U740,Holidays!$J$3:$J$937)),0))</f>
        <v/>
      </c>
      <c r="BZ740" s="87" t="str">
        <f>IF($Q740="","",IFERROR(IF(OR(AND($T740&gt;=DATEVALUE("10/1/20"&amp;RIGHT(BY$1,2)),$T740&lt;=DATEVALUE("9/30/20"&amp;RIGHT(BZ$1,2))),AND($U740&gt;=DATEVALUE("10/1/20"&amp;RIGHT(BY$1,2)),$U740&lt;=DATEVALUE("9/30/20"&amp;RIGHT(BZ$1,2))),AND($T740&lt;=DATEVALUE("10/1/20"&amp;RIGHT(BY$1,2)),$U740&gt;=DATEVALUE("9/30/20"&amp;RIGHT(BZ$1,2)))),
IF(AND($T740&gt;=DATEVALUE("10/1/20"&amp;RIGHT(BY$1,2)),$U740&lt;=DATEVALUE("9/30/20"&amp;RIGHT(BZ$1,2))),NETWORKDAYS($T740,$U740,Holidays!$J$3:$J$937),
IF(AND($T740&lt;DATEVALUE("10/1/20"&amp;RIGHT(BY$1,2)),$U740&lt;=DATEVALUE("9/30/20"&amp;RIGHT(BZ$1,2))),NETWORKDAYS(DATEVALUE("10/1/20"&amp;RIGHT(BY$1,2)),$U740,Holidays!$J$3:$J$937),
IF($T740&lt;DATEVALUE("10/1/20"&amp;RIGHT(BY$1,2)),NETWORKDAYS(DATEVALUE("10/1/20"&amp;RIGHT(BY$1,2)),DATEVALUE("9/30/20"&amp;RIGHT(BZ$1,2)),Holidays!$J$3:$J$937),
IF($T740&gt;=DATEVALUE("10/1/20"&amp;RIGHT(BY$1,2)),NETWORKDAYS($T740,DATEVALUE("9/30/20"&amp;RIGHT(BZ$1,2)),Holidays!$J$3:$J$937),"")))),"")/(NETWORKDAYS($T740,$U740,Holidays!$J$3:$J$937)),0))</f>
        <v/>
      </c>
      <c r="CA740" s="87" t="str">
        <f>IF($Q740="","",IFERROR(IF(OR(AND($T740&gt;=DATEVALUE("10/1/20"&amp;RIGHT(BZ$1,2)),$T740&lt;=DATEVALUE("9/30/20"&amp;RIGHT(CA$1,2))),AND($U740&gt;=DATEVALUE("10/1/20"&amp;RIGHT(BZ$1,2)),$U740&lt;=DATEVALUE("9/30/20"&amp;RIGHT(CA$1,2))),AND($T740&lt;=DATEVALUE("10/1/20"&amp;RIGHT(BZ$1,2)),$U740&gt;=DATEVALUE("9/30/20"&amp;RIGHT(CA$1,2)))),
IF(AND($T740&gt;=DATEVALUE("10/1/20"&amp;RIGHT(BZ$1,2)),$U740&lt;=DATEVALUE("9/30/20"&amp;RIGHT(CA$1,2))),NETWORKDAYS($T740,$U740,Holidays!$J$3:$J$937),
IF(AND($T740&lt;DATEVALUE("10/1/20"&amp;RIGHT(BZ$1,2)),$U740&lt;=DATEVALUE("9/30/20"&amp;RIGHT(CA$1,2))),NETWORKDAYS(DATEVALUE("10/1/20"&amp;RIGHT(BZ$1,2)),$U740,Holidays!$J$3:$J$937),
IF($T740&lt;DATEVALUE("10/1/20"&amp;RIGHT(BZ$1,2)),NETWORKDAYS(DATEVALUE("10/1/20"&amp;RIGHT(BZ$1,2)),DATEVALUE("9/30/20"&amp;RIGHT(CA$1,2)),Holidays!$J$3:$J$937),
IF($T740&gt;=DATEVALUE("10/1/20"&amp;RIGHT(BZ$1,2)),NETWORKDAYS($T740,DATEVALUE("9/30/20"&amp;RIGHT(CA$1,2)),Holidays!$J$3:$J$937),"")))),"")/(NETWORKDAYS($T740,$U740,Holidays!$J$3:$J$937)),0))</f>
        <v/>
      </c>
      <c r="CB740" s="87" t="str">
        <f>IF($Q740="","",IFERROR(IF(OR(AND($T740&gt;=DATEVALUE("10/1/20"&amp;RIGHT(CA$1,2)),$T740&lt;=DATEVALUE("9/30/20"&amp;RIGHT(CB$1,2))),AND($U740&gt;=DATEVALUE("10/1/20"&amp;RIGHT(CA$1,2)),$U740&lt;=DATEVALUE("9/30/20"&amp;RIGHT(CB$1,2))),AND($T740&lt;=DATEVALUE("10/1/20"&amp;RIGHT(CA$1,2)),$U740&gt;=DATEVALUE("9/30/20"&amp;RIGHT(CB$1,2)))),
IF(AND($T740&gt;=DATEVALUE("10/1/20"&amp;RIGHT(CA$1,2)),$U740&lt;=DATEVALUE("9/30/20"&amp;RIGHT(CB$1,2))),NETWORKDAYS($T740,$U740,Holidays!$J$3:$J$937),
IF(AND($T740&lt;DATEVALUE("10/1/20"&amp;RIGHT(CA$1,2)),$U740&lt;=DATEVALUE("9/30/20"&amp;RIGHT(CB$1,2))),NETWORKDAYS(DATEVALUE("10/1/20"&amp;RIGHT(CA$1,2)),$U740,Holidays!$J$3:$J$937),
IF($T740&lt;DATEVALUE("10/1/20"&amp;RIGHT(CA$1,2)),NETWORKDAYS(DATEVALUE("10/1/20"&amp;RIGHT(CA$1,2)),DATEVALUE("9/30/20"&amp;RIGHT(CB$1,2)),Holidays!$J$3:$J$937),
IF($T740&gt;=DATEVALUE("10/1/20"&amp;RIGHT(CA$1,2)),NETWORKDAYS($T740,DATEVALUE("9/30/20"&amp;RIGHT(CB$1,2)),Holidays!$J$3:$J$937),"")))),"")/(NETWORKDAYS($T740,$U740,Holidays!$J$3:$J$937)),0))</f>
        <v/>
      </c>
    </row>
    <row r="741" spans="1:80">
      <c r="A741" s="97"/>
      <c r="B741" s="98" t="str">
        <f ca="1">IF(NOT($A741=""),OFFSET('WBS Reference &amp; User Procedure'!$A$1,MATCH($A741,'WBS Reference &amp; User Procedure'!$A:$A,0)-1,1),"")</f>
        <v/>
      </c>
      <c r="D741" s="97"/>
      <c r="T741" s="104" t="str">
        <f>IF(NOT(Q741=""),IF(NOT($S741=""),$S741,#REF!),"")</f>
        <v/>
      </c>
      <c r="U741" s="104" t="str">
        <f>IF(NOT(Q741=""),WORKDAY(T741,Q741,Holidays!$J$3:$J$937),"")</f>
        <v/>
      </c>
      <c r="V741" s="104"/>
      <c r="W741" s="104"/>
      <c r="X741" s="101" t="str">
        <f t="shared" si="153"/>
        <v/>
      </c>
      <c r="AL741" s="87" t="str">
        <f t="shared" ca="1" si="164"/>
        <v/>
      </c>
      <c r="AN741" s="87" t="str">
        <f t="shared" ca="1" si="165"/>
        <v/>
      </c>
      <c r="AO741" s="87" t="str">
        <f t="shared" ca="1" si="165"/>
        <v/>
      </c>
      <c r="AP741" s="87" t="str">
        <f t="shared" ca="1" si="165"/>
        <v/>
      </c>
      <c r="AQ741" s="87" t="str">
        <f t="shared" ca="1" si="165"/>
        <v/>
      </c>
      <c r="AR741" s="87" t="str">
        <f t="shared" ca="1" si="165"/>
        <v/>
      </c>
      <c r="AS741" s="87" t="str">
        <f t="shared" ca="1" si="165"/>
        <v/>
      </c>
      <c r="AT741" s="87" t="str">
        <f t="shared" ca="1" si="165"/>
        <v/>
      </c>
      <c r="AU741" s="87" t="str">
        <f t="shared" ca="1" si="165"/>
        <v/>
      </c>
      <c r="AV741" s="87" t="str">
        <f t="shared" ca="1" si="165"/>
        <v/>
      </c>
      <c r="AW741" s="87" t="str">
        <f t="shared" ca="1" si="165"/>
        <v/>
      </c>
      <c r="AX741" s="87" t="str">
        <f t="shared" ca="1" si="166"/>
        <v/>
      </c>
      <c r="AY741" s="87" t="str">
        <f t="shared" ca="1" si="166"/>
        <v/>
      </c>
      <c r="AZ741" s="87" t="str">
        <f t="shared" ca="1" si="166"/>
        <v/>
      </c>
      <c r="BA741" s="87" t="str">
        <f t="shared" ca="1" si="166"/>
        <v/>
      </c>
      <c r="BB741" s="87" t="str">
        <f t="shared" ca="1" si="166"/>
        <v/>
      </c>
      <c r="BC741" s="87" t="str">
        <f t="shared" ca="1" si="166"/>
        <v/>
      </c>
      <c r="BD741" s="87" t="str">
        <f t="shared" ca="1" si="166"/>
        <v/>
      </c>
      <c r="BE741" s="87" t="str">
        <f t="shared" ca="1" si="166"/>
        <v/>
      </c>
      <c r="BF741" s="87" t="str">
        <f t="shared" ca="1" si="166"/>
        <v/>
      </c>
      <c r="BG741" s="87" t="str">
        <f t="shared" ca="1" si="166"/>
        <v/>
      </c>
      <c r="BI741" s="87" t="str">
        <f>IF($Q741="","",IFERROR(IF(OR(AND($T741&gt;=DATEVALUE("10/1/20"&amp;RIGHT(BH$1,2)),$T741&lt;=DATEVALUE("9/30/20"&amp;RIGHT(BI$1,2))),AND($U741&gt;=DATEVALUE("10/1/20"&amp;RIGHT(BH$1,2)),$U741&lt;=DATEVALUE("9/30/20"&amp;RIGHT(BI$1,2))),AND($T741&lt;=DATEVALUE("10/1/20"&amp;RIGHT(BH$1,2)),$U741&gt;=DATEVALUE("9/30/20"&amp;RIGHT(BI$1,2)))),
IF(AND($T741&gt;=DATEVALUE("10/1/20"&amp;RIGHT(BH$1,2)),$U741&lt;=DATEVALUE("9/30/20"&amp;RIGHT(BI$1,2))),NETWORKDAYS($T741,$U741,Holidays!$J$3:$J$937),
IF(AND($T741&lt;DATEVALUE("10/1/20"&amp;RIGHT(BH$1,2)),$U741&lt;=DATEVALUE("9/30/20"&amp;RIGHT(BI$1,2))),NETWORKDAYS(DATEVALUE("10/1/20"&amp;RIGHT(BH$1,2)),$U741,Holidays!$J$3:$J$937),
IF($T741&lt;DATEVALUE("10/1/20"&amp;RIGHT(BH$1,2)),NETWORKDAYS(DATEVALUE("10/1/20"&amp;RIGHT(BH$1,2)),DATEVALUE("9/30/20"&amp;RIGHT(BI$1,2)),Holidays!$J$3:$J$937),
IF($T741&gt;=DATEVALUE("10/1/20"&amp;RIGHT(BH$1,2)),NETWORKDAYS($T741,DATEVALUE("9/30/20"&amp;RIGHT(BI$1,2)),Holidays!$J$3:$J$937),"")))),"")/(NETWORKDAYS($T741,$U741,Holidays!$J$3:$J$937)),0))</f>
        <v/>
      </c>
      <c r="BJ741" s="87" t="str">
        <f>IF($Q741="","",IFERROR(IF(OR(AND($T741&gt;=DATEVALUE("10/1/20"&amp;RIGHT(BI$1,2)),$T741&lt;=DATEVALUE("9/30/20"&amp;RIGHT(BJ$1,2))),AND($U741&gt;=DATEVALUE("10/1/20"&amp;RIGHT(BI$1,2)),$U741&lt;=DATEVALUE("9/30/20"&amp;RIGHT(BJ$1,2))),AND($T741&lt;=DATEVALUE("10/1/20"&amp;RIGHT(BI$1,2)),$U741&gt;=DATEVALUE("9/30/20"&amp;RIGHT(BJ$1,2)))),
IF(AND($T741&gt;=DATEVALUE("10/1/20"&amp;RIGHT(BI$1,2)),$U741&lt;=DATEVALUE("9/30/20"&amp;RIGHT(BJ$1,2))),NETWORKDAYS($T741,$U741,Holidays!$J$3:$J$937),
IF(AND($T741&lt;DATEVALUE("10/1/20"&amp;RIGHT(BI$1,2)),$U741&lt;=DATEVALUE("9/30/20"&amp;RIGHT(BJ$1,2))),NETWORKDAYS(DATEVALUE("10/1/20"&amp;RIGHT(BI$1,2)),$U741,Holidays!$J$3:$J$937),
IF($T741&lt;DATEVALUE("10/1/20"&amp;RIGHT(BI$1,2)),NETWORKDAYS(DATEVALUE("10/1/20"&amp;RIGHT(BI$1,2)),DATEVALUE("9/30/20"&amp;RIGHT(BJ$1,2)),Holidays!$J$3:$J$937),
IF($T741&gt;=DATEVALUE("10/1/20"&amp;RIGHT(BI$1,2)),NETWORKDAYS($T741,DATEVALUE("9/30/20"&amp;RIGHT(BJ$1,2)),Holidays!$J$3:$J$937),"")))),"")/(NETWORKDAYS($T741,$U741,Holidays!$J$3:$J$937)),0))</f>
        <v/>
      </c>
      <c r="BK741" s="87" t="str">
        <f>IF($Q741="","",IFERROR(IF(OR(AND($T741&gt;=DATEVALUE("10/1/20"&amp;RIGHT(BJ$1,2)),$T741&lt;=DATEVALUE("9/30/20"&amp;RIGHT(BK$1,2))),AND($U741&gt;=DATEVALUE("10/1/20"&amp;RIGHT(BJ$1,2)),$U741&lt;=DATEVALUE("9/30/20"&amp;RIGHT(BK$1,2))),AND($T741&lt;=DATEVALUE("10/1/20"&amp;RIGHT(BJ$1,2)),$U741&gt;=DATEVALUE("9/30/20"&amp;RIGHT(BK$1,2)))),
IF(AND($T741&gt;=DATEVALUE("10/1/20"&amp;RIGHT(BJ$1,2)),$U741&lt;=DATEVALUE("9/30/20"&amp;RIGHT(BK$1,2))),NETWORKDAYS($T741,$U741,Holidays!$J$3:$J$937),
IF(AND($T741&lt;DATEVALUE("10/1/20"&amp;RIGHT(BJ$1,2)),$U741&lt;=DATEVALUE("9/30/20"&amp;RIGHT(BK$1,2))),NETWORKDAYS(DATEVALUE("10/1/20"&amp;RIGHT(BJ$1,2)),$U741,Holidays!$J$3:$J$937),
IF($T741&lt;DATEVALUE("10/1/20"&amp;RIGHT(BJ$1,2)),NETWORKDAYS(DATEVALUE("10/1/20"&amp;RIGHT(BJ$1,2)),DATEVALUE("9/30/20"&amp;RIGHT(BK$1,2)),Holidays!$J$3:$J$937),
IF($T741&gt;=DATEVALUE("10/1/20"&amp;RIGHT(BJ$1,2)),NETWORKDAYS($T741,DATEVALUE("9/30/20"&amp;RIGHT(BK$1,2)),Holidays!$J$3:$J$937),"")))),"")/(NETWORKDAYS($T741,$U741,Holidays!$J$3:$J$937)),0))</f>
        <v/>
      </c>
      <c r="BL741" s="87" t="str">
        <f>IF($Q741="","",IFERROR(IF(OR(AND($T741&gt;=DATEVALUE("10/1/20"&amp;RIGHT(BK$1,2)),$T741&lt;=DATEVALUE("9/30/20"&amp;RIGHT(BL$1,2))),AND($U741&gt;=DATEVALUE("10/1/20"&amp;RIGHT(BK$1,2)),$U741&lt;=DATEVALUE("9/30/20"&amp;RIGHT(BL$1,2))),AND($T741&lt;=DATEVALUE("10/1/20"&amp;RIGHT(BK$1,2)),$U741&gt;=DATEVALUE("9/30/20"&amp;RIGHT(BL$1,2)))),
IF(AND($T741&gt;=DATEVALUE("10/1/20"&amp;RIGHT(BK$1,2)),$U741&lt;=DATEVALUE("9/30/20"&amp;RIGHT(BL$1,2))),NETWORKDAYS($T741,$U741,Holidays!$J$3:$J$937),
IF(AND($T741&lt;DATEVALUE("10/1/20"&amp;RIGHT(BK$1,2)),$U741&lt;=DATEVALUE("9/30/20"&amp;RIGHT(BL$1,2))),NETWORKDAYS(DATEVALUE("10/1/20"&amp;RIGHT(BK$1,2)),$U741,Holidays!$J$3:$J$937),
IF($T741&lt;DATEVALUE("10/1/20"&amp;RIGHT(BK$1,2)),NETWORKDAYS(DATEVALUE("10/1/20"&amp;RIGHT(BK$1,2)),DATEVALUE("9/30/20"&amp;RIGHT(BL$1,2)),Holidays!$J$3:$J$937),
IF($T741&gt;=DATEVALUE("10/1/20"&amp;RIGHT(BK$1,2)),NETWORKDAYS($T741,DATEVALUE("9/30/20"&amp;RIGHT(BL$1,2)),Holidays!$J$3:$J$937),"")))),"")/(NETWORKDAYS($T741,$U741,Holidays!$J$3:$J$937)),0))</f>
        <v/>
      </c>
      <c r="BM741" s="87" t="str">
        <f>IF($Q741="","",IFERROR(IF(OR(AND($T741&gt;=DATEVALUE("10/1/20"&amp;RIGHT(BL$1,2)),$T741&lt;=DATEVALUE("9/30/20"&amp;RIGHT(BM$1,2))),AND($U741&gt;=DATEVALUE("10/1/20"&amp;RIGHT(BL$1,2)),$U741&lt;=DATEVALUE("9/30/20"&amp;RIGHT(BM$1,2))),AND($T741&lt;=DATEVALUE("10/1/20"&amp;RIGHT(BL$1,2)),$U741&gt;=DATEVALUE("9/30/20"&amp;RIGHT(BM$1,2)))),
IF(AND($T741&gt;=DATEVALUE("10/1/20"&amp;RIGHT(BL$1,2)),$U741&lt;=DATEVALUE("9/30/20"&amp;RIGHT(BM$1,2))),NETWORKDAYS($T741,$U741,Holidays!$J$3:$J$937),
IF(AND($T741&lt;DATEVALUE("10/1/20"&amp;RIGHT(BL$1,2)),$U741&lt;=DATEVALUE("9/30/20"&amp;RIGHT(BM$1,2))),NETWORKDAYS(DATEVALUE("10/1/20"&amp;RIGHT(BL$1,2)),$U741,Holidays!$J$3:$J$937),
IF($T741&lt;DATEVALUE("10/1/20"&amp;RIGHT(BL$1,2)),NETWORKDAYS(DATEVALUE("10/1/20"&amp;RIGHT(BL$1,2)),DATEVALUE("9/30/20"&amp;RIGHT(BM$1,2)),Holidays!$J$3:$J$937),
IF($T741&gt;=DATEVALUE("10/1/20"&amp;RIGHT(BL$1,2)),NETWORKDAYS($T741,DATEVALUE("9/30/20"&amp;RIGHT(BM$1,2)),Holidays!$J$3:$J$937),"")))),"")/(NETWORKDAYS($T741,$U741,Holidays!$J$3:$J$937)),0))</f>
        <v/>
      </c>
      <c r="BN741" s="87" t="str">
        <f>IF($Q741="","",IFERROR(IF(OR(AND($T741&gt;=DATEVALUE("10/1/20"&amp;RIGHT(BM$1,2)),$T741&lt;=DATEVALUE("9/30/20"&amp;RIGHT(BN$1,2))),AND($U741&gt;=DATEVALUE("10/1/20"&amp;RIGHT(BM$1,2)),$U741&lt;=DATEVALUE("9/30/20"&amp;RIGHT(BN$1,2))),AND($T741&lt;=DATEVALUE("10/1/20"&amp;RIGHT(BM$1,2)),$U741&gt;=DATEVALUE("9/30/20"&amp;RIGHT(BN$1,2)))),
IF(AND($T741&gt;=DATEVALUE("10/1/20"&amp;RIGHT(BM$1,2)),$U741&lt;=DATEVALUE("9/30/20"&amp;RIGHT(BN$1,2))),NETWORKDAYS($T741,$U741,Holidays!$J$3:$J$937),
IF(AND($T741&lt;DATEVALUE("10/1/20"&amp;RIGHT(BM$1,2)),$U741&lt;=DATEVALUE("9/30/20"&amp;RIGHT(BN$1,2))),NETWORKDAYS(DATEVALUE("10/1/20"&amp;RIGHT(BM$1,2)),$U741,Holidays!$J$3:$J$937),
IF($T741&lt;DATEVALUE("10/1/20"&amp;RIGHT(BM$1,2)),NETWORKDAYS(DATEVALUE("10/1/20"&amp;RIGHT(BM$1,2)),DATEVALUE("9/30/20"&amp;RIGHT(BN$1,2)),Holidays!$J$3:$J$937),
IF($T741&gt;=DATEVALUE("10/1/20"&amp;RIGHT(BM$1,2)),NETWORKDAYS($T741,DATEVALUE("9/30/20"&amp;RIGHT(BN$1,2)),Holidays!$J$3:$J$937),"")))),"")/(NETWORKDAYS($T741,$U741,Holidays!$J$3:$J$937)),0))</f>
        <v/>
      </c>
      <c r="BO741" s="87" t="str">
        <f>IF($Q741="","",IFERROR(IF(OR(AND($T741&gt;=DATEVALUE("10/1/20"&amp;RIGHT(BN$1,2)),$T741&lt;=DATEVALUE("9/30/20"&amp;RIGHT(BO$1,2))),AND($U741&gt;=DATEVALUE("10/1/20"&amp;RIGHT(BN$1,2)),$U741&lt;=DATEVALUE("9/30/20"&amp;RIGHT(BO$1,2))),AND($T741&lt;=DATEVALUE("10/1/20"&amp;RIGHT(BN$1,2)),$U741&gt;=DATEVALUE("9/30/20"&amp;RIGHT(BO$1,2)))),
IF(AND($T741&gt;=DATEVALUE("10/1/20"&amp;RIGHT(BN$1,2)),$U741&lt;=DATEVALUE("9/30/20"&amp;RIGHT(BO$1,2))),NETWORKDAYS($T741,$U741,Holidays!$J$3:$J$937),
IF(AND($T741&lt;DATEVALUE("10/1/20"&amp;RIGHT(BN$1,2)),$U741&lt;=DATEVALUE("9/30/20"&amp;RIGHT(BO$1,2))),NETWORKDAYS(DATEVALUE("10/1/20"&amp;RIGHT(BN$1,2)),$U741,Holidays!$J$3:$J$937),
IF($T741&lt;DATEVALUE("10/1/20"&amp;RIGHT(BN$1,2)),NETWORKDAYS(DATEVALUE("10/1/20"&amp;RIGHT(BN$1,2)),DATEVALUE("9/30/20"&amp;RIGHT(BO$1,2)),Holidays!$J$3:$J$937),
IF($T741&gt;=DATEVALUE("10/1/20"&amp;RIGHT(BN$1,2)),NETWORKDAYS($T741,DATEVALUE("9/30/20"&amp;RIGHT(BO$1,2)),Holidays!$J$3:$J$937),"")))),"")/(NETWORKDAYS($T741,$U741,Holidays!$J$3:$J$937)),0))</f>
        <v/>
      </c>
      <c r="BP741" s="87" t="str">
        <f>IF($Q741="","",IFERROR(IF(OR(AND($T741&gt;=DATEVALUE("10/1/20"&amp;RIGHT(BO$1,2)),$T741&lt;=DATEVALUE("9/30/20"&amp;RIGHT(BP$1,2))),AND($U741&gt;=DATEVALUE("10/1/20"&amp;RIGHT(BO$1,2)),$U741&lt;=DATEVALUE("9/30/20"&amp;RIGHT(BP$1,2))),AND($T741&lt;=DATEVALUE("10/1/20"&amp;RIGHT(BO$1,2)),$U741&gt;=DATEVALUE("9/30/20"&amp;RIGHT(BP$1,2)))),
IF(AND($T741&gt;=DATEVALUE("10/1/20"&amp;RIGHT(BO$1,2)),$U741&lt;=DATEVALUE("9/30/20"&amp;RIGHT(BP$1,2))),NETWORKDAYS($T741,$U741,Holidays!$J$3:$J$937),
IF(AND($T741&lt;DATEVALUE("10/1/20"&amp;RIGHT(BO$1,2)),$U741&lt;=DATEVALUE("9/30/20"&amp;RIGHT(BP$1,2))),NETWORKDAYS(DATEVALUE("10/1/20"&amp;RIGHT(BO$1,2)),$U741,Holidays!$J$3:$J$937),
IF($T741&lt;DATEVALUE("10/1/20"&amp;RIGHT(BO$1,2)),NETWORKDAYS(DATEVALUE("10/1/20"&amp;RIGHT(BO$1,2)),DATEVALUE("9/30/20"&amp;RIGHT(BP$1,2)),Holidays!$J$3:$J$937),
IF($T741&gt;=DATEVALUE("10/1/20"&amp;RIGHT(BO$1,2)),NETWORKDAYS($T741,DATEVALUE("9/30/20"&amp;RIGHT(BP$1,2)),Holidays!$J$3:$J$937),"")))),"")/(NETWORKDAYS($T741,$U741,Holidays!$J$3:$J$937)),0))</f>
        <v/>
      </c>
      <c r="BQ741" s="87" t="str">
        <f>IF($Q741="","",IFERROR(IF(OR(AND($T741&gt;=DATEVALUE("10/1/20"&amp;RIGHT(BP$1,2)),$T741&lt;=DATEVALUE("9/30/20"&amp;RIGHT(BQ$1,2))),AND($U741&gt;=DATEVALUE("10/1/20"&amp;RIGHT(BP$1,2)),$U741&lt;=DATEVALUE("9/30/20"&amp;RIGHT(BQ$1,2))),AND($T741&lt;=DATEVALUE("10/1/20"&amp;RIGHT(BP$1,2)),$U741&gt;=DATEVALUE("9/30/20"&amp;RIGHT(BQ$1,2)))),
IF(AND($T741&gt;=DATEVALUE("10/1/20"&amp;RIGHT(BP$1,2)),$U741&lt;=DATEVALUE("9/30/20"&amp;RIGHT(BQ$1,2))),NETWORKDAYS($T741,$U741,Holidays!$J$3:$J$937),
IF(AND($T741&lt;DATEVALUE("10/1/20"&amp;RIGHT(BP$1,2)),$U741&lt;=DATEVALUE("9/30/20"&amp;RIGHT(BQ$1,2))),NETWORKDAYS(DATEVALUE("10/1/20"&amp;RIGHT(BP$1,2)),$U741,Holidays!$J$3:$J$937),
IF($T741&lt;DATEVALUE("10/1/20"&amp;RIGHT(BP$1,2)),NETWORKDAYS(DATEVALUE("10/1/20"&amp;RIGHT(BP$1,2)),DATEVALUE("9/30/20"&amp;RIGHT(BQ$1,2)),Holidays!$J$3:$J$937),
IF($T741&gt;=DATEVALUE("10/1/20"&amp;RIGHT(BP$1,2)),NETWORKDAYS($T741,DATEVALUE("9/30/20"&amp;RIGHT(BQ$1,2)),Holidays!$J$3:$J$937),"")))),"")/(NETWORKDAYS($T741,$U741,Holidays!$J$3:$J$937)),0))</f>
        <v/>
      </c>
      <c r="BR741" s="87" t="str">
        <f>IF($Q741="","",IFERROR(IF(OR(AND($T741&gt;=DATEVALUE("10/1/20"&amp;RIGHT(BQ$1,2)),$T741&lt;=DATEVALUE("9/30/20"&amp;RIGHT(BR$1,2))),AND($U741&gt;=DATEVALUE("10/1/20"&amp;RIGHT(BQ$1,2)),$U741&lt;=DATEVALUE("9/30/20"&amp;RIGHT(BR$1,2))),AND($T741&lt;=DATEVALUE("10/1/20"&amp;RIGHT(BQ$1,2)),$U741&gt;=DATEVALUE("9/30/20"&amp;RIGHT(BR$1,2)))),
IF(AND($T741&gt;=DATEVALUE("10/1/20"&amp;RIGHT(BQ$1,2)),$U741&lt;=DATEVALUE("9/30/20"&amp;RIGHT(BR$1,2))),NETWORKDAYS($T741,$U741,Holidays!$J$3:$J$937),
IF(AND($T741&lt;DATEVALUE("10/1/20"&amp;RIGHT(BQ$1,2)),$U741&lt;=DATEVALUE("9/30/20"&amp;RIGHT(BR$1,2))),NETWORKDAYS(DATEVALUE("10/1/20"&amp;RIGHT(BQ$1,2)),$U741,Holidays!$J$3:$J$937),
IF($T741&lt;DATEVALUE("10/1/20"&amp;RIGHT(BQ$1,2)),NETWORKDAYS(DATEVALUE("10/1/20"&amp;RIGHT(BQ$1,2)),DATEVALUE("9/30/20"&amp;RIGHT(BR$1,2)),Holidays!$J$3:$J$937),
IF($T741&gt;=DATEVALUE("10/1/20"&amp;RIGHT(BQ$1,2)),NETWORKDAYS($T741,DATEVALUE("9/30/20"&amp;RIGHT(BR$1,2)),Holidays!$J$3:$J$937),"")))),"")/(NETWORKDAYS($T741,$U741,Holidays!$J$3:$J$937)),0))</f>
        <v/>
      </c>
      <c r="BS741" s="87" t="str">
        <f>IF($Q741="","",IFERROR(IF(OR(AND($T741&gt;=DATEVALUE("10/1/20"&amp;RIGHT(BR$1,2)),$T741&lt;=DATEVALUE("9/30/20"&amp;RIGHT(BS$1,2))),AND($U741&gt;=DATEVALUE("10/1/20"&amp;RIGHT(BR$1,2)),$U741&lt;=DATEVALUE("9/30/20"&amp;RIGHT(BS$1,2))),AND($T741&lt;=DATEVALUE("10/1/20"&amp;RIGHT(BR$1,2)),$U741&gt;=DATEVALUE("9/30/20"&amp;RIGHT(BS$1,2)))),
IF(AND($T741&gt;=DATEVALUE("10/1/20"&amp;RIGHT(BR$1,2)),$U741&lt;=DATEVALUE("9/30/20"&amp;RIGHT(BS$1,2))),NETWORKDAYS($T741,$U741,Holidays!$J$3:$J$937),
IF(AND($T741&lt;DATEVALUE("10/1/20"&amp;RIGHT(BR$1,2)),$U741&lt;=DATEVALUE("9/30/20"&amp;RIGHT(BS$1,2))),NETWORKDAYS(DATEVALUE("10/1/20"&amp;RIGHT(BR$1,2)),$U741,Holidays!$J$3:$J$937),
IF($T741&lt;DATEVALUE("10/1/20"&amp;RIGHT(BR$1,2)),NETWORKDAYS(DATEVALUE("10/1/20"&amp;RIGHT(BR$1,2)),DATEVALUE("9/30/20"&amp;RIGHT(BS$1,2)),Holidays!$J$3:$J$937),
IF($T741&gt;=DATEVALUE("10/1/20"&amp;RIGHT(BR$1,2)),NETWORKDAYS($T741,DATEVALUE("9/30/20"&amp;RIGHT(BS$1,2)),Holidays!$J$3:$J$937),"")))),"")/(NETWORKDAYS($T741,$U741,Holidays!$J$3:$J$937)),0))</f>
        <v/>
      </c>
      <c r="BT741" s="87" t="str">
        <f>IF($Q741="","",IFERROR(IF(OR(AND($T741&gt;=DATEVALUE("10/1/20"&amp;RIGHT(BS$1,2)),$T741&lt;=DATEVALUE("9/30/20"&amp;RIGHT(BT$1,2))),AND($U741&gt;=DATEVALUE("10/1/20"&amp;RIGHT(BS$1,2)),$U741&lt;=DATEVALUE("9/30/20"&amp;RIGHT(BT$1,2))),AND($T741&lt;=DATEVALUE("10/1/20"&amp;RIGHT(BS$1,2)),$U741&gt;=DATEVALUE("9/30/20"&amp;RIGHT(BT$1,2)))),
IF(AND($T741&gt;=DATEVALUE("10/1/20"&amp;RIGHT(BS$1,2)),$U741&lt;=DATEVALUE("9/30/20"&amp;RIGHT(BT$1,2))),NETWORKDAYS($T741,$U741,Holidays!$J$3:$J$937),
IF(AND($T741&lt;DATEVALUE("10/1/20"&amp;RIGHT(BS$1,2)),$U741&lt;=DATEVALUE("9/30/20"&amp;RIGHT(BT$1,2))),NETWORKDAYS(DATEVALUE("10/1/20"&amp;RIGHT(BS$1,2)),$U741,Holidays!$J$3:$J$937),
IF($T741&lt;DATEVALUE("10/1/20"&amp;RIGHT(BS$1,2)),NETWORKDAYS(DATEVALUE("10/1/20"&amp;RIGHT(BS$1,2)),DATEVALUE("9/30/20"&amp;RIGHT(BT$1,2)),Holidays!$J$3:$J$937),
IF($T741&gt;=DATEVALUE("10/1/20"&amp;RIGHT(BS$1,2)),NETWORKDAYS($T741,DATEVALUE("9/30/20"&amp;RIGHT(BT$1,2)),Holidays!$J$3:$J$937),"")))),"")/(NETWORKDAYS($T741,$U741,Holidays!$J$3:$J$937)),0))</f>
        <v/>
      </c>
      <c r="BU741" s="87" t="str">
        <f>IF($Q741="","",IFERROR(IF(OR(AND($T741&gt;=DATEVALUE("10/1/20"&amp;RIGHT(BT$1,2)),$T741&lt;=DATEVALUE("9/30/20"&amp;RIGHT(BU$1,2))),AND($U741&gt;=DATEVALUE("10/1/20"&amp;RIGHT(BT$1,2)),$U741&lt;=DATEVALUE("9/30/20"&amp;RIGHT(BU$1,2))),AND($T741&lt;=DATEVALUE("10/1/20"&amp;RIGHT(BT$1,2)),$U741&gt;=DATEVALUE("9/30/20"&amp;RIGHT(BU$1,2)))),
IF(AND($T741&gt;=DATEVALUE("10/1/20"&amp;RIGHT(BT$1,2)),$U741&lt;=DATEVALUE("9/30/20"&amp;RIGHT(BU$1,2))),NETWORKDAYS($T741,$U741,Holidays!$J$3:$J$937),
IF(AND($T741&lt;DATEVALUE("10/1/20"&amp;RIGHT(BT$1,2)),$U741&lt;=DATEVALUE("9/30/20"&amp;RIGHT(BU$1,2))),NETWORKDAYS(DATEVALUE("10/1/20"&amp;RIGHT(BT$1,2)),$U741,Holidays!$J$3:$J$937),
IF($T741&lt;DATEVALUE("10/1/20"&amp;RIGHT(BT$1,2)),NETWORKDAYS(DATEVALUE("10/1/20"&amp;RIGHT(BT$1,2)),DATEVALUE("9/30/20"&amp;RIGHT(BU$1,2)),Holidays!$J$3:$J$937),
IF($T741&gt;=DATEVALUE("10/1/20"&amp;RIGHT(BT$1,2)),NETWORKDAYS($T741,DATEVALUE("9/30/20"&amp;RIGHT(BU$1,2)),Holidays!$J$3:$J$937),"")))),"")/(NETWORKDAYS($T741,$U741,Holidays!$J$3:$J$937)),0))</f>
        <v/>
      </c>
      <c r="BV741" s="87" t="str">
        <f>IF($Q741="","",IFERROR(IF(OR(AND($T741&gt;=DATEVALUE("10/1/20"&amp;RIGHT(BU$1,2)),$T741&lt;=DATEVALUE("9/30/20"&amp;RIGHT(BV$1,2))),AND($U741&gt;=DATEVALUE("10/1/20"&amp;RIGHT(BU$1,2)),$U741&lt;=DATEVALUE("9/30/20"&amp;RIGHT(BV$1,2))),AND($T741&lt;=DATEVALUE("10/1/20"&amp;RIGHT(BU$1,2)),$U741&gt;=DATEVALUE("9/30/20"&amp;RIGHT(BV$1,2)))),
IF(AND($T741&gt;=DATEVALUE("10/1/20"&amp;RIGHT(BU$1,2)),$U741&lt;=DATEVALUE("9/30/20"&amp;RIGHT(BV$1,2))),NETWORKDAYS($T741,$U741,Holidays!$J$3:$J$937),
IF(AND($T741&lt;DATEVALUE("10/1/20"&amp;RIGHT(BU$1,2)),$U741&lt;=DATEVALUE("9/30/20"&amp;RIGHT(BV$1,2))),NETWORKDAYS(DATEVALUE("10/1/20"&amp;RIGHT(BU$1,2)),$U741,Holidays!$J$3:$J$937),
IF($T741&lt;DATEVALUE("10/1/20"&amp;RIGHT(BU$1,2)),NETWORKDAYS(DATEVALUE("10/1/20"&amp;RIGHT(BU$1,2)),DATEVALUE("9/30/20"&amp;RIGHT(BV$1,2)),Holidays!$J$3:$J$937),
IF($T741&gt;=DATEVALUE("10/1/20"&amp;RIGHT(BU$1,2)),NETWORKDAYS($T741,DATEVALUE("9/30/20"&amp;RIGHT(BV$1,2)),Holidays!$J$3:$J$937),"")))),"")/(NETWORKDAYS($T741,$U741,Holidays!$J$3:$J$937)),0))</f>
        <v/>
      </c>
      <c r="BW741" s="87" t="str">
        <f>IF($Q741="","",IFERROR(IF(OR(AND($T741&gt;=DATEVALUE("10/1/20"&amp;RIGHT(BV$1,2)),$T741&lt;=DATEVALUE("9/30/20"&amp;RIGHT(BW$1,2))),AND($U741&gt;=DATEVALUE("10/1/20"&amp;RIGHT(BV$1,2)),$U741&lt;=DATEVALUE("9/30/20"&amp;RIGHT(BW$1,2))),AND($T741&lt;=DATEVALUE("10/1/20"&amp;RIGHT(BV$1,2)),$U741&gt;=DATEVALUE("9/30/20"&amp;RIGHT(BW$1,2)))),
IF(AND($T741&gt;=DATEVALUE("10/1/20"&amp;RIGHT(BV$1,2)),$U741&lt;=DATEVALUE("9/30/20"&amp;RIGHT(BW$1,2))),NETWORKDAYS($T741,$U741,Holidays!$J$3:$J$937),
IF(AND($T741&lt;DATEVALUE("10/1/20"&amp;RIGHT(BV$1,2)),$U741&lt;=DATEVALUE("9/30/20"&amp;RIGHT(BW$1,2))),NETWORKDAYS(DATEVALUE("10/1/20"&amp;RIGHT(BV$1,2)),$U741,Holidays!$J$3:$J$937),
IF($T741&lt;DATEVALUE("10/1/20"&amp;RIGHT(BV$1,2)),NETWORKDAYS(DATEVALUE("10/1/20"&amp;RIGHT(BV$1,2)),DATEVALUE("9/30/20"&amp;RIGHT(BW$1,2)),Holidays!$J$3:$J$937),
IF($T741&gt;=DATEVALUE("10/1/20"&amp;RIGHT(BV$1,2)),NETWORKDAYS($T741,DATEVALUE("9/30/20"&amp;RIGHT(BW$1,2)),Holidays!$J$3:$J$937),"")))),"")/(NETWORKDAYS($T741,$U741,Holidays!$J$3:$J$937)),0))</f>
        <v/>
      </c>
      <c r="BX741" s="87" t="str">
        <f>IF($Q741="","",IFERROR(IF(OR(AND($T741&gt;=DATEVALUE("10/1/20"&amp;RIGHT(BW$1,2)),$T741&lt;=DATEVALUE("9/30/20"&amp;RIGHT(BX$1,2))),AND($U741&gt;=DATEVALUE("10/1/20"&amp;RIGHT(BW$1,2)),$U741&lt;=DATEVALUE("9/30/20"&amp;RIGHT(BX$1,2))),AND($T741&lt;=DATEVALUE("10/1/20"&amp;RIGHT(BW$1,2)),$U741&gt;=DATEVALUE("9/30/20"&amp;RIGHT(BX$1,2)))),
IF(AND($T741&gt;=DATEVALUE("10/1/20"&amp;RIGHT(BW$1,2)),$U741&lt;=DATEVALUE("9/30/20"&amp;RIGHT(BX$1,2))),NETWORKDAYS($T741,$U741,Holidays!$J$3:$J$937),
IF(AND($T741&lt;DATEVALUE("10/1/20"&amp;RIGHT(BW$1,2)),$U741&lt;=DATEVALUE("9/30/20"&amp;RIGHT(BX$1,2))),NETWORKDAYS(DATEVALUE("10/1/20"&amp;RIGHT(BW$1,2)),$U741,Holidays!$J$3:$J$937),
IF($T741&lt;DATEVALUE("10/1/20"&amp;RIGHT(BW$1,2)),NETWORKDAYS(DATEVALUE("10/1/20"&amp;RIGHT(BW$1,2)),DATEVALUE("9/30/20"&amp;RIGHT(BX$1,2)),Holidays!$J$3:$J$937),
IF($T741&gt;=DATEVALUE("10/1/20"&amp;RIGHT(BW$1,2)),NETWORKDAYS($T741,DATEVALUE("9/30/20"&amp;RIGHT(BX$1,2)),Holidays!$J$3:$J$937),"")))),"")/(NETWORKDAYS($T741,$U741,Holidays!$J$3:$J$937)),0))</f>
        <v/>
      </c>
      <c r="BY741" s="87" t="str">
        <f>IF($Q741="","",IFERROR(IF(OR(AND($T741&gt;=DATEVALUE("10/1/20"&amp;RIGHT(BX$1,2)),$T741&lt;=DATEVALUE("9/30/20"&amp;RIGHT(BY$1,2))),AND($U741&gt;=DATEVALUE("10/1/20"&amp;RIGHT(BX$1,2)),$U741&lt;=DATEVALUE("9/30/20"&amp;RIGHT(BY$1,2))),AND($T741&lt;=DATEVALUE("10/1/20"&amp;RIGHT(BX$1,2)),$U741&gt;=DATEVALUE("9/30/20"&amp;RIGHT(BY$1,2)))),
IF(AND($T741&gt;=DATEVALUE("10/1/20"&amp;RIGHT(BX$1,2)),$U741&lt;=DATEVALUE("9/30/20"&amp;RIGHT(BY$1,2))),NETWORKDAYS($T741,$U741,Holidays!$J$3:$J$937),
IF(AND($T741&lt;DATEVALUE("10/1/20"&amp;RIGHT(BX$1,2)),$U741&lt;=DATEVALUE("9/30/20"&amp;RIGHT(BY$1,2))),NETWORKDAYS(DATEVALUE("10/1/20"&amp;RIGHT(BX$1,2)),$U741,Holidays!$J$3:$J$937),
IF($T741&lt;DATEVALUE("10/1/20"&amp;RIGHT(BX$1,2)),NETWORKDAYS(DATEVALUE("10/1/20"&amp;RIGHT(BX$1,2)),DATEVALUE("9/30/20"&amp;RIGHT(BY$1,2)),Holidays!$J$3:$J$937),
IF($T741&gt;=DATEVALUE("10/1/20"&amp;RIGHT(BX$1,2)),NETWORKDAYS($T741,DATEVALUE("9/30/20"&amp;RIGHT(BY$1,2)),Holidays!$J$3:$J$937),"")))),"")/(NETWORKDAYS($T741,$U741,Holidays!$J$3:$J$937)),0))</f>
        <v/>
      </c>
      <c r="BZ741" s="87" t="str">
        <f>IF($Q741="","",IFERROR(IF(OR(AND($T741&gt;=DATEVALUE("10/1/20"&amp;RIGHT(BY$1,2)),$T741&lt;=DATEVALUE("9/30/20"&amp;RIGHT(BZ$1,2))),AND($U741&gt;=DATEVALUE("10/1/20"&amp;RIGHT(BY$1,2)),$U741&lt;=DATEVALUE("9/30/20"&amp;RIGHT(BZ$1,2))),AND($T741&lt;=DATEVALUE("10/1/20"&amp;RIGHT(BY$1,2)),$U741&gt;=DATEVALUE("9/30/20"&amp;RIGHT(BZ$1,2)))),
IF(AND($T741&gt;=DATEVALUE("10/1/20"&amp;RIGHT(BY$1,2)),$U741&lt;=DATEVALUE("9/30/20"&amp;RIGHT(BZ$1,2))),NETWORKDAYS($T741,$U741,Holidays!$J$3:$J$937),
IF(AND($T741&lt;DATEVALUE("10/1/20"&amp;RIGHT(BY$1,2)),$U741&lt;=DATEVALUE("9/30/20"&amp;RIGHT(BZ$1,2))),NETWORKDAYS(DATEVALUE("10/1/20"&amp;RIGHT(BY$1,2)),$U741,Holidays!$J$3:$J$937),
IF($T741&lt;DATEVALUE("10/1/20"&amp;RIGHT(BY$1,2)),NETWORKDAYS(DATEVALUE("10/1/20"&amp;RIGHT(BY$1,2)),DATEVALUE("9/30/20"&amp;RIGHT(BZ$1,2)),Holidays!$J$3:$J$937),
IF($T741&gt;=DATEVALUE("10/1/20"&amp;RIGHT(BY$1,2)),NETWORKDAYS($T741,DATEVALUE("9/30/20"&amp;RIGHT(BZ$1,2)),Holidays!$J$3:$J$937),"")))),"")/(NETWORKDAYS($T741,$U741,Holidays!$J$3:$J$937)),0))</f>
        <v/>
      </c>
      <c r="CA741" s="87" t="str">
        <f>IF($Q741="","",IFERROR(IF(OR(AND($T741&gt;=DATEVALUE("10/1/20"&amp;RIGHT(BZ$1,2)),$T741&lt;=DATEVALUE("9/30/20"&amp;RIGHT(CA$1,2))),AND($U741&gt;=DATEVALUE("10/1/20"&amp;RIGHT(BZ$1,2)),$U741&lt;=DATEVALUE("9/30/20"&amp;RIGHT(CA$1,2))),AND($T741&lt;=DATEVALUE("10/1/20"&amp;RIGHT(BZ$1,2)),$U741&gt;=DATEVALUE("9/30/20"&amp;RIGHT(CA$1,2)))),
IF(AND($T741&gt;=DATEVALUE("10/1/20"&amp;RIGHT(BZ$1,2)),$U741&lt;=DATEVALUE("9/30/20"&amp;RIGHT(CA$1,2))),NETWORKDAYS($T741,$U741,Holidays!$J$3:$J$937),
IF(AND($T741&lt;DATEVALUE("10/1/20"&amp;RIGHT(BZ$1,2)),$U741&lt;=DATEVALUE("9/30/20"&amp;RIGHT(CA$1,2))),NETWORKDAYS(DATEVALUE("10/1/20"&amp;RIGHT(BZ$1,2)),$U741,Holidays!$J$3:$J$937),
IF($T741&lt;DATEVALUE("10/1/20"&amp;RIGHT(BZ$1,2)),NETWORKDAYS(DATEVALUE("10/1/20"&amp;RIGHT(BZ$1,2)),DATEVALUE("9/30/20"&amp;RIGHT(CA$1,2)),Holidays!$J$3:$J$937),
IF($T741&gt;=DATEVALUE("10/1/20"&amp;RIGHT(BZ$1,2)),NETWORKDAYS($T741,DATEVALUE("9/30/20"&amp;RIGHT(CA$1,2)),Holidays!$J$3:$J$937),"")))),"")/(NETWORKDAYS($T741,$U741,Holidays!$J$3:$J$937)),0))</f>
        <v/>
      </c>
      <c r="CB741" s="87" t="str">
        <f>IF($Q741="","",IFERROR(IF(OR(AND($T741&gt;=DATEVALUE("10/1/20"&amp;RIGHT(CA$1,2)),$T741&lt;=DATEVALUE("9/30/20"&amp;RIGHT(CB$1,2))),AND($U741&gt;=DATEVALUE("10/1/20"&amp;RIGHT(CA$1,2)),$U741&lt;=DATEVALUE("9/30/20"&amp;RIGHT(CB$1,2))),AND($T741&lt;=DATEVALUE("10/1/20"&amp;RIGHT(CA$1,2)),$U741&gt;=DATEVALUE("9/30/20"&amp;RIGHT(CB$1,2)))),
IF(AND($T741&gt;=DATEVALUE("10/1/20"&amp;RIGHT(CA$1,2)),$U741&lt;=DATEVALUE("9/30/20"&amp;RIGHT(CB$1,2))),NETWORKDAYS($T741,$U741,Holidays!$J$3:$J$937),
IF(AND($T741&lt;DATEVALUE("10/1/20"&amp;RIGHT(CA$1,2)),$U741&lt;=DATEVALUE("9/30/20"&amp;RIGHT(CB$1,2))),NETWORKDAYS(DATEVALUE("10/1/20"&amp;RIGHT(CA$1,2)),$U741,Holidays!$J$3:$J$937),
IF($T741&lt;DATEVALUE("10/1/20"&amp;RIGHT(CA$1,2)),NETWORKDAYS(DATEVALUE("10/1/20"&amp;RIGHT(CA$1,2)),DATEVALUE("9/30/20"&amp;RIGHT(CB$1,2)),Holidays!$J$3:$J$937),
IF($T741&gt;=DATEVALUE("10/1/20"&amp;RIGHT(CA$1,2)),NETWORKDAYS($T741,DATEVALUE("9/30/20"&amp;RIGHT(CB$1,2)),Holidays!$J$3:$J$937),"")))),"")/(NETWORKDAYS($T741,$U741,Holidays!$J$3:$J$937)),0))</f>
        <v/>
      </c>
    </row>
    <row r="742" spans="1:80">
      <c r="A742" s="97"/>
      <c r="B742" s="98" t="str">
        <f ca="1">IF(NOT($A742=""),OFFSET('WBS Reference &amp; User Procedure'!$A$1,MATCH($A742,'WBS Reference &amp; User Procedure'!$A:$A,0)-1,1),"")</f>
        <v/>
      </c>
      <c r="D742" s="97"/>
      <c r="T742" s="104" t="str">
        <f>IF(NOT(Q742=""),IF(NOT($S742=""),$S742,#REF!),"")</f>
        <v/>
      </c>
      <c r="U742" s="104" t="str">
        <f>IF(NOT(Q742=""),WORKDAY(T742,Q742,Holidays!$J$3:$J$937),"")</f>
        <v/>
      </c>
      <c r="V742" s="104"/>
      <c r="W742" s="104"/>
      <c r="X742" s="101" t="str">
        <f t="shared" ref="X742:X805" si="167">IFERROR(IF(NOT(Q742=""),IF(NOT(H742=""),$H742,M742)*SUMPRODUCT($AN742:$BG742,$BI742:$CB742),""),0)</f>
        <v/>
      </c>
      <c r="AL742" s="87" t="str">
        <f t="shared" ca="1" si="164"/>
        <v/>
      </c>
      <c r="AN742" s="87" t="str">
        <f t="shared" ca="1" si="165"/>
        <v/>
      </c>
      <c r="AO742" s="87" t="str">
        <f t="shared" ca="1" si="165"/>
        <v/>
      </c>
      <c r="AP742" s="87" t="str">
        <f t="shared" ca="1" si="165"/>
        <v/>
      </c>
      <c r="AQ742" s="87" t="str">
        <f t="shared" ca="1" si="165"/>
        <v/>
      </c>
      <c r="AR742" s="87" t="str">
        <f t="shared" ca="1" si="165"/>
        <v/>
      </c>
      <c r="AS742" s="87" t="str">
        <f t="shared" ca="1" si="165"/>
        <v/>
      </c>
      <c r="AT742" s="87" t="str">
        <f t="shared" ca="1" si="165"/>
        <v/>
      </c>
      <c r="AU742" s="87" t="str">
        <f t="shared" ca="1" si="165"/>
        <v/>
      </c>
      <c r="AV742" s="87" t="str">
        <f t="shared" ca="1" si="165"/>
        <v/>
      </c>
      <c r="AW742" s="87" t="str">
        <f t="shared" ca="1" si="165"/>
        <v/>
      </c>
      <c r="AX742" s="87" t="str">
        <f t="shared" ca="1" si="166"/>
        <v/>
      </c>
      <c r="AY742" s="87" t="str">
        <f t="shared" ca="1" si="166"/>
        <v/>
      </c>
      <c r="AZ742" s="87" t="str">
        <f t="shared" ca="1" si="166"/>
        <v/>
      </c>
      <c r="BA742" s="87" t="str">
        <f t="shared" ca="1" si="166"/>
        <v/>
      </c>
      <c r="BB742" s="87" t="str">
        <f t="shared" ca="1" si="166"/>
        <v/>
      </c>
      <c r="BC742" s="87" t="str">
        <f t="shared" ca="1" si="166"/>
        <v/>
      </c>
      <c r="BD742" s="87" t="str">
        <f t="shared" ca="1" si="166"/>
        <v/>
      </c>
      <c r="BE742" s="87" t="str">
        <f t="shared" ca="1" si="166"/>
        <v/>
      </c>
      <c r="BF742" s="87" t="str">
        <f t="shared" ca="1" si="166"/>
        <v/>
      </c>
      <c r="BG742" s="87" t="str">
        <f t="shared" ca="1" si="166"/>
        <v/>
      </c>
      <c r="BI742" s="87" t="str">
        <f>IF($Q742="","",IFERROR(IF(OR(AND($T742&gt;=DATEVALUE("10/1/20"&amp;RIGHT(BH$1,2)),$T742&lt;=DATEVALUE("9/30/20"&amp;RIGHT(BI$1,2))),AND($U742&gt;=DATEVALUE("10/1/20"&amp;RIGHT(BH$1,2)),$U742&lt;=DATEVALUE("9/30/20"&amp;RIGHT(BI$1,2))),AND($T742&lt;=DATEVALUE("10/1/20"&amp;RIGHT(BH$1,2)),$U742&gt;=DATEVALUE("9/30/20"&amp;RIGHT(BI$1,2)))),
IF(AND($T742&gt;=DATEVALUE("10/1/20"&amp;RIGHT(BH$1,2)),$U742&lt;=DATEVALUE("9/30/20"&amp;RIGHT(BI$1,2))),NETWORKDAYS($T742,$U742,Holidays!$J$3:$J$937),
IF(AND($T742&lt;DATEVALUE("10/1/20"&amp;RIGHT(BH$1,2)),$U742&lt;=DATEVALUE("9/30/20"&amp;RIGHT(BI$1,2))),NETWORKDAYS(DATEVALUE("10/1/20"&amp;RIGHT(BH$1,2)),$U742,Holidays!$J$3:$J$937),
IF($T742&lt;DATEVALUE("10/1/20"&amp;RIGHT(BH$1,2)),NETWORKDAYS(DATEVALUE("10/1/20"&amp;RIGHT(BH$1,2)),DATEVALUE("9/30/20"&amp;RIGHT(BI$1,2)),Holidays!$J$3:$J$937),
IF($T742&gt;=DATEVALUE("10/1/20"&amp;RIGHT(BH$1,2)),NETWORKDAYS($T742,DATEVALUE("9/30/20"&amp;RIGHT(BI$1,2)),Holidays!$J$3:$J$937),"")))),"")/(NETWORKDAYS($T742,$U742,Holidays!$J$3:$J$937)),0))</f>
        <v/>
      </c>
      <c r="BJ742" s="87" t="str">
        <f>IF($Q742="","",IFERROR(IF(OR(AND($T742&gt;=DATEVALUE("10/1/20"&amp;RIGHT(BI$1,2)),$T742&lt;=DATEVALUE("9/30/20"&amp;RIGHT(BJ$1,2))),AND($U742&gt;=DATEVALUE("10/1/20"&amp;RIGHT(BI$1,2)),$U742&lt;=DATEVALUE("9/30/20"&amp;RIGHT(BJ$1,2))),AND($T742&lt;=DATEVALUE("10/1/20"&amp;RIGHT(BI$1,2)),$U742&gt;=DATEVALUE("9/30/20"&amp;RIGHT(BJ$1,2)))),
IF(AND($T742&gt;=DATEVALUE("10/1/20"&amp;RIGHT(BI$1,2)),$U742&lt;=DATEVALUE("9/30/20"&amp;RIGHT(BJ$1,2))),NETWORKDAYS($T742,$U742,Holidays!$J$3:$J$937),
IF(AND($T742&lt;DATEVALUE("10/1/20"&amp;RIGHT(BI$1,2)),$U742&lt;=DATEVALUE("9/30/20"&amp;RIGHT(BJ$1,2))),NETWORKDAYS(DATEVALUE("10/1/20"&amp;RIGHT(BI$1,2)),$U742,Holidays!$J$3:$J$937),
IF($T742&lt;DATEVALUE("10/1/20"&amp;RIGHT(BI$1,2)),NETWORKDAYS(DATEVALUE("10/1/20"&amp;RIGHT(BI$1,2)),DATEVALUE("9/30/20"&amp;RIGHT(BJ$1,2)),Holidays!$J$3:$J$937),
IF($T742&gt;=DATEVALUE("10/1/20"&amp;RIGHT(BI$1,2)),NETWORKDAYS($T742,DATEVALUE("9/30/20"&amp;RIGHT(BJ$1,2)),Holidays!$J$3:$J$937),"")))),"")/(NETWORKDAYS($T742,$U742,Holidays!$J$3:$J$937)),0))</f>
        <v/>
      </c>
      <c r="BK742" s="87" t="str">
        <f>IF($Q742="","",IFERROR(IF(OR(AND($T742&gt;=DATEVALUE("10/1/20"&amp;RIGHT(BJ$1,2)),$T742&lt;=DATEVALUE("9/30/20"&amp;RIGHT(BK$1,2))),AND($U742&gt;=DATEVALUE("10/1/20"&amp;RIGHT(BJ$1,2)),$U742&lt;=DATEVALUE("9/30/20"&amp;RIGHT(BK$1,2))),AND($T742&lt;=DATEVALUE("10/1/20"&amp;RIGHT(BJ$1,2)),$U742&gt;=DATEVALUE("9/30/20"&amp;RIGHT(BK$1,2)))),
IF(AND($T742&gt;=DATEVALUE("10/1/20"&amp;RIGHT(BJ$1,2)),$U742&lt;=DATEVALUE("9/30/20"&amp;RIGHT(BK$1,2))),NETWORKDAYS($T742,$U742,Holidays!$J$3:$J$937),
IF(AND($T742&lt;DATEVALUE("10/1/20"&amp;RIGHT(BJ$1,2)),$U742&lt;=DATEVALUE("9/30/20"&amp;RIGHT(BK$1,2))),NETWORKDAYS(DATEVALUE("10/1/20"&amp;RIGHT(BJ$1,2)),$U742,Holidays!$J$3:$J$937),
IF($T742&lt;DATEVALUE("10/1/20"&amp;RIGHT(BJ$1,2)),NETWORKDAYS(DATEVALUE("10/1/20"&amp;RIGHT(BJ$1,2)),DATEVALUE("9/30/20"&amp;RIGHT(BK$1,2)),Holidays!$J$3:$J$937),
IF($T742&gt;=DATEVALUE("10/1/20"&amp;RIGHT(BJ$1,2)),NETWORKDAYS($T742,DATEVALUE("9/30/20"&amp;RIGHT(BK$1,2)),Holidays!$J$3:$J$937),"")))),"")/(NETWORKDAYS($T742,$U742,Holidays!$J$3:$J$937)),0))</f>
        <v/>
      </c>
      <c r="BL742" s="87" t="str">
        <f>IF($Q742="","",IFERROR(IF(OR(AND($T742&gt;=DATEVALUE("10/1/20"&amp;RIGHT(BK$1,2)),$T742&lt;=DATEVALUE("9/30/20"&amp;RIGHT(BL$1,2))),AND($U742&gt;=DATEVALUE("10/1/20"&amp;RIGHT(BK$1,2)),$U742&lt;=DATEVALUE("9/30/20"&amp;RIGHT(BL$1,2))),AND($T742&lt;=DATEVALUE("10/1/20"&amp;RIGHT(BK$1,2)),$U742&gt;=DATEVALUE("9/30/20"&amp;RIGHT(BL$1,2)))),
IF(AND($T742&gt;=DATEVALUE("10/1/20"&amp;RIGHT(BK$1,2)),$U742&lt;=DATEVALUE("9/30/20"&amp;RIGHT(BL$1,2))),NETWORKDAYS($T742,$U742,Holidays!$J$3:$J$937),
IF(AND($T742&lt;DATEVALUE("10/1/20"&amp;RIGHT(BK$1,2)),$U742&lt;=DATEVALUE("9/30/20"&amp;RIGHT(BL$1,2))),NETWORKDAYS(DATEVALUE("10/1/20"&amp;RIGHT(BK$1,2)),$U742,Holidays!$J$3:$J$937),
IF($T742&lt;DATEVALUE("10/1/20"&amp;RIGHT(BK$1,2)),NETWORKDAYS(DATEVALUE("10/1/20"&amp;RIGHT(BK$1,2)),DATEVALUE("9/30/20"&amp;RIGHT(BL$1,2)),Holidays!$J$3:$J$937),
IF($T742&gt;=DATEVALUE("10/1/20"&amp;RIGHT(BK$1,2)),NETWORKDAYS($T742,DATEVALUE("9/30/20"&amp;RIGHT(BL$1,2)),Holidays!$J$3:$J$937),"")))),"")/(NETWORKDAYS($T742,$U742,Holidays!$J$3:$J$937)),0))</f>
        <v/>
      </c>
      <c r="BM742" s="87" t="str">
        <f>IF($Q742="","",IFERROR(IF(OR(AND($T742&gt;=DATEVALUE("10/1/20"&amp;RIGHT(BL$1,2)),$T742&lt;=DATEVALUE("9/30/20"&amp;RIGHT(BM$1,2))),AND($U742&gt;=DATEVALUE("10/1/20"&amp;RIGHT(BL$1,2)),$U742&lt;=DATEVALUE("9/30/20"&amp;RIGHT(BM$1,2))),AND($T742&lt;=DATEVALUE("10/1/20"&amp;RIGHT(BL$1,2)),$U742&gt;=DATEVALUE("9/30/20"&amp;RIGHT(BM$1,2)))),
IF(AND($T742&gt;=DATEVALUE("10/1/20"&amp;RIGHT(BL$1,2)),$U742&lt;=DATEVALUE("9/30/20"&amp;RIGHT(BM$1,2))),NETWORKDAYS($T742,$U742,Holidays!$J$3:$J$937),
IF(AND($T742&lt;DATEVALUE("10/1/20"&amp;RIGHT(BL$1,2)),$U742&lt;=DATEVALUE("9/30/20"&amp;RIGHT(BM$1,2))),NETWORKDAYS(DATEVALUE("10/1/20"&amp;RIGHT(BL$1,2)),$U742,Holidays!$J$3:$J$937),
IF($T742&lt;DATEVALUE("10/1/20"&amp;RIGHT(BL$1,2)),NETWORKDAYS(DATEVALUE("10/1/20"&amp;RIGHT(BL$1,2)),DATEVALUE("9/30/20"&amp;RIGHT(BM$1,2)),Holidays!$J$3:$J$937),
IF($T742&gt;=DATEVALUE("10/1/20"&amp;RIGHT(BL$1,2)),NETWORKDAYS($T742,DATEVALUE("9/30/20"&amp;RIGHT(BM$1,2)),Holidays!$J$3:$J$937),"")))),"")/(NETWORKDAYS($T742,$U742,Holidays!$J$3:$J$937)),0))</f>
        <v/>
      </c>
      <c r="BN742" s="87" t="str">
        <f>IF($Q742="","",IFERROR(IF(OR(AND($T742&gt;=DATEVALUE("10/1/20"&amp;RIGHT(BM$1,2)),$T742&lt;=DATEVALUE("9/30/20"&amp;RIGHT(BN$1,2))),AND($U742&gt;=DATEVALUE("10/1/20"&amp;RIGHT(BM$1,2)),$U742&lt;=DATEVALUE("9/30/20"&amp;RIGHT(BN$1,2))),AND($T742&lt;=DATEVALUE("10/1/20"&amp;RIGHT(BM$1,2)),$U742&gt;=DATEVALUE("9/30/20"&amp;RIGHT(BN$1,2)))),
IF(AND($T742&gt;=DATEVALUE("10/1/20"&amp;RIGHT(BM$1,2)),$U742&lt;=DATEVALUE("9/30/20"&amp;RIGHT(BN$1,2))),NETWORKDAYS($T742,$U742,Holidays!$J$3:$J$937),
IF(AND($T742&lt;DATEVALUE("10/1/20"&amp;RIGHT(BM$1,2)),$U742&lt;=DATEVALUE("9/30/20"&amp;RIGHT(BN$1,2))),NETWORKDAYS(DATEVALUE("10/1/20"&amp;RIGHT(BM$1,2)),$U742,Holidays!$J$3:$J$937),
IF($T742&lt;DATEVALUE("10/1/20"&amp;RIGHT(BM$1,2)),NETWORKDAYS(DATEVALUE("10/1/20"&amp;RIGHT(BM$1,2)),DATEVALUE("9/30/20"&amp;RIGHT(BN$1,2)),Holidays!$J$3:$J$937),
IF($T742&gt;=DATEVALUE("10/1/20"&amp;RIGHT(BM$1,2)),NETWORKDAYS($T742,DATEVALUE("9/30/20"&amp;RIGHT(BN$1,2)),Holidays!$J$3:$J$937),"")))),"")/(NETWORKDAYS($T742,$U742,Holidays!$J$3:$J$937)),0))</f>
        <v/>
      </c>
      <c r="BO742" s="87" t="str">
        <f>IF($Q742="","",IFERROR(IF(OR(AND($T742&gt;=DATEVALUE("10/1/20"&amp;RIGHT(BN$1,2)),$T742&lt;=DATEVALUE("9/30/20"&amp;RIGHT(BO$1,2))),AND($U742&gt;=DATEVALUE("10/1/20"&amp;RIGHT(BN$1,2)),$U742&lt;=DATEVALUE("9/30/20"&amp;RIGHT(BO$1,2))),AND($T742&lt;=DATEVALUE("10/1/20"&amp;RIGHT(BN$1,2)),$U742&gt;=DATEVALUE("9/30/20"&amp;RIGHT(BO$1,2)))),
IF(AND($T742&gt;=DATEVALUE("10/1/20"&amp;RIGHT(BN$1,2)),$U742&lt;=DATEVALUE("9/30/20"&amp;RIGHT(BO$1,2))),NETWORKDAYS($T742,$U742,Holidays!$J$3:$J$937),
IF(AND($T742&lt;DATEVALUE("10/1/20"&amp;RIGHT(BN$1,2)),$U742&lt;=DATEVALUE("9/30/20"&amp;RIGHT(BO$1,2))),NETWORKDAYS(DATEVALUE("10/1/20"&amp;RIGHT(BN$1,2)),$U742,Holidays!$J$3:$J$937),
IF($T742&lt;DATEVALUE("10/1/20"&amp;RIGHT(BN$1,2)),NETWORKDAYS(DATEVALUE("10/1/20"&amp;RIGHT(BN$1,2)),DATEVALUE("9/30/20"&amp;RIGHT(BO$1,2)),Holidays!$J$3:$J$937),
IF($T742&gt;=DATEVALUE("10/1/20"&amp;RIGHT(BN$1,2)),NETWORKDAYS($T742,DATEVALUE("9/30/20"&amp;RIGHT(BO$1,2)),Holidays!$J$3:$J$937),"")))),"")/(NETWORKDAYS($T742,$U742,Holidays!$J$3:$J$937)),0))</f>
        <v/>
      </c>
      <c r="BP742" s="87" t="str">
        <f>IF($Q742="","",IFERROR(IF(OR(AND($T742&gt;=DATEVALUE("10/1/20"&amp;RIGHT(BO$1,2)),$T742&lt;=DATEVALUE("9/30/20"&amp;RIGHT(BP$1,2))),AND($U742&gt;=DATEVALUE("10/1/20"&amp;RIGHT(BO$1,2)),$U742&lt;=DATEVALUE("9/30/20"&amp;RIGHT(BP$1,2))),AND($T742&lt;=DATEVALUE("10/1/20"&amp;RIGHT(BO$1,2)),$U742&gt;=DATEVALUE("9/30/20"&amp;RIGHT(BP$1,2)))),
IF(AND($T742&gt;=DATEVALUE("10/1/20"&amp;RIGHT(BO$1,2)),$U742&lt;=DATEVALUE("9/30/20"&amp;RIGHT(BP$1,2))),NETWORKDAYS($T742,$U742,Holidays!$J$3:$J$937),
IF(AND($T742&lt;DATEVALUE("10/1/20"&amp;RIGHT(BO$1,2)),$U742&lt;=DATEVALUE("9/30/20"&amp;RIGHT(BP$1,2))),NETWORKDAYS(DATEVALUE("10/1/20"&amp;RIGHT(BO$1,2)),$U742,Holidays!$J$3:$J$937),
IF($T742&lt;DATEVALUE("10/1/20"&amp;RIGHT(BO$1,2)),NETWORKDAYS(DATEVALUE("10/1/20"&amp;RIGHT(BO$1,2)),DATEVALUE("9/30/20"&amp;RIGHT(BP$1,2)),Holidays!$J$3:$J$937),
IF($T742&gt;=DATEVALUE("10/1/20"&amp;RIGHT(BO$1,2)),NETWORKDAYS($T742,DATEVALUE("9/30/20"&amp;RIGHT(BP$1,2)),Holidays!$J$3:$J$937),"")))),"")/(NETWORKDAYS($T742,$U742,Holidays!$J$3:$J$937)),0))</f>
        <v/>
      </c>
      <c r="BQ742" s="87" t="str">
        <f>IF($Q742="","",IFERROR(IF(OR(AND($T742&gt;=DATEVALUE("10/1/20"&amp;RIGHT(BP$1,2)),$T742&lt;=DATEVALUE("9/30/20"&amp;RIGHT(BQ$1,2))),AND($U742&gt;=DATEVALUE("10/1/20"&amp;RIGHT(BP$1,2)),$U742&lt;=DATEVALUE("9/30/20"&amp;RIGHT(BQ$1,2))),AND($T742&lt;=DATEVALUE("10/1/20"&amp;RIGHT(BP$1,2)),$U742&gt;=DATEVALUE("9/30/20"&amp;RIGHT(BQ$1,2)))),
IF(AND($T742&gt;=DATEVALUE("10/1/20"&amp;RIGHT(BP$1,2)),$U742&lt;=DATEVALUE("9/30/20"&amp;RIGHT(BQ$1,2))),NETWORKDAYS($T742,$U742,Holidays!$J$3:$J$937),
IF(AND($T742&lt;DATEVALUE("10/1/20"&amp;RIGHT(BP$1,2)),$U742&lt;=DATEVALUE("9/30/20"&amp;RIGHT(BQ$1,2))),NETWORKDAYS(DATEVALUE("10/1/20"&amp;RIGHT(BP$1,2)),$U742,Holidays!$J$3:$J$937),
IF($T742&lt;DATEVALUE("10/1/20"&amp;RIGHT(BP$1,2)),NETWORKDAYS(DATEVALUE("10/1/20"&amp;RIGHT(BP$1,2)),DATEVALUE("9/30/20"&amp;RIGHT(BQ$1,2)),Holidays!$J$3:$J$937),
IF($T742&gt;=DATEVALUE("10/1/20"&amp;RIGHT(BP$1,2)),NETWORKDAYS($T742,DATEVALUE("9/30/20"&amp;RIGHT(BQ$1,2)),Holidays!$J$3:$J$937),"")))),"")/(NETWORKDAYS($T742,$U742,Holidays!$J$3:$J$937)),0))</f>
        <v/>
      </c>
      <c r="BR742" s="87" t="str">
        <f>IF($Q742="","",IFERROR(IF(OR(AND($T742&gt;=DATEVALUE("10/1/20"&amp;RIGHT(BQ$1,2)),$T742&lt;=DATEVALUE("9/30/20"&amp;RIGHT(BR$1,2))),AND($U742&gt;=DATEVALUE("10/1/20"&amp;RIGHT(BQ$1,2)),$U742&lt;=DATEVALUE("9/30/20"&amp;RIGHT(BR$1,2))),AND($T742&lt;=DATEVALUE("10/1/20"&amp;RIGHT(BQ$1,2)),$U742&gt;=DATEVALUE("9/30/20"&amp;RIGHT(BR$1,2)))),
IF(AND($T742&gt;=DATEVALUE("10/1/20"&amp;RIGHT(BQ$1,2)),$U742&lt;=DATEVALUE("9/30/20"&amp;RIGHT(BR$1,2))),NETWORKDAYS($T742,$U742,Holidays!$J$3:$J$937),
IF(AND($T742&lt;DATEVALUE("10/1/20"&amp;RIGHT(BQ$1,2)),$U742&lt;=DATEVALUE("9/30/20"&amp;RIGHT(BR$1,2))),NETWORKDAYS(DATEVALUE("10/1/20"&amp;RIGHT(BQ$1,2)),$U742,Holidays!$J$3:$J$937),
IF($T742&lt;DATEVALUE("10/1/20"&amp;RIGHT(BQ$1,2)),NETWORKDAYS(DATEVALUE("10/1/20"&amp;RIGHT(BQ$1,2)),DATEVALUE("9/30/20"&amp;RIGHT(BR$1,2)),Holidays!$J$3:$J$937),
IF($T742&gt;=DATEVALUE("10/1/20"&amp;RIGHT(BQ$1,2)),NETWORKDAYS($T742,DATEVALUE("9/30/20"&amp;RIGHT(BR$1,2)),Holidays!$J$3:$J$937),"")))),"")/(NETWORKDAYS($T742,$U742,Holidays!$J$3:$J$937)),0))</f>
        <v/>
      </c>
      <c r="BS742" s="87" t="str">
        <f>IF($Q742="","",IFERROR(IF(OR(AND($T742&gt;=DATEVALUE("10/1/20"&amp;RIGHT(BR$1,2)),$T742&lt;=DATEVALUE("9/30/20"&amp;RIGHT(BS$1,2))),AND($U742&gt;=DATEVALUE("10/1/20"&amp;RIGHT(BR$1,2)),$U742&lt;=DATEVALUE("9/30/20"&amp;RIGHT(BS$1,2))),AND($T742&lt;=DATEVALUE("10/1/20"&amp;RIGHT(BR$1,2)),$U742&gt;=DATEVALUE("9/30/20"&amp;RIGHT(BS$1,2)))),
IF(AND($T742&gt;=DATEVALUE("10/1/20"&amp;RIGHT(BR$1,2)),$U742&lt;=DATEVALUE("9/30/20"&amp;RIGHT(BS$1,2))),NETWORKDAYS($T742,$U742,Holidays!$J$3:$J$937),
IF(AND($T742&lt;DATEVALUE("10/1/20"&amp;RIGHT(BR$1,2)),$U742&lt;=DATEVALUE("9/30/20"&amp;RIGHT(BS$1,2))),NETWORKDAYS(DATEVALUE("10/1/20"&amp;RIGHT(BR$1,2)),$U742,Holidays!$J$3:$J$937),
IF($T742&lt;DATEVALUE("10/1/20"&amp;RIGHT(BR$1,2)),NETWORKDAYS(DATEVALUE("10/1/20"&amp;RIGHT(BR$1,2)),DATEVALUE("9/30/20"&amp;RIGHT(BS$1,2)),Holidays!$J$3:$J$937),
IF($T742&gt;=DATEVALUE("10/1/20"&amp;RIGHT(BR$1,2)),NETWORKDAYS($T742,DATEVALUE("9/30/20"&amp;RIGHT(BS$1,2)),Holidays!$J$3:$J$937),"")))),"")/(NETWORKDAYS($T742,$U742,Holidays!$J$3:$J$937)),0))</f>
        <v/>
      </c>
      <c r="BT742" s="87" t="str">
        <f>IF($Q742="","",IFERROR(IF(OR(AND($T742&gt;=DATEVALUE("10/1/20"&amp;RIGHT(BS$1,2)),$T742&lt;=DATEVALUE("9/30/20"&amp;RIGHT(BT$1,2))),AND($U742&gt;=DATEVALUE("10/1/20"&amp;RIGHT(BS$1,2)),$U742&lt;=DATEVALUE("9/30/20"&amp;RIGHT(BT$1,2))),AND($T742&lt;=DATEVALUE("10/1/20"&amp;RIGHT(BS$1,2)),$U742&gt;=DATEVALUE("9/30/20"&amp;RIGHT(BT$1,2)))),
IF(AND($T742&gt;=DATEVALUE("10/1/20"&amp;RIGHT(BS$1,2)),$U742&lt;=DATEVALUE("9/30/20"&amp;RIGHT(BT$1,2))),NETWORKDAYS($T742,$U742,Holidays!$J$3:$J$937),
IF(AND($T742&lt;DATEVALUE("10/1/20"&amp;RIGHT(BS$1,2)),$U742&lt;=DATEVALUE("9/30/20"&amp;RIGHT(BT$1,2))),NETWORKDAYS(DATEVALUE("10/1/20"&amp;RIGHT(BS$1,2)),$U742,Holidays!$J$3:$J$937),
IF($T742&lt;DATEVALUE("10/1/20"&amp;RIGHT(BS$1,2)),NETWORKDAYS(DATEVALUE("10/1/20"&amp;RIGHT(BS$1,2)),DATEVALUE("9/30/20"&amp;RIGHT(BT$1,2)),Holidays!$J$3:$J$937),
IF($T742&gt;=DATEVALUE("10/1/20"&amp;RIGHT(BS$1,2)),NETWORKDAYS($T742,DATEVALUE("9/30/20"&amp;RIGHT(BT$1,2)),Holidays!$J$3:$J$937),"")))),"")/(NETWORKDAYS($T742,$U742,Holidays!$J$3:$J$937)),0))</f>
        <v/>
      </c>
      <c r="BU742" s="87" t="str">
        <f>IF($Q742="","",IFERROR(IF(OR(AND($T742&gt;=DATEVALUE("10/1/20"&amp;RIGHT(BT$1,2)),$T742&lt;=DATEVALUE("9/30/20"&amp;RIGHT(BU$1,2))),AND($U742&gt;=DATEVALUE("10/1/20"&amp;RIGHT(BT$1,2)),$U742&lt;=DATEVALUE("9/30/20"&amp;RIGHT(BU$1,2))),AND($T742&lt;=DATEVALUE("10/1/20"&amp;RIGHT(BT$1,2)),$U742&gt;=DATEVALUE("9/30/20"&amp;RIGHT(BU$1,2)))),
IF(AND($T742&gt;=DATEVALUE("10/1/20"&amp;RIGHT(BT$1,2)),$U742&lt;=DATEVALUE("9/30/20"&amp;RIGHT(BU$1,2))),NETWORKDAYS($T742,$U742,Holidays!$J$3:$J$937),
IF(AND($T742&lt;DATEVALUE("10/1/20"&amp;RIGHT(BT$1,2)),$U742&lt;=DATEVALUE("9/30/20"&amp;RIGHT(BU$1,2))),NETWORKDAYS(DATEVALUE("10/1/20"&amp;RIGHT(BT$1,2)),$U742,Holidays!$J$3:$J$937),
IF($T742&lt;DATEVALUE("10/1/20"&amp;RIGHT(BT$1,2)),NETWORKDAYS(DATEVALUE("10/1/20"&amp;RIGHT(BT$1,2)),DATEVALUE("9/30/20"&amp;RIGHT(BU$1,2)),Holidays!$J$3:$J$937),
IF($T742&gt;=DATEVALUE("10/1/20"&amp;RIGHT(BT$1,2)),NETWORKDAYS($T742,DATEVALUE("9/30/20"&amp;RIGHT(BU$1,2)),Holidays!$J$3:$J$937),"")))),"")/(NETWORKDAYS($T742,$U742,Holidays!$J$3:$J$937)),0))</f>
        <v/>
      </c>
      <c r="BV742" s="87" t="str">
        <f>IF($Q742="","",IFERROR(IF(OR(AND($T742&gt;=DATEVALUE("10/1/20"&amp;RIGHT(BU$1,2)),$T742&lt;=DATEVALUE("9/30/20"&amp;RIGHT(BV$1,2))),AND($U742&gt;=DATEVALUE("10/1/20"&amp;RIGHT(BU$1,2)),$U742&lt;=DATEVALUE("9/30/20"&amp;RIGHT(BV$1,2))),AND($T742&lt;=DATEVALUE("10/1/20"&amp;RIGHT(BU$1,2)),$U742&gt;=DATEVALUE("9/30/20"&amp;RIGHT(BV$1,2)))),
IF(AND($T742&gt;=DATEVALUE("10/1/20"&amp;RIGHT(BU$1,2)),$U742&lt;=DATEVALUE("9/30/20"&amp;RIGHT(BV$1,2))),NETWORKDAYS($T742,$U742,Holidays!$J$3:$J$937),
IF(AND($T742&lt;DATEVALUE("10/1/20"&amp;RIGHT(BU$1,2)),$U742&lt;=DATEVALUE("9/30/20"&amp;RIGHT(BV$1,2))),NETWORKDAYS(DATEVALUE("10/1/20"&amp;RIGHT(BU$1,2)),$U742,Holidays!$J$3:$J$937),
IF($T742&lt;DATEVALUE("10/1/20"&amp;RIGHT(BU$1,2)),NETWORKDAYS(DATEVALUE("10/1/20"&amp;RIGHT(BU$1,2)),DATEVALUE("9/30/20"&amp;RIGHT(BV$1,2)),Holidays!$J$3:$J$937),
IF($T742&gt;=DATEVALUE("10/1/20"&amp;RIGHT(BU$1,2)),NETWORKDAYS($T742,DATEVALUE("9/30/20"&amp;RIGHT(BV$1,2)),Holidays!$J$3:$J$937),"")))),"")/(NETWORKDAYS($T742,$U742,Holidays!$J$3:$J$937)),0))</f>
        <v/>
      </c>
      <c r="BW742" s="87" t="str">
        <f>IF($Q742="","",IFERROR(IF(OR(AND($T742&gt;=DATEVALUE("10/1/20"&amp;RIGHT(BV$1,2)),$T742&lt;=DATEVALUE("9/30/20"&amp;RIGHT(BW$1,2))),AND($U742&gt;=DATEVALUE("10/1/20"&amp;RIGHT(BV$1,2)),$U742&lt;=DATEVALUE("9/30/20"&amp;RIGHT(BW$1,2))),AND($T742&lt;=DATEVALUE("10/1/20"&amp;RIGHT(BV$1,2)),$U742&gt;=DATEVALUE("9/30/20"&amp;RIGHT(BW$1,2)))),
IF(AND($T742&gt;=DATEVALUE("10/1/20"&amp;RIGHT(BV$1,2)),$U742&lt;=DATEVALUE("9/30/20"&amp;RIGHT(BW$1,2))),NETWORKDAYS($T742,$U742,Holidays!$J$3:$J$937),
IF(AND($T742&lt;DATEVALUE("10/1/20"&amp;RIGHT(BV$1,2)),$U742&lt;=DATEVALUE("9/30/20"&amp;RIGHT(BW$1,2))),NETWORKDAYS(DATEVALUE("10/1/20"&amp;RIGHT(BV$1,2)),$U742,Holidays!$J$3:$J$937),
IF($T742&lt;DATEVALUE("10/1/20"&amp;RIGHT(BV$1,2)),NETWORKDAYS(DATEVALUE("10/1/20"&amp;RIGHT(BV$1,2)),DATEVALUE("9/30/20"&amp;RIGHT(BW$1,2)),Holidays!$J$3:$J$937),
IF($T742&gt;=DATEVALUE("10/1/20"&amp;RIGHT(BV$1,2)),NETWORKDAYS($T742,DATEVALUE("9/30/20"&amp;RIGHT(BW$1,2)),Holidays!$J$3:$J$937),"")))),"")/(NETWORKDAYS($T742,$U742,Holidays!$J$3:$J$937)),0))</f>
        <v/>
      </c>
      <c r="BX742" s="87" t="str">
        <f>IF($Q742="","",IFERROR(IF(OR(AND($T742&gt;=DATEVALUE("10/1/20"&amp;RIGHT(BW$1,2)),$T742&lt;=DATEVALUE("9/30/20"&amp;RIGHT(BX$1,2))),AND($U742&gt;=DATEVALUE("10/1/20"&amp;RIGHT(BW$1,2)),$U742&lt;=DATEVALUE("9/30/20"&amp;RIGHT(BX$1,2))),AND($T742&lt;=DATEVALUE("10/1/20"&amp;RIGHT(BW$1,2)),$U742&gt;=DATEVALUE("9/30/20"&amp;RIGHT(BX$1,2)))),
IF(AND($T742&gt;=DATEVALUE("10/1/20"&amp;RIGHT(BW$1,2)),$U742&lt;=DATEVALUE("9/30/20"&amp;RIGHT(BX$1,2))),NETWORKDAYS($T742,$U742,Holidays!$J$3:$J$937),
IF(AND($T742&lt;DATEVALUE("10/1/20"&amp;RIGHT(BW$1,2)),$U742&lt;=DATEVALUE("9/30/20"&amp;RIGHT(BX$1,2))),NETWORKDAYS(DATEVALUE("10/1/20"&amp;RIGHT(BW$1,2)),$U742,Holidays!$J$3:$J$937),
IF($T742&lt;DATEVALUE("10/1/20"&amp;RIGHT(BW$1,2)),NETWORKDAYS(DATEVALUE("10/1/20"&amp;RIGHT(BW$1,2)),DATEVALUE("9/30/20"&amp;RIGHT(BX$1,2)),Holidays!$J$3:$J$937),
IF($T742&gt;=DATEVALUE("10/1/20"&amp;RIGHT(BW$1,2)),NETWORKDAYS($T742,DATEVALUE("9/30/20"&amp;RIGHT(BX$1,2)),Holidays!$J$3:$J$937),"")))),"")/(NETWORKDAYS($T742,$U742,Holidays!$J$3:$J$937)),0))</f>
        <v/>
      </c>
      <c r="BY742" s="87" t="str">
        <f>IF($Q742="","",IFERROR(IF(OR(AND($T742&gt;=DATEVALUE("10/1/20"&amp;RIGHT(BX$1,2)),$T742&lt;=DATEVALUE("9/30/20"&amp;RIGHT(BY$1,2))),AND($U742&gt;=DATEVALUE("10/1/20"&amp;RIGHT(BX$1,2)),$U742&lt;=DATEVALUE("9/30/20"&amp;RIGHT(BY$1,2))),AND($T742&lt;=DATEVALUE("10/1/20"&amp;RIGHT(BX$1,2)),$U742&gt;=DATEVALUE("9/30/20"&amp;RIGHT(BY$1,2)))),
IF(AND($T742&gt;=DATEVALUE("10/1/20"&amp;RIGHT(BX$1,2)),$U742&lt;=DATEVALUE("9/30/20"&amp;RIGHT(BY$1,2))),NETWORKDAYS($T742,$U742,Holidays!$J$3:$J$937),
IF(AND($T742&lt;DATEVALUE("10/1/20"&amp;RIGHT(BX$1,2)),$U742&lt;=DATEVALUE("9/30/20"&amp;RIGHT(BY$1,2))),NETWORKDAYS(DATEVALUE("10/1/20"&amp;RIGHT(BX$1,2)),$U742,Holidays!$J$3:$J$937),
IF($T742&lt;DATEVALUE("10/1/20"&amp;RIGHT(BX$1,2)),NETWORKDAYS(DATEVALUE("10/1/20"&amp;RIGHT(BX$1,2)),DATEVALUE("9/30/20"&amp;RIGHT(BY$1,2)),Holidays!$J$3:$J$937),
IF($T742&gt;=DATEVALUE("10/1/20"&amp;RIGHT(BX$1,2)),NETWORKDAYS($T742,DATEVALUE("9/30/20"&amp;RIGHT(BY$1,2)),Holidays!$J$3:$J$937),"")))),"")/(NETWORKDAYS($T742,$U742,Holidays!$J$3:$J$937)),0))</f>
        <v/>
      </c>
      <c r="BZ742" s="87" t="str">
        <f>IF($Q742="","",IFERROR(IF(OR(AND($T742&gt;=DATEVALUE("10/1/20"&amp;RIGHT(BY$1,2)),$T742&lt;=DATEVALUE("9/30/20"&amp;RIGHT(BZ$1,2))),AND($U742&gt;=DATEVALUE("10/1/20"&amp;RIGHT(BY$1,2)),$U742&lt;=DATEVALUE("9/30/20"&amp;RIGHT(BZ$1,2))),AND($T742&lt;=DATEVALUE("10/1/20"&amp;RIGHT(BY$1,2)),$U742&gt;=DATEVALUE("9/30/20"&amp;RIGHT(BZ$1,2)))),
IF(AND($T742&gt;=DATEVALUE("10/1/20"&amp;RIGHT(BY$1,2)),$U742&lt;=DATEVALUE("9/30/20"&amp;RIGHT(BZ$1,2))),NETWORKDAYS($T742,$U742,Holidays!$J$3:$J$937),
IF(AND($T742&lt;DATEVALUE("10/1/20"&amp;RIGHT(BY$1,2)),$U742&lt;=DATEVALUE("9/30/20"&amp;RIGHT(BZ$1,2))),NETWORKDAYS(DATEVALUE("10/1/20"&amp;RIGHT(BY$1,2)),$U742,Holidays!$J$3:$J$937),
IF($T742&lt;DATEVALUE("10/1/20"&amp;RIGHT(BY$1,2)),NETWORKDAYS(DATEVALUE("10/1/20"&amp;RIGHT(BY$1,2)),DATEVALUE("9/30/20"&amp;RIGHT(BZ$1,2)),Holidays!$J$3:$J$937),
IF($T742&gt;=DATEVALUE("10/1/20"&amp;RIGHT(BY$1,2)),NETWORKDAYS($T742,DATEVALUE("9/30/20"&amp;RIGHT(BZ$1,2)),Holidays!$J$3:$J$937),"")))),"")/(NETWORKDAYS($T742,$U742,Holidays!$J$3:$J$937)),0))</f>
        <v/>
      </c>
      <c r="CA742" s="87" t="str">
        <f>IF($Q742="","",IFERROR(IF(OR(AND($T742&gt;=DATEVALUE("10/1/20"&amp;RIGHT(BZ$1,2)),$T742&lt;=DATEVALUE("9/30/20"&amp;RIGHT(CA$1,2))),AND($U742&gt;=DATEVALUE("10/1/20"&amp;RIGHT(BZ$1,2)),$U742&lt;=DATEVALUE("9/30/20"&amp;RIGHT(CA$1,2))),AND($T742&lt;=DATEVALUE("10/1/20"&amp;RIGHT(BZ$1,2)),$U742&gt;=DATEVALUE("9/30/20"&amp;RIGHT(CA$1,2)))),
IF(AND($T742&gt;=DATEVALUE("10/1/20"&amp;RIGHT(BZ$1,2)),$U742&lt;=DATEVALUE("9/30/20"&amp;RIGHT(CA$1,2))),NETWORKDAYS($T742,$U742,Holidays!$J$3:$J$937),
IF(AND($T742&lt;DATEVALUE("10/1/20"&amp;RIGHT(BZ$1,2)),$U742&lt;=DATEVALUE("9/30/20"&amp;RIGHT(CA$1,2))),NETWORKDAYS(DATEVALUE("10/1/20"&amp;RIGHT(BZ$1,2)),$U742,Holidays!$J$3:$J$937),
IF($T742&lt;DATEVALUE("10/1/20"&amp;RIGHT(BZ$1,2)),NETWORKDAYS(DATEVALUE("10/1/20"&amp;RIGHT(BZ$1,2)),DATEVALUE("9/30/20"&amp;RIGHT(CA$1,2)),Holidays!$J$3:$J$937),
IF($T742&gt;=DATEVALUE("10/1/20"&amp;RIGHT(BZ$1,2)),NETWORKDAYS($T742,DATEVALUE("9/30/20"&amp;RIGHT(CA$1,2)),Holidays!$J$3:$J$937),"")))),"")/(NETWORKDAYS($T742,$U742,Holidays!$J$3:$J$937)),0))</f>
        <v/>
      </c>
      <c r="CB742" s="87" t="str">
        <f>IF($Q742="","",IFERROR(IF(OR(AND($T742&gt;=DATEVALUE("10/1/20"&amp;RIGHT(CA$1,2)),$T742&lt;=DATEVALUE("9/30/20"&amp;RIGHT(CB$1,2))),AND($U742&gt;=DATEVALUE("10/1/20"&amp;RIGHT(CA$1,2)),$U742&lt;=DATEVALUE("9/30/20"&amp;RIGHT(CB$1,2))),AND($T742&lt;=DATEVALUE("10/1/20"&amp;RIGHT(CA$1,2)),$U742&gt;=DATEVALUE("9/30/20"&amp;RIGHT(CB$1,2)))),
IF(AND($T742&gt;=DATEVALUE("10/1/20"&amp;RIGHT(CA$1,2)),$U742&lt;=DATEVALUE("9/30/20"&amp;RIGHT(CB$1,2))),NETWORKDAYS($T742,$U742,Holidays!$J$3:$J$937),
IF(AND($T742&lt;DATEVALUE("10/1/20"&amp;RIGHT(CA$1,2)),$U742&lt;=DATEVALUE("9/30/20"&amp;RIGHT(CB$1,2))),NETWORKDAYS(DATEVALUE("10/1/20"&amp;RIGHT(CA$1,2)),$U742,Holidays!$J$3:$J$937),
IF($T742&lt;DATEVALUE("10/1/20"&amp;RIGHT(CA$1,2)),NETWORKDAYS(DATEVALUE("10/1/20"&amp;RIGHT(CA$1,2)),DATEVALUE("9/30/20"&amp;RIGHT(CB$1,2)),Holidays!$J$3:$J$937),
IF($T742&gt;=DATEVALUE("10/1/20"&amp;RIGHT(CA$1,2)),NETWORKDAYS($T742,DATEVALUE("9/30/20"&amp;RIGHT(CB$1,2)),Holidays!$J$3:$J$937),"")))),"")/(NETWORKDAYS($T742,$U742,Holidays!$J$3:$J$937)),0))</f>
        <v/>
      </c>
    </row>
    <row r="743" spans="1:80">
      <c r="A743" s="97"/>
      <c r="B743" s="98" t="str">
        <f ca="1">IF(NOT($A743=""),OFFSET('WBS Reference &amp; User Procedure'!$A$1,MATCH($A743,'WBS Reference &amp; User Procedure'!$A:$A,0)-1,1),"")</f>
        <v/>
      </c>
      <c r="D743" s="97"/>
      <c r="T743" s="104" t="str">
        <f>IF(NOT(Q743=""),IF(NOT($S743=""),$S743,#REF!),"")</f>
        <v/>
      </c>
      <c r="U743" s="104" t="str">
        <f>IF(NOT(Q743=""),WORKDAY(T743,Q743,Holidays!$J$3:$J$937),"")</f>
        <v/>
      </c>
      <c r="V743" s="104"/>
      <c r="W743" s="104"/>
      <c r="X743" s="101" t="str">
        <f t="shared" si="167"/>
        <v/>
      </c>
      <c r="AL743" s="87" t="str">
        <f t="shared" ca="1" si="164"/>
        <v/>
      </c>
      <c r="AN743" s="87" t="str">
        <f t="shared" ca="1" si="165"/>
        <v/>
      </c>
      <c r="AO743" s="87" t="str">
        <f t="shared" ca="1" si="165"/>
        <v/>
      </c>
      <c r="AP743" s="87" t="str">
        <f t="shared" ca="1" si="165"/>
        <v/>
      </c>
      <c r="AQ743" s="87" t="str">
        <f t="shared" ca="1" si="165"/>
        <v/>
      </c>
      <c r="AR743" s="87" t="str">
        <f t="shared" ca="1" si="165"/>
        <v/>
      </c>
      <c r="AS743" s="87" t="str">
        <f t="shared" ca="1" si="165"/>
        <v/>
      </c>
      <c r="AT743" s="87" t="str">
        <f t="shared" ca="1" si="165"/>
        <v/>
      </c>
      <c r="AU743" s="87" t="str">
        <f t="shared" ca="1" si="165"/>
        <v/>
      </c>
      <c r="AV743" s="87" t="str">
        <f t="shared" ca="1" si="165"/>
        <v/>
      </c>
      <c r="AW743" s="87" t="str">
        <f t="shared" ca="1" si="165"/>
        <v/>
      </c>
      <c r="AX743" s="87" t="str">
        <f t="shared" ca="1" si="166"/>
        <v/>
      </c>
      <c r="AY743" s="87" t="str">
        <f t="shared" ca="1" si="166"/>
        <v/>
      </c>
      <c r="AZ743" s="87" t="str">
        <f t="shared" ca="1" si="166"/>
        <v/>
      </c>
      <c r="BA743" s="87" t="str">
        <f t="shared" ca="1" si="166"/>
        <v/>
      </c>
      <c r="BB743" s="87" t="str">
        <f t="shared" ca="1" si="166"/>
        <v/>
      </c>
      <c r="BC743" s="87" t="str">
        <f t="shared" ca="1" si="166"/>
        <v/>
      </c>
      <c r="BD743" s="87" t="str">
        <f t="shared" ca="1" si="166"/>
        <v/>
      </c>
      <c r="BE743" s="87" t="str">
        <f t="shared" ca="1" si="166"/>
        <v/>
      </c>
      <c r="BF743" s="87" t="str">
        <f t="shared" ca="1" si="166"/>
        <v/>
      </c>
      <c r="BG743" s="87" t="str">
        <f t="shared" ca="1" si="166"/>
        <v/>
      </c>
      <c r="BI743" s="87" t="str">
        <f>IF($Q743="","",IFERROR(IF(OR(AND($T743&gt;=DATEVALUE("10/1/20"&amp;RIGHT(BH$1,2)),$T743&lt;=DATEVALUE("9/30/20"&amp;RIGHT(BI$1,2))),AND($U743&gt;=DATEVALUE("10/1/20"&amp;RIGHT(BH$1,2)),$U743&lt;=DATEVALUE("9/30/20"&amp;RIGHT(BI$1,2))),AND($T743&lt;=DATEVALUE("10/1/20"&amp;RIGHT(BH$1,2)),$U743&gt;=DATEVALUE("9/30/20"&amp;RIGHT(BI$1,2)))),
IF(AND($T743&gt;=DATEVALUE("10/1/20"&amp;RIGHT(BH$1,2)),$U743&lt;=DATEVALUE("9/30/20"&amp;RIGHT(BI$1,2))),NETWORKDAYS($T743,$U743,Holidays!$J$3:$J$937),
IF(AND($T743&lt;DATEVALUE("10/1/20"&amp;RIGHT(BH$1,2)),$U743&lt;=DATEVALUE("9/30/20"&amp;RIGHT(BI$1,2))),NETWORKDAYS(DATEVALUE("10/1/20"&amp;RIGHT(BH$1,2)),$U743,Holidays!$J$3:$J$937),
IF($T743&lt;DATEVALUE("10/1/20"&amp;RIGHT(BH$1,2)),NETWORKDAYS(DATEVALUE("10/1/20"&amp;RIGHT(BH$1,2)),DATEVALUE("9/30/20"&amp;RIGHT(BI$1,2)),Holidays!$J$3:$J$937),
IF($T743&gt;=DATEVALUE("10/1/20"&amp;RIGHT(BH$1,2)),NETWORKDAYS($T743,DATEVALUE("9/30/20"&amp;RIGHT(BI$1,2)),Holidays!$J$3:$J$937),"")))),"")/(NETWORKDAYS($T743,$U743,Holidays!$J$3:$J$937)),0))</f>
        <v/>
      </c>
      <c r="BJ743" s="87" t="str">
        <f>IF($Q743="","",IFERROR(IF(OR(AND($T743&gt;=DATEVALUE("10/1/20"&amp;RIGHT(BI$1,2)),$T743&lt;=DATEVALUE("9/30/20"&amp;RIGHT(BJ$1,2))),AND($U743&gt;=DATEVALUE("10/1/20"&amp;RIGHT(BI$1,2)),$U743&lt;=DATEVALUE("9/30/20"&amp;RIGHT(BJ$1,2))),AND($T743&lt;=DATEVALUE("10/1/20"&amp;RIGHT(BI$1,2)),$U743&gt;=DATEVALUE("9/30/20"&amp;RIGHT(BJ$1,2)))),
IF(AND($T743&gt;=DATEVALUE("10/1/20"&amp;RIGHT(BI$1,2)),$U743&lt;=DATEVALUE("9/30/20"&amp;RIGHT(BJ$1,2))),NETWORKDAYS($T743,$U743,Holidays!$J$3:$J$937),
IF(AND($T743&lt;DATEVALUE("10/1/20"&amp;RIGHT(BI$1,2)),$U743&lt;=DATEVALUE("9/30/20"&amp;RIGHT(BJ$1,2))),NETWORKDAYS(DATEVALUE("10/1/20"&amp;RIGHT(BI$1,2)),$U743,Holidays!$J$3:$J$937),
IF($T743&lt;DATEVALUE("10/1/20"&amp;RIGHT(BI$1,2)),NETWORKDAYS(DATEVALUE("10/1/20"&amp;RIGHT(BI$1,2)),DATEVALUE("9/30/20"&amp;RIGHT(BJ$1,2)),Holidays!$J$3:$J$937),
IF($T743&gt;=DATEVALUE("10/1/20"&amp;RIGHT(BI$1,2)),NETWORKDAYS($T743,DATEVALUE("9/30/20"&amp;RIGHT(BJ$1,2)),Holidays!$J$3:$J$937),"")))),"")/(NETWORKDAYS($T743,$U743,Holidays!$J$3:$J$937)),0))</f>
        <v/>
      </c>
      <c r="BK743" s="87" t="str">
        <f>IF($Q743="","",IFERROR(IF(OR(AND($T743&gt;=DATEVALUE("10/1/20"&amp;RIGHT(BJ$1,2)),$T743&lt;=DATEVALUE("9/30/20"&amp;RIGHT(BK$1,2))),AND($U743&gt;=DATEVALUE("10/1/20"&amp;RIGHT(BJ$1,2)),$U743&lt;=DATEVALUE("9/30/20"&amp;RIGHT(BK$1,2))),AND($T743&lt;=DATEVALUE("10/1/20"&amp;RIGHT(BJ$1,2)),$U743&gt;=DATEVALUE("9/30/20"&amp;RIGHT(BK$1,2)))),
IF(AND($T743&gt;=DATEVALUE("10/1/20"&amp;RIGHT(BJ$1,2)),$U743&lt;=DATEVALUE("9/30/20"&amp;RIGHT(BK$1,2))),NETWORKDAYS($T743,$U743,Holidays!$J$3:$J$937),
IF(AND($T743&lt;DATEVALUE("10/1/20"&amp;RIGHT(BJ$1,2)),$U743&lt;=DATEVALUE("9/30/20"&amp;RIGHT(BK$1,2))),NETWORKDAYS(DATEVALUE("10/1/20"&amp;RIGHT(BJ$1,2)),$U743,Holidays!$J$3:$J$937),
IF($T743&lt;DATEVALUE("10/1/20"&amp;RIGHT(BJ$1,2)),NETWORKDAYS(DATEVALUE("10/1/20"&amp;RIGHT(BJ$1,2)),DATEVALUE("9/30/20"&amp;RIGHT(BK$1,2)),Holidays!$J$3:$J$937),
IF($T743&gt;=DATEVALUE("10/1/20"&amp;RIGHT(BJ$1,2)),NETWORKDAYS($T743,DATEVALUE("9/30/20"&amp;RIGHT(BK$1,2)),Holidays!$J$3:$J$937),"")))),"")/(NETWORKDAYS($T743,$U743,Holidays!$J$3:$J$937)),0))</f>
        <v/>
      </c>
      <c r="BL743" s="87" t="str">
        <f>IF($Q743="","",IFERROR(IF(OR(AND($T743&gt;=DATEVALUE("10/1/20"&amp;RIGHT(BK$1,2)),$T743&lt;=DATEVALUE("9/30/20"&amp;RIGHT(BL$1,2))),AND($U743&gt;=DATEVALUE("10/1/20"&amp;RIGHT(BK$1,2)),$U743&lt;=DATEVALUE("9/30/20"&amp;RIGHT(BL$1,2))),AND($T743&lt;=DATEVALUE("10/1/20"&amp;RIGHT(BK$1,2)),$U743&gt;=DATEVALUE("9/30/20"&amp;RIGHT(BL$1,2)))),
IF(AND($T743&gt;=DATEVALUE("10/1/20"&amp;RIGHT(BK$1,2)),$U743&lt;=DATEVALUE("9/30/20"&amp;RIGHT(BL$1,2))),NETWORKDAYS($T743,$U743,Holidays!$J$3:$J$937),
IF(AND($T743&lt;DATEVALUE("10/1/20"&amp;RIGHT(BK$1,2)),$U743&lt;=DATEVALUE("9/30/20"&amp;RIGHT(BL$1,2))),NETWORKDAYS(DATEVALUE("10/1/20"&amp;RIGHT(BK$1,2)),$U743,Holidays!$J$3:$J$937),
IF($T743&lt;DATEVALUE("10/1/20"&amp;RIGHT(BK$1,2)),NETWORKDAYS(DATEVALUE("10/1/20"&amp;RIGHT(BK$1,2)),DATEVALUE("9/30/20"&amp;RIGHT(BL$1,2)),Holidays!$J$3:$J$937),
IF($T743&gt;=DATEVALUE("10/1/20"&amp;RIGHT(BK$1,2)),NETWORKDAYS($T743,DATEVALUE("9/30/20"&amp;RIGHT(BL$1,2)),Holidays!$J$3:$J$937),"")))),"")/(NETWORKDAYS($T743,$U743,Holidays!$J$3:$J$937)),0))</f>
        <v/>
      </c>
      <c r="BM743" s="87" t="str">
        <f>IF($Q743="","",IFERROR(IF(OR(AND($T743&gt;=DATEVALUE("10/1/20"&amp;RIGHT(BL$1,2)),$T743&lt;=DATEVALUE("9/30/20"&amp;RIGHT(BM$1,2))),AND($U743&gt;=DATEVALUE("10/1/20"&amp;RIGHT(BL$1,2)),$U743&lt;=DATEVALUE("9/30/20"&amp;RIGHT(BM$1,2))),AND($T743&lt;=DATEVALUE("10/1/20"&amp;RIGHT(BL$1,2)),$U743&gt;=DATEVALUE("9/30/20"&amp;RIGHT(BM$1,2)))),
IF(AND($T743&gt;=DATEVALUE("10/1/20"&amp;RIGHT(BL$1,2)),$U743&lt;=DATEVALUE("9/30/20"&amp;RIGHT(BM$1,2))),NETWORKDAYS($T743,$U743,Holidays!$J$3:$J$937),
IF(AND($T743&lt;DATEVALUE("10/1/20"&amp;RIGHT(BL$1,2)),$U743&lt;=DATEVALUE("9/30/20"&amp;RIGHT(BM$1,2))),NETWORKDAYS(DATEVALUE("10/1/20"&amp;RIGHT(BL$1,2)),$U743,Holidays!$J$3:$J$937),
IF($T743&lt;DATEVALUE("10/1/20"&amp;RIGHT(BL$1,2)),NETWORKDAYS(DATEVALUE("10/1/20"&amp;RIGHT(BL$1,2)),DATEVALUE("9/30/20"&amp;RIGHT(BM$1,2)),Holidays!$J$3:$J$937),
IF($T743&gt;=DATEVALUE("10/1/20"&amp;RIGHT(BL$1,2)),NETWORKDAYS($T743,DATEVALUE("9/30/20"&amp;RIGHT(BM$1,2)),Holidays!$J$3:$J$937),"")))),"")/(NETWORKDAYS($T743,$U743,Holidays!$J$3:$J$937)),0))</f>
        <v/>
      </c>
      <c r="BN743" s="87" t="str">
        <f>IF($Q743="","",IFERROR(IF(OR(AND($T743&gt;=DATEVALUE("10/1/20"&amp;RIGHT(BM$1,2)),$T743&lt;=DATEVALUE("9/30/20"&amp;RIGHT(BN$1,2))),AND($U743&gt;=DATEVALUE("10/1/20"&amp;RIGHT(BM$1,2)),$U743&lt;=DATEVALUE("9/30/20"&amp;RIGHT(BN$1,2))),AND($T743&lt;=DATEVALUE("10/1/20"&amp;RIGHT(BM$1,2)),$U743&gt;=DATEVALUE("9/30/20"&amp;RIGHT(BN$1,2)))),
IF(AND($T743&gt;=DATEVALUE("10/1/20"&amp;RIGHT(BM$1,2)),$U743&lt;=DATEVALUE("9/30/20"&amp;RIGHT(BN$1,2))),NETWORKDAYS($T743,$U743,Holidays!$J$3:$J$937),
IF(AND($T743&lt;DATEVALUE("10/1/20"&amp;RIGHT(BM$1,2)),$U743&lt;=DATEVALUE("9/30/20"&amp;RIGHT(BN$1,2))),NETWORKDAYS(DATEVALUE("10/1/20"&amp;RIGHT(BM$1,2)),$U743,Holidays!$J$3:$J$937),
IF($T743&lt;DATEVALUE("10/1/20"&amp;RIGHT(BM$1,2)),NETWORKDAYS(DATEVALUE("10/1/20"&amp;RIGHT(BM$1,2)),DATEVALUE("9/30/20"&amp;RIGHT(BN$1,2)),Holidays!$J$3:$J$937),
IF($T743&gt;=DATEVALUE("10/1/20"&amp;RIGHT(BM$1,2)),NETWORKDAYS($T743,DATEVALUE("9/30/20"&amp;RIGHT(BN$1,2)),Holidays!$J$3:$J$937),"")))),"")/(NETWORKDAYS($T743,$U743,Holidays!$J$3:$J$937)),0))</f>
        <v/>
      </c>
      <c r="BO743" s="87" t="str">
        <f>IF($Q743="","",IFERROR(IF(OR(AND($T743&gt;=DATEVALUE("10/1/20"&amp;RIGHT(BN$1,2)),$T743&lt;=DATEVALUE("9/30/20"&amp;RIGHT(BO$1,2))),AND($U743&gt;=DATEVALUE("10/1/20"&amp;RIGHT(BN$1,2)),$U743&lt;=DATEVALUE("9/30/20"&amp;RIGHT(BO$1,2))),AND($T743&lt;=DATEVALUE("10/1/20"&amp;RIGHT(BN$1,2)),$U743&gt;=DATEVALUE("9/30/20"&amp;RIGHT(BO$1,2)))),
IF(AND($T743&gt;=DATEVALUE("10/1/20"&amp;RIGHT(BN$1,2)),$U743&lt;=DATEVALUE("9/30/20"&amp;RIGHT(BO$1,2))),NETWORKDAYS($T743,$U743,Holidays!$J$3:$J$937),
IF(AND($T743&lt;DATEVALUE("10/1/20"&amp;RIGHT(BN$1,2)),$U743&lt;=DATEVALUE("9/30/20"&amp;RIGHT(BO$1,2))),NETWORKDAYS(DATEVALUE("10/1/20"&amp;RIGHT(BN$1,2)),$U743,Holidays!$J$3:$J$937),
IF($T743&lt;DATEVALUE("10/1/20"&amp;RIGHT(BN$1,2)),NETWORKDAYS(DATEVALUE("10/1/20"&amp;RIGHT(BN$1,2)),DATEVALUE("9/30/20"&amp;RIGHT(BO$1,2)),Holidays!$J$3:$J$937),
IF($T743&gt;=DATEVALUE("10/1/20"&amp;RIGHT(BN$1,2)),NETWORKDAYS($T743,DATEVALUE("9/30/20"&amp;RIGHT(BO$1,2)),Holidays!$J$3:$J$937),"")))),"")/(NETWORKDAYS($T743,$U743,Holidays!$J$3:$J$937)),0))</f>
        <v/>
      </c>
      <c r="BP743" s="87" t="str">
        <f>IF($Q743="","",IFERROR(IF(OR(AND($T743&gt;=DATEVALUE("10/1/20"&amp;RIGHT(BO$1,2)),$T743&lt;=DATEVALUE("9/30/20"&amp;RIGHT(BP$1,2))),AND($U743&gt;=DATEVALUE("10/1/20"&amp;RIGHT(BO$1,2)),$U743&lt;=DATEVALUE("9/30/20"&amp;RIGHT(BP$1,2))),AND($T743&lt;=DATEVALUE("10/1/20"&amp;RIGHT(BO$1,2)),$U743&gt;=DATEVALUE("9/30/20"&amp;RIGHT(BP$1,2)))),
IF(AND($T743&gt;=DATEVALUE("10/1/20"&amp;RIGHT(BO$1,2)),$U743&lt;=DATEVALUE("9/30/20"&amp;RIGHT(BP$1,2))),NETWORKDAYS($T743,$U743,Holidays!$J$3:$J$937),
IF(AND($T743&lt;DATEVALUE("10/1/20"&amp;RIGHT(BO$1,2)),$U743&lt;=DATEVALUE("9/30/20"&amp;RIGHT(BP$1,2))),NETWORKDAYS(DATEVALUE("10/1/20"&amp;RIGHT(BO$1,2)),$U743,Holidays!$J$3:$J$937),
IF($T743&lt;DATEVALUE("10/1/20"&amp;RIGHT(BO$1,2)),NETWORKDAYS(DATEVALUE("10/1/20"&amp;RIGHT(BO$1,2)),DATEVALUE("9/30/20"&amp;RIGHT(BP$1,2)),Holidays!$J$3:$J$937),
IF($T743&gt;=DATEVALUE("10/1/20"&amp;RIGHT(BO$1,2)),NETWORKDAYS($T743,DATEVALUE("9/30/20"&amp;RIGHT(BP$1,2)),Holidays!$J$3:$J$937),"")))),"")/(NETWORKDAYS($T743,$U743,Holidays!$J$3:$J$937)),0))</f>
        <v/>
      </c>
      <c r="BQ743" s="87" t="str">
        <f>IF($Q743="","",IFERROR(IF(OR(AND($T743&gt;=DATEVALUE("10/1/20"&amp;RIGHT(BP$1,2)),$T743&lt;=DATEVALUE("9/30/20"&amp;RIGHT(BQ$1,2))),AND($U743&gt;=DATEVALUE("10/1/20"&amp;RIGHT(BP$1,2)),$U743&lt;=DATEVALUE("9/30/20"&amp;RIGHT(BQ$1,2))),AND($T743&lt;=DATEVALUE("10/1/20"&amp;RIGHT(BP$1,2)),$U743&gt;=DATEVALUE("9/30/20"&amp;RIGHT(BQ$1,2)))),
IF(AND($T743&gt;=DATEVALUE("10/1/20"&amp;RIGHT(BP$1,2)),$U743&lt;=DATEVALUE("9/30/20"&amp;RIGHT(BQ$1,2))),NETWORKDAYS($T743,$U743,Holidays!$J$3:$J$937),
IF(AND($T743&lt;DATEVALUE("10/1/20"&amp;RIGHT(BP$1,2)),$U743&lt;=DATEVALUE("9/30/20"&amp;RIGHT(BQ$1,2))),NETWORKDAYS(DATEVALUE("10/1/20"&amp;RIGHT(BP$1,2)),$U743,Holidays!$J$3:$J$937),
IF($T743&lt;DATEVALUE("10/1/20"&amp;RIGHT(BP$1,2)),NETWORKDAYS(DATEVALUE("10/1/20"&amp;RIGHT(BP$1,2)),DATEVALUE("9/30/20"&amp;RIGHT(BQ$1,2)),Holidays!$J$3:$J$937),
IF($T743&gt;=DATEVALUE("10/1/20"&amp;RIGHT(BP$1,2)),NETWORKDAYS($T743,DATEVALUE("9/30/20"&amp;RIGHT(BQ$1,2)),Holidays!$J$3:$J$937),"")))),"")/(NETWORKDAYS($T743,$U743,Holidays!$J$3:$J$937)),0))</f>
        <v/>
      </c>
      <c r="BR743" s="87" t="str">
        <f>IF($Q743="","",IFERROR(IF(OR(AND($T743&gt;=DATEVALUE("10/1/20"&amp;RIGHT(BQ$1,2)),$T743&lt;=DATEVALUE("9/30/20"&amp;RIGHT(BR$1,2))),AND($U743&gt;=DATEVALUE("10/1/20"&amp;RIGHT(BQ$1,2)),$U743&lt;=DATEVALUE("9/30/20"&amp;RIGHT(BR$1,2))),AND($T743&lt;=DATEVALUE("10/1/20"&amp;RIGHT(BQ$1,2)),$U743&gt;=DATEVALUE("9/30/20"&amp;RIGHT(BR$1,2)))),
IF(AND($T743&gt;=DATEVALUE("10/1/20"&amp;RIGHT(BQ$1,2)),$U743&lt;=DATEVALUE("9/30/20"&amp;RIGHT(BR$1,2))),NETWORKDAYS($T743,$U743,Holidays!$J$3:$J$937),
IF(AND($T743&lt;DATEVALUE("10/1/20"&amp;RIGHT(BQ$1,2)),$U743&lt;=DATEVALUE("9/30/20"&amp;RIGHT(BR$1,2))),NETWORKDAYS(DATEVALUE("10/1/20"&amp;RIGHT(BQ$1,2)),$U743,Holidays!$J$3:$J$937),
IF($T743&lt;DATEVALUE("10/1/20"&amp;RIGHT(BQ$1,2)),NETWORKDAYS(DATEVALUE("10/1/20"&amp;RIGHT(BQ$1,2)),DATEVALUE("9/30/20"&amp;RIGHT(BR$1,2)),Holidays!$J$3:$J$937),
IF($T743&gt;=DATEVALUE("10/1/20"&amp;RIGHT(BQ$1,2)),NETWORKDAYS($T743,DATEVALUE("9/30/20"&amp;RIGHT(BR$1,2)),Holidays!$J$3:$J$937),"")))),"")/(NETWORKDAYS($T743,$U743,Holidays!$J$3:$J$937)),0))</f>
        <v/>
      </c>
      <c r="BS743" s="87" t="str">
        <f>IF($Q743="","",IFERROR(IF(OR(AND($T743&gt;=DATEVALUE("10/1/20"&amp;RIGHT(BR$1,2)),$T743&lt;=DATEVALUE("9/30/20"&amp;RIGHT(BS$1,2))),AND($U743&gt;=DATEVALUE("10/1/20"&amp;RIGHT(BR$1,2)),$U743&lt;=DATEVALUE("9/30/20"&amp;RIGHT(BS$1,2))),AND($T743&lt;=DATEVALUE("10/1/20"&amp;RIGHT(BR$1,2)),$U743&gt;=DATEVALUE("9/30/20"&amp;RIGHT(BS$1,2)))),
IF(AND($T743&gt;=DATEVALUE("10/1/20"&amp;RIGHT(BR$1,2)),$U743&lt;=DATEVALUE("9/30/20"&amp;RIGHT(BS$1,2))),NETWORKDAYS($T743,$U743,Holidays!$J$3:$J$937),
IF(AND($T743&lt;DATEVALUE("10/1/20"&amp;RIGHT(BR$1,2)),$U743&lt;=DATEVALUE("9/30/20"&amp;RIGHT(BS$1,2))),NETWORKDAYS(DATEVALUE("10/1/20"&amp;RIGHT(BR$1,2)),$U743,Holidays!$J$3:$J$937),
IF($T743&lt;DATEVALUE("10/1/20"&amp;RIGHT(BR$1,2)),NETWORKDAYS(DATEVALUE("10/1/20"&amp;RIGHT(BR$1,2)),DATEVALUE("9/30/20"&amp;RIGHT(BS$1,2)),Holidays!$J$3:$J$937),
IF($T743&gt;=DATEVALUE("10/1/20"&amp;RIGHT(BR$1,2)),NETWORKDAYS($T743,DATEVALUE("9/30/20"&amp;RIGHT(BS$1,2)),Holidays!$J$3:$J$937),"")))),"")/(NETWORKDAYS($T743,$U743,Holidays!$J$3:$J$937)),0))</f>
        <v/>
      </c>
      <c r="BT743" s="87" t="str">
        <f>IF($Q743="","",IFERROR(IF(OR(AND($T743&gt;=DATEVALUE("10/1/20"&amp;RIGHT(BS$1,2)),$T743&lt;=DATEVALUE("9/30/20"&amp;RIGHT(BT$1,2))),AND($U743&gt;=DATEVALUE("10/1/20"&amp;RIGHT(BS$1,2)),$U743&lt;=DATEVALUE("9/30/20"&amp;RIGHT(BT$1,2))),AND($T743&lt;=DATEVALUE("10/1/20"&amp;RIGHT(BS$1,2)),$U743&gt;=DATEVALUE("9/30/20"&amp;RIGHT(BT$1,2)))),
IF(AND($T743&gt;=DATEVALUE("10/1/20"&amp;RIGHT(BS$1,2)),$U743&lt;=DATEVALUE("9/30/20"&amp;RIGHT(BT$1,2))),NETWORKDAYS($T743,$U743,Holidays!$J$3:$J$937),
IF(AND($T743&lt;DATEVALUE("10/1/20"&amp;RIGHT(BS$1,2)),$U743&lt;=DATEVALUE("9/30/20"&amp;RIGHT(BT$1,2))),NETWORKDAYS(DATEVALUE("10/1/20"&amp;RIGHT(BS$1,2)),$U743,Holidays!$J$3:$J$937),
IF($T743&lt;DATEVALUE("10/1/20"&amp;RIGHT(BS$1,2)),NETWORKDAYS(DATEVALUE("10/1/20"&amp;RIGHT(BS$1,2)),DATEVALUE("9/30/20"&amp;RIGHT(BT$1,2)),Holidays!$J$3:$J$937),
IF($T743&gt;=DATEVALUE("10/1/20"&amp;RIGHT(BS$1,2)),NETWORKDAYS($T743,DATEVALUE("9/30/20"&amp;RIGHT(BT$1,2)),Holidays!$J$3:$J$937),"")))),"")/(NETWORKDAYS($T743,$U743,Holidays!$J$3:$J$937)),0))</f>
        <v/>
      </c>
      <c r="BU743" s="87" t="str">
        <f>IF($Q743="","",IFERROR(IF(OR(AND($T743&gt;=DATEVALUE("10/1/20"&amp;RIGHT(BT$1,2)),$T743&lt;=DATEVALUE("9/30/20"&amp;RIGHT(BU$1,2))),AND($U743&gt;=DATEVALUE("10/1/20"&amp;RIGHT(BT$1,2)),$U743&lt;=DATEVALUE("9/30/20"&amp;RIGHT(BU$1,2))),AND($T743&lt;=DATEVALUE("10/1/20"&amp;RIGHT(BT$1,2)),$U743&gt;=DATEVALUE("9/30/20"&amp;RIGHT(BU$1,2)))),
IF(AND($T743&gt;=DATEVALUE("10/1/20"&amp;RIGHT(BT$1,2)),$U743&lt;=DATEVALUE("9/30/20"&amp;RIGHT(BU$1,2))),NETWORKDAYS($T743,$U743,Holidays!$J$3:$J$937),
IF(AND($T743&lt;DATEVALUE("10/1/20"&amp;RIGHT(BT$1,2)),$U743&lt;=DATEVALUE("9/30/20"&amp;RIGHT(BU$1,2))),NETWORKDAYS(DATEVALUE("10/1/20"&amp;RIGHT(BT$1,2)),$U743,Holidays!$J$3:$J$937),
IF($T743&lt;DATEVALUE("10/1/20"&amp;RIGHT(BT$1,2)),NETWORKDAYS(DATEVALUE("10/1/20"&amp;RIGHT(BT$1,2)),DATEVALUE("9/30/20"&amp;RIGHT(BU$1,2)),Holidays!$J$3:$J$937),
IF($T743&gt;=DATEVALUE("10/1/20"&amp;RIGHT(BT$1,2)),NETWORKDAYS($T743,DATEVALUE("9/30/20"&amp;RIGHT(BU$1,2)),Holidays!$J$3:$J$937),"")))),"")/(NETWORKDAYS($T743,$U743,Holidays!$J$3:$J$937)),0))</f>
        <v/>
      </c>
      <c r="BV743" s="87" t="str">
        <f>IF($Q743="","",IFERROR(IF(OR(AND($T743&gt;=DATEVALUE("10/1/20"&amp;RIGHT(BU$1,2)),$T743&lt;=DATEVALUE("9/30/20"&amp;RIGHT(BV$1,2))),AND($U743&gt;=DATEVALUE("10/1/20"&amp;RIGHT(BU$1,2)),$U743&lt;=DATEVALUE("9/30/20"&amp;RIGHT(BV$1,2))),AND($T743&lt;=DATEVALUE("10/1/20"&amp;RIGHT(BU$1,2)),$U743&gt;=DATEVALUE("9/30/20"&amp;RIGHT(BV$1,2)))),
IF(AND($T743&gt;=DATEVALUE("10/1/20"&amp;RIGHT(BU$1,2)),$U743&lt;=DATEVALUE("9/30/20"&amp;RIGHT(BV$1,2))),NETWORKDAYS($T743,$U743,Holidays!$J$3:$J$937),
IF(AND($T743&lt;DATEVALUE("10/1/20"&amp;RIGHT(BU$1,2)),$U743&lt;=DATEVALUE("9/30/20"&amp;RIGHT(BV$1,2))),NETWORKDAYS(DATEVALUE("10/1/20"&amp;RIGHT(BU$1,2)),$U743,Holidays!$J$3:$J$937),
IF($T743&lt;DATEVALUE("10/1/20"&amp;RIGHT(BU$1,2)),NETWORKDAYS(DATEVALUE("10/1/20"&amp;RIGHT(BU$1,2)),DATEVALUE("9/30/20"&amp;RIGHT(BV$1,2)),Holidays!$J$3:$J$937),
IF($T743&gt;=DATEVALUE("10/1/20"&amp;RIGHT(BU$1,2)),NETWORKDAYS($T743,DATEVALUE("9/30/20"&amp;RIGHT(BV$1,2)),Holidays!$J$3:$J$937),"")))),"")/(NETWORKDAYS($T743,$U743,Holidays!$J$3:$J$937)),0))</f>
        <v/>
      </c>
      <c r="BW743" s="87" t="str">
        <f>IF($Q743="","",IFERROR(IF(OR(AND($T743&gt;=DATEVALUE("10/1/20"&amp;RIGHT(BV$1,2)),$T743&lt;=DATEVALUE("9/30/20"&amp;RIGHT(BW$1,2))),AND($U743&gt;=DATEVALUE("10/1/20"&amp;RIGHT(BV$1,2)),$U743&lt;=DATEVALUE("9/30/20"&amp;RIGHT(BW$1,2))),AND($T743&lt;=DATEVALUE("10/1/20"&amp;RIGHT(BV$1,2)),$U743&gt;=DATEVALUE("9/30/20"&amp;RIGHT(BW$1,2)))),
IF(AND($T743&gt;=DATEVALUE("10/1/20"&amp;RIGHT(BV$1,2)),$U743&lt;=DATEVALUE("9/30/20"&amp;RIGHT(BW$1,2))),NETWORKDAYS($T743,$U743,Holidays!$J$3:$J$937),
IF(AND($T743&lt;DATEVALUE("10/1/20"&amp;RIGHT(BV$1,2)),$U743&lt;=DATEVALUE("9/30/20"&amp;RIGHT(BW$1,2))),NETWORKDAYS(DATEVALUE("10/1/20"&amp;RIGHT(BV$1,2)),$U743,Holidays!$J$3:$J$937),
IF($T743&lt;DATEVALUE("10/1/20"&amp;RIGHT(BV$1,2)),NETWORKDAYS(DATEVALUE("10/1/20"&amp;RIGHT(BV$1,2)),DATEVALUE("9/30/20"&amp;RIGHT(BW$1,2)),Holidays!$J$3:$J$937),
IF($T743&gt;=DATEVALUE("10/1/20"&amp;RIGHT(BV$1,2)),NETWORKDAYS($T743,DATEVALUE("9/30/20"&amp;RIGHT(BW$1,2)),Holidays!$J$3:$J$937),"")))),"")/(NETWORKDAYS($T743,$U743,Holidays!$J$3:$J$937)),0))</f>
        <v/>
      </c>
      <c r="BX743" s="87" t="str">
        <f>IF($Q743="","",IFERROR(IF(OR(AND($T743&gt;=DATEVALUE("10/1/20"&amp;RIGHT(BW$1,2)),$T743&lt;=DATEVALUE("9/30/20"&amp;RIGHT(BX$1,2))),AND($U743&gt;=DATEVALUE("10/1/20"&amp;RIGHT(BW$1,2)),$U743&lt;=DATEVALUE("9/30/20"&amp;RIGHT(BX$1,2))),AND($T743&lt;=DATEVALUE("10/1/20"&amp;RIGHT(BW$1,2)),$U743&gt;=DATEVALUE("9/30/20"&amp;RIGHT(BX$1,2)))),
IF(AND($T743&gt;=DATEVALUE("10/1/20"&amp;RIGHT(BW$1,2)),$U743&lt;=DATEVALUE("9/30/20"&amp;RIGHT(BX$1,2))),NETWORKDAYS($T743,$U743,Holidays!$J$3:$J$937),
IF(AND($T743&lt;DATEVALUE("10/1/20"&amp;RIGHT(BW$1,2)),$U743&lt;=DATEVALUE("9/30/20"&amp;RIGHT(BX$1,2))),NETWORKDAYS(DATEVALUE("10/1/20"&amp;RIGHT(BW$1,2)),$U743,Holidays!$J$3:$J$937),
IF($T743&lt;DATEVALUE("10/1/20"&amp;RIGHT(BW$1,2)),NETWORKDAYS(DATEVALUE("10/1/20"&amp;RIGHT(BW$1,2)),DATEVALUE("9/30/20"&amp;RIGHT(BX$1,2)),Holidays!$J$3:$J$937),
IF($T743&gt;=DATEVALUE("10/1/20"&amp;RIGHT(BW$1,2)),NETWORKDAYS($T743,DATEVALUE("9/30/20"&amp;RIGHT(BX$1,2)),Holidays!$J$3:$J$937),"")))),"")/(NETWORKDAYS($T743,$U743,Holidays!$J$3:$J$937)),0))</f>
        <v/>
      </c>
      <c r="BY743" s="87" t="str">
        <f>IF($Q743="","",IFERROR(IF(OR(AND($T743&gt;=DATEVALUE("10/1/20"&amp;RIGHT(BX$1,2)),$T743&lt;=DATEVALUE("9/30/20"&amp;RIGHT(BY$1,2))),AND($U743&gt;=DATEVALUE("10/1/20"&amp;RIGHT(BX$1,2)),$U743&lt;=DATEVALUE("9/30/20"&amp;RIGHT(BY$1,2))),AND($T743&lt;=DATEVALUE("10/1/20"&amp;RIGHT(BX$1,2)),$U743&gt;=DATEVALUE("9/30/20"&amp;RIGHT(BY$1,2)))),
IF(AND($T743&gt;=DATEVALUE("10/1/20"&amp;RIGHT(BX$1,2)),$U743&lt;=DATEVALUE("9/30/20"&amp;RIGHT(BY$1,2))),NETWORKDAYS($T743,$U743,Holidays!$J$3:$J$937),
IF(AND($T743&lt;DATEVALUE("10/1/20"&amp;RIGHT(BX$1,2)),$U743&lt;=DATEVALUE("9/30/20"&amp;RIGHT(BY$1,2))),NETWORKDAYS(DATEVALUE("10/1/20"&amp;RIGHT(BX$1,2)),$U743,Holidays!$J$3:$J$937),
IF($T743&lt;DATEVALUE("10/1/20"&amp;RIGHT(BX$1,2)),NETWORKDAYS(DATEVALUE("10/1/20"&amp;RIGHT(BX$1,2)),DATEVALUE("9/30/20"&amp;RIGHT(BY$1,2)),Holidays!$J$3:$J$937),
IF($T743&gt;=DATEVALUE("10/1/20"&amp;RIGHT(BX$1,2)),NETWORKDAYS($T743,DATEVALUE("9/30/20"&amp;RIGHT(BY$1,2)),Holidays!$J$3:$J$937),"")))),"")/(NETWORKDAYS($T743,$U743,Holidays!$J$3:$J$937)),0))</f>
        <v/>
      </c>
      <c r="BZ743" s="87" t="str">
        <f>IF($Q743="","",IFERROR(IF(OR(AND($T743&gt;=DATEVALUE("10/1/20"&amp;RIGHT(BY$1,2)),$T743&lt;=DATEVALUE("9/30/20"&amp;RIGHT(BZ$1,2))),AND($U743&gt;=DATEVALUE("10/1/20"&amp;RIGHT(BY$1,2)),$U743&lt;=DATEVALUE("9/30/20"&amp;RIGHT(BZ$1,2))),AND($T743&lt;=DATEVALUE("10/1/20"&amp;RIGHT(BY$1,2)),$U743&gt;=DATEVALUE("9/30/20"&amp;RIGHT(BZ$1,2)))),
IF(AND($T743&gt;=DATEVALUE("10/1/20"&amp;RIGHT(BY$1,2)),$U743&lt;=DATEVALUE("9/30/20"&amp;RIGHT(BZ$1,2))),NETWORKDAYS($T743,$U743,Holidays!$J$3:$J$937),
IF(AND($T743&lt;DATEVALUE("10/1/20"&amp;RIGHT(BY$1,2)),$U743&lt;=DATEVALUE("9/30/20"&amp;RIGHT(BZ$1,2))),NETWORKDAYS(DATEVALUE("10/1/20"&amp;RIGHT(BY$1,2)),$U743,Holidays!$J$3:$J$937),
IF($T743&lt;DATEVALUE("10/1/20"&amp;RIGHT(BY$1,2)),NETWORKDAYS(DATEVALUE("10/1/20"&amp;RIGHT(BY$1,2)),DATEVALUE("9/30/20"&amp;RIGHT(BZ$1,2)),Holidays!$J$3:$J$937),
IF($T743&gt;=DATEVALUE("10/1/20"&amp;RIGHT(BY$1,2)),NETWORKDAYS($T743,DATEVALUE("9/30/20"&amp;RIGHT(BZ$1,2)),Holidays!$J$3:$J$937),"")))),"")/(NETWORKDAYS($T743,$U743,Holidays!$J$3:$J$937)),0))</f>
        <v/>
      </c>
      <c r="CA743" s="87" t="str">
        <f>IF($Q743="","",IFERROR(IF(OR(AND($T743&gt;=DATEVALUE("10/1/20"&amp;RIGHT(BZ$1,2)),$T743&lt;=DATEVALUE("9/30/20"&amp;RIGHT(CA$1,2))),AND($U743&gt;=DATEVALUE("10/1/20"&amp;RIGHT(BZ$1,2)),$U743&lt;=DATEVALUE("9/30/20"&amp;RIGHT(CA$1,2))),AND($T743&lt;=DATEVALUE("10/1/20"&amp;RIGHT(BZ$1,2)),$U743&gt;=DATEVALUE("9/30/20"&amp;RIGHT(CA$1,2)))),
IF(AND($T743&gt;=DATEVALUE("10/1/20"&amp;RIGHT(BZ$1,2)),$U743&lt;=DATEVALUE("9/30/20"&amp;RIGHT(CA$1,2))),NETWORKDAYS($T743,$U743,Holidays!$J$3:$J$937),
IF(AND($T743&lt;DATEVALUE("10/1/20"&amp;RIGHT(BZ$1,2)),$U743&lt;=DATEVALUE("9/30/20"&amp;RIGHT(CA$1,2))),NETWORKDAYS(DATEVALUE("10/1/20"&amp;RIGHT(BZ$1,2)),$U743,Holidays!$J$3:$J$937),
IF($T743&lt;DATEVALUE("10/1/20"&amp;RIGHT(BZ$1,2)),NETWORKDAYS(DATEVALUE("10/1/20"&amp;RIGHT(BZ$1,2)),DATEVALUE("9/30/20"&amp;RIGHT(CA$1,2)),Holidays!$J$3:$J$937),
IF($T743&gt;=DATEVALUE("10/1/20"&amp;RIGHT(BZ$1,2)),NETWORKDAYS($T743,DATEVALUE("9/30/20"&amp;RIGHT(CA$1,2)),Holidays!$J$3:$J$937),"")))),"")/(NETWORKDAYS($T743,$U743,Holidays!$J$3:$J$937)),0))</f>
        <v/>
      </c>
      <c r="CB743" s="87" t="str">
        <f>IF($Q743="","",IFERROR(IF(OR(AND($T743&gt;=DATEVALUE("10/1/20"&amp;RIGHT(CA$1,2)),$T743&lt;=DATEVALUE("9/30/20"&amp;RIGHT(CB$1,2))),AND($U743&gt;=DATEVALUE("10/1/20"&amp;RIGHT(CA$1,2)),$U743&lt;=DATEVALUE("9/30/20"&amp;RIGHT(CB$1,2))),AND($T743&lt;=DATEVALUE("10/1/20"&amp;RIGHT(CA$1,2)),$U743&gt;=DATEVALUE("9/30/20"&amp;RIGHT(CB$1,2)))),
IF(AND($T743&gt;=DATEVALUE("10/1/20"&amp;RIGHT(CA$1,2)),$U743&lt;=DATEVALUE("9/30/20"&amp;RIGHT(CB$1,2))),NETWORKDAYS($T743,$U743,Holidays!$J$3:$J$937),
IF(AND($T743&lt;DATEVALUE("10/1/20"&amp;RIGHT(CA$1,2)),$U743&lt;=DATEVALUE("9/30/20"&amp;RIGHT(CB$1,2))),NETWORKDAYS(DATEVALUE("10/1/20"&amp;RIGHT(CA$1,2)),$U743,Holidays!$J$3:$J$937),
IF($T743&lt;DATEVALUE("10/1/20"&amp;RIGHT(CA$1,2)),NETWORKDAYS(DATEVALUE("10/1/20"&amp;RIGHT(CA$1,2)),DATEVALUE("9/30/20"&amp;RIGHT(CB$1,2)),Holidays!$J$3:$J$937),
IF($T743&gt;=DATEVALUE("10/1/20"&amp;RIGHT(CA$1,2)),NETWORKDAYS($T743,DATEVALUE("9/30/20"&amp;RIGHT(CB$1,2)),Holidays!$J$3:$J$937),"")))),"")/(NETWORKDAYS($T743,$U743,Holidays!$J$3:$J$937)),0))</f>
        <v/>
      </c>
    </row>
    <row r="744" spans="1:80">
      <c r="A744" s="97"/>
      <c r="B744" s="98" t="str">
        <f ca="1">IF(NOT($A744=""),OFFSET('WBS Reference &amp; User Procedure'!$A$1,MATCH($A744,'WBS Reference &amp; User Procedure'!$A:$A,0)-1,1),"")</f>
        <v/>
      </c>
      <c r="D744" s="97"/>
      <c r="T744" s="104" t="str">
        <f>IF(NOT(Q744=""),IF(NOT($S744=""),$S744,#REF!),"")</f>
        <v/>
      </c>
      <c r="U744" s="104" t="str">
        <f>IF(NOT(Q744=""),WORKDAY(T744,Q744,Holidays!$J$3:$J$937),"")</f>
        <v/>
      </c>
      <c r="V744" s="104"/>
      <c r="W744" s="104"/>
      <c r="X744" s="101" t="str">
        <f t="shared" si="167"/>
        <v/>
      </c>
      <c r="AL744" s="87" t="str">
        <f t="shared" ca="1" si="164"/>
        <v/>
      </c>
      <c r="AN744" s="87" t="str">
        <f t="shared" ca="1" si="165"/>
        <v/>
      </c>
      <c r="AO744" s="87" t="str">
        <f t="shared" ca="1" si="165"/>
        <v/>
      </c>
      <c r="AP744" s="87" t="str">
        <f t="shared" ca="1" si="165"/>
        <v/>
      </c>
      <c r="AQ744" s="87" t="str">
        <f t="shared" ca="1" si="165"/>
        <v/>
      </c>
      <c r="AR744" s="87" t="str">
        <f t="shared" ca="1" si="165"/>
        <v/>
      </c>
      <c r="AS744" s="87" t="str">
        <f t="shared" ca="1" si="165"/>
        <v/>
      </c>
      <c r="AT744" s="87" t="str">
        <f t="shared" ca="1" si="165"/>
        <v/>
      </c>
      <c r="AU744" s="87" t="str">
        <f t="shared" ca="1" si="165"/>
        <v/>
      </c>
      <c r="AV744" s="87" t="str">
        <f t="shared" ca="1" si="165"/>
        <v/>
      </c>
      <c r="AW744" s="87" t="str">
        <f t="shared" ca="1" si="165"/>
        <v/>
      </c>
      <c r="AX744" s="87" t="str">
        <f t="shared" ca="1" si="166"/>
        <v/>
      </c>
      <c r="AY744" s="87" t="str">
        <f t="shared" ca="1" si="166"/>
        <v/>
      </c>
      <c r="AZ744" s="87" t="str">
        <f t="shared" ca="1" si="166"/>
        <v/>
      </c>
      <c r="BA744" s="87" t="str">
        <f t="shared" ca="1" si="166"/>
        <v/>
      </c>
      <c r="BB744" s="87" t="str">
        <f t="shared" ca="1" si="166"/>
        <v/>
      </c>
      <c r="BC744" s="87" t="str">
        <f t="shared" ca="1" si="166"/>
        <v/>
      </c>
      <c r="BD744" s="87" t="str">
        <f t="shared" ca="1" si="166"/>
        <v/>
      </c>
      <c r="BE744" s="87" t="str">
        <f t="shared" ca="1" si="166"/>
        <v/>
      </c>
      <c r="BF744" s="87" t="str">
        <f t="shared" ca="1" si="166"/>
        <v/>
      </c>
      <c r="BG744" s="87" t="str">
        <f t="shared" ca="1" si="166"/>
        <v/>
      </c>
      <c r="BI744" s="87" t="str">
        <f>IF($Q744="","",IFERROR(IF(OR(AND($T744&gt;=DATEVALUE("10/1/20"&amp;RIGHT(BH$1,2)),$T744&lt;=DATEVALUE("9/30/20"&amp;RIGHT(BI$1,2))),AND($U744&gt;=DATEVALUE("10/1/20"&amp;RIGHT(BH$1,2)),$U744&lt;=DATEVALUE("9/30/20"&amp;RIGHT(BI$1,2))),AND($T744&lt;=DATEVALUE("10/1/20"&amp;RIGHT(BH$1,2)),$U744&gt;=DATEVALUE("9/30/20"&amp;RIGHT(BI$1,2)))),
IF(AND($T744&gt;=DATEVALUE("10/1/20"&amp;RIGHT(BH$1,2)),$U744&lt;=DATEVALUE("9/30/20"&amp;RIGHT(BI$1,2))),NETWORKDAYS($T744,$U744,Holidays!$J$3:$J$937),
IF(AND($T744&lt;DATEVALUE("10/1/20"&amp;RIGHT(BH$1,2)),$U744&lt;=DATEVALUE("9/30/20"&amp;RIGHT(BI$1,2))),NETWORKDAYS(DATEVALUE("10/1/20"&amp;RIGHT(BH$1,2)),$U744,Holidays!$J$3:$J$937),
IF($T744&lt;DATEVALUE("10/1/20"&amp;RIGHT(BH$1,2)),NETWORKDAYS(DATEVALUE("10/1/20"&amp;RIGHT(BH$1,2)),DATEVALUE("9/30/20"&amp;RIGHT(BI$1,2)),Holidays!$J$3:$J$937),
IF($T744&gt;=DATEVALUE("10/1/20"&amp;RIGHT(BH$1,2)),NETWORKDAYS($T744,DATEVALUE("9/30/20"&amp;RIGHT(BI$1,2)),Holidays!$J$3:$J$937),"")))),"")/(NETWORKDAYS($T744,$U744,Holidays!$J$3:$J$937)),0))</f>
        <v/>
      </c>
      <c r="BJ744" s="87" t="str">
        <f>IF($Q744="","",IFERROR(IF(OR(AND($T744&gt;=DATEVALUE("10/1/20"&amp;RIGHT(BI$1,2)),$T744&lt;=DATEVALUE("9/30/20"&amp;RIGHT(BJ$1,2))),AND($U744&gt;=DATEVALUE("10/1/20"&amp;RIGHT(BI$1,2)),$U744&lt;=DATEVALUE("9/30/20"&amp;RIGHT(BJ$1,2))),AND($T744&lt;=DATEVALUE("10/1/20"&amp;RIGHT(BI$1,2)),$U744&gt;=DATEVALUE("9/30/20"&amp;RIGHT(BJ$1,2)))),
IF(AND($T744&gt;=DATEVALUE("10/1/20"&amp;RIGHT(BI$1,2)),$U744&lt;=DATEVALUE("9/30/20"&amp;RIGHT(BJ$1,2))),NETWORKDAYS($T744,$U744,Holidays!$J$3:$J$937),
IF(AND($T744&lt;DATEVALUE("10/1/20"&amp;RIGHT(BI$1,2)),$U744&lt;=DATEVALUE("9/30/20"&amp;RIGHT(BJ$1,2))),NETWORKDAYS(DATEVALUE("10/1/20"&amp;RIGHT(BI$1,2)),$U744,Holidays!$J$3:$J$937),
IF($T744&lt;DATEVALUE("10/1/20"&amp;RIGHT(BI$1,2)),NETWORKDAYS(DATEVALUE("10/1/20"&amp;RIGHT(BI$1,2)),DATEVALUE("9/30/20"&amp;RIGHT(BJ$1,2)),Holidays!$J$3:$J$937),
IF($T744&gt;=DATEVALUE("10/1/20"&amp;RIGHT(BI$1,2)),NETWORKDAYS($T744,DATEVALUE("9/30/20"&amp;RIGHT(BJ$1,2)),Holidays!$J$3:$J$937),"")))),"")/(NETWORKDAYS($T744,$U744,Holidays!$J$3:$J$937)),0))</f>
        <v/>
      </c>
      <c r="BK744" s="87" t="str">
        <f>IF($Q744="","",IFERROR(IF(OR(AND($T744&gt;=DATEVALUE("10/1/20"&amp;RIGHT(BJ$1,2)),$T744&lt;=DATEVALUE("9/30/20"&amp;RIGHT(BK$1,2))),AND($U744&gt;=DATEVALUE("10/1/20"&amp;RIGHT(BJ$1,2)),$U744&lt;=DATEVALUE("9/30/20"&amp;RIGHT(BK$1,2))),AND($T744&lt;=DATEVALUE("10/1/20"&amp;RIGHT(BJ$1,2)),$U744&gt;=DATEVALUE("9/30/20"&amp;RIGHT(BK$1,2)))),
IF(AND($T744&gt;=DATEVALUE("10/1/20"&amp;RIGHT(BJ$1,2)),$U744&lt;=DATEVALUE("9/30/20"&amp;RIGHT(BK$1,2))),NETWORKDAYS($T744,$U744,Holidays!$J$3:$J$937),
IF(AND($T744&lt;DATEVALUE("10/1/20"&amp;RIGHT(BJ$1,2)),$U744&lt;=DATEVALUE("9/30/20"&amp;RIGHT(BK$1,2))),NETWORKDAYS(DATEVALUE("10/1/20"&amp;RIGHT(BJ$1,2)),$U744,Holidays!$J$3:$J$937),
IF($T744&lt;DATEVALUE("10/1/20"&amp;RIGHT(BJ$1,2)),NETWORKDAYS(DATEVALUE("10/1/20"&amp;RIGHT(BJ$1,2)),DATEVALUE("9/30/20"&amp;RIGHT(BK$1,2)),Holidays!$J$3:$J$937),
IF($T744&gt;=DATEVALUE("10/1/20"&amp;RIGHT(BJ$1,2)),NETWORKDAYS($T744,DATEVALUE("9/30/20"&amp;RIGHT(BK$1,2)),Holidays!$J$3:$J$937),"")))),"")/(NETWORKDAYS($T744,$U744,Holidays!$J$3:$J$937)),0))</f>
        <v/>
      </c>
      <c r="BL744" s="87" t="str">
        <f>IF($Q744="","",IFERROR(IF(OR(AND($T744&gt;=DATEVALUE("10/1/20"&amp;RIGHT(BK$1,2)),$T744&lt;=DATEVALUE("9/30/20"&amp;RIGHT(BL$1,2))),AND($U744&gt;=DATEVALUE("10/1/20"&amp;RIGHT(BK$1,2)),$U744&lt;=DATEVALUE("9/30/20"&amp;RIGHT(BL$1,2))),AND($T744&lt;=DATEVALUE("10/1/20"&amp;RIGHT(BK$1,2)),$U744&gt;=DATEVALUE("9/30/20"&amp;RIGHT(BL$1,2)))),
IF(AND($T744&gt;=DATEVALUE("10/1/20"&amp;RIGHT(BK$1,2)),$U744&lt;=DATEVALUE("9/30/20"&amp;RIGHT(BL$1,2))),NETWORKDAYS($T744,$U744,Holidays!$J$3:$J$937),
IF(AND($T744&lt;DATEVALUE("10/1/20"&amp;RIGHT(BK$1,2)),$U744&lt;=DATEVALUE("9/30/20"&amp;RIGHT(BL$1,2))),NETWORKDAYS(DATEVALUE("10/1/20"&amp;RIGHT(BK$1,2)),$U744,Holidays!$J$3:$J$937),
IF($T744&lt;DATEVALUE("10/1/20"&amp;RIGHT(BK$1,2)),NETWORKDAYS(DATEVALUE("10/1/20"&amp;RIGHT(BK$1,2)),DATEVALUE("9/30/20"&amp;RIGHT(BL$1,2)),Holidays!$J$3:$J$937),
IF($T744&gt;=DATEVALUE("10/1/20"&amp;RIGHT(BK$1,2)),NETWORKDAYS($T744,DATEVALUE("9/30/20"&amp;RIGHT(BL$1,2)),Holidays!$J$3:$J$937),"")))),"")/(NETWORKDAYS($T744,$U744,Holidays!$J$3:$J$937)),0))</f>
        <v/>
      </c>
      <c r="BM744" s="87" t="str">
        <f>IF($Q744="","",IFERROR(IF(OR(AND($T744&gt;=DATEVALUE("10/1/20"&amp;RIGHT(BL$1,2)),$T744&lt;=DATEVALUE("9/30/20"&amp;RIGHT(BM$1,2))),AND($U744&gt;=DATEVALUE("10/1/20"&amp;RIGHT(BL$1,2)),$U744&lt;=DATEVALUE("9/30/20"&amp;RIGHT(BM$1,2))),AND($T744&lt;=DATEVALUE("10/1/20"&amp;RIGHT(BL$1,2)),$U744&gt;=DATEVALUE("9/30/20"&amp;RIGHT(BM$1,2)))),
IF(AND($T744&gt;=DATEVALUE("10/1/20"&amp;RIGHT(BL$1,2)),$U744&lt;=DATEVALUE("9/30/20"&amp;RIGHT(BM$1,2))),NETWORKDAYS($T744,$U744,Holidays!$J$3:$J$937),
IF(AND($T744&lt;DATEVALUE("10/1/20"&amp;RIGHT(BL$1,2)),$U744&lt;=DATEVALUE("9/30/20"&amp;RIGHT(BM$1,2))),NETWORKDAYS(DATEVALUE("10/1/20"&amp;RIGHT(BL$1,2)),$U744,Holidays!$J$3:$J$937),
IF($T744&lt;DATEVALUE("10/1/20"&amp;RIGHT(BL$1,2)),NETWORKDAYS(DATEVALUE("10/1/20"&amp;RIGHT(BL$1,2)),DATEVALUE("9/30/20"&amp;RIGHT(BM$1,2)),Holidays!$J$3:$J$937),
IF($T744&gt;=DATEVALUE("10/1/20"&amp;RIGHT(BL$1,2)),NETWORKDAYS($T744,DATEVALUE("9/30/20"&amp;RIGHT(BM$1,2)),Holidays!$J$3:$J$937),"")))),"")/(NETWORKDAYS($T744,$U744,Holidays!$J$3:$J$937)),0))</f>
        <v/>
      </c>
      <c r="BN744" s="87" t="str">
        <f>IF($Q744="","",IFERROR(IF(OR(AND($T744&gt;=DATEVALUE("10/1/20"&amp;RIGHT(BM$1,2)),$T744&lt;=DATEVALUE("9/30/20"&amp;RIGHT(BN$1,2))),AND($U744&gt;=DATEVALUE("10/1/20"&amp;RIGHT(BM$1,2)),$U744&lt;=DATEVALUE("9/30/20"&amp;RIGHT(BN$1,2))),AND($T744&lt;=DATEVALUE("10/1/20"&amp;RIGHT(BM$1,2)),$U744&gt;=DATEVALUE("9/30/20"&amp;RIGHT(BN$1,2)))),
IF(AND($T744&gt;=DATEVALUE("10/1/20"&amp;RIGHT(BM$1,2)),$U744&lt;=DATEVALUE("9/30/20"&amp;RIGHT(BN$1,2))),NETWORKDAYS($T744,$U744,Holidays!$J$3:$J$937),
IF(AND($T744&lt;DATEVALUE("10/1/20"&amp;RIGHT(BM$1,2)),$U744&lt;=DATEVALUE("9/30/20"&amp;RIGHT(BN$1,2))),NETWORKDAYS(DATEVALUE("10/1/20"&amp;RIGHT(BM$1,2)),$U744,Holidays!$J$3:$J$937),
IF($T744&lt;DATEVALUE("10/1/20"&amp;RIGHT(BM$1,2)),NETWORKDAYS(DATEVALUE("10/1/20"&amp;RIGHT(BM$1,2)),DATEVALUE("9/30/20"&amp;RIGHT(BN$1,2)),Holidays!$J$3:$J$937),
IF($T744&gt;=DATEVALUE("10/1/20"&amp;RIGHT(BM$1,2)),NETWORKDAYS($T744,DATEVALUE("9/30/20"&amp;RIGHT(BN$1,2)),Holidays!$J$3:$J$937),"")))),"")/(NETWORKDAYS($T744,$U744,Holidays!$J$3:$J$937)),0))</f>
        <v/>
      </c>
      <c r="BO744" s="87" t="str">
        <f>IF($Q744="","",IFERROR(IF(OR(AND($T744&gt;=DATEVALUE("10/1/20"&amp;RIGHT(BN$1,2)),$T744&lt;=DATEVALUE("9/30/20"&amp;RIGHT(BO$1,2))),AND($U744&gt;=DATEVALUE("10/1/20"&amp;RIGHT(BN$1,2)),$U744&lt;=DATEVALUE("9/30/20"&amp;RIGHT(BO$1,2))),AND($T744&lt;=DATEVALUE("10/1/20"&amp;RIGHT(BN$1,2)),$U744&gt;=DATEVALUE("9/30/20"&amp;RIGHT(BO$1,2)))),
IF(AND($T744&gt;=DATEVALUE("10/1/20"&amp;RIGHT(BN$1,2)),$U744&lt;=DATEVALUE("9/30/20"&amp;RIGHT(BO$1,2))),NETWORKDAYS($T744,$U744,Holidays!$J$3:$J$937),
IF(AND($T744&lt;DATEVALUE("10/1/20"&amp;RIGHT(BN$1,2)),$U744&lt;=DATEVALUE("9/30/20"&amp;RIGHT(BO$1,2))),NETWORKDAYS(DATEVALUE("10/1/20"&amp;RIGHT(BN$1,2)),$U744,Holidays!$J$3:$J$937),
IF($T744&lt;DATEVALUE("10/1/20"&amp;RIGHT(BN$1,2)),NETWORKDAYS(DATEVALUE("10/1/20"&amp;RIGHT(BN$1,2)),DATEVALUE("9/30/20"&amp;RIGHT(BO$1,2)),Holidays!$J$3:$J$937),
IF($T744&gt;=DATEVALUE("10/1/20"&amp;RIGHT(BN$1,2)),NETWORKDAYS($T744,DATEVALUE("9/30/20"&amp;RIGHT(BO$1,2)),Holidays!$J$3:$J$937),"")))),"")/(NETWORKDAYS($T744,$U744,Holidays!$J$3:$J$937)),0))</f>
        <v/>
      </c>
      <c r="BP744" s="87" t="str">
        <f>IF($Q744="","",IFERROR(IF(OR(AND($T744&gt;=DATEVALUE("10/1/20"&amp;RIGHT(BO$1,2)),$T744&lt;=DATEVALUE("9/30/20"&amp;RIGHT(BP$1,2))),AND($U744&gt;=DATEVALUE("10/1/20"&amp;RIGHT(BO$1,2)),$U744&lt;=DATEVALUE("9/30/20"&amp;RIGHT(BP$1,2))),AND($T744&lt;=DATEVALUE("10/1/20"&amp;RIGHT(BO$1,2)),$U744&gt;=DATEVALUE("9/30/20"&amp;RIGHT(BP$1,2)))),
IF(AND($T744&gt;=DATEVALUE("10/1/20"&amp;RIGHT(BO$1,2)),$U744&lt;=DATEVALUE("9/30/20"&amp;RIGHT(BP$1,2))),NETWORKDAYS($T744,$U744,Holidays!$J$3:$J$937),
IF(AND($T744&lt;DATEVALUE("10/1/20"&amp;RIGHT(BO$1,2)),$U744&lt;=DATEVALUE("9/30/20"&amp;RIGHT(BP$1,2))),NETWORKDAYS(DATEVALUE("10/1/20"&amp;RIGHT(BO$1,2)),$U744,Holidays!$J$3:$J$937),
IF($T744&lt;DATEVALUE("10/1/20"&amp;RIGHT(BO$1,2)),NETWORKDAYS(DATEVALUE("10/1/20"&amp;RIGHT(BO$1,2)),DATEVALUE("9/30/20"&amp;RIGHT(BP$1,2)),Holidays!$J$3:$J$937),
IF($T744&gt;=DATEVALUE("10/1/20"&amp;RIGHT(BO$1,2)),NETWORKDAYS($T744,DATEVALUE("9/30/20"&amp;RIGHT(BP$1,2)),Holidays!$J$3:$J$937),"")))),"")/(NETWORKDAYS($T744,$U744,Holidays!$J$3:$J$937)),0))</f>
        <v/>
      </c>
      <c r="BQ744" s="87" t="str">
        <f>IF($Q744="","",IFERROR(IF(OR(AND($T744&gt;=DATEVALUE("10/1/20"&amp;RIGHT(BP$1,2)),$T744&lt;=DATEVALUE("9/30/20"&amp;RIGHT(BQ$1,2))),AND($U744&gt;=DATEVALUE("10/1/20"&amp;RIGHT(BP$1,2)),$U744&lt;=DATEVALUE("9/30/20"&amp;RIGHT(BQ$1,2))),AND($T744&lt;=DATEVALUE("10/1/20"&amp;RIGHT(BP$1,2)),$U744&gt;=DATEVALUE("9/30/20"&amp;RIGHT(BQ$1,2)))),
IF(AND($T744&gt;=DATEVALUE("10/1/20"&amp;RIGHT(BP$1,2)),$U744&lt;=DATEVALUE("9/30/20"&amp;RIGHT(BQ$1,2))),NETWORKDAYS($T744,$U744,Holidays!$J$3:$J$937),
IF(AND($T744&lt;DATEVALUE("10/1/20"&amp;RIGHT(BP$1,2)),$U744&lt;=DATEVALUE("9/30/20"&amp;RIGHT(BQ$1,2))),NETWORKDAYS(DATEVALUE("10/1/20"&amp;RIGHT(BP$1,2)),$U744,Holidays!$J$3:$J$937),
IF($T744&lt;DATEVALUE("10/1/20"&amp;RIGHT(BP$1,2)),NETWORKDAYS(DATEVALUE("10/1/20"&amp;RIGHT(BP$1,2)),DATEVALUE("9/30/20"&amp;RIGHT(BQ$1,2)),Holidays!$J$3:$J$937),
IF($T744&gt;=DATEVALUE("10/1/20"&amp;RIGHT(BP$1,2)),NETWORKDAYS($T744,DATEVALUE("9/30/20"&amp;RIGHT(BQ$1,2)),Holidays!$J$3:$J$937),"")))),"")/(NETWORKDAYS($T744,$U744,Holidays!$J$3:$J$937)),0))</f>
        <v/>
      </c>
      <c r="BR744" s="87" t="str">
        <f>IF($Q744="","",IFERROR(IF(OR(AND($T744&gt;=DATEVALUE("10/1/20"&amp;RIGHT(BQ$1,2)),$T744&lt;=DATEVALUE("9/30/20"&amp;RIGHT(BR$1,2))),AND($U744&gt;=DATEVALUE("10/1/20"&amp;RIGHT(BQ$1,2)),$U744&lt;=DATEVALUE("9/30/20"&amp;RIGHT(BR$1,2))),AND($T744&lt;=DATEVALUE("10/1/20"&amp;RIGHT(BQ$1,2)),$U744&gt;=DATEVALUE("9/30/20"&amp;RIGHT(BR$1,2)))),
IF(AND($T744&gt;=DATEVALUE("10/1/20"&amp;RIGHT(BQ$1,2)),$U744&lt;=DATEVALUE("9/30/20"&amp;RIGHT(BR$1,2))),NETWORKDAYS($T744,$U744,Holidays!$J$3:$J$937),
IF(AND($T744&lt;DATEVALUE("10/1/20"&amp;RIGHT(BQ$1,2)),$U744&lt;=DATEVALUE("9/30/20"&amp;RIGHT(BR$1,2))),NETWORKDAYS(DATEVALUE("10/1/20"&amp;RIGHT(BQ$1,2)),$U744,Holidays!$J$3:$J$937),
IF($T744&lt;DATEVALUE("10/1/20"&amp;RIGHT(BQ$1,2)),NETWORKDAYS(DATEVALUE("10/1/20"&amp;RIGHT(BQ$1,2)),DATEVALUE("9/30/20"&amp;RIGHT(BR$1,2)),Holidays!$J$3:$J$937),
IF($T744&gt;=DATEVALUE("10/1/20"&amp;RIGHT(BQ$1,2)),NETWORKDAYS($T744,DATEVALUE("9/30/20"&amp;RIGHT(BR$1,2)),Holidays!$J$3:$J$937),"")))),"")/(NETWORKDAYS($T744,$U744,Holidays!$J$3:$J$937)),0))</f>
        <v/>
      </c>
      <c r="BS744" s="87" t="str">
        <f>IF($Q744="","",IFERROR(IF(OR(AND($T744&gt;=DATEVALUE("10/1/20"&amp;RIGHT(BR$1,2)),$T744&lt;=DATEVALUE("9/30/20"&amp;RIGHT(BS$1,2))),AND($U744&gt;=DATEVALUE("10/1/20"&amp;RIGHT(BR$1,2)),$U744&lt;=DATEVALUE("9/30/20"&amp;RIGHT(BS$1,2))),AND($T744&lt;=DATEVALUE("10/1/20"&amp;RIGHT(BR$1,2)),$U744&gt;=DATEVALUE("9/30/20"&amp;RIGHT(BS$1,2)))),
IF(AND($T744&gt;=DATEVALUE("10/1/20"&amp;RIGHT(BR$1,2)),$U744&lt;=DATEVALUE("9/30/20"&amp;RIGHT(BS$1,2))),NETWORKDAYS($T744,$U744,Holidays!$J$3:$J$937),
IF(AND($T744&lt;DATEVALUE("10/1/20"&amp;RIGHT(BR$1,2)),$U744&lt;=DATEVALUE("9/30/20"&amp;RIGHT(BS$1,2))),NETWORKDAYS(DATEVALUE("10/1/20"&amp;RIGHT(BR$1,2)),$U744,Holidays!$J$3:$J$937),
IF($T744&lt;DATEVALUE("10/1/20"&amp;RIGHT(BR$1,2)),NETWORKDAYS(DATEVALUE("10/1/20"&amp;RIGHT(BR$1,2)),DATEVALUE("9/30/20"&amp;RIGHT(BS$1,2)),Holidays!$J$3:$J$937),
IF($T744&gt;=DATEVALUE("10/1/20"&amp;RIGHT(BR$1,2)),NETWORKDAYS($T744,DATEVALUE("9/30/20"&amp;RIGHT(BS$1,2)),Holidays!$J$3:$J$937),"")))),"")/(NETWORKDAYS($T744,$U744,Holidays!$J$3:$J$937)),0))</f>
        <v/>
      </c>
      <c r="BT744" s="87" t="str">
        <f>IF($Q744="","",IFERROR(IF(OR(AND($T744&gt;=DATEVALUE("10/1/20"&amp;RIGHT(BS$1,2)),$T744&lt;=DATEVALUE("9/30/20"&amp;RIGHT(BT$1,2))),AND($U744&gt;=DATEVALUE("10/1/20"&amp;RIGHT(BS$1,2)),$U744&lt;=DATEVALUE("9/30/20"&amp;RIGHT(BT$1,2))),AND($T744&lt;=DATEVALUE("10/1/20"&amp;RIGHT(BS$1,2)),$U744&gt;=DATEVALUE("9/30/20"&amp;RIGHT(BT$1,2)))),
IF(AND($T744&gt;=DATEVALUE("10/1/20"&amp;RIGHT(BS$1,2)),$U744&lt;=DATEVALUE("9/30/20"&amp;RIGHT(BT$1,2))),NETWORKDAYS($T744,$U744,Holidays!$J$3:$J$937),
IF(AND($T744&lt;DATEVALUE("10/1/20"&amp;RIGHT(BS$1,2)),$U744&lt;=DATEVALUE("9/30/20"&amp;RIGHT(BT$1,2))),NETWORKDAYS(DATEVALUE("10/1/20"&amp;RIGHT(BS$1,2)),$U744,Holidays!$J$3:$J$937),
IF($T744&lt;DATEVALUE("10/1/20"&amp;RIGHT(BS$1,2)),NETWORKDAYS(DATEVALUE("10/1/20"&amp;RIGHT(BS$1,2)),DATEVALUE("9/30/20"&amp;RIGHT(BT$1,2)),Holidays!$J$3:$J$937),
IF($T744&gt;=DATEVALUE("10/1/20"&amp;RIGHT(BS$1,2)),NETWORKDAYS($T744,DATEVALUE("9/30/20"&amp;RIGHT(BT$1,2)),Holidays!$J$3:$J$937),"")))),"")/(NETWORKDAYS($T744,$U744,Holidays!$J$3:$J$937)),0))</f>
        <v/>
      </c>
      <c r="BU744" s="87" t="str">
        <f>IF($Q744="","",IFERROR(IF(OR(AND($T744&gt;=DATEVALUE("10/1/20"&amp;RIGHT(BT$1,2)),$T744&lt;=DATEVALUE("9/30/20"&amp;RIGHT(BU$1,2))),AND($U744&gt;=DATEVALUE("10/1/20"&amp;RIGHT(BT$1,2)),$U744&lt;=DATEVALUE("9/30/20"&amp;RIGHT(BU$1,2))),AND($T744&lt;=DATEVALUE("10/1/20"&amp;RIGHT(BT$1,2)),$U744&gt;=DATEVALUE("9/30/20"&amp;RIGHT(BU$1,2)))),
IF(AND($T744&gt;=DATEVALUE("10/1/20"&amp;RIGHT(BT$1,2)),$U744&lt;=DATEVALUE("9/30/20"&amp;RIGHT(BU$1,2))),NETWORKDAYS($T744,$U744,Holidays!$J$3:$J$937),
IF(AND($T744&lt;DATEVALUE("10/1/20"&amp;RIGHT(BT$1,2)),$U744&lt;=DATEVALUE("9/30/20"&amp;RIGHT(BU$1,2))),NETWORKDAYS(DATEVALUE("10/1/20"&amp;RIGHT(BT$1,2)),$U744,Holidays!$J$3:$J$937),
IF($T744&lt;DATEVALUE("10/1/20"&amp;RIGHT(BT$1,2)),NETWORKDAYS(DATEVALUE("10/1/20"&amp;RIGHT(BT$1,2)),DATEVALUE("9/30/20"&amp;RIGHT(BU$1,2)),Holidays!$J$3:$J$937),
IF($T744&gt;=DATEVALUE("10/1/20"&amp;RIGHT(BT$1,2)),NETWORKDAYS($T744,DATEVALUE("9/30/20"&amp;RIGHT(BU$1,2)),Holidays!$J$3:$J$937),"")))),"")/(NETWORKDAYS($T744,$U744,Holidays!$J$3:$J$937)),0))</f>
        <v/>
      </c>
      <c r="BV744" s="87" t="str">
        <f>IF($Q744="","",IFERROR(IF(OR(AND($T744&gt;=DATEVALUE("10/1/20"&amp;RIGHT(BU$1,2)),$T744&lt;=DATEVALUE("9/30/20"&amp;RIGHT(BV$1,2))),AND($U744&gt;=DATEVALUE("10/1/20"&amp;RIGHT(BU$1,2)),$U744&lt;=DATEVALUE("9/30/20"&amp;RIGHT(BV$1,2))),AND($T744&lt;=DATEVALUE("10/1/20"&amp;RIGHT(BU$1,2)),$U744&gt;=DATEVALUE("9/30/20"&amp;RIGHT(BV$1,2)))),
IF(AND($T744&gt;=DATEVALUE("10/1/20"&amp;RIGHT(BU$1,2)),$U744&lt;=DATEVALUE("9/30/20"&amp;RIGHT(BV$1,2))),NETWORKDAYS($T744,$U744,Holidays!$J$3:$J$937),
IF(AND($T744&lt;DATEVALUE("10/1/20"&amp;RIGHT(BU$1,2)),$U744&lt;=DATEVALUE("9/30/20"&amp;RIGHT(BV$1,2))),NETWORKDAYS(DATEVALUE("10/1/20"&amp;RIGHT(BU$1,2)),$U744,Holidays!$J$3:$J$937),
IF($T744&lt;DATEVALUE("10/1/20"&amp;RIGHT(BU$1,2)),NETWORKDAYS(DATEVALUE("10/1/20"&amp;RIGHT(BU$1,2)),DATEVALUE("9/30/20"&amp;RIGHT(BV$1,2)),Holidays!$J$3:$J$937),
IF($T744&gt;=DATEVALUE("10/1/20"&amp;RIGHT(BU$1,2)),NETWORKDAYS($T744,DATEVALUE("9/30/20"&amp;RIGHT(BV$1,2)),Holidays!$J$3:$J$937),"")))),"")/(NETWORKDAYS($T744,$U744,Holidays!$J$3:$J$937)),0))</f>
        <v/>
      </c>
      <c r="BW744" s="87" t="str">
        <f>IF($Q744="","",IFERROR(IF(OR(AND($T744&gt;=DATEVALUE("10/1/20"&amp;RIGHT(BV$1,2)),$T744&lt;=DATEVALUE("9/30/20"&amp;RIGHT(BW$1,2))),AND($U744&gt;=DATEVALUE("10/1/20"&amp;RIGHT(BV$1,2)),$U744&lt;=DATEVALUE("9/30/20"&amp;RIGHT(BW$1,2))),AND($T744&lt;=DATEVALUE("10/1/20"&amp;RIGHT(BV$1,2)),$U744&gt;=DATEVALUE("9/30/20"&amp;RIGHT(BW$1,2)))),
IF(AND($T744&gt;=DATEVALUE("10/1/20"&amp;RIGHT(BV$1,2)),$U744&lt;=DATEVALUE("9/30/20"&amp;RIGHT(BW$1,2))),NETWORKDAYS($T744,$U744,Holidays!$J$3:$J$937),
IF(AND($T744&lt;DATEVALUE("10/1/20"&amp;RIGHT(BV$1,2)),$U744&lt;=DATEVALUE("9/30/20"&amp;RIGHT(BW$1,2))),NETWORKDAYS(DATEVALUE("10/1/20"&amp;RIGHT(BV$1,2)),$U744,Holidays!$J$3:$J$937),
IF($T744&lt;DATEVALUE("10/1/20"&amp;RIGHT(BV$1,2)),NETWORKDAYS(DATEVALUE("10/1/20"&amp;RIGHT(BV$1,2)),DATEVALUE("9/30/20"&amp;RIGHT(BW$1,2)),Holidays!$J$3:$J$937),
IF($T744&gt;=DATEVALUE("10/1/20"&amp;RIGHT(BV$1,2)),NETWORKDAYS($T744,DATEVALUE("9/30/20"&amp;RIGHT(BW$1,2)),Holidays!$J$3:$J$937),"")))),"")/(NETWORKDAYS($T744,$U744,Holidays!$J$3:$J$937)),0))</f>
        <v/>
      </c>
      <c r="BX744" s="87" t="str">
        <f>IF($Q744="","",IFERROR(IF(OR(AND($T744&gt;=DATEVALUE("10/1/20"&amp;RIGHT(BW$1,2)),$T744&lt;=DATEVALUE("9/30/20"&amp;RIGHT(BX$1,2))),AND($U744&gt;=DATEVALUE("10/1/20"&amp;RIGHT(BW$1,2)),$U744&lt;=DATEVALUE("9/30/20"&amp;RIGHT(BX$1,2))),AND($T744&lt;=DATEVALUE("10/1/20"&amp;RIGHT(BW$1,2)),$U744&gt;=DATEVALUE("9/30/20"&amp;RIGHT(BX$1,2)))),
IF(AND($T744&gt;=DATEVALUE("10/1/20"&amp;RIGHT(BW$1,2)),$U744&lt;=DATEVALUE("9/30/20"&amp;RIGHT(BX$1,2))),NETWORKDAYS($T744,$U744,Holidays!$J$3:$J$937),
IF(AND($T744&lt;DATEVALUE("10/1/20"&amp;RIGHT(BW$1,2)),$U744&lt;=DATEVALUE("9/30/20"&amp;RIGHT(BX$1,2))),NETWORKDAYS(DATEVALUE("10/1/20"&amp;RIGHT(BW$1,2)),$U744,Holidays!$J$3:$J$937),
IF($T744&lt;DATEVALUE("10/1/20"&amp;RIGHT(BW$1,2)),NETWORKDAYS(DATEVALUE("10/1/20"&amp;RIGHT(BW$1,2)),DATEVALUE("9/30/20"&amp;RIGHT(BX$1,2)),Holidays!$J$3:$J$937),
IF($T744&gt;=DATEVALUE("10/1/20"&amp;RIGHT(BW$1,2)),NETWORKDAYS($T744,DATEVALUE("9/30/20"&amp;RIGHT(BX$1,2)),Holidays!$J$3:$J$937),"")))),"")/(NETWORKDAYS($T744,$U744,Holidays!$J$3:$J$937)),0))</f>
        <v/>
      </c>
      <c r="BY744" s="87" t="str">
        <f>IF($Q744="","",IFERROR(IF(OR(AND($T744&gt;=DATEVALUE("10/1/20"&amp;RIGHT(BX$1,2)),$T744&lt;=DATEVALUE("9/30/20"&amp;RIGHT(BY$1,2))),AND($U744&gt;=DATEVALUE("10/1/20"&amp;RIGHT(BX$1,2)),$U744&lt;=DATEVALUE("9/30/20"&amp;RIGHT(BY$1,2))),AND($T744&lt;=DATEVALUE("10/1/20"&amp;RIGHT(BX$1,2)),$U744&gt;=DATEVALUE("9/30/20"&amp;RIGHT(BY$1,2)))),
IF(AND($T744&gt;=DATEVALUE("10/1/20"&amp;RIGHT(BX$1,2)),$U744&lt;=DATEVALUE("9/30/20"&amp;RIGHT(BY$1,2))),NETWORKDAYS($T744,$U744,Holidays!$J$3:$J$937),
IF(AND($T744&lt;DATEVALUE("10/1/20"&amp;RIGHT(BX$1,2)),$U744&lt;=DATEVALUE("9/30/20"&amp;RIGHT(BY$1,2))),NETWORKDAYS(DATEVALUE("10/1/20"&amp;RIGHT(BX$1,2)),$U744,Holidays!$J$3:$J$937),
IF($T744&lt;DATEVALUE("10/1/20"&amp;RIGHT(BX$1,2)),NETWORKDAYS(DATEVALUE("10/1/20"&amp;RIGHT(BX$1,2)),DATEVALUE("9/30/20"&amp;RIGHT(BY$1,2)),Holidays!$J$3:$J$937),
IF($T744&gt;=DATEVALUE("10/1/20"&amp;RIGHT(BX$1,2)),NETWORKDAYS($T744,DATEVALUE("9/30/20"&amp;RIGHT(BY$1,2)),Holidays!$J$3:$J$937),"")))),"")/(NETWORKDAYS($T744,$U744,Holidays!$J$3:$J$937)),0))</f>
        <v/>
      </c>
      <c r="BZ744" s="87" t="str">
        <f>IF($Q744="","",IFERROR(IF(OR(AND($T744&gt;=DATEVALUE("10/1/20"&amp;RIGHT(BY$1,2)),$T744&lt;=DATEVALUE("9/30/20"&amp;RIGHT(BZ$1,2))),AND($U744&gt;=DATEVALUE("10/1/20"&amp;RIGHT(BY$1,2)),$U744&lt;=DATEVALUE("9/30/20"&amp;RIGHT(BZ$1,2))),AND($T744&lt;=DATEVALUE("10/1/20"&amp;RIGHT(BY$1,2)),$U744&gt;=DATEVALUE("9/30/20"&amp;RIGHT(BZ$1,2)))),
IF(AND($T744&gt;=DATEVALUE("10/1/20"&amp;RIGHT(BY$1,2)),$U744&lt;=DATEVALUE("9/30/20"&amp;RIGHT(BZ$1,2))),NETWORKDAYS($T744,$U744,Holidays!$J$3:$J$937),
IF(AND($T744&lt;DATEVALUE("10/1/20"&amp;RIGHT(BY$1,2)),$U744&lt;=DATEVALUE("9/30/20"&amp;RIGHT(BZ$1,2))),NETWORKDAYS(DATEVALUE("10/1/20"&amp;RIGHT(BY$1,2)),$U744,Holidays!$J$3:$J$937),
IF($T744&lt;DATEVALUE("10/1/20"&amp;RIGHT(BY$1,2)),NETWORKDAYS(DATEVALUE("10/1/20"&amp;RIGHT(BY$1,2)),DATEVALUE("9/30/20"&amp;RIGHT(BZ$1,2)),Holidays!$J$3:$J$937),
IF($T744&gt;=DATEVALUE("10/1/20"&amp;RIGHT(BY$1,2)),NETWORKDAYS($T744,DATEVALUE("9/30/20"&amp;RIGHT(BZ$1,2)),Holidays!$J$3:$J$937),"")))),"")/(NETWORKDAYS($T744,$U744,Holidays!$J$3:$J$937)),0))</f>
        <v/>
      </c>
      <c r="CA744" s="87" t="str">
        <f>IF($Q744="","",IFERROR(IF(OR(AND($T744&gt;=DATEVALUE("10/1/20"&amp;RIGHT(BZ$1,2)),$T744&lt;=DATEVALUE("9/30/20"&amp;RIGHT(CA$1,2))),AND($U744&gt;=DATEVALUE("10/1/20"&amp;RIGHT(BZ$1,2)),$U744&lt;=DATEVALUE("9/30/20"&amp;RIGHT(CA$1,2))),AND($T744&lt;=DATEVALUE("10/1/20"&amp;RIGHT(BZ$1,2)),$U744&gt;=DATEVALUE("9/30/20"&amp;RIGHT(CA$1,2)))),
IF(AND($T744&gt;=DATEVALUE("10/1/20"&amp;RIGHT(BZ$1,2)),$U744&lt;=DATEVALUE("9/30/20"&amp;RIGHT(CA$1,2))),NETWORKDAYS($T744,$U744,Holidays!$J$3:$J$937),
IF(AND($T744&lt;DATEVALUE("10/1/20"&amp;RIGHT(BZ$1,2)),$U744&lt;=DATEVALUE("9/30/20"&amp;RIGHT(CA$1,2))),NETWORKDAYS(DATEVALUE("10/1/20"&amp;RIGHT(BZ$1,2)),$U744,Holidays!$J$3:$J$937),
IF($T744&lt;DATEVALUE("10/1/20"&amp;RIGHT(BZ$1,2)),NETWORKDAYS(DATEVALUE("10/1/20"&amp;RIGHT(BZ$1,2)),DATEVALUE("9/30/20"&amp;RIGHT(CA$1,2)),Holidays!$J$3:$J$937),
IF($T744&gt;=DATEVALUE("10/1/20"&amp;RIGHT(BZ$1,2)),NETWORKDAYS($T744,DATEVALUE("9/30/20"&amp;RIGHT(CA$1,2)),Holidays!$J$3:$J$937),"")))),"")/(NETWORKDAYS($T744,$U744,Holidays!$J$3:$J$937)),0))</f>
        <v/>
      </c>
      <c r="CB744" s="87" t="str">
        <f>IF($Q744="","",IFERROR(IF(OR(AND($T744&gt;=DATEVALUE("10/1/20"&amp;RIGHT(CA$1,2)),$T744&lt;=DATEVALUE("9/30/20"&amp;RIGHT(CB$1,2))),AND($U744&gt;=DATEVALUE("10/1/20"&amp;RIGHT(CA$1,2)),$U744&lt;=DATEVALUE("9/30/20"&amp;RIGHT(CB$1,2))),AND($T744&lt;=DATEVALUE("10/1/20"&amp;RIGHT(CA$1,2)),$U744&gt;=DATEVALUE("9/30/20"&amp;RIGHT(CB$1,2)))),
IF(AND($T744&gt;=DATEVALUE("10/1/20"&amp;RIGHT(CA$1,2)),$U744&lt;=DATEVALUE("9/30/20"&amp;RIGHT(CB$1,2))),NETWORKDAYS($T744,$U744,Holidays!$J$3:$J$937),
IF(AND($T744&lt;DATEVALUE("10/1/20"&amp;RIGHT(CA$1,2)),$U744&lt;=DATEVALUE("9/30/20"&amp;RIGHT(CB$1,2))),NETWORKDAYS(DATEVALUE("10/1/20"&amp;RIGHT(CA$1,2)),$U744,Holidays!$J$3:$J$937),
IF($T744&lt;DATEVALUE("10/1/20"&amp;RIGHT(CA$1,2)),NETWORKDAYS(DATEVALUE("10/1/20"&amp;RIGHT(CA$1,2)),DATEVALUE("9/30/20"&amp;RIGHT(CB$1,2)),Holidays!$J$3:$J$937),
IF($T744&gt;=DATEVALUE("10/1/20"&amp;RIGHT(CA$1,2)),NETWORKDAYS($T744,DATEVALUE("9/30/20"&amp;RIGHT(CB$1,2)),Holidays!$J$3:$J$937),"")))),"")/(NETWORKDAYS($T744,$U744,Holidays!$J$3:$J$937)),0))</f>
        <v/>
      </c>
    </row>
    <row r="745" spans="1:80">
      <c r="A745" s="97"/>
      <c r="B745" s="98" t="str">
        <f ca="1">IF(NOT($A745=""),OFFSET('WBS Reference &amp; User Procedure'!$A$1,MATCH($A745,'WBS Reference &amp; User Procedure'!$A:$A,0)-1,1),"")</f>
        <v/>
      </c>
      <c r="D745" s="97"/>
      <c r="T745" s="104" t="str">
        <f>IF(NOT(Q745=""),IF(NOT($S745=""),$S745,#REF!),"")</f>
        <v/>
      </c>
      <c r="U745" s="104" t="str">
        <f>IF(NOT(Q745=""),WORKDAY(T745,Q745,Holidays!$J$3:$J$937),"")</f>
        <v/>
      </c>
      <c r="V745" s="104"/>
      <c r="W745" s="104"/>
      <c r="X745" s="101" t="str">
        <f t="shared" si="167"/>
        <v/>
      </c>
      <c r="AL745" s="87" t="str">
        <f t="shared" ca="1" si="164"/>
        <v/>
      </c>
      <c r="AN745" s="87" t="str">
        <f t="shared" ca="1" si="165"/>
        <v/>
      </c>
      <c r="AO745" s="87" t="str">
        <f t="shared" ca="1" si="165"/>
        <v/>
      </c>
      <c r="AP745" s="87" t="str">
        <f t="shared" ca="1" si="165"/>
        <v/>
      </c>
      <c r="AQ745" s="87" t="str">
        <f t="shared" ca="1" si="165"/>
        <v/>
      </c>
      <c r="AR745" s="87" t="str">
        <f t="shared" ca="1" si="165"/>
        <v/>
      </c>
      <c r="AS745" s="87" t="str">
        <f t="shared" ca="1" si="165"/>
        <v/>
      </c>
      <c r="AT745" s="87" t="str">
        <f t="shared" ca="1" si="165"/>
        <v/>
      </c>
      <c r="AU745" s="87" t="str">
        <f t="shared" ca="1" si="165"/>
        <v/>
      </c>
      <c r="AV745" s="87" t="str">
        <f t="shared" ca="1" si="165"/>
        <v/>
      </c>
      <c r="AW745" s="87" t="str">
        <f t="shared" ca="1" si="165"/>
        <v/>
      </c>
      <c r="AX745" s="87" t="str">
        <f t="shared" ca="1" si="166"/>
        <v/>
      </c>
      <c r="AY745" s="87" t="str">
        <f t="shared" ca="1" si="166"/>
        <v/>
      </c>
      <c r="AZ745" s="87" t="str">
        <f t="shared" ca="1" si="166"/>
        <v/>
      </c>
      <c r="BA745" s="87" t="str">
        <f t="shared" ca="1" si="166"/>
        <v/>
      </c>
      <c r="BB745" s="87" t="str">
        <f t="shared" ca="1" si="166"/>
        <v/>
      </c>
      <c r="BC745" s="87" t="str">
        <f t="shared" ca="1" si="166"/>
        <v/>
      </c>
      <c r="BD745" s="87" t="str">
        <f t="shared" ca="1" si="166"/>
        <v/>
      </c>
      <c r="BE745" s="87" t="str">
        <f t="shared" ca="1" si="166"/>
        <v/>
      </c>
      <c r="BF745" s="87" t="str">
        <f t="shared" ca="1" si="166"/>
        <v/>
      </c>
      <c r="BG745" s="87" t="str">
        <f t="shared" ca="1" si="166"/>
        <v/>
      </c>
      <c r="BI745" s="87" t="str">
        <f>IF($Q745="","",IFERROR(IF(OR(AND($T745&gt;=DATEVALUE("10/1/20"&amp;RIGHT(BH$1,2)),$T745&lt;=DATEVALUE("9/30/20"&amp;RIGHT(BI$1,2))),AND($U745&gt;=DATEVALUE("10/1/20"&amp;RIGHT(BH$1,2)),$U745&lt;=DATEVALUE("9/30/20"&amp;RIGHT(BI$1,2))),AND($T745&lt;=DATEVALUE("10/1/20"&amp;RIGHT(BH$1,2)),$U745&gt;=DATEVALUE("9/30/20"&amp;RIGHT(BI$1,2)))),
IF(AND($T745&gt;=DATEVALUE("10/1/20"&amp;RIGHT(BH$1,2)),$U745&lt;=DATEVALUE("9/30/20"&amp;RIGHT(BI$1,2))),NETWORKDAYS($T745,$U745,Holidays!$J$3:$J$937),
IF(AND($T745&lt;DATEVALUE("10/1/20"&amp;RIGHT(BH$1,2)),$U745&lt;=DATEVALUE("9/30/20"&amp;RIGHT(BI$1,2))),NETWORKDAYS(DATEVALUE("10/1/20"&amp;RIGHT(BH$1,2)),$U745,Holidays!$J$3:$J$937),
IF($T745&lt;DATEVALUE("10/1/20"&amp;RIGHT(BH$1,2)),NETWORKDAYS(DATEVALUE("10/1/20"&amp;RIGHT(BH$1,2)),DATEVALUE("9/30/20"&amp;RIGHT(BI$1,2)),Holidays!$J$3:$J$937),
IF($T745&gt;=DATEVALUE("10/1/20"&amp;RIGHT(BH$1,2)),NETWORKDAYS($T745,DATEVALUE("9/30/20"&amp;RIGHT(BI$1,2)),Holidays!$J$3:$J$937),"")))),"")/(NETWORKDAYS($T745,$U745,Holidays!$J$3:$J$937)),0))</f>
        <v/>
      </c>
      <c r="BJ745" s="87" t="str">
        <f>IF($Q745="","",IFERROR(IF(OR(AND($T745&gt;=DATEVALUE("10/1/20"&amp;RIGHT(BI$1,2)),$T745&lt;=DATEVALUE("9/30/20"&amp;RIGHT(BJ$1,2))),AND($U745&gt;=DATEVALUE("10/1/20"&amp;RIGHT(BI$1,2)),$U745&lt;=DATEVALUE("9/30/20"&amp;RIGHT(BJ$1,2))),AND($T745&lt;=DATEVALUE("10/1/20"&amp;RIGHT(BI$1,2)),$U745&gt;=DATEVALUE("9/30/20"&amp;RIGHT(BJ$1,2)))),
IF(AND($T745&gt;=DATEVALUE("10/1/20"&amp;RIGHT(BI$1,2)),$U745&lt;=DATEVALUE("9/30/20"&amp;RIGHT(BJ$1,2))),NETWORKDAYS($T745,$U745,Holidays!$J$3:$J$937),
IF(AND($T745&lt;DATEVALUE("10/1/20"&amp;RIGHT(BI$1,2)),$U745&lt;=DATEVALUE("9/30/20"&amp;RIGHT(BJ$1,2))),NETWORKDAYS(DATEVALUE("10/1/20"&amp;RIGHT(BI$1,2)),$U745,Holidays!$J$3:$J$937),
IF($T745&lt;DATEVALUE("10/1/20"&amp;RIGHT(BI$1,2)),NETWORKDAYS(DATEVALUE("10/1/20"&amp;RIGHT(BI$1,2)),DATEVALUE("9/30/20"&amp;RIGHT(BJ$1,2)),Holidays!$J$3:$J$937),
IF($T745&gt;=DATEVALUE("10/1/20"&amp;RIGHT(BI$1,2)),NETWORKDAYS($T745,DATEVALUE("9/30/20"&amp;RIGHT(BJ$1,2)),Holidays!$J$3:$J$937),"")))),"")/(NETWORKDAYS($T745,$U745,Holidays!$J$3:$J$937)),0))</f>
        <v/>
      </c>
      <c r="BK745" s="87" t="str">
        <f>IF($Q745="","",IFERROR(IF(OR(AND($T745&gt;=DATEVALUE("10/1/20"&amp;RIGHT(BJ$1,2)),$T745&lt;=DATEVALUE("9/30/20"&amp;RIGHT(BK$1,2))),AND($U745&gt;=DATEVALUE("10/1/20"&amp;RIGHT(BJ$1,2)),$U745&lt;=DATEVALUE("9/30/20"&amp;RIGHT(BK$1,2))),AND($T745&lt;=DATEVALUE("10/1/20"&amp;RIGHT(BJ$1,2)),$U745&gt;=DATEVALUE("9/30/20"&amp;RIGHT(BK$1,2)))),
IF(AND($T745&gt;=DATEVALUE("10/1/20"&amp;RIGHT(BJ$1,2)),$U745&lt;=DATEVALUE("9/30/20"&amp;RIGHT(BK$1,2))),NETWORKDAYS($T745,$U745,Holidays!$J$3:$J$937),
IF(AND($T745&lt;DATEVALUE("10/1/20"&amp;RIGHT(BJ$1,2)),$U745&lt;=DATEVALUE("9/30/20"&amp;RIGHT(BK$1,2))),NETWORKDAYS(DATEVALUE("10/1/20"&amp;RIGHT(BJ$1,2)),$U745,Holidays!$J$3:$J$937),
IF($T745&lt;DATEVALUE("10/1/20"&amp;RIGHT(BJ$1,2)),NETWORKDAYS(DATEVALUE("10/1/20"&amp;RIGHT(BJ$1,2)),DATEVALUE("9/30/20"&amp;RIGHT(BK$1,2)),Holidays!$J$3:$J$937),
IF($T745&gt;=DATEVALUE("10/1/20"&amp;RIGHT(BJ$1,2)),NETWORKDAYS($T745,DATEVALUE("9/30/20"&amp;RIGHT(BK$1,2)),Holidays!$J$3:$J$937),"")))),"")/(NETWORKDAYS($T745,$U745,Holidays!$J$3:$J$937)),0))</f>
        <v/>
      </c>
      <c r="BL745" s="87" t="str">
        <f>IF($Q745="","",IFERROR(IF(OR(AND($T745&gt;=DATEVALUE("10/1/20"&amp;RIGHT(BK$1,2)),$T745&lt;=DATEVALUE("9/30/20"&amp;RIGHT(BL$1,2))),AND($U745&gt;=DATEVALUE("10/1/20"&amp;RIGHT(BK$1,2)),$U745&lt;=DATEVALUE("9/30/20"&amp;RIGHT(BL$1,2))),AND($T745&lt;=DATEVALUE("10/1/20"&amp;RIGHT(BK$1,2)),$U745&gt;=DATEVALUE("9/30/20"&amp;RIGHT(BL$1,2)))),
IF(AND($T745&gt;=DATEVALUE("10/1/20"&amp;RIGHT(BK$1,2)),$U745&lt;=DATEVALUE("9/30/20"&amp;RIGHT(BL$1,2))),NETWORKDAYS($T745,$U745,Holidays!$J$3:$J$937),
IF(AND($T745&lt;DATEVALUE("10/1/20"&amp;RIGHT(BK$1,2)),$U745&lt;=DATEVALUE("9/30/20"&amp;RIGHT(BL$1,2))),NETWORKDAYS(DATEVALUE("10/1/20"&amp;RIGHT(BK$1,2)),$U745,Holidays!$J$3:$J$937),
IF($T745&lt;DATEVALUE("10/1/20"&amp;RIGHT(BK$1,2)),NETWORKDAYS(DATEVALUE("10/1/20"&amp;RIGHT(BK$1,2)),DATEVALUE("9/30/20"&amp;RIGHT(BL$1,2)),Holidays!$J$3:$J$937),
IF($T745&gt;=DATEVALUE("10/1/20"&amp;RIGHT(BK$1,2)),NETWORKDAYS($T745,DATEVALUE("9/30/20"&amp;RIGHT(BL$1,2)),Holidays!$J$3:$J$937),"")))),"")/(NETWORKDAYS($T745,$U745,Holidays!$J$3:$J$937)),0))</f>
        <v/>
      </c>
      <c r="BM745" s="87" t="str">
        <f>IF($Q745="","",IFERROR(IF(OR(AND($T745&gt;=DATEVALUE("10/1/20"&amp;RIGHT(BL$1,2)),$T745&lt;=DATEVALUE("9/30/20"&amp;RIGHT(BM$1,2))),AND($U745&gt;=DATEVALUE("10/1/20"&amp;RIGHT(BL$1,2)),$U745&lt;=DATEVALUE("9/30/20"&amp;RIGHT(BM$1,2))),AND($T745&lt;=DATEVALUE("10/1/20"&amp;RIGHT(BL$1,2)),$U745&gt;=DATEVALUE("9/30/20"&amp;RIGHT(BM$1,2)))),
IF(AND($T745&gt;=DATEVALUE("10/1/20"&amp;RIGHT(BL$1,2)),$U745&lt;=DATEVALUE("9/30/20"&amp;RIGHT(BM$1,2))),NETWORKDAYS($T745,$U745,Holidays!$J$3:$J$937),
IF(AND($T745&lt;DATEVALUE("10/1/20"&amp;RIGHT(BL$1,2)),$U745&lt;=DATEVALUE("9/30/20"&amp;RIGHT(BM$1,2))),NETWORKDAYS(DATEVALUE("10/1/20"&amp;RIGHT(BL$1,2)),$U745,Holidays!$J$3:$J$937),
IF($T745&lt;DATEVALUE("10/1/20"&amp;RIGHT(BL$1,2)),NETWORKDAYS(DATEVALUE("10/1/20"&amp;RIGHT(BL$1,2)),DATEVALUE("9/30/20"&amp;RIGHT(BM$1,2)),Holidays!$J$3:$J$937),
IF($T745&gt;=DATEVALUE("10/1/20"&amp;RIGHT(BL$1,2)),NETWORKDAYS($T745,DATEVALUE("9/30/20"&amp;RIGHT(BM$1,2)),Holidays!$J$3:$J$937),"")))),"")/(NETWORKDAYS($T745,$U745,Holidays!$J$3:$J$937)),0))</f>
        <v/>
      </c>
      <c r="BN745" s="87" t="str">
        <f>IF($Q745="","",IFERROR(IF(OR(AND($T745&gt;=DATEVALUE("10/1/20"&amp;RIGHT(BM$1,2)),$T745&lt;=DATEVALUE("9/30/20"&amp;RIGHT(BN$1,2))),AND($U745&gt;=DATEVALUE("10/1/20"&amp;RIGHT(BM$1,2)),$U745&lt;=DATEVALUE("9/30/20"&amp;RIGHT(BN$1,2))),AND($T745&lt;=DATEVALUE("10/1/20"&amp;RIGHT(BM$1,2)),$U745&gt;=DATEVALUE("9/30/20"&amp;RIGHT(BN$1,2)))),
IF(AND($T745&gt;=DATEVALUE("10/1/20"&amp;RIGHT(BM$1,2)),$U745&lt;=DATEVALUE("9/30/20"&amp;RIGHT(BN$1,2))),NETWORKDAYS($T745,$U745,Holidays!$J$3:$J$937),
IF(AND($T745&lt;DATEVALUE("10/1/20"&amp;RIGHT(BM$1,2)),$U745&lt;=DATEVALUE("9/30/20"&amp;RIGHT(BN$1,2))),NETWORKDAYS(DATEVALUE("10/1/20"&amp;RIGHT(BM$1,2)),$U745,Holidays!$J$3:$J$937),
IF($T745&lt;DATEVALUE("10/1/20"&amp;RIGHT(BM$1,2)),NETWORKDAYS(DATEVALUE("10/1/20"&amp;RIGHT(BM$1,2)),DATEVALUE("9/30/20"&amp;RIGHT(BN$1,2)),Holidays!$J$3:$J$937),
IF($T745&gt;=DATEVALUE("10/1/20"&amp;RIGHT(BM$1,2)),NETWORKDAYS($T745,DATEVALUE("9/30/20"&amp;RIGHT(BN$1,2)),Holidays!$J$3:$J$937),"")))),"")/(NETWORKDAYS($T745,$U745,Holidays!$J$3:$J$937)),0))</f>
        <v/>
      </c>
      <c r="BO745" s="87" t="str">
        <f>IF($Q745="","",IFERROR(IF(OR(AND($T745&gt;=DATEVALUE("10/1/20"&amp;RIGHT(BN$1,2)),$T745&lt;=DATEVALUE("9/30/20"&amp;RIGHT(BO$1,2))),AND($U745&gt;=DATEVALUE("10/1/20"&amp;RIGHT(BN$1,2)),$U745&lt;=DATEVALUE("9/30/20"&amp;RIGHT(BO$1,2))),AND($T745&lt;=DATEVALUE("10/1/20"&amp;RIGHT(BN$1,2)),$U745&gt;=DATEVALUE("9/30/20"&amp;RIGHT(BO$1,2)))),
IF(AND($T745&gt;=DATEVALUE("10/1/20"&amp;RIGHT(BN$1,2)),$U745&lt;=DATEVALUE("9/30/20"&amp;RIGHT(BO$1,2))),NETWORKDAYS($T745,$U745,Holidays!$J$3:$J$937),
IF(AND($T745&lt;DATEVALUE("10/1/20"&amp;RIGHT(BN$1,2)),$U745&lt;=DATEVALUE("9/30/20"&amp;RIGHT(BO$1,2))),NETWORKDAYS(DATEVALUE("10/1/20"&amp;RIGHT(BN$1,2)),$U745,Holidays!$J$3:$J$937),
IF($T745&lt;DATEVALUE("10/1/20"&amp;RIGHT(BN$1,2)),NETWORKDAYS(DATEVALUE("10/1/20"&amp;RIGHT(BN$1,2)),DATEVALUE("9/30/20"&amp;RIGHT(BO$1,2)),Holidays!$J$3:$J$937),
IF($T745&gt;=DATEVALUE("10/1/20"&amp;RIGHT(BN$1,2)),NETWORKDAYS($T745,DATEVALUE("9/30/20"&amp;RIGHT(BO$1,2)),Holidays!$J$3:$J$937),"")))),"")/(NETWORKDAYS($T745,$U745,Holidays!$J$3:$J$937)),0))</f>
        <v/>
      </c>
      <c r="BP745" s="87" t="str">
        <f>IF($Q745="","",IFERROR(IF(OR(AND($T745&gt;=DATEVALUE("10/1/20"&amp;RIGHT(BO$1,2)),$T745&lt;=DATEVALUE("9/30/20"&amp;RIGHT(BP$1,2))),AND($U745&gt;=DATEVALUE("10/1/20"&amp;RIGHT(BO$1,2)),$U745&lt;=DATEVALUE("9/30/20"&amp;RIGHT(BP$1,2))),AND($T745&lt;=DATEVALUE("10/1/20"&amp;RIGHT(BO$1,2)),$U745&gt;=DATEVALUE("9/30/20"&amp;RIGHT(BP$1,2)))),
IF(AND($T745&gt;=DATEVALUE("10/1/20"&amp;RIGHT(BO$1,2)),$U745&lt;=DATEVALUE("9/30/20"&amp;RIGHT(BP$1,2))),NETWORKDAYS($T745,$U745,Holidays!$J$3:$J$937),
IF(AND($T745&lt;DATEVALUE("10/1/20"&amp;RIGHT(BO$1,2)),$U745&lt;=DATEVALUE("9/30/20"&amp;RIGHT(BP$1,2))),NETWORKDAYS(DATEVALUE("10/1/20"&amp;RIGHT(BO$1,2)),$U745,Holidays!$J$3:$J$937),
IF($T745&lt;DATEVALUE("10/1/20"&amp;RIGHT(BO$1,2)),NETWORKDAYS(DATEVALUE("10/1/20"&amp;RIGHT(BO$1,2)),DATEVALUE("9/30/20"&amp;RIGHT(BP$1,2)),Holidays!$J$3:$J$937),
IF($T745&gt;=DATEVALUE("10/1/20"&amp;RIGHT(BO$1,2)),NETWORKDAYS($T745,DATEVALUE("9/30/20"&amp;RIGHT(BP$1,2)),Holidays!$J$3:$J$937),"")))),"")/(NETWORKDAYS($T745,$U745,Holidays!$J$3:$J$937)),0))</f>
        <v/>
      </c>
      <c r="BQ745" s="87" t="str">
        <f>IF($Q745="","",IFERROR(IF(OR(AND($T745&gt;=DATEVALUE("10/1/20"&amp;RIGHT(BP$1,2)),$T745&lt;=DATEVALUE("9/30/20"&amp;RIGHT(BQ$1,2))),AND($U745&gt;=DATEVALUE("10/1/20"&amp;RIGHT(BP$1,2)),$U745&lt;=DATEVALUE("9/30/20"&amp;RIGHT(BQ$1,2))),AND($T745&lt;=DATEVALUE("10/1/20"&amp;RIGHT(BP$1,2)),$U745&gt;=DATEVALUE("9/30/20"&amp;RIGHT(BQ$1,2)))),
IF(AND($T745&gt;=DATEVALUE("10/1/20"&amp;RIGHT(BP$1,2)),$U745&lt;=DATEVALUE("9/30/20"&amp;RIGHT(BQ$1,2))),NETWORKDAYS($T745,$U745,Holidays!$J$3:$J$937),
IF(AND($T745&lt;DATEVALUE("10/1/20"&amp;RIGHT(BP$1,2)),$U745&lt;=DATEVALUE("9/30/20"&amp;RIGHT(BQ$1,2))),NETWORKDAYS(DATEVALUE("10/1/20"&amp;RIGHT(BP$1,2)),$U745,Holidays!$J$3:$J$937),
IF($T745&lt;DATEVALUE("10/1/20"&amp;RIGHT(BP$1,2)),NETWORKDAYS(DATEVALUE("10/1/20"&amp;RIGHT(BP$1,2)),DATEVALUE("9/30/20"&amp;RIGHT(BQ$1,2)),Holidays!$J$3:$J$937),
IF($T745&gt;=DATEVALUE("10/1/20"&amp;RIGHT(BP$1,2)),NETWORKDAYS($T745,DATEVALUE("9/30/20"&amp;RIGHT(BQ$1,2)),Holidays!$J$3:$J$937),"")))),"")/(NETWORKDAYS($T745,$U745,Holidays!$J$3:$J$937)),0))</f>
        <v/>
      </c>
      <c r="BR745" s="87" t="str">
        <f>IF($Q745="","",IFERROR(IF(OR(AND($T745&gt;=DATEVALUE("10/1/20"&amp;RIGHT(BQ$1,2)),$T745&lt;=DATEVALUE("9/30/20"&amp;RIGHT(BR$1,2))),AND($U745&gt;=DATEVALUE("10/1/20"&amp;RIGHT(BQ$1,2)),$U745&lt;=DATEVALUE("9/30/20"&amp;RIGHT(BR$1,2))),AND($T745&lt;=DATEVALUE("10/1/20"&amp;RIGHT(BQ$1,2)),$U745&gt;=DATEVALUE("9/30/20"&amp;RIGHT(BR$1,2)))),
IF(AND($T745&gt;=DATEVALUE("10/1/20"&amp;RIGHT(BQ$1,2)),$U745&lt;=DATEVALUE("9/30/20"&amp;RIGHT(BR$1,2))),NETWORKDAYS($T745,$U745,Holidays!$J$3:$J$937),
IF(AND($T745&lt;DATEVALUE("10/1/20"&amp;RIGHT(BQ$1,2)),$U745&lt;=DATEVALUE("9/30/20"&amp;RIGHT(BR$1,2))),NETWORKDAYS(DATEVALUE("10/1/20"&amp;RIGHT(BQ$1,2)),$U745,Holidays!$J$3:$J$937),
IF($T745&lt;DATEVALUE("10/1/20"&amp;RIGHT(BQ$1,2)),NETWORKDAYS(DATEVALUE("10/1/20"&amp;RIGHT(BQ$1,2)),DATEVALUE("9/30/20"&amp;RIGHT(BR$1,2)),Holidays!$J$3:$J$937),
IF($T745&gt;=DATEVALUE("10/1/20"&amp;RIGHT(BQ$1,2)),NETWORKDAYS($T745,DATEVALUE("9/30/20"&amp;RIGHT(BR$1,2)),Holidays!$J$3:$J$937),"")))),"")/(NETWORKDAYS($T745,$U745,Holidays!$J$3:$J$937)),0))</f>
        <v/>
      </c>
      <c r="BS745" s="87" t="str">
        <f>IF($Q745="","",IFERROR(IF(OR(AND($T745&gt;=DATEVALUE("10/1/20"&amp;RIGHT(BR$1,2)),$T745&lt;=DATEVALUE("9/30/20"&amp;RIGHT(BS$1,2))),AND($U745&gt;=DATEVALUE("10/1/20"&amp;RIGHT(BR$1,2)),$U745&lt;=DATEVALUE("9/30/20"&amp;RIGHT(BS$1,2))),AND($T745&lt;=DATEVALUE("10/1/20"&amp;RIGHT(BR$1,2)),$U745&gt;=DATEVALUE("9/30/20"&amp;RIGHT(BS$1,2)))),
IF(AND($T745&gt;=DATEVALUE("10/1/20"&amp;RIGHT(BR$1,2)),$U745&lt;=DATEVALUE("9/30/20"&amp;RIGHT(BS$1,2))),NETWORKDAYS($T745,$U745,Holidays!$J$3:$J$937),
IF(AND($T745&lt;DATEVALUE("10/1/20"&amp;RIGHT(BR$1,2)),$U745&lt;=DATEVALUE("9/30/20"&amp;RIGHT(BS$1,2))),NETWORKDAYS(DATEVALUE("10/1/20"&amp;RIGHT(BR$1,2)),$U745,Holidays!$J$3:$J$937),
IF($T745&lt;DATEVALUE("10/1/20"&amp;RIGHT(BR$1,2)),NETWORKDAYS(DATEVALUE("10/1/20"&amp;RIGHT(BR$1,2)),DATEVALUE("9/30/20"&amp;RIGHT(BS$1,2)),Holidays!$J$3:$J$937),
IF($T745&gt;=DATEVALUE("10/1/20"&amp;RIGHT(BR$1,2)),NETWORKDAYS($T745,DATEVALUE("9/30/20"&amp;RIGHT(BS$1,2)),Holidays!$J$3:$J$937),"")))),"")/(NETWORKDAYS($T745,$U745,Holidays!$J$3:$J$937)),0))</f>
        <v/>
      </c>
      <c r="BT745" s="87" t="str">
        <f>IF($Q745="","",IFERROR(IF(OR(AND($T745&gt;=DATEVALUE("10/1/20"&amp;RIGHT(BS$1,2)),$T745&lt;=DATEVALUE("9/30/20"&amp;RIGHT(BT$1,2))),AND($U745&gt;=DATEVALUE("10/1/20"&amp;RIGHT(BS$1,2)),$U745&lt;=DATEVALUE("9/30/20"&amp;RIGHT(BT$1,2))),AND($T745&lt;=DATEVALUE("10/1/20"&amp;RIGHT(BS$1,2)),$U745&gt;=DATEVALUE("9/30/20"&amp;RIGHT(BT$1,2)))),
IF(AND($T745&gt;=DATEVALUE("10/1/20"&amp;RIGHT(BS$1,2)),$U745&lt;=DATEVALUE("9/30/20"&amp;RIGHT(BT$1,2))),NETWORKDAYS($T745,$U745,Holidays!$J$3:$J$937),
IF(AND($T745&lt;DATEVALUE("10/1/20"&amp;RIGHT(BS$1,2)),$U745&lt;=DATEVALUE("9/30/20"&amp;RIGHT(BT$1,2))),NETWORKDAYS(DATEVALUE("10/1/20"&amp;RIGHT(BS$1,2)),$U745,Holidays!$J$3:$J$937),
IF($T745&lt;DATEVALUE("10/1/20"&amp;RIGHT(BS$1,2)),NETWORKDAYS(DATEVALUE("10/1/20"&amp;RIGHT(BS$1,2)),DATEVALUE("9/30/20"&amp;RIGHT(BT$1,2)),Holidays!$J$3:$J$937),
IF($T745&gt;=DATEVALUE("10/1/20"&amp;RIGHT(BS$1,2)),NETWORKDAYS($T745,DATEVALUE("9/30/20"&amp;RIGHT(BT$1,2)),Holidays!$J$3:$J$937),"")))),"")/(NETWORKDAYS($T745,$U745,Holidays!$J$3:$J$937)),0))</f>
        <v/>
      </c>
      <c r="BU745" s="87" t="str">
        <f>IF($Q745="","",IFERROR(IF(OR(AND($T745&gt;=DATEVALUE("10/1/20"&amp;RIGHT(BT$1,2)),$T745&lt;=DATEVALUE("9/30/20"&amp;RIGHT(BU$1,2))),AND($U745&gt;=DATEVALUE("10/1/20"&amp;RIGHT(BT$1,2)),$U745&lt;=DATEVALUE("9/30/20"&amp;RIGHT(BU$1,2))),AND($T745&lt;=DATEVALUE("10/1/20"&amp;RIGHT(BT$1,2)),$U745&gt;=DATEVALUE("9/30/20"&amp;RIGHT(BU$1,2)))),
IF(AND($T745&gt;=DATEVALUE("10/1/20"&amp;RIGHT(BT$1,2)),$U745&lt;=DATEVALUE("9/30/20"&amp;RIGHT(BU$1,2))),NETWORKDAYS($T745,$U745,Holidays!$J$3:$J$937),
IF(AND($T745&lt;DATEVALUE("10/1/20"&amp;RIGHT(BT$1,2)),$U745&lt;=DATEVALUE("9/30/20"&amp;RIGHT(BU$1,2))),NETWORKDAYS(DATEVALUE("10/1/20"&amp;RIGHT(BT$1,2)),$U745,Holidays!$J$3:$J$937),
IF($T745&lt;DATEVALUE("10/1/20"&amp;RIGHT(BT$1,2)),NETWORKDAYS(DATEVALUE("10/1/20"&amp;RIGHT(BT$1,2)),DATEVALUE("9/30/20"&amp;RIGHT(BU$1,2)),Holidays!$J$3:$J$937),
IF($T745&gt;=DATEVALUE("10/1/20"&amp;RIGHT(BT$1,2)),NETWORKDAYS($T745,DATEVALUE("9/30/20"&amp;RIGHT(BU$1,2)),Holidays!$J$3:$J$937),"")))),"")/(NETWORKDAYS($T745,$U745,Holidays!$J$3:$J$937)),0))</f>
        <v/>
      </c>
      <c r="BV745" s="87" t="str">
        <f>IF($Q745="","",IFERROR(IF(OR(AND($T745&gt;=DATEVALUE("10/1/20"&amp;RIGHT(BU$1,2)),$T745&lt;=DATEVALUE("9/30/20"&amp;RIGHT(BV$1,2))),AND($U745&gt;=DATEVALUE("10/1/20"&amp;RIGHT(BU$1,2)),$U745&lt;=DATEVALUE("9/30/20"&amp;RIGHT(BV$1,2))),AND($T745&lt;=DATEVALUE("10/1/20"&amp;RIGHT(BU$1,2)),$U745&gt;=DATEVALUE("9/30/20"&amp;RIGHT(BV$1,2)))),
IF(AND($T745&gt;=DATEVALUE("10/1/20"&amp;RIGHT(BU$1,2)),$U745&lt;=DATEVALUE("9/30/20"&amp;RIGHT(BV$1,2))),NETWORKDAYS($T745,$U745,Holidays!$J$3:$J$937),
IF(AND($T745&lt;DATEVALUE("10/1/20"&amp;RIGHT(BU$1,2)),$U745&lt;=DATEVALUE("9/30/20"&amp;RIGHT(BV$1,2))),NETWORKDAYS(DATEVALUE("10/1/20"&amp;RIGHT(BU$1,2)),$U745,Holidays!$J$3:$J$937),
IF($T745&lt;DATEVALUE("10/1/20"&amp;RIGHT(BU$1,2)),NETWORKDAYS(DATEVALUE("10/1/20"&amp;RIGHT(BU$1,2)),DATEVALUE("9/30/20"&amp;RIGHT(BV$1,2)),Holidays!$J$3:$J$937),
IF($T745&gt;=DATEVALUE("10/1/20"&amp;RIGHT(BU$1,2)),NETWORKDAYS($T745,DATEVALUE("9/30/20"&amp;RIGHT(BV$1,2)),Holidays!$J$3:$J$937),"")))),"")/(NETWORKDAYS($T745,$U745,Holidays!$J$3:$J$937)),0))</f>
        <v/>
      </c>
      <c r="BW745" s="87" t="str">
        <f>IF($Q745="","",IFERROR(IF(OR(AND($T745&gt;=DATEVALUE("10/1/20"&amp;RIGHT(BV$1,2)),$T745&lt;=DATEVALUE("9/30/20"&amp;RIGHT(BW$1,2))),AND($U745&gt;=DATEVALUE("10/1/20"&amp;RIGHT(BV$1,2)),$U745&lt;=DATEVALUE("9/30/20"&amp;RIGHT(BW$1,2))),AND($T745&lt;=DATEVALUE("10/1/20"&amp;RIGHT(BV$1,2)),$U745&gt;=DATEVALUE("9/30/20"&amp;RIGHT(BW$1,2)))),
IF(AND($T745&gt;=DATEVALUE("10/1/20"&amp;RIGHT(BV$1,2)),$U745&lt;=DATEVALUE("9/30/20"&amp;RIGHT(BW$1,2))),NETWORKDAYS($T745,$U745,Holidays!$J$3:$J$937),
IF(AND($T745&lt;DATEVALUE("10/1/20"&amp;RIGHT(BV$1,2)),$U745&lt;=DATEVALUE("9/30/20"&amp;RIGHT(BW$1,2))),NETWORKDAYS(DATEVALUE("10/1/20"&amp;RIGHT(BV$1,2)),$U745,Holidays!$J$3:$J$937),
IF($T745&lt;DATEVALUE("10/1/20"&amp;RIGHT(BV$1,2)),NETWORKDAYS(DATEVALUE("10/1/20"&amp;RIGHT(BV$1,2)),DATEVALUE("9/30/20"&amp;RIGHT(BW$1,2)),Holidays!$J$3:$J$937),
IF($T745&gt;=DATEVALUE("10/1/20"&amp;RIGHT(BV$1,2)),NETWORKDAYS($T745,DATEVALUE("9/30/20"&amp;RIGHT(BW$1,2)),Holidays!$J$3:$J$937),"")))),"")/(NETWORKDAYS($T745,$U745,Holidays!$J$3:$J$937)),0))</f>
        <v/>
      </c>
      <c r="BX745" s="87" t="str">
        <f>IF($Q745="","",IFERROR(IF(OR(AND($T745&gt;=DATEVALUE("10/1/20"&amp;RIGHT(BW$1,2)),$T745&lt;=DATEVALUE("9/30/20"&amp;RIGHT(BX$1,2))),AND($U745&gt;=DATEVALUE("10/1/20"&amp;RIGHT(BW$1,2)),$U745&lt;=DATEVALUE("9/30/20"&amp;RIGHT(BX$1,2))),AND($T745&lt;=DATEVALUE("10/1/20"&amp;RIGHT(BW$1,2)),$U745&gt;=DATEVALUE("9/30/20"&amp;RIGHT(BX$1,2)))),
IF(AND($T745&gt;=DATEVALUE("10/1/20"&amp;RIGHT(BW$1,2)),$U745&lt;=DATEVALUE("9/30/20"&amp;RIGHT(BX$1,2))),NETWORKDAYS($T745,$U745,Holidays!$J$3:$J$937),
IF(AND($T745&lt;DATEVALUE("10/1/20"&amp;RIGHT(BW$1,2)),$U745&lt;=DATEVALUE("9/30/20"&amp;RIGHT(BX$1,2))),NETWORKDAYS(DATEVALUE("10/1/20"&amp;RIGHT(BW$1,2)),$U745,Holidays!$J$3:$J$937),
IF($T745&lt;DATEVALUE("10/1/20"&amp;RIGHT(BW$1,2)),NETWORKDAYS(DATEVALUE("10/1/20"&amp;RIGHT(BW$1,2)),DATEVALUE("9/30/20"&amp;RIGHT(BX$1,2)),Holidays!$J$3:$J$937),
IF($T745&gt;=DATEVALUE("10/1/20"&amp;RIGHT(BW$1,2)),NETWORKDAYS($T745,DATEVALUE("9/30/20"&amp;RIGHT(BX$1,2)),Holidays!$J$3:$J$937),"")))),"")/(NETWORKDAYS($T745,$U745,Holidays!$J$3:$J$937)),0))</f>
        <v/>
      </c>
      <c r="BY745" s="87" t="str">
        <f>IF($Q745="","",IFERROR(IF(OR(AND($T745&gt;=DATEVALUE("10/1/20"&amp;RIGHT(BX$1,2)),$T745&lt;=DATEVALUE("9/30/20"&amp;RIGHT(BY$1,2))),AND($U745&gt;=DATEVALUE("10/1/20"&amp;RIGHT(BX$1,2)),$U745&lt;=DATEVALUE("9/30/20"&amp;RIGHT(BY$1,2))),AND($T745&lt;=DATEVALUE("10/1/20"&amp;RIGHT(BX$1,2)),$U745&gt;=DATEVALUE("9/30/20"&amp;RIGHT(BY$1,2)))),
IF(AND($T745&gt;=DATEVALUE("10/1/20"&amp;RIGHT(BX$1,2)),$U745&lt;=DATEVALUE("9/30/20"&amp;RIGHT(BY$1,2))),NETWORKDAYS($T745,$U745,Holidays!$J$3:$J$937),
IF(AND($T745&lt;DATEVALUE("10/1/20"&amp;RIGHT(BX$1,2)),$U745&lt;=DATEVALUE("9/30/20"&amp;RIGHT(BY$1,2))),NETWORKDAYS(DATEVALUE("10/1/20"&amp;RIGHT(BX$1,2)),$U745,Holidays!$J$3:$J$937),
IF($T745&lt;DATEVALUE("10/1/20"&amp;RIGHT(BX$1,2)),NETWORKDAYS(DATEVALUE("10/1/20"&amp;RIGHT(BX$1,2)),DATEVALUE("9/30/20"&amp;RIGHT(BY$1,2)),Holidays!$J$3:$J$937),
IF($T745&gt;=DATEVALUE("10/1/20"&amp;RIGHT(BX$1,2)),NETWORKDAYS($T745,DATEVALUE("9/30/20"&amp;RIGHT(BY$1,2)),Holidays!$J$3:$J$937),"")))),"")/(NETWORKDAYS($T745,$U745,Holidays!$J$3:$J$937)),0))</f>
        <v/>
      </c>
      <c r="BZ745" s="87" t="str">
        <f>IF($Q745="","",IFERROR(IF(OR(AND($T745&gt;=DATEVALUE("10/1/20"&amp;RIGHT(BY$1,2)),$T745&lt;=DATEVALUE("9/30/20"&amp;RIGHT(BZ$1,2))),AND($U745&gt;=DATEVALUE("10/1/20"&amp;RIGHT(BY$1,2)),$U745&lt;=DATEVALUE("9/30/20"&amp;RIGHT(BZ$1,2))),AND($T745&lt;=DATEVALUE("10/1/20"&amp;RIGHT(BY$1,2)),$U745&gt;=DATEVALUE("9/30/20"&amp;RIGHT(BZ$1,2)))),
IF(AND($T745&gt;=DATEVALUE("10/1/20"&amp;RIGHT(BY$1,2)),$U745&lt;=DATEVALUE("9/30/20"&amp;RIGHT(BZ$1,2))),NETWORKDAYS($T745,$U745,Holidays!$J$3:$J$937),
IF(AND($T745&lt;DATEVALUE("10/1/20"&amp;RIGHT(BY$1,2)),$U745&lt;=DATEVALUE("9/30/20"&amp;RIGHT(BZ$1,2))),NETWORKDAYS(DATEVALUE("10/1/20"&amp;RIGHT(BY$1,2)),$U745,Holidays!$J$3:$J$937),
IF($T745&lt;DATEVALUE("10/1/20"&amp;RIGHT(BY$1,2)),NETWORKDAYS(DATEVALUE("10/1/20"&amp;RIGHT(BY$1,2)),DATEVALUE("9/30/20"&amp;RIGHT(BZ$1,2)),Holidays!$J$3:$J$937),
IF($T745&gt;=DATEVALUE("10/1/20"&amp;RIGHT(BY$1,2)),NETWORKDAYS($T745,DATEVALUE("9/30/20"&amp;RIGHT(BZ$1,2)),Holidays!$J$3:$J$937),"")))),"")/(NETWORKDAYS($T745,$U745,Holidays!$J$3:$J$937)),0))</f>
        <v/>
      </c>
      <c r="CA745" s="87" t="str">
        <f>IF($Q745="","",IFERROR(IF(OR(AND($T745&gt;=DATEVALUE("10/1/20"&amp;RIGHT(BZ$1,2)),$T745&lt;=DATEVALUE("9/30/20"&amp;RIGHT(CA$1,2))),AND($U745&gt;=DATEVALUE("10/1/20"&amp;RIGHT(BZ$1,2)),$U745&lt;=DATEVALUE("9/30/20"&amp;RIGHT(CA$1,2))),AND($T745&lt;=DATEVALUE("10/1/20"&amp;RIGHT(BZ$1,2)),$U745&gt;=DATEVALUE("9/30/20"&amp;RIGHT(CA$1,2)))),
IF(AND($T745&gt;=DATEVALUE("10/1/20"&amp;RIGHT(BZ$1,2)),$U745&lt;=DATEVALUE("9/30/20"&amp;RIGHT(CA$1,2))),NETWORKDAYS($T745,$U745,Holidays!$J$3:$J$937),
IF(AND($T745&lt;DATEVALUE("10/1/20"&amp;RIGHT(BZ$1,2)),$U745&lt;=DATEVALUE("9/30/20"&amp;RIGHT(CA$1,2))),NETWORKDAYS(DATEVALUE("10/1/20"&amp;RIGHT(BZ$1,2)),$U745,Holidays!$J$3:$J$937),
IF($T745&lt;DATEVALUE("10/1/20"&amp;RIGHT(BZ$1,2)),NETWORKDAYS(DATEVALUE("10/1/20"&amp;RIGHT(BZ$1,2)),DATEVALUE("9/30/20"&amp;RIGHT(CA$1,2)),Holidays!$J$3:$J$937),
IF($T745&gt;=DATEVALUE("10/1/20"&amp;RIGHT(BZ$1,2)),NETWORKDAYS($T745,DATEVALUE("9/30/20"&amp;RIGHT(CA$1,2)),Holidays!$J$3:$J$937),"")))),"")/(NETWORKDAYS($T745,$U745,Holidays!$J$3:$J$937)),0))</f>
        <v/>
      </c>
      <c r="CB745" s="87" t="str">
        <f>IF($Q745="","",IFERROR(IF(OR(AND($T745&gt;=DATEVALUE("10/1/20"&amp;RIGHT(CA$1,2)),$T745&lt;=DATEVALUE("9/30/20"&amp;RIGHT(CB$1,2))),AND($U745&gt;=DATEVALUE("10/1/20"&amp;RIGHT(CA$1,2)),$U745&lt;=DATEVALUE("9/30/20"&amp;RIGHT(CB$1,2))),AND($T745&lt;=DATEVALUE("10/1/20"&amp;RIGHT(CA$1,2)),$U745&gt;=DATEVALUE("9/30/20"&amp;RIGHT(CB$1,2)))),
IF(AND($T745&gt;=DATEVALUE("10/1/20"&amp;RIGHT(CA$1,2)),$U745&lt;=DATEVALUE("9/30/20"&amp;RIGHT(CB$1,2))),NETWORKDAYS($T745,$U745,Holidays!$J$3:$J$937),
IF(AND($T745&lt;DATEVALUE("10/1/20"&amp;RIGHT(CA$1,2)),$U745&lt;=DATEVALUE("9/30/20"&amp;RIGHT(CB$1,2))),NETWORKDAYS(DATEVALUE("10/1/20"&amp;RIGHT(CA$1,2)),$U745,Holidays!$J$3:$J$937),
IF($T745&lt;DATEVALUE("10/1/20"&amp;RIGHT(CA$1,2)),NETWORKDAYS(DATEVALUE("10/1/20"&amp;RIGHT(CA$1,2)),DATEVALUE("9/30/20"&amp;RIGHT(CB$1,2)),Holidays!$J$3:$J$937),
IF($T745&gt;=DATEVALUE("10/1/20"&amp;RIGHT(CA$1,2)),NETWORKDAYS($T745,DATEVALUE("9/30/20"&amp;RIGHT(CB$1,2)),Holidays!$J$3:$J$937),"")))),"")/(NETWORKDAYS($T745,$U745,Holidays!$J$3:$J$937)),0))</f>
        <v/>
      </c>
    </row>
    <row r="746" spans="1:80">
      <c r="A746" s="97"/>
      <c r="B746" s="98" t="str">
        <f ca="1">IF(NOT($A746=""),OFFSET('WBS Reference &amp; User Procedure'!$A$1,MATCH($A746,'WBS Reference &amp; User Procedure'!$A:$A,0)-1,1),"")</f>
        <v/>
      </c>
      <c r="D746" s="97"/>
      <c r="T746" s="104" t="str">
        <f>IF(NOT(Q746=""),IF(NOT($S746=""),$S746,#REF!),"")</f>
        <v/>
      </c>
      <c r="U746" s="104" t="str">
        <f>IF(NOT(Q746=""),WORKDAY(T746,Q746,Holidays!$J$3:$J$937),"")</f>
        <v/>
      </c>
      <c r="V746" s="104"/>
      <c r="W746" s="104"/>
      <c r="X746" s="101" t="str">
        <f t="shared" si="167"/>
        <v/>
      </c>
      <c r="AL746" s="87" t="str">
        <f t="shared" ca="1" si="164"/>
        <v/>
      </c>
      <c r="AN746" s="87" t="str">
        <f t="shared" ref="AN746:AW755" ca="1" si="168">IF($Q746="","",IFERROR(OFFSET(INDIRECT("'"&amp;KEY_RESOURCE_STRUCTURE_TAB&amp;"'!"&amp;KEY_RATE_SET_INDEX&amp;""),$AL746-1,COLUMN()-34),0))</f>
        <v/>
      </c>
      <c r="AO746" s="87" t="str">
        <f t="shared" ca="1" si="168"/>
        <v/>
      </c>
      <c r="AP746" s="87" t="str">
        <f t="shared" ca="1" si="168"/>
        <v/>
      </c>
      <c r="AQ746" s="87" t="str">
        <f t="shared" ca="1" si="168"/>
        <v/>
      </c>
      <c r="AR746" s="87" t="str">
        <f t="shared" ca="1" si="168"/>
        <v/>
      </c>
      <c r="AS746" s="87" t="str">
        <f t="shared" ca="1" si="168"/>
        <v/>
      </c>
      <c r="AT746" s="87" t="str">
        <f t="shared" ca="1" si="168"/>
        <v/>
      </c>
      <c r="AU746" s="87" t="str">
        <f t="shared" ca="1" si="168"/>
        <v/>
      </c>
      <c r="AV746" s="87" t="str">
        <f t="shared" ca="1" si="168"/>
        <v/>
      </c>
      <c r="AW746" s="87" t="str">
        <f t="shared" ca="1" si="168"/>
        <v/>
      </c>
      <c r="AX746" s="87" t="str">
        <f t="shared" ref="AX746:BG755" ca="1" si="169">IF($Q746="","",IFERROR(OFFSET(INDIRECT("'"&amp;KEY_RESOURCE_STRUCTURE_TAB&amp;"'!"&amp;KEY_RATE_SET_INDEX&amp;""),$AL746-1,COLUMN()-34),0))</f>
        <v/>
      </c>
      <c r="AY746" s="87" t="str">
        <f t="shared" ca="1" si="169"/>
        <v/>
      </c>
      <c r="AZ746" s="87" t="str">
        <f t="shared" ca="1" si="169"/>
        <v/>
      </c>
      <c r="BA746" s="87" t="str">
        <f t="shared" ca="1" si="169"/>
        <v/>
      </c>
      <c r="BB746" s="87" t="str">
        <f t="shared" ca="1" si="169"/>
        <v/>
      </c>
      <c r="BC746" s="87" t="str">
        <f t="shared" ca="1" si="169"/>
        <v/>
      </c>
      <c r="BD746" s="87" t="str">
        <f t="shared" ca="1" si="169"/>
        <v/>
      </c>
      <c r="BE746" s="87" t="str">
        <f t="shared" ca="1" si="169"/>
        <v/>
      </c>
      <c r="BF746" s="87" t="str">
        <f t="shared" ca="1" si="169"/>
        <v/>
      </c>
      <c r="BG746" s="87" t="str">
        <f t="shared" ca="1" si="169"/>
        <v/>
      </c>
      <c r="BI746" s="87" t="str">
        <f>IF($Q746="","",IFERROR(IF(OR(AND($T746&gt;=DATEVALUE("10/1/20"&amp;RIGHT(BH$1,2)),$T746&lt;=DATEVALUE("9/30/20"&amp;RIGHT(BI$1,2))),AND($U746&gt;=DATEVALUE("10/1/20"&amp;RIGHT(BH$1,2)),$U746&lt;=DATEVALUE("9/30/20"&amp;RIGHT(BI$1,2))),AND($T746&lt;=DATEVALUE("10/1/20"&amp;RIGHT(BH$1,2)),$U746&gt;=DATEVALUE("9/30/20"&amp;RIGHT(BI$1,2)))),
IF(AND($T746&gt;=DATEVALUE("10/1/20"&amp;RIGHT(BH$1,2)),$U746&lt;=DATEVALUE("9/30/20"&amp;RIGHT(BI$1,2))),NETWORKDAYS($T746,$U746,Holidays!$J$3:$J$937),
IF(AND($T746&lt;DATEVALUE("10/1/20"&amp;RIGHT(BH$1,2)),$U746&lt;=DATEVALUE("9/30/20"&amp;RIGHT(BI$1,2))),NETWORKDAYS(DATEVALUE("10/1/20"&amp;RIGHT(BH$1,2)),$U746,Holidays!$J$3:$J$937),
IF($T746&lt;DATEVALUE("10/1/20"&amp;RIGHT(BH$1,2)),NETWORKDAYS(DATEVALUE("10/1/20"&amp;RIGHT(BH$1,2)),DATEVALUE("9/30/20"&amp;RIGHT(BI$1,2)),Holidays!$J$3:$J$937),
IF($T746&gt;=DATEVALUE("10/1/20"&amp;RIGHT(BH$1,2)),NETWORKDAYS($T746,DATEVALUE("9/30/20"&amp;RIGHT(BI$1,2)),Holidays!$J$3:$J$937),"")))),"")/(NETWORKDAYS($T746,$U746,Holidays!$J$3:$J$937)),0))</f>
        <v/>
      </c>
      <c r="BJ746" s="87" t="str">
        <f>IF($Q746="","",IFERROR(IF(OR(AND($T746&gt;=DATEVALUE("10/1/20"&amp;RIGHT(BI$1,2)),$T746&lt;=DATEVALUE("9/30/20"&amp;RIGHT(BJ$1,2))),AND($U746&gt;=DATEVALUE("10/1/20"&amp;RIGHT(BI$1,2)),$U746&lt;=DATEVALUE("9/30/20"&amp;RIGHT(BJ$1,2))),AND($T746&lt;=DATEVALUE("10/1/20"&amp;RIGHT(BI$1,2)),$U746&gt;=DATEVALUE("9/30/20"&amp;RIGHT(BJ$1,2)))),
IF(AND($T746&gt;=DATEVALUE("10/1/20"&amp;RIGHT(BI$1,2)),$U746&lt;=DATEVALUE("9/30/20"&amp;RIGHT(BJ$1,2))),NETWORKDAYS($T746,$U746,Holidays!$J$3:$J$937),
IF(AND($T746&lt;DATEVALUE("10/1/20"&amp;RIGHT(BI$1,2)),$U746&lt;=DATEVALUE("9/30/20"&amp;RIGHT(BJ$1,2))),NETWORKDAYS(DATEVALUE("10/1/20"&amp;RIGHT(BI$1,2)),$U746,Holidays!$J$3:$J$937),
IF($T746&lt;DATEVALUE("10/1/20"&amp;RIGHT(BI$1,2)),NETWORKDAYS(DATEVALUE("10/1/20"&amp;RIGHT(BI$1,2)),DATEVALUE("9/30/20"&amp;RIGHT(BJ$1,2)),Holidays!$J$3:$J$937),
IF($T746&gt;=DATEVALUE("10/1/20"&amp;RIGHT(BI$1,2)),NETWORKDAYS($T746,DATEVALUE("9/30/20"&amp;RIGHT(BJ$1,2)),Holidays!$J$3:$J$937),"")))),"")/(NETWORKDAYS($T746,$U746,Holidays!$J$3:$J$937)),0))</f>
        <v/>
      </c>
      <c r="BK746" s="87" t="str">
        <f>IF($Q746="","",IFERROR(IF(OR(AND($T746&gt;=DATEVALUE("10/1/20"&amp;RIGHT(BJ$1,2)),$T746&lt;=DATEVALUE("9/30/20"&amp;RIGHT(BK$1,2))),AND($U746&gt;=DATEVALUE("10/1/20"&amp;RIGHT(BJ$1,2)),$U746&lt;=DATEVALUE("9/30/20"&amp;RIGHT(BK$1,2))),AND($T746&lt;=DATEVALUE("10/1/20"&amp;RIGHT(BJ$1,2)),$U746&gt;=DATEVALUE("9/30/20"&amp;RIGHT(BK$1,2)))),
IF(AND($T746&gt;=DATEVALUE("10/1/20"&amp;RIGHT(BJ$1,2)),$U746&lt;=DATEVALUE("9/30/20"&amp;RIGHT(BK$1,2))),NETWORKDAYS($T746,$U746,Holidays!$J$3:$J$937),
IF(AND($T746&lt;DATEVALUE("10/1/20"&amp;RIGHT(BJ$1,2)),$U746&lt;=DATEVALUE("9/30/20"&amp;RIGHT(BK$1,2))),NETWORKDAYS(DATEVALUE("10/1/20"&amp;RIGHT(BJ$1,2)),$U746,Holidays!$J$3:$J$937),
IF($T746&lt;DATEVALUE("10/1/20"&amp;RIGHT(BJ$1,2)),NETWORKDAYS(DATEVALUE("10/1/20"&amp;RIGHT(BJ$1,2)),DATEVALUE("9/30/20"&amp;RIGHT(BK$1,2)),Holidays!$J$3:$J$937),
IF($T746&gt;=DATEVALUE("10/1/20"&amp;RIGHT(BJ$1,2)),NETWORKDAYS($T746,DATEVALUE("9/30/20"&amp;RIGHT(BK$1,2)),Holidays!$J$3:$J$937),"")))),"")/(NETWORKDAYS($T746,$U746,Holidays!$J$3:$J$937)),0))</f>
        <v/>
      </c>
      <c r="BL746" s="87" t="str">
        <f>IF($Q746="","",IFERROR(IF(OR(AND($T746&gt;=DATEVALUE("10/1/20"&amp;RIGHT(BK$1,2)),$T746&lt;=DATEVALUE("9/30/20"&amp;RIGHT(BL$1,2))),AND($U746&gt;=DATEVALUE("10/1/20"&amp;RIGHT(BK$1,2)),$U746&lt;=DATEVALUE("9/30/20"&amp;RIGHT(BL$1,2))),AND($T746&lt;=DATEVALUE("10/1/20"&amp;RIGHT(BK$1,2)),$U746&gt;=DATEVALUE("9/30/20"&amp;RIGHT(BL$1,2)))),
IF(AND($T746&gt;=DATEVALUE("10/1/20"&amp;RIGHT(BK$1,2)),$U746&lt;=DATEVALUE("9/30/20"&amp;RIGHT(BL$1,2))),NETWORKDAYS($T746,$U746,Holidays!$J$3:$J$937),
IF(AND($T746&lt;DATEVALUE("10/1/20"&amp;RIGHT(BK$1,2)),$U746&lt;=DATEVALUE("9/30/20"&amp;RIGHT(BL$1,2))),NETWORKDAYS(DATEVALUE("10/1/20"&amp;RIGHT(BK$1,2)),$U746,Holidays!$J$3:$J$937),
IF($T746&lt;DATEVALUE("10/1/20"&amp;RIGHT(BK$1,2)),NETWORKDAYS(DATEVALUE("10/1/20"&amp;RIGHT(BK$1,2)),DATEVALUE("9/30/20"&amp;RIGHT(BL$1,2)),Holidays!$J$3:$J$937),
IF($T746&gt;=DATEVALUE("10/1/20"&amp;RIGHT(BK$1,2)),NETWORKDAYS($T746,DATEVALUE("9/30/20"&amp;RIGHT(BL$1,2)),Holidays!$J$3:$J$937),"")))),"")/(NETWORKDAYS($T746,$U746,Holidays!$J$3:$J$937)),0))</f>
        <v/>
      </c>
      <c r="BM746" s="87" t="str">
        <f>IF($Q746="","",IFERROR(IF(OR(AND($T746&gt;=DATEVALUE("10/1/20"&amp;RIGHT(BL$1,2)),$T746&lt;=DATEVALUE("9/30/20"&amp;RIGHT(BM$1,2))),AND($U746&gt;=DATEVALUE("10/1/20"&amp;RIGHT(BL$1,2)),$U746&lt;=DATEVALUE("9/30/20"&amp;RIGHT(BM$1,2))),AND($T746&lt;=DATEVALUE("10/1/20"&amp;RIGHT(BL$1,2)),$U746&gt;=DATEVALUE("9/30/20"&amp;RIGHT(BM$1,2)))),
IF(AND($T746&gt;=DATEVALUE("10/1/20"&amp;RIGHT(BL$1,2)),$U746&lt;=DATEVALUE("9/30/20"&amp;RIGHT(BM$1,2))),NETWORKDAYS($T746,$U746,Holidays!$J$3:$J$937),
IF(AND($T746&lt;DATEVALUE("10/1/20"&amp;RIGHT(BL$1,2)),$U746&lt;=DATEVALUE("9/30/20"&amp;RIGHT(BM$1,2))),NETWORKDAYS(DATEVALUE("10/1/20"&amp;RIGHT(BL$1,2)),$U746,Holidays!$J$3:$J$937),
IF($T746&lt;DATEVALUE("10/1/20"&amp;RIGHT(BL$1,2)),NETWORKDAYS(DATEVALUE("10/1/20"&amp;RIGHT(BL$1,2)),DATEVALUE("9/30/20"&amp;RIGHT(BM$1,2)),Holidays!$J$3:$J$937),
IF($T746&gt;=DATEVALUE("10/1/20"&amp;RIGHT(BL$1,2)),NETWORKDAYS($T746,DATEVALUE("9/30/20"&amp;RIGHT(BM$1,2)),Holidays!$J$3:$J$937),"")))),"")/(NETWORKDAYS($T746,$U746,Holidays!$J$3:$J$937)),0))</f>
        <v/>
      </c>
      <c r="BN746" s="87" t="str">
        <f>IF($Q746="","",IFERROR(IF(OR(AND($T746&gt;=DATEVALUE("10/1/20"&amp;RIGHT(BM$1,2)),$T746&lt;=DATEVALUE("9/30/20"&amp;RIGHT(BN$1,2))),AND($U746&gt;=DATEVALUE("10/1/20"&amp;RIGHT(BM$1,2)),$U746&lt;=DATEVALUE("9/30/20"&amp;RIGHT(BN$1,2))),AND($T746&lt;=DATEVALUE("10/1/20"&amp;RIGHT(BM$1,2)),$U746&gt;=DATEVALUE("9/30/20"&amp;RIGHT(BN$1,2)))),
IF(AND($T746&gt;=DATEVALUE("10/1/20"&amp;RIGHT(BM$1,2)),$U746&lt;=DATEVALUE("9/30/20"&amp;RIGHT(BN$1,2))),NETWORKDAYS($T746,$U746,Holidays!$J$3:$J$937),
IF(AND($T746&lt;DATEVALUE("10/1/20"&amp;RIGHT(BM$1,2)),$U746&lt;=DATEVALUE("9/30/20"&amp;RIGHT(BN$1,2))),NETWORKDAYS(DATEVALUE("10/1/20"&amp;RIGHT(BM$1,2)),$U746,Holidays!$J$3:$J$937),
IF($T746&lt;DATEVALUE("10/1/20"&amp;RIGHT(BM$1,2)),NETWORKDAYS(DATEVALUE("10/1/20"&amp;RIGHT(BM$1,2)),DATEVALUE("9/30/20"&amp;RIGHT(BN$1,2)),Holidays!$J$3:$J$937),
IF($T746&gt;=DATEVALUE("10/1/20"&amp;RIGHT(BM$1,2)),NETWORKDAYS($T746,DATEVALUE("9/30/20"&amp;RIGHT(BN$1,2)),Holidays!$J$3:$J$937),"")))),"")/(NETWORKDAYS($T746,$U746,Holidays!$J$3:$J$937)),0))</f>
        <v/>
      </c>
      <c r="BO746" s="87" t="str">
        <f>IF($Q746="","",IFERROR(IF(OR(AND($T746&gt;=DATEVALUE("10/1/20"&amp;RIGHT(BN$1,2)),$T746&lt;=DATEVALUE("9/30/20"&amp;RIGHT(BO$1,2))),AND($U746&gt;=DATEVALUE("10/1/20"&amp;RIGHT(BN$1,2)),$U746&lt;=DATEVALUE("9/30/20"&amp;RIGHT(BO$1,2))),AND($T746&lt;=DATEVALUE("10/1/20"&amp;RIGHT(BN$1,2)),$U746&gt;=DATEVALUE("9/30/20"&amp;RIGHT(BO$1,2)))),
IF(AND($T746&gt;=DATEVALUE("10/1/20"&amp;RIGHT(BN$1,2)),$U746&lt;=DATEVALUE("9/30/20"&amp;RIGHT(BO$1,2))),NETWORKDAYS($T746,$U746,Holidays!$J$3:$J$937),
IF(AND($T746&lt;DATEVALUE("10/1/20"&amp;RIGHT(BN$1,2)),$U746&lt;=DATEVALUE("9/30/20"&amp;RIGHT(BO$1,2))),NETWORKDAYS(DATEVALUE("10/1/20"&amp;RIGHT(BN$1,2)),$U746,Holidays!$J$3:$J$937),
IF($T746&lt;DATEVALUE("10/1/20"&amp;RIGHT(BN$1,2)),NETWORKDAYS(DATEVALUE("10/1/20"&amp;RIGHT(BN$1,2)),DATEVALUE("9/30/20"&amp;RIGHT(BO$1,2)),Holidays!$J$3:$J$937),
IF($T746&gt;=DATEVALUE("10/1/20"&amp;RIGHT(BN$1,2)),NETWORKDAYS($T746,DATEVALUE("9/30/20"&amp;RIGHT(BO$1,2)),Holidays!$J$3:$J$937),"")))),"")/(NETWORKDAYS($T746,$U746,Holidays!$J$3:$J$937)),0))</f>
        <v/>
      </c>
      <c r="BP746" s="87" t="str">
        <f>IF($Q746="","",IFERROR(IF(OR(AND($T746&gt;=DATEVALUE("10/1/20"&amp;RIGHT(BO$1,2)),$T746&lt;=DATEVALUE("9/30/20"&amp;RIGHT(BP$1,2))),AND($U746&gt;=DATEVALUE("10/1/20"&amp;RIGHT(BO$1,2)),$U746&lt;=DATEVALUE("9/30/20"&amp;RIGHT(BP$1,2))),AND($T746&lt;=DATEVALUE("10/1/20"&amp;RIGHT(BO$1,2)),$U746&gt;=DATEVALUE("9/30/20"&amp;RIGHT(BP$1,2)))),
IF(AND($T746&gt;=DATEVALUE("10/1/20"&amp;RIGHT(BO$1,2)),$U746&lt;=DATEVALUE("9/30/20"&amp;RIGHT(BP$1,2))),NETWORKDAYS($T746,$U746,Holidays!$J$3:$J$937),
IF(AND($T746&lt;DATEVALUE("10/1/20"&amp;RIGHT(BO$1,2)),$U746&lt;=DATEVALUE("9/30/20"&amp;RIGHT(BP$1,2))),NETWORKDAYS(DATEVALUE("10/1/20"&amp;RIGHT(BO$1,2)),$U746,Holidays!$J$3:$J$937),
IF($T746&lt;DATEVALUE("10/1/20"&amp;RIGHT(BO$1,2)),NETWORKDAYS(DATEVALUE("10/1/20"&amp;RIGHT(BO$1,2)),DATEVALUE("9/30/20"&amp;RIGHT(BP$1,2)),Holidays!$J$3:$J$937),
IF($T746&gt;=DATEVALUE("10/1/20"&amp;RIGHT(BO$1,2)),NETWORKDAYS($T746,DATEVALUE("9/30/20"&amp;RIGHT(BP$1,2)),Holidays!$J$3:$J$937),"")))),"")/(NETWORKDAYS($T746,$U746,Holidays!$J$3:$J$937)),0))</f>
        <v/>
      </c>
      <c r="BQ746" s="87" t="str">
        <f>IF($Q746="","",IFERROR(IF(OR(AND($T746&gt;=DATEVALUE("10/1/20"&amp;RIGHT(BP$1,2)),$T746&lt;=DATEVALUE("9/30/20"&amp;RIGHT(BQ$1,2))),AND($U746&gt;=DATEVALUE("10/1/20"&amp;RIGHT(BP$1,2)),$U746&lt;=DATEVALUE("9/30/20"&amp;RIGHT(BQ$1,2))),AND($T746&lt;=DATEVALUE("10/1/20"&amp;RIGHT(BP$1,2)),$U746&gt;=DATEVALUE("9/30/20"&amp;RIGHT(BQ$1,2)))),
IF(AND($T746&gt;=DATEVALUE("10/1/20"&amp;RIGHT(BP$1,2)),$U746&lt;=DATEVALUE("9/30/20"&amp;RIGHT(BQ$1,2))),NETWORKDAYS($T746,$U746,Holidays!$J$3:$J$937),
IF(AND($T746&lt;DATEVALUE("10/1/20"&amp;RIGHT(BP$1,2)),$U746&lt;=DATEVALUE("9/30/20"&amp;RIGHT(BQ$1,2))),NETWORKDAYS(DATEVALUE("10/1/20"&amp;RIGHT(BP$1,2)),$U746,Holidays!$J$3:$J$937),
IF($T746&lt;DATEVALUE("10/1/20"&amp;RIGHT(BP$1,2)),NETWORKDAYS(DATEVALUE("10/1/20"&amp;RIGHT(BP$1,2)),DATEVALUE("9/30/20"&amp;RIGHT(BQ$1,2)),Holidays!$J$3:$J$937),
IF($T746&gt;=DATEVALUE("10/1/20"&amp;RIGHT(BP$1,2)),NETWORKDAYS($T746,DATEVALUE("9/30/20"&amp;RIGHT(BQ$1,2)),Holidays!$J$3:$J$937),"")))),"")/(NETWORKDAYS($T746,$U746,Holidays!$J$3:$J$937)),0))</f>
        <v/>
      </c>
      <c r="BR746" s="87" t="str">
        <f>IF($Q746="","",IFERROR(IF(OR(AND($T746&gt;=DATEVALUE("10/1/20"&amp;RIGHT(BQ$1,2)),$T746&lt;=DATEVALUE("9/30/20"&amp;RIGHT(BR$1,2))),AND($U746&gt;=DATEVALUE("10/1/20"&amp;RIGHT(BQ$1,2)),$U746&lt;=DATEVALUE("9/30/20"&amp;RIGHT(BR$1,2))),AND($T746&lt;=DATEVALUE("10/1/20"&amp;RIGHT(BQ$1,2)),$U746&gt;=DATEVALUE("9/30/20"&amp;RIGHT(BR$1,2)))),
IF(AND($T746&gt;=DATEVALUE("10/1/20"&amp;RIGHT(BQ$1,2)),$U746&lt;=DATEVALUE("9/30/20"&amp;RIGHT(BR$1,2))),NETWORKDAYS($T746,$U746,Holidays!$J$3:$J$937),
IF(AND($T746&lt;DATEVALUE("10/1/20"&amp;RIGHT(BQ$1,2)),$U746&lt;=DATEVALUE("9/30/20"&amp;RIGHT(BR$1,2))),NETWORKDAYS(DATEVALUE("10/1/20"&amp;RIGHT(BQ$1,2)),$U746,Holidays!$J$3:$J$937),
IF($T746&lt;DATEVALUE("10/1/20"&amp;RIGHT(BQ$1,2)),NETWORKDAYS(DATEVALUE("10/1/20"&amp;RIGHT(BQ$1,2)),DATEVALUE("9/30/20"&amp;RIGHT(BR$1,2)),Holidays!$J$3:$J$937),
IF($T746&gt;=DATEVALUE("10/1/20"&amp;RIGHT(BQ$1,2)),NETWORKDAYS($T746,DATEVALUE("9/30/20"&amp;RIGHT(BR$1,2)),Holidays!$J$3:$J$937),"")))),"")/(NETWORKDAYS($T746,$U746,Holidays!$J$3:$J$937)),0))</f>
        <v/>
      </c>
      <c r="BS746" s="87" t="str">
        <f>IF($Q746="","",IFERROR(IF(OR(AND($T746&gt;=DATEVALUE("10/1/20"&amp;RIGHT(BR$1,2)),$T746&lt;=DATEVALUE("9/30/20"&amp;RIGHT(BS$1,2))),AND($U746&gt;=DATEVALUE("10/1/20"&amp;RIGHT(BR$1,2)),$U746&lt;=DATEVALUE("9/30/20"&amp;RIGHT(BS$1,2))),AND($T746&lt;=DATEVALUE("10/1/20"&amp;RIGHT(BR$1,2)),$U746&gt;=DATEVALUE("9/30/20"&amp;RIGHT(BS$1,2)))),
IF(AND($T746&gt;=DATEVALUE("10/1/20"&amp;RIGHT(BR$1,2)),$U746&lt;=DATEVALUE("9/30/20"&amp;RIGHT(BS$1,2))),NETWORKDAYS($T746,$U746,Holidays!$J$3:$J$937),
IF(AND($T746&lt;DATEVALUE("10/1/20"&amp;RIGHT(BR$1,2)),$U746&lt;=DATEVALUE("9/30/20"&amp;RIGHT(BS$1,2))),NETWORKDAYS(DATEVALUE("10/1/20"&amp;RIGHT(BR$1,2)),$U746,Holidays!$J$3:$J$937),
IF($T746&lt;DATEVALUE("10/1/20"&amp;RIGHT(BR$1,2)),NETWORKDAYS(DATEVALUE("10/1/20"&amp;RIGHT(BR$1,2)),DATEVALUE("9/30/20"&amp;RIGHT(BS$1,2)),Holidays!$J$3:$J$937),
IF($T746&gt;=DATEVALUE("10/1/20"&amp;RIGHT(BR$1,2)),NETWORKDAYS($T746,DATEVALUE("9/30/20"&amp;RIGHT(BS$1,2)),Holidays!$J$3:$J$937),"")))),"")/(NETWORKDAYS($T746,$U746,Holidays!$J$3:$J$937)),0))</f>
        <v/>
      </c>
      <c r="BT746" s="87" t="str">
        <f>IF($Q746="","",IFERROR(IF(OR(AND($T746&gt;=DATEVALUE("10/1/20"&amp;RIGHT(BS$1,2)),$T746&lt;=DATEVALUE("9/30/20"&amp;RIGHT(BT$1,2))),AND($U746&gt;=DATEVALUE("10/1/20"&amp;RIGHT(BS$1,2)),$U746&lt;=DATEVALUE("9/30/20"&amp;RIGHT(BT$1,2))),AND($T746&lt;=DATEVALUE("10/1/20"&amp;RIGHT(BS$1,2)),$U746&gt;=DATEVALUE("9/30/20"&amp;RIGHT(BT$1,2)))),
IF(AND($T746&gt;=DATEVALUE("10/1/20"&amp;RIGHT(BS$1,2)),$U746&lt;=DATEVALUE("9/30/20"&amp;RIGHT(BT$1,2))),NETWORKDAYS($T746,$U746,Holidays!$J$3:$J$937),
IF(AND($T746&lt;DATEVALUE("10/1/20"&amp;RIGHT(BS$1,2)),$U746&lt;=DATEVALUE("9/30/20"&amp;RIGHT(BT$1,2))),NETWORKDAYS(DATEVALUE("10/1/20"&amp;RIGHT(BS$1,2)),$U746,Holidays!$J$3:$J$937),
IF($T746&lt;DATEVALUE("10/1/20"&amp;RIGHT(BS$1,2)),NETWORKDAYS(DATEVALUE("10/1/20"&amp;RIGHT(BS$1,2)),DATEVALUE("9/30/20"&amp;RIGHT(BT$1,2)),Holidays!$J$3:$J$937),
IF($T746&gt;=DATEVALUE("10/1/20"&amp;RIGHT(BS$1,2)),NETWORKDAYS($T746,DATEVALUE("9/30/20"&amp;RIGHT(BT$1,2)),Holidays!$J$3:$J$937),"")))),"")/(NETWORKDAYS($T746,$U746,Holidays!$J$3:$J$937)),0))</f>
        <v/>
      </c>
      <c r="BU746" s="87" t="str">
        <f>IF($Q746="","",IFERROR(IF(OR(AND($T746&gt;=DATEVALUE("10/1/20"&amp;RIGHT(BT$1,2)),$T746&lt;=DATEVALUE("9/30/20"&amp;RIGHT(BU$1,2))),AND($U746&gt;=DATEVALUE("10/1/20"&amp;RIGHT(BT$1,2)),$U746&lt;=DATEVALUE("9/30/20"&amp;RIGHT(BU$1,2))),AND($T746&lt;=DATEVALUE("10/1/20"&amp;RIGHT(BT$1,2)),$U746&gt;=DATEVALUE("9/30/20"&amp;RIGHT(BU$1,2)))),
IF(AND($T746&gt;=DATEVALUE("10/1/20"&amp;RIGHT(BT$1,2)),$U746&lt;=DATEVALUE("9/30/20"&amp;RIGHT(BU$1,2))),NETWORKDAYS($T746,$U746,Holidays!$J$3:$J$937),
IF(AND($T746&lt;DATEVALUE("10/1/20"&amp;RIGHT(BT$1,2)),$U746&lt;=DATEVALUE("9/30/20"&amp;RIGHT(BU$1,2))),NETWORKDAYS(DATEVALUE("10/1/20"&amp;RIGHT(BT$1,2)),$U746,Holidays!$J$3:$J$937),
IF($T746&lt;DATEVALUE("10/1/20"&amp;RIGHT(BT$1,2)),NETWORKDAYS(DATEVALUE("10/1/20"&amp;RIGHT(BT$1,2)),DATEVALUE("9/30/20"&amp;RIGHT(BU$1,2)),Holidays!$J$3:$J$937),
IF($T746&gt;=DATEVALUE("10/1/20"&amp;RIGHT(BT$1,2)),NETWORKDAYS($T746,DATEVALUE("9/30/20"&amp;RIGHT(BU$1,2)),Holidays!$J$3:$J$937),"")))),"")/(NETWORKDAYS($T746,$U746,Holidays!$J$3:$J$937)),0))</f>
        <v/>
      </c>
      <c r="BV746" s="87" t="str">
        <f>IF($Q746="","",IFERROR(IF(OR(AND($T746&gt;=DATEVALUE("10/1/20"&amp;RIGHT(BU$1,2)),$T746&lt;=DATEVALUE("9/30/20"&amp;RIGHT(BV$1,2))),AND($U746&gt;=DATEVALUE("10/1/20"&amp;RIGHT(BU$1,2)),$U746&lt;=DATEVALUE("9/30/20"&amp;RIGHT(BV$1,2))),AND($T746&lt;=DATEVALUE("10/1/20"&amp;RIGHT(BU$1,2)),$U746&gt;=DATEVALUE("9/30/20"&amp;RIGHT(BV$1,2)))),
IF(AND($T746&gt;=DATEVALUE("10/1/20"&amp;RIGHT(BU$1,2)),$U746&lt;=DATEVALUE("9/30/20"&amp;RIGHT(BV$1,2))),NETWORKDAYS($T746,$U746,Holidays!$J$3:$J$937),
IF(AND($T746&lt;DATEVALUE("10/1/20"&amp;RIGHT(BU$1,2)),$U746&lt;=DATEVALUE("9/30/20"&amp;RIGHT(BV$1,2))),NETWORKDAYS(DATEVALUE("10/1/20"&amp;RIGHT(BU$1,2)),$U746,Holidays!$J$3:$J$937),
IF($T746&lt;DATEVALUE("10/1/20"&amp;RIGHT(BU$1,2)),NETWORKDAYS(DATEVALUE("10/1/20"&amp;RIGHT(BU$1,2)),DATEVALUE("9/30/20"&amp;RIGHT(BV$1,2)),Holidays!$J$3:$J$937),
IF($T746&gt;=DATEVALUE("10/1/20"&amp;RIGHT(BU$1,2)),NETWORKDAYS($T746,DATEVALUE("9/30/20"&amp;RIGHT(BV$1,2)),Holidays!$J$3:$J$937),"")))),"")/(NETWORKDAYS($T746,$U746,Holidays!$J$3:$J$937)),0))</f>
        <v/>
      </c>
      <c r="BW746" s="87" t="str">
        <f>IF($Q746="","",IFERROR(IF(OR(AND($T746&gt;=DATEVALUE("10/1/20"&amp;RIGHT(BV$1,2)),$T746&lt;=DATEVALUE("9/30/20"&amp;RIGHT(BW$1,2))),AND($U746&gt;=DATEVALUE("10/1/20"&amp;RIGHT(BV$1,2)),$U746&lt;=DATEVALUE("9/30/20"&amp;RIGHT(BW$1,2))),AND($T746&lt;=DATEVALUE("10/1/20"&amp;RIGHT(BV$1,2)),$U746&gt;=DATEVALUE("9/30/20"&amp;RIGHT(BW$1,2)))),
IF(AND($T746&gt;=DATEVALUE("10/1/20"&amp;RIGHT(BV$1,2)),$U746&lt;=DATEVALUE("9/30/20"&amp;RIGHT(BW$1,2))),NETWORKDAYS($T746,$U746,Holidays!$J$3:$J$937),
IF(AND($T746&lt;DATEVALUE("10/1/20"&amp;RIGHT(BV$1,2)),$U746&lt;=DATEVALUE("9/30/20"&amp;RIGHT(BW$1,2))),NETWORKDAYS(DATEVALUE("10/1/20"&amp;RIGHT(BV$1,2)),$U746,Holidays!$J$3:$J$937),
IF($T746&lt;DATEVALUE("10/1/20"&amp;RIGHT(BV$1,2)),NETWORKDAYS(DATEVALUE("10/1/20"&amp;RIGHT(BV$1,2)),DATEVALUE("9/30/20"&amp;RIGHT(BW$1,2)),Holidays!$J$3:$J$937),
IF($T746&gt;=DATEVALUE("10/1/20"&amp;RIGHT(BV$1,2)),NETWORKDAYS($T746,DATEVALUE("9/30/20"&amp;RIGHT(BW$1,2)),Holidays!$J$3:$J$937),"")))),"")/(NETWORKDAYS($T746,$U746,Holidays!$J$3:$J$937)),0))</f>
        <v/>
      </c>
      <c r="BX746" s="87" t="str">
        <f>IF($Q746="","",IFERROR(IF(OR(AND($T746&gt;=DATEVALUE("10/1/20"&amp;RIGHT(BW$1,2)),$T746&lt;=DATEVALUE("9/30/20"&amp;RIGHT(BX$1,2))),AND($U746&gt;=DATEVALUE("10/1/20"&amp;RIGHT(BW$1,2)),$U746&lt;=DATEVALUE("9/30/20"&amp;RIGHT(BX$1,2))),AND($T746&lt;=DATEVALUE("10/1/20"&amp;RIGHT(BW$1,2)),$U746&gt;=DATEVALUE("9/30/20"&amp;RIGHT(BX$1,2)))),
IF(AND($T746&gt;=DATEVALUE("10/1/20"&amp;RIGHT(BW$1,2)),$U746&lt;=DATEVALUE("9/30/20"&amp;RIGHT(BX$1,2))),NETWORKDAYS($T746,$U746,Holidays!$J$3:$J$937),
IF(AND($T746&lt;DATEVALUE("10/1/20"&amp;RIGHT(BW$1,2)),$U746&lt;=DATEVALUE("9/30/20"&amp;RIGHT(BX$1,2))),NETWORKDAYS(DATEVALUE("10/1/20"&amp;RIGHT(BW$1,2)),$U746,Holidays!$J$3:$J$937),
IF($T746&lt;DATEVALUE("10/1/20"&amp;RIGHT(BW$1,2)),NETWORKDAYS(DATEVALUE("10/1/20"&amp;RIGHT(BW$1,2)),DATEVALUE("9/30/20"&amp;RIGHT(BX$1,2)),Holidays!$J$3:$J$937),
IF($T746&gt;=DATEVALUE("10/1/20"&amp;RIGHT(BW$1,2)),NETWORKDAYS($T746,DATEVALUE("9/30/20"&amp;RIGHT(BX$1,2)),Holidays!$J$3:$J$937),"")))),"")/(NETWORKDAYS($T746,$U746,Holidays!$J$3:$J$937)),0))</f>
        <v/>
      </c>
      <c r="BY746" s="87" t="str">
        <f>IF($Q746="","",IFERROR(IF(OR(AND($T746&gt;=DATEVALUE("10/1/20"&amp;RIGHT(BX$1,2)),$T746&lt;=DATEVALUE("9/30/20"&amp;RIGHT(BY$1,2))),AND($U746&gt;=DATEVALUE("10/1/20"&amp;RIGHT(BX$1,2)),$U746&lt;=DATEVALUE("9/30/20"&amp;RIGHT(BY$1,2))),AND($T746&lt;=DATEVALUE("10/1/20"&amp;RIGHT(BX$1,2)),$U746&gt;=DATEVALUE("9/30/20"&amp;RIGHT(BY$1,2)))),
IF(AND($T746&gt;=DATEVALUE("10/1/20"&amp;RIGHT(BX$1,2)),$U746&lt;=DATEVALUE("9/30/20"&amp;RIGHT(BY$1,2))),NETWORKDAYS($T746,$U746,Holidays!$J$3:$J$937),
IF(AND($T746&lt;DATEVALUE("10/1/20"&amp;RIGHT(BX$1,2)),$U746&lt;=DATEVALUE("9/30/20"&amp;RIGHT(BY$1,2))),NETWORKDAYS(DATEVALUE("10/1/20"&amp;RIGHT(BX$1,2)),$U746,Holidays!$J$3:$J$937),
IF($T746&lt;DATEVALUE("10/1/20"&amp;RIGHT(BX$1,2)),NETWORKDAYS(DATEVALUE("10/1/20"&amp;RIGHT(BX$1,2)),DATEVALUE("9/30/20"&amp;RIGHT(BY$1,2)),Holidays!$J$3:$J$937),
IF($T746&gt;=DATEVALUE("10/1/20"&amp;RIGHT(BX$1,2)),NETWORKDAYS($T746,DATEVALUE("9/30/20"&amp;RIGHT(BY$1,2)),Holidays!$J$3:$J$937),"")))),"")/(NETWORKDAYS($T746,$U746,Holidays!$J$3:$J$937)),0))</f>
        <v/>
      </c>
      <c r="BZ746" s="87" t="str">
        <f>IF($Q746="","",IFERROR(IF(OR(AND($T746&gt;=DATEVALUE("10/1/20"&amp;RIGHT(BY$1,2)),$T746&lt;=DATEVALUE("9/30/20"&amp;RIGHT(BZ$1,2))),AND($U746&gt;=DATEVALUE("10/1/20"&amp;RIGHT(BY$1,2)),$U746&lt;=DATEVALUE("9/30/20"&amp;RIGHT(BZ$1,2))),AND($T746&lt;=DATEVALUE("10/1/20"&amp;RIGHT(BY$1,2)),$U746&gt;=DATEVALUE("9/30/20"&amp;RIGHT(BZ$1,2)))),
IF(AND($T746&gt;=DATEVALUE("10/1/20"&amp;RIGHT(BY$1,2)),$U746&lt;=DATEVALUE("9/30/20"&amp;RIGHT(BZ$1,2))),NETWORKDAYS($T746,$U746,Holidays!$J$3:$J$937),
IF(AND($T746&lt;DATEVALUE("10/1/20"&amp;RIGHT(BY$1,2)),$U746&lt;=DATEVALUE("9/30/20"&amp;RIGHT(BZ$1,2))),NETWORKDAYS(DATEVALUE("10/1/20"&amp;RIGHT(BY$1,2)),$U746,Holidays!$J$3:$J$937),
IF($T746&lt;DATEVALUE("10/1/20"&amp;RIGHT(BY$1,2)),NETWORKDAYS(DATEVALUE("10/1/20"&amp;RIGHT(BY$1,2)),DATEVALUE("9/30/20"&amp;RIGHT(BZ$1,2)),Holidays!$J$3:$J$937),
IF($T746&gt;=DATEVALUE("10/1/20"&amp;RIGHT(BY$1,2)),NETWORKDAYS($T746,DATEVALUE("9/30/20"&amp;RIGHT(BZ$1,2)),Holidays!$J$3:$J$937),"")))),"")/(NETWORKDAYS($T746,$U746,Holidays!$J$3:$J$937)),0))</f>
        <v/>
      </c>
      <c r="CA746" s="87" t="str">
        <f>IF($Q746="","",IFERROR(IF(OR(AND($T746&gt;=DATEVALUE("10/1/20"&amp;RIGHT(BZ$1,2)),$T746&lt;=DATEVALUE("9/30/20"&amp;RIGHT(CA$1,2))),AND($U746&gt;=DATEVALUE("10/1/20"&amp;RIGHT(BZ$1,2)),$U746&lt;=DATEVALUE("9/30/20"&amp;RIGHT(CA$1,2))),AND($T746&lt;=DATEVALUE("10/1/20"&amp;RIGHT(BZ$1,2)),$U746&gt;=DATEVALUE("9/30/20"&amp;RIGHT(CA$1,2)))),
IF(AND($T746&gt;=DATEVALUE("10/1/20"&amp;RIGHT(BZ$1,2)),$U746&lt;=DATEVALUE("9/30/20"&amp;RIGHT(CA$1,2))),NETWORKDAYS($T746,$U746,Holidays!$J$3:$J$937),
IF(AND($T746&lt;DATEVALUE("10/1/20"&amp;RIGHT(BZ$1,2)),$U746&lt;=DATEVALUE("9/30/20"&amp;RIGHT(CA$1,2))),NETWORKDAYS(DATEVALUE("10/1/20"&amp;RIGHT(BZ$1,2)),$U746,Holidays!$J$3:$J$937),
IF($T746&lt;DATEVALUE("10/1/20"&amp;RIGHT(BZ$1,2)),NETWORKDAYS(DATEVALUE("10/1/20"&amp;RIGHT(BZ$1,2)),DATEVALUE("9/30/20"&amp;RIGHT(CA$1,2)),Holidays!$J$3:$J$937),
IF($T746&gt;=DATEVALUE("10/1/20"&amp;RIGHT(BZ$1,2)),NETWORKDAYS($T746,DATEVALUE("9/30/20"&amp;RIGHT(CA$1,2)),Holidays!$J$3:$J$937),"")))),"")/(NETWORKDAYS($T746,$U746,Holidays!$J$3:$J$937)),0))</f>
        <v/>
      </c>
      <c r="CB746" s="87" t="str">
        <f>IF($Q746="","",IFERROR(IF(OR(AND($T746&gt;=DATEVALUE("10/1/20"&amp;RIGHT(CA$1,2)),$T746&lt;=DATEVALUE("9/30/20"&amp;RIGHT(CB$1,2))),AND($U746&gt;=DATEVALUE("10/1/20"&amp;RIGHT(CA$1,2)),$U746&lt;=DATEVALUE("9/30/20"&amp;RIGHT(CB$1,2))),AND($T746&lt;=DATEVALUE("10/1/20"&amp;RIGHT(CA$1,2)),$U746&gt;=DATEVALUE("9/30/20"&amp;RIGHT(CB$1,2)))),
IF(AND($T746&gt;=DATEVALUE("10/1/20"&amp;RIGHT(CA$1,2)),$U746&lt;=DATEVALUE("9/30/20"&amp;RIGHT(CB$1,2))),NETWORKDAYS($T746,$U746,Holidays!$J$3:$J$937),
IF(AND($T746&lt;DATEVALUE("10/1/20"&amp;RIGHT(CA$1,2)),$U746&lt;=DATEVALUE("9/30/20"&amp;RIGHT(CB$1,2))),NETWORKDAYS(DATEVALUE("10/1/20"&amp;RIGHT(CA$1,2)),$U746,Holidays!$J$3:$J$937),
IF($T746&lt;DATEVALUE("10/1/20"&amp;RIGHT(CA$1,2)),NETWORKDAYS(DATEVALUE("10/1/20"&amp;RIGHT(CA$1,2)),DATEVALUE("9/30/20"&amp;RIGHT(CB$1,2)),Holidays!$J$3:$J$937),
IF($T746&gt;=DATEVALUE("10/1/20"&amp;RIGHT(CA$1,2)),NETWORKDAYS($T746,DATEVALUE("9/30/20"&amp;RIGHT(CB$1,2)),Holidays!$J$3:$J$937),"")))),"")/(NETWORKDAYS($T746,$U746,Holidays!$J$3:$J$937)),0))</f>
        <v/>
      </c>
    </row>
    <row r="747" spans="1:80">
      <c r="A747" s="97"/>
      <c r="B747" s="98" t="str">
        <f ca="1">IF(NOT($A747=""),OFFSET('WBS Reference &amp; User Procedure'!$A$1,MATCH($A747,'WBS Reference &amp; User Procedure'!$A:$A,0)-1,1),"")</f>
        <v/>
      </c>
      <c r="D747" s="97"/>
      <c r="T747" s="104" t="str">
        <f>IF(NOT(Q747=""),IF(NOT($S747=""),$S747,#REF!),"")</f>
        <v/>
      </c>
      <c r="U747" s="104" t="str">
        <f>IF(NOT(Q747=""),WORKDAY(T747,Q747,Holidays!$J$3:$J$937),"")</f>
        <v/>
      </c>
      <c r="V747" s="104"/>
      <c r="W747" s="104"/>
      <c r="X747" s="101" t="str">
        <f t="shared" si="167"/>
        <v/>
      </c>
      <c r="AL747" s="87" t="str">
        <f t="shared" ca="1" si="164"/>
        <v/>
      </c>
      <c r="AN747" s="87" t="str">
        <f t="shared" ca="1" si="168"/>
        <v/>
      </c>
      <c r="AO747" s="87" t="str">
        <f t="shared" ca="1" si="168"/>
        <v/>
      </c>
      <c r="AP747" s="87" t="str">
        <f t="shared" ca="1" si="168"/>
        <v/>
      </c>
      <c r="AQ747" s="87" t="str">
        <f t="shared" ca="1" si="168"/>
        <v/>
      </c>
      <c r="AR747" s="87" t="str">
        <f t="shared" ca="1" si="168"/>
        <v/>
      </c>
      <c r="AS747" s="87" t="str">
        <f t="shared" ca="1" si="168"/>
        <v/>
      </c>
      <c r="AT747" s="87" t="str">
        <f t="shared" ca="1" si="168"/>
        <v/>
      </c>
      <c r="AU747" s="87" t="str">
        <f t="shared" ca="1" si="168"/>
        <v/>
      </c>
      <c r="AV747" s="87" t="str">
        <f t="shared" ca="1" si="168"/>
        <v/>
      </c>
      <c r="AW747" s="87" t="str">
        <f t="shared" ca="1" si="168"/>
        <v/>
      </c>
      <c r="AX747" s="87" t="str">
        <f t="shared" ca="1" si="169"/>
        <v/>
      </c>
      <c r="AY747" s="87" t="str">
        <f t="shared" ca="1" si="169"/>
        <v/>
      </c>
      <c r="AZ747" s="87" t="str">
        <f t="shared" ca="1" si="169"/>
        <v/>
      </c>
      <c r="BA747" s="87" t="str">
        <f t="shared" ca="1" si="169"/>
        <v/>
      </c>
      <c r="BB747" s="87" t="str">
        <f t="shared" ca="1" si="169"/>
        <v/>
      </c>
      <c r="BC747" s="87" t="str">
        <f t="shared" ca="1" si="169"/>
        <v/>
      </c>
      <c r="BD747" s="87" t="str">
        <f t="shared" ca="1" si="169"/>
        <v/>
      </c>
      <c r="BE747" s="87" t="str">
        <f t="shared" ca="1" si="169"/>
        <v/>
      </c>
      <c r="BF747" s="87" t="str">
        <f t="shared" ca="1" si="169"/>
        <v/>
      </c>
      <c r="BG747" s="87" t="str">
        <f t="shared" ca="1" si="169"/>
        <v/>
      </c>
      <c r="BI747" s="87" t="str">
        <f>IF($Q747="","",IFERROR(IF(OR(AND($T747&gt;=DATEVALUE("10/1/20"&amp;RIGHT(BH$1,2)),$T747&lt;=DATEVALUE("9/30/20"&amp;RIGHT(BI$1,2))),AND($U747&gt;=DATEVALUE("10/1/20"&amp;RIGHT(BH$1,2)),$U747&lt;=DATEVALUE("9/30/20"&amp;RIGHT(BI$1,2))),AND($T747&lt;=DATEVALUE("10/1/20"&amp;RIGHT(BH$1,2)),$U747&gt;=DATEVALUE("9/30/20"&amp;RIGHT(BI$1,2)))),
IF(AND($T747&gt;=DATEVALUE("10/1/20"&amp;RIGHT(BH$1,2)),$U747&lt;=DATEVALUE("9/30/20"&amp;RIGHT(BI$1,2))),NETWORKDAYS($T747,$U747,Holidays!$J$3:$J$937),
IF(AND($T747&lt;DATEVALUE("10/1/20"&amp;RIGHT(BH$1,2)),$U747&lt;=DATEVALUE("9/30/20"&amp;RIGHT(BI$1,2))),NETWORKDAYS(DATEVALUE("10/1/20"&amp;RIGHT(BH$1,2)),$U747,Holidays!$J$3:$J$937),
IF($T747&lt;DATEVALUE("10/1/20"&amp;RIGHT(BH$1,2)),NETWORKDAYS(DATEVALUE("10/1/20"&amp;RIGHT(BH$1,2)),DATEVALUE("9/30/20"&amp;RIGHT(BI$1,2)),Holidays!$J$3:$J$937),
IF($T747&gt;=DATEVALUE("10/1/20"&amp;RIGHT(BH$1,2)),NETWORKDAYS($T747,DATEVALUE("9/30/20"&amp;RIGHT(BI$1,2)),Holidays!$J$3:$J$937),"")))),"")/(NETWORKDAYS($T747,$U747,Holidays!$J$3:$J$937)),0))</f>
        <v/>
      </c>
      <c r="BJ747" s="87" t="str">
        <f>IF($Q747="","",IFERROR(IF(OR(AND($T747&gt;=DATEVALUE("10/1/20"&amp;RIGHT(BI$1,2)),$T747&lt;=DATEVALUE("9/30/20"&amp;RIGHT(BJ$1,2))),AND($U747&gt;=DATEVALUE("10/1/20"&amp;RIGHT(BI$1,2)),$U747&lt;=DATEVALUE("9/30/20"&amp;RIGHT(BJ$1,2))),AND($T747&lt;=DATEVALUE("10/1/20"&amp;RIGHT(BI$1,2)),$U747&gt;=DATEVALUE("9/30/20"&amp;RIGHT(BJ$1,2)))),
IF(AND($T747&gt;=DATEVALUE("10/1/20"&amp;RIGHT(BI$1,2)),$U747&lt;=DATEVALUE("9/30/20"&amp;RIGHT(BJ$1,2))),NETWORKDAYS($T747,$U747,Holidays!$J$3:$J$937),
IF(AND($T747&lt;DATEVALUE("10/1/20"&amp;RIGHT(BI$1,2)),$U747&lt;=DATEVALUE("9/30/20"&amp;RIGHT(BJ$1,2))),NETWORKDAYS(DATEVALUE("10/1/20"&amp;RIGHT(BI$1,2)),$U747,Holidays!$J$3:$J$937),
IF($T747&lt;DATEVALUE("10/1/20"&amp;RIGHT(BI$1,2)),NETWORKDAYS(DATEVALUE("10/1/20"&amp;RIGHT(BI$1,2)),DATEVALUE("9/30/20"&amp;RIGHT(BJ$1,2)),Holidays!$J$3:$J$937),
IF($T747&gt;=DATEVALUE("10/1/20"&amp;RIGHT(BI$1,2)),NETWORKDAYS($T747,DATEVALUE("9/30/20"&amp;RIGHT(BJ$1,2)),Holidays!$J$3:$J$937),"")))),"")/(NETWORKDAYS($T747,$U747,Holidays!$J$3:$J$937)),0))</f>
        <v/>
      </c>
      <c r="BK747" s="87" t="str">
        <f>IF($Q747="","",IFERROR(IF(OR(AND($T747&gt;=DATEVALUE("10/1/20"&amp;RIGHT(BJ$1,2)),$T747&lt;=DATEVALUE("9/30/20"&amp;RIGHT(BK$1,2))),AND($U747&gt;=DATEVALUE("10/1/20"&amp;RIGHT(BJ$1,2)),$U747&lt;=DATEVALUE("9/30/20"&amp;RIGHT(BK$1,2))),AND($T747&lt;=DATEVALUE("10/1/20"&amp;RIGHT(BJ$1,2)),$U747&gt;=DATEVALUE("9/30/20"&amp;RIGHT(BK$1,2)))),
IF(AND($T747&gt;=DATEVALUE("10/1/20"&amp;RIGHT(BJ$1,2)),$U747&lt;=DATEVALUE("9/30/20"&amp;RIGHT(BK$1,2))),NETWORKDAYS($T747,$U747,Holidays!$J$3:$J$937),
IF(AND($T747&lt;DATEVALUE("10/1/20"&amp;RIGHT(BJ$1,2)),$U747&lt;=DATEVALUE("9/30/20"&amp;RIGHT(BK$1,2))),NETWORKDAYS(DATEVALUE("10/1/20"&amp;RIGHT(BJ$1,2)),$U747,Holidays!$J$3:$J$937),
IF($T747&lt;DATEVALUE("10/1/20"&amp;RIGHT(BJ$1,2)),NETWORKDAYS(DATEVALUE("10/1/20"&amp;RIGHT(BJ$1,2)),DATEVALUE("9/30/20"&amp;RIGHT(BK$1,2)),Holidays!$J$3:$J$937),
IF($T747&gt;=DATEVALUE("10/1/20"&amp;RIGHT(BJ$1,2)),NETWORKDAYS($T747,DATEVALUE("9/30/20"&amp;RIGHT(BK$1,2)),Holidays!$J$3:$J$937),"")))),"")/(NETWORKDAYS($T747,$U747,Holidays!$J$3:$J$937)),0))</f>
        <v/>
      </c>
      <c r="BL747" s="87" t="str">
        <f>IF($Q747="","",IFERROR(IF(OR(AND($T747&gt;=DATEVALUE("10/1/20"&amp;RIGHT(BK$1,2)),$T747&lt;=DATEVALUE("9/30/20"&amp;RIGHT(BL$1,2))),AND($U747&gt;=DATEVALUE("10/1/20"&amp;RIGHT(BK$1,2)),$U747&lt;=DATEVALUE("9/30/20"&amp;RIGHT(BL$1,2))),AND($T747&lt;=DATEVALUE("10/1/20"&amp;RIGHT(BK$1,2)),$U747&gt;=DATEVALUE("9/30/20"&amp;RIGHT(BL$1,2)))),
IF(AND($T747&gt;=DATEVALUE("10/1/20"&amp;RIGHT(BK$1,2)),$U747&lt;=DATEVALUE("9/30/20"&amp;RIGHT(BL$1,2))),NETWORKDAYS($T747,$U747,Holidays!$J$3:$J$937),
IF(AND($T747&lt;DATEVALUE("10/1/20"&amp;RIGHT(BK$1,2)),$U747&lt;=DATEVALUE("9/30/20"&amp;RIGHT(BL$1,2))),NETWORKDAYS(DATEVALUE("10/1/20"&amp;RIGHT(BK$1,2)),$U747,Holidays!$J$3:$J$937),
IF($T747&lt;DATEVALUE("10/1/20"&amp;RIGHT(BK$1,2)),NETWORKDAYS(DATEVALUE("10/1/20"&amp;RIGHT(BK$1,2)),DATEVALUE("9/30/20"&amp;RIGHT(BL$1,2)),Holidays!$J$3:$J$937),
IF($T747&gt;=DATEVALUE("10/1/20"&amp;RIGHT(BK$1,2)),NETWORKDAYS($T747,DATEVALUE("9/30/20"&amp;RIGHT(BL$1,2)),Holidays!$J$3:$J$937),"")))),"")/(NETWORKDAYS($T747,$U747,Holidays!$J$3:$J$937)),0))</f>
        <v/>
      </c>
      <c r="BM747" s="87" t="str">
        <f>IF($Q747="","",IFERROR(IF(OR(AND($T747&gt;=DATEVALUE("10/1/20"&amp;RIGHT(BL$1,2)),$T747&lt;=DATEVALUE("9/30/20"&amp;RIGHT(BM$1,2))),AND($U747&gt;=DATEVALUE("10/1/20"&amp;RIGHT(BL$1,2)),$U747&lt;=DATEVALUE("9/30/20"&amp;RIGHT(BM$1,2))),AND($T747&lt;=DATEVALUE("10/1/20"&amp;RIGHT(BL$1,2)),$U747&gt;=DATEVALUE("9/30/20"&amp;RIGHT(BM$1,2)))),
IF(AND($T747&gt;=DATEVALUE("10/1/20"&amp;RIGHT(BL$1,2)),$U747&lt;=DATEVALUE("9/30/20"&amp;RIGHT(BM$1,2))),NETWORKDAYS($T747,$U747,Holidays!$J$3:$J$937),
IF(AND($T747&lt;DATEVALUE("10/1/20"&amp;RIGHT(BL$1,2)),$U747&lt;=DATEVALUE("9/30/20"&amp;RIGHT(BM$1,2))),NETWORKDAYS(DATEVALUE("10/1/20"&amp;RIGHT(BL$1,2)),$U747,Holidays!$J$3:$J$937),
IF($T747&lt;DATEVALUE("10/1/20"&amp;RIGHT(BL$1,2)),NETWORKDAYS(DATEVALUE("10/1/20"&amp;RIGHT(BL$1,2)),DATEVALUE("9/30/20"&amp;RIGHT(BM$1,2)),Holidays!$J$3:$J$937),
IF($T747&gt;=DATEVALUE("10/1/20"&amp;RIGHT(BL$1,2)),NETWORKDAYS($T747,DATEVALUE("9/30/20"&amp;RIGHT(BM$1,2)),Holidays!$J$3:$J$937),"")))),"")/(NETWORKDAYS($T747,$U747,Holidays!$J$3:$J$937)),0))</f>
        <v/>
      </c>
      <c r="BN747" s="87" t="str">
        <f>IF($Q747="","",IFERROR(IF(OR(AND($T747&gt;=DATEVALUE("10/1/20"&amp;RIGHT(BM$1,2)),$T747&lt;=DATEVALUE("9/30/20"&amp;RIGHT(BN$1,2))),AND($U747&gt;=DATEVALUE("10/1/20"&amp;RIGHT(BM$1,2)),$U747&lt;=DATEVALUE("9/30/20"&amp;RIGHT(BN$1,2))),AND($T747&lt;=DATEVALUE("10/1/20"&amp;RIGHT(BM$1,2)),$U747&gt;=DATEVALUE("9/30/20"&amp;RIGHT(BN$1,2)))),
IF(AND($T747&gt;=DATEVALUE("10/1/20"&amp;RIGHT(BM$1,2)),$U747&lt;=DATEVALUE("9/30/20"&amp;RIGHT(BN$1,2))),NETWORKDAYS($T747,$U747,Holidays!$J$3:$J$937),
IF(AND($T747&lt;DATEVALUE("10/1/20"&amp;RIGHT(BM$1,2)),$U747&lt;=DATEVALUE("9/30/20"&amp;RIGHT(BN$1,2))),NETWORKDAYS(DATEVALUE("10/1/20"&amp;RIGHT(BM$1,2)),$U747,Holidays!$J$3:$J$937),
IF($T747&lt;DATEVALUE("10/1/20"&amp;RIGHT(BM$1,2)),NETWORKDAYS(DATEVALUE("10/1/20"&amp;RIGHT(BM$1,2)),DATEVALUE("9/30/20"&amp;RIGHT(BN$1,2)),Holidays!$J$3:$J$937),
IF($T747&gt;=DATEVALUE("10/1/20"&amp;RIGHT(BM$1,2)),NETWORKDAYS($T747,DATEVALUE("9/30/20"&amp;RIGHT(BN$1,2)),Holidays!$J$3:$J$937),"")))),"")/(NETWORKDAYS($T747,$U747,Holidays!$J$3:$J$937)),0))</f>
        <v/>
      </c>
      <c r="BO747" s="87" t="str">
        <f>IF($Q747="","",IFERROR(IF(OR(AND($T747&gt;=DATEVALUE("10/1/20"&amp;RIGHT(BN$1,2)),$T747&lt;=DATEVALUE("9/30/20"&amp;RIGHT(BO$1,2))),AND($U747&gt;=DATEVALUE("10/1/20"&amp;RIGHT(BN$1,2)),$U747&lt;=DATEVALUE("9/30/20"&amp;RIGHT(BO$1,2))),AND($T747&lt;=DATEVALUE("10/1/20"&amp;RIGHT(BN$1,2)),$U747&gt;=DATEVALUE("9/30/20"&amp;RIGHT(BO$1,2)))),
IF(AND($T747&gt;=DATEVALUE("10/1/20"&amp;RIGHT(BN$1,2)),$U747&lt;=DATEVALUE("9/30/20"&amp;RIGHT(BO$1,2))),NETWORKDAYS($T747,$U747,Holidays!$J$3:$J$937),
IF(AND($T747&lt;DATEVALUE("10/1/20"&amp;RIGHT(BN$1,2)),$U747&lt;=DATEVALUE("9/30/20"&amp;RIGHT(BO$1,2))),NETWORKDAYS(DATEVALUE("10/1/20"&amp;RIGHT(BN$1,2)),$U747,Holidays!$J$3:$J$937),
IF($T747&lt;DATEVALUE("10/1/20"&amp;RIGHT(BN$1,2)),NETWORKDAYS(DATEVALUE("10/1/20"&amp;RIGHT(BN$1,2)),DATEVALUE("9/30/20"&amp;RIGHT(BO$1,2)),Holidays!$J$3:$J$937),
IF($T747&gt;=DATEVALUE("10/1/20"&amp;RIGHT(BN$1,2)),NETWORKDAYS($T747,DATEVALUE("9/30/20"&amp;RIGHT(BO$1,2)),Holidays!$J$3:$J$937),"")))),"")/(NETWORKDAYS($T747,$U747,Holidays!$J$3:$J$937)),0))</f>
        <v/>
      </c>
      <c r="BP747" s="87" t="str">
        <f>IF($Q747="","",IFERROR(IF(OR(AND($T747&gt;=DATEVALUE("10/1/20"&amp;RIGHT(BO$1,2)),$T747&lt;=DATEVALUE("9/30/20"&amp;RIGHT(BP$1,2))),AND($U747&gt;=DATEVALUE("10/1/20"&amp;RIGHT(BO$1,2)),$U747&lt;=DATEVALUE("9/30/20"&amp;RIGHT(BP$1,2))),AND($T747&lt;=DATEVALUE("10/1/20"&amp;RIGHT(BO$1,2)),$U747&gt;=DATEVALUE("9/30/20"&amp;RIGHT(BP$1,2)))),
IF(AND($T747&gt;=DATEVALUE("10/1/20"&amp;RIGHT(BO$1,2)),$U747&lt;=DATEVALUE("9/30/20"&amp;RIGHT(BP$1,2))),NETWORKDAYS($T747,$U747,Holidays!$J$3:$J$937),
IF(AND($T747&lt;DATEVALUE("10/1/20"&amp;RIGHT(BO$1,2)),$U747&lt;=DATEVALUE("9/30/20"&amp;RIGHT(BP$1,2))),NETWORKDAYS(DATEVALUE("10/1/20"&amp;RIGHT(BO$1,2)),$U747,Holidays!$J$3:$J$937),
IF($T747&lt;DATEVALUE("10/1/20"&amp;RIGHT(BO$1,2)),NETWORKDAYS(DATEVALUE("10/1/20"&amp;RIGHT(BO$1,2)),DATEVALUE("9/30/20"&amp;RIGHT(BP$1,2)),Holidays!$J$3:$J$937),
IF($T747&gt;=DATEVALUE("10/1/20"&amp;RIGHT(BO$1,2)),NETWORKDAYS($T747,DATEVALUE("9/30/20"&amp;RIGHT(BP$1,2)),Holidays!$J$3:$J$937),"")))),"")/(NETWORKDAYS($T747,$U747,Holidays!$J$3:$J$937)),0))</f>
        <v/>
      </c>
      <c r="BQ747" s="87" t="str">
        <f>IF($Q747="","",IFERROR(IF(OR(AND($T747&gt;=DATEVALUE("10/1/20"&amp;RIGHT(BP$1,2)),$T747&lt;=DATEVALUE("9/30/20"&amp;RIGHT(BQ$1,2))),AND($U747&gt;=DATEVALUE("10/1/20"&amp;RIGHT(BP$1,2)),$U747&lt;=DATEVALUE("9/30/20"&amp;RIGHT(BQ$1,2))),AND($T747&lt;=DATEVALUE("10/1/20"&amp;RIGHT(BP$1,2)),$U747&gt;=DATEVALUE("9/30/20"&amp;RIGHT(BQ$1,2)))),
IF(AND($T747&gt;=DATEVALUE("10/1/20"&amp;RIGHT(BP$1,2)),$U747&lt;=DATEVALUE("9/30/20"&amp;RIGHT(BQ$1,2))),NETWORKDAYS($T747,$U747,Holidays!$J$3:$J$937),
IF(AND($T747&lt;DATEVALUE("10/1/20"&amp;RIGHT(BP$1,2)),$U747&lt;=DATEVALUE("9/30/20"&amp;RIGHT(BQ$1,2))),NETWORKDAYS(DATEVALUE("10/1/20"&amp;RIGHT(BP$1,2)),$U747,Holidays!$J$3:$J$937),
IF($T747&lt;DATEVALUE("10/1/20"&amp;RIGHT(BP$1,2)),NETWORKDAYS(DATEVALUE("10/1/20"&amp;RIGHT(BP$1,2)),DATEVALUE("9/30/20"&amp;RIGHT(BQ$1,2)),Holidays!$J$3:$J$937),
IF($T747&gt;=DATEVALUE("10/1/20"&amp;RIGHT(BP$1,2)),NETWORKDAYS($T747,DATEVALUE("9/30/20"&amp;RIGHT(BQ$1,2)),Holidays!$J$3:$J$937),"")))),"")/(NETWORKDAYS($T747,$U747,Holidays!$J$3:$J$937)),0))</f>
        <v/>
      </c>
      <c r="BR747" s="87" t="str">
        <f>IF($Q747="","",IFERROR(IF(OR(AND($T747&gt;=DATEVALUE("10/1/20"&amp;RIGHT(BQ$1,2)),$T747&lt;=DATEVALUE("9/30/20"&amp;RIGHT(BR$1,2))),AND($U747&gt;=DATEVALUE("10/1/20"&amp;RIGHT(BQ$1,2)),$U747&lt;=DATEVALUE("9/30/20"&amp;RIGHT(BR$1,2))),AND($T747&lt;=DATEVALUE("10/1/20"&amp;RIGHT(BQ$1,2)),$U747&gt;=DATEVALUE("9/30/20"&amp;RIGHT(BR$1,2)))),
IF(AND($T747&gt;=DATEVALUE("10/1/20"&amp;RIGHT(BQ$1,2)),$U747&lt;=DATEVALUE("9/30/20"&amp;RIGHT(BR$1,2))),NETWORKDAYS($T747,$U747,Holidays!$J$3:$J$937),
IF(AND($T747&lt;DATEVALUE("10/1/20"&amp;RIGHT(BQ$1,2)),$U747&lt;=DATEVALUE("9/30/20"&amp;RIGHT(BR$1,2))),NETWORKDAYS(DATEVALUE("10/1/20"&amp;RIGHT(BQ$1,2)),$U747,Holidays!$J$3:$J$937),
IF($T747&lt;DATEVALUE("10/1/20"&amp;RIGHT(BQ$1,2)),NETWORKDAYS(DATEVALUE("10/1/20"&amp;RIGHT(BQ$1,2)),DATEVALUE("9/30/20"&amp;RIGHT(BR$1,2)),Holidays!$J$3:$J$937),
IF($T747&gt;=DATEVALUE("10/1/20"&amp;RIGHT(BQ$1,2)),NETWORKDAYS($T747,DATEVALUE("9/30/20"&amp;RIGHT(BR$1,2)),Holidays!$J$3:$J$937),"")))),"")/(NETWORKDAYS($T747,$U747,Holidays!$J$3:$J$937)),0))</f>
        <v/>
      </c>
      <c r="BS747" s="87" t="str">
        <f>IF($Q747="","",IFERROR(IF(OR(AND($T747&gt;=DATEVALUE("10/1/20"&amp;RIGHT(BR$1,2)),$T747&lt;=DATEVALUE("9/30/20"&amp;RIGHT(BS$1,2))),AND($U747&gt;=DATEVALUE("10/1/20"&amp;RIGHT(BR$1,2)),$U747&lt;=DATEVALUE("9/30/20"&amp;RIGHT(BS$1,2))),AND($T747&lt;=DATEVALUE("10/1/20"&amp;RIGHT(BR$1,2)),$U747&gt;=DATEVALUE("9/30/20"&amp;RIGHT(BS$1,2)))),
IF(AND($T747&gt;=DATEVALUE("10/1/20"&amp;RIGHT(BR$1,2)),$U747&lt;=DATEVALUE("9/30/20"&amp;RIGHT(BS$1,2))),NETWORKDAYS($T747,$U747,Holidays!$J$3:$J$937),
IF(AND($T747&lt;DATEVALUE("10/1/20"&amp;RIGHT(BR$1,2)),$U747&lt;=DATEVALUE("9/30/20"&amp;RIGHT(BS$1,2))),NETWORKDAYS(DATEVALUE("10/1/20"&amp;RIGHT(BR$1,2)),$U747,Holidays!$J$3:$J$937),
IF($T747&lt;DATEVALUE("10/1/20"&amp;RIGHT(BR$1,2)),NETWORKDAYS(DATEVALUE("10/1/20"&amp;RIGHT(BR$1,2)),DATEVALUE("9/30/20"&amp;RIGHT(BS$1,2)),Holidays!$J$3:$J$937),
IF($T747&gt;=DATEVALUE("10/1/20"&amp;RIGHT(BR$1,2)),NETWORKDAYS($T747,DATEVALUE("9/30/20"&amp;RIGHT(BS$1,2)),Holidays!$J$3:$J$937),"")))),"")/(NETWORKDAYS($T747,$U747,Holidays!$J$3:$J$937)),0))</f>
        <v/>
      </c>
      <c r="BT747" s="87" t="str">
        <f>IF($Q747="","",IFERROR(IF(OR(AND($T747&gt;=DATEVALUE("10/1/20"&amp;RIGHT(BS$1,2)),$T747&lt;=DATEVALUE("9/30/20"&amp;RIGHT(BT$1,2))),AND($U747&gt;=DATEVALUE("10/1/20"&amp;RIGHT(BS$1,2)),$U747&lt;=DATEVALUE("9/30/20"&amp;RIGHT(BT$1,2))),AND($T747&lt;=DATEVALUE("10/1/20"&amp;RIGHT(BS$1,2)),$U747&gt;=DATEVALUE("9/30/20"&amp;RIGHT(BT$1,2)))),
IF(AND($T747&gt;=DATEVALUE("10/1/20"&amp;RIGHT(BS$1,2)),$U747&lt;=DATEVALUE("9/30/20"&amp;RIGHT(BT$1,2))),NETWORKDAYS($T747,$U747,Holidays!$J$3:$J$937),
IF(AND($T747&lt;DATEVALUE("10/1/20"&amp;RIGHT(BS$1,2)),$U747&lt;=DATEVALUE("9/30/20"&amp;RIGHT(BT$1,2))),NETWORKDAYS(DATEVALUE("10/1/20"&amp;RIGHT(BS$1,2)),$U747,Holidays!$J$3:$J$937),
IF($T747&lt;DATEVALUE("10/1/20"&amp;RIGHT(BS$1,2)),NETWORKDAYS(DATEVALUE("10/1/20"&amp;RIGHT(BS$1,2)),DATEVALUE("9/30/20"&amp;RIGHT(BT$1,2)),Holidays!$J$3:$J$937),
IF($T747&gt;=DATEVALUE("10/1/20"&amp;RIGHT(BS$1,2)),NETWORKDAYS($T747,DATEVALUE("9/30/20"&amp;RIGHT(BT$1,2)),Holidays!$J$3:$J$937),"")))),"")/(NETWORKDAYS($T747,$U747,Holidays!$J$3:$J$937)),0))</f>
        <v/>
      </c>
      <c r="BU747" s="87" t="str">
        <f>IF($Q747="","",IFERROR(IF(OR(AND($T747&gt;=DATEVALUE("10/1/20"&amp;RIGHT(BT$1,2)),$T747&lt;=DATEVALUE("9/30/20"&amp;RIGHT(BU$1,2))),AND($U747&gt;=DATEVALUE("10/1/20"&amp;RIGHT(BT$1,2)),$U747&lt;=DATEVALUE("9/30/20"&amp;RIGHT(BU$1,2))),AND($T747&lt;=DATEVALUE("10/1/20"&amp;RIGHT(BT$1,2)),$U747&gt;=DATEVALUE("9/30/20"&amp;RIGHT(BU$1,2)))),
IF(AND($T747&gt;=DATEVALUE("10/1/20"&amp;RIGHT(BT$1,2)),$U747&lt;=DATEVALUE("9/30/20"&amp;RIGHT(BU$1,2))),NETWORKDAYS($T747,$U747,Holidays!$J$3:$J$937),
IF(AND($T747&lt;DATEVALUE("10/1/20"&amp;RIGHT(BT$1,2)),$U747&lt;=DATEVALUE("9/30/20"&amp;RIGHT(BU$1,2))),NETWORKDAYS(DATEVALUE("10/1/20"&amp;RIGHT(BT$1,2)),$U747,Holidays!$J$3:$J$937),
IF($T747&lt;DATEVALUE("10/1/20"&amp;RIGHT(BT$1,2)),NETWORKDAYS(DATEVALUE("10/1/20"&amp;RIGHT(BT$1,2)),DATEVALUE("9/30/20"&amp;RIGHT(BU$1,2)),Holidays!$J$3:$J$937),
IF($T747&gt;=DATEVALUE("10/1/20"&amp;RIGHT(BT$1,2)),NETWORKDAYS($T747,DATEVALUE("9/30/20"&amp;RIGHT(BU$1,2)),Holidays!$J$3:$J$937),"")))),"")/(NETWORKDAYS($T747,$U747,Holidays!$J$3:$J$937)),0))</f>
        <v/>
      </c>
      <c r="BV747" s="87" t="str">
        <f>IF($Q747="","",IFERROR(IF(OR(AND($T747&gt;=DATEVALUE("10/1/20"&amp;RIGHT(BU$1,2)),$T747&lt;=DATEVALUE("9/30/20"&amp;RIGHT(BV$1,2))),AND($U747&gt;=DATEVALUE("10/1/20"&amp;RIGHT(BU$1,2)),$U747&lt;=DATEVALUE("9/30/20"&amp;RIGHT(BV$1,2))),AND($T747&lt;=DATEVALUE("10/1/20"&amp;RIGHT(BU$1,2)),$U747&gt;=DATEVALUE("9/30/20"&amp;RIGHT(BV$1,2)))),
IF(AND($T747&gt;=DATEVALUE("10/1/20"&amp;RIGHT(BU$1,2)),$U747&lt;=DATEVALUE("9/30/20"&amp;RIGHT(BV$1,2))),NETWORKDAYS($T747,$U747,Holidays!$J$3:$J$937),
IF(AND($T747&lt;DATEVALUE("10/1/20"&amp;RIGHT(BU$1,2)),$U747&lt;=DATEVALUE("9/30/20"&amp;RIGHT(BV$1,2))),NETWORKDAYS(DATEVALUE("10/1/20"&amp;RIGHT(BU$1,2)),$U747,Holidays!$J$3:$J$937),
IF($T747&lt;DATEVALUE("10/1/20"&amp;RIGHT(BU$1,2)),NETWORKDAYS(DATEVALUE("10/1/20"&amp;RIGHT(BU$1,2)),DATEVALUE("9/30/20"&amp;RIGHT(BV$1,2)),Holidays!$J$3:$J$937),
IF($T747&gt;=DATEVALUE("10/1/20"&amp;RIGHT(BU$1,2)),NETWORKDAYS($T747,DATEVALUE("9/30/20"&amp;RIGHT(BV$1,2)),Holidays!$J$3:$J$937),"")))),"")/(NETWORKDAYS($T747,$U747,Holidays!$J$3:$J$937)),0))</f>
        <v/>
      </c>
      <c r="BW747" s="87" t="str">
        <f>IF($Q747="","",IFERROR(IF(OR(AND($T747&gt;=DATEVALUE("10/1/20"&amp;RIGHT(BV$1,2)),$T747&lt;=DATEVALUE("9/30/20"&amp;RIGHT(BW$1,2))),AND($U747&gt;=DATEVALUE("10/1/20"&amp;RIGHT(BV$1,2)),$U747&lt;=DATEVALUE("9/30/20"&amp;RIGHT(BW$1,2))),AND($T747&lt;=DATEVALUE("10/1/20"&amp;RIGHT(BV$1,2)),$U747&gt;=DATEVALUE("9/30/20"&amp;RIGHT(BW$1,2)))),
IF(AND($T747&gt;=DATEVALUE("10/1/20"&amp;RIGHT(BV$1,2)),$U747&lt;=DATEVALUE("9/30/20"&amp;RIGHT(BW$1,2))),NETWORKDAYS($T747,$U747,Holidays!$J$3:$J$937),
IF(AND($T747&lt;DATEVALUE("10/1/20"&amp;RIGHT(BV$1,2)),$U747&lt;=DATEVALUE("9/30/20"&amp;RIGHT(BW$1,2))),NETWORKDAYS(DATEVALUE("10/1/20"&amp;RIGHT(BV$1,2)),$U747,Holidays!$J$3:$J$937),
IF($T747&lt;DATEVALUE("10/1/20"&amp;RIGHT(BV$1,2)),NETWORKDAYS(DATEVALUE("10/1/20"&amp;RIGHT(BV$1,2)),DATEVALUE("9/30/20"&amp;RIGHT(BW$1,2)),Holidays!$J$3:$J$937),
IF($T747&gt;=DATEVALUE("10/1/20"&amp;RIGHT(BV$1,2)),NETWORKDAYS($T747,DATEVALUE("9/30/20"&amp;RIGHT(BW$1,2)),Holidays!$J$3:$J$937),"")))),"")/(NETWORKDAYS($T747,$U747,Holidays!$J$3:$J$937)),0))</f>
        <v/>
      </c>
      <c r="BX747" s="87" t="str">
        <f>IF($Q747="","",IFERROR(IF(OR(AND($T747&gt;=DATEVALUE("10/1/20"&amp;RIGHT(BW$1,2)),$T747&lt;=DATEVALUE("9/30/20"&amp;RIGHT(BX$1,2))),AND($U747&gt;=DATEVALUE("10/1/20"&amp;RIGHT(BW$1,2)),$U747&lt;=DATEVALUE("9/30/20"&amp;RIGHT(BX$1,2))),AND($T747&lt;=DATEVALUE("10/1/20"&amp;RIGHT(BW$1,2)),$U747&gt;=DATEVALUE("9/30/20"&amp;RIGHT(BX$1,2)))),
IF(AND($T747&gt;=DATEVALUE("10/1/20"&amp;RIGHT(BW$1,2)),$U747&lt;=DATEVALUE("9/30/20"&amp;RIGHT(BX$1,2))),NETWORKDAYS($T747,$U747,Holidays!$J$3:$J$937),
IF(AND($T747&lt;DATEVALUE("10/1/20"&amp;RIGHT(BW$1,2)),$U747&lt;=DATEVALUE("9/30/20"&amp;RIGHT(BX$1,2))),NETWORKDAYS(DATEVALUE("10/1/20"&amp;RIGHT(BW$1,2)),$U747,Holidays!$J$3:$J$937),
IF($T747&lt;DATEVALUE("10/1/20"&amp;RIGHT(BW$1,2)),NETWORKDAYS(DATEVALUE("10/1/20"&amp;RIGHT(BW$1,2)),DATEVALUE("9/30/20"&amp;RIGHT(BX$1,2)),Holidays!$J$3:$J$937),
IF($T747&gt;=DATEVALUE("10/1/20"&amp;RIGHT(BW$1,2)),NETWORKDAYS($T747,DATEVALUE("9/30/20"&amp;RIGHT(BX$1,2)),Holidays!$J$3:$J$937),"")))),"")/(NETWORKDAYS($T747,$U747,Holidays!$J$3:$J$937)),0))</f>
        <v/>
      </c>
      <c r="BY747" s="87" t="str">
        <f>IF($Q747="","",IFERROR(IF(OR(AND($T747&gt;=DATEVALUE("10/1/20"&amp;RIGHT(BX$1,2)),$T747&lt;=DATEVALUE("9/30/20"&amp;RIGHT(BY$1,2))),AND($U747&gt;=DATEVALUE("10/1/20"&amp;RIGHT(BX$1,2)),$U747&lt;=DATEVALUE("9/30/20"&amp;RIGHT(BY$1,2))),AND($T747&lt;=DATEVALUE("10/1/20"&amp;RIGHT(BX$1,2)),$U747&gt;=DATEVALUE("9/30/20"&amp;RIGHT(BY$1,2)))),
IF(AND($T747&gt;=DATEVALUE("10/1/20"&amp;RIGHT(BX$1,2)),$U747&lt;=DATEVALUE("9/30/20"&amp;RIGHT(BY$1,2))),NETWORKDAYS($T747,$U747,Holidays!$J$3:$J$937),
IF(AND($T747&lt;DATEVALUE("10/1/20"&amp;RIGHT(BX$1,2)),$U747&lt;=DATEVALUE("9/30/20"&amp;RIGHT(BY$1,2))),NETWORKDAYS(DATEVALUE("10/1/20"&amp;RIGHT(BX$1,2)),$U747,Holidays!$J$3:$J$937),
IF($T747&lt;DATEVALUE("10/1/20"&amp;RIGHT(BX$1,2)),NETWORKDAYS(DATEVALUE("10/1/20"&amp;RIGHT(BX$1,2)),DATEVALUE("9/30/20"&amp;RIGHT(BY$1,2)),Holidays!$J$3:$J$937),
IF($T747&gt;=DATEVALUE("10/1/20"&amp;RIGHT(BX$1,2)),NETWORKDAYS($T747,DATEVALUE("9/30/20"&amp;RIGHT(BY$1,2)),Holidays!$J$3:$J$937),"")))),"")/(NETWORKDAYS($T747,$U747,Holidays!$J$3:$J$937)),0))</f>
        <v/>
      </c>
      <c r="BZ747" s="87" t="str">
        <f>IF($Q747="","",IFERROR(IF(OR(AND($T747&gt;=DATEVALUE("10/1/20"&amp;RIGHT(BY$1,2)),$T747&lt;=DATEVALUE("9/30/20"&amp;RIGHT(BZ$1,2))),AND($U747&gt;=DATEVALUE("10/1/20"&amp;RIGHT(BY$1,2)),$U747&lt;=DATEVALUE("9/30/20"&amp;RIGHT(BZ$1,2))),AND($T747&lt;=DATEVALUE("10/1/20"&amp;RIGHT(BY$1,2)),$U747&gt;=DATEVALUE("9/30/20"&amp;RIGHT(BZ$1,2)))),
IF(AND($T747&gt;=DATEVALUE("10/1/20"&amp;RIGHT(BY$1,2)),$U747&lt;=DATEVALUE("9/30/20"&amp;RIGHT(BZ$1,2))),NETWORKDAYS($T747,$U747,Holidays!$J$3:$J$937),
IF(AND($T747&lt;DATEVALUE("10/1/20"&amp;RIGHT(BY$1,2)),$U747&lt;=DATEVALUE("9/30/20"&amp;RIGHT(BZ$1,2))),NETWORKDAYS(DATEVALUE("10/1/20"&amp;RIGHT(BY$1,2)),$U747,Holidays!$J$3:$J$937),
IF($T747&lt;DATEVALUE("10/1/20"&amp;RIGHT(BY$1,2)),NETWORKDAYS(DATEVALUE("10/1/20"&amp;RIGHT(BY$1,2)),DATEVALUE("9/30/20"&amp;RIGHT(BZ$1,2)),Holidays!$J$3:$J$937),
IF($T747&gt;=DATEVALUE("10/1/20"&amp;RIGHT(BY$1,2)),NETWORKDAYS($T747,DATEVALUE("9/30/20"&amp;RIGHT(BZ$1,2)),Holidays!$J$3:$J$937),"")))),"")/(NETWORKDAYS($T747,$U747,Holidays!$J$3:$J$937)),0))</f>
        <v/>
      </c>
      <c r="CA747" s="87" t="str">
        <f>IF($Q747="","",IFERROR(IF(OR(AND($T747&gt;=DATEVALUE("10/1/20"&amp;RIGHT(BZ$1,2)),$T747&lt;=DATEVALUE("9/30/20"&amp;RIGHT(CA$1,2))),AND($U747&gt;=DATEVALUE("10/1/20"&amp;RIGHT(BZ$1,2)),$U747&lt;=DATEVALUE("9/30/20"&amp;RIGHT(CA$1,2))),AND($T747&lt;=DATEVALUE("10/1/20"&amp;RIGHT(BZ$1,2)),$U747&gt;=DATEVALUE("9/30/20"&amp;RIGHT(CA$1,2)))),
IF(AND($T747&gt;=DATEVALUE("10/1/20"&amp;RIGHT(BZ$1,2)),$U747&lt;=DATEVALUE("9/30/20"&amp;RIGHT(CA$1,2))),NETWORKDAYS($T747,$U747,Holidays!$J$3:$J$937),
IF(AND($T747&lt;DATEVALUE("10/1/20"&amp;RIGHT(BZ$1,2)),$U747&lt;=DATEVALUE("9/30/20"&amp;RIGHT(CA$1,2))),NETWORKDAYS(DATEVALUE("10/1/20"&amp;RIGHT(BZ$1,2)),$U747,Holidays!$J$3:$J$937),
IF($T747&lt;DATEVALUE("10/1/20"&amp;RIGHT(BZ$1,2)),NETWORKDAYS(DATEVALUE("10/1/20"&amp;RIGHT(BZ$1,2)),DATEVALUE("9/30/20"&amp;RIGHT(CA$1,2)),Holidays!$J$3:$J$937),
IF($T747&gt;=DATEVALUE("10/1/20"&amp;RIGHT(BZ$1,2)),NETWORKDAYS($T747,DATEVALUE("9/30/20"&amp;RIGHT(CA$1,2)),Holidays!$J$3:$J$937),"")))),"")/(NETWORKDAYS($T747,$U747,Holidays!$J$3:$J$937)),0))</f>
        <v/>
      </c>
      <c r="CB747" s="87" t="str">
        <f>IF($Q747="","",IFERROR(IF(OR(AND($T747&gt;=DATEVALUE("10/1/20"&amp;RIGHT(CA$1,2)),$T747&lt;=DATEVALUE("9/30/20"&amp;RIGHT(CB$1,2))),AND($U747&gt;=DATEVALUE("10/1/20"&amp;RIGHT(CA$1,2)),$U747&lt;=DATEVALUE("9/30/20"&amp;RIGHT(CB$1,2))),AND($T747&lt;=DATEVALUE("10/1/20"&amp;RIGHT(CA$1,2)),$U747&gt;=DATEVALUE("9/30/20"&amp;RIGHT(CB$1,2)))),
IF(AND($T747&gt;=DATEVALUE("10/1/20"&amp;RIGHT(CA$1,2)),$U747&lt;=DATEVALUE("9/30/20"&amp;RIGHT(CB$1,2))),NETWORKDAYS($T747,$U747,Holidays!$J$3:$J$937),
IF(AND($T747&lt;DATEVALUE("10/1/20"&amp;RIGHT(CA$1,2)),$U747&lt;=DATEVALUE("9/30/20"&amp;RIGHT(CB$1,2))),NETWORKDAYS(DATEVALUE("10/1/20"&amp;RIGHT(CA$1,2)),$U747,Holidays!$J$3:$J$937),
IF($T747&lt;DATEVALUE("10/1/20"&amp;RIGHT(CA$1,2)),NETWORKDAYS(DATEVALUE("10/1/20"&amp;RIGHT(CA$1,2)),DATEVALUE("9/30/20"&amp;RIGHT(CB$1,2)),Holidays!$J$3:$J$937),
IF($T747&gt;=DATEVALUE("10/1/20"&amp;RIGHT(CA$1,2)),NETWORKDAYS($T747,DATEVALUE("9/30/20"&amp;RIGHT(CB$1,2)),Holidays!$J$3:$J$937),"")))),"")/(NETWORKDAYS($T747,$U747,Holidays!$J$3:$J$937)),0))</f>
        <v/>
      </c>
    </row>
    <row r="748" spans="1:80">
      <c r="A748" s="97"/>
      <c r="B748" s="98" t="str">
        <f ca="1">IF(NOT($A748=""),OFFSET('WBS Reference &amp; User Procedure'!$A$1,MATCH($A748,'WBS Reference &amp; User Procedure'!$A:$A,0)-1,1),"")</f>
        <v/>
      </c>
      <c r="D748" s="97"/>
      <c r="T748" s="104" t="str">
        <f>IF(NOT(Q748=""),IF(NOT($S748=""),$S748,#REF!),"")</f>
        <v/>
      </c>
      <c r="U748" s="104" t="str">
        <f>IF(NOT(Q748=""),WORKDAY(T748,Q748,Holidays!$J$3:$J$937),"")</f>
        <v/>
      </c>
      <c r="V748" s="104"/>
      <c r="W748" s="104"/>
      <c r="X748" s="101" t="str">
        <f t="shared" si="167"/>
        <v/>
      </c>
      <c r="AL748" s="87" t="str">
        <f t="shared" ca="1" si="164"/>
        <v/>
      </c>
      <c r="AN748" s="87" t="str">
        <f t="shared" ca="1" si="168"/>
        <v/>
      </c>
      <c r="AO748" s="87" t="str">
        <f t="shared" ca="1" si="168"/>
        <v/>
      </c>
      <c r="AP748" s="87" t="str">
        <f t="shared" ca="1" si="168"/>
        <v/>
      </c>
      <c r="AQ748" s="87" t="str">
        <f t="shared" ca="1" si="168"/>
        <v/>
      </c>
      <c r="AR748" s="87" t="str">
        <f t="shared" ca="1" si="168"/>
        <v/>
      </c>
      <c r="AS748" s="87" t="str">
        <f t="shared" ca="1" si="168"/>
        <v/>
      </c>
      <c r="AT748" s="87" t="str">
        <f t="shared" ca="1" si="168"/>
        <v/>
      </c>
      <c r="AU748" s="87" t="str">
        <f t="shared" ca="1" si="168"/>
        <v/>
      </c>
      <c r="AV748" s="87" t="str">
        <f t="shared" ca="1" si="168"/>
        <v/>
      </c>
      <c r="AW748" s="87" t="str">
        <f t="shared" ca="1" si="168"/>
        <v/>
      </c>
      <c r="AX748" s="87" t="str">
        <f t="shared" ca="1" si="169"/>
        <v/>
      </c>
      <c r="AY748" s="87" t="str">
        <f t="shared" ca="1" si="169"/>
        <v/>
      </c>
      <c r="AZ748" s="87" t="str">
        <f t="shared" ca="1" si="169"/>
        <v/>
      </c>
      <c r="BA748" s="87" t="str">
        <f t="shared" ca="1" si="169"/>
        <v/>
      </c>
      <c r="BB748" s="87" t="str">
        <f t="shared" ca="1" si="169"/>
        <v/>
      </c>
      <c r="BC748" s="87" t="str">
        <f t="shared" ca="1" si="169"/>
        <v/>
      </c>
      <c r="BD748" s="87" t="str">
        <f t="shared" ca="1" si="169"/>
        <v/>
      </c>
      <c r="BE748" s="87" t="str">
        <f t="shared" ca="1" si="169"/>
        <v/>
      </c>
      <c r="BF748" s="87" t="str">
        <f t="shared" ca="1" si="169"/>
        <v/>
      </c>
      <c r="BG748" s="87" t="str">
        <f t="shared" ca="1" si="169"/>
        <v/>
      </c>
      <c r="BI748" s="87" t="str">
        <f>IF($Q748="","",IFERROR(IF(OR(AND($T748&gt;=DATEVALUE("10/1/20"&amp;RIGHT(BH$1,2)),$T748&lt;=DATEVALUE("9/30/20"&amp;RIGHT(BI$1,2))),AND($U748&gt;=DATEVALUE("10/1/20"&amp;RIGHT(BH$1,2)),$U748&lt;=DATEVALUE("9/30/20"&amp;RIGHT(BI$1,2))),AND($T748&lt;=DATEVALUE("10/1/20"&amp;RIGHT(BH$1,2)),$U748&gt;=DATEVALUE("9/30/20"&amp;RIGHT(BI$1,2)))),
IF(AND($T748&gt;=DATEVALUE("10/1/20"&amp;RIGHT(BH$1,2)),$U748&lt;=DATEVALUE("9/30/20"&amp;RIGHT(BI$1,2))),NETWORKDAYS($T748,$U748,Holidays!$J$3:$J$937),
IF(AND($T748&lt;DATEVALUE("10/1/20"&amp;RIGHT(BH$1,2)),$U748&lt;=DATEVALUE("9/30/20"&amp;RIGHT(BI$1,2))),NETWORKDAYS(DATEVALUE("10/1/20"&amp;RIGHT(BH$1,2)),$U748,Holidays!$J$3:$J$937),
IF($T748&lt;DATEVALUE("10/1/20"&amp;RIGHT(BH$1,2)),NETWORKDAYS(DATEVALUE("10/1/20"&amp;RIGHT(BH$1,2)),DATEVALUE("9/30/20"&amp;RIGHT(BI$1,2)),Holidays!$J$3:$J$937),
IF($T748&gt;=DATEVALUE("10/1/20"&amp;RIGHT(BH$1,2)),NETWORKDAYS($T748,DATEVALUE("9/30/20"&amp;RIGHT(BI$1,2)),Holidays!$J$3:$J$937),"")))),"")/(NETWORKDAYS($T748,$U748,Holidays!$J$3:$J$937)),0))</f>
        <v/>
      </c>
      <c r="BJ748" s="87" t="str">
        <f>IF($Q748="","",IFERROR(IF(OR(AND($T748&gt;=DATEVALUE("10/1/20"&amp;RIGHT(BI$1,2)),$T748&lt;=DATEVALUE("9/30/20"&amp;RIGHT(BJ$1,2))),AND($U748&gt;=DATEVALUE("10/1/20"&amp;RIGHT(BI$1,2)),$U748&lt;=DATEVALUE("9/30/20"&amp;RIGHT(BJ$1,2))),AND($T748&lt;=DATEVALUE("10/1/20"&amp;RIGHT(BI$1,2)),$U748&gt;=DATEVALUE("9/30/20"&amp;RIGHT(BJ$1,2)))),
IF(AND($T748&gt;=DATEVALUE("10/1/20"&amp;RIGHT(BI$1,2)),$U748&lt;=DATEVALUE("9/30/20"&amp;RIGHT(BJ$1,2))),NETWORKDAYS($T748,$U748,Holidays!$J$3:$J$937),
IF(AND($T748&lt;DATEVALUE("10/1/20"&amp;RIGHT(BI$1,2)),$U748&lt;=DATEVALUE("9/30/20"&amp;RIGHT(BJ$1,2))),NETWORKDAYS(DATEVALUE("10/1/20"&amp;RIGHT(BI$1,2)),$U748,Holidays!$J$3:$J$937),
IF($T748&lt;DATEVALUE("10/1/20"&amp;RIGHT(BI$1,2)),NETWORKDAYS(DATEVALUE("10/1/20"&amp;RIGHT(BI$1,2)),DATEVALUE("9/30/20"&amp;RIGHT(BJ$1,2)),Holidays!$J$3:$J$937),
IF($T748&gt;=DATEVALUE("10/1/20"&amp;RIGHT(BI$1,2)),NETWORKDAYS($T748,DATEVALUE("9/30/20"&amp;RIGHT(BJ$1,2)),Holidays!$J$3:$J$937),"")))),"")/(NETWORKDAYS($T748,$U748,Holidays!$J$3:$J$937)),0))</f>
        <v/>
      </c>
      <c r="BK748" s="87" t="str">
        <f>IF($Q748="","",IFERROR(IF(OR(AND($T748&gt;=DATEVALUE("10/1/20"&amp;RIGHT(BJ$1,2)),$T748&lt;=DATEVALUE("9/30/20"&amp;RIGHT(BK$1,2))),AND($U748&gt;=DATEVALUE("10/1/20"&amp;RIGHT(BJ$1,2)),$U748&lt;=DATEVALUE("9/30/20"&amp;RIGHT(BK$1,2))),AND($T748&lt;=DATEVALUE("10/1/20"&amp;RIGHT(BJ$1,2)),$U748&gt;=DATEVALUE("9/30/20"&amp;RIGHT(BK$1,2)))),
IF(AND($T748&gt;=DATEVALUE("10/1/20"&amp;RIGHT(BJ$1,2)),$U748&lt;=DATEVALUE("9/30/20"&amp;RIGHT(BK$1,2))),NETWORKDAYS($T748,$U748,Holidays!$J$3:$J$937),
IF(AND($T748&lt;DATEVALUE("10/1/20"&amp;RIGHT(BJ$1,2)),$U748&lt;=DATEVALUE("9/30/20"&amp;RIGHT(BK$1,2))),NETWORKDAYS(DATEVALUE("10/1/20"&amp;RIGHT(BJ$1,2)),$U748,Holidays!$J$3:$J$937),
IF($T748&lt;DATEVALUE("10/1/20"&amp;RIGHT(BJ$1,2)),NETWORKDAYS(DATEVALUE("10/1/20"&amp;RIGHT(BJ$1,2)),DATEVALUE("9/30/20"&amp;RIGHT(BK$1,2)),Holidays!$J$3:$J$937),
IF($T748&gt;=DATEVALUE("10/1/20"&amp;RIGHT(BJ$1,2)),NETWORKDAYS($T748,DATEVALUE("9/30/20"&amp;RIGHT(BK$1,2)),Holidays!$J$3:$J$937),"")))),"")/(NETWORKDAYS($T748,$U748,Holidays!$J$3:$J$937)),0))</f>
        <v/>
      </c>
      <c r="BL748" s="87" t="str">
        <f>IF($Q748="","",IFERROR(IF(OR(AND($T748&gt;=DATEVALUE("10/1/20"&amp;RIGHT(BK$1,2)),$T748&lt;=DATEVALUE("9/30/20"&amp;RIGHT(BL$1,2))),AND($U748&gt;=DATEVALUE("10/1/20"&amp;RIGHT(BK$1,2)),$U748&lt;=DATEVALUE("9/30/20"&amp;RIGHT(BL$1,2))),AND($T748&lt;=DATEVALUE("10/1/20"&amp;RIGHT(BK$1,2)),$U748&gt;=DATEVALUE("9/30/20"&amp;RIGHT(BL$1,2)))),
IF(AND($T748&gt;=DATEVALUE("10/1/20"&amp;RIGHT(BK$1,2)),$U748&lt;=DATEVALUE("9/30/20"&amp;RIGHT(BL$1,2))),NETWORKDAYS($T748,$U748,Holidays!$J$3:$J$937),
IF(AND($T748&lt;DATEVALUE("10/1/20"&amp;RIGHT(BK$1,2)),$U748&lt;=DATEVALUE("9/30/20"&amp;RIGHT(BL$1,2))),NETWORKDAYS(DATEVALUE("10/1/20"&amp;RIGHT(BK$1,2)),$U748,Holidays!$J$3:$J$937),
IF($T748&lt;DATEVALUE("10/1/20"&amp;RIGHT(BK$1,2)),NETWORKDAYS(DATEVALUE("10/1/20"&amp;RIGHT(BK$1,2)),DATEVALUE("9/30/20"&amp;RIGHT(BL$1,2)),Holidays!$J$3:$J$937),
IF($T748&gt;=DATEVALUE("10/1/20"&amp;RIGHT(BK$1,2)),NETWORKDAYS($T748,DATEVALUE("9/30/20"&amp;RIGHT(BL$1,2)),Holidays!$J$3:$J$937),"")))),"")/(NETWORKDAYS($T748,$U748,Holidays!$J$3:$J$937)),0))</f>
        <v/>
      </c>
      <c r="BM748" s="87" t="str">
        <f>IF($Q748="","",IFERROR(IF(OR(AND($T748&gt;=DATEVALUE("10/1/20"&amp;RIGHT(BL$1,2)),$T748&lt;=DATEVALUE("9/30/20"&amp;RIGHT(BM$1,2))),AND($U748&gt;=DATEVALUE("10/1/20"&amp;RIGHT(BL$1,2)),$U748&lt;=DATEVALUE("9/30/20"&amp;RIGHT(BM$1,2))),AND($T748&lt;=DATEVALUE("10/1/20"&amp;RIGHT(BL$1,2)),$U748&gt;=DATEVALUE("9/30/20"&amp;RIGHT(BM$1,2)))),
IF(AND($T748&gt;=DATEVALUE("10/1/20"&amp;RIGHT(BL$1,2)),$U748&lt;=DATEVALUE("9/30/20"&amp;RIGHT(BM$1,2))),NETWORKDAYS($T748,$U748,Holidays!$J$3:$J$937),
IF(AND($T748&lt;DATEVALUE("10/1/20"&amp;RIGHT(BL$1,2)),$U748&lt;=DATEVALUE("9/30/20"&amp;RIGHT(BM$1,2))),NETWORKDAYS(DATEVALUE("10/1/20"&amp;RIGHT(BL$1,2)),$U748,Holidays!$J$3:$J$937),
IF($T748&lt;DATEVALUE("10/1/20"&amp;RIGHT(BL$1,2)),NETWORKDAYS(DATEVALUE("10/1/20"&amp;RIGHT(BL$1,2)),DATEVALUE("9/30/20"&amp;RIGHT(BM$1,2)),Holidays!$J$3:$J$937),
IF($T748&gt;=DATEVALUE("10/1/20"&amp;RIGHT(BL$1,2)),NETWORKDAYS($T748,DATEVALUE("9/30/20"&amp;RIGHT(BM$1,2)),Holidays!$J$3:$J$937),"")))),"")/(NETWORKDAYS($T748,$U748,Holidays!$J$3:$J$937)),0))</f>
        <v/>
      </c>
      <c r="BN748" s="87" t="str">
        <f>IF($Q748="","",IFERROR(IF(OR(AND($T748&gt;=DATEVALUE("10/1/20"&amp;RIGHT(BM$1,2)),$T748&lt;=DATEVALUE("9/30/20"&amp;RIGHT(BN$1,2))),AND($U748&gt;=DATEVALUE("10/1/20"&amp;RIGHT(BM$1,2)),$U748&lt;=DATEVALUE("9/30/20"&amp;RIGHT(BN$1,2))),AND($T748&lt;=DATEVALUE("10/1/20"&amp;RIGHT(BM$1,2)),$U748&gt;=DATEVALUE("9/30/20"&amp;RIGHT(BN$1,2)))),
IF(AND($T748&gt;=DATEVALUE("10/1/20"&amp;RIGHT(BM$1,2)),$U748&lt;=DATEVALUE("9/30/20"&amp;RIGHT(BN$1,2))),NETWORKDAYS($T748,$U748,Holidays!$J$3:$J$937),
IF(AND($T748&lt;DATEVALUE("10/1/20"&amp;RIGHT(BM$1,2)),$U748&lt;=DATEVALUE("9/30/20"&amp;RIGHT(BN$1,2))),NETWORKDAYS(DATEVALUE("10/1/20"&amp;RIGHT(BM$1,2)),$U748,Holidays!$J$3:$J$937),
IF($T748&lt;DATEVALUE("10/1/20"&amp;RIGHT(BM$1,2)),NETWORKDAYS(DATEVALUE("10/1/20"&amp;RIGHT(BM$1,2)),DATEVALUE("9/30/20"&amp;RIGHT(BN$1,2)),Holidays!$J$3:$J$937),
IF($T748&gt;=DATEVALUE("10/1/20"&amp;RIGHT(BM$1,2)),NETWORKDAYS($T748,DATEVALUE("9/30/20"&amp;RIGHT(BN$1,2)),Holidays!$J$3:$J$937),"")))),"")/(NETWORKDAYS($T748,$U748,Holidays!$J$3:$J$937)),0))</f>
        <v/>
      </c>
      <c r="BO748" s="87" t="str">
        <f>IF($Q748="","",IFERROR(IF(OR(AND($T748&gt;=DATEVALUE("10/1/20"&amp;RIGHT(BN$1,2)),$T748&lt;=DATEVALUE("9/30/20"&amp;RIGHT(BO$1,2))),AND($U748&gt;=DATEVALUE("10/1/20"&amp;RIGHT(BN$1,2)),$U748&lt;=DATEVALUE("9/30/20"&amp;RIGHT(BO$1,2))),AND($T748&lt;=DATEVALUE("10/1/20"&amp;RIGHT(BN$1,2)),$U748&gt;=DATEVALUE("9/30/20"&amp;RIGHT(BO$1,2)))),
IF(AND($T748&gt;=DATEVALUE("10/1/20"&amp;RIGHT(BN$1,2)),$U748&lt;=DATEVALUE("9/30/20"&amp;RIGHT(BO$1,2))),NETWORKDAYS($T748,$U748,Holidays!$J$3:$J$937),
IF(AND($T748&lt;DATEVALUE("10/1/20"&amp;RIGHT(BN$1,2)),$U748&lt;=DATEVALUE("9/30/20"&amp;RIGHT(BO$1,2))),NETWORKDAYS(DATEVALUE("10/1/20"&amp;RIGHT(BN$1,2)),$U748,Holidays!$J$3:$J$937),
IF($T748&lt;DATEVALUE("10/1/20"&amp;RIGHT(BN$1,2)),NETWORKDAYS(DATEVALUE("10/1/20"&amp;RIGHT(BN$1,2)),DATEVALUE("9/30/20"&amp;RIGHT(BO$1,2)),Holidays!$J$3:$J$937),
IF($T748&gt;=DATEVALUE("10/1/20"&amp;RIGHT(BN$1,2)),NETWORKDAYS($T748,DATEVALUE("9/30/20"&amp;RIGHT(BO$1,2)),Holidays!$J$3:$J$937),"")))),"")/(NETWORKDAYS($T748,$U748,Holidays!$J$3:$J$937)),0))</f>
        <v/>
      </c>
      <c r="BP748" s="87" t="str">
        <f>IF($Q748="","",IFERROR(IF(OR(AND($T748&gt;=DATEVALUE("10/1/20"&amp;RIGHT(BO$1,2)),$T748&lt;=DATEVALUE("9/30/20"&amp;RIGHT(BP$1,2))),AND($U748&gt;=DATEVALUE("10/1/20"&amp;RIGHT(BO$1,2)),$U748&lt;=DATEVALUE("9/30/20"&amp;RIGHT(BP$1,2))),AND($T748&lt;=DATEVALUE("10/1/20"&amp;RIGHT(BO$1,2)),$U748&gt;=DATEVALUE("9/30/20"&amp;RIGHT(BP$1,2)))),
IF(AND($T748&gt;=DATEVALUE("10/1/20"&amp;RIGHT(BO$1,2)),$U748&lt;=DATEVALUE("9/30/20"&amp;RIGHT(BP$1,2))),NETWORKDAYS($T748,$U748,Holidays!$J$3:$J$937),
IF(AND($T748&lt;DATEVALUE("10/1/20"&amp;RIGHT(BO$1,2)),$U748&lt;=DATEVALUE("9/30/20"&amp;RIGHT(BP$1,2))),NETWORKDAYS(DATEVALUE("10/1/20"&amp;RIGHT(BO$1,2)),$U748,Holidays!$J$3:$J$937),
IF($T748&lt;DATEVALUE("10/1/20"&amp;RIGHT(BO$1,2)),NETWORKDAYS(DATEVALUE("10/1/20"&amp;RIGHT(BO$1,2)),DATEVALUE("9/30/20"&amp;RIGHT(BP$1,2)),Holidays!$J$3:$J$937),
IF($T748&gt;=DATEVALUE("10/1/20"&amp;RIGHT(BO$1,2)),NETWORKDAYS($T748,DATEVALUE("9/30/20"&amp;RIGHT(BP$1,2)),Holidays!$J$3:$J$937),"")))),"")/(NETWORKDAYS($T748,$U748,Holidays!$J$3:$J$937)),0))</f>
        <v/>
      </c>
      <c r="BQ748" s="87" t="str">
        <f>IF($Q748="","",IFERROR(IF(OR(AND($T748&gt;=DATEVALUE("10/1/20"&amp;RIGHT(BP$1,2)),$T748&lt;=DATEVALUE("9/30/20"&amp;RIGHT(BQ$1,2))),AND($U748&gt;=DATEVALUE("10/1/20"&amp;RIGHT(BP$1,2)),$U748&lt;=DATEVALUE("9/30/20"&amp;RIGHT(BQ$1,2))),AND($T748&lt;=DATEVALUE("10/1/20"&amp;RIGHT(BP$1,2)),$U748&gt;=DATEVALUE("9/30/20"&amp;RIGHT(BQ$1,2)))),
IF(AND($T748&gt;=DATEVALUE("10/1/20"&amp;RIGHT(BP$1,2)),$U748&lt;=DATEVALUE("9/30/20"&amp;RIGHT(BQ$1,2))),NETWORKDAYS($T748,$U748,Holidays!$J$3:$J$937),
IF(AND($T748&lt;DATEVALUE("10/1/20"&amp;RIGHT(BP$1,2)),$U748&lt;=DATEVALUE("9/30/20"&amp;RIGHT(BQ$1,2))),NETWORKDAYS(DATEVALUE("10/1/20"&amp;RIGHT(BP$1,2)),$U748,Holidays!$J$3:$J$937),
IF($T748&lt;DATEVALUE("10/1/20"&amp;RIGHT(BP$1,2)),NETWORKDAYS(DATEVALUE("10/1/20"&amp;RIGHT(BP$1,2)),DATEVALUE("9/30/20"&amp;RIGHT(BQ$1,2)),Holidays!$J$3:$J$937),
IF($T748&gt;=DATEVALUE("10/1/20"&amp;RIGHT(BP$1,2)),NETWORKDAYS($T748,DATEVALUE("9/30/20"&amp;RIGHT(BQ$1,2)),Holidays!$J$3:$J$937),"")))),"")/(NETWORKDAYS($T748,$U748,Holidays!$J$3:$J$937)),0))</f>
        <v/>
      </c>
      <c r="BR748" s="87" t="str">
        <f>IF($Q748="","",IFERROR(IF(OR(AND($T748&gt;=DATEVALUE("10/1/20"&amp;RIGHT(BQ$1,2)),$T748&lt;=DATEVALUE("9/30/20"&amp;RIGHT(BR$1,2))),AND($U748&gt;=DATEVALUE("10/1/20"&amp;RIGHT(BQ$1,2)),$U748&lt;=DATEVALUE("9/30/20"&amp;RIGHT(BR$1,2))),AND($T748&lt;=DATEVALUE("10/1/20"&amp;RIGHT(BQ$1,2)),$U748&gt;=DATEVALUE("9/30/20"&amp;RIGHT(BR$1,2)))),
IF(AND($T748&gt;=DATEVALUE("10/1/20"&amp;RIGHT(BQ$1,2)),$U748&lt;=DATEVALUE("9/30/20"&amp;RIGHT(BR$1,2))),NETWORKDAYS($T748,$U748,Holidays!$J$3:$J$937),
IF(AND($T748&lt;DATEVALUE("10/1/20"&amp;RIGHT(BQ$1,2)),$U748&lt;=DATEVALUE("9/30/20"&amp;RIGHT(BR$1,2))),NETWORKDAYS(DATEVALUE("10/1/20"&amp;RIGHT(BQ$1,2)),$U748,Holidays!$J$3:$J$937),
IF($T748&lt;DATEVALUE("10/1/20"&amp;RIGHT(BQ$1,2)),NETWORKDAYS(DATEVALUE("10/1/20"&amp;RIGHT(BQ$1,2)),DATEVALUE("9/30/20"&amp;RIGHT(BR$1,2)),Holidays!$J$3:$J$937),
IF($T748&gt;=DATEVALUE("10/1/20"&amp;RIGHT(BQ$1,2)),NETWORKDAYS($T748,DATEVALUE("9/30/20"&amp;RIGHT(BR$1,2)),Holidays!$J$3:$J$937),"")))),"")/(NETWORKDAYS($T748,$U748,Holidays!$J$3:$J$937)),0))</f>
        <v/>
      </c>
      <c r="BS748" s="87" t="str">
        <f>IF($Q748="","",IFERROR(IF(OR(AND($T748&gt;=DATEVALUE("10/1/20"&amp;RIGHT(BR$1,2)),$T748&lt;=DATEVALUE("9/30/20"&amp;RIGHT(BS$1,2))),AND($U748&gt;=DATEVALUE("10/1/20"&amp;RIGHT(BR$1,2)),$U748&lt;=DATEVALUE("9/30/20"&amp;RIGHT(BS$1,2))),AND($T748&lt;=DATEVALUE("10/1/20"&amp;RIGHT(BR$1,2)),$U748&gt;=DATEVALUE("9/30/20"&amp;RIGHT(BS$1,2)))),
IF(AND($T748&gt;=DATEVALUE("10/1/20"&amp;RIGHT(BR$1,2)),$U748&lt;=DATEVALUE("9/30/20"&amp;RIGHT(BS$1,2))),NETWORKDAYS($T748,$U748,Holidays!$J$3:$J$937),
IF(AND($T748&lt;DATEVALUE("10/1/20"&amp;RIGHT(BR$1,2)),$U748&lt;=DATEVALUE("9/30/20"&amp;RIGHT(BS$1,2))),NETWORKDAYS(DATEVALUE("10/1/20"&amp;RIGHT(BR$1,2)),$U748,Holidays!$J$3:$J$937),
IF($T748&lt;DATEVALUE("10/1/20"&amp;RIGHT(BR$1,2)),NETWORKDAYS(DATEVALUE("10/1/20"&amp;RIGHT(BR$1,2)),DATEVALUE("9/30/20"&amp;RIGHT(BS$1,2)),Holidays!$J$3:$J$937),
IF($T748&gt;=DATEVALUE("10/1/20"&amp;RIGHT(BR$1,2)),NETWORKDAYS($T748,DATEVALUE("9/30/20"&amp;RIGHT(BS$1,2)),Holidays!$J$3:$J$937),"")))),"")/(NETWORKDAYS($T748,$U748,Holidays!$J$3:$J$937)),0))</f>
        <v/>
      </c>
      <c r="BT748" s="87" t="str">
        <f>IF($Q748="","",IFERROR(IF(OR(AND($T748&gt;=DATEVALUE("10/1/20"&amp;RIGHT(BS$1,2)),$T748&lt;=DATEVALUE("9/30/20"&amp;RIGHT(BT$1,2))),AND($U748&gt;=DATEVALUE("10/1/20"&amp;RIGHT(BS$1,2)),$U748&lt;=DATEVALUE("9/30/20"&amp;RIGHT(BT$1,2))),AND($T748&lt;=DATEVALUE("10/1/20"&amp;RIGHT(BS$1,2)),$U748&gt;=DATEVALUE("9/30/20"&amp;RIGHT(BT$1,2)))),
IF(AND($T748&gt;=DATEVALUE("10/1/20"&amp;RIGHT(BS$1,2)),$U748&lt;=DATEVALUE("9/30/20"&amp;RIGHT(BT$1,2))),NETWORKDAYS($T748,$U748,Holidays!$J$3:$J$937),
IF(AND($T748&lt;DATEVALUE("10/1/20"&amp;RIGHT(BS$1,2)),$U748&lt;=DATEVALUE("9/30/20"&amp;RIGHT(BT$1,2))),NETWORKDAYS(DATEVALUE("10/1/20"&amp;RIGHT(BS$1,2)),$U748,Holidays!$J$3:$J$937),
IF($T748&lt;DATEVALUE("10/1/20"&amp;RIGHT(BS$1,2)),NETWORKDAYS(DATEVALUE("10/1/20"&amp;RIGHT(BS$1,2)),DATEVALUE("9/30/20"&amp;RIGHT(BT$1,2)),Holidays!$J$3:$J$937),
IF($T748&gt;=DATEVALUE("10/1/20"&amp;RIGHT(BS$1,2)),NETWORKDAYS($T748,DATEVALUE("9/30/20"&amp;RIGHT(BT$1,2)),Holidays!$J$3:$J$937),"")))),"")/(NETWORKDAYS($T748,$U748,Holidays!$J$3:$J$937)),0))</f>
        <v/>
      </c>
      <c r="BU748" s="87" t="str">
        <f>IF($Q748="","",IFERROR(IF(OR(AND($T748&gt;=DATEVALUE("10/1/20"&amp;RIGHT(BT$1,2)),$T748&lt;=DATEVALUE("9/30/20"&amp;RIGHT(BU$1,2))),AND($U748&gt;=DATEVALUE("10/1/20"&amp;RIGHT(BT$1,2)),$U748&lt;=DATEVALUE("9/30/20"&amp;RIGHT(BU$1,2))),AND($T748&lt;=DATEVALUE("10/1/20"&amp;RIGHT(BT$1,2)),$U748&gt;=DATEVALUE("9/30/20"&amp;RIGHT(BU$1,2)))),
IF(AND($T748&gt;=DATEVALUE("10/1/20"&amp;RIGHT(BT$1,2)),$U748&lt;=DATEVALUE("9/30/20"&amp;RIGHT(BU$1,2))),NETWORKDAYS($T748,$U748,Holidays!$J$3:$J$937),
IF(AND($T748&lt;DATEVALUE("10/1/20"&amp;RIGHT(BT$1,2)),$U748&lt;=DATEVALUE("9/30/20"&amp;RIGHT(BU$1,2))),NETWORKDAYS(DATEVALUE("10/1/20"&amp;RIGHT(BT$1,2)),$U748,Holidays!$J$3:$J$937),
IF($T748&lt;DATEVALUE("10/1/20"&amp;RIGHT(BT$1,2)),NETWORKDAYS(DATEVALUE("10/1/20"&amp;RIGHT(BT$1,2)),DATEVALUE("9/30/20"&amp;RIGHT(BU$1,2)),Holidays!$J$3:$J$937),
IF($T748&gt;=DATEVALUE("10/1/20"&amp;RIGHT(BT$1,2)),NETWORKDAYS($T748,DATEVALUE("9/30/20"&amp;RIGHT(BU$1,2)),Holidays!$J$3:$J$937),"")))),"")/(NETWORKDAYS($T748,$U748,Holidays!$J$3:$J$937)),0))</f>
        <v/>
      </c>
      <c r="BV748" s="87" t="str">
        <f>IF($Q748="","",IFERROR(IF(OR(AND($T748&gt;=DATEVALUE("10/1/20"&amp;RIGHT(BU$1,2)),$T748&lt;=DATEVALUE("9/30/20"&amp;RIGHT(BV$1,2))),AND($U748&gt;=DATEVALUE("10/1/20"&amp;RIGHT(BU$1,2)),$U748&lt;=DATEVALUE("9/30/20"&amp;RIGHT(BV$1,2))),AND($T748&lt;=DATEVALUE("10/1/20"&amp;RIGHT(BU$1,2)),$U748&gt;=DATEVALUE("9/30/20"&amp;RIGHT(BV$1,2)))),
IF(AND($T748&gt;=DATEVALUE("10/1/20"&amp;RIGHT(BU$1,2)),$U748&lt;=DATEVALUE("9/30/20"&amp;RIGHT(BV$1,2))),NETWORKDAYS($T748,$U748,Holidays!$J$3:$J$937),
IF(AND($T748&lt;DATEVALUE("10/1/20"&amp;RIGHT(BU$1,2)),$U748&lt;=DATEVALUE("9/30/20"&amp;RIGHT(BV$1,2))),NETWORKDAYS(DATEVALUE("10/1/20"&amp;RIGHT(BU$1,2)),$U748,Holidays!$J$3:$J$937),
IF($T748&lt;DATEVALUE("10/1/20"&amp;RIGHT(BU$1,2)),NETWORKDAYS(DATEVALUE("10/1/20"&amp;RIGHT(BU$1,2)),DATEVALUE("9/30/20"&amp;RIGHT(BV$1,2)),Holidays!$J$3:$J$937),
IF($T748&gt;=DATEVALUE("10/1/20"&amp;RIGHT(BU$1,2)),NETWORKDAYS($T748,DATEVALUE("9/30/20"&amp;RIGHT(BV$1,2)),Holidays!$J$3:$J$937),"")))),"")/(NETWORKDAYS($T748,$U748,Holidays!$J$3:$J$937)),0))</f>
        <v/>
      </c>
      <c r="BW748" s="87" t="str">
        <f>IF($Q748="","",IFERROR(IF(OR(AND($T748&gt;=DATEVALUE("10/1/20"&amp;RIGHT(BV$1,2)),$T748&lt;=DATEVALUE("9/30/20"&amp;RIGHT(BW$1,2))),AND($U748&gt;=DATEVALUE("10/1/20"&amp;RIGHT(BV$1,2)),$U748&lt;=DATEVALUE("9/30/20"&amp;RIGHT(BW$1,2))),AND($T748&lt;=DATEVALUE("10/1/20"&amp;RIGHT(BV$1,2)),$U748&gt;=DATEVALUE("9/30/20"&amp;RIGHT(BW$1,2)))),
IF(AND($T748&gt;=DATEVALUE("10/1/20"&amp;RIGHT(BV$1,2)),$U748&lt;=DATEVALUE("9/30/20"&amp;RIGHT(BW$1,2))),NETWORKDAYS($T748,$U748,Holidays!$J$3:$J$937),
IF(AND($T748&lt;DATEVALUE("10/1/20"&amp;RIGHT(BV$1,2)),$U748&lt;=DATEVALUE("9/30/20"&amp;RIGHT(BW$1,2))),NETWORKDAYS(DATEVALUE("10/1/20"&amp;RIGHT(BV$1,2)),$U748,Holidays!$J$3:$J$937),
IF($T748&lt;DATEVALUE("10/1/20"&amp;RIGHT(BV$1,2)),NETWORKDAYS(DATEVALUE("10/1/20"&amp;RIGHT(BV$1,2)),DATEVALUE("9/30/20"&amp;RIGHT(BW$1,2)),Holidays!$J$3:$J$937),
IF($T748&gt;=DATEVALUE("10/1/20"&amp;RIGHT(BV$1,2)),NETWORKDAYS($T748,DATEVALUE("9/30/20"&amp;RIGHT(BW$1,2)),Holidays!$J$3:$J$937),"")))),"")/(NETWORKDAYS($T748,$U748,Holidays!$J$3:$J$937)),0))</f>
        <v/>
      </c>
      <c r="BX748" s="87" t="str">
        <f>IF($Q748="","",IFERROR(IF(OR(AND($T748&gt;=DATEVALUE("10/1/20"&amp;RIGHT(BW$1,2)),$T748&lt;=DATEVALUE("9/30/20"&amp;RIGHT(BX$1,2))),AND($U748&gt;=DATEVALUE("10/1/20"&amp;RIGHT(BW$1,2)),$U748&lt;=DATEVALUE("9/30/20"&amp;RIGHT(BX$1,2))),AND($T748&lt;=DATEVALUE("10/1/20"&amp;RIGHT(BW$1,2)),$U748&gt;=DATEVALUE("9/30/20"&amp;RIGHT(BX$1,2)))),
IF(AND($T748&gt;=DATEVALUE("10/1/20"&amp;RIGHT(BW$1,2)),$U748&lt;=DATEVALUE("9/30/20"&amp;RIGHT(BX$1,2))),NETWORKDAYS($T748,$U748,Holidays!$J$3:$J$937),
IF(AND($T748&lt;DATEVALUE("10/1/20"&amp;RIGHT(BW$1,2)),$U748&lt;=DATEVALUE("9/30/20"&amp;RIGHT(BX$1,2))),NETWORKDAYS(DATEVALUE("10/1/20"&amp;RIGHT(BW$1,2)),$U748,Holidays!$J$3:$J$937),
IF($T748&lt;DATEVALUE("10/1/20"&amp;RIGHT(BW$1,2)),NETWORKDAYS(DATEVALUE("10/1/20"&amp;RIGHT(BW$1,2)),DATEVALUE("9/30/20"&amp;RIGHT(BX$1,2)),Holidays!$J$3:$J$937),
IF($T748&gt;=DATEVALUE("10/1/20"&amp;RIGHT(BW$1,2)),NETWORKDAYS($T748,DATEVALUE("9/30/20"&amp;RIGHT(BX$1,2)),Holidays!$J$3:$J$937),"")))),"")/(NETWORKDAYS($T748,$U748,Holidays!$J$3:$J$937)),0))</f>
        <v/>
      </c>
      <c r="BY748" s="87" t="str">
        <f>IF($Q748="","",IFERROR(IF(OR(AND($T748&gt;=DATEVALUE("10/1/20"&amp;RIGHT(BX$1,2)),$T748&lt;=DATEVALUE("9/30/20"&amp;RIGHT(BY$1,2))),AND($U748&gt;=DATEVALUE("10/1/20"&amp;RIGHT(BX$1,2)),$U748&lt;=DATEVALUE("9/30/20"&amp;RIGHT(BY$1,2))),AND($T748&lt;=DATEVALUE("10/1/20"&amp;RIGHT(BX$1,2)),$U748&gt;=DATEVALUE("9/30/20"&amp;RIGHT(BY$1,2)))),
IF(AND($T748&gt;=DATEVALUE("10/1/20"&amp;RIGHT(BX$1,2)),$U748&lt;=DATEVALUE("9/30/20"&amp;RIGHT(BY$1,2))),NETWORKDAYS($T748,$U748,Holidays!$J$3:$J$937),
IF(AND($T748&lt;DATEVALUE("10/1/20"&amp;RIGHT(BX$1,2)),$U748&lt;=DATEVALUE("9/30/20"&amp;RIGHT(BY$1,2))),NETWORKDAYS(DATEVALUE("10/1/20"&amp;RIGHT(BX$1,2)),$U748,Holidays!$J$3:$J$937),
IF($T748&lt;DATEVALUE("10/1/20"&amp;RIGHT(BX$1,2)),NETWORKDAYS(DATEVALUE("10/1/20"&amp;RIGHT(BX$1,2)),DATEVALUE("9/30/20"&amp;RIGHT(BY$1,2)),Holidays!$J$3:$J$937),
IF($T748&gt;=DATEVALUE("10/1/20"&amp;RIGHT(BX$1,2)),NETWORKDAYS($T748,DATEVALUE("9/30/20"&amp;RIGHT(BY$1,2)),Holidays!$J$3:$J$937),"")))),"")/(NETWORKDAYS($T748,$U748,Holidays!$J$3:$J$937)),0))</f>
        <v/>
      </c>
      <c r="BZ748" s="87" t="str">
        <f>IF($Q748="","",IFERROR(IF(OR(AND($T748&gt;=DATEVALUE("10/1/20"&amp;RIGHT(BY$1,2)),$T748&lt;=DATEVALUE("9/30/20"&amp;RIGHT(BZ$1,2))),AND($U748&gt;=DATEVALUE("10/1/20"&amp;RIGHT(BY$1,2)),$U748&lt;=DATEVALUE("9/30/20"&amp;RIGHT(BZ$1,2))),AND($T748&lt;=DATEVALUE("10/1/20"&amp;RIGHT(BY$1,2)),$U748&gt;=DATEVALUE("9/30/20"&amp;RIGHT(BZ$1,2)))),
IF(AND($T748&gt;=DATEVALUE("10/1/20"&amp;RIGHT(BY$1,2)),$U748&lt;=DATEVALUE("9/30/20"&amp;RIGHT(BZ$1,2))),NETWORKDAYS($T748,$U748,Holidays!$J$3:$J$937),
IF(AND($T748&lt;DATEVALUE("10/1/20"&amp;RIGHT(BY$1,2)),$U748&lt;=DATEVALUE("9/30/20"&amp;RIGHT(BZ$1,2))),NETWORKDAYS(DATEVALUE("10/1/20"&amp;RIGHT(BY$1,2)),$U748,Holidays!$J$3:$J$937),
IF($T748&lt;DATEVALUE("10/1/20"&amp;RIGHT(BY$1,2)),NETWORKDAYS(DATEVALUE("10/1/20"&amp;RIGHT(BY$1,2)),DATEVALUE("9/30/20"&amp;RIGHT(BZ$1,2)),Holidays!$J$3:$J$937),
IF($T748&gt;=DATEVALUE("10/1/20"&amp;RIGHT(BY$1,2)),NETWORKDAYS($T748,DATEVALUE("9/30/20"&amp;RIGHT(BZ$1,2)),Holidays!$J$3:$J$937),"")))),"")/(NETWORKDAYS($T748,$U748,Holidays!$J$3:$J$937)),0))</f>
        <v/>
      </c>
      <c r="CA748" s="87" t="str">
        <f>IF($Q748="","",IFERROR(IF(OR(AND($T748&gt;=DATEVALUE("10/1/20"&amp;RIGHT(BZ$1,2)),$T748&lt;=DATEVALUE("9/30/20"&amp;RIGHT(CA$1,2))),AND($U748&gt;=DATEVALUE("10/1/20"&amp;RIGHT(BZ$1,2)),$U748&lt;=DATEVALUE("9/30/20"&amp;RIGHT(CA$1,2))),AND($T748&lt;=DATEVALUE("10/1/20"&amp;RIGHT(BZ$1,2)),$U748&gt;=DATEVALUE("9/30/20"&amp;RIGHT(CA$1,2)))),
IF(AND($T748&gt;=DATEVALUE("10/1/20"&amp;RIGHT(BZ$1,2)),$U748&lt;=DATEVALUE("9/30/20"&amp;RIGHT(CA$1,2))),NETWORKDAYS($T748,$U748,Holidays!$J$3:$J$937),
IF(AND($T748&lt;DATEVALUE("10/1/20"&amp;RIGHT(BZ$1,2)),$U748&lt;=DATEVALUE("9/30/20"&amp;RIGHT(CA$1,2))),NETWORKDAYS(DATEVALUE("10/1/20"&amp;RIGHT(BZ$1,2)),$U748,Holidays!$J$3:$J$937),
IF($T748&lt;DATEVALUE("10/1/20"&amp;RIGHT(BZ$1,2)),NETWORKDAYS(DATEVALUE("10/1/20"&amp;RIGHT(BZ$1,2)),DATEVALUE("9/30/20"&amp;RIGHT(CA$1,2)),Holidays!$J$3:$J$937),
IF($T748&gt;=DATEVALUE("10/1/20"&amp;RIGHT(BZ$1,2)),NETWORKDAYS($T748,DATEVALUE("9/30/20"&amp;RIGHT(CA$1,2)),Holidays!$J$3:$J$937),"")))),"")/(NETWORKDAYS($T748,$U748,Holidays!$J$3:$J$937)),0))</f>
        <v/>
      </c>
      <c r="CB748" s="87" t="str">
        <f>IF($Q748="","",IFERROR(IF(OR(AND($T748&gt;=DATEVALUE("10/1/20"&amp;RIGHT(CA$1,2)),$T748&lt;=DATEVALUE("9/30/20"&amp;RIGHT(CB$1,2))),AND($U748&gt;=DATEVALUE("10/1/20"&amp;RIGHT(CA$1,2)),$U748&lt;=DATEVALUE("9/30/20"&amp;RIGHT(CB$1,2))),AND($T748&lt;=DATEVALUE("10/1/20"&amp;RIGHT(CA$1,2)),$U748&gt;=DATEVALUE("9/30/20"&amp;RIGHT(CB$1,2)))),
IF(AND($T748&gt;=DATEVALUE("10/1/20"&amp;RIGHT(CA$1,2)),$U748&lt;=DATEVALUE("9/30/20"&amp;RIGHT(CB$1,2))),NETWORKDAYS($T748,$U748,Holidays!$J$3:$J$937),
IF(AND($T748&lt;DATEVALUE("10/1/20"&amp;RIGHT(CA$1,2)),$U748&lt;=DATEVALUE("9/30/20"&amp;RIGHT(CB$1,2))),NETWORKDAYS(DATEVALUE("10/1/20"&amp;RIGHT(CA$1,2)),$U748,Holidays!$J$3:$J$937),
IF($T748&lt;DATEVALUE("10/1/20"&amp;RIGHT(CA$1,2)),NETWORKDAYS(DATEVALUE("10/1/20"&amp;RIGHT(CA$1,2)),DATEVALUE("9/30/20"&amp;RIGHT(CB$1,2)),Holidays!$J$3:$J$937),
IF($T748&gt;=DATEVALUE("10/1/20"&amp;RIGHT(CA$1,2)),NETWORKDAYS($T748,DATEVALUE("9/30/20"&amp;RIGHT(CB$1,2)),Holidays!$J$3:$J$937),"")))),"")/(NETWORKDAYS($T748,$U748,Holidays!$J$3:$J$937)),0))</f>
        <v/>
      </c>
    </row>
    <row r="749" spans="1:80">
      <c r="A749" s="97"/>
      <c r="B749" s="98" t="str">
        <f ca="1">IF(NOT($A749=""),OFFSET('WBS Reference &amp; User Procedure'!$A$1,MATCH($A749,'WBS Reference &amp; User Procedure'!$A:$A,0)-1,1),"")</f>
        <v/>
      </c>
      <c r="D749" s="97"/>
      <c r="T749" s="104" t="str">
        <f>IF(NOT(Q749=""),IF(NOT($S749=""),$S749,#REF!),"")</f>
        <v/>
      </c>
      <c r="U749" s="104" t="str">
        <f>IF(NOT(Q749=""),WORKDAY(T749,Q749,Holidays!$J$3:$J$937),"")</f>
        <v/>
      </c>
      <c r="V749" s="104"/>
      <c r="W749" s="104"/>
      <c r="X749" s="101" t="str">
        <f t="shared" si="167"/>
        <v/>
      </c>
      <c r="AL749" s="87" t="str">
        <f t="shared" ca="1" si="164"/>
        <v/>
      </c>
      <c r="AN749" s="87" t="str">
        <f t="shared" ca="1" si="168"/>
        <v/>
      </c>
      <c r="AO749" s="87" t="str">
        <f t="shared" ca="1" si="168"/>
        <v/>
      </c>
      <c r="AP749" s="87" t="str">
        <f t="shared" ca="1" si="168"/>
        <v/>
      </c>
      <c r="AQ749" s="87" t="str">
        <f t="shared" ca="1" si="168"/>
        <v/>
      </c>
      <c r="AR749" s="87" t="str">
        <f t="shared" ca="1" si="168"/>
        <v/>
      </c>
      <c r="AS749" s="87" t="str">
        <f t="shared" ca="1" si="168"/>
        <v/>
      </c>
      <c r="AT749" s="87" t="str">
        <f t="shared" ca="1" si="168"/>
        <v/>
      </c>
      <c r="AU749" s="87" t="str">
        <f t="shared" ca="1" si="168"/>
        <v/>
      </c>
      <c r="AV749" s="87" t="str">
        <f t="shared" ca="1" si="168"/>
        <v/>
      </c>
      <c r="AW749" s="87" t="str">
        <f t="shared" ca="1" si="168"/>
        <v/>
      </c>
      <c r="AX749" s="87" t="str">
        <f t="shared" ca="1" si="169"/>
        <v/>
      </c>
      <c r="AY749" s="87" t="str">
        <f t="shared" ca="1" si="169"/>
        <v/>
      </c>
      <c r="AZ749" s="87" t="str">
        <f t="shared" ca="1" si="169"/>
        <v/>
      </c>
      <c r="BA749" s="87" t="str">
        <f t="shared" ca="1" si="169"/>
        <v/>
      </c>
      <c r="BB749" s="87" t="str">
        <f t="shared" ca="1" si="169"/>
        <v/>
      </c>
      <c r="BC749" s="87" t="str">
        <f t="shared" ca="1" si="169"/>
        <v/>
      </c>
      <c r="BD749" s="87" t="str">
        <f t="shared" ca="1" si="169"/>
        <v/>
      </c>
      <c r="BE749" s="87" t="str">
        <f t="shared" ca="1" si="169"/>
        <v/>
      </c>
      <c r="BF749" s="87" t="str">
        <f t="shared" ca="1" si="169"/>
        <v/>
      </c>
      <c r="BG749" s="87" t="str">
        <f t="shared" ca="1" si="169"/>
        <v/>
      </c>
      <c r="BI749" s="87" t="str">
        <f>IF($Q749="","",IFERROR(IF(OR(AND($T749&gt;=DATEVALUE("10/1/20"&amp;RIGHT(BH$1,2)),$T749&lt;=DATEVALUE("9/30/20"&amp;RIGHT(BI$1,2))),AND($U749&gt;=DATEVALUE("10/1/20"&amp;RIGHT(BH$1,2)),$U749&lt;=DATEVALUE("9/30/20"&amp;RIGHT(BI$1,2))),AND($T749&lt;=DATEVALUE("10/1/20"&amp;RIGHT(BH$1,2)),$U749&gt;=DATEVALUE("9/30/20"&amp;RIGHT(BI$1,2)))),
IF(AND($T749&gt;=DATEVALUE("10/1/20"&amp;RIGHT(BH$1,2)),$U749&lt;=DATEVALUE("9/30/20"&amp;RIGHT(BI$1,2))),NETWORKDAYS($T749,$U749,Holidays!$J$3:$J$937),
IF(AND($T749&lt;DATEVALUE("10/1/20"&amp;RIGHT(BH$1,2)),$U749&lt;=DATEVALUE("9/30/20"&amp;RIGHT(BI$1,2))),NETWORKDAYS(DATEVALUE("10/1/20"&amp;RIGHT(BH$1,2)),$U749,Holidays!$J$3:$J$937),
IF($T749&lt;DATEVALUE("10/1/20"&amp;RIGHT(BH$1,2)),NETWORKDAYS(DATEVALUE("10/1/20"&amp;RIGHT(BH$1,2)),DATEVALUE("9/30/20"&amp;RIGHT(BI$1,2)),Holidays!$J$3:$J$937),
IF($T749&gt;=DATEVALUE("10/1/20"&amp;RIGHT(BH$1,2)),NETWORKDAYS($T749,DATEVALUE("9/30/20"&amp;RIGHT(BI$1,2)),Holidays!$J$3:$J$937),"")))),"")/(NETWORKDAYS($T749,$U749,Holidays!$J$3:$J$937)),0))</f>
        <v/>
      </c>
      <c r="BJ749" s="87" t="str">
        <f>IF($Q749="","",IFERROR(IF(OR(AND($T749&gt;=DATEVALUE("10/1/20"&amp;RIGHT(BI$1,2)),$T749&lt;=DATEVALUE("9/30/20"&amp;RIGHT(BJ$1,2))),AND($U749&gt;=DATEVALUE("10/1/20"&amp;RIGHT(BI$1,2)),$U749&lt;=DATEVALUE("9/30/20"&amp;RIGHT(BJ$1,2))),AND($T749&lt;=DATEVALUE("10/1/20"&amp;RIGHT(BI$1,2)),$U749&gt;=DATEVALUE("9/30/20"&amp;RIGHT(BJ$1,2)))),
IF(AND($T749&gt;=DATEVALUE("10/1/20"&amp;RIGHT(BI$1,2)),$U749&lt;=DATEVALUE("9/30/20"&amp;RIGHT(BJ$1,2))),NETWORKDAYS($T749,$U749,Holidays!$J$3:$J$937),
IF(AND($T749&lt;DATEVALUE("10/1/20"&amp;RIGHT(BI$1,2)),$U749&lt;=DATEVALUE("9/30/20"&amp;RIGHT(BJ$1,2))),NETWORKDAYS(DATEVALUE("10/1/20"&amp;RIGHT(BI$1,2)),$U749,Holidays!$J$3:$J$937),
IF($T749&lt;DATEVALUE("10/1/20"&amp;RIGHT(BI$1,2)),NETWORKDAYS(DATEVALUE("10/1/20"&amp;RIGHT(BI$1,2)),DATEVALUE("9/30/20"&amp;RIGHT(BJ$1,2)),Holidays!$J$3:$J$937),
IF($T749&gt;=DATEVALUE("10/1/20"&amp;RIGHT(BI$1,2)),NETWORKDAYS($T749,DATEVALUE("9/30/20"&amp;RIGHT(BJ$1,2)),Holidays!$J$3:$J$937),"")))),"")/(NETWORKDAYS($T749,$U749,Holidays!$J$3:$J$937)),0))</f>
        <v/>
      </c>
      <c r="BK749" s="87" t="str">
        <f>IF($Q749="","",IFERROR(IF(OR(AND($T749&gt;=DATEVALUE("10/1/20"&amp;RIGHT(BJ$1,2)),$T749&lt;=DATEVALUE("9/30/20"&amp;RIGHT(BK$1,2))),AND($U749&gt;=DATEVALUE("10/1/20"&amp;RIGHT(BJ$1,2)),$U749&lt;=DATEVALUE("9/30/20"&amp;RIGHT(BK$1,2))),AND($T749&lt;=DATEVALUE("10/1/20"&amp;RIGHT(BJ$1,2)),$U749&gt;=DATEVALUE("9/30/20"&amp;RIGHT(BK$1,2)))),
IF(AND($T749&gt;=DATEVALUE("10/1/20"&amp;RIGHT(BJ$1,2)),$U749&lt;=DATEVALUE("9/30/20"&amp;RIGHT(BK$1,2))),NETWORKDAYS($T749,$U749,Holidays!$J$3:$J$937),
IF(AND($T749&lt;DATEVALUE("10/1/20"&amp;RIGHT(BJ$1,2)),$U749&lt;=DATEVALUE("9/30/20"&amp;RIGHT(BK$1,2))),NETWORKDAYS(DATEVALUE("10/1/20"&amp;RIGHT(BJ$1,2)),$U749,Holidays!$J$3:$J$937),
IF($T749&lt;DATEVALUE("10/1/20"&amp;RIGHT(BJ$1,2)),NETWORKDAYS(DATEVALUE("10/1/20"&amp;RIGHT(BJ$1,2)),DATEVALUE("9/30/20"&amp;RIGHT(BK$1,2)),Holidays!$J$3:$J$937),
IF($T749&gt;=DATEVALUE("10/1/20"&amp;RIGHT(BJ$1,2)),NETWORKDAYS($T749,DATEVALUE("9/30/20"&amp;RIGHT(BK$1,2)),Holidays!$J$3:$J$937),"")))),"")/(NETWORKDAYS($T749,$U749,Holidays!$J$3:$J$937)),0))</f>
        <v/>
      </c>
      <c r="BL749" s="87" t="str">
        <f>IF($Q749="","",IFERROR(IF(OR(AND($T749&gt;=DATEVALUE("10/1/20"&amp;RIGHT(BK$1,2)),$T749&lt;=DATEVALUE("9/30/20"&amp;RIGHT(BL$1,2))),AND($U749&gt;=DATEVALUE("10/1/20"&amp;RIGHT(BK$1,2)),$U749&lt;=DATEVALUE("9/30/20"&amp;RIGHT(BL$1,2))),AND($T749&lt;=DATEVALUE("10/1/20"&amp;RIGHT(BK$1,2)),$U749&gt;=DATEVALUE("9/30/20"&amp;RIGHT(BL$1,2)))),
IF(AND($T749&gt;=DATEVALUE("10/1/20"&amp;RIGHT(BK$1,2)),$U749&lt;=DATEVALUE("9/30/20"&amp;RIGHT(BL$1,2))),NETWORKDAYS($T749,$U749,Holidays!$J$3:$J$937),
IF(AND($T749&lt;DATEVALUE("10/1/20"&amp;RIGHT(BK$1,2)),$U749&lt;=DATEVALUE("9/30/20"&amp;RIGHT(BL$1,2))),NETWORKDAYS(DATEVALUE("10/1/20"&amp;RIGHT(BK$1,2)),$U749,Holidays!$J$3:$J$937),
IF($T749&lt;DATEVALUE("10/1/20"&amp;RIGHT(BK$1,2)),NETWORKDAYS(DATEVALUE("10/1/20"&amp;RIGHT(BK$1,2)),DATEVALUE("9/30/20"&amp;RIGHT(BL$1,2)),Holidays!$J$3:$J$937),
IF($T749&gt;=DATEVALUE("10/1/20"&amp;RIGHT(BK$1,2)),NETWORKDAYS($T749,DATEVALUE("9/30/20"&amp;RIGHT(BL$1,2)),Holidays!$J$3:$J$937),"")))),"")/(NETWORKDAYS($T749,$U749,Holidays!$J$3:$J$937)),0))</f>
        <v/>
      </c>
      <c r="BM749" s="87" t="str">
        <f>IF($Q749="","",IFERROR(IF(OR(AND($T749&gt;=DATEVALUE("10/1/20"&amp;RIGHT(BL$1,2)),$T749&lt;=DATEVALUE("9/30/20"&amp;RIGHT(BM$1,2))),AND($U749&gt;=DATEVALUE("10/1/20"&amp;RIGHT(BL$1,2)),$U749&lt;=DATEVALUE("9/30/20"&amp;RIGHT(BM$1,2))),AND($T749&lt;=DATEVALUE("10/1/20"&amp;RIGHT(BL$1,2)),$U749&gt;=DATEVALUE("9/30/20"&amp;RIGHT(BM$1,2)))),
IF(AND($T749&gt;=DATEVALUE("10/1/20"&amp;RIGHT(BL$1,2)),$U749&lt;=DATEVALUE("9/30/20"&amp;RIGHT(BM$1,2))),NETWORKDAYS($T749,$U749,Holidays!$J$3:$J$937),
IF(AND($T749&lt;DATEVALUE("10/1/20"&amp;RIGHT(BL$1,2)),$U749&lt;=DATEVALUE("9/30/20"&amp;RIGHT(BM$1,2))),NETWORKDAYS(DATEVALUE("10/1/20"&amp;RIGHT(BL$1,2)),$U749,Holidays!$J$3:$J$937),
IF($T749&lt;DATEVALUE("10/1/20"&amp;RIGHT(BL$1,2)),NETWORKDAYS(DATEVALUE("10/1/20"&amp;RIGHT(BL$1,2)),DATEVALUE("9/30/20"&amp;RIGHT(BM$1,2)),Holidays!$J$3:$J$937),
IF($T749&gt;=DATEVALUE("10/1/20"&amp;RIGHT(BL$1,2)),NETWORKDAYS($T749,DATEVALUE("9/30/20"&amp;RIGHT(BM$1,2)),Holidays!$J$3:$J$937),"")))),"")/(NETWORKDAYS($T749,$U749,Holidays!$J$3:$J$937)),0))</f>
        <v/>
      </c>
      <c r="BN749" s="87" t="str">
        <f>IF($Q749="","",IFERROR(IF(OR(AND($T749&gt;=DATEVALUE("10/1/20"&amp;RIGHT(BM$1,2)),$T749&lt;=DATEVALUE("9/30/20"&amp;RIGHT(BN$1,2))),AND($U749&gt;=DATEVALUE("10/1/20"&amp;RIGHT(BM$1,2)),$U749&lt;=DATEVALUE("9/30/20"&amp;RIGHT(BN$1,2))),AND($T749&lt;=DATEVALUE("10/1/20"&amp;RIGHT(BM$1,2)),$U749&gt;=DATEVALUE("9/30/20"&amp;RIGHT(BN$1,2)))),
IF(AND($T749&gt;=DATEVALUE("10/1/20"&amp;RIGHT(BM$1,2)),$U749&lt;=DATEVALUE("9/30/20"&amp;RIGHT(BN$1,2))),NETWORKDAYS($T749,$U749,Holidays!$J$3:$J$937),
IF(AND($T749&lt;DATEVALUE("10/1/20"&amp;RIGHT(BM$1,2)),$U749&lt;=DATEVALUE("9/30/20"&amp;RIGHT(BN$1,2))),NETWORKDAYS(DATEVALUE("10/1/20"&amp;RIGHT(BM$1,2)),$U749,Holidays!$J$3:$J$937),
IF($T749&lt;DATEVALUE("10/1/20"&amp;RIGHT(BM$1,2)),NETWORKDAYS(DATEVALUE("10/1/20"&amp;RIGHT(BM$1,2)),DATEVALUE("9/30/20"&amp;RIGHT(BN$1,2)),Holidays!$J$3:$J$937),
IF($T749&gt;=DATEVALUE("10/1/20"&amp;RIGHT(BM$1,2)),NETWORKDAYS($T749,DATEVALUE("9/30/20"&amp;RIGHT(BN$1,2)),Holidays!$J$3:$J$937),"")))),"")/(NETWORKDAYS($T749,$U749,Holidays!$J$3:$J$937)),0))</f>
        <v/>
      </c>
      <c r="BO749" s="87" t="str">
        <f>IF($Q749="","",IFERROR(IF(OR(AND($T749&gt;=DATEVALUE("10/1/20"&amp;RIGHT(BN$1,2)),$T749&lt;=DATEVALUE("9/30/20"&amp;RIGHT(BO$1,2))),AND($U749&gt;=DATEVALUE("10/1/20"&amp;RIGHT(BN$1,2)),$U749&lt;=DATEVALUE("9/30/20"&amp;RIGHT(BO$1,2))),AND($T749&lt;=DATEVALUE("10/1/20"&amp;RIGHT(BN$1,2)),$U749&gt;=DATEVALUE("9/30/20"&amp;RIGHT(BO$1,2)))),
IF(AND($T749&gt;=DATEVALUE("10/1/20"&amp;RIGHT(BN$1,2)),$U749&lt;=DATEVALUE("9/30/20"&amp;RIGHT(BO$1,2))),NETWORKDAYS($T749,$U749,Holidays!$J$3:$J$937),
IF(AND($T749&lt;DATEVALUE("10/1/20"&amp;RIGHT(BN$1,2)),$U749&lt;=DATEVALUE("9/30/20"&amp;RIGHT(BO$1,2))),NETWORKDAYS(DATEVALUE("10/1/20"&amp;RIGHT(BN$1,2)),$U749,Holidays!$J$3:$J$937),
IF($T749&lt;DATEVALUE("10/1/20"&amp;RIGHT(BN$1,2)),NETWORKDAYS(DATEVALUE("10/1/20"&amp;RIGHT(BN$1,2)),DATEVALUE("9/30/20"&amp;RIGHT(BO$1,2)),Holidays!$J$3:$J$937),
IF($T749&gt;=DATEVALUE("10/1/20"&amp;RIGHT(BN$1,2)),NETWORKDAYS($T749,DATEVALUE("9/30/20"&amp;RIGHT(BO$1,2)),Holidays!$J$3:$J$937),"")))),"")/(NETWORKDAYS($T749,$U749,Holidays!$J$3:$J$937)),0))</f>
        <v/>
      </c>
      <c r="BP749" s="87" t="str">
        <f>IF($Q749="","",IFERROR(IF(OR(AND($T749&gt;=DATEVALUE("10/1/20"&amp;RIGHT(BO$1,2)),$T749&lt;=DATEVALUE("9/30/20"&amp;RIGHT(BP$1,2))),AND($U749&gt;=DATEVALUE("10/1/20"&amp;RIGHT(BO$1,2)),$U749&lt;=DATEVALUE("9/30/20"&amp;RIGHT(BP$1,2))),AND($T749&lt;=DATEVALUE("10/1/20"&amp;RIGHT(BO$1,2)),$U749&gt;=DATEVALUE("9/30/20"&amp;RIGHT(BP$1,2)))),
IF(AND($T749&gt;=DATEVALUE("10/1/20"&amp;RIGHT(BO$1,2)),$U749&lt;=DATEVALUE("9/30/20"&amp;RIGHT(BP$1,2))),NETWORKDAYS($T749,$U749,Holidays!$J$3:$J$937),
IF(AND($T749&lt;DATEVALUE("10/1/20"&amp;RIGHT(BO$1,2)),$U749&lt;=DATEVALUE("9/30/20"&amp;RIGHT(BP$1,2))),NETWORKDAYS(DATEVALUE("10/1/20"&amp;RIGHT(BO$1,2)),$U749,Holidays!$J$3:$J$937),
IF($T749&lt;DATEVALUE("10/1/20"&amp;RIGHT(BO$1,2)),NETWORKDAYS(DATEVALUE("10/1/20"&amp;RIGHT(BO$1,2)),DATEVALUE("9/30/20"&amp;RIGHT(BP$1,2)),Holidays!$J$3:$J$937),
IF($T749&gt;=DATEVALUE("10/1/20"&amp;RIGHT(BO$1,2)),NETWORKDAYS($T749,DATEVALUE("9/30/20"&amp;RIGHT(BP$1,2)),Holidays!$J$3:$J$937),"")))),"")/(NETWORKDAYS($T749,$U749,Holidays!$J$3:$J$937)),0))</f>
        <v/>
      </c>
      <c r="BQ749" s="87" t="str">
        <f>IF($Q749="","",IFERROR(IF(OR(AND($T749&gt;=DATEVALUE("10/1/20"&amp;RIGHT(BP$1,2)),$T749&lt;=DATEVALUE("9/30/20"&amp;RIGHT(BQ$1,2))),AND($U749&gt;=DATEVALUE("10/1/20"&amp;RIGHT(BP$1,2)),$U749&lt;=DATEVALUE("9/30/20"&amp;RIGHT(BQ$1,2))),AND($T749&lt;=DATEVALUE("10/1/20"&amp;RIGHT(BP$1,2)),$U749&gt;=DATEVALUE("9/30/20"&amp;RIGHT(BQ$1,2)))),
IF(AND($T749&gt;=DATEVALUE("10/1/20"&amp;RIGHT(BP$1,2)),$U749&lt;=DATEVALUE("9/30/20"&amp;RIGHT(BQ$1,2))),NETWORKDAYS($T749,$U749,Holidays!$J$3:$J$937),
IF(AND($T749&lt;DATEVALUE("10/1/20"&amp;RIGHT(BP$1,2)),$U749&lt;=DATEVALUE("9/30/20"&amp;RIGHT(BQ$1,2))),NETWORKDAYS(DATEVALUE("10/1/20"&amp;RIGHT(BP$1,2)),$U749,Holidays!$J$3:$J$937),
IF($T749&lt;DATEVALUE("10/1/20"&amp;RIGHT(BP$1,2)),NETWORKDAYS(DATEVALUE("10/1/20"&amp;RIGHT(BP$1,2)),DATEVALUE("9/30/20"&amp;RIGHT(BQ$1,2)),Holidays!$J$3:$J$937),
IF($T749&gt;=DATEVALUE("10/1/20"&amp;RIGHT(BP$1,2)),NETWORKDAYS($T749,DATEVALUE("9/30/20"&amp;RIGHT(BQ$1,2)),Holidays!$J$3:$J$937),"")))),"")/(NETWORKDAYS($T749,$U749,Holidays!$J$3:$J$937)),0))</f>
        <v/>
      </c>
      <c r="BR749" s="87" t="str">
        <f>IF($Q749="","",IFERROR(IF(OR(AND($T749&gt;=DATEVALUE("10/1/20"&amp;RIGHT(BQ$1,2)),$T749&lt;=DATEVALUE("9/30/20"&amp;RIGHT(BR$1,2))),AND($U749&gt;=DATEVALUE("10/1/20"&amp;RIGHT(BQ$1,2)),$U749&lt;=DATEVALUE("9/30/20"&amp;RIGHT(BR$1,2))),AND($T749&lt;=DATEVALUE("10/1/20"&amp;RIGHT(BQ$1,2)),$U749&gt;=DATEVALUE("9/30/20"&amp;RIGHT(BR$1,2)))),
IF(AND($T749&gt;=DATEVALUE("10/1/20"&amp;RIGHT(BQ$1,2)),$U749&lt;=DATEVALUE("9/30/20"&amp;RIGHT(BR$1,2))),NETWORKDAYS($T749,$U749,Holidays!$J$3:$J$937),
IF(AND($T749&lt;DATEVALUE("10/1/20"&amp;RIGHT(BQ$1,2)),$U749&lt;=DATEVALUE("9/30/20"&amp;RIGHT(BR$1,2))),NETWORKDAYS(DATEVALUE("10/1/20"&amp;RIGHT(BQ$1,2)),$U749,Holidays!$J$3:$J$937),
IF($T749&lt;DATEVALUE("10/1/20"&amp;RIGHT(BQ$1,2)),NETWORKDAYS(DATEVALUE("10/1/20"&amp;RIGHT(BQ$1,2)),DATEVALUE("9/30/20"&amp;RIGHT(BR$1,2)),Holidays!$J$3:$J$937),
IF($T749&gt;=DATEVALUE("10/1/20"&amp;RIGHT(BQ$1,2)),NETWORKDAYS($T749,DATEVALUE("9/30/20"&amp;RIGHT(BR$1,2)),Holidays!$J$3:$J$937),"")))),"")/(NETWORKDAYS($T749,$U749,Holidays!$J$3:$J$937)),0))</f>
        <v/>
      </c>
      <c r="BS749" s="87" t="str">
        <f>IF($Q749="","",IFERROR(IF(OR(AND($T749&gt;=DATEVALUE("10/1/20"&amp;RIGHT(BR$1,2)),$T749&lt;=DATEVALUE("9/30/20"&amp;RIGHT(BS$1,2))),AND($U749&gt;=DATEVALUE("10/1/20"&amp;RIGHT(BR$1,2)),$U749&lt;=DATEVALUE("9/30/20"&amp;RIGHT(BS$1,2))),AND($T749&lt;=DATEVALUE("10/1/20"&amp;RIGHT(BR$1,2)),$U749&gt;=DATEVALUE("9/30/20"&amp;RIGHT(BS$1,2)))),
IF(AND($T749&gt;=DATEVALUE("10/1/20"&amp;RIGHT(BR$1,2)),$U749&lt;=DATEVALUE("9/30/20"&amp;RIGHT(BS$1,2))),NETWORKDAYS($T749,$U749,Holidays!$J$3:$J$937),
IF(AND($T749&lt;DATEVALUE("10/1/20"&amp;RIGHT(BR$1,2)),$U749&lt;=DATEVALUE("9/30/20"&amp;RIGHT(BS$1,2))),NETWORKDAYS(DATEVALUE("10/1/20"&amp;RIGHT(BR$1,2)),$U749,Holidays!$J$3:$J$937),
IF($T749&lt;DATEVALUE("10/1/20"&amp;RIGHT(BR$1,2)),NETWORKDAYS(DATEVALUE("10/1/20"&amp;RIGHT(BR$1,2)),DATEVALUE("9/30/20"&amp;RIGHT(BS$1,2)),Holidays!$J$3:$J$937),
IF($T749&gt;=DATEVALUE("10/1/20"&amp;RIGHT(BR$1,2)),NETWORKDAYS($T749,DATEVALUE("9/30/20"&amp;RIGHT(BS$1,2)),Holidays!$J$3:$J$937),"")))),"")/(NETWORKDAYS($T749,$U749,Holidays!$J$3:$J$937)),0))</f>
        <v/>
      </c>
      <c r="BT749" s="87" t="str">
        <f>IF($Q749="","",IFERROR(IF(OR(AND($T749&gt;=DATEVALUE("10/1/20"&amp;RIGHT(BS$1,2)),$T749&lt;=DATEVALUE("9/30/20"&amp;RIGHT(BT$1,2))),AND($U749&gt;=DATEVALUE("10/1/20"&amp;RIGHT(BS$1,2)),$U749&lt;=DATEVALUE("9/30/20"&amp;RIGHT(BT$1,2))),AND($T749&lt;=DATEVALUE("10/1/20"&amp;RIGHT(BS$1,2)),$U749&gt;=DATEVALUE("9/30/20"&amp;RIGHT(BT$1,2)))),
IF(AND($T749&gt;=DATEVALUE("10/1/20"&amp;RIGHT(BS$1,2)),$U749&lt;=DATEVALUE("9/30/20"&amp;RIGHT(BT$1,2))),NETWORKDAYS($T749,$U749,Holidays!$J$3:$J$937),
IF(AND($T749&lt;DATEVALUE("10/1/20"&amp;RIGHT(BS$1,2)),$U749&lt;=DATEVALUE("9/30/20"&amp;RIGHT(BT$1,2))),NETWORKDAYS(DATEVALUE("10/1/20"&amp;RIGHT(BS$1,2)),$U749,Holidays!$J$3:$J$937),
IF($T749&lt;DATEVALUE("10/1/20"&amp;RIGHT(BS$1,2)),NETWORKDAYS(DATEVALUE("10/1/20"&amp;RIGHT(BS$1,2)),DATEVALUE("9/30/20"&amp;RIGHT(BT$1,2)),Holidays!$J$3:$J$937),
IF($T749&gt;=DATEVALUE("10/1/20"&amp;RIGHT(BS$1,2)),NETWORKDAYS($T749,DATEVALUE("9/30/20"&amp;RIGHT(BT$1,2)),Holidays!$J$3:$J$937),"")))),"")/(NETWORKDAYS($T749,$U749,Holidays!$J$3:$J$937)),0))</f>
        <v/>
      </c>
      <c r="BU749" s="87" t="str">
        <f>IF($Q749="","",IFERROR(IF(OR(AND($T749&gt;=DATEVALUE("10/1/20"&amp;RIGHT(BT$1,2)),$T749&lt;=DATEVALUE("9/30/20"&amp;RIGHT(BU$1,2))),AND($U749&gt;=DATEVALUE("10/1/20"&amp;RIGHT(BT$1,2)),$U749&lt;=DATEVALUE("9/30/20"&amp;RIGHT(BU$1,2))),AND($T749&lt;=DATEVALUE("10/1/20"&amp;RIGHT(BT$1,2)),$U749&gt;=DATEVALUE("9/30/20"&amp;RIGHT(BU$1,2)))),
IF(AND($T749&gt;=DATEVALUE("10/1/20"&amp;RIGHT(BT$1,2)),$U749&lt;=DATEVALUE("9/30/20"&amp;RIGHT(BU$1,2))),NETWORKDAYS($T749,$U749,Holidays!$J$3:$J$937),
IF(AND($T749&lt;DATEVALUE("10/1/20"&amp;RIGHT(BT$1,2)),$U749&lt;=DATEVALUE("9/30/20"&amp;RIGHT(BU$1,2))),NETWORKDAYS(DATEVALUE("10/1/20"&amp;RIGHT(BT$1,2)),$U749,Holidays!$J$3:$J$937),
IF($T749&lt;DATEVALUE("10/1/20"&amp;RIGHT(BT$1,2)),NETWORKDAYS(DATEVALUE("10/1/20"&amp;RIGHT(BT$1,2)),DATEVALUE("9/30/20"&amp;RIGHT(BU$1,2)),Holidays!$J$3:$J$937),
IF($T749&gt;=DATEVALUE("10/1/20"&amp;RIGHT(BT$1,2)),NETWORKDAYS($T749,DATEVALUE("9/30/20"&amp;RIGHT(BU$1,2)),Holidays!$J$3:$J$937),"")))),"")/(NETWORKDAYS($T749,$U749,Holidays!$J$3:$J$937)),0))</f>
        <v/>
      </c>
      <c r="BV749" s="87" t="str">
        <f>IF($Q749="","",IFERROR(IF(OR(AND($T749&gt;=DATEVALUE("10/1/20"&amp;RIGHT(BU$1,2)),$T749&lt;=DATEVALUE("9/30/20"&amp;RIGHT(BV$1,2))),AND($U749&gt;=DATEVALUE("10/1/20"&amp;RIGHT(BU$1,2)),$U749&lt;=DATEVALUE("9/30/20"&amp;RIGHT(BV$1,2))),AND($T749&lt;=DATEVALUE("10/1/20"&amp;RIGHT(BU$1,2)),$U749&gt;=DATEVALUE("9/30/20"&amp;RIGHT(BV$1,2)))),
IF(AND($T749&gt;=DATEVALUE("10/1/20"&amp;RIGHT(BU$1,2)),$U749&lt;=DATEVALUE("9/30/20"&amp;RIGHT(BV$1,2))),NETWORKDAYS($T749,$U749,Holidays!$J$3:$J$937),
IF(AND($T749&lt;DATEVALUE("10/1/20"&amp;RIGHT(BU$1,2)),$U749&lt;=DATEVALUE("9/30/20"&amp;RIGHT(BV$1,2))),NETWORKDAYS(DATEVALUE("10/1/20"&amp;RIGHT(BU$1,2)),$U749,Holidays!$J$3:$J$937),
IF($T749&lt;DATEVALUE("10/1/20"&amp;RIGHT(BU$1,2)),NETWORKDAYS(DATEVALUE("10/1/20"&amp;RIGHT(BU$1,2)),DATEVALUE("9/30/20"&amp;RIGHT(BV$1,2)),Holidays!$J$3:$J$937),
IF($T749&gt;=DATEVALUE("10/1/20"&amp;RIGHT(BU$1,2)),NETWORKDAYS($T749,DATEVALUE("9/30/20"&amp;RIGHT(BV$1,2)),Holidays!$J$3:$J$937),"")))),"")/(NETWORKDAYS($T749,$U749,Holidays!$J$3:$J$937)),0))</f>
        <v/>
      </c>
      <c r="BW749" s="87" t="str">
        <f>IF($Q749="","",IFERROR(IF(OR(AND($T749&gt;=DATEVALUE("10/1/20"&amp;RIGHT(BV$1,2)),$T749&lt;=DATEVALUE("9/30/20"&amp;RIGHT(BW$1,2))),AND($U749&gt;=DATEVALUE("10/1/20"&amp;RIGHT(BV$1,2)),$U749&lt;=DATEVALUE("9/30/20"&amp;RIGHT(BW$1,2))),AND($T749&lt;=DATEVALUE("10/1/20"&amp;RIGHT(BV$1,2)),$U749&gt;=DATEVALUE("9/30/20"&amp;RIGHT(BW$1,2)))),
IF(AND($T749&gt;=DATEVALUE("10/1/20"&amp;RIGHT(BV$1,2)),$U749&lt;=DATEVALUE("9/30/20"&amp;RIGHT(BW$1,2))),NETWORKDAYS($T749,$U749,Holidays!$J$3:$J$937),
IF(AND($T749&lt;DATEVALUE("10/1/20"&amp;RIGHT(BV$1,2)),$U749&lt;=DATEVALUE("9/30/20"&amp;RIGHT(BW$1,2))),NETWORKDAYS(DATEVALUE("10/1/20"&amp;RIGHT(BV$1,2)),$U749,Holidays!$J$3:$J$937),
IF($T749&lt;DATEVALUE("10/1/20"&amp;RIGHT(BV$1,2)),NETWORKDAYS(DATEVALUE("10/1/20"&amp;RIGHT(BV$1,2)),DATEVALUE("9/30/20"&amp;RIGHT(BW$1,2)),Holidays!$J$3:$J$937),
IF($T749&gt;=DATEVALUE("10/1/20"&amp;RIGHT(BV$1,2)),NETWORKDAYS($T749,DATEVALUE("9/30/20"&amp;RIGHT(BW$1,2)),Holidays!$J$3:$J$937),"")))),"")/(NETWORKDAYS($T749,$U749,Holidays!$J$3:$J$937)),0))</f>
        <v/>
      </c>
      <c r="BX749" s="87" t="str">
        <f>IF($Q749="","",IFERROR(IF(OR(AND($T749&gt;=DATEVALUE("10/1/20"&amp;RIGHT(BW$1,2)),$T749&lt;=DATEVALUE("9/30/20"&amp;RIGHT(BX$1,2))),AND($U749&gt;=DATEVALUE("10/1/20"&amp;RIGHT(BW$1,2)),$U749&lt;=DATEVALUE("9/30/20"&amp;RIGHT(BX$1,2))),AND($T749&lt;=DATEVALUE("10/1/20"&amp;RIGHT(BW$1,2)),$U749&gt;=DATEVALUE("9/30/20"&amp;RIGHT(BX$1,2)))),
IF(AND($T749&gt;=DATEVALUE("10/1/20"&amp;RIGHT(BW$1,2)),$U749&lt;=DATEVALUE("9/30/20"&amp;RIGHT(BX$1,2))),NETWORKDAYS($T749,$U749,Holidays!$J$3:$J$937),
IF(AND($T749&lt;DATEVALUE("10/1/20"&amp;RIGHT(BW$1,2)),$U749&lt;=DATEVALUE("9/30/20"&amp;RIGHT(BX$1,2))),NETWORKDAYS(DATEVALUE("10/1/20"&amp;RIGHT(BW$1,2)),$U749,Holidays!$J$3:$J$937),
IF($T749&lt;DATEVALUE("10/1/20"&amp;RIGHT(BW$1,2)),NETWORKDAYS(DATEVALUE("10/1/20"&amp;RIGHT(BW$1,2)),DATEVALUE("9/30/20"&amp;RIGHT(BX$1,2)),Holidays!$J$3:$J$937),
IF($T749&gt;=DATEVALUE("10/1/20"&amp;RIGHT(BW$1,2)),NETWORKDAYS($T749,DATEVALUE("9/30/20"&amp;RIGHT(BX$1,2)),Holidays!$J$3:$J$937),"")))),"")/(NETWORKDAYS($T749,$U749,Holidays!$J$3:$J$937)),0))</f>
        <v/>
      </c>
      <c r="BY749" s="87" t="str">
        <f>IF($Q749="","",IFERROR(IF(OR(AND($T749&gt;=DATEVALUE("10/1/20"&amp;RIGHT(BX$1,2)),$T749&lt;=DATEVALUE("9/30/20"&amp;RIGHT(BY$1,2))),AND($U749&gt;=DATEVALUE("10/1/20"&amp;RIGHT(BX$1,2)),$U749&lt;=DATEVALUE("9/30/20"&amp;RIGHT(BY$1,2))),AND($T749&lt;=DATEVALUE("10/1/20"&amp;RIGHT(BX$1,2)),$U749&gt;=DATEVALUE("9/30/20"&amp;RIGHT(BY$1,2)))),
IF(AND($T749&gt;=DATEVALUE("10/1/20"&amp;RIGHT(BX$1,2)),$U749&lt;=DATEVALUE("9/30/20"&amp;RIGHT(BY$1,2))),NETWORKDAYS($T749,$U749,Holidays!$J$3:$J$937),
IF(AND($T749&lt;DATEVALUE("10/1/20"&amp;RIGHT(BX$1,2)),$U749&lt;=DATEVALUE("9/30/20"&amp;RIGHT(BY$1,2))),NETWORKDAYS(DATEVALUE("10/1/20"&amp;RIGHT(BX$1,2)),$U749,Holidays!$J$3:$J$937),
IF($T749&lt;DATEVALUE("10/1/20"&amp;RIGHT(BX$1,2)),NETWORKDAYS(DATEVALUE("10/1/20"&amp;RIGHT(BX$1,2)),DATEVALUE("9/30/20"&amp;RIGHT(BY$1,2)),Holidays!$J$3:$J$937),
IF($T749&gt;=DATEVALUE("10/1/20"&amp;RIGHT(BX$1,2)),NETWORKDAYS($T749,DATEVALUE("9/30/20"&amp;RIGHT(BY$1,2)),Holidays!$J$3:$J$937),"")))),"")/(NETWORKDAYS($T749,$U749,Holidays!$J$3:$J$937)),0))</f>
        <v/>
      </c>
      <c r="BZ749" s="87" t="str">
        <f>IF($Q749="","",IFERROR(IF(OR(AND($T749&gt;=DATEVALUE("10/1/20"&amp;RIGHT(BY$1,2)),$T749&lt;=DATEVALUE("9/30/20"&amp;RIGHT(BZ$1,2))),AND($U749&gt;=DATEVALUE("10/1/20"&amp;RIGHT(BY$1,2)),$U749&lt;=DATEVALUE("9/30/20"&amp;RIGHT(BZ$1,2))),AND($T749&lt;=DATEVALUE("10/1/20"&amp;RIGHT(BY$1,2)),$U749&gt;=DATEVALUE("9/30/20"&amp;RIGHT(BZ$1,2)))),
IF(AND($T749&gt;=DATEVALUE("10/1/20"&amp;RIGHT(BY$1,2)),$U749&lt;=DATEVALUE("9/30/20"&amp;RIGHT(BZ$1,2))),NETWORKDAYS($T749,$U749,Holidays!$J$3:$J$937),
IF(AND($T749&lt;DATEVALUE("10/1/20"&amp;RIGHT(BY$1,2)),$U749&lt;=DATEVALUE("9/30/20"&amp;RIGHT(BZ$1,2))),NETWORKDAYS(DATEVALUE("10/1/20"&amp;RIGHT(BY$1,2)),$U749,Holidays!$J$3:$J$937),
IF($T749&lt;DATEVALUE("10/1/20"&amp;RIGHT(BY$1,2)),NETWORKDAYS(DATEVALUE("10/1/20"&amp;RIGHT(BY$1,2)),DATEVALUE("9/30/20"&amp;RIGHT(BZ$1,2)),Holidays!$J$3:$J$937),
IF($T749&gt;=DATEVALUE("10/1/20"&amp;RIGHT(BY$1,2)),NETWORKDAYS($T749,DATEVALUE("9/30/20"&amp;RIGHT(BZ$1,2)),Holidays!$J$3:$J$937),"")))),"")/(NETWORKDAYS($T749,$U749,Holidays!$J$3:$J$937)),0))</f>
        <v/>
      </c>
      <c r="CA749" s="87" t="str">
        <f>IF($Q749="","",IFERROR(IF(OR(AND($T749&gt;=DATEVALUE("10/1/20"&amp;RIGHT(BZ$1,2)),$T749&lt;=DATEVALUE("9/30/20"&amp;RIGHT(CA$1,2))),AND($U749&gt;=DATEVALUE("10/1/20"&amp;RIGHT(BZ$1,2)),$U749&lt;=DATEVALUE("9/30/20"&amp;RIGHT(CA$1,2))),AND($T749&lt;=DATEVALUE("10/1/20"&amp;RIGHT(BZ$1,2)),$U749&gt;=DATEVALUE("9/30/20"&amp;RIGHT(CA$1,2)))),
IF(AND($T749&gt;=DATEVALUE("10/1/20"&amp;RIGHT(BZ$1,2)),$U749&lt;=DATEVALUE("9/30/20"&amp;RIGHT(CA$1,2))),NETWORKDAYS($T749,$U749,Holidays!$J$3:$J$937),
IF(AND($T749&lt;DATEVALUE("10/1/20"&amp;RIGHT(BZ$1,2)),$U749&lt;=DATEVALUE("9/30/20"&amp;RIGHT(CA$1,2))),NETWORKDAYS(DATEVALUE("10/1/20"&amp;RIGHT(BZ$1,2)),$U749,Holidays!$J$3:$J$937),
IF($T749&lt;DATEVALUE("10/1/20"&amp;RIGHT(BZ$1,2)),NETWORKDAYS(DATEVALUE("10/1/20"&amp;RIGHT(BZ$1,2)),DATEVALUE("9/30/20"&amp;RIGHT(CA$1,2)),Holidays!$J$3:$J$937),
IF($T749&gt;=DATEVALUE("10/1/20"&amp;RIGHT(BZ$1,2)),NETWORKDAYS($T749,DATEVALUE("9/30/20"&amp;RIGHT(CA$1,2)),Holidays!$J$3:$J$937),"")))),"")/(NETWORKDAYS($T749,$U749,Holidays!$J$3:$J$937)),0))</f>
        <v/>
      </c>
      <c r="CB749" s="87" t="str">
        <f>IF($Q749="","",IFERROR(IF(OR(AND($T749&gt;=DATEVALUE("10/1/20"&amp;RIGHT(CA$1,2)),$T749&lt;=DATEVALUE("9/30/20"&amp;RIGHT(CB$1,2))),AND($U749&gt;=DATEVALUE("10/1/20"&amp;RIGHT(CA$1,2)),$U749&lt;=DATEVALUE("9/30/20"&amp;RIGHT(CB$1,2))),AND($T749&lt;=DATEVALUE("10/1/20"&amp;RIGHT(CA$1,2)),$U749&gt;=DATEVALUE("9/30/20"&amp;RIGHT(CB$1,2)))),
IF(AND($T749&gt;=DATEVALUE("10/1/20"&amp;RIGHT(CA$1,2)),$U749&lt;=DATEVALUE("9/30/20"&amp;RIGHT(CB$1,2))),NETWORKDAYS($T749,$U749,Holidays!$J$3:$J$937),
IF(AND($T749&lt;DATEVALUE("10/1/20"&amp;RIGHT(CA$1,2)),$U749&lt;=DATEVALUE("9/30/20"&amp;RIGHT(CB$1,2))),NETWORKDAYS(DATEVALUE("10/1/20"&amp;RIGHT(CA$1,2)),$U749,Holidays!$J$3:$J$937),
IF($T749&lt;DATEVALUE("10/1/20"&amp;RIGHT(CA$1,2)),NETWORKDAYS(DATEVALUE("10/1/20"&amp;RIGHT(CA$1,2)),DATEVALUE("9/30/20"&amp;RIGHT(CB$1,2)),Holidays!$J$3:$J$937),
IF($T749&gt;=DATEVALUE("10/1/20"&amp;RIGHT(CA$1,2)),NETWORKDAYS($T749,DATEVALUE("9/30/20"&amp;RIGHT(CB$1,2)),Holidays!$J$3:$J$937),"")))),"")/(NETWORKDAYS($T749,$U749,Holidays!$J$3:$J$937)),0))</f>
        <v/>
      </c>
    </row>
    <row r="750" spans="1:80">
      <c r="A750" s="97"/>
      <c r="B750" s="98" t="str">
        <f ca="1">IF(NOT($A750=""),OFFSET('WBS Reference &amp; User Procedure'!$A$1,MATCH($A750,'WBS Reference &amp; User Procedure'!$A:$A,0)-1,1),"")</f>
        <v/>
      </c>
      <c r="D750" s="97"/>
      <c r="T750" s="104" t="str">
        <f>IF(NOT(Q750=""),IF(NOT($S750=""),$S750,#REF!),"")</f>
        <v/>
      </c>
      <c r="U750" s="104" t="str">
        <f>IF(NOT(Q750=""),WORKDAY(T750,Q750,Holidays!$J$3:$J$937),"")</f>
        <v/>
      </c>
      <c r="V750" s="104"/>
      <c r="W750" s="104"/>
      <c r="X750" s="101" t="str">
        <f t="shared" si="167"/>
        <v/>
      </c>
      <c r="AL750" s="87" t="str">
        <f t="shared" ca="1" si="164"/>
        <v/>
      </c>
      <c r="AN750" s="87" t="str">
        <f t="shared" ca="1" si="168"/>
        <v/>
      </c>
      <c r="AO750" s="87" t="str">
        <f t="shared" ca="1" si="168"/>
        <v/>
      </c>
      <c r="AP750" s="87" t="str">
        <f t="shared" ca="1" si="168"/>
        <v/>
      </c>
      <c r="AQ750" s="87" t="str">
        <f t="shared" ca="1" si="168"/>
        <v/>
      </c>
      <c r="AR750" s="87" t="str">
        <f t="shared" ca="1" si="168"/>
        <v/>
      </c>
      <c r="AS750" s="87" t="str">
        <f t="shared" ca="1" si="168"/>
        <v/>
      </c>
      <c r="AT750" s="87" t="str">
        <f t="shared" ca="1" si="168"/>
        <v/>
      </c>
      <c r="AU750" s="87" t="str">
        <f t="shared" ca="1" si="168"/>
        <v/>
      </c>
      <c r="AV750" s="87" t="str">
        <f t="shared" ca="1" si="168"/>
        <v/>
      </c>
      <c r="AW750" s="87" t="str">
        <f t="shared" ca="1" si="168"/>
        <v/>
      </c>
      <c r="AX750" s="87" t="str">
        <f t="shared" ca="1" si="169"/>
        <v/>
      </c>
      <c r="AY750" s="87" t="str">
        <f t="shared" ca="1" si="169"/>
        <v/>
      </c>
      <c r="AZ750" s="87" t="str">
        <f t="shared" ca="1" si="169"/>
        <v/>
      </c>
      <c r="BA750" s="87" t="str">
        <f t="shared" ca="1" si="169"/>
        <v/>
      </c>
      <c r="BB750" s="87" t="str">
        <f t="shared" ca="1" si="169"/>
        <v/>
      </c>
      <c r="BC750" s="87" t="str">
        <f t="shared" ca="1" si="169"/>
        <v/>
      </c>
      <c r="BD750" s="87" t="str">
        <f t="shared" ca="1" si="169"/>
        <v/>
      </c>
      <c r="BE750" s="87" t="str">
        <f t="shared" ca="1" si="169"/>
        <v/>
      </c>
      <c r="BF750" s="87" t="str">
        <f t="shared" ca="1" si="169"/>
        <v/>
      </c>
      <c r="BG750" s="87" t="str">
        <f t="shared" ca="1" si="169"/>
        <v/>
      </c>
      <c r="BI750" s="87" t="str">
        <f>IF($Q750="","",IFERROR(IF(OR(AND($T750&gt;=DATEVALUE("10/1/20"&amp;RIGHT(BH$1,2)),$T750&lt;=DATEVALUE("9/30/20"&amp;RIGHT(BI$1,2))),AND($U750&gt;=DATEVALUE("10/1/20"&amp;RIGHT(BH$1,2)),$U750&lt;=DATEVALUE("9/30/20"&amp;RIGHT(BI$1,2))),AND($T750&lt;=DATEVALUE("10/1/20"&amp;RIGHT(BH$1,2)),$U750&gt;=DATEVALUE("9/30/20"&amp;RIGHT(BI$1,2)))),
IF(AND($T750&gt;=DATEVALUE("10/1/20"&amp;RIGHT(BH$1,2)),$U750&lt;=DATEVALUE("9/30/20"&amp;RIGHT(BI$1,2))),NETWORKDAYS($T750,$U750,Holidays!$J$3:$J$937),
IF(AND($T750&lt;DATEVALUE("10/1/20"&amp;RIGHT(BH$1,2)),$U750&lt;=DATEVALUE("9/30/20"&amp;RIGHT(BI$1,2))),NETWORKDAYS(DATEVALUE("10/1/20"&amp;RIGHT(BH$1,2)),$U750,Holidays!$J$3:$J$937),
IF($T750&lt;DATEVALUE("10/1/20"&amp;RIGHT(BH$1,2)),NETWORKDAYS(DATEVALUE("10/1/20"&amp;RIGHT(BH$1,2)),DATEVALUE("9/30/20"&amp;RIGHT(BI$1,2)),Holidays!$J$3:$J$937),
IF($T750&gt;=DATEVALUE("10/1/20"&amp;RIGHT(BH$1,2)),NETWORKDAYS($T750,DATEVALUE("9/30/20"&amp;RIGHT(BI$1,2)),Holidays!$J$3:$J$937),"")))),"")/(NETWORKDAYS($T750,$U750,Holidays!$J$3:$J$937)),0))</f>
        <v/>
      </c>
      <c r="BJ750" s="87" t="str">
        <f>IF($Q750="","",IFERROR(IF(OR(AND($T750&gt;=DATEVALUE("10/1/20"&amp;RIGHT(BI$1,2)),$T750&lt;=DATEVALUE("9/30/20"&amp;RIGHT(BJ$1,2))),AND($U750&gt;=DATEVALUE("10/1/20"&amp;RIGHT(BI$1,2)),$U750&lt;=DATEVALUE("9/30/20"&amp;RIGHT(BJ$1,2))),AND($T750&lt;=DATEVALUE("10/1/20"&amp;RIGHT(BI$1,2)),$U750&gt;=DATEVALUE("9/30/20"&amp;RIGHT(BJ$1,2)))),
IF(AND($T750&gt;=DATEVALUE("10/1/20"&amp;RIGHT(BI$1,2)),$U750&lt;=DATEVALUE("9/30/20"&amp;RIGHT(BJ$1,2))),NETWORKDAYS($T750,$U750,Holidays!$J$3:$J$937),
IF(AND($T750&lt;DATEVALUE("10/1/20"&amp;RIGHT(BI$1,2)),$U750&lt;=DATEVALUE("9/30/20"&amp;RIGHT(BJ$1,2))),NETWORKDAYS(DATEVALUE("10/1/20"&amp;RIGHT(BI$1,2)),$U750,Holidays!$J$3:$J$937),
IF($T750&lt;DATEVALUE("10/1/20"&amp;RIGHT(BI$1,2)),NETWORKDAYS(DATEVALUE("10/1/20"&amp;RIGHT(BI$1,2)),DATEVALUE("9/30/20"&amp;RIGHT(BJ$1,2)),Holidays!$J$3:$J$937),
IF($T750&gt;=DATEVALUE("10/1/20"&amp;RIGHT(BI$1,2)),NETWORKDAYS($T750,DATEVALUE("9/30/20"&amp;RIGHT(BJ$1,2)),Holidays!$J$3:$J$937),"")))),"")/(NETWORKDAYS($T750,$U750,Holidays!$J$3:$J$937)),0))</f>
        <v/>
      </c>
      <c r="BK750" s="87" t="str">
        <f>IF($Q750="","",IFERROR(IF(OR(AND($T750&gt;=DATEVALUE("10/1/20"&amp;RIGHT(BJ$1,2)),$T750&lt;=DATEVALUE("9/30/20"&amp;RIGHT(BK$1,2))),AND($U750&gt;=DATEVALUE("10/1/20"&amp;RIGHT(BJ$1,2)),$U750&lt;=DATEVALUE("9/30/20"&amp;RIGHT(BK$1,2))),AND($T750&lt;=DATEVALUE("10/1/20"&amp;RIGHT(BJ$1,2)),$U750&gt;=DATEVALUE("9/30/20"&amp;RIGHT(BK$1,2)))),
IF(AND($T750&gt;=DATEVALUE("10/1/20"&amp;RIGHT(BJ$1,2)),$U750&lt;=DATEVALUE("9/30/20"&amp;RIGHT(BK$1,2))),NETWORKDAYS($T750,$U750,Holidays!$J$3:$J$937),
IF(AND($T750&lt;DATEVALUE("10/1/20"&amp;RIGHT(BJ$1,2)),$U750&lt;=DATEVALUE("9/30/20"&amp;RIGHT(BK$1,2))),NETWORKDAYS(DATEVALUE("10/1/20"&amp;RIGHT(BJ$1,2)),$U750,Holidays!$J$3:$J$937),
IF($T750&lt;DATEVALUE("10/1/20"&amp;RIGHT(BJ$1,2)),NETWORKDAYS(DATEVALUE("10/1/20"&amp;RIGHT(BJ$1,2)),DATEVALUE("9/30/20"&amp;RIGHT(BK$1,2)),Holidays!$J$3:$J$937),
IF($T750&gt;=DATEVALUE("10/1/20"&amp;RIGHT(BJ$1,2)),NETWORKDAYS($T750,DATEVALUE("9/30/20"&amp;RIGHT(BK$1,2)),Holidays!$J$3:$J$937),"")))),"")/(NETWORKDAYS($T750,$U750,Holidays!$J$3:$J$937)),0))</f>
        <v/>
      </c>
      <c r="BL750" s="87" t="str">
        <f>IF($Q750="","",IFERROR(IF(OR(AND($T750&gt;=DATEVALUE("10/1/20"&amp;RIGHT(BK$1,2)),$T750&lt;=DATEVALUE("9/30/20"&amp;RIGHT(BL$1,2))),AND($U750&gt;=DATEVALUE("10/1/20"&amp;RIGHT(BK$1,2)),$U750&lt;=DATEVALUE("9/30/20"&amp;RIGHT(BL$1,2))),AND($T750&lt;=DATEVALUE("10/1/20"&amp;RIGHT(BK$1,2)),$U750&gt;=DATEVALUE("9/30/20"&amp;RIGHT(BL$1,2)))),
IF(AND($T750&gt;=DATEVALUE("10/1/20"&amp;RIGHT(BK$1,2)),$U750&lt;=DATEVALUE("9/30/20"&amp;RIGHT(BL$1,2))),NETWORKDAYS($T750,$U750,Holidays!$J$3:$J$937),
IF(AND($T750&lt;DATEVALUE("10/1/20"&amp;RIGHT(BK$1,2)),$U750&lt;=DATEVALUE("9/30/20"&amp;RIGHT(BL$1,2))),NETWORKDAYS(DATEVALUE("10/1/20"&amp;RIGHT(BK$1,2)),$U750,Holidays!$J$3:$J$937),
IF($T750&lt;DATEVALUE("10/1/20"&amp;RIGHT(BK$1,2)),NETWORKDAYS(DATEVALUE("10/1/20"&amp;RIGHT(BK$1,2)),DATEVALUE("9/30/20"&amp;RIGHT(BL$1,2)),Holidays!$J$3:$J$937),
IF($T750&gt;=DATEVALUE("10/1/20"&amp;RIGHT(BK$1,2)),NETWORKDAYS($T750,DATEVALUE("9/30/20"&amp;RIGHT(BL$1,2)),Holidays!$J$3:$J$937),"")))),"")/(NETWORKDAYS($T750,$U750,Holidays!$J$3:$J$937)),0))</f>
        <v/>
      </c>
      <c r="BM750" s="87" t="str">
        <f>IF($Q750="","",IFERROR(IF(OR(AND($T750&gt;=DATEVALUE("10/1/20"&amp;RIGHT(BL$1,2)),$T750&lt;=DATEVALUE("9/30/20"&amp;RIGHT(BM$1,2))),AND($U750&gt;=DATEVALUE("10/1/20"&amp;RIGHT(BL$1,2)),$U750&lt;=DATEVALUE("9/30/20"&amp;RIGHT(BM$1,2))),AND($T750&lt;=DATEVALUE("10/1/20"&amp;RIGHT(BL$1,2)),$U750&gt;=DATEVALUE("9/30/20"&amp;RIGHT(BM$1,2)))),
IF(AND($T750&gt;=DATEVALUE("10/1/20"&amp;RIGHT(BL$1,2)),$U750&lt;=DATEVALUE("9/30/20"&amp;RIGHT(BM$1,2))),NETWORKDAYS($T750,$U750,Holidays!$J$3:$J$937),
IF(AND($T750&lt;DATEVALUE("10/1/20"&amp;RIGHT(BL$1,2)),$U750&lt;=DATEVALUE("9/30/20"&amp;RIGHT(BM$1,2))),NETWORKDAYS(DATEVALUE("10/1/20"&amp;RIGHT(BL$1,2)),$U750,Holidays!$J$3:$J$937),
IF($T750&lt;DATEVALUE("10/1/20"&amp;RIGHT(BL$1,2)),NETWORKDAYS(DATEVALUE("10/1/20"&amp;RIGHT(BL$1,2)),DATEVALUE("9/30/20"&amp;RIGHT(BM$1,2)),Holidays!$J$3:$J$937),
IF($T750&gt;=DATEVALUE("10/1/20"&amp;RIGHT(BL$1,2)),NETWORKDAYS($T750,DATEVALUE("9/30/20"&amp;RIGHT(BM$1,2)),Holidays!$J$3:$J$937),"")))),"")/(NETWORKDAYS($T750,$U750,Holidays!$J$3:$J$937)),0))</f>
        <v/>
      </c>
      <c r="BN750" s="87" t="str">
        <f>IF($Q750="","",IFERROR(IF(OR(AND($T750&gt;=DATEVALUE("10/1/20"&amp;RIGHT(BM$1,2)),$T750&lt;=DATEVALUE("9/30/20"&amp;RIGHT(BN$1,2))),AND($U750&gt;=DATEVALUE("10/1/20"&amp;RIGHT(BM$1,2)),$U750&lt;=DATEVALUE("9/30/20"&amp;RIGHT(BN$1,2))),AND($T750&lt;=DATEVALUE("10/1/20"&amp;RIGHT(BM$1,2)),$U750&gt;=DATEVALUE("9/30/20"&amp;RIGHT(BN$1,2)))),
IF(AND($T750&gt;=DATEVALUE("10/1/20"&amp;RIGHT(BM$1,2)),$U750&lt;=DATEVALUE("9/30/20"&amp;RIGHT(BN$1,2))),NETWORKDAYS($T750,$U750,Holidays!$J$3:$J$937),
IF(AND($T750&lt;DATEVALUE("10/1/20"&amp;RIGHT(BM$1,2)),$U750&lt;=DATEVALUE("9/30/20"&amp;RIGHT(BN$1,2))),NETWORKDAYS(DATEVALUE("10/1/20"&amp;RIGHT(BM$1,2)),$U750,Holidays!$J$3:$J$937),
IF($T750&lt;DATEVALUE("10/1/20"&amp;RIGHT(BM$1,2)),NETWORKDAYS(DATEVALUE("10/1/20"&amp;RIGHT(BM$1,2)),DATEVALUE("9/30/20"&amp;RIGHT(BN$1,2)),Holidays!$J$3:$J$937),
IF($T750&gt;=DATEVALUE("10/1/20"&amp;RIGHT(BM$1,2)),NETWORKDAYS($T750,DATEVALUE("9/30/20"&amp;RIGHT(BN$1,2)),Holidays!$J$3:$J$937),"")))),"")/(NETWORKDAYS($T750,$U750,Holidays!$J$3:$J$937)),0))</f>
        <v/>
      </c>
      <c r="BO750" s="87" t="str">
        <f>IF($Q750="","",IFERROR(IF(OR(AND($T750&gt;=DATEVALUE("10/1/20"&amp;RIGHT(BN$1,2)),$T750&lt;=DATEVALUE("9/30/20"&amp;RIGHT(BO$1,2))),AND($U750&gt;=DATEVALUE("10/1/20"&amp;RIGHT(BN$1,2)),$U750&lt;=DATEVALUE("9/30/20"&amp;RIGHT(BO$1,2))),AND($T750&lt;=DATEVALUE("10/1/20"&amp;RIGHT(BN$1,2)),$U750&gt;=DATEVALUE("9/30/20"&amp;RIGHT(BO$1,2)))),
IF(AND($T750&gt;=DATEVALUE("10/1/20"&amp;RIGHT(BN$1,2)),$U750&lt;=DATEVALUE("9/30/20"&amp;RIGHT(BO$1,2))),NETWORKDAYS($T750,$U750,Holidays!$J$3:$J$937),
IF(AND($T750&lt;DATEVALUE("10/1/20"&amp;RIGHT(BN$1,2)),$U750&lt;=DATEVALUE("9/30/20"&amp;RIGHT(BO$1,2))),NETWORKDAYS(DATEVALUE("10/1/20"&amp;RIGHT(BN$1,2)),$U750,Holidays!$J$3:$J$937),
IF($T750&lt;DATEVALUE("10/1/20"&amp;RIGHT(BN$1,2)),NETWORKDAYS(DATEVALUE("10/1/20"&amp;RIGHT(BN$1,2)),DATEVALUE("9/30/20"&amp;RIGHT(BO$1,2)),Holidays!$J$3:$J$937),
IF($T750&gt;=DATEVALUE("10/1/20"&amp;RIGHT(BN$1,2)),NETWORKDAYS($T750,DATEVALUE("9/30/20"&amp;RIGHT(BO$1,2)),Holidays!$J$3:$J$937),"")))),"")/(NETWORKDAYS($T750,$U750,Holidays!$J$3:$J$937)),0))</f>
        <v/>
      </c>
      <c r="BP750" s="87" t="str">
        <f>IF($Q750="","",IFERROR(IF(OR(AND($T750&gt;=DATEVALUE("10/1/20"&amp;RIGHT(BO$1,2)),$T750&lt;=DATEVALUE("9/30/20"&amp;RIGHT(BP$1,2))),AND($U750&gt;=DATEVALUE("10/1/20"&amp;RIGHT(BO$1,2)),$U750&lt;=DATEVALUE("9/30/20"&amp;RIGHT(BP$1,2))),AND($T750&lt;=DATEVALUE("10/1/20"&amp;RIGHT(BO$1,2)),$U750&gt;=DATEVALUE("9/30/20"&amp;RIGHT(BP$1,2)))),
IF(AND($T750&gt;=DATEVALUE("10/1/20"&amp;RIGHT(BO$1,2)),$U750&lt;=DATEVALUE("9/30/20"&amp;RIGHT(BP$1,2))),NETWORKDAYS($T750,$U750,Holidays!$J$3:$J$937),
IF(AND($T750&lt;DATEVALUE("10/1/20"&amp;RIGHT(BO$1,2)),$U750&lt;=DATEVALUE("9/30/20"&amp;RIGHT(BP$1,2))),NETWORKDAYS(DATEVALUE("10/1/20"&amp;RIGHT(BO$1,2)),$U750,Holidays!$J$3:$J$937),
IF($T750&lt;DATEVALUE("10/1/20"&amp;RIGHT(BO$1,2)),NETWORKDAYS(DATEVALUE("10/1/20"&amp;RIGHT(BO$1,2)),DATEVALUE("9/30/20"&amp;RIGHT(BP$1,2)),Holidays!$J$3:$J$937),
IF($T750&gt;=DATEVALUE("10/1/20"&amp;RIGHT(BO$1,2)),NETWORKDAYS($T750,DATEVALUE("9/30/20"&amp;RIGHT(BP$1,2)),Holidays!$J$3:$J$937),"")))),"")/(NETWORKDAYS($T750,$U750,Holidays!$J$3:$J$937)),0))</f>
        <v/>
      </c>
      <c r="BQ750" s="87" t="str">
        <f>IF($Q750="","",IFERROR(IF(OR(AND($T750&gt;=DATEVALUE("10/1/20"&amp;RIGHT(BP$1,2)),$T750&lt;=DATEVALUE("9/30/20"&amp;RIGHT(BQ$1,2))),AND($U750&gt;=DATEVALUE("10/1/20"&amp;RIGHT(BP$1,2)),$U750&lt;=DATEVALUE("9/30/20"&amp;RIGHT(BQ$1,2))),AND($T750&lt;=DATEVALUE("10/1/20"&amp;RIGHT(BP$1,2)),$U750&gt;=DATEVALUE("9/30/20"&amp;RIGHT(BQ$1,2)))),
IF(AND($T750&gt;=DATEVALUE("10/1/20"&amp;RIGHT(BP$1,2)),$U750&lt;=DATEVALUE("9/30/20"&amp;RIGHT(BQ$1,2))),NETWORKDAYS($T750,$U750,Holidays!$J$3:$J$937),
IF(AND($T750&lt;DATEVALUE("10/1/20"&amp;RIGHT(BP$1,2)),$U750&lt;=DATEVALUE("9/30/20"&amp;RIGHT(BQ$1,2))),NETWORKDAYS(DATEVALUE("10/1/20"&amp;RIGHT(BP$1,2)),$U750,Holidays!$J$3:$J$937),
IF($T750&lt;DATEVALUE("10/1/20"&amp;RIGHT(BP$1,2)),NETWORKDAYS(DATEVALUE("10/1/20"&amp;RIGHT(BP$1,2)),DATEVALUE("9/30/20"&amp;RIGHT(BQ$1,2)),Holidays!$J$3:$J$937),
IF($T750&gt;=DATEVALUE("10/1/20"&amp;RIGHT(BP$1,2)),NETWORKDAYS($T750,DATEVALUE("9/30/20"&amp;RIGHT(BQ$1,2)),Holidays!$J$3:$J$937),"")))),"")/(NETWORKDAYS($T750,$U750,Holidays!$J$3:$J$937)),0))</f>
        <v/>
      </c>
      <c r="BR750" s="87" t="str">
        <f>IF($Q750="","",IFERROR(IF(OR(AND($T750&gt;=DATEVALUE("10/1/20"&amp;RIGHT(BQ$1,2)),$T750&lt;=DATEVALUE("9/30/20"&amp;RIGHT(BR$1,2))),AND($U750&gt;=DATEVALUE("10/1/20"&amp;RIGHT(BQ$1,2)),$U750&lt;=DATEVALUE("9/30/20"&amp;RIGHT(BR$1,2))),AND($T750&lt;=DATEVALUE("10/1/20"&amp;RIGHT(BQ$1,2)),$U750&gt;=DATEVALUE("9/30/20"&amp;RIGHT(BR$1,2)))),
IF(AND($T750&gt;=DATEVALUE("10/1/20"&amp;RIGHT(BQ$1,2)),$U750&lt;=DATEVALUE("9/30/20"&amp;RIGHT(BR$1,2))),NETWORKDAYS($T750,$U750,Holidays!$J$3:$J$937),
IF(AND($T750&lt;DATEVALUE("10/1/20"&amp;RIGHT(BQ$1,2)),$U750&lt;=DATEVALUE("9/30/20"&amp;RIGHT(BR$1,2))),NETWORKDAYS(DATEVALUE("10/1/20"&amp;RIGHT(BQ$1,2)),$U750,Holidays!$J$3:$J$937),
IF($T750&lt;DATEVALUE("10/1/20"&amp;RIGHT(BQ$1,2)),NETWORKDAYS(DATEVALUE("10/1/20"&amp;RIGHT(BQ$1,2)),DATEVALUE("9/30/20"&amp;RIGHT(BR$1,2)),Holidays!$J$3:$J$937),
IF($T750&gt;=DATEVALUE("10/1/20"&amp;RIGHT(BQ$1,2)),NETWORKDAYS($T750,DATEVALUE("9/30/20"&amp;RIGHT(BR$1,2)),Holidays!$J$3:$J$937),"")))),"")/(NETWORKDAYS($T750,$U750,Holidays!$J$3:$J$937)),0))</f>
        <v/>
      </c>
      <c r="BS750" s="87" t="str">
        <f>IF($Q750="","",IFERROR(IF(OR(AND($T750&gt;=DATEVALUE("10/1/20"&amp;RIGHT(BR$1,2)),$T750&lt;=DATEVALUE("9/30/20"&amp;RIGHT(BS$1,2))),AND($U750&gt;=DATEVALUE("10/1/20"&amp;RIGHT(BR$1,2)),$U750&lt;=DATEVALUE("9/30/20"&amp;RIGHT(BS$1,2))),AND($T750&lt;=DATEVALUE("10/1/20"&amp;RIGHT(BR$1,2)),$U750&gt;=DATEVALUE("9/30/20"&amp;RIGHT(BS$1,2)))),
IF(AND($T750&gt;=DATEVALUE("10/1/20"&amp;RIGHT(BR$1,2)),$U750&lt;=DATEVALUE("9/30/20"&amp;RIGHT(BS$1,2))),NETWORKDAYS($T750,$U750,Holidays!$J$3:$J$937),
IF(AND($T750&lt;DATEVALUE("10/1/20"&amp;RIGHT(BR$1,2)),$U750&lt;=DATEVALUE("9/30/20"&amp;RIGHT(BS$1,2))),NETWORKDAYS(DATEVALUE("10/1/20"&amp;RIGHT(BR$1,2)),$U750,Holidays!$J$3:$J$937),
IF($T750&lt;DATEVALUE("10/1/20"&amp;RIGHT(BR$1,2)),NETWORKDAYS(DATEVALUE("10/1/20"&amp;RIGHT(BR$1,2)),DATEVALUE("9/30/20"&amp;RIGHT(BS$1,2)),Holidays!$J$3:$J$937),
IF($T750&gt;=DATEVALUE("10/1/20"&amp;RIGHT(BR$1,2)),NETWORKDAYS($T750,DATEVALUE("9/30/20"&amp;RIGHT(BS$1,2)),Holidays!$J$3:$J$937),"")))),"")/(NETWORKDAYS($T750,$U750,Holidays!$J$3:$J$937)),0))</f>
        <v/>
      </c>
      <c r="BT750" s="87" t="str">
        <f>IF($Q750="","",IFERROR(IF(OR(AND($T750&gt;=DATEVALUE("10/1/20"&amp;RIGHT(BS$1,2)),$T750&lt;=DATEVALUE("9/30/20"&amp;RIGHT(BT$1,2))),AND($U750&gt;=DATEVALUE("10/1/20"&amp;RIGHT(BS$1,2)),$U750&lt;=DATEVALUE("9/30/20"&amp;RIGHT(BT$1,2))),AND($T750&lt;=DATEVALUE("10/1/20"&amp;RIGHT(BS$1,2)),$U750&gt;=DATEVALUE("9/30/20"&amp;RIGHT(BT$1,2)))),
IF(AND($T750&gt;=DATEVALUE("10/1/20"&amp;RIGHT(BS$1,2)),$U750&lt;=DATEVALUE("9/30/20"&amp;RIGHT(BT$1,2))),NETWORKDAYS($T750,$U750,Holidays!$J$3:$J$937),
IF(AND($T750&lt;DATEVALUE("10/1/20"&amp;RIGHT(BS$1,2)),$U750&lt;=DATEVALUE("9/30/20"&amp;RIGHT(BT$1,2))),NETWORKDAYS(DATEVALUE("10/1/20"&amp;RIGHT(BS$1,2)),$U750,Holidays!$J$3:$J$937),
IF($T750&lt;DATEVALUE("10/1/20"&amp;RIGHT(BS$1,2)),NETWORKDAYS(DATEVALUE("10/1/20"&amp;RIGHT(BS$1,2)),DATEVALUE("9/30/20"&amp;RIGHT(BT$1,2)),Holidays!$J$3:$J$937),
IF($T750&gt;=DATEVALUE("10/1/20"&amp;RIGHT(BS$1,2)),NETWORKDAYS($T750,DATEVALUE("9/30/20"&amp;RIGHT(BT$1,2)),Holidays!$J$3:$J$937),"")))),"")/(NETWORKDAYS($T750,$U750,Holidays!$J$3:$J$937)),0))</f>
        <v/>
      </c>
      <c r="BU750" s="87" t="str">
        <f>IF($Q750="","",IFERROR(IF(OR(AND($T750&gt;=DATEVALUE("10/1/20"&amp;RIGHT(BT$1,2)),$T750&lt;=DATEVALUE("9/30/20"&amp;RIGHT(BU$1,2))),AND($U750&gt;=DATEVALUE("10/1/20"&amp;RIGHT(BT$1,2)),$U750&lt;=DATEVALUE("9/30/20"&amp;RIGHT(BU$1,2))),AND($T750&lt;=DATEVALUE("10/1/20"&amp;RIGHT(BT$1,2)),$U750&gt;=DATEVALUE("9/30/20"&amp;RIGHT(BU$1,2)))),
IF(AND($T750&gt;=DATEVALUE("10/1/20"&amp;RIGHT(BT$1,2)),$U750&lt;=DATEVALUE("9/30/20"&amp;RIGHT(BU$1,2))),NETWORKDAYS($T750,$U750,Holidays!$J$3:$J$937),
IF(AND($T750&lt;DATEVALUE("10/1/20"&amp;RIGHT(BT$1,2)),$U750&lt;=DATEVALUE("9/30/20"&amp;RIGHT(BU$1,2))),NETWORKDAYS(DATEVALUE("10/1/20"&amp;RIGHT(BT$1,2)),$U750,Holidays!$J$3:$J$937),
IF($T750&lt;DATEVALUE("10/1/20"&amp;RIGHT(BT$1,2)),NETWORKDAYS(DATEVALUE("10/1/20"&amp;RIGHT(BT$1,2)),DATEVALUE("9/30/20"&amp;RIGHT(BU$1,2)),Holidays!$J$3:$J$937),
IF($T750&gt;=DATEVALUE("10/1/20"&amp;RIGHT(BT$1,2)),NETWORKDAYS($T750,DATEVALUE("9/30/20"&amp;RIGHT(BU$1,2)),Holidays!$J$3:$J$937),"")))),"")/(NETWORKDAYS($T750,$U750,Holidays!$J$3:$J$937)),0))</f>
        <v/>
      </c>
      <c r="BV750" s="87" t="str">
        <f>IF($Q750="","",IFERROR(IF(OR(AND($T750&gt;=DATEVALUE("10/1/20"&amp;RIGHT(BU$1,2)),$T750&lt;=DATEVALUE("9/30/20"&amp;RIGHT(BV$1,2))),AND($U750&gt;=DATEVALUE("10/1/20"&amp;RIGHT(BU$1,2)),$U750&lt;=DATEVALUE("9/30/20"&amp;RIGHT(BV$1,2))),AND($T750&lt;=DATEVALUE("10/1/20"&amp;RIGHT(BU$1,2)),$U750&gt;=DATEVALUE("9/30/20"&amp;RIGHT(BV$1,2)))),
IF(AND($T750&gt;=DATEVALUE("10/1/20"&amp;RIGHT(BU$1,2)),$U750&lt;=DATEVALUE("9/30/20"&amp;RIGHT(BV$1,2))),NETWORKDAYS($T750,$U750,Holidays!$J$3:$J$937),
IF(AND($T750&lt;DATEVALUE("10/1/20"&amp;RIGHT(BU$1,2)),$U750&lt;=DATEVALUE("9/30/20"&amp;RIGHT(BV$1,2))),NETWORKDAYS(DATEVALUE("10/1/20"&amp;RIGHT(BU$1,2)),$U750,Holidays!$J$3:$J$937),
IF($T750&lt;DATEVALUE("10/1/20"&amp;RIGHT(BU$1,2)),NETWORKDAYS(DATEVALUE("10/1/20"&amp;RIGHT(BU$1,2)),DATEVALUE("9/30/20"&amp;RIGHT(BV$1,2)),Holidays!$J$3:$J$937),
IF($T750&gt;=DATEVALUE("10/1/20"&amp;RIGHT(BU$1,2)),NETWORKDAYS($T750,DATEVALUE("9/30/20"&amp;RIGHT(BV$1,2)),Holidays!$J$3:$J$937),"")))),"")/(NETWORKDAYS($T750,$U750,Holidays!$J$3:$J$937)),0))</f>
        <v/>
      </c>
      <c r="BW750" s="87" t="str">
        <f>IF($Q750="","",IFERROR(IF(OR(AND($T750&gt;=DATEVALUE("10/1/20"&amp;RIGHT(BV$1,2)),$T750&lt;=DATEVALUE("9/30/20"&amp;RIGHT(BW$1,2))),AND($U750&gt;=DATEVALUE("10/1/20"&amp;RIGHT(BV$1,2)),$U750&lt;=DATEVALUE("9/30/20"&amp;RIGHT(BW$1,2))),AND($T750&lt;=DATEVALUE("10/1/20"&amp;RIGHT(BV$1,2)),$U750&gt;=DATEVALUE("9/30/20"&amp;RIGHT(BW$1,2)))),
IF(AND($T750&gt;=DATEVALUE("10/1/20"&amp;RIGHT(BV$1,2)),$U750&lt;=DATEVALUE("9/30/20"&amp;RIGHT(BW$1,2))),NETWORKDAYS($T750,$U750,Holidays!$J$3:$J$937),
IF(AND($T750&lt;DATEVALUE("10/1/20"&amp;RIGHT(BV$1,2)),$U750&lt;=DATEVALUE("9/30/20"&amp;RIGHT(BW$1,2))),NETWORKDAYS(DATEVALUE("10/1/20"&amp;RIGHT(BV$1,2)),$U750,Holidays!$J$3:$J$937),
IF($T750&lt;DATEVALUE("10/1/20"&amp;RIGHT(BV$1,2)),NETWORKDAYS(DATEVALUE("10/1/20"&amp;RIGHT(BV$1,2)),DATEVALUE("9/30/20"&amp;RIGHT(BW$1,2)),Holidays!$J$3:$J$937),
IF($T750&gt;=DATEVALUE("10/1/20"&amp;RIGHT(BV$1,2)),NETWORKDAYS($T750,DATEVALUE("9/30/20"&amp;RIGHT(BW$1,2)),Holidays!$J$3:$J$937),"")))),"")/(NETWORKDAYS($T750,$U750,Holidays!$J$3:$J$937)),0))</f>
        <v/>
      </c>
      <c r="BX750" s="87" t="str">
        <f>IF($Q750="","",IFERROR(IF(OR(AND($T750&gt;=DATEVALUE("10/1/20"&amp;RIGHT(BW$1,2)),$T750&lt;=DATEVALUE("9/30/20"&amp;RIGHT(BX$1,2))),AND($U750&gt;=DATEVALUE("10/1/20"&amp;RIGHT(BW$1,2)),$U750&lt;=DATEVALUE("9/30/20"&amp;RIGHT(BX$1,2))),AND($T750&lt;=DATEVALUE("10/1/20"&amp;RIGHT(BW$1,2)),$U750&gt;=DATEVALUE("9/30/20"&amp;RIGHT(BX$1,2)))),
IF(AND($T750&gt;=DATEVALUE("10/1/20"&amp;RIGHT(BW$1,2)),$U750&lt;=DATEVALUE("9/30/20"&amp;RIGHT(BX$1,2))),NETWORKDAYS($T750,$U750,Holidays!$J$3:$J$937),
IF(AND($T750&lt;DATEVALUE("10/1/20"&amp;RIGHT(BW$1,2)),$U750&lt;=DATEVALUE("9/30/20"&amp;RIGHT(BX$1,2))),NETWORKDAYS(DATEVALUE("10/1/20"&amp;RIGHT(BW$1,2)),$U750,Holidays!$J$3:$J$937),
IF($T750&lt;DATEVALUE("10/1/20"&amp;RIGHT(BW$1,2)),NETWORKDAYS(DATEVALUE("10/1/20"&amp;RIGHT(BW$1,2)),DATEVALUE("9/30/20"&amp;RIGHT(BX$1,2)),Holidays!$J$3:$J$937),
IF($T750&gt;=DATEVALUE("10/1/20"&amp;RIGHT(BW$1,2)),NETWORKDAYS($T750,DATEVALUE("9/30/20"&amp;RIGHT(BX$1,2)),Holidays!$J$3:$J$937),"")))),"")/(NETWORKDAYS($T750,$U750,Holidays!$J$3:$J$937)),0))</f>
        <v/>
      </c>
      <c r="BY750" s="87" t="str">
        <f>IF($Q750="","",IFERROR(IF(OR(AND($T750&gt;=DATEVALUE("10/1/20"&amp;RIGHT(BX$1,2)),$T750&lt;=DATEVALUE("9/30/20"&amp;RIGHT(BY$1,2))),AND($U750&gt;=DATEVALUE("10/1/20"&amp;RIGHT(BX$1,2)),$U750&lt;=DATEVALUE("9/30/20"&amp;RIGHT(BY$1,2))),AND($T750&lt;=DATEVALUE("10/1/20"&amp;RIGHT(BX$1,2)),$U750&gt;=DATEVALUE("9/30/20"&amp;RIGHT(BY$1,2)))),
IF(AND($T750&gt;=DATEVALUE("10/1/20"&amp;RIGHT(BX$1,2)),$U750&lt;=DATEVALUE("9/30/20"&amp;RIGHT(BY$1,2))),NETWORKDAYS($T750,$U750,Holidays!$J$3:$J$937),
IF(AND($T750&lt;DATEVALUE("10/1/20"&amp;RIGHT(BX$1,2)),$U750&lt;=DATEVALUE("9/30/20"&amp;RIGHT(BY$1,2))),NETWORKDAYS(DATEVALUE("10/1/20"&amp;RIGHT(BX$1,2)),$U750,Holidays!$J$3:$J$937),
IF($T750&lt;DATEVALUE("10/1/20"&amp;RIGHT(BX$1,2)),NETWORKDAYS(DATEVALUE("10/1/20"&amp;RIGHT(BX$1,2)),DATEVALUE("9/30/20"&amp;RIGHT(BY$1,2)),Holidays!$J$3:$J$937),
IF($T750&gt;=DATEVALUE("10/1/20"&amp;RIGHT(BX$1,2)),NETWORKDAYS($T750,DATEVALUE("9/30/20"&amp;RIGHT(BY$1,2)),Holidays!$J$3:$J$937),"")))),"")/(NETWORKDAYS($T750,$U750,Holidays!$J$3:$J$937)),0))</f>
        <v/>
      </c>
      <c r="BZ750" s="87" t="str">
        <f>IF($Q750="","",IFERROR(IF(OR(AND($T750&gt;=DATEVALUE("10/1/20"&amp;RIGHT(BY$1,2)),$T750&lt;=DATEVALUE("9/30/20"&amp;RIGHT(BZ$1,2))),AND($U750&gt;=DATEVALUE("10/1/20"&amp;RIGHT(BY$1,2)),$U750&lt;=DATEVALUE("9/30/20"&amp;RIGHT(BZ$1,2))),AND($T750&lt;=DATEVALUE("10/1/20"&amp;RIGHT(BY$1,2)),$U750&gt;=DATEVALUE("9/30/20"&amp;RIGHT(BZ$1,2)))),
IF(AND($T750&gt;=DATEVALUE("10/1/20"&amp;RIGHT(BY$1,2)),$U750&lt;=DATEVALUE("9/30/20"&amp;RIGHT(BZ$1,2))),NETWORKDAYS($T750,$U750,Holidays!$J$3:$J$937),
IF(AND($T750&lt;DATEVALUE("10/1/20"&amp;RIGHT(BY$1,2)),$U750&lt;=DATEVALUE("9/30/20"&amp;RIGHT(BZ$1,2))),NETWORKDAYS(DATEVALUE("10/1/20"&amp;RIGHT(BY$1,2)),$U750,Holidays!$J$3:$J$937),
IF($T750&lt;DATEVALUE("10/1/20"&amp;RIGHT(BY$1,2)),NETWORKDAYS(DATEVALUE("10/1/20"&amp;RIGHT(BY$1,2)),DATEVALUE("9/30/20"&amp;RIGHT(BZ$1,2)),Holidays!$J$3:$J$937),
IF($T750&gt;=DATEVALUE("10/1/20"&amp;RIGHT(BY$1,2)),NETWORKDAYS($T750,DATEVALUE("9/30/20"&amp;RIGHT(BZ$1,2)),Holidays!$J$3:$J$937),"")))),"")/(NETWORKDAYS($T750,$U750,Holidays!$J$3:$J$937)),0))</f>
        <v/>
      </c>
      <c r="CA750" s="87" t="str">
        <f>IF($Q750="","",IFERROR(IF(OR(AND($T750&gt;=DATEVALUE("10/1/20"&amp;RIGHT(BZ$1,2)),$T750&lt;=DATEVALUE("9/30/20"&amp;RIGHT(CA$1,2))),AND($U750&gt;=DATEVALUE("10/1/20"&amp;RIGHT(BZ$1,2)),$U750&lt;=DATEVALUE("9/30/20"&amp;RIGHT(CA$1,2))),AND($T750&lt;=DATEVALUE("10/1/20"&amp;RIGHT(BZ$1,2)),$U750&gt;=DATEVALUE("9/30/20"&amp;RIGHT(CA$1,2)))),
IF(AND($T750&gt;=DATEVALUE("10/1/20"&amp;RIGHT(BZ$1,2)),$U750&lt;=DATEVALUE("9/30/20"&amp;RIGHT(CA$1,2))),NETWORKDAYS($T750,$U750,Holidays!$J$3:$J$937),
IF(AND($T750&lt;DATEVALUE("10/1/20"&amp;RIGHT(BZ$1,2)),$U750&lt;=DATEVALUE("9/30/20"&amp;RIGHT(CA$1,2))),NETWORKDAYS(DATEVALUE("10/1/20"&amp;RIGHT(BZ$1,2)),$U750,Holidays!$J$3:$J$937),
IF($T750&lt;DATEVALUE("10/1/20"&amp;RIGHT(BZ$1,2)),NETWORKDAYS(DATEVALUE("10/1/20"&amp;RIGHT(BZ$1,2)),DATEVALUE("9/30/20"&amp;RIGHT(CA$1,2)),Holidays!$J$3:$J$937),
IF($T750&gt;=DATEVALUE("10/1/20"&amp;RIGHT(BZ$1,2)),NETWORKDAYS($T750,DATEVALUE("9/30/20"&amp;RIGHT(CA$1,2)),Holidays!$J$3:$J$937),"")))),"")/(NETWORKDAYS($T750,$U750,Holidays!$J$3:$J$937)),0))</f>
        <v/>
      </c>
      <c r="CB750" s="87" t="str">
        <f>IF($Q750="","",IFERROR(IF(OR(AND($T750&gt;=DATEVALUE("10/1/20"&amp;RIGHT(CA$1,2)),$T750&lt;=DATEVALUE("9/30/20"&amp;RIGHT(CB$1,2))),AND($U750&gt;=DATEVALUE("10/1/20"&amp;RIGHT(CA$1,2)),$U750&lt;=DATEVALUE("9/30/20"&amp;RIGHT(CB$1,2))),AND($T750&lt;=DATEVALUE("10/1/20"&amp;RIGHT(CA$1,2)),$U750&gt;=DATEVALUE("9/30/20"&amp;RIGHT(CB$1,2)))),
IF(AND($T750&gt;=DATEVALUE("10/1/20"&amp;RIGHT(CA$1,2)),$U750&lt;=DATEVALUE("9/30/20"&amp;RIGHT(CB$1,2))),NETWORKDAYS($T750,$U750,Holidays!$J$3:$J$937),
IF(AND($T750&lt;DATEVALUE("10/1/20"&amp;RIGHT(CA$1,2)),$U750&lt;=DATEVALUE("9/30/20"&amp;RIGHT(CB$1,2))),NETWORKDAYS(DATEVALUE("10/1/20"&amp;RIGHT(CA$1,2)),$U750,Holidays!$J$3:$J$937),
IF($T750&lt;DATEVALUE("10/1/20"&amp;RIGHT(CA$1,2)),NETWORKDAYS(DATEVALUE("10/1/20"&amp;RIGHT(CA$1,2)),DATEVALUE("9/30/20"&amp;RIGHT(CB$1,2)),Holidays!$J$3:$J$937),
IF($T750&gt;=DATEVALUE("10/1/20"&amp;RIGHT(CA$1,2)),NETWORKDAYS($T750,DATEVALUE("9/30/20"&amp;RIGHT(CB$1,2)),Holidays!$J$3:$J$937),"")))),"")/(NETWORKDAYS($T750,$U750,Holidays!$J$3:$J$937)),0))</f>
        <v/>
      </c>
    </row>
    <row r="751" spans="1:80">
      <c r="A751" s="97"/>
      <c r="B751" s="98" t="str">
        <f ca="1">IF(NOT($A751=""),OFFSET('WBS Reference &amp; User Procedure'!$A$1,MATCH($A751,'WBS Reference &amp; User Procedure'!$A:$A,0)-1,1),"")</f>
        <v/>
      </c>
      <c r="D751" s="97"/>
      <c r="T751" s="104" t="str">
        <f>IF(NOT(Q751=""),IF(NOT($S751=""),$S751,#REF!),"")</f>
        <v/>
      </c>
      <c r="U751" s="104" t="str">
        <f>IF(NOT(Q751=""),WORKDAY(T751,Q751,Holidays!$J$3:$J$937),"")</f>
        <v/>
      </c>
      <c r="V751" s="104"/>
      <c r="W751" s="104"/>
      <c r="X751" s="101" t="str">
        <f t="shared" si="167"/>
        <v/>
      </c>
      <c r="AL751" s="87" t="str">
        <f t="shared" ca="1" si="164"/>
        <v/>
      </c>
      <c r="AN751" s="87" t="str">
        <f t="shared" ca="1" si="168"/>
        <v/>
      </c>
      <c r="AO751" s="87" t="str">
        <f t="shared" ca="1" si="168"/>
        <v/>
      </c>
      <c r="AP751" s="87" t="str">
        <f t="shared" ca="1" si="168"/>
        <v/>
      </c>
      <c r="AQ751" s="87" t="str">
        <f t="shared" ca="1" si="168"/>
        <v/>
      </c>
      <c r="AR751" s="87" t="str">
        <f t="shared" ca="1" si="168"/>
        <v/>
      </c>
      <c r="AS751" s="87" t="str">
        <f t="shared" ca="1" si="168"/>
        <v/>
      </c>
      <c r="AT751" s="87" t="str">
        <f t="shared" ca="1" si="168"/>
        <v/>
      </c>
      <c r="AU751" s="87" t="str">
        <f t="shared" ca="1" si="168"/>
        <v/>
      </c>
      <c r="AV751" s="87" t="str">
        <f t="shared" ca="1" si="168"/>
        <v/>
      </c>
      <c r="AW751" s="87" t="str">
        <f t="shared" ca="1" si="168"/>
        <v/>
      </c>
      <c r="AX751" s="87" t="str">
        <f t="shared" ca="1" si="169"/>
        <v/>
      </c>
      <c r="AY751" s="87" t="str">
        <f t="shared" ca="1" si="169"/>
        <v/>
      </c>
      <c r="AZ751" s="87" t="str">
        <f t="shared" ca="1" si="169"/>
        <v/>
      </c>
      <c r="BA751" s="87" t="str">
        <f t="shared" ca="1" si="169"/>
        <v/>
      </c>
      <c r="BB751" s="87" t="str">
        <f t="shared" ca="1" si="169"/>
        <v/>
      </c>
      <c r="BC751" s="87" t="str">
        <f t="shared" ca="1" si="169"/>
        <v/>
      </c>
      <c r="BD751" s="87" t="str">
        <f t="shared" ca="1" si="169"/>
        <v/>
      </c>
      <c r="BE751" s="87" t="str">
        <f t="shared" ca="1" si="169"/>
        <v/>
      </c>
      <c r="BF751" s="87" t="str">
        <f t="shared" ca="1" si="169"/>
        <v/>
      </c>
      <c r="BG751" s="87" t="str">
        <f t="shared" ca="1" si="169"/>
        <v/>
      </c>
      <c r="BI751" s="87" t="str">
        <f>IF($Q751="","",IFERROR(IF(OR(AND($T751&gt;=DATEVALUE("10/1/20"&amp;RIGHT(BH$1,2)),$T751&lt;=DATEVALUE("9/30/20"&amp;RIGHT(BI$1,2))),AND($U751&gt;=DATEVALUE("10/1/20"&amp;RIGHT(BH$1,2)),$U751&lt;=DATEVALUE("9/30/20"&amp;RIGHT(BI$1,2))),AND($T751&lt;=DATEVALUE("10/1/20"&amp;RIGHT(BH$1,2)),$U751&gt;=DATEVALUE("9/30/20"&amp;RIGHT(BI$1,2)))),
IF(AND($T751&gt;=DATEVALUE("10/1/20"&amp;RIGHT(BH$1,2)),$U751&lt;=DATEVALUE("9/30/20"&amp;RIGHT(BI$1,2))),NETWORKDAYS($T751,$U751,Holidays!$J$3:$J$937),
IF(AND($T751&lt;DATEVALUE("10/1/20"&amp;RIGHT(BH$1,2)),$U751&lt;=DATEVALUE("9/30/20"&amp;RIGHT(BI$1,2))),NETWORKDAYS(DATEVALUE("10/1/20"&amp;RIGHT(BH$1,2)),$U751,Holidays!$J$3:$J$937),
IF($T751&lt;DATEVALUE("10/1/20"&amp;RIGHT(BH$1,2)),NETWORKDAYS(DATEVALUE("10/1/20"&amp;RIGHT(BH$1,2)),DATEVALUE("9/30/20"&amp;RIGHT(BI$1,2)),Holidays!$J$3:$J$937),
IF($T751&gt;=DATEVALUE("10/1/20"&amp;RIGHT(BH$1,2)),NETWORKDAYS($T751,DATEVALUE("9/30/20"&amp;RIGHT(BI$1,2)),Holidays!$J$3:$J$937),"")))),"")/(NETWORKDAYS($T751,$U751,Holidays!$J$3:$J$937)),0))</f>
        <v/>
      </c>
      <c r="BJ751" s="87" t="str">
        <f>IF($Q751="","",IFERROR(IF(OR(AND($T751&gt;=DATEVALUE("10/1/20"&amp;RIGHT(BI$1,2)),$T751&lt;=DATEVALUE("9/30/20"&amp;RIGHT(BJ$1,2))),AND($U751&gt;=DATEVALUE("10/1/20"&amp;RIGHT(BI$1,2)),$U751&lt;=DATEVALUE("9/30/20"&amp;RIGHT(BJ$1,2))),AND($T751&lt;=DATEVALUE("10/1/20"&amp;RIGHT(BI$1,2)),$U751&gt;=DATEVALUE("9/30/20"&amp;RIGHT(BJ$1,2)))),
IF(AND($T751&gt;=DATEVALUE("10/1/20"&amp;RIGHT(BI$1,2)),$U751&lt;=DATEVALUE("9/30/20"&amp;RIGHT(BJ$1,2))),NETWORKDAYS($T751,$U751,Holidays!$J$3:$J$937),
IF(AND($T751&lt;DATEVALUE("10/1/20"&amp;RIGHT(BI$1,2)),$U751&lt;=DATEVALUE("9/30/20"&amp;RIGHT(BJ$1,2))),NETWORKDAYS(DATEVALUE("10/1/20"&amp;RIGHT(BI$1,2)),$U751,Holidays!$J$3:$J$937),
IF($T751&lt;DATEVALUE("10/1/20"&amp;RIGHT(BI$1,2)),NETWORKDAYS(DATEVALUE("10/1/20"&amp;RIGHT(BI$1,2)),DATEVALUE("9/30/20"&amp;RIGHT(BJ$1,2)),Holidays!$J$3:$J$937),
IF($T751&gt;=DATEVALUE("10/1/20"&amp;RIGHT(BI$1,2)),NETWORKDAYS($T751,DATEVALUE("9/30/20"&amp;RIGHT(BJ$1,2)),Holidays!$J$3:$J$937),"")))),"")/(NETWORKDAYS($T751,$U751,Holidays!$J$3:$J$937)),0))</f>
        <v/>
      </c>
      <c r="BK751" s="87" t="str">
        <f>IF($Q751="","",IFERROR(IF(OR(AND($T751&gt;=DATEVALUE("10/1/20"&amp;RIGHT(BJ$1,2)),$T751&lt;=DATEVALUE("9/30/20"&amp;RIGHT(BK$1,2))),AND($U751&gt;=DATEVALUE("10/1/20"&amp;RIGHT(BJ$1,2)),$U751&lt;=DATEVALUE("9/30/20"&amp;RIGHT(BK$1,2))),AND($T751&lt;=DATEVALUE("10/1/20"&amp;RIGHT(BJ$1,2)),$U751&gt;=DATEVALUE("9/30/20"&amp;RIGHT(BK$1,2)))),
IF(AND($T751&gt;=DATEVALUE("10/1/20"&amp;RIGHT(BJ$1,2)),$U751&lt;=DATEVALUE("9/30/20"&amp;RIGHT(BK$1,2))),NETWORKDAYS($T751,$U751,Holidays!$J$3:$J$937),
IF(AND($T751&lt;DATEVALUE("10/1/20"&amp;RIGHT(BJ$1,2)),$U751&lt;=DATEVALUE("9/30/20"&amp;RIGHT(BK$1,2))),NETWORKDAYS(DATEVALUE("10/1/20"&amp;RIGHT(BJ$1,2)),$U751,Holidays!$J$3:$J$937),
IF($T751&lt;DATEVALUE("10/1/20"&amp;RIGHT(BJ$1,2)),NETWORKDAYS(DATEVALUE("10/1/20"&amp;RIGHT(BJ$1,2)),DATEVALUE("9/30/20"&amp;RIGHT(BK$1,2)),Holidays!$J$3:$J$937),
IF($T751&gt;=DATEVALUE("10/1/20"&amp;RIGHT(BJ$1,2)),NETWORKDAYS($T751,DATEVALUE("9/30/20"&amp;RIGHT(BK$1,2)),Holidays!$J$3:$J$937),"")))),"")/(NETWORKDAYS($T751,$U751,Holidays!$J$3:$J$937)),0))</f>
        <v/>
      </c>
      <c r="BL751" s="87" t="str">
        <f>IF($Q751="","",IFERROR(IF(OR(AND($T751&gt;=DATEVALUE("10/1/20"&amp;RIGHT(BK$1,2)),$T751&lt;=DATEVALUE("9/30/20"&amp;RIGHT(BL$1,2))),AND($U751&gt;=DATEVALUE("10/1/20"&amp;RIGHT(BK$1,2)),$U751&lt;=DATEVALUE("9/30/20"&amp;RIGHT(BL$1,2))),AND($T751&lt;=DATEVALUE("10/1/20"&amp;RIGHT(BK$1,2)),$U751&gt;=DATEVALUE("9/30/20"&amp;RIGHT(BL$1,2)))),
IF(AND($T751&gt;=DATEVALUE("10/1/20"&amp;RIGHT(BK$1,2)),$U751&lt;=DATEVALUE("9/30/20"&amp;RIGHT(BL$1,2))),NETWORKDAYS($T751,$U751,Holidays!$J$3:$J$937),
IF(AND($T751&lt;DATEVALUE("10/1/20"&amp;RIGHT(BK$1,2)),$U751&lt;=DATEVALUE("9/30/20"&amp;RIGHT(BL$1,2))),NETWORKDAYS(DATEVALUE("10/1/20"&amp;RIGHT(BK$1,2)),$U751,Holidays!$J$3:$J$937),
IF($T751&lt;DATEVALUE("10/1/20"&amp;RIGHT(BK$1,2)),NETWORKDAYS(DATEVALUE("10/1/20"&amp;RIGHT(BK$1,2)),DATEVALUE("9/30/20"&amp;RIGHT(BL$1,2)),Holidays!$J$3:$J$937),
IF($T751&gt;=DATEVALUE("10/1/20"&amp;RIGHT(BK$1,2)),NETWORKDAYS($T751,DATEVALUE("9/30/20"&amp;RIGHT(BL$1,2)),Holidays!$J$3:$J$937),"")))),"")/(NETWORKDAYS($T751,$U751,Holidays!$J$3:$J$937)),0))</f>
        <v/>
      </c>
      <c r="BM751" s="87" t="str">
        <f>IF($Q751="","",IFERROR(IF(OR(AND($T751&gt;=DATEVALUE("10/1/20"&amp;RIGHT(BL$1,2)),$T751&lt;=DATEVALUE("9/30/20"&amp;RIGHT(BM$1,2))),AND($U751&gt;=DATEVALUE("10/1/20"&amp;RIGHT(BL$1,2)),$U751&lt;=DATEVALUE("9/30/20"&amp;RIGHT(BM$1,2))),AND($T751&lt;=DATEVALUE("10/1/20"&amp;RIGHT(BL$1,2)),$U751&gt;=DATEVALUE("9/30/20"&amp;RIGHT(BM$1,2)))),
IF(AND($T751&gt;=DATEVALUE("10/1/20"&amp;RIGHT(BL$1,2)),$U751&lt;=DATEVALUE("9/30/20"&amp;RIGHT(BM$1,2))),NETWORKDAYS($T751,$U751,Holidays!$J$3:$J$937),
IF(AND($T751&lt;DATEVALUE("10/1/20"&amp;RIGHT(BL$1,2)),$U751&lt;=DATEVALUE("9/30/20"&amp;RIGHT(BM$1,2))),NETWORKDAYS(DATEVALUE("10/1/20"&amp;RIGHT(BL$1,2)),$U751,Holidays!$J$3:$J$937),
IF($T751&lt;DATEVALUE("10/1/20"&amp;RIGHT(BL$1,2)),NETWORKDAYS(DATEVALUE("10/1/20"&amp;RIGHT(BL$1,2)),DATEVALUE("9/30/20"&amp;RIGHT(BM$1,2)),Holidays!$J$3:$J$937),
IF($T751&gt;=DATEVALUE("10/1/20"&amp;RIGHT(BL$1,2)),NETWORKDAYS($T751,DATEVALUE("9/30/20"&amp;RIGHT(BM$1,2)),Holidays!$J$3:$J$937),"")))),"")/(NETWORKDAYS($T751,$U751,Holidays!$J$3:$J$937)),0))</f>
        <v/>
      </c>
      <c r="BN751" s="87" t="str">
        <f>IF($Q751="","",IFERROR(IF(OR(AND($T751&gt;=DATEVALUE("10/1/20"&amp;RIGHT(BM$1,2)),$T751&lt;=DATEVALUE("9/30/20"&amp;RIGHT(BN$1,2))),AND($U751&gt;=DATEVALUE("10/1/20"&amp;RIGHT(BM$1,2)),$U751&lt;=DATEVALUE("9/30/20"&amp;RIGHT(BN$1,2))),AND($T751&lt;=DATEVALUE("10/1/20"&amp;RIGHT(BM$1,2)),$U751&gt;=DATEVALUE("9/30/20"&amp;RIGHT(BN$1,2)))),
IF(AND($T751&gt;=DATEVALUE("10/1/20"&amp;RIGHT(BM$1,2)),$U751&lt;=DATEVALUE("9/30/20"&amp;RIGHT(BN$1,2))),NETWORKDAYS($T751,$U751,Holidays!$J$3:$J$937),
IF(AND($T751&lt;DATEVALUE("10/1/20"&amp;RIGHT(BM$1,2)),$U751&lt;=DATEVALUE("9/30/20"&amp;RIGHT(BN$1,2))),NETWORKDAYS(DATEVALUE("10/1/20"&amp;RIGHT(BM$1,2)),$U751,Holidays!$J$3:$J$937),
IF($T751&lt;DATEVALUE("10/1/20"&amp;RIGHT(BM$1,2)),NETWORKDAYS(DATEVALUE("10/1/20"&amp;RIGHT(BM$1,2)),DATEVALUE("9/30/20"&amp;RIGHT(BN$1,2)),Holidays!$J$3:$J$937),
IF($T751&gt;=DATEVALUE("10/1/20"&amp;RIGHT(BM$1,2)),NETWORKDAYS($T751,DATEVALUE("9/30/20"&amp;RIGHT(BN$1,2)),Holidays!$J$3:$J$937),"")))),"")/(NETWORKDAYS($T751,$U751,Holidays!$J$3:$J$937)),0))</f>
        <v/>
      </c>
      <c r="BO751" s="87" t="str">
        <f>IF($Q751="","",IFERROR(IF(OR(AND($T751&gt;=DATEVALUE("10/1/20"&amp;RIGHT(BN$1,2)),$T751&lt;=DATEVALUE("9/30/20"&amp;RIGHT(BO$1,2))),AND($U751&gt;=DATEVALUE("10/1/20"&amp;RIGHT(BN$1,2)),$U751&lt;=DATEVALUE("9/30/20"&amp;RIGHT(BO$1,2))),AND($T751&lt;=DATEVALUE("10/1/20"&amp;RIGHT(BN$1,2)),$U751&gt;=DATEVALUE("9/30/20"&amp;RIGHT(BO$1,2)))),
IF(AND($T751&gt;=DATEVALUE("10/1/20"&amp;RIGHT(BN$1,2)),$U751&lt;=DATEVALUE("9/30/20"&amp;RIGHT(BO$1,2))),NETWORKDAYS($T751,$U751,Holidays!$J$3:$J$937),
IF(AND($T751&lt;DATEVALUE("10/1/20"&amp;RIGHT(BN$1,2)),$U751&lt;=DATEVALUE("9/30/20"&amp;RIGHT(BO$1,2))),NETWORKDAYS(DATEVALUE("10/1/20"&amp;RIGHT(BN$1,2)),$U751,Holidays!$J$3:$J$937),
IF($T751&lt;DATEVALUE("10/1/20"&amp;RIGHT(BN$1,2)),NETWORKDAYS(DATEVALUE("10/1/20"&amp;RIGHT(BN$1,2)),DATEVALUE("9/30/20"&amp;RIGHT(BO$1,2)),Holidays!$J$3:$J$937),
IF($T751&gt;=DATEVALUE("10/1/20"&amp;RIGHT(BN$1,2)),NETWORKDAYS($T751,DATEVALUE("9/30/20"&amp;RIGHT(BO$1,2)),Holidays!$J$3:$J$937),"")))),"")/(NETWORKDAYS($T751,$U751,Holidays!$J$3:$J$937)),0))</f>
        <v/>
      </c>
      <c r="BP751" s="87" t="str">
        <f>IF($Q751="","",IFERROR(IF(OR(AND($T751&gt;=DATEVALUE("10/1/20"&amp;RIGHT(BO$1,2)),$T751&lt;=DATEVALUE("9/30/20"&amp;RIGHT(BP$1,2))),AND($U751&gt;=DATEVALUE("10/1/20"&amp;RIGHT(BO$1,2)),$U751&lt;=DATEVALUE("9/30/20"&amp;RIGHT(BP$1,2))),AND($T751&lt;=DATEVALUE("10/1/20"&amp;RIGHT(BO$1,2)),$U751&gt;=DATEVALUE("9/30/20"&amp;RIGHT(BP$1,2)))),
IF(AND($T751&gt;=DATEVALUE("10/1/20"&amp;RIGHT(BO$1,2)),$U751&lt;=DATEVALUE("9/30/20"&amp;RIGHT(BP$1,2))),NETWORKDAYS($T751,$U751,Holidays!$J$3:$J$937),
IF(AND($T751&lt;DATEVALUE("10/1/20"&amp;RIGHT(BO$1,2)),$U751&lt;=DATEVALUE("9/30/20"&amp;RIGHT(BP$1,2))),NETWORKDAYS(DATEVALUE("10/1/20"&amp;RIGHT(BO$1,2)),$U751,Holidays!$J$3:$J$937),
IF($T751&lt;DATEVALUE("10/1/20"&amp;RIGHT(BO$1,2)),NETWORKDAYS(DATEVALUE("10/1/20"&amp;RIGHT(BO$1,2)),DATEVALUE("9/30/20"&amp;RIGHT(BP$1,2)),Holidays!$J$3:$J$937),
IF($T751&gt;=DATEVALUE("10/1/20"&amp;RIGHT(BO$1,2)),NETWORKDAYS($T751,DATEVALUE("9/30/20"&amp;RIGHT(BP$1,2)),Holidays!$J$3:$J$937),"")))),"")/(NETWORKDAYS($T751,$U751,Holidays!$J$3:$J$937)),0))</f>
        <v/>
      </c>
      <c r="BQ751" s="87" t="str">
        <f>IF($Q751="","",IFERROR(IF(OR(AND($T751&gt;=DATEVALUE("10/1/20"&amp;RIGHT(BP$1,2)),$T751&lt;=DATEVALUE("9/30/20"&amp;RIGHT(BQ$1,2))),AND($U751&gt;=DATEVALUE("10/1/20"&amp;RIGHT(BP$1,2)),$U751&lt;=DATEVALUE("9/30/20"&amp;RIGHT(BQ$1,2))),AND($T751&lt;=DATEVALUE("10/1/20"&amp;RIGHT(BP$1,2)),$U751&gt;=DATEVALUE("9/30/20"&amp;RIGHT(BQ$1,2)))),
IF(AND($T751&gt;=DATEVALUE("10/1/20"&amp;RIGHT(BP$1,2)),$U751&lt;=DATEVALUE("9/30/20"&amp;RIGHT(BQ$1,2))),NETWORKDAYS($T751,$U751,Holidays!$J$3:$J$937),
IF(AND($T751&lt;DATEVALUE("10/1/20"&amp;RIGHT(BP$1,2)),$U751&lt;=DATEVALUE("9/30/20"&amp;RIGHT(BQ$1,2))),NETWORKDAYS(DATEVALUE("10/1/20"&amp;RIGHT(BP$1,2)),$U751,Holidays!$J$3:$J$937),
IF($T751&lt;DATEVALUE("10/1/20"&amp;RIGHT(BP$1,2)),NETWORKDAYS(DATEVALUE("10/1/20"&amp;RIGHT(BP$1,2)),DATEVALUE("9/30/20"&amp;RIGHT(BQ$1,2)),Holidays!$J$3:$J$937),
IF($T751&gt;=DATEVALUE("10/1/20"&amp;RIGHT(BP$1,2)),NETWORKDAYS($T751,DATEVALUE("9/30/20"&amp;RIGHT(BQ$1,2)),Holidays!$J$3:$J$937),"")))),"")/(NETWORKDAYS($T751,$U751,Holidays!$J$3:$J$937)),0))</f>
        <v/>
      </c>
      <c r="BR751" s="87" t="str">
        <f>IF($Q751="","",IFERROR(IF(OR(AND($T751&gt;=DATEVALUE("10/1/20"&amp;RIGHT(BQ$1,2)),$T751&lt;=DATEVALUE("9/30/20"&amp;RIGHT(BR$1,2))),AND($U751&gt;=DATEVALUE("10/1/20"&amp;RIGHT(BQ$1,2)),$U751&lt;=DATEVALUE("9/30/20"&amp;RIGHT(BR$1,2))),AND($T751&lt;=DATEVALUE("10/1/20"&amp;RIGHT(BQ$1,2)),$U751&gt;=DATEVALUE("9/30/20"&amp;RIGHT(BR$1,2)))),
IF(AND($T751&gt;=DATEVALUE("10/1/20"&amp;RIGHT(BQ$1,2)),$U751&lt;=DATEVALUE("9/30/20"&amp;RIGHT(BR$1,2))),NETWORKDAYS($T751,$U751,Holidays!$J$3:$J$937),
IF(AND($T751&lt;DATEVALUE("10/1/20"&amp;RIGHT(BQ$1,2)),$U751&lt;=DATEVALUE("9/30/20"&amp;RIGHT(BR$1,2))),NETWORKDAYS(DATEVALUE("10/1/20"&amp;RIGHT(BQ$1,2)),$U751,Holidays!$J$3:$J$937),
IF($T751&lt;DATEVALUE("10/1/20"&amp;RIGHT(BQ$1,2)),NETWORKDAYS(DATEVALUE("10/1/20"&amp;RIGHT(BQ$1,2)),DATEVALUE("9/30/20"&amp;RIGHT(BR$1,2)),Holidays!$J$3:$J$937),
IF($T751&gt;=DATEVALUE("10/1/20"&amp;RIGHT(BQ$1,2)),NETWORKDAYS($T751,DATEVALUE("9/30/20"&amp;RIGHT(BR$1,2)),Holidays!$J$3:$J$937),"")))),"")/(NETWORKDAYS($T751,$U751,Holidays!$J$3:$J$937)),0))</f>
        <v/>
      </c>
      <c r="BS751" s="87" t="str">
        <f>IF($Q751="","",IFERROR(IF(OR(AND($T751&gt;=DATEVALUE("10/1/20"&amp;RIGHT(BR$1,2)),$T751&lt;=DATEVALUE("9/30/20"&amp;RIGHT(BS$1,2))),AND($U751&gt;=DATEVALUE("10/1/20"&amp;RIGHT(BR$1,2)),$U751&lt;=DATEVALUE("9/30/20"&amp;RIGHT(BS$1,2))),AND($T751&lt;=DATEVALUE("10/1/20"&amp;RIGHT(BR$1,2)),$U751&gt;=DATEVALUE("9/30/20"&amp;RIGHT(BS$1,2)))),
IF(AND($T751&gt;=DATEVALUE("10/1/20"&amp;RIGHT(BR$1,2)),$U751&lt;=DATEVALUE("9/30/20"&amp;RIGHT(BS$1,2))),NETWORKDAYS($T751,$U751,Holidays!$J$3:$J$937),
IF(AND($T751&lt;DATEVALUE("10/1/20"&amp;RIGHT(BR$1,2)),$U751&lt;=DATEVALUE("9/30/20"&amp;RIGHT(BS$1,2))),NETWORKDAYS(DATEVALUE("10/1/20"&amp;RIGHT(BR$1,2)),$U751,Holidays!$J$3:$J$937),
IF($T751&lt;DATEVALUE("10/1/20"&amp;RIGHT(BR$1,2)),NETWORKDAYS(DATEVALUE("10/1/20"&amp;RIGHT(BR$1,2)),DATEVALUE("9/30/20"&amp;RIGHT(BS$1,2)),Holidays!$J$3:$J$937),
IF($T751&gt;=DATEVALUE("10/1/20"&amp;RIGHT(BR$1,2)),NETWORKDAYS($T751,DATEVALUE("9/30/20"&amp;RIGHT(BS$1,2)),Holidays!$J$3:$J$937),"")))),"")/(NETWORKDAYS($T751,$U751,Holidays!$J$3:$J$937)),0))</f>
        <v/>
      </c>
      <c r="BT751" s="87" t="str">
        <f>IF($Q751="","",IFERROR(IF(OR(AND($T751&gt;=DATEVALUE("10/1/20"&amp;RIGHT(BS$1,2)),$T751&lt;=DATEVALUE("9/30/20"&amp;RIGHT(BT$1,2))),AND($U751&gt;=DATEVALUE("10/1/20"&amp;RIGHT(BS$1,2)),$U751&lt;=DATEVALUE("9/30/20"&amp;RIGHT(BT$1,2))),AND($T751&lt;=DATEVALUE("10/1/20"&amp;RIGHT(BS$1,2)),$U751&gt;=DATEVALUE("9/30/20"&amp;RIGHT(BT$1,2)))),
IF(AND($T751&gt;=DATEVALUE("10/1/20"&amp;RIGHT(BS$1,2)),$U751&lt;=DATEVALUE("9/30/20"&amp;RIGHT(BT$1,2))),NETWORKDAYS($T751,$U751,Holidays!$J$3:$J$937),
IF(AND($T751&lt;DATEVALUE("10/1/20"&amp;RIGHT(BS$1,2)),$U751&lt;=DATEVALUE("9/30/20"&amp;RIGHT(BT$1,2))),NETWORKDAYS(DATEVALUE("10/1/20"&amp;RIGHT(BS$1,2)),$U751,Holidays!$J$3:$J$937),
IF($T751&lt;DATEVALUE("10/1/20"&amp;RIGHT(BS$1,2)),NETWORKDAYS(DATEVALUE("10/1/20"&amp;RIGHT(BS$1,2)),DATEVALUE("9/30/20"&amp;RIGHT(BT$1,2)),Holidays!$J$3:$J$937),
IF($T751&gt;=DATEVALUE("10/1/20"&amp;RIGHT(BS$1,2)),NETWORKDAYS($T751,DATEVALUE("9/30/20"&amp;RIGHT(BT$1,2)),Holidays!$J$3:$J$937),"")))),"")/(NETWORKDAYS($T751,$U751,Holidays!$J$3:$J$937)),0))</f>
        <v/>
      </c>
      <c r="BU751" s="87" t="str">
        <f>IF($Q751="","",IFERROR(IF(OR(AND($T751&gt;=DATEVALUE("10/1/20"&amp;RIGHT(BT$1,2)),$T751&lt;=DATEVALUE("9/30/20"&amp;RIGHT(BU$1,2))),AND($U751&gt;=DATEVALUE("10/1/20"&amp;RIGHT(BT$1,2)),$U751&lt;=DATEVALUE("9/30/20"&amp;RIGHT(BU$1,2))),AND($T751&lt;=DATEVALUE("10/1/20"&amp;RIGHT(BT$1,2)),$U751&gt;=DATEVALUE("9/30/20"&amp;RIGHT(BU$1,2)))),
IF(AND($T751&gt;=DATEVALUE("10/1/20"&amp;RIGHT(BT$1,2)),$U751&lt;=DATEVALUE("9/30/20"&amp;RIGHT(BU$1,2))),NETWORKDAYS($T751,$U751,Holidays!$J$3:$J$937),
IF(AND($T751&lt;DATEVALUE("10/1/20"&amp;RIGHT(BT$1,2)),$U751&lt;=DATEVALUE("9/30/20"&amp;RIGHT(BU$1,2))),NETWORKDAYS(DATEVALUE("10/1/20"&amp;RIGHT(BT$1,2)),$U751,Holidays!$J$3:$J$937),
IF($T751&lt;DATEVALUE("10/1/20"&amp;RIGHT(BT$1,2)),NETWORKDAYS(DATEVALUE("10/1/20"&amp;RIGHT(BT$1,2)),DATEVALUE("9/30/20"&amp;RIGHT(BU$1,2)),Holidays!$J$3:$J$937),
IF($T751&gt;=DATEVALUE("10/1/20"&amp;RIGHT(BT$1,2)),NETWORKDAYS($T751,DATEVALUE("9/30/20"&amp;RIGHT(BU$1,2)),Holidays!$J$3:$J$937),"")))),"")/(NETWORKDAYS($T751,$U751,Holidays!$J$3:$J$937)),0))</f>
        <v/>
      </c>
      <c r="BV751" s="87" t="str">
        <f>IF($Q751="","",IFERROR(IF(OR(AND($T751&gt;=DATEVALUE("10/1/20"&amp;RIGHT(BU$1,2)),$T751&lt;=DATEVALUE("9/30/20"&amp;RIGHT(BV$1,2))),AND($U751&gt;=DATEVALUE("10/1/20"&amp;RIGHT(BU$1,2)),$U751&lt;=DATEVALUE("9/30/20"&amp;RIGHT(BV$1,2))),AND($T751&lt;=DATEVALUE("10/1/20"&amp;RIGHT(BU$1,2)),$U751&gt;=DATEVALUE("9/30/20"&amp;RIGHT(BV$1,2)))),
IF(AND($T751&gt;=DATEVALUE("10/1/20"&amp;RIGHT(BU$1,2)),$U751&lt;=DATEVALUE("9/30/20"&amp;RIGHT(BV$1,2))),NETWORKDAYS($T751,$U751,Holidays!$J$3:$J$937),
IF(AND($T751&lt;DATEVALUE("10/1/20"&amp;RIGHT(BU$1,2)),$U751&lt;=DATEVALUE("9/30/20"&amp;RIGHT(BV$1,2))),NETWORKDAYS(DATEVALUE("10/1/20"&amp;RIGHT(BU$1,2)),$U751,Holidays!$J$3:$J$937),
IF($T751&lt;DATEVALUE("10/1/20"&amp;RIGHT(BU$1,2)),NETWORKDAYS(DATEVALUE("10/1/20"&amp;RIGHT(BU$1,2)),DATEVALUE("9/30/20"&amp;RIGHT(BV$1,2)),Holidays!$J$3:$J$937),
IF($T751&gt;=DATEVALUE("10/1/20"&amp;RIGHT(BU$1,2)),NETWORKDAYS($T751,DATEVALUE("9/30/20"&amp;RIGHT(BV$1,2)),Holidays!$J$3:$J$937),"")))),"")/(NETWORKDAYS($T751,$U751,Holidays!$J$3:$J$937)),0))</f>
        <v/>
      </c>
      <c r="BW751" s="87" t="str">
        <f>IF($Q751="","",IFERROR(IF(OR(AND($T751&gt;=DATEVALUE("10/1/20"&amp;RIGHT(BV$1,2)),$T751&lt;=DATEVALUE("9/30/20"&amp;RIGHT(BW$1,2))),AND($U751&gt;=DATEVALUE("10/1/20"&amp;RIGHT(BV$1,2)),$U751&lt;=DATEVALUE("9/30/20"&amp;RIGHT(BW$1,2))),AND($T751&lt;=DATEVALUE("10/1/20"&amp;RIGHT(BV$1,2)),$U751&gt;=DATEVALUE("9/30/20"&amp;RIGHT(BW$1,2)))),
IF(AND($T751&gt;=DATEVALUE("10/1/20"&amp;RIGHT(BV$1,2)),$U751&lt;=DATEVALUE("9/30/20"&amp;RIGHT(BW$1,2))),NETWORKDAYS($T751,$U751,Holidays!$J$3:$J$937),
IF(AND($T751&lt;DATEVALUE("10/1/20"&amp;RIGHT(BV$1,2)),$U751&lt;=DATEVALUE("9/30/20"&amp;RIGHT(BW$1,2))),NETWORKDAYS(DATEVALUE("10/1/20"&amp;RIGHT(BV$1,2)),$U751,Holidays!$J$3:$J$937),
IF($T751&lt;DATEVALUE("10/1/20"&amp;RIGHT(BV$1,2)),NETWORKDAYS(DATEVALUE("10/1/20"&amp;RIGHT(BV$1,2)),DATEVALUE("9/30/20"&amp;RIGHT(BW$1,2)),Holidays!$J$3:$J$937),
IF($T751&gt;=DATEVALUE("10/1/20"&amp;RIGHT(BV$1,2)),NETWORKDAYS($T751,DATEVALUE("9/30/20"&amp;RIGHT(BW$1,2)),Holidays!$J$3:$J$937),"")))),"")/(NETWORKDAYS($T751,$U751,Holidays!$J$3:$J$937)),0))</f>
        <v/>
      </c>
      <c r="BX751" s="87" t="str">
        <f>IF($Q751="","",IFERROR(IF(OR(AND($T751&gt;=DATEVALUE("10/1/20"&amp;RIGHT(BW$1,2)),$T751&lt;=DATEVALUE("9/30/20"&amp;RIGHT(BX$1,2))),AND($U751&gt;=DATEVALUE("10/1/20"&amp;RIGHT(BW$1,2)),$U751&lt;=DATEVALUE("9/30/20"&amp;RIGHT(BX$1,2))),AND($T751&lt;=DATEVALUE("10/1/20"&amp;RIGHT(BW$1,2)),$U751&gt;=DATEVALUE("9/30/20"&amp;RIGHT(BX$1,2)))),
IF(AND($T751&gt;=DATEVALUE("10/1/20"&amp;RIGHT(BW$1,2)),$U751&lt;=DATEVALUE("9/30/20"&amp;RIGHT(BX$1,2))),NETWORKDAYS($T751,$U751,Holidays!$J$3:$J$937),
IF(AND($T751&lt;DATEVALUE("10/1/20"&amp;RIGHT(BW$1,2)),$U751&lt;=DATEVALUE("9/30/20"&amp;RIGHT(BX$1,2))),NETWORKDAYS(DATEVALUE("10/1/20"&amp;RIGHT(BW$1,2)),$U751,Holidays!$J$3:$J$937),
IF($T751&lt;DATEVALUE("10/1/20"&amp;RIGHT(BW$1,2)),NETWORKDAYS(DATEVALUE("10/1/20"&amp;RIGHT(BW$1,2)),DATEVALUE("9/30/20"&amp;RIGHT(BX$1,2)),Holidays!$J$3:$J$937),
IF($T751&gt;=DATEVALUE("10/1/20"&amp;RIGHT(BW$1,2)),NETWORKDAYS($T751,DATEVALUE("9/30/20"&amp;RIGHT(BX$1,2)),Holidays!$J$3:$J$937),"")))),"")/(NETWORKDAYS($T751,$U751,Holidays!$J$3:$J$937)),0))</f>
        <v/>
      </c>
      <c r="BY751" s="87" t="str">
        <f>IF($Q751="","",IFERROR(IF(OR(AND($T751&gt;=DATEVALUE("10/1/20"&amp;RIGHT(BX$1,2)),$T751&lt;=DATEVALUE("9/30/20"&amp;RIGHT(BY$1,2))),AND($U751&gt;=DATEVALUE("10/1/20"&amp;RIGHT(BX$1,2)),$U751&lt;=DATEVALUE("9/30/20"&amp;RIGHT(BY$1,2))),AND($T751&lt;=DATEVALUE("10/1/20"&amp;RIGHT(BX$1,2)),$U751&gt;=DATEVALUE("9/30/20"&amp;RIGHT(BY$1,2)))),
IF(AND($T751&gt;=DATEVALUE("10/1/20"&amp;RIGHT(BX$1,2)),$U751&lt;=DATEVALUE("9/30/20"&amp;RIGHT(BY$1,2))),NETWORKDAYS($T751,$U751,Holidays!$J$3:$J$937),
IF(AND($T751&lt;DATEVALUE("10/1/20"&amp;RIGHT(BX$1,2)),$U751&lt;=DATEVALUE("9/30/20"&amp;RIGHT(BY$1,2))),NETWORKDAYS(DATEVALUE("10/1/20"&amp;RIGHT(BX$1,2)),$U751,Holidays!$J$3:$J$937),
IF($T751&lt;DATEVALUE("10/1/20"&amp;RIGHT(BX$1,2)),NETWORKDAYS(DATEVALUE("10/1/20"&amp;RIGHT(BX$1,2)),DATEVALUE("9/30/20"&amp;RIGHT(BY$1,2)),Holidays!$J$3:$J$937),
IF($T751&gt;=DATEVALUE("10/1/20"&amp;RIGHT(BX$1,2)),NETWORKDAYS($T751,DATEVALUE("9/30/20"&amp;RIGHT(BY$1,2)),Holidays!$J$3:$J$937),"")))),"")/(NETWORKDAYS($T751,$U751,Holidays!$J$3:$J$937)),0))</f>
        <v/>
      </c>
      <c r="BZ751" s="87" t="str">
        <f>IF($Q751="","",IFERROR(IF(OR(AND($T751&gt;=DATEVALUE("10/1/20"&amp;RIGHT(BY$1,2)),$T751&lt;=DATEVALUE("9/30/20"&amp;RIGHT(BZ$1,2))),AND($U751&gt;=DATEVALUE("10/1/20"&amp;RIGHT(BY$1,2)),$U751&lt;=DATEVALUE("9/30/20"&amp;RIGHT(BZ$1,2))),AND($T751&lt;=DATEVALUE("10/1/20"&amp;RIGHT(BY$1,2)),$U751&gt;=DATEVALUE("9/30/20"&amp;RIGHT(BZ$1,2)))),
IF(AND($T751&gt;=DATEVALUE("10/1/20"&amp;RIGHT(BY$1,2)),$U751&lt;=DATEVALUE("9/30/20"&amp;RIGHT(BZ$1,2))),NETWORKDAYS($T751,$U751,Holidays!$J$3:$J$937),
IF(AND($T751&lt;DATEVALUE("10/1/20"&amp;RIGHT(BY$1,2)),$U751&lt;=DATEVALUE("9/30/20"&amp;RIGHT(BZ$1,2))),NETWORKDAYS(DATEVALUE("10/1/20"&amp;RIGHT(BY$1,2)),$U751,Holidays!$J$3:$J$937),
IF($T751&lt;DATEVALUE("10/1/20"&amp;RIGHT(BY$1,2)),NETWORKDAYS(DATEVALUE("10/1/20"&amp;RIGHT(BY$1,2)),DATEVALUE("9/30/20"&amp;RIGHT(BZ$1,2)),Holidays!$J$3:$J$937),
IF($T751&gt;=DATEVALUE("10/1/20"&amp;RIGHT(BY$1,2)),NETWORKDAYS($T751,DATEVALUE("9/30/20"&amp;RIGHT(BZ$1,2)),Holidays!$J$3:$J$937),"")))),"")/(NETWORKDAYS($T751,$U751,Holidays!$J$3:$J$937)),0))</f>
        <v/>
      </c>
      <c r="CA751" s="87" t="str">
        <f>IF($Q751="","",IFERROR(IF(OR(AND($T751&gt;=DATEVALUE("10/1/20"&amp;RIGHT(BZ$1,2)),$T751&lt;=DATEVALUE("9/30/20"&amp;RIGHT(CA$1,2))),AND($U751&gt;=DATEVALUE("10/1/20"&amp;RIGHT(BZ$1,2)),$U751&lt;=DATEVALUE("9/30/20"&amp;RIGHT(CA$1,2))),AND($T751&lt;=DATEVALUE("10/1/20"&amp;RIGHT(BZ$1,2)),$U751&gt;=DATEVALUE("9/30/20"&amp;RIGHT(CA$1,2)))),
IF(AND($T751&gt;=DATEVALUE("10/1/20"&amp;RIGHT(BZ$1,2)),$U751&lt;=DATEVALUE("9/30/20"&amp;RIGHT(CA$1,2))),NETWORKDAYS($T751,$U751,Holidays!$J$3:$J$937),
IF(AND($T751&lt;DATEVALUE("10/1/20"&amp;RIGHT(BZ$1,2)),$U751&lt;=DATEVALUE("9/30/20"&amp;RIGHT(CA$1,2))),NETWORKDAYS(DATEVALUE("10/1/20"&amp;RIGHT(BZ$1,2)),$U751,Holidays!$J$3:$J$937),
IF($T751&lt;DATEVALUE("10/1/20"&amp;RIGHT(BZ$1,2)),NETWORKDAYS(DATEVALUE("10/1/20"&amp;RIGHT(BZ$1,2)),DATEVALUE("9/30/20"&amp;RIGHT(CA$1,2)),Holidays!$J$3:$J$937),
IF($T751&gt;=DATEVALUE("10/1/20"&amp;RIGHT(BZ$1,2)),NETWORKDAYS($T751,DATEVALUE("9/30/20"&amp;RIGHT(CA$1,2)),Holidays!$J$3:$J$937),"")))),"")/(NETWORKDAYS($T751,$U751,Holidays!$J$3:$J$937)),0))</f>
        <v/>
      </c>
      <c r="CB751" s="87" t="str">
        <f>IF($Q751="","",IFERROR(IF(OR(AND($T751&gt;=DATEVALUE("10/1/20"&amp;RIGHT(CA$1,2)),$T751&lt;=DATEVALUE("9/30/20"&amp;RIGHT(CB$1,2))),AND($U751&gt;=DATEVALUE("10/1/20"&amp;RIGHT(CA$1,2)),$U751&lt;=DATEVALUE("9/30/20"&amp;RIGHT(CB$1,2))),AND($T751&lt;=DATEVALUE("10/1/20"&amp;RIGHT(CA$1,2)),$U751&gt;=DATEVALUE("9/30/20"&amp;RIGHT(CB$1,2)))),
IF(AND($T751&gt;=DATEVALUE("10/1/20"&amp;RIGHT(CA$1,2)),$U751&lt;=DATEVALUE("9/30/20"&amp;RIGHT(CB$1,2))),NETWORKDAYS($T751,$U751,Holidays!$J$3:$J$937),
IF(AND($T751&lt;DATEVALUE("10/1/20"&amp;RIGHT(CA$1,2)),$U751&lt;=DATEVALUE("9/30/20"&amp;RIGHT(CB$1,2))),NETWORKDAYS(DATEVALUE("10/1/20"&amp;RIGHT(CA$1,2)),$U751,Holidays!$J$3:$J$937),
IF($T751&lt;DATEVALUE("10/1/20"&amp;RIGHT(CA$1,2)),NETWORKDAYS(DATEVALUE("10/1/20"&amp;RIGHT(CA$1,2)),DATEVALUE("9/30/20"&amp;RIGHT(CB$1,2)),Holidays!$J$3:$J$937),
IF($T751&gt;=DATEVALUE("10/1/20"&amp;RIGHT(CA$1,2)),NETWORKDAYS($T751,DATEVALUE("9/30/20"&amp;RIGHT(CB$1,2)),Holidays!$J$3:$J$937),"")))),"")/(NETWORKDAYS($T751,$U751,Holidays!$J$3:$J$937)),0))</f>
        <v/>
      </c>
    </row>
    <row r="752" spans="1:80">
      <c r="A752" s="97"/>
      <c r="B752" s="98" t="str">
        <f ca="1">IF(NOT($A752=""),OFFSET('WBS Reference &amp; User Procedure'!$A$1,MATCH($A752,'WBS Reference &amp; User Procedure'!$A:$A,0)-1,1),"")</f>
        <v/>
      </c>
      <c r="D752" s="97"/>
      <c r="T752" s="104" t="str">
        <f>IF(NOT(Q752=""),IF(NOT($S752=""),$S752,#REF!),"")</f>
        <v/>
      </c>
      <c r="U752" s="104" t="str">
        <f>IF(NOT(Q752=""),WORKDAY(T752,Q752,Holidays!$J$3:$J$937),"")</f>
        <v/>
      </c>
      <c r="V752" s="104"/>
      <c r="W752" s="104"/>
      <c r="X752" s="101" t="str">
        <f t="shared" si="167"/>
        <v/>
      </c>
      <c r="AL752" s="87" t="str">
        <f t="shared" ca="1" si="164"/>
        <v/>
      </c>
      <c r="AN752" s="87" t="str">
        <f t="shared" ca="1" si="168"/>
        <v/>
      </c>
      <c r="AO752" s="87" t="str">
        <f t="shared" ca="1" si="168"/>
        <v/>
      </c>
      <c r="AP752" s="87" t="str">
        <f t="shared" ca="1" si="168"/>
        <v/>
      </c>
      <c r="AQ752" s="87" t="str">
        <f t="shared" ca="1" si="168"/>
        <v/>
      </c>
      <c r="AR752" s="87" t="str">
        <f t="shared" ca="1" si="168"/>
        <v/>
      </c>
      <c r="AS752" s="87" t="str">
        <f t="shared" ca="1" si="168"/>
        <v/>
      </c>
      <c r="AT752" s="87" t="str">
        <f t="shared" ca="1" si="168"/>
        <v/>
      </c>
      <c r="AU752" s="87" t="str">
        <f t="shared" ca="1" si="168"/>
        <v/>
      </c>
      <c r="AV752" s="87" t="str">
        <f t="shared" ca="1" si="168"/>
        <v/>
      </c>
      <c r="AW752" s="87" t="str">
        <f t="shared" ca="1" si="168"/>
        <v/>
      </c>
      <c r="AX752" s="87" t="str">
        <f t="shared" ca="1" si="169"/>
        <v/>
      </c>
      <c r="AY752" s="87" t="str">
        <f t="shared" ca="1" si="169"/>
        <v/>
      </c>
      <c r="AZ752" s="87" t="str">
        <f t="shared" ca="1" si="169"/>
        <v/>
      </c>
      <c r="BA752" s="87" t="str">
        <f t="shared" ca="1" si="169"/>
        <v/>
      </c>
      <c r="BB752" s="87" t="str">
        <f t="shared" ca="1" si="169"/>
        <v/>
      </c>
      <c r="BC752" s="87" t="str">
        <f t="shared" ca="1" si="169"/>
        <v/>
      </c>
      <c r="BD752" s="87" t="str">
        <f t="shared" ca="1" si="169"/>
        <v/>
      </c>
      <c r="BE752" s="87" t="str">
        <f t="shared" ca="1" si="169"/>
        <v/>
      </c>
      <c r="BF752" s="87" t="str">
        <f t="shared" ca="1" si="169"/>
        <v/>
      </c>
      <c r="BG752" s="87" t="str">
        <f t="shared" ca="1" si="169"/>
        <v/>
      </c>
      <c r="BI752" s="87" t="str">
        <f>IF($Q752="","",IFERROR(IF(OR(AND($T752&gt;=DATEVALUE("10/1/20"&amp;RIGHT(BH$1,2)),$T752&lt;=DATEVALUE("9/30/20"&amp;RIGHT(BI$1,2))),AND($U752&gt;=DATEVALUE("10/1/20"&amp;RIGHT(BH$1,2)),$U752&lt;=DATEVALUE("9/30/20"&amp;RIGHT(BI$1,2))),AND($T752&lt;=DATEVALUE("10/1/20"&amp;RIGHT(BH$1,2)),$U752&gt;=DATEVALUE("9/30/20"&amp;RIGHT(BI$1,2)))),
IF(AND($T752&gt;=DATEVALUE("10/1/20"&amp;RIGHT(BH$1,2)),$U752&lt;=DATEVALUE("9/30/20"&amp;RIGHT(BI$1,2))),NETWORKDAYS($T752,$U752,Holidays!$J$3:$J$937),
IF(AND($T752&lt;DATEVALUE("10/1/20"&amp;RIGHT(BH$1,2)),$U752&lt;=DATEVALUE("9/30/20"&amp;RIGHT(BI$1,2))),NETWORKDAYS(DATEVALUE("10/1/20"&amp;RIGHT(BH$1,2)),$U752,Holidays!$J$3:$J$937),
IF($T752&lt;DATEVALUE("10/1/20"&amp;RIGHT(BH$1,2)),NETWORKDAYS(DATEVALUE("10/1/20"&amp;RIGHT(BH$1,2)),DATEVALUE("9/30/20"&amp;RIGHT(BI$1,2)),Holidays!$J$3:$J$937),
IF($T752&gt;=DATEVALUE("10/1/20"&amp;RIGHT(BH$1,2)),NETWORKDAYS($T752,DATEVALUE("9/30/20"&amp;RIGHT(BI$1,2)),Holidays!$J$3:$J$937),"")))),"")/(NETWORKDAYS($T752,$U752,Holidays!$J$3:$J$937)),0))</f>
        <v/>
      </c>
      <c r="BJ752" s="87" t="str">
        <f>IF($Q752="","",IFERROR(IF(OR(AND($T752&gt;=DATEVALUE("10/1/20"&amp;RIGHT(BI$1,2)),$T752&lt;=DATEVALUE("9/30/20"&amp;RIGHT(BJ$1,2))),AND($U752&gt;=DATEVALUE("10/1/20"&amp;RIGHT(BI$1,2)),$U752&lt;=DATEVALUE("9/30/20"&amp;RIGHT(BJ$1,2))),AND($T752&lt;=DATEVALUE("10/1/20"&amp;RIGHT(BI$1,2)),$U752&gt;=DATEVALUE("9/30/20"&amp;RIGHT(BJ$1,2)))),
IF(AND($T752&gt;=DATEVALUE("10/1/20"&amp;RIGHT(BI$1,2)),$U752&lt;=DATEVALUE("9/30/20"&amp;RIGHT(BJ$1,2))),NETWORKDAYS($T752,$U752,Holidays!$J$3:$J$937),
IF(AND($T752&lt;DATEVALUE("10/1/20"&amp;RIGHT(BI$1,2)),$U752&lt;=DATEVALUE("9/30/20"&amp;RIGHT(BJ$1,2))),NETWORKDAYS(DATEVALUE("10/1/20"&amp;RIGHT(BI$1,2)),$U752,Holidays!$J$3:$J$937),
IF($T752&lt;DATEVALUE("10/1/20"&amp;RIGHT(BI$1,2)),NETWORKDAYS(DATEVALUE("10/1/20"&amp;RIGHT(BI$1,2)),DATEVALUE("9/30/20"&amp;RIGHT(BJ$1,2)),Holidays!$J$3:$J$937),
IF($T752&gt;=DATEVALUE("10/1/20"&amp;RIGHT(BI$1,2)),NETWORKDAYS($T752,DATEVALUE("9/30/20"&amp;RIGHT(BJ$1,2)),Holidays!$J$3:$J$937),"")))),"")/(NETWORKDAYS($T752,$U752,Holidays!$J$3:$J$937)),0))</f>
        <v/>
      </c>
      <c r="BK752" s="87" t="str">
        <f>IF($Q752="","",IFERROR(IF(OR(AND($T752&gt;=DATEVALUE("10/1/20"&amp;RIGHT(BJ$1,2)),$T752&lt;=DATEVALUE("9/30/20"&amp;RIGHT(BK$1,2))),AND($U752&gt;=DATEVALUE("10/1/20"&amp;RIGHT(BJ$1,2)),$U752&lt;=DATEVALUE("9/30/20"&amp;RIGHT(BK$1,2))),AND($T752&lt;=DATEVALUE("10/1/20"&amp;RIGHT(BJ$1,2)),$U752&gt;=DATEVALUE("9/30/20"&amp;RIGHT(BK$1,2)))),
IF(AND($T752&gt;=DATEVALUE("10/1/20"&amp;RIGHT(BJ$1,2)),$U752&lt;=DATEVALUE("9/30/20"&amp;RIGHT(BK$1,2))),NETWORKDAYS($T752,$U752,Holidays!$J$3:$J$937),
IF(AND($T752&lt;DATEVALUE("10/1/20"&amp;RIGHT(BJ$1,2)),$U752&lt;=DATEVALUE("9/30/20"&amp;RIGHT(BK$1,2))),NETWORKDAYS(DATEVALUE("10/1/20"&amp;RIGHT(BJ$1,2)),$U752,Holidays!$J$3:$J$937),
IF($T752&lt;DATEVALUE("10/1/20"&amp;RIGHT(BJ$1,2)),NETWORKDAYS(DATEVALUE("10/1/20"&amp;RIGHT(BJ$1,2)),DATEVALUE("9/30/20"&amp;RIGHT(BK$1,2)),Holidays!$J$3:$J$937),
IF($T752&gt;=DATEVALUE("10/1/20"&amp;RIGHT(BJ$1,2)),NETWORKDAYS($T752,DATEVALUE("9/30/20"&amp;RIGHT(BK$1,2)),Holidays!$J$3:$J$937),"")))),"")/(NETWORKDAYS($T752,$U752,Holidays!$J$3:$J$937)),0))</f>
        <v/>
      </c>
      <c r="BL752" s="87" t="str">
        <f>IF($Q752="","",IFERROR(IF(OR(AND($T752&gt;=DATEVALUE("10/1/20"&amp;RIGHT(BK$1,2)),$T752&lt;=DATEVALUE("9/30/20"&amp;RIGHT(BL$1,2))),AND($U752&gt;=DATEVALUE("10/1/20"&amp;RIGHT(BK$1,2)),$U752&lt;=DATEVALUE("9/30/20"&amp;RIGHT(BL$1,2))),AND($T752&lt;=DATEVALUE("10/1/20"&amp;RIGHT(BK$1,2)),$U752&gt;=DATEVALUE("9/30/20"&amp;RIGHT(BL$1,2)))),
IF(AND($T752&gt;=DATEVALUE("10/1/20"&amp;RIGHT(BK$1,2)),$U752&lt;=DATEVALUE("9/30/20"&amp;RIGHT(BL$1,2))),NETWORKDAYS($T752,$U752,Holidays!$J$3:$J$937),
IF(AND($T752&lt;DATEVALUE("10/1/20"&amp;RIGHT(BK$1,2)),$U752&lt;=DATEVALUE("9/30/20"&amp;RIGHT(BL$1,2))),NETWORKDAYS(DATEVALUE("10/1/20"&amp;RIGHT(BK$1,2)),$U752,Holidays!$J$3:$J$937),
IF($T752&lt;DATEVALUE("10/1/20"&amp;RIGHT(BK$1,2)),NETWORKDAYS(DATEVALUE("10/1/20"&amp;RIGHT(BK$1,2)),DATEVALUE("9/30/20"&amp;RIGHT(BL$1,2)),Holidays!$J$3:$J$937),
IF($T752&gt;=DATEVALUE("10/1/20"&amp;RIGHT(BK$1,2)),NETWORKDAYS($T752,DATEVALUE("9/30/20"&amp;RIGHT(BL$1,2)),Holidays!$J$3:$J$937),"")))),"")/(NETWORKDAYS($T752,$U752,Holidays!$J$3:$J$937)),0))</f>
        <v/>
      </c>
      <c r="BM752" s="87" t="str">
        <f>IF($Q752="","",IFERROR(IF(OR(AND($T752&gt;=DATEVALUE("10/1/20"&amp;RIGHT(BL$1,2)),$T752&lt;=DATEVALUE("9/30/20"&amp;RIGHT(BM$1,2))),AND($U752&gt;=DATEVALUE("10/1/20"&amp;RIGHT(BL$1,2)),$U752&lt;=DATEVALUE("9/30/20"&amp;RIGHT(BM$1,2))),AND($T752&lt;=DATEVALUE("10/1/20"&amp;RIGHT(BL$1,2)),$U752&gt;=DATEVALUE("9/30/20"&amp;RIGHT(BM$1,2)))),
IF(AND($T752&gt;=DATEVALUE("10/1/20"&amp;RIGHT(BL$1,2)),$U752&lt;=DATEVALUE("9/30/20"&amp;RIGHT(BM$1,2))),NETWORKDAYS($T752,$U752,Holidays!$J$3:$J$937),
IF(AND($T752&lt;DATEVALUE("10/1/20"&amp;RIGHT(BL$1,2)),$U752&lt;=DATEVALUE("9/30/20"&amp;RIGHT(BM$1,2))),NETWORKDAYS(DATEVALUE("10/1/20"&amp;RIGHT(BL$1,2)),$U752,Holidays!$J$3:$J$937),
IF($T752&lt;DATEVALUE("10/1/20"&amp;RIGHT(BL$1,2)),NETWORKDAYS(DATEVALUE("10/1/20"&amp;RIGHT(BL$1,2)),DATEVALUE("9/30/20"&amp;RIGHT(BM$1,2)),Holidays!$J$3:$J$937),
IF($T752&gt;=DATEVALUE("10/1/20"&amp;RIGHT(BL$1,2)),NETWORKDAYS($T752,DATEVALUE("9/30/20"&amp;RIGHT(BM$1,2)),Holidays!$J$3:$J$937),"")))),"")/(NETWORKDAYS($T752,$U752,Holidays!$J$3:$J$937)),0))</f>
        <v/>
      </c>
      <c r="BN752" s="87" t="str">
        <f>IF($Q752="","",IFERROR(IF(OR(AND($T752&gt;=DATEVALUE("10/1/20"&amp;RIGHT(BM$1,2)),$T752&lt;=DATEVALUE("9/30/20"&amp;RIGHT(BN$1,2))),AND($U752&gt;=DATEVALUE("10/1/20"&amp;RIGHT(BM$1,2)),$U752&lt;=DATEVALUE("9/30/20"&amp;RIGHT(BN$1,2))),AND($T752&lt;=DATEVALUE("10/1/20"&amp;RIGHT(BM$1,2)),$U752&gt;=DATEVALUE("9/30/20"&amp;RIGHT(BN$1,2)))),
IF(AND($T752&gt;=DATEVALUE("10/1/20"&amp;RIGHT(BM$1,2)),$U752&lt;=DATEVALUE("9/30/20"&amp;RIGHT(BN$1,2))),NETWORKDAYS($T752,$U752,Holidays!$J$3:$J$937),
IF(AND($T752&lt;DATEVALUE("10/1/20"&amp;RIGHT(BM$1,2)),$U752&lt;=DATEVALUE("9/30/20"&amp;RIGHT(BN$1,2))),NETWORKDAYS(DATEVALUE("10/1/20"&amp;RIGHT(BM$1,2)),$U752,Holidays!$J$3:$J$937),
IF($T752&lt;DATEVALUE("10/1/20"&amp;RIGHT(BM$1,2)),NETWORKDAYS(DATEVALUE("10/1/20"&amp;RIGHT(BM$1,2)),DATEVALUE("9/30/20"&amp;RIGHT(BN$1,2)),Holidays!$J$3:$J$937),
IF($T752&gt;=DATEVALUE("10/1/20"&amp;RIGHT(BM$1,2)),NETWORKDAYS($T752,DATEVALUE("9/30/20"&amp;RIGHT(BN$1,2)),Holidays!$J$3:$J$937),"")))),"")/(NETWORKDAYS($T752,$U752,Holidays!$J$3:$J$937)),0))</f>
        <v/>
      </c>
      <c r="BO752" s="87" t="str">
        <f>IF($Q752="","",IFERROR(IF(OR(AND($T752&gt;=DATEVALUE("10/1/20"&amp;RIGHT(BN$1,2)),$T752&lt;=DATEVALUE("9/30/20"&amp;RIGHT(BO$1,2))),AND($U752&gt;=DATEVALUE("10/1/20"&amp;RIGHT(BN$1,2)),$U752&lt;=DATEVALUE("9/30/20"&amp;RIGHT(BO$1,2))),AND($T752&lt;=DATEVALUE("10/1/20"&amp;RIGHT(BN$1,2)),$U752&gt;=DATEVALUE("9/30/20"&amp;RIGHT(BO$1,2)))),
IF(AND($T752&gt;=DATEVALUE("10/1/20"&amp;RIGHT(BN$1,2)),$U752&lt;=DATEVALUE("9/30/20"&amp;RIGHT(BO$1,2))),NETWORKDAYS($T752,$U752,Holidays!$J$3:$J$937),
IF(AND($T752&lt;DATEVALUE("10/1/20"&amp;RIGHT(BN$1,2)),$U752&lt;=DATEVALUE("9/30/20"&amp;RIGHT(BO$1,2))),NETWORKDAYS(DATEVALUE("10/1/20"&amp;RIGHT(BN$1,2)),$U752,Holidays!$J$3:$J$937),
IF($T752&lt;DATEVALUE("10/1/20"&amp;RIGHT(BN$1,2)),NETWORKDAYS(DATEVALUE("10/1/20"&amp;RIGHT(BN$1,2)),DATEVALUE("9/30/20"&amp;RIGHT(BO$1,2)),Holidays!$J$3:$J$937),
IF($T752&gt;=DATEVALUE("10/1/20"&amp;RIGHT(BN$1,2)),NETWORKDAYS($T752,DATEVALUE("9/30/20"&amp;RIGHT(BO$1,2)),Holidays!$J$3:$J$937),"")))),"")/(NETWORKDAYS($T752,$U752,Holidays!$J$3:$J$937)),0))</f>
        <v/>
      </c>
      <c r="BP752" s="87" t="str">
        <f>IF($Q752="","",IFERROR(IF(OR(AND($T752&gt;=DATEVALUE("10/1/20"&amp;RIGHT(BO$1,2)),$T752&lt;=DATEVALUE("9/30/20"&amp;RIGHT(BP$1,2))),AND($U752&gt;=DATEVALUE("10/1/20"&amp;RIGHT(BO$1,2)),$U752&lt;=DATEVALUE("9/30/20"&amp;RIGHT(BP$1,2))),AND($T752&lt;=DATEVALUE("10/1/20"&amp;RIGHT(BO$1,2)),$U752&gt;=DATEVALUE("9/30/20"&amp;RIGHT(BP$1,2)))),
IF(AND($T752&gt;=DATEVALUE("10/1/20"&amp;RIGHT(BO$1,2)),$U752&lt;=DATEVALUE("9/30/20"&amp;RIGHT(BP$1,2))),NETWORKDAYS($T752,$U752,Holidays!$J$3:$J$937),
IF(AND($T752&lt;DATEVALUE("10/1/20"&amp;RIGHT(BO$1,2)),$U752&lt;=DATEVALUE("9/30/20"&amp;RIGHT(BP$1,2))),NETWORKDAYS(DATEVALUE("10/1/20"&amp;RIGHT(BO$1,2)),$U752,Holidays!$J$3:$J$937),
IF($T752&lt;DATEVALUE("10/1/20"&amp;RIGHT(BO$1,2)),NETWORKDAYS(DATEVALUE("10/1/20"&amp;RIGHT(BO$1,2)),DATEVALUE("9/30/20"&amp;RIGHT(BP$1,2)),Holidays!$J$3:$J$937),
IF($T752&gt;=DATEVALUE("10/1/20"&amp;RIGHT(BO$1,2)),NETWORKDAYS($T752,DATEVALUE("9/30/20"&amp;RIGHT(BP$1,2)),Holidays!$J$3:$J$937),"")))),"")/(NETWORKDAYS($T752,$U752,Holidays!$J$3:$J$937)),0))</f>
        <v/>
      </c>
      <c r="BQ752" s="87" t="str">
        <f>IF($Q752="","",IFERROR(IF(OR(AND($T752&gt;=DATEVALUE("10/1/20"&amp;RIGHT(BP$1,2)),$T752&lt;=DATEVALUE("9/30/20"&amp;RIGHT(BQ$1,2))),AND($U752&gt;=DATEVALUE("10/1/20"&amp;RIGHT(BP$1,2)),$U752&lt;=DATEVALUE("9/30/20"&amp;RIGHT(BQ$1,2))),AND($T752&lt;=DATEVALUE("10/1/20"&amp;RIGHT(BP$1,2)),$U752&gt;=DATEVALUE("9/30/20"&amp;RIGHT(BQ$1,2)))),
IF(AND($T752&gt;=DATEVALUE("10/1/20"&amp;RIGHT(BP$1,2)),$U752&lt;=DATEVALUE("9/30/20"&amp;RIGHT(BQ$1,2))),NETWORKDAYS($T752,$U752,Holidays!$J$3:$J$937),
IF(AND($T752&lt;DATEVALUE("10/1/20"&amp;RIGHT(BP$1,2)),$U752&lt;=DATEVALUE("9/30/20"&amp;RIGHT(BQ$1,2))),NETWORKDAYS(DATEVALUE("10/1/20"&amp;RIGHT(BP$1,2)),$U752,Holidays!$J$3:$J$937),
IF($T752&lt;DATEVALUE("10/1/20"&amp;RIGHT(BP$1,2)),NETWORKDAYS(DATEVALUE("10/1/20"&amp;RIGHT(BP$1,2)),DATEVALUE("9/30/20"&amp;RIGHT(BQ$1,2)),Holidays!$J$3:$J$937),
IF($T752&gt;=DATEVALUE("10/1/20"&amp;RIGHT(BP$1,2)),NETWORKDAYS($T752,DATEVALUE("9/30/20"&amp;RIGHT(BQ$1,2)),Holidays!$J$3:$J$937),"")))),"")/(NETWORKDAYS($T752,$U752,Holidays!$J$3:$J$937)),0))</f>
        <v/>
      </c>
      <c r="BR752" s="87" t="str">
        <f>IF($Q752="","",IFERROR(IF(OR(AND($T752&gt;=DATEVALUE("10/1/20"&amp;RIGHT(BQ$1,2)),$T752&lt;=DATEVALUE("9/30/20"&amp;RIGHT(BR$1,2))),AND($U752&gt;=DATEVALUE("10/1/20"&amp;RIGHT(BQ$1,2)),$U752&lt;=DATEVALUE("9/30/20"&amp;RIGHT(BR$1,2))),AND($T752&lt;=DATEVALUE("10/1/20"&amp;RIGHT(BQ$1,2)),$U752&gt;=DATEVALUE("9/30/20"&amp;RIGHT(BR$1,2)))),
IF(AND($T752&gt;=DATEVALUE("10/1/20"&amp;RIGHT(BQ$1,2)),$U752&lt;=DATEVALUE("9/30/20"&amp;RIGHT(BR$1,2))),NETWORKDAYS($T752,$U752,Holidays!$J$3:$J$937),
IF(AND($T752&lt;DATEVALUE("10/1/20"&amp;RIGHT(BQ$1,2)),$U752&lt;=DATEVALUE("9/30/20"&amp;RIGHT(BR$1,2))),NETWORKDAYS(DATEVALUE("10/1/20"&amp;RIGHT(BQ$1,2)),$U752,Holidays!$J$3:$J$937),
IF($T752&lt;DATEVALUE("10/1/20"&amp;RIGHT(BQ$1,2)),NETWORKDAYS(DATEVALUE("10/1/20"&amp;RIGHT(BQ$1,2)),DATEVALUE("9/30/20"&amp;RIGHT(BR$1,2)),Holidays!$J$3:$J$937),
IF($T752&gt;=DATEVALUE("10/1/20"&amp;RIGHT(BQ$1,2)),NETWORKDAYS($T752,DATEVALUE("9/30/20"&amp;RIGHT(BR$1,2)),Holidays!$J$3:$J$937),"")))),"")/(NETWORKDAYS($T752,$U752,Holidays!$J$3:$J$937)),0))</f>
        <v/>
      </c>
      <c r="BS752" s="87" t="str">
        <f>IF($Q752="","",IFERROR(IF(OR(AND($T752&gt;=DATEVALUE("10/1/20"&amp;RIGHT(BR$1,2)),$T752&lt;=DATEVALUE("9/30/20"&amp;RIGHT(BS$1,2))),AND($U752&gt;=DATEVALUE("10/1/20"&amp;RIGHT(BR$1,2)),$U752&lt;=DATEVALUE("9/30/20"&amp;RIGHT(BS$1,2))),AND($T752&lt;=DATEVALUE("10/1/20"&amp;RIGHT(BR$1,2)),$U752&gt;=DATEVALUE("9/30/20"&amp;RIGHT(BS$1,2)))),
IF(AND($T752&gt;=DATEVALUE("10/1/20"&amp;RIGHT(BR$1,2)),$U752&lt;=DATEVALUE("9/30/20"&amp;RIGHT(BS$1,2))),NETWORKDAYS($T752,$U752,Holidays!$J$3:$J$937),
IF(AND($T752&lt;DATEVALUE("10/1/20"&amp;RIGHT(BR$1,2)),$U752&lt;=DATEVALUE("9/30/20"&amp;RIGHT(BS$1,2))),NETWORKDAYS(DATEVALUE("10/1/20"&amp;RIGHT(BR$1,2)),$U752,Holidays!$J$3:$J$937),
IF($T752&lt;DATEVALUE("10/1/20"&amp;RIGHT(BR$1,2)),NETWORKDAYS(DATEVALUE("10/1/20"&amp;RIGHT(BR$1,2)),DATEVALUE("9/30/20"&amp;RIGHT(BS$1,2)),Holidays!$J$3:$J$937),
IF($T752&gt;=DATEVALUE("10/1/20"&amp;RIGHT(BR$1,2)),NETWORKDAYS($T752,DATEVALUE("9/30/20"&amp;RIGHT(BS$1,2)),Holidays!$J$3:$J$937),"")))),"")/(NETWORKDAYS($T752,$U752,Holidays!$J$3:$J$937)),0))</f>
        <v/>
      </c>
      <c r="BT752" s="87" t="str">
        <f>IF($Q752="","",IFERROR(IF(OR(AND($T752&gt;=DATEVALUE("10/1/20"&amp;RIGHT(BS$1,2)),$T752&lt;=DATEVALUE("9/30/20"&amp;RIGHT(BT$1,2))),AND($U752&gt;=DATEVALUE("10/1/20"&amp;RIGHT(BS$1,2)),$U752&lt;=DATEVALUE("9/30/20"&amp;RIGHT(BT$1,2))),AND($T752&lt;=DATEVALUE("10/1/20"&amp;RIGHT(BS$1,2)),$U752&gt;=DATEVALUE("9/30/20"&amp;RIGHT(BT$1,2)))),
IF(AND($T752&gt;=DATEVALUE("10/1/20"&amp;RIGHT(BS$1,2)),$U752&lt;=DATEVALUE("9/30/20"&amp;RIGHT(BT$1,2))),NETWORKDAYS($T752,$U752,Holidays!$J$3:$J$937),
IF(AND($T752&lt;DATEVALUE("10/1/20"&amp;RIGHT(BS$1,2)),$U752&lt;=DATEVALUE("9/30/20"&amp;RIGHT(BT$1,2))),NETWORKDAYS(DATEVALUE("10/1/20"&amp;RIGHT(BS$1,2)),$U752,Holidays!$J$3:$J$937),
IF($T752&lt;DATEVALUE("10/1/20"&amp;RIGHT(BS$1,2)),NETWORKDAYS(DATEVALUE("10/1/20"&amp;RIGHT(BS$1,2)),DATEVALUE("9/30/20"&amp;RIGHT(BT$1,2)),Holidays!$J$3:$J$937),
IF($T752&gt;=DATEVALUE("10/1/20"&amp;RIGHT(BS$1,2)),NETWORKDAYS($T752,DATEVALUE("9/30/20"&amp;RIGHT(BT$1,2)),Holidays!$J$3:$J$937),"")))),"")/(NETWORKDAYS($T752,$U752,Holidays!$J$3:$J$937)),0))</f>
        <v/>
      </c>
      <c r="BU752" s="87" t="str">
        <f>IF($Q752="","",IFERROR(IF(OR(AND($T752&gt;=DATEVALUE("10/1/20"&amp;RIGHT(BT$1,2)),$T752&lt;=DATEVALUE("9/30/20"&amp;RIGHT(BU$1,2))),AND($U752&gt;=DATEVALUE("10/1/20"&amp;RIGHT(BT$1,2)),$U752&lt;=DATEVALUE("9/30/20"&amp;RIGHT(BU$1,2))),AND($T752&lt;=DATEVALUE("10/1/20"&amp;RIGHT(BT$1,2)),$U752&gt;=DATEVALUE("9/30/20"&amp;RIGHT(BU$1,2)))),
IF(AND($T752&gt;=DATEVALUE("10/1/20"&amp;RIGHT(BT$1,2)),$U752&lt;=DATEVALUE("9/30/20"&amp;RIGHT(BU$1,2))),NETWORKDAYS($T752,$U752,Holidays!$J$3:$J$937),
IF(AND($T752&lt;DATEVALUE("10/1/20"&amp;RIGHT(BT$1,2)),$U752&lt;=DATEVALUE("9/30/20"&amp;RIGHT(BU$1,2))),NETWORKDAYS(DATEVALUE("10/1/20"&amp;RIGHT(BT$1,2)),$U752,Holidays!$J$3:$J$937),
IF($T752&lt;DATEVALUE("10/1/20"&amp;RIGHT(BT$1,2)),NETWORKDAYS(DATEVALUE("10/1/20"&amp;RIGHT(BT$1,2)),DATEVALUE("9/30/20"&amp;RIGHT(BU$1,2)),Holidays!$J$3:$J$937),
IF($T752&gt;=DATEVALUE("10/1/20"&amp;RIGHT(BT$1,2)),NETWORKDAYS($T752,DATEVALUE("9/30/20"&amp;RIGHT(BU$1,2)),Holidays!$J$3:$J$937),"")))),"")/(NETWORKDAYS($T752,$U752,Holidays!$J$3:$J$937)),0))</f>
        <v/>
      </c>
      <c r="BV752" s="87" t="str">
        <f>IF($Q752="","",IFERROR(IF(OR(AND($T752&gt;=DATEVALUE("10/1/20"&amp;RIGHT(BU$1,2)),$T752&lt;=DATEVALUE("9/30/20"&amp;RIGHT(BV$1,2))),AND($U752&gt;=DATEVALUE("10/1/20"&amp;RIGHT(BU$1,2)),$U752&lt;=DATEVALUE("9/30/20"&amp;RIGHT(BV$1,2))),AND($T752&lt;=DATEVALUE("10/1/20"&amp;RIGHT(BU$1,2)),$U752&gt;=DATEVALUE("9/30/20"&amp;RIGHT(BV$1,2)))),
IF(AND($T752&gt;=DATEVALUE("10/1/20"&amp;RIGHT(BU$1,2)),$U752&lt;=DATEVALUE("9/30/20"&amp;RIGHT(BV$1,2))),NETWORKDAYS($T752,$U752,Holidays!$J$3:$J$937),
IF(AND($T752&lt;DATEVALUE("10/1/20"&amp;RIGHT(BU$1,2)),$U752&lt;=DATEVALUE("9/30/20"&amp;RIGHT(BV$1,2))),NETWORKDAYS(DATEVALUE("10/1/20"&amp;RIGHT(BU$1,2)),$U752,Holidays!$J$3:$J$937),
IF($T752&lt;DATEVALUE("10/1/20"&amp;RIGHT(BU$1,2)),NETWORKDAYS(DATEVALUE("10/1/20"&amp;RIGHT(BU$1,2)),DATEVALUE("9/30/20"&amp;RIGHT(BV$1,2)),Holidays!$J$3:$J$937),
IF($T752&gt;=DATEVALUE("10/1/20"&amp;RIGHT(BU$1,2)),NETWORKDAYS($T752,DATEVALUE("9/30/20"&amp;RIGHT(BV$1,2)),Holidays!$J$3:$J$937),"")))),"")/(NETWORKDAYS($T752,$U752,Holidays!$J$3:$J$937)),0))</f>
        <v/>
      </c>
      <c r="BW752" s="87" t="str">
        <f>IF($Q752="","",IFERROR(IF(OR(AND($T752&gt;=DATEVALUE("10/1/20"&amp;RIGHT(BV$1,2)),$T752&lt;=DATEVALUE("9/30/20"&amp;RIGHT(BW$1,2))),AND($U752&gt;=DATEVALUE("10/1/20"&amp;RIGHT(BV$1,2)),$U752&lt;=DATEVALUE("9/30/20"&amp;RIGHT(BW$1,2))),AND($T752&lt;=DATEVALUE("10/1/20"&amp;RIGHT(BV$1,2)),$U752&gt;=DATEVALUE("9/30/20"&amp;RIGHT(BW$1,2)))),
IF(AND($T752&gt;=DATEVALUE("10/1/20"&amp;RIGHT(BV$1,2)),$U752&lt;=DATEVALUE("9/30/20"&amp;RIGHT(BW$1,2))),NETWORKDAYS($T752,$U752,Holidays!$J$3:$J$937),
IF(AND($T752&lt;DATEVALUE("10/1/20"&amp;RIGHT(BV$1,2)),$U752&lt;=DATEVALUE("9/30/20"&amp;RIGHT(BW$1,2))),NETWORKDAYS(DATEVALUE("10/1/20"&amp;RIGHT(BV$1,2)),$U752,Holidays!$J$3:$J$937),
IF($T752&lt;DATEVALUE("10/1/20"&amp;RIGHT(BV$1,2)),NETWORKDAYS(DATEVALUE("10/1/20"&amp;RIGHT(BV$1,2)),DATEVALUE("9/30/20"&amp;RIGHT(BW$1,2)),Holidays!$J$3:$J$937),
IF($T752&gt;=DATEVALUE("10/1/20"&amp;RIGHT(BV$1,2)),NETWORKDAYS($T752,DATEVALUE("9/30/20"&amp;RIGHT(BW$1,2)),Holidays!$J$3:$J$937),"")))),"")/(NETWORKDAYS($T752,$U752,Holidays!$J$3:$J$937)),0))</f>
        <v/>
      </c>
      <c r="BX752" s="87" t="str">
        <f>IF($Q752="","",IFERROR(IF(OR(AND($T752&gt;=DATEVALUE("10/1/20"&amp;RIGHT(BW$1,2)),$T752&lt;=DATEVALUE("9/30/20"&amp;RIGHT(BX$1,2))),AND($U752&gt;=DATEVALUE("10/1/20"&amp;RIGHT(BW$1,2)),$U752&lt;=DATEVALUE("9/30/20"&amp;RIGHT(BX$1,2))),AND($T752&lt;=DATEVALUE("10/1/20"&amp;RIGHT(BW$1,2)),$U752&gt;=DATEVALUE("9/30/20"&amp;RIGHT(BX$1,2)))),
IF(AND($T752&gt;=DATEVALUE("10/1/20"&amp;RIGHT(BW$1,2)),$U752&lt;=DATEVALUE("9/30/20"&amp;RIGHT(BX$1,2))),NETWORKDAYS($T752,$U752,Holidays!$J$3:$J$937),
IF(AND($T752&lt;DATEVALUE("10/1/20"&amp;RIGHT(BW$1,2)),$U752&lt;=DATEVALUE("9/30/20"&amp;RIGHT(BX$1,2))),NETWORKDAYS(DATEVALUE("10/1/20"&amp;RIGHT(BW$1,2)),$U752,Holidays!$J$3:$J$937),
IF($T752&lt;DATEVALUE("10/1/20"&amp;RIGHT(BW$1,2)),NETWORKDAYS(DATEVALUE("10/1/20"&amp;RIGHT(BW$1,2)),DATEVALUE("9/30/20"&amp;RIGHT(BX$1,2)),Holidays!$J$3:$J$937),
IF($T752&gt;=DATEVALUE("10/1/20"&amp;RIGHT(BW$1,2)),NETWORKDAYS($T752,DATEVALUE("9/30/20"&amp;RIGHT(BX$1,2)),Holidays!$J$3:$J$937),"")))),"")/(NETWORKDAYS($T752,$U752,Holidays!$J$3:$J$937)),0))</f>
        <v/>
      </c>
      <c r="BY752" s="87" t="str">
        <f>IF($Q752="","",IFERROR(IF(OR(AND($T752&gt;=DATEVALUE("10/1/20"&amp;RIGHT(BX$1,2)),$T752&lt;=DATEVALUE("9/30/20"&amp;RIGHT(BY$1,2))),AND($U752&gt;=DATEVALUE("10/1/20"&amp;RIGHT(BX$1,2)),$U752&lt;=DATEVALUE("9/30/20"&amp;RIGHT(BY$1,2))),AND($T752&lt;=DATEVALUE("10/1/20"&amp;RIGHT(BX$1,2)),$U752&gt;=DATEVALUE("9/30/20"&amp;RIGHT(BY$1,2)))),
IF(AND($T752&gt;=DATEVALUE("10/1/20"&amp;RIGHT(BX$1,2)),$U752&lt;=DATEVALUE("9/30/20"&amp;RIGHT(BY$1,2))),NETWORKDAYS($T752,$U752,Holidays!$J$3:$J$937),
IF(AND($T752&lt;DATEVALUE("10/1/20"&amp;RIGHT(BX$1,2)),$U752&lt;=DATEVALUE("9/30/20"&amp;RIGHT(BY$1,2))),NETWORKDAYS(DATEVALUE("10/1/20"&amp;RIGHT(BX$1,2)),$U752,Holidays!$J$3:$J$937),
IF($T752&lt;DATEVALUE("10/1/20"&amp;RIGHT(BX$1,2)),NETWORKDAYS(DATEVALUE("10/1/20"&amp;RIGHT(BX$1,2)),DATEVALUE("9/30/20"&amp;RIGHT(BY$1,2)),Holidays!$J$3:$J$937),
IF($T752&gt;=DATEVALUE("10/1/20"&amp;RIGHT(BX$1,2)),NETWORKDAYS($T752,DATEVALUE("9/30/20"&amp;RIGHT(BY$1,2)),Holidays!$J$3:$J$937),"")))),"")/(NETWORKDAYS($T752,$U752,Holidays!$J$3:$J$937)),0))</f>
        <v/>
      </c>
      <c r="BZ752" s="87" t="str">
        <f>IF($Q752="","",IFERROR(IF(OR(AND($T752&gt;=DATEVALUE("10/1/20"&amp;RIGHT(BY$1,2)),$T752&lt;=DATEVALUE("9/30/20"&amp;RIGHT(BZ$1,2))),AND($U752&gt;=DATEVALUE("10/1/20"&amp;RIGHT(BY$1,2)),$U752&lt;=DATEVALUE("9/30/20"&amp;RIGHT(BZ$1,2))),AND($T752&lt;=DATEVALUE("10/1/20"&amp;RIGHT(BY$1,2)),$U752&gt;=DATEVALUE("9/30/20"&amp;RIGHT(BZ$1,2)))),
IF(AND($T752&gt;=DATEVALUE("10/1/20"&amp;RIGHT(BY$1,2)),$U752&lt;=DATEVALUE("9/30/20"&amp;RIGHT(BZ$1,2))),NETWORKDAYS($T752,$U752,Holidays!$J$3:$J$937),
IF(AND($T752&lt;DATEVALUE("10/1/20"&amp;RIGHT(BY$1,2)),$U752&lt;=DATEVALUE("9/30/20"&amp;RIGHT(BZ$1,2))),NETWORKDAYS(DATEVALUE("10/1/20"&amp;RIGHT(BY$1,2)),$U752,Holidays!$J$3:$J$937),
IF($T752&lt;DATEVALUE("10/1/20"&amp;RIGHT(BY$1,2)),NETWORKDAYS(DATEVALUE("10/1/20"&amp;RIGHT(BY$1,2)),DATEVALUE("9/30/20"&amp;RIGHT(BZ$1,2)),Holidays!$J$3:$J$937),
IF($T752&gt;=DATEVALUE("10/1/20"&amp;RIGHT(BY$1,2)),NETWORKDAYS($T752,DATEVALUE("9/30/20"&amp;RIGHT(BZ$1,2)),Holidays!$J$3:$J$937),"")))),"")/(NETWORKDAYS($T752,$U752,Holidays!$J$3:$J$937)),0))</f>
        <v/>
      </c>
      <c r="CA752" s="87" t="str">
        <f>IF($Q752="","",IFERROR(IF(OR(AND($T752&gt;=DATEVALUE("10/1/20"&amp;RIGHT(BZ$1,2)),$T752&lt;=DATEVALUE("9/30/20"&amp;RIGHT(CA$1,2))),AND($U752&gt;=DATEVALUE("10/1/20"&amp;RIGHT(BZ$1,2)),$U752&lt;=DATEVALUE("9/30/20"&amp;RIGHT(CA$1,2))),AND($T752&lt;=DATEVALUE("10/1/20"&amp;RIGHT(BZ$1,2)),$U752&gt;=DATEVALUE("9/30/20"&amp;RIGHT(CA$1,2)))),
IF(AND($T752&gt;=DATEVALUE("10/1/20"&amp;RIGHT(BZ$1,2)),$U752&lt;=DATEVALUE("9/30/20"&amp;RIGHT(CA$1,2))),NETWORKDAYS($T752,$U752,Holidays!$J$3:$J$937),
IF(AND($T752&lt;DATEVALUE("10/1/20"&amp;RIGHT(BZ$1,2)),$U752&lt;=DATEVALUE("9/30/20"&amp;RIGHT(CA$1,2))),NETWORKDAYS(DATEVALUE("10/1/20"&amp;RIGHT(BZ$1,2)),$U752,Holidays!$J$3:$J$937),
IF($T752&lt;DATEVALUE("10/1/20"&amp;RIGHT(BZ$1,2)),NETWORKDAYS(DATEVALUE("10/1/20"&amp;RIGHT(BZ$1,2)),DATEVALUE("9/30/20"&amp;RIGHT(CA$1,2)),Holidays!$J$3:$J$937),
IF($T752&gt;=DATEVALUE("10/1/20"&amp;RIGHT(BZ$1,2)),NETWORKDAYS($T752,DATEVALUE("9/30/20"&amp;RIGHT(CA$1,2)),Holidays!$J$3:$J$937),"")))),"")/(NETWORKDAYS($T752,$U752,Holidays!$J$3:$J$937)),0))</f>
        <v/>
      </c>
      <c r="CB752" s="87" t="str">
        <f>IF($Q752="","",IFERROR(IF(OR(AND($T752&gt;=DATEVALUE("10/1/20"&amp;RIGHT(CA$1,2)),$T752&lt;=DATEVALUE("9/30/20"&amp;RIGHT(CB$1,2))),AND($U752&gt;=DATEVALUE("10/1/20"&amp;RIGHT(CA$1,2)),$U752&lt;=DATEVALUE("9/30/20"&amp;RIGHT(CB$1,2))),AND($T752&lt;=DATEVALUE("10/1/20"&amp;RIGHT(CA$1,2)),$U752&gt;=DATEVALUE("9/30/20"&amp;RIGHT(CB$1,2)))),
IF(AND($T752&gt;=DATEVALUE("10/1/20"&amp;RIGHT(CA$1,2)),$U752&lt;=DATEVALUE("9/30/20"&amp;RIGHT(CB$1,2))),NETWORKDAYS($T752,$U752,Holidays!$J$3:$J$937),
IF(AND($T752&lt;DATEVALUE("10/1/20"&amp;RIGHT(CA$1,2)),$U752&lt;=DATEVALUE("9/30/20"&amp;RIGHT(CB$1,2))),NETWORKDAYS(DATEVALUE("10/1/20"&amp;RIGHT(CA$1,2)),$U752,Holidays!$J$3:$J$937),
IF($T752&lt;DATEVALUE("10/1/20"&amp;RIGHT(CA$1,2)),NETWORKDAYS(DATEVALUE("10/1/20"&amp;RIGHT(CA$1,2)),DATEVALUE("9/30/20"&amp;RIGHT(CB$1,2)),Holidays!$J$3:$J$937),
IF($T752&gt;=DATEVALUE("10/1/20"&amp;RIGHT(CA$1,2)),NETWORKDAYS($T752,DATEVALUE("9/30/20"&amp;RIGHT(CB$1,2)),Holidays!$J$3:$J$937),"")))),"")/(NETWORKDAYS($T752,$U752,Holidays!$J$3:$J$937)),0))</f>
        <v/>
      </c>
    </row>
    <row r="753" spans="1:80">
      <c r="A753" s="97"/>
      <c r="B753" s="98" t="str">
        <f ca="1">IF(NOT($A753=""),OFFSET('WBS Reference &amp; User Procedure'!$A$1,MATCH($A753,'WBS Reference &amp; User Procedure'!$A:$A,0)-1,1),"")</f>
        <v/>
      </c>
      <c r="D753" s="97"/>
      <c r="T753" s="104" t="str">
        <f>IF(NOT(Q753=""),IF(NOT($S753=""),$S753,#REF!),"")</f>
        <v/>
      </c>
      <c r="U753" s="104" t="str">
        <f>IF(NOT(Q753=""),WORKDAY(T753,Q753,Holidays!$J$3:$J$937),"")</f>
        <v/>
      </c>
      <c r="V753" s="104"/>
      <c r="W753" s="104"/>
      <c r="X753" s="101" t="str">
        <f t="shared" si="167"/>
        <v/>
      </c>
      <c r="AL753" s="87" t="str">
        <f t="shared" ca="1" si="164"/>
        <v/>
      </c>
      <c r="AN753" s="87" t="str">
        <f t="shared" ca="1" si="168"/>
        <v/>
      </c>
      <c r="AO753" s="87" t="str">
        <f t="shared" ca="1" si="168"/>
        <v/>
      </c>
      <c r="AP753" s="87" t="str">
        <f t="shared" ca="1" si="168"/>
        <v/>
      </c>
      <c r="AQ753" s="87" t="str">
        <f t="shared" ca="1" si="168"/>
        <v/>
      </c>
      <c r="AR753" s="87" t="str">
        <f t="shared" ca="1" si="168"/>
        <v/>
      </c>
      <c r="AS753" s="87" t="str">
        <f t="shared" ca="1" si="168"/>
        <v/>
      </c>
      <c r="AT753" s="87" t="str">
        <f t="shared" ca="1" si="168"/>
        <v/>
      </c>
      <c r="AU753" s="87" t="str">
        <f t="shared" ca="1" si="168"/>
        <v/>
      </c>
      <c r="AV753" s="87" t="str">
        <f t="shared" ca="1" si="168"/>
        <v/>
      </c>
      <c r="AW753" s="87" t="str">
        <f t="shared" ca="1" si="168"/>
        <v/>
      </c>
      <c r="AX753" s="87" t="str">
        <f t="shared" ca="1" si="169"/>
        <v/>
      </c>
      <c r="AY753" s="87" t="str">
        <f t="shared" ca="1" si="169"/>
        <v/>
      </c>
      <c r="AZ753" s="87" t="str">
        <f t="shared" ca="1" si="169"/>
        <v/>
      </c>
      <c r="BA753" s="87" t="str">
        <f t="shared" ca="1" si="169"/>
        <v/>
      </c>
      <c r="BB753" s="87" t="str">
        <f t="shared" ca="1" si="169"/>
        <v/>
      </c>
      <c r="BC753" s="87" t="str">
        <f t="shared" ca="1" si="169"/>
        <v/>
      </c>
      <c r="BD753" s="87" t="str">
        <f t="shared" ca="1" si="169"/>
        <v/>
      </c>
      <c r="BE753" s="87" t="str">
        <f t="shared" ca="1" si="169"/>
        <v/>
      </c>
      <c r="BF753" s="87" t="str">
        <f t="shared" ca="1" si="169"/>
        <v/>
      </c>
      <c r="BG753" s="87" t="str">
        <f t="shared" ca="1" si="169"/>
        <v/>
      </c>
      <c r="BI753" s="87" t="str">
        <f>IF($Q753="","",IFERROR(IF(OR(AND($T753&gt;=DATEVALUE("10/1/20"&amp;RIGHT(BH$1,2)),$T753&lt;=DATEVALUE("9/30/20"&amp;RIGHT(BI$1,2))),AND($U753&gt;=DATEVALUE("10/1/20"&amp;RIGHT(BH$1,2)),$U753&lt;=DATEVALUE("9/30/20"&amp;RIGHT(BI$1,2))),AND($T753&lt;=DATEVALUE("10/1/20"&amp;RIGHT(BH$1,2)),$U753&gt;=DATEVALUE("9/30/20"&amp;RIGHT(BI$1,2)))),
IF(AND($T753&gt;=DATEVALUE("10/1/20"&amp;RIGHT(BH$1,2)),$U753&lt;=DATEVALUE("9/30/20"&amp;RIGHT(BI$1,2))),NETWORKDAYS($T753,$U753,Holidays!$J$3:$J$937),
IF(AND($T753&lt;DATEVALUE("10/1/20"&amp;RIGHT(BH$1,2)),$U753&lt;=DATEVALUE("9/30/20"&amp;RIGHT(BI$1,2))),NETWORKDAYS(DATEVALUE("10/1/20"&amp;RIGHT(BH$1,2)),$U753,Holidays!$J$3:$J$937),
IF($T753&lt;DATEVALUE("10/1/20"&amp;RIGHT(BH$1,2)),NETWORKDAYS(DATEVALUE("10/1/20"&amp;RIGHT(BH$1,2)),DATEVALUE("9/30/20"&amp;RIGHT(BI$1,2)),Holidays!$J$3:$J$937),
IF($T753&gt;=DATEVALUE("10/1/20"&amp;RIGHT(BH$1,2)),NETWORKDAYS($T753,DATEVALUE("9/30/20"&amp;RIGHT(BI$1,2)),Holidays!$J$3:$J$937),"")))),"")/(NETWORKDAYS($T753,$U753,Holidays!$J$3:$J$937)),0))</f>
        <v/>
      </c>
      <c r="BJ753" s="87" t="str">
        <f>IF($Q753="","",IFERROR(IF(OR(AND($T753&gt;=DATEVALUE("10/1/20"&amp;RIGHT(BI$1,2)),$T753&lt;=DATEVALUE("9/30/20"&amp;RIGHT(BJ$1,2))),AND($U753&gt;=DATEVALUE("10/1/20"&amp;RIGHT(BI$1,2)),$U753&lt;=DATEVALUE("9/30/20"&amp;RIGHT(BJ$1,2))),AND($T753&lt;=DATEVALUE("10/1/20"&amp;RIGHT(BI$1,2)),$U753&gt;=DATEVALUE("9/30/20"&amp;RIGHT(BJ$1,2)))),
IF(AND($T753&gt;=DATEVALUE("10/1/20"&amp;RIGHT(BI$1,2)),$U753&lt;=DATEVALUE("9/30/20"&amp;RIGHT(BJ$1,2))),NETWORKDAYS($T753,$U753,Holidays!$J$3:$J$937),
IF(AND($T753&lt;DATEVALUE("10/1/20"&amp;RIGHT(BI$1,2)),$U753&lt;=DATEVALUE("9/30/20"&amp;RIGHT(BJ$1,2))),NETWORKDAYS(DATEVALUE("10/1/20"&amp;RIGHT(BI$1,2)),$U753,Holidays!$J$3:$J$937),
IF($T753&lt;DATEVALUE("10/1/20"&amp;RIGHT(BI$1,2)),NETWORKDAYS(DATEVALUE("10/1/20"&amp;RIGHT(BI$1,2)),DATEVALUE("9/30/20"&amp;RIGHT(BJ$1,2)),Holidays!$J$3:$J$937),
IF($T753&gt;=DATEVALUE("10/1/20"&amp;RIGHT(BI$1,2)),NETWORKDAYS($T753,DATEVALUE("9/30/20"&amp;RIGHT(BJ$1,2)),Holidays!$J$3:$J$937),"")))),"")/(NETWORKDAYS($T753,$U753,Holidays!$J$3:$J$937)),0))</f>
        <v/>
      </c>
      <c r="BK753" s="87" t="str">
        <f>IF($Q753="","",IFERROR(IF(OR(AND($T753&gt;=DATEVALUE("10/1/20"&amp;RIGHT(BJ$1,2)),$T753&lt;=DATEVALUE("9/30/20"&amp;RIGHT(BK$1,2))),AND($U753&gt;=DATEVALUE("10/1/20"&amp;RIGHT(BJ$1,2)),$U753&lt;=DATEVALUE("9/30/20"&amp;RIGHT(BK$1,2))),AND($T753&lt;=DATEVALUE("10/1/20"&amp;RIGHT(BJ$1,2)),$U753&gt;=DATEVALUE("9/30/20"&amp;RIGHT(BK$1,2)))),
IF(AND($T753&gt;=DATEVALUE("10/1/20"&amp;RIGHT(BJ$1,2)),$U753&lt;=DATEVALUE("9/30/20"&amp;RIGHT(BK$1,2))),NETWORKDAYS($T753,$U753,Holidays!$J$3:$J$937),
IF(AND($T753&lt;DATEVALUE("10/1/20"&amp;RIGHT(BJ$1,2)),$U753&lt;=DATEVALUE("9/30/20"&amp;RIGHT(BK$1,2))),NETWORKDAYS(DATEVALUE("10/1/20"&amp;RIGHT(BJ$1,2)),$U753,Holidays!$J$3:$J$937),
IF($T753&lt;DATEVALUE("10/1/20"&amp;RIGHT(BJ$1,2)),NETWORKDAYS(DATEVALUE("10/1/20"&amp;RIGHT(BJ$1,2)),DATEVALUE("9/30/20"&amp;RIGHT(BK$1,2)),Holidays!$J$3:$J$937),
IF($T753&gt;=DATEVALUE("10/1/20"&amp;RIGHT(BJ$1,2)),NETWORKDAYS($T753,DATEVALUE("9/30/20"&amp;RIGHT(BK$1,2)),Holidays!$J$3:$J$937),"")))),"")/(NETWORKDAYS($T753,$U753,Holidays!$J$3:$J$937)),0))</f>
        <v/>
      </c>
      <c r="BL753" s="87" t="str">
        <f>IF($Q753="","",IFERROR(IF(OR(AND($T753&gt;=DATEVALUE("10/1/20"&amp;RIGHT(BK$1,2)),$T753&lt;=DATEVALUE("9/30/20"&amp;RIGHT(BL$1,2))),AND($U753&gt;=DATEVALUE("10/1/20"&amp;RIGHT(BK$1,2)),$U753&lt;=DATEVALUE("9/30/20"&amp;RIGHT(BL$1,2))),AND($T753&lt;=DATEVALUE("10/1/20"&amp;RIGHT(BK$1,2)),$U753&gt;=DATEVALUE("9/30/20"&amp;RIGHT(BL$1,2)))),
IF(AND($T753&gt;=DATEVALUE("10/1/20"&amp;RIGHT(BK$1,2)),$U753&lt;=DATEVALUE("9/30/20"&amp;RIGHT(BL$1,2))),NETWORKDAYS($T753,$U753,Holidays!$J$3:$J$937),
IF(AND($T753&lt;DATEVALUE("10/1/20"&amp;RIGHT(BK$1,2)),$U753&lt;=DATEVALUE("9/30/20"&amp;RIGHT(BL$1,2))),NETWORKDAYS(DATEVALUE("10/1/20"&amp;RIGHT(BK$1,2)),$U753,Holidays!$J$3:$J$937),
IF($T753&lt;DATEVALUE("10/1/20"&amp;RIGHT(BK$1,2)),NETWORKDAYS(DATEVALUE("10/1/20"&amp;RIGHT(BK$1,2)),DATEVALUE("9/30/20"&amp;RIGHT(BL$1,2)),Holidays!$J$3:$J$937),
IF($T753&gt;=DATEVALUE("10/1/20"&amp;RIGHT(BK$1,2)),NETWORKDAYS($T753,DATEVALUE("9/30/20"&amp;RIGHT(BL$1,2)),Holidays!$J$3:$J$937),"")))),"")/(NETWORKDAYS($T753,$U753,Holidays!$J$3:$J$937)),0))</f>
        <v/>
      </c>
      <c r="BM753" s="87" t="str">
        <f>IF($Q753="","",IFERROR(IF(OR(AND($T753&gt;=DATEVALUE("10/1/20"&amp;RIGHT(BL$1,2)),$T753&lt;=DATEVALUE("9/30/20"&amp;RIGHT(BM$1,2))),AND($U753&gt;=DATEVALUE("10/1/20"&amp;RIGHT(BL$1,2)),$U753&lt;=DATEVALUE("9/30/20"&amp;RIGHT(BM$1,2))),AND($T753&lt;=DATEVALUE("10/1/20"&amp;RIGHT(BL$1,2)),$U753&gt;=DATEVALUE("9/30/20"&amp;RIGHT(BM$1,2)))),
IF(AND($T753&gt;=DATEVALUE("10/1/20"&amp;RIGHT(BL$1,2)),$U753&lt;=DATEVALUE("9/30/20"&amp;RIGHT(BM$1,2))),NETWORKDAYS($T753,$U753,Holidays!$J$3:$J$937),
IF(AND($T753&lt;DATEVALUE("10/1/20"&amp;RIGHT(BL$1,2)),$U753&lt;=DATEVALUE("9/30/20"&amp;RIGHT(BM$1,2))),NETWORKDAYS(DATEVALUE("10/1/20"&amp;RIGHT(BL$1,2)),$U753,Holidays!$J$3:$J$937),
IF($T753&lt;DATEVALUE("10/1/20"&amp;RIGHT(BL$1,2)),NETWORKDAYS(DATEVALUE("10/1/20"&amp;RIGHT(BL$1,2)),DATEVALUE("9/30/20"&amp;RIGHT(BM$1,2)),Holidays!$J$3:$J$937),
IF($T753&gt;=DATEVALUE("10/1/20"&amp;RIGHT(BL$1,2)),NETWORKDAYS($T753,DATEVALUE("9/30/20"&amp;RIGHT(BM$1,2)),Holidays!$J$3:$J$937),"")))),"")/(NETWORKDAYS($T753,$U753,Holidays!$J$3:$J$937)),0))</f>
        <v/>
      </c>
      <c r="BN753" s="87" t="str">
        <f>IF($Q753="","",IFERROR(IF(OR(AND($T753&gt;=DATEVALUE("10/1/20"&amp;RIGHT(BM$1,2)),$T753&lt;=DATEVALUE("9/30/20"&amp;RIGHT(BN$1,2))),AND($U753&gt;=DATEVALUE("10/1/20"&amp;RIGHT(BM$1,2)),$U753&lt;=DATEVALUE("9/30/20"&amp;RIGHT(BN$1,2))),AND($T753&lt;=DATEVALUE("10/1/20"&amp;RIGHT(BM$1,2)),$U753&gt;=DATEVALUE("9/30/20"&amp;RIGHT(BN$1,2)))),
IF(AND($T753&gt;=DATEVALUE("10/1/20"&amp;RIGHT(BM$1,2)),$U753&lt;=DATEVALUE("9/30/20"&amp;RIGHT(BN$1,2))),NETWORKDAYS($T753,$U753,Holidays!$J$3:$J$937),
IF(AND($T753&lt;DATEVALUE("10/1/20"&amp;RIGHT(BM$1,2)),$U753&lt;=DATEVALUE("9/30/20"&amp;RIGHT(BN$1,2))),NETWORKDAYS(DATEVALUE("10/1/20"&amp;RIGHT(BM$1,2)),$U753,Holidays!$J$3:$J$937),
IF($T753&lt;DATEVALUE("10/1/20"&amp;RIGHT(BM$1,2)),NETWORKDAYS(DATEVALUE("10/1/20"&amp;RIGHT(BM$1,2)),DATEVALUE("9/30/20"&amp;RIGHT(BN$1,2)),Holidays!$J$3:$J$937),
IF($T753&gt;=DATEVALUE("10/1/20"&amp;RIGHT(BM$1,2)),NETWORKDAYS($T753,DATEVALUE("9/30/20"&amp;RIGHT(BN$1,2)),Holidays!$J$3:$J$937),"")))),"")/(NETWORKDAYS($T753,$U753,Holidays!$J$3:$J$937)),0))</f>
        <v/>
      </c>
      <c r="BO753" s="87" t="str">
        <f>IF($Q753="","",IFERROR(IF(OR(AND($T753&gt;=DATEVALUE("10/1/20"&amp;RIGHT(BN$1,2)),$T753&lt;=DATEVALUE("9/30/20"&amp;RIGHT(BO$1,2))),AND($U753&gt;=DATEVALUE("10/1/20"&amp;RIGHT(BN$1,2)),$U753&lt;=DATEVALUE("9/30/20"&amp;RIGHT(BO$1,2))),AND($T753&lt;=DATEVALUE("10/1/20"&amp;RIGHT(BN$1,2)),$U753&gt;=DATEVALUE("9/30/20"&amp;RIGHT(BO$1,2)))),
IF(AND($T753&gt;=DATEVALUE("10/1/20"&amp;RIGHT(BN$1,2)),$U753&lt;=DATEVALUE("9/30/20"&amp;RIGHT(BO$1,2))),NETWORKDAYS($T753,$U753,Holidays!$J$3:$J$937),
IF(AND($T753&lt;DATEVALUE("10/1/20"&amp;RIGHT(BN$1,2)),$U753&lt;=DATEVALUE("9/30/20"&amp;RIGHT(BO$1,2))),NETWORKDAYS(DATEVALUE("10/1/20"&amp;RIGHT(BN$1,2)),$U753,Holidays!$J$3:$J$937),
IF($T753&lt;DATEVALUE("10/1/20"&amp;RIGHT(BN$1,2)),NETWORKDAYS(DATEVALUE("10/1/20"&amp;RIGHT(BN$1,2)),DATEVALUE("9/30/20"&amp;RIGHT(BO$1,2)),Holidays!$J$3:$J$937),
IF($T753&gt;=DATEVALUE("10/1/20"&amp;RIGHT(BN$1,2)),NETWORKDAYS($T753,DATEVALUE("9/30/20"&amp;RIGHT(BO$1,2)),Holidays!$J$3:$J$937),"")))),"")/(NETWORKDAYS($T753,$U753,Holidays!$J$3:$J$937)),0))</f>
        <v/>
      </c>
      <c r="BP753" s="87" t="str">
        <f>IF($Q753="","",IFERROR(IF(OR(AND($T753&gt;=DATEVALUE("10/1/20"&amp;RIGHT(BO$1,2)),$T753&lt;=DATEVALUE("9/30/20"&amp;RIGHT(BP$1,2))),AND($U753&gt;=DATEVALUE("10/1/20"&amp;RIGHT(BO$1,2)),$U753&lt;=DATEVALUE("9/30/20"&amp;RIGHT(BP$1,2))),AND($T753&lt;=DATEVALUE("10/1/20"&amp;RIGHT(BO$1,2)),$U753&gt;=DATEVALUE("9/30/20"&amp;RIGHT(BP$1,2)))),
IF(AND($T753&gt;=DATEVALUE("10/1/20"&amp;RIGHT(BO$1,2)),$U753&lt;=DATEVALUE("9/30/20"&amp;RIGHT(BP$1,2))),NETWORKDAYS($T753,$U753,Holidays!$J$3:$J$937),
IF(AND($T753&lt;DATEVALUE("10/1/20"&amp;RIGHT(BO$1,2)),$U753&lt;=DATEVALUE("9/30/20"&amp;RIGHT(BP$1,2))),NETWORKDAYS(DATEVALUE("10/1/20"&amp;RIGHT(BO$1,2)),$U753,Holidays!$J$3:$J$937),
IF($T753&lt;DATEVALUE("10/1/20"&amp;RIGHT(BO$1,2)),NETWORKDAYS(DATEVALUE("10/1/20"&amp;RIGHT(BO$1,2)),DATEVALUE("9/30/20"&amp;RIGHT(BP$1,2)),Holidays!$J$3:$J$937),
IF($T753&gt;=DATEVALUE("10/1/20"&amp;RIGHT(BO$1,2)),NETWORKDAYS($T753,DATEVALUE("9/30/20"&amp;RIGHT(BP$1,2)),Holidays!$J$3:$J$937),"")))),"")/(NETWORKDAYS($T753,$U753,Holidays!$J$3:$J$937)),0))</f>
        <v/>
      </c>
      <c r="BQ753" s="87" t="str">
        <f>IF($Q753="","",IFERROR(IF(OR(AND($T753&gt;=DATEVALUE("10/1/20"&amp;RIGHT(BP$1,2)),$T753&lt;=DATEVALUE("9/30/20"&amp;RIGHT(BQ$1,2))),AND($U753&gt;=DATEVALUE("10/1/20"&amp;RIGHT(BP$1,2)),$U753&lt;=DATEVALUE("9/30/20"&amp;RIGHT(BQ$1,2))),AND($T753&lt;=DATEVALUE("10/1/20"&amp;RIGHT(BP$1,2)),$U753&gt;=DATEVALUE("9/30/20"&amp;RIGHT(BQ$1,2)))),
IF(AND($T753&gt;=DATEVALUE("10/1/20"&amp;RIGHT(BP$1,2)),$U753&lt;=DATEVALUE("9/30/20"&amp;RIGHT(BQ$1,2))),NETWORKDAYS($T753,$U753,Holidays!$J$3:$J$937),
IF(AND($T753&lt;DATEVALUE("10/1/20"&amp;RIGHT(BP$1,2)),$U753&lt;=DATEVALUE("9/30/20"&amp;RIGHT(BQ$1,2))),NETWORKDAYS(DATEVALUE("10/1/20"&amp;RIGHT(BP$1,2)),$U753,Holidays!$J$3:$J$937),
IF($T753&lt;DATEVALUE("10/1/20"&amp;RIGHT(BP$1,2)),NETWORKDAYS(DATEVALUE("10/1/20"&amp;RIGHT(BP$1,2)),DATEVALUE("9/30/20"&amp;RIGHT(BQ$1,2)),Holidays!$J$3:$J$937),
IF($T753&gt;=DATEVALUE("10/1/20"&amp;RIGHT(BP$1,2)),NETWORKDAYS($T753,DATEVALUE("9/30/20"&amp;RIGHT(BQ$1,2)),Holidays!$J$3:$J$937),"")))),"")/(NETWORKDAYS($T753,$U753,Holidays!$J$3:$J$937)),0))</f>
        <v/>
      </c>
      <c r="BR753" s="87" t="str">
        <f>IF($Q753="","",IFERROR(IF(OR(AND($T753&gt;=DATEVALUE("10/1/20"&amp;RIGHT(BQ$1,2)),$T753&lt;=DATEVALUE("9/30/20"&amp;RIGHT(BR$1,2))),AND($U753&gt;=DATEVALUE("10/1/20"&amp;RIGHT(BQ$1,2)),$U753&lt;=DATEVALUE("9/30/20"&amp;RIGHT(BR$1,2))),AND($T753&lt;=DATEVALUE("10/1/20"&amp;RIGHT(BQ$1,2)),$U753&gt;=DATEVALUE("9/30/20"&amp;RIGHT(BR$1,2)))),
IF(AND($T753&gt;=DATEVALUE("10/1/20"&amp;RIGHT(BQ$1,2)),$U753&lt;=DATEVALUE("9/30/20"&amp;RIGHT(BR$1,2))),NETWORKDAYS($T753,$U753,Holidays!$J$3:$J$937),
IF(AND($T753&lt;DATEVALUE("10/1/20"&amp;RIGHT(BQ$1,2)),$U753&lt;=DATEVALUE("9/30/20"&amp;RIGHT(BR$1,2))),NETWORKDAYS(DATEVALUE("10/1/20"&amp;RIGHT(BQ$1,2)),$U753,Holidays!$J$3:$J$937),
IF($T753&lt;DATEVALUE("10/1/20"&amp;RIGHT(BQ$1,2)),NETWORKDAYS(DATEVALUE("10/1/20"&amp;RIGHT(BQ$1,2)),DATEVALUE("9/30/20"&amp;RIGHT(BR$1,2)),Holidays!$J$3:$J$937),
IF($T753&gt;=DATEVALUE("10/1/20"&amp;RIGHT(BQ$1,2)),NETWORKDAYS($T753,DATEVALUE("9/30/20"&amp;RIGHT(BR$1,2)),Holidays!$J$3:$J$937),"")))),"")/(NETWORKDAYS($T753,$U753,Holidays!$J$3:$J$937)),0))</f>
        <v/>
      </c>
      <c r="BS753" s="87" t="str">
        <f>IF($Q753="","",IFERROR(IF(OR(AND($T753&gt;=DATEVALUE("10/1/20"&amp;RIGHT(BR$1,2)),$T753&lt;=DATEVALUE("9/30/20"&amp;RIGHT(BS$1,2))),AND($U753&gt;=DATEVALUE("10/1/20"&amp;RIGHT(BR$1,2)),$U753&lt;=DATEVALUE("9/30/20"&amp;RIGHT(BS$1,2))),AND($T753&lt;=DATEVALUE("10/1/20"&amp;RIGHT(BR$1,2)),$U753&gt;=DATEVALUE("9/30/20"&amp;RIGHT(BS$1,2)))),
IF(AND($T753&gt;=DATEVALUE("10/1/20"&amp;RIGHT(BR$1,2)),$U753&lt;=DATEVALUE("9/30/20"&amp;RIGHT(BS$1,2))),NETWORKDAYS($T753,$U753,Holidays!$J$3:$J$937),
IF(AND($T753&lt;DATEVALUE("10/1/20"&amp;RIGHT(BR$1,2)),$U753&lt;=DATEVALUE("9/30/20"&amp;RIGHT(BS$1,2))),NETWORKDAYS(DATEVALUE("10/1/20"&amp;RIGHT(BR$1,2)),$U753,Holidays!$J$3:$J$937),
IF($T753&lt;DATEVALUE("10/1/20"&amp;RIGHT(BR$1,2)),NETWORKDAYS(DATEVALUE("10/1/20"&amp;RIGHT(BR$1,2)),DATEVALUE("9/30/20"&amp;RIGHT(BS$1,2)),Holidays!$J$3:$J$937),
IF($T753&gt;=DATEVALUE("10/1/20"&amp;RIGHT(BR$1,2)),NETWORKDAYS($T753,DATEVALUE("9/30/20"&amp;RIGHT(BS$1,2)),Holidays!$J$3:$J$937),"")))),"")/(NETWORKDAYS($T753,$U753,Holidays!$J$3:$J$937)),0))</f>
        <v/>
      </c>
      <c r="BT753" s="87" t="str">
        <f>IF($Q753="","",IFERROR(IF(OR(AND($T753&gt;=DATEVALUE("10/1/20"&amp;RIGHT(BS$1,2)),$T753&lt;=DATEVALUE("9/30/20"&amp;RIGHT(BT$1,2))),AND($U753&gt;=DATEVALUE("10/1/20"&amp;RIGHT(BS$1,2)),$U753&lt;=DATEVALUE("9/30/20"&amp;RIGHT(BT$1,2))),AND($T753&lt;=DATEVALUE("10/1/20"&amp;RIGHT(BS$1,2)),$U753&gt;=DATEVALUE("9/30/20"&amp;RIGHT(BT$1,2)))),
IF(AND($T753&gt;=DATEVALUE("10/1/20"&amp;RIGHT(BS$1,2)),$U753&lt;=DATEVALUE("9/30/20"&amp;RIGHT(BT$1,2))),NETWORKDAYS($T753,$U753,Holidays!$J$3:$J$937),
IF(AND($T753&lt;DATEVALUE("10/1/20"&amp;RIGHT(BS$1,2)),$U753&lt;=DATEVALUE("9/30/20"&amp;RIGHT(BT$1,2))),NETWORKDAYS(DATEVALUE("10/1/20"&amp;RIGHT(BS$1,2)),$U753,Holidays!$J$3:$J$937),
IF($T753&lt;DATEVALUE("10/1/20"&amp;RIGHT(BS$1,2)),NETWORKDAYS(DATEVALUE("10/1/20"&amp;RIGHT(BS$1,2)),DATEVALUE("9/30/20"&amp;RIGHT(BT$1,2)),Holidays!$J$3:$J$937),
IF($T753&gt;=DATEVALUE("10/1/20"&amp;RIGHT(BS$1,2)),NETWORKDAYS($T753,DATEVALUE("9/30/20"&amp;RIGHT(BT$1,2)),Holidays!$J$3:$J$937),"")))),"")/(NETWORKDAYS($T753,$U753,Holidays!$J$3:$J$937)),0))</f>
        <v/>
      </c>
      <c r="BU753" s="87" t="str">
        <f>IF($Q753="","",IFERROR(IF(OR(AND($T753&gt;=DATEVALUE("10/1/20"&amp;RIGHT(BT$1,2)),$T753&lt;=DATEVALUE("9/30/20"&amp;RIGHT(BU$1,2))),AND($U753&gt;=DATEVALUE("10/1/20"&amp;RIGHT(BT$1,2)),$U753&lt;=DATEVALUE("9/30/20"&amp;RIGHT(BU$1,2))),AND($T753&lt;=DATEVALUE("10/1/20"&amp;RIGHT(BT$1,2)),$U753&gt;=DATEVALUE("9/30/20"&amp;RIGHT(BU$1,2)))),
IF(AND($T753&gt;=DATEVALUE("10/1/20"&amp;RIGHT(BT$1,2)),$U753&lt;=DATEVALUE("9/30/20"&amp;RIGHT(BU$1,2))),NETWORKDAYS($T753,$U753,Holidays!$J$3:$J$937),
IF(AND($T753&lt;DATEVALUE("10/1/20"&amp;RIGHT(BT$1,2)),$U753&lt;=DATEVALUE("9/30/20"&amp;RIGHT(BU$1,2))),NETWORKDAYS(DATEVALUE("10/1/20"&amp;RIGHT(BT$1,2)),$U753,Holidays!$J$3:$J$937),
IF($T753&lt;DATEVALUE("10/1/20"&amp;RIGHT(BT$1,2)),NETWORKDAYS(DATEVALUE("10/1/20"&amp;RIGHT(BT$1,2)),DATEVALUE("9/30/20"&amp;RIGHT(BU$1,2)),Holidays!$J$3:$J$937),
IF($T753&gt;=DATEVALUE("10/1/20"&amp;RIGHT(BT$1,2)),NETWORKDAYS($T753,DATEVALUE("9/30/20"&amp;RIGHT(BU$1,2)),Holidays!$J$3:$J$937),"")))),"")/(NETWORKDAYS($T753,$U753,Holidays!$J$3:$J$937)),0))</f>
        <v/>
      </c>
      <c r="BV753" s="87" t="str">
        <f>IF($Q753="","",IFERROR(IF(OR(AND($T753&gt;=DATEVALUE("10/1/20"&amp;RIGHT(BU$1,2)),$T753&lt;=DATEVALUE("9/30/20"&amp;RIGHT(BV$1,2))),AND($U753&gt;=DATEVALUE("10/1/20"&amp;RIGHT(BU$1,2)),$U753&lt;=DATEVALUE("9/30/20"&amp;RIGHT(BV$1,2))),AND($T753&lt;=DATEVALUE("10/1/20"&amp;RIGHT(BU$1,2)),$U753&gt;=DATEVALUE("9/30/20"&amp;RIGHT(BV$1,2)))),
IF(AND($T753&gt;=DATEVALUE("10/1/20"&amp;RIGHT(BU$1,2)),$U753&lt;=DATEVALUE("9/30/20"&amp;RIGHT(BV$1,2))),NETWORKDAYS($T753,$U753,Holidays!$J$3:$J$937),
IF(AND($T753&lt;DATEVALUE("10/1/20"&amp;RIGHT(BU$1,2)),$U753&lt;=DATEVALUE("9/30/20"&amp;RIGHT(BV$1,2))),NETWORKDAYS(DATEVALUE("10/1/20"&amp;RIGHT(BU$1,2)),$U753,Holidays!$J$3:$J$937),
IF($T753&lt;DATEVALUE("10/1/20"&amp;RIGHT(BU$1,2)),NETWORKDAYS(DATEVALUE("10/1/20"&amp;RIGHT(BU$1,2)),DATEVALUE("9/30/20"&amp;RIGHT(BV$1,2)),Holidays!$J$3:$J$937),
IF($T753&gt;=DATEVALUE("10/1/20"&amp;RIGHT(BU$1,2)),NETWORKDAYS($T753,DATEVALUE("9/30/20"&amp;RIGHT(BV$1,2)),Holidays!$J$3:$J$937),"")))),"")/(NETWORKDAYS($T753,$U753,Holidays!$J$3:$J$937)),0))</f>
        <v/>
      </c>
      <c r="BW753" s="87" t="str">
        <f>IF($Q753="","",IFERROR(IF(OR(AND($T753&gt;=DATEVALUE("10/1/20"&amp;RIGHT(BV$1,2)),$T753&lt;=DATEVALUE("9/30/20"&amp;RIGHT(BW$1,2))),AND($U753&gt;=DATEVALUE("10/1/20"&amp;RIGHT(BV$1,2)),$U753&lt;=DATEVALUE("9/30/20"&amp;RIGHT(BW$1,2))),AND($T753&lt;=DATEVALUE("10/1/20"&amp;RIGHT(BV$1,2)),$U753&gt;=DATEVALUE("9/30/20"&amp;RIGHT(BW$1,2)))),
IF(AND($T753&gt;=DATEVALUE("10/1/20"&amp;RIGHT(BV$1,2)),$U753&lt;=DATEVALUE("9/30/20"&amp;RIGHT(BW$1,2))),NETWORKDAYS($T753,$U753,Holidays!$J$3:$J$937),
IF(AND($T753&lt;DATEVALUE("10/1/20"&amp;RIGHT(BV$1,2)),$U753&lt;=DATEVALUE("9/30/20"&amp;RIGHT(BW$1,2))),NETWORKDAYS(DATEVALUE("10/1/20"&amp;RIGHT(BV$1,2)),$U753,Holidays!$J$3:$J$937),
IF($T753&lt;DATEVALUE("10/1/20"&amp;RIGHT(BV$1,2)),NETWORKDAYS(DATEVALUE("10/1/20"&amp;RIGHT(BV$1,2)),DATEVALUE("9/30/20"&amp;RIGHT(BW$1,2)),Holidays!$J$3:$J$937),
IF($T753&gt;=DATEVALUE("10/1/20"&amp;RIGHT(BV$1,2)),NETWORKDAYS($T753,DATEVALUE("9/30/20"&amp;RIGHT(BW$1,2)),Holidays!$J$3:$J$937),"")))),"")/(NETWORKDAYS($T753,$U753,Holidays!$J$3:$J$937)),0))</f>
        <v/>
      </c>
      <c r="BX753" s="87" t="str">
        <f>IF($Q753="","",IFERROR(IF(OR(AND($T753&gt;=DATEVALUE("10/1/20"&amp;RIGHT(BW$1,2)),$T753&lt;=DATEVALUE("9/30/20"&amp;RIGHT(BX$1,2))),AND($U753&gt;=DATEVALUE("10/1/20"&amp;RIGHT(BW$1,2)),$U753&lt;=DATEVALUE("9/30/20"&amp;RIGHT(BX$1,2))),AND($T753&lt;=DATEVALUE("10/1/20"&amp;RIGHT(BW$1,2)),$U753&gt;=DATEVALUE("9/30/20"&amp;RIGHT(BX$1,2)))),
IF(AND($T753&gt;=DATEVALUE("10/1/20"&amp;RIGHT(BW$1,2)),$U753&lt;=DATEVALUE("9/30/20"&amp;RIGHT(BX$1,2))),NETWORKDAYS($T753,$U753,Holidays!$J$3:$J$937),
IF(AND($T753&lt;DATEVALUE("10/1/20"&amp;RIGHT(BW$1,2)),$U753&lt;=DATEVALUE("9/30/20"&amp;RIGHT(BX$1,2))),NETWORKDAYS(DATEVALUE("10/1/20"&amp;RIGHT(BW$1,2)),$U753,Holidays!$J$3:$J$937),
IF($T753&lt;DATEVALUE("10/1/20"&amp;RIGHT(BW$1,2)),NETWORKDAYS(DATEVALUE("10/1/20"&amp;RIGHT(BW$1,2)),DATEVALUE("9/30/20"&amp;RIGHT(BX$1,2)),Holidays!$J$3:$J$937),
IF($T753&gt;=DATEVALUE("10/1/20"&amp;RIGHT(BW$1,2)),NETWORKDAYS($T753,DATEVALUE("9/30/20"&amp;RIGHT(BX$1,2)),Holidays!$J$3:$J$937),"")))),"")/(NETWORKDAYS($T753,$U753,Holidays!$J$3:$J$937)),0))</f>
        <v/>
      </c>
      <c r="BY753" s="87" t="str">
        <f>IF($Q753="","",IFERROR(IF(OR(AND($T753&gt;=DATEVALUE("10/1/20"&amp;RIGHT(BX$1,2)),$T753&lt;=DATEVALUE("9/30/20"&amp;RIGHT(BY$1,2))),AND($U753&gt;=DATEVALUE("10/1/20"&amp;RIGHT(BX$1,2)),$U753&lt;=DATEVALUE("9/30/20"&amp;RIGHT(BY$1,2))),AND($T753&lt;=DATEVALUE("10/1/20"&amp;RIGHT(BX$1,2)),$U753&gt;=DATEVALUE("9/30/20"&amp;RIGHT(BY$1,2)))),
IF(AND($T753&gt;=DATEVALUE("10/1/20"&amp;RIGHT(BX$1,2)),$U753&lt;=DATEVALUE("9/30/20"&amp;RIGHT(BY$1,2))),NETWORKDAYS($T753,$U753,Holidays!$J$3:$J$937),
IF(AND($T753&lt;DATEVALUE("10/1/20"&amp;RIGHT(BX$1,2)),$U753&lt;=DATEVALUE("9/30/20"&amp;RIGHT(BY$1,2))),NETWORKDAYS(DATEVALUE("10/1/20"&amp;RIGHT(BX$1,2)),$U753,Holidays!$J$3:$J$937),
IF($T753&lt;DATEVALUE("10/1/20"&amp;RIGHT(BX$1,2)),NETWORKDAYS(DATEVALUE("10/1/20"&amp;RIGHT(BX$1,2)),DATEVALUE("9/30/20"&amp;RIGHT(BY$1,2)),Holidays!$J$3:$J$937),
IF($T753&gt;=DATEVALUE("10/1/20"&amp;RIGHT(BX$1,2)),NETWORKDAYS($T753,DATEVALUE("9/30/20"&amp;RIGHT(BY$1,2)),Holidays!$J$3:$J$937),"")))),"")/(NETWORKDAYS($T753,$U753,Holidays!$J$3:$J$937)),0))</f>
        <v/>
      </c>
      <c r="BZ753" s="87" t="str">
        <f>IF($Q753="","",IFERROR(IF(OR(AND($T753&gt;=DATEVALUE("10/1/20"&amp;RIGHT(BY$1,2)),$T753&lt;=DATEVALUE("9/30/20"&amp;RIGHT(BZ$1,2))),AND($U753&gt;=DATEVALUE("10/1/20"&amp;RIGHT(BY$1,2)),$U753&lt;=DATEVALUE("9/30/20"&amp;RIGHT(BZ$1,2))),AND($T753&lt;=DATEVALUE("10/1/20"&amp;RIGHT(BY$1,2)),$U753&gt;=DATEVALUE("9/30/20"&amp;RIGHT(BZ$1,2)))),
IF(AND($T753&gt;=DATEVALUE("10/1/20"&amp;RIGHT(BY$1,2)),$U753&lt;=DATEVALUE("9/30/20"&amp;RIGHT(BZ$1,2))),NETWORKDAYS($T753,$U753,Holidays!$J$3:$J$937),
IF(AND($T753&lt;DATEVALUE("10/1/20"&amp;RIGHT(BY$1,2)),$U753&lt;=DATEVALUE("9/30/20"&amp;RIGHT(BZ$1,2))),NETWORKDAYS(DATEVALUE("10/1/20"&amp;RIGHT(BY$1,2)),$U753,Holidays!$J$3:$J$937),
IF($T753&lt;DATEVALUE("10/1/20"&amp;RIGHT(BY$1,2)),NETWORKDAYS(DATEVALUE("10/1/20"&amp;RIGHT(BY$1,2)),DATEVALUE("9/30/20"&amp;RIGHT(BZ$1,2)),Holidays!$J$3:$J$937),
IF($T753&gt;=DATEVALUE("10/1/20"&amp;RIGHT(BY$1,2)),NETWORKDAYS($T753,DATEVALUE("9/30/20"&amp;RIGHT(BZ$1,2)),Holidays!$J$3:$J$937),"")))),"")/(NETWORKDAYS($T753,$U753,Holidays!$J$3:$J$937)),0))</f>
        <v/>
      </c>
      <c r="CA753" s="87" t="str">
        <f>IF($Q753="","",IFERROR(IF(OR(AND($T753&gt;=DATEVALUE("10/1/20"&amp;RIGHT(BZ$1,2)),$T753&lt;=DATEVALUE("9/30/20"&amp;RIGHT(CA$1,2))),AND($U753&gt;=DATEVALUE("10/1/20"&amp;RIGHT(BZ$1,2)),$U753&lt;=DATEVALUE("9/30/20"&amp;RIGHT(CA$1,2))),AND($T753&lt;=DATEVALUE("10/1/20"&amp;RIGHT(BZ$1,2)),$U753&gt;=DATEVALUE("9/30/20"&amp;RIGHT(CA$1,2)))),
IF(AND($T753&gt;=DATEVALUE("10/1/20"&amp;RIGHT(BZ$1,2)),$U753&lt;=DATEVALUE("9/30/20"&amp;RIGHT(CA$1,2))),NETWORKDAYS($T753,$U753,Holidays!$J$3:$J$937),
IF(AND($T753&lt;DATEVALUE("10/1/20"&amp;RIGHT(BZ$1,2)),$U753&lt;=DATEVALUE("9/30/20"&amp;RIGHT(CA$1,2))),NETWORKDAYS(DATEVALUE("10/1/20"&amp;RIGHT(BZ$1,2)),$U753,Holidays!$J$3:$J$937),
IF($T753&lt;DATEVALUE("10/1/20"&amp;RIGHT(BZ$1,2)),NETWORKDAYS(DATEVALUE("10/1/20"&amp;RIGHT(BZ$1,2)),DATEVALUE("9/30/20"&amp;RIGHT(CA$1,2)),Holidays!$J$3:$J$937),
IF($T753&gt;=DATEVALUE("10/1/20"&amp;RIGHT(BZ$1,2)),NETWORKDAYS($T753,DATEVALUE("9/30/20"&amp;RIGHT(CA$1,2)),Holidays!$J$3:$J$937),"")))),"")/(NETWORKDAYS($T753,$U753,Holidays!$J$3:$J$937)),0))</f>
        <v/>
      </c>
      <c r="CB753" s="87" t="str">
        <f>IF($Q753="","",IFERROR(IF(OR(AND($T753&gt;=DATEVALUE("10/1/20"&amp;RIGHT(CA$1,2)),$T753&lt;=DATEVALUE("9/30/20"&amp;RIGHT(CB$1,2))),AND($U753&gt;=DATEVALUE("10/1/20"&amp;RIGHT(CA$1,2)),$U753&lt;=DATEVALUE("9/30/20"&amp;RIGHT(CB$1,2))),AND($T753&lt;=DATEVALUE("10/1/20"&amp;RIGHT(CA$1,2)),$U753&gt;=DATEVALUE("9/30/20"&amp;RIGHT(CB$1,2)))),
IF(AND($T753&gt;=DATEVALUE("10/1/20"&amp;RIGHT(CA$1,2)),$U753&lt;=DATEVALUE("9/30/20"&amp;RIGHT(CB$1,2))),NETWORKDAYS($T753,$U753,Holidays!$J$3:$J$937),
IF(AND($T753&lt;DATEVALUE("10/1/20"&amp;RIGHT(CA$1,2)),$U753&lt;=DATEVALUE("9/30/20"&amp;RIGHT(CB$1,2))),NETWORKDAYS(DATEVALUE("10/1/20"&amp;RIGHT(CA$1,2)),$U753,Holidays!$J$3:$J$937),
IF($T753&lt;DATEVALUE("10/1/20"&amp;RIGHT(CA$1,2)),NETWORKDAYS(DATEVALUE("10/1/20"&amp;RIGHT(CA$1,2)),DATEVALUE("9/30/20"&amp;RIGHT(CB$1,2)),Holidays!$J$3:$J$937),
IF($T753&gt;=DATEVALUE("10/1/20"&amp;RIGHT(CA$1,2)),NETWORKDAYS($T753,DATEVALUE("9/30/20"&amp;RIGHT(CB$1,2)),Holidays!$J$3:$J$937),"")))),"")/(NETWORKDAYS($T753,$U753,Holidays!$J$3:$J$937)),0))</f>
        <v/>
      </c>
    </row>
    <row r="754" spans="1:80">
      <c r="A754" s="97"/>
      <c r="B754" s="98" t="str">
        <f ca="1">IF(NOT($A754=""),OFFSET('WBS Reference &amp; User Procedure'!$A$1,MATCH($A754,'WBS Reference &amp; User Procedure'!$A:$A,0)-1,1),"")</f>
        <v/>
      </c>
      <c r="D754" s="97"/>
      <c r="T754" s="104" t="str">
        <f>IF(NOT(Q754=""),IF(NOT($S754=""),$S754,#REF!),"")</f>
        <v/>
      </c>
      <c r="U754" s="104" t="str">
        <f>IF(NOT(Q754=""),WORKDAY(T754,Q754,Holidays!$J$3:$J$937),"")</f>
        <v/>
      </c>
      <c r="V754" s="104"/>
      <c r="W754" s="104"/>
      <c r="X754" s="101" t="str">
        <f t="shared" si="167"/>
        <v/>
      </c>
      <c r="AL754" s="87" t="str">
        <f t="shared" ca="1" si="164"/>
        <v/>
      </c>
      <c r="AN754" s="87" t="str">
        <f t="shared" ca="1" si="168"/>
        <v/>
      </c>
      <c r="AO754" s="87" t="str">
        <f t="shared" ca="1" si="168"/>
        <v/>
      </c>
      <c r="AP754" s="87" t="str">
        <f t="shared" ca="1" si="168"/>
        <v/>
      </c>
      <c r="AQ754" s="87" t="str">
        <f t="shared" ca="1" si="168"/>
        <v/>
      </c>
      <c r="AR754" s="87" t="str">
        <f t="shared" ca="1" si="168"/>
        <v/>
      </c>
      <c r="AS754" s="87" t="str">
        <f t="shared" ca="1" si="168"/>
        <v/>
      </c>
      <c r="AT754" s="87" t="str">
        <f t="shared" ca="1" si="168"/>
        <v/>
      </c>
      <c r="AU754" s="87" t="str">
        <f t="shared" ca="1" si="168"/>
        <v/>
      </c>
      <c r="AV754" s="87" t="str">
        <f t="shared" ca="1" si="168"/>
        <v/>
      </c>
      <c r="AW754" s="87" t="str">
        <f t="shared" ca="1" si="168"/>
        <v/>
      </c>
      <c r="AX754" s="87" t="str">
        <f t="shared" ca="1" si="169"/>
        <v/>
      </c>
      <c r="AY754" s="87" t="str">
        <f t="shared" ca="1" si="169"/>
        <v/>
      </c>
      <c r="AZ754" s="87" t="str">
        <f t="shared" ca="1" si="169"/>
        <v/>
      </c>
      <c r="BA754" s="87" t="str">
        <f t="shared" ca="1" si="169"/>
        <v/>
      </c>
      <c r="BB754" s="87" t="str">
        <f t="shared" ca="1" si="169"/>
        <v/>
      </c>
      <c r="BC754" s="87" t="str">
        <f t="shared" ca="1" si="169"/>
        <v/>
      </c>
      <c r="BD754" s="87" t="str">
        <f t="shared" ca="1" si="169"/>
        <v/>
      </c>
      <c r="BE754" s="87" t="str">
        <f t="shared" ca="1" si="169"/>
        <v/>
      </c>
      <c r="BF754" s="87" t="str">
        <f t="shared" ca="1" si="169"/>
        <v/>
      </c>
      <c r="BG754" s="87" t="str">
        <f t="shared" ca="1" si="169"/>
        <v/>
      </c>
      <c r="BI754" s="87" t="str">
        <f>IF($Q754="","",IFERROR(IF(OR(AND($T754&gt;=DATEVALUE("10/1/20"&amp;RIGHT(BH$1,2)),$T754&lt;=DATEVALUE("9/30/20"&amp;RIGHT(BI$1,2))),AND($U754&gt;=DATEVALUE("10/1/20"&amp;RIGHT(BH$1,2)),$U754&lt;=DATEVALUE("9/30/20"&amp;RIGHT(BI$1,2))),AND($T754&lt;=DATEVALUE("10/1/20"&amp;RIGHT(BH$1,2)),$U754&gt;=DATEVALUE("9/30/20"&amp;RIGHT(BI$1,2)))),
IF(AND($T754&gt;=DATEVALUE("10/1/20"&amp;RIGHT(BH$1,2)),$U754&lt;=DATEVALUE("9/30/20"&amp;RIGHT(BI$1,2))),NETWORKDAYS($T754,$U754,Holidays!$J$3:$J$937),
IF(AND($T754&lt;DATEVALUE("10/1/20"&amp;RIGHT(BH$1,2)),$U754&lt;=DATEVALUE("9/30/20"&amp;RIGHT(BI$1,2))),NETWORKDAYS(DATEVALUE("10/1/20"&amp;RIGHT(BH$1,2)),$U754,Holidays!$J$3:$J$937),
IF($T754&lt;DATEVALUE("10/1/20"&amp;RIGHT(BH$1,2)),NETWORKDAYS(DATEVALUE("10/1/20"&amp;RIGHT(BH$1,2)),DATEVALUE("9/30/20"&amp;RIGHT(BI$1,2)),Holidays!$J$3:$J$937),
IF($T754&gt;=DATEVALUE("10/1/20"&amp;RIGHT(BH$1,2)),NETWORKDAYS($T754,DATEVALUE("9/30/20"&amp;RIGHT(BI$1,2)),Holidays!$J$3:$J$937),"")))),"")/(NETWORKDAYS($T754,$U754,Holidays!$J$3:$J$937)),0))</f>
        <v/>
      </c>
      <c r="BJ754" s="87" t="str">
        <f>IF($Q754="","",IFERROR(IF(OR(AND($T754&gt;=DATEVALUE("10/1/20"&amp;RIGHT(BI$1,2)),$T754&lt;=DATEVALUE("9/30/20"&amp;RIGHT(BJ$1,2))),AND($U754&gt;=DATEVALUE("10/1/20"&amp;RIGHT(BI$1,2)),$U754&lt;=DATEVALUE("9/30/20"&amp;RIGHT(BJ$1,2))),AND($T754&lt;=DATEVALUE("10/1/20"&amp;RIGHT(BI$1,2)),$U754&gt;=DATEVALUE("9/30/20"&amp;RIGHT(BJ$1,2)))),
IF(AND($T754&gt;=DATEVALUE("10/1/20"&amp;RIGHT(BI$1,2)),$U754&lt;=DATEVALUE("9/30/20"&amp;RIGHT(BJ$1,2))),NETWORKDAYS($T754,$U754,Holidays!$J$3:$J$937),
IF(AND($T754&lt;DATEVALUE("10/1/20"&amp;RIGHT(BI$1,2)),$U754&lt;=DATEVALUE("9/30/20"&amp;RIGHT(BJ$1,2))),NETWORKDAYS(DATEVALUE("10/1/20"&amp;RIGHT(BI$1,2)),$U754,Holidays!$J$3:$J$937),
IF($T754&lt;DATEVALUE("10/1/20"&amp;RIGHT(BI$1,2)),NETWORKDAYS(DATEVALUE("10/1/20"&amp;RIGHT(BI$1,2)),DATEVALUE("9/30/20"&amp;RIGHT(BJ$1,2)),Holidays!$J$3:$J$937),
IF($T754&gt;=DATEVALUE("10/1/20"&amp;RIGHT(BI$1,2)),NETWORKDAYS($T754,DATEVALUE("9/30/20"&amp;RIGHT(BJ$1,2)),Holidays!$J$3:$J$937),"")))),"")/(NETWORKDAYS($T754,$U754,Holidays!$J$3:$J$937)),0))</f>
        <v/>
      </c>
      <c r="BK754" s="87" t="str">
        <f>IF($Q754="","",IFERROR(IF(OR(AND($T754&gt;=DATEVALUE("10/1/20"&amp;RIGHT(BJ$1,2)),$T754&lt;=DATEVALUE("9/30/20"&amp;RIGHT(BK$1,2))),AND($U754&gt;=DATEVALUE("10/1/20"&amp;RIGHT(BJ$1,2)),$U754&lt;=DATEVALUE("9/30/20"&amp;RIGHT(BK$1,2))),AND($T754&lt;=DATEVALUE("10/1/20"&amp;RIGHT(BJ$1,2)),$U754&gt;=DATEVALUE("9/30/20"&amp;RIGHT(BK$1,2)))),
IF(AND($T754&gt;=DATEVALUE("10/1/20"&amp;RIGHT(BJ$1,2)),$U754&lt;=DATEVALUE("9/30/20"&amp;RIGHT(BK$1,2))),NETWORKDAYS($T754,$U754,Holidays!$J$3:$J$937),
IF(AND($T754&lt;DATEVALUE("10/1/20"&amp;RIGHT(BJ$1,2)),$U754&lt;=DATEVALUE("9/30/20"&amp;RIGHT(BK$1,2))),NETWORKDAYS(DATEVALUE("10/1/20"&amp;RIGHT(BJ$1,2)),$U754,Holidays!$J$3:$J$937),
IF($T754&lt;DATEVALUE("10/1/20"&amp;RIGHT(BJ$1,2)),NETWORKDAYS(DATEVALUE("10/1/20"&amp;RIGHT(BJ$1,2)),DATEVALUE("9/30/20"&amp;RIGHT(BK$1,2)),Holidays!$J$3:$J$937),
IF($T754&gt;=DATEVALUE("10/1/20"&amp;RIGHT(BJ$1,2)),NETWORKDAYS($T754,DATEVALUE("9/30/20"&amp;RIGHT(BK$1,2)),Holidays!$J$3:$J$937),"")))),"")/(NETWORKDAYS($T754,$U754,Holidays!$J$3:$J$937)),0))</f>
        <v/>
      </c>
      <c r="BL754" s="87" t="str">
        <f>IF($Q754="","",IFERROR(IF(OR(AND($T754&gt;=DATEVALUE("10/1/20"&amp;RIGHT(BK$1,2)),$T754&lt;=DATEVALUE("9/30/20"&amp;RIGHT(BL$1,2))),AND($U754&gt;=DATEVALUE("10/1/20"&amp;RIGHT(BK$1,2)),$U754&lt;=DATEVALUE("9/30/20"&amp;RIGHT(BL$1,2))),AND($T754&lt;=DATEVALUE("10/1/20"&amp;RIGHT(BK$1,2)),$U754&gt;=DATEVALUE("9/30/20"&amp;RIGHT(BL$1,2)))),
IF(AND($T754&gt;=DATEVALUE("10/1/20"&amp;RIGHT(BK$1,2)),$U754&lt;=DATEVALUE("9/30/20"&amp;RIGHT(BL$1,2))),NETWORKDAYS($T754,$U754,Holidays!$J$3:$J$937),
IF(AND($T754&lt;DATEVALUE("10/1/20"&amp;RIGHT(BK$1,2)),$U754&lt;=DATEVALUE("9/30/20"&amp;RIGHT(BL$1,2))),NETWORKDAYS(DATEVALUE("10/1/20"&amp;RIGHT(BK$1,2)),$U754,Holidays!$J$3:$J$937),
IF($T754&lt;DATEVALUE("10/1/20"&amp;RIGHT(BK$1,2)),NETWORKDAYS(DATEVALUE("10/1/20"&amp;RIGHT(BK$1,2)),DATEVALUE("9/30/20"&amp;RIGHT(BL$1,2)),Holidays!$J$3:$J$937),
IF($T754&gt;=DATEVALUE("10/1/20"&amp;RIGHT(BK$1,2)),NETWORKDAYS($T754,DATEVALUE("9/30/20"&amp;RIGHT(BL$1,2)),Holidays!$J$3:$J$937),"")))),"")/(NETWORKDAYS($T754,$U754,Holidays!$J$3:$J$937)),0))</f>
        <v/>
      </c>
      <c r="BM754" s="87" t="str">
        <f>IF($Q754="","",IFERROR(IF(OR(AND($T754&gt;=DATEVALUE("10/1/20"&amp;RIGHT(BL$1,2)),$T754&lt;=DATEVALUE("9/30/20"&amp;RIGHT(BM$1,2))),AND($U754&gt;=DATEVALUE("10/1/20"&amp;RIGHT(BL$1,2)),$U754&lt;=DATEVALUE("9/30/20"&amp;RIGHT(BM$1,2))),AND($T754&lt;=DATEVALUE("10/1/20"&amp;RIGHT(BL$1,2)),$U754&gt;=DATEVALUE("9/30/20"&amp;RIGHT(BM$1,2)))),
IF(AND($T754&gt;=DATEVALUE("10/1/20"&amp;RIGHT(BL$1,2)),$U754&lt;=DATEVALUE("9/30/20"&amp;RIGHT(BM$1,2))),NETWORKDAYS($T754,$U754,Holidays!$J$3:$J$937),
IF(AND($T754&lt;DATEVALUE("10/1/20"&amp;RIGHT(BL$1,2)),$U754&lt;=DATEVALUE("9/30/20"&amp;RIGHT(BM$1,2))),NETWORKDAYS(DATEVALUE("10/1/20"&amp;RIGHT(BL$1,2)),$U754,Holidays!$J$3:$J$937),
IF($T754&lt;DATEVALUE("10/1/20"&amp;RIGHT(BL$1,2)),NETWORKDAYS(DATEVALUE("10/1/20"&amp;RIGHT(BL$1,2)),DATEVALUE("9/30/20"&amp;RIGHT(BM$1,2)),Holidays!$J$3:$J$937),
IF($T754&gt;=DATEVALUE("10/1/20"&amp;RIGHT(BL$1,2)),NETWORKDAYS($T754,DATEVALUE("9/30/20"&amp;RIGHT(BM$1,2)),Holidays!$J$3:$J$937),"")))),"")/(NETWORKDAYS($T754,$U754,Holidays!$J$3:$J$937)),0))</f>
        <v/>
      </c>
      <c r="BN754" s="87" t="str">
        <f>IF($Q754="","",IFERROR(IF(OR(AND($T754&gt;=DATEVALUE("10/1/20"&amp;RIGHT(BM$1,2)),$T754&lt;=DATEVALUE("9/30/20"&amp;RIGHT(BN$1,2))),AND($U754&gt;=DATEVALUE("10/1/20"&amp;RIGHT(BM$1,2)),$U754&lt;=DATEVALUE("9/30/20"&amp;RIGHT(BN$1,2))),AND($T754&lt;=DATEVALUE("10/1/20"&amp;RIGHT(BM$1,2)),$U754&gt;=DATEVALUE("9/30/20"&amp;RIGHT(BN$1,2)))),
IF(AND($T754&gt;=DATEVALUE("10/1/20"&amp;RIGHT(BM$1,2)),$U754&lt;=DATEVALUE("9/30/20"&amp;RIGHT(BN$1,2))),NETWORKDAYS($T754,$U754,Holidays!$J$3:$J$937),
IF(AND($T754&lt;DATEVALUE("10/1/20"&amp;RIGHT(BM$1,2)),$U754&lt;=DATEVALUE("9/30/20"&amp;RIGHT(BN$1,2))),NETWORKDAYS(DATEVALUE("10/1/20"&amp;RIGHT(BM$1,2)),$U754,Holidays!$J$3:$J$937),
IF($T754&lt;DATEVALUE("10/1/20"&amp;RIGHT(BM$1,2)),NETWORKDAYS(DATEVALUE("10/1/20"&amp;RIGHT(BM$1,2)),DATEVALUE("9/30/20"&amp;RIGHT(BN$1,2)),Holidays!$J$3:$J$937),
IF($T754&gt;=DATEVALUE("10/1/20"&amp;RIGHT(BM$1,2)),NETWORKDAYS($T754,DATEVALUE("9/30/20"&amp;RIGHT(BN$1,2)),Holidays!$J$3:$J$937),"")))),"")/(NETWORKDAYS($T754,$U754,Holidays!$J$3:$J$937)),0))</f>
        <v/>
      </c>
      <c r="BO754" s="87" t="str">
        <f>IF($Q754="","",IFERROR(IF(OR(AND($T754&gt;=DATEVALUE("10/1/20"&amp;RIGHT(BN$1,2)),$T754&lt;=DATEVALUE("9/30/20"&amp;RIGHT(BO$1,2))),AND($U754&gt;=DATEVALUE("10/1/20"&amp;RIGHT(BN$1,2)),$U754&lt;=DATEVALUE("9/30/20"&amp;RIGHT(BO$1,2))),AND($T754&lt;=DATEVALUE("10/1/20"&amp;RIGHT(BN$1,2)),$U754&gt;=DATEVALUE("9/30/20"&amp;RIGHT(BO$1,2)))),
IF(AND($T754&gt;=DATEVALUE("10/1/20"&amp;RIGHT(BN$1,2)),$U754&lt;=DATEVALUE("9/30/20"&amp;RIGHT(BO$1,2))),NETWORKDAYS($T754,$U754,Holidays!$J$3:$J$937),
IF(AND($T754&lt;DATEVALUE("10/1/20"&amp;RIGHT(BN$1,2)),$U754&lt;=DATEVALUE("9/30/20"&amp;RIGHT(BO$1,2))),NETWORKDAYS(DATEVALUE("10/1/20"&amp;RIGHT(BN$1,2)),$U754,Holidays!$J$3:$J$937),
IF($T754&lt;DATEVALUE("10/1/20"&amp;RIGHT(BN$1,2)),NETWORKDAYS(DATEVALUE("10/1/20"&amp;RIGHT(BN$1,2)),DATEVALUE("9/30/20"&amp;RIGHT(BO$1,2)),Holidays!$J$3:$J$937),
IF($T754&gt;=DATEVALUE("10/1/20"&amp;RIGHT(BN$1,2)),NETWORKDAYS($T754,DATEVALUE("9/30/20"&amp;RIGHT(BO$1,2)),Holidays!$J$3:$J$937),"")))),"")/(NETWORKDAYS($T754,$U754,Holidays!$J$3:$J$937)),0))</f>
        <v/>
      </c>
      <c r="BP754" s="87" t="str">
        <f>IF($Q754="","",IFERROR(IF(OR(AND($T754&gt;=DATEVALUE("10/1/20"&amp;RIGHT(BO$1,2)),$T754&lt;=DATEVALUE("9/30/20"&amp;RIGHT(BP$1,2))),AND($U754&gt;=DATEVALUE("10/1/20"&amp;RIGHT(BO$1,2)),$U754&lt;=DATEVALUE("9/30/20"&amp;RIGHT(BP$1,2))),AND($T754&lt;=DATEVALUE("10/1/20"&amp;RIGHT(BO$1,2)),$U754&gt;=DATEVALUE("9/30/20"&amp;RIGHT(BP$1,2)))),
IF(AND($T754&gt;=DATEVALUE("10/1/20"&amp;RIGHT(BO$1,2)),$U754&lt;=DATEVALUE("9/30/20"&amp;RIGHT(BP$1,2))),NETWORKDAYS($T754,$U754,Holidays!$J$3:$J$937),
IF(AND($T754&lt;DATEVALUE("10/1/20"&amp;RIGHT(BO$1,2)),$U754&lt;=DATEVALUE("9/30/20"&amp;RIGHT(BP$1,2))),NETWORKDAYS(DATEVALUE("10/1/20"&amp;RIGHT(BO$1,2)),$U754,Holidays!$J$3:$J$937),
IF($T754&lt;DATEVALUE("10/1/20"&amp;RIGHT(BO$1,2)),NETWORKDAYS(DATEVALUE("10/1/20"&amp;RIGHT(BO$1,2)),DATEVALUE("9/30/20"&amp;RIGHT(BP$1,2)),Holidays!$J$3:$J$937),
IF($T754&gt;=DATEVALUE("10/1/20"&amp;RIGHT(BO$1,2)),NETWORKDAYS($T754,DATEVALUE("9/30/20"&amp;RIGHT(BP$1,2)),Holidays!$J$3:$J$937),"")))),"")/(NETWORKDAYS($T754,$U754,Holidays!$J$3:$J$937)),0))</f>
        <v/>
      </c>
      <c r="BQ754" s="87" t="str">
        <f>IF($Q754="","",IFERROR(IF(OR(AND($T754&gt;=DATEVALUE("10/1/20"&amp;RIGHT(BP$1,2)),$T754&lt;=DATEVALUE("9/30/20"&amp;RIGHT(BQ$1,2))),AND($U754&gt;=DATEVALUE("10/1/20"&amp;RIGHT(BP$1,2)),$U754&lt;=DATEVALUE("9/30/20"&amp;RIGHT(BQ$1,2))),AND($T754&lt;=DATEVALUE("10/1/20"&amp;RIGHT(BP$1,2)),$U754&gt;=DATEVALUE("9/30/20"&amp;RIGHT(BQ$1,2)))),
IF(AND($T754&gt;=DATEVALUE("10/1/20"&amp;RIGHT(BP$1,2)),$U754&lt;=DATEVALUE("9/30/20"&amp;RIGHT(BQ$1,2))),NETWORKDAYS($T754,$U754,Holidays!$J$3:$J$937),
IF(AND($T754&lt;DATEVALUE("10/1/20"&amp;RIGHT(BP$1,2)),$U754&lt;=DATEVALUE("9/30/20"&amp;RIGHT(BQ$1,2))),NETWORKDAYS(DATEVALUE("10/1/20"&amp;RIGHT(BP$1,2)),$U754,Holidays!$J$3:$J$937),
IF($T754&lt;DATEVALUE("10/1/20"&amp;RIGHT(BP$1,2)),NETWORKDAYS(DATEVALUE("10/1/20"&amp;RIGHT(BP$1,2)),DATEVALUE("9/30/20"&amp;RIGHT(BQ$1,2)),Holidays!$J$3:$J$937),
IF($T754&gt;=DATEVALUE("10/1/20"&amp;RIGHT(BP$1,2)),NETWORKDAYS($T754,DATEVALUE("9/30/20"&amp;RIGHT(BQ$1,2)),Holidays!$J$3:$J$937),"")))),"")/(NETWORKDAYS($T754,$U754,Holidays!$J$3:$J$937)),0))</f>
        <v/>
      </c>
      <c r="BR754" s="87" t="str">
        <f>IF($Q754="","",IFERROR(IF(OR(AND($T754&gt;=DATEVALUE("10/1/20"&amp;RIGHT(BQ$1,2)),$T754&lt;=DATEVALUE("9/30/20"&amp;RIGHT(BR$1,2))),AND($U754&gt;=DATEVALUE("10/1/20"&amp;RIGHT(BQ$1,2)),$U754&lt;=DATEVALUE("9/30/20"&amp;RIGHT(BR$1,2))),AND($T754&lt;=DATEVALUE("10/1/20"&amp;RIGHT(BQ$1,2)),$U754&gt;=DATEVALUE("9/30/20"&amp;RIGHT(BR$1,2)))),
IF(AND($T754&gt;=DATEVALUE("10/1/20"&amp;RIGHT(BQ$1,2)),$U754&lt;=DATEVALUE("9/30/20"&amp;RIGHT(BR$1,2))),NETWORKDAYS($T754,$U754,Holidays!$J$3:$J$937),
IF(AND($T754&lt;DATEVALUE("10/1/20"&amp;RIGHT(BQ$1,2)),$U754&lt;=DATEVALUE("9/30/20"&amp;RIGHT(BR$1,2))),NETWORKDAYS(DATEVALUE("10/1/20"&amp;RIGHT(BQ$1,2)),$U754,Holidays!$J$3:$J$937),
IF($T754&lt;DATEVALUE("10/1/20"&amp;RIGHT(BQ$1,2)),NETWORKDAYS(DATEVALUE("10/1/20"&amp;RIGHT(BQ$1,2)),DATEVALUE("9/30/20"&amp;RIGHT(BR$1,2)),Holidays!$J$3:$J$937),
IF($T754&gt;=DATEVALUE("10/1/20"&amp;RIGHT(BQ$1,2)),NETWORKDAYS($T754,DATEVALUE("9/30/20"&amp;RIGHT(BR$1,2)),Holidays!$J$3:$J$937),"")))),"")/(NETWORKDAYS($T754,$U754,Holidays!$J$3:$J$937)),0))</f>
        <v/>
      </c>
      <c r="BS754" s="87" t="str">
        <f>IF($Q754="","",IFERROR(IF(OR(AND($T754&gt;=DATEVALUE("10/1/20"&amp;RIGHT(BR$1,2)),$T754&lt;=DATEVALUE("9/30/20"&amp;RIGHT(BS$1,2))),AND($U754&gt;=DATEVALUE("10/1/20"&amp;RIGHT(BR$1,2)),$U754&lt;=DATEVALUE("9/30/20"&amp;RIGHT(BS$1,2))),AND($T754&lt;=DATEVALUE("10/1/20"&amp;RIGHT(BR$1,2)),$U754&gt;=DATEVALUE("9/30/20"&amp;RIGHT(BS$1,2)))),
IF(AND($T754&gt;=DATEVALUE("10/1/20"&amp;RIGHT(BR$1,2)),$U754&lt;=DATEVALUE("9/30/20"&amp;RIGHT(BS$1,2))),NETWORKDAYS($T754,$U754,Holidays!$J$3:$J$937),
IF(AND($T754&lt;DATEVALUE("10/1/20"&amp;RIGHT(BR$1,2)),$U754&lt;=DATEVALUE("9/30/20"&amp;RIGHT(BS$1,2))),NETWORKDAYS(DATEVALUE("10/1/20"&amp;RIGHT(BR$1,2)),$U754,Holidays!$J$3:$J$937),
IF($T754&lt;DATEVALUE("10/1/20"&amp;RIGHT(BR$1,2)),NETWORKDAYS(DATEVALUE("10/1/20"&amp;RIGHT(BR$1,2)),DATEVALUE("9/30/20"&amp;RIGHT(BS$1,2)),Holidays!$J$3:$J$937),
IF($T754&gt;=DATEVALUE("10/1/20"&amp;RIGHT(BR$1,2)),NETWORKDAYS($T754,DATEVALUE("9/30/20"&amp;RIGHT(BS$1,2)),Holidays!$J$3:$J$937),"")))),"")/(NETWORKDAYS($T754,$U754,Holidays!$J$3:$J$937)),0))</f>
        <v/>
      </c>
      <c r="BT754" s="87" t="str">
        <f>IF($Q754="","",IFERROR(IF(OR(AND($T754&gt;=DATEVALUE("10/1/20"&amp;RIGHT(BS$1,2)),$T754&lt;=DATEVALUE("9/30/20"&amp;RIGHT(BT$1,2))),AND($U754&gt;=DATEVALUE("10/1/20"&amp;RIGHT(BS$1,2)),$U754&lt;=DATEVALUE("9/30/20"&amp;RIGHT(BT$1,2))),AND($T754&lt;=DATEVALUE("10/1/20"&amp;RIGHT(BS$1,2)),$U754&gt;=DATEVALUE("9/30/20"&amp;RIGHT(BT$1,2)))),
IF(AND($T754&gt;=DATEVALUE("10/1/20"&amp;RIGHT(BS$1,2)),$U754&lt;=DATEVALUE("9/30/20"&amp;RIGHT(BT$1,2))),NETWORKDAYS($T754,$U754,Holidays!$J$3:$J$937),
IF(AND($T754&lt;DATEVALUE("10/1/20"&amp;RIGHT(BS$1,2)),$U754&lt;=DATEVALUE("9/30/20"&amp;RIGHT(BT$1,2))),NETWORKDAYS(DATEVALUE("10/1/20"&amp;RIGHT(BS$1,2)),$U754,Holidays!$J$3:$J$937),
IF($T754&lt;DATEVALUE("10/1/20"&amp;RIGHT(BS$1,2)),NETWORKDAYS(DATEVALUE("10/1/20"&amp;RIGHT(BS$1,2)),DATEVALUE("9/30/20"&amp;RIGHT(BT$1,2)),Holidays!$J$3:$J$937),
IF($T754&gt;=DATEVALUE("10/1/20"&amp;RIGHT(BS$1,2)),NETWORKDAYS($T754,DATEVALUE("9/30/20"&amp;RIGHT(BT$1,2)),Holidays!$J$3:$J$937),"")))),"")/(NETWORKDAYS($T754,$U754,Holidays!$J$3:$J$937)),0))</f>
        <v/>
      </c>
      <c r="BU754" s="87" t="str">
        <f>IF($Q754="","",IFERROR(IF(OR(AND($T754&gt;=DATEVALUE("10/1/20"&amp;RIGHT(BT$1,2)),$T754&lt;=DATEVALUE("9/30/20"&amp;RIGHT(BU$1,2))),AND($U754&gt;=DATEVALUE("10/1/20"&amp;RIGHT(BT$1,2)),$U754&lt;=DATEVALUE("9/30/20"&amp;RIGHT(BU$1,2))),AND($T754&lt;=DATEVALUE("10/1/20"&amp;RIGHT(BT$1,2)),$U754&gt;=DATEVALUE("9/30/20"&amp;RIGHT(BU$1,2)))),
IF(AND($T754&gt;=DATEVALUE("10/1/20"&amp;RIGHT(BT$1,2)),$U754&lt;=DATEVALUE("9/30/20"&amp;RIGHT(BU$1,2))),NETWORKDAYS($T754,$U754,Holidays!$J$3:$J$937),
IF(AND($T754&lt;DATEVALUE("10/1/20"&amp;RIGHT(BT$1,2)),$U754&lt;=DATEVALUE("9/30/20"&amp;RIGHT(BU$1,2))),NETWORKDAYS(DATEVALUE("10/1/20"&amp;RIGHT(BT$1,2)),$U754,Holidays!$J$3:$J$937),
IF($T754&lt;DATEVALUE("10/1/20"&amp;RIGHT(BT$1,2)),NETWORKDAYS(DATEVALUE("10/1/20"&amp;RIGHT(BT$1,2)),DATEVALUE("9/30/20"&amp;RIGHT(BU$1,2)),Holidays!$J$3:$J$937),
IF($T754&gt;=DATEVALUE("10/1/20"&amp;RIGHT(BT$1,2)),NETWORKDAYS($T754,DATEVALUE("9/30/20"&amp;RIGHT(BU$1,2)),Holidays!$J$3:$J$937),"")))),"")/(NETWORKDAYS($T754,$U754,Holidays!$J$3:$J$937)),0))</f>
        <v/>
      </c>
      <c r="BV754" s="87" t="str">
        <f>IF($Q754="","",IFERROR(IF(OR(AND($T754&gt;=DATEVALUE("10/1/20"&amp;RIGHT(BU$1,2)),$T754&lt;=DATEVALUE("9/30/20"&amp;RIGHT(BV$1,2))),AND($U754&gt;=DATEVALUE("10/1/20"&amp;RIGHT(BU$1,2)),$U754&lt;=DATEVALUE("9/30/20"&amp;RIGHT(BV$1,2))),AND($T754&lt;=DATEVALUE("10/1/20"&amp;RIGHT(BU$1,2)),$U754&gt;=DATEVALUE("9/30/20"&amp;RIGHT(BV$1,2)))),
IF(AND($T754&gt;=DATEVALUE("10/1/20"&amp;RIGHT(BU$1,2)),$U754&lt;=DATEVALUE("9/30/20"&amp;RIGHT(BV$1,2))),NETWORKDAYS($T754,$U754,Holidays!$J$3:$J$937),
IF(AND($T754&lt;DATEVALUE("10/1/20"&amp;RIGHT(BU$1,2)),$U754&lt;=DATEVALUE("9/30/20"&amp;RIGHT(BV$1,2))),NETWORKDAYS(DATEVALUE("10/1/20"&amp;RIGHT(BU$1,2)),$U754,Holidays!$J$3:$J$937),
IF($T754&lt;DATEVALUE("10/1/20"&amp;RIGHT(BU$1,2)),NETWORKDAYS(DATEVALUE("10/1/20"&amp;RIGHT(BU$1,2)),DATEVALUE("9/30/20"&amp;RIGHT(BV$1,2)),Holidays!$J$3:$J$937),
IF($T754&gt;=DATEVALUE("10/1/20"&amp;RIGHT(BU$1,2)),NETWORKDAYS($T754,DATEVALUE("9/30/20"&amp;RIGHT(BV$1,2)),Holidays!$J$3:$J$937),"")))),"")/(NETWORKDAYS($T754,$U754,Holidays!$J$3:$J$937)),0))</f>
        <v/>
      </c>
      <c r="BW754" s="87" t="str">
        <f>IF($Q754="","",IFERROR(IF(OR(AND($T754&gt;=DATEVALUE("10/1/20"&amp;RIGHT(BV$1,2)),$T754&lt;=DATEVALUE("9/30/20"&amp;RIGHT(BW$1,2))),AND($U754&gt;=DATEVALUE("10/1/20"&amp;RIGHT(BV$1,2)),$U754&lt;=DATEVALUE("9/30/20"&amp;RIGHT(BW$1,2))),AND($T754&lt;=DATEVALUE("10/1/20"&amp;RIGHT(BV$1,2)),$U754&gt;=DATEVALUE("9/30/20"&amp;RIGHT(BW$1,2)))),
IF(AND($T754&gt;=DATEVALUE("10/1/20"&amp;RIGHT(BV$1,2)),$U754&lt;=DATEVALUE("9/30/20"&amp;RIGHT(BW$1,2))),NETWORKDAYS($T754,$U754,Holidays!$J$3:$J$937),
IF(AND($T754&lt;DATEVALUE("10/1/20"&amp;RIGHT(BV$1,2)),$U754&lt;=DATEVALUE("9/30/20"&amp;RIGHT(BW$1,2))),NETWORKDAYS(DATEVALUE("10/1/20"&amp;RIGHT(BV$1,2)),$U754,Holidays!$J$3:$J$937),
IF($T754&lt;DATEVALUE("10/1/20"&amp;RIGHT(BV$1,2)),NETWORKDAYS(DATEVALUE("10/1/20"&amp;RIGHT(BV$1,2)),DATEVALUE("9/30/20"&amp;RIGHT(BW$1,2)),Holidays!$J$3:$J$937),
IF($T754&gt;=DATEVALUE("10/1/20"&amp;RIGHT(BV$1,2)),NETWORKDAYS($T754,DATEVALUE("9/30/20"&amp;RIGHT(BW$1,2)),Holidays!$J$3:$J$937),"")))),"")/(NETWORKDAYS($T754,$U754,Holidays!$J$3:$J$937)),0))</f>
        <v/>
      </c>
      <c r="BX754" s="87" t="str">
        <f>IF($Q754="","",IFERROR(IF(OR(AND($T754&gt;=DATEVALUE("10/1/20"&amp;RIGHT(BW$1,2)),$T754&lt;=DATEVALUE("9/30/20"&amp;RIGHT(BX$1,2))),AND($U754&gt;=DATEVALUE("10/1/20"&amp;RIGHT(BW$1,2)),$U754&lt;=DATEVALUE("9/30/20"&amp;RIGHT(BX$1,2))),AND($T754&lt;=DATEVALUE("10/1/20"&amp;RIGHT(BW$1,2)),$U754&gt;=DATEVALUE("9/30/20"&amp;RIGHT(BX$1,2)))),
IF(AND($T754&gt;=DATEVALUE("10/1/20"&amp;RIGHT(BW$1,2)),$U754&lt;=DATEVALUE("9/30/20"&amp;RIGHT(BX$1,2))),NETWORKDAYS($T754,$U754,Holidays!$J$3:$J$937),
IF(AND($T754&lt;DATEVALUE("10/1/20"&amp;RIGHT(BW$1,2)),$U754&lt;=DATEVALUE("9/30/20"&amp;RIGHT(BX$1,2))),NETWORKDAYS(DATEVALUE("10/1/20"&amp;RIGHT(BW$1,2)),$U754,Holidays!$J$3:$J$937),
IF($T754&lt;DATEVALUE("10/1/20"&amp;RIGHT(BW$1,2)),NETWORKDAYS(DATEVALUE("10/1/20"&amp;RIGHT(BW$1,2)),DATEVALUE("9/30/20"&amp;RIGHT(BX$1,2)),Holidays!$J$3:$J$937),
IF($T754&gt;=DATEVALUE("10/1/20"&amp;RIGHT(BW$1,2)),NETWORKDAYS($T754,DATEVALUE("9/30/20"&amp;RIGHT(BX$1,2)),Holidays!$J$3:$J$937),"")))),"")/(NETWORKDAYS($T754,$U754,Holidays!$J$3:$J$937)),0))</f>
        <v/>
      </c>
      <c r="BY754" s="87" t="str">
        <f>IF($Q754="","",IFERROR(IF(OR(AND($T754&gt;=DATEVALUE("10/1/20"&amp;RIGHT(BX$1,2)),$T754&lt;=DATEVALUE("9/30/20"&amp;RIGHT(BY$1,2))),AND($U754&gt;=DATEVALUE("10/1/20"&amp;RIGHT(BX$1,2)),$U754&lt;=DATEVALUE("9/30/20"&amp;RIGHT(BY$1,2))),AND($T754&lt;=DATEVALUE("10/1/20"&amp;RIGHT(BX$1,2)),$U754&gt;=DATEVALUE("9/30/20"&amp;RIGHT(BY$1,2)))),
IF(AND($T754&gt;=DATEVALUE("10/1/20"&amp;RIGHT(BX$1,2)),$U754&lt;=DATEVALUE("9/30/20"&amp;RIGHT(BY$1,2))),NETWORKDAYS($T754,$U754,Holidays!$J$3:$J$937),
IF(AND($T754&lt;DATEVALUE("10/1/20"&amp;RIGHT(BX$1,2)),$U754&lt;=DATEVALUE("9/30/20"&amp;RIGHT(BY$1,2))),NETWORKDAYS(DATEVALUE("10/1/20"&amp;RIGHT(BX$1,2)),$U754,Holidays!$J$3:$J$937),
IF($T754&lt;DATEVALUE("10/1/20"&amp;RIGHT(BX$1,2)),NETWORKDAYS(DATEVALUE("10/1/20"&amp;RIGHT(BX$1,2)),DATEVALUE("9/30/20"&amp;RIGHT(BY$1,2)),Holidays!$J$3:$J$937),
IF($T754&gt;=DATEVALUE("10/1/20"&amp;RIGHT(BX$1,2)),NETWORKDAYS($T754,DATEVALUE("9/30/20"&amp;RIGHT(BY$1,2)),Holidays!$J$3:$J$937),"")))),"")/(NETWORKDAYS($T754,$U754,Holidays!$J$3:$J$937)),0))</f>
        <v/>
      </c>
      <c r="BZ754" s="87" t="str">
        <f>IF($Q754="","",IFERROR(IF(OR(AND($T754&gt;=DATEVALUE("10/1/20"&amp;RIGHT(BY$1,2)),$T754&lt;=DATEVALUE("9/30/20"&amp;RIGHT(BZ$1,2))),AND($U754&gt;=DATEVALUE("10/1/20"&amp;RIGHT(BY$1,2)),$U754&lt;=DATEVALUE("9/30/20"&amp;RIGHT(BZ$1,2))),AND($T754&lt;=DATEVALUE("10/1/20"&amp;RIGHT(BY$1,2)),$U754&gt;=DATEVALUE("9/30/20"&amp;RIGHT(BZ$1,2)))),
IF(AND($T754&gt;=DATEVALUE("10/1/20"&amp;RIGHT(BY$1,2)),$U754&lt;=DATEVALUE("9/30/20"&amp;RIGHT(BZ$1,2))),NETWORKDAYS($T754,$U754,Holidays!$J$3:$J$937),
IF(AND($T754&lt;DATEVALUE("10/1/20"&amp;RIGHT(BY$1,2)),$U754&lt;=DATEVALUE("9/30/20"&amp;RIGHT(BZ$1,2))),NETWORKDAYS(DATEVALUE("10/1/20"&amp;RIGHT(BY$1,2)),$U754,Holidays!$J$3:$J$937),
IF($T754&lt;DATEVALUE("10/1/20"&amp;RIGHT(BY$1,2)),NETWORKDAYS(DATEVALUE("10/1/20"&amp;RIGHT(BY$1,2)),DATEVALUE("9/30/20"&amp;RIGHT(BZ$1,2)),Holidays!$J$3:$J$937),
IF($T754&gt;=DATEVALUE("10/1/20"&amp;RIGHT(BY$1,2)),NETWORKDAYS($T754,DATEVALUE("9/30/20"&amp;RIGHT(BZ$1,2)),Holidays!$J$3:$J$937),"")))),"")/(NETWORKDAYS($T754,$U754,Holidays!$J$3:$J$937)),0))</f>
        <v/>
      </c>
      <c r="CA754" s="87" t="str">
        <f>IF($Q754="","",IFERROR(IF(OR(AND($T754&gt;=DATEVALUE("10/1/20"&amp;RIGHT(BZ$1,2)),$T754&lt;=DATEVALUE("9/30/20"&amp;RIGHT(CA$1,2))),AND($U754&gt;=DATEVALUE("10/1/20"&amp;RIGHT(BZ$1,2)),$U754&lt;=DATEVALUE("9/30/20"&amp;RIGHT(CA$1,2))),AND($T754&lt;=DATEVALUE("10/1/20"&amp;RIGHT(BZ$1,2)),$U754&gt;=DATEVALUE("9/30/20"&amp;RIGHT(CA$1,2)))),
IF(AND($T754&gt;=DATEVALUE("10/1/20"&amp;RIGHT(BZ$1,2)),$U754&lt;=DATEVALUE("9/30/20"&amp;RIGHT(CA$1,2))),NETWORKDAYS($T754,$U754,Holidays!$J$3:$J$937),
IF(AND($T754&lt;DATEVALUE("10/1/20"&amp;RIGHT(BZ$1,2)),$U754&lt;=DATEVALUE("9/30/20"&amp;RIGHT(CA$1,2))),NETWORKDAYS(DATEVALUE("10/1/20"&amp;RIGHT(BZ$1,2)),$U754,Holidays!$J$3:$J$937),
IF($T754&lt;DATEVALUE("10/1/20"&amp;RIGHT(BZ$1,2)),NETWORKDAYS(DATEVALUE("10/1/20"&amp;RIGHT(BZ$1,2)),DATEVALUE("9/30/20"&amp;RIGHT(CA$1,2)),Holidays!$J$3:$J$937),
IF($T754&gt;=DATEVALUE("10/1/20"&amp;RIGHT(BZ$1,2)),NETWORKDAYS($T754,DATEVALUE("9/30/20"&amp;RIGHT(CA$1,2)),Holidays!$J$3:$J$937),"")))),"")/(NETWORKDAYS($T754,$U754,Holidays!$J$3:$J$937)),0))</f>
        <v/>
      </c>
      <c r="CB754" s="87" t="str">
        <f>IF($Q754="","",IFERROR(IF(OR(AND($T754&gt;=DATEVALUE("10/1/20"&amp;RIGHT(CA$1,2)),$T754&lt;=DATEVALUE("9/30/20"&amp;RIGHT(CB$1,2))),AND($U754&gt;=DATEVALUE("10/1/20"&amp;RIGHT(CA$1,2)),$U754&lt;=DATEVALUE("9/30/20"&amp;RIGHT(CB$1,2))),AND($T754&lt;=DATEVALUE("10/1/20"&amp;RIGHT(CA$1,2)),$U754&gt;=DATEVALUE("9/30/20"&amp;RIGHT(CB$1,2)))),
IF(AND($T754&gt;=DATEVALUE("10/1/20"&amp;RIGHT(CA$1,2)),$U754&lt;=DATEVALUE("9/30/20"&amp;RIGHT(CB$1,2))),NETWORKDAYS($T754,$U754,Holidays!$J$3:$J$937),
IF(AND($T754&lt;DATEVALUE("10/1/20"&amp;RIGHT(CA$1,2)),$U754&lt;=DATEVALUE("9/30/20"&amp;RIGHT(CB$1,2))),NETWORKDAYS(DATEVALUE("10/1/20"&amp;RIGHT(CA$1,2)),$U754,Holidays!$J$3:$J$937),
IF($T754&lt;DATEVALUE("10/1/20"&amp;RIGHT(CA$1,2)),NETWORKDAYS(DATEVALUE("10/1/20"&amp;RIGHT(CA$1,2)),DATEVALUE("9/30/20"&amp;RIGHT(CB$1,2)),Holidays!$J$3:$J$937),
IF($T754&gt;=DATEVALUE("10/1/20"&amp;RIGHT(CA$1,2)),NETWORKDAYS($T754,DATEVALUE("9/30/20"&amp;RIGHT(CB$1,2)),Holidays!$J$3:$J$937),"")))),"")/(NETWORKDAYS($T754,$U754,Holidays!$J$3:$J$937)),0))</f>
        <v/>
      </c>
    </row>
    <row r="755" spans="1:80">
      <c r="A755" s="97"/>
      <c r="B755" s="98" t="str">
        <f ca="1">IF(NOT($A755=""),OFFSET('WBS Reference &amp; User Procedure'!$A$1,MATCH($A755,'WBS Reference &amp; User Procedure'!$A:$A,0)-1,1),"")</f>
        <v/>
      </c>
      <c r="D755" s="97"/>
      <c r="T755" s="104" t="str">
        <f>IF(NOT(Q755=""),IF(NOT($S755=""),$S755,#REF!),"")</f>
        <v/>
      </c>
      <c r="U755" s="104" t="str">
        <f>IF(NOT(Q755=""),WORKDAY(T755,Q755,Holidays!$J$3:$J$937),"")</f>
        <v/>
      </c>
      <c r="V755" s="104"/>
      <c r="W755" s="104"/>
      <c r="X755" s="101" t="str">
        <f t="shared" si="167"/>
        <v/>
      </c>
      <c r="AL755" s="87" t="str">
        <f t="shared" ca="1" si="164"/>
        <v/>
      </c>
      <c r="AN755" s="87" t="str">
        <f t="shared" ca="1" si="168"/>
        <v/>
      </c>
      <c r="AO755" s="87" t="str">
        <f t="shared" ca="1" si="168"/>
        <v/>
      </c>
      <c r="AP755" s="87" t="str">
        <f t="shared" ca="1" si="168"/>
        <v/>
      </c>
      <c r="AQ755" s="87" t="str">
        <f t="shared" ca="1" si="168"/>
        <v/>
      </c>
      <c r="AR755" s="87" t="str">
        <f t="shared" ca="1" si="168"/>
        <v/>
      </c>
      <c r="AS755" s="87" t="str">
        <f t="shared" ca="1" si="168"/>
        <v/>
      </c>
      <c r="AT755" s="87" t="str">
        <f t="shared" ca="1" si="168"/>
        <v/>
      </c>
      <c r="AU755" s="87" t="str">
        <f t="shared" ca="1" si="168"/>
        <v/>
      </c>
      <c r="AV755" s="87" t="str">
        <f t="shared" ca="1" si="168"/>
        <v/>
      </c>
      <c r="AW755" s="87" t="str">
        <f t="shared" ca="1" si="168"/>
        <v/>
      </c>
      <c r="AX755" s="87" t="str">
        <f t="shared" ca="1" si="169"/>
        <v/>
      </c>
      <c r="AY755" s="87" t="str">
        <f t="shared" ca="1" si="169"/>
        <v/>
      </c>
      <c r="AZ755" s="87" t="str">
        <f t="shared" ca="1" si="169"/>
        <v/>
      </c>
      <c r="BA755" s="87" t="str">
        <f t="shared" ca="1" si="169"/>
        <v/>
      </c>
      <c r="BB755" s="87" t="str">
        <f t="shared" ca="1" si="169"/>
        <v/>
      </c>
      <c r="BC755" s="87" t="str">
        <f t="shared" ca="1" si="169"/>
        <v/>
      </c>
      <c r="BD755" s="87" t="str">
        <f t="shared" ca="1" si="169"/>
        <v/>
      </c>
      <c r="BE755" s="87" t="str">
        <f t="shared" ca="1" si="169"/>
        <v/>
      </c>
      <c r="BF755" s="87" t="str">
        <f t="shared" ca="1" si="169"/>
        <v/>
      </c>
      <c r="BG755" s="87" t="str">
        <f t="shared" ca="1" si="169"/>
        <v/>
      </c>
      <c r="BI755" s="87" t="str">
        <f>IF($Q755="","",IFERROR(IF(OR(AND($T755&gt;=DATEVALUE("10/1/20"&amp;RIGHT(BH$1,2)),$T755&lt;=DATEVALUE("9/30/20"&amp;RIGHT(BI$1,2))),AND($U755&gt;=DATEVALUE("10/1/20"&amp;RIGHT(BH$1,2)),$U755&lt;=DATEVALUE("9/30/20"&amp;RIGHT(BI$1,2))),AND($T755&lt;=DATEVALUE("10/1/20"&amp;RIGHT(BH$1,2)),$U755&gt;=DATEVALUE("9/30/20"&amp;RIGHT(BI$1,2)))),
IF(AND($T755&gt;=DATEVALUE("10/1/20"&amp;RIGHT(BH$1,2)),$U755&lt;=DATEVALUE("9/30/20"&amp;RIGHT(BI$1,2))),NETWORKDAYS($T755,$U755,Holidays!$J$3:$J$937),
IF(AND($T755&lt;DATEVALUE("10/1/20"&amp;RIGHT(BH$1,2)),$U755&lt;=DATEVALUE("9/30/20"&amp;RIGHT(BI$1,2))),NETWORKDAYS(DATEVALUE("10/1/20"&amp;RIGHT(BH$1,2)),$U755,Holidays!$J$3:$J$937),
IF($T755&lt;DATEVALUE("10/1/20"&amp;RIGHT(BH$1,2)),NETWORKDAYS(DATEVALUE("10/1/20"&amp;RIGHT(BH$1,2)),DATEVALUE("9/30/20"&amp;RIGHT(BI$1,2)),Holidays!$J$3:$J$937),
IF($T755&gt;=DATEVALUE("10/1/20"&amp;RIGHT(BH$1,2)),NETWORKDAYS($T755,DATEVALUE("9/30/20"&amp;RIGHT(BI$1,2)),Holidays!$J$3:$J$937),"")))),"")/(NETWORKDAYS($T755,$U755,Holidays!$J$3:$J$937)),0))</f>
        <v/>
      </c>
      <c r="BJ755" s="87" t="str">
        <f>IF($Q755="","",IFERROR(IF(OR(AND($T755&gt;=DATEVALUE("10/1/20"&amp;RIGHT(BI$1,2)),$T755&lt;=DATEVALUE("9/30/20"&amp;RIGHT(BJ$1,2))),AND($U755&gt;=DATEVALUE("10/1/20"&amp;RIGHT(BI$1,2)),$U755&lt;=DATEVALUE("9/30/20"&amp;RIGHT(BJ$1,2))),AND($T755&lt;=DATEVALUE("10/1/20"&amp;RIGHT(BI$1,2)),$U755&gt;=DATEVALUE("9/30/20"&amp;RIGHT(BJ$1,2)))),
IF(AND($T755&gt;=DATEVALUE("10/1/20"&amp;RIGHT(BI$1,2)),$U755&lt;=DATEVALUE("9/30/20"&amp;RIGHT(BJ$1,2))),NETWORKDAYS($T755,$U755,Holidays!$J$3:$J$937),
IF(AND($T755&lt;DATEVALUE("10/1/20"&amp;RIGHT(BI$1,2)),$U755&lt;=DATEVALUE("9/30/20"&amp;RIGHT(BJ$1,2))),NETWORKDAYS(DATEVALUE("10/1/20"&amp;RIGHT(BI$1,2)),$U755,Holidays!$J$3:$J$937),
IF($T755&lt;DATEVALUE("10/1/20"&amp;RIGHT(BI$1,2)),NETWORKDAYS(DATEVALUE("10/1/20"&amp;RIGHT(BI$1,2)),DATEVALUE("9/30/20"&amp;RIGHT(BJ$1,2)),Holidays!$J$3:$J$937),
IF($T755&gt;=DATEVALUE("10/1/20"&amp;RIGHT(BI$1,2)),NETWORKDAYS($T755,DATEVALUE("9/30/20"&amp;RIGHT(BJ$1,2)),Holidays!$J$3:$J$937),"")))),"")/(NETWORKDAYS($T755,$U755,Holidays!$J$3:$J$937)),0))</f>
        <v/>
      </c>
      <c r="BK755" s="87" t="str">
        <f>IF($Q755="","",IFERROR(IF(OR(AND($T755&gt;=DATEVALUE("10/1/20"&amp;RIGHT(BJ$1,2)),$T755&lt;=DATEVALUE("9/30/20"&amp;RIGHT(BK$1,2))),AND($U755&gt;=DATEVALUE("10/1/20"&amp;RIGHT(BJ$1,2)),$U755&lt;=DATEVALUE("9/30/20"&amp;RIGHT(BK$1,2))),AND($T755&lt;=DATEVALUE("10/1/20"&amp;RIGHT(BJ$1,2)),$U755&gt;=DATEVALUE("9/30/20"&amp;RIGHT(BK$1,2)))),
IF(AND($T755&gt;=DATEVALUE("10/1/20"&amp;RIGHT(BJ$1,2)),$U755&lt;=DATEVALUE("9/30/20"&amp;RIGHT(BK$1,2))),NETWORKDAYS($T755,$U755,Holidays!$J$3:$J$937),
IF(AND($T755&lt;DATEVALUE("10/1/20"&amp;RIGHT(BJ$1,2)),$U755&lt;=DATEVALUE("9/30/20"&amp;RIGHT(BK$1,2))),NETWORKDAYS(DATEVALUE("10/1/20"&amp;RIGHT(BJ$1,2)),$U755,Holidays!$J$3:$J$937),
IF($T755&lt;DATEVALUE("10/1/20"&amp;RIGHT(BJ$1,2)),NETWORKDAYS(DATEVALUE("10/1/20"&amp;RIGHT(BJ$1,2)),DATEVALUE("9/30/20"&amp;RIGHT(BK$1,2)),Holidays!$J$3:$J$937),
IF($T755&gt;=DATEVALUE("10/1/20"&amp;RIGHT(BJ$1,2)),NETWORKDAYS($T755,DATEVALUE("9/30/20"&amp;RIGHT(BK$1,2)),Holidays!$J$3:$J$937),"")))),"")/(NETWORKDAYS($T755,$U755,Holidays!$J$3:$J$937)),0))</f>
        <v/>
      </c>
      <c r="BL755" s="87" t="str">
        <f>IF($Q755="","",IFERROR(IF(OR(AND($T755&gt;=DATEVALUE("10/1/20"&amp;RIGHT(BK$1,2)),$T755&lt;=DATEVALUE("9/30/20"&amp;RIGHT(BL$1,2))),AND($U755&gt;=DATEVALUE("10/1/20"&amp;RIGHT(BK$1,2)),$U755&lt;=DATEVALUE("9/30/20"&amp;RIGHT(BL$1,2))),AND($T755&lt;=DATEVALUE("10/1/20"&amp;RIGHT(BK$1,2)),$U755&gt;=DATEVALUE("9/30/20"&amp;RIGHT(BL$1,2)))),
IF(AND($T755&gt;=DATEVALUE("10/1/20"&amp;RIGHT(BK$1,2)),$U755&lt;=DATEVALUE("9/30/20"&amp;RIGHT(BL$1,2))),NETWORKDAYS($T755,$U755,Holidays!$J$3:$J$937),
IF(AND($T755&lt;DATEVALUE("10/1/20"&amp;RIGHT(BK$1,2)),$U755&lt;=DATEVALUE("9/30/20"&amp;RIGHT(BL$1,2))),NETWORKDAYS(DATEVALUE("10/1/20"&amp;RIGHT(BK$1,2)),$U755,Holidays!$J$3:$J$937),
IF($T755&lt;DATEVALUE("10/1/20"&amp;RIGHT(BK$1,2)),NETWORKDAYS(DATEVALUE("10/1/20"&amp;RIGHT(BK$1,2)),DATEVALUE("9/30/20"&amp;RIGHT(BL$1,2)),Holidays!$J$3:$J$937),
IF($T755&gt;=DATEVALUE("10/1/20"&amp;RIGHT(BK$1,2)),NETWORKDAYS($T755,DATEVALUE("9/30/20"&amp;RIGHT(BL$1,2)),Holidays!$J$3:$J$937),"")))),"")/(NETWORKDAYS($T755,$U755,Holidays!$J$3:$J$937)),0))</f>
        <v/>
      </c>
      <c r="BM755" s="87" t="str">
        <f>IF($Q755="","",IFERROR(IF(OR(AND($T755&gt;=DATEVALUE("10/1/20"&amp;RIGHT(BL$1,2)),$T755&lt;=DATEVALUE("9/30/20"&amp;RIGHT(BM$1,2))),AND($U755&gt;=DATEVALUE("10/1/20"&amp;RIGHT(BL$1,2)),$U755&lt;=DATEVALUE("9/30/20"&amp;RIGHT(BM$1,2))),AND($T755&lt;=DATEVALUE("10/1/20"&amp;RIGHT(BL$1,2)),$U755&gt;=DATEVALUE("9/30/20"&amp;RIGHT(BM$1,2)))),
IF(AND($T755&gt;=DATEVALUE("10/1/20"&amp;RIGHT(BL$1,2)),$U755&lt;=DATEVALUE("9/30/20"&amp;RIGHT(BM$1,2))),NETWORKDAYS($T755,$U755,Holidays!$J$3:$J$937),
IF(AND($T755&lt;DATEVALUE("10/1/20"&amp;RIGHT(BL$1,2)),$U755&lt;=DATEVALUE("9/30/20"&amp;RIGHT(BM$1,2))),NETWORKDAYS(DATEVALUE("10/1/20"&amp;RIGHT(BL$1,2)),$U755,Holidays!$J$3:$J$937),
IF($T755&lt;DATEVALUE("10/1/20"&amp;RIGHT(BL$1,2)),NETWORKDAYS(DATEVALUE("10/1/20"&amp;RIGHT(BL$1,2)),DATEVALUE("9/30/20"&amp;RIGHT(BM$1,2)),Holidays!$J$3:$J$937),
IF($T755&gt;=DATEVALUE("10/1/20"&amp;RIGHT(BL$1,2)),NETWORKDAYS($T755,DATEVALUE("9/30/20"&amp;RIGHT(BM$1,2)),Holidays!$J$3:$J$937),"")))),"")/(NETWORKDAYS($T755,$U755,Holidays!$J$3:$J$937)),0))</f>
        <v/>
      </c>
      <c r="BN755" s="87" t="str">
        <f>IF($Q755="","",IFERROR(IF(OR(AND($T755&gt;=DATEVALUE("10/1/20"&amp;RIGHT(BM$1,2)),$T755&lt;=DATEVALUE("9/30/20"&amp;RIGHT(BN$1,2))),AND($U755&gt;=DATEVALUE("10/1/20"&amp;RIGHT(BM$1,2)),$U755&lt;=DATEVALUE("9/30/20"&amp;RIGHT(BN$1,2))),AND($T755&lt;=DATEVALUE("10/1/20"&amp;RIGHT(BM$1,2)),$U755&gt;=DATEVALUE("9/30/20"&amp;RIGHT(BN$1,2)))),
IF(AND($T755&gt;=DATEVALUE("10/1/20"&amp;RIGHT(BM$1,2)),$U755&lt;=DATEVALUE("9/30/20"&amp;RIGHT(BN$1,2))),NETWORKDAYS($T755,$U755,Holidays!$J$3:$J$937),
IF(AND($T755&lt;DATEVALUE("10/1/20"&amp;RIGHT(BM$1,2)),$U755&lt;=DATEVALUE("9/30/20"&amp;RIGHT(BN$1,2))),NETWORKDAYS(DATEVALUE("10/1/20"&amp;RIGHT(BM$1,2)),$U755,Holidays!$J$3:$J$937),
IF($T755&lt;DATEVALUE("10/1/20"&amp;RIGHT(BM$1,2)),NETWORKDAYS(DATEVALUE("10/1/20"&amp;RIGHT(BM$1,2)),DATEVALUE("9/30/20"&amp;RIGHT(BN$1,2)),Holidays!$J$3:$J$937),
IF($T755&gt;=DATEVALUE("10/1/20"&amp;RIGHT(BM$1,2)),NETWORKDAYS($T755,DATEVALUE("9/30/20"&amp;RIGHT(BN$1,2)),Holidays!$J$3:$J$937),"")))),"")/(NETWORKDAYS($T755,$U755,Holidays!$J$3:$J$937)),0))</f>
        <v/>
      </c>
      <c r="BO755" s="87" t="str">
        <f>IF($Q755="","",IFERROR(IF(OR(AND($T755&gt;=DATEVALUE("10/1/20"&amp;RIGHT(BN$1,2)),$T755&lt;=DATEVALUE("9/30/20"&amp;RIGHT(BO$1,2))),AND($U755&gt;=DATEVALUE("10/1/20"&amp;RIGHT(BN$1,2)),$U755&lt;=DATEVALUE("9/30/20"&amp;RIGHT(BO$1,2))),AND($T755&lt;=DATEVALUE("10/1/20"&amp;RIGHT(BN$1,2)),$U755&gt;=DATEVALUE("9/30/20"&amp;RIGHT(BO$1,2)))),
IF(AND($T755&gt;=DATEVALUE("10/1/20"&amp;RIGHT(BN$1,2)),$U755&lt;=DATEVALUE("9/30/20"&amp;RIGHT(BO$1,2))),NETWORKDAYS($T755,$U755,Holidays!$J$3:$J$937),
IF(AND($T755&lt;DATEVALUE("10/1/20"&amp;RIGHT(BN$1,2)),$U755&lt;=DATEVALUE("9/30/20"&amp;RIGHT(BO$1,2))),NETWORKDAYS(DATEVALUE("10/1/20"&amp;RIGHT(BN$1,2)),$U755,Holidays!$J$3:$J$937),
IF($T755&lt;DATEVALUE("10/1/20"&amp;RIGHT(BN$1,2)),NETWORKDAYS(DATEVALUE("10/1/20"&amp;RIGHT(BN$1,2)),DATEVALUE("9/30/20"&amp;RIGHT(BO$1,2)),Holidays!$J$3:$J$937),
IF($T755&gt;=DATEVALUE("10/1/20"&amp;RIGHT(BN$1,2)),NETWORKDAYS($T755,DATEVALUE("9/30/20"&amp;RIGHT(BO$1,2)),Holidays!$J$3:$J$937),"")))),"")/(NETWORKDAYS($T755,$U755,Holidays!$J$3:$J$937)),0))</f>
        <v/>
      </c>
      <c r="BP755" s="87" t="str">
        <f>IF($Q755="","",IFERROR(IF(OR(AND($T755&gt;=DATEVALUE("10/1/20"&amp;RIGHT(BO$1,2)),$T755&lt;=DATEVALUE("9/30/20"&amp;RIGHT(BP$1,2))),AND($U755&gt;=DATEVALUE("10/1/20"&amp;RIGHT(BO$1,2)),$U755&lt;=DATEVALUE("9/30/20"&amp;RIGHT(BP$1,2))),AND($T755&lt;=DATEVALUE("10/1/20"&amp;RIGHT(BO$1,2)),$U755&gt;=DATEVALUE("9/30/20"&amp;RIGHT(BP$1,2)))),
IF(AND($T755&gt;=DATEVALUE("10/1/20"&amp;RIGHT(BO$1,2)),$U755&lt;=DATEVALUE("9/30/20"&amp;RIGHT(BP$1,2))),NETWORKDAYS($T755,$U755,Holidays!$J$3:$J$937),
IF(AND($T755&lt;DATEVALUE("10/1/20"&amp;RIGHT(BO$1,2)),$U755&lt;=DATEVALUE("9/30/20"&amp;RIGHT(BP$1,2))),NETWORKDAYS(DATEVALUE("10/1/20"&amp;RIGHT(BO$1,2)),$U755,Holidays!$J$3:$J$937),
IF($T755&lt;DATEVALUE("10/1/20"&amp;RIGHT(BO$1,2)),NETWORKDAYS(DATEVALUE("10/1/20"&amp;RIGHT(BO$1,2)),DATEVALUE("9/30/20"&amp;RIGHT(BP$1,2)),Holidays!$J$3:$J$937),
IF($T755&gt;=DATEVALUE("10/1/20"&amp;RIGHT(BO$1,2)),NETWORKDAYS($T755,DATEVALUE("9/30/20"&amp;RIGHT(BP$1,2)),Holidays!$J$3:$J$937),"")))),"")/(NETWORKDAYS($T755,$U755,Holidays!$J$3:$J$937)),0))</f>
        <v/>
      </c>
      <c r="BQ755" s="87" t="str">
        <f>IF($Q755="","",IFERROR(IF(OR(AND($T755&gt;=DATEVALUE("10/1/20"&amp;RIGHT(BP$1,2)),$T755&lt;=DATEVALUE("9/30/20"&amp;RIGHT(BQ$1,2))),AND($U755&gt;=DATEVALUE("10/1/20"&amp;RIGHT(BP$1,2)),$U755&lt;=DATEVALUE("9/30/20"&amp;RIGHT(BQ$1,2))),AND($T755&lt;=DATEVALUE("10/1/20"&amp;RIGHT(BP$1,2)),$U755&gt;=DATEVALUE("9/30/20"&amp;RIGHT(BQ$1,2)))),
IF(AND($T755&gt;=DATEVALUE("10/1/20"&amp;RIGHT(BP$1,2)),$U755&lt;=DATEVALUE("9/30/20"&amp;RIGHT(BQ$1,2))),NETWORKDAYS($T755,$U755,Holidays!$J$3:$J$937),
IF(AND($T755&lt;DATEVALUE("10/1/20"&amp;RIGHT(BP$1,2)),$U755&lt;=DATEVALUE("9/30/20"&amp;RIGHT(BQ$1,2))),NETWORKDAYS(DATEVALUE("10/1/20"&amp;RIGHT(BP$1,2)),$U755,Holidays!$J$3:$J$937),
IF($T755&lt;DATEVALUE("10/1/20"&amp;RIGHT(BP$1,2)),NETWORKDAYS(DATEVALUE("10/1/20"&amp;RIGHT(BP$1,2)),DATEVALUE("9/30/20"&amp;RIGHT(BQ$1,2)),Holidays!$J$3:$J$937),
IF($T755&gt;=DATEVALUE("10/1/20"&amp;RIGHT(BP$1,2)),NETWORKDAYS($T755,DATEVALUE("9/30/20"&amp;RIGHT(BQ$1,2)),Holidays!$J$3:$J$937),"")))),"")/(NETWORKDAYS($T755,$U755,Holidays!$J$3:$J$937)),0))</f>
        <v/>
      </c>
      <c r="BR755" s="87" t="str">
        <f>IF($Q755="","",IFERROR(IF(OR(AND($T755&gt;=DATEVALUE("10/1/20"&amp;RIGHT(BQ$1,2)),$T755&lt;=DATEVALUE("9/30/20"&amp;RIGHT(BR$1,2))),AND($U755&gt;=DATEVALUE("10/1/20"&amp;RIGHT(BQ$1,2)),$U755&lt;=DATEVALUE("9/30/20"&amp;RIGHT(BR$1,2))),AND($T755&lt;=DATEVALUE("10/1/20"&amp;RIGHT(BQ$1,2)),$U755&gt;=DATEVALUE("9/30/20"&amp;RIGHT(BR$1,2)))),
IF(AND($T755&gt;=DATEVALUE("10/1/20"&amp;RIGHT(BQ$1,2)),$U755&lt;=DATEVALUE("9/30/20"&amp;RIGHT(BR$1,2))),NETWORKDAYS($T755,$U755,Holidays!$J$3:$J$937),
IF(AND($T755&lt;DATEVALUE("10/1/20"&amp;RIGHT(BQ$1,2)),$U755&lt;=DATEVALUE("9/30/20"&amp;RIGHT(BR$1,2))),NETWORKDAYS(DATEVALUE("10/1/20"&amp;RIGHT(BQ$1,2)),$U755,Holidays!$J$3:$J$937),
IF($T755&lt;DATEVALUE("10/1/20"&amp;RIGHT(BQ$1,2)),NETWORKDAYS(DATEVALUE("10/1/20"&amp;RIGHT(BQ$1,2)),DATEVALUE("9/30/20"&amp;RIGHT(BR$1,2)),Holidays!$J$3:$J$937),
IF($T755&gt;=DATEVALUE("10/1/20"&amp;RIGHT(BQ$1,2)),NETWORKDAYS($T755,DATEVALUE("9/30/20"&amp;RIGHT(BR$1,2)),Holidays!$J$3:$J$937),"")))),"")/(NETWORKDAYS($T755,$U755,Holidays!$J$3:$J$937)),0))</f>
        <v/>
      </c>
      <c r="BS755" s="87" t="str">
        <f>IF($Q755="","",IFERROR(IF(OR(AND($T755&gt;=DATEVALUE("10/1/20"&amp;RIGHT(BR$1,2)),$T755&lt;=DATEVALUE("9/30/20"&amp;RIGHT(BS$1,2))),AND($U755&gt;=DATEVALUE("10/1/20"&amp;RIGHT(BR$1,2)),$U755&lt;=DATEVALUE("9/30/20"&amp;RIGHT(BS$1,2))),AND($T755&lt;=DATEVALUE("10/1/20"&amp;RIGHT(BR$1,2)),$U755&gt;=DATEVALUE("9/30/20"&amp;RIGHT(BS$1,2)))),
IF(AND($T755&gt;=DATEVALUE("10/1/20"&amp;RIGHT(BR$1,2)),$U755&lt;=DATEVALUE("9/30/20"&amp;RIGHT(BS$1,2))),NETWORKDAYS($T755,$U755,Holidays!$J$3:$J$937),
IF(AND($T755&lt;DATEVALUE("10/1/20"&amp;RIGHT(BR$1,2)),$U755&lt;=DATEVALUE("9/30/20"&amp;RIGHT(BS$1,2))),NETWORKDAYS(DATEVALUE("10/1/20"&amp;RIGHT(BR$1,2)),$U755,Holidays!$J$3:$J$937),
IF($T755&lt;DATEVALUE("10/1/20"&amp;RIGHT(BR$1,2)),NETWORKDAYS(DATEVALUE("10/1/20"&amp;RIGHT(BR$1,2)),DATEVALUE("9/30/20"&amp;RIGHT(BS$1,2)),Holidays!$J$3:$J$937),
IF($T755&gt;=DATEVALUE("10/1/20"&amp;RIGHT(BR$1,2)),NETWORKDAYS($T755,DATEVALUE("9/30/20"&amp;RIGHT(BS$1,2)),Holidays!$J$3:$J$937),"")))),"")/(NETWORKDAYS($T755,$U755,Holidays!$J$3:$J$937)),0))</f>
        <v/>
      </c>
      <c r="BT755" s="87" t="str">
        <f>IF($Q755="","",IFERROR(IF(OR(AND($T755&gt;=DATEVALUE("10/1/20"&amp;RIGHT(BS$1,2)),$T755&lt;=DATEVALUE("9/30/20"&amp;RIGHT(BT$1,2))),AND($U755&gt;=DATEVALUE("10/1/20"&amp;RIGHT(BS$1,2)),$U755&lt;=DATEVALUE("9/30/20"&amp;RIGHT(BT$1,2))),AND($T755&lt;=DATEVALUE("10/1/20"&amp;RIGHT(BS$1,2)),$U755&gt;=DATEVALUE("9/30/20"&amp;RIGHT(BT$1,2)))),
IF(AND($T755&gt;=DATEVALUE("10/1/20"&amp;RIGHT(BS$1,2)),$U755&lt;=DATEVALUE("9/30/20"&amp;RIGHT(BT$1,2))),NETWORKDAYS($T755,$U755,Holidays!$J$3:$J$937),
IF(AND($T755&lt;DATEVALUE("10/1/20"&amp;RIGHT(BS$1,2)),$U755&lt;=DATEVALUE("9/30/20"&amp;RIGHT(BT$1,2))),NETWORKDAYS(DATEVALUE("10/1/20"&amp;RIGHT(BS$1,2)),$U755,Holidays!$J$3:$J$937),
IF($T755&lt;DATEVALUE("10/1/20"&amp;RIGHT(BS$1,2)),NETWORKDAYS(DATEVALUE("10/1/20"&amp;RIGHT(BS$1,2)),DATEVALUE("9/30/20"&amp;RIGHT(BT$1,2)),Holidays!$J$3:$J$937),
IF($T755&gt;=DATEVALUE("10/1/20"&amp;RIGHT(BS$1,2)),NETWORKDAYS($T755,DATEVALUE("9/30/20"&amp;RIGHT(BT$1,2)),Holidays!$J$3:$J$937),"")))),"")/(NETWORKDAYS($T755,$U755,Holidays!$J$3:$J$937)),0))</f>
        <v/>
      </c>
      <c r="BU755" s="87" t="str">
        <f>IF($Q755="","",IFERROR(IF(OR(AND($T755&gt;=DATEVALUE("10/1/20"&amp;RIGHT(BT$1,2)),$T755&lt;=DATEVALUE("9/30/20"&amp;RIGHT(BU$1,2))),AND($U755&gt;=DATEVALUE("10/1/20"&amp;RIGHT(BT$1,2)),$U755&lt;=DATEVALUE("9/30/20"&amp;RIGHT(BU$1,2))),AND($T755&lt;=DATEVALUE("10/1/20"&amp;RIGHT(BT$1,2)),$U755&gt;=DATEVALUE("9/30/20"&amp;RIGHT(BU$1,2)))),
IF(AND($T755&gt;=DATEVALUE("10/1/20"&amp;RIGHT(BT$1,2)),$U755&lt;=DATEVALUE("9/30/20"&amp;RIGHT(BU$1,2))),NETWORKDAYS($T755,$U755,Holidays!$J$3:$J$937),
IF(AND($T755&lt;DATEVALUE("10/1/20"&amp;RIGHT(BT$1,2)),$U755&lt;=DATEVALUE("9/30/20"&amp;RIGHT(BU$1,2))),NETWORKDAYS(DATEVALUE("10/1/20"&amp;RIGHT(BT$1,2)),$U755,Holidays!$J$3:$J$937),
IF($T755&lt;DATEVALUE("10/1/20"&amp;RIGHT(BT$1,2)),NETWORKDAYS(DATEVALUE("10/1/20"&amp;RIGHT(BT$1,2)),DATEVALUE("9/30/20"&amp;RIGHT(BU$1,2)),Holidays!$J$3:$J$937),
IF($T755&gt;=DATEVALUE("10/1/20"&amp;RIGHT(BT$1,2)),NETWORKDAYS($T755,DATEVALUE("9/30/20"&amp;RIGHT(BU$1,2)),Holidays!$J$3:$J$937),"")))),"")/(NETWORKDAYS($T755,$U755,Holidays!$J$3:$J$937)),0))</f>
        <v/>
      </c>
      <c r="BV755" s="87" t="str">
        <f>IF($Q755="","",IFERROR(IF(OR(AND($T755&gt;=DATEVALUE("10/1/20"&amp;RIGHT(BU$1,2)),$T755&lt;=DATEVALUE("9/30/20"&amp;RIGHT(BV$1,2))),AND($U755&gt;=DATEVALUE("10/1/20"&amp;RIGHT(BU$1,2)),$U755&lt;=DATEVALUE("9/30/20"&amp;RIGHT(BV$1,2))),AND($T755&lt;=DATEVALUE("10/1/20"&amp;RIGHT(BU$1,2)),$U755&gt;=DATEVALUE("9/30/20"&amp;RIGHT(BV$1,2)))),
IF(AND($T755&gt;=DATEVALUE("10/1/20"&amp;RIGHT(BU$1,2)),$U755&lt;=DATEVALUE("9/30/20"&amp;RIGHT(BV$1,2))),NETWORKDAYS($T755,$U755,Holidays!$J$3:$J$937),
IF(AND($T755&lt;DATEVALUE("10/1/20"&amp;RIGHT(BU$1,2)),$U755&lt;=DATEVALUE("9/30/20"&amp;RIGHT(BV$1,2))),NETWORKDAYS(DATEVALUE("10/1/20"&amp;RIGHT(BU$1,2)),$U755,Holidays!$J$3:$J$937),
IF($T755&lt;DATEVALUE("10/1/20"&amp;RIGHT(BU$1,2)),NETWORKDAYS(DATEVALUE("10/1/20"&amp;RIGHT(BU$1,2)),DATEVALUE("9/30/20"&amp;RIGHT(BV$1,2)),Holidays!$J$3:$J$937),
IF($T755&gt;=DATEVALUE("10/1/20"&amp;RIGHT(BU$1,2)),NETWORKDAYS($T755,DATEVALUE("9/30/20"&amp;RIGHT(BV$1,2)),Holidays!$J$3:$J$937),"")))),"")/(NETWORKDAYS($T755,$U755,Holidays!$J$3:$J$937)),0))</f>
        <v/>
      </c>
      <c r="BW755" s="87" t="str">
        <f>IF($Q755="","",IFERROR(IF(OR(AND($T755&gt;=DATEVALUE("10/1/20"&amp;RIGHT(BV$1,2)),$T755&lt;=DATEVALUE("9/30/20"&amp;RIGHT(BW$1,2))),AND($U755&gt;=DATEVALUE("10/1/20"&amp;RIGHT(BV$1,2)),$U755&lt;=DATEVALUE("9/30/20"&amp;RIGHT(BW$1,2))),AND($T755&lt;=DATEVALUE("10/1/20"&amp;RIGHT(BV$1,2)),$U755&gt;=DATEVALUE("9/30/20"&amp;RIGHT(BW$1,2)))),
IF(AND($T755&gt;=DATEVALUE("10/1/20"&amp;RIGHT(BV$1,2)),$U755&lt;=DATEVALUE("9/30/20"&amp;RIGHT(BW$1,2))),NETWORKDAYS($T755,$U755,Holidays!$J$3:$J$937),
IF(AND($T755&lt;DATEVALUE("10/1/20"&amp;RIGHT(BV$1,2)),$U755&lt;=DATEVALUE("9/30/20"&amp;RIGHT(BW$1,2))),NETWORKDAYS(DATEVALUE("10/1/20"&amp;RIGHT(BV$1,2)),$U755,Holidays!$J$3:$J$937),
IF($T755&lt;DATEVALUE("10/1/20"&amp;RIGHT(BV$1,2)),NETWORKDAYS(DATEVALUE("10/1/20"&amp;RIGHT(BV$1,2)),DATEVALUE("9/30/20"&amp;RIGHT(BW$1,2)),Holidays!$J$3:$J$937),
IF($T755&gt;=DATEVALUE("10/1/20"&amp;RIGHT(BV$1,2)),NETWORKDAYS($T755,DATEVALUE("9/30/20"&amp;RIGHT(BW$1,2)),Holidays!$J$3:$J$937),"")))),"")/(NETWORKDAYS($T755,$U755,Holidays!$J$3:$J$937)),0))</f>
        <v/>
      </c>
      <c r="BX755" s="87" t="str">
        <f>IF($Q755="","",IFERROR(IF(OR(AND($T755&gt;=DATEVALUE("10/1/20"&amp;RIGHT(BW$1,2)),$T755&lt;=DATEVALUE("9/30/20"&amp;RIGHT(BX$1,2))),AND($U755&gt;=DATEVALUE("10/1/20"&amp;RIGHT(BW$1,2)),$U755&lt;=DATEVALUE("9/30/20"&amp;RIGHT(BX$1,2))),AND($T755&lt;=DATEVALUE("10/1/20"&amp;RIGHT(BW$1,2)),$U755&gt;=DATEVALUE("9/30/20"&amp;RIGHT(BX$1,2)))),
IF(AND($T755&gt;=DATEVALUE("10/1/20"&amp;RIGHT(BW$1,2)),$U755&lt;=DATEVALUE("9/30/20"&amp;RIGHT(BX$1,2))),NETWORKDAYS($T755,$U755,Holidays!$J$3:$J$937),
IF(AND($T755&lt;DATEVALUE("10/1/20"&amp;RIGHT(BW$1,2)),$U755&lt;=DATEVALUE("9/30/20"&amp;RIGHT(BX$1,2))),NETWORKDAYS(DATEVALUE("10/1/20"&amp;RIGHT(BW$1,2)),$U755,Holidays!$J$3:$J$937),
IF($T755&lt;DATEVALUE("10/1/20"&amp;RIGHT(BW$1,2)),NETWORKDAYS(DATEVALUE("10/1/20"&amp;RIGHT(BW$1,2)),DATEVALUE("9/30/20"&amp;RIGHT(BX$1,2)),Holidays!$J$3:$J$937),
IF($T755&gt;=DATEVALUE("10/1/20"&amp;RIGHT(BW$1,2)),NETWORKDAYS($T755,DATEVALUE("9/30/20"&amp;RIGHT(BX$1,2)),Holidays!$J$3:$J$937),"")))),"")/(NETWORKDAYS($T755,$U755,Holidays!$J$3:$J$937)),0))</f>
        <v/>
      </c>
      <c r="BY755" s="87" t="str">
        <f>IF($Q755="","",IFERROR(IF(OR(AND($T755&gt;=DATEVALUE("10/1/20"&amp;RIGHT(BX$1,2)),$T755&lt;=DATEVALUE("9/30/20"&amp;RIGHT(BY$1,2))),AND($U755&gt;=DATEVALUE("10/1/20"&amp;RIGHT(BX$1,2)),$U755&lt;=DATEVALUE("9/30/20"&amp;RIGHT(BY$1,2))),AND($T755&lt;=DATEVALUE("10/1/20"&amp;RIGHT(BX$1,2)),$U755&gt;=DATEVALUE("9/30/20"&amp;RIGHT(BY$1,2)))),
IF(AND($T755&gt;=DATEVALUE("10/1/20"&amp;RIGHT(BX$1,2)),$U755&lt;=DATEVALUE("9/30/20"&amp;RIGHT(BY$1,2))),NETWORKDAYS($T755,$U755,Holidays!$J$3:$J$937),
IF(AND($T755&lt;DATEVALUE("10/1/20"&amp;RIGHT(BX$1,2)),$U755&lt;=DATEVALUE("9/30/20"&amp;RIGHT(BY$1,2))),NETWORKDAYS(DATEVALUE("10/1/20"&amp;RIGHT(BX$1,2)),$U755,Holidays!$J$3:$J$937),
IF($T755&lt;DATEVALUE("10/1/20"&amp;RIGHT(BX$1,2)),NETWORKDAYS(DATEVALUE("10/1/20"&amp;RIGHT(BX$1,2)),DATEVALUE("9/30/20"&amp;RIGHT(BY$1,2)),Holidays!$J$3:$J$937),
IF($T755&gt;=DATEVALUE("10/1/20"&amp;RIGHT(BX$1,2)),NETWORKDAYS($T755,DATEVALUE("9/30/20"&amp;RIGHT(BY$1,2)),Holidays!$J$3:$J$937),"")))),"")/(NETWORKDAYS($T755,$U755,Holidays!$J$3:$J$937)),0))</f>
        <v/>
      </c>
      <c r="BZ755" s="87" t="str">
        <f>IF($Q755="","",IFERROR(IF(OR(AND($T755&gt;=DATEVALUE("10/1/20"&amp;RIGHT(BY$1,2)),$T755&lt;=DATEVALUE("9/30/20"&amp;RIGHT(BZ$1,2))),AND($U755&gt;=DATEVALUE("10/1/20"&amp;RIGHT(BY$1,2)),$U755&lt;=DATEVALUE("9/30/20"&amp;RIGHT(BZ$1,2))),AND($T755&lt;=DATEVALUE("10/1/20"&amp;RIGHT(BY$1,2)),$U755&gt;=DATEVALUE("9/30/20"&amp;RIGHT(BZ$1,2)))),
IF(AND($T755&gt;=DATEVALUE("10/1/20"&amp;RIGHT(BY$1,2)),$U755&lt;=DATEVALUE("9/30/20"&amp;RIGHT(BZ$1,2))),NETWORKDAYS($T755,$U755,Holidays!$J$3:$J$937),
IF(AND($T755&lt;DATEVALUE("10/1/20"&amp;RIGHT(BY$1,2)),$U755&lt;=DATEVALUE("9/30/20"&amp;RIGHT(BZ$1,2))),NETWORKDAYS(DATEVALUE("10/1/20"&amp;RIGHT(BY$1,2)),$U755,Holidays!$J$3:$J$937),
IF($T755&lt;DATEVALUE("10/1/20"&amp;RIGHT(BY$1,2)),NETWORKDAYS(DATEVALUE("10/1/20"&amp;RIGHT(BY$1,2)),DATEVALUE("9/30/20"&amp;RIGHT(BZ$1,2)),Holidays!$J$3:$J$937),
IF($T755&gt;=DATEVALUE("10/1/20"&amp;RIGHT(BY$1,2)),NETWORKDAYS($T755,DATEVALUE("9/30/20"&amp;RIGHT(BZ$1,2)),Holidays!$J$3:$J$937),"")))),"")/(NETWORKDAYS($T755,$U755,Holidays!$J$3:$J$937)),0))</f>
        <v/>
      </c>
      <c r="CA755" s="87" t="str">
        <f>IF($Q755="","",IFERROR(IF(OR(AND($T755&gt;=DATEVALUE("10/1/20"&amp;RIGHT(BZ$1,2)),$T755&lt;=DATEVALUE("9/30/20"&amp;RIGHT(CA$1,2))),AND($U755&gt;=DATEVALUE("10/1/20"&amp;RIGHT(BZ$1,2)),$U755&lt;=DATEVALUE("9/30/20"&amp;RIGHT(CA$1,2))),AND($T755&lt;=DATEVALUE("10/1/20"&amp;RIGHT(BZ$1,2)),$U755&gt;=DATEVALUE("9/30/20"&amp;RIGHT(CA$1,2)))),
IF(AND($T755&gt;=DATEVALUE("10/1/20"&amp;RIGHT(BZ$1,2)),$U755&lt;=DATEVALUE("9/30/20"&amp;RIGHT(CA$1,2))),NETWORKDAYS($T755,$U755,Holidays!$J$3:$J$937),
IF(AND($T755&lt;DATEVALUE("10/1/20"&amp;RIGHT(BZ$1,2)),$U755&lt;=DATEVALUE("9/30/20"&amp;RIGHT(CA$1,2))),NETWORKDAYS(DATEVALUE("10/1/20"&amp;RIGHT(BZ$1,2)),$U755,Holidays!$J$3:$J$937),
IF($T755&lt;DATEVALUE("10/1/20"&amp;RIGHT(BZ$1,2)),NETWORKDAYS(DATEVALUE("10/1/20"&amp;RIGHT(BZ$1,2)),DATEVALUE("9/30/20"&amp;RIGHT(CA$1,2)),Holidays!$J$3:$J$937),
IF($T755&gt;=DATEVALUE("10/1/20"&amp;RIGHT(BZ$1,2)),NETWORKDAYS($T755,DATEVALUE("9/30/20"&amp;RIGHT(CA$1,2)),Holidays!$J$3:$J$937),"")))),"")/(NETWORKDAYS($T755,$U755,Holidays!$J$3:$J$937)),0))</f>
        <v/>
      </c>
      <c r="CB755" s="87" t="str">
        <f>IF($Q755="","",IFERROR(IF(OR(AND($T755&gt;=DATEVALUE("10/1/20"&amp;RIGHT(CA$1,2)),$T755&lt;=DATEVALUE("9/30/20"&amp;RIGHT(CB$1,2))),AND($U755&gt;=DATEVALUE("10/1/20"&amp;RIGHT(CA$1,2)),$U755&lt;=DATEVALUE("9/30/20"&amp;RIGHT(CB$1,2))),AND($T755&lt;=DATEVALUE("10/1/20"&amp;RIGHT(CA$1,2)),$U755&gt;=DATEVALUE("9/30/20"&amp;RIGHT(CB$1,2)))),
IF(AND($T755&gt;=DATEVALUE("10/1/20"&amp;RIGHT(CA$1,2)),$U755&lt;=DATEVALUE("9/30/20"&amp;RIGHT(CB$1,2))),NETWORKDAYS($T755,$U755,Holidays!$J$3:$J$937),
IF(AND($T755&lt;DATEVALUE("10/1/20"&amp;RIGHT(CA$1,2)),$U755&lt;=DATEVALUE("9/30/20"&amp;RIGHT(CB$1,2))),NETWORKDAYS(DATEVALUE("10/1/20"&amp;RIGHT(CA$1,2)),$U755,Holidays!$J$3:$J$937),
IF($T755&lt;DATEVALUE("10/1/20"&amp;RIGHT(CA$1,2)),NETWORKDAYS(DATEVALUE("10/1/20"&amp;RIGHT(CA$1,2)),DATEVALUE("9/30/20"&amp;RIGHT(CB$1,2)),Holidays!$J$3:$J$937),
IF($T755&gt;=DATEVALUE("10/1/20"&amp;RIGHT(CA$1,2)),NETWORKDAYS($T755,DATEVALUE("9/30/20"&amp;RIGHT(CB$1,2)),Holidays!$J$3:$J$937),"")))),"")/(NETWORKDAYS($T755,$U755,Holidays!$J$3:$J$937)),0))</f>
        <v/>
      </c>
    </row>
    <row r="756" spans="1:80">
      <c r="A756" s="97"/>
      <c r="B756" s="98" t="str">
        <f ca="1">IF(NOT($A756=""),OFFSET('WBS Reference &amp; User Procedure'!$A$1,MATCH($A756,'WBS Reference &amp; User Procedure'!$A:$A,0)-1,1),"")</f>
        <v/>
      </c>
      <c r="D756" s="97"/>
      <c r="T756" s="104" t="str">
        <f>IF(NOT(Q756=""),IF(NOT($S756=""),$S756,#REF!),"")</f>
        <v/>
      </c>
      <c r="U756" s="104" t="str">
        <f>IF(NOT(Q756=""),WORKDAY(T756,Q756,Holidays!$J$3:$J$937),"")</f>
        <v/>
      </c>
      <c r="V756" s="104"/>
      <c r="W756" s="104"/>
      <c r="X756" s="101" t="str">
        <f t="shared" si="167"/>
        <v/>
      </c>
      <c r="AL756" s="87" t="str">
        <f t="shared" ca="1" si="164"/>
        <v/>
      </c>
      <c r="AN756" s="87" t="str">
        <f t="shared" ref="AN756:AW765" ca="1" si="170">IF($Q756="","",IFERROR(OFFSET(INDIRECT("'"&amp;KEY_RESOURCE_STRUCTURE_TAB&amp;"'!"&amp;KEY_RATE_SET_INDEX&amp;""),$AL756-1,COLUMN()-34),0))</f>
        <v/>
      </c>
      <c r="AO756" s="87" t="str">
        <f t="shared" ca="1" si="170"/>
        <v/>
      </c>
      <c r="AP756" s="87" t="str">
        <f t="shared" ca="1" si="170"/>
        <v/>
      </c>
      <c r="AQ756" s="87" t="str">
        <f t="shared" ca="1" si="170"/>
        <v/>
      </c>
      <c r="AR756" s="87" t="str">
        <f t="shared" ca="1" si="170"/>
        <v/>
      </c>
      <c r="AS756" s="87" t="str">
        <f t="shared" ca="1" si="170"/>
        <v/>
      </c>
      <c r="AT756" s="87" t="str">
        <f t="shared" ca="1" si="170"/>
        <v/>
      </c>
      <c r="AU756" s="87" t="str">
        <f t="shared" ca="1" si="170"/>
        <v/>
      </c>
      <c r="AV756" s="87" t="str">
        <f t="shared" ca="1" si="170"/>
        <v/>
      </c>
      <c r="AW756" s="87" t="str">
        <f t="shared" ca="1" si="170"/>
        <v/>
      </c>
      <c r="AX756" s="87" t="str">
        <f t="shared" ref="AX756:BG765" ca="1" si="171">IF($Q756="","",IFERROR(OFFSET(INDIRECT("'"&amp;KEY_RESOURCE_STRUCTURE_TAB&amp;"'!"&amp;KEY_RATE_SET_INDEX&amp;""),$AL756-1,COLUMN()-34),0))</f>
        <v/>
      </c>
      <c r="AY756" s="87" t="str">
        <f t="shared" ca="1" si="171"/>
        <v/>
      </c>
      <c r="AZ756" s="87" t="str">
        <f t="shared" ca="1" si="171"/>
        <v/>
      </c>
      <c r="BA756" s="87" t="str">
        <f t="shared" ca="1" si="171"/>
        <v/>
      </c>
      <c r="BB756" s="87" t="str">
        <f t="shared" ca="1" si="171"/>
        <v/>
      </c>
      <c r="BC756" s="87" t="str">
        <f t="shared" ca="1" si="171"/>
        <v/>
      </c>
      <c r="BD756" s="87" t="str">
        <f t="shared" ca="1" si="171"/>
        <v/>
      </c>
      <c r="BE756" s="87" t="str">
        <f t="shared" ca="1" si="171"/>
        <v/>
      </c>
      <c r="BF756" s="87" t="str">
        <f t="shared" ca="1" si="171"/>
        <v/>
      </c>
      <c r="BG756" s="87" t="str">
        <f t="shared" ca="1" si="171"/>
        <v/>
      </c>
      <c r="BI756" s="87" t="str">
        <f>IF($Q756="","",IFERROR(IF(OR(AND($T756&gt;=DATEVALUE("10/1/20"&amp;RIGHT(BH$1,2)),$T756&lt;=DATEVALUE("9/30/20"&amp;RIGHT(BI$1,2))),AND($U756&gt;=DATEVALUE("10/1/20"&amp;RIGHT(BH$1,2)),$U756&lt;=DATEVALUE("9/30/20"&amp;RIGHT(BI$1,2))),AND($T756&lt;=DATEVALUE("10/1/20"&amp;RIGHT(BH$1,2)),$U756&gt;=DATEVALUE("9/30/20"&amp;RIGHT(BI$1,2)))),
IF(AND($T756&gt;=DATEVALUE("10/1/20"&amp;RIGHT(BH$1,2)),$U756&lt;=DATEVALUE("9/30/20"&amp;RIGHT(BI$1,2))),NETWORKDAYS($T756,$U756,Holidays!$J$3:$J$937),
IF(AND($T756&lt;DATEVALUE("10/1/20"&amp;RIGHT(BH$1,2)),$U756&lt;=DATEVALUE("9/30/20"&amp;RIGHT(BI$1,2))),NETWORKDAYS(DATEVALUE("10/1/20"&amp;RIGHT(BH$1,2)),$U756,Holidays!$J$3:$J$937),
IF($T756&lt;DATEVALUE("10/1/20"&amp;RIGHT(BH$1,2)),NETWORKDAYS(DATEVALUE("10/1/20"&amp;RIGHT(BH$1,2)),DATEVALUE("9/30/20"&amp;RIGHT(BI$1,2)),Holidays!$J$3:$J$937),
IF($T756&gt;=DATEVALUE("10/1/20"&amp;RIGHT(BH$1,2)),NETWORKDAYS($T756,DATEVALUE("9/30/20"&amp;RIGHT(BI$1,2)),Holidays!$J$3:$J$937),"")))),"")/(NETWORKDAYS($T756,$U756,Holidays!$J$3:$J$937)),0))</f>
        <v/>
      </c>
      <c r="BJ756" s="87" t="str">
        <f>IF($Q756="","",IFERROR(IF(OR(AND($T756&gt;=DATEVALUE("10/1/20"&amp;RIGHT(BI$1,2)),$T756&lt;=DATEVALUE("9/30/20"&amp;RIGHT(BJ$1,2))),AND($U756&gt;=DATEVALUE("10/1/20"&amp;RIGHT(BI$1,2)),$U756&lt;=DATEVALUE("9/30/20"&amp;RIGHT(BJ$1,2))),AND($T756&lt;=DATEVALUE("10/1/20"&amp;RIGHT(BI$1,2)),$U756&gt;=DATEVALUE("9/30/20"&amp;RIGHT(BJ$1,2)))),
IF(AND($T756&gt;=DATEVALUE("10/1/20"&amp;RIGHT(BI$1,2)),$U756&lt;=DATEVALUE("9/30/20"&amp;RIGHT(BJ$1,2))),NETWORKDAYS($T756,$U756,Holidays!$J$3:$J$937),
IF(AND($T756&lt;DATEVALUE("10/1/20"&amp;RIGHT(BI$1,2)),$U756&lt;=DATEVALUE("9/30/20"&amp;RIGHT(BJ$1,2))),NETWORKDAYS(DATEVALUE("10/1/20"&amp;RIGHT(BI$1,2)),$U756,Holidays!$J$3:$J$937),
IF($T756&lt;DATEVALUE("10/1/20"&amp;RIGHT(BI$1,2)),NETWORKDAYS(DATEVALUE("10/1/20"&amp;RIGHT(BI$1,2)),DATEVALUE("9/30/20"&amp;RIGHT(BJ$1,2)),Holidays!$J$3:$J$937),
IF($T756&gt;=DATEVALUE("10/1/20"&amp;RIGHT(BI$1,2)),NETWORKDAYS($T756,DATEVALUE("9/30/20"&amp;RIGHT(BJ$1,2)),Holidays!$J$3:$J$937),"")))),"")/(NETWORKDAYS($T756,$U756,Holidays!$J$3:$J$937)),0))</f>
        <v/>
      </c>
      <c r="BK756" s="87" t="str">
        <f>IF($Q756="","",IFERROR(IF(OR(AND($T756&gt;=DATEVALUE("10/1/20"&amp;RIGHT(BJ$1,2)),$T756&lt;=DATEVALUE("9/30/20"&amp;RIGHT(BK$1,2))),AND($U756&gt;=DATEVALUE("10/1/20"&amp;RIGHT(BJ$1,2)),$U756&lt;=DATEVALUE("9/30/20"&amp;RIGHT(BK$1,2))),AND($T756&lt;=DATEVALUE("10/1/20"&amp;RIGHT(BJ$1,2)),$U756&gt;=DATEVALUE("9/30/20"&amp;RIGHT(BK$1,2)))),
IF(AND($T756&gt;=DATEVALUE("10/1/20"&amp;RIGHT(BJ$1,2)),$U756&lt;=DATEVALUE("9/30/20"&amp;RIGHT(BK$1,2))),NETWORKDAYS($T756,$U756,Holidays!$J$3:$J$937),
IF(AND($T756&lt;DATEVALUE("10/1/20"&amp;RIGHT(BJ$1,2)),$U756&lt;=DATEVALUE("9/30/20"&amp;RIGHT(BK$1,2))),NETWORKDAYS(DATEVALUE("10/1/20"&amp;RIGHT(BJ$1,2)),$U756,Holidays!$J$3:$J$937),
IF($T756&lt;DATEVALUE("10/1/20"&amp;RIGHT(BJ$1,2)),NETWORKDAYS(DATEVALUE("10/1/20"&amp;RIGHT(BJ$1,2)),DATEVALUE("9/30/20"&amp;RIGHT(BK$1,2)),Holidays!$J$3:$J$937),
IF($T756&gt;=DATEVALUE("10/1/20"&amp;RIGHT(BJ$1,2)),NETWORKDAYS($T756,DATEVALUE("9/30/20"&amp;RIGHT(BK$1,2)),Holidays!$J$3:$J$937),"")))),"")/(NETWORKDAYS($T756,$U756,Holidays!$J$3:$J$937)),0))</f>
        <v/>
      </c>
      <c r="BL756" s="87" t="str">
        <f>IF($Q756="","",IFERROR(IF(OR(AND($T756&gt;=DATEVALUE("10/1/20"&amp;RIGHT(BK$1,2)),$T756&lt;=DATEVALUE("9/30/20"&amp;RIGHT(BL$1,2))),AND($U756&gt;=DATEVALUE("10/1/20"&amp;RIGHT(BK$1,2)),$U756&lt;=DATEVALUE("9/30/20"&amp;RIGHT(BL$1,2))),AND($T756&lt;=DATEVALUE("10/1/20"&amp;RIGHT(BK$1,2)),$U756&gt;=DATEVALUE("9/30/20"&amp;RIGHT(BL$1,2)))),
IF(AND($T756&gt;=DATEVALUE("10/1/20"&amp;RIGHT(BK$1,2)),$U756&lt;=DATEVALUE("9/30/20"&amp;RIGHT(BL$1,2))),NETWORKDAYS($T756,$U756,Holidays!$J$3:$J$937),
IF(AND($T756&lt;DATEVALUE("10/1/20"&amp;RIGHT(BK$1,2)),$U756&lt;=DATEVALUE("9/30/20"&amp;RIGHT(BL$1,2))),NETWORKDAYS(DATEVALUE("10/1/20"&amp;RIGHT(BK$1,2)),$U756,Holidays!$J$3:$J$937),
IF($T756&lt;DATEVALUE("10/1/20"&amp;RIGHT(BK$1,2)),NETWORKDAYS(DATEVALUE("10/1/20"&amp;RIGHT(BK$1,2)),DATEVALUE("9/30/20"&amp;RIGHT(BL$1,2)),Holidays!$J$3:$J$937),
IF($T756&gt;=DATEVALUE("10/1/20"&amp;RIGHT(BK$1,2)),NETWORKDAYS($T756,DATEVALUE("9/30/20"&amp;RIGHT(BL$1,2)),Holidays!$J$3:$J$937),"")))),"")/(NETWORKDAYS($T756,$U756,Holidays!$J$3:$J$937)),0))</f>
        <v/>
      </c>
      <c r="BM756" s="87" t="str">
        <f>IF($Q756="","",IFERROR(IF(OR(AND($T756&gt;=DATEVALUE("10/1/20"&amp;RIGHT(BL$1,2)),$T756&lt;=DATEVALUE("9/30/20"&amp;RIGHT(BM$1,2))),AND($U756&gt;=DATEVALUE("10/1/20"&amp;RIGHT(BL$1,2)),$U756&lt;=DATEVALUE("9/30/20"&amp;RIGHT(BM$1,2))),AND($T756&lt;=DATEVALUE("10/1/20"&amp;RIGHT(BL$1,2)),$U756&gt;=DATEVALUE("9/30/20"&amp;RIGHT(BM$1,2)))),
IF(AND($T756&gt;=DATEVALUE("10/1/20"&amp;RIGHT(BL$1,2)),$U756&lt;=DATEVALUE("9/30/20"&amp;RIGHT(BM$1,2))),NETWORKDAYS($T756,$U756,Holidays!$J$3:$J$937),
IF(AND($T756&lt;DATEVALUE("10/1/20"&amp;RIGHT(BL$1,2)),$U756&lt;=DATEVALUE("9/30/20"&amp;RIGHT(BM$1,2))),NETWORKDAYS(DATEVALUE("10/1/20"&amp;RIGHT(BL$1,2)),$U756,Holidays!$J$3:$J$937),
IF($T756&lt;DATEVALUE("10/1/20"&amp;RIGHT(BL$1,2)),NETWORKDAYS(DATEVALUE("10/1/20"&amp;RIGHT(BL$1,2)),DATEVALUE("9/30/20"&amp;RIGHT(BM$1,2)),Holidays!$J$3:$J$937),
IF($T756&gt;=DATEVALUE("10/1/20"&amp;RIGHT(BL$1,2)),NETWORKDAYS($T756,DATEVALUE("9/30/20"&amp;RIGHT(BM$1,2)),Holidays!$J$3:$J$937),"")))),"")/(NETWORKDAYS($T756,$U756,Holidays!$J$3:$J$937)),0))</f>
        <v/>
      </c>
      <c r="BN756" s="87" t="str">
        <f>IF($Q756="","",IFERROR(IF(OR(AND($T756&gt;=DATEVALUE("10/1/20"&amp;RIGHT(BM$1,2)),$T756&lt;=DATEVALUE("9/30/20"&amp;RIGHT(BN$1,2))),AND($U756&gt;=DATEVALUE("10/1/20"&amp;RIGHT(BM$1,2)),$U756&lt;=DATEVALUE("9/30/20"&amp;RIGHT(BN$1,2))),AND($T756&lt;=DATEVALUE("10/1/20"&amp;RIGHT(BM$1,2)),$U756&gt;=DATEVALUE("9/30/20"&amp;RIGHT(BN$1,2)))),
IF(AND($T756&gt;=DATEVALUE("10/1/20"&amp;RIGHT(BM$1,2)),$U756&lt;=DATEVALUE("9/30/20"&amp;RIGHT(BN$1,2))),NETWORKDAYS($T756,$U756,Holidays!$J$3:$J$937),
IF(AND($T756&lt;DATEVALUE("10/1/20"&amp;RIGHT(BM$1,2)),$U756&lt;=DATEVALUE("9/30/20"&amp;RIGHT(BN$1,2))),NETWORKDAYS(DATEVALUE("10/1/20"&amp;RIGHT(BM$1,2)),$U756,Holidays!$J$3:$J$937),
IF($T756&lt;DATEVALUE("10/1/20"&amp;RIGHT(BM$1,2)),NETWORKDAYS(DATEVALUE("10/1/20"&amp;RIGHT(BM$1,2)),DATEVALUE("9/30/20"&amp;RIGHT(BN$1,2)),Holidays!$J$3:$J$937),
IF($T756&gt;=DATEVALUE("10/1/20"&amp;RIGHT(BM$1,2)),NETWORKDAYS($T756,DATEVALUE("9/30/20"&amp;RIGHT(BN$1,2)),Holidays!$J$3:$J$937),"")))),"")/(NETWORKDAYS($T756,$U756,Holidays!$J$3:$J$937)),0))</f>
        <v/>
      </c>
      <c r="BO756" s="87" t="str">
        <f>IF($Q756="","",IFERROR(IF(OR(AND($T756&gt;=DATEVALUE("10/1/20"&amp;RIGHT(BN$1,2)),$T756&lt;=DATEVALUE("9/30/20"&amp;RIGHT(BO$1,2))),AND($U756&gt;=DATEVALUE("10/1/20"&amp;RIGHT(BN$1,2)),$U756&lt;=DATEVALUE("9/30/20"&amp;RIGHT(BO$1,2))),AND($T756&lt;=DATEVALUE("10/1/20"&amp;RIGHT(BN$1,2)),$U756&gt;=DATEVALUE("9/30/20"&amp;RIGHT(BO$1,2)))),
IF(AND($T756&gt;=DATEVALUE("10/1/20"&amp;RIGHT(BN$1,2)),$U756&lt;=DATEVALUE("9/30/20"&amp;RIGHT(BO$1,2))),NETWORKDAYS($T756,$U756,Holidays!$J$3:$J$937),
IF(AND($T756&lt;DATEVALUE("10/1/20"&amp;RIGHT(BN$1,2)),$U756&lt;=DATEVALUE("9/30/20"&amp;RIGHT(BO$1,2))),NETWORKDAYS(DATEVALUE("10/1/20"&amp;RIGHT(BN$1,2)),$U756,Holidays!$J$3:$J$937),
IF($T756&lt;DATEVALUE("10/1/20"&amp;RIGHT(BN$1,2)),NETWORKDAYS(DATEVALUE("10/1/20"&amp;RIGHT(BN$1,2)),DATEVALUE("9/30/20"&amp;RIGHT(BO$1,2)),Holidays!$J$3:$J$937),
IF($T756&gt;=DATEVALUE("10/1/20"&amp;RIGHT(BN$1,2)),NETWORKDAYS($T756,DATEVALUE("9/30/20"&amp;RIGHT(BO$1,2)),Holidays!$J$3:$J$937),"")))),"")/(NETWORKDAYS($T756,$U756,Holidays!$J$3:$J$937)),0))</f>
        <v/>
      </c>
      <c r="BP756" s="87" t="str">
        <f>IF($Q756="","",IFERROR(IF(OR(AND($T756&gt;=DATEVALUE("10/1/20"&amp;RIGHT(BO$1,2)),$T756&lt;=DATEVALUE("9/30/20"&amp;RIGHT(BP$1,2))),AND($U756&gt;=DATEVALUE("10/1/20"&amp;RIGHT(BO$1,2)),$U756&lt;=DATEVALUE("9/30/20"&amp;RIGHT(BP$1,2))),AND($T756&lt;=DATEVALUE("10/1/20"&amp;RIGHT(BO$1,2)),$U756&gt;=DATEVALUE("9/30/20"&amp;RIGHT(BP$1,2)))),
IF(AND($T756&gt;=DATEVALUE("10/1/20"&amp;RIGHT(BO$1,2)),$U756&lt;=DATEVALUE("9/30/20"&amp;RIGHT(BP$1,2))),NETWORKDAYS($T756,$U756,Holidays!$J$3:$J$937),
IF(AND($T756&lt;DATEVALUE("10/1/20"&amp;RIGHT(BO$1,2)),$U756&lt;=DATEVALUE("9/30/20"&amp;RIGHT(BP$1,2))),NETWORKDAYS(DATEVALUE("10/1/20"&amp;RIGHT(BO$1,2)),$U756,Holidays!$J$3:$J$937),
IF($T756&lt;DATEVALUE("10/1/20"&amp;RIGHT(BO$1,2)),NETWORKDAYS(DATEVALUE("10/1/20"&amp;RIGHT(BO$1,2)),DATEVALUE("9/30/20"&amp;RIGHT(BP$1,2)),Holidays!$J$3:$J$937),
IF($T756&gt;=DATEVALUE("10/1/20"&amp;RIGHT(BO$1,2)),NETWORKDAYS($T756,DATEVALUE("9/30/20"&amp;RIGHT(BP$1,2)),Holidays!$J$3:$J$937),"")))),"")/(NETWORKDAYS($T756,$U756,Holidays!$J$3:$J$937)),0))</f>
        <v/>
      </c>
      <c r="BQ756" s="87" t="str">
        <f>IF($Q756="","",IFERROR(IF(OR(AND($T756&gt;=DATEVALUE("10/1/20"&amp;RIGHT(BP$1,2)),$T756&lt;=DATEVALUE("9/30/20"&amp;RIGHT(BQ$1,2))),AND($U756&gt;=DATEVALUE("10/1/20"&amp;RIGHT(BP$1,2)),$U756&lt;=DATEVALUE("9/30/20"&amp;RIGHT(BQ$1,2))),AND($T756&lt;=DATEVALUE("10/1/20"&amp;RIGHT(BP$1,2)),$U756&gt;=DATEVALUE("9/30/20"&amp;RIGHT(BQ$1,2)))),
IF(AND($T756&gt;=DATEVALUE("10/1/20"&amp;RIGHT(BP$1,2)),$U756&lt;=DATEVALUE("9/30/20"&amp;RIGHT(BQ$1,2))),NETWORKDAYS($T756,$U756,Holidays!$J$3:$J$937),
IF(AND($T756&lt;DATEVALUE("10/1/20"&amp;RIGHT(BP$1,2)),$U756&lt;=DATEVALUE("9/30/20"&amp;RIGHT(BQ$1,2))),NETWORKDAYS(DATEVALUE("10/1/20"&amp;RIGHT(BP$1,2)),$U756,Holidays!$J$3:$J$937),
IF($T756&lt;DATEVALUE("10/1/20"&amp;RIGHT(BP$1,2)),NETWORKDAYS(DATEVALUE("10/1/20"&amp;RIGHT(BP$1,2)),DATEVALUE("9/30/20"&amp;RIGHT(BQ$1,2)),Holidays!$J$3:$J$937),
IF($T756&gt;=DATEVALUE("10/1/20"&amp;RIGHT(BP$1,2)),NETWORKDAYS($T756,DATEVALUE("9/30/20"&amp;RIGHT(BQ$1,2)),Holidays!$J$3:$J$937),"")))),"")/(NETWORKDAYS($T756,$U756,Holidays!$J$3:$J$937)),0))</f>
        <v/>
      </c>
      <c r="BR756" s="87" t="str">
        <f>IF($Q756="","",IFERROR(IF(OR(AND($T756&gt;=DATEVALUE("10/1/20"&amp;RIGHT(BQ$1,2)),$T756&lt;=DATEVALUE("9/30/20"&amp;RIGHT(BR$1,2))),AND($U756&gt;=DATEVALUE("10/1/20"&amp;RIGHT(BQ$1,2)),$U756&lt;=DATEVALUE("9/30/20"&amp;RIGHT(BR$1,2))),AND($T756&lt;=DATEVALUE("10/1/20"&amp;RIGHT(BQ$1,2)),$U756&gt;=DATEVALUE("9/30/20"&amp;RIGHT(BR$1,2)))),
IF(AND($T756&gt;=DATEVALUE("10/1/20"&amp;RIGHT(BQ$1,2)),$U756&lt;=DATEVALUE("9/30/20"&amp;RIGHT(BR$1,2))),NETWORKDAYS($T756,$U756,Holidays!$J$3:$J$937),
IF(AND($T756&lt;DATEVALUE("10/1/20"&amp;RIGHT(BQ$1,2)),$U756&lt;=DATEVALUE("9/30/20"&amp;RIGHT(BR$1,2))),NETWORKDAYS(DATEVALUE("10/1/20"&amp;RIGHT(BQ$1,2)),$U756,Holidays!$J$3:$J$937),
IF($T756&lt;DATEVALUE("10/1/20"&amp;RIGHT(BQ$1,2)),NETWORKDAYS(DATEVALUE("10/1/20"&amp;RIGHT(BQ$1,2)),DATEVALUE("9/30/20"&amp;RIGHT(BR$1,2)),Holidays!$J$3:$J$937),
IF($T756&gt;=DATEVALUE("10/1/20"&amp;RIGHT(BQ$1,2)),NETWORKDAYS($T756,DATEVALUE("9/30/20"&amp;RIGHT(BR$1,2)),Holidays!$J$3:$J$937),"")))),"")/(NETWORKDAYS($T756,$U756,Holidays!$J$3:$J$937)),0))</f>
        <v/>
      </c>
      <c r="BS756" s="87" t="str">
        <f>IF($Q756="","",IFERROR(IF(OR(AND($T756&gt;=DATEVALUE("10/1/20"&amp;RIGHT(BR$1,2)),$T756&lt;=DATEVALUE("9/30/20"&amp;RIGHT(BS$1,2))),AND($U756&gt;=DATEVALUE("10/1/20"&amp;RIGHT(BR$1,2)),$U756&lt;=DATEVALUE("9/30/20"&amp;RIGHT(BS$1,2))),AND($T756&lt;=DATEVALUE("10/1/20"&amp;RIGHT(BR$1,2)),$U756&gt;=DATEVALUE("9/30/20"&amp;RIGHT(BS$1,2)))),
IF(AND($T756&gt;=DATEVALUE("10/1/20"&amp;RIGHT(BR$1,2)),$U756&lt;=DATEVALUE("9/30/20"&amp;RIGHT(BS$1,2))),NETWORKDAYS($T756,$U756,Holidays!$J$3:$J$937),
IF(AND($T756&lt;DATEVALUE("10/1/20"&amp;RIGHT(BR$1,2)),$U756&lt;=DATEVALUE("9/30/20"&amp;RIGHT(BS$1,2))),NETWORKDAYS(DATEVALUE("10/1/20"&amp;RIGHT(BR$1,2)),$U756,Holidays!$J$3:$J$937),
IF($T756&lt;DATEVALUE("10/1/20"&amp;RIGHT(BR$1,2)),NETWORKDAYS(DATEVALUE("10/1/20"&amp;RIGHT(BR$1,2)),DATEVALUE("9/30/20"&amp;RIGHT(BS$1,2)),Holidays!$J$3:$J$937),
IF($T756&gt;=DATEVALUE("10/1/20"&amp;RIGHT(BR$1,2)),NETWORKDAYS($T756,DATEVALUE("9/30/20"&amp;RIGHT(BS$1,2)),Holidays!$J$3:$J$937),"")))),"")/(NETWORKDAYS($T756,$U756,Holidays!$J$3:$J$937)),0))</f>
        <v/>
      </c>
      <c r="BT756" s="87" t="str">
        <f>IF($Q756="","",IFERROR(IF(OR(AND($T756&gt;=DATEVALUE("10/1/20"&amp;RIGHT(BS$1,2)),$T756&lt;=DATEVALUE("9/30/20"&amp;RIGHT(BT$1,2))),AND($U756&gt;=DATEVALUE("10/1/20"&amp;RIGHT(BS$1,2)),$U756&lt;=DATEVALUE("9/30/20"&amp;RIGHT(BT$1,2))),AND($T756&lt;=DATEVALUE("10/1/20"&amp;RIGHT(BS$1,2)),$U756&gt;=DATEVALUE("9/30/20"&amp;RIGHT(BT$1,2)))),
IF(AND($T756&gt;=DATEVALUE("10/1/20"&amp;RIGHT(BS$1,2)),$U756&lt;=DATEVALUE("9/30/20"&amp;RIGHT(BT$1,2))),NETWORKDAYS($T756,$U756,Holidays!$J$3:$J$937),
IF(AND($T756&lt;DATEVALUE("10/1/20"&amp;RIGHT(BS$1,2)),$U756&lt;=DATEVALUE("9/30/20"&amp;RIGHT(BT$1,2))),NETWORKDAYS(DATEVALUE("10/1/20"&amp;RIGHT(BS$1,2)),$U756,Holidays!$J$3:$J$937),
IF($T756&lt;DATEVALUE("10/1/20"&amp;RIGHT(BS$1,2)),NETWORKDAYS(DATEVALUE("10/1/20"&amp;RIGHT(BS$1,2)),DATEVALUE("9/30/20"&amp;RIGHT(BT$1,2)),Holidays!$J$3:$J$937),
IF($T756&gt;=DATEVALUE("10/1/20"&amp;RIGHT(BS$1,2)),NETWORKDAYS($T756,DATEVALUE("9/30/20"&amp;RIGHT(BT$1,2)),Holidays!$J$3:$J$937),"")))),"")/(NETWORKDAYS($T756,$U756,Holidays!$J$3:$J$937)),0))</f>
        <v/>
      </c>
      <c r="BU756" s="87" t="str">
        <f>IF($Q756="","",IFERROR(IF(OR(AND($T756&gt;=DATEVALUE("10/1/20"&amp;RIGHT(BT$1,2)),$T756&lt;=DATEVALUE("9/30/20"&amp;RIGHT(BU$1,2))),AND($U756&gt;=DATEVALUE("10/1/20"&amp;RIGHT(BT$1,2)),$U756&lt;=DATEVALUE("9/30/20"&amp;RIGHT(BU$1,2))),AND($T756&lt;=DATEVALUE("10/1/20"&amp;RIGHT(BT$1,2)),$U756&gt;=DATEVALUE("9/30/20"&amp;RIGHT(BU$1,2)))),
IF(AND($T756&gt;=DATEVALUE("10/1/20"&amp;RIGHT(BT$1,2)),$U756&lt;=DATEVALUE("9/30/20"&amp;RIGHT(BU$1,2))),NETWORKDAYS($T756,$U756,Holidays!$J$3:$J$937),
IF(AND($T756&lt;DATEVALUE("10/1/20"&amp;RIGHT(BT$1,2)),$U756&lt;=DATEVALUE("9/30/20"&amp;RIGHT(BU$1,2))),NETWORKDAYS(DATEVALUE("10/1/20"&amp;RIGHT(BT$1,2)),$U756,Holidays!$J$3:$J$937),
IF($T756&lt;DATEVALUE("10/1/20"&amp;RIGHT(BT$1,2)),NETWORKDAYS(DATEVALUE("10/1/20"&amp;RIGHT(BT$1,2)),DATEVALUE("9/30/20"&amp;RIGHT(BU$1,2)),Holidays!$J$3:$J$937),
IF($T756&gt;=DATEVALUE("10/1/20"&amp;RIGHT(BT$1,2)),NETWORKDAYS($T756,DATEVALUE("9/30/20"&amp;RIGHT(BU$1,2)),Holidays!$J$3:$J$937),"")))),"")/(NETWORKDAYS($T756,$U756,Holidays!$J$3:$J$937)),0))</f>
        <v/>
      </c>
      <c r="BV756" s="87" t="str">
        <f>IF($Q756="","",IFERROR(IF(OR(AND($T756&gt;=DATEVALUE("10/1/20"&amp;RIGHT(BU$1,2)),$T756&lt;=DATEVALUE("9/30/20"&amp;RIGHT(BV$1,2))),AND($U756&gt;=DATEVALUE("10/1/20"&amp;RIGHT(BU$1,2)),$U756&lt;=DATEVALUE("9/30/20"&amp;RIGHT(BV$1,2))),AND($T756&lt;=DATEVALUE("10/1/20"&amp;RIGHT(BU$1,2)),$U756&gt;=DATEVALUE("9/30/20"&amp;RIGHT(BV$1,2)))),
IF(AND($T756&gt;=DATEVALUE("10/1/20"&amp;RIGHT(BU$1,2)),$U756&lt;=DATEVALUE("9/30/20"&amp;RIGHT(BV$1,2))),NETWORKDAYS($T756,$U756,Holidays!$J$3:$J$937),
IF(AND($T756&lt;DATEVALUE("10/1/20"&amp;RIGHT(BU$1,2)),$U756&lt;=DATEVALUE("9/30/20"&amp;RIGHT(BV$1,2))),NETWORKDAYS(DATEVALUE("10/1/20"&amp;RIGHT(BU$1,2)),$U756,Holidays!$J$3:$J$937),
IF($T756&lt;DATEVALUE("10/1/20"&amp;RIGHT(BU$1,2)),NETWORKDAYS(DATEVALUE("10/1/20"&amp;RIGHT(BU$1,2)),DATEVALUE("9/30/20"&amp;RIGHT(BV$1,2)),Holidays!$J$3:$J$937),
IF($T756&gt;=DATEVALUE("10/1/20"&amp;RIGHT(BU$1,2)),NETWORKDAYS($T756,DATEVALUE("9/30/20"&amp;RIGHT(BV$1,2)),Holidays!$J$3:$J$937),"")))),"")/(NETWORKDAYS($T756,$U756,Holidays!$J$3:$J$937)),0))</f>
        <v/>
      </c>
      <c r="BW756" s="87" t="str">
        <f>IF($Q756="","",IFERROR(IF(OR(AND($T756&gt;=DATEVALUE("10/1/20"&amp;RIGHT(BV$1,2)),$T756&lt;=DATEVALUE("9/30/20"&amp;RIGHT(BW$1,2))),AND($U756&gt;=DATEVALUE("10/1/20"&amp;RIGHT(BV$1,2)),$U756&lt;=DATEVALUE("9/30/20"&amp;RIGHT(BW$1,2))),AND($T756&lt;=DATEVALUE("10/1/20"&amp;RIGHT(BV$1,2)),$U756&gt;=DATEVALUE("9/30/20"&amp;RIGHT(BW$1,2)))),
IF(AND($T756&gt;=DATEVALUE("10/1/20"&amp;RIGHT(BV$1,2)),$U756&lt;=DATEVALUE("9/30/20"&amp;RIGHT(BW$1,2))),NETWORKDAYS($T756,$U756,Holidays!$J$3:$J$937),
IF(AND($T756&lt;DATEVALUE("10/1/20"&amp;RIGHT(BV$1,2)),$U756&lt;=DATEVALUE("9/30/20"&amp;RIGHT(BW$1,2))),NETWORKDAYS(DATEVALUE("10/1/20"&amp;RIGHT(BV$1,2)),$U756,Holidays!$J$3:$J$937),
IF($T756&lt;DATEVALUE("10/1/20"&amp;RIGHT(BV$1,2)),NETWORKDAYS(DATEVALUE("10/1/20"&amp;RIGHT(BV$1,2)),DATEVALUE("9/30/20"&amp;RIGHT(BW$1,2)),Holidays!$J$3:$J$937),
IF($T756&gt;=DATEVALUE("10/1/20"&amp;RIGHT(BV$1,2)),NETWORKDAYS($T756,DATEVALUE("9/30/20"&amp;RIGHT(BW$1,2)),Holidays!$J$3:$J$937),"")))),"")/(NETWORKDAYS($T756,$U756,Holidays!$J$3:$J$937)),0))</f>
        <v/>
      </c>
      <c r="BX756" s="87" t="str">
        <f>IF($Q756="","",IFERROR(IF(OR(AND($T756&gt;=DATEVALUE("10/1/20"&amp;RIGHT(BW$1,2)),$T756&lt;=DATEVALUE("9/30/20"&amp;RIGHT(BX$1,2))),AND($U756&gt;=DATEVALUE("10/1/20"&amp;RIGHT(BW$1,2)),$U756&lt;=DATEVALUE("9/30/20"&amp;RIGHT(BX$1,2))),AND($T756&lt;=DATEVALUE("10/1/20"&amp;RIGHT(BW$1,2)),$U756&gt;=DATEVALUE("9/30/20"&amp;RIGHT(BX$1,2)))),
IF(AND($T756&gt;=DATEVALUE("10/1/20"&amp;RIGHT(BW$1,2)),$U756&lt;=DATEVALUE("9/30/20"&amp;RIGHT(BX$1,2))),NETWORKDAYS($T756,$U756,Holidays!$J$3:$J$937),
IF(AND($T756&lt;DATEVALUE("10/1/20"&amp;RIGHT(BW$1,2)),$U756&lt;=DATEVALUE("9/30/20"&amp;RIGHT(BX$1,2))),NETWORKDAYS(DATEVALUE("10/1/20"&amp;RIGHT(BW$1,2)),$U756,Holidays!$J$3:$J$937),
IF($T756&lt;DATEVALUE("10/1/20"&amp;RIGHT(BW$1,2)),NETWORKDAYS(DATEVALUE("10/1/20"&amp;RIGHT(BW$1,2)),DATEVALUE("9/30/20"&amp;RIGHT(BX$1,2)),Holidays!$J$3:$J$937),
IF($T756&gt;=DATEVALUE("10/1/20"&amp;RIGHT(BW$1,2)),NETWORKDAYS($T756,DATEVALUE("9/30/20"&amp;RIGHT(BX$1,2)),Holidays!$J$3:$J$937),"")))),"")/(NETWORKDAYS($T756,$U756,Holidays!$J$3:$J$937)),0))</f>
        <v/>
      </c>
      <c r="BY756" s="87" t="str">
        <f>IF($Q756="","",IFERROR(IF(OR(AND($T756&gt;=DATEVALUE("10/1/20"&amp;RIGHT(BX$1,2)),$T756&lt;=DATEVALUE("9/30/20"&amp;RIGHT(BY$1,2))),AND($U756&gt;=DATEVALUE("10/1/20"&amp;RIGHT(BX$1,2)),$U756&lt;=DATEVALUE("9/30/20"&amp;RIGHT(BY$1,2))),AND($T756&lt;=DATEVALUE("10/1/20"&amp;RIGHT(BX$1,2)),$U756&gt;=DATEVALUE("9/30/20"&amp;RIGHT(BY$1,2)))),
IF(AND($T756&gt;=DATEVALUE("10/1/20"&amp;RIGHT(BX$1,2)),$U756&lt;=DATEVALUE("9/30/20"&amp;RIGHT(BY$1,2))),NETWORKDAYS($T756,$U756,Holidays!$J$3:$J$937),
IF(AND($T756&lt;DATEVALUE("10/1/20"&amp;RIGHT(BX$1,2)),$U756&lt;=DATEVALUE("9/30/20"&amp;RIGHT(BY$1,2))),NETWORKDAYS(DATEVALUE("10/1/20"&amp;RIGHT(BX$1,2)),$U756,Holidays!$J$3:$J$937),
IF($T756&lt;DATEVALUE("10/1/20"&amp;RIGHT(BX$1,2)),NETWORKDAYS(DATEVALUE("10/1/20"&amp;RIGHT(BX$1,2)),DATEVALUE("9/30/20"&amp;RIGHT(BY$1,2)),Holidays!$J$3:$J$937),
IF($T756&gt;=DATEVALUE("10/1/20"&amp;RIGHT(BX$1,2)),NETWORKDAYS($T756,DATEVALUE("9/30/20"&amp;RIGHT(BY$1,2)),Holidays!$J$3:$J$937),"")))),"")/(NETWORKDAYS($T756,$U756,Holidays!$J$3:$J$937)),0))</f>
        <v/>
      </c>
      <c r="BZ756" s="87" t="str">
        <f>IF($Q756="","",IFERROR(IF(OR(AND($T756&gt;=DATEVALUE("10/1/20"&amp;RIGHT(BY$1,2)),$T756&lt;=DATEVALUE("9/30/20"&amp;RIGHT(BZ$1,2))),AND($U756&gt;=DATEVALUE("10/1/20"&amp;RIGHT(BY$1,2)),$U756&lt;=DATEVALUE("9/30/20"&amp;RIGHT(BZ$1,2))),AND($T756&lt;=DATEVALUE("10/1/20"&amp;RIGHT(BY$1,2)),$U756&gt;=DATEVALUE("9/30/20"&amp;RIGHT(BZ$1,2)))),
IF(AND($T756&gt;=DATEVALUE("10/1/20"&amp;RIGHT(BY$1,2)),$U756&lt;=DATEVALUE("9/30/20"&amp;RIGHT(BZ$1,2))),NETWORKDAYS($T756,$U756,Holidays!$J$3:$J$937),
IF(AND($T756&lt;DATEVALUE("10/1/20"&amp;RIGHT(BY$1,2)),$U756&lt;=DATEVALUE("9/30/20"&amp;RIGHT(BZ$1,2))),NETWORKDAYS(DATEVALUE("10/1/20"&amp;RIGHT(BY$1,2)),$U756,Holidays!$J$3:$J$937),
IF($T756&lt;DATEVALUE("10/1/20"&amp;RIGHT(BY$1,2)),NETWORKDAYS(DATEVALUE("10/1/20"&amp;RIGHT(BY$1,2)),DATEVALUE("9/30/20"&amp;RIGHT(BZ$1,2)),Holidays!$J$3:$J$937),
IF($T756&gt;=DATEVALUE("10/1/20"&amp;RIGHT(BY$1,2)),NETWORKDAYS($T756,DATEVALUE("9/30/20"&amp;RIGHT(BZ$1,2)),Holidays!$J$3:$J$937),"")))),"")/(NETWORKDAYS($T756,$U756,Holidays!$J$3:$J$937)),0))</f>
        <v/>
      </c>
      <c r="CA756" s="87" t="str">
        <f>IF($Q756="","",IFERROR(IF(OR(AND($T756&gt;=DATEVALUE("10/1/20"&amp;RIGHT(BZ$1,2)),$T756&lt;=DATEVALUE("9/30/20"&amp;RIGHT(CA$1,2))),AND($U756&gt;=DATEVALUE("10/1/20"&amp;RIGHT(BZ$1,2)),$U756&lt;=DATEVALUE("9/30/20"&amp;RIGHT(CA$1,2))),AND($T756&lt;=DATEVALUE("10/1/20"&amp;RIGHT(BZ$1,2)),$U756&gt;=DATEVALUE("9/30/20"&amp;RIGHT(CA$1,2)))),
IF(AND($T756&gt;=DATEVALUE("10/1/20"&amp;RIGHT(BZ$1,2)),$U756&lt;=DATEVALUE("9/30/20"&amp;RIGHT(CA$1,2))),NETWORKDAYS($T756,$U756,Holidays!$J$3:$J$937),
IF(AND($T756&lt;DATEVALUE("10/1/20"&amp;RIGHT(BZ$1,2)),$U756&lt;=DATEVALUE("9/30/20"&amp;RIGHT(CA$1,2))),NETWORKDAYS(DATEVALUE("10/1/20"&amp;RIGHT(BZ$1,2)),$U756,Holidays!$J$3:$J$937),
IF($T756&lt;DATEVALUE("10/1/20"&amp;RIGHT(BZ$1,2)),NETWORKDAYS(DATEVALUE("10/1/20"&amp;RIGHT(BZ$1,2)),DATEVALUE("9/30/20"&amp;RIGHT(CA$1,2)),Holidays!$J$3:$J$937),
IF($T756&gt;=DATEVALUE("10/1/20"&amp;RIGHT(BZ$1,2)),NETWORKDAYS($T756,DATEVALUE("9/30/20"&amp;RIGHT(CA$1,2)),Holidays!$J$3:$J$937),"")))),"")/(NETWORKDAYS($T756,$U756,Holidays!$J$3:$J$937)),0))</f>
        <v/>
      </c>
      <c r="CB756" s="87" t="str">
        <f>IF($Q756="","",IFERROR(IF(OR(AND($T756&gt;=DATEVALUE("10/1/20"&amp;RIGHT(CA$1,2)),$T756&lt;=DATEVALUE("9/30/20"&amp;RIGHT(CB$1,2))),AND($U756&gt;=DATEVALUE("10/1/20"&amp;RIGHT(CA$1,2)),$U756&lt;=DATEVALUE("9/30/20"&amp;RIGHT(CB$1,2))),AND($T756&lt;=DATEVALUE("10/1/20"&amp;RIGHT(CA$1,2)),$U756&gt;=DATEVALUE("9/30/20"&amp;RIGHT(CB$1,2)))),
IF(AND($T756&gt;=DATEVALUE("10/1/20"&amp;RIGHT(CA$1,2)),$U756&lt;=DATEVALUE("9/30/20"&amp;RIGHT(CB$1,2))),NETWORKDAYS($T756,$U756,Holidays!$J$3:$J$937),
IF(AND($T756&lt;DATEVALUE("10/1/20"&amp;RIGHT(CA$1,2)),$U756&lt;=DATEVALUE("9/30/20"&amp;RIGHT(CB$1,2))),NETWORKDAYS(DATEVALUE("10/1/20"&amp;RIGHT(CA$1,2)),$U756,Holidays!$J$3:$J$937),
IF($T756&lt;DATEVALUE("10/1/20"&amp;RIGHT(CA$1,2)),NETWORKDAYS(DATEVALUE("10/1/20"&amp;RIGHT(CA$1,2)),DATEVALUE("9/30/20"&amp;RIGHT(CB$1,2)),Holidays!$J$3:$J$937),
IF($T756&gt;=DATEVALUE("10/1/20"&amp;RIGHT(CA$1,2)),NETWORKDAYS($T756,DATEVALUE("9/30/20"&amp;RIGHT(CB$1,2)),Holidays!$J$3:$J$937),"")))),"")/(NETWORKDAYS($T756,$U756,Holidays!$J$3:$J$937)),0))</f>
        <v/>
      </c>
    </row>
    <row r="757" spans="1:80">
      <c r="A757" s="97"/>
      <c r="B757" s="98" t="str">
        <f ca="1">IF(NOT($A757=""),OFFSET('WBS Reference &amp; User Procedure'!$A$1,MATCH($A757,'WBS Reference &amp; User Procedure'!$A:$A,0)-1,1),"")</f>
        <v/>
      </c>
      <c r="D757" s="97"/>
      <c r="T757" s="104" t="str">
        <f>IF(NOT(Q757=""),IF(NOT($S757=""),$S757,#REF!),"")</f>
        <v/>
      </c>
      <c r="U757" s="104" t="str">
        <f>IF(NOT(Q757=""),WORKDAY(T757,Q757,Holidays!$J$3:$J$937),"")</f>
        <v/>
      </c>
      <c r="V757" s="104"/>
      <c r="W757" s="104"/>
      <c r="X757" s="101" t="str">
        <f t="shared" si="167"/>
        <v/>
      </c>
      <c r="AL757" s="87" t="str">
        <f t="shared" ca="1" si="164"/>
        <v/>
      </c>
      <c r="AN757" s="87" t="str">
        <f t="shared" ca="1" si="170"/>
        <v/>
      </c>
      <c r="AO757" s="87" t="str">
        <f t="shared" ca="1" si="170"/>
        <v/>
      </c>
      <c r="AP757" s="87" t="str">
        <f t="shared" ca="1" si="170"/>
        <v/>
      </c>
      <c r="AQ757" s="87" t="str">
        <f t="shared" ca="1" si="170"/>
        <v/>
      </c>
      <c r="AR757" s="87" t="str">
        <f t="shared" ca="1" si="170"/>
        <v/>
      </c>
      <c r="AS757" s="87" t="str">
        <f t="shared" ca="1" si="170"/>
        <v/>
      </c>
      <c r="AT757" s="87" t="str">
        <f t="shared" ca="1" si="170"/>
        <v/>
      </c>
      <c r="AU757" s="87" t="str">
        <f t="shared" ca="1" si="170"/>
        <v/>
      </c>
      <c r="AV757" s="87" t="str">
        <f t="shared" ca="1" si="170"/>
        <v/>
      </c>
      <c r="AW757" s="87" t="str">
        <f t="shared" ca="1" si="170"/>
        <v/>
      </c>
      <c r="AX757" s="87" t="str">
        <f t="shared" ca="1" si="171"/>
        <v/>
      </c>
      <c r="AY757" s="87" t="str">
        <f t="shared" ca="1" si="171"/>
        <v/>
      </c>
      <c r="AZ757" s="87" t="str">
        <f t="shared" ca="1" si="171"/>
        <v/>
      </c>
      <c r="BA757" s="87" t="str">
        <f t="shared" ca="1" si="171"/>
        <v/>
      </c>
      <c r="BB757" s="87" t="str">
        <f t="shared" ca="1" si="171"/>
        <v/>
      </c>
      <c r="BC757" s="87" t="str">
        <f t="shared" ca="1" si="171"/>
        <v/>
      </c>
      <c r="BD757" s="87" t="str">
        <f t="shared" ca="1" si="171"/>
        <v/>
      </c>
      <c r="BE757" s="87" t="str">
        <f t="shared" ca="1" si="171"/>
        <v/>
      </c>
      <c r="BF757" s="87" t="str">
        <f t="shared" ca="1" si="171"/>
        <v/>
      </c>
      <c r="BG757" s="87" t="str">
        <f t="shared" ca="1" si="171"/>
        <v/>
      </c>
      <c r="BI757" s="87" t="str">
        <f>IF($Q757="","",IFERROR(IF(OR(AND($T757&gt;=DATEVALUE("10/1/20"&amp;RIGHT(BH$1,2)),$T757&lt;=DATEVALUE("9/30/20"&amp;RIGHT(BI$1,2))),AND($U757&gt;=DATEVALUE("10/1/20"&amp;RIGHT(BH$1,2)),$U757&lt;=DATEVALUE("9/30/20"&amp;RIGHT(BI$1,2))),AND($T757&lt;=DATEVALUE("10/1/20"&amp;RIGHT(BH$1,2)),$U757&gt;=DATEVALUE("9/30/20"&amp;RIGHT(BI$1,2)))),
IF(AND($T757&gt;=DATEVALUE("10/1/20"&amp;RIGHT(BH$1,2)),$U757&lt;=DATEVALUE("9/30/20"&amp;RIGHT(BI$1,2))),NETWORKDAYS($T757,$U757,Holidays!$J$3:$J$937),
IF(AND($T757&lt;DATEVALUE("10/1/20"&amp;RIGHT(BH$1,2)),$U757&lt;=DATEVALUE("9/30/20"&amp;RIGHT(BI$1,2))),NETWORKDAYS(DATEVALUE("10/1/20"&amp;RIGHT(BH$1,2)),$U757,Holidays!$J$3:$J$937),
IF($T757&lt;DATEVALUE("10/1/20"&amp;RIGHT(BH$1,2)),NETWORKDAYS(DATEVALUE("10/1/20"&amp;RIGHT(BH$1,2)),DATEVALUE("9/30/20"&amp;RIGHT(BI$1,2)),Holidays!$J$3:$J$937),
IF($T757&gt;=DATEVALUE("10/1/20"&amp;RIGHT(BH$1,2)),NETWORKDAYS($T757,DATEVALUE("9/30/20"&amp;RIGHT(BI$1,2)),Holidays!$J$3:$J$937),"")))),"")/(NETWORKDAYS($T757,$U757,Holidays!$J$3:$J$937)),0))</f>
        <v/>
      </c>
      <c r="BJ757" s="87" t="str">
        <f>IF($Q757="","",IFERROR(IF(OR(AND($T757&gt;=DATEVALUE("10/1/20"&amp;RIGHT(BI$1,2)),$T757&lt;=DATEVALUE("9/30/20"&amp;RIGHT(BJ$1,2))),AND($U757&gt;=DATEVALUE("10/1/20"&amp;RIGHT(BI$1,2)),$U757&lt;=DATEVALUE("9/30/20"&amp;RIGHT(BJ$1,2))),AND($T757&lt;=DATEVALUE("10/1/20"&amp;RIGHT(BI$1,2)),$U757&gt;=DATEVALUE("9/30/20"&amp;RIGHT(BJ$1,2)))),
IF(AND($T757&gt;=DATEVALUE("10/1/20"&amp;RIGHT(BI$1,2)),$U757&lt;=DATEVALUE("9/30/20"&amp;RIGHT(BJ$1,2))),NETWORKDAYS($T757,$U757,Holidays!$J$3:$J$937),
IF(AND($T757&lt;DATEVALUE("10/1/20"&amp;RIGHT(BI$1,2)),$U757&lt;=DATEVALUE("9/30/20"&amp;RIGHT(BJ$1,2))),NETWORKDAYS(DATEVALUE("10/1/20"&amp;RIGHT(BI$1,2)),$U757,Holidays!$J$3:$J$937),
IF($T757&lt;DATEVALUE("10/1/20"&amp;RIGHT(BI$1,2)),NETWORKDAYS(DATEVALUE("10/1/20"&amp;RIGHT(BI$1,2)),DATEVALUE("9/30/20"&amp;RIGHT(BJ$1,2)),Holidays!$J$3:$J$937),
IF($T757&gt;=DATEVALUE("10/1/20"&amp;RIGHT(BI$1,2)),NETWORKDAYS($T757,DATEVALUE("9/30/20"&amp;RIGHT(BJ$1,2)),Holidays!$J$3:$J$937),"")))),"")/(NETWORKDAYS($T757,$U757,Holidays!$J$3:$J$937)),0))</f>
        <v/>
      </c>
      <c r="BK757" s="87" t="str">
        <f>IF($Q757="","",IFERROR(IF(OR(AND($T757&gt;=DATEVALUE("10/1/20"&amp;RIGHT(BJ$1,2)),$T757&lt;=DATEVALUE("9/30/20"&amp;RIGHT(BK$1,2))),AND($U757&gt;=DATEVALUE("10/1/20"&amp;RIGHT(BJ$1,2)),$U757&lt;=DATEVALUE("9/30/20"&amp;RIGHT(BK$1,2))),AND($T757&lt;=DATEVALUE("10/1/20"&amp;RIGHT(BJ$1,2)),$U757&gt;=DATEVALUE("9/30/20"&amp;RIGHT(BK$1,2)))),
IF(AND($T757&gt;=DATEVALUE("10/1/20"&amp;RIGHT(BJ$1,2)),$U757&lt;=DATEVALUE("9/30/20"&amp;RIGHT(BK$1,2))),NETWORKDAYS($T757,$U757,Holidays!$J$3:$J$937),
IF(AND($T757&lt;DATEVALUE("10/1/20"&amp;RIGHT(BJ$1,2)),$U757&lt;=DATEVALUE("9/30/20"&amp;RIGHT(BK$1,2))),NETWORKDAYS(DATEVALUE("10/1/20"&amp;RIGHT(BJ$1,2)),$U757,Holidays!$J$3:$J$937),
IF($T757&lt;DATEVALUE("10/1/20"&amp;RIGHT(BJ$1,2)),NETWORKDAYS(DATEVALUE("10/1/20"&amp;RIGHT(BJ$1,2)),DATEVALUE("9/30/20"&amp;RIGHT(BK$1,2)),Holidays!$J$3:$J$937),
IF($T757&gt;=DATEVALUE("10/1/20"&amp;RIGHT(BJ$1,2)),NETWORKDAYS($T757,DATEVALUE("9/30/20"&amp;RIGHT(BK$1,2)),Holidays!$J$3:$J$937),"")))),"")/(NETWORKDAYS($T757,$U757,Holidays!$J$3:$J$937)),0))</f>
        <v/>
      </c>
      <c r="BL757" s="87" t="str">
        <f>IF($Q757="","",IFERROR(IF(OR(AND($T757&gt;=DATEVALUE("10/1/20"&amp;RIGHT(BK$1,2)),$T757&lt;=DATEVALUE("9/30/20"&amp;RIGHT(BL$1,2))),AND($U757&gt;=DATEVALUE("10/1/20"&amp;RIGHT(BK$1,2)),$U757&lt;=DATEVALUE("9/30/20"&amp;RIGHT(BL$1,2))),AND($T757&lt;=DATEVALUE("10/1/20"&amp;RIGHT(BK$1,2)),$U757&gt;=DATEVALUE("9/30/20"&amp;RIGHT(BL$1,2)))),
IF(AND($T757&gt;=DATEVALUE("10/1/20"&amp;RIGHT(BK$1,2)),$U757&lt;=DATEVALUE("9/30/20"&amp;RIGHT(BL$1,2))),NETWORKDAYS($T757,$U757,Holidays!$J$3:$J$937),
IF(AND($T757&lt;DATEVALUE("10/1/20"&amp;RIGHT(BK$1,2)),$U757&lt;=DATEVALUE("9/30/20"&amp;RIGHT(BL$1,2))),NETWORKDAYS(DATEVALUE("10/1/20"&amp;RIGHT(BK$1,2)),$U757,Holidays!$J$3:$J$937),
IF($T757&lt;DATEVALUE("10/1/20"&amp;RIGHT(BK$1,2)),NETWORKDAYS(DATEVALUE("10/1/20"&amp;RIGHT(BK$1,2)),DATEVALUE("9/30/20"&amp;RIGHT(BL$1,2)),Holidays!$J$3:$J$937),
IF($T757&gt;=DATEVALUE("10/1/20"&amp;RIGHT(BK$1,2)),NETWORKDAYS($T757,DATEVALUE("9/30/20"&amp;RIGHT(BL$1,2)),Holidays!$J$3:$J$937),"")))),"")/(NETWORKDAYS($T757,$U757,Holidays!$J$3:$J$937)),0))</f>
        <v/>
      </c>
      <c r="BM757" s="87" t="str">
        <f>IF($Q757="","",IFERROR(IF(OR(AND($T757&gt;=DATEVALUE("10/1/20"&amp;RIGHT(BL$1,2)),$T757&lt;=DATEVALUE("9/30/20"&amp;RIGHT(BM$1,2))),AND($U757&gt;=DATEVALUE("10/1/20"&amp;RIGHT(BL$1,2)),$U757&lt;=DATEVALUE("9/30/20"&amp;RIGHT(BM$1,2))),AND($T757&lt;=DATEVALUE("10/1/20"&amp;RIGHT(BL$1,2)),$U757&gt;=DATEVALUE("9/30/20"&amp;RIGHT(BM$1,2)))),
IF(AND($T757&gt;=DATEVALUE("10/1/20"&amp;RIGHT(BL$1,2)),$U757&lt;=DATEVALUE("9/30/20"&amp;RIGHT(BM$1,2))),NETWORKDAYS($T757,$U757,Holidays!$J$3:$J$937),
IF(AND($T757&lt;DATEVALUE("10/1/20"&amp;RIGHT(BL$1,2)),$U757&lt;=DATEVALUE("9/30/20"&amp;RIGHT(BM$1,2))),NETWORKDAYS(DATEVALUE("10/1/20"&amp;RIGHT(BL$1,2)),$U757,Holidays!$J$3:$J$937),
IF($T757&lt;DATEVALUE("10/1/20"&amp;RIGHT(BL$1,2)),NETWORKDAYS(DATEVALUE("10/1/20"&amp;RIGHT(BL$1,2)),DATEVALUE("9/30/20"&amp;RIGHT(BM$1,2)),Holidays!$J$3:$J$937),
IF($T757&gt;=DATEVALUE("10/1/20"&amp;RIGHT(BL$1,2)),NETWORKDAYS($T757,DATEVALUE("9/30/20"&amp;RIGHT(BM$1,2)),Holidays!$J$3:$J$937),"")))),"")/(NETWORKDAYS($T757,$U757,Holidays!$J$3:$J$937)),0))</f>
        <v/>
      </c>
      <c r="BN757" s="87" t="str">
        <f>IF($Q757="","",IFERROR(IF(OR(AND($T757&gt;=DATEVALUE("10/1/20"&amp;RIGHT(BM$1,2)),$T757&lt;=DATEVALUE("9/30/20"&amp;RIGHT(BN$1,2))),AND($U757&gt;=DATEVALUE("10/1/20"&amp;RIGHT(BM$1,2)),$U757&lt;=DATEVALUE("9/30/20"&amp;RIGHT(BN$1,2))),AND($T757&lt;=DATEVALUE("10/1/20"&amp;RIGHT(BM$1,2)),$U757&gt;=DATEVALUE("9/30/20"&amp;RIGHT(BN$1,2)))),
IF(AND($T757&gt;=DATEVALUE("10/1/20"&amp;RIGHT(BM$1,2)),$U757&lt;=DATEVALUE("9/30/20"&amp;RIGHT(BN$1,2))),NETWORKDAYS($T757,$U757,Holidays!$J$3:$J$937),
IF(AND($T757&lt;DATEVALUE("10/1/20"&amp;RIGHT(BM$1,2)),$U757&lt;=DATEVALUE("9/30/20"&amp;RIGHT(BN$1,2))),NETWORKDAYS(DATEVALUE("10/1/20"&amp;RIGHT(BM$1,2)),$U757,Holidays!$J$3:$J$937),
IF($T757&lt;DATEVALUE("10/1/20"&amp;RIGHT(BM$1,2)),NETWORKDAYS(DATEVALUE("10/1/20"&amp;RIGHT(BM$1,2)),DATEVALUE("9/30/20"&amp;RIGHT(BN$1,2)),Holidays!$J$3:$J$937),
IF($T757&gt;=DATEVALUE("10/1/20"&amp;RIGHT(BM$1,2)),NETWORKDAYS($T757,DATEVALUE("9/30/20"&amp;RIGHT(BN$1,2)),Holidays!$J$3:$J$937),"")))),"")/(NETWORKDAYS($T757,$U757,Holidays!$J$3:$J$937)),0))</f>
        <v/>
      </c>
      <c r="BO757" s="87" t="str">
        <f>IF($Q757="","",IFERROR(IF(OR(AND($T757&gt;=DATEVALUE("10/1/20"&amp;RIGHT(BN$1,2)),$T757&lt;=DATEVALUE("9/30/20"&amp;RIGHT(BO$1,2))),AND($U757&gt;=DATEVALUE("10/1/20"&amp;RIGHT(BN$1,2)),$U757&lt;=DATEVALUE("9/30/20"&amp;RIGHT(BO$1,2))),AND($T757&lt;=DATEVALUE("10/1/20"&amp;RIGHT(BN$1,2)),$U757&gt;=DATEVALUE("9/30/20"&amp;RIGHT(BO$1,2)))),
IF(AND($T757&gt;=DATEVALUE("10/1/20"&amp;RIGHT(BN$1,2)),$U757&lt;=DATEVALUE("9/30/20"&amp;RIGHT(BO$1,2))),NETWORKDAYS($T757,$U757,Holidays!$J$3:$J$937),
IF(AND($T757&lt;DATEVALUE("10/1/20"&amp;RIGHT(BN$1,2)),$U757&lt;=DATEVALUE("9/30/20"&amp;RIGHT(BO$1,2))),NETWORKDAYS(DATEVALUE("10/1/20"&amp;RIGHT(BN$1,2)),$U757,Holidays!$J$3:$J$937),
IF($T757&lt;DATEVALUE("10/1/20"&amp;RIGHT(BN$1,2)),NETWORKDAYS(DATEVALUE("10/1/20"&amp;RIGHT(BN$1,2)),DATEVALUE("9/30/20"&amp;RIGHT(BO$1,2)),Holidays!$J$3:$J$937),
IF($T757&gt;=DATEVALUE("10/1/20"&amp;RIGHT(BN$1,2)),NETWORKDAYS($T757,DATEVALUE("9/30/20"&amp;RIGHT(BO$1,2)),Holidays!$J$3:$J$937),"")))),"")/(NETWORKDAYS($T757,$U757,Holidays!$J$3:$J$937)),0))</f>
        <v/>
      </c>
      <c r="BP757" s="87" t="str">
        <f>IF($Q757="","",IFERROR(IF(OR(AND($T757&gt;=DATEVALUE("10/1/20"&amp;RIGHT(BO$1,2)),$T757&lt;=DATEVALUE("9/30/20"&amp;RIGHT(BP$1,2))),AND($U757&gt;=DATEVALUE("10/1/20"&amp;RIGHT(BO$1,2)),$U757&lt;=DATEVALUE("9/30/20"&amp;RIGHT(BP$1,2))),AND($T757&lt;=DATEVALUE("10/1/20"&amp;RIGHT(BO$1,2)),$U757&gt;=DATEVALUE("9/30/20"&amp;RIGHT(BP$1,2)))),
IF(AND($T757&gt;=DATEVALUE("10/1/20"&amp;RIGHT(BO$1,2)),$U757&lt;=DATEVALUE("9/30/20"&amp;RIGHT(BP$1,2))),NETWORKDAYS($T757,$U757,Holidays!$J$3:$J$937),
IF(AND($T757&lt;DATEVALUE("10/1/20"&amp;RIGHT(BO$1,2)),$U757&lt;=DATEVALUE("9/30/20"&amp;RIGHT(BP$1,2))),NETWORKDAYS(DATEVALUE("10/1/20"&amp;RIGHT(BO$1,2)),$U757,Holidays!$J$3:$J$937),
IF($T757&lt;DATEVALUE("10/1/20"&amp;RIGHT(BO$1,2)),NETWORKDAYS(DATEVALUE("10/1/20"&amp;RIGHT(BO$1,2)),DATEVALUE("9/30/20"&amp;RIGHT(BP$1,2)),Holidays!$J$3:$J$937),
IF($T757&gt;=DATEVALUE("10/1/20"&amp;RIGHT(BO$1,2)),NETWORKDAYS($T757,DATEVALUE("9/30/20"&amp;RIGHT(BP$1,2)),Holidays!$J$3:$J$937),"")))),"")/(NETWORKDAYS($T757,$U757,Holidays!$J$3:$J$937)),0))</f>
        <v/>
      </c>
      <c r="BQ757" s="87" t="str">
        <f>IF($Q757="","",IFERROR(IF(OR(AND($T757&gt;=DATEVALUE("10/1/20"&amp;RIGHT(BP$1,2)),$T757&lt;=DATEVALUE("9/30/20"&amp;RIGHT(BQ$1,2))),AND($U757&gt;=DATEVALUE("10/1/20"&amp;RIGHT(BP$1,2)),$U757&lt;=DATEVALUE("9/30/20"&amp;RIGHT(BQ$1,2))),AND($T757&lt;=DATEVALUE("10/1/20"&amp;RIGHT(BP$1,2)),$U757&gt;=DATEVALUE("9/30/20"&amp;RIGHT(BQ$1,2)))),
IF(AND($T757&gt;=DATEVALUE("10/1/20"&amp;RIGHT(BP$1,2)),$U757&lt;=DATEVALUE("9/30/20"&amp;RIGHT(BQ$1,2))),NETWORKDAYS($T757,$U757,Holidays!$J$3:$J$937),
IF(AND($T757&lt;DATEVALUE("10/1/20"&amp;RIGHT(BP$1,2)),$U757&lt;=DATEVALUE("9/30/20"&amp;RIGHT(BQ$1,2))),NETWORKDAYS(DATEVALUE("10/1/20"&amp;RIGHT(BP$1,2)),$U757,Holidays!$J$3:$J$937),
IF($T757&lt;DATEVALUE("10/1/20"&amp;RIGHT(BP$1,2)),NETWORKDAYS(DATEVALUE("10/1/20"&amp;RIGHT(BP$1,2)),DATEVALUE("9/30/20"&amp;RIGHT(BQ$1,2)),Holidays!$J$3:$J$937),
IF($T757&gt;=DATEVALUE("10/1/20"&amp;RIGHT(BP$1,2)),NETWORKDAYS($T757,DATEVALUE("9/30/20"&amp;RIGHT(BQ$1,2)),Holidays!$J$3:$J$937),"")))),"")/(NETWORKDAYS($T757,$U757,Holidays!$J$3:$J$937)),0))</f>
        <v/>
      </c>
      <c r="BR757" s="87" t="str">
        <f>IF($Q757="","",IFERROR(IF(OR(AND($T757&gt;=DATEVALUE("10/1/20"&amp;RIGHT(BQ$1,2)),$T757&lt;=DATEVALUE("9/30/20"&amp;RIGHT(BR$1,2))),AND($U757&gt;=DATEVALUE("10/1/20"&amp;RIGHT(BQ$1,2)),$U757&lt;=DATEVALUE("9/30/20"&amp;RIGHT(BR$1,2))),AND($T757&lt;=DATEVALUE("10/1/20"&amp;RIGHT(BQ$1,2)),$U757&gt;=DATEVALUE("9/30/20"&amp;RIGHT(BR$1,2)))),
IF(AND($T757&gt;=DATEVALUE("10/1/20"&amp;RIGHT(BQ$1,2)),$U757&lt;=DATEVALUE("9/30/20"&amp;RIGHT(BR$1,2))),NETWORKDAYS($T757,$U757,Holidays!$J$3:$J$937),
IF(AND($T757&lt;DATEVALUE("10/1/20"&amp;RIGHT(BQ$1,2)),$U757&lt;=DATEVALUE("9/30/20"&amp;RIGHT(BR$1,2))),NETWORKDAYS(DATEVALUE("10/1/20"&amp;RIGHT(BQ$1,2)),$U757,Holidays!$J$3:$J$937),
IF($T757&lt;DATEVALUE("10/1/20"&amp;RIGHT(BQ$1,2)),NETWORKDAYS(DATEVALUE("10/1/20"&amp;RIGHT(BQ$1,2)),DATEVALUE("9/30/20"&amp;RIGHT(BR$1,2)),Holidays!$J$3:$J$937),
IF($T757&gt;=DATEVALUE("10/1/20"&amp;RIGHT(BQ$1,2)),NETWORKDAYS($T757,DATEVALUE("9/30/20"&amp;RIGHT(BR$1,2)),Holidays!$J$3:$J$937),"")))),"")/(NETWORKDAYS($T757,$U757,Holidays!$J$3:$J$937)),0))</f>
        <v/>
      </c>
      <c r="BS757" s="87" t="str">
        <f>IF($Q757="","",IFERROR(IF(OR(AND($T757&gt;=DATEVALUE("10/1/20"&amp;RIGHT(BR$1,2)),$T757&lt;=DATEVALUE("9/30/20"&amp;RIGHT(BS$1,2))),AND($U757&gt;=DATEVALUE("10/1/20"&amp;RIGHT(BR$1,2)),$U757&lt;=DATEVALUE("9/30/20"&amp;RIGHT(BS$1,2))),AND($T757&lt;=DATEVALUE("10/1/20"&amp;RIGHT(BR$1,2)),$U757&gt;=DATEVALUE("9/30/20"&amp;RIGHT(BS$1,2)))),
IF(AND($T757&gt;=DATEVALUE("10/1/20"&amp;RIGHT(BR$1,2)),$U757&lt;=DATEVALUE("9/30/20"&amp;RIGHT(BS$1,2))),NETWORKDAYS($T757,$U757,Holidays!$J$3:$J$937),
IF(AND($T757&lt;DATEVALUE("10/1/20"&amp;RIGHT(BR$1,2)),$U757&lt;=DATEVALUE("9/30/20"&amp;RIGHT(BS$1,2))),NETWORKDAYS(DATEVALUE("10/1/20"&amp;RIGHT(BR$1,2)),$U757,Holidays!$J$3:$J$937),
IF($T757&lt;DATEVALUE("10/1/20"&amp;RIGHT(BR$1,2)),NETWORKDAYS(DATEVALUE("10/1/20"&amp;RIGHT(BR$1,2)),DATEVALUE("9/30/20"&amp;RIGHT(BS$1,2)),Holidays!$J$3:$J$937),
IF($T757&gt;=DATEVALUE("10/1/20"&amp;RIGHT(BR$1,2)),NETWORKDAYS($T757,DATEVALUE("9/30/20"&amp;RIGHT(BS$1,2)),Holidays!$J$3:$J$937),"")))),"")/(NETWORKDAYS($T757,$U757,Holidays!$J$3:$J$937)),0))</f>
        <v/>
      </c>
      <c r="BT757" s="87" t="str">
        <f>IF($Q757="","",IFERROR(IF(OR(AND($T757&gt;=DATEVALUE("10/1/20"&amp;RIGHT(BS$1,2)),$T757&lt;=DATEVALUE("9/30/20"&amp;RIGHT(BT$1,2))),AND($U757&gt;=DATEVALUE("10/1/20"&amp;RIGHT(BS$1,2)),$U757&lt;=DATEVALUE("9/30/20"&amp;RIGHT(BT$1,2))),AND($T757&lt;=DATEVALUE("10/1/20"&amp;RIGHT(BS$1,2)),$U757&gt;=DATEVALUE("9/30/20"&amp;RIGHT(BT$1,2)))),
IF(AND($T757&gt;=DATEVALUE("10/1/20"&amp;RIGHT(BS$1,2)),$U757&lt;=DATEVALUE("9/30/20"&amp;RIGHT(BT$1,2))),NETWORKDAYS($T757,$U757,Holidays!$J$3:$J$937),
IF(AND($T757&lt;DATEVALUE("10/1/20"&amp;RIGHT(BS$1,2)),$U757&lt;=DATEVALUE("9/30/20"&amp;RIGHT(BT$1,2))),NETWORKDAYS(DATEVALUE("10/1/20"&amp;RIGHT(BS$1,2)),$U757,Holidays!$J$3:$J$937),
IF($T757&lt;DATEVALUE("10/1/20"&amp;RIGHT(BS$1,2)),NETWORKDAYS(DATEVALUE("10/1/20"&amp;RIGHT(BS$1,2)),DATEVALUE("9/30/20"&amp;RIGHT(BT$1,2)),Holidays!$J$3:$J$937),
IF($T757&gt;=DATEVALUE("10/1/20"&amp;RIGHT(BS$1,2)),NETWORKDAYS($T757,DATEVALUE("9/30/20"&amp;RIGHT(BT$1,2)),Holidays!$J$3:$J$937),"")))),"")/(NETWORKDAYS($T757,$U757,Holidays!$J$3:$J$937)),0))</f>
        <v/>
      </c>
      <c r="BU757" s="87" t="str">
        <f>IF($Q757="","",IFERROR(IF(OR(AND($T757&gt;=DATEVALUE("10/1/20"&amp;RIGHT(BT$1,2)),$T757&lt;=DATEVALUE("9/30/20"&amp;RIGHT(BU$1,2))),AND($U757&gt;=DATEVALUE("10/1/20"&amp;RIGHT(BT$1,2)),$U757&lt;=DATEVALUE("9/30/20"&amp;RIGHT(BU$1,2))),AND($T757&lt;=DATEVALUE("10/1/20"&amp;RIGHT(BT$1,2)),$U757&gt;=DATEVALUE("9/30/20"&amp;RIGHT(BU$1,2)))),
IF(AND($T757&gt;=DATEVALUE("10/1/20"&amp;RIGHT(BT$1,2)),$U757&lt;=DATEVALUE("9/30/20"&amp;RIGHT(BU$1,2))),NETWORKDAYS($T757,$U757,Holidays!$J$3:$J$937),
IF(AND($T757&lt;DATEVALUE("10/1/20"&amp;RIGHT(BT$1,2)),$U757&lt;=DATEVALUE("9/30/20"&amp;RIGHT(BU$1,2))),NETWORKDAYS(DATEVALUE("10/1/20"&amp;RIGHT(BT$1,2)),$U757,Holidays!$J$3:$J$937),
IF($T757&lt;DATEVALUE("10/1/20"&amp;RIGHT(BT$1,2)),NETWORKDAYS(DATEVALUE("10/1/20"&amp;RIGHT(BT$1,2)),DATEVALUE("9/30/20"&amp;RIGHT(BU$1,2)),Holidays!$J$3:$J$937),
IF($T757&gt;=DATEVALUE("10/1/20"&amp;RIGHT(BT$1,2)),NETWORKDAYS($T757,DATEVALUE("9/30/20"&amp;RIGHT(BU$1,2)),Holidays!$J$3:$J$937),"")))),"")/(NETWORKDAYS($T757,$U757,Holidays!$J$3:$J$937)),0))</f>
        <v/>
      </c>
      <c r="BV757" s="87" t="str">
        <f>IF($Q757="","",IFERROR(IF(OR(AND($T757&gt;=DATEVALUE("10/1/20"&amp;RIGHT(BU$1,2)),$T757&lt;=DATEVALUE("9/30/20"&amp;RIGHT(BV$1,2))),AND($U757&gt;=DATEVALUE("10/1/20"&amp;RIGHT(BU$1,2)),$U757&lt;=DATEVALUE("9/30/20"&amp;RIGHT(BV$1,2))),AND($T757&lt;=DATEVALUE("10/1/20"&amp;RIGHT(BU$1,2)),$U757&gt;=DATEVALUE("9/30/20"&amp;RIGHT(BV$1,2)))),
IF(AND($T757&gt;=DATEVALUE("10/1/20"&amp;RIGHT(BU$1,2)),$U757&lt;=DATEVALUE("9/30/20"&amp;RIGHT(BV$1,2))),NETWORKDAYS($T757,$U757,Holidays!$J$3:$J$937),
IF(AND($T757&lt;DATEVALUE("10/1/20"&amp;RIGHT(BU$1,2)),$U757&lt;=DATEVALUE("9/30/20"&amp;RIGHT(BV$1,2))),NETWORKDAYS(DATEVALUE("10/1/20"&amp;RIGHT(BU$1,2)),$U757,Holidays!$J$3:$J$937),
IF($T757&lt;DATEVALUE("10/1/20"&amp;RIGHT(BU$1,2)),NETWORKDAYS(DATEVALUE("10/1/20"&amp;RIGHT(BU$1,2)),DATEVALUE("9/30/20"&amp;RIGHT(BV$1,2)),Holidays!$J$3:$J$937),
IF($T757&gt;=DATEVALUE("10/1/20"&amp;RIGHT(BU$1,2)),NETWORKDAYS($T757,DATEVALUE("9/30/20"&amp;RIGHT(BV$1,2)),Holidays!$J$3:$J$937),"")))),"")/(NETWORKDAYS($T757,$U757,Holidays!$J$3:$J$937)),0))</f>
        <v/>
      </c>
      <c r="BW757" s="87" t="str">
        <f>IF($Q757="","",IFERROR(IF(OR(AND($T757&gt;=DATEVALUE("10/1/20"&amp;RIGHT(BV$1,2)),$T757&lt;=DATEVALUE("9/30/20"&amp;RIGHT(BW$1,2))),AND($U757&gt;=DATEVALUE("10/1/20"&amp;RIGHT(BV$1,2)),$U757&lt;=DATEVALUE("9/30/20"&amp;RIGHT(BW$1,2))),AND($T757&lt;=DATEVALUE("10/1/20"&amp;RIGHT(BV$1,2)),$U757&gt;=DATEVALUE("9/30/20"&amp;RIGHT(BW$1,2)))),
IF(AND($T757&gt;=DATEVALUE("10/1/20"&amp;RIGHT(BV$1,2)),$U757&lt;=DATEVALUE("9/30/20"&amp;RIGHT(BW$1,2))),NETWORKDAYS($T757,$U757,Holidays!$J$3:$J$937),
IF(AND($T757&lt;DATEVALUE("10/1/20"&amp;RIGHT(BV$1,2)),$U757&lt;=DATEVALUE("9/30/20"&amp;RIGHT(BW$1,2))),NETWORKDAYS(DATEVALUE("10/1/20"&amp;RIGHT(BV$1,2)),$U757,Holidays!$J$3:$J$937),
IF($T757&lt;DATEVALUE("10/1/20"&amp;RIGHT(BV$1,2)),NETWORKDAYS(DATEVALUE("10/1/20"&amp;RIGHT(BV$1,2)),DATEVALUE("9/30/20"&amp;RIGHT(BW$1,2)),Holidays!$J$3:$J$937),
IF($T757&gt;=DATEVALUE("10/1/20"&amp;RIGHT(BV$1,2)),NETWORKDAYS($T757,DATEVALUE("9/30/20"&amp;RIGHT(BW$1,2)),Holidays!$J$3:$J$937),"")))),"")/(NETWORKDAYS($T757,$U757,Holidays!$J$3:$J$937)),0))</f>
        <v/>
      </c>
      <c r="BX757" s="87" t="str">
        <f>IF($Q757="","",IFERROR(IF(OR(AND($T757&gt;=DATEVALUE("10/1/20"&amp;RIGHT(BW$1,2)),$T757&lt;=DATEVALUE("9/30/20"&amp;RIGHT(BX$1,2))),AND($U757&gt;=DATEVALUE("10/1/20"&amp;RIGHT(BW$1,2)),$U757&lt;=DATEVALUE("9/30/20"&amp;RIGHT(BX$1,2))),AND($T757&lt;=DATEVALUE("10/1/20"&amp;RIGHT(BW$1,2)),$U757&gt;=DATEVALUE("9/30/20"&amp;RIGHT(BX$1,2)))),
IF(AND($T757&gt;=DATEVALUE("10/1/20"&amp;RIGHT(BW$1,2)),$U757&lt;=DATEVALUE("9/30/20"&amp;RIGHT(BX$1,2))),NETWORKDAYS($T757,$U757,Holidays!$J$3:$J$937),
IF(AND($T757&lt;DATEVALUE("10/1/20"&amp;RIGHT(BW$1,2)),$U757&lt;=DATEVALUE("9/30/20"&amp;RIGHT(BX$1,2))),NETWORKDAYS(DATEVALUE("10/1/20"&amp;RIGHT(BW$1,2)),$U757,Holidays!$J$3:$J$937),
IF($T757&lt;DATEVALUE("10/1/20"&amp;RIGHT(BW$1,2)),NETWORKDAYS(DATEVALUE("10/1/20"&amp;RIGHT(BW$1,2)),DATEVALUE("9/30/20"&amp;RIGHT(BX$1,2)),Holidays!$J$3:$J$937),
IF($T757&gt;=DATEVALUE("10/1/20"&amp;RIGHT(BW$1,2)),NETWORKDAYS($T757,DATEVALUE("9/30/20"&amp;RIGHT(BX$1,2)),Holidays!$J$3:$J$937),"")))),"")/(NETWORKDAYS($T757,$U757,Holidays!$J$3:$J$937)),0))</f>
        <v/>
      </c>
      <c r="BY757" s="87" t="str">
        <f>IF($Q757="","",IFERROR(IF(OR(AND($T757&gt;=DATEVALUE("10/1/20"&amp;RIGHT(BX$1,2)),$T757&lt;=DATEVALUE("9/30/20"&amp;RIGHT(BY$1,2))),AND($U757&gt;=DATEVALUE("10/1/20"&amp;RIGHT(BX$1,2)),$U757&lt;=DATEVALUE("9/30/20"&amp;RIGHT(BY$1,2))),AND($T757&lt;=DATEVALUE("10/1/20"&amp;RIGHT(BX$1,2)),$U757&gt;=DATEVALUE("9/30/20"&amp;RIGHT(BY$1,2)))),
IF(AND($T757&gt;=DATEVALUE("10/1/20"&amp;RIGHT(BX$1,2)),$U757&lt;=DATEVALUE("9/30/20"&amp;RIGHT(BY$1,2))),NETWORKDAYS($T757,$U757,Holidays!$J$3:$J$937),
IF(AND($T757&lt;DATEVALUE("10/1/20"&amp;RIGHT(BX$1,2)),$U757&lt;=DATEVALUE("9/30/20"&amp;RIGHT(BY$1,2))),NETWORKDAYS(DATEVALUE("10/1/20"&amp;RIGHT(BX$1,2)),$U757,Holidays!$J$3:$J$937),
IF($T757&lt;DATEVALUE("10/1/20"&amp;RIGHT(BX$1,2)),NETWORKDAYS(DATEVALUE("10/1/20"&amp;RIGHT(BX$1,2)),DATEVALUE("9/30/20"&amp;RIGHT(BY$1,2)),Holidays!$J$3:$J$937),
IF($T757&gt;=DATEVALUE("10/1/20"&amp;RIGHT(BX$1,2)),NETWORKDAYS($T757,DATEVALUE("9/30/20"&amp;RIGHT(BY$1,2)),Holidays!$J$3:$J$937),"")))),"")/(NETWORKDAYS($T757,$U757,Holidays!$J$3:$J$937)),0))</f>
        <v/>
      </c>
      <c r="BZ757" s="87" t="str">
        <f>IF($Q757="","",IFERROR(IF(OR(AND($T757&gt;=DATEVALUE("10/1/20"&amp;RIGHT(BY$1,2)),$T757&lt;=DATEVALUE("9/30/20"&amp;RIGHT(BZ$1,2))),AND($U757&gt;=DATEVALUE("10/1/20"&amp;RIGHT(BY$1,2)),$U757&lt;=DATEVALUE("9/30/20"&amp;RIGHT(BZ$1,2))),AND($T757&lt;=DATEVALUE("10/1/20"&amp;RIGHT(BY$1,2)),$U757&gt;=DATEVALUE("9/30/20"&amp;RIGHT(BZ$1,2)))),
IF(AND($T757&gt;=DATEVALUE("10/1/20"&amp;RIGHT(BY$1,2)),$U757&lt;=DATEVALUE("9/30/20"&amp;RIGHT(BZ$1,2))),NETWORKDAYS($T757,$U757,Holidays!$J$3:$J$937),
IF(AND($T757&lt;DATEVALUE("10/1/20"&amp;RIGHT(BY$1,2)),$U757&lt;=DATEVALUE("9/30/20"&amp;RIGHT(BZ$1,2))),NETWORKDAYS(DATEVALUE("10/1/20"&amp;RIGHT(BY$1,2)),$U757,Holidays!$J$3:$J$937),
IF($T757&lt;DATEVALUE("10/1/20"&amp;RIGHT(BY$1,2)),NETWORKDAYS(DATEVALUE("10/1/20"&amp;RIGHT(BY$1,2)),DATEVALUE("9/30/20"&amp;RIGHT(BZ$1,2)),Holidays!$J$3:$J$937),
IF($T757&gt;=DATEVALUE("10/1/20"&amp;RIGHT(BY$1,2)),NETWORKDAYS($T757,DATEVALUE("9/30/20"&amp;RIGHT(BZ$1,2)),Holidays!$J$3:$J$937),"")))),"")/(NETWORKDAYS($T757,$U757,Holidays!$J$3:$J$937)),0))</f>
        <v/>
      </c>
      <c r="CA757" s="87" t="str">
        <f>IF($Q757="","",IFERROR(IF(OR(AND($T757&gt;=DATEVALUE("10/1/20"&amp;RIGHT(BZ$1,2)),$T757&lt;=DATEVALUE("9/30/20"&amp;RIGHT(CA$1,2))),AND($U757&gt;=DATEVALUE("10/1/20"&amp;RIGHT(BZ$1,2)),$U757&lt;=DATEVALUE("9/30/20"&amp;RIGHT(CA$1,2))),AND($T757&lt;=DATEVALUE("10/1/20"&amp;RIGHT(BZ$1,2)),$U757&gt;=DATEVALUE("9/30/20"&amp;RIGHT(CA$1,2)))),
IF(AND($T757&gt;=DATEVALUE("10/1/20"&amp;RIGHT(BZ$1,2)),$U757&lt;=DATEVALUE("9/30/20"&amp;RIGHT(CA$1,2))),NETWORKDAYS($T757,$U757,Holidays!$J$3:$J$937),
IF(AND($T757&lt;DATEVALUE("10/1/20"&amp;RIGHT(BZ$1,2)),$U757&lt;=DATEVALUE("9/30/20"&amp;RIGHT(CA$1,2))),NETWORKDAYS(DATEVALUE("10/1/20"&amp;RIGHT(BZ$1,2)),$U757,Holidays!$J$3:$J$937),
IF($T757&lt;DATEVALUE("10/1/20"&amp;RIGHT(BZ$1,2)),NETWORKDAYS(DATEVALUE("10/1/20"&amp;RIGHT(BZ$1,2)),DATEVALUE("9/30/20"&amp;RIGHT(CA$1,2)),Holidays!$J$3:$J$937),
IF($T757&gt;=DATEVALUE("10/1/20"&amp;RIGHT(BZ$1,2)),NETWORKDAYS($T757,DATEVALUE("9/30/20"&amp;RIGHT(CA$1,2)),Holidays!$J$3:$J$937),"")))),"")/(NETWORKDAYS($T757,$U757,Holidays!$J$3:$J$937)),0))</f>
        <v/>
      </c>
      <c r="CB757" s="87" t="str">
        <f>IF($Q757="","",IFERROR(IF(OR(AND($T757&gt;=DATEVALUE("10/1/20"&amp;RIGHT(CA$1,2)),$T757&lt;=DATEVALUE("9/30/20"&amp;RIGHT(CB$1,2))),AND($U757&gt;=DATEVALUE("10/1/20"&amp;RIGHT(CA$1,2)),$U757&lt;=DATEVALUE("9/30/20"&amp;RIGHT(CB$1,2))),AND($T757&lt;=DATEVALUE("10/1/20"&amp;RIGHT(CA$1,2)),$U757&gt;=DATEVALUE("9/30/20"&amp;RIGHT(CB$1,2)))),
IF(AND($T757&gt;=DATEVALUE("10/1/20"&amp;RIGHT(CA$1,2)),$U757&lt;=DATEVALUE("9/30/20"&amp;RIGHT(CB$1,2))),NETWORKDAYS($T757,$U757,Holidays!$J$3:$J$937),
IF(AND($T757&lt;DATEVALUE("10/1/20"&amp;RIGHT(CA$1,2)),$U757&lt;=DATEVALUE("9/30/20"&amp;RIGHT(CB$1,2))),NETWORKDAYS(DATEVALUE("10/1/20"&amp;RIGHT(CA$1,2)),$U757,Holidays!$J$3:$J$937),
IF($T757&lt;DATEVALUE("10/1/20"&amp;RIGHT(CA$1,2)),NETWORKDAYS(DATEVALUE("10/1/20"&amp;RIGHT(CA$1,2)),DATEVALUE("9/30/20"&amp;RIGHT(CB$1,2)),Holidays!$J$3:$J$937),
IF($T757&gt;=DATEVALUE("10/1/20"&amp;RIGHT(CA$1,2)),NETWORKDAYS($T757,DATEVALUE("9/30/20"&amp;RIGHT(CB$1,2)),Holidays!$J$3:$J$937),"")))),"")/(NETWORKDAYS($T757,$U757,Holidays!$J$3:$J$937)),0))</f>
        <v/>
      </c>
    </row>
    <row r="758" spans="1:80">
      <c r="A758" s="97"/>
      <c r="B758" s="98" t="str">
        <f ca="1">IF(NOT($A758=""),OFFSET('WBS Reference &amp; User Procedure'!$A$1,MATCH($A758,'WBS Reference &amp; User Procedure'!$A:$A,0)-1,1),"")</f>
        <v/>
      </c>
      <c r="D758" s="97"/>
      <c r="T758" s="104" t="str">
        <f>IF(NOT(Q758=""),IF(NOT($S758=""),$S758,#REF!),"")</f>
        <v/>
      </c>
      <c r="U758" s="104" t="str">
        <f>IF(NOT(Q758=""),WORKDAY(T758,Q758,Holidays!$J$3:$J$937),"")</f>
        <v/>
      </c>
      <c r="V758" s="104"/>
      <c r="W758" s="104"/>
      <c r="X758" s="101" t="str">
        <f t="shared" si="167"/>
        <v/>
      </c>
      <c r="AL758" s="87" t="str">
        <f t="shared" ca="1" si="164"/>
        <v/>
      </c>
      <c r="AN758" s="87" t="str">
        <f t="shared" ca="1" si="170"/>
        <v/>
      </c>
      <c r="AO758" s="87" t="str">
        <f t="shared" ca="1" si="170"/>
        <v/>
      </c>
      <c r="AP758" s="87" t="str">
        <f t="shared" ca="1" si="170"/>
        <v/>
      </c>
      <c r="AQ758" s="87" t="str">
        <f t="shared" ca="1" si="170"/>
        <v/>
      </c>
      <c r="AR758" s="87" t="str">
        <f t="shared" ca="1" si="170"/>
        <v/>
      </c>
      <c r="AS758" s="87" t="str">
        <f t="shared" ca="1" si="170"/>
        <v/>
      </c>
      <c r="AT758" s="87" t="str">
        <f t="shared" ca="1" si="170"/>
        <v/>
      </c>
      <c r="AU758" s="87" t="str">
        <f t="shared" ca="1" si="170"/>
        <v/>
      </c>
      <c r="AV758" s="87" t="str">
        <f t="shared" ca="1" si="170"/>
        <v/>
      </c>
      <c r="AW758" s="87" t="str">
        <f t="shared" ca="1" si="170"/>
        <v/>
      </c>
      <c r="AX758" s="87" t="str">
        <f t="shared" ca="1" si="171"/>
        <v/>
      </c>
      <c r="AY758" s="87" t="str">
        <f t="shared" ca="1" si="171"/>
        <v/>
      </c>
      <c r="AZ758" s="87" t="str">
        <f t="shared" ca="1" si="171"/>
        <v/>
      </c>
      <c r="BA758" s="87" t="str">
        <f t="shared" ca="1" si="171"/>
        <v/>
      </c>
      <c r="BB758" s="87" t="str">
        <f t="shared" ca="1" si="171"/>
        <v/>
      </c>
      <c r="BC758" s="87" t="str">
        <f t="shared" ca="1" si="171"/>
        <v/>
      </c>
      <c r="BD758" s="87" t="str">
        <f t="shared" ca="1" si="171"/>
        <v/>
      </c>
      <c r="BE758" s="87" t="str">
        <f t="shared" ca="1" si="171"/>
        <v/>
      </c>
      <c r="BF758" s="87" t="str">
        <f t="shared" ca="1" si="171"/>
        <v/>
      </c>
      <c r="BG758" s="87" t="str">
        <f t="shared" ca="1" si="171"/>
        <v/>
      </c>
      <c r="BI758" s="87" t="str">
        <f>IF($Q758="","",IFERROR(IF(OR(AND($T758&gt;=DATEVALUE("10/1/20"&amp;RIGHT(BH$1,2)),$T758&lt;=DATEVALUE("9/30/20"&amp;RIGHT(BI$1,2))),AND($U758&gt;=DATEVALUE("10/1/20"&amp;RIGHT(BH$1,2)),$U758&lt;=DATEVALUE("9/30/20"&amp;RIGHT(BI$1,2))),AND($T758&lt;=DATEVALUE("10/1/20"&amp;RIGHT(BH$1,2)),$U758&gt;=DATEVALUE("9/30/20"&amp;RIGHT(BI$1,2)))),
IF(AND($T758&gt;=DATEVALUE("10/1/20"&amp;RIGHT(BH$1,2)),$U758&lt;=DATEVALUE("9/30/20"&amp;RIGHT(BI$1,2))),NETWORKDAYS($T758,$U758,Holidays!$J$3:$J$937),
IF(AND($T758&lt;DATEVALUE("10/1/20"&amp;RIGHT(BH$1,2)),$U758&lt;=DATEVALUE("9/30/20"&amp;RIGHT(BI$1,2))),NETWORKDAYS(DATEVALUE("10/1/20"&amp;RIGHT(BH$1,2)),$U758,Holidays!$J$3:$J$937),
IF($T758&lt;DATEVALUE("10/1/20"&amp;RIGHT(BH$1,2)),NETWORKDAYS(DATEVALUE("10/1/20"&amp;RIGHT(BH$1,2)),DATEVALUE("9/30/20"&amp;RIGHT(BI$1,2)),Holidays!$J$3:$J$937),
IF($T758&gt;=DATEVALUE("10/1/20"&amp;RIGHT(BH$1,2)),NETWORKDAYS($T758,DATEVALUE("9/30/20"&amp;RIGHT(BI$1,2)),Holidays!$J$3:$J$937),"")))),"")/(NETWORKDAYS($T758,$U758,Holidays!$J$3:$J$937)),0))</f>
        <v/>
      </c>
      <c r="BJ758" s="87" t="str">
        <f>IF($Q758="","",IFERROR(IF(OR(AND($T758&gt;=DATEVALUE("10/1/20"&amp;RIGHT(BI$1,2)),$T758&lt;=DATEVALUE("9/30/20"&amp;RIGHT(BJ$1,2))),AND($U758&gt;=DATEVALUE("10/1/20"&amp;RIGHT(BI$1,2)),$U758&lt;=DATEVALUE("9/30/20"&amp;RIGHT(BJ$1,2))),AND($T758&lt;=DATEVALUE("10/1/20"&amp;RIGHT(BI$1,2)),$U758&gt;=DATEVALUE("9/30/20"&amp;RIGHT(BJ$1,2)))),
IF(AND($T758&gt;=DATEVALUE("10/1/20"&amp;RIGHT(BI$1,2)),$U758&lt;=DATEVALUE("9/30/20"&amp;RIGHT(BJ$1,2))),NETWORKDAYS($T758,$U758,Holidays!$J$3:$J$937),
IF(AND($T758&lt;DATEVALUE("10/1/20"&amp;RIGHT(BI$1,2)),$U758&lt;=DATEVALUE("9/30/20"&amp;RIGHT(BJ$1,2))),NETWORKDAYS(DATEVALUE("10/1/20"&amp;RIGHT(BI$1,2)),$U758,Holidays!$J$3:$J$937),
IF($T758&lt;DATEVALUE("10/1/20"&amp;RIGHT(BI$1,2)),NETWORKDAYS(DATEVALUE("10/1/20"&amp;RIGHT(BI$1,2)),DATEVALUE("9/30/20"&amp;RIGHT(BJ$1,2)),Holidays!$J$3:$J$937),
IF($T758&gt;=DATEVALUE("10/1/20"&amp;RIGHT(BI$1,2)),NETWORKDAYS($T758,DATEVALUE("9/30/20"&amp;RIGHT(BJ$1,2)),Holidays!$J$3:$J$937),"")))),"")/(NETWORKDAYS($T758,$U758,Holidays!$J$3:$J$937)),0))</f>
        <v/>
      </c>
      <c r="BK758" s="87" t="str">
        <f>IF($Q758="","",IFERROR(IF(OR(AND($T758&gt;=DATEVALUE("10/1/20"&amp;RIGHT(BJ$1,2)),$T758&lt;=DATEVALUE("9/30/20"&amp;RIGHT(BK$1,2))),AND($U758&gt;=DATEVALUE("10/1/20"&amp;RIGHT(BJ$1,2)),$U758&lt;=DATEVALUE("9/30/20"&amp;RIGHT(BK$1,2))),AND($T758&lt;=DATEVALUE("10/1/20"&amp;RIGHT(BJ$1,2)),$U758&gt;=DATEVALUE("9/30/20"&amp;RIGHT(BK$1,2)))),
IF(AND($T758&gt;=DATEVALUE("10/1/20"&amp;RIGHT(BJ$1,2)),$U758&lt;=DATEVALUE("9/30/20"&amp;RIGHT(BK$1,2))),NETWORKDAYS($T758,$U758,Holidays!$J$3:$J$937),
IF(AND($T758&lt;DATEVALUE("10/1/20"&amp;RIGHT(BJ$1,2)),$U758&lt;=DATEVALUE("9/30/20"&amp;RIGHT(BK$1,2))),NETWORKDAYS(DATEVALUE("10/1/20"&amp;RIGHT(BJ$1,2)),$U758,Holidays!$J$3:$J$937),
IF($T758&lt;DATEVALUE("10/1/20"&amp;RIGHT(BJ$1,2)),NETWORKDAYS(DATEVALUE("10/1/20"&amp;RIGHT(BJ$1,2)),DATEVALUE("9/30/20"&amp;RIGHT(BK$1,2)),Holidays!$J$3:$J$937),
IF($T758&gt;=DATEVALUE("10/1/20"&amp;RIGHT(BJ$1,2)),NETWORKDAYS($T758,DATEVALUE("9/30/20"&amp;RIGHT(BK$1,2)),Holidays!$J$3:$J$937),"")))),"")/(NETWORKDAYS($T758,$U758,Holidays!$J$3:$J$937)),0))</f>
        <v/>
      </c>
      <c r="BL758" s="87" t="str">
        <f>IF($Q758="","",IFERROR(IF(OR(AND($T758&gt;=DATEVALUE("10/1/20"&amp;RIGHT(BK$1,2)),$T758&lt;=DATEVALUE("9/30/20"&amp;RIGHT(BL$1,2))),AND($U758&gt;=DATEVALUE("10/1/20"&amp;RIGHT(BK$1,2)),$U758&lt;=DATEVALUE("9/30/20"&amp;RIGHT(BL$1,2))),AND($T758&lt;=DATEVALUE("10/1/20"&amp;RIGHT(BK$1,2)),$U758&gt;=DATEVALUE("9/30/20"&amp;RIGHT(BL$1,2)))),
IF(AND($T758&gt;=DATEVALUE("10/1/20"&amp;RIGHT(BK$1,2)),$U758&lt;=DATEVALUE("9/30/20"&amp;RIGHT(BL$1,2))),NETWORKDAYS($T758,$U758,Holidays!$J$3:$J$937),
IF(AND($T758&lt;DATEVALUE("10/1/20"&amp;RIGHT(BK$1,2)),$U758&lt;=DATEVALUE("9/30/20"&amp;RIGHT(BL$1,2))),NETWORKDAYS(DATEVALUE("10/1/20"&amp;RIGHT(BK$1,2)),$U758,Holidays!$J$3:$J$937),
IF($T758&lt;DATEVALUE("10/1/20"&amp;RIGHT(BK$1,2)),NETWORKDAYS(DATEVALUE("10/1/20"&amp;RIGHT(BK$1,2)),DATEVALUE("9/30/20"&amp;RIGHT(BL$1,2)),Holidays!$J$3:$J$937),
IF($T758&gt;=DATEVALUE("10/1/20"&amp;RIGHT(BK$1,2)),NETWORKDAYS($T758,DATEVALUE("9/30/20"&amp;RIGHT(BL$1,2)),Holidays!$J$3:$J$937),"")))),"")/(NETWORKDAYS($T758,$U758,Holidays!$J$3:$J$937)),0))</f>
        <v/>
      </c>
      <c r="BM758" s="87" t="str">
        <f>IF($Q758="","",IFERROR(IF(OR(AND($T758&gt;=DATEVALUE("10/1/20"&amp;RIGHT(BL$1,2)),$T758&lt;=DATEVALUE("9/30/20"&amp;RIGHT(BM$1,2))),AND($U758&gt;=DATEVALUE("10/1/20"&amp;RIGHT(BL$1,2)),$U758&lt;=DATEVALUE("9/30/20"&amp;RIGHT(BM$1,2))),AND($T758&lt;=DATEVALUE("10/1/20"&amp;RIGHT(BL$1,2)),$U758&gt;=DATEVALUE("9/30/20"&amp;RIGHT(BM$1,2)))),
IF(AND($T758&gt;=DATEVALUE("10/1/20"&amp;RIGHT(BL$1,2)),$U758&lt;=DATEVALUE("9/30/20"&amp;RIGHT(BM$1,2))),NETWORKDAYS($T758,$U758,Holidays!$J$3:$J$937),
IF(AND($T758&lt;DATEVALUE("10/1/20"&amp;RIGHT(BL$1,2)),$U758&lt;=DATEVALUE("9/30/20"&amp;RIGHT(BM$1,2))),NETWORKDAYS(DATEVALUE("10/1/20"&amp;RIGHT(BL$1,2)),$U758,Holidays!$J$3:$J$937),
IF($T758&lt;DATEVALUE("10/1/20"&amp;RIGHT(BL$1,2)),NETWORKDAYS(DATEVALUE("10/1/20"&amp;RIGHT(BL$1,2)),DATEVALUE("9/30/20"&amp;RIGHT(BM$1,2)),Holidays!$J$3:$J$937),
IF($T758&gt;=DATEVALUE("10/1/20"&amp;RIGHT(BL$1,2)),NETWORKDAYS($T758,DATEVALUE("9/30/20"&amp;RIGHT(BM$1,2)),Holidays!$J$3:$J$937),"")))),"")/(NETWORKDAYS($T758,$U758,Holidays!$J$3:$J$937)),0))</f>
        <v/>
      </c>
      <c r="BN758" s="87" t="str">
        <f>IF($Q758="","",IFERROR(IF(OR(AND($T758&gt;=DATEVALUE("10/1/20"&amp;RIGHT(BM$1,2)),$T758&lt;=DATEVALUE("9/30/20"&amp;RIGHT(BN$1,2))),AND($U758&gt;=DATEVALUE("10/1/20"&amp;RIGHT(BM$1,2)),$U758&lt;=DATEVALUE("9/30/20"&amp;RIGHT(BN$1,2))),AND($T758&lt;=DATEVALUE("10/1/20"&amp;RIGHT(BM$1,2)),$U758&gt;=DATEVALUE("9/30/20"&amp;RIGHT(BN$1,2)))),
IF(AND($T758&gt;=DATEVALUE("10/1/20"&amp;RIGHT(BM$1,2)),$U758&lt;=DATEVALUE("9/30/20"&amp;RIGHT(BN$1,2))),NETWORKDAYS($T758,$U758,Holidays!$J$3:$J$937),
IF(AND($T758&lt;DATEVALUE("10/1/20"&amp;RIGHT(BM$1,2)),$U758&lt;=DATEVALUE("9/30/20"&amp;RIGHT(BN$1,2))),NETWORKDAYS(DATEVALUE("10/1/20"&amp;RIGHT(BM$1,2)),$U758,Holidays!$J$3:$J$937),
IF($T758&lt;DATEVALUE("10/1/20"&amp;RIGHT(BM$1,2)),NETWORKDAYS(DATEVALUE("10/1/20"&amp;RIGHT(BM$1,2)),DATEVALUE("9/30/20"&amp;RIGHT(BN$1,2)),Holidays!$J$3:$J$937),
IF($T758&gt;=DATEVALUE("10/1/20"&amp;RIGHT(BM$1,2)),NETWORKDAYS($T758,DATEVALUE("9/30/20"&amp;RIGHT(BN$1,2)),Holidays!$J$3:$J$937),"")))),"")/(NETWORKDAYS($T758,$U758,Holidays!$J$3:$J$937)),0))</f>
        <v/>
      </c>
      <c r="BO758" s="87" t="str">
        <f>IF($Q758="","",IFERROR(IF(OR(AND($T758&gt;=DATEVALUE("10/1/20"&amp;RIGHT(BN$1,2)),$T758&lt;=DATEVALUE("9/30/20"&amp;RIGHT(BO$1,2))),AND($U758&gt;=DATEVALUE("10/1/20"&amp;RIGHT(BN$1,2)),$U758&lt;=DATEVALUE("9/30/20"&amp;RIGHT(BO$1,2))),AND($T758&lt;=DATEVALUE("10/1/20"&amp;RIGHT(BN$1,2)),$U758&gt;=DATEVALUE("9/30/20"&amp;RIGHT(BO$1,2)))),
IF(AND($T758&gt;=DATEVALUE("10/1/20"&amp;RIGHT(BN$1,2)),$U758&lt;=DATEVALUE("9/30/20"&amp;RIGHT(BO$1,2))),NETWORKDAYS($T758,$U758,Holidays!$J$3:$J$937),
IF(AND($T758&lt;DATEVALUE("10/1/20"&amp;RIGHT(BN$1,2)),$U758&lt;=DATEVALUE("9/30/20"&amp;RIGHT(BO$1,2))),NETWORKDAYS(DATEVALUE("10/1/20"&amp;RIGHT(BN$1,2)),$U758,Holidays!$J$3:$J$937),
IF($T758&lt;DATEVALUE("10/1/20"&amp;RIGHT(BN$1,2)),NETWORKDAYS(DATEVALUE("10/1/20"&amp;RIGHT(BN$1,2)),DATEVALUE("9/30/20"&amp;RIGHT(BO$1,2)),Holidays!$J$3:$J$937),
IF($T758&gt;=DATEVALUE("10/1/20"&amp;RIGHT(BN$1,2)),NETWORKDAYS($T758,DATEVALUE("9/30/20"&amp;RIGHT(BO$1,2)),Holidays!$J$3:$J$937),"")))),"")/(NETWORKDAYS($T758,$U758,Holidays!$J$3:$J$937)),0))</f>
        <v/>
      </c>
      <c r="BP758" s="87" t="str">
        <f>IF($Q758="","",IFERROR(IF(OR(AND($T758&gt;=DATEVALUE("10/1/20"&amp;RIGHT(BO$1,2)),$T758&lt;=DATEVALUE("9/30/20"&amp;RIGHT(BP$1,2))),AND($U758&gt;=DATEVALUE("10/1/20"&amp;RIGHT(BO$1,2)),$U758&lt;=DATEVALUE("9/30/20"&amp;RIGHT(BP$1,2))),AND($T758&lt;=DATEVALUE("10/1/20"&amp;RIGHT(BO$1,2)),$U758&gt;=DATEVALUE("9/30/20"&amp;RIGHT(BP$1,2)))),
IF(AND($T758&gt;=DATEVALUE("10/1/20"&amp;RIGHT(BO$1,2)),$U758&lt;=DATEVALUE("9/30/20"&amp;RIGHT(BP$1,2))),NETWORKDAYS($T758,$U758,Holidays!$J$3:$J$937),
IF(AND($T758&lt;DATEVALUE("10/1/20"&amp;RIGHT(BO$1,2)),$U758&lt;=DATEVALUE("9/30/20"&amp;RIGHT(BP$1,2))),NETWORKDAYS(DATEVALUE("10/1/20"&amp;RIGHT(BO$1,2)),$U758,Holidays!$J$3:$J$937),
IF($T758&lt;DATEVALUE("10/1/20"&amp;RIGHT(BO$1,2)),NETWORKDAYS(DATEVALUE("10/1/20"&amp;RIGHT(BO$1,2)),DATEVALUE("9/30/20"&amp;RIGHT(BP$1,2)),Holidays!$J$3:$J$937),
IF($T758&gt;=DATEVALUE("10/1/20"&amp;RIGHT(BO$1,2)),NETWORKDAYS($T758,DATEVALUE("9/30/20"&amp;RIGHT(BP$1,2)),Holidays!$J$3:$J$937),"")))),"")/(NETWORKDAYS($T758,$U758,Holidays!$J$3:$J$937)),0))</f>
        <v/>
      </c>
      <c r="BQ758" s="87" t="str">
        <f>IF($Q758="","",IFERROR(IF(OR(AND($T758&gt;=DATEVALUE("10/1/20"&amp;RIGHT(BP$1,2)),$T758&lt;=DATEVALUE("9/30/20"&amp;RIGHT(BQ$1,2))),AND($U758&gt;=DATEVALUE("10/1/20"&amp;RIGHT(BP$1,2)),$U758&lt;=DATEVALUE("9/30/20"&amp;RIGHT(BQ$1,2))),AND($T758&lt;=DATEVALUE("10/1/20"&amp;RIGHT(BP$1,2)),$U758&gt;=DATEVALUE("9/30/20"&amp;RIGHT(BQ$1,2)))),
IF(AND($T758&gt;=DATEVALUE("10/1/20"&amp;RIGHT(BP$1,2)),$U758&lt;=DATEVALUE("9/30/20"&amp;RIGHT(BQ$1,2))),NETWORKDAYS($T758,$U758,Holidays!$J$3:$J$937),
IF(AND($T758&lt;DATEVALUE("10/1/20"&amp;RIGHT(BP$1,2)),$U758&lt;=DATEVALUE("9/30/20"&amp;RIGHT(BQ$1,2))),NETWORKDAYS(DATEVALUE("10/1/20"&amp;RIGHT(BP$1,2)),$U758,Holidays!$J$3:$J$937),
IF($T758&lt;DATEVALUE("10/1/20"&amp;RIGHT(BP$1,2)),NETWORKDAYS(DATEVALUE("10/1/20"&amp;RIGHT(BP$1,2)),DATEVALUE("9/30/20"&amp;RIGHT(BQ$1,2)),Holidays!$J$3:$J$937),
IF($T758&gt;=DATEVALUE("10/1/20"&amp;RIGHT(BP$1,2)),NETWORKDAYS($T758,DATEVALUE("9/30/20"&amp;RIGHT(BQ$1,2)),Holidays!$J$3:$J$937),"")))),"")/(NETWORKDAYS($T758,$U758,Holidays!$J$3:$J$937)),0))</f>
        <v/>
      </c>
      <c r="BR758" s="87" t="str">
        <f>IF($Q758="","",IFERROR(IF(OR(AND($T758&gt;=DATEVALUE("10/1/20"&amp;RIGHT(BQ$1,2)),$T758&lt;=DATEVALUE("9/30/20"&amp;RIGHT(BR$1,2))),AND($U758&gt;=DATEVALUE("10/1/20"&amp;RIGHT(BQ$1,2)),$U758&lt;=DATEVALUE("9/30/20"&amp;RIGHT(BR$1,2))),AND($T758&lt;=DATEVALUE("10/1/20"&amp;RIGHT(BQ$1,2)),$U758&gt;=DATEVALUE("9/30/20"&amp;RIGHT(BR$1,2)))),
IF(AND($T758&gt;=DATEVALUE("10/1/20"&amp;RIGHT(BQ$1,2)),$U758&lt;=DATEVALUE("9/30/20"&amp;RIGHT(BR$1,2))),NETWORKDAYS($T758,$U758,Holidays!$J$3:$J$937),
IF(AND($T758&lt;DATEVALUE("10/1/20"&amp;RIGHT(BQ$1,2)),$U758&lt;=DATEVALUE("9/30/20"&amp;RIGHT(BR$1,2))),NETWORKDAYS(DATEVALUE("10/1/20"&amp;RIGHT(BQ$1,2)),$U758,Holidays!$J$3:$J$937),
IF($T758&lt;DATEVALUE("10/1/20"&amp;RIGHT(BQ$1,2)),NETWORKDAYS(DATEVALUE("10/1/20"&amp;RIGHT(BQ$1,2)),DATEVALUE("9/30/20"&amp;RIGHT(BR$1,2)),Holidays!$J$3:$J$937),
IF($T758&gt;=DATEVALUE("10/1/20"&amp;RIGHT(BQ$1,2)),NETWORKDAYS($T758,DATEVALUE("9/30/20"&amp;RIGHT(BR$1,2)),Holidays!$J$3:$J$937),"")))),"")/(NETWORKDAYS($T758,$U758,Holidays!$J$3:$J$937)),0))</f>
        <v/>
      </c>
      <c r="BS758" s="87" t="str">
        <f>IF($Q758="","",IFERROR(IF(OR(AND($T758&gt;=DATEVALUE("10/1/20"&amp;RIGHT(BR$1,2)),$T758&lt;=DATEVALUE("9/30/20"&amp;RIGHT(BS$1,2))),AND($U758&gt;=DATEVALUE("10/1/20"&amp;RIGHT(BR$1,2)),$U758&lt;=DATEVALUE("9/30/20"&amp;RIGHT(BS$1,2))),AND($T758&lt;=DATEVALUE("10/1/20"&amp;RIGHT(BR$1,2)),$U758&gt;=DATEVALUE("9/30/20"&amp;RIGHT(BS$1,2)))),
IF(AND($T758&gt;=DATEVALUE("10/1/20"&amp;RIGHT(BR$1,2)),$U758&lt;=DATEVALUE("9/30/20"&amp;RIGHT(BS$1,2))),NETWORKDAYS($T758,$U758,Holidays!$J$3:$J$937),
IF(AND($T758&lt;DATEVALUE("10/1/20"&amp;RIGHT(BR$1,2)),$U758&lt;=DATEVALUE("9/30/20"&amp;RIGHT(BS$1,2))),NETWORKDAYS(DATEVALUE("10/1/20"&amp;RIGHT(BR$1,2)),$U758,Holidays!$J$3:$J$937),
IF($T758&lt;DATEVALUE("10/1/20"&amp;RIGHT(BR$1,2)),NETWORKDAYS(DATEVALUE("10/1/20"&amp;RIGHT(BR$1,2)),DATEVALUE("9/30/20"&amp;RIGHT(BS$1,2)),Holidays!$J$3:$J$937),
IF($T758&gt;=DATEVALUE("10/1/20"&amp;RIGHT(BR$1,2)),NETWORKDAYS($T758,DATEVALUE("9/30/20"&amp;RIGHT(BS$1,2)),Holidays!$J$3:$J$937),"")))),"")/(NETWORKDAYS($T758,$U758,Holidays!$J$3:$J$937)),0))</f>
        <v/>
      </c>
      <c r="BT758" s="87" t="str">
        <f>IF($Q758="","",IFERROR(IF(OR(AND($T758&gt;=DATEVALUE("10/1/20"&amp;RIGHT(BS$1,2)),$T758&lt;=DATEVALUE("9/30/20"&amp;RIGHT(BT$1,2))),AND($U758&gt;=DATEVALUE("10/1/20"&amp;RIGHT(BS$1,2)),$U758&lt;=DATEVALUE("9/30/20"&amp;RIGHT(BT$1,2))),AND($T758&lt;=DATEVALUE("10/1/20"&amp;RIGHT(BS$1,2)),$U758&gt;=DATEVALUE("9/30/20"&amp;RIGHT(BT$1,2)))),
IF(AND($T758&gt;=DATEVALUE("10/1/20"&amp;RIGHT(BS$1,2)),$U758&lt;=DATEVALUE("9/30/20"&amp;RIGHT(BT$1,2))),NETWORKDAYS($T758,$U758,Holidays!$J$3:$J$937),
IF(AND($T758&lt;DATEVALUE("10/1/20"&amp;RIGHT(BS$1,2)),$U758&lt;=DATEVALUE("9/30/20"&amp;RIGHT(BT$1,2))),NETWORKDAYS(DATEVALUE("10/1/20"&amp;RIGHT(BS$1,2)),$U758,Holidays!$J$3:$J$937),
IF($T758&lt;DATEVALUE("10/1/20"&amp;RIGHT(BS$1,2)),NETWORKDAYS(DATEVALUE("10/1/20"&amp;RIGHT(BS$1,2)),DATEVALUE("9/30/20"&amp;RIGHT(BT$1,2)),Holidays!$J$3:$J$937),
IF($T758&gt;=DATEVALUE("10/1/20"&amp;RIGHT(BS$1,2)),NETWORKDAYS($T758,DATEVALUE("9/30/20"&amp;RIGHT(BT$1,2)),Holidays!$J$3:$J$937),"")))),"")/(NETWORKDAYS($T758,$U758,Holidays!$J$3:$J$937)),0))</f>
        <v/>
      </c>
      <c r="BU758" s="87" t="str">
        <f>IF($Q758="","",IFERROR(IF(OR(AND($T758&gt;=DATEVALUE("10/1/20"&amp;RIGHT(BT$1,2)),$T758&lt;=DATEVALUE("9/30/20"&amp;RIGHT(BU$1,2))),AND($U758&gt;=DATEVALUE("10/1/20"&amp;RIGHT(BT$1,2)),$U758&lt;=DATEVALUE("9/30/20"&amp;RIGHT(BU$1,2))),AND($T758&lt;=DATEVALUE("10/1/20"&amp;RIGHT(BT$1,2)),$U758&gt;=DATEVALUE("9/30/20"&amp;RIGHT(BU$1,2)))),
IF(AND($T758&gt;=DATEVALUE("10/1/20"&amp;RIGHT(BT$1,2)),$U758&lt;=DATEVALUE("9/30/20"&amp;RIGHT(BU$1,2))),NETWORKDAYS($T758,$U758,Holidays!$J$3:$J$937),
IF(AND($T758&lt;DATEVALUE("10/1/20"&amp;RIGHT(BT$1,2)),$U758&lt;=DATEVALUE("9/30/20"&amp;RIGHT(BU$1,2))),NETWORKDAYS(DATEVALUE("10/1/20"&amp;RIGHT(BT$1,2)),$U758,Holidays!$J$3:$J$937),
IF($T758&lt;DATEVALUE("10/1/20"&amp;RIGHT(BT$1,2)),NETWORKDAYS(DATEVALUE("10/1/20"&amp;RIGHT(BT$1,2)),DATEVALUE("9/30/20"&amp;RIGHT(BU$1,2)),Holidays!$J$3:$J$937),
IF($T758&gt;=DATEVALUE("10/1/20"&amp;RIGHT(BT$1,2)),NETWORKDAYS($T758,DATEVALUE("9/30/20"&amp;RIGHT(BU$1,2)),Holidays!$J$3:$J$937),"")))),"")/(NETWORKDAYS($T758,$U758,Holidays!$J$3:$J$937)),0))</f>
        <v/>
      </c>
      <c r="BV758" s="87" t="str">
        <f>IF($Q758="","",IFERROR(IF(OR(AND($T758&gt;=DATEVALUE("10/1/20"&amp;RIGHT(BU$1,2)),$T758&lt;=DATEVALUE("9/30/20"&amp;RIGHT(BV$1,2))),AND($U758&gt;=DATEVALUE("10/1/20"&amp;RIGHT(BU$1,2)),$U758&lt;=DATEVALUE("9/30/20"&amp;RIGHT(BV$1,2))),AND($T758&lt;=DATEVALUE("10/1/20"&amp;RIGHT(BU$1,2)),$U758&gt;=DATEVALUE("9/30/20"&amp;RIGHT(BV$1,2)))),
IF(AND($T758&gt;=DATEVALUE("10/1/20"&amp;RIGHT(BU$1,2)),$U758&lt;=DATEVALUE("9/30/20"&amp;RIGHT(BV$1,2))),NETWORKDAYS($T758,$U758,Holidays!$J$3:$J$937),
IF(AND($T758&lt;DATEVALUE("10/1/20"&amp;RIGHT(BU$1,2)),$U758&lt;=DATEVALUE("9/30/20"&amp;RIGHT(BV$1,2))),NETWORKDAYS(DATEVALUE("10/1/20"&amp;RIGHT(BU$1,2)),$U758,Holidays!$J$3:$J$937),
IF($T758&lt;DATEVALUE("10/1/20"&amp;RIGHT(BU$1,2)),NETWORKDAYS(DATEVALUE("10/1/20"&amp;RIGHT(BU$1,2)),DATEVALUE("9/30/20"&amp;RIGHT(BV$1,2)),Holidays!$J$3:$J$937),
IF($T758&gt;=DATEVALUE("10/1/20"&amp;RIGHT(BU$1,2)),NETWORKDAYS($T758,DATEVALUE("9/30/20"&amp;RIGHT(BV$1,2)),Holidays!$J$3:$J$937),"")))),"")/(NETWORKDAYS($T758,$U758,Holidays!$J$3:$J$937)),0))</f>
        <v/>
      </c>
      <c r="BW758" s="87" t="str">
        <f>IF($Q758="","",IFERROR(IF(OR(AND($T758&gt;=DATEVALUE("10/1/20"&amp;RIGHT(BV$1,2)),$T758&lt;=DATEVALUE("9/30/20"&amp;RIGHT(BW$1,2))),AND($U758&gt;=DATEVALUE("10/1/20"&amp;RIGHT(BV$1,2)),$U758&lt;=DATEVALUE("9/30/20"&amp;RIGHT(BW$1,2))),AND($T758&lt;=DATEVALUE("10/1/20"&amp;RIGHT(BV$1,2)),$U758&gt;=DATEVALUE("9/30/20"&amp;RIGHT(BW$1,2)))),
IF(AND($T758&gt;=DATEVALUE("10/1/20"&amp;RIGHT(BV$1,2)),$U758&lt;=DATEVALUE("9/30/20"&amp;RIGHT(BW$1,2))),NETWORKDAYS($T758,$U758,Holidays!$J$3:$J$937),
IF(AND($T758&lt;DATEVALUE("10/1/20"&amp;RIGHT(BV$1,2)),$U758&lt;=DATEVALUE("9/30/20"&amp;RIGHT(BW$1,2))),NETWORKDAYS(DATEVALUE("10/1/20"&amp;RIGHT(BV$1,2)),$U758,Holidays!$J$3:$J$937),
IF($T758&lt;DATEVALUE("10/1/20"&amp;RIGHT(BV$1,2)),NETWORKDAYS(DATEVALUE("10/1/20"&amp;RIGHT(BV$1,2)),DATEVALUE("9/30/20"&amp;RIGHT(BW$1,2)),Holidays!$J$3:$J$937),
IF($T758&gt;=DATEVALUE("10/1/20"&amp;RIGHT(BV$1,2)),NETWORKDAYS($T758,DATEVALUE("9/30/20"&amp;RIGHT(BW$1,2)),Holidays!$J$3:$J$937),"")))),"")/(NETWORKDAYS($T758,$U758,Holidays!$J$3:$J$937)),0))</f>
        <v/>
      </c>
      <c r="BX758" s="87" t="str">
        <f>IF($Q758="","",IFERROR(IF(OR(AND($T758&gt;=DATEVALUE("10/1/20"&amp;RIGHT(BW$1,2)),$T758&lt;=DATEVALUE("9/30/20"&amp;RIGHT(BX$1,2))),AND($U758&gt;=DATEVALUE("10/1/20"&amp;RIGHT(BW$1,2)),$U758&lt;=DATEVALUE("9/30/20"&amp;RIGHT(BX$1,2))),AND($T758&lt;=DATEVALUE("10/1/20"&amp;RIGHT(BW$1,2)),$U758&gt;=DATEVALUE("9/30/20"&amp;RIGHT(BX$1,2)))),
IF(AND($T758&gt;=DATEVALUE("10/1/20"&amp;RIGHT(BW$1,2)),$U758&lt;=DATEVALUE("9/30/20"&amp;RIGHT(BX$1,2))),NETWORKDAYS($T758,$U758,Holidays!$J$3:$J$937),
IF(AND($T758&lt;DATEVALUE("10/1/20"&amp;RIGHT(BW$1,2)),$U758&lt;=DATEVALUE("9/30/20"&amp;RIGHT(BX$1,2))),NETWORKDAYS(DATEVALUE("10/1/20"&amp;RIGHT(BW$1,2)),$U758,Holidays!$J$3:$J$937),
IF($T758&lt;DATEVALUE("10/1/20"&amp;RIGHT(BW$1,2)),NETWORKDAYS(DATEVALUE("10/1/20"&amp;RIGHT(BW$1,2)),DATEVALUE("9/30/20"&amp;RIGHT(BX$1,2)),Holidays!$J$3:$J$937),
IF($T758&gt;=DATEVALUE("10/1/20"&amp;RIGHT(BW$1,2)),NETWORKDAYS($T758,DATEVALUE("9/30/20"&amp;RIGHT(BX$1,2)),Holidays!$J$3:$J$937),"")))),"")/(NETWORKDAYS($T758,$U758,Holidays!$J$3:$J$937)),0))</f>
        <v/>
      </c>
      <c r="BY758" s="87" t="str">
        <f>IF($Q758="","",IFERROR(IF(OR(AND($T758&gt;=DATEVALUE("10/1/20"&amp;RIGHT(BX$1,2)),$T758&lt;=DATEVALUE("9/30/20"&amp;RIGHT(BY$1,2))),AND($U758&gt;=DATEVALUE("10/1/20"&amp;RIGHT(BX$1,2)),$U758&lt;=DATEVALUE("9/30/20"&amp;RIGHT(BY$1,2))),AND($T758&lt;=DATEVALUE("10/1/20"&amp;RIGHT(BX$1,2)),$U758&gt;=DATEVALUE("9/30/20"&amp;RIGHT(BY$1,2)))),
IF(AND($T758&gt;=DATEVALUE("10/1/20"&amp;RIGHT(BX$1,2)),$U758&lt;=DATEVALUE("9/30/20"&amp;RIGHT(BY$1,2))),NETWORKDAYS($T758,$U758,Holidays!$J$3:$J$937),
IF(AND($T758&lt;DATEVALUE("10/1/20"&amp;RIGHT(BX$1,2)),$U758&lt;=DATEVALUE("9/30/20"&amp;RIGHT(BY$1,2))),NETWORKDAYS(DATEVALUE("10/1/20"&amp;RIGHT(BX$1,2)),$U758,Holidays!$J$3:$J$937),
IF($T758&lt;DATEVALUE("10/1/20"&amp;RIGHT(BX$1,2)),NETWORKDAYS(DATEVALUE("10/1/20"&amp;RIGHT(BX$1,2)),DATEVALUE("9/30/20"&amp;RIGHT(BY$1,2)),Holidays!$J$3:$J$937),
IF($T758&gt;=DATEVALUE("10/1/20"&amp;RIGHT(BX$1,2)),NETWORKDAYS($T758,DATEVALUE("9/30/20"&amp;RIGHT(BY$1,2)),Holidays!$J$3:$J$937),"")))),"")/(NETWORKDAYS($T758,$U758,Holidays!$J$3:$J$937)),0))</f>
        <v/>
      </c>
      <c r="BZ758" s="87" t="str">
        <f>IF($Q758="","",IFERROR(IF(OR(AND($T758&gt;=DATEVALUE("10/1/20"&amp;RIGHT(BY$1,2)),$T758&lt;=DATEVALUE("9/30/20"&amp;RIGHT(BZ$1,2))),AND($U758&gt;=DATEVALUE("10/1/20"&amp;RIGHT(BY$1,2)),$U758&lt;=DATEVALUE("9/30/20"&amp;RIGHT(BZ$1,2))),AND($T758&lt;=DATEVALUE("10/1/20"&amp;RIGHT(BY$1,2)),$U758&gt;=DATEVALUE("9/30/20"&amp;RIGHT(BZ$1,2)))),
IF(AND($T758&gt;=DATEVALUE("10/1/20"&amp;RIGHT(BY$1,2)),$U758&lt;=DATEVALUE("9/30/20"&amp;RIGHT(BZ$1,2))),NETWORKDAYS($T758,$U758,Holidays!$J$3:$J$937),
IF(AND($T758&lt;DATEVALUE("10/1/20"&amp;RIGHT(BY$1,2)),$U758&lt;=DATEVALUE("9/30/20"&amp;RIGHT(BZ$1,2))),NETWORKDAYS(DATEVALUE("10/1/20"&amp;RIGHT(BY$1,2)),$U758,Holidays!$J$3:$J$937),
IF($T758&lt;DATEVALUE("10/1/20"&amp;RIGHT(BY$1,2)),NETWORKDAYS(DATEVALUE("10/1/20"&amp;RIGHT(BY$1,2)),DATEVALUE("9/30/20"&amp;RIGHT(BZ$1,2)),Holidays!$J$3:$J$937),
IF($T758&gt;=DATEVALUE("10/1/20"&amp;RIGHT(BY$1,2)),NETWORKDAYS($T758,DATEVALUE("9/30/20"&amp;RIGHT(BZ$1,2)),Holidays!$J$3:$J$937),"")))),"")/(NETWORKDAYS($T758,$U758,Holidays!$J$3:$J$937)),0))</f>
        <v/>
      </c>
      <c r="CA758" s="87" t="str">
        <f>IF($Q758="","",IFERROR(IF(OR(AND($T758&gt;=DATEVALUE("10/1/20"&amp;RIGHT(BZ$1,2)),$T758&lt;=DATEVALUE("9/30/20"&amp;RIGHT(CA$1,2))),AND($U758&gt;=DATEVALUE("10/1/20"&amp;RIGHT(BZ$1,2)),$U758&lt;=DATEVALUE("9/30/20"&amp;RIGHT(CA$1,2))),AND($T758&lt;=DATEVALUE("10/1/20"&amp;RIGHT(BZ$1,2)),$U758&gt;=DATEVALUE("9/30/20"&amp;RIGHT(CA$1,2)))),
IF(AND($T758&gt;=DATEVALUE("10/1/20"&amp;RIGHT(BZ$1,2)),$U758&lt;=DATEVALUE("9/30/20"&amp;RIGHT(CA$1,2))),NETWORKDAYS($T758,$U758,Holidays!$J$3:$J$937),
IF(AND($T758&lt;DATEVALUE("10/1/20"&amp;RIGHT(BZ$1,2)),$U758&lt;=DATEVALUE("9/30/20"&amp;RIGHT(CA$1,2))),NETWORKDAYS(DATEVALUE("10/1/20"&amp;RIGHT(BZ$1,2)),$U758,Holidays!$J$3:$J$937),
IF($T758&lt;DATEVALUE("10/1/20"&amp;RIGHT(BZ$1,2)),NETWORKDAYS(DATEVALUE("10/1/20"&amp;RIGHT(BZ$1,2)),DATEVALUE("9/30/20"&amp;RIGHT(CA$1,2)),Holidays!$J$3:$J$937),
IF($T758&gt;=DATEVALUE("10/1/20"&amp;RIGHT(BZ$1,2)),NETWORKDAYS($T758,DATEVALUE("9/30/20"&amp;RIGHT(CA$1,2)),Holidays!$J$3:$J$937),"")))),"")/(NETWORKDAYS($T758,$U758,Holidays!$J$3:$J$937)),0))</f>
        <v/>
      </c>
      <c r="CB758" s="87" t="str">
        <f>IF($Q758="","",IFERROR(IF(OR(AND($T758&gt;=DATEVALUE("10/1/20"&amp;RIGHT(CA$1,2)),$T758&lt;=DATEVALUE("9/30/20"&amp;RIGHT(CB$1,2))),AND($U758&gt;=DATEVALUE("10/1/20"&amp;RIGHT(CA$1,2)),$U758&lt;=DATEVALUE("9/30/20"&amp;RIGHT(CB$1,2))),AND($T758&lt;=DATEVALUE("10/1/20"&amp;RIGHT(CA$1,2)),$U758&gt;=DATEVALUE("9/30/20"&amp;RIGHT(CB$1,2)))),
IF(AND($T758&gt;=DATEVALUE("10/1/20"&amp;RIGHT(CA$1,2)),$U758&lt;=DATEVALUE("9/30/20"&amp;RIGHT(CB$1,2))),NETWORKDAYS($T758,$U758,Holidays!$J$3:$J$937),
IF(AND($T758&lt;DATEVALUE("10/1/20"&amp;RIGHT(CA$1,2)),$U758&lt;=DATEVALUE("9/30/20"&amp;RIGHT(CB$1,2))),NETWORKDAYS(DATEVALUE("10/1/20"&amp;RIGHT(CA$1,2)),$U758,Holidays!$J$3:$J$937),
IF($T758&lt;DATEVALUE("10/1/20"&amp;RIGHT(CA$1,2)),NETWORKDAYS(DATEVALUE("10/1/20"&amp;RIGHT(CA$1,2)),DATEVALUE("9/30/20"&amp;RIGHT(CB$1,2)),Holidays!$J$3:$J$937),
IF($T758&gt;=DATEVALUE("10/1/20"&amp;RIGHT(CA$1,2)),NETWORKDAYS($T758,DATEVALUE("9/30/20"&amp;RIGHT(CB$1,2)),Holidays!$J$3:$J$937),"")))),"")/(NETWORKDAYS($T758,$U758,Holidays!$J$3:$J$937)),0))</f>
        <v/>
      </c>
    </row>
    <row r="759" spans="1:80">
      <c r="A759" s="97"/>
      <c r="B759" s="98" t="str">
        <f ca="1">IF(NOT($A759=""),OFFSET('WBS Reference &amp; User Procedure'!$A$1,MATCH($A759,'WBS Reference &amp; User Procedure'!$A:$A,0)-1,1),"")</f>
        <v/>
      </c>
      <c r="D759" s="97"/>
      <c r="T759" s="104" t="str">
        <f>IF(NOT(Q759=""),IF(NOT($S759=""),$S759,#REF!),"")</f>
        <v/>
      </c>
      <c r="U759" s="104" t="str">
        <f>IF(NOT(Q759=""),WORKDAY(T759,Q759,Holidays!$J$3:$J$937),"")</f>
        <v/>
      </c>
      <c r="V759" s="104"/>
      <c r="W759" s="104"/>
      <c r="X759" s="101" t="str">
        <f t="shared" si="167"/>
        <v/>
      </c>
      <c r="AL759" s="87" t="str">
        <f t="shared" ca="1" si="164"/>
        <v/>
      </c>
      <c r="AN759" s="87" t="str">
        <f t="shared" ca="1" si="170"/>
        <v/>
      </c>
      <c r="AO759" s="87" t="str">
        <f t="shared" ca="1" si="170"/>
        <v/>
      </c>
      <c r="AP759" s="87" t="str">
        <f t="shared" ca="1" si="170"/>
        <v/>
      </c>
      <c r="AQ759" s="87" t="str">
        <f t="shared" ca="1" si="170"/>
        <v/>
      </c>
      <c r="AR759" s="87" t="str">
        <f t="shared" ca="1" si="170"/>
        <v/>
      </c>
      <c r="AS759" s="87" t="str">
        <f t="shared" ca="1" si="170"/>
        <v/>
      </c>
      <c r="AT759" s="87" t="str">
        <f t="shared" ca="1" si="170"/>
        <v/>
      </c>
      <c r="AU759" s="87" t="str">
        <f t="shared" ca="1" si="170"/>
        <v/>
      </c>
      <c r="AV759" s="87" t="str">
        <f t="shared" ca="1" si="170"/>
        <v/>
      </c>
      <c r="AW759" s="87" t="str">
        <f t="shared" ca="1" si="170"/>
        <v/>
      </c>
      <c r="AX759" s="87" t="str">
        <f t="shared" ca="1" si="171"/>
        <v/>
      </c>
      <c r="AY759" s="87" t="str">
        <f t="shared" ca="1" si="171"/>
        <v/>
      </c>
      <c r="AZ759" s="87" t="str">
        <f t="shared" ca="1" si="171"/>
        <v/>
      </c>
      <c r="BA759" s="87" t="str">
        <f t="shared" ca="1" si="171"/>
        <v/>
      </c>
      <c r="BB759" s="87" t="str">
        <f t="shared" ca="1" si="171"/>
        <v/>
      </c>
      <c r="BC759" s="87" t="str">
        <f t="shared" ca="1" si="171"/>
        <v/>
      </c>
      <c r="BD759" s="87" t="str">
        <f t="shared" ca="1" si="171"/>
        <v/>
      </c>
      <c r="BE759" s="87" t="str">
        <f t="shared" ca="1" si="171"/>
        <v/>
      </c>
      <c r="BF759" s="87" t="str">
        <f t="shared" ca="1" si="171"/>
        <v/>
      </c>
      <c r="BG759" s="87" t="str">
        <f t="shared" ca="1" si="171"/>
        <v/>
      </c>
      <c r="BI759" s="87" t="str">
        <f>IF($Q759="","",IFERROR(IF(OR(AND($T759&gt;=DATEVALUE("10/1/20"&amp;RIGHT(BH$1,2)),$T759&lt;=DATEVALUE("9/30/20"&amp;RIGHT(BI$1,2))),AND($U759&gt;=DATEVALUE("10/1/20"&amp;RIGHT(BH$1,2)),$U759&lt;=DATEVALUE("9/30/20"&amp;RIGHT(BI$1,2))),AND($T759&lt;=DATEVALUE("10/1/20"&amp;RIGHT(BH$1,2)),$U759&gt;=DATEVALUE("9/30/20"&amp;RIGHT(BI$1,2)))),
IF(AND($T759&gt;=DATEVALUE("10/1/20"&amp;RIGHT(BH$1,2)),$U759&lt;=DATEVALUE("9/30/20"&amp;RIGHT(BI$1,2))),NETWORKDAYS($T759,$U759,Holidays!$J$3:$J$937),
IF(AND($T759&lt;DATEVALUE("10/1/20"&amp;RIGHT(BH$1,2)),$U759&lt;=DATEVALUE("9/30/20"&amp;RIGHT(BI$1,2))),NETWORKDAYS(DATEVALUE("10/1/20"&amp;RIGHT(BH$1,2)),$U759,Holidays!$J$3:$J$937),
IF($T759&lt;DATEVALUE("10/1/20"&amp;RIGHT(BH$1,2)),NETWORKDAYS(DATEVALUE("10/1/20"&amp;RIGHT(BH$1,2)),DATEVALUE("9/30/20"&amp;RIGHT(BI$1,2)),Holidays!$J$3:$J$937),
IF($T759&gt;=DATEVALUE("10/1/20"&amp;RIGHT(BH$1,2)),NETWORKDAYS($T759,DATEVALUE("9/30/20"&amp;RIGHT(BI$1,2)),Holidays!$J$3:$J$937),"")))),"")/(NETWORKDAYS($T759,$U759,Holidays!$J$3:$J$937)),0))</f>
        <v/>
      </c>
      <c r="BJ759" s="87" t="str">
        <f>IF($Q759="","",IFERROR(IF(OR(AND($T759&gt;=DATEVALUE("10/1/20"&amp;RIGHT(BI$1,2)),$T759&lt;=DATEVALUE("9/30/20"&amp;RIGHT(BJ$1,2))),AND($U759&gt;=DATEVALUE("10/1/20"&amp;RIGHT(BI$1,2)),$U759&lt;=DATEVALUE("9/30/20"&amp;RIGHT(BJ$1,2))),AND($T759&lt;=DATEVALUE("10/1/20"&amp;RIGHT(BI$1,2)),$U759&gt;=DATEVALUE("9/30/20"&amp;RIGHT(BJ$1,2)))),
IF(AND($T759&gt;=DATEVALUE("10/1/20"&amp;RIGHT(BI$1,2)),$U759&lt;=DATEVALUE("9/30/20"&amp;RIGHT(BJ$1,2))),NETWORKDAYS($T759,$U759,Holidays!$J$3:$J$937),
IF(AND($T759&lt;DATEVALUE("10/1/20"&amp;RIGHT(BI$1,2)),$U759&lt;=DATEVALUE("9/30/20"&amp;RIGHT(BJ$1,2))),NETWORKDAYS(DATEVALUE("10/1/20"&amp;RIGHT(BI$1,2)),$U759,Holidays!$J$3:$J$937),
IF($T759&lt;DATEVALUE("10/1/20"&amp;RIGHT(BI$1,2)),NETWORKDAYS(DATEVALUE("10/1/20"&amp;RIGHT(BI$1,2)),DATEVALUE("9/30/20"&amp;RIGHT(BJ$1,2)),Holidays!$J$3:$J$937),
IF($T759&gt;=DATEVALUE("10/1/20"&amp;RIGHT(BI$1,2)),NETWORKDAYS($T759,DATEVALUE("9/30/20"&amp;RIGHT(BJ$1,2)),Holidays!$J$3:$J$937),"")))),"")/(NETWORKDAYS($T759,$U759,Holidays!$J$3:$J$937)),0))</f>
        <v/>
      </c>
      <c r="BK759" s="87" t="str">
        <f>IF($Q759="","",IFERROR(IF(OR(AND($T759&gt;=DATEVALUE("10/1/20"&amp;RIGHT(BJ$1,2)),$T759&lt;=DATEVALUE("9/30/20"&amp;RIGHT(BK$1,2))),AND($U759&gt;=DATEVALUE("10/1/20"&amp;RIGHT(BJ$1,2)),$U759&lt;=DATEVALUE("9/30/20"&amp;RIGHT(BK$1,2))),AND($T759&lt;=DATEVALUE("10/1/20"&amp;RIGHT(BJ$1,2)),$U759&gt;=DATEVALUE("9/30/20"&amp;RIGHT(BK$1,2)))),
IF(AND($T759&gt;=DATEVALUE("10/1/20"&amp;RIGHT(BJ$1,2)),$U759&lt;=DATEVALUE("9/30/20"&amp;RIGHT(BK$1,2))),NETWORKDAYS($T759,$U759,Holidays!$J$3:$J$937),
IF(AND($T759&lt;DATEVALUE("10/1/20"&amp;RIGHT(BJ$1,2)),$U759&lt;=DATEVALUE("9/30/20"&amp;RIGHT(BK$1,2))),NETWORKDAYS(DATEVALUE("10/1/20"&amp;RIGHT(BJ$1,2)),$U759,Holidays!$J$3:$J$937),
IF($T759&lt;DATEVALUE("10/1/20"&amp;RIGHT(BJ$1,2)),NETWORKDAYS(DATEVALUE("10/1/20"&amp;RIGHT(BJ$1,2)),DATEVALUE("9/30/20"&amp;RIGHT(BK$1,2)),Holidays!$J$3:$J$937),
IF($T759&gt;=DATEVALUE("10/1/20"&amp;RIGHT(BJ$1,2)),NETWORKDAYS($T759,DATEVALUE("9/30/20"&amp;RIGHT(BK$1,2)),Holidays!$J$3:$J$937),"")))),"")/(NETWORKDAYS($T759,$U759,Holidays!$J$3:$J$937)),0))</f>
        <v/>
      </c>
      <c r="BL759" s="87" t="str">
        <f>IF($Q759="","",IFERROR(IF(OR(AND($T759&gt;=DATEVALUE("10/1/20"&amp;RIGHT(BK$1,2)),$T759&lt;=DATEVALUE("9/30/20"&amp;RIGHT(BL$1,2))),AND($U759&gt;=DATEVALUE("10/1/20"&amp;RIGHT(BK$1,2)),$U759&lt;=DATEVALUE("9/30/20"&amp;RIGHT(BL$1,2))),AND($T759&lt;=DATEVALUE("10/1/20"&amp;RIGHT(BK$1,2)),$U759&gt;=DATEVALUE("9/30/20"&amp;RIGHT(BL$1,2)))),
IF(AND($T759&gt;=DATEVALUE("10/1/20"&amp;RIGHT(BK$1,2)),$U759&lt;=DATEVALUE("9/30/20"&amp;RIGHT(BL$1,2))),NETWORKDAYS($T759,$U759,Holidays!$J$3:$J$937),
IF(AND($T759&lt;DATEVALUE("10/1/20"&amp;RIGHT(BK$1,2)),$U759&lt;=DATEVALUE("9/30/20"&amp;RIGHT(BL$1,2))),NETWORKDAYS(DATEVALUE("10/1/20"&amp;RIGHT(BK$1,2)),$U759,Holidays!$J$3:$J$937),
IF($T759&lt;DATEVALUE("10/1/20"&amp;RIGHT(BK$1,2)),NETWORKDAYS(DATEVALUE("10/1/20"&amp;RIGHT(BK$1,2)),DATEVALUE("9/30/20"&amp;RIGHT(BL$1,2)),Holidays!$J$3:$J$937),
IF($T759&gt;=DATEVALUE("10/1/20"&amp;RIGHT(BK$1,2)),NETWORKDAYS($T759,DATEVALUE("9/30/20"&amp;RIGHT(BL$1,2)),Holidays!$J$3:$J$937),"")))),"")/(NETWORKDAYS($T759,$U759,Holidays!$J$3:$J$937)),0))</f>
        <v/>
      </c>
      <c r="BM759" s="87" t="str">
        <f>IF($Q759="","",IFERROR(IF(OR(AND($T759&gt;=DATEVALUE("10/1/20"&amp;RIGHT(BL$1,2)),$T759&lt;=DATEVALUE("9/30/20"&amp;RIGHT(BM$1,2))),AND($U759&gt;=DATEVALUE("10/1/20"&amp;RIGHT(BL$1,2)),$U759&lt;=DATEVALUE("9/30/20"&amp;RIGHT(BM$1,2))),AND($T759&lt;=DATEVALUE("10/1/20"&amp;RIGHT(BL$1,2)),$U759&gt;=DATEVALUE("9/30/20"&amp;RIGHT(BM$1,2)))),
IF(AND($T759&gt;=DATEVALUE("10/1/20"&amp;RIGHT(BL$1,2)),$U759&lt;=DATEVALUE("9/30/20"&amp;RIGHT(BM$1,2))),NETWORKDAYS($T759,$U759,Holidays!$J$3:$J$937),
IF(AND($T759&lt;DATEVALUE("10/1/20"&amp;RIGHT(BL$1,2)),$U759&lt;=DATEVALUE("9/30/20"&amp;RIGHT(BM$1,2))),NETWORKDAYS(DATEVALUE("10/1/20"&amp;RIGHT(BL$1,2)),$U759,Holidays!$J$3:$J$937),
IF($T759&lt;DATEVALUE("10/1/20"&amp;RIGHT(BL$1,2)),NETWORKDAYS(DATEVALUE("10/1/20"&amp;RIGHT(BL$1,2)),DATEVALUE("9/30/20"&amp;RIGHT(BM$1,2)),Holidays!$J$3:$J$937),
IF($T759&gt;=DATEVALUE("10/1/20"&amp;RIGHT(BL$1,2)),NETWORKDAYS($T759,DATEVALUE("9/30/20"&amp;RIGHT(BM$1,2)),Holidays!$J$3:$J$937),"")))),"")/(NETWORKDAYS($T759,$U759,Holidays!$J$3:$J$937)),0))</f>
        <v/>
      </c>
      <c r="BN759" s="87" t="str">
        <f>IF($Q759="","",IFERROR(IF(OR(AND($T759&gt;=DATEVALUE("10/1/20"&amp;RIGHT(BM$1,2)),$T759&lt;=DATEVALUE("9/30/20"&amp;RIGHT(BN$1,2))),AND($U759&gt;=DATEVALUE("10/1/20"&amp;RIGHT(BM$1,2)),$U759&lt;=DATEVALUE("9/30/20"&amp;RIGHT(BN$1,2))),AND($T759&lt;=DATEVALUE("10/1/20"&amp;RIGHT(BM$1,2)),$U759&gt;=DATEVALUE("9/30/20"&amp;RIGHT(BN$1,2)))),
IF(AND($T759&gt;=DATEVALUE("10/1/20"&amp;RIGHT(BM$1,2)),$U759&lt;=DATEVALUE("9/30/20"&amp;RIGHT(BN$1,2))),NETWORKDAYS($T759,$U759,Holidays!$J$3:$J$937),
IF(AND($T759&lt;DATEVALUE("10/1/20"&amp;RIGHT(BM$1,2)),$U759&lt;=DATEVALUE("9/30/20"&amp;RIGHT(BN$1,2))),NETWORKDAYS(DATEVALUE("10/1/20"&amp;RIGHT(BM$1,2)),$U759,Holidays!$J$3:$J$937),
IF($T759&lt;DATEVALUE("10/1/20"&amp;RIGHT(BM$1,2)),NETWORKDAYS(DATEVALUE("10/1/20"&amp;RIGHT(BM$1,2)),DATEVALUE("9/30/20"&amp;RIGHT(BN$1,2)),Holidays!$J$3:$J$937),
IF($T759&gt;=DATEVALUE("10/1/20"&amp;RIGHT(BM$1,2)),NETWORKDAYS($T759,DATEVALUE("9/30/20"&amp;RIGHT(BN$1,2)),Holidays!$J$3:$J$937),"")))),"")/(NETWORKDAYS($T759,$U759,Holidays!$J$3:$J$937)),0))</f>
        <v/>
      </c>
      <c r="BO759" s="87" t="str">
        <f>IF($Q759="","",IFERROR(IF(OR(AND($T759&gt;=DATEVALUE("10/1/20"&amp;RIGHT(BN$1,2)),$T759&lt;=DATEVALUE("9/30/20"&amp;RIGHT(BO$1,2))),AND($U759&gt;=DATEVALUE("10/1/20"&amp;RIGHT(BN$1,2)),$U759&lt;=DATEVALUE("9/30/20"&amp;RIGHT(BO$1,2))),AND($T759&lt;=DATEVALUE("10/1/20"&amp;RIGHT(BN$1,2)),$U759&gt;=DATEVALUE("9/30/20"&amp;RIGHT(BO$1,2)))),
IF(AND($T759&gt;=DATEVALUE("10/1/20"&amp;RIGHT(BN$1,2)),$U759&lt;=DATEVALUE("9/30/20"&amp;RIGHT(BO$1,2))),NETWORKDAYS($T759,$U759,Holidays!$J$3:$J$937),
IF(AND($T759&lt;DATEVALUE("10/1/20"&amp;RIGHT(BN$1,2)),$U759&lt;=DATEVALUE("9/30/20"&amp;RIGHT(BO$1,2))),NETWORKDAYS(DATEVALUE("10/1/20"&amp;RIGHT(BN$1,2)),$U759,Holidays!$J$3:$J$937),
IF($T759&lt;DATEVALUE("10/1/20"&amp;RIGHT(BN$1,2)),NETWORKDAYS(DATEVALUE("10/1/20"&amp;RIGHT(BN$1,2)),DATEVALUE("9/30/20"&amp;RIGHT(BO$1,2)),Holidays!$J$3:$J$937),
IF($T759&gt;=DATEVALUE("10/1/20"&amp;RIGHT(BN$1,2)),NETWORKDAYS($T759,DATEVALUE("9/30/20"&amp;RIGHT(BO$1,2)),Holidays!$J$3:$J$937),"")))),"")/(NETWORKDAYS($T759,$U759,Holidays!$J$3:$J$937)),0))</f>
        <v/>
      </c>
      <c r="BP759" s="87" t="str">
        <f>IF($Q759="","",IFERROR(IF(OR(AND($T759&gt;=DATEVALUE("10/1/20"&amp;RIGHT(BO$1,2)),$T759&lt;=DATEVALUE("9/30/20"&amp;RIGHT(BP$1,2))),AND($U759&gt;=DATEVALUE("10/1/20"&amp;RIGHT(BO$1,2)),$U759&lt;=DATEVALUE("9/30/20"&amp;RIGHT(BP$1,2))),AND($T759&lt;=DATEVALUE("10/1/20"&amp;RIGHT(BO$1,2)),$U759&gt;=DATEVALUE("9/30/20"&amp;RIGHT(BP$1,2)))),
IF(AND($T759&gt;=DATEVALUE("10/1/20"&amp;RIGHT(BO$1,2)),$U759&lt;=DATEVALUE("9/30/20"&amp;RIGHT(BP$1,2))),NETWORKDAYS($T759,$U759,Holidays!$J$3:$J$937),
IF(AND($T759&lt;DATEVALUE("10/1/20"&amp;RIGHT(BO$1,2)),$U759&lt;=DATEVALUE("9/30/20"&amp;RIGHT(BP$1,2))),NETWORKDAYS(DATEVALUE("10/1/20"&amp;RIGHT(BO$1,2)),$U759,Holidays!$J$3:$J$937),
IF($T759&lt;DATEVALUE("10/1/20"&amp;RIGHT(BO$1,2)),NETWORKDAYS(DATEVALUE("10/1/20"&amp;RIGHT(BO$1,2)),DATEVALUE("9/30/20"&amp;RIGHT(BP$1,2)),Holidays!$J$3:$J$937),
IF($T759&gt;=DATEVALUE("10/1/20"&amp;RIGHT(BO$1,2)),NETWORKDAYS($T759,DATEVALUE("9/30/20"&amp;RIGHT(BP$1,2)),Holidays!$J$3:$J$937),"")))),"")/(NETWORKDAYS($T759,$U759,Holidays!$J$3:$J$937)),0))</f>
        <v/>
      </c>
      <c r="BQ759" s="87" t="str">
        <f>IF($Q759="","",IFERROR(IF(OR(AND($T759&gt;=DATEVALUE("10/1/20"&amp;RIGHT(BP$1,2)),$T759&lt;=DATEVALUE("9/30/20"&amp;RIGHT(BQ$1,2))),AND($U759&gt;=DATEVALUE("10/1/20"&amp;RIGHT(BP$1,2)),$U759&lt;=DATEVALUE("9/30/20"&amp;RIGHT(BQ$1,2))),AND($T759&lt;=DATEVALUE("10/1/20"&amp;RIGHT(BP$1,2)),$U759&gt;=DATEVALUE("9/30/20"&amp;RIGHT(BQ$1,2)))),
IF(AND($T759&gt;=DATEVALUE("10/1/20"&amp;RIGHT(BP$1,2)),$U759&lt;=DATEVALUE("9/30/20"&amp;RIGHT(BQ$1,2))),NETWORKDAYS($T759,$U759,Holidays!$J$3:$J$937),
IF(AND($T759&lt;DATEVALUE("10/1/20"&amp;RIGHT(BP$1,2)),$U759&lt;=DATEVALUE("9/30/20"&amp;RIGHT(BQ$1,2))),NETWORKDAYS(DATEVALUE("10/1/20"&amp;RIGHT(BP$1,2)),$U759,Holidays!$J$3:$J$937),
IF($T759&lt;DATEVALUE("10/1/20"&amp;RIGHT(BP$1,2)),NETWORKDAYS(DATEVALUE("10/1/20"&amp;RIGHT(BP$1,2)),DATEVALUE("9/30/20"&amp;RIGHT(BQ$1,2)),Holidays!$J$3:$J$937),
IF($T759&gt;=DATEVALUE("10/1/20"&amp;RIGHT(BP$1,2)),NETWORKDAYS($T759,DATEVALUE("9/30/20"&amp;RIGHT(BQ$1,2)),Holidays!$J$3:$J$937),"")))),"")/(NETWORKDAYS($T759,$U759,Holidays!$J$3:$J$937)),0))</f>
        <v/>
      </c>
      <c r="BR759" s="87" t="str">
        <f>IF($Q759="","",IFERROR(IF(OR(AND($T759&gt;=DATEVALUE("10/1/20"&amp;RIGHT(BQ$1,2)),$T759&lt;=DATEVALUE("9/30/20"&amp;RIGHT(BR$1,2))),AND($U759&gt;=DATEVALUE("10/1/20"&amp;RIGHT(BQ$1,2)),$U759&lt;=DATEVALUE("9/30/20"&amp;RIGHT(BR$1,2))),AND($T759&lt;=DATEVALUE("10/1/20"&amp;RIGHT(BQ$1,2)),$U759&gt;=DATEVALUE("9/30/20"&amp;RIGHT(BR$1,2)))),
IF(AND($T759&gt;=DATEVALUE("10/1/20"&amp;RIGHT(BQ$1,2)),$U759&lt;=DATEVALUE("9/30/20"&amp;RIGHT(BR$1,2))),NETWORKDAYS($T759,$U759,Holidays!$J$3:$J$937),
IF(AND($T759&lt;DATEVALUE("10/1/20"&amp;RIGHT(BQ$1,2)),$U759&lt;=DATEVALUE("9/30/20"&amp;RIGHT(BR$1,2))),NETWORKDAYS(DATEVALUE("10/1/20"&amp;RIGHT(BQ$1,2)),$U759,Holidays!$J$3:$J$937),
IF($T759&lt;DATEVALUE("10/1/20"&amp;RIGHT(BQ$1,2)),NETWORKDAYS(DATEVALUE("10/1/20"&amp;RIGHT(BQ$1,2)),DATEVALUE("9/30/20"&amp;RIGHT(BR$1,2)),Holidays!$J$3:$J$937),
IF($T759&gt;=DATEVALUE("10/1/20"&amp;RIGHT(BQ$1,2)),NETWORKDAYS($T759,DATEVALUE("9/30/20"&amp;RIGHT(BR$1,2)),Holidays!$J$3:$J$937),"")))),"")/(NETWORKDAYS($T759,$U759,Holidays!$J$3:$J$937)),0))</f>
        <v/>
      </c>
      <c r="BS759" s="87" t="str">
        <f>IF($Q759="","",IFERROR(IF(OR(AND($T759&gt;=DATEVALUE("10/1/20"&amp;RIGHT(BR$1,2)),$T759&lt;=DATEVALUE("9/30/20"&amp;RIGHT(BS$1,2))),AND($U759&gt;=DATEVALUE("10/1/20"&amp;RIGHT(BR$1,2)),$U759&lt;=DATEVALUE("9/30/20"&amp;RIGHT(BS$1,2))),AND($T759&lt;=DATEVALUE("10/1/20"&amp;RIGHT(BR$1,2)),$U759&gt;=DATEVALUE("9/30/20"&amp;RIGHT(BS$1,2)))),
IF(AND($T759&gt;=DATEVALUE("10/1/20"&amp;RIGHT(BR$1,2)),$U759&lt;=DATEVALUE("9/30/20"&amp;RIGHT(BS$1,2))),NETWORKDAYS($T759,$U759,Holidays!$J$3:$J$937),
IF(AND($T759&lt;DATEVALUE("10/1/20"&amp;RIGHT(BR$1,2)),$U759&lt;=DATEVALUE("9/30/20"&amp;RIGHT(BS$1,2))),NETWORKDAYS(DATEVALUE("10/1/20"&amp;RIGHT(BR$1,2)),$U759,Holidays!$J$3:$J$937),
IF($T759&lt;DATEVALUE("10/1/20"&amp;RIGHT(BR$1,2)),NETWORKDAYS(DATEVALUE("10/1/20"&amp;RIGHT(BR$1,2)),DATEVALUE("9/30/20"&amp;RIGHT(BS$1,2)),Holidays!$J$3:$J$937),
IF($T759&gt;=DATEVALUE("10/1/20"&amp;RIGHT(BR$1,2)),NETWORKDAYS($T759,DATEVALUE("9/30/20"&amp;RIGHT(BS$1,2)),Holidays!$J$3:$J$937),"")))),"")/(NETWORKDAYS($T759,$U759,Holidays!$J$3:$J$937)),0))</f>
        <v/>
      </c>
      <c r="BT759" s="87" t="str">
        <f>IF($Q759="","",IFERROR(IF(OR(AND($T759&gt;=DATEVALUE("10/1/20"&amp;RIGHT(BS$1,2)),$T759&lt;=DATEVALUE("9/30/20"&amp;RIGHT(BT$1,2))),AND($U759&gt;=DATEVALUE("10/1/20"&amp;RIGHT(BS$1,2)),$U759&lt;=DATEVALUE("9/30/20"&amp;RIGHT(BT$1,2))),AND($T759&lt;=DATEVALUE("10/1/20"&amp;RIGHT(BS$1,2)),$U759&gt;=DATEVALUE("9/30/20"&amp;RIGHT(BT$1,2)))),
IF(AND($T759&gt;=DATEVALUE("10/1/20"&amp;RIGHT(BS$1,2)),$U759&lt;=DATEVALUE("9/30/20"&amp;RIGHT(BT$1,2))),NETWORKDAYS($T759,$U759,Holidays!$J$3:$J$937),
IF(AND($T759&lt;DATEVALUE("10/1/20"&amp;RIGHT(BS$1,2)),$U759&lt;=DATEVALUE("9/30/20"&amp;RIGHT(BT$1,2))),NETWORKDAYS(DATEVALUE("10/1/20"&amp;RIGHT(BS$1,2)),$U759,Holidays!$J$3:$J$937),
IF($T759&lt;DATEVALUE("10/1/20"&amp;RIGHT(BS$1,2)),NETWORKDAYS(DATEVALUE("10/1/20"&amp;RIGHT(BS$1,2)),DATEVALUE("9/30/20"&amp;RIGHT(BT$1,2)),Holidays!$J$3:$J$937),
IF($T759&gt;=DATEVALUE("10/1/20"&amp;RIGHT(BS$1,2)),NETWORKDAYS($T759,DATEVALUE("9/30/20"&amp;RIGHT(BT$1,2)),Holidays!$J$3:$J$937),"")))),"")/(NETWORKDAYS($T759,$U759,Holidays!$J$3:$J$937)),0))</f>
        <v/>
      </c>
      <c r="BU759" s="87" t="str">
        <f>IF($Q759="","",IFERROR(IF(OR(AND($T759&gt;=DATEVALUE("10/1/20"&amp;RIGHT(BT$1,2)),$T759&lt;=DATEVALUE("9/30/20"&amp;RIGHT(BU$1,2))),AND($U759&gt;=DATEVALUE("10/1/20"&amp;RIGHT(BT$1,2)),$U759&lt;=DATEVALUE("9/30/20"&amp;RIGHT(BU$1,2))),AND($T759&lt;=DATEVALUE("10/1/20"&amp;RIGHT(BT$1,2)),$U759&gt;=DATEVALUE("9/30/20"&amp;RIGHT(BU$1,2)))),
IF(AND($T759&gt;=DATEVALUE("10/1/20"&amp;RIGHT(BT$1,2)),$U759&lt;=DATEVALUE("9/30/20"&amp;RIGHT(BU$1,2))),NETWORKDAYS($T759,$U759,Holidays!$J$3:$J$937),
IF(AND($T759&lt;DATEVALUE("10/1/20"&amp;RIGHT(BT$1,2)),$U759&lt;=DATEVALUE("9/30/20"&amp;RIGHT(BU$1,2))),NETWORKDAYS(DATEVALUE("10/1/20"&amp;RIGHT(BT$1,2)),$U759,Holidays!$J$3:$J$937),
IF($T759&lt;DATEVALUE("10/1/20"&amp;RIGHT(BT$1,2)),NETWORKDAYS(DATEVALUE("10/1/20"&amp;RIGHT(BT$1,2)),DATEVALUE("9/30/20"&amp;RIGHT(BU$1,2)),Holidays!$J$3:$J$937),
IF($T759&gt;=DATEVALUE("10/1/20"&amp;RIGHT(BT$1,2)),NETWORKDAYS($T759,DATEVALUE("9/30/20"&amp;RIGHT(BU$1,2)),Holidays!$J$3:$J$937),"")))),"")/(NETWORKDAYS($T759,$U759,Holidays!$J$3:$J$937)),0))</f>
        <v/>
      </c>
      <c r="BV759" s="87" t="str">
        <f>IF($Q759="","",IFERROR(IF(OR(AND($T759&gt;=DATEVALUE("10/1/20"&amp;RIGHT(BU$1,2)),$T759&lt;=DATEVALUE("9/30/20"&amp;RIGHT(BV$1,2))),AND($U759&gt;=DATEVALUE("10/1/20"&amp;RIGHT(BU$1,2)),$U759&lt;=DATEVALUE("9/30/20"&amp;RIGHT(BV$1,2))),AND($T759&lt;=DATEVALUE("10/1/20"&amp;RIGHT(BU$1,2)),$U759&gt;=DATEVALUE("9/30/20"&amp;RIGHT(BV$1,2)))),
IF(AND($T759&gt;=DATEVALUE("10/1/20"&amp;RIGHT(BU$1,2)),$U759&lt;=DATEVALUE("9/30/20"&amp;RIGHT(BV$1,2))),NETWORKDAYS($T759,$U759,Holidays!$J$3:$J$937),
IF(AND($T759&lt;DATEVALUE("10/1/20"&amp;RIGHT(BU$1,2)),$U759&lt;=DATEVALUE("9/30/20"&amp;RIGHT(BV$1,2))),NETWORKDAYS(DATEVALUE("10/1/20"&amp;RIGHT(BU$1,2)),$U759,Holidays!$J$3:$J$937),
IF($T759&lt;DATEVALUE("10/1/20"&amp;RIGHT(BU$1,2)),NETWORKDAYS(DATEVALUE("10/1/20"&amp;RIGHT(BU$1,2)),DATEVALUE("9/30/20"&amp;RIGHT(BV$1,2)),Holidays!$J$3:$J$937),
IF($T759&gt;=DATEVALUE("10/1/20"&amp;RIGHT(BU$1,2)),NETWORKDAYS($T759,DATEVALUE("9/30/20"&amp;RIGHT(BV$1,2)),Holidays!$J$3:$J$937),"")))),"")/(NETWORKDAYS($T759,$U759,Holidays!$J$3:$J$937)),0))</f>
        <v/>
      </c>
      <c r="BW759" s="87" t="str">
        <f>IF($Q759="","",IFERROR(IF(OR(AND($T759&gt;=DATEVALUE("10/1/20"&amp;RIGHT(BV$1,2)),$T759&lt;=DATEVALUE("9/30/20"&amp;RIGHT(BW$1,2))),AND($U759&gt;=DATEVALUE("10/1/20"&amp;RIGHT(BV$1,2)),$U759&lt;=DATEVALUE("9/30/20"&amp;RIGHT(BW$1,2))),AND($T759&lt;=DATEVALUE("10/1/20"&amp;RIGHT(BV$1,2)),$U759&gt;=DATEVALUE("9/30/20"&amp;RIGHT(BW$1,2)))),
IF(AND($T759&gt;=DATEVALUE("10/1/20"&amp;RIGHT(BV$1,2)),$U759&lt;=DATEVALUE("9/30/20"&amp;RIGHT(BW$1,2))),NETWORKDAYS($T759,$U759,Holidays!$J$3:$J$937),
IF(AND($T759&lt;DATEVALUE("10/1/20"&amp;RIGHT(BV$1,2)),$U759&lt;=DATEVALUE("9/30/20"&amp;RIGHT(BW$1,2))),NETWORKDAYS(DATEVALUE("10/1/20"&amp;RIGHT(BV$1,2)),$U759,Holidays!$J$3:$J$937),
IF($T759&lt;DATEVALUE("10/1/20"&amp;RIGHT(BV$1,2)),NETWORKDAYS(DATEVALUE("10/1/20"&amp;RIGHT(BV$1,2)),DATEVALUE("9/30/20"&amp;RIGHT(BW$1,2)),Holidays!$J$3:$J$937),
IF($T759&gt;=DATEVALUE("10/1/20"&amp;RIGHT(BV$1,2)),NETWORKDAYS($T759,DATEVALUE("9/30/20"&amp;RIGHT(BW$1,2)),Holidays!$J$3:$J$937),"")))),"")/(NETWORKDAYS($T759,$U759,Holidays!$J$3:$J$937)),0))</f>
        <v/>
      </c>
      <c r="BX759" s="87" t="str">
        <f>IF($Q759="","",IFERROR(IF(OR(AND($T759&gt;=DATEVALUE("10/1/20"&amp;RIGHT(BW$1,2)),$T759&lt;=DATEVALUE("9/30/20"&amp;RIGHT(BX$1,2))),AND($U759&gt;=DATEVALUE("10/1/20"&amp;RIGHT(BW$1,2)),$U759&lt;=DATEVALUE("9/30/20"&amp;RIGHT(BX$1,2))),AND($T759&lt;=DATEVALUE("10/1/20"&amp;RIGHT(BW$1,2)),$U759&gt;=DATEVALUE("9/30/20"&amp;RIGHT(BX$1,2)))),
IF(AND($T759&gt;=DATEVALUE("10/1/20"&amp;RIGHT(BW$1,2)),$U759&lt;=DATEVALUE("9/30/20"&amp;RIGHT(BX$1,2))),NETWORKDAYS($T759,$U759,Holidays!$J$3:$J$937),
IF(AND($T759&lt;DATEVALUE("10/1/20"&amp;RIGHT(BW$1,2)),$U759&lt;=DATEVALUE("9/30/20"&amp;RIGHT(BX$1,2))),NETWORKDAYS(DATEVALUE("10/1/20"&amp;RIGHT(BW$1,2)),$U759,Holidays!$J$3:$J$937),
IF($T759&lt;DATEVALUE("10/1/20"&amp;RIGHT(BW$1,2)),NETWORKDAYS(DATEVALUE("10/1/20"&amp;RIGHT(BW$1,2)),DATEVALUE("9/30/20"&amp;RIGHT(BX$1,2)),Holidays!$J$3:$J$937),
IF($T759&gt;=DATEVALUE("10/1/20"&amp;RIGHT(BW$1,2)),NETWORKDAYS($T759,DATEVALUE("9/30/20"&amp;RIGHT(BX$1,2)),Holidays!$J$3:$J$937),"")))),"")/(NETWORKDAYS($T759,$U759,Holidays!$J$3:$J$937)),0))</f>
        <v/>
      </c>
      <c r="BY759" s="87" t="str">
        <f>IF($Q759="","",IFERROR(IF(OR(AND($T759&gt;=DATEVALUE("10/1/20"&amp;RIGHT(BX$1,2)),$T759&lt;=DATEVALUE("9/30/20"&amp;RIGHT(BY$1,2))),AND($U759&gt;=DATEVALUE("10/1/20"&amp;RIGHT(BX$1,2)),$U759&lt;=DATEVALUE("9/30/20"&amp;RIGHT(BY$1,2))),AND($T759&lt;=DATEVALUE("10/1/20"&amp;RIGHT(BX$1,2)),$U759&gt;=DATEVALUE("9/30/20"&amp;RIGHT(BY$1,2)))),
IF(AND($T759&gt;=DATEVALUE("10/1/20"&amp;RIGHT(BX$1,2)),$U759&lt;=DATEVALUE("9/30/20"&amp;RIGHT(BY$1,2))),NETWORKDAYS($T759,$U759,Holidays!$J$3:$J$937),
IF(AND($T759&lt;DATEVALUE("10/1/20"&amp;RIGHT(BX$1,2)),$U759&lt;=DATEVALUE("9/30/20"&amp;RIGHT(BY$1,2))),NETWORKDAYS(DATEVALUE("10/1/20"&amp;RIGHT(BX$1,2)),$U759,Holidays!$J$3:$J$937),
IF($T759&lt;DATEVALUE("10/1/20"&amp;RIGHT(BX$1,2)),NETWORKDAYS(DATEVALUE("10/1/20"&amp;RIGHT(BX$1,2)),DATEVALUE("9/30/20"&amp;RIGHT(BY$1,2)),Holidays!$J$3:$J$937),
IF($T759&gt;=DATEVALUE("10/1/20"&amp;RIGHT(BX$1,2)),NETWORKDAYS($T759,DATEVALUE("9/30/20"&amp;RIGHT(BY$1,2)),Holidays!$J$3:$J$937),"")))),"")/(NETWORKDAYS($T759,$U759,Holidays!$J$3:$J$937)),0))</f>
        <v/>
      </c>
      <c r="BZ759" s="87" t="str">
        <f>IF($Q759="","",IFERROR(IF(OR(AND($T759&gt;=DATEVALUE("10/1/20"&amp;RIGHT(BY$1,2)),$T759&lt;=DATEVALUE("9/30/20"&amp;RIGHT(BZ$1,2))),AND($U759&gt;=DATEVALUE("10/1/20"&amp;RIGHT(BY$1,2)),$U759&lt;=DATEVALUE("9/30/20"&amp;RIGHT(BZ$1,2))),AND($T759&lt;=DATEVALUE("10/1/20"&amp;RIGHT(BY$1,2)),$U759&gt;=DATEVALUE("9/30/20"&amp;RIGHT(BZ$1,2)))),
IF(AND($T759&gt;=DATEVALUE("10/1/20"&amp;RIGHT(BY$1,2)),$U759&lt;=DATEVALUE("9/30/20"&amp;RIGHT(BZ$1,2))),NETWORKDAYS($T759,$U759,Holidays!$J$3:$J$937),
IF(AND($T759&lt;DATEVALUE("10/1/20"&amp;RIGHT(BY$1,2)),$U759&lt;=DATEVALUE("9/30/20"&amp;RIGHT(BZ$1,2))),NETWORKDAYS(DATEVALUE("10/1/20"&amp;RIGHT(BY$1,2)),$U759,Holidays!$J$3:$J$937),
IF($T759&lt;DATEVALUE("10/1/20"&amp;RIGHT(BY$1,2)),NETWORKDAYS(DATEVALUE("10/1/20"&amp;RIGHT(BY$1,2)),DATEVALUE("9/30/20"&amp;RIGHT(BZ$1,2)),Holidays!$J$3:$J$937),
IF($T759&gt;=DATEVALUE("10/1/20"&amp;RIGHT(BY$1,2)),NETWORKDAYS($T759,DATEVALUE("9/30/20"&amp;RIGHT(BZ$1,2)),Holidays!$J$3:$J$937),"")))),"")/(NETWORKDAYS($T759,$U759,Holidays!$J$3:$J$937)),0))</f>
        <v/>
      </c>
      <c r="CA759" s="87" t="str">
        <f>IF($Q759="","",IFERROR(IF(OR(AND($T759&gt;=DATEVALUE("10/1/20"&amp;RIGHT(BZ$1,2)),$T759&lt;=DATEVALUE("9/30/20"&amp;RIGHT(CA$1,2))),AND($U759&gt;=DATEVALUE("10/1/20"&amp;RIGHT(BZ$1,2)),$U759&lt;=DATEVALUE("9/30/20"&amp;RIGHT(CA$1,2))),AND($T759&lt;=DATEVALUE("10/1/20"&amp;RIGHT(BZ$1,2)),$U759&gt;=DATEVALUE("9/30/20"&amp;RIGHT(CA$1,2)))),
IF(AND($T759&gt;=DATEVALUE("10/1/20"&amp;RIGHT(BZ$1,2)),$U759&lt;=DATEVALUE("9/30/20"&amp;RIGHT(CA$1,2))),NETWORKDAYS($T759,$U759,Holidays!$J$3:$J$937),
IF(AND($T759&lt;DATEVALUE("10/1/20"&amp;RIGHT(BZ$1,2)),$U759&lt;=DATEVALUE("9/30/20"&amp;RIGHT(CA$1,2))),NETWORKDAYS(DATEVALUE("10/1/20"&amp;RIGHT(BZ$1,2)),$U759,Holidays!$J$3:$J$937),
IF($T759&lt;DATEVALUE("10/1/20"&amp;RIGHT(BZ$1,2)),NETWORKDAYS(DATEVALUE("10/1/20"&amp;RIGHT(BZ$1,2)),DATEVALUE("9/30/20"&amp;RIGHT(CA$1,2)),Holidays!$J$3:$J$937),
IF($T759&gt;=DATEVALUE("10/1/20"&amp;RIGHT(BZ$1,2)),NETWORKDAYS($T759,DATEVALUE("9/30/20"&amp;RIGHT(CA$1,2)),Holidays!$J$3:$J$937),"")))),"")/(NETWORKDAYS($T759,$U759,Holidays!$J$3:$J$937)),0))</f>
        <v/>
      </c>
      <c r="CB759" s="87" t="str">
        <f>IF($Q759="","",IFERROR(IF(OR(AND($T759&gt;=DATEVALUE("10/1/20"&amp;RIGHT(CA$1,2)),$T759&lt;=DATEVALUE("9/30/20"&amp;RIGHT(CB$1,2))),AND($U759&gt;=DATEVALUE("10/1/20"&amp;RIGHT(CA$1,2)),$U759&lt;=DATEVALUE("9/30/20"&amp;RIGHT(CB$1,2))),AND($T759&lt;=DATEVALUE("10/1/20"&amp;RIGHT(CA$1,2)),$U759&gt;=DATEVALUE("9/30/20"&amp;RIGHT(CB$1,2)))),
IF(AND($T759&gt;=DATEVALUE("10/1/20"&amp;RIGHT(CA$1,2)),$U759&lt;=DATEVALUE("9/30/20"&amp;RIGHT(CB$1,2))),NETWORKDAYS($T759,$U759,Holidays!$J$3:$J$937),
IF(AND($T759&lt;DATEVALUE("10/1/20"&amp;RIGHT(CA$1,2)),$U759&lt;=DATEVALUE("9/30/20"&amp;RIGHT(CB$1,2))),NETWORKDAYS(DATEVALUE("10/1/20"&amp;RIGHT(CA$1,2)),$U759,Holidays!$J$3:$J$937),
IF($T759&lt;DATEVALUE("10/1/20"&amp;RIGHT(CA$1,2)),NETWORKDAYS(DATEVALUE("10/1/20"&amp;RIGHT(CA$1,2)),DATEVALUE("9/30/20"&amp;RIGHT(CB$1,2)),Holidays!$J$3:$J$937),
IF($T759&gt;=DATEVALUE("10/1/20"&amp;RIGHT(CA$1,2)),NETWORKDAYS($T759,DATEVALUE("9/30/20"&amp;RIGHT(CB$1,2)),Holidays!$J$3:$J$937),"")))),"")/(NETWORKDAYS($T759,$U759,Holidays!$J$3:$J$937)),0))</f>
        <v/>
      </c>
    </row>
    <row r="760" spans="1:80">
      <c r="A760" s="97"/>
      <c r="B760" s="98" t="str">
        <f ca="1">IF(NOT($A760=""),OFFSET('WBS Reference &amp; User Procedure'!$A$1,MATCH($A760,'WBS Reference &amp; User Procedure'!$A:$A,0)-1,1),"")</f>
        <v/>
      </c>
      <c r="D760" s="97"/>
      <c r="T760" s="104" t="str">
        <f>IF(NOT(Q760=""),IF(NOT($S760=""),$S760,#REF!),"")</f>
        <v/>
      </c>
      <c r="U760" s="104" t="str">
        <f>IF(NOT(Q760=""),WORKDAY(T760,Q760,Holidays!$J$3:$J$937),"")</f>
        <v/>
      </c>
      <c r="V760" s="104"/>
      <c r="W760" s="104"/>
      <c r="X760" s="101" t="str">
        <f t="shared" si="167"/>
        <v/>
      </c>
      <c r="AL760" s="87" t="str">
        <f t="shared" ca="1" si="164"/>
        <v/>
      </c>
      <c r="AN760" s="87" t="str">
        <f t="shared" ca="1" si="170"/>
        <v/>
      </c>
      <c r="AO760" s="87" t="str">
        <f t="shared" ca="1" si="170"/>
        <v/>
      </c>
      <c r="AP760" s="87" t="str">
        <f t="shared" ca="1" si="170"/>
        <v/>
      </c>
      <c r="AQ760" s="87" t="str">
        <f t="shared" ca="1" si="170"/>
        <v/>
      </c>
      <c r="AR760" s="87" t="str">
        <f t="shared" ca="1" si="170"/>
        <v/>
      </c>
      <c r="AS760" s="87" t="str">
        <f t="shared" ca="1" si="170"/>
        <v/>
      </c>
      <c r="AT760" s="87" t="str">
        <f t="shared" ca="1" si="170"/>
        <v/>
      </c>
      <c r="AU760" s="87" t="str">
        <f t="shared" ca="1" si="170"/>
        <v/>
      </c>
      <c r="AV760" s="87" t="str">
        <f t="shared" ca="1" si="170"/>
        <v/>
      </c>
      <c r="AW760" s="87" t="str">
        <f t="shared" ca="1" si="170"/>
        <v/>
      </c>
      <c r="AX760" s="87" t="str">
        <f t="shared" ca="1" si="171"/>
        <v/>
      </c>
      <c r="AY760" s="87" t="str">
        <f t="shared" ca="1" si="171"/>
        <v/>
      </c>
      <c r="AZ760" s="87" t="str">
        <f t="shared" ca="1" si="171"/>
        <v/>
      </c>
      <c r="BA760" s="87" t="str">
        <f t="shared" ca="1" si="171"/>
        <v/>
      </c>
      <c r="BB760" s="87" t="str">
        <f t="shared" ca="1" si="171"/>
        <v/>
      </c>
      <c r="BC760" s="87" t="str">
        <f t="shared" ca="1" si="171"/>
        <v/>
      </c>
      <c r="BD760" s="87" t="str">
        <f t="shared" ca="1" si="171"/>
        <v/>
      </c>
      <c r="BE760" s="87" t="str">
        <f t="shared" ca="1" si="171"/>
        <v/>
      </c>
      <c r="BF760" s="87" t="str">
        <f t="shared" ca="1" si="171"/>
        <v/>
      </c>
      <c r="BG760" s="87" t="str">
        <f t="shared" ca="1" si="171"/>
        <v/>
      </c>
      <c r="BI760" s="87" t="str">
        <f>IF($Q760="","",IFERROR(IF(OR(AND($T760&gt;=DATEVALUE("10/1/20"&amp;RIGHT(BH$1,2)),$T760&lt;=DATEVALUE("9/30/20"&amp;RIGHT(BI$1,2))),AND($U760&gt;=DATEVALUE("10/1/20"&amp;RIGHT(BH$1,2)),$U760&lt;=DATEVALUE("9/30/20"&amp;RIGHT(BI$1,2))),AND($T760&lt;=DATEVALUE("10/1/20"&amp;RIGHT(BH$1,2)),$U760&gt;=DATEVALUE("9/30/20"&amp;RIGHT(BI$1,2)))),
IF(AND($T760&gt;=DATEVALUE("10/1/20"&amp;RIGHT(BH$1,2)),$U760&lt;=DATEVALUE("9/30/20"&amp;RIGHT(BI$1,2))),NETWORKDAYS($T760,$U760,Holidays!$J$3:$J$937),
IF(AND($T760&lt;DATEVALUE("10/1/20"&amp;RIGHT(BH$1,2)),$U760&lt;=DATEVALUE("9/30/20"&amp;RIGHT(BI$1,2))),NETWORKDAYS(DATEVALUE("10/1/20"&amp;RIGHT(BH$1,2)),$U760,Holidays!$J$3:$J$937),
IF($T760&lt;DATEVALUE("10/1/20"&amp;RIGHT(BH$1,2)),NETWORKDAYS(DATEVALUE("10/1/20"&amp;RIGHT(BH$1,2)),DATEVALUE("9/30/20"&amp;RIGHT(BI$1,2)),Holidays!$J$3:$J$937),
IF($T760&gt;=DATEVALUE("10/1/20"&amp;RIGHT(BH$1,2)),NETWORKDAYS($T760,DATEVALUE("9/30/20"&amp;RIGHT(BI$1,2)),Holidays!$J$3:$J$937),"")))),"")/(NETWORKDAYS($T760,$U760,Holidays!$J$3:$J$937)),0))</f>
        <v/>
      </c>
      <c r="BJ760" s="87" t="str">
        <f>IF($Q760="","",IFERROR(IF(OR(AND($T760&gt;=DATEVALUE("10/1/20"&amp;RIGHT(BI$1,2)),$T760&lt;=DATEVALUE("9/30/20"&amp;RIGHT(BJ$1,2))),AND($U760&gt;=DATEVALUE("10/1/20"&amp;RIGHT(BI$1,2)),$U760&lt;=DATEVALUE("9/30/20"&amp;RIGHT(BJ$1,2))),AND($T760&lt;=DATEVALUE("10/1/20"&amp;RIGHT(BI$1,2)),$U760&gt;=DATEVALUE("9/30/20"&amp;RIGHT(BJ$1,2)))),
IF(AND($T760&gt;=DATEVALUE("10/1/20"&amp;RIGHT(BI$1,2)),$U760&lt;=DATEVALUE("9/30/20"&amp;RIGHT(BJ$1,2))),NETWORKDAYS($T760,$U760,Holidays!$J$3:$J$937),
IF(AND($T760&lt;DATEVALUE("10/1/20"&amp;RIGHT(BI$1,2)),$U760&lt;=DATEVALUE("9/30/20"&amp;RIGHT(BJ$1,2))),NETWORKDAYS(DATEVALUE("10/1/20"&amp;RIGHT(BI$1,2)),$U760,Holidays!$J$3:$J$937),
IF($T760&lt;DATEVALUE("10/1/20"&amp;RIGHT(BI$1,2)),NETWORKDAYS(DATEVALUE("10/1/20"&amp;RIGHT(BI$1,2)),DATEVALUE("9/30/20"&amp;RIGHT(BJ$1,2)),Holidays!$J$3:$J$937),
IF($T760&gt;=DATEVALUE("10/1/20"&amp;RIGHT(BI$1,2)),NETWORKDAYS($T760,DATEVALUE("9/30/20"&amp;RIGHT(BJ$1,2)),Holidays!$J$3:$J$937),"")))),"")/(NETWORKDAYS($T760,$U760,Holidays!$J$3:$J$937)),0))</f>
        <v/>
      </c>
      <c r="BK760" s="87" t="str">
        <f>IF($Q760="","",IFERROR(IF(OR(AND($T760&gt;=DATEVALUE("10/1/20"&amp;RIGHT(BJ$1,2)),$T760&lt;=DATEVALUE("9/30/20"&amp;RIGHT(BK$1,2))),AND($U760&gt;=DATEVALUE("10/1/20"&amp;RIGHT(BJ$1,2)),$U760&lt;=DATEVALUE("9/30/20"&amp;RIGHT(BK$1,2))),AND($T760&lt;=DATEVALUE("10/1/20"&amp;RIGHT(BJ$1,2)),$U760&gt;=DATEVALUE("9/30/20"&amp;RIGHT(BK$1,2)))),
IF(AND($T760&gt;=DATEVALUE("10/1/20"&amp;RIGHT(BJ$1,2)),$U760&lt;=DATEVALUE("9/30/20"&amp;RIGHT(BK$1,2))),NETWORKDAYS($T760,$U760,Holidays!$J$3:$J$937),
IF(AND($T760&lt;DATEVALUE("10/1/20"&amp;RIGHT(BJ$1,2)),$U760&lt;=DATEVALUE("9/30/20"&amp;RIGHT(BK$1,2))),NETWORKDAYS(DATEVALUE("10/1/20"&amp;RIGHT(BJ$1,2)),$U760,Holidays!$J$3:$J$937),
IF($T760&lt;DATEVALUE("10/1/20"&amp;RIGHT(BJ$1,2)),NETWORKDAYS(DATEVALUE("10/1/20"&amp;RIGHT(BJ$1,2)),DATEVALUE("9/30/20"&amp;RIGHT(BK$1,2)),Holidays!$J$3:$J$937),
IF($T760&gt;=DATEVALUE("10/1/20"&amp;RIGHT(BJ$1,2)),NETWORKDAYS($T760,DATEVALUE("9/30/20"&amp;RIGHT(BK$1,2)),Holidays!$J$3:$J$937),"")))),"")/(NETWORKDAYS($T760,$U760,Holidays!$J$3:$J$937)),0))</f>
        <v/>
      </c>
      <c r="BL760" s="87" t="str">
        <f>IF($Q760="","",IFERROR(IF(OR(AND($T760&gt;=DATEVALUE("10/1/20"&amp;RIGHT(BK$1,2)),$T760&lt;=DATEVALUE("9/30/20"&amp;RIGHT(BL$1,2))),AND($U760&gt;=DATEVALUE("10/1/20"&amp;RIGHT(BK$1,2)),$U760&lt;=DATEVALUE("9/30/20"&amp;RIGHT(BL$1,2))),AND($T760&lt;=DATEVALUE("10/1/20"&amp;RIGHT(BK$1,2)),$U760&gt;=DATEVALUE("9/30/20"&amp;RIGHT(BL$1,2)))),
IF(AND($T760&gt;=DATEVALUE("10/1/20"&amp;RIGHT(BK$1,2)),$U760&lt;=DATEVALUE("9/30/20"&amp;RIGHT(BL$1,2))),NETWORKDAYS($T760,$U760,Holidays!$J$3:$J$937),
IF(AND($T760&lt;DATEVALUE("10/1/20"&amp;RIGHT(BK$1,2)),$U760&lt;=DATEVALUE("9/30/20"&amp;RIGHT(BL$1,2))),NETWORKDAYS(DATEVALUE("10/1/20"&amp;RIGHT(BK$1,2)),$U760,Holidays!$J$3:$J$937),
IF($T760&lt;DATEVALUE("10/1/20"&amp;RIGHT(BK$1,2)),NETWORKDAYS(DATEVALUE("10/1/20"&amp;RIGHT(BK$1,2)),DATEVALUE("9/30/20"&amp;RIGHT(BL$1,2)),Holidays!$J$3:$J$937),
IF($T760&gt;=DATEVALUE("10/1/20"&amp;RIGHT(BK$1,2)),NETWORKDAYS($T760,DATEVALUE("9/30/20"&amp;RIGHT(BL$1,2)),Holidays!$J$3:$J$937),"")))),"")/(NETWORKDAYS($T760,$U760,Holidays!$J$3:$J$937)),0))</f>
        <v/>
      </c>
      <c r="BM760" s="87" t="str">
        <f>IF($Q760="","",IFERROR(IF(OR(AND($T760&gt;=DATEVALUE("10/1/20"&amp;RIGHT(BL$1,2)),$T760&lt;=DATEVALUE("9/30/20"&amp;RIGHT(BM$1,2))),AND($U760&gt;=DATEVALUE("10/1/20"&amp;RIGHT(BL$1,2)),$U760&lt;=DATEVALUE("9/30/20"&amp;RIGHT(BM$1,2))),AND($T760&lt;=DATEVALUE("10/1/20"&amp;RIGHT(BL$1,2)),$U760&gt;=DATEVALUE("9/30/20"&amp;RIGHT(BM$1,2)))),
IF(AND($T760&gt;=DATEVALUE("10/1/20"&amp;RIGHT(BL$1,2)),$U760&lt;=DATEVALUE("9/30/20"&amp;RIGHT(BM$1,2))),NETWORKDAYS($T760,$U760,Holidays!$J$3:$J$937),
IF(AND($T760&lt;DATEVALUE("10/1/20"&amp;RIGHT(BL$1,2)),$U760&lt;=DATEVALUE("9/30/20"&amp;RIGHT(BM$1,2))),NETWORKDAYS(DATEVALUE("10/1/20"&amp;RIGHT(BL$1,2)),$U760,Holidays!$J$3:$J$937),
IF($T760&lt;DATEVALUE("10/1/20"&amp;RIGHT(BL$1,2)),NETWORKDAYS(DATEVALUE("10/1/20"&amp;RIGHT(BL$1,2)),DATEVALUE("9/30/20"&amp;RIGHT(BM$1,2)),Holidays!$J$3:$J$937),
IF($T760&gt;=DATEVALUE("10/1/20"&amp;RIGHT(BL$1,2)),NETWORKDAYS($T760,DATEVALUE("9/30/20"&amp;RIGHT(BM$1,2)),Holidays!$J$3:$J$937),"")))),"")/(NETWORKDAYS($T760,$U760,Holidays!$J$3:$J$937)),0))</f>
        <v/>
      </c>
      <c r="BN760" s="87" t="str">
        <f>IF($Q760="","",IFERROR(IF(OR(AND($T760&gt;=DATEVALUE("10/1/20"&amp;RIGHT(BM$1,2)),$T760&lt;=DATEVALUE("9/30/20"&amp;RIGHT(BN$1,2))),AND($U760&gt;=DATEVALUE("10/1/20"&amp;RIGHT(BM$1,2)),$U760&lt;=DATEVALUE("9/30/20"&amp;RIGHT(BN$1,2))),AND($T760&lt;=DATEVALUE("10/1/20"&amp;RIGHT(BM$1,2)),$U760&gt;=DATEVALUE("9/30/20"&amp;RIGHT(BN$1,2)))),
IF(AND($T760&gt;=DATEVALUE("10/1/20"&amp;RIGHT(BM$1,2)),$U760&lt;=DATEVALUE("9/30/20"&amp;RIGHT(BN$1,2))),NETWORKDAYS($T760,$U760,Holidays!$J$3:$J$937),
IF(AND($T760&lt;DATEVALUE("10/1/20"&amp;RIGHT(BM$1,2)),$U760&lt;=DATEVALUE("9/30/20"&amp;RIGHT(BN$1,2))),NETWORKDAYS(DATEVALUE("10/1/20"&amp;RIGHT(BM$1,2)),$U760,Holidays!$J$3:$J$937),
IF($T760&lt;DATEVALUE("10/1/20"&amp;RIGHT(BM$1,2)),NETWORKDAYS(DATEVALUE("10/1/20"&amp;RIGHT(BM$1,2)),DATEVALUE("9/30/20"&amp;RIGHT(BN$1,2)),Holidays!$J$3:$J$937),
IF($T760&gt;=DATEVALUE("10/1/20"&amp;RIGHT(BM$1,2)),NETWORKDAYS($T760,DATEVALUE("9/30/20"&amp;RIGHT(BN$1,2)),Holidays!$J$3:$J$937),"")))),"")/(NETWORKDAYS($T760,$U760,Holidays!$J$3:$J$937)),0))</f>
        <v/>
      </c>
      <c r="BO760" s="87" t="str">
        <f>IF($Q760="","",IFERROR(IF(OR(AND($T760&gt;=DATEVALUE("10/1/20"&amp;RIGHT(BN$1,2)),$T760&lt;=DATEVALUE("9/30/20"&amp;RIGHT(BO$1,2))),AND($U760&gt;=DATEVALUE("10/1/20"&amp;RIGHT(BN$1,2)),$U760&lt;=DATEVALUE("9/30/20"&amp;RIGHT(BO$1,2))),AND($T760&lt;=DATEVALUE("10/1/20"&amp;RIGHT(BN$1,2)),$U760&gt;=DATEVALUE("9/30/20"&amp;RIGHT(BO$1,2)))),
IF(AND($T760&gt;=DATEVALUE("10/1/20"&amp;RIGHT(BN$1,2)),$U760&lt;=DATEVALUE("9/30/20"&amp;RIGHT(BO$1,2))),NETWORKDAYS($T760,$U760,Holidays!$J$3:$J$937),
IF(AND($T760&lt;DATEVALUE("10/1/20"&amp;RIGHT(BN$1,2)),$U760&lt;=DATEVALUE("9/30/20"&amp;RIGHT(BO$1,2))),NETWORKDAYS(DATEVALUE("10/1/20"&amp;RIGHT(BN$1,2)),$U760,Holidays!$J$3:$J$937),
IF($T760&lt;DATEVALUE("10/1/20"&amp;RIGHT(BN$1,2)),NETWORKDAYS(DATEVALUE("10/1/20"&amp;RIGHT(BN$1,2)),DATEVALUE("9/30/20"&amp;RIGHT(BO$1,2)),Holidays!$J$3:$J$937),
IF($T760&gt;=DATEVALUE("10/1/20"&amp;RIGHT(BN$1,2)),NETWORKDAYS($T760,DATEVALUE("9/30/20"&amp;RIGHT(BO$1,2)),Holidays!$J$3:$J$937),"")))),"")/(NETWORKDAYS($T760,$U760,Holidays!$J$3:$J$937)),0))</f>
        <v/>
      </c>
      <c r="BP760" s="87" t="str">
        <f>IF($Q760="","",IFERROR(IF(OR(AND($T760&gt;=DATEVALUE("10/1/20"&amp;RIGHT(BO$1,2)),$T760&lt;=DATEVALUE("9/30/20"&amp;RIGHT(BP$1,2))),AND($U760&gt;=DATEVALUE("10/1/20"&amp;RIGHT(BO$1,2)),$U760&lt;=DATEVALUE("9/30/20"&amp;RIGHT(BP$1,2))),AND($T760&lt;=DATEVALUE("10/1/20"&amp;RIGHT(BO$1,2)),$U760&gt;=DATEVALUE("9/30/20"&amp;RIGHT(BP$1,2)))),
IF(AND($T760&gt;=DATEVALUE("10/1/20"&amp;RIGHT(BO$1,2)),$U760&lt;=DATEVALUE("9/30/20"&amp;RIGHT(BP$1,2))),NETWORKDAYS($T760,$U760,Holidays!$J$3:$J$937),
IF(AND($T760&lt;DATEVALUE("10/1/20"&amp;RIGHT(BO$1,2)),$U760&lt;=DATEVALUE("9/30/20"&amp;RIGHT(BP$1,2))),NETWORKDAYS(DATEVALUE("10/1/20"&amp;RIGHT(BO$1,2)),$U760,Holidays!$J$3:$J$937),
IF($T760&lt;DATEVALUE("10/1/20"&amp;RIGHT(BO$1,2)),NETWORKDAYS(DATEVALUE("10/1/20"&amp;RIGHT(BO$1,2)),DATEVALUE("9/30/20"&amp;RIGHT(BP$1,2)),Holidays!$J$3:$J$937),
IF($T760&gt;=DATEVALUE("10/1/20"&amp;RIGHT(BO$1,2)),NETWORKDAYS($T760,DATEVALUE("9/30/20"&amp;RIGHT(BP$1,2)),Holidays!$J$3:$J$937),"")))),"")/(NETWORKDAYS($T760,$U760,Holidays!$J$3:$J$937)),0))</f>
        <v/>
      </c>
      <c r="BQ760" s="87" t="str">
        <f>IF($Q760="","",IFERROR(IF(OR(AND($T760&gt;=DATEVALUE("10/1/20"&amp;RIGHT(BP$1,2)),$T760&lt;=DATEVALUE("9/30/20"&amp;RIGHT(BQ$1,2))),AND($U760&gt;=DATEVALUE("10/1/20"&amp;RIGHT(BP$1,2)),$U760&lt;=DATEVALUE("9/30/20"&amp;RIGHT(BQ$1,2))),AND($T760&lt;=DATEVALUE("10/1/20"&amp;RIGHT(BP$1,2)),$U760&gt;=DATEVALUE("9/30/20"&amp;RIGHT(BQ$1,2)))),
IF(AND($T760&gt;=DATEVALUE("10/1/20"&amp;RIGHT(BP$1,2)),$U760&lt;=DATEVALUE("9/30/20"&amp;RIGHT(BQ$1,2))),NETWORKDAYS($T760,$U760,Holidays!$J$3:$J$937),
IF(AND($T760&lt;DATEVALUE("10/1/20"&amp;RIGHT(BP$1,2)),$U760&lt;=DATEVALUE("9/30/20"&amp;RIGHT(BQ$1,2))),NETWORKDAYS(DATEVALUE("10/1/20"&amp;RIGHT(BP$1,2)),$U760,Holidays!$J$3:$J$937),
IF($T760&lt;DATEVALUE("10/1/20"&amp;RIGHT(BP$1,2)),NETWORKDAYS(DATEVALUE("10/1/20"&amp;RIGHT(BP$1,2)),DATEVALUE("9/30/20"&amp;RIGHT(BQ$1,2)),Holidays!$J$3:$J$937),
IF($T760&gt;=DATEVALUE("10/1/20"&amp;RIGHT(BP$1,2)),NETWORKDAYS($T760,DATEVALUE("9/30/20"&amp;RIGHT(BQ$1,2)),Holidays!$J$3:$J$937),"")))),"")/(NETWORKDAYS($T760,$U760,Holidays!$J$3:$J$937)),0))</f>
        <v/>
      </c>
      <c r="BR760" s="87" t="str">
        <f>IF($Q760="","",IFERROR(IF(OR(AND($T760&gt;=DATEVALUE("10/1/20"&amp;RIGHT(BQ$1,2)),$T760&lt;=DATEVALUE("9/30/20"&amp;RIGHT(BR$1,2))),AND($U760&gt;=DATEVALUE("10/1/20"&amp;RIGHT(BQ$1,2)),$U760&lt;=DATEVALUE("9/30/20"&amp;RIGHT(BR$1,2))),AND($T760&lt;=DATEVALUE("10/1/20"&amp;RIGHT(BQ$1,2)),$U760&gt;=DATEVALUE("9/30/20"&amp;RIGHT(BR$1,2)))),
IF(AND($T760&gt;=DATEVALUE("10/1/20"&amp;RIGHT(BQ$1,2)),$U760&lt;=DATEVALUE("9/30/20"&amp;RIGHT(BR$1,2))),NETWORKDAYS($T760,$U760,Holidays!$J$3:$J$937),
IF(AND($T760&lt;DATEVALUE("10/1/20"&amp;RIGHT(BQ$1,2)),$U760&lt;=DATEVALUE("9/30/20"&amp;RIGHT(BR$1,2))),NETWORKDAYS(DATEVALUE("10/1/20"&amp;RIGHT(BQ$1,2)),$U760,Holidays!$J$3:$J$937),
IF($T760&lt;DATEVALUE("10/1/20"&amp;RIGHT(BQ$1,2)),NETWORKDAYS(DATEVALUE("10/1/20"&amp;RIGHT(BQ$1,2)),DATEVALUE("9/30/20"&amp;RIGHT(BR$1,2)),Holidays!$J$3:$J$937),
IF($T760&gt;=DATEVALUE("10/1/20"&amp;RIGHT(BQ$1,2)),NETWORKDAYS($T760,DATEVALUE("9/30/20"&amp;RIGHT(BR$1,2)),Holidays!$J$3:$J$937),"")))),"")/(NETWORKDAYS($T760,$U760,Holidays!$J$3:$J$937)),0))</f>
        <v/>
      </c>
      <c r="BS760" s="87" t="str">
        <f>IF($Q760="","",IFERROR(IF(OR(AND($T760&gt;=DATEVALUE("10/1/20"&amp;RIGHT(BR$1,2)),$T760&lt;=DATEVALUE("9/30/20"&amp;RIGHT(BS$1,2))),AND($U760&gt;=DATEVALUE("10/1/20"&amp;RIGHT(BR$1,2)),$U760&lt;=DATEVALUE("9/30/20"&amp;RIGHT(BS$1,2))),AND($T760&lt;=DATEVALUE("10/1/20"&amp;RIGHT(BR$1,2)),$U760&gt;=DATEVALUE("9/30/20"&amp;RIGHT(BS$1,2)))),
IF(AND($T760&gt;=DATEVALUE("10/1/20"&amp;RIGHT(BR$1,2)),$U760&lt;=DATEVALUE("9/30/20"&amp;RIGHT(BS$1,2))),NETWORKDAYS($T760,$U760,Holidays!$J$3:$J$937),
IF(AND($T760&lt;DATEVALUE("10/1/20"&amp;RIGHT(BR$1,2)),$U760&lt;=DATEVALUE("9/30/20"&amp;RIGHT(BS$1,2))),NETWORKDAYS(DATEVALUE("10/1/20"&amp;RIGHT(BR$1,2)),$U760,Holidays!$J$3:$J$937),
IF($T760&lt;DATEVALUE("10/1/20"&amp;RIGHT(BR$1,2)),NETWORKDAYS(DATEVALUE("10/1/20"&amp;RIGHT(BR$1,2)),DATEVALUE("9/30/20"&amp;RIGHT(BS$1,2)),Holidays!$J$3:$J$937),
IF($T760&gt;=DATEVALUE("10/1/20"&amp;RIGHT(BR$1,2)),NETWORKDAYS($T760,DATEVALUE("9/30/20"&amp;RIGHT(BS$1,2)),Holidays!$J$3:$J$937),"")))),"")/(NETWORKDAYS($T760,$U760,Holidays!$J$3:$J$937)),0))</f>
        <v/>
      </c>
      <c r="BT760" s="87" t="str">
        <f>IF($Q760="","",IFERROR(IF(OR(AND($T760&gt;=DATEVALUE("10/1/20"&amp;RIGHT(BS$1,2)),$T760&lt;=DATEVALUE("9/30/20"&amp;RIGHT(BT$1,2))),AND($U760&gt;=DATEVALUE("10/1/20"&amp;RIGHT(BS$1,2)),$U760&lt;=DATEVALUE("9/30/20"&amp;RIGHT(BT$1,2))),AND($T760&lt;=DATEVALUE("10/1/20"&amp;RIGHT(BS$1,2)),$U760&gt;=DATEVALUE("9/30/20"&amp;RIGHT(BT$1,2)))),
IF(AND($T760&gt;=DATEVALUE("10/1/20"&amp;RIGHT(BS$1,2)),$U760&lt;=DATEVALUE("9/30/20"&amp;RIGHT(BT$1,2))),NETWORKDAYS($T760,$U760,Holidays!$J$3:$J$937),
IF(AND($T760&lt;DATEVALUE("10/1/20"&amp;RIGHT(BS$1,2)),$U760&lt;=DATEVALUE("9/30/20"&amp;RIGHT(BT$1,2))),NETWORKDAYS(DATEVALUE("10/1/20"&amp;RIGHT(BS$1,2)),$U760,Holidays!$J$3:$J$937),
IF($T760&lt;DATEVALUE("10/1/20"&amp;RIGHT(BS$1,2)),NETWORKDAYS(DATEVALUE("10/1/20"&amp;RIGHT(BS$1,2)),DATEVALUE("9/30/20"&amp;RIGHT(BT$1,2)),Holidays!$J$3:$J$937),
IF($T760&gt;=DATEVALUE("10/1/20"&amp;RIGHT(BS$1,2)),NETWORKDAYS($T760,DATEVALUE("9/30/20"&amp;RIGHT(BT$1,2)),Holidays!$J$3:$J$937),"")))),"")/(NETWORKDAYS($T760,$U760,Holidays!$J$3:$J$937)),0))</f>
        <v/>
      </c>
      <c r="BU760" s="87" t="str">
        <f>IF($Q760="","",IFERROR(IF(OR(AND($T760&gt;=DATEVALUE("10/1/20"&amp;RIGHT(BT$1,2)),$T760&lt;=DATEVALUE("9/30/20"&amp;RIGHT(BU$1,2))),AND($U760&gt;=DATEVALUE("10/1/20"&amp;RIGHT(BT$1,2)),$U760&lt;=DATEVALUE("9/30/20"&amp;RIGHT(BU$1,2))),AND($T760&lt;=DATEVALUE("10/1/20"&amp;RIGHT(BT$1,2)),$U760&gt;=DATEVALUE("9/30/20"&amp;RIGHT(BU$1,2)))),
IF(AND($T760&gt;=DATEVALUE("10/1/20"&amp;RIGHT(BT$1,2)),$U760&lt;=DATEVALUE("9/30/20"&amp;RIGHT(BU$1,2))),NETWORKDAYS($T760,$U760,Holidays!$J$3:$J$937),
IF(AND($T760&lt;DATEVALUE("10/1/20"&amp;RIGHT(BT$1,2)),$U760&lt;=DATEVALUE("9/30/20"&amp;RIGHT(BU$1,2))),NETWORKDAYS(DATEVALUE("10/1/20"&amp;RIGHT(BT$1,2)),$U760,Holidays!$J$3:$J$937),
IF($T760&lt;DATEVALUE("10/1/20"&amp;RIGHT(BT$1,2)),NETWORKDAYS(DATEVALUE("10/1/20"&amp;RIGHT(BT$1,2)),DATEVALUE("9/30/20"&amp;RIGHT(BU$1,2)),Holidays!$J$3:$J$937),
IF($T760&gt;=DATEVALUE("10/1/20"&amp;RIGHT(BT$1,2)),NETWORKDAYS($T760,DATEVALUE("9/30/20"&amp;RIGHT(BU$1,2)),Holidays!$J$3:$J$937),"")))),"")/(NETWORKDAYS($T760,$U760,Holidays!$J$3:$J$937)),0))</f>
        <v/>
      </c>
      <c r="BV760" s="87" t="str">
        <f>IF($Q760="","",IFERROR(IF(OR(AND($T760&gt;=DATEVALUE("10/1/20"&amp;RIGHT(BU$1,2)),$T760&lt;=DATEVALUE("9/30/20"&amp;RIGHT(BV$1,2))),AND($U760&gt;=DATEVALUE("10/1/20"&amp;RIGHT(BU$1,2)),$U760&lt;=DATEVALUE("9/30/20"&amp;RIGHT(BV$1,2))),AND($T760&lt;=DATEVALUE("10/1/20"&amp;RIGHT(BU$1,2)),$U760&gt;=DATEVALUE("9/30/20"&amp;RIGHT(BV$1,2)))),
IF(AND($T760&gt;=DATEVALUE("10/1/20"&amp;RIGHT(BU$1,2)),$U760&lt;=DATEVALUE("9/30/20"&amp;RIGHT(BV$1,2))),NETWORKDAYS($T760,$U760,Holidays!$J$3:$J$937),
IF(AND($T760&lt;DATEVALUE("10/1/20"&amp;RIGHT(BU$1,2)),$U760&lt;=DATEVALUE("9/30/20"&amp;RIGHT(BV$1,2))),NETWORKDAYS(DATEVALUE("10/1/20"&amp;RIGHT(BU$1,2)),$U760,Holidays!$J$3:$J$937),
IF($T760&lt;DATEVALUE("10/1/20"&amp;RIGHT(BU$1,2)),NETWORKDAYS(DATEVALUE("10/1/20"&amp;RIGHT(BU$1,2)),DATEVALUE("9/30/20"&amp;RIGHT(BV$1,2)),Holidays!$J$3:$J$937),
IF($T760&gt;=DATEVALUE("10/1/20"&amp;RIGHT(BU$1,2)),NETWORKDAYS($T760,DATEVALUE("9/30/20"&amp;RIGHT(BV$1,2)),Holidays!$J$3:$J$937),"")))),"")/(NETWORKDAYS($T760,$U760,Holidays!$J$3:$J$937)),0))</f>
        <v/>
      </c>
      <c r="BW760" s="87" t="str">
        <f>IF($Q760="","",IFERROR(IF(OR(AND($T760&gt;=DATEVALUE("10/1/20"&amp;RIGHT(BV$1,2)),$T760&lt;=DATEVALUE("9/30/20"&amp;RIGHT(BW$1,2))),AND($U760&gt;=DATEVALUE("10/1/20"&amp;RIGHT(BV$1,2)),$U760&lt;=DATEVALUE("9/30/20"&amp;RIGHT(BW$1,2))),AND($T760&lt;=DATEVALUE("10/1/20"&amp;RIGHT(BV$1,2)),$U760&gt;=DATEVALUE("9/30/20"&amp;RIGHT(BW$1,2)))),
IF(AND($T760&gt;=DATEVALUE("10/1/20"&amp;RIGHT(BV$1,2)),$U760&lt;=DATEVALUE("9/30/20"&amp;RIGHT(BW$1,2))),NETWORKDAYS($T760,$U760,Holidays!$J$3:$J$937),
IF(AND($T760&lt;DATEVALUE("10/1/20"&amp;RIGHT(BV$1,2)),$U760&lt;=DATEVALUE("9/30/20"&amp;RIGHT(BW$1,2))),NETWORKDAYS(DATEVALUE("10/1/20"&amp;RIGHT(BV$1,2)),$U760,Holidays!$J$3:$J$937),
IF($T760&lt;DATEVALUE("10/1/20"&amp;RIGHT(BV$1,2)),NETWORKDAYS(DATEVALUE("10/1/20"&amp;RIGHT(BV$1,2)),DATEVALUE("9/30/20"&amp;RIGHT(BW$1,2)),Holidays!$J$3:$J$937),
IF($T760&gt;=DATEVALUE("10/1/20"&amp;RIGHT(BV$1,2)),NETWORKDAYS($T760,DATEVALUE("9/30/20"&amp;RIGHT(BW$1,2)),Holidays!$J$3:$J$937),"")))),"")/(NETWORKDAYS($T760,$U760,Holidays!$J$3:$J$937)),0))</f>
        <v/>
      </c>
      <c r="BX760" s="87" t="str">
        <f>IF($Q760="","",IFERROR(IF(OR(AND($T760&gt;=DATEVALUE("10/1/20"&amp;RIGHT(BW$1,2)),$T760&lt;=DATEVALUE("9/30/20"&amp;RIGHT(BX$1,2))),AND($U760&gt;=DATEVALUE("10/1/20"&amp;RIGHT(BW$1,2)),$U760&lt;=DATEVALUE("9/30/20"&amp;RIGHT(BX$1,2))),AND($T760&lt;=DATEVALUE("10/1/20"&amp;RIGHT(BW$1,2)),$U760&gt;=DATEVALUE("9/30/20"&amp;RIGHT(BX$1,2)))),
IF(AND($T760&gt;=DATEVALUE("10/1/20"&amp;RIGHT(BW$1,2)),$U760&lt;=DATEVALUE("9/30/20"&amp;RIGHT(BX$1,2))),NETWORKDAYS($T760,$U760,Holidays!$J$3:$J$937),
IF(AND($T760&lt;DATEVALUE("10/1/20"&amp;RIGHT(BW$1,2)),$U760&lt;=DATEVALUE("9/30/20"&amp;RIGHT(BX$1,2))),NETWORKDAYS(DATEVALUE("10/1/20"&amp;RIGHT(BW$1,2)),$U760,Holidays!$J$3:$J$937),
IF($T760&lt;DATEVALUE("10/1/20"&amp;RIGHT(BW$1,2)),NETWORKDAYS(DATEVALUE("10/1/20"&amp;RIGHT(BW$1,2)),DATEVALUE("9/30/20"&amp;RIGHT(BX$1,2)),Holidays!$J$3:$J$937),
IF($T760&gt;=DATEVALUE("10/1/20"&amp;RIGHT(BW$1,2)),NETWORKDAYS($T760,DATEVALUE("9/30/20"&amp;RIGHT(BX$1,2)),Holidays!$J$3:$J$937),"")))),"")/(NETWORKDAYS($T760,$U760,Holidays!$J$3:$J$937)),0))</f>
        <v/>
      </c>
      <c r="BY760" s="87" t="str">
        <f>IF($Q760="","",IFERROR(IF(OR(AND($T760&gt;=DATEVALUE("10/1/20"&amp;RIGHT(BX$1,2)),$T760&lt;=DATEVALUE("9/30/20"&amp;RIGHT(BY$1,2))),AND($U760&gt;=DATEVALUE("10/1/20"&amp;RIGHT(BX$1,2)),$U760&lt;=DATEVALUE("9/30/20"&amp;RIGHT(BY$1,2))),AND($T760&lt;=DATEVALUE("10/1/20"&amp;RIGHT(BX$1,2)),$U760&gt;=DATEVALUE("9/30/20"&amp;RIGHT(BY$1,2)))),
IF(AND($T760&gt;=DATEVALUE("10/1/20"&amp;RIGHT(BX$1,2)),$U760&lt;=DATEVALUE("9/30/20"&amp;RIGHT(BY$1,2))),NETWORKDAYS($T760,$U760,Holidays!$J$3:$J$937),
IF(AND($T760&lt;DATEVALUE("10/1/20"&amp;RIGHT(BX$1,2)),$U760&lt;=DATEVALUE("9/30/20"&amp;RIGHT(BY$1,2))),NETWORKDAYS(DATEVALUE("10/1/20"&amp;RIGHT(BX$1,2)),$U760,Holidays!$J$3:$J$937),
IF($T760&lt;DATEVALUE("10/1/20"&amp;RIGHT(BX$1,2)),NETWORKDAYS(DATEVALUE("10/1/20"&amp;RIGHT(BX$1,2)),DATEVALUE("9/30/20"&amp;RIGHT(BY$1,2)),Holidays!$J$3:$J$937),
IF($T760&gt;=DATEVALUE("10/1/20"&amp;RIGHT(BX$1,2)),NETWORKDAYS($T760,DATEVALUE("9/30/20"&amp;RIGHT(BY$1,2)),Holidays!$J$3:$J$937),"")))),"")/(NETWORKDAYS($T760,$U760,Holidays!$J$3:$J$937)),0))</f>
        <v/>
      </c>
      <c r="BZ760" s="87" t="str">
        <f>IF($Q760="","",IFERROR(IF(OR(AND($T760&gt;=DATEVALUE("10/1/20"&amp;RIGHT(BY$1,2)),$T760&lt;=DATEVALUE("9/30/20"&amp;RIGHT(BZ$1,2))),AND($U760&gt;=DATEVALUE("10/1/20"&amp;RIGHT(BY$1,2)),$U760&lt;=DATEVALUE("9/30/20"&amp;RIGHT(BZ$1,2))),AND($T760&lt;=DATEVALUE("10/1/20"&amp;RIGHT(BY$1,2)),$U760&gt;=DATEVALUE("9/30/20"&amp;RIGHT(BZ$1,2)))),
IF(AND($T760&gt;=DATEVALUE("10/1/20"&amp;RIGHT(BY$1,2)),$U760&lt;=DATEVALUE("9/30/20"&amp;RIGHT(BZ$1,2))),NETWORKDAYS($T760,$U760,Holidays!$J$3:$J$937),
IF(AND($T760&lt;DATEVALUE("10/1/20"&amp;RIGHT(BY$1,2)),$U760&lt;=DATEVALUE("9/30/20"&amp;RIGHT(BZ$1,2))),NETWORKDAYS(DATEVALUE("10/1/20"&amp;RIGHT(BY$1,2)),$U760,Holidays!$J$3:$J$937),
IF($T760&lt;DATEVALUE("10/1/20"&amp;RIGHT(BY$1,2)),NETWORKDAYS(DATEVALUE("10/1/20"&amp;RIGHT(BY$1,2)),DATEVALUE("9/30/20"&amp;RIGHT(BZ$1,2)),Holidays!$J$3:$J$937),
IF($T760&gt;=DATEVALUE("10/1/20"&amp;RIGHT(BY$1,2)),NETWORKDAYS($T760,DATEVALUE("9/30/20"&amp;RIGHT(BZ$1,2)),Holidays!$J$3:$J$937),"")))),"")/(NETWORKDAYS($T760,$U760,Holidays!$J$3:$J$937)),0))</f>
        <v/>
      </c>
      <c r="CA760" s="87" t="str">
        <f>IF($Q760="","",IFERROR(IF(OR(AND($T760&gt;=DATEVALUE("10/1/20"&amp;RIGHT(BZ$1,2)),$T760&lt;=DATEVALUE("9/30/20"&amp;RIGHT(CA$1,2))),AND($U760&gt;=DATEVALUE("10/1/20"&amp;RIGHT(BZ$1,2)),$U760&lt;=DATEVALUE("9/30/20"&amp;RIGHT(CA$1,2))),AND($T760&lt;=DATEVALUE("10/1/20"&amp;RIGHT(BZ$1,2)),$U760&gt;=DATEVALUE("9/30/20"&amp;RIGHT(CA$1,2)))),
IF(AND($T760&gt;=DATEVALUE("10/1/20"&amp;RIGHT(BZ$1,2)),$U760&lt;=DATEVALUE("9/30/20"&amp;RIGHT(CA$1,2))),NETWORKDAYS($T760,$U760,Holidays!$J$3:$J$937),
IF(AND($T760&lt;DATEVALUE("10/1/20"&amp;RIGHT(BZ$1,2)),$U760&lt;=DATEVALUE("9/30/20"&amp;RIGHT(CA$1,2))),NETWORKDAYS(DATEVALUE("10/1/20"&amp;RIGHT(BZ$1,2)),$U760,Holidays!$J$3:$J$937),
IF($T760&lt;DATEVALUE("10/1/20"&amp;RIGHT(BZ$1,2)),NETWORKDAYS(DATEVALUE("10/1/20"&amp;RIGHT(BZ$1,2)),DATEVALUE("9/30/20"&amp;RIGHT(CA$1,2)),Holidays!$J$3:$J$937),
IF($T760&gt;=DATEVALUE("10/1/20"&amp;RIGHT(BZ$1,2)),NETWORKDAYS($T760,DATEVALUE("9/30/20"&amp;RIGHT(CA$1,2)),Holidays!$J$3:$J$937),"")))),"")/(NETWORKDAYS($T760,$U760,Holidays!$J$3:$J$937)),0))</f>
        <v/>
      </c>
      <c r="CB760" s="87" t="str">
        <f>IF($Q760="","",IFERROR(IF(OR(AND($T760&gt;=DATEVALUE("10/1/20"&amp;RIGHT(CA$1,2)),$T760&lt;=DATEVALUE("9/30/20"&amp;RIGHT(CB$1,2))),AND($U760&gt;=DATEVALUE("10/1/20"&amp;RIGHT(CA$1,2)),$U760&lt;=DATEVALUE("9/30/20"&amp;RIGHT(CB$1,2))),AND($T760&lt;=DATEVALUE("10/1/20"&amp;RIGHT(CA$1,2)),$U760&gt;=DATEVALUE("9/30/20"&amp;RIGHT(CB$1,2)))),
IF(AND($T760&gt;=DATEVALUE("10/1/20"&amp;RIGHT(CA$1,2)),$U760&lt;=DATEVALUE("9/30/20"&amp;RIGHT(CB$1,2))),NETWORKDAYS($T760,$U760,Holidays!$J$3:$J$937),
IF(AND($T760&lt;DATEVALUE("10/1/20"&amp;RIGHT(CA$1,2)),$U760&lt;=DATEVALUE("9/30/20"&amp;RIGHT(CB$1,2))),NETWORKDAYS(DATEVALUE("10/1/20"&amp;RIGHT(CA$1,2)),$U760,Holidays!$J$3:$J$937),
IF($T760&lt;DATEVALUE("10/1/20"&amp;RIGHT(CA$1,2)),NETWORKDAYS(DATEVALUE("10/1/20"&amp;RIGHT(CA$1,2)),DATEVALUE("9/30/20"&amp;RIGHT(CB$1,2)),Holidays!$J$3:$J$937),
IF($T760&gt;=DATEVALUE("10/1/20"&amp;RIGHT(CA$1,2)),NETWORKDAYS($T760,DATEVALUE("9/30/20"&amp;RIGHT(CB$1,2)),Holidays!$J$3:$J$937),"")))),"")/(NETWORKDAYS($T760,$U760,Holidays!$J$3:$J$937)),0))</f>
        <v/>
      </c>
    </row>
    <row r="761" spans="1:80">
      <c r="A761" s="97"/>
      <c r="B761" s="98" t="str">
        <f ca="1">IF(NOT($A761=""),OFFSET('WBS Reference &amp; User Procedure'!$A$1,MATCH($A761,'WBS Reference &amp; User Procedure'!$A:$A,0)-1,1),"")</f>
        <v/>
      </c>
      <c r="D761" s="97"/>
      <c r="T761" s="104" t="str">
        <f>IF(NOT(Q761=""),IF(NOT($S761=""),$S761,#REF!),"")</f>
        <v/>
      </c>
      <c r="U761" s="104" t="str">
        <f>IF(NOT(Q761=""),WORKDAY(T761,Q761,Holidays!$J$3:$J$937),"")</f>
        <v/>
      </c>
      <c r="V761" s="104"/>
      <c r="W761" s="104"/>
      <c r="X761" s="101" t="str">
        <f t="shared" si="167"/>
        <v/>
      </c>
      <c r="AL761" s="87" t="str">
        <f t="shared" ca="1" si="164"/>
        <v/>
      </c>
      <c r="AN761" s="87" t="str">
        <f t="shared" ca="1" si="170"/>
        <v/>
      </c>
      <c r="AO761" s="87" t="str">
        <f t="shared" ca="1" si="170"/>
        <v/>
      </c>
      <c r="AP761" s="87" t="str">
        <f t="shared" ca="1" si="170"/>
        <v/>
      </c>
      <c r="AQ761" s="87" t="str">
        <f t="shared" ca="1" si="170"/>
        <v/>
      </c>
      <c r="AR761" s="87" t="str">
        <f t="shared" ca="1" si="170"/>
        <v/>
      </c>
      <c r="AS761" s="87" t="str">
        <f t="shared" ca="1" si="170"/>
        <v/>
      </c>
      <c r="AT761" s="87" t="str">
        <f t="shared" ca="1" si="170"/>
        <v/>
      </c>
      <c r="AU761" s="87" t="str">
        <f t="shared" ca="1" si="170"/>
        <v/>
      </c>
      <c r="AV761" s="87" t="str">
        <f t="shared" ca="1" si="170"/>
        <v/>
      </c>
      <c r="AW761" s="87" t="str">
        <f t="shared" ca="1" si="170"/>
        <v/>
      </c>
      <c r="AX761" s="87" t="str">
        <f t="shared" ca="1" si="171"/>
        <v/>
      </c>
      <c r="AY761" s="87" t="str">
        <f t="shared" ca="1" si="171"/>
        <v/>
      </c>
      <c r="AZ761" s="87" t="str">
        <f t="shared" ca="1" si="171"/>
        <v/>
      </c>
      <c r="BA761" s="87" t="str">
        <f t="shared" ca="1" si="171"/>
        <v/>
      </c>
      <c r="BB761" s="87" t="str">
        <f t="shared" ca="1" si="171"/>
        <v/>
      </c>
      <c r="BC761" s="87" t="str">
        <f t="shared" ca="1" si="171"/>
        <v/>
      </c>
      <c r="BD761" s="87" t="str">
        <f t="shared" ca="1" si="171"/>
        <v/>
      </c>
      <c r="BE761" s="87" t="str">
        <f t="shared" ca="1" si="171"/>
        <v/>
      </c>
      <c r="BF761" s="87" t="str">
        <f t="shared" ca="1" si="171"/>
        <v/>
      </c>
      <c r="BG761" s="87" t="str">
        <f t="shared" ca="1" si="171"/>
        <v/>
      </c>
      <c r="BI761" s="87" t="str">
        <f>IF($Q761="","",IFERROR(IF(OR(AND($T761&gt;=DATEVALUE("10/1/20"&amp;RIGHT(BH$1,2)),$T761&lt;=DATEVALUE("9/30/20"&amp;RIGHT(BI$1,2))),AND($U761&gt;=DATEVALUE("10/1/20"&amp;RIGHT(BH$1,2)),$U761&lt;=DATEVALUE("9/30/20"&amp;RIGHT(BI$1,2))),AND($T761&lt;=DATEVALUE("10/1/20"&amp;RIGHT(BH$1,2)),$U761&gt;=DATEVALUE("9/30/20"&amp;RIGHT(BI$1,2)))),
IF(AND($T761&gt;=DATEVALUE("10/1/20"&amp;RIGHT(BH$1,2)),$U761&lt;=DATEVALUE("9/30/20"&amp;RIGHT(BI$1,2))),NETWORKDAYS($T761,$U761,Holidays!$J$3:$J$937),
IF(AND($T761&lt;DATEVALUE("10/1/20"&amp;RIGHT(BH$1,2)),$U761&lt;=DATEVALUE("9/30/20"&amp;RIGHT(BI$1,2))),NETWORKDAYS(DATEVALUE("10/1/20"&amp;RIGHT(BH$1,2)),$U761,Holidays!$J$3:$J$937),
IF($T761&lt;DATEVALUE("10/1/20"&amp;RIGHT(BH$1,2)),NETWORKDAYS(DATEVALUE("10/1/20"&amp;RIGHT(BH$1,2)),DATEVALUE("9/30/20"&amp;RIGHT(BI$1,2)),Holidays!$J$3:$J$937),
IF($T761&gt;=DATEVALUE("10/1/20"&amp;RIGHT(BH$1,2)),NETWORKDAYS($T761,DATEVALUE("9/30/20"&amp;RIGHT(BI$1,2)),Holidays!$J$3:$J$937),"")))),"")/(NETWORKDAYS($T761,$U761,Holidays!$J$3:$J$937)),0))</f>
        <v/>
      </c>
      <c r="BJ761" s="87" t="str">
        <f>IF($Q761="","",IFERROR(IF(OR(AND($T761&gt;=DATEVALUE("10/1/20"&amp;RIGHT(BI$1,2)),$T761&lt;=DATEVALUE("9/30/20"&amp;RIGHT(BJ$1,2))),AND($U761&gt;=DATEVALUE("10/1/20"&amp;RIGHT(BI$1,2)),$U761&lt;=DATEVALUE("9/30/20"&amp;RIGHT(BJ$1,2))),AND($T761&lt;=DATEVALUE("10/1/20"&amp;RIGHT(BI$1,2)),$U761&gt;=DATEVALUE("9/30/20"&amp;RIGHT(BJ$1,2)))),
IF(AND($T761&gt;=DATEVALUE("10/1/20"&amp;RIGHT(BI$1,2)),$U761&lt;=DATEVALUE("9/30/20"&amp;RIGHT(BJ$1,2))),NETWORKDAYS($T761,$U761,Holidays!$J$3:$J$937),
IF(AND($T761&lt;DATEVALUE("10/1/20"&amp;RIGHT(BI$1,2)),$U761&lt;=DATEVALUE("9/30/20"&amp;RIGHT(BJ$1,2))),NETWORKDAYS(DATEVALUE("10/1/20"&amp;RIGHT(BI$1,2)),$U761,Holidays!$J$3:$J$937),
IF($T761&lt;DATEVALUE("10/1/20"&amp;RIGHT(BI$1,2)),NETWORKDAYS(DATEVALUE("10/1/20"&amp;RIGHT(BI$1,2)),DATEVALUE("9/30/20"&amp;RIGHT(BJ$1,2)),Holidays!$J$3:$J$937),
IF($T761&gt;=DATEVALUE("10/1/20"&amp;RIGHT(BI$1,2)),NETWORKDAYS($T761,DATEVALUE("9/30/20"&amp;RIGHT(BJ$1,2)),Holidays!$J$3:$J$937),"")))),"")/(NETWORKDAYS($T761,$U761,Holidays!$J$3:$J$937)),0))</f>
        <v/>
      </c>
      <c r="BK761" s="87" t="str">
        <f>IF($Q761="","",IFERROR(IF(OR(AND($T761&gt;=DATEVALUE("10/1/20"&amp;RIGHT(BJ$1,2)),$T761&lt;=DATEVALUE("9/30/20"&amp;RIGHT(BK$1,2))),AND($U761&gt;=DATEVALUE("10/1/20"&amp;RIGHT(BJ$1,2)),$U761&lt;=DATEVALUE("9/30/20"&amp;RIGHT(BK$1,2))),AND($T761&lt;=DATEVALUE("10/1/20"&amp;RIGHT(BJ$1,2)),$U761&gt;=DATEVALUE("9/30/20"&amp;RIGHT(BK$1,2)))),
IF(AND($T761&gt;=DATEVALUE("10/1/20"&amp;RIGHT(BJ$1,2)),$U761&lt;=DATEVALUE("9/30/20"&amp;RIGHT(BK$1,2))),NETWORKDAYS($T761,$U761,Holidays!$J$3:$J$937),
IF(AND($T761&lt;DATEVALUE("10/1/20"&amp;RIGHT(BJ$1,2)),$U761&lt;=DATEVALUE("9/30/20"&amp;RIGHT(BK$1,2))),NETWORKDAYS(DATEVALUE("10/1/20"&amp;RIGHT(BJ$1,2)),$U761,Holidays!$J$3:$J$937),
IF($T761&lt;DATEVALUE("10/1/20"&amp;RIGHT(BJ$1,2)),NETWORKDAYS(DATEVALUE("10/1/20"&amp;RIGHT(BJ$1,2)),DATEVALUE("9/30/20"&amp;RIGHT(BK$1,2)),Holidays!$J$3:$J$937),
IF($T761&gt;=DATEVALUE("10/1/20"&amp;RIGHT(BJ$1,2)),NETWORKDAYS($T761,DATEVALUE("9/30/20"&amp;RIGHT(BK$1,2)),Holidays!$J$3:$J$937),"")))),"")/(NETWORKDAYS($T761,$U761,Holidays!$J$3:$J$937)),0))</f>
        <v/>
      </c>
      <c r="BL761" s="87" t="str">
        <f>IF($Q761="","",IFERROR(IF(OR(AND($T761&gt;=DATEVALUE("10/1/20"&amp;RIGHT(BK$1,2)),$T761&lt;=DATEVALUE("9/30/20"&amp;RIGHT(BL$1,2))),AND($U761&gt;=DATEVALUE("10/1/20"&amp;RIGHT(BK$1,2)),$U761&lt;=DATEVALUE("9/30/20"&amp;RIGHT(BL$1,2))),AND($T761&lt;=DATEVALUE("10/1/20"&amp;RIGHT(BK$1,2)),$U761&gt;=DATEVALUE("9/30/20"&amp;RIGHT(BL$1,2)))),
IF(AND($T761&gt;=DATEVALUE("10/1/20"&amp;RIGHT(BK$1,2)),$U761&lt;=DATEVALUE("9/30/20"&amp;RIGHT(BL$1,2))),NETWORKDAYS($T761,$U761,Holidays!$J$3:$J$937),
IF(AND($T761&lt;DATEVALUE("10/1/20"&amp;RIGHT(BK$1,2)),$U761&lt;=DATEVALUE("9/30/20"&amp;RIGHT(BL$1,2))),NETWORKDAYS(DATEVALUE("10/1/20"&amp;RIGHT(BK$1,2)),$U761,Holidays!$J$3:$J$937),
IF($T761&lt;DATEVALUE("10/1/20"&amp;RIGHT(BK$1,2)),NETWORKDAYS(DATEVALUE("10/1/20"&amp;RIGHT(BK$1,2)),DATEVALUE("9/30/20"&amp;RIGHT(BL$1,2)),Holidays!$J$3:$J$937),
IF($T761&gt;=DATEVALUE("10/1/20"&amp;RIGHT(BK$1,2)),NETWORKDAYS($T761,DATEVALUE("9/30/20"&amp;RIGHT(BL$1,2)),Holidays!$J$3:$J$937),"")))),"")/(NETWORKDAYS($T761,$U761,Holidays!$J$3:$J$937)),0))</f>
        <v/>
      </c>
      <c r="BM761" s="87" t="str">
        <f>IF($Q761="","",IFERROR(IF(OR(AND($T761&gt;=DATEVALUE("10/1/20"&amp;RIGHT(BL$1,2)),$T761&lt;=DATEVALUE("9/30/20"&amp;RIGHT(BM$1,2))),AND($U761&gt;=DATEVALUE("10/1/20"&amp;RIGHT(BL$1,2)),$U761&lt;=DATEVALUE("9/30/20"&amp;RIGHT(BM$1,2))),AND($T761&lt;=DATEVALUE("10/1/20"&amp;RIGHT(BL$1,2)),$U761&gt;=DATEVALUE("9/30/20"&amp;RIGHT(BM$1,2)))),
IF(AND($T761&gt;=DATEVALUE("10/1/20"&amp;RIGHT(BL$1,2)),$U761&lt;=DATEVALUE("9/30/20"&amp;RIGHT(BM$1,2))),NETWORKDAYS($T761,$U761,Holidays!$J$3:$J$937),
IF(AND($T761&lt;DATEVALUE("10/1/20"&amp;RIGHT(BL$1,2)),$U761&lt;=DATEVALUE("9/30/20"&amp;RIGHT(BM$1,2))),NETWORKDAYS(DATEVALUE("10/1/20"&amp;RIGHT(BL$1,2)),$U761,Holidays!$J$3:$J$937),
IF($T761&lt;DATEVALUE("10/1/20"&amp;RIGHT(BL$1,2)),NETWORKDAYS(DATEVALUE("10/1/20"&amp;RIGHT(BL$1,2)),DATEVALUE("9/30/20"&amp;RIGHT(BM$1,2)),Holidays!$J$3:$J$937),
IF($T761&gt;=DATEVALUE("10/1/20"&amp;RIGHT(BL$1,2)),NETWORKDAYS($T761,DATEVALUE("9/30/20"&amp;RIGHT(BM$1,2)),Holidays!$J$3:$J$937),"")))),"")/(NETWORKDAYS($T761,$U761,Holidays!$J$3:$J$937)),0))</f>
        <v/>
      </c>
      <c r="BN761" s="87" t="str">
        <f>IF($Q761="","",IFERROR(IF(OR(AND($T761&gt;=DATEVALUE("10/1/20"&amp;RIGHT(BM$1,2)),$T761&lt;=DATEVALUE("9/30/20"&amp;RIGHT(BN$1,2))),AND($U761&gt;=DATEVALUE("10/1/20"&amp;RIGHT(BM$1,2)),$U761&lt;=DATEVALUE("9/30/20"&amp;RIGHT(BN$1,2))),AND($T761&lt;=DATEVALUE("10/1/20"&amp;RIGHT(BM$1,2)),$U761&gt;=DATEVALUE("9/30/20"&amp;RIGHT(BN$1,2)))),
IF(AND($T761&gt;=DATEVALUE("10/1/20"&amp;RIGHT(BM$1,2)),$U761&lt;=DATEVALUE("9/30/20"&amp;RIGHT(BN$1,2))),NETWORKDAYS($T761,$U761,Holidays!$J$3:$J$937),
IF(AND($T761&lt;DATEVALUE("10/1/20"&amp;RIGHT(BM$1,2)),$U761&lt;=DATEVALUE("9/30/20"&amp;RIGHT(BN$1,2))),NETWORKDAYS(DATEVALUE("10/1/20"&amp;RIGHT(BM$1,2)),$U761,Holidays!$J$3:$J$937),
IF($T761&lt;DATEVALUE("10/1/20"&amp;RIGHT(BM$1,2)),NETWORKDAYS(DATEVALUE("10/1/20"&amp;RIGHT(BM$1,2)),DATEVALUE("9/30/20"&amp;RIGHT(BN$1,2)),Holidays!$J$3:$J$937),
IF($T761&gt;=DATEVALUE("10/1/20"&amp;RIGHT(BM$1,2)),NETWORKDAYS($T761,DATEVALUE("9/30/20"&amp;RIGHT(BN$1,2)),Holidays!$J$3:$J$937),"")))),"")/(NETWORKDAYS($T761,$U761,Holidays!$J$3:$J$937)),0))</f>
        <v/>
      </c>
      <c r="BO761" s="87" t="str">
        <f>IF($Q761="","",IFERROR(IF(OR(AND($T761&gt;=DATEVALUE("10/1/20"&amp;RIGHT(BN$1,2)),$T761&lt;=DATEVALUE("9/30/20"&amp;RIGHT(BO$1,2))),AND($U761&gt;=DATEVALUE("10/1/20"&amp;RIGHT(BN$1,2)),$U761&lt;=DATEVALUE("9/30/20"&amp;RIGHT(BO$1,2))),AND($T761&lt;=DATEVALUE("10/1/20"&amp;RIGHT(BN$1,2)),$U761&gt;=DATEVALUE("9/30/20"&amp;RIGHT(BO$1,2)))),
IF(AND($T761&gt;=DATEVALUE("10/1/20"&amp;RIGHT(BN$1,2)),$U761&lt;=DATEVALUE("9/30/20"&amp;RIGHT(BO$1,2))),NETWORKDAYS($T761,$U761,Holidays!$J$3:$J$937),
IF(AND($T761&lt;DATEVALUE("10/1/20"&amp;RIGHT(BN$1,2)),$U761&lt;=DATEVALUE("9/30/20"&amp;RIGHT(BO$1,2))),NETWORKDAYS(DATEVALUE("10/1/20"&amp;RIGHT(BN$1,2)),$U761,Holidays!$J$3:$J$937),
IF($T761&lt;DATEVALUE("10/1/20"&amp;RIGHT(BN$1,2)),NETWORKDAYS(DATEVALUE("10/1/20"&amp;RIGHT(BN$1,2)),DATEVALUE("9/30/20"&amp;RIGHT(BO$1,2)),Holidays!$J$3:$J$937),
IF($T761&gt;=DATEVALUE("10/1/20"&amp;RIGHT(BN$1,2)),NETWORKDAYS($T761,DATEVALUE("9/30/20"&amp;RIGHT(BO$1,2)),Holidays!$J$3:$J$937),"")))),"")/(NETWORKDAYS($T761,$U761,Holidays!$J$3:$J$937)),0))</f>
        <v/>
      </c>
      <c r="BP761" s="87" t="str">
        <f>IF($Q761="","",IFERROR(IF(OR(AND($T761&gt;=DATEVALUE("10/1/20"&amp;RIGHT(BO$1,2)),$T761&lt;=DATEVALUE("9/30/20"&amp;RIGHT(BP$1,2))),AND($U761&gt;=DATEVALUE("10/1/20"&amp;RIGHT(BO$1,2)),$U761&lt;=DATEVALUE("9/30/20"&amp;RIGHT(BP$1,2))),AND($T761&lt;=DATEVALUE("10/1/20"&amp;RIGHT(BO$1,2)),$U761&gt;=DATEVALUE("9/30/20"&amp;RIGHT(BP$1,2)))),
IF(AND($T761&gt;=DATEVALUE("10/1/20"&amp;RIGHT(BO$1,2)),$U761&lt;=DATEVALUE("9/30/20"&amp;RIGHT(BP$1,2))),NETWORKDAYS($T761,$U761,Holidays!$J$3:$J$937),
IF(AND($T761&lt;DATEVALUE("10/1/20"&amp;RIGHT(BO$1,2)),$U761&lt;=DATEVALUE("9/30/20"&amp;RIGHT(BP$1,2))),NETWORKDAYS(DATEVALUE("10/1/20"&amp;RIGHT(BO$1,2)),$U761,Holidays!$J$3:$J$937),
IF($T761&lt;DATEVALUE("10/1/20"&amp;RIGHT(BO$1,2)),NETWORKDAYS(DATEVALUE("10/1/20"&amp;RIGHT(BO$1,2)),DATEVALUE("9/30/20"&amp;RIGHT(BP$1,2)),Holidays!$J$3:$J$937),
IF($T761&gt;=DATEVALUE("10/1/20"&amp;RIGHT(BO$1,2)),NETWORKDAYS($T761,DATEVALUE("9/30/20"&amp;RIGHT(BP$1,2)),Holidays!$J$3:$J$937),"")))),"")/(NETWORKDAYS($T761,$U761,Holidays!$J$3:$J$937)),0))</f>
        <v/>
      </c>
      <c r="BQ761" s="87" t="str">
        <f>IF($Q761="","",IFERROR(IF(OR(AND($T761&gt;=DATEVALUE("10/1/20"&amp;RIGHT(BP$1,2)),$T761&lt;=DATEVALUE("9/30/20"&amp;RIGHT(BQ$1,2))),AND($U761&gt;=DATEVALUE("10/1/20"&amp;RIGHT(BP$1,2)),$U761&lt;=DATEVALUE("9/30/20"&amp;RIGHT(BQ$1,2))),AND($T761&lt;=DATEVALUE("10/1/20"&amp;RIGHT(BP$1,2)),$U761&gt;=DATEVALUE("9/30/20"&amp;RIGHT(BQ$1,2)))),
IF(AND($T761&gt;=DATEVALUE("10/1/20"&amp;RIGHT(BP$1,2)),$U761&lt;=DATEVALUE("9/30/20"&amp;RIGHT(BQ$1,2))),NETWORKDAYS($T761,$U761,Holidays!$J$3:$J$937),
IF(AND($T761&lt;DATEVALUE("10/1/20"&amp;RIGHT(BP$1,2)),$U761&lt;=DATEVALUE("9/30/20"&amp;RIGHT(BQ$1,2))),NETWORKDAYS(DATEVALUE("10/1/20"&amp;RIGHT(BP$1,2)),$U761,Holidays!$J$3:$J$937),
IF($T761&lt;DATEVALUE("10/1/20"&amp;RIGHT(BP$1,2)),NETWORKDAYS(DATEVALUE("10/1/20"&amp;RIGHT(BP$1,2)),DATEVALUE("9/30/20"&amp;RIGHT(BQ$1,2)),Holidays!$J$3:$J$937),
IF($T761&gt;=DATEVALUE("10/1/20"&amp;RIGHT(BP$1,2)),NETWORKDAYS($T761,DATEVALUE("9/30/20"&amp;RIGHT(BQ$1,2)),Holidays!$J$3:$J$937),"")))),"")/(NETWORKDAYS($T761,$U761,Holidays!$J$3:$J$937)),0))</f>
        <v/>
      </c>
      <c r="BR761" s="87" t="str">
        <f>IF($Q761="","",IFERROR(IF(OR(AND($T761&gt;=DATEVALUE("10/1/20"&amp;RIGHT(BQ$1,2)),$T761&lt;=DATEVALUE("9/30/20"&amp;RIGHT(BR$1,2))),AND($U761&gt;=DATEVALUE("10/1/20"&amp;RIGHT(BQ$1,2)),$U761&lt;=DATEVALUE("9/30/20"&amp;RIGHT(BR$1,2))),AND($T761&lt;=DATEVALUE("10/1/20"&amp;RIGHT(BQ$1,2)),$U761&gt;=DATEVALUE("9/30/20"&amp;RIGHT(BR$1,2)))),
IF(AND($T761&gt;=DATEVALUE("10/1/20"&amp;RIGHT(BQ$1,2)),$U761&lt;=DATEVALUE("9/30/20"&amp;RIGHT(BR$1,2))),NETWORKDAYS($T761,$U761,Holidays!$J$3:$J$937),
IF(AND($T761&lt;DATEVALUE("10/1/20"&amp;RIGHT(BQ$1,2)),$U761&lt;=DATEVALUE("9/30/20"&amp;RIGHT(BR$1,2))),NETWORKDAYS(DATEVALUE("10/1/20"&amp;RIGHT(BQ$1,2)),$U761,Holidays!$J$3:$J$937),
IF($T761&lt;DATEVALUE("10/1/20"&amp;RIGHT(BQ$1,2)),NETWORKDAYS(DATEVALUE("10/1/20"&amp;RIGHT(BQ$1,2)),DATEVALUE("9/30/20"&amp;RIGHT(BR$1,2)),Holidays!$J$3:$J$937),
IF($T761&gt;=DATEVALUE("10/1/20"&amp;RIGHT(BQ$1,2)),NETWORKDAYS($T761,DATEVALUE("9/30/20"&amp;RIGHT(BR$1,2)),Holidays!$J$3:$J$937),"")))),"")/(NETWORKDAYS($T761,$U761,Holidays!$J$3:$J$937)),0))</f>
        <v/>
      </c>
      <c r="BS761" s="87" t="str">
        <f>IF($Q761="","",IFERROR(IF(OR(AND($T761&gt;=DATEVALUE("10/1/20"&amp;RIGHT(BR$1,2)),$T761&lt;=DATEVALUE("9/30/20"&amp;RIGHT(BS$1,2))),AND($U761&gt;=DATEVALUE("10/1/20"&amp;RIGHT(BR$1,2)),$U761&lt;=DATEVALUE("9/30/20"&amp;RIGHT(BS$1,2))),AND($T761&lt;=DATEVALUE("10/1/20"&amp;RIGHT(BR$1,2)),$U761&gt;=DATEVALUE("9/30/20"&amp;RIGHT(BS$1,2)))),
IF(AND($T761&gt;=DATEVALUE("10/1/20"&amp;RIGHT(BR$1,2)),$U761&lt;=DATEVALUE("9/30/20"&amp;RIGHT(BS$1,2))),NETWORKDAYS($T761,$U761,Holidays!$J$3:$J$937),
IF(AND($T761&lt;DATEVALUE("10/1/20"&amp;RIGHT(BR$1,2)),$U761&lt;=DATEVALUE("9/30/20"&amp;RIGHT(BS$1,2))),NETWORKDAYS(DATEVALUE("10/1/20"&amp;RIGHT(BR$1,2)),$U761,Holidays!$J$3:$J$937),
IF($T761&lt;DATEVALUE("10/1/20"&amp;RIGHT(BR$1,2)),NETWORKDAYS(DATEVALUE("10/1/20"&amp;RIGHT(BR$1,2)),DATEVALUE("9/30/20"&amp;RIGHT(BS$1,2)),Holidays!$J$3:$J$937),
IF($T761&gt;=DATEVALUE("10/1/20"&amp;RIGHT(BR$1,2)),NETWORKDAYS($T761,DATEVALUE("9/30/20"&amp;RIGHT(BS$1,2)),Holidays!$J$3:$J$937),"")))),"")/(NETWORKDAYS($T761,$U761,Holidays!$J$3:$J$937)),0))</f>
        <v/>
      </c>
      <c r="BT761" s="87" t="str">
        <f>IF($Q761="","",IFERROR(IF(OR(AND($T761&gt;=DATEVALUE("10/1/20"&amp;RIGHT(BS$1,2)),$T761&lt;=DATEVALUE("9/30/20"&amp;RIGHT(BT$1,2))),AND($U761&gt;=DATEVALUE("10/1/20"&amp;RIGHT(BS$1,2)),$U761&lt;=DATEVALUE("9/30/20"&amp;RIGHT(BT$1,2))),AND($T761&lt;=DATEVALUE("10/1/20"&amp;RIGHT(BS$1,2)),$U761&gt;=DATEVALUE("9/30/20"&amp;RIGHT(BT$1,2)))),
IF(AND($T761&gt;=DATEVALUE("10/1/20"&amp;RIGHT(BS$1,2)),$U761&lt;=DATEVALUE("9/30/20"&amp;RIGHT(BT$1,2))),NETWORKDAYS($T761,$U761,Holidays!$J$3:$J$937),
IF(AND($T761&lt;DATEVALUE("10/1/20"&amp;RIGHT(BS$1,2)),$U761&lt;=DATEVALUE("9/30/20"&amp;RIGHT(BT$1,2))),NETWORKDAYS(DATEVALUE("10/1/20"&amp;RIGHT(BS$1,2)),$U761,Holidays!$J$3:$J$937),
IF($T761&lt;DATEVALUE("10/1/20"&amp;RIGHT(BS$1,2)),NETWORKDAYS(DATEVALUE("10/1/20"&amp;RIGHT(BS$1,2)),DATEVALUE("9/30/20"&amp;RIGHT(BT$1,2)),Holidays!$J$3:$J$937),
IF($T761&gt;=DATEVALUE("10/1/20"&amp;RIGHT(BS$1,2)),NETWORKDAYS($T761,DATEVALUE("9/30/20"&amp;RIGHT(BT$1,2)),Holidays!$J$3:$J$937),"")))),"")/(NETWORKDAYS($T761,$U761,Holidays!$J$3:$J$937)),0))</f>
        <v/>
      </c>
      <c r="BU761" s="87" t="str">
        <f>IF($Q761="","",IFERROR(IF(OR(AND($T761&gt;=DATEVALUE("10/1/20"&amp;RIGHT(BT$1,2)),$T761&lt;=DATEVALUE("9/30/20"&amp;RIGHT(BU$1,2))),AND($U761&gt;=DATEVALUE("10/1/20"&amp;RIGHT(BT$1,2)),$U761&lt;=DATEVALUE("9/30/20"&amp;RIGHT(BU$1,2))),AND($T761&lt;=DATEVALUE("10/1/20"&amp;RIGHT(BT$1,2)),$U761&gt;=DATEVALUE("9/30/20"&amp;RIGHT(BU$1,2)))),
IF(AND($T761&gt;=DATEVALUE("10/1/20"&amp;RIGHT(BT$1,2)),$U761&lt;=DATEVALUE("9/30/20"&amp;RIGHT(BU$1,2))),NETWORKDAYS($T761,$U761,Holidays!$J$3:$J$937),
IF(AND($T761&lt;DATEVALUE("10/1/20"&amp;RIGHT(BT$1,2)),$U761&lt;=DATEVALUE("9/30/20"&amp;RIGHT(BU$1,2))),NETWORKDAYS(DATEVALUE("10/1/20"&amp;RIGHT(BT$1,2)),$U761,Holidays!$J$3:$J$937),
IF($T761&lt;DATEVALUE("10/1/20"&amp;RIGHT(BT$1,2)),NETWORKDAYS(DATEVALUE("10/1/20"&amp;RIGHT(BT$1,2)),DATEVALUE("9/30/20"&amp;RIGHT(BU$1,2)),Holidays!$J$3:$J$937),
IF($T761&gt;=DATEVALUE("10/1/20"&amp;RIGHT(BT$1,2)),NETWORKDAYS($T761,DATEVALUE("9/30/20"&amp;RIGHT(BU$1,2)),Holidays!$J$3:$J$937),"")))),"")/(NETWORKDAYS($T761,$U761,Holidays!$J$3:$J$937)),0))</f>
        <v/>
      </c>
      <c r="BV761" s="87" t="str">
        <f>IF($Q761="","",IFERROR(IF(OR(AND($T761&gt;=DATEVALUE("10/1/20"&amp;RIGHT(BU$1,2)),$T761&lt;=DATEVALUE("9/30/20"&amp;RIGHT(BV$1,2))),AND($U761&gt;=DATEVALUE("10/1/20"&amp;RIGHT(BU$1,2)),$U761&lt;=DATEVALUE("9/30/20"&amp;RIGHT(BV$1,2))),AND($T761&lt;=DATEVALUE("10/1/20"&amp;RIGHT(BU$1,2)),$U761&gt;=DATEVALUE("9/30/20"&amp;RIGHT(BV$1,2)))),
IF(AND($T761&gt;=DATEVALUE("10/1/20"&amp;RIGHT(BU$1,2)),$U761&lt;=DATEVALUE("9/30/20"&amp;RIGHT(BV$1,2))),NETWORKDAYS($T761,$U761,Holidays!$J$3:$J$937),
IF(AND($T761&lt;DATEVALUE("10/1/20"&amp;RIGHT(BU$1,2)),$U761&lt;=DATEVALUE("9/30/20"&amp;RIGHT(BV$1,2))),NETWORKDAYS(DATEVALUE("10/1/20"&amp;RIGHT(BU$1,2)),$U761,Holidays!$J$3:$J$937),
IF($T761&lt;DATEVALUE("10/1/20"&amp;RIGHT(BU$1,2)),NETWORKDAYS(DATEVALUE("10/1/20"&amp;RIGHT(BU$1,2)),DATEVALUE("9/30/20"&amp;RIGHT(BV$1,2)),Holidays!$J$3:$J$937),
IF($T761&gt;=DATEVALUE("10/1/20"&amp;RIGHT(BU$1,2)),NETWORKDAYS($T761,DATEVALUE("9/30/20"&amp;RIGHT(BV$1,2)),Holidays!$J$3:$J$937),"")))),"")/(NETWORKDAYS($T761,$U761,Holidays!$J$3:$J$937)),0))</f>
        <v/>
      </c>
      <c r="BW761" s="87" t="str">
        <f>IF($Q761="","",IFERROR(IF(OR(AND($T761&gt;=DATEVALUE("10/1/20"&amp;RIGHT(BV$1,2)),$T761&lt;=DATEVALUE("9/30/20"&amp;RIGHT(BW$1,2))),AND($U761&gt;=DATEVALUE("10/1/20"&amp;RIGHT(BV$1,2)),$U761&lt;=DATEVALUE("9/30/20"&amp;RIGHT(BW$1,2))),AND($T761&lt;=DATEVALUE("10/1/20"&amp;RIGHT(BV$1,2)),$U761&gt;=DATEVALUE("9/30/20"&amp;RIGHT(BW$1,2)))),
IF(AND($T761&gt;=DATEVALUE("10/1/20"&amp;RIGHT(BV$1,2)),$U761&lt;=DATEVALUE("9/30/20"&amp;RIGHT(BW$1,2))),NETWORKDAYS($T761,$U761,Holidays!$J$3:$J$937),
IF(AND($T761&lt;DATEVALUE("10/1/20"&amp;RIGHT(BV$1,2)),$U761&lt;=DATEVALUE("9/30/20"&amp;RIGHT(BW$1,2))),NETWORKDAYS(DATEVALUE("10/1/20"&amp;RIGHT(BV$1,2)),$U761,Holidays!$J$3:$J$937),
IF($T761&lt;DATEVALUE("10/1/20"&amp;RIGHT(BV$1,2)),NETWORKDAYS(DATEVALUE("10/1/20"&amp;RIGHT(BV$1,2)),DATEVALUE("9/30/20"&amp;RIGHT(BW$1,2)),Holidays!$J$3:$J$937),
IF($T761&gt;=DATEVALUE("10/1/20"&amp;RIGHT(BV$1,2)),NETWORKDAYS($T761,DATEVALUE("9/30/20"&amp;RIGHT(BW$1,2)),Holidays!$J$3:$J$937),"")))),"")/(NETWORKDAYS($T761,$U761,Holidays!$J$3:$J$937)),0))</f>
        <v/>
      </c>
      <c r="BX761" s="87" t="str">
        <f>IF($Q761="","",IFERROR(IF(OR(AND($T761&gt;=DATEVALUE("10/1/20"&amp;RIGHT(BW$1,2)),$T761&lt;=DATEVALUE("9/30/20"&amp;RIGHT(BX$1,2))),AND($U761&gt;=DATEVALUE("10/1/20"&amp;RIGHT(BW$1,2)),$U761&lt;=DATEVALUE("9/30/20"&amp;RIGHT(BX$1,2))),AND($T761&lt;=DATEVALUE("10/1/20"&amp;RIGHT(BW$1,2)),$U761&gt;=DATEVALUE("9/30/20"&amp;RIGHT(BX$1,2)))),
IF(AND($T761&gt;=DATEVALUE("10/1/20"&amp;RIGHT(BW$1,2)),$U761&lt;=DATEVALUE("9/30/20"&amp;RIGHT(BX$1,2))),NETWORKDAYS($T761,$U761,Holidays!$J$3:$J$937),
IF(AND($T761&lt;DATEVALUE("10/1/20"&amp;RIGHT(BW$1,2)),$U761&lt;=DATEVALUE("9/30/20"&amp;RIGHT(BX$1,2))),NETWORKDAYS(DATEVALUE("10/1/20"&amp;RIGHT(BW$1,2)),$U761,Holidays!$J$3:$J$937),
IF($T761&lt;DATEVALUE("10/1/20"&amp;RIGHT(BW$1,2)),NETWORKDAYS(DATEVALUE("10/1/20"&amp;RIGHT(BW$1,2)),DATEVALUE("9/30/20"&amp;RIGHT(BX$1,2)),Holidays!$J$3:$J$937),
IF($T761&gt;=DATEVALUE("10/1/20"&amp;RIGHT(BW$1,2)),NETWORKDAYS($T761,DATEVALUE("9/30/20"&amp;RIGHT(BX$1,2)),Holidays!$J$3:$J$937),"")))),"")/(NETWORKDAYS($T761,$U761,Holidays!$J$3:$J$937)),0))</f>
        <v/>
      </c>
      <c r="BY761" s="87" t="str">
        <f>IF($Q761="","",IFERROR(IF(OR(AND($T761&gt;=DATEVALUE("10/1/20"&amp;RIGHT(BX$1,2)),$T761&lt;=DATEVALUE("9/30/20"&amp;RIGHT(BY$1,2))),AND($U761&gt;=DATEVALUE("10/1/20"&amp;RIGHT(BX$1,2)),$U761&lt;=DATEVALUE("9/30/20"&amp;RIGHT(BY$1,2))),AND($T761&lt;=DATEVALUE("10/1/20"&amp;RIGHT(BX$1,2)),$U761&gt;=DATEVALUE("9/30/20"&amp;RIGHT(BY$1,2)))),
IF(AND($T761&gt;=DATEVALUE("10/1/20"&amp;RIGHT(BX$1,2)),$U761&lt;=DATEVALUE("9/30/20"&amp;RIGHT(BY$1,2))),NETWORKDAYS($T761,$U761,Holidays!$J$3:$J$937),
IF(AND($T761&lt;DATEVALUE("10/1/20"&amp;RIGHT(BX$1,2)),$U761&lt;=DATEVALUE("9/30/20"&amp;RIGHT(BY$1,2))),NETWORKDAYS(DATEVALUE("10/1/20"&amp;RIGHT(BX$1,2)),$U761,Holidays!$J$3:$J$937),
IF($T761&lt;DATEVALUE("10/1/20"&amp;RIGHT(BX$1,2)),NETWORKDAYS(DATEVALUE("10/1/20"&amp;RIGHT(BX$1,2)),DATEVALUE("9/30/20"&amp;RIGHT(BY$1,2)),Holidays!$J$3:$J$937),
IF($T761&gt;=DATEVALUE("10/1/20"&amp;RIGHT(BX$1,2)),NETWORKDAYS($T761,DATEVALUE("9/30/20"&amp;RIGHT(BY$1,2)),Holidays!$J$3:$J$937),"")))),"")/(NETWORKDAYS($T761,$U761,Holidays!$J$3:$J$937)),0))</f>
        <v/>
      </c>
      <c r="BZ761" s="87" t="str">
        <f>IF($Q761="","",IFERROR(IF(OR(AND($T761&gt;=DATEVALUE("10/1/20"&amp;RIGHT(BY$1,2)),$T761&lt;=DATEVALUE("9/30/20"&amp;RIGHT(BZ$1,2))),AND($U761&gt;=DATEVALUE("10/1/20"&amp;RIGHT(BY$1,2)),$U761&lt;=DATEVALUE("9/30/20"&amp;RIGHT(BZ$1,2))),AND($T761&lt;=DATEVALUE("10/1/20"&amp;RIGHT(BY$1,2)),$U761&gt;=DATEVALUE("9/30/20"&amp;RIGHT(BZ$1,2)))),
IF(AND($T761&gt;=DATEVALUE("10/1/20"&amp;RIGHT(BY$1,2)),$U761&lt;=DATEVALUE("9/30/20"&amp;RIGHT(BZ$1,2))),NETWORKDAYS($T761,$U761,Holidays!$J$3:$J$937),
IF(AND($T761&lt;DATEVALUE("10/1/20"&amp;RIGHT(BY$1,2)),$U761&lt;=DATEVALUE("9/30/20"&amp;RIGHT(BZ$1,2))),NETWORKDAYS(DATEVALUE("10/1/20"&amp;RIGHT(BY$1,2)),$U761,Holidays!$J$3:$J$937),
IF($T761&lt;DATEVALUE("10/1/20"&amp;RIGHT(BY$1,2)),NETWORKDAYS(DATEVALUE("10/1/20"&amp;RIGHT(BY$1,2)),DATEVALUE("9/30/20"&amp;RIGHT(BZ$1,2)),Holidays!$J$3:$J$937),
IF($T761&gt;=DATEVALUE("10/1/20"&amp;RIGHT(BY$1,2)),NETWORKDAYS($T761,DATEVALUE("9/30/20"&amp;RIGHT(BZ$1,2)),Holidays!$J$3:$J$937),"")))),"")/(NETWORKDAYS($T761,$U761,Holidays!$J$3:$J$937)),0))</f>
        <v/>
      </c>
      <c r="CA761" s="87" t="str">
        <f>IF($Q761="","",IFERROR(IF(OR(AND($T761&gt;=DATEVALUE("10/1/20"&amp;RIGHT(BZ$1,2)),$T761&lt;=DATEVALUE("9/30/20"&amp;RIGHT(CA$1,2))),AND($U761&gt;=DATEVALUE("10/1/20"&amp;RIGHT(BZ$1,2)),$U761&lt;=DATEVALUE("9/30/20"&amp;RIGHT(CA$1,2))),AND($T761&lt;=DATEVALUE("10/1/20"&amp;RIGHT(BZ$1,2)),$U761&gt;=DATEVALUE("9/30/20"&amp;RIGHT(CA$1,2)))),
IF(AND($T761&gt;=DATEVALUE("10/1/20"&amp;RIGHT(BZ$1,2)),$U761&lt;=DATEVALUE("9/30/20"&amp;RIGHT(CA$1,2))),NETWORKDAYS($T761,$U761,Holidays!$J$3:$J$937),
IF(AND($T761&lt;DATEVALUE("10/1/20"&amp;RIGHT(BZ$1,2)),$U761&lt;=DATEVALUE("9/30/20"&amp;RIGHT(CA$1,2))),NETWORKDAYS(DATEVALUE("10/1/20"&amp;RIGHT(BZ$1,2)),$U761,Holidays!$J$3:$J$937),
IF($T761&lt;DATEVALUE("10/1/20"&amp;RIGHT(BZ$1,2)),NETWORKDAYS(DATEVALUE("10/1/20"&amp;RIGHT(BZ$1,2)),DATEVALUE("9/30/20"&amp;RIGHT(CA$1,2)),Holidays!$J$3:$J$937),
IF($T761&gt;=DATEVALUE("10/1/20"&amp;RIGHT(BZ$1,2)),NETWORKDAYS($T761,DATEVALUE("9/30/20"&amp;RIGHT(CA$1,2)),Holidays!$J$3:$J$937),"")))),"")/(NETWORKDAYS($T761,$U761,Holidays!$J$3:$J$937)),0))</f>
        <v/>
      </c>
      <c r="CB761" s="87" t="str">
        <f>IF($Q761="","",IFERROR(IF(OR(AND($T761&gt;=DATEVALUE("10/1/20"&amp;RIGHT(CA$1,2)),$T761&lt;=DATEVALUE("9/30/20"&amp;RIGHT(CB$1,2))),AND($U761&gt;=DATEVALUE("10/1/20"&amp;RIGHT(CA$1,2)),$U761&lt;=DATEVALUE("9/30/20"&amp;RIGHT(CB$1,2))),AND($T761&lt;=DATEVALUE("10/1/20"&amp;RIGHT(CA$1,2)),$U761&gt;=DATEVALUE("9/30/20"&amp;RIGHT(CB$1,2)))),
IF(AND($T761&gt;=DATEVALUE("10/1/20"&amp;RIGHT(CA$1,2)),$U761&lt;=DATEVALUE("9/30/20"&amp;RIGHT(CB$1,2))),NETWORKDAYS($T761,$U761,Holidays!$J$3:$J$937),
IF(AND($T761&lt;DATEVALUE("10/1/20"&amp;RIGHT(CA$1,2)),$U761&lt;=DATEVALUE("9/30/20"&amp;RIGHT(CB$1,2))),NETWORKDAYS(DATEVALUE("10/1/20"&amp;RIGHT(CA$1,2)),$U761,Holidays!$J$3:$J$937),
IF($T761&lt;DATEVALUE("10/1/20"&amp;RIGHT(CA$1,2)),NETWORKDAYS(DATEVALUE("10/1/20"&amp;RIGHT(CA$1,2)),DATEVALUE("9/30/20"&amp;RIGHT(CB$1,2)),Holidays!$J$3:$J$937),
IF($T761&gt;=DATEVALUE("10/1/20"&amp;RIGHT(CA$1,2)),NETWORKDAYS($T761,DATEVALUE("9/30/20"&amp;RIGHT(CB$1,2)),Holidays!$J$3:$J$937),"")))),"")/(NETWORKDAYS($T761,$U761,Holidays!$J$3:$J$937)),0))</f>
        <v/>
      </c>
    </row>
    <row r="762" spans="1:80">
      <c r="A762" s="97"/>
      <c r="B762" s="98" t="str">
        <f ca="1">IF(NOT($A762=""),OFFSET('WBS Reference &amp; User Procedure'!$A$1,MATCH($A762,'WBS Reference &amp; User Procedure'!$A:$A,0)-1,1),"")</f>
        <v/>
      </c>
      <c r="D762" s="97"/>
      <c r="T762" s="104" t="str">
        <f>IF(NOT(Q762=""),IF(NOT($S762=""),$S762,#REF!),"")</f>
        <v/>
      </c>
      <c r="U762" s="104" t="str">
        <f>IF(NOT(Q762=""),WORKDAY(T762,Q762,Holidays!$J$3:$J$937),"")</f>
        <v/>
      </c>
      <c r="V762" s="104"/>
      <c r="W762" s="104"/>
      <c r="X762" s="101" t="str">
        <f t="shared" si="167"/>
        <v/>
      </c>
      <c r="AL762" s="87" t="str">
        <f t="shared" ca="1" si="164"/>
        <v/>
      </c>
      <c r="AN762" s="87" t="str">
        <f t="shared" ca="1" si="170"/>
        <v/>
      </c>
      <c r="AO762" s="87" t="str">
        <f t="shared" ca="1" si="170"/>
        <v/>
      </c>
      <c r="AP762" s="87" t="str">
        <f t="shared" ca="1" si="170"/>
        <v/>
      </c>
      <c r="AQ762" s="87" t="str">
        <f t="shared" ca="1" si="170"/>
        <v/>
      </c>
      <c r="AR762" s="87" t="str">
        <f t="shared" ca="1" si="170"/>
        <v/>
      </c>
      <c r="AS762" s="87" t="str">
        <f t="shared" ca="1" si="170"/>
        <v/>
      </c>
      <c r="AT762" s="87" t="str">
        <f t="shared" ca="1" si="170"/>
        <v/>
      </c>
      <c r="AU762" s="87" t="str">
        <f t="shared" ca="1" si="170"/>
        <v/>
      </c>
      <c r="AV762" s="87" t="str">
        <f t="shared" ca="1" si="170"/>
        <v/>
      </c>
      <c r="AW762" s="87" t="str">
        <f t="shared" ca="1" si="170"/>
        <v/>
      </c>
      <c r="AX762" s="87" t="str">
        <f t="shared" ca="1" si="171"/>
        <v/>
      </c>
      <c r="AY762" s="87" t="str">
        <f t="shared" ca="1" si="171"/>
        <v/>
      </c>
      <c r="AZ762" s="87" t="str">
        <f t="shared" ca="1" si="171"/>
        <v/>
      </c>
      <c r="BA762" s="87" t="str">
        <f t="shared" ca="1" si="171"/>
        <v/>
      </c>
      <c r="BB762" s="87" t="str">
        <f t="shared" ca="1" si="171"/>
        <v/>
      </c>
      <c r="BC762" s="87" t="str">
        <f t="shared" ca="1" si="171"/>
        <v/>
      </c>
      <c r="BD762" s="87" t="str">
        <f t="shared" ca="1" si="171"/>
        <v/>
      </c>
      <c r="BE762" s="87" t="str">
        <f t="shared" ca="1" si="171"/>
        <v/>
      </c>
      <c r="BF762" s="87" t="str">
        <f t="shared" ca="1" si="171"/>
        <v/>
      </c>
      <c r="BG762" s="87" t="str">
        <f t="shared" ca="1" si="171"/>
        <v/>
      </c>
      <c r="BI762" s="87" t="str">
        <f>IF($Q762="","",IFERROR(IF(OR(AND($T762&gt;=DATEVALUE("10/1/20"&amp;RIGHT(BH$1,2)),$T762&lt;=DATEVALUE("9/30/20"&amp;RIGHT(BI$1,2))),AND($U762&gt;=DATEVALUE("10/1/20"&amp;RIGHT(BH$1,2)),$U762&lt;=DATEVALUE("9/30/20"&amp;RIGHT(BI$1,2))),AND($T762&lt;=DATEVALUE("10/1/20"&amp;RIGHT(BH$1,2)),$U762&gt;=DATEVALUE("9/30/20"&amp;RIGHT(BI$1,2)))),
IF(AND($T762&gt;=DATEVALUE("10/1/20"&amp;RIGHT(BH$1,2)),$U762&lt;=DATEVALUE("9/30/20"&amp;RIGHT(BI$1,2))),NETWORKDAYS($T762,$U762,Holidays!$J$3:$J$937),
IF(AND($T762&lt;DATEVALUE("10/1/20"&amp;RIGHT(BH$1,2)),$U762&lt;=DATEVALUE("9/30/20"&amp;RIGHT(BI$1,2))),NETWORKDAYS(DATEVALUE("10/1/20"&amp;RIGHT(BH$1,2)),$U762,Holidays!$J$3:$J$937),
IF($T762&lt;DATEVALUE("10/1/20"&amp;RIGHT(BH$1,2)),NETWORKDAYS(DATEVALUE("10/1/20"&amp;RIGHT(BH$1,2)),DATEVALUE("9/30/20"&amp;RIGHT(BI$1,2)),Holidays!$J$3:$J$937),
IF($T762&gt;=DATEVALUE("10/1/20"&amp;RIGHT(BH$1,2)),NETWORKDAYS($T762,DATEVALUE("9/30/20"&amp;RIGHT(BI$1,2)),Holidays!$J$3:$J$937),"")))),"")/(NETWORKDAYS($T762,$U762,Holidays!$J$3:$J$937)),0))</f>
        <v/>
      </c>
      <c r="BJ762" s="87" t="str">
        <f>IF($Q762="","",IFERROR(IF(OR(AND($T762&gt;=DATEVALUE("10/1/20"&amp;RIGHT(BI$1,2)),$T762&lt;=DATEVALUE("9/30/20"&amp;RIGHT(BJ$1,2))),AND($U762&gt;=DATEVALUE("10/1/20"&amp;RIGHT(BI$1,2)),$U762&lt;=DATEVALUE("9/30/20"&amp;RIGHT(BJ$1,2))),AND($T762&lt;=DATEVALUE("10/1/20"&amp;RIGHT(BI$1,2)),$U762&gt;=DATEVALUE("9/30/20"&amp;RIGHT(BJ$1,2)))),
IF(AND($T762&gt;=DATEVALUE("10/1/20"&amp;RIGHT(BI$1,2)),$U762&lt;=DATEVALUE("9/30/20"&amp;RIGHT(BJ$1,2))),NETWORKDAYS($T762,$U762,Holidays!$J$3:$J$937),
IF(AND($T762&lt;DATEVALUE("10/1/20"&amp;RIGHT(BI$1,2)),$U762&lt;=DATEVALUE("9/30/20"&amp;RIGHT(BJ$1,2))),NETWORKDAYS(DATEVALUE("10/1/20"&amp;RIGHT(BI$1,2)),$U762,Holidays!$J$3:$J$937),
IF($T762&lt;DATEVALUE("10/1/20"&amp;RIGHT(BI$1,2)),NETWORKDAYS(DATEVALUE("10/1/20"&amp;RIGHT(BI$1,2)),DATEVALUE("9/30/20"&amp;RIGHT(BJ$1,2)),Holidays!$J$3:$J$937),
IF($T762&gt;=DATEVALUE("10/1/20"&amp;RIGHT(BI$1,2)),NETWORKDAYS($T762,DATEVALUE("9/30/20"&amp;RIGHT(BJ$1,2)),Holidays!$J$3:$J$937),"")))),"")/(NETWORKDAYS($T762,$U762,Holidays!$J$3:$J$937)),0))</f>
        <v/>
      </c>
      <c r="BK762" s="87" t="str">
        <f>IF($Q762="","",IFERROR(IF(OR(AND($T762&gt;=DATEVALUE("10/1/20"&amp;RIGHT(BJ$1,2)),$T762&lt;=DATEVALUE("9/30/20"&amp;RIGHT(BK$1,2))),AND($U762&gt;=DATEVALUE("10/1/20"&amp;RIGHT(BJ$1,2)),$U762&lt;=DATEVALUE("9/30/20"&amp;RIGHT(BK$1,2))),AND($T762&lt;=DATEVALUE("10/1/20"&amp;RIGHT(BJ$1,2)),$U762&gt;=DATEVALUE("9/30/20"&amp;RIGHT(BK$1,2)))),
IF(AND($T762&gt;=DATEVALUE("10/1/20"&amp;RIGHT(BJ$1,2)),$U762&lt;=DATEVALUE("9/30/20"&amp;RIGHT(BK$1,2))),NETWORKDAYS($T762,$U762,Holidays!$J$3:$J$937),
IF(AND($T762&lt;DATEVALUE("10/1/20"&amp;RIGHT(BJ$1,2)),$U762&lt;=DATEVALUE("9/30/20"&amp;RIGHT(BK$1,2))),NETWORKDAYS(DATEVALUE("10/1/20"&amp;RIGHT(BJ$1,2)),$U762,Holidays!$J$3:$J$937),
IF($T762&lt;DATEVALUE("10/1/20"&amp;RIGHT(BJ$1,2)),NETWORKDAYS(DATEVALUE("10/1/20"&amp;RIGHT(BJ$1,2)),DATEVALUE("9/30/20"&amp;RIGHT(BK$1,2)),Holidays!$J$3:$J$937),
IF($T762&gt;=DATEVALUE("10/1/20"&amp;RIGHT(BJ$1,2)),NETWORKDAYS($T762,DATEVALUE("9/30/20"&amp;RIGHT(BK$1,2)),Holidays!$J$3:$J$937),"")))),"")/(NETWORKDAYS($T762,$U762,Holidays!$J$3:$J$937)),0))</f>
        <v/>
      </c>
      <c r="BL762" s="87" t="str">
        <f>IF($Q762="","",IFERROR(IF(OR(AND($T762&gt;=DATEVALUE("10/1/20"&amp;RIGHT(BK$1,2)),$T762&lt;=DATEVALUE("9/30/20"&amp;RIGHT(BL$1,2))),AND($U762&gt;=DATEVALUE("10/1/20"&amp;RIGHT(BK$1,2)),$U762&lt;=DATEVALUE("9/30/20"&amp;RIGHT(BL$1,2))),AND($T762&lt;=DATEVALUE("10/1/20"&amp;RIGHT(BK$1,2)),$U762&gt;=DATEVALUE("9/30/20"&amp;RIGHT(BL$1,2)))),
IF(AND($T762&gt;=DATEVALUE("10/1/20"&amp;RIGHT(BK$1,2)),$U762&lt;=DATEVALUE("9/30/20"&amp;RIGHT(BL$1,2))),NETWORKDAYS($T762,$U762,Holidays!$J$3:$J$937),
IF(AND($T762&lt;DATEVALUE("10/1/20"&amp;RIGHT(BK$1,2)),$U762&lt;=DATEVALUE("9/30/20"&amp;RIGHT(BL$1,2))),NETWORKDAYS(DATEVALUE("10/1/20"&amp;RIGHT(BK$1,2)),$U762,Holidays!$J$3:$J$937),
IF($T762&lt;DATEVALUE("10/1/20"&amp;RIGHT(BK$1,2)),NETWORKDAYS(DATEVALUE("10/1/20"&amp;RIGHT(BK$1,2)),DATEVALUE("9/30/20"&amp;RIGHT(BL$1,2)),Holidays!$J$3:$J$937),
IF($T762&gt;=DATEVALUE("10/1/20"&amp;RIGHT(BK$1,2)),NETWORKDAYS($T762,DATEVALUE("9/30/20"&amp;RIGHT(BL$1,2)),Holidays!$J$3:$J$937),"")))),"")/(NETWORKDAYS($T762,$U762,Holidays!$J$3:$J$937)),0))</f>
        <v/>
      </c>
      <c r="BM762" s="87" t="str">
        <f>IF($Q762="","",IFERROR(IF(OR(AND($T762&gt;=DATEVALUE("10/1/20"&amp;RIGHT(BL$1,2)),$T762&lt;=DATEVALUE("9/30/20"&amp;RIGHT(BM$1,2))),AND($U762&gt;=DATEVALUE("10/1/20"&amp;RIGHT(BL$1,2)),$U762&lt;=DATEVALUE("9/30/20"&amp;RIGHT(BM$1,2))),AND($T762&lt;=DATEVALUE("10/1/20"&amp;RIGHT(BL$1,2)),$U762&gt;=DATEVALUE("9/30/20"&amp;RIGHT(BM$1,2)))),
IF(AND($T762&gt;=DATEVALUE("10/1/20"&amp;RIGHT(BL$1,2)),$U762&lt;=DATEVALUE("9/30/20"&amp;RIGHT(BM$1,2))),NETWORKDAYS($T762,$U762,Holidays!$J$3:$J$937),
IF(AND($T762&lt;DATEVALUE("10/1/20"&amp;RIGHT(BL$1,2)),$U762&lt;=DATEVALUE("9/30/20"&amp;RIGHT(BM$1,2))),NETWORKDAYS(DATEVALUE("10/1/20"&amp;RIGHT(BL$1,2)),$U762,Holidays!$J$3:$J$937),
IF($T762&lt;DATEVALUE("10/1/20"&amp;RIGHT(BL$1,2)),NETWORKDAYS(DATEVALUE("10/1/20"&amp;RIGHT(BL$1,2)),DATEVALUE("9/30/20"&amp;RIGHT(BM$1,2)),Holidays!$J$3:$J$937),
IF($T762&gt;=DATEVALUE("10/1/20"&amp;RIGHT(BL$1,2)),NETWORKDAYS($T762,DATEVALUE("9/30/20"&amp;RIGHT(BM$1,2)),Holidays!$J$3:$J$937),"")))),"")/(NETWORKDAYS($T762,$U762,Holidays!$J$3:$J$937)),0))</f>
        <v/>
      </c>
      <c r="BN762" s="87" t="str">
        <f>IF($Q762="","",IFERROR(IF(OR(AND($T762&gt;=DATEVALUE("10/1/20"&amp;RIGHT(BM$1,2)),$T762&lt;=DATEVALUE("9/30/20"&amp;RIGHT(BN$1,2))),AND($U762&gt;=DATEVALUE("10/1/20"&amp;RIGHT(BM$1,2)),$U762&lt;=DATEVALUE("9/30/20"&amp;RIGHT(BN$1,2))),AND($T762&lt;=DATEVALUE("10/1/20"&amp;RIGHT(BM$1,2)),$U762&gt;=DATEVALUE("9/30/20"&amp;RIGHT(BN$1,2)))),
IF(AND($T762&gt;=DATEVALUE("10/1/20"&amp;RIGHT(BM$1,2)),$U762&lt;=DATEVALUE("9/30/20"&amp;RIGHT(BN$1,2))),NETWORKDAYS($T762,$U762,Holidays!$J$3:$J$937),
IF(AND($T762&lt;DATEVALUE("10/1/20"&amp;RIGHT(BM$1,2)),$U762&lt;=DATEVALUE("9/30/20"&amp;RIGHT(BN$1,2))),NETWORKDAYS(DATEVALUE("10/1/20"&amp;RIGHT(BM$1,2)),$U762,Holidays!$J$3:$J$937),
IF($T762&lt;DATEVALUE("10/1/20"&amp;RIGHT(BM$1,2)),NETWORKDAYS(DATEVALUE("10/1/20"&amp;RIGHT(BM$1,2)),DATEVALUE("9/30/20"&amp;RIGHT(BN$1,2)),Holidays!$J$3:$J$937),
IF($T762&gt;=DATEVALUE("10/1/20"&amp;RIGHT(BM$1,2)),NETWORKDAYS($T762,DATEVALUE("9/30/20"&amp;RIGHT(BN$1,2)),Holidays!$J$3:$J$937),"")))),"")/(NETWORKDAYS($T762,$U762,Holidays!$J$3:$J$937)),0))</f>
        <v/>
      </c>
      <c r="BO762" s="87" t="str">
        <f>IF($Q762="","",IFERROR(IF(OR(AND($T762&gt;=DATEVALUE("10/1/20"&amp;RIGHT(BN$1,2)),$T762&lt;=DATEVALUE("9/30/20"&amp;RIGHT(BO$1,2))),AND($U762&gt;=DATEVALUE("10/1/20"&amp;RIGHT(BN$1,2)),$U762&lt;=DATEVALUE("9/30/20"&amp;RIGHT(BO$1,2))),AND($T762&lt;=DATEVALUE("10/1/20"&amp;RIGHT(BN$1,2)),$U762&gt;=DATEVALUE("9/30/20"&amp;RIGHT(BO$1,2)))),
IF(AND($T762&gt;=DATEVALUE("10/1/20"&amp;RIGHT(BN$1,2)),$U762&lt;=DATEVALUE("9/30/20"&amp;RIGHT(BO$1,2))),NETWORKDAYS($T762,$U762,Holidays!$J$3:$J$937),
IF(AND($T762&lt;DATEVALUE("10/1/20"&amp;RIGHT(BN$1,2)),$U762&lt;=DATEVALUE("9/30/20"&amp;RIGHT(BO$1,2))),NETWORKDAYS(DATEVALUE("10/1/20"&amp;RIGHT(BN$1,2)),$U762,Holidays!$J$3:$J$937),
IF($T762&lt;DATEVALUE("10/1/20"&amp;RIGHT(BN$1,2)),NETWORKDAYS(DATEVALUE("10/1/20"&amp;RIGHT(BN$1,2)),DATEVALUE("9/30/20"&amp;RIGHT(BO$1,2)),Holidays!$J$3:$J$937),
IF($T762&gt;=DATEVALUE("10/1/20"&amp;RIGHT(BN$1,2)),NETWORKDAYS($T762,DATEVALUE("9/30/20"&amp;RIGHT(BO$1,2)),Holidays!$J$3:$J$937),"")))),"")/(NETWORKDAYS($T762,$U762,Holidays!$J$3:$J$937)),0))</f>
        <v/>
      </c>
      <c r="BP762" s="87" t="str">
        <f>IF($Q762="","",IFERROR(IF(OR(AND($T762&gt;=DATEVALUE("10/1/20"&amp;RIGHT(BO$1,2)),$T762&lt;=DATEVALUE("9/30/20"&amp;RIGHT(BP$1,2))),AND($U762&gt;=DATEVALUE("10/1/20"&amp;RIGHT(BO$1,2)),$U762&lt;=DATEVALUE("9/30/20"&amp;RIGHT(BP$1,2))),AND($T762&lt;=DATEVALUE("10/1/20"&amp;RIGHT(BO$1,2)),$U762&gt;=DATEVALUE("9/30/20"&amp;RIGHT(BP$1,2)))),
IF(AND($T762&gt;=DATEVALUE("10/1/20"&amp;RIGHT(BO$1,2)),$U762&lt;=DATEVALUE("9/30/20"&amp;RIGHT(BP$1,2))),NETWORKDAYS($T762,$U762,Holidays!$J$3:$J$937),
IF(AND($T762&lt;DATEVALUE("10/1/20"&amp;RIGHT(BO$1,2)),$U762&lt;=DATEVALUE("9/30/20"&amp;RIGHT(BP$1,2))),NETWORKDAYS(DATEVALUE("10/1/20"&amp;RIGHT(BO$1,2)),$U762,Holidays!$J$3:$J$937),
IF($T762&lt;DATEVALUE("10/1/20"&amp;RIGHT(BO$1,2)),NETWORKDAYS(DATEVALUE("10/1/20"&amp;RIGHT(BO$1,2)),DATEVALUE("9/30/20"&amp;RIGHT(BP$1,2)),Holidays!$J$3:$J$937),
IF($T762&gt;=DATEVALUE("10/1/20"&amp;RIGHT(BO$1,2)),NETWORKDAYS($T762,DATEVALUE("9/30/20"&amp;RIGHT(BP$1,2)),Holidays!$J$3:$J$937),"")))),"")/(NETWORKDAYS($T762,$U762,Holidays!$J$3:$J$937)),0))</f>
        <v/>
      </c>
      <c r="BQ762" s="87" t="str">
        <f>IF($Q762="","",IFERROR(IF(OR(AND($T762&gt;=DATEVALUE("10/1/20"&amp;RIGHT(BP$1,2)),$T762&lt;=DATEVALUE("9/30/20"&amp;RIGHT(BQ$1,2))),AND($U762&gt;=DATEVALUE("10/1/20"&amp;RIGHT(BP$1,2)),$U762&lt;=DATEVALUE("9/30/20"&amp;RIGHT(BQ$1,2))),AND($T762&lt;=DATEVALUE("10/1/20"&amp;RIGHT(BP$1,2)),$U762&gt;=DATEVALUE("9/30/20"&amp;RIGHT(BQ$1,2)))),
IF(AND($T762&gt;=DATEVALUE("10/1/20"&amp;RIGHT(BP$1,2)),$U762&lt;=DATEVALUE("9/30/20"&amp;RIGHT(BQ$1,2))),NETWORKDAYS($T762,$U762,Holidays!$J$3:$J$937),
IF(AND($T762&lt;DATEVALUE("10/1/20"&amp;RIGHT(BP$1,2)),$U762&lt;=DATEVALUE("9/30/20"&amp;RIGHT(BQ$1,2))),NETWORKDAYS(DATEVALUE("10/1/20"&amp;RIGHT(BP$1,2)),$U762,Holidays!$J$3:$J$937),
IF($T762&lt;DATEVALUE("10/1/20"&amp;RIGHT(BP$1,2)),NETWORKDAYS(DATEVALUE("10/1/20"&amp;RIGHT(BP$1,2)),DATEVALUE("9/30/20"&amp;RIGHT(BQ$1,2)),Holidays!$J$3:$J$937),
IF($T762&gt;=DATEVALUE("10/1/20"&amp;RIGHT(BP$1,2)),NETWORKDAYS($T762,DATEVALUE("9/30/20"&amp;RIGHT(BQ$1,2)),Holidays!$J$3:$J$937),"")))),"")/(NETWORKDAYS($T762,$U762,Holidays!$J$3:$J$937)),0))</f>
        <v/>
      </c>
      <c r="BR762" s="87" t="str">
        <f>IF($Q762="","",IFERROR(IF(OR(AND($T762&gt;=DATEVALUE("10/1/20"&amp;RIGHT(BQ$1,2)),$T762&lt;=DATEVALUE("9/30/20"&amp;RIGHT(BR$1,2))),AND($U762&gt;=DATEVALUE("10/1/20"&amp;RIGHT(BQ$1,2)),$U762&lt;=DATEVALUE("9/30/20"&amp;RIGHT(BR$1,2))),AND($T762&lt;=DATEVALUE("10/1/20"&amp;RIGHT(BQ$1,2)),$U762&gt;=DATEVALUE("9/30/20"&amp;RIGHT(BR$1,2)))),
IF(AND($T762&gt;=DATEVALUE("10/1/20"&amp;RIGHT(BQ$1,2)),$U762&lt;=DATEVALUE("9/30/20"&amp;RIGHT(BR$1,2))),NETWORKDAYS($T762,$U762,Holidays!$J$3:$J$937),
IF(AND($T762&lt;DATEVALUE("10/1/20"&amp;RIGHT(BQ$1,2)),$U762&lt;=DATEVALUE("9/30/20"&amp;RIGHT(BR$1,2))),NETWORKDAYS(DATEVALUE("10/1/20"&amp;RIGHT(BQ$1,2)),$U762,Holidays!$J$3:$J$937),
IF($T762&lt;DATEVALUE("10/1/20"&amp;RIGHT(BQ$1,2)),NETWORKDAYS(DATEVALUE("10/1/20"&amp;RIGHT(BQ$1,2)),DATEVALUE("9/30/20"&amp;RIGHT(BR$1,2)),Holidays!$J$3:$J$937),
IF($T762&gt;=DATEVALUE("10/1/20"&amp;RIGHT(BQ$1,2)),NETWORKDAYS($T762,DATEVALUE("9/30/20"&amp;RIGHT(BR$1,2)),Holidays!$J$3:$J$937),"")))),"")/(NETWORKDAYS($T762,$U762,Holidays!$J$3:$J$937)),0))</f>
        <v/>
      </c>
      <c r="BS762" s="87" t="str">
        <f>IF($Q762="","",IFERROR(IF(OR(AND($T762&gt;=DATEVALUE("10/1/20"&amp;RIGHT(BR$1,2)),$T762&lt;=DATEVALUE("9/30/20"&amp;RIGHT(BS$1,2))),AND($U762&gt;=DATEVALUE("10/1/20"&amp;RIGHT(BR$1,2)),$U762&lt;=DATEVALUE("9/30/20"&amp;RIGHT(BS$1,2))),AND($T762&lt;=DATEVALUE("10/1/20"&amp;RIGHT(BR$1,2)),$U762&gt;=DATEVALUE("9/30/20"&amp;RIGHT(BS$1,2)))),
IF(AND($T762&gt;=DATEVALUE("10/1/20"&amp;RIGHT(BR$1,2)),$U762&lt;=DATEVALUE("9/30/20"&amp;RIGHT(BS$1,2))),NETWORKDAYS($T762,$U762,Holidays!$J$3:$J$937),
IF(AND($T762&lt;DATEVALUE("10/1/20"&amp;RIGHT(BR$1,2)),$U762&lt;=DATEVALUE("9/30/20"&amp;RIGHT(BS$1,2))),NETWORKDAYS(DATEVALUE("10/1/20"&amp;RIGHT(BR$1,2)),$U762,Holidays!$J$3:$J$937),
IF($T762&lt;DATEVALUE("10/1/20"&amp;RIGHT(BR$1,2)),NETWORKDAYS(DATEVALUE("10/1/20"&amp;RIGHT(BR$1,2)),DATEVALUE("9/30/20"&amp;RIGHT(BS$1,2)),Holidays!$J$3:$J$937),
IF($T762&gt;=DATEVALUE("10/1/20"&amp;RIGHT(BR$1,2)),NETWORKDAYS($T762,DATEVALUE("9/30/20"&amp;RIGHT(BS$1,2)),Holidays!$J$3:$J$937),"")))),"")/(NETWORKDAYS($T762,$U762,Holidays!$J$3:$J$937)),0))</f>
        <v/>
      </c>
      <c r="BT762" s="87" t="str">
        <f>IF($Q762="","",IFERROR(IF(OR(AND($T762&gt;=DATEVALUE("10/1/20"&amp;RIGHT(BS$1,2)),$T762&lt;=DATEVALUE("9/30/20"&amp;RIGHT(BT$1,2))),AND($U762&gt;=DATEVALUE("10/1/20"&amp;RIGHT(BS$1,2)),$U762&lt;=DATEVALUE("9/30/20"&amp;RIGHT(BT$1,2))),AND($T762&lt;=DATEVALUE("10/1/20"&amp;RIGHT(BS$1,2)),$U762&gt;=DATEVALUE("9/30/20"&amp;RIGHT(BT$1,2)))),
IF(AND($T762&gt;=DATEVALUE("10/1/20"&amp;RIGHT(BS$1,2)),$U762&lt;=DATEVALUE("9/30/20"&amp;RIGHT(BT$1,2))),NETWORKDAYS($T762,$U762,Holidays!$J$3:$J$937),
IF(AND($T762&lt;DATEVALUE("10/1/20"&amp;RIGHT(BS$1,2)),$U762&lt;=DATEVALUE("9/30/20"&amp;RIGHT(BT$1,2))),NETWORKDAYS(DATEVALUE("10/1/20"&amp;RIGHT(BS$1,2)),$U762,Holidays!$J$3:$J$937),
IF($T762&lt;DATEVALUE("10/1/20"&amp;RIGHT(BS$1,2)),NETWORKDAYS(DATEVALUE("10/1/20"&amp;RIGHT(BS$1,2)),DATEVALUE("9/30/20"&amp;RIGHT(BT$1,2)),Holidays!$J$3:$J$937),
IF($T762&gt;=DATEVALUE("10/1/20"&amp;RIGHT(BS$1,2)),NETWORKDAYS($T762,DATEVALUE("9/30/20"&amp;RIGHT(BT$1,2)),Holidays!$J$3:$J$937),"")))),"")/(NETWORKDAYS($T762,$U762,Holidays!$J$3:$J$937)),0))</f>
        <v/>
      </c>
      <c r="BU762" s="87" t="str">
        <f>IF($Q762="","",IFERROR(IF(OR(AND($T762&gt;=DATEVALUE("10/1/20"&amp;RIGHT(BT$1,2)),$T762&lt;=DATEVALUE("9/30/20"&amp;RIGHT(BU$1,2))),AND($U762&gt;=DATEVALUE("10/1/20"&amp;RIGHT(BT$1,2)),$U762&lt;=DATEVALUE("9/30/20"&amp;RIGHT(BU$1,2))),AND($T762&lt;=DATEVALUE("10/1/20"&amp;RIGHT(BT$1,2)),$U762&gt;=DATEVALUE("9/30/20"&amp;RIGHT(BU$1,2)))),
IF(AND($T762&gt;=DATEVALUE("10/1/20"&amp;RIGHT(BT$1,2)),$U762&lt;=DATEVALUE("9/30/20"&amp;RIGHT(BU$1,2))),NETWORKDAYS($T762,$U762,Holidays!$J$3:$J$937),
IF(AND($T762&lt;DATEVALUE("10/1/20"&amp;RIGHT(BT$1,2)),$U762&lt;=DATEVALUE("9/30/20"&amp;RIGHT(BU$1,2))),NETWORKDAYS(DATEVALUE("10/1/20"&amp;RIGHT(BT$1,2)),$U762,Holidays!$J$3:$J$937),
IF($T762&lt;DATEVALUE("10/1/20"&amp;RIGHT(BT$1,2)),NETWORKDAYS(DATEVALUE("10/1/20"&amp;RIGHT(BT$1,2)),DATEVALUE("9/30/20"&amp;RIGHT(BU$1,2)),Holidays!$J$3:$J$937),
IF($T762&gt;=DATEVALUE("10/1/20"&amp;RIGHT(BT$1,2)),NETWORKDAYS($T762,DATEVALUE("9/30/20"&amp;RIGHT(BU$1,2)),Holidays!$J$3:$J$937),"")))),"")/(NETWORKDAYS($T762,$U762,Holidays!$J$3:$J$937)),0))</f>
        <v/>
      </c>
      <c r="BV762" s="87" t="str">
        <f>IF($Q762="","",IFERROR(IF(OR(AND($T762&gt;=DATEVALUE("10/1/20"&amp;RIGHT(BU$1,2)),$T762&lt;=DATEVALUE("9/30/20"&amp;RIGHT(BV$1,2))),AND($U762&gt;=DATEVALUE("10/1/20"&amp;RIGHT(BU$1,2)),$U762&lt;=DATEVALUE("9/30/20"&amp;RIGHT(BV$1,2))),AND($T762&lt;=DATEVALUE("10/1/20"&amp;RIGHT(BU$1,2)),$U762&gt;=DATEVALUE("9/30/20"&amp;RIGHT(BV$1,2)))),
IF(AND($T762&gt;=DATEVALUE("10/1/20"&amp;RIGHT(BU$1,2)),$U762&lt;=DATEVALUE("9/30/20"&amp;RIGHT(BV$1,2))),NETWORKDAYS($T762,$U762,Holidays!$J$3:$J$937),
IF(AND($T762&lt;DATEVALUE("10/1/20"&amp;RIGHT(BU$1,2)),$U762&lt;=DATEVALUE("9/30/20"&amp;RIGHT(BV$1,2))),NETWORKDAYS(DATEVALUE("10/1/20"&amp;RIGHT(BU$1,2)),$U762,Holidays!$J$3:$J$937),
IF($T762&lt;DATEVALUE("10/1/20"&amp;RIGHT(BU$1,2)),NETWORKDAYS(DATEVALUE("10/1/20"&amp;RIGHT(BU$1,2)),DATEVALUE("9/30/20"&amp;RIGHT(BV$1,2)),Holidays!$J$3:$J$937),
IF($T762&gt;=DATEVALUE("10/1/20"&amp;RIGHT(BU$1,2)),NETWORKDAYS($T762,DATEVALUE("9/30/20"&amp;RIGHT(BV$1,2)),Holidays!$J$3:$J$937),"")))),"")/(NETWORKDAYS($T762,$U762,Holidays!$J$3:$J$937)),0))</f>
        <v/>
      </c>
      <c r="BW762" s="87" t="str">
        <f>IF($Q762="","",IFERROR(IF(OR(AND($T762&gt;=DATEVALUE("10/1/20"&amp;RIGHT(BV$1,2)),$T762&lt;=DATEVALUE("9/30/20"&amp;RIGHT(BW$1,2))),AND($U762&gt;=DATEVALUE("10/1/20"&amp;RIGHT(BV$1,2)),$U762&lt;=DATEVALUE("9/30/20"&amp;RIGHT(BW$1,2))),AND($T762&lt;=DATEVALUE("10/1/20"&amp;RIGHT(BV$1,2)),$U762&gt;=DATEVALUE("9/30/20"&amp;RIGHT(BW$1,2)))),
IF(AND($T762&gt;=DATEVALUE("10/1/20"&amp;RIGHT(BV$1,2)),$U762&lt;=DATEVALUE("9/30/20"&amp;RIGHT(BW$1,2))),NETWORKDAYS($T762,$U762,Holidays!$J$3:$J$937),
IF(AND($T762&lt;DATEVALUE("10/1/20"&amp;RIGHT(BV$1,2)),$U762&lt;=DATEVALUE("9/30/20"&amp;RIGHT(BW$1,2))),NETWORKDAYS(DATEVALUE("10/1/20"&amp;RIGHT(BV$1,2)),$U762,Holidays!$J$3:$J$937),
IF($T762&lt;DATEVALUE("10/1/20"&amp;RIGHT(BV$1,2)),NETWORKDAYS(DATEVALUE("10/1/20"&amp;RIGHT(BV$1,2)),DATEVALUE("9/30/20"&amp;RIGHT(BW$1,2)),Holidays!$J$3:$J$937),
IF($T762&gt;=DATEVALUE("10/1/20"&amp;RIGHT(BV$1,2)),NETWORKDAYS($T762,DATEVALUE("9/30/20"&amp;RIGHT(BW$1,2)),Holidays!$J$3:$J$937),"")))),"")/(NETWORKDAYS($T762,$U762,Holidays!$J$3:$J$937)),0))</f>
        <v/>
      </c>
      <c r="BX762" s="87" t="str">
        <f>IF($Q762="","",IFERROR(IF(OR(AND($T762&gt;=DATEVALUE("10/1/20"&amp;RIGHT(BW$1,2)),$T762&lt;=DATEVALUE("9/30/20"&amp;RIGHT(BX$1,2))),AND($U762&gt;=DATEVALUE("10/1/20"&amp;RIGHT(BW$1,2)),$U762&lt;=DATEVALUE("9/30/20"&amp;RIGHT(BX$1,2))),AND($T762&lt;=DATEVALUE("10/1/20"&amp;RIGHT(BW$1,2)),$U762&gt;=DATEVALUE("9/30/20"&amp;RIGHT(BX$1,2)))),
IF(AND($T762&gt;=DATEVALUE("10/1/20"&amp;RIGHT(BW$1,2)),$U762&lt;=DATEVALUE("9/30/20"&amp;RIGHT(BX$1,2))),NETWORKDAYS($T762,$U762,Holidays!$J$3:$J$937),
IF(AND($T762&lt;DATEVALUE("10/1/20"&amp;RIGHT(BW$1,2)),$U762&lt;=DATEVALUE("9/30/20"&amp;RIGHT(BX$1,2))),NETWORKDAYS(DATEVALUE("10/1/20"&amp;RIGHT(BW$1,2)),$U762,Holidays!$J$3:$J$937),
IF($T762&lt;DATEVALUE("10/1/20"&amp;RIGHT(BW$1,2)),NETWORKDAYS(DATEVALUE("10/1/20"&amp;RIGHT(BW$1,2)),DATEVALUE("9/30/20"&amp;RIGHT(BX$1,2)),Holidays!$J$3:$J$937),
IF($T762&gt;=DATEVALUE("10/1/20"&amp;RIGHT(BW$1,2)),NETWORKDAYS($T762,DATEVALUE("9/30/20"&amp;RIGHT(BX$1,2)),Holidays!$J$3:$J$937),"")))),"")/(NETWORKDAYS($T762,$U762,Holidays!$J$3:$J$937)),0))</f>
        <v/>
      </c>
      <c r="BY762" s="87" t="str">
        <f>IF($Q762="","",IFERROR(IF(OR(AND($T762&gt;=DATEVALUE("10/1/20"&amp;RIGHT(BX$1,2)),$T762&lt;=DATEVALUE("9/30/20"&amp;RIGHT(BY$1,2))),AND($U762&gt;=DATEVALUE("10/1/20"&amp;RIGHT(BX$1,2)),$U762&lt;=DATEVALUE("9/30/20"&amp;RIGHT(BY$1,2))),AND($T762&lt;=DATEVALUE("10/1/20"&amp;RIGHT(BX$1,2)),$U762&gt;=DATEVALUE("9/30/20"&amp;RIGHT(BY$1,2)))),
IF(AND($T762&gt;=DATEVALUE("10/1/20"&amp;RIGHT(BX$1,2)),$U762&lt;=DATEVALUE("9/30/20"&amp;RIGHT(BY$1,2))),NETWORKDAYS($T762,$U762,Holidays!$J$3:$J$937),
IF(AND($T762&lt;DATEVALUE("10/1/20"&amp;RIGHT(BX$1,2)),$U762&lt;=DATEVALUE("9/30/20"&amp;RIGHT(BY$1,2))),NETWORKDAYS(DATEVALUE("10/1/20"&amp;RIGHT(BX$1,2)),$U762,Holidays!$J$3:$J$937),
IF($T762&lt;DATEVALUE("10/1/20"&amp;RIGHT(BX$1,2)),NETWORKDAYS(DATEVALUE("10/1/20"&amp;RIGHT(BX$1,2)),DATEVALUE("9/30/20"&amp;RIGHT(BY$1,2)),Holidays!$J$3:$J$937),
IF($T762&gt;=DATEVALUE("10/1/20"&amp;RIGHT(BX$1,2)),NETWORKDAYS($T762,DATEVALUE("9/30/20"&amp;RIGHT(BY$1,2)),Holidays!$J$3:$J$937),"")))),"")/(NETWORKDAYS($T762,$U762,Holidays!$J$3:$J$937)),0))</f>
        <v/>
      </c>
      <c r="BZ762" s="87" t="str">
        <f>IF($Q762="","",IFERROR(IF(OR(AND($T762&gt;=DATEVALUE("10/1/20"&amp;RIGHT(BY$1,2)),$T762&lt;=DATEVALUE("9/30/20"&amp;RIGHT(BZ$1,2))),AND($U762&gt;=DATEVALUE("10/1/20"&amp;RIGHT(BY$1,2)),$U762&lt;=DATEVALUE("9/30/20"&amp;RIGHT(BZ$1,2))),AND($T762&lt;=DATEVALUE("10/1/20"&amp;RIGHT(BY$1,2)),$U762&gt;=DATEVALUE("9/30/20"&amp;RIGHT(BZ$1,2)))),
IF(AND($T762&gt;=DATEVALUE("10/1/20"&amp;RIGHT(BY$1,2)),$U762&lt;=DATEVALUE("9/30/20"&amp;RIGHT(BZ$1,2))),NETWORKDAYS($T762,$U762,Holidays!$J$3:$J$937),
IF(AND($T762&lt;DATEVALUE("10/1/20"&amp;RIGHT(BY$1,2)),$U762&lt;=DATEVALUE("9/30/20"&amp;RIGHT(BZ$1,2))),NETWORKDAYS(DATEVALUE("10/1/20"&amp;RIGHT(BY$1,2)),$U762,Holidays!$J$3:$J$937),
IF($T762&lt;DATEVALUE("10/1/20"&amp;RIGHT(BY$1,2)),NETWORKDAYS(DATEVALUE("10/1/20"&amp;RIGHT(BY$1,2)),DATEVALUE("9/30/20"&amp;RIGHT(BZ$1,2)),Holidays!$J$3:$J$937),
IF($T762&gt;=DATEVALUE("10/1/20"&amp;RIGHT(BY$1,2)),NETWORKDAYS($T762,DATEVALUE("9/30/20"&amp;RIGHT(BZ$1,2)),Holidays!$J$3:$J$937),"")))),"")/(NETWORKDAYS($T762,$U762,Holidays!$J$3:$J$937)),0))</f>
        <v/>
      </c>
      <c r="CA762" s="87" t="str">
        <f>IF($Q762="","",IFERROR(IF(OR(AND($T762&gt;=DATEVALUE("10/1/20"&amp;RIGHT(BZ$1,2)),$T762&lt;=DATEVALUE("9/30/20"&amp;RIGHT(CA$1,2))),AND($U762&gt;=DATEVALUE("10/1/20"&amp;RIGHT(BZ$1,2)),$U762&lt;=DATEVALUE("9/30/20"&amp;RIGHT(CA$1,2))),AND($T762&lt;=DATEVALUE("10/1/20"&amp;RIGHT(BZ$1,2)),$U762&gt;=DATEVALUE("9/30/20"&amp;RIGHT(CA$1,2)))),
IF(AND($T762&gt;=DATEVALUE("10/1/20"&amp;RIGHT(BZ$1,2)),$U762&lt;=DATEVALUE("9/30/20"&amp;RIGHT(CA$1,2))),NETWORKDAYS($T762,$U762,Holidays!$J$3:$J$937),
IF(AND($T762&lt;DATEVALUE("10/1/20"&amp;RIGHT(BZ$1,2)),$U762&lt;=DATEVALUE("9/30/20"&amp;RIGHT(CA$1,2))),NETWORKDAYS(DATEVALUE("10/1/20"&amp;RIGHT(BZ$1,2)),$U762,Holidays!$J$3:$J$937),
IF($T762&lt;DATEVALUE("10/1/20"&amp;RIGHT(BZ$1,2)),NETWORKDAYS(DATEVALUE("10/1/20"&amp;RIGHT(BZ$1,2)),DATEVALUE("9/30/20"&amp;RIGHT(CA$1,2)),Holidays!$J$3:$J$937),
IF($T762&gt;=DATEVALUE("10/1/20"&amp;RIGHT(BZ$1,2)),NETWORKDAYS($T762,DATEVALUE("9/30/20"&amp;RIGHT(CA$1,2)),Holidays!$J$3:$J$937),"")))),"")/(NETWORKDAYS($T762,$U762,Holidays!$J$3:$J$937)),0))</f>
        <v/>
      </c>
      <c r="CB762" s="87" t="str">
        <f>IF($Q762="","",IFERROR(IF(OR(AND($T762&gt;=DATEVALUE("10/1/20"&amp;RIGHT(CA$1,2)),$T762&lt;=DATEVALUE("9/30/20"&amp;RIGHT(CB$1,2))),AND($U762&gt;=DATEVALUE("10/1/20"&amp;RIGHT(CA$1,2)),$U762&lt;=DATEVALUE("9/30/20"&amp;RIGHT(CB$1,2))),AND($T762&lt;=DATEVALUE("10/1/20"&amp;RIGHT(CA$1,2)),$U762&gt;=DATEVALUE("9/30/20"&amp;RIGHT(CB$1,2)))),
IF(AND($T762&gt;=DATEVALUE("10/1/20"&amp;RIGHT(CA$1,2)),$U762&lt;=DATEVALUE("9/30/20"&amp;RIGHT(CB$1,2))),NETWORKDAYS($T762,$U762,Holidays!$J$3:$J$937),
IF(AND($T762&lt;DATEVALUE("10/1/20"&amp;RIGHT(CA$1,2)),$U762&lt;=DATEVALUE("9/30/20"&amp;RIGHT(CB$1,2))),NETWORKDAYS(DATEVALUE("10/1/20"&amp;RIGHT(CA$1,2)),$U762,Holidays!$J$3:$J$937),
IF($T762&lt;DATEVALUE("10/1/20"&amp;RIGHT(CA$1,2)),NETWORKDAYS(DATEVALUE("10/1/20"&amp;RIGHT(CA$1,2)),DATEVALUE("9/30/20"&amp;RIGHT(CB$1,2)),Holidays!$J$3:$J$937),
IF($T762&gt;=DATEVALUE("10/1/20"&amp;RIGHT(CA$1,2)),NETWORKDAYS($T762,DATEVALUE("9/30/20"&amp;RIGHT(CB$1,2)),Holidays!$J$3:$J$937),"")))),"")/(NETWORKDAYS($T762,$U762,Holidays!$J$3:$J$937)),0))</f>
        <v/>
      </c>
    </row>
    <row r="763" spans="1:80">
      <c r="A763" s="97"/>
      <c r="B763" s="98" t="str">
        <f ca="1">IF(NOT($A763=""),OFFSET('WBS Reference &amp; User Procedure'!$A$1,MATCH($A763,'WBS Reference &amp; User Procedure'!$A:$A,0)-1,1),"")</f>
        <v/>
      </c>
      <c r="D763" s="97"/>
      <c r="T763" s="104" t="str">
        <f>IF(NOT(Q763=""),IF(NOT($S763=""),$S763,#REF!),"")</f>
        <v/>
      </c>
      <c r="U763" s="104" t="str">
        <f>IF(NOT(Q763=""),WORKDAY(T763,Q763,Holidays!$J$3:$J$937),"")</f>
        <v/>
      </c>
      <c r="V763" s="104"/>
      <c r="W763" s="104"/>
      <c r="X763" s="101" t="str">
        <f t="shared" si="167"/>
        <v/>
      </c>
      <c r="AL763" s="87" t="str">
        <f t="shared" ca="1" si="164"/>
        <v/>
      </c>
      <c r="AN763" s="87" t="str">
        <f t="shared" ca="1" si="170"/>
        <v/>
      </c>
      <c r="AO763" s="87" t="str">
        <f t="shared" ca="1" si="170"/>
        <v/>
      </c>
      <c r="AP763" s="87" t="str">
        <f t="shared" ca="1" si="170"/>
        <v/>
      </c>
      <c r="AQ763" s="87" t="str">
        <f t="shared" ca="1" si="170"/>
        <v/>
      </c>
      <c r="AR763" s="87" t="str">
        <f t="shared" ca="1" si="170"/>
        <v/>
      </c>
      <c r="AS763" s="87" t="str">
        <f t="shared" ca="1" si="170"/>
        <v/>
      </c>
      <c r="AT763" s="87" t="str">
        <f t="shared" ca="1" si="170"/>
        <v/>
      </c>
      <c r="AU763" s="87" t="str">
        <f t="shared" ca="1" si="170"/>
        <v/>
      </c>
      <c r="AV763" s="87" t="str">
        <f t="shared" ca="1" si="170"/>
        <v/>
      </c>
      <c r="AW763" s="87" t="str">
        <f t="shared" ca="1" si="170"/>
        <v/>
      </c>
      <c r="AX763" s="87" t="str">
        <f t="shared" ca="1" si="171"/>
        <v/>
      </c>
      <c r="AY763" s="87" t="str">
        <f t="shared" ca="1" si="171"/>
        <v/>
      </c>
      <c r="AZ763" s="87" t="str">
        <f t="shared" ca="1" si="171"/>
        <v/>
      </c>
      <c r="BA763" s="87" t="str">
        <f t="shared" ca="1" si="171"/>
        <v/>
      </c>
      <c r="BB763" s="87" t="str">
        <f t="shared" ca="1" si="171"/>
        <v/>
      </c>
      <c r="BC763" s="87" t="str">
        <f t="shared" ca="1" si="171"/>
        <v/>
      </c>
      <c r="BD763" s="87" t="str">
        <f t="shared" ca="1" si="171"/>
        <v/>
      </c>
      <c r="BE763" s="87" t="str">
        <f t="shared" ca="1" si="171"/>
        <v/>
      </c>
      <c r="BF763" s="87" t="str">
        <f t="shared" ca="1" si="171"/>
        <v/>
      </c>
      <c r="BG763" s="87" t="str">
        <f t="shared" ca="1" si="171"/>
        <v/>
      </c>
      <c r="BI763" s="87" t="str">
        <f>IF($Q763="","",IFERROR(IF(OR(AND($T763&gt;=DATEVALUE("10/1/20"&amp;RIGHT(BH$1,2)),$T763&lt;=DATEVALUE("9/30/20"&amp;RIGHT(BI$1,2))),AND($U763&gt;=DATEVALUE("10/1/20"&amp;RIGHT(BH$1,2)),$U763&lt;=DATEVALUE("9/30/20"&amp;RIGHT(BI$1,2))),AND($T763&lt;=DATEVALUE("10/1/20"&amp;RIGHT(BH$1,2)),$U763&gt;=DATEVALUE("9/30/20"&amp;RIGHT(BI$1,2)))),
IF(AND($T763&gt;=DATEVALUE("10/1/20"&amp;RIGHT(BH$1,2)),$U763&lt;=DATEVALUE("9/30/20"&amp;RIGHT(BI$1,2))),NETWORKDAYS($T763,$U763,Holidays!$J$3:$J$937),
IF(AND($T763&lt;DATEVALUE("10/1/20"&amp;RIGHT(BH$1,2)),$U763&lt;=DATEVALUE("9/30/20"&amp;RIGHT(BI$1,2))),NETWORKDAYS(DATEVALUE("10/1/20"&amp;RIGHT(BH$1,2)),$U763,Holidays!$J$3:$J$937),
IF($T763&lt;DATEVALUE("10/1/20"&amp;RIGHT(BH$1,2)),NETWORKDAYS(DATEVALUE("10/1/20"&amp;RIGHT(BH$1,2)),DATEVALUE("9/30/20"&amp;RIGHT(BI$1,2)),Holidays!$J$3:$J$937),
IF($T763&gt;=DATEVALUE("10/1/20"&amp;RIGHT(BH$1,2)),NETWORKDAYS($T763,DATEVALUE("9/30/20"&amp;RIGHT(BI$1,2)),Holidays!$J$3:$J$937),"")))),"")/(NETWORKDAYS($T763,$U763,Holidays!$J$3:$J$937)),0))</f>
        <v/>
      </c>
      <c r="BJ763" s="87" t="str">
        <f>IF($Q763="","",IFERROR(IF(OR(AND($T763&gt;=DATEVALUE("10/1/20"&amp;RIGHT(BI$1,2)),$T763&lt;=DATEVALUE("9/30/20"&amp;RIGHT(BJ$1,2))),AND($U763&gt;=DATEVALUE("10/1/20"&amp;RIGHT(BI$1,2)),$U763&lt;=DATEVALUE("9/30/20"&amp;RIGHT(BJ$1,2))),AND($T763&lt;=DATEVALUE("10/1/20"&amp;RIGHT(BI$1,2)),$U763&gt;=DATEVALUE("9/30/20"&amp;RIGHT(BJ$1,2)))),
IF(AND($T763&gt;=DATEVALUE("10/1/20"&amp;RIGHT(BI$1,2)),$U763&lt;=DATEVALUE("9/30/20"&amp;RIGHT(BJ$1,2))),NETWORKDAYS($T763,$U763,Holidays!$J$3:$J$937),
IF(AND($T763&lt;DATEVALUE("10/1/20"&amp;RIGHT(BI$1,2)),$U763&lt;=DATEVALUE("9/30/20"&amp;RIGHT(BJ$1,2))),NETWORKDAYS(DATEVALUE("10/1/20"&amp;RIGHT(BI$1,2)),$U763,Holidays!$J$3:$J$937),
IF($T763&lt;DATEVALUE("10/1/20"&amp;RIGHT(BI$1,2)),NETWORKDAYS(DATEVALUE("10/1/20"&amp;RIGHT(BI$1,2)),DATEVALUE("9/30/20"&amp;RIGHT(BJ$1,2)),Holidays!$J$3:$J$937),
IF($T763&gt;=DATEVALUE("10/1/20"&amp;RIGHT(BI$1,2)),NETWORKDAYS($T763,DATEVALUE("9/30/20"&amp;RIGHT(BJ$1,2)),Holidays!$J$3:$J$937),"")))),"")/(NETWORKDAYS($T763,$U763,Holidays!$J$3:$J$937)),0))</f>
        <v/>
      </c>
      <c r="BK763" s="87" t="str">
        <f>IF($Q763="","",IFERROR(IF(OR(AND($T763&gt;=DATEVALUE("10/1/20"&amp;RIGHT(BJ$1,2)),$T763&lt;=DATEVALUE("9/30/20"&amp;RIGHT(BK$1,2))),AND($U763&gt;=DATEVALUE("10/1/20"&amp;RIGHT(BJ$1,2)),$U763&lt;=DATEVALUE("9/30/20"&amp;RIGHT(BK$1,2))),AND($T763&lt;=DATEVALUE("10/1/20"&amp;RIGHT(BJ$1,2)),$U763&gt;=DATEVALUE("9/30/20"&amp;RIGHT(BK$1,2)))),
IF(AND($T763&gt;=DATEVALUE("10/1/20"&amp;RIGHT(BJ$1,2)),$U763&lt;=DATEVALUE("9/30/20"&amp;RIGHT(BK$1,2))),NETWORKDAYS($T763,$U763,Holidays!$J$3:$J$937),
IF(AND($T763&lt;DATEVALUE("10/1/20"&amp;RIGHT(BJ$1,2)),$U763&lt;=DATEVALUE("9/30/20"&amp;RIGHT(BK$1,2))),NETWORKDAYS(DATEVALUE("10/1/20"&amp;RIGHT(BJ$1,2)),$U763,Holidays!$J$3:$J$937),
IF($T763&lt;DATEVALUE("10/1/20"&amp;RIGHT(BJ$1,2)),NETWORKDAYS(DATEVALUE("10/1/20"&amp;RIGHT(BJ$1,2)),DATEVALUE("9/30/20"&amp;RIGHT(BK$1,2)),Holidays!$J$3:$J$937),
IF($T763&gt;=DATEVALUE("10/1/20"&amp;RIGHT(BJ$1,2)),NETWORKDAYS($T763,DATEVALUE("9/30/20"&amp;RIGHT(BK$1,2)),Holidays!$J$3:$J$937),"")))),"")/(NETWORKDAYS($T763,$U763,Holidays!$J$3:$J$937)),0))</f>
        <v/>
      </c>
      <c r="BL763" s="87" t="str">
        <f>IF($Q763="","",IFERROR(IF(OR(AND($T763&gt;=DATEVALUE("10/1/20"&amp;RIGHT(BK$1,2)),$T763&lt;=DATEVALUE("9/30/20"&amp;RIGHT(BL$1,2))),AND($U763&gt;=DATEVALUE("10/1/20"&amp;RIGHT(BK$1,2)),$U763&lt;=DATEVALUE("9/30/20"&amp;RIGHT(BL$1,2))),AND($T763&lt;=DATEVALUE("10/1/20"&amp;RIGHT(BK$1,2)),$U763&gt;=DATEVALUE("9/30/20"&amp;RIGHT(BL$1,2)))),
IF(AND($T763&gt;=DATEVALUE("10/1/20"&amp;RIGHT(BK$1,2)),$U763&lt;=DATEVALUE("9/30/20"&amp;RIGHT(BL$1,2))),NETWORKDAYS($T763,$U763,Holidays!$J$3:$J$937),
IF(AND($T763&lt;DATEVALUE("10/1/20"&amp;RIGHT(BK$1,2)),$U763&lt;=DATEVALUE("9/30/20"&amp;RIGHT(BL$1,2))),NETWORKDAYS(DATEVALUE("10/1/20"&amp;RIGHT(BK$1,2)),$U763,Holidays!$J$3:$J$937),
IF($T763&lt;DATEVALUE("10/1/20"&amp;RIGHT(BK$1,2)),NETWORKDAYS(DATEVALUE("10/1/20"&amp;RIGHT(BK$1,2)),DATEVALUE("9/30/20"&amp;RIGHT(BL$1,2)),Holidays!$J$3:$J$937),
IF($T763&gt;=DATEVALUE("10/1/20"&amp;RIGHT(BK$1,2)),NETWORKDAYS($T763,DATEVALUE("9/30/20"&amp;RIGHT(BL$1,2)),Holidays!$J$3:$J$937),"")))),"")/(NETWORKDAYS($T763,$U763,Holidays!$J$3:$J$937)),0))</f>
        <v/>
      </c>
      <c r="BM763" s="87" t="str">
        <f>IF($Q763="","",IFERROR(IF(OR(AND($T763&gt;=DATEVALUE("10/1/20"&amp;RIGHT(BL$1,2)),$T763&lt;=DATEVALUE("9/30/20"&amp;RIGHT(BM$1,2))),AND($U763&gt;=DATEVALUE("10/1/20"&amp;RIGHT(BL$1,2)),$U763&lt;=DATEVALUE("9/30/20"&amp;RIGHT(BM$1,2))),AND($T763&lt;=DATEVALUE("10/1/20"&amp;RIGHT(BL$1,2)),$U763&gt;=DATEVALUE("9/30/20"&amp;RIGHT(BM$1,2)))),
IF(AND($T763&gt;=DATEVALUE("10/1/20"&amp;RIGHT(BL$1,2)),$U763&lt;=DATEVALUE("9/30/20"&amp;RIGHT(BM$1,2))),NETWORKDAYS($T763,$U763,Holidays!$J$3:$J$937),
IF(AND($T763&lt;DATEVALUE("10/1/20"&amp;RIGHT(BL$1,2)),$U763&lt;=DATEVALUE("9/30/20"&amp;RIGHT(BM$1,2))),NETWORKDAYS(DATEVALUE("10/1/20"&amp;RIGHT(BL$1,2)),$U763,Holidays!$J$3:$J$937),
IF($T763&lt;DATEVALUE("10/1/20"&amp;RIGHT(BL$1,2)),NETWORKDAYS(DATEVALUE("10/1/20"&amp;RIGHT(BL$1,2)),DATEVALUE("9/30/20"&amp;RIGHT(BM$1,2)),Holidays!$J$3:$J$937),
IF($T763&gt;=DATEVALUE("10/1/20"&amp;RIGHT(BL$1,2)),NETWORKDAYS($T763,DATEVALUE("9/30/20"&amp;RIGHT(BM$1,2)),Holidays!$J$3:$J$937),"")))),"")/(NETWORKDAYS($T763,$U763,Holidays!$J$3:$J$937)),0))</f>
        <v/>
      </c>
      <c r="BN763" s="87" t="str">
        <f>IF($Q763="","",IFERROR(IF(OR(AND($T763&gt;=DATEVALUE("10/1/20"&amp;RIGHT(BM$1,2)),$T763&lt;=DATEVALUE("9/30/20"&amp;RIGHT(BN$1,2))),AND($U763&gt;=DATEVALUE("10/1/20"&amp;RIGHT(BM$1,2)),$U763&lt;=DATEVALUE("9/30/20"&amp;RIGHT(BN$1,2))),AND($T763&lt;=DATEVALUE("10/1/20"&amp;RIGHT(BM$1,2)),$U763&gt;=DATEVALUE("9/30/20"&amp;RIGHT(BN$1,2)))),
IF(AND($T763&gt;=DATEVALUE("10/1/20"&amp;RIGHT(BM$1,2)),$U763&lt;=DATEVALUE("9/30/20"&amp;RIGHT(BN$1,2))),NETWORKDAYS($T763,$U763,Holidays!$J$3:$J$937),
IF(AND($T763&lt;DATEVALUE("10/1/20"&amp;RIGHT(BM$1,2)),$U763&lt;=DATEVALUE("9/30/20"&amp;RIGHT(BN$1,2))),NETWORKDAYS(DATEVALUE("10/1/20"&amp;RIGHT(BM$1,2)),$U763,Holidays!$J$3:$J$937),
IF($T763&lt;DATEVALUE("10/1/20"&amp;RIGHT(BM$1,2)),NETWORKDAYS(DATEVALUE("10/1/20"&amp;RIGHT(BM$1,2)),DATEVALUE("9/30/20"&amp;RIGHT(BN$1,2)),Holidays!$J$3:$J$937),
IF($T763&gt;=DATEVALUE("10/1/20"&amp;RIGHT(BM$1,2)),NETWORKDAYS($T763,DATEVALUE("9/30/20"&amp;RIGHT(BN$1,2)),Holidays!$J$3:$J$937),"")))),"")/(NETWORKDAYS($T763,$U763,Holidays!$J$3:$J$937)),0))</f>
        <v/>
      </c>
      <c r="BO763" s="87" t="str">
        <f>IF($Q763="","",IFERROR(IF(OR(AND($T763&gt;=DATEVALUE("10/1/20"&amp;RIGHT(BN$1,2)),$T763&lt;=DATEVALUE("9/30/20"&amp;RIGHT(BO$1,2))),AND($U763&gt;=DATEVALUE("10/1/20"&amp;RIGHT(BN$1,2)),$U763&lt;=DATEVALUE("9/30/20"&amp;RIGHT(BO$1,2))),AND($T763&lt;=DATEVALUE("10/1/20"&amp;RIGHT(BN$1,2)),$U763&gt;=DATEVALUE("9/30/20"&amp;RIGHT(BO$1,2)))),
IF(AND($T763&gt;=DATEVALUE("10/1/20"&amp;RIGHT(BN$1,2)),$U763&lt;=DATEVALUE("9/30/20"&amp;RIGHT(BO$1,2))),NETWORKDAYS($T763,$U763,Holidays!$J$3:$J$937),
IF(AND($T763&lt;DATEVALUE("10/1/20"&amp;RIGHT(BN$1,2)),$U763&lt;=DATEVALUE("9/30/20"&amp;RIGHT(BO$1,2))),NETWORKDAYS(DATEVALUE("10/1/20"&amp;RIGHT(BN$1,2)),$U763,Holidays!$J$3:$J$937),
IF($T763&lt;DATEVALUE("10/1/20"&amp;RIGHT(BN$1,2)),NETWORKDAYS(DATEVALUE("10/1/20"&amp;RIGHT(BN$1,2)),DATEVALUE("9/30/20"&amp;RIGHT(BO$1,2)),Holidays!$J$3:$J$937),
IF($T763&gt;=DATEVALUE("10/1/20"&amp;RIGHT(BN$1,2)),NETWORKDAYS($T763,DATEVALUE("9/30/20"&amp;RIGHT(BO$1,2)),Holidays!$J$3:$J$937),"")))),"")/(NETWORKDAYS($T763,$U763,Holidays!$J$3:$J$937)),0))</f>
        <v/>
      </c>
      <c r="BP763" s="87" t="str">
        <f>IF($Q763="","",IFERROR(IF(OR(AND($T763&gt;=DATEVALUE("10/1/20"&amp;RIGHT(BO$1,2)),$T763&lt;=DATEVALUE("9/30/20"&amp;RIGHT(BP$1,2))),AND($U763&gt;=DATEVALUE("10/1/20"&amp;RIGHT(BO$1,2)),$U763&lt;=DATEVALUE("9/30/20"&amp;RIGHT(BP$1,2))),AND($T763&lt;=DATEVALUE("10/1/20"&amp;RIGHT(BO$1,2)),$U763&gt;=DATEVALUE("9/30/20"&amp;RIGHT(BP$1,2)))),
IF(AND($T763&gt;=DATEVALUE("10/1/20"&amp;RIGHT(BO$1,2)),$U763&lt;=DATEVALUE("9/30/20"&amp;RIGHT(BP$1,2))),NETWORKDAYS($T763,$U763,Holidays!$J$3:$J$937),
IF(AND($T763&lt;DATEVALUE("10/1/20"&amp;RIGHT(BO$1,2)),$U763&lt;=DATEVALUE("9/30/20"&amp;RIGHT(BP$1,2))),NETWORKDAYS(DATEVALUE("10/1/20"&amp;RIGHT(BO$1,2)),$U763,Holidays!$J$3:$J$937),
IF($T763&lt;DATEVALUE("10/1/20"&amp;RIGHT(BO$1,2)),NETWORKDAYS(DATEVALUE("10/1/20"&amp;RIGHT(BO$1,2)),DATEVALUE("9/30/20"&amp;RIGHT(BP$1,2)),Holidays!$J$3:$J$937),
IF($T763&gt;=DATEVALUE("10/1/20"&amp;RIGHT(BO$1,2)),NETWORKDAYS($T763,DATEVALUE("9/30/20"&amp;RIGHT(BP$1,2)),Holidays!$J$3:$J$937),"")))),"")/(NETWORKDAYS($T763,$U763,Holidays!$J$3:$J$937)),0))</f>
        <v/>
      </c>
      <c r="BQ763" s="87" t="str">
        <f>IF($Q763="","",IFERROR(IF(OR(AND($T763&gt;=DATEVALUE("10/1/20"&amp;RIGHT(BP$1,2)),$T763&lt;=DATEVALUE("9/30/20"&amp;RIGHT(BQ$1,2))),AND($U763&gt;=DATEVALUE("10/1/20"&amp;RIGHT(BP$1,2)),$U763&lt;=DATEVALUE("9/30/20"&amp;RIGHT(BQ$1,2))),AND($T763&lt;=DATEVALUE("10/1/20"&amp;RIGHT(BP$1,2)),$U763&gt;=DATEVALUE("9/30/20"&amp;RIGHT(BQ$1,2)))),
IF(AND($T763&gt;=DATEVALUE("10/1/20"&amp;RIGHT(BP$1,2)),$U763&lt;=DATEVALUE("9/30/20"&amp;RIGHT(BQ$1,2))),NETWORKDAYS($T763,$U763,Holidays!$J$3:$J$937),
IF(AND($T763&lt;DATEVALUE("10/1/20"&amp;RIGHT(BP$1,2)),$U763&lt;=DATEVALUE("9/30/20"&amp;RIGHT(BQ$1,2))),NETWORKDAYS(DATEVALUE("10/1/20"&amp;RIGHT(BP$1,2)),$U763,Holidays!$J$3:$J$937),
IF($T763&lt;DATEVALUE("10/1/20"&amp;RIGHT(BP$1,2)),NETWORKDAYS(DATEVALUE("10/1/20"&amp;RIGHT(BP$1,2)),DATEVALUE("9/30/20"&amp;RIGHT(BQ$1,2)),Holidays!$J$3:$J$937),
IF($T763&gt;=DATEVALUE("10/1/20"&amp;RIGHT(BP$1,2)),NETWORKDAYS($T763,DATEVALUE("9/30/20"&amp;RIGHT(BQ$1,2)),Holidays!$J$3:$J$937),"")))),"")/(NETWORKDAYS($T763,$U763,Holidays!$J$3:$J$937)),0))</f>
        <v/>
      </c>
      <c r="BR763" s="87" t="str">
        <f>IF($Q763="","",IFERROR(IF(OR(AND($T763&gt;=DATEVALUE("10/1/20"&amp;RIGHT(BQ$1,2)),$T763&lt;=DATEVALUE("9/30/20"&amp;RIGHT(BR$1,2))),AND($U763&gt;=DATEVALUE("10/1/20"&amp;RIGHT(BQ$1,2)),$U763&lt;=DATEVALUE("9/30/20"&amp;RIGHT(BR$1,2))),AND($T763&lt;=DATEVALUE("10/1/20"&amp;RIGHT(BQ$1,2)),$U763&gt;=DATEVALUE("9/30/20"&amp;RIGHT(BR$1,2)))),
IF(AND($T763&gt;=DATEVALUE("10/1/20"&amp;RIGHT(BQ$1,2)),$U763&lt;=DATEVALUE("9/30/20"&amp;RIGHT(BR$1,2))),NETWORKDAYS($T763,$U763,Holidays!$J$3:$J$937),
IF(AND($T763&lt;DATEVALUE("10/1/20"&amp;RIGHT(BQ$1,2)),$U763&lt;=DATEVALUE("9/30/20"&amp;RIGHT(BR$1,2))),NETWORKDAYS(DATEVALUE("10/1/20"&amp;RIGHT(BQ$1,2)),$U763,Holidays!$J$3:$J$937),
IF($T763&lt;DATEVALUE("10/1/20"&amp;RIGHT(BQ$1,2)),NETWORKDAYS(DATEVALUE("10/1/20"&amp;RIGHT(BQ$1,2)),DATEVALUE("9/30/20"&amp;RIGHT(BR$1,2)),Holidays!$J$3:$J$937),
IF($T763&gt;=DATEVALUE("10/1/20"&amp;RIGHT(BQ$1,2)),NETWORKDAYS($T763,DATEVALUE("9/30/20"&amp;RIGHT(BR$1,2)),Holidays!$J$3:$J$937),"")))),"")/(NETWORKDAYS($T763,$U763,Holidays!$J$3:$J$937)),0))</f>
        <v/>
      </c>
      <c r="BS763" s="87" t="str">
        <f>IF($Q763="","",IFERROR(IF(OR(AND($T763&gt;=DATEVALUE("10/1/20"&amp;RIGHT(BR$1,2)),$T763&lt;=DATEVALUE("9/30/20"&amp;RIGHT(BS$1,2))),AND($U763&gt;=DATEVALUE("10/1/20"&amp;RIGHT(BR$1,2)),$U763&lt;=DATEVALUE("9/30/20"&amp;RIGHT(BS$1,2))),AND($T763&lt;=DATEVALUE("10/1/20"&amp;RIGHT(BR$1,2)),$U763&gt;=DATEVALUE("9/30/20"&amp;RIGHT(BS$1,2)))),
IF(AND($T763&gt;=DATEVALUE("10/1/20"&amp;RIGHT(BR$1,2)),$U763&lt;=DATEVALUE("9/30/20"&amp;RIGHT(BS$1,2))),NETWORKDAYS($T763,$U763,Holidays!$J$3:$J$937),
IF(AND($T763&lt;DATEVALUE("10/1/20"&amp;RIGHT(BR$1,2)),$U763&lt;=DATEVALUE("9/30/20"&amp;RIGHT(BS$1,2))),NETWORKDAYS(DATEVALUE("10/1/20"&amp;RIGHT(BR$1,2)),$U763,Holidays!$J$3:$J$937),
IF($T763&lt;DATEVALUE("10/1/20"&amp;RIGHT(BR$1,2)),NETWORKDAYS(DATEVALUE("10/1/20"&amp;RIGHT(BR$1,2)),DATEVALUE("9/30/20"&amp;RIGHT(BS$1,2)),Holidays!$J$3:$J$937),
IF($T763&gt;=DATEVALUE("10/1/20"&amp;RIGHT(BR$1,2)),NETWORKDAYS($T763,DATEVALUE("9/30/20"&amp;RIGHT(BS$1,2)),Holidays!$J$3:$J$937),"")))),"")/(NETWORKDAYS($T763,$U763,Holidays!$J$3:$J$937)),0))</f>
        <v/>
      </c>
      <c r="BT763" s="87" t="str">
        <f>IF($Q763="","",IFERROR(IF(OR(AND($T763&gt;=DATEVALUE("10/1/20"&amp;RIGHT(BS$1,2)),$T763&lt;=DATEVALUE("9/30/20"&amp;RIGHT(BT$1,2))),AND($U763&gt;=DATEVALUE("10/1/20"&amp;RIGHT(BS$1,2)),$U763&lt;=DATEVALUE("9/30/20"&amp;RIGHT(BT$1,2))),AND($T763&lt;=DATEVALUE("10/1/20"&amp;RIGHT(BS$1,2)),$U763&gt;=DATEVALUE("9/30/20"&amp;RIGHT(BT$1,2)))),
IF(AND($T763&gt;=DATEVALUE("10/1/20"&amp;RIGHT(BS$1,2)),$U763&lt;=DATEVALUE("9/30/20"&amp;RIGHT(BT$1,2))),NETWORKDAYS($T763,$U763,Holidays!$J$3:$J$937),
IF(AND($T763&lt;DATEVALUE("10/1/20"&amp;RIGHT(BS$1,2)),$U763&lt;=DATEVALUE("9/30/20"&amp;RIGHT(BT$1,2))),NETWORKDAYS(DATEVALUE("10/1/20"&amp;RIGHT(BS$1,2)),$U763,Holidays!$J$3:$J$937),
IF($T763&lt;DATEVALUE("10/1/20"&amp;RIGHT(BS$1,2)),NETWORKDAYS(DATEVALUE("10/1/20"&amp;RIGHT(BS$1,2)),DATEVALUE("9/30/20"&amp;RIGHT(BT$1,2)),Holidays!$J$3:$J$937),
IF($T763&gt;=DATEVALUE("10/1/20"&amp;RIGHT(BS$1,2)),NETWORKDAYS($T763,DATEVALUE("9/30/20"&amp;RIGHT(BT$1,2)),Holidays!$J$3:$J$937),"")))),"")/(NETWORKDAYS($T763,$U763,Holidays!$J$3:$J$937)),0))</f>
        <v/>
      </c>
      <c r="BU763" s="87" t="str">
        <f>IF($Q763="","",IFERROR(IF(OR(AND($T763&gt;=DATEVALUE("10/1/20"&amp;RIGHT(BT$1,2)),$T763&lt;=DATEVALUE("9/30/20"&amp;RIGHT(BU$1,2))),AND($U763&gt;=DATEVALUE("10/1/20"&amp;RIGHT(BT$1,2)),$U763&lt;=DATEVALUE("9/30/20"&amp;RIGHT(BU$1,2))),AND($T763&lt;=DATEVALUE("10/1/20"&amp;RIGHT(BT$1,2)),$U763&gt;=DATEVALUE("9/30/20"&amp;RIGHT(BU$1,2)))),
IF(AND($T763&gt;=DATEVALUE("10/1/20"&amp;RIGHT(BT$1,2)),$U763&lt;=DATEVALUE("9/30/20"&amp;RIGHT(BU$1,2))),NETWORKDAYS($T763,$U763,Holidays!$J$3:$J$937),
IF(AND($T763&lt;DATEVALUE("10/1/20"&amp;RIGHT(BT$1,2)),$U763&lt;=DATEVALUE("9/30/20"&amp;RIGHT(BU$1,2))),NETWORKDAYS(DATEVALUE("10/1/20"&amp;RIGHT(BT$1,2)),$U763,Holidays!$J$3:$J$937),
IF($T763&lt;DATEVALUE("10/1/20"&amp;RIGHT(BT$1,2)),NETWORKDAYS(DATEVALUE("10/1/20"&amp;RIGHT(BT$1,2)),DATEVALUE("9/30/20"&amp;RIGHT(BU$1,2)),Holidays!$J$3:$J$937),
IF($T763&gt;=DATEVALUE("10/1/20"&amp;RIGHT(BT$1,2)),NETWORKDAYS($T763,DATEVALUE("9/30/20"&amp;RIGHT(BU$1,2)),Holidays!$J$3:$J$937),"")))),"")/(NETWORKDAYS($T763,$U763,Holidays!$J$3:$J$937)),0))</f>
        <v/>
      </c>
      <c r="BV763" s="87" t="str">
        <f>IF($Q763="","",IFERROR(IF(OR(AND($T763&gt;=DATEVALUE("10/1/20"&amp;RIGHT(BU$1,2)),$T763&lt;=DATEVALUE("9/30/20"&amp;RIGHT(BV$1,2))),AND($U763&gt;=DATEVALUE("10/1/20"&amp;RIGHT(BU$1,2)),$U763&lt;=DATEVALUE("9/30/20"&amp;RIGHT(BV$1,2))),AND($T763&lt;=DATEVALUE("10/1/20"&amp;RIGHT(BU$1,2)),$U763&gt;=DATEVALUE("9/30/20"&amp;RIGHT(BV$1,2)))),
IF(AND($T763&gt;=DATEVALUE("10/1/20"&amp;RIGHT(BU$1,2)),$U763&lt;=DATEVALUE("9/30/20"&amp;RIGHT(BV$1,2))),NETWORKDAYS($T763,$U763,Holidays!$J$3:$J$937),
IF(AND($T763&lt;DATEVALUE("10/1/20"&amp;RIGHT(BU$1,2)),$U763&lt;=DATEVALUE("9/30/20"&amp;RIGHT(BV$1,2))),NETWORKDAYS(DATEVALUE("10/1/20"&amp;RIGHT(BU$1,2)),$U763,Holidays!$J$3:$J$937),
IF($T763&lt;DATEVALUE("10/1/20"&amp;RIGHT(BU$1,2)),NETWORKDAYS(DATEVALUE("10/1/20"&amp;RIGHT(BU$1,2)),DATEVALUE("9/30/20"&amp;RIGHT(BV$1,2)),Holidays!$J$3:$J$937),
IF($T763&gt;=DATEVALUE("10/1/20"&amp;RIGHT(BU$1,2)),NETWORKDAYS($T763,DATEVALUE("9/30/20"&amp;RIGHT(BV$1,2)),Holidays!$J$3:$J$937),"")))),"")/(NETWORKDAYS($T763,$U763,Holidays!$J$3:$J$937)),0))</f>
        <v/>
      </c>
      <c r="BW763" s="87" t="str">
        <f>IF($Q763="","",IFERROR(IF(OR(AND($T763&gt;=DATEVALUE("10/1/20"&amp;RIGHT(BV$1,2)),$T763&lt;=DATEVALUE("9/30/20"&amp;RIGHT(BW$1,2))),AND($U763&gt;=DATEVALUE("10/1/20"&amp;RIGHT(BV$1,2)),$U763&lt;=DATEVALUE("9/30/20"&amp;RIGHT(BW$1,2))),AND($T763&lt;=DATEVALUE("10/1/20"&amp;RIGHT(BV$1,2)),$U763&gt;=DATEVALUE("9/30/20"&amp;RIGHT(BW$1,2)))),
IF(AND($T763&gt;=DATEVALUE("10/1/20"&amp;RIGHT(BV$1,2)),$U763&lt;=DATEVALUE("9/30/20"&amp;RIGHT(BW$1,2))),NETWORKDAYS($T763,$U763,Holidays!$J$3:$J$937),
IF(AND($T763&lt;DATEVALUE("10/1/20"&amp;RIGHT(BV$1,2)),$U763&lt;=DATEVALUE("9/30/20"&amp;RIGHT(BW$1,2))),NETWORKDAYS(DATEVALUE("10/1/20"&amp;RIGHT(BV$1,2)),$U763,Holidays!$J$3:$J$937),
IF($T763&lt;DATEVALUE("10/1/20"&amp;RIGHT(BV$1,2)),NETWORKDAYS(DATEVALUE("10/1/20"&amp;RIGHT(BV$1,2)),DATEVALUE("9/30/20"&amp;RIGHT(BW$1,2)),Holidays!$J$3:$J$937),
IF($T763&gt;=DATEVALUE("10/1/20"&amp;RIGHT(BV$1,2)),NETWORKDAYS($T763,DATEVALUE("9/30/20"&amp;RIGHT(BW$1,2)),Holidays!$J$3:$J$937),"")))),"")/(NETWORKDAYS($T763,$U763,Holidays!$J$3:$J$937)),0))</f>
        <v/>
      </c>
      <c r="BX763" s="87" t="str">
        <f>IF($Q763="","",IFERROR(IF(OR(AND($T763&gt;=DATEVALUE("10/1/20"&amp;RIGHT(BW$1,2)),$T763&lt;=DATEVALUE("9/30/20"&amp;RIGHT(BX$1,2))),AND($U763&gt;=DATEVALUE("10/1/20"&amp;RIGHT(BW$1,2)),$U763&lt;=DATEVALUE("9/30/20"&amp;RIGHT(BX$1,2))),AND($T763&lt;=DATEVALUE("10/1/20"&amp;RIGHT(BW$1,2)),$U763&gt;=DATEVALUE("9/30/20"&amp;RIGHT(BX$1,2)))),
IF(AND($T763&gt;=DATEVALUE("10/1/20"&amp;RIGHT(BW$1,2)),$U763&lt;=DATEVALUE("9/30/20"&amp;RIGHT(BX$1,2))),NETWORKDAYS($T763,$U763,Holidays!$J$3:$J$937),
IF(AND($T763&lt;DATEVALUE("10/1/20"&amp;RIGHT(BW$1,2)),$U763&lt;=DATEVALUE("9/30/20"&amp;RIGHT(BX$1,2))),NETWORKDAYS(DATEVALUE("10/1/20"&amp;RIGHT(BW$1,2)),$U763,Holidays!$J$3:$J$937),
IF($T763&lt;DATEVALUE("10/1/20"&amp;RIGHT(BW$1,2)),NETWORKDAYS(DATEVALUE("10/1/20"&amp;RIGHT(BW$1,2)),DATEVALUE("9/30/20"&amp;RIGHT(BX$1,2)),Holidays!$J$3:$J$937),
IF($T763&gt;=DATEVALUE("10/1/20"&amp;RIGHT(BW$1,2)),NETWORKDAYS($T763,DATEVALUE("9/30/20"&amp;RIGHT(BX$1,2)),Holidays!$J$3:$J$937),"")))),"")/(NETWORKDAYS($T763,$U763,Holidays!$J$3:$J$937)),0))</f>
        <v/>
      </c>
      <c r="BY763" s="87" t="str">
        <f>IF($Q763="","",IFERROR(IF(OR(AND($T763&gt;=DATEVALUE("10/1/20"&amp;RIGHT(BX$1,2)),$T763&lt;=DATEVALUE("9/30/20"&amp;RIGHT(BY$1,2))),AND($U763&gt;=DATEVALUE("10/1/20"&amp;RIGHT(BX$1,2)),$U763&lt;=DATEVALUE("9/30/20"&amp;RIGHT(BY$1,2))),AND($T763&lt;=DATEVALUE("10/1/20"&amp;RIGHT(BX$1,2)),$U763&gt;=DATEVALUE("9/30/20"&amp;RIGHT(BY$1,2)))),
IF(AND($T763&gt;=DATEVALUE("10/1/20"&amp;RIGHT(BX$1,2)),$U763&lt;=DATEVALUE("9/30/20"&amp;RIGHT(BY$1,2))),NETWORKDAYS($T763,$U763,Holidays!$J$3:$J$937),
IF(AND($T763&lt;DATEVALUE("10/1/20"&amp;RIGHT(BX$1,2)),$U763&lt;=DATEVALUE("9/30/20"&amp;RIGHT(BY$1,2))),NETWORKDAYS(DATEVALUE("10/1/20"&amp;RIGHT(BX$1,2)),$U763,Holidays!$J$3:$J$937),
IF($T763&lt;DATEVALUE("10/1/20"&amp;RIGHT(BX$1,2)),NETWORKDAYS(DATEVALUE("10/1/20"&amp;RIGHT(BX$1,2)),DATEVALUE("9/30/20"&amp;RIGHT(BY$1,2)),Holidays!$J$3:$J$937),
IF($T763&gt;=DATEVALUE("10/1/20"&amp;RIGHT(BX$1,2)),NETWORKDAYS($T763,DATEVALUE("9/30/20"&amp;RIGHT(BY$1,2)),Holidays!$J$3:$J$937),"")))),"")/(NETWORKDAYS($T763,$U763,Holidays!$J$3:$J$937)),0))</f>
        <v/>
      </c>
      <c r="BZ763" s="87" t="str">
        <f>IF($Q763="","",IFERROR(IF(OR(AND($T763&gt;=DATEVALUE("10/1/20"&amp;RIGHT(BY$1,2)),$T763&lt;=DATEVALUE("9/30/20"&amp;RIGHT(BZ$1,2))),AND($U763&gt;=DATEVALUE("10/1/20"&amp;RIGHT(BY$1,2)),$U763&lt;=DATEVALUE("9/30/20"&amp;RIGHT(BZ$1,2))),AND($T763&lt;=DATEVALUE("10/1/20"&amp;RIGHT(BY$1,2)),$U763&gt;=DATEVALUE("9/30/20"&amp;RIGHT(BZ$1,2)))),
IF(AND($T763&gt;=DATEVALUE("10/1/20"&amp;RIGHT(BY$1,2)),$U763&lt;=DATEVALUE("9/30/20"&amp;RIGHT(BZ$1,2))),NETWORKDAYS($T763,$U763,Holidays!$J$3:$J$937),
IF(AND($T763&lt;DATEVALUE("10/1/20"&amp;RIGHT(BY$1,2)),$U763&lt;=DATEVALUE("9/30/20"&amp;RIGHT(BZ$1,2))),NETWORKDAYS(DATEVALUE("10/1/20"&amp;RIGHT(BY$1,2)),$U763,Holidays!$J$3:$J$937),
IF($T763&lt;DATEVALUE("10/1/20"&amp;RIGHT(BY$1,2)),NETWORKDAYS(DATEVALUE("10/1/20"&amp;RIGHT(BY$1,2)),DATEVALUE("9/30/20"&amp;RIGHT(BZ$1,2)),Holidays!$J$3:$J$937),
IF($T763&gt;=DATEVALUE("10/1/20"&amp;RIGHT(BY$1,2)),NETWORKDAYS($T763,DATEVALUE("9/30/20"&amp;RIGHT(BZ$1,2)),Holidays!$J$3:$J$937),"")))),"")/(NETWORKDAYS($T763,$U763,Holidays!$J$3:$J$937)),0))</f>
        <v/>
      </c>
      <c r="CA763" s="87" t="str">
        <f>IF($Q763="","",IFERROR(IF(OR(AND($T763&gt;=DATEVALUE("10/1/20"&amp;RIGHT(BZ$1,2)),$T763&lt;=DATEVALUE("9/30/20"&amp;RIGHT(CA$1,2))),AND($U763&gt;=DATEVALUE("10/1/20"&amp;RIGHT(BZ$1,2)),$U763&lt;=DATEVALUE("9/30/20"&amp;RIGHT(CA$1,2))),AND($T763&lt;=DATEVALUE("10/1/20"&amp;RIGHT(BZ$1,2)),$U763&gt;=DATEVALUE("9/30/20"&amp;RIGHT(CA$1,2)))),
IF(AND($T763&gt;=DATEVALUE("10/1/20"&amp;RIGHT(BZ$1,2)),$U763&lt;=DATEVALUE("9/30/20"&amp;RIGHT(CA$1,2))),NETWORKDAYS($T763,$U763,Holidays!$J$3:$J$937),
IF(AND($T763&lt;DATEVALUE("10/1/20"&amp;RIGHT(BZ$1,2)),$U763&lt;=DATEVALUE("9/30/20"&amp;RIGHT(CA$1,2))),NETWORKDAYS(DATEVALUE("10/1/20"&amp;RIGHT(BZ$1,2)),$U763,Holidays!$J$3:$J$937),
IF($T763&lt;DATEVALUE("10/1/20"&amp;RIGHT(BZ$1,2)),NETWORKDAYS(DATEVALUE("10/1/20"&amp;RIGHT(BZ$1,2)),DATEVALUE("9/30/20"&amp;RIGHT(CA$1,2)),Holidays!$J$3:$J$937),
IF($T763&gt;=DATEVALUE("10/1/20"&amp;RIGHT(BZ$1,2)),NETWORKDAYS($T763,DATEVALUE("9/30/20"&amp;RIGHT(CA$1,2)),Holidays!$J$3:$J$937),"")))),"")/(NETWORKDAYS($T763,$U763,Holidays!$J$3:$J$937)),0))</f>
        <v/>
      </c>
      <c r="CB763" s="87" t="str">
        <f>IF($Q763="","",IFERROR(IF(OR(AND($T763&gt;=DATEVALUE("10/1/20"&amp;RIGHT(CA$1,2)),$T763&lt;=DATEVALUE("9/30/20"&amp;RIGHT(CB$1,2))),AND($U763&gt;=DATEVALUE("10/1/20"&amp;RIGHT(CA$1,2)),$U763&lt;=DATEVALUE("9/30/20"&amp;RIGHT(CB$1,2))),AND($T763&lt;=DATEVALUE("10/1/20"&amp;RIGHT(CA$1,2)),$U763&gt;=DATEVALUE("9/30/20"&amp;RIGHT(CB$1,2)))),
IF(AND($T763&gt;=DATEVALUE("10/1/20"&amp;RIGHT(CA$1,2)),$U763&lt;=DATEVALUE("9/30/20"&amp;RIGHT(CB$1,2))),NETWORKDAYS($T763,$U763,Holidays!$J$3:$J$937),
IF(AND($T763&lt;DATEVALUE("10/1/20"&amp;RIGHT(CA$1,2)),$U763&lt;=DATEVALUE("9/30/20"&amp;RIGHT(CB$1,2))),NETWORKDAYS(DATEVALUE("10/1/20"&amp;RIGHT(CA$1,2)),$U763,Holidays!$J$3:$J$937),
IF($T763&lt;DATEVALUE("10/1/20"&amp;RIGHT(CA$1,2)),NETWORKDAYS(DATEVALUE("10/1/20"&amp;RIGHT(CA$1,2)),DATEVALUE("9/30/20"&amp;RIGHT(CB$1,2)),Holidays!$J$3:$J$937),
IF($T763&gt;=DATEVALUE("10/1/20"&amp;RIGHT(CA$1,2)),NETWORKDAYS($T763,DATEVALUE("9/30/20"&amp;RIGHT(CB$1,2)),Holidays!$J$3:$J$937),"")))),"")/(NETWORKDAYS($T763,$U763,Holidays!$J$3:$J$937)),0))</f>
        <v/>
      </c>
    </row>
    <row r="764" spans="1:80">
      <c r="A764" s="97"/>
      <c r="B764" s="98" t="str">
        <f ca="1">IF(NOT($A764=""),OFFSET('WBS Reference &amp; User Procedure'!$A$1,MATCH($A764,'WBS Reference &amp; User Procedure'!$A:$A,0)-1,1),"")</f>
        <v/>
      </c>
      <c r="D764" s="97"/>
      <c r="T764" s="104" t="str">
        <f>IF(NOT(Q764=""),IF(NOT($S764=""),$S764,#REF!),"")</f>
        <v/>
      </c>
      <c r="U764" s="104" t="str">
        <f>IF(NOT(Q764=""),WORKDAY(T764,Q764,Holidays!$J$3:$J$937),"")</f>
        <v/>
      </c>
      <c r="V764" s="104"/>
      <c r="W764" s="104"/>
      <c r="X764" s="101" t="str">
        <f t="shared" si="167"/>
        <v/>
      </c>
      <c r="AL764" s="87" t="str">
        <f t="shared" ca="1" si="164"/>
        <v/>
      </c>
      <c r="AN764" s="87" t="str">
        <f t="shared" ca="1" si="170"/>
        <v/>
      </c>
      <c r="AO764" s="87" t="str">
        <f t="shared" ca="1" si="170"/>
        <v/>
      </c>
      <c r="AP764" s="87" t="str">
        <f t="shared" ca="1" si="170"/>
        <v/>
      </c>
      <c r="AQ764" s="87" t="str">
        <f t="shared" ca="1" si="170"/>
        <v/>
      </c>
      <c r="AR764" s="87" t="str">
        <f t="shared" ca="1" si="170"/>
        <v/>
      </c>
      <c r="AS764" s="87" t="str">
        <f t="shared" ca="1" si="170"/>
        <v/>
      </c>
      <c r="AT764" s="87" t="str">
        <f t="shared" ca="1" si="170"/>
        <v/>
      </c>
      <c r="AU764" s="87" t="str">
        <f t="shared" ca="1" si="170"/>
        <v/>
      </c>
      <c r="AV764" s="87" t="str">
        <f t="shared" ca="1" si="170"/>
        <v/>
      </c>
      <c r="AW764" s="87" t="str">
        <f t="shared" ca="1" si="170"/>
        <v/>
      </c>
      <c r="AX764" s="87" t="str">
        <f t="shared" ca="1" si="171"/>
        <v/>
      </c>
      <c r="AY764" s="87" t="str">
        <f t="shared" ca="1" si="171"/>
        <v/>
      </c>
      <c r="AZ764" s="87" t="str">
        <f t="shared" ca="1" si="171"/>
        <v/>
      </c>
      <c r="BA764" s="87" t="str">
        <f t="shared" ca="1" si="171"/>
        <v/>
      </c>
      <c r="BB764" s="87" t="str">
        <f t="shared" ca="1" si="171"/>
        <v/>
      </c>
      <c r="BC764" s="87" t="str">
        <f t="shared" ca="1" si="171"/>
        <v/>
      </c>
      <c r="BD764" s="87" t="str">
        <f t="shared" ca="1" si="171"/>
        <v/>
      </c>
      <c r="BE764" s="87" t="str">
        <f t="shared" ca="1" si="171"/>
        <v/>
      </c>
      <c r="BF764" s="87" t="str">
        <f t="shared" ca="1" si="171"/>
        <v/>
      </c>
      <c r="BG764" s="87" t="str">
        <f t="shared" ca="1" si="171"/>
        <v/>
      </c>
      <c r="BI764" s="87" t="str">
        <f>IF($Q764="","",IFERROR(IF(OR(AND($T764&gt;=DATEVALUE("10/1/20"&amp;RIGHT(BH$1,2)),$T764&lt;=DATEVALUE("9/30/20"&amp;RIGHT(BI$1,2))),AND($U764&gt;=DATEVALUE("10/1/20"&amp;RIGHT(BH$1,2)),$U764&lt;=DATEVALUE("9/30/20"&amp;RIGHT(BI$1,2))),AND($T764&lt;=DATEVALUE("10/1/20"&amp;RIGHT(BH$1,2)),$U764&gt;=DATEVALUE("9/30/20"&amp;RIGHT(BI$1,2)))),
IF(AND($T764&gt;=DATEVALUE("10/1/20"&amp;RIGHT(BH$1,2)),$U764&lt;=DATEVALUE("9/30/20"&amp;RIGHT(BI$1,2))),NETWORKDAYS($T764,$U764,Holidays!$J$3:$J$937),
IF(AND($T764&lt;DATEVALUE("10/1/20"&amp;RIGHT(BH$1,2)),$U764&lt;=DATEVALUE("9/30/20"&amp;RIGHT(BI$1,2))),NETWORKDAYS(DATEVALUE("10/1/20"&amp;RIGHT(BH$1,2)),$U764,Holidays!$J$3:$J$937),
IF($T764&lt;DATEVALUE("10/1/20"&amp;RIGHT(BH$1,2)),NETWORKDAYS(DATEVALUE("10/1/20"&amp;RIGHT(BH$1,2)),DATEVALUE("9/30/20"&amp;RIGHT(BI$1,2)),Holidays!$J$3:$J$937),
IF($T764&gt;=DATEVALUE("10/1/20"&amp;RIGHT(BH$1,2)),NETWORKDAYS($T764,DATEVALUE("9/30/20"&amp;RIGHT(BI$1,2)),Holidays!$J$3:$J$937),"")))),"")/(NETWORKDAYS($T764,$U764,Holidays!$J$3:$J$937)),0))</f>
        <v/>
      </c>
      <c r="BJ764" s="87" t="str">
        <f>IF($Q764="","",IFERROR(IF(OR(AND($T764&gt;=DATEVALUE("10/1/20"&amp;RIGHT(BI$1,2)),$T764&lt;=DATEVALUE("9/30/20"&amp;RIGHT(BJ$1,2))),AND($U764&gt;=DATEVALUE("10/1/20"&amp;RIGHT(BI$1,2)),$U764&lt;=DATEVALUE("9/30/20"&amp;RIGHT(BJ$1,2))),AND($T764&lt;=DATEVALUE("10/1/20"&amp;RIGHT(BI$1,2)),$U764&gt;=DATEVALUE("9/30/20"&amp;RIGHT(BJ$1,2)))),
IF(AND($T764&gt;=DATEVALUE("10/1/20"&amp;RIGHT(BI$1,2)),$U764&lt;=DATEVALUE("9/30/20"&amp;RIGHT(BJ$1,2))),NETWORKDAYS($T764,$U764,Holidays!$J$3:$J$937),
IF(AND($T764&lt;DATEVALUE("10/1/20"&amp;RIGHT(BI$1,2)),$U764&lt;=DATEVALUE("9/30/20"&amp;RIGHT(BJ$1,2))),NETWORKDAYS(DATEVALUE("10/1/20"&amp;RIGHT(BI$1,2)),$U764,Holidays!$J$3:$J$937),
IF($T764&lt;DATEVALUE("10/1/20"&amp;RIGHT(BI$1,2)),NETWORKDAYS(DATEVALUE("10/1/20"&amp;RIGHT(BI$1,2)),DATEVALUE("9/30/20"&amp;RIGHT(BJ$1,2)),Holidays!$J$3:$J$937),
IF($T764&gt;=DATEVALUE("10/1/20"&amp;RIGHT(BI$1,2)),NETWORKDAYS($T764,DATEVALUE("9/30/20"&amp;RIGHT(BJ$1,2)),Holidays!$J$3:$J$937),"")))),"")/(NETWORKDAYS($T764,$U764,Holidays!$J$3:$J$937)),0))</f>
        <v/>
      </c>
      <c r="BK764" s="87" t="str">
        <f>IF($Q764="","",IFERROR(IF(OR(AND($T764&gt;=DATEVALUE("10/1/20"&amp;RIGHT(BJ$1,2)),$T764&lt;=DATEVALUE("9/30/20"&amp;RIGHT(BK$1,2))),AND($U764&gt;=DATEVALUE("10/1/20"&amp;RIGHT(BJ$1,2)),$U764&lt;=DATEVALUE("9/30/20"&amp;RIGHT(BK$1,2))),AND($T764&lt;=DATEVALUE("10/1/20"&amp;RIGHT(BJ$1,2)),$U764&gt;=DATEVALUE("9/30/20"&amp;RIGHT(BK$1,2)))),
IF(AND($T764&gt;=DATEVALUE("10/1/20"&amp;RIGHT(BJ$1,2)),$U764&lt;=DATEVALUE("9/30/20"&amp;RIGHT(BK$1,2))),NETWORKDAYS($T764,$U764,Holidays!$J$3:$J$937),
IF(AND($T764&lt;DATEVALUE("10/1/20"&amp;RIGHT(BJ$1,2)),$U764&lt;=DATEVALUE("9/30/20"&amp;RIGHT(BK$1,2))),NETWORKDAYS(DATEVALUE("10/1/20"&amp;RIGHT(BJ$1,2)),$U764,Holidays!$J$3:$J$937),
IF($T764&lt;DATEVALUE("10/1/20"&amp;RIGHT(BJ$1,2)),NETWORKDAYS(DATEVALUE("10/1/20"&amp;RIGHT(BJ$1,2)),DATEVALUE("9/30/20"&amp;RIGHT(BK$1,2)),Holidays!$J$3:$J$937),
IF($T764&gt;=DATEVALUE("10/1/20"&amp;RIGHT(BJ$1,2)),NETWORKDAYS($T764,DATEVALUE("9/30/20"&amp;RIGHT(BK$1,2)),Holidays!$J$3:$J$937),"")))),"")/(NETWORKDAYS($T764,$U764,Holidays!$J$3:$J$937)),0))</f>
        <v/>
      </c>
      <c r="BL764" s="87" t="str">
        <f>IF($Q764="","",IFERROR(IF(OR(AND($T764&gt;=DATEVALUE("10/1/20"&amp;RIGHT(BK$1,2)),$T764&lt;=DATEVALUE("9/30/20"&amp;RIGHT(BL$1,2))),AND($U764&gt;=DATEVALUE("10/1/20"&amp;RIGHT(BK$1,2)),$U764&lt;=DATEVALUE("9/30/20"&amp;RIGHT(BL$1,2))),AND($T764&lt;=DATEVALUE("10/1/20"&amp;RIGHT(BK$1,2)),$U764&gt;=DATEVALUE("9/30/20"&amp;RIGHT(BL$1,2)))),
IF(AND($T764&gt;=DATEVALUE("10/1/20"&amp;RIGHT(BK$1,2)),$U764&lt;=DATEVALUE("9/30/20"&amp;RIGHT(BL$1,2))),NETWORKDAYS($T764,$U764,Holidays!$J$3:$J$937),
IF(AND($T764&lt;DATEVALUE("10/1/20"&amp;RIGHT(BK$1,2)),$U764&lt;=DATEVALUE("9/30/20"&amp;RIGHT(BL$1,2))),NETWORKDAYS(DATEVALUE("10/1/20"&amp;RIGHT(BK$1,2)),$U764,Holidays!$J$3:$J$937),
IF($T764&lt;DATEVALUE("10/1/20"&amp;RIGHT(BK$1,2)),NETWORKDAYS(DATEVALUE("10/1/20"&amp;RIGHT(BK$1,2)),DATEVALUE("9/30/20"&amp;RIGHT(BL$1,2)),Holidays!$J$3:$J$937),
IF($T764&gt;=DATEVALUE("10/1/20"&amp;RIGHT(BK$1,2)),NETWORKDAYS($T764,DATEVALUE("9/30/20"&amp;RIGHT(BL$1,2)),Holidays!$J$3:$J$937),"")))),"")/(NETWORKDAYS($T764,$U764,Holidays!$J$3:$J$937)),0))</f>
        <v/>
      </c>
      <c r="BM764" s="87" t="str">
        <f>IF($Q764="","",IFERROR(IF(OR(AND($T764&gt;=DATEVALUE("10/1/20"&amp;RIGHT(BL$1,2)),$T764&lt;=DATEVALUE("9/30/20"&amp;RIGHT(BM$1,2))),AND($U764&gt;=DATEVALUE("10/1/20"&amp;RIGHT(BL$1,2)),$U764&lt;=DATEVALUE("9/30/20"&amp;RIGHT(BM$1,2))),AND($T764&lt;=DATEVALUE("10/1/20"&amp;RIGHT(BL$1,2)),$U764&gt;=DATEVALUE("9/30/20"&amp;RIGHT(BM$1,2)))),
IF(AND($T764&gt;=DATEVALUE("10/1/20"&amp;RIGHT(BL$1,2)),$U764&lt;=DATEVALUE("9/30/20"&amp;RIGHT(BM$1,2))),NETWORKDAYS($T764,$U764,Holidays!$J$3:$J$937),
IF(AND($T764&lt;DATEVALUE("10/1/20"&amp;RIGHT(BL$1,2)),$U764&lt;=DATEVALUE("9/30/20"&amp;RIGHT(BM$1,2))),NETWORKDAYS(DATEVALUE("10/1/20"&amp;RIGHT(BL$1,2)),$U764,Holidays!$J$3:$J$937),
IF($T764&lt;DATEVALUE("10/1/20"&amp;RIGHT(BL$1,2)),NETWORKDAYS(DATEVALUE("10/1/20"&amp;RIGHT(BL$1,2)),DATEVALUE("9/30/20"&amp;RIGHT(BM$1,2)),Holidays!$J$3:$J$937),
IF($T764&gt;=DATEVALUE("10/1/20"&amp;RIGHT(BL$1,2)),NETWORKDAYS($T764,DATEVALUE("9/30/20"&amp;RIGHT(BM$1,2)),Holidays!$J$3:$J$937),"")))),"")/(NETWORKDAYS($T764,$U764,Holidays!$J$3:$J$937)),0))</f>
        <v/>
      </c>
      <c r="BN764" s="87" t="str">
        <f>IF($Q764="","",IFERROR(IF(OR(AND($T764&gt;=DATEVALUE("10/1/20"&amp;RIGHT(BM$1,2)),$T764&lt;=DATEVALUE("9/30/20"&amp;RIGHT(BN$1,2))),AND($U764&gt;=DATEVALUE("10/1/20"&amp;RIGHT(BM$1,2)),$U764&lt;=DATEVALUE("9/30/20"&amp;RIGHT(BN$1,2))),AND($T764&lt;=DATEVALUE("10/1/20"&amp;RIGHT(BM$1,2)),$U764&gt;=DATEVALUE("9/30/20"&amp;RIGHT(BN$1,2)))),
IF(AND($T764&gt;=DATEVALUE("10/1/20"&amp;RIGHT(BM$1,2)),$U764&lt;=DATEVALUE("9/30/20"&amp;RIGHT(BN$1,2))),NETWORKDAYS($T764,$U764,Holidays!$J$3:$J$937),
IF(AND($T764&lt;DATEVALUE("10/1/20"&amp;RIGHT(BM$1,2)),$U764&lt;=DATEVALUE("9/30/20"&amp;RIGHT(BN$1,2))),NETWORKDAYS(DATEVALUE("10/1/20"&amp;RIGHT(BM$1,2)),$U764,Holidays!$J$3:$J$937),
IF($T764&lt;DATEVALUE("10/1/20"&amp;RIGHT(BM$1,2)),NETWORKDAYS(DATEVALUE("10/1/20"&amp;RIGHT(BM$1,2)),DATEVALUE("9/30/20"&amp;RIGHT(BN$1,2)),Holidays!$J$3:$J$937),
IF($T764&gt;=DATEVALUE("10/1/20"&amp;RIGHT(BM$1,2)),NETWORKDAYS($T764,DATEVALUE("9/30/20"&amp;RIGHT(BN$1,2)),Holidays!$J$3:$J$937),"")))),"")/(NETWORKDAYS($T764,$U764,Holidays!$J$3:$J$937)),0))</f>
        <v/>
      </c>
      <c r="BO764" s="87" t="str">
        <f>IF($Q764="","",IFERROR(IF(OR(AND($T764&gt;=DATEVALUE("10/1/20"&amp;RIGHT(BN$1,2)),$T764&lt;=DATEVALUE("9/30/20"&amp;RIGHT(BO$1,2))),AND($U764&gt;=DATEVALUE("10/1/20"&amp;RIGHT(BN$1,2)),$U764&lt;=DATEVALUE("9/30/20"&amp;RIGHT(BO$1,2))),AND($T764&lt;=DATEVALUE("10/1/20"&amp;RIGHT(BN$1,2)),$U764&gt;=DATEVALUE("9/30/20"&amp;RIGHT(BO$1,2)))),
IF(AND($T764&gt;=DATEVALUE("10/1/20"&amp;RIGHT(BN$1,2)),$U764&lt;=DATEVALUE("9/30/20"&amp;RIGHT(BO$1,2))),NETWORKDAYS($T764,$U764,Holidays!$J$3:$J$937),
IF(AND($T764&lt;DATEVALUE("10/1/20"&amp;RIGHT(BN$1,2)),$U764&lt;=DATEVALUE("9/30/20"&amp;RIGHT(BO$1,2))),NETWORKDAYS(DATEVALUE("10/1/20"&amp;RIGHT(BN$1,2)),$U764,Holidays!$J$3:$J$937),
IF($T764&lt;DATEVALUE("10/1/20"&amp;RIGHT(BN$1,2)),NETWORKDAYS(DATEVALUE("10/1/20"&amp;RIGHT(BN$1,2)),DATEVALUE("9/30/20"&amp;RIGHT(BO$1,2)),Holidays!$J$3:$J$937),
IF($T764&gt;=DATEVALUE("10/1/20"&amp;RIGHT(BN$1,2)),NETWORKDAYS($T764,DATEVALUE("9/30/20"&amp;RIGHT(BO$1,2)),Holidays!$J$3:$J$937),"")))),"")/(NETWORKDAYS($T764,$U764,Holidays!$J$3:$J$937)),0))</f>
        <v/>
      </c>
      <c r="BP764" s="87" t="str">
        <f>IF($Q764="","",IFERROR(IF(OR(AND($T764&gt;=DATEVALUE("10/1/20"&amp;RIGHT(BO$1,2)),$T764&lt;=DATEVALUE("9/30/20"&amp;RIGHT(BP$1,2))),AND($U764&gt;=DATEVALUE("10/1/20"&amp;RIGHT(BO$1,2)),$U764&lt;=DATEVALUE("9/30/20"&amp;RIGHT(BP$1,2))),AND($T764&lt;=DATEVALUE("10/1/20"&amp;RIGHT(BO$1,2)),$U764&gt;=DATEVALUE("9/30/20"&amp;RIGHT(BP$1,2)))),
IF(AND($T764&gt;=DATEVALUE("10/1/20"&amp;RIGHT(BO$1,2)),$U764&lt;=DATEVALUE("9/30/20"&amp;RIGHT(BP$1,2))),NETWORKDAYS($T764,$U764,Holidays!$J$3:$J$937),
IF(AND($T764&lt;DATEVALUE("10/1/20"&amp;RIGHT(BO$1,2)),$U764&lt;=DATEVALUE("9/30/20"&amp;RIGHT(BP$1,2))),NETWORKDAYS(DATEVALUE("10/1/20"&amp;RIGHT(BO$1,2)),$U764,Holidays!$J$3:$J$937),
IF($T764&lt;DATEVALUE("10/1/20"&amp;RIGHT(BO$1,2)),NETWORKDAYS(DATEVALUE("10/1/20"&amp;RIGHT(BO$1,2)),DATEVALUE("9/30/20"&amp;RIGHT(BP$1,2)),Holidays!$J$3:$J$937),
IF($T764&gt;=DATEVALUE("10/1/20"&amp;RIGHT(BO$1,2)),NETWORKDAYS($T764,DATEVALUE("9/30/20"&amp;RIGHT(BP$1,2)),Holidays!$J$3:$J$937),"")))),"")/(NETWORKDAYS($T764,$U764,Holidays!$J$3:$J$937)),0))</f>
        <v/>
      </c>
      <c r="BQ764" s="87" t="str">
        <f>IF($Q764="","",IFERROR(IF(OR(AND($T764&gt;=DATEVALUE("10/1/20"&amp;RIGHT(BP$1,2)),$T764&lt;=DATEVALUE("9/30/20"&amp;RIGHT(BQ$1,2))),AND($U764&gt;=DATEVALUE("10/1/20"&amp;RIGHT(BP$1,2)),$U764&lt;=DATEVALUE("9/30/20"&amp;RIGHT(BQ$1,2))),AND($T764&lt;=DATEVALUE("10/1/20"&amp;RIGHT(BP$1,2)),$U764&gt;=DATEVALUE("9/30/20"&amp;RIGHT(BQ$1,2)))),
IF(AND($T764&gt;=DATEVALUE("10/1/20"&amp;RIGHT(BP$1,2)),$U764&lt;=DATEVALUE("9/30/20"&amp;RIGHT(BQ$1,2))),NETWORKDAYS($T764,$U764,Holidays!$J$3:$J$937),
IF(AND($T764&lt;DATEVALUE("10/1/20"&amp;RIGHT(BP$1,2)),$U764&lt;=DATEVALUE("9/30/20"&amp;RIGHT(BQ$1,2))),NETWORKDAYS(DATEVALUE("10/1/20"&amp;RIGHT(BP$1,2)),$U764,Holidays!$J$3:$J$937),
IF($T764&lt;DATEVALUE("10/1/20"&amp;RIGHT(BP$1,2)),NETWORKDAYS(DATEVALUE("10/1/20"&amp;RIGHT(BP$1,2)),DATEVALUE("9/30/20"&amp;RIGHT(BQ$1,2)),Holidays!$J$3:$J$937),
IF($T764&gt;=DATEVALUE("10/1/20"&amp;RIGHT(BP$1,2)),NETWORKDAYS($T764,DATEVALUE("9/30/20"&amp;RIGHT(BQ$1,2)),Holidays!$J$3:$J$937),"")))),"")/(NETWORKDAYS($T764,$U764,Holidays!$J$3:$J$937)),0))</f>
        <v/>
      </c>
      <c r="BR764" s="87" t="str">
        <f>IF($Q764="","",IFERROR(IF(OR(AND($T764&gt;=DATEVALUE("10/1/20"&amp;RIGHT(BQ$1,2)),$T764&lt;=DATEVALUE("9/30/20"&amp;RIGHT(BR$1,2))),AND($U764&gt;=DATEVALUE("10/1/20"&amp;RIGHT(BQ$1,2)),$U764&lt;=DATEVALUE("9/30/20"&amp;RIGHT(BR$1,2))),AND($T764&lt;=DATEVALUE("10/1/20"&amp;RIGHT(BQ$1,2)),$U764&gt;=DATEVALUE("9/30/20"&amp;RIGHT(BR$1,2)))),
IF(AND($T764&gt;=DATEVALUE("10/1/20"&amp;RIGHT(BQ$1,2)),$U764&lt;=DATEVALUE("9/30/20"&amp;RIGHT(BR$1,2))),NETWORKDAYS($T764,$U764,Holidays!$J$3:$J$937),
IF(AND($T764&lt;DATEVALUE("10/1/20"&amp;RIGHT(BQ$1,2)),$U764&lt;=DATEVALUE("9/30/20"&amp;RIGHT(BR$1,2))),NETWORKDAYS(DATEVALUE("10/1/20"&amp;RIGHT(BQ$1,2)),$U764,Holidays!$J$3:$J$937),
IF($T764&lt;DATEVALUE("10/1/20"&amp;RIGHT(BQ$1,2)),NETWORKDAYS(DATEVALUE("10/1/20"&amp;RIGHT(BQ$1,2)),DATEVALUE("9/30/20"&amp;RIGHT(BR$1,2)),Holidays!$J$3:$J$937),
IF($T764&gt;=DATEVALUE("10/1/20"&amp;RIGHT(BQ$1,2)),NETWORKDAYS($T764,DATEVALUE("9/30/20"&amp;RIGHT(BR$1,2)),Holidays!$J$3:$J$937),"")))),"")/(NETWORKDAYS($T764,$U764,Holidays!$J$3:$J$937)),0))</f>
        <v/>
      </c>
      <c r="BS764" s="87" t="str">
        <f>IF($Q764="","",IFERROR(IF(OR(AND($T764&gt;=DATEVALUE("10/1/20"&amp;RIGHT(BR$1,2)),$T764&lt;=DATEVALUE("9/30/20"&amp;RIGHT(BS$1,2))),AND($U764&gt;=DATEVALUE("10/1/20"&amp;RIGHT(BR$1,2)),$U764&lt;=DATEVALUE("9/30/20"&amp;RIGHT(BS$1,2))),AND($T764&lt;=DATEVALUE("10/1/20"&amp;RIGHT(BR$1,2)),$U764&gt;=DATEVALUE("9/30/20"&amp;RIGHT(BS$1,2)))),
IF(AND($T764&gt;=DATEVALUE("10/1/20"&amp;RIGHT(BR$1,2)),$U764&lt;=DATEVALUE("9/30/20"&amp;RIGHT(BS$1,2))),NETWORKDAYS($T764,$U764,Holidays!$J$3:$J$937),
IF(AND($T764&lt;DATEVALUE("10/1/20"&amp;RIGHT(BR$1,2)),$U764&lt;=DATEVALUE("9/30/20"&amp;RIGHT(BS$1,2))),NETWORKDAYS(DATEVALUE("10/1/20"&amp;RIGHT(BR$1,2)),$U764,Holidays!$J$3:$J$937),
IF($T764&lt;DATEVALUE("10/1/20"&amp;RIGHT(BR$1,2)),NETWORKDAYS(DATEVALUE("10/1/20"&amp;RIGHT(BR$1,2)),DATEVALUE("9/30/20"&amp;RIGHT(BS$1,2)),Holidays!$J$3:$J$937),
IF($T764&gt;=DATEVALUE("10/1/20"&amp;RIGHT(BR$1,2)),NETWORKDAYS($T764,DATEVALUE("9/30/20"&amp;RIGHT(BS$1,2)),Holidays!$J$3:$J$937),"")))),"")/(NETWORKDAYS($T764,$U764,Holidays!$J$3:$J$937)),0))</f>
        <v/>
      </c>
      <c r="BT764" s="87" t="str">
        <f>IF($Q764="","",IFERROR(IF(OR(AND($T764&gt;=DATEVALUE("10/1/20"&amp;RIGHT(BS$1,2)),$T764&lt;=DATEVALUE("9/30/20"&amp;RIGHT(BT$1,2))),AND($U764&gt;=DATEVALUE("10/1/20"&amp;RIGHT(BS$1,2)),$U764&lt;=DATEVALUE("9/30/20"&amp;RIGHT(BT$1,2))),AND($T764&lt;=DATEVALUE("10/1/20"&amp;RIGHT(BS$1,2)),$U764&gt;=DATEVALUE("9/30/20"&amp;RIGHT(BT$1,2)))),
IF(AND($T764&gt;=DATEVALUE("10/1/20"&amp;RIGHT(BS$1,2)),$U764&lt;=DATEVALUE("9/30/20"&amp;RIGHT(BT$1,2))),NETWORKDAYS($T764,$U764,Holidays!$J$3:$J$937),
IF(AND($T764&lt;DATEVALUE("10/1/20"&amp;RIGHT(BS$1,2)),$U764&lt;=DATEVALUE("9/30/20"&amp;RIGHT(BT$1,2))),NETWORKDAYS(DATEVALUE("10/1/20"&amp;RIGHT(BS$1,2)),$U764,Holidays!$J$3:$J$937),
IF($T764&lt;DATEVALUE("10/1/20"&amp;RIGHT(BS$1,2)),NETWORKDAYS(DATEVALUE("10/1/20"&amp;RIGHT(BS$1,2)),DATEVALUE("9/30/20"&amp;RIGHT(BT$1,2)),Holidays!$J$3:$J$937),
IF($T764&gt;=DATEVALUE("10/1/20"&amp;RIGHT(BS$1,2)),NETWORKDAYS($T764,DATEVALUE("9/30/20"&amp;RIGHT(BT$1,2)),Holidays!$J$3:$J$937),"")))),"")/(NETWORKDAYS($T764,$U764,Holidays!$J$3:$J$937)),0))</f>
        <v/>
      </c>
      <c r="BU764" s="87" t="str">
        <f>IF($Q764="","",IFERROR(IF(OR(AND($T764&gt;=DATEVALUE("10/1/20"&amp;RIGHT(BT$1,2)),$T764&lt;=DATEVALUE("9/30/20"&amp;RIGHT(BU$1,2))),AND($U764&gt;=DATEVALUE("10/1/20"&amp;RIGHT(BT$1,2)),$U764&lt;=DATEVALUE("9/30/20"&amp;RIGHT(BU$1,2))),AND($T764&lt;=DATEVALUE("10/1/20"&amp;RIGHT(BT$1,2)),$U764&gt;=DATEVALUE("9/30/20"&amp;RIGHT(BU$1,2)))),
IF(AND($T764&gt;=DATEVALUE("10/1/20"&amp;RIGHT(BT$1,2)),$U764&lt;=DATEVALUE("9/30/20"&amp;RIGHT(BU$1,2))),NETWORKDAYS($T764,$U764,Holidays!$J$3:$J$937),
IF(AND($T764&lt;DATEVALUE("10/1/20"&amp;RIGHT(BT$1,2)),$U764&lt;=DATEVALUE("9/30/20"&amp;RIGHT(BU$1,2))),NETWORKDAYS(DATEVALUE("10/1/20"&amp;RIGHT(BT$1,2)),$U764,Holidays!$J$3:$J$937),
IF($T764&lt;DATEVALUE("10/1/20"&amp;RIGHT(BT$1,2)),NETWORKDAYS(DATEVALUE("10/1/20"&amp;RIGHT(BT$1,2)),DATEVALUE("9/30/20"&amp;RIGHT(BU$1,2)),Holidays!$J$3:$J$937),
IF($T764&gt;=DATEVALUE("10/1/20"&amp;RIGHT(BT$1,2)),NETWORKDAYS($T764,DATEVALUE("9/30/20"&amp;RIGHT(BU$1,2)),Holidays!$J$3:$J$937),"")))),"")/(NETWORKDAYS($T764,$U764,Holidays!$J$3:$J$937)),0))</f>
        <v/>
      </c>
      <c r="BV764" s="87" t="str">
        <f>IF($Q764="","",IFERROR(IF(OR(AND($T764&gt;=DATEVALUE("10/1/20"&amp;RIGHT(BU$1,2)),$T764&lt;=DATEVALUE("9/30/20"&amp;RIGHT(BV$1,2))),AND($U764&gt;=DATEVALUE("10/1/20"&amp;RIGHT(BU$1,2)),$U764&lt;=DATEVALUE("9/30/20"&amp;RIGHT(BV$1,2))),AND($T764&lt;=DATEVALUE("10/1/20"&amp;RIGHT(BU$1,2)),$U764&gt;=DATEVALUE("9/30/20"&amp;RIGHT(BV$1,2)))),
IF(AND($T764&gt;=DATEVALUE("10/1/20"&amp;RIGHT(BU$1,2)),$U764&lt;=DATEVALUE("9/30/20"&amp;RIGHT(BV$1,2))),NETWORKDAYS($T764,$U764,Holidays!$J$3:$J$937),
IF(AND($T764&lt;DATEVALUE("10/1/20"&amp;RIGHT(BU$1,2)),$U764&lt;=DATEVALUE("9/30/20"&amp;RIGHT(BV$1,2))),NETWORKDAYS(DATEVALUE("10/1/20"&amp;RIGHT(BU$1,2)),$U764,Holidays!$J$3:$J$937),
IF($T764&lt;DATEVALUE("10/1/20"&amp;RIGHT(BU$1,2)),NETWORKDAYS(DATEVALUE("10/1/20"&amp;RIGHT(BU$1,2)),DATEVALUE("9/30/20"&amp;RIGHT(BV$1,2)),Holidays!$J$3:$J$937),
IF($T764&gt;=DATEVALUE("10/1/20"&amp;RIGHT(BU$1,2)),NETWORKDAYS($T764,DATEVALUE("9/30/20"&amp;RIGHT(BV$1,2)),Holidays!$J$3:$J$937),"")))),"")/(NETWORKDAYS($T764,$U764,Holidays!$J$3:$J$937)),0))</f>
        <v/>
      </c>
      <c r="BW764" s="87" t="str">
        <f>IF($Q764="","",IFERROR(IF(OR(AND($T764&gt;=DATEVALUE("10/1/20"&amp;RIGHT(BV$1,2)),$T764&lt;=DATEVALUE("9/30/20"&amp;RIGHT(BW$1,2))),AND($U764&gt;=DATEVALUE("10/1/20"&amp;RIGHT(BV$1,2)),$U764&lt;=DATEVALUE("9/30/20"&amp;RIGHT(BW$1,2))),AND($T764&lt;=DATEVALUE("10/1/20"&amp;RIGHT(BV$1,2)),$U764&gt;=DATEVALUE("9/30/20"&amp;RIGHT(BW$1,2)))),
IF(AND($T764&gt;=DATEVALUE("10/1/20"&amp;RIGHT(BV$1,2)),$U764&lt;=DATEVALUE("9/30/20"&amp;RIGHT(BW$1,2))),NETWORKDAYS($T764,$U764,Holidays!$J$3:$J$937),
IF(AND($T764&lt;DATEVALUE("10/1/20"&amp;RIGHT(BV$1,2)),$U764&lt;=DATEVALUE("9/30/20"&amp;RIGHT(BW$1,2))),NETWORKDAYS(DATEVALUE("10/1/20"&amp;RIGHT(BV$1,2)),$U764,Holidays!$J$3:$J$937),
IF($T764&lt;DATEVALUE("10/1/20"&amp;RIGHT(BV$1,2)),NETWORKDAYS(DATEVALUE("10/1/20"&amp;RIGHT(BV$1,2)),DATEVALUE("9/30/20"&amp;RIGHT(BW$1,2)),Holidays!$J$3:$J$937),
IF($T764&gt;=DATEVALUE("10/1/20"&amp;RIGHT(BV$1,2)),NETWORKDAYS($T764,DATEVALUE("9/30/20"&amp;RIGHT(BW$1,2)),Holidays!$J$3:$J$937),"")))),"")/(NETWORKDAYS($T764,$U764,Holidays!$J$3:$J$937)),0))</f>
        <v/>
      </c>
      <c r="BX764" s="87" t="str">
        <f>IF($Q764="","",IFERROR(IF(OR(AND($T764&gt;=DATEVALUE("10/1/20"&amp;RIGHT(BW$1,2)),$T764&lt;=DATEVALUE("9/30/20"&amp;RIGHT(BX$1,2))),AND($U764&gt;=DATEVALUE("10/1/20"&amp;RIGHT(BW$1,2)),$U764&lt;=DATEVALUE("9/30/20"&amp;RIGHT(BX$1,2))),AND($T764&lt;=DATEVALUE("10/1/20"&amp;RIGHT(BW$1,2)),$U764&gt;=DATEVALUE("9/30/20"&amp;RIGHT(BX$1,2)))),
IF(AND($T764&gt;=DATEVALUE("10/1/20"&amp;RIGHT(BW$1,2)),$U764&lt;=DATEVALUE("9/30/20"&amp;RIGHT(BX$1,2))),NETWORKDAYS($T764,$U764,Holidays!$J$3:$J$937),
IF(AND($T764&lt;DATEVALUE("10/1/20"&amp;RIGHT(BW$1,2)),$U764&lt;=DATEVALUE("9/30/20"&amp;RIGHT(BX$1,2))),NETWORKDAYS(DATEVALUE("10/1/20"&amp;RIGHT(BW$1,2)),$U764,Holidays!$J$3:$J$937),
IF($T764&lt;DATEVALUE("10/1/20"&amp;RIGHT(BW$1,2)),NETWORKDAYS(DATEVALUE("10/1/20"&amp;RIGHT(BW$1,2)),DATEVALUE("9/30/20"&amp;RIGHT(BX$1,2)),Holidays!$J$3:$J$937),
IF($T764&gt;=DATEVALUE("10/1/20"&amp;RIGHT(BW$1,2)),NETWORKDAYS($T764,DATEVALUE("9/30/20"&amp;RIGHT(BX$1,2)),Holidays!$J$3:$J$937),"")))),"")/(NETWORKDAYS($T764,$U764,Holidays!$J$3:$J$937)),0))</f>
        <v/>
      </c>
      <c r="BY764" s="87" t="str">
        <f>IF($Q764="","",IFERROR(IF(OR(AND($T764&gt;=DATEVALUE("10/1/20"&amp;RIGHT(BX$1,2)),$T764&lt;=DATEVALUE("9/30/20"&amp;RIGHT(BY$1,2))),AND($U764&gt;=DATEVALUE("10/1/20"&amp;RIGHT(BX$1,2)),$U764&lt;=DATEVALUE("9/30/20"&amp;RIGHT(BY$1,2))),AND($T764&lt;=DATEVALUE("10/1/20"&amp;RIGHT(BX$1,2)),$U764&gt;=DATEVALUE("9/30/20"&amp;RIGHT(BY$1,2)))),
IF(AND($T764&gt;=DATEVALUE("10/1/20"&amp;RIGHT(BX$1,2)),$U764&lt;=DATEVALUE("9/30/20"&amp;RIGHT(BY$1,2))),NETWORKDAYS($T764,$U764,Holidays!$J$3:$J$937),
IF(AND($T764&lt;DATEVALUE("10/1/20"&amp;RIGHT(BX$1,2)),$U764&lt;=DATEVALUE("9/30/20"&amp;RIGHT(BY$1,2))),NETWORKDAYS(DATEVALUE("10/1/20"&amp;RIGHT(BX$1,2)),$U764,Holidays!$J$3:$J$937),
IF($T764&lt;DATEVALUE("10/1/20"&amp;RIGHT(BX$1,2)),NETWORKDAYS(DATEVALUE("10/1/20"&amp;RIGHT(BX$1,2)),DATEVALUE("9/30/20"&amp;RIGHT(BY$1,2)),Holidays!$J$3:$J$937),
IF($T764&gt;=DATEVALUE("10/1/20"&amp;RIGHT(BX$1,2)),NETWORKDAYS($T764,DATEVALUE("9/30/20"&amp;RIGHT(BY$1,2)),Holidays!$J$3:$J$937),"")))),"")/(NETWORKDAYS($T764,$U764,Holidays!$J$3:$J$937)),0))</f>
        <v/>
      </c>
      <c r="BZ764" s="87" t="str">
        <f>IF($Q764="","",IFERROR(IF(OR(AND($T764&gt;=DATEVALUE("10/1/20"&amp;RIGHT(BY$1,2)),$T764&lt;=DATEVALUE("9/30/20"&amp;RIGHT(BZ$1,2))),AND($U764&gt;=DATEVALUE("10/1/20"&amp;RIGHT(BY$1,2)),$U764&lt;=DATEVALUE("9/30/20"&amp;RIGHT(BZ$1,2))),AND($T764&lt;=DATEVALUE("10/1/20"&amp;RIGHT(BY$1,2)),$U764&gt;=DATEVALUE("9/30/20"&amp;RIGHT(BZ$1,2)))),
IF(AND($T764&gt;=DATEVALUE("10/1/20"&amp;RIGHT(BY$1,2)),$U764&lt;=DATEVALUE("9/30/20"&amp;RIGHT(BZ$1,2))),NETWORKDAYS($T764,$U764,Holidays!$J$3:$J$937),
IF(AND($T764&lt;DATEVALUE("10/1/20"&amp;RIGHT(BY$1,2)),$U764&lt;=DATEVALUE("9/30/20"&amp;RIGHT(BZ$1,2))),NETWORKDAYS(DATEVALUE("10/1/20"&amp;RIGHT(BY$1,2)),$U764,Holidays!$J$3:$J$937),
IF($T764&lt;DATEVALUE("10/1/20"&amp;RIGHT(BY$1,2)),NETWORKDAYS(DATEVALUE("10/1/20"&amp;RIGHT(BY$1,2)),DATEVALUE("9/30/20"&amp;RIGHT(BZ$1,2)),Holidays!$J$3:$J$937),
IF($T764&gt;=DATEVALUE("10/1/20"&amp;RIGHT(BY$1,2)),NETWORKDAYS($T764,DATEVALUE("9/30/20"&amp;RIGHT(BZ$1,2)),Holidays!$J$3:$J$937),"")))),"")/(NETWORKDAYS($T764,$U764,Holidays!$J$3:$J$937)),0))</f>
        <v/>
      </c>
      <c r="CA764" s="87" t="str">
        <f>IF($Q764="","",IFERROR(IF(OR(AND($T764&gt;=DATEVALUE("10/1/20"&amp;RIGHT(BZ$1,2)),$T764&lt;=DATEVALUE("9/30/20"&amp;RIGHT(CA$1,2))),AND($U764&gt;=DATEVALUE("10/1/20"&amp;RIGHT(BZ$1,2)),$U764&lt;=DATEVALUE("9/30/20"&amp;RIGHT(CA$1,2))),AND($T764&lt;=DATEVALUE("10/1/20"&amp;RIGHT(BZ$1,2)),$U764&gt;=DATEVALUE("9/30/20"&amp;RIGHT(CA$1,2)))),
IF(AND($T764&gt;=DATEVALUE("10/1/20"&amp;RIGHT(BZ$1,2)),$U764&lt;=DATEVALUE("9/30/20"&amp;RIGHT(CA$1,2))),NETWORKDAYS($T764,$U764,Holidays!$J$3:$J$937),
IF(AND($T764&lt;DATEVALUE("10/1/20"&amp;RIGHT(BZ$1,2)),$U764&lt;=DATEVALUE("9/30/20"&amp;RIGHT(CA$1,2))),NETWORKDAYS(DATEVALUE("10/1/20"&amp;RIGHT(BZ$1,2)),$U764,Holidays!$J$3:$J$937),
IF($T764&lt;DATEVALUE("10/1/20"&amp;RIGHT(BZ$1,2)),NETWORKDAYS(DATEVALUE("10/1/20"&amp;RIGHT(BZ$1,2)),DATEVALUE("9/30/20"&amp;RIGHT(CA$1,2)),Holidays!$J$3:$J$937),
IF($T764&gt;=DATEVALUE("10/1/20"&amp;RIGHT(BZ$1,2)),NETWORKDAYS($T764,DATEVALUE("9/30/20"&amp;RIGHT(CA$1,2)),Holidays!$J$3:$J$937),"")))),"")/(NETWORKDAYS($T764,$U764,Holidays!$J$3:$J$937)),0))</f>
        <v/>
      </c>
      <c r="CB764" s="87" t="str">
        <f>IF($Q764="","",IFERROR(IF(OR(AND($T764&gt;=DATEVALUE("10/1/20"&amp;RIGHT(CA$1,2)),$T764&lt;=DATEVALUE("9/30/20"&amp;RIGHT(CB$1,2))),AND($U764&gt;=DATEVALUE("10/1/20"&amp;RIGHT(CA$1,2)),$U764&lt;=DATEVALUE("9/30/20"&amp;RIGHT(CB$1,2))),AND($T764&lt;=DATEVALUE("10/1/20"&amp;RIGHT(CA$1,2)),$U764&gt;=DATEVALUE("9/30/20"&amp;RIGHT(CB$1,2)))),
IF(AND($T764&gt;=DATEVALUE("10/1/20"&amp;RIGHT(CA$1,2)),$U764&lt;=DATEVALUE("9/30/20"&amp;RIGHT(CB$1,2))),NETWORKDAYS($T764,$U764,Holidays!$J$3:$J$937),
IF(AND($T764&lt;DATEVALUE("10/1/20"&amp;RIGHT(CA$1,2)),$U764&lt;=DATEVALUE("9/30/20"&amp;RIGHT(CB$1,2))),NETWORKDAYS(DATEVALUE("10/1/20"&amp;RIGHT(CA$1,2)),$U764,Holidays!$J$3:$J$937),
IF($T764&lt;DATEVALUE("10/1/20"&amp;RIGHT(CA$1,2)),NETWORKDAYS(DATEVALUE("10/1/20"&amp;RIGHT(CA$1,2)),DATEVALUE("9/30/20"&amp;RIGHT(CB$1,2)),Holidays!$J$3:$J$937),
IF($T764&gt;=DATEVALUE("10/1/20"&amp;RIGHT(CA$1,2)),NETWORKDAYS($T764,DATEVALUE("9/30/20"&amp;RIGHT(CB$1,2)),Holidays!$J$3:$J$937),"")))),"")/(NETWORKDAYS($T764,$U764,Holidays!$J$3:$J$937)),0))</f>
        <v/>
      </c>
    </row>
    <row r="765" spans="1:80">
      <c r="A765" s="97"/>
      <c r="B765" s="98" t="str">
        <f ca="1">IF(NOT($A765=""),OFFSET('WBS Reference &amp; User Procedure'!$A$1,MATCH($A765,'WBS Reference &amp; User Procedure'!$A:$A,0)-1,1),"")</f>
        <v/>
      </c>
      <c r="D765" s="97"/>
      <c r="T765" s="104" t="str">
        <f>IF(NOT(Q765=""),IF(NOT($S765=""),$S765,#REF!),"")</f>
        <v/>
      </c>
      <c r="U765" s="104" t="str">
        <f>IF(NOT(Q765=""),WORKDAY(T765,Q765,Holidays!$J$3:$J$937),"")</f>
        <v/>
      </c>
      <c r="V765" s="104"/>
      <c r="W765" s="104"/>
      <c r="X765" s="101" t="str">
        <f t="shared" si="167"/>
        <v/>
      </c>
      <c r="AL765" s="87" t="str">
        <f t="shared" ca="1" si="164"/>
        <v/>
      </c>
      <c r="AN765" s="87" t="str">
        <f t="shared" ca="1" si="170"/>
        <v/>
      </c>
      <c r="AO765" s="87" t="str">
        <f t="shared" ca="1" si="170"/>
        <v/>
      </c>
      <c r="AP765" s="87" t="str">
        <f t="shared" ca="1" si="170"/>
        <v/>
      </c>
      <c r="AQ765" s="87" t="str">
        <f t="shared" ca="1" si="170"/>
        <v/>
      </c>
      <c r="AR765" s="87" t="str">
        <f t="shared" ca="1" si="170"/>
        <v/>
      </c>
      <c r="AS765" s="87" t="str">
        <f t="shared" ca="1" si="170"/>
        <v/>
      </c>
      <c r="AT765" s="87" t="str">
        <f t="shared" ca="1" si="170"/>
        <v/>
      </c>
      <c r="AU765" s="87" t="str">
        <f t="shared" ca="1" si="170"/>
        <v/>
      </c>
      <c r="AV765" s="87" t="str">
        <f t="shared" ca="1" si="170"/>
        <v/>
      </c>
      <c r="AW765" s="87" t="str">
        <f t="shared" ca="1" si="170"/>
        <v/>
      </c>
      <c r="AX765" s="87" t="str">
        <f t="shared" ca="1" si="171"/>
        <v/>
      </c>
      <c r="AY765" s="87" t="str">
        <f t="shared" ca="1" si="171"/>
        <v/>
      </c>
      <c r="AZ765" s="87" t="str">
        <f t="shared" ca="1" si="171"/>
        <v/>
      </c>
      <c r="BA765" s="87" t="str">
        <f t="shared" ca="1" si="171"/>
        <v/>
      </c>
      <c r="BB765" s="87" t="str">
        <f t="shared" ca="1" si="171"/>
        <v/>
      </c>
      <c r="BC765" s="87" t="str">
        <f t="shared" ca="1" si="171"/>
        <v/>
      </c>
      <c r="BD765" s="87" t="str">
        <f t="shared" ca="1" si="171"/>
        <v/>
      </c>
      <c r="BE765" s="87" t="str">
        <f t="shared" ca="1" si="171"/>
        <v/>
      </c>
      <c r="BF765" s="87" t="str">
        <f t="shared" ca="1" si="171"/>
        <v/>
      </c>
      <c r="BG765" s="87" t="str">
        <f t="shared" ca="1" si="171"/>
        <v/>
      </c>
      <c r="BI765" s="87" t="str">
        <f>IF($Q765="","",IFERROR(IF(OR(AND($T765&gt;=DATEVALUE("10/1/20"&amp;RIGHT(BH$1,2)),$T765&lt;=DATEVALUE("9/30/20"&amp;RIGHT(BI$1,2))),AND($U765&gt;=DATEVALUE("10/1/20"&amp;RIGHT(BH$1,2)),$U765&lt;=DATEVALUE("9/30/20"&amp;RIGHT(BI$1,2))),AND($T765&lt;=DATEVALUE("10/1/20"&amp;RIGHT(BH$1,2)),$U765&gt;=DATEVALUE("9/30/20"&amp;RIGHT(BI$1,2)))),
IF(AND($T765&gt;=DATEVALUE("10/1/20"&amp;RIGHT(BH$1,2)),$U765&lt;=DATEVALUE("9/30/20"&amp;RIGHT(BI$1,2))),NETWORKDAYS($T765,$U765,Holidays!$J$3:$J$937),
IF(AND($T765&lt;DATEVALUE("10/1/20"&amp;RIGHT(BH$1,2)),$U765&lt;=DATEVALUE("9/30/20"&amp;RIGHT(BI$1,2))),NETWORKDAYS(DATEVALUE("10/1/20"&amp;RIGHT(BH$1,2)),$U765,Holidays!$J$3:$J$937),
IF($T765&lt;DATEVALUE("10/1/20"&amp;RIGHT(BH$1,2)),NETWORKDAYS(DATEVALUE("10/1/20"&amp;RIGHT(BH$1,2)),DATEVALUE("9/30/20"&amp;RIGHT(BI$1,2)),Holidays!$J$3:$J$937),
IF($T765&gt;=DATEVALUE("10/1/20"&amp;RIGHT(BH$1,2)),NETWORKDAYS($T765,DATEVALUE("9/30/20"&amp;RIGHT(BI$1,2)),Holidays!$J$3:$J$937),"")))),"")/(NETWORKDAYS($T765,$U765,Holidays!$J$3:$J$937)),0))</f>
        <v/>
      </c>
      <c r="BJ765" s="87" t="str">
        <f>IF($Q765="","",IFERROR(IF(OR(AND($T765&gt;=DATEVALUE("10/1/20"&amp;RIGHT(BI$1,2)),$T765&lt;=DATEVALUE("9/30/20"&amp;RIGHT(BJ$1,2))),AND($U765&gt;=DATEVALUE("10/1/20"&amp;RIGHT(BI$1,2)),$U765&lt;=DATEVALUE("9/30/20"&amp;RIGHT(BJ$1,2))),AND($T765&lt;=DATEVALUE("10/1/20"&amp;RIGHT(BI$1,2)),$U765&gt;=DATEVALUE("9/30/20"&amp;RIGHT(BJ$1,2)))),
IF(AND($T765&gt;=DATEVALUE("10/1/20"&amp;RIGHT(BI$1,2)),$U765&lt;=DATEVALUE("9/30/20"&amp;RIGHT(BJ$1,2))),NETWORKDAYS($T765,$U765,Holidays!$J$3:$J$937),
IF(AND($T765&lt;DATEVALUE("10/1/20"&amp;RIGHT(BI$1,2)),$U765&lt;=DATEVALUE("9/30/20"&amp;RIGHT(BJ$1,2))),NETWORKDAYS(DATEVALUE("10/1/20"&amp;RIGHT(BI$1,2)),$U765,Holidays!$J$3:$J$937),
IF($T765&lt;DATEVALUE("10/1/20"&amp;RIGHT(BI$1,2)),NETWORKDAYS(DATEVALUE("10/1/20"&amp;RIGHT(BI$1,2)),DATEVALUE("9/30/20"&amp;RIGHT(BJ$1,2)),Holidays!$J$3:$J$937),
IF($T765&gt;=DATEVALUE("10/1/20"&amp;RIGHT(BI$1,2)),NETWORKDAYS($T765,DATEVALUE("9/30/20"&amp;RIGHT(BJ$1,2)),Holidays!$J$3:$J$937),"")))),"")/(NETWORKDAYS($T765,$U765,Holidays!$J$3:$J$937)),0))</f>
        <v/>
      </c>
      <c r="BK765" s="87" t="str">
        <f>IF($Q765="","",IFERROR(IF(OR(AND($T765&gt;=DATEVALUE("10/1/20"&amp;RIGHT(BJ$1,2)),$T765&lt;=DATEVALUE("9/30/20"&amp;RIGHT(BK$1,2))),AND($U765&gt;=DATEVALUE("10/1/20"&amp;RIGHT(BJ$1,2)),$U765&lt;=DATEVALUE("9/30/20"&amp;RIGHT(BK$1,2))),AND($T765&lt;=DATEVALUE("10/1/20"&amp;RIGHT(BJ$1,2)),$U765&gt;=DATEVALUE("9/30/20"&amp;RIGHT(BK$1,2)))),
IF(AND($T765&gt;=DATEVALUE("10/1/20"&amp;RIGHT(BJ$1,2)),$U765&lt;=DATEVALUE("9/30/20"&amp;RIGHT(BK$1,2))),NETWORKDAYS($T765,$U765,Holidays!$J$3:$J$937),
IF(AND($T765&lt;DATEVALUE("10/1/20"&amp;RIGHT(BJ$1,2)),$U765&lt;=DATEVALUE("9/30/20"&amp;RIGHT(BK$1,2))),NETWORKDAYS(DATEVALUE("10/1/20"&amp;RIGHT(BJ$1,2)),$U765,Holidays!$J$3:$J$937),
IF($T765&lt;DATEVALUE("10/1/20"&amp;RIGHT(BJ$1,2)),NETWORKDAYS(DATEVALUE("10/1/20"&amp;RIGHT(BJ$1,2)),DATEVALUE("9/30/20"&amp;RIGHT(BK$1,2)),Holidays!$J$3:$J$937),
IF($T765&gt;=DATEVALUE("10/1/20"&amp;RIGHT(BJ$1,2)),NETWORKDAYS($T765,DATEVALUE("9/30/20"&amp;RIGHT(BK$1,2)),Holidays!$J$3:$J$937),"")))),"")/(NETWORKDAYS($T765,$U765,Holidays!$J$3:$J$937)),0))</f>
        <v/>
      </c>
      <c r="BL765" s="87" t="str">
        <f>IF($Q765="","",IFERROR(IF(OR(AND($T765&gt;=DATEVALUE("10/1/20"&amp;RIGHT(BK$1,2)),$T765&lt;=DATEVALUE("9/30/20"&amp;RIGHT(BL$1,2))),AND($U765&gt;=DATEVALUE("10/1/20"&amp;RIGHT(BK$1,2)),$U765&lt;=DATEVALUE("9/30/20"&amp;RIGHT(BL$1,2))),AND($T765&lt;=DATEVALUE("10/1/20"&amp;RIGHT(BK$1,2)),$U765&gt;=DATEVALUE("9/30/20"&amp;RIGHT(BL$1,2)))),
IF(AND($T765&gt;=DATEVALUE("10/1/20"&amp;RIGHT(BK$1,2)),$U765&lt;=DATEVALUE("9/30/20"&amp;RIGHT(BL$1,2))),NETWORKDAYS($T765,$U765,Holidays!$J$3:$J$937),
IF(AND($T765&lt;DATEVALUE("10/1/20"&amp;RIGHT(BK$1,2)),$U765&lt;=DATEVALUE("9/30/20"&amp;RIGHT(BL$1,2))),NETWORKDAYS(DATEVALUE("10/1/20"&amp;RIGHT(BK$1,2)),$U765,Holidays!$J$3:$J$937),
IF($T765&lt;DATEVALUE("10/1/20"&amp;RIGHT(BK$1,2)),NETWORKDAYS(DATEVALUE("10/1/20"&amp;RIGHT(BK$1,2)),DATEVALUE("9/30/20"&amp;RIGHT(BL$1,2)),Holidays!$J$3:$J$937),
IF($T765&gt;=DATEVALUE("10/1/20"&amp;RIGHT(BK$1,2)),NETWORKDAYS($T765,DATEVALUE("9/30/20"&amp;RIGHT(BL$1,2)),Holidays!$J$3:$J$937),"")))),"")/(NETWORKDAYS($T765,$U765,Holidays!$J$3:$J$937)),0))</f>
        <v/>
      </c>
      <c r="BM765" s="87" t="str">
        <f>IF($Q765="","",IFERROR(IF(OR(AND($T765&gt;=DATEVALUE("10/1/20"&amp;RIGHT(BL$1,2)),$T765&lt;=DATEVALUE("9/30/20"&amp;RIGHT(BM$1,2))),AND($U765&gt;=DATEVALUE("10/1/20"&amp;RIGHT(BL$1,2)),$U765&lt;=DATEVALUE("9/30/20"&amp;RIGHT(BM$1,2))),AND($T765&lt;=DATEVALUE("10/1/20"&amp;RIGHT(BL$1,2)),$U765&gt;=DATEVALUE("9/30/20"&amp;RIGHT(BM$1,2)))),
IF(AND($T765&gt;=DATEVALUE("10/1/20"&amp;RIGHT(BL$1,2)),$U765&lt;=DATEVALUE("9/30/20"&amp;RIGHT(BM$1,2))),NETWORKDAYS($T765,$U765,Holidays!$J$3:$J$937),
IF(AND($T765&lt;DATEVALUE("10/1/20"&amp;RIGHT(BL$1,2)),$U765&lt;=DATEVALUE("9/30/20"&amp;RIGHT(BM$1,2))),NETWORKDAYS(DATEVALUE("10/1/20"&amp;RIGHT(BL$1,2)),$U765,Holidays!$J$3:$J$937),
IF($T765&lt;DATEVALUE("10/1/20"&amp;RIGHT(BL$1,2)),NETWORKDAYS(DATEVALUE("10/1/20"&amp;RIGHT(BL$1,2)),DATEVALUE("9/30/20"&amp;RIGHT(BM$1,2)),Holidays!$J$3:$J$937),
IF($T765&gt;=DATEVALUE("10/1/20"&amp;RIGHT(BL$1,2)),NETWORKDAYS($T765,DATEVALUE("9/30/20"&amp;RIGHT(BM$1,2)),Holidays!$J$3:$J$937),"")))),"")/(NETWORKDAYS($T765,$U765,Holidays!$J$3:$J$937)),0))</f>
        <v/>
      </c>
      <c r="BN765" s="87" t="str">
        <f>IF($Q765="","",IFERROR(IF(OR(AND($T765&gt;=DATEVALUE("10/1/20"&amp;RIGHT(BM$1,2)),$T765&lt;=DATEVALUE("9/30/20"&amp;RIGHT(BN$1,2))),AND($U765&gt;=DATEVALUE("10/1/20"&amp;RIGHT(BM$1,2)),$U765&lt;=DATEVALUE("9/30/20"&amp;RIGHT(BN$1,2))),AND($T765&lt;=DATEVALUE("10/1/20"&amp;RIGHT(BM$1,2)),$U765&gt;=DATEVALUE("9/30/20"&amp;RIGHT(BN$1,2)))),
IF(AND($T765&gt;=DATEVALUE("10/1/20"&amp;RIGHT(BM$1,2)),$U765&lt;=DATEVALUE("9/30/20"&amp;RIGHT(BN$1,2))),NETWORKDAYS($T765,$U765,Holidays!$J$3:$J$937),
IF(AND($T765&lt;DATEVALUE("10/1/20"&amp;RIGHT(BM$1,2)),$U765&lt;=DATEVALUE("9/30/20"&amp;RIGHT(BN$1,2))),NETWORKDAYS(DATEVALUE("10/1/20"&amp;RIGHT(BM$1,2)),$U765,Holidays!$J$3:$J$937),
IF($T765&lt;DATEVALUE("10/1/20"&amp;RIGHT(BM$1,2)),NETWORKDAYS(DATEVALUE("10/1/20"&amp;RIGHT(BM$1,2)),DATEVALUE("9/30/20"&amp;RIGHT(BN$1,2)),Holidays!$J$3:$J$937),
IF($T765&gt;=DATEVALUE("10/1/20"&amp;RIGHT(BM$1,2)),NETWORKDAYS($T765,DATEVALUE("9/30/20"&amp;RIGHT(BN$1,2)),Holidays!$J$3:$J$937),"")))),"")/(NETWORKDAYS($T765,$U765,Holidays!$J$3:$J$937)),0))</f>
        <v/>
      </c>
      <c r="BO765" s="87" t="str">
        <f>IF($Q765="","",IFERROR(IF(OR(AND($T765&gt;=DATEVALUE("10/1/20"&amp;RIGHT(BN$1,2)),$T765&lt;=DATEVALUE("9/30/20"&amp;RIGHT(BO$1,2))),AND($U765&gt;=DATEVALUE("10/1/20"&amp;RIGHT(BN$1,2)),$U765&lt;=DATEVALUE("9/30/20"&amp;RIGHT(BO$1,2))),AND($T765&lt;=DATEVALUE("10/1/20"&amp;RIGHT(BN$1,2)),$U765&gt;=DATEVALUE("9/30/20"&amp;RIGHT(BO$1,2)))),
IF(AND($T765&gt;=DATEVALUE("10/1/20"&amp;RIGHT(BN$1,2)),$U765&lt;=DATEVALUE("9/30/20"&amp;RIGHT(BO$1,2))),NETWORKDAYS($T765,$U765,Holidays!$J$3:$J$937),
IF(AND($T765&lt;DATEVALUE("10/1/20"&amp;RIGHT(BN$1,2)),$U765&lt;=DATEVALUE("9/30/20"&amp;RIGHT(BO$1,2))),NETWORKDAYS(DATEVALUE("10/1/20"&amp;RIGHT(BN$1,2)),$U765,Holidays!$J$3:$J$937),
IF($T765&lt;DATEVALUE("10/1/20"&amp;RIGHT(BN$1,2)),NETWORKDAYS(DATEVALUE("10/1/20"&amp;RIGHT(BN$1,2)),DATEVALUE("9/30/20"&amp;RIGHT(BO$1,2)),Holidays!$J$3:$J$937),
IF($T765&gt;=DATEVALUE("10/1/20"&amp;RIGHT(BN$1,2)),NETWORKDAYS($T765,DATEVALUE("9/30/20"&amp;RIGHT(BO$1,2)),Holidays!$J$3:$J$937),"")))),"")/(NETWORKDAYS($T765,$U765,Holidays!$J$3:$J$937)),0))</f>
        <v/>
      </c>
      <c r="BP765" s="87" t="str">
        <f>IF($Q765="","",IFERROR(IF(OR(AND($T765&gt;=DATEVALUE("10/1/20"&amp;RIGHT(BO$1,2)),$T765&lt;=DATEVALUE("9/30/20"&amp;RIGHT(BP$1,2))),AND($U765&gt;=DATEVALUE("10/1/20"&amp;RIGHT(BO$1,2)),$U765&lt;=DATEVALUE("9/30/20"&amp;RIGHT(BP$1,2))),AND($T765&lt;=DATEVALUE("10/1/20"&amp;RIGHT(BO$1,2)),$U765&gt;=DATEVALUE("9/30/20"&amp;RIGHT(BP$1,2)))),
IF(AND($T765&gt;=DATEVALUE("10/1/20"&amp;RIGHT(BO$1,2)),$U765&lt;=DATEVALUE("9/30/20"&amp;RIGHT(BP$1,2))),NETWORKDAYS($T765,$U765,Holidays!$J$3:$J$937),
IF(AND($T765&lt;DATEVALUE("10/1/20"&amp;RIGHT(BO$1,2)),$U765&lt;=DATEVALUE("9/30/20"&amp;RIGHT(BP$1,2))),NETWORKDAYS(DATEVALUE("10/1/20"&amp;RIGHT(BO$1,2)),$U765,Holidays!$J$3:$J$937),
IF($T765&lt;DATEVALUE("10/1/20"&amp;RIGHT(BO$1,2)),NETWORKDAYS(DATEVALUE("10/1/20"&amp;RIGHT(BO$1,2)),DATEVALUE("9/30/20"&amp;RIGHT(BP$1,2)),Holidays!$J$3:$J$937),
IF($T765&gt;=DATEVALUE("10/1/20"&amp;RIGHT(BO$1,2)),NETWORKDAYS($T765,DATEVALUE("9/30/20"&amp;RIGHT(BP$1,2)),Holidays!$J$3:$J$937),"")))),"")/(NETWORKDAYS($T765,$U765,Holidays!$J$3:$J$937)),0))</f>
        <v/>
      </c>
      <c r="BQ765" s="87" t="str">
        <f>IF($Q765="","",IFERROR(IF(OR(AND($T765&gt;=DATEVALUE("10/1/20"&amp;RIGHT(BP$1,2)),$T765&lt;=DATEVALUE("9/30/20"&amp;RIGHT(BQ$1,2))),AND($U765&gt;=DATEVALUE("10/1/20"&amp;RIGHT(BP$1,2)),$U765&lt;=DATEVALUE("9/30/20"&amp;RIGHT(BQ$1,2))),AND($T765&lt;=DATEVALUE("10/1/20"&amp;RIGHT(BP$1,2)),$U765&gt;=DATEVALUE("9/30/20"&amp;RIGHT(BQ$1,2)))),
IF(AND($T765&gt;=DATEVALUE("10/1/20"&amp;RIGHT(BP$1,2)),$U765&lt;=DATEVALUE("9/30/20"&amp;RIGHT(BQ$1,2))),NETWORKDAYS($T765,$U765,Holidays!$J$3:$J$937),
IF(AND($T765&lt;DATEVALUE("10/1/20"&amp;RIGHT(BP$1,2)),$U765&lt;=DATEVALUE("9/30/20"&amp;RIGHT(BQ$1,2))),NETWORKDAYS(DATEVALUE("10/1/20"&amp;RIGHT(BP$1,2)),$U765,Holidays!$J$3:$J$937),
IF($T765&lt;DATEVALUE("10/1/20"&amp;RIGHT(BP$1,2)),NETWORKDAYS(DATEVALUE("10/1/20"&amp;RIGHT(BP$1,2)),DATEVALUE("9/30/20"&amp;RIGHT(BQ$1,2)),Holidays!$J$3:$J$937),
IF($T765&gt;=DATEVALUE("10/1/20"&amp;RIGHT(BP$1,2)),NETWORKDAYS($T765,DATEVALUE("9/30/20"&amp;RIGHT(BQ$1,2)),Holidays!$J$3:$J$937),"")))),"")/(NETWORKDAYS($T765,$U765,Holidays!$J$3:$J$937)),0))</f>
        <v/>
      </c>
      <c r="BR765" s="87" t="str">
        <f>IF($Q765="","",IFERROR(IF(OR(AND($T765&gt;=DATEVALUE("10/1/20"&amp;RIGHT(BQ$1,2)),$T765&lt;=DATEVALUE("9/30/20"&amp;RIGHT(BR$1,2))),AND($U765&gt;=DATEVALUE("10/1/20"&amp;RIGHT(BQ$1,2)),$U765&lt;=DATEVALUE("9/30/20"&amp;RIGHT(BR$1,2))),AND($T765&lt;=DATEVALUE("10/1/20"&amp;RIGHT(BQ$1,2)),$U765&gt;=DATEVALUE("9/30/20"&amp;RIGHT(BR$1,2)))),
IF(AND($T765&gt;=DATEVALUE("10/1/20"&amp;RIGHT(BQ$1,2)),$U765&lt;=DATEVALUE("9/30/20"&amp;RIGHT(BR$1,2))),NETWORKDAYS($T765,$U765,Holidays!$J$3:$J$937),
IF(AND($T765&lt;DATEVALUE("10/1/20"&amp;RIGHT(BQ$1,2)),$U765&lt;=DATEVALUE("9/30/20"&amp;RIGHT(BR$1,2))),NETWORKDAYS(DATEVALUE("10/1/20"&amp;RIGHT(BQ$1,2)),$U765,Holidays!$J$3:$J$937),
IF($T765&lt;DATEVALUE("10/1/20"&amp;RIGHT(BQ$1,2)),NETWORKDAYS(DATEVALUE("10/1/20"&amp;RIGHT(BQ$1,2)),DATEVALUE("9/30/20"&amp;RIGHT(BR$1,2)),Holidays!$J$3:$J$937),
IF($T765&gt;=DATEVALUE("10/1/20"&amp;RIGHT(BQ$1,2)),NETWORKDAYS($T765,DATEVALUE("9/30/20"&amp;RIGHT(BR$1,2)),Holidays!$J$3:$J$937),"")))),"")/(NETWORKDAYS($T765,$U765,Holidays!$J$3:$J$937)),0))</f>
        <v/>
      </c>
      <c r="BS765" s="87" t="str">
        <f>IF($Q765="","",IFERROR(IF(OR(AND($T765&gt;=DATEVALUE("10/1/20"&amp;RIGHT(BR$1,2)),$T765&lt;=DATEVALUE("9/30/20"&amp;RIGHT(BS$1,2))),AND($U765&gt;=DATEVALUE("10/1/20"&amp;RIGHT(BR$1,2)),$U765&lt;=DATEVALUE("9/30/20"&amp;RIGHT(BS$1,2))),AND($T765&lt;=DATEVALUE("10/1/20"&amp;RIGHT(BR$1,2)),$U765&gt;=DATEVALUE("9/30/20"&amp;RIGHT(BS$1,2)))),
IF(AND($T765&gt;=DATEVALUE("10/1/20"&amp;RIGHT(BR$1,2)),$U765&lt;=DATEVALUE("9/30/20"&amp;RIGHT(BS$1,2))),NETWORKDAYS($T765,$U765,Holidays!$J$3:$J$937),
IF(AND($T765&lt;DATEVALUE("10/1/20"&amp;RIGHT(BR$1,2)),$U765&lt;=DATEVALUE("9/30/20"&amp;RIGHT(BS$1,2))),NETWORKDAYS(DATEVALUE("10/1/20"&amp;RIGHT(BR$1,2)),$U765,Holidays!$J$3:$J$937),
IF($T765&lt;DATEVALUE("10/1/20"&amp;RIGHT(BR$1,2)),NETWORKDAYS(DATEVALUE("10/1/20"&amp;RIGHT(BR$1,2)),DATEVALUE("9/30/20"&amp;RIGHT(BS$1,2)),Holidays!$J$3:$J$937),
IF($T765&gt;=DATEVALUE("10/1/20"&amp;RIGHT(BR$1,2)),NETWORKDAYS($T765,DATEVALUE("9/30/20"&amp;RIGHT(BS$1,2)),Holidays!$J$3:$J$937),"")))),"")/(NETWORKDAYS($T765,$U765,Holidays!$J$3:$J$937)),0))</f>
        <v/>
      </c>
      <c r="BT765" s="87" t="str">
        <f>IF($Q765="","",IFERROR(IF(OR(AND($T765&gt;=DATEVALUE("10/1/20"&amp;RIGHT(BS$1,2)),$T765&lt;=DATEVALUE("9/30/20"&amp;RIGHT(BT$1,2))),AND($U765&gt;=DATEVALUE("10/1/20"&amp;RIGHT(BS$1,2)),$U765&lt;=DATEVALUE("9/30/20"&amp;RIGHT(BT$1,2))),AND($T765&lt;=DATEVALUE("10/1/20"&amp;RIGHT(BS$1,2)),$U765&gt;=DATEVALUE("9/30/20"&amp;RIGHT(BT$1,2)))),
IF(AND($T765&gt;=DATEVALUE("10/1/20"&amp;RIGHT(BS$1,2)),$U765&lt;=DATEVALUE("9/30/20"&amp;RIGHT(BT$1,2))),NETWORKDAYS($T765,$U765,Holidays!$J$3:$J$937),
IF(AND($T765&lt;DATEVALUE("10/1/20"&amp;RIGHT(BS$1,2)),$U765&lt;=DATEVALUE("9/30/20"&amp;RIGHT(BT$1,2))),NETWORKDAYS(DATEVALUE("10/1/20"&amp;RIGHT(BS$1,2)),$U765,Holidays!$J$3:$J$937),
IF($T765&lt;DATEVALUE("10/1/20"&amp;RIGHT(BS$1,2)),NETWORKDAYS(DATEVALUE("10/1/20"&amp;RIGHT(BS$1,2)),DATEVALUE("9/30/20"&amp;RIGHT(BT$1,2)),Holidays!$J$3:$J$937),
IF($T765&gt;=DATEVALUE("10/1/20"&amp;RIGHT(BS$1,2)),NETWORKDAYS($T765,DATEVALUE("9/30/20"&amp;RIGHT(BT$1,2)),Holidays!$J$3:$J$937),"")))),"")/(NETWORKDAYS($T765,$U765,Holidays!$J$3:$J$937)),0))</f>
        <v/>
      </c>
      <c r="BU765" s="87" t="str">
        <f>IF($Q765="","",IFERROR(IF(OR(AND($T765&gt;=DATEVALUE("10/1/20"&amp;RIGHT(BT$1,2)),$T765&lt;=DATEVALUE("9/30/20"&amp;RIGHT(BU$1,2))),AND($U765&gt;=DATEVALUE("10/1/20"&amp;RIGHT(BT$1,2)),$U765&lt;=DATEVALUE("9/30/20"&amp;RIGHT(BU$1,2))),AND($T765&lt;=DATEVALUE("10/1/20"&amp;RIGHT(BT$1,2)),$U765&gt;=DATEVALUE("9/30/20"&amp;RIGHT(BU$1,2)))),
IF(AND($T765&gt;=DATEVALUE("10/1/20"&amp;RIGHT(BT$1,2)),$U765&lt;=DATEVALUE("9/30/20"&amp;RIGHT(BU$1,2))),NETWORKDAYS($T765,$U765,Holidays!$J$3:$J$937),
IF(AND($T765&lt;DATEVALUE("10/1/20"&amp;RIGHT(BT$1,2)),$U765&lt;=DATEVALUE("9/30/20"&amp;RIGHT(BU$1,2))),NETWORKDAYS(DATEVALUE("10/1/20"&amp;RIGHT(BT$1,2)),$U765,Holidays!$J$3:$J$937),
IF($T765&lt;DATEVALUE("10/1/20"&amp;RIGHT(BT$1,2)),NETWORKDAYS(DATEVALUE("10/1/20"&amp;RIGHT(BT$1,2)),DATEVALUE("9/30/20"&amp;RIGHT(BU$1,2)),Holidays!$J$3:$J$937),
IF($T765&gt;=DATEVALUE("10/1/20"&amp;RIGHT(BT$1,2)),NETWORKDAYS($T765,DATEVALUE("9/30/20"&amp;RIGHT(BU$1,2)),Holidays!$J$3:$J$937),"")))),"")/(NETWORKDAYS($T765,$U765,Holidays!$J$3:$J$937)),0))</f>
        <v/>
      </c>
      <c r="BV765" s="87" t="str">
        <f>IF($Q765="","",IFERROR(IF(OR(AND($T765&gt;=DATEVALUE("10/1/20"&amp;RIGHT(BU$1,2)),$T765&lt;=DATEVALUE("9/30/20"&amp;RIGHT(BV$1,2))),AND($U765&gt;=DATEVALUE("10/1/20"&amp;RIGHT(BU$1,2)),$U765&lt;=DATEVALUE("9/30/20"&amp;RIGHT(BV$1,2))),AND($T765&lt;=DATEVALUE("10/1/20"&amp;RIGHT(BU$1,2)),$U765&gt;=DATEVALUE("9/30/20"&amp;RIGHT(BV$1,2)))),
IF(AND($T765&gt;=DATEVALUE("10/1/20"&amp;RIGHT(BU$1,2)),$U765&lt;=DATEVALUE("9/30/20"&amp;RIGHT(BV$1,2))),NETWORKDAYS($T765,$U765,Holidays!$J$3:$J$937),
IF(AND($T765&lt;DATEVALUE("10/1/20"&amp;RIGHT(BU$1,2)),$U765&lt;=DATEVALUE("9/30/20"&amp;RIGHT(BV$1,2))),NETWORKDAYS(DATEVALUE("10/1/20"&amp;RIGHT(BU$1,2)),$U765,Holidays!$J$3:$J$937),
IF($T765&lt;DATEVALUE("10/1/20"&amp;RIGHT(BU$1,2)),NETWORKDAYS(DATEVALUE("10/1/20"&amp;RIGHT(BU$1,2)),DATEVALUE("9/30/20"&amp;RIGHT(BV$1,2)),Holidays!$J$3:$J$937),
IF($T765&gt;=DATEVALUE("10/1/20"&amp;RIGHT(BU$1,2)),NETWORKDAYS($T765,DATEVALUE("9/30/20"&amp;RIGHT(BV$1,2)),Holidays!$J$3:$J$937),"")))),"")/(NETWORKDAYS($T765,$U765,Holidays!$J$3:$J$937)),0))</f>
        <v/>
      </c>
      <c r="BW765" s="87" t="str">
        <f>IF($Q765="","",IFERROR(IF(OR(AND($T765&gt;=DATEVALUE("10/1/20"&amp;RIGHT(BV$1,2)),$T765&lt;=DATEVALUE("9/30/20"&amp;RIGHT(BW$1,2))),AND($U765&gt;=DATEVALUE("10/1/20"&amp;RIGHT(BV$1,2)),$U765&lt;=DATEVALUE("9/30/20"&amp;RIGHT(BW$1,2))),AND($T765&lt;=DATEVALUE("10/1/20"&amp;RIGHT(BV$1,2)),$U765&gt;=DATEVALUE("9/30/20"&amp;RIGHT(BW$1,2)))),
IF(AND($T765&gt;=DATEVALUE("10/1/20"&amp;RIGHT(BV$1,2)),$U765&lt;=DATEVALUE("9/30/20"&amp;RIGHT(BW$1,2))),NETWORKDAYS($T765,$U765,Holidays!$J$3:$J$937),
IF(AND($T765&lt;DATEVALUE("10/1/20"&amp;RIGHT(BV$1,2)),$U765&lt;=DATEVALUE("9/30/20"&amp;RIGHT(BW$1,2))),NETWORKDAYS(DATEVALUE("10/1/20"&amp;RIGHT(BV$1,2)),$U765,Holidays!$J$3:$J$937),
IF($T765&lt;DATEVALUE("10/1/20"&amp;RIGHT(BV$1,2)),NETWORKDAYS(DATEVALUE("10/1/20"&amp;RIGHT(BV$1,2)),DATEVALUE("9/30/20"&amp;RIGHT(BW$1,2)),Holidays!$J$3:$J$937),
IF($T765&gt;=DATEVALUE("10/1/20"&amp;RIGHT(BV$1,2)),NETWORKDAYS($T765,DATEVALUE("9/30/20"&amp;RIGHT(BW$1,2)),Holidays!$J$3:$J$937),"")))),"")/(NETWORKDAYS($T765,$U765,Holidays!$J$3:$J$937)),0))</f>
        <v/>
      </c>
      <c r="BX765" s="87" t="str">
        <f>IF($Q765="","",IFERROR(IF(OR(AND($T765&gt;=DATEVALUE("10/1/20"&amp;RIGHT(BW$1,2)),$T765&lt;=DATEVALUE("9/30/20"&amp;RIGHT(BX$1,2))),AND($U765&gt;=DATEVALUE("10/1/20"&amp;RIGHT(BW$1,2)),$U765&lt;=DATEVALUE("9/30/20"&amp;RIGHT(BX$1,2))),AND($T765&lt;=DATEVALUE("10/1/20"&amp;RIGHT(BW$1,2)),$U765&gt;=DATEVALUE("9/30/20"&amp;RIGHT(BX$1,2)))),
IF(AND($T765&gt;=DATEVALUE("10/1/20"&amp;RIGHT(BW$1,2)),$U765&lt;=DATEVALUE("9/30/20"&amp;RIGHT(BX$1,2))),NETWORKDAYS($T765,$U765,Holidays!$J$3:$J$937),
IF(AND($T765&lt;DATEVALUE("10/1/20"&amp;RIGHT(BW$1,2)),$U765&lt;=DATEVALUE("9/30/20"&amp;RIGHT(BX$1,2))),NETWORKDAYS(DATEVALUE("10/1/20"&amp;RIGHT(BW$1,2)),$U765,Holidays!$J$3:$J$937),
IF($T765&lt;DATEVALUE("10/1/20"&amp;RIGHT(BW$1,2)),NETWORKDAYS(DATEVALUE("10/1/20"&amp;RIGHT(BW$1,2)),DATEVALUE("9/30/20"&amp;RIGHT(BX$1,2)),Holidays!$J$3:$J$937),
IF($T765&gt;=DATEVALUE("10/1/20"&amp;RIGHT(BW$1,2)),NETWORKDAYS($T765,DATEVALUE("9/30/20"&amp;RIGHT(BX$1,2)),Holidays!$J$3:$J$937),"")))),"")/(NETWORKDAYS($T765,$U765,Holidays!$J$3:$J$937)),0))</f>
        <v/>
      </c>
      <c r="BY765" s="87" t="str">
        <f>IF($Q765="","",IFERROR(IF(OR(AND($T765&gt;=DATEVALUE("10/1/20"&amp;RIGHT(BX$1,2)),$T765&lt;=DATEVALUE("9/30/20"&amp;RIGHT(BY$1,2))),AND($U765&gt;=DATEVALUE("10/1/20"&amp;RIGHT(BX$1,2)),$U765&lt;=DATEVALUE("9/30/20"&amp;RIGHT(BY$1,2))),AND($T765&lt;=DATEVALUE("10/1/20"&amp;RIGHT(BX$1,2)),$U765&gt;=DATEVALUE("9/30/20"&amp;RIGHT(BY$1,2)))),
IF(AND($T765&gt;=DATEVALUE("10/1/20"&amp;RIGHT(BX$1,2)),$U765&lt;=DATEVALUE("9/30/20"&amp;RIGHT(BY$1,2))),NETWORKDAYS($T765,$U765,Holidays!$J$3:$J$937),
IF(AND($T765&lt;DATEVALUE("10/1/20"&amp;RIGHT(BX$1,2)),$U765&lt;=DATEVALUE("9/30/20"&amp;RIGHT(BY$1,2))),NETWORKDAYS(DATEVALUE("10/1/20"&amp;RIGHT(BX$1,2)),$U765,Holidays!$J$3:$J$937),
IF($T765&lt;DATEVALUE("10/1/20"&amp;RIGHT(BX$1,2)),NETWORKDAYS(DATEVALUE("10/1/20"&amp;RIGHT(BX$1,2)),DATEVALUE("9/30/20"&amp;RIGHT(BY$1,2)),Holidays!$J$3:$J$937),
IF($T765&gt;=DATEVALUE("10/1/20"&amp;RIGHT(BX$1,2)),NETWORKDAYS($T765,DATEVALUE("9/30/20"&amp;RIGHT(BY$1,2)),Holidays!$J$3:$J$937),"")))),"")/(NETWORKDAYS($T765,$U765,Holidays!$J$3:$J$937)),0))</f>
        <v/>
      </c>
      <c r="BZ765" s="87" t="str">
        <f>IF($Q765="","",IFERROR(IF(OR(AND($T765&gt;=DATEVALUE("10/1/20"&amp;RIGHT(BY$1,2)),$T765&lt;=DATEVALUE("9/30/20"&amp;RIGHT(BZ$1,2))),AND($U765&gt;=DATEVALUE("10/1/20"&amp;RIGHT(BY$1,2)),$U765&lt;=DATEVALUE("9/30/20"&amp;RIGHT(BZ$1,2))),AND($T765&lt;=DATEVALUE("10/1/20"&amp;RIGHT(BY$1,2)),$U765&gt;=DATEVALUE("9/30/20"&amp;RIGHT(BZ$1,2)))),
IF(AND($T765&gt;=DATEVALUE("10/1/20"&amp;RIGHT(BY$1,2)),$U765&lt;=DATEVALUE("9/30/20"&amp;RIGHT(BZ$1,2))),NETWORKDAYS($T765,$U765,Holidays!$J$3:$J$937),
IF(AND($T765&lt;DATEVALUE("10/1/20"&amp;RIGHT(BY$1,2)),$U765&lt;=DATEVALUE("9/30/20"&amp;RIGHT(BZ$1,2))),NETWORKDAYS(DATEVALUE("10/1/20"&amp;RIGHT(BY$1,2)),$U765,Holidays!$J$3:$J$937),
IF($T765&lt;DATEVALUE("10/1/20"&amp;RIGHT(BY$1,2)),NETWORKDAYS(DATEVALUE("10/1/20"&amp;RIGHT(BY$1,2)),DATEVALUE("9/30/20"&amp;RIGHT(BZ$1,2)),Holidays!$J$3:$J$937),
IF($T765&gt;=DATEVALUE("10/1/20"&amp;RIGHT(BY$1,2)),NETWORKDAYS($T765,DATEVALUE("9/30/20"&amp;RIGHT(BZ$1,2)),Holidays!$J$3:$J$937),"")))),"")/(NETWORKDAYS($T765,$U765,Holidays!$J$3:$J$937)),0))</f>
        <v/>
      </c>
      <c r="CA765" s="87" t="str">
        <f>IF($Q765="","",IFERROR(IF(OR(AND($T765&gt;=DATEVALUE("10/1/20"&amp;RIGHT(BZ$1,2)),$T765&lt;=DATEVALUE("9/30/20"&amp;RIGHT(CA$1,2))),AND($U765&gt;=DATEVALUE("10/1/20"&amp;RIGHT(BZ$1,2)),$U765&lt;=DATEVALUE("9/30/20"&amp;RIGHT(CA$1,2))),AND($T765&lt;=DATEVALUE("10/1/20"&amp;RIGHT(BZ$1,2)),$U765&gt;=DATEVALUE("9/30/20"&amp;RIGHT(CA$1,2)))),
IF(AND($T765&gt;=DATEVALUE("10/1/20"&amp;RIGHT(BZ$1,2)),$U765&lt;=DATEVALUE("9/30/20"&amp;RIGHT(CA$1,2))),NETWORKDAYS($T765,$U765,Holidays!$J$3:$J$937),
IF(AND($T765&lt;DATEVALUE("10/1/20"&amp;RIGHT(BZ$1,2)),$U765&lt;=DATEVALUE("9/30/20"&amp;RIGHT(CA$1,2))),NETWORKDAYS(DATEVALUE("10/1/20"&amp;RIGHT(BZ$1,2)),$U765,Holidays!$J$3:$J$937),
IF($T765&lt;DATEVALUE("10/1/20"&amp;RIGHT(BZ$1,2)),NETWORKDAYS(DATEVALUE("10/1/20"&amp;RIGHT(BZ$1,2)),DATEVALUE("9/30/20"&amp;RIGHT(CA$1,2)),Holidays!$J$3:$J$937),
IF($T765&gt;=DATEVALUE("10/1/20"&amp;RIGHT(BZ$1,2)),NETWORKDAYS($T765,DATEVALUE("9/30/20"&amp;RIGHT(CA$1,2)),Holidays!$J$3:$J$937),"")))),"")/(NETWORKDAYS($T765,$U765,Holidays!$J$3:$J$937)),0))</f>
        <v/>
      </c>
      <c r="CB765" s="87" t="str">
        <f>IF($Q765="","",IFERROR(IF(OR(AND($T765&gt;=DATEVALUE("10/1/20"&amp;RIGHT(CA$1,2)),$T765&lt;=DATEVALUE("9/30/20"&amp;RIGHT(CB$1,2))),AND($U765&gt;=DATEVALUE("10/1/20"&amp;RIGHT(CA$1,2)),$U765&lt;=DATEVALUE("9/30/20"&amp;RIGHT(CB$1,2))),AND($T765&lt;=DATEVALUE("10/1/20"&amp;RIGHT(CA$1,2)),$U765&gt;=DATEVALUE("9/30/20"&amp;RIGHT(CB$1,2)))),
IF(AND($T765&gt;=DATEVALUE("10/1/20"&amp;RIGHT(CA$1,2)),$U765&lt;=DATEVALUE("9/30/20"&amp;RIGHT(CB$1,2))),NETWORKDAYS($T765,$U765,Holidays!$J$3:$J$937),
IF(AND($T765&lt;DATEVALUE("10/1/20"&amp;RIGHT(CA$1,2)),$U765&lt;=DATEVALUE("9/30/20"&amp;RIGHT(CB$1,2))),NETWORKDAYS(DATEVALUE("10/1/20"&amp;RIGHT(CA$1,2)),$U765,Holidays!$J$3:$J$937),
IF($T765&lt;DATEVALUE("10/1/20"&amp;RIGHT(CA$1,2)),NETWORKDAYS(DATEVALUE("10/1/20"&amp;RIGHT(CA$1,2)),DATEVALUE("9/30/20"&amp;RIGHT(CB$1,2)),Holidays!$J$3:$J$937),
IF($T765&gt;=DATEVALUE("10/1/20"&amp;RIGHT(CA$1,2)),NETWORKDAYS($T765,DATEVALUE("9/30/20"&amp;RIGHT(CB$1,2)),Holidays!$J$3:$J$937),"")))),"")/(NETWORKDAYS($T765,$U765,Holidays!$J$3:$J$937)),0))</f>
        <v/>
      </c>
    </row>
    <row r="766" spans="1:80">
      <c r="A766" s="97"/>
      <c r="B766" s="98" t="str">
        <f ca="1">IF(NOT($A766=""),OFFSET('WBS Reference &amp; User Procedure'!$A$1,MATCH($A766,'WBS Reference &amp; User Procedure'!$A:$A,0)-1,1),"")</f>
        <v/>
      </c>
      <c r="D766" s="97"/>
      <c r="T766" s="104" t="str">
        <f>IF(NOT(Q766=""),IF(NOT($S766=""),$S766,#REF!),"")</f>
        <v/>
      </c>
      <c r="U766" s="104" t="str">
        <f>IF(NOT(Q766=""),WORKDAY(T766,Q766,Holidays!$J$3:$J$937),"")</f>
        <v/>
      </c>
      <c r="V766" s="104"/>
      <c r="W766" s="104"/>
      <c r="X766" s="101" t="str">
        <f t="shared" si="167"/>
        <v/>
      </c>
      <c r="AL766" s="87" t="str">
        <f t="shared" ca="1" si="164"/>
        <v/>
      </c>
      <c r="AN766" s="87" t="str">
        <f t="shared" ref="AN766:AW775" ca="1" si="172">IF($Q766="","",IFERROR(OFFSET(INDIRECT("'"&amp;KEY_RESOURCE_STRUCTURE_TAB&amp;"'!"&amp;KEY_RATE_SET_INDEX&amp;""),$AL766-1,COLUMN()-34),0))</f>
        <v/>
      </c>
      <c r="AO766" s="87" t="str">
        <f t="shared" ca="1" si="172"/>
        <v/>
      </c>
      <c r="AP766" s="87" t="str">
        <f t="shared" ca="1" si="172"/>
        <v/>
      </c>
      <c r="AQ766" s="87" t="str">
        <f t="shared" ca="1" si="172"/>
        <v/>
      </c>
      <c r="AR766" s="87" t="str">
        <f t="shared" ca="1" si="172"/>
        <v/>
      </c>
      <c r="AS766" s="87" t="str">
        <f t="shared" ca="1" si="172"/>
        <v/>
      </c>
      <c r="AT766" s="87" t="str">
        <f t="shared" ca="1" si="172"/>
        <v/>
      </c>
      <c r="AU766" s="87" t="str">
        <f t="shared" ca="1" si="172"/>
        <v/>
      </c>
      <c r="AV766" s="87" t="str">
        <f t="shared" ca="1" si="172"/>
        <v/>
      </c>
      <c r="AW766" s="87" t="str">
        <f t="shared" ca="1" si="172"/>
        <v/>
      </c>
      <c r="AX766" s="87" t="str">
        <f t="shared" ref="AX766:BG775" ca="1" si="173">IF($Q766="","",IFERROR(OFFSET(INDIRECT("'"&amp;KEY_RESOURCE_STRUCTURE_TAB&amp;"'!"&amp;KEY_RATE_SET_INDEX&amp;""),$AL766-1,COLUMN()-34),0))</f>
        <v/>
      </c>
      <c r="AY766" s="87" t="str">
        <f t="shared" ca="1" si="173"/>
        <v/>
      </c>
      <c r="AZ766" s="87" t="str">
        <f t="shared" ca="1" si="173"/>
        <v/>
      </c>
      <c r="BA766" s="87" t="str">
        <f t="shared" ca="1" si="173"/>
        <v/>
      </c>
      <c r="BB766" s="87" t="str">
        <f t="shared" ca="1" si="173"/>
        <v/>
      </c>
      <c r="BC766" s="87" t="str">
        <f t="shared" ca="1" si="173"/>
        <v/>
      </c>
      <c r="BD766" s="87" t="str">
        <f t="shared" ca="1" si="173"/>
        <v/>
      </c>
      <c r="BE766" s="87" t="str">
        <f t="shared" ca="1" si="173"/>
        <v/>
      </c>
      <c r="BF766" s="87" t="str">
        <f t="shared" ca="1" si="173"/>
        <v/>
      </c>
      <c r="BG766" s="87" t="str">
        <f t="shared" ca="1" si="173"/>
        <v/>
      </c>
      <c r="BI766" s="87" t="str">
        <f>IF($Q766="","",IFERROR(IF(OR(AND($T766&gt;=DATEVALUE("10/1/20"&amp;RIGHT(BH$1,2)),$T766&lt;=DATEVALUE("9/30/20"&amp;RIGHT(BI$1,2))),AND($U766&gt;=DATEVALUE("10/1/20"&amp;RIGHT(BH$1,2)),$U766&lt;=DATEVALUE("9/30/20"&amp;RIGHT(BI$1,2))),AND($T766&lt;=DATEVALUE("10/1/20"&amp;RIGHT(BH$1,2)),$U766&gt;=DATEVALUE("9/30/20"&amp;RIGHT(BI$1,2)))),
IF(AND($T766&gt;=DATEVALUE("10/1/20"&amp;RIGHT(BH$1,2)),$U766&lt;=DATEVALUE("9/30/20"&amp;RIGHT(BI$1,2))),NETWORKDAYS($T766,$U766,Holidays!$J$3:$J$937),
IF(AND($T766&lt;DATEVALUE("10/1/20"&amp;RIGHT(BH$1,2)),$U766&lt;=DATEVALUE("9/30/20"&amp;RIGHT(BI$1,2))),NETWORKDAYS(DATEVALUE("10/1/20"&amp;RIGHT(BH$1,2)),$U766,Holidays!$J$3:$J$937),
IF($T766&lt;DATEVALUE("10/1/20"&amp;RIGHT(BH$1,2)),NETWORKDAYS(DATEVALUE("10/1/20"&amp;RIGHT(BH$1,2)),DATEVALUE("9/30/20"&amp;RIGHT(BI$1,2)),Holidays!$J$3:$J$937),
IF($T766&gt;=DATEVALUE("10/1/20"&amp;RIGHT(BH$1,2)),NETWORKDAYS($T766,DATEVALUE("9/30/20"&amp;RIGHT(BI$1,2)),Holidays!$J$3:$J$937),"")))),"")/(NETWORKDAYS($T766,$U766,Holidays!$J$3:$J$937)),0))</f>
        <v/>
      </c>
      <c r="BJ766" s="87" t="str">
        <f>IF($Q766="","",IFERROR(IF(OR(AND($T766&gt;=DATEVALUE("10/1/20"&amp;RIGHT(BI$1,2)),$T766&lt;=DATEVALUE("9/30/20"&amp;RIGHT(BJ$1,2))),AND($U766&gt;=DATEVALUE("10/1/20"&amp;RIGHT(BI$1,2)),$U766&lt;=DATEVALUE("9/30/20"&amp;RIGHT(BJ$1,2))),AND($T766&lt;=DATEVALUE("10/1/20"&amp;RIGHT(BI$1,2)),$U766&gt;=DATEVALUE("9/30/20"&amp;RIGHT(BJ$1,2)))),
IF(AND($T766&gt;=DATEVALUE("10/1/20"&amp;RIGHT(BI$1,2)),$U766&lt;=DATEVALUE("9/30/20"&amp;RIGHT(BJ$1,2))),NETWORKDAYS($T766,$U766,Holidays!$J$3:$J$937),
IF(AND($T766&lt;DATEVALUE("10/1/20"&amp;RIGHT(BI$1,2)),$U766&lt;=DATEVALUE("9/30/20"&amp;RIGHT(BJ$1,2))),NETWORKDAYS(DATEVALUE("10/1/20"&amp;RIGHT(BI$1,2)),$U766,Holidays!$J$3:$J$937),
IF($T766&lt;DATEVALUE("10/1/20"&amp;RIGHT(BI$1,2)),NETWORKDAYS(DATEVALUE("10/1/20"&amp;RIGHT(BI$1,2)),DATEVALUE("9/30/20"&amp;RIGHT(BJ$1,2)),Holidays!$J$3:$J$937),
IF($T766&gt;=DATEVALUE("10/1/20"&amp;RIGHT(BI$1,2)),NETWORKDAYS($T766,DATEVALUE("9/30/20"&amp;RIGHT(BJ$1,2)),Holidays!$J$3:$J$937),"")))),"")/(NETWORKDAYS($T766,$U766,Holidays!$J$3:$J$937)),0))</f>
        <v/>
      </c>
      <c r="BK766" s="87" t="str">
        <f>IF($Q766="","",IFERROR(IF(OR(AND($T766&gt;=DATEVALUE("10/1/20"&amp;RIGHT(BJ$1,2)),$T766&lt;=DATEVALUE("9/30/20"&amp;RIGHT(BK$1,2))),AND($U766&gt;=DATEVALUE("10/1/20"&amp;RIGHT(BJ$1,2)),$U766&lt;=DATEVALUE("9/30/20"&amp;RIGHT(BK$1,2))),AND($T766&lt;=DATEVALUE("10/1/20"&amp;RIGHT(BJ$1,2)),$U766&gt;=DATEVALUE("9/30/20"&amp;RIGHT(BK$1,2)))),
IF(AND($T766&gt;=DATEVALUE("10/1/20"&amp;RIGHT(BJ$1,2)),$U766&lt;=DATEVALUE("9/30/20"&amp;RIGHT(BK$1,2))),NETWORKDAYS($T766,$U766,Holidays!$J$3:$J$937),
IF(AND($T766&lt;DATEVALUE("10/1/20"&amp;RIGHT(BJ$1,2)),$U766&lt;=DATEVALUE("9/30/20"&amp;RIGHT(BK$1,2))),NETWORKDAYS(DATEVALUE("10/1/20"&amp;RIGHT(BJ$1,2)),$U766,Holidays!$J$3:$J$937),
IF($T766&lt;DATEVALUE("10/1/20"&amp;RIGHT(BJ$1,2)),NETWORKDAYS(DATEVALUE("10/1/20"&amp;RIGHT(BJ$1,2)),DATEVALUE("9/30/20"&amp;RIGHT(BK$1,2)),Holidays!$J$3:$J$937),
IF($T766&gt;=DATEVALUE("10/1/20"&amp;RIGHT(BJ$1,2)),NETWORKDAYS($T766,DATEVALUE("9/30/20"&amp;RIGHT(BK$1,2)),Holidays!$J$3:$J$937),"")))),"")/(NETWORKDAYS($T766,$U766,Holidays!$J$3:$J$937)),0))</f>
        <v/>
      </c>
      <c r="BL766" s="87" t="str">
        <f>IF($Q766="","",IFERROR(IF(OR(AND($T766&gt;=DATEVALUE("10/1/20"&amp;RIGHT(BK$1,2)),$T766&lt;=DATEVALUE("9/30/20"&amp;RIGHT(BL$1,2))),AND($U766&gt;=DATEVALUE("10/1/20"&amp;RIGHT(BK$1,2)),$U766&lt;=DATEVALUE("9/30/20"&amp;RIGHT(BL$1,2))),AND($T766&lt;=DATEVALUE("10/1/20"&amp;RIGHT(BK$1,2)),$U766&gt;=DATEVALUE("9/30/20"&amp;RIGHT(BL$1,2)))),
IF(AND($T766&gt;=DATEVALUE("10/1/20"&amp;RIGHT(BK$1,2)),$U766&lt;=DATEVALUE("9/30/20"&amp;RIGHT(BL$1,2))),NETWORKDAYS($T766,$U766,Holidays!$J$3:$J$937),
IF(AND($T766&lt;DATEVALUE("10/1/20"&amp;RIGHT(BK$1,2)),$U766&lt;=DATEVALUE("9/30/20"&amp;RIGHT(BL$1,2))),NETWORKDAYS(DATEVALUE("10/1/20"&amp;RIGHT(BK$1,2)),$U766,Holidays!$J$3:$J$937),
IF($T766&lt;DATEVALUE("10/1/20"&amp;RIGHT(BK$1,2)),NETWORKDAYS(DATEVALUE("10/1/20"&amp;RIGHT(BK$1,2)),DATEVALUE("9/30/20"&amp;RIGHT(BL$1,2)),Holidays!$J$3:$J$937),
IF($T766&gt;=DATEVALUE("10/1/20"&amp;RIGHT(BK$1,2)),NETWORKDAYS($T766,DATEVALUE("9/30/20"&amp;RIGHT(BL$1,2)),Holidays!$J$3:$J$937),"")))),"")/(NETWORKDAYS($T766,$U766,Holidays!$J$3:$J$937)),0))</f>
        <v/>
      </c>
      <c r="BM766" s="87" t="str">
        <f>IF($Q766="","",IFERROR(IF(OR(AND($T766&gt;=DATEVALUE("10/1/20"&amp;RIGHT(BL$1,2)),$T766&lt;=DATEVALUE("9/30/20"&amp;RIGHT(BM$1,2))),AND($U766&gt;=DATEVALUE("10/1/20"&amp;RIGHT(BL$1,2)),$U766&lt;=DATEVALUE("9/30/20"&amp;RIGHT(BM$1,2))),AND($T766&lt;=DATEVALUE("10/1/20"&amp;RIGHT(BL$1,2)),$U766&gt;=DATEVALUE("9/30/20"&amp;RIGHT(BM$1,2)))),
IF(AND($T766&gt;=DATEVALUE("10/1/20"&amp;RIGHT(BL$1,2)),$U766&lt;=DATEVALUE("9/30/20"&amp;RIGHT(BM$1,2))),NETWORKDAYS($T766,$U766,Holidays!$J$3:$J$937),
IF(AND($T766&lt;DATEVALUE("10/1/20"&amp;RIGHT(BL$1,2)),$U766&lt;=DATEVALUE("9/30/20"&amp;RIGHT(BM$1,2))),NETWORKDAYS(DATEVALUE("10/1/20"&amp;RIGHT(BL$1,2)),$U766,Holidays!$J$3:$J$937),
IF($T766&lt;DATEVALUE("10/1/20"&amp;RIGHT(BL$1,2)),NETWORKDAYS(DATEVALUE("10/1/20"&amp;RIGHT(BL$1,2)),DATEVALUE("9/30/20"&amp;RIGHT(BM$1,2)),Holidays!$J$3:$J$937),
IF($T766&gt;=DATEVALUE("10/1/20"&amp;RIGHT(BL$1,2)),NETWORKDAYS($T766,DATEVALUE("9/30/20"&amp;RIGHT(BM$1,2)),Holidays!$J$3:$J$937),"")))),"")/(NETWORKDAYS($T766,$U766,Holidays!$J$3:$J$937)),0))</f>
        <v/>
      </c>
      <c r="BN766" s="87" t="str">
        <f>IF($Q766="","",IFERROR(IF(OR(AND($T766&gt;=DATEVALUE("10/1/20"&amp;RIGHT(BM$1,2)),$T766&lt;=DATEVALUE("9/30/20"&amp;RIGHT(BN$1,2))),AND($U766&gt;=DATEVALUE("10/1/20"&amp;RIGHT(BM$1,2)),$U766&lt;=DATEVALUE("9/30/20"&amp;RIGHT(BN$1,2))),AND($T766&lt;=DATEVALUE("10/1/20"&amp;RIGHT(BM$1,2)),$U766&gt;=DATEVALUE("9/30/20"&amp;RIGHT(BN$1,2)))),
IF(AND($T766&gt;=DATEVALUE("10/1/20"&amp;RIGHT(BM$1,2)),$U766&lt;=DATEVALUE("9/30/20"&amp;RIGHT(BN$1,2))),NETWORKDAYS($T766,$U766,Holidays!$J$3:$J$937),
IF(AND($T766&lt;DATEVALUE("10/1/20"&amp;RIGHT(BM$1,2)),$U766&lt;=DATEVALUE("9/30/20"&amp;RIGHT(BN$1,2))),NETWORKDAYS(DATEVALUE("10/1/20"&amp;RIGHT(BM$1,2)),$U766,Holidays!$J$3:$J$937),
IF($T766&lt;DATEVALUE("10/1/20"&amp;RIGHT(BM$1,2)),NETWORKDAYS(DATEVALUE("10/1/20"&amp;RIGHT(BM$1,2)),DATEVALUE("9/30/20"&amp;RIGHT(BN$1,2)),Holidays!$J$3:$J$937),
IF($T766&gt;=DATEVALUE("10/1/20"&amp;RIGHT(BM$1,2)),NETWORKDAYS($T766,DATEVALUE("9/30/20"&amp;RIGHT(BN$1,2)),Holidays!$J$3:$J$937),"")))),"")/(NETWORKDAYS($T766,$U766,Holidays!$J$3:$J$937)),0))</f>
        <v/>
      </c>
      <c r="BO766" s="87" t="str">
        <f>IF($Q766="","",IFERROR(IF(OR(AND($T766&gt;=DATEVALUE("10/1/20"&amp;RIGHT(BN$1,2)),$T766&lt;=DATEVALUE("9/30/20"&amp;RIGHT(BO$1,2))),AND($U766&gt;=DATEVALUE("10/1/20"&amp;RIGHT(BN$1,2)),$U766&lt;=DATEVALUE("9/30/20"&amp;RIGHT(BO$1,2))),AND($T766&lt;=DATEVALUE("10/1/20"&amp;RIGHT(BN$1,2)),$U766&gt;=DATEVALUE("9/30/20"&amp;RIGHT(BO$1,2)))),
IF(AND($T766&gt;=DATEVALUE("10/1/20"&amp;RIGHT(BN$1,2)),$U766&lt;=DATEVALUE("9/30/20"&amp;RIGHT(BO$1,2))),NETWORKDAYS($T766,$U766,Holidays!$J$3:$J$937),
IF(AND($T766&lt;DATEVALUE("10/1/20"&amp;RIGHT(BN$1,2)),$U766&lt;=DATEVALUE("9/30/20"&amp;RIGHT(BO$1,2))),NETWORKDAYS(DATEVALUE("10/1/20"&amp;RIGHT(BN$1,2)),$U766,Holidays!$J$3:$J$937),
IF($T766&lt;DATEVALUE("10/1/20"&amp;RIGHT(BN$1,2)),NETWORKDAYS(DATEVALUE("10/1/20"&amp;RIGHT(BN$1,2)),DATEVALUE("9/30/20"&amp;RIGHT(BO$1,2)),Holidays!$J$3:$J$937),
IF($T766&gt;=DATEVALUE("10/1/20"&amp;RIGHT(BN$1,2)),NETWORKDAYS($T766,DATEVALUE("9/30/20"&amp;RIGHT(BO$1,2)),Holidays!$J$3:$J$937),"")))),"")/(NETWORKDAYS($T766,$U766,Holidays!$J$3:$J$937)),0))</f>
        <v/>
      </c>
      <c r="BP766" s="87" t="str">
        <f>IF($Q766="","",IFERROR(IF(OR(AND($T766&gt;=DATEVALUE("10/1/20"&amp;RIGHT(BO$1,2)),$T766&lt;=DATEVALUE("9/30/20"&amp;RIGHT(BP$1,2))),AND($U766&gt;=DATEVALUE("10/1/20"&amp;RIGHT(BO$1,2)),$U766&lt;=DATEVALUE("9/30/20"&amp;RIGHT(BP$1,2))),AND($T766&lt;=DATEVALUE("10/1/20"&amp;RIGHT(BO$1,2)),$U766&gt;=DATEVALUE("9/30/20"&amp;RIGHT(BP$1,2)))),
IF(AND($T766&gt;=DATEVALUE("10/1/20"&amp;RIGHT(BO$1,2)),$U766&lt;=DATEVALUE("9/30/20"&amp;RIGHT(BP$1,2))),NETWORKDAYS($T766,$U766,Holidays!$J$3:$J$937),
IF(AND($T766&lt;DATEVALUE("10/1/20"&amp;RIGHT(BO$1,2)),$U766&lt;=DATEVALUE("9/30/20"&amp;RIGHT(BP$1,2))),NETWORKDAYS(DATEVALUE("10/1/20"&amp;RIGHT(BO$1,2)),$U766,Holidays!$J$3:$J$937),
IF($T766&lt;DATEVALUE("10/1/20"&amp;RIGHT(BO$1,2)),NETWORKDAYS(DATEVALUE("10/1/20"&amp;RIGHT(BO$1,2)),DATEVALUE("9/30/20"&amp;RIGHT(BP$1,2)),Holidays!$J$3:$J$937),
IF($T766&gt;=DATEVALUE("10/1/20"&amp;RIGHT(BO$1,2)),NETWORKDAYS($T766,DATEVALUE("9/30/20"&amp;RIGHT(BP$1,2)),Holidays!$J$3:$J$937),"")))),"")/(NETWORKDAYS($T766,$U766,Holidays!$J$3:$J$937)),0))</f>
        <v/>
      </c>
      <c r="BQ766" s="87" t="str">
        <f>IF($Q766="","",IFERROR(IF(OR(AND($T766&gt;=DATEVALUE("10/1/20"&amp;RIGHT(BP$1,2)),$T766&lt;=DATEVALUE("9/30/20"&amp;RIGHT(BQ$1,2))),AND($U766&gt;=DATEVALUE("10/1/20"&amp;RIGHT(BP$1,2)),$U766&lt;=DATEVALUE("9/30/20"&amp;RIGHT(BQ$1,2))),AND($T766&lt;=DATEVALUE("10/1/20"&amp;RIGHT(BP$1,2)),$U766&gt;=DATEVALUE("9/30/20"&amp;RIGHT(BQ$1,2)))),
IF(AND($T766&gt;=DATEVALUE("10/1/20"&amp;RIGHT(BP$1,2)),$U766&lt;=DATEVALUE("9/30/20"&amp;RIGHT(BQ$1,2))),NETWORKDAYS($T766,$U766,Holidays!$J$3:$J$937),
IF(AND($T766&lt;DATEVALUE("10/1/20"&amp;RIGHT(BP$1,2)),$U766&lt;=DATEVALUE("9/30/20"&amp;RIGHT(BQ$1,2))),NETWORKDAYS(DATEVALUE("10/1/20"&amp;RIGHT(BP$1,2)),$U766,Holidays!$J$3:$J$937),
IF($T766&lt;DATEVALUE("10/1/20"&amp;RIGHT(BP$1,2)),NETWORKDAYS(DATEVALUE("10/1/20"&amp;RIGHT(BP$1,2)),DATEVALUE("9/30/20"&amp;RIGHT(BQ$1,2)),Holidays!$J$3:$J$937),
IF($T766&gt;=DATEVALUE("10/1/20"&amp;RIGHT(BP$1,2)),NETWORKDAYS($T766,DATEVALUE("9/30/20"&amp;RIGHT(BQ$1,2)),Holidays!$J$3:$J$937),"")))),"")/(NETWORKDAYS($T766,$U766,Holidays!$J$3:$J$937)),0))</f>
        <v/>
      </c>
      <c r="BR766" s="87" t="str">
        <f>IF($Q766="","",IFERROR(IF(OR(AND($T766&gt;=DATEVALUE("10/1/20"&amp;RIGHT(BQ$1,2)),$T766&lt;=DATEVALUE("9/30/20"&amp;RIGHT(BR$1,2))),AND($U766&gt;=DATEVALUE("10/1/20"&amp;RIGHT(BQ$1,2)),$U766&lt;=DATEVALUE("9/30/20"&amp;RIGHT(BR$1,2))),AND($T766&lt;=DATEVALUE("10/1/20"&amp;RIGHT(BQ$1,2)),$U766&gt;=DATEVALUE("9/30/20"&amp;RIGHT(BR$1,2)))),
IF(AND($T766&gt;=DATEVALUE("10/1/20"&amp;RIGHT(BQ$1,2)),$U766&lt;=DATEVALUE("9/30/20"&amp;RIGHT(BR$1,2))),NETWORKDAYS($T766,$U766,Holidays!$J$3:$J$937),
IF(AND($T766&lt;DATEVALUE("10/1/20"&amp;RIGHT(BQ$1,2)),$U766&lt;=DATEVALUE("9/30/20"&amp;RIGHT(BR$1,2))),NETWORKDAYS(DATEVALUE("10/1/20"&amp;RIGHT(BQ$1,2)),$U766,Holidays!$J$3:$J$937),
IF($T766&lt;DATEVALUE("10/1/20"&amp;RIGHT(BQ$1,2)),NETWORKDAYS(DATEVALUE("10/1/20"&amp;RIGHT(BQ$1,2)),DATEVALUE("9/30/20"&amp;RIGHT(BR$1,2)),Holidays!$J$3:$J$937),
IF($T766&gt;=DATEVALUE("10/1/20"&amp;RIGHT(BQ$1,2)),NETWORKDAYS($T766,DATEVALUE("9/30/20"&amp;RIGHT(BR$1,2)),Holidays!$J$3:$J$937),"")))),"")/(NETWORKDAYS($T766,$U766,Holidays!$J$3:$J$937)),0))</f>
        <v/>
      </c>
      <c r="BS766" s="87" t="str">
        <f>IF($Q766="","",IFERROR(IF(OR(AND($T766&gt;=DATEVALUE("10/1/20"&amp;RIGHT(BR$1,2)),$T766&lt;=DATEVALUE("9/30/20"&amp;RIGHT(BS$1,2))),AND($U766&gt;=DATEVALUE("10/1/20"&amp;RIGHT(BR$1,2)),$U766&lt;=DATEVALUE("9/30/20"&amp;RIGHT(BS$1,2))),AND($T766&lt;=DATEVALUE("10/1/20"&amp;RIGHT(BR$1,2)),$U766&gt;=DATEVALUE("9/30/20"&amp;RIGHT(BS$1,2)))),
IF(AND($T766&gt;=DATEVALUE("10/1/20"&amp;RIGHT(BR$1,2)),$U766&lt;=DATEVALUE("9/30/20"&amp;RIGHT(BS$1,2))),NETWORKDAYS($T766,$U766,Holidays!$J$3:$J$937),
IF(AND($T766&lt;DATEVALUE("10/1/20"&amp;RIGHT(BR$1,2)),$U766&lt;=DATEVALUE("9/30/20"&amp;RIGHT(BS$1,2))),NETWORKDAYS(DATEVALUE("10/1/20"&amp;RIGHT(BR$1,2)),$U766,Holidays!$J$3:$J$937),
IF($T766&lt;DATEVALUE("10/1/20"&amp;RIGHT(BR$1,2)),NETWORKDAYS(DATEVALUE("10/1/20"&amp;RIGHT(BR$1,2)),DATEVALUE("9/30/20"&amp;RIGHT(BS$1,2)),Holidays!$J$3:$J$937),
IF($T766&gt;=DATEVALUE("10/1/20"&amp;RIGHT(BR$1,2)),NETWORKDAYS($T766,DATEVALUE("9/30/20"&amp;RIGHT(BS$1,2)),Holidays!$J$3:$J$937),"")))),"")/(NETWORKDAYS($T766,$U766,Holidays!$J$3:$J$937)),0))</f>
        <v/>
      </c>
      <c r="BT766" s="87" t="str">
        <f>IF($Q766="","",IFERROR(IF(OR(AND($T766&gt;=DATEVALUE("10/1/20"&amp;RIGHT(BS$1,2)),$T766&lt;=DATEVALUE("9/30/20"&amp;RIGHT(BT$1,2))),AND($U766&gt;=DATEVALUE("10/1/20"&amp;RIGHT(BS$1,2)),$U766&lt;=DATEVALUE("9/30/20"&amp;RIGHT(BT$1,2))),AND($T766&lt;=DATEVALUE("10/1/20"&amp;RIGHT(BS$1,2)),$U766&gt;=DATEVALUE("9/30/20"&amp;RIGHT(BT$1,2)))),
IF(AND($T766&gt;=DATEVALUE("10/1/20"&amp;RIGHT(BS$1,2)),$U766&lt;=DATEVALUE("9/30/20"&amp;RIGHT(BT$1,2))),NETWORKDAYS($T766,$U766,Holidays!$J$3:$J$937),
IF(AND($T766&lt;DATEVALUE("10/1/20"&amp;RIGHT(BS$1,2)),$U766&lt;=DATEVALUE("9/30/20"&amp;RIGHT(BT$1,2))),NETWORKDAYS(DATEVALUE("10/1/20"&amp;RIGHT(BS$1,2)),$U766,Holidays!$J$3:$J$937),
IF($T766&lt;DATEVALUE("10/1/20"&amp;RIGHT(BS$1,2)),NETWORKDAYS(DATEVALUE("10/1/20"&amp;RIGHT(BS$1,2)),DATEVALUE("9/30/20"&amp;RIGHT(BT$1,2)),Holidays!$J$3:$J$937),
IF($T766&gt;=DATEVALUE("10/1/20"&amp;RIGHT(BS$1,2)),NETWORKDAYS($T766,DATEVALUE("9/30/20"&amp;RIGHT(BT$1,2)),Holidays!$J$3:$J$937),"")))),"")/(NETWORKDAYS($T766,$U766,Holidays!$J$3:$J$937)),0))</f>
        <v/>
      </c>
      <c r="BU766" s="87" t="str">
        <f>IF($Q766="","",IFERROR(IF(OR(AND($T766&gt;=DATEVALUE("10/1/20"&amp;RIGHT(BT$1,2)),$T766&lt;=DATEVALUE("9/30/20"&amp;RIGHT(BU$1,2))),AND($U766&gt;=DATEVALUE("10/1/20"&amp;RIGHT(BT$1,2)),$U766&lt;=DATEVALUE("9/30/20"&amp;RIGHT(BU$1,2))),AND($T766&lt;=DATEVALUE("10/1/20"&amp;RIGHT(BT$1,2)),$U766&gt;=DATEVALUE("9/30/20"&amp;RIGHT(BU$1,2)))),
IF(AND($T766&gt;=DATEVALUE("10/1/20"&amp;RIGHT(BT$1,2)),$U766&lt;=DATEVALUE("9/30/20"&amp;RIGHT(BU$1,2))),NETWORKDAYS($T766,$U766,Holidays!$J$3:$J$937),
IF(AND($T766&lt;DATEVALUE("10/1/20"&amp;RIGHT(BT$1,2)),$U766&lt;=DATEVALUE("9/30/20"&amp;RIGHT(BU$1,2))),NETWORKDAYS(DATEVALUE("10/1/20"&amp;RIGHT(BT$1,2)),$U766,Holidays!$J$3:$J$937),
IF($T766&lt;DATEVALUE("10/1/20"&amp;RIGHT(BT$1,2)),NETWORKDAYS(DATEVALUE("10/1/20"&amp;RIGHT(BT$1,2)),DATEVALUE("9/30/20"&amp;RIGHT(BU$1,2)),Holidays!$J$3:$J$937),
IF($T766&gt;=DATEVALUE("10/1/20"&amp;RIGHT(BT$1,2)),NETWORKDAYS($T766,DATEVALUE("9/30/20"&amp;RIGHT(BU$1,2)),Holidays!$J$3:$J$937),"")))),"")/(NETWORKDAYS($T766,$U766,Holidays!$J$3:$J$937)),0))</f>
        <v/>
      </c>
      <c r="BV766" s="87" t="str">
        <f>IF($Q766="","",IFERROR(IF(OR(AND($T766&gt;=DATEVALUE("10/1/20"&amp;RIGHT(BU$1,2)),$T766&lt;=DATEVALUE("9/30/20"&amp;RIGHT(BV$1,2))),AND($U766&gt;=DATEVALUE("10/1/20"&amp;RIGHT(BU$1,2)),$U766&lt;=DATEVALUE("9/30/20"&amp;RIGHT(BV$1,2))),AND($T766&lt;=DATEVALUE("10/1/20"&amp;RIGHT(BU$1,2)),$U766&gt;=DATEVALUE("9/30/20"&amp;RIGHT(BV$1,2)))),
IF(AND($T766&gt;=DATEVALUE("10/1/20"&amp;RIGHT(BU$1,2)),$U766&lt;=DATEVALUE("9/30/20"&amp;RIGHT(BV$1,2))),NETWORKDAYS($T766,$U766,Holidays!$J$3:$J$937),
IF(AND($T766&lt;DATEVALUE("10/1/20"&amp;RIGHT(BU$1,2)),$U766&lt;=DATEVALUE("9/30/20"&amp;RIGHT(BV$1,2))),NETWORKDAYS(DATEVALUE("10/1/20"&amp;RIGHT(BU$1,2)),$U766,Holidays!$J$3:$J$937),
IF($T766&lt;DATEVALUE("10/1/20"&amp;RIGHT(BU$1,2)),NETWORKDAYS(DATEVALUE("10/1/20"&amp;RIGHT(BU$1,2)),DATEVALUE("9/30/20"&amp;RIGHT(BV$1,2)),Holidays!$J$3:$J$937),
IF($T766&gt;=DATEVALUE("10/1/20"&amp;RIGHT(BU$1,2)),NETWORKDAYS($T766,DATEVALUE("9/30/20"&amp;RIGHT(BV$1,2)),Holidays!$J$3:$J$937),"")))),"")/(NETWORKDAYS($T766,$U766,Holidays!$J$3:$J$937)),0))</f>
        <v/>
      </c>
      <c r="BW766" s="87" t="str">
        <f>IF($Q766="","",IFERROR(IF(OR(AND($T766&gt;=DATEVALUE("10/1/20"&amp;RIGHT(BV$1,2)),$T766&lt;=DATEVALUE("9/30/20"&amp;RIGHT(BW$1,2))),AND($U766&gt;=DATEVALUE("10/1/20"&amp;RIGHT(BV$1,2)),$U766&lt;=DATEVALUE("9/30/20"&amp;RIGHT(BW$1,2))),AND($T766&lt;=DATEVALUE("10/1/20"&amp;RIGHT(BV$1,2)),$U766&gt;=DATEVALUE("9/30/20"&amp;RIGHT(BW$1,2)))),
IF(AND($T766&gt;=DATEVALUE("10/1/20"&amp;RIGHT(BV$1,2)),$U766&lt;=DATEVALUE("9/30/20"&amp;RIGHT(BW$1,2))),NETWORKDAYS($T766,$U766,Holidays!$J$3:$J$937),
IF(AND($T766&lt;DATEVALUE("10/1/20"&amp;RIGHT(BV$1,2)),$U766&lt;=DATEVALUE("9/30/20"&amp;RIGHT(BW$1,2))),NETWORKDAYS(DATEVALUE("10/1/20"&amp;RIGHT(BV$1,2)),$U766,Holidays!$J$3:$J$937),
IF($T766&lt;DATEVALUE("10/1/20"&amp;RIGHT(BV$1,2)),NETWORKDAYS(DATEVALUE("10/1/20"&amp;RIGHT(BV$1,2)),DATEVALUE("9/30/20"&amp;RIGHT(BW$1,2)),Holidays!$J$3:$J$937),
IF($T766&gt;=DATEVALUE("10/1/20"&amp;RIGHT(BV$1,2)),NETWORKDAYS($T766,DATEVALUE("9/30/20"&amp;RIGHT(BW$1,2)),Holidays!$J$3:$J$937),"")))),"")/(NETWORKDAYS($T766,$U766,Holidays!$J$3:$J$937)),0))</f>
        <v/>
      </c>
      <c r="BX766" s="87" t="str">
        <f>IF($Q766="","",IFERROR(IF(OR(AND($T766&gt;=DATEVALUE("10/1/20"&amp;RIGHT(BW$1,2)),$T766&lt;=DATEVALUE("9/30/20"&amp;RIGHT(BX$1,2))),AND($U766&gt;=DATEVALUE("10/1/20"&amp;RIGHT(BW$1,2)),$U766&lt;=DATEVALUE("9/30/20"&amp;RIGHT(BX$1,2))),AND($T766&lt;=DATEVALUE("10/1/20"&amp;RIGHT(BW$1,2)),$U766&gt;=DATEVALUE("9/30/20"&amp;RIGHT(BX$1,2)))),
IF(AND($T766&gt;=DATEVALUE("10/1/20"&amp;RIGHT(BW$1,2)),$U766&lt;=DATEVALUE("9/30/20"&amp;RIGHT(BX$1,2))),NETWORKDAYS($T766,$U766,Holidays!$J$3:$J$937),
IF(AND($T766&lt;DATEVALUE("10/1/20"&amp;RIGHT(BW$1,2)),$U766&lt;=DATEVALUE("9/30/20"&amp;RIGHT(BX$1,2))),NETWORKDAYS(DATEVALUE("10/1/20"&amp;RIGHT(BW$1,2)),$U766,Holidays!$J$3:$J$937),
IF($T766&lt;DATEVALUE("10/1/20"&amp;RIGHT(BW$1,2)),NETWORKDAYS(DATEVALUE("10/1/20"&amp;RIGHT(BW$1,2)),DATEVALUE("9/30/20"&amp;RIGHT(BX$1,2)),Holidays!$J$3:$J$937),
IF($T766&gt;=DATEVALUE("10/1/20"&amp;RIGHT(BW$1,2)),NETWORKDAYS($T766,DATEVALUE("9/30/20"&amp;RIGHT(BX$1,2)),Holidays!$J$3:$J$937),"")))),"")/(NETWORKDAYS($T766,$U766,Holidays!$J$3:$J$937)),0))</f>
        <v/>
      </c>
      <c r="BY766" s="87" t="str">
        <f>IF($Q766="","",IFERROR(IF(OR(AND($T766&gt;=DATEVALUE("10/1/20"&amp;RIGHT(BX$1,2)),$T766&lt;=DATEVALUE("9/30/20"&amp;RIGHT(BY$1,2))),AND($U766&gt;=DATEVALUE("10/1/20"&amp;RIGHT(BX$1,2)),$U766&lt;=DATEVALUE("9/30/20"&amp;RIGHT(BY$1,2))),AND($T766&lt;=DATEVALUE("10/1/20"&amp;RIGHT(BX$1,2)),$U766&gt;=DATEVALUE("9/30/20"&amp;RIGHT(BY$1,2)))),
IF(AND($T766&gt;=DATEVALUE("10/1/20"&amp;RIGHT(BX$1,2)),$U766&lt;=DATEVALUE("9/30/20"&amp;RIGHT(BY$1,2))),NETWORKDAYS($T766,$U766,Holidays!$J$3:$J$937),
IF(AND($T766&lt;DATEVALUE("10/1/20"&amp;RIGHT(BX$1,2)),$U766&lt;=DATEVALUE("9/30/20"&amp;RIGHT(BY$1,2))),NETWORKDAYS(DATEVALUE("10/1/20"&amp;RIGHT(BX$1,2)),$U766,Holidays!$J$3:$J$937),
IF($T766&lt;DATEVALUE("10/1/20"&amp;RIGHT(BX$1,2)),NETWORKDAYS(DATEVALUE("10/1/20"&amp;RIGHT(BX$1,2)),DATEVALUE("9/30/20"&amp;RIGHT(BY$1,2)),Holidays!$J$3:$J$937),
IF($T766&gt;=DATEVALUE("10/1/20"&amp;RIGHT(BX$1,2)),NETWORKDAYS($T766,DATEVALUE("9/30/20"&amp;RIGHT(BY$1,2)),Holidays!$J$3:$J$937),"")))),"")/(NETWORKDAYS($T766,$U766,Holidays!$J$3:$J$937)),0))</f>
        <v/>
      </c>
      <c r="BZ766" s="87" t="str">
        <f>IF($Q766="","",IFERROR(IF(OR(AND($T766&gt;=DATEVALUE("10/1/20"&amp;RIGHT(BY$1,2)),$T766&lt;=DATEVALUE("9/30/20"&amp;RIGHT(BZ$1,2))),AND($U766&gt;=DATEVALUE("10/1/20"&amp;RIGHT(BY$1,2)),$U766&lt;=DATEVALUE("9/30/20"&amp;RIGHT(BZ$1,2))),AND($T766&lt;=DATEVALUE("10/1/20"&amp;RIGHT(BY$1,2)),$U766&gt;=DATEVALUE("9/30/20"&amp;RIGHT(BZ$1,2)))),
IF(AND($T766&gt;=DATEVALUE("10/1/20"&amp;RIGHT(BY$1,2)),$U766&lt;=DATEVALUE("9/30/20"&amp;RIGHT(BZ$1,2))),NETWORKDAYS($T766,$U766,Holidays!$J$3:$J$937),
IF(AND($T766&lt;DATEVALUE("10/1/20"&amp;RIGHT(BY$1,2)),$U766&lt;=DATEVALUE("9/30/20"&amp;RIGHT(BZ$1,2))),NETWORKDAYS(DATEVALUE("10/1/20"&amp;RIGHT(BY$1,2)),$U766,Holidays!$J$3:$J$937),
IF($T766&lt;DATEVALUE("10/1/20"&amp;RIGHT(BY$1,2)),NETWORKDAYS(DATEVALUE("10/1/20"&amp;RIGHT(BY$1,2)),DATEVALUE("9/30/20"&amp;RIGHT(BZ$1,2)),Holidays!$J$3:$J$937),
IF($T766&gt;=DATEVALUE("10/1/20"&amp;RIGHT(BY$1,2)),NETWORKDAYS($T766,DATEVALUE("9/30/20"&amp;RIGHT(BZ$1,2)),Holidays!$J$3:$J$937),"")))),"")/(NETWORKDAYS($T766,$U766,Holidays!$J$3:$J$937)),0))</f>
        <v/>
      </c>
      <c r="CA766" s="87" t="str">
        <f>IF($Q766="","",IFERROR(IF(OR(AND($T766&gt;=DATEVALUE("10/1/20"&amp;RIGHT(BZ$1,2)),$T766&lt;=DATEVALUE("9/30/20"&amp;RIGHT(CA$1,2))),AND($U766&gt;=DATEVALUE("10/1/20"&amp;RIGHT(BZ$1,2)),$U766&lt;=DATEVALUE("9/30/20"&amp;RIGHT(CA$1,2))),AND($T766&lt;=DATEVALUE("10/1/20"&amp;RIGHT(BZ$1,2)),$U766&gt;=DATEVALUE("9/30/20"&amp;RIGHT(CA$1,2)))),
IF(AND($T766&gt;=DATEVALUE("10/1/20"&amp;RIGHT(BZ$1,2)),$U766&lt;=DATEVALUE("9/30/20"&amp;RIGHT(CA$1,2))),NETWORKDAYS($T766,$U766,Holidays!$J$3:$J$937),
IF(AND($T766&lt;DATEVALUE("10/1/20"&amp;RIGHT(BZ$1,2)),$U766&lt;=DATEVALUE("9/30/20"&amp;RIGHT(CA$1,2))),NETWORKDAYS(DATEVALUE("10/1/20"&amp;RIGHT(BZ$1,2)),$U766,Holidays!$J$3:$J$937),
IF($T766&lt;DATEVALUE("10/1/20"&amp;RIGHT(BZ$1,2)),NETWORKDAYS(DATEVALUE("10/1/20"&amp;RIGHT(BZ$1,2)),DATEVALUE("9/30/20"&amp;RIGHT(CA$1,2)),Holidays!$J$3:$J$937),
IF($T766&gt;=DATEVALUE("10/1/20"&amp;RIGHT(BZ$1,2)),NETWORKDAYS($T766,DATEVALUE("9/30/20"&amp;RIGHT(CA$1,2)),Holidays!$J$3:$J$937),"")))),"")/(NETWORKDAYS($T766,$U766,Holidays!$J$3:$J$937)),0))</f>
        <v/>
      </c>
      <c r="CB766" s="87" t="str">
        <f>IF($Q766="","",IFERROR(IF(OR(AND($T766&gt;=DATEVALUE("10/1/20"&amp;RIGHT(CA$1,2)),$T766&lt;=DATEVALUE("9/30/20"&amp;RIGHT(CB$1,2))),AND($U766&gt;=DATEVALUE("10/1/20"&amp;RIGHT(CA$1,2)),$U766&lt;=DATEVALUE("9/30/20"&amp;RIGHT(CB$1,2))),AND($T766&lt;=DATEVALUE("10/1/20"&amp;RIGHT(CA$1,2)),$U766&gt;=DATEVALUE("9/30/20"&amp;RIGHT(CB$1,2)))),
IF(AND($T766&gt;=DATEVALUE("10/1/20"&amp;RIGHT(CA$1,2)),$U766&lt;=DATEVALUE("9/30/20"&amp;RIGHT(CB$1,2))),NETWORKDAYS($T766,$U766,Holidays!$J$3:$J$937),
IF(AND($T766&lt;DATEVALUE("10/1/20"&amp;RIGHT(CA$1,2)),$U766&lt;=DATEVALUE("9/30/20"&amp;RIGHT(CB$1,2))),NETWORKDAYS(DATEVALUE("10/1/20"&amp;RIGHT(CA$1,2)),$U766,Holidays!$J$3:$J$937),
IF($T766&lt;DATEVALUE("10/1/20"&amp;RIGHT(CA$1,2)),NETWORKDAYS(DATEVALUE("10/1/20"&amp;RIGHT(CA$1,2)),DATEVALUE("9/30/20"&amp;RIGHT(CB$1,2)),Holidays!$J$3:$J$937),
IF($T766&gt;=DATEVALUE("10/1/20"&amp;RIGHT(CA$1,2)),NETWORKDAYS($T766,DATEVALUE("9/30/20"&amp;RIGHT(CB$1,2)),Holidays!$J$3:$J$937),"")))),"")/(NETWORKDAYS($T766,$U766,Holidays!$J$3:$J$937)),0))</f>
        <v/>
      </c>
    </row>
    <row r="767" spans="1:80">
      <c r="A767" s="97"/>
      <c r="B767" s="98" t="str">
        <f ca="1">IF(NOT($A767=""),OFFSET('WBS Reference &amp; User Procedure'!$A$1,MATCH($A767,'WBS Reference &amp; User Procedure'!$A:$A,0)-1,1),"")</f>
        <v/>
      </c>
      <c r="D767" s="97"/>
      <c r="T767" s="104" t="str">
        <f>IF(NOT(Q767=""),IF(NOT($S767=""),$S767,#REF!),"")</f>
        <v/>
      </c>
      <c r="U767" s="104" t="str">
        <f>IF(NOT(Q767=""),WORKDAY(T767,Q767,Holidays!$J$3:$J$937),"")</f>
        <v/>
      </c>
      <c r="V767" s="104"/>
      <c r="W767" s="104"/>
      <c r="X767" s="101" t="str">
        <f t="shared" si="167"/>
        <v/>
      </c>
      <c r="AL767" s="87" t="str">
        <f t="shared" ca="1" si="164"/>
        <v/>
      </c>
      <c r="AN767" s="87" t="str">
        <f t="shared" ca="1" si="172"/>
        <v/>
      </c>
      <c r="AO767" s="87" t="str">
        <f t="shared" ca="1" si="172"/>
        <v/>
      </c>
      <c r="AP767" s="87" t="str">
        <f t="shared" ca="1" si="172"/>
        <v/>
      </c>
      <c r="AQ767" s="87" t="str">
        <f t="shared" ca="1" si="172"/>
        <v/>
      </c>
      <c r="AR767" s="87" t="str">
        <f t="shared" ca="1" si="172"/>
        <v/>
      </c>
      <c r="AS767" s="87" t="str">
        <f t="shared" ca="1" si="172"/>
        <v/>
      </c>
      <c r="AT767" s="87" t="str">
        <f t="shared" ca="1" si="172"/>
        <v/>
      </c>
      <c r="AU767" s="87" t="str">
        <f t="shared" ca="1" si="172"/>
        <v/>
      </c>
      <c r="AV767" s="87" t="str">
        <f t="shared" ca="1" si="172"/>
        <v/>
      </c>
      <c r="AW767" s="87" t="str">
        <f t="shared" ca="1" si="172"/>
        <v/>
      </c>
      <c r="AX767" s="87" t="str">
        <f t="shared" ca="1" si="173"/>
        <v/>
      </c>
      <c r="AY767" s="87" t="str">
        <f t="shared" ca="1" si="173"/>
        <v/>
      </c>
      <c r="AZ767" s="87" t="str">
        <f t="shared" ca="1" si="173"/>
        <v/>
      </c>
      <c r="BA767" s="87" t="str">
        <f t="shared" ca="1" si="173"/>
        <v/>
      </c>
      <c r="BB767" s="87" t="str">
        <f t="shared" ca="1" si="173"/>
        <v/>
      </c>
      <c r="BC767" s="87" t="str">
        <f t="shared" ca="1" si="173"/>
        <v/>
      </c>
      <c r="BD767" s="87" t="str">
        <f t="shared" ca="1" si="173"/>
        <v/>
      </c>
      <c r="BE767" s="87" t="str">
        <f t="shared" ca="1" si="173"/>
        <v/>
      </c>
      <c r="BF767" s="87" t="str">
        <f t="shared" ca="1" si="173"/>
        <v/>
      </c>
      <c r="BG767" s="87" t="str">
        <f t="shared" ca="1" si="173"/>
        <v/>
      </c>
      <c r="BI767" s="87" t="str">
        <f>IF($Q767="","",IFERROR(IF(OR(AND($T767&gt;=DATEVALUE("10/1/20"&amp;RIGHT(BH$1,2)),$T767&lt;=DATEVALUE("9/30/20"&amp;RIGHT(BI$1,2))),AND($U767&gt;=DATEVALUE("10/1/20"&amp;RIGHT(BH$1,2)),$U767&lt;=DATEVALUE("9/30/20"&amp;RIGHT(BI$1,2))),AND($T767&lt;=DATEVALUE("10/1/20"&amp;RIGHT(BH$1,2)),$U767&gt;=DATEVALUE("9/30/20"&amp;RIGHT(BI$1,2)))),
IF(AND($T767&gt;=DATEVALUE("10/1/20"&amp;RIGHT(BH$1,2)),$U767&lt;=DATEVALUE("9/30/20"&amp;RIGHT(BI$1,2))),NETWORKDAYS($T767,$U767,Holidays!$J$3:$J$937),
IF(AND($T767&lt;DATEVALUE("10/1/20"&amp;RIGHT(BH$1,2)),$U767&lt;=DATEVALUE("9/30/20"&amp;RIGHT(BI$1,2))),NETWORKDAYS(DATEVALUE("10/1/20"&amp;RIGHT(BH$1,2)),$U767,Holidays!$J$3:$J$937),
IF($T767&lt;DATEVALUE("10/1/20"&amp;RIGHT(BH$1,2)),NETWORKDAYS(DATEVALUE("10/1/20"&amp;RIGHT(BH$1,2)),DATEVALUE("9/30/20"&amp;RIGHT(BI$1,2)),Holidays!$J$3:$J$937),
IF($T767&gt;=DATEVALUE("10/1/20"&amp;RIGHT(BH$1,2)),NETWORKDAYS($T767,DATEVALUE("9/30/20"&amp;RIGHT(BI$1,2)),Holidays!$J$3:$J$937),"")))),"")/(NETWORKDAYS($T767,$U767,Holidays!$J$3:$J$937)),0))</f>
        <v/>
      </c>
      <c r="BJ767" s="87" t="str">
        <f>IF($Q767="","",IFERROR(IF(OR(AND($T767&gt;=DATEVALUE("10/1/20"&amp;RIGHT(BI$1,2)),$T767&lt;=DATEVALUE("9/30/20"&amp;RIGHT(BJ$1,2))),AND($U767&gt;=DATEVALUE("10/1/20"&amp;RIGHT(BI$1,2)),$U767&lt;=DATEVALUE("9/30/20"&amp;RIGHT(BJ$1,2))),AND($T767&lt;=DATEVALUE("10/1/20"&amp;RIGHT(BI$1,2)),$U767&gt;=DATEVALUE("9/30/20"&amp;RIGHT(BJ$1,2)))),
IF(AND($T767&gt;=DATEVALUE("10/1/20"&amp;RIGHT(BI$1,2)),$U767&lt;=DATEVALUE("9/30/20"&amp;RIGHT(BJ$1,2))),NETWORKDAYS($T767,$U767,Holidays!$J$3:$J$937),
IF(AND($T767&lt;DATEVALUE("10/1/20"&amp;RIGHT(BI$1,2)),$U767&lt;=DATEVALUE("9/30/20"&amp;RIGHT(BJ$1,2))),NETWORKDAYS(DATEVALUE("10/1/20"&amp;RIGHT(BI$1,2)),$U767,Holidays!$J$3:$J$937),
IF($T767&lt;DATEVALUE("10/1/20"&amp;RIGHT(BI$1,2)),NETWORKDAYS(DATEVALUE("10/1/20"&amp;RIGHT(BI$1,2)),DATEVALUE("9/30/20"&amp;RIGHT(BJ$1,2)),Holidays!$J$3:$J$937),
IF($T767&gt;=DATEVALUE("10/1/20"&amp;RIGHT(BI$1,2)),NETWORKDAYS($T767,DATEVALUE("9/30/20"&amp;RIGHT(BJ$1,2)),Holidays!$J$3:$J$937),"")))),"")/(NETWORKDAYS($T767,$U767,Holidays!$J$3:$J$937)),0))</f>
        <v/>
      </c>
      <c r="BK767" s="87" t="str">
        <f>IF($Q767="","",IFERROR(IF(OR(AND($T767&gt;=DATEVALUE("10/1/20"&amp;RIGHT(BJ$1,2)),$T767&lt;=DATEVALUE("9/30/20"&amp;RIGHT(BK$1,2))),AND($U767&gt;=DATEVALUE("10/1/20"&amp;RIGHT(BJ$1,2)),$U767&lt;=DATEVALUE("9/30/20"&amp;RIGHT(BK$1,2))),AND($T767&lt;=DATEVALUE("10/1/20"&amp;RIGHT(BJ$1,2)),$U767&gt;=DATEVALUE("9/30/20"&amp;RIGHT(BK$1,2)))),
IF(AND($T767&gt;=DATEVALUE("10/1/20"&amp;RIGHT(BJ$1,2)),$U767&lt;=DATEVALUE("9/30/20"&amp;RIGHT(BK$1,2))),NETWORKDAYS($T767,$U767,Holidays!$J$3:$J$937),
IF(AND($T767&lt;DATEVALUE("10/1/20"&amp;RIGHT(BJ$1,2)),$U767&lt;=DATEVALUE("9/30/20"&amp;RIGHT(BK$1,2))),NETWORKDAYS(DATEVALUE("10/1/20"&amp;RIGHT(BJ$1,2)),$U767,Holidays!$J$3:$J$937),
IF($T767&lt;DATEVALUE("10/1/20"&amp;RIGHT(BJ$1,2)),NETWORKDAYS(DATEVALUE("10/1/20"&amp;RIGHT(BJ$1,2)),DATEVALUE("9/30/20"&amp;RIGHT(BK$1,2)),Holidays!$J$3:$J$937),
IF($T767&gt;=DATEVALUE("10/1/20"&amp;RIGHT(BJ$1,2)),NETWORKDAYS($T767,DATEVALUE("9/30/20"&amp;RIGHT(BK$1,2)),Holidays!$J$3:$J$937),"")))),"")/(NETWORKDAYS($T767,$U767,Holidays!$J$3:$J$937)),0))</f>
        <v/>
      </c>
      <c r="BL767" s="87" t="str">
        <f>IF($Q767="","",IFERROR(IF(OR(AND($T767&gt;=DATEVALUE("10/1/20"&amp;RIGHT(BK$1,2)),$T767&lt;=DATEVALUE("9/30/20"&amp;RIGHT(BL$1,2))),AND($U767&gt;=DATEVALUE("10/1/20"&amp;RIGHT(BK$1,2)),$U767&lt;=DATEVALUE("9/30/20"&amp;RIGHT(BL$1,2))),AND($T767&lt;=DATEVALUE("10/1/20"&amp;RIGHT(BK$1,2)),$U767&gt;=DATEVALUE("9/30/20"&amp;RIGHT(BL$1,2)))),
IF(AND($T767&gt;=DATEVALUE("10/1/20"&amp;RIGHT(BK$1,2)),$U767&lt;=DATEVALUE("9/30/20"&amp;RIGHT(BL$1,2))),NETWORKDAYS($T767,$U767,Holidays!$J$3:$J$937),
IF(AND($T767&lt;DATEVALUE("10/1/20"&amp;RIGHT(BK$1,2)),$U767&lt;=DATEVALUE("9/30/20"&amp;RIGHT(BL$1,2))),NETWORKDAYS(DATEVALUE("10/1/20"&amp;RIGHT(BK$1,2)),$U767,Holidays!$J$3:$J$937),
IF($T767&lt;DATEVALUE("10/1/20"&amp;RIGHT(BK$1,2)),NETWORKDAYS(DATEVALUE("10/1/20"&amp;RIGHT(BK$1,2)),DATEVALUE("9/30/20"&amp;RIGHT(BL$1,2)),Holidays!$J$3:$J$937),
IF($T767&gt;=DATEVALUE("10/1/20"&amp;RIGHT(BK$1,2)),NETWORKDAYS($T767,DATEVALUE("9/30/20"&amp;RIGHT(BL$1,2)),Holidays!$J$3:$J$937),"")))),"")/(NETWORKDAYS($T767,$U767,Holidays!$J$3:$J$937)),0))</f>
        <v/>
      </c>
      <c r="BM767" s="87" t="str">
        <f>IF($Q767="","",IFERROR(IF(OR(AND($T767&gt;=DATEVALUE("10/1/20"&amp;RIGHT(BL$1,2)),$T767&lt;=DATEVALUE("9/30/20"&amp;RIGHT(BM$1,2))),AND($U767&gt;=DATEVALUE("10/1/20"&amp;RIGHT(BL$1,2)),$U767&lt;=DATEVALUE("9/30/20"&amp;RIGHT(BM$1,2))),AND($T767&lt;=DATEVALUE("10/1/20"&amp;RIGHT(BL$1,2)),$U767&gt;=DATEVALUE("9/30/20"&amp;RIGHT(BM$1,2)))),
IF(AND($T767&gt;=DATEVALUE("10/1/20"&amp;RIGHT(BL$1,2)),$U767&lt;=DATEVALUE("9/30/20"&amp;RIGHT(BM$1,2))),NETWORKDAYS($T767,$U767,Holidays!$J$3:$J$937),
IF(AND($T767&lt;DATEVALUE("10/1/20"&amp;RIGHT(BL$1,2)),$U767&lt;=DATEVALUE("9/30/20"&amp;RIGHT(BM$1,2))),NETWORKDAYS(DATEVALUE("10/1/20"&amp;RIGHT(BL$1,2)),$U767,Holidays!$J$3:$J$937),
IF($T767&lt;DATEVALUE("10/1/20"&amp;RIGHT(BL$1,2)),NETWORKDAYS(DATEVALUE("10/1/20"&amp;RIGHT(BL$1,2)),DATEVALUE("9/30/20"&amp;RIGHT(BM$1,2)),Holidays!$J$3:$J$937),
IF($T767&gt;=DATEVALUE("10/1/20"&amp;RIGHT(BL$1,2)),NETWORKDAYS($T767,DATEVALUE("9/30/20"&amp;RIGHT(BM$1,2)),Holidays!$J$3:$J$937),"")))),"")/(NETWORKDAYS($T767,$U767,Holidays!$J$3:$J$937)),0))</f>
        <v/>
      </c>
      <c r="BN767" s="87" t="str">
        <f>IF($Q767="","",IFERROR(IF(OR(AND($T767&gt;=DATEVALUE("10/1/20"&amp;RIGHT(BM$1,2)),$T767&lt;=DATEVALUE("9/30/20"&amp;RIGHT(BN$1,2))),AND($U767&gt;=DATEVALUE("10/1/20"&amp;RIGHT(BM$1,2)),$U767&lt;=DATEVALUE("9/30/20"&amp;RIGHT(BN$1,2))),AND($T767&lt;=DATEVALUE("10/1/20"&amp;RIGHT(BM$1,2)),$U767&gt;=DATEVALUE("9/30/20"&amp;RIGHT(BN$1,2)))),
IF(AND($T767&gt;=DATEVALUE("10/1/20"&amp;RIGHT(BM$1,2)),$U767&lt;=DATEVALUE("9/30/20"&amp;RIGHT(BN$1,2))),NETWORKDAYS($T767,$U767,Holidays!$J$3:$J$937),
IF(AND($T767&lt;DATEVALUE("10/1/20"&amp;RIGHT(BM$1,2)),$U767&lt;=DATEVALUE("9/30/20"&amp;RIGHT(BN$1,2))),NETWORKDAYS(DATEVALUE("10/1/20"&amp;RIGHT(BM$1,2)),$U767,Holidays!$J$3:$J$937),
IF($T767&lt;DATEVALUE("10/1/20"&amp;RIGHT(BM$1,2)),NETWORKDAYS(DATEVALUE("10/1/20"&amp;RIGHT(BM$1,2)),DATEVALUE("9/30/20"&amp;RIGHT(BN$1,2)),Holidays!$J$3:$J$937),
IF($T767&gt;=DATEVALUE("10/1/20"&amp;RIGHT(BM$1,2)),NETWORKDAYS($T767,DATEVALUE("9/30/20"&amp;RIGHT(BN$1,2)),Holidays!$J$3:$J$937),"")))),"")/(NETWORKDAYS($T767,$U767,Holidays!$J$3:$J$937)),0))</f>
        <v/>
      </c>
      <c r="BO767" s="87" t="str">
        <f>IF($Q767="","",IFERROR(IF(OR(AND($T767&gt;=DATEVALUE("10/1/20"&amp;RIGHT(BN$1,2)),$T767&lt;=DATEVALUE("9/30/20"&amp;RIGHT(BO$1,2))),AND($U767&gt;=DATEVALUE("10/1/20"&amp;RIGHT(BN$1,2)),$U767&lt;=DATEVALUE("9/30/20"&amp;RIGHT(BO$1,2))),AND($T767&lt;=DATEVALUE("10/1/20"&amp;RIGHT(BN$1,2)),$U767&gt;=DATEVALUE("9/30/20"&amp;RIGHT(BO$1,2)))),
IF(AND($T767&gt;=DATEVALUE("10/1/20"&amp;RIGHT(BN$1,2)),$U767&lt;=DATEVALUE("9/30/20"&amp;RIGHT(BO$1,2))),NETWORKDAYS($T767,$U767,Holidays!$J$3:$J$937),
IF(AND($T767&lt;DATEVALUE("10/1/20"&amp;RIGHT(BN$1,2)),$U767&lt;=DATEVALUE("9/30/20"&amp;RIGHT(BO$1,2))),NETWORKDAYS(DATEVALUE("10/1/20"&amp;RIGHT(BN$1,2)),$U767,Holidays!$J$3:$J$937),
IF($T767&lt;DATEVALUE("10/1/20"&amp;RIGHT(BN$1,2)),NETWORKDAYS(DATEVALUE("10/1/20"&amp;RIGHT(BN$1,2)),DATEVALUE("9/30/20"&amp;RIGHT(BO$1,2)),Holidays!$J$3:$J$937),
IF($T767&gt;=DATEVALUE("10/1/20"&amp;RIGHT(BN$1,2)),NETWORKDAYS($T767,DATEVALUE("9/30/20"&amp;RIGHT(BO$1,2)),Holidays!$J$3:$J$937),"")))),"")/(NETWORKDAYS($T767,$U767,Holidays!$J$3:$J$937)),0))</f>
        <v/>
      </c>
      <c r="BP767" s="87" t="str">
        <f>IF($Q767="","",IFERROR(IF(OR(AND($T767&gt;=DATEVALUE("10/1/20"&amp;RIGHT(BO$1,2)),$T767&lt;=DATEVALUE("9/30/20"&amp;RIGHT(BP$1,2))),AND($U767&gt;=DATEVALUE("10/1/20"&amp;RIGHT(BO$1,2)),$U767&lt;=DATEVALUE("9/30/20"&amp;RIGHT(BP$1,2))),AND($T767&lt;=DATEVALUE("10/1/20"&amp;RIGHT(BO$1,2)),$U767&gt;=DATEVALUE("9/30/20"&amp;RIGHT(BP$1,2)))),
IF(AND($T767&gt;=DATEVALUE("10/1/20"&amp;RIGHT(BO$1,2)),$U767&lt;=DATEVALUE("9/30/20"&amp;RIGHT(BP$1,2))),NETWORKDAYS($T767,$U767,Holidays!$J$3:$J$937),
IF(AND($T767&lt;DATEVALUE("10/1/20"&amp;RIGHT(BO$1,2)),$U767&lt;=DATEVALUE("9/30/20"&amp;RIGHT(BP$1,2))),NETWORKDAYS(DATEVALUE("10/1/20"&amp;RIGHT(BO$1,2)),$U767,Holidays!$J$3:$J$937),
IF($T767&lt;DATEVALUE("10/1/20"&amp;RIGHT(BO$1,2)),NETWORKDAYS(DATEVALUE("10/1/20"&amp;RIGHT(BO$1,2)),DATEVALUE("9/30/20"&amp;RIGHT(BP$1,2)),Holidays!$J$3:$J$937),
IF($T767&gt;=DATEVALUE("10/1/20"&amp;RIGHT(BO$1,2)),NETWORKDAYS($T767,DATEVALUE("9/30/20"&amp;RIGHT(BP$1,2)),Holidays!$J$3:$J$937),"")))),"")/(NETWORKDAYS($T767,$U767,Holidays!$J$3:$J$937)),0))</f>
        <v/>
      </c>
      <c r="BQ767" s="87" t="str">
        <f>IF($Q767="","",IFERROR(IF(OR(AND($T767&gt;=DATEVALUE("10/1/20"&amp;RIGHT(BP$1,2)),$T767&lt;=DATEVALUE("9/30/20"&amp;RIGHT(BQ$1,2))),AND($U767&gt;=DATEVALUE("10/1/20"&amp;RIGHT(BP$1,2)),$U767&lt;=DATEVALUE("9/30/20"&amp;RIGHT(BQ$1,2))),AND($T767&lt;=DATEVALUE("10/1/20"&amp;RIGHT(BP$1,2)),$U767&gt;=DATEVALUE("9/30/20"&amp;RIGHT(BQ$1,2)))),
IF(AND($T767&gt;=DATEVALUE("10/1/20"&amp;RIGHT(BP$1,2)),$U767&lt;=DATEVALUE("9/30/20"&amp;RIGHT(BQ$1,2))),NETWORKDAYS($T767,$U767,Holidays!$J$3:$J$937),
IF(AND($T767&lt;DATEVALUE("10/1/20"&amp;RIGHT(BP$1,2)),$U767&lt;=DATEVALUE("9/30/20"&amp;RIGHT(BQ$1,2))),NETWORKDAYS(DATEVALUE("10/1/20"&amp;RIGHT(BP$1,2)),$U767,Holidays!$J$3:$J$937),
IF($T767&lt;DATEVALUE("10/1/20"&amp;RIGHT(BP$1,2)),NETWORKDAYS(DATEVALUE("10/1/20"&amp;RIGHT(BP$1,2)),DATEVALUE("9/30/20"&amp;RIGHT(BQ$1,2)),Holidays!$J$3:$J$937),
IF($T767&gt;=DATEVALUE("10/1/20"&amp;RIGHT(BP$1,2)),NETWORKDAYS($T767,DATEVALUE("9/30/20"&amp;RIGHT(BQ$1,2)),Holidays!$J$3:$J$937),"")))),"")/(NETWORKDAYS($T767,$U767,Holidays!$J$3:$J$937)),0))</f>
        <v/>
      </c>
      <c r="BR767" s="87" t="str">
        <f>IF($Q767="","",IFERROR(IF(OR(AND($T767&gt;=DATEVALUE("10/1/20"&amp;RIGHT(BQ$1,2)),$T767&lt;=DATEVALUE("9/30/20"&amp;RIGHT(BR$1,2))),AND($U767&gt;=DATEVALUE("10/1/20"&amp;RIGHT(BQ$1,2)),$U767&lt;=DATEVALUE("9/30/20"&amp;RIGHT(BR$1,2))),AND($T767&lt;=DATEVALUE("10/1/20"&amp;RIGHT(BQ$1,2)),$U767&gt;=DATEVALUE("9/30/20"&amp;RIGHT(BR$1,2)))),
IF(AND($T767&gt;=DATEVALUE("10/1/20"&amp;RIGHT(BQ$1,2)),$U767&lt;=DATEVALUE("9/30/20"&amp;RIGHT(BR$1,2))),NETWORKDAYS($T767,$U767,Holidays!$J$3:$J$937),
IF(AND($T767&lt;DATEVALUE("10/1/20"&amp;RIGHT(BQ$1,2)),$U767&lt;=DATEVALUE("9/30/20"&amp;RIGHT(BR$1,2))),NETWORKDAYS(DATEVALUE("10/1/20"&amp;RIGHT(BQ$1,2)),$U767,Holidays!$J$3:$J$937),
IF($T767&lt;DATEVALUE("10/1/20"&amp;RIGHT(BQ$1,2)),NETWORKDAYS(DATEVALUE("10/1/20"&amp;RIGHT(BQ$1,2)),DATEVALUE("9/30/20"&amp;RIGHT(BR$1,2)),Holidays!$J$3:$J$937),
IF($T767&gt;=DATEVALUE("10/1/20"&amp;RIGHT(BQ$1,2)),NETWORKDAYS($T767,DATEVALUE("9/30/20"&amp;RIGHT(BR$1,2)),Holidays!$J$3:$J$937),"")))),"")/(NETWORKDAYS($T767,$U767,Holidays!$J$3:$J$937)),0))</f>
        <v/>
      </c>
      <c r="BS767" s="87" t="str">
        <f>IF($Q767="","",IFERROR(IF(OR(AND($T767&gt;=DATEVALUE("10/1/20"&amp;RIGHT(BR$1,2)),$T767&lt;=DATEVALUE("9/30/20"&amp;RIGHT(BS$1,2))),AND($U767&gt;=DATEVALUE("10/1/20"&amp;RIGHT(BR$1,2)),$U767&lt;=DATEVALUE("9/30/20"&amp;RIGHT(BS$1,2))),AND($T767&lt;=DATEVALUE("10/1/20"&amp;RIGHT(BR$1,2)),$U767&gt;=DATEVALUE("9/30/20"&amp;RIGHT(BS$1,2)))),
IF(AND($T767&gt;=DATEVALUE("10/1/20"&amp;RIGHT(BR$1,2)),$U767&lt;=DATEVALUE("9/30/20"&amp;RIGHT(BS$1,2))),NETWORKDAYS($T767,$U767,Holidays!$J$3:$J$937),
IF(AND($T767&lt;DATEVALUE("10/1/20"&amp;RIGHT(BR$1,2)),$U767&lt;=DATEVALUE("9/30/20"&amp;RIGHT(BS$1,2))),NETWORKDAYS(DATEVALUE("10/1/20"&amp;RIGHT(BR$1,2)),$U767,Holidays!$J$3:$J$937),
IF($T767&lt;DATEVALUE("10/1/20"&amp;RIGHT(BR$1,2)),NETWORKDAYS(DATEVALUE("10/1/20"&amp;RIGHT(BR$1,2)),DATEVALUE("9/30/20"&amp;RIGHT(BS$1,2)),Holidays!$J$3:$J$937),
IF($T767&gt;=DATEVALUE("10/1/20"&amp;RIGHT(BR$1,2)),NETWORKDAYS($T767,DATEVALUE("9/30/20"&amp;RIGHT(BS$1,2)),Holidays!$J$3:$J$937),"")))),"")/(NETWORKDAYS($T767,$U767,Holidays!$J$3:$J$937)),0))</f>
        <v/>
      </c>
      <c r="BT767" s="87" t="str">
        <f>IF($Q767="","",IFERROR(IF(OR(AND($T767&gt;=DATEVALUE("10/1/20"&amp;RIGHT(BS$1,2)),$T767&lt;=DATEVALUE("9/30/20"&amp;RIGHT(BT$1,2))),AND($U767&gt;=DATEVALUE("10/1/20"&amp;RIGHT(BS$1,2)),$U767&lt;=DATEVALUE("9/30/20"&amp;RIGHT(BT$1,2))),AND($T767&lt;=DATEVALUE("10/1/20"&amp;RIGHT(BS$1,2)),$U767&gt;=DATEVALUE("9/30/20"&amp;RIGHT(BT$1,2)))),
IF(AND($T767&gt;=DATEVALUE("10/1/20"&amp;RIGHT(BS$1,2)),$U767&lt;=DATEVALUE("9/30/20"&amp;RIGHT(BT$1,2))),NETWORKDAYS($T767,$U767,Holidays!$J$3:$J$937),
IF(AND($T767&lt;DATEVALUE("10/1/20"&amp;RIGHT(BS$1,2)),$U767&lt;=DATEVALUE("9/30/20"&amp;RIGHT(BT$1,2))),NETWORKDAYS(DATEVALUE("10/1/20"&amp;RIGHT(BS$1,2)),$U767,Holidays!$J$3:$J$937),
IF($T767&lt;DATEVALUE("10/1/20"&amp;RIGHT(BS$1,2)),NETWORKDAYS(DATEVALUE("10/1/20"&amp;RIGHT(BS$1,2)),DATEVALUE("9/30/20"&amp;RIGHT(BT$1,2)),Holidays!$J$3:$J$937),
IF($T767&gt;=DATEVALUE("10/1/20"&amp;RIGHT(BS$1,2)),NETWORKDAYS($T767,DATEVALUE("9/30/20"&amp;RIGHT(BT$1,2)),Holidays!$J$3:$J$937),"")))),"")/(NETWORKDAYS($T767,$U767,Holidays!$J$3:$J$937)),0))</f>
        <v/>
      </c>
      <c r="BU767" s="87" t="str">
        <f>IF($Q767="","",IFERROR(IF(OR(AND($T767&gt;=DATEVALUE("10/1/20"&amp;RIGHT(BT$1,2)),$T767&lt;=DATEVALUE("9/30/20"&amp;RIGHT(BU$1,2))),AND($U767&gt;=DATEVALUE("10/1/20"&amp;RIGHT(BT$1,2)),$U767&lt;=DATEVALUE("9/30/20"&amp;RIGHT(BU$1,2))),AND($T767&lt;=DATEVALUE("10/1/20"&amp;RIGHT(BT$1,2)),$U767&gt;=DATEVALUE("9/30/20"&amp;RIGHT(BU$1,2)))),
IF(AND($T767&gt;=DATEVALUE("10/1/20"&amp;RIGHT(BT$1,2)),$U767&lt;=DATEVALUE("9/30/20"&amp;RIGHT(BU$1,2))),NETWORKDAYS($T767,$U767,Holidays!$J$3:$J$937),
IF(AND($T767&lt;DATEVALUE("10/1/20"&amp;RIGHT(BT$1,2)),$U767&lt;=DATEVALUE("9/30/20"&amp;RIGHT(BU$1,2))),NETWORKDAYS(DATEVALUE("10/1/20"&amp;RIGHT(BT$1,2)),$U767,Holidays!$J$3:$J$937),
IF($T767&lt;DATEVALUE("10/1/20"&amp;RIGHT(BT$1,2)),NETWORKDAYS(DATEVALUE("10/1/20"&amp;RIGHT(BT$1,2)),DATEVALUE("9/30/20"&amp;RIGHT(BU$1,2)),Holidays!$J$3:$J$937),
IF($T767&gt;=DATEVALUE("10/1/20"&amp;RIGHT(BT$1,2)),NETWORKDAYS($T767,DATEVALUE("9/30/20"&amp;RIGHT(BU$1,2)),Holidays!$J$3:$J$937),"")))),"")/(NETWORKDAYS($T767,$U767,Holidays!$J$3:$J$937)),0))</f>
        <v/>
      </c>
      <c r="BV767" s="87" t="str">
        <f>IF($Q767="","",IFERROR(IF(OR(AND($T767&gt;=DATEVALUE("10/1/20"&amp;RIGHT(BU$1,2)),$T767&lt;=DATEVALUE("9/30/20"&amp;RIGHT(BV$1,2))),AND($U767&gt;=DATEVALUE("10/1/20"&amp;RIGHT(BU$1,2)),$U767&lt;=DATEVALUE("9/30/20"&amp;RIGHT(BV$1,2))),AND($T767&lt;=DATEVALUE("10/1/20"&amp;RIGHT(BU$1,2)),$U767&gt;=DATEVALUE("9/30/20"&amp;RIGHT(BV$1,2)))),
IF(AND($T767&gt;=DATEVALUE("10/1/20"&amp;RIGHT(BU$1,2)),$U767&lt;=DATEVALUE("9/30/20"&amp;RIGHT(BV$1,2))),NETWORKDAYS($T767,$U767,Holidays!$J$3:$J$937),
IF(AND($T767&lt;DATEVALUE("10/1/20"&amp;RIGHT(BU$1,2)),$U767&lt;=DATEVALUE("9/30/20"&amp;RIGHT(BV$1,2))),NETWORKDAYS(DATEVALUE("10/1/20"&amp;RIGHT(BU$1,2)),$U767,Holidays!$J$3:$J$937),
IF($T767&lt;DATEVALUE("10/1/20"&amp;RIGHT(BU$1,2)),NETWORKDAYS(DATEVALUE("10/1/20"&amp;RIGHT(BU$1,2)),DATEVALUE("9/30/20"&amp;RIGHT(BV$1,2)),Holidays!$J$3:$J$937),
IF($T767&gt;=DATEVALUE("10/1/20"&amp;RIGHT(BU$1,2)),NETWORKDAYS($T767,DATEVALUE("9/30/20"&amp;RIGHT(BV$1,2)),Holidays!$J$3:$J$937),"")))),"")/(NETWORKDAYS($T767,$U767,Holidays!$J$3:$J$937)),0))</f>
        <v/>
      </c>
      <c r="BW767" s="87" t="str">
        <f>IF($Q767="","",IFERROR(IF(OR(AND($T767&gt;=DATEVALUE("10/1/20"&amp;RIGHT(BV$1,2)),$T767&lt;=DATEVALUE("9/30/20"&amp;RIGHT(BW$1,2))),AND($U767&gt;=DATEVALUE("10/1/20"&amp;RIGHT(BV$1,2)),$U767&lt;=DATEVALUE("9/30/20"&amp;RIGHT(BW$1,2))),AND($T767&lt;=DATEVALUE("10/1/20"&amp;RIGHT(BV$1,2)),$U767&gt;=DATEVALUE("9/30/20"&amp;RIGHT(BW$1,2)))),
IF(AND($T767&gt;=DATEVALUE("10/1/20"&amp;RIGHT(BV$1,2)),$U767&lt;=DATEVALUE("9/30/20"&amp;RIGHT(BW$1,2))),NETWORKDAYS($T767,$U767,Holidays!$J$3:$J$937),
IF(AND($T767&lt;DATEVALUE("10/1/20"&amp;RIGHT(BV$1,2)),$U767&lt;=DATEVALUE("9/30/20"&amp;RIGHT(BW$1,2))),NETWORKDAYS(DATEVALUE("10/1/20"&amp;RIGHT(BV$1,2)),$U767,Holidays!$J$3:$J$937),
IF($T767&lt;DATEVALUE("10/1/20"&amp;RIGHT(BV$1,2)),NETWORKDAYS(DATEVALUE("10/1/20"&amp;RIGHT(BV$1,2)),DATEVALUE("9/30/20"&amp;RIGHT(BW$1,2)),Holidays!$J$3:$J$937),
IF($T767&gt;=DATEVALUE("10/1/20"&amp;RIGHT(BV$1,2)),NETWORKDAYS($T767,DATEVALUE("9/30/20"&amp;RIGHT(BW$1,2)),Holidays!$J$3:$J$937),"")))),"")/(NETWORKDAYS($T767,$U767,Holidays!$J$3:$J$937)),0))</f>
        <v/>
      </c>
      <c r="BX767" s="87" t="str">
        <f>IF($Q767="","",IFERROR(IF(OR(AND($T767&gt;=DATEVALUE("10/1/20"&amp;RIGHT(BW$1,2)),$T767&lt;=DATEVALUE("9/30/20"&amp;RIGHT(BX$1,2))),AND($U767&gt;=DATEVALUE("10/1/20"&amp;RIGHT(BW$1,2)),$U767&lt;=DATEVALUE("9/30/20"&amp;RIGHT(BX$1,2))),AND($T767&lt;=DATEVALUE("10/1/20"&amp;RIGHT(BW$1,2)),$U767&gt;=DATEVALUE("9/30/20"&amp;RIGHT(BX$1,2)))),
IF(AND($T767&gt;=DATEVALUE("10/1/20"&amp;RIGHT(BW$1,2)),$U767&lt;=DATEVALUE("9/30/20"&amp;RIGHT(BX$1,2))),NETWORKDAYS($T767,$U767,Holidays!$J$3:$J$937),
IF(AND($T767&lt;DATEVALUE("10/1/20"&amp;RIGHT(BW$1,2)),$U767&lt;=DATEVALUE("9/30/20"&amp;RIGHT(BX$1,2))),NETWORKDAYS(DATEVALUE("10/1/20"&amp;RIGHT(BW$1,2)),$U767,Holidays!$J$3:$J$937),
IF($T767&lt;DATEVALUE("10/1/20"&amp;RIGHT(BW$1,2)),NETWORKDAYS(DATEVALUE("10/1/20"&amp;RIGHT(BW$1,2)),DATEVALUE("9/30/20"&amp;RIGHT(BX$1,2)),Holidays!$J$3:$J$937),
IF($T767&gt;=DATEVALUE("10/1/20"&amp;RIGHT(BW$1,2)),NETWORKDAYS($T767,DATEVALUE("9/30/20"&amp;RIGHT(BX$1,2)),Holidays!$J$3:$J$937),"")))),"")/(NETWORKDAYS($T767,$U767,Holidays!$J$3:$J$937)),0))</f>
        <v/>
      </c>
      <c r="BY767" s="87" t="str">
        <f>IF($Q767="","",IFERROR(IF(OR(AND($T767&gt;=DATEVALUE("10/1/20"&amp;RIGHT(BX$1,2)),$T767&lt;=DATEVALUE("9/30/20"&amp;RIGHT(BY$1,2))),AND($U767&gt;=DATEVALUE("10/1/20"&amp;RIGHT(BX$1,2)),$U767&lt;=DATEVALUE("9/30/20"&amp;RIGHT(BY$1,2))),AND($T767&lt;=DATEVALUE("10/1/20"&amp;RIGHT(BX$1,2)),$U767&gt;=DATEVALUE("9/30/20"&amp;RIGHT(BY$1,2)))),
IF(AND($T767&gt;=DATEVALUE("10/1/20"&amp;RIGHT(BX$1,2)),$U767&lt;=DATEVALUE("9/30/20"&amp;RIGHT(BY$1,2))),NETWORKDAYS($T767,$U767,Holidays!$J$3:$J$937),
IF(AND($T767&lt;DATEVALUE("10/1/20"&amp;RIGHT(BX$1,2)),$U767&lt;=DATEVALUE("9/30/20"&amp;RIGHT(BY$1,2))),NETWORKDAYS(DATEVALUE("10/1/20"&amp;RIGHT(BX$1,2)),$U767,Holidays!$J$3:$J$937),
IF($T767&lt;DATEVALUE("10/1/20"&amp;RIGHT(BX$1,2)),NETWORKDAYS(DATEVALUE("10/1/20"&amp;RIGHT(BX$1,2)),DATEVALUE("9/30/20"&amp;RIGHT(BY$1,2)),Holidays!$J$3:$J$937),
IF($T767&gt;=DATEVALUE("10/1/20"&amp;RIGHT(BX$1,2)),NETWORKDAYS($T767,DATEVALUE("9/30/20"&amp;RIGHT(BY$1,2)),Holidays!$J$3:$J$937),"")))),"")/(NETWORKDAYS($T767,$U767,Holidays!$J$3:$J$937)),0))</f>
        <v/>
      </c>
      <c r="BZ767" s="87" t="str">
        <f>IF($Q767="","",IFERROR(IF(OR(AND($T767&gt;=DATEVALUE("10/1/20"&amp;RIGHT(BY$1,2)),$T767&lt;=DATEVALUE("9/30/20"&amp;RIGHT(BZ$1,2))),AND($U767&gt;=DATEVALUE("10/1/20"&amp;RIGHT(BY$1,2)),$U767&lt;=DATEVALUE("9/30/20"&amp;RIGHT(BZ$1,2))),AND($T767&lt;=DATEVALUE("10/1/20"&amp;RIGHT(BY$1,2)),$U767&gt;=DATEVALUE("9/30/20"&amp;RIGHT(BZ$1,2)))),
IF(AND($T767&gt;=DATEVALUE("10/1/20"&amp;RIGHT(BY$1,2)),$U767&lt;=DATEVALUE("9/30/20"&amp;RIGHT(BZ$1,2))),NETWORKDAYS($T767,$U767,Holidays!$J$3:$J$937),
IF(AND($T767&lt;DATEVALUE("10/1/20"&amp;RIGHT(BY$1,2)),$U767&lt;=DATEVALUE("9/30/20"&amp;RIGHT(BZ$1,2))),NETWORKDAYS(DATEVALUE("10/1/20"&amp;RIGHT(BY$1,2)),$U767,Holidays!$J$3:$J$937),
IF($T767&lt;DATEVALUE("10/1/20"&amp;RIGHT(BY$1,2)),NETWORKDAYS(DATEVALUE("10/1/20"&amp;RIGHT(BY$1,2)),DATEVALUE("9/30/20"&amp;RIGHT(BZ$1,2)),Holidays!$J$3:$J$937),
IF($T767&gt;=DATEVALUE("10/1/20"&amp;RIGHT(BY$1,2)),NETWORKDAYS($T767,DATEVALUE("9/30/20"&amp;RIGHT(BZ$1,2)),Holidays!$J$3:$J$937),"")))),"")/(NETWORKDAYS($T767,$U767,Holidays!$J$3:$J$937)),0))</f>
        <v/>
      </c>
      <c r="CA767" s="87" t="str">
        <f>IF($Q767="","",IFERROR(IF(OR(AND($T767&gt;=DATEVALUE("10/1/20"&amp;RIGHT(BZ$1,2)),$T767&lt;=DATEVALUE("9/30/20"&amp;RIGHT(CA$1,2))),AND($U767&gt;=DATEVALUE("10/1/20"&amp;RIGHT(BZ$1,2)),$U767&lt;=DATEVALUE("9/30/20"&amp;RIGHT(CA$1,2))),AND($T767&lt;=DATEVALUE("10/1/20"&amp;RIGHT(BZ$1,2)),$U767&gt;=DATEVALUE("9/30/20"&amp;RIGHT(CA$1,2)))),
IF(AND($T767&gt;=DATEVALUE("10/1/20"&amp;RIGHT(BZ$1,2)),$U767&lt;=DATEVALUE("9/30/20"&amp;RIGHT(CA$1,2))),NETWORKDAYS($T767,$U767,Holidays!$J$3:$J$937),
IF(AND($T767&lt;DATEVALUE("10/1/20"&amp;RIGHT(BZ$1,2)),$U767&lt;=DATEVALUE("9/30/20"&amp;RIGHT(CA$1,2))),NETWORKDAYS(DATEVALUE("10/1/20"&amp;RIGHT(BZ$1,2)),$U767,Holidays!$J$3:$J$937),
IF($T767&lt;DATEVALUE("10/1/20"&amp;RIGHT(BZ$1,2)),NETWORKDAYS(DATEVALUE("10/1/20"&amp;RIGHT(BZ$1,2)),DATEVALUE("9/30/20"&amp;RIGHT(CA$1,2)),Holidays!$J$3:$J$937),
IF($T767&gt;=DATEVALUE("10/1/20"&amp;RIGHT(BZ$1,2)),NETWORKDAYS($T767,DATEVALUE("9/30/20"&amp;RIGHT(CA$1,2)),Holidays!$J$3:$J$937),"")))),"")/(NETWORKDAYS($T767,$U767,Holidays!$J$3:$J$937)),0))</f>
        <v/>
      </c>
      <c r="CB767" s="87" t="str">
        <f>IF($Q767="","",IFERROR(IF(OR(AND($T767&gt;=DATEVALUE("10/1/20"&amp;RIGHT(CA$1,2)),$T767&lt;=DATEVALUE("9/30/20"&amp;RIGHT(CB$1,2))),AND($U767&gt;=DATEVALUE("10/1/20"&amp;RIGHT(CA$1,2)),$U767&lt;=DATEVALUE("9/30/20"&amp;RIGHT(CB$1,2))),AND($T767&lt;=DATEVALUE("10/1/20"&amp;RIGHT(CA$1,2)),$U767&gt;=DATEVALUE("9/30/20"&amp;RIGHT(CB$1,2)))),
IF(AND($T767&gt;=DATEVALUE("10/1/20"&amp;RIGHT(CA$1,2)),$U767&lt;=DATEVALUE("9/30/20"&amp;RIGHT(CB$1,2))),NETWORKDAYS($T767,$U767,Holidays!$J$3:$J$937),
IF(AND($T767&lt;DATEVALUE("10/1/20"&amp;RIGHT(CA$1,2)),$U767&lt;=DATEVALUE("9/30/20"&amp;RIGHT(CB$1,2))),NETWORKDAYS(DATEVALUE("10/1/20"&amp;RIGHT(CA$1,2)),$U767,Holidays!$J$3:$J$937),
IF($T767&lt;DATEVALUE("10/1/20"&amp;RIGHT(CA$1,2)),NETWORKDAYS(DATEVALUE("10/1/20"&amp;RIGHT(CA$1,2)),DATEVALUE("9/30/20"&amp;RIGHT(CB$1,2)),Holidays!$J$3:$J$937),
IF($T767&gt;=DATEVALUE("10/1/20"&amp;RIGHT(CA$1,2)),NETWORKDAYS($T767,DATEVALUE("9/30/20"&amp;RIGHT(CB$1,2)),Holidays!$J$3:$J$937),"")))),"")/(NETWORKDAYS($T767,$U767,Holidays!$J$3:$J$937)),0))</f>
        <v/>
      </c>
    </row>
    <row r="768" spans="1:80">
      <c r="A768" s="97"/>
      <c r="B768" s="98" t="str">
        <f ca="1">IF(NOT($A768=""),OFFSET('WBS Reference &amp; User Procedure'!$A$1,MATCH($A768,'WBS Reference &amp; User Procedure'!$A:$A,0)-1,1),"")</f>
        <v/>
      </c>
      <c r="D768" s="97"/>
      <c r="T768" s="104" t="str">
        <f>IF(NOT(Q768=""),IF(NOT($S768=""),$S768,#REF!),"")</f>
        <v/>
      </c>
      <c r="U768" s="104" t="str">
        <f>IF(NOT(Q768=""),WORKDAY(T768,Q768,Holidays!$J$3:$J$937),"")</f>
        <v/>
      </c>
      <c r="V768" s="104"/>
      <c r="W768" s="104"/>
      <c r="X768" s="101" t="str">
        <f t="shared" si="167"/>
        <v/>
      </c>
      <c r="AL768" s="87" t="str">
        <f t="shared" ca="1" si="164"/>
        <v/>
      </c>
      <c r="AN768" s="87" t="str">
        <f t="shared" ca="1" si="172"/>
        <v/>
      </c>
      <c r="AO768" s="87" t="str">
        <f t="shared" ca="1" si="172"/>
        <v/>
      </c>
      <c r="AP768" s="87" t="str">
        <f t="shared" ca="1" si="172"/>
        <v/>
      </c>
      <c r="AQ768" s="87" t="str">
        <f t="shared" ca="1" si="172"/>
        <v/>
      </c>
      <c r="AR768" s="87" t="str">
        <f t="shared" ca="1" si="172"/>
        <v/>
      </c>
      <c r="AS768" s="87" t="str">
        <f t="shared" ca="1" si="172"/>
        <v/>
      </c>
      <c r="AT768" s="87" t="str">
        <f t="shared" ca="1" si="172"/>
        <v/>
      </c>
      <c r="AU768" s="87" t="str">
        <f t="shared" ca="1" si="172"/>
        <v/>
      </c>
      <c r="AV768" s="87" t="str">
        <f t="shared" ca="1" si="172"/>
        <v/>
      </c>
      <c r="AW768" s="87" t="str">
        <f t="shared" ca="1" si="172"/>
        <v/>
      </c>
      <c r="AX768" s="87" t="str">
        <f t="shared" ca="1" si="173"/>
        <v/>
      </c>
      <c r="AY768" s="87" t="str">
        <f t="shared" ca="1" si="173"/>
        <v/>
      </c>
      <c r="AZ768" s="87" t="str">
        <f t="shared" ca="1" si="173"/>
        <v/>
      </c>
      <c r="BA768" s="87" t="str">
        <f t="shared" ca="1" si="173"/>
        <v/>
      </c>
      <c r="BB768" s="87" t="str">
        <f t="shared" ca="1" si="173"/>
        <v/>
      </c>
      <c r="BC768" s="87" t="str">
        <f t="shared" ca="1" si="173"/>
        <v/>
      </c>
      <c r="BD768" s="87" t="str">
        <f t="shared" ca="1" si="173"/>
        <v/>
      </c>
      <c r="BE768" s="87" t="str">
        <f t="shared" ca="1" si="173"/>
        <v/>
      </c>
      <c r="BF768" s="87" t="str">
        <f t="shared" ca="1" si="173"/>
        <v/>
      </c>
      <c r="BG768" s="87" t="str">
        <f t="shared" ca="1" si="173"/>
        <v/>
      </c>
      <c r="BI768" s="87" t="str">
        <f>IF($Q768="","",IFERROR(IF(OR(AND($T768&gt;=DATEVALUE("10/1/20"&amp;RIGHT(BH$1,2)),$T768&lt;=DATEVALUE("9/30/20"&amp;RIGHT(BI$1,2))),AND($U768&gt;=DATEVALUE("10/1/20"&amp;RIGHT(BH$1,2)),$U768&lt;=DATEVALUE("9/30/20"&amp;RIGHT(BI$1,2))),AND($T768&lt;=DATEVALUE("10/1/20"&amp;RIGHT(BH$1,2)),$U768&gt;=DATEVALUE("9/30/20"&amp;RIGHT(BI$1,2)))),
IF(AND($T768&gt;=DATEVALUE("10/1/20"&amp;RIGHT(BH$1,2)),$U768&lt;=DATEVALUE("9/30/20"&amp;RIGHT(BI$1,2))),NETWORKDAYS($T768,$U768,Holidays!$J$3:$J$937),
IF(AND($T768&lt;DATEVALUE("10/1/20"&amp;RIGHT(BH$1,2)),$U768&lt;=DATEVALUE("9/30/20"&amp;RIGHT(BI$1,2))),NETWORKDAYS(DATEVALUE("10/1/20"&amp;RIGHT(BH$1,2)),$U768,Holidays!$J$3:$J$937),
IF($T768&lt;DATEVALUE("10/1/20"&amp;RIGHT(BH$1,2)),NETWORKDAYS(DATEVALUE("10/1/20"&amp;RIGHT(BH$1,2)),DATEVALUE("9/30/20"&amp;RIGHT(BI$1,2)),Holidays!$J$3:$J$937),
IF($T768&gt;=DATEVALUE("10/1/20"&amp;RIGHT(BH$1,2)),NETWORKDAYS($T768,DATEVALUE("9/30/20"&amp;RIGHT(BI$1,2)),Holidays!$J$3:$J$937),"")))),"")/(NETWORKDAYS($T768,$U768,Holidays!$J$3:$J$937)),0))</f>
        <v/>
      </c>
      <c r="BJ768" s="87" t="str">
        <f>IF($Q768="","",IFERROR(IF(OR(AND($T768&gt;=DATEVALUE("10/1/20"&amp;RIGHT(BI$1,2)),$T768&lt;=DATEVALUE("9/30/20"&amp;RIGHT(BJ$1,2))),AND($U768&gt;=DATEVALUE("10/1/20"&amp;RIGHT(BI$1,2)),$U768&lt;=DATEVALUE("9/30/20"&amp;RIGHT(BJ$1,2))),AND($T768&lt;=DATEVALUE("10/1/20"&amp;RIGHT(BI$1,2)),$U768&gt;=DATEVALUE("9/30/20"&amp;RIGHT(BJ$1,2)))),
IF(AND($T768&gt;=DATEVALUE("10/1/20"&amp;RIGHT(BI$1,2)),$U768&lt;=DATEVALUE("9/30/20"&amp;RIGHT(BJ$1,2))),NETWORKDAYS($T768,$U768,Holidays!$J$3:$J$937),
IF(AND($T768&lt;DATEVALUE("10/1/20"&amp;RIGHT(BI$1,2)),$U768&lt;=DATEVALUE("9/30/20"&amp;RIGHT(BJ$1,2))),NETWORKDAYS(DATEVALUE("10/1/20"&amp;RIGHT(BI$1,2)),$U768,Holidays!$J$3:$J$937),
IF($T768&lt;DATEVALUE("10/1/20"&amp;RIGHT(BI$1,2)),NETWORKDAYS(DATEVALUE("10/1/20"&amp;RIGHT(BI$1,2)),DATEVALUE("9/30/20"&amp;RIGHT(BJ$1,2)),Holidays!$J$3:$J$937),
IF($T768&gt;=DATEVALUE("10/1/20"&amp;RIGHT(BI$1,2)),NETWORKDAYS($T768,DATEVALUE("9/30/20"&amp;RIGHT(BJ$1,2)),Holidays!$J$3:$J$937),"")))),"")/(NETWORKDAYS($T768,$U768,Holidays!$J$3:$J$937)),0))</f>
        <v/>
      </c>
      <c r="BK768" s="87" t="str">
        <f>IF($Q768="","",IFERROR(IF(OR(AND($T768&gt;=DATEVALUE("10/1/20"&amp;RIGHT(BJ$1,2)),$T768&lt;=DATEVALUE("9/30/20"&amp;RIGHT(BK$1,2))),AND($U768&gt;=DATEVALUE("10/1/20"&amp;RIGHT(BJ$1,2)),$U768&lt;=DATEVALUE("9/30/20"&amp;RIGHT(BK$1,2))),AND($T768&lt;=DATEVALUE("10/1/20"&amp;RIGHT(BJ$1,2)),$U768&gt;=DATEVALUE("9/30/20"&amp;RIGHT(BK$1,2)))),
IF(AND($T768&gt;=DATEVALUE("10/1/20"&amp;RIGHT(BJ$1,2)),$U768&lt;=DATEVALUE("9/30/20"&amp;RIGHT(BK$1,2))),NETWORKDAYS($T768,$U768,Holidays!$J$3:$J$937),
IF(AND($T768&lt;DATEVALUE("10/1/20"&amp;RIGHT(BJ$1,2)),$U768&lt;=DATEVALUE("9/30/20"&amp;RIGHT(BK$1,2))),NETWORKDAYS(DATEVALUE("10/1/20"&amp;RIGHT(BJ$1,2)),$U768,Holidays!$J$3:$J$937),
IF($T768&lt;DATEVALUE("10/1/20"&amp;RIGHT(BJ$1,2)),NETWORKDAYS(DATEVALUE("10/1/20"&amp;RIGHT(BJ$1,2)),DATEVALUE("9/30/20"&amp;RIGHT(BK$1,2)),Holidays!$J$3:$J$937),
IF($T768&gt;=DATEVALUE("10/1/20"&amp;RIGHT(BJ$1,2)),NETWORKDAYS($T768,DATEVALUE("9/30/20"&amp;RIGHT(BK$1,2)),Holidays!$J$3:$J$937),"")))),"")/(NETWORKDAYS($T768,$U768,Holidays!$J$3:$J$937)),0))</f>
        <v/>
      </c>
      <c r="BL768" s="87" t="str">
        <f>IF($Q768="","",IFERROR(IF(OR(AND($T768&gt;=DATEVALUE("10/1/20"&amp;RIGHT(BK$1,2)),$T768&lt;=DATEVALUE("9/30/20"&amp;RIGHT(BL$1,2))),AND($U768&gt;=DATEVALUE("10/1/20"&amp;RIGHT(BK$1,2)),$U768&lt;=DATEVALUE("9/30/20"&amp;RIGHT(BL$1,2))),AND($T768&lt;=DATEVALUE("10/1/20"&amp;RIGHT(BK$1,2)),$U768&gt;=DATEVALUE("9/30/20"&amp;RIGHT(BL$1,2)))),
IF(AND($T768&gt;=DATEVALUE("10/1/20"&amp;RIGHT(BK$1,2)),$U768&lt;=DATEVALUE("9/30/20"&amp;RIGHT(BL$1,2))),NETWORKDAYS($T768,$U768,Holidays!$J$3:$J$937),
IF(AND($T768&lt;DATEVALUE("10/1/20"&amp;RIGHT(BK$1,2)),$U768&lt;=DATEVALUE("9/30/20"&amp;RIGHT(BL$1,2))),NETWORKDAYS(DATEVALUE("10/1/20"&amp;RIGHT(BK$1,2)),$U768,Holidays!$J$3:$J$937),
IF($T768&lt;DATEVALUE("10/1/20"&amp;RIGHT(BK$1,2)),NETWORKDAYS(DATEVALUE("10/1/20"&amp;RIGHT(BK$1,2)),DATEVALUE("9/30/20"&amp;RIGHT(BL$1,2)),Holidays!$J$3:$J$937),
IF($T768&gt;=DATEVALUE("10/1/20"&amp;RIGHT(BK$1,2)),NETWORKDAYS($T768,DATEVALUE("9/30/20"&amp;RIGHT(BL$1,2)),Holidays!$J$3:$J$937),"")))),"")/(NETWORKDAYS($T768,$U768,Holidays!$J$3:$J$937)),0))</f>
        <v/>
      </c>
      <c r="BM768" s="87" t="str">
        <f>IF($Q768="","",IFERROR(IF(OR(AND($T768&gt;=DATEVALUE("10/1/20"&amp;RIGHT(BL$1,2)),$T768&lt;=DATEVALUE("9/30/20"&amp;RIGHT(BM$1,2))),AND($U768&gt;=DATEVALUE("10/1/20"&amp;RIGHT(BL$1,2)),$U768&lt;=DATEVALUE("9/30/20"&amp;RIGHT(BM$1,2))),AND($T768&lt;=DATEVALUE("10/1/20"&amp;RIGHT(BL$1,2)),$U768&gt;=DATEVALUE("9/30/20"&amp;RIGHT(BM$1,2)))),
IF(AND($T768&gt;=DATEVALUE("10/1/20"&amp;RIGHT(BL$1,2)),$U768&lt;=DATEVALUE("9/30/20"&amp;RIGHT(BM$1,2))),NETWORKDAYS($T768,$U768,Holidays!$J$3:$J$937),
IF(AND($T768&lt;DATEVALUE("10/1/20"&amp;RIGHT(BL$1,2)),$U768&lt;=DATEVALUE("9/30/20"&amp;RIGHT(BM$1,2))),NETWORKDAYS(DATEVALUE("10/1/20"&amp;RIGHT(BL$1,2)),$U768,Holidays!$J$3:$J$937),
IF($T768&lt;DATEVALUE("10/1/20"&amp;RIGHT(BL$1,2)),NETWORKDAYS(DATEVALUE("10/1/20"&amp;RIGHT(BL$1,2)),DATEVALUE("9/30/20"&amp;RIGHT(BM$1,2)),Holidays!$J$3:$J$937),
IF($T768&gt;=DATEVALUE("10/1/20"&amp;RIGHT(BL$1,2)),NETWORKDAYS($T768,DATEVALUE("9/30/20"&amp;RIGHT(BM$1,2)),Holidays!$J$3:$J$937),"")))),"")/(NETWORKDAYS($T768,$U768,Holidays!$J$3:$J$937)),0))</f>
        <v/>
      </c>
      <c r="BN768" s="87" t="str">
        <f>IF($Q768="","",IFERROR(IF(OR(AND($T768&gt;=DATEVALUE("10/1/20"&amp;RIGHT(BM$1,2)),$T768&lt;=DATEVALUE("9/30/20"&amp;RIGHT(BN$1,2))),AND($U768&gt;=DATEVALUE("10/1/20"&amp;RIGHT(BM$1,2)),$U768&lt;=DATEVALUE("9/30/20"&amp;RIGHT(BN$1,2))),AND($T768&lt;=DATEVALUE("10/1/20"&amp;RIGHT(BM$1,2)),$U768&gt;=DATEVALUE("9/30/20"&amp;RIGHT(BN$1,2)))),
IF(AND($T768&gt;=DATEVALUE("10/1/20"&amp;RIGHT(BM$1,2)),$U768&lt;=DATEVALUE("9/30/20"&amp;RIGHT(BN$1,2))),NETWORKDAYS($T768,$U768,Holidays!$J$3:$J$937),
IF(AND($T768&lt;DATEVALUE("10/1/20"&amp;RIGHT(BM$1,2)),$U768&lt;=DATEVALUE("9/30/20"&amp;RIGHT(BN$1,2))),NETWORKDAYS(DATEVALUE("10/1/20"&amp;RIGHT(BM$1,2)),$U768,Holidays!$J$3:$J$937),
IF($T768&lt;DATEVALUE("10/1/20"&amp;RIGHT(BM$1,2)),NETWORKDAYS(DATEVALUE("10/1/20"&amp;RIGHT(BM$1,2)),DATEVALUE("9/30/20"&amp;RIGHT(BN$1,2)),Holidays!$J$3:$J$937),
IF($T768&gt;=DATEVALUE("10/1/20"&amp;RIGHT(BM$1,2)),NETWORKDAYS($T768,DATEVALUE("9/30/20"&amp;RIGHT(BN$1,2)),Holidays!$J$3:$J$937),"")))),"")/(NETWORKDAYS($T768,$U768,Holidays!$J$3:$J$937)),0))</f>
        <v/>
      </c>
      <c r="BO768" s="87" t="str">
        <f>IF($Q768="","",IFERROR(IF(OR(AND($T768&gt;=DATEVALUE("10/1/20"&amp;RIGHT(BN$1,2)),$T768&lt;=DATEVALUE("9/30/20"&amp;RIGHT(BO$1,2))),AND($U768&gt;=DATEVALUE("10/1/20"&amp;RIGHT(BN$1,2)),$U768&lt;=DATEVALUE("9/30/20"&amp;RIGHT(BO$1,2))),AND($T768&lt;=DATEVALUE("10/1/20"&amp;RIGHT(BN$1,2)),$U768&gt;=DATEVALUE("9/30/20"&amp;RIGHT(BO$1,2)))),
IF(AND($T768&gt;=DATEVALUE("10/1/20"&amp;RIGHT(BN$1,2)),$U768&lt;=DATEVALUE("9/30/20"&amp;RIGHT(BO$1,2))),NETWORKDAYS($T768,$U768,Holidays!$J$3:$J$937),
IF(AND($T768&lt;DATEVALUE("10/1/20"&amp;RIGHT(BN$1,2)),$U768&lt;=DATEVALUE("9/30/20"&amp;RIGHT(BO$1,2))),NETWORKDAYS(DATEVALUE("10/1/20"&amp;RIGHT(BN$1,2)),$U768,Holidays!$J$3:$J$937),
IF($T768&lt;DATEVALUE("10/1/20"&amp;RIGHT(BN$1,2)),NETWORKDAYS(DATEVALUE("10/1/20"&amp;RIGHT(BN$1,2)),DATEVALUE("9/30/20"&amp;RIGHT(BO$1,2)),Holidays!$J$3:$J$937),
IF($T768&gt;=DATEVALUE("10/1/20"&amp;RIGHT(BN$1,2)),NETWORKDAYS($T768,DATEVALUE("9/30/20"&amp;RIGHT(BO$1,2)),Holidays!$J$3:$J$937),"")))),"")/(NETWORKDAYS($T768,$U768,Holidays!$J$3:$J$937)),0))</f>
        <v/>
      </c>
      <c r="BP768" s="87" t="str">
        <f>IF($Q768="","",IFERROR(IF(OR(AND($T768&gt;=DATEVALUE("10/1/20"&amp;RIGHT(BO$1,2)),$T768&lt;=DATEVALUE("9/30/20"&amp;RIGHT(BP$1,2))),AND($U768&gt;=DATEVALUE("10/1/20"&amp;RIGHT(BO$1,2)),$U768&lt;=DATEVALUE("9/30/20"&amp;RIGHT(BP$1,2))),AND($T768&lt;=DATEVALUE("10/1/20"&amp;RIGHT(BO$1,2)),$U768&gt;=DATEVALUE("9/30/20"&amp;RIGHT(BP$1,2)))),
IF(AND($T768&gt;=DATEVALUE("10/1/20"&amp;RIGHT(BO$1,2)),$U768&lt;=DATEVALUE("9/30/20"&amp;RIGHT(BP$1,2))),NETWORKDAYS($T768,$U768,Holidays!$J$3:$J$937),
IF(AND($T768&lt;DATEVALUE("10/1/20"&amp;RIGHT(BO$1,2)),$U768&lt;=DATEVALUE("9/30/20"&amp;RIGHT(BP$1,2))),NETWORKDAYS(DATEVALUE("10/1/20"&amp;RIGHT(BO$1,2)),$U768,Holidays!$J$3:$J$937),
IF($T768&lt;DATEVALUE("10/1/20"&amp;RIGHT(BO$1,2)),NETWORKDAYS(DATEVALUE("10/1/20"&amp;RIGHT(BO$1,2)),DATEVALUE("9/30/20"&amp;RIGHT(BP$1,2)),Holidays!$J$3:$J$937),
IF($T768&gt;=DATEVALUE("10/1/20"&amp;RIGHT(BO$1,2)),NETWORKDAYS($T768,DATEVALUE("9/30/20"&amp;RIGHT(BP$1,2)),Holidays!$J$3:$J$937),"")))),"")/(NETWORKDAYS($T768,$U768,Holidays!$J$3:$J$937)),0))</f>
        <v/>
      </c>
      <c r="BQ768" s="87" t="str">
        <f>IF($Q768="","",IFERROR(IF(OR(AND($T768&gt;=DATEVALUE("10/1/20"&amp;RIGHT(BP$1,2)),$T768&lt;=DATEVALUE("9/30/20"&amp;RIGHT(BQ$1,2))),AND($U768&gt;=DATEVALUE("10/1/20"&amp;RIGHT(BP$1,2)),$U768&lt;=DATEVALUE("9/30/20"&amp;RIGHT(BQ$1,2))),AND($T768&lt;=DATEVALUE("10/1/20"&amp;RIGHT(BP$1,2)),$U768&gt;=DATEVALUE("9/30/20"&amp;RIGHT(BQ$1,2)))),
IF(AND($T768&gt;=DATEVALUE("10/1/20"&amp;RIGHT(BP$1,2)),$U768&lt;=DATEVALUE("9/30/20"&amp;RIGHT(BQ$1,2))),NETWORKDAYS($T768,$U768,Holidays!$J$3:$J$937),
IF(AND($T768&lt;DATEVALUE("10/1/20"&amp;RIGHT(BP$1,2)),$U768&lt;=DATEVALUE("9/30/20"&amp;RIGHT(BQ$1,2))),NETWORKDAYS(DATEVALUE("10/1/20"&amp;RIGHT(BP$1,2)),$U768,Holidays!$J$3:$J$937),
IF($T768&lt;DATEVALUE("10/1/20"&amp;RIGHT(BP$1,2)),NETWORKDAYS(DATEVALUE("10/1/20"&amp;RIGHT(BP$1,2)),DATEVALUE("9/30/20"&amp;RIGHT(BQ$1,2)),Holidays!$J$3:$J$937),
IF($T768&gt;=DATEVALUE("10/1/20"&amp;RIGHT(BP$1,2)),NETWORKDAYS($T768,DATEVALUE("9/30/20"&amp;RIGHT(BQ$1,2)),Holidays!$J$3:$J$937),"")))),"")/(NETWORKDAYS($T768,$U768,Holidays!$J$3:$J$937)),0))</f>
        <v/>
      </c>
      <c r="BR768" s="87" t="str">
        <f>IF($Q768="","",IFERROR(IF(OR(AND($T768&gt;=DATEVALUE("10/1/20"&amp;RIGHT(BQ$1,2)),$T768&lt;=DATEVALUE("9/30/20"&amp;RIGHT(BR$1,2))),AND($U768&gt;=DATEVALUE("10/1/20"&amp;RIGHT(BQ$1,2)),$U768&lt;=DATEVALUE("9/30/20"&amp;RIGHT(BR$1,2))),AND($T768&lt;=DATEVALUE("10/1/20"&amp;RIGHT(BQ$1,2)),$U768&gt;=DATEVALUE("9/30/20"&amp;RIGHT(BR$1,2)))),
IF(AND($T768&gt;=DATEVALUE("10/1/20"&amp;RIGHT(BQ$1,2)),$U768&lt;=DATEVALUE("9/30/20"&amp;RIGHT(BR$1,2))),NETWORKDAYS($T768,$U768,Holidays!$J$3:$J$937),
IF(AND($T768&lt;DATEVALUE("10/1/20"&amp;RIGHT(BQ$1,2)),$U768&lt;=DATEVALUE("9/30/20"&amp;RIGHT(BR$1,2))),NETWORKDAYS(DATEVALUE("10/1/20"&amp;RIGHT(BQ$1,2)),$U768,Holidays!$J$3:$J$937),
IF($T768&lt;DATEVALUE("10/1/20"&amp;RIGHT(BQ$1,2)),NETWORKDAYS(DATEVALUE("10/1/20"&amp;RIGHT(BQ$1,2)),DATEVALUE("9/30/20"&amp;RIGHT(BR$1,2)),Holidays!$J$3:$J$937),
IF($T768&gt;=DATEVALUE("10/1/20"&amp;RIGHT(BQ$1,2)),NETWORKDAYS($T768,DATEVALUE("9/30/20"&amp;RIGHT(BR$1,2)),Holidays!$J$3:$J$937),"")))),"")/(NETWORKDAYS($T768,$U768,Holidays!$J$3:$J$937)),0))</f>
        <v/>
      </c>
      <c r="BS768" s="87" t="str">
        <f>IF($Q768="","",IFERROR(IF(OR(AND($T768&gt;=DATEVALUE("10/1/20"&amp;RIGHT(BR$1,2)),$T768&lt;=DATEVALUE("9/30/20"&amp;RIGHT(BS$1,2))),AND($U768&gt;=DATEVALUE("10/1/20"&amp;RIGHT(BR$1,2)),$U768&lt;=DATEVALUE("9/30/20"&amp;RIGHT(BS$1,2))),AND($T768&lt;=DATEVALUE("10/1/20"&amp;RIGHT(BR$1,2)),$U768&gt;=DATEVALUE("9/30/20"&amp;RIGHT(BS$1,2)))),
IF(AND($T768&gt;=DATEVALUE("10/1/20"&amp;RIGHT(BR$1,2)),$U768&lt;=DATEVALUE("9/30/20"&amp;RIGHT(BS$1,2))),NETWORKDAYS($T768,$U768,Holidays!$J$3:$J$937),
IF(AND($T768&lt;DATEVALUE("10/1/20"&amp;RIGHT(BR$1,2)),$U768&lt;=DATEVALUE("9/30/20"&amp;RIGHT(BS$1,2))),NETWORKDAYS(DATEVALUE("10/1/20"&amp;RIGHT(BR$1,2)),$U768,Holidays!$J$3:$J$937),
IF($T768&lt;DATEVALUE("10/1/20"&amp;RIGHT(BR$1,2)),NETWORKDAYS(DATEVALUE("10/1/20"&amp;RIGHT(BR$1,2)),DATEVALUE("9/30/20"&amp;RIGHT(BS$1,2)),Holidays!$J$3:$J$937),
IF($T768&gt;=DATEVALUE("10/1/20"&amp;RIGHT(BR$1,2)),NETWORKDAYS($T768,DATEVALUE("9/30/20"&amp;RIGHT(BS$1,2)),Holidays!$J$3:$J$937),"")))),"")/(NETWORKDAYS($T768,$U768,Holidays!$J$3:$J$937)),0))</f>
        <v/>
      </c>
      <c r="BT768" s="87" t="str">
        <f>IF($Q768="","",IFERROR(IF(OR(AND($T768&gt;=DATEVALUE("10/1/20"&amp;RIGHT(BS$1,2)),$T768&lt;=DATEVALUE("9/30/20"&amp;RIGHT(BT$1,2))),AND($U768&gt;=DATEVALUE("10/1/20"&amp;RIGHT(BS$1,2)),$U768&lt;=DATEVALUE("9/30/20"&amp;RIGHT(BT$1,2))),AND($T768&lt;=DATEVALUE("10/1/20"&amp;RIGHT(BS$1,2)),$U768&gt;=DATEVALUE("9/30/20"&amp;RIGHT(BT$1,2)))),
IF(AND($T768&gt;=DATEVALUE("10/1/20"&amp;RIGHT(BS$1,2)),$U768&lt;=DATEVALUE("9/30/20"&amp;RIGHT(BT$1,2))),NETWORKDAYS($T768,$U768,Holidays!$J$3:$J$937),
IF(AND($T768&lt;DATEVALUE("10/1/20"&amp;RIGHT(BS$1,2)),$U768&lt;=DATEVALUE("9/30/20"&amp;RIGHT(BT$1,2))),NETWORKDAYS(DATEVALUE("10/1/20"&amp;RIGHT(BS$1,2)),$U768,Holidays!$J$3:$J$937),
IF($T768&lt;DATEVALUE("10/1/20"&amp;RIGHT(BS$1,2)),NETWORKDAYS(DATEVALUE("10/1/20"&amp;RIGHT(BS$1,2)),DATEVALUE("9/30/20"&amp;RIGHT(BT$1,2)),Holidays!$J$3:$J$937),
IF($T768&gt;=DATEVALUE("10/1/20"&amp;RIGHT(BS$1,2)),NETWORKDAYS($T768,DATEVALUE("9/30/20"&amp;RIGHT(BT$1,2)),Holidays!$J$3:$J$937),"")))),"")/(NETWORKDAYS($T768,$U768,Holidays!$J$3:$J$937)),0))</f>
        <v/>
      </c>
      <c r="BU768" s="87" t="str">
        <f>IF($Q768="","",IFERROR(IF(OR(AND($T768&gt;=DATEVALUE("10/1/20"&amp;RIGHT(BT$1,2)),$T768&lt;=DATEVALUE("9/30/20"&amp;RIGHT(BU$1,2))),AND($U768&gt;=DATEVALUE("10/1/20"&amp;RIGHT(BT$1,2)),$U768&lt;=DATEVALUE("9/30/20"&amp;RIGHT(BU$1,2))),AND($T768&lt;=DATEVALUE("10/1/20"&amp;RIGHT(BT$1,2)),$U768&gt;=DATEVALUE("9/30/20"&amp;RIGHT(BU$1,2)))),
IF(AND($T768&gt;=DATEVALUE("10/1/20"&amp;RIGHT(BT$1,2)),$U768&lt;=DATEVALUE("9/30/20"&amp;RIGHT(BU$1,2))),NETWORKDAYS($T768,$U768,Holidays!$J$3:$J$937),
IF(AND($T768&lt;DATEVALUE("10/1/20"&amp;RIGHT(BT$1,2)),$U768&lt;=DATEVALUE("9/30/20"&amp;RIGHT(BU$1,2))),NETWORKDAYS(DATEVALUE("10/1/20"&amp;RIGHT(BT$1,2)),$U768,Holidays!$J$3:$J$937),
IF($T768&lt;DATEVALUE("10/1/20"&amp;RIGHT(BT$1,2)),NETWORKDAYS(DATEVALUE("10/1/20"&amp;RIGHT(BT$1,2)),DATEVALUE("9/30/20"&amp;RIGHT(BU$1,2)),Holidays!$J$3:$J$937),
IF($T768&gt;=DATEVALUE("10/1/20"&amp;RIGHT(BT$1,2)),NETWORKDAYS($T768,DATEVALUE("9/30/20"&amp;RIGHT(BU$1,2)),Holidays!$J$3:$J$937),"")))),"")/(NETWORKDAYS($T768,$U768,Holidays!$J$3:$J$937)),0))</f>
        <v/>
      </c>
      <c r="BV768" s="87" t="str">
        <f>IF($Q768="","",IFERROR(IF(OR(AND($T768&gt;=DATEVALUE("10/1/20"&amp;RIGHT(BU$1,2)),$T768&lt;=DATEVALUE("9/30/20"&amp;RIGHT(BV$1,2))),AND($U768&gt;=DATEVALUE("10/1/20"&amp;RIGHT(BU$1,2)),$U768&lt;=DATEVALUE("9/30/20"&amp;RIGHT(BV$1,2))),AND($T768&lt;=DATEVALUE("10/1/20"&amp;RIGHT(BU$1,2)),$U768&gt;=DATEVALUE("9/30/20"&amp;RIGHT(BV$1,2)))),
IF(AND($T768&gt;=DATEVALUE("10/1/20"&amp;RIGHT(BU$1,2)),$U768&lt;=DATEVALUE("9/30/20"&amp;RIGHT(BV$1,2))),NETWORKDAYS($T768,$U768,Holidays!$J$3:$J$937),
IF(AND($T768&lt;DATEVALUE("10/1/20"&amp;RIGHT(BU$1,2)),$U768&lt;=DATEVALUE("9/30/20"&amp;RIGHT(BV$1,2))),NETWORKDAYS(DATEVALUE("10/1/20"&amp;RIGHT(BU$1,2)),$U768,Holidays!$J$3:$J$937),
IF($T768&lt;DATEVALUE("10/1/20"&amp;RIGHT(BU$1,2)),NETWORKDAYS(DATEVALUE("10/1/20"&amp;RIGHT(BU$1,2)),DATEVALUE("9/30/20"&amp;RIGHT(BV$1,2)),Holidays!$J$3:$J$937),
IF($T768&gt;=DATEVALUE("10/1/20"&amp;RIGHT(BU$1,2)),NETWORKDAYS($T768,DATEVALUE("9/30/20"&amp;RIGHT(BV$1,2)),Holidays!$J$3:$J$937),"")))),"")/(NETWORKDAYS($T768,$U768,Holidays!$J$3:$J$937)),0))</f>
        <v/>
      </c>
      <c r="BW768" s="87" t="str">
        <f>IF($Q768="","",IFERROR(IF(OR(AND($T768&gt;=DATEVALUE("10/1/20"&amp;RIGHT(BV$1,2)),$T768&lt;=DATEVALUE("9/30/20"&amp;RIGHT(BW$1,2))),AND($U768&gt;=DATEVALUE("10/1/20"&amp;RIGHT(BV$1,2)),$U768&lt;=DATEVALUE("9/30/20"&amp;RIGHT(BW$1,2))),AND($T768&lt;=DATEVALUE("10/1/20"&amp;RIGHT(BV$1,2)),$U768&gt;=DATEVALUE("9/30/20"&amp;RIGHT(BW$1,2)))),
IF(AND($T768&gt;=DATEVALUE("10/1/20"&amp;RIGHT(BV$1,2)),$U768&lt;=DATEVALUE("9/30/20"&amp;RIGHT(BW$1,2))),NETWORKDAYS($T768,$U768,Holidays!$J$3:$J$937),
IF(AND($T768&lt;DATEVALUE("10/1/20"&amp;RIGHT(BV$1,2)),$U768&lt;=DATEVALUE("9/30/20"&amp;RIGHT(BW$1,2))),NETWORKDAYS(DATEVALUE("10/1/20"&amp;RIGHT(BV$1,2)),$U768,Holidays!$J$3:$J$937),
IF($T768&lt;DATEVALUE("10/1/20"&amp;RIGHT(BV$1,2)),NETWORKDAYS(DATEVALUE("10/1/20"&amp;RIGHT(BV$1,2)),DATEVALUE("9/30/20"&amp;RIGHT(BW$1,2)),Holidays!$J$3:$J$937),
IF($T768&gt;=DATEVALUE("10/1/20"&amp;RIGHT(BV$1,2)),NETWORKDAYS($T768,DATEVALUE("9/30/20"&amp;RIGHT(BW$1,2)),Holidays!$J$3:$J$937),"")))),"")/(NETWORKDAYS($T768,$U768,Holidays!$J$3:$J$937)),0))</f>
        <v/>
      </c>
      <c r="BX768" s="87" t="str">
        <f>IF($Q768="","",IFERROR(IF(OR(AND($T768&gt;=DATEVALUE("10/1/20"&amp;RIGHT(BW$1,2)),$T768&lt;=DATEVALUE("9/30/20"&amp;RIGHT(BX$1,2))),AND($U768&gt;=DATEVALUE("10/1/20"&amp;RIGHT(BW$1,2)),$U768&lt;=DATEVALUE("9/30/20"&amp;RIGHT(BX$1,2))),AND($T768&lt;=DATEVALUE("10/1/20"&amp;RIGHT(BW$1,2)),$U768&gt;=DATEVALUE("9/30/20"&amp;RIGHT(BX$1,2)))),
IF(AND($T768&gt;=DATEVALUE("10/1/20"&amp;RIGHT(BW$1,2)),$U768&lt;=DATEVALUE("9/30/20"&amp;RIGHT(BX$1,2))),NETWORKDAYS($T768,$U768,Holidays!$J$3:$J$937),
IF(AND($T768&lt;DATEVALUE("10/1/20"&amp;RIGHT(BW$1,2)),$U768&lt;=DATEVALUE("9/30/20"&amp;RIGHT(BX$1,2))),NETWORKDAYS(DATEVALUE("10/1/20"&amp;RIGHT(BW$1,2)),$U768,Holidays!$J$3:$J$937),
IF($T768&lt;DATEVALUE("10/1/20"&amp;RIGHT(BW$1,2)),NETWORKDAYS(DATEVALUE("10/1/20"&amp;RIGHT(BW$1,2)),DATEVALUE("9/30/20"&amp;RIGHT(BX$1,2)),Holidays!$J$3:$J$937),
IF($T768&gt;=DATEVALUE("10/1/20"&amp;RIGHT(BW$1,2)),NETWORKDAYS($T768,DATEVALUE("9/30/20"&amp;RIGHT(BX$1,2)),Holidays!$J$3:$J$937),"")))),"")/(NETWORKDAYS($T768,$U768,Holidays!$J$3:$J$937)),0))</f>
        <v/>
      </c>
      <c r="BY768" s="87" t="str">
        <f>IF($Q768="","",IFERROR(IF(OR(AND($T768&gt;=DATEVALUE("10/1/20"&amp;RIGHT(BX$1,2)),$T768&lt;=DATEVALUE("9/30/20"&amp;RIGHT(BY$1,2))),AND($U768&gt;=DATEVALUE("10/1/20"&amp;RIGHT(BX$1,2)),$U768&lt;=DATEVALUE("9/30/20"&amp;RIGHT(BY$1,2))),AND($T768&lt;=DATEVALUE("10/1/20"&amp;RIGHT(BX$1,2)),$U768&gt;=DATEVALUE("9/30/20"&amp;RIGHT(BY$1,2)))),
IF(AND($T768&gt;=DATEVALUE("10/1/20"&amp;RIGHT(BX$1,2)),$U768&lt;=DATEVALUE("9/30/20"&amp;RIGHT(BY$1,2))),NETWORKDAYS($T768,$U768,Holidays!$J$3:$J$937),
IF(AND($T768&lt;DATEVALUE("10/1/20"&amp;RIGHT(BX$1,2)),$U768&lt;=DATEVALUE("9/30/20"&amp;RIGHT(BY$1,2))),NETWORKDAYS(DATEVALUE("10/1/20"&amp;RIGHT(BX$1,2)),$U768,Holidays!$J$3:$J$937),
IF($T768&lt;DATEVALUE("10/1/20"&amp;RIGHT(BX$1,2)),NETWORKDAYS(DATEVALUE("10/1/20"&amp;RIGHT(BX$1,2)),DATEVALUE("9/30/20"&amp;RIGHT(BY$1,2)),Holidays!$J$3:$J$937),
IF($T768&gt;=DATEVALUE("10/1/20"&amp;RIGHT(BX$1,2)),NETWORKDAYS($T768,DATEVALUE("9/30/20"&amp;RIGHT(BY$1,2)),Holidays!$J$3:$J$937),"")))),"")/(NETWORKDAYS($T768,$U768,Holidays!$J$3:$J$937)),0))</f>
        <v/>
      </c>
      <c r="BZ768" s="87" t="str">
        <f>IF($Q768="","",IFERROR(IF(OR(AND($T768&gt;=DATEVALUE("10/1/20"&amp;RIGHT(BY$1,2)),$T768&lt;=DATEVALUE("9/30/20"&amp;RIGHT(BZ$1,2))),AND($U768&gt;=DATEVALUE("10/1/20"&amp;RIGHT(BY$1,2)),$U768&lt;=DATEVALUE("9/30/20"&amp;RIGHT(BZ$1,2))),AND($T768&lt;=DATEVALUE("10/1/20"&amp;RIGHT(BY$1,2)),$U768&gt;=DATEVALUE("9/30/20"&amp;RIGHT(BZ$1,2)))),
IF(AND($T768&gt;=DATEVALUE("10/1/20"&amp;RIGHT(BY$1,2)),$U768&lt;=DATEVALUE("9/30/20"&amp;RIGHT(BZ$1,2))),NETWORKDAYS($T768,$U768,Holidays!$J$3:$J$937),
IF(AND($T768&lt;DATEVALUE("10/1/20"&amp;RIGHT(BY$1,2)),$U768&lt;=DATEVALUE("9/30/20"&amp;RIGHT(BZ$1,2))),NETWORKDAYS(DATEVALUE("10/1/20"&amp;RIGHT(BY$1,2)),$U768,Holidays!$J$3:$J$937),
IF($T768&lt;DATEVALUE("10/1/20"&amp;RIGHT(BY$1,2)),NETWORKDAYS(DATEVALUE("10/1/20"&amp;RIGHT(BY$1,2)),DATEVALUE("9/30/20"&amp;RIGHT(BZ$1,2)),Holidays!$J$3:$J$937),
IF($T768&gt;=DATEVALUE("10/1/20"&amp;RIGHT(BY$1,2)),NETWORKDAYS($T768,DATEVALUE("9/30/20"&amp;RIGHT(BZ$1,2)),Holidays!$J$3:$J$937),"")))),"")/(NETWORKDAYS($T768,$U768,Holidays!$J$3:$J$937)),0))</f>
        <v/>
      </c>
      <c r="CA768" s="87" t="str">
        <f>IF($Q768="","",IFERROR(IF(OR(AND($T768&gt;=DATEVALUE("10/1/20"&amp;RIGHT(BZ$1,2)),$T768&lt;=DATEVALUE("9/30/20"&amp;RIGHT(CA$1,2))),AND($U768&gt;=DATEVALUE("10/1/20"&amp;RIGHT(BZ$1,2)),$U768&lt;=DATEVALUE("9/30/20"&amp;RIGHT(CA$1,2))),AND($T768&lt;=DATEVALUE("10/1/20"&amp;RIGHT(BZ$1,2)),$U768&gt;=DATEVALUE("9/30/20"&amp;RIGHT(CA$1,2)))),
IF(AND($T768&gt;=DATEVALUE("10/1/20"&amp;RIGHT(BZ$1,2)),$U768&lt;=DATEVALUE("9/30/20"&amp;RIGHT(CA$1,2))),NETWORKDAYS($T768,$U768,Holidays!$J$3:$J$937),
IF(AND($T768&lt;DATEVALUE("10/1/20"&amp;RIGHT(BZ$1,2)),$U768&lt;=DATEVALUE("9/30/20"&amp;RIGHT(CA$1,2))),NETWORKDAYS(DATEVALUE("10/1/20"&amp;RIGHT(BZ$1,2)),$U768,Holidays!$J$3:$J$937),
IF($T768&lt;DATEVALUE("10/1/20"&amp;RIGHT(BZ$1,2)),NETWORKDAYS(DATEVALUE("10/1/20"&amp;RIGHT(BZ$1,2)),DATEVALUE("9/30/20"&amp;RIGHT(CA$1,2)),Holidays!$J$3:$J$937),
IF($T768&gt;=DATEVALUE("10/1/20"&amp;RIGHT(BZ$1,2)),NETWORKDAYS($T768,DATEVALUE("9/30/20"&amp;RIGHT(CA$1,2)),Holidays!$J$3:$J$937),"")))),"")/(NETWORKDAYS($T768,$U768,Holidays!$J$3:$J$937)),0))</f>
        <v/>
      </c>
      <c r="CB768" s="87" t="str">
        <f>IF($Q768="","",IFERROR(IF(OR(AND($T768&gt;=DATEVALUE("10/1/20"&amp;RIGHT(CA$1,2)),$T768&lt;=DATEVALUE("9/30/20"&amp;RIGHT(CB$1,2))),AND($U768&gt;=DATEVALUE("10/1/20"&amp;RIGHT(CA$1,2)),$U768&lt;=DATEVALUE("9/30/20"&amp;RIGHT(CB$1,2))),AND($T768&lt;=DATEVALUE("10/1/20"&amp;RIGHT(CA$1,2)),$U768&gt;=DATEVALUE("9/30/20"&amp;RIGHT(CB$1,2)))),
IF(AND($T768&gt;=DATEVALUE("10/1/20"&amp;RIGHT(CA$1,2)),$U768&lt;=DATEVALUE("9/30/20"&amp;RIGHT(CB$1,2))),NETWORKDAYS($T768,$U768,Holidays!$J$3:$J$937),
IF(AND($T768&lt;DATEVALUE("10/1/20"&amp;RIGHT(CA$1,2)),$U768&lt;=DATEVALUE("9/30/20"&amp;RIGHT(CB$1,2))),NETWORKDAYS(DATEVALUE("10/1/20"&amp;RIGHT(CA$1,2)),$U768,Holidays!$J$3:$J$937),
IF($T768&lt;DATEVALUE("10/1/20"&amp;RIGHT(CA$1,2)),NETWORKDAYS(DATEVALUE("10/1/20"&amp;RIGHT(CA$1,2)),DATEVALUE("9/30/20"&amp;RIGHT(CB$1,2)),Holidays!$J$3:$J$937),
IF($T768&gt;=DATEVALUE("10/1/20"&amp;RIGHT(CA$1,2)),NETWORKDAYS($T768,DATEVALUE("9/30/20"&amp;RIGHT(CB$1,2)),Holidays!$J$3:$J$937),"")))),"")/(NETWORKDAYS($T768,$U768,Holidays!$J$3:$J$937)),0))</f>
        <v/>
      </c>
    </row>
    <row r="769" spans="1:80">
      <c r="A769" s="97"/>
      <c r="B769" s="98" t="str">
        <f ca="1">IF(NOT($A769=""),OFFSET('WBS Reference &amp; User Procedure'!$A$1,MATCH($A769,'WBS Reference &amp; User Procedure'!$A:$A,0)-1,1),"")</f>
        <v/>
      </c>
      <c r="D769" s="97"/>
      <c r="T769" s="104" t="str">
        <f>IF(NOT(Q769=""),IF(NOT($S769=""),$S769,#REF!),"")</f>
        <v/>
      </c>
      <c r="U769" s="104" t="str">
        <f>IF(NOT(Q769=""),WORKDAY(T769,Q769,Holidays!$J$3:$J$937),"")</f>
        <v/>
      </c>
      <c r="V769" s="104"/>
      <c r="W769" s="104"/>
      <c r="X769" s="101" t="str">
        <f t="shared" si="167"/>
        <v/>
      </c>
      <c r="AL769" s="87" t="str">
        <f t="shared" ca="1" si="164"/>
        <v/>
      </c>
      <c r="AN769" s="87" t="str">
        <f t="shared" ca="1" si="172"/>
        <v/>
      </c>
      <c r="AO769" s="87" t="str">
        <f t="shared" ca="1" si="172"/>
        <v/>
      </c>
      <c r="AP769" s="87" t="str">
        <f t="shared" ca="1" si="172"/>
        <v/>
      </c>
      <c r="AQ769" s="87" t="str">
        <f t="shared" ca="1" si="172"/>
        <v/>
      </c>
      <c r="AR769" s="87" t="str">
        <f t="shared" ca="1" si="172"/>
        <v/>
      </c>
      <c r="AS769" s="87" t="str">
        <f t="shared" ca="1" si="172"/>
        <v/>
      </c>
      <c r="AT769" s="87" t="str">
        <f t="shared" ca="1" si="172"/>
        <v/>
      </c>
      <c r="AU769" s="87" t="str">
        <f t="shared" ca="1" si="172"/>
        <v/>
      </c>
      <c r="AV769" s="87" t="str">
        <f t="shared" ca="1" si="172"/>
        <v/>
      </c>
      <c r="AW769" s="87" t="str">
        <f t="shared" ca="1" si="172"/>
        <v/>
      </c>
      <c r="AX769" s="87" t="str">
        <f t="shared" ca="1" si="173"/>
        <v/>
      </c>
      <c r="AY769" s="87" t="str">
        <f t="shared" ca="1" si="173"/>
        <v/>
      </c>
      <c r="AZ769" s="87" t="str">
        <f t="shared" ca="1" si="173"/>
        <v/>
      </c>
      <c r="BA769" s="87" t="str">
        <f t="shared" ca="1" si="173"/>
        <v/>
      </c>
      <c r="BB769" s="87" t="str">
        <f t="shared" ca="1" si="173"/>
        <v/>
      </c>
      <c r="BC769" s="87" t="str">
        <f t="shared" ca="1" si="173"/>
        <v/>
      </c>
      <c r="BD769" s="87" t="str">
        <f t="shared" ca="1" si="173"/>
        <v/>
      </c>
      <c r="BE769" s="87" t="str">
        <f t="shared" ca="1" si="173"/>
        <v/>
      </c>
      <c r="BF769" s="87" t="str">
        <f t="shared" ca="1" si="173"/>
        <v/>
      </c>
      <c r="BG769" s="87" t="str">
        <f t="shared" ca="1" si="173"/>
        <v/>
      </c>
      <c r="BI769" s="87" t="str">
        <f>IF($Q769="","",IFERROR(IF(OR(AND($T769&gt;=DATEVALUE("10/1/20"&amp;RIGHT(BH$1,2)),$T769&lt;=DATEVALUE("9/30/20"&amp;RIGHT(BI$1,2))),AND($U769&gt;=DATEVALUE("10/1/20"&amp;RIGHT(BH$1,2)),$U769&lt;=DATEVALUE("9/30/20"&amp;RIGHT(BI$1,2))),AND($T769&lt;=DATEVALUE("10/1/20"&amp;RIGHT(BH$1,2)),$U769&gt;=DATEVALUE("9/30/20"&amp;RIGHT(BI$1,2)))),
IF(AND($T769&gt;=DATEVALUE("10/1/20"&amp;RIGHT(BH$1,2)),$U769&lt;=DATEVALUE("9/30/20"&amp;RIGHT(BI$1,2))),NETWORKDAYS($T769,$U769,Holidays!$J$3:$J$937),
IF(AND($T769&lt;DATEVALUE("10/1/20"&amp;RIGHT(BH$1,2)),$U769&lt;=DATEVALUE("9/30/20"&amp;RIGHT(BI$1,2))),NETWORKDAYS(DATEVALUE("10/1/20"&amp;RIGHT(BH$1,2)),$U769,Holidays!$J$3:$J$937),
IF($T769&lt;DATEVALUE("10/1/20"&amp;RIGHT(BH$1,2)),NETWORKDAYS(DATEVALUE("10/1/20"&amp;RIGHT(BH$1,2)),DATEVALUE("9/30/20"&amp;RIGHT(BI$1,2)),Holidays!$J$3:$J$937),
IF($T769&gt;=DATEVALUE("10/1/20"&amp;RIGHT(BH$1,2)),NETWORKDAYS($T769,DATEVALUE("9/30/20"&amp;RIGHT(BI$1,2)),Holidays!$J$3:$J$937),"")))),"")/(NETWORKDAYS($T769,$U769,Holidays!$J$3:$J$937)),0))</f>
        <v/>
      </c>
      <c r="BJ769" s="87" t="str">
        <f>IF($Q769="","",IFERROR(IF(OR(AND($T769&gt;=DATEVALUE("10/1/20"&amp;RIGHT(BI$1,2)),$T769&lt;=DATEVALUE("9/30/20"&amp;RIGHT(BJ$1,2))),AND($U769&gt;=DATEVALUE("10/1/20"&amp;RIGHT(BI$1,2)),$U769&lt;=DATEVALUE("9/30/20"&amp;RIGHT(BJ$1,2))),AND($T769&lt;=DATEVALUE("10/1/20"&amp;RIGHT(BI$1,2)),$U769&gt;=DATEVALUE("9/30/20"&amp;RIGHT(BJ$1,2)))),
IF(AND($T769&gt;=DATEVALUE("10/1/20"&amp;RIGHT(BI$1,2)),$U769&lt;=DATEVALUE("9/30/20"&amp;RIGHT(BJ$1,2))),NETWORKDAYS($T769,$U769,Holidays!$J$3:$J$937),
IF(AND($T769&lt;DATEVALUE("10/1/20"&amp;RIGHT(BI$1,2)),$U769&lt;=DATEVALUE("9/30/20"&amp;RIGHT(BJ$1,2))),NETWORKDAYS(DATEVALUE("10/1/20"&amp;RIGHT(BI$1,2)),$U769,Holidays!$J$3:$J$937),
IF($T769&lt;DATEVALUE("10/1/20"&amp;RIGHT(BI$1,2)),NETWORKDAYS(DATEVALUE("10/1/20"&amp;RIGHT(BI$1,2)),DATEVALUE("9/30/20"&amp;RIGHT(BJ$1,2)),Holidays!$J$3:$J$937),
IF($T769&gt;=DATEVALUE("10/1/20"&amp;RIGHT(BI$1,2)),NETWORKDAYS($T769,DATEVALUE("9/30/20"&amp;RIGHT(BJ$1,2)),Holidays!$J$3:$J$937),"")))),"")/(NETWORKDAYS($T769,$U769,Holidays!$J$3:$J$937)),0))</f>
        <v/>
      </c>
      <c r="BK769" s="87" t="str">
        <f>IF($Q769="","",IFERROR(IF(OR(AND($T769&gt;=DATEVALUE("10/1/20"&amp;RIGHT(BJ$1,2)),$T769&lt;=DATEVALUE("9/30/20"&amp;RIGHT(BK$1,2))),AND($U769&gt;=DATEVALUE("10/1/20"&amp;RIGHT(BJ$1,2)),$U769&lt;=DATEVALUE("9/30/20"&amp;RIGHT(BK$1,2))),AND($T769&lt;=DATEVALUE("10/1/20"&amp;RIGHT(BJ$1,2)),$U769&gt;=DATEVALUE("9/30/20"&amp;RIGHT(BK$1,2)))),
IF(AND($T769&gt;=DATEVALUE("10/1/20"&amp;RIGHT(BJ$1,2)),$U769&lt;=DATEVALUE("9/30/20"&amp;RIGHT(BK$1,2))),NETWORKDAYS($T769,$U769,Holidays!$J$3:$J$937),
IF(AND($T769&lt;DATEVALUE("10/1/20"&amp;RIGHT(BJ$1,2)),$U769&lt;=DATEVALUE("9/30/20"&amp;RIGHT(BK$1,2))),NETWORKDAYS(DATEVALUE("10/1/20"&amp;RIGHT(BJ$1,2)),$U769,Holidays!$J$3:$J$937),
IF($T769&lt;DATEVALUE("10/1/20"&amp;RIGHT(BJ$1,2)),NETWORKDAYS(DATEVALUE("10/1/20"&amp;RIGHT(BJ$1,2)),DATEVALUE("9/30/20"&amp;RIGHT(BK$1,2)),Holidays!$J$3:$J$937),
IF($T769&gt;=DATEVALUE("10/1/20"&amp;RIGHT(BJ$1,2)),NETWORKDAYS($T769,DATEVALUE("9/30/20"&amp;RIGHT(BK$1,2)),Holidays!$J$3:$J$937),"")))),"")/(NETWORKDAYS($T769,$U769,Holidays!$J$3:$J$937)),0))</f>
        <v/>
      </c>
      <c r="BL769" s="87" t="str">
        <f>IF($Q769="","",IFERROR(IF(OR(AND($T769&gt;=DATEVALUE("10/1/20"&amp;RIGHT(BK$1,2)),$T769&lt;=DATEVALUE("9/30/20"&amp;RIGHT(BL$1,2))),AND($U769&gt;=DATEVALUE("10/1/20"&amp;RIGHT(BK$1,2)),$U769&lt;=DATEVALUE("9/30/20"&amp;RIGHT(BL$1,2))),AND($T769&lt;=DATEVALUE("10/1/20"&amp;RIGHT(BK$1,2)),$U769&gt;=DATEVALUE("9/30/20"&amp;RIGHT(BL$1,2)))),
IF(AND($T769&gt;=DATEVALUE("10/1/20"&amp;RIGHT(BK$1,2)),$U769&lt;=DATEVALUE("9/30/20"&amp;RIGHT(BL$1,2))),NETWORKDAYS($T769,$U769,Holidays!$J$3:$J$937),
IF(AND($T769&lt;DATEVALUE("10/1/20"&amp;RIGHT(BK$1,2)),$U769&lt;=DATEVALUE("9/30/20"&amp;RIGHT(BL$1,2))),NETWORKDAYS(DATEVALUE("10/1/20"&amp;RIGHT(BK$1,2)),$U769,Holidays!$J$3:$J$937),
IF($T769&lt;DATEVALUE("10/1/20"&amp;RIGHT(BK$1,2)),NETWORKDAYS(DATEVALUE("10/1/20"&amp;RIGHT(BK$1,2)),DATEVALUE("9/30/20"&amp;RIGHT(BL$1,2)),Holidays!$J$3:$J$937),
IF($T769&gt;=DATEVALUE("10/1/20"&amp;RIGHT(BK$1,2)),NETWORKDAYS($T769,DATEVALUE("9/30/20"&amp;RIGHT(BL$1,2)),Holidays!$J$3:$J$937),"")))),"")/(NETWORKDAYS($T769,$U769,Holidays!$J$3:$J$937)),0))</f>
        <v/>
      </c>
      <c r="BM769" s="87" t="str">
        <f>IF($Q769="","",IFERROR(IF(OR(AND($T769&gt;=DATEVALUE("10/1/20"&amp;RIGHT(BL$1,2)),$T769&lt;=DATEVALUE("9/30/20"&amp;RIGHT(BM$1,2))),AND($U769&gt;=DATEVALUE("10/1/20"&amp;RIGHT(BL$1,2)),$U769&lt;=DATEVALUE("9/30/20"&amp;RIGHT(BM$1,2))),AND($T769&lt;=DATEVALUE("10/1/20"&amp;RIGHT(BL$1,2)),$U769&gt;=DATEVALUE("9/30/20"&amp;RIGHT(BM$1,2)))),
IF(AND($T769&gt;=DATEVALUE("10/1/20"&amp;RIGHT(BL$1,2)),$U769&lt;=DATEVALUE("9/30/20"&amp;RIGHT(BM$1,2))),NETWORKDAYS($T769,$U769,Holidays!$J$3:$J$937),
IF(AND($T769&lt;DATEVALUE("10/1/20"&amp;RIGHT(BL$1,2)),$U769&lt;=DATEVALUE("9/30/20"&amp;RIGHT(BM$1,2))),NETWORKDAYS(DATEVALUE("10/1/20"&amp;RIGHT(BL$1,2)),$U769,Holidays!$J$3:$J$937),
IF($T769&lt;DATEVALUE("10/1/20"&amp;RIGHT(BL$1,2)),NETWORKDAYS(DATEVALUE("10/1/20"&amp;RIGHT(BL$1,2)),DATEVALUE("9/30/20"&amp;RIGHT(BM$1,2)),Holidays!$J$3:$J$937),
IF($T769&gt;=DATEVALUE("10/1/20"&amp;RIGHT(BL$1,2)),NETWORKDAYS($T769,DATEVALUE("9/30/20"&amp;RIGHT(BM$1,2)),Holidays!$J$3:$J$937),"")))),"")/(NETWORKDAYS($T769,$U769,Holidays!$J$3:$J$937)),0))</f>
        <v/>
      </c>
      <c r="BN769" s="87" t="str">
        <f>IF($Q769="","",IFERROR(IF(OR(AND($T769&gt;=DATEVALUE("10/1/20"&amp;RIGHT(BM$1,2)),$T769&lt;=DATEVALUE("9/30/20"&amp;RIGHT(BN$1,2))),AND($U769&gt;=DATEVALUE("10/1/20"&amp;RIGHT(BM$1,2)),$U769&lt;=DATEVALUE("9/30/20"&amp;RIGHT(BN$1,2))),AND($T769&lt;=DATEVALUE("10/1/20"&amp;RIGHT(BM$1,2)),$U769&gt;=DATEVALUE("9/30/20"&amp;RIGHT(BN$1,2)))),
IF(AND($T769&gt;=DATEVALUE("10/1/20"&amp;RIGHT(BM$1,2)),$U769&lt;=DATEVALUE("9/30/20"&amp;RIGHT(BN$1,2))),NETWORKDAYS($T769,$U769,Holidays!$J$3:$J$937),
IF(AND($T769&lt;DATEVALUE("10/1/20"&amp;RIGHT(BM$1,2)),$U769&lt;=DATEVALUE("9/30/20"&amp;RIGHT(BN$1,2))),NETWORKDAYS(DATEVALUE("10/1/20"&amp;RIGHT(BM$1,2)),$U769,Holidays!$J$3:$J$937),
IF($T769&lt;DATEVALUE("10/1/20"&amp;RIGHT(BM$1,2)),NETWORKDAYS(DATEVALUE("10/1/20"&amp;RIGHT(BM$1,2)),DATEVALUE("9/30/20"&amp;RIGHT(BN$1,2)),Holidays!$J$3:$J$937),
IF($T769&gt;=DATEVALUE("10/1/20"&amp;RIGHT(BM$1,2)),NETWORKDAYS($T769,DATEVALUE("9/30/20"&amp;RIGHT(BN$1,2)),Holidays!$J$3:$J$937),"")))),"")/(NETWORKDAYS($T769,$U769,Holidays!$J$3:$J$937)),0))</f>
        <v/>
      </c>
      <c r="BO769" s="87" t="str">
        <f>IF($Q769="","",IFERROR(IF(OR(AND($T769&gt;=DATEVALUE("10/1/20"&amp;RIGHT(BN$1,2)),$T769&lt;=DATEVALUE("9/30/20"&amp;RIGHT(BO$1,2))),AND($U769&gt;=DATEVALUE("10/1/20"&amp;RIGHT(BN$1,2)),$U769&lt;=DATEVALUE("9/30/20"&amp;RIGHT(BO$1,2))),AND($T769&lt;=DATEVALUE("10/1/20"&amp;RIGHT(BN$1,2)),$U769&gt;=DATEVALUE("9/30/20"&amp;RIGHT(BO$1,2)))),
IF(AND($T769&gt;=DATEVALUE("10/1/20"&amp;RIGHT(BN$1,2)),$U769&lt;=DATEVALUE("9/30/20"&amp;RIGHT(BO$1,2))),NETWORKDAYS($T769,$U769,Holidays!$J$3:$J$937),
IF(AND($T769&lt;DATEVALUE("10/1/20"&amp;RIGHT(BN$1,2)),$U769&lt;=DATEVALUE("9/30/20"&amp;RIGHT(BO$1,2))),NETWORKDAYS(DATEVALUE("10/1/20"&amp;RIGHT(BN$1,2)),$U769,Holidays!$J$3:$J$937),
IF($T769&lt;DATEVALUE("10/1/20"&amp;RIGHT(BN$1,2)),NETWORKDAYS(DATEVALUE("10/1/20"&amp;RIGHT(BN$1,2)),DATEVALUE("9/30/20"&amp;RIGHT(BO$1,2)),Holidays!$J$3:$J$937),
IF($T769&gt;=DATEVALUE("10/1/20"&amp;RIGHT(BN$1,2)),NETWORKDAYS($T769,DATEVALUE("9/30/20"&amp;RIGHT(BO$1,2)),Holidays!$J$3:$J$937),"")))),"")/(NETWORKDAYS($T769,$U769,Holidays!$J$3:$J$937)),0))</f>
        <v/>
      </c>
      <c r="BP769" s="87" t="str">
        <f>IF($Q769="","",IFERROR(IF(OR(AND($T769&gt;=DATEVALUE("10/1/20"&amp;RIGHT(BO$1,2)),$T769&lt;=DATEVALUE("9/30/20"&amp;RIGHT(BP$1,2))),AND($U769&gt;=DATEVALUE("10/1/20"&amp;RIGHT(BO$1,2)),$U769&lt;=DATEVALUE("9/30/20"&amp;RIGHT(BP$1,2))),AND($T769&lt;=DATEVALUE("10/1/20"&amp;RIGHT(BO$1,2)),$U769&gt;=DATEVALUE("9/30/20"&amp;RIGHT(BP$1,2)))),
IF(AND($T769&gt;=DATEVALUE("10/1/20"&amp;RIGHT(BO$1,2)),$U769&lt;=DATEVALUE("9/30/20"&amp;RIGHT(BP$1,2))),NETWORKDAYS($T769,$U769,Holidays!$J$3:$J$937),
IF(AND($T769&lt;DATEVALUE("10/1/20"&amp;RIGHT(BO$1,2)),$U769&lt;=DATEVALUE("9/30/20"&amp;RIGHT(BP$1,2))),NETWORKDAYS(DATEVALUE("10/1/20"&amp;RIGHT(BO$1,2)),$U769,Holidays!$J$3:$J$937),
IF($T769&lt;DATEVALUE("10/1/20"&amp;RIGHT(BO$1,2)),NETWORKDAYS(DATEVALUE("10/1/20"&amp;RIGHT(BO$1,2)),DATEVALUE("9/30/20"&amp;RIGHT(BP$1,2)),Holidays!$J$3:$J$937),
IF($T769&gt;=DATEVALUE("10/1/20"&amp;RIGHT(BO$1,2)),NETWORKDAYS($T769,DATEVALUE("9/30/20"&amp;RIGHT(BP$1,2)),Holidays!$J$3:$J$937),"")))),"")/(NETWORKDAYS($T769,$U769,Holidays!$J$3:$J$937)),0))</f>
        <v/>
      </c>
      <c r="BQ769" s="87" t="str">
        <f>IF($Q769="","",IFERROR(IF(OR(AND($T769&gt;=DATEVALUE("10/1/20"&amp;RIGHT(BP$1,2)),$T769&lt;=DATEVALUE("9/30/20"&amp;RIGHT(BQ$1,2))),AND($U769&gt;=DATEVALUE("10/1/20"&amp;RIGHT(BP$1,2)),$U769&lt;=DATEVALUE("9/30/20"&amp;RIGHT(BQ$1,2))),AND($T769&lt;=DATEVALUE("10/1/20"&amp;RIGHT(BP$1,2)),$U769&gt;=DATEVALUE("9/30/20"&amp;RIGHT(BQ$1,2)))),
IF(AND($T769&gt;=DATEVALUE("10/1/20"&amp;RIGHT(BP$1,2)),$U769&lt;=DATEVALUE("9/30/20"&amp;RIGHT(BQ$1,2))),NETWORKDAYS($T769,$U769,Holidays!$J$3:$J$937),
IF(AND($T769&lt;DATEVALUE("10/1/20"&amp;RIGHT(BP$1,2)),$U769&lt;=DATEVALUE("9/30/20"&amp;RIGHT(BQ$1,2))),NETWORKDAYS(DATEVALUE("10/1/20"&amp;RIGHT(BP$1,2)),$U769,Holidays!$J$3:$J$937),
IF($T769&lt;DATEVALUE("10/1/20"&amp;RIGHT(BP$1,2)),NETWORKDAYS(DATEVALUE("10/1/20"&amp;RIGHT(BP$1,2)),DATEVALUE("9/30/20"&amp;RIGHT(BQ$1,2)),Holidays!$J$3:$J$937),
IF($T769&gt;=DATEVALUE("10/1/20"&amp;RIGHT(BP$1,2)),NETWORKDAYS($T769,DATEVALUE("9/30/20"&amp;RIGHT(BQ$1,2)),Holidays!$J$3:$J$937),"")))),"")/(NETWORKDAYS($T769,$U769,Holidays!$J$3:$J$937)),0))</f>
        <v/>
      </c>
      <c r="BR769" s="87" t="str">
        <f>IF($Q769="","",IFERROR(IF(OR(AND($T769&gt;=DATEVALUE("10/1/20"&amp;RIGHT(BQ$1,2)),$T769&lt;=DATEVALUE("9/30/20"&amp;RIGHT(BR$1,2))),AND($U769&gt;=DATEVALUE("10/1/20"&amp;RIGHT(BQ$1,2)),$U769&lt;=DATEVALUE("9/30/20"&amp;RIGHT(BR$1,2))),AND($T769&lt;=DATEVALUE("10/1/20"&amp;RIGHT(BQ$1,2)),$U769&gt;=DATEVALUE("9/30/20"&amp;RIGHT(BR$1,2)))),
IF(AND($T769&gt;=DATEVALUE("10/1/20"&amp;RIGHT(BQ$1,2)),$U769&lt;=DATEVALUE("9/30/20"&amp;RIGHT(BR$1,2))),NETWORKDAYS($T769,$U769,Holidays!$J$3:$J$937),
IF(AND($T769&lt;DATEVALUE("10/1/20"&amp;RIGHT(BQ$1,2)),$U769&lt;=DATEVALUE("9/30/20"&amp;RIGHT(BR$1,2))),NETWORKDAYS(DATEVALUE("10/1/20"&amp;RIGHT(BQ$1,2)),$U769,Holidays!$J$3:$J$937),
IF($T769&lt;DATEVALUE("10/1/20"&amp;RIGHT(BQ$1,2)),NETWORKDAYS(DATEVALUE("10/1/20"&amp;RIGHT(BQ$1,2)),DATEVALUE("9/30/20"&amp;RIGHT(BR$1,2)),Holidays!$J$3:$J$937),
IF($T769&gt;=DATEVALUE("10/1/20"&amp;RIGHT(BQ$1,2)),NETWORKDAYS($T769,DATEVALUE("9/30/20"&amp;RIGHT(BR$1,2)),Holidays!$J$3:$J$937),"")))),"")/(NETWORKDAYS($T769,$U769,Holidays!$J$3:$J$937)),0))</f>
        <v/>
      </c>
      <c r="BS769" s="87" t="str">
        <f>IF($Q769="","",IFERROR(IF(OR(AND($T769&gt;=DATEVALUE("10/1/20"&amp;RIGHT(BR$1,2)),$T769&lt;=DATEVALUE("9/30/20"&amp;RIGHT(BS$1,2))),AND($U769&gt;=DATEVALUE("10/1/20"&amp;RIGHT(BR$1,2)),$U769&lt;=DATEVALUE("9/30/20"&amp;RIGHT(BS$1,2))),AND($T769&lt;=DATEVALUE("10/1/20"&amp;RIGHT(BR$1,2)),$U769&gt;=DATEVALUE("9/30/20"&amp;RIGHT(BS$1,2)))),
IF(AND($T769&gt;=DATEVALUE("10/1/20"&amp;RIGHT(BR$1,2)),$U769&lt;=DATEVALUE("9/30/20"&amp;RIGHT(BS$1,2))),NETWORKDAYS($T769,$U769,Holidays!$J$3:$J$937),
IF(AND($T769&lt;DATEVALUE("10/1/20"&amp;RIGHT(BR$1,2)),$U769&lt;=DATEVALUE("9/30/20"&amp;RIGHT(BS$1,2))),NETWORKDAYS(DATEVALUE("10/1/20"&amp;RIGHT(BR$1,2)),$U769,Holidays!$J$3:$J$937),
IF($T769&lt;DATEVALUE("10/1/20"&amp;RIGHT(BR$1,2)),NETWORKDAYS(DATEVALUE("10/1/20"&amp;RIGHT(BR$1,2)),DATEVALUE("9/30/20"&amp;RIGHT(BS$1,2)),Holidays!$J$3:$J$937),
IF($T769&gt;=DATEVALUE("10/1/20"&amp;RIGHT(BR$1,2)),NETWORKDAYS($T769,DATEVALUE("9/30/20"&amp;RIGHT(BS$1,2)),Holidays!$J$3:$J$937),"")))),"")/(NETWORKDAYS($T769,$U769,Holidays!$J$3:$J$937)),0))</f>
        <v/>
      </c>
      <c r="BT769" s="87" t="str">
        <f>IF($Q769="","",IFERROR(IF(OR(AND($T769&gt;=DATEVALUE("10/1/20"&amp;RIGHT(BS$1,2)),$T769&lt;=DATEVALUE("9/30/20"&amp;RIGHT(BT$1,2))),AND($U769&gt;=DATEVALUE("10/1/20"&amp;RIGHT(BS$1,2)),$U769&lt;=DATEVALUE("9/30/20"&amp;RIGHT(BT$1,2))),AND($T769&lt;=DATEVALUE("10/1/20"&amp;RIGHT(BS$1,2)),$U769&gt;=DATEVALUE("9/30/20"&amp;RIGHT(BT$1,2)))),
IF(AND($T769&gt;=DATEVALUE("10/1/20"&amp;RIGHT(BS$1,2)),$U769&lt;=DATEVALUE("9/30/20"&amp;RIGHT(BT$1,2))),NETWORKDAYS($T769,$U769,Holidays!$J$3:$J$937),
IF(AND($T769&lt;DATEVALUE("10/1/20"&amp;RIGHT(BS$1,2)),$U769&lt;=DATEVALUE("9/30/20"&amp;RIGHT(BT$1,2))),NETWORKDAYS(DATEVALUE("10/1/20"&amp;RIGHT(BS$1,2)),$U769,Holidays!$J$3:$J$937),
IF($T769&lt;DATEVALUE("10/1/20"&amp;RIGHT(BS$1,2)),NETWORKDAYS(DATEVALUE("10/1/20"&amp;RIGHT(BS$1,2)),DATEVALUE("9/30/20"&amp;RIGHT(BT$1,2)),Holidays!$J$3:$J$937),
IF($T769&gt;=DATEVALUE("10/1/20"&amp;RIGHT(BS$1,2)),NETWORKDAYS($T769,DATEVALUE("9/30/20"&amp;RIGHT(BT$1,2)),Holidays!$J$3:$J$937),"")))),"")/(NETWORKDAYS($T769,$U769,Holidays!$J$3:$J$937)),0))</f>
        <v/>
      </c>
      <c r="BU769" s="87" t="str">
        <f>IF($Q769="","",IFERROR(IF(OR(AND($T769&gt;=DATEVALUE("10/1/20"&amp;RIGHT(BT$1,2)),$T769&lt;=DATEVALUE("9/30/20"&amp;RIGHT(BU$1,2))),AND($U769&gt;=DATEVALUE("10/1/20"&amp;RIGHT(BT$1,2)),$U769&lt;=DATEVALUE("9/30/20"&amp;RIGHT(BU$1,2))),AND($T769&lt;=DATEVALUE("10/1/20"&amp;RIGHT(BT$1,2)),$U769&gt;=DATEVALUE("9/30/20"&amp;RIGHT(BU$1,2)))),
IF(AND($T769&gt;=DATEVALUE("10/1/20"&amp;RIGHT(BT$1,2)),$U769&lt;=DATEVALUE("9/30/20"&amp;RIGHT(BU$1,2))),NETWORKDAYS($T769,$U769,Holidays!$J$3:$J$937),
IF(AND($T769&lt;DATEVALUE("10/1/20"&amp;RIGHT(BT$1,2)),$U769&lt;=DATEVALUE("9/30/20"&amp;RIGHT(BU$1,2))),NETWORKDAYS(DATEVALUE("10/1/20"&amp;RIGHT(BT$1,2)),$U769,Holidays!$J$3:$J$937),
IF($T769&lt;DATEVALUE("10/1/20"&amp;RIGHT(BT$1,2)),NETWORKDAYS(DATEVALUE("10/1/20"&amp;RIGHT(BT$1,2)),DATEVALUE("9/30/20"&amp;RIGHT(BU$1,2)),Holidays!$J$3:$J$937),
IF($T769&gt;=DATEVALUE("10/1/20"&amp;RIGHT(BT$1,2)),NETWORKDAYS($T769,DATEVALUE("9/30/20"&amp;RIGHT(BU$1,2)),Holidays!$J$3:$J$937),"")))),"")/(NETWORKDAYS($T769,$U769,Holidays!$J$3:$J$937)),0))</f>
        <v/>
      </c>
      <c r="BV769" s="87" t="str">
        <f>IF($Q769="","",IFERROR(IF(OR(AND($T769&gt;=DATEVALUE("10/1/20"&amp;RIGHT(BU$1,2)),$T769&lt;=DATEVALUE("9/30/20"&amp;RIGHT(BV$1,2))),AND($U769&gt;=DATEVALUE("10/1/20"&amp;RIGHT(BU$1,2)),$U769&lt;=DATEVALUE("9/30/20"&amp;RIGHT(BV$1,2))),AND($T769&lt;=DATEVALUE("10/1/20"&amp;RIGHT(BU$1,2)),$U769&gt;=DATEVALUE("9/30/20"&amp;RIGHT(BV$1,2)))),
IF(AND($T769&gt;=DATEVALUE("10/1/20"&amp;RIGHT(BU$1,2)),$U769&lt;=DATEVALUE("9/30/20"&amp;RIGHT(BV$1,2))),NETWORKDAYS($T769,$U769,Holidays!$J$3:$J$937),
IF(AND($T769&lt;DATEVALUE("10/1/20"&amp;RIGHT(BU$1,2)),$U769&lt;=DATEVALUE("9/30/20"&amp;RIGHT(BV$1,2))),NETWORKDAYS(DATEVALUE("10/1/20"&amp;RIGHT(BU$1,2)),$U769,Holidays!$J$3:$J$937),
IF($T769&lt;DATEVALUE("10/1/20"&amp;RIGHT(BU$1,2)),NETWORKDAYS(DATEVALUE("10/1/20"&amp;RIGHT(BU$1,2)),DATEVALUE("9/30/20"&amp;RIGHT(BV$1,2)),Holidays!$J$3:$J$937),
IF($T769&gt;=DATEVALUE("10/1/20"&amp;RIGHT(BU$1,2)),NETWORKDAYS($T769,DATEVALUE("9/30/20"&amp;RIGHT(BV$1,2)),Holidays!$J$3:$J$937),"")))),"")/(NETWORKDAYS($T769,$U769,Holidays!$J$3:$J$937)),0))</f>
        <v/>
      </c>
      <c r="BW769" s="87" t="str">
        <f>IF($Q769="","",IFERROR(IF(OR(AND($T769&gt;=DATEVALUE("10/1/20"&amp;RIGHT(BV$1,2)),$T769&lt;=DATEVALUE("9/30/20"&amp;RIGHT(BW$1,2))),AND($U769&gt;=DATEVALUE("10/1/20"&amp;RIGHT(BV$1,2)),$U769&lt;=DATEVALUE("9/30/20"&amp;RIGHT(BW$1,2))),AND($T769&lt;=DATEVALUE("10/1/20"&amp;RIGHT(BV$1,2)),$U769&gt;=DATEVALUE("9/30/20"&amp;RIGHT(BW$1,2)))),
IF(AND($T769&gt;=DATEVALUE("10/1/20"&amp;RIGHT(BV$1,2)),$U769&lt;=DATEVALUE("9/30/20"&amp;RIGHT(BW$1,2))),NETWORKDAYS($T769,$U769,Holidays!$J$3:$J$937),
IF(AND($T769&lt;DATEVALUE("10/1/20"&amp;RIGHT(BV$1,2)),$U769&lt;=DATEVALUE("9/30/20"&amp;RIGHT(BW$1,2))),NETWORKDAYS(DATEVALUE("10/1/20"&amp;RIGHT(BV$1,2)),$U769,Holidays!$J$3:$J$937),
IF($T769&lt;DATEVALUE("10/1/20"&amp;RIGHT(BV$1,2)),NETWORKDAYS(DATEVALUE("10/1/20"&amp;RIGHT(BV$1,2)),DATEVALUE("9/30/20"&amp;RIGHT(BW$1,2)),Holidays!$J$3:$J$937),
IF($T769&gt;=DATEVALUE("10/1/20"&amp;RIGHT(BV$1,2)),NETWORKDAYS($T769,DATEVALUE("9/30/20"&amp;RIGHT(BW$1,2)),Holidays!$J$3:$J$937),"")))),"")/(NETWORKDAYS($T769,$U769,Holidays!$J$3:$J$937)),0))</f>
        <v/>
      </c>
      <c r="BX769" s="87" t="str">
        <f>IF($Q769="","",IFERROR(IF(OR(AND($T769&gt;=DATEVALUE("10/1/20"&amp;RIGHT(BW$1,2)),$T769&lt;=DATEVALUE("9/30/20"&amp;RIGHT(BX$1,2))),AND($U769&gt;=DATEVALUE("10/1/20"&amp;RIGHT(BW$1,2)),$U769&lt;=DATEVALUE("9/30/20"&amp;RIGHT(BX$1,2))),AND($T769&lt;=DATEVALUE("10/1/20"&amp;RIGHT(BW$1,2)),$U769&gt;=DATEVALUE("9/30/20"&amp;RIGHT(BX$1,2)))),
IF(AND($T769&gt;=DATEVALUE("10/1/20"&amp;RIGHT(BW$1,2)),$U769&lt;=DATEVALUE("9/30/20"&amp;RIGHT(BX$1,2))),NETWORKDAYS($T769,$U769,Holidays!$J$3:$J$937),
IF(AND($T769&lt;DATEVALUE("10/1/20"&amp;RIGHT(BW$1,2)),$U769&lt;=DATEVALUE("9/30/20"&amp;RIGHT(BX$1,2))),NETWORKDAYS(DATEVALUE("10/1/20"&amp;RIGHT(BW$1,2)),$U769,Holidays!$J$3:$J$937),
IF($T769&lt;DATEVALUE("10/1/20"&amp;RIGHT(BW$1,2)),NETWORKDAYS(DATEVALUE("10/1/20"&amp;RIGHT(BW$1,2)),DATEVALUE("9/30/20"&amp;RIGHT(BX$1,2)),Holidays!$J$3:$J$937),
IF($T769&gt;=DATEVALUE("10/1/20"&amp;RIGHT(BW$1,2)),NETWORKDAYS($T769,DATEVALUE("9/30/20"&amp;RIGHT(BX$1,2)),Holidays!$J$3:$J$937),"")))),"")/(NETWORKDAYS($T769,$U769,Holidays!$J$3:$J$937)),0))</f>
        <v/>
      </c>
      <c r="BY769" s="87" t="str">
        <f>IF($Q769="","",IFERROR(IF(OR(AND($T769&gt;=DATEVALUE("10/1/20"&amp;RIGHT(BX$1,2)),$T769&lt;=DATEVALUE("9/30/20"&amp;RIGHT(BY$1,2))),AND($U769&gt;=DATEVALUE("10/1/20"&amp;RIGHT(BX$1,2)),$U769&lt;=DATEVALUE("9/30/20"&amp;RIGHT(BY$1,2))),AND($T769&lt;=DATEVALUE("10/1/20"&amp;RIGHT(BX$1,2)),$U769&gt;=DATEVALUE("9/30/20"&amp;RIGHT(BY$1,2)))),
IF(AND($T769&gt;=DATEVALUE("10/1/20"&amp;RIGHT(BX$1,2)),$U769&lt;=DATEVALUE("9/30/20"&amp;RIGHT(BY$1,2))),NETWORKDAYS($T769,$U769,Holidays!$J$3:$J$937),
IF(AND($T769&lt;DATEVALUE("10/1/20"&amp;RIGHT(BX$1,2)),$U769&lt;=DATEVALUE("9/30/20"&amp;RIGHT(BY$1,2))),NETWORKDAYS(DATEVALUE("10/1/20"&amp;RIGHT(BX$1,2)),$U769,Holidays!$J$3:$J$937),
IF($T769&lt;DATEVALUE("10/1/20"&amp;RIGHT(BX$1,2)),NETWORKDAYS(DATEVALUE("10/1/20"&amp;RIGHT(BX$1,2)),DATEVALUE("9/30/20"&amp;RIGHT(BY$1,2)),Holidays!$J$3:$J$937),
IF($T769&gt;=DATEVALUE("10/1/20"&amp;RIGHT(BX$1,2)),NETWORKDAYS($T769,DATEVALUE("9/30/20"&amp;RIGHT(BY$1,2)),Holidays!$J$3:$J$937),"")))),"")/(NETWORKDAYS($T769,$U769,Holidays!$J$3:$J$937)),0))</f>
        <v/>
      </c>
      <c r="BZ769" s="87" t="str">
        <f>IF($Q769="","",IFERROR(IF(OR(AND($T769&gt;=DATEVALUE("10/1/20"&amp;RIGHT(BY$1,2)),$T769&lt;=DATEVALUE("9/30/20"&amp;RIGHT(BZ$1,2))),AND($U769&gt;=DATEVALUE("10/1/20"&amp;RIGHT(BY$1,2)),$U769&lt;=DATEVALUE("9/30/20"&amp;RIGHT(BZ$1,2))),AND($T769&lt;=DATEVALUE("10/1/20"&amp;RIGHT(BY$1,2)),$U769&gt;=DATEVALUE("9/30/20"&amp;RIGHT(BZ$1,2)))),
IF(AND($T769&gt;=DATEVALUE("10/1/20"&amp;RIGHT(BY$1,2)),$U769&lt;=DATEVALUE("9/30/20"&amp;RIGHT(BZ$1,2))),NETWORKDAYS($T769,$U769,Holidays!$J$3:$J$937),
IF(AND($T769&lt;DATEVALUE("10/1/20"&amp;RIGHT(BY$1,2)),$U769&lt;=DATEVALUE("9/30/20"&amp;RIGHT(BZ$1,2))),NETWORKDAYS(DATEVALUE("10/1/20"&amp;RIGHT(BY$1,2)),$U769,Holidays!$J$3:$J$937),
IF($T769&lt;DATEVALUE("10/1/20"&amp;RIGHT(BY$1,2)),NETWORKDAYS(DATEVALUE("10/1/20"&amp;RIGHT(BY$1,2)),DATEVALUE("9/30/20"&amp;RIGHT(BZ$1,2)),Holidays!$J$3:$J$937),
IF($T769&gt;=DATEVALUE("10/1/20"&amp;RIGHT(BY$1,2)),NETWORKDAYS($T769,DATEVALUE("9/30/20"&amp;RIGHT(BZ$1,2)),Holidays!$J$3:$J$937),"")))),"")/(NETWORKDAYS($T769,$U769,Holidays!$J$3:$J$937)),0))</f>
        <v/>
      </c>
      <c r="CA769" s="87" t="str">
        <f>IF($Q769="","",IFERROR(IF(OR(AND($T769&gt;=DATEVALUE("10/1/20"&amp;RIGHT(BZ$1,2)),$T769&lt;=DATEVALUE("9/30/20"&amp;RIGHT(CA$1,2))),AND($U769&gt;=DATEVALUE("10/1/20"&amp;RIGHT(BZ$1,2)),$U769&lt;=DATEVALUE("9/30/20"&amp;RIGHT(CA$1,2))),AND($T769&lt;=DATEVALUE("10/1/20"&amp;RIGHT(BZ$1,2)),$U769&gt;=DATEVALUE("9/30/20"&amp;RIGHT(CA$1,2)))),
IF(AND($T769&gt;=DATEVALUE("10/1/20"&amp;RIGHT(BZ$1,2)),$U769&lt;=DATEVALUE("9/30/20"&amp;RIGHT(CA$1,2))),NETWORKDAYS($T769,$U769,Holidays!$J$3:$J$937),
IF(AND($T769&lt;DATEVALUE("10/1/20"&amp;RIGHT(BZ$1,2)),$U769&lt;=DATEVALUE("9/30/20"&amp;RIGHT(CA$1,2))),NETWORKDAYS(DATEVALUE("10/1/20"&amp;RIGHT(BZ$1,2)),$U769,Holidays!$J$3:$J$937),
IF($T769&lt;DATEVALUE("10/1/20"&amp;RIGHT(BZ$1,2)),NETWORKDAYS(DATEVALUE("10/1/20"&amp;RIGHT(BZ$1,2)),DATEVALUE("9/30/20"&amp;RIGHT(CA$1,2)),Holidays!$J$3:$J$937),
IF($T769&gt;=DATEVALUE("10/1/20"&amp;RIGHT(BZ$1,2)),NETWORKDAYS($T769,DATEVALUE("9/30/20"&amp;RIGHT(CA$1,2)),Holidays!$J$3:$J$937),"")))),"")/(NETWORKDAYS($T769,$U769,Holidays!$J$3:$J$937)),0))</f>
        <v/>
      </c>
      <c r="CB769" s="87" t="str">
        <f>IF($Q769="","",IFERROR(IF(OR(AND($T769&gt;=DATEVALUE("10/1/20"&amp;RIGHT(CA$1,2)),$T769&lt;=DATEVALUE("9/30/20"&amp;RIGHT(CB$1,2))),AND($U769&gt;=DATEVALUE("10/1/20"&amp;RIGHT(CA$1,2)),$U769&lt;=DATEVALUE("9/30/20"&amp;RIGHT(CB$1,2))),AND($T769&lt;=DATEVALUE("10/1/20"&amp;RIGHT(CA$1,2)),$U769&gt;=DATEVALUE("9/30/20"&amp;RIGHT(CB$1,2)))),
IF(AND($T769&gt;=DATEVALUE("10/1/20"&amp;RIGHT(CA$1,2)),$U769&lt;=DATEVALUE("9/30/20"&amp;RIGHT(CB$1,2))),NETWORKDAYS($T769,$U769,Holidays!$J$3:$J$937),
IF(AND($T769&lt;DATEVALUE("10/1/20"&amp;RIGHT(CA$1,2)),$U769&lt;=DATEVALUE("9/30/20"&amp;RIGHT(CB$1,2))),NETWORKDAYS(DATEVALUE("10/1/20"&amp;RIGHT(CA$1,2)),$U769,Holidays!$J$3:$J$937),
IF($T769&lt;DATEVALUE("10/1/20"&amp;RIGHT(CA$1,2)),NETWORKDAYS(DATEVALUE("10/1/20"&amp;RIGHT(CA$1,2)),DATEVALUE("9/30/20"&amp;RIGHT(CB$1,2)),Holidays!$J$3:$J$937),
IF($T769&gt;=DATEVALUE("10/1/20"&amp;RIGHT(CA$1,2)),NETWORKDAYS($T769,DATEVALUE("9/30/20"&amp;RIGHT(CB$1,2)),Holidays!$J$3:$J$937),"")))),"")/(NETWORKDAYS($T769,$U769,Holidays!$J$3:$J$937)),0))</f>
        <v/>
      </c>
    </row>
    <row r="770" spans="1:80">
      <c r="A770" s="97"/>
      <c r="B770" s="98" t="str">
        <f ca="1">IF(NOT($A770=""),OFFSET('WBS Reference &amp; User Procedure'!$A$1,MATCH($A770,'WBS Reference &amp; User Procedure'!$A:$A,0)-1,1),"")</f>
        <v/>
      </c>
      <c r="D770" s="97"/>
      <c r="T770" s="104" t="str">
        <f>IF(NOT(Q770=""),IF(NOT($S770=""),$S770,#REF!),"")</f>
        <v/>
      </c>
      <c r="U770" s="104" t="str">
        <f>IF(NOT(Q770=""),WORKDAY(T770,Q770,Holidays!$J$3:$J$937),"")</f>
        <v/>
      </c>
      <c r="V770" s="104"/>
      <c r="W770" s="104"/>
      <c r="X770" s="101" t="str">
        <f t="shared" si="167"/>
        <v/>
      </c>
      <c r="AL770" s="87" t="str">
        <f t="shared" ca="1" si="164"/>
        <v/>
      </c>
      <c r="AN770" s="87" t="str">
        <f t="shared" ca="1" si="172"/>
        <v/>
      </c>
      <c r="AO770" s="87" t="str">
        <f t="shared" ca="1" si="172"/>
        <v/>
      </c>
      <c r="AP770" s="87" t="str">
        <f t="shared" ca="1" si="172"/>
        <v/>
      </c>
      <c r="AQ770" s="87" t="str">
        <f t="shared" ca="1" si="172"/>
        <v/>
      </c>
      <c r="AR770" s="87" t="str">
        <f t="shared" ca="1" si="172"/>
        <v/>
      </c>
      <c r="AS770" s="87" t="str">
        <f t="shared" ca="1" si="172"/>
        <v/>
      </c>
      <c r="AT770" s="87" t="str">
        <f t="shared" ca="1" si="172"/>
        <v/>
      </c>
      <c r="AU770" s="87" t="str">
        <f t="shared" ca="1" si="172"/>
        <v/>
      </c>
      <c r="AV770" s="87" t="str">
        <f t="shared" ca="1" si="172"/>
        <v/>
      </c>
      <c r="AW770" s="87" t="str">
        <f t="shared" ca="1" si="172"/>
        <v/>
      </c>
      <c r="AX770" s="87" t="str">
        <f t="shared" ca="1" si="173"/>
        <v/>
      </c>
      <c r="AY770" s="87" t="str">
        <f t="shared" ca="1" si="173"/>
        <v/>
      </c>
      <c r="AZ770" s="87" t="str">
        <f t="shared" ca="1" si="173"/>
        <v/>
      </c>
      <c r="BA770" s="87" t="str">
        <f t="shared" ca="1" si="173"/>
        <v/>
      </c>
      <c r="BB770" s="87" t="str">
        <f t="shared" ca="1" si="173"/>
        <v/>
      </c>
      <c r="BC770" s="87" t="str">
        <f t="shared" ca="1" si="173"/>
        <v/>
      </c>
      <c r="BD770" s="87" t="str">
        <f t="shared" ca="1" si="173"/>
        <v/>
      </c>
      <c r="BE770" s="87" t="str">
        <f t="shared" ca="1" si="173"/>
        <v/>
      </c>
      <c r="BF770" s="87" t="str">
        <f t="shared" ca="1" si="173"/>
        <v/>
      </c>
      <c r="BG770" s="87" t="str">
        <f t="shared" ca="1" si="173"/>
        <v/>
      </c>
      <c r="BI770" s="87" t="str">
        <f>IF($Q770="","",IFERROR(IF(OR(AND($T770&gt;=DATEVALUE("10/1/20"&amp;RIGHT(BH$1,2)),$T770&lt;=DATEVALUE("9/30/20"&amp;RIGHT(BI$1,2))),AND($U770&gt;=DATEVALUE("10/1/20"&amp;RIGHT(BH$1,2)),$U770&lt;=DATEVALUE("9/30/20"&amp;RIGHT(BI$1,2))),AND($T770&lt;=DATEVALUE("10/1/20"&amp;RIGHT(BH$1,2)),$U770&gt;=DATEVALUE("9/30/20"&amp;RIGHT(BI$1,2)))),
IF(AND($T770&gt;=DATEVALUE("10/1/20"&amp;RIGHT(BH$1,2)),$U770&lt;=DATEVALUE("9/30/20"&amp;RIGHT(BI$1,2))),NETWORKDAYS($T770,$U770,Holidays!$J$3:$J$937),
IF(AND($T770&lt;DATEVALUE("10/1/20"&amp;RIGHT(BH$1,2)),$U770&lt;=DATEVALUE("9/30/20"&amp;RIGHT(BI$1,2))),NETWORKDAYS(DATEVALUE("10/1/20"&amp;RIGHT(BH$1,2)),$U770,Holidays!$J$3:$J$937),
IF($T770&lt;DATEVALUE("10/1/20"&amp;RIGHT(BH$1,2)),NETWORKDAYS(DATEVALUE("10/1/20"&amp;RIGHT(BH$1,2)),DATEVALUE("9/30/20"&amp;RIGHT(BI$1,2)),Holidays!$J$3:$J$937),
IF($T770&gt;=DATEVALUE("10/1/20"&amp;RIGHT(BH$1,2)),NETWORKDAYS($T770,DATEVALUE("9/30/20"&amp;RIGHT(BI$1,2)),Holidays!$J$3:$J$937),"")))),"")/(NETWORKDAYS($T770,$U770,Holidays!$J$3:$J$937)),0))</f>
        <v/>
      </c>
      <c r="BJ770" s="87" t="str">
        <f>IF($Q770="","",IFERROR(IF(OR(AND($T770&gt;=DATEVALUE("10/1/20"&amp;RIGHT(BI$1,2)),$T770&lt;=DATEVALUE("9/30/20"&amp;RIGHT(BJ$1,2))),AND($U770&gt;=DATEVALUE("10/1/20"&amp;RIGHT(BI$1,2)),$U770&lt;=DATEVALUE("9/30/20"&amp;RIGHT(BJ$1,2))),AND($T770&lt;=DATEVALUE("10/1/20"&amp;RIGHT(BI$1,2)),$U770&gt;=DATEVALUE("9/30/20"&amp;RIGHT(BJ$1,2)))),
IF(AND($T770&gt;=DATEVALUE("10/1/20"&amp;RIGHT(BI$1,2)),$U770&lt;=DATEVALUE("9/30/20"&amp;RIGHT(BJ$1,2))),NETWORKDAYS($T770,$U770,Holidays!$J$3:$J$937),
IF(AND($T770&lt;DATEVALUE("10/1/20"&amp;RIGHT(BI$1,2)),$U770&lt;=DATEVALUE("9/30/20"&amp;RIGHT(BJ$1,2))),NETWORKDAYS(DATEVALUE("10/1/20"&amp;RIGHT(BI$1,2)),$U770,Holidays!$J$3:$J$937),
IF($T770&lt;DATEVALUE("10/1/20"&amp;RIGHT(BI$1,2)),NETWORKDAYS(DATEVALUE("10/1/20"&amp;RIGHT(BI$1,2)),DATEVALUE("9/30/20"&amp;RIGHT(BJ$1,2)),Holidays!$J$3:$J$937),
IF($T770&gt;=DATEVALUE("10/1/20"&amp;RIGHT(BI$1,2)),NETWORKDAYS($T770,DATEVALUE("9/30/20"&amp;RIGHT(BJ$1,2)),Holidays!$J$3:$J$937),"")))),"")/(NETWORKDAYS($T770,$U770,Holidays!$J$3:$J$937)),0))</f>
        <v/>
      </c>
      <c r="BK770" s="87" t="str">
        <f>IF($Q770="","",IFERROR(IF(OR(AND($T770&gt;=DATEVALUE("10/1/20"&amp;RIGHT(BJ$1,2)),$T770&lt;=DATEVALUE("9/30/20"&amp;RIGHT(BK$1,2))),AND($U770&gt;=DATEVALUE("10/1/20"&amp;RIGHT(BJ$1,2)),$U770&lt;=DATEVALUE("9/30/20"&amp;RIGHT(BK$1,2))),AND($T770&lt;=DATEVALUE("10/1/20"&amp;RIGHT(BJ$1,2)),$U770&gt;=DATEVALUE("9/30/20"&amp;RIGHT(BK$1,2)))),
IF(AND($T770&gt;=DATEVALUE("10/1/20"&amp;RIGHT(BJ$1,2)),$U770&lt;=DATEVALUE("9/30/20"&amp;RIGHT(BK$1,2))),NETWORKDAYS($T770,$U770,Holidays!$J$3:$J$937),
IF(AND($T770&lt;DATEVALUE("10/1/20"&amp;RIGHT(BJ$1,2)),$U770&lt;=DATEVALUE("9/30/20"&amp;RIGHT(BK$1,2))),NETWORKDAYS(DATEVALUE("10/1/20"&amp;RIGHT(BJ$1,2)),$U770,Holidays!$J$3:$J$937),
IF($T770&lt;DATEVALUE("10/1/20"&amp;RIGHT(BJ$1,2)),NETWORKDAYS(DATEVALUE("10/1/20"&amp;RIGHT(BJ$1,2)),DATEVALUE("9/30/20"&amp;RIGHT(BK$1,2)),Holidays!$J$3:$J$937),
IF($T770&gt;=DATEVALUE("10/1/20"&amp;RIGHT(BJ$1,2)),NETWORKDAYS($T770,DATEVALUE("9/30/20"&amp;RIGHT(BK$1,2)),Holidays!$J$3:$J$937),"")))),"")/(NETWORKDAYS($T770,$U770,Holidays!$J$3:$J$937)),0))</f>
        <v/>
      </c>
      <c r="BL770" s="87" t="str">
        <f>IF($Q770="","",IFERROR(IF(OR(AND($T770&gt;=DATEVALUE("10/1/20"&amp;RIGHT(BK$1,2)),$T770&lt;=DATEVALUE("9/30/20"&amp;RIGHT(BL$1,2))),AND($U770&gt;=DATEVALUE("10/1/20"&amp;RIGHT(BK$1,2)),$U770&lt;=DATEVALUE("9/30/20"&amp;RIGHT(BL$1,2))),AND($T770&lt;=DATEVALUE("10/1/20"&amp;RIGHT(BK$1,2)),$U770&gt;=DATEVALUE("9/30/20"&amp;RIGHT(BL$1,2)))),
IF(AND($T770&gt;=DATEVALUE("10/1/20"&amp;RIGHT(BK$1,2)),$U770&lt;=DATEVALUE("9/30/20"&amp;RIGHT(BL$1,2))),NETWORKDAYS($T770,$U770,Holidays!$J$3:$J$937),
IF(AND($T770&lt;DATEVALUE("10/1/20"&amp;RIGHT(BK$1,2)),$U770&lt;=DATEVALUE("9/30/20"&amp;RIGHT(BL$1,2))),NETWORKDAYS(DATEVALUE("10/1/20"&amp;RIGHT(BK$1,2)),$U770,Holidays!$J$3:$J$937),
IF($T770&lt;DATEVALUE("10/1/20"&amp;RIGHT(BK$1,2)),NETWORKDAYS(DATEVALUE("10/1/20"&amp;RIGHT(BK$1,2)),DATEVALUE("9/30/20"&amp;RIGHT(BL$1,2)),Holidays!$J$3:$J$937),
IF($T770&gt;=DATEVALUE("10/1/20"&amp;RIGHT(BK$1,2)),NETWORKDAYS($T770,DATEVALUE("9/30/20"&amp;RIGHT(BL$1,2)),Holidays!$J$3:$J$937),"")))),"")/(NETWORKDAYS($T770,$U770,Holidays!$J$3:$J$937)),0))</f>
        <v/>
      </c>
      <c r="BM770" s="87" t="str">
        <f>IF($Q770="","",IFERROR(IF(OR(AND($T770&gt;=DATEVALUE("10/1/20"&amp;RIGHT(BL$1,2)),$T770&lt;=DATEVALUE("9/30/20"&amp;RIGHT(BM$1,2))),AND($U770&gt;=DATEVALUE("10/1/20"&amp;RIGHT(BL$1,2)),$U770&lt;=DATEVALUE("9/30/20"&amp;RIGHT(BM$1,2))),AND($T770&lt;=DATEVALUE("10/1/20"&amp;RIGHT(BL$1,2)),$U770&gt;=DATEVALUE("9/30/20"&amp;RIGHT(BM$1,2)))),
IF(AND($T770&gt;=DATEVALUE("10/1/20"&amp;RIGHT(BL$1,2)),$U770&lt;=DATEVALUE("9/30/20"&amp;RIGHT(BM$1,2))),NETWORKDAYS($T770,$U770,Holidays!$J$3:$J$937),
IF(AND($T770&lt;DATEVALUE("10/1/20"&amp;RIGHT(BL$1,2)),$U770&lt;=DATEVALUE("9/30/20"&amp;RIGHT(BM$1,2))),NETWORKDAYS(DATEVALUE("10/1/20"&amp;RIGHT(BL$1,2)),$U770,Holidays!$J$3:$J$937),
IF($T770&lt;DATEVALUE("10/1/20"&amp;RIGHT(BL$1,2)),NETWORKDAYS(DATEVALUE("10/1/20"&amp;RIGHT(BL$1,2)),DATEVALUE("9/30/20"&amp;RIGHT(BM$1,2)),Holidays!$J$3:$J$937),
IF($T770&gt;=DATEVALUE("10/1/20"&amp;RIGHT(BL$1,2)),NETWORKDAYS($T770,DATEVALUE("9/30/20"&amp;RIGHT(BM$1,2)),Holidays!$J$3:$J$937),"")))),"")/(NETWORKDAYS($T770,$U770,Holidays!$J$3:$J$937)),0))</f>
        <v/>
      </c>
      <c r="BN770" s="87" t="str">
        <f>IF($Q770="","",IFERROR(IF(OR(AND($T770&gt;=DATEVALUE("10/1/20"&amp;RIGHT(BM$1,2)),$T770&lt;=DATEVALUE("9/30/20"&amp;RIGHT(BN$1,2))),AND($U770&gt;=DATEVALUE("10/1/20"&amp;RIGHT(BM$1,2)),$U770&lt;=DATEVALUE("9/30/20"&amp;RIGHT(BN$1,2))),AND($T770&lt;=DATEVALUE("10/1/20"&amp;RIGHT(BM$1,2)),$U770&gt;=DATEVALUE("9/30/20"&amp;RIGHT(BN$1,2)))),
IF(AND($T770&gt;=DATEVALUE("10/1/20"&amp;RIGHT(BM$1,2)),$U770&lt;=DATEVALUE("9/30/20"&amp;RIGHT(BN$1,2))),NETWORKDAYS($T770,$U770,Holidays!$J$3:$J$937),
IF(AND($T770&lt;DATEVALUE("10/1/20"&amp;RIGHT(BM$1,2)),$U770&lt;=DATEVALUE("9/30/20"&amp;RIGHT(BN$1,2))),NETWORKDAYS(DATEVALUE("10/1/20"&amp;RIGHT(BM$1,2)),$U770,Holidays!$J$3:$J$937),
IF($T770&lt;DATEVALUE("10/1/20"&amp;RIGHT(BM$1,2)),NETWORKDAYS(DATEVALUE("10/1/20"&amp;RIGHT(BM$1,2)),DATEVALUE("9/30/20"&amp;RIGHT(BN$1,2)),Holidays!$J$3:$J$937),
IF($T770&gt;=DATEVALUE("10/1/20"&amp;RIGHT(BM$1,2)),NETWORKDAYS($T770,DATEVALUE("9/30/20"&amp;RIGHT(BN$1,2)),Holidays!$J$3:$J$937),"")))),"")/(NETWORKDAYS($T770,$U770,Holidays!$J$3:$J$937)),0))</f>
        <v/>
      </c>
      <c r="BO770" s="87" t="str">
        <f>IF($Q770="","",IFERROR(IF(OR(AND($T770&gt;=DATEVALUE("10/1/20"&amp;RIGHT(BN$1,2)),$T770&lt;=DATEVALUE("9/30/20"&amp;RIGHT(BO$1,2))),AND($U770&gt;=DATEVALUE("10/1/20"&amp;RIGHT(BN$1,2)),$U770&lt;=DATEVALUE("9/30/20"&amp;RIGHT(BO$1,2))),AND($T770&lt;=DATEVALUE("10/1/20"&amp;RIGHT(BN$1,2)),$U770&gt;=DATEVALUE("9/30/20"&amp;RIGHT(BO$1,2)))),
IF(AND($T770&gt;=DATEVALUE("10/1/20"&amp;RIGHT(BN$1,2)),$U770&lt;=DATEVALUE("9/30/20"&amp;RIGHT(BO$1,2))),NETWORKDAYS($T770,$U770,Holidays!$J$3:$J$937),
IF(AND($T770&lt;DATEVALUE("10/1/20"&amp;RIGHT(BN$1,2)),$U770&lt;=DATEVALUE("9/30/20"&amp;RIGHT(BO$1,2))),NETWORKDAYS(DATEVALUE("10/1/20"&amp;RIGHT(BN$1,2)),$U770,Holidays!$J$3:$J$937),
IF($T770&lt;DATEVALUE("10/1/20"&amp;RIGHT(BN$1,2)),NETWORKDAYS(DATEVALUE("10/1/20"&amp;RIGHT(BN$1,2)),DATEVALUE("9/30/20"&amp;RIGHT(BO$1,2)),Holidays!$J$3:$J$937),
IF($T770&gt;=DATEVALUE("10/1/20"&amp;RIGHT(BN$1,2)),NETWORKDAYS($T770,DATEVALUE("9/30/20"&amp;RIGHT(BO$1,2)),Holidays!$J$3:$J$937),"")))),"")/(NETWORKDAYS($T770,$U770,Holidays!$J$3:$J$937)),0))</f>
        <v/>
      </c>
      <c r="BP770" s="87" t="str">
        <f>IF($Q770="","",IFERROR(IF(OR(AND($T770&gt;=DATEVALUE("10/1/20"&amp;RIGHT(BO$1,2)),$T770&lt;=DATEVALUE("9/30/20"&amp;RIGHT(BP$1,2))),AND($U770&gt;=DATEVALUE("10/1/20"&amp;RIGHT(BO$1,2)),$U770&lt;=DATEVALUE("9/30/20"&amp;RIGHT(BP$1,2))),AND($T770&lt;=DATEVALUE("10/1/20"&amp;RIGHT(BO$1,2)),$U770&gt;=DATEVALUE("9/30/20"&amp;RIGHT(BP$1,2)))),
IF(AND($T770&gt;=DATEVALUE("10/1/20"&amp;RIGHT(BO$1,2)),$U770&lt;=DATEVALUE("9/30/20"&amp;RIGHT(BP$1,2))),NETWORKDAYS($T770,$U770,Holidays!$J$3:$J$937),
IF(AND($T770&lt;DATEVALUE("10/1/20"&amp;RIGHT(BO$1,2)),$U770&lt;=DATEVALUE("9/30/20"&amp;RIGHT(BP$1,2))),NETWORKDAYS(DATEVALUE("10/1/20"&amp;RIGHT(BO$1,2)),$U770,Holidays!$J$3:$J$937),
IF($T770&lt;DATEVALUE("10/1/20"&amp;RIGHT(BO$1,2)),NETWORKDAYS(DATEVALUE("10/1/20"&amp;RIGHT(BO$1,2)),DATEVALUE("9/30/20"&amp;RIGHT(BP$1,2)),Holidays!$J$3:$J$937),
IF($T770&gt;=DATEVALUE("10/1/20"&amp;RIGHT(BO$1,2)),NETWORKDAYS($T770,DATEVALUE("9/30/20"&amp;RIGHT(BP$1,2)),Holidays!$J$3:$J$937),"")))),"")/(NETWORKDAYS($T770,$U770,Holidays!$J$3:$J$937)),0))</f>
        <v/>
      </c>
      <c r="BQ770" s="87" t="str">
        <f>IF($Q770="","",IFERROR(IF(OR(AND($T770&gt;=DATEVALUE("10/1/20"&amp;RIGHT(BP$1,2)),$T770&lt;=DATEVALUE("9/30/20"&amp;RIGHT(BQ$1,2))),AND($U770&gt;=DATEVALUE("10/1/20"&amp;RIGHT(BP$1,2)),$U770&lt;=DATEVALUE("9/30/20"&amp;RIGHT(BQ$1,2))),AND($T770&lt;=DATEVALUE("10/1/20"&amp;RIGHT(BP$1,2)),$U770&gt;=DATEVALUE("9/30/20"&amp;RIGHT(BQ$1,2)))),
IF(AND($T770&gt;=DATEVALUE("10/1/20"&amp;RIGHT(BP$1,2)),$U770&lt;=DATEVALUE("9/30/20"&amp;RIGHT(BQ$1,2))),NETWORKDAYS($T770,$U770,Holidays!$J$3:$J$937),
IF(AND($T770&lt;DATEVALUE("10/1/20"&amp;RIGHT(BP$1,2)),$U770&lt;=DATEVALUE("9/30/20"&amp;RIGHT(BQ$1,2))),NETWORKDAYS(DATEVALUE("10/1/20"&amp;RIGHT(BP$1,2)),$U770,Holidays!$J$3:$J$937),
IF($T770&lt;DATEVALUE("10/1/20"&amp;RIGHT(BP$1,2)),NETWORKDAYS(DATEVALUE("10/1/20"&amp;RIGHT(BP$1,2)),DATEVALUE("9/30/20"&amp;RIGHT(BQ$1,2)),Holidays!$J$3:$J$937),
IF($T770&gt;=DATEVALUE("10/1/20"&amp;RIGHT(BP$1,2)),NETWORKDAYS($T770,DATEVALUE("9/30/20"&amp;RIGHT(BQ$1,2)),Holidays!$J$3:$J$937),"")))),"")/(NETWORKDAYS($T770,$U770,Holidays!$J$3:$J$937)),0))</f>
        <v/>
      </c>
      <c r="BR770" s="87" t="str">
        <f>IF($Q770="","",IFERROR(IF(OR(AND($T770&gt;=DATEVALUE("10/1/20"&amp;RIGHT(BQ$1,2)),$T770&lt;=DATEVALUE("9/30/20"&amp;RIGHT(BR$1,2))),AND($U770&gt;=DATEVALUE("10/1/20"&amp;RIGHT(BQ$1,2)),$U770&lt;=DATEVALUE("9/30/20"&amp;RIGHT(BR$1,2))),AND($T770&lt;=DATEVALUE("10/1/20"&amp;RIGHT(BQ$1,2)),$U770&gt;=DATEVALUE("9/30/20"&amp;RIGHT(BR$1,2)))),
IF(AND($T770&gt;=DATEVALUE("10/1/20"&amp;RIGHT(BQ$1,2)),$U770&lt;=DATEVALUE("9/30/20"&amp;RIGHT(BR$1,2))),NETWORKDAYS($T770,$U770,Holidays!$J$3:$J$937),
IF(AND($T770&lt;DATEVALUE("10/1/20"&amp;RIGHT(BQ$1,2)),$U770&lt;=DATEVALUE("9/30/20"&amp;RIGHT(BR$1,2))),NETWORKDAYS(DATEVALUE("10/1/20"&amp;RIGHT(BQ$1,2)),$U770,Holidays!$J$3:$J$937),
IF($T770&lt;DATEVALUE("10/1/20"&amp;RIGHT(BQ$1,2)),NETWORKDAYS(DATEVALUE("10/1/20"&amp;RIGHT(BQ$1,2)),DATEVALUE("9/30/20"&amp;RIGHT(BR$1,2)),Holidays!$J$3:$J$937),
IF($T770&gt;=DATEVALUE("10/1/20"&amp;RIGHT(BQ$1,2)),NETWORKDAYS($T770,DATEVALUE("9/30/20"&amp;RIGHT(BR$1,2)),Holidays!$J$3:$J$937),"")))),"")/(NETWORKDAYS($T770,$U770,Holidays!$J$3:$J$937)),0))</f>
        <v/>
      </c>
      <c r="BS770" s="87" t="str">
        <f>IF($Q770="","",IFERROR(IF(OR(AND($T770&gt;=DATEVALUE("10/1/20"&amp;RIGHT(BR$1,2)),$T770&lt;=DATEVALUE("9/30/20"&amp;RIGHT(BS$1,2))),AND($U770&gt;=DATEVALUE("10/1/20"&amp;RIGHT(BR$1,2)),$U770&lt;=DATEVALUE("9/30/20"&amp;RIGHT(BS$1,2))),AND($T770&lt;=DATEVALUE("10/1/20"&amp;RIGHT(BR$1,2)),$U770&gt;=DATEVALUE("9/30/20"&amp;RIGHT(BS$1,2)))),
IF(AND($T770&gt;=DATEVALUE("10/1/20"&amp;RIGHT(BR$1,2)),$U770&lt;=DATEVALUE("9/30/20"&amp;RIGHT(BS$1,2))),NETWORKDAYS($T770,$U770,Holidays!$J$3:$J$937),
IF(AND($T770&lt;DATEVALUE("10/1/20"&amp;RIGHT(BR$1,2)),$U770&lt;=DATEVALUE("9/30/20"&amp;RIGHT(BS$1,2))),NETWORKDAYS(DATEVALUE("10/1/20"&amp;RIGHT(BR$1,2)),$U770,Holidays!$J$3:$J$937),
IF($T770&lt;DATEVALUE("10/1/20"&amp;RIGHT(BR$1,2)),NETWORKDAYS(DATEVALUE("10/1/20"&amp;RIGHT(BR$1,2)),DATEVALUE("9/30/20"&amp;RIGHT(BS$1,2)),Holidays!$J$3:$J$937),
IF($T770&gt;=DATEVALUE("10/1/20"&amp;RIGHT(BR$1,2)),NETWORKDAYS($T770,DATEVALUE("9/30/20"&amp;RIGHT(BS$1,2)),Holidays!$J$3:$J$937),"")))),"")/(NETWORKDAYS($T770,$U770,Holidays!$J$3:$J$937)),0))</f>
        <v/>
      </c>
      <c r="BT770" s="87" t="str">
        <f>IF($Q770="","",IFERROR(IF(OR(AND($T770&gt;=DATEVALUE("10/1/20"&amp;RIGHT(BS$1,2)),$T770&lt;=DATEVALUE("9/30/20"&amp;RIGHT(BT$1,2))),AND($U770&gt;=DATEVALUE("10/1/20"&amp;RIGHT(BS$1,2)),$U770&lt;=DATEVALUE("9/30/20"&amp;RIGHT(BT$1,2))),AND($T770&lt;=DATEVALUE("10/1/20"&amp;RIGHT(BS$1,2)),$U770&gt;=DATEVALUE("9/30/20"&amp;RIGHT(BT$1,2)))),
IF(AND($T770&gt;=DATEVALUE("10/1/20"&amp;RIGHT(BS$1,2)),$U770&lt;=DATEVALUE("9/30/20"&amp;RIGHT(BT$1,2))),NETWORKDAYS($T770,$U770,Holidays!$J$3:$J$937),
IF(AND($T770&lt;DATEVALUE("10/1/20"&amp;RIGHT(BS$1,2)),$U770&lt;=DATEVALUE("9/30/20"&amp;RIGHT(BT$1,2))),NETWORKDAYS(DATEVALUE("10/1/20"&amp;RIGHT(BS$1,2)),$U770,Holidays!$J$3:$J$937),
IF($T770&lt;DATEVALUE("10/1/20"&amp;RIGHT(BS$1,2)),NETWORKDAYS(DATEVALUE("10/1/20"&amp;RIGHT(BS$1,2)),DATEVALUE("9/30/20"&amp;RIGHT(BT$1,2)),Holidays!$J$3:$J$937),
IF($T770&gt;=DATEVALUE("10/1/20"&amp;RIGHT(BS$1,2)),NETWORKDAYS($T770,DATEVALUE("9/30/20"&amp;RIGHT(BT$1,2)),Holidays!$J$3:$J$937),"")))),"")/(NETWORKDAYS($T770,$U770,Holidays!$J$3:$J$937)),0))</f>
        <v/>
      </c>
      <c r="BU770" s="87" t="str">
        <f>IF($Q770="","",IFERROR(IF(OR(AND($T770&gt;=DATEVALUE("10/1/20"&amp;RIGHT(BT$1,2)),$T770&lt;=DATEVALUE("9/30/20"&amp;RIGHT(BU$1,2))),AND($U770&gt;=DATEVALUE("10/1/20"&amp;RIGHT(BT$1,2)),$U770&lt;=DATEVALUE("9/30/20"&amp;RIGHT(BU$1,2))),AND($T770&lt;=DATEVALUE("10/1/20"&amp;RIGHT(BT$1,2)),$U770&gt;=DATEVALUE("9/30/20"&amp;RIGHT(BU$1,2)))),
IF(AND($T770&gt;=DATEVALUE("10/1/20"&amp;RIGHT(BT$1,2)),$U770&lt;=DATEVALUE("9/30/20"&amp;RIGHT(BU$1,2))),NETWORKDAYS($T770,$U770,Holidays!$J$3:$J$937),
IF(AND($T770&lt;DATEVALUE("10/1/20"&amp;RIGHT(BT$1,2)),$U770&lt;=DATEVALUE("9/30/20"&amp;RIGHT(BU$1,2))),NETWORKDAYS(DATEVALUE("10/1/20"&amp;RIGHT(BT$1,2)),$U770,Holidays!$J$3:$J$937),
IF($T770&lt;DATEVALUE("10/1/20"&amp;RIGHT(BT$1,2)),NETWORKDAYS(DATEVALUE("10/1/20"&amp;RIGHT(BT$1,2)),DATEVALUE("9/30/20"&amp;RIGHT(BU$1,2)),Holidays!$J$3:$J$937),
IF($T770&gt;=DATEVALUE("10/1/20"&amp;RIGHT(BT$1,2)),NETWORKDAYS($T770,DATEVALUE("9/30/20"&amp;RIGHT(BU$1,2)),Holidays!$J$3:$J$937),"")))),"")/(NETWORKDAYS($T770,$U770,Holidays!$J$3:$J$937)),0))</f>
        <v/>
      </c>
      <c r="BV770" s="87" t="str">
        <f>IF($Q770="","",IFERROR(IF(OR(AND($T770&gt;=DATEVALUE("10/1/20"&amp;RIGHT(BU$1,2)),$T770&lt;=DATEVALUE("9/30/20"&amp;RIGHT(BV$1,2))),AND($U770&gt;=DATEVALUE("10/1/20"&amp;RIGHT(BU$1,2)),$U770&lt;=DATEVALUE("9/30/20"&amp;RIGHT(BV$1,2))),AND($T770&lt;=DATEVALUE("10/1/20"&amp;RIGHT(BU$1,2)),$U770&gt;=DATEVALUE("9/30/20"&amp;RIGHT(BV$1,2)))),
IF(AND($T770&gt;=DATEVALUE("10/1/20"&amp;RIGHT(BU$1,2)),$U770&lt;=DATEVALUE("9/30/20"&amp;RIGHT(BV$1,2))),NETWORKDAYS($T770,$U770,Holidays!$J$3:$J$937),
IF(AND($T770&lt;DATEVALUE("10/1/20"&amp;RIGHT(BU$1,2)),$U770&lt;=DATEVALUE("9/30/20"&amp;RIGHT(BV$1,2))),NETWORKDAYS(DATEVALUE("10/1/20"&amp;RIGHT(BU$1,2)),$U770,Holidays!$J$3:$J$937),
IF($T770&lt;DATEVALUE("10/1/20"&amp;RIGHT(BU$1,2)),NETWORKDAYS(DATEVALUE("10/1/20"&amp;RIGHT(BU$1,2)),DATEVALUE("9/30/20"&amp;RIGHT(BV$1,2)),Holidays!$J$3:$J$937),
IF($T770&gt;=DATEVALUE("10/1/20"&amp;RIGHT(BU$1,2)),NETWORKDAYS($T770,DATEVALUE("9/30/20"&amp;RIGHT(BV$1,2)),Holidays!$J$3:$J$937),"")))),"")/(NETWORKDAYS($T770,$U770,Holidays!$J$3:$J$937)),0))</f>
        <v/>
      </c>
      <c r="BW770" s="87" t="str">
        <f>IF($Q770="","",IFERROR(IF(OR(AND($T770&gt;=DATEVALUE("10/1/20"&amp;RIGHT(BV$1,2)),$T770&lt;=DATEVALUE("9/30/20"&amp;RIGHT(BW$1,2))),AND($U770&gt;=DATEVALUE("10/1/20"&amp;RIGHT(BV$1,2)),$U770&lt;=DATEVALUE("9/30/20"&amp;RIGHT(BW$1,2))),AND($T770&lt;=DATEVALUE("10/1/20"&amp;RIGHT(BV$1,2)),$U770&gt;=DATEVALUE("9/30/20"&amp;RIGHT(BW$1,2)))),
IF(AND($T770&gt;=DATEVALUE("10/1/20"&amp;RIGHT(BV$1,2)),$U770&lt;=DATEVALUE("9/30/20"&amp;RIGHT(BW$1,2))),NETWORKDAYS($T770,$U770,Holidays!$J$3:$J$937),
IF(AND($T770&lt;DATEVALUE("10/1/20"&amp;RIGHT(BV$1,2)),$U770&lt;=DATEVALUE("9/30/20"&amp;RIGHT(BW$1,2))),NETWORKDAYS(DATEVALUE("10/1/20"&amp;RIGHT(BV$1,2)),$U770,Holidays!$J$3:$J$937),
IF($T770&lt;DATEVALUE("10/1/20"&amp;RIGHT(BV$1,2)),NETWORKDAYS(DATEVALUE("10/1/20"&amp;RIGHT(BV$1,2)),DATEVALUE("9/30/20"&amp;RIGHT(BW$1,2)),Holidays!$J$3:$J$937),
IF($T770&gt;=DATEVALUE("10/1/20"&amp;RIGHT(BV$1,2)),NETWORKDAYS($T770,DATEVALUE("9/30/20"&amp;RIGHT(BW$1,2)),Holidays!$J$3:$J$937),"")))),"")/(NETWORKDAYS($T770,$U770,Holidays!$J$3:$J$937)),0))</f>
        <v/>
      </c>
      <c r="BX770" s="87" t="str">
        <f>IF($Q770="","",IFERROR(IF(OR(AND($T770&gt;=DATEVALUE("10/1/20"&amp;RIGHT(BW$1,2)),$T770&lt;=DATEVALUE("9/30/20"&amp;RIGHT(BX$1,2))),AND($U770&gt;=DATEVALUE("10/1/20"&amp;RIGHT(BW$1,2)),$U770&lt;=DATEVALUE("9/30/20"&amp;RIGHT(BX$1,2))),AND($T770&lt;=DATEVALUE("10/1/20"&amp;RIGHT(BW$1,2)),$U770&gt;=DATEVALUE("9/30/20"&amp;RIGHT(BX$1,2)))),
IF(AND($T770&gt;=DATEVALUE("10/1/20"&amp;RIGHT(BW$1,2)),$U770&lt;=DATEVALUE("9/30/20"&amp;RIGHT(BX$1,2))),NETWORKDAYS($T770,$U770,Holidays!$J$3:$J$937),
IF(AND($T770&lt;DATEVALUE("10/1/20"&amp;RIGHT(BW$1,2)),$U770&lt;=DATEVALUE("9/30/20"&amp;RIGHT(BX$1,2))),NETWORKDAYS(DATEVALUE("10/1/20"&amp;RIGHT(BW$1,2)),$U770,Holidays!$J$3:$J$937),
IF($T770&lt;DATEVALUE("10/1/20"&amp;RIGHT(BW$1,2)),NETWORKDAYS(DATEVALUE("10/1/20"&amp;RIGHT(BW$1,2)),DATEVALUE("9/30/20"&amp;RIGHT(BX$1,2)),Holidays!$J$3:$J$937),
IF($T770&gt;=DATEVALUE("10/1/20"&amp;RIGHT(BW$1,2)),NETWORKDAYS($T770,DATEVALUE("9/30/20"&amp;RIGHT(BX$1,2)),Holidays!$J$3:$J$937),"")))),"")/(NETWORKDAYS($T770,$U770,Holidays!$J$3:$J$937)),0))</f>
        <v/>
      </c>
      <c r="BY770" s="87" t="str">
        <f>IF($Q770="","",IFERROR(IF(OR(AND($T770&gt;=DATEVALUE("10/1/20"&amp;RIGHT(BX$1,2)),$T770&lt;=DATEVALUE("9/30/20"&amp;RIGHT(BY$1,2))),AND($U770&gt;=DATEVALUE("10/1/20"&amp;RIGHT(BX$1,2)),$U770&lt;=DATEVALUE("9/30/20"&amp;RIGHT(BY$1,2))),AND($T770&lt;=DATEVALUE("10/1/20"&amp;RIGHT(BX$1,2)),$U770&gt;=DATEVALUE("9/30/20"&amp;RIGHT(BY$1,2)))),
IF(AND($T770&gt;=DATEVALUE("10/1/20"&amp;RIGHT(BX$1,2)),$U770&lt;=DATEVALUE("9/30/20"&amp;RIGHT(BY$1,2))),NETWORKDAYS($T770,$U770,Holidays!$J$3:$J$937),
IF(AND($T770&lt;DATEVALUE("10/1/20"&amp;RIGHT(BX$1,2)),$U770&lt;=DATEVALUE("9/30/20"&amp;RIGHT(BY$1,2))),NETWORKDAYS(DATEVALUE("10/1/20"&amp;RIGHT(BX$1,2)),$U770,Holidays!$J$3:$J$937),
IF($T770&lt;DATEVALUE("10/1/20"&amp;RIGHT(BX$1,2)),NETWORKDAYS(DATEVALUE("10/1/20"&amp;RIGHT(BX$1,2)),DATEVALUE("9/30/20"&amp;RIGHT(BY$1,2)),Holidays!$J$3:$J$937),
IF($T770&gt;=DATEVALUE("10/1/20"&amp;RIGHT(BX$1,2)),NETWORKDAYS($T770,DATEVALUE("9/30/20"&amp;RIGHT(BY$1,2)),Holidays!$J$3:$J$937),"")))),"")/(NETWORKDAYS($T770,$U770,Holidays!$J$3:$J$937)),0))</f>
        <v/>
      </c>
      <c r="BZ770" s="87" t="str">
        <f>IF($Q770="","",IFERROR(IF(OR(AND($T770&gt;=DATEVALUE("10/1/20"&amp;RIGHT(BY$1,2)),$T770&lt;=DATEVALUE("9/30/20"&amp;RIGHT(BZ$1,2))),AND($U770&gt;=DATEVALUE("10/1/20"&amp;RIGHT(BY$1,2)),$U770&lt;=DATEVALUE("9/30/20"&amp;RIGHT(BZ$1,2))),AND($T770&lt;=DATEVALUE("10/1/20"&amp;RIGHT(BY$1,2)),$U770&gt;=DATEVALUE("9/30/20"&amp;RIGHT(BZ$1,2)))),
IF(AND($T770&gt;=DATEVALUE("10/1/20"&amp;RIGHT(BY$1,2)),$U770&lt;=DATEVALUE("9/30/20"&amp;RIGHT(BZ$1,2))),NETWORKDAYS($T770,$U770,Holidays!$J$3:$J$937),
IF(AND($T770&lt;DATEVALUE("10/1/20"&amp;RIGHT(BY$1,2)),$U770&lt;=DATEVALUE("9/30/20"&amp;RIGHT(BZ$1,2))),NETWORKDAYS(DATEVALUE("10/1/20"&amp;RIGHT(BY$1,2)),$U770,Holidays!$J$3:$J$937),
IF($T770&lt;DATEVALUE("10/1/20"&amp;RIGHT(BY$1,2)),NETWORKDAYS(DATEVALUE("10/1/20"&amp;RIGHT(BY$1,2)),DATEVALUE("9/30/20"&amp;RIGHT(BZ$1,2)),Holidays!$J$3:$J$937),
IF($T770&gt;=DATEVALUE("10/1/20"&amp;RIGHT(BY$1,2)),NETWORKDAYS($T770,DATEVALUE("9/30/20"&amp;RIGHT(BZ$1,2)),Holidays!$J$3:$J$937),"")))),"")/(NETWORKDAYS($T770,$U770,Holidays!$J$3:$J$937)),0))</f>
        <v/>
      </c>
      <c r="CA770" s="87" t="str">
        <f>IF($Q770="","",IFERROR(IF(OR(AND($T770&gt;=DATEVALUE("10/1/20"&amp;RIGHT(BZ$1,2)),$T770&lt;=DATEVALUE("9/30/20"&amp;RIGHT(CA$1,2))),AND($U770&gt;=DATEVALUE("10/1/20"&amp;RIGHT(BZ$1,2)),$U770&lt;=DATEVALUE("9/30/20"&amp;RIGHT(CA$1,2))),AND($T770&lt;=DATEVALUE("10/1/20"&amp;RIGHT(BZ$1,2)),$U770&gt;=DATEVALUE("9/30/20"&amp;RIGHT(CA$1,2)))),
IF(AND($T770&gt;=DATEVALUE("10/1/20"&amp;RIGHT(BZ$1,2)),$U770&lt;=DATEVALUE("9/30/20"&amp;RIGHT(CA$1,2))),NETWORKDAYS($T770,$U770,Holidays!$J$3:$J$937),
IF(AND($T770&lt;DATEVALUE("10/1/20"&amp;RIGHT(BZ$1,2)),$U770&lt;=DATEVALUE("9/30/20"&amp;RIGHT(CA$1,2))),NETWORKDAYS(DATEVALUE("10/1/20"&amp;RIGHT(BZ$1,2)),$U770,Holidays!$J$3:$J$937),
IF($T770&lt;DATEVALUE("10/1/20"&amp;RIGHT(BZ$1,2)),NETWORKDAYS(DATEVALUE("10/1/20"&amp;RIGHT(BZ$1,2)),DATEVALUE("9/30/20"&amp;RIGHT(CA$1,2)),Holidays!$J$3:$J$937),
IF($T770&gt;=DATEVALUE("10/1/20"&amp;RIGHT(BZ$1,2)),NETWORKDAYS($T770,DATEVALUE("9/30/20"&amp;RIGHT(CA$1,2)),Holidays!$J$3:$J$937),"")))),"")/(NETWORKDAYS($T770,$U770,Holidays!$J$3:$J$937)),0))</f>
        <v/>
      </c>
      <c r="CB770" s="87" t="str">
        <f>IF($Q770="","",IFERROR(IF(OR(AND($T770&gt;=DATEVALUE("10/1/20"&amp;RIGHT(CA$1,2)),$T770&lt;=DATEVALUE("9/30/20"&amp;RIGHT(CB$1,2))),AND($U770&gt;=DATEVALUE("10/1/20"&amp;RIGHT(CA$1,2)),$U770&lt;=DATEVALUE("9/30/20"&amp;RIGHT(CB$1,2))),AND($T770&lt;=DATEVALUE("10/1/20"&amp;RIGHT(CA$1,2)),$U770&gt;=DATEVALUE("9/30/20"&amp;RIGHT(CB$1,2)))),
IF(AND($T770&gt;=DATEVALUE("10/1/20"&amp;RIGHT(CA$1,2)),$U770&lt;=DATEVALUE("9/30/20"&amp;RIGHT(CB$1,2))),NETWORKDAYS($T770,$U770,Holidays!$J$3:$J$937),
IF(AND($T770&lt;DATEVALUE("10/1/20"&amp;RIGHT(CA$1,2)),$U770&lt;=DATEVALUE("9/30/20"&amp;RIGHT(CB$1,2))),NETWORKDAYS(DATEVALUE("10/1/20"&amp;RIGHT(CA$1,2)),$U770,Holidays!$J$3:$J$937),
IF($T770&lt;DATEVALUE("10/1/20"&amp;RIGHT(CA$1,2)),NETWORKDAYS(DATEVALUE("10/1/20"&amp;RIGHT(CA$1,2)),DATEVALUE("9/30/20"&amp;RIGHT(CB$1,2)),Holidays!$J$3:$J$937),
IF($T770&gt;=DATEVALUE("10/1/20"&amp;RIGHT(CA$1,2)),NETWORKDAYS($T770,DATEVALUE("9/30/20"&amp;RIGHT(CB$1,2)),Holidays!$J$3:$J$937),"")))),"")/(NETWORKDAYS($T770,$U770,Holidays!$J$3:$J$937)),0))</f>
        <v/>
      </c>
    </row>
    <row r="771" spans="1:80">
      <c r="A771" s="97"/>
      <c r="B771" s="98" t="str">
        <f ca="1">IF(NOT($A771=""),OFFSET('WBS Reference &amp; User Procedure'!$A$1,MATCH($A771,'WBS Reference &amp; User Procedure'!$A:$A,0)-1,1),"")</f>
        <v/>
      </c>
      <c r="D771" s="97"/>
      <c r="T771" s="104" t="str">
        <f>IF(NOT(Q771=""),IF(NOT($S771=""),$S771,#REF!),"")</f>
        <v/>
      </c>
      <c r="U771" s="104" t="str">
        <f>IF(NOT(Q771=""),WORKDAY(T771,Q771,Holidays!$J$3:$J$937),"")</f>
        <v/>
      </c>
      <c r="V771" s="104"/>
      <c r="W771" s="104"/>
      <c r="X771" s="101" t="str">
        <f t="shared" si="167"/>
        <v/>
      </c>
      <c r="AL771" s="87" t="str">
        <f t="shared" ca="1" si="164"/>
        <v/>
      </c>
      <c r="AN771" s="87" t="str">
        <f t="shared" ca="1" si="172"/>
        <v/>
      </c>
      <c r="AO771" s="87" t="str">
        <f t="shared" ca="1" si="172"/>
        <v/>
      </c>
      <c r="AP771" s="87" t="str">
        <f t="shared" ca="1" si="172"/>
        <v/>
      </c>
      <c r="AQ771" s="87" t="str">
        <f t="shared" ca="1" si="172"/>
        <v/>
      </c>
      <c r="AR771" s="87" t="str">
        <f t="shared" ca="1" si="172"/>
        <v/>
      </c>
      <c r="AS771" s="87" t="str">
        <f t="shared" ca="1" si="172"/>
        <v/>
      </c>
      <c r="AT771" s="87" t="str">
        <f t="shared" ca="1" si="172"/>
        <v/>
      </c>
      <c r="AU771" s="87" t="str">
        <f t="shared" ca="1" si="172"/>
        <v/>
      </c>
      <c r="AV771" s="87" t="str">
        <f t="shared" ca="1" si="172"/>
        <v/>
      </c>
      <c r="AW771" s="87" t="str">
        <f t="shared" ca="1" si="172"/>
        <v/>
      </c>
      <c r="AX771" s="87" t="str">
        <f t="shared" ca="1" si="173"/>
        <v/>
      </c>
      <c r="AY771" s="87" t="str">
        <f t="shared" ca="1" si="173"/>
        <v/>
      </c>
      <c r="AZ771" s="87" t="str">
        <f t="shared" ca="1" si="173"/>
        <v/>
      </c>
      <c r="BA771" s="87" t="str">
        <f t="shared" ca="1" si="173"/>
        <v/>
      </c>
      <c r="BB771" s="87" t="str">
        <f t="shared" ca="1" si="173"/>
        <v/>
      </c>
      <c r="BC771" s="87" t="str">
        <f t="shared" ca="1" si="173"/>
        <v/>
      </c>
      <c r="BD771" s="87" t="str">
        <f t="shared" ca="1" si="173"/>
        <v/>
      </c>
      <c r="BE771" s="87" t="str">
        <f t="shared" ca="1" si="173"/>
        <v/>
      </c>
      <c r="BF771" s="87" t="str">
        <f t="shared" ca="1" si="173"/>
        <v/>
      </c>
      <c r="BG771" s="87" t="str">
        <f t="shared" ca="1" si="173"/>
        <v/>
      </c>
      <c r="BI771" s="87" t="str">
        <f>IF($Q771="","",IFERROR(IF(OR(AND($T771&gt;=DATEVALUE("10/1/20"&amp;RIGHT(BH$1,2)),$T771&lt;=DATEVALUE("9/30/20"&amp;RIGHT(BI$1,2))),AND($U771&gt;=DATEVALUE("10/1/20"&amp;RIGHT(BH$1,2)),$U771&lt;=DATEVALUE("9/30/20"&amp;RIGHT(BI$1,2))),AND($T771&lt;=DATEVALUE("10/1/20"&amp;RIGHT(BH$1,2)),$U771&gt;=DATEVALUE("9/30/20"&amp;RIGHT(BI$1,2)))),
IF(AND($T771&gt;=DATEVALUE("10/1/20"&amp;RIGHT(BH$1,2)),$U771&lt;=DATEVALUE("9/30/20"&amp;RIGHT(BI$1,2))),NETWORKDAYS($T771,$U771,Holidays!$J$3:$J$937),
IF(AND($T771&lt;DATEVALUE("10/1/20"&amp;RIGHT(BH$1,2)),$U771&lt;=DATEVALUE("9/30/20"&amp;RIGHT(BI$1,2))),NETWORKDAYS(DATEVALUE("10/1/20"&amp;RIGHT(BH$1,2)),$U771,Holidays!$J$3:$J$937),
IF($T771&lt;DATEVALUE("10/1/20"&amp;RIGHT(BH$1,2)),NETWORKDAYS(DATEVALUE("10/1/20"&amp;RIGHT(BH$1,2)),DATEVALUE("9/30/20"&amp;RIGHT(BI$1,2)),Holidays!$J$3:$J$937),
IF($T771&gt;=DATEVALUE("10/1/20"&amp;RIGHT(BH$1,2)),NETWORKDAYS($T771,DATEVALUE("9/30/20"&amp;RIGHT(BI$1,2)),Holidays!$J$3:$J$937),"")))),"")/(NETWORKDAYS($T771,$U771,Holidays!$J$3:$J$937)),0))</f>
        <v/>
      </c>
      <c r="BJ771" s="87" t="str">
        <f>IF($Q771="","",IFERROR(IF(OR(AND($T771&gt;=DATEVALUE("10/1/20"&amp;RIGHT(BI$1,2)),$T771&lt;=DATEVALUE("9/30/20"&amp;RIGHT(BJ$1,2))),AND($U771&gt;=DATEVALUE("10/1/20"&amp;RIGHT(BI$1,2)),$U771&lt;=DATEVALUE("9/30/20"&amp;RIGHT(BJ$1,2))),AND($T771&lt;=DATEVALUE("10/1/20"&amp;RIGHT(BI$1,2)),$U771&gt;=DATEVALUE("9/30/20"&amp;RIGHT(BJ$1,2)))),
IF(AND($T771&gt;=DATEVALUE("10/1/20"&amp;RIGHT(BI$1,2)),$U771&lt;=DATEVALUE("9/30/20"&amp;RIGHT(BJ$1,2))),NETWORKDAYS($T771,$U771,Holidays!$J$3:$J$937),
IF(AND($T771&lt;DATEVALUE("10/1/20"&amp;RIGHT(BI$1,2)),$U771&lt;=DATEVALUE("9/30/20"&amp;RIGHT(BJ$1,2))),NETWORKDAYS(DATEVALUE("10/1/20"&amp;RIGHT(BI$1,2)),$U771,Holidays!$J$3:$J$937),
IF($T771&lt;DATEVALUE("10/1/20"&amp;RIGHT(BI$1,2)),NETWORKDAYS(DATEVALUE("10/1/20"&amp;RIGHT(BI$1,2)),DATEVALUE("9/30/20"&amp;RIGHT(BJ$1,2)),Holidays!$J$3:$J$937),
IF($T771&gt;=DATEVALUE("10/1/20"&amp;RIGHT(BI$1,2)),NETWORKDAYS($T771,DATEVALUE("9/30/20"&amp;RIGHT(BJ$1,2)),Holidays!$J$3:$J$937),"")))),"")/(NETWORKDAYS($T771,$U771,Holidays!$J$3:$J$937)),0))</f>
        <v/>
      </c>
      <c r="BK771" s="87" t="str">
        <f>IF($Q771="","",IFERROR(IF(OR(AND($T771&gt;=DATEVALUE("10/1/20"&amp;RIGHT(BJ$1,2)),$T771&lt;=DATEVALUE("9/30/20"&amp;RIGHT(BK$1,2))),AND($U771&gt;=DATEVALUE("10/1/20"&amp;RIGHT(BJ$1,2)),$U771&lt;=DATEVALUE("9/30/20"&amp;RIGHT(BK$1,2))),AND($T771&lt;=DATEVALUE("10/1/20"&amp;RIGHT(BJ$1,2)),$U771&gt;=DATEVALUE("9/30/20"&amp;RIGHT(BK$1,2)))),
IF(AND($T771&gt;=DATEVALUE("10/1/20"&amp;RIGHT(BJ$1,2)),$U771&lt;=DATEVALUE("9/30/20"&amp;RIGHT(BK$1,2))),NETWORKDAYS($T771,$U771,Holidays!$J$3:$J$937),
IF(AND($T771&lt;DATEVALUE("10/1/20"&amp;RIGHT(BJ$1,2)),$U771&lt;=DATEVALUE("9/30/20"&amp;RIGHT(BK$1,2))),NETWORKDAYS(DATEVALUE("10/1/20"&amp;RIGHT(BJ$1,2)),$U771,Holidays!$J$3:$J$937),
IF($T771&lt;DATEVALUE("10/1/20"&amp;RIGHT(BJ$1,2)),NETWORKDAYS(DATEVALUE("10/1/20"&amp;RIGHT(BJ$1,2)),DATEVALUE("9/30/20"&amp;RIGHT(BK$1,2)),Holidays!$J$3:$J$937),
IF($T771&gt;=DATEVALUE("10/1/20"&amp;RIGHT(BJ$1,2)),NETWORKDAYS($T771,DATEVALUE("9/30/20"&amp;RIGHT(BK$1,2)),Holidays!$J$3:$J$937),"")))),"")/(NETWORKDAYS($T771,$U771,Holidays!$J$3:$J$937)),0))</f>
        <v/>
      </c>
      <c r="BL771" s="87" t="str">
        <f>IF($Q771="","",IFERROR(IF(OR(AND($T771&gt;=DATEVALUE("10/1/20"&amp;RIGHT(BK$1,2)),$T771&lt;=DATEVALUE("9/30/20"&amp;RIGHT(BL$1,2))),AND($U771&gt;=DATEVALUE("10/1/20"&amp;RIGHT(BK$1,2)),$U771&lt;=DATEVALUE("9/30/20"&amp;RIGHT(BL$1,2))),AND($T771&lt;=DATEVALUE("10/1/20"&amp;RIGHT(BK$1,2)),$U771&gt;=DATEVALUE("9/30/20"&amp;RIGHT(BL$1,2)))),
IF(AND($T771&gt;=DATEVALUE("10/1/20"&amp;RIGHT(BK$1,2)),$U771&lt;=DATEVALUE("9/30/20"&amp;RIGHT(BL$1,2))),NETWORKDAYS($T771,$U771,Holidays!$J$3:$J$937),
IF(AND($T771&lt;DATEVALUE("10/1/20"&amp;RIGHT(BK$1,2)),$U771&lt;=DATEVALUE("9/30/20"&amp;RIGHT(BL$1,2))),NETWORKDAYS(DATEVALUE("10/1/20"&amp;RIGHT(BK$1,2)),$U771,Holidays!$J$3:$J$937),
IF($T771&lt;DATEVALUE("10/1/20"&amp;RIGHT(BK$1,2)),NETWORKDAYS(DATEVALUE("10/1/20"&amp;RIGHT(BK$1,2)),DATEVALUE("9/30/20"&amp;RIGHT(BL$1,2)),Holidays!$J$3:$J$937),
IF($T771&gt;=DATEVALUE("10/1/20"&amp;RIGHT(BK$1,2)),NETWORKDAYS($T771,DATEVALUE("9/30/20"&amp;RIGHT(BL$1,2)),Holidays!$J$3:$J$937),"")))),"")/(NETWORKDAYS($T771,$U771,Holidays!$J$3:$J$937)),0))</f>
        <v/>
      </c>
      <c r="BM771" s="87" t="str">
        <f>IF($Q771="","",IFERROR(IF(OR(AND($T771&gt;=DATEVALUE("10/1/20"&amp;RIGHT(BL$1,2)),$T771&lt;=DATEVALUE("9/30/20"&amp;RIGHT(BM$1,2))),AND($U771&gt;=DATEVALUE("10/1/20"&amp;RIGHT(BL$1,2)),$U771&lt;=DATEVALUE("9/30/20"&amp;RIGHT(BM$1,2))),AND($T771&lt;=DATEVALUE("10/1/20"&amp;RIGHT(BL$1,2)),$U771&gt;=DATEVALUE("9/30/20"&amp;RIGHT(BM$1,2)))),
IF(AND($T771&gt;=DATEVALUE("10/1/20"&amp;RIGHT(BL$1,2)),$U771&lt;=DATEVALUE("9/30/20"&amp;RIGHT(BM$1,2))),NETWORKDAYS($T771,$U771,Holidays!$J$3:$J$937),
IF(AND($T771&lt;DATEVALUE("10/1/20"&amp;RIGHT(BL$1,2)),$U771&lt;=DATEVALUE("9/30/20"&amp;RIGHT(BM$1,2))),NETWORKDAYS(DATEVALUE("10/1/20"&amp;RIGHT(BL$1,2)),$U771,Holidays!$J$3:$J$937),
IF($T771&lt;DATEVALUE("10/1/20"&amp;RIGHT(BL$1,2)),NETWORKDAYS(DATEVALUE("10/1/20"&amp;RIGHT(BL$1,2)),DATEVALUE("9/30/20"&amp;RIGHT(BM$1,2)),Holidays!$J$3:$J$937),
IF($T771&gt;=DATEVALUE("10/1/20"&amp;RIGHT(BL$1,2)),NETWORKDAYS($T771,DATEVALUE("9/30/20"&amp;RIGHT(BM$1,2)),Holidays!$J$3:$J$937),"")))),"")/(NETWORKDAYS($T771,$U771,Holidays!$J$3:$J$937)),0))</f>
        <v/>
      </c>
      <c r="BN771" s="87" t="str">
        <f>IF($Q771="","",IFERROR(IF(OR(AND($T771&gt;=DATEVALUE("10/1/20"&amp;RIGHT(BM$1,2)),$T771&lt;=DATEVALUE("9/30/20"&amp;RIGHT(BN$1,2))),AND($U771&gt;=DATEVALUE("10/1/20"&amp;RIGHT(BM$1,2)),$U771&lt;=DATEVALUE("9/30/20"&amp;RIGHT(BN$1,2))),AND($T771&lt;=DATEVALUE("10/1/20"&amp;RIGHT(BM$1,2)),$U771&gt;=DATEVALUE("9/30/20"&amp;RIGHT(BN$1,2)))),
IF(AND($T771&gt;=DATEVALUE("10/1/20"&amp;RIGHT(BM$1,2)),$U771&lt;=DATEVALUE("9/30/20"&amp;RIGHT(BN$1,2))),NETWORKDAYS($T771,$U771,Holidays!$J$3:$J$937),
IF(AND($T771&lt;DATEVALUE("10/1/20"&amp;RIGHT(BM$1,2)),$U771&lt;=DATEVALUE("9/30/20"&amp;RIGHT(BN$1,2))),NETWORKDAYS(DATEVALUE("10/1/20"&amp;RIGHT(BM$1,2)),$U771,Holidays!$J$3:$J$937),
IF($T771&lt;DATEVALUE("10/1/20"&amp;RIGHT(BM$1,2)),NETWORKDAYS(DATEVALUE("10/1/20"&amp;RIGHT(BM$1,2)),DATEVALUE("9/30/20"&amp;RIGHT(BN$1,2)),Holidays!$J$3:$J$937),
IF($T771&gt;=DATEVALUE("10/1/20"&amp;RIGHT(BM$1,2)),NETWORKDAYS($T771,DATEVALUE("9/30/20"&amp;RIGHT(BN$1,2)),Holidays!$J$3:$J$937),"")))),"")/(NETWORKDAYS($T771,$U771,Holidays!$J$3:$J$937)),0))</f>
        <v/>
      </c>
      <c r="BO771" s="87" t="str">
        <f>IF($Q771="","",IFERROR(IF(OR(AND($T771&gt;=DATEVALUE("10/1/20"&amp;RIGHT(BN$1,2)),$T771&lt;=DATEVALUE("9/30/20"&amp;RIGHT(BO$1,2))),AND($U771&gt;=DATEVALUE("10/1/20"&amp;RIGHT(BN$1,2)),$U771&lt;=DATEVALUE("9/30/20"&amp;RIGHT(BO$1,2))),AND($T771&lt;=DATEVALUE("10/1/20"&amp;RIGHT(BN$1,2)),$U771&gt;=DATEVALUE("9/30/20"&amp;RIGHT(BO$1,2)))),
IF(AND($T771&gt;=DATEVALUE("10/1/20"&amp;RIGHT(BN$1,2)),$U771&lt;=DATEVALUE("9/30/20"&amp;RIGHT(BO$1,2))),NETWORKDAYS($T771,$U771,Holidays!$J$3:$J$937),
IF(AND($T771&lt;DATEVALUE("10/1/20"&amp;RIGHT(BN$1,2)),$U771&lt;=DATEVALUE("9/30/20"&amp;RIGHT(BO$1,2))),NETWORKDAYS(DATEVALUE("10/1/20"&amp;RIGHT(BN$1,2)),$U771,Holidays!$J$3:$J$937),
IF($T771&lt;DATEVALUE("10/1/20"&amp;RIGHT(BN$1,2)),NETWORKDAYS(DATEVALUE("10/1/20"&amp;RIGHT(BN$1,2)),DATEVALUE("9/30/20"&amp;RIGHT(BO$1,2)),Holidays!$J$3:$J$937),
IF($T771&gt;=DATEVALUE("10/1/20"&amp;RIGHT(BN$1,2)),NETWORKDAYS($T771,DATEVALUE("9/30/20"&amp;RIGHT(BO$1,2)),Holidays!$J$3:$J$937),"")))),"")/(NETWORKDAYS($T771,$U771,Holidays!$J$3:$J$937)),0))</f>
        <v/>
      </c>
      <c r="BP771" s="87" t="str">
        <f>IF($Q771="","",IFERROR(IF(OR(AND($T771&gt;=DATEVALUE("10/1/20"&amp;RIGHT(BO$1,2)),$T771&lt;=DATEVALUE("9/30/20"&amp;RIGHT(BP$1,2))),AND($U771&gt;=DATEVALUE("10/1/20"&amp;RIGHT(BO$1,2)),$U771&lt;=DATEVALUE("9/30/20"&amp;RIGHT(BP$1,2))),AND($T771&lt;=DATEVALUE("10/1/20"&amp;RIGHT(BO$1,2)),$U771&gt;=DATEVALUE("9/30/20"&amp;RIGHT(BP$1,2)))),
IF(AND($T771&gt;=DATEVALUE("10/1/20"&amp;RIGHT(BO$1,2)),$U771&lt;=DATEVALUE("9/30/20"&amp;RIGHT(BP$1,2))),NETWORKDAYS($T771,$U771,Holidays!$J$3:$J$937),
IF(AND($T771&lt;DATEVALUE("10/1/20"&amp;RIGHT(BO$1,2)),$U771&lt;=DATEVALUE("9/30/20"&amp;RIGHT(BP$1,2))),NETWORKDAYS(DATEVALUE("10/1/20"&amp;RIGHT(BO$1,2)),$U771,Holidays!$J$3:$J$937),
IF($T771&lt;DATEVALUE("10/1/20"&amp;RIGHT(BO$1,2)),NETWORKDAYS(DATEVALUE("10/1/20"&amp;RIGHT(BO$1,2)),DATEVALUE("9/30/20"&amp;RIGHT(BP$1,2)),Holidays!$J$3:$J$937),
IF($T771&gt;=DATEVALUE("10/1/20"&amp;RIGHT(BO$1,2)),NETWORKDAYS($T771,DATEVALUE("9/30/20"&amp;RIGHT(BP$1,2)),Holidays!$J$3:$J$937),"")))),"")/(NETWORKDAYS($T771,$U771,Holidays!$J$3:$J$937)),0))</f>
        <v/>
      </c>
      <c r="BQ771" s="87" t="str">
        <f>IF($Q771="","",IFERROR(IF(OR(AND($T771&gt;=DATEVALUE("10/1/20"&amp;RIGHT(BP$1,2)),$T771&lt;=DATEVALUE("9/30/20"&amp;RIGHT(BQ$1,2))),AND($U771&gt;=DATEVALUE("10/1/20"&amp;RIGHT(BP$1,2)),$U771&lt;=DATEVALUE("9/30/20"&amp;RIGHT(BQ$1,2))),AND($T771&lt;=DATEVALUE("10/1/20"&amp;RIGHT(BP$1,2)),$U771&gt;=DATEVALUE("9/30/20"&amp;RIGHT(BQ$1,2)))),
IF(AND($T771&gt;=DATEVALUE("10/1/20"&amp;RIGHT(BP$1,2)),$U771&lt;=DATEVALUE("9/30/20"&amp;RIGHT(BQ$1,2))),NETWORKDAYS($T771,$U771,Holidays!$J$3:$J$937),
IF(AND($T771&lt;DATEVALUE("10/1/20"&amp;RIGHT(BP$1,2)),$U771&lt;=DATEVALUE("9/30/20"&amp;RIGHT(BQ$1,2))),NETWORKDAYS(DATEVALUE("10/1/20"&amp;RIGHT(BP$1,2)),$U771,Holidays!$J$3:$J$937),
IF($T771&lt;DATEVALUE("10/1/20"&amp;RIGHT(BP$1,2)),NETWORKDAYS(DATEVALUE("10/1/20"&amp;RIGHT(BP$1,2)),DATEVALUE("9/30/20"&amp;RIGHT(BQ$1,2)),Holidays!$J$3:$J$937),
IF($T771&gt;=DATEVALUE("10/1/20"&amp;RIGHT(BP$1,2)),NETWORKDAYS($T771,DATEVALUE("9/30/20"&amp;RIGHT(BQ$1,2)),Holidays!$J$3:$J$937),"")))),"")/(NETWORKDAYS($T771,$U771,Holidays!$J$3:$J$937)),0))</f>
        <v/>
      </c>
      <c r="BR771" s="87" t="str">
        <f>IF($Q771="","",IFERROR(IF(OR(AND($T771&gt;=DATEVALUE("10/1/20"&amp;RIGHT(BQ$1,2)),$T771&lt;=DATEVALUE("9/30/20"&amp;RIGHT(BR$1,2))),AND($U771&gt;=DATEVALUE("10/1/20"&amp;RIGHT(BQ$1,2)),$U771&lt;=DATEVALUE("9/30/20"&amp;RIGHT(BR$1,2))),AND($T771&lt;=DATEVALUE("10/1/20"&amp;RIGHT(BQ$1,2)),$U771&gt;=DATEVALUE("9/30/20"&amp;RIGHT(BR$1,2)))),
IF(AND($T771&gt;=DATEVALUE("10/1/20"&amp;RIGHT(BQ$1,2)),$U771&lt;=DATEVALUE("9/30/20"&amp;RIGHT(BR$1,2))),NETWORKDAYS($T771,$U771,Holidays!$J$3:$J$937),
IF(AND($T771&lt;DATEVALUE("10/1/20"&amp;RIGHT(BQ$1,2)),$U771&lt;=DATEVALUE("9/30/20"&amp;RIGHT(BR$1,2))),NETWORKDAYS(DATEVALUE("10/1/20"&amp;RIGHT(BQ$1,2)),$U771,Holidays!$J$3:$J$937),
IF($T771&lt;DATEVALUE("10/1/20"&amp;RIGHT(BQ$1,2)),NETWORKDAYS(DATEVALUE("10/1/20"&amp;RIGHT(BQ$1,2)),DATEVALUE("9/30/20"&amp;RIGHT(BR$1,2)),Holidays!$J$3:$J$937),
IF($T771&gt;=DATEVALUE("10/1/20"&amp;RIGHT(BQ$1,2)),NETWORKDAYS($T771,DATEVALUE("9/30/20"&amp;RIGHT(BR$1,2)),Holidays!$J$3:$J$937),"")))),"")/(NETWORKDAYS($T771,$U771,Holidays!$J$3:$J$937)),0))</f>
        <v/>
      </c>
      <c r="BS771" s="87" t="str">
        <f>IF($Q771="","",IFERROR(IF(OR(AND($T771&gt;=DATEVALUE("10/1/20"&amp;RIGHT(BR$1,2)),$T771&lt;=DATEVALUE("9/30/20"&amp;RIGHT(BS$1,2))),AND($U771&gt;=DATEVALUE("10/1/20"&amp;RIGHT(BR$1,2)),$U771&lt;=DATEVALUE("9/30/20"&amp;RIGHT(BS$1,2))),AND($T771&lt;=DATEVALUE("10/1/20"&amp;RIGHT(BR$1,2)),$U771&gt;=DATEVALUE("9/30/20"&amp;RIGHT(BS$1,2)))),
IF(AND($T771&gt;=DATEVALUE("10/1/20"&amp;RIGHT(BR$1,2)),$U771&lt;=DATEVALUE("9/30/20"&amp;RIGHT(BS$1,2))),NETWORKDAYS($T771,$U771,Holidays!$J$3:$J$937),
IF(AND($T771&lt;DATEVALUE("10/1/20"&amp;RIGHT(BR$1,2)),$U771&lt;=DATEVALUE("9/30/20"&amp;RIGHT(BS$1,2))),NETWORKDAYS(DATEVALUE("10/1/20"&amp;RIGHT(BR$1,2)),$U771,Holidays!$J$3:$J$937),
IF($T771&lt;DATEVALUE("10/1/20"&amp;RIGHT(BR$1,2)),NETWORKDAYS(DATEVALUE("10/1/20"&amp;RIGHT(BR$1,2)),DATEVALUE("9/30/20"&amp;RIGHT(BS$1,2)),Holidays!$J$3:$J$937),
IF($T771&gt;=DATEVALUE("10/1/20"&amp;RIGHT(BR$1,2)),NETWORKDAYS($T771,DATEVALUE("9/30/20"&amp;RIGHT(BS$1,2)),Holidays!$J$3:$J$937),"")))),"")/(NETWORKDAYS($T771,$U771,Holidays!$J$3:$J$937)),0))</f>
        <v/>
      </c>
      <c r="BT771" s="87" t="str">
        <f>IF($Q771="","",IFERROR(IF(OR(AND($T771&gt;=DATEVALUE("10/1/20"&amp;RIGHT(BS$1,2)),$T771&lt;=DATEVALUE("9/30/20"&amp;RIGHT(BT$1,2))),AND($U771&gt;=DATEVALUE("10/1/20"&amp;RIGHT(BS$1,2)),$U771&lt;=DATEVALUE("9/30/20"&amp;RIGHT(BT$1,2))),AND($T771&lt;=DATEVALUE("10/1/20"&amp;RIGHT(BS$1,2)),$U771&gt;=DATEVALUE("9/30/20"&amp;RIGHT(BT$1,2)))),
IF(AND($T771&gt;=DATEVALUE("10/1/20"&amp;RIGHT(BS$1,2)),$U771&lt;=DATEVALUE("9/30/20"&amp;RIGHT(BT$1,2))),NETWORKDAYS($T771,$U771,Holidays!$J$3:$J$937),
IF(AND($T771&lt;DATEVALUE("10/1/20"&amp;RIGHT(BS$1,2)),$U771&lt;=DATEVALUE("9/30/20"&amp;RIGHT(BT$1,2))),NETWORKDAYS(DATEVALUE("10/1/20"&amp;RIGHT(BS$1,2)),$U771,Holidays!$J$3:$J$937),
IF($T771&lt;DATEVALUE("10/1/20"&amp;RIGHT(BS$1,2)),NETWORKDAYS(DATEVALUE("10/1/20"&amp;RIGHT(BS$1,2)),DATEVALUE("9/30/20"&amp;RIGHT(BT$1,2)),Holidays!$J$3:$J$937),
IF($T771&gt;=DATEVALUE("10/1/20"&amp;RIGHT(BS$1,2)),NETWORKDAYS($T771,DATEVALUE("9/30/20"&amp;RIGHT(BT$1,2)),Holidays!$J$3:$J$937),"")))),"")/(NETWORKDAYS($T771,$U771,Holidays!$J$3:$J$937)),0))</f>
        <v/>
      </c>
      <c r="BU771" s="87" t="str">
        <f>IF($Q771="","",IFERROR(IF(OR(AND($T771&gt;=DATEVALUE("10/1/20"&amp;RIGHT(BT$1,2)),$T771&lt;=DATEVALUE("9/30/20"&amp;RIGHT(BU$1,2))),AND($U771&gt;=DATEVALUE("10/1/20"&amp;RIGHT(BT$1,2)),$U771&lt;=DATEVALUE("9/30/20"&amp;RIGHT(BU$1,2))),AND($T771&lt;=DATEVALUE("10/1/20"&amp;RIGHT(BT$1,2)),$U771&gt;=DATEVALUE("9/30/20"&amp;RIGHT(BU$1,2)))),
IF(AND($T771&gt;=DATEVALUE("10/1/20"&amp;RIGHT(BT$1,2)),$U771&lt;=DATEVALUE("9/30/20"&amp;RIGHT(BU$1,2))),NETWORKDAYS($T771,$U771,Holidays!$J$3:$J$937),
IF(AND($T771&lt;DATEVALUE("10/1/20"&amp;RIGHT(BT$1,2)),$U771&lt;=DATEVALUE("9/30/20"&amp;RIGHT(BU$1,2))),NETWORKDAYS(DATEVALUE("10/1/20"&amp;RIGHT(BT$1,2)),$U771,Holidays!$J$3:$J$937),
IF($T771&lt;DATEVALUE("10/1/20"&amp;RIGHT(BT$1,2)),NETWORKDAYS(DATEVALUE("10/1/20"&amp;RIGHT(BT$1,2)),DATEVALUE("9/30/20"&amp;RIGHT(BU$1,2)),Holidays!$J$3:$J$937),
IF($T771&gt;=DATEVALUE("10/1/20"&amp;RIGHT(BT$1,2)),NETWORKDAYS($T771,DATEVALUE("9/30/20"&amp;RIGHT(BU$1,2)),Holidays!$J$3:$J$937),"")))),"")/(NETWORKDAYS($T771,$U771,Holidays!$J$3:$J$937)),0))</f>
        <v/>
      </c>
      <c r="BV771" s="87" t="str">
        <f>IF($Q771="","",IFERROR(IF(OR(AND($T771&gt;=DATEVALUE("10/1/20"&amp;RIGHT(BU$1,2)),$T771&lt;=DATEVALUE("9/30/20"&amp;RIGHT(BV$1,2))),AND($U771&gt;=DATEVALUE("10/1/20"&amp;RIGHT(BU$1,2)),$U771&lt;=DATEVALUE("9/30/20"&amp;RIGHT(BV$1,2))),AND($T771&lt;=DATEVALUE("10/1/20"&amp;RIGHT(BU$1,2)),$U771&gt;=DATEVALUE("9/30/20"&amp;RIGHT(BV$1,2)))),
IF(AND($T771&gt;=DATEVALUE("10/1/20"&amp;RIGHT(BU$1,2)),$U771&lt;=DATEVALUE("9/30/20"&amp;RIGHT(BV$1,2))),NETWORKDAYS($T771,$U771,Holidays!$J$3:$J$937),
IF(AND($T771&lt;DATEVALUE("10/1/20"&amp;RIGHT(BU$1,2)),$U771&lt;=DATEVALUE("9/30/20"&amp;RIGHT(BV$1,2))),NETWORKDAYS(DATEVALUE("10/1/20"&amp;RIGHT(BU$1,2)),$U771,Holidays!$J$3:$J$937),
IF($T771&lt;DATEVALUE("10/1/20"&amp;RIGHT(BU$1,2)),NETWORKDAYS(DATEVALUE("10/1/20"&amp;RIGHT(BU$1,2)),DATEVALUE("9/30/20"&amp;RIGHT(BV$1,2)),Holidays!$J$3:$J$937),
IF($T771&gt;=DATEVALUE("10/1/20"&amp;RIGHT(BU$1,2)),NETWORKDAYS($T771,DATEVALUE("9/30/20"&amp;RIGHT(BV$1,2)),Holidays!$J$3:$J$937),"")))),"")/(NETWORKDAYS($T771,$U771,Holidays!$J$3:$J$937)),0))</f>
        <v/>
      </c>
      <c r="BW771" s="87" t="str">
        <f>IF($Q771="","",IFERROR(IF(OR(AND($T771&gt;=DATEVALUE("10/1/20"&amp;RIGHT(BV$1,2)),$T771&lt;=DATEVALUE("9/30/20"&amp;RIGHT(BW$1,2))),AND($U771&gt;=DATEVALUE("10/1/20"&amp;RIGHT(BV$1,2)),$U771&lt;=DATEVALUE("9/30/20"&amp;RIGHT(BW$1,2))),AND($T771&lt;=DATEVALUE("10/1/20"&amp;RIGHT(BV$1,2)),$U771&gt;=DATEVALUE("9/30/20"&amp;RIGHT(BW$1,2)))),
IF(AND($T771&gt;=DATEVALUE("10/1/20"&amp;RIGHT(BV$1,2)),$U771&lt;=DATEVALUE("9/30/20"&amp;RIGHT(BW$1,2))),NETWORKDAYS($T771,$U771,Holidays!$J$3:$J$937),
IF(AND($T771&lt;DATEVALUE("10/1/20"&amp;RIGHT(BV$1,2)),$U771&lt;=DATEVALUE("9/30/20"&amp;RIGHT(BW$1,2))),NETWORKDAYS(DATEVALUE("10/1/20"&amp;RIGHT(BV$1,2)),$U771,Holidays!$J$3:$J$937),
IF($T771&lt;DATEVALUE("10/1/20"&amp;RIGHT(BV$1,2)),NETWORKDAYS(DATEVALUE("10/1/20"&amp;RIGHT(BV$1,2)),DATEVALUE("9/30/20"&amp;RIGHT(BW$1,2)),Holidays!$J$3:$J$937),
IF($T771&gt;=DATEVALUE("10/1/20"&amp;RIGHT(BV$1,2)),NETWORKDAYS($T771,DATEVALUE("9/30/20"&amp;RIGHT(BW$1,2)),Holidays!$J$3:$J$937),"")))),"")/(NETWORKDAYS($T771,$U771,Holidays!$J$3:$J$937)),0))</f>
        <v/>
      </c>
      <c r="BX771" s="87" t="str">
        <f>IF($Q771="","",IFERROR(IF(OR(AND($T771&gt;=DATEVALUE("10/1/20"&amp;RIGHT(BW$1,2)),$T771&lt;=DATEVALUE("9/30/20"&amp;RIGHT(BX$1,2))),AND($U771&gt;=DATEVALUE("10/1/20"&amp;RIGHT(BW$1,2)),$U771&lt;=DATEVALUE("9/30/20"&amp;RIGHT(BX$1,2))),AND($T771&lt;=DATEVALUE("10/1/20"&amp;RIGHT(BW$1,2)),$U771&gt;=DATEVALUE("9/30/20"&amp;RIGHT(BX$1,2)))),
IF(AND($T771&gt;=DATEVALUE("10/1/20"&amp;RIGHT(BW$1,2)),$U771&lt;=DATEVALUE("9/30/20"&amp;RIGHT(BX$1,2))),NETWORKDAYS($T771,$U771,Holidays!$J$3:$J$937),
IF(AND($T771&lt;DATEVALUE("10/1/20"&amp;RIGHT(BW$1,2)),$U771&lt;=DATEVALUE("9/30/20"&amp;RIGHT(BX$1,2))),NETWORKDAYS(DATEVALUE("10/1/20"&amp;RIGHT(BW$1,2)),$U771,Holidays!$J$3:$J$937),
IF($T771&lt;DATEVALUE("10/1/20"&amp;RIGHT(BW$1,2)),NETWORKDAYS(DATEVALUE("10/1/20"&amp;RIGHT(BW$1,2)),DATEVALUE("9/30/20"&amp;RIGHT(BX$1,2)),Holidays!$J$3:$J$937),
IF($T771&gt;=DATEVALUE("10/1/20"&amp;RIGHT(BW$1,2)),NETWORKDAYS($T771,DATEVALUE("9/30/20"&amp;RIGHT(BX$1,2)),Holidays!$J$3:$J$937),"")))),"")/(NETWORKDAYS($T771,$U771,Holidays!$J$3:$J$937)),0))</f>
        <v/>
      </c>
      <c r="BY771" s="87" t="str">
        <f>IF($Q771="","",IFERROR(IF(OR(AND($T771&gt;=DATEVALUE("10/1/20"&amp;RIGHT(BX$1,2)),$T771&lt;=DATEVALUE("9/30/20"&amp;RIGHT(BY$1,2))),AND($U771&gt;=DATEVALUE("10/1/20"&amp;RIGHT(BX$1,2)),$U771&lt;=DATEVALUE("9/30/20"&amp;RIGHT(BY$1,2))),AND($T771&lt;=DATEVALUE("10/1/20"&amp;RIGHT(BX$1,2)),$U771&gt;=DATEVALUE("9/30/20"&amp;RIGHT(BY$1,2)))),
IF(AND($T771&gt;=DATEVALUE("10/1/20"&amp;RIGHT(BX$1,2)),$U771&lt;=DATEVALUE("9/30/20"&amp;RIGHT(BY$1,2))),NETWORKDAYS($T771,$U771,Holidays!$J$3:$J$937),
IF(AND($T771&lt;DATEVALUE("10/1/20"&amp;RIGHT(BX$1,2)),$U771&lt;=DATEVALUE("9/30/20"&amp;RIGHT(BY$1,2))),NETWORKDAYS(DATEVALUE("10/1/20"&amp;RIGHT(BX$1,2)),$U771,Holidays!$J$3:$J$937),
IF($T771&lt;DATEVALUE("10/1/20"&amp;RIGHT(BX$1,2)),NETWORKDAYS(DATEVALUE("10/1/20"&amp;RIGHT(BX$1,2)),DATEVALUE("9/30/20"&amp;RIGHT(BY$1,2)),Holidays!$J$3:$J$937),
IF($T771&gt;=DATEVALUE("10/1/20"&amp;RIGHT(BX$1,2)),NETWORKDAYS($T771,DATEVALUE("9/30/20"&amp;RIGHT(BY$1,2)),Holidays!$J$3:$J$937),"")))),"")/(NETWORKDAYS($T771,$U771,Holidays!$J$3:$J$937)),0))</f>
        <v/>
      </c>
      <c r="BZ771" s="87" t="str">
        <f>IF($Q771="","",IFERROR(IF(OR(AND($T771&gt;=DATEVALUE("10/1/20"&amp;RIGHT(BY$1,2)),$T771&lt;=DATEVALUE("9/30/20"&amp;RIGHT(BZ$1,2))),AND($U771&gt;=DATEVALUE("10/1/20"&amp;RIGHT(BY$1,2)),$U771&lt;=DATEVALUE("9/30/20"&amp;RIGHT(BZ$1,2))),AND($T771&lt;=DATEVALUE("10/1/20"&amp;RIGHT(BY$1,2)),$U771&gt;=DATEVALUE("9/30/20"&amp;RIGHT(BZ$1,2)))),
IF(AND($T771&gt;=DATEVALUE("10/1/20"&amp;RIGHT(BY$1,2)),$U771&lt;=DATEVALUE("9/30/20"&amp;RIGHT(BZ$1,2))),NETWORKDAYS($T771,$U771,Holidays!$J$3:$J$937),
IF(AND($T771&lt;DATEVALUE("10/1/20"&amp;RIGHT(BY$1,2)),$U771&lt;=DATEVALUE("9/30/20"&amp;RIGHT(BZ$1,2))),NETWORKDAYS(DATEVALUE("10/1/20"&amp;RIGHT(BY$1,2)),$U771,Holidays!$J$3:$J$937),
IF($T771&lt;DATEVALUE("10/1/20"&amp;RIGHT(BY$1,2)),NETWORKDAYS(DATEVALUE("10/1/20"&amp;RIGHT(BY$1,2)),DATEVALUE("9/30/20"&amp;RIGHT(BZ$1,2)),Holidays!$J$3:$J$937),
IF($T771&gt;=DATEVALUE("10/1/20"&amp;RIGHT(BY$1,2)),NETWORKDAYS($T771,DATEVALUE("9/30/20"&amp;RIGHT(BZ$1,2)),Holidays!$J$3:$J$937),"")))),"")/(NETWORKDAYS($T771,$U771,Holidays!$J$3:$J$937)),0))</f>
        <v/>
      </c>
      <c r="CA771" s="87" t="str">
        <f>IF($Q771="","",IFERROR(IF(OR(AND($T771&gt;=DATEVALUE("10/1/20"&amp;RIGHT(BZ$1,2)),$T771&lt;=DATEVALUE("9/30/20"&amp;RIGHT(CA$1,2))),AND($U771&gt;=DATEVALUE("10/1/20"&amp;RIGHT(BZ$1,2)),$U771&lt;=DATEVALUE("9/30/20"&amp;RIGHT(CA$1,2))),AND($T771&lt;=DATEVALUE("10/1/20"&amp;RIGHT(BZ$1,2)),$U771&gt;=DATEVALUE("9/30/20"&amp;RIGHT(CA$1,2)))),
IF(AND($T771&gt;=DATEVALUE("10/1/20"&amp;RIGHT(BZ$1,2)),$U771&lt;=DATEVALUE("9/30/20"&amp;RIGHT(CA$1,2))),NETWORKDAYS($T771,$U771,Holidays!$J$3:$J$937),
IF(AND($T771&lt;DATEVALUE("10/1/20"&amp;RIGHT(BZ$1,2)),$U771&lt;=DATEVALUE("9/30/20"&amp;RIGHT(CA$1,2))),NETWORKDAYS(DATEVALUE("10/1/20"&amp;RIGHT(BZ$1,2)),$U771,Holidays!$J$3:$J$937),
IF($T771&lt;DATEVALUE("10/1/20"&amp;RIGHT(BZ$1,2)),NETWORKDAYS(DATEVALUE("10/1/20"&amp;RIGHT(BZ$1,2)),DATEVALUE("9/30/20"&amp;RIGHT(CA$1,2)),Holidays!$J$3:$J$937),
IF($T771&gt;=DATEVALUE("10/1/20"&amp;RIGHT(BZ$1,2)),NETWORKDAYS($T771,DATEVALUE("9/30/20"&amp;RIGHT(CA$1,2)),Holidays!$J$3:$J$937),"")))),"")/(NETWORKDAYS($T771,$U771,Holidays!$J$3:$J$937)),0))</f>
        <v/>
      </c>
      <c r="CB771" s="87" t="str">
        <f>IF($Q771="","",IFERROR(IF(OR(AND($T771&gt;=DATEVALUE("10/1/20"&amp;RIGHT(CA$1,2)),$T771&lt;=DATEVALUE("9/30/20"&amp;RIGHT(CB$1,2))),AND($U771&gt;=DATEVALUE("10/1/20"&amp;RIGHT(CA$1,2)),$U771&lt;=DATEVALUE("9/30/20"&amp;RIGHT(CB$1,2))),AND($T771&lt;=DATEVALUE("10/1/20"&amp;RIGHT(CA$1,2)),$U771&gt;=DATEVALUE("9/30/20"&amp;RIGHT(CB$1,2)))),
IF(AND($T771&gt;=DATEVALUE("10/1/20"&amp;RIGHT(CA$1,2)),$U771&lt;=DATEVALUE("9/30/20"&amp;RIGHT(CB$1,2))),NETWORKDAYS($T771,$U771,Holidays!$J$3:$J$937),
IF(AND($T771&lt;DATEVALUE("10/1/20"&amp;RIGHT(CA$1,2)),$U771&lt;=DATEVALUE("9/30/20"&amp;RIGHT(CB$1,2))),NETWORKDAYS(DATEVALUE("10/1/20"&amp;RIGHT(CA$1,2)),$U771,Holidays!$J$3:$J$937),
IF($T771&lt;DATEVALUE("10/1/20"&amp;RIGHT(CA$1,2)),NETWORKDAYS(DATEVALUE("10/1/20"&amp;RIGHT(CA$1,2)),DATEVALUE("9/30/20"&amp;RIGHT(CB$1,2)),Holidays!$J$3:$J$937),
IF($T771&gt;=DATEVALUE("10/1/20"&amp;RIGHT(CA$1,2)),NETWORKDAYS($T771,DATEVALUE("9/30/20"&amp;RIGHT(CB$1,2)),Holidays!$J$3:$J$937),"")))),"")/(NETWORKDAYS($T771,$U771,Holidays!$J$3:$J$937)),0))</f>
        <v/>
      </c>
    </row>
    <row r="772" spans="1:80">
      <c r="A772" s="97"/>
      <c r="B772" s="98" t="str">
        <f ca="1">IF(NOT($A772=""),OFFSET('WBS Reference &amp; User Procedure'!$A$1,MATCH($A772,'WBS Reference &amp; User Procedure'!$A:$A,0)-1,1),"")</f>
        <v/>
      </c>
      <c r="D772" s="97"/>
      <c r="T772" s="104" t="str">
        <f>IF(NOT(Q772=""),IF(NOT($S772=""),$S772,#REF!),"")</f>
        <v/>
      </c>
      <c r="U772" s="104" t="str">
        <f>IF(NOT(Q772=""),WORKDAY(T772,Q772,Holidays!$J$3:$J$937),"")</f>
        <v/>
      </c>
      <c r="V772" s="104"/>
      <c r="W772" s="104"/>
      <c r="X772" s="101" t="str">
        <f t="shared" si="167"/>
        <v/>
      </c>
      <c r="AL772" s="87" t="str">
        <f t="shared" ca="1" si="164"/>
        <v/>
      </c>
      <c r="AN772" s="87" t="str">
        <f t="shared" ca="1" si="172"/>
        <v/>
      </c>
      <c r="AO772" s="87" t="str">
        <f t="shared" ca="1" si="172"/>
        <v/>
      </c>
      <c r="AP772" s="87" t="str">
        <f t="shared" ca="1" si="172"/>
        <v/>
      </c>
      <c r="AQ772" s="87" t="str">
        <f t="shared" ca="1" si="172"/>
        <v/>
      </c>
      <c r="AR772" s="87" t="str">
        <f t="shared" ca="1" si="172"/>
        <v/>
      </c>
      <c r="AS772" s="87" t="str">
        <f t="shared" ca="1" si="172"/>
        <v/>
      </c>
      <c r="AT772" s="87" t="str">
        <f t="shared" ca="1" si="172"/>
        <v/>
      </c>
      <c r="AU772" s="87" t="str">
        <f t="shared" ca="1" si="172"/>
        <v/>
      </c>
      <c r="AV772" s="87" t="str">
        <f t="shared" ca="1" si="172"/>
        <v/>
      </c>
      <c r="AW772" s="87" t="str">
        <f t="shared" ca="1" si="172"/>
        <v/>
      </c>
      <c r="AX772" s="87" t="str">
        <f t="shared" ca="1" si="173"/>
        <v/>
      </c>
      <c r="AY772" s="87" t="str">
        <f t="shared" ca="1" si="173"/>
        <v/>
      </c>
      <c r="AZ772" s="87" t="str">
        <f t="shared" ca="1" si="173"/>
        <v/>
      </c>
      <c r="BA772" s="87" t="str">
        <f t="shared" ca="1" si="173"/>
        <v/>
      </c>
      <c r="BB772" s="87" t="str">
        <f t="shared" ca="1" si="173"/>
        <v/>
      </c>
      <c r="BC772" s="87" t="str">
        <f t="shared" ca="1" si="173"/>
        <v/>
      </c>
      <c r="BD772" s="87" t="str">
        <f t="shared" ca="1" si="173"/>
        <v/>
      </c>
      <c r="BE772" s="87" t="str">
        <f t="shared" ca="1" si="173"/>
        <v/>
      </c>
      <c r="BF772" s="87" t="str">
        <f t="shared" ca="1" si="173"/>
        <v/>
      </c>
      <c r="BG772" s="87" t="str">
        <f t="shared" ca="1" si="173"/>
        <v/>
      </c>
      <c r="BI772" s="87" t="str">
        <f>IF($Q772="","",IFERROR(IF(OR(AND($T772&gt;=DATEVALUE("10/1/20"&amp;RIGHT(BH$1,2)),$T772&lt;=DATEVALUE("9/30/20"&amp;RIGHT(BI$1,2))),AND($U772&gt;=DATEVALUE("10/1/20"&amp;RIGHT(BH$1,2)),$U772&lt;=DATEVALUE("9/30/20"&amp;RIGHT(BI$1,2))),AND($T772&lt;=DATEVALUE("10/1/20"&amp;RIGHT(BH$1,2)),$U772&gt;=DATEVALUE("9/30/20"&amp;RIGHT(BI$1,2)))),
IF(AND($T772&gt;=DATEVALUE("10/1/20"&amp;RIGHT(BH$1,2)),$U772&lt;=DATEVALUE("9/30/20"&amp;RIGHT(BI$1,2))),NETWORKDAYS($T772,$U772,Holidays!$J$3:$J$937),
IF(AND($T772&lt;DATEVALUE("10/1/20"&amp;RIGHT(BH$1,2)),$U772&lt;=DATEVALUE("9/30/20"&amp;RIGHT(BI$1,2))),NETWORKDAYS(DATEVALUE("10/1/20"&amp;RIGHT(BH$1,2)),$U772,Holidays!$J$3:$J$937),
IF($T772&lt;DATEVALUE("10/1/20"&amp;RIGHT(BH$1,2)),NETWORKDAYS(DATEVALUE("10/1/20"&amp;RIGHT(BH$1,2)),DATEVALUE("9/30/20"&amp;RIGHT(BI$1,2)),Holidays!$J$3:$J$937),
IF($T772&gt;=DATEVALUE("10/1/20"&amp;RIGHT(BH$1,2)),NETWORKDAYS($T772,DATEVALUE("9/30/20"&amp;RIGHT(BI$1,2)),Holidays!$J$3:$J$937),"")))),"")/(NETWORKDAYS($T772,$U772,Holidays!$J$3:$J$937)),0))</f>
        <v/>
      </c>
      <c r="BJ772" s="87" t="str">
        <f>IF($Q772="","",IFERROR(IF(OR(AND($T772&gt;=DATEVALUE("10/1/20"&amp;RIGHT(BI$1,2)),$T772&lt;=DATEVALUE("9/30/20"&amp;RIGHT(BJ$1,2))),AND($U772&gt;=DATEVALUE("10/1/20"&amp;RIGHT(BI$1,2)),$U772&lt;=DATEVALUE("9/30/20"&amp;RIGHT(BJ$1,2))),AND($T772&lt;=DATEVALUE("10/1/20"&amp;RIGHT(BI$1,2)),$U772&gt;=DATEVALUE("9/30/20"&amp;RIGHT(BJ$1,2)))),
IF(AND($T772&gt;=DATEVALUE("10/1/20"&amp;RIGHT(BI$1,2)),$U772&lt;=DATEVALUE("9/30/20"&amp;RIGHT(BJ$1,2))),NETWORKDAYS($T772,$U772,Holidays!$J$3:$J$937),
IF(AND($T772&lt;DATEVALUE("10/1/20"&amp;RIGHT(BI$1,2)),$U772&lt;=DATEVALUE("9/30/20"&amp;RIGHT(BJ$1,2))),NETWORKDAYS(DATEVALUE("10/1/20"&amp;RIGHT(BI$1,2)),$U772,Holidays!$J$3:$J$937),
IF($T772&lt;DATEVALUE("10/1/20"&amp;RIGHT(BI$1,2)),NETWORKDAYS(DATEVALUE("10/1/20"&amp;RIGHT(BI$1,2)),DATEVALUE("9/30/20"&amp;RIGHT(BJ$1,2)),Holidays!$J$3:$J$937),
IF($T772&gt;=DATEVALUE("10/1/20"&amp;RIGHT(BI$1,2)),NETWORKDAYS($T772,DATEVALUE("9/30/20"&amp;RIGHT(BJ$1,2)),Holidays!$J$3:$J$937),"")))),"")/(NETWORKDAYS($T772,$U772,Holidays!$J$3:$J$937)),0))</f>
        <v/>
      </c>
      <c r="BK772" s="87" t="str">
        <f>IF($Q772="","",IFERROR(IF(OR(AND($T772&gt;=DATEVALUE("10/1/20"&amp;RIGHT(BJ$1,2)),$T772&lt;=DATEVALUE("9/30/20"&amp;RIGHT(BK$1,2))),AND($U772&gt;=DATEVALUE("10/1/20"&amp;RIGHT(BJ$1,2)),$U772&lt;=DATEVALUE("9/30/20"&amp;RIGHT(BK$1,2))),AND($T772&lt;=DATEVALUE("10/1/20"&amp;RIGHT(BJ$1,2)),$U772&gt;=DATEVALUE("9/30/20"&amp;RIGHT(BK$1,2)))),
IF(AND($T772&gt;=DATEVALUE("10/1/20"&amp;RIGHT(BJ$1,2)),$U772&lt;=DATEVALUE("9/30/20"&amp;RIGHT(BK$1,2))),NETWORKDAYS($T772,$U772,Holidays!$J$3:$J$937),
IF(AND($T772&lt;DATEVALUE("10/1/20"&amp;RIGHT(BJ$1,2)),$U772&lt;=DATEVALUE("9/30/20"&amp;RIGHT(BK$1,2))),NETWORKDAYS(DATEVALUE("10/1/20"&amp;RIGHT(BJ$1,2)),$U772,Holidays!$J$3:$J$937),
IF($T772&lt;DATEVALUE("10/1/20"&amp;RIGHT(BJ$1,2)),NETWORKDAYS(DATEVALUE("10/1/20"&amp;RIGHT(BJ$1,2)),DATEVALUE("9/30/20"&amp;RIGHT(BK$1,2)),Holidays!$J$3:$J$937),
IF($T772&gt;=DATEVALUE("10/1/20"&amp;RIGHT(BJ$1,2)),NETWORKDAYS($T772,DATEVALUE("9/30/20"&amp;RIGHT(BK$1,2)),Holidays!$J$3:$J$937),"")))),"")/(NETWORKDAYS($T772,$U772,Holidays!$J$3:$J$937)),0))</f>
        <v/>
      </c>
      <c r="BL772" s="87" t="str">
        <f>IF($Q772="","",IFERROR(IF(OR(AND($T772&gt;=DATEVALUE("10/1/20"&amp;RIGHT(BK$1,2)),$T772&lt;=DATEVALUE("9/30/20"&amp;RIGHT(BL$1,2))),AND($U772&gt;=DATEVALUE("10/1/20"&amp;RIGHT(BK$1,2)),$U772&lt;=DATEVALUE("9/30/20"&amp;RIGHT(BL$1,2))),AND($T772&lt;=DATEVALUE("10/1/20"&amp;RIGHT(BK$1,2)),$U772&gt;=DATEVALUE("9/30/20"&amp;RIGHT(BL$1,2)))),
IF(AND($T772&gt;=DATEVALUE("10/1/20"&amp;RIGHT(BK$1,2)),$U772&lt;=DATEVALUE("9/30/20"&amp;RIGHT(BL$1,2))),NETWORKDAYS($T772,$U772,Holidays!$J$3:$J$937),
IF(AND($T772&lt;DATEVALUE("10/1/20"&amp;RIGHT(BK$1,2)),$U772&lt;=DATEVALUE("9/30/20"&amp;RIGHT(BL$1,2))),NETWORKDAYS(DATEVALUE("10/1/20"&amp;RIGHT(BK$1,2)),$U772,Holidays!$J$3:$J$937),
IF($T772&lt;DATEVALUE("10/1/20"&amp;RIGHT(BK$1,2)),NETWORKDAYS(DATEVALUE("10/1/20"&amp;RIGHT(BK$1,2)),DATEVALUE("9/30/20"&amp;RIGHT(BL$1,2)),Holidays!$J$3:$J$937),
IF($T772&gt;=DATEVALUE("10/1/20"&amp;RIGHT(BK$1,2)),NETWORKDAYS($T772,DATEVALUE("9/30/20"&amp;RIGHT(BL$1,2)),Holidays!$J$3:$J$937),"")))),"")/(NETWORKDAYS($T772,$U772,Holidays!$J$3:$J$937)),0))</f>
        <v/>
      </c>
      <c r="BM772" s="87" t="str">
        <f>IF($Q772="","",IFERROR(IF(OR(AND($T772&gt;=DATEVALUE("10/1/20"&amp;RIGHT(BL$1,2)),$T772&lt;=DATEVALUE("9/30/20"&amp;RIGHT(BM$1,2))),AND($U772&gt;=DATEVALUE("10/1/20"&amp;RIGHT(BL$1,2)),$U772&lt;=DATEVALUE("9/30/20"&amp;RIGHT(BM$1,2))),AND($T772&lt;=DATEVALUE("10/1/20"&amp;RIGHT(BL$1,2)),$U772&gt;=DATEVALUE("9/30/20"&amp;RIGHT(BM$1,2)))),
IF(AND($T772&gt;=DATEVALUE("10/1/20"&amp;RIGHT(BL$1,2)),$U772&lt;=DATEVALUE("9/30/20"&amp;RIGHT(BM$1,2))),NETWORKDAYS($T772,$U772,Holidays!$J$3:$J$937),
IF(AND($T772&lt;DATEVALUE("10/1/20"&amp;RIGHT(BL$1,2)),$U772&lt;=DATEVALUE("9/30/20"&amp;RIGHT(BM$1,2))),NETWORKDAYS(DATEVALUE("10/1/20"&amp;RIGHT(BL$1,2)),$U772,Holidays!$J$3:$J$937),
IF($T772&lt;DATEVALUE("10/1/20"&amp;RIGHT(BL$1,2)),NETWORKDAYS(DATEVALUE("10/1/20"&amp;RIGHT(BL$1,2)),DATEVALUE("9/30/20"&amp;RIGHT(BM$1,2)),Holidays!$J$3:$J$937),
IF($T772&gt;=DATEVALUE("10/1/20"&amp;RIGHT(BL$1,2)),NETWORKDAYS($T772,DATEVALUE("9/30/20"&amp;RIGHT(BM$1,2)),Holidays!$J$3:$J$937),"")))),"")/(NETWORKDAYS($T772,$U772,Holidays!$J$3:$J$937)),0))</f>
        <v/>
      </c>
      <c r="BN772" s="87" t="str">
        <f>IF($Q772="","",IFERROR(IF(OR(AND($T772&gt;=DATEVALUE("10/1/20"&amp;RIGHT(BM$1,2)),$T772&lt;=DATEVALUE("9/30/20"&amp;RIGHT(BN$1,2))),AND($U772&gt;=DATEVALUE("10/1/20"&amp;RIGHT(BM$1,2)),$U772&lt;=DATEVALUE("9/30/20"&amp;RIGHT(BN$1,2))),AND($T772&lt;=DATEVALUE("10/1/20"&amp;RIGHT(BM$1,2)),$U772&gt;=DATEVALUE("9/30/20"&amp;RIGHT(BN$1,2)))),
IF(AND($T772&gt;=DATEVALUE("10/1/20"&amp;RIGHT(BM$1,2)),$U772&lt;=DATEVALUE("9/30/20"&amp;RIGHT(BN$1,2))),NETWORKDAYS($T772,$U772,Holidays!$J$3:$J$937),
IF(AND($T772&lt;DATEVALUE("10/1/20"&amp;RIGHT(BM$1,2)),$U772&lt;=DATEVALUE("9/30/20"&amp;RIGHT(BN$1,2))),NETWORKDAYS(DATEVALUE("10/1/20"&amp;RIGHT(BM$1,2)),$U772,Holidays!$J$3:$J$937),
IF($T772&lt;DATEVALUE("10/1/20"&amp;RIGHT(BM$1,2)),NETWORKDAYS(DATEVALUE("10/1/20"&amp;RIGHT(BM$1,2)),DATEVALUE("9/30/20"&amp;RIGHT(BN$1,2)),Holidays!$J$3:$J$937),
IF($T772&gt;=DATEVALUE("10/1/20"&amp;RIGHT(BM$1,2)),NETWORKDAYS($T772,DATEVALUE("9/30/20"&amp;RIGHT(BN$1,2)),Holidays!$J$3:$J$937),"")))),"")/(NETWORKDAYS($T772,$U772,Holidays!$J$3:$J$937)),0))</f>
        <v/>
      </c>
      <c r="BO772" s="87" t="str">
        <f>IF($Q772="","",IFERROR(IF(OR(AND($T772&gt;=DATEVALUE("10/1/20"&amp;RIGHT(BN$1,2)),$T772&lt;=DATEVALUE("9/30/20"&amp;RIGHT(BO$1,2))),AND($U772&gt;=DATEVALUE("10/1/20"&amp;RIGHT(BN$1,2)),$U772&lt;=DATEVALUE("9/30/20"&amp;RIGHT(BO$1,2))),AND($T772&lt;=DATEVALUE("10/1/20"&amp;RIGHT(BN$1,2)),$U772&gt;=DATEVALUE("9/30/20"&amp;RIGHT(BO$1,2)))),
IF(AND($T772&gt;=DATEVALUE("10/1/20"&amp;RIGHT(BN$1,2)),$U772&lt;=DATEVALUE("9/30/20"&amp;RIGHT(BO$1,2))),NETWORKDAYS($T772,$U772,Holidays!$J$3:$J$937),
IF(AND($T772&lt;DATEVALUE("10/1/20"&amp;RIGHT(BN$1,2)),$U772&lt;=DATEVALUE("9/30/20"&amp;RIGHT(BO$1,2))),NETWORKDAYS(DATEVALUE("10/1/20"&amp;RIGHT(BN$1,2)),$U772,Holidays!$J$3:$J$937),
IF($T772&lt;DATEVALUE("10/1/20"&amp;RIGHT(BN$1,2)),NETWORKDAYS(DATEVALUE("10/1/20"&amp;RIGHT(BN$1,2)),DATEVALUE("9/30/20"&amp;RIGHT(BO$1,2)),Holidays!$J$3:$J$937),
IF($T772&gt;=DATEVALUE("10/1/20"&amp;RIGHT(BN$1,2)),NETWORKDAYS($T772,DATEVALUE("9/30/20"&amp;RIGHT(BO$1,2)),Holidays!$J$3:$J$937),"")))),"")/(NETWORKDAYS($T772,$U772,Holidays!$J$3:$J$937)),0))</f>
        <v/>
      </c>
      <c r="BP772" s="87" t="str">
        <f>IF($Q772="","",IFERROR(IF(OR(AND($T772&gt;=DATEVALUE("10/1/20"&amp;RIGHT(BO$1,2)),$T772&lt;=DATEVALUE("9/30/20"&amp;RIGHT(BP$1,2))),AND($U772&gt;=DATEVALUE("10/1/20"&amp;RIGHT(BO$1,2)),$U772&lt;=DATEVALUE("9/30/20"&amp;RIGHT(BP$1,2))),AND($T772&lt;=DATEVALUE("10/1/20"&amp;RIGHT(BO$1,2)),$U772&gt;=DATEVALUE("9/30/20"&amp;RIGHT(BP$1,2)))),
IF(AND($T772&gt;=DATEVALUE("10/1/20"&amp;RIGHT(BO$1,2)),$U772&lt;=DATEVALUE("9/30/20"&amp;RIGHT(BP$1,2))),NETWORKDAYS($T772,$U772,Holidays!$J$3:$J$937),
IF(AND($T772&lt;DATEVALUE("10/1/20"&amp;RIGHT(BO$1,2)),$U772&lt;=DATEVALUE("9/30/20"&amp;RIGHT(BP$1,2))),NETWORKDAYS(DATEVALUE("10/1/20"&amp;RIGHT(BO$1,2)),$U772,Holidays!$J$3:$J$937),
IF($T772&lt;DATEVALUE("10/1/20"&amp;RIGHT(BO$1,2)),NETWORKDAYS(DATEVALUE("10/1/20"&amp;RIGHT(BO$1,2)),DATEVALUE("9/30/20"&amp;RIGHT(BP$1,2)),Holidays!$J$3:$J$937),
IF($T772&gt;=DATEVALUE("10/1/20"&amp;RIGHT(BO$1,2)),NETWORKDAYS($T772,DATEVALUE("9/30/20"&amp;RIGHT(BP$1,2)),Holidays!$J$3:$J$937),"")))),"")/(NETWORKDAYS($T772,$U772,Holidays!$J$3:$J$937)),0))</f>
        <v/>
      </c>
      <c r="BQ772" s="87" t="str">
        <f>IF($Q772="","",IFERROR(IF(OR(AND($T772&gt;=DATEVALUE("10/1/20"&amp;RIGHT(BP$1,2)),$T772&lt;=DATEVALUE("9/30/20"&amp;RIGHT(BQ$1,2))),AND($U772&gt;=DATEVALUE("10/1/20"&amp;RIGHT(BP$1,2)),$U772&lt;=DATEVALUE("9/30/20"&amp;RIGHT(BQ$1,2))),AND($T772&lt;=DATEVALUE("10/1/20"&amp;RIGHT(BP$1,2)),$U772&gt;=DATEVALUE("9/30/20"&amp;RIGHT(BQ$1,2)))),
IF(AND($T772&gt;=DATEVALUE("10/1/20"&amp;RIGHT(BP$1,2)),$U772&lt;=DATEVALUE("9/30/20"&amp;RIGHT(BQ$1,2))),NETWORKDAYS($T772,$U772,Holidays!$J$3:$J$937),
IF(AND($T772&lt;DATEVALUE("10/1/20"&amp;RIGHT(BP$1,2)),$U772&lt;=DATEVALUE("9/30/20"&amp;RIGHT(BQ$1,2))),NETWORKDAYS(DATEVALUE("10/1/20"&amp;RIGHT(BP$1,2)),$U772,Holidays!$J$3:$J$937),
IF($T772&lt;DATEVALUE("10/1/20"&amp;RIGHT(BP$1,2)),NETWORKDAYS(DATEVALUE("10/1/20"&amp;RIGHT(BP$1,2)),DATEVALUE("9/30/20"&amp;RIGHT(BQ$1,2)),Holidays!$J$3:$J$937),
IF($T772&gt;=DATEVALUE("10/1/20"&amp;RIGHT(BP$1,2)),NETWORKDAYS($T772,DATEVALUE("9/30/20"&amp;RIGHT(BQ$1,2)),Holidays!$J$3:$J$937),"")))),"")/(NETWORKDAYS($T772,$U772,Holidays!$J$3:$J$937)),0))</f>
        <v/>
      </c>
      <c r="BR772" s="87" t="str">
        <f>IF($Q772="","",IFERROR(IF(OR(AND($T772&gt;=DATEVALUE("10/1/20"&amp;RIGHT(BQ$1,2)),$T772&lt;=DATEVALUE("9/30/20"&amp;RIGHT(BR$1,2))),AND($U772&gt;=DATEVALUE("10/1/20"&amp;RIGHT(BQ$1,2)),$U772&lt;=DATEVALUE("9/30/20"&amp;RIGHT(BR$1,2))),AND($T772&lt;=DATEVALUE("10/1/20"&amp;RIGHT(BQ$1,2)),$U772&gt;=DATEVALUE("9/30/20"&amp;RIGHT(BR$1,2)))),
IF(AND($T772&gt;=DATEVALUE("10/1/20"&amp;RIGHT(BQ$1,2)),$U772&lt;=DATEVALUE("9/30/20"&amp;RIGHT(BR$1,2))),NETWORKDAYS($T772,$U772,Holidays!$J$3:$J$937),
IF(AND($T772&lt;DATEVALUE("10/1/20"&amp;RIGHT(BQ$1,2)),$U772&lt;=DATEVALUE("9/30/20"&amp;RIGHT(BR$1,2))),NETWORKDAYS(DATEVALUE("10/1/20"&amp;RIGHT(BQ$1,2)),$U772,Holidays!$J$3:$J$937),
IF($T772&lt;DATEVALUE("10/1/20"&amp;RIGHT(BQ$1,2)),NETWORKDAYS(DATEVALUE("10/1/20"&amp;RIGHT(BQ$1,2)),DATEVALUE("9/30/20"&amp;RIGHT(BR$1,2)),Holidays!$J$3:$J$937),
IF($T772&gt;=DATEVALUE("10/1/20"&amp;RIGHT(BQ$1,2)),NETWORKDAYS($T772,DATEVALUE("9/30/20"&amp;RIGHT(BR$1,2)),Holidays!$J$3:$J$937),"")))),"")/(NETWORKDAYS($T772,$U772,Holidays!$J$3:$J$937)),0))</f>
        <v/>
      </c>
      <c r="BS772" s="87" t="str">
        <f>IF($Q772="","",IFERROR(IF(OR(AND($T772&gt;=DATEVALUE("10/1/20"&amp;RIGHT(BR$1,2)),$T772&lt;=DATEVALUE("9/30/20"&amp;RIGHT(BS$1,2))),AND($U772&gt;=DATEVALUE("10/1/20"&amp;RIGHT(BR$1,2)),$U772&lt;=DATEVALUE("9/30/20"&amp;RIGHT(BS$1,2))),AND($T772&lt;=DATEVALUE("10/1/20"&amp;RIGHT(BR$1,2)),$U772&gt;=DATEVALUE("9/30/20"&amp;RIGHT(BS$1,2)))),
IF(AND($T772&gt;=DATEVALUE("10/1/20"&amp;RIGHT(BR$1,2)),$U772&lt;=DATEVALUE("9/30/20"&amp;RIGHT(BS$1,2))),NETWORKDAYS($T772,$U772,Holidays!$J$3:$J$937),
IF(AND($T772&lt;DATEVALUE("10/1/20"&amp;RIGHT(BR$1,2)),$U772&lt;=DATEVALUE("9/30/20"&amp;RIGHT(BS$1,2))),NETWORKDAYS(DATEVALUE("10/1/20"&amp;RIGHT(BR$1,2)),$U772,Holidays!$J$3:$J$937),
IF($T772&lt;DATEVALUE("10/1/20"&amp;RIGHT(BR$1,2)),NETWORKDAYS(DATEVALUE("10/1/20"&amp;RIGHT(BR$1,2)),DATEVALUE("9/30/20"&amp;RIGHT(BS$1,2)),Holidays!$J$3:$J$937),
IF($T772&gt;=DATEVALUE("10/1/20"&amp;RIGHT(BR$1,2)),NETWORKDAYS($T772,DATEVALUE("9/30/20"&amp;RIGHT(BS$1,2)),Holidays!$J$3:$J$937),"")))),"")/(NETWORKDAYS($T772,$U772,Holidays!$J$3:$J$937)),0))</f>
        <v/>
      </c>
      <c r="BT772" s="87" t="str">
        <f>IF($Q772="","",IFERROR(IF(OR(AND($T772&gt;=DATEVALUE("10/1/20"&amp;RIGHT(BS$1,2)),$T772&lt;=DATEVALUE("9/30/20"&amp;RIGHT(BT$1,2))),AND($U772&gt;=DATEVALUE("10/1/20"&amp;RIGHT(BS$1,2)),$U772&lt;=DATEVALUE("9/30/20"&amp;RIGHT(BT$1,2))),AND($T772&lt;=DATEVALUE("10/1/20"&amp;RIGHT(BS$1,2)),$U772&gt;=DATEVALUE("9/30/20"&amp;RIGHT(BT$1,2)))),
IF(AND($T772&gt;=DATEVALUE("10/1/20"&amp;RIGHT(BS$1,2)),$U772&lt;=DATEVALUE("9/30/20"&amp;RIGHT(BT$1,2))),NETWORKDAYS($T772,$U772,Holidays!$J$3:$J$937),
IF(AND($T772&lt;DATEVALUE("10/1/20"&amp;RIGHT(BS$1,2)),$U772&lt;=DATEVALUE("9/30/20"&amp;RIGHT(BT$1,2))),NETWORKDAYS(DATEVALUE("10/1/20"&amp;RIGHT(BS$1,2)),$U772,Holidays!$J$3:$J$937),
IF($T772&lt;DATEVALUE("10/1/20"&amp;RIGHT(BS$1,2)),NETWORKDAYS(DATEVALUE("10/1/20"&amp;RIGHT(BS$1,2)),DATEVALUE("9/30/20"&amp;RIGHT(BT$1,2)),Holidays!$J$3:$J$937),
IF($T772&gt;=DATEVALUE("10/1/20"&amp;RIGHT(BS$1,2)),NETWORKDAYS($T772,DATEVALUE("9/30/20"&amp;RIGHT(BT$1,2)),Holidays!$J$3:$J$937),"")))),"")/(NETWORKDAYS($T772,$U772,Holidays!$J$3:$J$937)),0))</f>
        <v/>
      </c>
      <c r="BU772" s="87" t="str">
        <f>IF($Q772="","",IFERROR(IF(OR(AND($T772&gt;=DATEVALUE("10/1/20"&amp;RIGHT(BT$1,2)),$T772&lt;=DATEVALUE("9/30/20"&amp;RIGHT(BU$1,2))),AND($U772&gt;=DATEVALUE("10/1/20"&amp;RIGHT(BT$1,2)),$U772&lt;=DATEVALUE("9/30/20"&amp;RIGHT(BU$1,2))),AND($T772&lt;=DATEVALUE("10/1/20"&amp;RIGHT(BT$1,2)),$U772&gt;=DATEVALUE("9/30/20"&amp;RIGHT(BU$1,2)))),
IF(AND($T772&gt;=DATEVALUE("10/1/20"&amp;RIGHT(BT$1,2)),$U772&lt;=DATEVALUE("9/30/20"&amp;RIGHT(BU$1,2))),NETWORKDAYS($T772,$U772,Holidays!$J$3:$J$937),
IF(AND($T772&lt;DATEVALUE("10/1/20"&amp;RIGHT(BT$1,2)),$U772&lt;=DATEVALUE("9/30/20"&amp;RIGHT(BU$1,2))),NETWORKDAYS(DATEVALUE("10/1/20"&amp;RIGHT(BT$1,2)),$U772,Holidays!$J$3:$J$937),
IF($T772&lt;DATEVALUE("10/1/20"&amp;RIGHT(BT$1,2)),NETWORKDAYS(DATEVALUE("10/1/20"&amp;RIGHT(BT$1,2)),DATEVALUE("9/30/20"&amp;RIGHT(BU$1,2)),Holidays!$J$3:$J$937),
IF($T772&gt;=DATEVALUE("10/1/20"&amp;RIGHT(BT$1,2)),NETWORKDAYS($T772,DATEVALUE("9/30/20"&amp;RIGHT(BU$1,2)),Holidays!$J$3:$J$937),"")))),"")/(NETWORKDAYS($T772,$U772,Holidays!$J$3:$J$937)),0))</f>
        <v/>
      </c>
      <c r="BV772" s="87" t="str">
        <f>IF($Q772="","",IFERROR(IF(OR(AND($T772&gt;=DATEVALUE("10/1/20"&amp;RIGHT(BU$1,2)),$T772&lt;=DATEVALUE("9/30/20"&amp;RIGHT(BV$1,2))),AND($U772&gt;=DATEVALUE("10/1/20"&amp;RIGHT(BU$1,2)),$U772&lt;=DATEVALUE("9/30/20"&amp;RIGHT(BV$1,2))),AND($T772&lt;=DATEVALUE("10/1/20"&amp;RIGHT(BU$1,2)),$U772&gt;=DATEVALUE("9/30/20"&amp;RIGHT(BV$1,2)))),
IF(AND($T772&gt;=DATEVALUE("10/1/20"&amp;RIGHT(BU$1,2)),$U772&lt;=DATEVALUE("9/30/20"&amp;RIGHT(BV$1,2))),NETWORKDAYS($T772,$U772,Holidays!$J$3:$J$937),
IF(AND($T772&lt;DATEVALUE("10/1/20"&amp;RIGHT(BU$1,2)),$U772&lt;=DATEVALUE("9/30/20"&amp;RIGHT(BV$1,2))),NETWORKDAYS(DATEVALUE("10/1/20"&amp;RIGHT(BU$1,2)),$U772,Holidays!$J$3:$J$937),
IF($T772&lt;DATEVALUE("10/1/20"&amp;RIGHT(BU$1,2)),NETWORKDAYS(DATEVALUE("10/1/20"&amp;RIGHT(BU$1,2)),DATEVALUE("9/30/20"&amp;RIGHT(BV$1,2)),Holidays!$J$3:$J$937),
IF($T772&gt;=DATEVALUE("10/1/20"&amp;RIGHT(BU$1,2)),NETWORKDAYS($T772,DATEVALUE("9/30/20"&amp;RIGHT(BV$1,2)),Holidays!$J$3:$J$937),"")))),"")/(NETWORKDAYS($T772,$U772,Holidays!$J$3:$J$937)),0))</f>
        <v/>
      </c>
      <c r="BW772" s="87" t="str">
        <f>IF($Q772="","",IFERROR(IF(OR(AND($T772&gt;=DATEVALUE("10/1/20"&amp;RIGHT(BV$1,2)),$T772&lt;=DATEVALUE("9/30/20"&amp;RIGHT(BW$1,2))),AND($U772&gt;=DATEVALUE("10/1/20"&amp;RIGHT(BV$1,2)),$U772&lt;=DATEVALUE("9/30/20"&amp;RIGHT(BW$1,2))),AND($T772&lt;=DATEVALUE("10/1/20"&amp;RIGHT(BV$1,2)),$U772&gt;=DATEVALUE("9/30/20"&amp;RIGHT(BW$1,2)))),
IF(AND($T772&gt;=DATEVALUE("10/1/20"&amp;RIGHT(BV$1,2)),$U772&lt;=DATEVALUE("9/30/20"&amp;RIGHT(BW$1,2))),NETWORKDAYS($T772,$U772,Holidays!$J$3:$J$937),
IF(AND($T772&lt;DATEVALUE("10/1/20"&amp;RIGHT(BV$1,2)),$U772&lt;=DATEVALUE("9/30/20"&amp;RIGHT(BW$1,2))),NETWORKDAYS(DATEVALUE("10/1/20"&amp;RIGHT(BV$1,2)),$U772,Holidays!$J$3:$J$937),
IF($T772&lt;DATEVALUE("10/1/20"&amp;RIGHT(BV$1,2)),NETWORKDAYS(DATEVALUE("10/1/20"&amp;RIGHT(BV$1,2)),DATEVALUE("9/30/20"&amp;RIGHT(BW$1,2)),Holidays!$J$3:$J$937),
IF($T772&gt;=DATEVALUE("10/1/20"&amp;RIGHT(BV$1,2)),NETWORKDAYS($T772,DATEVALUE("9/30/20"&amp;RIGHT(BW$1,2)),Holidays!$J$3:$J$937),"")))),"")/(NETWORKDAYS($T772,$U772,Holidays!$J$3:$J$937)),0))</f>
        <v/>
      </c>
      <c r="BX772" s="87" t="str">
        <f>IF($Q772="","",IFERROR(IF(OR(AND($T772&gt;=DATEVALUE("10/1/20"&amp;RIGHT(BW$1,2)),$T772&lt;=DATEVALUE("9/30/20"&amp;RIGHT(BX$1,2))),AND($U772&gt;=DATEVALUE("10/1/20"&amp;RIGHT(BW$1,2)),$U772&lt;=DATEVALUE("9/30/20"&amp;RIGHT(BX$1,2))),AND($T772&lt;=DATEVALUE("10/1/20"&amp;RIGHT(BW$1,2)),$U772&gt;=DATEVALUE("9/30/20"&amp;RIGHT(BX$1,2)))),
IF(AND($T772&gt;=DATEVALUE("10/1/20"&amp;RIGHT(BW$1,2)),$U772&lt;=DATEVALUE("9/30/20"&amp;RIGHT(BX$1,2))),NETWORKDAYS($T772,$U772,Holidays!$J$3:$J$937),
IF(AND($T772&lt;DATEVALUE("10/1/20"&amp;RIGHT(BW$1,2)),$U772&lt;=DATEVALUE("9/30/20"&amp;RIGHT(BX$1,2))),NETWORKDAYS(DATEVALUE("10/1/20"&amp;RIGHT(BW$1,2)),$U772,Holidays!$J$3:$J$937),
IF($T772&lt;DATEVALUE("10/1/20"&amp;RIGHT(BW$1,2)),NETWORKDAYS(DATEVALUE("10/1/20"&amp;RIGHT(BW$1,2)),DATEVALUE("9/30/20"&amp;RIGHT(BX$1,2)),Holidays!$J$3:$J$937),
IF($T772&gt;=DATEVALUE("10/1/20"&amp;RIGHT(BW$1,2)),NETWORKDAYS($T772,DATEVALUE("9/30/20"&amp;RIGHT(BX$1,2)),Holidays!$J$3:$J$937),"")))),"")/(NETWORKDAYS($T772,$U772,Holidays!$J$3:$J$937)),0))</f>
        <v/>
      </c>
      <c r="BY772" s="87" t="str">
        <f>IF($Q772="","",IFERROR(IF(OR(AND($T772&gt;=DATEVALUE("10/1/20"&amp;RIGHT(BX$1,2)),$T772&lt;=DATEVALUE("9/30/20"&amp;RIGHT(BY$1,2))),AND($U772&gt;=DATEVALUE("10/1/20"&amp;RIGHT(BX$1,2)),$U772&lt;=DATEVALUE("9/30/20"&amp;RIGHT(BY$1,2))),AND($T772&lt;=DATEVALUE("10/1/20"&amp;RIGHT(BX$1,2)),$U772&gt;=DATEVALUE("9/30/20"&amp;RIGHT(BY$1,2)))),
IF(AND($T772&gt;=DATEVALUE("10/1/20"&amp;RIGHT(BX$1,2)),$U772&lt;=DATEVALUE("9/30/20"&amp;RIGHT(BY$1,2))),NETWORKDAYS($T772,$U772,Holidays!$J$3:$J$937),
IF(AND($T772&lt;DATEVALUE("10/1/20"&amp;RIGHT(BX$1,2)),$U772&lt;=DATEVALUE("9/30/20"&amp;RIGHT(BY$1,2))),NETWORKDAYS(DATEVALUE("10/1/20"&amp;RIGHT(BX$1,2)),$U772,Holidays!$J$3:$J$937),
IF($T772&lt;DATEVALUE("10/1/20"&amp;RIGHT(BX$1,2)),NETWORKDAYS(DATEVALUE("10/1/20"&amp;RIGHT(BX$1,2)),DATEVALUE("9/30/20"&amp;RIGHT(BY$1,2)),Holidays!$J$3:$J$937),
IF($T772&gt;=DATEVALUE("10/1/20"&amp;RIGHT(BX$1,2)),NETWORKDAYS($T772,DATEVALUE("9/30/20"&amp;RIGHT(BY$1,2)),Holidays!$J$3:$J$937),"")))),"")/(NETWORKDAYS($T772,$U772,Holidays!$J$3:$J$937)),0))</f>
        <v/>
      </c>
      <c r="BZ772" s="87" t="str">
        <f>IF($Q772="","",IFERROR(IF(OR(AND($T772&gt;=DATEVALUE("10/1/20"&amp;RIGHT(BY$1,2)),$T772&lt;=DATEVALUE("9/30/20"&amp;RIGHT(BZ$1,2))),AND($U772&gt;=DATEVALUE("10/1/20"&amp;RIGHT(BY$1,2)),$U772&lt;=DATEVALUE("9/30/20"&amp;RIGHT(BZ$1,2))),AND($T772&lt;=DATEVALUE("10/1/20"&amp;RIGHT(BY$1,2)),$U772&gt;=DATEVALUE("9/30/20"&amp;RIGHT(BZ$1,2)))),
IF(AND($T772&gt;=DATEVALUE("10/1/20"&amp;RIGHT(BY$1,2)),$U772&lt;=DATEVALUE("9/30/20"&amp;RIGHT(BZ$1,2))),NETWORKDAYS($T772,$U772,Holidays!$J$3:$J$937),
IF(AND($T772&lt;DATEVALUE("10/1/20"&amp;RIGHT(BY$1,2)),$U772&lt;=DATEVALUE("9/30/20"&amp;RIGHT(BZ$1,2))),NETWORKDAYS(DATEVALUE("10/1/20"&amp;RIGHT(BY$1,2)),$U772,Holidays!$J$3:$J$937),
IF($T772&lt;DATEVALUE("10/1/20"&amp;RIGHT(BY$1,2)),NETWORKDAYS(DATEVALUE("10/1/20"&amp;RIGHT(BY$1,2)),DATEVALUE("9/30/20"&amp;RIGHT(BZ$1,2)),Holidays!$J$3:$J$937),
IF($T772&gt;=DATEVALUE("10/1/20"&amp;RIGHT(BY$1,2)),NETWORKDAYS($T772,DATEVALUE("9/30/20"&amp;RIGHT(BZ$1,2)),Holidays!$J$3:$J$937),"")))),"")/(NETWORKDAYS($T772,$U772,Holidays!$J$3:$J$937)),0))</f>
        <v/>
      </c>
      <c r="CA772" s="87" t="str">
        <f>IF($Q772="","",IFERROR(IF(OR(AND($T772&gt;=DATEVALUE("10/1/20"&amp;RIGHT(BZ$1,2)),$T772&lt;=DATEVALUE("9/30/20"&amp;RIGHT(CA$1,2))),AND($U772&gt;=DATEVALUE("10/1/20"&amp;RIGHT(BZ$1,2)),$U772&lt;=DATEVALUE("9/30/20"&amp;RIGHT(CA$1,2))),AND($T772&lt;=DATEVALUE("10/1/20"&amp;RIGHT(BZ$1,2)),$U772&gt;=DATEVALUE("9/30/20"&amp;RIGHT(CA$1,2)))),
IF(AND($T772&gt;=DATEVALUE("10/1/20"&amp;RIGHT(BZ$1,2)),$U772&lt;=DATEVALUE("9/30/20"&amp;RIGHT(CA$1,2))),NETWORKDAYS($T772,$U772,Holidays!$J$3:$J$937),
IF(AND($T772&lt;DATEVALUE("10/1/20"&amp;RIGHT(BZ$1,2)),$U772&lt;=DATEVALUE("9/30/20"&amp;RIGHT(CA$1,2))),NETWORKDAYS(DATEVALUE("10/1/20"&amp;RIGHT(BZ$1,2)),$U772,Holidays!$J$3:$J$937),
IF($T772&lt;DATEVALUE("10/1/20"&amp;RIGHT(BZ$1,2)),NETWORKDAYS(DATEVALUE("10/1/20"&amp;RIGHT(BZ$1,2)),DATEVALUE("9/30/20"&amp;RIGHT(CA$1,2)),Holidays!$J$3:$J$937),
IF($T772&gt;=DATEVALUE("10/1/20"&amp;RIGHT(BZ$1,2)),NETWORKDAYS($T772,DATEVALUE("9/30/20"&amp;RIGHT(CA$1,2)),Holidays!$J$3:$J$937),"")))),"")/(NETWORKDAYS($T772,$U772,Holidays!$J$3:$J$937)),0))</f>
        <v/>
      </c>
      <c r="CB772" s="87" t="str">
        <f>IF($Q772="","",IFERROR(IF(OR(AND($T772&gt;=DATEVALUE("10/1/20"&amp;RIGHT(CA$1,2)),$T772&lt;=DATEVALUE("9/30/20"&amp;RIGHT(CB$1,2))),AND($U772&gt;=DATEVALUE("10/1/20"&amp;RIGHT(CA$1,2)),$U772&lt;=DATEVALUE("9/30/20"&amp;RIGHT(CB$1,2))),AND($T772&lt;=DATEVALUE("10/1/20"&amp;RIGHT(CA$1,2)),$U772&gt;=DATEVALUE("9/30/20"&amp;RIGHT(CB$1,2)))),
IF(AND($T772&gt;=DATEVALUE("10/1/20"&amp;RIGHT(CA$1,2)),$U772&lt;=DATEVALUE("9/30/20"&amp;RIGHT(CB$1,2))),NETWORKDAYS($T772,$U772,Holidays!$J$3:$J$937),
IF(AND($T772&lt;DATEVALUE("10/1/20"&amp;RIGHT(CA$1,2)),$U772&lt;=DATEVALUE("9/30/20"&amp;RIGHT(CB$1,2))),NETWORKDAYS(DATEVALUE("10/1/20"&amp;RIGHT(CA$1,2)),$U772,Holidays!$J$3:$J$937),
IF($T772&lt;DATEVALUE("10/1/20"&amp;RIGHT(CA$1,2)),NETWORKDAYS(DATEVALUE("10/1/20"&amp;RIGHT(CA$1,2)),DATEVALUE("9/30/20"&amp;RIGHT(CB$1,2)),Holidays!$J$3:$J$937),
IF($T772&gt;=DATEVALUE("10/1/20"&amp;RIGHT(CA$1,2)),NETWORKDAYS($T772,DATEVALUE("9/30/20"&amp;RIGHT(CB$1,2)),Holidays!$J$3:$J$937),"")))),"")/(NETWORKDAYS($T772,$U772,Holidays!$J$3:$J$937)),0))</f>
        <v/>
      </c>
    </row>
    <row r="773" spans="1:80">
      <c r="A773" s="97"/>
      <c r="B773" s="98" t="str">
        <f ca="1">IF(NOT($A773=""),OFFSET('WBS Reference &amp; User Procedure'!$A$1,MATCH($A773,'WBS Reference &amp; User Procedure'!$A:$A,0)-1,1),"")</f>
        <v/>
      </c>
      <c r="D773" s="97"/>
      <c r="T773" s="104" t="str">
        <f>IF(NOT(Q773=""),IF(NOT($S773=""),$S773,#REF!),"")</f>
        <v/>
      </c>
      <c r="U773" s="104" t="str">
        <f>IF(NOT(Q773=""),WORKDAY(T773,Q773,Holidays!$J$3:$J$937),"")</f>
        <v/>
      </c>
      <c r="V773" s="104"/>
      <c r="W773" s="104"/>
      <c r="X773" s="101" t="str">
        <f t="shared" si="167"/>
        <v/>
      </c>
      <c r="AL773" s="87" t="str">
        <f t="shared" ca="1" si="164"/>
        <v/>
      </c>
      <c r="AN773" s="87" t="str">
        <f t="shared" ca="1" si="172"/>
        <v/>
      </c>
      <c r="AO773" s="87" t="str">
        <f t="shared" ca="1" si="172"/>
        <v/>
      </c>
      <c r="AP773" s="87" t="str">
        <f t="shared" ca="1" si="172"/>
        <v/>
      </c>
      <c r="AQ773" s="87" t="str">
        <f t="shared" ca="1" si="172"/>
        <v/>
      </c>
      <c r="AR773" s="87" t="str">
        <f t="shared" ca="1" si="172"/>
        <v/>
      </c>
      <c r="AS773" s="87" t="str">
        <f t="shared" ca="1" si="172"/>
        <v/>
      </c>
      <c r="AT773" s="87" t="str">
        <f t="shared" ca="1" si="172"/>
        <v/>
      </c>
      <c r="AU773" s="87" t="str">
        <f t="shared" ca="1" si="172"/>
        <v/>
      </c>
      <c r="AV773" s="87" t="str">
        <f t="shared" ca="1" si="172"/>
        <v/>
      </c>
      <c r="AW773" s="87" t="str">
        <f t="shared" ca="1" si="172"/>
        <v/>
      </c>
      <c r="AX773" s="87" t="str">
        <f t="shared" ca="1" si="173"/>
        <v/>
      </c>
      <c r="AY773" s="87" t="str">
        <f t="shared" ca="1" si="173"/>
        <v/>
      </c>
      <c r="AZ773" s="87" t="str">
        <f t="shared" ca="1" si="173"/>
        <v/>
      </c>
      <c r="BA773" s="87" t="str">
        <f t="shared" ca="1" si="173"/>
        <v/>
      </c>
      <c r="BB773" s="87" t="str">
        <f t="shared" ca="1" si="173"/>
        <v/>
      </c>
      <c r="BC773" s="87" t="str">
        <f t="shared" ca="1" si="173"/>
        <v/>
      </c>
      <c r="BD773" s="87" t="str">
        <f t="shared" ca="1" si="173"/>
        <v/>
      </c>
      <c r="BE773" s="87" t="str">
        <f t="shared" ca="1" si="173"/>
        <v/>
      </c>
      <c r="BF773" s="87" t="str">
        <f t="shared" ca="1" si="173"/>
        <v/>
      </c>
      <c r="BG773" s="87" t="str">
        <f t="shared" ca="1" si="173"/>
        <v/>
      </c>
      <c r="BI773" s="87" t="str">
        <f>IF($Q773="","",IFERROR(IF(OR(AND($T773&gt;=DATEVALUE("10/1/20"&amp;RIGHT(BH$1,2)),$T773&lt;=DATEVALUE("9/30/20"&amp;RIGHT(BI$1,2))),AND($U773&gt;=DATEVALUE("10/1/20"&amp;RIGHT(BH$1,2)),$U773&lt;=DATEVALUE("9/30/20"&amp;RIGHT(BI$1,2))),AND($T773&lt;=DATEVALUE("10/1/20"&amp;RIGHT(BH$1,2)),$U773&gt;=DATEVALUE("9/30/20"&amp;RIGHT(BI$1,2)))),
IF(AND($T773&gt;=DATEVALUE("10/1/20"&amp;RIGHT(BH$1,2)),$U773&lt;=DATEVALUE("9/30/20"&amp;RIGHT(BI$1,2))),NETWORKDAYS($T773,$U773,Holidays!$J$3:$J$937),
IF(AND($T773&lt;DATEVALUE("10/1/20"&amp;RIGHT(BH$1,2)),$U773&lt;=DATEVALUE("9/30/20"&amp;RIGHT(BI$1,2))),NETWORKDAYS(DATEVALUE("10/1/20"&amp;RIGHT(BH$1,2)),$U773,Holidays!$J$3:$J$937),
IF($T773&lt;DATEVALUE("10/1/20"&amp;RIGHT(BH$1,2)),NETWORKDAYS(DATEVALUE("10/1/20"&amp;RIGHT(BH$1,2)),DATEVALUE("9/30/20"&amp;RIGHT(BI$1,2)),Holidays!$J$3:$J$937),
IF($T773&gt;=DATEVALUE("10/1/20"&amp;RIGHT(BH$1,2)),NETWORKDAYS($T773,DATEVALUE("9/30/20"&amp;RIGHT(BI$1,2)),Holidays!$J$3:$J$937),"")))),"")/(NETWORKDAYS($T773,$U773,Holidays!$J$3:$J$937)),0))</f>
        <v/>
      </c>
      <c r="BJ773" s="87" t="str">
        <f>IF($Q773="","",IFERROR(IF(OR(AND($T773&gt;=DATEVALUE("10/1/20"&amp;RIGHT(BI$1,2)),$T773&lt;=DATEVALUE("9/30/20"&amp;RIGHT(BJ$1,2))),AND($U773&gt;=DATEVALUE("10/1/20"&amp;RIGHT(BI$1,2)),$U773&lt;=DATEVALUE("9/30/20"&amp;RIGHT(BJ$1,2))),AND($T773&lt;=DATEVALUE("10/1/20"&amp;RIGHT(BI$1,2)),$U773&gt;=DATEVALUE("9/30/20"&amp;RIGHT(BJ$1,2)))),
IF(AND($T773&gt;=DATEVALUE("10/1/20"&amp;RIGHT(BI$1,2)),$U773&lt;=DATEVALUE("9/30/20"&amp;RIGHT(BJ$1,2))),NETWORKDAYS($T773,$U773,Holidays!$J$3:$J$937),
IF(AND($T773&lt;DATEVALUE("10/1/20"&amp;RIGHT(BI$1,2)),$U773&lt;=DATEVALUE("9/30/20"&amp;RIGHT(BJ$1,2))),NETWORKDAYS(DATEVALUE("10/1/20"&amp;RIGHT(BI$1,2)),$U773,Holidays!$J$3:$J$937),
IF($T773&lt;DATEVALUE("10/1/20"&amp;RIGHT(BI$1,2)),NETWORKDAYS(DATEVALUE("10/1/20"&amp;RIGHT(BI$1,2)),DATEVALUE("9/30/20"&amp;RIGHT(BJ$1,2)),Holidays!$J$3:$J$937),
IF($T773&gt;=DATEVALUE("10/1/20"&amp;RIGHT(BI$1,2)),NETWORKDAYS($T773,DATEVALUE("9/30/20"&amp;RIGHT(BJ$1,2)),Holidays!$J$3:$J$937),"")))),"")/(NETWORKDAYS($T773,$U773,Holidays!$J$3:$J$937)),0))</f>
        <v/>
      </c>
      <c r="BK773" s="87" t="str">
        <f>IF($Q773="","",IFERROR(IF(OR(AND($T773&gt;=DATEVALUE("10/1/20"&amp;RIGHT(BJ$1,2)),$T773&lt;=DATEVALUE("9/30/20"&amp;RIGHT(BK$1,2))),AND($U773&gt;=DATEVALUE("10/1/20"&amp;RIGHT(BJ$1,2)),$U773&lt;=DATEVALUE("9/30/20"&amp;RIGHT(BK$1,2))),AND($T773&lt;=DATEVALUE("10/1/20"&amp;RIGHT(BJ$1,2)),$U773&gt;=DATEVALUE("9/30/20"&amp;RIGHT(BK$1,2)))),
IF(AND($T773&gt;=DATEVALUE("10/1/20"&amp;RIGHT(BJ$1,2)),$U773&lt;=DATEVALUE("9/30/20"&amp;RIGHT(BK$1,2))),NETWORKDAYS($T773,$U773,Holidays!$J$3:$J$937),
IF(AND($T773&lt;DATEVALUE("10/1/20"&amp;RIGHT(BJ$1,2)),$U773&lt;=DATEVALUE("9/30/20"&amp;RIGHT(BK$1,2))),NETWORKDAYS(DATEVALUE("10/1/20"&amp;RIGHT(BJ$1,2)),$U773,Holidays!$J$3:$J$937),
IF($T773&lt;DATEVALUE("10/1/20"&amp;RIGHT(BJ$1,2)),NETWORKDAYS(DATEVALUE("10/1/20"&amp;RIGHT(BJ$1,2)),DATEVALUE("9/30/20"&amp;RIGHT(BK$1,2)),Holidays!$J$3:$J$937),
IF($T773&gt;=DATEVALUE("10/1/20"&amp;RIGHT(BJ$1,2)),NETWORKDAYS($T773,DATEVALUE("9/30/20"&amp;RIGHT(BK$1,2)),Holidays!$J$3:$J$937),"")))),"")/(NETWORKDAYS($T773,$U773,Holidays!$J$3:$J$937)),0))</f>
        <v/>
      </c>
      <c r="BL773" s="87" t="str">
        <f>IF($Q773="","",IFERROR(IF(OR(AND($T773&gt;=DATEVALUE("10/1/20"&amp;RIGHT(BK$1,2)),$T773&lt;=DATEVALUE("9/30/20"&amp;RIGHT(BL$1,2))),AND($U773&gt;=DATEVALUE("10/1/20"&amp;RIGHT(BK$1,2)),$U773&lt;=DATEVALUE("9/30/20"&amp;RIGHT(BL$1,2))),AND($T773&lt;=DATEVALUE("10/1/20"&amp;RIGHT(BK$1,2)),$U773&gt;=DATEVALUE("9/30/20"&amp;RIGHT(BL$1,2)))),
IF(AND($T773&gt;=DATEVALUE("10/1/20"&amp;RIGHT(BK$1,2)),$U773&lt;=DATEVALUE("9/30/20"&amp;RIGHT(BL$1,2))),NETWORKDAYS($T773,$U773,Holidays!$J$3:$J$937),
IF(AND($T773&lt;DATEVALUE("10/1/20"&amp;RIGHT(BK$1,2)),$U773&lt;=DATEVALUE("9/30/20"&amp;RIGHT(BL$1,2))),NETWORKDAYS(DATEVALUE("10/1/20"&amp;RIGHT(BK$1,2)),$U773,Holidays!$J$3:$J$937),
IF($T773&lt;DATEVALUE("10/1/20"&amp;RIGHT(BK$1,2)),NETWORKDAYS(DATEVALUE("10/1/20"&amp;RIGHT(BK$1,2)),DATEVALUE("9/30/20"&amp;RIGHT(BL$1,2)),Holidays!$J$3:$J$937),
IF($T773&gt;=DATEVALUE("10/1/20"&amp;RIGHT(BK$1,2)),NETWORKDAYS($T773,DATEVALUE("9/30/20"&amp;RIGHT(BL$1,2)),Holidays!$J$3:$J$937),"")))),"")/(NETWORKDAYS($T773,$U773,Holidays!$J$3:$J$937)),0))</f>
        <v/>
      </c>
      <c r="BM773" s="87" t="str">
        <f>IF($Q773="","",IFERROR(IF(OR(AND($T773&gt;=DATEVALUE("10/1/20"&amp;RIGHT(BL$1,2)),$T773&lt;=DATEVALUE("9/30/20"&amp;RIGHT(BM$1,2))),AND($U773&gt;=DATEVALUE("10/1/20"&amp;RIGHT(BL$1,2)),$U773&lt;=DATEVALUE("9/30/20"&amp;RIGHT(BM$1,2))),AND($T773&lt;=DATEVALUE("10/1/20"&amp;RIGHT(BL$1,2)),$U773&gt;=DATEVALUE("9/30/20"&amp;RIGHT(BM$1,2)))),
IF(AND($T773&gt;=DATEVALUE("10/1/20"&amp;RIGHT(BL$1,2)),$U773&lt;=DATEVALUE("9/30/20"&amp;RIGHT(BM$1,2))),NETWORKDAYS($T773,$U773,Holidays!$J$3:$J$937),
IF(AND($T773&lt;DATEVALUE("10/1/20"&amp;RIGHT(BL$1,2)),$U773&lt;=DATEVALUE("9/30/20"&amp;RIGHT(BM$1,2))),NETWORKDAYS(DATEVALUE("10/1/20"&amp;RIGHT(BL$1,2)),$U773,Holidays!$J$3:$J$937),
IF($T773&lt;DATEVALUE("10/1/20"&amp;RIGHT(BL$1,2)),NETWORKDAYS(DATEVALUE("10/1/20"&amp;RIGHT(BL$1,2)),DATEVALUE("9/30/20"&amp;RIGHT(BM$1,2)),Holidays!$J$3:$J$937),
IF($T773&gt;=DATEVALUE("10/1/20"&amp;RIGHT(BL$1,2)),NETWORKDAYS($T773,DATEVALUE("9/30/20"&amp;RIGHT(BM$1,2)),Holidays!$J$3:$J$937),"")))),"")/(NETWORKDAYS($T773,$U773,Holidays!$J$3:$J$937)),0))</f>
        <v/>
      </c>
      <c r="BN773" s="87" t="str">
        <f>IF($Q773="","",IFERROR(IF(OR(AND($T773&gt;=DATEVALUE("10/1/20"&amp;RIGHT(BM$1,2)),$T773&lt;=DATEVALUE("9/30/20"&amp;RIGHT(BN$1,2))),AND($U773&gt;=DATEVALUE("10/1/20"&amp;RIGHT(BM$1,2)),$U773&lt;=DATEVALUE("9/30/20"&amp;RIGHT(BN$1,2))),AND($T773&lt;=DATEVALUE("10/1/20"&amp;RIGHT(BM$1,2)),$U773&gt;=DATEVALUE("9/30/20"&amp;RIGHT(BN$1,2)))),
IF(AND($T773&gt;=DATEVALUE("10/1/20"&amp;RIGHT(BM$1,2)),$U773&lt;=DATEVALUE("9/30/20"&amp;RIGHT(BN$1,2))),NETWORKDAYS($T773,$U773,Holidays!$J$3:$J$937),
IF(AND($T773&lt;DATEVALUE("10/1/20"&amp;RIGHT(BM$1,2)),$U773&lt;=DATEVALUE("9/30/20"&amp;RIGHT(BN$1,2))),NETWORKDAYS(DATEVALUE("10/1/20"&amp;RIGHT(BM$1,2)),$U773,Holidays!$J$3:$J$937),
IF($T773&lt;DATEVALUE("10/1/20"&amp;RIGHT(BM$1,2)),NETWORKDAYS(DATEVALUE("10/1/20"&amp;RIGHT(BM$1,2)),DATEVALUE("9/30/20"&amp;RIGHT(BN$1,2)),Holidays!$J$3:$J$937),
IF($T773&gt;=DATEVALUE("10/1/20"&amp;RIGHT(BM$1,2)),NETWORKDAYS($T773,DATEVALUE("9/30/20"&amp;RIGHT(BN$1,2)),Holidays!$J$3:$J$937),"")))),"")/(NETWORKDAYS($T773,$U773,Holidays!$J$3:$J$937)),0))</f>
        <v/>
      </c>
      <c r="BO773" s="87" t="str">
        <f>IF($Q773="","",IFERROR(IF(OR(AND($T773&gt;=DATEVALUE("10/1/20"&amp;RIGHT(BN$1,2)),$T773&lt;=DATEVALUE("9/30/20"&amp;RIGHT(BO$1,2))),AND($U773&gt;=DATEVALUE("10/1/20"&amp;RIGHT(BN$1,2)),$U773&lt;=DATEVALUE("9/30/20"&amp;RIGHT(BO$1,2))),AND($T773&lt;=DATEVALUE("10/1/20"&amp;RIGHT(BN$1,2)),$U773&gt;=DATEVALUE("9/30/20"&amp;RIGHT(BO$1,2)))),
IF(AND($T773&gt;=DATEVALUE("10/1/20"&amp;RIGHT(BN$1,2)),$U773&lt;=DATEVALUE("9/30/20"&amp;RIGHT(BO$1,2))),NETWORKDAYS($T773,$U773,Holidays!$J$3:$J$937),
IF(AND($T773&lt;DATEVALUE("10/1/20"&amp;RIGHT(BN$1,2)),$U773&lt;=DATEVALUE("9/30/20"&amp;RIGHT(BO$1,2))),NETWORKDAYS(DATEVALUE("10/1/20"&amp;RIGHT(BN$1,2)),$U773,Holidays!$J$3:$J$937),
IF($T773&lt;DATEVALUE("10/1/20"&amp;RIGHT(BN$1,2)),NETWORKDAYS(DATEVALUE("10/1/20"&amp;RIGHT(BN$1,2)),DATEVALUE("9/30/20"&amp;RIGHT(BO$1,2)),Holidays!$J$3:$J$937),
IF($T773&gt;=DATEVALUE("10/1/20"&amp;RIGHT(BN$1,2)),NETWORKDAYS($T773,DATEVALUE("9/30/20"&amp;RIGHT(BO$1,2)),Holidays!$J$3:$J$937),"")))),"")/(NETWORKDAYS($T773,$U773,Holidays!$J$3:$J$937)),0))</f>
        <v/>
      </c>
      <c r="BP773" s="87" t="str">
        <f>IF($Q773="","",IFERROR(IF(OR(AND($T773&gt;=DATEVALUE("10/1/20"&amp;RIGHT(BO$1,2)),$T773&lt;=DATEVALUE("9/30/20"&amp;RIGHT(BP$1,2))),AND($U773&gt;=DATEVALUE("10/1/20"&amp;RIGHT(BO$1,2)),$U773&lt;=DATEVALUE("9/30/20"&amp;RIGHT(BP$1,2))),AND($T773&lt;=DATEVALUE("10/1/20"&amp;RIGHT(BO$1,2)),$U773&gt;=DATEVALUE("9/30/20"&amp;RIGHT(BP$1,2)))),
IF(AND($T773&gt;=DATEVALUE("10/1/20"&amp;RIGHT(BO$1,2)),$U773&lt;=DATEVALUE("9/30/20"&amp;RIGHT(BP$1,2))),NETWORKDAYS($T773,$U773,Holidays!$J$3:$J$937),
IF(AND($T773&lt;DATEVALUE("10/1/20"&amp;RIGHT(BO$1,2)),$U773&lt;=DATEVALUE("9/30/20"&amp;RIGHT(BP$1,2))),NETWORKDAYS(DATEVALUE("10/1/20"&amp;RIGHT(BO$1,2)),$U773,Holidays!$J$3:$J$937),
IF($T773&lt;DATEVALUE("10/1/20"&amp;RIGHT(BO$1,2)),NETWORKDAYS(DATEVALUE("10/1/20"&amp;RIGHT(BO$1,2)),DATEVALUE("9/30/20"&amp;RIGHT(BP$1,2)),Holidays!$J$3:$J$937),
IF($T773&gt;=DATEVALUE("10/1/20"&amp;RIGHT(BO$1,2)),NETWORKDAYS($T773,DATEVALUE("9/30/20"&amp;RIGHT(BP$1,2)),Holidays!$J$3:$J$937),"")))),"")/(NETWORKDAYS($T773,$U773,Holidays!$J$3:$J$937)),0))</f>
        <v/>
      </c>
      <c r="BQ773" s="87" t="str">
        <f>IF($Q773="","",IFERROR(IF(OR(AND($T773&gt;=DATEVALUE("10/1/20"&amp;RIGHT(BP$1,2)),$T773&lt;=DATEVALUE("9/30/20"&amp;RIGHT(BQ$1,2))),AND($U773&gt;=DATEVALUE("10/1/20"&amp;RIGHT(BP$1,2)),$U773&lt;=DATEVALUE("9/30/20"&amp;RIGHT(BQ$1,2))),AND($T773&lt;=DATEVALUE("10/1/20"&amp;RIGHT(BP$1,2)),$U773&gt;=DATEVALUE("9/30/20"&amp;RIGHT(BQ$1,2)))),
IF(AND($T773&gt;=DATEVALUE("10/1/20"&amp;RIGHT(BP$1,2)),$U773&lt;=DATEVALUE("9/30/20"&amp;RIGHT(BQ$1,2))),NETWORKDAYS($T773,$U773,Holidays!$J$3:$J$937),
IF(AND($T773&lt;DATEVALUE("10/1/20"&amp;RIGHT(BP$1,2)),$U773&lt;=DATEVALUE("9/30/20"&amp;RIGHT(BQ$1,2))),NETWORKDAYS(DATEVALUE("10/1/20"&amp;RIGHT(BP$1,2)),$U773,Holidays!$J$3:$J$937),
IF($T773&lt;DATEVALUE("10/1/20"&amp;RIGHT(BP$1,2)),NETWORKDAYS(DATEVALUE("10/1/20"&amp;RIGHT(BP$1,2)),DATEVALUE("9/30/20"&amp;RIGHT(BQ$1,2)),Holidays!$J$3:$J$937),
IF($T773&gt;=DATEVALUE("10/1/20"&amp;RIGHT(BP$1,2)),NETWORKDAYS($T773,DATEVALUE("9/30/20"&amp;RIGHT(BQ$1,2)),Holidays!$J$3:$J$937),"")))),"")/(NETWORKDAYS($T773,$U773,Holidays!$J$3:$J$937)),0))</f>
        <v/>
      </c>
      <c r="BR773" s="87" t="str">
        <f>IF($Q773="","",IFERROR(IF(OR(AND($T773&gt;=DATEVALUE("10/1/20"&amp;RIGHT(BQ$1,2)),$T773&lt;=DATEVALUE("9/30/20"&amp;RIGHT(BR$1,2))),AND($U773&gt;=DATEVALUE("10/1/20"&amp;RIGHT(BQ$1,2)),$U773&lt;=DATEVALUE("9/30/20"&amp;RIGHT(BR$1,2))),AND($T773&lt;=DATEVALUE("10/1/20"&amp;RIGHT(BQ$1,2)),$U773&gt;=DATEVALUE("9/30/20"&amp;RIGHT(BR$1,2)))),
IF(AND($T773&gt;=DATEVALUE("10/1/20"&amp;RIGHT(BQ$1,2)),$U773&lt;=DATEVALUE("9/30/20"&amp;RIGHT(BR$1,2))),NETWORKDAYS($T773,$U773,Holidays!$J$3:$J$937),
IF(AND($T773&lt;DATEVALUE("10/1/20"&amp;RIGHT(BQ$1,2)),$U773&lt;=DATEVALUE("9/30/20"&amp;RIGHT(BR$1,2))),NETWORKDAYS(DATEVALUE("10/1/20"&amp;RIGHT(BQ$1,2)),$U773,Holidays!$J$3:$J$937),
IF($T773&lt;DATEVALUE("10/1/20"&amp;RIGHT(BQ$1,2)),NETWORKDAYS(DATEVALUE("10/1/20"&amp;RIGHT(BQ$1,2)),DATEVALUE("9/30/20"&amp;RIGHT(BR$1,2)),Holidays!$J$3:$J$937),
IF($T773&gt;=DATEVALUE("10/1/20"&amp;RIGHT(BQ$1,2)),NETWORKDAYS($T773,DATEVALUE("9/30/20"&amp;RIGHT(BR$1,2)),Holidays!$J$3:$J$937),"")))),"")/(NETWORKDAYS($T773,$U773,Holidays!$J$3:$J$937)),0))</f>
        <v/>
      </c>
      <c r="BS773" s="87" t="str">
        <f>IF($Q773="","",IFERROR(IF(OR(AND($T773&gt;=DATEVALUE("10/1/20"&amp;RIGHT(BR$1,2)),$T773&lt;=DATEVALUE("9/30/20"&amp;RIGHT(BS$1,2))),AND($U773&gt;=DATEVALUE("10/1/20"&amp;RIGHT(BR$1,2)),$U773&lt;=DATEVALUE("9/30/20"&amp;RIGHT(BS$1,2))),AND($T773&lt;=DATEVALUE("10/1/20"&amp;RIGHT(BR$1,2)),$U773&gt;=DATEVALUE("9/30/20"&amp;RIGHT(BS$1,2)))),
IF(AND($T773&gt;=DATEVALUE("10/1/20"&amp;RIGHT(BR$1,2)),$U773&lt;=DATEVALUE("9/30/20"&amp;RIGHT(BS$1,2))),NETWORKDAYS($T773,$U773,Holidays!$J$3:$J$937),
IF(AND($T773&lt;DATEVALUE("10/1/20"&amp;RIGHT(BR$1,2)),$U773&lt;=DATEVALUE("9/30/20"&amp;RIGHT(BS$1,2))),NETWORKDAYS(DATEVALUE("10/1/20"&amp;RIGHT(BR$1,2)),$U773,Holidays!$J$3:$J$937),
IF($T773&lt;DATEVALUE("10/1/20"&amp;RIGHT(BR$1,2)),NETWORKDAYS(DATEVALUE("10/1/20"&amp;RIGHT(BR$1,2)),DATEVALUE("9/30/20"&amp;RIGHT(BS$1,2)),Holidays!$J$3:$J$937),
IF($T773&gt;=DATEVALUE("10/1/20"&amp;RIGHT(BR$1,2)),NETWORKDAYS($T773,DATEVALUE("9/30/20"&amp;RIGHT(BS$1,2)),Holidays!$J$3:$J$937),"")))),"")/(NETWORKDAYS($T773,$U773,Holidays!$J$3:$J$937)),0))</f>
        <v/>
      </c>
      <c r="BT773" s="87" t="str">
        <f>IF($Q773="","",IFERROR(IF(OR(AND($T773&gt;=DATEVALUE("10/1/20"&amp;RIGHT(BS$1,2)),$T773&lt;=DATEVALUE("9/30/20"&amp;RIGHT(BT$1,2))),AND($U773&gt;=DATEVALUE("10/1/20"&amp;RIGHT(BS$1,2)),$U773&lt;=DATEVALUE("9/30/20"&amp;RIGHT(BT$1,2))),AND($T773&lt;=DATEVALUE("10/1/20"&amp;RIGHT(BS$1,2)),$U773&gt;=DATEVALUE("9/30/20"&amp;RIGHT(BT$1,2)))),
IF(AND($T773&gt;=DATEVALUE("10/1/20"&amp;RIGHT(BS$1,2)),$U773&lt;=DATEVALUE("9/30/20"&amp;RIGHT(BT$1,2))),NETWORKDAYS($T773,$U773,Holidays!$J$3:$J$937),
IF(AND($T773&lt;DATEVALUE("10/1/20"&amp;RIGHT(BS$1,2)),$U773&lt;=DATEVALUE("9/30/20"&amp;RIGHT(BT$1,2))),NETWORKDAYS(DATEVALUE("10/1/20"&amp;RIGHT(BS$1,2)),$U773,Holidays!$J$3:$J$937),
IF($T773&lt;DATEVALUE("10/1/20"&amp;RIGHT(BS$1,2)),NETWORKDAYS(DATEVALUE("10/1/20"&amp;RIGHT(BS$1,2)),DATEVALUE("9/30/20"&amp;RIGHT(BT$1,2)),Holidays!$J$3:$J$937),
IF($T773&gt;=DATEVALUE("10/1/20"&amp;RIGHT(BS$1,2)),NETWORKDAYS($T773,DATEVALUE("9/30/20"&amp;RIGHT(BT$1,2)),Holidays!$J$3:$J$937),"")))),"")/(NETWORKDAYS($T773,$U773,Holidays!$J$3:$J$937)),0))</f>
        <v/>
      </c>
      <c r="BU773" s="87" t="str">
        <f>IF($Q773="","",IFERROR(IF(OR(AND($T773&gt;=DATEVALUE("10/1/20"&amp;RIGHT(BT$1,2)),$T773&lt;=DATEVALUE("9/30/20"&amp;RIGHT(BU$1,2))),AND($U773&gt;=DATEVALUE("10/1/20"&amp;RIGHT(BT$1,2)),$U773&lt;=DATEVALUE("9/30/20"&amp;RIGHT(BU$1,2))),AND($T773&lt;=DATEVALUE("10/1/20"&amp;RIGHT(BT$1,2)),$U773&gt;=DATEVALUE("9/30/20"&amp;RIGHT(BU$1,2)))),
IF(AND($T773&gt;=DATEVALUE("10/1/20"&amp;RIGHT(BT$1,2)),$U773&lt;=DATEVALUE("9/30/20"&amp;RIGHT(BU$1,2))),NETWORKDAYS($T773,$U773,Holidays!$J$3:$J$937),
IF(AND($T773&lt;DATEVALUE("10/1/20"&amp;RIGHT(BT$1,2)),$U773&lt;=DATEVALUE("9/30/20"&amp;RIGHT(BU$1,2))),NETWORKDAYS(DATEVALUE("10/1/20"&amp;RIGHT(BT$1,2)),$U773,Holidays!$J$3:$J$937),
IF($T773&lt;DATEVALUE("10/1/20"&amp;RIGHT(BT$1,2)),NETWORKDAYS(DATEVALUE("10/1/20"&amp;RIGHT(BT$1,2)),DATEVALUE("9/30/20"&amp;RIGHT(BU$1,2)),Holidays!$J$3:$J$937),
IF($T773&gt;=DATEVALUE("10/1/20"&amp;RIGHT(BT$1,2)),NETWORKDAYS($T773,DATEVALUE("9/30/20"&amp;RIGHT(BU$1,2)),Holidays!$J$3:$J$937),"")))),"")/(NETWORKDAYS($T773,$U773,Holidays!$J$3:$J$937)),0))</f>
        <v/>
      </c>
      <c r="BV773" s="87" t="str">
        <f>IF($Q773="","",IFERROR(IF(OR(AND($T773&gt;=DATEVALUE("10/1/20"&amp;RIGHT(BU$1,2)),$T773&lt;=DATEVALUE("9/30/20"&amp;RIGHT(BV$1,2))),AND($U773&gt;=DATEVALUE("10/1/20"&amp;RIGHT(BU$1,2)),$U773&lt;=DATEVALUE("9/30/20"&amp;RIGHT(BV$1,2))),AND($T773&lt;=DATEVALUE("10/1/20"&amp;RIGHT(BU$1,2)),$U773&gt;=DATEVALUE("9/30/20"&amp;RIGHT(BV$1,2)))),
IF(AND($T773&gt;=DATEVALUE("10/1/20"&amp;RIGHT(BU$1,2)),$U773&lt;=DATEVALUE("9/30/20"&amp;RIGHT(BV$1,2))),NETWORKDAYS($T773,$U773,Holidays!$J$3:$J$937),
IF(AND($T773&lt;DATEVALUE("10/1/20"&amp;RIGHT(BU$1,2)),$U773&lt;=DATEVALUE("9/30/20"&amp;RIGHT(BV$1,2))),NETWORKDAYS(DATEVALUE("10/1/20"&amp;RIGHT(BU$1,2)),$U773,Holidays!$J$3:$J$937),
IF($T773&lt;DATEVALUE("10/1/20"&amp;RIGHT(BU$1,2)),NETWORKDAYS(DATEVALUE("10/1/20"&amp;RIGHT(BU$1,2)),DATEVALUE("9/30/20"&amp;RIGHT(BV$1,2)),Holidays!$J$3:$J$937),
IF($T773&gt;=DATEVALUE("10/1/20"&amp;RIGHT(BU$1,2)),NETWORKDAYS($T773,DATEVALUE("9/30/20"&amp;RIGHT(BV$1,2)),Holidays!$J$3:$J$937),"")))),"")/(NETWORKDAYS($T773,$U773,Holidays!$J$3:$J$937)),0))</f>
        <v/>
      </c>
      <c r="BW773" s="87" t="str">
        <f>IF($Q773="","",IFERROR(IF(OR(AND($T773&gt;=DATEVALUE("10/1/20"&amp;RIGHT(BV$1,2)),$T773&lt;=DATEVALUE("9/30/20"&amp;RIGHT(BW$1,2))),AND($U773&gt;=DATEVALUE("10/1/20"&amp;RIGHT(BV$1,2)),$U773&lt;=DATEVALUE("9/30/20"&amp;RIGHT(BW$1,2))),AND($T773&lt;=DATEVALUE("10/1/20"&amp;RIGHT(BV$1,2)),$U773&gt;=DATEVALUE("9/30/20"&amp;RIGHT(BW$1,2)))),
IF(AND($T773&gt;=DATEVALUE("10/1/20"&amp;RIGHT(BV$1,2)),$U773&lt;=DATEVALUE("9/30/20"&amp;RIGHT(BW$1,2))),NETWORKDAYS($T773,$U773,Holidays!$J$3:$J$937),
IF(AND($T773&lt;DATEVALUE("10/1/20"&amp;RIGHT(BV$1,2)),$U773&lt;=DATEVALUE("9/30/20"&amp;RIGHT(BW$1,2))),NETWORKDAYS(DATEVALUE("10/1/20"&amp;RIGHT(BV$1,2)),$U773,Holidays!$J$3:$J$937),
IF($T773&lt;DATEVALUE("10/1/20"&amp;RIGHT(BV$1,2)),NETWORKDAYS(DATEVALUE("10/1/20"&amp;RIGHT(BV$1,2)),DATEVALUE("9/30/20"&amp;RIGHT(BW$1,2)),Holidays!$J$3:$J$937),
IF($T773&gt;=DATEVALUE("10/1/20"&amp;RIGHT(BV$1,2)),NETWORKDAYS($T773,DATEVALUE("9/30/20"&amp;RIGHT(BW$1,2)),Holidays!$J$3:$J$937),"")))),"")/(NETWORKDAYS($T773,$U773,Holidays!$J$3:$J$937)),0))</f>
        <v/>
      </c>
      <c r="BX773" s="87" t="str">
        <f>IF($Q773="","",IFERROR(IF(OR(AND($T773&gt;=DATEVALUE("10/1/20"&amp;RIGHT(BW$1,2)),$T773&lt;=DATEVALUE("9/30/20"&amp;RIGHT(BX$1,2))),AND($U773&gt;=DATEVALUE("10/1/20"&amp;RIGHT(BW$1,2)),$U773&lt;=DATEVALUE("9/30/20"&amp;RIGHT(BX$1,2))),AND($T773&lt;=DATEVALUE("10/1/20"&amp;RIGHT(BW$1,2)),$U773&gt;=DATEVALUE("9/30/20"&amp;RIGHT(BX$1,2)))),
IF(AND($T773&gt;=DATEVALUE("10/1/20"&amp;RIGHT(BW$1,2)),$U773&lt;=DATEVALUE("9/30/20"&amp;RIGHT(BX$1,2))),NETWORKDAYS($T773,$U773,Holidays!$J$3:$J$937),
IF(AND($T773&lt;DATEVALUE("10/1/20"&amp;RIGHT(BW$1,2)),$U773&lt;=DATEVALUE("9/30/20"&amp;RIGHT(BX$1,2))),NETWORKDAYS(DATEVALUE("10/1/20"&amp;RIGHT(BW$1,2)),$U773,Holidays!$J$3:$J$937),
IF($T773&lt;DATEVALUE("10/1/20"&amp;RIGHT(BW$1,2)),NETWORKDAYS(DATEVALUE("10/1/20"&amp;RIGHT(BW$1,2)),DATEVALUE("9/30/20"&amp;RIGHT(BX$1,2)),Holidays!$J$3:$J$937),
IF($T773&gt;=DATEVALUE("10/1/20"&amp;RIGHT(BW$1,2)),NETWORKDAYS($T773,DATEVALUE("9/30/20"&amp;RIGHT(BX$1,2)),Holidays!$J$3:$J$937),"")))),"")/(NETWORKDAYS($T773,$U773,Holidays!$J$3:$J$937)),0))</f>
        <v/>
      </c>
      <c r="BY773" s="87" t="str">
        <f>IF($Q773="","",IFERROR(IF(OR(AND($T773&gt;=DATEVALUE("10/1/20"&amp;RIGHT(BX$1,2)),$T773&lt;=DATEVALUE("9/30/20"&amp;RIGHT(BY$1,2))),AND($U773&gt;=DATEVALUE("10/1/20"&amp;RIGHT(BX$1,2)),$U773&lt;=DATEVALUE("9/30/20"&amp;RIGHT(BY$1,2))),AND($T773&lt;=DATEVALUE("10/1/20"&amp;RIGHT(BX$1,2)),$U773&gt;=DATEVALUE("9/30/20"&amp;RIGHT(BY$1,2)))),
IF(AND($T773&gt;=DATEVALUE("10/1/20"&amp;RIGHT(BX$1,2)),$U773&lt;=DATEVALUE("9/30/20"&amp;RIGHT(BY$1,2))),NETWORKDAYS($T773,$U773,Holidays!$J$3:$J$937),
IF(AND($T773&lt;DATEVALUE("10/1/20"&amp;RIGHT(BX$1,2)),$U773&lt;=DATEVALUE("9/30/20"&amp;RIGHT(BY$1,2))),NETWORKDAYS(DATEVALUE("10/1/20"&amp;RIGHT(BX$1,2)),$U773,Holidays!$J$3:$J$937),
IF($T773&lt;DATEVALUE("10/1/20"&amp;RIGHT(BX$1,2)),NETWORKDAYS(DATEVALUE("10/1/20"&amp;RIGHT(BX$1,2)),DATEVALUE("9/30/20"&amp;RIGHT(BY$1,2)),Holidays!$J$3:$J$937),
IF($T773&gt;=DATEVALUE("10/1/20"&amp;RIGHT(BX$1,2)),NETWORKDAYS($T773,DATEVALUE("9/30/20"&amp;RIGHT(BY$1,2)),Holidays!$J$3:$J$937),"")))),"")/(NETWORKDAYS($T773,$U773,Holidays!$J$3:$J$937)),0))</f>
        <v/>
      </c>
      <c r="BZ773" s="87" t="str">
        <f>IF($Q773="","",IFERROR(IF(OR(AND($T773&gt;=DATEVALUE("10/1/20"&amp;RIGHT(BY$1,2)),$T773&lt;=DATEVALUE("9/30/20"&amp;RIGHT(BZ$1,2))),AND($U773&gt;=DATEVALUE("10/1/20"&amp;RIGHT(BY$1,2)),$U773&lt;=DATEVALUE("9/30/20"&amp;RIGHT(BZ$1,2))),AND($T773&lt;=DATEVALUE("10/1/20"&amp;RIGHT(BY$1,2)),$U773&gt;=DATEVALUE("9/30/20"&amp;RIGHT(BZ$1,2)))),
IF(AND($T773&gt;=DATEVALUE("10/1/20"&amp;RIGHT(BY$1,2)),$U773&lt;=DATEVALUE("9/30/20"&amp;RIGHT(BZ$1,2))),NETWORKDAYS($T773,$U773,Holidays!$J$3:$J$937),
IF(AND($T773&lt;DATEVALUE("10/1/20"&amp;RIGHT(BY$1,2)),$U773&lt;=DATEVALUE("9/30/20"&amp;RIGHT(BZ$1,2))),NETWORKDAYS(DATEVALUE("10/1/20"&amp;RIGHT(BY$1,2)),$U773,Holidays!$J$3:$J$937),
IF($T773&lt;DATEVALUE("10/1/20"&amp;RIGHT(BY$1,2)),NETWORKDAYS(DATEVALUE("10/1/20"&amp;RIGHT(BY$1,2)),DATEVALUE("9/30/20"&amp;RIGHT(BZ$1,2)),Holidays!$J$3:$J$937),
IF($T773&gt;=DATEVALUE("10/1/20"&amp;RIGHT(BY$1,2)),NETWORKDAYS($T773,DATEVALUE("9/30/20"&amp;RIGHT(BZ$1,2)),Holidays!$J$3:$J$937),"")))),"")/(NETWORKDAYS($T773,$U773,Holidays!$J$3:$J$937)),0))</f>
        <v/>
      </c>
      <c r="CA773" s="87" t="str">
        <f>IF($Q773="","",IFERROR(IF(OR(AND($T773&gt;=DATEVALUE("10/1/20"&amp;RIGHT(BZ$1,2)),$T773&lt;=DATEVALUE("9/30/20"&amp;RIGHT(CA$1,2))),AND($U773&gt;=DATEVALUE("10/1/20"&amp;RIGHT(BZ$1,2)),$U773&lt;=DATEVALUE("9/30/20"&amp;RIGHT(CA$1,2))),AND($T773&lt;=DATEVALUE("10/1/20"&amp;RIGHT(BZ$1,2)),$U773&gt;=DATEVALUE("9/30/20"&amp;RIGHT(CA$1,2)))),
IF(AND($T773&gt;=DATEVALUE("10/1/20"&amp;RIGHT(BZ$1,2)),$U773&lt;=DATEVALUE("9/30/20"&amp;RIGHT(CA$1,2))),NETWORKDAYS($T773,$U773,Holidays!$J$3:$J$937),
IF(AND($T773&lt;DATEVALUE("10/1/20"&amp;RIGHT(BZ$1,2)),$U773&lt;=DATEVALUE("9/30/20"&amp;RIGHT(CA$1,2))),NETWORKDAYS(DATEVALUE("10/1/20"&amp;RIGHT(BZ$1,2)),$U773,Holidays!$J$3:$J$937),
IF($T773&lt;DATEVALUE("10/1/20"&amp;RIGHT(BZ$1,2)),NETWORKDAYS(DATEVALUE("10/1/20"&amp;RIGHT(BZ$1,2)),DATEVALUE("9/30/20"&amp;RIGHT(CA$1,2)),Holidays!$J$3:$J$937),
IF($T773&gt;=DATEVALUE("10/1/20"&amp;RIGHT(BZ$1,2)),NETWORKDAYS($T773,DATEVALUE("9/30/20"&amp;RIGHT(CA$1,2)),Holidays!$J$3:$J$937),"")))),"")/(NETWORKDAYS($T773,$U773,Holidays!$J$3:$J$937)),0))</f>
        <v/>
      </c>
      <c r="CB773" s="87" t="str">
        <f>IF($Q773="","",IFERROR(IF(OR(AND($T773&gt;=DATEVALUE("10/1/20"&amp;RIGHT(CA$1,2)),$T773&lt;=DATEVALUE("9/30/20"&amp;RIGHT(CB$1,2))),AND($U773&gt;=DATEVALUE("10/1/20"&amp;RIGHT(CA$1,2)),$U773&lt;=DATEVALUE("9/30/20"&amp;RIGHT(CB$1,2))),AND($T773&lt;=DATEVALUE("10/1/20"&amp;RIGHT(CA$1,2)),$U773&gt;=DATEVALUE("9/30/20"&amp;RIGHT(CB$1,2)))),
IF(AND($T773&gt;=DATEVALUE("10/1/20"&amp;RIGHT(CA$1,2)),$U773&lt;=DATEVALUE("9/30/20"&amp;RIGHT(CB$1,2))),NETWORKDAYS($T773,$U773,Holidays!$J$3:$J$937),
IF(AND($T773&lt;DATEVALUE("10/1/20"&amp;RIGHT(CA$1,2)),$U773&lt;=DATEVALUE("9/30/20"&amp;RIGHT(CB$1,2))),NETWORKDAYS(DATEVALUE("10/1/20"&amp;RIGHT(CA$1,2)),$U773,Holidays!$J$3:$J$937),
IF($T773&lt;DATEVALUE("10/1/20"&amp;RIGHT(CA$1,2)),NETWORKDAYS(DATEVALUE("10/1/20"&amp;RIGHT(CA$1,2)),DATEVALUE("9/30/20"&amp;RIGHT(CB$1,2)),Holidays!$J$3:$J$937),
IF($T773&gt;=DATEVALUE("10/1/20"&amp;RIGHT(CA$1,2)),NETWORKDAYS($T773,DATEVALUE("9/30/20"&amp;RIGHT(CB$1,2)),Holidays!$J$3:$J$937),"")))),"")/(NETWORKDAYS($T773,$U773,Holidays!$J$3:$J$937)),0))</f>
        <v/>
      </c>
    </row>
    <row r="774" spans="1:80">
      <c r="A774" s="97"/>
      <c r="B774" s="98" t="str">
        <f ca="1">IF(NOT($A774=""),OFFSET('WBS Reference &amp; User Procedure'!$A$1,MATCH($A774,'WBS Reference &amp; User Procedure'!$A:$A,0)-1,1),"")</f>
        <v/>
      </c>
      <c r="D774" s="97"/>
      <c r="T774" s="104" t="str">
        <f>IF(NOT(Q774=""),IF(NOT($S774=""),$S774,#REF!),"")</f>
        <v/>
      </c>
      <c r="U774" s="104" t="str">
        <f>IF(NOT(Q774=""),WORKDAY(T774,Q774,Holidays!$J$3:$J$937),"")</f>
        <v/>
      </c>
      <c r="V774" s="104"/>
      <c r="W774" s="104"/>
      <c r="X774" s="101" t="str">
        <f t="shared" si="167"/>
        <v/>
      </c>
      <c r="AL774" s="87" t="str">
        <f t="shared" ca="1" si="164"/>
        <v/>
      </c>
      <c r="AN774" s="87" t="str">
        <f t="shared" ca="1" si="172"/>
        <v/>
      </c>
      <c r="AO774" s="87" t="str">
        <f t="shared" ca="1" si="172"/>
        <v/>
      </c>
      <c r="AP774" s="87" t="str">
        <f t="shared" ca="1" si="172"/>
        <v/>
      </c>
      <c r="AQ774" s="87" t="str">
        <f t="shared" ca="1" si="172"/>
        <v/>
      </c>
      <c r="AR774" s="87" t="str">
        <f t="shared" ca="1" si="172"/>
        <v/>
      </c>
      <c r="AS774" s="87" t="str">
        <f t="shared" ca="1" si="172"/>
        <v/>
      </c>
      <c r="AT774" s="87" t="str">
        <f t="shared" ca="1" si="172"/>
        <v/>
      </c>
      <c r="AU774" s="87" t="str">
        <f t="shared" ca="1" si="172"/>
        <v/>
      </c>
      <c r="AV774" s="87" t="str">
        <f t="shared" ca="1" si="172"/>
        <v/>
      </c>
      <c r="AW774" s="87" t="str">
        <f t="shared" ca="1" si="172"/>
        <v/>
      </c>
      <c r="AX774" s="87" t="str">
        <f t="shared" ca="1" si="173"/>
        <v/>
      </c>
      <c r="AY774" s="87" t="str">
        <f t="shared" ca="1" si="173"/>
        <v/>
      </c>
      <c r="AZ774" s="87" t="str">
        <f t="shared" ca="1" si="173"/>
        <v/>
      </c>
      <c r="BA774" s="87" t="str">
        <f t="shared" ca="1" si="173"/>
        <v/>
      </c>
      <c r="BB774" s="87" t="str">
        <f t="shared" ca="1" si="173"/>
        <v/>
      </c>
      <c r="BC774" s="87" t="str">
        <f t="shared" ca="1" si="173"/>
        <v/>
      </c>
      <c r="BD774" s="87" t="str">
        <f t="shared" ca="1" si="173"/>
        <v/>
      </c>
      <c r="BE774" s="87" t="str">
        <f t="shared" ca="1" si="173"/>
        <v/>
      </c>
      <c r="BF774" s="87" t="str">
        <f t="shared" ca="1" si="173"/>
        <v/>
      </c>
      <c r="BG774" s="87" t="str">
        <f t="shared" ca="1" si="173"/>
        <v/>
      </c>
      <c r="BI774" s="87" t="str">
        <f>IF($Q774="","",IFERROR(IF(OR(AND($T774&gt;=DATEVALUE("10/1/20"&amp;RIGHT(BH$1,2)),$T774&lt;=DATEVALUE("9/30/20"&amp;RIGHT(BI$1,2))),AND($U774&gt;=DATEVALUE("10/1/20"&amp;RIGHT(BH$1,2)),$U774&lt;=DATEVALUE("9/30/20"&amp;RIGHT(BI$1,2))),AND($T774&lt;=DATEVALUE("10/1/20"&amp;RIGHT(BH$1,2)),$U774&gt;=DATEVALUE("9/30/20"&amp;RIGHT(BI$1,2)))),
IF(AND($T774&gt;=DATEVALUE("10/1/20"&amp;RIGHT(BH$1,2)),$U774&lt;=DATEVALUE("9/30/20"&amp;RIGHT(BI$1,2))),NETWORKDAYS($T774,$U774,Holidays!$J$3:$J$937),
IF(AND($T774&lt;DATEVALUE("10/1/20"&amp;RIGHT(BH$1,2)),$U774&lt;=DATEVALUE("9/30/20"&amp;RIGHT(BI$1,2))),NETWORKDAYS(DATEVALUE("10/1/20"&amp;RIGHT(BH$1,2)),$U774,Holidays!$J$3:$J$937),
IF($T774&lt;DATEVALUE("10/1/20"&amp;RIGHT(BH$1,2)),NETWORKDAYS(DATEVALUE("10/1/20"&amp;RIGHT(BH$1,2)),DATEVALUE("9/30/20"&amp;RIGHT(BI$1,2)),Holidays!$J$3:$J$937),
IF($T774&gt;=DATEVALUE("10/1/20"&amp;RIGHT(BH$1,2)),NETWORKDAYS($T774,DATEVALUE("9/30/20"&amp;RIGHT(BI$1,2)),Holidays!$J$3:$J$937),"")))),"")/(NETWORKDAYS($T774,$U774,Holidays!$J$3:$J$937)),0))</f>
        <v/>
      </c>
      <c r="BJ774" s="87" t="str">
        <f>IF($Q774="","",IFERROR(IF(OR(AND($T774&gt;=DATEVALUE("10/1/20"&amp;RIGHT(BI$1,2)),$T774&lt;=DATEVALUE("9/30/20"&amp;RIGHT(BJ$1,2))),AND($U774&gt;=DATEVALUE("10/1/20"&amp;RIGHT(BI$1,2)),$U774&lt;=DATEVALUE("9/30/20"&amp;RIGHT(BJ$1,2))),AND($T774&lt;=DATEVALUE("10/1/20"&amp;RIGHT(BI$1,2)),$U774&gt;=DATEVALUE("9/30/20"&amp;RIGHT(BJ$1,2)))),
IF(AND($T774&gt;=DATEVALUE("10/1/20"&amp;RIGHT(BI$1,2)),$U774&lt;=DATEVALUE("9/30/20"&amp;RIGHT(BJ$1,2))),NETWORKDAYS($T774,$U774,Holidays!$J$3:$J$937),
IF(AND($T774&lt;DATEVALUE("10/1/20"&amp;RIGHT(BI$1,2)),$U774&lt;=DATEVALUE("9/30/20"&amp;RIGHT(BJ$1,2))),NETWORKDAYS(DATEVALUE("10/1/20"&amp;RIGHT(BI$1,2)),$U774,Holidays!$J$3:$J$937),
IF($T774&lt;DATEVALUE("10/1/20"&amp;RIGHT(BI$1,2)),NETWORKDAYS(DATEVALUE("10/1/20"&amp;RIGHT(BI$1,2)),DATEVALUE("9/30/20"&amp;RIGHT(BJ$1,2)),Holidays!$J$3:$J$937),
IF($T774&gt;=DATEVALUE("10/1/20"&amp;RIGHT(BI$1,2)),NETWORKDAYS($T774,DATEVALUE("9/30/20"&amp;RIGHT(BJ$1,2)),Holidays!$J$3:$J$937),"")))),"")/(NETWORKDAYS($T774,$U774,Holidays!$J$3:$J$937)),0))</f>
        <v/>
      </c>
      <c r="BK774" s="87" t="str">
        <f>IF($Q774="","",IFERROR(IF(OR(AND($T774&gt;=DATEVALUE("10/1/20"&amp;RIGHT(BJ$1,2)),$T774&lt;=DATEVALUE("9/30/20"&amp;RIGHT(BK$1,2))),AND($U774&gt;=DATEVALUE("10/1/20"&amp;RIGHT(BJ$1,2)),$U774&lt;=DATEVALUE("9/30/20"&amp;RIGHT(BK$1,2))),AND($T774&lt;=DATEVALUE("10/1/20"&amp;RIGHT(BJ$1,2)),$U774&gt;=DATEVALUE("9/30/20"&amp;RIGHT(BK$1,2)))),
IF(AND($T774&gt;=DATEVALUE("10/1/20"&amp;RIGHT(BJ$1,2)),$U774&lt;=DATEVALUE("9/30/20"&amp;RIGHT(BK$1,2))),NETWORKDAYS($T774,$U774,Holidays!$J$3:$J$937),
IF(AND($T774&lt;DATEVALUE("10/1/20"&amp;RIGHT(BJ$1,2)),$U774&lt;=DATEVALUE("9/30/20"&amp;RIGHT(BK$1,2))),NETWORKDAYS(DATEVALUE("10/1/20"&amp;RIGHT(BJ$1,2)),$U774,Holidays!$J$3:$J$937),
IF($T774&lt;DATEVALUE("10/1/20"&amp;RIGHT(BJ$1,2)),NETWORKDAYS(DATEVALUE("10/1/20"&amp;RIGHT(BJ$1,2)),DATEVALUE("9/30/20"&amp;RIGHT(BK$1,2)),Holidays!$J$3:$J$937),
IF($T774&gt;=DATEVALUE("10/1/20"&amp;RIGHT(BJ$1,2)),NETWORKDAYS($T774,DATEVALUE("9/30/20"&amp;RIGHT(BK$1,2)),Holidays!$J$3:$J$937),"")))),"")/(NETWORKDAYS($T774,$U774,Holidays!$J$3:$J$937)),0))</f>
        <v/>
      </c>
      <c r="BL774" s="87" t="str">
        <f>IF($Q774="","",IFERROR(IF(OR(AND($T774&gt;=DATEVALUE("10/1/20"&amp;RIGHT(BK$1,2)),$T774&lt;=DATEVALUE("9/30/20"&amp;RIGHT(BL$1,2))),AND($U774&gt;=DATEVALUE("10/1/20"&amp;RIGHT(BK$1,2)),$U774&lt;=DATEVALUE("9/30/20"&amp;RIGHT(BL$1,2))),AND($T774&lt;=DATEVALUE("10/1/20"&amp;RIGHT(BK$1,2)),$U774&gt;=DATEVALUE("9/30/20"&amp;RIGHT(BL$1,2)))),
IF(AND($T774&gt;=DATEVALUE("10/1/20"&amp;RIGHT(BK$1,2)),$U774&lt;=DATEVALUE("9/30/20"&amp;RIGHT(BL$1,2))),NETWORKDAYS($T774,$U774,Holidays!$J$3:$J$937),
IF(AND($T774&lt;DATEVALUE("10/1/20"&amp;RIGHT(BK$1,2)),$U774&lt;=DATEVALUE("9/30/20"&amp;RIGHT(BL$1,2))),NETWORKDAYS(DATEVALUE("10/1/20"&amp;RIGHT(BK$1,2)),$U774,Holidays!$J$3:$J$937),
IF($T774&lt;DATEVALUE("10/1/20"&amp;RIGHT(BK$1,2)),NETWORKDAYS(DATEVALUE("10/1/20"&amp;RIGHT(BK$1,2)),DATEVALUE("9/30/20"&amp;RIGHT(BL$1,2)),Holidays!$J$3:$J$937),
IF($T774&gt;=DATEVALUE("10/1/20"&amp;RIGHT(BK$1,2)),NETWORKDAYS($T774,DATEVALUE("9/30/20"&amp;RIGHT(BL$1,2)),Holidays!$J$3:$J$937),"")))),"")/(NETWORKDAYS($T774,$U774,Holidays!$J$3:$J$937)),0))</f>
        <v/>
      </c>
      <c r="BM774" s="87" t="str">
        <f>IF($Q774="","",IFERROR(IF(OR(AND($T774&gt;=DATEVALUE("10/1/20"&amp;RIGHT(BL$1,2)),$T774&lt;=DATEVALUE("9/30/20"&amp;RIGHT(BM$1,2))),AND($U774&gt;=DATEVALUE("10/1/20"&amp;RIGHT(BL$1,2)),$U774&lt;=DATEVALUE("9/30/20"&amp;RIGHT(BM$1,2))),AND($T774&lt;=DATEVALUE("10/1/20"&amp;RIGHT(BL$1,2)),$U774&gt;=DATEVALUE("9/30/20"&amp;RIGHT(BM$1,2)))),
IF(AND($T774&gt;=DATEVALUE("10/1/20"&amp;RIGHT(BL$1,2)),$U774&lt;=DATEVALUE("9/30/20"&amp;RIGHT(BM$1,2))),NETWORKDAYS($T774,$U774,Holidays!$J$3:$J$937),
IF(AND($T774&lt;DATEVALUE("10/1/20"&amp;RIGHT(BL$1,2)),$U774&lt;=DATEVALUE("9/30/20"&amp;RIGHT(BM$1,2))),NETWORKDAYS(DATEVALUE("10/1/20"&amp;RIGHT(BL$1,2)),$U774,Holidays!$J$3:$J$937),
IF($T774&lt;DATEVALUE("10/1/20"&amp;RIGHT(BL$1,2)),NETWORKDAYS(DATEVALUE("10/1/20"&amp;RIGHT(BL$1,2)),DATEVALUE("9/30/20"&amp;RIGHT(BM$1,2)),Holidays!$J$3:$J$937),
IF($T774&gt;=DATEVALUE("10/1/20"&amp;RIGHT(BL$1,2)),NETWORKDAYS($T774,DATEVALUE("9/30/20"&amp;RIGHT(BM$1,2)),Holidays!$J$3:$J$937),"")))),"")/(NETWORKDAYS($T774,$U774,Holidays!$J$3:$J$937)),0))</f>
        <v/>
      </c>
      <c r="BN774" s="87" t="str">
        <f>IF($Q774="","",IFERROR(IF(OR(AND($T774&gt;=DATEVALUE("10/1/20"&amp;RIGHT(BM$1,2)),$T774&lt;=DATEVALUE("9/30/20"&amp;RIGHT(BN$1,2))),AND($U774&gt;=DATEVALUE("10/1/20"&amp;RIGHT(BM$1,2)),$U774&lt;=DATEVALUE("9/30/20"&amp;RIGHT(BN$1,2))),AND($T774&lt;=DATEVALUE("10/1/20"&amp;RIGHT(BM$1,2)),$U774&gt;=DATEVALUE("9/30/20"&amp;RIGHT(BN$1,2)))),
IF(AND($T774&gt;=DATEVALUE("10/1/20"&amp;RIGHT(BM$1,2)),$U774&lt;=DATEVALUE("9/30/20"&amp;RIGHT(BN$1,2))),NETWORKDAYS($T774,$U774,Holidays!$J$3:$J$937),
IF(AND($T774&lt;DATEVALUE("10/1/20"&amp;RIGHT(BM$1,2)),$U774&lt;=DATEVALUE("9/30/20"&amp;RIGHT(BN$1,2))),NETWORKDAYS(DATEVALUE("10/1/20"&amp;RIGHT(BM$1,2)),$U774,Holidays!$J$3:$J$937),
IF($T774&lt;DATEVALUE("10/1/20"&amp;RIGHT(BM$1,2)),NETWORKDAYS(DATEVALUE("10/1/20"&amp;RIGHT(BM$1,2)),DATEVALUE("9/30/20"&amp;RIGHT(BN$1,2)),Holidays!$J$3:$J$937),
IF($T774&gt;=DATEVALUE("10/1/20"&amp;RIGHT(BM$1,2)),NETWORKDAYS($T774,DATEVALUE("9/30/20"&amp;RIGHT(BN$1,2)),Holidays!$J$3:$J$937),"")))),"")/(NETWORKDAYS($T774,$U774,Holidays!$J$3:$J$937)),0))</f>
        <v/>
      </c>
      <c r="BO774" s="87" t="str">
        <f>IF($Q774="","",IFERROR(IF(OR(AND($T774&gt;=DATEVALUE("10/1/20"&amp;RIGHT(BN$1,2)),$T774&lt;=DATEVALUE("9/30/20"&amp;RIGHT(BO$1,2))),AND($U774&gt;=DATEVALUE("10/1/20"&amp;RIGHT(BN$1,2)),$U774&lt;=DATEVALUE("9/30/20"&amp;RIGHT(BO$1,2))),AND($T774&lt;=DATEVALUE("10/1/20"&amp;RIGHT(BN$1,2)),$U774&gt;=DATEVALUE("9/30/20"&amp;RIGHT(BO$1,2)))),
IF(AND($T774&gt;=DATEVALUE("10/1/20"&amp;RIGHT(BN$1,2)),$U774&lt;=DATEVALUE("9/30/20"&amp;RIGHT(BO$1,2))),NETWORKDAYS($T774,$U774,Holidays!$J$3:$J$937),
IF(AND($T774&lt;DATEVALUE("10/1/20"&amp;RIGHT(BN$1,2)),$U774&lt;=DATEVALUE("9/30/20"&amp;RIGHT(BO$1,2))),NETWORKDAYS(DATEVALUE("10/1/20"&amp;RIGHT(BN$1,2)),$U774,Holidays!$J$3:$J$937),
IF($T774&lt;DATEVALUE("10/1/20"&amp;RIGHT(BN$1,2)),NETWORKDAYS(DATEVALUE("10/1/20"&amp;RIGHT(BN$1,2)),DATEVALUE("9/30/20"&amp;RIGHT(BO$1,2)),Holidays!$J$3:$J$937),
IF($T774&gt;=DATEVALUE("10/1/20"&amp;RIGHT(BN$1,2)),NETWORKDAYS($T774,DATEVALUE("9/30/20"&amp;RIGHT(BO$1,2)),Holidays!$J$3:$J$937),"")))),"")/(NETWORKDAYS($T774,$U774,Holidays!$J$3:$J$937)),0))</f>
        <v/>
      </c>
      <c r="BP774" s="87" t="str">
        <f>IF($Q774="","",IFERROR(IF(OR(AND($T774&gt;=DATEVALUE("10/1/20"&amp;RIGHT(BO$1,2)),$T774&lt;=DATEVALUE("9/30/20"&amp;RIGHT(BP$1,2))),AND($U774&gt;=DATEVALUE("10/1/20"&amp;RIGHT(BO$1,2)),$U774&lt;=DATEVALUE("9/30/20"&amp;RIGHT(BP$1,2))),AND($T774&lt;=DATEVALUE("10/1/20"&amp;RIGHT(BO$1,2)),$U774&gt;=DATEVALUE("9/30/20"&amp;RIGHT(BP$1,2)))),
IF(AND($T774&gt;=DATEVALUE("10/1/20"&amp;RIGHT(BO$1,2)),$U774&lt;=DATEVALUE("9/30/20"&amp;RIGHT(BP$1,2))),NETWORKDAYS($T774,$U774,Holidays!$J$3:$J$937),
IF(AND($T774&lt;DATEVALUE("10/1/20"&amp;RIGHT(BO$1,2)),$U774&lt;=DATEVALUE("9/30/20"&amp;RIGHT(BP$1,2))),NETWORKDAYS(DATEVALUE("10/1/20"&amp;RIGHT(BO$1,2)),$U774,Holidays!$J$3:$J$937),
IF($T774&lt;DATEVALUE("10/1/20"&amp;RIGHT(BO$1,2)),NETWORKDAYS(DATEVALUE("10/1/20"&amp;RIGHT(BO$1,2)),DATEVALUE("9/30/20"&amp;RIGHT(BP$1,2)),Holidays!$J$3:$J$937),
IF($T774&gt;=DATEVALUE("10/1/20"&amp;RIGHT(BO$1,2)),NETWORKDAYS($T774,DATEVALUE("9/30/20"&amp;RIGHT(BP$1,2)),Holidays!$J$3:$J$937),"")))),"")/(NETWORKDAYS($T774,$U774,Holidays!$J$3:$J$937)),0))</f>
        <v/>
      </c>
      <c r="BQ774" s="87" t="str">
        <f>IF($Q774="","",IFERROR(IF(OR(AND($T774&gt;=DATEVALUE("10/1/20"&amp;RIGHT(BP$1,2)),$T774&lt;=DATEVALUE("9/30/20"&amp;RIGHT(BQ$1,2))),AND($U774&gt;=DATEVALUE("10/1/20"&amp;RIGHT(BP$1,2)),$U774&lt;=DATEVALUE("9/30/20"&amp;RIGHT(BQ$1,2))),AND($T774&lt;=DATEVALUE("10/1/20"&amp;RIGHT(BP$1,2)),$U774&gt;=DATEVALUE("9/30/20"&amp;RIGHT(BQ$1,2)))),
IF(AND($T774&gt;=DATEVALUE("10/1/20"&amp;RIGHT(BP$1,2)),$U774&lt;=DATEVALUE("9/30/20"&amp;RIGHT(BQ$1,2))),NETWORKDAYS($T774,$U774,Holidays!$J$3:$J$937),
IF(AND($T774&lt;DATEVALUE("10/1/20"&amp;RIGHT(BP$1,2)),$U774&lt;=DATEVALUE("9/30/20"&amp;RIGHT(BQ$1,2))),NETWORKDAYS(DATEVALUE("10/1/20"&amp;RIGHT(BP$1,2)),$U774,Holidays!$J$3:$J$937),
IF($T774&lt;DATEVALUE("10/1/20"&amp;RIGHT(BP$1,2)),NETWORKDAYS(DATEVALUE("10/1/20"&amp;RIGHT(BP$1,2)),DATEVALUE("9/30/20"&amp;RIGHT(BQ$1,2)),Holidays!$J$3:$J$937),
IF($T774&gt;=DATEVALUE("10/1/20"&amp;RIGHT(BP$1,2)),NETWORKDAYS($T774,DATEVALUE("9/30/20"&amp;RIGHT(BQ$1,2)),Holidays!$J$3:$J$937),"")))),"")/(NETWORKDAYS($T774,$U774,Holidays!$J$3:$J$937)),0))</f>
        <v/>
      </c>
      <c r="BR774" s="87" t="str">
        <f>IF($Q774="","",IFERROR(IF(OR(AND($T774&gt;=DATEVALUE("10/1/20"&amp;RIGHT(BQ$1,2)),$T774&lt;=DATEVALUE("9/30/20"&amp;RIGHT(BR$1,2))),AND($U774&gt;=DATEVALUE("10/1/20"&amp;RIGHT(BQ$1,2)),$U774&lt;=DATEVALUE("9/30/20"&amp;RIGHT(BR$1,2))),AND($T774&lt;=DATEVALUE("10/1/20"&amp;RIGHT(BQ$1,2)),$U774&gt;=DATEVALUE("9/30/20"&amp;RIGHT(BR$1,2)))),
IF(AND($T774&gt;=DATEVALUE("10/1/20"&amp;RIGHT(BQ$1,2)),$U774&lt;=DATEVALUE("9/30/20"&amp;RIGHT(BR$1,2))),NETWORKDAYS($T774,$U774,Holidays!$J$3:$J$937),
IF(AND($T774&lt;DATEVALUE("10/1/20"&amp;RIGHT(BQ$1,2)),$U774&lt;=DATEVALUE("9/30/20"&amp;RIGHT(BR$1,2))),NETWORKDAYS(DATEVALUE("10/1/20"&amp;RIGHT(BQ$1,2)),$U774,Holidays!$J$3:$J$937),
IF($T774&lt;DATEVALUE("10/1/20"&amp;RIGHT(BQ$1,2)),NETWORKDAYS(DATEVALUE("10/1/20"&amp;RIGHT(BQ$1,2)),DATEVALUE("9/30/20"&amp;RIGHT(BR$1,2)),Holidays!$J$3:$J$937),
IF($T774&gt;=DATEVALUE("10/1/20"&amp;RIGHT(BQ$1,2)),NETWORKDAYS($T774,DATEVALUE("9/30/20"&amp;RIGHT(BR$1,2)),Holidays!$J$3:$J$937),"")))),"")/(NETWORKDAYS($T774,$U774,Holidays!$J$3:$J$937)),0))</f>
        <v/>
      </c>
      <c r="BS774" s="87" t="str">
        <f>IF($Q774="","",IFERROR(IF(OR(AND($T774&gt;=DATEVALUE("10/1/20"&amp;RIGHT(BR$1,2)),$T774&lt;=DATEVALUE("9/30/20"&amp;RIGHT(BS$1,2))),AND($U774&gt;=DATEVALUE("10/1/20"&amp;RIGHT(BR$1,2)),$U774&lt;=DATEVALUE("9/30/20"&amp;RIGHT(BS$1,2))),AND($T774&lt;=DATEVALUE("10/1/20"&amp;RIGHT(BR$1,2)),$U774&gt;=DATEVALUE("9/30/20"&amp;RIGHT(BS$1,2)))),
IF(AND($T774&gt;=DATEVALUE("10/1/20"&amp;RIGHT(BR$1,2)),$U774&lt;=DATEVALUE("9/30/20"&amp;RIGHT(BS$1,2))),NETWORKDAYS($T774,$U774,Holidays!$J$3:$J$937),
IF(AND($T774&lt;DATEVALUE("10/1/20"&amp;RIGHT(BR$1,2)),$U774&lt;=DATEVALUE("9/30/20"&amp;RIGHT(BS$1,2))),NETWORKDAYS(DATEVALUE("10/1/20"&amp;RIGHT(BR$1,2)),$U774,Holidays!$J$3:$J$937),
IF($T774&lt;DATEVALUE("10/1/20"&amp;RIGHT(BR$1,2)),NETWORKDAYS(DATEVALUE("10/1/20"&amp;RIGHT(BR$1,2)),DATEVALUE("9/30/20"&amp;RIGHT(BS$1,2)),Holidays!$J$3:$J$937),
IF($T774&gt;=DATEVALUE("10/1/20"&amp;RIGHT(BR$1,2)),NETWORKDAYS($T774,DATEVALUE("9/30/20"&amp;RIGHT(BS$1,2)),Holidays!$J$3:$J$937),"")))),"")/(NETWORKDAYS($T774,$U774,Holidays!$J$3:$J$937)),0))</f>
        <v/>
      </c>
      <c r="BT774" s="87" t="str">
        <f>IF($Q774="","",IFERROR(IF(OR(AND($T774&gt;=DATEVALUE("10/1/20"&amp;RIGHT(BS$1,2)),$T774&lt;=DATEVALUE("9/30/20"&amp;RIGHT(BT$1,2))),AND($U774&gt;=DATEVALUE("10/1/20"&amp;RIGHT(BS$1,2)),$U774&lt;=DATEVALUE("9/30/20"&amp;RIGHT(BT$1,2))),AND($T774&lt;=DATEVALUE("10/1/20"&amp;RIGHT(BS$1,2)),$U774&gt;=DATEVALUE("9/30/20"&amp;RIGHT(BT$1,2)))),
IF(AND($T774&gt;=DATEVALUE("10/1/20"&amp;RIGHT(BS$1,2)),$U774&lt;=DATEVALUE("9/30/20"&amp;RIGHT(BT$1,2))),NETWORKDAYS($T774,$U774,Holidays!$J$3:$J$937),
IF(AND($T774&lt;DATEVALUE("10/1/20"&amp;RIGHT(BS$1,2)),$U774&lt;=DATEVALUE("9/30/20"&amp;RIGHT(BT$1,2))),NETWORKDAYS(DATEVALUE("10/1/20"&amp;RIGHT(BS$1,2)),$U774,Holidays!$J$3:$J$937),
IF($T774&lt;DATEVALUE("10/1/20"&amp;RIGHT(BS$1,2)),NETWORKDAYS(DATEVALUE("10/1/20"&amp;RIGHT(BS$1,2)),DATEVALUE("9/30/20"&amp;RIGHT(BT$1,2)),Holidays!$J$3:$J$937),
IF($T774&gt;=DATEVALUE("10/1/20"&amp;RIGHT(BS$1,2)),NETWORKDAYS($T774,DATEVALUE("9/30/20"&amp;RIGHT(BT$1,2)),Holidays!$J$3:$J$937),"")))),"")/(NETWORKDAYS($T774,$U774,Holidays!$J$3:$J$937)),0))</f>
        <v/>
      </c>
      <c r="BU774" s="87" t="str">
        <f>IF($Q774="","",IFERROR(IF(OR(AND($T774&gt;=DATEVALUE("10/1/20"&amp;RIGHT(BT$1,2)),$T774&lt;=DATEVALUE("9/30/20"&amp;RIGHT(BU$1,2))),AND($U774&gt;=DATEVALUE("10/1/20"&amp;RIGHT(BT$1,2)),$U774&lt;=DATEVALUE("9/30/20"&amp;RIGHT(BU$1,2))),AND($T774&lt;=DATEVALUE("10/1/20"&amp;RIGHT(BT$1,2)),$U774&gt;=DATEVALUE("9/30/20"&amp;RIGHT(BU$1,2)))),
IF(AND($T774&gt;=DATEVALUE("10/1/20"&amp;RIGHT(BT$1,2)),$U774&lt;=DATEVALUE("9/30/20"&amp;RIGHT(BU$1,2))),NETWORKDAYS($T774,$U774,Holidays!$J$3:$J$937),
IF(AND($T774&lt;DATEVALUE("10/1/20"&amp;RIGHT(BT$1,2)),$U774&lt;=DATEVALUE("9/30/20"&amp;RIGHT(BU$1,2))),NETWORKDAYS(DATEVALUE("10/1/20"&amp;RIGHT(BT$1,2)),$U774,Holidays!$J$3:$J$937),
IF($T774&lt;DATEVALUE("10/1/20"&amp;RIGHT(BT$1,2)),NETWORKDAYS(DATEVALUE("10/1/20"&amp;RIGHT(BT$1,2)),DATEVALUE("9/30/20"&amp;RIGHT(BU$1,2)),Holidays!$J$3:$J$937),
IF($T774&gt;=DATEVALUE("10/1/20"&amp;RIGHT(BT$1,2)),NETWORKDAYS($T774,DATEVALUE("9/30/20"&amp;RIGHT(BU$1,2)),Holidays!$J$3:$J$937),"")))),"")/(NETWORKDAYS($T774,$U774,Holidays!$J$3:$J$937)),0))</f>
        <v/>
      </c>
      <c r="BV774" s="87" t="str">
        <f>IF($Q774="","",IFERROR(IF(OR(AND($T774&gt;=DATEVALUE("10/1/20"&amp;RIGHT(BU$1,2)),$T774&lt;=DATEVALUE("9/30/20"&amp;RIGHT(BV$1,2))),AND($U774&gt;=DATEVALUE("10/1/20"&amp;RIGHT(BU$1,2)),$U774&lt;=DATEVALUE("9/30/20"&amp;RIGHT(BV$1,2))),AND($T774&lt;=DATEVALUE("10/1/20"&amp;RIGHT(BU$1,2)),$U774&gt;=DATEVALUE("9/30/20"&amp;RIGHT(BV$1,2)))),
IF(AND($T774&gt;=DATEVALUE("10/1/20"&amp;RIGHT(BU$1,2)),$U774&lt;=DATEVALUE("9/30/20"&amp;RIGHT(BV$1,2))),NETWORKDAYS($T774,$U774,Holidays!$J$3:$J$937),
IF(AND($T774&lt;DATEVALUE("10/1/20"&amp;RIGHT(BU$1,2)),$U774&lt;=DATEVALUE("9/30/20"&amp;RIGHT(BV$1,2))),NETWORKDAYS(DATEVALUE("10/1/20"&amp;RIGHT(BU$1,2)),$U774,Holidays!$J$3:$J$937),
IF($T774&lt;DATEVALUE("10/1/20"&amp;RIGHT(BU$1,2)),NETWORKDAYS(DATEVALUE("10/1/20"&amp;RIGHT(BU$1,2)),DATEVALUE("9/30/20"&amp;RIGHT(BV$1,2)),Holidays!$J$3:$J$937),
IF($T774&gt;=DATEVALUE("10/1/20"&amp;RIGHT(BU$1,2)),NETWORKDAYS($T774,DATEVALUE("9/30/20"&amp;RIGHT(BV$1,2)),Holidays!$J$3:$J$937),"")))),"")/(NETWORKDAYS($T774,$U774,Holidays!$J$3:$J$937)),0))</f>
        <v/>
      </c>
      <c r="BW774" s="87" t="str">
        <f>IF($Q774="","",IFERROR(IF(OR(AND($T774&gt;=DATEVALUE("10/1/20"&amp;RIGHT(BV$1,2)),$T774&lt;=DATEVALUE("9/30/20"&amp;RIGHT(BW$1,2))),AND($U774&gt;=DATEVALUE("10/1/20"&amp;RIGHT(BV$1,2)),$U774&lt;=DATEVALUE("9/30/20"&amp;RIGHT(BW$1,2))),AND($T774&lt;=DATEVALUE("10/1/20"&amp;RIGHT(BV$1,2)),$U774&gt;=DATEVALUE("9/30/20"&amp;RIGHT(BW$1,2)))),
IF(AND($T774&gt;=DATEVALUE("10/1/20"&amp;RIGHT(BV$1,2)),$U774&lt;=DATEVALUE("9/30/20"&amp;RIGHT(BW$1,2))),NETWORKDAYS($T774,$U774,Holidays!$J$3:$J$937),
IF(AND($T774&lt;DATEVALUE("10/1/20"&amp;RIGHT(BV$1,2)),$U774&lt;=DATEVALUE("9/30/20"&amp;RIGHT(BW$1,2))),NETWORKDAYS(DATEVALUE("10/1/20"&amp;RIGHT(BV$1,2)),$U774,Holidays!$J$3:$J$937),
IF($T774&lt;DATEVALUE("10/1/20"&amp;RIGHT(BV$1,2)),NETWORKDAYS(DATEVALUE("10/1/20"&amp;RIGHT(BV$1,2)),DATEVALUE("9/30/20"&amp;RIGHT(BW$1,2)),Holidays!$J$3:$J$937),
IF($T774&gt;=DATEVALUE("10/1/20"&amp;RIGHT(BV$1,2)),NETWORKDAYS($T774,DATEVALUE("9/30/20"&amp;RIGHT(BW$1,2)),Holidays!$J$3:$J$937),"")))),"")/(NETWORKDAYS($T774,$U774,Holidays!$J$3:$J$937)),0))</f>
        <v/>
      </c>
      <c r="BX774" s="87" t="str">
        <f>IF($Q774="","",IFERROR(IF(OR(AND($T774&gt;=DATEVALUE("10/1/20"&amp;RIGHT(BW$1,2)),$T774&lt;=DATEVALUE("9/30/20"&amp;RIGHT(BX$1,2))),AND($U774&gt;=DATEVALUE("10/1/20"&amp;RIGHT(BW$1,2)),$U774&lt;=DATEVALUE("9/30/20"&amp;RIGHT(BX$1,2))),AND($T774&lt;=DATEVALUE("10/1/20"&amp;RIGHT(BW$1,2)),$U774&gt;=DATEVALUE("9/30/20"&amp;RIGHT(BX$1,2)))),
IF(AND($T774&gt;=DATEVALUE("10/1/20"&amp;RIGHT(BW$1,2)),$U774&lt;=DATEVALUE("9/30/20"&amp;RIGHT(BX$1,2))),NETWORKDAYS($T774,$U774,Holidays!$J$3:$J$937),
IF(AND($T774&lt;DATEVALUE("10/1/20"&amp;RIGHT(BW$1,2)),$U774&lt;=DATEVALUE("9/30/20"&amp;RIGHT(BX$1,2))),NETWORKDAYS(DATEVALUE("10/1/20"&amp;RIGHT(BW$1,2)),$U774,Holidays!$J$3:$J$937),
IF($T774&lt;DATEVALUE("10/1/20"&amp;RIGHT(BW$1,2)),NETWORKDAYS(DATEVALUE("10/1/20"&amp;RIGHT(BW$1,2)),DATEVALUE("9/30/20"&amp;RIGHT(BX$1,2)),Holidays!$J$3:$J$937),
IF($T774&gt;=DATEVALUE("10/1/20"&amp;RIGHT(BW$1,2)),NETWORKDAYS($T774,DATEVALUE("9/30/20"&amp;RIGHT(BX$1,2)),Holidays!$J$3:$J$937),"")))),"")/(NETWORKDAYS($T774,$U774,Holidays!$J$3:$J$937)),0))</f>
        <v/>
      </c>
      <c r="BY774" s="87" t="str">
        <f>IF($Q774="","",IFERROR(IF(OR(AND($T774&gt;=DATEVALUE("10/1/20"&amp;RIGHT(BX$1,2)),$T774&lt;=DATEVALUE("9/30/20"&amp;RIGHT(BY$1,2))),AND($U774&gt;=DATEVALUE("10/1/20"&amp;RIGHT(BX$1,2)),$U774&lt;=DATEVALUE("9/30/20"&amp;RIGHT(BY$1,2))),AND($T774&lt;=DATEVALUE("10/1/20"&amp;RIGHT(BX$1,2)),$U774&gt;=DATEVALUE("9/30/20"&amp;RIGHT(BY$1,2)))),
IF(AND($T774&gt;=DATEVALUE("10/1/20"&amp;RIGHT(BX$1,2)),$U774&lt;=DATEVALUE("9/30/20"&amp;RIGHT(BY$1,2))),NETWORKDAYS($T774,$U774,Holidays!$J$3:$J$937),
IF(AND($T774&lt;DATEVALUE("10/1/20"&amp;RIGHT(BX$1,2)),$U774&lt;=DATEVALUE("9/30/20"&amp;RIGHT(BY$1,2))),NETWORKDAYS(DATEVALUE("10/1/20"&amp;RIGHT(BX$1,2)),$U774,Holidays!$J$3:$J$937),
IF($T774&lt;DATEVALUE("10/1/20"&amp;RIGHT(BX$1,2)),NETWORKDAYS(DATEVALUE("10/1/20"&amp;RIGHT(BX$1,2)),DATEVALUE("9/30/20"&amp;RIGHT(BY$1,2)),Holidays!$J$3:$J$937),
IF($T774&gt;=DATEVALUE("10/1/20"&amp;RIGHT(BX$1,2)),NETWORKDAYS($T774,DATEVALUE("9/30/20"&amp;RIGHT(BY$1,2)),Holidays!$J$3:$J$937),"")))),"")/(NETWORKDAYS($T774,$U774,Holidays!$J$3:$J$937)),0))</f>
        <v/>
      </c>
      <c r="BZ774" s="87" t="str">
        <f>IF($Q774="","",IFERROR(IF(OR(AND($T774&gt;=DATEVALUE("10/1/20"&amp;RIGHT(BY$1,2)),$T774&lt;=DATEVALUE("9/30/20"&amp;RIGHT(BZ$1,2))),AND($U774&gt;=DATEVALUE("10/1/20"&amp;RIGHT(BY$1,2)),$U774&lt;=DATEVALUE("9/30/20"&amp;RIGHT(BZ$1,2))),AND($T774&lt;=DATEVALUE("10/1/20"&amp;RIGHT(BY$1,2)),$U774&gt;=DATEVALUE("9/30/20"&amp;RIGHT(BZ$1,2)))),
IF(AND($T774&gt;=DATEVALUE("10/1/20"&amp;RIGHT(BY$1,2)),$U774&lt;=DATEVALUE("9/30/20"&amp;RIGHT(BZ$1,2))),NETWORKDAYS($T774,$U774,Holidays!$J$3:$J$937),
IF(AND($T774&lt;DATEVALUE("10/1/20"&amp;RIGHT(BY$1,2)),$U774&lt;=DATEVALUE("9/30/20"&amp;RIGHT(BZ$1,2))),NETWORKDAYS(DATEVALUE("10/1/20"&amp;RIGHT(BY$1,2)),$U774,Holidays!$J$3:$J$937),
IF($T774&lt;DATEVALUE("10/1/20"&amp;RIGHT(BY$1,2)),NETWORKDAYS(DATEVALUE("10/1/20"&amp;RIGHT(BY$1,2)),DATEVALUE("9/30/20"&amp;RIGHT(BZ$1,2)),Holidays!$J$3:$J$937),
IF($T774&gt;=DATEVALUE("10/1/20"&amp;RIGHT(BY$1,2)),NETWORKDAYS($T774,DATEVALUE("9/30/20"&amp;RIGHT(BZ$1,2)),Holidays!$J$3:$J$937),"")))),"")/(NETWORKDAYS($T774,$U774,Holidays!$J$3:$J$937)),0))</f>
        <v/>
      </c>
      <c r="CA774" s="87" t="str">
        <f>IF($Q774="","",IFERROR(IF(OR(AND($T774&gt;=DATEVALUE("10/1/20"&amp;RIGHT(BZ$1,2)),$T774&lt;=DATEVALUE("9/30/20"&amp;RIGHT(CA$1,2))),AND($U774&gt;=DATEVALUE("10/1/20"&amp;RIGHT(BZ$1,2)),$U774&lt;=DATEVALUE("9/30/20"&amp;RIGHT(CA$1,2))),AND($T774&lt;=DATEVALUE("10/1/20"&amp;RIGHT(BZ$1,2)),$U774&gt;=DATEVALUE("9/30/20"&amp;RIGHT(CA$1,2)))),
IF(AND($T774&gt;=DATEVALUE("10/1/20"&amp;RIGHT(BZ$1,2)),$U774&lt;=DATEVALUE("9/30/20"&amp;RIGHT(CA$1,2))),NETWORKDAYS($T774,$U774,Holidays!$J$3:$J$937),
IF(AND($T774&lt;DATEVALUE("10/1/20"&amp;RIGHT(BZ$1,2)),$U774&lt;=DATEVALUE("9/30/20"&amp;RIGHT(CA$1,2))),NETWORKDAYS(DATEVALUE("10/1/20"&amp;RIGHT(BZ$1,2)),$U774,Holidays!$J$3:$J$937),
IF($T774&lt;DATEVALUE("10/1/20"&amp;RIGHT(BZ$1,2)),NETWORKDAYS(DATEVALUE("10/1/20"&amp;RIGHT(BZ$1,2)),DATEVALUE("9/30/20"&amp;RIGHT(CA$1,2)),Holidays!$J$3:$J$937),
IF($T774&gt;=DATEVALUE("10/1/20"&amp;RIGHT(BZ$1,2)),NETWORKDAYS($T774,DATEVALUE("9/30/20"&amp;RIGHT(CA$1,2)),Holidays!$J$3:$J$937),"")))),"")/(NETWORKDAYS($T774,$U774,Holidays!$J$3:$J$937)),0))</f>
        <v/>
      </c>
      <c r="CB774" s="87" t="str">
        <f>IF($Q774="","",IFERROR(IF(OR(AND($T774&gt;=DATEVALUE("10/1/20"&amp;RIGHT(CA$1,2)),$T774&lt;=DATEVALUE("9/30/20"&amp;RIGHT(CB$1,2))),AND($U774&gt;=DATEVALUE("10/1/20"&amp;RIGHT(CA$1,2)),$U774&lt;=DATEVALUE("9/30/20"&amp;RIGHT(CB$1,2))),AND($T774&lt;=DATEVALUE("10/1/20"&amp;RIGHT(CA$1,2)),$U774&gt;=DATEVALUE("9/30/20"&amp;RIGHT(CB$1,2)))),
IF(AND($T774&gt;=DATEVALUE("10/1/20"&amp;RIGHT(CA$1,2)),$U774&lt;=DATEVALUE("9/30/20"&amp;RIGHT(CB$1,2))),NETWORKDAYS($T774,$U774,Holidays!$J$3:$J$937),
IF(AND($T774&lt;DATEVALUE("10/1/20"&amp;RIGHT(CA$1,2)),$U774&lt;=DATEVALUE("9/30/20"&amp;RIGHT(CB$1,2))),NETWORKDAYS(DATEVALUE("10/1/20"&amp;RIGHT(CA$1,2)),$U774,Holidays!$J$3:$J$937),
IF($T774&lt;DATEVALUE("10/1/20"&amp;RIGHT(CA$1,2)),NETWORKDAYS(DATEVALUE("10/1/20"&amp;RIGHT(CA$1,2)),DATEVALUE("9/30/20"&amp;RIGHT(CB$1,2)),Holidays!$J$3:$J$937),
IF($T774&gt;=DATEVALUE("10/1/20"&amp;RIGHT(CA$1,2)),NETWORKDAYS($T774,DATEVALUE("9/30/20"&amp;RIGHT(CB$1,2)),Holidays!$J$3:$J$937),"")))),"")/(NETWORKDAYS($T774,$U774,Holidays!$J$3:$J$937)),0))</f>
        <v/>
      </c>
    </row>
    <row r="775" spans="1:80">
      <c r="A775" s="97"/>
      <c r="B775" s="98" t="str">
        <f ca="1">IF(NOT($A775=""),OFFSET('WBS Reference &amp; User Procedure'!$A$1,MATCH($A775,'WBS Reference &amp; User Procedure'!$A:$A,0)-1,1),"")</f>
        <v/>
      </c>
      <c r="D775" s="97"/>
      <c r="T775" s="104" t="str">
        <f>IF(NOT(Q775=""),IF(NOT($S775=""),$S775,#REF!),"")</f>
        <v/>
      </c>
      <c r="U775" s="104" t="str">
        <f>IF(NOT(Q775=""),WORKDAY(T775,Q775,Holidays!$J$3:$J$937),"")</f>
        <v/>
      </c>
      <c r="V775" s="104"/>
      <c r="W775" s="104"/>
      <c r="X775" s="101" t="str">
        <f t="shared" si="167"/>
        <v/>
      </c>
      <c r="AL775" s="87" t="str">
        <f t="shared" ca="1" si="164"/>
        <v/>
      </c>
      <c r="AN775" s="87" t="str">
        <f t="shared" ca="1" si="172"/>
        <v/>
      </c>
      <c r="AO775" s="87" t="str">
        <f t="shared" ca="1" si="172"/>
        <v/>
      </c>
      <c r="AP775" s="87" t="str">
        <f t="shared" ca="1" si="172"/>
        <v/>
      </c>
      <c r="AQ775" s="87" t="str">
        <f t="shared" ca="1" si="172"/>
        <v/>
      </c>
      <c r="AR775" s="87" t="str">
        <f t="shared" ca="1" si="172"/>
        <v/>
      </c>
      <c r="AS775" s="87" t="str">
        <f t="shared" ca="1" si="172"/>
        <v/>
      </c>
      <c r="AT775" s="87" t="str">
        <f t="shared" ca="1" si="172"/>
        <v/>
      </c>
      <c r="AU775" s="87" t="str">
        <f t="shared" ca="1" si="172"/>
        <v/>
      </c>
      <c r="AV775" s="87" t="str">
        <f t="shared" ca="1" si="172"/>
        <v/>
      </c>
      <c r="AW775" s="87" t="str">
        <f t="shared" ca="1" si="172"/>
        <v/>
      </c>
      <c r="AX775" s="87" t="str">
        <f t="shared" ca="1" si="173"/>
        <v/>
      </c>
      <c r="AY775" s="87" t="str">
        <f t="shared" ca="1" si="173"/>
        <v/>
      </c>
      <c r="AZ775" s="87" t="str">
        <f t="shared" ca="1" si="173"/>
        <v/>
      </c>
      <c r="BA775" s="87" t="str">
        <f t="shared" ca="1" si="173"/>
        <v/>
      </c>
      <c r="BB775" s="87" t="str">
        <f t="shared" ca="1" si="173"/>
        <v/>
      </c>
      <c r="BC775" s="87" t="str">
        <f t="shared" ca="1" si="173"/>
        <v/>
      </c>
      <c r="BD775" s="87" t="str">
        <f t="shared" ca="1" si="173"/>
        <v/>
      </c>
      <c r="BE775" s="87" t="str">
        <f t="shared" ca="1" si="173"/>
        <v/>
      </c>
      <c r="BF775" s="87" t="str">
        <f t="shared" ca="1" si="173"/>
        <v/>
      </c>
      <c r="BG775" s="87" t="str">
        <f t="shared" ca="1" si="173"/>
        <v/>
      </c>
      <c r="BI775" s="87" t="str">
        <f>IF($Q775="","",IFERROR(IF(OR(AND($T775&gt;=DATEVALUE("10/1/20"&amp;RIGHT(BH$1,2)),$T775&lt;=DATEVALUE("9/30/20"&amp;RIGHT(BI$1,2))),AND($U775&gt;=DATEVALUE("10/1/20"&amp;RIGHT(BH$1,2)),$U775&lt;=DATEVALUE("9/30/20"&amp;RIGHT(BI$1,2))),AND($T775&lt;=DATEVALUE("10/1/20"&amp;RIGHT(BH$1,2)),$U775&gt;=DATEVALUE("9/30/20"&amp;RIGHT(BI$1,2)))),
IF(AND($T775&gt;=DATEVALUE("10/1/20"&amp;RIGHT(BH$1,2)),$U775&lt;=DATEVALUE("9/30/20"&amp;RIGHT(BI$1,2))),NETWORKDAYS($T775,$U775,Holidays!$J$3:$J$937),
IF(AND($T775&lt;DATEVALUE("10/1/20"&amp;RIGHT(BH$1,2)),$U775&lt;=DATEVALUE("9/30/20"&amp;RIGHT(BI$1,2))),NETWORKDAYS(DATEVALUE("10/1/20"&amp;RIGHT(BH$1,2)),$U775,Holidays!$J$3:$J$937),
IF($T775&lt;DATEVALUE("10/1/20"&amp;RIGHT(BH$1,2)),NETWORKDAYS(DATEVALUE("10/1/20"&amp;RIGHT(BH$1,2)),DATEVALUE("9/30/20"&amp;RIGHT(BI$1,2)),Holidays!$J$3:$J$937),
IF($T775&gt;=DATEVALUE("10/1/20"&amp;RIGHT(BH$1,2)),NETWORKDAYS($T775,DATEVALUE("9/30/20"&amp;RIGHT(BI$1,2)),Holidays!$J$3:$J$937),"")))),"")/(NETWORKDAYS($T775,$U775,Holidays!$J$3:$J$937)),0))</f>
        <v/>
      </c>
      <c r="BJ775" s="87" t="str">
        <f>IF($Q775="","",IFERROR(IF(OR(AND($T775&gt;=DATEVALUE("10/1/20"&amp;RIGHT(BI$1,2)),$T775&lt;=DATEVALUE("9/30/20"&amp;RIGHT(BJ$1,2))),AND($U775&gt;=DATEVALUE("10/1/20"&amp;RIGHT(BI$1,2)),$U775&lt;=DATEVALUE("9/30/20"&amp;RIGHT(BJ$1,2))),AND($T775&lt;=DATEVALUE("10/1/20"&amp;RIGHT(BI$1,2)),$U775&gt;=DATEVALUE("9/30/20"&amp;RIGHT(BJ$1,2)))),
IF(AND($T775&gt;=DATEVALUE("10/1/20"&amp;RIGHT(BI$1,2)),$U775&lt;=DATEVALUE("9/30/20"&amp;RIGHT(BJ$1,2))),NETWORKDAYS($T775,$U775,Holidays!$J$3:$J$937),
IF(AND($T775&lt;DATEVALUE("10/1/20"&amp;RIGHT(BI$1,2)),$U775&lt;=DATEVALUE("9/30/20"&amp;RIGHT(BJ$1,2))),NETWORKDAYS(DATEVALUE("10/1/20"&amp;RIGHT(BI$1,2)),$U775,Holidays!$J$3:$J$937),
IF($T775&lt;DATEVALUE("10/1/20"&amp;RIGHT(BI$1,2)),NETWORKDAYS(DATEVALUE("10/1/20"&amp;RIGHT(BI$1,2)),DATEVALUE("9/30/20"&amp;RIGHT(BJ$1,2)),Holidays!$J$3:$J$937),
IF($T775&gt;=DATEVALUE("10/1/20"&amp;RIGHT(BI$1,2)),NETWORKDAYS($T775,DATEVALUE("9/30/20"&amp;RIGHT(BJ$1,2)),Holidays!$J$3:$J$937),"")))),"")/(NETWORKDAYS($T775,$U775,Holidays!$J$3:$J$937)),0))</f>
        <v/>
      </c>
      <c r="BK775" s="87" t="str">
        <f>IF($Q775="","",IFERROR(IF(OR(AND($T775&gt;=DATEVALUE("10/1/20"&amp;RIGHT(BJ$1,2)),$T775&lt;=DATEVALUE("9/30/20"&amp;RIGHT(BK$1,2))),AND($U775&gt;=DATEVALUE("10/1/20"&amp;RIGHT(BJ$1,2)),$U775&lt;=DATEVALUE("9/30/20"&amp;RIGHT(BK$1,2))),AND($T775&lt;=DATEVALUE("10/1/20"&amp;RIGHT(BJ$1,2)),$U775&gt;=DATEVALUE("9/30/20"&amp;RIGHT(BK$1,2)))),
IF(AND($T775&gt;=DATEVALUE("10/1/20"&amp;RIGHT(BJ$1,2)),$U775&lt;=DATEVALUE("9/30/20"&amp;RIGHT(BK$1,2))),NETWORKDAYS($T775,$U775,Holidays!$J$3:$J$937),
IF(AND($T775&lt;DATEVALUE("10/1/20"&amp;RIGHT(BJ$1,2)),$U775&lt;=DATEVALUE("9/30/20"&amp;RIGHT(BK$1,2))),NETWORKDAYS(DATEVALUE("10/1/20"&amp;RIGHT(BJ$1,2)),$U775,Holidays!$J$3:$J$937),
IF($T775&lt;DATEVALUE("10/1/20"&amp;RIGHT(BJ$1,2)),NETWORKDAYS(DATEVALUE("10/1/20"&amp;RIGHT(BJ$1,2)),DATEVALUE("9/30/20"&amp;RIGHT(BK$1,2)),Holidays!$J$3:$J$937),
IF($T775&gt;=DATEVALUE("10/1/20"&amp;RIGHT(BJ$1,2)),NETWORKDAYS($T775,DATEVALUE("9/30/20"&amp;RIGHT(BK$1,2)),Holidays!$J$3:$J$937),"")))),"")/(NETWORKDAYS($T775,$U775,Holidays!$J$3:$J$937)),0))</f>
        <v/>
      </c>
      <c r="BL775" s="87" t="str">
        <f>IF($Q775="","",IFERROR(IF(OR(AND($T775&gt;=DATEVALUE("10/1/20"&amp;RIGHT(BK$1,2)),$T775&lt;=DATEVALUE("9/30/20"&amp;RIGHT(BL$1,2))),AND($U775&gt;=DATEVALUE("10/1/20"&amp;RIGHT(BK$1,2)),$U775&lt;=DATEVALUE("9/30/20"&amp;RIGHT(BL$1,2))),AND($T775&lt;=DATEVALUE("10/1/20"&amp;RIGHT(BK$1,2)),$U775&gt;=DATEVALUE("9/30/20"&amp;RIGHT(BL$1,2)))),
IF(AND($T775&gt;=DATEVALUE("10/1/20"&amp;RIGHT(BK$1,2)),$U775&lt;=DATEVALUE("9/30/20"&amp;RIGHT(BL$1,2))),NETWORKDAYS($T775,$U775,Holidays!$J$3:$J$937),
IF(AND($T775&lt;DATEVALUE("10/1/20"&amp;RIGHT(BK$1,2)),$U775&lt;=DATEVALUE("9/30/20"&amp;RIGHT(BL$1,2))),NETWORKDAYS(DATEVALUE("10/1/20"&amp;RIGHT(BK$1,2)),$U775,Holidays!$J$3:$J$937),
IF($T775&lt;DATEVALUE("10/1/20"&amp;RIGHT(BK$1,2)),NETWORKDAYS(DATEVALUE("10/1/20"&amp;RIGHT(BK$1,2)),DATEVALUE("9/30/20"&amp;RIGHT(BL$1,2)),Holidays!$J$3:$J$937),
IF($T775&gt;=DATEVALUE("10/1/20"&amp;RIGHT(BK$1,2)),NETWORKDAYS($T775,DATEVALUE("9/30/20"&amp;RIGHT(BL$1,2)),Holidays!$J$3:$J$937),"")))),"")/(NETWORKDAYS($T775,$U775,Holidays!$J$3:$J$937)),0))</f>
        <v/>
      </c>
      <c r="BM775" s="87" t="str">
        <f>IF($Q775="","",IFERROR(IF(OR(AND($T775&gt;=DATEVALUE("10/1/20"&amp;RIGHT(BL$1,2)),$T775&lt;=DATEVALUE("9/30/20"&amp;RIGHT(BM$1,2))),AND($U775&gt;=DATEVALUE("10/1/20"&amp;RIGHT(BL$1,2)),$U775&lt;=DATEVALUE("9/30/20"&amp;RIGHT(BM$1,2))),AND($T775&lt;=DATEVALUE("10/1/20"&amp;RIGHT(BL$1,2)),$U775&gt;=DATEVALUE("9/30/20"&amp;RIGHT(BM$1,2)))),
IF(AND($T775&gt;=DATEVALUE("10/1/20"&amp;RIGHT(BL$1,2)),$U775&lt;=DATEVALUE("9/30/20"&amp;RIGHT(BM$1,2))),NETWORKDAYS($T775,$U775,Holidays!$J$3:$J$937),
IF(AND($T775&lt;DATEVALUE("10/1/20"&amp;RIGHT(BL$1,2)),$U775&lt;=DATEVALUE("9/30/20"&amp;RIGHT(BM$1,2))),NETWORKDAYS(DATEVALUE("10/1/20"&amp;RIGHT(BL$1,2)),$U775,Holidays!$J$3:$J$937),
IF($T775&lt;DATEVALUE("10/1/20"&amp;RIGHT(BL$1,2)),NETWORKDAYS(DATEVALUE("10/1/20"&amp;RIGHT(BL$1,2)),DATEVALUE("9/30/20"&amp;RIGHT(BM$1,2)),Holidays!$J$3:$J$937),
IF($T775&gt;=DATEVALUE("10/1/20"&amp;RIGHT(BL$1,2)),NETWORKDAYS($T775,DATEVALUE("9/30/20"&amp;RIGHT(BM$1,2)),Holidays!$J$3:$J$937),"")))),"")/(NETWORKDAYS($T775,$U775,Holidays!$J$3:$J$937)),0))</f>
        <v/>
      </c>
      <c r="BN775" s="87" t="str">
        <f>IF($Q775="","",IFERROR(IF(OR(AND($T775&gt;=DATEVALUE("10/1/20"&amp;RIGHT(BM$1,2)),$T775&lt;=DATEVALUE("9/30/20"&amp;RIGHT(BN$1,2))),AND($U775&gt;=DATEVALUE("10/1/20"&amp;RIGHT(BM$1,2)),$U775&lt;=DATEVALUE("9/30/20"&amp;RIGHT(BN$1,2))),AND($T775&lt;=DATEVALUE("10/1/20"&amp;RIGHT(BM$1,2)),$U775&gt;=DATEVALUE("9/30/20"&amp;RIGHT(BN$1,2)))),
IF(AND($T775&gt;=DATEVALUE("10/1/20"&amp;RIGHT(BM$1,2)),$U775&lt;=DATEVALUE("9/30/20"&amp;RIGHT(BN$1,2))),NETWORKDAYS($T775,$U775,Holidays!$J$3:$J$937),
IF(AND($T775&lt;DATEVALUE("10/1/20"&amp;RIGHT(BM$1,2)),$U775&lt;=DATEVALUE("9/30/20"&amp;RIGHT(BN$1,2))),NETWORKDAYS(DATEVALUE("10/1/20"&amp;RIGHT(BM$1,2)),$U775,Holidays!$J$3:$J$937),
IF($T775&lt;DATEVALUE("10/1/20"&amp;RIGHT(BM$1,2)),NETWORKDAYS(DATEVALUE("10/1/20"&amp;RIGHT(BM$1,2)),DATEVALUE("9/30/20"&amp;RIGHT(BN$1,2)),Holidays!$J$3:$J$937),
IF($T775&gt;=DATEVALUE("10/1/20"&amp;RIGHT(BM$1,2)),NETWORKDAYS($T775,DATEVALUE("9/30/20"&amp;RIGHT(BN$1,2)),Holidays!$J$3:$J$937),"")))),"")/(NETWORKDAYS($T775,$U775,Holidays!$J$3:$J$937)),0))</f>
        <v/>
      </c>
      <c r="BO775" s="87" t="str">
        <f>IF($Q775="","",IFERROR(IF(OR(AND($T775&gt;=DATEVALUE("10/1/20"&amp;RIGHT(BN$1,2)),$T775&lt;=DATEVALUE("9/30/20"&amp;RIGHT(BO$1,2))),AND($U775&gt;=DATEVALUE("10/1/20"&amp;RIGHT(BN$1,2)),$U775&lt;=DATEVALUE("9/30/20"&amp;RIGHT(BO$1,2))),AND($T775&lt;=DATEVALUE("10/1/20"&amp;RIGHT(BN$1,2)),$U775&gt;=DATEVALUE("9/30/20"&amp;RIGHT(BO$1,2)))),
IF(AND($T775&gt;=DATEVALUE("10/1/20"&amp;RIGHT(BN$1,2)),$U775&lt;=DATEVALUE("9/30/20"&amp;RIGHT(BO$1,2))),NETWORKDAYS($T775,$U775,Holidays!$J$3:$J$937),
IF(AND($T775&lt;DATEVALUE("10/1/20"&amp;RIGHT(BN$1,2)),$U775&lt;=DATEVALUE("9/30/20"&amp;RIGHT(BO$1,2))),NETWORKDAYS(DATEVALUE("10/1/20"&amp;RIGHT(BN$1,2)),$U775,Holidays!$J$3:$J$937),
IF($T775&lt;DATEVALUE("10/1/20"&amp;RIGHT(BN$1,2)),NETWORKDAYS(DATEVALUE("10/1/20"&amp;RIGHT(BN$1,2)),DATEVALUE("9/30/20"&amp;RIGHT(BO$1,2)),Holidays!$J$3:$J$937),
IF($T775&gt;=DATEVALUE("10/1/20"&amp;RIGHT(BN$1,2)),NETWORKDAYS($T775,DATEVALUE("9/30/20"&amp;RIGHT(BO$1,2)),Holidays!$J$3:$J$937),"")))),"")/(NETWORKDAYS($T775,$U775,Holidays!$J$3:$J$937)),0))</f>
        <v/>
      </c>
      <c r="BP775" s="87" t="str">
        <f>IF($Q775="","",IFERROR(IF(OR(AND($T775&gt;=DATEVALUE("10/1/20"&amp;RIGHT(BO$1,2)),$T775&lt;=DATEVALUE("9/30/20"&amp;RIGHT(BP$1,2))),AND($U775&gt;=DATEVALUE("10/1/20"&amp;RIGHT(BO$1,2)),$U775&lt;=DATEVALUE("9/30/20"&amp;RIGHT(BP$1,2))),AND($T775&lt;=DATEVALUE("10/1/20"&amp;RIGHT(BO$1,2)),$U775&gt;=DATEVALUE("9/30/20"&amp;RIGHT(BP$1,2)))),
IF(AND($T775&gt;=DATEVALUE("10/1/20"&amp;RIGHT(BO$1,2)),$U775&lt;=DATEVALUE("9/30/20"&amp;RIGHT(BP$1,2))),NETWORKDAYS($T775,$U775,Holidays!$J$3:$J$937),
IF(AND($T775&lt;DATEVALUE("10/1/20"&amp;RIGHT(BO$1,2)),$U775&lt;=DATEVALUE("9/30/20"&amp;RIGHT(BP$1,2))),NETWORKDAYS(DATEVALUE("10/1/20"&amp;RIGHT(BO$1,2)),$U775,Holidays!$J$3:$J$937),
IF($T775&lt;DATEVALUE("10/1/20"&amp;RIGHT(BO$1,2)),NETWORKDAYS(DATEVALUE("10/1/20"&amp;RIGHT(BO$1,2)),DATEVALUE("9/30/20"&amp;RIGHT(BP$1,2)),Holidays!$J$3:$J$937),
IF($T775&gt;=DATEVALUE("10/1/20"&amp;RIGHT(BO$1,2)),NETWORKDAYS($T775,DATEVALUE("9/30/20"&amp;RIGHT(BP$1,2)),Holidays!$J$3:$J$937),"")))),"")/(NETWORKDAYS($T775,$U775,Holidays!$J$3:$J$937)),0))</f>
        <v/>
      </c>
      <c r="BQ775" s="87" t="str">
        <f>IF($Q775="","",IFERROR(IF(OR(AND($T775&gt;=DATEVALUE("10/1/20"&amp;RIGHT(BP$1,2)),$T775&lt;=DATEVALUE("9/30/20"&amp;RIGHT(BQ$1,2))),AND($U775&gt;=DATEVALUE("10/1/20"&amp;RIGHT(BP$1,2)),$U775&lt;=DATEVALUE("9/30/20"&amp;RIGHT(BQ$1,2))),AND($T775&lt;=DATEVALUE("10/1/20"&amp;RIGHT(BP$1,2)),$U775&gt;=DATEVALUE("9/30/20"&amp;RIGHT(BQ$1,2)))),
IF(AND($T775&gt;=DATEVALUE("10/1/20"&amp;RIGHT(BP$1,2)),$U775&lt;=DATEVALUE("9/30/20"&amp;RIGHT(BQ$1,2))),NETWORKDAYS($T775,$U775,Holidays!$J$3:$J$937),
IF(AND($T775&lt;DATEVALUE("10/1/20"&amp;RIGHT(BP$1,2)),$U775&lt;=DATEVALUE("9/30/20"&amp;RIGHT(BQ$1,2))),NETWORKDAYS(DATEVALUE("10/1/20"&amp;RIGHT(BP$1,2)),$U775,Holidays!$J$3:$J$937),
IF($T775&lt;DATEVALUE("10/1/20"&amp;RIGHT(BP$1,2)),NETWORKDAYS(DATEVALUE("10/1/20"&amp;RIGHT(BP$1,2)),DATEVALUE("9/30/20"&amp;RIGHT(BQ$1,2)),Holidays!$J$3:$J$937),
IF($T775&gt;=DATEVALUE("10/1/20"&amp;RIGHT(BP$1,2)),NETWORKDAYS($T775,DATEVALUE("9/30/20"&amp;RIGHT(BQ$1,2)),Holidays!$J$3:$J$937),"")))),"")/(NETWORKDAYS($T775,$U775,Holidays!$J$3:$J$937)),0))</f>
        <v/>
      </c>
      <c r="BR775" s="87" t="str">
        <f>IF($Q775="","",IFERROR(IF(OR(AND($T775&gt;=DATEVALUE("10/1/20"&amp;RIGHT(BQ$1,2)),$T775&lt;=DATEVALUE("9/30/20"&amp;RIGHT(BR$1,2))),AND($U775&gt;=DATEVALUE("10/1/20"&amp;RIGHT(BQ$1,2)),$U775&lt;=DATEVALUE("9/30/20"&amp;RIGHT(BR$1,2))),AND($T775&lt;=DATEVALUE("10/1/20"&amp;RIGHT(BQ$1,2)),$U775&gt;=DATEVALUE("9/30/20"&amp;RIGHT(BR$1,2)))),
IF(AND($T775&gt;=DATEVALUE("10/1/20"&amp;RIGHT(BQ$1,2)),$U775&lt;=DATEVALUE("9/30/20"&amp;RIGHT(BR$1,2))),NETWORKDAYS($T775,$U775,Holidays!$J$3:$J$937),
IF(AND($T775&lt;DATEVALUE("10/1/20"&amp;RIGHT(BQ$1,2)),$U775&lt;=DATEVALUE("9/30/20"&amp;RIGHT(BR$1,2))),NETWORKDAYS(DATEVALUE("10/1/20"&amp;RIGHT(BQ$1,2)),$U775,Holidays!$J$3:$J$937),
IF($T775&lt;DATEVALUE("10/1/20"&amp;RIGHT(BQ$1,2)),NETWORKDAYS(DATEVALUE("10/1/20"&amp;RIGHT(BQ$1,2)),DATEVALUE("9/30/20"&amp;RIGHT(BR$1,2)),Holidays!$J$3:$J$937),
IF($T775&gt;=DATEVALUE("10/1/20"&amp;RIGHT(BQ$1,2)),NETWORKDAYS($T775,DATEVALUE("9/30/20"&amp;RIGHT(BR$1,2)),Holidays!$J$3:$J$937),"")))),"")/(NETWORKDAYS($T775,$U775,Holidays!$J$3:$J$937)),0))</f>
        <v/>
      </c>
      <c r="BS775" s="87" t="str">
        <f>IF($Q775="","",IFERROR(IF(OR(AND($T775&gt;=DATEVALUE("10/1/20"&amp;RIGHT(BR$1,2)),$T775&lt;=DATEVALUE("9/30/20"&amp;RIGHT(BS$1,2))),AND($U775&gt;=DATEVALUE("10/1/20"&amp;RIGHT(BR$1,2)),$U775&lt;=DATEVALUE("9/30/20"&amp;RIGHT(BS$1,2))),AND($T775&lt;=DATEVALUE("10/1/20"&amp;RIGHT(BR$1,2)),$U775&gt;=DATEVALUE("9/30/20"&amp;RIGHT(BS$1,2)))),
IF(AND($T775&gt;=DATEVALUE("10/1/20"&amp;RIGHT(BR$1,2)),$U775&lt;=DATEVALUE("9/30/20"&amp;RIGHT(BS$1,2))),NETWORKDAYS($T775,$U775,Holidays!$J$3:$J$937),
IF(AND($T775&lt;DATEVALUE("10/1/20"&amp;RIGHT(BR$1,2)),$U775&lt;=DATEVALUE("9/30/20"&amp;RIGHT(BS$1,2))),NETWORKDAYS(DATEVALUE("10/1/20"&amp;RIGHT(BR$1,2)),$U775,Holidays!$J$3:$J$937),
IF($T775&lt;DATEVALUE("10/1/20"&amp;RIGHT(BR$1,2)),NETWORKDAYS(DATEVALUE("10/1/20"&amp;RIGHT(BR$1,2)),DATEVALUE("9/30/20"&amp;RIGHT(BS$1,2)),Holidays!$J$3:$J$937),
IF($T775&gt;=DATEVALUE("10/1/20"&amp;RIGHT(BR$1,2)),NETWORKDAYS($T775,DATEVALUE("9/30/20"&amp;RIGHT(BS$1,2)),Holidays!$J$3:$J$937),"")))),"")/(NETWORKDAYS($T775,$U775,Holidays!$J$3:$J$937)),0))</f>
        <v/>
      </c>
      <c r="BT775" s="87" t="str">
        <f>IF($Q775="","",IFERROR(IF(OR(AND($T775&gt;=DATEVALUE("10/1/20"&amp;RIGHT(BS$1,2)),$T775&lt;=DATEVALUE("9/30/20"&amp;RIGHT(BT$1,2))),AND($U775&gt;=DATEVALUE("10/1/20"&amp;RIGHT(BS$1,2)),$U775&lt;=DATEVALUE("9/30/20"&amp;RIGHT(BT$1,2))),AND($T775&lt;=DATEVALUE("10/1/20"&amp;RIGHT(BS$1,2)),$U775&gt;=DATEVALUE("9/30/20"&amp;RIGHT(BT$1,2)))),
IF(AND($T775&gt;=DATEVALUE("10/1/20"&amp;RIGHT(BS$1,2)),$U775&lt;=DATEVALUE("9/30/20"&amp;RIGHT(BT$1,2))),NETWORKDAYS($T775,$U775,Holidays!$J$3:$J$937),
IF(AND($T775&lt;DATEVALUE("10/1/20"&amp;RIGHT(BS$1,2)),$U775&lt;=DATEVALUE("9/30/20"&amp;RIGHT(BT$1,2))),NETWORKDAYS(DATEVALUE("10/1/20"&amp;RIGHT(BS$1,2)),$U775,Holidays!$J$3:$J$937),
IF($T775&lt;DATEVALUE("10/1/20"&amp;RIGHT(BS$1,2)),NETWORKDAYS(DATEVALUE("10/1/20"&amp;RIGHT(BS$1,2)),DATEVALUE("9/30/20"&amp;RIGHT(BT$1,2)),Holidays!$J$3:$J$937),
IF($T775&gt;=DATEVALUE("10/1/20"&amp;RIGHT(BS$1,2)),NETWORKDAYS($T775,DATEVALUE("9/30/20"&amp;RIGHT(BT$1,2)),Holidays!$J$3:$J$937),"")))),"")/(NETWORKDAYS($T775,$U775,Holidays!$J$3:$J$937)),0))</f>
        <v/>
      </c>
      <c r="BU775" s="87" t="str">
        <f>IF($Q775="","",IFERROR(IF(OR(AND($T775&gt;=DATEVALUE("10/1/20"&amp;RIGHT(BT$1,2)),$T775&lt;=DATEVALUE("9/30/20"&amp;RIGHT(BU$1,2))),AND($U775&gt;=DATEVALUE("10/1/20"&amp;RIGHT(BT$1,2)),$U775&lt;=DATEVALUE("9/30/20"&amp;RIGHT(BU$1,2))),AND($T775&lt;=DATEVALUE("10/1/20"&amp;RIGHT(BT$1,2)),$U775&gt;=DATEVALUE("9/30/20"&amp;RIGHT(BU$1,2)))),
IF(AND($T775&gt;=DATEVALUE("10/1/20"&amp;RIGHT(BT$1,2)),$U775&lt;=DATEVALUE("9/30/20"&amp;RIGHT(BU$1,2))),NETWORKDAYS($T775,$U775,Holidays!$J$3:$J$937),
IF(AND($T775&lt;DATEVALUE("10/1/20"&amp;RIGHT(BT$1,2)),$U775&lt;=DATEVALUE("9/30/20"&amp;RIGHT(BU$1,2))),NETWORKDAYS(DATEVALUE("10/1/20"&amp;RIGHT(BT$1,2)),$U775,Holidays!$J$3:$J$937),
IF($T775&lt;DATEVALUE("10/1/20"&amp;RIGHT(BT$1,2)),NETWORKDAYS(DATEVALUE("10/1/20"&amp;RIGHT(BT$1,2)),DATEVALUE("9/30/20"&amp;RIGHT(BU$1,2)),Holidays!$J$3:$J$937),
IF($T775&gt;=DATEVALUE("10/1/20"&amp;RIGHT(BT$1,2)),NETWORKDAYS($T775,DATEVALUE("9/30/20"&amp;RIGHT(BU$1,2)),Holidays!$J$3:$J$937),"")))),"")/(NETWORKDAYS($T775,$U775,Holidays!$J$3:$J$937)),0))</f>
        <v/>
      </c>
      <c r="BV775" s="87" t="str">
        <f>IF($Q775="","",IFERROR(IF(OR(AND($T775&gt;=DATEVALUE("10/1/20"&amp;RIGHT(BU$1,2)),$T775&lt;=DATEVALUE("9/30/20"&amp;RIGHT(BV$1,2))),AND($U775&gt;=DATEVALUE("10/1/20"&amp;RIGHT(BU$1,2)),$U775&lt;=DATEVALUE("9/30/20"&amp;RIGHT(BV$1,2))),AND($T775&lt;=DATEVALUE("10/1/20"&amp;RIGHT(BU$1,2)),$U775&gt;=DATEVALUE("9/30/20"&amp;RIGHT(BV$1,2)))),
IF(AND($T775&gt;=DATEVALUE("10/1/20"&amp;RIGHT(BU$1,2)),$U775&lt;=DATEVALUE("9/30/20"&amp;RIGHT(BV$1,2))),NETWORKDAYS($T775,$U775,Holidays!$J$3:$J$937),
IF(AND($T775&lt;DATEVALUE("10/1/20"&amp;RIGHT(BU$1,2)),$U775&lt;=DATEVALUE("9/30/20"&amp;RIGHT(BV$1,2))),NETWORKDAYS(DATEVALUE("10/1/20"&amp;RIGHT(BU$1,2)),$U775,Holidays!$J$3:$J$937),
IF($T775&lt;DATEVALUE("10/1/20"&amp;RIGHT(BU$1,2)),NETWORKDAYS(DATEVALUE("10/1/20"&amp;RIGHT(BU$1,2)),DATEVALUE("9/30/20"&amp;RIGHT(BV$1,2)),Holidays!$J$3:$J$937),
IF($T775&gt;=DATEVALUE("10/1/20"&amp;RIGHT(BU$1,2)),NETWORKDAYS($T775,DATEVALUE("9/30/20"&amp;RIGHT(BV$1,2)),Holidays!$J$3:$J$937),"")))),"")/(NETWORKDAYS($T775,$U775,Holidays!$J$3:$J$937)),0))</f>
        <v/>
      </c>
      <c r="BW775" s="87" t="str">
        <f>IF($Q775="","",IFERROR(IF(OR(AND($T775&gt;=DATEVALUE("10/1/20"&amp;RIGHT(BV$1,2)),$T775&lt;=DATEVALUE("9/30/20"&amp;RIGHT(BW$1,2))),AND($U775&gt;=DATEVALUE("10/1/20"&amp;RIGHT(BV$1,2)),$U775&lt;=DATEVALUE("9/30/20"&amp;RIGHT(BW$1,2))),AND($T775&lt;=DATEVALUE("10/1/20"&amp;RIGHT(BV$1,2)),$U775&gt;=DATEVALUE("9/30/20"&amp;RIGHT(BW$1,2)))),
IF(AND($T775&gt;=DATEVALUE("10/1/20"&amp;RIGHT(BV$1,2)),$U775&lt;=DATEVALUE("9/30/20"&amp;RIGHT(BW$1,2))),NETWORKDAYS($T775,$U775,Holidays!$J$3:$J$937),
IF(AND($T775&lt;DATEVALUE("10/1/20"&amp;RIGHT(BV$1,2)),$U775&lt;=DATEVALUE("9/30/20"&amp;RIGHT(BW$1,2))),NETWORKDAYS(DATEVALUE("10/1/20"&amp;RIGHT(BV$1,2)),$U775,Holidays!$J$3:$J$937),
IF($T775&lt;DATEVALUE("10/1/20"&amp;RIGHT(BV$1,2)),NETWORKDAYS(DATEVALUE("10/1/20"&amp;RIGHT(BV$1,2)),DATEVALUE("9/30/20"&amp;RIGHT(BW$1,2)),Holidays!$J$3:$J$937),
IF($T775&gt;=DATEVALUE("10/1/20"&amp;RIGHT(BV$1,2)),NETWORKDAYS($T775,DATEVALUE("9/30/20"&amp;RIGHT(BW$1,2)),Holidays!$J$3:$J$937),"")))),"")/(NETWORKDAYS($T775,$U775,Holidays!$J$3:$J$937)),0))</f>
        <v/>
      </c>
      <c r="BX775" s="87" t="str">
        <f>IF($Q775="","",IFERROR(IF(OR(AND($T775&gt;=DATEVALUE("10/1/20"&amp;RIGHT(BW$1,2)),$T775&lt;=DATEVALUE("9/30/20"&amp;RIGHT(BX$1,2))),AND($U775&gt;=DATEVALUE("10/1/20"&amp;RIGHT(BW$1,2)),$U775&lt;=DATEVALUE("9/30/20"&amp;RIGHT(BX$1,2))),AND($T775&lt;=DATEVALUE("10/1/20"&amp;RIGHT(BW$1,2)),$U775&gt;=DATEVALUE("9/30/20"&amp;RIGHT(BX$1,2)))),
IF(AND($T775&gt;=DATEVALUE("10/1/20"&amp;RIGHT(BW$1,2)),$U775&lt;=DATEVALUE("9/30/20"&amp;RIGHT(BX$1,2))),NETWORKDAYS($T775,$U775,Holidays!$J$3:$J$937),
IF(AND($T775&lt;DATEVALUE("10/1/20"&amp;RIGHT(BW$1,2)),$U775&lt;=DATEVALUE("9/30/20"&amp;RIGHT(BX$1,2))),NETWORKDAYS(DATEVALUE("10/1/20"&amp;RIGHT(BW$1,2)),$U775,Holidays!$J$3:$J$937),
IF($T775&lt;DATEVALUE("10/1/20"&amp;RIGHT(BW$1,2)),NETWORKDAYS(DATEVALUE("10/1/20"&amp;RIGHT(BW$1,2)),DATEVALUE("9/30/20"&amp;RIGHT(BX$1,2)),Holidays!$J$3:$J$937),
IF($T775&gt;=DATEVALUE("10/1/20"&amp;RIGHT(BW$1,2)),NETWORKDAYS($T775,DATEVALUE("9/30/20"&amp;RIGHT(BX$1,2)),Holidays!$J$3:$J$937),"")))),"")/(NETWORKDAYS($T775,$U775,Holidays!$J$3:$J$937)),0))</f>
        <v/>
      </c>
      <c r="BY775" s="87" t="str">
        <f>IF($Q775="","",IFERROR(IF(OR(AND($T775&gt;=DATEVALUE("10/1/20"&amp;RIGHT(BX$1,2)),$T775&lt;=DATEVALUE("9/30/20"&amp;RIGHT(BY$1,2))),AND($U775&gt;=DATEVALUE("10/1/20"&amp;RIGHT(BX$1,2)),$U775&lt;=DATEVALUE("9/30/20"&amp;RIGHT(BY$1,2))),AND($T775&lt;=DATEVALUE("10/1/20"&amp;RIGHT(BX$1,2)),$U775&gt;=DATEVALUE("9/30/20"&amp;RIGHT(BY$1,2)))),
IF(AND($T775&gt;=DATEVALUE("10/1/20"&amp;RIGHT(BX$1,2)),$U775&lt;=DATEVALUE("9/30/20"&amp;RIGHT(BY$1,2))),NETWORKDAYS($T775,$U775,Holidays!$J$3:$J$937),
IF(AND($T775&lt;DATEVALUE("10/1/20"&amp;RIGHT(BX$1,2)),$U775&lt;=DATEVALUE("9/30/20"&amp;RIGHT(BY$1,2))),NETWORKDAYS(DATEVALUE("10/1/20"&amp;RIGHT(BX$1,2)),$U775,Holidays!$J$3:$J$937),
IF($T775&lt;DATEVALUE("10/1/20"&amp;RIGHT(BX$1,2)),NETWORKDAYS(DATEVALUE("10/1/20"&amp;RIGHT(BX$1,2)),DATEVALUE("9/30/20"&amp;RIGHT(BY$1,2)),Holidays!$J$3:$J$937),
IF($T775&gt;=DATEVALUE("10/1/20"&amp;RIGHT(BX$1,2)),NETWORKDAYS($T775,DATEVALUE("9/30/20"&amp;RIGHT(BY$1,2)),Holidays!$J$3:$J$937),"")))),"")/(NETWORKDAYS($T775,$U775,Holidays!$J$3:$J$937)),0))</f>
        <v/>
      </c>
      <c r="BZ775" s="87" t="str">
        <f>IF($Q775="","",IFERROR(IF(OR(AND($T775&gt;=DATEVALUE("10/1/20"&amp;RIGHT(BY$1,2)),$T775&lt;=DATEVALUE("9/30/20"&amp;RIGHT(BZ$1,2))),AND($U775&gt;=DATEVALUE("10/1/20"&amp;RIGHT(BY$1,2)),$U775&lt;=DATEVALUE("9/30/20"&amp;RIGHT(BZ$1,2))),AND($T775&lt;=DATEVALUE("10/1/20"&amp;RIGHT(BY$1,2)),$U775&gt;=DATEVALUE("9/30/20"&amp;RIGHT(BZ$1,2)))),
IF(AND($T775&gt;=DATEVALUE("10/1/20"&amp;RIGHT(BY$1,2)),$U775&lt;=DATEVALUE("9/30/20"&amp;RIGHT(BZ$1,2))),NETWORKDAYS($T775,$U775,Holidays!$J$3:$J$937),
IF(AND($T775&lt;DATEVALUE("10/1/20"&amp;RIGHT(BY$1,2)),$U775&lt;=DATEVALUE("9/30/20"&amp;RIGHT(BZ$1,2))),NETWORKDAYS(DATEVALUE("10/1/20"&amp;RIGHT(BY$1,2)),$U775,Holidays!$J$3:$J$937),
IF($T775&lt;DATEVALUE("10/1/20"&amp;RIGHT(BY$1,2)),NETWORKDAYS(DATEVALUE("10/1/20"&amp;RIGHT(BY$1,2)),DATEVALUE("9/30/20"&amp;RIGHT(BZ$1,2)),Holidays!$J$3:$J$937),
IF($T775&gt;=DATEVALUE("10/1/20"&amp;RIGHT(BY$1,2)),NETWORKDAYS($T775,DATEVALUE("9/30/20"&amp;RIGHT(BZ$1,2)),Holidays!$J$3:$J$937),"")))),"")/(NETWORKDAYS($T775,$U775,Holidays!$J$3:$J$937)),0))</f>
        <v/>
      </c>
      <c r="CA775" s="87" t="str">
        <f>IF($Q775="","",IFERROR(IF(OR(AND($T775&gt;=DATEVALUE("10/1/20"&amp;RIGHT(BZ$1,2)),$T775&lt;=DATEVALUE("9/30/20"&amp;RIGHT(CA$1,2))),AND($U775&gt;=DATEVALUE("10/1/20"&amp;RIGHT(BZ$1,2)),$U775&lt;=DATEVALUE("9/30/20"&amp;RIGHT(CA$1,2))),AND($T775&lt;=DATEVALUE("10/1/20"&amp;RIGHT(BZ$1,2)),$U775&gt;=DATEVALUE("9/30/20"&amp;RIGHT(CA$1,2)))),
IF(AND($T775&gt;=DATEVALUE("10/1/20"&amp;RIGHT(BZ$1,2)),$U775&lt;=DATEVALUE("9/30/20"&amp;RIGHT(CA$1,2))),NETWORKDAYS($T775,$U775,Holidays!$J$3:$J$937),
IF(AND($T775&lt;DATEVALUE("10/1/20"&amp;RIGHT(BZ$1,2)),$U775&lt;=DATEVALUE("9/30/20"&amp;RIGHT(CA$1,2))),NETWORKDAYS(DATEVALUE("10/1/20"&amp;RIGHT(BZ$1,2)),$U775,Holidays!$J$3:$J$937),
IF($T775&lt;DATEVALUE("10/1/20"&amp;RIGHT(BZ$1,2)),NETWORKDAYS(DATEVALUE("10/1/20"&amp;RIGHT(BZ$1,2)),DATEVALUE("9/30/20"&amp;RIGHT(CA$1,2)),Holidays!$J$3:$J$937),
IF($T775&gt;=DATEVALUE("10/1/20"&amp;RIGHT(BZ$1,2)),NETWORKDAYS($T775,DATEVALUE("9/30/20"&amp;RIGHT(CA$1,2)),Holidays!$J$3:$J$937),"")))),"")/(NETWORKDAYS($T775,$U775,Holidays!$J$3:$J$937)),0))</f>
        <v/>
      </c>
      <c r="CB775" s="87" t="str">
        <f>IF($Q775="","",IFERROR(IF(OR(AND($T775&gt;=DATEVALUE("10/1/20"&amp;RIGHT(CA$1,2)),$T775&lt;=DATEVALUE("9/30/20"&amp;RIGHT(CB$1,2))),AND($U775&gt;=DATEVALUE("10/1/20"&amp;RIGHT(CA$1,2)),$U775&lt;=DATEVALUE("9/30/20"&amp;RIGHT(CB$1,2))),AND($T775&lt;=DATEVALUE("10/1/20"&amp;RIGHT(CA$1,2)),$U775&gt;=DATEVALUE("9/30/20"&amp;RIGHT(CB$1,2)))),
IF(AND($T775&gt;=DATEVALUE("10/1/20"&amp;RIGHT(CA$1,2)),$U775&lt;=DATEVALUE("9/30/20"&amp;RIGHT(CB$1,2))),NETWORKDAYS($T775,$U775,Holidays!$J$3:$J$937),
IF(AND($T775&lt;DATEVALUE("10/1/20"&amp;RIGHT(CA$1,2)),$U775&lt;=DATEVALUE("9/30/20"&amp;RIGHT(CB$1,2))),NETWORKDAYS(DATEVALUE("10/1/20"&amp;RIGHT(CA$1,2)),$U775,Holidays!$J$3:$J$937),
IF($T775&lt;DATEVALUE("10/1/20"&amp;RIGHT(CA$1,2)),NETWORKDAYS(DATEVALUE("10/1/20"&amp;RIGHT(CA$1,2)),DATEVALUE("9/30/20"&amp;RIGHT(CB$1,2)),Holidays!$J$3:$J$937),
IF($T775&gt;=DATEVALUE("10/1/20"&amp;RIGHT(CA$1,2)),NETWORKDAYS($T775,DATEVALUE("9/30/20"&amp;RIGHT(CB$1,2)),Holidays!$J$3:$J$937),"")))),"")/(NETWORKDAYS($T775,$U775,Holidays!$J$3:$J$937)),0))</f>
        <v/>
      </c>
    </row>
    <row r="776" spans="1:80">
      <c r="A776" s="97"/>
      <c r="B776" s="98" t="str">
        <f ca="1">IF(NOT($A776=""),OFFSET('WBS Reference &amp; User Procedure'!$A$1,MATCH($A776,'WBS Reference &amp; User Procedure'!$A:$A,0)-1,1),"")</f>
        <v/>
      </c>
      <c r="D776" s="97"/>
      <c r="T776" s="104" t="str">
        <f>IF(NOT(Q776=""),IF(NOT($S776=""),$S776,#REF!),"")</f>
        <v/>
      </c>
      <c r="U776" s="104" t="str">
        <f>IF(NOT(Q776=""),WORKDAY(T776,Q776,Holidays!$J$3:$J$937),"")</f>
        <v/>
      </c>
      <c r="V776" s="104"/>
      <c r="W776" s="104"/>
      <c r="X776" s="101" t="str">
        <f t="shared" si="167"/>
        <v/>
      </c>
      <c r="AL776" s="87" t="str">
        <f t="shared" ca="1" si="164"/>
        <v/>
      </c>
      <c r="AN776" s="87" t="str">
        <f t="shared" ref="AN776:AW785" ca="1" si="174">IF($Q776="","",IFERROR(OFFSET(INDIRECT("'"&amp;KEY_RESOURCE_STRUCTURE_TAB&amp;"'!"&amp;KEY_RATE_SET_INDEX&amp;""),$AL776-1,COLUMN()-34),0))</f>
        <v/>
      </c>
      <c r="AO776" s="87" t="str">
        <f t="shared" ca="1" si="174"/>
        <v/>
      </c>
      <c r="AP776" s="87" t="str">
        <f t="shared" ca="1" si="174"/>
        <v/>
      </c>
      <c r="AQ776" s="87" t="str">
        <f t="shared" ca="1" si="174"/>
        <v/>
      </c>
      <c r="AR776" s="87" t="str">
        <f t="shared" ca="1" si="174"/>
        <v/>
      </c>
      <c r="AS776" s="87" t="str">
        <f t="shared" ca="1" si="174"/>
        <v/>
      </c>
      <c r="AT776" s="87" t="str">
        <f t="shared" ca="1" si="174"/>
        <v/>
      </c>
      <c r="AU776" s="87" t="str">
        <f t="shared" ca="1" si="174"/>
        <v/>
      </c>
      <c r="AV776" s="87" t="str">
        <f t="shared" ca="1" si="174"/>
        <v/>
      </c>
      <c r="AW776" s="87" t="str">
        <f t="shared" ca="1" si="174"/>
        <v/>
      </c>
      <c r="AX776" s="87" t="str">
        <f t="shared" ref="AX776:BG785" ca="1" si="175">IF($Q776="","",IFERROR(OFFSET(INDIRECT("'"&amp;KEY_RESOURCE_STRUCTURE_TAB&amp;"'!"&amp;KEY_RATE_SET_INDEX&amp;""),$AL776-1,COLUMN()-34),0))</f>
        <v/>
      </c>
      <c r="AY776" s="87" t="str">
        <f t="shared" ca="1" si="175"/>
        <v/>
      </c>
      <c r="AZ776" s="87" t="str">
        <f t="shared" ca="1" si="175"/>
        <v/>
      </c>
      <c r="BA776" s="87" t="str">
        <f t="shared" ca="1" si="175"/>
        <v/>
      </c>
      <c r="BB776" s="87" t="str">
        <f t="shared" ca="1" si="175"/>
        <v/>
      </c>
      <c r="BC776" s="87" t="str">
        <f t="shared" ca="1" si="175"/>
        <v/>
      </c>
      <c r="BD776" s="87" t="str">
        <f t="shared" ca="1" si="175"/>
        <v/>
      </c>
      <c r="BE776" s="87" t="str">
        <f t="shared" ca="1" si="175"/>
        <v/>
      </c>
      <c r="BF776" s="87" t="str">
        <f t="shared" ca="1" si="175"/>
        <v/>
      </c>
      <c r="BG776" s="87" t="str">
        <f t="shared" ca="1" si="175"/>
        <v/>
      </c>
      <c r="BI776" s="87" t="str">
        <f>IF($Q776="","",IFERROR(IF(OR(AND($T776&gt;=DATEVALUE("10/1/20"&amp;RIGHT(BH$1,2)),$T776&lt;=DATEVALUE("9/30/20"&amp;RIGHT(BI$1,2))),AND($U776&gt;=DATEVALUE("10/1/20"&amp;RIGHT(BH$1,2)),$U776&lt;=DATEVALUE("9/30/20"&amp;RIGHT(BI$1,2))),AND($T776&lt;=DATEVALUE("10/1/20"&amp;RIGHT(BH$1,2)),$U776&gt;=DATEVALUE("9/30/20"&amp;RIGHT(BI$1,2)))),
IF(AND($T776&gt;=DATEVALUE("10/1/20"&amp;RIGHT(BH$1,2)),$U776&lt;=DATEVALUE("9/30/20"&amp;RIGHT(BI$1,2))),NETWORKDAYS($T776,$U776,Holidays!$J$3:$J$937),
IF(AND($T776&lt;DATEVALUE("10/1/20"&amp;RIGHT(BH$1,2)),$U776&lt;=DATEVALUE("9/30/20"&amp;RIGHT(BI$1,2))),NETWORKDAYS(DATEVALUE("10/1/20"&amp;RIGHT(BH$1,2)),$U776,Holidays!$J$3:$J$937),
IF($T776&lt;DATEVALUE("10/1/20"&amp;RIGHT(BH$1,2)),NETWORKDAYS(DATEVALUE("10/1/20"&amp;RIGHT(BH$1,2)),DATEVALUE("9/30/20"&amp;RIGHT(BI$1,2)),Holidays!$J$3:$J$937),
IF($T776&gt;=DATEVALUE("10/1/20"&amp;RIGHT(BH$1,2)),NETWORKDAYS($T776,DATEVALUE("9/30/20"&amp;RIGHT(BI$1,2)),Holidays!$J$3:$J$937),"")))),"")/(NETWORKDAYS($T776,$U776,Holidays!$J$3:$J$937)),0))</f>
        <v/>
      </c>
      <c r="BJ776" s="87" t="str">
        <f>IF($Q776="","",IFERROR(IF(OR(AND($T776&gt;=DATEVALUE("10/1/20"&amp;RIGHT(BI$1,2)),$T776&lt;=DATEVALUE("9/30/20"&amp;RIGHT(BJ$1,2))),AND($U776&gt;=DATEVALUE("10/1/20"&amp;RIGHT(BI$1,2)),$U776&lt;=DATEVALUE("9/30/20"&amp;RIGHT(BJ$1,2))),AND($T776&lt;=DATEVALUE("10/1/20"&amp;RIGHT(BI$1,2)),$U776&gt;=DATEVALUE("9/30/20"&amp;RIGHT(BJ$1,2)))),
IF(AND($T776&gt;=DATEVALUE("10/1/20"&amp;RIGHT(BI$1,2)),$U776&lt;=DATEVALUE("9/30/20"&amp;RIGHT(BJ$1,2))),NETWORKDAYS($T776,$U776,Holidays!$J$3:$J$937),
IF(AND($T776&lt;DATEVALUE("10/1/20"&amp;RIGHT(BI$1,2)),$U776&lt;=DATEVALUE("9/30/20"&amp;RIGHT(BJ$1,2))),NETWORKDAYS(DATEVALUE("10/1/20"&amp;RIGHT(BI$1,2)),$U776,Holidays!$J$3:$J$937),
IF($T776&lt;DATEVALUE("10/1/20"&amp;RIGHT(BI$1,2)),NETWORKDAYS(DATEVALUE("10/1/20"&amp;RIGHT(BI$1,2)),DATEVALUE("9/30/20"&amp;RIGHT(BJ$1,2)),Holidays!$J$3:$J$937),
IF($T776&gt;=DATEVALUE("10/1/20"&amp;RIGHT(BI$1,2)),NETWORKDAYS($T776,DATEVALUE("9/30/20"&amp;RIGHT(BJ$1,2)),Holidays!$J$3:$J$937),"")))),"")/(NETWORKDAYS($T776,$U776,Holidays!$J$3:$J$937)),0))</f>
        <v/>
      </c>
      <c r="BK776" s="87" t="str">
        <f>IF($Q776="","",IFERROR(IF(OR(AND($T776&gt;=DATEVALUE("10/1/20"&amp;RIGHT(BJ$1,2)),$T776&lt;=DATEVALUE("9/30/20"&amp;RIGHT(BK$1,2))),AND($U776&gt;=DATEVALUE("10/1/20"&amp;RIGHT(BJ$1,2)),$U776&lt;=DATEVALUE("9/30/20"&amp;RIGHT(BK$1,2))),AND($T776&lt;=DATEVALUE("10/1/20"&amp;RIGHT(BJ$1,2)),$U776&gt;=DATEVALUE("9/30/20"&amp;RIGHT(BK$1,2)))),
IF(AND($T776&gt;=DATEVALUE("10/1/20"&amp;RIGHT(BJ$1,2)),$U776&lt;=DATEVALUE("9/30/20"&amp;RIGHT(BK$1,2))),NETWORKDAYS($T776,$U776,Holidays!$J$3:$J$937),
IF(AND($T776&lt;DATEVALUE("10/1/20"&amp;RIGHT(BJ$1,2)),$U776&lt;=DATEVALUE("9/30/20"&amp;RIGHT(BK$1,2))),NETWORKDAYS(DATEVALUE("10/1/20"&amp;RIGHT(BJ$1,2)),$U776,Holidays!$J$3:$J$937),
IF($T776&lt;DATEVALUE("10/1/20"&amp;RIGHT(BJ$1,2)),NETWORKDAYS(DATEVALUE("10/1/20"&amp;RIGHT(BJ$1,2)),DATEVALUE("9/30/20"&amp;RIGHT(BK$1,2)),Holidays!$J$3:$J$937),
IF($T776&gt;=DATEVALUE("10/1/20"&amp;RIGHT(BJ$1,2)),NETWORKDAYS($T776,DATEVALUE("9/30/20"&amp;RIGHT(BK$1,2)),Holidays!$J$3:$J$937),"")))),"")/(NETWORKDAYS($T776,$U776,Holidays!$J$3:$J$937)),0))</f>
        <v/>
      </c>
      <c r="BL776" s="87" t="str">
        <f>IF($Q776="","",IFERROR(IF(OR(AND($T776&gt;=DATEVALUE("10/1/20"&amp;RIGHT(BK$1,2)),$T776&lt;=DATEVALUE("9/30/20"&amp;RIGHT(BL$1,2))),AND($U776&gt;=DATEVALUE("10/1/20"&amp;RIGHT(BK$1,2)),$U776&lt;=DATEVALUE("9/30/20"&amp;RIGHT(BL$1,2))),AND($T776&lt;=DATEVALUE("10/1/20"&amp;RIGHT(BK$1,2)),$U776&gt;=DATEVALUE("9/30/20"&amp;RIGHT(BL$1,2)))),
IF(AND($T776&gt;=DATEVALUE("10/1/20"&amp;RIGHT(BK$1,2)),$U776&lt;=DATEVALUE("9/30/20"&amp;RIGHT(BL$1,2))),NETWORKDAYS($T776,$U776,Holidays!$J$3:$J$937),
IF(AND($T776&lt;DATEVALUE("10/1/20"&amp;RIGHT(BK$1,2)),$U776&lt;=DATEVALUE("9/30/20"&amp;RIGHT(BL$1,2))),NETWORKDAYS(DATEVALUE("10/1/20"&amp;RIGHT(BK$1,2)),$U776,Holidays!$J$3:$J$937),
IF($T776&lt;DATEVALUE("10/1/20"&amp;RIGHT(BK$1,2)),NETWORKDAYS(DATEVALUE("10/1/20"&amp;RIGHT(BK$1,2)),DATEVALUE("9/30/20"&amp;RIGHT(BL$1,2)),Holidays!$J$3:$J$937),
IF($T776&gt;=DATEVALUE("10/1/20"&amp;RIGHT(BK$1,2)),NETWORKDAYS($T776,DATEVALUE("9/30/20"&amp;RIGHT(BL$1,2)),Holidays!$J$3:$J$937),"")))),"")/(NETWORKDAYS($T776,$U776,Holidays!$J$3:$J$937)),0))</f>
        <v/>
      </c>
      <c r="BM776" s="87" t="str">
        <f>IF($Q776="","",IFERROR(IF(OR(AND($T776&gt;=DATEVALUE("10/1/20"&amp;RIGHT(BL$1,2)),$T776&lt;=DATEVALUE("9/30/20"&amp;RIGHT(BM$1,2))),AND($U776&gt;=DATEVALUE("10/1/20"&amp;RIGHT(BL$1,2)),$U776&lt;=DATEVALUE("9/30/20"&amp;RIGHT(BM$1,2))),AND($T776&lt;=DATEVALUE("10/1/20"&amp;RIGHT(BL$1,2)),$U776&gt;=DATEVALUE("9/30/20"&amp;RIGHT(BM$1,2)))),
IF(AND($T776&gt;=DATEVALUE("10/1/20"&amp;RIGHT(BL$1,2)),$U776&lt;=DATEVALUE("9/30/20"&amp;RIGHT(BM$1,2))),NETWORKDAYS($T776,$U776,Holidays!$J$3:$J$937),
IF(AND($T776&lt;DATEVALUE("10/1/20"&amp;RIGHT(BL$1,2)),$U776&lt;=DATEVALUE("9/30/20"&amp;RIGHT(BM$1,2))),NETWORKDAYS(DATEVALUE("10/1/20"&amp;RIGHT(BL$1,2)),$U776,Holidays!$J$3:$J$937),
IF($T776&lt;DATEVALUE("10/1/20"&amp;RIGHT(BL$1,2)),NETWORKDAYS(DATEVALUE("10/1/20"&amp;RIGHT(BL$1,2)),DATEVALUE("9/30/20"&amp;RIGHT(BM$1,2)),Holidays!$J$3:$J$937),
IF($T776&gt;=DATEVALUE("10/1/20"&amp;RIGHT(BL$1,2)),NETWORKDAYS($T776,DATEVALUE("9/30/20"&amp;RIGHT(BM$1,2)),Holidays!$J$3:$J$937),"")))),"")/(NETWORKDAYS($T776,$U776,Holidays!$J$3:$J$937)),0))</f>
        <v/>
      </c>
      <c r="BN776" s="87" t="str">
        <f>IF($Q776="","",IFERROR(IF(OR(AND($T776&gt;=DATEVALUE("10/1/20"&amp;RIGHT(BM$1,2)),$T776&lt;=DATEVALUE("9/30/20"&amp;RIGHT(BN$1,2))),AND($U776&gt;=DATEVALUE("10/1/20"&amp;RIGHT(BM$1,2)),$U776&lt;=DATEVALUE("9/30/20"&amp;RIGHT(BN$1,2))),AND($T776&lt;=DATEVALUE("10/1/20"&amp;RIGHT(BM$1,2)),$U776&gt;=DATEVALUE("9/30/20"&amp;RIGHT(BN$1,2)))),
IF(AND($T776&gt;=DATEVALUE("10/1/20"&amp;RIGHT(BM$1,2)),$U776&lt;=DATEVALUE("9/30/20"&amp;RIGHT(BN$1,2))),NETWORKDAYS($T776,$U776,Holidays!$J$3:$J$937),
IF(AND($T776&lt;DATEVALUE("10/1/20"&amp;RIGHT(BM$1,2)),$U776&lt;=DATEVALUE("9/30/20"&amp;RIGHT(BN$1,2))),NETWORKDAYS(DATEVALUE("10/1/20"&amp;RIGHT(BM$1,2)),$U776,Holidays!$J$3:$J$937),
IF($T776&lt;DATEVALUE("10/1/20"&amp;RIGHT(BM$1,2)),NETWORKDAYS(DATEVALUE("10/1/20"&amp;RIGHT(BM$1,2)),DATEVALUE("9/30/20"&amp;RIGHT(BN$1,2)),Holidays!$J$3:$J$937),
IF($T776&gt;=DATEVALUE("10/1/20"&amp;RIGHT(BM$1,2)),NETWORKDAYS($T776,DATEVALUE("9/30/20"&amp;RIGHT(BN$1,2)),Holidays!$J$3:$J$937),"")))),"")/(NETWORKDAYS($T776,$U776,Holidays!$J$3:$J$937)),0))</f>
        <v/>
      </c>
      <c r="BO776" s="87" t="str">
        <f>IF($Q776="","",IFERROR(IF(OR(AND($T776&gt;=DATEVALUE("10/1/20"&amp;RIGHT(BN$1,2)),$T776&lt;=DATEVALUE("9/30/20"&amp;RIGHT(BO$1,2))),AND($U776&gt;=DATEVALUE("10/1/20"&amp;RIGHT(BN$1,2)),$U776&lt;=DATEVALUE("9/30/20"&amp;RIGHT(BO$1,2))),AND($T776&lt;=DATEVALUE("10/1/20"&amp;RIGHT(BN$1,2)),$U776&gt;=DATEVALUE("9/30/20"&amp;RIGHT(BO$1,2)))),
IF(AND($T776&gt;=DATEVALUE("10/1/20"&amp;RIGHT(BN$1,2)),$U776&lt;=DATEVALUE("9/30/20"&amp;RIGHT(BO$1,2))),NETWORKDAYS($T776,$U776,Holidays!$J$3:$J$937),
IF(AND($T776&lt;DATEVALUE("10/1/20"&amp;RIGHT(BN$1,2)),$U776&lt;=DATEVALUE("9/30/20"&amp;RIGHT(BO$1,2))),NETWORKDAYS(DATEVALUE("10/1/20"&amp;RIGHT(BN$1,2)),$U776,Holidays!$J$3:$J$937),
IF($T776&lt;DATEVALUE("10/1/20"&amp;RIGHT(BN$1,2)),NETWORKDAYS(DATEVALUE("10/1/20"&amp;RIGHT(BN$1,2)),DATEVALUE("9/30/20"&amp;RIGHT(BO$1,2)),Holidays!$J$3:$J$937),
IF($T776&gt;=DATEVALUE("10/1/20"&amp;RIGHT(BN$1,2)),NETWORKDAYS($T776,DATEVALUE("9/30/20"&amp;RIGHT(BO$1,2)),Holidays!$J$3:$J$937),"")))),"")/(NETWORKDAYS($T776,$U776,Holidays!$J$3:$J$937)),0))</f>
        <v/>
      </c>
      <c r="BP776" s="87" t="str">
        <f>IF($Q776="","",IFERROR(IF(OR(AND($T776&gt;=DATEVALUE("10/1/20"&amp;RIGHT(BO$1,2)),$T776&lt;=DATEVALUE("9/30/20"&amp;RIGHT(BP$1,2))),AND($U776&gt;=DATEVALUE("10/1/20"&amp;RIGHT(BO$1,2)),$U776&lt;=DATEVALUE("9/30/20"&amp;RIGHT(BP$1,2))),AND($T776&lt;=DATEVALUE("10/1/20"&amp;RIGHT(BO$1,2)),$U776&gt;=DATEVALUE("9/30/20"&amp;RIGHT(BP$1,2)))),
IF(AND($T776&gt;=DATEVALUE("10/1/20"&amp;RIGHT(BO$1,2)),$U776&lt;=DATEVALUE("9/30/20"&amp;RIGHT(BP$1,2))),NETWORKDAYS($T776,$U776,Holidays!$J$3:$J$937),
IF(AND($T776&lt;DATEVALUE("10/1/20"&amp;RIGHT(BO$1,2)),$U776&lt;=DATEVALUE("9/30/20"&amp;RIGHT(BP$1,2))),NETWORKDAYS(DATEVALUE("10/1/20"&amp;RIGHT(BO$1,2)),$U776,Holidays!$J$3:$J$937),
IF($T776&lt;DATEVALUE("10/1/20"&amp;RIGHT(BO$1,2)),NETWORKDAYS(DATEVALUE("10/1/20"&amp;RIGHT(BO$1,2)),DATEVALUE("9/30/20"&amp;RIGHT(BP$1,2)),Holidays!$J$3:$J$937),
IF($T776&gt;=DATEVALUE("10/1/20"&amp;RIGHT(BO$1,2)),NETWORKDAYS($T776,DATEVALUE("9/30/20"&amp;RIGHT(BP$1,2)),Holidays!$J$3:$J$937),"")))),"")/(NETWORKDAYS($T776,$U776,Holidays!$J$3:$J$937)),0))</f>
        <v/>
      </c>
      <c r="BQ776" s="87" t="str">
        <f>IF($Q776="","",IFERROR(IF(OR(AND($T776&gt;=DATEVALUE("10/1/20"&amp;RIGHT(BP$1,2)),$T776&lt;=DATEVALUE("9/30/20"&amp;RIGHT(BQ$1,2))),AND($U776&gt;=DATEVALUE("10/1/20"&amp;RIGHT(BP$1,2)),$U776&lt;=DATEVALUE("9/30/20"&amp;RIGHT(BQ$1,2))),AND($T776&lt;=DATEVALUE("10/1/20"&amp;RIGHT(BP$1,2)),$U776&gt;=DATEVALUE("9/30/20"&amp;RIGHT(BQ$1,2)))),
IF(AND($T776&gt;=DATEVALUE("10/1/20"&amp;RIGHT(BP$1,2)),$U776&lt;=DATEVALUE("9/30/20"&amp;RIGHT(BQ$1,2))),NETWORKDAYS($T776,$U776,Holidays!$J$3:$J$937),
IF(AND($T776&lt;DATEVALUE("10/1/20"&amp;RIGHT(BP$1,2)),$U776&lt;=DATEVALUE("9/30/20"&amp;RIGHT(BQ$1,2))),NETWORKDAYS(DATEVALUE("10/1/20"&amp;RIGHT(BP$1,2)),$U776,Holidays!$J$3:$J$937),
IF($T776&lt;DATEVALUE("10/1/20"&amp;RIGHT(BP$1,2)),NETWORKDAYS(DATEVALUE("10/1/20"&amp;RIGHT(BP$1,2)),DATEVALUE("9/30/20"&amp;RIGHT(BQ$1,2)),Holidays!$J$3:$J$937),
IF($T776&gt;=DATEVALUE("10/1/20"&amp;RIGHT(BP$1,2)),NETWORKDAYS($T776,DATEVALUE("9/30/20"&amp;RIGHT(BQ$1,2)),Holidays!$J$3:$J$937),"")))),"")/(NETWORKDAYS($T776,$U776,Holidays!$J$3:$J$937)),0))</f>
        <v/>
      </c>
      <c r="BR776" s="87" t="str">
        <f>IF($Q776="","",IFERROR(IF(OR(AND($T776&gt;=DATEVALUE("10/1/20"&amp;RIGHT(BQ$1,2)),$T776&lt;=DATEVALUE("9/30/20"&amp;RIGHT(BR$1,2))),AND($U776&gt;=DATEVALUE("10/1/20"&amp;RIGHT(BQ$1,2)),$U776&lt;=DATEVALUE("9/30/20"&amp;RIGHT(BR$1,2))),AND($T776&lt;=DATEVALUE("10/1/20"&amp;RIGHT(BQ$1,2)),$U776&gt;=DATEVALUE("9/30/20"&amp;RIGHT(BR$1,2)))),
IF(AND($T776&gt;=DATEVALUE("10/1/20"&amp;RIGHT(BQ$1,2)),$U776&lt;=DATEVALUE("9/30/20"&amp;RIGHT(BR$1,2))),NETWORKDAYS($T776,$U776,Holidays!$J$3:$J$937),
IF(AND($T776&lt;DATEVALUE("10/1/20"&amp;RIGHT(BQ$1,2)),$U776&lt;=DATEVALUE("9/30/20"&amp;RIGHT(BR$1,2))),NETWORKDAYS(DATEVALUE("10/1/20"&amp;RIGHT(BQ$1,2)),$U776,Holidays!$J$3:$J$937),
IF($T776&lt;DATEVALUE("10/1/20"&amp;RIGHT(BQ$1,2)),NETWORKDAYS(DATEVALUE("10/1/20"&amp;RIGHT(BQ$1,2)),DATEVALUE("9/30/20"&amp;RIGHT(BR$1,2)),Holidays!$J$3:$J$937),
IF($T776&gt;=DATEVALUE("10/1/20"&amp;RIGHT(BQ$1,2)),NETWORKDAYS($T776,DATEVALUE("9/30/20"&amp;RIGHT(BR$1,2)),Holidays!$J$3:$J$937),"")))),"")/(NETWORKDAYS($T776,$U776,Holidays!$J$3:$J$937)),0))</f>
        <v/>
      </c>
      <c r="BS776" s="87" t="str">
        <f>IF($Q776="","",IFERROR(IF(OR(AND($T776&gt;=DATEVALUE("10/1/20"&amp;RIGHT(BR$1,2)),$T776&lt;=DATEVALUE("9/30/20"&amp;RIGHT(BS$1,2))),AND($U776&gt;=DATEVALUE("10/1/20"&amp;RIGHT(BR$1,2)),$U776&lt;=DATEVALUE("9/30/20"&amp;RIGHT(BS$1,2))),AND($T776&lt;=DATEVALUE("10/1/20"&amp;RIGHT(BR$1,2)),$U776&gt;=DATEVALUE("9/30/20"&amp;RIGHT(BS$1,2)))),
IF(AND($T776&gt;=DATEVALUE("10/1/20"&amp;RIGHT(BR$1,2)),$U776&lt;=DATEVALUE("9/30/20"&amp;RIGHT(BS$1,2))),NETWORKDAYS($T776,$U776,Holidays!$J$3:$J$937),
IF(AND($T776&lt;DATEVALUE("10/1/20"&amp;RIGHT(BR$1,2)),$U776&lt;=DATEVALUE("9/30/20"&amp;RIGHT(BS$1,2))),NETWORKDAYS(DATEVALUE("10/1/20"&amp;RIGHT(BR$1,2)),$U776,Holidays!$J$3:$J$937),
IF($T776&lt;DATEVALUE("10/1/20"&amp;RIGHT(BR$1,2)),NETWORKDAYS(DATEVALUE("10/1/20"&amp;RIGHT(BR$1,2)),DATEVALUE("9/30/20"&amp;RIGHT(BS$1,2)),Holidays!$J$3:$J$937),
IF($T776&gt;=DATEVALUE("10/1/20"&amp;RIGHT(BR$1,2)),NETWORKDAYS($T776,DATEVALUE("9/30/20"&amp;RIGHT(BS$1,2)),Holidays!$J$3:$J$937),"")))),"")/(NETWORKDAYS($T776,$U776,Holidays!$J$3:$J$937)),0))</f>
        <v/>
      </c>
      <c r="BT776" s="87" t="str">
        <f>IF($Q776="","",IFERROR(IF(OR(AND($T776&gt;=DATEVALUE("10/1/20"&amp;RIGHT(BS$1,2)),$T776&lt;=DATEVALUE("9/30/20"&amp;RIGHT(BT$1,2))),AND($U776&gt;=DATEVALUE("10/1/20"&amp;RIGHT(BS$1,2)),$U776&lt;=DATEVALUE("9/30/20"&amp;RIGHT(BT$1,2))),AND($T776&lt;=DATEVALUE("10/1/20"&amp;RIGHT(BS$1,2)),$U776&gt;=DATEVALUE("9/30/20"&amp;RIGHT(BT$1,2)))),
IF(AND($T776&gt;=DATEVALUE("10/1/20"&amp;RIGHT(BS$1,2)),$U776&lt;=DATEVALUE("9/30/20"&amp;RIGHT(BT$1,2))),NETWORKDAYS($T776,$U776,Holidays!$J$3:$J$937),
IF(AND($T776&lt;DATEVALUE("10/1/20"&amp;RIGHT(BS$1,2)),$U776&lt;=DATEVALUE("9/30/20"&amp;RIGHT(BT$1,2))),NETWORKDAYS(DATEVALUE("10/1/20"&amp;RIGHT(BS$1,2)),$U776,Holidays!$J$3:$J$937),
IF($T776&lt;DATEVALUE("10/1/20"&amp;RIGHT(BS$1,2)),NETWORKDAYS(DATEVALUE("10/1/20"&amp;RIGHT(BS$1,2)),DATEVALUE("9/30/20"&amp;RIGHT(BT$1,2)),Holidays!$J$3:$J$937),
IF($T776&gt;=DATEVALUE("10/1/20"&amp;RIGHT(BS$1,2)),NETWORKDAYS($T776,DATEVALUE("9/30/20"&amp;RIGHT(BT$1,2)),Holidays!$J$3:$J$937),"")))),"")/(NETWORKDAYS($T776,$U776,Holidays!$J$3:$J$937)),0))</f>
        <v/>
      </c>
      <c r="BU776" s="87" t="str">
        <f>IF($Q776="","",IFERROR(IF(OR(AND($T776&gt;=DATEVALUE("10/1/20"&amp;RIGHT(BT$1,2)),$T776&lt;=DATEVALUE("9/30/20"&amp;RIGHT(BU$1,2))),AND($U776&gt;=DATEVALUE("10/1/20"&amp;RIGHT(BT$1,2)),$U776&lt;=DATEVALUE("9/30/20"&amp;RIGHT(BU$1,2))),AND($T776&lt;=DATEVALUE("10/1/20"&amp;RIGHT(BT$1,2)),$U776&gt;=DATEVALUE("9/30/20"&amp;RIGHT(BU$1,2)))),
IF(AND($T776&gt;=DATEVALUE("10/1/20"&amp;RIGHT(BT$1,2)),$U776&lt;=DATEVALUE("9/30/20"&amp;RIGHT(BU$1,2))),NETWORKDAYS($T776,$U776,Holidays!$J$3:$J$937),
IF(AND($T776&lt;DATEVALUE("10/1/20"&amp;RIGHT(BT$1,2)),$U776&lt;=DATEVALUE("9/30/20"&amp;RIGHT(BU$1,2))),NETWORKDAYS(DATEVALUE("10/1/20"&amp;RIGHT(BT$1,2)),$U776,Holidays!$J$3:$J$937),
IF($T776&lt;DATEVALUE("10/1/20"&amp;RIGHT(BT$1,2)),NETWORKDAYS(DATEVALUE("10/1/20"&amp;RIGHT(BT$1,2)),DATEVALUE("9/30/20"&amp;RIGHT(BU$1,2)),Holidays!$J$3:$J$937),
IF($T776&gt;=DATEVALUE("10/1/20"&amp;RIGHT(BT$1,2)),NETWORKDAYS($T776,DATEVALUE("9/30/20"&amp;RIGHT(BU$1,2)),Holidays!$J$3:$J$937),"")))),"")/(NETWORKDAYS($T776,$U776,Holidays!$J$3:$J$937)),0))</f>
        <v/>
      </c>
      <c r="BV776" s="87" t="str">
        <f>IF($Q776="","",IFERROR(IF(OR(AND($T776&gt;=DATEVALUE("10/1/20"&amp;RIGHT(BU$1,2)),$T776&lt;=DATEVALUE("9/30/20"&amp;RIGHT(BV$1,2))),AND($U776&gt;=DATEVALUE("10/1/20"&amp;RIGHT(BU$1,2)),$U776&lt;=DATEVALUE("9/30/20"&amp;RIGHT(BV$1,2))),AND($T776&lt;=DATEVALUE("10/1/20"&amp;RIGHT(BU$1,2)),$U776&gt;=DATEVALUE("9/30/20"&amp;RIGHT(BV$1,2)))),
IF(AND($T776&gt;=DATEVALUE("10/1/20"&amp;RIGHT(BU$1,2)),$U776&lt;=DATEVALUE("9/30/20"&amp;RIGHT(BV$1,2))),NETWORKDAYS($T776,$U776,Holidays!$J$3:$J$937),
IF(AND($T776&lt;DATEVALUE("10/1/20"&amp;RIGHT(BU$1,2)),$U776&lt;=DATEVALUE("9/30/20"&amp;RIGHT(BV$1,2))),NETWORKDAYS(DATEVALUE("10/1/20"&amp;RIGHT(BU$1,2)),$U776,Holidays!$J$3:$J$937),
IF($T776&lt;DATEVALUE("10/1/20"&amp;RIGHT(BU$1,2)),NETWORKDAYS(DATEVALUE("10/1/20"&amp;RIGHT(BU$1,2)),DATEVALUE("9/30/20"&amp;RIGHT(BV$1,2)),Holidays!$J$3:$J$937),
IF($T776&gt;=DATEVALUE("10/1/20"&amp;RIGHT(BU$1,2)),NETWORKDAYS($T776,DATEVALUE("9/30/20"&amp;RIGHT(BV$1,2)),Holidays!$J$3:$J$937),"")))),"")/(NETWORKDAYS($T776,$U776,Holidays!$J$3:$J$937)),0))</f>
        <v/>
      </c>
      <c r="BW776" s="87" t="str">
        <f>IF($Q776="","",IFERROR(IF(OR(AND($T776&gt;=DATEVALUE("10/1/20"&amp;RIGHT(BV$1,2)),$T776&lt;=DATEVALUE("9/30/20"&amp;RIGHT(BW$1,2))),AND($U776&gt;=DATEVALUE("10/1/20"&amp;RIGHT(BV$1,2)),$U776&lt;=DATEVALUE("9/30/20"&amp;RIGHT(BW$1,2))),AND($T776&lt;=DATEVALUE("10/1/20"&amp;RIGHT(BV$1,2)),$U776&gt;=DATEVALUE("9/30/20"&amp;RIGHT(BW$1,2)))),
IF(AND($T776&gt;=DATEVALUE("10/1/20"&amp;RIGHT(BV$1,2)),$U776&lt;=DATEVALUE("9/30/20"&amp;RIGHT(BW$1,2))),NETWORKDAYS($T776,$U776,Holidays!$J$3:$J$937),
IF(AND($T776&lt;DATEVALUE("10/1/20"&amp;RIGHT(BV$1,2)),$U776&lt;=DATEVALUE("9/30/20"&amp;RIGHT(BW$1,2))),NETWORKDAYS(DATEVALUE("10/1/20"&amp;RIGHT(BV$1,2)),$U776,Holidays!$J$3:$J$937),
IF($T776&lt;DATEVALUE("10/1/20"&amp;RIGHT(BV$1,2)),NETWORKDAYS(DATEVALUE("10/1/20"&amp;RIGHT(BV$1,2)),DATEVALUE("9/30/20"&amp;RIGHT(BW$1,2)),Holidays!$J$3:$J$937),
IF($T776&gt;=DATEVALUE("10/1/20"&amp;RIGHT(BV$1,2)),NETWORKDAYS($T776,DATEVALUE("9/30/20"&amp;RIGHT(BW$1,2)),Holidays!$J$3:$J$937),"")))),"")/(NETWORKDAYS($T776,$U776,Holidays!$J$3:$J$937)),0))</f>
        <v/>
      </c>
      <c r="BX776" s="87" t="str">
        <f>IF($Q776="","",IFERROR(IF(OR(AND($T776&gt;=DATEVALUE("10/1/20"&amp;RIGHT(BW$1,2)),$T776&lt;=DATEVALUE("9/30/20"&amp;RIGHT(BX$1,2))),AND($U776&gt;=DATEVALUE("10/1/20"&amp;RIGHT(BW$1,2)),$U776&lt;=DATEVALUE("9/30/20"&amp;RIGHT(BX$1,2))),AND($T776&lt;=DATEVALUE("10/1/20"&amp;RIGHT(BW$1,2)),$U776&gt;=DATEVALUE("9/30/20"&amp;RIGHT(BX$1,2)))),
IF(AND($T776&gt;=DATEVALUE("10/1/20"&amp;RIGHT(BW$1,2)),$U776&lt;=DATEVALUE("9/30/20"&amp;RIGHT(BX$1,2))),NETWORKDAYS($T776,$U776,Holidays!$J$3:$J$937),
IF(AND($T776&lt;DATEVALUE("10/1/20"&amp;RIGHT(BW$1,2)),$U776&lt;=DATEVALUE("9/30/20"&amp;RIGHT(BX$1,2))),NETWORKDAYS(DATEVALUE("10/1/20"&amp;RIGHT(BW$1,2)),$U776,Holidays!$J$3:$J$937),
IF($T776&lt;DATEVALUE("10/1/20"&amp;RIGHT(BW$1,2)),NETWORKDAYS(DATEVALUE("10/1/20"&amp;RIGHT(BW$1,2)),DATEVALUE("9/30/20"&amp;RIGHT(BX$1,2)),Holidays!$J$3:$J$937),
IF($T776&gt;=DATEVALUE("10/1/20"&amp;RIGHT(BW$1,2)),NETWORKDAYS($T776,DATEVALUE("9/30/20"&amp;RIGHT(BX$1,2)),Holidays!$J$3:$J$937),"")))),"")/(NETWORKDAYS($T776,$U776,Holidays!$J$3:$J$937)),0))</f>
        <v/>
      </c>
      <c r="BY776" s="87" t="str">
        <f>IF($Q776="","",IFERROR(IF(OR(AND($T776&gt;=DATEVALUE("10/1/20"&amp;RIGHT(BX$1,2)),$T776&lt;=DATEVALUE("9/30/20"&amp;RIGHT(BY$1,2))),AND($U776&gt;=DATEVALUE("10/1/20"&amp;RIGHT(BX$1,2)),$U776&lt;=DATEVALUE("9/30/20"&amp;RIGHT(BY$1,2))),AND($T776&lt;=DATEVALUE("10/1/20"&amp;RIGHT(BX$1,2)),$U776&gt;=DATEVALUE("9/30/20"&amp;RIGHT(BY$1,2)))),
IF(AND($T776&gt;=DATEVALUE("10/1/20"&amp;RIGHT(BX$1,2)),$U776&lt;=DATEVALUE("9/30/20"&amp;RIGHT(BY$1,2))),NETWORKDAYS($T776,$U776,Holidays!$J$3:$J$937),
IF(AND($T776&lt;DATEVALUE("10/1/20"&amp;RIGHT(BX$1,2)),$U776&lt;=DATEVALUE("9/30/20"&amp;RIGHT(BY$1,2))),NETWORKDAYS(DATEVALUE("10/1/20"&amp;RIGHT(BX$1,2)),$U776,Holidays!$J$3:$J$937),
IF($T776&lt;DATEVALUE("10/1/20"&amp;RIGHT(BX$1,2)),NETWORKDAYS(DATEVALUE("10/1/20"&amp;RIGHT(BX$1,2)),DATEVALUE("9/30/20"&amp;RIGHT(BY$1,2)),Holidays!$J$3:$J$937),
IF($T776&gt;=DATEVALUE("10/1/20"&amp;RIGHT(BX$1,2)),NETWORKDAYS($T776,DATEVALUE("9/30/20"&amp;RIGHT(BY$1,2)),Holidays!$J$3:$J$937),"")))),"")/(NETWORKDAYS($T776,$U776,Holidays!$J$3:$J$937)),0))</f>
        <v/>
      </c>
      <c r="BZ776" s="87" t="str">
        <f>IF($Q776="","",IFERROR(IF(OR(AND($T776&gt;=DATEVALUE("10/1/20"&amp;RIGHT(BY$1,2)),$T776&lt;=DATEVALUE("9/30/20"&amp;RIGHT(BZ$1,2))),AND($U776&gt;=DATEVALUE("10/1/20"&amp;RIGHT(BY$1,2)),$U776&lt;=DATEVALUE("9/30/20"&amp;RIGHT(BZ$1,2))),AND($T776&lt;=DATEVALUE("10/1/20"&amp;RIGHT(BY$1,2)),$U776&gt;=DATEVALUE("9/30/20"&amp;RIGHT(BZ$1,2)))),
IF(AND($T776&gt;=DATEVALUE("10/1/20"&amp;RIGHT(BY$1,2)),$U776&lt;=DATEVALUE("9/30/20"&amp;RIGHT(BZ$1,2))),NETWORKDAYS($T776,$U776,Holidays!$J$3:$J$937),
IF(AND($T776&lt;DATEVALUE("10/1/20"&amp;RIGHT(BY$1,2)),$U776&lt;=DATEVALUE("9/30/20"&amp;RIGHT(BZ$1,2))),NETWORKDAYS(DATEVALUE("10/1/20"&amp;RIGHT(BY$1,2)),$U776,Holidays!$J$3:$J$937),
IF($T776&lt;DATEVALUE("10/1/20"&amp;RIGHT(BY$1,2)),NETWORKDAYS(DATEVALUE("10/1/20"&amp;RIGHT(BY$1,2)),DATEVALUE("9/30/20"&amp;RIGHT(BZ$1,2)),Holidays!$J$3:$J$937),
IF($T776&gt;=DATEVALUE("10/1/20"&amp;RIGHT(BY$1,2)),NETWORKDAYS($T776,DATEVALUE("9/30/20"&amp;RIGHT(BZ$1,2)),Holidays!$J$3:$J$937),"")))),"")/(NETWORKDAYS($T776,$U776,Holidays!$J$3:$J$937)),0))</f>
        <v/>
      </c>
      <c r="CA776" s="87" t="str">
        <f>IF($Q776="","",IFERROR(IF(OR(AND($T776&gt;=DATEVALUE("10/1/20"&amp;RIGHT(BZ$1,2)),$T776&lt;=DATEVALUE("9/30/20"&amp;RIGHT(CA$1,2))),AND($U776&gt;=DATEVALUE("10/1/20"&amp;RIGHT(BZ$1,2)),$U776&lt;=DATEVALUE("9/30/20"&amp;RIGHT(CA$1,2))),AND($T776&lt;=DATEVALUE("10/1/20"&amp;RIGHT(BZ$1,2)),$U776&gt;=DATEVALUE("9/30/20"&amp;RIGHT(CA$1,2)))),
IF(AND($T776&gt;=DATEVALUE("10/1/20"&amp;RIGHT(BZ$1,2)),$U776&lt;=DATEVALUE("9/30/20"&amp;RIGHT(CA$1,2))),NETWORKDAYS($T776,$U776,Holidays!$J$3:$J$937),
IF(AND($T776&lt;DATEVALUE("10/1/20"&amp;RIGHT(BZ$1,2)),$U776&lt;=DATEVALUE("9/30/20"&amp;RIGHT(CA$1,2))),NETWORKDAYS(DATEVALUE("10/1/20"&amp;RIGHT(BZ$1,2)),$U776,Holidays!$J$3:$J$937),
IF($T776&lt;DATEVALUE("10/1/20"&amp;RIGHT(BZ$1,2)),NETWORKDAYS(DATEVALUE("10/1/20"&amp;RIGHT(BZ$1,2)),DATEVALUE("9/30/20"&amp;RIGHT(CA$1,2)),Holidays!$J$3:$J$937),
IF($T776&gt;=DATEVALUE("10/1/20"&amp;RIGHT(BZ$1,2)),NETWORKDAYS($T776,DATEVALUE("9/30/20"&amp;RIGHT(CA$1,2)),Holidays!$J$3:$J$937),"")))),"")/(NETWORKDAYS($T776,$U776,Holidays!$J$3:$J$937)),0))</f>
        <v/>
      </c>
      <c r="CB776" s="87" t="str">
        <f>IF($Q776="","",IFERROR(IF(OR(AND($T776&gt;=DATEVALUE("10/1/20"&amp;RIGHT(CA$1,2)),$T776&lt;=DATEVALUE("9/30/20"&amp;RIGHT(CB$1,2))),AND($U776&gt;=DATEVALUE("10/1/20"&amp;RIGHT(CA$1,2)),$U776&lt;=DATEVALUE("9/30/20"&amp;RIGHT(CB$1,2))),AND($T776&lt;=DATEVALUE("10/1/20"&amp;RIGHT(CA$1,2)),$U776&gt;=DATEVALUE("9/30/20"&amp;RIGHT(CB$1,2)))),
IF(AND($T776&gt;=DATEVALUE("10/1/20"&amp;RIGHT(CA$1,2)),$U776&lt;=DATEVALUE("9/30/20"&amp;RIGHT(CB$1,2))),NETWORKDAYS($T776,$U776,Holidays!$J$3:$J$937),
IF(AND($T776&lt;DATEVALUE("10/1/20"&amp;RIGHT(CA$1,2)),$U776&lt;=DATEVALUE("9/30/20"&amp;RIGHT(CB$1,2))),NETWORKDAYS(DATEVALUE("10/1/20"&amp;RIGHT(CA$1,2)),$U776,Holidays!$J$3:$J$937),
IF($T776&lt;DATEVALUE("10/1/20"&amp;RIGHT(CA$1,2)),NETWORKDAYS(DATEVALUE("10/1/20"&amp;RIGHT(CA$1,2)),DATEVALUE("9/30/20"&amp;RIGHT(CB$1,2)),Holidays!$J$3:$J$937),
IF($T776&gt;=DATEVALUE("10/1/20"&amp;RIGHT(CA$1,2)),NETWORKDAYS($T776,DATEVALUE("9/30/20"&amp;RIGHT(CB$1,2)),Holidays!$J$3:$J$937),"")))),"")/(NETWORKDAYS($T776,$U776,Holidays!$J$3:$J$937)),0))</f>
        <v/>
      </c>
    </row>
    <row r="777" spans="1:80">
      <c r="A777" s="97"/>
      <c r="B777" s="98" t="str">
        <f ca="1">IF(NOT($A777=""),OFFSET('WBS Reference &amp; User Procedure'!$A$1,MATCH($A777,'WBS Reference &amp; User Procedure'!$A:$A,0)-1,1),"")</f>
        <v/>
      </c>
      <c r="D777" s="97"/>
      <c r="T777" s="104" t="str">
        <f>IF(NOT(Q777=""),IF(NOT($S777=""),$S777,#REF!),"")</f>
        <v/>
      </c>
      <c r="U777" s="104" t="str">
        <f>IF(NOT(Q777=""),WORKDAY(T777,Q777,Holidays!$J$3:$J$937),"")</f>
        <v/>
      </c>
      <c r="V777" s="104"/>
      <c r="W777" s="104"/>
      <c r="X777" s="101" t="str">
        <f t="shared" si="167"/>
        <v/>
      </c>
      <c r="AL777" s="87" t="str">
        <f t="shared" ca="1" si="164"/>
        <v/>
      </c>
      <c r="AN777" s="87" t="str">
        <f t="shared" ca="1" si="174"/>
        <v/>
      </c>
      <c r="AO777" s="87" t="str">
        <f t="shared" ca="1" si="174"/>
        <v/>
      </c>
      <c r="AP777" s="87" t="str">
        <f t="shared" ca="1" si="174"/>
        <v/>
      </c>
      <c r="AQ777" s="87" t="str">
        <f t="shared" ca="1" si="174"/>
        <v/>
      </c>
      <c r="AR777" s="87" t="str">
        <f t="shared" ca="1" si="174"/>
        <v/>
      </c>
      <c r="AS777" s="87" t="str">
        <f t="shared" ca="1" si="174"/>
        <v/>
      </c>
      <c r="AT777" s="87" t="str">
        <f t="shared" ca="1" si="174"/>
        <v/>
      </c>
      <c r="AU777" s="87" t="str">
        <f t="shared" ca="1" si="174"/>
        <v/>
      </c>
      <c r="AV777" s="87" t="str">
        <f t="shared" ca="1" si="174"/>
        <v/>
      </c>
      <c r="AW777" s="87" t="str">
        <f t="shared" ca="1" si="174"/>
        <v/>
      </c>
      <c r="AX777" s="87" t="str">
        <f t="shared" ca="1" si="175"/>
        <v/>
      </c>
      <c r="AY777" s="87" t="str">
        <f t="shared" ca="1" si="175"/>
        <v/>
      </c>
      <c r="AZ777" s="87" t="str">
        <f t="shared" ca="1" si="175"/>
        <v/>
      </c>
      <c r="BA777" s="87" t="str">
        <f t="shared" ca="1" si="175"/>
        <v/>
      </c>
      <c r="BB777" s="87" t="str">
        <f t="shared" ca="1" si="175"/>
        <v/>
      </c>
      <c r="BC777" s="87" t="str">
        <f t="shared" ca="1" si="175"/>
        <v/>
      </c>
      <c r="BD777" s="87" t="str">
        <f t="shared" ca="1" si="175"/>
        <v/>
      </c>
      <c r="BE777" s="87" t="str">
        <f t="shared" ca="1" si="175"/>
        <v/>
      </c>
      <c r="BF777" s="87" t="str">
        <f t="shared" ca="1" si="175"/>
        <v/>
      </c>
      <c r="BG777" s="87" t="str">
        <f t="shared" ca="1" si="175"/>
        <v/>
      </c>
      <c r="BI777" s="87" t="str">
        <f>IF($Q777="","",IFERROR(IF(OR(AND($T777&gt;=DATEVALUE("10/1/20"&amp;RIGHT(BH$1,2)),$T777&lt;=DATEVALUE("9/30/20"&amp;RIGHT(BI$1,2))),AND($U777&gt;=DATEVALUE("10/1/20"&amp;RIGHT(BH$1,2)),$U777&lt;=DATEVALUE("9/30/20"&amp;RIGHT(BI$1,2))),AND($T777&lt;=DATEVALUE("10/1/20"&amp;RIGHT(BH$1,2)),$U777&gt;=DATEVALUE("9/30/20"&amp;RIGHT(BI$1,2)))),
IF(AND($T777&gt;=DATEVALUE("10/1/20"&amp;RIGHT(BH$1,2)),$U777&lt;=DATEVALUE("9/30/20"&amp;RIGHT(BI$1,2))),NETWORKDAYS($T777,$U777,Holidays!$J$3:$J$937),
IF(AND($T777&lt;DATEVALUE("10/1/20"&amp;RIGHT(BH$1,2)),$U777&lt;=DATEVALUE("9/30/20"&amp;RIGHT(BI$1,2))),NETWORKDAYS(DATEVALUE("10/1/20"&amp;RIGHT(BH$1,2)),$U777,Holidays!$J$3:$J$937),
IF($T777&lt;DATEVALUE("10/1/20"&amp;RIGHT(BH$1,2)),NETWORKDAYS(DATEVALUE("10/1/20"&amp;RIGHT(BH$1,2)),DATEVALUE("9/30/20"&amp;RIGHT(BI$1,2)),Holidays!$J$3:$J$937),
IF($T777&gt;=DATEVALUE("10/1/20"&amp;RIGHT(BH$1,2)),NETWORKDAYS($T777,DATEVALUE("9/30/20"&amp;RIGHT(BI$1,2)),Holidays!$J$3:$J$937),"")))),"")/(NETWORKDAYS($T777,$U777,Holidays!$J$3:$J$937)),0))</f>
        <v/>
      </c>
      <c r="BJ777" s="87" t="str">
        <f>IF($Q777="","",IFERROR(IF(OR(AND($T777&gt;=DATEVALUE("10/1/20"&amp;RIGHT(BI$1,2)),$T777&lt;=DATEVALUE("9/30/20"&amp;RIGHT(BJ$1,2))),AND($U777&gt;=DATEVALUE("10/1/20"&amp;RIGHT(BI$1,2)),$U777&lt;=DATEVALUE("9/30/20"&amp;RIGHT(BJ$1,2))),AND($T777&lt;=DATEVALUE("10/1/20"&amp;RIGHT(BI$1,2)),$U777&gt;=DATEVALUE("9/30/20"&amp;RIGHT(BJ$1,2)))),
IF(AND($T777&gt;=DATEVALUE("10/1/20"&amp;RIGHT(BI$1,2)),$U777&lt;=DATEVALUE("9/30/20"&amp;RIGHT(BJ$1,2))),NETWORKDAYS($T777,$U777,Holidays!$J$3:$J$937),
IF(AND($T777&lt;DATEVALUE("10/1/20"&amp;RIGHT(BI$1,2)),$U777&lt;=DATEVALUE("9/30/20"&amp;RIGHT(BJ$1,2))),NETWORKDAYS(DATEVALUE("10/1/20"&amp;RIGHT(BI$1,2)),$U777,Holidays!$J$3:$J$937),
IF($T777&lt;DATEVALUE("10/1/20"&amp;RIGHT(BI$1,2)),NETWORKDAYS(DATEVALUE("10/1/20"&amp;RIGHT(BI$1,2)),DATEVALUE("9/30/20"&amp;RIGHT(BJ$1,2)),Holidays!$J$3:$J$937),
IF($T777&gt;=DATEVALUE("10/1/20"&amp;RIGHT(BI$1,2)),NETWORKDAYS($T777,DATEVALUE("9/30/20"&amp;RIGHT(BJ$1,2)),Holidays!$J$3:$J$937),"")))),"")/(NETWORKDAYS($T777,$U777,Holidays!$J$3:$J$937)),0))</f>
        <v/>
      </c>
      <c r="BK777" s="87" t="str">
        <f>IF($Q777="","",IFERROR(IF(OR(AND($T777&gt;=DATEVALUE("10/1/20"&amp;RIGHT(BJ$1,2)),$T777&lt;=DATEVALUE("9/30/20"&amp;RIGHT(BK$1,2))),AND($U777&gt;=DATEVALUE("10/1/20"&amp;RIGHT(BJ$1,2)),$U777&lt;=DATEVALUE("9/30/20"&amp;RIGHT(BK$1,2))),AND($T777&lt;=DATEVALUE("10/1/20"&amp;RIGHT(BJ$1,2)),$U777&gt;=DATEVALUE("9/30/20"&amp;RIGHT(BK$1,2)))),
IF(AND($T777&gt;=DATEVALUE("10/1/20"&amp;RIGHT(BJ$1,2)),$U777&lt;=DATEVALUE("9/30/20"&amp;RIGHT(BK$1,2))),NETWORKDAYS($T777,$U777,Holidays!$J$3:$J$937),
IF(AND($T777&lt;DATEVALUE("10/1/20"&amp;RIGHT(BJ$1,2)),$U777&lt;=DATEVALUE("9/30/20"&amp;RIGHT(BK$1,2))),NETWORKDAYS(DATEVALUE("10/1/20"&amp;RIGHT(BJ$1,2)),$U777,Holidays!$J$3:$J$937),
IF($T777&lt;DATEVALUE("10/1/20"&amp;RIGHT(BJ$1,2)),NETWORKDAYS(DATEVALUE("10/1/20"&amp;RIGHT(BJ$1,2)),DATEVALUE("9/30/20"&amp;RIGHT(BK$1,2)),Holidays!$J$3:$J$937),
IF($T777&gt;=DATEVALUE("10/1/20"&amp;RIGHT(BJ$1,2)),NETWORKDAYS($T777,DATEVALUE("9/30/20"&amp;RIGHT(BK$1,2)),Holidays!$J$3:$J$937),"")))),"")/(NETWORKDAYS($T777,$U777,Holidays!$J$3:$J$937)),0))</f>
        <v/>
      </c>
      <c r="BL777" s="87" t="str">
        <f>IF($Q777="","",IFERROR(IF(OR(AND($T777&gt;=DATEVALUE("10/1/20"&amp;RIGHT(BK$1,2)),$T777&lt;=DATEVALUE("9/30/20"&amp;RIGHT(BL$1,2))),AND($U777&gt;=DATEVALUE("10/1/20"&amp;RIGHT(BK$1,2)),$U777&lt;=DATEVALUE("9/30/20"&amp;RIGHT(BL$1,2))),AND($T777&lt;=DATEVALUE("10/1/20"&amp;RIGHT(BK$1,2)),$U777&gt;=DATEVALUE("9/30/20"&amp;RIGHT(BL$1,2)))),
IF(AND($T777&gt;=DATEVALUE("10/1/20"&amp;RIGHT(BK$1,2)),$U777&lt;=DATEVALUE("9/30/20"&amp;RIGHT(BL$1,2))),NETWORKDAYS($T777,$U777,Holidays!$J$3:$J$937),
IF(AND($T777&lt;DATEVALUE("10/1/20"&amp;RIGHT(BK$1,2)),$U777&lt;=DATEVALUE("9/30/20"&amp;RIGHT(BL$1,2))),NETWORKDAYS(DATEVALUE("10/1/20"&amp;RIGHT(BK$1,2)),$U777,Holidays!$J$3:$J$937),
IF($T777&lt;DATEVALUE("10/1/20"&amp;RIGHT(BK$1,2)),NETWORKDAYS(DATEVALUE("10/1/20"&amp;RIGHT(BK$1,2)),DATEVALUE("9/30/20"&amp;RIGHT(BL$1,2)),Holidays!$J$3:$J$937),
IF($T777&gt;=DATEVALUE("10/1/20"&amp;RIGHT(BK$1,2)),NETWORKDAYS($T777,DATEVALUE("9/30/20"&amp;RIGHT(BL$1,2)),Holidays!$J$3:$J$937),"")))),"")/(NETWORKDAYS($T777,$U777,Holidays!$J$3:$J$937)),0))</f>
        <v/>
      </c>
      <c r="BM777" s="87" t="str">
        <f>IF($Q777="","",IFERROR(IF(OR(AND($T777&gt;=DATEVALUE("10/1/20"&amp;RIGHT(BL$1,2)),$T777&lt;=DATEVALUE("9/30/20"&amp;RIGHT(BM$1,2))),AND($U777&gt;=DATEVALUE("10/1/20"&amp;RIGHT(BL$1,2)),$U777&lt;=DATEVALUE("9/30/20"&amp;RIGHT(BM$1,2))),AND($T777&lt;=DATEVALUE("10/1/20"&amp;RIGHT(BL$1,2)),$U777&gt;=DATEVALUE("9/30/20"&amp;RIGHT(BM$1,2)))),
IF(AND($T777&gt;=DATEVALUE("10/1/20"&amp;RIGHT(BL$1,2)),$U777&lt;=DATEVALUE("9/30/20"&amp;RIGHT(BM$1,2))),NETWORKDAYS($T777,$U777,Holidays!$J$3:$J$937),
IF(AND($T777&lt;DATEVALUE("10/1/20"&amp;RIGHT(BL$1,2)),$U777&lt;=DATEVALUE("9/30/20"&amp;RIGHT(BM$1,2))),NETWORKDAYS(DATEVALUE("10/1/20"&amp;RIGHT(BL$1,2)),$U777,Holidays!$J$3:$J$937),
IF($T777&lt;DATEVALUE("10/1/20"&amp;RIGHT(BL$1,2)),NETWORKDAYS(DATEVALUE("10/1/20"&amp;RIGHT(BL$1,2)),DATEVALUE("9/30/20"&amp;RIGHT(BM$1,2)),Holidays!$J$3:$J$937),
IF($T777&gt;=DATEVALUE("10/1/20"&amp;RIGHT(BL$1,2)),NETWORKDAYS($T777,DATEVALUE("9/30/20"&amp;RIGHT(BM$1,2)),Holidays!$J$3:$J$937),"")))),"")/(NETWORKDAYS($T777,$U777,Holidays!$J$3:$J$937)),0))</f>
        <v/>
      </c>
      <c r="BN777" s="87" t="str">
        <f>IF($Q777="","",IFERROR(IF(OR(AND($T777&gt;=DATEVALUE("10/1/20"&amp;RIGHT(BM$1,2)),$T777&lt;=DATEVALUE("9/30/20"&amp;RIGHT(BN$1,2))),AND($U777&gt;=DATEVALUE("10/1/20"&amp;RIGHT(BM$1,2)),$U777&lt;=DATEVALUE("9/30/20"&amp;RIGHT(BN$1,2))),AND($T777&lt;=DATEVALUE("10/1/20"&amp;RIGHT(BM$1,2)),$U777&gt;=DATEVALUE("9/30/20"&amp;RIGHT(BN$1,2)))),
IF(AND($T777&gt;=DATEVALUE("10/1/20"&amp;RIGHT(BM$1,2)),$U777&lt;=DATEVALUE("9/30/20"&amp;RIGHT(BN$1,2))),NETWORKDAYS($T777,$U777,Holidays!$J$3:$J$937),
IF(AND($T777&lt;DATEVALUE("10/1/20"&amp;RIGHT(BM$1,2)),$U777&lt;=DATEVALUE("9/30/20"&amp;RIGHT(BN$1,2))),NETWORKDAYS(DATEVALUE("10/1/20"&amp;RIGHT(BM$1,2)),$U777,Holidays!$J$3:$J$937),
IF($T777&lt;DATEVALUE("10/1/20"&amp;RIGHT(BM$1,2)),NETWORKDAYS(DATEVALUE("10/1/20"&amp;RIGHT(BM$1,2)),DATEVALUE("9/30/20"&amp;RIGHT(BN$1,2)),Holidays!$J$3:$J$937),
IF($T777&gt;=DATEVALUE("10/1/20"&amp;RIGHT(BM$1,2)),NETWORKDAYS($T777,DATEVALUE("9/30/20"&amp;RIGHT(BN$1,2)),Holidays!$J$3:$J$937),"")))),"")/(NETWORKDAYS($T777,$U777,Holidays!$J$3:$J$937)),0))</f>
        <v/>
      </c>
      <c r="BO777" s="87" t="str">
        <f>IF($Q777="","",IFERROR(IF(OR(AND($T777&gt;=DATEVALUE("10/1/20"&amp;RIGHT(BN$1,2)),$T777&lt;=DATEVALUE("9/30/20"&amp;RIGHT(BO$1,2))),AND($U777&gt;=DATEVALUE("10/1/20"&amp;RIGHT(BN$1,2)),$U777&lt;=DATEVALUE("9/30/20"&amp;RIGHT(BO$1,2))),AND($T777&lt;=DATEVALUE("10/1/20"&amp;RIGHT(BN$1,2)),$U777&gt;=DATEVALUE("9/30/20"&amp;RIGHT(BO$1,2)))),
IF(AND($T777&gt;=DATEVALUE("10/1/20"&amp;RIGHT(BN$1,2)),$U777&lt;=DATEVALUE("9/30/20"&amp;RIGHT(BO$1,2))),NETWORKDAYS($T777,$U777,Holidays!$J$3:$J$937),
IF(AND($T777&lt;DATEVALUE("10/1/20"&amp;RIGHT(BN$1,2)),$U777&lt;=DATEVALUE("9/30/20"&amp;RIGHT(BO$1,2))),NETWORKDAYS(DATEVALUE("10/1/20"&amp;RIGHT(BN$1,2)),$U777,Holidays!$J$3:$J$937),
IF($T777&lt;DATEVALUE("10/1/20"&amp;RIGHT(BN$1,2)),NETWORKDAYS(DATEVALUE("10/1/20"&amp;RIGHT(BN$1,2)),DATEVALUE("9/30/20"&amp;RIGHT(BO$1,2)),Holidays!$J$3:$J$937),
IF($T777&gt;=DATEVALUE("10/1/20"&amp;RIGHT(BN$1,2)),NETWORKDAYS($T777,DATEVALUE("9/30/20"&amp;RIGHT(BO$1,2)),Holidays!$J$3:$J$937),"")))),"")/(NETWORKDAYS($T777,$U777,Holidays!$J$3:$J$937)),0))</f>
        <v/>
      </c>
      <c r="BP777" s="87" t="str">
        <f>IF($Q777="","",IFERROR(IF(OR(AND($T777&gt;=DATEVALUE("10/1/20"&amp;RIGHT(BO$1,2)),$T777&lt;=DATEVALUE("9/30/20"&amp;RIGHT(BP$1,2))),AND($U777&gt;=DATEVALUE("10/1/20"&amp;RIGHT(BO$1,2)),$U777&lt;=DATEVALUE("9/30/20"&amp;RIGHT(BP$1,2))),AND($T777&lt;=DATEVALUE("10/1/20"&amp;RIGHT(BO$1,2)),$U777&gt;=DATEVALUE("9/30/20"&amp;RIGHT(BP$1,2)))),
IF(AND($T777&gt;=DATEVALUE("10/1/20"&amp;RIGHT(BO$1,2)),$U777&lt;=DATEVALUE("9/30/20"&amp;RIGHT(BP$1,2))),NETWORKDAYS($T777,$U777,Holidays!$J$3:$J$937),
IF(AND($T777&lt;DATEVALUE("10/1/20"&amp;RIGHT(BO$1,2)),$U777&lt;=DATEVALUE("9/30/20"&amp;RIGHT(BP$1,2))),NETWORKDAYS(DATEVALUE("10/1/20"&amp;RIGHT(BO$1,2)),$U777,Holidays!$J$3:$J$937),
IF($T777&lt;DATEVALUE("10/1/20"&amp;RIGHT(BO$1,2)),NETWORKDAYS(DATEVALUE("10/1/20"&amp;RIGHT(BO$1,2)),DATEVALUE("9/30/20"&amp;RIGHT(BP$1,2)),Holidays!$J$3:$J$937),
IF($T777&gt;=DATEVALUE("10/1/20"&amp;RIGHT(BO$1,2)),NETWORKDAYS($T777,DATEVALUE("9/30/20"&amp;RIGHT(BP$1,2)),Holidays!$J$3:$J$937),"")))),"")/(NETWORKDAYS($T777,$U777,Holidays!$J$3:$J$937)),0))</f>
        <v/>
      </c>
      <c r="BQ777" s="87" t="str">
        <f>IF($Q777="","",IFERROR(IF(OR(AND($T777&gt;=DATEVALUE("10/1/20"&amp;RIGHT(BP$1,2)),$T777&lt;=DATEVALUE("9/30/20"&amp;RIGHT(BQ$1,2))),AND($U777&gt;=DATEVALUE("10/1/20"&amp;RIGHT(BP$1,2)),$U777&lt;=DATEVALUE("9/30/20"&amp;RIGHT(BQ$1,2))),AND($T777&lt;=DATEVALUE("10/1/20"&amp;RIGHT(BP$1,2)),$U777&gt;=DATEVALUE("9/30/20"&amp;RIGHT(BQ$1,2)))),
IF(AND($T777&gt;=DATEVALUE("10/1/20"&amp;RIGHT(BP$1,2)),$U777&lt;=DATEVALUE("9/30/20"&amp;RIGHT(BQ$1,2))),NETWORKDAYS($T777,$U777,Holidays!$J$3:$J$937),
IF(AND($T777&lt;DATEVALUE("10/1/20"&amp;RIGHT(BP$1,2)),$U777&lt;=DATEVALUE("9/30/20"&amp;RIGHT(BQ$1,2))),NETWORKDAYS(DATEVALUE("10/1/20"&amp;RIGHT(BP$1,2)),$U777,Holidays!$J$3:$J$937),
IF($T777&lt;DATEVALUE("10/1/20"&amp;RIGHT(BP$1,2)),NETWORKDAYS(DATEVALUE("10/1/20"&amp;RIGHT(BP$1,2)),DATEVALUE("9/30/20"&amp;RIGHT(BQ$1,2)),Holidays!$J$3:$J$937),
IF($T777&gt;=DATEVALUE("10/1/20"&amp;RIGHT(BP$1,2)),NETWORKDAYS($T777,DATEVALUE("9/30/20"&amp;RIGHT(BQ$1,2)),Holidays!$J$3:$J$937),"")))),"")/(NETWORKDAYS($T777,$U777,Holidays!$J$3:$J$937)),0))</f>
        <v/>
      </c>
      <c r="BR777" s="87" t="str">
        <f>IF($Q777="","",IFERROR(IF(OR(AND($T777&gt;=DATEVALUE("10/1/20"&amp;RIGHT(BQ$1,2)),$T777&lt;=DATEVALUE("9/30/20"&amp;RIGHT(BR$1,2))),AND($U777&gt;=DATEVALUE("10/1/20"&amp;RIGHT(BQ$1,2)),$U777&lt;=DATEVALUE("9/30/20"&amp;RIGHT(BR$1,2))),AND($T777&lt;=DATEVALUE("10/1/20"&amp;RIGHT(BQ$1,2)),$U777&gt;=DATEVALUE("9/30/20"&amp;RIGHT(BR$1,2)))),
IF(AND($T777&gt;=DATEVALUE("10/1/20"&amp;RIGHT(BQ$1,2)),$U777&lt;=DATEVALUE("9/30/20"&amp;RIGHT(BR$1,2))),NETWORKDAYS($T777,$U777,Holidays!$J$3:$J$937),
IF(AND($T777&lt;DATEVALUE("10/1/20"&amp;RIGHT(BQ$1,2)),$U777&lt;=DATEVALUE("9/30/20"&amp;RIGHT(BR$1,2))),NETWORKDAYS(DATEVALUE("10/1/20"&amp;RIGHT(BQ$1,2)),$U777,Holidays!$J$3:$J$937),
IF($T777&lt;DATEVALUE("10/1/20"&amp;RIGHT(BQ$1,2)),NETWORKDAYS(DATEVALUE("10/1/20"&amp;RIGHT(BQ$1,2)),DATEVALUE("9/30/20"&amp;RIGHT(BR$1,2)),Holidays!$J$3:$J$937),
IF($T777&gt;=DATEVALUE("10/1/20"&amp;RIGHT(BQ$1,2)),NETWORKDAYS($T777,DATEVALUE("9/30/20"&amp;RIGHT(BR$1,2)),Holidays!$J$3:$J$937),"")))),"")/(NETWORKDAYS($T777,$U777,Holidays!$J$3:$J$937)),0))</f>
        <v/>
      </c>
      <c r="BS777" s="87" t="str">
        <f>IF($Q777="","",IFERROR(IF(OR(AND($T777&gt;=DATEVALUE("10/1/20"&amp;RIGHT(BR$1,2)),$T777&lt;=DATEVALUE("9/30/20"&amp;RIGHT(BS$1,2))),AND($U777&gt;=DATEVALUE("10/1/20"&amp;RIGHT(BR$1,2)),$U777&lt;=DATEVALUE("9/30/20"&amp;RIGHT(BS$1,2))),AND($T777&lt;=DATEVALUE("10/1/20"&amp;RIGHT(BR$1,2)),$U777&gt;=DATEVALUE("9/30/20"&amp;RIGHT(BS$1,2)))),
IF(AND($T777&gt;=DATEVALUE("10/1/20"&amp;RIGHT(BR$1,2)),$U777&lt;=DATEVALUE("9/30/20"&amp;RIGHT(BS$1,2))),NETWORKDAYS($T777,$U777,Holidays!$J$3:$J$937),
IF(AND($T777&lt;DATEVALUE("10/1/20"&amp;RIGHT(BR$1,2)),$U777&lt;=DATEVALUE("9/30/20"&amp;RIGHT(BS$1,2))),NETWORKDAYS(DATEVALUE("10/1/20"&amp;RIGHT(BR$1,2)),$U777,Holidays!$J$3:$J$937),
IF($T777&lt;DATEVALUE("10/1/20"&amp;RIGHT(BR$1,2)),NETWORKDAYS(DATEVALUE("10/1/20"&amp;RIGHT(BR$1,2)),DATEVALUE("9/30/20"&amp;RIGHT(BS$1,2)),Holidays!$J$3:$J$937),
IF($T777&gt;=DATEVALUE("10/1/20"&amp;RIGHT(BR$1,2)),NETWORKDAYS($T777,DATEVALUE("9/30/20"&amp;RIGHT(BS$1,2)),Holidays!$J$3:$J$937),"")))),"")/(NETWORKDAYS($T777,$U777,Holidays!$J$3:$J$937)),0))</f>
        <v/>
      </c>
      <c r="BT777" s="87" t="str">
        <f>IF($Q777="","",IFERROR(IF(OR(AND($T777&gt;=DATEVALUE("10/1/20"&amp;RIGHT(BS$1,2)),$T777&lt;=DATEVALUE("9/30/20"&amp;RIGHT(BT$1,2))),AND($U777&gt;=DATEVALUE("10/1/20"&amp;RIGHT(BS$1,2)),$U777&lt;=DATEVALUE("9/30/20"&amp;RIGHT(BT$1,2))),AND($T777&lt;=DATEVALUE("10/1/20"&amp;RIGHT(BS$1,2)),$U777&gt;=DATEVALUE("9/30/20"&amp;RIGHT(BT$1,2)))),
IF(AND($T777&gt;=DATEVALUE("10/1/20"&amp;RIGHT(BS$1,2)),$U777&lt;=DATEVALUE("9/30/20"&amp;RIGHT(BT$1,2))),NETWORKDAYS($T777,$U777,Holidays!$J$3:$J$937),
IF(AND($T777&lt;DATEVALUE("10/1/20"&amp;RIGHT(BS$1,2)),$U777&lt;=DATEVALUE("9/30/20"&amp;RIGHT(BT$1,2))),NETWORKDAYS(DATEVALUE("10/1/20"&amp;RIGHT(BS$1,2)),$U777,Holidays!$J$3:$J$937),
IF($T777&lt;DATEVALUE("10/1/20"&amp;RIGHT(BS$1,2)),NETWORKDAYS(DATEVALUE("10/1/20"&amp;RIGHT(BS$1,2)),DATEVALUE("9/30/20"&amp;RIGHT(BT$1,2)),Holidays!$J$3:$J$937),
IF($T777&gt;=DATEVALUE("10/1/20"&amp;RIGHT(BS$1,2)),NETWORKDAYS($T777,DATEVALUE("9/30/20"&amp;RIGHT(BT$1,2)),Holidays!$J$3:$J$937),"")))),"")/(NETWORKDAYS($T777,$U777,Holidays!$J$3:$J$937)),0))</f>
        <v/>
      </c>
      <c r="BU777" s="87" t="str">
        <f>IF($Q777="","",IFERROR(IF(OR(AND($T777&gt;=DATEVALUE("10/1/20"&amp;RIGHT(BT$1,2)),$T777&lt;=DATEVALUE("9/30/20"&amp;RIGHT(BU$1,2))),AND($U777&gt;=DATEVALUE("10/1/20"&amp;RIGHT(BT$1,2)),$U777&lt;=DATEVALUE("9/30/20"&amp;RIGHT(BU$1,2))),AND($T777&lt;=DATEVALUE("10/1/20"&amp;RIGHT(BT$1,2)),$U777&gt;=DATEVALUE("9/30/20"&amp;RIGHT(BU$1,2)))),
IF(AND($T777&gt;=DATEVALUE("10/1/20"&amp;RIGHT(BT$1,2)),$U777&lt;=DATEVALUE("9/30/20"&amp;RIGHT(BU$1,2))),NETWORKDAYS($T777,$U777,Holidays!$J$3:$J$937),
IF(AND($T777&lt;DATEVALUE("10/1/20"&amp;RIGHT(BT$1,2)),$U777&lt;=DATEVALUE("9/30/20"&amp;RIGHT(BU$1,2))),NETWORKDAYS(DATEVALUE("10/1/20"&amp;RIGHT(BT$1,2)),$U777,Holidays!$J$3:$J$937),
IF($T777&lt;DATEVALUE("10/1/20"&amp;RIGHT(BT$1,2)),NETWORKDAYS(DATEVALUE("10/1/20"&amp;RIGHT(BT$1,2)),DATEVALUE("9/30/20"&amp;RIGHT(BU$1,2)),Holidays!$J$3:$J$937),
IF($T777&gt;=DATEVALUE("10/1/20"&amp;RIGHT(BT$1,2)),NETWORKDAYS($T777,DATEVALUE("9/30/20"&amp;RIGHT(BU$1,2)),Holidays!$J$3:$J$937),"")))),"")/(NETWORKDAYS($T777,$U777,Holidays!$J$3:$J$937)),0))</f>
        <v/>
      </c>
      <c r="BV777" s="87" t="str">
        <f>IF($Q777="","",IFERROR(IF(OR(AND($T777&gt;=DATEVALUE("10/1/20"&amp;RIGHT(BU$1,2)),$T777&lt;=DATEVALUE("9/30/20"&amp;RIGHT(BV$1,2))),AND($U777&gt;=DATEVALUE("10/1/20"&amp;RIGHT(BU$1,2)),$U777&lt;=DATEVALUE("9/30/20"&amp;RIGHT(BV$1,2))),AND($T777&lt;=DATEVALUE("10/1/20"&amp;RIGHT(BU$1,2)),$U777&gt;=DATEVALUE("9/30/20"&amp;RIGHT(BV$1,2)))),
IF(AND($T777&gt;=DATEVALUE("10/1/20"&amp;RIGHT(BU$1,2)),$U777&lt;=DATEVALUE("9/30/20"&amp;RIGHT(BV$1,2))),NETWORKDAYS($T777,$U777,Holidays!$J$3:$J$937),
IF(AND($T777&lt;DATEVALUE("10/1/20"&amp;RIGHT(BU$1,2)),$U777&lt;=DATEVALUE("9/30/20"&amp;RIGHT(BV$1,2))),NETWORKDAYS(DATEVALUE("10/1/20"&amp;RIGHT(BU$1,2)),$U777,Holidays!$J$3:$J$937),
IF($T777&lt;DATEVALUE("10/1/20"&amp;RIGHT(BU$1,2)),NETWORKDAYS(DATEVALUE("10/1/20"&amp;RIGHT(BU$1,2)),DATEVALUE("9/30/20"&amp;RIGHT(BV$1,2)),Holidays!$J$3:$J$937),
IF($T777&gt;=DATEVALUE("10/1/20"&amp;RIGHT(BU$1,2)),NETWORKDAYS($T777,DATEVALUE("9/30/20"&amp;RIGHT(BV$1,2)),Holidays!$J$3:$J$937),"")))),"")/(NETWORKDAYS($T777,$U777,Holidays!$J$3:$J$937)),0))</f>
        <v/>
      </c>
      <c r="BW777" s="87" t="str">
        <f>IF($Q777="","",IFERROR(IF(OR(AND($T777&gt;=DATEVALUE("10/1/20"&amp;RIGHT(BV$1,2)),$T777&lt;=DATEVALUE("9/30/20"&amp;RIGHT(BW$1,2))),AND($U777&gt;=DATEVALUE("10/1/20"&amp;RIGHT(BV$1,2)),$U777&lt;=DATEVALUE("9/30/20"&amp;RIGHT(BW$1,2))),AND($T777&lt;=DATEVALUE("10/1/20"&amp;RIGHT(BV$1,2)),$U777&gt;=DATEVALUE("9/30/20"&amp;RIGHT(BW$1,2)))),
IF(AND($T777&gt;=DATEVALUE("10/1/20"&amp;RIGHT(BV$1,2)),$U777&lt;=DATEVALUE("9/30/20"&amp;RIGHT(BW$1,2))),NETWORKDAYS($T777,$U777,Holidays!$J$3:$J$937),
IF(AND($T777&lt;DATEVALUE("10/1/20"&amp;RIGHT(BV$1,2)),$U777&lt;=DATEVALUE("9/30/20"&amp;RIGHT(BW$1,2))),NETWORKDAYS(DATEVALUE("10/1/20"&amp;RIGHT(BV$1,2)),$U777,Holidays!$J$3:$J$937),
IF($T777&lt;DATEVALUE("10/1/20"&amp;RIGHT(BV$1,2)),NETWORKDAYS(DATEVALUE("10/1/20"&amp;RIGHT(BV$1,2)),DATEVALUE("9/30/20"&amp;RIGHT(BW$1,2)),Holidays!$J$3:$J$937),
IF($T777&gt;=DATEVALUE("10/1/20"&amp;RIGHT(BV$1,2)),NETWORKDAYS($T777,DATEVALUE("9/30/20"&amp;RIGHT(BW$1,2)),Holidays!$J$3:$J$937),"")))),"")/(NETWORKDAYS($T777,$U777,Holidays!$J$3:$J$937)),0))</f>
        <v/>
      </c>
      <c r="BX777" s="87" t="str">
        <f>IF($Q777="","",IFERROR(IF(OR(AND($T777&gt;=DATEVALUE("10/1/20"&amp;RIGHT(BW$1,2)),$T777&lt;=DATEVALUE("9/30/20"&amp;RIGHT(BX$1,2))),AND($U777&gt;=DATEVALUE("10/1/20"&amp;RIGHT(BW$1,2)),$U777&lt;=DATEVALUE("9/30/20"&amp;RIGHT(BX$1,2))),AND($T777&lt;=DATEVALUE("10/1/20"&amp;RIGHT(BW$1,2)),$U777&gt;=DATEVALUE("9/30/20"&amp;RIGHT(BX$1,2)))),
IF(AND($T777&gt;=DATEVALUE("10/1/20"&amp;RIGHT(BW$1,2)),$U777&lt;=DATEVALUE("9/30/20"&amp;RIGHT(BX$1,2))),NETWORKDAYS($T777,$U777,Holidays!$J$3:$J$937),
IF(AND($T777&lt;DATEVALUE("10/1/20"&amp;RIGHT(BW$1,2)),$U777&lt;=DATEVALUE("9/30/20"&amp;RIGHT(BX$1,2))),NETWORKDAYS(DATEVALUE("10/1/20"&amp;RIGHT(BW$1,2)),$U777,Holidays!$J$3:$J$937),
IF($T777&lt;DATEVALUE("10/1/20"&amp;RIGHT(BW$1,2)),NETWORKDAYS(DATEVALUE("10/1/20"&amp;RIGHT(BW$1,2)),DATEVALUE("9/30/20"&amp;RIGHT(BX$1,2)),Holidays!$J$3:$J$937),
IF($T777&gt;=DATEVALUE("10/1/20"&amp;RIGHT(BW$1,2)),NETWORKDAYS($T777,DATEVALUE("9/30/20"&amp;RIGHT(BX$1,2)),Holidays!$J$3:$J$937),"")))),"")/(NETWORKDAYS($T777,$U777,Holidays!$J$3:$J$937)),0))</f>
        <v/>
      </c>
      <c r="BY777" s="87" t="str">
        <f>IF($Q777="","",IFERROR(IF(OR(AND($T777&gt;=DATEVALUE("10/1/20"&amp;RIGHT(BX$1,2)),$T777&lt;=DATEVALUE("9/30/20"&amp;RIGHT(BY$1,2))),AND($U777&gt;=DATEVALUE("10/1/20"&amp;RIGHT(BX$1,2)),$U777&lt;=DATEVALUE("9/30/20"&amp;RIGHT(BY$1,2))),AND($T777&lt;=DATEVALUE("10/1/20"&amp;RIGHT(BX$1,2)),$U777&gt;=DATEVALUE("9/30/20"&amp;RIGHT(BY$1,2)))),
IF(AND($T777&gt;=DATEVALUE("10/1/20"&amp;RIGHT(BX$1,2)),$U777&lt;=DATEVALUE("9/30/20"&amp;RIGHT(BY$1,2))),NETWORKDAYS($T777,$U777,Holidays!$J$3:$J$937),
IF(AND($T777&lt;DATEVALUE("10/1/20"&amp;RIGHT(BX$1,2)),$U777&lt;=DATEVALUE("9/30/20"&amp;RIGHT(BY$1,2))),NETWORKDAYS(DATEVALUE("10/1/20"&amp;RIGHT(BX$1,2)),$U777,Holidays!$J$3:$J$937),
IF($T777&lt;DATEVALUE("10/1/20"&amp;RIGHT(BX$1,2)),NETWORKDAYS(DATEVALUE("10/1/20"&amp;RIGHT(BX$1,2)),DATEVALUE("9/30/20"&amp;RIGHT(BY$1,2)),Holidays!$J$3:$J$937),
IF($T777&gt;=DATEVALUE("10/1/20"&amp;RIGHT(BX$1,2)),NETWORKDAYS($T777,DATEVALUE("9/30/20"&amp;RIGHT(BY$1,2)),Holidays!$J$3:$J$937),"")))),"")/(NETWORKDAYS($T777,$U777,Holidays!$J$3:$J$937)),0))</f>
        <v/>
      </c>
      <c r="BZ777" s="87" t="str">
        <f>IF($Q777="","",IFERROR(IF(OR(AND($T777&gt;=DATEVALUE("10/1/20"&amp;RIGHT(BY$1,2)),$T777&lt;=DATEVALUE("9/30/20"&amp;RIGHT(BZ$1,2))),AND($U777&gt;=DATEVALUE("10/1/20"&amp;RIGHT(BY$1,2)),$U777&lt;=DATEVALUE("9/30/20"&amp;RIGHT(BZ$1,2))),AND($T777&lt;=DATEVALUE("10/1/20"&amp;RIGHT(BY$1,2)),$U777&gt;=DATEVALUE("9/30/20"&amp;RIGHT(BZ$1,2)))),
IF(AND($T777&gt;=DATEVALUE("10/1/20"&amp;RIGHT(BY$1,2)),$U777&lt;=DATEVALUE("9/30/20"&amp;RIGHT(BZ$1,2))),NETWORKDAYS($T777,$U777,Holidays!$J$3:$J$937),
IF(AND($T777&lt;DATEVALUE("10/1/20"&amp;RIGHT(BY$1,2)),$U777&lt;=DATEVALUE("9/30/20"&amp;RIGHT(BZ$1,2))),NETWORKDAYS(DATEVALUE("10/1/20"&amp;RIGHT(BY$1,2)),$U777,Holidays!$J$3:$J$937),
IF($T777&lt;DATEVALUE("10/1/20"&amp;RIGHT(BY$1,2)),NETWORKDAYS(DATEVALUE("10/1/20"&amp;RIGHT(BY$1,2)),DATEVALUE("9/30/20"&amp;RIGHT(BZ$1,2)),Holidays!$J$3:$J$937),
IF($T777&gt;=DATEVALUE("10/1/20"&amp;RIGHT(BY$1,2)),NETWORKDAYS($T777,DATEVALUE("9/30/20"&amp;RIGHT(BZ$1,2)),Holidays!$J$3:$J$937),"")))),"")/(NETWORKDAYS($T777,$U777,Holidays!$J$3:$J$937)),0))</f>
        <v/>
      </c>
      <c r="CA777" s="87" t="str">
        <f>IF($Q777="","",IFERROR(IF(OR(AND($T777&gt;=DATEVALUE("10/1/20"&amp;RIGHT(BZ$1,2)),$T777&lt;=DATEVALUE("9/30/20"&amp;RIGHT(CA$1,2))),AND($U777&gt;=DATEVALUE("10/1/20"&amp;RIGHT(BZ$1,2)),$U777&lt;=DATEVALUE("9/30/20"&amp;RIGHT(CA$1,2))),AND($T777&lt;=DATEVALUE("10/1/20"&amp;RIGHT(BZ$1,2)),$U777&gt;=DATEVALUE("9/30/20"&amp;RIGHT(CA$1,2)))),
IF(AND($T777&gt;=DATEVALUE("10/1/20"&amp;RIGHT(BZ$1,2)),$U777&lt;=DATEVALUE("9/30/20"&amp;RIGHT(CA$1,2))),NETWORKDAYS($T777,$U777,Holidays!$J$3:$J$937),
IF(AND($T777&lt;DATEVALUE("10/1/20"&amp;RIGHT(BZ$1,2)),$U777&lt;=DATEVALUE("9/30/20"&amp;RIGHT(CA$1,2))),NETWORKDAYS(DATEVALUE("10/1/20"&amp;RIGHT(BZ$1,2)),$U777,Holidays!$J$3:$J$937),
IF($T777&lt;DATEVALUE("10/1/20"&amp;RIGHT(BZ$1,2)),NETWORKDAYS(DATEVALUE("10/1/20"&amp;RIGHT(BZ$1,2)),DATEVALUE("9/30/20"&amp;RIGHT(CA$1,2)),Holidays!$J$3:$J$937),
IF($T777&gt;=DATEVALUE("10/1/20"&amp;RIGHT(BZ$1,2)),NETWORKDAYS($T777,DATEVALUE("9/30/20"&amp;RIGHT(CA$1,2)),Holidays!$J$3:$J$937),"")))),"")/(NETWORKDAYS($T777,$U777,Holidays!$J$3:$J$937)),0))</f>
        <v/>
      </c>
      <c r="CB777" s="87" t="str">
        <f>IF($Q777="","",IFERROR(IF(OR(AND($T777&gt;=DATEVALUE("10/1/20"&amp;RIGHT(CA$1,2)),$T777&lt;=DATEVALUE("9/30/20"&amp;RIGHT(CB$1,2))),AND($U777&gt;=DATEVALUE("10/1/20"&amp;RIGHT(CA$1,2)),$U777&lt;=DATEVALUE("9/30/20"&amp;RIGHT(CB$1,2))),AND($T777&lt;=DATEVALUE("10/1/20"&amp;RIGHT(CA$1,2)),$U777&gt;=DATEVALUE("9/30/20"&amp;RIGHT(CB$1,2)))),
IF(AND($T777&gt;=DATEVALUE("10/1/20"&amp;RIGHT(CA$1,2)),$U777&lt;=DATEVALUE("9/30/20"&amp;RIGHT(CB$1,2))),NETWORKDAYS($T777,$U777,Holidays!$J$3:$J$937),
IF(AND($T777&lt;DATEVALUE("10/1/20"&amp;RIGHT(CA$1,2)),$U777&lt;=DATEVALUE("9/30/20"&amp;RIGHT(CB$1,2))),NETWORKDAYS(DATEVALUE("10/1/20"&amp;RIGHT(CA$1,2)),$U777,Holidays!$J$3:$J$937),
IF($T777&lt;DATEVALUE("10/1/20"&amp;RIGHT(CA$1,2)),NETWORKDAYS(DATEVALUE("10/1/20"&amp;RIGHT(CA$1,2)),DATEVALUE("9/30/20"&amp;RIGHT(CB$1,2)),Holidays!$J$3:$J$937),
IF($T777&gt;=DATEVALUE("10/1/20"&amp;RIGHT(CA$1,2)),NETWORKDAYS($T777,DATEVALUE("9/30/20"&amp;RIGHT(CB$1,2)),Holidays!$J$3:$J$937),"")))),"")/(NETWORKDAYS($T777,$U777,Holidays!$J$3:$J$937)),0))</f>
        <v/>
      </c>
    </row>
    <row r="778" spans="1:80">
      <c r="A778" s="97"/>
      <c r="B778" s="98" t="str">
        <f ca="1">IF(NOT($A778=""),OFFSET('WBS Reference &amp; User Procedure'!$A$1,MATCH($A778,'WBS Reference &amp; User Procedure'!$A:$A,0)-1,1),"")</f>
        <v/>
      </c>
      <c r="D778" s="97"/>
      <c r="T778" s="104" t="str">
        <f>IF(NOT(Q778=""),IF(NOT($S778=""),$S778,#REF!),"")</f>
        <v/>
      </c>
      <c r="U778" s="104" t="str">
        <f>IF(NOT(Q778=""),WORKDAY(T778,Q778,Holidays!$J$3:$J$937),"")</f>
        <v/>
      </c>
      <c r="V778" s="104"/>
      <c r="W778" s="104"/>
      <c r="X778" s="101" t="str">
        <f t="shared" si="167"/>
        <v/>
      </c>
      <c r="AL778" s="87" t="str">
        <f t="shared" ca="1" si="164"/>
        <v/>
      </c>
      <c r="AN778" s="87" t="str">
        <f t="shared" ca="1" si="174"/>
        <v/>
      </c>
      <c r="AO778" s="87" t="str">
        <f t="shared" ca="1" si="174"/>
        <v/>
      </c>
      <c r="AP778" s="87" t="str">
        <f t="shared" ca="1" si="174"/>
        <v/>
      </c>
      <c r="AQ778" s="87" t="str">
        <f t="shared" ca="1" si="174"/>
        <v/>
      </c>
      <c r="AR778" s="87" t="str">
        <f t="shared" ca="1" si="174"/>
        <v/>
      </c>
      <c r="AS778" s="87" t="str">
        <f t="shared" ca="1" si="174"/>
        <v/>
      </c>
      <c r="AT778" s="87" t="str">
        <f t="shared" ca="1" si="174"/>
        <v/>
      </c>
      <c r="AU778" s="87" t="str">
        <f t="shared" ca="1" si="174"/>
        <v/>
      </c>
      <c r="AV778" s="87" t="str">
        <f t="shared" ca="1" si="174"/>
        <v/>
      </c>
      <c r="AW778" s="87" t="str">
        <f t="shared" ca="1" si="174"/>
        <v/>
      </c>
      <c r="AX778" s="87" t="str">
        <f t="shared" ca="1" si="175"/>
        <v/>
      </c>
      <c r="AY778" s="87" t="str">
        <f t="shared" ca="1" si="175"/>
        <v/>
      </c>
      <c r="AZ778" s="87" t="str">
        <f t="shared" ca="1" si="175"/>
        <v/>
      </c>
      <c r="BA778" s="87" t="str">
        <f t="shared" ca="1" si="175"/>
        <v/>
      </c>
      <c r="BB778" s="87" t="str">
        <f t="shared" ca="1" si="175"/>
        <v/>
      </c>
      <c r="BC778" s="87" t="str">
        <f t="shared" ca="1" si="175"/>
        <v/>
      </c>
      <c r="BD778" s="87" t="str">
        <f t="shared" ca="1" si="175"/>
        <v/>
      </c>
      <c r="BE778" s="87" t="str">
        <f t="shared" ca="1" si="175"/>
        <v/>
      </c>
      <c r="BF778" s="87" t="str">
        <f t="shared" ca="1" si="175"/>
        <v/>
      </c>
      <c r="BG778" s="87" t="str">
        <f t="shared" ca="1" si="175"/>
        <v/>
      </c>
      <c r="BI778" s="87" t="str">
        <f>IF($Q778="","",IFERROR(IF(OR(AND($T778&gt;=DATEVALUE("10/1/20"&amp;RIGHT(BH$1,2)),$T778&lt;=DATEVALUE("9/30/20"&amp;RIGHT(BI$1,2))),AND($U778&gt;=DATEVALUE("10/1/20"&amp;RIGHT(BH$1,2)),$U778&lt;=DATEVALUE("9/30/20"&amp;RIGHT(BI$1,2))),AND($T778&lt;=DATEVALUE("10/1/20"&amp;RIGHT(BH$1,2)),$U778&gt;=DATEVALUE("9/30/20"&amp;RIGHT(BI$1,2)))),
IF(AND($T778&gt;=DATEVALUE("10/1/20"&amp;RIGHT(BH$1,2)),$U778&lt;=DATEVALUE("9/30/20"&amp;RIGHT(BI$1,2))),NETWORKDAYS($T778,$U778,Holidays!$J$3:$J$937),
IF(AND($T778&lt;DATEVALUE("10/1/20"&amp;RIGHT(BH$1,2)),$U778&lt;=DATEVALUE("9/30/20"&amp;RIGHT(BI$1,2))),NETWORKDAYS(DATEVALUE("10/1/20"&amp;RIGHT(BH$1,2)),$U778,Holidays!$J$3:$J$937),
IF($T778&lt;DATEVALUE("10/1/20"&amp;RIGHT(BH$1,2)),NETWORKDAYS(DATEVALUE("10/1/20"&amp;RIGHT(BH$1,2)),DATEVALUE("9/30/20"&amp;RIGHT(BI$1,2)),Holidays!$J$3:$J$937),
IF($T778&gt;=DATEVALUE("10/1/20"&amp;RIGHT(BH$1,2)),NETWORKDAYS($T778,DATEVALUE("9/30/20"&amp;RIGHT(BI$1,2)),Holidays!$J$3:$J$937),"")))),"")/(NETWORKDAYS($T778,$U778,Holidays!$J$3:$J$937)),0))</f>
        <v/>
      </c>
      <c r="BJ778" s="87" t="str">
        <f>IF($Q778="","",IFERROR(IF(OR(AND($T778&gt;=DATEVALUE("10/1/20"&amp;RIGHT(BI$1,2)),$T778&lt;=DATEVALUE("9/30/20"&amp;RIGHT(BJ$1,2))),AND($U778&gt;=DATEVALUE("10/1/20"&amp;RIGHT(BI$1,2)),$U778&lt;=DATEVALUE("9/30/20"&amp;RIGHT(BJ$1,2))),AND($T778&lt;=DATEVALUE("10/1/20"&amp;RIGHT(BI$1,2)),$U778&gt;=DATEVALUE("9/30/20"&amp;RIGHT(BJ$1,2)))),
IF(AND($T778&gt;=DATEVALUE("10/1/20"&amp;RIGHT(BI$1,2)),$U778&lt;=DATEVALUE("9/30/20"&amp;RIGHT(BJ$1,2))),NETWORKDAYS($T778,$U778,Holidays!$J$3:$J$937),
IF(AND($T778&lt;DATEVALUE("10/1/20"&amp;RIGHT(BI$1,2)),$U778&lt;=DATEVALUE("9/30/20"&amp;RIGHT(BJ$1,2))),NETWORKDAYS(DATEVALUE("10/1/20"&amp;RIGHT(BI$1,2)),$U778,Holidays!$J$3:$J$937),
IF($T778&lt;DATEVALUE("10/1/20"&amp;RIGHT(BI$1,2)),NETWORKDAYS(DATEVALUE("10/1/20"&amp;RIGHT(BI$1,2)),DATEVALUE("9/30/20"&amp;RIGHT(BJ$1,2)),Holidays!$J$3:$J$937),
IF($T778&gt;=DATEVALUE("10/1/20"&amp;RIGHT(BI$1,2)),NETWORKDAYS($T778,DATEVALUE("9/30/20"&amp;RIGHT(BJ$1,2)),Holidays!$J$3:$J$937),"")))),"")/(NETWORKDAYS($T778,$U778,Holidays!$J$3:$J$937)),0))</f>
        <v/>
      </c>
      <c r="BK778" s="87" t="str">
        <f>IF($Q778="","",IFERROR(IF(OR(AND($T778&gt;=DATEVALUE("10/1/20"&amp;RIGHT(BJ$1,2)),$T778&lt;=DATEVALUE("9/30/20"&amp;RIGHT(BK$1,2))),AND($U778&gt;=DATEVALUE("10/1/20"&amp;RIGHT(BJ$1,2)),$U778&lt;=DATEVALUE("9/30/20"&amp;RIGHT(BK$1,2))),AND($T778&lt;=DATEVALUE("10/1/20"&amp;RIGHT(BJ$1,2)),$U778&gt;=DATEVALUE("9/30/20"&amp;RIGHT(BK$1,2)))),
IF(AND($T778&gt;=DATEVALUE("10/1/20"&amp;RIGHT(BJ$1,2)),$U778&lt;=DATEVALUE("9/30/20"&amp;RIGHT(BK$1,2))),NETWORKDAYS($T778,$U778,Holidays!$J$3:$J$937),
IF(AND($T778&lt;DATEVALUE("10/1/20"&amp;RIGHT(BJ$1,2)),$U778&lt;=DATEVALUE("9/30/20"&amp;RIGHT(BK$1,2))),NETWORKDAYS(DATEVALUE("10/1/20"&amp;RIGHT(BJ$1,2)),$U778,Holidays!$J$3:$J$937),
IF($T778&lt;DATEVALUE("10/1/20"&amp;RIGHT(BJ$1,2)),NETWORKDAYS(DATEVALUE("10/1/20"&amp;RIGHT(BJ$1,2)),DATEVALUE("9/30/20"&amp;RIGHT(BK$1,2)),Holidays!$J$3:$J$937),
IF($T778&gt;=DATEVALUE("10/1/20"&amp;RIGHT(BJ$1,2)),NETWORKDAYS($T778,DATEVALUE("9/30/20"&amp;RIGHT(BK$1,2)),Holidays!$J$3:$J$937),"")))),"")/(NETWORKDAYS($T778,$U778,Holidays!$J$3:$J$937)),0))</f>
        <v/>
      </c>
      <c r="BL778" s="87" t="str">
        <f>IF($Q778="","",IFERROR(IF(OR(AND($T778&gt;=DATEVALUE("10/1/20"&amp;RIGHT(BK$1,2)),$T778&lt;=DATEVALUE("9/30/20"&amp;RIGHT(BL$1,2))),AND($U778&gt;=DATEVALUE("10/1/20"&amp;RIGHT(BK$1,2)),$U778&lt;=DATEVALUE("9/30/20"&amp;RIGHT(BL$1,2))),AND($T778&lt;=DATEVALUE("10/1/20"&amp;RIGHT(BK$1,2)),$U778&gt;=DATEVALUE("9/30/20"&amp;RIGHT(BL$1,2)))),
IF(AND($T778&gt;=DATEVALUE("10/1/20"&amp;RIGHT(BK$1,2)),$U778&lt;=DATEVALUE("9/30/20"&amp;RIGHT(BL$1,2))),NETWORKDAYS($T778,$U778,Holidays!$J$3:$J$937),
IF(AND($T778&lt;DATEVALUE("10/1/20"&amp;RIGHT(BK$1,2)),$U778&lt;=DATEVALUE("9/30/20"&amp;RIGHT(BL$1,2))),NETWORKDAYS(DATEVALUE("10/1/20"&amp;RIGHT(BK$1,2)),$U778,Holidays!$J$3:$J$937),
IF($T778&lt;DATEVALUE("10/1/20"&amp;RIGHT(BK$1,2)),NETWORKDAYS(DATEVALUE("10/1/20"&amp;RIGHT(BK$1,2)),DATEVALUE("9/30/20"&amp;RIGHT(BL$1,2)),Holidays!$J$3:$J$937),
IF($T778&gt;=DATEVALUE("10/1/20"&amp;RIGHT(BK$1,2)),NETWORKDAYS($T778,DATEVALUE("9/30/20"&amp;RIGHT(BL$1,2)),Holidays!$J$3:$J$937),"")))),"")/(NETWORKDAYS($T778,$U778,Holidays!$J$3:$J$937)),0))</f>
        <v/>
      </c>
      <c r="BM778" s="87" t="str">
        <f>IF($Q778="","",IFERROR(IF(OR(AND($T778&gt;=DATEVALUE("10/1/20"&amp;RIGHT(BL$1,2)),$T778&lt;=DATEVALUE("9/30/20"&amp;RIGHT(BM$1,2))),AND($U778&gt;=DATEVALUE("10/1/20"&amp;RIGHT(BL$1,2)),$U778&lt;=DATEVALUE("9/30/20"&amp;RIGHT(BM$1,2))),AND($T778&lt;=DATEVALUE("10/1/20"&amp;RIGHT(BL$1,2)),$U778&gt;=DATEVALUE("9/30/20"&amp;RIGHT(BM$1,2)))),
IF(AND($T778&gt;=DATEVALUE("10/1/20"&amp;RIGHT(BL$1,2)),$U778&lt;=DATEVALUE("9/30/20"&amp;RIGHT(BM$1,2))),NETWORKDAYS($T778,$U778,Holidays!$J$3:$J$937),
IF(AND($T778&lt;DATEVALUE("10/1/20"&amp;RIGHT(BL$1,2)),$U778&lt;=DATEVALUE("9/30/20"&amp;RIGHT(BM$1,2))),NETWORKDAYS(DATEVALUE("10/1/20"&amp;RIGHT(BL$1,2)),$U778,Holidays!$J$3:$J$937),
IF($T778&lt;DATEVALUE("10/1/20"&amp;RIGHT(BL$1,2)),NETWORKDAYS(DATEVALUE("10/1/20"&amp;RIGHT(BL$1,2)),DATEVALUE("9/30/20"&amp;RIGHT(BM$1,2)),Holidays!$J$3:$J$937),
IF($T778&gt;=DATEVALUE("10/1/20"&amp;RIGHT(BL$1,2)),NETWORKDAYS($T778,DATEVALUE("9/30/20"&amp;RIGHT(BM$1,2)),Holidays!$J$3:$J$937),"")))),"")/(NETWORKDAYS($T778,$U778,Holidays!$J$3:$J$937)),0))</f>
        <v/>
      </c>
      <c r="BN778" s="87" t="str">
        <f>IF($Q778="","",IFERROR(IF(OR(AND($T778&gt;=DATEVALUE("10/1/20"&amp;RIGHT(BM$1,2)),$T778&lt;=DATEVALUE("9/30/20"&amp;RIGHT(BN$1,2))),AND($U778&gt;=DATEVALUE("10/1/20"&amp;RIGHT(BM$1,2)),$U778&lt;=DATEVALUE("9/30/20"&amp;RIGHT(BN$1,2))),AND($T778&lt;=DATEVALUE("10/1/20"&amp;RIGHT(BM$1,2)),$U778&gt;=DATEVALUE("9/30/20"&amp;RIGHT(BN$1,2)))),
IF(AND($T778&gt;=DATEVALUE("10/1/20"&amp;RIGHT(BM$1,2)),$U778&lt;=DATEVALUE("9/30/20"&amp;RIGHT(BN$1,2))),NETWORKDAYS($T778,$U778,Holidays!$J$3:$J$937),
IF(AND($T778&lt;DATEVALUE("10/1/20"&amp;RIGHT(BM$1,2)),$U778&lt;=DATEVALUE("9/30/20"&amp;RIGHT(BN$1,2))),NETWORKDAYS(DATEVALUE("10/1/20"&amp;RIGHT(BM$1,2)),$U778,Holidays!$J$3:$J$937),
IF($T778&lt;DATEVALUE("10/1/20"&amp;RIGHT(BM$1,2)),NETWORKDAYS(DATEVALUE("10/1/20"&amp;RIGHT(BM$1,2)),DATEVALUE("9/30/20"&amp;RIGHT(BN$1,2)),Holidays!$J$3:$J$937),
IF($T778&gt;=DATEVALUE("10/1/20"&amp;RIGHT(BM$1,2)),NETWORKDAYS($T778,DATEVALUE("9/30/20"&amp;RIGHT(BN$1,2)),Holidays!$J$3:$J$937),"")))),"")/(NETWORKDAYS($T778,$U778,Holidays!$J$3:$J$937)),0))</f>
        <v/>
      </c>
      <c r="BO778" s="87" t="str">
        <f>IF($Q778="","",IFERROR(IF(OR(AND($T778&gt;=DATEVALUE("10/1/20"&amp;RIGHT(BN$1,2)),$T778&lt;=DATEVALUE("9/30/20"&amp;RIGHT(BO$1,2))),AND($U778&gt;=DATEVALUE("10/1/20"&amp;RIGHT(BN$1,2)),$U778&lt;=DATEVALUE("9/30/20"&amp;RIGHT(BO$1,2))),AND($T778&lt;=DATEVALUE("10/1/20"&amp;RIGHT(BN$1,2)),$U778&gt;=DATEVALUE("9/30/20"&amp;RIGHT(BO$1,2)))),
IF(AND($T778&gt;=DATEVALUE("10/1/20"&amp;RIGHT(BN$1,2)),$U778&lt;=DATEVALUE("9/30/20"&amp;RIGHT(BO$1,2))),NETWORKDAYS($T778,$U778,Holidays!$J$3:$J$937),
IF(AND($T778&lt;DATEVALUE("10/1/20"&amp;RIGHT(BN$1,2)),$U778&lt;=DATEVALUE("9/30/20"&amp;RIGHT(BO$1,2))),NETWORKDAYS(DATEVALUE("10/1/20"&amp;RIGHT(BN$1,2)),$U778,Holidays!$J$3:$J$937),
IF($T778&lt;DATEVALUE("10/1/20"&amp;RIGHT(BN$1,2)),NETWORKDAYS(DATEVALUE("10/1/20"&amp;RIGHT(BN$1,2)),DATEVALUE("9/30/20"&amp;RIGHT(BO$1,2)),Holidays!$J$3:$J$937),
IF($T778&gt;=DATEVALUE("10/1/20"&amp;RIGHT(BN$1,2)),NETWORKDAYS($T778,DATEVALUE("9/30/20"&amp;RIGHT(BO$1,2)),Holidays!$J$3:$J$937),"")))),"")/(NETWORKDAYS($T778,$U778,Holidays!$J$3:$J$937)),0))</f>
        <v/>
      </c>
      <c r="BP778" s="87" t="str">
        <f>IF($Q778="","",IFERROR(IF(OR(AND($T778&gt;=DATEVALUE("10/1/20"&amp;RIGHT(BO$1,2)),$T778&lt;=DATEVALUE("9/30/20"&amp;RIGHT(BP$1,2))),AND($U778&gt;=DATEVALUE("10/1/20"&amp;RIGHT(BO$1,2)),$U778&lt;=DATEVALUE("9/30/20"&amp;RIGHT(BP$1,2))),AND($T778&lt;=DATEVALUE("10/1/20"&amp;RIGHT(BO$1,2)),$U778&gt;=DATEVALUE("9/30/20"&amp;RIGHT(BP$1,2)))),
IF(AND($T778&gt;=DATEVALUE("10/1/20"&amp;RIGHT(BO$1,2)),$U778&lt;=DATEVALUE("9/30/20"&amp;RIGHT(BP$1,2))),NETWORKDAYS($T778,$U778,Holidays!$J$3:$J$937),
IF(AND($T778&lt;DATEVALUE("10/1/20"&amp;RIGHT(BO$1,2)),$U778&lt;=DATEVALUE("9/30/20"&amp;RIGHT(BP$1,2))),NETWORKDAYS(DATEVALUE("10/1/20"&amp;RIGHT(BO$1,2)),$U778,Holidays!$J$3:$J$937),
IF($T778&lt;DATEVALUE("10/1/20"&amp;RIGHT(BO$1,2)),NETWORKDAYS(DATEVALUE("10/1/20"&amp;RIGHT(BO$1,2)),DATEVALUE("9/30/20"&amp;RIGHT(BP$1,2)),Holidays!$J$3:$J$937),
IF($T778&gt;=DATEVALUE("10/1/20"&amp;RIGHT(BO$1,2)),NETWORKDAYS($T778,DATEVALUE("9/30/20"&amp;RIGHT(BP$1,2)),Holidays!$J$3:$J$937),"")))),"")/(NETWORKDAYS($T778,$U778,Holidays!$J$3:$J$937)),0))</f>
        <v/>
      </c>
      <c r="BQ778" s="87" t="str">
        <f>IF($Q778="","",IFERROR(IF(OR(AND($T778&gt;=DATEVALUE("10/1/20"&amp;RIGHT(BP$1,2)),$T778&lt;=DATEVALUE("9/30/20"&amp;RIGHT(BQ$1,2))),AND($U778&gt;=DATEVALUE("10/1/20"&amp;RIGHT(BP$1,2)),$U778&lt;=DATEVALUE("9/30/20"&amp;RIGHT(BQ$1,2))),AND($T778&lt;=DATEVALUE("10/1/20"&amp;RIGHT(BP$1,2)),$U778&gt;=DATEVALUE("9/30/20"&amp;RIGHT(BQ$1,2)))),
IF(AND($T778&gt;=DATEVALUE("10/1/20"&amp;RIGHT(BP$1,2)),$U778&lt;=DATEVALUE("9/30/20"&amp;RIGHT(BQ$1,2))),NETWORKDAYS($T778,$U778,Holidays!$J$3:$J$937),
IF(AND($T778&lt;DATEVALUE("10/1/20"&amp;RIGHT(BP$1,2)),$U778&lt;=DATEVALUE("9/30/20"&amp;RIGHT(BQ$1,2))),NETWORKDAYS(DATEVALUE("10/1/20"&amp;RIGHT(BP$1,2)),$U778,Holidays!$J$3:$J$937),
IF($T778&lt;DATEVALUE("10/1/20"&amp;RIGHT(BP$1,2)),NETWORKDAYS(DATEVALUE("10/1/20"&amp;RIGHT(BP$1,2)),DATEVALUE("9/30/20"&amp;RIGHT(BQ$1,2)),Holidays!$J$3:$J$937),
IF($T778&gt;=DATEVALUE("10/1/20"&amp;RIGHT(BP$1,2)),NETWORKDAYS($T778,DATEVALUE("9/30/20"&amp;RIGHT(BQ$1,2)),Holidays!$J$3:$J$937),"")))),"")/(NETWORKDAYS($T778,$U778,Holidays!$J$3:$J$937)),0))</f>
        <v/>
      </c>
      <c r="BR778" s="87" t="str">
        <f>IF($Q778="","",IFERROR(IF(OR(AND($T778&gt;=DATEVALUE("10/1/20"&amp;RIGHT(BQ$1,2)),$T778&lt;=DATEVALUE("9/30/20"&amp;RIGHT(BR$1,2))),AND($U778&gt;=DATEVALUE("10/1/20"&amp;RIGHT(BQ$1,2)),$U778&lt;=DATEVALUE("9/30/20"&amp;RIGHT(BR$1,2))),AND($T778&lt;=DATEVALUE("10/1/20"&amp;RIGHT(BQ$1,2)),$U778&gt;=DATEVALUE("9/30/20"&amp;RIGHT(BR$1,2)))),
IF(AND($T778&gt;=DATEVALUE("10/1/20"&amp;RIGHT(BQ$1,2)),$U778&lt;=DATEVALUE("9/30/20"&amp;RIGHT(BR$1,2))),NETWORKDAYS($T778,$U778,Holidays!$J$3:$J$937),
IF(AND($T778&lt;DATEVALUE("10/1/20"&amp;RIGHT(BQ$1,2)),$U778&lt;=DATEVALUE("9/30/20"&amp;RIGHT(BR$1,2))),NETWORKDAYS(DATEVALUE("10/1/20"&amp;RIGHT(BQ$1,2)),$U778,Holidays!$J$3:$J$937),
IF($T778&lt;DATEVALUE("10/1/20"&amp;RIGHT(BQ$1,2)),NETWORKDAYS(DATEVALUE("10/1/20"&amp;RIGHT(BQ$1,2)),DATEVALUE("9/30/20"&amp;RIGHT(BR$1,2)),Holidays!$J$3:$J$937),
IF($T778&gt;=DATEVALUE("10/1/20"&amp;RIGHT(BQ$1,2)),NETWORKDAYS($T778,DATEVALUE("9/30/20"&amp;RIGHT(BR$1,2)),Holidays!$J$3:$J$937),"")))),"")/(NETWORKDAYS($T778,$U778,Holidays!$J$3:$J$937)),0))</f>
        <v/>
      </c>
      <c r="BS778" s="87" t="str">
        <f>IF($Q778="","",IFERROR(IF(OR(AND($T778&gt;=DATEVALUE("10/1/20"&amp;RIGHT(BR$1,2)),$T778&lt;=DATEVALUE("9/30/20"&amp;RIGHT(BS$1,2))),AND($U778&gt;=DATEVALUE("10/1/20"&amp;RIGHT(BR$1,2)),$U778&lt;=DATEVALUE("9/30/20"&amp;RIGHT(BS$1,2))),AND($T778&lt;=DATEVALUE("10/1/20"&amp;RIGHT(BR$1,2)),$U778&gt;=DATEVALUE("9/30/20"&amp;RIGHT(BS$1,2)))),
IF(AND($T778&gt;=DATEVALUE("10/1/20"&amp;RIGHT(BR$1,2)),$U778&lt;=DATEVALUE("9/30/20"&amp;RIGHT(BS$1,2))),NETWORKDAYS($T778,$U778,Holidays!$J$3:$J$937),
IF(AND($T778&lt;DATEVALUE("10/1/20"&amp;RIGHT(BR$1,2)),$U778&lt;=DATEVALUE("9/30/20"&amp;RIGHT(BS$1,2))),NETWORKDAYS(DATEVALUE("10/1/20"&amp;RIGHT(BR$1,2)),$U778,Holidays!$J$3:$J$937),
IF($T778&lt;DATEVALUE("10/1/20"&amp;RIGHT(BR$1,2)),NETWORKDAYS(DATEVALUE("10/1/20"&amp;RIGHT(BR$1,2)),DATEVALUE("9/30/20"&amp;RIGHT(BS$1,2)),Holidays!$J$3:$J$937),
IF($T778&gt;=DATEVALUE("10/1/20"&amp;RIGHT(BR$1,2)),NETWORKDAYS($T778,DATEVALUE("9/30/20"&amp;RIGHT(BS$1,2)),Holidays!$J$3:$J$937),"")))),"")/(NETWORKDAYS($T778,$U778,Holidays!$J$3:$J$937)),0))</f>
        <v/>
      </c>
      <c r="BT778" s="87" t="str">
        <f>IF($Q778="","",IFERROR(IF(OR(AND($T778&gt;=DATEVALUE("10/1/20"&amp;RIGHT(BS$1,2)),$T778&lt;=DATEVALUE("9/30/20"&amp;RIGHT(BT$1,2))),AND($U778&gt;=DATEVALUE("10/1/20"&amp;RIGHT(BS$1,2)),$U778&lt;=DATEVALUE("9/30/20"&amp;RIGHT(BT$1,2))),AND($T778&lt;=DATEVALUE("10/1/20"&amp;RIGHT(BS$1,2)),$U778&gt;=DATEVALUE("9/30/20"&amp;RIGHT(BT$1,2)))),
IF(AND($T778&gt;=DATEVALUE("10/1/20"&amp;RIGHT(BS$1,2)),$U778&lt;=DATEVALUE("9/30/20"&amp;RIGHT(BT$1,2))),NETWORKDAYS($T778,$U778,Holidays!$J$3:$J$937),
IF(AND($T778&lt;DATEVALUE("10/1/20"&amp;RIGHT(BS$1,2)),$U778&lt;=DATEVALUE("9/30/20"&amp;RIGHT(BT$1,2))),NETWORKDAYS(DATEVALUE("10/1/20"&amp;RIGHT(BS$1,2)),$U778,Holidays!$J$3:$J$937),
IF($T778&lt;DATEVALUE("10/1/20"&amp;RIGHT(BS$1,2)),NETWORKDAYS(DATEVALUE("10/1/20"&amp;RIGHT(BS$1,2)),DATEVALUE("9/30/20"&amp;RIGHT(BT$1,2)),Holidays!$J$3:$J$937),
IF($T778&gt;=DATEVALUE("10/1/20"&amp;RIGHT(BS$1,2)),NETWORKDAYS($T778,DATEVALUE("9/30/20"&amp;RIGHT(BT$1,2)),Holidays!$J$3:$J$937),"")))),"")/(NETWORKDAYS($T778,$U778,Holidays!$J$3:$J$937)),0))</f>
        <v/>
      </c>
      <c r="BU778" s="87" t="str">
        <f>IF($Q778="","",IFERROR(IF(OR(AND($T778&gt;=DATEVALUE("10/1/20"&amp;RIGHT(BT$1,2)),$T778&lt;=DATEVALUE("9/30/20"&amp;RIGHT(BU$1,2))),AND($U778&gt;=DATEVALUE("10/1/20"&amp;RIGHT(BT$1,2)),$U778&lt;=DATEVALUE("9/30/20"&amp;RIGHT(BU$1,2))),AND($T778&lt;=DATEVALUE("10/1/20"&amp;RIGHT(BT$1,2)),$U778&gt;=DATEVALUE("9/30/20"&amp;RIGHT(BU$1,2)))),
IF(AND($T778&gt;=DATEVALUE("10/1/20"&amp;RIGHT(BT$1,2)),$U778&lt;=DATEVALUE("9/30/20"&amp;RIGHT(BU$1,2))),NETWORKDAYS($T778,$U778,Holidays!$J$3:$J$937),
IF(AND($T778&lt;DATEVALUE("10/1/20"&amp;RIGHT(BT$1,2)),$U778&lt;=DATEVALUE("9/30/20"&amp;RIGHT(BU$1,2))),NETWORKDAYS(DATEVALUE("10/1/20"&amp;RIGHT(BT$1,2)),$U778,Holidays!$J$3:$J$937),
IF($T778&lt;DATEVALUE("10/1/20"&amp;RIGHT(BT$1,2)),NETWORKDAYS(DATEVALUE("10/1/20"&amp;RIGHT(BT$1,2)),DATEVALUE("9/30/20"&amp;RIGHT(BU$1,2)),Holidays!$J$3:$J$937),
IF($T778&gt;=DATEVALUE("10/1/20"&amp;RIGHT(BT$1,2)),NETWORKDAYS($T778,DATEVALUE("9/30/20"&amp;RIGHT(BU$1,2)),Holidays!$J$3:$J$937),"")))),"")/(NETWORKDAYS($T778,$U778,Holidays!$J$3:$J$937)),0))</f>
        <v/>
      </c>
      <c r="BV778" s="87" t="str">
        <f>IF($Q778="","",IFERROR(IF(OR(AND($T778&gt;=DATEVALUE("10/1/20"&amp;RIGHT(BU$1,2)),$T778&lt;=DATEVALUE("9/30/20"&amp;RIGHT(BV$1,2))),AND($U778&gt;=DATEVALUE("10/1/20"&amp;RIGHT(BU$1,2)),$U778&lt;=DATEVALUE("9/30/20"&amp;RIGHT(BV$1,2))),AND($T778&lt;=DATEVALUE("10/1/20"&amp;RIGHT(BU$1,2)),$U778&gt;=DATEVALUE("9/30/20"&amp;RIGHT(BV$1,2)))),
IF(AND($T778&gt;=DATEVALUE("10/1/20"&amp;RIGHT(BU$1,2)),$U778&lt;=DATEVALUE("9/30/20"&amp;RIGHT(BV$1,2))),NETWORKDAYS($T778,$U778,Holidays!$J$3:$J$937),
IF(AND($T778&lt;DATEVALUE("10/1/20"&amp;RIGHT(BU$1,2)),$U778&lt;=DATEVALUE("9/30/20"&amp;RIGHT(BV$1,2))),NETWORKDAYS(DATEVALUE("10/1/20"&amp;RIGHT(BU$1,2)),$U778,Holidays!$J$3:$J$937),
IF($T778&lt;DATEVALUE("10/1/20"&amp;RIGHT(BU$1,2)),NETWORKDAYS(DATEVALUE("10/1/20"&amp;RIGHT(BU$1,2)),DATEVALUE("9/30/20"&amp;RIGHT(BV$1,2)),Holidays!$J$3:$J$937),
IF($T778&gt;=DATEVALUE("10/1/20"&amp;RIGHT(BU$1,2)),NETWORKDAYS($T778,DATEVALUE("9/30/20"&amp;RIGHT(BV$1,2)),Holidays!$J$3:$J$937),"")))),"")/(NETWORKDAYS($T778,$U778,Holidays!$J$3:$J$937)),0))</f>
        <v/>
      </c>
      <c r="BW778" s="87" t="str">
        <f>IF($Q778="","",IFERROR(IF(OR(AND($T778&gt;=DATEVALUE("10/1/20"&amp;RIGHT(BV$1,2)),$T778&lt;=DATEVALUE("9/30/20"&amp;RIGHT(BW$1,2))),AND($U778&gt;=DATEVALUE("10/1/20"&amp;RIGHT(BV$1,2)),$U778&lt;=DATEVALUE("9/30/20"&amp;RIGHT(BW$1,2))),AND($T778&lt;=DATEVALUE("10/1/20"&amp;RIGHT(BV$1,2)),$U778&gt;=DATEVALUE("9/30/20"&amp;RIGHT(BW$1,2)))),
IF(AND($T778&gt;=DATEVALUE("10/1/20"&amp;RIGHT(BV$1,2)),$U778&lt;=DATEVALUE("9/30/20"&amp;RIGHT(BW$1,2))),NETWORKDAYS($T778,$U778,Holidays!$J$3:$J$937),
IF(AND($T778&lt;DATEVALUE("10/1/20"&amp;RIGHT(BV$1,2)),$U778&lt;=DATEVALUE("9/30/20"&amp;RIGHT(BW$1,2))),NETWORKDAYS(DATEVALUE("10/1/20"&amp;RIGHT(BV$1,2)),$U778,Holidays!$J$3:$J$937),
IF($T778&lt;DATEVALUE("10/1/20"&amp;RIGHT(BV$1,2)),NETWORKDAYS(DATEVALUE("10/1/20"&amp;RIGHT(BV$1,2)),DATEVALUE("9/30/20"&amp;RIGHT(BW$1,2)),Holidays!$J$3:$J$937),
IF($T778&gt;=DATEVALUE("10/1/20"&amp;RIGHT(BV$1,2)),NETWORKDAYS($T778,DATEVALUE("9/30/20"&amp;RIGHT(BW$1,2)),Holidays!$J$3:$J$937),"")))),"")/(NETWORKDAYS($T778,$U778,Holidays!$J$3:$J$937)),0))</f>
        <v/>
      </c>
      <c r="BX778" s="87" t="str">
        <f>IF($Q778="","",IFERROR(IF(OR(AND($T778&gt;=DATEVALUE("10/1/20"&amp;RIGHT(BW$1,2)),$T778&lt;=DATEVALUE("9/30/20"&amp;RIGHT(BX$1,2))),AND($U778&gt;=DATEVALUE("10/1/20"&amp;RIGHT(BW$1,2)),$U778&lt;=DATEVALUE("9/30/20"&amp;RIGHT(BX$1,2))),AND($T778&lt;=DATEVALUE("10/1/20"&amp;RIGHT(BW$1,2)),$U778&gt;=DATEVALUE("9/30/20"&amp;RIGHT(BX$1,2)))),
IF(AND($T778&gt;=DATEVALUE("10/1/20"&amp;RIGHT(BW$1,2)),$U778&lt;=DATEVALUE("9/30/20"&amp;RIGHT(BX$1,2))),NETWORKDAYS($T778,$U778,Holidays!$J$3:$J$937),
IF(AND($T778&lt;DATEVALUE("10/1/20"&amp;RIGHT(BW$1,2)),$U778&lt;=DATEVALUE("9/30/20"&amp;RIGHT(BX$1,2))),NETWORKDAYS(DATEVALUE("10/1/20"&amp;RIGHT(BW$1,2)),$U778,Holidays!$J$3:$J$937),
IF($T778&lt;DATEVALUE("10/1/20"&amp;RIGHT(BW$1,2)),NETWORKDAYS(DATEVALUE("10/1/20"&amp;RIGHT(BW$1,2)),DATEVALUE("9/30/20"&amp;RIGHT(BX$1,2)),Holidays!$J$3:$J$937),
IF($T778&gt;=DATEVALUE("10/1/20"&amp;RIGHT(BW$1,2)),NETWORKDAYS($T778,DATEVALUE("9/30/20"&amp;RIGHT(BX$1,2)),Holidays!$J$3:$J$937),"")))),"")/(NETWORKDAYS($T778,$U778,Holidays!$J$3:$J$937)),0))</f>
        <v/>
      </c>
      <c r="BY778" s="87" t="str">
        <f>IF($Q778="","",IFERROR(IF(OR(AND($T778&gt;=DATEVALUE("10/1/20"&amp;RIGHT(BX$1,2)),$T778&lt;=DATEVALUE("9/30/20"&amp;RIGHT(BY$1,2))),AND($U778&gt;=DATEVALUE("10/1/20"&amp;RIGHT(BX$1,2)),$U778&lt;=DATEVALUE("9/30/20"&amp;RIGHT(BY$1,2))),AND($T778&lt;=DATEVALUE("10/1/20"&amp;RIGHT(BX$1,2)),$U778&gt;=DATEVALUE("9/30/20"&amp;RIGHT(BY$1,2)))),
IF(AND($T778&gt;=DATEVALUE("10/1/20"&amp;RIGHT(BX$1,2)),$U778&lt;=DATEVALUE("9/30/20"&amp;RIGHT(BY$1,2))),NETWORKDAYS($T778,$U778,Holidays!$J$3:$J$937),
IF(AND($T778&lt;DATEVALUE("10/1/20"&amp;RIGHT(BX$1,2)),$U778&lt;=DATEVALUE("9/30/20"&amp;RIGHT(BY$1,2))),NETWORKDAYS(DATEVALUE("10/1/20"&amp;RIGHT(BX$1,2)),$U778,Holidays!$J$3:$J$937),
IF($T778&lt;DATEVALUE("10/1/20"&amp;RIGHT(BX$1,2)),NETWORKDAYS(DATEVALUE("10/1/20"&amp;RIGHT(BX$1,2)),DATEVALUE("9/30/20"&amp;RIGHT(BY$1,2)),Holidays!$J$3:$J$937),
IF($T778&gt;=DATEVALUE("10/1/20"&amp;RIGHT(BX$1,2)),NETWORKDAYS($T778,DATEVALUE("9/30/20"&amp;RIGHT(BY$1,2)),Holidays!$J$3:$J$937),"")))),"")/(NETWORKDAYS($T778,$U778,Holidays!$J$3:$J$937)),0))</f>
        <v/>
      </c>
      <c r="BZ778" s="87" t="str">
        <f>IF($Q778="","",IFERROR(IF(OR(AND($T778&gt;=DATEVALUE("10/1/20"&amp;RIGHT(BY$1,2)),$T778&lt;=DATEVALUE("9/30/20"&amp;RIGHT(BZ$1,2))),AND($U778&gt;=DATEVALUE("10/1/20"&amp;RIGHT(BY$1,2)),$U778&lt;=DATEVALUE("9/30/20"&amp;RIGHT(BZ$1,2))),AND($T778&lt;=DATEVALUE("10/1/20"&amp;RIGHT(BY$1,2)),$U778&gt;=DATEVALUE("9/30/20"&amp;RIGHT(BZ$1,2)))),
IF(AND($T778&gt;=DATEVALUE("10/1/20"&amp;RIGHT(BY$1,2)),$U778&lt;=DATEVALUE("9/30/20"&amp;RIGHT(BZ$1,2))),NETWORKDAYS($T778,$U778,Holidays!$J$3:$J$937),
IF(AND($T778&lt;DATEVALUE("10/1/20"&amp;RIGHT(BY$1,2)),$U778&lt;=DATEVALUE("9/30/20"&amp;RIGHT(BZ$1,2))),NETWORKDAYS(DATEVALUE("10/1/20"&amp;RIGHT(BY$1,2)),$U778,Holidays!$J$3:$J$937),
IF($T778&lt;DATEVALUE("10/1/20"&amp;RIGHT(BY$1,2)),NETWORKDAYS(DATEVALUE("10/1/20"&amp;RIGHT(BY$1,2)),DATEVALUE("9/30/20"&amp;RIGHT(BZ$1,2)),Holidays!$J$3:$J$937),
IF($T778&gt;=DATEVALUE("10/1/20"&amp;RIGHT(BY$1,2)),NETWORKDAYS($T778,DATEVALUE("9/30/20"&amp;RIGHT(BZ$1,2)),Holidays!$J$3:$J$937),"")))),"")/(NETWORKDAYS($T778,$U778,Holidays!$J$3:$J$937)),0))</f>
        <v/>
      </c>
      <c r="CA778" s="87" t="str">
        <f>IF($Q778="","",IFERROR(IF(OR(AND($T778&gt;=DATEVALUE("10/1/20"&amp;RIGHT(BZ$1,2)),$T778&lt;=DATEVALUE("9/30/20"&amp;RIGHT(CA$1,2))),AND($U778&gt;=DATEVALUE("10/1/20"&amp;RIGHT(BZ$1,2)),$U778&lt;=DATEVALUE("9/30/20"&amp;RIGHT(CA$1,2))),AND($T778&lt;=DATEVALUE("10/1/20"&amp;RIGHT(BZ$1,2)),$U778&gt;=DATEVALUE("9/30/20"&amp;RIGHT(CA$1,2)))),
IF(AND($T778&gt;=DATEVALUE("10/1/20"&amp;RIGHT(BZ$1,2)),$U778&lt;=DATEVALUE("9/30/20"&amp;RIGHT(CA$1,2))),NETWORKDAYS($T778,$U778,Holidays!$J$3:$J$937),
IF(AND($T778&lt;DATEVALUE("10/1/20"&amp;RIGHT(BZ$1,2)),$U778&lt;=DATEVALUE("9/30/20"&amp;RIGHT(CA$1,2))),NETWORKDAYS(DATEVALUE("10/1/20"&amp;RIGHT(BZ$1,2)),$U778,Holidays!$J$3:$J$937),
IF($T778&lt;DATEVALUE("10/1/20"&amp;RIGHT(BZ$1,2)),NETWORKDAYS(DATEVALUE("10/1/20"&amp;RIGHT(BZ$1,2)),DATEVALUE("9/30/20"&amp;RIGHT(CA$1,2)),Holidays!$J$3:$J$937),
IF($T778&gt;=DATEVALUE("10/1/20"&amp;RIGHT(BZ$1,2)),NETWORKDAYS($T778,DATEVALUE("9/30/20"&amp;RIGHT(CA$1,2)),Holidays!$J$3:$J$937),"")))),"")/(NETWORKDAYS($T778,$U778,Holidays!$J$3:$J$937)),0))</f>
        <v/>
      </c>
      <c r="CB778" s="87" t="str">
        <f>IF($Q778="","",IFERROR(IF(OR(AND($T778&gt;=DATEVALUE("10/1/20"&amp;RIGHT(CA$1,2)),$T778&lt;=DATEVALUE("9/30/20"&amp;RIGHT(CB$1,2))),AND($U778&gt;=DATEVALUE("10/1/20"&amp;RIGHT(CA$1,2)),$U778&lt;=DATEVALUE("9/30/20"&amp;RIGHT(CB$1,2))),AND($T778&lt;=DATEVALUE("10/1/20"&amp;RIGHT(CA$1,2)),$U778&gt;=DATEVALUE("9/30/20"&amp;RIGHT(CB$1,2)))),
IF(AND($T778&gt;=DATEVALUE("10/1/20"&amp;RIGHT(CA$1,2)),$U778&lt;=DATEVALUE("9/30/20"&amp;RIGHT(CB$1,2))),NETWORKDAYS($T778,$U778,Holidays!$J$3:$J$937),
IF(AND($T778&lt;DATEVALUE("10/1/20"&amp;RIGHT(CA$1,2)),$U778&lt;=DATEVALUE("9/30/20"&amp;RIGHT(CB$1,2))),NETWORKDAYS(DATEVALUE("10/1/20"&amp;RIGHT(CA$1,2)),$U778,Holidays!$J$3:$J$937),
IF($T778&lt;DATEVALUE("10/1/20"&amp;RIGHT(CA$1,2)),NETWORKDAYS(DATEVALUE("10/1/20"&amp;RIGHT(CA$1,2)),DATEVALUE("9/30/20"&amp;RIGHT(CB$1,2)),Holidays!$J$3:$J$937),
IF($T778&gt;=DATEVALUE("10/1/20"&amp;RIGHT(CA$1,2)),NETWORKDAYS($T778,DATEVALUE("9/30/20"&amp;RIGHT(CB$1,2)),Holidays!$J$3:$J$937),"")))),"")/(NETWORKDAYS($T778,$U778,Holidays!$J$3:$J$937)),0))</f>
        <v/>
      </c>
    </row>
    <row r="779" spans="1:80">
      <c r="A779" s="97"/>
      <c r="B779" s="98" t="str">
        <f ca="1">IF(NOT($A779=""),OFFSET('WBS Reference &amp; User Procedure'!$A$1,MATCH($A779,'WBS Reference &amp; User Procedure'!$A:$A,0)-1,1),"")</f>
        <v/>
      </c>
      <c r="D779" s="97"/>
      <c r="T779" s="104" t="str">
        <f>IF(NOT(Q779=""),IF(NOT($S779=""),$S779,#REF!),"")</f>
        <v/>
      </c>
      <c r="U779" s="104" t="str">
        <f>IF(NOT(Q779=""),WORKDAY(T779,Q779,Holidays!$J$3:$J$937),"")</f>
        <v/>
      </c>
      <c r="V779" s="104"/>
      <c r="W779" s="104"/>
      <c r="X779" s="101" t="str">
        <f t="shared" si="167"/>
        <v/>
      </c>
      <c r="AL779" s="87" t="str">
        <f t="shared" ca="1" si="164"/>
        <v/>
      </c>
      <c r="AN779" s="87" t="str">
        <f t="shared" ca="1" si="174"/>
        <v/>
      </c>
      <c r="AO779" s="87" t="str">
        <f t="shared" ca="1" si="174"/>
        <v/>
      </c>
      <c r="AP779" s="87" t="str">
        <f t="shared" ca="1" si="174"/>
        <v/>
      </c>
      <c r="AQ779" s="87" t="str">
        <f t="shared" ca="1" si="174"/>
        <v/>
      </c>
      <c r="AR779" s="87" t="str">
        <f t="shared" ca="1" si="174"/>
        <v/>
      </c>
      <c r="AS779" s="87" t="str">
        <f t="shared" ca="1" si="174"/>
        <v/>
      </c>
      <c r="AT779" s="87" t="str">
        <f t="shared" ca="1" si="174"/>
        <v/>
      </c>
      <c r="AU779" s="87" t="str">
        <f t="shared" ca="1" si="174"/>
        <v/>
      </c>
      <c r="AV779" s="87" t="str">
        <f t="shared" ca="1" si="174"/>
        <v/>
      </c>
      <c r="AW779" s="87" t="str">
        <f t="shared" ca="1" si="174"/>
        <v/>
      </c>
      <c r="AX779" s="87" t="str">
        <f t="shared" ca="1" si="175"/>
        <v/>
      </c>
      <c r="AY779" s="87" t="str">
        <f t="shared" ca="1" si="175"/>
        <v/>
      </c>
      <c r="AZ779" s="87" t="str">
        <f t="shared" ca="1" si="175"/>
        <v/>
      </c>
      <c r="BA779" s="87" t="str">
        <f t="shared" ca="1" si="175"/>
        <v/>
      </c>
      <c r="BB779" s="87" t="str">
        <f t="shared" ca="1" si="175"/>
        <v/>
      </c>
      <c r="BC779" s="87" t="str">
        <f t="shared" ca="1" si="175"/>
        <v/>
      </c>
      <c r="BD779" s="87" t="str">
        <f t="shared" ca="1" si="175"/>
        <v/>
      </c>
      <c r="BE779" s="87" t="str">
        <f t="shared" ca="1" si="175"/>
        <v/>
      </c>
      <c r="BF779" s="87" t="str">
        <f t="shared" ca="1" si="175"/>
        <v/>
      </c>
      <c r="BG779" s="87" t="str">
        <f t="shared" ca="1" si="175"/>
        <v/>
      </c>
      <c r="BI779" s="87" t="str">
        <f>IF($Q779="","",IFERROR(IF(OR(AND($T779&gt;=DATEVALUE("10/1/20"&amp;RIGHT(BH$1,2)),$T779&lt;=DATEVALUE("9/30/20"&amp;RIGHT(BI$1,2))),AND($U779&gt;=DATEVALUE("10/1/20"&amp;RIGHT(BH$1,2)),$U779&lt;=DATEVALUE("9/30/20"&amp;RIGHT(BI$1,2))),AND($T779&lt;=DATEVALUE("10/1/20"&amp;RIGHT(BH$1,2)),$U779&gt;=DATEVALUE("9/30/20"&amp;RIGHT(BI$1,2)))),
IF(AND($T779&gt;=DATEVALUE("10/1/20"&amp;RIGHT(BH$1,2)),$U779&lt;=DATEVALUE("9/30/20"&amp;RIGHT(BI$1,2))),NETWORKDAYS($T779,$U779,Holidays!$J$3:$J$937),
IF(AND($T779&lt;DATEVALUE("10/1/20"&amp;RIGHT(BH$1,2)),$U779&lt;=DATEVALUE("9/30/20"&amp;RIGHT(BI$1,2))),NETWORKDAYS(DATEVALUE("10/1/20"&amp;RIGHT(BH$1,2)),$U779,Holidays!$J$3:$J$937),
IF($T779&lt;DATEVALUE("10/1/20"&amp;RIGHT(BH$1,2)),NETWORKDAYS(DATEVALUE("10/1/20"&amp;RIGHT(BH$1,2)),DATEVALUE("9/30/20"&amp;RIGHT(BI$1,2)),Holidays!$J$3:$J$937),
IF($T779&gt;=DATEVALUE("10/1/20"&amp;RIGHT(BH$1,2)),NETWORKDAYS($T779,DATEVALUE("9/30/20"&amp;RIGHT(BI$1,2)),Holidays!$J$3:$J$937),"")))),"")/(NETWORKDAYS($T779,$U779,Holidays!$J$3:$J$937)),0))</f>
        <v/>
      </c>
      <c r="BJ779" s="87" t="str">
        <f>IF($Q779="","",IFERROR(IF(OR(AND($T779&gt;=DATEVALUE("10/1/20"&amp;RIGHT(BI$1,2)),$T779&lt;=DATEVALUE("9/30/20"&amp;RIGHT(BJ$1,2))),AND($U779&gt;=DATEVALUE("10/1/20"&amp;RIGHT(BI$1,2)),$U779&lt;=DATEVALUE("9/30/20"&amp;RIGHT(BJ$1,2))),AND($T779&lt;=DATEVALUE("10/1/20"&amp;RIGHT(BI$1,2)),$U779&gt;=DATEVALUE("9/30/20"&amp;RIGHT(BJ$1,2)))),
IF(AND($T779&gt;=DATEVALUE("10/1/20"&amp;RIGHT(BI$1,2)),$U779&lt;=DATEVALUE("9/30/20"&amp;RIGHT(BJ$1,2))),NETWORKDAYS($T779,$U779,Holidays!$J$3:$J$937),
IF(AND($T779&lt;DATEVALUE("10/1/20"&amp;RIGHT(BI$1,2)),$U779&lt;=DATEVALUE("9/30/20"&amp;RIGHT(BJ$1,2))),NETWORKDAYS(DATEVALUE("10/1/20"&amp;RIGHT(BI$1,2)),$U779,Holidays!$J$3:$J$937),
IF($T779&lt;DATEVALUE("10/1/20"&amp;RIGHT(BI$1,2)),NETWORKDAYS(DATEVALUE("10/1/20"&amp;RIGHT(BI$1,2)),DATEVALUE("9/30/20"&amp;RIGHT(BJ$1,2)),Holidays!$J$3:$J$937),
IF($T779&gt;=DATEVALUE("10/1/20"&amp;RIGHT(BI$1,2)),NETWORKDAYS($T779,DATEVALUE("9/30/20"&amp;RIGHT(BJ$1,2)),Holidays!$J$3:$J$937),"")))),"")/(NETWORKDAYS($T779,$U779,Holidays!$J$3:$J$937)),0))</f>
        <v/>
      </c>
      <c r="BK779" s="87" t="str">
        <f>IF($Q779="","",IFERROR(IF(OR(AND($T779&gt;=DATEVALUE("10/1/20"&amp;RIGHT(BJ$1,2)),$T779&lt;=DATEVALUE("9/30/20"&amp;RIGHT(BK$1,2))),AND($U779&gt;=DATEVALUE("10/1/20"&amp;RIGHT(BJ$1,2)),$U779&lt;=DATEVALUE("9/30/20"&amp;RIGHT(BK$1,2))),AND($T779&lt;=DATEVALUE("10/1/20"&amp;RIGHT(BJ$1,2)),$U779&gt;=DATEVALUE("9/30/20"&amp;RIGHT(BK$1,2)))),
IF(AND($T779&gt;=DATEVALUE("10/1/20"&amp;RIGHT(BJ$1,2)),$U779&lt;=DATEVALUE("9/30/20"&amp;RIGHT(BK$1,2))),NETWORKDAYS($T779,$U779,Holidays!$J$3:$J$937),
IF(AND($T779&lt;DATEVALUE("10/1/20"&amp;RIGHT(BJ$1,2)),$U779&lt;=DATEVALUE("9/30/20"&amp;RIGHT(BK$1,2))),NETWORKDAYS(DATEVALUE("10/1/20"&amp;RIGHT(BJ$1,2)),$U779,Holidays!$J$3:$J$937),
IF($T779&lt;DATEVALUE("10/1/20"&amp;RIGHT(BJ$1,2)),NETWORKDAYS(DATEVALUE("10/1/20"&amp;RIGHT(BJ$1,2)),DATEVALUE("9/30/20"&amp;RIGHT(BK$1,2)),Holidays!$J$3:$J$937),
IF($T779&gt;=DATEVALUE("10/1/20"&amp;RIGHT(BJ$1,2)),NETWORKDAYS($T779,DATEVALUE("9/30/20"&amp;RIGHT(BK$1,2)),Holidays!$J$3:$J$937),"")))),"")/(NETWORKDAYS($T779,$U779,Holidays!$J$3:$J$937)),0))</f>
        <v/>
      </c>
      <c r="BL779" s="87" t="str">
        <f>IF($Q779="","",IFERROR(IF(OR(AND($T779&gt;=DATEVALUE("10/1/20"&amp;RIGHT(BK$1,2)),$T779&lt;=DATEVALUE("9/30/20"&amp;RIGHT(BL$1,2))),AND($U779&gt;=DATEVALUE("10/1/20"&amp;RIGHT(BK$1,2)),$U779&lt;=DATEVALUE("9/30/20"&amp;RIGHT(BL$1,2))),AND($T779&lt;=DATEVALUE("10/1/20"&amp;RIGHT(BK$1,2)),$U779&gt;=DATEVALUE("9/30/20"&amp;RIGHT(BL$1,2)))),
IF(AND($T779&gt;=DATEVALUE("10/1/20"&amp;RIGHT(BK$1,2)),$U779&lt;=DATEVALUE("9/30/20"&amp;RIGHT(BL$1,2))),NETWORKDAYS($T779,$U779,Holidays!$J$3:$J$937),
IF(AND($T779&lt;DATEVALUE("10/1/20"&amp;RIGHT(BK$1,2)),$U779&lt;=DATEVALUE("9/30/20"&amp;RIGHT(BL$1,2))),NETWORKDAYS(DATEVALUE("10/1/20"&amp;RIGHT(BK$1,2)),$U779,Holidays!$J$3:$J$937),
IF($T779&lt;DATEVALUE("10/1/20"&amp;RIGHT(BK$1,2)),NETWORKDAYS(DATEVALUE("10/1/20"&amp;RIGHT(BK$1,2)),DATEVALUE("9/30/20"&amp;RIGHT(BL$1,2)),Holidays!$J$3:$J$937),
IF($T779&gt;=DATEVALUE("10/1/20"&amp;RIGHT(BK$1,2)),NETWORKDAYS($T779,DATEVALUE("9/30/20"&amp;RIGHT(BL$1,2)),Holidays!$J$3:$J$937),"")))),"")/(NETWORKDAYS($T779,$U779,Holidays!$J$3:$J$937)),0))</f>
        <v/>
      </c>
      <c r="BM779" s="87" t="str">
        <f>IF($Q779="","",IFERROR(IF(OR(AND($T779&gt;=DATEVALUE("10/1/20"&amp;RIGHT(BL$1,2)),$T779&lt;=DATEVALUE("9/30/20"&amp;RIGHT(BM$1,2))),AND($U779&gt;=DATEVALUE("10/1/20"&amp;RIGHT(BL$1,2)),$U779&lt;=DATEVALUE("9/30/20"&amp;RIGHT(BM$1,2))),AND($T779&lt;=DATEVALUE("10/1/20"&amp;RIGHT(BL$1,2)),$U779&gt;=DATEVALUE("9/30/20"&amp;RIGHT(BM$1,2)))),
IF(AND($T779&gt;=DATEVALUE("10/1/20"&amp;RIGHT(BL$1,2)),$U779&lt;=DATEVALUE("9/30/20"&amp;RIGHT(BM$1,2))),NETWORKDAYS($T779,$U779,Holidays!$J$3:$J$937),
IF(AND($T779&lt;DATEVALUE("10/1/20"&amp;RIGHT(BL$1,2)),$U779&lt;=DATEVALUE("9/30/20"&amp;RIGHT(BM$1,2))),NETWORKDAYS(DATEVALUE("10/1/20"&amp;RIGHT(BL$1,2)),$U779,Holidays!$J$3:$J$937),
IF($T779&lt;DATEVALUE("10/1/20"&amp;RIGHT(BL$1,2)),NETWORKDAYS(DATEVALUE("10/1/20"&amp;RIGHT(BL$1,2)),DATEVALUE("9/30/20"&amp;RIGHT(BM$1,2)),Holidays!$J$3:$J$937),
IF($T779&gt;=DATEVALUE("10/1/20"&amp;RIGHT(BL$1,2)),NETWORKDAYS($T779,DATEVALUE("9/30/20"&amp;RIGHT(BM$1,2)),Holidays!$J$3:$J$937),"")))),"")/(NETWORKDAYS($T779,$U779,Holidays!$J$3:$J$937)),0))</f>
        <v/>
      </c>
      <c r="BN779" s="87" t="str">
        <f>IF($Q779="","",IFERROR(IF(OR(AND($T779&gt;=DATEVALUE("10/1/20"&amp;RIGHT(BM$1,2)),$T779&lt;=DATEVALUE("9/30/20"&amp;RIGHT(BN$1,2))),AND($U779&gt;=DATEVALUE("10/1/20"&amp;RIGHT(BM$1,2)),$U779&lt;=DATEVALUE("9/30/20"&amp;RIGHT(BN$1,2))),AND($T779&lt;=DATEVALUE("10/1/20"&amp;RIGHT(BM$1,2)),$U779&gt;=DATEVALUE("9/30/20"&amp;RIGHT(BN$1,2)))),
IF(AND($T779&gt;=DATEVALUE("10/1/20"&amp;RIGHT(BM$1,2)),$U779&lt;=DATEVALUE("9/30/20"&amp;RIGHT(BN$1,2))),NETWORKDAYS($T779,$U779,Holidays!$J$3:$J$937),
IF(AND($T779&lt;DATEVALUE("10/1/20"&amp;RIGHT(BM$1,2)),$U779&lt;=DATEVALUE("9/30/20"&amp;RIGHT(BN$1,2))),NETWORKDAYS(DATEVALUE("10/1/20"&amp;RIGHT(BM$1,2)),$U779,Holidays!$J$3:$J$937),
IF($T779&lt;DATEVALUE("10/1/20"&amp;RIGHT(BM$1,2)),NETWORKDAYS(DATEVALUE("10/1/20"&amp;RIGHT(BM$1,2)),DATEVALUE("9/30/20"&amp;RIGHT(BN$1,2)),Holidays!$J$3:$J$937),
IF($T779&gt;=DATEVALUE("10/1/20"&amp;RIGHT(BM$1,2)),NETWORKDAYS($T779,DATEVALUE("9/30/20"&amp;RIGHT(BN$1,2)),Holidays!$J$3:$J$937),"")))),"")/(NETWORKDAYS($T779,$U779,Holidays!$J$3:$J$937)),0))</f>
        <v/>
      </c>
      <c r="BO779" s="87" t="str">
        <f>IF($Q779="","",IFERROR(IF(OR(AND($T779&gt;=DATEVALUE("10/1/20"&amp;RIGHT(BN$1,2)),$T779&lt;=DATEVALUE("9/30/20"&amp;RIGHT(BO$1,2))),AND($U779&gt;=DATEVALUE("10/1/20"&amp;RIGHT(BN$1,2)),$U779&lt;=DATEVALUE("9/30/20"&amp;RIGHT(BO$1,2))),AND($T779&lt;=DATEVALUE("10/1/20"&amp;RIGHT(BN$1,2)),$U779&gt;=DATEVALUE("9/30/20"&amp;RIGHT(BO$1,2)))),
IF(AND($T779&gt;=DATEVALUE("10/1/20"&amp;RIGHT(BN$1,2)),$U779&lt;=DATEVALUE("9/30/20"&amp;RIGHT(BO$1,2))),NETWORKDAYS($T779,$U779,Holidays!$J$3:$J$937),
IF(AND($T779&lt;DATEVALUE("10/1/20"&amp;RIGHT(BN$1,2)),$U779&lt;=DATEVALUE("9/30/20"&amp;RIGHT(BO$1,2))),NETWORKDAYS(DATEVALUE("10/1/20"&amp;RIGHT(BN$1,2)),$U779,Holidays!$J$3:$J$937),
IF($T779&lt;DATEVALUE("10/1/20"&amp;RIGHT(BN$1,2)),NETWORKDAYS(DATEVALUE("10/1/20"&amp;RIGHT(BN$1,2)),DATEVALUE("9/30/20"&amp;RIGHT(BO$1,2)),Holidays!$J$3:$J$937),
IF($T779&gt;=DATEVALUE("10/1/20"&amp;RIGHT(BN$1,2)),NETWORKDAYS($T779,DATEVALUE("9/30/20"&amp;RIGHT(BO$1,2)),Holidays!$J$3:$J$937),"")))),"")/(NETWORKDAYS($T779,$U779,Holidays!$J$3:$J$937)),0))</f>
        <v/>
      </c>
      <c r="BP779" s="87" t="str">
        <f>IF($Q779="","",IFERROR(IF(OR(AND($T779&gt;=DATEVALUE("10/1/20"&amp;RIGHT(BO$1,2)),$T779&lt;=DATEVALUE("9/30/20"&amp;RIGHT(BP$1,2))),AND($U779&gt;=DATEVALUE("10/1/20"&amp;RIGHT(BO$1,2)),$U779&lt;=DATEVALUE("9/30/20"&amp;RIGHT(BP$1,2))),AND($T779&lt;=DATEVALUE("10/1/20"&amp;RIGHT(BO$1,2)),$U779&gt;=DATEVALUE("9/30/20"&amp;RIGHT(BP$1,2)))),
IF(AND($T779&gt;=DATEVALUE("10/1/20"&amp;RIGHT(BO$1,2)),$U779&lt;=DATEVALUE("9/30/20"&amp;RIGHT(BP$1,2))),NETWORKDAYS($T779,$U779,Holidays!$J$3:$J$937),
IF(AND($T779&lt;DATEVALUE("10/1/20"&amp;RIGHT(BO$1,2)),$U779&lt;=DATEVALUE("9/30/20"&amp;RIGHT(BP$1,2))),NETWORKDAYS(DATEVALUE("10/1/20"&amp;RIGHT(BO$1,2)),$U779,Holidays!$J$3:$J$937),
IF($T779&lt;DATEVALUE("10/1/20"&amp;RIGHT(BO$1,2)),NETWORKDAYS(DATEVALUE("10/1/20"&amp;RIGHT(BO$1,2)),DATEVALUE("9/30/20"&amp;RIGHT(BP$1,2)),Holidays!$J$3:$J$937),
IF($T779&gt;=DATEVALUE("10/1/20"&amp;RIGHT(BO$1,2)),NETWORKDAYS($T779,DATEVALUE("9/30/20"&amp;RIGHT(BP$1,2)),Holidays!$J$3:$J$937),"")))),"")/(NETWORKDAYS($T779,$U779,Holidays!$J$3:$J$937)),0))</f>
        <v/>
      </c>
      <c r="BQ779" s="87" t="str">
        <f>IF($Q779="","",IFERROR(IF(OR(AND($T779&gt;=DATEVALUE("10/1/20"&amp;RIGHT(BP$1,2)),$T779&lt;=DATEVALUE("9/30/20"&amp;RIGHT(BQ$1,2))),AND($U779&gt;=DATEVALUE("10/1/20"&amp;RIGHT(BP$1,2)),$U779&lt;=DATEVALUE("9/30/20"&amp;RIGHT(BQ$1,2))),AND($T779&lt;=DATEVALUE("10/1/20"&amp;RIGHT(BP$1,2)),$U779&gt;=DATEVALUE("9/30/20"&amp;RIGHT(BQ$1,2)))),
IF(AND($T779&gt;=DATEVALUE("10/1/20"&amp;RIGHT(BP$1,2)),$U779&lt;=DATEVALUE("9/30/20"&amp;RIGHT(BQ$1,2))),NETWORKDAYS($T779,$U779,Holidays!$J$3:$J$937),
IF(AND($T779&lt;DATEVALUE("10/1/20"&amp;RIGHT(BP$1,2)),$U779&lt;=DATEVALUE("9/30/20"&amp;RIGHT(BQ$1,2))),NETWORKDAYS(DATEVALUE("10/1/20"&amp;RIGHT(BP$1,2)),$U779,Holidays!$J$3:$J$937),
IF($T779&lt;DATEVALUE("10/1/20"&amp;RIGHT(BP$1,2)),NETWORKDAYS(DATEVALUE("10/1/20"&amp;RIGHT(BP$1,2)),DATEVALUE("9/30/20"&amp;RIGHT(BQ$1,2)),Holidays!$J$3:$J$937),
IF($T779&gt;=DATEVALUE("10/1/20"&amp;RIGHT(BP$1,2)),NETWORKDAYS($T779,DATEVALUE("9/30/20"&amp;RIGHT(BQ$1,2)),Holidays!$J$3:$J$937),"")))),"")/(NETWORKDAYS($T779,$U779,Holidays!$J$3:$J$937)),0))</f>
        <v/>
      </c>
      <c r="BR779" s="87" t="str">
        <f>IF($Q779="","",IFERROR(IF(OR(AND($T779&gt;=DATEVALUE("10/1/20"&amp;RIGHT(BQ$1,2)),$T779&lt;=DATEVALUE("9/30/20"&amp;RIGHT(BR$1,2))),AND($U779&gt;=DATEVALUE("10/1/20"&amp;RIGHT(BQ$1,2)),$U779&lt;=DATEVALUE("9/30/20"&amp;RIGHT(BR$1,2))),AND($T779&lt;=DATEVALUE("10/1/20"&amp;RIGHT(BQ$1,2)),$U779&gt;=DATEVALUE("9/30/20"&amp;RIGHT(BR$1,2)))),
IF(AND($T779&gt;=DATEVALUE("10/1/20"&amp;RIGHT(BQ$1,2)),$U779&lt;=DATEVALUE("9/30/20"&amp;RIGHT(BR$1,2))),NETWORKDAYS($T779,$U779,Holidays!$J$3:$J$937),
IF(AND($T779&lt;DATEVALUE("10/1/20"&amp;RIGHT(BQ$1,2)),$U779&lt;=DATEVALUE("9/30/20"&amp;RIGHT(BR$1,2))),NETWORKDAYS(DATEVALUE("10/1/20"&amp;RIGHT(BQ$1,2)),$U779,Holidays!$J$3:$J$937),
IF($T779&lt;DATEVALUE("10/1/20"&amp;RIGHT(BQ$1,2)),NETWORKDAYS(DATEVALUE("10/1/20"&amp;RIGHT(BQ$1,2)),DATEVALUE("9/30/20"&amp;RIGHT(BR$1,2)),Holidays!$J$3:$J$937),
IF($T779&gt;=DATEVALUE("10/1/20"&amp;RIGHT(BQ$1,2)),NETWORKDAYS($T779,DATEVALUE("9/30/20"&amp;RIGHT(BR$1,2)),Holidays!$J$3:$J$937),"")))),"")/(NETWORKDAYS($T779,$U779,Holidays!$J$3:$J$937)),0))</f>
        <v/>
      </c>
      <c r="BS779" s="87" t="str">
        <f>IF($Q779="","",IFERROR(IF(OR(AND($T779&gt;=DATEVALUE("10/1/20"&amp;RIGHT(BR$1,2)),$T779&lt;=DATEVALUE("9/30/20"&amp;RIGHT(BS$1,2))),AND($U779&gt;=DATEVALUE("10/1/20"&amp;RIGHT(BR$1,2)),$U779&lt;=DATEVALUE("9/30/20"&amp;RIGHT(BS$1,2))),AND($T779&lt;=DATEVALUE("10/1/20"&amp;RIGHT(BR$1,2)),$U779&gt;=DATEVALUE("9/30/20"&amp;RIGHT(BS$1,2)))),
IF(AND($T779&gt;=DATEVALUE("10/1/20"&amp;RIGHT(BR$1,2)),$U779&lt;=DATEVALUE("9/30/20"&amp;RIGHT(BS$1,2))),NETWORKDAYS($T779,$U779,Holidays!$J$3:$J$937),
IF(AND($T779&lt;DATEVALUE("10/1/20"&amp;RIGHT(BR$1,2)),$U779&lt;=DATEVALUE("9/30/20"&amp;RIGHT(BS$1,2))),NETWORKDAYS(DATEVALUE("10/1/20"&amp;RIGHT(BR$1,2)),$U779,Holidays!$J$3:$J$937),
IF($T779&lt;DATEVALUE("10/1/20"&amp;RIGHT(BR$1,2)),NETWORKDAYS(DATEVALUE("10/1/20"&amp;RIGHT(BR$1,2)),DATEVALUE("9/30/20"&amp;RIGHT(BS$1,2)),Holidays!$J$3:$J$937),
IF($T779&gt;=DATEVALUE("10/1/20"&amp;RIGHT(BR$1,2)),NETWORKDAYS($T779,DATEVALUE("9/30/20"&amp;RIGHT(BS$1,2)),Holidays!$J$3:$J$937),"")))),"")/(NETWORKDAYS($T779,$U779,Holidays!$J$3:$J$937)),0))</f>
        <v/>
      </c>
      <c r="BT779" s="87" t="str">
        <f>IF($Q779="","",IFERROR(IF(OR(AND($T779&gt;=DATEVALUE("10/1/20"&amp;RIGHT(BS$1,2)),$T779&lt;=DATEVALUE("9/30/20"&amp;RIGHT(BT$1,2))),AND($U779&gt;=DATEVALUE("10/1/20"&amp;RIGHT(BS$1,2)),$U779&lt;=DATEVALUE("9/30/20"&amp;RIGHT(BT$1,2))),AND($T779&lt;=DATEVALUE("10/1/20"&amp;RIGHT(BS$1,2)),$U779&gt;=DATEVALUE("9/30/20"&amp;RIGHT(BT$1,2)))),
IF(AND($T779&gt;=DATEVALUE("10/1/20"&amp;RIGHT(BS$1,2)),$U779&lt;=DATEVALUE("9/30/20"&amp;RIGHT(BT$1,2))),NETWORKDAYS($T779,$U779,Holidays!$J$3:$J$937),
IF(AND($T779&lt;DATEVALUE("10/1/20"&amp;RIGHT(BS$1,2)),$U779&lt;=DATEVALUE("9/30/20"&amp;RIGHT(BT$1,2))),NETWORKDAYS(DATEVALUE("10/1/20"&amp;RIGHT(BS$1,2)),$U779,Holidays!$J$3:$J$937),
IF($T779&lt;DATEVALUE("10/1/20"&amp;RIGHT(BS$1,2)),NETWORKDAYS(DATEVALUE("10/1/20"&amp;RIGHT(BS$1,2)),DATEVALUE("9/30/20"&amp;RIGHT(BT$1,2)),Holidays!$J$3:$J$937),
IF($T779&gt;=DATEVALUE("10/1/20"&amp;RIGHT(BS$1,2)),NETWORKDAYS($T779,DATEVALUE("9/30/20"&amp;RIGHT(BT$1,2)),Holidays!$J$3:$J$937),"")))),"")/(NETWORKDAYS($T779,$U779,Holidays!$J$3:$J$937)),0))</f>
        <v/>
      </c>
      <c r="BU779" s="87" t="str">
        <f>IF($Q779="","",IFERROR(IF(OR(AND($T779&gt;=DATEVALUE("10/1/20"&amp;RIGHT(BT$1,2)),$T779&lt;=DATEVALUE("9/30/20"&amp;RIGHT(BU$1,2))),AND($U779&gt;=DATEVALUE("10/1/20"&amp;RIGHT(BT$1,2)),$U779&lt;=DATEVALUE("9/30/20"&amp;RIGHT(BU$1,2))),AND($T779&lt;=DATEVALUE("10/1/20"&amp;RIGHT(BT$1,2)),$U779&gt;=DATEVALUE("9/30/20"&amp;RIGHT(BU$1,2)))),
IF(AND($T779&gt;=DATEVALUE("10/1/20"&amp;RIGHT(BT$1,2)),$U779&lt;=DATEVALUE("9/30/20"&amp;RIGHT(BU$1,2))),NETWORKDAYS($T779,$U779,Holidays!$J$3:$J$937),
IF(AND($T779&lt;DATEVALUE("10/1/20"&amp;RIGHT(BT$1,2)),$U779&lt;=DATEVALUE("9/30/20"&amp;RIGHT(BU$1,2))),NETWORKDAYS(DATEVALUE("10/1/20"&amp;RIGHT(BT$1,2)),$U779,Holidays!$J$3:$J$937),
IF($T779&lt;DATEVALUE("10/1/20"&amp;RIGHT(BT$1,2)),NETWORKDAYS(DATEVALUE("10/1/20"&amp;RIGHT(BT$1,2)),DATEVALUE("9/30/20"&amp;RIGHT(BU$1,2)),Holidays!$J$3:$J$937),
IF($T779&gt;=DATEVALUE("10/1/20"&amp;RIGHT(BT$1,2)),NETWORKDAYS($T779,DATEVALUE("9/30/20"&amp;RIGHT(BU$1,2)),Holidays!$J$3:$J$937),"")))),"")/(NETWORKDAYS($T779,$U779,Holidays!$J$3:$J$937)),0))</f>
        <v/>
      </c>
      <c r="BV779" s="87" t="str">
        <f>IF($Q779="","",IFERROR(IF(OR(AND($T779&gt;=DATEVALUE("10/1/20"&amp;RIGHT(BU$1,2)),$T779&lt;=DATEVALUE("9/30/20"&amp;RIGHT(BV$1,2))),AND($U779&gt;=DATEVALUE("10/1/20"&amp;RIGHT(BU$1,2)),$U779&lt;=DATEVALUE("9/30/20"&amp;RIGHT(BV$1,2))),AND($T779&lt;=DATEVALUE("10/1/20"&amp;RIGHT(BU$1,2)),$U779&gt;=DATEVALUE("9/30/20"&amp;RIGHT(BV$1,2)))),
IF(AND($T779&gt;=DATEVALUE("10/1/20"&amp;RIGHT(BU$1,2)),$U779&lt;=DATEVALUE("9/30/20"&amp;RIGHT(BV$1,2))),NETWORKDAYS($T779,$U779,Holidays!$J$3:$J$937),
IF(AND($T779&lt;DATEVALUE("10/1/20"&amp;RIGHT(BU$1,2)),$U779&lt;=DATEVALUE("9/30/20"&amp;RIGHT(BV$1,2))),NETWORKDAYS(DATEVALUE("10/1/20"&amp;RIGHT(BU$1,2)),$U779,Holidays!$J$3:$J$937),
IF($T779&lt;DATEVALUE("10/1/20"&amp;RIGHT(BU$1,2)),NETWORKDAYS(DATEVALUE("10/1/20"&amp;RIGHT(BU$1,2)),DATEVALUE("9/30/20"&amp;RIGHT(BV$1,2)),Holidays!$J$3:$J$937),
IF($T779&gt;=DATEVALUE("10/1/20"&amp;RIGHT(BU$1,2)),NETWORKDAYS($T779,DATEVALUE("9/30/20"&amp;RIGHT(BV$1,2)),Holidays!$J$3:$J$937),"")))),"")/(NETWORKDAYS($T779,$U779,Holidays!$J$3:$J$937)),0))</f>
        <v/>
      </c>
      <c r="BW779" s="87" t="str">
        <f>IF($Q779="","",IFERROR(IF(OR(AND($T779&gt;=DATEVALUE("10/1/20"&amp;RIGHT(BV$1,2)),$T779&lt;=DATEVALUE("9/30/20"&amp;RIGHT(BW$1,2))),AND($U779&gt;=DATEVALUE("10/1/20"&amp;RIGHT(BV$1,2)),$U779&lt;=DATEVALUE("9/30/20"&amp;RIGHT(BW$1,2))),AND($T779&lt;=DATEVALUE("10/1/20"&amp;RIGHT(BV$1,2)),$U779&gt;=DATEVALUE("9/30/20"&amp;RIGHT(BW$1,2)))),
IF(AND($T779&gt;=DATEVALUE("10/1/20"&amp;RIGHT(BV$1,2)),$U779&lt;=DATEVALUE("9/30/20"&amp;RIGHT(BW$1,2))),NETWORKDAYS($T779,$U779,Holidays!$J$3:$J$937),
IF(AND($T779&lt;DATEVALUE("10/1/20"&amp;RIGHT(BV$1,2)),$U779&lt;=DATEVALUE("9/30/20"&amp;RIGHT(BW$1,2))),NETWORKDAYS(DATEVALUE("10/1/20"&amp;RIGHT(BV$1,2)),$U779,Holidays!$J$3:$J$937),
IF($T779&lt;DATEVALUE("10/1/20"&amp;RIGHT(BV$1,2)),NETWORKDAYS(DATEVALUE("10/1/20"&amp;RIGHT(BV$1,2)),DATEVALUE("9/30/20"&amp;RIGHT(BW$1,2)),Holidays!$J$3:$J$937),
IF($T779&gt;=DATEVALUE("10/1/20"&amp;RIGHT(BV$1,2)),NETWORKDAYS($T779,DATEVALUE("9/30/20"&amp;RIGHT(BW$1,2)),Holidays!$J$3:$J$937),"")))),"")/(NETWORKDAYS($T779,$U779,Holidays!$J$3:$J$937)),0))</f>
        <v/>
      </c>
      <c r="BX779" s="87" t="str">
        <f>IF($Q779="","",IFERROR(IF(OR(AND($T779&gt;=DATEVALUE("10/1/20"&amp;RIGHT(BW$1,2)),$T779&lt;=DATEVALUE("9/30/20"&amp;RIGHT(BX$1,2))),AND($U779&gt;=DATEVALUE("10/1/20"&amp;RIGHT(BW$1,2)),$U779&lt;=DATEVALUE("9/30/20"&amp;RIGHT(BX$1,2))),AND($T779&lt;=DATEVALUE("10/1/20"&amp;RIGHT(BW$1,2)),$U779&gt;=DATEVALUE("9/30/20"&amp;RIGHT(BX$1,2)))),
IF(AND($T779&gt;=DATEVALUE("10/1/20"&amp;RIGHT(BW$1,2)),$U779&lt;=DATEVALUE("9/30/20"&amp;RIGHT(BX$1,2))),NETWORKDAYS($T779,$U779,Holidays!$J$3:$J$937),
IF(AND($T779&lt;DATEVALUE("10/1/20"&amp;RIGHT(BW$1,2)),$U779&lt;=DATEVALUE("9/30/20"&amp;RIGHT(BX$1,2))),NETWORKDAYS(DATEVALUE("10/1/20"&amp;RIGHT(BW$1,2)),$U779,Holidays!$J$3:$J$937),
IF($T779&lt;DATEVALUE("10/1/20"&amp;RIGHT(BW$1,2)),NETWORKDAYS(DATEVALUE("10/1/20"&amp;RIGHT(BW$1,2)),DATEVALUE("9/30/20"&amp;RIGHT(BX$1,2)),Holidays!$J$3:$J$937),
IF($T779&gt;=DATEVALUE("10/1/20"&amp;RIGHT(BW$1,2)),NETWORKDAYS($T779,DATEVALUE("9/30/20"&amp;RIGHT(BX$1,2)),Holidays!$J$3:$J$937),"")))),"")/(NETWORKDAYS($T779,$U779,Holidays!$J$3:$J$937)),0))</f>
        <v/>
      </c>
      <c r="BY779" s="87" t="str">
        <f>IF($Q779="","",IFERROR(IF(OR(AND($T779&gt;=DATEVALUE("10/1/20"&amp;RIGHT(BX$1,2)),$T779&lt;=DATEVALUE("9/30/20"&amp;RIGHT(BY$1,2))),AND($U779&gt;=DATEVALUE("10/1/20"&amp;RIGHT(BX$1,2)),$U779&lt;=DATEVALUE("9/30/20"&amp;RIGHT(BY$1,2))),AND($T779&lt;=DATEVALUE("10/1/20"&amp;RIGHT(BX$1,2)),$U779&gt;=DATEVALUE("9/30/20"&amp;RIGHT(BY$1,2)))),
IF(AND($T779&gt;=DATEVALUE("10/1/20"&amp;RIGHT(BX$1,2)),$U779&lt;=DATEVALUE("9/30/20"&amp;RIGHT(BY$1,2))),NETWORKDAYS($T779,$U779,Holidays!$J$3:$J$937),
IF(AND($T779&lt;DATEVALUE("10/1/20"&amp;RIGHT(BX$1,2)),$U779&lt;=DATEVALUE("9/30/20"&amp;RIGHT(BY$1,2))),NETWORKDAYS(DATEVALUE("10/1/20"&amp;RIGHT(BX$1,2)),$U779,Holidays!$J$3:$J$937),
IF($T779&lt;DATEVALUE("10/1/20"&amp;RIGHT(BX$1,2)),NETWORKDAYS(DATEVALUE("10/1/20"&amp;RIGHT(BX$1,2)),DATEVALUE("9/30/20"&amp;RIGHT(BY$1,2)),Holidays!$J$3:$J$937),
IF($T779&gt;=DATEVALUE("10/1/20"&amp;RIGHT(BX$1,2)),NETWORKDAYS($T779,DATEVALUE("9/30/20"&amp;RIGHT(BY$1,2)),Holidays!$J$3:$J$937),"")))),"")/(NETWORKDAYS($T779,$U779,Holidays!$J$3:$J$937)),0))</f>
        <v/>
      </c>
      <c r="BZ779" s="87" t="str">
        <f>IF($Q779="","",IFERROR(IF(OR(AND($T779&gt;=DATEVALUE("10/1/20"&amp;RIGHT(BY$1,2)),$T779&lt;=DATEVALUE("9/30/20"&amp;RIGHT(BZ$1,2))),AND($U779&gt;=DATEVALUE("10/1/20"&amp;RIGHT(BY$1,2)),$U779&lt;=DATEVALUE("9/30/20"&amp;RIGHT(BZ$1,2))),AND($T779&lt;=DATEVALUE("10/1/20"&amp;RIGHT(BY$1,2)),$U779&gt;=DATEVALUE("9/30/20"&amp;RIGHT(BZ$1,2)))),
IF(AND($T779&gt;=DATEVALUE("10/1/20"&amp;RIGHT(BY$1,2)),$U779&lt;=DATEVALUE("9/30/20"&amp;RIGHT(BZ$1,2))),NETWORKDAYS($T779,$U779,Holidays!$J$3:$J$937),
IF(AND($T779&lt;DATEVALUE("10/1/20"&amp;RIGHT(BY$1,2)),$U779&lt;=DATEVALUE("9/30/20"&amp;RIGHT(BZ$1,2))),NETWORKDAYS(DATEVALUE("10/1/20"&amp;RIGHT(BY$1,2)),$U779,Holidays!$J$3:$J$937),
IF($T779&lt;DATEVALUE("10/1/20"&amp;RIGHT(BY$1,2)),NETWORKDAYS(DATEVALUE("10/1/20"&amp;RIGHT(BY$1,2)),DATEVALUE("9/30/20"&amp;RIGHT(BZ$1,2)),Holidays!$J$3:$J$937),
IF($T779&gt;=DATEVALUE("10/1/20"&amp;RIGHT(BY$1,2)),NETWORKDAYS($T779,DATEVALUE("9/30/20"&amp;RIGHT(BZ$1,2)),Holidays!$J$3:$J$937),"")))),"")/(NETWORKDAYS($T779,$U779,Holidays!$J$3:$J$937)),0))</f>
        <v/>
      </c>
      <c r="CA779" s="87" t="str">
        <f>IF($Q779="","",IFERROR(IF(OR(AND($T779&gt;=DATEVALUE("10/1/20"&amp;RIGHT(BZ$1,2)),$T779&lt;=DATEVALUE("9/30/20"&amp;RIGHT(CA$1,2))),AND($U779&gt;=DATEVALUE("10/1/20"&amp;RIGHT(BZ$1,2)),$U779&lt;=DATEVALUE("9/30/20"&amp;RIGHT(CA$1,2))),AND($T779&lt;=DATEVALUE("10/1/20"&amp;RIGHT(BZ$1,2)),$U779&gt;=DATEVALUE("9/30/20"&amp;RIGHT(CA$1,2)))),
IF(AND($T779&gt;=DATEVALUE("10/1/20"&amp;RIGHT(BZ$1,2)),$U779&lt;=DATEVALUE("9/30/20"&amp;RIGHT(CA$1,2))),NETWORKDAYS($T779,$U779,Holidays!$J$3:$J$937),
IF(AND($T779&lt;DATEVALUE("10/1/20"&amp;RIGHT(BZ$1,2)),$U779&lt;=DATEVALUE("9/30/20"&amp;RIGHT(CA$1,2))),NETWORKDAYS(DATEVALUE("10/1/20"&amp;RIGHT(BZ$1,2)),$U779,Holidays!$J$3:$J$937),
IF($T779&lt;DATEVALUE("10/1/20"&amp;RIGHT(BZ$1,2)),NETWORKDAYS(DATEVALUE("10/1/20"&amp;RIGHT(BZ$1,2)),DATEVALUE("9/30/20"&amp;RIGHT(CA$1,2)),Holidays!$J$3:$J$937),
IF($T779&gt;=DATEVALUE("10/1/20"&amp;RIGHT(BZ$1,2)),NETWORKDAYS($T779,DATEVALUE("9/30/20"&amp;RIGHT(CA$1,2)),Holidays!$J$3:$J$937),"")))),"")/(NETWORKDAYS($T779,$U779,Holidays!$J$3:$J$937)),0))</f>
        <v/>
      </c>
      <c r="CB779" s="87" t="str">
        <f>IF($Q779="","",IFERROR(IF(OR(AND($T779&gt;=DATEVALUE("10/1/20"&amp;RIGHT(CA$1,2)),$T779&lt;=DATEVALUE("9/30/20"&amp;RIGHT(CB$1,2))),AND($U779&gt;=DATEVALUE("10/1/20"&amp;RIGHT(CA$1,2)),$U779&lt;=DATEVALUE("9/30/20"&amp;RIGHT(CB$1,2))),AND($T779&lt;=DATEVALUE("10/1/20"&amp;RIGHT(CA$1,2)),$U779&gt;=DATEVALUE("9/30/20"&amp;RIGHT(CB$1,2)))),
IF(AND($T779&gt;=DATEVALUE("10/1/20"&amp;RIGHT(CA$1,2)),$U779&lt;=DATEVALUE("9/30/20"&amp;RIGHT(CB$1,2))),NETWORKDAYS($T779,$U779,Holidays!$J$3:$J$937),
IF(AND($T779&lt;DATEVALUE("10/1/20"&amp;RIGHT(CA$1,2)),$U779&lt;=DATEVALUE("9/30/20"&amp;RIGHT(CB$1,2))),NETWORKDAYS(DATEVALUE("10/1/20"&amp;RIGHT(CA$1,2)),$U779,Holidays!$J$3:$J$937),
IF($T779&lt;DATEVALUE("10/1/20"&amp;RIGHT(CA$1,2)),NETWORKDAYS(DATEVALUE("10/1/20"&amp;RIGHT(CA$1,2)),DATEVALUE("9/30/20"&amp;RIGHT(CB$1,2)),Holidays!$J$3:$J$937),
IF($T779&gt;=DATEVALUE("10/1/20"&amp;RIGHT(CA$1,2)),NETWORKDAYS($T779,DATEVALUE("9/30/20"&amp;RIGHT(CB$1,2)),Holidays!$J$3:$J$937),"")))),"")/(NETWORKDAYS($T779,$U779,Holidays!$J$3:$J$937)),0))</f>
        <v/>
      </c>
    </row>
    <row r="780" spans="1:80">
      <c r="A780" s="97"/>
      <c r="B780" s="98" t="str">
        <f ca="1">IF(NOT($A780=""),OFFSET('WBS Reference &amp; User Procedure'!$A$1,MATCH($A780,'WBS Reference &amp; User Procedure'!$A:$A,0)-1,1),"")</f>
        <v/>
      </c>
      <c r="D780" s="97"/>
      <c r="T780" s="104" t="str">
        <f>IF(NOT(Q780=""),IF(NOT($S780=""),$S780,#REF!),"")</f>
        <v/>
      </c>
      <c r="U780" s="104" t="str">
        <f>IF(NOT(Q780=""),WORKDAY(T780,Q780,Holidays!$J$3:$J$937),"")</f>
        <v/>
      </c>
      <c r="V780" s="104"/>
      <c r="W780" s="104"/>
      <c r="X780" s="101" t="str">
        <f t="shared" si="167"/>
        <v/>
      </c>
      <c r="AL780" s="87" t="str">
        <f t="shared" ca="1" si="164"/>
        <v/>
      </c>
      <c r="AN780" s="87" t="str">
        <f t="shared" ca="1" si="174"/>
        <v/>
      </c>
      <c r="AO780" s="87" t="str">
        <f t="shared" ca="1" si="174"/>
        <v/>
      </c>
      <c r="AP780" s="87" t="str">
        <f t="shared" ca="1" si="174"/>
        <v/>
      </c>
      <c r="AQ780" s="87" t="str">
        <f t="shared" ca="1" si="174"/>
        <v/>
      </c>
      <c r="AR780" s="87" t="str">
        <f t="shared" ca="1" si="174"/>
        <v/>
      </c>
      <c r="AS780" s="87" t="str">
        <f t="shared" ca="1" si="174"/>
        <v/>
      </c>
      <c r="AT780" s="87" t="str">
        <f t="shared" ca="1" si="174"/>
        <v/>
      </c>
      <c r="AU780" s="87" t="str">
        <f t="shared" ca="1" si="174"/>
        <v/>
      </c>
      <c r="AV780" s="87" t="str">
        <f t="shared" ca="1" si="174"/>
        <v/>
      </c>
      <c r="AW780" s="87" t="str">
        <f t="shared" ca="1" si="174"/>
        <v/>
      </c>
      <c r="AX780" s="87" t="str">
        <f t="shared" ca="1" si="175"/>
        <v/>
      </c>
      <c r="AY780" s="87" t="str">
        <f t="shared" ca="1" si="175"/>
        <v/>
      </c>
      <c r="AZ780" s="87" t="str">
        <f t="shared" ca="1" si="175"/>
        <v/>
      </c>
      <c r="BA780" s="87" t="str">
        <f t="shared" ca="1" si="175"/>
        <v/>
      </c>
      <c r="BB780" s="87" t="str">
        <f t="shared" ca="1" si="175"/>
        <v/>
      </c>
      <c r="BC780" s="87" t="str">
        <f t="shared" ca="1" si="175"/>
        <v/>
      </c>
      <c r="BD780" s="87" t="str">
        <f t="shared" ca="1" si="175"/>
        <v/>
      </c>
      <c r="BE780" s="87" t="str">
        <f t="shared" ca="1" si="175"/>
        <v/>
      </c>
      <c r="BF780" s="87" t="str">
        <f t="shared" ca="1" si="175"/>
        <v/>
      </c>
      <c r="BG780" s="87" t="str">
        <f t="shared" ca="1" si="175"/>
        <v/>
      </c>
      <c r="BI780" s="87" t="str">
        <f>IF($Q780="","",IFERROR(IF(OR(AND($T780&gt;=DATEVALUE("10/1/20"&amp;RIGHT(BH$1,2)),$T780&lt;=DATEVALUE("9/30/20"&amp;RIGHT(BI$1,2))),AND($U780&gt;=DATEVALUE("10/1/20"&amp;RIGHT(BH$1,2)),$U780&lt;=DATEVALUE("9/30/20"&amp;RIGHT(BI$1,2))),AND($T780&lt;=DATEVALUE("10/1/20"&amp;RIGHT(BH$1,2)),$U780&gt;=DATEVALUE("9/30/20"&amp;RIGHT(BI$1,2)))),
IF(AND($T780&gt;=DATEVALUE("10/1/20"&amp;RIGHT(BH$1,2)),$U780&lt;=DATEVALUE("9/30/20"&amp;RIGHT(BI$1,2))),NETWORKDAYS($T780,$U780,Holidays!$J$3:$J$937),
IF(AND($T780&lt;DATEVALUE("10/1/20"&amp;RIGHT(BH$1,2)),$U780&lt;=DATEVALUE("9/30/20"&amp;RIGHT(BI$1,2))),NETWORKDAYS(DATEVALUE("10/1/20"&amp;RIGHT(BH$1,2)),$U780,Holidays!$J$3:$J$937),
IF($T780&lt;DATEVALUE("10/1/20"&amp;RIGHT(BH$1,2)),NETWORKDAYS(DATEVALUE("10/1/20"&amp;RIGHT(BH$1,2)),DATEVALUE("9/30/20"&amp;RIGHT(BI$1,2)),Holidays!$J$3:$J$937),
IF($T780&gt;=DATEVALUE("10/1/20"&amp;RIGHT(BH$1,2)),NETWORKDAYS($T780,DATEVALUE("9/30/20"&amp;RIGHT(BI$1,2)),Holidays!$J$3:$J$937),"")))),"")/(NETWORKDAYS($T780,$U780,Holidays!$J$3:$J$937)),0))</f>
        <v/>
      </c>
      <c r="BJ780" s="87" t="str">
        <f>IF($Q780="","",IFERROR(IF(OR(AND($T780&gt;=DATEVALUE("10/1/20"&amp;RIGHT(BI$1,2)),$T780&lt;=DATEVALUE("9/30/20"&amp;RIGHT(BJ$1,2))),AND($U780&gt;=DATEVALUE("10/1/20"&amp;RIGHT(BI$1,2)),$U780&lt;=DATEVALUE("9/30/20"&amp;RIGHT(BJ$1,2))),AND($T780&lt;=DATEVALUE("10/1/20"&amp;RIGHT(BI$1,2)),$U780&gt;=DATEVALUE("9/30/20"&amp;RIGHT(BJ$1,2)))),
IF(AND($T780&gt;=DATEVALUE("10/1/20"&amp;RIGHT(BI$1,2)),$U780&lt;=DATEVALUE("9/30/20"&amp;RIGHT(BJ$1,2))),NETWORKDAYS($T780,$U780,Holidays!$J$3:$J$937),
IF(AND($T780&lt;DATEVALUE("10/1/20"&amp;RIGHT(BI$1,2)),$U780&lt;=DATEVALUE("9/30/20"&amp;RIGHT(BJ$1,2))),NETWORKDAYS(DATEVALUE("10/1/20"&amp;RIGHT(BI$1,2)),$U780,Holidays!$J$3:$J$937),
IF($T780&lt;DATEVALUE("10/1/20"&amp;RIGHT(BI$1,2)),NETWORKDAYS(DATEVALUE("10/1/20"&amp;RIGHT(BI$1,2)),DATEVALUE("9/30/20"&amp;RIGHT(BJ$1,2)),Holidays!$J$3:$J$937),
IF($T780&gt;=DATEVALUE("10/1/20"&amp;RIGHT(BI$1,2)),NETWORKDAYS($T780,DATEVALUE("9/30/20"&amp;RIGHT(BJ$1,2)),Holidays!$J$3:$J$937),"")))),"")/(NETWORKDAYS($T780,$U780,Holidays!$J$3:$J$937)),0))</f>
        <v/>
      </c>
      <c r="BK780" s="87" t="str">
        <f>IF($Q780="","",IFERROR(IF(OR(AND($T780&gt;=DATEVALUE("10/1/20"&amp;RIGHT(BJ$1,2)),$T780&lt;=DATEVALUE("9/30/20"&amp;RIGHT(BK$1,2))),AND($U780&gt;=DATEVALUE("10/1/20"&amp;RIGHT(BJ$1,2)),$U780&lt;=DATEVALUE("9/30/20"&amp;RIGHT(BK$1,2))),AND($T780&lt;=DATEVALUE("10/1/20"&amp;RIGHT(BJ$1,2)),$U780&gt;=DATEVALUE("9/30/20"&amp;RIGHT(BK$1,2)))),
IF(AND($T780&gt;=DATEVALUE("10/1/20"&amp;RIGHT(BJ$1,2)),$U780&lt;=DATEVALUE("9/30/20"&amp;RIGHT(BK$1,2))),NETWORKDAYS($T780,$U780,Holidays!$J$3:$J$937),
IF(AND($T780&lt;DATEVALUE("10/1/20"&amp;RIGHT(BJ$1,2)),$U780&lt;=DATEVALUE("9/30/20"&amp;RIGHT(BK$1,2))),NETWORKDAYS(DATEVALUE("10/1/20"&amp;RIGHT(BJ$1,2)),$U780,Holidays!$J$3:$J$937),
IF($T780&lt;DATEVALUE("10/1/20"&amp;RIGHT(BJ$1,2)),NETWORKDAYS(DATEVALUE("10/1/20"&amp;RIGHT(BJ$1,2)),DATEVALUE("9/30/20"&amp;RIGHT(BK$1,2)),Holidays!$J$3:$J$937),
IF($T780&gt;=DATEVALUE("10/1/20"&amp;RIGHT(BJ$1,2)),NETWORKDAYS($T780,DATEVALUE("9/30/20"&amp;RIGHT(BK$1,2)),Holidays!$J$3:$J$937),"")))),"")/(NETWORKDAYS($T780,$U780,Holidays!$J$3:$J$937)),0))</f>
        <v/>
      </c>
      <c r="BL780" s="87" t="str">
        <f>IF($Q780="","",IFERROR(IF(OR(AND($T780&gt;=DATEVALUE("10/1/20"&amp;RIGHT(BK$1,2)),$T780&lt;=DATEVALUE("9/30/20"&amp;RIGHT(BL$1,2))),AND($U780&gt;=DATEVALUE("10/1/20"&amp;RIGHT(BK$1,2)),$U780&lt;=DATEVALUE("9/30/20"&amp;RIGHT(BL$1,2))),AND($T780&lt;=DATEVALUE("10/1/20"&amp;RIGHT(BK$1,2)),$U780&gt;=DATEVALUE("9/30/20"&amp;RIGHT(BL$1,2)))),
IF(AND($T780&gt;=DATEVALUE("10/1/20"&amp;RIGHT(BK$1,2)),$U780&lt;=DATEVALUE("9/30/20"&amp;RIGHT(BL$1,2))),NETWORKDAYS($T780,$U780,Holidays!$J$3:$J$937),
IF(AND($T780&lt;DATEVALUE("10/1/20"&amp;RIGHT(BK$1,2)),$U780&lt;=DATEVALUE("9/30/20"&amp;RIGHT(BL$1,2))),NETWORKDAYS(DATEVALUE("10/1/20"&amp;RIGHT(BK$1,2)),$U780,Holidays!$J$3:$J$937),
IF($T780&lt;DATEVALUE("10/1/20"&amp;RIGHT(BK$1,2)),NETWORKDAYS(DATEVALUE("10/1/20"&amp;RIGHT(BK$1,2)),DATEVALUE("9/30/20"&amp;RIGHT(BL$1,2)),Holidays!$J$3:$J$937),
IF($T780&gt;=DATEVALUE("10/1/20"&amp;RIGHT(BK$1,2)),NETWORKDAYS($T780,DATEVALUE("9/30/20"&amp;RIGHT(BL$1,2)),Holidays!$J$3:$J$937),"")))),"")/(NETWORKDAYS($T780,$U780,Holidays!$J$3:$J$937)),0))</f>
        <v/>
      </c>
      <c r="BM780" s="87" t="str">
        <f>IF($Q780="","",IFERROR(IF(OR(AND($T780&gt;=DATEVALUE("10/1/20"&amp;RIGHT(BL$1,2)),$T780&lt;=DATEVALUE("9/30/20"&amp;RIGHT(BM$1,2))),AND($U780&gt;=DATEVALUE("10/1/20"&amp;RIGHT(BL$1,2)),$U780&lt;=DATEVALUE("9/30/20"&amp;RIGHT(BM$1,2))),AND($T780&lt;=DATEVALUE("10/1/20"&amp;RIGHT(BL$1,2)),$U780&gt;=DATEVALUE("9/30/20"&amp;RIGHT(BM$1,2)))),
IF(AND($T780&gt;=DATEVALUE("10/1/20"&amp;RIGHT(BL$1,2)),$U780&lt;=DATEVALUE("9/30/20"&amp;RIGHT(BM$1,2))),NETWORKDAYS($T780,$U780,Holidays!$J$3:$J$937),
IF(AND($T780&lt;DATEVALUE("10/1/20"&amp;RIGHT(BL$1,2)),$U780&lt;=DATEVALUE("9/30/20"&amp;RIGHT(BM$1,2))),NETWORKDAYS(DATEVALUE("10/1/20"&amp;RIGHT(BL$1,2)),$U780,Holidays!$J$3:$J$937),
IF($T780&lt;DATEVALUE("10/1/20"&amp;RIGHT(BL$1,2)),NETWORKDAYS(DATEVALUE("10/1/20"&amp;RIGHT(BL$1,2)),DATEVALUE("9/30/20"&amp;RIGHT(BM$1,2)),Holidays!$J$3:$J$937),
IF($T780&gt;=DATEVALUE("10/1/20"&amp;RIGHT(BL$1,2)),NETWORKDAYS($T780,DATEVALUE("9/30/20"&amp;RIGHT(BM$1,2)),Holidays!$J$3:$J$937),"")))),"")/(NETWORKDAYS($T780,$U780,Holidays!$J$3:$J$937)),0))</f>
        <v/>
      </c>
      <c r="BN780" s="87" t="str">
        <f>IF($Q780="","",IFERROR(IF(OR(AND($T780&gt;=DATEVALUE("10/1/20"&amp;RIGHT(BM$1,2)),$T780&lt;=DATEVALUE("9/30/20"&amp;RIGHT(BN$1,2))),AND($U780&gt;=DATEVALUE("10/1/20"&amp;RIGHT(BM$1,2)),$U780&lt;=DATEVALUE("9/30/20"&amp;RIGHT(BN$1,2))),AND($T780&lt;=DATEVALUE("10/1/20"&amp;RIGHT(BM$1,2)),$U780&gt;=DATEVALUE("9/30/20"&amp;RIGHT(BN$1,2)))),
IF(AND($T780&gt;=DATEVALUE("10/1/20"&amp;RIGHT(BM$1,2)),$U780&lt;=DATEVALUE("9/30/20"&amp;RIGHT(BN$1,2))),NETWORKDAYS($T780,$U780,Holidays!$J$3:$J$937),
IF(AND($T780&lt;DATEVALUE("10/1/20"&amp;RIGHT(BM$1,2)),$U780&lt;=DATEVALUE("9/30/20"&amp;RIGHT(BN$1,2))),NETWORKDAYS(DATEVALUE("10/1/20"&amp;RIGHT(BM$1,2)),$U780,Holidays!$J$3:$J$937),
IF($T780&lt;DATEVALUE("10/1/20"&amp;RIGHT(BM$1,2)),NETWORKDAYS(DATEVALUE("10/1/20"&amp;RIGHT(BM$1,2)),DATEVALUE("9/30/20"&amp;RIGHT(BN$1,2)),Holidays!$J$3:$J$937),
IF($T780&gt;=DATEVALUE("10/1/20"&amp;RIGHT(BM$1,2)),NETWORKDAYS($T780,DATEVALUE("9/30/20"&amp;RIGHT(BN$1,2)),Holidays!$J$3:$J$937),"")))),"")/(NETWORKDAYS($T780,$U780,Holidays!$J$3:$J$937)),0))</f>
        <v/>
      </c>
      <c r="BO780" s="87" t="str">
        <f>IF($Q780="","",IFERROR(IF(OR(AND($T780&gt;=DATEVALUE("10/1/20"&amp;RIGHT(BN$1,2)),$T780&lt;=DATEVALUE("9/30/20"&amp;RIGHT(BO$1,2))),AND($U780&gt;=DATEVALUE("10/1/20"&amp;RIGHT(BN$1,2)),$U780&lt;=DATEVALUE("9/30/20"&amp;RIGHT(BO$1,2))),AND($T780&lt;=DATEVALUE("10/1/20"&amp;RIGHT(BN$1,2)),$U780&gt;=DATEVALUE("9/30/20"&amp;RIGHT(BO$1,2)))),
IF(AND($T780&gt;=DATEVALUE("10/1/20"&amp;RIGHT(BN$1,2)),$U780&lt;=DATEVALUE("9/30/20"&amp;RIGHT(BO$1,2))),NETWORKDAYS($T780,$U780,Holidays!$J$3:$J$937),
IF(AND($T780&lt;DATEVALUE("10/1/20"&amp;RIGHT(BN$1,2)),$U780&lt;=DATEVALUE("9/30/20"&amp;RIGHT(BO$1,2))),NETWORKDAYS(DATEVALUE("10/1/20"&amp;RIGHT(BN$1,2)),$U780,Holidays!$J$3:$J$937),
IF($T780&lt;DATEVALUE("10/1/20"&amp;RIGHT(BN$1,2)),NETWORKDAYS(DATEVALUE("10/1/20"&amp;RIGHT(BN$1,2)),DATEVALUE("9/30/20"&amp;RIGHT(BO$1,2)),Holidays!$J$3:$J$937),
IF($T780&gt;=DATEVALUE("10/1/20"&amp;RIGHT(BN$1,2)),NETWORKDAYS($T780,DATEVALUE("9/30/20"&amp;RIGHT(BO$1,2)),Holidays!$J$3:$J$937),"")))),"")/(NETWORKDAYS($T780,$U780,Holidays!$J$3:$J$937)),0))</f>
        <v/>
      </c>
      <c r="BP780" s="87" t="str">
        <f>IF($Q780="","",IFERROR(IF(OR(AND($T780&gt;=DATEVALUE("10/1/20"&amp;RIGHT(BO$1,2)),$T780&lt;=DATEVALUE("9/30/20"&amp;RIGHT(BP$1,2))),AND($U780&gt;=DATEVALUE("10/1/20"&amp;RIGHT(BO$1,2)),$U780&lt;=DATEVALUE("9/30/20"&amp;RIGHT(BP$1,2))),AND($T780&lt;=DATEVALUE("10/1/20"&amp;RIGHT(BO$1,2)),$U780&gt;=DATEVALUE("9/30/20"&amp;RIGHT(BP$1,2)))),
IF(AND($T780&gt;=DATEVALUE("10/1/20"&amp;RIGHT(BO$1,2)),$U780&lt;=DATEVALUE("9/30/20"&amp;RIGHT(BP$1,2))),NETWORKDAYS($T780,$U780,Holidays!$J$3:$J$937),
IF(AND($T780&lt;DATEVALUE("10/1/20"&amp;RIGHT(BO$1,2)),$U780&lt;=DATEVALUE("9/30/20"&amp;RIGHT(BP$1,2))),NETWORKDAYS(DATEVALUE("10/1/20"&amp;RIGHT(BO$1,2)),$U780,Holidays!$J$3:$J$937),
IF($T780&lt;DATEVALUE("10/1/20"&amp;RIGHT(BO$1,2)),NETWORKDAYS(DATEVALUE("10/1/20"&amp;RIGHT(BO$1,2)),DATEVALUE("9/30/20"&amp;RIGHT(BP$1,2)),Holidays!$J$3:$J$937),
IF($T780&gt;=DATEVALUE("10/1/20"&amp;RIGHT(BO$1,2)),NETWORKDAYS($T780,DATEVALUE("9/30/20"&amp;RIGHT(BP$1,2)),Holidays!$J$3:$J$937),"")))),"")/(NETWORKDAYS($T780,$U780,Holidays!$J$3:$J$937)),0))</f>
        <v/>
      </c>
      <c r="BQ780" s="87" t="str">
        <f>IF($Q780="","",IFERROR(IF(OR(AND($T780&gt;=DATEVALUE("10/1/20"&amp;RIGHT(BP$1,2)),$T780&lt;=DATEVALUE("9/30/20"&amp;RIGHT(BQ$1,2))),AND($U780&gt;=DATEVALUE("10/1/20"&amp;RIGHT(BP$1,2)),$U780&lt;=DATEVALUE("9/30/20"&amp;RIGHT(BQ$1,2))),AND($T780&lt;=DATEVALUE("10/1/20"&amp;RIGHT(BP$1,2)),$U780&gt;=DATEVALUE("9/30/20"&amp;RIGHT(BQ$1,2)))),
IF(AND($T780&gt;=DATEVALUE("10/1/20"&amp;RIGHT(BP$1,2)),$U780&lt;=DATEVALUE("9/30/20"&amp;RIGHT(BQ$1,2))),NETWORKDAYS($T780,$U780,Holidays!$J$3:$J$937),
IF(AND($T780&lt;DATEVALUE("10/1/20"&amp;RIGHT(BP$1,2)),$U780&lt;=DATEVALUE("9/30/20"&amp;RIGHT(BQ$1,2))),NETWORKDAYS(DATEVALUE("10/1/20"&amp;RIGHT(BP$1,2)),$U780,Holidays!$J$3:$J$937),
IF($T780&lt;DATEVALUE("10/1/20"&amp;RIGHT(BP$1,2)),NETWORKDAYS(DATEVALUE("10/1/20"&amp;RIGHT(BP$1,2)),DATEVALUE("9/30/20"&amp;RIGHT(BQ$1,2)),Holidays!$J$3:$J$937),
IF($T780&gt;=DATEVALUE("10/1/20"&amp;RIGHT(BP$1,2)),NETWORKDAYS($T780,DATEVALUE("9/30/20"&amp;RIGHT(BQ$1,2)),Holidays!$J$3:$J$937),"")))),"")/(NETWORKDAYS($T780,$U780,Holidays!$J$3:$J$937)),0))</f>
        <v/>
      </c>
      <c r="BR780" s="87" t="str">
        <f>IF($Q780="","",IFERROR(IF(OR(AND($T780&gt;=DATEVALUE("10/1/20"&amp;RIGHT(BQ$1,2)),$T780&lt;=DATEVALUE("9/30/20"&amp;RIGHT(BR$1,2))),AND($U780&gt;=DATEVALUE("10/1/20"&amp;RIGHT(BQ$1,2)),$U780&lt;=DATEVALUE("9/30/20"&amp;RIGHT(BR$1,2))),AND($T780&lt;=DATEVALUE("10/1/20"&amp;RIGHT(BQ$1,2)),$U780&gt;=DATEVALUE("9/30/20"&amp;RIGHT(BR$1,2)))),
IF(AND($T780&gt;=DATEVALUE("10/1/20"&amp;RIGHT(BQ$1,2)),$U780&lt;=DATEVALUE("9/30/20"&amp;RIGHT(BR$1,2))),NETWORKDAYS($T780,$U780,Holidays!$J$3:$J$937),
IF(AND($T780&lt;DATEVALUE("10/1/20"&amp;RIGHT(BQ$1,2)),$U780&lt;=DATEVALUE("9/30/20"&amp;RIGHT(BR$1,2))),NETWORKDAYS(DATEVALUE("10/1/20"&amp;RIGHT(BQ$1,2)),$U780,Holidays!$J$3:$J$937),
IF($T780&lt;DATEVALUE("10/1/20"&amp;RIGHT(BQ$1,2)),NETWORKDAYS(DATEVALUE("10/1/20"&amp;RIGHT(BQ$1,2)),DATEVALUE("9/30/20"&amp;RIGHT(BR$1,2)),Holidays!$J$3:$J$937),
IF($T780&gt;=DATEVALUE("10/1/20"&amp;RIGHT(BQ$1,2)),NETWORKDAYS($T780,DATEVALUE("9/30/20"&amp;RIGHT(BR$1,2)),Holidays!$J$3:$J$937),"")))),"")/(NETWORKDAYS($T780,$U780,Holidays!$J$3:$J$937)),0))</f>
        <v/>
      </c>
      <c r="BS780" s="87" t="str">
        <f>IF($Q780="","",IFERROR(IF(OR(AND($T780&gt;=DATEVALUE("10/1/20"&amp;RIGHT(BR$1,2)),$T780&lt;=DATEVALUE("9/30/20"&amp;RIGHT(BS$1,2))),AND($U780&gt;=DATEVALUE("10/1/20"&amp;RIGHT(BR$1,2)),$U780&lt;=DATEVALUE("9/30/20"&amp;RIGHT(BS$1,2))),AND($T780&lt;=DATEVALUE("10/1/20"&amp;RIGHT(BR$1,2)),$U780&gt;=DATEVALUE("9/30/20"&amp;RIGHT(BS$1,2)))),
IF(AND($T780&gt;=DATEVALUE("10/1/20"&amp;RIGHT(BR$1,2)),$U780&lt;=DATEVALUE("9/30/20"&amp;RIGHT(BS$1,2))),NETWORKDAYS($T780,$U780,Holidays!$J$3:$J$937),
IF(AND($T780&lt;DATEVALUE("10/1/20"&amp;RIGHT(BR$1,2)),$U780&lt;=DATEVALUE("9/30/20"&amp;RIGHT(BS$1,2))),NETWORKDAYS(DATEVALUE("10/1/20"&amp;RIGHT(BR$1,2)),$U780,Holidays!$J$3:$J$937),
IF($T780&lt;DATEVALUE("10/1/20"&amp;RIGHT(BR$1,2)),NETWORKDAYS(DATEVALUE("10/1/20"&amp;RIGHT(BR$1,2)),DATEVALUE("9/30/20"&amp;RIGHT(BS$1,2)),Holidays!$J$3:$J$937),
IF($T780&gt;=DATEVALUE("10/1/20"&amp;RIGHT(BR$1,2)),NETWORKDAYS($T780,DATEVALUE("9/30/20"&amp;RIGHT(BS$1,2)),Holidays!$J$3:$J$937),"")))),"")/(NETWORKDAYS($T780,$U780,Holidays!$J$3:$J$937)),0))</f>
        <v/>
      </c>
      <c r="BT780" s="87" t="str">
        <f>IF($Q780="","",IFERROR(IF(OR(AND($T780&gt;=DATEVALUE("10/1/20"&amp;RIGHT(BS$1,2)),$T780&lt;=DATEVALUE("9/30/20"&amp;RIGHT(BT$1,2))),AND($U780&gt;=DATEVALUE("10/1/20"&amp;RIGHT(BS$1,2)),$U780&lt;=DATEVALUE("9/30/20"&amp;RIGHT(BT$1,2))),AND($T780&lt;=DATEVALUE("10/1/20"&amp;RIGHT(BS$1,2)),$U780&gt;=DATEVALUE("9/30/20"&amp;RIGHT(BT$1,2)))),
IF(AND($T780&gt;=DATEVALUE("10/1/20"&amp;RIGHT(BS$1,2)),$U780&lt;=DATEVALUE("9/30/20"&amp;RIGHT(BT$1,2))),NETWORKDAYS($T780,$U780,Holidays!$J$3:$J$937),
IF(AND($T780&lt;DATEVALUE("10/1/20"&amp;RIGHT(BS$1,2)),$U780&lt;=DATEVALUE("9/30/20"&amp;RIGHT(BT$1,2))),NETWORKDAYS(DATEVALUE("10/1/20"&amp;RIGHT(BS$1,2)),$U780,Holidays!$J$3:$J$937),
IF($T780&lt;DATEVALUE("10/1/20"&amp;RIGHT(BS$1,2)),NETWORKDAYS(DATEVALUE("10/1/20"&amp;RIGHT(BS$1,2)),DATEVALUE("9/30/20"&amp;RIGHT(BT$1,2)),Holidays!$J$3:$J$937),
IF($T780&gt;=DATEVALUE("10/1/20"&amp;RIGHT(BS$1,2)),NETWORKDAYS($T780,DATEVALUE("9/30/20"&amp;RIGHT(BT$1,2)),Holidays!$J$3:$J$937),"")))),"")/(NETWORKDAYS($T780,$U780,Holidays!$J$3:$J$937)),0))</f>
        <v/>
      </c>
      <c r="BU780" s="87" t="str">
        <f>IF($Q780="","",IFERROR(IF(OR(AND($T780&gt;=DATEVALUE("10/1/20"&amp;RIGHT(BT$1,2)),$T780&lt;=DATEVALUE("9/30/20"&amp;RIGHT(BU$1,2))),AND($U780&gt;=DATEVALUE("10/1/20"&amp;RIGHT(BT$1,2)),$U780&lt;=DATEVALUE("9/30/20"&amp;RIGHT(BU$1,2))),AND($T780&lt;=DATEVALUE("10/1/20"&amp;RIGHT(BT$1,2)),$U780&gt;=DATEVALUE("9/30/20"&amp;RIGHT(BU$1,2)))),
IF(AND($T780&gt;=DATEVALUE("10/1/20"&amp;RIGHT(BT$1,2)),$U780&lt;=DATEVALUE("9/30/20"&amp;RIGHT(BU$1,2))),NETWORKDAYS($T780,$U780,Holidays!$J$3:$J$937),
IF(AND($T780&lt;DATEVALUE("10/1/20"&amp;RIGHT(BT$1,2)),$U780&lt;=DATEVALUE("9/30/20"&amp;RIGHT(BU$1,2))),NETWORKDAYS(DATEVALUE("10/1/20"&amp;RIGHT(BT$1,2)),$U780,Holidays!$J$3:$J$937),
IF($T780&lt;DATEVALUE("10/1/20"&amp;RIGHT(BT$1,2)),NETWORKDAYS(DATEVALUE("10/1/20"&amp;RIGHT(BT$1,2)),DATEVALUE("9/30/20"&amp;RIGHT(BU$1,2)),Holidays!$J$3:$J$937),
IF($T780&gt;=DATEVALUE("10/1/20"&amp;RIGHT(BT$1,2)),NETWORKDAYS($T780,DATEVALUE("9/30/20"&amp;RIGHT(BU$1,2)),Holidays!$J$3:$J$937),"")))),"")/(NETWORKDAYS($T780,$U780,Holidays!$J$3:$J$937)),0))</f>
        <v/>
      </c>
      <c r="BV780" s="87" t="str">
        <f>IF($Q780="","",IFERROR(IF(OR(AND($T780&gt;=DATEVALUE("10/1/20"&amp;RIGHT(BU$1,2)),$T780&lt;=DATEVALUE("9/30/20"&amp;RIGHT(BV$1,2))),AND($U780&gt;=DATEVALUE("10/1/20"&amp;RIGHT(BU$1,2)),$U780&lt;=DATEVALUE("9/30/20"&amp;RIGHT(BV$1,2))),AND($T780&lt;=DATEVALUE("10/1/20"&amp;RIGHT(BU$1,2)),$U780&gt;=DATEVALUE("9/30/20"&amp;RIGHT(BV$1,2)))),
IF(AND($T780&gt;=DATEVALUE("10/1/20"&amp;RIGHT(BU$1,2)),$U780&lt;=DATEVALUE("9/30/20"&amp;RIGHT(BV$1,2))),NETWORKDAYS($T780,$U780,Holidays!$J$3:$J$937),
IF(AND($T780&lt;DATEVALUE("10/1/20"&amp;RIGHT(BU$1,2)),$U780&lt;=DATEVALUE("9/30/20"&amp;RIGHT(BV$1,2))),NETWORKDAYS(DATEVALUE("10/1/20"&amp;RIGHT(BU$1,2)),$U780,Holidays!$J$3:$J$937),
IF($T780&lt;DATEVALUE("10/1/20"&amp;RIGHT(BU$1,2)),NETWORKDAYS(DATEVALUE("10/1/20"&amp;RIGHT(BU$1,2)),DATEVALUE("9/30/20"&amp;RIGHT(BV$1,2)),Holidays!$J$3:$J$937),
IF($T780&gt;=DATEVALUE("10/1/20"&amp;RIGHT(BU$1,2)),NETWORKDAYS($T780,DATEVALUE("9/30/20"&amp;RIGHT(BV$1,2)),Holidays!$J$3:$J$937),"")))),"")/(NETWORKDAYS($T780,$U780,Holidays!$J$3:$J$937)),0))</f>
        <v/>
      </c>
      <c r="BW780" s="87" t="str">
        <f>IF($Q780="","",IFERROR(IF(OR(AND($T780&gt;=DATEVALUE("10/1/20"&amp;RIGHT(BV$1,2)),$T780&lt;=DATEVALUE("9/30/20"&amp;RIGHT(BW$1,2))),AND($U780&gt;=DATEVALUE("10/1/20"&amp;RIGHT(BV$1,2)),$U780&lt;=DATEVALUE("9/30/20"&amp;RIGHT(BW$1,2))),AND($T780&lt;=DATEVALUE("10/1/20"&amp;RIGHT(BV$1,2)),$U780&gt;=DATEVALUE("9/30/20"&amp;RIGHT(BW$1,2)))),
IF(AND($T780&gt;=DATEVALUE("10/1/20"&amp;RIGHT(BV$1,2)),$U780&lt;=DATEVALUE("9/30/20"&amp;RIGHT(BW$1,2))),NETWORKDAYS($T780,$U780,Holidays!$J$3:$J$937),
IF(AND($T780&lt;DATEVALUE("10/1/20"&amp;RIGHT(BV$1,2)),$U780&lt;=DATEVALUE("9/30/20"&amp;RIGHT(BW$1,2))),NETWORKDAYS(DATEVALUE("10/1/20"&amp;RIGHT(BV$1,2)),$U780,Holidays!$J$3:$J$937),
IF($T780&lt;DATEVALUE("10/1/20"&amp;RIGHT(BV$1,2)),NETWORKDAYS(DATEVALUE("10/1/20"&amp;RIGHT(BV$1,2)),DATEVALUE("9/30/20"&amp;RIGHT(BW$1,2)),Holidays!$J$3:$J$937),
IF($T780&gt;=DATEVALUE("10/1/20"&amp;RIGHT(BV$1,2)),NETWORKDAYS($T780,DATEVALUE("9/30/20"&amp;RIGHT(BW$1,2)),Holidays!$J$3:$J$937),"")))),"")/(NETWORKDAYS($T780,$U780,Holidays!$J$3:$J$937)),0))</f>
        <v/>
      </c>
      <c r="BX780" s="87" t="str">
        <f>IF($Q780="","",IFERROR(IF(OR(AND($T780&gt;=DATEVALUE("10/1/20"&amp;RIGHT(BW$1,2)),$T780&lt;=DATEVALUE("9/30/20"&amp;RIGHT(BX$1,2))),AND($U780&gt;=DATEVALUE("10/1/20"&amp;RIGHT(BW$1,2)),$U780&lt;=DATEVALUE("9/30/20"&amp;RIGHT(BX$1,2))),AND($T780&lt;=DATEVALUE("10/1/20"&amp;RIGHT(BW$1,2)),$U780&gt;=DATEVALUE("9/30/20"&amp;RIGHT(BX$1,2)))),
IF(AND($T780&gt;=DATEVALUE("10/1/20"&amp;RIGHT(BW$1,2)),$U780&lt;=DATEVALUE("9/30/20"&amp;RIGHT(BX$1,2))),NETWORKDAYS($T780,$U780,Holidays!$J$3:$J$937),
IF(AND($T780&lt;DATEVALUE("10/1/20"&amp;RIGHT(BW$1,2)),$U780&lt;=DATEVALUE("9/30/20"&amp;RIGHT(BX$1,2))),NETWORKDAYS(DATEVALUE("10/1/20"&amp;RIGHT(BW$1,2)),$U780,Holidays!$J$3:$J$937),
IF($T780&lt;DATEVALUE("10/1/20"&amp;RIGHT(BW$1,2)),NETWORKDAYS(DATEVALUE("10/1/20"&amp;RIGHT(BW$1,2)),DATEVALUE("9/30/20"&amp;RIGHT(BX$1,2)),Holidays!$J$3:$J$937),
IF($T780&gt;=DATEVALUE("10/1/20"&amp;RIGHT(BW$1,2)),NETWORKDAYS($T780,DATEVALUE("9/30/20"&amp;RIGHT(BX$1,2)),Holidays!$J$3:$J$937),"")))),"")/(NETWORKDAYS($T780,$U780,Holidays!$J$3:$J$937)),0))</f>
        <v/>
      </c>
      <c r="BY780" s="87" t="str">
        <f>IF($Q780="","",IFERROR(IF(OR(AND($T780&gt;=DATEVALUE("10/1/20"&amp;RIGHT(BX$1,2)),$T780&lt;=DATEVALUE("9/30/20"&amp;RIGHT(BY$1,2))),AND($U780&gt;=DATEVALUE("10/1/20"&amp;RIGHT(BX$1,2)),$U780&lt;=DATEVALUE("9/30/20"&amp;RIGHT(BY$1,2))),AND($T780&lt;=DATEVALUE("10/1/20"&amp;RIGHT(BX$1,2)),$U780&gt;=DATEVALUE("9/30/20"&amp;RIGHT(BY$1,2)))),
IF(AND($T780&gt;=DATEVALUE("10/1/20"&amp;RIGHT(BX$1,2)),$U780&lt;=DATEVALUE("9/30/20"&amp;RIGHT(BY$1,2))),NETWORKDAYS($T780,$U780,Holidays!$J$3:$J$937),
IF(AND($T780&lt;DATEVALUE("10/1/20"&amp;RIGHT(BX$1,2)),$U780&lt;=DATEVALUE("9/30/20"&amp;RIGHT(BY$1,2))),NETWORKDAYS(DATEVALUE("10/1/20"&amp;RIGHT(BX$1,2)),$U780,Holidays!$J$3:$J$937),
IF($T780&lt;DATEVALUE("10/1/20"&amp;RIGHT(BX$1,2)),NETWORKDAYS(DATEVALUE("10/1/20"&amp;RIGHT(BX$1,2)),DATEVALUE("9/30/20"&amp;RIGHT(BY$1,2)),Holidays!$J$3:$J$937),
IF($T780&gt;=DATEVALUE("10/1/20"&amp;RIGHT(BX$1,2)),NETWORKDAYS($T780,DATEVALUE("9/30/20"&amp;RIGHT(BY$1,2)),Holidays!$J$3:$J$937),"")))),"")/(NETWORKDAYS($T780,$U780,Holidays!$J$3:$J$937)),0))</f>
        <v/>
      </c>
      <c r="BZ780" s="87" t="str">
        <f>IF($Q780="","",IFERROR(IF(OR(AND($T780&gt;=DATEVALUE("10/1/20"&amp;RIGHT(BY$1,2)),$T780&lt;=DATEVALUE("9/30/20"&amp;RIGHT(BZ$1,2))),AND($U780&gt;=DATEVALUE("10/1/20"&amp;RIGHT(BY$1,2)),$U780&lt;=DATEVALUE("9/30/20"&amp;RIGHT(BZ$1,2))),AND($T780&lt;=DATEVALUE("10/1/20"&amp;RIGHT(BY$1,2)),$U780&gt;=DATEVALUE("9/30/20"&amp;RIGHT(BZ$1,2)))),
IF(AND($T780&gt;=DATEVALUE("10/1/20"&amp;RIGHT(BY$1,2)),$U780&lt;=DATEVALUE("9/30/20"&amp;RIGHT(BZ$1,2))),NETWORKDAYS($T780,$U780,Holidays!$J$3:$J$937),
IF(AND($T780&lt;DATEVALUE("10/1/20"&amp;RIGHT(BY$1,2)),$U780&lt;=DATEVALUE("9/30/20"&amp;RIGHT(BZ$1,2))),NETWORKDAYS(DATEVALUE("10/1/20"&amp;RIGHT(BY$1,2)),$U780,Holidays!$J$3:$J$937),
IF($T780&lt;DATEVALUE("10/1/20"&amp;RIGHT(BY$1,2)),NETWORKDAYS(DATEVALUE("10/1/20"&amp;RIGHT(BY$1,2)),DATEVALUE("9/30/20"&amp;RIGHT(BZ$1,2)),Holidays!$J$3:$J$937),
IF($T780&gt;=DATEVALUE("10/1/20"&amp;RIGHT(BY$1,2)),NETWORKDAYS($T780,DATEVALUE("9/30/20"&amp;RIGHT(BZ$1,2)),Holidays!$J$3:$J$937),"")))),"")/(NETWORKDAYS($T780,$U780,Holidays!$J$3:$J$937)),0))</f>
        <v/>
      </c>
      <c r="CA780" s="87" t="str">
        <f>IF($Q780="","",IFERROR(IF(OR(AND($T780&gt;=DATEVALUE("10/1/20"&amp;RIGHT(BZ$1,2)),$T780&lt;=DATEVALUE("9/30/20"&amp;RIGHT(CA$1,2))),AND($U780&gt;=DATEVALUE("10/1/20"&amp;RIGHT(BZ$1,2)),$U780&lt;=DATEVALUE("9/30/20"&amp;RIGHT(CA$1,2))),AND($T780&lt;=DATEVALUE("10/1/20"&amp;RIGHT(BZ$1,2)),$U780&gt;=DATEVALUE("9/30/20"&amp;RIGHT(CA$1,2)))),
IF(AND($T780&gt;=DATEVALUE("10/1/20"&amp;RIGHT(BZ$1,2)),$U780&lt;=DATEVALUE("9/30/20"&amp;RIGHT(CA$1,2))),NETWORKDAYS($T780,$U780,Holidays!$J$3:$J$937),
IF(AND($T780&lt;DATEVALUE("10/1/20"&amp;RIGHT(BZ$1,2)),$U780&lt;=DATEVALUE("9/30/20"&amp;RIGHT(CA$1,2))),NETWORKDAYS(DATEVALUE("10/1/20"&amp;RIGHT(BZ$1,2)),$U780,Holidays!$J$3:$J$937),
IF($T780&lt;DATEVALUE("10/1/20"&amp;RIGHT(BZ$1,2)),NETWORKDAYS(DATEVALUE("10/1/20"&amp;RIGHT(BZ$1,2)),DATEVALUE("9/30/20"&amp;RIGHT(CA$1,2)),Holidays!$J$3:$J$937),
IF($T780&gt;=DATEVALUE("10/1/20"&amp;RIGHT(BZ$1,2)),NETWORKDAYS($T780,DATEVALUE("9/30/20"&amp;RIGHT(CA$1,2)),Holidays!$J$3:$J$937),"")))),"")/(NETWORKDAYS($T780,$U780,Holidays!$J$3:$J$937)),0))</f>
        <v/>
      </c>
      <c r="CB780" s="87" t="str">
        <f>IF($Q780="","",IFERROR(IF(OR(AND($T780&gt;=DATEVALUE("10/1/20"&amp;RIGHT(CA$1,2)),$T780&lt;=DATEVALUE("9/30/20"&amp;RIGHT(CB$1,2))),AND($U780&gt;=DATEVALUE("10/1/20"&amp;RIGHT(CA$1,2)),$U780&lt;=DATEVALUE("9/30/20"&amp;RIGHT(CB$1,2))),AND($T780&lt;=DATEVALUE("10/1/20"&amp;RIGHT(CA$1,2)),$U780&gt;=DATEVALUE("9/30/20"&amp;RIGHT(CB$1,2)))),
IF(AND($T780&gt;=DATEVALUE("10/1/20"&amp;RIGHT(CA$1,2)),$U780&lt;=DATEVALUE("9/30/20"&amp;RIGHT(CB$1,2))),NETWORKDAYS($T780,$U780,Holidays!$J$3:$J$937),
IF(AND($T780&lt;DATEVALUE("10/1/20"&amp;RIGHT(CA$1,2)),$U780&lt;=DATEVALUE("9/30/20"&amp;RIGHT(CB$1,2))),NETWORKDAYS(DATEVALUE("10/1/20"&amp;RIGHT(CA$1,2)),$U780,Holidays!$J$3:$J$937),
IF($T780&lt;DATEVALUE("10/1/20"&amp;RIGHT(CA$1,2)),NETWORKDAYS(DATEVALUE("10/1/20"&amp;RIGHT(CA$1,2)),DATEVALUE("9/30/20"&amp;RIGHT(CB$1,2)),Holidays!$J$3:$J$937),
IF($T780&gt;=DATEVALUE("10/1/20"&amp;RIGHT(CA$1,2)),NETWORKDAYS($T780,DATEVALUE("9/30/20"&amp;RIGHT(CB$1,2)),Holidays!$J$3:$J$937),"")))),"")/(NETWORKDAYS($T780,$U780,Holidays!$J$3:$J$937)),0))</f>
        <v/>
      </c>
    </row>
    <row r="781" spans="1:80">
      <c r="A781" s="97"/>
      <c r="B781" s="98" t="str">
        <f ca="1">IF(NOT($A781=""),OFFSET('WBS Reference &amp; User Procedure'!$A$1,MATCH($A781,'WBS Reference &amp; User Procedure'!$A:$A,0)-1,1),"")</f>
        <v/>
      </c>
      <c r="D781" s="97"/>
      <c r="T781" s="104" t="str">
        <f>IF(NOT(Q781=""),IF(NOT($S781=""),$S781,#REF!),"")</f>
        <v/>
      </c>
      <c r="U781" s="104" t="str">
        <f>IF(NOT(Q781=""),WORKDAY(T781,Q781,Holidays!$J$3:$J$937),"")</f>
        <v/>
      </c>
      <c r="V781" s="104"/>
      <c r="W781" s="104"/>
      <c r="X781" s="101" t="str">
        <f t="shared" si="167"/>
        <v/>
      </c>
      <c r="AL781" s="87" t="str">
        <f t="shared" ca="1" si="164"/>
        <v/>
      </c>
      <c r="AN781" s="87" t="str">
        <f t="shared" ca="1" si="174"/>
        <v/>
      </c>
      <c r="AO781" s="87" t="str">
        <f t="shared" ca="1" si="174"/>
        <v/>
      </c>
      <c r="AP781" s="87" t="str">
        <f t="shared" ca="1" si="174"/>
        <v/>
      </c>
      <c r="AQ781" s="87" t="str">
        <f t="shared" ca="1" si="174"/>
        <v/>
      </c>
      <c r="AR781" s="87" t="str">
        <f t="shared" ca="1" si="174"/>
        <v/>
      </c>
      <c r="AS781" s="87" t="str">
        <f t="shared" ca="1" si="174"/>
        <v/>
      </c>
      <c r="AT781" s="87" t="str">
        <f t="shared" ca="1" si="174"/>
        <v/>
      </c>
      <c r="AU781" s="87" t="str">
        <f t="shared" ca="1" si="174"/>
        <v/>
      </c>
      <c r="AV781" s="87" t="str">
        <f t="shared" ca="1" si="174"/>
        <v/>
      </c>
      <c r="AW781" s="87" t="str">
        <f t="shared" ca="1" si="174"/>
        <v/>
      </c>
      <c r="AX781" s="87" t="str">
        <f t="shared" ca="1" si="175"/>
        <v/>
      </c>
      <c r="AY781" s="87" t="str">
        <f t="shared" ca="1" si="175"/>
        <v/>
      </c>
      <c r="AZ781" s="87" t="str">
        <f t="shared" ca="1" si="175"/>
        <v/>
      </c>
      <c r="BA781" s="87" t="str">
        <f t="shared" ca="1" si="175"/>
        <v/>
      </c>
      <c r="BB781" s="87" t="str">
        <f t="shared" ca="1" si="175"/>
        <v/>
      </c>
      <c r="BC781" s="87" t="str">
        <f t="shared" ca="1" si="175"/>
        <v/>
      </c>
      <c r="BD781" s="87" t="str">
        <f t="shared" ca="1" si="175"/>
        <v/>
      </c>
      <c r="BE781" s="87" t="str">
        <f t="shared" ca="1" si="175"/>
        <v/>
      </c>
      <c r="BF781" s="87" t="str">
        <f t="shared" ca="1" si="175"/>
        <v/>
      </c>
      <c r="BG781" s="87" t="str">
        <f t="shared" ca="1" si="175"/>
        <v/>
      </c>
      <c r="BI781" s="87" t="str">
        <f>IF($Q781="","",IFERROR(IF(OR(AND($T781&gt;=DATEVALUE("10/1/20"&amp;RIGHT(BH$1,2)),$T781&lt;=DATEVALUE("9/30/20"&amp;RIGHT(BI$1,2))),AND($U781&gt;=DATEVALUE("10/1/20"&amp;RIGHT(BH$1,2)),$U781&lt;=DATEVALUE("9/30/20"&amp;RIGHT(BI$1,2))),AND($T781&lt;=DATEVALUE("10/1/20"&amp;RIGHT(BH$1,2)),$U781&gt;=DATEVALUE("9/30/20"&amp;RIGHT(BI$1,2)))),
IF(AND($T781&gt;=DATEVALUE("10/1/20"&amp;RIGHT(BH$1,2)),$U781&lt;=DATEVALUE("9/30/20"&amp;RIGHT(BI$1,2))),NETWORKDAYS($T781,$U781,Holidays!$J$3:$J$937),
IF(AND($T781&lt;DATEVALUE("10/1/20"&amp;RIGHT(BH$1,2)),$U781&lt;=DATEVALUE("9/30/20"&amp;RIGHT(BI$1,2))),NETWORKDAYS(DATEVALUE("10/1/20"&amp;RIGHT(BH$1,2)),$U781,Holidays!$J$3:$J$937),
IF($T781&lt;DATEVALUE("10/1/20"&amp;RIGHT(BH$1,2)),NETWORKDAYS(DATEVALUE("10/1/20"&amp;RIGHT(BH$1,2)),DATEVALUE("9/30/20"&amp;RIGHT(BI$1,2)),Holidays!$J$3:$J$937),
IF($T781&gt;=DATEVALUE("10/1/20"&amp;RIGHT(BH$1,2)),NETWORKDAYS($T781,DATEVALUE("9/30/20"&amp;RIGHT(BI$1,2)),Holidays!$J$3:$J$937),"")))),"")/(NETWORKDAYS($T781,$U781,Holidays!$J$3:$J$937)),0))</f>
        <v/>
      </c>
      <c r="BJ781" s="87" t="str">
        <f>IF($Q781="","",IFERROR(IF(OR(AND($T781&gt;=DATEVALUE("10/1/20"&amp;RIGHT(BI$1,2)),$T781&lt;=DATEVALUE("9/30/20"&amp;RIGHT(BJ$1,2))),AND($U781&gt;=DATEVALUE("10/1/20"&amp;RIGHT(BI$1,2)),$U781&lt;=DATEVALUE("9/30/20"&amp;RIGHT(BJ$1,2))),AND($T781&lt;=DATEVALUE("10/1/20"&amp;RIGHT(BI$1,2)),$U781&gt;=DATEVALUE("9/30/20"&amp;RIGHT(BJ$1,2)))),
IF(AND($T781&gt;=DATEVALUE("10/1/20"&amp;RIGHT(BI$1,2)),$U781&lt;=DATEVALUE("9/30/20"&amp;RIGHT(BJ$1,2))),NETWORKDAYS($T781,$U781,Holidays!$J$3:$J$937),
IF(AND($T781&lt;DATEVALUE("10/1/20"&amp;RIGHT(BI$1,2)),$U781&lt;=DATEVALUE("9/30/20"&amp;RIGHT(BJ$1,2))),NETWORKDAYS(DATEVALUE("10/1/20"&amp;RIGHT(BI$1,2)),$U781,Holidays!$J$3:$J$937),
IF($T781&lt;DATEVALUE("10/1/20"&amp;RIGHT(BI$1,2)),NETWORKDAYS(DATEVALUE("10/1/20"&amp;RIGHT(BI$1,2)),DATEVALUE("9/30/20"&amp;RIGHT(BJ$1,2)),Holidays!$J$3:$J$937),
IF($T781&gt;=DATEVALUE("10/1/20"&amp;RIGHT(BI$1,2)),NETWORKDAYS($T781,DATEVALUE("9/30/20"&amp;RIGHT(BJ$1,2)),Holidays!$J$3:$J$937),"")))),"")/(NETWORKDAYS($T781,$U781,Holidays!$J$3:$J$937)),0))</f>
        <v/>
      </c>
      <c r="BK781" s="87" t="str">
        <f>IF($Q781="","",IFERROR(IF(OR(AND($T781&gt;=DATEVALUE("10/1/20"&amp;RIGHT(BJ$1,2)),$T781&lt;=DATEVALUE("9/30/20"&amp;RIGHT(BK$1,2))),AND($U781&gt;=DATEVALUE("10/1/20"&amp;RIGHT(BJ$1,2)),$U781&lt;=DATEVALUE("9/30/20"&amp;RIGHT(BK$1,2))),AND($T781&lt;=DATEVALUE("10/1/20"&amp;RIGHT(BJ$1,2)),$U781&gt;=DATEVALUE("9/30/20"&amp;RIGHT(BK$1,2)))),
IF(AND($T781&gt;=DATEVALUE("10/1/20"&amp;RIGHT(BJ$1,2)),$U781&lt;=DATEVALUE("9/30/20"&amp;RIGHT(BK$1,2))),NETWORKDAYS($T781,$U781,Holidays!$J$3:$J$937),
IF(AND($T781&lt;DATEVALUE("10/1/20"&amp;RIGHT(BJ$1,2)),$U781&lt;=DATEVALUE("9/30/20"&amp;RIGHT(BK$1,2))),NETWORKDAYS(DATEVALUE("10/1/20"&amp;RIGHT(BJ$1,2)),$U781,Holidays!$J$3:$J$937),
IF($T781&lt;DATEVALUE("10/1/20"&amp;RIGHT(BJ$1,2)),NETWORKDAYS(DATEVALUE("10/1/20"&amp;RIGHT(BJ$1,2)),DATEVALUE("9/30/20"&amp;RIGHT(BK$1,2)),Holidays!$J$3:$J$937),
IF($T781&gt;=DATEVALUE("10/1/20"&amp;RIGHT(BJ$1,2)),NETWORKDAYS($T781,DATEVALUE("9/30/20"&amp;RIGHT(BK$1,2)),Holidays!$J$3:$J$937),"")))),"")/(NETWORKDAYS($T781,$U781,Holidays!$J$3:$J$937)),0))</f>
        <v/>
      </c>
      <c r="BL781" s="87" t="str">
        <f>IF($Q781="","",IFERROR(IF(OR(AND($T781&gt;=DATEVALUE("10/1/20"&amp;RIGHT(BK$1,2)),$T781&lt;=DATEVALUE("9/30/20"&amp;RIGHT(BL$1,2))),AND($U781&gt;=DATEVALUE("10/1/20"&amp;RIGHT(BK$1,2)),$U781&lt;=DATEVALUE("9/30/20"&amp;RIGHT(BL$1,2))),AND($T781&lt;=DATEVALUE("10/1/20"&amp;RIGHT(BK$1,2)),$U781&gt;=DATEVALUE("9/30/20"&amp;RIGHT(BL$1,2)))),
IF(AND($T781&gt;=DATEVALUE("10/1/20"&amp;RIGHT(BK$1,2)),$U781&lt;=DATEVALUE("9/30/20"&amp;RIGHT(BL$1,2))),NETWORKDAYS($T781,$U781,Holidays!$J$3:$J$937),
IF(AND($T781&lt;DATEVALUE("10/1/20"&amp;RIGHT(BK$1,2)),$U781&lt;=DATEVALUE("9/30/20"&amp;RIGHT(BL$1,2))),NETWORKDAYS(DATEVALUE("10/1/20"&amp;RIGHT(BK$1,2)),$U781,Holidays!$J$3:$J$937),
IF($T781&lt;DATEVALUE("10/1/20"&amp;RIGHT(BK$1,2)),NETWORKDAYS(DATEVALUE("10/1/20"&amp;RIGHT(BK$1,2)),DATEVALUE("9/30/20"&amp;RIGHT(BL$1,2)),Holidays!$J$3:$J$937),
IF($T781&gt;=DATEVALUE("10/1/20"&amp;RIGHT(BK$1,2)),NETWORKDAYS($T781,DATEVALUE("9/30/20"&amp;RIGHT(BL$1,2)),Holidays!$J$3:$J$937),"")))),"")/(NETWORKDAYS($T781,$U781,Holidays!$J$3:$J$937)),0))</f>
        <v/>
      </c>
      <c r="BM781" s="87" t="str">
        <f>IF($Q781="","",IFERROR(IF(OR(AND($T781&gt;=DATEVALUE("10/1/20"&amp;RIGHT(BL$1,2)),$T781&lt;=DATEVALUE("9/30/20"&amp;RIGHT(BM$1,2))),AND($U781&gt;=DATEVALUE("10/1/20"&amp;RIGHT(BL$1,2)),$U781&lt;=DATEVALUE("9/30/20"&amp;RIGHT(BM$1,2))),AND($T781&lt;=DATEVALUE("10/1/20"&amp;RIGHT(BL$1,2)),$U781&gt;=DATEVALUE("9/30/20"&amp;RIGHT(BM$1,2)))),
IF(AND($T781&gt;=DATEVALUE("10/1/20"&amp;RIGHT(BL$1,2)),$U781&lt;=DATEVALUE("9/30/20"&amp;RIGHT(BM$1,2))),NETWORKDAYS($T781,$U781,Holidays!$J$3:$J$937),
IF(AND($T781&lt;DATEVALUE("10/1/20"&amp;RIGHT(BL$1,2)),$U781&lt;=DATEVALUE("9/30/20"&amp;RIGHT(BM$1,2))),NETWORKDAYS(DATEVALUE("10/1/20"&amp;RIGHT(BL$1,2)),$U781,Holidays!$J$3:$J$937),
IF($T781&lt;DATEVALUE("10/1/20"&amp;RIGHT(BL$1,2)),NETWORKDAYS(DATEVALUE("10/1/20"&amp;RIGHT(BL$1,2)),DATEVALUE("9/30/20"&amp;RIGHT(BM$1,2)),Holidays!$J$3:$J$937),
IF($T781&gt;=DATEVALUE("10/1/20"&amp;RIGHT(BL$1,2)),NETWORKDAYS($T781,DATEVALUE("9/30/20"&amp;RIGHT(BM$1,2)),Holidays!$J$3:$J$937),"")))),"")/(NETWORKDAYS($T781,$U781,Holidays!$J$3:$J$937)),0))</f>
        <v/>
      </c>
      <c r="BN781" s="87" t="str">
        <f>IF($Q781="","",IFERROR(IF(OR(AND($T781&gt;=DATEVALUE("10/1/20"&amp;RIGHT(BM$1,2)),$T781&lt;=DATEVALUE("9/30/20"&amp;RIGHT(BN$1,2))),AND($U781&gt;=DATEVALUE("10/1/20"&amp;RIGHT(BM$1,2)),$U781&lt;=DATEVALUE("9/30/20"&amp;RIGHT(BN$1,2))),AND($T781&lt;=DATEVALUE("10/1/20"&amp;RIGHT(BM$1,2)),$U781&gt;=DATEVALUE("9/30/20"&amp;RIGHT(BN$1,2)))),
IF(AND($T781&gt;=DATEVALUE("10/1/20"&amp;RIGHT(BM$1,2)),$U781&lt;=DATEVALUE("9/30/20"&amp;RIGHT(BN$1,2))),NETWORKDAYS($T781,$U781,Holidays!$J$3:$J$937),
IF(AND($T781&lt;DATEVALUE("10/1/20"&amp;RIGHT(BM$1,2)),$U781&lt;=DATEVALUE("9/30/20"&amp;RIGHT(BN$1,2))),NETWORKDAYS(DATEVALUE("10/1/20"&amp;RIGHT(BM$1,2)),$U781,Holidays!$J$3:$J$937),
IF($T781&lt;DATEVALUE("10/1/20"&amp;RIGHT(BM$1,2)),NETWORKDAYS(DATEVALUE("10/1/20"&amp;RIGHT(BM$1,2)),DATEVALUE("9/30/20"&amp;RIGHT(BN$1,2)),Holidays!$J$3:$J$937),
IF($T781&gt;=DATEVALUE("10/1/20"&amp;RIGHT(BM$1,2)),NETWORKDAYS($T781,DATEVALUE("9/30/20"&amp;RIGHT(BN$1,2)),Holidays!$J$3:$J$937),"")))),"")/(NETWORKDAYS($T781,$U781,Holidays!$J$3:$J$937)),0))</f>
        <v/>
      </c>
      <c r="BO781" s="87" t="str">
        <f>IF($Q781="","",IFERROR(IF(OR(AND($T781&gt;=DATEVALUE("10/1/20"&amp;RIGHT(BN$1,2)),$T781&lt;=DATEVALUE("9/30/20"&amp;RIGHT(BO$1,2))),AND($U781&gt;=DATEVALUE("10/1/20"&amp;RIGHT(BN$1,2)),$U781&lt;=DATEVALUE("9/30/20"&amp;RIGHT(BO$1,2))),AND($T781&lt;=DATEVALUE("10/1/20"&amp;RIGHT(BN$1,2)),$U781&gt;=DATEVALUE("9/30/20"&amp;RIGHT(BO$1,2)))),
IF(AND($T781&gt;=DATEVALUE("10/1/20"&amp;RIGHT(BN$1,2)),$U781&lt;=DATEVALUE("9/30/20"&amp;RIGHT(BO$1,2))),NETWORKDAYS($T781,$U781,Holidays!$J$3:$J$937),
IF(AND($T781&lt;DATEVALUE("10/1/20"&amp;RIGHT(BN$1,2)),$U781&lt;=DATEVALUE("9/30/20"&amp;RIGHT(BO$1,2))),NETWORKDAYS(DATEVALUE("10/1/20"&amp;RIGHT(BN$1,2)),$U781,Holidays!$J$3:$J$937),
IF($T781&lt;DATEVALUE("10/1/20"&amp;RIGHT(BN$1,2)),NETWORKDAYS(DATEVALUE("10/1/20"&amp;RIGHT(BN$1,2)),DATEVALUE("9/30/20"&amp;RIGHT(BO$1,2)),Holidays!$J$3:$J$937),
IF($T781&gt;=DATEVALUE("10/1/20"&amp;RIGHT(BN$1,2)),NETWORKDAYS($T781,DATEVALUE("9/30/20"&amp;RIGHT(BO$1,2)),Holidays!$J$3:$J$937),"")))),"")/(NETWORKDAYS($T781,$U781,Holidays!$J$3:$J$937)),0))</f>
        <v/>
      </c>
      <c r="BP781" s="87" t="str">
        <f>IF($Q781="","",IFERROR(IF(OR(AND($T781&gt;=DATEVALUE("10/1/20"&amp;RIGHT(BO$1,2)),$T781&lt;=DATEVALUE("9/30/20"&amp;RIGHT(BP$1,2))),AND($U781&gt;=DATEVALUE("10/1/20"&amp;RIGHT(BO$1,2)),$U781&lt;=DATEVALUE("9/30/20"&amp;RIGHT(BP$1,2))),AND($T781&lt;=DATEVALUE("10/1/20"&amp;RIGHT(BO$1,2)),$U781&gt;=DATEVALUE("9/30/20"&amp;RIGHT(BP$1,2)))),
IF(AND($T781&gt;=DATEVALUE("10/1/20"&amp;RIGHT(BO$1,2)),$U781&lt;=DATEVALUE("9/30/20"&amp;RIGHT(BP$1,2))),NETWORKDAYS($T781,$U781,Holidays!$J$3:$J$937),
IF(AND($T781&lt;DATEVALUE("10/1/20"&amp;RIGHT(BO$1,2)),$U781&lt;=DATEVALUE("9/30/20"&amp;RIGHT(BP$1,2))),NETWORKDAYS(DATEVALUE("10/1/20"&amp;RIGHT(BO$1,2)),$U781,Holidays!$J$3:$J$937),
IF($T781&lt;DATEVALUE("10/1/20"&amp;RIGHT(BO$1,2)),NETWORKDAYS(DATEVALUE("10/1/20"&amp;RIGHT(BO$1,2)),DATEVALUE("9/30/20"&amp;RIGHT(BP$1,2)),Holidays!$J$3:$J$937),
IF($T781&gt;=DATEVALUE("10/1/20"&amp;RIGHT(BO$1,2)),NETWORKDAYS($T781,DATEVALUE("9/30/20"&amp;RIGHT(BP$1,2)),Holidays!$J$3:$J$937),"")))),"")/(NETWORKDAYS($T781,$U781,Holidays!$J$3:$J$937)),0))</f>
        <v/>
      </c>
      <c r="BQ781" s="87" t="str">
        <f>IF($Q781="","",IFERROR(IF(OR(AND($T781&gt;=DATEVALUE("10/1/20"&amp;RIGHT(BP$1,2)),$T781&lt;=DATEVALUE("9/30/20"&amp;RIGHT(BQ$1,2))),AND($U781&gt;=DATEVALUE("10/1/20"&amp;RIGHT(BP$1,2)),$U781&lt;=DATEVALUE("9/30/20"&amp;RIGHT(BQ$1,2))),AND($T781&lt;=DATEVALUE("10/1/20"&amp;RIGHT(BP$1,2)),$U781&gt;=DATEVALUE("9/30/20"&amp;RIGHT(BQ$1,2)))),
IF(AND($T781&gt;=DATEVALUE("10/1/20"&amp;RIGHT(BP$1,2)),$U781&lt;=DATEVALUE("9/30/20"&amp;RIGHT(BQ$1,2))),NETWORKDAYS($T781,$U781,Holidays!$J$3:$J$937),
IF(AND($T781&lt;DATEVALUE("10/1/20"&amp;RIGHT(BP$1,2)),$U781&lt;=DATEVALUE("9/30/20"&amp;RIGHT(BQ$1,2))),NETWORKDAYS(DATEVALUE("10/1/20"&amp;RIGHT(BP$1,2)),$U781,Holidays!$J$3:$J$937),
IF($T781&lt;DATEVALUE("10/1/20"&amp;RIGHT(BP$1,2)),NETWORKDAYS(DATEVALUE("10/1/20"&amp;RIGHT(BP$1,2)),DATEVALUE("9/30/20"&amp;RIGHT(BQ$1,2)),Holidays!$J$3:$J$937),
IF($T781&gt;=DATEVALUE("10/1/20"&amp;RIGHT(BP$1,2)),NETWORKDAYS($T781,DATEVALUE("9/30/20"&amp;RIGHT(BQ$1,2)),Holidays!$J$3:$J$937),"")))),"")/(NETWORKDAYS($T781,$U781,Holidays!$J$3:$J$937)),0))</f>
        <v/>
      </c>
      <c r="BR781" s="87" t="str">
        <f>IF($Q781="","",IFERROR(IF(OR(AND($T781&gt;=DATEVALUE("10/1/20"&amp;RIGHT(BQ$1,2)),$T781&lt;=DATEVALUE("9/30/20"&amp;RIGHT(BR$1,2))),AND($U781&gt;=DATEVALUE("10/1/20"&amp;RIGHT(BQ$1,2)),$U781&lt;=DATEVALUE("9/30/20"&amp;RIGHT(BR$1,2))),AND($T781&lt;=DATEVALUE("10/1/20"&amp;RIGHT(BQ$1,2)),$U781&gt;=DATEVALUE("9/30/20"&amp;RIGHT(BR$1,2)))),
IF(AND($T781&gt;=DATEVALUE("10/1/20"&amp;RIGHT(BQ$1,2)),$U781&lt;=DATEVALUE("9/30/20"&amp;RIGHT(BR$1,2))),NETWORKDAYS($T781,$U781,Holidays!$J$3:$J$937),
IF(AND($T781&lt;DATEVALUE("10/1/20"&amp;RIGHT(BQ$1,2)),$U781&lt;=DATEVALUE("9/30/20"&amp;RIGHT(BR$1,2))),NETWORKDAYS(DATEVALUE("10/1/20"&amp;RIGHT(BQ$1,2)),$U781,Holidays!$J$3:$J$937),
IF($T781&lt;DATEVALUE("10/1/20"&amp;RIGHT(BQ$1,2)),NETWORKDAYS(DATEVALUE("10/1/20"&amp;RIGHT(BQ$1,2)),DATEVALUE("9/30/20"&amp;RIGHT(BR$1,2)),Holidays!$J$3:$J$937),
IF($T781&gt;=DATEVALUE("10/1/20"&amp;RIGHT(BQ$1,2)),NETWORKDAYS($T781,DATEVALUE("9/30/20"&amp;RIGHT(BR$1,2)),Holidays!$J$3:$J$937),"")))),"")/(NETWORKDAYS($T781,$U781,Holidays!$J$3:$J$937)),0))</f>
        <v/>
      </c>
      <c r="BS781" s="87" t="str">
        <f>IF($Q781="","",IFERROR(IF(OR(AND($T781&gt;=DATEVALUE("10/1/20"&amp;RIGHT(BR$1,2)),$T781&lt;=DATEVALUE("9/30/20"&amp;RIGHT(BS$1,2))),AND($U781&gt;=DATEVALUE("10/1/20"&amp;RIGHT(BR$1,2)),$U781&lt;=DATEVALUE("9/30/20"&amp;RIGHT(BS$1,2))),AND($T781&lt;=DATEVALUE("10/1/20"&amp;RIGHT(BR$1,2)),$U781&gt;=DATEVALUE("9/30/20"&amp;RIGHT(BS$1,2)))),
IF(AND($T781&gt;=DATEVALUE("10/1/20"&amp;RIGHT(BR$1,2)),$U781&lt;=DATEVALUE("9/30/20"&amp;RIGHT(BS$1,2))),NETWORKDAYS($T781,$U781,Holidays!$J$3:$J$937),
IF(AND($T781&lt;DATEVALUE("10/1/20"&amp;RIGHT(BR$1,2)),$U781&lt;=DATEVALUE("9/30/20"&amp;RIGHT(BS$1,2))),NETWORKDAYS(DATEVALUE("10/1/20"&amp;RIGHT(BR$1,2)),$U781,Holidays!$J$3:$J$937),
IF($T781&lt;DATEVALUE("10/1/20"&amp;RIGHT(BR$1,2)),NETWORKDAYS(DATEVALUE("10/1/20"&amp;RIGHT(BR$1,2)),DATEVALUE("9/30/20"&amp;RIGHT(BS$1,2)),Holidays!$J$3:$J$937),
IF($T781&gt;=DATEVALUE("10/1/20"&amp;RIGHT(BR$1,2)),NETWORKDAYS($T781,DATEVALUE("9/30/20"&amp;RIGHT(BS$1,2)),Holidays!$J$3:$J$937),"")))),"")/(NETWORKDAYS($T781,$U781,Holidays!$J$3:$J$937)),0))</f>
        <v/>
      </c>
      <c r="BT781" s="87" t="str">
        <f>IF($Q781="","",IFERROR(IF(OR(AND($T781&gt;=DATEVALUE("10/1/20"&amp;RIGHT(BS$1,2)),$T781&lt;=DATEVALUE("9/30/20"&amp;RIGHT(BT$1,2))),AND($U781&gt;=DATEVALUE("10/1/20"&amp;RIGHT(BS$1,2)),$U781&lt;=DATEVALUE("9/30/20"&amp;RIGHT(BT$1,2))),AND($T781&lt;=DATEVALUE("10/1/20"&amp;RIGHT(BS$1,2)),$U781&gt;=DATEVALUE("9/30/20"&amp;RIGHT(BT$1,2)))),
IF(AND($T781&gt;=DATEVALUE("10/1/20"&amp;RIGHT(BS$1,2)),$U781&lt;=DATEVALUE("9/30/20"&amp;RIGHT(BT$1,2))),NETWORKDAYS($T781,$U781,Holidays!$J$3:$J$937),
IF(AND($T781&lt;DATEVALUE("10/1/20"&amp;RIGHT(BS$1,2)),$U781&lt;=DATEVALUE("9/30/20"&amp;RIGHT(BT$1,2))),NETWORKDAYS(DATEVALUE("10/1/20"&amp;RIGHT(BS$1,2)),$U781,Holidays!$J$3:$J$937),
IF($T781&lt;DATEVALUE("10/1/20"&amp;RIGHT(BS$1,2)),NETWORKDAYS(DATEVALUE("10/1/20"&amp;RIGHT(BS$1,2)),DATEVALUE("9/30/20"&amp;RIGHT(BT$1,2)),Holidays!$J$3:$J$937),
IF($T781&gt;=DATEVALUE("10/1/20"&amp;RIGHT(BS$1,2)),NETWORKDAYS($T781,DATEVALUE("9/30/20"&amp;RIGHT(BT$1,2)),Holidays!$J$3:$J$937),"")))),"")/(NETWORKDAYS($T781,$U781,Holidays!$J$3:$J$937)),0))</f>
        <v/>
      </c>
      <c r="BU781" s="87" t="str">
        <f>IF($Q781="","",IFERROR(IF(OR(AND($T781&gt;=DATEVALUE("10/1/20"&amp;RIGHT(BT$1,2)),$T781&lt;=DATEVALUE("9/30/20"&amp;RIGHT(BU$1,2))),AND($U781&gt;=DATEVALUE("10/1/20"&amp;RIGHT(BT$1,2)),$U781&lt;=DATEVALUE("9/30/20"&amp;RIGHT(BU$1,2))),AND($T781&lt;=DATEVALUE("10/1/20"&amp;RIGHT(BT$1,2)),$U781&gt;=DATEVALUE("9/30/20"&amp;RIGHT(BU$1,2)))),
IF(AND($T781&gt;=DATEVALUE("10/1/20"&amp;RIGHT(BT$1,2)),$U781&lt;=DATEVALUE("9/30/20"&amp;RIGHT(BU$1,2))),NETWORKDAYS($T781,$U781,Holidays!$J$3:$J$937),
IF(AND($T781&lt;DATEVALUE("10/1/20"&amp;RIGHT(BT$1,2)),$U781&lt;=DATEVALUE("9/30/20"&amp;RIGHT(BU$1,2))),NETWORKDAYS(DATEVALUE("10/1/20"&amp;RIGHT(BT$1,2)),$U781,Holidays!$J$3:$J$937),
IF($T781&lt;DATEVALUE("10/1/20"&amp;RIGHT(BT$1,2)),NETWORKDAYS(DATEVALUE("10/1/20"&amp;RIGHT(BT$1,2)),DATEVALUE("9/30/20"&amp;RIGHT(BU$1,2)),Holidays!$J$3:$J$937),
IF($T781&gt;=DATEVALUE("10/1/20"&amp;RIGHT(BT$1,2)),NETWORKDAYS($T781,DATEVALUE("9/30/20"&amp;RIGHT(BU$1,2)),Holidays!$J$3:$J$937),"")))),"")/(NETWORKDAYS($T781,$U781,Holidays!$J$3:$J$937)),0))</f>
        <v/>
      </c>
      <c r="BV781" s="87" t="str">
        <f>IF($Q781="","",IFERROR(IF(OR(AND($T781&gt;=DATEVALUE("10/1/20"&amp;RIGHT(BU$1,2)),$T781&lt;=DATEVALUE("9/30/20"&amp;RIGHT(BV$1,2))),AND($U781&gt;=DATEVALUE("10/1/20"&amp;RIGHT(BU$1,2)),$U781&lt;=DATEVALUE("9/30/20"&amp;RIGHT(BV$1,2))),AND($T781&lt;=DATEVALUE("10/1/20"&amp;RIGHT(BU$1,2)),$U781&gt;=DATEVALUE("9/30/20"&amp;RIGHT(BV$1,2)))),
IF(AND($T781&gt;=DATEVALUE("10/1/20"&amp;RIGHT(BU$1,2)),$U781&lt;=DATEVALUE("9/30/20"&amp;RIGHT(BV$1,2))),NETWORKDAYS($T781,$U781,Holidays!$J$3:$J$937),
IF(AND($T781&lt;DATEVALUE("10/1/20"&amp;RIGHT(BU$1,2)),$U781&lt;=DATEVALUE("9/30/20"&amp;RIGHT(BV$1,2))),NETWORKDAYS(DATEVALUE("10/1/20"&amp;RIGHT(BU$1,2)),$U781,Holidays!$J$3:$J$937),
IF($T781&lt;DATEVALUE("10/1/20"&amp;RIGHT(BU$1,2)),NETWORKDAYS(DATEVALUE("10/1/20"&amp;RIGHT(BU$1,2)),DATEVALUE("9/30/20"&amp;RIGHT(BV$1,2)),Holidays!$J$3:$J$937),
IF($T781&gt;=DATEVALUE("10/1/20"&amp;RIGHT(BU$1,2)),NETWORKDAYS($T781,DATEVALUE("9/30/20"&amp;RIGHT(BV$1,2)),Holidays!$J$3:$J$937),"")))),"")/(NETWORKDAYS($T781,$U781,Holidays!$J$3:$J$937)),0))</f>
        <v/>
      </c>
      <c r="BW781" s="87" t="str">
        <f>IF($Q781="","",IFERROR(IF(OR(AND($T781&gt;=DATEVALUE("10/1/20"&amp;RIGHT(BV$1,2)),$T781&lt;=DATEVALUE("9/30/20"&amp;RIGHT(BW$1,2))),AND($U781&gt;=DATEVALUE("10/1/20"&amp;RIGHT(BV$1,2)),$U781&lt;=DATEVALUE("9/30/20"&amp;RIGHT(BW$1,2))),AND($T781&lt;=DATEVALUE("10/1/20"&amp;RIGHT(BV$1,2)),$U781&gt;=DATEVALUE("9/30/20"&amp;RIGHT(BW$1,2)))),
IF(AND($T781&gt;=DATEVALUE("10/1/20"&amp;RIGHT(BV$1,2)),$U781&lt;=DATEVALUE("9/30/20"&amp;RIGHT(BW$1,2))),NETWORKDAYS($T781,$U781,Holidays!$J$3:$J$937),
IF(AND($T781&lt;DATEVALUE("10/1/20"&amp;RIGHT(BV$1,2)),$U781&lt;=DATEVALUE("9/30/20"&amp;RIGHT(BW$1,2))),NETWORKDAYS(DATEVALUE("10/1/20"&amp;RIGHT(BV$1,2)),$U781,Holidays!$J$3:$J$937),
IF($T781&lt;DATEVALUE("10/1/20"&amp;RIGHT(BV$1,2)),NETWORKDAYS(DATEVALUE("10/1/20"&amp;RIGHT(BV$1,2)),DATEVALUE("9/30/20"&amp;RIGHT(BW$1,2)),Holidays!$J$3:$J$937),
IF($T781&gt;=DATEVALUE("10/1/20"&amp;RIGHT(BV$1,2)),NETWORKDAYS($T781,DATEVALUE("9/30/20"&amp;RIGHT(BW$1,2)),Holidays!$J$3:$J$937),"")))),"")/(NETWORKDAYS($T781,$U781,Holidays!$J$3:$J$937)),0))</f>
        <v/>
      </c>
      <c r="BX781" s="87" t="str">
        <f>IF($Q781="","",IFERROR(IF(OR(AND($T781&gt;=DATEVALUE("10/1/20"&amp;RIGHT(BW$1,2)),$T781&lt;=DATEVALUE("9/30/20"&amp;RIGHT(BX$1,2))),AND($U781&gt;=DATEVALUE("10/1/20"&amp;RIGHT(BW$1,2)),$U781&lt;=DATEVALUE("9/30/20"&amp;RIGHT(BX$1,2))),AND($T781&lt;=DATEVALUE("10/1/20"&amp;RIGHT(BW$1,2)),$U781&gt;=DATEVALUE("9/30/20"&amp;RIGHT(BX$1,2)))),
IF(AND($T781&gt;=DATEVALUE("10/1/20"&amp;RIGHT(BW$1,2)),$U781&lt;=DATEVALUE("9/30/20"&amp;RIGHT(BX$1,2))),NETWORKDAYS($T781,$U781,Holidays!$J$3:$J$937),
IF(AND($T781&lt;DATEVALUE("10/1/20"&amp;RIGHT(BW$1,2)),$U781&lt;=DATEVALUE("9/30/20"&amp;RIGHT(BX$1,2))),NETWORKDAYS(DATEVALUE("10/1/20"&amp;RIGHT(BW$1,2)),$U781,Holidays!$J$3:$J$937),
IF($T781&lt;DATEVALUE("10/1/20"&amp;RIGHT(BW$1,2)),NETWORKDAYS(DATEVALUE("10/1/20"&amp;RIGHT(BW$1,2)),DATEVALUE("9/30/20"&amp;RIGHT(BX$1,2)),Holidays!$J$3:$J$937),
IF($T781&gt;=DATEVALUE("10/1/20"&amp;RIGHT(BW$1,2)),NETWORKDAYS($T781,DATEVALUE("9/30/20"&amp;RIGHT(BX$1,2)),Holidays!$J$3:$J$937),"")))),"")/(NETWORKDAYS($T781,$U781,Holidays!$J$3:$J$937)),0))</f>
        <v/>
      </c>
      <c r="BY781" s="87" t="str">
        <f>IF($Q781="","",IFERROR(IF(OR(AND($T781&gt;=DATEVALUE("10/1/20"&amp;RIGHT(BX$1,2)),$T781&lt;=DATEVALUE("9/30/20"&amp;RIGHT(BY$1,2))),AND($U781&gt;=DATEVALUE("10/1/20"&amp;RIGHT(BX$1,2)),$U781&lt;=DATEVALUE("9/30/20"&amp;RIGHT(BY$1,2))),AND($T781&lt;=DATEVALUE("10/1/20"&amp;RIGHT(BX$1,2)),$U781&gt;=DATEVALUE("9/30/20"&amp;RIGHT(BY$1,2)))),
IF(AND($T781&gt;=DATEVALUE("10/1/20"&amp;RIGHT(BX$1,2)),$U781&lt;=DATEVALUE("9/30/20"&amp;RIGHT(BY$1,2))),NETWORKDAYS($T781,$U781,Holidays!$J$3:$J$937),
IF(AND($T781&lt;DATEVALUE("10/1/20"&amp;RIGHT(BX$1,2)),$U781&lt;=DATEVALUE("9/30/20"&amp;RIGHT(BY$1,2))),NETWORKDAYS(DATEVALUE("10/1/20"&amp;RIGHT(BX$1,2)),$U781,Holidays!$J$3:$J$937),
IF($T781&lt;DATEVALUE("10/1/20"&amp;RIGHT(BX$1,2)),NETWORKDAYS(DATEVALUE("10/1/20"&amp;RIGHT(BX$1,2)),DATEVALUE("9/30/20"&amp;RIGHT(BY$1,2)),Holidays!$J$3:$J$937),
IF($T781&gt;=DATEVALUE("10/1/20"&amp;RIGHT(BX$1,2)),NETWORKDAYS($T781,DATEVALUE("9/30/20"&amp;RIGHT(BY$1,2)),Holidays!$J$3:$J$937),"")))),"")/(NETWORKDAYS($T781,$U781,Holidays!$J$3:$J$937)),0))</f>
        <v/>
      </c>
      <c r="BZ781" s="87" t="str">
        <f>IF($Q781="","",IFERROR(IF(OR(AND($T781&gt;=DATEVALUE("10/1/20"&amp;RIGHT(BY$1,2)),$T781&lt;=DATEVALUE("9/30/20"&amp;RIGHT(BZ$1,2))),AND($U781&gt;=DATEVALUE("10/1/20"&amp;RIGHT(BY$1,2)),$U781&lt;=DATEVALUE("9/30/20"&amp;RIGHT(BZ$1,2))),AND($T781&lt;=DATEVALUE("10/1/20"&amp;RIGHT(BY$1,2)),$U781&gt;=DATEVALUE("9/30/20"&amp;RIGHT(BZ$1,2)))),
IF(AND($T781&gt;=DATEVALUE("10/1/20"&amp;RIGHT(BY$1,2)),$U781&lt;=DATEVALUE("9/30/20"&amp;RIGHT(BZ$1,2))),NETWORKDAYS($T781,$U781,Holidays!$J$3:$J$937),
IF(AND($T781&lt;DATEVALUE("10/1/20"&amp;RIGHT(BY$1,2)),$U781&lt;=DATEVALUE("9/30/20"&amp;RIGHT(BZ$1,2))),NETWORKDAYS(DATEVALUE("10/1/20"&amp;RIGHT(BY$1,2)),$U781,Holidays!$J$3:$J$937),
IF($T781&lt;DATEVALUE("10/1/20"&amp;RIGHT(BY$1,2)),NETWORKDAYS(DATEVALUE("10/1/20"&amp;RIGHT(BY$1,2)),DATEVALUE("9/30/20"&amp;RIGHT(BZ$1,2)),Holidays!$J$3:$J$937),
IF($T781&gt;=DATEVALUE("10/1/20"&amp;RIGHT(BY$1,2)),NETWORKDAYS($T781,DATEVALUE("9/30/20"&amp;RIGHT(BZ$1,2)),Holidays!$J$3:$J$937),"")))),"")/(NETWORKDAYS($T781,$U781,Holidays!$J$3:$J$937)),0))</f>
        <v/>
      </c>
      <c r="CA781" s="87" t="str">
        <f>IF($Q781="","",IFERROR(IF(OR(AND($T781&gt;=DATEVALUE("10/1/20"&amp;RIGHT(BZ$1,2)),$T781&lt;=DATEVALUE("9/30/20"&amp;RIGHT(CA$1,2))),AND($U781&gt;=DATEVALUE("10/1/20"&amp;RIGHT(BZ$1,2)),$U781&lt;=DATEVALUE("9/30/20"&amp;RIGHT(CA$1,2))),AND($T781&lt;=DATEVALUE("10/1/20"&amp;RIGHT(BZ$1,2)),$U781&gt;=DATEVALUE("9/30/20"&amp;RIGHT(CA$1,2)))),
IF(AND($T781&gt;=DATEVALUE("10/1/20"&amp;RIGHT(BZ$1,2)),$U781&lt;=DATEVALUE("9/30/20"&amp;RIGHT(CA$1,2))),NETWORKDAYS($T781,$U781,Holidays!$J$3:$J$937),
IF(AND($T781&lt;DATEVALUE("10/1/20"&amp;RIGHT(BZ$1,2)),$U781&lt;=DATEVALUE("9/30/20"&amp;RIGHT(CA$1,2))),NETWORKDAYS(DATEVALUE("10/1/20"&amp;RIGHT(BZ$1,2)),$U781,Holidays!$J$3:$J$937),
IF($T781&lt;DATEVALUE("10/1/20"&amp;RIGHT(BZ$1,2)),NETWORKDAYS(DATEVALUE("10/1/20"&amp;RIGHT(BZ$1,2)),DATEVALUE("9/30/20"&amp;RIGHT(CA$1,2)),Holidays!$J$3:$J$937),
IF($T781&gt;=DATEVALUE("10/1/20"&amp;RIGHT(BZ$1,2)),NETWORKDAYS($T781,DATEVALUE("9/30/20"&amp;RIGHT(CA$1,2)),Holidays!$J$3:$J$937),"")))),"")/(NETWORKDAYS($T781,$U781,Holidays!$J$3:$J$937)),0))</f>
        <v/>
      </c>
      <c r="CB781" s="87" t="str">
        <f>IF($Q781="","",IFERROR(IF(OR(AND($T781&gt;=DATEVALUE("10/1/20"&amp;RIGHT(CA$1,2)),$T781&lt;=DATEVALUE("9/30/20"&amp;RIGHT(CB$1,2))),AND($U781&gt;=DATEVALUE("10/1/20"&amp;RIGHT(CA$1,2)),$U781&lt;=DATEVALUE("9/30/20"&amp;RIGHT(CB$1,2))),AND($T781&lt;=DATEVALUE("10/1/20"&amp;RIGHT(CA$1,2)),$U781&gt;=DATEVALUE("9/30/20"&amp;RIGHT(CB$1,2)))),
IF(AND($T781&gt;=DATEVALUE("10/1/20"&amp;RIGHT(CA$1,2)),$U781&lt;=DATEVALUE("9/30/20"&amp;RIGHT(CB$1,2))),NETWORKDAYS($T781,$U781,Holidays!$J$3:$J$937),
IF(AND($T781&lt;DATEVALUE("10/1/20"&amp;RIGHT(CA$1,2)),$U781&lt;=DATEVALUE("9/30/20"&amp;RIGHT(CB$1,2))),NETWORKDAYS(DATEVALUE("10/1/20"&amp;RIGHT(CA$1,2)),$U781,Holidays!$J$3:$J$937),
IF($T781&lt;DATEVALUE("10/1/20"&amp;RIGHT(CA$1,2)),NETWORKDAYS(DATEVALUE("10/1/20"&amp;RIGHT(CA$1,2)),DATEVALUE("9/30/20"&amp;RIGHT(CB$1,2)),Holidays!$J$3:$J$937),
IF($T781&gt;=DATEVALUE("10/1/20"&amp;RIGHT(CA$1,2)),NETWORKDAYS($T781,DATEVALUE("9/30/20"&amp;RIGHT(CB$1,2)),Holidays!$J$3:$J$937),"")))),"")/(NETWORKDAYS($T781,$U781,Holidays!$J$3:$J$937)),0))</f>
        <v/>
      </c>
    </row>
    <row r="782" spans="1:80">
      <c r="A782" s="97"/>
      <c r="B782" s="98" t="str">
        <f ca="1">IF(NOT($A782=""),OFFSET('WBS Reference &amp; User Procedure'!$A$1,MATCH($A782,'WBS Reference &amp; User Procedure'!$A:$A,0)-1,1),"")</f>
        <v/>
      </c>
      <c r="D782" s="97"/>
      <c r="T782" s="104" t="str">
        <f>IF(NOT(Q782=""),IF(NOT($S782=""),$S782,#REF!),"")</f>
        <v/>
      </c>
      <c r="U782" s="104" t="str">
        <f>IF(NOT(Q782=""),WORKDAY(T782,Q782,Holidays!$J$3:$J$937),"")</f>
        <v/>
      </c>
      <c r="V782" s="104"/>
      <c r="W782" s="104"/>
      <c r="X782" s="101" t="str">
        <f t="shared" si="167"/>
        <v/>
      </c>
      <c r="AL782" s="87" t="str">
        <f t="shared" ca="1" si="164"/>
        <v/>
      </c>
      <c r="AN782" s="87" t="str">
        <f t="shared" ca="1" si="174"/>
        <v/>
      </c>
      <c r="AO782" s="87" t="str">
        <f t="shared" ca="1" si="174"/>
        <v/>
      </c>
      <c r="AP782" s="87" t="str">
        <f t="shared" ca="1" si="174"/>
        <v/>
      </c>
      <c r="AQ782" s="87" t="str">
        <f t="shared" ca="1" si="174"/>
        <v/>
      </c>
      <c r="AR782" s="87" t="str">
        <f t="shared" ca="1" si="174"/>
        <v/>
      </c>
      <c r="AS782" s="87" t="str">
        <f t="shared" ca="1" si="174"/>
        <v/>
      </c>
      <c r="AT782" s="87" t="str">
        <f t="shared" ca="1" si="174"/>
        <v/>
      </c>
      <c r="AU782" s="87" t="str">
        <f t="shared" ca="1" si="174"/>
        <v/>
      </c>
      <c r="AV782" s="87" t="str">
        <f t="shared" ca="1" si="174"/>
        <v/>
      </c>
      <c r="AW782" s="87" t="str">
        <f t="shared" ca="1" si="174"/>
        <v/>
      </c>
      <c r="AX782" s="87" t="str">
        <f t="shared" ca="1" si="175"/>
        <v/>
      </c>
      <c r="AY782" s="87" t="str">
        <f t="shared" ca="1" si="175"/>
        <v/>
      </c>
      <c r="AZ782" s="87" t="str">
        <f t="shared" ca="1" si="175"/>
        <v/>
      </c>
      <c r="BA782" s="87" t="str">
        <f t="shared" ca="1" si="175"/>
        <v/>
      </c>
      <c r="BB782" s="87" t="str">
        <f t="shared" ca="1" si="175"/>
        <v/>
      </c>
      <c r="BC782" s="87" t="str">
        <f t="shared" ca="1" si="175"/>
        <v/>
      </c>
      <c r="BD782" s="87" t="str">
        <f t="shared" ca="1" si="175"/>
        <v/>
      </c>
      <c r="BE782" s="87" t="str">
        <f t="shared" ca="1" si="175"/>
        <v/>
      </c>
      <c r="BF782" s="87" t="str">
        <f t="shared" ca="1" si="175"/>
        <v/>
      </c>
      <c r="BG782" s="87" t="str">
        <f t="shared" ca="1" si="175"/>
        <v/>
      </c>
      <c r="BI782" s="87" t="str">
        <f>IF($Q782="","",IFERROR(IF(OR(AND($T782&gt;=DATEVALUE("10/1/20"&amp;RIGHT(BH$1,2)),$T782&lt;=DATEVALUE("9/30/20"&amp;RIGHT(BI$1,2))),AND($U782&gt;=DATEVALUE("10/1/20"&amp;RIGHT(BH$1,2)),$U782&lt;=DATEVALUE("9/30/20"&amp;RIGHT(BI$1,2))),AND($T782&lt;=DATEVALUE("10/1/20"&amp;RIGHT(BH$1,2)),$U782&gt;=DATEVALUE("9/30/20"&amp;RIGHT(BI$1,2)))),
IF(AND($T782&gt;=DATEVALUE("10/1/20"&amp;RIGHT(BH$1,2)),$U782&lt;=DATEVALUE("9/30/20"&amp;RIGHT(BI$1,2))),NETWORKDAYS($T782,$U782,Holidays!$J$3:$J$937),
IF(AND($T782&lt;DATEVALUE("10/1/20"&amp;RIGHT(BH$1,2)),$U782&lt;=DATEVALUE("9/30/20"&amp;RIGHT(BI$1,2))),NETWORKDAYS(DATEVALUE("10/1/20"&amp;RIGHT(BH$1,2)),$U782,Holidays!$J$3:$J$937),
IF($T782&lt;DATEVALUE("10/1/20"&amp;RIGHT(BH$1,2)),NETWORKDAYS(DATEVALUE("10/1/20"&amp;RIGHT(BH$1,2)),DATEVALUE("9/30/20"&amp;RIGHT(BI$1,2)),Holidays!$J$3:$J$937),
IF($T782&gt;=DATEVALUE("10/1/20"&amp;RIGHT(BH$1,2)),NETWORKDAYS($T782,DATEVALUE("9/30/20"&amp;RIGHT(BI$1,2)),Holidays!$J$3:$J$937),"")))),"")/(NETWORKDAYS($T782,$U782,Holidays!$J$3:$J$937)),0))</f>
        <v/>
      </c>
      <c r="BJ782" s="87" t="str">
        <f>IF($Q782="","",IFERROR(IF(OR(AND($T782&gt;=DATEVALUE("10/1/20"&amp;RIGHT(BI$1,2)),$T782&lt;=DATEVALUE("9/30/20"&amp;RIGHT(BJ$1,2))),AND($U782&gt;=DATEVALUE("10/1/20"&amp;RIGHT(BI$1,2)),$U782&lt;=DATEVALUE("9/30/20"&amp;RIGHT(BJ$1,2))),AND($T782&lt;=DATEVALUE("10/1/20"&amp;RIGHT(BI$1,2)),$U782&gt;=DATEVALUE("9/30/20"&amp;RIGHT(BJ$1,2)))),
IF(AND($T782&gt;=DATEVALUE("10/1/20"&amp;RIGHT(BI$1,2)),$U782&lt;=DATEVALUE("9/30/20"&amp;RIGHT(BJ$1,2))),NETWORKDAYS($T782,$U782,Holidays!$J$3:$J$937),
IF(AND($T782&lt;DATEVALUE("10/1/20"&amp;RIGHT(BI$1,2)),$U782&lt;=DATEVALUE("9/30/20"&amp;RIGHT(BJ$1,2))),NETWORKDAYS(DATEVALUE("10/1/20"&amp;RIGHT(BI$1,2)),$U782,Holidays!$J$3:$J$937),
IF($T782&lt;DATEVALUE("10/1/20"&amp;RIGHT(BI$1,2)),NETWORKDAYS(DATEVALUE("10/1/20"&amp;RIGHT(BI$1,2)),DATEVALUE("9/30/20"&amp;RIGHT(BJ$1,2)),Holidays!$J$3:$J$937),
IF($T782&gt;=DATEVALUE("10/1/20"&amp;RIGHT(BI$1,2)),NETWORKDAYS($T782,DATEVALUE("9/30/20"&amp;RIGHT(BJ$1,2)),Holidays!$J$3:$J$937),"")))),"")/(NETWORKDAYS($T782,$U782,Holidays!$J$3:$J$937)),0))</f>
        <v/>
      </c>
      <c r="BK782" s="87" t="str">
        <f>IF($Q782="","",IFERROR(IF(OR(AND($T782&gt;=DATEVALUE("10/1/20"&amp;RIGHT(BJ$1,2)),$T782&lt;=DATEVALUE("9/30/20"&amp;RIGHT(BK$1,2))),AND($U782&gt;=DATEVALUE("10/1/20"&amp;RIGHT(BJ$1,2)),$U782&lt;=DATEVALUE("9/30/20"&amp;RIGHT(BK$1,2))),AND($T782&lt;=DATEVALUE("10/1/20"&amp;RIGHT(BJ$1,2)),$U782&gt;=DATEVALUE("9/30/20"&amp;RIGHT(BK$1,2)))),
IF(AND($T782&gt;=DATEVALUE("10/1/20"&amp;RIGHT(BJ$1,2)),$U782&lt;=DATEVALUE("9/30/20"&amp;RIGHT(BK$1,2))),NETWORKDAYS($T782,$U782,Holidays!$J$3:$J$937),
IF(AND($T782&lt;DATEVALUE("10/1/20"&amp;RIGHT(BJ$1,2)),$U782&lt;=DATEVALUE("9/30/20"&amp;RIGHT(BK$1,2))),NETWORKDAYS(DATEVALUE("10/1/20"&amp;RIGHT(BJ$1,2)),$U782,Holidays!$J$3:$J$937),
IF($T782&lt;DATEVALUE("10/1/20"&amp;RIGHT(BJ$1,2)),NETWORKDAYS(DATEVALUE("10/1/20"&amp;RIGHT(BJ$1,2)),DATEVALUE("9/30/20"&amp;RIGHT(BK$1,2)),Holidays!$J$3:$J$937),
IF($T782&gt;=DATEVALUE("10/1/20"&amp;RIGHT(BJ$1,2)),NETWORKDAYS($T782,DATEVALUE("9/30/20"&amp;RIGHT(BK$1,2)),Holidays!$J$3:$J$937),"")))),"")/(NETWORKDAYS($T782,$U782,Holidays!$J$3:$J$937)),0))</f>
        <v/>
      </c>
      <c r="BL782" s="87" t="str">
        <f>IF($Q782="","",IFERROR(IF(OR(AND($T782&gt;=DATEVALUE("10/1/20"&amp;RIGHT(BK$1,2)),$T782&lt;=DATEVALUE("9/30/20"&amp;RIGHT(BL$1,2))),AND($U782&gt;=DATEVALUE("10/1/20"&amp;RIGHT(BK$1,2)),$U782&lt;=DATEVALUE("9/30/20"&amp;RIGHT(BL$1,2))),AND($T782&lt;=DATEVALUE("10/1/20"&amp;RIGHT(BK$1,2)),$U782&gt;=DATEVALUE("9/30/20"&amp;RIGHT(BL$1,2)))),
IF(AND($T782&gt;=DATEVALUE("10/1/20"&amp;RIGHT(BK$1,2)),$U782&lt;=DATEVALUE("9/30/20"&amp;RIGHT(BL$1,2))),NETWORKDAYS($T782,$U782,Holidays!$J$3:$J$937),
IF(AND($T782&lt;DATEVALUE("10/1/20"&amp;RIGHT(BK$1,2)),$U782&lt;=DATEVALUE("9/30/20"&amp;RIGHT(BL$1,2))),NETWORKDAYS(DATEVALUE("10/1/20"&amp;RIGHT(BK$1,2)),$U782,Holidays!$J$3:$J$937),
IF($T782&lt;DATEVALUE("10/1/20"&amp;RIGHT(BK$1,2)),NETWORKDAYS(DATEVALUE("10/1/20"&amp;RIGHT(BK$1,2)),DATEVALUE("9/30/20"&amp;RIGHT(BL$1,2)),Holidays!$J$3:$J$937),
IF($T782&gt;=DATEVALUE("10/1/20"&amp;RIGHT(BK$1,2)),NETWORKDAYS($T782,DATEVALUE("9/30/20"&amp;RIGHT(BL$1,2)),Holidays!$J$3:$J$937),"")))),"")/(NETWORKDAYS($T782,$U782,Holidays!$J$3:$J$937)),0))</f>
        <v/>
      </c>
      <c r="BM782" s="87" t="str">
        <f>IF($Q782="","",IFERROR(IF(OR(AND($T782&gt;=DATEVALUE("10/1/20"&amp;RIGHT(BL$1,2)),$T782&lt;=DATEVALUE("9/30/20"&amp;RIGHT(BM$1,2))),AND($U782&gt;=DATEVALUE("10/1/20"&amp;RIGHT(BL$1,2)),$U782&lt;=DATEVALUE("9/30/20"&amp;RIGHT(BM$1,2))),AND($T782&lt;=DATEVALUE("10/1/20"&amp;RIGHT(BL$1,2)),$U782&gt;=DATEVALUE("9/30/20"&amp;RIGHT(BM$1,2)))),
IF(AND($T782&gt;=DATEVALUE("10/1/20"&amp;RIGHT(BL$1,2)),$U782&lt;=DATEVALUE("9/30/20"&amp;RIGHT(BM$1,2))),NETWORKDAYS($T782,$U782,Holidays!$J$3:$J$937),
IF(AND($T782&lt;DATEVALUE("10/1/20"&amp;RIGHT(BL$1,2)),$U782&lt;=DATEVALUE("9/30/20"&amp;RIGHT(BM$1,2))),NETWORKDAYS(DATEVALUE("10/1/20"&amp;RIGHT(BL$1,2)),$U782,Holidays!$J$3:$J$937),
IF($T782&lt;DATEVALUE("10/1/20"&amp;RIGHT(BL$1,2)),NETWORKDAYS(DATEVALUE("10/1/20"&amp;RIGHT(BL$1,2)),DATEVALUE("9/30/20"&amp;RIGHT(BM$1,2)),Holidays!$J$3:$J$937),
IF($T782&gt;=DATEVALUE("10/1/20"&amp;RIGHT(BL$1,2)),NETWORKDAYS($T782,DATEVALUE("9/30/20"&amp;RIGHT(BM$1,2)),Holidays!$J$3:$J$937),"")))),"")/(NETWORKDAYS($T782,$U782,Holidays!$J$3:$J$937)),0))</f>
        <v/>
      </c>
      <c r="BN782" s="87" t="str">
        <f>IF($Q782="","",IFERROR(IF(OR(AND($T782&gt;=DATEVALUE("10/1/20"&amp;RIGHT(BM$1,2)),$T782&lt;=DATEVALUE("9/30/20"&amp;RIGHT(BN$1,2))),AND($U782&gt;=DATEVALUE("10/1/20"&amp;RIGHT(BM$1,2)),$U782&lt;=DATEVALUE("9/30/20"&amp;RIGHT(BN$1,2))),AND($T782&lt;=DATEVALUE("10/1/20"&amp;RIGHT(BM$1,2)),$U782&gt;=DATEVALUE("9/30/20"&amp;RIGHT(BN$1,2)))),
IF(AND($T782&gt;=DATEVALUE("10/1/20"&amp;RIGHT(BM$1,2)),$U782&lt;=DATEVALUE("9/30/20"&amp;RIGHT(BN$1,2))),NETWORKDAYS($T782,$U782,Holidays!$J$3:$J$937),
IF(AND($T782&lt;DATEVALUE("10/1/20"&amp;RIGHT(BM$1,2)),$U782&lt;=DATEVALUE("9/30/20"&amp;RIGHT(BN$1,2))),NETWORKDAYS(DATEVALUE("10/1/20"&amp;RIGHT(BM$1,2)),$U782,Holidays!$J$3:$J$937),
IF($T782&lt;DATEVALUE("10/1/20"&amp;RIGHT(BM$1,2)),NETWORKDAYS(DATEVALUE("10/1/20"&amp;RIGHT(BM$1,2)),DATEVALUE("9/30/20"&amp;RIGHT(BN$1,2)),Holidays!$J$3:$J$937),
IF($T782&gt;=DATEVALUE("10/1/20"&amp;RIGHT(BM$1,2)),NETWORKDAYS($T782,DATEVALUE("9/30/20"&amp;RIGHT(BN$1,2)),Holidays!$J$3:$J$937),"")))),"")/(NETWORKDAYS($T782,$U782,Holidays!$J$3:$J$937)),0))</f>
        <v/>
      </c>
      <c r="BO782" s="87" t="str">
        <f>IF($Q782="","",IFERROR(IF(OR(AND($T782&gt;=DATEVALUE("10/1/20"&amp;RIGHT(BN$1,2)),$T782&lt;=DATEVALUE("9/30/20"&amp;RIGHT(BO$1,2))),AND($U782&gt;=DATEVALUE("10/1/20"&amp;RIGHT(BN$1,2)),$U782&lt;=DATEVALUE("9/30/20"&amp;RIGHT(BO$1,2))),AND($T782&lt;=DATEVALUE("10/1/20"&amp;RIGHT(BN$1,2)),$U782&gt;=DATEVALUE("9/30/20"&amp;RIGHT(BO$1,2)))),
IF(AND($T782&gt;=DATEVALUE("10/1/20"&amp;RIGHT(BN$1,2)),$U782&lt;=DATEVALUE("9/30/20"&amp;RIGHT(BO$1,2))),NETWORKDAYS($T782,$U782,Holidays!$J$3:$J$937),
IF(AND($T782&lt;DATEVALUE("10/1/20"&amp;RIGHT(BN$1,2)),$U782&lt;=DATEVALUE("9/30/20"&amp;RIGHT(BO$1,2))),NETWORKDAYS(DATEVALUE("10/1/20"&amp;RIGHT(BN$1,2)),$U782,Holidays!$J$3:$J$937),
IF($T782&lt;DATEVALUE("10/1/20"&amp;RIGHT(BN$1,2)),NETWORKDAYS(DATEVALUE("10/1/20"&amp;RIGHT(BN$1,2)),DATEVALUE("9/30/20"&amp;RIGHT(BO$1,2)),Holidays!$J$3:$J$937),
IF($T782&gt;=DATEVALUE("10/1/20"&amp;RIGHT(BN$1,2)),NETWORKDAYS($T782,DATEVALUE("9/30/20"&amp;RIGHT(BO$1,2)),Holidays!$J$3:$J$937),"")))),"")/(NETWORKDAYS($T782,$U782,Holidays!$J$3:$J$937)),0))</f>
        <v/>
      </c>
      <c r="BP782" s="87" t="str">
        <f>IF($Q782="","",IFERROR(IF(OR(AND($T782&gt;=DATEVALUE("10/1/20"&amp;RIGHT(BO$1,2)),$T782&lt;=DATEVALUE("9/30/20"&amp;RIGHT(BP$1,2))),AND($U782&gt;=DATEVALUE("10/1/20"&amp;RIGHT(BO$1,2)),$U782&lt;=DATEVALUE("9/30/20"&amp;RIGHT(BP$1,2))),AND($T782&lt;=DATEVALUE("10/1/20"&amp;RIGHT(BO$1,2)),$U782&gt;=DATEVALUE("9/30/20"&amp;RIGHT(BP$1,2)))),
IF(AND($T782&gt;=DATEVALUE("10/1/20"&amp;RIGHT(BO$1,2)),$U782&lt;=DATEVALUE("9/30/20"&amp;RIGHT(BP$1,2))),NETWORKDAYS($T782,$U782,Holidays!$J$3:$J$937),
IF(AND($T782&lt;DATEVALUE("10/1/20"&amp;RIGHT(BO$1,2)),$U782&lt;=DATEVALUE("9/30/20"&amp;RIGHT(BP$1,2))),NETWORKDAYS(DATEVALUE("10/1/20"&amp;RIGHT(BO$1,2)),$U782,Holidays!$J$3:$J$937),
IF($T782&lt;DATEVALUE("10/1/20"&amp;RIGHT(BO$1,2)),NETWORKDAYS(DATEVALUE("10/1/20"&amp;RIGHT(BO$1,2)),DATEVALUE("9/30/20"&amp;RIGHT(BP$1,2)),Holidays!$J$3:$J$937),
IF($T782&gt;=DATEVALUE("10/1/20"&amp;RIGHT(BO$1,2)),NETWORKDAYS($T782,DATEVALUE("9/30/20"&amp;RIGHT(BP$1,2)),Holidays!$J$3:$J$937),"")))),"")/(NETWORKDAYS($T782,$U782,Holidays!$J$3:$J$937)),0))</f>
        <v/>
      </c>
      <c r="BQ782" s="87" t="str">
        <f>IF($Q782="","",IFERROR(IF(OR(AND($T782&gt;=DATEVALUE("10/1/20"&amp;RIGHT(BP$1,2)),$T782&lt;=DATEVALUE("9/30/20"&amp;RIGHT(BQ$1,2))),AND($U782&gt;=DATEVALUE("10/1/20"&amp;RIGHT(BP$1,2)),$U782&lt;=DATEVALUE("9/30/20"&amp;RIGHT(BQ$1,2))),AND($T782&lt;=DATEVALUE("10/1/20"&amp;RIGHT(BP$1,2)),$U782&gt;=DATEVALUE("9/30/20"&amp;RIGHT(BQ$1,2)))),
IF(AND($T782&gt;=DATEVALUE("10/1/20"&amp;RIGHT(BP$1,2)),$U782&lt;=DATEVALUE("9/30/20"&amp;RIGHT(BQ$1,2))),NETWORKDAYS($T782,$U782,Holidays!$J$3:$J$937),
IF(AND($T782&lt;DATEVALUE("10/1/20"&amp;RIGHT(BP$1,2)),$U782&lt;=DATEVALUE("9/30/20"&amp;RIGHT(BQ$1,2))),NETWORKDAYS(DATEVALUE("10/1/20"&amp;RIGHT(BP$1,2)),$U782,Holidays!$J$3:$J$937),
IF($T782&lt;DATEVALUE("10/1/20"&amp;RIGHT(BP$1,2)),NETWORKDAYS(DATEVALUE("10/1/20"&amp;RIGHT(BP$1,2)),DATEVALUE("9/30/20"&amp;RIGHT(BQ$1,2)),Holidays!$J$3:$J$937),
IF($T782&gt;=DATEVALUE("10/1/20"&amp;RIGHT(BP$1,2)),NETWORKDAYS($T782,DATEVALUE("9/30/20"&amp;RIGHT(BQ$1,2)),Holidays!$J$3:$J$937),"")))),"")/(NETWORKDAYS($T782,$U782,Holidays!$J$3:$J$937)),0))</f>
        <v/>
      </c>
      <c r="BR782" s="87" t="str">
        <f>IF($Q782="","",IFERROR(IF(OR(AND($T782&gt;=DATEVALUE("10/1/20"&amp;RIGHT(BQ$1,2)),$T782&lt;=DATEVALUE("9/30/20"&amp;RIGHT(BR$1,2))),AND($U782&gt;=DATEVALUE("10/1/20"&amp;RIGHT(BQ$1,2)),$U782&lt;=DATEVALUE("9/30/20"&amp;RIGHT(BR$1,2))),AND($T782&lt;=DATEVALUE("10/1/20"&amp;RIGHT(BQ$1,2)),$U782&gt;=DATEVALUE("9/30/20"&amp;RIGHT(BR$1,2)))),
IF(AND($T782&gt;=DATEVALUE("10/1/20"&amp;RIGHT(BQ$1,2)),$U782&lt;=DATEVALUE("9/30/20"&amp;RIGHT(BR$1,2))),NETWORKDAYS($T782,$U782,Holidays!$J$3:$J$937),
IF(AND($T782&lt;DATEVALUE("10/1/20"&amp;RIGHT(BQ$1,2)),$U782&lt;=DATEVALUE("9/30/20"&amp;RIGHT(BR$1,2))),NETWORKDAYS(DATEVALUE("10/1/20"&amp;RIGHT(BQ$1,2)),$U782,Holidays!$J$3:$J$937),
IF($T782&lt;DATEVALUE("10/1/20"&amp;RIGHT(BQ$1,2)),NETWORKDAYS(DATEVALUE("10/1/20"&amp;RIGHT(BQ$1,2)),DATEVALUE("9/30/20"&amp;RIGHT(BR$1,2)),Holidays!$J$3:$J$937),
IF($T782&gt;=DATEVALUE("10/1/20"&amp;RIGHT(BQ$1,2)),NETWORKDAYS($T782,DATEVALUE("9/30/20"&amp;RIGHT(BR$1,2)),Holidays!$J$3:$J$937),"")))),"")/(NETWORKDAYS($T782,$U782,Holidays!$J$3:$J$937)),0))</f>
        <v/>
      </c>
      <c r="BS782" s="87" t="str">
        <f>IF($Q782="","",IFERROR(IF(OR(AND($T782&gt;=DATEVALUE("10/1/20"&amp;RIGHT(BR$1,2)),$T782&lt;=DATEVALUE("9/30/20"&amp;RIGHT(BS$1,2))),AND($U782&gt;=DATEVALUE("10/1/20"&amp;RIGHT(BR$1,2)),$U782&lt;=DATEVALUE("9/30/20"&amp;RIGHT(BS$1,2))),AND($T782&lt;=DATEVALUE("10/1/20"&amp;RIGHT(BR$1,2)),$U782&gt;=DATEVALUE("9/30/20"&amp;RIGHT(BS$1,2)))),
IF(AND($T782&gt;=DATEVALUE("10/1/20"&amp;RIGHT(BR$1,2)),$U782&lt;=DATEVALUE("9/30/20"&amp;RIGHT(BS$1,2))),NETWORKDAYS($T782,$U782,Holidays!$J$3:$J$937),
IF(AND($T782&lt;DATEVALUE("10/1/20"&amp;RIGHT(BR$1,2)),$U782&lt;=DATEVALUE("9/30/20"&amp;RIGHT(BS$1,2))),NETWORKDAYS(DATEVALUE("10/1/20"&amp;RIGHT(BR$1,2)),$U782,Holidays!$J$3:$J$937),
IF($T782&lt;DATEVALUE("10/1/20"&amp;RIGHT(BR$1,2)),NETWORKDAYS(DATEVALUE("10/1/20"&amp;RIGHT(BR$1,2)),DATEVALUE("9/30/20"&amp;RIGHT(BS$1,2)),Holidays!$J$3:$J$937),
IF($T782&gt;=DATEVALUE("10/1/20"&amp;RIGHT(BR$1,2)),NETWORKDAYS($T782,DATEVALUE("9/30/20"&amp;RIGHT(BS$1,2)),Holidays!$J$3:$J$937),"")))),"")/(NETWORKDAYS($T782,$U782,Holidays!$J$3:$J$937)),0))</f>
        <v/>
      </c>
      <c r="BT782" s="87" t="str">
        <f>IF($Q782="","",IFERROR(IF(OR(AND($T782&gt;=DATEVALUE("10/1/20"&amp;RIGHT(BS$1,2)),$T782&lt;=DATEVALUE("9/30/20"&amp;RIGHT(BT$1,2))),AND($U782&gt;=DATEVALUE("10/1/20"&amp;RIGHT(BS$1,2)),$U782&lt;=DATEVALUE("9/30/20"&amp;RIGHT(BT$1,2))),AND($T782&lt;=DATEVALUE("10/1/20"&amp;RIGHT(BS$1,2)),$U782&gt;=DATEVALUE("9/30/20"&amp;RIGHT(BT$1,2)))),
IF(AND($T782&gt;=DATEVALUE("10/1/20"&amp;RIGHT(BS$1,2)),$U782&lt;=DATEVALUE("9/30/20"&amp;RIGHT(BT$1,2))),NETWORKDAYS($T782,$U782,Holidays!$J$3:$J$937),
IF(AND($T782&lt;DATEVALUE("10/1/20"&amp;RIGHT(BS$1,2)),$U782&lt;=DATEVALUE("9/30/20"&amp;RIGHT(BT$1,2))),NETWORKDAYS(DATEVALUE("10/1/20"&amp;RIGHT(BS$1,2)),$U782,Holidays!$J$3:$J$937),
IF($T782&lt;DATEVALUE("10/1/20"&amp;RIGHT(BS$1,2)),NETWORKDAYS(DATEVALUE("10/1/20"&amp;RIGHT(BS$1,2)),DATEVALUE("9/30/20"&amp;RIGHT(BT$1,2)),Holidays!$J$3:$J$937),
IF($T782&gt;=DATEVALUE("10/1/20"&amp;RIGHT(BS$1,2)),NETWORKDAYS($T782,DATEVALUE("9/30/20"&amp;RIGHT(BT$1,2)),Holidays!$J$3:$J$937),"")))),"")/(NETWORKDAYS($T782,$U782,Holidays!$J$3:$J$937)),0))</f>
        <v/>
      </c>
      <c r="BU782" s="87" t="str">
        <f>IF($Q782="","",IFERROR(IF(OR(AND($T782&gt;=DATEVALUE("10/1/20"&amp;RIGHT(BT$1,2)),$T782&lt;=DATEVALUE("9/30/20"&amp;RIGHT(BU$1,2))),AND($U782&gt;=DATEVALUE("10/1/20"&amp;RIGHT(BT$1,2)),$U782&lt;=DATEVALUE("9/30/20"&amp;RIGHT(BU$1,2))),AND($T782&lt;=DATEVALUE("10/1/20"&amp;RIGHT(BT$1,2)),$U782&gt;=DATEVALUE("9/30/20"&amp;RIGHT(BU$1,2)))),
IF(AND($T782&gt;=DATEVALUE("10/1/20"&amp;RIGHT(BT$1,2)),$U782&lt;=DATEVALUE("9/30/20"&amp;RIGHT(BU$1,2))),NETWORKDAYS($T782,$U782,Holidays!$J$3:$J$937),
IF(AND($T782&lt;DATEVALUE("10/1/20"&amp;RIGHT(BT$1,2)),$U782&lt;=DATEVALUE("9/30/20"&amp;RIGHT(BU$1,2))),NETWORKDAYS(DATEVALUE("10/1/20"&amp;RIGHT(BT$1,2)),$U782,Holidays!$J$3:$J$937),
IF($T782&lt;DATEVALUE("10/1/20"&amp;RIGHT(BT$1,2)),NETWORKDAYS(DATEVALUE("10/1/20"&amp;RIGHT(BT$1,2)),DATEVALUE("9/30/20"&amp;RIGHT(BU$1,2)),Holidays!$J$3:$J$937),
IF($T782&gt;=DATEVALUE("10/1/20"&amp;RIGHT(BT$1,2)),NETWORKDAYS($T782,DATEVALUE("9/30/20"&amp;RIGHT(BU$1,2)),Holidays!$J$3:$J$937),"")))),"")/(NETWORKDAYS($T782,$U782,Holidays!$J$3:$J$937)),0))</f>
        <v/>
      </c>
      <c r="BV782" s="87" t="str">
        <f>IF($Q782="","",IFERROR(IF(OR(AND($T782&gt;=DATEVALUE("10/1/20"&amp;RIGHT(BU$1,2)),$T782&lt;=DATEVALUE("9/30/20"&amp;RIGHT(BV$1,2))),AND($U782&gt;=DATEVALUE("10/1/20"&amp;RIGHT(BU$1,2)),$U782&lt;=DATEVALUE("9/30/20"&amp;RIGHT(BV$1,2))),AND($T782&lt;=DATEVALUE("10/1/20"&amp;RIGHT(BU$1,2)),$U782&gt;=DATEVALUE("9/30/20"&amp;RIGHT(BV$1,2)))),
IF(AND($T782&gt;=DATEVALUE("10/1/20"&amp;RIGHT(BU$1,2)),$U782&lt;=DATEVALUE("9/30/20"&amp;RIGHT(BV$1,2))),NETWORKDAYS($T782,$U782,Holidays!$J$3:$J$937),
IF(AND($T782&lt;DATEVALUE("10/1/20"&amp;RIGHT(BU$1,2)),$U782&lt;=DATEVALUE("9/30/20"&amp;RIGHT(BV$1,2))),NETWORKDAYS(DATEVALUE("10/1/20"&amp;RIGHT(BU$1,2)),$U782,Holidays!$J$3:$J$937),
IF($T782&lt;DATEVALUE("10/1/20"&amp;RIGHT(BU$1,2)),NETWORKDAYS(DATEVALUE("10/1/20"&amp;RIGHT(BU$1,2)),DATEVALUE("9/30/20"&amp;RIGHT(BV$1,2)),Holidays!$J$3:$J$937),
IF($T782&gt;=DATEVALUE("10/1/20"&amp;RIGHT(BU$1,2)),NETWORKDAYS($T782,DATEVALUE("9/30/20"&amp;RIGHT(BV$1,2)),Holidays!$J$3:$J$937),"")))),"")/(NETWORKDAYS($T782,$U782,Holidays!$J$3:$J$937)),0))</f>
        <v/>
      </c>
      <c r="BW782" s="87" t="str">
        <f>IF($Q782="","",IFERROR(IF(OR(AND($T782&gt;=DATEVALUE("10/1/20"&amp;RIGHT(BV$1,2)),$T782&lt;=DATEVALUE("9/30/20"&amp;RIGHT(BW$1,2))),AND($U782&gt;=DATEVALUE("10/1/20"&amp;RIGHT(BV$1,2)),$U782&lt;=DATEVALUE("9/30/20"&amp;RIGHT(BW$1,2))),AND($T782&lt;=DATEVALUE("10/1/20"&amp;RIGHT(BV$1,2)),$U782&gt;=DATEVALUE("9/30/20"&amp;RIGHT(BW$1,2)))),
IF(AND($T782&gt;=DATEVALUE("10/1/20"&amp;RIGHT(BV$1,2)),$U782&lt;=DATEVALUE("9/30/20"&amp;RIGHT(BW$1,2))),NETWORKDAYS($T782,$U782,Holidays!$J$3:$J$937),
IF(AND($T782&lt;DATEVALUE("10/1/20"&amp;RIGHT(BV$1,2)),$U782&lt;=DATEVALUE("9/30/20"&amp;RIGHT(BW$1,2))),NETWORKDAYS(DATEVALUE("10/1/20"&amp;RIGHT(BV$1,2)),$U782,Holidays!$J$3:$J$937),
IF($T782&lt;DATEVALUE("10/1/20"&amp;RIGHT(BV$1,2)),NETWORKDAYS(DATEVALUE("10/1/20"&amp;RIGHT(BV$1,2)),DATEVALUE("9/30/20"&amp;RIGHT(BW$1,2)),Holidays!$J$3:$J$937),
IF($T782&gt;=DATEVALUE("10/1/20"&amp;RIGHT(BV$1,2)),NETWORKDAYS($T782,DATEVALUE("9/30/20"&amp;RIGHT(BW$1,2)),Holidays!$J$3:$J$937),"")))),"")/(NETWORKDAYS($T782,$U782,Holidays!$J$3:$J$937)),0))</f>
        <v/>
      </c>
      <c r="BX782" s="87" t="str">
        <f>IF($Q782="","",IFERROR(IF(OR(AND($T782&gt;=DATEVALUE("10/1/20"&amp;RIGHT(BW$1,2)),$T782&lt;=DATEVALUE("9/30/20"&amp;RIGHT(BX$1,2))),AND($U782&gt;=DATEVALUE("10/1/20"&amp;RIGHT(BW$1,2)),$U782&lt;=DATEVALUE("9/30/20"&amp;RIGHT(BX$1,2))),AND($T782&lt;=DATEVALUE("10/1/20"&amp;RIGHT(BW$1,2)),$U782&gt;=DATEVALUE("9/30/20"&amp;RIGHT(BX$1,2)))),
IF(AND($T782&gt;=DATEVALUE("10/1/20"&amp;RIGHT(BW$1,2)),$U782&lt;=DATEVALUE("9/30/20"&amp;RIGHT(BX$1,2))),NETWORKDAYS($T782,$U782,Holidays!$J$3:$J$937),
IF(AND($T782&lt;DATEVALUE("10/1/20"&amp;RIGHT(BW$1,2)),$U782&lt;=DATEVALUE("9/30/20"&amp;RIGHT(BX$1,2))),NETWORKDAYS(DATEVALUE("10/1/20"&amp;RIGHT(BW$1,2)),$U782,Holidays!$J$3:$J$937),
IF($T782&lt;DATEVALUE("10/1/20"&amp;RIGHT(BW$1,2)),NETWORKDAYS(DATEVALUE("10/1/20"&amp;RIGHT(BW$1,2)),DATEVALUE("9/30/20"&amp;RIGHT(BX$1,2)),Holidays!$J$3:$J$937),
IF($T782&gt;=DATEVALUE("10/1/20"&amp;RIGHT(BW$1,2)),NETWORKDAYS($T782,DATEVALUE("9/30/20"&amp;RIGHT(BX$1,2)),Holidays!$J$3:$J$937),"")))),"")/(NETWORKDAYS($T782,$U782,Holidays!$J$3:$J$937)),0))</f>
        <v/>
      </c>
      <c r="BY782" s="87" t="str">
        <f>IF($Q782="","",IFERROR(IF(OR(AND($T782&gt;=DATEVALUE("10/1/20"&amp;RIGHT(BX$1,2)),$T782&lt;=DATEVALUE("9/30/20"&amp;RIGHT(BY$1,2))),AND($U782&gt;=DATEVALUE("10/1/20"&amp;RIGHT(BX$1,2)),$U782&lt;=DATEVALUE("9/30/20"&amp;RIGHT(BY$1,2))),AND($T782&lt;=DATEVALUE("10/1/20"&amp;RIGHT(BX$1,2)),$U782&gt;=DATEVALUE("9/30/20"&amp;RIGHT(BY$1,2)))),
IF(AND($T782&gt;=DATEVALUE("10/1/20"&amp;RIGHT(BX$1,2)),$U782&lt;=DATEVALUE("9/30/20"&amp;RIGHT(BY$1,2))),NETWORKDAYS($T782,$U782,Holidays!$J$3:$J$937),
IF(AND($T782&lt;DATEVALUE("10/1/20"&amp;RIGHT(BX$1,2)),$U782&lt;=DATEVALUE("9/30/20"&amp;RIGHT(BY$1,2))),NETWORKDAYS(DATEVALUE("10/1/20"&amp;RIGHT(BX$1,2)),$U782,Holidays!$J$3:$J$937),
IF($T782&lt;DATEVALUE("10/1/20"&amp;RIGHT(BX$1,2)),NETWORKDAYS(DATEVALUE("10/1/20"&amp;RIGHT(BX$1,2)),DATEVALUE("9/30/20"&amp;RIGHT(BY$1,2)),Holidays!$J$3:$J$937),
IF($T782&gt;=DATEVALUE("10/1/20"&amp;RIGHT(BX$1,2)),NETWORKDAYS($T782,DATEVALUE("9/30/20"&amp;RIGHT(BY$1,2)),Holidays!$J$3:$J$937),"")))),"")/(NETWORKDAYS($T782,$U782,Holidays!$J$3:$J$937)),0))</f>
        <v/>
      </c>
      <c r="BZ782" s="87" t="str">
        <f>IF($Q782="","",IFERROR(IF(OR(AND($T782&gt;=DATEVALUE("10/1/20"&amp;RIGHT(BY$1,2)),$T782&lt;=DATEVALUE("9/30/20"&amp;RIGHT(BZ$1,2))),AND($U782&gt;=DATEVALUE("10/1/20"&amp;RIGHT(BY$1,2)),$U782&lt;=DATEVALUE("9/30/20"&amp;RIGHT(BZ$1,2))),AND($T782&lt;=DATEVALUE("10/1/20"&amp;RIGHT(BY$1,2)),$U782&gt;=DATEVALUE("9/30/20"&amp;RIGHT(BZ$1,2)))),
IF(AND($T782&gt;=DATEVALUE("10/1/20"&amp;RIGHT(BY$1,2)),$U782&lt;=DATEVALUE("9/30/20"&amp;RIGHT(BZ$1,2))),NETWORKDAYS($T782,$U782,Holidays!$J$3:$J$937),
IF(AND($T782&lt;DATEVALUE("10/1/20"&amp;RIGHT(BY$1,2)),$U782&lt;=DATEVALUE("9/30/20"&amp;RIGHT(BZ$1,2))),NETWORKDAYS(DATEVALUE("10/1/20"&amp;RIGHT(BY$1,2)),$U782,Holidays!$J$3:$J$937),
IF($T782&lt;DATEVALUE("10/1/20"&amp;RIGHT(BY$1,2)),NETWORKDAYS(DATEVALUE("10/1/20"&amp;RIGHT(BY$1,2)),DATEVALUE("9/30/20"&amp;RIGHT(BZ$1,2)),Holidays!$J$3:$J$937),
IF($T782&gt;=DATEVALUE("10/1/20"&amp;RIGHT(BY$1,2)),NETWORKDAYS($T782,DATEVALUE("9/30/20"&amp;RIGHT(BZ$1,2)),Holidays!$J$3:$J$937),"")))),"")/(NETWORKDAYS($T782,$U782,Holidays!$J$3:$J$937)),0))</f>
        <v/>
      </c>
      <c r="CA782" s="87" t="str">
        <f>IF($Q782="","",IFERROR(IF(OR(AND($T782&gt;=DATEVALUE("10/1/20"&amp;RIGHT(BZ$1,2)),$T782&lt;=DATEVALUE("9/30/20"&amp;RIGHT(CA$1,2))),AND($U782&gt;=DATEVALUE("10/1/20"&amp;RIGHT(BZ$1,2)),$U782&lt;=DATEVALUE("9/30/20"&amp;RIGHT(CA$1,2))),AND($T782&lt;=DATEVALUE("10/1/20"&amp;RIGHT(BZ$1,2)),$U782&gt;=DATEVALUE("9/30/20"&amp;RIGHT(CA$1,2)))),
IF(AND($T782&gt;=DATEVALUE("10/1/20"&amp;RIGHT(BZ$1,2)),$U782&lt;=DATEVALUE("9/30/20"&amp;RIGHT(CA$1,2))),NETWORKDAYS($T782,$U782,Holidays!$J$3:$J$937),
IF(AND($T782&lt;DATEVALUE("10/1/20"&amp;RIGHT(BZ$1,2)),$U782&lt;=DATEVALUE("9/30/20"&amp;RIGHT(CA$1,2))),NETWORKDAYS(DATEVALUE("10/1/20"&amp;RIGHT(BZ$1,2)),$U782,Holidays!$J$3:$J$937),
IF($T782&lt;DATEVALUE("10/1/20"&amp;RIGHT(BZ$1,2)),NETWORKDAYS(DATEVALUE("10/1/20"&amp;RIGHT(BZ$1,2)),DATEVALUE("9/30/20"&amp;RIGHT(CA$1,2)),Holidays!$J$3:$J$937),
IF($T782&gt;=DATEVALUE("10/1/20"&amp;RIGHT(BZ$1,2)),NETWORKDAYS($T782,DATEVALUE("9/30/20"&amp;RIGHT(CA$1,2)),Holidays!$J$3:$J$937),"")))),"")/(NETWORKDAYS($T782,$U782,Holidays!$J$3:$J$937)),0))</f>
        <v/>
      </c>
      <c r="CB782" s="87" t="str">
        <f>IF($Q782="","",IFERROR(IF(OR(AND($T782&gt;=DATEVALUE("10/1/20"&amp;RIGHT(CA$1,2)),$T782&lt;=DATEVALUE("9/30/20"&amp;RIGHT(CB$1,2))),AND($U782&gt;=DATEVALUE("10/1/20"&amp;RIGHT(CA$1,2)),$U782&lt;=DATEVALUE("9/30/20"&amp;RIGHT(CB$1,2))),AND($T782&lt;=DATEVALUE("10/1/20"&amp;RIGHT(CA$1,2)),$U782&gt;=DATEVALUE("9/30/20"&amp;RIGHT(CB$1,2)))),
IF(AND($T782&gt;=DATEVALUE("10/1/20"&amp;RIGHT(CA$1,2)),$U782&lt;=DATEVALUE("9/30/20"&amp;RIGHT(CB$1,2))),NETWORKDAYS($T782,$U782,Holidays!$J$3:$J$937),
IF(AND($T782&lt;DATEVALUE("10/1/20"&amp;RIGHT(CA$1,2)),$U782&lt;=DATEVALUE("9/30/20"&amp;RIGHT(CB$1,2))),NETWORKDAYS(DATEVALUE("10/1/20"&amp;RIGHT(CA$1,2)),$U782,Holidays!$J$3:$J$937),
IF($T782&lt;DATEVALUE("10/1/20"&amp;RIGHT(CA$1,2)),NETWORKDAYS(DATEVALUE("10/1/20"&amp;RIGHT(CA$1,2)),DATEVALUE("9/30/20"&amp;RIGHT(CB$1,2)),Holidays!$J$3:$J$937),
IF($T782&gt;=DATEVALUE("10/1/20"&amp;RIGHT(CA$1,2)),NETWORKDAYS($T782,DATEVALUE("9/30/20"&amp;RIGHT(CB$1,2)),Holidays!$J$3:$J$937),"")))),"")/(NETWORKDAYS($T782,$U782,Holidays!$J$3:$J$937)),0))</f>
        <v/>
      </c>
    </row>
    <row r="783" spans="1:80">
      <c r="A783" s="97"/>
      <c r="B783" s="98" t="str">
        <f ca="1">IF(NOT($A783=""),OFFSET('WBS Reference &amp; User Procedure'!$A$1,MATCH($A783,'WBS Reference &amp; User Procedure'!$A:$A,0)-1,1),"")</f>
        <v/>
      </c>
      <c r="D783" s="97"/>
      <c r="T783" s="104" t="str">
        <f>IF(NOT(Q783=""),IF(NOT($S783=""),$S783,#REF!),"")</f>
        <v/>
      </c>
      <c r="U783" s="104" t="str">
        <f>IF(NOT(Q783=""),WORKDAY(T783,Q783,Holidays!$J$3:$J$937),"")</f>
        <v/>
      </c>
      <c r="V783" s="104"/>
      <c r="W783" s="104"/>
      <c r="X783" s="101" t="str">
        <f t="shared" si="167"/>
        <v/>
      </c>
      <c r="AL783" s="87" t="str">
        <f t="shared" ca="1" si="164"/>
        <v/>
      </c>
      <c r="AN783" s="87" t="str">
        <f t="shared" ca="1" si="174"/>
        <v/>
      </c>
      <c r="AO783" s="87" t="str">
        <f t="shared" ca="1" si="174"/>
        <v/>
      </c>
      <c r="AP783" s="87" t="str">
        <f t="shared" ca="1" si="174"/>
        <v/>
      </c>
      <c r="AQ783" s="87" t="str">
        <f t="shared" ca="1" si="174"/>
        <v/>
      </c>
      <c r="AR783" s="87" t="str">
        <f t="shared" ca="1" si="174"/>
        <v/>
      </c>
      <c r="AS783" s="87" t="str">
        <f t="shared" ca="1" si="174"/>
        <v/>
      </c>
      <c r="AT783" s="87" t="str">
        <f t="shared" ca="1" si="174"/>
        <v/>
      </c>
      <c r="AU783" s="87" t="str">
        <f t="shared" ca="1" si="174"/>
        <v/>
      </c>
      <c r="AV783" s="87" t="str">
        <f t="shared" ca="1" si="174"/>
        <v/>
      </c>
      <c r="AW783" s="87" t="str">
        <f t="shared" ca="1" si="174"/>
        <v/>
      </c>
      <c r="AX783" s="87" t="str">
        <f t="shared" ca="1" si="175"/>
        <v/>
      </c>
      <c r="AY783" s="87" t="str">
        <f t="shared" ca="1" si="175"/>
        <v/>
      </c>
      <c r="AZ783" s="87" t="str">
        <f t="shared" ca="1" si="175"/>
        <v/>
      </c>
      <c r="BA783" s="87" t="str">
        <f t="shared" ca="1" si="175"/>
        <v/>
      </c>
      <c r="BB783" s="87" t="str">
        <f t="shared" ca="1" si="175"/>
        <v/>
      </c>
      <c r="BC783" s="87" t="str">
        <f t="shared" ca="1" si="175"/>
        <v/>
      </c>
      <c r="BD783" s="87" t="str">
        <f t="shared" ca="1" si="175"/>
        <v/>
      </c>
      <c r="BE783" s="87" t="str">
        <f t="shared" ca="1" si="175"/>
        <v/>
      </c>
      <c r="BF783" s="87" t="str">
        <f t="shared" ca="1" si="175"/>
        <v/>
      </c>
      <c r="BG783" s="87" t="str">
        <f t="shared" ca="1" si="175"/>
        <v/>
      </c>
      <c r="BI783" s="87" t="str">
        <f>IF($Q783="","",IFERROR(IF(OR(AND($T783&gt;=DATEVALUE("10/1/20"&amp;RIGHT(BH$1,2)),$T783&lt;=DATEVALUE("9/30/20"&amp;RIGHT(BI$1,2))),AND($U783&gt;=DATEVALUE("10/1/20"&amp;RIGHT(BH$1,2)),$U783&lt;=DATEVALUE("9/30/20"&amp;RIGHT(BI$1,2))),AND($T783&lt;=DATEVALUE("10/1/20"&amp;RIGHT(BH$1,2)),$U783&gt;=DATEVALUE("9/30/20"&amp;RIGHT(BI$1,2)))),
IF(AND($T783&gt;=DATEVALUE("10/1/20"&amp;RIGHT(BH$1,2)),$U783&lt;=DATEVALUE("9/30/20"&amp;RIGHT(BI$1,2))),NETWORKDAYS($T783,$U783,Holidays!$J$3:$J$937),
IF(AND($T783&lt;DATEVALUE("10/1/20"&amp;RIGHT(BH$1,2)),$U783&lt;=DATEVALUE("9/30/20"&amp;RIGHT(BI$1,2))),NETWORKDAYS(DATEVALUE("10/1/20"&amp;RIGHT(BH$1,2)),$U783,Holidays!$J$3:$J$937),
IF($T783&lt;DATEVALUE("10/1/20"&amp;RIGHT(BH$1,2)),NETWORKDAYS(DATEVALUE("10/1/20"&amp;RIGHT(BH$1,2)),DATEVALUE("9/30/20"&amp;RIGHT(BI$1,2)),Holidays!$J$3:$J$937),
IF($T783&gt;=DATEVALUE("10/1/20"&amp;RIGHT(BH$1,2)),NETWORKDAYS($T783,DATEVALUE("9/30/20"&amp;RIGHT(BI$1,2)),Holidays!$J$3:$J$937),"")))),"")/(NETWORKDAYS($T783,$U783,Holidays!$J$3:$J$937)),0))</f>
        <v/>
      </c>
      <c r="BJ783" s="87" t="str">
        <f>IF($Q783="","",IFERROR(IF(OR(AND($T783&gt;=DATEVALUE("10/1/20"&amp;RIGHT(BI$1,2)),$T783&lt;=DATEVALUE("9/30/20"&amp;RIGHT(BJ$1,2))),AND($U783&gt;=DATEVALUE("10/1/20"&amp;RIGHT(BI$1,2)),$U783&lt;=DATEVALUE("9/30/20"&amp;RIGHT(BJ$1,2))),AND($T783&lt;=DATEVALUE("10/1/20"&amp;RIGHT(BI$1,2)),$U783&gt;=DATEVALUE("9/30/20"&amp;RIGHT(BJ$1,2)))),
IF(AND($T783&gt;=DATEVALUE("10/1/20"&amp;RIGHT(BI$1,2)),$U783&lt;=DATEVALUE("9/30/20"&amp;RIGHT(BJ$1,2))),NETWORKDAYS($T783,$U783,Holidays!$J$3:$J$937),
IF(AND($T783&lt;DATEVALUE("10/1/20"&amp;RIGHT(BI$1,2)),$U783&lt;=DATEVALUE("9/30/20"&amp;RIGHT(BJ$1,2))),NETWORKDAYS(DATEVALUE("10/1/20"&amp;RIGHT(BI$1,2)),$U783,Holidays!$J$3:$J$937),
IF($T783&lt;DATEVALUE("10/1/20"&amp;RIGHT(BI$1,2)),NETWORKDAYS(DATEVALUE("10/1/20"&amp;RIGHT(BI$1,2)),DATEVALUE("9/30/20"&amp;RIGHT(BJ$1,2)),Holidays!$J$3:$J$937),
IF($T783&gt;=DATEVALUE("10/1/20"&amp;RIGHT(BI$1,2)),NETWORKDAYS($T783,DATEVALUE("9/30/20"&amp;RIGHT(BJ$1,2)),Holidays!$J$3:$J$937),"")))),"")/(NETWORKDAYS($T783,$U783,Holidays!$J$3:$J$937)),0))</f>
        <v/>
      </c>
      <c r="BK783" s="87" t="str">
        <f>IF($Q783="","",IFERROR(IF(OR(AND($T783&gt;=DATEVALUE("10/1/20"&amp;RIGHT(BJ$1,2)),$T783&lt;=DATEVALUE("9/30/20"&amp;RIGHT(BK$1,2))),AND($U783&gt;=DATEVALUE("10/1/20"&amp;RIGHT(BJ$1,2)),$U783&lt;=DATEVALUE("9/30/20"&amp;RIGHT(BK$1,2))),AND($T783&lt;=DATEVALUE("10/1/20"&amp;RIGHT(BJ$1,2)),$U783&gt;=DATEVALUE("9/30/20"&amp;RIGHT(BK$1,2)))),
IF(AND($T783&gt;=DATEVALUE("10/1/20"&amp;RIGHT(BJ$1,2)),$U783&lt;=DATEVALUE("9/30/20"&amp;RIGHT(BK$1,2))),NETWORKDAYS($T783,$U783,Holidays!$J$3:$J$937),
IF(AND($T783&lt;DATEVALUE("10/1/20"&amp;RIGHT(BJ$1,2)),$U783&lt;=DATEVALUE("9/30/20"&amp;RIGHT(BK$1,2))),NETWORKDAYS(DATEVALUE("10/1/20"&amp;RIGHT(BJ$1,2)),$U783,Holidays!$J$3:$J$937),
IF($T783&lt;DATEVALUE("10/1/20"&amp;RIGHT(BJ$1,2)),NETWORKDAYS(DATEVALUE("10/1/20"&amp;RIGHT(BJ$1,2)),DATEVALUE("9/30/20"&amp;RIGHT(BK$1,2)),Holidays!$J$3:$J$937),
IF($T783&gt;=DATEVALUE("10/1/20"&amp;RIGHT(BJ$1,2)),NETWORKDAYS($T783,DATEVALUE("9/30/20"&amp;RIGHT(BK$1,2)),Holidays!$J$3:$J$937),"")))),"")/(NETWORKDAYS($T783,$U783,Holidays!$J$3:$J$937)),0))</f>
        <v/>
      </c>
      <c r="BL783" s="87" t="str">
        <f>IF($Q783="","",IFERROR(IF(OR(AND($T783&gt;=DATEVALUE("10/1/20"&amp;RIGHT(BK$1,2)),$T783&lt;=DATEVALUE("9/30/20"&amp;RIGHT(BL$1,2))),AND($U783&gt;=DATEVALUE("10/1/20"&amp;RIGHT(BK$1,2)),$U783&lt;=DATEVALUE("9/30/20"&amp;RIGHT(BL$1,2))),AND($T783&lt;=DATEVALUE("10/1/20"&amp;RIGHT(BK$1,2)),$U783&gt;=DATEVALUE("9/30/20"&amp;RIGHT(BL$1,2)))),
IF(AND($T783&gt;=DATEVALUE("10/1/20"&amp;RIGHT(BK$1,2)),$U783&lt;=DATEVALUE("9/30/20"&amp;RIGHT(BL$1,2))),NETWORKDAYS($T783,$U783,Holidays!$J$3:$J$937),
IF(AND($T783&lt;DATEVALUE("10/1/20"&amp;RIGHT(BK$1,2)),$U783&lt;=DATEVALUE("9/30/20"&amp;RIGHT(BL$1,2))),NETWORKDAYS(DATEVALUE("10/1/20"&amp;RIGHT(BK$1,2)),$U783,Holidays!$J$3:$J$937),
IF($T783&lt;DATEVALUE("10/1/20"&amp;RIGHT(BK$1,2)),NETWORKDAYS(DATEVALUE("10/1/20"&amp;RIGHT(BK$1,2)),DATEVALUE("9/30/20"&amp;RIGHT(BL$1,2)),Holidays!$J$3:$J$937),
IF($T783&gt;=DATEVALUE("10/1/20"&amp;RIGHT(BK$1,2)),NETWORKDAYS($T783,DATEVALUE("9/30/20"&amp;RIGHT(BL$1,2)),Holidays!$J$3:$J$937),"")))),"")/(NETWORKDAYS($T783,$U783,Holidays!$J$3:$J$937)),0))</f>
        <v/>
      </c>
      <c r="BM783" s="87" t="str">
        <f>IF($Q783="","",IFERROR(IF(OR(AND($T783&gt;=DATEVALUE("10/1/20"&amp;RIGHT(BL$1,2)),$T783&lt;=DATEVALUE("9/30/20"&amp;RIGHT(BM$1,2))),AND($U783&gt;=DATEVALUE("10/1/20"&amp;RIGHT(BL$1,2)),$U783&lt;=DATEVALUE("9/30/20"&amp;RIGHT(BM$1,2))),AND($T783&lt;=DATEVALUE("10/1/20"&amp;RIGHT(BL$1,2)),$U783&gt;=DATEVALUE("9/30/20"&amp;RIGHT(BM$1,2)))),
IF(AND($T783&gt;=DATEVALUE("10/1/20"&amp;RIGHT(BL$1,2)),$U783&lt;=DATEVALUE("9/30/20"&amp;RIGHT(BM$1,2))),NETWORKDAYS($T783,$U783,Holidays!$J$3:$J$937),
IF(AND($T783&lt;DATEVALUE("10/1/20"&amp;RIGHT(BL$1,2)),$U783&lt;=DATEVALUE("9/30/20"&amp;RIGHT(BM$1,2))),NETWORKDAYS(DATEVALUE("10/1/20"&amp;RIGHT(BL$1,2)),$U783,Holidays!$J$3:$J$937),
IF($T783&lt;DATEVALUE("10/1/20"&amp;RIGHT(BL$1,2)),NETWORKDAYS(DATEVALUE("10/1/20"&amp;RIGHT(BL$1,2)),DATEVALUE("9/30/20"&amp;RIGHT(BM$1,2)),Holidays!$J$3:$J$937),
IF($T783&gt;=DATEVALUE("10/1/20"&amp;RIGHT(BL$1,2)),NETWORKDAYS($T783,DATEVALUE("9/30/20"&amp;RIGHT(BM$1,2)),Holidays!$J$3:$J$937),"")))),"")/(NETWORKDAYS($T783,$U783,Holidays!$J$3:$J$937)),0))</f>
        <v/>
      </c>
      <c r="BN783" s="87" t="str">
        <f>IF($Q783="","",IFERROR(IF(OR(AND($T783&gt;=DATEVALUE("10/1/20"&amp;RIGHT(BM$1,2)),$T783&lt;=DATEVALUE("9/30/20"&amp;RIGHT(BN$1,2))),AND($U783&gt;=DATEVALUE("10/1/20"&amp;RIGHT(BM$1,2)),$U783&lt;=DATEVALUE("9/30/20"&amp;RIGHT(BN$1,2))),AND($T783&lt;=DATEVALUE("10/1/20"&amp;RIGHT(BM$1,2)),$U783&gt;=DATEVALUE("9/30/20"&amp;RIGHT(BN$1,2)))),
IF(AND($T783&gt;=DATEVALUE("10/1/20"&amp;RIGHT(BM$1,2)),$U783&lt;=DATEVALUE("9/30/20"&amp;RIGHT(BN$1,2))),NETWORKDAYS($T783,$U783,Holidays!$J$3:$J$937),
IF(AND($T783&lt;DATEVALUE("10/1/20"&amp;RIGHT(BM$1,2)),$U783&lt;=DATEVALUE("9/30/20"&amp;RIGHT(BN$1,2))),NETWORKDAYS(DATEVALUE("10/1/20"&amp;RIGHT(BM$1,2)),$U783,Holidays!$J$3:$J$937),
IF($T783&lt;DATEVALUE("10/1/20"&amp;RIGHT(BM$1,2)),NETWORKDAYS(DATEVALUE("10/1/20"&amp;RIGHT(BM$1,2)),DATEVALUE("9/30/20"&amp;RIGHT(BN$1,2)),Holidays!$J$3:$J$937),
IF($T783&gt;=DATEVALUE("10/1/20"&amp;RIGHT(BM$1,2)),NETWORKDAYS($T783,DATEVALUE("9/30/20"&amp;RIGHT(BN$1,2)),Holidays!$J$3:$J$937),"")))),"")/(NETWORKDAYS($T783,$U783,Holidays!$J$3:$J$937)),0))</f>
        <v/>
      </c>
      <c r="BO783" s="87" t="str">
        <f>IF($Q783="","",IFERROR(IF(OR(AND($T783&gt;=DATEVALUE("10/1/20"&amp;RIGHT(BN$1,2)),$T783&lt;=DATEVALUE("9/30/20"&amp;RIGHT(BO$1,2))),AND($U783&gt;=DATEVALUE("10/1/20"&amp;RIGHT(BN$1,2)),$U783&lt;=DATEVALUE("9/30/20"&amp;RIGHT(BO$1,2))),AND($T783&lt;=DATEVALUE("10/1/20"&amp;RIGHT(BN$1,2)),$U783&gt;=DATEVALUE("9/30/20"&amp;RIGHT(BO$1,2)))),
IF(AND($T783&gt;=DATEVALUE("10/1/20"&amp;RIGHT(BN$1,2)),$U783&lt;=DATEVALUE("9/30/20"&amp;RIGHT(BO$1,2))),NETWORKDAYS($T783,$U783,Holidays!$J$3:$J$937),
IF(AND($T783&lt;DATEVALUE("10/1/20"&amp;RIGHT(BN$1,2)),$U783&lt;=DATEVALUE("9/30/20"&amp;RIGHT(BO$1,2))),NETWORKDAYS(DATEVALUE("10/1/20"&amp;RIGHT(BN$1,2)),$U783,Holidays!$J$3:$J$937),
IF($T783&lt;DATEVALUE("10/1/20"&amp;RIGHT(BN$1,2)),NETWORKDAYS(DATEVALUE("10/1/20"&amp;RIGHT(BN$1,2)),DATEVALUE("9/30/20"&amp;RIGHT(BO$1,2)),Holidays!$J$3:$J$937),
IF($T783&gt;=DATEVALUE("10/1/20"&amp;RIGHT(BN$1,2)),NETWORKDAYS($T783,DATEVALUE("9/30/20"&amp;RIGHT(BO$1,2)),Holidays!$J$3:$J$937),"")))),"")/(NETWORKDAYS($T783,$U783,Holidays!$J$3:$J$937)),0))</f>
        <v/>
      </c>
      <c r="BP783" s="87" t="str">
        <f>IF($Q783="","",IFERROR(IF(OR(AND($T783&gt;=DATEVALUE("10/1/20"&amp;RIGHT(BO$1,2)),$T783&lt;=DATEVALUE("9/30/20"&amp;RIGHT(BP$1,2))),AND($U783&gt;=DATEVALUE("10/1/20"&amp;RIGHT(BO$1,2)),$U783&lt;=DATEVALUE("9/30/20"&amp;RIGHT(BP$1,2))),AND($T783&lt;=DATEVALUE("10/1/20"&amp;RIGHT(BO$1,2)),$U783&gt;=DATEVALUE("9/30/20"&amp;RIGHT(BP$1,2)))),
IF(AND($T783&gt;=DATEVALUE("10/1/20"&amp;RIGHT(BO$1,2)),$U783&lt;=DATEVALUE("9/30/20"&amp;RIGHT(BP$1,2))),NETWORKDAYS($T783,$U783,Holidays!$J$3:$J$937),
IF(AND($T783&lt;DATEVALUE("10/1/20"&amp;RIGHT(BO$1,2)),$U783&lt;=DATEVALUE("9/30/20"&amp;RIGHT(BP$1,2))),NETWORKDAYS(DATEVALUE("10/1/20"&amp;RIGHT(BO$1,2)),$U783,Holidays!$J$3:$J$937),
IF($T783&lt;DATEVALUE("10/1/20"&amp;RIGHT(BO$1,2)),NETWORKDAYS(DATEVALUE("10/1/20"&amp;RIGHT(BO$1,2)),DATEVALUE("9/30/20"&amp;RIGHT(BP$1,2)),Holidays!$J$3:$J$937),
IF($T783&gt;=DATEVALUE("10/1/20"&amp;RIGHT(BO$1,2)),NETWORKDAYS($T783,DATEVALUE("9/30/20"&amp;RIGHT(BP$1,2)),Holidays!$J$3:$J$937),"")))),"")/(NETWORKDAYS($T783,$U783,Holidays!$J$3:$J$937)),0))</f>
        <v/>
      </c>
      <c r="BQ783" s="87" t="str">
        <f>IF($Q783="","",IFERROR(IF(OR(AND($T783&gt;=DATEVALUE("10/1/20"&amp;RIGHT(BP$1,2)),$T783&lt;=DATEVALUE("9/30/20"&amp;RIGHT(BQ$1,2))),AND($U783&gt;=DATEVALUE("10/1/20"&amp;RIGHT(BP$1,2)),$U783&lt;=DATEVALUE("9/30/20"&amp;RIGHT(BQ$1,2))),AND($T783&lt;=DATEVALUE("10/1/20"&amp;RIGHT(BP$1,2)),$U783&gt;=DATEVALUE("9/30/20"&amp;RIGHT(BQ$1,2)))),
IF(AND($T783&gt;=DATEVALUE("10/1/20"&amp;RIGHT(BP$1,2)),$U783&lt;=DATEVALUE("9/30/20"&amp;RIGHT(BQ$1,2))),NETWORKDAYS($T783,$U783,Holidays!$J$3:$J$937),
IF(AND($T783&lt;DATEVALUE("10/1/20"&amp;RIGHT(BP$1,2)),$U783&lt;=DATEVALUE("9/30/20"&amp;RIGHT(BQ$1,2))),NETWORKDAYS(DATEVALUE("10/1/20"&amp;RIGHT(BP$1,2)),$U783,Holidays!$J$3:$J$937),
IF($T783&lt;DATEVALUE("10/1/20"&amp;RIGHT(BP$1,2)),NETWORKDAYS(DATEVALUE("10/1/20"&amp;RIGHT(BP$1,2)),DATEVALUE("9/30/20"&amp;RIGHT(BQ$1,2)),Holidays!$J$3:$J$937),
IF($T783&gt;=DATEVALUE("10/1/20"&amp;RIGHT(BP$1,2)),NETWORKDAYS($T783,DATEVALUE("9/30/20"&amp;RIGHT(BQ$1,2)),Holidays!$J$3:$J$937),"")))),"")/(NETWORKDAYS($T783,$U783,Holidays!$J$3:$J$937)),0))</f>
        <v/>
      </c>
      <c r="BR783" s="87" t="str">
        <f>IF($Q783="","",IFERROR(IF(OR(AND($T783&gt;=DATEVALUE("10/1/20"&amp;RIGHT(BQ$1,2)),$T783&lt;=DATEVALUE("9/30/20"&amp;RIGHT(BR$1,2))),AND($U783&gt;=DATEVALUE("10/1/20"&amp;RIGHT(BQ$1,2)),$U783&lt;=DATEVALUE("9/30/20"&amp;RIGHT(BR$1,2))),AND($T783&lt;=DATEVALUE("10/1/20"&amp;RIGHT(BQ$1,2)),$U783&gt;=DATEVALUE("9/30/20"&amp;RIGHT(BR$1,2)))),
IF(AND($T783&gt;=DATEVALUE("10/1/20"&amp;RIGHT(BQ$1,2)),$U783&lt;=DATEVALUE("9/30/20"&amp;RIGHT(BR$1,2))),NETWORKDAYS($T783,$U783,Holidays!$J$3:$J$937),
IF(AND($T783&lt;DATEVALUE("10/1/20"&amp;RIGHT(BQ$1,2)),$U783&lt;=DATEVALUE("9/30/20"&amp;RIGHT(BR$1,2))),NETWORKDAYS(DATEVALUE("10/1/20"&amp;RIGHT(BQ$1,2)),$U783,Holidays!$J$3:$J$937),
IF($T783&lt;DATEVALUE("10/1/20"&amp;RIGHT(BQ$1,2)),NETWORKDAYS(DATEVALUE("10/1/20"&amp;RIGHT(BQ$1,2)),DATEVALUE("9/30/20"&amp;RIGHT(BR$1,2)),Holidays!$J$3:$J$937),
IF($T783&gt;=DATEVALUE("10/1/20"&amp;RIGHT(BQ$1,2)),NETWORKDAYS($T783,DATEVALUE("9/30/20"&amp;RIGHT(BR$1,2)),Holidays!$J$3:$J$937),"")))),"")/(NETWORKDAYS($T783,$U783,Holidays!$J$3:$J$937)),0))</f>
        <v/>
      </c>
      <c r="BS783" s="87" t="str">
        <f>IF($Q783="","",IFERROR(IF(OR(AND($T783&gt;=DATEVALUE("10/1/20"&amp;RIGHT(BR$1,2)),$T783&lt;=DATEVALUE("9/30/20"&amp;RIGHT(BS$1,2))),AND($U783&gt;=DATEVALUE("10/1/20"&amp;RIGHT(BR$1,2)),$U783&lt;=DATEVALUE("9/30/20"&amp;RIGHT(BS$1,2))),AND($T783&lt;=DATEVALUE("10/1/20"&amp;RIGHT(BR$1,2)),$U783&gt;=DATEVALUE("9/30/20"&amp;RIGHT(BS$1,2)))),
IF(AND($T783&gt;=DATEVALUE("10/1/20"&amp;RIGHT(BR$1,2)),$U783&lt;=DATEVALUE("9/30/20"&amp;RIGHT(BS$1,2))),NETWORKDAYS($T783,$U783,Holidays!$J$3:$J$937),
IF(AND($T783&lt;DATEVALUE("10/1/20"&amp;RIGHT(BR$1,2)),$U783&lt;=DATEVALUE("9/30/20"&amp;RIGHT(BS$1,2))),NETWORKDAYS(DATEVALUE("10/1/20"&amp;RIGHT(BR$1,2)),$U783,Holidays!$J$3:$J$937),
IF($T783&lt;DATEVALUE("10/1/20"&amp;RIGHT(BR$1,2)),NETWORKDAYS(DATEVALUE("10/1/20"&amp;RIGHT(BR$1,2)),DATEVALUE("9/30/20"&amp;RIGHT(BS$1,2)),Holidays!$J$3:$J$937),
IF($T783&gt;=DATEVALUE("10/1/20"&amp;RIGHT(BR$1,2)),NETWORKDAYS($T783,DATEVALUE("9/30/20"&amp;RIGHT(BS$1,2)),Holidays!$J$3:$J$937),"")))),"")/(NETWORKDAYS($T783,$U783,Holidays!$J$3:$J$937)),0))</f>
        <v/>
      </c>
      <c r="BT783" s="87" t="str">
        <f>IF($Q783="","",IFERROR(IF(OR(AND($T783&gt;=DATEVALUE("10/1/20"&amp;RIGHT(BS$1,2)),$T783&lt;=DATEVALUE("9/30/20"&amp;RIGHT(BT$1,2))),AND($U783&gt;=DATEVALUE("10/1/20"&amp;RIGHT(BS$1,2)),$U783&lt;=DATEVALUE("9/30/20"&amp;RIGHT(BT$1,2))),AND($T783&lt;=DATEVALUE("10/1/20"&amp;RIGHT(BS$1,2)),$U783&gt;=DATEVALUE("9/30/20"&amp;RIGHT(BT$1,2)))),
IF(AND($T783&gt;=DATEVALUE("10/1/20"&amp;RIGHT(BS$1,2)),$U783&lt;=DATEVALUE("9/30/20"&amp;RIGHT(BT$1,2))),NETWORKDAYS($T783,$U783,Holidays!$J$3:$J$937),
IF(AND($T783&lt;DATEVALUE("10/1/20"&amp;RIGHT(BS$1,2)),$U783&lt;=DATEVALUE("9/30/20"&amp;RIGHT(BT$1,2))),NETWORKDAYS(DATEVALUE("10/1/20"&amp;RIGHT(BS$1,2)),$U783,Holidays!$J$3:$J$937),
IF($T783&lt;DATEVALUE("10/1/20"&amp;RIGHT(BS$1,2)),NETWORKDAYS(DATEVALUE("10/1/20"&amp;RIGHT(BS$1,2)),DATEVALUE("9/30/20"&amp;RIGHT(BT$1,2)),Holidays!$J$3:$J$937),
IF($T783&gt;=DATEVALUE("10/1/20"&amp;RIGHT(BS$1,2)),NETWORKDAYS($T783,DATEVALUE("9/30/20"&amp;RIGHT(BT$1,2)),Holidays!$J$3:$J$937),"")))),"")/(NETWORKDAYS($T783,$U783,Holidays!$J$3:$J$937)),0))</f>
        <v/>
      </c>
      <c r="BU783" s="87" t="str">
        <f>IF($Q783="","",IFERROR(IF(OR(AND($T783&gt;=DATEVALUE("10/1/20"&amp;RIGHT(BT$1,2)),$T783&lt;=DATEVALUE("9/30/20"&amp;RIGHT(BU$1,2))),AND($U783&gt;=DATEVALUE("10/1/20"&amp;RIGHT(BT$1,2)),$U783&lt;=DATEVALUE("9/30/20"&amp;RIGHT(BU$1,2))),AND($T783&lt;=DATEVALUE("10/1/20"&amp;RIGHT(BT$1,2)),$U783&gt;=DATEVALUE("9/30/20"&amp;RIGHT(BU$1,2)))),
IF(AND($T783&gt;=DATEVALUE("10/1/20"&amp;RIGHT(BT$1,2)),$U783&lt;=DATEVALUE("9/30/20"&amp;RIGHT(BU$1,2))),NETWORKDAYS($T783,$U783,Holidays!$J$3:$J$937),
IF(AND($T783&lt;DATEVALUE("10/1/20"&amp;RIGHT(BT$1,2)),$U783&lt;=DATEVALUE("9/30/20"&amp;RIGHT(BU$1,2))),NETWORKDAYS(DATEVALUE("10/1/20"&amp;RIGHT(BT$1,2)),$U783,Holidays!$J$3:$J$937),
IF($T783&lt;DATEVALUE("10/1/20"&amp;RIGHT(BT$1,2)),NETWORKDAYS(DATEVALUE("10/1/20"&amp;RIGHT(BT$1,2)),DATEVALUE("9/30/20"&amp;RIGHT(BU$1,2)),Holidays!$J$3:$J$937),
IF($T783&gt;=DATEVALUE("10/1/20"&amp;RIGHT(BT$1,2)),NETWORKDAYS($T783,DATEVALUE("9/30/20"&amp;RIGHT(BU$1,2)),Holidays!$J$3:$J$937),"")))),"")/(NETWORKDAYS($T783,$U783,Holidays!$J$3:$J$937)),0))</f>
        <v/>
      </c>
      <c r="BV783" s="87" t="str">
        <f>IF($Q783="","",IFERROR(IF(OR(AND($T783&gt;=DATEVALUE("10/1/20"&amp;RIGHT(BU$1,2)),$T783&lt;=DATEVALUE("9/30/20"&amp;RIGHT(BV$1,2))),AND($U783&gt;=DATEVALUE("10/1/20"&amp;RIGHT(BU$1,2)),$U783&lt;=DATEVALUE("9/30/20"&amp;RIGHT(BV$1,2))),AND($T783&lt;=DATEVALUE("10/1/20"&amp;RIGHT(BU$1,2)),$U783&gt;=DATEVALUE("9/30/20"&amp;RIGHT(BV$1,2)))),
IF(AND($T783&gt;=DATEVALUE("10/1/20"&amp;RIGHT(BU$1,2)),$U783&lt;=DATEVALUE("9/30/20"&amp;RIGHT(BV$1,2))),NETWORKDAYS($T783,$U783,Holidays!$J$3:$J$937),
IF(AND($T783&lt;DATEVALUE("10/1/20"&amp;RIGHT(BU$1,2)),$U783&lt;=DATEVALUE("9/30/20"&amp;RIGHT(BV$1,2))),NETWORKDAYS(DATEVALUE("10/1/20"&amp;RIGHT(BU$1,2)),$U783,Holidays!$J$3:$J$937),
IF($T783&lt;DATEVALUE("10/1/20"&amp;RIGHT(BU$1,2)),NETWORKDAYS(DATEVALUE("10/1/20"&amp;RIGHT(BU$1,2)),DATEVALUE("9/30/20"&amp;RIGHT(BV$1,2)),Holidays!$J$3:$J$937),
IF($T783&gt;=DATEVALUE("10/1/20"&amp;RIGHT(BU$1,2)),NETWORKDAYS($T783,DATEVALUE("9/30/20"&amp;RIGHT(BV$1,2)),Holidays!$J$3:$J$937),"")))),"")/(NETWORKDAYS($T783,$U783,Holidays!$J$3:$J$937)),0))</f>
        <v/>
      </c>
      <c r="BW783" s="87" t="str">
        <f>IF($Q783="","",IFERROR(IF(OR(AND($T783&gt;=DATEVALUE("10/1/20"&amp;RIGHT(BV$1,2)),$T783&lt;=DATEVALUE("9/30/20"&amp;RIGHT(BW$1,2))),AND($U783&gt;=DATEVALUE("10/1/20"&amp;RIGHT(BV$1,2)),$U783&lt;=DATEVALUE("9/30/20"&amp;RIGHT(BW$1,2))),AND($T783&lt;=DATEVALUE("10/1/20"&amp;RIGHT(BV$1,2)),$U783&gt;=DATEVALUE("9/30/20"&amp;RIGHT(BW$1,2)))),
IF(AND($T783&gt;=DATEVALUE("10/1/20"&amp;RIGHT(BV$1,2)),$U783&lt;=DATEVALUE("9/30/20"&amp;RIGHT(BW$1,2))),NETWORKDAYS($T783,$U783,Holidays!$J$3:$J$937),
IF(AND($T783&lt;DATEVALUE("10/1/20"&amp;RIGHT(BV$1,2)),$U783&lt;=DATEVALUE("9/30/20"&amp;RIGHT(BW$1,2))),NETWORKDAYS(DATEVALUE("10/1/20"&amp;RIGHT(BV$1,2)),$U783,Holidays!$J$3:$J$937),
IF($T783&lt;DATEVALUE("10/1/20"&amp;RIGHT(BV$1,2)),NETWORKDAYS(DATEVALUE("10/1/20"&amp;RIGHT(BV$1,2)),DATEVALUE("9/30/20"&amp;RIGHT(BW$1,2)),Holidays!$J$3:$J$937),
IF($T783&gt;=DATEVALUE("10/1/20"&amp;RIGHT(BV$1,2)),NETWORKDAYS($T783,DATEVALUE("9/30/20"&amp;RIGHT(BW$1,2)),Holidays!$J$3:$J$937),"")))),"")/(NETWORKDAYS($T783,$U783,Holidays!$J$3:$J$937)),0))</f>
        <v/>
      </c>
      <c r="BX783" s="87" t="str">
        <f>IF($Q783="","",IFERROR(IF(OR(AND($T783&gt;=DATEVALUE("10/1/20"&amp;RIGHT(BW$1,2)),$T783&lt;=DATEVALUE("9/30/20"&amp;RIGHT(BX$1,2))),AND($U783&gt;=DATEVALUE("10/1/20"&amp;RIGHT(BW$1,2)),$U783&lt;=DATEVALUE("9/30/20"&amp;RIGHT(BX$1,2))),AND($T783&lt;=DATEVALUE("10/1/20"&amp;RIGHT(BW$1,2)),$U783&gt;=DATEVALUE("9/30/20"&amp;RIGHT(BX$1,2)))),
IF(AND($T783&gt;=DATEVALUE("10/1/20"&amp;RIGHT(BW$1,2)),$U783&lt;=DATEVALUE("9/30/20"&amp;RIGHT(BX$1,2))),NETWORKDAYS($T783,$U783,Holidays!$J$3:$J$937),
IF(AND($T783&lt;DATEVALUE("10/1/20"&amp;RIGHT(BW$1,2)),$U783&lt;=DATEVALUE("9/30/20"&amp;RIGHT(BX$1,2))),NETWORKDAYS(DATEVALUE("10/1/20"&amp;RIGHT(BW$1,2)),$U783,Holidays!$J$3:$J$937),
IF($T783&lt;DATEVALUE("10/1/20"&amp;RIGHT(BW$1,2)),NETWORKDAYS(DATEVALUE("10/1/20"&amp;RIGHT(BW$1,2)),DATEVALUE("9/30/20"&amp;RIGHT(BX$1,2)),Holidays!$J$3:$J$937),
IF($T783&gt;=DATEVALUE("10/1/20"&amp;RIGHT(BW$1,2)),NETWORKDAYS($T783,DATEVALUE("9/30/20"&amp;RIGHT(BX$1,2)),Holidays!$J$3:$J$937),"")))),"")/(NETWORKDAYS($T783,$U783,Holidays!$J$3:$J$937)),0))</f>
        <v/>
      </c>
      <c r="BY783" s="87" t="str">
        <f>IF($Q783="","",IFERROR(IF(OR(AND($T783&gt;=DATEVALUE("10/1/20"&amp;RIGHT(BX$1,2)),$T783&lt;=DATEVALUE("9/30/20"&amp;RIGHT(BY$1,2))),AND($U783&gt;=DATEVALUE("10/1/20"&amp;RIGHT(BX$1,2)),$U783&lt;=DATEVALUE("9/30/20"&amp;RIGHT(BY$1,2))),AND($T783&lt;=DATEVALUE("10/1/20"&amp;RIGHT(BX$1,2)),$U783&gt;=DATEVALUE("9/30/20"&amp;RIGHT(BY$1,2)))),
IF(AND($T783&gt;=DATEVALUE("10/1/20"&amp;RIGHT(BX$1,2)),$U783&lt;=DATEVALUE("9/30/20"&amp;RIGHT(BY$1,2))),NETWORKDAYS($T783,$U783,Holidays!$J$3:$J$937),
IF(AND($T783&lt;DATEVALUE("10/1/20"&amp;RIGHT(BX$1,2)),$U783&lt;=DATEVALUE("9/30/20"&amp;RIGHT(BY$1,2))),NETWORKDAYS(DATEVALUE("10/1/20"&amp;RIGHT(BX$1,2)),$U783,Holidays!$J$3:$J$937),
IF($T783&lt;DATEVALUE("10/1/20"&amp;RIGHT(BX$1,2)),NETWORKDAYS(DATEVALUE("10/1/20"&amp;RIGHT(BX$1,2)),DATEVALUE("9/30/20"&amp;RIGHT(BY$1,2)),Holidays!$J$3:$J$937),
IF($T783&gt;=DATEVALUE("10/1/20"&amp;RIGHT(BX$1,2)),NETWORKDAYS($T783,DATEVALUE("9/30/20"&amp;RIGHT(BY$1,2)),Holidays!$J$3:$J$937),"")))),"")/(NETWORKDAYS($T783,$U783,Holidays!$J$3:$J$937)),0))</f>
        <v/>
      </c>
      <c r="BZ783" s="87" t="str">
        <f>IF($Q783="","",IFERROR(IF(OR(AND($T783&gt;=DATEVALUE("10/1/20"&amp;RIGHT(BY$1,2)),$T783&lt;=DATEVALUE("9/30/20"&amp;RIGHT(BZ$1,2))),AND($U783&gt;=DATEVALUE("10/1/20"&amp;RIGHT(BY$1,2)),$U783&lt;=DATEVALUE("9/30/20"&amp;RIGHT(BZ$1,2))),AND($T783&lt;=DATEVALUE("10/1/20"&amp;RIGHT(BY$1,2)),$U783&gt;=DATEVALUE("9/30/20"&amp;RIGHT(BZ$1,2)))),
IF(AND($T783&gt;=DATEVALUE("10/1/20"&amp;RIGHT(BY$1,2)),$U783&lt;=DATEVALUE("9/30/20"&amp;RIGHT(BZ$1,2))),NETWORKDAYS($T783,$U783,Holidays!$J$3:$J$937),
IF(AND($T783&lt;DATEVALUE("10/1/20"&amp;RIGHT(BY$1,2)),$U783&lt;=DATEVALUE("9/30/20"&amp;RIGHT(BZ$1,2))),NETWORKDAYS(DATEVALUE("10/1/20"&amp;RIGHT(BY$1,2)),$U783,Holidays!$J$3:$J$937),
IF($T783&lt;DATEVALUE("10/1/20"&amp;RIGHT(BY$1,2)),NETWORKDAYS(DATEVALUE("10/1/20"&amp;RIGHT(BY$1,2)),DATEVALUE("9/30/20"&amp;RIGHT(BZ$1,2)),Holidays!$J$3:$J$937),
IF($T783&gt;=DATEVALUE("10/1/20"&amp;RIGHT(BY$1,2)),NETWORKDAYS($T783,DATEVALUE("9/30/20"&amp;RIGHT(BZ$1,2)),Holidays!$J$3:$J$937),"")))),"")/(NETWORKDAYS($T783,$U783,Holidays!$J$3:$J$937)),0))</f>
        <v/>
      </c>
      <c r="CA783" s="87" t="str">
        <f>IF($Q783="","",IFERROR(IF(OR(AND($T783&gt;=DATEVALUE("10/1/20"&amp;RIGHT(BZ$1,2)),$T783&lt;=DATEVALUE("9/30/20"&amp;RIGHT(CA$1,2))),AND($U783&gt;=DATEVALUE("10/1/20"&amp;RIGHT(BZ$1,2)),$U783&lt;=DATEVALUE("9/30/20"&amp;RIGHT(CA$1,2))),AND($T783&lt;=DATEVALUE("10/1/20"&amp;RIGHT(BZ$1,2)),$U783&gt;=DATEVALUE("9/30/20"&amp;RIGHT(CA$1,2)))),
IF(AND($T783&gt;=DATEVALUE("10/1/20"&amp;RIGHT(BZ$1,2)),$U783&lt;=DATEVALUE("9/30/20"&amp;RIGHT(CA$1,2))),NETWORKDAYS($T783,$U783,Holidays!$J$3:$J$937),
IF(AND($T783&lt;DATEVALUE("10/1/20"&amp;RIGHT(BZ$1,2)),$U783&lt;=DATEVALUE("9/30/20"&amp;RIGHT(CA$1,2))),NETWORKDAYS(DATEVALUE("10/1/20"&amp;RIGHT(BZ$1,2)),$U783,Holidays!$J$3:$J$937),
IF($T783&lt;DATEVALUE("10/1/20"&amp;RIGHT(BZ$1,2)),NETWORKDAYS(DATEVALUE("10/1/20"&amp;RIGHT(BZ$1,2)),DATEVALUE("9/30/20"&amp;RIGHT(CA$1,2)),Holidays!$J$3:$J$937),
IF($T783&gt;=DATEVALUE("10/1/20"&amp;RIGHT(BZ$1,2)),NETWORKDAYS($T783,DATEVALUE("9/30/20"&amp;RIGHT(CA$1,2)),Holidays!$J$3:$J$937),"")))),"")/(NETWORKDAYS($T783,$U783,Holidays!$J$3:$J$937)),0))</f>
        <v/>
      </c>
      <c r="CB783" s="87" t="str">
        <f>IF($Q783="","",IFERROR(IF(OR(AND($T783&gt;=DATEVALUE("10/1/20"&amp;RIGHT(CA$1,2)),$T783&lt;=DATEVALUE("9/30/20"&amp;RIGHT(CB$1,2))),AND($U783&gt;=DATEVALUE("10/1/20"&amp;RIGHT(CA$1,2)),$U783&lt;=DATEVALUE("9/30/20"&amp;RIGHT(CB$1,2))),AND($T783&lt;=DATEVALUE("10/1/20"&amp;RIGHT(CA$1,2)),$U783&gt;=DATEVALUE("9/30/20"&amp;RIGHT(CB$1,2)))),
IF(AND($T783&gt;=DATEVALUE("10/1/20"&amp;RIGHT(CA$1,2)),$U783&lt;=DATEVALUE("9/30/20"&amp;RIGHT(CB$1,2))),NETWORKDAYS($T783,$U783,Holidays!$J$3:$J$937),
IF(AND($T783&lt;DATEVALUE("10/1/20"&amp;RIGHT(CA$1,2)),$U783&lt;=DATEVALUE("9/30/20"&amp;RIGHT(CB$1,2))),NETWORKDAYS(DATEVALUE("10/1/20"&amp;RIGHT(CA$1,2)),$U783,Holidays!$J$3:$J$937),
IF($T783&lt;DATEVALUE("10/1/20"&amp;RIGHT(CA$1,2)),NETWORKDAYS(DATEVALUE("10/1/20"&amp;RIGHT(CA$1,2)),DATEVALUE("9/30/20"&amp;RIGHT(CB$1,2)),Holidays!$J$3:$J$937),
IF($T783&gt;=DATEVALUE("10/1/20"&amp;RIGHT(CA$1,2)),NETWORKDAYS($T783,DATEVALUE("9/30/20"&amp;RIGHT(CB$1,2)),Holidays!$J$3:$J$937),"")))),"")/(NETWORKDAYS($T783,$U783,Holidays!$J$3:$J$937)),0))</f>
        <v/>
      </c>
    </row>
    <row r="784" spans="1:80">
      <c r="A784" s="97"/>
      <c r="B784" s="98" t="str">
        <f ca="1">IF(NOT($A784=""),OFFSET('WBS Reference &amp; User Procedure'!$A$1,MATCH($A784,'WBS Reference &amp; User Procedure'!$A:$A,0)-1,1),"")</f>
        <v/>
      </c>
      <c r="D784" s="97"/>
      <c r="T784" s="104" t="str">
        <f>IF(NOT(Q784=""),IF(NOT($S784=""),$S784,#REF!),"")</f>
        <v/>
      </c>
      <c r="U784" s="104" t="str">
        <f>IF(NOT(Q784=""),WORKDAY(T784,Q784,Holidays!$J$3:$J$937),"")</f>
        <v/>
      </c>
      <c r="V784" s="104"/>
      <c r="W784" s="104"/>
      <c r="X784" s="101" t="str">
        <f t="shared" si="167"/>
        <v/>
      </c>
      <c r="AL784" s="87" t="str">
        <f t="shared" ca="1" si="164"/>
        <v/>
      </c>
      <c r="AN784" s="87" t="str">
        <f t="shared" ca="1" si="174"/>
        <v/>
      </c>
      <c r="AO784" s="87" t="str">
        <f t="shared" ca="1" si="174"/>
        <v/>
      </c>
      <c r="AP784" s="87" t="str">
        <f t="shared" ca="1" si="174"/>
        <v/>
      </c>
      <c r="AQ784" s="87" t="str">
        <f t="shared" ca="1" si="174"/>
        <v/>
      </c>
      <c r="AR784" s="87" t="str">
        <f t="shared" ca="1" si="174"/>
        <v/>
      </c>
      <c r="AS784" s="87" t="str">
        <f t="shared" ca="1" si="174"/>
        <v/>
      </c>
      <c r="AT784" s="87" t="str">
        <f t="shared" ca="1" si="174"/>
        <v/>
      </c>
      <c r="AU784" s="87" t="str">
        <f t="shared" ca="1" si="174"/>
        <v/>
      </c>
      <c r="AV784" s="87" t="str">
        <f t="shared" ca="1" si="174"/>
        <v/>
      </c>
      <c r="AW784" s="87" t="str">
        <f t="shared" ca="1" si="174"/>
        <v/>
      </c>
      <c r="AX784" s="87" t="str">
        <f t="shared" ca="1" si="175"/>
        <v/>
      </c>
      <c r="AY784" s="87" t="str">
        <f t="shared" ca="1" si="175"/>
        <v/>
      </c>
      <c r="AZ784" s="87" t="str">
        <f t="shared" ca="1" si="175"/>
        <v/>
      </c>
      <c r="BA784" s="87" t="str">
        <f t="shared" ca="1" si="175"/>
        <v/>
      </c>
      <c r="BB784" s="87" t="str">
        <f t="shared" ca="1" si="175"/>
        <v/>
      </c>
      <c r="BC784" s="87" t="str">
        <f t="shared" ca="1" si="175"/>
        <v/>
      </c>
      <c r="BD784" s="87" t="str">
        <f t="shared" ca="1" si="175"/>
        <v/>
      </c>
      <c r="BE784" s="87" t="str">
        <f t="shared" ca="1" si="175"/>
        <v/>
      </c>
      <c r="BF784" s="87" t="str">
        <f t="shared" ca="1" si="175"/>
        <v/>
      </c>
      <c r="BG784" s="87" t="str">
        <f t="shared" ca="1" si="175"/>
        <v/>
      </c>
      <c r="BI784" s="87" t="str">
        <f>IF($Q784="","",IFERROR(IF(OR(AND($T784&gt;=DATEVALUE("10/1/20"&amp;RIGHT(BH$1,2)),$T784&lt;=DATEVALUE("9/30/20"&amp;RIGHT(BI$1,2))),AND($U784&gt;=DATEVALUE("10/1/20"&amp;RIGHT(BH$1,2)),$U784&lt;=DATEVALUE("9/30/20"&amp;RIGHT(BI$1,2))),AND($T784&lt;=DATEVALUE("10/1/20"&amp;RIGHT(BH$1,2)),$U784&gt;=DATEVALUE("9/30/20"&amp;RIGHT(BI$1,2)))),
IF(AND($T784&gt;=DATEVALUE("10/1/20"&amp;RIGHT(BH$1,2)),$U784&lt;=DATEVALUE("9/30/20"&amp;RIGHT(BI$1,2))),NETWORKDAYS($T784,$U784,Holidays!$J$3:$J$937),
IF(AND($T784&lt;DATEVALUE("10/1/20"&amp;RIGHT(BH$1,2)),$U784&lt;=DATEVALUE("9/30/20"&amp;RIGHT(BI$1,2))),NETWORKDAYS(DATEVALUE("10/1/20"&amp;RIGHT(BH$1,2)),$U784,Holidays!$J$3:$J$937),
IF($T784&lt;DATEVALUE("10/1/20"&amp;RIGHT(BH$1,2)),NETWORKDAYS(DATEVALUE("10/1/20"&amp;RIGHT(BH$1,2)),DATEVALUE("9/30/20"&amp;RIGHT(BI$1,2)),Holidays!$J$3:$J$937),
IF($T784&gt;=DATEVALUE("10/1/20"&amp;RIGHT(BH$1,2)),NETWORKDAYS($T784,DATEVALUE("9/30/20"&amp;RIGHT(BI$1,2)),Holidays!$J$3:$J$937),"")))),"")/(NETWORKDAYS($T784,$U784,Holidays!$J$3:$J$937)),0))</f>
        <v/>
      </c>
      <c r="BJ784" s="87" t="str">
        <f>IF($Q784="","",IFERROR(IF(OR(AND($T784&gt;=DATEVALUE("10/1/20"&amp;RIGHT(BI$1,2)),$T784&lt;=DATEVALUE("9/30/20"&amp;RIGHT(BJ$1,2))),AND($U784&gt;=DATEVALUE("10/1/20"&amp;RIGHT(BI$1,2)),$U784&lt;=DATEVALUE("9/30/20"&amp;RIGHT(BJ$1,2))),AND($T784&lt;=DATEVALUE("10/1/20"&amp;RIGHT(BI$1,2)),$U784&gt;=DATEVALUE("9/30/20"&amp;RIGHT(BJ$1,2)))),
IF(AND($T784&gt;=DATEVALUE("10/1/20"&amp;RIGHT(BI$1,2)),$U784&lt;=DATEVALUE("9/30/20"&amp;RIGHT(BJ$1,2))),NETWORKDAYS($T784,$U784,Holidays!$J$3:$J$937),
IF(AND($T784&lt;DATEVALUE("10/1/20"&amp;RIGHT(BI$1,2)),$U784&lt;=DATEVALUE("9/30/20"&amp;RIGHT(BJ$1,2))),NETWORKDAYS(DATEVALUE("10/1/20"&amp;RIGHT(BI$1,2)),$U784,Holidays!$J$3:$J$937),
IF($T784&lt;DATEVALUE("10/1/20"&amp;RIGHT(BI$1,2)),NETWORKDAYS(DATEVALUE("10/1/20"&amp;RIGHT(BI$1,2)),DATEVALUE("9/30/20"&amp;RIGHT(BJ$1,2)),Holidays!$J$3:$J$937),
IF($T784&gt;=DATEVALUE("10/1/20"&amp;RIGHT(BI$1,2)),NETWORKDAYS($T784,DATEVALUE("9/30/20"&amp;RIGHT(BJ$1,2)),Holidays!$J$3:$J$937),"")))),"")/(NETWORKDAYS($T784,$U784,Holidays!$J$3:$J$937)),0))</f>
        <v/>
      </c>
      <c r="BK784" s="87" t="str">
        <f>IF($Q784="","",IFERROR(IF(OR(AND($T784&gt;=DATEVALUE("10/1/20"&amp;RIGHT(BJ$1,2)),$T784&lt;=DATEVALUE("9/30/20"&amp;RIGHT(BK$1,2))),AND($U784&gt;=DATEVALUE("10/1/20"&amp;RIGHT(BJ$1,2)),$U784&lt;=DATEVALUE("9/30/20"&amp;RIGHT(BK$1,2))),AND($T784&lt;=DATEVALUE("10/1/20"&amp;RIGHT(BJ$1,2)),$U784&gt;=DATEVALUE("9/30/20"&amp;RIGHT(BK$1,2)))),
IF(AND($T784&gt;=DATEVALUE("10/1/20"&amp;RIGHT(BJ$1,2)),$U784&lt;=DATEVALUE("9/30/20"&amp;RIGHT(BK$1,2))),NETWORKDAYS($T784,$U784,Holidays!$J$3:$J$937),
IF(AND($T784&lt;DATEVALUE("10/1/20"&amp;RIGHT(BJ$1,2)),$U784&lt;=DATEVALUE("9/30/20"&amp;RIGHT(BK$1,2))),NETWORKDAYS(DATEVALUE("10/1/20"&amp;RIGHT(BJ$1,2)),$U784,Holidays!$J$3:$J$937),
IF($T784&lt;DATEVALUE("10/1/20"&amp;RIGHT(BJ$1,2)),NETWORKDAYS(DATEVALUE("10/1/20"&amp;RIGHT(BJ$1,2)),DATEVALUE("9/30/20"&amp;RIGHT(BK$1,2)),Holidays!$J$3:$J$937),
IF($T784&gt;=DATEVALUE("10/1/20"&amp;RIGHT(BJ$1,2)),NETWORKDAYS($T784,DATEVALUE("9/30/20"&amp;RIGHT(BK$1,2)),Holidays!$J$3:$J$937),"")))),"")/(NETWORKDAYS($T784,$U784,Holidays!$J$3:$J$937)),0))</f>
        <v/>
      </c>
      <c r="BL784" s="87" t="str">
        <f>IF($Q784="","",IFERROR(IF(OR(AND($T784&gt;=DATEVALUE("10/1/20"&amp;RIGHT(BK$1,2)),$T784&lt;=DATEVALUE("9/30/20"&amp;RIGHT(BL$1,2))),AND($U784&gt;=DATEVALUE("10/1/20"&amp;RIGHT(BK$1,2)),$U784&lt;=DATEVALUE("9/30/20"&amp;RIGHT(BL$1,2))),AND($T784&lt;=DATEVALUE("10/1/20"&amp;RIGHT(BK$1,2)),$U784&gt;=DATEVALUE("9/30/20"&amp;RIGHT(BL$1,2)))),
IF(AND($T784&gt;=DATEVALUE("10/1/20"&amp;RIGHT(BK$1,2)),$U784&lt;=DATEVALUE("9/30/20"&amp;RIGHT(BL$1,2))),NETWORKDAYS($T784,$U784,Holidays!$J$3:$J$937),
IF(AND($T784&lt;DATEVALUE("10/1/20"&amp;RIGHT(BK$1,2)),$U784&lt;=DATEVALUE("9/30/20"&amp;RIGHT(BL$1,2))),NETWORKDAYS(DATEVALUE("10/1/20"&amp;RIGHT(BK$1,2)),$U784,Holidays!$J$3:$J$937),
IF($T784&lt;DATEVALUE("10/1/20"&amp;RIGHT(BK$1,2)),NETWORKDAYS(DATEVALUE("10/1/20"&amp;RIGHT(BK$1,2)),DATEVALUE("9/30/20"&amp;RIGHT(BL$1,2)),Holidays!$J$3:$J$937),
IF($T784&gt;=DATEVALUE("10/1/20"&amp;RIGHT(BK$1,2)),NETWORKDAYS($T784,DATEVALUE("9/30/20"&amp;RIGHT(BL$1,2)),Holidays!$J$3:$J$937),"")))),"")/(NETWORKDAYS($T784,$U784,Holidays!$J$3:$J$937)),0))</f>
        <v/>
      </c>
      <c r="BM784" s="87" t="str">
        <f>IF($Q784="","",IFERROR(IF(OR(AND($T784&gt;=DATEVALUE("10/1/20"&amp;RIGHT(BL$1,2)),$T784&lt;=DATEVALUE("9/30/20"&amp;RIGHT(BM$1,2))),AND($U784&gt;=DATEVALUE("10/1/20"&amp;RIGHT(BL$1,2)),$U784&lt;=DATEVALUE("9/30/20"&amp;RIGHT(BM$1,2))),AND($T784&lt;=DATEVALUE("10/1/20"&amp;RIGHT(BL$1,2)),$U784&gt;=DATEVALUE("9/30/20"&amp;RIGHT(BM$1,2)))),
IF(AND($T784&gt;=DATEVALUE("10/1/20"&amp;RIGHT(BL$1,2)),$U784&lt;=DATEVALUE("9/30/20"&amp;RIGHT(BM$1,2))),NETWORKDAYS($T784,$U784,Holidays!$J$3:$J$937),
IF(AND($T784&lt;DATEVALUE("10/1/20"&amp;RIGHT(BL$1,2)),$U784&lt;=DATEVALUE("9/30/20"&amp;RIGHT(BM$1,2))),NETWORKDAYS(DATEVALUE("10/1/20"&amp;RIGHT(BL$1,2)),$U784,Holidays!$J$3:$J$937),
IF($T784&lt;DATEVALUE("10/1/20"&amp;RIGHT(BL$1,2)),NETWORKDAYS(DATEVALUE("10/1/20"&amp;RIGHT(BL$1,2)),DATEVALUE("9/30/20"&amp;RIGHT(BM$1,2)),Holidays!$J$3:$J$937),
IF($T784&gt;=DATEVALUE("10/1/20"&amp;RIGHT(BL$1,2)),NETWORKDAYS($T784,DATEVALUE("9/30/20"&amp;RIGHT(BM$1,2)),Holidays!$J$3:$J$937),"")))),"")/(NETWORKDAYS($T784,$U784,Holidays!$J$3:$J$937)),0))</f>
        <v/>
      </c>
      <c r="BN784" s="87" t="str">
        <f>IF($Q784="","",IFERROR(IF(OR(AND($T784&gt;=DATEVALUE("10/1/20"&amp;RIGHT(BM$1,2)),$T784&lt;=DATEVALUE("9/30/20"&amp;RIGHT(BN$1,2))),AND($U784&gt;=DATEVALUE("10/1/20"&amp;RIGHT(BM$1,2)),$U784&lt;=DATEVALUE("9/30/20"&amp;RIGHT(BN$1,2))),AND($T784&lt;=DATEVALUE("10/1/20"&amp;RIGHT(BM$1,2)),$U784&gt;=DATEVALUE("9/30/20"&amp;RIGHT(BN$1,2)))),
IF(AND($T784&gt;=DATEVALUE("10/1/20"&amp;RIGHT(BM$1,2)),$U784&lt;=DATEVALUE("9/30/20"&amp;RIGHT(BN$1,2))),NETWORKDAYS($T784,$U784,Holidays!$J$3:$J$937),
IF(AND($T784&lt;DATEVALUE("10/1/20"&amp;RIGHT(BM$1,2)),$U784&lt;=DATEVALUE("9/30/20"&amp;RIGHT(BN$1,2))),NETWORKDAYS(DATEVALUE("10/1/20"&amp;RIGHT(BM$1,2)),$U784,Holidays!$J$3:$J$937),
IF($T784&lt;DATEVALUE("10/1/20"&amp;RIGHT(BM$1,2)),NETWORKDAYS(DATEVALUE("10/1/20"&amp;RIGHT(BM$1,2)),DATEVALUE("9/30/20"&amp;RIGHT(BN$1,2)),Holidays!$J$3:$J$937),
IF($T784&gt;=DATEVALUE("10/1/20"&amp;RIGHT(BM$1,2)),NETWORKDAYS($T784,DATEVALUE("9/30/20"&amp;RIGHT(BN$1,2)),Holidays!$J$3:$J$937),"")))),"")/(NETWORKDAYS($T784,$U784,Holidays!$J$3:$J$937)),0))</f>
        <v/>
      </c>
      <c r="BO784" s="87" t="str">
        <f>IF($Q784="","",IFERROR(IF(OR(AND($T784&gt;=DATEVALUE("10/1/20"&amp;RIGHT(BN$1,2)),$T784&lt;=DATEVALUE("9/30/20"&amp;RIGHT(BO$1,2))),AND($U784&gt;=DATEVALUE("10/1/20"&amp;RIGHT(BN$1,2)),$U784&lt;=DATEVALUE("9/30/20"&amp;RIGHT(BO$1,2))),AND($T784&lt;=DATEVALUE("10/1/20"&amp;RIGHT(BN$1,2)),$U784&gt;=DATEVALUE("9/30/20"&amp;RIGHT(BO$1,2)))),
IF(AND($T784&gt;=DATEVALUE("10/1/20"&amp;RIGHT(BN$1,2)),$U784&lt;=DATEVALUE("9/30/20"&amp;RIGHT(BO$1,2))),NETWORKDAYS($T784,$U784,Holidays!$J$3:$J$937),
IF(AND($T784&lt;DATEVALUE("10/1/20"&amp;RIGHT(BN$1,2)),$U784&lt;=DATEVALUE("9/30/20"&amp;RIGHT(BO$1,2))),NETWORKDAYS(DATEVALUE("10/1/20"&amp;RIGHT(BN$1,2)),$U784,Holidays!$J$3:$J$937),
IF($T784&lt;DATEVALUE("10/1/20"&amp;RIGHT(BN$1,2)),NETWORKDAYS(DATEVALUE("10/1/20"&amp;RIGHT(BN$1,2)),DATEVALUE("9/30/20"&amp;RIGHT(BO$1,2)),Holidays!$J$3:$J$937),
IF($T784&gt;=DATEVALUE("10/1/20"&amp;RIGHT(BN$1,2)),NETWORKDAYS($T784,DATEVALUE("9/30/20"&amp;RIGHT(BO$1,2)),Holidays!$J$3:$J$937),"")))),"")/(NETWORKDAYS($T784,$U784,Holidays!$J$3:$J$937)),0))</f>
        <v/>
      </c>
      <c r="BP784" s="87" t="str">
        <f>IF($Q784="","",IFERROR(IF(OR(AND($T784&gt;=DATEVALUE("10/1/20"&amp;RIGHT(BO$1,2)),$T784&lt;=DATEVALUE("9/30/20"&amp;RIGHT(BP$1,2))),AND($U784&gt;=DATEVALUE("10/1/20"&amp;RIGHT(BO$1,2)),$U784&lt;=DATEVALUE("9/30/20"&amp;RIGHT(BP$1,2))),AND($T784&lt;=DATEVALUE("10/1/20"&amp;RIGHT(BO$1,2)),$U784&gt;=DATEVALUE("9/30/20"&amp;RIGHT(BP$1,2)))),
IF(AND($T784&gt;=DATEVALUE("10/1/20"&amp;RIGHT(BO$1,2)),$U784&lt;=DATEVALUE("9/30/20"&amp;RIGHT(BP$1,2))),NETWORKDAYS($T784,$U784,Holidays!$J$3:$J$937),
IF(AND($T784&lt;DATEVALUE("10/1/20"&amp;RIGHT(BO$1,2)),$U784&lt;=DATEVALUE("9/30/20"&amp;RIGHT(BP$1,2))),NETWORKDAYS(DATEVALUE("10/1/20"&amp;RIGHT(BO$1,2)),$U784,Holidays!$J$3:$J$937),
IF($T784&lt;DATEVALUE("10/1/20"&amp;RIGHT(BO$1,2)),NETWORKDAYS(DATEVALUE("10/1/20"&amp;RIGHT(BO$1,2)),DATEVALUE("9/30/20"&amp;RIGHT(BP$1,2)),Holidays!$J$3:$J$937),
IF($T784&gt;=DATEVALUE("10/1/20"&amp;RIGHT(BO$1,2)),NETWORKDAYS($T784,DATEVALUE("9/30/20"&amp;RIGHT(BP$1,2)),Holidays!$J$3:$J$937),"")))),"")/(NETWORKDAYS($T784,$U784,Holidays!$J$3:$J$937)),0))</f>
        <v/>
      </c>
      <c r="BQ784" s="87" t="str">
        <f>IF($Q784="","",IFERROR(IF(OR(AND($T784&gt;=DATEVALUE("10/1/20"&amp;RIGHT(BP$1,2)),$T784&lt;=DATEVALUE("9/30/20"&amp;RIGHT(BQ$1,2))),AND($U784&gt;=DATEVALUE("10/1/20"&amp;RIGHT(BP$1,2)),$U784&lt;=DATEVALUE("9/30/20"&amp;RIGHT(BQ$1,2))),AND($T784&lt;=DATEVALUE("10/1/20"&amp;RIGHT(BP$1,2)),$U784&gt;=DATEVALUE("9/30/20"&amp;RIGHT(BQ$1,2)))),
IF(AND($T784&gt;=DATEVALUE("10/1/20"&amp;RIGHT(BP$1,2)),$U784&lt;=DATEVALUE("9/30/20"&amp;RIGHT(BQ$1,2))),NETWORKDAYS($T784,$U784,Holidays!$J$3:$J$937),
IF(AND($T784&lt;DATEVALUE("10/1/20"&amp;RIGHT(BP$1,2)),$U784&lt;=DATEVALUE("9/30/20"&amp;RIGHT(BQ$1,2))),NETWORKDAYS(DATEVALUE("10/1/20"&amp;RIGHT(BP$1,2)),$U784,Holidays!$J$3:$J$937),
IF($T784&lt;DATEVALUE("10/1/20"&amp;RIGHT(BP$1,2)),NETWORKDAYS(DATEVALUE("10/1/20"&amp;RIGHT(BP$1,2)),DATEVALUE("9/30/20"&amp;RIGHT(BQ$1,2)),Holidays!$J$3:$J$937),
IF($T784&gt;=DATEVALUE("10/1/20"&amp;RIGHT(BP$1,2)),NETWORKDAYS($T784,DATEVALUE("9/30/20"&amp;RIGHT(BQ$1,2)),Holidays!$J$3:$J$937),"")))),"")/(NETWORKDAYS($T784,$U784,Holidays!$J$3:$J$937)),0))</f>
        <v/>
      </c>
      <c r="BR784" s="87" t="str">
        <f>IF($Q784="","",IFERROR(IF(OR(AND($T784&gt;=DATEVALUE("10/1/20"&amp;RIGHT(BQ$1,2)),$T784&lt;=DATEVALUE("9/30/20"&amp;RIGHT(BR$1,2))),AND($U784&gt;=DATEVALUE("10/1/20"&amp;RIGHT(BQ$1,2)),$U784&lt;=DATEVALUE("9/30/20"&amp;RIGHT(BR$1,2))),AND($T784&lt;=DATEVALUE("10/1/20"&amp;RIGHT(BQ$1,2)),$U784&gt;=DATEVALUE("9/30/20"&amp;RIGHT(BR$1,2)))),
IF(AND($T784&gt;=DATEVALUE("10/1/20"&amp;RIGHT(BQ$1,2)),$U784&lt;=DATEVALUE("9/30/20"&amp;RIGHT(BR$1,2))),NETWORKDAYS($T784,$U784,Holidays!$J$3:$J$937),
IF(AND($T784&lt;DATEVALUE("10/1/20"&amp;RIGHT(BQ$1,2)),$U784&lt;=DATEVALUE("9/30/20"&amp;RIGHT(BR$1,2))),NETWORKDAYS(DATEVALUE("10/1/20"&amp;RIGHT(BQ$1,2)),$U784,Holidays!$J$3:$J$937),
IF($T784&lt;DATEVALUE("10/1/20"&amp;RIGHT(BQ$1,2)),NETWORKDAYS(DATEVALUE("10/1/20"&amp;RIGHT(BQ$1,2)),DATEVALUE("9/30/20"&amp;RIGHT(BR$1,2)),Holidays!$J$3:$J$937),
IF($T784&gt;=DATEVALUE("10/1/20"&amp;RIGHT(BQ$1,2)),NETWORKDAYS($T784,DATEVALUE("9/30/20"&amp;RIGHT(BR$1,2)),Holidays!$J$3:$J$937),"")))),"")/(NETWORKDAYS($T784,$U784,Holidays!$J$3:$J$937)),0))</f>
        <v/>
      </c>
      <c r="BS784" s="87" t="str">
        <f>IF($Q784="","",IFERROR(IF(OR(AND($T784&gt;=DATEVALUE("10/1/20"&amp;RIGHT(BR$1,2)),$T784&lt;=DATEVALUE("9/30/20"&amp;RIGHT(BS$1,2))),AND($U784&gt;=DATEVALUE("10/1/20"&amp;RIGHT(BR$1,2)),$U784&lt;=DATEVALUE("9/30/20"&amp;RIGHT(BS$1,2))),AND($T784&lt;=DATEVALUE("10/1/20"&amp;RIGHT(BR$1,2)),$U784&gt;=DATEVALUE("9/30/20"&amp;RIGHT(BS$1,2)))),
IF(AND($T784&gt;=DATEVALUE("10/1/20"&amp;RIGHT(BR$1,2)),$U784&lt;=DATEVALUE("9/30/20"&amp;RIGHT(BS$1,2))),NETWORKDAYS($T784,$U784,Holidays!$J$3:$J$937),
IF(AND($T784&lt;DATEVALUE("10/1/20"&amp;RIGHT(BR$1,2)),$U784&lt;=DATEVALUE("9/30/20"&amp;RIGHT(BS$1,2))),NETWORKDAYS(DATEVALUE("10/1/20"&amp;RIGHT(BR$1,2)),$U784,Holidays!$J$3:$J$937),
IF($T784&lt;DATEVALUE("10/1/20"&amp;RIGHT(BR$1,2)),NETWORKDAYS(DATEVALUE("10/1/20"&amp;RIGHT(BR$1,2)),DATEVALUE("9/30/20"&amp;RIGHT(BS$1,2)),Holidays!$J$3:$J$937),
IF($T784&gt;=DATEVALUE("10/1/20"&amp;RIGHT(BR$1,2)),NETWORKDAYS($T784,DATEVALUE("9/30/20"&amp;RIGHT(BS$1,2)),Holidays!$J$3:$J$937),"")))),"")/(NETWORKDAYS($T784,$U784,Holidays!$J$3:$J$937)),0))</f>
        <v/>
      </c>
      <c r="BT784" s="87" t="str">
        <f>IF($Q784="","",IFERROR(IF(OR(AND($T784&gt;=DATEVALUE("10/1/20"&amp;RIGHT(BS$1,2)),$T784&lt;=DATEVALUE("9/30/20"&amp;RIGHT(BT$1,2))),AND($U784&gt;=DATEVALUE("10/1/20"&amp;RIGHT(BS$1,2)),$U784&lt;=DATEVALUE("9/30/20"&amp;RIGHT(BT$1,2))),AND($T784&lt;=DATEVALUE("10/1/20"&amp;RIGHT(BS$1,2)),$U784&gt;=DATEVALUE("9/30/20"&amp;RIGHT(BT$1,2)))),
IF(AND($T784&gt;=DATEVALUE("10/1/20"&amp;RIGHT(BS$1,2)),$U784&lt;=DATEVALUE("9/30/20"&amp;RIGHT(BT$1,2))),NETWORKDAYS($T784,$U784,Holidays!$J$3:$J$937),
IF(AND($T784&lt;DATEVALUE("10/1/20"&amp;RIGHT(BS$1,2)),$U784&lt;=DATEVALUE("9/30/20"&amp;RIGHT(BT$1,2))),NETWORKDAYS(DATEVALUE("10/1/20"&amp;RIGHT(BS$1,2)),$U784,Holidays!$J$3:$J$937),
IF($T784&lt;DATEVALUE("10/1/20"&amp;RIGHT(BS$1,2)),NETWORKDAYS(DATEVALUE("10/1/20"&amp;RIGHT(BS$1,2)),DATEVALUE("9/30/20"&amp;RIGHT(BT$1,2)),Holidays!$J$3:$J$937),
IF($T784&gt;=DATEVALUE("10/1/20"&amp;RIGHT(BS$1,2)),NETWORKDAYS($T784,DATEVALUE("9/30/20"&amp;RIGHT(BT$1,2)),Holidays!$J$3:$J$937),"")))),"")/(NETWORKDAYS($T784,$U784,Holidays!$J$3:$J$937)),0))</f>
        <v/>
      </c>
      <c r="BU784" s="87" t="str">
        <f>IF($Q784="","",IFERROR(IF(OR(AND($T784&gt;=DATEVALUE("10/1/20"&amp;RIGHT(BT$1,2)),$T784&lt;=DATEVALUE("9/30/20"&amp;RIGHT(BU$1,2))),AND($U784&gt;=DATEVALUE("10/1/20"&amp;RIGHT(BT$1,2)),$U784&lt;=DATEVALUE("9/30/20"&amp;RIGHT(BU$1,2))),AND($T784&lt;=DATEVALUE("10/1/20"&amp;RIGHT(BT$1,2)),$U784&gt;=DATEVALUE("9/30/20"&amp;RIGHT(BU$1,2)))),
IF(AND($T784&gt;=DATEVALUE("10/1/20"&amp;RIGHT(BT$1,2)),$U784&lt;=DATEVALUE("9/30/20"&amp;RIGHT(BU$1,2))),NETWORKDAYS($T784,$U784,Holidays!$J$3:$J$937),
IF(AND($T784&lt;DATEVALUE("10/1/20"&amp;RIGHT(BT$1,2)),$U784&lt;=DATEVALUE("9/30/20"&amp;RIGHT(BU$1,2))),NETWORKDAYS(DATEVALUE("10/1/20"&amp;RIGHT(BT$1,2)),$U784,Holidays!$J$3:$J$937),
IF($T784&lt;DATEVALUE("10/1/20"&amp;RIGHT(BT$1,2)),NETWORKDAYS(DATEVALUE("10/1/20"&amp;RIGHT(BT$1,2)),DATEVALUE("9/30/20"&amp;RIGHT(BU$1,2)),Holidays!$J$3:$J$937),
IF($T784&gt;=DATEVALUE("10/1/20"&amp;RIGHT(BT$1,2)),NETWORKDAYS($T784,DATEVALUE("9/30/20"&amp;RIGHT(BU$1,2)),Holidays!$J$3:$J$937),"")))),"")/(NETWORKDAYS($T784,$U784,Holidays!$J$3:$J$937)),0))</f>
        <v/>
      </c>
      <c r="BV784" s="87" t="str">
        <f>IF($Q784="","",IFERROR(IF(OR(AND($T784&gt;=DATEVALUE("10/1/20"&amp;RIGHT(BU$1,2)),$T784&lt;=DATEVALUE("9/30/20"&amp;RIGHT(BV$1,2))),AND($U784&gt;=DATEVALUE("10/1/20"&amp;RIGHT(BU$1,2)),$U784&lt;=DATEVALUE("9/30/20"&amp;RIGHT(BV$1,2))),AND($T784&lt;=DATEVALUE("10/1/20"&amp;RIGHT(BU$1,2)),$U784&gt;=DATEVALUE("9/30/20"&amp;RIGHT(BV$1,2)))),
IF(AND($T784&gt;=DATEVALUE("10/1/20"&amp;RIGHT(BU$1,2)),$U784&lt;=DATEVALUE("9/30/20"&amp;RIGHT(BV$1,2))),NETWORKDAYS($T784,$U784,Holidays!$J$3:$J$937),
IF(AND($T784&lt;DATEVALUE("10/1/20"&amp;RIGHT(BU$1,2)),$U784&lt;=DATEVALUE("9/30/20"&amp;RIGHT(BV$1,2))),NETWORKDAYS(DATEVALUE("10/1/20"&amp;RIGHT(BU$1,2)),$U784,Holidays!$J$3:$J$937),
IF($T784&lt;DATEVALUE("10/1/20"&amp;RIGHT(BU$1,2)),NETWORKDAYS(DATEVALUE("10/1/20"&amp;RIGHT(BU$1,2)),DATEVALUE("9/30/20"&amp;RIGHT(BV$1,2)),Holidays!$J$3:$J$937),
IF($T784&gt;=DATEVALUE("10/1/20"&amp;RIGHT(BU$1,2)),NETWORKDAYS($T784,DATEVALUE("9/30/20"&amp;RIGHT(BV$1,2)),Holidays!$J$3:$J$937),"")))),"")/(NETWORKDAYS($T784,$U784,Holidays!$J$3:$J$937)),0))</f>
        <v/>
      </c>
      <c r="BW784" s="87" t="str">
        <f>IF($Q784="","",IFERROR(IF(OR(AND($T784&gt;=DATEVALUE("10/1/20"&amp;RIGHT(BV$1,2)),$T784&lt;=DATEVALUE("9/30/20"&amp;RIGHT(BW$1,2))),AND($U784&gt;=DATEVALUE("10/1/20"&amp;RIGHT(BV$1,2)),$U784&lt;=DATEVALUE("9/30/20"&amp;RIGHT(BW$1,2))),AND($T784&lt;=DATEVALUE("10/1/20"&amp;RIGHT(BV$1,2)),$U784&gt;=DATEVALUE("9/30/20"&amp;RIGHT(BW$1,2)))),
IF(AND($T784&gt;=DATEVALUE("10/1/20"&amp;RIGHT(BV$1,2)),$U784&lt;=DATEVALUE("9/30/20"&amp;RIGHT(BW$1,2))),NETWORKDAYS($T784,$U784,Holidays!$J$3:$J$937),
IF(AND($T784&lt;DATEVALUE("10/1/20"&amp;RIGHT(BV$1,2)),$U784&lt;=DATEVALUE("9/30/20"&amp;RIGHT(BW$1,2))),NETWORKDAYS(DATEVALUE("10/1/20"&amp;RIGHT(BV$1,2)),$U784,Holidays!$J$3:$J$937),
IF($T784&lt;DATEVALUE("10/1/20"&amp;RIGHT(BV$1,2)),NETWORKDAYS(DATEVALUE("10/1/20"&amp;RIGHT(BV$1,2)),DATEVALUE("9/30/20"&amp;RIGHT(BW$1,2)),Holidays!$J$3:$J$937),
IF($T784&gt;=DATEVALUE("10/1/20"&amp;RIGHT(BV$1,2)),NETWORKDAYS($T784,DATEVALUE("9/30/20"&amp;RIGHT(BW$1,2)),Holidays!$J$3:$J$937),"")))),"")/(NETWORKDAYS($T784,$U784,Holidays!$J$3:$J$937)),0))</f>
        <v/>
      </c>
      <c r="BX784" s="87" t="str">
        <f>IF($Q784="","",IFERROR(IF(OR(AND($T784&gt;=DATEVALUE("10/1/20"&amp;RIGHT(BW$1,2)),$T784&lt;=DATEVALUE("9/30/20"&amp;RIGHT(BX$1,2))),AND($U784&gt;=DATEVALUE("10/1/20"&amp;RIGHT(BW$1,2)),$U784&lt;=DATEVALUE("9/30/20"&amp;RIGHT(BX$1,2))),AND($T784&lt;=DATEVALUE("10/1/20"&amp;RIGHT(BW$1,2)),$U784&gt;=DATEVALUE("9/30/20"&amp;RIGHT(BX$1,2)))),
IF(AND($T784&gt;=DATEVALUE("10/1/20"&amp;RIGHT(BW$1,2)),$U784&lt;=DATEVALUE("9/30/20"&amp;RIGHT(BX$1,2))),NETWORKDAYS($T784,$U784,Holidays!$J$3:$J$937),
IF(AND($T784&lt;DATEVALUE("10/1/20"&amp;RIGHT(BW$1,2)),$U784&lt;=DATEVALUE("9/30/20"&amp;RIGHT(BX$1,2))),NETWORKDAYS(DATEVALUE("10/1/20"&amp;RIGHT(BW$1,2)),$U784,Holidays!$J$3:$J$937),
IF($T784&lt;DATEVALUE("10/1/20"&amp;RIGHT(BW$1,2)),NETWORKDAYS(DATEVALUE("10/1/20"&amp;RIGHT(BW$1,2)),DATEVALUE("9/30/20"&amp;RIGHT(BX$1,2)),Holidays!$J$3:$J$937),
IF($T784&gt;=DATEVALUE("10/1/20"&amp;RIGHT(BW$1,2)),NETWORKDAYS($T784,DATEVALUE("9/30/20"&amp;RIGHT(BX$1,2)),Holidays!$J$3:$J$937),"")))),"")/(NETWORKDAYS($T784,$U784,Holidays!$J$3:$J$937)),0))</f>
        <v/>
      </c>
      <c r="BY784" s="87" t="str">
        <f>IF($Q784="","",IFERROR(IF(OR(AND($T784&gt;=DATEVALUE("10/1/20"&amp;RIGHT(BX$1,2)),$T784&lt;=DATEVALUE("9/30/20"&amp;RIGHT(BY$1,2))),AND($U784&gt;=DATEVALUE("10/1/20"&amp;RIGHT(BX$1,2)),$U784&lt;=DATEVALUE("9/30/20"&amp;RIGHT(BY$1,2))),AND($T784&lt;=DATEVALUE("10/1/20"&amp;RIGHT(BX$1,2)),$U784&gt;=DATEVALUE("9/30/20"&amp;RIGHT(BY$1,2)))),
IF(AND($T784&gt;=DATEVALUE("10/1/20"&amp;RIGHT(BX$1,2)),$U784&lt;=DATEVALUE("9/30/20"&amp;RIGHT(BY$1,2))),NETWORKDAYS($T784,$U784,Holidays!$J$3:$J$937),
IF(AND($T784&lt;DATEVALUE("10/1/20"&amp;RIGHT(BX$1,2)),$U784&lt;=DATEVALUE("9/30/20"&amp;RIGHT(BY$1,2))),NETWORKDAYS(DATEVALUE("10/1/20"&amp;RIGHT(BX$1,2)),$U784,Holidays!$J$3:$J$937),
IF($T784&lt;DATEVALUE("10/1/20"&amp;RIGHT(BX$1,2)),NETWORKDAYS(DATEVALUE("10/1/20"&amp;RIGHT(BX$1,2)),DATEVALUE("9/30/20"&amp;RIGHT(BY$1,2)),Holidays!$J$3:$J$937),
IF($T784&gt;=DATEVALUE("10/1/20"&amp;RIGHT(BX$1,2)),NETWORKDAYS($T784,DATEVALUE("9/30/20"&amp;RIGHT(BY$1,2)),Holidays!$J$3:$J$937),"")))),"")/(NETWORKDAYS($T784,$U784,Holidays!$J$3:$J$937)),0))</f>
        <v/>
      </c>
      <c r="BZ784" s="87" t="str">
        <f>IF($Q784="","",IFERROR(IF(OR(AND($T784&gt;=DATEVALUE("10/1/20"&amp;RIGHT(BY$1,2)),$T784&lt;=DATEVALUE("9/30/20"&amp;RIGHT(BZ$1,2))),AND($U784&gt;=DATEVALUE("10/1/20"&amp;RIGHT(BY$1,2)),$U784&lt;=DATEVALUE("9/30/20"&amp;RIGHT(BZ$1,2))),AND($T784&lt;=DATEVALUE("10/1/20"&amp;RIGHT(BY$1,2)),$U784&gt;=DATEVALUE("9/30/20"&amp;RIGHT(BZ$1,2)))),
IF(AND($T784&gt;=DATEVALUE("10/1/20"&amp;RIGHT(BY$1,2)),$U784&lt;=DATEVALUE("9/30/20"&amp;RIGHT(BZ$1,2))),NETWORKDAYS($T784,$U784,Holidays!$J$3:$J$937),
IF(AND($T784&lt;DATEVALUE("10/1/20"&amp;RIGHT(BY$1,2)),$U784&lt;=DATEVALUE("9/30/20"&amp;RIGHT(BZ$1,2))),NETWORKDAYS(DATEVALUE("10/1/20"&amp;RIGHT(BY$1,2)),$U784,Holidays!$J$3:$J$937),
IF($T784&lt;DATEVALUE("10/1/20"&amp;RIGHT(BY$1,2)),NETWORKDAYS(DATEVALUE("10/1/20"&amp;RIGHT(BY$1,2)),DATEVALUE("9/30/20"&amp;RIGHT(BZ$1,2)),Holidays!$J$3:$J$937),
IF($T784&gt;=DATEVALUE("10/1/20"&amp;RIGHT(BY$1,2)),NETWORKDAYS($T784,DATEVALUE("9/30/20"&amp;RIGHT(BZ$1,2)),Holidays!$J$3:$J$937),"")))),"")/(NETWORKDAYS($T784,$U784,Holidays!$J$3:$J$937)),0))</f>
        <v/>
      </c>
      <c r="CA784" s="87" t="str">
        <f>IF($Q784="","",IFERROR(IF(OR(AND($T784&gt;=DATEVALUE("10/1/20"&amp;RIGHT(BZ$1,2)),$T784&lt;=DATEVALUE("9/30/20"&amp;RIGHT(CA$1,2))),AND($U784&gt;=DATEVALUE("10/1/20"&amp;RIGHT(BZ$1,2)),$U784&lt;=DATEVALUE("9/30/20"&amp;RIGHT(CA$1,2))),AND($T784&lt;=DATEVALUE("10/1/20"&amp;RIGHT(BZ$1,2)),$U784&gt;=DATEVALUE("9/30/20"&amp;RIGHT(CA$1,2)))),
IF(AND($T784&gt;=DATEVALUE("10/1/20"&amp;RIGHT(BZ$1,2)),$U784&lt;=DATEVALUE("9/30/20"&amp;RIGHT(CA$1,2))),NETWORKDAYS($T784,$U784,Holidays!$J$3:$J$937),
IF(AND($T784&lt;DATEVALUE("10/1/20"&amp;RIGHT(BZ$1,2)),$U784&lt;=DATEVALUE("9/30/20"&amp;RIGHT(CA$1,2))),NETWORKDAYS(DATEVALUE("10/1/20"&amp;RIGHT(BZ$1,2)),$U784,Holidays!$J$3:$J$937),
IF($T784&lt;DATEVALUE("10/1/20"&amp;RIGHT(BZ$1,2)),NETWORKDAYS(DATEVALUE("10/1/20"&amp;RIGHT(BZ$1,2)),DATEVALUE("9/30/20"&amp;RIGHT(CA$1,2)),Holidays!$J$3:$J$937),
IF($T784&gt;=DATEVALUE("10/1/20"&amp;RIGHT(BZ$1,2)),NETWORKDAYS($T784,DATEVALUE("9/30/20"&amp;RIGHT(CA$1,2)),Holidays!$J$3:$J$937),"")))),"")/(NETWORKDAYS($T784,$U784,Holidays!$J$3:$J$937)),0))</f>
        <v/>
      </c>
      <c r="CB784" s="87" t="str">
        <f>IF($Q784="","",IFERROR(IF(OR(AND($T784&gt;=DATEVALUE("10/1/20"&amp;RIGHT(CA$1,2)),$T784&lt;=DATEVALUE("9/30/20"&amp;RIGHT(CB$1,2))),AND($U784&gt;=DATEVALUE("10/1/20"&amp;RIGHT(CA$1,2)),$U784&lt;=DATEVALUE("9/30/20"&amp;RIGHT(CB$1,2))),AND($T784&lt;=DATEVALUE("10/1/20"&amp;RIGHT(CA$1,2)),$U784&gt;=DATEVALUE("9/30/20"&amp;RIGHT(CB$1,2)))),
IF(AND($T784&gt;=DATEVALUE("10/1/20"&amp;RIGHT(CA$1,2)),$U784&lt;=DATEVALUE("9/30/20"&amp;RIGHT(CB$1,2))),NETWORKDAYS($T784,$U784,Holidays!$J$3:$J$937),
IF(AND($T784&lt;DATEVALUE("10/1/20"&amp;RIGHT(CA$1,2)),$U784&lt;=DATEVALUE("9/30/20"&amp;RIGHT(CB$1,2))),NETWORKDAYS(DATEVALUE("10/1/20"&amp;RIGHT(CA$1,2)),$U784,Holidays!$J$3:$J$937),
IF($T784&lt;DATEVALUE("10/1/20"&amp;RIGHT(CA$1,2)),NETWORKDAYS(DATEVALUE("10/1/20"&amp;RIGHT(CA$1,2)),DATEVALUE("9/30/20"&amp;RIGHT(CB$1,2)),Holidays!$J$3:$J$937),
IF($T784&gt;=DATEVALUE("10/1/20"&amp;RIGHT(CA$1,2)),NETWORKDAYS($T784,DATEVALUE("9/30/20"&amp;RIGHT(CB$1,2)),Holidays!$J$3:$J$937),"")))),"")/(NETWORKDAYS($T784,$U784,Holidays!$J$3:$J$937)),0))</f>
        <v/>
      </c>
    </row>
    <row r="785" spans="1:80">
      <c r="A785" s="97"/>
      <c r="B785" s="98" t="str">
        <f ca="1">IF(NOT($A785=""),OFFSET('WBS Reference &amp; User Procedure'!$A$1,MATCH($A785,'WBS Reference &amp; User Procedure'!$A:$A,0)-1,1),"")</f>
        <v/>
      </c>
      <c r="D785" s="97"/>
      <c r="T785" s="104" t="str">
        <f>IF(NOT(Q785=""),IF(NOT($S785=""),$S785,#REF!),"")</f>
        <v/>
      </c>
      <c r="U785" s="104" t="str">
        <f>IF(NOT(Q785=""),WORKDAY(T785,Q785,Holidays!$J$3:$J$937),"")</f>
        <v/>
      </c>
      <c r="V785" s="104"/>
      <c r="W785" s="104"/>
      <c r="X785" s="101" t="str">
        <f t="shared" si="167"/>
        <v/>
      </c>
      <c r="AL785" s="87" t="str">
        <f t="shared" ca="1" si="164"/>
        <v/>
      </c>
      <c r="AN785" s="87" t="str">
        <f t="shared" ca="1" si="174"/>
        <v/>
      </c>
      <c r="AO785" s="87" t="str">
        <f t="shared" ca="1" si="174"/>
        <v/>
      </c>
      <c r="AP785" s="87" t="str">
        <f t="shared" ca="1" si="174"/>
        <v/>
      </c>
      <c r="AQ785" s="87" t="str">
        <f t="shared" ca="1" si="174"/>
        <v/>
      </c>
      <c r="AR785" s="87" t="str">
        <f t="shared" ca="1" si="174"/>
        <v/>
      </c>
      <c r="AS785" s="87" t="str">
        <f t="shared" ca="1" si="174"/>
        <v/>
      </c>
      <c r="AT785" s="87" t="str">
        <f t="shared" ca="1" si="174"/>
        <v/>
      </c>
      <c r="AU785" s="87" t="str">
        <f t="shared" ca="1" si="174"/>
        <v/>
      </c>
      <c r="AV785" s="87" t="str">
        <f t="shared" ca="1" si="174"/>
        <v/>
      </c>
      <c r="AW785" s="87" t="str">
        <f t="shared" ca="1" si="174"/>
        <v/>
      </c>
      <c r="AX785" s="87" t="str">
        <f t="shared" ca="1" si="175"/>
        <v/>
      </c>
      <c r="AY785" s="87" t="str">
        <f t="shared" ca="1" si="175"/>
        <v/>
      </c>
      <c r="AZ785" s="87" t="str">
        <f t="shared" ca="1" si="175"/>
        <v/>
      </c>
      <c r="BA785" s="87" t="str">
        <f t="shared" ca="1" si="175"/>
        <v/>
      </c>
      <c r="BB785" s="87" t="str">
        <f t="shared" ca="1" si="175"/>
        <v/>
      </c>
      <c r="BC785" s="87" t="str">
        <f t="shared" ca="1" si="175"/>
        <v/>
      </c>
      <c r="BD785" s="87" t="str">
        <f t="shared" ca="1" si="175"/>
        <v/>
      </c>
      <c r="BE785" s="87" t="str">
        <f t="shared" ca="1" si="175"/>
        <v/>
      </c>
      <c r="BF785" s="87" t="str">
        <f t="shared" ca="1" si="175"/>
        <v/>
      </c>
      <c r="BG785" s="87" t="str">
        <f t="shared" ca="1" si="175"/>
        <v/>
      </c>
      <c r="BI785" s="87" t="str">
        <f>IF($Q785="","",IFERROR(IF(OR(AND($T785&gt;=DATEVALUE("10/1/20"&amp;RIGHT(BH$1,2)),$T785&lt;=DATEVALUE("9/30/20"&amp;RIGHT(BI$1,2))),AND($U785&gt;=DATEVALUE("10/1/20"&amp;RIGHT(BH$1,2)),$U785&lt;=DATEVALUE("9/30/20"&amp;RIGHT(BI$1,2))),AND($T785&lt;=DATEVALUE("10/1/20"&amp;RIGHT(BH$1,2)),$U785&gt;=DATEVALUE("9/30/20"&amp;RIGHT(BI$1,2)))),
IF(AND($T785&gt;=DATEVALUE("10/1/20"&amp;RIGHT(BH$1,2)),$U785&lt;=DATEVALUE("9/30/20"&amp;RIGHT(BI$1,2))),NETWORKDAYS($T785,$U785,Holidays!$J$3:$J$937),
IF(AND($T785&lt;DATEVALUE("10/1/20"&amp;RIGHT(BH$1,2)),$U785&lt;=DATEVALUE("9/30/20"&amp;RIGHT(BI$1,2))),NETWORKDAYS(DATEVALUE("10/1/20"&amp;RIGHT(BH$1,2)),$U785,Holidays!$J$3:$J$937),
IF($T785&lt;DATEVALUE("10/1/20"&amp;RIGHT(BH$1,2)),NETWORKDAYS(DATEVALUE("10/1/20"&amp;RIGHT(BH$1,2)),DATEVALUE("9/30/20"&amp;RIGHT(BI$1,2)),Holidays!$J$3:$J$937),
IF($T785&gt;=DATEVALUE("10/1/20"&amp;RIGHT(BH$1,2)),NETWORKDAYS($T785,DATEVALUE("9/30/20"&amp;RIGHT(BI$1,2)),Holidays!$J$3:$J$937),"")))),"")/(NETWORKDAYS($T785,$U785,Holidays!$J$3:$J$937)),0))</f>
        <v/>
      </c>
      <c r="BJ785" s="87" t="str">
        <f>IF($Q785="","",IFERROR(IF(OR(AND($T785&gt;=DATEVALUE("10/1/20"&amp;RIGHT(BI$1,2)),$T785&lt;=DATEVALUE("9/30/20"&amp;RIGHT(BJ$1,2))),AND($U785&gt;=DATEVALUE("10/1/20"&amp;RIGHT(BI$1,2)),$U785&lt;=DATEVALUE("9/30/20"&amp;RIGHT(BJ$1,2))),AND($T785&lt;=DATEVALUE("10/1/20"&amp;RIGHT(BI$1,2)),$U785&gt;=DATEVALUE("9/30/20"&amp;RIGHT(BJ$1,2)))),
IF(AND($T785&gt;=DATEVALUE("10/1/20"&amp;RIGHT(BI$1,2)),$U785&lt;=DATEVALUE("9/30/20"&amp;RIGHT(BJ$1,2))),NETWORKDAYS($T785,$U785,Holidays!$J$3:$J$937),
IF(AND($T785&lt;DATEVALUE("10/1/20"&amp;RIGHT(BI$1,2)),$U785&lt;=DATEVALUE("9/30/20"&amp;RIGHT(BJ$1,2))),NETWORKDAYS(DATEVALUE("10/1/20"&amp;RIGHT(BI$1,2)),$U785,Holidays!$J$3:$J$937),
IF($T785&lt;DATEVALUE("10/1/20"&amp;RIGHT(BI$1,2)),NETWORKDAYS(DATEVALUE("10/1/20"&amp;RIGHT(BI$1,2)),DATEVALUE("9/30/20"&amp;RIGHT(BJ$1,2)),Holidays!$J$3:$J$937),
IF($T785&gt;=DATEVALUE("10/1/20"&amp;RIGHT(BI$1,2)),NETWORKDAYS($T785,DATEVALUE("9/30/20"&amp;RIGHT(BJ$1,2)),Holidays!$J$3:$J$937),"")))),"")/(NETWORKDAYS($T785,$U785,Holidays!$J$3:$J$937)),0))</f>
        <v/>
      </c>
      <c r="BK785" s="87" t="str">
        <f>IF($Q785="","",IFERROR(IF(OR(AND($T785&gt;=DATEVALUE("10/1/20"&amp;RIGHT(BJ$1,2)),$T785&lt;=DATEVALUE("9/30/20"&amp;RIGHT(BK$1,2))),AND($U785&gt;=DATEVALUE("10/1/20"&amp;RIGHT(BJ$1,2)),$U785&lt;=DATEVALUE("9/30/20"&amp;RIGHT(BK$1,2))),AND($T785&lt;=DATEVALUE("10/1/20"&amp;RIGHT(BJ$1,2)),$U785&gt;=DATEVALUE("9/30/20"&amp;RIGHT(BK$1,2)))),
IF(AND($T785&gt;=DATEVALUE("10/1/20"&amp;RIGHT(BJ$1,2)),$U785&lt;=DATEVALUE("9/30/20"&amp;RIGHT(BK$1,2))),NETWORKDAYS($T785,$U785,Holidays!$J$3:$J$937),
IF(AND($T785&lt;DATEVALUE("10/1/20"&amp;RIGHT(BJ$1,2)),$U785&lt;=DATEVALUE("9/30/20"&amp;RIGHT(BK$1,2))),NETWORKDAYS(DATEVALUE("10/1/20"&amp;RIGHT(BJ$1,2)),$U785,Holidays!$J$3:$J$937),
IF($T785&lt;DATEVALUE("10/1/20"&amp;RIGHT(BJ$1,2)),NETWORKDAYS(DATEVALUE("10/1/20"&amp;RIGHT(BJ$1,2)),DATEVALUE("9/30/20"&amp;RIGHT(BK$1,2)),Holidays!$J$3:$J$937),
IF($T785&gt;=DATEVALUE("10/1/20"&amp;RIGHT(BJ$1,2)),NETWORKDAYS($T785,DATEVALUE("9/30/20"&amp;RIGHT(BK$1,2)),Holidays!$J$3:$J$937),"")))),"")/(NETWORKDAYS($T785,$U785,Holidays!$J$3:$J$937)),0))</f>
        <v/>
      </c>
      <c r="BL785" s="87" t="str">
        <f>IF($Q785="","",IFERROR(IF(OR(AND($T785&gt;=DATEVALUE("10/1/20"&amp;RIGHT(BK$1,2)),$T785&lt;=DATEVALUE("9/30/20"&amp;RIGHT(BL$1,2))),AND($U785&gt;=DATEVALUE("10/1/20"&amp;RIGHT(BK$1,2)),$U785&lt;=DATEVALUE("9/30/20"&amp;RIGHT(BL$1,2))),AND($T785&lt;=DATEVALUE("10/1/20"&amp;RIGHT(BK$1,2)),$U785&gt;=DATEVALUE("9/30/20"&amp;RIGHT(BL$1,2)))),
IF(AND($T785&gt;=DATEVALUE("10/1/20"&amp;RIGHT(BK$1,2)),$U785&lt;=DATEVALUE("9/30/20"&amp;RIGHT(BL$1,2))),NETWORKDAYS($T785,$U785,Holidays!$J$3:$J$937),
IF(AND($T785&lt;DATEVALUE("10/1/20"&amp;RIGHT(BK$1,2)),$U785&lt;=DATEVALUE("9/30/20"&amp;RIGHT(BL$1,2))),NETWORKDAYS(DATEVALUE("10/1/20"&amp;RIGHT(BK$1,2)),$U785,Holidays!$J$3:$J$937),
IF($T785&lt;DATEVALUE("10/1/20"&amp;RIGHT(BK$1,2)),NETWORKDAYS(DATEVALUE("10/1/20"&amp;RIGHT(BK$1,2)),DATEVALUE("9/30/20"&amp;RIGHT(BL$1,2)),Holidays!$J$3:$J$937),
IF($T785&gt;=DATEVALUE("10/1/20"&amp;RIGHT(BK$1,2)),NETWORKDAYS($T785,DATEVALUE("9/30/20"&amp;RIGHT(BL$1,2)),Holidays!$J$3:$J$937),"")))),"")/(NETWORKDAYS($T785,$U785,Holidays!$J$3:$J$937)),0))</f>
        <v/>
      </c>
      <c r="BM785" s="87" t="str">
        <f>IF($Q785="","",IFERROR(IF(OR(AND($T785&gt;=DATEVALUE("10/1/20"&amp;RIGHT(BL$1,2)),$T785&lt;=DATEVALUE("9/30/20"&amp;RIGHT(BM$1,2))),AND($U785&gt;=DATEVALUE("10/1/20"&amp;RIGHT(BL$1,2)),$U785&lt;=DATEVALUE("9/30/20"&amp;RIGHT(BM$1,2))),AND($T785&lt;=DATEVALUE("10/1/20"&amp;RIGHT(BL$1,2)),$U785&gt;=DATEVALUE("9/30/20"&amp;RIGHT(BM$1,2)))),
IF(AND($T785&gt;=DATEVALUE("10/1/20"&amp;RIGHT(BL$1,2)),$U785&lt;=DATEVALUE("9/30/20"&amp;RIGHT(BM$1,2))),NETWORKDAYS($T785,$U785,Holidays!$J$3:$J$937),
IF(AND($T785&lt;DATEVALUE("10/1/20"&amp;RIGHT(BL$1,2)),$U785&lt;=DATEVALUE("9/30/20"&amp;RIGHT(BM$1,2))),NETWORKDAYS(DATEVALUE("10/1/20"&amp;RIGHT(BL$1,2)),$U785,Holidays!$J$3:$J$937),
IF($T785&lt;DATEVALUE("10/1/20"&amp;RIGHT(BL$1,2)),NETWORKDAYS(DATEVALUE("10/1/20"&amp;RIGHT(BL$1,2)),DATEVALUE("9/30/20"&amp;RIGHT(BM$1,2)),Holidays!$J$3:$J$937),
IF($T785&gt;=DATEVALUE("10/1/20"&amp;RIGHT(BL$1,2)),NETWORKDAYS($T785,DATEVALUE("9/30/20"&amp;RIGHT(BM$1,2)),Holidays!$J$3:$J$937),"")))),"")/(NETWORKDAYS($T785,$U785,Holidays!$J$3:$J$937)),0))</f>
        <v/>
      </c>
      <c r="BN785" s="87" t="str">
        <f>IF($Q785="","",IFERROR(IF(OR(AND($T785&gt;=DATEVALUE("10/1/20"&amp;RIGHT(BM$1,2)),$T785&lt;=DATEVALUE("9/30/20"&amp;RIGHT(BN$1,2))),AND($U785&gt;=DATEVALUE("10/1/20"&amp;RIGHT(BM$1,2)),$U785&lt;=DATEVALUE("9/30/20"&amp;RIGHT(BN$1,2))),AND($T785&lt;=DATEVALUE("10/1/20"&amp;RIGHT(BM$1,2)),$U785&gt;=DATEVALUE("9/30/20"&amp;RIGHT(BN$1,2)))),
IF(AND($T785&gt;=DATEVALUE("10/1/20"&amp;RIGHT(BM$1,2)),$U785&lt;=DATEVALUE("9/30/20"&amp;RIGHT(BN$1,2))),NETWORKDAYS($T785,$U785,Holidays!$J$3:$J$937),
IF(AND($T785&lt;DATEVALUE("10/1/20"&amp;RIGHT(BM$1,2)),$U785&lt;=DATEVALUE("9/30/20"&amp;RIGHT(BN$1,2))),NETWORKDAYS(DATEVALUE("10/1/20"&amp;RIGHT(BM$1,2)),$U785,Holidays!$J$3:$J$937),
IF($T785&lt;DATEVALUE("10/1/20"&amp;RIGHT(BM$1,2)),NETWORKDAYS(DATEVALUE("10/1/20"&amp;RIGHT(BM$1,2)),DATEVALUE("9/30/20"&amp;RIGHT(BN$1,2)),Holidays!$J$3:$J$937),
IF($T785&gt;=DATEVALUE("10/1/20"&amp;RIGHT(BM$1,2)),NETWORKDAYS($T785,DATEVALUE("9/30/20"&amp;RIGHT(BN$1,2)),Holidays!$J$3:$J$937),"")))),"")/(NETWORKDAYS($T785,$U785,Holidays!$J$3:$J$937)),0))</f>
        <v/>
      </c>
      <c r="BO785" s="87" t="str">
        <f>IF($Q785="","",IFERROR(IF(OR(AND($T785&gt;=DATEVALUE("10/1/20"&amp;RIGHT(BN$1,2)),$T785&lt;=DATEVALUE("9/30/20"&amp;RIGHT(BO$1,2))),AND($U785&gt;=DATEVALUE("10/1/20"&amp;RIGHT(BN$1,2)),$U785&lt;=DATEVALUE("9/30/20"&amp;RIGHT(BO$1,2))),AND($T785&lt;=DATEVALUE("10/1/20"&amp;RIGHT(BN$1,2)),$U785&gt;=DATEVALUE("9/30/20"&amp;RIGHT(BO$1,2)))),
IF(AND($T785&gt;=DATEVALUE("10/1/20"&amp;RIGHT(BN$1,2)),$U785&lt;=DATEVALUE("9/30/20"&amp;RIGHT(BO$1,2))),NETWORKDAYS($T785,$U785,Holidays!$J$3:$J$937),
IF(AND($T785&lt;DATEVALUE("10/1/20"&amp;RIGHT(BN$1,2)),$U785&lt;=DATEVALUE("9/30/20"&amp;RIGHT(BO$1,2))),NETWORKDAYS(DATEVALUE("10/1/20"&amp;RIGHT(BN$1,2)),$U785,Holidays!$J$3:$J$937),
IF($T785&lt;DATEVALUE("10/1/20"&amp;RIGHT(BN$1,2)),NETWORKDAYS(DATEVALUE("10/1/20"&amp;RIGHT(BN$1,2)),DATEVALUE("9/30/20"&amp;RIGHT(BO$1,2)),Holidays!$J$3:$J$937),
IF($T785&gt;=DATEVALUE("10/1/20"&amp;RIGHT(BN$1,2)),NETWORKDAYS($T785,DATEVALUE("9/30/20"&amp;RIGHT(BO$1,2)),Holidays!$J$3:$J$937),"")))),"")/(NETWORKDAYS($T785,$U785,Holidays!$J$3:$J$937)),0))</f>
        <v/>
      </c>
      <c r="BP785" s="87" t="str">
        <f>IF($Q785="","",IFERROR(IF(OR(AND($T785&gt;=DATEVALUE("10/1/20"&amp;RIGHT(BO$1,2)),$T785&lt;=DATEVALUE("9/30/20"&amp;RIGHT(BP$1,2))),AND($U785&gt;=DATEVALUE("10/1/20"&amp;RIGHT(BO$1,2)),$U785&lt;=DATEVALUE("9/30/20"&amp;RIGHT(BP$1,2))),AND($T785&lt;=DATEVALUE("10/1/20"&amp;RIGHT(BO$1,2)),$U785&gt;=DATEVALUE("9/30/20"&amp;RIGHT(BP$1,2)))),
IF(AND($T785&gt;=DATEVALUE("10/1/20"&amp;RIGHT(BO$1,2)),$U785&lt;=DATEVALUE("9/30/20"&amp;RIGHT(BP$1,2))),NETWORKDAYS($T785,$U785,Holidays!$J$3:$J$937),
IF(AND($T785&lt;DATEVALUE("10/1/20"&amp;RIGHT(BO$1,2)),$U785&lt;=DATEVALUE("9/30/20"&amp;RIGHT(BP$1,2))),NETWORKDAYS(DATEVALUE("10/1/20"&amp;RIGHT(BO$1,2)),$U785,Holidays!$J$3:$J$937),
IF($T785&lt;DATEVALUE("10/1/20"&amp;RIGHT(BO$1,2)),NETWORKDAYS(DATEVALUE("10/1/20"&amp;RIGHT(BO$1,2)),DATEVALUE("9/30/20"&amp;RIGHT(BP$1,2)),Holidays!$J$3:$J$937),
IF($T785&gt;=DATEVALUE("10/1/20"&amp;RIGHT(BO$1,2)),NETWORKDAYS($T785,DATEVALUE("9/30/20"&amp;RIGHT(BP$1,2)),Holidays!$J$3:$J$937),"")))),"")/(NETWORKDAYS($T785,$U785,Holidays!$J$3:$J$937)),0))</f>
        <v/>
      </c>
      <c r="BQ785" s="87" t="str">
        <f>IF($Q785="","",IFERROR(IF(OR(AND($T785&gt;=DATEVALUE("10/1/20"&amp;RIGHT(BP$1,2)),$T785&lt;=DATEVALUE("9/30/20"&amp;RIGHT(BQ$1,2))),AND($U785&gt;=DATEVALUE("10/1/20"&amp;RIGHT(BP$1,2)),$U785&lt;=DATEVALUE("9/30/20"&amp;RIGHT(BQ$1,2))),AND($T785&lt;=DATEVALUE("10/1/20"&amp;RIGHT(BP$1,2)),$U785&gt;=DATEVALUE("9/30/20"&amp;RIGHT(BQ$1,2)))),
IF(AND($T785&gt;=DATEVALUE("10/1/20"&amp;RIGHT(BP$1,2)),$U785&lt;=DATEVALUE("9/30/20"&amp;RIGHT(BQ$1,2))),NETWORKDAYS($T785,$U785,Holidays!$J$3:$J$937),
IF(AND($T785&lt;DATEVALUE("10/1/20"&amp;RIGHT(BP$1,2)),$U785&lt;=DATEVALUE("9/30/20"&amp;RIGHT(BQ$1,2))),NETWORKDAYS(DATEVALUE("10/1/20"&amp;RIGHT(BP$1,2)),$U785,Holidays!$J$3:$J$937),
IF($T785&lt;DATEVALUE("10/1/20"&amp;RIGHT(BP$1,2)),NETWORKDAYS(DATEVALUE("10/1/20"&amp;RIGHT(BP$1,2)),DATEVALUE("9/30/20"&amp;RIGHT(BQ$1,2)),Holidays!$J$3:$J$937),
IF($T785&gt;=DATEVALUE("10/1/20"&amp;RIGHT(BP$1,2)),NETWORKDAYS($T785,DATEVALUE("9/30/20"&amp;RIGHT(BQ$1,2)),Holidays!$J$3:$J$937),"")))),"")/(NETWORKDAYS($T785,$U785,Holidays!$J$3:$J$937)),0))</f>
        <v/>
      </c>
      <c r="BR785" s="87" t="str">
        <f>IF($Q785="","",IFERROR(IF(OR(AND($T785&gt;=DATEVALUE("10/1/20"&amp;RIGHT(BQ$1,2)),$T785&lt;=DATEVALUE("9/30/20"&amp;RIGHT(BR$1,2))),AND($U785&gt;=DATEVALUE("10/1/20"&amp;RIGHT(BQ$1,2)),$U785&lt;=DATEVALUE("9/30/20"&amp;RIGHT(BR$1,2))),AND($T785&lt;=DATEVALUE("10/1/20"&amp;RIGHT(BQ$1,2)),$U785&gt;=DATEVALUE("9/30/20"&amp;RIGHT(BR$1,2)))),
IF(AND($T785&gt;=DATEVALUE("10/1/20"&amp;RIGHT(BQ$1,2)),$U785&lt;=DATEVALUE("9/30/20"&amp;RIGHT(BR$1,2))),NETWORKDAYS($T785,$U785,Holidays!$J$3:$J$937),
IF(AND($T785&lt;DATEVALUE("10/1/20"&amp;RIGHT(BQ$1,2)),$U785&lt;=DATEVALUE("9/30/20"&amp;RIGHT(BR$1,2))),NETWORKDAYS(DATEVALUE("10/1/20"&amp;RIGHT(BQ$1,2)),$U785,Holidays!$J$3:$J$937),
IF($T785&lt;DATEVALUE("10/1/20"&amp;RIGHT(BQ$1,2)),NETWORKDAYS(DATEVALUE("10/1/20"&amp;RIGHT(BQ$1,2)),DATEVALUE("9/30/20"&amp;RIGHT(BR$1,2)),Holidays!$J$3:$J$937),
IF($T785&gt;=DATEVALUE("10/1/20"&amp;RIGHT(BQ$1,2)),NETWORKDAYS($T785,DATEVALUE("9/30/20"&amp;RIGHT(BR$1,2)),Holidays!$J$3:$J$937),"")))),"")/(NETWORKDAYS($T785,$U785,Holidays!$J$3:$J$937)),0))</f>
        <v/>
      </c>
      <c r="BS785" s="87" t="str">
        <f>IF($Q785="","",IFERROR(IF(OR(AND($T785&gt;=DATEVALUE("10/1/20"&amp;RIGHT(BR$1,2)),$T785&lt;=DATEVALUE("9/30/20"&amp;RIGHT(BS$1,2))),AND($U785&gt;=DATEVALUE("10/1/20"&amp;RIGHT(BR$1,2)),$U785&lt;=DATEVALUE("9/30/20"&amp;RIGHT(BS$1,2))),AND($T785&lt;=DATEVALUE("10/1/20"&amp;RIGHT(BR$1,2)),$U785&gt;=DATEVALUE("9/30/20"&amp;RIGHT(BS$1,2)))),
IF(AND($T785&gt;=DATEVALUE("10/1/20"&amp;RIGHT(BR$1,2)),$U785&lt;=DATEVALUE("9/30/20"&amp;RIGHT(BS$1,2))),NETWORKDAYS($T785,$U785,Holidays!$J$3:$J$937),
IF(AND($T785&lt;DATEVALUE("10/1/20"&amp;RIGHT(BR$1,2)),$U785&lt;=DATEVALUE("9/30/20"&amp;RIGHT(BS$1,2))),NETWORKDAYS(DATEVALUE("10/1/20"&amp;RIGHT(BR$1,2)),$U785,Holidays!$J$3:$J$937),
IF($T785&lt;DATEVALUE("10/1/20"&amp;RIGHT(BR$1,2)),NETWORKDAYS(DATEVALUE("10/1/20"&amp;RIGHT(BR$1,2)),DATEVALUE("9/30/20"&amp;RIGHT(BS$1,2)),Holidays!$J$3:$J$937),
IF($T785&gt;=DATEVALUE("10/1/20"&amp;RIGHT(BR$1,2)),NETWORKDAYS($T785,DATEVALUE("9/30/20"&amp;RIGHT(BS$1,2)),Holidays!$J$3:$J$937),"")))),"")/(NETWORKDAYS($T785,$U785,Holidays!$J$3:$J$937)),0))</f>
        <v/>
      </c>
      <c r="BT785" s="87" t="str">
        <f>IF($Q785="","",IFERROR(IF(OR(AND($T785&gt;=DATEVALUE("10/1/20"&amp;RIGHT(BS$1,2)),$T785&lt;=DATEVALUE("9/30/20"&amp;RIGHT(BT$1,2))),AND($U785&gt;=DATEVALUE("10/1/20"&amp;RIGHT(BS$1,2)),$U785&lt;=DATEVALUE("9/30/20"&amp;RIGHT(BT$1,2))),AND($T785&lt;=DATEVALUE("10/1/20"&amp;RIGHT(BS$1,2)),$U785&gt;=DATEVALUE("9/30/20"&amp;RIGHT(BT$1,2)))),
IF(AND($T785&gt;=DATEVALUE("10/1/20"&amp;RIGHT(BS$1,2)),$U785&lt;=DATEVALUE("9/30/20"&amp;RIGHT(BT$1,2))),NETWORKDAYS($T785,$U785,Holidays!$J$3:$J$937),
IF(AND($T785&lt;DATEVALUE("10/1/20"&amp;RIGHT(BS$1,2)),$U785&lt;=DATEVALUE("9/30/20"&amp;RIGHT(BT$1,2))),NETWORKDAYS(DATEVALUE("10/1/20"&amp;RIGHT(BS$1,2)),$U785,Holidays!$J$3:$J$937),
IF($T785&lt;DATEVALUE("10/1/20"&amp;RIGHT(BS$1,2)),NETWORKDAYS(DATEVALUE("10/1/20"&amp;RIGHT(BS$1,2)),DATEVALUE("9/30/20"&amp;RIGHT(BT$1,2)),Holidays!$J$3:$J$937),
IF($T785&gt;=DATEVALUE("10/1/20"&amp;RIGHT(BS$1,2)),NETWORKDAYS($T785,DATEVALUE("9/30/20"&amp;RIGHT(BT$1,2)),Holidays!$J$3:$J$937),"")))),"")/(NETWORKDAYS($T785,$U785,Holidays!$J$3:$J$937)),0))</f>
        <v/>
      </c>
      <c r="BU785" s="87" t="str">
        <f>IF($Q785="","",IFERROR(IF(OR(AND($T785&gt;=DATEVALUE("10/1/20"&amp;RIGHT(BT$1,2)),$T785&lt;=DATEVALUE("9/30/20"&amp;RIGHT(BU$1,2))),AND($U785&gt;=DATEVALUE("10/1/20"&amp;RIGHT(BT$1,2)),$U785&lt;=DATEVALUE("9/30/20"&amp;RIGHT(BU$1,2))),AND($T785&lt;=DATEVALUE("10/1/20"&amp;RIGHT(BT$1,2)),$U785&gt;=DATEVALUE("9/30/20"&amp;RIGHT(BU$1,2)))),
IF(AND($T785&gt;=DATEVALUE("10/1/20"&amp;RIGHT(BT$1,2)),$U785&lt;=DATEVALUE("9/30/20"&amp;RIGHT(BU$1,2))),NETWORKDAYS($T785,$U785,Holidays!$J$3:$J$937),
IF(AND($T785&lt;DATEVALUE("10/1/20"&amp;RIGHT(BT$1,2)),$U785&lt;=DATEVALUE("9/30/20"&amp;RIGHT(BU$1,2))),NETWORKDAYS(DATEVALUE("10/1/20"&amp;RIGHT(BT$1,2)),$U785,Holidays!$J$3:$J$937),
IF($T785&lt;DATEVALUE("10/1/20"&amp;RIGHT(BT$1,2)),NETWORKDAYS(DATEVALUE("10/1/20"&amp;RIGHT(BT$1,2)),DATEVALUE("9/30/20"&amp;RIGHT(BU$1,2)),Holidays!$J$3:$J$937),
IF($T785&gt;=DATEVALUE("10/1/20"&amp;RIGHT(BT$1,2)),NETWORKDAYS($T785,DATEVALUE("9/30/20"&amp;RIGHT(BU$1,2)),Holidays!$J$3:$J$937),"")))),"")/(NETWORKDAYS($T785,$U785,Holidays!$J$3:$J$937)),0))</f>
        <v/>
      </c>
      <c r="BV785" s="87" t="str">
        <f>IF($Q785="","",IFERROR(IF(OR(AND($T785&gt;=DATEVALUE("10/1/20"&amp;RIGHT(BU$1,2)),$T785&lt;=DATEVALUE("9/30/20"&amp;RIGHT(BV$1,2))),AND($U785&gt;=DATEVALUE("10/1/20"&amp;RIGHT(BU$1,2)),$U785&lt;=DATEVALUE("9/30/20"&amp;RIGHT(BV$1,2))),AND($T785&lt;=DATEVALUE("10/1/20"&amp;RIGHT(BU$1,2)),$U785&gt;=DATEVALUE("9/30/20"&amp;RIGHT(BV$1,2)))),
IF(AND($T785&gt;=DATEVALUE("10/1/20"&amp;RIGHT(BU$1,2)),$U785&lt;=DATEVALUE("9/30/20"&amp;RIGHT(BV$1,2))),NETWORKDAYS($T785,$U785,Holidays!$J$3:$J$937),
IF(AND($T785&lt;DATEVALUE("10/1/20"&amp;RIGHT(BU$1,2)),$U785&lt;=DATEVALUE("9/30/20"&amp;RIGHT(BV$1,2))),NETWORKDAYS(DATEVALUE("10/1/20"&amp;RIGHT(BU$1,2)),$U785,Holidays!$J$3:$J$937),
IF($T785&lt;DATEVALUE("10/1/20"&amp;RIGHT(BU$1,2)),NETWORKDAYS(DATEVALUE("10/1/20"&amp;RIGHT(BU$1,2)),DATEVALUE("9/30/20"&amp;RIGHT(BV$1,2)),Holidays!$J$3:$J$937),
IF($T785&gt;=DATEVALUE("10/1/20"&amp;RIGHT(BU$1,2)),NETWORKDAYS($T785,DATEVALUE("9/30/20"&amp;RIGHT(BV$1,2)),Holidays!$J$3:$J$937),"")))),"")/(NETWORKDAYS($T785,$U785,Holidays!$J$3:$J$937)),0))</f>
        <v/>
      </c>
      <c r="BW785" s="87" t="str">
        <f>IF($Q785="","",IFERROR(IF(OR(AND($T785&gt;=DATEVALUE("10/1/20"&amp;RIGHT(BV$1,2)),$T785&lt;=DATEVALUE("9/30/20"&amp;RIGHT(BW$1,2))),AND($U785&gt;=DATEVALUE("10/1/20"&amp;RIGHT(BV$1,2)),$U785&lt;=DATEVALUE("9/30/20"&amp;RIGHT(BW$1,2))),AND($T785&lt;=DATEVALUE("10/1/20"&amp;RIGHT(BV$1,2)),$U785&gt;=DATEVALUE("9/30/20"&amp;RIGHT(BW$1,2)))),
IF(AND($T785&gt;=DATEVALUE("10/1/20"&amp;RIGHT(BV$1,2)),$U785&lt;=DATEVALUE("9/30/20"&amp;RIGHT(BW$1,2))),NETWORKDAYS($T785,$U785,Holidays!$J$3:$J$937),
IF(AND($T785&lt;DATEVALUE("10/1/20"&amp;RIGHT(BV$1,2)),$U785&lt;=DATEVALUE("9/30/20"&amp;RIGHT(BW$1,2))),NETWORKDAYS(DATEVALUE("10/1/20"&amp;RIGHT(BV$1,2)),$U785,Holidays!$J$3:$J$937),
IF($T785&lt;DATEVALUE("10/1/20"&amp;RIGHT(BV$1,2)),NETWORKDAYS(DATEVALUE("10/1/20"&amp;RIGHT(BV$1,2)),DATEVALUE("9/30/20"&amp;RIGHT(BW$1,2)),Holidays!$J$3:$J$937),
IF($T785&gt;=DATEVALUE("10/1/20"&amp;RIGHT(BV$1,2)),NETWORKDAYS($T785,DATEVALUE("9/30/20"&amp;RIGHT(BW$1,2)),Holidays!$J$3:$J$937),"")))),"")/(NETWORKDAYS($T785,$U785,Holidays!$J$3:$J$937)),0))</f>
        <v/>
      </c>
      <c r="BX785" s="87" t="str">
        <f>IF($Q785="","",IFERROR(IF(OR(AND($T785&gt;=DATEVALUE("10/1/20"&amp;RIGHT(BW$1,2)),$T785&lt;=DATEVALUE("9/30/20"&amp;RIGHT(BX$1,2))),AND($U785&gt;=DATEVALUE("10/1/20"&amp;RIGHT(BW$1,2)),$U785&lt;=DATEVALUE("9/30/20"&amp;RIGHT(BX$1,2))),AND($T785&lt;=DATEVALUE("10/1/20"&amp;RIGHT(BW$1,2)),$U785&gt;=DATEVALUE("9/30/20"&amp;RIGHT(BX$1,2)))),
IF(AND($T785&gt;=DATEVALUE("10/1/20"&amp;RIGHT(BW$1,2)),$U785&lt;=DATEVALUE("9/30/20"&amp;RIGHT(BX$1,2))),NETWORKDAYS($T785,$U785,Holidays!$J$3:$J$937),
IF(AND($T785&lt;DATEVALUE("10/1/20"&amp;RIGHT(BW$1,2)),$U785&lt;=DATEVALUE("9/30/20"&amp;RIGHT(BX$1,2))),NETWORKDAYS(DATEVALUE("10/1/20"&amp;RIGHT(BW$1,2)),$U785,Holidays!$J$3:$J$937),
IF($T785&lt;DATEVALUE("10/1/20"&amp;RIGHT(BW$1,2)),NETWORKDAYS(DATEVALUE("10/1/20"&amp;RIGHT(BW$1,2)),DATEVALUE("9/30/20"&amp;RIGHT(BX$1,2)),Holidays!$J$3:$J$937),
IF($T785&gt;=DATEVALUE("10/1/20"&amp;RIGHT(BW$1,2)),NETWORKDAYS($T785,DATEVALUE("9/30/20"&amp;RIGHT(BX$1,2)),Holidays!$J$3:$J$937),"")))),"")/(NETWORKDAYS($T785,$U785,Holidays!$J$3:$J$937)),0))</f>
        <v/>
      </c>
      <c r="BY785" s="87" t="str">
        <f>IF($Q785="","",IFERROR(IF(OR(AND($T785&gt;=DATEVALUE("10/1/20"&amp;RIGHT(BX$1,2)),$T785&lt;=DATEVALUE("9/30/20"&amp;RIGHT(BY$1,2))),AND($U785&gt;=DATEVALUE("10/1/20"&amp;RIGHT(BX$1,2)),$U785&lt;=DATEVALUE("9/30/20"&amp;RIGHT(BY$1,2))),AND($T785&lt;=DATEVALUE("10/1/20"&amp;RIGHT(BX$1,2)),$U785&gt;=DATEVALUE("9/30/20"&amp;RIGHT(BY$1,2)))),
IF(AND($T785&gt;=DATEVALUE("10/1/20"&amp;RIGHT(BX$1,2)),$U785&lt;=DATEVALUE("9/30/20"&amp;RIGHT(BY$1,2))),NETWORKDAYS($T785,$U785,Holidays!$J$3:$J$937),
IF(AND($T785&lt;DATEVALUE("10/1/20"&amp;RIGHT(BX$1,2)),$U785&lt;=DATEVALUE("9/30/20"&amp;RIGHT(BY$1,2))),NETWORKDAYS(DATEVALUE("10/1/20"&amp;RIGHT(BX$1,2)),$U785,Holidays!$J$3:$J$937),
IF($T785&lt;DATEVALUE("10/1/20"&amp;RIGHT(BX$1,2)),NETWORKDAYS(DATEVALUE("10/1/20"&amp;RIGHT(BX$1,2)),DATEVALUE("9/30/20"&amp;RIGHT(BY$1,2)),Holidays!$J$3:$J$937),
IF($T785&gt;=DATEVALUE("10/1/20"&amp;RIGHT(BX$1,2)),NETWORKDAYS($T785,DATEVALUE("9/30/20"&amp;RIGHT(BY$1,2)),Holidays!$J$3:$J$937),"")))),"")/(NETWORKDAYS($T785,$U785,Holidays!$J$3:$J$937)),0))</f>
        <v/>
      </c>
      <c r="BZ785" s="87" t="str">
        <f>IF($Q785="","",IFERROR(IF(OR(AND($T785&gt;=DATEVALUE("10/1/20"&amp;RIGHT(BY$1,2)),$T785&lt;=DATEVALUE("9/30/20"&amp;RIGHT(BZ$1,2))),AND($U785&gt;=DATEVALUE("10/1/20"&amp;RIGHT(BY$1,2)),$U785&lt;=DATEVALUE("9/30/20"&amp;RIGHT(BZ$1,2))),AND($T785&lt;=DATEVALUE("10/1/20"&amp;RIGHT(BY$1,2)),$U785&gt;=DATEVALUE("9/30/20"&amp;RIGHT(BZ$1,2)))),
IF(AND($T785&gt;=DATEVALUE("10/1/20"&amp;RIGHT(BY$1,2)),$U785&lt;=DATEVALUE("9/30/20"&amp;RIGHT(BZ$1,2))),NETWORKDAYS($T785,$U785,Holidays!$J$3:$J$937),
IF(AND($T785&lt;DATEVALUE("10/1/20"&amp;RIGHT(BY$1,2)),$U785&lt;=DATEVALUE("9/30/20"&amp;RIGHT(BZ$1,2))),NETWORKDAYS(DATEVALUE("10/1/20"&amp;RIGHT(BY$1,2)),$U785,Holidays!$J$3:$J$937),
IF($T785&lt;DATEVALUE("10/1/20"&amp;RIGHT(BY$1,2)),NETWORKDAYS(DATEVALUE("10/1/20"&amp;RIGHT(BY$1,2)),DATEVALUE("9/30/20"&amp;RIGHT(BZ$1,2)),Holidays!$J$3:$J$937),
IF($T785&gt;=DATEVALUE("10/1/20"&amp;RIGHT(BY$1,2)),NETWORKDAYS($T785,DATEVALUE("9/30/20"&amp;RIGHT(BZ$1,2)),Holidays!$J$3:$J$937),"")))),"")/(NETWORKDAYS($T785,$U785,Holidays!$J$3:$J$937)),0))</f>
        <v/>
      </c>
      <c r="CA785" s="87" t="str">
        <f>IF($Q785="","",IFERROR(IF(OR(AND($T785&gt;=DATEVALUE("10/1/20"&amp;RIGHT(BZ$1,2)),$T785&lt;=DATEVALUE("9/30/20"&amp;RIGHT(CA$1,2))),AND($U785&gt;=DATEVALUE("10/1/20"&amp;RIGHT(BZ$1,2)),$U785&lt;=DATEVALUE("9/30/20"&amp;RIGHT(CA$1,2))),AND($T785&lt;=DATEVALUE("10/1/20"&amp;RIGHT(BZ$1,2)),$U785&gt;=DATEVALUE("9/30/20"&amp;RIGHT(CA$1,2)))),
IF(AND($T785&gt;=DATEVALUE("10/1/20"&amp;RIGHT(BZ$1,2)),$U785&lt;=DATEVALUE("9/30/20"&amp;RIGHT(CA$1,2))),NETWORKDAYS($T785,$U785,Holidays!$J$3:$J$937),
IF(AND($T785&lt;DATEVALUE("10/1/20"&amp;RIGHT(BZ$1,2)),$U785&lt;=DATEVALUE("9/30/20"&amp;RIGHT(CA$1,2))),NETWORKDAYS(DATEVALUE("10/1/20"&amp;RIGHT(BZ$1,2)),$U785,Holidays!$J$3:$J$937),
IF($T785&lt;DATEVALUE("10/1/20"&amp;RIGHT(BZ$1,2)),NETWORKDAYS(DATEVALUE("10/1/20"&amp;RIGHT(BZ$1,2)),DATEVALUE("9/30/20"&amp;RIGHT(CA$1,2)),Holidays!$J$3:$J$937),
IF($T785&gt;=DATEVALUE("10/1/20"&amp;RIGHT(BZ$1,2)),NETWORKDAYS($T785,DATEVALUE("9/30/20"&amp;RIGHT(CA$1,2)),Holidays!$J$3:$J$937),"")))),"")/(NETWORKDAYS($T785,$U785,Holidays!$J$3:$J$937)),0))</f>
        <v/>
      </c>
      <c r="CB785" s="87" t="str">
        <f>IF($Q785="","",IFERROR(IF(OR(AND($T785&gt;=DATEVALUE("10/1/20"&amp;RIGHT(CA$1,2)),$T785&lt;=DATEVALUE("9/30/20"&amp;RIGHT(CB$1,2))),AND($U785&gt;=DATEVALUE("10/1/20"&amp;RIGHT(CA$1,2)),$U785&lt;=DATEVALUE("9/30/20"&amp;RIGHT(CB$1,2))),AND($T785&lt;=DATEVALUE("10/1/20"&amp;RIGHT(CA$1,2)),$U785&gt;=DATEVALUE("9/30/20"&amp;RIGHT(CB$1,2)))),
IF(AND($T785&gt;=DATEVALUE("10/1/20"&amp;RIGHT(CA$1,2)),$U785&lt;=DATEVALUE("9/30/20"&amp;RIGHT(CB$1,2))),NETWORKDAYS($T785,$U785,Holidays!$J$3:$J$937),
IF(AND($T785&lt;DATEVALUE("10/1/20"&amp;RIGHT(CA$1,2)),$U785&lt;=DATEVALUE("9/30/20"&amp;RIGHT(CB$1,2))),NETWORKDAYS(DATEVALUE("10/1/20"&amp;RIGHT(CA$1,2)),$U785,Holidays!$J$3:$J$937),
IF($T785&lt;DATEVALUE("10/1/20"&amp;RIGHT(CA$1,2)),NETWORKDAYS(DATEVALUE("10/1/20"&amp;RIGHT(CA$1,2)),DATEVALUE("9/30/20"&amp;RIGHT(CB$1,2)),Holidays!$J$3:$J$937),
IF($T785&gt;=DATEVALUE("10/1/20"&amp;RIGHT(CA$1,2)),NETWORKDAYS($T785,DATEVALUE("9/30/20"&amp;RIGHT(CB$1,2)),Holidays!$J$3:$J$937),"")))),"")/(NETWORKDAYS($T785,$U785,Holidays!$J$3:$J$937)),0))</f>
        <v/>
      </c>
    </row>
    <row r="786" spans="1:80">
      <c r="A786" s="97"/>
      <c r="B786" s="98" t="str">
        <f ca="1">IF(NOT($A786=""),OFFSET('WBS Reference &amp; User Procedure'!$A$1,MATCH($A786,'WBS Reference &amp; User Procedure'!$A:$A,0)-1,1),"")</f>
        <v/>
      </c>
      <c r="D786" s="97"/>
      <c r="T786" s="104" t="str">
        <f>IF(NOT(Q786=""),IF(NOT($S786=""),$S786,#REF!),"")</f>
        <v/>
      </c>
      <c r="U786" s="104" t="str">
        <f>IF(NOT(Q786=""),WORKDAY(T786,Q786,Holidays!$J$3:$J$937),"")</f>
        <v/>
      </c>
      <c r="V786" s="104"/>
      <c r="W786" s="104"/>
      <c r="X786" s="101" t="str">
        <f t="shared" si="167"/>
        <v/>
      </c>
      <c r="AL786" s="87" t="str">
        <f t="shared" ca="1" si="164"/>
        <v/>
      </c>
      <c r="AN786" s="87" t="str">
        <f t="shared" ref="AN786:AW795" ca="1" si="176">IF($Q786="","",IFERROR(OFFSET(INDIRECT("'"&amp;KEY_RESOURCE_STRUCTURE_TAB&amp;"'!"&amp;KEY_RATE_SET_INDEX&amp;""),$AL786-1,COLUMN()-34),0))</f>
        <v/>
      </c>
      <c r="AO786" s="87" t="str">
        <f t="shared" ca="1" si="176"/>
        <v/>
      </c>
      <c r="AP786" s="87" t="str">
        <f t="shared" ca="1" si="176"/>
        <v/>
      </c>
      <c r="AQ786" s="87" t="str">
        <f t="shared" ca="1" si="176"/>
        <v/>
      </c>
      <c r="AR786" s="87" t="str">
        <f t="shared" ca="1" si="176"/>
        <v/>
      </c>
      <c r="AS786" s="87" t="str">
        <f t="shared" ca="1" si="176"/>
        <v/>
      </c>
      <c r="AT786" s="87" t="str">
        <f t="shared" ca="1" si="176"/>
        <v/>
      </c>
      <c r="AU786" s="87" t="str">
        <f t="shared" ca="1" si="176"/>
        <v/>
      </c>
      <c r="AV786" s="87" t="str">
        <f t="shared" ca="1" si="176"/>
        <v/>
      </c>
      <c r="AW786" s="87" t="str">
        <f t="shared" ca="1" si="176"/>
        <v/>
      </c>
      <c r="AX786" s="87" t="str">
        <f t="shared" ref="AX786:BG795" ca="1" si="177">IF($Q786="","",IFERROR(OFFSET(INDIRECT("'"&amp;KEY_RESOURCE_STRUCTURE_TAB&amp;"'!"&amp;KEY_RATE_SET_INDEX&amp;""),$AL786-1,COLUMN()-34),0))</f>
        <v/>
      </c>
      <c r="AY786" s="87" t="str">
        <f t="shared" ca="1" si="177"/>
        <v/>
      </c>
      <c r="AZ786" s="87" t="str">
        <f t="shared" ca="1" si="177"/>
        <v/>
      </c>
      <c r="BA786" s="87" t="str">
        <f t="shared" ca="1" si="177"/>
        <v/>
      </c>
      <c r="BB786" s="87" t="str">
        <f t="shared" ca="1" si="177"/>
        <v/>
      </c>
      <c r="BC786" s="87" t="str">
        <f t="shared" ca="1" si="177"/>
        <v/>
      </c>
      <c r="BD786" s="87" t="str">
        <f t="shared" ca="1" si="177"/>
        <v/>
      </c>
      <c r="BE786" s="87" t="str">
        <f t="shared" ca="1" si="177"/>
        <v/>
      </c>
      <c r="BF786" s="87" t="str">
        <f t="shared" ca="1" si="177"/>
        <v/>
      </c>
      <c r="BG786" s="87" t="str">
        <f t="shared" ca="1" si="177"/>
        <v/>
      </c>
      <c r="BI786" s="87" t="str">
        <f>IF($Q786="","",IFERROR(IF(OR(AND($T786&gt;=DATEVALUE("10/1/20"&amp;RIGHT(BH$1,2)),$T786&lt;=DATEVALUE("9/30/20"&amp;RIGHT(BI$1,2))),AND($U786&gt;=DATEVALUE("10/1/20"&amp;RIGHT(BH$1,2)),$U786&lt;=DATEVALUE("9/30/20"&amp;RIGHT(BI$1,2))),AND($T786&lt;=DATEVALUE("10/1/20"&amp;RIGHT(BH$1,2)),$U786&gt;=DATEVALUE("9/30/20"&amp;RIGHT(BI$1,2)))),
IF(AND($T786&gt;=DATEVALUE("10/1/20"&amp;RIGHT(BH$1,2)),$U786&lt;=DATEVALUE("9/30/20"&amp;RIGHT(BI$1,2))),NETWORKDAYS($T786,$U786,Holidays!$J$3:$J$937),
IF(AND($T786&lt;DATEVALUE("10/1/20"&amp;RIGHT(BH$1,2)),$U786&lt;=DATEVALUE("9/30/20"&amp;RIGHT(BI$1,2))),NETWORKDAYS(DATEVALUE("10/1/20"&amp;RIGHT(BH$1,2)),$U786,Holidays!$J$3:$J$937),
IF($T786&lt;DATEVALUE("10/1/20"&amp;RIGHT(BH$1,2)),NETWORKDAYS(DATEVALUE("10/1/20"&amp;RIGHT(BH$1,2)),DATEVALUE("9/30/20"&amp;RIGHT(BI$1,2)),Holidays!$J$3:$J$937),
IF($T786&gt;=DATEVALUE("10/1/20"&amp;RIGHT(BH$1,2)),NETWORKDAYS($T786,DATEVALUE("9/30/20"&amp;RIGHT(BI$1,2)),Holidays!$J$3:$J$937),"")))),"")/(NETWORKDAYS($T786,$U786,Holidays!$J$3:$J$937)),0))</f>
        <v/>
      </c>
      <c r="BJ786" s="87" t="str">
        <f>IF($Q786="","",IFERROR(IF(OR(AND($T786&gt;=DATEVALUE("10/1/20"&amp;RIGHT(BI$1,2)),$T786&lt;=DATEVALUE("9/30/20"&amp;RIGHT(BJ$1,2))),AND($U786&gt;=DATEVALUE("10/1/20"&amp;RIGHT(BI$1,2)),$U786&lt;=DATEVALUE("9/30/20"&amp;RIGHT(BJ$1,2))),AND($T786&lt;=DATEVALUE("10/1/20"&amp;RIGHT(BI$1,2)),$U786&gt;=DATEVALUE("9/30/20"&amp;RIGHT(BJ$1,2)))),
IF(AND($T786&gt;=DATEVALUE("10/1/20"&amp;RIGHT(BI$1,2)),$U786&lt;=DATEVALUE("9/30/20"&amp;RIGHT(BJ$1,2))),NETWORKDAYS($T786,$U786,Holidays!$J$3:$J$937),
IF(AND($T786&lt;DATEVALUE("10/1/20"&amp;RIGHT(BI$1,2)),$U786&lt;=DATEVALUE("9/30/20"&amp;RIGHT(BJ$1,2))),NETWORKDAYS(DATEVALUE("10/1/20"&amp;RIGHT(BI$1,2)),$U786,Holidays!$J$3:$J$937),
IF($T786&lt;DATEVALUE("10/1/20"&amp;RIGHT(BI$1,2)),NETWORKDAYS(DATEVALUE("10/1/20"&amp;RIGHT(BI$1,2)),DATEVALUE("9/30/20"&amp;RIGHT(BJ$1,2)),Holidays!$J$3:$J$937),
IF($T786&gt;=DATEVALUE("10/1/20"&amp;RIGHT(BI$1,2)),NETWORKDAYS($T786,DATEVALUE("9/30/20"&amp;RIGHT(BJ$1,2)),Holidays!$J$3:$J$937),"")))),"")/(NETWORKDAYS($T786,$U786,Holidays!$J$3:$J$937)),0))</f>
        <v/>
      </c>
      <c r="BK786" s="87" t="str">
        <f>IF($Q786="","",IFERROR(IF(OR(AND($T786&gt;=DATEVALUE("10/1/20"&amp;RIGHT(BJ$1,2)),$T786&lt;=DATEVALUE("9/30/20"&amp;RIGHT(BK$1,2))),AND($U786&gt;=DATEVALUE("10/1/20"&amp;RIGHT(BJ$1,2)),$U786&lt;=DATEVALUE("9/30/20"&amp;RIGHT(BK$1,2))),AND($T786&lt;=DATEVALUE("10/1/20"&amp;RIGHT(BJ$1,2)),$U786&gt;=DATEVALUE("9/30/20"&amp;RIGHT(BK$1,2)))),
IF(AND($T786&gt;=DATEVALUE("10/1/20"&amp;RIGHT(BJ$1,2)),$U786&lt;=DATEVALUE("9/30/20"&amp;RIGHT(BK$1,2))),NETWORKDAYS($T786,$U786,Holidays!$J$3:$J$937),
IF(AND($T786&lt;DATEVALUE("10/1/20"&amp;RIGHT(BJ$1,2)),$U786&lt;=DATEVALUE("9/30/20"&amp;RIGHT(BK$1,2))),NETWORKDAYS(DATEVALUE("10/1/20"&amp;RIGHT(BJ$1,2)),$U786,Holidays!$J$3:$J$937),
IF($T786&lt;DATEVALUE("10/1/20"&amp;RIGHT(BJ$1,2)),NETWORKDAYS(DATEVALUE("10/1/20"&amp;RIGHT(BJ$1,2)),DATEVALUE("9/30/20"&amp;RIGHT(BK$1,2)),Holidays!$J$3:$J$937),
IF($T786&gt;=DATEVALUE("10/1/20"&amp;RIGHT(BJ$1,2)),NETWORKDAYS($T786,DATEVALUE("9/30/20"&amp;RIGHT(BK$1,2)),Holidays!$J$3:$J$937),"")))),"")/(NETWORKDAYS($T786,$U786,Holidays!$J$3:$J$937)),0))</f>
        <v/>
      </c>
      <c r="BL786" s="87" t="str">
        <f>IF($Q786="","",IFERROR(IF(OR(AND($T786&gt;=DATEVALUE("10/1/20"&amp;RIGHT(BK$1,2)),$T786&lt;=DATEVALUE("9/30/20"&amp;RIGHT(BL$1,2))),AND($U786&gt;=DATEVALUE("10/1/20"&amp;RIGHT(BK$1,2)),$U786&lt;=DATEVALUE("9/30/20"&amp;RIGHT(BL$1,2))),AND($T786&lt;=DATEVALUE("10/1/20"&amp;RIGHT(BK$1,2)),$U786&gt;=DATEVALUE("9/30/20"&amp;RIGHT(BL$1,2)))),
IF(AND($T786&gt;=DATEVALUE("10/1/20"&amp;RIGHT(BK$1,2)),$U786&lt;=DATEVALUE("9/30/20"&amp;RIGHT(BL$1,2))),NETWORKDAYS($T786,$U786,Holidays!$J$3:$J$937),
IF(AND($T786&lt;DATEVALUE("10/1/20"&amp;RIGHT(BK$1,2)),$U786&lt;=DATEVALUE("9/30/20"&amp;RIGHT(BL$1,2))),NETWORKDAYS(DATEVALUE("10/1/20"&amp;RIGHT(BK$1,2)),$U786,Holidays!$J$3:$J$937),
IF($T786&lt;DATEVALUE("10/1/20"&amp;RIGHT(BK$1,2)),NETWORKDAYS(DATEVALUE("10/1/20"&amp;RIGHT(BK$1,2)),DATEVALUE("9/30/20"&amp;RIGHT(BL$1,2)),Holidays!$J$3:$J$937),
IF($T786&gt;=DATEVALUE("10/1/20"&amp;RIGHT(BK$1,2)),NETWORKDAYS($T786,DATEVALUE("9/30/20"&amp;RIGHT(BL$1,2)),Holidays!$J$3:$J$937),"")))),"")/(NETWORKDAYS($T786,$U786,Holidays!$J$3:$J$937)),0))</f>
        <v/>
      </c>
      <c r="BM786" s="87" t="str">
        <f>IF($Q786="","",IFERROR(IF(OR(AND($T786&gt;=DATEVALUE("10/1/20"&amp;RIGHT(BL$1,2)),$T786&lt;=DATEVALUE("9/30/20"&amp;RIGHT(BM$1,2))),AND($U786&gt;=DATEVALUE("10/1/20"&amp;RIGHT(BL$1,2)),$U786&lt;=DATEVALUE("9/30/20"&amp;RIGHT(BM$1,2))),AND($T786&lt;=DATEVALUE("10/1/20"&amp;RIGHT(BL$1,2)),$U786&gt;=DATEVALUE("9/30/20"&amp;RIGHT(BM$1,2)))),
IF(AND($T786&gt;=DATEVALUE("10/1/20"&amp;RIGHT(BL$1,2)),$U786&lt;=DATEVALUE("9/30/20"&amp;RIGHT(BM$1,2))),NETWORKDAYS($T786,$U786,Holidays!$J$3:$J$937),
IF(AND($T786&lt;DATEVALUE("10/1/20"&amp;RIGHT(BL$1,2)),$U786&lt;=DATEVALUE("9/30/20"&amp;RIGHT(BM$1,2))),NETWORKDAYS(DATEVALUE("10/1/20"&amp;RIGHT(BL$1,2)),$U786,Holidays!$J$3:$J$937),
IF($T786&lt;DATEVALUE("10/1/20"&amp;RIGHT(BL$1,2)),NETWORKDAYS(DATEVALUE("10/1/20"&amp;RIGHT(BL$1,2)),DATEVALUE("9/30/20"&amp;RIGHT(BM$1,2)),Holidays!$J$3:$J$937),
IF($T786&gt;=DATEVALUE("10/1/20"&amp;RIGHT(BL$1,2)),NETWORKDAYS($T786,DATEVALUE("9/30/20"&amp;RIGHT(BM$1,2)),Holidays!$J$3:$J$937),"")))),"")/(NETWORKDAYS($T786,$U786,Holidays!$J$3:$J$937)),0))</f>
        <v/>
      </c>
      <c r="BN786" s="87" t="str">
        <f>IF($Q786="","",IFERROR(IF(OR(AND($T786&gt;=DATEVALUE("10/1/20"&amp;RIGHT(BM$1,2)),$T786&lt;=DATEVALUE("9/30/20"&amp;RIGHT(BN$1,2))),AND($U786&gt;=DATEVALUE("10/1/20"&amp;RIGHT(BM$1,2)),$U786&lt;=DATEVALUE("9/30/20"&amp;RIGHT(BN$1,2))),AND($T786&lt;=DATEVALUE("10/1/20"&amp;RIGHT(BM$1,2)),$U786&gt;=DATEVALUE("9/30/20"&amp;RIGHT(BN$1,2)))),
IF(AND($T786&gt;=DATEVALUE("10/1/20"&amp;RIGHT(BM$1,2)),$U786&lt;=DATEVALUE("9/30/20"&amp;RIGHT(BN$1,2))),NETWORKDAYS($T786,$U786,Holidays!$J$3:$J$937),
IF(AND($T786&lt;DATEVALUE("10/1/20"&amp;RIGHT(BM$1,2)),$U786&lt;=DATEVALUE("9/30/20"&amp;RIGHT(BN$1,2))),NETWORKDAYS(DATEVALUE("10/1/20"&amp;RIGHT(BM$1,2)),$U786,Holidays!$J$3:$J$937),
IF($T786&lt;DATEVALUE("10/1/20"&amp;RIGHT(BM$1,2)),NETWORKDAYS(DATEVALUE("10/1/20"&amp;RIGHT(BM$1,2)),DATEVALUE("9/30/20"&amp;RIGHT(BN$1,2)),Holidays!$J$3:$J$937),
IF($T786&gt;=DATEVALUE("10/1/20"&amp;RIGHT(BM$1,2)),NETWORKDAYS($T786,DATEVALUE("9/30/20"&amp;RIGHT(BN$1,2)),Holidays!$J$3:$J$937),"")))),"")/(NETWORKDAYS($T786,$U786,Holidays!$J$3:$J$937)),0))</f>
        <v/>
      </c>
      <c r="BO786" s="87" t="str">
        <f>IF($Q786="","",IFERROR(IF(OR(AND($T786&gt;=DATEVALUE("10/1/20"&amp;RIGHT(BN$1,2)),$T786&lt;=DATEVALUE("9/30/20"&amp;RIGHT(BO$1,2))),AND($U786&gt;=DATEVALUE("10/1/20"&amp;RIGHT(BN$1,2)),$U786&lt;=DATEVALUE("9/30/20"&amp;RIGHT(BO$1,2))),AND($T786&lt;=DATEVALUE("10/1/20"&amp;RIGHT(BN$1,2)),$U786&gt;=DATEVALUE("9/30/20"&amp;RIGHT(BO$1,2)))),
IF(AND($T786&gt;=DATEVALUE("10/1/20"&amp;RIGHT(BN$1,2)),$U786&lt;=DATEVALUE("9/30/20"&amp;RIGHT(BO$1,2))),NETWORKDAYS($T786,$U786,Holidays!$J$3:$J$937),
IF(AND($T786&lt;DATEVALUE("10/1/20"&amp;RIGHT(BN$1,2)),$U786&lt;=DATEVALUE("9/30/20"&amp;RIGHT(BO$1,2))),NETWORKDAYS(DATEVALUE("10/1/20"&amp;RIGHT(BN$1,2)),$U786,Holidays!$J$3:$J$937),
IF($T786&lt;DATEVALUE("10/1/20"&amp;RIGHT(BN$1,2)),NETWORKDAYS(DATEVALUE("10/1/20"&amp;RIGHT(BN$1,2)),DATEVALUE("9/30/20"&amp;RIGHT(BO$1,2)),Holidays!$J$3:$J$937),
IF($T786&gt;=DATEVALUE("10/1/20"&amp;RIGHT(BN$1,2)),NETWORKDAYS($T786,DATEVALUE("9/30/20"&amp;RIGHT(BO$1,2)),Holidays!$J$3:$J$937),"")))),"")/(NETWORKDAYS($T786,$U786,Holidays!$J$3:$J$937)),0))</f>
        <v/>
      </c>
      <c r="BP786" s="87" t="str">
        <f>IF($Q786="","",IFERROR(IF(OR(AND($T786&gt;=DATEVALUE("10/1/20"&amp;RIGHT(BO$1,2)),$T786&lt;=DATEVALUE("9/30/20"&amp;RIGHT(BP$1,2))),AND($U786&gt;=DATEVALUE("10/1/20"&amp;RIGHT(BO$1,2)),$U786&lt;=DATEVALUE("9/30/20"&amp;RIGHT(BP$1,2))),AND($T786&lt;=DATEVALUE("10/1/20"&amp;RIGHT(BO$1,2)),$U786&gt;=DATEVALUE("9/30/20"&amp;RIGHT(BP$1,2)))),
IF(AND($T786&gt;=DATEVALUE("10/1/20"&amp;RIGHT(BO$1,2)),$U786&lt;=DATEVALUE("9/30/20"&amp;RIGHT(BP$1,2))),NETWORKDAYS($T786,$U786,Holidays!$J$3:$J$937),
IF(AND($T786&lt;DATEVALUE("10/1/20"&amp;RIGHT(BO$1,2)),$U786&lt;=DATEVALUE("9/30/20"&amp;RIGHT(BP$1,2))),NETWORKDAYS(DATEVALUE("10/1/20"&amp;RIGHT(BO$1,2)),$U786,Holidays!$J$3:$J$937),
IF($T786&lt;DATEVALUE("10/1/20"&amp;RIGHT(BO$1,2)),NETWORKDAYS(DATEVALUE("10/1/20"&amp;RIGHT(BO$1,2)),DATEVALUE("9/30/20"&amp;RIGHT(BP$1,2)),Holidays!$J$3:$J$937),
IF($T786&gt;=DATEVALUE("10/1/20"&amp;RIGHT(BO$1,2)),NETWORKDAYS($T786,DATEVALUE("9/30/20"&amp;RIGHT(BP$1,2)),Holidays!$J$3:$J$937),"")))),"")/(NETWORKDAYS($T786,$U786,Holidays!$J$3:$J$937)),0))</f>
        <v/>
      </c>
      <c r="BQ786" s="87" t="str">
        <f>IF($Q786="","",IFERROR(IF(OR(AND($T786&gt;=DATEVALUE("10/1/20"&amp;RIGHT(BP$1,2)),$T786&lt;=DATEVALUE("9/30/20"&amp;RIGHT(BQ$1,2))),AND($U786&gt;=DATEVALUE("10/1/20"&amp;RIGHT(BP$1,2)),$U786&lt;=DATEVALUE("9/30/20"&amp;RIGHT(BQ$1,2))),AND($T786&lt;=DATEVALUE("10/1/20"&amp;RIGHT(BP$1,2)),$U786&gt;=DATEVALUE("9/30/20"&amp;RIGHT(BQ$1,2)))),
IF(AND($T786&gt;=DATEVALUE("10/1/20"&amp;RIGHT(BP$1,2)),$U786&lt;=DATEVALUE("9/30/20"&amp;RIGHT(BQ$1,2))),NETWORKDAYS($T786,$U786,Holidays!$J$3:$J$937),
IF(AND($T786&lt;DATEVALUE("10/1/20"&amp;RIGHT(BP$1,2)),$U786&lt;=DATEVALUE("9/30/20"&amp;RIGHT(BQ$1,2))),NETWORKDAYS(DATEVALUE("10/1/20"&amp;RIGHT(BP$1,2)),$U786,Holidays!$J$3:$J$937),
IF($T786&lt;DATEVALUE("10/1/20"&amp;RIGHT(BP$1,2)),NETWORKDAYS(DATEVALUE("10/1/20"&amp;RIGHT(BP$1,2)),DATEVALUE("9/30/20"&amp;RIGHT(BQ$1,2)),Holidays!$J$3:$J$937),
IF($T786&gt;=DATEVALUE("10/1/20"&amp;RIGHT(BP$1,2)),NETWORKDAYS($T786,DATEVALUE("9/30/20"&amp;RIGHT(BQ$1,2)),Holidays!$J$3:$J$937),"")))),"")/(NETWORKDAYS($T786,$U786,Holidays!$J$3:$J$937)),0))</f>
        <v/>
      </c>
      <c r="BR786" s="87" t="str">
        <f>IF($Q786="","",IFERROR(IF(OR(AND($T786&gt;=DATEVALUE("10/1/20"&amp;RIGHT(BQ$1,2)),$T786&lt;=DATEVALUE("9/30/20"&amp;RIGHT(BR$1,2))),AND($U786&gt;=DATEVALUE("10/1/20"&amp;RIGHT(BQ$1,2)),$U786&lt;=DATEVALUE("9/30/20"&amp;RIGHT(BR$1,2))),AND($T786&lt;=DATEVALUE("10/1/20"&amp;RIGHT(BQ$1,2)),$U786&gt;=DATEVALUE("9/30/20"&amp;RIGHT(BR$1,2)))),
IF(AND($T786&gt;=DATEVALUE("10/1/20"&amp;RIGHT(BQ$1,2)),$U786&lt;=DATEVALUE("9/30/20"&amp;RIGHT(BR$1,2))),NETWORKDAYS($T786,$U786,Holidays!$J$3:$J$937),
IF(AND($T786&lt;DATEVALUE("10/1/20"&amp;RIGHT(BQ$1,2)),$U786&lt;=DATEVALUE("9/30/20"&amp;RIGHT(BR$1,2))),NETWORKDAYS(DATEVALUE("10/1/20"&amp;RIGHT(BQ$1,2)),$U786,Holidays!$J$3:$J$937),
IF($T786&lt;DATEVALUE("10/1/20"&amp;RIGHT(BQ$1,2)),NETWORKDAYS(DATEVALUE("10/1/20"&amp;RIGHT(BQ$1,2)),DATEVALUE("9/30/20"&amp;RIGHT(BR$1,2)),Holidays!$J$3:$J$937),
IF($T786&gt;=DATEVALUE("10/1/20"&amp;RIGHT(BQ$1,2)),NETWORKDAYS($T786,DATEVALUE("9/30/20"&amp;RIGHT(BR$1,2)),Holidays!$J$3:$J$937),"")))),"")/(NETWORKDAYS($T786,$U786,Holidays!$J$3:$J$937)),0))</f>
        <v/>
      </c>
      <c r="BS786" s="87" t="str">
        <f>IF($Q786="","",IFERROR(IF(OR(AND($T786&gt;=DATEVALUE("10/1/20"&amp;RIGHT(BR$1,2)),$T786&lt;=DATEVALUE("9/30/20"&amp;RIGHT(BS$1,2))),AND($U786&gt;=DATEVALUE("10/1/20"&amp;RIGHT(BR$1,2)),$U786&lt;=DATEVALUE("9/30/20"&amp;RIGHT(BS$1,2))),AND($T786&lt;=DATEVALUE("10/1/20"&amp;RIGHT(BR$1,2)),$U786&gt;=DATEVALUE("9/30/20"&amp;RIGHT(BS$1,2)))),
IF(AND($T786&gt;=DATEVALUE("10/1/20"&amp;RIGHT(BR$1,2)),$U786&lt;=DATEVALUE("9/30/20"&amp;RIGHT(BS$1,2))),NETWORKDAYS($T786,$U786,Holidays!$J$3:$J$937),
IF(AND($T786&lt;DATEVALUE("10/1/20"&amp;RIGHT(BR$1,2)),$U786&lt;=DATEVALUE("9/30/20"&amp;RIGHT(BS$1,2))),NETWORKDAYS(DATEVALUE("10/1/20"&amp;RIGHT(BR$1,2)),$U786,Holidays!$J$3:$J$937),
IF($T786&lt;DATEVALUE("10/1/20"&amp;RIGHT(BR$1,2)),NETWORKDAYS(DATEVALUE("10/1/20"&amp;RIGHT(BR$1,2)),DATEVALUE("9/30/20"&amp;RIGHT(BS$1,2)),Holidays!$J$3:$J$937),
IF($T786&gt;=DATEVALUE("10/1/20"&amp;RIGHT(BR$1,2)),NETWORKDAYS($T786,DATEVALUE("9/30/20"&amp;RIGHT(BS$1,2)),Holidays!$J$3:$J$937),"")))),"")/(NETWORKDAYS($T786,$U786,Holidays!$J$3:$J$937)),0))</f>
        <v/>
      </c>
      <c r="BT786" s="87" t="str">
        <f>IF($Q786="","",IFERROR(IF(OR(AND($T786&gt;=DATEVALUE("10/1/20"&amp;RIGHT(BS$1,2)),$T786&lt;=DATEVALUE("9/30/20"&amp;RIGHT(BT$1,2))),AND($U786&gt;=DATEVALUE("10/1/20"&amp;RIGHT(BS$1,2)),$U786&lt;=DATEVALUE("9/30/20"&amp;RIGHT(BT$1,2))),AND($T786&lt;=DATEVALUE("10/1/20"&amp;RIGHT(BS$1,2)),$U786&gt;=DATEVALUE("9/30/20"&amp;RIGHT(BT$1,2)))),
IF(AND($T786&gt;=DATEVALUE("10/1/20"&amp;RIGHT(BS$1,2)),$U786&lt;=DATEVALUE("9/30/20"&amp;RIGHT(BT$1,2))),NETWORKDAYS($T786,$U786,Holidays!$J$3:$J$937),
IF(AND($T786&lt;DATEVALUE("10/1/20"&amp;RIGHT(BS$1,2)),$U786&lt;=DATEVALUE("9/30/20"&amp;RIGHT(BT$1,2))),NETWORKDAYS(DATEVALUE("10/1/20"&amp;RIGHT(BS$1,2)),$U786,Holidays!$J$3:$J$937),
IF($T786&lt;DATEVALUE("10/1/20"&amp;RIGHT(BS$1,2)),NETWORKDAYS(DATEVALUE("10/1/20"&amp;RIGHT(BS$1,2)),DATEVALUE("9/30/20"&amp;RIGHT(BT$1,2)),Holidays!$J$3:$J$937),
IF($T786&gt;=DATEVALUE("10/1/20"&amp;RIGHT(BS$1,2)),NETWORKDAYS($T786,DATEVALUE("9/30/20"&amp;RIGHT(BT$1,2)),Holidays!$J$3:$J$937),"")))),"")/(NETWORKDAYS($T786,$U786,Holidays!$J$3:$J$937)),0))</f>
        <v/>
      </c>
      <c r="BU786" s="87" t="str">
        <f>IF($Q786="","",IFERROR(IF(OR(AND($T786&gt;=DATEVALUE("10/1/20"&amp;RIGHT(BT$1,2)),$T786&lt;=DATEVALUE("9/30/20"&amp;RIGHT(BU$1,2))),AND($U786&gt;=DATEVALUE("10/1/20"&amp;RIGHT(BT$1,2)),$U786&lt;=DATEVALUE("9/30/20"&amp;RIGHT(BU$1,2))),AND($T786&lt;=DATEVALUE("10/1/20"&amp;RIGHT(BT$1,2)),$U786&gt;=DATEVALUE("9/30/20"&amp;RIGHT(BU$1,2)))),
IF(AND($T786&gt;=DATEVALUE("10/1/20"&amp;RIGHT(BT$1,2)),$U786&lt;=DATEVALUE("9/30/20"&amp;RIGHT(BU$1,2))),NETWORKDAYS($T786,$U786,Holidays!$J$3:$J$937),
IF(AND($T786&lt;DATEVALUE("10/1/20"&amp;RIGHT(BT$1,2)),$U786&lt;=DATEVALUE("9/30/20"&amp;RIGHT(BU$1,2))),NETWORKDAYS(DATEVALUE("10/1/20"&amp;RIGHT(BT$1,2)),$U786,Holidays!$J$3:$J$937),
IF($T786&lt;DATEVALUE("10/1/20"&amp;RIGHT(BT$1,2)),NETWORKDAYS(DATEVALUE("10/1/20"&amp;RIGHT(BT$1,2)),DATEVALUE("9/30/20"&amp;RIGHT(BU$1,2)),Holidays!$J$3:$J$937),
IF($T786&gt;=DATEVALUE("10/1/20"&amp;RIGHT(BT$1,2)),NETWORKDAYS($T786,DATEVALUE("9/30/20"&amp;RIGHT(BU$1,2)),Holidays!$J$3:$J$937),"")))),"")/(NETWORKDAYS($T786,$U786,Holidays!$J$3:$J$937)),0))</f>
        <v/>
      </c>
      <c r="BV786" s="87" t="str">
        <f>IF($Q786="","",IFERROR(IF(OR(AND($T786&gt;=DATEVALUE("10/1/20"&amp;RIGHT(BU$1,2)),$T786&lt;=DATEVALUE("9/30/20"&amp;RIGHT(BV$1,2))),AND($U786&gt;=DATEVALUE("10/1/20"&amp;RIGHT(BU$1,2)),$U786&lt;=DATEVALUE("9/30/20"&amp;RIGHT(BV$1,2))),AND($T786&lt;=DATEVALUE("10/1/20"&amp;RIGHT(BU$1,2)),$U786&gt;=DATEVALUE("9/30/20"&amp;RIGHT(BV$1,2)))),
IF(AND($T786&gt;=DATEVALUE("10/1/20"&amp;RIGHT(BU$1,2)),$U786&lt;=DATEVALUE("9/30/20"&amp;RIGHT(BV$1,2))),NETWORKDAYS($T786,$U786,Holidays!$J$3:$J$937),
IF(AND($T786&lt;DATEVALUE("10/1/20"&amp;RIGHT(BU$1,2)),$U786&lt;=DATEVALUE("9/30/20"&amp;RIGHT(BV$1,2))),NETWORKDAYS(DATEVALUE("10/1/20"&amp;RIGHT(BU$1,2)),$U786,Holidays!$J$3:$J$937),
IF($T786&lt;DATEVALUE("10/1/20"&amp;RIGHT(BU$1,2)),NETWORKDAYS(DATEVALUE("10/1/20"&amp;RIGHT(BU$1,2)),DATEVALUE("9/30/20"&amp;RIGHT(BV$1,2)),Holidays!$J$3:$J$937),
IF($T786&gt;=DATEVALUE("10/1/20"&amp;RIGHT(BU$1,2)),NETWORKDAYS($T786,DATEVALUE("9/30/20"&amp;RIGHT(BV$1,2)),Holidays!$J$3:$J$937),"")))),"")/(NETWORKDAYS($T786,$U786,Holidays!$J$3:$J$937)),0))</f>
        <v/>
      </c>
      <c r="BW786" s="87" t="str">
        <f>IF($Q786="","",IFERROR(IF(OR(AND($T786&gt;=DATEVALUE("10/1/20"&amp;RIGHT(BV$1,2)),$T786&lt;=DATEVALUE("9/30/20"&amp;RIGHT(BW$1,2))),AND($U786&gt;=DATEVALUE("10/1/20"&amp;RIGHT(BV$1,2)),$U786&lt;=DATEVALUE("9/30/20"&amp;RIGHT(BW$1,2))),AND($T786&lt;=DATEVALUE("10/1/20"&amp;RIGHT(BV$1,2)),$U786&gt;=DATEVALUE("9/30/20"&amp;RIGHT(BW$1,2)))),
IF(AND($T786&gt;=DATEVALUE("10/1/20"&amp;RIGHT(BV$1,2)),$U786&lt;=DATEVALUE("9/30/20"&amp;RIGHT(BW$1,2))),NETWORKDAYS($T786,$U786,Holidays!$J$3:$J$937),
IF(AND($T786&lt;DATEVALUE("10/1/20"&amp;RIGHT(BV$1,2)),$U786&lt;=DATEVALUE("9/30/20"&amp;RIGHT(BW$1,2))),NETWORKDAYS(DATEVALUE("10/1/20"&amp;RIGHT(BV$1,2)),$U786,Holidays!$J$3:$J$937),
IF($T786&lt;DATEVALUE("10/1/20"&amp;RIGHT(BV$1,2)),NETWORKDAYS(DATEVALUE("10/1/20"&amp;RIGHT(BV$1,2)),DATEVALUE("9/30/20"&amp;RIGHT(BW$1,2)),Holidays!$J$3:$J$937),
IF($T786&gt;=DATEVALUE("10/1/20"&amp;RIGHT(BV$1,2)),NETWORKDAYS($T786,DATEVALUE("9/30/20"&amp;RIGHT(BW$1,2)),Holidays!$J$3:$J$937),"")))),"")/(NETWORKDAYS($T786,$U786,Holidays!$J$3:$J$937)),0))</f>
        <v/>
      </c>
      <c r="BX786" s="87" t="str">
        <f>IF($Q786="","",IFERROR(IF(OR(AND($T786&gt;=DATEVALUE("10/1/20"&amp;RIGHT(BW$1,2)),$T786&lt;=DATEVALUE("9/30/20"&amp;RIGHT(BX$1,2))),AND($U786&gt;=DATEVALUE("10/1/20"&amp;RIGHT(BW$1,2)),$U786&lt;=DATEVALUE("9/30/20"&amp;RIGHT(BX$1,2))),AND($T786&lt;=DATEVALUE("10/1/20"&amp;RIGHT(BW$1,2)),$U786&gt;=DATEVALUE("9/30/20"&amp;RIGHT(BX$1,2)))),
IF(AND($T786&gt;=DATEVALUE("10/1/20"&amp;RIGHT(BW$1,2)),$U786&lt;=DATEVALUE("9/30/20"&amp;RIGHT(BX$1,2))),NETWORKDAYS($T786,$U786,Holidays!$J$3:$J$937),
IF(AND($T786&lt;DATEVALUE("10/1/20"&amp;RIGHT(BW$1,2)),$U786&lt;=DATEVALUE("9/30/20"&amp;RIGHT(BX$1,2))),NETWORKDAYS(DATEVALUE("10/1/20"&amp;RIGHT(BW$1,2)),$U786,Holidays!$J$3:$J$937),
IF($T786&lt;DATEVALUE("10/1/20"&amp;RIGHT(BW$1,2)),NETWORKDAYS(DATEVALUE("10/1/20"&amp;RIGHT(BW$1,2)),DATEVALUE("9/30/20"&amp;RIGHT(BX$1,2)),Holidays!$J$3:$J$937),
IF($T786&gt;=DATEVALUE("10/1/20"&amp;RIGHT(BW$1,2)),NETWORKDAYS($T786,DATEVALUE("9/30/20"&amp;RIGHT(BX$1,2)),Holidays!$J$3:$J$937),"")))),"")/(NETWORKDAYS($T786,$U786,Holidays!$J$3:$J$937)),0))</f>
        <v/>
      </c>
      <c r="BY786" s="87" t="str">
        <f>IF($Q786="","",IFERROR(IF(OR(AND($T786&gt;=DATEVALUE("10/1/20"&amp;RIGHT(BX$1,2)),$T786&lt;=DATEVALUE("9/30/20"&amp;RIGHT(BY$1,2))),AND($U786&gt;=DATEVALUE("10/1/20"&amp;RIGHT(BX$1,2)),$U786&lt;=DATEVALUE("9/30/20"&amp;RIGHT(BY$1,2))),AND($T786&lt;=DATEVALUE("10/1/20"&amp;RIGHT(BX$1,2)),$U786&gt;=DATEVALUE("9/30/20"&amp;RIGHT(BY$1,2)))),
IF(AND($T786&gt;=DATEVALUE("10/1/20"&amp;RIGHT(BX$1,2)),$U786&lt;=DATEVALUE("9/30/20"&amp;RIGHT(BY$1,2))),NETWORKDAYS($T786,$U786,Holidays!$J$3:$J$937),
IF(AND($T786&lt;DATEVALUE("10/1/20"&amp;RIGHT(BX$1,2)),$U786&lt;=DATEVALUE("9/30/20"&amp;RIGHT(BY$1,2))),NETWORKDAYS(DATEVALUE("10/1/20"&amp;RIGHT(BX$1,2)),$U786,Holidays!$J$3:$J$937),
IF($T786&lt;DATEVALUE("10/1/20"&amp;RIGHT(BX$1,2)),NETWORKDAYS(DATEVALUE("10/1/20"&amp;RIGHT(BX$1,2)),DATEVALUE("9/30/20"&amp;RIGHT(BY$1,2)),Holidays!$J$3:$J$937),
IF($T786&gt;=DATEVALUE("10/1/20"&amp;RIGHT(BX$1,2)),NETWORKDAYS($T786,DATEVALUE("9/30/20"&amp;RIGHT(BY$1,2)),Holidays!$J$3:$J$937),"")))),"")/(NETWORKDAYS($T786,$U786,Holidays!$J$3:$J$937)),0))</f>
        <v/>
      </c>
      <c r="BZ786" s="87" t="str">
        <f>IF($Q786="","",IFERROR(IF(OR(AND($T786&gt;=DATEVALUE("10/1/20"&amp;RIGHT(BY$1,2)),$T786&lt;=DATEVALUE("9/30/20"&amp;RIGHT(BZ$1,2))),AND($U786&gt;=DATEVALUE("10/1/20"&amp;RIGHT(BY$1,2)),$U786&lt;=DATEVALUE("9/30/20"&amp;RIGHT(BZ$1,2))),AND($T786&lt;=DATEVALUE("10/1/20"&amp;RIGHT(BY$1,2)),$U786&gt;=DATEVALUE("9/30/20"&amp;RIGHT(BZ$1,2)))),
IF(AND($T786&gt;=DATEVALUE("10/1/20"&amp;RIGHT(BY$1,2)),$U786&lt;=DATEVALUE("9/30/20"&amp;RIGHT(BZ$1,2))),NETWORKDAYS($T786,$U786,Holidays!$J$3:$J$937),
IF(AND($T786&lt;DATEVALUE("10/1/20"&amp;RIGHT(BY$1,2)),$U786&lt;=DATEVALUE("9/30/20"&amp;RIGHT(BZ$1,2))),NETWORKDAYS(DATEVALUE("10/1/20"&amp;RIGHT(BY$1,2)),$U786,Holidays!$J$3:$J$937),
IF($T786&lt;DATEVALUE("10/1/20"&amp;RIGHT(BY$1,2)),NETWORKDAYS(DATEVALUE("10/1/20"&amp;RIGHT(BY$1,2)),DATEVALUE("9/30/20"&amp;RIGHT(BZ$1,2)),Holidays!$J$3:$J$937),
IF($T786&gt;=DATEVALUE("10/1/20"&amp;RIGHT(BY$1,2)),NETWORKDAYS($T786,DATEVALUE("9/30/20"&amp;RIGHT(BZ$1,2)),Holidays!$J$3:$J$937),"")))),"")/(NETWORKDAYS($T786,$U786,Holidays!$J$3:$J$937)),0))</f>
        <v/>
      </c>
      <c r="CA786" s="87" t="str">
        <f>IF($Q786="","",IFERROR(IF(OR(AND($T786&gt;=DATEVALUE("10/1/20"&amp;RIGHT(BZ$1,2)),$T786&lt;=DATEVALUE("9/30/20"&amp;RIGHT(CA$1,2))),AND($U786&gt;=DATEVALUE("10/1/20"&amp;RIGHT(BZ$1,2)),$U786&lt;=DATEVALUE("9/30/20"&amp;RIGHT(CA$1,2))),AND($T786&lt;=DATEVALUE("10/1/20"&amp;RIGHT(BZ$1,2)),$U786&gt;=DATEVALUE("9/30/20"&amp;RIGHT(CA$1,2)))),
IF(AND($T786&gt;=DATEVALUE("10/1/20"&amp;RIGHT(BZ$1,2)),$U786&lt;=DATEVALUE("9/30/20"&amp;RIGHT(CA$1,2))),NETWORKDAYS($T786,$U786,Holidays!$J$3:$J$937),
IF(AND($T786&lt;DATEVALUE("10/1/20"&amp;RIGHT(BZ$1,2)),$U786&lt;=DATEVALUE("9/30/20"&amp;RIGHT(CA$1,2))),NETWORKDAYS(DATEVALUE("10/1/20"&amp;RIGHT(BZ$1,2)),$U786,Holidays!$J$3:$J$937),
IF($T786&lt;DATEVALUE("10/1/20"&amp;RIGHT(BZ$1,2)),NETWORKDAYS(DATEVALUE("10/1/20"&amp;RIGHT(BZ$1,2)),DATEVALUE("9/30/20"&amp;RIGHT(CA$1,2)),Holidays!$J$3:$J$937),
IF($T786&gt;=DATEVALUE("10/1/20"&amp;RIGHT(BZ$1,2)),NETWORKDAYS($T786,DATEVALUE("9/30/20"&amp;RIGHT(CA$1,2)),Holidays!$J$3:$J$937),"")))),"")/(NETWORKDAYS($T786,$U786,Holidays!$J$3:$J$937)),0))</f>
        <v/>
      </c>
      <c r="CB786" s="87" t="str">
        <f>IF($Q786="","",IFERROR(IF(OR(AND($T786&gt;=DATEVALUE("10/1/20"&amp;RIGHT(CA$1,2)),$T786&lt;=DATEVALUE("9/30/20"&amp;RIGHT(CB$1,2))),AND($U786&gt;=DATEVALUE("10/1/20"&amp;RIGHT(CA$1,2)),$U786&lt;=DATEVALUE("9/30/20"&amp;RIGHT(CB$1,2))),AND($T786&lt;=DATEVALUE("10/1/20"&amp;RIGHT(CA$1,2)),$U786&gt;=DATEVALUE("9/30/20"&amp;RIGHT(CB$1,2)))),
IF(AND($T786&gt;=DATEVALUE("10/1/20"&amp;RIGHT(CA$1,2)),$U786&lt;=DATEVALUE("9/30/20"&amp;RIGHT(CB$1,2))),NETWORKDAYS($T786,$U786,Holidays!$J$3:$J$937),
IF(AND($T786&lt;DATEVALUE("10/1/20"&amp;RIGHT(CA$1,2)),$U786&lt;=DATEVALUE("9/30/20"&amp;RIGHT(CB$1,2))),NETWORKDAYS(DATEVALUE("10/1/20"&amp;RIGHT(CA$1,2)),$U786,Holidays!$J$3:$J$937),
IF($T786&lt;DATEVALUE("10/1/20"&amp;RIGHT(CA$1,2)),NETWORKDAYS(DATEVALUE("10/1/20"&amp;RIGHT(CA$1,2)),DATEVALUE("9/30/20"&amp;RIGHT(CB$1,2)),Holidays!$J$3:$J$937),
IF($T786&gt;=DATEVALUE("10/1/20"&amp;RIGHT(CA$1,2)),NETWORKDAYS($T786,DATEVALUE("9/30/20"&amp;RIGHT(CB$1,2)),Holidays!$J$3:$J$937),"")))),"")/(NETWORKDAYS($T786,$U786,Holidays!$J$3:$J$937)),0))</f>
        <v/>
      </c>
    </row>
    <row r="787" spans="1:80">
      <c r="A787" s="97"/>
      <c r="B787" s="98" t="str">
        <f ca="1">IF(NOT($A787=""),OFFSET('WBS Reference &amp; User Procedure'!$A$1,MATCH($A787,'WBS Reference &amp; User Procedure'!$A:$A,0)-1,1),"")</f>
        <v/>
      </c>
      <c r="D787" s="97"/>
      <c r="T787" s="104" t="str">
        <f>IF(NOT(Q787=""),IF(NOT($S787=""),$S787,#REF!),"")</f>
        <v/>
      </c>
      <c r="U787" s="104" t="str">
        <f>IF(NOT(Q787=""),WORKDAY(T787,Q787,Holidays!$J$3:$J$937),"")</f>
        <v/>
      </c>
      <c r="V787" s="104"/>
      <c r="W787" s="104"/>
      <c r="X787" s="101" t="str">
        <f t="shared" si="167"/>
        <v/>
      </c>
      <c r="AL787" s="87" t="str">
        <f t="shared" ca="1" si="164"/>
        <v/>
      </c>
      <c r="AN787" s="87" t="str">
        <f t="shared" ca="1" si="176"/>
        <v/>
      </c>
      <c r="AO787" s="87" t="str">
        <f t="shared" ca="1" si="176"/>
        <v/>
      </c>
      <c r="AP787" s="87" t="str">
        <f t="shared" ca="1" si="176"/>
        <v/>
      </c>
      <c r="AQ787" s="87" t="str">
        <f t="shared" ca="1" si="176"/>
        <v/>
      </c>
      <c r="AR787" s="87" t="str">
        <f t="shared" ca="1" si="176"/>
        <v/>
      </c>
      <c r="AS787" s="87" t="str">
        <f t="shared" ca="1" si="176"/>
        <v/>
      </c>
      <c r="AT787" s="87" t="str">
        <f t="shared" ca="1" si="176"/>
        <v/>
      </c>
      <c r="AU787" s="87" t="str">
        <f t="shared" ca="1" si="176"/>
        <v/>
      </c>
      <c r="AV787" s="87" t="str">
        <f t="shared" ca="1" si="176"/>
        <v/>
      </c>
      <c r="AW787" s="87" t="str">
        <f t="shared" ca="1" si="176"/>
        <v/>
      </c>
      <c r="AX787" s="87" t="str">
        <f t="shared" ca="1" si="177"/>
        <v/>
      </c>
      <c r="AY787" s="87" t="str">
        <f t="shared" ca="1" si="177"/>
        <v/>
      </c>
      <c r="AZ787" s="87" t="str">
        <f t="shared" ca="1" si="177"/>
        <v/>
      </c>
      <c r="BA787" s="87" t="str">
        <f t="shared" ca="1" si="177"/>
        <v/>
      </c>
      <c r="BB787" s="87" t="str">
        <f t="shared" ca="1" si="177"/>
        <v/>
      </c>
      <c r="BC787" s="87" t="str">
        <f t="shared" ca="1" si="177"/>
        <v/>
      </c>
      <c r="BD787" s="87" t="str">
        <f t="shared" ca="1" si="177"/>
        <v/>
      </c>
      <c r="BE787" s="87" t="str">
        <f t="shared" ca="1" si="177"/>
        <v/>
      </c>
      <c r="BF787" s="87" t="str">
        <f t="shared" ca="1" si="177"/>
        <v/>
      </c>
      <c r="BG787" s="87" t="str">
        <f t="shared" ca="1" si="177"/>
        <v/>
      </c>
      <c r="BI787" s="87" t="str">
        <f>IF($Q787="","",IFERROR(IF(OR(AND($T787&gt;=DATEVALUE("10/1/20"&amp;RIGHT(BH$1,2)),$T787&lt;=DATEVALUE("9/30/20"&amp;RIGHT(BI$1,2))),AND($U787&gt;=DATEVALUE("10/1/20"&amp;RIGHT(BH$1,2)),$U787&lt;=DATEVALUE("9/30/20"&amp;RIGHT(BI$1,2))),AND($T787&lt;=DATEVALUE("10/1/20"&amp;RIGHT(BH$1,2)),$U787&gt;=DATEVALUE("9/30/20"&amp;RIGHT(BI$1,2)))),
IF(AND($T787&gt;=DATEVALUE("10/1/20"&amp;RIGHT(BH$1,2)),$U787&lt;=DATEVALUE("9/30/20"&amp;RIGHT(BI$1,2))),NETWORKDAYS($T787,$U787,Holidays!$J$3:$J$937),
IF(AND($T787&lt;DATEVALUE("10/1/20"&amp;RIGHT(BH$1,2)),$U787&lt;=DATEVALUE("9/30/20"&amp;RIGHT(BI$1,2))),NETWORKDAYS(DATEVALUE("10/1/20"&amp;RIGHT(BH$1,2)),$U787,Holidays!$J$3:$J$937),
IF($T787&lt;DATEVALUE("10/1/20"&amp;RIGHT(BH$1,2)),NETWORKDAYS(DATEVALUE("10/1/20"&amp;RIGHT(BH$1,2)),DATEVALUE("9/30/20"&amp;RIGHT(BI$1,2)),Holidays!$J$3:$J$937),
IF($T787&gt;=DATEVALUE("10/1/20"&amp;RIGHT(BH$1,2)),NETWORKDAYS($T787,DATEVALUE("9/30/20"&amp;RIGHT(BI$1,2)),Holidays!$J$3:$J$937),"")))),"")/(NETWORKDAYS($T787,$U787,Holidays!$J$3:$J$937)),0))</f>
        <v/>
      </c>
      <c r="BJ787" s="87" t="str">
        <f>IF($Q787="","",IFERROR(IF(OR(AND($T787&gt;=DATEVALUE("10/1/20"&amp;RIGHT(BI$1,2)),$T787&lt;=DATEVALUE("9/30/20"&amp;RIGHT(BJ$1,2))),AND($U787&gt;=DATEVALUE("10/1/20"&amp;RIGHT(BI$1,2)),$U787&lt;=DATEVALUE("9/30/20"&amp;RIGHT(BJ$1,2))),AND($T787&lt;=DATEVALUE("10/1/20"&amp;RIGHT(BI$1,2)),$U787&gt;=DATEVALUE("9/30/20"&amp;RIGHT(BJ$1,2)))),
IF(AND($T787&gt;=DATEVALUE("10/1/20"&amp;RIGHT(BI$1,2)),$U787&lt;=DATEVALUE("9/30/20"&amp;RIGHT(BJ$1,2))),NETWORKDAYS($T787,$U787,Holidays!$J$3:$J$937),
IF(AND($T787&lt;DATEVALUE("10/1/20"&amp;RIGHT(BI$1,2)),$U787&lt;=DATEVALUE("9/30/20"&amp;RIGHT(BJ$1,2))),NETWORKDAYS(DATEVALUE("10/1/20"&amp;RIGHT(BI$1,2)),$U787,Holidays!$J$3:$J$937),
IF($T787&lt;DATEVALUE("10/1/20"&amp;RIGHT(BI$1,2)),NETWORKDAYS(DATEVALUE("10/1/20"&amp;RIGHT(BI$1,2)),DATEVALUE("9/30/20"&amp;RIGHT(BJ$1,2)),Holidays!$J$3:$J$937),
IF($T787&gt;=DATEVALUE("10/1/20"&amp;RIGHT(BI$1,2)),NETWORKDAYS($T787,DATEVALUE("9/30/20"&amp;RIGHT(BJ$1,2)),Holidays!$J$3:$J$937),"")))),"")/(NETWORKDAYS($T787,$U787,Holidays!$J$3:$J$937)),0))</f>
        <v/>
      </c>
      <c r="BK787" s="87" t="str">
        <f>IF($Q787="","",IFERROR(IF(OR(AND($T787&gt;=DATEVALUE("10/1/20"&amp;RIGHT(BJ$1,2)),$T787&lt;=DATEVALUE("9/30/20"&amp;RIGHT(BK$1,2))),AND($U787&gt;=DATEVALUE("10/1/20"&amp;RIGHT(BJ$1,2)),$U787&lt;=DATEVALUE("9/30/20"&amp;RIGHT(BK$1,2))),AND($T787&lt;=DATEVALUE("10/1/20"&amp;RIGHT(BJ$1,2)),$U787&gt;=DATEVALUE("9/30/20"&amp;RIGHT(BK$1,2)))),
IF(AND($T787&gt;=DATEVALUE("10/1/20"&amp;RIGHT(BJ$1,2)),$U787&lt;=DATEVALUE("9/30/20"&amp;RIGHT(BK$1,2))),NETWORKDAYS($T787,$U787,Holidays!$J$3:$J$937),
IF(AND($T787&lt;DATEVALUE("10/1/20"&amp;RIGHT(BJ$1,2)),$U787&lt;=DATEVALUE("9/30/20"&amp;RIGHT(BK$1,2))),NETWORKDAYS(DATEVALUE("10/1/20"&amp;RIGHT(BJ$1,2)),$U787,Holidays!$J$3:$J$937),
IF($T787&lt;DATEVALUE("10/1/20"&amp;RIGHT(BJ$1,2)),NETWORKDAYS(DATEVALUE("10/1/20"&amp;RIGHT(BJ$1,2)),DATEVALUE("9/30/20"&amp;RIGHT(BK$1,2)),Holidays!$J$3:$J$937),
IF($T787&gt;=DATEVALUE("10/1/20"&amp;RIGHT(BJ$1,2)),NETWORKDAYS($T787,DATEVALUE("9/30/20"&amp;RIGHT(BK$1,2)),Holidays!$J$3:$J$937),"")))),"")/(NETWORKDAYS($T787,$U787,Holidays!$J$3:$J$937)),0))</f>
        <v/>
      </c>
      <c r="BL787" s="87" t="str">
        <f>IF($Q787="","",IFERROR(IF(OR(AND($T787&gt;=DATEVALUE("10/1/20"&amp;RIGHT(BK$1,2)),$T787&lt;=DATEVALUE("9/30/20"&amp;RIGHT(BL$1,2))),AND($U787&gt;=DATEVALUE("10/1/20"&amp;RIGHT(BK$1,2)),$U787&lt;=DATEVALUE("9/30/20"&amp;RIGHT(BL$1,2))),AND($T787&lt;=DATEVALUE("10/1/20"&amp;RIGHT(BK$1,2)),$U787&gt;=DATEVALUE("9/30/20"&amp;RIGHT(BL$1,2)))),
IF(AND($T787&gt;=DATEVALUE("10/1/20"&amp;RIGHT(BK$1,2)),$U787&lt;=DATEVALUE("9/30/20"&amp;RIGHT(BL$1,2))),NETWORKDAYS($T787,$U787,Holidays!$J$3:$J$937),
IF(AND($T787&lt;DATEVALUE("10/1/20"&amp;RIGHT(BK$1,2)),$U787&lt;=DATEVALUE("9/30/20"&amp;RIGHT(BL$1,2))),NETWORKDAYS(DATEVALUE("10/1/20"&amp;RIGHT(BK$1,2)),$U787,Holidays!$J$3:$J$937),
IF($T787&lt;DATEVALUE("10/1/20"&amp;RIGHT(BK$1,2)),NETWORKDAYS(DATEVALUE("10/1/20"&amp;RIGHT(BK$1,2)),DATEVALUE("9/30/20"&amp;RIGHT(BL$1,2)),Holidays!$J$3:$J$937),
IF($T787&gt;=DATEVALUE("10/1/20"&amp;RIGHT(BK$1,2)),NETWORKDAYS($T787,DATEVALUE("9/30/20"&amp;RIGHT(BL$1,2)),Holidays!$J$3:$J$937),"")))),"")/(NETWORKDAYS($T787,$U787,Holidays!$J$3:$J$937)),0))</f>
        <v/>
      </c>
      <c r="BM787" s="87" t="str">
        <f>IF($Q787="","",IFERROR(IF(OR(AND($T787&gt;=DATEVALUE("10/1/20"&amp;RIGHT(BL$1,2)),$T787&lt;=DATEVALUE("9/30/20"&amp;RIGHT(BM$1,2))),AND($U787&gt;=DATEVALUE("10/1/20"&amp;RIGHT(BL$1,2)),$U787&lt;=DATEVALUE("9/30/20"&amp;RIGHT(BM$1,2))),AND($T787&lt;=DATEVALUE("10/1/20"&amp;RIGHT(BL$1,2)),$U787&gt;=DATEVALUE("9/30/20"&amp;RIGHT(BM$1,2)))),
IF(AND($T787&gt;=DATEVALUE("10/1/20"&amp;RIGHT(BL$1,2)),$U787&lt;=DATEVALUE("9/30/20"&amp;RIGHT(BM$1,2))),NETWORKDAYS($T787,$U787,Holidays!$J$3:$J$937),
IF(AND($T787&lt;DATEVALUE("10/1/20"&amp;RIGHT(BL$1,2)),$U787&lt;=DATEVALUE("9/30/20"&amp;RIGHT(BM$1,2))),NETWORKDAYS(DATEVALUE("10/1/20"&amp;RIGHT(BL$1,2)),$U787,Holidays!$J$3:$J$937),
IF($T787&lt;DATEVALUE("10/1/20"&amp;RIGHT(BL$1,2)),NETWORKDAYS(DATEVALUE("10/1/20"&amp;RIGHT(BL$1,2)),DATEVALUE("9/30/20"&amp;RIGHT(BM$1,2)),Holidays!$J$3:$J$937),
IF($T787&gt;=DATEVALUE("10/1/20"&amp;RIGHT(BL$1,2)),NETWORKDAYS($T787,DATEVALUE("9/30/20"&amp;RIGHT(BM$1,2)),Holidays!$J$3:$J$937),"")))),"")/(NETWORKDAYS($T787,$U787,Holidays!$J$3:$J$937)),0))</f>
        <v/>
      </c>
      <c r="BN787" s="87" t="str">
        <f>IF($Q787="","",IFERROR(IF(OR(AND($T787&gt;=DATEVALUE("10/1/20"&amp;RIGHT(BM$1,2)),$T787&lt;=DATEVALUE("9/30/20"&amp;RIGHT(BN$1,2))),AND($U787&gt;=DATEVALUE("10/1/20"&amp;RIGHT(BM$1,2)),$U787&lt;=DATEVALUE("9/30/20"&amp;RIGHT(BN$1,2))),AND($T787&lt;=DATEVALUE("10/1/20"&amp;RIGHT(BM$1,2)),$U787&gt;=DATEVALUE("9/30/20"&amp;RIGHT(BN$1,2)))),
IF(AND($T787&gt;=DATEVALUE("10/1/20"&amp;RIGHT(BM$1,2)),$U787&lt;=DATEVALUE("9/30/20"&amp;RIGHT(BN$1,2))),NETWORKDAYS($T787,$U787,Holidays!$J$3:$J$937),
IF(AND($T787&lt;DATEVALUE("10/1/20"&amp;RIGHT(BM$1,2)),$U787&lt;=DATEVALUE("9/30/20"&amp;RIGHT(BN$1,2))),NETWORKDAYS(DATEVALUE("10/1/20"&amp;RIGHT(BM$1,2)),$U787,Holidays!$J$3:$J$937),
IF($T787&lt;DATEVALUE("10/1/20"&amp;RIGHT(BM$1,2)),NETWORKDAYS(DATEVALUE("10/1/20"&amp;RIGHT(BM$1,2)),DATEVALUE("9/30/20"&amp;RIGHT(BN$1,2)),Holidays!$J$3:$J$937),
IF($T787&gt;=DATEVALUE("10/1/20"&amp;RIGHT(BM$1,2)),NETWORKDAYS($T787,DATEVALUE("9/30/20"&amp;RIGHT(BN$1,2)),Holidays!$J$3:$J$937),"")))),"")/(NETWORKDAYS($T787,$U787,Holidays!$J$3:$J$937)),0))</f>
        <v/>
      </c>
      <c r="BO787" s="87" t="str">
        <f>IF($Q787="","",IFERROR(IF(OR(AND($T787&gt;=DATEVALUE("10/1/20"&amp;RIGHT(BN$1,2)),$T787&lt;=DATEVALUE("9/30/20"&amp;RIGHT(BO$1,2))),AND($U787&gt;=DATEVALUE("10/1/20"&amp;RIGHT(BN$1,2)),$U787&lt;=DATEVALUE("9/30/20"&amp;RIGHT(BO$1,2))),AND($T787&lt;=DATEVALUE("10/1/20"&amp;RIGHT(BN$1,2)),$U787&gt;=DATEVALUE("9/30/20"&amp;RIGHT(BO$1,2)))),
IF(AND($T787&gt;=DATEVALUE("10/1/20"&amp;RIGHT(BN$1,2)),$U787&lt;=DATEVALUE("9/30/20"&amp;RIGHT(BO$1,2))),NETWORKDAYS($T787,$U787,Holidays!$J$3:$J$937),
IF(AND($T787&lt;DATEVALUE("10/1/20"&amp;RIGHT(BN$1,2)),$U787&lt;=DATEVALUE("9/30/20"&amp;RIGHT(BO$1,2))),NETWORKDAYS(DATEVALUE("10/1/20"&amp;RIGHT(BN$1,2)),$U787,Holidays!$J$3:$J$937),
IF($T787&lt;DATEVALUE("10/1/20"&amp;RIGHT(BN$1,2)),NETWORKDAYS(DATEVALUE("10/1/20"&amp;RIGHT(BN$1,2)),DATEVALUE("9/30/20"&amp;RIGHT(BO$1,2)),Holidays!$J$3:$J$937),
IF($T787&gt;=DATEVALUE("10/1/20"&amp;RIGHT(BN$1,2)),NETWORKDAYS($T787,DATEVALUE("9/30/20"&amp;RIGHT(BO$1,2)),Holidays!$J$3:$J$937),"")))),"")/(NETWORKDAYS($T787,$U787,Holidays!$J$3:$J$937)),0))</f>
        <v/>
      </c>
      <c r="BP787" s="87" t="str">
        <f>IF($Q787="","",IFERROR(IF(OR(AND($T787&gt;=DATEVALUE("10/1/20"&amp;RIGHT(BO$1,2)),$T787&lt;=DATEVALUE("9/30/20"&amp;RIGHT(BP$1,2))),AND($U787&gt;=DATEVALUE("10/1/20"&amp;RIGHT(BO$1,2)),$U787&lt;=DATEVALUE("9/30/20"&amp;RIGHT(BP$1,2))),AND($T787&lt;=DATEVALUE("10/1/20"&amp;RIGHT(BO$1,2)),$U787&gt;=DATEVALUE("9/30/20"&amp;RIGHT(BP$1,2)))),
IF(AND($T787&gt;=DATEVALUE("10/1/20"&amp;RIGHT(BO$1,2)),$U787&lt;=DATEVALUE("9/30/20"&amp;RIGHT(BP$1,2))),NETWORKDAYS($T787,$U787,Holidays!$J$3:$J$937),
IF(AND($T787&lt;DATEVALUE("10/1/20"&amp;RIGHT(BO$1,2)),$U787&lt;=DATEVALUE("9/30/20"&amp;RIGHT(BP$1,2))),NETWORKDAYS(DATEVALUE("10/1/20"&amp;RIGHT(BO$1,2)),$U787,Holidays!$J$3:$J$937),
IF($T787&lt;DATEVALUE("10/1/20"&amp;RIGHT(BO$1,2)),NETWORKDAYS(DATEVALUE("10/1/20"&amp;RIGHT(BO$1,2)),DATEVALUE("9/30/20"&amp;RIGHT(BP$1,2)),Holidays!$J$3:$J$937),
IF($T787&gt;=DATEVALUE("10/1/20"&amp;RIGHT(BO$1,2)),NETWORKDAYS($T787,DATEVALUE("9/30/20"&amp;RIGHT(BP$1,2)),Holidays!$J$3:$J$937),"")))),"")/(NETWORKDAYS($T787,$U787,Holidays!$J$3:$J$937)),0))</f>
        <v/>
      </c>
      <c r="BQ787" s="87" t="str">
        <f>IF($Q787="","",IFERROR(IF(OR(AND($T787&gt;=DATEVALUE("10/1/20"&amp;RIGHT(BP$1,2)),$T787&lt;=DATEVALUE("9/30/20"&amp;RIGHT(BQ$1,2))),AND($U787&gt;=DATEVALUE("10/1/20"&amp;RIGHT(BP$1,2)),$U787&lt;=DATEVALUE("9/30/20"&amp;RIGHT(BQ$1,2))),AND($T787&lt;=DATEVALUE("10/1/20"&amp;RIGHT(BP$1,2)),$U787&gt;=DATEVALUE("9/30/20"&amp;RIGHT(BQ$1,2)))),
IF(AND($T787&gt;=DATEVALUE("10/1/20"&amp;RIGHT(BP$1,2)),$U787&lt;=DATEVALUE("9/30/20"&amp;RIGHT(BQ$1,2))),NETWORKDAYS($T787,$U787,Holidays!$J$3:$J$937),
IF(AND($T787&lt;DATEVALUE("10/1/20"&amp;RIGHT(BP$1,2)),$U787&lt;=DATEVALUE("9/30/20"&amp;RIGHT(BQ$1,2))),NETWORKDAYS(DATEVALUE("10/1/20"&amp;RIGHT(BP$1,2)),$U787,Holidays!$J$3:$J$937),
IF($T787&lt;DATEVALUE("10/1/20"&amp;RIGHT(BP$1,2)),NETWORKDAYS(DATEVALUE("10/1/20"&amp;RIGHT(BP$1,2)),DATEVALUE("9/30/20"&amp;RIGHT(BQ$1,2)),Holidays!$J$3:$J$937),
IF($T787&gt;=DATEVALUE("10/1/20"&amp;RIGHT(BP$1,2)),NETWORKDAYS($T787,DATEVALUE("9/30/20"&amp;RIGHT(BQ$1,2)),Holidays!$J$3:$J$937),"")))),"")/(NETWORKDAYS($T787,$U787,Holidays!$J$3:$J$937)),0))</f>
        <v/>
      </c>
      <c r="BR787" s="87" t="str">
        <f>IF($Q787="","",IFERROR(IF(OR(AND($T787&gt;=DATEVALUE("10/1/20"&amp;RIGHT(BQ$1,2)),$T787&lt;=DATEVALUE("9/30/20"&amp;RIGHT(BR$1,2))),AND($U787&gt;=DATEVALUE("10/1/20"&amp;RIGHT(BQ$1,2)),$U787&lt;=DATEVALUE("9/30/20"&amp;RIGHT(BR$1,2))),AND($T787&lt;=DATEVALUE("10/1/20"&amp;RIGHT(BQ$1,2)),$U787&gt;=DATEVALUE("9/30/20"&amp;RIGHT(BR$1,2)))),
IF(AND($T787&gt;=DATEVALUE("10/1/20"&amp;RIGHT(BQ$1,2)),$U787&lt;=DATEVALUE("9/30/20"&amp;RIGHT(BR$1,2))),NETWORKDAYS($T787,$U787,Holidays!$J$3:$J$937),
IF(AND($T787&lt;DATEVALUE("10/1/20"&amp;RIGHT(BQ$1,2)),$U787&lt;=DATEVALUE("9/30/20"&amp;RIGHT(BR$1,2))),NETWORKDAYS(DATEVALUE("10/1/20"&amp;RIGHT(BQ$1,2)),$U787,Holidays!$J$3:$J$937),
IF($T787&lt;DATEVALUE("10/1/20"&amp;RIGHT(BQ$1,2)),NETWORKDAYS(DATEVALUE("10/1/20"&amp;RIGHT(BQ$1,2)),DATEVALUE("9/30/20"&amp;RIGHT(BR$1,2)),Holidays!$J$3:$J$937),
IF($T787&gt;=DATEVALUE("10/1/20"&amp;RIGHT(BQ$1,2)),NETWORKDAYS($T787,DATEVALUE("9/30/20"&amp;RIGHT(BR$1,2)),Holidays!$J$3:$J$937),"")))),"")/(NETWORKDAYS($T787,$U787,Holidays!$J$3:$J$937)),0))</f>
        <v/>
      </c>
      <c r="BS787" s="87" t="str">
        <f>IF($Q787="","",IFERROR(IF(OR(AND($T787&gt;=DATEVALUE("10/1/20"&amp;RIGHT(BR$1,2)),$T787&lt;=DATEVALUE("9/30/20"&amp;RIGHT(BS$1,2))),AND($U787&gt;=DATEVALUE("10/1/20"&amp;RIGHT(BR$1,2)),$U787&lt;=DATEVALUE("9/30/20"&amp;RIGHT(BS$1,2))),AND($T787&lt;=DATEVALUE("10/1/20"&amp;RIGHT(BR$1,2)),$U787&gt;=DATEVALUE("9/30/20"&amp;RIGHT(BS$1,2)))),
IF(AND($T787&gt;=DATEVALUE("10/1/20"&amp;RIGHT(BR$1,2)),$U787&lt;=DATEVALUE("9/30/20"&amp;RIGHT(BS$1,2))),NETWORKDAYS($T787,$U787,Holidays!$J$3:$J$937),
IF(AND($T787&lt;DATEVALUE("10/1/20"&amp;RIGHT(BR$1,2)),$U787&lt;=DATEVALUE("9/30/20"&amp;RIGHT(BS$1,2))),NETWORKDAYS(DATEVALUE("10/1/20"&amp;RIGHT(BR$1,2)),$U787,Holidays!$J$3:$J$937),
IF($T787&lt;DATEVALUE("10/1/20"&amp;RIGHT(BR$1,2)),NETWORKDAYS(DATEVALUE("10/1/20"&amp;RIGHT(BR$1,2)),DATEVALUE("9/30/20"&amp;RIGHT(BS$1,2)),Holidays!$J$3:$J$937),
IF($T787&gt;=DATEVALUE("10/1/20"&amp;RIGHT(BR$1,2)),NETWORKDAYS($T787,DATEVALUE("9/30/20"&amp;RIGHT(BS$1,2)),Holidays!$J$3:$J$937),"")))),"")/(NETWORKDAYS($T787,$U787,Holidays!$J$3:$J$937)),0))</f>
        <v/>
      </c>
      <c r="BT787" s="87" t="str">
        <f>IF($Q787="","",IFERROR(IF(OR(AND($T787&gt;=DATEVALUE("10/1/20"&amp;RIGHT(BS$1,2)),$T787&lt;=DATEVALUE("9/30/20"&amp;RIGHT(BT$1,2))),AND($U787&gt;=DATEVALUE("10/1/20"&amp;RIGHT(BS$1,2)),$U787&lt;=DATEVALUE("9/30/20"&amp;RIGHT(BT$1,2))),AND($T787&lt;=DATEVALUE("10/1/20"&amp;RIGHT(BS$1,2)),$U787&gt;=DATEVALUE("9/30/20"&amp;RIGHT(BT$1,2)))),
IF(AND($T787&gt;=DATEVALUE("10/1/20"&amp;RIGHT(BS$1,2)),$U787&lt;=DATEVALUE("9/30/20"&amp;RIGHT(BT$1,2))),NETWORKDAYS($T787,$U787,Holidays!$J$3:$J$937),
IF(AND($T787&lt;DATEVALUE("10/1/20"&amp;RIGHT(BS$1,2)),$U787&lt;=DATEVALUE("9/30/20"&amp;RIGHT(BT$1,2))),NETWORKDAYS(DATEVALUE("10/1/20"&amp;RIGHT(BS$1,2)),$U787,Holidays!$J$3:$J$937),
IF($T787&lt;DATEVALUE("10/1/20"&amp;RIGHT(BS$1,2)),NETWORKDAYS(DATEVALUE("10/1/20"&amp;RIGHT(BS$1,2)),DATEVALUE("9/30/20"&amp;RIGHT(BT$1,2)),Holidays!$J$3:$J$937),
IF($T787&gt;=DATEVALUE("10/1/20"&amp;RIGHT(BS$1,2)),NETWORKDAYS($T787,DATEVALUE("9/30/20"&amp;RIGHT(BT$1,2)),Holidays!$J$3:$J$937),"")))),"")/(NETWORKDAYS($T787,$U787,Holidays!$J$3:$J$937)),0))</f>
        <v/>
      </c>
      <c r="BU787" s="87" t="str">
        <f>IF($Q787="","",IFERROR(IF(OR(AND($T787&gt;=DATEVALUE("10/1/20"&amp;RIGHT(BT$1,2)),$T787&lt;=DATEVALUE("9/30/20"&amp;RIGHT(BU$1,2))),AND($U787&gt;=DATEVALUE("10/1/20"&amp;RIGHT(BT$1,2)),$U787&lt;=DATEVALUE("9/30/20"&amp;RIGHT(BU$1,2))),AND($T787&lt;=DATEVALUE("10/1/20"&amp;RIGHT(BT$1,2)),$U787&gt;=DATEVALUE("9/30/20"&amp;RIGHT(BU$1,2)))),
IF(AND($T787&gt;=DATEVALUE("10/1/20"&amp;RIGHT(BT$1,2)),$U787&lt;=DATEVALUE("9/30/20"&amp;RIGHT(BU$1,2))),NETWORKDAYS($T787,$U787,Holidays!$J$3:$J$937),
IF(AND($T787&lt;DATEVALUE("10/1/20"&amp;RIGHT(BT$1,2)),$U787&lt;=DATEVALUE("9/30/20"&amp;RIGHT(BU$1,2))),NETWORKDAYS(DATEVALUE("10/1/20"&amp;RIGHT(BT$1,2)),$U787,Holidays!$J$3:$J$937),
IF($T787&lt;DATEVALUE("10/1/20"&amp;RIGHT(BT$1,2)),NETWORKDAYS(DATEVALUE("10/1/20"&amp;RIGHT(BT$1,2)),DATEVALUE("9/30/20"&amp;RIGHT(BU$1,2)),Holidays!$J$3:$J$937),
IF($T787&gt;=DATEVALUE("10/1/20"&amp;RIGHT(BT$1,2)),NETWORKDAYS($T787,DATEVALUE("9/30/20"&amp;RIGHT(BU$1,2)),Holidays!$J$3:$J$937),"")))),"")/(NETWORKDAYS($T787,$U787,Holidays!$J$3:$J$937)),0))</f>
        <v/>
      </c>
      <c r="BV787" s="87" t="str">
        <f>IF($Q787="","",IFERROR(IF(OR(AND($T787&gt;=DATEVALUE("10/1/20"&amp;RIGHT(BU$1,2)),$T787&lt;=DATEVALUE("9/30/20"&amp;RIGHT(BV$1,2))),AND($U787&gt;=DATEVALUE("10/1/20"&amp;RIGHT(BU$1,2)),$U787&lt;=DATEVALUE("9/30/20"&amp;RIGHT(BV$1,2))),AND($T787&lt;=DATEVALUE("10/1/20"&amp;RIGHT(BU$1,2)),$U787&gt;=DATEVALUE("9/30/20"&amp;RIGHT(BV$1,2)))),
IF(AND($T787&gt;=DATEVALUE("10/1/20"&amp;RIGHT(BU$1,2)),$U787&lt;=DATEVALUE("9/30/20"&amp;RIGHT(BV$1,2))),NETWORKDAYS($T787,$U787,Holidays!$J$3:$J$937),
IF(AND($T787&lt;DATEVALUE("10/1/20"&amp;RIGHT(BU$1,2)),$U787&lt;=DATEVALUE("9/30/20"&amp;RIGHT(BV$1,2))),NETWORKDAYS(DATEVALUE("10/1/20"&amp;RIGHT(BU$1,2)),$U787,Holidays!$J$3:$J$937),
IF($T787&lt;DATEVALUE("10/1/20"&amp;RIGHT(BU$1,2)),NETWORKDAYS(DATEVALUE("10/1/20"&amp;RIGHT(BU$1,2)),DATEVALUE("9/30/20"&amp;RIGHT(BV$1,2)),Holidays!$J$3:$J$937),
IF($T787&gt;=DATEVALUE("10/1/20"&amp;RIGHT(BU$1,2)),NETWORKDAYS($T787,DATEVALUE("9/30/20"&amp;RIGHT(BV$1,2)),Holidays!$J$3:$J$937),"")))),"")/(NETWORKDAYS($T787,$U787,Holidays!$J$3:$J$937)),0))</f>
        <v/>
      </c>
      <c r="BW787" s="87" t="str">
        <f>IF($Q787="","",IFERROR(IF(OR(AND($T787&gt;=DATEVALUE("10/1/20"&amp;RIGHT(BV$1,2)),$T787&lt;=DATEVALUE("9/30/20"&amp;RIGHT(BW$1,2))),AND($U787&gt;=DATEVALUE("10/1/20"&amp;RIGHT(BV$1,2)),$U787&lt;=DATEVALUE("9/30/20"&amp;RIGHT(BW$1,2))),AND($T787&lt;=DATEVALUE("10/1/20"&amp;RIGHT(BV$1,2)),$U787&gt;=DATEVALUE("9/30/20"&amp;RIGHT(BW$1,2)))),
IF(AND($T787&gt;=DATEVALUE("10/1/20"&amp;RIGHT(BV$1,2)),$U787&lt;=DATEVALUE("9/30/20"&amp;RIGHT(BW$1,2))),NETWORKDAYS($T787,$U787,Holidays!$J$3:$J$937),
IF(AND($T787&lt;DATEVALUE("10/1/20"&amp;RIGHT(BV$1,2)),$U787&lt;=DATEVALUE("9/30/20"&amp;RIGHT(BW$1,2))),NETWORKDAYS(DATEVALUE("10/1/20"&amp;RIGHT(BV$1,2)),$U787,Holidays!$J$3:$J$937),
IF($T787&lt;DATEVALUE("10/1/20"&amp;RIGHT(BV$1,2)),NETWORKDAYS(DATEVALUE("10/1/20"&amp;RIGHT(BV$1,2)),DATEVALUE("9/30/20"&amp;RIGHT(BW$1,2)),Holidays!$J$3:$J$937),
IF($T787&gt;=DATEVALUE("10/1/20"&amp;RIGHT(BV$1,2)),NETWORKDAYS($T787,DATEVALUE("9/30/20"&amp;RIGHT(BW$1,2)),Holidays!$J$3:$J$937),"")))),"")/(NETWORKDAYS($T787,$U787,Holidays!$J$3:$J$937)),0))</f>
        <v/>
      </c>
      <c r="BX787" s="87" t="str">
        <f>IF($Q787="","",IFERROR(IF(OR(AND($T787&gt;=DATEVALUE("10/1/20"&amp;RIGHT(BW$1,2)),$T787&lt;=DATEVALUE("9/30/20"&amp;RIGHT(BX$1,2))),AND($U787&gt;=DATEVALUE("10/1/20"&amp;RIGHT(BW$1,2)),$U787&lt;=DATEVALUE("9/30/20"&amp;RIGHT(BX$1,2))),AND($T787&lt;=DATEVALUE("10/1/20"&amp;RIGHT(BW$1,2)),$U787&gt;=DATEVALUE("9/30/20"&amp;RIGHT(BX$1,2)))),
IF(AND($T787&gt;=DATEVALUE("10/1/20"&amp;RIGHT(BW$1,2)),$U787&lt;=DATEVALUE("9/30/20"&amp;RIGHT(BX$1,2))),NETWORKDAYS($T787,$U787,Holidays!$J$3:$J$937),
IF(AND($T787&lt;DATEVALUE("10/1/20"&amp;RIGHT(BW$1,2)),$U787&lt;=DATEVALUE("9/30/20"&amp;RIGHT(BX$1,2))),NETWORKDAYS(DATEVALUE("10/1/20"&amp;RIGHT(BW$1,2)),$U787,Holidays!$J$3:$J$937),
IF($T787&lt;DATEVALUE("10/1/20"&amp;RIGHT(BW$1,2)),NETWORKDAYS(DATEVALUE("10/1/20"&amp;RIGHT(BW$1,2)),DATEVALUE("9/30/20"&amp;RIGHT(BX$1,2)),Holidays!$J$3:$J$937),
IF($T787&gt;=DATEVALUE("10/1/20"&amp;RIGHT(BW$1,2)),NETWORKDAYS($T787,DATEVALUE("9/30/20"&amp;RIGHT(BX$1,2)),Holidays!$J$3:$J$937),"")))),"")/(NETWORKDAYS($T787,$U787,Holidays!$J$3:$J$937)),0))</f>
        <v/>
      </c>
      <c r="BY787" s="87" t="str">
        <f>IF($Q787="","",IFERROR(IF(OR(AND($T787&gt;=DATEVALUE("10/1/20"&amp;RIGHT(BX$1,2)),$T787&lt;=DATEVALUE("9/30/20"&amp;RIGHT(BY$1,2))),AND($U787&gt;=DATEVALUE("10/1/20"&amp;RIGHT(BX$1,2)),$U787&lt;=DATEVALUE("9/30/20"&amp;RIGHT(BY$1,2))),AND($T787&lt;=DATEVALUE("10/1/20"&amp;RIGHT(BX$1,2)),$U787&gt;=DATEVALUE("9/30/20"&amp;RIGHT(BY$1,2)))),
IF(AND($T787&gt;=DATEVALUE("10/1/20"&amp;RIGHT(BX$1,2)),$U787&lt;=DATEVALUE("9/30/20"&amp;RIGHT(BY$1,2))),NETWORKDAYS($T787,$U787,Holidays!$J$3:$J$937),
IF(AND($T787&lt;DATEVALUE("10/1/20"&amp;RIGHT(BX$1,2)),$U787&lt;=DATEVALUE("9/30/20"&amp;RIGHT(BY$1,2))),NETWORKDAYS(DATEVALUE("10/1/20"&amp;RIGHT(BX$1,2)),$U787,Holidays!$J$3:$J$937),
IF($T787&lt;DATEVALUE("10/1/20"&amp;RIGHT(BX$1,2)),NETWORKDAYS(DATEVALUE("10/1/20"&amp;RIGHT(BX$1,2)),DATEVALUE("9/30/20"&amp;RIGHT(BY$1,2)),Holidays!$J$3:$J$937),
IF($T787&gt;=DATEVALUE("10/1/20"&amp;RIGHT(BX$1,2)),NETWORKDAYS($T787,DATEVALUE("9/30/20"&amp;RIGHT(BY$1,2)),Holidays!$J$3:$J$937),"")))),"")/(NETWORKDAYS($T787,$U787,Holidays!$J$3:$J$937)),0))</f>
        <v/>
      </c>
      <c r="BZ787" s="87" t="str">
        <f>IF($Q787="","",IFERROR(IF(OR(AND($T787&gt;=DATEVALUE("10/1/20"&amp;RIGHT(BY$1,2)),$T787&lt;=DATEVALUE("9/30/20"&amp;RIGHT(BZ$1,2))),AND($U787&gt;=DATEVALUE("10/1/20"&amp;RIGHT(BY$1,2)),$U787&lt;=DATEVALUE("9/30/20"&amp;RIGHT(BZ$1,2))),AND($T787&lt;=DATEVALUE("10/1/20"&amp;RIGHT(BY$1,2)),$U787&gt;=DATEVALUE("9/30/20"&amp;RIGHT(BZ$1,2)))),
IF(AND($T787&gt;=DATEVALUE("10/1/20"&amp;RIGHT(BY$1,2)),$U787&lt;=DATEVALUE("9/30/20"&amp;RIGHT(BZ$1,2))),NETWORKDAYS($T787,$U787,Holidays!$J$3:$J$937),
IF(AND($T787&lt;DATEVALUE("10/1/20"&amp;RIGHT(BY$1,2)),$U787&lt;=DATEVALUE("9/30/20"&amp;RIGHT(BZ$1,2))),NETWORKDAYS(DATEVALUE("10/1/20"&amp;RIGHT(BY$1,2)),$U787,Holidays!$J$3:$J$937),
IF($T787&lt;DATEVALUE("10/1/20"&amp;RIGHT(BY$1,2)),NETWORKDAYS(DATEVALUE("10/1/20"&amp;RIGHT(BY$1,2)),DATEVALUE("9/30/20"&amp;RIGHT(BZ$1,2)),Holidays!$J$3:$J$937),
IF($T787&gt;=DATEVALUE("10/1/20"&amp;RIGHT(BY$1,2)),NETWORKDAYS($T787,DATEVALUE("9/30/20"&amp;RIGHT(BZ$1,2)),Holidays!$J$3:$J$937),"")))),"")/(NETWORKDAYS($T787,$U787,Holidays!$J$3:$J$937)),0))</f>
        <v/>
      </c>
      <c r="CA787" s="87" t="str">
        <f>IF($Q787="","",IFERROR(IF(OR(AND($T787&gt;=DATEVALUE("10/1/20"&amp;RIGHT(BZ$1,2)),$T787&lt;=DATEVALUE("9/30/20"&amp;RIGHT(CA$1,2))),AND($U787&gt;=DATEVALUE("10/1/20"&amp;RIGHT(BZ$1,2)),$U787&lt;=DATEVALUE("9/30/20"&amp;RIGHT(CA$1,2))),AND($T787&lt;=DATEVALUE("10/1/20"&amp;RIGHT(BZ$1,2)),$U787&gt;=DATEVALUE("9/30/20"&amp;RIGHT(CA$1,2)))),
IF(AND($T787&gt;=DATEVALUE("10/1/20"&amp;RIGHT(BZ$1,2)),$U787&lt;=DATEVALUE("9/30/20"&amp;RIGHT(CA$1,2))),NETWORKDAYS($T787,$U787,Holidays!$J$3:$J$937),
IF(AND($T787&lt;DATEVALUE("10/1/20"&amp;RIGHT(BZ$1,2)),$U787&lt;=DATEVALUE("9/30/20"&amp;RIGHT(CA$1,2))),NETWORKDAYS(DATEVALUE("10/1/20"&amp;RIGHT(BZ$1,2)),$U787,Holidays!$J$3:$J$937),
IF($T787&lt;DATEVALUE("10/1/20"&amp;RIGHT(BZ$1,2)),NETWORKDAYS(DATEVALUE("10/1/20"&amp;RIGHT(BZ$1,2)),DATEVALUE("9/30/20"&amp;RIGHT(CA$1,2)),Holidays!$J$3:$J$937),
IF($T787&gt;=DATEVALUE("10/1/20"&amp;RIGHT(BZ$1,2)),NETWORKDAYS($T787,DATEVALUE("9/30/20"&amp;RIGHT(CA$1,2)),Holidays!$J$3:$J$937),"")))),"")/(NETWORKDAYS($T787,$U787,Holidays!$J$3:$J$937)),0))</f>
        <v/>
      </c>
      <c r="CB787" s="87" t="str">
        <f>IF($Q787="","",IFERROR(IF(OR(AND($T787&gt;=DATEVALUE("10/1/20"&amp;RIGHT(CA$1,2)),$T787&lt;=DATEVALUE("9/30/20"&amp;RIGHT(CB$1,2))),AND($U787&gt;=DATEVALUE("10/1/20"&amp;RIGHT(CA$1,2)),$U787&lt;=DATEVALUE("9/30/20"&amp;RIGHT(CB$1,2))),AND($T787&lt;=DATEVALUE("10/1/20"&amp;RIGHT(CA$1,2)),$U787&gt;=DATEVALUE("9/30/20"&amp;RIGHT(CB$1,2)))),
IF(AND($T787&gt;=DATEVALUE("10/1/20"&amp;RIGHT(CA$1,2)),$U787&lt;=DATEVALUE("9/30/20"&amp;RIGHT(CB$1,2))),NETWORKDAYS($T787,$U787,Holidays!$J$3:$J$937),
IF(AND($T787&lt;DATEVALUE("10/1/20"&amp;RIGHT(CA$1,2)),$U787&lt;=DATEVALUE("9/30/20"&amp;RIGHT(CB$1,2))),NETWORKDAYS(DATEVALUE("10/1/20"&amp;RIGHT(CA$1,2)),$U787,Holidays!$J$3:$J$937),
IF($T787&lt;DATEVALUE("10/1/20"&amp;RIGHT(CA$1,2)),NETWORKDAYS(DATEVALUE("10/1/20"&amp;RIGHT(CA$1,2)),DATEVALUE("9/30/20"&amp;RIGHT(CB$1,2)),Holidays!$J$3:$J$937),
IF($T787&gt;=DATEVALUE("10/1/20"&amp;RIGHT(CA$1,2)),NETWORKDAYS($T787,DATEVALUE("9/30/20"&amp;RIGHT(CB$1,2)),Holidays!$J$3:$J$937),"")))),"")/(NETWORKDAYS($T787,$U787,Holidays!$J$3:$J$937)),0))</f>
        <v/>
      </c>
    </row>
    <row r="788" spans="1:80">
      <c r="A788" s="97"/>
      <c r="B788" s="98" t="str">
        <f ca="1">IF(NOT($A788=""),OFFSET('WBS Reference &amp; User Procedure'!$A$1,MATCH($A788,'WBS Reference &amp; User Procedure'!$A:$A,0)-1,1),"")</f>
        <v/>
      </c>
      <c r="D788" s="97"/>
      <c r="T788" s="104" t="str">
        <f>IF(NOT(Q788=""),IF(NOT($S788=""),$S788,#REF!),"")</f>
        <v/>
      </c>
      <c r="U788" s="104" t="str">
        <f>IF(NOT(Q788=""),WORKDAY(T788,Q788,Holidays!$J$3:$J$937),"")</f>
        <v/>
      </c>
      <c r="V788" s="104"/>
      <c r="W788" s="104"/>
      <c r="X788" s="101" t="str">
        <f t="shared" si="167"/>
        <v/>
      </c>
      <c r="AL788" s="87" t="str">
        <f t="shared" ca="1" si="164"/>
        <v/>
      </c>
      <c r="AN788" s="87" t="str">
        <f t="shared" ca="1" si="176"/>
        <v/>
      </c>
      <c r="AO788" s="87" t="str">
        <f t="shared" ca="1" si="176"/>
        <v/>
      </c>
      <c r="AP788" s="87" t="str">
        <f t="shared" ca="1" si="176"/>
        <v/>
      </c>
      <c r="AQ788" s="87" t="str">
        <f t="shared" ca="1" si="176"/>
        <v/>
      </c>
      <c r="AR788" s="87" t="str">
        <f t="shared" ca="1" si="176"/>
        <v/>
      </c>
      <c r="AS788" s="87" t="str">
        <f t="shared" ca="1" si="176"/>
        <v/>
      </c>
      <c r="AT788" s="87" t="str">
        <f t="shared" ca="1" si="176"/>
        <v/>
      </c>
      <c r="AU788" s="87" t="str">
        <f t="shared" ca="1" si="176"/>
        <v/>
      </c>
      <c r="AV788" s="87" t="str">
        <f t="shared" ca="1" si="176"/>
        <v/>
      </c>
      <c r="AW788" s="87" t="str">
        <f t="shared" ca="1" si="176"/>
        <v/>
      </c>
      <c r="AX788" s="87" t="str">
        <f t="shared" ca="1" si="177"/>
        <v/>
      </c>
      <c r="AY788" s="87" t="str">
        <f t="shared" ca="1" si="177"/>
        <v/>
      </c>
      <c r="AZ788" s="87" t="str">
        <f t="shared" ca="1" si="177"/>
        <v/>
      </c>
      <c r="BA788" s="87" t="str">
        <f t="shared" ca="1" si="177"/>
        <v/>
      </c>
      <c r="BB788" s="87" t="str">
        <f t="shared" ca="1" si="177"/>
        <v/>
      </c>
      <c r="BC788" s="87" t="str">
        <f t="shared" ca="1" si="177"/>
        <v/>
      </c>
      <c r="BD788" s="87" t="str">
        <f t="shared" ca="1" si="177"/>
        <v/>
      </c>
      <c r="BE788" s="87" t="str">
        <f t="shared" ca="1" si="177"/>
        <v/>
      </c>
      <c r="BF788" s="87" t="str">
        <f t="shared" ca="1" si="177"/>
        <v/>
      </c>
      <c r="BG788" s="87" t="str">
        <f t="shared" ca="1" si="177"/>
        <v/>
      </c>
      <c r="BI788" s="87" t="str">
        <f>IF($Q788="","",IFERROR(IF(OR(AND($T788&gt;=DATEVALUE("10/1/20"&amp;RIGHT(BH$1,2)),$T788&lt;=DATEVALUE("9/30/20"&amp;RIGHT(BI$1,2))),AND($U788&gt;=DATEVALUE("10/1/20"&amp;RIGHT(BH$1,2)),$U788&lt;=DATEVALUE("9/30/20"&amp;RIGHT(BI$1,2))),AND($T788&lt;=DATEVALUE("10/1/20"&amp;RIGHT(BH$1,2)),$U788&gt;=DATEVALUE("9/30/20"&amp;RIGHT(BI$1,2)))),
IF(AND($T788&gt;=DATEVALUE("10/1/20"&amp;RIGHT(BH$1,2)),$U788&lt;=DATEVALUE("9/30/20"&amp;RIGHT(BI$1,2))),NETWORKDAYS($T788,$U788,Holidays!$J$3:$J$937),
IF(AND($T788&lt;DATEVALUE("10/1/20"&amp;RIGHT(BH$1,2)),$U788&lt;=DATEVALUE("9/30/20"&amp;RIGHT(BI$1,2))),NETWORKDAYS(DATEVALUE("10/1/20"&amp;RIGHT(BH$1,2)),$U788,Holidays!$J$3:$J$937),
IF($T788&lt;DATEVALUE("10/1/20"&amp;RIGHT(BH$1,2)),NETWORKDAYS(DATEVALUE("10/1/20"&amp;RIGHT(BH$1,2)),DATEVALUE("9/30/20"&amp;RIGHT(BI$1,2)),Holidays!$J$3:$J$937),
IF($T788&gt;=DATEVALUE("10/1/20"&amp;RIGHT(BH$1,2)),NETWORKDAYS($T788,DATEVALUE("9/30/20"&amp;RIGHT(BI$1,2)),Holidays!$J$3:$J$937),"")))),"")/(NETWORKDAYS($T788,$U788,Holidays!$J$3:$J$937)),0))</f>
        <v/>
      </c>
      <c r="BJ788" s="87" t="str">
        <f>IF($Q788="","",IFERROR(IF(OR(AND($T788&gt;=DATEVALUE("10/1/20"&amp;RIGHT(BI$1,2)),$T788&lt;=DATEVALUE("9/30/20"&amp;RIGHT(BJ$1,2))),AND($U788&gt;=DATEVALUE("10/1/20"&amp;RIGHT(BI$1,2)),$U788&lt;=DATEVALUE("9/30/20"&amp;RIGHT(BJ$1,2))),AND($T788&lt;=DATEVALUE("10/1/20"&amp;RIGHT(BI$1,2)),$U788&gt;=DATEVALUE("9/30/20"&amp;RIGHT(BJ$1,2)))),
IF(AND($T788&gt;=DATEVALUE("10/1/20"&amp;RIGHT(BI$1,2)),$U788&lt;=DATEVALUE("9/30/20"&amp;RIGHT(BJ$1,2))),NETWORKDAYS($T788,$U788,Holidays!$J$3:$J$937),
IF(AND($T788&lt;DATEVALUE("10/1/20"&amp;RIGHT(BI$1,2)),$U788&lt;=DATEVALUE("9/30/20"&amp;RIGHT(BJ$1,2))),NETWORKDAYS(DATEVALUE("10/1/20"&amp;RIGHT(BI$1,2)),$U788,Holidays!$J$3:$J$937),
IF($T788&lt;DATEVALUE("10/1/20"&amp;RIGHT(BI$1,2)),NETWORKDAYS(DATEVALUE("10/1/20"&amp;RIGHT(BI$1,2)),DATEVALUE("9/30/20"&amp;RIGHT(BJ$1,2)),Holidays!$J$3:$J$937),
IF($T788&gt;=DATEVALUE("10/1/20"&amp;RIGHT(BI$1,2)),NETWORKDAYS($T788,DATEVALUE("9/30/20"&amp;RIGHT(BJ$1,2)),Holidays!$J$3:$J$937),"")))),"")/(NETWORKDAYS($T788,$U788,Holidays!$J$3:$J$937)),0))</f>
        <v/>
      </c>
      <c r="BK788" s="87" t="str">
        <f>IF($Q788="","",IFERROR(IF(OR(AND($T788&gt;=DATEVALUE("10/1/20"&amp;RIGHT(BJ$1,2)),$T788&lt;=DATEVALUE("9/30/20"&amp;RIGHT(BK$1,2))),AND($U788&gt;=DATEVALUE("10/1/20"&amp;RIGHT(BJ$1,2)),$U788&lt;=DATEVALUE("9/30/20"&amp;RIGHT(BK$1,2))),AND($T788&lt;=DATEVALUE("10/1/20"&amp;RIGHT(BJ$1,2)),$U788&gt;=DATEVALUE("9/30/20"&amp;RIGHT(BK$1,2)))),
IF(AND($T788&gt;=DATEVALUE("10/1/20"&amp;RIGHT(BJ$1,2)),$U788&lt;=DATEVALUE("9/30/20"&amp;RIGHT(BK$1,2))),NETWORKDAYS($T788,$U788,Holidays!$J$3:$J$937),
IF(AND($T788&lt;DATEVALUE("10/1/20"&amp;RIGHT(BJ$1,2)),$U788&lt;=DATEVALUE("9/30/20"&amp;RIGHT(BK$1,2))),NETWORKDAYS(DATEVALUE("10/1/20"&amp;RIGHT(BJ$1,2)),$U788,Holidays!$J$3:$J$937),
IF($T788&lt;DATEVALUE("10/1/20"&amp;RIGHT(BJ$1,2)),NETWORKDAYS(DATEVALUE("10/1/20"&amp;RIGHT(BJ$1,2)),DATEVALUE("9/30/20"&amp;RIGHT(BK$1,2)),Holidays!$J$3:$J$937),
IF($T788&gt;=DATEVALUE("10/1/20"&amp;RIGHT(BJ$1,2)),NETWORKDAYS($T788,DATEVALUE("9/30/20"&amp;RIGHT(BK$1,2)),Holidays!$J$3:$J$937),"")))),"")/(NETWORKDAYS($T788,$U788,Holidays!$J$3:$J$937)),0))</f>
        <v/>
      </c>
      <c r="BL788" s="87" t="str">
        <f>IF($Q788="","",IFERROR(IF(OR(AND($T788&gt;=DATEVALUE("10/1/20"&amp;RIGHT(BK$1,2)),$T788&lt;=DATEVALUE("9/30/20"&amp;RIGHT(BL$1,2))),AND($U788&gt;=DATEVALUE("10/1/20"&amp;RIGHT(BK$1,2)),$U788&lt;=DATEVALUE("9/30/20"&amp;RIGHT(BL$1,2))),AND($T788&lt;=DATEVALUE("10/1/20"&amp;RIGHT(BK$1,2)),$U788&gt;=DATEVALUE("9/30/20"&amp;RIGHT(BL$1,2)))),
IF(AND($T788&gt;=DATEVALUE("10/1/20"&amp;RIGHT(BK$1,2)),$U788&lt;=DATEVALUE("9/30/20"&amp;RIGHT(BL$1,2))),NETWORKDAYS($T788,$U788,Holidays!$J$3:$J$937),
IF(AND($T788&lt;DATEVALUE("10/1/20"&amp;RIGHT(BK$1,2)),$U788&lt;=DATEVALUE("9/30/20"&amp;RIGHT(BL$1,2))),NETWORKDAYS(DATEVALUE("10/1/20"&amp;RIGHT(BK$1,2)),$U788,Holidays!$J$3:$J$937),
IF($T788&lt;DATEVALUE("10/1/20"&amp;RIGHT(BK$1,2)),NETWORKDAYS(DATEVALUE("10/1/20"&amp;RIGHT(BK$1,2)),DATEVALUE("9/30/20"&amp;RIGHT(BL$1,2)),Holidays!$J$3:$J$937),
IF($T788&gt;=DATEVALUE("10/1/20"&amp;RIGHT(BK$1,2)),NETWORKDAYS($T788,DATEVALUE("9/30/20"&amp;RIGHT(BL$1,2)),Holidays!$J$3:$J$937),"")))),"")/(NETWORKDAYS($T788,$U788,Holidays!$J$3:$J$937)),0))</f>
        <v/>
      </c>
      <c r="BM788" s="87" t="str">
        <f>IF($Q788="","",IFERROR(IF(OR(AND($T788&gt;=DATEVALUE("10/1/20"&amp;RIGHT(BL$1,2)),$T788&lt;=DATEVALUE("9/30/20"&amp;RIGHT(BM$1,2))),AND($U788&gt;=DATEVALUE("10/1/20"&amp;RIGHT(BL$1,2)),$U788&lt;=DATEVALUE("9/30/20"&amp;RIGHT(BM$1,2))),AND($T788&lt;=DATEVALUE("10/1/20"&amp;RIGHT(BL$1,2)),$U788&gt;=DATEVALUE("9/30/20"&amp;RIGHT(BM$1,2)))),
IF(AND($T788&gt;=DATEVALUE("10/1/20"&amp;RIGHT(BL$1,2)),$U788&lt;=DATEVALUE("9/30/20"&amp;RIGHT(BM$1,2))),NETWORKDAYS($T788,$U788,Holidays!$J$3:$J$937),
IF(AND($T788&lt;DATEVALUE("10/1/20"&amp;RIGHT(BL$1,2)),$U788&lt;=DATEVALUE("9/30/20"&amp;RIGHT(BM$1,2))),NETWORKDAYS(DATEVALUE("10/1/20"&amp;RIGHT(BL$1,2)),$U788,Holidays!$J$3:$J$937),
IF($T788&lt;DATEVALUE("10/1/20"&amp;RIGHT(BL$1,2)),NETWORKDAYS(DATEVALUE("10/1/20"&amp;RIGHT(BL$1,2)),DATEVALUE("9/30/20"&amp;RIGHT(BM$1,2)),Holidays!$J$3:$J$937),
IF($T788&gt;=DATEVALUE("10/1/20"&amp;RIGHT(BL$1,2)),NETWORKDAYS($T788,DATEVALUE("9/30/20"&amp;RIGHT(BM$1,2)),Holidays!$J$3:$J$937),"")))),"")/(NETWORKDAYS($T788,$U788,Holidays!$J$3:$J$937)),0))</f>
        <v/>
      </c>
      <c r="BN788" s="87" t="str">
        <f>IF($Q788="","",IFERROR(IF(OR(AND($T788&gt;=DATEVALUE("10/1/20"&amp;RIGHT(BM$1,2)),$T788&lt;=DATEVALUE("9/30/20"&amp;RIGHT(BN$1,2))),AND($U788&gt;=DATEVALUE("10/1/20"&amp;RIGHT(BM$1,2)),$U788&lt;=DATEVALUE("9/30/20"&amp;RIGHT(BN$1,2))),AND($T788&lt;=DATEVALUE("10/1/20"&amp;RIGHT(BM$1,2)),$U788&gt;=DATEVALUE("9/30/20"&amp;RIGHT(BN$1,2)))),
IF(AND($T788&gt;=DATEVALUE("10/1/20"&amp;RIGHT(BM$1,2)),$U788&lt;=DATEVALUE("9/30/20"&amp;RIGHT(BN$1,2))),NETWORKDAYS($T788,$U788,Holidays!$J$3:$J$937),
IF(AND($T788&lt;DATEVALUE("10/1/20"&amp;RIGHT(BM$1,2)),$U788&lt;=DATEVALUE("9/30/20"&amp;RIGHT(BN$1,2))),NETWORKDAYS(DATEVALUE("10/1/20"&amp;RIGHT(BM$1,2)),$U788,Holidays!$J$3:$J$937),
IF($T788&lt;DATEVALUE("10/1/20"&amp;RIGHT(BM$1,2)),NETWORKDAYS(DATEVALUE("10/1/20"&amp;RIGHT(BM$1,2)),DATEVALUE("9/30/20"&amp;RIGHT(BN$1,2)),Holidays!$J$3:$J$937),
IF($T788&gt;=DATEVALUE("10/1/20"&amp;RIGHT(BM$1,2)),NETWORKDAYS($T788,DATEVALUE("9/30/20"&amp;RIGHT(BN$1,2)),Holidays!$J$3:$J$937),"")))),"")/(NETWORKDAYS($T788,$U788,Holidays!$J$3:$J$937)),0))</f>
        <v/>
      </c>
      <c r="BO788" s="87" t="str">
        <f>IF($Q788="","",IFERROR(IF(OR(AND($T788&gt;=DATEVALUE("10/1/20"&amp;RIGHT(BN$1,2)),$T788&lt;=DATEVALUE("9/30/20"&amp;RIGHT(BO$1,2))),AND($U788&gt;=DATEVALUE("10/1/20"&amp;RIGHT(BN$1,2)),$U788&lt;=DATEVALUE("9/30/20"&amp;RIGHT(BO$1,2))),AND($T788&lt;=DATEVALUE("10/1/20"&amp;RIGHT(BN$1,2)),$U788&gt;=DATEVALUE("9/30/20"&amp;RIGHT(BO$1,2)))),
IF(AND($T788&gt;=DATEVALUE("10/1/20"&amp;RIGHT(BN$1,2)),$U788&lt;=DATEVALUE("9/30/20"&amp;RIGHT(BO$1,2))),NETWORKDAYS($T788,$U788,Holidays!$J$3:$J$937),
IF(AND($T788&lt;DATEVALUE("10/1/20"&amp;RIGHT(BN$1,2)),$U788&lt;=DATEVALUE("9/30/20"&amp;RIGHT(BO$1,2))),NETWORKDAYS(DATEVALUE("10/1/20"&amp;RIGHT(BN$1,2)),$U788,Holidays!$J$3:$J$937),
IF($T788&lt;DATEVALUE("10/1/20"&amp;RIGHT(BN$1,2)),NETWORKDAYS(DATEVALUE("10/1/20"&amp;RIGHT(BN$1,2)),DATEVALUE("9/30/20"&amp;RIGHT(BO$1,2)),Holidays!$J$3:$J$937),
IF($T788&gt;=DATEVALUE("10/1/20"&amp;RIGHT(BN$1,2)),NETWORKDAYS($T788,DATEVALUE("9/30/20"&amp;RIGHT(BO$1,2)),Holidays!$J$3:$J$937),"")))),"")/(NETWORKDAYS($T788,$U788,Holidays!$J$3:$J$937)),0))</f>
        <v/>
      </c>
      <c r="BP788" s="87" t="str">
        <f>IF($Q788="","",IFERROR(IF(OR(AND($T788&gt;=DATEVALUE("10/1/20"&amp;RIGHT(BO$1,2)),$T788&lt;=DATEVALUE("9/30/20"&amp;RIGHT(BP$1,2))),AND($U788&gt;=DATEVALUE("10/1/20"&amp;RIGHT(BO$1,2)),$U788&lt;=DATEVALUE("9/30/20"&amp;RIGHT(BP$1,2))),AND($T788&lt;=DATEVALUE("10/1/20"&amp;RIGHT(BO$1,2)),$U788&gt;=DATEVALUE("9/30/20"&amp;RIGHT(BP$1,2)))),
IF(AND($T788&gt;=DATEVALUE("10/1/20"&amp;RIGHT(BO$1,2)),$U788&lt;=DATEVALUE("9/30/20"&amp;RIGHT(BP$1,2))),NETWORKDAYS($T788,$U788,Holidays!$J$3:$J$937),
IF(AND($T788&lt;DATEVALUE("10/1/20"&amp;RIGHT(BO$1,2)),$U788&lt;=DATEVALUE("9/30/20"&amp;RIGHT(BP$1,2))),NETWORKDAYS(DATEVALUE("10/1/20"&amp;RIGHT(BO$1,2)),$U788,Holidays!$J$3:$J$937),
IF($T788&lt;DATEVALUE("10/1/20"&amp;RIGHT(BO$1,2)),NETWORKDAYS(DATEVALUE("10/1/20"&amp;RIGHT(BO$1,2)),DATEVALUE("9/30/20"&amp;RIGHT(BP$1,2)),Holidays!$J$3:$J$937),
IF($T788&gt;=DATEVALUE("10/1/20"&amp;RIGHT(BO$1,2)),NETWORKDAYS($T788,DATEVALUE("9/30/20"&amp;RIGHT(BP$1,2)),Holidays!$J$3:$J$937),"")))),"")/(NETWORKDAYS($T788,$U788,Holidays!$J$3:$J$937)),0))</f>
        <v/>
      </c>
      <c r="BQ788" s="87" t="str">
        <f>IF($Q788="","",IFERROR(IF(OR(AND($T788&gt;=DATEVALUE("10/1/20"&amp;RIGHT(BP$1,2)),$T788&lt;=DATEVALUE("9/30/20"&amp;RIGHT(BQ$1,2))),AND($U788&gt;=DATEVALUE("10/1/20"&amp;RIGHT(BP$1,2)),$U788&lt;=DATEVALUE("9/30/20"&amp;RIGHT(BQ$1,2))),AND($T788&lt;=DATEVALUE("10/1/20"&amp;RIGHT(BP$1,2)),$U788&gt;=DATEVALUE("9/30/20"&amp;RIGHT(BQ$1,2)))),
IF(AND($T788&gt;=DATEVALUE("10/1/20"&amp;RIGHT(BP$1,2)),$U788&lt;=DATEVALUE("9/30/20"&amp;RIGHT(BQ$1,2))),NETWORKDAYS($T788,$U788,Holidays!$J$3:$J$937),
IF(AND($T788&lt;DATEVALUE("10/1/20"&amp;RIGHT(BP$1,2)),$U788&lt;=DATEVALUE("9/30/20"&amp;RIGHT(BQ$1,2))),NETWORKDAYS(DATEVALUE("10/1/20"&amp;RIGHT(BP$1,2)),$U788,Holidays!$J$3:$J$937),
IF($T788&lt;DATEVALUE("10/1/20"&amp;RIGHT(BP$1,2)),NETWORKDAYS(DATEVALUE("10/1/20"&amp;RIGHT(BP$1,2)),DATEVALUE("9/30/20"&amp;RIGHT(BQ$1,2)),Holidays!$J$3:$J$937),
IF($T788&gt;=DATEVALUE("10/1/20"&amp;RIGHT(BP$1,2)),NETWORKDAYS($T788,DATEVALUE("9/30/20"&amp;RIGHT(BQ$1,2)),Holidays!$J$3:$J$937),"")))),"")/(NETWORKDAYS($T788,$U788,Holidays!$J$3:$J$937)),0))</f>
        <v/>
      </c>
      <c r="BR788" s="87" t="str">
        <f>IF($Q788="","",IFERROR(IF(OR(AND($T788&gt;=DATEVALUE("10/1/20"&amp;RIGHT(BQ$1,2)),$T788&lt;=DATEVALUE("9/30/20"&amp;RIGHT(BR$1,2))),AND($U788&gt;=DATEVALUE("10/1/20"&amp;RIGHT(BQ$1,2)),$U788&lt;=DATEVALUE("9/30/20"&amp;RIGHT(BR$1,2))),AND($T788&lt;=DATEVALUE("10/1/20"&amp;RIGHT(BQ$1,2)),$U788&gt;=DATEVALUE("9/30/20"&amp;RIGHT(BR$1,2)))),
IF(AND($T788&gt;=DATEVALUE("10/1/20"&amp;RIGHT(BQ$1,2)),$U788&lt;=DATEVALUE("9/30/20"&amp;RIGHT(BR$1,2))),NETWORKDAYS($T788,$U788,Holidays!$J$3:$J$937),
IF(AND($T788&lt;DATEVALUE("10/1/20"&amp;RIGHT(BQ$1,2)),$U788&lt;=DATEVALUE("9/30/20"&amp;RIGHT(BR$1,2))),NETWORKDAYS(DATEVALUE("10/1/20"&amp;RIGHT(BQ$1,2)),$U788,Holidays!$J$3:$J$937),
IF($T788&lt;DATEVALUE("10/1/20"&amp;RIGHT(BQ$1,2)),NETWORKDAYS(DATEVALUE("10/1/20"&amp;RIGHT(BQ$1,2)),DATEVALUE("9/30/20"&amp;RIGHT(BR$1,2)),Holidays!$J$3:$J$937),
IF($T788&gt;=DATEVALUE("10/1/20"&amp;RIGHT(BQ$1,2)),NETWORKDAYS($T788,DATEVALUE("9/30/20"&amp;RIGHT(BR$1,2)),Holidays!$J$3:$J$937),"")))),"")/(NETWORKDAYS($T788,$U788,Holidays!$J$3:$J$937)),0))</f>
        <v/>
      </c>
      <c r="BS788" s="87" t="str">
        <f>IF($Q788="","",IFERROR(IF(OR(AND($T788&gt;=DATEVALUE("10/1/20"&amp;RIGHT(BR$1,2)),$T788&lt;=DATEVALUE("9/30/20"&amp;RIGHT(BS$1,2))),AND($U788&gt;=DATEVALUE("10/1/20"&amp;RIGHT(BR$1,2)),$U788&lt;=DATEVALUE("9/30/20"&amp;RIGHT(BS$1,2))),AND($T788&lt;=DATEVALUE("10/1/20"&amp;RIGHT(BR$1,2)),$U788&gt;=DATEVALUE("9/30/20"&amp;RIGHT(BS$1,2)))),
IF(AND($T788&gt;=DATEVALUE("10/1/20"&amp;RIGHT(BR$1,2)),$U788&lt;=DATEVALUE("9/30/20"&amp;RIGHT(BS$1,2))),NETWORKDAYS($T788,$U788,Holidays!$J$3:$J$937),
IF(AND($T788&lt;DATEVALUE("10/1/20"&amp;RIGHT(BR$1,2)),$U788&lt;=DATEVALUE("9/30/20"&amp;RIGHT(BS$1,2))),NETWORKDAYS(DATEVALUE("10/1/20"&amp;RIGHT(BR$1,2)),$U788,Holidays!$J$3:$J$937),
IF($T788&lt;DATEVALUE("10/1/20"&amp;RIGHT(BR$1,2)),NETWORKDAYS(DATEVALUE("10/1/20"&amp;RIGHT(BR$1,2)),DATEVALUE("9/30/20"&amp;RIGHT(BS$1,2)),Holidays!$J$3:$J$937),
IF($T788&gt;=DATEVALUE("10/1/20"&amp;RIGHT(BR$1,2)),NETWORKDAYS($T788,DATEVALUE("9/30/20"&amp;RIGHT(BS$1,2)),Holidays!$J$3:$J$937),"")))),"")/(NETWORKDAYS($T788,$U788,Holidays!$J$3:$J$937)),0))</f>
        <v/>
      </c>
      <c r="BT788" s="87" t="str">
        <f>IF($Q788="","",IFERROR(IF(OR(AND($T788&gt;=DATEVALUE("10/1/20"&amp;RIGHT(BS$1,2)),$T788&lt;=DATEVALUE("9/30/20"&amp;RIGHT(BT$1,2))),AND($U788&gt;=DATEVALUE("10/1/20"&amp;RIGHT(BS$1,2)),$U788&lt;=DATEVALUE("9/30/20"&amp;RIGHT(BT$1,2))),AND($T788&lt;=DATEVALUE("10/1/20"&amp;RIGHT(BS$1,2)),$U788&gt;=DATEVALUE("9/30/20"&amp;RIGHT(BT$1,2)))),
IF(AND($T788&gt;=DATEVALUE("10/1/20"&amp;RIGHT(BS$1,2)),$U788&lt;=DATEVALUE("9/30/20"&amp;RIGHT(BT$1,2))),NETWORKDAYS($T788,$U788,Holidays!$J$3:$J$937),
IF(AND($T788&lt;DATEVALUE("10/1/20"&amp;RIGHT(BS$1,2)),$U788&lt;=DATEVALUE("9/30/20"&amp;RIGHT(BT$1,2))),NETWORKDAYS(DATEVALUE("10/1/20"&amp;RIGHT(BS$1,2)),$U788,Holidays!$J$3:$J$937),
IF($T788&lt;DATEVALUE("10/1/20"&amp;RIGHT(BS$1,2)),NETWORKDAYS(DATEVALUE("10/1/20"&amp;RIGHT(BS$1,2)),DATEVALUE("9/30/20"&amp;RIGHT(BT$1,2)),Holidays!$J$3:$J$937),
IF($T788&gt;=DATEVALUE("10/1/20"&amp;RIGHT(BS$1,2)),NETWORKDAYS($T788,DATEVALUE("9/30/20"&amp;RIGHT(BT$1,2)),Holidays!$J$3:$J$937),"")))),"")/(NETWORKDAYS($T788,$U788,Holidays!$J$3:$J$937)),0))</f>
        <v/>
      </c>
      <c r="BU788" s="87" t="str">
        <f>IF($Q788="","",IFERROR(IF(OR(AND($T788&gt;=DATEVALUE("10/1/20"&amp;RIGHT(BT$1,2)),$T788&lt;=DATEVALUE("9/30/20"&amp;RIGHT(BU$1,2))),AND($U788&gt;=DATEVALUE("10/1/20"&amp;RIGHT(BT$1,2)),$U788&lt;=DATEVALUE("9/30/20"&amp;RIGHT(BU$1,2))),AND($T788&lt;=DATEVALUE("10/1/20"&amp;RIGHT(BT$1,2)),$U788&gt;=DATEVALUE("9/30/20"&amp;RIGHT(BU$1,2)))),
IF(AND($T788&gt;=DATEVALUE("10/1/20"&amp;RIGHT(BT$1,2)),$U788&lt;=DATEVALUE("9/30/20"&amp;RIGHT(BU$1,2))),NETWORKDAYS($T788,$U788,Holidays!$J$3:$J$937),
IF(AND($T788&lt;DATEVALUE("10/1/20"&amp;RIGHT(BT$1,2)),$U788&lt;=DATEVALUE("9/30/20"&amp;RIGHT(BU$1,2))),NETWORKDAYS(DATEVALUE("10/1/20"&amp;RIGHT(BT$1,2)),$U788,Holidays!$J$3:$J$937),
IF($T788&lt;DATEVALUE("10/1/20"&amp;RIGHT(BT$1,2)),NETWORKDAYS(DATEVALUE("10/1/20"&amp;RIGHT(BT$1,2)),DATEVALUE("9/30/20"&amp;RIGHT(BU$1,2)),Holidays!$J$3:$J$937),
IF($T788&gt;=DATEVALUE("10/1/20"&amp;RIGHT(BT$1,2)),NETWORKDAYS($T788,DATEVALUE("9/30/20"&amp;RIGHT(BU$1,2)),Holidays!$J$3:$J$937),"")))),"")/(NETWORKDAYS($T788,$U788,Holidays!$J$3:$J$937)),0))</f>
        <v/>
      </c>
      <c r="BV788" s="87" t="str">
        <f>IF($Q788="","",IFERROR(IF(OR(AND($T788&gt;=DATEVALUE("10/1/20"&amp;RIGHT(BU$1,2)),$T788&lt;=DATEVALUE("9/30/20"&amp;RIGHT(BV$1,2))),AND($U788&gt;=DATEVALUE("10/1/20"&amp;RIGHT(BU$1,2)),$U788&lt;=DATEVALUE("9/30/20"&amp;RIGHT(BV$1,2))),AND($T788&lt;=DATEVALUE("10/1/20"&amp;RIGHT(BU$1,2)),$U788&gt;=DATEVALUE("9/30/20"&amp;RIGHT(BV$1,2)))),
IF(AND($T788&gt;=DATEVALUE("10/1/20"&amp;RIGHT(BU$1,2)),$U788&lt;=DATEVALUE("9/30/20"&amp;RIGHT(BV$1,2))),NETWORKDAYS($T788,$U788,Holidays!$J$3:$J$937),
IF(AND($T788&lt;DATEVALUE("10/1/20"&amp;RIGHT(BU$1,2)),$U788&lt;=DATEVALUE("9/30/20"&amp;RIGHT(BV$1,2))),NETWORKDAYS(DATEVALUE("10/1/20"&amp;RIGHT(BU$1,2)),$U788,Holidays!$J$3:$J$937),
IF($T788&lt;DATEVALUE("10/1/20"&amp;RIGHT(BU$1,2)),NETWORKDAYS(DATEVALUE("10/1/20"&amp;RIGHT(BU$1,2)),DATEVALUE("9/30/20"&amp;RIGHT(BV$1,2)),Holidays!$J$3:$J$937),
IF($T788&gt;=DATEVALUE("10/1/20"&amp;RIGHT(BU$1,2)),NETWORKDAYS($T788,DATEVALUE("9/30/20"&amp;RIGHT(BV$1,2)),Holidays!$J$3:$J$937),"")))),"")/(NETWORKDAYS($T788,$U788,Holidays!$J$3:$J$937)),0))</f>
        <v/>
      </c>
      <c r="BW788" s="87" t="str">
        <f>IF($Q788="","",IFERROR(IF(OR(AND($T788&gt;=DATEVALUE("10/1/20"&amp;RIGHT(BV$1,2)),$T788&lt;=DATEVALUE("9/30/20"&amp;RIGHT(BW$1,2))),AND($U788&gt;=DATEVALUE("10/1/20"&amp;RIGHT(BV$1,2)),$U788&lt;=DATEVALUE("9/30/20"&amp;RIGHT(BW$1,2))),AND($T788&lt;=DATEVALUE("10/1/20"&amp;RIGHT(BV$1,2)),$U788&gt;=DATEVALUE("9/30/20"&amp;RIGHT(BW$1,2)))),
IF(AND($T788&gt;=DATEVALUE("10/1/20"&amp;RIGHT(BV$1,2)),$U788&lt;=DATEVALUE("9/30/20"&amp;RIGHT(BW$1,2))),NETWORKDAYS($T788,$U788,Holidays!$J$3:$J$937),
IF(AND($T788&lt;DATEVALUE("10/1/20"&amp;RIGHT(BV$1,2)),$U788&lt;=DATEVALUE("9/30/20"&amp;RIGHT(BW$1,2))),NETWORKDAYS(DATEVALUE("10/1/20"&amp;RIGHT(BV$1,2)),$U788,Holidays!$J$3:$J$937),
IF($T788&lt;DATEVALUE("10/1/20"&amp;RIGHT(BV$1,2)),NETWORKDAYS(DATEVALUE("10/1/20"&amp;RIGHT(BV$1,2)),DATEVALUE("9/30/20"&amp;RIGHT(BW$1,2)),Holidays!$J$3:$J$937),
IF($T788&gt;=DATEVALUE("10/1/20"&amp;RIGHT(BV$1,2)),NETWORKDAYS($T788,DATEVALUE("9/30/20"&amp;RIGHT(BW$1,2)),Holidays!$J$3:$J$937),"")))),"")/(NETWORKDAYS($T788,$U788,Holidays!$J$3:$J$937)),0))</f>
        <v/>
      </c>
      <c r="BX788" s="87" t="str">
        <f>IF($Q788="","",IFERROR(IF(OR(AND($T788&gt;=DATEVALUE("10/1/20"&amp;RIGHT(BW$1,2)),$T788&lt;=DATEVALUE("9/30/20"&amp;RIGHT(BX$1,2))),AND($U788&gt;=DATEVALUE("10/1/20"&amp;RIGHT(BW$1,2)),$U788&lt;=DATEVALUE("9/30/20"&amp;RIGHT(BX$1,2))),AND($T788&lt;=DATEVALUE("10/1/20"&amp;RIGHT(BW$1,2)),$U788&gt;=DATEVALUE("9/30/20"&amp;RIGHT(BX$1,2)))),
IF(AND($T788&gt;=DATEVALUE("10/1/20"&amp;RIGHT(BW$1,2)),$U788&lt;=DATEVALUE("9/30/20"&amp;RIGHT(BX$1,2))),NETWORKDAYS($T788,$U788,Holidays!$J$3:$J$937),
IF(AND($T788&lt;DATEVALUE("10/1/20"&amp;RIGHT(BW$1,2)),$U788&lt;=DATEVALUE("9/30/20"&amp;RIGHT(BX$1,2))),NETWORKDAYS(DATEVALUE("10/1/20"&amp;RIGHT(BW$1,2)),$U788,Holidays!$J$3:$J$937),
IF($T788&lt;DATEVALUE("10/1/20"&amp;RIGHT(BW$1,2)),NETWORKDAYS(DATEVALUE("10/1/20"&amp;RIGHT(BW$1,2)),DATEVALUE("9/30/20"&amp;RIGHT(BX$1,2)),Holidays!$J$3:$J$937),
IF($T788&gt;=DATEVALUE("10/1/20"&amp;RIGHT(BW$1,2)),NETWORKDAYS($T788,DATEVALUE("9/30/20"&amp;RIGHT(BX$1,2)),Holidays!$J$3:$J$937),"")))),"")/(NETWORKDAYS($T788,$U788,Holidays!$J$3:$J$937)),0))</f>
        <v/>
      </c>
      <c r="BY788" s="87" t="str">
        <f>IF($Q788="","",IFERROR(IF(OR(AND($T788&gt;=DATEVALUE("10/1/20"&amp;RIGHT(BX$1,2)),$T788&lt;=DATEVALUE("9/30/20"&amp;RIGHT(BY$1,2))),AND($U788&gt;=DATEVALUE("10/1/20"&amp;RIGHT(BX$1,2)),$U788&lt;=DATEVALUE("9/30/20"&amp;RIGHT(BY$1,2))),AND($T788&lt;=DATEVALUE("10/1/20"&amp;RIGHT(BX$1,2)),$U788&gt;=DATEVALUE("9/30/20"&amp;RIGHT(BY$1,2)))),
IF(AND($T788&gt;=DATEVALUE("10/1/20"&amp;RIGHT(BX$1,2)),$U788&lt;=DATEVALUE("9/30/20"&amp;RIGHT(BY$1,2))),NETWORKDAYS($T788,$U788,Holidays!$J$3:$J$937),
IF(AND($T788&lt;DATEVALUE("10/1/20"&amp;RIGHT(BX$1,2)),$U788&lt;=DATEVALUE("9/30/20"&amp;RIGHT(BY$1,2))),NETWORKDAYS(DATEVALUE("10/1/20"&amp;RIGHT(BX$1,2)),$U788,Holidays!$J$3:$J$937),
IF($T788&lt;DATEVALUE("10/1/20"&amp;RIGHT(BX$1,2)),NETWORKDAYS(DATEVALUE("10/1/20"&amp;RIGHT(BX$1,2)),DATEVALUE("9/30/20"&amp;RIGHT(BY$1,2)),Holidays!$J$3:$J$937),
IF($T788&gt;=DATEVALUE("10/1/20"&amp;RIGHT(BX$1,2)),NETWORKDAYS($T788,DATEVALUE("9/30/20"&amp;RIGHT(BY$1,2)),Holidays!$J$3:$J$937),"")))),"")/(NETWORKDAYS($T788,$U788,Holidays!$J$3:$J$937)),0))</f>
        <v/>
      </c>
      <c r="BZ788" s="87" t="str">
        <f>IF($Q788="","",IFERROR(IF(OR(AND($T788&gt;=DATEVALUE("10/1/20"&amp;RIGHT(BY$1,2)),$T788&lt;=DATEVALUE("9/30/20"&amp;RIGHT(BZ$1,2))),AND($U788&gt;=DATEVALUE("10/1/20"&amp;RIGHT(BY$1,2)),$U788&lt;=DATEVALUE("9/30/20"&amp;RIGHT(BZ$1,2))),AND($T788&lt;=DATEVALUE("10/1/20"&amp;RIGHT(BY$1,2)),$U788&gt;=DATEVALUE("9/30/20"&amp;RIGHT(BZ$1,2)))),
IF(AND($T788&gt;=DATEVALUE("10/1/20"&amp;RIGHT(BY$1,2)),$U788&lt;=DATEVALUE("9/30/20"&amp;RIGHT(BZ$1,2))),NETWORKDAYS($T788,$U788,Holidays!$J$3:$J$937),
IF(AND($T788&lt;DATEVALUE("10/1/20"&amp;RIGHT(BY$1,2)),$U788&lt;=DATEVALUE("9/30/20"&amp;RIGHT(BZ$1,2))),NETWORKDAYS(DATEVALUE("10/1/20"&amp;RIGHT(BY$1,2)),$U788,Holidays!$J$3:$J$937),
IF($T788&lt;DATEVALUE("10/1/20"&amp;RIGHT(BY$1,2)),NETWORKDAYS(DATEVALUE("10/1/20"&amp;RIGHT(BY$1,2)),DATEVALUE("9/30/20"&amp;RIGHT(BZ$1,2)),Holidays!$J$3:$J$937),
IF($T788&gt;=DATEVALUE("10/1/20"&amp;RIGHT(BY$1,2)),NETWORKDAYS($T788,DATEVALUE("9/30/20"&amp;RIGHT(BZ$1,2)),Holidays!$J$3:$J$937),"")))),"")/(NETWORKDAYS($T788,$U788,Holidays!$J$3:$J$937)),0))</f>
        <v/>
      </c>
      <c r="CA788" s="87" t="str">
        <f>IF($Q788="","",IFERROR(IF(OR(AND($T788&gt;=DATEVALUE("10/1/20"&amp;RIGHT(BZ$1,2)),$T788&lt;=DATEVALUE("9/30/20"&amp;RIGHT(CA$1,2))),AND($U788&gt;=DATEVALUE("10/1/20"&amp;RIGHT(BZ$1,2)),$U788&lt;=DATEVALUE("9/30/20"&amp;RIGHT(CA$1,2))),AND($T788&lt;=DATEVALUE("10/1/20"&amp;RIGHT(BZ$1,2)),$U788&gt;=DATEVALUE("9/30/20"&amp;RIGHT(CA$1,2)))),
IF(AND($T788&gt;=DATEVALUE("10/1/20"&amp;RIGHT(BZ$1,2)),$U788&lt;=DATEVALUE("9/30/20"&amp;RIGHT(CA$1,2))),NETWORKDAYS($T788,$U788,Holidays!$J$3:$J$937),
IF(AND($T788&lt;DATEVALUE("10/1/20"&amp;RIGHT(BZ$1,2)),$U788&lt;=DATEVALUE("9/30/20"&amp;RIGHT(CA$1,2))),NETWORKDAYS(DATEVALUE("10/1/20"&amp;RIGHT(BZ$1,2)),$U788,Holidays!$J$3:$J$937),
IF($T788&lt;DATEVALUE("10/1/20"&amp;RIGHT(BZ$1,2)),NETWORKDAYS(DATEVALUE("10/1/20"&amp;RIGHT(BZ$1,2)),DATEVALUE("9/30/20"&amp;RIGHT(CA$1,2)),Holidays!$J$3:$J$937),
IF($T788&gt;=DATEVALUE("10/1/20"&amp;RIGHT(BZ$1,2)),NETWORKDAYS($T788,DATEVALUE("9/30/20"&amp;RIGHT(CA$1,2)),Holidays!$J$3:$J$937),"")))),"")/(NETWORKDAYS($T788,$U788,Holidays!$J$3:$J$937)),0))</f>
        <v/>
      </c>
      <c r="CB788" s="87" t="str">
        <f>IF($Q788="","",IFERROR(IF(OR(AND($T788&gt;=DATEVALUE("10/1/20"&amp;RIGHT(CA$1,2)),$T788&lt;=DATEVALUE("9/30/20"&amp;RIGHT(CB$1,2))),AND($U788&gt;=DATEVALUE("10/1/20"&amp;RIGHT(CA$1,2)),$U788&lt;=DATEVALUE("9/30/20"&amp;RIGHT(CB$1,2))),AND($T788&lt;=DATEVALUE("10/1/20"&amp;RIGHT(CA$1,2)),$U788&gt;=DATEVALUE("9/30/20"&amp;RIGHT(CB$1,2)))),
IF(AND($T788&gt;=DATEVALUE("10/1/20"&amp;RIGHT(CA$1,2)),$U788&lt;=DATEVALUE("9/30/20"&amp;RIGHT(CB$1,2))),NETWORKDAYS($T788,$U788,Holidays!$J$3:$J$937),
IF(AND($T788&lt;DATEVALUE("10/1/20"&amp;RIGHT(CA$1,2)),$U788&lt;=DATEVALUE("9/30/20"&amp;RIGHT(CB$1,2))),NETWORKDAYS(DATEVALUE("10/1/20"&amp;RIGHT(CA$1,2)),$U788,Holidays!$J$3:$J$937),
IF($T788&lt;DATEVALUE("10/1/20"&amp;RIGHT(CA$1,2)),NETWORKDAYS(DATEVALUE("10/1/20"&amp;RIGHT(CA$1,2)),DATEVALUE("9/30/20"&amp;RIGHT(CB$1,2)),Holidays!$J$3:$J$937),
IF($T788&gt;=DATEVALUE("10/1/20"&amp;RIGHT(CA$1,2)),NETWORKDAYS($T788,DATEVALUE("9/30/20"&amp;RIGHT(CB$1,2)),Holidays!$J$3:$J$937),"")))),"")/(NETWORKDAYS($T788,$U788,Holidays!$J$3:$J$937)),0))</f>
        <v/>
      </c>
    </row>
    <row r="789" spans="1:80">
      <c r="A789" s="97"/>
      <c r="B789" s="98" t="str">
        <f ca="1">IF(NOT($A789=""),OFFSET('WBS Reference &amp; User Procedure'!$A$1,MATCH($A789,'WBS Reference &amp; User Procedure'!$A:$A,0)-1,1),"")</f>
        <v/>
      </c>
      <c r="D789" s="97"/>
      <c r="T789" s="104" t="str">
        <f>IF(NOT(Q789=""),IF(NOT($S789=""),$S789,#REF!),"")</f>
        <v/>
      </c>
      <c r="U789" s="104" t="str">
        <f>IF(NOT(Q789=""),WORKDAY(T789,Q789,Holidays!$J$3:$J$937),"")</f>
        <v/>
      </c>
      <c r="V789" s="104"/>
      <c r="W789" s="104"/>
      <c r="X789" s="101" t="str">
        <f t="shared" si="167"/>
        <v/>
      </c>
      <c r="AL789" s="87" t="str">
        <f t="shared" ca="1" si="164"/>
        <v/>
      </c>
      <c r="AN789" s="87" t="str">
        <f t="shared" ca="1" si="176"/>
        <v/>
      </c>
      <c r="AO789" s="87" t="str">
        <f t="shared" ca="1" si="176"/>
        <v/>
      </c>
      <c r="AP789" s="87" t="str">
        <f t="shared" ca="1" si="176"/>
        <v/>
      </c>
      <c r="AQ789" s="87" t="str">
        <f t="shared" ca="1" si="176"/>
        <v/>
      </c>
      <c r="AR789" s="87" t="str">
        <f t="shared" ca="1" si="176"/>
        <v/>
      </c>
      <c r="AS789" s="87" t="str">
        <f t="shared" ca="1" si="176"/>
        <v/>
      </c>
      <c r="AT789" s="87" t="str">
        <f t="shared" ca="1" si="176"/>
        <v/>
      </c>
      <c r="AU789" s="87" t="str">
        <f t="shared" ca="1" si="176"/>
        <v/>
      </c>
      <c r="AV789" s="87" t="str">
        <f t="shared" ca="1" si="176"/>
        <v/>
      </c>
      <c r="AW789" s="87" t="str">
        <f t="shared" ca="1" si="176"/>
        <v/>
      </c>
      <c r="AX789" s="87" t="str">
        <f t="shared" ca="1" si="177"/>
        <v/>
      </c>
      <c r="AY789" s="87" t="str">
        <f t="shared" ca="1" si="177"/>
        <v/>
      </c>
      <c r="AZ789" s="87" t="str">
        <f t="shared" ca="1" si="177"/>
        <v/>
      </c>
      <c r="BA789" s="87" t="str">
        <f t="shared" ca="1" si="177"/>
        <v/>
      </c>
      <c r="BB789" s="87" t="str">
        <f t="shared" ca="1" si="177"/>
        <v/>
      </c>
      <c r="BC789" s="87" t="str">
        <f t="shared" ca="1" si="177"/>
        <v/>
      </c>
      <c r="BD789" s="87" t="str">
        <f t="shared" ca="1" si="177"/>
        <v/>
      </c>
      <c r="BE789" s="87" t="str">
        <f t="shared" ca="1" si="177"/>
        <v/>
      </c>
      <c r="BF789" s="87" t="str">
        <f t="shared" ca="1" si="177"/>
        <v/>
      </c>
      <c r="BG789" s="87" t="str">
        <f t="shared" ca="1" si="177"/>
        <v/>
      </c>
      <c r="BI789" s="87" t="str">
        <f>IF($Q789="","",IFERROR(IF(OR(AND($T789&gt;=DATEVALUE("10/1/20"&amp;RIGHT(BH$1,2)),$T789&lt;=DATEVALUE("9/30/20"&amp;RIGHT(BI$1,2))),AND($U789&gt;=DATEVALUE("10/1/20"&amp;RIGHT(BH$1,2)),$U789&lt;=DATEVALUE("9/30/20"&amp;RIGHT(BI$1,2))),AND($T789&lt;=DATEVALUE("10/1/20"&amp;RIGHT(BH$1,2)),$U789&gt;=DATEVALUE("9/30/20"&amp;RIGHT(BI$1,2)))),
IF(AND($T789&gt;=DATEVALUE("10/1/20"&amp;RIGHT(BH$1,2)),$U789&lt;=DATEVALUE("9/30/20"&amp;RIGHT(BI$1,2))),NETWORKDAYS($T789,$U789,Holidays!$J$3:$J$937),
IF(AND($T789&lt;DATEVALUE("10/1/20"&amp;RIGHT(BH$1,2)),$U789&lt;=DATEVALUE("9/30/20"&amp;RIGHT(BI$1,2))),NETWORKDAYS(DATEVALUE("10/1/20"&amp;RIGHT(BH$1,2)),$U789,Holidays!$J$3:$J$937),
IF($T789&lt;DATEVALUE("10/1/20"&amp;RIGHT(BH$1,2)),NETWORKDAYS(DATEVALUE("10/1/20"&amp;RIGHT(BH$1,2)),DATEVALUE("9/30/20"&amp;RIGHT(BI$1,2)),Holidays!$J$3:$J$937),
IF($T789&gt;=DATEVALUE("10/1/20"&amp;RIGHT(BH$1,2)),NETWORKDAYS($T789,DATEVALUE("9/30/20"&amp;RIGHT(BI$1,2)),Holidays!$J$3:$J$937),"")))),"")/(NETWORKDAYS($T789,$U789,Holidays!$J$3:$J$937)),0))</f>
        <v/>
      </c>
      <c r="BJ789" s="87" t="str">
        <f>IF($Q789="","",IFERROR(IF(OR(AND($T789&gt;=DATEVALUE("10/1/20"&amp;RIGHT(BI$1,2)),$T789&lt;=DATEVALUE("9/30/20"&amp;RIGHT(BJ$1,2))),AND($U789&gt;=DATEVALUE("10/1/20"&amp;RIGHT(BI$1,2)),$U789&lt;=DATEVALUE("9/30/20"&amp;RIGHT(BJ$1,2))),AND($T789&lt;=DATEVALUE("10/1/20"&amp;RIGHT(BI$1,2)),$U789&gt;=DATEVALUE("9/30/20"&amp;RIGHT(BJ$1,2)))),
IF(AND($T789&gt;=DATEVALUE("10/1/20"&amp;RIGHT(BI$1,2)),$U789&lt;=DATEVALUE("9/30/20"&amp;RIGHT(BJ$1,2))),NETWORKDAYS($T789,$U789,Holidays!$J$3:$J$937),
IF(AND($T789&lt;DATEVALUE("10/1/20"&amp;RIGHT(BI$1,2)),$U789&lt;=DATEVALUE("9/30/20"&amp;RIGHT(BJ$1,2))),NETWORKDAYS(DATEVALUE("10/1/20"&amp;RIGHT(BI$1,2)),$U789,Holidays!$J$3:$J$937),
IF($T789&lt;DATEVALUE("10/1/20"&amp;RIGHT(BI$1,2)),NETWORKDAYS(DATEVALUE("10/1/20"&amp;RIGHT(BI$1,2)),DATEVALUE("9/30/20"&amp;RIGHT(BJ$1,2)),Holidays!$J$3:$J$937),
IF($T789&gt;=DATEVALUE("10/1/20"&amp;RIGHT(BI$1,2)),NETWORKDAYS($T789,DATEVALUE("9/30/20"&amp;RIGHT(BJ$1,2)),Holidays!$J$3:$J$937),"")))),"")/(NETWORKDAYS($T789,$U789,Holidays!$J$3:$J$937)),0))</f>
        <v/>
      </c>
      <c r="BK789" s="87" t="str">
        <f>IF($Q789="","",IFERROR(IF(OR(AND($T789&gt;=DATEVALUE("10/1/20"&amp;RIGHT(BJ$1,2)),$T789&lt;=DATEVALUE("9/30/20"&amp;RIGHT(BK$1,2))),AND($U789&gt;=DATEVALUE("10/1/20"&amp;RIGHT(BJ$1,2)),$U789&lt;=DATEVALUE("9/30/20"&amp;RIGHT(BK$1,2))),AND($T789&lt;=DATEVALUE("10/1/20"&amp;RIGHT(BJ$1,2)),$U789&gt;=DATEVALUE("9/30/20"&amp;RIGHT(BK$1,2)))),
IF(AND($T789&gt;=DATEVALUE("10/1/20"&amp;RIGHT(BJ$1,2)),$U789&lt;=DATEVALUE("9/30/20"&amp;RIGHT(BK$1,2))),NETWORKDAYS($T789,$U789,Holidays!$J$3:$J$937),
IF(AND($T789&lt;DATEVALUE("10/1/20"&amp;RIGHT(BJ$1,2)),$U789&lt;=DATEVALUE("9/30/20"&amp;RIGHT(BK$1,2))),NETWORKDAYS(DATEVALUE("10/1/20"&amp;RIGHT(BJ$1,2)),$U789,Holidays!$J$3:$J$937),
IF($T789&lt;DATEVALUE("10/1/20"&amp;RIGHT(BJ$1,2)),NETWORKDAYS(DATEVALUE("10/1/20"&amp;RIGHT(BJ$1,2)),DATEVALUE("9/30/20"&amp;RIGHT(BK$1,2)),Holidays!$J$3:$J$937),
IF($T789&gt;=DATEVALUE("10/1/20"&amp;RIGHT(BJ$1,2)),NETWORKDAYS($T789,DATEVALUE("9/30/20"&amp;RIGHT(BK$1,2)),Holidays!$J$3:$J$937),"")))),"")/(NETWORKDAYS($T789,$U789,Holidays!$J$3:$J$937)),0))</f>
        <v/>
      </c>
      <c r="BL789" s="87" t="str">
        <f>IF($Q789="","",IFERROR(IF(OR(AND($T789&gt;=DATEVALUE("10/1/20"&amp;RIGHT(BK$1,2)),$T789&lt;=DATEVALUE("9/30/20"&amp;RIGHT(BL$1,2))),AND($U789&gt;=DATEVALUE("10/1/20"&amp;RIGHT(BK$1,2)),$U789&lt;=DATEVALUE("9/30/20"&amp;RIGHT(BL$1,2))),AND($T789&lt;=DATEVALUE("10/1/20"&amp;RIGHT(BK$1,2)),$U789&gt;=DATEVALUE("9/30/20"&amp;RIGHT(BL$1,2)))),
IF(AND($T789&gt;=DATEVALUE("10/1/20"&amp;RIGHT(BK$1,2)),$U789&lt;=DATEVALUE("9/30/20"&amp;RIGHT(BL$1,2))),NETWORKDAYS($T789,$U789,Holidays!$J$3:$J$937),
IF(AND($T789&lt;DATEVALUE("10/1/20"&amp;RIGHT(BK$1,2)),$U789&lt;=DATEVALUE("9/30/20"&amp;RIGHT(BL$1,2))),NETWORKDAYS(DATEVALUE("10/1/20"&amp;RIGHT(BK$1,2)),$U789,Holidays!$J$3:$J$937),
IF($T789&lt;DATEVALUE("10/1/20"&amp;RIGHT(BK$1,2)),NETWORKDAYS(DATEVALUE("10/1/20"&amp;RIGHT(BK$1,2)),DATEVALUE("9/30/20"&amp;RIGHT(BL$1,2)),Holidays!$J$3:$J$937),
IF($T789&gt;=DATEVALUE("10/1/20"&amp;RIGHT(BK$1,2)),NETWORKDAYS($T789,DATEVALUE("9/30/20"&amp;RIGHT(BL$1,2)),Holidays!$J$3:$J$937),"")))),"")/(NETWORKDAYS($T789,$U789,Holidays!$J$3:$J$937)),0))</f>
        <v/>
      </c>
      <c r="BM789" s="87" t="str">
        <f>IF($Q789="","",IFERROR(IF(OR(AND($T789&gt;=DATEVALUE("10/1/20"&amp;RIGHT(BL$1,2)),$T789&lt;=DATEVALUE("9/30/20"&amp;RIGHT(BM$1,2))),AND($U789&gt;=DATEVALUE("10/1/20"&amp;RIGHT(BL$1,2)),$U789&lt;=DATEVALUE("9/30/20"&amp;RIGHT(BM$1,2))),AND($T789&lt;=DATEVALUE("10/1/20"&amp;RIGHT(BL$1,2)),$U789&gt;=DATEVALUE("9/30/20"&amp;RIGHT(BM$1,2)))),
IF(AND($T789&gt;=DATEVALUE("10/1/20"&amp;RIGHT(BL$1,2)),$U789&lt;=DATEVALUE("9/30/20"&amp;RIGHT(BM$1,2))),NETWORKDAYS($T789,$U789,Holidays!$J$3:$J$937),
IF(AND($T789&lt;DATEVALUE("10/1/20"&amp;RIGHT(BL$1,2)),$U789&lt;=DATEVALUE("9/30/20"&amp;RIGHT(BM$1,2))),NETWORKDAYS(DATEVALUE("10/1/20"&amp;RIGHT(BL$1,2)),$U789,Holidays!$J$3:$J$937),
IF($T789&lt;DATEVALUE("10/1/20"&amp;RIGHT(BL$1,2)),NETWORKDAYS(DATEVALUE("10/1/20"&amp;RIGHT(BL$1,2)),DATEVALUE("9/30/20"&amp;RIGHT(BM$1,2)),Holidays!$J$3:$J$937),
IF($T789&gt;=DATEVALUE("10/1/20"&amp;RIGHT(BL$1,2)),NETWORKDAYS($T789,DATEVALUE("9/30/20"&amp;RIGHT(BM$1,2)),Holidays!$J$3:$J$937),"")))),"")/(NETWORKDAYS($T789,$U789,Holidays!$J$3:$J$937)),0))</f>
        <v/>
      </c>
      <c r="BN789" s="87" t="str">
        <f>IF($Q789="","",IFERROR(IF(OR(AND($T789&gt;=DATEVALUE("10/1/20"&amp;RIGHT(BM$1,2)),$T789&lt;=DATEVALUE("9/30/20"&amp;RIGHT(BN$1,2))),AND($U789&gt;=DATEVALUE("10/1/20"&amp;RIGHT(BM$1,2)),$U789&lt;=DATEVALUE("9/30/20"&amp;RIGHT(BN$1,2))),AND($T789&lt;=DATEVALUE("10/1/20"&amp;RIGHT(BM$1,2)),$U789&gt;=DATEVALUE("9/30/20"&amp;RIGHT(BN$1,2)))),
IF(AND($T789&gt;=DATEVALUE("10/1/20"&amp;RIGHT(BM$1,2)),$U789&lt;=DATEVALUE("9/30/20"&amp;RIGHT(BN$1,2))),NETWORKDAYS($T789,$U789,Holidays!$J$3:$J$937),
IF(AND($T789&lt;DATEVALUE("10/1/20"&amp;RIGHT(BM$1,2)),$U789&lt;=DATEVALUE("9/30/20"&amp;RIGHT(BN$1,2))),NETWORKDAYS(DATEVALUE("10/1/20"&amp;RIGHT(BM$1,2)),$U789,Holidays!$J$3:$J$937),
IF($T789&lt;DATEVALUE("10/1/20"&amp;RIGHT(BM$1,2)),NETWORKDAYS(DATEVALUE("10/1/20"&amp;RIGHT(BM$1,2)),DATEVALUE("9/30/20"&amp;RIGHT(BN$1,2)),Holidays!$J$3:$J$937),
IF($T789&gt;=DATEVALUE("10/1/20"&amp;RIGHT(BM$1,2)),NETWORKDAYS($T789,DATEVALUE("9/30/20"&amp;RIGHT(BN$1,2)),Holidays!$J$3:$J$937),"")))),"")/(NETWORKDAYS($T789,$U789,Holidays!$J$3:$J$937)),0))</f>
        <v/>
      </c>
      <c r="BO789" s="87" t="str">
        <f>IF($Q789="","",IFERROR(IF(OR(AND($T789&gt;=DATEVALUE("10/1/20"&amp;RIGHT(BN$1,2)),$T789&lt;=DATEVALUE("9/30/20"&amp;RIGHT(BO$1,2))),AND($U789&gt;=DATEVALUE("10/1/20"&amp;RIGHT(BN$1,2)),$U789&lt;=DATEVALUE("9/30/20"&amp;RIGHT(BO$1,2))),AND($T789&lt;=DATEVALUE("10/1/20"&amp;RIGHT(BN$1,2)),$U789&gt;=DATEVALUE("9/30/20"&amp;RIGHT(BO$1,2)))),
IF(AND($T789&gt;=DATEVALUE("10/1/20"&amp;RIGHT(BN$1,2)),$U789&lt;=DATEVALUE("9/30/20"&amp;RIGHT(BO$1,2))),NETWORKDAYS($T789,$U789,Holidays!$J$3:$J$937),
IF(AND($T789&lt;DATEVALUE("10/1/20"&amp;RIGHT(BN$1,2)),$U789&lt;=DATEVALUE("9/30/20"&amp;RIGHT(BO$1,2))),NETWORKDAYS(DATEVALUE("10/1/20"&amp;RIGHT(BN$1,2)),$U789,Holidays!$J$3:$J$937),
IF($T789&lt;DATEVALUE("10/1/20"&amp;RIGHT(BN$1,2)),NETWORKDAYS(DATEVALUE("10/1/20"&amp;RIGHT(BN$1,2)),DATEVALUE("9/30/20"&amp;RIGHT(BO$1,2)),Holidays!$J$3:$J$937),
IF($T789&gt;=DATEVALUE("10/1/20"&amp;RIGHT(BN$1,2)),NETWORKDAYS($T789,DATEVALUE("9/30/20"&amp;RIGHT(BO$1,2)),Holidays!$J$3:$J$937),"")))),"")/(NETWORKDAYS($T789,$U789,Holidays!$J$3:$J$937)),0))</f>
        <v/>
      </c>
      <c r="BP789" s="87" t="str">
        <f>IF($Q789="","",IFERROR(IF(OR(AND($T789&gt;=DATEVALUE("10/1/20"&amp;RIGHT(BO$1,2)),$T789&lt;=DATEVALUE("9/30/20"&amp;RIGHT(BP$1,2))),AND($U789&gt;=DATEVALUE("10/1/20"&amp;RIGHT(BO$1,2)),$U789&lt;=DATEVALUE("9/30/20"&amp;RIGHT(BP$1,2))),AND($T789&lt;=DATEVALUE("10/1/20"&amp;RIGHT(BO$1,2)),$U789&gt;=DATEVALUE("9/30/20"&amp;RIGHT(BP$1,2)))),
IF(AND($T789&gt;=DATEVALUE("10/1/20"&amp;RIGHT(BO$1,2)),$U789&lt;=DATEVALUE("9/30/20"&amp;RIGHT(BP$1,2))),NETWORKDAYS($T789,$U789,Holidays!$J$3:$J$937),
IF(AND($T789&lt;DATEVALUE("10/1/20"&amp;RIGHT(BO$1,2)),$U789&lt;=DATEVALUE("9/30/20"&amp;RIGHT(BP$1,2))),NETWORKDAYS(DATEVALUE("10/1/20"&amp;RIGHT(BO$1,2)),$U789,Holidays!$J$3:$J$937),
IF($T789&lt;DATEVALUE("10/1/20"&amp;RIGHT(BO$1,2)),NETWORKDAYS(DATEVALUE("10/1/20"&amp;RIGHT(BO$1,2)),DATEVALUE("9/30/20"&amp;RIGHT(BP$1,2)),Holidays!$J$3:$J$937),
IF($T789&gt;=DATEVALUE("10/1/20"&amp;RIGHT(BO$1,2)),NETWORKDAYS($T789,DATEVALUE("9/30/20"&amp;RIGHT(BP$1,2)),Holidays!$J$3:$J$937),"")))),"")/(NETWORKDAYS($T789,$U789,Holidays!$J$3:$J$937)),0))</f>
        <v/>
      </c>
      <c r="BQ789" s="87" t="str">
        <f>IF($Q789="","",IFERROR(IF(OR(AND($T789&gt;=DATEVALUE("10/1/20"&amp;RIGHT(BP$1,2)),$T789&lt;=DATEVALUE("9/30/20"&amp;RIGHT(BQ$1,2))),AND($U789&gt;=DATEVALUE("10/1/20"&amp;RIGHT(BP$1,2)),$U789&lt;=DATEVALUE("9/30/20"&amp;RIGHT(BQ$1,2))),AND($T789&lt;=DATEVALUE("10/1/20"&amp;RIGHT(BP$1,2)),$U789&gt;=DATEVALUE("9/30/20"&amp;RIGHT(BQ$1,2)))),
IF(AND($T789&gt;=DATEVALUE("10/1/20"&amp;RIGHT(BP$1,2)),$U789&lt;=DATEVALUE("9/30/20"&amp;RIGHT(BQ$1,2))),NETWORKDAYS($T789,$U789,Holidays!$J$3:$J$937),
IF(AND($T789&lt;DATEVALUE("10/1/20"&amp;RIGHT(BP$1,2)),$U789&lt;=DATEVALUE("9/30/20"&amp;RIGHT(BQ$1,2))),NETWORKDAYS(DATEVALUE("10/1/20"&amp;RIGHT(BP$1,2)),$U789,Holidays!$J$3:$J$937),
IF($T789&lt;DATEVALUE("10/1/20"&amp;RIGHT(BP$1,2)),NETWORKDAYS(DATEVALUE("10/1/20"&amp;RIGHT(BP$1,2)),DATEVALUE("9/30/20"&amp;RIGHT(BQ$1,2)),Holidays!$J$3:$J$937),
IF($T789&gt;=DATEVALUE("10/1/20"&amp;RIGHT(BP$1,2)),NETWORKDAYS($T789,DATEVALUE("9/30/20"&amp;RIGHT(BQ$1,2)),Holidays!$J$3:$J$937),"")))),"")/(NETWORKDAYS($T789,$U789,Holidays!$J$3:$J$937)),0))</f>
        <v/>
      </c>
      <c r="BR789" s="87" t="str">
        <f>IF($Q789="","",IFERROR(IF(OR(AND($T789&gt;=DATEVALUE("10/1/20"&amp;RIGHT(BQ$1,2)),$T789&lt;=DATEVALUE("9/30/20"&amp;RIGHT(BR$1,2))),AND($U789&gt;=DATEVALUE("10/1/20"&amp;RIGHT(BQ$1,2)),$U789&lt;=DATEVALUE("9/30/20"&amp;RIGHT(BR$1,2))),AND($T789&lt;=DATEVALUE("10/1/20"&amp;RIGHT(BQ$1,2)),$U789&gt;=DATEVALUE("9/30/20"&amp;RIGHT(BR$1,2)))),
IF(AND($T789&gt;=DATEVALUE("10/1/20"&amp;RIGHT(BQ$1,2)),$U789&lt;=DATEVALUE("9/30/20"&amp;RIGHT(BR$1,2))),NETWORKDAYS($T789,$U789,Holidays!$J$3:$J$937),
IF(AND($T789&lt;DATEVALUE("10/1/20"&amp;RIGHT(BQ$1,2)),$U789&lt;=DATEVALUE("9/30/20"&amp;RIGHT(BR$1,2))),NETWORKDAYS(DATEVALUE("10/1/20"&amp;RIGHT(BQ$1,2)),$U789,Holidays!$J$3:$J$937),
IF($T789&lt;DATEVALUE("10/1/20"&amp;RIGHT(BQ$1,2)),NETWORKDAYS(DATEVALUE("10/1/20"&amp;RIGHT(BQ$1,2)),DATEVALUE("9/30/20"&amp;RIGHT(BR$1,2)),Holidays!$J$3:$J$937),
IF($T789&gt;=DATEVALUE("10/1/20"&amp;RIGHT(BQ$1,2)),NETWORKDAYS($T789,DATEVALUE("9/30/20"&amp;RIGHT(BR$1,2)),Holidays!$J$3:$J$937),"")))),"")/(NETWORKDAYS($T789,$U789,Holidays!$J$3:$J$937)),0))</f>
        <v/>
      </c>
      <c r="BS789" s="87" t="str">
        <f>IF($Q789="","",IFERROR(IF(OR(AND($T789&gt;=DATEVALUE("10/1/20"&amp;RIGHT(BR$1,2)),$T789&lt;=DATEVALUE("9/30/20"&amp;RIGHT(BS$1,2))),AND($U789&gt;=DATEVALUE("10/1/20"&amp;RIGHT(BR$1,2)),$U789&lt;=DATEVALUE("9/30/20"&amp;RIGHT(BS$1,2))),AND($T789&lt;=DATEVALUE("10/1/20"&amp;RIGHT(BR$1,2)),$U789&gt;=DATEVALUE("9/30/20"&amp;RIGHT(BS$1,2)))),
IF(AND($T789&gt;=DATEVALUE("10/1/20"&amp;RIGHT(BR$1,2)),$U789&lt;=DATEVALUE("9/30/20"&amp;RIGHT(BS$1,2))),NETWORKDAYS($T789,$U789,Holidays!$J$3:$J$937),
IF(AND($T789&lt;DATEVALUE("10/1/20"&amp;RIGHT(BR$1,2)),$U789&lt;=DATEVALUE("9/30/20"&amp;RIGHT(BS$1,2))),NETWORKDAYS(DATEVALUE("10/1/20"&amp;RIGHT(BR$1,2)),$U789,Holidays!$J$3:$J$937),
IF($T789&lt;DATEVALUE("10/1/20"&amp;RIGHT(BR$1,2)),NETWORKDAYS(DATEVALUE("10/1/20"&amp;RIGHT(BR$1,2)),DATEVALUE("9/30/20"&amp;RIGHT(BS$1,2)),Holidays!$J$3:$J$937),
IF($T789&gt;=DATEVALUE("10/1/20"&amp;RIGHT(BR$1,2)),NETWORKDAYS($T789,DATEVALUE("9/30/20"&amp;RIGHT(BS$1,2)),Holidays!$J$3:$J$937),"")))),"")/(NETWORKDAYS($T789,$U789,Holidays!$J$3:$J$937)),0))</f>
        <v/>
      </c>
      <c r="BT789" s="87" t="str">
        <f>IF($Q789="","",IFERROR(IF(OR(AND($T789&gt;=DATEVALUE("10/1/20"&amp;RIGHT(BS$1,2)),$T789&lt;=DATEVALUE("9/30/20"&amp;RIGHT(BT$1,2))),AND($U789&gt;=DATEVALUE("10/1/20"&amp;RIGHT(BS$1,2)),$U789&lt;=DATEVALUE("9/30/20"&amp;RIGHT(BT$1,2))),AND($T789&lt;=DATEVALUE("10/1/20"&amp;RIGHT(BS$1,2)),$U789&gt;=DATEVALUE("9/30/20"&amp;RIGHT(BT$1,2)))),
IF(AND($T789&gt;=DATEVALUE("10/1/20"&amp;RIGHT(BS$1,2)),$U789&lt;=DATEVALUE("9/30/20"&amp;RIGHT(BT$1,2))),NETWORKDAYS($T789,$U789,Holidays!$J$3:$J$937),
IF(AND($T789&lt;DATEVALUE("10/1/20"&amp;RIGHT(BS$1,2)),$U789&lt;=DATEVALUE("9/30/20"&amp;RIGHT(BT$1,2))),NETWORKDAYS(DATEVALUE("10/1/20"&amp;RIGHT(BS$1,2)),$U789,Holidays!$J$3:$J$937),
IF($T789&lt;DATEVALUE("10/1/20"&amp;RIGHT(BS$1,2)),NETWORKDAYS(DATEVALUE("10/1/20"&amp;RIGHT(BS$1,2)),DATEVALUE("9/30/20"&amp;RIGHT(BT$1,2)),Holidays!$J$3:$J$937),
IF($T789&gt;=DATEVALUE("10/1/20"&amp;RIGHT(BS$1,2)),NETWORKDAYS($T789,DATEVALUE("9/30/20"&amp;RIGHT(BT$1,2)),Holidays!$J$3:$J$937),"")))),"")/(NETWORKDAYS($T789,$U789,Holidays!$J$3:$J$937)),0))</f>
        <v/>
      </c>
      <c r="BU789" s="87" t="str">
        <f>IF($Q789="","",IFERROR(IF(OR(AND($T789&gt;=DATEVALUE("10/1/20"&amp;RIGHT(BT$1,2)),$T789&lt;=DATEVALUE("9/30/20"&amp;RIGHT(BU$1,2))),AND($U789&gt;=DATEVALUE("10/1/20"&amp;RIGHT(BT$1,2)),$U789&lt;=DATEVALUE("9/30/20"&amp;RIGHT(BU$1,2))),AND($T789&lt;=DATEVALUE("10/1/20"&amp;RIGHT(BT$1,2)),$U789&gt;=DATEVALUE("9/30/20"&amp;RIGHT(BU$1,2)))),
IF(AND($T789&gt;=DATEVALUE("10/1/20"&amp;RIGHT(BT$1,2)),$U789&lt;=DATEVALUE("9/30/20"&amp;RIGHT(BU$1,2))),NETWORKDAYS($T789,$U789,Holidays!$J$3:$J$937),
IF(AND($T789&lt;DATEVALUE("10/1/20"&amp;RIGHT(BT$1,2)),$U789&lt;=DATEVALUE("9/30/20"&amp;RIGHT(BU$1,2))),NETWORKDAYS(DATEVALUE("10/1/20"&amp;RIGHT(BT$1,2)),$U789,Holidays!$J$3:$J$937),
IF($T789&lt;DATEVALUE("10/1/20"&amp;RIGHT(BT$1,2)),NETWORKDAYS(DATEVALUE("10/1/20"&amp;RIGHT(BT$1,2)),DATEVALUE("9/30/20"&amp;RIGHT(BU$1,2)),Holidays!$J$3:$J$937),
IF($T789&gt;=DATEVALUE("10/1/20"&amp;RIGHT(BT$1,2)),NETWORKDAYS($T789,DATEVALUE("9/30/20"&amp;RIGHT(BU$1,2)),Holidays!$J$3:$J$937),"")))),"")/(NETWORKDAYS($T789,$U789,Holidays!$J$3:$J$937)),0))</f>
        <v/>
      </c>
      <c r="BV789" s="87" t="str">
        <f>IF($Q789="","",IFERROR(IF(OR(AND($T789&gt;=DATEVALUE("10/1/20"&amp;RIGHT(BU$1,2)),$T789&lt;=DATEVALUE("9/30/20"&amp;RIGHT(BV$1,2))),AND($U789&gt;=DATEVALUE("10/1/20"&amp;RIGHT(BU$1,2)),$U789&lt;=DATEVALUE("9/30/20"&amp;RIGHT(BV$1,2))),AND($T789&lt;=DATEVALUE("10/1/20"&amp;RIGHT(BU$1,2)),$U789&gt;=DATEVALUE("9/30/20"&amp;RIGHT(BV$1,2)))),
IF(AND($T789&gt;=DATEVALUE("10/1/20"&amp;RIGHT(BU$1,2)),$U789&lt;=DATEVALUE("9/30/20"&amp;RIGHT(BV$1,2))),NETWORKDAYS($T789,$U789,Holidays!$J$3:$J$937),
IF(AND($T789&lt;DATEVALUE("10/1/20"&amp;RIGHT(BU$1,2)),$U789&lt;=DATEVALUE("9/30/20"&amp;RIGHT(BV$1,2))),NETWORKDAYS(DATEVALUE("10/1/20"&amp;RIGHT(BU$1,2)),$U789,Holidays!$J$3:$J$937),
IF($T789&lt;DATEVALUE("10/1/20"&amp;RIGHT(BU$1,2)),NETWORKDAYS(DATEVALUE("10/1/20"&amp;RIGHT(BU$1,2)),DATEVALUE("9/30/20"&amp;RIGHT(BV$1,2)),Holidays!$J$3:$J$937),
IF($T789&gt;=DATEVALUE("10/1/20"&amp;RIGHT(BU$1,2)),NETWORKDAYS($T789,DATEVALUE("9/30/20"&amp;RIGHT(BV$1,2)),Holidays!$J$3:$J$937),"")))),"")/(NETWORKDAYS($T789,$U789,Holidays!$J$3:$J$937)),0))</f>
        <v/>
      </c>
      <c r="BW789" s="87" t="str">
        <f>IF($Q789="","",IFERROR(IF(OR(AND($T789&gt;=DATEVALUE("10/1/20"&amp;RIGHT(BV$1,2)),$T789&lt;=DATEVALUE("9/30/20"&amp;RIGHT(BW$1,2))),AND($U789&gt;=DATEVALUE("10/1/20"&amp;RIGHT(BV$1,2)),$U789&lt;=DATEVALUE("9/30/20"&amp;RIGHT(BW$1,2))),AND($T789&lt;=DATEVALUE("10/1/20"&amp;RIGHT(BV$1,2)),$U789&gt;=DATEVALUE("9/30/20"&amp;RIGHT(BW$1,2)))),
IF(AND($T789&gt;=DATEVALUE("10/1/20"&amp;RIGHT(BV$1,2)),$U789&lt;=DATEVALUE("9/30/20"&amp;RIGHT(BW$1,2))),NETWORKDAYS($T789,$U789,Holidays!$J$3:$J$937),
IF(AND($T789&lt;DATEVALUE("10/1/20"&amp;RIGHT(BV$1,2)),$U789&lt;=DATEVALUE("9/30/20"&amp;RIGHT(BW$1,2))),NETWORKDAYS(DATEVALUE("10/1/20"&amp;RIGHT(BV$1,2)),$U789,Holidays!$J$3:$J$937),
IF($T789&lt;DATEVALUE("10/1/20"&amp;RIGHT(BV$1,2)),NETWORKDAYS(DATEVALUE("10/1/20"&amp;RIGHT(BV$1,2)),DATEVALUE("9/30/20"&amp;RIGHT(BW$1,2)),Holidays!$J$3:$J$937),
IF($T789&gt;=DATEVALUE("10/1/20"&amp;RIGHT(BV$1,2)),NETWORKDAYS($T789,DATEVALUE("9/30/20"&amp;RIGHT(BW$1,2)),Holidays!$J$3:$J$937),"")))),"")/(NETWORKDAYS($T789,$U789,Holidays!$J$3:$J$937)),0))</f>
        <v/>
      </c>
      <c r="BX789" s="87" t="str">
        <f>IF($Q789="","",IFERROR(IF(OR(AND($T789&gt;=DATEVALUE("10/1/20"&amp;RIGHT(BW$1,2)),$T789&lt;=DATEVALUE("9/30/20"&amp;RIGHT(BX$1,2))),AND($U789&gt;=DATEVALUE("10/1/20"&amp;RIGHT(BW$1,2)),$U789&lt;=DATEVALUE("9/30/20"&amp;RIGHT(BX$1,2))),AND($T789&lt;=DATEVALUE("10/1/20"&amp;RIGHT(BW$1,2)),$U789&gt;=DATEVALUE("9/30/20"&amp;RIGHT(BX$1,2)))),
IF(AND($T789&gt;=DATEVALUE("10/1/20"&amp;RIGHT(BW$1,2)),$U789&lt;=DATEVALUE("9/30/20"&amp;RIGHT(BX$1,2))),NETWORKDAYS($T789,$U789,Holidays!$J$3:$J$937),
IF(AND($T789&lt;DATEVALUE("10/1/20"&amp;RIGHT(BW$1,2)),$U789&lt;=DATEVALUE("9/30/20"&amp;RIGHT(BX$1,2))),NETWORKDAYS(DATEVALUE("10/1/20"&amp;RIGHT(BW$1,2)),$U789,Holidays!$J$3:$J$937),
IF($T789&lt;DATEVALUE("10/1/20"&amp;RIGHT(BW$1,2)),NETWORKDAYS(DATEVALUE("10/1/20"&amp;RIGHT(BW$1,2)),DATEVALUE("9/30/20"&amp;RIGHT(BX$1,2)),Holidays!$J$3:$J$937),
IF($T789&gt;=DATEVALUE("10/1/20"&amp;RIGHT(BW$1,2)),NETWORKDAYS($T789,DATEVALUE("9/30/20"&amp;RIGHT(BX$1,2)),Holidays!$J$3:$J$937),"")))),"")/(NETWORKDAYS($T789,$U789,Holidays!$J$3:$J$937)),0))</f>
        <v/>
      </c>
      <c r="BY789" s="87" t="str">
        <f>IF($Q789="","",IFERROR(IF(OR(AND($T789&gt;=DATEVALUE("10/1/20"&amp;RIGHT(BX$1,2)),$T789&lt;=DATEVALUE("9/30/20"&amp;RIGHT(BY$1,2))),AND($U789&gt;=DATEVALUE("10/1/20"&amp;RIGHT(BX$1,2)),$U789&lt;=DATEVALUE("9/30/20"&amp;RIGHT(BY$1,2))),AND($T789&lt;=DATEVALUE("10/1/20"&amp;RIGHT(BX$1,2)),$U789&gt;=DATEVALUE("9/30/20"&amp;RIGHT(BY$1,2)))),
IF(AND($T789&gt;=DATEVALUE("10/1/20"&amp;RIGHT(BX$1,2)),$U789&lt;=DATEVALUE("9/30/20"&amp;RIGHT(BY$1,2))),NETWORKDAYS($T789,$U789,Holidays!$J$3:$J$937),
IF(AND($T789&lt;DATEVALUE("10/1/20"&amp;RIGHT(BX$1,2)),$U789&lt;=DATEVALUE("9/30/20"&amp;RIGHT(BY$1,2))),NETWORKDAYS(DATEVALUE("10/1/20"&amp;RIGHT(BX$1,2)),$U789,Holidays!$J$3:$J$937),
IF($T789&lt;DATEVALUE("10/1/20"&amp;RIGHT(BX$1,2)),NETWORKDAYS(DATEVALUE("10/1/20"&amp;RIGHT(BX$1,2)),DATEVALUE("9/30/20"&amp;RIGHT(BY$1,2)),Holidays!$J$3:$J$937),
IF($T789&gt;=DATEVALUE("10/1/20"&amp;RIGHT(BX$1,2)),NETWORKDAYS($T789,DATEVALUE("9/30/20"&amp;RIGHT(BY$1,2)),Holidays!$J$3:$J$937),"")))),"")/(NETWORKDAYS($T789,$U789,Holidays!$J$3:$J$937)),0))</f>
        <v/>
      </c>
      <c r="BZ789" s="87" t="str">
        <f>IF($Q789="","",IFERROR(IF(OR(AND($T789&gt;=DATEVALUE("10/1/20"&amp;RIGHT(BY$1,2)),$T789&lt;=DATEVALUE("9/30/20"&amp;RIGHT(BZ$1,2))),AND($U789&gt;=DATEVALUE("10/1/20"&amp;RIGHT(BY$1,2)),$U789&lt;=DATEVALUE("9/30/20"&amp;RIGHT(BZ$1,2))),AND($T789&lt;=DATEVALUE("10/1/20"&amp;RIGHT(BY$1,2)),$U789&gt;=DATEVALUE("9/30/20"&amp;RIGHT(BZ$1,2)))),
IF(AND($T789&gt;=DATEVALUE("10/1/20"&amp;RIGHT(BY$1,2)),$U789&lt;=DATEVALUE("9/30/20"&amp;RIGHT(BZ$1,2))),NETWORKDAYS($T789,$U789,Holidays!$J$3:$J$937),
IF(AND($T789&lt;DATEVALUE("10/1/20"&amp;RIGHT(BY$1,2)),$U789&lt;=DATEVALUE("9/30/20"&amp;RIGHT(BZ$1,2))),NETWORKDAYS(DATEVALUE("10/1/20"&amp;RIGHT(BY$1,2)),$U789,Holidays!$J$3:$J$937),
IF($T789&lt;DATEVALUE("10/1/20"&amp;RIGHT(BY$1,2)),NETWORKDAYS(DATEVALUE("10/1/20"&amp;RIGHT(BY$1,2)),DATEVALUE("9/30/20"&amp;RIGHT(BZ$1,2)),Holidays!$J$3:$J$937),
IF($T789&gt;=DATEVALUE("10/1/20"&amp;RIGHT(BY$1,2)),NETWORKDAYS($T789,DATEVALUE("9/30/20"&amp;RIGHT(BZ$1,2)),Holidays!$J$3:$J$937),"")))),"")/(NETWORKDAYS($T789,$U789,Holidays!$J$3:$J$937)),0))</f>
        <v/>
      </c>
      <c r="CA789" s="87" t="str">
        <f>IF($Q789="","",IFERROR(IF(OR(AND($T789&gt;=DATEVALUE("10/1/20"&amp;RIGHT(BZ$1,2)),$T789&lt;=DATEVALUE("9/30/20"&amp;RIGHT(CA$1,2))),AND($U789&gt;=DATEVALUE("10/1/20"&amp;RIGHT(BZ$1,2)),$U789&lt;=DATEVALUE("9/30/20"&amp;RIGHT(CA$1,2))),AND($T789&lt;=DATEVALUE("10/1/20"&amp;RIGHT(BZ$1,2)),$U789&gt;=DATEVALUE("9/30/20"&amp;RIGHT(CA$1,2)))),
IF(AND($T789&gt;=DATEVALUE("10/1/20"&amp;RIGHT(BZ$1,2)),$U789&lt;=DATEVALUE("9/30/20"&amp;RIGHT(CA$1,2))),NETWORKDAYS($T789,$U789,Holidays!$J$3:$J$937),
IF(AND($T789&lt;DATEVALUE("10/1/20"&amp;RIGHT(BZ$1,2)),$U789&lt;=DATEVALUE("9/30/20"&amp;RIGHT(CA$1,2))),NETWORKDAYS(DATEVALUE("10/1/20"&amp;RIGHT(BZ$1,2)),$U789,Holidays!$J$3:$J$937),
IF($T789&lt;DATEVALUE("10/1/20"&amp;RIGHT(BZ$1,2)),NETWORKDAYS(DATEVALUE("10/1/20"&amp;RIGHT(BZ$1,2)),DATEVALUE("9/30/20"&amp;RIGHT(CA$1,2)),Holidays!$J$3:$J$937),
IF($T789&gt;=DATEVALUE("10/1/20"&amp;RIGHT(BZ$1,2)),NETWORKDAYS($T789,DATEVALUE("9/30/20"&amp;RIGHT(CA$1,2)),Holidays!$J$3:$J$937),"")))),"")/(NETWORKDAYS($T789,$U789,Holidays!$J$3:$J$937)),0))</f>
        <v/>
      </c>
      <c r="CB789" s="87" t="str">
        <f>IF($Q789="","",IFERROR(IF(OR(AND($T789&gt;=DATEVALUE("10/1/20"&amp;RIGHT(CA$1,2)),$T789&lt;=DATEVALUE("9/30/20"&amp;RIGHT(CB$1,2))),AND($U789&gt;=DATEVALUE("10/1/20"&amp;RIGHT(CA$1,2)),$U789&lt;=DATEVALUE("9/30/20"&amp;RIGHT(CB$1,2))),AND($T789&lt;=DATEVALUE("10/1/20"&amp;RIGHT(CA$1,2)),$U789&gt;=DATEVALUE("9/30/20"&amp;RIGHT(CB$1,2)))),
IF(AND($T789&gt;=DATEVALUE("10/1/20"&amp;RIGHT(CA$1,2)),$U789&lt;=DATEVALUE("9/30/20"&amp;RIGHT(CB$1,2))),NETWORKDAYS($T789,$U789,Holidays!$J$3:$J$937),
IF(AND($T789&lt;DATEVALUE("10/1/20"&amp;RIGHT(CA$1,2)),$U789&lt;=DATEVALUE("9/30/20"&amp;RIGHT(CB$1,2))),NETWORKDAYS(DATEVALUE("10/1/20"&amp;RIGHT(CA$1,2)),$U789,Holidays!$J$3:$J$937),
IF($T789&lt;DATEVALUE("10/1/20"&amp;RIGHT(CA$1,2)),NETWORKDAYS(DATEVALUE("10/1/20"&amp;RIGHT(CA$1,2)),DATEVALUE("9/30/20"&amp;RIGHT(CB$1,2)),Holidays!$J$3:$J$937),
IF($T789&gt;=DATEVALUE("10/1/20"&amp;RIGHT(CA$1,2)),NETWORKDAYS($T789,DATEVALUE("9/30/20"&amp;RIGHT(CB$1,2)),Holidays!$J$3:$J$937),"")))),"")/(NETWORKDAYS($T789,$U789,Holidays!$J$3:$J$937)),0))</f>
        <v/>
      </c>
    </row>
    <row r="790" spans="1:80">
      <c r="A790" s="97"/>
      <c r="B790" s="98" t="str">
        <f ca="1">IF(NOT($A790=""),OFFSET('WBS Reference &amp; User Procedure'!$A$1,MATCH($A790,'WBS Reference &amp; User Procedure'!$A:$A,0)-1,1),"")</f>
        <v/>
      </c>
      <c r="D790" s="97"/>
      <c r="T790" s="104" t="str">
        <f>IF(NOT(Q790=""),IF(NOT($S790=""),$S790,#REF!),"")</f>
        <v/>
      </c>
      <c r="U790" s="104" t="str">
        <f>IF(NOT(Q790=""),WORKDAY(T790,Q790,Holidays!$J$3:$J$937),"")</f>
        <v/>
      </c>
      <c r="V790" s="104"/>
      <c r="W790" s="104"/>
      <c r="X790" s="101" t="str">
        <f t="shared" si="167"/>
        <v/>
      </c>
      <c r="AL790" s="87" t="str">
        <f t="shared" ca="1" si="164"/>
        <v/>
      </c>
      <c r="AN790" s="87" t="str">
        <f t="shared" ca="1" si="176"/>
        <v/>
      </c>
      <c r="AO790" s="87" t="str">
        <f t="shared" ca="1" si="176"/>
        <v/>
      </c>
      <c r="AP790" s="87" t="str">
        <f t="shared" ca="1" si="176"/>
        <v/>
      </c>
      <c r="AQ790" s="87" t="str">
        <f t="shared" ca="1" si="176"/>
        <v/>
      </c>
      <c r="AR790" s="87" t="str">
        <f t="shared" ca="1" si="176"/>
        <v/>
      </c>
      <c r="AS790" s="87" t="str">
        <f t="shared" ca="1" si="176"/>
        <v/>
      </c>
      <c r="AT790" s="87" t="str">
        <f t="shared" ca="1" si="176"/>
        <v/>
      </c>
      <c r="AU790" s="87" t="str">
        <f t="shared" ca="1" si="176"/>
        <v/>
      </c>
      <c r="AV790" s="87" t="str">
        <f t="shared" ca="1" si="176"/>
        <v/>
      </c>
      <c r="AW790" s="87" t="str">
        <f t="shared" ca="1" si="176"/>
        <v/>
      </c>
      <c r="AX790" s="87" t="str">
        <f t="shared" ca="1" si="177"/>
        <v/>
      </c>
      <c r="AY790" s="87" t="str">
        <f t="shared" ca="1" si="177"/>
        <v/>
      </c>
      <c r="AZ790" s="87" t="str">
        <f t="shared" ca="1" si="177"/>
        <v/>
      </c>
      <c r="BA790" s="87" t="str">
        <f t="shared" ca="1" si="177"/>
        <v/>
      </c>
      <c r="BB790" s="87" t="str">
        <f t="shared" ca="1" si="177"/>
        <v/>
      </c>
      <c r="BC790" s="87" t="str">
        <f t="shared" ca="1" si="177"/>
        <v/>
      </c>
      <c r="BD790" s="87" t="str">
        <f t="shared" ca="1" si="177"/>
        <v/>
      </c>
      <c r="BE790" s="87" t="str">
        <f t="shared" ca="1" si="177"/>
        <v/>
      </c>
      <c r="BF790" s="87" t="str">
        <f t="shared" ca="1" si="177"/>
        <v/>
      </c>
      <c r="BG790" s="87" t="str">
        <f t="shared" ca="1" si="177"/>
        <v/>
      </c>
      <c r="BI790" s="87" t="str">
        <f>IF($Q790="","",IFERROR(IF(OR(AND($T790&gt;=DATEVALUE("10/1/20"&amp;RIGHT(BH$1,2)),$T790&lt;=DATEVALUE("9/30/20"&amp;RIGHT(BI$1,2))),AND($U790&gt;=DATEVALUE("10/1/20"&amp;RIGHT(BH$1,2)),$U790&lt;=DATEVALUE("9/30/20"&amp;RIGHT(BI$1,2))),AND($T790&lt;=DATEVALUE("10/1/20"&amp;RIGHT(BH$1,2)),$U790&gt;=DATEVALUE("9/30/20"&amp;RIGHT(BI$1,2)))),
IF(AND($T790&gt;=DATEVALUE("10/1/20"&amp;RIGHT(BH$1,2)),$U790&lt;=DATEVALUE("9/30/20"&amp;RIGHT(BI$1,2))),NETWORKDAYS($T790,$U790,Holidays!$J$3:$J$937),
IF(AND($T790&lt;DATEVALUE("10/1/20"&amp;RIGHT(BH$1,2)),$U790&lt;=DATEVALUE("9/30/20"&amp;RIGHT(BI$1,2))),NETWORKDAYS(DATEVALUE("10/1/20"&amp;RIGHT(BH$1,2)),$U790,Holidays!$J$3:$J$937),
IF($T790&lt;DATEVALUE("10/1/20"&amp;RIGHT(BH$1,2)),NETWORKDAYS(DATEVALUE("10/1/20"&amp;RIGHT(BH$1,2)),DATEVALUE("9/30/20"&amp;RIGHT(BI$1,2)),Holidays!$J$3:$J$937),
IF($T790&gt;=DATEVALUE("10/1/20"&amp;RIGHT(BH$1,2)),NETWORKDAYS($T790,DATEVALUE("9/30/20"&amp;RIGHT(BI$1,2)),Holidays!$J$3:$J$937),"")))),"")/(NETWORKDAYS($T790,$U790,Holidays!$J$3:$J$937)),0))</f>
        <v/>
      </c>
      <c r="BJ790" s="87" t="str">
        <f>IF($Q790="","",IFERROR(IF(OR(AND($T790&gt;=DATEVALUE("10/1/20"&amp;RIGHT(BI$1,2)),$T790&lt;=DATEVALUE("9/30/20"&amp;RIGHT(BJ$1,2))),AND($U790&gt;=DATEVALUE("10/1/20"&amp;RIGHT(BI$1,2)),$U790&lt;=DATEVALUE("9/30/20"&amp;RIGHT(BJ$1,2))),AND($T790&lt;=DATEVALUE("10/1/20"&amp;RIGHT(BI$1,2)),$U790&gt;=DATEVALUE("9/30/20"&amp;RIGHT(BJ$1,2)))),
IF(AND($T790&gt;=DATEVALUE("10/1/20"&amp;RIGHT(BI$1,2)),$U790&lt;=DATEVALUE("9/30/20"&amp;RIGHT(BJ$1,2))),NETWORKDAYS($T790,$U790,Holidays!$J$3:$J$937),
IF(AND($T790&lt;DATEVALUE("10/1/20"&amp;RIGHT(BI$1,2)),$U790&lt;=DATEVALUE("9/30/20"&amp;RIGHT(BJ$1,2))),NETWORKDAYS(DATEVALUE("10/1/20"&amp;RIGHT(BI$1,2)),$U790,Holidays!$J$3:$J$937),
IF($T790&lt;DATEVALUE("10/1/20"&amp;RIGHT(BI$1,2)),NETWORKDAYS(DATEVALUE("10/1/20"&amp;RIGHT(BI$1,2)),DATEVALUE("9/30/20"&amp;RIGHT(BJ$1,2)),Holidays!$J$3:$J$937),
IF($T790&gt;=DATEVALUE("10/1/20"&amp;RIGHT(BI$1,2)),NETWORKDAYS($T790,DATEVALUE("9/30/20"&amp;RIGHT(BJ$1,2)),Holidays!$J$3:$J$937),"")))),"")/(NETWORKDAYS($T790,$U790,Holidays!$J$3:$J$937)),0))</f>
        <v/>
      </c>
      <c r="BK790" s="87" t="str">
        <f>IF($Q790="","",IFERROR(IF(OR(AND($T790&gt;=DATEVALUE("10/1/20"&amp;RIGHT(BJ$1,2)),$T790&lt;=DATEVALUE("9/30/20"&amp;RIGHT(BK$1,2))),AND($U790&gt;=DATEVALUE("10/1/20"&amp;RIGHT(BJ$1,2)),$U790&lt;=DATEVALUE("9/30/20"&amp;RIGHT(BK$1,2))),AND($T790&lt;=DATEVALUE("10/1/20"&amp;RIGHT(BJ$1,2)),$U790&gt;=DATEVALUE("9/30/20"&amp;RIGHT(BK$1,2)))),
IF(AND($T790&gt;=DATEVALUE("10/1/20"&amp;RIGHT(BJ$1,2)),$U790&lt;=DATEVALUE("9/30/20"&amp;RIGHT(BK$1,2))),NETWORKDAYS($T790,$U790,Holidays!$J$3:$J$937),
IF(AND($T790&lt;DATEVALUE("10/1/20"&amp;RIGHT(BJ$1,2)),$U790&lt;=DATEVALUE("9/30/20"&amp;RIGHT(BK$1,2))),NETWORKDAYS(DATEVALUE("10/1/20"&amp;RIGHT(BJ$1,2)),$U790,Holidays!$J$3:$J$937),
IF($T790&lt;DATEVALUE("10/1/20"&amp;RIGHT(BJ$1,2)),NETWORKDAYS(DATEVALUE("10/1/20"&amp;RIGHT(BJ$1,2)),DATEVALUE("9/30/20"&amp;RIGHT(BK$1,2)),Holidays!$J$3:$J$937),
IF($T790&gt;=DATEVALUE("10/1/20"&amp;RIGHT(BJ$1,2)),NETWORKDAYS($T790,DATEVALUE("9/30/20"&amp;RIGHT(BK$1,2)),Holidays!$J$3:$J$937),"")))),"")/(NETWORKDAYS($T790,$U790,Holidays!$J$3:$J$937)),0))</f>
        <v/>
      </c>
      <c r="BL790" s="87" t="str">
        <f>IF($Q790="","",IFERROR(IF(OR(AND($T790&gt;=DATEVALUE("10/1/20"&amp;RIGHT(BK$1,2)),$T790&lt;=DATEVALUE("9/30/20"&amp;RIGHT(BL$1,2))),AND($U790&gt;=DATEVALUE("10/1/20"&amp;RIGHT(BK$1,2)),$U790&lt;=DATEVALUE("9/30/20"&amp;RIGHT(BL$1,2))),AND($T790&lt;=DATEVALUE("10/1/20"&amp;RIGHT(BK$1,2)),$U790&gt;=DATEVALUE("9/30/20"&amp;RIGHT(BL$1,2)))),
IF(AND($T790&gt;=DATEVALUE("10/1/20"&amp;RIGHT(BK$1,2)),$U790&lt;=DATEVALUE("9/30/20"&amp;RIGHT(BL$1,2))),NETWORKDAYS($T790,$U790,Holidays!$J$3:$J$937),
IF(AND($T790&lt;DATEVALUE("10/1/20"&amp;RIGHT(BK$1,2)),$U790&lt;=DATEVALUE("9/30/20"&amp;RIGHT(BL$1,2))),NETWORKDAYS(DATEVALUE("10/1/20"&amp;RIGHT(BK$1,2)),$U790,Holidays!$J$3:$J$937),
IF($T790&lt;DATEVALUE("10/1/20"&amp;RIGHT(BK$1,2)),NETWORKDAYS(DATEVALUE("10/1/20"&amp;RIGHT(BK$1,2)),DATEVALUE("9/30/20"&amp;RIGHT(BL$1,2)),Holidays!$J$3:$J$937),
IF($T790&gt;=DATEVALUE("10/1/20"&amp;RIGHT(BK$1,2)),NETWORKDAYS($T790,DATEVALUE("9/30/20"&amp;RIGHT(BL$1,2)),Holidays!$J$3:$J$937),"")))),"")/(NETWORKDAYS($T790,$U790,Holidays!$J$3:$J$937)),0))</f>
        <v/>
      </c>
      <c r="BM790" s="87" t="str">
        <f>IF($Q790="","",IFERROR(IF(OR(AND($T790&gt;=DATEVALUE("10/1/20"&amp;RIGHT(BL$1,2)),$T790&lt;=DATEVALUE("9/30/20"&amp;RIGHT(BM$1,2))),AND($U790&gt;=DATEVALUE("10/1/20"&amp;RIGHT(BL$1,2)),$U790&lt;=DATEVALUE("9/30/20"&amp;RIGHT(BM$1,2))),AND($T790&lt;=DATEVALUE("10/1/20"&amp;RIGHT(BL$1,2)),$U790&gt;=DATEVALUE("9/30/20"&amp;RIGHT(BM$1,2)))),
IF(AND($T790&gt;=DATEVALUE("10/1/20"&amp;RIGHT(BL$1,2)),$U790&lt;=DATEVALUE("9/30/20"&amp;RIGHT(BM$1,2))),NETWORKDAYS($T790,$U790,Holidays!$J$3:$J$937),
IF(AND($T790&lt;DATEVALUE("10/1/20"&amp;RIGHT(BL$1,2)),$U790&lt;=DATEVALUE("9/30/20"&amp;RIGHT(BM$1,2))),NETWORKDAYS(DATEVALUE("10/1/20"&amp;RIGHT(BL$1,2)),$U790,Holidays!$J$3:$J$937),
IF($T790&lt;DATEVALUE("10/1/20"&amp;RIGHT(BL$1,2)),NETWORKDAYS(DATEVALUE("10/1/20"&amp;RIGHT(BL$1,2)),DATEVALUE("9/30/20"&amp;RIGHT(BM$1,2)),Holidays!$J$3:$J$937),
IF($T790&gt;=DATEVALUE("10/1/20"&amp;RIGHT(BL$1,2)),NETWORKDAYS($T790,DATEVALUE("9/30/20"&amp;RIGHT(BM$1,2)),Holidays!$J$3:$J$937),"")))),"")/(NETWORKDAYS($T790,$U790,Holidays!$J$3:$J$937)),0))</f>
        <v/>
      </c>
      <c r="BN790" s="87" t="str">
        <f>IF($Q790="","",IFERROR(IF(OR(AND($T790&gt;=DATEVALUE("10/1/20"&amp;RIGHT(BM$1,2)),$T790&lt;=DATEVALUE("9/30/20"&amp;RIGHT(BN$1,2))),AND($U790&gt;=DATEVALUE("10/1/20"&amp;RIGHT(BM$1,2)),$U790&lt;=DATEVALUE("9/30/20"&amp;RIGHT(BN$1,2))),AND($T790&lt;=DATEVALUE("10/1/20"&amp;RIGHT(BM$1,2)),$U790&gt;=DATEVALUE("9/30/20"&amp;RIGHT(BN$1,2)))),
IF(AND($T790&gt;=DATEVALUE("10/1/20"&amp;RIGHT(BM$1,2)),$U790&lt;=DATEVALUE("9/30/20"&amp;RIGHT(BN$1,2))),NETWORKDAYS($T790,$U790,Holidays!$J$3:$J$937),
IF(AND($T790&lt;DATEVALUE("10/1/20"&amp;RIGHT(BM$1,2)),$U790&lt;=DATEVALUE("9/30/20"&amp;RIGHT(BN$1,2))),NETWORKDAYS(DATEVALUE("10/1/20"&amp;RIGHT(BM$1,2)),$U790,Holidays!$J$3:$J$937),
IF($T790&lt;DATEVALUE("10/1/20"&amp;RIGHT(BM$1,2)),NETWORKDAYS(DATEVALUE("10/1/20"&amp;RIGHT(BM$1,2)),DATEVALUE("9/30/20"&amp;RIGHT(BN$1,2)),Holidays!$J$3:$J$937),
IF($T790&gt;=DATEVALUE("10/1/20"&amp;RIGHT(BM$1,2)),NETWORKDAYS($T790,DATEVALUE("9/30/20"&amp;RIGHT(BN$1,2)),Holidays!$J$3:$J$937),"")))),"")/(NETWORKDAYS($T790,$U790,Holidays!$J$3:$J$937)),0))</f>
        <v/>
      </c>
      <c r="BO790" s="87" t="str">
        <f>IF($Q790="","",IFERROR(IF(OR(AND($T790&gt;=DATEVALUE("10/1/20"&amp;RIGHT(BN$1,2)),$T790&lt;=DATEVALUE("9/30/20"&amp;RIGHT(BO$1,2))),AND($U790&gt;=DATEVALUE("10/1/20"&amp;RIGHT(BN$1,2)),$U790&lt;=DATEVALUE("9/30/20"&amp;RIGHT(BO$1,2))),AND($T790&lt;=DATEVALUE("10/1/20"&amp;RIGHT(BN$1,2)),$U790&gt;=DATEVALUE("9/30/20"&amp;RIGHT(BO$1,2)))),
IF(AND($T790&gt;=DATEVALUE("10/1/20"&amp;RIGHT(BN$1,2)),$U790&lt;=DATEVALUE("9/30/20"&amp;RIGHT(BO$1,2))),NETWORKDAYS($T790,$U790,Holidays!$J$3:$J$937),
IF(AND($T790&lt;DATEVALUE("10/1/20"&amp;RIGHT(BN$1,2)),$U790&lt;=DATEVALUE("9/30/20"&amp;RIGHT(BO$1,2))),NETWORKDAYS(DATEVALUE("10/1/20"&amp;RIGHT(BN$1,2)),$U790,Holidays!$J$3:$J$937),
IF($T790&lt;DATEVALUE("10/1/20"&amp;RIGHT(BN$1,2)),NETWORKDAYS(DATEVALUE("10/1/20"&amp;RIGHT(BN$1,2)),DATEVALUE("9/30/20"&amp;RIGHT(BO$1,2)),Holidays!$J$3:$J$937),
IF($T790&gt;=DATEVALUE("10/1/20"&amp;RIGHT(BN$1,2)),NETWORKDAYS($T790,DATEVALUE("9/30/20"&amp;RIGHT(BO$1,2)),Holidays!$J$3:$J$937),"")))),"")/(NETWORKDAYS($T790,$U790,Holidays!$J$3:$J$937)),0))</f>
        <v/>
      </c>
      <c r="BP790" s="87" t="str">
        <f>IF($Q790="","",IFERROR(IF(OR(AND($T790&gt;=DATEVALUE("10/1/20"&amp;RIGHT(BO$1,2)),$T790&lt;=DATEVALUE("9/30/20"&amp;RIGHT(BP$1,2))),AND($U790&gt;=DATEVALUE("10/1/20"&amp;RIGHT(BO$1,2)),$U790&lt;=DATEVALUE("9/30/20"&amp;RIGHT(BP$1,2))),AND($T790&lt;=DATEVALUE("10/1/20"&amp;RIGHT(BO$1,2)),$U790&gt;=DATEVALUE("9/30/20"&amp;RIGHT(BP$1,2)))),
IF(AND($T790&gt;=DATEVALUE("10/1/20"&amp;RIGHT(BO$1,2)),$U790&lt;=DATEVALUE("9/30/20"&amp;RIGHT(BP$1,2))),NETWORKDAYS($T790,$U790,Holidays!$J$3:$J$937),
IF(AND($T790&lt;DATEVALUE("10/1/20"&amp;RIGHT(BO$1,2)),$U790&lt;=DATEVALUE("9/30/20"&amp;RIGHT(BP$1,2))),NETWORKDAYS(DATEVALUE("10/1/20"&amp;RIGHT(BO$1,2)),$U790,Holidays!$J$3:$J$937),
IF($T790&lt;DATEVALUE("10/1/20"&amp;RIGHT(BO$1,2)),NETWORKDAYS(DATEVALUE("10/1/20"&amp;RIGHT(BO$1,2)),DATEVALUE("9/30/20"&amp;RIGHT(BP$1,2)),Holidays!$J$3:$J$937),
IF($T790&gt;=DATEVALUE("10/1/20"&amp;RIGHT(BO$1,2)),NETWORKDAYS($T790,DATEVALUE("9/30/20"&amp;RIGHT(BP$1,2)),Holidays!$J$3:$J$937),"")))),"")/(NETWORKDAYS($T790,$U790,Holidays!$J$3:$J$937)),0))</f>
        <v/>
      </c>
      <c r="BQ790" s="87" t="str">
        <f>IF($Q790="","",IFERROR(IF(OR(AND($T790&gt;=DATEVALUE("10/1/20"&amp;RIGHT(BP$1,2)),$T790&lt;=DATEVALUE("9/30/20"&amp;RIGHT(BQ$1,2))),AND($U790&gt;=DATEVALUE("10/1/20"&amp;RIGHT(BP$1,2)),$U790&lt;=DATEVALUE("9/30/20"&amp;RIGHT(BQ$1,2))),AND($T790&lt;=DATEVALUE("10/1/20"&amp;RIGHT(BP$1,2)),$U790&gt;=DATEVALUE("9/30/20"&amp;RIGHT(BQ$1,2)))),
IF(AND($T790&gt;=DATEVALUE("10/1/20"&amp;RIGHT(BP$1,2)),$U790&lt;=DATEVALUE("9/30/20"&amp;RIGHT(BQ$1,2))),NETWORKDAYS($T790,$U790,Holidays!$J$3:$J$937),
IF(AND($T790&lt;DATEVALUE("10/1/20"&amp;RIGHT(BP$1,2)),$U790&lt;=DATEVALUE("9/30/20"&amp;RIGHT(BQ$1,2))),NETWORKDAYS(DATEVALUE("10/1/20"&amp;RIGHT(BP$1,2)),$U790,Holidays!$J$3:$J$937),
IF($T790&lt;DATEVALUE("10/1/20"&amp;RIGHT(BP$1,2)),NETWORKDAYS(DATEVALUE("10/1/20"&amp;RIGHT(BP$1,2)),DATEVALUE("9/30/20"&amp;RIGHT(BQ$1,2)),Holidays!$J$3:$J$937),
IF($T790&gt;=DATEVALUE("10/1/20"&amp;RIGHT(BP$1,2)),NETWORKDAYS($T790,DATEVALUE("9/30/20"&amp;RIGHT(BQ$1,2)),Holidays!$J$3:$J$937),"")))),"")/(NETWORKDAYS($T790,$U790,Holidays!$J$3:$J$937)),0))</f>
        <v/>
      </c>
      <c r="BR790" s="87" t="str">
        <f>IF($Q790="","",IFERROR(IF(OR(AND($T790&gt;=DATEVALUE("10/1/20"&amp;RIGHT(BQ$1,2)),$T790&lt;=DATEVALUE("9/30/20"&amp;RIGHT(BR$1,2))),AND($U790&gt;=DATEVALUE("10/1/20"&amp;RIGHT(BQ$1,2)),$U790&lt;=DATEVALUE("9/30/20"&amp;RIGHT(BR$1,2))),AND($T790&lt;=DATEVALUE("10/1/20"&amp;RIGHT(BQ$1,2)),$U790&gt;=DATEVALUE("9/30/20"&amp;RIGHT(BR$1,2)))),
IF(AND($T790&gt;=DATEVALUE("10/1/20"&amp;RIGHT(BQ$1,2)),$U790&lt;=DATEVALUE("9/30/20"&amp;RIGHT(BR$1,2))),NETWORKDAYS($T790,$U790,Holidays!$J$3:$J$937),
IF(AND($T790&lt;DATEVALUE("10/1/20"&amp;RIGHT(BQ$1,2)),$U790&lt;=DATEVALUE("9/30/20"&amp;RIGHT(BR$1,2))),NETWORKDAYS(DATEVALUE("10/1/20"&amp;RIGHT(BQ$1,2)),$U790,Holidays!$J$3:$J$937),
IF($T790&lt;DATEVALUE("10/1/20"&amp;RIGHT(BQ$1,2)),NETWORKDAYS(DATEVALUE("10/1/20"&amp;RIGHT(BQ$1,2)),DATEVALUE("9/30/20"&amp;RIGHT(BR$1,2)),Holidays!$J$3:$J$937),
IF($T790&gt;=DATEVALUE("10/1/20"&amp;RIGHT(BQ$1,2)),NETWORKDAYS($T790,DATEVALUE("9/30/20"&amp;RIGHT(BR$1,2)),Holidays!$J$3:$J$937),"")))),"")/(NETWORKDAYS($T790,$U790,Holidays!$J$3:$J$937)),0))</f>
        <v/>
      </c>
      <c r="BS790" s="87" t="str">
        <f>IF($Q790="","",IFERROR(IF(OR(AND($T790&gt;=DATEVALUE("10/1/20"&amp;RIGHT(BR$1,2)),$T790&lt;=DATEVALUE("9/30/20"&amp;RIGHT(BS$1,2))),AND($U790&gt;=DATEVALUE("10/1/20"&amp;RIGHT(BR$1,2)),$U790&lt;=DATEVALUE("9/30/20"&amp;RIGHT(BS$1,2))),AND($T790&lt;=DATEVALUE("10/1/20"&amp;RIGHT(BR$1,2)),$U790&gt;=DATEVALUE("9/30/20"&amp;RIGHT(BS$1,2)))),
IF(AND($T790&gt;=DATEVALUE("10/1/20"&amp;RIGHT(BR$1,2)),$U790&lt;=DATEVALUE("9/30/20"&amp;RIGHT(BS$1,2))),NETWORKDAYS($T790,$U790,Holidays!$J$3:$J$937),
IF(AND($T790&lt;DATEVALUE("10/1/20"&amp;RIGHT(BR$1,2)),$U790&lt;=DATEVALUE("9/30/20"&amp;RIGHT(BS$1,2))),NETWORKDAYS(DATEVALUE("10/1/20"&amp;RIGHT(BR$1,2)),$U790,Holidays!$J$3:$J$937),
IF($T790&lt;DATEVALUE("10/1/20"&amp;RIGHT(BR$1,2)),NETWORKDAYS(DATEVALUE("10/1/20"&amp;RIGHT(BR$1,2)),DATEVALUE("9/30/20"&amp;RIGHT(BS$1,2)),Holidays!$J$3:$J$937),
IF($T790&gt;=DATEVALUE("10/1/20"&amp;RIGHT(BR$1,2)),NETWORKDAYS($T790,DATEVALUE("9/30/20"&amp;RIGHT(BS$1,2)),Holidays!$J$3:$J$937),"")))),"")/(NETWORKDAYS($T790,$U790,Holidays!$J$3:$J$937)),0))</f>
        <v/>
      </c>
      <c r="BT790" s="87" t="str">
        <f>IF($Q790="","",IFERROR(IF(OR(AND($T790&gt;=DATEVALUE("10/1/20"&amp;RIGHT(BS$1,2)),$T790&lt;=DATEVALUE("9/30/20"&amp;RIGHT(BT$1,2))),AND($U790&gt;=DATEVALUE("10/1/20"&amp;RIGHT(BS$1,2)),$U790&lt;=DATEVALUE("9/30/20"&amp;RIGHT(BT$1,2))),AND($T790&lt;=DATEVALUE("10/1/20"&amp;RIGHT(BS$1,2)),$U790&gt;=DATEVALUE("9/30/20"&amp;RIGHT(BT$1,2)))),
IF(AND($T790&gt;=DATEVALUE("10/1/20"&amp;RIGHT(BS$1,2)),$U790&lt;=DATEVALUE("9/30/20"&amp;RIGHT(BT$1,2))),NETWORKDAYS($T790,$U790,Holidays!$J$3:$J$937),
IF(AND($T790&lt;DATEVALUE("10/1/20"&amp;RIGHT(BS$1,2)),$U790&lt;=DATEVALUE("9/30/20"&amp;RIGHT(BT$1,2))),NETWORKDAYS(DATEVALUE("10/1/20"&amp;RIGHT(BS$1,2)),$U790,Holidays!$J$3:$J$937),
IF($T790&lt;DATEVALUE("10/1/20"&amp;RIGHT(BS$1,2)),NETWORKDAYS(DATEVALUE("10/1/20"&amp;RIGHT(BS$1,2)),DATEVALUE("9/30/20"&amp;RIGHT(BT$1,2)),Holidays!$J$3:$J$937),
IF($T790&gt;=DATEVALUE("10/1/20"&amp;RIGHT(BS$1,2)),NETWORKDAYS($T790,DATEVALUE("9/30/20"&amp;RIGHT(BT$1,2)),Holidays!$J$3:$J$937),"")))),"")/(NETWORKDAYS($T790,$U790,Holidays!$J$3:$J$937)),0))</f>
        <v/>
      </c>
      <c r="BU790" s="87" t="str">
        <f>IF($Q790="","",IFERROR(IF(OR(AND($T790&gt;=DATEVALUE("10/1/20"&amp;RIGHT(BT$1,2)),$T790&lt;=DATEVALUE("9/30/20"&amp;RIGHT(BU$1,2))),AND($U790&gt;=DATEVALUE("10/1/20"&amp;RIGHT(BT$1,2)),$U790&lt;=DATEVALUE("9/30/20"&amp;RIGHT(BU$1,2))),AND($T790&lt;=DATEVALUE("10/1/20"&amp;RIGHT(BT$1,2)),$U790&gt;=DATEVALUE("9/30/20"&amp;RIGHT(BU$1,2)))),
IF(AND($T790&gt;=DATEVALUE("10/1/20"&amp;RIGHT(BT$1,2)),$U790&lt;=DATEVALUE("9/30/20"&amp;RIGHT(BU$1,2))),NETWORKDAYS($T790,$U790,Holidays!$J$3:$J$937),
IF(AND($T790&lt;DATEVALUE("10/1/20"&amp;RIGHT(BT$1,2)),$U790&lt;=DATEVALUE("9/30/20"&amp;RIGHT(BU$1,2))),NETWORKDAYS(DATEVALUE("10/1/20"&amp;RIGHT(BT$1,2)),$U790,Holidays!$J$3:$J$937),
IF($T790&lt;DATEVALUE("10/1/20"&amp;RIGHT(BT$1,2)),NETWORKDAYS(DATEVALUE("10/1/20"&amp;RIGHT(BT$1,2)),DATEVALUE("9/30/20"&amp;RIGHT(BU$1,2)),Holidays!$J$3:$J$937),
IF($T790&gt;=DATEVALUE("10/1/20"&amp;RIGHT(BT$1,2)),NETWORKDAYS($T790,DATEVALUE("9/30/20"&amp;RIGHT(BU$1,2)),Holidays!$J$3:$J$937),"")))),"")/(NETWORKDAYS($T790,$U790,Holidays!$J$3:$J$937)),0))</f>
        <v/>
      </c>
      <c r="BV790" s="87" t="str">
        <f>IF($Q790="","",IFERROR(IF(OR(AND($T790&gt;=DATEVALUE("10/1/20"&amp;RIGHT(BU$1,2)),$T790&lt;=DATEVALUE("9/30/20"&amp;RIGHT(BV$1,2))),AND($U790&gt;=DATEVALUE("10/1/20"&amp;RIGHT(BU$1,2)),$U790&lt;=DATEVALUE("9/30/20"&amp;RIGHT(BV$1,2))),AND($T790&lt;=DATEVALUE("10/1/20"&amp;RIGHT(BU$1,2)),$U790&gt;=DATEVALUE("9/30/20"&amp;RIGHT(BV$1,2)))),
IF(AND($T790&gt;=DATEVALUE("10/1/20"&amp;RIGHT(BU$1,2)),$U790&lt;=DATEVALUE("9/30/20"&amp;RIGHT(BV$1,2))),NETWORKDAYS($T790,$U790,Holidays!$J$3:$J$937),
IF(AND($T790&lt;DATEVALUE("10/1/20"&amp;RIGHT(BU$1,2)),$U790&lt;=DATEVALUE("9/30/20"&amp;RIGHT(BV$1,2))),NETWORKDAYS(DATEVALUE("10/1/20"&amp;RIGHT(BU$1,2)),$U790,Holidays!$J$3:$J$937),
IF($T790&lt;DATEVALUE("10/1/20"&amp;RIGHT(BU$1,2)),NETWORKDAYS(DATEVALUE("10/1/20"&amp;RIGHT(BU$1,2)),DATEVALUE("9/30/20"&amp;RIGHT(BV$1,2)),Holidays!$J$3:$J$937),
IF($T790&gt;=DATEVALUE("10/1/20"&amp;RIGHT(BU$1,2)),NETWORKDAYS($T790,DATEVALUE("9/30/20"&amp;RIGHT(BV$1,2)),Holidays!$J$3:$J$937),"")))),"")/(NETWORKDAYS($T790,$U790,Holidays!$J$3:$J$937)),0))</f>
        <v/>
      </c>
      <c r="BW790" s="87" t="str">
        <f>IF($Q790="","",IFERROR(IF(OR(AND($T790&gt;=DATEVALUE("10/1/20"&amp;RIGHT(BV$1,2)),$T790&lt;=DATEVALUE("9/30/20"&amp;RIGHT(BW$1,2))),AND($U790&gt;=DATEVALUE("10/1/20"&amp;RIGHT(BV$1,2)),$U790&lt;=DATEVALUE("9/30/20"&amp;RIGHT(BW$1,2))),AND($T790&lt;=DATEVALUE("10/1/20"&amp;RIGHT(BV$1,2)),$U790&gt;=DATEVALUE("9/30/20"&amp;RIGHT(BW$1,2)))),
IF(AND($T790&gt;=DATEVALUE("10/1/20"&amp;RIGHT(BV$1,2)),$U790&lt;=DATEVALUE("9/30/20"&amp;RIGHT(BW$1,2))),NETWORKDAYS($T790,$U790,Holidays!$J$3:$J$937),
IF(AND($T790&lt;DATEVALUE("10/1/20"&amp;RIGHT(BV$1,2)),$U790&lt;=DATEVALUE("9/30/20"&amp;RIGHT(BW$1,2))),NETWORKDAYS(DATEVALUE("10/1/20"&amp;RIGHT(BV$1,2)),$U790,Holidays!$J$3:$J$937),
IF($T790&lt;DATEVALUE("10/1/20"&amp;RIGHT(BV$1,2)),NETWORKDAYS(DATEVALUE("10/1/20"&amp;RIGHT(BV$1,2)),DATEVALUE("9/30/20"&amp;RIGHT(BW$1,2)),Holidays!$J$3:$J$937),
IF($T790&gt;=DATEVALUE("10/1/20"&amp;RIGHT(BV$1,2)),NETWORKDAYS($T790,DATEVALUE("9/30/20"&amp;RIGHT(BW$1,2)),Holidays!$J$3:$J$937),"")))),"")/(NETWORKDAYS($T790,$U790,Holidays!$J$3:$J$937)),0))</f>
        <v/>
      </c>
      <c r="BX790" s="87" t="str">
        <f>IF($Q790="","",IFERROR(IF(OR(AND($T790&gt;=DATEVALUE("10/1/20"&amp;RIGHT(BW$1,2)),$T790&lt;=DATEVALUE("9/30/20"&amp;RIGHT(BX$1,2))),AND($U790&gt;=DATEVALUE("10/1/20"&amp;RIGHT(BW$1,2)),$U790&lt;=DATEVALUE("9/30/20"&amp;RIGHT(BX$1,2))),AND($T790&lt;=DATEVALUE("10/1/20"&amp;RIGHT(BW$1,2)),$U790&gt;=DATEVALUE("9/30/20"&amp;RIGHT(BX$1,2)))),
IF(AND($T790&gt;=DATEVALUE("10/1/20"&amp;RIGHT(BW$1,2)),$U790&lt;=DATEVALUE("9/30/20"&amp;RIGHT(BX$1,2))),NETWORKDAYS($T790,$U790,Holidays!$J$3:$J$937),
IF(AND($T790&lt;DATEVALUE("10/1/20"&amp;RIGHT(BW$1,2)),$U790&lt;=DATEVALUE("9/30/20"&amp;RIGHT(BX$1,2))),NETWORKDAYS(DATEVALUE("10/1/20"&amp;RIGHT(BW$1,2)),$U790,Holidays!$J$3:$J$937),
IF($T790&lt;DATEVALUE("10/1/20"&amp;RIGHT(BW$1,2)),NETWORKDAYS(DATEVALUE("10/1/20"&amp;RIGHT(BW$1,2)),DATEVALUE("9/30/20"&amp;RIGHT(BX$1,2)),Holidays!$J$3:$J$937),
IF($T790&gt;=DATEVALUE("10/1/20"&amp;RIGHT(BW$1,2)),NETWORKDAYS($T790,DATEVALUE("9/30/20"&amp;RIGHT(BX$1,2)),Holidays!$J$3:$J$937),"")))),"")/(NETWORKDAYS($T790,$U790,Holidays!$J$3:$J$937)),0))</f>
        <v/>
      </c>
      <c r="BY790" s="87" t="str">
        <f>IF($Q790="","",IFERROR(IF(OR(AND($T790&gt;=DATEVALUE("10/1/20"&amp;RIGHT(BX$1,2)),$T790&lt;=DATEVALUE("9/30/20"&amp;RIGHT(BY$1,2))),AND($U790&gt;=DATEVALUE("10/1/20"&amp;RIGHT(BX$1,2)),$U790&lt;=DATEVALUE("9/30/20"&amp;RIGHT(BY$1,2))),AND($T790&lt;=DATEVALUE("10/1/20"&amp;RIGHT(BX$1,2)),$U790&gt;=DATEVALUE("9/30/20"&amp;RIGHT(BY$1,2)))),
IF(AND($T790&gt;=DATEVALUE("10/1/20"&amp;RIGHT(BX$1,2)),$U790&lt;=DATEVALUE("9/30/20"&amp;RIGHT(BY$1,2))),NETWORKDAYS($T790,$U790,Holidays!$J$3:$J$937),
IF(AND($T790&lt;DATEVALUE("10/1/20"&amp;RIGHT(BX$1,2)),$U790&lt;=DATEVALUE("9/30/20"&amp;RIGHT(BY$1,2))),NETWORKDAYS(DATEVALUE("10/1/20"&amp;RIGHT(BX$1,2)),$U790,Holidays!$J$3:$J$937),
IF($T790&lt;DATEVALUE("10/1/20"&amp;RIGHT(BX$1,2)),NETWORKDAYS(DATEVALUE("10/1/20"&amp;RIGHT(BX$1,2)),DATEVALUE("9/30/20"&amp;RIGHT(BY$1,2)),Holidays!$J$3:$J$937),
IF($T790&gt;=DATEVALUE("10/1/20"&amp;RIGHT(BX$1,2)),NETWORKDAYS($T790,DATEVALUE("9/30/20"&amp;RIGHT(BY$1,2)),Holidays!$J$3:$J$937),"")))),"")/(NETWORKDAYS($T790,$U790,Holidays!$J$3:$J$937)),0))</f>
        <v/>
      </c>
      <c r="BZ790" s="87" t="str">
        <f>IF($Q790="","",IFERROR(IF(OR(AND($T790&gt;=DATEVALUE("10/1/20"&amp;RIGHT(BY$1,2)),$T790&lt;=DATEVALUE("9/30/20"&amp;RIGHT(BZ$1,2))),AND($U790&gt;=DATEVALUE("10/1/20"&amp;RIGHT(BY$1,2)),$U790&lt;=DATEVALUE("9/30/20"&amp;RIGHT(BZ$1,2))),AND($T790&lt;=DATEVALUE("10/1/20"&amp;RIGHT(BY$1,2)),$U790&gt;=DATEVALUE("9/30/20"&amp;RIGHT(BZ$1,2)))),
IF(AND($T790&gt;=DATEVALUE("10/1/20"&amp;RIGHT(BY$1,2)),$U790&lt;=DATEVALUE("9/30/20"&amp;RIGHT(BZ$1,2))),NETWORKDAYS($T790,$U790,Holidays!$J$3:$J$937),
IF(AND($T790&lt;DATEVALUE("10/1/20"&amp;RIGHT(BY$1,2)),$U790&lt;=DATEVALUE("9/30/20"&amp;RIGHT(BZ$1,2))),NETWORKDAYS(DATEVALUE("10/1/20"&amp;RIGHT(BY$1,2)),$U790,Holidays!$J$3:$J$937),
IF($T790&lt;DATEVALUE("10/1/20"&amp;RIGHT(BY$1,2)),NETWORKDAYS(DATEVALUE("10/1/20"&amp;RIGHT(BY$1,2)),DATEVALUE("9/30/20"&amp;RIGHT(BZ$1,2)),Holidays!$J$3:$J$937),
IF($T790&gt;=DATEVALUE("10/1/20"&amp;RIGHT(BY$1,2)),NETWORKDAYS($T790,DATEVALUE("9/30/20"&amp;RIGHT(BZ$1,2)),Holidays!$J$3:$J$937),"")))),"")/(NETWORKDAYS($T790,$U790,Holidays!$J$3:$J$937)),0))</f>
        <v/>
      </c>
      <c r="CA790" s="87" t="str">
        <f>IF($Q790="","",IFERROR(IF(OR(AND($T790&gt;=DATEVALUE("10/1/20"&amp;RIGHT(BZ$1,2)),$T790&lt;=DATEVALUE("9/30/20"&amp;RIGHT(CA$1,2))),AND($U790&gt;=DATEVALUE("10/1/20"&amp;RIGHT(BZ$1,2)),$U790&lt;=DATEVALUE("9/30/20"&amp;RIGHT(CA$1,2))),AND($T790&lt;=DATEVALUE("10/1/20"&amp;RIGHT(BZ$1,2)),$U790&gt;=DATEVALUE("9/30/20"&amp;RIGHT(CA$1,2)))),
IF(AND($T790&gt;=DATEVALUE("10/1/20"&amp;RIGHT(BZ$1,2)),$U790&lt;=DATEVALUE("9/30/20"&amp;RIGHT(CA$1,2))),NETWORKDAYS($T790,$U790,Holidays!$J$3:$J$937),
IF(AND($T790&lt;DATEVALUE("10/1/20"&amp;RIGHT(BZ$1,2)),$U790&lt;=DATEVALUE("9/30/20"&amp;RIGHT(CA$1,2))),NETWORKDAYS(DATEVALUE("10/1/20"&amp;RIGHT(BZ$1,2)),$U790,Holidays!$J$3:$J$937),
IF($T790&lt;DATEVALUE("10/1/20"&amp;RIGHT(BZ$1,2)),NETWORKDAYS(DATEVALUE("10/1/20"&amp;RIGHT(BZ$1,2)),DATEVALUE("9/30/20"&amp;RIGHT(CA$1,2)),Holidays!$J$3:$J$937),
IF($T790&gt;=DATEVALUE("10/1/20"&amp;RIGHT(BZ$1,2)),NETWORKDAYS($T790,DATEVALUE("9/30/20"&amp;RIGHT(CA$1,2)),Holidays!$J$3:$J$937),"")))),"")/(NETWORKDAYS($T790,$U790,Holidays!$J$3:$J$937)),0))</f>
        <v/>
      </c>
      <c r="CB790" s="87" t="str">
        <f>IF($Q790="","",IFERROR(IF(OR(AND($T790&gt;=DATEVALUE("10/1/20"&amp;RIGHT(CA$1,2)),$T790&lt;=DATEVALUE("9/30/20"&amp;RIGHT(CB$1,2))),AND($U790&gt;=DATEVALUE("10/1/20"&amp;RIGHT(CA$1,2)),$U790&lt;=DATEVALUE("9/30/20"&amp;RIGHT(CB$1,2))),AND($T790&lt;=DATEVALUE("10/1/20"&amp;RIGHT(CA$1,2)),$U790&gt;=DATEVALUE("9/30/20"&amp;RIGHT(CB$1,2)))),
IF(AND($T790&gt;=DATEVALUE("10/1/20"&amp;RIGHT(CA$1,2)),$U790&lt;=DATEVALUE("9/30/20"&amp;RIGHT(CB$1,2))),NETWORKDAYS($T790,$U790,Holidays!$J$3:$J$937),
IF(AND($T790&lt;DATEVALUE("10/1/20"&amp;RIGHT(CA$1,2)),$U790&lt;=DATEVALUE("9/30/20"&amp;RIGHT(CB$1,2))),NETWORKDAYS(DATEVALUE("10/1/20"&amp;RIGHT(CA$1,2)),$U790,Holidays!$J$3:$J$937),
IF($T790&lt;DATEVALUE("10/1/20"&amp;RIGHT(CA$1,2)),NETWORKDAYS(DATEVALUE("10/1/20"&amp;RIGHT(CA$1,2)),DATEVALUE("9/30/20"&amp;RIGHT(CB$1,2)),Holidays!$J$3:$J$937),
IF($T790&gt;=DATEVALUE("10/1/20"&amp;RIGHT(CA$1,2)),NETWORKDAYS($T790,DATEVALUE("9/30/20"&amp;RIGHT(CB$1,2)),Holidays!$J$3:$J$937),"")))),"")/(NETWORKDAYS($T790,$U790,Holidays!$J$3:$J$937)),0))</f>
        <v/>
      </c>
    </row>
    <row r="791" spans="1:80">
      <c r="A791" s="97"/>
      <c r="B791" s="98" t="str">
        <f ca="1">IF(NOT($A791=""),OFFSET('WBS Reference &amp; User Procedure'!$A$1,MATCH($A791,'WBS Reference &amp; User Procedure'!$A:$A,0)-1,1),"")</f>
        <v/>
      </c>
      <c r="D791" s="97"/>
      <c r="T791" s="104" t="str">
        <f>IF(NOT(Q791=""),IF(NOT($S791=""),$S791,#REF!),"")</f>
        <v/>
      </c>
      <c r="U791" s="104" t="str">
        <f>IF(NOT(Q791=""),WORKDAY(T791,Q791,Holidays!$J$3:$J$937),"")</f>
        <v/>
      </c>
      <c r="V791" s="104"/>
      <c r="W791" s="104"/>
      <c r="X791" s="101" t="str">
        <f t="shared" si="167"/>
        <v/>
      </c>
      <c r="AL791" s="87" t="str">
        <f t="shared" ca="1" si="164"/>
        <v/>
      </c>
      <c r="AN791" s="87" t="str">
        <f t="shared" ca="1" si="176"/>
        <v/>
      </c>
      <c r="AO791" s="87" t="str">
        <f t="shared" ca="1" si="176"/>
        <v/>
      </c>
      <c r="AP791" s="87" t="str">
        <f t="shared" ca="1" si="176"/>
        <v/>
      </c>
      <c r="AQ791" s="87" t="str">
        <f t="shared" ca="1" si="176"/>
        <v/>
      </c>
      <c r="AR791" s="87" t="str">
        <f t="shared" ca="1" si="176"/>
        <v/>
      </c>
      <c r="AS791" s="87" t="str">
        <f t="shared" ca="1" si="176"/>
        <v/>
      </c>
      <c r="AT791" s="87" t="str">
        <f t="shared" ca="1" si="176"/>
        <v/>
      </c>
      <c r="AU791" s="87" t="str">
        <f t="shared" ca="1" si="176"/>
        <v/>
      </c>
      <c r="AV791" s="87" t="str">
        <f t="shared" ca="1" si="176"/>
        <v/>
      </c>
      <c r="AW791" s="87" t="str">
        <f t="shared" ca="1" si="176"/>
        <v/>
      </c>
      <c r="AX791" s="87" t="str">
        <f t="shared" ca="1" si="177"/>
        <v/>
      </c>
      <c r="AY791" s="87" t="str">
        <f t="shared" ca="1" si="177"/>
        <v/>
      </c>
      <c r="AZ791" s="87" t="str">
        <f t="shared" ca="1" si="177"/>
        <v/>
      </c>
      <c r="BA791" s="87" t="str">
        <f t="shared" ca="1" si="177"/>
        <v/>
      </c>
      <c r="BB791" s="87" t="str">
        <f t="shared" ca="1" si="177"/>
        <v/>
      </c>
      <c r="BC791" s="87" t="str">
        <f t="shared" ca="1" si="177"/>
        <v/>
      </c>
      <c r="BD791" s="87" t="str">
        <f t="shared" ca="1" si="177"/>
        <v/>
      </c>
      <c r="BE791" s="87" t="str">
        <f t="shared" ca="1" si="177"/>
        <v/>
      </c>
      <c r="BF791" s="87" t="str">
        <f t="shared" ca="1" si="177"/>
        <v/>
      </c>
      <c r="BG791" s="87" t="str">
        <f t="shared" ca="1" si="177"/>
        <v/>
      </c>
      <c r="BI791" s="87" t="str">
        <f>IF($Q791="","",IFERROR(IF(OR(AND($T791&gt;=DATEVALUE("10/1/20"&amp;RIGHT(BH$1,2)),$T791&lt;=DATEVALUE("9/30/20"&amp;RIGHT(BI$1,2))),AND($U791&gt;=DATEVALUE("10/1/20"&amp;RIGHT(BH$1,2)),$U791&lt;=DATEVALUE("9/30/20"&amp;RIGHT(BI$1,2))),AND($T791&lt;=DATEVALUE("10/1/20"&amp;RIGHT(BH$1,2)),$U791&gt;=DATEVALUE("9/30/20"&amp;RIGHT(BI$1,2)))),
IF(AND($T791&gt;=DATEVALUE("10/1/20"&amp;RIGHT(BH$1,2)),$U791&lt;=DATEVALUE("9/30/20"&amp;RIGHT(BI$1,2))),NETWORKDAYS($T791,$U791,Holidays!$J$3:$J$937),
IF(AND($T791&lt;DATEVALUE("10/1/20"&amp;RIGHT(BH$1,2)),$U791&lt;=DATEVALUE("9/30/20"&amp;RIGHT(BI$1,2))),NETWORKDAYS(DATEVALUE("10/1/20"&amp;RIGHT(BH$1,2)),$U791,Holidays!$J$3:$J$937),
IF($T791&lt;DATEVALUE("10/1/20"&amp;RIGHT(BH$1,2)),NETWORKDAYS(DATEVALUE("10/1/20"&amp;RIGHT(BH$1,2)),DATEVALUE("9/30/20"&amp;RIGHT(BI$1,2)),Holidays!$J$3:$J$937),
IF($T791&gt;=DATEVALUE("10/1/20"&amp;RIGHT(BH$1,2)),NETWORKDAYS($T791,DATEVALUE("9/30/20"&amp;RIGHT(BI$1,2)),Holidays!$J$3:$J$937),"")))),"")/(NETWORKDAYS($T791,$U791,Holidays!$J$3:$J$937)),0))</f>
        <v/>
      </c>
      <c r="BJ791" s="87" t="str">
        <f>IF($Q791="","",IFERROR(IF(OR(AND($T791&gt;=DATEVALUE("10/1/20"&amp;RIGHT(BI$1,2)),$T791&lt;=DATEVALUE("9/30/20"&amp;RIGHT(BJ$1,2))),AND($U791&gt;=DATEVALUE("10/1/20"&amp;RIGHT(BI$1,2)),$U791&lt;=DATEVALUE("9/30/20"&amp;RIGHT(BJ$1,2))),AND($T791&lt;=DATEVALUE("10/1/20"&amp;RIGHT(BI$1,2)),$U791&gt;=DATEVALUE("9/30/20"&amp;RIGHT(BJ$1,2)))),
IF(AND($T791&gt;=DATEVALUE("10/1/20"&amp;RIGHT(BI$1,2)),$U791&lt;=DATEVALUE("9/30/20"&amp;RIGHT(BJ$1,2))),NETWORKDAYS($T791,$U791,Holidays!$J$3:$J$937),
IF(AND($T791&lt;DATEVALUE("10/1/20"&amp;RIGHT(BI$1,2)),$U791&lt;=DATEVALUE("9/30/20"&amp;RIGHT(BJ$1,2))),NETWORKDAYS(DATEVALUE("10/1/20"&amp;RIGHT(BI$1,2)),$U791,Holidays!$J$3:$J$937),
IF($T791&lt;DATEVALUE("10/1/20"&amp;RIGHT(BI$1,2)),NETWORKDAYS(DATEVALUE("10/1/20"&amp;RIGHT(BI$1,2)),DATEVALUE("9/30/20"&amp;RIGHT(BJ$1,2)),Holidays!$J$3:$J$937),
IF($T791&gt;=DATEVALUE("10/1/20"&amp;RIGHT(BI$1,2)),NETWORKDAYS($T791,DATEVALUE("9/30/20"&amp;RIGHT(BJ$1,2)),Holidays!$J$3:$J$937),"")))),"")/(NETWORKDAYS($T791,$U791,Holidays!$J$3:$J$937)),0))</f>
        <v/>
      </c>
      <c r="BK791" s="87" t="str">
        <f>IF($Q791="","",IFERROR(IF(OR(AND($T791&gt;=DATEVALUE("10/1/20"&amp;RIGHT(BJ$1,2)),$T791&lt;=DATEVALUE("9/30/20"&amp;RIGHT(BK$1,2))),AND($U791&gt;=DATEVALUE("10/1/20"&amp;RIGHT(BJ$1,2)),$U791&lt;=DATEVALUE("9/30/20"&amp;RIGHT(BK$1,2))),AND($T791&lt;=DATEVALUE("10/1/20"&amp;RIGHT(BJ$1,2)),$U791&gt;=DATEVALUE("9/30/20"&amp;RIGHT(BK$1,2)))),
IF(AND($T791&gt;=DATEVALUE("10/1/20"&amp;RIGHT(BJ$1,2)),$U791&lt;=DATEVALUE("9/30/20"&amp;RIGHT(BK$1,2))),NETWORKDAYS($T791,$U791,Holidays!$J$3:$J$937),
IF(AND($T791&lt;DATEVALUE("10/1/20"&amp;RIGHT(BJ$1,2)),$U791&lt;=DATEVALUE("9/30/20"&amp;RIGHT(BK$1,2))),NETWORKDAYS(DATEVALUE("10/1/20"&amp;RIGHT(BJ$1,2)),$U791,Holidays!$J$3:$J$937),
IF($T791&lt;DATEVALUE("10/1/20"&amp;RIGHT(BJ$1,2)),NETWORKDAYS(DATEVALUE("10/1/20"&amp;RIGHT(BJ$1,2)),DATEVALUE("9/30/20"&amp;RIGHT(BK$1,2)),Holidays!$J$3:$J$937),
IF($T791&gt;=DATEVALUE("10/1/20"&amp;RIGHT(BJ$1,2)),NETWORKDAYS($T791,DATEVALUE("9/30/20"&amp;RIGHT(BK$1,2)),Holidays!$J$3:$J$937),"")))),"")/(NETWORKDAYS($T791,$U791,Holidays!$J$3:$J$937)),0))</f>
        <v/>
      </c>
      <c r="BL791" s="87" t="str">
        <f>IF($Q791="","",IFERROR(IF(OR(AND($T791&gt;=DATEVALUE("10/1/20"&amp;RIGHT(BK$1,2)),$T791&lt;=DATEVALUE("9/30/20"&amp;RIGHT(BL$1,2))),AND($U791&gt;=DATEVALUE("10/1/20"&amp;RIGHT(BK$1,2)),$U791&lt;=DATEVALUE("9/30/20"&amp;RIGHT(BL$1,2))),AND($T791&lt;=DATEVALUE("10/1/20"&amp;RIGHT(BK$1,2)),$U791&gt;=DATEVALUE("9/30/20"&amp;RIGHT(BL$1,2)))),
IF(AND($T791&gt;=DATEVALUE("10/1/20"&amp;RIGHT(BK$1,2)),$U791&lt;=DATEVALUE("9/30/20"&amp;RIGHT(BL$1,2))),NETWORKDAYS($T791,$U791,Holidays!$J$3:$J$937),
IF(AND($T791&lt;DATEVALUE("10/1/20"&amp;RIGHT(BK$1,2)),$U791&lt;=DATEVALUE("9/30/20"&amp;RIGHT(BL$1,2))),NETWORKDAYS(DATEVALUE("10/1/20"&amp;RIGHT(BK$1,2)),$U791,Holidays!$J$3:$J$937),
IF($T791&lt;DATEVALUE("10/1/20"&amp;RIGHT(BK$1,2)),NETWORKDAYS(DATEVALUE("10/1/20"&amp;RIGHT(BK$1,2)),DATEVALUE("9/30/20"&amp;RIGHT(BL$1,2)),Holidays!$J$3:$J$937),
IF($T791&gt;=DATEVALUE("10/1/20"&amp;RIGHT(BK$1,2)),NETWORKDAYS($T791,DATEVALUE("9/30/20"&amp;RIGHT(BL$1,2)),Holidays!$J$3:$J$937),"")))),"")/(NETWORKDAYS($T791,$U791,Holidays!$J$3:$J$937)),0))</f>
        <v/>
      </c>
      <c r="BM791" s="87" t="str">
        <f>IF($Q791="","",IFERROR(IF(OR(AND($T791&gt;=DATEVALUE("10/1/20"&amp;RIGHT(BL$1,2)),$T791&lt;=DATEVALUE("9/30/20"&amp;RIGHT(BM$1,2))),AND($U791&gt;=DATEVALUE("10/1/20"&amp;RIGHT(BL$1,2)),$U791&lt;=DATEVALUE("9/30/20"&amp;RIGHT(BM$1,2))),AND($T791&lt;=DATEVALUE("10/1/20"&amp;RIGHT(BL$1,2)),$U791&gt;=DATEVALUE("9/30/20"&amp;RIGHT(BM$1,2)))),
IF(AND($T791&gt;=DATEVALUE("10/1/20"&amp;RIGHT(BL$1,2)),$U791&lt;=DATEVALUE("9/30/20"&amp;RIGHT(BM$1,2))),NETWORKDAYS($T791,$U791,Holidays!$J$3:$J$937),
IF(AND($T791&lt;DATEVALUE("10/1/20"&amp;RIGHT(BL$1,2)),$U791&lt;=DATEVALUE("9/30/20"&amp;RIGHT(BM$1,2))),NETWORKDAYS(DATEVALUE("10/1/20"&amp;RIGHT(BL$1,2)),$U791,Holidays!$J$3:$J$937),
IF($T791&lt;DATEVALUE("10/1/20"&amp;RIGHT(BL$1,2)),NETWORKDAYS(DATEVALUE("10/1/20"&amp;RIGHT(BL$1,2)),DATEVALUE("9/30/20"&amp;RIGHT(BM$1,2)),Holidays!$J$3:$J$937),
IF($T791&gt;=DATEVALUE("10/1/20"&amp;RIGHT(BL$1,2)),NETWORKDAYS($T791,DATEVALUE("9/30/20"&amp;RIGHT(BM$1,2)),Holidays!$J$3:$J$937),"")))),"")/(NETWORKDAYS($T791,$U791,Holidays!$J$3:$J$937)),0))</f>
        <v/>
      </c>
      <c r="BN791" s="87" t="str">
        <f>IF($Q791="","",IFERROR(IF(OR(AND($T791&gt;=DATEVALUE("10/1/20"&amp;RIGHT(BM$1,2)),$T791&lt;=DATEVALUE("9/30/20"&amp;RIGHT(BN$1,2))),AND($U791&gt;=DATEVALUE("10/1/20"&amp;RIGHT(BM$1,2)),$U791&lt;=DATEVALUE("9/30/20"&amp;RIGHT(BN$1,2))),AND($T791&lt;=DATEVALUE("10/1/20"&amp;RIGHT(BM$1,2)),$U791&gt;=DATEVALUE("9/30/20"&amp;RIGHT(BN$1,2)))),
IF(AND($T791&gt;=DATEVALUE("10/1/20"&amp;RIGHT(BM$1,2)),$U791&lt;=DATEVALUE("9/30/20"&amp;RIGHT(BN$1,2))),NETWORKDAYS($T791,$U791,Holidays!$J$3:$J$937),
IF(AND($T791&lt;DATEVALUE("10/1/20"&amp;RIGHT(BM$1,2)),$U791&lt;=DATEVALUE("9/30/20"&amp;RIGHT(BN$1,2))),NETWORKDAYS(DATEVALUE("10/1/20"&amp;RIGHT(BM$1,2)),$U791,Holidays!$J$3:$J$937),
IF($T791&lt;DATEVALUE("10/1/20"&amp;RIGHT(BM$1,2)),NETWORKDAYS(DATEVALUE("10/1/20"&amp;RIGHT(BM$1,2)),DATEVALUE("9/30/20"&amp;RIGHT(BN$1,2)),Holidays!$J$3:$J$937),
IF($T791&gt;=DATEVALUE("10/1/20"&amp;RIGHT(BM$1,2)),NETWORKDAYS($T791,DATEVALUE("9/30/20"&amp;RIGHT(BN$1,2)),Holidays!$J$3:$J$937),"")))),"")/(NETWORKDAYS($T791,$U791,Holidays!$J$3:$J$937)),0))</f>
        <v/>
      </c>
      <c r="BO791" s="87" t="str">
        <f>IF($Q791="","",IFERROR(IF(OR(AND($T791&gt;=DATEVALUE("10/1/20"&amp;RIGHT(BN$1,2)),$T791&lt;=DATEVALUE("9/30/20"&amp;RIGHT(BO$1,2))),AND($U791&gt;=DATEVALUE("10/1/20"&amp;RIGHT(BN$1,2)),$U791&lt;=DATEVALUE("9/30/20"&amp;RIGHT(BO$1,2))),AND($T791&lt;=DATEVALUE("10/1/20"&amp;RIGHT(BN$1,2)),$U791&gt;=DATEVALUE("9/30/20"&amp;RIGHT(BO$1,2)))),
IF(AND($T791&gt;=DATEVALUE("10/1/20"&amp;RIGHT(BN$1,2)),$U791&lt;=DATEVALUE("9/30/20"&amp;RIGHT(BO$1,2))),NETWORKDAYS($T791,$U791,Holidays!$J$3:$J$937),
IF(AND($T791&lt;DATEVALUE("10/1/20"&amp;RIGHT(BN$1,2)),$U791&lt;=DATEVALUE("9/30/20"&amp;RIGHT(BO$1,2))),NETWORKDAYS(DATEVALUE("10/1/20"&amp;RIGHT(BN$1,2)),$U791,Holidays!$J$3:$J$937),
IF($T791&lt;DATEVALUE("10/1/20"&amp;RIGHT(BN$1,2)),NETWORKDAYS(DATEVALUE("10/1/20"&amp;RIGHT(BN$1,2)),DATEVALUE("9/30/20"&amp;RIGHT(BO$1,2)),Holidays!$J$3:$J$937),
IF($T791&gt;=DATEVALUE("10/1/20"&amp;RIGHT(BN$1,2)),NETWORKDAYS($T791,DATEVALUE("9/30/20"&amp;RIGHT(BO$1,2)),Holidays!$J$3:$J$937),"")))),"")/(NETWORKDAYS($T791,$U791,Holidays!$J$3:$J$937)),0))</f>
        <v/>
      </c>
      <c r="BP791" s="87" t="str">
        <f>IF($Q791="","",IFERROR(IF(OR(AND($T791&gt;=DATEVALUE("10/1/20"&amp;RIGHT(BO$1,2)),$T791&lt;=DATEVALUE("9/30/20"&amp;RIGHT(BP$1,2))),AND($U791&gt;=DATEVALUE("10/1/20"&amp;RIGHT(BO$1,2)),$U791&lt;=DATEVALUE("9/30/20"&amp;RIGHT(BP$1,2))),AND($T791&lt;=DATEVALUE("10/1/20"&amp;RIGHT(BO$1,2)),$U791&gt;=DATEVALUE("9/30/20"&amp;RIGHT(BP$1,2)))),
IF(AND($T791&gt;=DATEVALUE("10/1/20"&amp;RIGHT(BO$1,2)),$U791&lt;=DATEVALUE("9/30/20"&amp;RIGHT(BP$1,2))),NETWORKDAYS($T791,$U791,Holidays!$J$3:$J$937),
IF(AND($T791&lt;DATEVALUE("10/1/20"&amp;RIGHT(BO$1,2)),$U791&lt;=DATEVALUE("9/30/20"&amp;RIGHT(BP$1,2))),NETWORKDAYS(DATEVALUE("10/1/20"&amp;RIGHT(BO$1,2)),$U791,Holidays!$J$3:$J$937),
IF($T791&lt;DATEVALUE("10/1/20"&amp;RIGHT(BO$1,2)),NETWORKDAYS(DATEVALUE("10/1/20"&amp;RIGHT(BO$1,2)),DATEVALUE("9/30/20"&amp;RIGHT(BP$1,2)),Holidays!$J$3:$J$937),
IF($T791&gt;=DATEVALUE("10/1/20"&amp;RIGHT(BO$1,2)),NETWORKDAYS($T791,DATEVALUE("9/30/20"&amp;RIGHT(BP$1,2)),Holidays!$J$3:$J$937),"")))),"")/(NETWORKDAYS($T791,$U791,Holidays!$J$3:$J$937)),0))</f>
        <v/>
      </c>
      <c r="BQ791" s="87" t="str">
        <f>IF($Q791="","",IFERROR(IF(OR(AND($T791&gt;=DATEVALUE("10/1/20"&amp;RIGHT(BP$1,2)),$T791&lt;=DATEVALUE("9/30/20"&amp;RIGHT(BQ$1,2))),AND($U791&gt;=DATEVALUE("10/1/20"&amp;RIGHT(BP$1,2)),$U791&lt;=DATEVALUE("9/30/20"&amp;RIGHT(BQ$1,2))),AND($T791&lt;=DATEVALUE("10/1/20"&amp;RIGHT(BP$1,2)),$U791&gt;=DATEVALUE("9/30/20"&amp;RIGHT(BQ$1,2)))),
IF(AND($T791&gt;=DATEVALUE("10/1/20"&amp;RIGHT(BP$1,2)),$U791&lt;=DATEVALUE("9/30/20"&amp;RIGHT(BQ$1,2))),NETWORKDAYS($T791,$U791,Holidays!$J$3:$J$937),
IF(AND($T791&lt;DATEVALUE("10/1/20"&amp;RIGHT(BP$1,2)),$U791&lt;=DATEVALUE("9/30/20"&amp;RIGHT(BQ$1,2))),NETWORKDAYS(DATEVALUE("10/1/20"&amp;RIGHT(BP$1,2)),$U791,Holidays!$J$3:$J$937),
IF($T791&lt;DATEVALUE("10/1/20"&amp;RIGHT(BP$1,2)),NETWORKDAYS(DATEVALUE("10/1/20"&amp;RIGHT(BP$1,2)),DATEVALUE("9/30/20"&amp;RIGHT(BQ$1,2)),Holidays!$J$3:$J$937),
IF($T791&gt;=DATEVALUE("10/1/20"&amp;RIGHT(BP$1,2)),NETWORKDAYS($T791,DATEVALUE("9/30/20"&amp;RIGHT(BQ$1,2)),Holidays!$J$3:$J$937),"")))),"")/(NETWORKDAYS($T791,$U791,Holidays!$J$3:$J$937)),0))</f>
        <v/>
      </c>
      <c r="BR791" s="87" t="str">
        <f>IF($Q791="","",IFERROR(IF(OR(AND($T791&gt;=DATEVALUE("10/1/20"&amp;RIGHT(BQ$1,2)),$T791&lt;=DATEVALUE("9/30/20"&amp;RIGHT(BR$1,2))),AND($U791&gt;=DATEVALUE("10/1/20"&amp;RIGHT(BQ$1,2)),$U791&lt;=DATEVALUE("9/30/20"&amp;RIGHT(BR$1,2))),AND($T791&lt;=DATEVALUE("10/1/20"&amp;RIGHT(BQ$1,2)),$U791&gt;=DATEVALUE("9/30/20"&amp;RIGHT(BR$1,2)))),
IF(AND($T791&gt;=DATEVALUE("10/1/20"&amp;RIGHT(BQ$1,2)),$U791&lt;=DATEVALUE("9/30/20"&amp;RIGHT(BR$1,2))),NETWORKDAYS($T791,$U791,Holidays!$J$3:$J$937),
IF(AND($T791&lt;DATEVALUE("10/1/20"&amp;RIGHT(BQ$1,2)),$U791&lt;=DATEVALUE("9/30/20"&amp;RIGHT(BR$1,2))),NETWORKDAYS(DATEVALUE("10/1/20"&amp;RIGHT(BQ$1,2)),$U791,Holidays!$J$3:$J$937),
IF($T791&lt;DATEVALUE("10/1/20"&amp;RIGHT(BQ$1,2)),NETWORKDAYS(DATEVALUE("10/1/20"&amp;RIGHT(BQ$1,2)),DATEVALUE("9/30/20"&amp;RIGHT(BR$1,2)),Holidays!$J$3:$J$937),
IF($T791&gt;=DATEVALUE("10/1/20"&amp;RIGHT(BQ$1,2)),NETWORKDAYS($T791,DATEVALUE("9/30/20"&amp;RIGHT(BR$1,2)),Holidays!$J$3:$J$937),"")))),"")/(NETWORKDAYS($T791,$U791,Holidays!$J$3:$J$937)),0))</f>
        <v/>
      </c>
      <c r="BS791" s="87" t="str">
        <f>IF($Q791="","",IFERROR(IF(OR(AND($T791&gt;=DATEVALUE("10/1/20"&amp;RIGHT(BR$1,2)),$T791&lt;=DATEVALUE("9/30/20"&amp;RIGHT(BS$1,2))),AND($U791&gt;=DATEVALUE("10/1/20"&amp;RIGHT(BR$1,2)),$U791&lt;=DATEVALUE("9/30/20"&amp;RIGHT(BS$1,2))),AND($T791&lt;=DATEVALUE("10/1/20"&amp;RIGHT(BR$1,2)),$U791&gt;=DATEVALUE("9/30/20"&amp;RIGHT(BS$1,2)))),
IF(AND($T791&gt;=DATEVALUE("10/1/20"&amp;RIGHT(BR$1,2)),$U791&lt;=DATEVALUE("9/30/20"&amp;RIGHT(BS$1,2))),NETWORKDAYS($T791,$U791,Holidays!$J$3:$J$937),
IF(AND($T791&lt;DATEVALUE("10/1/20"&amp;RIGHT(BR$1,2)),$U791&lt;=DATEVALUE("9/30/20"&amp;RIGHT(BS$1,2))),NETWORKDAYS(DATEVALUE("10/1/20"&amp;RIGHT(BR$1,2)),$U791,Holidays!$J$3:$J$937),
IF($T791&lt;DATEVALUE("10/1/20"&amp;RIGHT(BR$1,2)),NETWORKDAYS(DATEVALUE("10/1/20"&amp;RIGHT(BR$1,2)),DATEVALUE("9/30/20"&amp;RIGHT(BS$1,2)),Holidays!$J$3:$J$937),
IF($T791&gt;=DATEVALUE("10/1/20"&amp;RIGHT(BR$1,2)),NETWORKDAYS($T791,DATEVALUE("9/30/20"&amp;RIGHT(BS$1,2)),Holidays!$J$3:$J$937),"")))),"")/(NETWORKDAYS($T791,$U791,Holidays!$J$3:$J$937)),0))</f>
        <v/>
      </c>
      <c r="BT791" s="87" t="str">
        <f>IF($Q791="","",IFERROR(IF(OR(AND($T791&gt;=DATEVALUE("10/1/20"&amp;RIGHT(BS$1,2)),$T791&lt;=DATEVALUE("9/30/20"&amp;RIGHT(BT$1,2))),AND($U791&gt;=DATEVALUE("10/1/20"&amp;RIGHT(BS$1,2)),$U791&lt;=DATEVALUE("9/30/20"&amp;RIGHT(BT$1,2))),AND($T791&lt;=DATEVALUE("10/1/20"&amp;RIGHT(BS$1,2)),$U791&gt;=DATEVALUE("9/30/20"&amp;RIGHT(BT$1,2)))),
IF(AND($T791&gt;=DATEVALUE("10/1/20"&amp;RIGHT(BS$1,2)),$U791&lt;=DATEVALUE("9/30/20"&amp;RIGHT(BT$1,2))),NETWORKDAYS($T791,$U791,Holidays!$J$3:$J$937),
IF(AND($T791&lt;DATEVALUE("10/1/20"&amp;RIGHT(BS$1,2)),$U791&lt;=DATEVALUE("9/30/20"&amp;RIGHT(BT$1,2))),NETWORKDAYS(DATEVALUE("10/1/20"&amp;RIGHT(BS$1,2)),$U791,Holidays!$J$3:$J$937),
IF($T791&lt;DATEVALUE("10/1/20"&amp;RIGHT(BS$1,2)),NETWORKDAYS(DATEVALUE("10/1/20"&amp;RIGHT(BS$1,2)),DATEVALUE("9/30/20"&amp;RIGHT(BT$1,2)),Holidays!$J$3:$J$937),
IF($T791&gt;=DATEVALUE("10/1/20"&amp;RIGHT(BS$1,2)),NETWORKDAYS($T791,DATEVALUE("9/30/20"&amp;RIGHT(BT$1,2)),Holidays!$J$3:$J$937),"")))),"")/(NETWORKDAYS($T791,$U791,Holidays!$J$3:$J$937)),0))</f>
        <v/>
      </c>
      <c r="BU791" s="87" t="str">
        <f>IF($Q791="","",IFERROR(IF(OR(AND($T791&gt;=DATEVALUE("10/1/20"&amp;RIGHT(BT$1,2)),$T791&lt;=DATEVALUE("9/30/20"&amp;RIGHT(BU$1,2))),AND($U791&gt;=DATEVALUE("10/1/20"&amp;RIGHT(BT$1,2)),$U791&lt;=DATEVALUE("9/30/20"&amp;RIGHT(BU$1,2))),AND($T791&lt;=DATEVALUE("10/1/20"&amp;RIGHT(BT$1,2)),$U791&gt;=DATEVALUE("9/30/20"&amp;RIGHT(BU$1,2)))),
IF(AND($T791&gt;=DATEVALUE("10/1/20"&amp;RIGHT(BT$1,2)),$U791&lt;=DATEVALUE("9/30/20"&amp;RIGHT(BU$1,2))),NETWORKDAYS($T791,$U791,Holidays!$J$3:$J$937),
IF(AND($T791&lt;DATEVALUE("10/1/20"&amp;RIGHT(BT$1,2)),$U791&lt;=DATEVALUE("9/30/20"&amp;RIGHT(BU$1,2))),NETWORKDAYS(DATEVALUE("10/1/20"&amp;RIGHT(BT$1,2)),$U791,Holidays!$J$3:$J$937),
IF($T791&lt;DATEVALUE("10/1/20"&amp;RIGHT(BT$1,2)),NETWORKDAYS(DATEVALUE("10/1/20"&amp;RIGHT(BT$1,2)),DATEVALUE("9/30/20"&amp;RIGHT(BU$1,2)),Holidays!$J$3:$J$937),
IF($T791&gt;=DATEVALUE("10/1/20"&amp;RIGHT(BT$1,2)),NETWORKDAYS($T791,DATEVALUE("9/30/20"&amp;RIGHT(BU$1,2)),Holidays!$J$3:$J$937),"")))),"")/(NETWORKDAYS($T791,$U791,Holidays!$J$3:$J$937)),0))</f>
        <v/>
      </c>
      <c r="BV791" s="87" t="str">
        <f>IF($Q791="","",IFERROR(IF(OR(AND($T791&gt;=DATEVALUE("10/1/20"&amp;RIGHT(BU$1,2)),$T791&lt;=DATEVALUE("9/30/20"&amp;RIGHT(BV$1,2))),AND($U791&gt;=DATEVALUE("10/1/20"&amp;RIGHT(BU$1,2)),$U791&lt;=DATEVALUE("9/30/20"&amp;RIGHT(BV$1,2))),AND($T791&lt;=DATEVALUE("10/1/20"&amp;RIGHT(BU$1,2)),$U791&gt;=DATEVALUE("9/30/20"&amp;RIGHT(BV$1,2)))),
IF(AND($T791&gt;=DATEVALUE("10/1/20"&amp;RIGHT(BU$1,2)),$U791&lt;=DATEVALUE("9/30/20"&amp;RIGHT(BV$1,2))),NETWORKDAYS($T791,$U791,Holidays!$J$3:$J$937),
IF(AND($T791&lt;DATEVALUE("10/1/20"&amp;RIGHT(BU$1,2)),$U791&lt;=DATEVALUE("9/30/20"&amp;RIGHT(BV$1,2))),NETWORKDAYS(DATEVALUE("10/1/20"&amp;RIGHT(BU$1,2)),$U791,Holidays!$J$3:$J$937),
IF($T791&lt;DATEVALUE("10/1/20"&amp;RIGHT(BU$1,2)),NETWORKDAYS(DATEVALUE("10/1/20"&amp;RIGHT(BU$1,2)),DATEVALUE("9/30/20"&amp;RIGHT(BV$1,2)),Holidays!$J$3:$J$937),
IF($T791&gt;=DATEVALUE("10/1/20"&amp;RIGHT(BU$1,2)),NETWORKDAYS($T791,DATEVALUE("9/30/20"&amp;RIGHT(BV$1,2)),Holidays!$J$3:$J$937),"")))),"")/(NETWORKDAYS($T791,$U791,Holidays!$J$3:$J$937)),0))</f>
        <v/>
      </c>
      <c r="BW791" s="87" t="str">
        <f>IF($Q791="","",IFERROR(IF(OR(AND($T791&gt;=DATEVALUE("10/1/20"&amp;RIGHT(BV$1,2)),$T791&lt;=DATEVALUE("9/30/20"&amp;RIGHT(BW$1,2))),AND($U791&gt;=DATEVALUE("10/1/20"&amp;RIGHT(BV$1,2)),$U791&lt;=DATEVALUE("9/30/20"&amp;RIGHT(BW$1,2))),AND($T791&lt;=DATEVALUE("10/1/20"&amp;RIGHT(BV$1,2)),$U791&gt;=DATEVALUE("9/30/20"&amp;RIGHT(BW$1,2)))),
IF(AND($T791&gt;=DATEVALUE("10/1/20"&amp;RIGHT(BV$1,2)),$U791&lt;=DATEVALUE("9/30/20"&amp;RIGHT(BW$1,2))),NETWORKDAYS($T791,$U791,Holidays!$J$3:$J$937),
IF(AND($T791&lt;DATEVALUE("10/1/20"&amp;RIGHT(BV$1,2)),$U791&lt;=DATEVALUE("9/30/20"&amp;RIGHT(BW$1,2))),NETWORKDAYS(DATEVALUE("10/1/20"&amp;RIGHT(BV$1,2)),$U791,Holidays!$J$3:$J$937),
IF($T791&lt;DATEVALUE("10/1/20"&amp;RIGHT(BV$1,2)),NETWORKDAYS(DATEVALUE("10/1/20"&amp;RIGHT(BV$1,2)),DATEVALUE("9/30/20"&amp;RIGHT(BW$1,2)),Holidays!$J$3:$J$937),
IF($T791&gt;=DATEVALUE("10/1/20"&amp;RIGHT(BV$1,2)),NETWORKDAYS($T791,DATEVALUE("9/30/20"&amp;RIGHT(BW$1,2)),Holidays!$J$3:$J$937),"")))),"")/(NETWORKDAYS($T791,$U791,Holidays!$J$3:$J$937)),0))</f>
        <v/>
      </c>
      <c r="BX791" s="87" t="str">
        <f>IF($Q791="","",IFERROR(IF(OR(AND($T791&gt;=DATEVALUE("10/1/20"&amp;RIGHT(BW$1,2)),$T791&lt;=DATEVALUE("9/30/20"&amp;RIGHT(BX$1,2))),AND($U791&gt;=DATEVALUE("10/1/20"&amp;RIGHT(BW$1,2)),$U791&lt;=DATEVALUE("9/30/20"&amp;RIGHT(BX$1,2))),AND($T791&lt;=DATEVALUE("10/1/20"&amp;RIGHT(BW$1,2)),$U791&gt;=DATEVALUE("9/30/20"&amp;RIGHT(BX$1,2)))),
IF(AND($T791&gt;=DATEVALUE("10/1/20"&amp;RIGHT(BW$1,2)),$U791&lt;=DATEVALUE("9/30/20"&amp;RIGHT(BX$1,2))),NETWORKDAYS($T791,$U791,Holidays!$J$3:$J$937),
IF(AND($T791&lt;DATEVALUE("10/1/20"&amp;RIGHT(BW$1,2)),$U791&lt;=DATEVALUE("9/30/20"&amp;RIGHT(BX$1,2))),NETWORKDAYS(DATEVALUE("10/1/20"&amp;RIGHT(BW$1,2)),$U791,Holidays!$J$3:$J$937),
IF($T791&lt;DATEVALUE("10/1/20"&amp;RIGHT(BW$1,2)),NETWORKDAYS(DATEVALUE("10/1/20"&amp;RIGHT(BW$1,2)),DATEVALUE("9/30/20"&amp;RIGHT(BX$1,2)),Holidays!$J$3:$J$937),
IF($T791&gt;=DATEVALUE("10/1/20"&amp;RIGHT(BW$1,2)),NETWORKDAYS($T791,DATEVALUE("9/30/20"&amp;RIGHT(BX$1,2)),Holidays!$J$3:$J$937),"")))),"")/(NETWORKDAYS($T791,$U791,Holidays!$J$3:$J$937)),0))</f>
        <v/>
      </c>
      <c r="BY791" s="87" t="str">
        <f>IF($Q791="","",IFERROR(IF(OR(AND($T791&gt;=DATEVALUE("10/1/20"&amp;RIGHT(BX$1,2)),$T791&lt;=DATEVALUE("9/30/20"&amp;RIGHT(BY$1,2))),AND($U791&gt;=DATEVALUE("10/1/20"&amp;RIGHT(BX$1,2)),$U791&lt;=DATEVALUE("9/30/20"&amp;RIGHT(BY$1,2))),AND($T791&lt;=DATEVALUE("10/1/20"&amp;RIGHT(BX$1,2)),$U791&gt;=DATEVALUE("9/30/20"&amp;RIGHT(BY$1,2)))),
IF(AND($T791&gt;=DATEVALUE("10/1/20"&amp;RIGHT(BX$1,2)),$U791&lt;=DATEVALUE("9/30/20"&amp;RIGHT(BY$1,2))),NETWORKDAYS($T791,$U791,Holidays!$J$3:$J$937),
IF(AND($T791&lt;DATEVALUE("10/1/20"&amp;RIGHT(BX$1,2)),$U791&lt;=DATEVALUE("9/30/20"&amp;RIGHT(BY$1,2))),NETWORKDAYS(DATEVALUE("10/1/20"&amp;RIGHT(BX$1,2)),$U791,Holidays!$J$3:$J$937),
IF($T791&lt;DATEVALUE("10/1/20"&amp;RIGHT(BX$1,2)),NETWORKDAYS(DATEVALUE("10/1/20"&amp;RIGHT(BX$1,2)),DATEVALUE("9/30/20"&amp;RIGHT(BY$1,2)),Holidays!$J$3:$J$937),
IF($T791&gt;=DATEVALUE("10/1/20"&amp;RIGHT(BX$1,2)),NETWORKDAYS($T791,DATEVALUE("9/30/20"&amp;RIGHT(BY$1,2)),Holidays!$J$3:$J$937),"")))),"")/(NETWORKDAYS($T791,$U791,Holidays!$J$3:$J$937)),0))</f>
        <v/>
      </c>
      <c r="BZ791" s="87" t="str">
        <f>IF($Q791="","",IFERROR(IF(OR(AND($T791&gt;=DATEVALUE("10/1/20"&amp;RIGHT(BY$1,2)),$T791&lt;=DATEVALUE("9/30/20"&amp;RIGHT(BZ$1,2))),AND($U791&gt;=DATEVALUE("10/1/20"&amp;RIGHT(BY$1,2)),$U791&lt;=DATEVALUE("9/30/20"&amp;RIGHT(BZ$1,2))),AND($T791&lt;=DATEVALUE("10/1/20"&amp;RIGHT(BY$1,2)),$U791&gt;=DATEVALUE("9/30/20"&amp;RIGHT(BZ$1,2)))),
IF(AND($T791&gt;=DATEVALUE("10/1/20"&amp;RIGHT(BY$1,2)),$U791&lt;=DATEVALUE("9/30/20"&amp;RIGHT(BZ$1,2))),NETWORKDAYS($T791,$U791,Holidays!$J$3:$J$937),
IF(AND($T791&lt;DATEVALUE("10/1/20"&amp;RIGHT(BY$1,2)),$U791&lt;=DATEVALUE("9/30/20"&amp;RIGHT(BZ$1,2))),NETWORKDAYS(DATEVALUE("10/1/20"&amp;RIGHT(BY$1,2)),$U791,Holidays!$J$3:$J$937),
IF($T791&lt;DATEVALUE("10/1/20"&amp;RIGHT(BY$1,2)),NETWORKDAYS(DATEVALUE("10/1/20"&amp;RIGHT(BY$1,2)),DATEVALUE("9/30/20"&amp;RIGHT(BZ$1,2)),Holidays!$J$3:$J$937),
IF($T791&gt;=DATEVALUE("10/1/20"&amp;RIGHT(BY$1,2)),NETWORKDAYS($T791,DATEVALUE("9/30/20"&amp;RIGHT(BZ$1,2)),Holidays!$J$3:$J$937),"")))),"")/(NETWORKDAYS($T791,$U791,Holidays!$J$3:$J$937)),0))</f>
        <v/>
      </c>
      <c r="CA791" s="87" t="str">
        <f>IF($Q791="","",IFERROR(IF(OR(AND($T791&gt;=DATEVALUE("10/1/20"&amp;RIGHT(BZ$1,2)),$T791&lt;=DATEVALUE("9/30/20"&amp;RIGHT(CA$1,2))),AND($U791&gt;=DATEVALUE("10/1/20"&amp;RIGHT(BZ$1,2)),$U791&lt;=DATEVALUE("9/30/20"&amp;RIGHT(CA$1,2))),AND($T791&lt;=DATEVALUE("10/1/20"&amp;RIGHT(BZ$1,2)),$U791&gt;=DATEVALUE("9/30/20"&amp;RIGHT(CA$1,2)))),
IF(AND($T791&gt;=DATEVALUE("10/1/20"&amp;RIGHT(BZ$1,2)),$U791&lt;=DATEVALUE("9/30/20"&amp;RIGHT(CA$1,2))),NETWORKDAYS($T791,$U791,Holidays!$J$3:$J$937),
IF(AND($T791&lt;DATEVALUE("10/1/20"&amp;RIGHT(BZ$1,2)),$U791&lt;=DATEVALUE("9/30/20"&amp;RIGHT(CA$1,2))),NETWORKDAYS(DATEVALUE("10/1/20"&amp;RIGHT(BZ$1,2)),$U791,Holidays!$J$3:$J$937),
IF($T791&lt;DATEVALUE("10/1/20"&amp;RIGHT(BZ$1,2)),NETWORKDAYS(DATEVALUE("10/1/20"&amp;RIGHT(BZ$1,2)),DATEVALUE("9/30/20"&amp;RIGHT(CA$1,2)),Holidays!$J$3:$J$937),
IF($T791&gt;=DATEVALUE("10/1/20"&amp;RIGHT(BZ$1,2)),NETWORKDAYS($T791,DATEVALUE("9/30/20"&amp;RIGHT(CA$1,2)),Holidays!$J$3:$J$937),"")))),"")/(NETWORKDAYS($T791,$U791,Holidays!$J$3:$J$937)),0))</f>
        <v/>
      </c>
      <c r="CB791" s="87" t="str">
        <f>IF($Q791="","",IFERROR(IF(OR(AND($T791&gt;=DATEVALUE("10/1/20"&amp;RIGHT(CA$1,2)),$T791&lt;=DATEVALUE("9/30/20"&amp;RIGHT(CB$1,2))),AND($U791&gt;=DATEVALUE("10/1/20"&amp;RIGHT(CA$1,2)),$U791&lt;=DATEVALUE("9/30/20"&amp;RIGHT(CB$1,2))),AND($T791&lt;=DATEVALUE("10/1/20"&amp;RIGHT(CA$1,2)),$U791&gt;=DATEVALUE("9/30/20"&amp;RIGHT(CB$1,2)))),
IF(AND($T791&gt;=DATEVALUE("10/1/20"&amp;RIGHT(CA$1,2)),$U791&lt;=DATEVALUE("9/30/20"&amp;RIGHT(CB$1,2))),NETWORKDAYS($T791,$U791,Holidays!$J$3:$J$937),
IF(AND($T791&lt;DATEVALUE("10/1/20"&amp;RIGHT(CA$1,2)),$U791&lt;=DATEVALUE("9/30/20"&amp;RIGHT(CB$1,2))),NETWORKDAYS(DATEVALUE("10/1/20"&amp;RIGHT(CA$1,2)),$U791,Holidays!$J$3:$J$937),
IF($T791&lt;DATEVALUE("10/1/20"&amp;RIGHT(CA$1,2)),NETWORKDAYS(DATEVALUE("10/1/20"&amp;RIGHT(CA$1,2)),DATEVALUE("9/30/20"&amp;RIGHT(CB$1,2)),Holidays!$J$3:$J$937),
IF($T791&gt;=DATEVALUE("10/1/20"&amp;RIGHT(CA$1,2)),NETWORKDAYS($T791,DATEVALUE("9/30/20"&amp;RIGHT(CB$1,2)),Holidays!$J$3:$J$937),"")))),"")/(NETWORKDAYS($T791,$U791,Holidays!$J$3:$J$937)),0))</f>
        <v/>
      </c>
    </row>
    <row r="792" spans="1:80">
      <c r="A792" s="97"/>
      <c r="B792" s="98" t="str">
        <f ca="1">IF(NOT($A792=""),OFFSET('WBS Reference &amp; User Procedure'!$A$1,MATCH($A792,'WBS Reference &amp; User Procedure'!$A:$A,0)-1,1),"")</f>
        <v/>
      </c>
      <c r="D792" s="97"/>
      <c r="T792" s="104" t="str">
        <f>IF(NOT(Q792=""),IF(NOT($S792=""),$S792,#REF!),"")</f>
        <v/>
      </c>
      <c r="U792" s="104" t="str">
        <f>IF(NOT(Q792=""),WORKDAY(T792,Q792,Holidays!$J$3:$J$937),"")</f>
        <v/>
      </c>
      <c r="V792" s="104"/>
      <c r="W792" s="104"/>
      <c r="X792" s="101" t="str">
        <f t="shared" si="167"/>
        <v/>
      </c>
      <c r="AL792" s="87" t="str">
        <f t="shared" ca="1" si="164"/>
        <v/>
      </c>
      <c r="AN792" s="87" t="str">
        <f t="shared" ca="1" si="176"/>
        <v/>
      </c>
      <c r="AO792" s="87" t="str">
        <f t="shared" ca="1" si="176"/>
        <v/>
      </c>
      <c r="AP792" s="87" t="str">
        <f t="shared" ca="1" si="176"/>
        <v/>
      </c>
      <c r="AQ792" s="87" t="str">
        <f t="shared" ca="1" si="176"/>
        <v/>
      </c>
      <c r="AR792" s="87" t="str">
        <f t="shared" ca="1" si="176"/>
        <v/>
      </c>
      <c r="AS792" s="87" t="str">
        <f t="shared" ca="1" si="176"/>
        <v/>
      </c>
      <c r="AT792" s="87" t="str">
        <f t="shared" ca="1" si="176"/>
        <v/>
      </c>
      <c r="AU792" s="87" t="str">
        <f t="shared" ca="1" si="176"/>
        <v/>
      </c>
      <c r="AV792" s="87" t="str">
        <f t="shared" ca="1" si="176"/>
        <v/>
      </c>
      <c r="AW792" s="87" t="str">
        <f t="shared" ca="1" si="176"/>
        <v/>
      </c>
      <c r="AX792" s="87" t="str">
        <f t="shared" ca="1" si="177"/>
        <v/>
      </c>
      <c r="AY792" s="87" t="str">
        <f t="shared" ca="1" si="177"/>
        <v/>
      </c>
      <c r="AZ792" s="87" t="str">
        <f t="shared" ca="1" si="177"/>
        <v/>
      </c>
      <c r="BA792" s="87" t="str">
        <f t="shared" ca="1" si="177"/>
        <v/>
      </c>
      <c r="BB792" s="87" t="str">
        <f t="shared" ca="1" si="177"/>
        <v/>
      </c>
      <c r="BC792" s="87" t="str">
        <f t="shared" ca="1" si="177"/>
        <v/>
      </c>
      <c r="BD792" s="87" t="str">
        <f t="shared" ca="1" si="177"/>
        <v/>
      </c>
      <c r="BE792" s="87" t="str">
        <f t="shared" ca="1" si="177"/>
        <v/>
      </c>
      <c r="BF792" s="87" t="str">
        <f t="shared" ca="1" si="177"/>
        <v/>
      </c>
      <c r="BG792" s="87" t="str">
        <f t="shared" ca="1" si="177"/>
        <v/>
      </c>
      <c r="BI792" s="87" t="str">
        <f>IF($Q792="","",IFERROR(IF(OR(AND($T792&gt;=DATEVALUE("10/1/20"&amp;RIGHT(BH$1,2)),$T792&lt;=DATEVALUE("9/30/20"&amp;RIGHT(BI$1,2))),AND($U792&gt;=DATEVALUE("10/1/20"&amp;RIGHT(BH$1,2)),$U792&lt;=DATEVALUE("9/30/20"&amp;RIGHT(BI$1,2))),AND($T792&lt;=DATEVALUE("10/1/20"&amp;RIGHT(BH$1,2)),$U792&gt;=DATEVALUE("9/30/20"&amp;RIGHT(BI$1,2)))),
IF(AND($T792&gt;=DATEVALUE("10/1/20"&amp;RIGHT(BH$1,2)),$U792&lt;=DATEVALUE("9/30/20"&amp;RIGHT(BI$1,2))),NETWORKDAYS($T792,$U792,Holidays!$J$3:$J$937),
IF(AND($T792&lt;DATEVALUE("10/1/20"&amp;RIGHT(BH$1,2)),$U792&lt;=DATEVALUE("9/30/20"&amp;RIGHT(BI$1,2))),NETWORKDAYS(DATEVALUE("10/1/20"&amp;RIGHT(BH$1,2)),$U792,Holidays!$J$3:$J$937),
IF($T792&lt;DATEVALUE("10/1/20"&amp;RIGHT(BH$1,2)),NETWORKDAYS(DATEVALUE("10/1/20"&amp;RIGHT(BH$1,2)),DATEVALUE("9/30/20"&amp;RIGHT(BI$1,2)),Holidays!$J$3:$J$937),
IF($T792&gt;=DATEVALUE("10/1/20"&amp;RIGHT(BH$1,2)),NETWORKDAYS($T792,DATEVALUE("9/30/20"&amp;RIGHT(BI$1,2)),Holidays!$J$3:$J$937),"")))),"")/(NETWORKDAYS($T792,$U792,Holidays!$J$3:$J$937)),0))</f>
        <v/>
      </c>
      <c r="BJ792" s="87" t="str">
        <f>IF($Q792="","",IFERROR(IF(OR(AND($T792&gt;=DATEVALUE("10/1/20"&amp;RIGHT(BI$1,2)),$T792&lt;=DATEVALUE("9/30/20"&amp;RIGHT(BJ$1,2))),AND($U792&gt;=DATEVALUE("10/1/20"&amp;RIGHT(BI$1,2)),$U792&lt;=DATEVALUE("9/30/20"&amp;RIGHT(BJ$1,2))),AND($T792&lt;=DATEVALUE("10/1/20"&amp;RIGHT(BI$1,2)),$U792&gt;=DATEVALUE("9/30/20"&amp;RIGHT(BJ$1,2)))),
IF(AND($T792&gt;=DATEVALUE("10/1/20"&amp;RIGHT(BI$1,2)),$U792&lt;=DATEVALUE("9/30/20"&amp;RIGHT(BJ$1,2))),NETWORKDAYS($T792,$U792,Holidays!$J$3:$J$937),
IF(AND($T792&lt;DATEVALUE("10/1/20"&amp;RIGHT(BI$1,2)),$U792&lt;=DATEVALUE("9/30/20"&amp;RIGHT(BJ$1,2))),NETWORKDAYS(DATEVALUE("10/1/20"&amp;RIGHT(BI$1,2)),$U792,Holidays!$J$3:$J$937),
IF($T792&lt;DATEVALUE("10/1/20"&amp;RIGHT(BI$1,2)),NETWORKDAYS(DATEVALUE("10/1/20"&amp;RIGHT(BI$1,2)),DATEVALUE("9/30/20"&amp;RIGHT(BJ$1,2)),Holidays!$J$3:$J$937),
IF($T792&gt;=DATEVALUE("10/1/20"&amp;RIGHT(BI$1,2)),NETWORKDAYS($T792,DATEVALUE("9/30/20"&amp;RIGHT(BJ$1,2)),Holidays!$J$3:$J$937),"")))),"")/(NETWORKDAYS($T792,$U792,Holidays!$J$3:$J$937)),0))</f>
        <v/>
      </c>
      <c r="BK792" s="87" t="str">
        <f>IF($Q792="","",IFERROR(IF(OR(AND($T792&gt;=DATEVALUE("10/1/20"&amp;RIGHT(BJ$1,2)),$T792&lt;=DATEVALUE("9/30/20"&amp;RIGHT(BK$1,2))),AND($U792&gt;=DATEVALUE("10/1/20"&amp;RIGHT(BJ$1,2)),$U792&lt;=DATEVALUE("9/30/20"&amp;RIGHT(BK$1,2))),AND($T792&lt;=DATEVALUE("10/1/20"&amp;RIGHT(BJ$1,2)),$U792&gt;=DATEVALUE("9/30/20"&amp;RIGHT(BK$1,2)))),
IF(AND($T792&gt;=DATEVALUE("10/1/20"&amp;RIGHT(BJ$1,2)),$U792&lt;=DATEVALUE("9/30/20"&amp;RIGHT(BK$1,2))),NETWORKDAYS($T792,$U792,Holidays!$J$3:$J$937),
IF(AND($T792&lt;DATEVALUE("10/1/20"&amp;RIGHT(BJ$1,2)),$U792&lt;=DATEVALUE("9/30/20"&amp;RIGHT(BK$1,2))),NETWORKDAYS(DATEVALUE("10/1/20"&amp;RIGHT(BJ$1,2)),$U792,Holidays!$J$3:$J$937),
IF($T792&lt;DATEVALUE("10/1/20"&amp;RIGHT(BJ$1,2)),NETWORKDAYS(DATEVALUE("10/1/20"&amp;RIGHT(BJ$1,2)),DATEVALUE("9/30/20"&amp;RIGHT(BK$1,2)),Holidays!$J$3:$J$937),
IF($T792&gt;=DATEVALUE("10/1/20"&amp;RIGHT(BJ$1,2)),NETWORKDAYS($T792,DATEVALUE("9/30/20"&amp;RIGHT(BK$1,2)),Holidays!$J$3:$J$937),"")))),"")/(NETWORKDAYS($T792,$U792,Holidays!$J$3:$J$937)),0))</f>
        <v/>
      </c>
      <c r="BL792" s="87" t="str">
        <f>IF($Q792="","",IFERROR(IF(OR(AND($T792&gt;=DATEVALUE("10/1/20"&amp;RIGHT(BK$1,2)),$T792&lt;=DATEVALUE("9/30/20"&amp;RIGHT(BL$1,2))),AND($U792&gt;=DATEVALUE("10/1/20"&amp;RIGHT(BK$1,2)),$U792&lt;=DATEVALUE("9/30/20"&amp;RIGHT(BL$1,2))),AND($T792&lt;=DATEVALUE("10/1/20"&amp;RIGHT(BK$1,2)),$U792&gt;=DATEVALUE("9/30/20"&amp;RIGHT(BL$1,2)))),
IF(AND($T792&gt;=DATEVALUE("10/1/20"&amp;RIGHT(BK$1,2)),$U792&lt;=DATEVALUE("9/30/20"&amp;RIGHT(BL$1,2))),NETWORKDAYS($T792,$U792,Holidays!$J$3:$J$937),
IF(AND($T792&lt;DATEVALUE("10/1/20"&amp;RIGHT(BK$1,2)),$U792&lt;=DATEVALUE("9/30/20"&amp;RIGHT(BL$1,2))),NETWORKDAYS(DATEVALUE("10/1/20"&amp;RIGHT(BK$1,2)),$U792,Holidays!$J$3:$J$937),
IF($T792&lt;DATEVALUE("10/1/20"&amp;RIGHT(BK$1,2)),NETWORKDAYS(DATEVALUE("10/1/20"&amp;RIGHT(BK$1,2)),DATEVALUE("9/30/20"&amp;RIGHT(BL$1,2)),Holidays!$J$3:$J$937),
IF($T792&gt;=DATEVALUE("10/1/20"&amp;RIGHT(BK$1,2)),NETWORKDAYS($T792,DATEVALUE("9/30/20"&amp;RIGHT(BL$1,2)),Holidays!$J$3:$J$937),"")))),"")/(NETWORKDAYS($T792,$U792,Holidays!$J$3:$J$937)),0))</f>
        <v/>
      </c>
      <c r="BM792" s="87" t="str">
        <f>IF($Q792="","",IFERROR(IF(OR(AND($T792&gt;=DATEVALUE("10/1/20"&amp;RIGHT(BL$1,2)),$T792&lt;=DATEVALUE("9/30/20"&amp;RIGHT(BM$1,2))),AND($U792&gt;=DATEVALUE("10/1/20"&amp;RIGHT(BL$1,2)),$U792&lt;=DATEVALUE("9/30/20"&amp;RIGHT(BM$1,2))),AND($T792&lt;=DATEVALUE("10/1/20"&amp;RIGHT(BL$1,2)),$U792&gt;=DATEVALUE("9/30/20"&amp;RIGHT(BM$1,2)))),
IF(AND($T792&gt;=DATEVALUE("10/1/20"&amp;RIGHT(BL$1,2)),$U792&lt;=DATEVALUE("9/30/20"&amp;RIGHT(BM$1,2))),NETWORKDAYS($T792,$U792,Holidays!$J$3:$J$937),
IF(AND($T792&lt;DATEVALUE("10/1/20"&amp;RIGHT(BL$1,2)),$U792&lt;=DATEVALUE("9/30/20"&amp;RIGHT(BM$1,2))),NETWORKDAYS(DATEVALUE("10/1/20"&amp;RIGHT(BL$1,2)),$U792,Holidays!$J$3:$J$937),
IF($T792&lt;DATEVALUE("10/1/20"&amp;RIGHT(BL$1,2)),NETWORKDAYS(DATEVALUE("10/1/20"&amp;RIGHT(BL$1,2)),DATEVALUE("9/30/20"&amp;RIGHT(BM$1,2)),Holidays!$J$3:$J$937),
IF($T792&gt;=DATEVALUE("10/1/20"&amp;RIGHT(BL$1,2)),NETWORKDAYS($T792,DATEVALUE("9/30/20"&amp;RIGHT(BM$1,2)),Holidays!$J$3:$J$937),"")))),"")/(NETWORKDAYS($T792,$U792,Holidays!$J$3:$J$937)),0))</f>
        <v/>
      </c>
      <c r="BN792" s="87" t="str">
        <f>IF($Q792="","",IFERROR(IF(OR(AND($T792&gt;=DATEVALUE("10/1/20"&amp;RIGHT(BM$1,2)),$T792&lt;=DATEVALUE("9/30/20"&amp;RIGHT(BN$1,2))),AND($U792&gt;=DATEVALUE("10/1/20"&amp;RIGHT(BM$1,2)),$U792&lt;=DATEVALUE("9/30/20"&amp;RIGHT(BN$1,2))),AND($T792&lt;=DATEVALUE("10/1/20"&amp;RIGHT(BM$1,2)),$U792&gt;=DATEVALUE("9/30/20"&amp;RIGHT(BN$1,2)))),
IF(AND($T792&gt;=DATEVALUE("10/1/20"&amp;RIGHT(BM$1,2)),$U792&lt;=DATEVALUE("9/30/20"&amp;RIGHT(BN$1,2))),NETWORKDAYS($T792,$U792,Holidays!$J$3:$J$937),
IF(AND($T792&lt;DATEVALUE("10/1/20"&amp;RIGHT(BM$1,2)),$U792&lt;=DATEVALUE("9/30/20"&amp;RIGHT(BN$1,2))),NETWORKDAYS(DATEVALUE("10/1/20"&amp;RIGHT(BM$1,2)),$U792,Holidays!$J$3:$J$937),
IF($T792&lt;DATEVALUE("10/1/20"&amp;RIGHT(BM$1,2)),NETWORKDAYS(DATEVALUE("10/1/20"&amp;RIGHT(BM$1,2)),DATEVALUE("9/30/20"&amp;RIGHT(BN$1,2)),Holidays!$J$3:$J$937),
IF($T792&gt;=DATEVALUE("10/1/20"&amp;RIGHT(BM$1,2)),NETWORKDAYS($T792,DATEVALUE("9/30/20"&amp;RIGHT(BN$1,2)),Holidays!$J$3:$J$937),"")))),"")/(NETWORKDAYS($T792,$U792,Holidays!$J$3:$J$937)),0))</f>
        <v/>
      </c>
      <c r="BO792" s="87" t="str">
        <f>IF($Q792="","",IFERROR(IF(OR(AND($T792&gt;=DATEVALUE("10/1/20"&amp;RIGHT(BN$1,2)),$T792&lt;=DATEVALUE("9/30/20"&amp;RIGHT(BO$1,2))),AND($U792&gt;=DATEVALUE("10/1/20"&amp;RIGHT(BN$1,2)),$U792&lt;=DATEVALUE("9/30/20"&amp;RIGHT(BO$1,2))),AND($T792&lt;=DATEVALUE("10/1/20"&amp;RIGHT(BN$1,2)),$U792&gt;=DATEVALUE("9/30/20"&amp;RIGHT(BO$1,2)))),
IF(AND($T792&gt;=DATEVALUE("10/1/20"&amp;RIGHT(BN$1,2)),$U792&lt;=DATEVALUE("9/30/20"&amp;RIGHT(BO$1,2))),NETWORKDAYS($T792,$U792,Holidays!$J$3:$J$937),
IF(AND($T792&lt;DATEVALUE("10/1/20"&amp;RIGHT(BN$1,2)),$U792&lt;=DATEVALUE("9/30/20"&amp;RIGHT(BO$1,2))),NETWORKDAYS(DATEVALUE("10/1/20"&amp;RIGHT(BN$1,2)),$U792,Holidays!$J$3:$J$937),
IF($T792&lt;DATEVALUE("10/1/20"&amp;RIGHT(BN$1,2)),NETWORKDAYS(DATEVALUE("10/1/20"&amp;RIGHT(BN$1,2)),DATEVALUE("9/30/20"&amp;RIGHT(BO$1,2)),Holidays!$J$3:$J$937),
IF($T792&gt;=DATEVALUE("10/1/20"&amp;RIGHT(BN$1,2)),NETWORKDAYS($T792,DATEVALUE("9/30/20"&amp;RIGHT(BO$1,2)),Holidays!$J$3:$J$937),"")))),"")/(NETWORKDAYS($T792,$U792,Holidays!$J$3:$J$937)),0))</f>
        <v/>
      </c>
      <c r="BP792" s="87" t="str">
        <f>IF($Q792="","",IFERROR(IF(OR(AND($T792&gt;=DATEVALUE("10/1/20"&amp;RIGHT(BO$1,2)),$T792&lt;=DATEVALUE("9/30/20"&amp;RIGHT(BP$1,2))),AND($U792&gt;=DATEVALUE("10/1/20"&amp;RIGHT(BO$1,2)),$U792&lt;=DATEVALUE("9/30/20"&amp;RIGHT(BP$1,2))),AND($T792&lt;=DATEVALUE("10/1/20"&amp;RIGHT(BO$1,2)),$U792&gt;=DATEVALUE("9/30/20"&amp;RIGHT(BP$1,2)))),
IF(AND($T792&gt;=DATEVALUE("10/1/20"&amp;RIGHT(BO$1,2)),$U792&lt;=DATEVALUE("9/30/20"&amp;RIGHT(BP$1,2))),NETWORKDAYS($T792,$U792,Holidays!$J$3:$J$937),
IF(AND($T792&lt;DATEVALUE("10/1/20"&amp;RIGHT(BO$1,2)),$U792&lt;=DATEVALUE("9/30/20"&amp;RIGHT(BP$1,2))),NETWORKDAYS(DATEVALUE("10/1/20"&amp;RIGHT(BO$1,2)),$U792,Holidays!$J$3:$J$937),
IF($T792&lt;DATEVALUE("10/1/20"&amp;RIGHT(BO$1,2)),NETWORKDAYS(DATEVALUE("10/1/20"&amp;RIGHT(BO$1,2)),DATEVALUE("9/30/20"&amp;RIGHT(BP$1,2)),Holidays!$J$3:$J$937),
IF($T792&gt;=DATEVALUE("10/1/20"&amp;RIGHT(BO$1,2)),NETWORKDAYS($T792,DATEVALUE("9/30/20"&amp;RIGHT(BP$1,2)),Holidays!$J$3:$J$937),"")))),"")/(NETWORKDAYS($T792,$U792,Holidays!$J$3:$J$937)),0))</f>
        <v/>
      </c>
      <c r="BQ792" s="87" t="str">
        <f>IF($Q792="","",IFERROR(IF(OR(AND($T792&gt;=DATEVALUE("10/1/20"&amp;RIGHT(BP$1,2)),$T792&lt;=DATEVALUE("9/30/20"&amp;RIGHT(BQ$1,2))),AND($U792&gt;=DATEVALUE("10/1/20"&amp;RIGHT(BP$1,2)),$U792&lt;=DATEVALUE("9/30/20"&amp;RIGHT(BQ$1,2))),AND($T792&lt;=DATEVALUE("10/1/20"&amp;RIGHT(BP$1,2)),$U792&gt;=DATEVALUE("9/30/20"&amp;RIGHT(BQ$1,2)))),
IF(AND($T792&gt;=DATEVALUE("10/1/20"&amp;RIGHT(BP$1,2)),$U792&lt;=DATEVALUE("9/30/20"&amp;RIGHT(BQ$1,2))),NETWORKDAYS($T792,$U792,Holidays!$J$3:$J$937),
IF(AND($T792&lt;DATEVALUE("10/1/20"&amp;RIGHT(BP$1,2)),$U792&lt;=DATEVALUE("9/30/20"&amp;RIGHT(BQ$1,2))),NETWORKDAYS(DATEVALUE("10/1/20"&amp;RIGHT(BP$1,2)),$U792,Holidays!$J$3:$J$937),
IF($T792&lt;DATEVALUE("10/1/20"&amp;RIGHT(BP$1,2)),NETWORKDAYS(DATEVALUE("10/1/20"&amp;RIGHT(BP$1,2)),DATEVALUE("9/30/20"&amp;RIGHT(BQ$1,2)),Holidays!$J$3:$J$937),
IF($T792&gt;=DATEVALUE("10/1/20"&amp;RIGHT(BP$1,2)),NETWORKDAYS($T792,DATEVALUE("9/30/20"&amp;RIGHT(BQ$1,2)),Holidays!$J$3:$J$937),"")))),"")/(NETWORKDAYS($T792,$U792,Holidays!$J$3:$J$937)),0))</f>
        <v/>
      </c>
      <c r="BR792" s="87" t="str">
        <f>IF($Q792="","",IFERROR(IF(OR(AND($T792&gt;=DATEVALUE("10/1/20"&amp;RIGHT(BQ$1,2)),$T792&lt;=DATEVALUE("9/30/20"&amp;RIGHT(BR$1,2))),AND($U792&gt;=DATEVALUE("10/1/20"&amp;RIGHT(BQ$1,2)),$U792&lt;=DATEVALUE("9/30/20"&amp;RIGHT(BR$1,2))),AND($T792&lt;=DATEVALUE("10/1/20"&amp;RIGHT(BQ$1,2)),$U792&gt;=DATEVALUE("9/30/20"&amp;RIGHT(BR$1,2)))),
IF(AND($T792&gt;=DATEVALUE("10/1/20"&amp;RIGHT(BQ$1,2)),$U792&lt;=DATEVALUE("9/30/20"&amp;RIGHT(BR$1,2))),NETWORKDAYS($T792,$U792,Holidays!$J$3:$J$937),
IF(AND($T792&lt;DATEVALUE("10/1/20"&amp;RIGHT(BQ$1,2)),$U792&lt;=DATEVALUE("9/30/20"&amp;RIGHT(BR$1,2))),NETWORKDAYS(DATEVALUE("10/1/20"&amp;RIGHT(BQ$1,2)),$U792,Holidays!$J$3:$J$937),
IF($T792&lt;DATEVALUE("10/1/20"&amp;RIGHT(BQ$1,2)),NETWORKDAYS(DATEVALUE("10/1/20"&amp;RIGHT(BQ$1,2)),DATEVALUE("9/30/20"&amp;RIGHT(BR$1,2)),Holidays!$J$3:$J$937),
IF($T792&gt;=DATEVALUE("10/1/20"&amp;RIGHT(BQ$1,2)),NETWORKDAYS($T792,DATEVALUE("9/30/20"&amp;RIGHT(BR$1,2)),Holidays!$J$3:$J$937),"")))),"")/(NETWORKDAYS($T792,$U792,Holidays!$J$3:$J$937)),0))</f>
        <v/>
      </c>
      <c r="BS792" s="87" t="str">
        <f>IF($Q792="","",IFERROR(IF(OR(AND($T792&gt;=DATEVALUE("10/1/20"&amp;RIGHT(BR$1,2)),$T792&lt;=DATEVALUE("9/30/20"&amp;RIGHT(BS$1,2))),AND($U792&gt;=DATEVALUE("10/1/20"&amp;RIGHT(BR$1,2)),$U792&lt;=DATEVALUE("9/30/20"&amp;RIGHT(BS$1,2))),AND($T792&lt;=DATEVALUE("10/1/20"&amp;RIGHT(BR$1,2)),$U792&gt;=DATEVALUE("9/30/20"&amp;RIGHT(BS$1,2)))),
IF(AND($T792&gt;=DATEVALUE("10/1/20"&amp;RIGHT(BR$1,2)),$U792&lt;=DATEVALUE("9/30/20"&amp;RIGHT(BS$1,2))),NETWORKDAYS($T792,$U792,Holidays!$J$3:$J$937),
IF(AND($T792&lt;DATEVALUE("10/1/20"&amp;RIGHT(BR$1,2)),$U792&lt;=DATEVALUE("9/30/20"&amp;RIGHT(BS$1,2))),NETWORKDAYS(DATEVALUE("10/1/20"&amp;RIGHT(BR$1,2)),$U792,Holidays!$J$3:$J$937),
IF($T792&lt;DATEVALUE("10/1/20"&amp;RIGHT(BR$1,2)),NETWORKDAYS(DATEVALUE("10/1/20"&amp;RIGHT(BR$1,2)),DATEVALUE("9/30/20"&amp;RIGHT(BS$1,2)),Holidays!$J$3:$J$937),
IF($T792&gt;=DATEVALUE("10/1/20"&amp;RIGHT(BR$1,2)),NETWORKDAYS($T792,DATEVALUE("9/30/20"&amp;RIGHT(BS$1,2)),Holidays!$J$3:$J$937),"")))),"")/(NETWORKDAYS($T792,$U792,Holidays!$J$3:$J$937)),0))</f>
        <v/>
      </c>
      <c r="BT792" s="87" t="str">
        <f>IF($Q792="","",IFERROR(IF(OR(AND($T792&gt;=DATEVALUE("10/1/20"&amp;RIGHT(BS$1,2)),$T792&lt;=DATEVALUE("9/30/20"&amp;RIGHT(BT$1,2))),AND($U792&gt;=DATEVALUE("10/1/20"&amp;RIGHT(BS$1,2)),$U792&lt;=DATEVALUE("9/30/20"&amp;RIGHT(BT$1,2))),AND($T792&lt;=DATEVALUE("10/1/20"&amp;RIGHT(BS$1,2)),$U792&gt;=DATEVALUE("9/30/20"&amp;RIGHT(BT$1,2)))),
IF(AND($T792&gt;=DATEVALUE("10/1/20"&amp;RIGHT(BS$1,2)),$U792&lt;=DATEVALUE("9/30/20"&amp;RIGHT(BT$1,2))),NETWORKDAYS($T792,$U792,Holidays!$J$3:$J$937),
IF(AND($T792&lt;DATEVALUE("10/1/20"&amp;RIGHT(BS$1,2)),$U792&lt;=DATEVALUE("9/30/20"&amp;RIGHT(BT$1,2))),NETWORKDAYS(DATEVALUE("10/1/20"&amp;RIGHT(BS$1,2)),$U792,Holidays!$J$3:$J$937),
IF($T792&lt;DATEVALUE("10/1/20"&amp;RIGHT(BS$1,2)),NETWORKDAYS(DATEVALUE("10/1/20"&amp;RIGHT(BS$1,2)),DATEVALUE("9/30/20"&amp;RIGHT(BT$1,2)),Holidays!$J$3:$J$937),
IF($T792&gt;=DATEVALUE("10/1/20"&amp;RIGHT(BS$1,2)),NETWORKDAYS($T792,DATEVALUE("9/30/20"&amp;RIGHT(BT$1,2)),Holidays!$J$3:$J$937),"")))),"")/(NETWORKDAYS($T792,$U792,Holidays!$J$3:$J$937)),0))</f>
        <v/>
      </c>
      <c r="BU792" s="87" t="str">
        <f>IF($Q792="","",IFERROR(IF(OR(AND($T792&gt;=DATEVALUE("10/1/20"&amp;RIGHT(BT$1,2)),$T792&lt;=DATEVALUE("9/30/20"&amp;RIGHT(BU$1,2))),AND($U792&gt;=DATEVALUE("10/1/20"&amp;RIGHT(BT$1,2)),$U792&lt;=DATEVALUE("9/30/20"&amp;RIGHT(BU$1,2))),AND($T792&lt;=DATEVALUE("10/1/20"&amp;RIGHT(BT$1,2)),$U792&gt;=DATEVALUE("9/30/20"&amp;RIGHT(BU$1,2)))),
IF(AND($T792&gt;=DATEVALUE("10/1/20"&amp;RIGHT(BT$1,2)),$U792&lt;=DATEVALUE("9/30/20"&amp;RIGHT(BU$1,2))),NETWORKDAYS($T792,$U792,Holidays!$J$3:$J$937),
IF(AND($T792&lt;DATEVALUE("10/1/20"&amp;RIGHT(BT$1,2)),$U792&lt;=DATEVALUE("9/30/20"&amp;RIGHT(BU$1,2))),NETWORKDAYS(DATEVALUE("10/1/20"&amp;RIGHT(BT$1,2)),$U792,Holidays!$J$3:$J$937),
IF($T792&lt;DATEVALUE("10/1/20"&amp;RIGHT(BT$1,2)),NETWORKDAYS(DATEVALUE("10/1/20"&amp;RIGHT(BT$1,2)),DATEVALUE("9/30/20"&amp;RIGHT(BU$1,2)),Holidays!$J$3:$J$937),
IF($T792&gt;=DATEVALUE("10/1/20"&amp;RIGHT(BT$1,2)),NETWORKDAYS($T792,DATEVALUE("9/30/20"&amp;RIGHT(BU$1,2)),Holidays!$J$3:$J$937),"")))),"")/(NETWORKDAYS($T792,$U792,Holidays!$J$3:$J$937)),0))</f>
        <v/>
      </c>
      <c r="BV792" s="87" t="str">
        <f>IF($Q792="","",IFERROR(IF(OR(AND($T792&gt;=DATEVALUE("10/1/20"&amp;RIGHT(BU$1,2)),$T792&lt;=DATEVALUE("9/30/20"&amp;RIGHT(BV$1,2))),AND($U792&gt;=DATEVALUE("10/1/20"&amp;RIGHT(BU$1,2)),$U792&lt;=DATEVALUE("9/30/20"&amp;RIGHT(BV$1,2))),AND($T792&lt;=DATEVALUE("10/1/20"&amp;RIGHT(BU$1,2)),$U792&gt;=DATEVALUE("9/30/20"&amp;RIGHT(BV$1,2)))),
IF(AND($T792&gt;=DATEVALUE("10/1/20"&amp;RIGHT(BU$1,2)),$U792&lt;=DATEVALUE("9/30/20"&amp;RIGHT(BV$1,2))),NETWORKDAYS($T792,$U792,Holidays!$J$3:$J$937),
IF(AND($T792&lt;DATEVALUE("10/1/20"&amp;RIGHT(BU$1,2)),$U792&lt;=DATEVALUE("9/30/20"&amp;RIGHT(BV$1,2))),NETWORKDAYS(DATEVALUE("10/1/20"&amp;RIGHT(BU$1,2)),$U792,Holidays!$J$3:$J$937),
IF($T792&lt;DATEVALUE("10/1/20"&amp;RIGHT(BU$1,2)),NETWORKDAYS(DATEVALUE("10/1/20"&amp;RIGHT(BU$1,2)),DATEVALUE("9/30/20"&amp;RIGHT(BV$1,2)),Holidays!$J$3:$J$937),
IF($T792&gt;=DATEVALUE("10/1/20"&amp;RIGHT(BU$1,2)),NETWORKDAYS($T792,DATEVALUE("9/30/20"&amp;RIGHT(BV$1,2)),Holidays!$J$3:$J$937),"")))),"")/(NETWORKDAYS($T792,$U792,Holidays!$J$3:$J$937)),0))</f>
        <v/>
      </c>
      <c r="BW792" s="87" t="str">
        <f>IF($Q792="","",IFERROR(IF(OR(AND($T792&gt;=DATEVALUE("10/1/20"&amp;RIGHT(BV$1,2)),$T792&lt;=DATEVALUE("9/30/20"&amp;RIGHT(BW$1,2))),AND($U792&gt;=DATEVALUE("10/1/20"&amp;RIGHT(BV$1,2)),$U792&lt;=DATEVALUE("9/30/20"&amp;RIGHT(BW$1,2))),AND($T792&lt;=DATEVALUE("10/1/20"&amp;RIGHT(BV$1,2)),$U792&gt;=DATEVALUE("9/30/20"&amp;RIGHT(BW$1,2)))),
IF(AND($T792&gt;=DATEVALUE("10/1/20"&amp;RIGHT(BV$1,2)),$U792&lt;=DATEVALUE("9/30/20"&amp;RIGHT(BW$1,2))),NETWORKDAYS($T792,$U792,Holidays!$J$3:$J$937),
IF(AND($T792&lt;DATEVALUE("10/1/20"&amp;RIGHT(BV$1,2)),$U792&lt;=DATEVALUE("9/30/20"&amp;RIGHT(BW$1,2))),NETWORKDAYS(DATEVALUE("10/1/20"&amp;RIGHT(BV$1,2)),$U792,Holidays!$J$3:$J$937),
IF($T792&lt;DATEVALUE("10/1/20"&amp;RIGHT(BV$1,2)),NETWORKDAYS(DATEVALUE("10/1/20"&amp;RIGHT(BV$1,2)),DATEVALUE("9/30/20"&amp;RIGHT(BW$1,2)),Holidays!$J$3:$J$937),
IF($T792&gt;=DATEVALUE("10/1/20"&amp;RIGHT(BV$1,2)),NETWORKDAYS($T792,DATEVALUE("9/30/20"&amp;RIGHT(BW$1,2)),Holidays!$J$3:$J$937),"")))),"")/(NETWORKDAYS($T792,$U792,Holidays!$J$3:$J$937)),0))</f>
        <v/>
      </c>
      <c r="BX792" s="87" t="str">
        <f>IF($Q792="","",IFERROR(IF(OR(AND($T792&gt;=DATEVALUE("10/1/20"&amp;RIGHT(BW$1,2)),$T792&lt;=DATEVALUE("9/30/20"&amp;RIGHT(BX$1,2))),AND($U792&gt;=DATEVALUE("10/1/20"&amp;RIGHT(BW$1,2)),$U792&lt;=DATEVALUE("9/30/20"&amp;RIGHT(BX$1,2))),AND($T792&lt;=DATEVALUE("10/1/20"&amp;RIGHT(BW$1,2)),$U792&gt;=DATEVALUE("9/30/20"&amp;RIGHT(BX$1,2)))),
IF(AND($T792&gt;=DATEVALUE("10/1/20"&amp;RIGHT(BW$1,2)),$U792&lt;=DATEVALUE("9/30/20"&amp;RIGHT(BX$1,2))),NETWORKDAYS($T792,$U792,Holidays!$J$3:$J$937),
IF(AND($T792&lt;DATEVALUE("10/1/20"&amp;RIGHT(BW$1,2)),$U792&lt;=DATEVALUE("9/30/20"&amp;RIGHT(BX$1,2))),NETWORKDAYS(DATEVALUE("10/1/20"&amp;RIGHT(BW$1,2)),$U792,Holidays!$J$3:$J$937),
IF($T792&lt;DATEVALUE("10/1/20"&amp;RIGHT(BW$1,2)),NETWORKDAYS(DATEVALUE("10/1/20"&amp;RIGHT(BW$1,2)),DATEVALUE("9/30/20"&amp;RIGHT(BX$1,2)),Holidays!$J$3:$J$937),
IF($T792&gt;=DATEVALUE("10/1/20"&amp;RIGHT(BW$1,2)),NETWORKDAYS($T792,DATEVALUE("9/30/20"&amp;RIGHT(BX$1,2)),Holidays!$J$3:$J$937),"")))),"")/(NETWORKDAYS($T792,$U792,Holidays!$J$3:$J$937)),0))</f>
        <v/>
      </c>
      <c r="BY792" s="87" t="str">
        <f>IF($Q792="","",IFERROR(IF(OR(AND($T792&gt;=DATEVALUE("10/1/20"&amp;RIGHT(BX$1,2)),$T792&lt;=DATEVALUE("9/30/20"&amp;RIGHT(BY$1,2))),AND($U792&gt;=DATEVALUE("10/1/20"&amp;RIGHT(BX$1,2)),$U792&lt;=DATEVALUE("9/30/20"&amp;RIGHT(BY$1,2))),AND($T792&lt;=DATEVALUE("10/1/20"&amp;RIGHT(BX$1,2)),$U792&gt;=DATEVALUE("9/30/20"&amp;RIGHT(BY$1,2)))),
IF(AND($T792&gt;=DATEVALUE("10/1/20"&amp;RIGHT(BX$1,2)),$U792&lt;=DATEVALUE("9/30/20"&amp;RIGHT(BY$1,2))),NETWORKDAYS($T792,$U792,Holidays!$J$3:$J$937),
IF(AND($T792&lt;DATEVALUE("10/1/20"&amp;RIGHT(BX$1,2)),$U792&lt;=DATEVALUE("9/30/20"&amp;RIGHT(BY$1,2))),NETWORKDAYS(DATEVALUE("10/1/20"&amp;RIGHT(BX$1,2)),$U792,Holidays!$J$3:$J$937),
IF($T792&lt;DATEVALUE("10/1/20"&amp;RIGHT(BX$1,2)),NETWORKDAYS(DATEVALUE("10/1/20"&amp;RIGHT(BX$1,2)),DATEVALUE("9/30/20"&amp;RIGHT(BY$1,2)),Holidays!$J$3:$J$937),
IF($T792&gt;=DATEVALUE("10/1/20"&amp;RIGHT(BX$1,2)),NETWORKDAYS($T792,DATEVALUE("9/30/20"&amp;RIGHT(BY$1,2)),Holidays!$J$3:$J$937),"")))),"")/(NETWORKDAYS($T792,$U792,Holidays!$J$3:$J$937)),0))</f>
        <v/>
      </c>
      <c r="BZ792" s="87" t="str">
        <f>IF($Q792="","",IFERROR(IF(OR(AND($T792&gt;=DATEVALUE("10/1/20"&amp;RIGHT(BY$1,2)),$T792&lt;=DATEVALUE("9/30/20"&amp;RIGHT(BZ$1,2))),AND($U792&gt;=DATEVALUE("10/1/20"&amp;RIGHT(BY$1,2)),$U792&lt;=DATEVALUE("9/30/20"&amp;RIGHT(BZ$1,2))),AND($T792&lt;=DATEVALUE("10/1/20"&amp;RIGHT(BY$1,2)),$U792&gt;=DATEVALUE("9/30/20"&amp;RIGHT(BZ$1,2)))),
IF(AND($T792&gt;=DATEVALUE("10/1/20"&amp;RIGHT(BY$1,2)),$U792&lt;=DATEVALUE("9/30/20"&amp;RIGHT(BZ$1,2))),NETWORKDAYS($T792,$U792,Holidays!$J$3:$J$937),
IF(AND($T792&lt;DATEVALUE("10/1/20"&amp;RIGHT(BY$1,2)),$U792&lt;=DATEVALUE("9/30/20"&amp;RIGHT(BZ$1,2))),NETWORKDAYS(DATEVALUE("10/1/20"&amp;RIGHT(BY$1,2)),$U792,Holidays!$J$3:$J$937),
IF($T792&lt;DATEVALUE("10/1/20"&amp;RIGHT(BY$1,2)),NETWORKDAYS(DATEVALUE("10/1/20"&amp;RIGHT(BY$1,2)),DATEVALUE("9/30/20"&amp;RIGHT(BZ$1,2)),Holidays!$J$3:$J$937),
IF($T792&gt;=DATEVALUE("10/1/20"&amp;RIGHT(BY$1,2)),NETWORKDAYS($T792,DATEVALUE("9/30/20"&amp;RIGHT(BZ$1,2)),Holidays!$J$3:$J$937),"")))),"")/(NETWORKDAYS($T792,$U792,Holidays!$J$3:$J$937)),0))</f>
        <v/>
      </c>
      <c r="CA792" s="87" t="str">
        <f>IF($Q792="","",IFERROR(IF(OR(AND($T792&gt;=DATEVALUE("10/1/20"&amp;RIGHT(BZ$1,2)),$T792&lt;=DATEVALUE("9/30/20"&amp;RIGHT(CA$1,2))),AND($U792&gt;=DATEVALUE("10/1/20"&amp;RIGHT(BZ$1,2)),$U792&lt;=DATEVALUE("9/30/20"&amp;RIGHT(CA$1,2))),AND($T792&lt;=DATEVALUE("10/1/20"&amp;RIGHT(BZ$1,2)),$U792&gt;=DATEVALUE("9/30/20"&amp;RIGHT(CA$1,2)))),
IF(AND($T792&gt;=DATEVALUE("10/1/20"&amp;RIGHT(BZ$1,2)),$U792&lt;=DATEVALUE("9/30/20"&amp;RIGHT(CA$1,2))),NETWORKDAYS($T792,$U792,Holidays!$J$3:$J$937),
IF(AND($T792&lt;DATEVALUE("10/1/20"&amp;RIGHT(BZ$1,2)),$U792&lt;=DATEVALUE("9/30/20"&amp;RIGHT(CA$1,2))),NETWORKDAYS(DATEVALUE("10/1/20"&amp;RIGHT(BZ$1,2)),$U792,Holidays!$J$3:$J$937),
IF($T792&lt;DATEVALUE("10/1/20"&amp;RIGHT(BZ$1,2)),NETWORKDAYS(DATEVALUE("10/1/20"&amp;RIGHT(BZ$1,2)),DATEVALUE("9/30/20"&amp;RIGHT(CA$1,2)),Holidays!$J$3:$J$937),
IF($T792&gt;=DATEVALUE("10/1/20"&amp;RIGHT(BZ$1,2)),NETWORKDAYS($T792,DATEVALUE("9/30/20"&amp;RIGHT(CA$1,2)),Holidays!$J$3:$J$937),"")))),"")/(NETWORKDAYS($T792,$U792,Holidays!$J$3:$J$937)),0))</f>
        <v/>
      </c>
      <c r="CB792" s="87" t="str">
        <f>IF($Q792="","",IFERROR(IF(OR(AND($T792&gt;=DATEVALUE("10/1/20"&amp;RIGHT(CA$1,2)),$T792&lt;=DATEVALUE("9/30/20"&amp;RIGHT(CB$1,2))),AND($U792&gt;=DATEVALUE("10/1/20"&amp;RIGHT(CA$1,2)),$U792&lt;=DATEVALUE("9/30/20"&amp;RIGHT(CB$1,2))),AND($T792&lt;=DATEVALUE("10/1/20"&amp;RIGHT(CA$1,2)),$U792&gt;=DATEVALUE("9/30/20"&amp;RIGHT(CB$1,2)))),
IF(AND($T792&gt;=DATEVALUE("10/1/20"&amp;RIGHT(CA$1,2)),$U792&lt;=DATEVALUE("9/30/20"&amp;RIGHT(CB$1,2))),NETWORKDAYS($T792,$U792,Holidays!$J$3:$J$937),
IF(AND($T792&lt;DATEVALUE("10/1/20"&amp;RIGHT(CA$1,2)),$U792&lt;=DATEVALUE("9/30/20"&amp;RIGHT(CB$1,2))),NETWORKDAYS(DATEVALUE("10/1/20"&amp;RIGHT(CA$1,2)),$U792,Holidays!$J$3:$J$937),
IF($T792&lt;DATEVALUE("10/1/20"&amp;RIGHT(CA$1,2)),NETWORKDAYS(DATEVALUE("10/1/20"&amp;RIGHT(CA$1,2)),DATEVALUE("9/30/20"&amp;RIGHT(CB$1,2)),Holidays!$J$3:$J$937),
IF($T792&gt;=DATEVALUE("10/1/20"&amp;RIGHT(CA$1,2)),NETWORKDAYS($T792,DATEVALUE("9/30/20"&amp;RIGHT(CB$1,2)),Holidays!$J$3:$J$937),"")))),"")/(NETWORKDAYS($T792,$U792,Holidays!$J$3:$J$937)),0))</f>
        <v/>
      </c>
    </row>
    <row r="793" spans="1:80">
      <c r="A793" s="97"/>
      <c r="B793" s="98" t="str">
        <f ca="1">IF(NOT($A793=""),OFFSET('WBS Reference &amp; User Procedure'!$A$1,MATCH($A793,'WBS Reference &amp; User Procedure'!$A:$A,0)-1,1),"")</f>
        <v/>
      </c>
      <c r="D793" s="97"/>
      <c r="T793" s="104" t="str">
        <f>IF(NOT(Q793=""),IF(NOT($S793=""),$S793,#REF!),"")</f>
        <v/>
      </c>
      <c r="U793" s="104" t="str">
        <f>IF(NOT(Q793=""),WORKDAY(T793,Q793,Holidays!$J$3:$J$937),"")</f>
        <v/>
      </c>
      <c r="V793" s="104"/>
      <c r="W793" s="104"/>
      <c r="X793" s="101" t="str">
        <f t="shared" si="167"/>
        <v/>
      </c>
      <c r="AL793" s="87" t="str">
        <f t="shared" ca="1" si="164"/>
        <v/>
      </c>
      <c r="AN793" s="87" t="str">
        <f t="shared" ca="1" si="176"/>
        <v/>
      </c>
      <c r="AO793" s="87" t="str">
        <f t="shared" ca="1" si="176"/>
        <v/>
      </c>
      <c r="AP793" s="87" t="str">
        <f t="shared" ca="1" si="176"/>
        <v/>
      </c>
      <c r="AQ793" s="87" t="str">
        <f t="shared" ca="1" si="176"/>
        <v/>
      </c>
      <c r="AR793" s="87" t="str">
        <f t="shared" ca="1" si="176"/>
        <v/>
      </c>
      <c r="AS793" s="87" t="str">
        <f t="shared" ca="1" si="176"/>
        <v/>
      </c>
      <c r="AT793" s="87" t="str">
        <f t="shared" ca="1" si="176"/>
        <v/>
      </c>
      <c r="AU793" s="87" t="str">
        <f t="shared" ca="1" si="176"/>
        <v/>
      </c>
      <c r="AV793" s="87" t="str">
        <f t="shared" ca="1" si="176"/>
        <v/>
      </c>
      <c r="AW793" s="87" t="str">
        <f t="shared" ca="1" si="176"/>
        <v/>
      </c>
      <c r="AX793" s="87" t="str">
        <f t="shared" ca="1" si="177"/>
        <v/>
      </c>
      <c r="AY793" s="87" t="str">
        <f t="shared" ca="1" si="177"/>
        <v/>
      </c>
      <c r="AZ793" s="87" t="str">
        <f t="shared" ca="1" si="177"/>
        <v/>
      </c>
      <c r="BA793" s="87" t="str">
        <f t="shared" ca="1" si="177"/>
        <v/>
      </c>
      <c r="BB793" s="87" t="str">
        <f t="shared" ca="1" si="177"/>
        <v/>
      </c>
      <c r="BC793" s="87" t="str">
        <f t="shared" ca="1" si="177"/>
        <v/>
      </c>
      <c r="BD793" s="87" t="str">
        <f t="shared" ca="1" si="177"/>
        <v/>
      </c>
      <c r="BE793" s="87" t="str">
        <f t="shared" ca="1" si="177"/>
        <v/>
      </c>
      <c r="BF793" s="87" t="str">
        <f t="shared" ca="1" si="177"/>
        <v/>
      </c>
      <c r="BG793" s="87" t="str">
        <f t="shared" ca="1" si="177"/>
        <v/>
      </c>
      <c r="BI793" s="87" t="str">
        <f>IF($Q793="","",IFERROR(IF(OR(AND($T793&gt;=DATEVALUE("10/1/20"&amp;RIGHT(BH$1,2)),$T793&lt;=DATEVALUE("9/30/20"&amp;RIGHT(BI$1,2))),AND($U793&gt;=DATEVALUE("10/1/20"&amp;RIGHT(BH$1,2)),$U793&lt;=DATEVALUE("9/30/20"&amp;RIGHT(BI$1,2))),AND($T793&lt;=DATEVALUE("10/1/20"&amp;RIGHT(BH$1,2)),$U793&gt;=DATEVALUE("9/30/20"&amp;RIGHT(BI$1,2)))),
IF(AND($T793&gt;=DATEVALUE("10/1/20"&amp;RIGHT(BH$1,2)),$U793&lt;=DATEVALUE("9/30/20"&amp;RIGHT(BI$1,2))),NETWORKDAYS($T793,$U793,Holidays!$J$3:$J$937),
IF(AND($T793&lt;DATEVALUE("10/1/20"&amp;RIGHT(BH$1,2)),$U793&lt;=DATEVALUE("9/30/20"&amp;RIGHT(BI$1,2))),NETWORKDAYS(DATEVALUE("10/1/20"&amp;RIGHT(BH$1,2)),$U793,Holidays!$J$3:$J$937),
IF($T793&lt;DATEVALUE("10/1/20"&amp;RIGHT(BH$1,2)),NETWORKDAYS(DATEVALUE("10/1/20"&amp;RIGHT(BH$1,2)),DATEVALUE("9/30/20"&amp;RIGHT(BI$1,2)),Holidays!$J$3:$J$937),
IF($T793&gt;=DATEVALUE("10/1/20"&amp;RIGHT(BH$1,2)),NETWORKDAYS($T793,DATEVALUE("9/30/20"&amp;RIGHT(BI$1,2)),Holidays!$J$3:$J$937),"")))),"")/(NETWORKDAYS($T793,$U793,Holidays!$J$3:$J$937)),0))</f>
        <v/>
      </c>
      <c r="BJ793" s="87" t="str">
        <f>IF($Q793="","",IFERROR(IF(OR(AND($T793&gt;=DATEVALUE("10/1/20"&amp;RIGHT(BI$1,2)),$T793&lt;=DATEVALUE("9/30/20"&amp;RIGHT(BJ$1,2))),AND($U793&gt;=DATEVALUE("10/1/20"&amp;RIGHT(BI$1,2)),$U793&lt;=DATEVALUE("9/30/20"&amp;RIGHT(BJ$1,2))),AND($T793&lt;=DATEVALUE("10/1/20"&amp;RIGHT(BI$1,2)),$U793&gt;=DATEVALUE("9/30/20"&amp;RIGHT(BJ$1,2)))),
IF(AND($T793&gt;=DATEVALUE("10/1/20"&amp;RIGHT(BI$1,2)),$U793&lt;=DATEVALUE("9/30/20"&amp;RIGHT(BJ$1,2))),NETWORKDAYS($T793,$U793,Holidays!$J$3:$J$937),
IF(AND($T793&lt;DATEVALUE("10/1/20"&amp;RIGHT(BI$1,2)),$U793&lt;=DATEVALUE("9/30/20"&amp;RIGHT(BJ$1,2))),NETWORKDAYS(DATEVALUE("10/1/20"&amp;RIGHT(BI$1,2)),$U793,Holidays!$J$3:$J$937),
IF($T793&lt;DATEVALUE("10/1/20"&amp;RIGHT(BI$1,2)),NETWORKDAYS(DATEVALUE("10/1/20"&amp;RIGHT(BI$1,2)),DATEVALUE("9/30/20"&amp;RIGHT(BJ$1,2)),Holidays!$J$3:$J$937),
IF($T793&gt;=DATEVALUE("10/1/20"&amp;RIGHT(BI$1,2)),NETWORKDAYS($T793,DATEVALUE("9/30/20"&amp;RIGHT(BJ$1,2)),Holidays!$J$3:$J$937),"")))),"")/(NETWORKDAYS($T793,$U793,Holidays!$J$3:$J$937)),0))</f>
        <v/>
      </c>
      <c r="BK793" s="87" t="str">
        <f>IF($Q793="","",IFERROR(IF(OR(AND($T793&gt;=DATEVALUE("10/1/20"&amp;RIGHT(BJ$1,2)),$T793&lt;=DATEVALUE("9/30/20"&amp;RIGHT(BK$1,2))),AND($U793&gt;=DATEVALUE("10/1/20"&amp;RIGHT(BJ$1,2)),$U793&lt;=DATEVALUE("9/30/20"&amp;RIGHT(BK$1,2))),AND($T793&lt;=DATEVALUE("10/1/20"&amp;RIGHT(BJ$1,2)),$U793&gt;=DATEVALUE("9/30/20"&amp;RIGHT(BK$1,2)))),
IF(AND($T793&gt;=DATEVALUE("10/1/20"&amp;RIGHT(BJ$1,2)),$U793&lt;=DATEVALUE("9/30/20"&amp;RIGHT(BK$1,2))),NETWORKDAYS($T793,$U793,Holidays!$J$3:$J$937),
IF(AND($T793&lt;DATEVALUE("10/1/20"&amp;RIGHT(BJ$1,2)),$U793&lt;=DATEVALUE("9/30/20"&amp;RIGHT(BK$1,2))),NETWORKDAYS(DATEVALUE("10/1/20"&amp;RIGHT(BJ$1,2)),$U793,Holidays!$J$3:$J$937),
IF($T793&lt;DATEVALUE("10/1/20"&amp;RIGHT(BJ$1,2)),NETWORKDAYS(DATEVALUE("10/1/20"&amp;RIGHT(BJ$1,2)),DATEVALUE("9/30/20"&amp;RIGHT(BK$1,2)),Holidays!$J$3:$J$937),
IF($T793&gt;=DATEVALUE("10/1/20"&amp;RIGHT(BJ$1,2)),NETWORKDAYS($T793,DATEVALUE("9/30/20"&amp;RIGHT(BK$1,2)),Holidays!$J$3:$J$937),"")))),"")/(NETWORKDAYS($T793,$U793,Holidays!$J$3:$J$937)),0))</f>
        <v/>
      </c>
      <c r="BL793" s="87" t="str">
        <f>IF($Q793="","",IFERROR(IF(OR(AND($T793&gt;=DATEVALUE("10/1/20"&amp;RIGHT(BK$1,2)),$T793&lt;=DATEVALUE("9/30/20"&amp;RIGHT(BL$1,2))),AND($U793&gt;=DATEVALUE("10/1/20"&amp;RIGHT(BK$1,2)),$U793&lt;=DATEVALUE("9/30/20"&amp;RIGHT(BL$1,2))),AND($T793&lt;=DATEVALUE("10/1/20"&amp;RIGHT(BK$1,2)),$U793&gt;=DATEVALUE("9/30/20"&amp;RIGHT(BL$1,2)))),
IF(AND($T793&gt;=DATEVALUE("10/1/20"&amp;RIGHT(BK$1,2)),$U793&lt;=DATEVALUE("9/30/20"&amp;RIGHT(BL$1,2))),NETWORKDAYS($T793,$U793,Holidays!$J$3:$J$937),
IF(AND($T793&lt;DATEVALUE("10/1/20"&amp;RIGHT(BK$1,2)),$U793&lt;=DATEVALUE("9/30/20"&amp;RIGHT(BL$1,2))),NETWORKDAYS(DATEVALUE("10/1/20"&amp;RIGHT(BK$1,2)),$U793,Holidays!$J$3:$J$937),
IF($T793&lt;DATEVALUE("10/1/20"&amp;RIGHT(BK$1,2)),NETWORKDAYS(DATEVALUE("10/1/20"&amp;RIGHT(BK$1,2)),DATEVALUE("9/30/20"&amp;RIGHT(BL$1,2)),Holidays!$J$3:$J$937),
IF($T793&gt;=DATEVALUE("10/1/20"&amp;RIGHT(BK$1,2)),NETWORKDAYS($T793,DATEVALUE("9/30/20"&amp;RIGHT(BL$1,2)),Holidays!$J$3:$J$937),"")))),"")/(NETWORKDAYS($T793,$U793,Holidays!$J$3:$J$937)),0))</f>
        <v/>
      </c>
      <c r="BM793" s="87" t="str">
        <f>IF($Q793="","",IFERROR(IF(OR(AND($T793&gt;=DATEVALUE("10/1/20"&amp;RIGHT(BL$1,2)),$T793&lt;=DATEVALUE("9/30/20"&amp;RIGHT(BM$1,2))),AND($U793&gt;=DATEVALUE("10/1/20"&amp;RIGHT(BL$1,2)),$U793&lt;=DATEVALUE("9/30/20"&amp;RIGHT(BM$1,2))),AND($T793&lt;=DATEVALUE("10/1/20"&amp;RIGHT(BL$1,2)),$U793&gt;=DATEVALUE("9/30/20"&amp;RIGHT(BM$1,2)))),
IF(AND($T793&gt;=DATEVALUE("10/1/20"&amp;RIGHT(BL$1,2)),$U793&lt;=DATEVALUE("9/30/20"&amp;RIGHT(BM$1,2))),NETWORKDAYS($T793,$U793,Holidays!$J$3:$J$937),
IF(AND($T793&lt;DATEVALUE("10/1/20"&amp;RIGHT(BL$1,2)),$U793&lt;=DATEVALUE("9/30/20"&amp;RIGHT(BM$1,2))),NETWORKDAYS(DATEVALUE("10/1/20"&amp;RIGHT(BL$1,2)),$U793,Holidays!$J$3:$J$937),
IF($T793&lt;DATEVALUE("10/1/20"&amp;RIGHT(BL$1,2)),NETWORKDAYS(DATEVALUE("10/1/20"&amp;RIGHT(BL$1,2)),DATEVALUE("9/30/20"&amp;RIGHT(BM$1,2)),Holidays!$J$3:$J$937),
IF($T793&gt;=DATEVALUE("10/1/20"&amp;RIGHT(BL$1,2)),NETWORKDAYS($T793,DATEVALUE("9/30/20"&amp;RIGHT(BM$1,2)),Holidays!$J$3:$J$937),"")))),"")/(NETWORKDAYS($T793,$U793,Holidays!$J$3:$J$937)),0))</f>
        <v/>
      </c>
      <c r="BN793" s="87" t="str">
        <f>IF($Q793="","",IFERROR(IF(OR(AND($T793&gt;=DATEVALUE("10/1/20"&amp;RIGHT(BM$1,2)),$T793&lt;=DATEVALUE("9/30/20"&amp;RIGHT(BN$1,2))),AND($U793&gt;=DATEVALUE("10/1/20"&amp;RIGHT(BM$1,2)),$U793&lt;=DATEVALUE("9/30/20"&amp;RIGHT(BN$1,2))),AND($T793&lt;=DATEVALUE("10/1/20"&amp;RIGHT(BM$1,2)),$U793&gt;=DATEVALUE("9/30/20"&amp;RIGHT(BN$1,2)))),
IF(AND($T793&gt;=DATEVALUE("10/1/20"&amp;RIGHT(BM$1,2)),$U793&lt;=DATEVALUE("9/30/20"&amp;RIGHT(BN$1,2))),NETWORKDAYS($T793,$U793,Holidays!$J$3:$J$937),
IF(AND($T793&lt;DATEVALUE("10/1/20"&amp;RIGHT(BM$1,2)),$U793&lt;=DATEVALUE("9/30/20"&amp;RIGHT(BN$1,2))),NETWORKDAYS(DATEVALUE("10/1/20"&amp;RIGHT(BM$1,2)),$U793,Holidays!$J$3:$J$937),
IF($T793&lt;DATEVALUE("10/1/20"&amp;RIGHT(BM$1,2)),NETWORKDAYS(DATEVALUE("10/1/20"&amp;RIGHT(BM$1,2)),DATEVALUE("9/30/20"&amp;RIGHT(BN$1,2)),Holidays!$J$3:$J$937),
IF($T793&gt;=DATEVALUE("10/1/20"&amp;RIGHT(BM$1,2)),NETWORKDAYS($T793,DATEVALUE("9/30/20"&amp;RIGHT(BN$1,2)),Holidays!$J$3:$J$937),"")))),"")/(NETWORKDAYS($T793,$U793,Holidays!$J$3:$J$937)),0))</f>
        <v/>
      </c>
      <c r="BO793" s="87" t="str">
        <f>IF($Q793="","",IFERROR(IF(OR(AND($T793&gt;=DATEVALUE("10/1/20"&amp;RIGHT(BN$1,2)),$T793&lt;=DATEVALUE("9/30/20"&amp;RIGHT(BO$1,2))),AND($U793&gt;=DATEVALUE("10/1/20"&amp;RIGHT(BN$1,2)),$U793&lt;=DATEVALUE("9/30/20"&amp;RIGHT(BO$1,2))),AND($T793&lt;=DATEVALUE("10/1/20"&amp;RIGHT(BN$1,2)),$U793&gt;=DATEVALUE("9/30/20"&amp;RIGHT(BO$1,2)))),
IF(AND($T793&gt;=DATEVALUE("10/1/20"&amp;RIGHT(BN$1,2)),$U793&lt;=DATEVALUE("9/30/20"&amp;RIGHT(BO$1,2))),NETWORKDAYS($T793,$U793,Holidays!$J$3:$J$937),
IF(AND($T793&lt;DATEVALUE("10/1/20"&amp;RIGHT(BN$1,2)),$U793&lt;=DATEVALUE("9/30/20"&amp;RIGHT(BO$1,2))),NETWORKDAYS(DATEVALUE("10/1/20"&amp;RIGHT(BN$1,2)),$U793,Holidays!$J$3:$J$937),
IF($T793&lt;DATEVALUE("10/1/20"&amp;RIGHT(BN$1,2)),NETWORKDAYS(DATEVALUE("10/1/20"&amp;RIGHT(BN$1,2)),DATEVALUE("9/30/20"&amp;RIGHT(BO$1,2)),Holidays!$J$3:$J$937),
IF($T793&gt;=DATEVALUE("10/1/20"&amp;RIGHT(BN$1,2)),NETWORKDAYS($T793,DATEVALUE("9/30/20"&amp;RIGHT(BO$1,2)),Holidays!$J$3:$J$937),"")))),"")/(NETWORKDAYS($T793,$U793,Holidays!$J$3:$J$937)),0))</f>
        <v/>
      </c>
      <c r="BP793" s="87" t="str">
        <f>IF($Q793="","",IFERROR(IF(OR(AND($T793&gt;=DATEVALUE("10/1/20"&amp;RIGHT(BO$1,2)),$T793&lt;=DATEVALUE("9/30/20"&amp;RIGHT(BP$1,2))),AND($U793&gt;=DATEVALUE("10/1/20"&amp;RIGHT(BO$1,2)),$U793&lt;=DATEVALUE("9/30/20"&amp;RIGHT(BP$1,2))),AND($T793&lt;=DATEVALUE("10/1/20"&amp;RIGHT(BO$1,2)),$U793&gt;=DATEVALUE("9/30/20"&amp;RIGHT(BP$1,2)))),
IF(AND($T793&gt;=DATEVALUE("10/1/20"&amp;RIGHT(BO$1,2)),$U793&lt;=DATEVALUE("9/30/20"&amp;RIGHT(BP$1,2))),NETWORKDAYS($T793,$U793,Holidays!$J$3:$J$937),
IF(AND($T793&lt;DATEVALUE("10/1/20"&amp;RIGHT(BO$1,2)),$U793&lt;=DATEVALUE("9/30/20"&amp;RIGHT(BP$1,2))),NETWORKDAYS(DATEVALUE("10/1/20"&amp;RIGHT(BO$1,2)),$U793,Holidays!$J$3:$J$937),
IF($T793&lt;DATEVALUE("10/1/20"&amp;RIGHT(BO$1,2)),NETWORKDAYS(DATEVALUE("10/1/20"&amp;RIGHT(BO$1,2)),DATEVALUE("9/30/20"&amp;RIGHT(BP$1,2)),Holidays!$J$3:$J$937),
IF($T793&gt;=DATEVALUE("10/1/20"&amp;RIGHT(BO$1,2)),NETWORKDAYS($T793,DATEVALUE("9/30/20"&amp;RIGHT(BP$1,2)),Holidays!$J$3:$J$937),"")))),"")/(NETWORKDAYS($T793,$U793,Holidays!$J$3:$J$937)),0))</f>
        <v/>
      </c>
      <c r="BQ793" s="87" t="str">
        <f>IF($Q793="","",IFERROR(IF(OR(AND($T793&gt;=DATEVALUE("10/1/20"&amp;RIGHT(BP$1,2)),$T793&lt;=DATEVALUE("9/30/20"&amp;RIGHT(BQ$1,2))),AND($U793&gt;=DATEVALUE("10/1/20"&amp;RIGHT(BP$1,2)),$U793&lt;=DATEVALUE("9/30/20"&amp;RIGHT(BQ$1,2))),AND($T793&lt;=DATEVALUE("10/1/20"&amp;RIGHT(BP$1,2)),$U793&gt;=DATEVALUE("9/30/20"&amp;RIGHT(BQ$1,2)))),
IF(AND($T793&gt;=DATEVALUE("10/1/20"&amp;RIGHT(BP$1,2)),$U793&lt;=DATEVALUE("9/30/20"&amp;RIGHT(BQ$1,2))),NETWORKDAYS($T793,$U793,Holidays!$J$3:$J$937),
IF(AND($T793&lt;DATEVALUE("10/1/20"&amp;RIGHT(BP$1,2)),$U793&lt;=DATEVALUE("9/30/20"&amp;RIGHT(BQ$1,2))),NETWORKDAYS(DATEVALUE("10/1/20"&amp;RIGHT(BP$1,2)),$U793,Holidays!$J$3:$J$937),
IF($T793&lt;DATEVALUE("10/1/20"&amp;RIGHT(BP$1,2)),NETWORKDAYS(DATEVALUE("10/1/20"&amp;RIGHT(BP$1,2)),DATEVALUE("9/30/20"&amp;RIGHT(BQ$1,2)),Holidays!$J$3:$J$937),
IF($T793&gt;=DATEVALUE("10/1/20"&amp;RIGHT(BP$1,2)),NETWORKDAYS($T793,DATEVALUE("9/30/20"&amp;RIGHT(BQ$1,2)),Holidays!$J$3:$J$937),"")))),"")/(NETWORKDAYS($T793,$U793,Holidays!$J$3:$J$937)),0))</f>
        <v/>
      </c>
      <c r="BR793" s="87" t="str">
        <f>IF($Q793="","",IFERROR(IF(OR(AND($T793&gt;=DATEVALUE("10/1/20"&amp;RIGHT(BQ$1,2)),$T793&lt;=DATEVALUE("9/30/20"&amp;RIGHT(BR$1,2))),AND($U793&gt;=DATEVALUE("10/1/20"&amp;RIGHT(BQ$1,2)),$U793&lt;=DATEVALUE("9/30/20"&amp;RIGHT(BR$1,2))),AND($T793&lt;=DATEVALUE("10/1/20"&amp;RIGHT(BQ$1,2)),$U793&gt;=DATEVALUE("9/30/20"&amp;RIGHT(BR$1,2)))),
IF(AND($T793&gt;=DATEVALUE("10/1/20"&amp;RIGHT(BQ$1,2)),$U793&lt;=DATEVALUE("9/30/20"&amp;RIGHT(BR$1,2))),NETWORKDAYS($T793,$U793,Holidays!$J$3:$J$937),
IF(AND($T793&lt;DATEVALUE("10/1/20"&amp;RIGHT(BQ$1,2)),$U793&lt;=DATEVALUE("9/30/20"&amp;RIGHT(BR$1,2))),NETWORKDAYS(DATEVALUE("10/1/20"&amp;RIGHT(BQ$1,2)),$U793,Holidays!$J$3:$J$937),
IF($T793&lt;DATEVALUE("10/1/20"&amp;RIGHT(BQ$1,2)),NETWORKDAYS(DATEVALUE("10/1/20"&amp;RIGHT(BQ$1,2)),DATEVALUE("9/30/20"&amp;RIGHT(BR$1,2)),Holidays!$J$3:$J$937),
IF($T793&gt;=DATEVALUE("10/1/20"&amp;RIGHT(BQ$1,2)),NETWORKDAYS($T793,DATEVALUE("9/30/20"&amp;RIGHT(BR$1,2)),Holidays!$J$3:$J$937),"")))),"")/(NETWORKDAYS($T793,$U793,Holidays!$J$3:$J$937)),0))</f>
        <v/>
      </c>
      <c r="BS793" s="87" t="str">
        <f>IF($Q793="","",IFERROR(IF(OR(AND($T793&gt;=DATEVALUE("10/1/20"&amp;RIGHT(BR$1,2)),$T793&lt;=DATEVALUE("9/30/20"&amp;RIGHT(BS$1,2))),AND($U793&gt;=DATEVALUE("10/1/20"&amp;RIGHT(BR$1,2)),$U793&lt;=DATEVALUE("9/30/20"&amp;RIGHT(BS$1,2))),AND($T793&lt;=DATEVALUE("10/1/20"&amp;RIGHT(BR$1,2)),$U793&gt;=DATEVALUE("9/30/20"&amp;RIGHT(BS$1,2)))),
IF(AND($T793&gt;=DATEVALUE("10/1/20"&amp;RIGHT(BR$1,2)),$U793&lt;=DATEVALUE("9/30/20"&amp;RIGHT(BS$1,2))),NETWORKDAYS($T793,$U793,Holidays!$J$3:$J$937),
IF(AND($T793&lt;DATEVALUE("10/1/20"&amp;RIGHT(BR$1,2)),$U793&lt;=DATEVALUE("9/30/20"&amp;RIGHT(BS$1,2))),NETWORKDAYS(DATEVALUE("10/1/20"&amp;RIGHT(BR$1,2)),$U793,Holidays!$J$3:$J$937),
IF($T793&lt;DATEVALUE("10/1/20"&amp;RIGHT(BR$1,2)),NETWORKDAYS(DATEVALUE("10/1/20"&amp;RIGHT(BR$1,2)),DATEVALUE("9/30/20"&amp;RIGHT(BS$1,2)),Holidays!$J$3:$J$937),
IF($T793&gt;=DATEVALUE("10/1/20"&amp;RIGHT(BR$1,2)),NETWORKDAYS($T793,DATEVALUE("9/30/20"&amp;RIGHT(BS$1,2)),Holidays!$J$3:$J$937),"")))),"")/(NETWORKDAYS($T793,$U793,Holidays!$J$3:$J$937)),0))</f>
        <v/>
      </c>
      <c r="BT793" s="87" t="str">
        <f>IF($Q793="","",IFERROR(IF(OR(AND($T793&gt;=DATEVALUE("10/1/20"&amp;RIGHT(BS$1,2)),$T793&lt;=DATEVALUE("9/30/20"&amp;RIGHT(BT$1,2))),AND($U793&gt;=DATEVALUE("10/1/20"&amp;RIGHT(BS$1,2)),$U793&lt;=DATEVALUE("9/30/20"&amp;RIGHT(BT$1,2))),AND($T793&lt;=DATEVALUE("10/1/20"&amp;RIGHT(BS$1,2)),$U793&gt;=DATEVALUE("9/30/20"&amp;RIGHT(BT$1,2)))),
IF(AND($T793&gt;=DATEVALUE("10/1/20"&amp;RIGHT(BS$1,2)),$U793&lt;=DATEVALUE("9/30/20"&amp;RIGHT(BT$1,2))),NETWORKDAYS($T793,$U793,Holidays!$J$3:$J$937),
IF(AND($T793&lt;DATEVALUE("10/1/20"&amp;RIGHT(BS$1,2)),$U793&lt;=DATEVALUE("9/30/20"&amp;RIGHT(BT$1,2))),NETWORKDAYS(DATEVALUE("10/1/20"&amp;RIGHT(BS$1,2)),$U793,Holidays!$J$3:$J$937),
IF($T793&lt;DATEVALUE("10/1/20"&amp;RIGHT(BS$1,2)),NETWORKDAYS(DATEVALUE("10/1/20"&amp;RIGHT(BS$1,2)),DATEVALUE("9/30/20"&amp;RIGHT(BT$1,2)),Holidays!$J$3:$J$937),
IF($T793&gt;=DATEVALUE("10/1/20"&amp;RIGHT(BS$1,2)),NETWORKDAYS($T793,DATEVALUE("9/30/20"&amp;RIGHT(BT$1,2)),Holidays!$J$3:$J$937),"")))),"")/(NETWORKDAYS($T793,$U793,Holidays!$J$3:$J$937)),0))</f>
        <v/>
      </c>
      <c r="BU793" s="87" t="str">
        <f>IF($Q793="","",IFERROR(IF(OR(AND($T793&gt;=DATEVALUE("10/1/20"&amp;RIGHT(BT$1,2)),$T793&lt;=DATEVALUE("9/30/20"&amp;RIGHT(BU$1,2))),AND($U793&gt;=DATEVALUE("10/1/20"&amp;RIGHT(BT$1,2)),$U793&lt;=DATEVALUE("9/30/20"&amp;RIGHT(BU$1,2))),AND($T793&lt;=DATEVALUE("10/1/20"&amp;RIGHT(BT$1,2)),$U793&gt;=DATEVALUE("9/30/20"&amp;RIGHT(BU$1,2)))),
IF(AND($T793&gt;=DATEVALUE("10/1/20"&amp;RIGHT(BT$1,2)),$U793&lt;=DATEVALUE("9/30/20"&amp;RIGHT(BU$1,2))),NETWORKDAYS($T793,$U793,Holidays!$J$3:$J$937),
IF(AND($T793&lt;DATEVALUE("10/1/20"&amp;RIGHT(BT$1,2)),$U793&lt;=DATEVALUE("9/30/20"&amp;RIGHT(BU$1,2))),NETWORKDAYS(DATEVALUE("10/1/20"&amp;RIGHT(BT$1,2)),$U793,Holidays!$J$3:$J$937),
IF($T793&lt;DATEVALUE("10/1/20"&amp;RIGHT(BT$1,2)),NETWORKDAYS(DATEVALUE("10/1/20"&amp;RIGHT(BT$1,2)),DATEVALUE("9/30/20"&amp;RIGHT(BU$1,2)),Holidays!$J$3:$J$937),
IF($T793&gt;=DATEVALUE("10/1/20"&amp;RIGHT(BT$1,2)),NETWORKDAYS($T793,DATEVALUE("9/30/20"&amp;RIGHT(BU$1,2)),Holidays!$J$3:$J$937),"")))),"")/(NETWORKDAYS($T793,$U793,Holidays!$J$3:$J$937)),0))</f>
        <v/>
      </c>
      <c r="BV793" s="87" t="str">
        <f>IF($Q793="","",IFERROR(IF(OR(AND($T793&gt;=DATEVALUE("10/1/20"&amp;RIGHT(BU$1,2)),$T793&lt;=DATEVALUE("9/30/20"&amp;RIGHT(BV$1,2))),AND($U793&gt;=DATEVALUE("10/1/20"&amp;RIGHT(BU$1,2)),$U793&lt;=DATEVALUE("9/30/20"&amp;RIGHT(BV$1,2))),AND($T793&lt;=DATEVALUE("10/1/20"&amp;RIGHT(BU$1,2)),$U793&gt;=DATEVALUE("9/30/20"&amp;RIGHT(BV$1,2)))),
IF(AND($T793&gt;=DATEVALUE("10/1/20"&amp;RIGHT(BU$1,2)),$U793&lt;=DATEVALUE("9/30/20"&amp;RIGHT(BV$1,2))),NETWORKDAYS($T793,$U793,Holidays!$J$3:$J$937),
IF(AND($T793&lt;DATEVALUE("10/1/20"&amp;RIGHT(BU$1,2)),$U793&lt;=DATEVALUE("9/30/20"&amp;RIGHT(BV$1,2))),NETWORKDAYS(DATEVALUE("10/1/20"&amp;RIGHT(BU$1,2)),$U793,Holidays!$J$3:$J$937),
IF($T793&lt;DATEVALUE("10/1/20"&amp;RIGHT(BU$1,2)),NETWORKDAYS(DATEVALUE("10/1/20"&amp;RIGHT(BU$1,2)),DATEVALUE("9/30/20"&amp;RIGHT(BV$1,2)),Holidays!$J$3:$J$937),
IF($T793&gt;=DATEVALUE("10/1/20"&amp;RIGHT(BU$1,2)),NETWORKDAYS($T793,DATEVALUE("9/30/20"&amp;RIGHT(BV$1,2)),Holidays!$J$3:$J$937),"")))),"")/(NETWORKDAYS($T793,$U793,Holidays!$J$3:$J$937)),0))</f>
        <v/>
      </c>
      <c r="BW793" s="87" t="str">
        <f>IF($Q793="","",IFERROR(IF(OR(AND($T793&gt;=DATEVALUE("10/1/20"&amp;RIGHT(BV$1,2)),$T793&lt;=DATEVALUE("9/30/20"&amp;RIGHT(BW$1,2))),AND($U793&gt;=DATEVALUE("10/1/20"&amp;RIGHT(BV$1,2)),$U793&lt;=DATEVALUE("9/30/20"&amp;RIGHT(BW$1,2))),AND($T793&lt;=DATEVALUE("10/1/20"&amp;RIGHT(BV$1,2)),$U793&gt;=DATEVALUE("9/30/20"&amp;RIGHT(BW$1,2)))),
IF(AND($T793&gt;=DATEVALUE("10/1/20"&amp;RIGHT(BV$1,2)),$U793&lt;=DATEVALUE("9/30/20"&amp;RIGHT(BW$1,2))),NETWORKDAYS($T793,$U793,Holidays!$J$3:$J$937),
IF(AND($T793&lt;DATEVALUE("10/1/20"&amp;RIGHT(BV$1,2)),$U793&lt;=DATEVALUE("9/30/20"&amp;RIGHT(BW$1,2))),NETWORKDAYS(DATEVALUE("10/1/20"&amp;RIGHT(BV$1,2)),$U793,Holidays!$J$3:$J$937),
IF($T793&lt;DATEVALUE("10/1/20"&amp;RIGHT(BV$1,2)),NETWORKDAYS(DATEVALUE("10/1/20"&amp;RIGHT(BV$1,2)),DATEVALUE("9/30/20"&amp;RIGHT(BW$1,2)),Holidays!$J$3:$J$937),
IF($T793&gt;=DATEVALUE("10/1/20"&amp;RIGHT(BV$1,2)),NETWORKDAYS($T793,DATEVALUE("9/30/20"&amp;RIGHT(BW$1,2)),Holidays!$J$3:$J$937),"")))),"")/(NETWORKDAYS($T793,$U793,Holidays!$J$3:$J$937)),0))</f>
        <v/>
      </c>
      <c r="BX793" s="87" t="str">
        <f>IF($Q793="","",IFERROR(IF(OR(AND($T793&gt;=DATEVALUE("10/1/20"&amp;RIGHT(BW$1,2)),$T793&lt;=DATEVALUE("9/30/20"&amp;RIGHT(BX$1,2))),AND($U793&gt;=DATEVALUE("10/1/20"&amp;RIGHT(BW$1,2)),$U793&lt;=DATEVALUE("9/30/20"&amp;RIGHT(BX$1,2))),AND($T793&lt;=DATEVALUE("10/1/20"&amp;RIGHT(BW$1,2)),$U793&gt;=DATEVALUE("9/30/20"&amp;RIGHT(BX$1,2)))),
IF(AND($T793&gt;=DATEVALUE("10/1/20"&amp;RIGHT(BW$1,2)),$U793&lt;=DATEVALUE("9/30/20"&amp;RIGHT(BX$1,2))),NETWORKDAYS($T793,$U793,Holidays!$J$3:$J$937),
IF(AND($T793&lt;DATEVALUE("10/1/20"&amp;RIGHT(BW$1,2)),$U793&lt;=DATEVALUE("9/30/20"&amp;RIGHT(BX$1,2))),NETWORKDAYS(DATEVALUE("10/1/20"&amp;RIGHT(BW$1,2)),$U793,Holidays!$J$3:$J$937),
IF($T793&lt;DATEVALUE("10/1/20"&amp;RIGHT(BW$1,2)),NETWORKDAYS(DATEVALUE("10/1/20"&amp;RIGHT(BW$1,2)),DATEVALUE("9/30/20"&amp;RIGHT(BX$1,2)),Holidays!$J$3:$J$937),
IF($T793&gt;=DATEVALUE("10/1/20"&amp;RIGHT(BW$1,2)),NETWORKDAYS($T793,DATEVALUE("9/30/20"&amp;RIGHT(BX$1,2)),Holidays!$J$3:$J$937),"")))),"")/(NETWORKDAYS($T793,$U793,Holidays!$J$3:$J$937)),0))</f>
        <v/>
      </c>
      <c r="BY793" s="87" t="str">
        <f>IF($Q793="","",IFERROR(IF(OR(AND($T793&gt;=DATEVALUE("10/1/20"&amp;RIGHT(BX$1,2)),$T793&lt;=DATEVALUE("9/30/20"&amp;RIGHT(BY$1,2))),AND($U793&gt;=DATEVALUE("10/1/20"&amp;RIGHT(BX$1,2)),$U793&lt;=DATEVALUE("9/30/20"&amp;RIGHT(BY$1,2))),AND($T793&lt;=DATEVALUE("10/1/20"&amp;RIGHT(BX$1,2)),$U793&gt;=DATEVALUE("9/30/20"&amp;RIGHT(BY$1,2)))),
IF(AND($T793&gt;=DATEVALUE("10/1/20"&amp;RIGHT(BX$1,2)),$U793&lt;=DATEVALUE("9/30/20"&amp;RIGHT(BY$1,2))),NETWORKDAYS($T793,$U793,Holidays!$J$3:$J$937),
IF(AND($T793&lt;DATEVALUE("10/1/20"&amp;RIGHT(BX$1,2)),$U793&lt;=DATEVALUE("9/30/20"&amp;RIGHT(BY$1,2))),NETWORKDAYS(DATEVALUE("10/1/20"&amp;RIGHT(BX$1,2)),$U793,Holidays!$J$3:$J$937),
IF($T793&lt;DATEVALUE("10/1/20"&amp;RIGHT(BX$1,2)),NETWORKDAYS(DATEVALUE("10/1/20"&amp;RIGHT(BX$1,2)),DATEVALUE("9/30/20"&amp;RIGHT(BY$1,2)),Holidays!$J$3:$J$937),
IF($T793&gt;=DATEVALUE("10/1/20"&amp;RIGHT(BX$1,2)),NETWORKDAYS($T793,DATEVALUE("9/30/20"&amp;RIGHT(BY$1,2)),Holidays!$J$3:$J$937),"")))),"")/(NETWORKDAYS($T793,$U793,Holidays!$J$3:$J$937)),0))</f>
        <v/>
      </c>
      <c r="BZ793" s="87" t="str">
        <f>IF($Q793="","",IFERROR(IF(OR(AND($T793&gt;=DATEVALUE("10/1/20"&amp;RIGHT(BY$1,2)),$T793&lt;=DATEVALUE("9/30/20"&amp;RIGHT(BZ$1,2))),AND($U793&gt;=DATEVALUE("10/1/20"&amp;RIGHT(BY$1,2)),$U793&lt;=DATEVALUE("9/30/20"&amp;RIGHT(BZ$1,2))),AND($T793&lt;=DATEVALUE("10/1/20"&amp;RIGHT(BY$1,2)),$U793&gt;=DATEVALUE("9/30/20"&amp;RIGHT(BZ$1,2)))),
IF(AND($T793&gt;=DATEVALUE("10/1/20"&amp;RIGHT(BY$1,2)),$U793&lt;=DATEVALUE("9/30/20"&amp;RIGHT(BZ$1,2))),NETWORKDAYS($T793,$U793,Holidays!$J$3:$J$937),
IF(AND($T793&lt;DATEVALUE("10/1/20"&amp;RIGHT(BY$1,2)),$U793&lt;=DATEVALUE("9/30/20"&amp;RIGHT(BZ$1,2))),NETWORKDAYS(DATEVALUE("10/1/20"&amp;RIGHT(BY$1,2)),$U793,Holidays!$J$3:$J$937),
IF($T793&lt;DATEVALUE("10/1/20"&amp;RIGHT(BY$1,2)),NETWORKDAYS(DATEVALUE("10/1/20"&amp;RIGHT(BY$1,2)),DATEVALUE("9/30/20"&amp;RIGHT(BZ$1,2)),Holidays!$J$3:$J$937),
IF($T793&gt;=DATEVALUE("10/1/20"&amp;RIGHT(BY$1,2)),NETWORKDAYS($T793,DATEVALUE("9/30/20"&amp;RIGHT(BZ$1,2)),Holidays!$J$3:$J$937),"")))),"")/(NETWORKDAYS($T793,$U793,Holidays!$J$3:$J$937)),0))</f>
        <v/>
      </c>
      <c r="CA793" s="87" t="str">
        <f>IF($Q793="","",IFERROR(IF(OR(AND($T793&gt;=DATEVALUE("10/1/20"&amp;RIGHT(BZ$1,2)),$T793&lt;=DATEVALUE("9/30/20"&amp;RIGHT(CA$1,2))),AND($U793&gt;=DATEVALUE("10/1/20"&amp;RIGHT(BZ$1,2)),$U793&lt;=DATEVALUE("9/30/20"&amp;RIGHT(CA$1,2))),AND($T793&lt;=DATEVALUE("10/1/20"&amp;RIGHT(BZ$1,2)),$U793&gt;=DATEVALUE("9/30/20"&amp;RIGHT(CA$1,2)))),
IF(AND($T793&gt;=DATEVALUE("10/1/20"&amp;RIGHT(BZ$1,2)),$U793&lt;=DATEVALUE("9/30/20"&amp;RIGHT(CA$1,2))),NETWORKDAYS($T793,$U793,Holidays!$J$3:$J$937),
IF(AND($T793&lt;DATEVALUE("10/1/20"&amp;RIGHT(BZ$1,2)),$U793&lt;=DATEVALUE("9/30/20"&amp;RIGHT(CA$1,2))),NETWORKDAYS(DATEVALUE("10/1/20"&amp;RIGHT(BZ$1,2)),$U793,Holidays!$J$3:$J$937),
IF($T793&lt;DATEVALUE("10/1/20"&amp;RIGHT(BZ$1,2)),NETWORKDAYS(DATEVALUE("10/1/20"&amp;RIGHT(BZ$1,2)),DATEVALUE("9/30/20"&amp;RIGHT(CA$1,2)),Holidays!$J$3:$J$937),
IF($T793&gt;=DATEVALUE("10/1/20"&amp;RIGHT(BZ$1,2)),NETWORKDAYS($T793,DATEVALUE("9/30/20"&amp;RIGHT(CA$1,2)),Holidays!$J$3:$J$937),"")))),"")/(NETWORKDAYS($T793,$U793,Holidays!$J$3:$J$937)),0))</f>
        <v/>
      </c>
      <c r="CB793" s="87" t="str">
        <f>IF($Q793="","",IFERROR(IF(OR(AND($T793&gt;=DATEVALUE("10/1/20"&amp;RIGHT(CA$1,2)),$T793&lt;=DATEVALUE("9/30/20"&amp;RIGHT(CB$1,2))),AND($U793&gt;=DATEVALUE("10/1/20"&amp;RIGHT(CA$1,2)),$U793&lt;=DATEVALUE("9/30/20"&amp;RIGHT(CB$1,2))),AND($T793&lt;=DATEVALUE("10/1/20"&amp;RIGHT(CA$1,2)),$U793&gt;=DATEVALUE("9/30/20"&amp;RIGHT(CB$1,2)))),
IF(AND($T793&gt;=DATEVALUE("10/1/20"&amp;RIGHT(CA$1,2)),$U793&lt;=DATEVALUE("9/30/20"&amp;RIGHT(CB$1,2))),NETWORKDAYS($T793,$U793,Holidays!$J$3:$J$937),
IF(AND($T793&lt;DATEVALUE("10/1/20"&amp;RIGHT(CA$1,2)),$U793&lt;=DATEVALUE("9/30/20"&amp;RIGHT(CB$1,2))),NETWORKDAYS(DATEVALUE("10/1/20"&amp;RIGHT(CA$1,2)),$U793,Holidays!$J$3:$J$937),
IF($T793&lt;DATEVALUE("10/1/20"&amp;RIGHT(CA$1,2)),NETWORKDAYS(DATEVALUE("10/1/20"&amp;RIGHT(CA$1,2)),DATEVALUE("9/30/20"&amp;RIGHT(CB$1,2)),Holidays!$J$3:$J$937),
IF($T793&gt;=DATEVALUE("10/1/20"&amp;RIGHT(CA$1,2)),NETWORKDAYS($T793,DATEVALUE("9/30/20"&amp;RIGHT(CB$1,2)),Holidays!$J$3:$J$937),"")))),"")/(NETWORKDAYS($T793,$U793,Holidays!$J$3:$J$937)),0))</f>
        <v/>
      </c>
    </row>
    <row r="794" spans="1:80">
      <c r="A794" s="97"/>
      <c r="B794" s="98" t="str">
        <f ca="1">IF(NOT($A794=""),OFFSET('WBS Reference &amp; User Procedure'!$A$1,MATCH($A794,'WBS Reference &amp; User Procedure'!$A:$A,0)-1,1),"")</f>
        <v/>
      </c>
      <c r="D794" s="97"/>
      <c r="T794" s="104" t="str">
        <f>IF(NOT(Q794=""),IF(NOT($S794=""),$S794,#REF!),"")</f>
        <v/>
      </c>
      <c r="U794" s="104" t="str">
        <f>IF(NOT(Q794=""),WORKDAY(T794,Q794,Holidays!$J$3:$J$937),"")</f>
        <v/>
      </c>
      <c r="V794" s="104"/>
      <c r="W794" s="104"/>
      <c r="X794" s="101" t="str">
        <f t="shared" si="167"/>
        <v/>
      </c>
      <c r="AL794" s="87" t="str">
        <f t="shared" ca="1" si="164"/>
        <v/>
      </c>
      <c r="AN794" s="87" t="str">
        <f t="shared" ca="1" si="176"/>
        <v/>
      </c>
      <c r="AO794" s="87" t="str">
        <f t="shared" ca="1" si="176"/>
        <v/>
      </c>
      <c r="AP794" s="87" t="str">
        <f t="shared" ca="1" si="176"/>
        <v/>
      </c>
      <c r="AQ794" s="87" t="str">
        <f t="shared" ca="1" si="176"/>
        <v/>
      </c>
      <c r="AR794" s="87" t="str">
        <f t="shared" ca="1" si="176"/>
        <v/>
      </c>
      <c r="AS794" s="87" t="str">
        <f t="shared" ca="1" si="176"/>
        <v/>
      </c>
      <c r="AT794" s="87" t="str">
        <f t="shared" ca="1" si="176"/>
        <v/>
      </c>
      <c r="AU794" s="87" t="str">
        <f t="shared" ca="1" si="176"/>
        <v/>
      </c>
      <c r="AV794" s="87" t="str">
        <f t="shared" ca="1" si="176"/>
        <v/>
      </c>
      <c r="AW794" s="87" t="str">
        <f t="shared" ca="1" si="176"/>
        <v/>
      </c>
      <c r="AX794" s="87" t="str">
        <f t="shared" ca="1" si="177"/>
        <v/>
      </c>
      <c r="AY794" s="87" t="str">
        <f t="shared" ca="1" si="177"/>
        <v/>
      </c>
      <c r="AZ794" s="87" t="str">
        <f t="shared" ca="1" si="177"/>
        <v/>
      </c>
      <c r="BA794" s="87" t="str">
        <f t="shared" ca="1" si="177"/>
        <v/>
      </c>
      <c r="BB794" s="87" t="str">
        <f t="shared" ca="1" si="177"/>
        <v/>
      </c>
      <c r="BC794" s="87" t="str">
        <f t="shared" ca="1" si="177"/>
        <v/>
      </c>
      <c r="BD794" s="87" t="str">
        <f t="shared" ca="1" si="177"/>
        <v/>
      </c>
      <c r="BE794" s="87" t="str">
        <f t="shared" ca="1" si="177"/>
        <v/>
      </c>
      <c r="BF794" s="87" t="str">
        <f t="shared" ca="1" si="177"/>
        <v/>
      </c>
      <c r="BG794" s="87" t="str">
        <f t="shared" ca="1" si="177"/>
        <v/>
      </c>
      <c r="BI794" s="87" t="str">
        <f>IF($Q794="","",IFERROR(IF(OR(AND($T794&gt;=DATEVALUE("10/1/20"&amp;RIGHT(BH$1,2)),$T794&lt;=DATEVALUE("9/30/20"&amp;RIGHT(BI$1,2))),AND($U794&gt;=DATEVALUE("10/1/20"&amp;RIGHT(BH$1,2)),$U794&lt;=DATEVALUE("9/30/20"&amp;RIGHT(BI$1,2))),AND($T794&lt;=DATEVALUE("10/1/20"&amp;RIGHT(BH$1,2)),$U794&gt;=DATEVALUE("9/30/20"&amp;RIGHT(BI$1,2)))),
IF(AND($T794&gt;=DATEVALUE("10/1/20"&amp;RIGHT(BH$1,2)),$U794&lt;=DATEVALUE("9/30/20"&amp;RIGHT(BI$1,2))),NETWORKDAYS($T794,$U794,Holidays!$J$3:$J$937),
IF(AND($T794&lt;DATEVALUE("10/1/20"&amp;RIGHT(BH$1,2)),$U794&lt;=DATEVALUE("9/30/20"&amp;RIGHT(BI$1,2))),NETWORKDAYS(DATEVALUE("10/1/20"&amp;RIGHT(BH$1,2)),$U794,Holidays!$J$3:$J$937),
IF($T794&lt;DATEVALUE("10/1/20"&amp;RIGHT(BH$1,2)),NETWORKDAYS(DATEVALUE("10/1/20"&amp;RIGHT(BH$1,2)),DATEVALUE("9/30/20"&amp;RIGHT(BI$1,2)),Holidays!$J$3:$J$937),
IF($T794&gt;=DATEVALUE("10/1/20"&amp;RIGHT(BH$1,2)),NETWORKDAYS($T794,DATEVALUE("9/30/20"&amp;RIGHT(BI$1,2)),Holidays!$J$3:$J$937),"")))),"")/(NETWORKDAYS($T794,$U794,Holidays!$J$3:$J$937)),0))</f>
        <v/>
      </c>
      <c r="BJ794" s="87" t="str">
        <f>IF($Q794="","",IFERROR(IF(OR(AND($T794&gt;=DATEVALUE("10/1/20"&amp;RIGHT(BI$1,2)),$T794&lt;=DATEVALUE("9/30/20"&amp;RIGHT(BJ$1,2))),AND($U794&gt;=DATEVALUE("10/1/20"&amp;RIGHT(BI$1,2)),$U794&lt;=DATEVALUE("9/30/20"&amp;RIGHT(BJ$1,2))),AND($T794&lt;=DATEVALUE("10/1/20"&amp;RIGHT(BI$1,2)),$U794&gt;=DATEVALUE("9/30/20"&amp;RIGHT(BJ$1,2)))),
IF(AND($T794&gt;=DATEVALUE("10/1/20"&amp;RIGHT(BI$1,2)),$U794&lt;=DATEVALUE("9/30/20"&amp;RIGHT(BJ$1,2))),NETWORKDAYS($T794,$U794,Holidays!$J$3:$J$937),
IF(AND($T794&lt;DATEVALUE("10/1/20"&amp;RIGHT(BI$1,2)),$U794&lt;=DATEVALUE("9/30/20"&amp;RIGHT(BJ$1,2))),NETWORKDAYS(DATEVALUE("10/1/20"&amp;RIGHT(BI$1,2)),$U794,Holidays!$J$3:$J$937),
IF($T794&lt;DATEVALUE("10/1/20"&amp;RIGHT(BI$1,2)),NETWORKDAYS(DATEVALUE("10/1/20"&amp;RIGHT(BI$1,2)),DATEVALUE("9/30/20"&amp;RIGHT(BJ$1,2)),Holidays!$J$3:$J$937),
IF($T794&gt;=DATEVALUE("10/1/20"&amp;RIGHT(BI$1,2)),NETWORKDAYS($T794,DATEVALUE("9/30/20"&amp;RIGHT(BJ$1,2)),Holidays!$J$3:$J$937),"")))),"")/(NETWORKDAYS($T794,$U794,Holidays!$J$3:$J$937)),0))</f>
        <v/>
      </c>
      <c r="BK794" s="87" t="str">
        <f>IF($Q794="","",IFERROR(IF(OR(AND($T794&gt;=DATEVALUE("10/1/20"&amp;RIGHT(BJ$1,2)),$T794&lt;=DATEVALUE("9/30/20"&amp;RIGHT(BK$1,2))),AND($U794&gt;=DATEVALUE("10/1/20"&amp;RIGHT(BJ$1,2)),$U794&lt;=DATEVALUE("9/30/20"&amp;RIGHT(BK$1,2))),AND($T794&lt;=DATEVALUE("10/1/20"&amp;RIGHT(BJ$1,2)),$U794&gt;=DATEVALUE("9/30/20"&amp;RIGHT(BK$1,2)))),
IF(AND($T794&gt;=DATEVALUE("10/1/20"&amp;RIGHT(BJ$1,2)),$U794&lt;=DATEVALUE("9/30/20"&amp;RIGHT(BK$1,2))),NETWORKDAYS($T794,$U794,Holidays!$J$3:$J$937),
IF(AND($T794&lt;DATEVALUE("10/1/20"&amp;RIGHT(BJ$1,2)),$U794&lt;=DATEVALUE("9/30/20"&amp;RIGHT(BK$1,2))),NETWORKDAYS(DATEVALUE("10/1/20"&amp;RIGHT(BJ$1,2)),$U794,Holidays!$J$3:$J$937),
IF($T794&lt;DATEVALUE("10/1/20"&amp;RIGHT(BJ$1,2)),NETWORKDAYS(DATEVALUE("10/1/20"&amp;RIGHT(BJ$1,2)),DATEVALUE("9/30/20"&amp;RIGHT(BK$1,2)),Holidays!$J$3:$J$937),
IF($T794&gt;=DATEVALUE("10/1/20"&amp;RIGHT(BJ$1,2)),NETWORKDAYS($T794,DATEVALUE("9/30/20"&amp;RIGHT(BK$1,2)),Holidays!$J$3:$J$937),"")))),"")/(NETWORKDAYS($T794,$U794,Holidays!$J$3:$J$937)),0))</f>
        <v/>
      </c>
      <c r="BL794" s="87" t="str">
        <f>IF($Q794="","",IFERROR(IF(OR(AND($T794&gt;=DATEVALUE("10/1/20"&amp;RIGHT(BK$1,2)),$T794&lt;=DATEVALUE("9/30/20"&amp;RIGHT(BL$1,2))),AND($U794&gt;=DATEVALUE("10/1/20"&amp;RIGHT(BK$1,2)),$U794&lt;=DATEVALUE("9/30/20"&amp;RIGHT(BL$1,2))),AND($T794&lt;=DATEVALUE("10/1/20"&amp;RIGHT(BK$1,2)),$U794&gt;=DATEVALUE("9/30/20"&amp;RIGHT(BL$1,2)))),
IF(AND($T794&gt;=DATEVALUE("10/1/20"&amp;RIGHT(BK$1,2)),$U794&lt;=DATEVALUE("9/30/20"&amp;RIGHT(BL$1,2))),NETWORKDAYS($T794,$U794,Holidays!$J$3:$J$937),
IF(AND($T794&lt;DATEVALUE("10/1/20"&amp;RIGHT(BK$1,2)),$U794&lt;=DATEVALUE("9/30/20"&amp;RIGHT(BL$1,2))),NETWORKDAYS(DATEVALUE("10/1/20"&amp;RIGHT(BK$1,2)),$U794,Holidays!$J$3:$J$937),
IF($T794&lt;DATEVALUE("10/1/20"&amp;RIGHT(BK$1,2)),NETWORKDAYS(DATEVALUE("10/1/20"&amp;RIGHT(BK$1,2)),DATEVALUE("9/30/20"&amp;RIGHT(BL$1,2)),Holidays!$J$3:$J$937),
IF($T794&gt;=DATEVALUE("10/1/20"&amp;RIGHT(BK$1,2)),NETWORKDAYS($T794,DATEVALUE("9/30/20"&amp;RIGHT(BL$1,2)),Holidays!$J$3:$J$937),"")))),"")/(NETWORKDAYS($T794,$U794,Holidays!$J$3:$J$937)),0))</f>
        <v/>
      </c>
      <c r="BM794" s="87" t="str">
        <f>IF($Q794="","",IFERROR(IF(OR(AND($T794&gt;=DATEVALUE("10/1/20"&amp;RIGHT(BL$1,2)),$T794&lt;=DATEVALUE("9/30/20"&amp;RIGHT(BM$1,2))),AND($U794&gt;=DATEVALUE("10/1/20"&amp;RIGHT(BL$1,2)),$U794&lt;=DATEVALUE("9/30/20"&amp;RIGHT(BM$1,2))),AND($T794&lt;=DATEVALUE("10/1/20"&amp;RIGHT(BL$1,2)),$U794&gt;=DATEVALUE("9/30/20"&amp;RIGHT(BM$1,2)))),
IF(AND($T794&gt;=DATEVALUE("10/1/20"&amp;RIGHT(BL$1,2)),$U794&lt;=DATEVALUE("9/30/20"&amp;RIGHT(BM$1,2))),NETWORKDAYS($T794,$U794,Holidays!$J$3:$J$937),
IF(AND($T794&lt;DATEVALUE("10/1/20"&amp;RIGHT(BL$1,2)),$U794&lt;=DATEVALUE("9/30/20"&amp;RIGHT(BM$1,2))),NETWORKDAYS(DATEVALUE("10/1/20"&amp;RIGHT(BL$1,2)),$U794,Holidays!$J$3:$J$937),
IF($T794&lt;DATEVALUE("10/1/20"&amp;RIGHT(BL$1,2)),NETWORKDAYS(DATEVALUE("10/1/20"&amp;RIGHT(BL$1,2)),DATEVALUE("9/30/20"&amp;RIGHT(BM$1,2)),Holidays!$J$3:$J$937),
IF($T794&gt;=DATEVALUE("10/1/20"&amp;RIGHT(BL$1,2)),NETWORKDAYS($T794,DATEVALUE("9/30/20"&amp;RIGHT(BM$1,2)),Holidays!$J$3:$J$937),"")))),"")/(NETWORKDAYS($T794,$U794,Holidays!$J$3:$J$937)),0))</f>
        <v/>
      </c>
      <c r="BN794" s="87" t="str">
        <f>IF($Q794="","",IFERROR(IF(OR(AND($T794&gt;=DATEVALUE("10/1/20"&amp;RIGHT(BM$1,2)),$T794&lt;=DATEVALUE("9/30/20"&amp;RIGHT(BN$1,2))),AND($U794&gt;=DATEVALUE("10/1/20"&amp;RIGHT(BM$1,2)),$U794&lt;=DATEVALUE("9/30/20"&amp;RIGHT(BN$1,2))),AND($T794&lt;=DATEVALUE("10/1/20"&amp;RIGHT(BM$1,2)),$U794&gt;=DATEVALUE("9/30/20"&amp;RIGHT(BN$1,2)))),
IF(AND($T794&gt;=DATEVALUE("10/1/20"&amp;RIGHT(BM$1,2)),$U794&lt;=DATEVALUE("9/30/20"&amp;RIGHT(BN$1,2))),NETWORKDAYS($T794,$U794,Holidays!$J$3:$J$937),
IF(AND($T794&lt;DATEVALUE("10/1/20"&amp;RIGHT(BM$1,2)),$U794&lt;=DATEVALUE("9/30/20"&amp;RIGHT(BN$1,2))),NETWORKDAYS(DATEVALUE("10/1/20"&amp;RIGHT(BM$1,2)),$U794,Holidays!$J$3:$J$937),
IF($T794&lt;DATEVALUE("10/1/20"&amp;RIGHT(BM$1,2)),NETWORKDAYS(DATEVALUE("10/1/20"&amp;RIGHT(BM$1,2)),DATEVALUE("9/30/20"&amp;RIGHT(BN$1,2)),Holidays!$J$3:$J$937),
IF($T794&gt;=DATEVALUE("10/1/20"&amp;RIGHT(BM$1,2)),NETWORKDAYS($T794,DATEVALUE("9/30/20"&amp;RIGHT(BN$1,2)),Holidays!$J$3:$J$937),"")))),"")/(NETWORKDAYS($T794,$U794,Holidays!$J$3:$J$937)),0))</f>
        <v/>
      </c>
      <c r="BO794" s="87" t="str">
        <f>IF($Q794="","",IFERROR(IF(OR(AND($T794&gt;=DATEVALUE("10/1/20"&amp;RIGHT(BN$1,2)),$T794&lt;=DATEVALUE("9/30/20"&amp;RIGHT(BO$1,2))),AND($U794&gt;=DATEVALUE("10/1/20"&amp;RIGHT(BN$1,2)),$U794&lt;=DATEVALUE("9/30/20"&amp;RIGHT(BO$1,2))),AND($T794&lt;=DATEVALUE("10/1/20"&amp;RIGHT(BN$1,2)),$U794&gt;=DATEVALUE("9/30/20"&amp;RIGHT(BO$1,2)))),
IF(AND($T794&gt;=DATEVALUE("10/1/20"&amp;RIGHT(BN$1,2)),$U794&lt;=DATEVALUE("9/30/20"&amp;RIGHT(BO$1,2))),NETWORKDAYS($T794,$U794,Holidays!$J$3:$J$937),
IF(AND($T794&lt;DATEVALUE("10/1/20"&amp;RIGHT(BN$1,2)),$U794&lt;=DATEVALUE("9/30/20"&amp;RIGHT(BO$1,2))),NETWORKDAYS(DATEVALUE("10/1/20"&amp;RIGHT(BN$1,2)),$U794,Holidays!$J$3:$J$937),
IF($T794&lt;DATEVALUE("10/1/20"&amp;RIGHT(BN$1,2)),NETWORKDAYS(DATEVALUE("10/1/20"&amp;RIGHT(BN$1,2)),DATEVALUE("9/30/20"&amp;RIGHT(BO$1,2)),Holidays!$J$3:$J$937),
IF($T794&gt;=DATEVALUE("10/1/20"&amp;RIGHT(BN$1,2)),NETWORKDAYS($T794,DATEVALUE("9/30/20"&amp;RIGHT(BO$1,2)),Holidays!$J$3:$J$937),"")))),"")/(NETWORKDAYS($T794,$U794,Holidays!$J$3:$J$937)),0))</f>
        <v/>
      </c>
      <c r="BP794" s="87" t="str">
        <f>IF($Q794="","",IFERROR(IF(OR(AND($T794&gt;=DATEVALUE("10/1/20"&amp;RIGHT(BO$1,2)),$T794&lt;=DATEVALUE("9/30/20"&amp;RIGHT(BP$1,2))),AND($U794&gt;=DATEVALUE("10/1/20"&amp;RIGHT(BO$1,2)),$U794&lt;=DATEVALUE("9/30/20"&amp;RIGHT(BP$1,2))),AND($T794&lt;=DATEVALUE("10/1/20"&amp;RIGHT(BO$1,2)),$U794&gt;=DATEVALUE("9/30/20"&amp;RIGHT(BP$1,2)))),
IF(AND($T794&gt;=DATEVALUE("10/1/20"&amp;RIGHT(BO$1,2)),$U794&lt;=DATEVALUE("9/30/20"&amp;RIGHT(BP$1,2))),NETWORKDAYS($T794,$U794,Holidays!$J$3:$J$937),
IF(AND($T794&lt;DATEVALUE("10/1/20"&amp;RIGHT(BO$1,2)),$U794&lt;=DATEVALUE("9/30/20"&amp;RIGHT(BP$1,2))),NETWORKDAYS(DATEVALUE("10/1/20"&amp;RIGHT(BO$1,2)),$U794,Holidays!$J$3:$J$937),
IF($T794&lt;DATEVALUE("10/1/20"&amp;RIGHT(BO$1,2)),NETWORKDAYS(DATEVALUE("10/1/20"&amp;RIGHT(BO$1,2)),DATEVALUE("9/30/20"&amp;RIGHT(BP$1,2)),Holidays!$J$3:$J$937),
IF($T794&gt;=DATEVALUE("10/1/20"&amp;RIGHT(BO$1,2)),NETWORKDAYS($T794,DATEVALUE("9/30/20"&amp;RIGHT(BP$1,2)),Holidays!$J$3:$J$937),"")))),"")/(NETWORKDAYS($T794,$U794,Holidays!$J$3:$J$937)),0))</f>
        <v/>
      </c>
      <c r="BQ794" s="87" t="str">
        <f>IF($Q794="","",IFERROR(IF(OR(AND($T794&gt;=DATEVALUE("10/1/20"&amp;RIGHT(BP$1,2)),$T794&lt;=DATEVALUE("9/30/20"&amp;RIGHT(BQ$1,2))),AND($U794&gt;=DATEVALUE("10/1/20"&amp;RIGHT(BP$1,2)),$U794&lt;=DATEVALUE("9/30/20"&amp;RIGHT(BQ$1,2))),AND($T794&lt;=DATEVALUE("10/1/20"&amp;RIGHT(BP$1,2)),$U794&gt;=DATEVALUE("9/30/20"&amp;RIGHT(BQ$1,2)))),
IF(AND($T794&gt;=DATEVALUE("10/1/20"&amp;RIGHT(BP$1,2)),$U794&lt;=DATEVALUE("9/30/20"&amp;RIGHT(BQ$1,2))),NETWORKDAYS($T794,$U794,Holidays!$J$3:$J$937),
IF(AND($T794&lt;DATEVALUE("10/1/20"&amp;RIGHT(BP$1,2)),$U794&lt;=DATEVALUE("9/30/20"&amp;RIGHT(BQ$1,2))),NETWORKDAYS(DATEVALUE("10/1/20"&amp;RIGHT(BP$1,2)),$U794,Holidays!$J$3:$J$937),
IF($T794&lt;DATEVALUE("10/1/20"&amp;RIGHT(BP$1,2)),NETWORKDAYS(DATEVALUE("10/1/20"&amp;RIGHT(BP$1,2)),DATEVALUE("9/30/20"&amp;RIGHT(BQ$1,2)),Holidays!$J$3:$J$937),
IF($T794&gt;=DATEVALUE("10/1/20"&amp;RIGHT(BP$1,2)),NETWORKDAYS($T794,DATEVALUE("9/30/20"&amp;RIGHT(BQ$1,2)),Holidays!$J$3:$J$937),"")))),"")/(NETWORKDAYS($T794,$U794,Holidays!$J$3:$J$937)),0))</f>
        <v/>
      </c>
      <c r="BR794" s="87" t="str">
        <f>IF($Q794="","",IFERROR(IF(OR(AND($T794&gt;=DATEVALUE("10/1/20"&amp;RIGHT(BQ$1,2)),$T794&lt;=DATEVALUE("9/30/20"&amp;RIGHT(BR$1,2))),AND($U794&gt;=DATEVALUE("10/1/20"&amp;RIGHT(BQ$1,2)),$U794&lt;=DATEVALUE("9/30/20"&amp;RIGHT(BR$1,2))),AND($T794&lt;=DATEVALUE("10/1/20"&amp;RIGHT(BQ$1,2)),$U794&gt;=DATEVALUE("9/30/20"&amp;RIGHT(BR$1,2)))),
IF(AND($T794&gt;=DATEVALUE("10/1/20"&amp;RIGHT(BQ$1,2)),$U794&lt;=DATEVALUE("9/30/20"&amp;RIGHT(BR$1,2))),NETWORKDAYS($T794,$U794,Holidays!$J$3:$J$937),
IF(AND($T794&lt;DATEVALUE("10/1/20"&amp;RIGHT(BQ$1,2)),$U794&lt;=DATEVALUE("9/30/20"&amp;RIGHT(BR$1,2))),NETWORKDAYS(DATEVALUE("10/1/20"&amp;RIGHT(BQ$1,2)),$U794,Holidays!$J$3:$J$937),
IF($T794&lt;DATEVALUE("10/1/20"&amp;RIGHT(BQ$1,2)),NETWORKDAYS(DATEVALUE("10/1/20"&amp;RIGHT(BQ$1,2)),DATEVALUE("9/30/20"&amp;RIGHT(BR$1,2)),Holidays!$J$3:$J$937),
IF($T794&gt;=DATEVALUE("10/1/20"&amp;RIGHT(BQ$1,2)),NETWORKDAYS($T794,DATEVALUE("9/30/20"&amp;RIGHT(BR$1,2)),Holidays!$J$3:$J$937),"")))),"")/(NETWORKDAYS($T794,$U794,Holidays!$J$3:$J$937)),0))</f>
        <v/>
      </c>
      <c r="BS794" s="87" t="str">
        <f>IF($Q794="","",IFERROR(IF(OR(AND($T794&gt;=DATEVALUE("10/1/20"&amp;RIGHT(BR$1,2)),$T794&lt;=DATEVALUE("9/30/20"&amp;RIGHT(BS$1,2))),AND($U794&gt;=DATEVALUE("10/1/20"&amp;RIGHT(BR$1,2)),$U794&lt;=DATEVALUE("9/30/20"&amp;RIGHT(BS$1,2))),AND($T794&lt;=DATEVALUE("10/1/20"&amp;RIGHT(BR$1,2)),$U794&gt;=DATEVALUE("9/30/20"&amp;RIGHT(BS$1,2)))),
IF(AND($T794&gt;=DATEVALUE("10/1/20"&amp;RIGHT(BR$1,2)),$U794&lt;=DATEVALUE("9/30/20"&amp;RIGHT(BS$1,2))),NETWORKDAYS($T794,$U794,Holidays!$J$3:$J$937),
IF(AND($T794&lt;DATEVALUE("10/1/20"&amp;RIGHT(BR$1,2)),$U794&lt;=DATEVALUE("9/30/20"&amp;RIGHT(BS$1,2))),NETWORKDAYS(DATEVALUE("10/1/20"&amp;RIGHT(BR$1,2)),$U794,Holidays!$J$3:$J$937),
IF($T794&lt;DATEVALUE("10/1/20"&amp;RIGHT(BR$1,2)),NETWORKDAYS(DATEVALUE("10/1/20"&amp;RIGHT(BR$1,2)),DATEVALUE("9/30/20"&amp;RIGHT(BS$1,2)),Holidays!$J$3:$J$937),
IF($T794&gt;=DATEVALUE("10/1/20"&amp;RIGHT(BR$1,2)),NETWORKDAYS($T794,DATEVALUE("9/30/20"&amp;RIGHT(BS$1,2)),Holidays!$J$3:$J$937),"")))),"")/(NETWORKDAYS($T794,$U794,Holidays!$J$3:$J$937)),0))</f>
        <v/>
      </c>
      <c r="BT794" s="87" t="str">
        <f>IF($Q794="","",IFERROR(IF(OR(AND($T794&gt;=DATEVALUE("10/1/20"&amp;RIGHT(BS$1,2)),$T794&lt;=DATEVALUE("9/30/20"&amp;RIGHT(BT$1,2))),AND($U794&gt;=DATEVALUE("10/1/20"&amp;RIGHT(BS$1,2)),$U794&lt;=DATEVALUE("9/30/20"&amp;RIGHT(BT$1,2))),AND($T794&lt;=DATEVALUE("10/1/20"&amp;RIGHT(BS$1,2)),$U794&gt;=DATEVALUE("9/30/20"&amp;RIGHT(BT$1,2)))),
IF(AND($T794&gt;=DATEVALUE("10/1/20"&amp;RIGHT(BS$1,2)),$U794&lt;=DATEVALUE("9/30/20"&amp;RIGHT(BT$1,2))),NETWORKDAYS($T794,$U794,Holidays!$J$3:$J$937),
IF(AND($T794&lt;DATEVALUE("10/1/20"&amp;RIGHT(BS$1,2)),$U794&lt;=DATEVALUE("9/30/20"&amp;RIGHT(BT$1,2))),NETWORKDAYS(DATEVALUE("10/1/20"&amp;RIGHT(BS$1,2)),$U794,Holidays!$J$3:$J$937),
IF($T794&lt;DATEVALUE("10/1/20"&amp;RIGHT(BS$1,2)),NETWORKDAYS(DATEVALUE("10/1/20"&amp;RIGHT(BS$1,2)),DATEVALUE("9/30/20"&amp;RIGHT(BT$1,2)),Holidays!$J$3:$J$937),
IF($T794&gt;=DATEVALUE("10/1/20"&amp;RIGHT(BS$1,2)),NETWORKDAYS($T794,DATEVALUE("9/30/20"&amp;RIGHT(BT$1,2)),Holidays!$J$3:$J$937),"")))),"")/(NETWORKDAYS($T794,$U794,Holidays!$J$3:$J$937)),0))</f>
        <v/>
      </c>
      <c r="BU794" s="87" t="str">
        <f>IF($Q794="","",IFERROR(IF(OR(AND($T794&gt;=DATEVALUE("10/1/20"&amp;RIGHT(BT$1,2)),$T794&lt;=DATEVALUE("9/30/20"&amp;RIGHT(BU$1,2))),AND($U794&gt;=DATEVALUE("10/1/20"&amp;RIGHT(BT$1,2)),$U794&lt;=DATEVALUE("9/30/20"&amp;RIGHT(BU$1,2))),AND($T794&lt;=DATEVALUE("10/1/20"&amp;RIGHT(BT$1,2)),$U794&gt;=DATEVALUE("9/30/20"&amp;RIGHT(BU$1,2)))),
IF(AND($T794&gt;=DATEVALUE("10/1/20"&amp;RIGHT(BT$1,2)),$U794&lt;=DATEVALUE("9/30/20"&amp;RIGHT(BU$1,2))),NETWORKDAYS($T794,$U794,Holidays!$J$3:$J$937),
IF(AND($T794&lt;DATEVALUE("10/1/20"&amp;RIGHT(BT$1,2)),$U794&lt;=DATEVALUE("9/30/20"&amp;RIGHT(BU$1,2))),NETWORKDAYS(DATEVALUE("10/1/20"&amp;RIGHT(BT$1,2)),$U794,Holidays!$J$3:$J$937),
IF($T794&lt;DATEVALUE("10/1/20"&amp;RIGHT(BT$1,2)),NETWORKDAYS(DATEVALUE("10/1/20"&amp;RIGHT(BT$1,2)),DATEVALUE("9/30/20"&amp;RIGHT(BU$1,2)),Holidays!$J$3:$J$937),
IF($T794&gt;=DATEVALUE("10/1/20"&amp;RIGHT(BT$1,2)),NETWORKDAYS($T794,DATEVALUE("9/30/20"&amp;RIGHT(BU$1,2)),Holidays!$J$3:$J$937),"")))),"")/(NETWORKDAYS($T794,$U794,Holidays!$J$3:$J$937)),0))</f>
        <v/>
      </c>
      <c r="BV794" s="87" t="str">
        <f>IF($Q794="","",IFERROR(IF(OR(AND($T794&gt;=DATEVALUE("10/1/20"&amp;RIGHT(BU$1,2)),$T794&lt;=DATEVALUE("9/30/20"&amp;RIGHT(BV$1,2))),AND($U794&gt;=DATEVALUE("10/1/20"&amp;RIGHT(BU$1,2)),$U794&lt;=DATEVALUE("9/30/20"&amp;RIGHT(BV$1,2))),AND($T794&lt;=DATEVALUE("10/1/20"&amp;RIGHT(BU$1,2)),$U794&gt;=DATEVALUE("9/30/20"&amp;RIGHT(BV$1,2)))),
IF(AND($T794&gt;=DATEVALUE("10/1/20"&amp;RIGHT(BU$1,2)),$U794&lt;=DATEVALUE("9/30/20"&amp;RIGHT(BV$1,2))),NETWORKDAYS($T794,$U794,Holidays!$J$3:$J$937),
IF(AND($T794&lt;DATEVALUE("10/1/20"&amp;RIGHT(BU$1,2)),$U794&lt;=DATEVALUE("9/30/20"&amp;RIGHT(BV$1,2))),NETWORKDAYS(DATEVALUE("10/1/20"&amp;RIGHT(BU$1,2)),$U794,Holidays!$J$3:$J$937),
IF($T794&lt;DATEVALUE("10/1/20"&amp;RIGHT(BU$1,2)),NETWORKDAYS(DATEVALUE("10/1/20"&amp;RIGHT(BU$1,2)),DATEVALUE("9/30/20"&amp;RIGHT(BV$1,2)),Holidays!$J$3:$J$937),
IF($T794&gt;=DATEVALUE("10/1/20"&amp;RIGHT(BU$1,2)),NETWORKDAYS($T794,DATEVALUE("9/30/20"&amp;RIGHT(BV$1,2)),Holidays!$J$3:$J$937),"")))),"")/(NETWORKDAYS($T794,$U794,Holidays!$J$3:$J$937)),0))</f>
        <v/>
      </c>
      <c r="BW794" s="87" t="str">
        <f>IF($Q794="","",IFERROR(IF(OR(AND($T794&gt;=DATEVALUE("10/1/20"&amp;RIGHT(BV$1,2)),$T794&lt;=DATEVALUE("9/30/20"&amp;RIGHT(BW$1,2))),AND($U794&gt;=DATEVALUE("10/1/20"&amp;RIGHT(BV$1,2)),$U794&lt;=DATEVALUE("9/30/20"&amp;RIGHT(BW$1,2))),AND($T794&lt;=DATEVALUE("10/1/20"&amp;RIGHT(BV$1,2)),$U794&gt;=DATEVALUE("9/30/20"&amp;RIGHT(BW$1,2)))),
IF(AND($T794&gt;=DATEVALUE("10/1/20"&amp;RIGHT(BV$1,2)),$U794&lt;=DATEVALUE("9/30/20"&amp;RIGHT(BW$1,2))),NETWORKDAYS($T794,$U794,Holidays!$J$3:$J$937),
IF(AND($T794&lt;DATEVALUE("10/1/20"&amp;RIGHT(BV$1,2)),$U794&lt;=DATEVALUE("9/30/20"&amp;RIGHT(BW$1,2))),NETWORKDAYS(DATEVALUE("10/1/20"&amp;RIGHT(BV$1,2)),$U794,Holidays!$J$3:$J$937),
IF($T794&lt;DATEVALUE("10/1/20"&amp;RIGHT(BV$1,2)),NETWORKDAYS(DATEVALUE("10/1/20"&amp;RIGHT(BV$1,2)),DATEVALUE("9/30/20"&amp;RIGHT(BW$1,2)),Holidays!$J$3:$J$937),
IF($T794&gt;=DATEVALUE("10/1/20"&amp;RIGHT(BV$1,2)),NETWORKDAYS($T794,DATEVALUE("9/30/20"&amp;RIGHT(BW$1,2)),Holidays!$J$3:$J$937),"")))),"")/(NETWORKDAYS($T794,$U794,Holidays!$J$3:$J$937)),0))</f>
        <v/>
      </c>
      <c r="BX794" s="87" t="str">
        <f>IF($Q794="","",IFERROR(IF(OR(AND($T794&gt;=DATEVALUE("10/1/20"&amp;RIGHT(BW$1,2)),$T794&lt;=DATEVALUE("9/30/20"&amp;RIGHT(BX$1,2))),AND($U794&gt;=DATEVALUE("10/1/20"&amp;RIGHT(BW$1,2)),$U794&lt;=DATEVALUE("9/30/20"&amp;RIGHT(BX$1,2))),AND($T794&lt;=DATEVALUE("10/1/20"&amp;RIGHT(BW$1,2)),$U794&gt;=DATEVALUE("9/30/20"&amp;RIGHT(BX$1,2)))),
IF(AND($T794&gt;=DATEVALUE("10/1/20"&amp;RIGHT(BW$1,2)),$U794&lt;=DATEVALUE("9/30/20"&amp;RIGHT(BX$1,2))),NETWORKDAYS($T794,$U794,Holidays!$J$3:$J$937),
IF(AND($T794&lt;DATEVALUE("10/1/20"&amp;RIGHT(BW$1,2)),$U794&lt;=DATEVALUE("9/30/20"&amp;RIGHT(BX$1,2))),NETWORKDAYS(DATEVALUE("10/1/20"&amp;RIGHT(BW$1,2)),$U794,Holidays!$J$3:$J$937),
IF($T794&lt;DATEVALUE("10/1/20"&amp;RIGHT(BW$1,2)),NETWORKDAYS(DATEVALUE("10/1/20"&amp;RIGHT(BW$1,2)),DATEVALUE("9/30/20"&amp;RIGHT(BX$1,2)),Holidays!$J$3:$J$937),
IF($T794&gt;=DATEVALUE("10/1/20"&amp;RIGHT(BW$1,2)),NETWORKDAYS($T794,DATEVALUE("9/30/20"&amp;RIGHT(BX$1,2)),Holidays!$J$3:$J$937),"")))),"")/(NETWORKDAYS($T794,$U794,Holidays!$J$3:$J$937)),0))</f>
        <v/>
      </c>
      <c r="BY794" s="87" t="str">
        <f>IF($Q794="","",IFERROR(IF(OR(AND($T794&gt;=DATEVALUE("10/1/20"&amp;RIGHT(BX$1,2)),$T794&lt;=DATEVALUE("9/30/20"&amp;RIGHT(BY$1,2))),AND($U794&gt;=DATEVALUE("10/1/20"&amp;RIGHT(BX$1,2)),$U794&lt;=DATEVALUE("9/30/20"&amp;RIGHT(BY$1,2))),AND($T794&lt;=DATEVALUE("10/1/20"&amp;RIGHT(BX$1,2)),$U794&gt;=DATEVALUE("9/30/20"&amp;RIGHT(BY$1,2)))),
IF(AND($T794&gt;=DATEVALUE("10/1/20"&amp;RIGHT(BX$1,2)),$U794&lt;=DATEVALUE("9/30/20"&amp;RIGHT(BY$1,2))),NETWORKDAYS($T794,$U794,Holidays!$J$3:$J$937),
IF(AND($T794&lt;DATEVALUE("10/1/20"&amp;RIGHT(BX$1,2)),$U794&lt;=DATEVALUE("9/30/20"&amp;RIGHT(BY$1,2))),NETWORKDAYS(DATEVALUE("10/1/20"&amp;RIGHT(BX$1,2)),$U794,Holidays!$J$3:$J$937),
IF($T794&lt;DATEVALUE("10/1/20"&amp;RIGHT(BX$1,2)),NETWORKDAYS(DATEVALUE("10/1/20"&amp;RIGHT(BX$1,2)),DATEVALUE("9/30/20"&amp;RIGHT(BY$1,2)),Holidays!$J$3:$J$937),
IF($T794&gt;=DATEVALUE("10/1/20"&amp;RIGHT(BX$1,2)),NETWORKDAYS($T794,DATEVALUE("9/30/20"&amp;RIGHT(BY$1,2)),Holidays!$J$3:$J$937),"")))),"")/(NETWORKDAYS($T794,$U794,Holidays!$J$3:$J$937)),0))</f>
        <v/>
      </c>
      <c r="BZ794" s="87" t="str">
        <f>IF($Q794="","",IFERROR(IF(OR(AND($T794&gt;=DATEVALUE("10/1/20"&amp;RIGHT(BY$1,2)),$T794&lt;=DATEVALUE("9/30/20"&amp;RIGHT(BZ$1,2))),AND($U794&gt;=DATEVALUE("10/1/20"&amp;RIGHT(BY$1,2)),$U794&lt;=DATEVALUE("9/30/20"&amp;RIGHT(BZ$1,2))),AND($T794&lt;=DATEVALUE("10/1/20"&amp;RIGHT(BY$1,2)),$U794&gt;=DATEVALUE("9/30/20"&amp;RIGHT(BZ$1,2)))),
IF(AND($T794&gt;=DATEVALUE("10/1/20"&amp;RIGHT(BY$1,2)),$U794&lt;=DATEVALUE("9/30/20"&amp;RIGHT(BZ$1,2))),NETWORKDAYS($T794,$U794,Holidays!$J$3:$J$937),
IF(AND($T794&lt;DATEVALUE("10/1/20"&amp;RIGHT(BY$1,2)),$U794&lt;=DATEVALUE("9/30/20"&amp;RIGHT(BZ$1,2))),NETWORKDAYS(DATEVALUE("10/1/20"&amp;RIGHT(BY$1,2)),$U794,Holidays!$J$3:$J$937),
IF($T794&lt;DATEVALUE("10/1/20"&amp;RIGHT(BY$1,2)),NETWORKDAYS(DATEVALUE("10/1/20"&amp;RIGHT(BY$1,2)),DATEVALUE("9/30/20"&amp;RIGHT(BZ$1,2)),Holidays!$J$3:$J$937),
IF($T794&gt;=DATEVALUE("10/1/20"&amp;RIGHT(BY$1,2)),NETWORKDAYS($T794,DATEVALUE("9/30/20"&amp;RIGHT(BZ$1,2)),Holidays!$J$3:$J$937),"")))),"")/(NETWORKDAYS($T794,$U794,Holidays!$J$3:$J$937)),0))</f>
        <v/>
      </c>
      <c r="CA794" s="87" t="str">
        <f>IF($Q794="","",IFERROR(IF(OR(AND($T794&gt;=DATEVALUE("10/1/20"&amp;RIGHT(BZ$1,2)),$T794&lt;=DATEVALUE("9/30/20"&amp;RIGHT(CA$1,2))),AND($U794&gt;=DATEVALUE("10/1/20"&amp;RIGHT(BZ$1,2)),$U794&lt;=DATEVALUE("9/30/20"&amp;RIGHT(CA$1,2))),AND($T794&lt;=DATEVALUE("10/1/20"&amp;RIGHT(BZ$1,2)),$U794&gt;=DATEVALUE("9/30/20"&amp;RIGHT(CA$1,2)))),
IF(AND($T794&gt;=DATEVALUE("10/1/20"&amp;RIGHT(BZ$1,2)),$U794&lt;=DATEVALUE("9/30/20"&amp;RIGHT(CA$1,2))),NETWORKDAYS($T794,$U794,Holidays!$J$3:$J$937),
IF(AND($T794&lt;DATEVALUE("10/1/20"&amp;RIGHT(BZ$1,2)),$U794&lt;=DATEVALUE("9/30/20"&amp;RIGHT(CA$1,2))),NETWORKDAYS(DATEVALUE("10/1/20"&amp;RIGHT(BZ$1,2)),$U794,Holidays!$J$3:$J$937),
IF($T794&lt;DATEVALUE("10/1/20"&amp;RIGHT(BZ$1,2)),NETWORKDAYS(DATEVALUE("10/1/20"&amp;RIGHT(BZ$1,2)),DATEVALUE("9/30/20"&amp;RIGHT(CA$1,2)),Holidays!$J$3:$J$937),
IF($T794&gt;=DATEVALUE("10/1/20"&amp;RIGHT(BZ$1,2)),NETWORKDAYS($T794,DATEVALUE("9/30/20"&amp;RIGHT(CA$1,2)),Holidays!$J$3:$J$937),"")))),"")/(NETWORKDAYS($T794,$U794,Holidays!$J$3:$J$937)),0))</f>
        <v/>
      </c>
      <c r="CB794" s="87" t="str">
        <f>IF($Q794="","",IFERROR(IF(OR(AND($T794&gt;=DATEVALUE("10/1/20"&amp;RIGHT(CA$1,2)),$T794&lt;=DATEVALUE("9/30/20"&amp;RIGHT(CB$1,2))),AND($U794&gt;=DATEVALUE("10/1/20"&amp;RIGHT(CA$1,2)),$U794&lt;=DATEVALUE("9/30/20"&amp;RIGHT(CB$1,2))),AND($T794&lt;=DATEVALUE("10/1/20"&amp;RIGHT(CA$1,2)),$U794&gt;=DATEVALUE("9/30/20"&amp;RIGHT(CB$1,2)))),
IF(AND($T794&gt;=DATEVALUE("10/1/20"&amp;RIGHT(CA$1,2)),$U794&lt;=DATEVALUE("9/30/20"&amp;RIGHT(CB$1,2))),NETWORKDAYS($T794,$U794,Holidays!$J$3:$J$937),
IF(AND($T794&lt;DATEVALUE("10/1/20"&amp;RIGHT(CA$1,2)),$U794&lt;=DATEVALUE("9/30/20"&amp;RIGHT(CB$1,2))),NETWORKDAYS(DATEVALUE("10/1/20"&amp;RIGHT(CA$1,2)),$U794,Holidays!$J$3:$J$937),
IF($T794&lt;DATEVALUE("10/1/20"&amp;RIGHT(CA$1,2)),NETWORKDAYS(DATEVALUE("10/1/20"&amp;RIGHT(CA$1,2)),DATEVALUE("9/30/20"&amp;RIGHT(CB$1,2)),Holidays!$J$3:$J$937),
IF($T794&gt;=DATEVALUE("10/1/20"&amp;RIGHT(CA$1,2)),NETWORKDAYS($T794,DATEVALUE("9/30/20"&amp;RIGHT(CB$1,2)),Holidays!$J$3:$J$937),"")))),"")/(NETWORKDAYS($T794,$U794,Holidays!$J$3:$J$937)),0))</f>
        <v/>
      </c>
    </row>
    <row r="795" spans="1:80">
      <c r="A795" s="97"/>
      <c r="B795" s="98" t="str">
        <f ca="1">IF(NOT($A795=""),OFFSET('WBS Reference &amp; User Procedure'!$A$1,MATCH($A795,'WBS Reference &amp; User Procedure'!$A:$A,0)-1,1),"")</f>
        <v/>
      </c>
      <c r="D795" s="97"/>
      <c r="T795" s="104" t="str">
        <f>IF(NOT(Q795=""),IF(NOT($S795=""),$S795,#REF!),"")</f>
        <v/>
      </c>
      <c r="U795" s="104" t="str">
        <f>IF(NOT(Q795=""),WORKDAY(T795,Q795,Holidays!$J$3:$J$937),"")</f>
        <v/>
      </c>
      <c r="V795" s="104"/>
      <c r="W795" s="104"/>
      <c r="X795" s="101" t="str">
        <f t="shared" si="167"/>
        <v/>
      </c>
      <c r="AL795" s="87" t="str">
        <f t="shared" ca="1" si="164"/>
        <v/>
      </c>
      <c r="AN795" s="87" t="str">
        <f t="shared" ca="1" si="176"/>
        <v/>
      </c>
      <c r="AO795" s="87" t="str">
        <f t="shared" ca="1" si="176"/>
        <v/>
      </c>
      <c r="AP795" s="87" t="str">
        <f t="shared" ca="1" si="176"/>
        <v/>
      </c>
      <c r="AQ795" s="87" t="str">
        <f t="shared" ca="1" si="176"/>
        <v/>
      </c>
      <c r="AR795" s="87" t="str">
        <f t="shared" ca="1" si="176"/>
        <v/>
      </c>
      <c r="AS795" s="87" t="str">
        <f t="shared" ca="1" si="176"/>
        <v/>
      </c>
      <c r="AT795" s="87" t="str">
        <f t="shared" ca="1" si="176"/>
        <v/>
      </c>
      <c r="AU795" s="87" t="str">
        <f t="shared" ca="1" si="176"/>
        <v/>
      </c>
      <c r="AV795" s="87" t="str">
        <f t="shared" ca="1" si="176"/>
        <v/>
      </c>
      <c r="AW795" s="87" t="str">
        <f t="shared" ca="1" si="176"/>
        <v/>
      </c>
      <c r="AX795" s="87" t="str">
        <f t="shared" ca="1" si="177"/>
        <v/>
      </c>
      <c r="AY795" s="87" t="str">
        <f t="shared" ca="1" si="177"/>
        <v/>
      </c>
      <c r="AZ795" s="87" t="str">
        <f t="shared" ca="1" si="177"/>
        <v/>
      </c>
      <c r="BA795" s="87" t="str">
        <f t="shared" ca="1" si="177"/>
        <v/>
      </c>
      <c r="BB795" s="87" t="str">
        <f t="shared" ca="1" si="177"/>
        <v/>
      </c>
      <c r="BC795" s="87" t="str">
        <f t="shared" ca="1" si="177"/>
        <v/>
      </c>
      <c r="BD795" s="87" t="str">
        <f t="shared" ca="1" si="177"/>
        <v/>
      </c>
      <c r="BE795" s="87" t="str">
        <f t="shared" ca="1" si="177"/>
        <v/>
      </c>
      <c r="BF795" s="87" t="str">
        <f t="shared" ca="1" si="177"/>
        <v/>
      </c>
      <c r="BG795" s="87" t="str">
        <f t="shared" ca="1" si="177"/>
        <v/>
      </c>
      <c r="BI795" s="87" t="str">
        <f>IF($Q795="","",IFERROR(IF(OR(AND($T795&gt;=DATEVALUE("10/1/20"&amp;RIGHT(BH$1,2)),$T795&lt;=DATEVALUE("9/30/20"&amp;RIGHT(BI$1,2))),AND($U795&gt;=DATEVALUE("10/1/20"&amp;RIGHT(BH$1,2)),$U795&lt;=DATEVALUE("9/30/20"&amp;RIGHT(BI$1,2))),AND($T795&lt;=DATEVALUE("10/1/20"&amp;RIGHT(BH$1,2)),$U795&gt;=DATEVALUE("9/30/20"&amp;RIGHT(BI$1,2)))),
IF(AND($T795&gt;=DATEVALUE("10/1/20"&amp;RIGHT(BH$1,2)),$U795&lt;=DATEVALUE("9/30/20"&amp;RIGHT(BI$1,2))),NETWORKDAYS($T795,$U795,Holidays!$J$3:$J$937),
IF(AND($T795&lt;DATEVALUE("10/1/20"&amp;RIGHT(BH$1,2)),$U795&lt;=DATEVALUE("9/30/20"&amp;RIGHT(BI$1,2))),NETWORKDAYS(DATEVALUE("10/1/20"&amp;RIGHT(BH$1,2)),$U795,Holidays!$J$3:$J$937),
IF($T795&lt;DATEVALUE("10/1/20"&amp;RIGHT(BH$1,2)),NETWORKDAYS(DATEVALUE("10/1/20"&amp;RIGHT(BH$1,2)),DATEVALUE("9/30/20"&amp;RIGHT(BI$1,2)),Holidays!$J$3:$J$937),
IF($T795&gt;=DATEVALUE("10/1/20"&amp;RIGHT(BH$1,2)),NETWORKDAYS($T795,DATEVALUE("9/30/20"&amp;RIGHT(BI$1,2)),Holidays!$J$3:$J$937),"")))),"")/(NETWORKDAYS($T795,$U795,Holidays!$J$3:$J$937)),0))</f>
        <v/>
      </c>
      <c r="BJ795" s="87" t="str">
        <f>IF($Q795="","",IFERROR(IF(OR(AND($T795&gt;=DATEVALUE("10/1/20"&amp;RIGHT(BI$1,2)),$T795&lt;=DATEVALUE("9/30/20"&amp;RIGHT(BJ$1,2))),AND($U795&gt;=DATEVALUE("10/1/20"&amp;RIGHT(BI$1,2)),$U795&lt;=DATEVALUE("9/30/20"&amp;RIGHT(BJ$1,2))),AND($T795&lt;=DATEVALUE("10/1/20"&amp;RIGHT(BI$1,2)),$U795&gt;=DATEVALUE("9/30/20"&amp;RIGHT(BJ$1,2)))),
IF(AND($T795&gt;=DATEVALUE("10/1/20"&amp;RIGHT(BI$1,2)),$U795&lt;=DATEVALUE("9/30/20"&amp;RIGHT(BJ$1,2))),NETWORKDAYS($T795,$U795,Holidays!$J$3:$J$937),
IF(AND($T795&lt;DATEVALUE("10/1/20"&amp;RIGHT(BI$1,2)),$U795&lt;=DATEVALUE("9/30/20"&amp;RIGHT(BJ$1,2))),NETWORKDAYS(DATEVALUE("10/1/20"&amp;RIGHT(BI$1,2)),$U795,Holidays!$J$3:$J$937),
IF($T795&lt;DATEVALUE("10/1/20"&amp;RIGHT(BI$1,2)),NETWORKDAYS(DATEVALUE("10/1/20"&amp;RIGHT(BI$1,2)),DATEVALUE("9/30/20"&amp;RIGHT(BJ$1,2)),Holidays!$J$3:$J$937),
IF($T795&gt;=DATEVALUE("10/1/20"&amp;RIGHT(BI$1,2)),NETWORKDAYS($T795,DATEVALUE("9/30/20"&amp;RIGHT(BJ$1,2)),Holidays!$J$3:$J$937),"")))),"")/(NETWORKDAYS($T795,$U795,Holidays!$J$3:$J$937)),0))</f>
        <v/>
      </c>
      <c r="BK795" s="87" t="str">
        <f>IF($Q795="","",IFERROR(IF(OR(AND($T795&gt;=DATEVALUE("10/1/20"&amp;RIGHT(BJ$1,2)),$T795&lt;=DATEVALUE("9/30/20"&amp;RIGHT(BK$1,2))),AND($U795&gt;=DATEVALUE("10/1/20"&amp;RIGHT(BJ$1,2)),$U795&lt;=DATEVALUE("9/30/20"&amp;RIGHT(BK$1,2))),AND($T795&lt;=DATEVALUE("10/1/20"&amp;RIGHT(BJ$1,2)),$U795&gt;=DATEVALUE("9/30/20"&amp;RIGHT(BK$1,2)))),
IF(AND($T795&gt;=DATEVALUE("10/1/20"&amp;RIGHT(BJ$1,2)),$U795&lt;=DATEVALUE("9/30/20"&amp;RIGHT(BK$1,2))),NETWORKDAYS($T795,$U795,Holidays!$J$3:$J$937),
IF(AND($T795&lt;DATEVALUE("10/1/20"&amp;RIGHT(BJ$1,2)),$U795&lt;=DATEVALUE("9/30/20"&amp;RIGHT(BK$1,2))),NETWORKDAYS(DATEVALUE("10/1/20"&amp;RIGHT(BJ$1,2)),$U795,Holidays!$J$3:$J$937),
IF($T795&lt;DATEVALUE("10/1/20"&amp;RIGHT(BJ$1,2)),NETWORKDAYS(DATEVALUE("10/1/20"&amp;RIGHT(BJ$1,2)),DATEVALUE("9/30/20"&amp;RIGHT(BK$1,2)),Holidays!$J$3:$J$937),
IF($T795&gt;=DATEVALUE("10/1/20"&amp;RIGHT(BJ$1,2)),NETWORKDAYS($T795,DATEVALUE("9/30/20"&amp;RIGHT(BK$1,2)),Holidays!$J$3:$J$937),"")))),"")/(NETWORKDAYS($T795,$U795,Holidays!$J$3:$J$937)),0))</f>
        <v/>
      </c>
      <c r="BL795" s="87" t="str">
        <f>IF($Q795="","",IFERROR(IF(OR(AND($T795&gt;=DATEVALUE("10/1/20"&amp;RIGHT(BK$1,2)),$T795&lt;=DATEVALUE("9/30/20"&amp;RIGHT(BL$1,2))),AND($U795&gt;=DATEVALUE("10/1/20"&amp;RIGHT(BK$1,2)),$U795&lt;=DATEVALUE("9/30/20"&amp;RIGHT(BL$1,2))),AND($T795&lt;=DATEVALUE("10/1/20"&amp;RIGHT(BK$1,2)),$U795&gt;=DATEVALUE("9/30/20"&amp;RIGHT(BL$1,2)))),
IF(AND($T795&gt;=DATEVALUE("10/1/20"&amp;RIGHT(BK$1,2)),$U795&lt;=DATEVALUE("9/30/20"&amp;RIGHT(BL$1,2))),NETWORKDAYS($T795,$U795,Holidays!$J$3:$J$937),
IF(AND($T795&lt;DATEVALUE("10/1/20"&amp;RIGHT(BK$1,2)),$U795&lt;=DATEVALUE("9/30/20"&amp;RIGHT(BL$1,2))),NETWORKDAYS(DATEVALUE("10/1/20"&amp;RIGHT(BK$1,2)),$U795,Holidays!$J$3:$J$937),
IF($T795&lt;DATEVALUE("10/1/20"&amp;RIGHT(BK$1,2)),NETWORKDAYS(DATEVALUE("10/1/20"&amp;RIGHT(BK$1,2)),DATEVALUE("9/30/20"&amp;RIGHT(BL$1,2)),Holidays!$J$3:$J$937),
IF($T795&gt;=DATEVALUE("10/1/20"&amp;RIGHT(BK$1,2)),NETWORKDAYS($T795,DATEVALUE("9/30/20"&amp;RIGHT(BL$1,2)),Holidays!$J$3:$J$937),"")))),"")/(NETWORKDAYS($T795,$U795,Holidays!$J$3:$J$937)),0))</f>
        <v/>
      </c>
      <c r="BM795" s="87" t="str">
        <f>IF($Q795="","",IFERROR(IF(OR(AND($T795&gt;=DATEVALUE("10/1/20"&amp;RIGHT(BL$1,2)),$T795&lt;=DATEVALUE("9/30/20"&amp;RIGHT(BM$1,2))),AND($U795&gt;=DATEVALUE("10/1/20"&amp;RIGHT(BL$1,2)),$U795&lt;=DATEVALUE("9/30/20"&amp;RIGHT(BM$1,2))),AND($T795&lt;=DATEVALUE("10/1/20"&amp;RIGHT(BL$1,2)),$U795&gt;=DATEVALUE("9/30/20"&amp;RIGHT(BM$1,2)))),
IF(AND($T795&gt;=DATEVALUE("10/1/20"&amp;RIGHT(BL$1,2)),$U795&lt;=DATEVALUE("9/30/20"&amp;RIGHT(BM$1,2))),NETWORKDAYS($T795,$U795,Holidays!$J$3:$J$937),
IF(AND($T795&lt;DATEVALUE("10/1/20"&amp;RIGHT(BL$1,2)),$U795&lt;=DATEVALUE("9/30/20"&amp;RIGHT(BM$1,2))),NETWORKDAYS(DATEVALUE("10/1/20"&amp;RIGHT(BL$1,2)),$U795,Holidays!$J$3:$J$937),
IF($T795&lt;DATEVALUE("10/1/20"&amp;RIGHT(BL$1,2)),NETWORKDAYS(DATEVALUE("10/1/20"&amp;RIGHT(BL$1,2)),DATEVALUE("9/30/20"&amp;RIGHT(BM$1,2)),Holidays!$J$3:$J$937),
IF($T795&gt;=DATEVALUE("10/1/20"&amp;RIGHT(BL$1,2)),NETWORKDAYS($T795,DATEVALUE("9/30/20"&amp;RIGHT(BM$1,2)),Holidays!$J$3:$J$937),"")))),"")/(NETWORKDAYS($T795,$U795,Holidays!$J$3:$J$937)),0))</f>
        <v/>
      </c>
      <c r="BN795" s="87" t="str">
        <f>IF($Q795="","",IFERROR(IF(OR(AND($T795&gt;=DATEVALUE("10/1/20"&amp;RIGHT(BM$1,2)),$T795&lt;=DATEVALUE("9/30/20"&amp;RIGHT(BN$1,2))),AND($U795&gt;=DATEVALUE("10/1/20"&amp;RIGHT(BM$1,2)),$U795&lt;=DATEVALUE("9/30/20"&amp;RIGHT(BN$1,2))),AND($T795&lt;=DATEVALUE("10/1/20"&amp;RIGHT(BM$1,2)),$U795&gt;=DATEVALUE("9/30/20"&amp;RIGHT(BN$1,2)))),
IF(AND($T795&gt;=DATEVALUE("10/1/20"&amp;RIGHT(BM$1,2)),$U795&lt;=DATEVALUE("9/30/20"&amp;RIGHT(BN$1,2))),NETWORKDAYS($T795,$U795,Holidays!$J$3:$J$937),
IF(AND($T795&lt;DATEVALUE("10/1/20"&amp;RIGHT(BM$1,2)),$U795&lt;=DATEVALUE("9/30/20"&amp;RIGHT(BN$1,2))),NETWORKDAYS(DATEVALUE("10/1/20"&amp;RIGHT(BM$1,2)),$U795,Holidays!$J$3:$J$937),
IF($T795&lt;DATEVALUE("10/1/20"&amp;RIGHT(BM$1,2)),NETWORKDAYS(DATEVALUE("10/1/20"&amp;RIGHT(BM$1,2)),DATEVALUE("9/30/20"&amp;RIGHT(BN$1,2)),Holidays!$J$3:$J$937),
IF($T795&gt;=DATEVALUE("10/1/20"&amp;RIGHT(BM$1,2)),NETWORKDAYS($T795,DATEVALUE("9/30/20"&amp;RIGHT(BN$1,2)),Holidays!$J$3:$J$937),"")))),"")/(NETWORKDAYS($T795,$U795,Holidays!$J$3:$J$937)),0))</f>
        <v/>
      </c>
      <c r="BO795" s="87" t="str">
        <f>IF($Q795="","",IFERROR(IF(OR(AND($T795&gt;=DATEVALUE("10/1/20"&amp;RIGHT(BN$1,2)),$T795&lt;=DATEVALUE("9/30/20"&amp;RIGHT(BO$1,2))),AND($U795&gt;=DATEVALUE("10/1/20"&amp;RIGHT(BN$1,2)),$U795&lt;=DATEVALUE("9/30/20"&amp;RIGHT(BO$1,2))),AND($T795&lt;=DATEVALUE("10/1/20"&amp;RIGHT(BN$1,2)),$U795&gt;=DATEVALUE("9/30/20"&amp;RIGHT(BO$1,2)))),
IF(AND($T795&gt;=DATEVALUE("10/1/20"&amp;RIGHT(BN$1,2)),$U795&lt;=DATEVALUE("9/30/20"&amp;RIGHT(BO$1,2))),NETWORKDAYS($T795,$U795,Holidays!$J$3:$J$937),
IF(AND($T795&lt;DATEVALUE("10/1/20"&amp;RIGHT(BN$1,2)),$U795&lt;=DATEVALUE("9/30/20"&amp;RIGHT(BO$1,2))),NETWORKDAYS(DATEVALUE("10/1/20"&amp;RIGHT(BN$1,2)),$U795,Holidays!$J$3:$J$937),
IF($T795&lt;DATEVALUE("10/1/20"&amp;RIGHT(BN$1,2)),NETWORKDAYS(DATEVALUE("10/1/20"&amp;RIGHT(BN$1,2)),DATEVALUE("9/30/20"&amp;RIGHT(BO$1,2)),Holidays!$J$3:$J$937),
IF($T795&gt;=DATEVALUE("10/1/20"&amp;RIGHT(BN$1,2)),NETWORKDAYS($T795,DATEVALUE("9/30/20"&amp;RIGHT(BO$1,2)),Holidays!$J$3:$J$937),"")))),"")/(NETWORKDAYS($T795,$U795,Holidays!$J$3:$J$937)),0))</f>
        <v/>
      </c>
      <c r="BP795" s="87" t="str">
        <f>IF($Q795="","",IFERROR(IF(OR(AND($T795&gt;=DATEVALUE("10/1/20"&amp;RIGHT(BO$1,2)),$T795&lt;=DATEVALUE("9/30/20"&amp;RIGHT(BP$1,2))),AND($U795&gt;=DATEVALUE("10/1/20"&amp;RIGHT(BO$1,2)),$U795&lt;=DATEVALUE("9/30/20"&amp;RIGHT(BP$1,2))),AND($T795&lt;=DATEVALUE("10/1/20"&amp;RIGHT(BO$1,2)),$U795&gt;=DATEVALUE("9/30/20"&amp;RIGHT(BP$1,2)))),
IF(AND($T795&gt;=DATEVALUE("10/1/20"&amp;RIGHT(BO$1,2)),$U795&lt;=DATEVALUE("9/30/20"&amp;RIGHT(BP$1,2))),NETWORKDAYS($T795,$U795,Holidays!$J$3:$J$937),
IF(AND($T795&lt;DATEVALUE("10/1/20"&amp;RIGHT(BO$1,2)),$U795&lt;=DATEVALUE("9/30/20"&amp;RIGHT(BP$1,2))),NETWORKDAYS(DATEVALUE("10/1/20"&amp;RIGHT(BO$1,2)),$U795,Holidays!$J$3:$J$937),
IF($T795&lt;DATEVALUE("10/1/20"&amp;RIGHT(BO$1,2)),NETWORKDAYS(DATEVALUE("10/1/20"&amp;RIGHT(BO$1,2)),DATEVALUE("9/30/20"&amp;RIGHT(BP$1,2)),Holidays!$J$3:$J$937),
IF($T795&gt;=DATEVALUE("10/1/20"&amp;RIGHT(BO$1,2)),NETWORKDAYS($T795,DATEVALUE("9/30/20"&amp;RIGHT(BP$1,2)),Holidays!$J$3:$J$937),"")))),"")/(NETWORKDAYS($T795,$U795,Holidays!$J$3:$J$937)),0))</f>
        <v/>
      </c>
      <c r="BQ795" s="87" t="str">
        <f>IF($Q795="","",IFERROR(IF(OR(AND($T795&gt;=DATEVALUE("10/1/20"&amp;RIGHT(BP$1,2)),$T795&lt;=DATEVALUE("9/30/20"&amp;RIGHT(BQ$1,2))),AND($U795&gt;=DATEVALUE("10/1/20"&amp;RIGHT(BP$1,2)),$U795&lt;=DATEVALUE("9/30/20"&amp;RIGHT(BQ$1,2))),AND($T795&lt;=DATEVALUE("10/1/20"&amp;RIGHT(BP$1,2)),$U795&gt;=DATEVALUE("9/30/20"&amp;RIGHT(BQ$1,2)))),
IF(AND($T795&gt;=DATEVALUE("10/1/20"&amp;RIGHT(BP$1,2)),$U795&lt;=DATEVALUE("9/30/20"&amp;RIGHT(BQ$1,2))),NETWORKDAYS($T795,$U795,Holidays!$J$3:$J$937),
IF(AND($T795&lt;DATEVALUE("10/1/20"&amp;RIGHT(BP$1,2)),$U795&lt;=DATEVALUE("9/30/20"&amp;RIGHT(BQ$1,2))),NETWORKDAYS(DATEVALUE("10/1/20"&amp;RIGHT(BP$1,2)),$U795,Holidays!$J$3:$J$937),
IF($T795&lt;DATEVALUE("10/1/20"&amp;RIGHT(BP$1,2)),NETWORKDAYS(DATEVALUE("10/1/20"&amp;RIGHT(BP$1,2)),DATEVALUE("9/30/20"&amp;RIGHT(BQ$1,2)),Holidays!$J$3:$J$937),
IF($T795&gt;=DATEVALUE("10/1/20"&amp;RIGHT(BP$1,2)),NETWORKDAYS($T795,DATEVALUE("9/30/20"&amp;RIGHT(BQ$1,2)),Holidays!$J$3:$J$937),"")))),"")/(NETWORKDAYS($T795,$U795,Holidays!$J$3:$J$937)),0))</f>
        <v/>
      </c>
      <c r="BR795" s="87" t="str">
        <f>IF($Q795="","",IFERROR(IF(OR(AND($T795&gt;=DATEVALUE("10/1/20"&amp;RIGHT(BQ$1,2)),$T795&lt;=DATEVALUE("9/30/20"&amp;RIGHT(BR$1,2))),AND($U795&gt;=DATEVALUE("10/1/20"&amp;RIGHT(BQ$1,2)),$U795&lt;=DATEVALUE("9/30/20"&amp;RIGHT(BR$1,2))),AND($T795&lt;=DATEVALUE("10/1/20"&amp;RIGHT(BQ$1,2)),$U795&gt;=DATEVALUE("9/30/20"&amp;RIGHT(BR$1,2)))),
IF(AND($T795&gt;=DATEVALUE("10/1/20"&amp;RIGHT(BQ$1,2)),$U795&lt;=DATEVALUE("9/30/20"&amp;RIGHT(BR$1,2))),NETWORKDAYS($T795,$U795,Holidays!$J$3:$J$937),
IF(AND($T795&lt;DATEVALUE("10/1/20"&amp;RIGHT(BQ$1,2)),$U795&lt;=DATEVALUE("9/30/20"&amp;RIGHT(BR$1,2))),NETWORKDAYS(DATEVALUE("10/1/20"&amp;RIGHT(BQ$1,2)),$U795,Holidays!$J$3:$J$937),
IF($T795&lt;DATEVALUE("10/1/20"&amp;RIGHT(BQ$1,2)),NETWORKDAYS(DATEVALUE("10/1/20"&amp;RIGHT(BQ$1,2)),DATEVALUE("9/30/20"&amp;RIGHT(BR$1,2)),Holidays!$J$3:$J$937),
IF($T795&gt;=DATEVALUE("10/1/20"&amp;RIGHT(BQ$1,2)),NETWORKDAYS($T795,DATEVALUE("9/30/20"&amp;RIGHT(BR$1,2)),Holidays!$J$3:$J$937),"")))),"")/(NETWORKDAYS($T795,$U795,Holidays!$J$3:$J$937)),0))</f>
        <v/>
      </c>
      <c r="BS795" s="87" t="str">
        <f>IF($Q795="","",IFERROR(IF(OR(AND($T795&gt;=DATEVALUE("10/1/20"&amp;RIGHT(BR$1,2)),$T795&lt;=DATEVALUE("9/30/20"&amp;RIGHT(BS$1,2))),AND($U795&gt;=DATEVALUE("10/1/20"&amp;RIGHT(BR$1,2)),$U795&lt;=DATEVALUE("9/30/20"&amp;RIGHT(BS$1,2))),AND($T795&lt;=DATEVALUE("10/1/20"&amp;RIGHT(BR$1,2)),$U795&gt;=DATEVALUE("9/30/20"&amp;RIGHT(BS$1,2)))),
IF(AND($T795&gt;=DATEVALUE("10/1/20"&amp;RIGHT(BR$1,2)),$U795&lt;=DATEVALUE("9/30/20"&amp;RIGHT(BS$1,2))),NETWORKDAYS($T795,$U795,Holidays!$J$3:$J$937),
IF(AND($T795&lt;DATEVALUE("10/1/20"&amp;RIGHT(BR$1,2)),$U795&lt;=DATEVALUE("9/30/20"&amp;RIGHT(BS$1,2))),NETWORKDAYS(DATEVALUE("10/1/20"&amp;RIGHT(BR$1,2)),$U795,Holidays!$J$3:$J$937),
IF($T795&lt;DATEVALUE("10/1/20"&amp;RIGHT(BR$1,2)),NETWORKDAYS(DATEVALUE("10/1/20"&amp;RIGHT(BR$1,2)),DATEVALUE("9/30/20"&amp;RIGHT(BS$1,2)),Holidays!$J$3:$J$937),
IF($T795&gt;=DATEVALUE("10/1/20"&amp;RIGHT(BR$1,2)),NETWORKDAYS($T795,DATEVALUE("9/30/20"&amp;RIGHT(BS$1,2)),Holidays!$J$3:$J$937),"")))),"")/(NETWORKDAYS($T795,$U795,Holidays!$J$3:$J$937)),0))</f>
        <v/>
      </c>
      <c r="BT795" s="87" t="str">
        <f>IF($Q795="","",IFERROR(IF(OR(AND($T795&gt;=DATEVALUE("10/1/20"&amp;RIGHT(BS$1,2)),$T795&lt;=DATEVALUE("9/30/20"&amp;RIGHT(BT$1,2))),AND($U795&gt;=DATEVALUE("10/1/20"&amp;RIGHT(BS$1,2)),$U795&lt;=DATEVALUE("9/30/20"&amp;RIGHT(BT$1,2))),AND($T795&lt;=DATEVALUE("10/1/20"&amp;RIGHT(BS$1,2)),$U795&gt;=DATEVALUE("9/30/20"&amp;RIGHT(BT$1,2)))),
IF(AND($T795&gt;=DATEVALUE("10/1/20"&amp;RIGHT(BS$1,2)),$U795&lt;=DATEVALUE("9/30/20"&amp;RIGHT(BT$1,2))),NETWORKDAYS($T795,$U795,Holidays!$J$3:$J$937),
IF(AND($T795&lt;DATEVALUE("10/1/20"&amp;RIGHT(BS$1,2)),$U795&lt;=DATEVALUE("9/30/20"&amp;RIGHT(BT$1,2))),NETWORKDAYS(DATEVALUE("10/1/20"&amp;RIGHT(BS$1,2)),$U795,Holidays!$J$3:$J$937),
IF($T795&lt;DATEVALUE("10/1/20"&amp;RIGHT(BS$1,2)),NETWORKDAYS(DATEVALUE("10/1/20"&amp;RIGHT(BS$1,2)),DATEVALUE("9/30/20"&amp;RIGHT(BT$1,2)),Holidays!$J$3:$J$937),
IF($T795&gt;=DATEVALUE("10/1/20"&amp;RIGHT(BS$1,2)),NETWORKDAYS($T795,DATEVALUE("9/30/20"&amp;RIGHT(BT$1,2)),Holidays!$J$3:$J$937),"")))),"")/(NETWORKDAYS($T795,$U795,Holidays!$J$3:$J$937)),0))</f>
        <v/>
      </c>
      <c r="BU795" s="87" t="str">
        <f>IF($Q795="","",IFERROR(IF(OR(AND($T795&gt;=DATEVALUE("10/1/20"&amp;RIGHT(BT$1,2)),$T795&lt;=DATEVALUE("9/30/20"&amp;RIGHT(BU$1,2))),AND($U795&gt;=DATEVALUE("10/1/20"&amp;RIGHT(BT$1,2)),$U795&lt;=DATEVALUE("9/30/20"&amp;RIGHT(BU$1,2))),AND($T795&lt;=DATEVALUE("10/1/20"&amp;RIGHT(BT$1,2)),$U795&gt;=DATEVALUE("9/30/20"&amp;RIGHT(BU$1,2)))),
IF(AND($T795&gt;=DATEVALUE("10/1/20"&amp;RIGHT(BT$1,2)),$U795&lt;=DATEVALUE("9/30/20"&amp;RIGHT(BU$1,2))),NETWORKDAYS($T795,$U795,Holidays!$J$3:$J$937),
IF(AND($T795&lt;DATEVALUE("10/1/20"&amp;RIGHT(BT$1,2)),$U795&lt;=DATEVALUE("9/30/20"&amp;RIGHT(BU$1,2))),NETWORKDAYS(DATEVALUE("10/1/20"&amp;RIGHT(BT$1,2)),$U795,Holidays!$J$3:$J$937),
IF($T795&lt;DATEVALUE("10/1/20"&amp;RIGHT(BT$1,2)),NETWORKDAYS(DATEVALUE("10/1/20"&amp;RIGHT(BT$1,2)),DATEVALUE("9/30/20"&amp;RIGHT(BU$1,2)),Holidays!$J$3:$J$937),
IF($T795&gt;=DATEVALUE("10/1/20"&amp;RIGHT(BT$1,2)),NETWORKDAYS($T795,DATEVALUE("9/30/20"&amp;RIGHT(BU$1,2)),Holidays!$J$3:$J$937),"")))),"")/(NETWORKDAYS($T795,$U795,Holidays!$J$3:$J$937)),0))</f>
        <v/>
      </c>
      <c r="BV795" s="87" t="str">
        <f>IF($Q795="","",IFERROR(IF(OR(AND($T795&gt;=DATEVALUE("10/1/20"&amp;RIGHT(BU$1,2)),$T795&lt;=DATEVALUE("9/30/20"&amp;RIGHT(BV$1,2))),AND($U795&gt;=DATEVALUE("10/1/20"&amp;RIGHT(BU$1,2)),$U795&lt;=DATEVALUE("9/30/20"&amp;RIGHT(BV$1,2))),AND($T795&lt;=DATEVALUE("10/1/20"&amp;RIGHT(BU$1,2)),$U795&gt;=DATEVALUE("9/30/20"&amp;RIGHT(BV$1,2)))),
IF(AND($T795&gt;=DATEVALUE("10/1/20"&amp;RIGHT(BU$1,2)),$U795&lt;=DATEVALUE("9/30/20"&amp;RIGHT(BV$1,2))),NETWORKDAYS($T795,$U795,Holidays!$J$3:$J$937),
IF(AND($T795&lt;DATEVALUE("10/1/20"&amp;RIGHT(BU$1,2)),$U795&lt;=DATEVALUE("9/30/20"&amp;RIGHT(BV$1,2))),NETWORKDAYS(DATEVALUE("10/1/20"&amp;RIGHT(BU$1,2)),$U795,Holidays!$J$3:$J$937),
IF($T795&lt;DATEVALUE("10/1/20"&amp;RIGHT(BU$1,2)),NETWORKDAYS(DATEVALUE("10/1/20"&amp;RIGHT(BU$1,2)),DATEVALUE("9/30/20"&amp;RIGHT(BV$1,2)),Holidays!$J$3:$J$937),
IF($T795&gt;=DATEVALUE("10/1/20"&amp;RIGHT(BU$1,2)),NETWORKDAYS($T795,DATEVALUE("9/30/20"&amp;RIGHT(BV$1,2)),Holidays!$J$3:$J$937),"")))),"")/(NETWORKDAYS($T795,$U795,Holidays!$J$3:$J$937)),0))</f>
        <v/>
      </c>
      <c r="BW795" s="87" t="str">
        <f>IF($Q795="","",IFERROR(IF(OR(AND($T795&gt;=DATEVALUE("10/1/20"&amp;RIGHT(BV$1,2)),$T795&lt;=DATEVALUE("9/30/20"&amp;RIGHT(BW$1,2))),AND($U795&gt;=DATEVALUE("10/1/20"&amp;RIGHT(BV$1,2)),$U795&lt;=DATEVALUE("9/30/20"&amp;RIGHT(BW$1,2))),AND($T795&lt;=DATEVALUE("10/1/20"&amp;RIGHT(BV$1,2)),$U795&gt;=DATEVALUE("9/30/20"&amp;RIGHT(BW$1,2)))),
IF(AND($T795&gt;=DATEVALUE("10/1/20"&amp;RIGHT(BV$1,2)),$U795&lt;=DATEVALUE("9/30/20"&amp;RIGHT(BW$1,2))),NETWORKDAYS($T795,$U795,Holidays!$J$3:$J$937),
IF(AND($T795&lt;DATEVALUE("10/1/20"&amp;RIGHT(BV$1,2)),$U795&lt;=DATEVALUE("9/30/20"&amp;RIGHT(BW$1,2))),NETWORKDAYS(DATEVALUE("10/1/20"&amp;RIGHT(BV$1,2)),$U795,Holidays!$J$3:$J$937),
IF($T795&lt;DATEVALUE("10/1/20"&amp;RIGHT(BV$1,2)),NETWORKDAYS(DATEVALUE("10/1/20"&amp;RIGHT(BV$1,2)),DATEVALUE("9/30/20"&amp;RIGHT(BW$1,2)),Holidays!$J$3:$J$937),
IF($T795&gt;=DATEVALUE("10/1/20"&amp;RIGHT(BV$1,2)),NETWORKDAYS($T795,DATEVALUE("9/30/20"&amp;RIGHT(BW$1,2)),Holidays!$J$3:$J$937),"")))),"")/(NETWORKDAYS($T795,$U795,Holidays!$J$3:$J$937)),0))</f>
        <v/>
      </c>
      <c r="BX795" s="87" t="str">
        <f>IF($Q795="","",IFERROR(IF(OR(AND($T795&gt;=DATEVALUE("10/1/20"&amp;RIGHT(BW$1,2)),$T795&lt;=DATEVALUE("9/30/20"&amp;RIGHT(BX$1,2))),AND($U795&gt;=DATEVALUE("10/1/20"&amp;RIGHT(BW$1,2)),$U795&lt;=DATEVALUE("9/30/20"&amp;RIGHT(BX$1,2))),AND($T795&lt;=DATEVALUE("10/1/20"&amp;RIGHT(BW$1,2)),$U795&gt;=DATEVALUE("9/30/20"&amp;RIGHT(BX$1,2)))),
IF(AND($T795&gt;=DATEVALUE("10/1/20"&amp;RIGHT(BW$1,2)),$U795&lt;=DATEVALUE("9/30/20"&amp;RIGHT(BX$1,2))),NETWORKDAYS($T795,$U795,Holidays!$J$3:$J$937),
IF(AND($T795&lt;DATEVALUE("10/1/20"&amp;RIGHT(BW$1,2)),$U795&lt;=DATEVALUE("9/30/20"&amp;RIGHT(BX$1,2))),NETWORKDAYS(DATEVALUE("10/1/20"&amp;RIGHT(BW$1,2)),$U795,Holidays!$J$3:$J$937),
IF($T795&lt;DATEVALUE("10/1/20"&amp;RIGHT(BW$1,2)),NETWORKDAYS(DATEVALUE("10/1/20"&amp;RIGHT(BW$1,2)),DATEVALUE("9/30/20"&amp;RIGHT(BX$1,2)),Holidays!$J$3:$J$937),
IF($T795&gt;=DATEVALUE("10/1/20"&amp;RIGHT(BW$1,2)),NETWORKDAYS($T795,DATEVALUE("9/30/20"&amp;RIGHT(BX$1,2)),Holidays!$J$3:$J$937),"")))),"")/(NETWORKDAYS($T795,$U795,Holidays!$J$3:$J$937)),0))</f>
        <v/>
      </c>
      <c r="BY795" s="87" t="str">
        <f>IF($Q795="","",IFERROR(IF(OR(AND($T795&gt;=DATEVALUE("10/1/20"&amp;RIGHT(BX$1,2)),$T795&lt;=DATEVALUE("9/30/20"&amp;RIGHT(BY$1,2))),AND($U795&gt;=DATEVALUE("10/1/20"&amp;RIGHT(BX$1,2)),$U795&lt;=DATEVALUE("9/30/20"&amp;RIGHT(BY$1,2))),AND($T795&lt;=DATEVALUE("10/1/20"&amp;RIGHT(BX$1,2)),$U795&gt;=DATEVALUE("9/30/20"&amp;RIGHT(BY$1,2)))),
IF(AND($T795&gt;=DATEVALUE("10/1/20"&amp;RIGHT(BX$1,2)),$U795&lt;=DATEVALUE("9/30/20"&amp;RIGHT(BY$1,2))),NETWORKDAYS($T795,$U795,Holidays!$J$3:$J$937),
IF(AND($T795&lt;DATEVALUE("10/1/20"&amp;RIGHT(BX$1,2)),$U795&lt;=DATEVALUE("9/30/20"&amp;RIGHT(BY$1,2))),NETWORKDAYS(DATEVALUE("10/1/20"&amp;RIGHT(BX$1,2)),$U795,Holidays!$J$3:$J$937),
IF($T795&lt;DATEVALUE("10/1/20"&amp;RIGHT(BX$1,2)),NETWORKDAYS(DATEVALUE("10/1/20"&amp;RIGHT(BX$1,2)),DATEVALUE("9/30/20"&amp;RIGHT(BY$1,2)),Holidays!$J$3:$J$937),
IF($T795&gt;=DATEVALUE("10/1/20"&amp;RIGHT(BX$1,2)),NETWORKDAYS($T795,DATEVALUE("9/30/20"&amp;RIGHT(BY$1,2)),Holidays!$J$3:$J$937),"")))),"")/(NETWORKDAYS($T795,$U795,Holidays!$J$3:$J$937)),0))</f>
        <v/>
      </c>
      <c r="BZ795" s="87" t="str">
        <f>IF($Q795="","",IFERROR(IF(OR(AND($T795&gt;=DATEVALUE("10/1/20"&amp;RIGHT(BY$1,2)),$T795&lt;=DATEVALUE("9/30/20"&amp;RIGHT(BZ$1,2))),AND($U795&gt;=DATEVALUE("10/1/20"&amp;RIGHT(BY$1,2)),$U795&lt;=DATEVALUE("9/30/20"&amp;RIGHT(BZ$1,2))),AND($T795&lt;=DATEVALUE("10/1/20"&amp;RIGHT(BY$1,2)),$U795&gt;=DATEVALUE("9/30/20"&amp;RIGHT(BZ$1,2)))),
IF(AND($T795&gt;=DATEVALUE("10/1/20"&amp;RIGHT(BY$1,2)),$U795&lt;=DATEVALUE("9/30/20"&amp;RIGHT(BZ$1,2))),NETWORKDAYS($T795,$U795,Holidays!$J$3:$J$937),
IF(AND($T795&lt;DATEVALUE("10/1/20"&amp;RIGHT(BY$1,2)),$U795&lt;=DATEVALUE("9/30/20"&amp;RIGHT(BZ$1,2))),NETWORKDAYS(DATEVALUE("10/1/20"&amp;RIGHT(BY$1,2)),$U795,Holidays!$J$3:$J$937),
IF($T795&lt;DATEVALUE("10/1/20"&amp;RIGHT(BY$1,2)),NETWORKDAYS(DATEVALUE("10/1/20"&amp;RIGHT(BY$1,2)),DATEVALUE("9/30/20"&amp;RIGHT(BZ$1,2)),Holidays!$J$3:$J$937),
IF($T795&gt;=DATEVALUE("10/1/20"&amp;RIGHT(BY$1,2)),NETWORKDAYS($T795,DATEVALUE("9/30/20"&amp;RIGHT(BZ$1,2)),Holidays!$J$3:$J$937),"")))),"")/(NETWORKDAYS($T795,$U795,Holidays!$J$3:$J$937)),0))</f>
        <v/>
      </c>
      <c r="CA795" s="87" t="str">
        <f>IF($Q795="","",IFERROR(IF(OR(AND($T795&gt;=DATEVALUE("10/1/20"&amp;RIGHT(BZ$1,2)),$T795&lt;=DATEVALUE("9/30/20"&amp;RIGHT(CA$1,2))),AND($U795&gt;=DATEVALUE("10/1/20"&amp;RIGHT(BZ$1,2)),$U795&lt;=DATEVALUE("9/30/20"&amp;RIGHT(CA$1,2))),AND($T795&lt;=DATEVALUE("10/1/20"&amp;RIGHT(BZ$1,2)),$U795&gt;=DATEVALUE("9/30/20"&amp;RIGHT(CA$1,2)))),
IF(AND($T795&gt;=DATEVALUE("10/1/20"&amp;RIGHT(BZ$1,2)),$U795&lt;=DATEVALUE("9/30/20"&amp;RIGHT(CA$1,2))),NETWORKDAYS($T795,$U795,Holidays!$J$3:$J$937),
IF(AND($T795&lt;DATEVALUE("10/1/20"&amp;RIGHT(BZ$1,2)),$U795&lt;=DATEVALUE("9/30/20"&amp;RIGHT(CA$1,2))),NETWORKDAYS(DATEVALUE("10/1/20"&amp;RIGHT(BZ$1,2)),$U795,Holidays!$J$3:$J$937),
IF($T795&lt;DATEVALUE("10/1/20"&amp;RIGHT(BZ$1,2)),NETWORKDAYS(DATEVALUE("10/1/20"&amp;RIGHT(BZ$1,2)),DATEVALUE("9/30/20"&amp;RIGHT(CA$1,2)),Holidays!$J$3:$J$937),
IF($T795&gt;=DATEVALUE("10/1/20"&amp;RIGHT(BZ$1,2)),NETWORKDAYS($T795,DATEVALUE("9/30/20"&amp;RIGHT(CA$1,2)),Holidays!$J$3:$J$937),"")))),"")/(NETWORKDAYS($T795,$U795,Holidays!$J$3:$J$937)),0))</f>
        <v/>
      </c>
      <c r="CB795" s="87" t="str">
        <f>IF($Q795="","",IFERROR(IF(OR(AND($T795&gt;=DATEVALUE("10/1/20"&amp;RIGHT(CA$1,2)),$T795&lt;=DATEVALUE("9/30/20"&amp;RIGHT(CB$1,2))),AND($U795&gt;=DATEVALUE("10/1/20"&amp;RIGHT(CA$1,2)),$U795&lt;=DATEVALUE("9/30/20"&amp;RIGHT(CB$1,2))),AND($T795&lt;=DATEVALUE("10/1/20"&amp;RIGHT(CA$1,2)),$U795&gt;=DATEVALUE("9/30/20"&amp;RIGHT(CB$1,2)))),
IF(AND($T795&gt;=DATEVALUE("10/1/20"&amp;RIGHT(CA$1,2)),$U795&lt;=DATEVALUE("9/30/20"&amp;RIGHT(CB$1,2))),NETWORKDAYS($T795,$U795,Holidays!$J$3:$J$937),
IF(AND($T795&lt;DATEVALUE("10/1/20"&amp;RIGHT(CA$1,2)),$U795&lt;=DATEVALUE("9/30/20"&amp;RIGHT(CB$1,2))),NETWORKDAYS(DATEVALUE("10/1/20"&amp;RIGHT(CA$1,2)),$U795,Holidays!$J$3:$J$937),
IF($T795&lt;DATEVALUE("10/1/20"&amp;RIGHT(CA$1,2)),NETWORKDAYS(DATEVALUE("10/1/20"&amp;RIGHT(CA$1,2)),DATEVALUE("9/30/20"&amp;RIGHT(CB$1,2)),Holidays!$J$3:$J$937),
IF($T795&gt;=DATEVALUE("10/1/20"&amp;RIGHT(CA$1,2)),NETWORKDAYS($T795,DATEVALUE("9/30/20"&amp;RIGHT(CB$1,2)),Holidays!$J$3:$J$937),"")))),"")/(NETWORKDAYS($T795,$U795,Holidays!$J$3:$J$937)),0))</f>
        <v/>
      </c>
    </row>
    <row r="796" spans="1:80">
      <c r="A796" s="97"/>
      <c r="B796" s="98" t="str">
        <f ca="1">IF(NOT($A796=""),OFFSET('WBS Reference &amp; User Procedure'!$A$1,MATCH($A796,'WBS Reference &amp; User Procedure'!$A:$A,0)-1,1),"")</f>
        <v/>
      </c>
      <c r="D796" s="97"/>
      <c r="T796" s="104" t="str">
        <f>IF(NOT(Q796=""),IF(NOT($S796=""),$S796,#REF!),"")</f>
        <v/>
      </c>
      <c r="U796" s="104" t="str">
        <f>IF(NOT(Q796=""),WORKDAY(T796,Q796,Holidays!$J$3:$J$937),"")</f>
        <v/>
      </c>
      <c r="V796" s="104"/>
      <c r="W796" s="104"/>
      <c r="X796" s="101" t="str">
        <f t="shared" si="167"/>
        <v/>
      </c>
      <c r="AL796" s="87" t="str">
        <f t="shared" ca="1" si="164"/>
        <v/>
      </c>
      <c r="AN796" s="87" t="str">
        <f t="shared" ref="AN796:AW805" ca="1" si="178">IF($Q796="","",IFERROR(OFFSET(INDIRECT("'"&amp;KEY_RESOURCE_STRUCTURE_TAB&amp;"'!"&amp;KEY_RATE_SET_INDEX&amp;""),$AL796-1,COLUMN()-34),0))</f>
        <v/>
      </c>
      <c r="AO796" s="87" t="str">
        <f t="shared" ca="1" si="178"/>
        <v/>
      </c>
      <c r="AP796" s="87" t="str">
        <f t="shared" ca="1" si="178"/>
        <v/>
      </c>
      <c r="AQ796" s="87" t="str">
        <f t="shared" ca="1" si="178"/>
        <v/>
      </c>
      <c r="AR796" s="87" t="str">
        <f t="shared" ca="1" si="178"/>
        <v/>
      </c>
      <c r="AS796" s="87" t="str">
        <f t="shared" ca="1" si="178"/>
        <v/>
      </c>
      <c r="AT796" s="87" t="str">
        <f t="shared" ca="1" si="178"/>
        <v/>
      </c>
      <c r="AU796" s="87" t="str">
        <f t="shared" ca="1" si="178"/>
        <v/>
      </c>
      <c r="AV796" s="87" t="str">
        <f t="shared" ca="1" si="178"/>
        <v/>
      </c>
      <c r="AW796" s="87" t="str">
        <f t="shared" ca="1" si="178"/>
        <v/>
      </c>
      <c r="AX796" s="87" t="str">
        <f t="shared" ref="AX796:BG805" ca="1" si="179">IF($Q796="","",IFERROR(OFFSET(INDIRECT("'"&amp;KEY_RESOURCE_STRUCTURE_TAB&amp;"'!"&amp;KEY_RATE_SET_INDEX&amp;""),$AL796-1,COLUMN()-34),0))</f>
        <v/>
      </c>
      <c r="AY796" s="87" t="str">
        <f t="shared" ca="1" si="179"/>
        <v/>
      </c>
      <c r="AZ796" s="87" t="str">
        <f t="shared" ca="1" si="179"/>
        <v/>
      </c>
      <c r="BA796" s="87" t="str">
        <f t="shared" ca="1" si="179"/>
        <v/>
      </c>
      <c r="BB796" s="87" t="str">
        <f t="shared" ca="1" si="179"/>
        <v/>
      </c>
      <c r="BC796" s="87" t="str">
        <f t="shared" ca="1" si="179"/>
        <v/>
      </c>
      <c r="BD796" s="87" t="str">
        <f t="shared" ca="1" si="179"/>
        <v/>
      </c>
      <c r="BE796" s="87" t="str">
        <f t="shared" ca="1" si="179"/>
        <v/>
      </c>
      <c r="BF796" s="87" t="str">
        <f t="shared" ca="1" si="179"/>
        <v/>
      </c>
      <c r="BG796" s="87" t="str">
        <f t="shared" ca="1" si="179"/>
        <v/>
      </c>
      <c r="BI796" s="87" t="str">
        <f>IF($Q796="","",IFERROR(IF(OR(AND($T796&gt;=DATEVALUE("10/1/20"&amp;RIGHT(BH$1,2)),$T796&lt;=DATEVALUE("9/30/20"&amp;RIGHT(BI$1,2))),AND($U796&gt;=DATEVALUE("10/1/20"&amp;RIGHT(BH$1,2)),$U796&lt;=DATEVALUE("9/30/20"&amp;RIGHT(BI$1,2))),AND($T796&lt;=DATEVALUE("10/1/20"&amp;RIGHT(BH$1,2)),$U796&gt;=DATEVALUE("9/30/20"&amp;RIGHT(BI$1,2)))),
IF(AND($T796&gt;=DATEVALUE("10/1/20"&amp;RIGHT(BH$1,2)),$U796&lt;=DATEVALUE("9/30/20"&amp;RIGHT(BI$1,2))),NETWORKDAYS($T796,$U796,Holidays!$J$3:$J$937),
IF(AND($T796&lt;DATEVALUE("10/1/20"&amp;RIGHT(BH$1,2)),$U796&lt;=DATEVALUE("9/30/20"&amp;RIGHT(BI$1,2))),NETWORKDAYS(DATEVALUE("10/1/20"&amp;RIGHT(BH$1,2)),$U796,Holidays!$J$3:$J$937),
IF($T796&lt;DATEVALUE("10/1/20"&amp;RIGHT(BH$1,2)),NETWORKDAYS(DATEVALUE("10/1/20"&amp;RIGHT(BH$1,2)),DATEVALUE("9/30/20"&amp;RIGHT(BI$1,2)),Holidays!$J$3:$J$937),
IF($T796&gt;=DATEVALUE("10/1/20"&amp;RIGHT(BH$1,2)),NETWORKDAYS($T796,DATEVALUE("9/30/20"&amp;RIGHT(BI$1,2)),Holidays!$J$3:$J$937),"")))),"")/(NETWORKDAYS($T796,$U796,Holidays!$J$3:$J$937)),0))</f>
        <v/>
      </c>
      <c r="BJ796" s="87" t="str">
        <f>IF($Q796="","",IFERROR(IF(OR(AND($T796&gt;=DATEVALUE("10/1/20"&amp;RIGHT(BI$1,2)),$T796&lt;=DATEVALUE("9/30/20"&amp;RIGHT(BJ$1,2))),AND($U796&gt;=DATEVALUE("10/1/20"&amp;RIGHT(BI$1,2)),$U796&lt;=DATEVALUE("9/30/20"&amp;RIGHT(BJ$1,2))),AND($T796&lt;=DATEVALUE("10/1/20"&amp;RIGHT(BI$1,2)),$U796&gt;=DATEVALUE("9/30/20"&amp;RIGHT(BJ$1,2)))),
IF(AND($T796&gt;=DATEVALUE("10/1/20"&amp;RIGHT(BI$1,2)),$U796&lt;=DATEVALUE("9/30/20"&amp;RIGHT(BJ$1,2))),NETWORKDAYS($T796,$U796,Holidays!$J$3:$J$937),
IF(AND($T796&lt;DATEVALUE("10/1/20"&amp;RIGHT(BI$1,2)),$U796&lt;=DATEVALUE("9/30/20"&amp;RIGHT(BJ$1,2))),NETWORKDAYS(DATEVALUE("10/1/20"&amp;RIGHT(BI$1,2)),$U796,Holidays!$J$3:$J$937),
IF($T796&lt;DATEVALUE("10/1/20"&amp;RIGHT(BI$1,2)),NETWORKDAYS(DATEVALUE("10/1/20"&amp;RIGHT(BI$1,2)),DATEVALUE("9/30/20"&amp;RIGHT(BJ$1,2)),Holidays!$J$3:$J$937),
IF($T796&gt;=DATEVALUE("10/1/20"&amp;RIGHT(BI$1,2)),NETWORKDAYS($T796,DATEVALUE("9/30/20"&amp;RIGHT(BJ$1,2)),Holidays!$J$3:$J$937),"")))),"")/(NETWORKDAYS($T796,$U796,Holidays!$J$3:$J$937)),0))</f>
        <v/>
      </c>
      <c r="BK796" s="87" t="str">
        <f>IF($Q796="","",IFERROR(IF(OR(AND($T796&gt;=DATEVALUE("10/1/20"&amp;RIGHT(BJ$1,2)),$T796&lt;=DATEVALUE("9/30/20"&amp;RIGHT(BK$1,2))),AND($U796&gt;=DATEVALUE("10/1/20"&amp;RIGHT(BJ$1,2)),$U796&lt;=DATEVALUE("9/30/20"&amp;RIGHT(BK$1,2))),AND($T796&lt;=DATEVALUE("10/1/20"&amp;RIGHT(BJ$1,2)),$U796&gt;=DATEVALUE("9/30/20"&amp;RIGHT(BK$1,2)))),
IF(AND($T796&gt;=DATEVALUE("10/1/20"&amp;RIGHT(BJ$1,2)),$U796&lt;=DATEVALUE("9/30/20"&amp;RIGHT(BK$1,2))),NETWORKDAYS($T796,$U796,Holidays!$J$3:$J$937),
IF(AND($T796&lt;DATEVALUE("10/1/20"&amp;RIGHT(BJ$1,2)),$U796&lt;=DATEVALUE("9/30/20"&amp;RIGHT(BK$1,2))),NETWORKDAYS(DATEVALUE("10/1/20"&amp;RIGHT(BJ$1,2)),$U796,Holidays!$J$3:$J$937),
IF($T796&lt;DATEVALUE("10/1/20"&amp;RIGHT(BJ$1,2)),NETWORKDAYS(DATEVALUE("10/1/20"&amp;RIGHT(BJ$1,2)),DATEVALUE("9/30/20"&amp;RIGHT(BK$1,2)),Holidays!$J$3:$J$937),
IF($T796&gt;=DATEVALUE("10/1/20"&amp;RIGHT(BJ$1,2)),NETWORKDAYS($T796,DATEVALUE("9/30/20"&amp;RIGHT(BK$1,2)),Holidays!$J$3:$J$937),"")))),"")/(NETWORKDAYS($T796,$U796,Holidays!$J$3:$J$937)),0))</f>
        <v/>
      </c>
      <c r="BL796" s="87" t="str">
        <f>IF($Q796="","",IFERROR(IF(OR(AND($T796&gt;=DATEVALUE("10/1/20"&amp;RIGHT(BK$1,2)),$T796&lt;=DATEVALUE("9/30/20"&amp;RIGHT(BL$1,2))),AND($U796&gt;=DATEVALUE("10/1/20"&amp;RIGHT(BK$1,2)),$U796&lt;=DATEVALUE("9/30/20"&amp;RIGHT(BL$1,2))),AND($T796&lt;=DATEVALUE("10/1/20"&amp;RIGHT(BK$1,2)),$U796&gt;=DATEVALUE("9/30/20"&amp;RIGHT(BL$1,2)))),
IF(AND($T796&gt;=DATEVALUE("10/1/20"&amp;RIGHT(BK$1,2)),$U796&lt;=DATEVALUE("9/30/20"&amp;RIGHT(BL$1,2))),NETWORKDAYS($T796,$U796,Holidays!$J$3:$J$937),
IF(AND($T796&lt;DATEVALUE("10/1/20"&amp;RIGHT(BK$1,2)),$U796&lt;=DATEVALUE("9/30/20"&amp;RIGHT(BL$1,2))),NETWORKDAYS(DATEVALUE("10/1/20"&amp;RIGHT(BK$1,2)),$U796,Holidays!$J$3:$J$937),
IF($T796&lt;DATEVALUE("10/1/20"&amp;RIGHT(BK$1,2)),NETWORKDAYS(DATEVALUE("10/1/20"&amp;RIGHT(BK$1,2)),DATEVALUE("9/30/20"&amp;RIGHT(BL$1,2)),Holidays!$J$3:$J$937),
IF($T796&gt;=DATEVALUE("10/1/20"&amp;RIGHT(BK$1,2)),NETWORKDAYS($T796,DATEVALUE("9/30/20"&amp;RIGHT(BL$1,2)),Holidays!$J$3:$J$937),"")))),"")/(NETWORKDAYS($T796,$U796,Holidays!$J$3:$J$937)),0))</f>
        <v/>
      </c>
      <c r="BM796" s="87" t="str">
        <f>IF($Q796="","",IFERROR(IF(OR(AND($T796&gt;=DATEVALUE("10/1/20"&amp;RIGHT(BL$1,2)),$T796&lt;=DATEVALUE("9/30/20"&amp;RIGHT(BM$1,2))),AND($U796&gt;=DATEVALUE("10/1/20"&amp;RIGHT(BL$1,2)),$U796&lt;=DATEVALUE("9/30/20"&amp;RIGHT(BM$1,2))),AND($T796&lt;=DATEVALUE("10/1/20"&amp;RIGHT(BL$1,2)),$U796&gt;=DATEVALUE("9/30/20"&amp;RIGHT(BM$1,2)))),
IF(AND($T796&gt;=DATEVALUE("10/1/20"&amp;RIGHT(BL$1,2)),$U796&lt;=DATEVALUE("9/30/20"&amp;RIGHT(BM$1,2))),NETWORKDAYS($T796,$U796,Holidays!$J$3:$J$937),
IF(AND($T796&lt;DATEVALUE("10/1/20"&amp;RIGHT(BL$1,2)),$U796&lt;=DATEVALUE("9/30/20"&amp;RIGHT(BM$1,2))),NETWORKDAYS(DATEVALUE("10/1/20"&amp;RIGHT(BL$1,2)),$U796,Holidays!$J$3:$J$937),
IF($T796&lt;DATEVALUE("10/1/20"&amp;RIGHT(BL$1,2)),NETWORKDAYS(DATEVALUE("10/1/20"&amp;RIGHT(BL$1,2)),DATEVALUE("9/30/20"&amp;RIGHT(BM$1,2)),Holidays!$J$3:$J$937),
IF($T796&gt;=DATEVALUE("10/1/20"&amp;RIGHT(BL$1,2)),NETWORKDAYS($T796,DATEVALUE("9/30/20"&amp;RIGHT(BM$1,2)),Holidays!$J$3:$J$937),"")))),"")/(NETWORKDAYS($T796,$U796,Holidays!$J$3:$J$937)),0))</f>
        <v/>
      </c>
      <c r="BN796" s="87" t="str">
        <f>IF($Q796="","",IFERROR(IF(OR(AND($T796&gt;=DATEVALUE("10/1/20"&amp;RIGHT(BM$1,2)),$T796&lt;=DATEVALUE("9/30/20"&amp;RIGHT(BN$1,2))),AND($U796&gt;=DATEVALUE("10/1/20"&amp;RIGHT(BM$1,2)),$U796&lt;=DATEVALUE("9/30/20"&amp;RIGHT(BN$1,2))),AND($T796&lt;=DATEVALUE("10/1/20"&amp;RIGHT(BM$1,2)),$U796&gt;=DATEVALUE("9/30/20"&amp;RIGHT(BN$1,2)))),
IF(AND($T796&gt;=DATEVALUE("10/1/20"&amp;RIGHT(BM$1,2)),$U796&lt;=DATEVALUE("9/30/20"&amp;RIGHT(BN$1,2))),NETWORKDAYS($T796,$U796,Holidays!$J$3:$J$937),
IF(AND($T796&lt;DATEVALUE("10/1/20"&amp;RIGHT(BM$1,2)),$U796&lt;=DATEVALUE("9/30/20"&amp;RIGHT(BN$1,2))),NETWORKDAYS(DATEVALUE("10/1/20"&amp;RIGHT(BM$1,2)),$U796,Holidays!$J$3:$J$937),
IF($T796&lt;DATEVALUE("10/1/20"&amp;RIGHT(BM$1,2)),NETWORKDAYS(DATEVALUE("10/1/20"&amp;RIGHT(BM$1,2)),DATEVALUE("9/30/20"&amp;RIGHT(BN$1,2)),Holidays!$J$3:$J$937),
IF($T796&gt;=DATEVALUE("10/1/20"&amp;RIGHT(BM$1,2)),NETWORKDAYS($T796,DATEVALUE("9/30/20"&amp;RIGHT(BN$1,2)),Holidays!$J$3:$J$937),"")))),"")/(NETWORKDAYS($T796,$U796,Holidays!$J$3:$J$937)),0))</f>
        <v/>
      </c>
      <c r="BO796" s="87" t="str">
        <f>IF($Q796="","",IFERROR(IF(OR(AND($T796&gt;=DATEVALUE("10/1/20"&amp;RIGHT(BN$1,2)),$T796&lt;=DATEVALUE("9/30/20"&amp;RIGHT(BO$1,2))),AND($U796&gt;=DATEVALUE("10/1/20"&amp;RIGHT(BN$1,2)),$U796&lt;=DATEVALUE("9/30/20"&amp;RIGHT(BO$1,2))),AND($T796&lt;=DATEVALUE("10/1/20"&amp;RIGHT(BN$1,2)),$U796&gt;=DATEVALUE("9/30/20"&amp;RIGHT(BO$1,2)))),
IF(AND($T796&gt;=DATEVALUE("10/1/20"&amp;RIGHT(BN$1,2)),$U796&lt;=DATEVALUE("9/30/20"&amp;RIGHT(BO$1,2))),NETWORKDAYS($T796,$U796,Holidays!$J$3:$J$937),
IF(AND($T796&lt;DATEVALUE("10/1/20"&amp;RIGHT(BN$1,2)),$U796&lt;=DATEVALUE("9/30/20"&amp;RIGHT(BO$1,2))),NETWORKDAYS(DATEVALUE("10/1/20"&amp;RIGHT(BN$1,2)),$U796,Holidays!$J$3:$J$937),
IF($T796&lt;DATEVALUE("10/1/20"&amp;RIGHT(BN$1,2)),NETWORKDAYS(DATEVALUE("10/1/20"&amp;RIGHT(BN$1,2)),DATEVALUE("9/30/20"&amp;RIGHT(BO$1,2)),Holidays!$J$3:$J$937),
IF($T796&gt;=DATEVALUE("10/1/20"&amp;RIGHT(BN$1,2)),NETWORKDAYS($T796,DATEVALUE("9/30/20"&amp;RIGHT(BO$1,2)),Holidays!$J$3:$J$937),"")))),"")/(NETWORKDAYS($T796,$U796,Holidays!$J$3:$J$937)),0))</f>
        <v/>
      </c>
      <c r="BP796" s="87" t="str">
        <f>IF($Q796="","",IFERROR(IF(OR(AND($T796&gt;=DATEVALUE("10/1/20"&amp;RIGHT(BO$1,2)),$T796&lt;=DATEVALUE("9/30/20"&amp;RIGHT(BP$1,2))),AND($U796&gt;=DATEVALUE("10/1/20"&amp;RIGHT(BO$1,2)),$U796&lt;=DATEVALUE("9/30/20"&amp;RIGHT(BP$1,2))),AND($T796&lt;=DATEVALUE("10/1/20"&amp;RIGHT(BO$1,2)),$U796&gt;=DATEVALUE("9/30/20"&amp;RIGHT(BP$1,2)))),
IF(AND($T796&gt;=DATEVALUE("10/1/20"&amp;RIGHT(BO$1,2)),$U796&lt;=DATEVALUE("9/30/20"&amp;RIGHT(BP$1,2))),NETWORKDAYS($T796,$U796,Holidays!$J$3:$J$937),
IF(AND($T796&lt;DATEVALUE("10/1/20"&amp;RIGHT(BO$1,2)),$U796&lt;=DATEVALUE("9/30/20"&amp;RIGHT(BP$1,2))),NETWORKDAYS(DATEVALUE("10/1/20"&amp;RIGHT(BO$1,2)),$U796,Holidays!$J$3:$J$937),
IF($T796&lt;DATEVALUE("10/1/20"&amp;RIGHT(BO$1,2)),NETWORKDAYS(DATEVALUE("10/1/20"&amp;RIGHT(BO$1,2)),DATEVALUE("9/30/20"&amp;RIGHT(BP$1,2)),Holidays!$J$3:$J$937),
IF($T796&gt;=DATEVALUE("10/1/20"&amp;RIGHT(BO$1,2)),NETWORKDAYS($T796,DATEVALUE("9/30/20"&amp;RIGHT(BP$1,2)),Holidays!$J$3:$J$937),"")))),"")/(NETWORKDAYS($T796,$U796,Holidays!$J$3:$J$937)),0))</f>
        <v/>
      </c>
      <c r="BQ796" s="87" t="str">
        <f>IF($Q796="","",IFERROR(IF(OR(AND($T796&gt;=DATEVALUE("10/1/20"&amp;RIGHT(BP$1,2)),$T796&lt;=DATEVALUE("9/30/20"&amp;RIGHT(BQ$1,2))),AND($U796&gt;=DATEVALUE("10/1/20"&amp;RIGHT(BP$1,2)),$U796&lt;=DATEVALUE("9/30/20"&amp;RIGHT(BQ$1,2))),AND($T796&lt;=DATEVALUE("10/1/20"&amp;RIGHT(BP$1,2)),$U796&gt;=DATEVALUE("9/30/20"&amp;RIGHT(BQ$1,2)))),
IF(AND($T796&gt;=DATEVALUE("10/1/20"&amp;RIGHT(BP$1,2)),$U796&lt;=DATEVALUE("9/30/20"&amp;RIGHT(BQ$1,2))),NETWORKDAYS($T796,$U796,Holidays!$J$3:$J$937),
IF(AND($T796&lt;DATEVALUE("10/1/20"&amp;RIGHT(BP$1,2)),$U796&lt;=DATEVALUE("9/30/20"&amp;RIGHT(BQ$1,2))),NETWORKDAYS(DATEVALUE("10/1/20"&amp;RIGHT(BP$1,2)),$U796,Holidays!$J$3:$J$937),
IF($T796&lt;DATEVALUE("10/1/20"&amp;RIGHT(BP$1,2)),NETWORKDAYS(DATEVALUE("10/1/20"&amp;RIGHT(BP$1,2)),DATEVALUE("9/30/20"&amp;RIGHT(BQ$1,2)),Holidays!$J$3:$J$937),
IF($T796&gt;=DATEVALUE("10/1/20"&amp;RIGHT(BP$1,2)),NETWORKDAYS($T796,DATEVALUE("9/30/20"&amp;RIGHT(BQ$1,2)),Holidays!$J$3:$J$937),"")))),"")/(NETWORKDAYS($T796,$U796,Holidays!$J$3:$J$937)),0))</f>
        <v/>
      </c>
      <c r="BR796" s="87" t="str">
        <f>IF($Q796="","",IFERROR(IF(OR(AND($T796&gt;=DATEVALUE("10/1/20"&amp;RIGHT(BQ$1,2)),$T796&lt;=DATEVALUE("9/30/20"&amp;RIGHT(BR$1,2))),AND($U796&gt;=DATEVALUE("10/1/20"&amp;RIGHT(BQ$1,2)),$U796&lt;=DATEVALUE("9/30/20"&amp;RIGHT(BR$1,2))),AND($T796&lt;=DATEVALUE("10/1/20"&amp;RIGHT(BQ$1,2)),$U796&gt;=DATEVALUE("9/30/20"&amp;RIGHT(BR$1,2)))),
IF(AND($T796&gt;=DATEVALUE("10/1/20"&amp;RIGHT(BQ$1,2)),$U796&lt;=DATEVALUE("9/30/20"&amp;RIGHT(BR$1,2))),NETWORKDAYS($T796,$U796,Holidays!$J$3:$J$937),
IF(AND($T796&lt;DATEVALUE("10/1/20"&amp;RIGHT(BQ$1,2)),$U796&lt;=DATEVALUE("9/30/20"&amp;RIGHT(BR$1,2))),NETWORKDAYS(DATEVALUE("10/1/20"&amp;RIGHT(BQ$1,2)),$U796,Holidays!$J$3:$J$937),
IF($T796&lt;DATEVALUE("10/1/20"&amp;RIGHT(BQ$1,2)),NETWORKDAYS(DATEVALUE("10/1/20"&amp;RIGHT(BQ$1,2)),DATEVALUE("9/30/20"&amp;RIGHT(BR$1,2)),Holidays!$J$3:$J$937),
IF($T796&gt;=DATEVALUE("10/1/20"&amp;RIGHT(BQ$1,2)),NETWORKDAYS($T796,DATEVALUE("9/30/20"&amp;RIGHT(BR$1,2)),Holidays!$J$3:$J$937),"")))),"")/(NETWORKDAYS($T796,$U796,Holidays!$J$3:$J$937)),0))</f>
        <v/>
      </c>
      <c r="BS796" s="87" t="str">
        <f>IF($Q796="","",IFERROR(IF(OR(AND($T796&gt;=DATEVALUE("10/1/20"&amp;RIGHT(BR$1,2)),$T796&lt;=DATEVALUE("9/30/20"&amp;RIGHT(BS$1,2))),AND($U796&gt;=DATEVALUE("10/1/20"&amp;RIGHT(BR$1,2)),$U796&lt;=DATEVALUE("9/30/20"&amp;RIGHT(BS$1,2))),AND($T796&lt;=DATEVALUE("10/1/20"&amp;RIGHT(BR$1,2)),$U796&gt;=DATEVALUE("9/30/20"&amp;RIGHT(BS$1,2)))),
IF(AND($T796&gt;=DATEVALUE("10/1/20"&amp;RIGHT(BR$1,2)),$U796&lt;=DATEVALUE("9/30/20"&amp;RIGHT(BS$1,2))),NETWORKDAYS($T796,$U796,Holidays!$J$3:$J$937),
IF(AND($T796&lt;DATEVALUE("10/1/20"&amp;RIGHT(BR$1,2)),$U796&lt;=DATEVALUE("9/30/20"&amp;RIGHT(BS$1,2))),NETWORKDAYS(DATEVALUE("10/1/20"&amp;RIGHT(BR$1,2)),$U796,Holidays!$J$3:$J$937),
IF($T796&lt;DATEVALUE("10/1/20"&amp;RIGHT(BR$1,2)),NETWORKDAYS(DATEVALUE("10/1/20"&amp;RIGHT(BR$1,2)),DATEVALUE("9/30/20"&amp;RIGHT(BS$1,2)),Holidays!$J$3:$J$937),
IF($T796&gt;=DATEVALUE("10/1/20"&amp;RIGHT(BR$1,2)),NETWORKDAYS($T796,DATEVALUE("9/30/20"&amp;RIGHT(BS$1,2)),Holidays!$J$3:$J$937),"")))),"")/(NETWORKDAYS($T796,$U796,Holidays!$J$3:$J$937)),0))</f>
        <v/>
      </c>
      <c r="BT796" s="87" t="str">
        <f>IF($Q796="","",IFERROR(IF(OR(AND($T796&gt;=DATEVALUE("10/1/20"&amp;RIGHT(BS$1,2)),$T796&lt;=DATEVALUE("9/30/20"&amp;RIGHT(BT$1,2))),AND($U796&gt;=DATEVALUE("10/1/20"&amp;RIGHT(BS$1,2)),$U796&lt;=DATEVALUE("9/30/20"&amp;RIGHT(BT$1,2))),AND($T796&lt;=DATEVALUE("10/1/20"&amp;RIGHT(BS$1,2)),$U796&gt;=DATEVALUE("9/30/20"&amp;RIGHT(BT$1,2)))),
IF(AND($T796&gt;=DATEVALUE("10/1/20"&amp;RIGHT(BS$1,2)),$U796&lt;=DATEVALUE("9/30/20"&amp;RIGHT(BT$1,2))),NETWORKDAYS($T796,$U796,Holidays!$J$3:$J$937),
IF(AND($T796&lt;DATEVALUE("10/1/20"&amp;RIGHT(BS$1,2)),$U796&lt;=DATEVALUE("9/30/20"&amp;RIGHT(BT$1,2))),NETWORKDAYS(DATEVALUE("10/1/20"&amp;RIGHT(BS$1,2)),$U796,Holidays!$J$3:$J$937),
IF($T796&lt;DATEVALUE("10/1/20"&amp;RIGHT(BS$1,2)),NETWORKDAYS(DATEVALUE("10/1/20"&amp;RIGHT(BS$1,2)),DATEVALUE("9/30/20"&amp;RIGHT(BT$1,2)),Holidays!$J$3:$J$937),
IF($T796&gt;=DATEVALUE("10/1/20"&amp;RIGHT(BS$1,2)),NETWORKDAYS($T796,DATEVALUE("9/30/20"&amp;RIGHT(BT$1,2)),Holidays!$J$3:$J$937),"")))),"")/(NETWORKDAYS($T796,$U796,Holidays!$J$3:$J$937)),0))</f>
        <v/>
      </c>
      <c r="BU796" s="87" t="str">
        <f>IF($Q796="","",IFERROR(IF(OR(AND($T796&gt;=DATEVALUE("10/1/20"&amp;RIGHT(BT$1,2)),$T796&lt;=DATEVALUE("9/30/20"&amp;RIGHT(BU$1,2))),AND($U796&gt;=DATEVALUE("10/1/20"&amp;RIGHT(BT$1,2)),$U796&lt;=DATEVALUE("9/30/20"&amp;RIGHT(BU$1,2))),AND($T796&lt;=DATEVALUE("10/1/20"&amp;RIGHT(BT$1,2)),$U796&gt;=DATEVALUE("9/30/20"&amp;RIGHT(BU$1,2)))),
IF(AND($T796&gt;=DATEVALUE("10/1/20"&amp;RIGHT(BT$1,2)),$U796&lt;=DATEVALUE("9/30/20"&amp;RIGHT(BU$1,2))),NETWORKDAYS($T796,$U796,Holidays!$J$3:$J$937),
IF(AND($T796&lt;DATEVALUE("10/1/20"&amp;RIGHT(BT$1,2)),$U796&lt;=DATEVALUE("9/30/20"&amp;RIGHT(BU$1,2))),NETWORKDAYS(DATEVALUE("10/1/20"&amp;RIGHT(BT$1,2)),$U796,Holidays!$J$3:$J$937),
IF($T796&lt;DATEVALUE("10/1/20"&amp;RIGHT(BT$1,2)),NETWORKDAYS(DATEVALUE("10/1/20"&amp;RIGHT(BT$1,2)),DATEVALUE("9/30/20"&amp;RIGHT(BU$1,2)),Holidays!$J$3:$J$937),
IF($T796&gt;=DATEVALUE("10/1/20"&amp;RIGHT(BT$1,2)),NETWORKDAYS($T796,DATEVALUE("9/30/20"&amp;RIGHT(BU$1,2)),Holidays!$J$3:$J$937),"")))),"")/(NETWORKDAYS($T796,$U796,Holidays!$J$3:$J$937)),0))</f>
        <v/>
      </c>
      <c r="BV796" s="87" t="str">
        <f>IF($Q796="","",IFERROR(IF(OR(AND($T796&gt;=DATEVALUE("10/1/20"&amp;RIGHT(BU$1,2)),$T796&lt;=DATEVALUE("9/30/20"&amp;RIGHT(BV$1,2))),AND($U796&gt;=DATEVALUE("10/1/20"&amp;RIGHT(BU$1,2)),$U796&lt;=DATEVALUE("9/30/20"&amp;RIGHT(BV$1,2))),AND($T796&lt;=DATEVALUE("10/1/20"&amp;RIGHT(BU$1,2)),$U796&gt;=DATEVALUE("9/30/20"&amp;RIGHT(BV$1,2)))),
IF(AND($T796&gt;=DATEVALUE("10/1/20"&amp;RIGHT(BU$1,2)),$U796&lt;=DATEVALUE("9/30/20"&amp;RIGHT(BV$1,2))),NETWORKDAYS($T796,$U796,Holidays!$J$3:$J$937),
IF(AND($T796&lt;DATEVALUE("10/1/20"&amp;RIGHT(BU$1,2)),$U796&lt;=DATEVALUE("9/30/20"&amp;RIGHT(BV$1,2))),NETWORKDAYS(DATEVALUE("10/1/20"&amp;RIGHT(BU$1,2)),$U796,Holidays!$J$3:$J$937),
IF($T796&lt;DATEVALUE("10/1/20"&amp;RIGHT(BU$1,2)),NETWORKDAYS(DATEVALUE("10/1/20"&amp;RIGHT(BU$1,2)),DATEVALUE("9/30/20"&amp;RIGHT(BV$1,2)),Holidays!$J$3:$J$937),
IF($T796&gt;=DATEVALUE("10/1/20"&amp;RIGHT(BU$1,2)),NETWORKDAYS($T796,DATEVALUE("9/30/20"&amp;RIGHT(BV$1,2)),Holidays!$J$3:$J$937),"")))),"")/(NETWORKDAYS($T796,$U796,Holidays!$J$3:$J$937)),0))</f>
        <v/>
      </c>
      <c r="BW796" s="87" t="str">
        <f>IF($Q796="","",IFERROR(IF(OR(AND($T796&gt;=DATEVALUE("10/1/20"&amp;RIGHT(BV$1,2)),$T796&lt;=DATEVALUE("9/30/20"&amp;RIGHT(BW$1,2))),AND($U796&gt;=DATEVALUE("10/1/20"&amp;RIGHT(BV$1,2)),$U796&lt;=DATEVALUE("9/30/20"&amp;RIGHT(BW$1,2))),AND($T796&lt;=DATEVALUE("10/1/20"&amp;RIGHT(BV$1,2)),$U796&gt;=DATEVALUE("9/30/20"&amp;RIGHT(BW$1,2)))),
IF(AND($T796&gt;=DATEVALUE("10/1/20"&amp;RIGHT(BV$1,2)),$U796&lt;=DATEVALUE("9/30/20"&amp;RIGHT(BW$1,2))),NETWORKDAYS($T796,$U796,Holidays!$J$3:$J$937),
IF(AND($T796&lt;DATEVALUE("10/1/20"&amp;RIGHT(BV$1,2)),$U796&lt;=DATEVALUE("9/30/20"&amp;RIGHT(BW$1,2))),NETWORKDAYS(DATEVALUE("10/1/20"&amp;RIGHT(BV$1,2)),$U796,Holidays!$J$3:$J$937),
IF($T796&lt;DATEVALUE("10/1/20"&amp;RIGHT(BV$1,2)),NETWORKDAYS(DATEVALUE("10/1/20"&amp;RIGHT(BV$1,2)),DATEVALUE("9/30/20"&amp;RIGHT(BW$1,2)),Holidays!$J$3:$J$937),
IF($T796&gt;=DATEVALUE("10/1/20"&amp;RIGHT(BV$1,2)),NETWORKDAYS($T796,DATEVALUE("9/30/20"&amp;RIGHT(BW$1,2)),Holidays!$J$3:$J$937),"")))),"")/(NETWORKDAYS($T796,$U796,Holidays!$J$3:$J$937)),0))</f>
        <v/>
      </c>
      <c r="BX796" s="87" t="str">
        <f>IF($Q796="","",IFERROR(IF(OR(AND($T796&gt;=DATEVALUE("10/1/20"&amp;RIGHT(BW$1,2)),$T796&lt;=DATEVALUE("9/30/20"&amp;RIGHT(BX$1,2))),AND($U796&gt;=DATEVALUE("10/1/20"&amp;RIGHT(BW$1,2)),$U796&lt;=DATEVALUE("9/30/20"&amp;RIGHT(BX$1,2))),AND($T796&lt;=DATEVALUE("10/1/20"&amp;RIGHT(BW$1,2)),$U796&gt;=DATEVALUE("9/30/20"&amp;RIGHT(BX$1,2)))),
IF(AND($T796&gt;=DATEVALUE("10/1/20"&amp;RIGHT(BW$1,2)),$U796&lt;=DATEVALUE("9/30/20"&amp;RIGHT(BX$1,2))),NETWORKDAYS($T796,$U796,Holidays!$J$3:$J$937),
IF(AND($T796&lt;DATEVALUE("10/1/20"&amp;RIGHT(BW$1,2)),$U796&lt;=DATEVALUE("9/30/20"&amp;RIGHT(BX$1,2))),NETWORKDAYS(DATEVALUE("10/1/20"&amp;RIGHT(BW$1,2)),$U796,Holidays!$J$3:$J$937),
IF($T796&lt;DATEVALUE("10/1/20"&amp;RIGHT(BW$1,2)),NETWORKDAYS(DATEVALUE("10/1/20"&amp;RIGHT(BW$1,2)),DATEVALUE("9/30/20"&amp;RIGHT(BX$1,2)),Holidays!$J$3:$J$937),
IF($T796&gt;=DATEVALUE("10/1/20"&amp;RIGHT(BW$1,2)),NETWORKDAYS($T796,DATEVALUE("9/30/20"&amp;RIGHT(BX$1,2)),Holidays!$J$3:$J$937),"")))),"")/(NETWORKDAYS($T796,$U796,Holidays!$J$3:$J$937)),0))</f>
        <v/>
      </c>
      <c r="BY796" s="87" t="str">
        <f>IF($Q796="","",IFERROR(IF(OR(AND($T796&gt;=DATEVALUE("10/1/20"&amp;RIGHT(BX$1,2)),$T796&lt;=DATEVALUE("9/30/20"&amp;RIGHT(BY$1,2))),AND($U796&gt;=DATEVALUE("10/1/20"&amp;RIGHT(BX$1,2)),$U796&lt;=DATEVALUE("9/30/20"&amp;RIGHT(BY$1,2))),AND($T796&lt;=DATEVALUE("10/1/20"&amp;RIGHT(BX$1,2)),$U796&gt;=DATEVALUE("9/30/20"&amp;RIGHT(BY$1,2)))),
IF(AND($T796&gt;=DATEVALUE("10/1/20"&amp;RIGHT(BX$1,2)),$U796&lt;=DATEVALUE("9/30/20"&amp;RIGHT(BY$1,2))),NETWORKDAYS($T796,$U796,Holidays!$J$3:$J$937),
IF(AND($T796&lt;DATEVALUE("10/1/20"&amp;RIGHT(BX$1,2)),$U796&lt;=DATEVALUE("9/30/20"&amp;RIGHT(BY$1,2))),NETWORKDAYS(DATEVALUE("10/1/20"&amp;RIGHT(BX$1,2)),$U796,Holidays!$J$3:$J$937),
IF($T796&lt;DATEVALUE("10/1/20"&amp;RIGHT(BX$1,2)),NETWORKDAYS(DATEVALUE("10/1/20"&amp;RIGHT(BX$1,2)),DATEVALUE("9/30/20"&amp;RIGHT(BY$1,2)),Holidays!$J$3:$J$937),
IF($T796&gt;=DATEVALUE("10/1/20"&amp;RIGHT(BX$1,2)),NETWORKDAYS($T796,DATEVALUE("9/30/20"&amp;RIGHT(BY$1,2)),Holidays!$J$3:$J$937),"")))),"")/(NETWORKDAYS($T796,$U796,Holidays!$J$3:$J$937)),0))</f>
        <v/>
      </c>
      <c r="BZ796" s="87" t="str">
        <f>IF($Q796="","",IFERROR(IF(OR(AND($T796&gt;=DATEVALUE("10/1/20"&amp;RIGHT(BY$1,2)),$T796&lt;=DATEVALUE("9/30/20"&amp;RIGHT(BZ$1,2))),AND($U796&gt;=DATEVALUE("10/1/20"&amp;RIGHT(BY$1,2)),$U796&lt;=DATEVALUE("9/30/20"&amp;RIGHT(BZ$1,2))),AND($T796&lt;=DATEVALUE("10/1/20"&amp;RIGHT(BY$1,2)),$U796&gt;=DATEVALUE("9/30/20"&amp;RIGHT(BZ$1,2)))),
IF(AND($T796&gt;=DATEVALUE("10/1/20"&amp;RIGHT(BY$1,2)),$U796&lt;=DATEVALUE("9/30/20"&amp;RIGHT(BZ$1,2))),NETWORKDAYS($T796,$U796,Holidays!$J$3:$J$937),
IF(AND($T796&lt;DATEVALUE("10/1/20"&amp;RIGHT(BY$1,2)),$U796&lt;=DATEVALUE("9/30/20"&amp;RIGHT(BZ$1,2))),NETWORKDAYS(DATEVALUE("10/1/20"&amp;RIGHT(BY$1,2)),$U796,Holidays!$J$3:$J$937),
IF($T796&lt;DATEVALUE("10/1/20"&amp;RIGHT(BY$1,2)),NETWORKDAYS(DATEVALUE("10/1/20"&amp;RIGHT(BY$1,2)),DATEVALUE("9/30/20"&amp;RIGHT(BZ$1,2)),Holidays!$J$3:$J$937),
IF($T796&gt;=DATEVALUE("10/1/20"&amp;RIGHT(BY$1,2)),NETWORKDAYS($T796,DATEVALUE("9/30/20"&amp;RIGHT(BZ$1,2)),Holidays!$J$3:$J$937),"")))),"")/(NETWORKDAYS($T796,$U796,Holidays!$J$3:$J$937)),0))</f>
        <v/>
      </c>
      <c r="CA796" s="87" t="str">
        <f>IF($Q796="","",IFERROR(IF(OR(AND($T796&gt;=DATEVALUE("10/1/20"&amp;RIGHT(BZ$1,2)),$T796&lt;=DATEVALUE("9/30/20"&amp;RIGHT(CA$1,2))),AND($U796&gt;=DATEVALUE("10/1/20"&amp;RIGHT(BZ$1,2)),$U796&lt;=DATEVALUE("9/30/20"&amp;RIGHT(CA$1,2))),AND($T796&lt;=DATEVALUE("10/1/20"&amp;RIGHT(BZ$1,2)),$U796&gt;=DATEVALUE("9/30/20"&amp;RIGHT(CA$1,2)))),
IF(AND($T796&gt;=DATEVALUE("10/1/20"&amp;RIGHT(BZ$1,2)),$U796&lt;=DATEVALUE("9/30/20"&amp;RIGHT(CA$1,2))),NETWORKDAYS($T796,$U796,Holidays!$J$3:$J$937),
IF(AND($T796&lt;DATEVALUE("10/1/20"&amp;RIGHT(BZ$1,2)),$U796&lt;=DATEVALUE("9/30/20"&amp;RIGHT(CA$1,2))),NETWORKDAYS(DATEVALUE("10/1/20"&amp;RIGHT(BZ$1,2)),$U796,Holidays!$J$3:$J$937),
IF($T796&lt;DATEVALUE("10/1/20"&amp;RIGHT(BZ$1,2)),NETWORKDAYS(DATEVALUE("10/1/20"&amp;RIGHT(BZ$1,2)),DATEVALUE("9/30/20"&amp;RIGHT(CA$1,2)),Holidays!$J$3:$J$937),
IF($T796&gt;=DATEVALUE("10/1/20"&amp;RIGHT(BZ$1,2)),NETWORKDAYS($T796,DATEVALUE("9/30/20"&amp;RIGHT(CA$1,2)),Holidays!$J$3:$J$937),"")))),"")/(NETWORKDAYS($T796,$U796,Holidays!$J$3:$J$937)),0))</f>
        <v/>
      </c>
      <c r="CB796" s="87" t="str">
        <f>IF($Q796="","",IFERROR(IF(OR(AND($T796&gt;=DATEVALUE("10/1/20"&amp;RIGHT(CA$1,2)),$T796&lt;=DATEVALUE("9/30/20"&amp;RIGHT(CB$1,2))),AND($U796&gt;=DATEVALUE("10/1/20"&amp;RIGHT(CA$1,2)),$U796&lt;=DATEVALUE("9/30/20"&amp;RIGHT(CB$1,2))),AND($T796&lt;=DATEVALUE("10/1/20"&amp;RIGHT(CA$1,2)),$U796&gt;=DATEVALUE("9/30/20"&amp;RIGHT(CB$1,2)))),
IF(AND($T796&gt;=DATEVALUE("10/1/20"&amp;RIGHT(CA$1,2)),$U796&lt;=DATEVALUE("9/30/20"&amp;RIGHT(CB$1,2))),NETWORKDAYS($T796,$U796,Holidays!$J$3:$J$937),
IF(AND($T796&lt;DATEVALUE("10/1/20"&amp;RIGHT(CA$1,2)),$U796&lt;=DATEVALUE("9/30/20"&amp;RIGHT(CB$1,2))),NETWORKDAYS(DATEVALUE("10/1/20"&amp;RIGHT(CA$1,2)),$U796,Holidays!$J$3:$J$937),
IF($T796&lt;DATEVALUE("10/1/20"&amp;RIGHT(CA$1,2)),NETWORKDAYS(DATEVALUE("10/1/20"&amp;RIGHT(CA$1,2)),DATEVALUE("9/30/20"&amp;RIGHT(CB$1,2)),Holidays!$J$3:$J$937),
IF($T796&gt;=DATEVALUE("10/1/20"&amp;RIGHT(CA$1,2)),NETWORKDAYS($T796,DATEVALUE("9/30/20"&amp;RIGHT(CB$1,2)),Holidays!$J$3:$J$937),"")))),"")/(NETWORKDAYS($T796,$U796,Holidays!$J$3:$J$937)),0))</f>
        <v/>
      </c>
    </row>
    <row r="797" spans="1:80">
      <c r="A797" s="97"/>
      <c r="B797" s="98" t="str">
        <f ca="1">IF(NOT($A797=""),OFFSET('WBS Reference &amp; User Procedure'!$A$1,MATCH($A797,'WBS Reference &amp; User Procedure'!$A:$A,0)-1,1),"")</f>
        <v/>
      </c>
      <c r="D797" s="97"/>
      <c r="T797" s="104" t="str">
        <f>IF(NOT(Q797=""),IF(NOT($S797=""),$S797,#REF!),"")</f>
        <v/>
      </c>
      <c r="U797" s="104" t="str">
        <f>IF(NOT(Q797=""),WORKDAY(T797,Q797,Holidays!$J$3:$J$937),"")</f>
        <v/>
      </c>
      <c r="V797" s="104"/>
      <c r="W797" s="104"/>
      <c r="X797" s="101" t="str">
        <f t="shared" si="167"/>
        <v/>
      </c>
      <c r="AL797" s="87" t="str">
        <f t="shared" ca="1" si="164"/>
        <v/>
      </c>
      <c r="AN797" s="87" t="str">
        <f t="shared" ca="1" si="178"/>
        <v/>
      </c>
      <c r="AO797" s="87" t="str">
        <f t="shared" ca="1" si="178"/>
        <v/>
      </c>
      <c r="AP797" s="87" t="str">
        <f t="shared" ca="1" si="178"/>
        <v/>
      </c>
      <c r="AQ797" s="87" t="str">
        <f t="shared" ca="1" si="178"/>
        <v/>
      </c>
      <c r="AR797" s="87" t="str">
        <f t="shared" ca="1" si="178"/>
        <v/>
      </c>
      <c r="AS797" s="87" t="str">
        <f t="shared" ca="1" si="178"/>
        <v/>
      </c>
      <c r="AT797" s="87" t="str">
        <f t="shared" ca="1" si="178"/>
        <v/>
      </c>
      <c r="AU797" s="87" t="str">
        <f t="shared" ca="1" si="178"/>
        <v/>
      </c>
      <c r="AV797" s="87" t="str">
        <f t="shared" ca="1" si="178"/>
        <v/>
      </c>
      <c r="AW797" s="87" t="str">
        <f t="shared" ca="1" si="178"/>
        <v/>
      </c>
      <c r="AX797" s="87" t="str">
        <f t="shared" ca="1" si="179"/>
        <v/>
      </c>
      <c r="AY797" s="87" t="str">
        <f t="shared" ca="1" si="179"/>
        <v/>
      </c>
      <c r="AZ797" s="87" t="str">
        <f t="shared" ca="1" si="179"/>
        <v/>
      </c>
      <c r="BA797" s="87" t="str">
        <f t="shared" ca="1" si="179"/>
        <v/>
      </c>
      <c r="BB797" s="87" t="str">
        <f t="shared" ca="1" si="179"/>
        <v/>
      </c>
      <c r="BC797" s="87" t="str">
        <f t="shared" ca="1" si="179"/>
        <v/>
      </c>
      <c r="BD797" s="87" t="str">
        <f t="shared" ca="1" si="179"/>
        <v/>
      </c>
      <c r="BE797" s="87" t="str">
        <f t="shared" ca="1" si="179"/>
        <v/>
      </c>
      <c r="BF797" s="87" t="str">
        <f t="shared" ca="1" si="179"/>
        <v/>
      </c>
      <c r="BG797" s="87" t="str">
        <f t="shared" ca="1" si="179"/>
        <v/>
      </c>
      <c r="BI797" s="87" t="str">
        <f>IF($Q797="","",IFERROR(IF(OR(AND($T797&gt;=DATEVALUE("10/1/20"&amp;RIGHT(BH$1,2)),$T797&lt;=DATEVALUE("9/30/20"&amp;RIGHT(BI$1,2))),AND($U797&gt;=DATEVALUE("10/1/20"&amp;RIGHT(BH$1,2)),$U797&lt;=DATEVALUE("9/30/20"&amp;RIGHT(BI$1,2))),AND($T797&lt;=DATEVALUE("10/1/20"&amp;RIGHT(BH$1,2)),$U797&gt;=DATEVALUE("9/30/20"&amp;RIGHT(BI$1,2)))),
IF(AND($T797&gt;=DATEVALUE("10/1/20"&amp;RIGHT(BH$1,2)),$U797&lt;=DATEVALUE("9/30/20"&amp;RIGHT(BI$1,2))),NETWORKDAYS($T797,$U797,Holidays!$J$3:$J$937),
IF(AND($T797&lt;DATEVALUE("10/1/20"&amp;RIGHT(BH$1,2)),$U797&lt;=DATEVALUE("9/30/20"&amp;RIGHT(BI$1,2))),NETWORKDAYS(DATEVALUE("10/1/20"&amp;RIGHT(BH$1,2)),$U797,Holidays!$J$3:$J$937),
IF($T797&lt;DATEVALUE("10/1/20"&amp;RIGHT(BH$1,2)),NETWORKDAYS(DATEVALUE("10/1/20"&amp;RIGHT(BH$1,2)),DATEVALUE("9/30/20"&amp;RIGHT(BI$1,2)),Holidays!$J$3:$J$937),
IF($T797&gt;=DATEVALUE("10/1/20"&amp;RIGHT(BH$1,2)),NETWORKDAYS($T797,DATEVALUE("9/30/20"&amp;RIGHT(BI$1,2)),Holidays!$J$3:$J$937),"")))),"")/(NETWORKDAYS($T797,$U797,Holidays!$J$3:$J$937)),0))</f>
        <v/>
      </c>
      <c r="BJ797" s="87" t="str">
        <f>IF($Q797="","",IFERROR(IF(OR(AND($T797&gt;=DATEVALUE("10/1/20"&amp;RIGHT(BI$1,2)),$T797&lt;=DATEVALUE("9/30/20"&amp;RIGHT(BJ$1,2))),AND($U797&gt;=DATEVALUE("10/1/20"&amp;RIGHT(BI$1,2)),$U797&lt;=DATEVALUE("9/30/20"&amp;RIGHT(BJ$1,2))),AND($T797&lt;=DATEVALUE("10/1/20"&amp;RIGHT(BI$1,2)),$U797&gt;=DATEVALUE("9/30/20"&amp;RIGHT(BJ$1,2)))),
IF(AND($T797&gt;=DATEVALUE("10/1/20"&amp;RIGHT(BI$1,2)),$U797&lt;=DATEVALUE("9/30/20"&amp;RIGHT(BJ$1,2))),NETWORKDAYS($T797,$U797,Holidays!$J$3:$J$937),
IF(AND($T797&lt;DATEVALUE("10/1/20"&amp;RIGHT(BI$1,2)),$U797&lt;=DATEVALUE("9/30/20"&amp;RIGHT(BJ$1,2))),NETWORKDAYS(DATEVALUE("10/1/20"&amp;RIGHT(BI$1,2)),$U797,Holidays!$J$3:$J$937),
IF($T797&lt;DATEVALUE("10/1/20"&amp;RIGHT(BI$1,2)),NETWORKDAYS(DATEVALUE("10/1/20"&amp;RIGHT(BI$1,2)),DATEVALUE("9/30/20"&amp;RIGHT(BJ$1,2)),Holidays!$J$3:$J$937),
IF($T797&gt;=DATEVALUE("10/1/20"&amp;RIGHT(BI$1,2)),NETWORKDAYS($T797,DATEVALUE("9/30/20"&amp;RIGHT(BJ$1,2)),Holidays!$J$3:$J$937),"")))),"")/(NETWORKDAYS($T797,$U797,Holidays!$J$3:$J$937)),0))</f>
        <v/>
      </c>
      <c r="BK797" s="87" t="str">
        <f>IF($Q797="","",IFERROR(IF(OR(AND($T797&gt;=DATEVALUE("10/1/20"&amp;RIGHT(BJ$1,2)),$T797&lt;=DATEVALUE("9/30/20"&amp;RIGHT(BK$1,2))),AND($U797&gt;=DATEVALUE("10/1/20"&amp;RIGHT(BJ$1,2)),$U797&lt;=DATEVALUE("9/30/20"&amp;RIGHT(BK$1,2))),AND($T797&lt;=DATEVALUE("10/1/20"&amp;RIGHT(BJ$1,2)),$U797&gt;=DATEVALUE("9/30/20"&amp;RIGHT(BK$1,2)))),
IF(AND($T797&gt;=DATEVALUE("10/1/20"&amp;RIGHT(BJ$1,2)),$U797&lt;=DATEVALUE("9/30/20"&amp;RIGHT(BK$1,2))),NETWORKDAYS($T797,$U797,Holidays!$J$3:$J$937),
IF(AND($T797&lt;DATEVALUE("10/1/20"&amp;RIGHT(BJ$1,2)),$U797&lt;=DATEVALUE("9/30/20"&amp;RIGHT(BK$1,2))),NETWORKDAYS(DATEVALUE("10/1/20"&amp;RIGHT(BJ$1,2)),$U797,Holidays!$J$3:$J$937),
IF($T797&lt;DATEVALUE("10/1/20"&amp;RIGHT(BJ$1,2)),NETWORKDAYS(DATEVALUE("10/1/20"&amp;RIGHT(BJ$1,2)),DATEVALUE("9/30/20"&amp;RIGHT(BK$1,2)),Holidays!$J$3:$J$937),
IF($T797&gt;=DATEVALUE("10/1/20"&amp;RIGHT(BJ$1,2)),NETWORKDAYS($T797,DATEVALUE("9/30/20"&amp;RIGHT(BK$1,2)),Holidays!$J$3:$J$937),"")))),"")/(NETWORKDAYS($T797,$U797,Holidays!$J$3:$J$937)),0))</f>
        <v/>
      </c>
      <c r="BL797" s="87" t="str">
        <f>IF($Q797="","",IFERROR(IF(OR(AND($T797&gt;=DATEVALUE("10/1/20"&amp;RIGHT(BK$1,2)),$T797&lt;=DATEVALUE("9/30/20"&amp;RIGHT(BL$1,2))),AND($U797&gt;=DATEVALUE("10/1/20"&amp;RIGHT(BK$1,2)),$U797&lt;=DATEVALUE("9/30/20"&amp;RIGHT(BL$1,2))),AND($T797&lt;=DATEVALUE("10/1/20"&amp;RIGHT(BK$1,2)),$U797&gt;=DATEVALUE("9/30/20"&amp;RIGHT(BL$1,2)))),
IF(AND($T797&gt;=DATEVALUE("10/1/20"&amp;RIGHT(BK$1,2)),$U797&lt;=DATEVALUE("9/30/20"&amp;RIGHT(BL$1,2))),NETWORKDAYS($T797,$U797,Holidays!$J$3:$J$937),
IF(AND($T797&lt;DATEVALUE("10/1/20"&amp;RIGHT(BK$1,2)),$U797&lt;=DATEVALUE("9/30/20"&amp;RIGHT(BL$1,2))),NETWORKDAYS(DATEVALUE("10/1/20"&amp;RIGHT(BK$1,2)),$U797,Holidays!$J$3:$J$937),
IF($T797&lt;DATEVALUE("10/1/20"&amp;RIGHT(BK$1,2)),NETWORKDAYS(DATEVALUE("10/1/20"&amp;RIGHT(BK$1,2)),DATEVALUE("9/30/20"&amp;RIGHT(BL$1,2)),Holidays!$J$3:$J$937),
IF($T797&gt;=DATEVALUE("10/1/20"&amp;RIGHT(BK$1,2)),NETWORKDAYS($T797,DATEVALUE("9/30/20"&amp;RIGHT(BL$1,2)),Holidays!$J$3:$J$937),"")))),"")/(NETWORKDAYS($T797,$U797,Holidays!$J$3:$J$937)),0))</f>
        <v/>
      </c>
      <c r="BM797" s="87" t="str">
        <f>IF($Q797="","",IFERROR(IF(OR(AND($T797&gt;=DATEVALUE("10/1/20"&amp;RIGHT(BL$1,2)),$T797&lt;=DATEVALUE("9/30/20"&amp;RIGHT(BM$1,2))),AND($U797&gt;=DATEVALUE("10/1/20"&amp;RIGHT(BL$1,2)),$U797&lt;=DATEVALUE("9/30/20"&amp;RIGHT(BM$1,2))),AND($T797&lt;=DATEVALUE("10/1/20"&amp;RIGHT(BL$1,2)),$U797&gt;=DATEVALUE("9/30/20"&amp;RIGHT(BM$1,2)))),
IF(AND($T797&gt;=DATEVALUE("10/1/20"&amp;RIGHT(BL$1,2)),$U797&lt;=DATEVALUE("9/30/20"&amp;RIGHT(BM$1,2))),NETWORKDAYS($T797,$U797,Holidays!$J$3:$J$937),
IF(AND($T797&lt;DATEVALUE("10/1/20"&amp;RIGHT(BL$1,2)),$U797&lt;=DATEVALUE("9/30/20"&amp;RIGHT(BM$1,2))),NETWORKDAYS(DATEVALUE("10/1/20"&amp;RIGHT(BL$1,2)),$U797,Holidays!$J$3:$J$937),
IF($T797&lt;DATEVALUE("10/1/20"&amp;RIGHT(BL$1,2)),NETWORKDAYS(DATEVALUE("10/1/20"&amp;RIGHT(BL$1,2)),DATEVALUE("9/30/20"&amp;RIGHT(BM$1,2)),Holidays!$J$3:$J$937),
IF($T797&gt;=DATEVALUE("10/1/20"&amp;RIGHT(BL$1,2)),NETWORKDAYS($T797,DATEVALUE("9/30/20"&amp;RIGHT(BM$1,2)),Holidays!$J$3:$J$937),"")))),"")/(NETWORKDAYS($T797,$U797,Holidays!$J$3:$J$937)),0))</f>
        <v/>
      </c>
      <c r="BN797" s="87" t="str">
        <f>IF($Q797="","",IFERROR(IF(OR(AND($T797&gt;=DATEVALUE("10/1/20"&amp;RIGHT(BM$1,2)),$T797&lt;=DATEVALUE("9/30/20"&amp;RIGHT(BN$1,2))),AND($U797&gt;=DATEVALUE("10/1/20"&amp;RIGHT(BM$1,2)),$U797&lt;=DATEVALUE("9/30/20"&amp;RIGHT(BN$1,2))),AND($T797&lt;=DATEVALUE("10/1/20"&amp;RIGHT(BM$1,2)),$U797&gt;=DATEVALUE("9/30/20"&amp;RIGHT(BN$1,2)))),
IF(AND($T797&gt;=DATEVALUE("10/1/20"&amp;RIGHT(BM$1,2)),$U797&lt;=DATEVALUE("9/30/20"&amp;RIGHT(BN$1,2))),NETWORKDAYS($T797,$U797,Holidays!$J$3:$J$937),
IF(AND($T797&lt;DATEVALUE("10/1/20"&amp;RIGHT(BM$1,2)),$U797&lt;=DATEVALUE("9/30/20"&amp;RIGHT(BN$1,2))),NETWORKDAYS(DATEVALUE("10/1/20"&amp;RIGHT(BM$1,2)),$U797,Holidays!$J$3:$J$937),
IF($T797&lt;DATEVALUE("10/1/20"&amp;RIGHT(BM$1,2)),NETWORKDAYS(DATEVALUE("10/1/20"&amp;RIGHT(BM$1,2)),DATEVALUE("9/30/20"&amp;RIGHT(BN$1,2)),Holidays!$J$3:$J$937),
IF($T797&gt;=DATEVALUE("10/1/20"&amp;RIGHT(BM$1,2)),NETWORKDAYS($T797,DATEVALUE("9/30/20"&amp;RIGHT(BN$1,2)),Holidays!$J$3:$J$937),"")))),"")/(NETWORKDAYS($T797,$U797,Holidays!$J$3:$J$937)),0))</f>
        <v/>
      </c>
      <c r="BO797" s="87" t="str">
        <f>IF($Q797="","",IFERROR(IF(OR(AND($T797&gt;=DATEVALUE("10/1/20"&amp;RIGHT(BN$1,2)),$T797&lt;=DATEVALUE("9/30/20"&amp;RIGHT(BO$1,2))),AND($U797&gt;=DATEVALUE("10/1/20"&amp;RIGHT(BN$1,2)),$U797&lt;=DATEVALUE("9/30/20"&amp;RIGHT(BO$1,2))),AND($T797&lt;=DATEVALUE("10/1/20"&amp;RIGHT(BN$1,2)),$U797&gt;=DATEVALUE("9/30/20"&amp;RIGHT(BO$1,2)))),
IF(AND($T797&gt;=DATEVALUE("10/1/20"&amp;RIGHT(BN$1,2)),$U797&lt;=DATEVALUE("9/30/20"&amp;RIGHT(BO$1,2))),NETWORKDAYS($T797,$U797,Holidays!$J$3:$J$937),
IF(AND($T797&lt;DATEVALUE("10/1/20"&amp;RIGHT(BN$1,2)),$U797&lt;=DATEVALUE("9/30/20"&amp;RIGHT(BO$1,2))),NETWORKDAYS(DATEVALUE("10/1/20"&amp;RIGHT(BN$1,2)),$U797,Holidays!$J$3:$J$937),
IF($T797&lt;DATEVALUE("10/1/20"&amp;RIGHT(BN$1,2)),NETWORKDAYS(DATEVALUE("10/1/20"&amp;RIGHT(BN$1,2)),DATEVALUE("9/30/20"&amp;RIGHT(BO$1,2)),Holidays!$J$3:$J$937),
IF($T797&gt;=DATEVALUE("10/1/20"&amp;RIGHT(BN$1,2)),NETWORKDAYS($T797,DATEVALUE("9/30/20"&amp;RIGHT(BO$1,2)),Holidays!$J$3:$J$937),"")))),"")/(NETWORKDAYS($T797,$U797,Holidays!$J$3:$J$937)),0))</f>
        <v/>
      </c>
      <c r="BP797" s="87" t="str">
        <f>IF($Q797="","",IFERROR(IF(OR(AND($T797&gt;=DATEVALUE("10/1/20"&amp;RIGHT(BO$1,2)),$T797&lt;=DATEVALUE("9/30/20"&amp;RIGHT(BP$1,2))),AND($U797&gt;=DATEVALUE("10/1/20"&amp;RIGHT(BO$1,2)),$U797&lt;=DATEVALUE("9/30/20"&amp;RIGHT(BP$1,2))),AND($T797&lt;=DATEVALUE("10/1/20"&amp;RIGHT(BO$1,2)),$U797&gt;=DATEVALUE("9/30/20"&amp;RIGHT(BP$1,2)))),
IF(AND($T797&gt;=DATEVALUE("10/1/20"&amp;RIGHT(BO$1,2)),$U797&lt;=DATEVALUE("9/30/20"&amp;RIGHT(BP$1,2))),NETWORKDAYS($T797,$U797,Holidays!$J$3:$J$937),
IF(AND($T797&lt;DATEVALUE("10/1/20"&amp;RIGHT(BO$1,2)),$U797&lt;=DATEVALUE("9/30/20"&amp;RIGHT(BP$1,2))),NETWORKDAYS(DATEVALUE("10/1/20"&amp;RIGHT(BO$1,2)),$U797,Holidays!$J$3:$J$937),
IF($T797&lt;DATEVALUE("10/1/20"&amp;RIGHT(BO$1,2)),NETWORKDAYS(DATEVALUE("10/1/20"&amp;RIGHT(BO$1,2)),DATEVALUE("9/30/20"&amp;RIGHT(BP$1,2)),Holidays!$J$3:$J$937),
IF($T797&gt;=DATEVALUE("10/1/20"&amp;RIGHT(BO$1,2)),NETWORKDAYS($T797,DATEVALUE("9/30/20"&amp;RIGHT(BP$1,2)),Holidays!$J$3:$J$937),"")))),"")/(NETWORKDAYS($T797,$U797,Holidays!$J$3:$J$937)),0))</f>
        <v/>
      </c>
      <c r="BQ797" s="87" t="str">
        <f>IF($Q797="","",IFERROR(IF(OR(AND($T797&gt;=DATEVALUE("10/1/20"&amp;RIGHT(BP$1,2)),$T797&lt;=DATEVALUE("9/30/20"&amp;RIGHT(BQ$1,2))),AND($U797&gt;=DATEVALUE("10/1/20"&amp;RIGHT(BP$1,2)),$U797&lt;=DATEVALUE("9/30/20"&amp;RIGHT(BQ$1,2))),AND($T797&lt;=DATEVALUE("10/1/20"&amp;RIGHT(BP$1,2)),$U797&gt;=DATEVALUE("9/30/20"&amp;RIGHT(BQ$1,2)))),
IF(AND($T797&gt;=DATEVALUE("10/1/20"&amp;RIGHT(BP$1,2)),$U797&lt;=DATEVALUE("9/30/20"&amp;RIGHT(BQ$1,2))),NETWORKDAYS($T797,$U797,Holidays!$J$3:$J$937),
IF(AND($T797&lt;DATEVALUE("10/1/20"&amp;RIGHT(BP$1,2)),$U797&lt;=DATEVALUE("9/30/20"&amp;RIGHT(BQ$1,2))),NETWORKDAYS(DATEVALUE("10/1/20"&amp;RIGHT(BP$1,2)),$U797,Holidays!$J$3:$J$937),
IF($T797&lt;DATEVALUE("10/1/20"&amp;RIGHT(BP$1,2)),NETWORKDAYS(DATEVALUE("10/1/20"&amp;RIGHT(BP$1,2)),DATEVALUE("9/30/20"&amp;RIGHT(BQ$1,2)),Holidays!$J$3:$J$937),
IF($T797&gt;=DATEVALUE("10/1/20"&amp;RIGHT(BP$1,2)),NETWORKDAYS($T797,DATEVALUE("9/30/20"&amp;RIGHT(BQ$1,2)),Holidays!$J$3:$J$937),"")))),"")/(NETWORKDAYS($T797,$U797,Holidays!$J$3:$J$937)),0))</f>
        <v/>
      </c>
      <c r="BR797" s="87" t="str">
        <f>IF($Q797="","",IFERROR(IF(OR(AND($T797&gt;=DATEVALUE("10/1/20"&amp;RIGHT(BQ$1,2)),$T797&lt;=DATEVALUE("9/30/20"&amp;RIGHT(BR$1,2))),AND($U797&gt;=DATEVALUE("10/1/20"&amp;RIGHT(BQ$1,2)),$U797&lt;=DATEVALUE("9/30/20"&amp;RIGHT(BR$1,2))),AND($T797&lt;=DATEVALUE("10/1/20"&amp;RIGHT(BQ$1,2)),$U797&gt;=DATEVALUE("9/30/20"&amp;RIGHT(BR$1,2)))),
IF(AND($T797&gt;=DATEVALUE("10/1/20"&amp;RIGHT(BQ$1,2)),$U797&lt;=DATEVALUE("9/30/20"&amp;RIGHT(BR$1,2))),NETWORKDAYS($T797,$U797,Holidays!$J$3:$J$937),
IF(AND($T797&lt;DATEVALUE("10/1/20"&amp;RIGHT(BQ$1,2)),$U797&lt;=DATEVALUE("9/30/20"&amp;RIGHT(BR$1,2))),NETWORKDAYS(DATEVALUE("10/1/20"&amp;RIGHT(BQ$1,2)),$U797,Holidays!$J$3:$J$937),
IF($T797&lt;DATEVALUE("10/1/20"&amp;RIGHT(BQ$1,2)),NETWORKDAYS(DATEVALUE("10/1/20"&amp;RIGHT(BQ$1,2)),DATEVALUE("9/30/20"&amp;RIGHT(BR$1,2)),Holidays!$J$3:$J$937),
IF($T797&gt;=DATEVALUE("10/1/20"&amp;RIGHT(BQ$1,2)),NETWORKDAYS($T797,DATEVALUE("9/30/20"&amp;RIGHT(BR$1,2)),Holidays!$J$3:$J$937),"")))),"")/(NETWORKDAYS($T797,$U797,Holidays!$J$3:$J$937)),0))</f>
        <v/>
      </c>
      <c r="BS797" s="87" t="str">
        <f>IF($Q797="","",IFERROR(IF(OR(AND($T797&gt;=DATEVALUE("10/1/20"&amp;RIGHT(BR$1,2)),$T797&lt;=DATEVALUE("9/30/20"&amp;RIGHT(BS$1,2))),AND($U797&gt;=DATEVALUE("10/1/20"&amp;RIGHT(BR$1,2)),$U797&lt;=DATEVALUE("9/30/20"&amp;RIGHT(BS$1,2))),AND($T797&lt;=DATEVALUE("10/1/20"&amp;RIGHT(BR$1,2)),$U797&gt;=DATEVALUE("9/30/20"&amp;RIGHT(BS$1,2)))),
IF(AND($T797&gt;=DATEVALUE("10/1/20"&amp;RIGHT(BR$1,2)),$U797&lt;=DATEVALUE("9/30/20"&amp;RIGHT(BS$1,2))),NETWORKDAYS($T797,$U797,Holidays!$J$3:$J$937),
IF(AND($T797&lt;DATEVALUE("10/1/20"&amp;RIGHT(BR$1,2)),$U797&lt;=DATEVALUE("9/30/20"&amp;RIGHT(BS$1,2))),NETWORKDAYS(DATEVALUE("10/1/20"&amp;RIGHT(BR$1,2)),$U797,Holidays!$J$3:$J$937),
IF($T797&lt;DATEVALUE("10/1/20"&amp;RIGHT(BR$1,2)),NETWORKDAYS(DATEVALUE("10/1/20"&amp;RIGHT(BR$1,2)),DATEVALUE("9/30/20"&amp;RIGHT(BS$1,2)),Holidays!$J$3:$J$937),
IF($T797&gt;=DATEVALUE("10/1/20"&amp;RIGHT(BR$1,2)),NETWORKDAYS($T797,DATEVALUE("9/30/20"&amp;RIGHT(BS$1,2)),Holidays!$J$3:$J$937),"")))),"")/(NETWORKDAYS($T797,$U797,Holidays!$J$3:$J$937)),0))</f>
        <v/>
      </c>
      <c r="BT797" s="87" t="str">
        <f>IF($Q797="","",IFERROR(IF(OR(AND($T797&gt;=DATEVALUE("10/1/20"&amp;RIGHT(BS$1,2)),$T797&lt;=DATEVALUE("9/30/20"&amp;RIGHT(BT$1,2))),AND($U797&gt;=DATEVALUE("10/1/20"&amp;RIGHT(BS$1,2)),$U797&lt;=DATEVALUE("9/30/20"&amp;RIGHT(BT$1,2))),AND($T797&lt;=DATEVALUE("10/1/20"&amp;RIGHT(BS$1,2)),$U797&gt;=DATEVALUE("9/30/20"&amp;RIGHT(BT$1,2)))),
IF(AND($T797&gt;=DATEVALUE("10/1/20"&amp;RIGHT(BS$1,2)),$U797&lt;=DATEVALUE("9/30/20"&amp;RIGHT(BT$1,2))),NETWORKDAYS($T797,$U797,Holidays!$J$3:$J$937),
IF(AND($T797&lt;DATEVALUE("10/1/20"&amp;RIGHT(BS$1,2)),$U797&lt;=DATEVALUE("9/30/20"&amp;RIGHT(BT$1,2))),NETWORKDAYS(DATEVALUE("10/1/20"&amp;RIGHT(BS$1,2)),$U797,Holidays!$J$3:$J$937),
IF($T797&lt;DATEVALUE("10/1/20"&amp;RIGHT(BS$1,2)),NETWORKDAYS(DATEVALUE("10/1/20"&amp;RIGHT(BS$1,2)),DATEVALUE("9/30/20"&amp;RIGHT(BT$1,2)),Holidays!$J$3:$J$937),
IF($T797&gt;=DATEVALUE("10/1/20"&amp;RIGHT(BS$1,2)),NETWORKDAYS($T797,DATEVALUE("9/30/20"&amp;RIGHT(BT$1,2)),Holidays!$J$3:$J$937),"")))),"")/(NETWORKDAYS($T797,$U797,Holidays!$J$3:$J$937)),0))</f>
        <v/>
      </c>
      <c r="BU797" s="87" t="str">
        <f>IF($Q797="","",IFERROR(IF(OR(AND($T797&gt;=DATEVALUE("10/1/20"&amp;RIGHT(BT$1,2)),$T797&lt;=DATEVALUE("9/30/20"&amp;RIGHT(BU$1,2))),AND($U797&gt;=DATEVALUE("10/1/20"&amp;RIGHT(BT$1,2)),$U797&lt;=DATEVALUE("9/30/20"&amp;RIGHT(BU$1,2))),AND($T797&lt;=DATEVALUE("10/1/20"&amp;RIGHT(BT$1,2)),$U797&gt;=DATEVALUE("9/30/20"&amp;RIGHT(BU$1,2)))),
IF(AND($T797&gt;=DATEVALUE("10/1/20"&amp;RIGHT(BT$1,2)),$U797&lt;=DATEVALUE("9/30/20"&amp;RIGHT(BU$1,2))),NETWORKDAYS($T797,$U797,Holidays!$J$3:$J$937),
IF(AND($T797&lt;DATEVALUE("10/1/20"&amp;RIGHT(BT$1,2)),$U797&lt;=DATEVALUE("9/30/20"&amp;RIGHT(BU$1,2))),NETWORKDAYS(DATEVALUE("10/1/20"&amp;RIGHT(BT$1,2)),$U797,Holidays!$J$3:$J$937),
IF($T797&lt;DATEVALUE("10/1/20"&amp;RIGHT(BT$1,2)),NETWORKDAYS(DATEVALUE("10/1/20"&amp;RIGHT(BT$1,2)),DATEVALUE("9/30/20"&amp;RIGHT(BU$1,2)),Holidays!$J$3:$J$937),
IF($T797&gt;=DATEVALUE("10/1/20"&amp;RIGHT(BT$1,2)),NETWORKDAYS($T797,DATEVALUE("9/30/20"&amp;RIGHT(BU$1,2)),Holidays!$J$3:$J$937),"")))),"")/(NETWORKDAYS($T797,$U797,Holidays!$J$3:$J$937)),0))</f>
        <v/>
      </c>
      <c r="BV797" s="87" t="str">
        <f>IF($Q797="","",IFERROR(IF(OR(AND($T797&gt;=DATEVALUE("10/1/20"&amp;RIGHT(BU$1,2)),$T797&lt;=DATEVALUE("9/30/20"&amp;RIGHT(BV$1,2))),AND($U797&gt;=DATEVALUE("10/1/20"&amp;RIGHT(BU$1,2)),$U797&lt;=DATEVALUE("9/30/20"&amp;RIGHT(BV$1,2))),AND($T797&lt;=DATEVALUE("10/1/20"&amp;RIGHT(BU$1,2)),$U797&gt;=DATEVALUE("9/30/20"&amp;RIGHT(BV$1,2)))),
IF(AND($T797&gt;=DATEVALUE("10/1/20"&amp;RIGHT(BU$1,2)),$U797&lt;=DATEVALUE("9/30/20"&amp;RIGHT(BV$1,2))),NETWORKDAYS($T797,$U797,Holidays!$J$3:$J$937),
IF(AND($T797&lt;DATEVALUE("10/1/20"&amp;RIGHT(BU$1,2)),$U797&lt;=DATEVALUE("9/30/20"&amp;RIGHT(BV$1,2))),NETWORKDAYS(DATEVALUE("10/1/20"&amp;RIGHT(BU$1,2)),$U797,Holidays!$J$3:$J$937),
IF($T797&lt;DATEVALUE("10/1/20"&amp;RIGHT(BU$1,2)),NETWORKDAYS(DATEVALUE("10/1/20"&amp;RIGHT(BU$1,2)),DATEVALUE("9/30/20"&amp;RIGHT(BV$1,2)),Holidays!$J$3:$J$937),
IF($T797&gt;=DATEVALUE("10/1/20"&amp;RIGHT(BU$1,2)),NETWORKDAYS($T797,DATEVALUE("9/30/20"&amp;RIGHT(BV$1,2)),Holidays!$J$3:$J$937),"")))),"")/(NETWORKDAYS($T797,$U797,Holidays!$J$3:$J$937)),0))</f>
        <v/>
      </c>
      <c r="BW797" s="87" t="str">
        <f>IF($Q797="","",IFERROR(IF(OR(AND($T797&gt;=DATEVALUE("10/1/20"&amp;RIGHT(BV$1,2)),$T797&lt;=DATEVALUE("9/30/20"&amp;RIGHT(BW$1,2))),AND($U797&gt;=DATEVALUE("10/1/20"&amp;RIGHT(BV$1,2)),$U797&lt;=DATEVALUE("9/30/20"&amp;RIGHT(BW$1,2))),AND($T797&lt;=DATEVALUE("10/1/20"&amp;RIGHT(BV$1,2)),$U797&gt;=DATEVALUE("9/30/20"&amp;RIGHT(BW$1,2)))),
IF(AND($T797&gt;=DATEVALUE("10/1/20"&amp;RIGHT(BV$1,2)),$U797&lt;=DATEVALUE("9/30/20"&amp;RIGHT(BW$1,2))),NETWORKDAYS($T797,$U797,Holidays!$J$3:$J$937),
IF(AND($T797&lt;DATEVALUE("10/1/20"&amp;RIGHT(BV$1,2)),$U797&lt;=DATEVALUE("9/30/20"&amp;RIGHT(BW$1,2))),NETWORKDAYS(DATEVALUE("10/1/20"&amp;RIGHT(BV$1,2)),$U797,Holidays!$J$3:$J$937),
IF($T797&lt;DATEVALUE("10/1/20"&amp;RIGHT(BV$1,2)),NETWORKDAYS(DATEVALUE("10/1/20"&amp;RIGHT(BV$1,2)),DATEVALUE("9/30/20"&amp;RIGHT(BW$1,2)),Holidays!$J$3:$J$937),
IF($T797&gt;=DATEVALUE("10/1/20"&amp;RIGHT(BV$1,2)),NETWORKDAYS($T797,DATEVALUE("9/30/20"&amp;RIGHT(BW$1,2)),Holidays!$J$3:$J$937),"")))),"")/(NETWORKDAYS($T797,$U797,Holidays!$J$3:$J$937)),0))</f>
        <v/>
      </c>
      <c r="BX797" s="87" t="str">
        <f>IF($Q797="","",IFERROR(IF(OR(AND($T797&gt;=DATEVALUE("10/1/20"&amp;RIGHT(BW$1,2)),$T797&lt;=DATEVALUE("9/30/20"&amp;RIGHT(BX$1,2))),AND($U797&gt;=DATEVALUE("10/1/20"&amp;RIGHT(BW$1,2)),$U797&lt;=DATEVALUE("9/30/20"&amp;RIGHT(BX$1,2))),AND($T797&lt;=DATEVALUE("10/1/20"&amp;RIGHT(BW$1,2)),$U797&gt;=DATEVALUE("9/30/20"&amp;RIGHT(BX$1,2)))),
IF(AND($T797&gt;=DATEVALUE("10/1/20"&amp;RIGHT(BW$1,2)),$U797&lt;=DATEVALUE("9/30/20"&amp;RIGHT(BX$1,2))),NETWORKDAYS($T797,$U797,Holidays!$J$3:$J$937),
IF(AND($T797&lt;DATEVALUE("10/1/20"&amp;RIGHT(BW$1,2)),$U797&lt;=DATEVALUE("9/30/20"&amp;RIGHT(BX$1,2))),NETWORKDAYS(DATEVALUE("10/1/20"&amp;RIGHT(BW$1,2)),$U797,Holidays!$J$3:$J$937),
IF($T797&lt;DATEVALUE("10/1/20"&amp;RIGHT(BW$1,2)),NETWORKDAYS(DATEVALUE("10/1/20"&amp;RIGHT(BW$1,2)),DATEVALUE("9/30/20"&amp;RIGHT(BX$1,2)),Holidays!$J$3:$J$937),
IF($T797&gt;=DATEVALUE("10/1/20"&amp;RIGHT(BW$1,2)),NETWORKDAYS($T797,DATEVALUE("9/30/20"&amp;RIGHT(BX$1,2)),Holidays!$J$3:$J$937),"")))),"")/(NETWORKDAYS($T797,$U797,Holidays!$J$3:$J$937)),0))</f>
        <v/>
      </c>
      <c r="BY797" s="87" t="str">
        <f>IF($Q797="","",IFERROR(IF(OR(AND($T797&gt;=DATEVALUE("10/1/20"&amp;RIGHT(BX$1,2)),$T797&lt;=DATEVALUE("9/30/20"&amp;RIGHT(BY$1,2))),AND($U797&gt;=DATEVALUE("10/1/20"&amp;RIGHT(BX$1,2)),$U797&lt;=DATEVALUE("9/30/20"&amp;RIGHT(BY$1,2))),AND($T797&lt;=DATEVALUE("10/1/20"&amp;RIGHT(BX$1,2)),$U797&gt;=DATEVALUE("9/30/20"&amp;RIGHT(BY$1,2)))),
IF(AND($T797&gt;=DATEVALUE("10/1/20"&amp;RIGHT(BX$1,2)),$U797&lt;=DATEVALUE("9/30/20"&amp;RIGHT(BY$1,2))),NETWORKDAYS($T797,$U797,Holidays!$J$3:$J$937),
IF(AND($T797&lt;DATEVALUE("10/1/20"&amp;RIGHT(BX$1,2)),$U797&lt;=DATEVALUE("9/30/20"&amp;RIGHT(BY$1,2))),NETWORKDAYS(DATEVALUE("10/1/20"&amp;RIGHT(BX$1,2)),$U797,Holidays!$J$3:$J$937),
IF($T797&lt;DATEVALUE("10/1/20"&amp;RIGHT(BX$1,2)),NETWORKDAYS(DATEVALUE("10/1/20"&amp;RIGHT(BX$1,2)),DATEVALUE("9/30/20"&amp;RIGHT(BY$1,2)),Holidays!$J$3:$J$937),
IF($T797&gt;=DATEVALUE("10/1/20"&amp;RIGHT(BX$1,2)),NETWORKDAYS($T797,DATEVALUE("9/30/20"&amp;RIGHT(BY$1,2)),Holidays!$J$3:$J$937),"")))),"")/(NETWORKDAYS($T797,$U797,Holidays!$J$3:$J$937)),0))</f>
        <v/>
      </c>
      <c r="BZ797" s="87" t="str">
        <f>IF($Q797="","",IFERROR(IF(OR(AND($T797&gt;=DATEVALUE("10/1/20"&amp;RIGHT(BY$1,2)),$T797&lt;=DATEVALUE("9/30/20"&amp;RIGHT(BZ$1,2))),AND($U797&gt;=DATEVALUE("10/1/20"&amp;RIGHT(BY$1,2)),$U797&lt;=DATEVALUE("9/30/20"&amp;RIGHT(BZ$1,2))),AND($T797&lt;=DATEVALUE("10/1/20"&amp;RIGHT(BY$1,2)),$U797&gt;=DATEVALUE("9/30/20"&amp;RIGHT(BZ$1,2)))),
IF(AND($T797&gt;=DATEVALUE("10/1/20"&amp;RIGHT(BY$1,2)),$U797&lt;=DATEVALUE("9/30/20"&amp;RIGHT(BZ$1,2))),NETWORKDAYS($T797,$U797,Holidays!$J$3:$J$937),
IF(AND($T797&lt;DATEVALUE("10/1/20"&amp;RIGHT(BY$1,2)),$U797&lt;=DATEVALUE("9/30/20"&amp;RIGHT(BZ$1,2))),NETWORKDAYS(DATEVALUE("10/1/20"&amp;RIGHT(BY$1,2)),$U797,Holidays!$J$3:$J$937),
IF($T797&lt;DATEVALUE("10/1/20"&amp;RIGHT(BY$1,2)),NETWORKDAYS(DATEVALUE("10/1/20"&amp;RIGHT(BY$1,2)),DATEVALUE("9/30/20"&amp;RIGHT(BZ$1,2)),Holidays!$J$3:$J$937),
IF($T797&gt;=DATEVALUE("10/1/20"&amp;RIGHT(BY$1,2)),NETWORKDAYS($T797,DATEVALUE("9/30/20"&amp;RIGHT(BZ$1,2)),Holidays!$J$3:$J$937),"")))),"")/(NETWORKDAYS($T797,$U797,Holidays!$J$3:$J$937)),0))</f>
        <v/>
      </c>
      <c r="CA797" s="87" t="str">
        <f>IF($Q797="","",IFERROR(IF(OR(AND($T797&gt;=DATEVALUE("10/1/20"&amp;RIGHT(BZ$1,2)),$T797&lt;=DATEVALUE("9/30/20"&amp;RIGHT(CA$1,2))),AND($U797&gt;=DATEVALUE("10/1/20"&amp;RIGHT(BZ$1,2)),$U797&lt;=DATEVALUE("9/30/20"&amp;RIGHT(CA$1,2))),AND($T797&lt;=DATEVALUE("10/1/20"&amp;RIGHT(BZ$1,2)),$U797&gt;=DATEVALUE("9/30/20"&amp;RIGHT(CA$1,2)))),
IF(AND($T797&gt;=DATEVALUE("10/1/20"&amp;RIGHT(BZ$1,2)),$U797&lt;=DATEVALUE("9/30/20"&amp;RIGHT(CA$1,2))),NETWORKDAYS($T797,$U797,Holidays!$J$3:$J$937),
IF(AND($T797&lt;DATEVALUE("10/1/20"&amp;RIGHT(BZ$1,2)),$U797&lt;=DATEVALUE("9/30/20"&amp;RIGHT(CA$1,2))),NETWORKDAYS(DATEVALUE("10/1/20"&amp;RIGHT(BZ$1,2)),$U797,Holidays!$J$3:$J$937),
IF($T797&lt;DATEVALUE("10/1/20"&amp;RIGHT(BZ$1,2)),NETWORKDAYS(DATEVALUE("10/1/20"&amp;RIGHT(BZ$1,2)),DATEVALUE("9/30/20"&amp;RIGHT(CA$1,2)),Holidays!$J$3:$J$937),
IF($T797&gt;=DATEVALUE("10/1/20"&amp;RIGHT(BZ$1,2)),NETWORKDAYS($T797,DATEVALUE("9/30/20"&amp;RIGHT(CA$1,2)),Holidays!$J$3:$J$937),"")))),"")/(NETWORKDAYS($T797,$U797,Holidays!$J$3:$J$937)),0))</f>
        <v/>
      </c>
      <c r="CB797" s="87" t="str">
        <f>IF($Q797="","",IFERROR(IF(OR(AND($T797&gt;=DATEVALUE("10/1/20"&amp;RIGHT(CA$1,2)),$T797&lt;=DATEVALUE("9/30/20"&amp;RIGHT(CB$1,2))),AND($U797&gt;=DATEVALUE("10/1/20"&amp;RIGHT(CA$1,2)),$U797&lt;=DATEVALUE("9/30/20"&amp;RIGHT(CB$1,2))),AND($T797&lt;=DATEVALUE("10/1/20"&amp;RIGHT(CA$1,2)),$U797&gt;=DATEVALUE("9/30/20"&amp;RIGHT(CB$1,2)))),
IF(AND($T797&gt;=DATEVALUE("10/1/20"&amp;RIGHT(CA$1,2)),$U797&lt;=DATEVALUE("9/30/20"&amp;RIGHT(CB$1,2))),NETWORKDAYS($T797,$U797,Holidays!$J$3:$J$937),
IF(AND($T797&lt;DATEVALUE("10/1/20"&amp;RIGHT(CA$1,2)),$U797&lt;=DATEVALUE("9/30/20"&amp;RIGHT(CB$1,2))),NETWORKDAYS(DATEVALUE("10/1/20"&amp;RIGHT(CA$1,2)),$U797,Holidays!$J$3:$J$937),
IF($T797&lt;DATEVALUE("10/1/20"&amp;RIGHT(CA$1,2)),NETWORKDAYS(DATEVALUE("10/1/20"&amp;RIGHT(CA$1,2)),DATEVALUE("9/30/20"&amp;RIGHT(CB$1,2)),Holidays!$J$3:$J$937),
IF($T797&gt;=DATEVALUE("10/1/20"&amp;RIGHT(CA$1,2)),NETWORKDAYS($T797,DATEVALUE("9/30/20"&amp;RIGHT(CB$1,2)),Holidays!$J$3:$J$937),"")))),"")/(NETWORKDAYS($T797,$U797,Holidays!$J$3:$J$937)),0))</f>
        <v/>
      </c>
    </row>
    <row r="798" spans="1:80">
      <c r="A798" s="97"/>
      <c r="B798" s="98" t="str">
        <f ca="1">IF(NOT($A798=""),OFFSET('WBS Reference &amp; User Procedure'!$A$1,MATCH($A798,'WBS Reference &amp; User Procedure'!$A:$A,0)-1,1),"")</f>
        <v/>
      </c>
      <c r="D798" s="97"/>
      <c r="T798" s="104" t="str">
        <f>IF(NOT(Q798=""),IF(NOT($S798=""),$S798,#REF!),"")</f>
        <v/>
      </c>
      <c r="U798" s="104" t="str">
        <f>IF(NOT(Q798=""),WORKDAY(T798,Q798,Holidays!$J$3:$J$937),"")</f>
        <v/>
      </c>
      <c r="V798" s="104"/>
      <c r="W798" s="104"/>
      <c r="X798" s="101" t="str">
        <f t="shared" si="167"/>
        <v/>
      </c>
      <c r="AL798" s="87" t="str">
        <f t="shared" ref="AL798:AL861" ca="1" si="180">IF(Q798="","",IFERROR(MATCH($I798,INDIRECT("'"&amp;KEY_RESOURCE_STRUCTURE_TAB&amp;"'!B:B"),0),0))</f>
        <v/>
      </c>
      <c r="AN798" s="87" t="str">
        <f t="shared" ca="1" si="178"/>
        <v/>
      </c>
      <c r="AO798" s="87" t="str">
        <f t="shared" ca="1" si="178"/>
        <v/>
      </c>
      <c r="AP798" s="87" t="str">
        <f t="shared" ca="1" si="178"/>
        <v/>
      </c>
      <c r="AQ798" s="87" t="str">
        <f t="shared" ca="1" si="178"/>
        <v/>
      </c>
      <c r="AR798" s="87" t="str">
        <f t="shared" ca="1" si="178"/>
        <v/>
      </c>
      <c r="AS798" s="87" t="str">
        <f t="shared" ca="1" si="178"/>
        <v/>
      </c>
      <c r="AT798" s="87" t="str">
        <f t="shared" ca="1" si="178"/>
        <v/>
      </c>
      <c r="AU798" s="87" t="str">
        <f t="shared" ca="1" si="178"/>
        <v/>
      </c>
      <c r="AV798" s="87" t="str">
        <f t="shared" ca="1" si="178"/>
        <v/>
      </c>
      <c r="AW798" s="87" t="str">
        <f t="shared" ca="1" si="178"/>
        <v/>
      </c>
      <c r="AX798" s="87" t="str">
        <f t="shared" ca="1" si="179"/>
        <v/>
      </c>
      <c r="AY798" s="87" t="str">
        <f t="shared" ca="1" si="179"/>
        <v/>
      </c>
      <c r="AZ798" s="87" t="str">
        <f t="shared" ca="1" si="179"/>
        <v/>
      </c>
      <c r="BA798" s="87" t="str">
        <f t="shared" ca="1" si="179"/>
        <v/>
      </c>
      <c r="BB798" s="87" t="str">
        <f t="shared" ca="1" si="179"/>
        <v/>
      </c>
      <c r="BC798" s="87" t="str">
        <f t="shared" ca="1" si="179"/>
        <v/>
      </c>
      <c r="BD798" s="87" t="str">
        <f t="shared" ca="1" si="179"/>
        <v/>
      </c>
      <c r="BE798" s="87" t="str">
        <f t="shared" ca="1" si="179"/>
        <v/>
      </c>
      <c r="BF798" s="87" t="str">
        <f t="shared" ca="1" si="179"/>
        <v/>
      </c>
      <c r="BG798" s="87" t="str">
        <f t="shared" ca="1" si="179"/>
        <v/>
      </c>
      <c r="BI798" s="87" t="str">
        <f>IF($Q798="","",IFERROR(IF(OR(AND($T798&gt;=DATEVALUE("10/1/20"&amp;RIGHT(BH$1,2)),$T798&lt;=DATEVALUE("9/30/20"&amp;RIGHT(BI$1,2))),AND($U798&gt;=DATEVALUE("10/1/20"&amp;RIGHT(BH$1,2)),$U798&lt;=DATEVALUE("9/30/20"&amp;RIGHT(BI$1,2))),AND($T798&lt;=DATEVALUE("10/1/20"&amp;RIGHT(BH$1,2)),$U798&gt;=DATEVALUE("9/30/20"&amp;RIGHT(BI$1,2)))),
IF(AND($T798&gt;=DATEVALUE("10/1/20"&amp;RIGHT(BH$1,2)),$U798&lt;=DATEVALUE("9/30/20"&amp;RIGHT(BI$1,2))),NETWORKDAYS($T798,$U798,Holidays!$J$3:$J$937),
IF(AND($T798&lt;DATEVALUE("10/1/20"&amp;RIGHT(BH$1,2)),$U798&lt;=DATEVALUE("9/30/20"&amp;RIGHT(BI$1,2))),NETWORKDAYS(DATEVALUE("10/1/20"&amp;RIGHT(BH$1,2)),$U798,Holidays!$J$3:$J$937),
IF($T798&lt;DATEVALUE("10/1/20"&amp;RIGHT(BH$1,2)),NETWORKDAYS(DATEVALUE("10/1/20"&amp;RIGHT(BH$1,2)),DATEVALUE("9/30/20"&amp;RIGHT(BI$1,2)),Holidays!$J$3:$J$937),
IF($T798&gt;=DATEVALUE("10/1/20"&amp;RIGHT(BH$1,2)),NETWORKDAYS($T798,DATEVALUE("9/30/20"&amp;RIGHT(BI$1,2)),Holidays!$J$3:$J$937),"")))),"")/(NETWORKDAYS($T798,$U798,Holidays!$J$3:$J$937)),0))</f>
        <v/>
      </c>
      <c r="BJ798" s="87" t="str">
        <f>IF($Q798="","",IFERROR(IF(OR(AND($T798&gt;=DATEVALUE("10/1/20"&amp;RIGHT(BI$1,2)),$T798&lt;=DATEVALUE("9/30/20"&amp;RIGHT(BJ$1,2))),AND($U798&gt;=DATEVALUE("10/1/20"&amp;RIGHT(BI$1,2)),$U798&lt;=DATEVALUE("9/30/20"&amp;RIGHT(BJ$1,2))),AND($T798&lt;=DATEVALUE("10/1/20"&amp;RIGHT(BI$1,2)),$U798&gt;=DATEVALUE("9/30/20"&amp;RIGHT(BJ$1,2)))),
IF(AND($T798&gt;=DATEVALUE("10/1/20"&amp;RIGHT(BI$1,2)),$U798&lt;=DATEVALUE("9/30/20"&amp;RIGHT(BJ$1,2))),NETWORKDAYS($T798,$U798,Holidays!$J$3:$J$937),
IF(AND($T798&lt;DATEVALUE("10/1/20"&amp;RIGHT(BI$1,2)),$U798&lt;=DATEVALUE("9/30/20"&amp;RIGHT(BJ$1,2))),NETWORKDAYS(DATEVALUE("10/1/20"&amp;RIGHT(BI$1,2)),$U798,Holidays!$J$3:$J$937),
IF($T798&lt;DATEVALUE("10/1/20"&amp;RIGHT(BI$1,2)),NETWORKDAYS(DATEVALUE("10/1/20"&amp;RIGHT(BI$1,2)),DATEVALUE("9/30/20"&amp;RIGHT(BJ$1,2)),Holidays!$J$3:$J$937),
IF($T798&gt;=DATEVALUE("10/1/20"&amp;RIGHT(BI$1,2)),NETWORKDAYS($T798,DATEVALUE("9/30/20"&amp;RIGHT(BJ$1,2)),Holidays!$J$3:$J$937),"")))),"")/(NETWORKDAYS($T798,$U798,Holidays!$J$3:$J$937)),0))</f>
        <v/>
      </c>
      <c r="BK798" s="87" t="str">
        <f>IF($Q798="","",IFERROR(IF(OR(AND($T798&gt;=DATEVALUE("10/1/20"&amp;RIGHT(BJ$1,2)),$T798&lt;=DATEVALUE("9/30/20"&amp;RIGHT(BK$1,2))),AND($U798&gt;=DATEVALUE("10/1/20"&amp;RIGHT(BJ$1,2)),$U798&lt;=DATEVALUE("9/30/20"&amp;RIGHT(BK$1,2))),AND($T798&lt;=DATEVALUE("10/1/20"&amp;RIGHT(BJ$1,2)),$U798&gt;=DATEVALUE("9/30/20"&amp;RIGHT(BK$1,2)))),
IF(AND($T798&gt;=DATEVALUE("10/1/20"&amp;RIGHT(BJ$1,2)),$U798&lt;=DATEVALUE("9/30/20"&amp;RIGHT(BK$1,2))),NETWORKDAYS($T798,$U798,Holidays!$J$3:$J$937),
IF(AND($T798&lt;DATEVALUE("10/1/20"&amp;RIGHT(BJ$1,2)),$U798&lt;=DATEVALUE("9/30/20"&amp;RIGHT(BK$1,2))),NETWORKDAYS(DATEVALUE("10/1/20"&amp;RIGHT(BJ$1,2)),$U798,Holidays!$J$3:$J$937),
IF($T798&lt;DATEVALUE("10/1/20"&amp;RIGHT(BJ$1,2)),NETWORKDAYS(DATEVALUE("10/1/20"&amp;RIGHT(BJ$1,2)),DATEVALUE("9/30/20"&amp;RIGHT(BK$1,2)),Holidays!$J$3:$J$937),
IF($T798&gt;=DATEVALUE("10/1/20"&amp;RIGHT(BJ$1,2)),NETWORKDAYS($T798,DATEVALUE("9/30/20"&amp;RIGHT(BK$1,2)),Holidays!$J$3:$J$937),"")))),"")/(NETWORKDAYS($T798,$U798,Holidays!$J$3:$J$937)),0))</f>
        <v/>
      </c>
      <c r="BL798" s="87" t="str">
        <f>IF($Q798="","",IFERROR(IF(OR(AND($T798&gt;=DATEVALUE("10/1/20"&amp;RIGHT(BK$1,2)),$T798&lt;=DATEVALUE("9/30/20"&amp;RIGHT(BL$1,2))),AND($U798&gt;=DATEVALUE("10/1/20"&amp;RIGHT(BK$1,2)),$U798&lt;=DATEVALUE("9/30/20"&amp;RIGHT(BL$1,2))),AND($T798&lt;=DATEVALUE("10/1/20"&amp;RIGHT(BK$1,2)),$U798&gt;=DATEVALUE("9/30/20"&amp;RIGHT(BL$1,2)))),
IF(AND($T798&gt;=DATEVALUE("10/1/20"&amp;RIGHT(BK$1,2)),$U798&lt;=DATEVALUE("9/30/20"&amp;RIGHT(BL$1,2))),NETWORKDAYS($T798,$U798,Holidays!$J$3:$J$937),
IF(AND($T798&lt;DATEVALUE("10/1/20"&amp;RIGHT(BK$1,2)),$U798&lt;=DATEVALUE("9/30/20"&amp;RIGHT(BL$1,2))),NETWORKDAYS(DATEVALUE("10/1/20"&amp;RIGHT(BK$1,2)),$U798,Holidays!$J$3:$J$937),
IF($T798&lt;DATEVALUE("10/1/20"&amp;RIGHT(BK$1,2)),NETWORKDAYS(DATEVALUE("10/1/20"&amp;RIGHT(BK$1,2)),DATEVALUE("9/30/20"&amp;RIGHT(BL$1,2)),Holidays!$J$3:$J$937),
IF($T798&gt;=DATEVALUE("10/1/20"&amp;RIGHT(BK$1,2)),NETWORKDAYS($T798,DATEVALUE("9/30/20"&amp;RIGHT(BL$1,2)),Holidays!$J$3:$J$937),"")))),"")/(NETWORKDAYS($T798,$U798,Holidays!$J$3:$J$937)),0))</f>
        <v/>
      </c>
      <c r="BM798" s="87" t="str">
        <f>IF($Q798="","",IFERROR(IF(OR(AND($T798&gt;=DATEVALUE("10/1/20"&amp;RIGHT(BL$1,2)),$T798&lt;=DATEVALUE("9/30/20"&amp;RIGHT(BM$1,2))),AND($U798&gt;=DATEVALUE("10/1/20"&amp;RIGHT(BL$1,2)),$U798&lt;=DATEVALUE("9/30/20"&amp;RIGHT(BM$1,2))),AND($T798&lt;=DATEVALUE("10/1/20"&amp;RIGHT(BL$1,2)),$U798&gt;=DATEVALUE("9/30/20"&amp;RIGHT(BM$1,2)))),
IF(AND($T798&gt;=DATEVALUE("10/1/20"&amp;RIGHT(BL$1,2)),$U798&lt;=DATEVALUE("9/30/20"&amp;RIGHT(BM$1,2))),NETWORKDAYS($T798,$U798,Holidays!$J$3:$J$937),
IF(AND($T798&lt;DATEVALUE("10/1/20"&amp;RIGHT(BL$1,2)),$U798&lt;=DATEVALUE("9/30/20"&amp;RIGHT(BM$1,2))),NETWORKDAYS(DATEVALUE("10/1/20"&amp;RIGHT(BL$1,2)),$U798,Holidays!$J$3:$J$937),
IF($T798&lt;DATEVALUE("10/1/20"&amp;RIGHT(BL$1,2)),NETWORKDAYS(DATEVALUE("10/1/20"&amp;RIGHT(BL$1,2)),DATEVALUE("9/30/20"&amp;RIGHT(BM$1,2)),Holidays!$J$3:$J$937),
IF($T798&gt;=DATEVALUE("10/1/20"&amp;RIGHT(BL$1,2)),NETWORKDAYS($T798,DATEVALUE("9/30/20"&amp;RIGHT(BM$1,2)),Holidays!$J$3:$J$937),"")))),"")/(NETWORKDAYS($T798,$U798,Holidays!$J$3:$J$937)),0))</f>
        <v/>
      </c>
      <c r="BN798" s="87" t="str">
        <f>IF($Q798="","",IFERROR(IF(OR(AND($T798&gt;=DATEVALUE("10/1/20"&amp;RIGHT(BM$1,2)),$T798&lt;=DATEVALUE("9/30/20"&amp;RIGHT(BN$1,2))),AND($U798&gt;=DATEVALUE("10/1/20"&amp;RIGHT(BM$1,2)),$U798&lt;=DATEVALUE("9/30/20"&amp;RIGHT(BN$1,2))),AND($T798&lt;=DATEVALUE("10/1/20"&amp;RIGHT(BM$1,2)),$U798&gt;=DATEVALUE("9/30/20"&amp;RIGHT(BN$1,2)))),
IF(AND($T798&gt;=DATEVALUE("10/1/20"&amp;RIGHT(BM$1,2)),$U798&lt;=DATEVALUE("9/30/20"&amp;RIGHT(BN$1,2))),NETWORKDAYS($T798,$U798,Holidays!$J$3:$J$937),
IF(AND($T798&lt;DATEVALUE("10/1/20"&amp;RIGHT(BM$1,2)),$U798&lt;=DATEVALUE("9/30/20"&amp;RIGHT(BN$1,2))),NETWORKDAYS(DATEVALUE("10/1/20"&amp;RIGHT(BM$1,2)),$U798,Holidays!$J$3:$J$937),
IF($T798&lt;DATEVALUE("10/1/20"&amp;RIGHT(BM$1,2)),NETWORKDAYS(DATEVALUE("10/1/20"&amp;RIGHT(BM$1,2)),DATEVALUE("9/30/20"&amp;RIGHT(BN$1,2)),Holidays!$J$3:$J$937),
IF($T798&gt;=DATEVALUE("10/1/20"&amp;RIGHT(BM$1,2)),NETWORKDAYS($T798,DATEVALUE("9/30/20"&amp;RIGHT(BN$1,2)),Holidays!$J$3:$J$937),"")))),"")/(NETWORKDAYS($T798,$U798,Holidays!$J$3:$J$937)),0))</f>
        <v/>
      </c>
      <c r="BO798" s="87" t="str">
        <f>IF($Q798="","",IFERROR(IF(OR(AND($T798&gt;=DATEVALUE("10/1/20"&amp;RIGHT(BN$1,2)),$T798&lt;=DATEVALUE("9/30/20"&amp;RIGHT(BO$1,2))),AND($U798&gt;=DATEVALUE("10/1/20"&amp;RIGHT(BN$1,2)),$U798&lt;=DATEVALUE("9/30/20"&amp;RIGHT(BO$1,2))),AND($T798&lt;=DATEVALUE("10/1/20"&amp;RIGHT(BN$1,2)),$U798&gt;=DATEVALUE("9/30/20"&amp;RIGHT(BO$1,2)))),
IF(AND($T798&gt;=DATEVALUE("10/1/20"&amp;RIGHT(BN$1,2)),$U798&lt;=DATEVALUE("9/30/20"&amp;RIGHT(BO$1,2))),NETWORKDAYS($T798,$U798,Holidays!$J$3:$J$937),
IF(AND($T798&lt;DATEVALUE("10/1/20"&amp;RIGHT(BN$1,2)),$U798&lt;=DATEVALUE("9/30/20"&amp;RIGHT(BO$1,2))),NETWORKDAYS(DATEVALUE("10/1/20"&amp;RIGHT(BN$1,2)),$U798,Holidays!$J$3:$J$937),
IF($T798&lt;DATEVALUE("10/1/20"&amp;RIGHT(BN$1,2)),NETWORKDAYS(DATEVALUE("10/1/20"&amp;RIGHT(BN$1,2)),DATEVALUE("9/30/20"&amp;RIGHT(BO$1,2)),Holidays!$J$3:$J$937),
IF($T798&gt;=DATEVALUE("10/1/20"&amp;RIGHT(BN$1,2)),NETWORKDAYS($T798,DATEVALUE("9/30/20"&amp;RIGHT(BO$1,2)),Holidays!$J$3:$J$937),"")))),"")/(NETWORKDAYS($T798,$U798,Holidays!$J$3:$J$937)),0))</f>
        <v/>
      </c>
      <c r="BP798" s="87" t="str">
        <f>IF($Q798="","",IFERROR(IF(OR(AND($T798&gt;=DATEVALUE("10/1/20"&amp;RIGHT(BO$1,2)),$T798&lt;=DATEVALUE("9/30/20"&amp;RIGHT(BP$1,2))),AND($U798&gt;=DATEVALUE("10/1/20"&amp;RIGHT(BO$1,2)),$U798&lt;=DATEVALUE("9/30/20"&amp;RIGHT(BP$1,2))),AND($T798&lt;=DATEVALUE("10/1/20"&amp;RIGHT(BO$1,2)),$U798&gt;=DATEVALUE("9/30/20"&amp;RIGHT(BP$1,2)))),
IF(AND($T798&gt;=DATEVALUE("10/1/20"&amp;RIGHT(BO$1,2)),$U798&lt;=DATEVALUE("9/30/20"&amp;RIGHT(BP$1,2))),NETWORKDAYS($T798,$U798,Holidays!$J$3:$J$937),
IF(AND($T798&lt;DATEVALUE("10/1/20"&amp;RIGHT(BO$1,2)),$U798&lt;=DATEVALUE("9/30/20"&amp;RIGHT(BP$1,2))),NETWORKDAYS(DATEVALUE("10/1/20"&amp;RIGHT(BO$1,2)),$U798,Holidays!$J$3:$J$937),
IF($T798&lt;DATEVALUE("10/1/20"&amp;RIGHT(BO$1,2)),NETWORKDAYS(DATEVALUE("10/1/20"&amp;RIGHT(BO$1,2)),DATEVALUE("9/30/20"&amp;RIGHT(BP$1,2)),Holidays!$J$3:$J$937),
IF($T798&gt;=DATEVALUE("10/1/20"&amp;RIGHT(BO$1,2)),NETWORKDAYS($T798,DATEVALUE("9/30/20"&amp;RIGHT(BP$1,2)),Holidays!$J$3:$J$937),"")))),"")/(NETWORKDAYS($T798,$U798,Holidays!$J$3:$J$937)),0))</f>
        <v/>
      </c>
      <c r="BQ798" s="87" t="str">
        <f>IF($Q798="","",IFERROR(IF(OR(AND($T798&gt;=DATEVALUE("10/1/20"&amp;RIGHT(BP$1,2)),$T798&lt;=DATEVALUE("9/30/20"&amp;RIGHT(BQ$1,2))),AND($U798&gt;=DATEVALUE("10/1/20"&amp;RIGHT(BP$1,2)),$U798&lt;=DATEVALUE("9/30/20"&amp;RIGHT(BQ$1,2))),AND($T798&lt;=DATEVALUE("10/1/20"&amp;RIGHT(BP$1,2)),$U798&gt;=DATEVALUE("9/30/20"&amp;RIGHT(BQ$1,2)))),
IF(AND($T798&gt;=DATEVALUE("10/1/20"&amp;RIGHT(BP$1,2)),$U798&lt;=DATEVALUE("9/30/20"&amp;RIGHT(BQ$1,2))),NETWORKDAYS($T798,$U798,Holidays!$J$3:$J$937),
IF(AND($T798&lt;DATEVALUE("10/1/20"&amp;RIGHT(BP$1,2)),$U798&lt;=DATEVALUE("9/30/20"&amp;RIGHT(BQ$1,2))),NETWORKDAYS(DATEVALUE("10/1/20"&amp;RIGHT(BP$1,2)),$U798,Holidays!$J$3:$J$937),
IF($T798&lt;DATEVALUE("10/1/20"&amp;RIGHT(BP$1,2)),NETWORKDAYS(DATEVALUE("10/1/20"&amp;RIGHT(BP$1,2)),DATEVALUE("9/30/20"&amp;RIGHT(BQ$1,2)),Holidays!$J$3:$J$937),
IF($T798&gt;=DATEVALUE("10/1/20"&amp;RIGHT(BP$1,2)),NETWORKDAYS($T798,DATEVALUE("9/30/20"&amp;RIGHT(BQ$1,2)),Holidays!$J$3:$J$937),"")))),"")/(NETWORKDAYS($T798,$U798,Holidays!$J$3:$J$937)),0))</f>
        <v/>
      </c>
      <c r="BR798" s="87" t="str">
        <f>IF($Q798="","",IFERROR(IF(OR(AND($T798&gt;=DATEVALUE("10/1/20"&amp;RIGHT(BQ$1,2)),$T798&lt;=DATEVALUE("9/30/20"&amp;RIGHT(BR$1,2))),AND($U798&gt;=DATEVALUE("10/1/20"&amp;RIGHT(BQ$1,2)),$U798&lt;=DATEVALUE("9/30/20"&amp;RIGHT(BR$1,2))),AND($T798&lt;=DATEVALUE("10/1/20"&amp;RIGHT(BQ$1,2)),$U798&gt;=DATEVALUE("9/30/20"&amp;RIGHT(BR$1,2)))),
IF(AND($T798&gt;=DATEVALUE("10/1/20"&amp;RIGHT(BQ$1,2)),$U798&lt;=DATEVALUE("9/30/20"&amp;RIGHT(BR$1,2))),NETWORKDAYS($T798,$U798,Holidays!$J$3:$J$937),
IF(AND($T798&lt;DATEVALUE("10/1/20"&amp;RIGHT(BQ$1,2)),$U798&lt;=DATEVALUE("9/30/20"&amp;RIGHT(BR$1,2))),NETWORKDAYS(DATEVALUE("10/1/20"&amp;RIGHT(BQ$1,2)),$U798,Holidays!$J$3:$J$937),
IF($T798&lt;DATEVALUE("10/1/20"&amp;RIGHT(BQ$1,2)),NETWORKDAYS(DATEVALUE("10/1/20"&amp;RIGHT(BQ$1,2)),DATEVALUE("9/30/20"&amp;RIGHT(BR$1,2)),Holidays!$J$3:$J$937),
IF($T798&gt;=DATEVALUE("10/1/20"&amp;RIGHT(BQ$1,2)),NETWORKDAYS($T798,DATEVALUE("9/30/20"&amp;RIGHT(BR$1,2)),Holidays!$J$3:$J$937),"")))),"")/(NETWORKDAYS($T798,$U798,Holidays!$J$3:$J$937)),0))</f>
        <v/>
      </c>
      <c r="BS798" s="87" t="str">
        <f>IF($Q798="","",IFERROR(IF(OR(AND($T798&gt;=DATEVALUE("10/1/20"&amp;RIGHT(BR$1,2)),$T798&lt;=DATEVALUE("9/30/20"&amp;RIGHT(BS$1,2))),AND($U798&gt;=DATEVALUE("10/1/20"&amp;RIGHT(BR$1,2)),$U798&lt;=DATEVALUE("9/30/20"&amp;RIGHT(BS$1,2))),AND($T798&lt;=DATEVALUE("10/1/20"&amp;RIGHT(BR$1,2)),$U798&gt;=DATEVALUE("9/30/20"&amp;RIGHT(BS$1,2)))),
IF(AND($T798&gt;=DATEVALUE("10/1/20"&amp;RIGHT(BR$1,2)),$U798&lt;=DATEVALUE("9/30/20"&amp;RIGHT(BS$1,2))),NETWORKDAYS($T798,$U798,Holidays!$J$3:$J$937),
IF(AND($T798&lt;DATEVALUE("10/1/20"&amp;RIGHT(BR$1,2)),$U798&lt;=DATEVALUE("9/30/20"&amp;RIGHT(BS$1,2))),NETWORKDAYS(DATEVALUE("10/1/20"&amp;RIGHT(BR$1,2)),$U798,Holidays!$J$3:$J$937),
IF($T798&lt;DATEVALUE("10/1/20"&amp;RIGHT(BR$1,2)),NETWORKDAYS(DATEVALUE("10/1/20"&amp;RIGHT(BR$1,2)),DATEVALUE("9/30/20"&amp;RIGHT(BS$1,2)),Holidays!$J$3:$J$937),
IF($T798&gt;=DATEVALUE("10/1/20"&amp;RIGHT(BR$1,2)),NETWORKDAYS($T798,DATEVALUE("9/30/20"&amp;RIGHT(BS$1,2)),Holidays!$J$3:$J$937),"")))),"")/(NETWORKDAYS($T798,$U798,Holidays!$J$3:$J$937)),0))</f>
        <v/>
      </c>
      <c r="BT798" s="87" t="str">
        <f>IF($Q798="","",IFERROR(IF(OR(AND($T798&gt;=DATEVALUE("10/1/20"&amp;RIGHT(BS$1,2)),$T798&lt;=DATEVALUE("9/30/20"&amp;RIGHT(BT$1,2))),AND($U798&gt;=DATEVALUE("10/1/20"&amp;RIGHT(BS$1,2)),$U798&lt;=DATEVALUE("9/30/20"&amp;RIGHT(BT$1,2))),AND($T798&lt;=DATEVALUE("10/1/20"&amp;RIGHT(BS$1,2)),$U798&gt;=DATEVALUE("9/30/20"&amp;RIGHT(BT$1,2)))),
IF(AND($T798&gt;=DATEVALUE("10/1/20"&amp;RIGHT(BS$1,2)),$U798&lt;=DATEVALUE("9/30/20"&amp;RIGHT(BT$1,2))),NETWORKDAYS($T798,$U798,Holidays!$J$3:$J$937),
IF(AND($T798&lt;DATEVALUE("10/1/20"&amp;RIGHT(BS$1,2)),$U798&lt;=DATEVALUE("9/30/20"&amp;RIGHT(BT$1,2))),NETWORKDAYS(DATEVALUE("10/1/20"&amp;RIGHT(BS$1,2)),$U798,Holidays!$J$3:$J$937),
IF($T798&lt;DATEVALUE("10/1/20"&amp;RIGHT(BS$1,2)),NETWORKDAYS(DATEVALUE("10/1/20"&amp;RIGHT(BS$1,2)),DATEVALUE("9/30/20"&amp;RIGHT(BT$1,2)),Holidays!$J$3:$J$937),
IF($T798&gt;=DATEVALUE("10/1/20"&amp;RIGHT(BS$1,2)),NETWORKDAYS($T798,DATEVALUE("9/30/20"&amp;RIGHT(BT$1,2)),Holidays!$J$3:$J$937),"")))),"")/(NETWORKDAYS($T798,$U798,Holidays!$J$3:$J$937)),0))</f>
        <v/>
      </c>
      <c r="BU798" s="87" t="str">
        <f>IF($Q798="","",IFERROR(IF(OR(AND($T798&gt;=DATEVALUE("10/1/20"&amp;RIGHT(BT$1,2)),$T798&lt;=DATEVALUE("9/30/20"&amp;RIGHT(BU$1,2))),AND($U798&gt;=DATEVALUE("10/1/20"&amp;RIGHT(BT$1,2)),$U798&lt;=DATEVALUE("9/30/20"&amp;RIGHT(BU$1,2))),AND($T798&lt;=DATEVALUE("10/1/20"&amp;RIGHT(BT$1,2)),$U798&gt;=DATEVALUE("9/30/20"&amp;RIGHT(BU$1,2)))),
IF(AND($T798&gt;=DATEVALUE("10/1/20"&amp;RIGHT(BT$1,2)),$U798&lt;=DATEVALUE("9/30/20"&amp;RIGHT(BU$1,2))),NETWORKDAYS($T798,$U798,Holidays!$J$3:$J$937),
IF(AND($T798&lt;DATEVALUE("10/1/20"&amp;RIGHT(BT$1,2)),$U798&lt;=DATEVALUE("9/30/20"&amp;RIGHT(BU$1,2))),NETWORKDAYS(DATEVALUE("10/1/20"&amp;RIGHT(BT$1,2)),$U798,Holidays!$J$3:$J$937),
IF($T798&lt;DATEVALUE("10/1/20"&amp;RIGHT(BT$1,2)),NETWORKDAYS(DATEVALUE("10/1/20"&amp;RIGHT(BT$1,2)),DATEVALUE("9/30/20"&amp;RIGHT(BU$1,2)),Holidays!$J$3:$J$937),
IF($T798&gt;=DATEVALUE("10/1/20"&amp;RIGHT(BT$1,2)),NETWORKDAYS($T798,DATEVALUE("9/30/20"&amp;RIGHT(BU$1,2)),Holidays!$J$3:$J$937),"")))),"")/(NETWORKDAYS($T798,$U798,Holidays!$J$3:$J$937)),0))</f>
        <v/>
      </c>
      <c r="BV798" s="87" t="str">
        <f>IF($Q798="","",IFERROR(IF(OR(AND($T798&gt;=DATEVALUE("10/1/20"&amp;RIGHT(BU$1,2)),$T798&lt;=DATEVALUE("9/30/20"&amp;RIGHT(BV$1,2))),AND($U798&gt;=DATEVALUE("10/1/20"&amp;RIGHT(BU$1,2)),$U798&lt;=DATEVALUE("9/30/20"&amp;RIGHT(BV$1,2))),AND($T798&lt;=DATEVALUE("10/1/20"&amp;RIGHT(BU$1,2)),$U798&gt;=DATEVALUE("9/30/20"&amp;RIGHT(BV$1,2)))),
IF(AND($T798&gt;=DATEVALUE("10/1/20"&amp;RIGHT(BU$1,2)),$U798&lt;=DATEVALUE("9/30/20"&amp;RIGHT(BV$1,2))),NETWORKDAYS($T798,$U798,Holidays!$J$3:$J$937),
IF(AND($T798&lt;DATEVALUE("10/1/20"&amp;RIGHT(BU$1,2)),$U798&lt;=DATEVALUE("9/30/20"&amp;RIGHT(BV$1,2))),NETWORKDAYS(DATEVALUE("10/1/20"&amp;RIGHT(BU$1,2)),$U798,Holidays!$J$3:$J$937),
IF($T798&lt;DATEVALUE("10/1/20"&amp;RIGHT(BU$1,2)),NETWORKDAYS(DATEVALUE("10/1/20"&amp;RIGHT(BU$1,2)),DATEVALUE("9/30/20"&amp;RIGHT(BV$1,2)),Holidays!$J$3:$J$937),
IF($T798&gt;=DATEVALUE("10/1/20"&amp;RIGHT(BU$1,2)),NETWORKDAYS($T798,DATEVALUE("9/30/20"&amp;RIGHT(BV$1,2)),Holidays!$J$3:$J$937),"")))),"")/(NETWORKDAYS($T798,$U798,Holidays!$J$3:$J$937)),0))</f>
        <v/>
      </c>
      <c r="BW798" s="87" t="str">
        <f>IF($Q798="","",IFERROR(IF(OR(AND($T798&gt;=DATEVALUE("10/1/20"&amp;RIGHT(BV$1,2)),$T798&lt;=DATEVALUE("9/30/20"&amp;RIGHT(BW$1,2))),AND($U798&gt;=DATEVALUE("10/1/20"&amp;RIGHT(BV$1,2)),$U798&lt;=DATEVALUE("9/30/20"&amp;RIGHT(BW$1,2))),AND($T798&lt;=DATEVALUE("10/1/20"&amp;RIGHT(BV$1,2)),$U798&gt;=DATEVALUE("9/30/20"&amp;RIGHT(BW$1,2)))),
IF(AND($T798&gt;=DATEVALUE("10/1/20"&amp;RIGHT(BV$1,2)),$U798&lt;=DATEVALUE("9/30/20"&amp;RIGHT(BW$1,2))),NETWORKDAYS($T798,$U798,Holidays!$J$3:$J$937),
IF(AND($T798&lt;DATEVALUE("10/1/20"&amp;RIGHT(BV$1,2)),$U798&lt;=DATEVALUE("9/30/20"&amp;RIGHT(BW$1,2))),NETWORKDAYS(DATEVALUE("10/1/20"&amp;RIGHT(BV$1,2)),$U798,Holidays!$J$3:$J$937),
IF($T798&lt;DATEVALUE("10/1/20"&amp;RIGHT(BV$1,2)),NETWORKDAYS(DATEVALUE("10/1/20"&amp;RIGHT(BV$1,2)),DATEVALUE("9/30/20"&amp;RIGHT(BW$1,2)),Holidays!$J$3:$J$937),
IF($T798&gt;=DATEVALUE("10/1/20"&amp;RIGHT(BV$1,2)),NETWORKDAYS($T798,DATEVALUE("9/30/20"&amp;RIGHT(BW$1,2)),Holidays!$J$3:$J$937),"")))),"")/(NETWORKDAYS($T798,$U798,Holidays!$J$3:$J$937)),0))</f>
        <v/>
      </c>
      <c r="BX798" s="87" t="str">
        <f>IF($Q798="","",IFERROR(IF(OR(AND($T798&gt;=DATEVALUE("10/1/20"&amp;RIGHT(BW$1,2)),$T798&lt;=DATEVALUE("9/30/20"&amp;RIGHT(BX$1,2))),AND($U798&gt;=DATEVALUE("10/1/20"&amp;RIGHT(BW$1,2)),$U798&lt;=DATEVALUE("9/30/20"&amp;RIGHT(BX$1,2))),AND($T798&lt;=DATEVALUE("10/1/20"&amp;RIGHT(BW$1,2)),$U798&gt;=DATEVALUE("9/30/20"&amp;RIGHT(BX$1,2)))),
IF(AND($T798&gt;=DATEVALUE("10/1/20"&amp;RIGHT(BW$1,2)),$U798&lt;=DATEVALUE("9/30/20"&amp;RIGHT(BX$1,2))),NETWORKDAYS($T798,$U798,Holidays!$J$3:$J$937),
IF(AND($T798&lt;DATEVALUE("10/1/20"&amp;RIGHT(BW$1,2)),$U798&lt;=DATEVALUE("9/30/20"&amp;RIGHT(BX$1,2))),NETWORKDAYS(DATEVALUE("10/1/20"&amp;RIGHT(BW$1,2)),$U798,Holidays!$J$3:$J$937),
IF($T798&lt;DATEVALUE("10/1/20"&amp;RIGHT(BW$1,2)),NETWORKDAYS(DATEVALUE("10/1/20"&amp;RIGHT(BW$1,2)),DATEVALUE("9/30/20"&amp;RIGHT(BX$1,2)),Holidays!$J$3:$J$937),
IF($T798&gt;=DATEVALUE("10/1/20"&amp;RIGHT(BW$1,2)),NETWORKDAYS($T798,DATEVALUE("9/30/20"&amp;RIGHT(BX$1,2)),Holidays!$J$3:$J$937),"")))),"")/(NETWORKDAYS($T798,$U798,Holidays!$J$3:$J$937)),0))</f>
        <v/>
      </c>
      <c r="BY798" s="87" t="str">
        <f>IF($Q798="","",IFERROR(IF(OR(AND($T798&gt;=DATEVALUE("10/1/20"&amp;RIGHT(BX$1,2)),$T798&lt;=DATEVALUE("9/30/20"&amp;RIGHT(BY$1,2))),AND($U798&gt;=DATEVALUE("10/1/20"&amp;RIGHT(BX$1,2)),$U798&lt;=DATEVALUE("9/30/20"&amp;RIGHT(BY$1,2))),AND($T798&lt;=DATEVALUE("10/1/20"&amp;RIGHT(BX$1,2)),$U798&gt;=DATEVALUE("9/30/20"&amp;RIGHT(BY$1,2)))),
IF(AND($T798&gt;=DATEVALUE("10/1/20"&amp;RIGHT(BX$1,2)),$U798&lt;=DATEVALUE("9/30/20"&amp;RIGHT(BY$1,2))),NETWORKDAYS($T798,$U798,Holidays!$J$3:$J$937),
IF(AND($T798&lt;DATEVALUE("10/1/20"&amp;RIGHT(BX$1,2)),$U798&lt;=DATEVALUE("9/30/20"&amp;RIGHT(BY$1,2))),NETWORKDAYS(DATEVALUE("10/1/20"&amp;RIGHT(BX$1,2)),$U798,Holidays!$J$3:$J$937),
IF($T798&lt;DATEVALUE("10/1/20"&amp;RIGHT(BX$1,2)),NETWORKDAYS(DATEVALUE("10/1/20"&amp;RIGHT(BX$1,2)),DATEVALUE("9/30/20"&amp;RIGHT(BY$1,2)),Holidays!$J$3:$J$937),
IF($T798&gt;=DATEVALUE("10/1/20"&amp;RIGHT(BX$1,2)),NETWORKDAYS($T798,DATEVALUE("9/30/20"&amp;RIGHT(BY$1,2)),Holidays!$J$3:$J$937),"")))),"")/(NETWORKDAYS($T798,$U798,Holidays!$J$3:$J$937)),0))</f>
        <v/>
      </c>
      <c r="BZ798" s="87" t="str">
        <f>IF($Q798="","",IFERROR(IF(OR(AND($T798&gt;=DATEVALUE("10/1/20"&amp;RIGHT(BY$1,2)),$T798&lt;=DATEVALUE("9/30/20"&amp;RIGHT(BZ$1,2))),AND($U798&gt;=DATEVALUE("10/1/20"&amp;RIGHT(BY$1,2)),$U798&lt;=DATEVALUE("9/30/20"&amp;RIGHT(BZ$1,2))),AND($T798&lt;=DATEVALUE("10/1/20"&amp;RIGHT(BY$1,2)),$U798&gt;=DATEVALUE("9/30/20"&amp;RIGHT(BZ$1,2)))),
IF(AND($T798&gt;=DATEVALUE("10/1/20"&amp;RIGHT(BY$1,2)),$U798&lt;=DATEVALUE("9/30/20"&amp;RIGHT(BZ$1,2))),NETWORKDAYS($T798,$U798,Holidays!$J$3:$J$937),
IF(AND($T798&lt;DATEVALUE("10/1/20"&amp;RIGHT(BY$1,2)),$U798&lt;=DATEVALUE("9/30/20"&amp;RIGHT(BZ$1,2))),NETWORKDAYS(DATEVALUE("10/1/20"&amp;RIGHT(BY$1,2)),$U798,Holidays!$J$3:$J$937),
IF($T798&lt;DATEVALUE("10/1/20"&amp;RIGHT(BY$1,2)),NETWORKDAYS(DATEVALUE("10/1/20"&amp;RIGHT(BY$1,2)),DATEVALUE("9/30/20"&amp;RIGHT(BZ$1,2)),Holidays!$J$3:$J$937),
IF($T798&gt;=DATEVALUE("10/1/20"&amp;RIGHT(BY$1,2)),NETWORKDAYS($T798,DATEVALUE("9/30/20"&amp;RIGHT(BZ$1,2)),Holidays!$J$3:$J$937),"")))),"")/(NETWORKDAYS($T798,$U798,Holidays!$J$3:$J$937)),0))</f>
        <v/>
      </c>
      <c r="CA798" s="87" t="str">
        <f>IF($Q798="","",IFERROR(IF(OR(AND($T798&gt;=DATEVALUE("10/1/20"&amp;RIGHT(BZ$1,2)),$T798&lt;=DATEVALUE("9/30/20"&amp;RIGHT(CA$1,2))),AND($U798&gt;=DATEVALUE("10/1/20"&amp;RIGHT(BZ$1,2)),$U798&lt;=DATEVALUE("9/30/20"&amp;RIGHT(CA$1,2))),AND($T798&lt;=DATEVALUE("10/1/20"&amp;RIGHT(BZ$1,2)),$U798&gt;=DATEVALUE("9/30/20"&amp;RIGHT(CA$1,2)))),
IF(AND($T798&gt;=DATEVALUE("10/1/20"&amp;RIGHT(BZ$1,2)),$U798&lt;=DATEVALUE("9/30/20"&amp;RIGHT(CA$1,2))),NETWORKDAYS($T798,$U798,Holidays!$J$3:$J$937),
IF(AND($T798&lt;DATEVALUE("10/1/20"&amp;RIGHT(BZ$1,2)),$U798&lt;=DATEVALUE("9/30/20"&amp;RIGHT(CA$1,2))),NETWORKDAYS(DATEVALUE("10/1/20"&amp;RIGHT(BZ$1,2)),$U798,Holidays!$J$3:$J$937),
IF($T798&lt;DATEVALUE("10/1/20"&amp;RIGHT(BZ$1,2)),NETWORKDAYS(DATEVALUE("10/1/20"&amp;RIGHT(BZ$1,2)),DATEVALUE("9/30/20"&amp;RIGHT(CA$1,2)),Holidays!$J$3:$J$937),
IF($T798&gt;=DATEVALUE("10/1/20"&amp;RIGHT(BZ$1,2)),NETWORKDAYS($T798,DATEVALUE("9/30/20"&amp;RIGHT(CA$1,2)),Holidays!$J$3:$J$937),"")))),"")/(NETWORKDAYS($T798,$U798,Holidays!$J$3:$J$937)),0))</f>
        <v/>
      </c>
      <c r="CB798" s="87" t="str">
        <f>IF($Q798="","",IFERROR(IF(OR(AND($T798&gt;=DATEVALUE("10/1/20"&amp;RIGHT(CA$1,2)),$T798&lt;=DATEVALUE("9/30/20"&amp;RIGHT(CB$1,2))),AND($U798&gt;=DATEVALUE("10/1/20"&amp;RIGHT(CA$1,2)),$U798&lt;=DATEVALUE("9/30/20"&amp;RIGHT(CB$1,2))),AND($T798&lt;=DATEVALUE("10/1/20"&amp;RIGHT(CA$1,2)),$U798&gt;=DATEVALUE("9/30/20"&amp;RIGHT(CB$1,2)))),
IF(AND($T798&gt;=DATEVALUE("10/1/20"&amp;RIGHT(CA$1,2)),$U798&lt;=DATEVALUE("9/30/20"&amp;RIGHT(CB$1,2))),NETWORKDAYS($T798,$U798,Holidays!$J$3:$J$937),
IF(AND($T798&lt;DATEVALUE("10/1/20"&amp;RIGHT(CA$1,2)),$U798&lt;=DATEVALUE("9/30/20"&amp;RIGHT(CB$1,2))),NETWORKDAYS(DATEVALUE("10/1/20"&amp;RIGHT(CA$1,2)),$U798,Holidays!$J$3:$J$937),
IF($T798&lt;DATEVALUE("10/1/20"&amp;RIGHT(CA$1,2)),NETWORKDAYS(DATEVALUE("10/1/20"&amp;RIGHT(CA$1,2)),DATEVALUE("9/30/20"&amp;RIGHT(CB$1,2)),Holidays!$J$3:$J$937),
IF($T798&gt;=DATEVALUE("10/1/20"&amp;RIGHT(CA$1,2)),NETWORKDAYS($T798,DATEVALUE("9/30/20"&amp;RIGHT(CB$1,2)),Holidays!$J$3:$J$937),"")))),"")/(NETWORKDAYS($T798,$U798,Holidays!$J$3:$J$937)),0))</f>
        <v/>
      </c>
    </row>
    <row r="799" spans="1:80">
      <c r="A799" s="97"/>
      <c r="B799" s="98" t="str">
        <f ca="1">IF(NOT($A799=""),OFFSET('WBS Reference &amp; User Procedure'!$A$1,MATCH($A799,'WBS Reference &amp; User Procedure'!$A:$A,0)-1,1),"")</f>
        <v/>
      </c>
      <c r="D799" s="97"/>
      <c r="T799" s="104" t="str">
        <f>IF(NOT(Q799=""),IF(NOT($S799=""),$S799,#REF!),"")</f>
        <v/>
      </c>
      <c r="U799" s="104" t="str">
        <f>IF(NOT(Q799=""),WORKDAY(T799,Q799,Holidays!$J$3:$J$937),"")</f>
        <v/>
      </c>
      <c r="V799" s="104"/>
      <c r="W799" s="104"/>
      <c r="X799" s="101" t="str">
        <f t="shared" si="167"/>
        <v/>
      </c>
      <c r="AL799" s="87" t="str">
        <f t="shared" ca="1" si="180"/>
        <v/>
      </c>
      <c r="AN799" s="87" t="str">
        <f t="shared" ca="1" si="178"/>
        <v/>
      </c>
      <c r="AO799" s="87" t="str">
        <f t="shared" ca="1" si="178"/>
        <v/>
      </c>
      <c r="AP799" s="87" t="str">
        <f t="shared" ca="1" si="178"/>
        <v/>
      </c>
      <c r="AQ799" s="87" t="str">
        <f t="shared" ca="1" si="178"/>
        <v/>
      </c>
      <c r="AR799" s="87" t="str">
        <f t="shared" ca="1" si="178"/>
        <v/>
      </c>
      <c r="AS799" s="87" t="str">
        <f t="shared" ca="1" si="178"/>
        <v/>
      </c>
      <c r="AT799" s="87" t="str">
        <f t="shared" ca="1" si="178"/>
        <v/>
      </c>
      <c r="AU799" s="87" t="str">
        <f t="shared" ca="1" si="178"/>
        <v/>
      </c>
      <c r="AV799" s="87" t="str">
        <f t="shared" ca="1" si="178"/>
        <v/>
      </c>
      <c r="AW799" s="87" t="str">
        <f t="shared" ca="1" si="178"/>
        <v/>
      </c>
      <c r="AX799" s="87" t="str">
        <f t="shared" ca="1" si="179"/>
        <v/>
      </c>
      <c r="AY799" s="87" t="str">
        <f t="shared" ca="1" si="179"/>
        <v/>
      </c>
      <c r="AZ799" s="87" t="str">
        <f t="shared" ca="1" si="179"/>
        <v/>
      </c>
      <c r="BA799" s="87" t="str">
        <f t="shared" ca="1" si="179"/>
        <v/>
      </c>
      <c r="BB799" s="87" t="str">
        <f t="shared" ca="1" si="179"/>
        <v/>
      </c>
      <c r="BC799" s="87" t="str">
        <f t="shared" ca="1" si="179"/>
        <v/>
      </c>
      <c r="BD799" s="87" t="str">
        <f t="shared" ca="1" si="179"/>
        <v/>
      </c>
      <c r="BE799" s="87" t="str">
        <f t="shared" ca="1" si="179"/>
        <v/>
      </c>
      <c r="BF799" s="87" t="str">
        <f t="shared" ca="1" si="179"/>
        <v/>
      </c>
      <c r="BG799" s="87" t="str">
        <f t="shared" ca="1" si="179"/>
        <v/>
      </c>
      <c r="BI799" s="87" t="str">
        <f>IF($Q799="","",IFERROR(IF(OR(AND($T799&gt;=DATEVALUE("10/1/20"&amp;RIGHT(BH$1,2)),$T799&lt;=DATEVALUE("9/30/20"&amp;RIGHT(BI$1,2))),AND($U799&gt;=DATEVALUE("10/1/20"&amp;RIGHT(BH$1,2)),$U799&lt;=DATEVALUE("9/30/20"&amp;RIGHT(BI$1,2))),AND($T799&lt;=DATEVALUE("10/1/20"&amp;RIGHT(BH$1,2)),$U799&gt;=DATEVALUE("9/30/20"&amp;RIGHT(BI$1,2)))),
IF(AND($T799&gt;=DATEVALUE("10/1/20"&amp;RIGHT(BH$1,2)),$U799&lt;=DATEVALUE("9/30/20"&amp;RIGHT(BI$1,2))),NETWORKDAYS($T799,$U799,Holidays!$J$3:$J$937),
IF(AND($T799&lt;DATEVALUE("10/1/20"&amp;RIGHT(BH$1,2)),$U799&lt;=DATEVALUE("9/30/20"&amp;RIGHT(BI$1,2))),NETWORKDAYS(DATEVALUE("10/1/20"&amp;RIGHT(BH$1,2)),$U799,Holidays!$J$3:$J$937),
IF($T799&lt;DATEVALUE("10/1/20"&amp;RIGHT(BH$1,2)),NETWORKDAYS(DATEVALUE("10/1/20"&amp;RIGHT(BH$1,2)),DATEVALUE("9/30/20"&amp;RIGHT(BI$1,2)),Holidays!$J$3:$J$937),
IF($T799&gt;=DATEVALUE("10/1/20"&amp;RIGHT(BH$1,2)),NETWORKDAYS($T799,DATEVALUE("9/30/20"&amp;RIGHT(BI$1,2)),Holidays!$J$3:$J$937),"")))),"")/(NETWORKDAYS($T799,$U799,Holidays!$J$3:$J$937)),0))</f>
        <v/>
      </c>
      <c r="BJ799" s="87" t="str">
        <f>IF($Q799="","",IFERROR(IF(OR(AND($T799&gt;=DATEVALUE("10/1/20"&amp;RIGHT(BI$1,2)),$T799&lt;=DATEVALUE("9/30/20"&amp;RIGHT(BJ$1,2))),AND($U799&gt;=DATEVALUE("10/1/20"&amp;RIGHT(BI$1,2)),$U799&lt;=DATEVALUE("9/30/20"&amp;RIGHT(BJ$1,2))),AND($T799&lt;=DATEVALUE("10/1/20"&amp;RIGHT(BI$1,2)),$U799&gt;=DATEVALUE("9/30/20"&amp;RIGHT(BJ$1,2)))),
IF(AND($T799&gt;=DATEVALUE("10/1/20"&amp;RIGHT(BI$1,2)),$U799&lt;=DATEVALUE("9/30/20"&amp;RIGHT(BJ$1,2))),NETWORKDAYS($T799,$U799,Holidays!$J$3:$J$937),
IF(AND($T799&lt;DATEVALUE("10/1/20"&amp;RIGHT(BI$1,2)),$U799&lt;=DATEVALUE("9/30/20"&amp;RIGHT(BJ$1,2))),NETWORKDAYS(DATEVALUE("10/1/20"&amp;RIGHT(BI$1,2)),$U799,Holidays!$J$3:$J$937),
IF($T799&lt;DATEVALUE("10/1/20"&amp;RIGHT(BI$1,2)),NETWORKDAYS(DATEVALUE("10/1/20"&amp;RIGHT(BI$1,2)),DATEVALUE("9/30/20"&amp;RIGHT(BJ$1,2)),Holidays!$J$3:$J$937),
IF($T799&gt;=DATEVALUE("10/1/20"&amp;RIGHT(BI$1,2)),NETWORKDAYS($T799,DATEVALUE("9/30/20"&amp;RIGHT(BJ$1,2)),Holidays!$J$3:$J$937),"")))),"")/(NETWORKDAYS($T799,$U799,Holidays!$J$3:$J$937)),0))</f>
        <v/>
      </c>
      <c r="BK799" s="87" t="str">
        <f>IF($Q799="","",IFERROR(IF(OR(AND($T799&gt;=DATEVALUE("10/1/20"&amp;RIGHT(BJ$1,2)),$T799&lt;=DATEVALUE("9/30/20"&amp;RIGHT(BK$1,2))),AND($U799&gt;=DATEVALUE("10/1/20"&amp;RIGHT(BJ$1,2)),$U799&lt;=DATEVALUE("9/30/20"&amp;RIGHT(BK$1,2))),AND($T799&lt;=DATEVALUE("10/1/20"&amp;RIGHT(BJ$1,2)),$U799&gt;=DATEVALUE("9/30/20"&amp;RIGHT(BK$1,2)))),
IF(AND($T799&gt;=DATEVALUE("10/1/20"&amp;RIGHT(BJ$1,2)),$U799&lt;=DATEVALUE("9/30/20"&amp;RIGHT(BK$1,2))),NETWORKDAYS($T799,$U799,Holidays!$J$3:$J$937),
IF(AND($T799&lt;DATEVALUE("10/1/20"&amp;RIGHT(BJ$1,2)),$U799&lt;=DATEVALUE("9/30/20"&amp;RIGHT(BK$1,2))),NETWORKDAYS(DATEVALUE("10/1/20"&amp;RIGHT(BJ$1,2)),$U799,Holidays!$J$3:$J$937),
IF($T799&lt;DATEVALUE("10/1/20"&amp;RIGHT(BJ$1,2)),NETWORKDAYS(DATEVALUE("10/1/20"&amp;RIGHT(BJ$1,2)),DATEVALUE("9/30/20"&amp;RIGHT(BK$1,2)),Holidays!$J$3:$J$937),
IF($T799&gt;=DATEVALUE("10/1/20"&amp;RIGHT(BJ$1,2)),NETWORKDAYS($T799,DATEVALUE("9/30/20"&amp;RIGHT(BK$1,2)),Holidays!$J$3:$J$937),"")))),"")/(NETWORKDAYS($T799,$U799,Holidays!$J$3:$J$937)),0))</f>
        <v/>
      </c>
      <c r="BL799" s="87" t="str">
        <f>IF($Q799="","",IFERROR(IF(OR(AND($T799&gt;=DATEVALUE("10/1/20"&amp;RIGHT(BK$1,2)),$T799&lt;=DATEVALUE("9/30/20"&amp;RIGHT(BL$1,2))),AND($U799&gt;=DATEVALUE("10/1/20"&amp;RIGHT(BK$1,2)),$U799&lt;=DATEVALUE("9/30/20"&amp;RIGHT(BL$1,2))),AND($T799&lt;=DATEVALUE("10/1/20"&amp;RIGHT(BK$1,2)),$U799&gt;=DATEVALUE("9/30/20"&amp;RIGHT(BL$1,2)))),
IF(AND($T799&gt;=DATEVALUE("10/1/20"&amp;RIGHT(BK$1,2)),$U799&lt;=DATEVALUE("9/30/20"&amp;RIGHT(BL$1,2))),NETWORKDAYS($T799,$U799,Holidays!$J$3:$J$937),
IF(AND($T799&lt;DATEVALUE("10/1/20"&amp;RIGHT(BK$1,2)),$U799&lt;=DATEVALUE("9/30/20"&amp;RIGHT(BL$1,2))),NETWORKDAYS(DATEVALUE("10/1/20"&amp;RIGHT(BK$1,2)),$U799,Holidays!$J$3:$J$937),
IF($T799&lt;DATEVALUE("10/1/20"&amp;RIGHT(BK$1,2)),NETWORKDAYS(DATEVALUE("10/1/20"&amp;RIGHT(BK$1,2)),DATEVALUE("9/30/20"&amp;RIGHT(BL$1,2)),Holidays!$J$3:$J$937),
IF($T799&gt;=DATEVALUE("10/1/20"&amp;RIGHT(BK$1,2)),NETWORKDAYS($T799,DATEVALUE("9/30/20"&amp;RIGHT(BL$1,2)),Holidays!$J$3:$J$937),"")))),"")/(NETWORKDAYS($T799,$U799,Holidays!$J$3:$J$937)),0))</f>
        <v/>
      </c>
      <c r="BM799" s="87" t="str">
        <f>IF($Q799="","",IFERROR(IF(OR(AND($T799&gt;=DATEVALUE("10/1/20"&amp;RIGHT(BL$1,2)),$T799&lt;=DATEVALUE("9/30/20"&amp;RIGHT(BM$1,2))),AND($U799&gt;=DATEVALUE("10/1/20"&amp;RIGHT(BL$1,2)),$U799&lt;=DATEVALUE("9/30/20"&amp;RIGHT(BM$1,2))),AND($T799&lt;=DATEVALUE("10/1/20"&amp;RIGHT(BL$1,2)),$U799&gt;=DATEVALUE("9/30/20"&amp;RIGHT(BM$1,2)))),
IF(AND($T799&gt;=DATEVALUE("10/1/20"&amp;RIGHT(BL$1,2)),$U799&lt;=DATEVALUE("9/30/20"&amp;RIGHT(BM$1,2))),NETWORKDAYS($T799,$U799,Holidays!$J$3:$J$937),
IF(AND($T799&lt;DATEVALUE("10/1/20"&amp;RIGHT(BL$1,2)),$U799&lt;=DATEVALUE("9/30/20"&amp;RIGHT(BM$1,2))),NETWORKDAYS(DATEVALUE("10/1/20"&amp;RIGHT(BL$1,2)),$U799,Holidays!$J$3:$J$937),
IF($T799&lt;DATEVALUE("10/1/20"&amp;RIGHT(BL$1,2)),NETWORKDAYS(DATEVALUE("10/1/20"&amp;RIGHT(BL$1,2)),DATEVALUE("9/30/20"&amp;RIGHT(BM$1,2)),Holidays!$J$3:$J$937),
IF($T799&gt;=DATEVALUE("10/1/20"&amp;RIGHT(BL$1,2)),NETWORKDAYS($T799,DATEVALUE("9/30/20"&amp;RIGHT(BM$1,2)),Holidays!$J$3:$J$937),"")))),"")/(NETWORKDAYS($T799,$U799,Holidays!$J$3:$J$937)),0))</f>
        <v/>
      </c>
      <c r="BN799" s="87" t="str">
        <f>IF($Q799="","",IFERROR(IF(OR(AND($T799&gt;=DATEVALUE("10/1/20"&amp;RIGHT(BM$1,2)),$T799&lt;=DATEVALUE("9/30/20"&amp;RIGHT(BN$1,2))),AND($U799&gt;=DATEVALUE("10/1/20"&amp;RIGHT(BM$1,2)),$U799&lt;=DATEVALUE("9/30/20"&amp;RIGHT(BN$1,2))),AND($T799&lt;=DATEVALUE("10/1/20"&amp;RIGHT(BM$1,2)),$U799&gt;=DATEVALUE("9/30/20"&amp;RIGHT(BN$1,2)))),
IF(AND($T799&gt;=DATEVALUE("10/1/20"&amp;RIGHT(BM$1,2)),$U799&lt;=DATEVALUE("9/30/20"&amp;RIGHT(BN$1,2))),NETWORKDAYS($T799,$U799,Holidays!$J$3:$J$937),
IF(AND($T799&lt;DATEVALUE("10/1/20"&amp;RIGHT(BM$1,2)),$U799&lt;=DATEVALUE("9/30/20"&amp;RIGHT(BN$1,2))),NETWORKDAYS(DATEVALUE("10/1/20"&amp;RIGHT(BM$1,2)),$U799,Holidays!$J$3:$J$937),
IF($T799&lt;DATEVALUE("10/1/20"&amp;RIGHT(BM$1,2)),NETWORKDAYS(DATEVALUE("10/1/20"&amp;RIGHT(BM$1,2)),DATEVALUE("9/30/20"&amp;RIGHT(BN$1,2)),Holidays!$J$3:$J$937),
IF($T799&gt;=DATEVALUE("10/1/20"&amp;RIGHT(BM$1,2)),NETWORKDAYS($T799,DATEVALUE("9/30/20"&amp;RIGHT(BN$1,2)),Holidays!$J$3:$J$937),"")))),"")/(NETWORKDAYS($T799,$U799,Holidays!$J$3:$J$937)),0))</f>
        <v/>
      </c>
      <c r="BO799" s="87" t="str">
        <f>IF($Q799="","",IFERROR(IF(OR(AND($T799&gt;=DATEVALUE("10/1/20"&amp;RIGHT(BN$1,2)),$T799&lt;=DATEVALUE("9/30/20"&amp;RIGHT(BO$1,2))),AND($U799&gt;=DATEVALUE("10/1/20"&amp;RIGHT(BN$1,2)),$U799&lt;=DATEVALUE("9/30/20"&amp;RIGHT(BO$1,2))),AND($T799&lt;=DATEVALUE("10/1/20"&amp;RIGHT(BN$1,2)),$U799&gt;=DATEVALUE("9/30/20"&amp;RIGHT(BO$1,2)))),
IF(AND($T799&gt;=DATEVALUE("10/1/20"&amp;RIGHT(BN$1,2)),$U799&lt;=DATEVALUE("9/30/20"&amp;RIGHT(BO$1,2))),NETWORKDAYS($T799,$U799,Holidays!$J$3:$J$937),
IF(AND($T799&lt;DATEVALUE("10/1/20"&amp;RIGHT(BN$1,2)),$U799&lt;=DATEVALUE("9/30/20"&amp;RIGHT(BO$1,2))),NETWORKDAYS(DATEVALUE("10/1/20"&amp;RIGHT(BN$1,2)),$U799,Holidays!$J$3:$J$937),
IF($T799&lt;DATEVALUE("10/1/20"&amp;RIGHT(BN$1,2)),NETWORKDAYS(DATEVALUE("10/1/20"&amp;RIGHT(BN$1,2)),DATEVALUE("9/30/20"&amp;RIGHT(BO$1,2)),Holidays!$J$3:$J$937),
IF($T799&gt;=DATEVALUE("10/1/20"&amp;RIGHT(BN$1,2)),NETWORKDAYS($T799,DATEVALUE("9/30/20"&amp;RIGHT(BO$1,2)),Holidays!$J$3:$J$937),"")))),"")/(NETWORKDAYS($T799,$U799,Holidays!$J$3:$J$937)),0))</f>
        <v/>
      </c>
      <c r="BP799" s="87" t="str">
        <f>IF($Q799="","",IFERROR(IF(OR(AND($T799&gt;=DATEVALUE("10/1/20"&amp;RIGHT(BO$1,2)),$T799&lt;=DATEVALUE("9/30/20"&amp;RIGHT(BP$1,2))),AND($U799&gt;=DATEVALUE("10/1/20"&amp;RIGHT(BO$1,2)),$U799&lt;=DATEVALUE("9/30/20"&amp;RIGHT(BP$1,2))),AND($T799&lt;=DATEVALUE("10/1/20"&amp;RIGHT(BO$1,2)),$U799&gt;=DATEVALUE("9/30/20"&amp;RIGHT(BP$1,2)))),
IF(AND($T799&gt;=DATEVALUE("10/1/20"&amp;RIGHT(BO$1,2)),$U799&lt;=DATEVALUE("9/30/20"&amp;RIGHT(BP$1,2))),NETWORKDAYS($T799,$U799,Holidays!$J$3:$J$937),
IF(AND($T799&lt;DATEVALUE("10/1/20"&amp;RIGHT(BO$1,2)),$U799&lt;=DATEVALUE("9/30/20"&amp;RIGHT(BP$1,2))),NETWORKDAYS(DATEVALUE("10/1/20"&amp;RIGHT(BO$1,2)),$U799,Holidays!$J$3:$J$937),
IF($T799&lt;DATEVALUE("10/1/20"&amp;RIGHT(BO$1,2)),NETWORKDAYS(DATEVALUE("10/1/20"&amp;RIGHT(BO$1,2)),DATEVALUE("9/30/20"&amp;RIGHT(BP$1,2)),Holidays!$J$3:$J$937),
IF($T799&gt;=DATEVALUE("10/1/20"&amp;RIGHT(BO$1,2)),NETWORKDAYS($T799,DATEVALUE("9/30/20"&amp;RIGHT(BP$1,2)),Holidays!$J$3:$J$937),"")))),"")/(NETWORKDAYS($T799,$U799,Holidays!$J$3:$J$937)),0))</f>
        <v/>
      </c>
      <c r="BQ799" s="87" t="str">
        <f>IF($Q799="","",IFERROR(IF(OR(AND($T799&gt;=DATEVALUE("10/1/20"&amp;RIGHT(BP$1,2)),$T799&lt;=DATEVALUE("9/30/20"&amp;RIGHT(BQ$1,2))),AND($U799&gt;=DATEVALUE("10/1/20"&amp;RIGHT(BP$1,2)),$U799&lt;=DATEVALUE("9/30/20"&amp;RIGHT(BQ$1,2))),AND($T799&lt;=DATEVALUE("10/1/20"&amp;RIGHT(BP$1,2)),$U799&gt;=DATEVALUE("9/30/20"&amp;RIGHT(BQ$1,2)))),
IF(AND($T799&gt;=DATEVALUE("10/1/20"&amp;RIGHT(BP$1,2)),$U799&lt;=DATEVALUE("9/30/20"&amp;RIGHT(BQ$1,2))),NETWORKDAYS($T799,$U799,Holidays!$J$3:$J$937),
IF(AND($T799&lt;DATEVALUE("10/1/20"&amp;RIGHT(BP$1,2)),$U799&lt;=DATEVALUE("9/30/20"&amp;RIGHT(BQ$1,2))),NETWORKDAYS(DATEVALUE("10/1/20"&amp;RIGHT(BP$1,2)),$U799,Holidays!$J$3:$J$937),
IF($T799&lt;DATEVALUE("10/1/20"&amp;RIGHT(BP$1,2)),NETWORKDAYS(DATEVALUE("10/1/20"&amp;RIGHT(BP$1,2)),DATEVALUE("9/30/20"&amp;RIGHT(BQ$1,2)),Holidays!$J$3:$J$937),
IF($T799&gt;=DATEVALUE("10/1/20"&amp;RIGHT(BP$1,2)),NETWORKDAYS($T799,DATEVALUE("9/30/20"&amp;RIGHT(BQ$1,2)),Holidays!$J$3:$J$937),"")))),"")/(NETWORKDAYS($T799,$U799,Holidays!$J$3:$J$937)),0))</f>
        <v/>
      </c>
      <c r="BR799" s="87" t="str">
        <f>IF($Q799="","",IFERROR(IF(OR(AND($T799&gt;=DATEVALUE("10/1/20"&amp;RIGHT(BQ$1,2)),$T799&lt;=DATEVALUE("9/30/20"&amp;RIGHT(BR$1,2))),AND($U799&gt;=DATEVALUE("10/1/20"&amp;RIGHT(BQ$1,2)),$U799&lt;=DATEVALUE("9/30/20"&amp;RIGHT(BR$1,2))),AND($T799&lt;=DATEVALUE("10/1/20"&amp;RIGHT(BQ$1,2)),$U799&gt;=DATEVALUE("9/30/20"&amp;RIGHT(BR$1,2)))),
IF(AND($T799&gt;=DATEVALUE("10/1/20"&amp;RIGHT(BQ$1,2)),$U799&lt;=DATEVALUE("9/30/20"&amp;RIGHT(BR$1,2))),NETWORKDAYS($T799,$U799,Holidays!$J$3:$J$937),
IF(AND($T799&lt;DATEVALUE("10/1/20"&amp;RIGHT(BQ$1,2)),$U799&lt;=DATEVALUE("9/30/20"&amp;RIGHT(BR$1,2))),NETWORKDAYS(DATEVALUE("10/1/20"&amp;RIGHT(BQ$1,2)),$U799,Holidays!$J$3:$J$937),
IF($T799&lt;DATEVALUE("10/1/20"&amp;RIGHT(BQ$1,2)),NETWORKDAYS(DATEVALUE("10/1/20"&amp;RIGHT(BQ$1,2)),DATEVALUE("9/30/20"&amp;RIGHT(BR$1,2)),Holidays!$J$3:$J$937),
IF($T799&gt;=DATEVALUE("10/1/20"&amp;RIGHT(BQ$1,2)),NETWORKDAYS($T799,DATEVALUE("9/30/20"&amp;RIGHT(BR$1,2)),Holidays!$J$3:$J$937),"")))),"")/(NETWORKDAYS($T799,$U799,Holidays!$J$3:$J$937)),0))</f>
        <v/>
      </c>
      <c r="BS799" s="87" t="str">
        <f>IF($Q799="","",IFERROR(IF(OR(AND($T799&gt;=DATEVALUE("10/1/20"&amp;RIGHT(BR$1,2)),$T799&lt;=DATEVALUE("9/30/20"&amp;RIGHT(BS$1,2))),AND($U799&gt;=DATEVALUE("10/1/20"&amp;RIGHT(BR$1,2)),$U799&lt;=DATEVALUE("9/30/20"&amp;RIGHT(BS$1,2))),AND($T799&lt;=DATEVALUE("10/1/20"&amp;RIGHT(BR$1,2)),$U799&gt;=DATEVALUE("9/30/20"&amp;RIGHT(BS$1,2)))),
IF(AND($T799&gt;=DATEVALUE("10/1/20"&amp;RIGHT(BR$1,2)),$U799&lt;=DATEVALUE("9/30/20"&amp;RIGHT(BS$1,2))),NETWORKDAYS($T799,$U799,Holidays!$J$3:$J$937),
IF(AND($T799&lt;DATEVALUE("10/1/20"&amp;RIGHT(BR$1,2)),$U799&lt;=DATEVALUE("9/30/20"&amp;RIGHT(BS$1,2))),NETWORKDAYS(DATEVALUE("10/1/20"&amp;RIGHT(BR$1,2)),$U799,Holidays!$J$3:$J$937),
IF($T799&lt;DATEVALUE("10/1/20"&amp;RIGHT(BR$1,2)),NETWORKDAYS(DATEVALUE("10/1/20"&amp;RIGHT(BR$1,2)),DATEVALUE("9/30/20"&amp;RIGHT(BS$1,2)),Holidays!$J$3:$J$937),
IF($T799&gt;=DATEVALUE("10/1/20"&amp;RIGHT(BR$1,2)),NETWORKDAYS($T799,DATEVALUE("9/30/20"&amp;RIGHT(BS$1,2)),Holidays!$J$3:$J$937),"")))),"")/(NETWORKDAYS($T799,$U799,Holidays!$J$3:$J$937)),0))</f>
        <v/>
      </c>
      <c r="BT799" s="87" t="str">
        <f>IF($Q799="","",IFERROR(IF(OR(AND($T799&gt;=DATEVALUE("10/1/20"&amp;RIGHT(BS$1,2)),$T799&lt;=DATEVALUE("9/30/20"&amp;RIGHT(BT$1,2))),AND($U799&gt;=DATEVALUE("10/1/20"&amp;RIGHT(BS$1,2)),$U799&lt;=DATEVALUE("9/30/20"&amp;RIGHT(BT$1,2))),AND($T799&lt;=DATEVALUE("10/1/20"&amp;RIGHT(BS$1,2)),$U799&gt;=DATEVALUE("9/30/20"&amp;RIGHT(BT$1,2)))),
IF(AND($T799&gt;=DATEVALUE("10/1/20"&amp;RIGHT(BS$1,2)),$U799&lt;=DATEVALUE("9/30/20"&amp;RIGHT(BT$1,2))),NETWORKDAYS($T799,$U799,Holidays!$J$3:$J$937),
IF(AND($T799&lt;DATEVALUE("10/1/20"&amp;RIGHT(BS$1,2)),$U799&lt;=DATEVALUE("9/30/20"&amp;RIGHT(BT$1,2))),NETWORKDAYS(DATEVALUE("10/1/20"&amp;RIGHT(BS$1,2)),$U799,Holidays!$J$3:$J$937),
IF($T799&lt;DATEVALUE("10/1/20"&amp;RIGHT(BS$1,2)),NETWORKDAYS(DATEVALUE("10/1/20"&amp;RIGHT(BS$1,2)),DATEVALUE("9/30/20"&amp;RIGHT(BT$1,2)),Holidays!$J$3:$J$937),
IF($T799&gt;=DATEVALUE("10/1/20"&amp;RIGHT(BS$1,2)),NETWORKDAYS($T799,DATEVALUE("9/30/20"&amp;RIGHT(BT$1,2)),Holidays!$J$3:$J$937),"")))),"")/(NETWORKDAYS($T799,$U799,Holidays!$J$3:$J$937)),0))</f>
        <v/>
      </c>
      <c r="BU799" s="87" t="str">
        <f>IF($Q799="","",IFERROR(IF(OR(AND($T799&gt;=DATEVALUE("10/1/20"&amp;RIGHT(BT$1,2)),$T799&lt;=DATEVALUE("9/30/20"&amp;RIGHT(BU$1,2))),AND($U799&gt;=DATEVALUE("10/1/20"&amp;RIGHT(BT$1,2)),$U799&lt;=DATEVALUE("9/30/20"&amp;RIGHT(BU$1,2))),AND($T799&lt;=DATEVALUE("10/1/20"&amp;RIGHT(BT$1,2)),$U799&gt;=DATEVALUE("9/30/20"&amp;RIGHT(BU$1,2)))),
IF(AND($T799&gt;=DATEVALUE("10/1/20"&amp;RIGHT(BT$1,2)),$U799&lt;=DATEVALUE("9/30/20"&amp;RIGHT(BU$1,2))),NETWORKDAYS($T799,$U799,Holidays!$J$3:$J$937),
IF(AND($T799&lt;DATEVALUE("10/1/20"&amp;RIGHT(BT$1,2)),$U799&lt;=DATEVALUE("9/30/20"&amp;RIGHT(BU$1,2))),NETWORKDAYS(DATEVALUE("10/1/20"&amp;RIGHT(BT$1,2)),$U799,Holidays!$J$3:$J$937),
IF($T799&lt;DATEVALUE("10/1/20"&amp;RIGHT(BT$1,2)),NETWORKDAYS(DATEVALUE("10/1/20"&amp;RIGHT(BT$1,2)),DATEVALUE("9/30/20"&amp;RIGHT(BU$1,2)),Holidays!$J$3:$J$937),
IF($T799&gt;=DATEVALUE("10/1/20"&amp;RIGHT(BT$1,2)),NETWORKDAYS($T799,DATEVALUE("9/30/20"&amp;RIGHT(BU$1,2)),Holidays!$J$3:$J$937),"")))),"")/(NETWORKDAYS($T799,$U799,Holidays!$J$3:$J$937)),0))</f>
        <v/>
      </c>
      <c r="BV799" s="87" t="str">
        <f>IF($Q799="","",IFERROR(IF(OR(AND($T799&gt;=DATEVALUE("10/1/20"&amp;RIGHT(BU$1,2)),$T799&lt;=DATEVALUE("9/30/20"&amp;RIGHT(BV$1,2))),AND($U799&gt;=DATEVALUE("10/1/20"&amp;RIGHT(BU$1,2)),$U799&lt;=DATEVALUE("9/30/20"&amp;RIGHT(BV$1,2))),AND($T799&lt;=DATEVALUE("10/1/20"&amp;RIGHT(BU$1,2)),$U799&gt;=DATEVALUE("9/30/20"&amp;RIGHT(BV$1,2)))),
IF(AND($T799&gt;=DATEVALUE("10/1/20"&amp;RIGHT(BU$1,2)),$U799&lt;=DATEVALUE("9/30/20"&amp;RIGHT(BV$1,2))),NETWORKDAYS($T799,$U799,Holidays!$J$3:$J$937),
IF(AND($T799&lt;DATEVALUE("10/1/20"&amp;RIGHT(BU$1,2)),$U799&lt;=DATEVALUE("9/30/20"&amp;RIGHT(BV$1,2))),NETWORKDAYS(DATEVALUE("10/1/20"&amp;RIGHT(BU$1,2)),$U799,Holidays!$J$3:$J$937),
IF($T799&lt;DATEVALUE("10/1/20"&amp;RIGHT(BU$1,2)),NETWORKDAYS(DATEVALUE("10/1/20"&amp;RIGHT(BU$1,2)),DATEVALUE("9/30/20"&amp;RIGHT(BV$1,2)),Holidays!$J$3:$J$937),
IF($T799&gt;=DATEVALUE("10/1/20"&amp;RIGHT(BU$1,2)),NETWORKDAYS($T799,DATEVALUE("9/30/20"&amp;RIGHT(BV$1,2)),Holidays!$J$3:$J$937),"")))),"")/(NETWORKDAYS($T799,$U799,Holidays!$J$3:$J$937)),0))</f>
        <v/>
      </c>
      <c r="BW799" s="87" t="str">
        <f>IF($Q799="","",IFERROR(IF(OR(AND($T799&gt;=DATEVALUE("10/1/20"&amp;RIGHT(BV$1,2)),$T799&lt;=DATEVALUE("9/30/20"&amp;RIGHT(BW$1,2))),AND($U799&gt;=DATEVALUE("10/1/20"&amp;RIGHT(BV$1,2)),$U799&lt;=DATEVALUE("9/30/20"&amp;RIGHT(BW$1,2))),AND($T799&lt;=DATEVALUE("10/1/20"&amp;RIGHT(BV$1,2)),$U799&gt;=DATEVALUE("9/30/20"&amp;RIGHT(BW$1,2)))),
IF(AND($T799&gt;=DATEVALUE("10/1/20"&amp;RIGHT(BV$1,2)),$U799&lt;=DATEVALUE("9/30/20"&amp;RIGHT(BW$1,2))),NETWORKDAYS($T799,$U799,Holidays!$J$3:$J$937),
IF(AND($T799&lt;DATEVALUE("10/1/20"&amp;RIGHT(BV$1,2)),$U799&lt;=DATEVALUE("9/30/20"&amp;RIGHT(BW$1,2))),NETWORKDAYS(DATEVALUE("10/1/20"&amp;RIGHT(BV$1,2)),$U799,Holidays!$J$3:$J$937),
IF($T799&lt;DATEVALUE("10/1/20"&amp;RIGHT(BV$1,2)),NETWORKDAYS(DATEVALUE("10/1/20"&amp;RIGHT(BV$1,2)),DATEVALUE("9/30/20"&amp;RIGHT(BW$1,2)),Holidays!$J$3:$J$937),
IF($T799&gt;=DATEVALUE("10/1/20"&amp;RIGHT(BV$1,2)),NETWORKDAYS($T799,DATEVALUE("9/30/20"&amp;RIGHT(BW$1,2)),Holidays!$J$3:$J$937),"")))),"")/(NETWORKDAYS($T799,$U799,Holidays!$J$3:$J$937)),0))</f>
        <v/>
      </c>
      <c r="BX799" s="87" t="str">
        <f>IF($Q799="","",IFERROR(IF(OR(AND($T799&gt;=DATEVALUE("10/1/20"&amp;RIGHT(BW$1,2)),$T799&lt;=DATEVALUE("9/30/20"&amp;RIGHT(BX$1,2))),AND($U799&gt;=DATEVALUE("10/1/20"&amp;RIGHT(BW$1,2)),$U799&lt;=DATEVALUE("9/30/20"&amp;RIGHT(BX$1,2))),AND($T799&lt;=DATEVALUE("10/1/20"&amp;RIGHT(BW$1,2)),$U799&gt;=DATEVALUE("9/30/20"&amp;RIGHT(BX$1,2)))),
IF(AND($T799&gt;=DATEVALUE("10/1/20"&amp;RIGHT(BW$1,2)),$U799&lt;=DATEVALUE("9/30/20"&amp;RIGHT(BX$1,2))),NETWORKDAYS($T799,$U799,Holidays!$J$3:$J$937),
IF(AND($T799&lt;DATEVALUE("10/1/20"&amp;RIGHT(BW$1,2)),$U799&lt;=DATEVALUE("9/30/20"&amp;RIGHT(BX$1,2))),NETWORKDAYS(DATEVALUE("10/1/20"&amp;RIGHT(BW$1,2)),$U799,Holidays!$J$3:$J$937),
IF($T799&lt;DATEVALUE("10/1/20"&amp;RIGHT(BW$1,2)),NETWORKDAYS(DATEVALUE("10/1/20"&amp;RIGHT(BW$1,2)),DATEVALUE("9/30/20"&amp;RIGHT(BX$1,2)),Holidays!$J$3:$J$937),
IF($T799&gt;=DATEVALUE("10/1/20"&amp;RIGHT(BW$1,2)),NETWORKDAYS($T799,DATEVALUE("9/30/20"&amp;RIGHT(BX$1,2)),Holidays!$J$3:$J$937),"")))),"")/(NETWORKDAYS($T799,$U799,Holidays!$J$3:$J$937)),0))</f>
        <v/>
      </c>
      <c r="BY799" s="87" t="str">
        <f>IF($Q799="","",IFERROR(IF(OR(AND($T799&gt;=DATEVALUE("10/1/20"&amp;RIGHT(BX$1,2)),$T799&lt;=DATEVALUE("9/30/20"&amp;RIGHT(BY$1,2))),AND($U799&gt;=DATEVALUE("10/1/20"&amp;RIGHT(BX$1,2)),$U799&lt;=DATEVALUE("9/30/20"&amp;RIGHT(BY$1,2))),AND($T799&lt;=DATEVALUE("10/1/20"&amp;RIGHT(BX$1,2)),$U799&gt;=DATEVALUE("9/30/20"&amp;RIGHT(BY$1,2)))),
IF(AND($T799&gt;=DATEVALUE("10/1/20"&amp;RIGHT(BX$1,2)),$U799&lt;=DATEVALUE("9/30/20"&amp;RIGHT(BY$1,2))),NETWORKDAYS($T799,$U799,Holidays!$J$3:$J$937),
IF(AND($T799&lt;DATEVALUE("10/1/20"&amp;RIGHT(BX$1,2)),$U799&lt;=DATEVALUE("9/30/20"&amp;RIGHT(BY$1,2))),NETWORKDAYS(DATEVALUE("10/1/20"&amp;RIGHT(BX$1,2)),$U799,Holidays!$J$3:$J$937),
IF($T799&lt;DATEVALUE("10/1/20"&amp;RIGHT(BX$1,2)),NETWORKDAYS(DATEVALUE("10/1/20"&amp;RIGHT(BX$1,2)),DATEVALUE("9/30/20"&amp;RIGHT(BY$1,2)),Holidays!$J$3:$J$937),
IF($T799&gt;=DATEVALUE("10/1/20"&amp;RIGHT(BX$1,2)),NETWORKDAYS($T799,DATEVALUE("9/30/20"&amp;RIGHT(BY$1,2)),Holidays!$J$3:$J$937),"")))),"")/(NETWORKDAYS($T799,$U799,Holidays!$J$3:$J$937)),0))</f>
        <v/>
      </c>
      <c r="BZ799" s="87" t="str">
        <f>IF($Q799="","",IFERROR(IF(OR(AND($T799&gt;=DATEVALUE("10/1/20"&amp;RIGHT(BY$1,2)),$T799&lt;=DATEVALUE("9/30/20"&amp;RIGHT(BZ$1,2))),AND($U799&gt;=DATEVALUE("10/1/20"&amp;RIGHT(BY$1,2)),$U799&lt;=DATEVALUE("9/30/20"&amp;RIGHT(BZ$1,2))),AND($T799&lt;=DATEVALUE("10/1/20"&amp;RIGHT(BY$1,2)),$U799&gt;=DATEVALUE("9/30/20"&amp;RIGHT(BZ$1,2)))),
IF(AND($T799&gt;=DATEVALUE("10/1/20"&amp;RIGHT(BY$1,2)),$U799&lt;=DATEVALUE("9/30/20"&amp;RIGHT(BZ$1,2))),NETWORKDAYS($T799,$U799,Holidays!$J$3:$J$937),
IF(AND($T799&lt;DATEVALUE("10/1/20"&amp;RIGHT(BY$1,2)),$U799&lt;=DATEVALUE("9/30/20"&amp;RIGHT(BZ$1,2))),NETWORKDAYS(DATEVALUE("10/1/20"&amp;RIGHT(BY$1,2)),$U799,Holidays!$J$3:$J$937),
IF($T799&lt;DATEVALUE("10/1/20"&amp;RIGHT(BY$1,2)),NETWORKDAYS(DATEVALUE("10/1/20"&amp;RIGHT(BY$1,2)),DATEVALUE("9/30/20"&amp;RIGHT(BZ$1,2)),Holidays!$J$3:$J$937),
IF($T799&gt;=DATEVALUE("10/1/20"&amp;RIGHT(BY$1,2)),NETWORKDAYS($T799,DATEVALUE("9/30/20"&amp;RIGHT(BZ$1,2)),Holidays!$J$3:$J$937),"")))),"")/(NETWORKDAYS($T799,$U799,Holidays!$J$3:$J$937)),0))</f>
        <v/>
      </c>
      <c r="CA799" s="87" t="str">
        <f>IF($Q799="","",IFERROR(IF(OR(AND($T799&gt;=DATEVALUE("10/1/20"&amp;RIGHT(BZ$1,2)),$T799&lt;=DATEVALUE("9/30/20"&amp;RIGHT(CA$1,2))),AND($U799&gt;=DATEVALUE("10/1/20"&amp;RIGHT(BZ$1,2)),$U799&lt;=DATEVALUE("9/30/20"&amp;RIGHT(CA$1,2))),AND($T799&lt;=DATEVALUE("10/1/20"&amp;RIGHT(BZ$1,2)),$U799&gt;=DATEVALUE("9/30/20"&amp;RIGHT(CA$1,2)))),
IF(AND($T799&gt;=DATEVALUE("10/1/20"&amp;RIGHT(BZ$1,2)),$U799&lt;=DATEVALUE("9/30/20"&amp;RIGHT(CA$1,2))),NETWORKDAYS($T799,$U799,Holidays!$J$3:$J$937),
IF(AND($T799&lt;DATEVALUE("10/1/20"&amp;RIGHT(BZ$1,2)),$U799&lt;=DATEVALUE("9/30/20"&amp;RIGHT(CA$1,2))),NETWORKDAYS(DATEVALUE("10/1/20"&amp;RIGHT(BZ$1,2)),$U799,Holidays!$J$3:$J$937),
IF($T799&lt;DATEVALUE("10/1/20"&amp;RIGHT(BZ$1,2)),NETWORKDAYS(DATEVALUE("10/1/20"&amp;RIGHT(BZ$1,2)),DATEVALUE("9/30/20"&amp;RIGHT(CA$1,2)),Holidays!$J$3:$J$937),
IF($T799&gt;=DATEVALUE("10/1/20"&amp;RIGHT(BZ$1,2)),NETWORKDAYS($T799,DATEVALUE("9/30/20"&amp;RIGHT(CA$1,2)),Holidays!$J$3:$J$937),"")))),"")/(NETWORKDAYS($T799,$U799,Holidays!$J$3:$J$937)),0))</f>
        <v/>
      </c>
      <c r="CB799" s="87" t="str">
        <f>IF($Q799="","",IFERROR(IF(OR(AND($T799&gt;=DATEVALUE("10/1/20"&amp;RIGHT(CA$1,2)),$T799&lt;=DATEVALUE("9/30/20"&amp;RIGHT(CB$1,2))),AND($U799&gt;=DATEVALUE("10/1/20"&amp;RIGHT(CA$1,2)),$U799&lt;=DATEVALUE("9/30/20"&amp;RIGHT(CB$1,2))),AND($T799&lt;=DATEVALUE("10/1/20"&amp;RIGHT(CA$1,2)),$U799&gt;=DATEVALUE("9/30/20"&amp;RIGHT(CB$1,2)))),
IF(AND($T799&gt;=DATEVALUE("10/1/20"&amp;RIGHT(CA$1,2)),$U799&lt;=DATEVALUE("9/30/20"&amp;RIGHT(CB$1,2))),NETWORKDAYS($T799,$U799,Holidays!$J$3:$J$937),
IF(AND($T799&lt;DATEVALUE("10/1/20"&amp;RIGHT(CA$1,2)),$U799&lt;=DATEVALUE("9/30/20"&amp;RIGHT(CB$1,2))),NETWORKDAYS(DATEVALUE("10/1/20"&amp;RIGHT(CA$1,2)),$U799,Holidays!$J$3:$J$937),
IF($T799&lt;DATEVALUE("10/1/20"&amp;RIGHT(CA$1,2)),NETWORKDAYS(DATEVALUE("10/1/20"&amp;RIGHT(CA$1,2)),DATEVALUE("9/30/20"&amp;RIGHT(CB$1,2)),Holidays!$J$3:$J$937),
IF($T799&gt;=DATEVALUE("10/1/20"&amp;RIGHT(CA$1,2)),NETWORKDAYS($T799,DATEVALUE("9/30/20"&amp;RIGHT(CB$1,2)),Holidays!$J$3:$J$937),"")))),"")/(NETWORKDAYS($T799,$U799,Holidays!$J$3:$J$937)),0))</f>
        <v/>
      </c>
    </row>
    <row r="800" spans="1:80">
      <c r="A800" s="97"/>
      <c r="B800" s="98" t="str">
        <f ca="1">IF(NOT($A800=""),OFFSET('WBS Reference &amp; User Procedure'!$A$1,MATCH($A800,'WBS Reference &amp; User Procedure'!$A:$A,0)-1,1),"")</f>
        <v/>
      </c>
      <c r="D800" s="97"/>
      <c r="T800" s="104" t="str">
        <f>IF(NOT(Q800=""),IF(NOT($S800=""),$S800,#REF!),"")</f>
        <v/>
      </c>
      <c r="U800" s="104" t="str">
        <f>IF(NOT(Q800=""),WORKDAY(T800,Q800,Holidays!$J$3:$J$937),"")</f>
        <v/>
      </c>
      <c r="V800" s="104"/>
      <c r="W800" s="104"/>
      <c r="X800" s="101" t="str">
        <f t="shared" si="167"/>
        <v/>
      </c>
      <c r="AL800" s="87" t="str">
        <f t="shared" ca="1" si="180"/>
        <v/>
      </c>
      <c r="AN800" s="87" t="str">
        <f t="shared" ca="1" si="178"/>
        <v/>
      </c>
      <c r="AO800" s="87" t="str">
        <f t="shared" ca="1" si="178"/>
        <v/>
      </c>
      <c r="AP800" s="87" t="str">
        <f t="shared" ca="1" si="178"/>
        <v/>
      </c>
      <c r="AQ800" s="87" t="str">
        <f t="shared" ca="1" si="178"/>
        <v/>
      </c>
      <c r="AR800" s="87" t="str">
        <f t="shared" ca="1" si="178"/>
        <v/>
      </c>
      <c r="AS800" s="87" t="str">
        <f t="shared" ca="1" si="178"/>
        <v/>
      </c>
      <c r="AT800" s="87" t="str">
        <f t="shared" ca="1" si="178"/>
        <v/>
      </c>
      <c r="AU800" s="87" t="str">
        <f t="shared" ca="1" si="178"/>
        <v/>
      </c>
      <c r="AV800" s="87" t="str">
        <f t="shared" ca="1" si="178"/>
        <v/>
      </c>
      <c r="AW800" s="87" t="str">
        <f t="shared" ca="1" si="178"/>
        <v/>
      </c>
      <c r="AX800" s="87" t="str">
        <f t="shared" ca="1" si="179"/>
        <v/>
      </c>
      <c r="AY800" s="87" t="str">
        <f t="shared" ca="1" si="179"/>
        <v/>
      </c>
      <c r="AZ800" s="87" t="str">
        <f t="shared" ca="1" si="179"/>
        <v/>
      </c>
      <c r="BA800" s="87" t="str">
        <f t="shared" ca="1" si="179"/>
        <v/>
      </c>
      <c r="BB800" s="87" t="str">
        <f t="shared" ca="1" si="179"/>
        <v/>
      </c>
      <c r="BC800" s="87" t="str">
        <f t="shared" ca="1" si="179"/>
        <v/>
      </c>
      <c r="BD800" s="87" t="str">
        <f t="shared" ca="1" si="179"/>
        <v/>
      </c>
      <c r="BE800" s="87" t="str">
        <f t="shared" ca="1" si="179"/>
        <v/>
      </c>
      <c r="BF800" s="87" t="str">
        <f t="shared" ca="1" si="179"/>
        <v/>
      </c>
      <c r="BG800" s="87" t="str">
        <f t="shared" ca="1" si="179"/>
        <v/>
      </c>
      <c r="BI800" s="87" t="str">
        <f>IF($Q800="","",IFERROR(IF(OR(AND($T800&gt;=DATEVALUE("10/1/20"&amp;RIGHT(BH$1,2)),$T800&lt;=DATEVALUE("9/30/20"&amp;RIGHT(BI$1,2))),AND($U800&gt;=DATEVALUE("10/1/20"&amp;RIGHT(BH$1,2)),$U800&lt;=DATEVALUE("9/30/20"&amp;RIGHT(BI$1,2))),AND($T800&lt;=DATEVALUE("10/1/20"&amp;RIGHT(BH$1,2)),$U800&gt;=DATEVALUE("9/30/20"&amp;RIGHT(BI$1,2)))),
IF(AND($T800&gt;=DATEVALUE("10/1/20"&amp;RIGHT(BH$1,2)),$U800&lt;=DATEVALUE("9/30/20"&amp;RIGHT(BI$1,2))),NETWORKDAYS($T800,$U800,Holidays!$J$3:$J$937),
IF(AND($T800&lt;DATEVALUE("10/1/20"&amp;RIGHT(BH$1,2)),$U800&lt;=DATEVALUE("9/30/20"&amp;RIGHT(BI$1,2))),NETWORKDAYS(DATEVALUE("10/1/20"&amp;RIGHT(BH$1,2)),$U800,Holidays!$J$3:$J$937),
IF($T800&lt;DATEVALUE("10/1/20"&amp;RIGHT(BH$1,2)),NETWORKDAYS(DATEVALUE("10/1/20"&amp;RIGHT(BH$1,2)),DATEVALUE("9/30/20"&amp;RIGHT(BI$1,2)),Holidays!$J$3:$J$937),
IF($T800&gt;=DATEVALUE("10/1/20"&amp;RIGHT(BH$1,2)),NETWORKDAYS($T800,DATEVALUE("9/30/20"&amp;RIGHT(BI$1,2)),Holidays!$J$3:$J$937),"")))),"")/(NETWORKDAYS($T800,$U800,Holidays!$J$3:$J$937)),0))</f>
        <v/>
      </c>
      <c r="BJ800" s="87" t="str">
        <f>IF($Q800="","",IFERROR(IF(OR(AND($T800&gt;=DATEVALUE("10/1/20"&amp;RIGHT(BI$1,2)),$T800&lt;=DATEVALUE("9/30/20"&amp;RIGHT(BJ$1,2))),AND($U800&gt;=DATEVALUE("10/1/20"&amp;RIGHT(BI$1,2)),$U800&lt;=DATEVALUE("9/30/20"&amp;RIGHT(BJ$1,2))),AND($T800&lt;=DATEVALUE("10/1/20"&amp;RIGHT(BI$1,2)),$U800&gt;=DATEVALUE("9/30/20"&amp;RIGHT(BJ$1,2)))),
IF(AND($T800&gt;=DATEVALUE("10/1/20"&amp;RIGHT(BI$1,2)),$U800&lt;=DATEVALUE("9/30/20"&amp;RIGHT(BJ$1,2))),NETWORKDAYS($T800,$U800,Holidays!$J$3:$J$937),
IF(AND($T800&lt;DATEVALUE("10/1/20"&amp;RIGHT(BI$1,2)),$U800&lt;=DATEVALUE("9/30/20"&amp;RIGHT(BJ$1,2))),NETWORKDAYS(DATEVALUE("10/1/20"&amp;RIGHT(BI$1,2)),$U800,Holidays!$J$3:$J$937),
IF($T800&lt;DATEVALUE("10/1/20"&amp;RIGHT(BI$1,2)),NETWORKDAYS(DATEVALUE("10/1/20"&amp;RIGHT(BI$1,2)),DATEVALUE("9/30/20"&amp;RIGHT(BJ$1,2)),Holidays!$J$3:$J$937),
IF($T800&gt;=DATEVALUE("10/1/20"&amp;RIGHT(BI$1,2)),NETWORKDAYS($T800,DATEVALUE("9/30/20"&amp;RIGHT(BJ$1,2)),Holidays!$J$3:$J$937),"")))),"")/(NETWORKDAYS($T800,$U800,Holidays!$J$3:$J$937)),0))</f>
        <v/>
      </c>
      <c r="BK800" s="87" t="str">
        <f>IF($Q800="","",IFERROR(IF(OR(AND($T800&gt;=DATEVALUE("10/1/20"&amp;RIGHT(BJ$1,2)),$T800&lt;=DATEVALUE("9/30/20"&amp;RIGHT(BK$1,2))),AND($U800&gt;=DATEVALUE("10/1/20"&amp;RIGHT(BJ$1,2)),$U800&lt;=DATEVALUE("9/30/20"&amp;RIGHT(BK$1,2))),AND($T800&lt;=DATEVALUE("10/1/20"&amp;RIGHT(BJ$1,2)),$U800&gt;=DATEVALUE("9/30/20"&amp;RIGHT(BK$1,2)))),
IF(AND($T800&gt;=DATEVALUE("10/1/20"&amp;RIGHT(BJ$1,2)),$U800&lt;=DATEVALUE("9/30/20"&amp;RIGHT(BK$1,2))),NETWORKDAYS($T800,$U800,Holidays!$J$3:$J$937),
IF(AND($T800&lt;DATEVALUE("10/1/20"&amp;RIGHT(BJ$1,2)),$U800&lt;=DATEVALUE("9/30/20"&amp;RIGHT(BK$1,2))),NETWORKDAYS(DATEVALUE("10/1/20"&amp;RIGHT(BJ$1,2)),$U800,Holidays!$J$3:$J$937),
IF($T800&lt;DATEVALUE("10/1/20"&amp;RIGHT(BJ$1,2)),NETWORKDAYS(DATEVALUE("10/1/20"&amp;RIGHT(BJ$1,2)),DATEVALUE("9/30/20"&amp;RIGHT(BK$1,2)),Holidays!$J$3:$J$937),
IF($T800&gt;=DATEVALUE("10/1/20"&amp;RIGHT(BJ$1,2)),NETWORKDAYS($T800,DATEVALUE("9/30/20"&amp;RIGHT(BK$1,2)),Holidays!$J$3:$J$937),"")))),"")/(NETWORKDAYS($T800,$U800,Holidays!$J$3:$J$937)),0))</f>
        <v/>
      </c>
      <c r="BL800" s="87" t="str">
        <f>IF($Q800="","",IFERROR(IF(OR(AND($T800&gt;=DATEVALUE("10/1/20"&amp;RIGHT(BK$1,2)),$T800&lt;=DATEVALUE("9/30/20"&amp;RIGHT(BL$1,2))),AND($U800&gt;=DATEVALUE("10/1/20"&amp;RIGHT(BK$1,2)),$U800&lt;=DATEVALUE("9/30/20"&amp;RIGHT(BL$1,2))),AND($T800&lt;=DATEVALUE("10/1/20"&amp;RIGHT(BK$1,2)),$U800&gt;=DATEVALUE("9/30/20"&amp;RIGHT(BL$1,2)))),
IF(AND($T800&gt;=DATEVALUE("10/1/20"&amp;RIGHT(BK$1,2)),$U800&lt;=DATEVALUE("9/30/20"&amp;RIGHT(BL$1,2))),NETWORKDAYS($T800,$U800,Holidays!$J$3:$J$937),
IF(AND($T800&lt;DATEVALUE("10/1/20"&amp;RIGHT(BK$1,2)),$U800&lt;=DATEVALUE("9/30/20"&amp;RIGHT(BL$1,2))),NETWORKDAYS(DATEVALUE("10/1/20"&amp;RIGHT(BK$1,2)),$U800,Holidays!$J$3:$J$937),
IF($T800&lt;DATEVALUE("10/1/20"&amp;RIGHT(BK$1,2)),NETWORKDAYS(DATEVALUE("10/1/20"&amp;RIGHT(BK$1,2)),DATEVALUE("9/30/20"&amp;RIGHT(BL$1,2)),Holidays!$J$3:$J$937),
IF($T800&gt;=DATEVALUE("10/1/20"&amp;RIGHT(BK$1,2)),NETWORKDAYS($T800,DATEVALUE("9/30/20"&amp;RIGHT(BL$1,2)),Holidays!$J$3:$J$937),"")))),"")/(NETWORKDAYS($T800,$U800,Holidays!$J$3:$J$937)),0))</f>
        <v/>
      </c>
      <c r="BM800" s="87" t="str">
        <f>IF($Q800="","",IFERROR(IF(OR(AND($T800&gt;=DATEVALUE("10/1/20"&amp;RIGHT(BL$1,2)),$T800&lt;=DATEVALUE("9/30/20"&amp;RIGHT(BM$1,2))),AND($U800&gt;=DATEVALUE("10/1/20"&amp;RIGHT(BL$1,2)),$U800&lt;=DATEVALUE("9/30/20"&amp;RIGHT(BM$1,2))),AND($T800&lt;=DATEVALUE("10/1/20"&amp;RIGHT(BL$1,2)),$U800&gt;=DATEVALUE("9/30/20"&amp;RIGHT(BM$1,2)))),
IF(AND($T800&gt;=DATEVALUE("10/1/20"&amp;RIGHT(BL$1,2)),$U800&lt;=DATEVALUE("9/30/20"&amp;RIGHT(BM$1,2))),NETWORKDAYS($T800,$U800,Holidays!$J$3:$J$937),
IF(AND($T800&lt;DATEVALUE("10/1/20"&amp;RIGHT(BL$1,2)),$U800&lt;=DATEVALUE("9/30/20"&amp;RIGHT(BM$1,2))),NETWORKDAYS(DATEVALUE("10/1/20"&amp;RIGHT(BL$1,2)),$U800,Holidays!$J$3:$J$937),
IF($T800&lt;DATEVALUE("10/1/20"&amp;RIGHT(BL$1,2)),NETWORKDAYS(DATEVALUE("10/1/20"&amp;RIGHT(BL$1,2)),DATEVALUE("9/30/20"&amp;RIGHT(BM$1,2)),Holidays!$J$3:$J$937),
IF($T800&gt;=DATEVALUE("10/1/20"&amp;RIGHT(BL$1,2)),NETWORKDAYS($T800,DATEVALUE("9/30/20"&amp;RIGHT(BM$1,2)),Holidays!$J$3:$J$937),"")))),"")/(NETWORKDAYS($T800,$U800,Holidays!$J$3:$J$937)),0))</f>
        <v/>
      </c>
      <c r="BN800" s="87" t="str">
        <f>IF($Q800="","",IFERROR(IF(OR(AND($T800&gt;=DATEVALUE("10/1/20"&amp;RIGHT(BM$1,2)),$T800&lt;=DATEVALUE("9/30/20"&amp;RIGHT(BN$1,2))),AND($U800&gt;=DATEVALUE("10/1/20"&amp;RIGHT(BM$1,2)),$U800&lt;=DATEVALUE("9/30/20"&amp;RIGHT(BN$1,2))),AND($T800&lt;=DATEVALUE("10/1/20"&amp;RIGHT(BM$1,2)),$U800&gt;=DATEVALUE("9/30/20"&amp;RIGHT(BN$1,2)))),
IF(AND($T800&gt;=DATEVALUE("10/1/20"&amp;RIGHT(BM$1,2)),$U800&lt;=DATEVALUE("9/30/20"&amp;RIGHT(BN$1,2))),NETWORKDAYS($T800,$U800,Holidays!$J$3:$J$937),
IF(AND($T800&lt;DATEVALUE("10/1/20"&amp;RIGHT(BM$1,2)),$U800&lt;=DATEVALUE("9/30/20"&amp;RIGHT(BN$1,2))),NETWORKDAYS(DATEVALUE("10/1/20"&amp;RIGHT(BM$1,2)),$U800,Holidays!$J$3:$J$937),
IF($T800&lt;DATEVALUE("10/1/20"&amp;RIGHT(BM$1,2)),NETWORKDAYS(DATEVALUE("10/1/20"&amp;RIGHT(BM$1,2)),DATEVALUE("9/30/20"&amp;RIGHT(BN$1,2)),Holidays!$J$3:$J$937),
IF($T800&gt;=DATEVALUE("10/1/20"&amp;RIGHT(BM$1,2)),NETWORKDAYS($T800,DATEVALUE("9/30/20"&amp;RIGHT(BN$1,2)),Holidays!$J$3:$J$937),"")))),"")/(NETWORKDAYS($T800,$U800,Holidays!$J$3:$J$937)),0))</f>
        <v/>
      </c>
      <c r="BO800" s="87" t="str">
        <f>IF($Q800="","",IFERROR(IF(OR(AND($T800&gt;=DATEVALUE("10/1/20"&amp;RIGHT(BN$1,2)),$T800&lt;=DATEVALUE("9/30/20"&amp;RIGHT(BO$1,2))),AND($U800&gt;=DATEVALUE("10/1/20"&amp;RIGHT(BN$1,2)),$U800&lt;=DATEVALUE("9/30/20"&amp;RIGHT(BO$1,2))),AND($T800&lt;=DATEVALUE("10/1/20"&amp;RIGHT(BN$1,2)),$U800&gt;=DATEVALUE("9/30/20"&amp;RIGHT(BO$1,2)))),
IF(AND($T800&gt;=DATEVALUE("10/1/20"&amp;RIGHT(BN$1,2)),$U800&lt;=DATEVALUE("9/30/20"&amp;RIGHT(BO$1,2))),NETWORKDAYS($T800,$U800,Holidays!$J$3:$J$937),
IF(AND($T800&lt;DATEVALUE("10/1/20"&amp;RIGHT(BN$1,2)),$U800&lt;=DATEVALUE("9/30/20"&amp;RIGHT(BO$1,2))),NETWORKDAYS(DATEVALUE("10/1/20"&amp;RIGHT(BN$1,2)),$U800,Holidays!$J$3:$J$937),
IF($T800&lt;DATEVALUE("10/1/20"&amp;RIGHT(BN$1,2)),NETWORKDAYS(DATEVALUE("10/1/20"&amp;RIGHT(BN$1,2)),DATEVALUE("9/30/20"&amp;RIGHT(BO$1,2)),Holidays!$J$3:$J$937),
IF($T800&gt;=DATEVALUE("10/1/20"&amp;RIGHT(BN$1,2)),NETWORKDAYS($T800,DATEVALUE("9/30/20"&amp;RIGHT(BO$1,2)),Holidays!$J$3:$J$937),"")))),"")/(NETWORKDAYS($T800,$U800,Holidays!$J$3:$J$937)),0))</f>
        <v/>
      </c>
      <c r="BP800" s="87" t="str">
        <f>IF($Q800="","",IFERROR(IF(OR(AND($T800&gt;=DATEVALUE("10/1/20"&amp;RIGHT(BO$1,2)),$T800&lt;=DATEVALUE("9/30/20"&amp;RIGHT(BP$1,2))),AND($U800&gt;=DATEVALUE("10/1/20"&amp;RIGHT(BO$1,2)),$U800&lt;=DATEVALUE("9/30/20"&amp;RIGHT(BP$1,2))),AND($T800&lt;=DATEVALUE("10/1/20"&amp;RIGHT(BO$1,2)),$U800&gt;=DATEVALUE("9/30/20"&amp;RIGHT(BP$1,2)))),
IF(AND($T800&gt;=DATEVALUE("10/1/20"&amp;RIGHT(BO$1,2)),$U800&lt;=DATEVALUE("9/30/20"&amp;RIGHT(BP$1,2))),NETWORKDAYS($T800,$U800,Holidays!$J$3:$J$937),
IF(AND($T800&lt;DATEVALUE("10/1/20"&amp;RIGHT(BO$1,2)),$U800&lt;=DATEVALUE("9/30/20"&amp;RIGHT(BP$1,2))),NETWORKDAYS(DATEVALUE("10/1/20"&amp;RIGHT(BO$1,2)),$U800,Holidays!$J$3:$J$937),
IF($T800&lt;DATEVALUE("10/1/20"&amp;RIGHT(BO$1,2)),NETWORKDAYS(DATEVALUE("10/1/20"&amp;RIGHT(BO$1,2)),DATEVALUE("9/30/20"&amp;RIGHT(BP$1,2)),Holidays!$J$3:$J$937),
IF($T800&gt;=DATEVALUE("10/1/20"&amp;RIGHT(BO$1,2)),NETWORKDAYS($T800,DATEVALUE("9/30/20"&amp;RIGHT(BP$1,2)),Holidays!$J$3:$J$937),"")))),"")/(NETWORKDAYS($T800,$U800,Holidays!$J$3:$J$937)),0))</f>
        <v/>
      </c>
      <c r="BQ800" s="87" t="str">
        <f>IF($Q800="","",IFERROR(IF(OR(AND($T800&gt;=DATEVALUE("10/1/20"&amp;RIGHT(BP$1,2)),$T800&lt;=DATEVALUE("9/30/20"&amp;RIGHT(BQ$1,2))),AND($U800&gt;=DATEVALUE("10/1/20"&amp;RIGHT(BP$1,2)),$U800&lt;=DATEVALUE("9/30/20"&amp;RIGHT(BQ$1,2))),AND($T800&lt;=DATEVALUE("10/1/20"&amp;RIGHT(BP$1,2)),$U800&gt;=DATEVALUE("9/30/20"&amp;RIGHT(BQ$1,2)))),
IF(AND($T800&gt;=DATEVALUE("10/1/20"&amp;RIGHT(BP$1,2)),$U800&lt;=DATEVALUE("9/30/20"&amp;RIGHT(BQ$1,2))),NETWORKDAYS($T800,$U800,Holidays!$J$3:$J$937),
IF(AND($T800&lt;DATEVALUE("10/1/20"&amp;RIGHT(BP$1,2)),$U800&lt;=DATEVALUE("9/30/20"&amp;RIGHT(BQ$1,2))),NETWORKDAYS(DATEVALUE("10/1/20"&amp;RIGHT(BP$1,2)),$U800,Holidays!$J$3:$J$937),
IF($T800&lt;DATEVALUE("10/1/20"&amp;RIGHT(BP$1,2)),NETWORKDAYS(DATEVALUE("10/1/20"&amp;RIGHT(BP$1,2)),DATEVALUE("9/30/20"&amp;RIGHT(BQ$1,2)),Holidays!$J$3:$J$937),
IF($T800&gt;=DATEVALUE("10/1/20"&amp;RIGHT(BP$1,2)),NETWORKDAYS($T800,DATEVALUE("9/30/20"&amp;RIGHT(BQ$1,2)),Holidays!$J$3:$J$937),"")))),"")/(NETWORKDAYS($T800,$U800,Holidays!$J$3:$J$937)),0))</f>
        <v/>
      </c>
      <c r="BR800" s="87" t="str">
        <f>IF($Q800="","",IFERROR(IF(OR(AND($T800&gt;=DATEVALUE("10/1/20"&amp;RIGHT(BQ$1,2)),$T800&lt;=DATEVALUE("9/30/20"&amp;RIGHT(BR$1,2))),AND($U800&gt;=DATEVALUE("10/1/20"&amp;RIGHT(BQ$1,2)),$U800&lt;=DATEVALUE("9/30/20"&amp;RIGHT(BR$1,2))),AND($T800&lt;=DATEVALUE("10/1/20"&amp;RIGHT(BQ$1,2)),$U800&gt;=DATEVALUE("9/30/20"&amp;RIGHT(BR$1,2)))),
IF(AND($T800&gt;=DATEVALUE("10/1/20"&amp;RIGHT(BQ$1,2)),$U800&lt;=DATEVALUE("9/30/20"&amp;RIGHT(BR$1,2))),NETWORKDAYS($T800,$U800,Holidays!$J$3:$J$937),
IF(AND($T800&lt;DATEVALUE("10/1/20"&amp;RIGHT(BQ$1,2)),$U800&lt;=DATEVALUE("9/30/20"&amp;RIGHT(BR$1,2))),NETWORKDAYS(DATEVALUE("10/1/20"&amp;RIGHT(BQ$1,2)),$U800,Holidays!$J$3:$J$937),
IF($T800&lt;DATEVALUE("10/1/20"&amp;RIGHT(BQ$1,2)),NETWORKDAYS(DATEVALUE("10/1/20"&amp;RIGHT(BQ$1,2)),DATEVALUE("9/30/20"&amp;RIGHT(BR$1,2)),Holidays!$J$3:$J$937),
IF($T800&gt;=DATEVALUE("10/1/20"&amp;RIGHT(BQ$1,2)),NETWORKDAYS($T800,DATEVALUE("9/30/20"&amp;RIGHT(BR$1,2)),Holidays!$J$3:$J$937),"")))),"")/(NETWORKDAYS($T800,$U800,Holidays!$J$3:$J$937)),0))</f>
        <v/>
      </c>
      <c r="BS800" s="87" t="str">
        <f>IF($Q800="","",IFERROR(IF(OR(AND($T800&gt;=DATEVALUE("10/1/20"&amp;RIGHT(BR$1,2)),$T800&lt;=DATEVALUE("9/30/20"&amp;RIGHT(BS$1,2))),AND($U800&gt;=DATEVALUE("10/1/20"&amp;RIGHT(BR$1,2)),$U800&lt;=DATEVALUE("9/30/20"&amp;RIGHT(BS$1,2))),AND($T800&lt;=DATEVALUE("10/1/20"&amp;RIGHT(BR$1,2)),$U800&gt;=DATEVALUE("9/30/20"&amp;RIGHT(BS$1,2)))),
IF(AND($T800&gt;=DATEVALUE("10/1/20"&amp;RIGHT(BR$1,2)),$U800&lt;=DATEVALUE("9/30/20"&amp;RIGHT(BS$1,2))),NETWORKDAYS($T800,$U800,Holidays!$J$3:$J$937),
IF(AND($T800&lt;DATEVALUE("10/1/20"&amp;RIGHT(BR$1,2)),$U800&lt;=DATEVALUE("9/30/20"&amp;RIGHT(BS$1,2))),NETWORKDAYS(DATEVALUE("10/1/20"&amp;RIGHT(BR$1,2)),$U800,Holidays!$J$3:$J$937),
IF($T800&lt;DATEVALUE("10/1/20"&amp;RIGHT(BR$1,2)),NETWORKDAYS(DATEVALUE("10/1/20"&amp;RIGHT(BR$1,2)),DATEVALUE("9/30/20"&amp;RIGHT(BS$1,2)),Holidays!$J$3:$J$937),
IF($T800&gt;=DATEVALUE("10/1/20"&amp;RIGHT(BR$1,2)),NETWORKDAYS($T800,DATEVALUE("9/30/20"&amp;RIGHT(BS$1,2)),Holidays!$J$3:$J$937),"")))),"")/(NETWORKDAYS($T800,$U800,Holidays!$J$3:$J$937)),0))</f>
        <v/>
      </c>
      <c r="BT800" s="87" t="str">
        <f>IF($Q800="","",IFERROR(IF(OR(AND($T800&gt;=DATEVALUE("10/1/20"&amp;RIGHT(BS$1,2)),$T800&lt;=DATEVALUE("9/30/20"&amp;RIGHT(BT$1,2))),AND($U800&gt;=DATEVALUE("10/1/20"&amp;RIGHT(BS$1,2)),$U800&lt;=DATEVALUE("9/30/20"&amp;RIGHT(BT$1,2))),AND($T800&lt;=DATEVALUE("10/1/20"&amp;RIGHT(BS$1,2)),$U800&gt;=DATEVALUE("9/30/20"&amp;RIGHT(BT$1,2)))),
IF(AND($T800&gt;=DATEVALUE("10/1/20"&amp;RIGHT(BS$1,2)),$U800&lt;=DATEVALUE("9/30/20"&amp;RIGHT(BT$1,2))),NETWORKDAYS($T800,$U800,Holidays!$J$3:$J$937),
IF(AND($T800&lt;DATEVALUE("10/1/20"&amp;RIGHT(BS$1,2)),$U800&lt;=DATEVALUE("9/30/20"&amp;RIGHT(BT$1,2))),NETWORKDAYS(DATEVALUE("10/1/20"&amp;RIGHT(BS$1,2)),$U800,Holidays!$J$3:$J$937),
IF($T800&lt;DATEVALUE("10/1/20"&amp;RIGHT(BS$1,2)),NETWORKDAYS(DATEVALUE("10/1/20"&amp;RIGHT(BS$1,2)),DATEVALUE("9/30/20"&amp;RIGHT(BT$1,2)),Holidays!$J$3:$J$937),
IF($T800&gt;=DATEVALUE("10/1/20"&amp;RIGHT(BS$1,2)),NETWORKDAYS($T800,DATEVALUE("9/30/20"&amp;RIGHT(BT$1,2)),Holidays!$J$3:$J$937),"")))),"")/(NETWORKDAYS($T800,$U800,Holidays!$J$3:$J$937)),0))</f>
        <v/>
      </c>
      <c r="BU800" s="87" t="str">
        <f>IF($Q800="","",IFERROR(IF(OR(AND($T800&gt;=DATEVALUE("10/1/20"&amp;RIGHT(BT$1,2)),$T800&lt;=DATEVALUE("9/30/20"&amp;RIGHT(BU$1,2))),AND($U800&gt;=DATEVALUE("10/1/20"&amp;RIGHT(BT$1,2)),$U800&lt;=DATEVALUE("9/30/20"&amp;RIGHT(BU$1,2))),AND($T800&lt;=DATEVALUE("10/1/20"&amp;RIGHT(BT$1,2)),$U800&gt;=DATEVALUE("9/30/20"&amp;RIGHT(BU$1,2)))),
IF(AND($T800&gt;=DATEVALUE("10/1/20"&amp;RIGHT(BT$1,2)),$U800&lt;=DATEVALUE("9/30/20"&amp;RIGHT(BU$1,2))),NETWORKDAYS($T800,$U800,Holidays!$J$3:$J$937),
IF(AND($T800&lt;DATEVALUE("10/1/20"&amp;RIGHT(BT$1,2)),$U800&lt;=DATEVALUE("9/30/20"&amp;RIGHT(BU$1,2))),NETWORKDAYS(DATEVALUE("10/1/20"&amp;RIGHT(BT$1,2)),$U800,Holidays!$J$3:$J$937),
IF($T800&lt;DATEVALUE("10/1/20"&amp;RIGHT(BT$1,2)),NETWORKDAYS(DATEVALUE("10/1/20"&amp;RIGHT(BT$1,2)),DATEVALUE("9/30/20"&amp;RIGHT(BU$1,2)),Holidays!$J$3:$J$937),
IF($T800&gt;=DATEVALUE("10/1/20"&amp;RIGHT(BT$1,2)),NETWORKDAYS($T800,DATEVALUE("9/30/20"&amp;RIGHT(BU$1,2)),Holidays!$J$3:$J$937),"")))),"")/(NETWORKDAYS($T800,$U800,Holidays!$J$3:$J$937)),0))</f>
        <v/>
      </c>
      <c r="BV800" s="87" t="str">
        <f>IF($Q800="","",IFERROR(IF(OR(AND($T800&gt;=DATEVALUE("10/1/20"&amp;RIGHT(BU$1,2)),$T800&lt;=DATEVALUE("9/30/20"&amp;RIGHT(BV$1,2))),AND($U800&gt;=DATEVALUE("10/1/20"&amp;RIGHT(BU$1,2)),$U800&lt;=DATEVALUE("9/30/20"&amp;RIGHT(BV$1,2))),AND($T800&lt;=DATEVALUE("10/1/20"&amp;RIGHT(BU$1,2)),$U800&gt;=DATEVALUE("9/30/20"&amp;RIGHT(BV$1,2)))),
IF(AND($T800&gt;=DATEVALUE("10/1/20"&amp;RIGHT(BU$1,2)),$U800&lt;=DATEVALUE("9/30/20"&amp;RIGHT(BV$1,2))),NETWORKDAYS($T800,$U800,Holidays!$J$3:$J$937),
IF(AND($T800&lt;DATEVALUE("10/1/20"&amp;RIGHT(BU$1,2)),$U800&lt;=DATEVALUE("9/30/20"&amp;RIGHT(BV$1,2))),NETWORKDAYS(DATEVALUE("10/1/20"&amp;RIGHT(BU$1,2)),$U800,Holidays!$J$3:$J$937),
IF($T800&lt;DATEVALUE("10/1/20"&amp;RIGHT(BU$1,2)),NETWORKDAYS(DATEVALUE("10/1/20"&amp;RIGHT(BU$1,2)),DATEVALUE("9/30/20"&amp;RIGHT(BV$1,2)),Holidays!$J$3:$J$937),
IF($T800&gt;=DATEVALUE("10/1/20"&amp;RIGHT(BU$1,2)),NETWORKDAYS($T800,DATEVALUE("9/30/20"&amp;RIGHT(BV$1,2)),Holidays!$J$3:$J$937),"")))),"")/(NETWORKDAYS($T800,$U800,Holidays!$J$3:$J$937)),0))</f>
        <v/>
      </c>
      <c r="BW800" s="87" t="str">
        <f>IF($Q800="","",IFERROR(IF(OR(AND($T800&gt;=DATEVALUE("10/1/20"&amp;RIGHT(BV$1,2)),$T800&lt;=DATEVALUE("9/30/20"&amp;RIGHT(BW$1,2))),AND($U800&gt;=DATEVALUE("10/1/20"&amp;RIGHT(BV$1,2)),$U800&lt;=DATEVALUE("9/30/20"&amp;RIGHT(BW$1,2))),AND($T800&lt;=DATEVALUE("10/1/20"&amp;RIGHT(BV$1,2)),$U800&gt;=DATEVALUE("9/30/20"&amp;RIGHT(BW$1,2)))),
IF(AND($T800&gt;=DATEVALUE("10/1/20"&amp;RIGHT(BV$1,2)),$U800&lt;=DATEVALUE("9/30/20"&amp;RIGHT(BW$1,2))),NETWORKDAYS($T800,$U800,Holidays!$J$3:$J$937),
IF(AND($T800&lt;DATEVALUE("10/1/20"&amp;RIGHT(BV$1,2)),$U800&lt;=DATEVALUE("9/30/20"&amp;RIGHT(BW$1,2))),NETWORKDAYS(DATEVALUE("10/1/20"&amp;RIGHT(BV$1,2)),$U800,Holidays!$J$3:$J$937),
IF($T800&lt;DATEVALUE("10/1/20"&amp;RIGHT(BV$1,2)),NETWORKDAYS(DATEVALUE("10/1/20"&amp;RIGHT(BV$1,2)),DATEVALUE("9/30/20"&amp;RIGHT(BW$1,2)),Holidays!$J$3:$J$937),
IF($T800&gt;=DATEVALUE("10/1/20"&amp;RIGHT(BV$1,2)),NETWORKDAYS($T800,DATEVALUE("9/30/20"&amp;RIGHT(BW$1,2)),Holidays!$J$3:$J$937),"")))),"")/(NETWORKDAYS($T800,$U800,Holidays!$J$3:$J$937)),0))</f>
        <v/>
      </c>
      <c r="BX800" s="87" t="str">
        <f>IF($Q800="","",IFERROR(IF(OR(AND($T800&gt;=DATEVALUE("10/1/20"&amp;RIGHT(BW$1,2)),$T800&lt;=DATEVALUE("9/30/20"&amp;RIGHT(BX$1,2))),AND($U800&gt;=DATEVALUE("10/1/20"&amp;RIGHT(BW$1,2)),$U800&lt;=DATEVALUE("9/30/20"&amp;RIGHT(BX$1,2))),AND($T800&lt;=DATEVALUE("10/1/20"&amp;RIGHT(BW$1,2)),$U800&gt;=DATEVALUE("9/30/20"&amp;RIGHT(BX$1,2)))),
IF(AND($T800&gt;=DATEVALUE("10/1/20"&amp;RIGHT(BW$1,2)),$U800&lt;=DATEVALUE("9/30/20"&amp;RIGHT(BX$1,2))),NETWORKDAYS($T800,$U800,Holidays!$J$3:$J$937),
IF(AND($T800&lt;DATEVALUE("10/1/20"&amp;RIGHT(BW$1,2)),$U800&lt;=DATEVALUE("9/30/20"&amp;RIGHT(BX$1,2))),NETWORKDAYS(DATEVALUE("10/1/20"&amp;RIGHT(BW$1,2)),$U800,Holidays!$J$3:$J$937),
IF($T800&lt;DATEVALUE("10/1/20"&amp;RIGHT(BW$1,2)),NETWORKDAYS(DATEVALUE("10/1/20"&amp;RIGHT(BW$1,2)),DATEVALUE("9/30/20"&amp;RIGHT(BX$1,2)),Holidays!$J$3:$J$937),
IF($T800&gt;=DATEVALUE("10/1/20"&amp;RIGHT(BW$1,2)),NETWORKDAYS($T800,DATEVALUE("9/30/20"&amp;RIGHT(BX$1,2)),Holidays!$J$3:$J$937),"")))),"")/(NETWORKDAYS($T800,$U800,Holidays!$J$3:$J$937)),0))</f>
        <v/>
      </c>
      <c r="BY800" s="87" t="str">
        <f>IF($Q800="","",IFERROR(IF(OR(AND($T800&gt;=DATEVALUE("10/1/20"&amp;RIGHT(BX$1,2)),$T800&lt;=DATEVALUE("9/30/20"&amp;RIGHT(BY$1,2))),AND($U800&gt;=DATEVALUE("10/1/20"&amp;RIGHT(BX$1,2)),$U800&lt;=DATEVALUE("9/30/20"&amp;RIGHT(BY$1,2))),AND($T800&lt;=DATEVALUE("10/1/20"&amp;RIGHT(BX$1,2)),$U800&gt;=DATEVALUE("9/30/20"&amp;RIGHT(BY$1,2)))),
IF(AND($T800&gt;=DATEVALUE("10/1/20"&amp;RIGHT(BX$1,2)),$U800&lt;=DATEVALUE("9/30/20"&amp;RIGHT(BY$1,2))),NETWORKDAYS($T800,$U800,Holidays!$J$3:$J$937),
IF(AND($T800&lt;DATEVALUE("10/1/20"&amp;RIGHT(BX$1,2)),$U800&lt;=DATEVALUE("9/30/20"&amp;RIGHT(BY$1,2))),NETWORKDAYS(DATEVALUE("10/1/20"&amp;RIGHT(BX$1,2)),$U800,Holidays!$J$3:$J$937),
IF($T800&lt;DATEVALUE("10/1/20"&amp;RIGHT(BX$1,2)),NETWORKDAYS(DATEVALUE("10/1/20"&amp;RIGHT(BX$1,2)),DATEVALUE("9/30/20"&amp;RIGHT(BY$1,2)),Holidays!$J$3:$J$937),
IF($T800&gt;=DATEVALUE("10/1/20"&amp;RIGHT(BX$1,2)),NETWORKDAYS($T800,DATEVALUE("9/30/20"&amp;RIGHT(BY$1,2)),Holidays!$J$3:$J$937),"")))),"")/(NETWORKDAYS($T800,$U800,Holidays!$J$3:$J$937)),0))</f>
        <v/>
      </c>
      <c r="BZ800" s="87" t="str">
        <f>IF($Q800="","",IFERROR(IF(OR(AND($T800&gt;=DATEVALUE("10/1/20"&amp;RIGHT(BY$1,2)),$T800&lt;=DATEVALUE("9/30/20"&amp;RIGHT(BZ$1,2))),AND($U800&gt;=DATEVALUE("10/1/20"&amp;RIGHT(BY$1,2)),$U800&lt;=DATEVALUE("9/30/20"&amp;RIGHT(BZ$1,2))),AND($T800&lt;=DATEVALUE("10/1/20"&amp;RIGHT(BY$1,2)),$U800&gt;=DATEVALUE("9/30/20"&amp;RIGHT(BZ$1,2)))),
IF(AND($T800&gt;=DATEVALUE("10/1/20"&amp;RIGHT(BY$1,2)),$U800&lt;=DATEVALUE("9/30/20"&amp;RIGHT(BZ$1,2))),NETWORKDAYS($T800,$U800,Holidays!$J$3:$J$937),
IF(AND($T800&lt;DATEVALUE("10/1/20"&amp;RIGHT(BY$1,2)),$U800&lt;=DATEVALUE("9/30/20"&amp;RIGHT(BZ$1,2))),NETWORKDAYS(DATEVALUE("10/1/20"&amp;RIGHT(BY$1,2)),$U800,Holidays!$J$3:$J$937),
IF($T800&lt;DATEVALUE("10/1/20"&amp;RIGHT(BY$1,2)),NETWORKDAYS(DATEVALUE("10/1/20"&amp;RIGHT(BY$1,2)),DATEVALUE("9/30/20"&amp;RIGHT(BZ$1,2)),Holidays!$J$3:$J$937),
IF($T800&gt;=DATEVALUE("10/1/20"&amp;RIGHT(BY$1,2)),NETWORKDAYS($T800,DATEVALUE("9/30/20"&amp;RIGHT(BZ$1,2)),Holidays!$J$3:$J$937),"")))),"")/(NETWORKDAYS($T800,$U800,Holidays!$J$3:$J$937)),0))</f>
        <v/>
      </c>
      <c r="CA800" s="87" t="str">
        <f>IF($Q800="","",IFERROR(IF(OR(AND($T800&gt;=DATEVALUE("10/1/20"&amp;RIGHT(BZ$1,2)),$T800&lt;=DATEVALUE("9/30/20"&amp;RIGHT(CA$1,2))),AND($U800&gt;=DATEVALUE("10/1/20"&amp;RIGHT(BZ$1,2)),$U800&lt;=DATEVALUE("9/30/20"&amp;RIGHT(CA$1,2))),AND($T800&lt;=DATEVALUE("10/1/20"&amp;RIGHT(BZ$1,2)),$U800&gt;=DATEVALUE("9/30/20"&amp;RIGHT(CA$1,2)))),
IF(AND($T800&gt;=DATEVALUE("10/1/20"&amp;RIGHT(BZ$1,2)),$U800&lt;=DATEVALUE("9/30/20"&amp;RIGHT(CA$1,2))),NETWORKDAYS($T800,$U800,Holidays!$J$3:$J$937),
IF(AND($T800&lt;DATEVALUE("10/1/20"&amp;RIGHT(BZ$1,2)),$U800&lt;=DATEVALUE("9/30/20"&amp;RIGHT(CA$1,2))),NETWORKDAYS(DATEVALUE("10/1/20"&amp;RIGHT(BZ$1,2)),$U800,Holidays!$J$3:$J$937),
IF($T800&lt;DATEVALUE("10/1/20"&amp;RIGHT(BZ$1,2)),NETWORKDAYS(DATEVALUE("10/1/20"&amp;RIGHT(BZ$1,2)),DATEVALUE("9/30/20"&amp;RIGHT(CA$1,2)),Holidays!$J$3:$J$937),
IF($T800&gt;=DATEVALUE("10/1/20"&amp;RIGHT(BZ$1,2)),NETWORKDAYS($T800,DATEVALUE("9/30/20"&amp;RIGHT(CA$1,2)),Holidays!$J$3:$J$937),"")))),"")/(NETWORKDAYS($T800,$U800,Holidays!$J$3:$J$937)),0))</f>
        <v/>
      </c>
      <c r="CB800" s="87" t="str">
        <f>IF($Q800="","",IFERROR(IF(OR(AND($T800&gt;=DATEVALUE("10/1/20"&amp;RIGHT(CA$1,2)),$T800&lt;=DATEVALUE("9/30/20"&amp;RIGHT(CB$1,2))),AND($U800&gt;=DATEVALUE("10/1/20"&amp;RIGHT(CA$1,2)),$U800&lt;=DATEVALUE("9/30/20"&amp;RIGHT(CB$1,2))),AND($T800&lt;=DATEVALUE("10/1/20"&amp;RIGHT(CA$1,2)),$U800&gt;=DATEVALUE("9/30/20"&amp;RIGHT(CB$1,2)))),
IF(AND($T800&gt;=DATEVALUE("10/1/20"&amp;RIGHT(CA$1,2)),$U800&lt;=DATEVALUE("9/30/20"&amp;RIGHT(CB$1,2))),NETWORKDAYS($T800,$U800,Holidays!$J$3:$J$937),
IF(AND($T800&lt;DATEVALUE("10/1/20"&amp;RIGHT(CA$1,2)),$U800&lt;=DATEVALUE("9/30/20"&amp;RIGHT(CB$1,2))),NETWORKDAYS(DATEVALUE("10/1/20"&amp;RIGHT(CA$1,2)),$U800,Holidays!$J$3:$J$937),
IF($T800&lt;DATEVALUE("10/1/20"&amp;RIGHT(CA$1,2)),NETWORKDAYS(DATEVALUE("10/1/20"&amp;RIGHT(CA$1,2)),DATEVALUE("9/30/20"&amp;RIGHT(CB$1,2)),Holidays!$J$3:$J$937),
IF($T800&gt;=DATEVALUE("10/1/20"&amp;RIGHT(CA$1,2)),NETWORKDAYS($T800,DATEVALUE("9/30/20"&amp;RIGHT(CB$1,2)),Holidays!$J$3:$J$937),"")))),"")/(NETWORKDAYS($T800,$U800,Holidays!$J$3:$J$937)),0))</f>
        <v/>
      </c>
    </row>
    <row r="801" spans="1:80">
      <c r="A801" s="97"/>
      <c r="B801" s="98" t="str">
        <f ca="1">IF(NOT($A801=""),OFFSET('WBS Reference &amp; User Procedure'!$A$1,MATCH($A801,'WBS Reference &amp; User Procedure'!$A:$A,0)-1,1),"")</f>
        <v/>
      </c>
      <c r="D801" s="97"/>
      <c r="T801" s="104" t="str">
        <f>IF(NOT(Q801=""),IF(NOT($S801=""),$S801,#REF!),"")</f>
        <v/>
      </c>
      <c r="U801" s="104" t="str">
        <f>IF(NOT(Q801=""),WORKDAY(T801,Q801,Holidays!$J$3:$J$937),"")</f>
        <v/>
      </c>
      <c r="V801" s="104"/>
      <c r="W801" s="104"/>
      <c r="X801" s="101" t="str">
        <f t="shared" si="167"/>
        <v/>
      </c>
      <c r="AL801" s="87" t="str">
        <f t="shared" ca="1" si="180"/>
        <v/>
      </c>
      <c r="AN801" s="87" t="str">
        <f t="shared" ca="1" si="178"/>
        <v/>
      </c>
      <c r="AO801" s="87" t="str">
        <f t="shared" ca="1" si="178"/>
        <v/>
      </c>
      <c r="AP801" s="87" t="str">
        <f t="shared" ca="1" si="178"/>
        <v/>
      </c>
      <c r="AQ801" s="87" t="str">
        <f t="shared" ca="1" si="178"/>
        <v/>
      </c>
      <c r="AR801" s="87" t="str">
        <f t="shared" ca="1" si="178"/>
        <v/>
      </c>
      <c r="AS801" s="87" t="str">
        <f t="shared" ca="1" si="178"/>
        <v/>
      </c>
      <c r="AT801" s="87" t="str">
        <f t="shared" ca="1" si="178"/>
        <v/>
      </c>
      <c r="AU801" s="87" t="str">
        <f t="shared" ca="1" si="178"/>
        <v/>
      </c>
      <c r="AV801" s="87" t="str">
        <f t="shared" ca="1" si="178"/>
        <v/>
      </c>
      <c r="AW801" s="87" t="str">
        <f t="shared" ca="1" si="178"/>
        <v/>
      </c>
      <c r="AX801" s="87" t="str">
        <f t="shared" ca="1" si="179"/>
        <v/>
      </c>
      <c r="AY801" s="87" t="str">
        <f t="shared" ca="1" si="179"/>
        <v/>
      </c>
      <c r="AZ801" s="87" t="str">
        <f t="shared" ca="1" si="179"/>
        <v/>
      </c>
      <c r="BA801" s="87" t="str">
        <f t="shared" ca="1" si="179"/>
        <v/>
      </c>
      <c r="BB801" s="87" t="str">
        <f t="shared" ca="1" si="179"/>
        <v/>
      </c>
      <c r="BC801" s="87" t="str">
        <f t="shared" ca="1" si="179"/>
        <v/>
      </c>
      <c r="BD801" s="87" t="str">
        <f t="shared" ca="1" si="179"/>
        <v/>
      </c>
      <c r="BE801" s="87" t="str">
        <f t="shared" ca="1" si="179"/>
        <v/>
      </c>
      <c r="BF801" s="87" t="str">
        <f t="shared" ca="1" si="179"/>
        <v/>
      </c>
      <c r="BG801" s="87" t="str">
        <f t="shared" ca="1" si="179"/>
        <v/>
      </c>
      <c r="BI801" s="87" t="str">
        <f>IF($Q801="","",IFERROR(IF(OR(AND($T801&gt;=DATEVALUE("10/1/20"&amp;RIGHT(BH$1,2)),$T801&lt;=DATEVALUE("9/30/20"&amp;RIGHT(BI$1,2))),AND($U801&gt;=DATEVALUE("10/1/20"&amp;RIGHT(BH$1,2)),$U801&lt;=DATEVALUE("9/30/20"&amp;RIGHT(BI$1,2))),AND($T801&lt;=DATEVALUE("10/1/20"&amp;RIGHT(BH$1,2)),$U801&gt;=DATEVALUE("9/30/20"&amp;RIGHT(BI$1,2)))),
IF(AND($T801&gt;=DATEVALUE("10/1/20"&amp;RIGHT(BH$1,2)),$U801&lt;=DATEVALUE("9/30/20"&amp;RIGHT(BI$1,2))),NETWORKDAYS($T801,$U801,Holidays!$J$3:$J$937),
IF(AND($T801&lt;DATEVALUE("10/1/20"&amp;RIGHT(BH$1,2)),$U801&lt;=DATEVALUE("9/30/20"&amp;RIGHT(BI$1,2))),NETWORKDAYS(DATEVALUE("10/1/20"&amp;RIGHT(BH$1,2)),$U801,Holidays!$J$3:$J$937),
IF($T801&lt;DATEVALUE("10/1/20"&amp;RIGHT(BH$1,2)),NETWORKDAYS(DATEVALUE("10/1/20"&amp;RIGHT(BH$1,2)),DATEVALUE("9/30/20"&amp;RIGHT(BI$1,2)),Holidays!$J$3:$J$937),
IF($T801&gt;=DATEVALUE("10/1/20"&amp;RIGHT(BH$1,2)),NETWORKDAYS($T801,DATEVALUE("9/30/20"&amp;RIGHT(BI$1,2)),Holidays!$J$3:$J$937),"")))),"")/(NETWORKDAYS($T801,$U801,Holidays!$J$3:$J$937)),0))</f>
        <v/>
      </c>
      <c r="BJ801" s="87" t="str">
        <f>IF($Q801="","",IFERROR(IF(OR(AND($T801&gt;=DATEVALUE("10/1/20"&amp;RIGHT(BI$1,2)),$T801&lt;=DATEVALUE("9/30/20"&amp;RIGHT(BJ$1,2))),AND($U801&gt;=DATEVALUE("10/1/20"&amp;RIGHT(BI$1,2)),$U801&lt;=DATEVALUE("9/30/20"&amp;RIGHT(BJ$1,2))),AND($T801&lt;=DATEVALUE("10/1/20"&amp;RIGHT(BI$1,2)),$U801&gt;=DATEVALUE("9/30/20"&amp;RIGHT(BJ$1,2)))),
IF(AND($T801&gt;=DATEVALUE("10/1/20"&amp;RIGHT(BI$1,2)),$U801&lt;=DATEVALUE("9/30/20"&amp;RIGHT(BJ$1,2))),NETWORKDAYS($T801,$U801,Holidays!$J$3:$J$937),
IF(AND($T801&lt;DATEVALUE("10/1/20"&amp;RIGHT(BI$1,2)),$U801&lt;=DATEVALUE("9/30/20"&amp;RIGHT(BJ$1,2))),NETWORKDAYS(DATEVALUE("10/1/20"&amp;RIGHT(BI$1,2)),$U801,Holidays!$J$3:$J$937),
IF($T801&lt;DATEVALUE("10/1/20"&amp;RIGHT(BI$1,2)),NETWORKDAYS(DATEVALUE("10/1/20"&amp;RIGHT(BI$1,2)),DATEVALUE("9/30/20"&amp;RIGHT(BJ$1,2)),Holidays!$J$3:$J$937),
IF($T801&gt;=DATEVALUE("10/1/20"&amp;RIGHT(BI$1,2)),NETWORKDAYS($T801,DATEVALUE("9/30/20"&amp;RIGHT(BJ$1,2)),Holidays!$J$3:$J$937),"")))),"")/(NETWORKDAYS($T801,$U801,Holidays!$J$3:$J$937)),0))</f>
        <v/>
      </c>
      <c r="BK801" s="87" t="str">
        <f>IF($Q801="","",IFERROR(IF(OR(AND($T801&gt;=DATEVALUE("10/1/20"&amp;RIGHT(BJ$1,2)),$T801&lt;=DATEVALUE("9/30/20"&amp;RIGHT(BK$1,2))),AND($U801&gt;=DATEVALUE("10/1/20"&amp;RIGHT(BJ$1,2)),$U801&lt;=DATEVALUE("9/30/20"&amp;RIGHT(BK$1,2))),AND($T801&lt;=DATEVALUE("10/1/20"&amp;RIGHT(BJ$1,2)),$U801&gt;=DATEVALUE("9/30/20"&amp;RIGHT(BK$1,2)))),
IF(AND($T801&gt;=DATEVALUE("10/1/20"&amp;RIGHT(BJ$1,2)),$U801&lt;=DATEVALUE("9/30/20"&amp;RIGHT(BK$1,2))),NETWORKDAYS($T801,$U801,Holidays!$J$3:$J$937),
IF(AND($T801&lt;DATEVALUE("10/1/20"&amp;RIGHT(BJ$1,2)),$U801&lt;=DATEVALUE("9/30/20"&amp;RIGHT(BK$1,2))),NETWORKDAYS(DATEVALUE("10/1/20"&amp;RIGHT(BJ$1,2)),$U801,Holidays!$J$3:$J$937),
IF($T801&lt;DATEVALUE("10/1/20"&amp;RIGHT(BJ$1,2)),NETWORKDAYS(DATEVALUE("10/1/20"&amp;RIGHT(BJ$1,2)),DATEVALUE("9/30/20"&amp;RIGHT(BK$1,2)),Holidays!$J$3:$J$937),
IF($T801&gt;=DATEVALUE("10/1/20"&amp;RIGHT(BJ$1,2)),NETWORKDAYS($T801,DATEVALUE("9/30/20"&amp;RIGHT(BK$1,2)),Holidays!$J$3:$J$937),"")))),"")/(NETWORKDAYS($T801,$U801,Holidays!$J$3:$J$937)),0))</f>
        <v/>
      </c>
      <c r="BL801" s="87" t="str">
        <f>IF($Q801="","",IFERROR(IF(OR(AND($T801&gt;=DATEVALUE("10/1/20"&amp;RIGHT(BK$1,2)),$T801&lt;=DATEVALUE("9/30/20"&amp;RIGHT(BL$1,2))),AND($U801&gt;=DATEVALUE("10/1/20"&amp;RIGHT(BK$1,2)),$U801&lt;=DATEVALUE("9/30/20"&amp;RIGHT(BL$1,2))),AND($T801&lt;=DATEVALUE("10/1/20"&amp;RIGHT(BK$1,2)),$U801&gt;=DATEVALUE("9/30/20"&amp;RIGHT(BL$1,2)))),
IF(AND($T801&gt;=DATEVALUE("10/1/20"&amp;RIGHT(BK$1,2)),$U801&lt;=DATEVALUE("9/30/20"&amp;RIGHT(BL$1,2))),NETWORKDAYS($T801,$U801,Holidays!$J$3:$J$937),
IF(AND($T801&lt;DATEVALUE("10/1/20"&amp;RIGHT(BK$1,2)),$U801&lt;=DATEVALUE("9/30/20"&amp;RIGHT(BL$1,2))),NETWORKDAYS(DATEVALUE("10/1/20"&amp;RIGHT(BK$1,2)),$U801,Holidays!$J$3:$J$937),
IF($T801&lt;DATEVALUE("10/1/20"&amp;RIGHT(BK$1,2)),NETWORKDAYS(DATEVALUE("10/1/20"&amp;RIGHT(BK$1,2)),DATEVALUE("9/30/20"&amp;RIGHT(BL$1,2)),Holidays!$J$3:$J$937),
IF($T801&gt;=DATEVALUE("10/1/20"&amp;RIGHT(BK$1,2)),NETWORKDAYS($T801,DATEVALUE("9/30/20"&amp;RIGHT(BL$1,2)),Holidays!$J$3:$J$937),"")))),"")/(NETWORKDAYS($T801,$U801,Holidays!$J$3:$J$937)),0))</f>
        <v/>
      </c>
      <c r="BM801" s="87" t="str">
        <f>IF($Q801="","",IFERROR(IF(OR(AND($T801&gt;=DATEVALUE("10/1/20"&amp;RIGHT(BL$1,2)),$T801&lt;=DATEVALUE("9/30/20"&amp;RIGHT(BM$1,2))),AND($U801&gt;=DATEVALUE("10/1/20"&amp;RIGHT(BL$1,2)),$U801&lt;=DATEVALUE("9/30/20"&amp;RIGHT(BM$1,2))),AND($T801&lt;=DATEVALUE("10/1/20"&amp;RIGHT(BL$1,2)),$U801&gt;=DATEVALUE("9/30/20"&amp;RIGHT(BM$1,2)))),
IF(AND($T801&gt;=DATEVALUE("10/1/20"&amp;RIGHT(BL$1,2)),$U801&lt;=DATEVALUE("9/30/20"&amp;RIGHT(BM$1,2))),NETWORKDAYS($T801,$U801,Holidays!$J$3:$J$937),
IF(AND($T801&lt;DATEVALUE("10/1/20"&amp;RIGHT(BL$1,2)),$U801&lt;=DATEVALUE("9/30/20"&amp;RIGHT(BM$1,2))),NETWORKDAYS(DATEVALUE("10/1/20"&amp;RIGHT(BL$1,2)),$U801,Holidays!$J$3:$J$937),
IF($T801&lt;DATEVALUE("10/1/20"&amp;RIGHT(BL$1,2)),NETWORKDAYS(DATEVALUE("10/1/20"&amp;RIGHT(BL$1,2)),DATEVALUE("9/30/20"&amp;RIGHT(BM$1,2)),Holidays!$J$3:$J$937),
IF($T801&gt;=DATEVALUE("10/1/20"&amp;RIGHT(BL$1,2)),NETWORKDAYS($T801,DATEVALUE("9/30/20"&amp;RIGHT(BM$1,2)),Holidays!$J$3:$J$937),"")))),"")/(NETWORKDAYS($T801,$U801,Holidays!$J$3:$J$937)),0))</f>
        <v/>
      </c>
      <c r="BN801" s="87" t="str">
        <f>IF($Q801="","",IFERROR(IF(OR(AND($T801&gt;=DATEVALUE("10/1/20"&amp;RIGHT(BM$1,2)),$T801&lt;=DATEVALUE("9/30/20"&amp;RIGHT(BN$1,2))),AND($U801&gt;=DATEVALUE("10/1/20"&amp;RIGHT(BM$1,2)),$U801&lt;=DATEVALUE("9/30/20"&amp;RIGHT(BN$1,2))),AND($T801&lt;=DATEVALUE("10/1/20"&amp;RIGHT(BM$1,2)),$U801&gt;=DATEVALUE("9/30/20"&amp;RIGHT(BN$1,2)))),
IF(AND($T801&gt;=DATEVALUE("10/1/20"&amp;RIGHT(BM$1,2)),$U801&lt;=DATEVALUE("9/30/20"&amp;RIGHT(BN$1,2))),NETWORKDAYS($T801,$U801,Holidays!$J$3:$J$937),
IF(AND($T801&lt;DATEVALUE("10/1/20"&amp;RIGHT(BM$1,2)),$U801&lt;=DATEVALUE("9/30/20"&amp;RIGHT(BN$1,2))),NETWORKDAYS(DATEVALUE("10/1/20"&amp;RIGHT(BM$1,2)),$U801,Holidays!$J$3:$J$937),
IF($T801&lt;DATEVALUE("10/1/20"&amp;RIGHT(BM$1,2)),NETWORKDAYS(DATEVALUE("10/1/20"&amp;RIGHT(BM$1,2)),DATEVALUE("9/30/20"&amp;RIGHT(BN$1,2)),Holidays!$J$3:$J$937),
IF($T801&gt;=DATEVALUE("10/1/20"&amp;RIGHT(BM$1,2)),NETWORKDAYS($T801,DATEVALUE("9/30/20"&amp;RIGHT(BN$1,2)),Holidays!$J$3:$J$937),"")))),"")/(NETWORKDAYS($T801,$U801,Holidays!$J$3:$J$937)),0))</f>
        <v/>
      </c>
      <c r="BO801" s="87" t="str">
        <f>IF($Q801="","",IFERROR(IF(OR(AND($T801&gt;=DATEVALUE("10/1/20"&amp;RIGHT(BN$1,2)),$T801&lt;=DATEVALUE("9/30/20"&amp;RIGHT(BO$1,2))),AND($U801&gt;=DATEVALUE("10/1/20"&amp;RIGHT(BN$1,2)),$U801&lt;=DATEVALUE("9/30/20"&amp;RIGHT(BO$1,2))),AND($T801&lt;=DATEVALUE("10/1/20"&amp;RIGHT(BN$1,2)),$U801&gt;=DATEVALUE("9/30/20"&amp;RIGHT(BO$1,2)))),
IF(AND($T801&gt;=DATEVALUE("10/1/20"&amp;RIGHT(BN$1,2)),$U801&lt;=DATEVALUE("9/30/20"&amp;RIGHT(BO$1,2))),NETWORKDAYS($T801,$U801,Holidays!$J$3:$J$937),
IF(AND($T801&lt;DATEVALUE("10/1/20"&amp;RIGHT(BN$1,2)),$U801&lt;=DATEVALUE("9/30/20"&amp;RIGHT(BO$1,2))),NETWORKDAYS(DATEVALUE("10/1/20"&amp;RIGHT(BN$1,2)),$U801,Holidays!$J$3:$J$937),
IF($T801&lt;DATEVALUE("10/1/20"&amp;RIGHT(BN$1,2)),NETWORKDAYS(DATEVALUE("10/1/20"&amp;RIGHT(BN$1,2)),DATEVALUE("9/30/20"&amp;RIGHT(BO$1,2)),Holidays!$J$3:$J$937),
IF($T801&gt;=DATEVALUE("10/1/20"&amp;RIGHT(BN$1,2)),NETWORKDAYS($T801,DATEVALUE("9/30/20"&amp;RIGHT(BO$1,2)),Holidays!$J$3:$J$937),"")))),"")/(NETWORKDAYS($T801,$U801,Holidays!$J$3:$J$937)),0))</f>
        <v/>
      </c>
      <c r="BP801" s="87" t="str">
        <f>IF($Q801="","",IFERROR(IF(OR(AND($T801&gt;=DATEVALUE("10/1/20"&amp;RIGHT(BO$1,2)),$T801&lt;=DATEVALUE("9/30/20"&amp;RIGHT(BP$1,2))),AND($U801&gt;=DATEVALUE("10/1/20"&amp;RIGHT(BO$1,2)),$U801&lt;=DATEVALUE("9/30/20"&amp;RIGHT(BP$1,2))),AND($T801&lt;=DATEVALUE("10/1/20"&amp;RIGHT(BO$1,2)),$U801&gt;=DATEVALUE("9/30/20"&amp;RIGHT(BP$1,2)))),
IF(AND($T801&gt;=DATEVALUE("10/1/20"&amp;RIGHT(BO$1,2)),$U801&lt;=DATEVALUE("9/30/20"&amp;RIGHT(BP$1,2))),NETWORKDAYS($T801,$U801,Holidays!$J$3:$J$937),
IF(AND($T801&lt;DATEVALUE("10/1/20"&amp;RIGHT(BO$1,2)),$U801&lt;=DATEVALUE("9/30/20"&amp;RIGHT(BP$1,2))),NETWORKDAYS(DATEVALUE("10/1/20"&amp;RIGHT(BO$1,2)),$U801,Holidays!$J$3:$J$937),
IF($T801&lt;DATEVALUE("10/1/20"&amp;RIGHT(BO$1,2)),NETWORKDAYS(DATEVALUE("10/1/20"&amp;RIGHT(BO$1,2)),DATEVALUE("9/30/20"&amp;RIGHT(BP$1,2)),Holidays!$J$3:$J$937),
IF($T801&gt;=DATEVALUE("10/1/20"&amp;RIGHT(BO$1,2)),NETWORKDAYS($T801,DATEVALUE("9/30/20"&amp;RIGHT(BP$1,2)),Holidays!$J$3:$J$937),"")))),"")/(NETWORKDAYS($T801,$U801,Holidays!$J$3:$J$937)),0))</f>
        <v/>
      </c>
      <c r="BQ801" s="87" t="str">
        <f>IF($Q801="","",IFERROR(IF(OR(AND($T801&gt;=DATEVALUE("10/1/20"&amp;RIGHT(BP$1,2)),$T801&lt;=DATEVALUE("9/30/20"&amp;RIGHT(BQ$1,2))),AND($U801&gt;=DATEVALUE("10/1/20"&amp;RIGHT(BP$1,2)),$U801&lt;=DATEVALUE("9/30/20"&amp;RIGHT(BQ$1,2))),AND($T801&lt;=DATEVALUE("10/1/20"&amp;RIGHT(BP$1,2)),$U801&gt;=DATEVALUE("9/30/20"&amp;RIGHT(BQ$1,2)))),
IF(AND($T801&gt;=DATEVALUE("10/1/20"&amp;RIGHT(BP$1,2)),$U801&lt;=DATEVALUE("9/30/20"&amp;RIGHT(BQ$1,2))),NETWORKDAYS($T801,$U801,Holidays!$J$3:$J$937),
IF(AND($T801&lt;DATEVALUE("10/1/20"&amp;RIGHT(BP$1,2)),$U801&lt;=DATEVALUE("9/30/20"&amp;RIGHT(BQ$1,2))),NETWORKDAYS(DATEVALUE("10/1/20"&amp;RIGHT(BP$1,2)),$U801,Holidays!$J$3:$J$937),
IF($T801&lt;DATEVALUE("10/1/20"&amp;RIGHT(BP$1,2)),NETWORKDAYS(DATEVALUE("10/1/20"&amp;RIGHT(BP$1,2)),DATEVALUE("9/30/20"&amp;RIGHT(BQ$1,2)),Holidays!$J$3:$J$937),
IF($T801&gt;=DATEVALUE("10/1/20"&amp;RIGHT(BP$1,2)),NETWORKDAYS($T801,DATEVALUE("9/30/20"&amp;RIGHT(BQ$1,2)),Holidays!$J$3:$J$937),"")))),"")/(NETWORKDAYS($T801,$U801,Holidays!$J$3:$J$937)),0))</f>
        <v/>
      </c>
      <c r="BR801" s="87" t="str">
        <f>IF($Q801="","",IFERROR(IF(OR(AND($T801&gt;=DATEVALUE("10/1/20"&amp;RIGHT(BQ$1,2)),$T801&lt;=DATEVALUE("9/30/20"&amp;RIGHT(BR$1,2))),AND($U801&gt;=DATEVALUE("10/1/20"&amp;RIGHT(BQ$1,2)),$U801&lt;=DATEVALUE("9/30/20"&amp;RIGHT(BR$1,2))),AND($T801&lt;=DATEVALUE("10/1/20"&amp;RIGHT(BQ$1,2)),$U801&gt;=DATEVALUE("9/30/20"&amp;RIGHT(BR$1,2)))),
IF(AND($T801&gt;=DATEVALUE("10/1/20"&amp;RIGHT(BQ$1,2)),$U801&lt;=DATEVALUE("9/30/20"&amp;RIGHT(BR$1,2))),NETWORKDAYS($T801,$U801,Holidays!$J$3:$J$937),
IF(AND($T801&lt;DATEVALUE("10/1/20"&amp;RIGHT(BQ$1,2)),$U801&lt;=DATEVALUE("9/30/20"&amp;RIGHT(BR$1,2))),NETWORKDAYS(DATEVALUE("10/1/20"&amp;RIGHT(BQ$1,2)),$U801,Holidays!$J$3:$J$937),
IF($T801&lt;DATEVALUE("10/1/20"&amp;RIGHT(BQ$1,2)),NETWORKDAYS(DATEVALUE("10/1/20"&amp;RIGHT(BQ$1,2)),DATEVALUE("9/30/20"&amp;RIGHT(BR$1,2)),Holidays!$J$3:$J$937),
IF($T801&gt;=DATEVALUE("10/1/20"&amp;RIGHT(BQ$1,2)),NETWORKDAYS($T801,DATEVALUE("9/30/20"&amp;RIGHT(BR$1,2)),Holidays!$J$3:$J$937),"")))),"")/(NETWORKDAYS($T801,$U801,Holidays!$J$3:$J$937)),0))</f>
        <v/>
      </c>
      <c r="BS801" s="87" t="str">
        <f>IF($Q801="","",IFERROR(IF(OR(AND($T801&gt;=DATEVALUE("10/1/20"&amp;RIGHT(BR$1,2)),$T801&lt;=DATEVALUE("9/30/20"&amp;RIGHT(BS$1,2))),AND($U801&gt;=DATEVALUE("10/1/20"&amp;RIGHT(BR$1,2)),$U801&lt;=DATEVALUE("9/30/20"&amp;RIGHT(BS$1,2))),AND($T801&lt;=DATEVALUE("10/1/20"&amp;RIGHT(BR$1,2)),$U801&gt;=DATEVALUE("9/30/20"&amp;RIGHT(BS$1,2)))),
IF(AND($T801&gt;=DATEVALUE("10/1/20"&amp;RIGHT(BR$1,2)),$U801&lt;=DATEVALUE("9/30/20"&amp;RIGHT(BS$1,2))),NETWORKDAYS($T801,$U801,Holidays!$J$3:$J$937),
IF(AND($T801&lt;DATEVALUE("10/1/20"&amp;RIGHT(BR$1,2)),$U801&lt;=DATEVALUE("9/30/20"&amp;RIGHT(BS$1,2))),NETWORKDAYS(DATEVALUE("10/1/20"&amp;RIGHT(BR$1,2)),$U801,Holidays!$J$3:$J$937),
IF($T801&lt;DATEVALUE("10/1/20"&amp;RIGHT(BR$1,2)),NETWORKDAYS(DATEVALUE("10/1/20"&amp;RIGHT(BR$1,2)),DATEVALUE("9/30/20"&amp;RIGHT(BS$1,2)),Holidays!$J$3:$J$937),
IF($T801&gt;=DATEVALUE("10/1/20"&amp;RIGHT(BR$1,2)),NETWORKDAYS($T801,DATEVALUE("9/30/20"&amp;RIGHT(BS$1,2)),Holidays!$J$3:$J$937),"")))),"")/(NETWORKDAYS($T801,$U801,Holidays!$J$3:$J$937)),0))</f>
        <v/>
      </c>
      <c r="BT801" s="87" t="str">
        <f>IF($Q801="","",IFERROR(IF(OR(AND($T801&gt;=DATEVALUE("10/1/20"&amp;RIGHT(BS$1,2)),$T801&lt;=DATEVALUE("9/30/20"&amp;RIGHT(BT$1,2))),AND($U801&gt;=DATEVALUE("10/1/20"&amp;RIGHT(BS$1,2)),$U801&lt;=DATEVALUE("9/30/20"&amp;RIGHT(BT$1,2))),AND($T801&lt;=DATEVALUE("10/1/20"&amp;RIGHT(BS$1,2)),$U801&gt;=DATEVALUE("9/30/20"&amp;RIGHT(BT$1,2)))),
IF(AND($T801&gt;=DATEVALUE("10/1/20"&amp;RIGHT(BS$1,2)),$U801&lt;=DATEVALUE("9/30/20"&amp;RIGHT(BT$1,2))),NETWORKDAYS($T801,$U801,Holidays!$J$3:$J$937),
IF(AND($T801&lt;DATEVALUE("10/1/20"&amp;RIGHT(BS$1,2)),$U801&lt;=DATEVALUE("9/30/20"&amp;RIGHT(BT$1,2))),NETWORKDAYS(DATEVALUE("10/1/20"&amp;RIGHT(BS$1,2)),$U801,Holidays!$J$3:$J$937),
IF($T801&lt;DATEVALUE("10/1/20"&amp;RIGHT(BS$1,2)),NETWORKDAYS(DATEVALUE("10/1/20"&amp;RIGHT(BS$1,2)),DATEVALUE("9/30/20"&amp;RIGHT(BT$1,2)),Holidays!$J$3:$J$937),
IF($T801&gt;=DATEVALUE("10/1/20"&amp;RIGHT(BS$1,2)),NETWORKDAYS($T801,DATEVALUE("9/30/20"&amp;RIGHT(BT$1,2)),Holidays!$J$3:$J$937),"")))),"")/(NETWORKDAYS($T801,$U801,Holidays!$J$3:$J$937)),0))</f>
        <v/>
      </c>
      <c r="BU801" s="87" t="str">
        <f>IF($Q801="","",IFERROR(IF(OR(AND($T801&gt;=DATEVALUE("10/1/20"&amp;RIGHT(BT$1,2)),$T801&lt;=DATEVALUE("9/30/20"&amp;RIGHT(BU$1,2))),AND($U801&gt;=DATEVALUE("10/1/20"&amp;RIGHT(BT$1,2)),$U801&lt;=DATEVALUE("9/30/20"&amp;RIGHT(BU$1,2))),AND($T801&lt;=DATEVALUE("10/1/20"&amp;RIGHT(BT$1,2)),$U801&gt;=DATEVALUE("9/30/20"&amp;RIGHT(BU$1,2)))),
IF(AND($T801&gt;=DATEVALUE("10/1/20"&amp;RIGHT(BT$1,2)),$U801&lt;=DATEVALUE("9/30/20"&amp;RIGHT(BU$1,2))),NETWORKDAYS($T801,$U801,Holidays!$J$3:$J$937),
IF(AND($T801&lt;DATEVALUE("10/1/20"&amp;RIGHT(BT$1,2)),$U801&lt;=DATEVALUE("9/30/20"&amp;RIGHT(BU$1,2))),NETWORKDAYS(DATEVALUE("10/1/20"&amp;RIGHT(BT$1,2)),$U801,Holidays!$J$3:$J$937),
IF($T801&lt;DATEVALUE("10/1/20"&amp;RIGHT(BT$1,2)),NETWORKDAYS(DATEVALUE("10/1/20"&amp;RIGHT(BT$1,2)),DATEVALUE("9/30/20"&amp;RIGHT(BU$1,2)),Holidays!$J$3:$J$937),
IF($T801&gt;=DATEVALUE("10/1/20"&amp;RIGHT(BT$1,2)),NETWORKDAYS($T801,DATEVALUE("9/30/20"&amp;RIGHT(BU$1,2)),Holidays!$J$3:$J$937),"")))),"")/(NETWORKDAYS($T801,$U801,Holidays!$J$3:$J$937)),0))</f>
        <v/>
      </c>
      <c r="BV801" s="87" t="str">
        <f>IF($Q801="","",IFERROR(IF(OR(AND($T801&gt;=DATEVALUE("10/1/20"&amp;RIGHT(BU$1,2)),$T801&lt;=DATEVALUE("9/30/20"&amp;RIGHT(BV$1,2))),AND($U801&gt;=DATEVALUE("10/1/20"&amp;RIGHT(BU$1,2)),$U801&lt;=DATEVALUE("9/30/20"&amp;RIGHT(BV$1,2))),AND($T801&lt;=DATEVALUE("10/1/20"&amp;RIGHT(BU$1,2)),$U801&gt;=DATEVALUE("9/30/20"&amp;RIGHT(BV$1,2)))),
IF(AND($T801&gt;=DATEVALUE("10/1/20"&amp;RIGHT(BU$1,2)),$U801&lt;=DATEVALUE("9/30/20"&amp;RIGHT(BV$1,2))),NETWORKDAYS($T801,$U801,Holidays!$J$3:$J$937),
IF(AND($T801&lt;DATEVALUE("10/1/20"&amp;RIGHT(BU$1,2)),$U801&lt;=DATEVALUE("9/30/20"&amp;RIGHT(BV$1,2))),NETWORKDAYS(DATEVALUE("10/1/20"&amp;RIGHT(BU$1,2)),$U801,Holidays!$J$3:$J$937),
IF($T801&lt;DATEVALUE("10/1/20"&amp;RIGHT(BU$1,2)),NETWORKDAYS(DATEVALUE("10/1/20"&amp;RIGHT(BU$1,2)),DATEVALUE("9/30/20"&amp;RIGHT(BV$1,2)),Holidays!$J$3:$J$937),
IF($T801&gt;=DATEVALUE("10/1/20"&amp;RIGHT(BU$1,2)),NETWORKDAYS($T801,DATEVALUE("9/30/20"&amp;RIGHT(BV$1,2)),Holidays!$J$3:$J$937),"")))),"")/(NETWORKDAYS($T801,$U801,Holidays!$J$3:$J$937)),0))</f>
        <v/>
      </c>
      <c r="BW801" s="87" t="str">
        <f>IF($Q801="","",IFERROR(IF(OR(AND($T801&gt;=DATEVALUE("10/1/20"&amp;RIGHT(BV$1,2)),$T801&lt;=DATEVALUE("9/30/20"&amp;RIGHT(BW$1,2))),AND($U801&gt;=DATEVALUE("10/1/20"&amp;RIGHT(BV$1,2)),$U801&lt;=DATEVALUE("9/30/20"&amp;RIGHT(BW$1,2))),AND($T801&lt;=DATEVALUE("10/1/20"&amp;RIGHT(BV$1,2)),$U801&gt;=DATEVALUE("9/30/20"&amp;RIGHT(BW$1,2)))),
IF(AND($T801&gt;=DATEVALUE("10/1/20"&amp;RIGHT(BV$1,2)),$U801&lt;=DATEVALUE("9/30/20"&amp;RIGHT(BW$1,2))),NETWORKDAYS($T801,$U801,Holidays!$J$3:$J$937),
IF(AND($T801&lt;DATEVALUE("10/1/20"&amp;RIGHT(BV$1,2)),$U801&lt;=DATEVALUE("9/30/20"&amp;RIGHT(BW$1,2))),NETWORKDAYS(DATEVALUE("10/1/20"&amp;RIGHT(BV$1,2)),$U801,Holidays!$J$3:$J$937),
IF($T801&lt;DATEVALUE("10/1/20"&amp;RIGHT(BV$1,2)),NETWORKDAYS(DATEVALUE("10/1/20"&amp;RIGHT(BV$1,2)),DATEVALUE("9/30/20"&amp;RIGHT(BW$1,2)),Holidays!$J$3:$J$937),
IF($T801&gt;=DATEVALUE("10/1/20"&amp;RIGHT(BV$1,2)),NETWORKDAYS($T801,DATEVALUE("9/30/20"&amp;RIGHT(BW$1,2)),Holidays!$J$3:$J$937),"")))),"")/(NETWORKDAYS($T801,$U801,Holidays!$J$3:$J$937)),0))</f>
        <v/>
      </c>
      <c r="BX801" s="87" t="str">
        <f>IF($Q801="","",IFERROR(IF(OR(AND($T801&gt;=DATEVALUE("10/1/20"&amp;RIGHT(BW$1,2)),$T801&lt;=DATEVALUE("9/30/20"&amp;RIGHT(BX$1,2))),AND($U801&gt;=DATEVALUE("10/1/20"&amp;RIGHT(BW$1,2)),$U801&lt;=DATEVALUE("9/30/20"&amp;RIGHT(BX$1,2))),AND($T801&lt;=DATEVALUE("10/1/20"&amp;RIGHT(BW$1,2)),$U801&gt;=DATEVALUE("9/30/20"&amp;RIGHT(BX$1,2)))),
IF(AND($T801&gt;=DATEVALUE("10/1/20"&amp;RIGHT(BW$1,2)),$U801&lt;=DATEVALUE("9/30/20"&amp;RIGHT(BX$1,2))),NETWORKDAYS($T801,$U801,Holidays!$J$3:$J$937),
IF(AND($T801&lt;DATEVALUE("10/1/20"&amp;RIGHT(BW$1,2)),$U801&lt;=DATEVALUE("9/30/20"&amp;RIGHT(BX$1,2))),NETWORKDAYS(DATEVALUE("10/1/20"&amp;RIGHT(BW$1,2)),$U801,Holidays!$J$3:$J$937),
IF($T801&lt;DATEVALUE("10/1/20"&amp;RIGHT(BW$1,2)),NETWORKDAYS(DATEVALUE("10/1/20"&amp;RIGHT(BW$1,2)),DATEVALUE("9/30/20"&amp;RIGHT(BX$1,2)),Holidays!$J$3:$J$937),
IF($T801&gt;=DATEVALUE("10/1/20"&amp;RIGHT(BW$1,2)),NETWORKDAYS($T801,DATEVALUE("9/30/20"&amp;RIGHT(BX$1,2)),Holidays!$J$3:$J$937),"")))),"")/(NETWORKDAYS($T801,$U801,Holidays!$J$3:$J$937)),0))</f>
        <v/>
      </c>
      <c r="BY801" s="87" t="str">
        <f>IF($Q801="","",IFERROR(IF(OR(AND($T801&gt;=DATEVALUE("10/1/20"&amp;RIGHT(BX$1,2)),$T801&lt;=DATEVALUE("9/30/20"&amp;RIGHT(BY$1,2))),AND($U801&gt;=DATEVALUE("10/1/20"&amp;RIGHT(BX$1,2)),$U801&lt;=DATEVALUE("9/30/20"&amp;RIGHT(BY$1,2))),AND($T801&lt;=DATEVALUE("10/1/20"&amp;RIGHT(BX$1,2)),$U801&gt;=DATEVALUE("9/30/20"&amp;RIGHT(BY$1,2)))),
IF(AND($T801&gt;=DATEVALUE("10/1/20"&amp;RIGHT(BX$1,2)),$U801&lt;=DATEVALUE("9/30/20"&amp;RIGHT(BY$1,2))),NETWORKDAYS($T801,$U801,Holidays!$J$3:$J$937),
IF(AND($T801&lt;DATEVALUE("10/1/20"&amp;RIGHT(BX$1,2)),$U801&lt;=DATEVALUE("9/30/20"&amp;RIGHT(BY$1,2))),NETWORKDAYS(DATEVALUE("10/1/20"&amp;RIGHT(BX$1,2)),$U801,Holidays!$J$3:$J$937),
IF($T801&lt;DATEVALUE("10/1/20"&amp;RIGHT(BX$1,2)),NETWORKDAYS(DATEVALUE("10/1/20"&amp;RIGHT(BX$1,2)),DATEVALUE("9/30/20"&amp;RIGHT(BY$1,2)),Holidays!$J$3:$J$937),
IF($T801&gt;=DATEVALUE("10/1/20"&amp;RIGHT(BX$1,2)),NETWORKDAYS($T801,DATEVALUE("9/30/20"&amp;RIGHT(BY$1,2)),Holidays!$J$3:$J$937),"")))),"")/(NETWORKDAYS($T801,$U801,Holidays!$J$3:$J$937)),0))</f>
        <v/>
      </c>
      <c r="BZ801" s="87" t="str">
        <f>IF($Q801="","",IFERROR(IF(OR(AND($T801&gt;=DATEVALUE("10/1/20"&amp;RIGHT(BY$1,2)),$T801&lt;=DATEVALUE("9/30/20"&amp;RIGHT(BZ$1,2))),AND($U801&gt;=DATEVALUE("10/1/20"&amp;RIGHT(BY$1,2)),$U801&lt;=DATEVALUE("9/30/20"&amp;RIGHT(BZ$1,2))),AND($T801&lt;=DATEVALUE("10/1/20"&amp;RIGHT(BY$1,2)),$U801&gt;=DATEVALUE("9/30/20"&amp;RIGHT(BZ$1,2)))),
IF(AND($T801&gt;=DATEVALUE("10/1/20"&amp;RIGHT(BY$1,2)),$U801&lt;=DATEVALUE("9/30/20"&amp;RIGHT(BZ$1,2))),NETWORKDAYS($T801,$U801,Holidays!$J$3:$J$937),
IF(AND($T801&lt;DATEVALUE("10/1/20"&amp;RIGHT(BY$1,2)),$U801&lt;=DATEVALUE("9/30/20"&amp;RIGHT(BZ$1,2))),NETWORKDAYS(DATEVALUE("10/1/20"&amp;RIGHT(BY$1,2)),$U801,Holidays!$J$3:$J$937),
IF($T801&lt;DATEVALUE("10/1/20"&amp;RIGHT(BY$1,2)),NETWORKDAYS(DATEVALUE("10/1/20"&amp;RIGHT(BY$1,2)),DATEVALUE("9/30/20"&amp;RIGHT(BZ$1,2)),Holidays!$J$3:$J$937),
IF($T801&gt;=DATEVALUE("10/1/20"&amp;RIGHT(BY$1,2)),NETWORKDAYS($T801,DATEVALUE("9/30/20"&amp;RIGHT(BZ$1,2)),Holidays!$J$3:$J$937),"")))),"")/(NETWORKDAYS($T801,$U801,Holidays!$J$3:$J$937)),0))</f>
        <v/>
      </c>
      <c r="CA801" s="87" t="str">
        <f>IF($Q801="","",IFERROR(IF(OR(AND($T801&gt;=DATEVALUE("10/1/20"&amp;RIGHT(BZ$1,2)),$T801&lt;=DATEVALUE("9/30/20"&amp;RIGHT(CA$1,2))),AND($U801&gt;=DATEVALUE("10/1/20"&amp;RIGHT(BZ$1,2)),$U801&lt;=DATEVALUE("9/30/20"&amp;RIGHT(CA$1,2))),AND($T801&lt;=DATEVALUE("10/1/20"&amp;RIGHT(BZ$1,2)),$U801&gt;=DATEVALUE("9/30/20"&amp;RIGHT(CA$1,2)))),
IF(AND($T801&gt;=DATEVALUE("10/1/20"&amp;RIGHT(BZ$1,2)),$U801&lt;=DATEVALUE("9/30/20"&amp;RIGHT(CA$1,2))),NETWORKDAYS($T801,$U801,Holidays!$J$3:$J$937),
IF(AND($T801&lt;DATEVALUE("10/1/20"&amp;RIGHT(BZ$1,2)),$U801&lt;=DATEVALUE("9/30/20"&amp;RIGHT(CA$1,2))),NETWORKDAYS(DATEVALUE("10/1/20"&amp;RIGHT(BZ$1,2)),$U801,Holidays!$J$3:$J$937),
IF($T801&lt;DATEVALUE("10/1/20"&amp;RIGHT(BZ$1,2)),NETWORKDAYS(DATEVALUE("10/1/20"&amp;RIGHT(BZ$1,2)),DATEVALUE("9/30/20"&amp;RIGHT(CA$1,2)),Holidays!$J$3:$J$937),
IF($T801&gt;=DATEVALUE("10/1/20"&amp;RIGHT(BZ$1,2)),NETWORKDAYS($T801,DATEVALUE("9/30/20"&amp;RIGHT(CA$1,2)),Holidays!$J$3:$J$937),"")))),"")/(NETWORKDAYS($T801,$U801,Holidays!$J$3:$J$937)),0))</f>
        <v/>
      </c>
      <c r="CB801" s="87" t="str">
        <f>IF($Q801="","",IFERROR(IF(OR(AND($T801&gt;=DATEVALUE("10/1/20"&amp;RIGHT(CA$1,2)),$T801&lt;=DATEVALUE("9/30/20"&amp;RIGHT(CB$1,2))),AND($U801&gt;=DATEVALUE("10/1/20"&amp;RIGHT(CA$1,2)),$U801&lt;=DATEVALUE("9/30/20"&amp;RIGHT(CB$1,2))),AND($T801&lt;=DATEVALUE("10/1/20"&amp;RIGHT(CA$1,2)),$U801&gt;=DATEVALUE("9/30/20"&amp;RIGHT(CB$1,2)))),
IF(AND($T801&gt;=DATEVALUE("10/1/20"&amp;RIGHT(CA$1,2)),$U801&lt;=DATEVALUE("9/30/20"&amp;RIGHT(CB$1,2))),NETWORKDAYS($T801,$U801,Holidays!$J$3:$J$937),
IF(AND($T801&lt;DATEVALUE("10/1/20"&amp;RIGHT(CA$1,2)),$U801&lt;=DATEVALUE("9/30/20"&amp;RIGHT(CB$1,2))),NETWORKDAYS(DATEVALUE("10/1/20"&amp;RIGHT(CA$1,2)),$U801,Holidays!$J$3:$J$937),
IF($T801&lt;DATEVALUE("10/1/20"&amp;RIGHT(CA$1,2)),NETWORKDAYS(DATEVALUE("10/1/20"&amp;RIGHT(CA$1,2)),DATEVALUE("9/30/20"&amp;RIGHT(CB$1,2)),Holidays!$J$3:$J$937),
IF($T801&gt;=DATEVALUE("10/1/20"&amp;RIGHT(CA$1,2)),NETWORKDAYS($T801,DATEVALUE("9/30/20"&amp;RIGHT(CB$1,2)),Holidays!$J$3:$J$937),"")))),"")/(NETWORKDAYS($T801,$U801,Holidays!$J$3:$J$937)),0))</f>
        <v/>
      </c>
    </row>
    <row r="802" spans="1:80">
      <c r="A802" s="97"/>
      <c r="B802" s="98" t="str">
        <f ca="1">IF(NOT($A802=""),OFFSET('WBS Reference &amp; User Procedure'!$A$1,MATCH($A802,'WBS Reference &amp; User Procedure'!$A:$A,0)-1,1),"")</f>
        <v/>
      </c>
      <c r="D802" s="97"/>
      <c r="T802" s="104" t="str">
        <f>IF(NOT(Q802=""),IF(NOT($S802=""),$S802,#REF!),"")</f>
        <v/>
      </c>
      <c r="U802" s="104" t="str">
        <f>IF(NOT(Q802=""),WORKDAY(T802,Q802,Holidays!$J$3:$J$937),"")</f>
        <v/>
      </c>
      <c r="V802" s="104"/>
      <c r="W802" s="104"/>
      <c r="X802" s="101" t="str">
        <f t="shared" si="167"/>
        <v/>
      </c>
      <c r="AL802" s="87" t="str">
        <f t="shared" ca="1" si="180"/>
        <v/>
      </c>
      <c r="AN802" s="87" t="str">
        <f t="shared" ca="1" si="178"/>
        <v/>
      </c>
      <c r="AO802" s="87" t="str">
        <f t="shared" ca="1" si="178"/>
        <v/>
      </c>
      <c r="AP802" s="87" t="str">
        <f t="shared" ca="1" si="178"/>
        <v/>
      </c>
      <c r="AQ802" s="87" t="str">
        <f t="shared" ca="1" si="178"/>
        <v/>
      </c>
      <c r="AR802" s="87" t="str">
        <f t="shared" ca="1" si="178"/>
        <v/>
      </c>
      <c r="AS802" s="87" t="str">
        <f t="shared" ca="1" si="178"/>
        <v/>
      </c>
      <c r="AT802" s="87" t="str">
        <f t="shared" ca="1" si="178"/>
        <v/>
      </c>
      <c r="AU802" s="87" t="str">
        <f t="shared" ca="1" si="178"/>
        <v/>
      </c>
      <c r="AV802" s="87" t="str">
        <f t="shared" ca="1" si="178"/>
        <v/>
      </c>
      <c r="AW802" s="87" t="str">
        <f t="shared" ca="1" si="178"/>
        <v/>
      </c>
      <c r="AX802" s="87" t="str">
        <f t="shared" ca="1" si="179"/>
        <v/>
      </c>
      <c r="AY802" s="87" t="str">
        <f t="shared" ca="1" si="179"/>
        <v/>
      </c>
      <c r="AZ802" s="87" t="str">
        <f t="shared" ca="1" si="179"/>
        <v/>
      </c>
      <c r="BA802" s="87" t="str">
        <f t="shared" ca="1" si="179"/>
        <v/>
      </c>
      <c r="BB802" s="87" t="str">
        <f t="shared" ca="1" si="179"/>
        <v/>
      </c>
      <c r="BC802" s="87" t="str">
        <f t="shared" ca="1" si="179"/>
        <v/>
      </c>
      <c r="BD802" s="87" t="str">
        <f t="shared" ca="1" si="179"/>
        <v/>
      </c>
      <c r="BE802" s="87" t="str">
        <f t="shared" ca="1" si="179"/>
        <v/>
      </c>
      <c r="BF802" s="87" t="str">
        <f t="shared" ca="1" si="179"/>
        <v/>
      </c>
      <c r="BG802" s="87" t="str">
        <f t="shared" ca="1" si="179"/>
        <v/>
      </c>
      <c r="BI802" s="87" t="str">
        <f>IF($Q802="","",IFERROR(IF(OR(AND($T802&gt;=DATEVALUE("10/1/20"&amp;RIGHT(BH$1,2)),$T802&lt;=DATEVALUE("9/30/20"&amp;RIGHT(BI$1,2))),AND($U802&gt;=DATEVALUE("10/1/20"&amp;RIGHT(BH$1,2)),$U802&lt;=DATEVALUE("9/30/20"&amp;RIGHT(BI$1,2))),AND($T802&lt;=DATEVALUE("10/1/20"&amp;RIGHT(BH$1,2)),$U802&gt;=DATEVALUE("9/30/20"&amp;RIGHT(BI$1,2)))),
IF(AND($T802&gt;=DATEVALUE("10/1/20"&amp;RIGHT(BH$1,2)),$U802&lt;=DATEVALUE("9/30/20"&amp;RIGHT(BI$1,2))),NETWORKDAYS($T802,$U802,Holidays!$J$3:$J$937),
IF(AND($T802&lt;DATEVALUE("10/1/20"&amp;RIGHT(BH$1,2)),$U802&lt;=DATEVALUE("9/30/20"&amp;RIGHT(BI$1,2))),NETWORKDAYS(DATEVALUE("10/1/20"&amp;RIGHT(BH$1,2)),$U802,Holidays!$J$3:$J$937),
IF($T802&lt;DATEVALUE("10/1/20"&amp;RIGHT(BH$1,2)),NETWORKDAYS(DATEVALUE("10/1/20"&amp;RIGHT(BH$1,2)),DATEVALUE("9/30/20"&amp;RIGHT(BI$1,2)),Holidays!$J$3:$J$937),
IF($T802&gt;=DATEVALUE("10/1/20"&amp;RIGHT(BH$1,2)),NETWORKDAYS($T802,DATEVALUE("9/30/20"&amp;RIGHT(BI$1,2)),Holidays!$J$3:$J$937),"")))),"")/(NETWORKDAYS($T802,$U802,Holidays!$J$3:$J$937)),0))</f>
        <v/>
      </c>
      <c r="BJ802" s="87" t="str">
        <f>IF($Q802="","",IFERROR(IF(OR(AND($T802&gt;=DATEVALUE("10/1/20"&amp;RIGHT(BI$1,2)),$T802&lt;=DATEVALUE("9/30/20"&amp;RIGHT(BJ$1,2))),AND($U802&gt;=DATEVALUE("10/1/20"&amp;RIGHT(BI$1,2)),$U802&lt;=DATEVALUE("9/30/20"&amp;RIGHT(BJ$1,2))),AND($T802&lt;=DATEVALUE("10/1/20"&amp;RIGHT(BI$1,2)),$U802&gt;=DATEVALUE("9/30/20"&amp;RIGHT(BJ$1,2)))),
IF(AND($T802&gt;=DATEVALUE("10/1/20"&amp;RIGHT(BI$1,2)),$U802&lt;=DATEVALUE("9/30/20"&amp;RIGHT(BJ$1,2))),NETWORKDAYS($T802,$U802,Holidays!$J$3:$J$937),
IF(AND($T802&lt;DATEVALUE("10/1/20"&amp;RIGHT(BI$1,2)),$U802&lt;=DATEVALUE("9/30/20"&amp;RIGHT(BJ$1,2))),NETWORKDAYS(DATEVALUE("10/1/20"&amp;RIGHT(BI$1,2)),$U802,Holidays!$J$3:$J$937),
IF($T802&lt;DATEVALUE("10/1/20"&amp;RIGHT(BI$1,2)),NETWORKDAYS(DATEVALUE("10/1/20"&amp;RIGHT(BI$1,2)),DATEVALUE("9/30/20"&amp;RIGHT(BJ$1,2)),Holidays!$J$3:$J$937),
IF($T802&gt;=DATEVALUE("10/1/20"&amp;RIGHT(BI$1,2)),NETWORKDAYS($T802,DATEVALUE("9/30/20"&amp;RIGHT(BJ$1,2)),Holidays!$J$3:$J$937),"")))),"")/(NETWORKDAYS($T802,$U802,Holidays!$J$3:$J$937)),0))</f>
        <v/>
      </c>
      <c r="BK802" s="87" t="str">
        <f>IF($Q802="","",IFERROR(IF(OR(AND($T802&gt;=DATEVALUE("10/1/20"&amp;RIGHT(BJ$1,2)),$T802&lt;=DATEVALUE("9/30/20"&amp;RIGHT(BK$1,2))),AND($U802&gt;=DATEVALUE("10/1/20"&amp;RIGHT(BJ$1,2)),$U802&lt;=DATEVALUE("9/30/20"&amp;RIGHT(BK$1,2))),AND($T802&lt;=DATEVALUE("10/1/20"&amp;RIGHT(BJ$1,2)),$U802&gt;=DATEVALUE("9/30/20"&amp;RIGHT(BK$1,2)))),
IF(AND($T802&gt;=DATEVALUE("10/1/20"&amp;RIGHT(BJ$1,2)),$U802&lt;=DATEVALUE("9/30/20"&amp;RIGHT(BK$1,2))),NETWORKDAYS($T802,$U802,Holidays!$J$3:$J$937),
IF(AND($T802&lt;DATEVALUE("10/1/20"&amp;RIGHT(BJ$1,2)),$U802&lt;=DATEVALUE("9/30/20"&amp;RIGHT(BK$1,2))),NETWORKDAYS(DATEVALUE("10/1/20"&amp;RIGHT(BJ$1,2)),$U802,Holidays!$J$3:$J$937),
IF($T802&lt;DATEVALUE("10/1/20"&amp;RIGHT(BJ$1,2)),NETWORKDAYS(DATEVALUE("10/1/20"&amp;RIGHT(BJ$1,2)),DATEVALUE("9/30/20"&amp;RIGHT(BK$1,2)),Holidays!$J$3:$J$937),
IF($T802&gt;=DATEVALUE("10/1/20"&amp;RIGHT(BJ$1,2)),NETWORKDAYS($T802,DATEVALUE("9/30/20"&amp;RIGHT(BK$1,2)),Holidays!$J$3:$J$937),"")))),"")/(NETWORKDAYS($T802,$U802,Holidays!$J$3:$J$937)),0))</f>
        <v/>
      </c>
      <c r="BL802" s="87" t="str">
        <f>IF($Q802="","",IFERROR(IF(OR(AND($T802&gt;=DATEVALUE("10/1/20"&amp;RIGHT(BK$1,2)),$T802&lt;=DATEVALUE("9/30/20"&amp;RIGHT(BL$1,2))),AND($U802&gt;=DATEVALUE("10/1/20"&amp;RIGHT(BK$1,2)),$U802&lt;=DATEVALUE("9/30/20"&amp;RIGHT(BL$1,2))),AND($T802&lt;=DATEVALUE("10/1/20"&amp;RIGHT(BK$1,2)),$U802&gt;=DATEVALUE("9/30/20"&amp;RIGHT(BL$1,2)))),
IF(AND($T802&gt;=DATEVALUE("10/1/20"&amp;RIGHT(BK$1,2)),$U802&lt;=DATEVALUE("9/30/20"&amp;RIGHT(BL$1,2))),NETWORKDAYS($T802,$U802,Holidays!$J$3:$J$937),
IF(AND($T802&lt;DATEVALUE("10/1/20"&amp;RIGHT(BK$1,2)),$U802&lt;=DATEVALUE("9/30/20"&amp;RIGHT(BL$1,2))),NETWORKDAYS(DATEVALUE("10/1/20"&amp;RIGHT(BK$1,2)),$U802,Holidays!$J$3:$J$937),
IF($T802&lt;DATEVALUE("10/1/20"&amp;RIGHT(BK$1,2)),NETWORKDAYS(DATEVALUE("10/1/20"&amp;RIGHT(BK$1,2)),DATEVALUE("9/30/20"&amp;RIGHT(BL$1,2)),Holidays!$J$3:$J$937),
IF($T802&gt;=DATEVALUE("10/1/20"&amp;RIGHT(BK$1,2)),NETWORKDAYS($T802,DATEVALUE("9/30/20"&amp;RIGHT(BL$1,2)),Holidays!$J$3:$J$937),"")))),"")/(NETWORKDAYS($T802,$U802,Holidays!$J$3:$J$937)),0))</f>
        <v/>
      </c>
      <c r="BM802" s="87" t="str">
        <f>IF($Q802="","",IFERROR(IF(OR(AND($T802&gt;=DATEVALUE("10/1/20"&amp;RIGHT(BL$1,2)),$T802&lt;=DATEVALUE("9/30/20"&amp;RIGHT(BM$1,2))),AND($U802&gt;=DATEVALUE("10/1/20"&amp;RIGHT(BL$1,2)),$U802&lt;=DATEVALUE("9/30/20"&amp;RIGHT(BM$1,2))),AND($T802&lt;=DATEVALUE("10/1/20"&amp;RIGHT(BL$1,2)),$U802&gt;=DATEVALUE("9/30/20"&amp;RIGHT(BM$1,2)))),
IF(AND($T802&gt;=DATEVALUE("10/1/20"&amp;RIGHT(BL$1,2)),$U802&lt;=DATEVALUE("9/30/20"&amp;RIGHT(BM$1,2))),NETWORKDAYS($T802,$U802,Holidays!$J$3:$J$937),
IF(AND($T802&lt;DATEVALUE("10/1/20"&amp;RIGHT(BL$1,2)),$U802&lt;=DATEVALUE("9/30/20"&amp;RIGHT(BM$1,2))),NETWORKDAYS(DATEVALUE("10/1/20"&amp;RIGHT(BL$1,2)),$U802,Holidays!$J$3:$J$937),
IF($T802&lt;DATEVALUE("10/1/20"&amp;RIGHT(BL$1,2)),NETWORKDAYS(DATEVALUE("10/1/20"&amp;RIGHT(BL$1,2)),DATEVALUE("9/30/20"&amp;RIGHT(BM$1,2)),Holidays!$J$3:$J$937),
IF($T802&gt;=DATEVALUE("10/1/20"&amp;RIGHT(BL$1,2)),NETWORKDAYS($T802,DATEVALUE("9/30/20"&amp;RIGHT(BM$1,2)),Holidays!$J$3:$J$937),"")))),"")/(NETWORKDAYS($T802,$U802,Holidays!$J$3:$J$937)),0))</f>
        <v/>
      </c>
      <c r="BN802" s="87" t="str">
        <f>IF($Q802="","",IFERROR(IF(OR(AND($T802&gt;=DATEVALUE("10/1/20"&amp;RIGHT(BM$1,2)),$T802&lt;=DATEVALUE("9/30/20"&amp;RIGHT(BN$1,2))),AND($U802&gt;=DATEVALUE("10/1/20"&amp;RIGHT(BM$1,2)),$U802&lt;=DATEVALUE("9/30/20"&amp;RIGHT(BN$1,2))),AND($T802&lt;=DATEVALUE("10/1/20"&amp;RIGHT(BM$1,2)),$U802&gt;=DATEVALUE("9/30/20"&amp;RIGHT(BN$1,2)))),
IF(AND($T802&gt;=DATEVALUE("10/1/20"&amp;RIGHT(BM$1,2)),$U802&lt;=DATEVALUE("9/30/20"&amp;RIGHT(BN$1,2))),NETWORKDAYS($T802,$U802,Holidays!$J$3:$J$937),
IF(AND($T802&lt;DATEVALUE("10/1/20"&amp;RIGHT(BM$1,2)),$U802&lt;=DATEVALUE("9/30/20"&amp;RIGHT(BN$1,2))),NETWORKDAYS(DATEVALUE("10/1/20"&amp;RIGHT(BM$1,2)),$U802,Holidays!$J$3:$J$937),
IF($T802&lt;DATEVALUE("10/1/20"&amp;RIGHT(BM$1,2)),NETWORKDAYS(DATEVALUE("10/1/20"&amp;RIGHT(BM$1,2)),DATEVALUE("9/30/20"&amp;RIGHT(BN$1,2)),Holidays!$J$3:$J$937),
IF($T802&gt;=DATEVALUE("10/1/20"&amp;RIGHT(BM$1,2)),NETWORKDAYS($T802,DATEVALUE("9/30/20"&amp;RIGHT(BN$1,2)),Holidays!$J$3:$J$937),"")))),"")/(NETWORKDAYS($T802,$U802,Holidays!$J$3:$J$937)),0))</f>
        <v/>
      </c>
      <c r="BO802" s="87" t="str">
        <f>IF($Q802="","",IFERROR(IF(OR(AND($T802&gt;=DATEVALUE("10/1/20"&amp;RIGHT(BN$1,2)),$T802&lt;=DATEVALUE("9/30/20"&amp;RIGHT(BO$1,2))),AND($U802&gt;=DATEVALUE("10/1/20"&amp;RIGHT(BN$1,2)),$U802&lt;=DATEVALUE("9/30/20"&amp;RIGHT(BO$1,2))),AND($T802&lt;=DATEVALUE("10/1/20"&amp;RIGHT(BN$1,2)),$U802&gt;=DATEVALUE("9/30/20"&amp;RIGHT(BO$1,2)))),
IF(AND($T802&gt;=DATEVALUE("10/1/20"&amp;RIGHT(BN$1,2)),$U802&lt;=DATEVALUE("9/30/20"&amp;RIGHT(BO$1,2))),NETWORKDAYS($T802,$U802,Holidays!$J$3:$J$937),
IF(AND($T802&lt;DATEVALUE("10/1/20"&amp;RIGHT(BN$1,2)),$U802&lt;=DATEVALUE("9/30/20"&amp;RIGHT(BO$1,2))),NETWORKDAYS(DATEVALUE("10/1/20"&amp;RIGHT(BN$1,2)),$U802,Holidays!$J$3:$J$937),
IF($T802&lt;DATEVALUE("10/1/20"&amp;RIGHT(BN$1,2)),NETWORKDAYS(DATEVALUE("10/1/20"&amp;RIGHT(BN$1,2)),DATEVALUE("9/30/20"&amp;RIGHT(BO$1,2)),Holidays!$J$3:$J$937),
IF($T802&gt;=DATEVALUE("10/1/20"&amp;RIGHT(BN$1,2)),NETWORKDAYS($T802,DATEVALUE("9/30/20"&amp;RIGHT(BO$1,2)),Holidays!$J$3:$J$937),"")))),"")/(NETWORKDAYS($T802,$U802,Holidays!$J$3:$J$937)),0))</f>
        <v/>
      </c>
      <c r="BP802" s="87" t="str">
        <f>IF($Q802="","",IFERROR(IF(OR(AND($T802&gt;=DATEVALUE("10/1/20"&amp;RIGHT(BO$1,2)),$T802&lt;=DATEVALUE("9/30/20"&amp;RIGHT(BP$1,2))),AND($U802&gt;=DATEVALUE("10/1/20"&amp;RIGHT(BO$1,2)),$U802&lt;=DATEVALUE("9/30/20"&amp;RIGHT(BP$1,2))),AND($T802&lt;=DATEVALUE("10/1/20"&amp;RIGHT(BO$1,2)),$U802&gt;=DATEVALUE("9/30/20"&amp;RIGHT(BP$1,2)))),
IF(AND($T802&gt;=DATEVALUE("10/1/20"&amp;RIGHT(BO$1,2)),$U802&lt;=DATEVALUE("9/30/20"&amp;RIGHT(BP$1,2))),NETWORKDAYS($T802,$U802,Holidays!$J$3:$J$937),
IF(AND($T802&lt;DATEVALUE("10/1/20"&amp;RIGHT(BO$1,2)),$U802&lt;=DATEVALUE("9/30/20"&amp;RIGHT(BP$1,2))),NETWORKDAYS(DATEVALUE("10/1/20"&amp;RIGHT(BO$1,2)),$U802,Holidays!$J$3:$J$937),
IF($T802&lt;DATEVALUE("10/1/20"&amp;RIGHT(BO$1,2)),NETWORKDAYS(DATEVALUE("10/1/20"&amp;RIGHT(BO$1,2)),DATEVALUE("9/30/20"&amp;RIGHT(BP$1,2)),Holidays!$J$3:$J$937),
IF($T802&gt;=DATEVALUE("10/1/20"&amp;RIGHT(BO$1,2)),NETWORKDAYS($T802,DATEVALUE("9/30/20"&amp;RIGHT(BP$1,2)),Holidays!$J$3:$J$937),"")))),"")/(NETWORKDAYS($T802,$U802,Holidays!$J$3:$J$937)),0))</f>
        <v/>
      </c>
      <c r="BQ802" s="87" t="str">
        <f>IF($Q802="","",IFERROR(IF(OR(AND($T802&gt;=DATEVALUE("10/1/20"&amp;RIGHT(BP$1,2)),$T802&lt;=DATEVALUE("9/30/20"&amp;RIGHT(BQ$1,2))),AND($U802&gt;=DATEVALUE("10/1/20"&amp;RIGHT(BP$1,2)),$U802&lt;=DATEVALUE("9/30/20"&amp;RIGHT(BQ$1,2))),AND($T802&lt;=DATEVALUE("10/1/20"&amp;RIGHT(BP$1,2)),$U802&gt;=DATEVALUE("9/30/20"&amp;RIGHT(BQ$1,2)))),
IF(AND($T802&gt;=DATEVALUE("10/1/20"&amp;RIGHT(BP$1,2)),$U802&lt;=DATEVALUE("9/30/20"&amp;RIGHT(BQ$1,2))),NETWORKDAYS($T802,$U802,Holidays!$J$3:$J$937),
IF(AND($T802&lt;DATEVALUE("10/1/20"&amp;RIGHT(BP$1,2)),$U802&lt;=DATEVALUE("9/30/20"&amp;RIGHT(BQ$1,2))),NETWORKDAYS(DATEVALUE("10/1/20"&amp;RIGHT(BP$1,2)),$U802,Holidays!$J$3:$J$937),
IF($T802&lt;DATEVALUE("10/1/20"&amp;RIGHT(BP$1,2)),NETWORKDAYS(DATEVALUE("10/1/20"&amp;RIGHT(BP$1,2)),DATEVALUE("9/30/20"&amp;RIGHT(BQ$1,2)),Holidays!$J$3:$J$937),
IF($T802&gt;=DATEVALUE("10/1/20"&amp;RIGHT(BP$1,2)),NETWORKDAYS($T802,DATEVALUE("9/30/20"&amp;RIGHT(BQ$1,2)),Holidays!$J$3:$J$937),"")))),"")/(NETWORKDAYS($T802,$U802,Holidays!$J$3:$J$937)),0))</f>
        <v/>
      </c>
      <c r="BR802" s="87" t="str">
        <f>IF($Q802="","",IFERROR(IF(OR(AND($T802&gt;=DATEVALUE("10/1/20"&amp;RIGHT(BQ$1,2)),$T802&lt;=DATEVALUE("9/30/20"&amp;RIGHT(BR$1,2))),AND($U802&gt;=DATEVALUE("10/1/20"&amp;RIGHT(BQ$1,2)),$U802&lt;=DATEVALUE("9/30/20"&amp;RIGHT(BR$1,2))),AND($T802&lt;=DATEVALUE("10/1/20"&amp;RIGHT(BQ$1,2)),$U802&gt;=DATEVALUE("9/30/20"&amp;RIGHT(BR$1,2)))),
IF(AND($T802&gt;=DATEVALUE("10/1/20"&amp;RIGHT(BQ$1,2)),$U802&lt;=DATEVALUE("9/30/20"&amp;RIGHT(BR$1,2))),NETWORKDAYS($T802,$U802,Holidays!$J$3:$J$937),
IF(AND($T802&lt;DATEVALUE("10/1/20"&amp;RIGHT(BQ$1,2)),$U802&lt;=DATEVALUE("9/30/20"&amp;RIGHT(BR$1,2))),NETWORKDAYS(DATEVALUE("10/1/20"&amp;RIGHT(BQ$1,2)),$U802,Holidays!$J$3:$J$937),
IF($T802&lt;DATEVALUE("10/1/20"&amp;RIGHT(BQ$1,2)),NETWORKDAYS(DATEVALUE("10/1/20"&amp;RIGHT(BQ$1,2)),DATEVALUE("9/30/20"&amp;RIGHT(BR$1,2)),Holidays!$J$3:$J$937),
IF($T802&gt;=DATEVALUE("10/1/20"&amp;RIGHT(BQ$1,2)),NETWORKDAYS($T802,DATEVALUE("9/30/20"&amp;RIGHT(BR$1,2)),Holidays!$J$3:$J$937),"")))),"")/(NETWORKDAYS($T802,$U802,Holidays!$J$3:$J$937)),0))</f>
        <v/>
      </c>
      <c r="BS802" s="87" t="str">
        <f>IF($Q802="","",IFERROR(IF(OR(AND($T802&gt;=DATEVALUE("10/1/20"&amp;RIGHT(BR$1,2)),$T802&lt;=DATEVALUE("9/30/20"&amp;RIGHT(BS$1,2))),AND($U802&gt;=DATEVALUE("10/1/20"&amp;RIGHT(BR$1,2)),$U802&lt;=DATEVALUE("9/30/20"&amp;RIGHT(BS$1,2))),AND($T802&lt;=DATEVALUE("10/1/20"&amp;RIGHT(BR$1,2)),$U802&gt;=DATEVALUE("9/30/20"&amp;RIGHT(BS$1,2)))),
IF(AND($T802&gt;=DATEVALUE("10/1/20"&amp;RIGHT(BR$1,2)),$U802&lt;=DATEVALUE("9/30/20"&amp;RIGHT(BS$1,2))),NETWORKDAYS($T802,$U802,Holidays!$J$3:$J$937),
IF(AND($T802&lt;DATEVALUE("10/1/20"&amp;RIGHT(BR$1,2)),$U802&lt;=DATEVALUE("9/30/20"&amp;RIGHT(BS$1,2))),NETWORKDAYS(DATEVALUE("10/1/20"&amp;RIGHT(BR$1,2)),$U802,Holidays!$J$3:$J$937),
IF($T802&lt;DATEVALUE("10/1/20"&amp;RIGHT(BR$1,2)),NETWORKDAYS(DATEVALUE("10/1/20"&amp;RIGHT(BR$1,2)),DATEVALUE("9/30/20"&amp;RIGHT(BS$1,2)),Holidays!$J$3:$J$937),
IF($T802&gt;=DATEVALUE("10/1/20"&amp;RIGHT(BR$1,2)),NETWORKDAYS($T802,DATEVALUE("9/30/20"&amp;RIGHT(BS$1,2)),Holidays!$J$3:$J$937),"")))),"")/(NETWORKDAYS($T802,$U802,Holidays!$J$3:$J$937)),0))</f>
        <v/>
      </c>
      <c r="BT802" s="87" t="str">
        <f>IF($Q802="","",IFERROR(IF(OR(AND($T802&gt;=DATEVALUE("10/1/20"&amp;RIGHT(BS$1,2)),$T802&lt;=DATEVALUE("9/30/20"&amp;RIGHT(BT$1,2))),AND($U802&gt;=DATEVALUE("10/1/20"&amp;RIGHT(BS$1,2)),$U802&lt;=DATEVALUE("9/30/20"&amp;RIGHT(BT$1,2))),AND($T802&lt;=DATEVALUE("10/1/20"&amp;RIGHT(BS$1,2)),$U802&gt;=DATEVALUE("9/30/20"&amp;RIGHT(BT$1,2)))),
IF(AND($T802&gt;=DATEVALUE("10/1/20"&amp;RIGHT(BS$1,2)),$U802&lt;=DATEVALUE("9/30/20"&amp;RIGHT(BT$1,2))),NETWORKDAYS($T802,$U802,Holidays!$J$3:$J$937),
IF(AND($T802&lt;DATEVALUE("10/1/20"&amp;RIGHT(BS$1,2)),$U802&lt;=DATEVALUE("9/30/20"&amp;RIGHT(BT$1,2))),NETWORKDAYS(DATEVALUE("10/1/20"&amp;RIGHT(BS$1,2)),$U802,Holidays!$J$3:$J$937),
IF($T802&lt;DATEVALUE("10/1/20"&amp;RIGHT(BS$1,2)),NETWORKDAYS(DATEVALUE("10/1/20"&amp;RIGHT(BS$1,2)),DATEVALUE("9/30/20"&amp;RIGHT(BT$1,2)),Holidays!$J$3:$J$937),
IF($T802&gt;=DATEVALUE("10/1/20"&amp;RIGHT(BS$1,2)),NETWORKDAYS($T802,DATEVALUE("9/30/20"&amp;RIGHT(BT$1,2)),Holidays!$J$3:$J$937),"")))),"")/(NETWORKDAYS($T802,$U802,Holidays!$J$3:$J$937)),0))</f>
        <v/>
      </c>
      <c r="BU802" s="87" t="str">
        <f>IF($Q802="","",IFERROR(IF(OR(AND($T802&gt;=DATEVALUE("10/1/20"&amp;RIGHT(BT$1,2)),$T802&lt;=DATEVALUE("9/30/20"&amp;RIGHT(BU$1,2))),AND($U802&gt;=DATEVALUE("10/1/20"&amp;RIGHT(BT$1,2)),$U802&lt;=DATEVALUE("9/30/20"&amp;RIGHT(BU$1,2))),AND($T802&lt;=DATEVALUE("10/1/20"&amp;RIGHT(BT$1,2)),$U802&gt;=DATEVALUE("9/30/20"&amp;RIGHT(BU$1,2)))),
IF(AND($T802&gt;=DATEVALUE("10/1/20"&amp;RIGHT(BT$1,2)),$U802&lt;=DATEVALUE("9/30/20"&amp;RIGHT(BU$1,2))),NETWORKDAYS($T802,$U802,Holidays!$J$3:$J$937),
IF(AND($T802&lt;DATEVALUE("10/1/20"&amp;RIGHT(BT$1,2)),$U802&lt;=DATEVALUE("9/30/20"&amp;RIGHT(BU$1,2))),NETWORKDAYS(DATEVALUE("10/1/20"&amp;RIGHT(BT$1,2)),$U802,Holidays!$J$3:$J$937),
IF($T802&lt;DATEVALUE("10/1/20"&amp;RIGHT(BT$1,2)),NETWORKDAYS(DATEVALUE("10/1/20"&amp;RIGHT(BT$1,2)),DATEVALUE("9/30/20"&amp;RIGHT(BU$1,2)),Holidays!$J$3:$J$937),
IF($T802&gt;=DATEVALUE("10/1/20"&amp;RIGHT(BT$1,2)),NETWORKDAYS($T802,DATEVALUE("9/30/20"&amp;RIGHT(BU$1,2)),Holidays!$J$3:$J$937),"")))),"")/(NETWORKDAYS($T802,$U802,Holidays!$J$3:$J$937)),0))</f>
        <v/>
      </c>
      <c r="BV802" s="87" t="str">
        <f>IF($Q802="","",IFERROR(IF(OR(AND($T802&gt;=DATEVALUE("10/1/20"&amp;RIGHT(BU$1,2)),$T802&lt;=DATEVALUE("9/30/20"&amp;RIGHT(BV$1,2))),AND($U802&gt;=DATEVALUE("10/1/20"&amp;RIGHT(BU$1,2)),$U802&lt;=DATEVALUE("9/30/20"&amp;RIGHT(BV$1,2))),AND($T802&lt;=DATEVALUE("10/1/20"&amp;RIGHT(BU$1,2)),$U802&gt;=DATEVALUE("9/30/20"&amp;RIGHT(BV$1,2)))),
IF(AND($T802&gt;=DATEVALUE("10/1/20"&amp;RIGHT(BU$1,2)),$U802&lt;=DATEVALUE("9/30/20"&amp;RIGHT(BV$1,2))),NETWORKDAYS($T802,$U802,Holidays!$J$3:$J$937),
IF(AND($T802&lt;DATEVALUE("10/1/20"&amp;RIGHT(BU$1,2)),$U802&lt;=DATEVALUE("9/30/20"&amp;RIGHT(BV$1,2))),NETWORKDAYS(DATEVALUE("10/1/20"&amp;RIGHT(BU$1,2)),$U802,Holidays!$J$3:$J$937),
IF($T802&lt;DATEVALUE("10/1/20"&amp;RIGHT(BU$1,2)),NETWORKDAYS(DATEVALUE("10/1/20"&amp;RIGHT(BU$1,2)),DATEVALUE("9/30/20"&amp;RIGHT(BV$1,2)),Holidays!$J$3:$J$937),
IF($T802&gt;=DATEVALUE("10/1/20"&amp;RIGHT(BU$1,2)),NETWORKDAYS($T802,DATEVALUE("9/30/20"&amp;RIGHT(BV$1,2)),Holidays!$J$3:$J$937),"")))),"")/(NETWORKDAYS($T802,$U802,Holidays!$J$3:$J$937)),0))</f>
        <v/>
      </c>
      <c r="BW802" s="87" t="str">
        <f>IF($Q802="","",IFERROR(IF(OR(AND($T802&gt;=DATEVALUE("10/1/20"&amp;RIGHT(BV$1,2)),$T802&lt;=DATEVALUE("9/30/20"&amp;RIGHT(BW$1,2))),AND($U802&gt;=DATEVALUE("10/1/20"&amp;RIGHT(BV$1,2)),$U802&lt;=DATEVALUE("9/30/20"&amp;RIGHT(BW$1,2))),AND($T802&lt;=DATEVALUE("10/1/20"&amp;RIGHT(BV$1,2)),$U802&gt;=DATEVALUE("9/30/20"&amp;RIGHT(BW$1,2)))),
IF(AND($T802&gt;=DATEVALUE("10/1/20"&amp;RIGHT(BV$1,2)),$U802&lt;=DATEVALUE("9/30/20"&amp;RIGHT(BW$1,2))),NETWORKDAYS($T802,$U802,Holidays!$J$3:$J$937),
IF(AND($T802&lt;DATEVALUE("10/1/20"&amp;RIGHT(BV$1,2)),$U802&lt;=DATEVALUE("9/30/20"&amp;RIGHT(BW$1,2))),NETWORKDAYS(DATEVALUE("10/1/20"&amp;RIGHT(BV$1,2)),$U802,Holidays!$J$3:$J$937),
IF($T802&lt;DATEVALUE("10/1/20"&amp;RIGHT(BV$1,2)),NETWORKDAYS(DATEVALUE("10/1/20"&amp;RIGHT(BV$1,2)),DATEVALUE("9/30/20"&amp;RIGHT(BW$1,2)),Holidays!$J$3:$J$937),
IF($T802&gt;=DATEVALUE("10/1/20"&amp;RIGHT(BV$1,2)),NETWORKDAYS($T802,DATEVALUE("9/30/20"&amp;RIGHT(BW$1,2)),Holidays!$J$3:$J$937),"")))),"")/(NETWORKDAYS($T802,$U802,Holidays!$J$3:$J$937)),0))</f>
        <v/>
      </c>
      <c r="BX802" s="87" t="str">
        <f>IF($Q802="","",IFERROR(IF(OR(AND($T802&gt;=DATEVALUE("10/1/20"&amp;RIGHT(BW$1,2)),$T802&lt;=DATEVALUE("9/30/20"&amp;RIGHT(BX$1,2))),AND($U802&gt;=DATEVALUE("10/1/20"&amp;RIGHT(BW$1,2)),$U802&lt;=DATEVALUE("9/30/20"&amp;RIGHT(BX$1,2))),AND($T802&lt;=DATEVALUE("10/1/20"&amp;RIGHT(BW$1,2)),$U802&gt;=DATEVALUE("9/30/20"&amp;RIGHT(BX$1,2)))),
IF(AND($T802&gt;=DATEVALUE("10/1/20"&amp;RIGHT(BW$1,2)),$U802&lt;=DATEVALUE("9/30/20"&amp;RIGHT(BX$1,2))),NETWORKDAYS($T802,$U802,Holidays!$J$3:$J$937),
IF(AND($T802&lt;DATEVALUE("10/1/20"&amp;RIGHT(BW$1,2)),$U802&lt;=DATEVALUE("9/30/20"&amp;RIGHT(BX$1,2))),NETWORKDAYS(DATEVALUE("10/1/20"&amp;RIGHT(BW$1,2)),$U802,Holidays!$J$3:$J$937),
IF($T802&lt;DATEVALUE("10/1/20"&amp;RIGHT(BW$1,2)),NETWORKDAYS(DATEVALUE("10/1/20"&amp;RIGHT(BW$1,2)),DATEVALUE("9/30/20"&amp;RIGHT(BX$1,2)),Holidays!$J$3:$J$937),
IF($T802&gt;=DATEVALUE("10/1/20"&amp;RIGHT(BW$1,2)),NETWORKDAYS($T802,DATEVALUE("9/30/20"&amp;RIGHT(BX$1,2)),Holidays!$J$3:$J$937),"")))),"")/(NETWORKDAYS($T802,$U802,Holidays!$J$3:$J$937)),0))</f>
        <v/>
      </c>
      <c r="BY802" s="87" t="str">
        <f>IF($Q802="","",IFERROR(IF(OR(AND($T802&gt;=DATEVALUE("10/1/20"&amp;RIGHT(BX$1,2)),$T802&lt;=DATEVALUE("9/30/20"&amp;RIGHT(BY$1,2))),AND($U802&gt;=DATEVALUE("10/1/20"&amp;RIGHT(BX$1,2)),$U802&lt;=DATEVALUE("9/30/20"&amp;RIGHT(BY$1,2))),AND($T802&lt;=DATEVALUE("10/1/20"&amp;RIGHT(BX$1,2)),$U802&gt;=DATEVALUE("9/30/20"&amp;RIGHT(BY$1,2)))),
IF(AND($T802&gt;=DATEVALUE("10/1/20"&amp;RIGHT(BX$1,2)),$U802&lt;=DATEVALUE("9/30/20"&amp;RIGHT(BY$1,2))),NETWORKDAYS($T802,$U802,Holidays!$J$3:$J$937),
IF(AND($T802&lt;DATEVALUE("10/1/20"&amp;RIGHT(BX$1,2)),$U802&lt;=DATEVALUE("9/30/20"&amp;RIGHT(BY$1,2))),NETWORKDAYS(DATEVALUE("10/1/20"&amp;RIGHT(BX$1,2)),$U802,Holidays!$J$3:$J$937),
IF($T802&lt;DATEVALUE("10/1/20"&amp;RIGHT(BX$1,2)),NETWORKDAYS(DATEVALUE("10/1/20"&amp;RIGHT(BX$1,2)),DATEVALUE("9/30/20"&amp;RIGHT(BY$1,2)),Holidays!$J$3:$J$937),
IF($T802&gt;=DATEVALUE("10/1/20"&amp;RIGHT(BX$1,2)),NETWORKDAYS($T802,DATEVALUE("9/30/20"&amp;RIGHT(BY$1,2)),Holidays!$J$3:$J$937),"")))),"")/(NETWORKDAYS($T802,$U802,Holidays!$J$3:$J$937)),0))</f>
        <v/>
      </c>
      <c r="BZ802" s="87" t="str">
        <f>IF($Q802="","",IFERROR(IF(OR(AND($T802&gt;=DATEVALUE("10/1/20"&amp;RIGHT(BY$1,2)),$T802&lt;=DATEVALUE("9/30/20"&amp;RIGHT(BZ$1,2))),AND($U802&gt;=DATEVALUE("10/1/20"&amp;RIGHT(BY$1,2)),$U802&lt;=DATEVALUE("9/30/20"&amp;RIGHT(BZ$1,2))),AND($T802&lt;=DATEVALUE("10/1/20"&amp;RIGHT(BY$1,2)),$U802&gt;=DATEVALUE("9/30/20"&amp;RIGHT(BZ$1,2)))),
IF(AND($T802&gt;=DATEVALUE("10/1/20"&amp;RIGHT(BY$1,2)),$U802&lt;=DATEVALUE("9/30/20"&amp;RIGHT(BZ$1,2))),NETWORKDAYS($T802,$U802,Holidays!$J$3:$J$937),
IF(AND($T802&lt;DATEVALUE("10/1/20"&amp;RIGHT(BY$1,2)),$U802&lt;=DATEVALUE("9/30/20"&amp;RIGHT(BZ$1,2))),NETWORKDAYS(DATEVALUE("10/1/20"&amp;RIGHT(BY$1,2)),$U802,Holidays!$J$3:$J$937),
IF($T802&lt;DATEVALUE("10/1/20"&amp;RIGHT(BY$1,2)),NETWORKDAYS(DATEVALUE("10/1/20"&amp;RIGHT(BY$1,2)),DATEVALUE("9/30/20"&amp;RIGHT(BZ$1,2)),Holidays!$J$3:$J$937),
IF($T802&gt;=DATEVALUE("10/1/20"&amp;RIGHT(BY$1,2)),NETWORKDAYS($T802,DATEVALUE("9/30/20"&amp;RIGHT(BZ$1,2)),Holidays!$J$3:$J$937),"")))),"")/(NETWORKDAYS($T802,$U802,Holidays!$J$3:$J$937)),0))</f>
        <v/>
      </c>
      <c r="CA802" s="87" t="str">
        <f>IF($Q802="","",IFERROR(IF(OR(AND($T802&gt;=DATEVALUE("10/1/20"&amp;RIGHT(BZ$1,2)),$T802&lt;=DATEVALUE("9/30/20"&amp;RIGHT(CA$1,2))),AND($U802&gt;=DATEVALUE("10/1/20"&amp;RIGHT(BZ$1,2)),$U802&lt;=DATEVALUE("9/30/20"&amp;RIGHT(CA$1,2))),AND($T802&lt;=DATEVALUE("10/1/20"&amp;RIGHT(BZ$1,2)),$U802&gt;=DATEVALUE("9/30/20"&amp;RIGHT(CA$1,2)))),
IF(AND($T802&gt;=DATEVALUE("10/1/20"&amp;RIGHT(BZ$1,2)),$U802&lt;=DATEVALUE("9/30/20"&amp;RIGHT(CA$1,2))),NETWORKDAYS($T802,$U802,Holidays!$J$3:$J$937),
IF(AND($T802&lt;DATEVALUE("10/1/20"&amp;RIGHT(BZ$1,2)),$U802&lt;=DATEVALUE("9/30/20"&amp;RIGHT(CA$1,2))),NETWORKDAYS(DATEVALUE("10/1/20"&amp;RIGHT(BZ$1,2)),$U802,Holidays!$J$3:$J$937),
IF($T802&lt;DATEVALUE("10/1/20"&amp;RIGHT(BZ$1,2)),NETWORKDAYS(DATEVALUE("10/1/20"&amp;RIGHT(BZ$1,2)),DATEVALUE("9/30/20"&amp;RIGHT(CA$1,2)),Holidays!$J$3:$J$937),
IF($T802&gt;=DATEVALUE("10/1/20"&amp;RIGHT(BZ$1,2)),NETWORKDAYS($T802,DATEVALUE("9/30/20"&amp;RIGHT(CA$1,2)),Holidays!$J$3:$J$937),"")))),"")/(NETWORKDAYS($T802,$U802,Holidays!$J$3:$J$937)),0))</f>
        <v/>
      </c>
      <c r="CB802" s="87" t="str">
        <f>IF($Q802="","",IFERROR(IF(OR(AND($T802&gt;=DATEVALUE("10/1/20"&amp;RIGHT(CA$1,2)),$T802&lt;=DATEVALUE("9/30/20"&amp;RIGHT(CB$1,2))),AND($U802&gt;=DATEVALUE("10/1/20"&amp;RIGHT(CA$1,2)),$U802&lt;=DATEVALUE("9/30/20"&amp;RIGHT(CB$1,2))),AND($T802&lt;=DATEVALUE("10/1/20"&amp;RIGHT(CA$1,2)),$U802&gt;=DATEVALUE("9/30/20"&amp;RIGHT(CB$1,2)))),
IF(AND($T802&gt;=DATEVALUE("10/1/20"&amp;RIGHT(CA$1,2)),$U802&lt;=DATEVALUE("9/30/20"&amp;RIGHT(CB$1,2))),NETWORKDAYS($T802,$U802,Holidays!$J$3:$J$937),
IF(AND($T802&lt;DATEVALUE("10/1/20"&amp;RIGHT(CA$1,2)),$U802&lt;=DATEVALUE("9/30/20"&amp;RIGHT(CB$1,2))),NETWORKDAYS(DATEVALUE("10/1/20"&amp;RIGHT(CA$1,2)),$U802,Holidays!$J$3:$J$937),
IF($T802&lt;DATEVALUE("10/1/20"&amp;RIGHT(CA$1,2)),NETWORKDAYS(DATEVALUE("10/1/20"&amp;RIGHT(CA$1,2)),DATEVALUE("9/30/20"&amp;RIGHT(CB$1,2)),Holidays!$J$3:$J$937),
IF($T802&gt;=DATEVALUE("10/1/20"&amp;RIGHT(CA$1,2)),NETWORKDAYS($T802,DATEVALUE("9/30/20"&amp;RIGHT(CB$1,2)),Holidays!$J$3:$J$937),"")))),"")/(NETWORKDAYS($T802,$U802,Holidays!$J$3:$J$937)),0))</f>
        <v/>
      </c>
    </row>
    <row r="803" spans="1:80">
      <c r="A803" s="97"/>
      <c r="B803" s="98" t="str">
        <f ca="1">IF(NOT($A803=""),OFFSET('WBS Reference &amp; User Procedure'!$A$1,MATCH($A803,'WBS Reference &amp; User Procedure'!$A:$A,0)-1,1),"")</f>
        <v/>
      </c>
      <c r="D803" s="97"/>
      <c r="T803" s="104" t="str">
        <f>IF(NOT(Q803=""),IF(NOT($S803=""),$S803,#REF!),"")</f>
        <v/>
      </c>
      <c r="U803" s="104" t="str">
        <f>IF(NOT(Q803=""),WORKDAY(T803,Q803,Holidays!$J$3:$J$937),"")</f>
        <v/>
      </c>
      <c r="V803" s="104"/>
      <c r="W803" s="104"/>
      <c r="X803" s="101" t="str">
        <f t="shared" si="167"/>
        <v/>
      </c>
      <c r="AL803" s="87" t="str">
        <f t="shared" ca="1" si="180"/>
        <v/>
      </c>
      <c r="AN803" s="87" t="str">
        <f t="shared" ca="1" si="178"/>
        <v/>
      </c>
      <c r="AO803" s="87" t="str">
        <f t="shared" ca="1" si="178"/>
        <v/>
      </c>
      <c r="AP803" s="87" t="str">
        <f t="shared" ca="1" si="178"/>
        <v/>
      </c>
      <c r="AQ803" s="87" t="str">
        <f t="shared" ca="1" si="178"/>
        <v/>
      </c>
      <c r="AR803" s="87" t="str">
        <f t="shared" ca="1" si="178"/>
        <v/>
      </c>
      <c r="AS803" s="87" t="str">
        <f t="shared" ca="1" si="178"/>
        <v/>
      </c>
      <c r="AT803" s="87" t="str">
        <f t="shared" ca="1" si="178"/>
        <v/>
      </c>
      <c r="AU803" s="87" t="str">
        <f t="shared" ca="1" si="178"/>
        <v/>
      </c>
      <c r="AV803" s="87" t="str">
        <f t="shared" ca="1" si="178"/>
        <v/>
      </c>
      <c r="AW803" s="87" t="str">
        <f t="shared" ca="1" si="178"/>
        <v/>
      </c>
      <c r="AX803" s="87" t="str">
        <f t="shared" ca="1" si="179"/>
        <v/>
      </c>
      <c r="AY803" s="87" t="str">
        <f t="shared" ca="1" si="179"/>
        <v/>
      </c>
      <c r="AZ803" s="87" t="str">
        <f t="shared" ca="1" si="179"/>
        <v/>
      </c>
      <c r="BA803" s="87" t="str">
        <f t="shared" ca="1" si="179"/>
        <v/>
      </c>
      <c r="BB803" s="87" t="str">
        <f t="shared" ca="1" si="179"/>
        <v/>
      </c>
      <c r="BC803" s="87" t="str">
        <f t="shared" ca="1" si="179"/>
        <v/>
      </c>
      <c r="BD803" s="87" t="str">
        <f t="shared" ca="1" si="179"/>
        <v/>
      </c>
      <c r="BE803" s="87" t="str">
        <f t="shared" ca="1" si="179"/>
        <v/>
      </c>
      <c r="BF803" s="87" t="str">
        <f t="shared" ca="1" si="179"/>
        <v/>
      </c>
      <c r="BG803" s="87" t="str">
        <f t="shared" ca="1" si="179"/>
        <v/>
      </c>
      <c r="BI803" s="87" t="str">
        <f>IF($Q803="","",IFERROR(IF(OR(AND($T803&gt;=DATEVALUE("10/1/20"&amp;RIGHT(BH$1,2)),$T803&lt;=DATEVALUE("9/30/20"&amp;RIGHT(BI$1,2))),AND($U803&gt;=DATEVALUE("10/1/20"&amp;RIGHT(BH$1,2)),$U803&lt;=DATEVALUE("9/30/20"&amp;RIGHT(BI$1,2))),AND($T803&lt;=DATEVALUE("10/1/20"&amp;RIGHT(BH$1,2)),$U803&gt;=DATEVALUE("9/30/20"&amp;RIGHT(BI$1,2)))),
IF(AND($T803&gt;=DATEVALUE("10/1/20"&amp;RIGHT(BH$1,2)),$U803&lt;=DATEVALUE("9/30/20"&amp;RIGHT(BI$1,2))),NETWORKDAYS($T803,$U803,Holidays!$J$3:$J$937),
IF(AND($T803&lt;DATEVALUE("10/1/20"&amp;RIGHT(BH$1,2)),$U803&lt;=DATEVALUE("9/30/20"&amp;RIGHT(BI$1,2))),NETWORKDAYS(DATEVALUE("10/1/20"&amp;RIGHT(BH$1,2)),$U803,Holidays!$J$3:$J$937),
IF($T803&lt;DATEVALUE("10/1/20"&amp;RIGHT(BH$1,2)),NETWORKDAYS(DATEVALUE("10/1/20"&amp;RIGHT(BH$1,2)),DATEVALUE("9/30/20"&amp;RIGHT(BI$1,2)),Holidays!$J$3:$J$937),
IF($T803&gt;=DATEVALUE("10/1/20"&amp;RIGHT(BH$1,2)),NETWORKDAYS($T803,DATEVALUE("9/30/20"&amp;RIGHT(BI$1,2)),Holidays!$J$3:$J$937),"")))),"")/(NETWORKDAYS($T803,$U803,Holidays!$J$3:$J$937)),0))</f>
        <v/>
      </c>
      <c r="BJ803" s="87" t="str">
        <f>IF($Q803="","",IFERROR(IF(OR(AND($T803&gt;=DATEVALUE("10/1/20"&amp;RIGHT(BI$1,2)),$T803&lt;=DATEVALUE("9/30/20"&amp;RIGHT(BJ$1,2))),AND($U803&gt;=DATEVALUE("10/1/20"&amp;RIGHT(BI$1,2)),$U803&lt;=DATEVALUE("9/30/20"&amp;RIGHT(BJ$1,2))),AND($T803&lt;=DATEVALUE("10/1/20"&amp;RIGHT(BI$1,2)),$U803&gt;=DATEVALUE("9/30/20"&amp;RIGHT(BJ$1,2)))),
IF(AND($T803&gt;=DATEVALUE("10/1/20"&amp;RIGHT(BI$1,2)),$U803&lt;=DATEVALUE("9/30/20"&amp;RIGHT(BJ$1,2))),NETWORKDAYS($T803,$U803,Holidays!$J$3:$J$937),
IF(AND($T803&lt;DATEVALUE("10/1/20"&amp;RIGHT(BI$1,2)),$U803&lt;=DATEVALUE("9/30/20"&amp;RIGHT(BJ$1,2))),NETWORKDAYS(DATEVALUE("10/1/20"&amp;RIGHT(BI$1,2)),$U803,Holidays!$J$3:$J$937),
IF($T803&lt;DATEVALUE("10/1/20"&amp;RIGHT(BI$1,2)),NETWORKDAYS(DATEVALUE("10/1/20"&amp;RIGHT(BI$1,2)),DATEVALUE("9/30/20"&amp;RIGHT(BJ$1,2)),Holidays!$J$3:$J$937),
IF($T803&gt;=DATEVALUE("10/1/20"&amp;RIGHT(BI$1,2)),NETWORKDAYS($T803,DATEVALUE("9/30/20"&amp;RIGHT(BJ$1,2)),Holidays!$J$3:$J$937),"")))),"")/(NETWORKDAYS($T803,$U803,Holidays!$J$3:$J$937)),0))</f>
        <v/>
      </c>
      <c r="BK803" s="87" t="str">
        <f>IF($Q803="","",IFERROR(IF(OR(AND($T803&gt;=DATEVALUE("10/1/20"&amp;RIGHT(BJ$1,2)),$T803&lt;=DATEVALUE("9/30/20"&amp;RIGHT(BK$1,2))),AND($U803&gt;=DATEVALUE("10/1/20"&amp;RIGHT(BJ$1,2)),$U803&lt;=DATEVALUE("9/30/20"&amp;RIGHT(BK$1,2))),AND($T803&lt;=DATEVALUE("10/1/20"&amp;RIGHT(BJ$1,2)),$U803&gt;=DATEVALUE("9/30/20"&amp;RIGHT(BK$1,2)))),
IF(AND($T803&gt;=DATEVALUE("10/1/20"&amp;RIGHT(BJ$1,2)),$U803&lt;=DATEVALUE("9/30/20"&amp;RIGHT(BK$1,2))),NETWORKDAYS($T803,$U803,Holidays!$J$3:$J$937),
IF(AND($T803&lt;DATEVALUE("10/1/20"&amp;RIGHT(BJ$1,2)),$U803&lt;=DATEVALUE("9/30/20"&amp;RIGHT(BK$1,2))),NETWORKDAYS(DATEVALUE("10/1/20"&amp;RIGHT(BJ$1,2)),$U803,Holidays!$J$3:$J$937),
IF($T803&lt;DATEVALUE("10/1/20"&amp;RIGHT(BJ$1,2)),NETWORKDAYS(DATEVALUE("10/1/20"&amp;RIGHT(BJ$1,2)),DATEVALUE("9/30/20"&amp;RIGHT(BK$1,2)),Holidays!$J$3:$J$937),
IF($T803&gt;=DATEVALUE("10/1/20"&amp;RIGHT(BJ$1,2)),NETWORKDAYS($T803,DATEVALUE("9/30/20"&amp;RIGHT(BK$1,2)),Holidays!$J$3:$J$937),"")))),"")/(NETWORKDAYS($T803,$U803,Holidays!$J$3:$J$937)),0))</f>
        <v/>
      </c>
      <c r="BL803" s="87" t="str">
        <f>IF($Q803="","",IFERROR(IF(OR(AND($T803&gt;=DATEVALUE("10/1/20"&amp;RIGHT(BK$1,2)),$T803&lt;=DATEVALUE("9/30/20"&amp;RIGHT(BL$1,2))),AND($U803&gt;=DATEVALUE("10/1/20"&amp;RIGHT(BK$1,2)),$U803&lt;=DATEVALUE("9/30/20"&amp;RIGHT(BL$1,2))),AND($T803&lt;=DATEVALUE("10/1/20"&amp;RIGHT(BK$1,2)),$U803&gt;=DATEVALUE("9/30/20"&amp;RIGHT(BL$1,2)))),
IF(AND($T803&gt;=DATEVALUE("10/1/20"&amp;RIGHT(BK$1,2)),$U803&lt;=DATEVALUE("9/30/20"&amp;RIGHT(BL$1,2))),NETWORKDAYS($T803,$U803,Holidays!$J$3:$J$937),
IF(AND($T803&lt;DATEVALUE("10/1/20"&amp;RIGHT(BK$1,2)),$U803&lt;=DATEVALUE("9/30/20"&amp;RIGHT(BL$1,2))),NETWORKDAYS(DATEVALUE("10/1/20"&amp;RIGHT(BK$1,2)),$U803,Holidays!$J$3:$J$937),
IF($T803&lt;DATEVALUE("10/1/20"&amp;RIGHT(BK$1,2)),NETWORKDAYS(DATEVALUE("10/1/20"&amp;RIGHT(BK$1,2)),DATEVALUE("9/30/20"&amp;RIGHT(BL$1,2)),Holidays!$J$3:$J$937),
IF($T803&gt;=DATEVALUE("10/1/20"&amp;RIGHT(BK$1,2)),NETWORKDAYS($T803,DATEVALUE("9/30/20"&amp;RIGHT(BL$1,2)),Holidays!$J$3:$J$937),"")))),"")/(NETWORKDAYS($T803,$U803,Holidays!$J$3:$J$937)),0))</f>
        <v/>
      </c>
      <c r="BM803" s="87" t="str">
        <f>IF($Q803="","",IFERROR(IF(OR(AND($T803&gt;=DATEVALUE("10/1/20"&amp;RIGHT(BL$1,2)),$T803&lt;=DATEVALUE("9/30/20"&amp;RIGHT(BM$1,2))),AND($U803&gt;=DATEVALUE("10/1/20"&amp;RIGHT(BL$1,2)),$U803&lt;=DATEVALUE("9/30/20"&amp;RIGHT(BM$1,2))),AND($T803&lt;=DATEVALUE("10/1/20"&amp;RIGHT(BL$1,2)),$U803&gt;=DATEVALUE("9/30/20"&amp;RIGHT(BM$1,2)))),
IF(AND($T803&gt;=DATEVALUE("10/1/20"&amp;RIGHT(BL$1,2)),$U803&lt;=DATEVALUE("9/30/20"&amp;RIGHT(BM$1,2))),NETWORKDAYS($T803,$U803,Holidays!$J$3:$J$937),
IF(AND($T803&lt;DATEVALUE("10/1/20"&amp;RIGHT(BL$1,2)),$U803&lt;=DATEVALUE("9/30/20"&amp;RIGHT(BM$1,2))),NETWORKDAYS(DATEVALUE("10/1/20"&amp;RIGHT(BL$1,2)),$U803,Holidays!$J$3:$J$937),
IF($T803&lt;DATEVALUE("10/1/20"&amp;RIGHT(BL$1,2)),NETWORKDAYS(DATEVALUE("10/1/20"&amp;RIGHT(BL$1,2)),DATEVALUE("9/30/20"&amp;RIGHT(BM$1,2)),Holidays!$J$3:$J$937),
IF($T803&gt;=DATEVALUE("10/1/20"&amp;RIGHT(BL$1,2)),NETWORKDAYS($T803,DATEVALUE("9/30/20"&amp;RIGHT(BM$1,2)),Holidays!$J$3:$J$937),"")))),"")/(NETWORKDAYS($T803,$U803,Holidays!$J$3:$J$937)),0))</f>
        <v/>
      </c>
      <c r="BN803" s="87" t="str">
        <f>IF($Q803="","",IFERROR(IF(OR(AND($T803&gt;=DATEVALUE("10/1/20"&amp;RIGHT(BM$1,2)),$T803&lt;=DATEVALUE("9/30/20"&amp;RIGHT(BN$1,2))),AND($U803&gt;=DATEVALUE("10/1/20"&amp;RIGHT(BM$1,2)),$U803&lt;=DATEVALUE("9/30/20"&amp;RIGHT(BN$1,2))),AND($T803&lt;=DATEVALUE("10/1/20"&amp;RIGHT(BM$1,2)),$U803&gt;=DATEVALUE("9/30/20"&amp;RIGHT(BN$1,2)))),
IF(AND($T803&gt;=DATEVALUE("10/1/20"&amp;RIGHT(BM$1,2)),$U803&lt;=DATEVALUE("9/30/20"&amp;RIGHT(BN$1,2))),NETWORKDAYS($T803,$U803,Holidays!$J$3:$J$937),
IF(AND($T803&lt;DATEVALUE("10/1/20"&amp;RIGHT(BM$1,2)),$U803&lt;=DATEVALUE("9/30/20"&amp;RIGHT(BN$1,2))),NETWORKDAYS(DATEVALUE("10/1/20"&amp;RIGHT(BM$1,2)),$U803,Holidays!$J$3:$J$937),
IF($T803&lt;DATEVALUE("10/1/20"&amp;RIGHT(BM$1,2)),NETWORKDAYS(DATEVALUE("10/1/20"&amp;RIGHT(BM$1,2)),DATEVALUE("9/30/20"&amp;RIGHT(BN$1,2)),Holidays!$J$3:$J$937),
IF($T803&gt;=DATEVALUE("10/1/20"&amp;RIGHT(BM$1,2)),NETWORKDAYS($T803,DATEVALUE("9/30/20"&amp;RIGHT(BN$1,2)),Holidays!$J$3:$J$937),"")))),"")/(NETWORKDAYS($T803,$U803,Holidays!$J$3:$J$937)),0))</f>
        <v/>
      </c>
      <c r="BO803" s="87" t="str">
        <f>IF($Q803="","",IFERROR(IF(OR(AND($T803&gt;=DATEVALUE("10/1/20"&amp;RIGHT(BN$1,2)),$T803&lt;=DATEVALUE("9/30/20"&amp;RIGHT(BO$1,2))),AND($U803&gt;=DATEVALUE("10/1/20"&amp;RIGHT(BN$1,2)),$U803&lt;=DATEVALUE("9/30/20"&amp;RIGHT(BO$1,2))),AND($T803&lt;=DATEVALUE("10/1/20"&amp;RIGHT(BN$1,2)),$U803&gt;=DATEVALUE("9/30/20"&amp;RIGHT(BO$1,2)))),
IF(AND($T803&gt;=DATEVALUE("10/1/20"&amp;RIGHT(BN$1,2)),$U803&lt;=DATEVALUE("9/30/20"&amp;RIGHT(BO$1,2))),NETWORKDAYS($T803,$U803,Holidays!$J$3:$J$937),
IF(AND($T803&lt;DATEVALUE("10/1/20"&amp;RIGHT(BN$1,2)),$U803&lt;=DATEVALUE("9/30/20"&amp;RIGHT(BO$1,2))),NETWORKDAYS(DATEVALUE("10/1/20"&amp;RIGHT(BN$1,2)),$U803,Holidays!$J$3:$J$937),
IF($T803&lt;DATEVALUE("10/1/20"&amp;RIGHT(BN$1,2)),NETWORKDAYS(DATEVALUE("10/1/20"&amp;RIGHT(BN$1,2)),DATEVALUE("9/30/20"&amp;RIGHT(BO$1,2)),Holidays!$J$3:$J$937),
IF($T803&gt;=DATEVALUE("10/1/20"&amp;RIGHT(BN$1,2)),NETWORKDAYS($T803,DATEVALUE("9/30/20"&amp;RIGHT(BO$1,2)),Holidays!$J$3:$J$937),"")))),"")/(NETWORKDAYS($T803,$U803,Holidays!$J$3:$J$937)),0))</f>
        <v/>
      </c>
      <c r="BP803" s="87" t="str">
        <f>IF($Q803="","",IFERROR(IF(OR(AND($T803&gt;=DATEVALUE("10/1/20"&amp;RIGHT(BO$1,2)),$T803&lt;=DATEVALUE("9/30/20"&amp;RIGHT(BP$1,2))),AND($U803&gt;=DATEVALUE("10/1/20"&amp;RIGHT(BO$1,2)),$U803&lt;=DATEVALUE("9/30/20"&amp;RIGHT(BP$1,2))),AND($T803&lt;=DATEVALUE("10/1/20"&amp;RIGHT(BO$1,2)),$U803&gt;=DATEVALUE("9/30/20"&amp;RIGHT(BP$1,2)))),
IF(AND($T803&gt;=DATEVALUE("10/1/20"&amp;RIGHT(BO$1,2)),$U803&lt;=DATEVALUE("9/30/20"&amp;RIGHT(BP$1,2))),NETWORKDAYS($T803,$U803,Holidays!$J$3:$J$937),
IF(AND($T803&lt;DATEVALUE("10/1/20"&amp;RIGHT(BO$1,2)),$U803&lt;=DATEVALUE("9/30/20"&amp;RIGHT(BP$1,2))),NETWORKDAYS(DATEVALUE("10/1/20"&amp;RIGHT(BO$1,2)),$U803,Holidays!$J$3:$J$937),
IF($T803&lt;DATEVALUE("10/1/20"&amp;RIGHT(BO$1,2)),NETWORKDAYS(DATEVALUE("10/1/20"&amp;RIGHT(BO$1,2)),DATEVALUE("9/30/20"&amp;RIGHT(BP$1,2)),Holidays!$J$3:$J$937),
IF($T803&gt;=DATEVALUE("10/1/20"&amp;RIGHT(BO$1,2)),NETWORKDAYS($T803,DATEVALUE("9/30/20"&amp;RIGHT(BP$1,2)),Holidays!$J$3:$J$937),"")))),"")/(NETWORKDAYS($T803,$U803,Holidays!$J$3:$J$937)),0))</f>
        <v/>
      </c>
      <c r="BQ803" s="87" t="str">
        <f>IF($Q803="","",IFERROR(IF(OR(AND($T803&gt;=DATEVALUE("10/1/20"&amp;RIGHT(BP$1,2)),$T803&lt;=DATEVALUE("9/30/20"&amp;RIGHT(BQ$1,2))),AND($U803&gt;=DATEVALUE("10/1/20"&amp;RIGHT(BP$1,2)),$U803&lt;=DATEVALUE("9/30/20"&amp;RIGHT(BQ$1,2))),AND($T803&lt;=DATEVALUE("10/1/20"&amp;RIGHT(BP$1,2)),$U803&gt;=DATEVALUE("9/30/20"&amp;RIGHT(BQ$1,2)))),
IF(AND($T803&gt;=DATEVALUE("10/1/20"&amp;RIGHT(BP$1,2)),$U803&lt;=DATEVALUE("9/30/20"&amp;RIGHT(BQ$1,2))),NETWORKDAYS($T803,$U803,Holidays!$J$3:$J$937),
IF(AND($T803&lt;DATEVALUE("10/1/20"&amp;RIGHT(BP$1,2)),$U803&lt;=DATEVALUE("9/30/20"&amp;RIGHT(BQ$1,2))),NETWORKDAYS(DATEVALUE("10/1/20"&amp;RIGHT(BP$1,2)),$U803,Holidays!$J$3:$J$937),
IF($T803&lt;DATEVALUE("10/1/20"&amp;RIGHT(BP$1,2)),NETWORKDAYS(DATEVALUE("10/1/20"&amp;RIGHT(BP$1,2)),DATEVALUE("9/30/20"&amp;RIGHT(BQ$1,2)),Holidays!$J$3:$J$937),
IF($T803&gt;=DATEVALUE("10/1/20"&amp;RIGHT(BP$1,2)),NETWORKDAYS($T803,DATEVALUE("9/30/20"&amp;RIGHT(BQ$1,2)),Holidays!$J$3:$J$937),"")))),"")/(NETWORKDAYS($T803,$U803,Holidays!$J$3:$J$937)),0))</f>
        <v/>
      </c>
      <c r="BR803" s="87" t="str">
        <f>IF($Q803="","",IFERROR(IF(OR(AND($T803&gt;=DATEVALUE("10/1/20"&amp;RIGHT(BQ$1,2)),$T803&lt;=DATEVALUE("9/30/20"&amp;RIGHT(BR$1,2))),AND($U803&gt;=DATEVALUE("10/1/20"&amp;RIGHT(BQ$1,2)),$U803&lt;=DATEVALUE("9/30/20"&amp;RIGHT(BR$1,2))),AND($T803&lt;=DATEVALUE("10/1/20"&amp;RIGHT(BQ$1,2)),$U803&gt;=DATEVALUE("9/30/20"&amp;RIGHT(BR$1,2)))),
IF(AND($T803&gt;=DATEVALUE("10/1/20"&amp;RIGHT(BQ$1,2)),$U803&lt;=DATEVALUE("9/30/20"&amp;RIGHT(BR$1,2))),NETWORKDAYS($T803,$U803,Holidays!$J$3:$J$937),
IF(AND($T803&lt;DATEVALUE("10/1/20"&amp;RIGHT(BQ$1,2)),$U803&lt;=DATEVALUE("9/30/20"&amp;RIGHT(BR$1,2))),NETWORKDAYS(DATEVALUE("10/1/20"&amp;RIGHT(BQ$1,2)),$U803,Holidays!$J$3:$J$937),
IF($T803&lt;DATEVALUE("10/1/20"&amp;RIGHT(BQ$1,2)),NETWORKDAYS(DATEVALUE("10/1/20"&amp;RIGHT(BQ$1,2)),DATEVALUE("9/30/20"&amp;RIGHT(BR$1,2)),Holidays!$J$3:$J$937),
IF($T803&gt;=DATEVALUE("10/1/20"&amp;RIGHT(BQ$1,2)),NETWORKDAYS($T803,DATEVALUE("9/30/20"&amp;RIGHT(BR$1,2)),Holidays!$J$3:$J$937),"")))),"")/(NETWORKDAYS($T803,$U803,Holidays!$J$3:$J$937)),0))</f>
        <v/>
      </c>
      <c r="BS803" s="87" t="str">
        <f>IF($Q803="","",IFERROR(IF(OR(AND($T803&gt;=DATEVALUE("10/1/20"&amp;RIGHT(BR$1,2)),$T803&lt;=DATEVALUE("9/30/20"&amp;RIGHT(BS$1,2))),AND($U803&gt;=DATEVALUE("10/1/20"&amp;RIGHT(BR$1,2)),$U803&lt;=DATEVALUE("9/30/20"&amp;RIGHT(BS$1,2))),AND($T803&lt;=DATEVALUE("10/1/20"&amp;RIGHT(BR$1,2)),$U803&gt;=DATEVALUE("9/30/20"&amp;RIGHT(BS$1,2)))),
IF(AND($T803&gt;=DATEVALUE("10/1/20"&amp;RIGHT(BR$1,2)),$U803&lt;=DATEVALUE("9/30/20"&amp;RIGHT(BS$1,2))),NETWORKDAYS($T803,$U803,Holidays!$J$3:$J$937),
IF(AND($T803&lt;DATEVALUE("10/1/20"&amp;RIGHT(BR$1,2)),$U803&lt;=DATEVALUE("9/30/20"&amp;RIGHT(BS$1,2))),NETWORKDAYS(DATEVALUE("10/1/20"&amp;RIGHT(BR$1,2)),$U803,Holidays!$J$3:$J$937),
IF($T803&lt;DATEVALUE("10/1/20"&amp;RIGHT(BR$1,2)),NETWORKDAYS(DATEVALUE("10/1/20"&amp;RIGHT(BR$1,2)),DATEVALUE("9/30/20"&amp;RIGHT(BS$1,2)),Holidays!$J$3:$J$937),
IF($T803&gt;=DATEVALUE("10/1/20"&amp;RIGHT(BR$1,2)),NETWORKDAYS($T803,DATEVALUE("9/30/20"&amp;RIGHT(BS$1,2)),Holidays!$J$3:$J$937),"")))),"")/(NETWORKDAYS($T803,$U803,Holidays!$J$3:$J$937)),0))</f>
        <v/>
      </c>
      <c r="BT803" s="87" t="str">
        <f>IF($Q803="","",IFERROR(IF(OR(AND($T803&gt;=DATEVALUE("10/1/20"&amp;RIGHT(BS$1,2)),$T803&lt;=DATEVALUE("9/30/20"&amp;RIGHT(BT$1,2))),AND($U803&gt;=DATEVALUE("10/1/20"&amp;RIGHT(BS$1,2)),$U803&lt;=DATEVALUE("9/30/20"&amp;RIGHT(BT$1,2))),AND($T803&lt;=DATEVALUE("10/1/20"&amp;RIGHT(BS$1,2)),$U803&gt;=DATEVALUE("9/30/20"&amp;RIGHT(BT$1,2)))),
IF(AND($T803&gt;=DATEVALUE("10/1/20"&amp;RIGHT(BS$1,2)),$U803&lt;=DATEVALUE("9/30/20"&amp;RIGHT(BT$1,2))),NETWORKDAYS($T803,$U803,Holidays!$J$3:$J$937),
IF(AND($T803&lt;DATEVALUE("10/1/20"&amp;RIGHT(BS$1,2)),$U803&lt;=DATEVALUE("9/30/20"&amp;RIGHT(BT$1,2))),NETWORKDAYS(DATEVALUE("10/1/20"&amp;RIGHT(BS$1,2)),$U803,Holidays!$J$3:$J$937),
IF($T803&lt;DATEVALUE("10/1/20"&amp;RIGHT(BS$1,2)),NETWORKDAYS(DATEVALUE("10/1/20"&amp;RIGHT(BS$1,2)),DATEVALUE("9/30/20"&amp;RIGHT(BT$1,2)),Holidays!$J$3:$J$937),
IF($T803&gt;=DATEVALUE("10/1/20"&amp;RIGHT(BS$1,2)),NETWORKDAYS($T803,DATEVALUE("9/30/20"&amp;RIGHT(BT$1,2)),Holidays!$J$3:$J$937),"")))),"")/(NETWORKDAYS($T803,$U803,Holidays!$J$3:$J$937)),0))</f>
        <v/>
      </c>
      <c r="BU803" s="87" t="str">
        <f>IF($Q803="","",IFERROR(IF(OR(AND($T803&gt;=DATEVALUE("10/1/20"&amp;RIGHT(BT$1,2)),$T803&lt;=DATEVALUE("9/30/20"&amp;RIGHT(BU$1,2))),AND($U803&gt;=DATEVALUE("10/1/20"&amp;RIGHT(BT$1,2)),$U803&lt;=DATEVALUE("9/30/20"&amp;RIGHT(BU$1,2))),AND($T803&lt;=DATEVALUE("10/1/20"&amp;RIGHT(BT$1,2)),$U803&gt;=DATEVALUE("9/30/20"&amp;RIGHT(BU$1,2)))),
IF(AND($T803&gt;=DATEVALUE("10/1/20"&amp;RIGHT(BT$1,2)),$U803&lt;=DATEVALUE("9/30/20"&amp;RIGHT(BU$1,2))),NETWORKDAYS($T803,$U803,Holidays!$J$3:$J$937),
IF(AND($T803&lt;DATEVALUE("10/1/20"&amp;RIGHT(BT$1,2)),$U803&lt;=DATEVALUE("9/30/20"&amp;RIGHT(BU$1,2))),NETWORKDAYS(DATEVALUE("10/1/20"&amp;RIGHT(BT$1,2)),$U803,Holidays!$J$3:$J$937),
IF($T803&lt;DATEVALUE("10/1/20"&amp;RIGHT(BT$1,2)),NETWORKDAYS(DATEVALUE("10/1/20"&amp;RIGHT(BT$1,2)),DATEVALUE("9/30/20"&amp;RIGHT(BU$1,2)),Holidays!$J$3:$J$937),
IF($T803&gt;=DATEVALUE("10/1/20"&amp;RIGHT(BT$1,2)),NETWORKDAYS($T803,DATEVALUE("9/30/20"&amp;RIGHT(BU$1,2)),Holidays!$J$3:$J$937),"")))),"")/(NETWORKDAYS($T803,$U803,Holidays!$J$3:$J$937)),0))</f>
        <v/>
      </c>
      <c r="BV803" s="87" t="str">
        <f>IF($Q803="","",IFERROR(IF(OR(AND($T803&gt;=DATEVALUE("10/1/20"&amp;RIGHT(BU$1,2)),$T803&lt;=DATEVALUE("9/30/20"&amp;RIGHT(BV$1,2))),AND($U803&gt;=DATEVALUE("10/1/20"&amp;RIGHT(BU$1,2)),$U803&lt;=DATEVALUE("9/30/20"&amp;RIGHT(BV$1,2))),AND($T803&lt;=DATEVALUE("10/1/20"&amp;RIGHT(BU$1,2)),$U803&gt;=DATEVALUE("9/30/20"&amp;RIGHT(BV$1,2)))),
IF(AND($T803&gt;=DATEVALUE("10/1/20"&amp;RIGHT(BU$1,2)),$U803&lt;=DATEVALUE("9/30/20"&amp;RIGHT(BV$1,2))),NETWORKDAYS($T803,$U803,Holidays!$J$3:$J$937),
IF(AND($T803&lt;DATEVALUE("10/1/20"&amp;RIGHT(BU$1,2)),$U803&lt;=DATEVALUE("9/30/20"&amp;RIGHT(BV$1,2))),NETWORKDAYS(DATEVALUE("10/1/20"&amp;RIGHT(BU$1,2)),$U803,Holidays!$J$3:$J$937),
IF($T803&lt;DATEVALUE("10/1/20"&amp;RIGHT(BU$1,2)),NETWORKDAYS(DATEVALUE("10/1/20"&amp;RIGHT(BU$1,2)),DATEVALUE("9/30/20"&amp;RIGHT(BV$1,2)),Holidays!$J$3:$J$937),
IF($T803&gt;=DATEVALUE("10/1/20"&amp;RIGHT(BU$1,2)),NETWORKDAYS($T803,DATEVALUE("9/30/20"&amp;RIGHT(BV$1,2)),Holidays!$J$3:$J$937),"")))),"")/(NETWORKDAYS($T803,$U803,Holidays!$J$3:$J$937)),0))</f>
        <v/>
      </c>
      <c r="BW803" s="87" t="str">
        <f>IF($Q803="","",IFERROR(IF(OR(AND($T803&gt;=DATEVALUE("10/1/20"&amp;RIGHT(BV$1,2)),$T803&lt;=DATEVALUE("9/30/20"&amp;RIGHT(BW$1,2))),AND($U803&gt;=DATEVALUE("10/1/20"&amp;RIGHT(BV$1,2)),$U803&lt;=DATEVALUE("9/30/20"&amp;RIGHT(BW$1,2))),AND($T803&lt;=DATEVALUE("10/1/20"&amp;RIGHT(BV$1,2)),$U803&gt;=DATEVALUE("9/30/20"&amp;RIGHT(BW$1,2)))),
IF(AND($T803&gt;=DATEVALUE("10/1/20"&amp;RIGHT(BV$1,2)),$U803&lt;=DATEVALUE("9/30/20"&amp;RIGHT(BW$1,2))),NETWORKDAYS($T803,$U803,Holidays!$J$3:$J$937),
IF(AND($T803&lt;DATEVALUE("10/1/20"&amp;RIGHT(BV$1,2)),$U803&lt;=DATEVALUE("9/30/20"&amp;RIGHT(BW$1,2))),NETWORKDAYS(DATEVALUE("10/1/20"&amp;RIGHT(BV$1,2)),$U803,Holidays!$J$3:$J$937),
IF($T803&lt;DATEVALUE("10/1/20"&amp;RIGHT(BV$1,2)),NETWORKDAYS(DATEVALUE("10/1/20"&amp;RIGHT(BV$1,2)),DATEVALUE("9/30/20"&amp;RIGHT(BW$1,2)),Holidays!$J$3:$J$937),
IF($T803&gt;=DATEVALUE("10/1/20"&amp;RIGHT(BV$1,2)),NETWORKDAYS($T803,DATEVALUE("9/30/20"&amp;RIGHT(BW$1,2)),Holidays!$J$3:$J$937),"")))),"")/(NETWORKDAYS($T803,$U803,Holidays!$J$3:$J$937)),0))</f>
        <v/>
      </c>
      <c r="BX803" s="87" t="str">
        <f>IF($Q803="","",IFERROR(IF(OR(AND($T803&gt;=DATEVALUE("10/1/20"&amp;RIGHT(BW$1,2)),$T803&lt;=DATEVALUE("9/30/20"&amp;RIGHT(BX$1,2))),AND($U803&gt;=DATEVALUE("10/1/20"&amp;RIGHT(BW$1,2)),$U803&lt;=DATEVALUE("9/30/20"&amp;RIGHT(BX$1,2))),AND($T803&lt;=DATEVALUE("10/1/20"&amp;RIGHT(BW$1,2)),$U803&gt;=DATEVALUE("9/30/20"&amp;RIGHT(BX$1,2)))),
IF(AND($T803&gt;=DATEVALUE("10/1/20"&amp;RIGHT(BW$1,2)),$U803&lt;=DATEVALUE("9/30/20"&amp;RIGHT(BX$1,2))),NETWORKDAYS($T803,$U803,Holidays!$J$3:$J$937),
IF(AND($T803&lt;DATEVALUE("10/1/20"&amp;RIGHT(BW$1,2)),$U803&lt;=DATEVALUE("9/30/20"&amp;RIGHT(BX$1,2))),NETWORKDAYS(DATEVALUE("10/1/20"&amp;RIGHT(BW$1,2)),$U803,Holidays!$J$3:$J$937),
IF($T803&lt;DATEVALUE("10/1/20"&amp;RIGHT(BW$1,2)),NETWORKDAYS(DATEVALUE("10/1/20"&amp;RIGHT(BW$1,2)),DATEVALUE("9/30/20"&amp;RIGHT(BX$1,2)),Holidays!$J$3:$J$937),
IF($T803&gt;=DATEVALUE("10/1/20"&amp;RIGHT(BW$1,2)),NETWORKDAYS($T803,DATEVALUE("9/30/20"&amp;RIGHT(BX$1,2)),Holidays!$J$3:$J$937),"")))),"")/(NETWORKDAYS($T803,$U803,Holidays!$J$3:$J$937)),0))</f>
        <v/>
      </c>
      <c r="BY803" s="87" t="str">
        <f>IF($Q803="","",IFERROR(IF(OR(AND($T803&gt;=DATEVALUE("10/1/20"&amp;RIGHT(BX$1,2)),$T803&lt;=DATEVALUE("9/30/20"&amp;RIGHT(BY$1,2))),AND($U803&gt;=DATEVALUE("10/1/20"&amp;RIGHT(BX$1,2)),$U803&lt;=DATEVALUE("9/30/20"&amp;RIGHT(BY$1,2))),AND($T803&lt;=DATEVALUE("10/1/20"&amp;RIGHT(BX$1,2)),$U803&gt;=DATEVALUE("9/30/20"&amp;RIGHT(BY$1,2)))),
IF(AND($T803&gt;=DATEVALUE("10/1/20"&amp;RIGHT(BX$1,2)),$U803&lt;=DATEVALUE("9/30/20"&amp;RIGHT(BY$1,2))),NETWORKDAYS($T803,$U803,Holidays!$J$3:$J$937),
IF(AND($T803&lt;DATEVALUE("10/1/20"&amp;RIGHT(BX$1,2)),$U803&lt;=DATEVALUE("9/30/20"&amp;RIGHT(BY$1,2))),NETWORKDAYS(DATEVALUE("10/1/20"&amp;RIGHT(BX$1,2)),$U803,Holidays!$J$3:$J$937),
IF($T803&lt;DATEVALUE("10/1/20"&amp;RIGHT(BX$1,2)),NETWORKDAYS(DATEVALUE("10/1/20"&amp;RIGHT(BX$1,2)),DATEVALUE("9/30/20"&amp;RIGHT(BY$1,2)),Holidays!$J$3:$J$937),
IF($T803&gt;=DATEVALUE("10/1/20"&amp;RIGHT(BX$1,2)),NETWORKDAYS($T803,DATEVALUE("9/30/20"&amp;RIGHT(BY$1,2)),Holidays!$J$3:$J$937),"")))),"")/(NETWORKDAYS($T803,$U803,Holidays!$J$3:$J$937)),0))</f>
        <v/>
      </c>
      <c r="BZ803" s="87" t="str">
        <f>IF($Q803="","",IFERROR(IF(OR(AND($T803&gt;=DATEVALUE("10/1/20"&amp;RIGHT(BY$1,2)),$T803&lt;=DATEVALUE("9/30/20"&amp;RIGHT(BZ$1,2))),AND($U803&gt;=DATEVALUE("10/1/20"&amp;RIGHT(BY$1,2)),$U803&lt;=DATEVALUE("9/30/20"&amp;RIGHT(BZ$1,2))),AND($T803&lt;=DATEVALUE("10/1/20"&amp;RIGHT(BY$1,2)),$U803&gt;=DATEVALUE("9/30/20"&amp;RIGHT(BZ$1,2)))),
IF(AND($T803&gt;=DATEVALUE("10/1/20"&amp;RIGHT(BY$1,2)),$U803&lt;=DATEVALUE("9/30/20"&amp;RIGHT(BZ$1,2))),NETWORKDAYS($T803,$U803,Holidays!$J$3:$J$937),
IF(AND($T803&lt;DATEVALUE("10/1/20"&amp;RIGHT(BY$1,2)),$U803&lt;=DATEVALUE("9/30/20"&amp;RIGHT(BZ$1,2))),NETWORKDAYS(DATEVALUE("10/1/20"&amp;RIGHT(BY$1,2)),$U803,Holidays!$J$3:$J$937),
IF($T803&lt;DATEVALUE("10/1/20"&amp;RIGHT(BY$1,2)),NETWORKDAYS(DATEVALUE("10/1/20"&amp;RIGHT(BY$1,2)),DATEVALUE("9/30/20"&amp;RIGHT(BZ$1,2)),Holidays!$J$3:$J$937),
IF($T803&gt;=DATEVALUE("10/1/20"&amp;RIGHT(BY$1,2)),NETWORKDAYS($T803,DATEVALUE("9/30/20"&amp;RIGHT(BZ$1,2)),Holidays!$J$3:$J$937),"")))),"")/(NETWORKDAYS($T803,$U803,Holidays!$J$3:$J$937)),0))</f>
        <v/>
      </c>
      <c r="CA803" s="87" t="str">
        <f>IF($Q803="","",IFERROR(IF(OR(AND($T803&gt;=DATEVALUE("10/1/20"&amp;RIGHT(BZ$1,2)),$T803&lt;=DATEVALUE("9/30/20"&amp;RIGHT(CA$1,2))),AND($U803&gt;=DATEVALUE("10/1/20"&amp;RIGHT(BZ$1,2)),$U803&lt;=DATEVALUE("9/30/20"&amp;RIGHT(CA$1,2))),AND($T803&lt;=DATEVALUE("10/1/20"&amp;RIGHT(BZ$1,2)),$U803&gt;=DATEVALUE("9/30/20"&amp;RIGHT(CA$1,2)))),
IF(AND($T803&gt;=DATEVALUE("10/1/20"&amp;RIGHT(BZ$1,2)),$U803&lt;=DATEVALUE("9/30/20"&amp;RIGHT(CA$1,2))),NETWORKDAYS($T803,$U803,Holidays!$J$3:$J$937),
IF(AND($T803&lt;DATEVALUE("10/1/20"&amp;RIGHT(BZ$1,2)),$U803&lt;=DATEVALUE("9/30/20"&amp;RIGHT(CA$1,2))),NETWORKDAYS(DATEVALUE("10/1/20"&amp;RIGHT(BZ$1,2)),$U803,Holidays!$J$3:$J$937),
IF($T803&lt;DATEVALUE("10/1/20"&amp;RIGHT(BZ$1,2)),NETWORKDAYS(DATEVALUE("10/1/20"&amp;RIGHT(BZ$1,2)),DATEVALUE("9/30/20"&amp;RIGHT(CA$1,2)),Holidays!$J$3:$J$937),
IF($T803&gt;=DATEVALUE("10/1/20"&amp;RIGHT(BZ$1,2)),NETWORKDAYS($T803,DATEVALUE("9/30/20"&amp;RIGHT(CA$1,2)),Holidays!$J$3:$J$937),"")))),"")/(NETWORKDAYS($T803,$U803,Holidays!$J$3:$J$937)),0))</f>
        <v/>
      </c>
      <c r="CB803" s="87" t="str">
        <f>IF($Q803="","",IFERROR(IF(OR(AND($T803&gt;=DATEVALUE("10/1/20"&amp;RIGHT(CA$1,2)),$T803&lt;=DATEVALUE("9/30/20"&amp;RIGHT(CB$1,2))),AND($U803&gt;=DATEVALUE("10/1/20"&amp;RIGHT(CA$1,2)),$U803&lt;=DATEVALUE("9/30/20"&amp;RIGHT(CB$1,2))),AND($T803&lt;=DATEVALUE("10/1/20"&amp;RIGHT(CA$1,2)),$U803&gt;=DATEVALUE("9/30/20"&amp;RIGHT(CB$1,2)))),
IF(AND($T803&gt;=DATEVALUE("10/1/20"&amp;RIGHT(CA$1,2)),$U803&lt;=DATEVALUE("9/30/20"&amp;RIGHT(CB$1,2))),NETWORKDAYS($T803,$U803,Holidays!$J$3:$J$937),
IF(AND($T803&lt;DATEVALUE("10/1/20"&amp;RIGHT(CA$1,2)),$U803&lt;=DATEVALUE("9/30/20"&amp;RIGHT(CB$1,2))),NETWORKDAYS(DATEVALUE("10/1/20"&amp;RIGHT(CA$1,2)),$U803,Holidays!$J$3:$J$937),
IF($T803&lt;DATEVALUE("10/1/20"&amp;RIGHT(CA$1,2)),NETWORKDAYS(DATEVALUE("10/1/20"&amp;RIGHT(CA$1,2)),DATEVALUE("9/30/20"&amp;RIGHT(CB$1,2)),Holidays!$J$3:$J$937),
IF($T803&gt;=DATEVALUE("10/1/20"&amp;RIGHT(CA$1,2)),NETWORKDAYS($T803,DATEVALUE("9/30/20"&amp;RIGHT(CB$1,2)),Holidays!$J$3:$J$937),"")))),"")/(NETWORKDAYS($T803,$U803,Holidays!$J$3:$J$937)),0))</f>
        <v/>
      </c>
    </row>
    <row r="804" spans="1:80">
      <c r="A804" s="97"/>
      <c r="B804" s="98" t="str">
        <f ca="1">IF(NOT($A804=""),OFFSET('WBS Reference &amp; User Procedure'!$A$1,MATCH($A804,'WBS Reference &amp; User Procedure'!$A:$A,0)-1,1),"")</f>
        <v/>
      </c>
      <c r="D804" s="97"/>
      <c r="T804" s="104" t="str">
        <f>IF(NOT(Q804=""),IF(NOT($S804=""),$S804,#REF!),"")</f>
        <v/>
      </c>
      <c r="U804" s="104" t="str">
        <f>IF(NOT(Q804=""),WORKDAY(T804,Q804,Holidays!$J$3:$J$937),"")</f>
        <v/>
      </c>
      <c r="V804" s="104"/>
      <c r="W804" s="104"/>
      <c r="X804" s="101" t="str">
        <f t="shared" si="167"/>
        <v/>
      </c>
      <c r="AL804" s="87" t="str">
        <f t="shared" ca="1" si="180"/>
        <v/>
      </c>
      <c r="AN804" s="87" t="str">
        <f t="shared" ca="1" si="178"/>
        <v/>
      </c>
      <c r="AO804" s="87" t="str">
        <f t="shared" ca="1" si="178"/>
        <v/>
      </c>
      <c r="AP804" s="87" t="str">
        <f t="shared" ca="1" si="178"/>
        <v/>
      </c>
      <c r="AQ804" s="87" t="str">
        <f t="shared" ca="1" si="178"/>
        <v/>
      </c>
      <c r="AR804" s="87" t="str">
        <f t="shared" ca="1" si="178"/>
        <v/>
      </c>
      <c r="AS804" s="87" t="str">
        <f t="shared" ca="1" si="178"/>
        <v/>
      </c>
      <c r="AT804" s="87" t="str">
        <f t="shared" ca="1" si="178"/>
        <v/>
      </c>
      <c r="AU804" s="87" t="str">
        <f t="shared" ca="1" si="178"/>
        <v/>
      </c>
      <c r="AV804" s="87" t="str">
        <f t="shared" ca="1" si="178"/>
        <v/>
      </c>
      <c r="AW804" s="87" t="str">
        <f t="shared" ca="1" si="178"/>
        <v/>
      </c>
      <c r="AX804" s="87" t="str">
        <f t="shared" ca="1" si="179"/>
        <v/>
      </c>
      <c r="AY804" s="87" t="str">
        <f t="shared" ca="1" si="179"/>
        <v/>
      </c>
      <c r="AZ804" s="87" t="str">
        <f t="shared" ca="1" si="179"/>
        <v/>
      </c>
      <c r="BA804" s="87" t="str">
        <f t="shared" ca="1" si="179"/>
        <v/>
      </c>
      <c r="BB804" s="87" t="str">
        <f t="shared" ca="1" si="179"/>
        <v/>
      </c>
      <c r="BC804" s="87" t="str">
        <f t="shared" ca="1" si="179"/>
        <v/>
      </c>
      <c r="BD804" s="87" t="str">
        <f t="shared" ca="1" si="179"/>
        <v/>
      </c>
      <c r="BE804" s="87" t="str">
        <f t="shared" ca="1" si="179"/>
        <v/>
      </c>
      <c r="BF804" s="87" t="str">
        <f t="shared" ca="1" si="179"/>
        <v/>
      </c>
      <c r="BG804" s="87" t="str">
        <f t="shared" ca="1" si="179"/>
        <v/>
      </c>
      <c r="BI804" s="87" t="str">
        <f>IF($Q804="","",IFERROR(IF(OR(AND($T804&gt;=DATEVALUE("10/1/20"&amp;RIGHT(BH$1,2)),$T804&lt;=DATEVALUE("9/30/20"&amp;RIGHT(BI$1,2))),AND($U804&gt;=DATEVALUE("10/1/20"&amp;RIGHT(BH$1,2)),$U804&lt;=DATEVALUE("9/30/20"&amp;RIGHT(BI$1,2))),AND($T804&lt;=DATEVALUE("10/1/20"&amp;RIGHT(BH$1,2)),$U804&gt;=DATEVALUE("9/30/20"&amp;RIGHT(BI$1,2)))),
IF(AND($T804&gt;=DATEVALUE("10/1/20"&amp;RIGHT(BH$1,2)),$U804&lt;=DATEVALUE("9/30/20"&amp;RIGHT(BI$1,2))),NETWORKDAYS($T804,$U804,Holidays!$J$3:$J$937),
IF(AND($T804&lt;DATEVALUE("10/1/20"&amp;RIGHT(BH$1,2)),$U804&lt;=DATEVALUE("9/30/20"&amp;RIGHT(BI$1,2))),NETWORKDAYS(DATEVALUE("10/1/20"&amp;RIGHT(BH$1,2)),$U804,Holidays!$J$3:$J$937),
IF($T804&lt;DATEVALUE("10/1/20"&amp;RIGHT(BH$1,2)),NETWORKDAYS(DATEVALUE("10/1/20"&amp;RIGHT(BH$1,2)),DATEVALUE("9/30/20"&amp;RIGHT(BI$1,2)),Holidays!$J$3:$J$937),
IF($T804&gt;=DATEVALUE("10/1/20"&amp;RIGHT(BH$1,2)),NETWORKDAYS($T804,DATEVALUE("9/30/20"&amp;RIGHT(BI$1,2)),Holidays!$J$3:$J$937),"")))),"")/(NETWORKDAYS($T804,$U804,Holidays!$J$3:$J$937)),0))</f>
        <v/>
      </c>
      <c r="BJ804" s="87" t="str">
        <f>IF($Q804="","",IFERROR(IF(OR(AND($T804&gt;=DATEVALUE("10/1/20"&amp;RIGHT(BI$1,2)),$T804&lt;=DATEVALUE("9/30/20"&amp;RIGHT(BJ$1,2))),AND($U804&gt;=DATEVALUE("10/1/20"&amp;RIGHT(BI$1,2)),$U804&lt;=DATEVALUE("9/30/20"&amp;RIGHT(BJ$1,2))),AND($T804&lt;=DATEVALUE("10/1/20"&amp;RIGHT(BI$1,2)),$U804&gt;=DATEVALUE("9/30/20"&amp;RIGHT(BJ$1,2)))),
IF(AND($T804&gt;=DATEVALUE("10/1/20"&amp;RIGHT(BI$1,2)),$U804&lt;=DATEVALUE("9/30/20"&amp;RIGHT(BJ$1,2))),NETWORKDAYS($T804,$U804,Holidays!$J$3:$J$937),
IF(AND($T804&lt;DATEVALUE("10/1/20"&amp;RIGHT(BI$1,2)),$U804&lt;=DATEVALUE("9/30/20"&amp;RIGHT(BJ$1,2))),NETWORKDAYS(DATEVALUE("10/1/20"&amp;RIGHT(BI$1,2)),$U804,Holidays!$J$3:$J$937),
IF($T804&lt;DATEVALUE("10/1/20"&amp;RIGHT(BI$1,2)),NETWORKDAYS(DATEVALUE("10/1/20"&amp;RIGHT(BI$1,2)),DATEVALUE("9/30/20"&amp;RIGHT(BJ$1,2)),Holidays!$J$3:$J$937),
IF($T804&gt;=DATEVALUE("10/1/20"&amp;RIGHT(BI$1,2)),NETWORKDAYS($T804,DATEVALUE("9/30/20"&amp;RIGHT(BJ$1,2)),Holidays!$J$3:$J$937),"")))),"")/(NETWORKDAYS($T804,$U804,Holidays!$J$3:$J$937)),0))</f>
        <v/>
      </c>
      <c r="BK804" s="87" t="str">
        <f>IF($Q804="","",IFERROR(IF(OR(AND($T804&gt;=DATEVALUE("10/1/20"&amp;RIGHT(BJ$1,2)),$T804&lt;=DATEVALUE("9/30/20"&amp;RIGHT(BK$1,2))),AND($U804&gt;=DATEVALUE("10/1/20"&amp;RIGHT(BJ$1,2)),$U804&lt;=DATEVALUE("9/30/20"&amp;RIGHT(BK$1,2))),AND($T804&lt;=DATEVALUE("10/1/20"&amp;RIGHT(BJ$1,2)),$U804&gt;=DATEVALUE("9/30/20"&amp;RIGHT(BK$1,2)))),
IF(AND($T804&gt;=DATEVALUE("10/1/20"&amp;RIGHT(BJ$1,2)),$U804&lt;=DATEVALUE("9/30/20"&amp;RIGHT(BK$1,2))),NETWORKDAYS($T804,$U804,Holidays!$J$3:$J$937),
IF(AND($T804&lt;DATEVALUE("10/1/20"&amp;RIGHT(BJ$1,2)),$U804&lt;=DATEVALUE("9/30/20"&amp;RIGHT(BK$1,2))),NETWORKDAYS(DATEVALUE("10/1/20"&amp;RIGHT(BJ$1,2)),$U804,Holidays!$J$3:$J$937),
IF($T804&lt;DATEVALUE("10/1/20"&amp;RIGHT(BJ$1,2)),NETWORKDAYS(DATEVALUE("10/1/20"&amp;RIGHT(BJ$1,2)),DATEVALUE("9/30/20"&amp;RIGHT(BK$1,2)),Holidays!$J$3:$J$937),
IF($T804&gt;=DATEVALUE("10/1/20"&amp;RIGHT(BJ$1,2)),NETWORKDAYS($T804,DATEVALUE("9/30/20"&amp;RIGHT(BK$1,2)),Holidays!$J$3:$J$937),"")))),"")/(NETWORKDAYS($T804,$U804,Holidays!$J$3:$J$937)),0))</f>
        <v/>
      </c>
      <c r="BL804" s="87" t="str">
        <f>IF($Q804="","",IFERROR(IF(OR(AND($T804&gt;=DATEVALUE("10/1/20"&amp;RIGHT(BK$1,2)),$T804&lt;=DATEVALUE("9/30/20"&amp;RIGHT(BL$1,2))),AND($U804&gt;=DATEVALUE("10/1/20"&amp;RIGHT(BK$1,2)),$U804&lt;=DATEVALUE("9/30/20"&amp;RIGHT(BL$1,2))),AND($T804&lt;=DATEVALUE("10/1/20"&amp;RIGHT(BK$1,2)),$U804&gt;=DATEVALUE("9/30/20"&amp;RIGHT(BL$1,2)))),
IF(AND($T804&gt;=DATEVALUE("10/1/20"&amp;RIGHT(BK$1,2)),$U804&lt;=DATEVALUE("9/30/20"&amp;RIGHT(BL$1,2))),NETWORKDAYS($T804,$U804,Holidays!$J$3:$J$937),
IF(AND($T804&lt;DATEVALUE("10/1/20"&amp;RIGHT(BK$1,2)),$U804&lt;=DATEVALUE("9/30/20"&amp;RIGHT(BL$1,2))),NETWORKDAYS(DATEVALUE("10/1/20"&amp;RIGHT(BK$1,2)),$U804,Holidays!$J$3:$J$937),
IF($T804&lt;DATEVALUE("10/1/20"&amp;RIGHT(BK$1,2)),NETWORKDAYS(DATEVALUE("10/1/20"&amp;RIGHT(BK$1,2)),DATEVALUE("9/30/20"&amp;RIGHT(BL$1,2)),Holidays!$J$3:$J$937),
IF($T804&gt;=DATEVALUE("10/1/20"&amp;RIGHT(BK$1,2)),NETWORKDAYS($T804,DATEVALUE("9/30/20"&amp;RIGHT(BL$1,2)),Holidays!$J$3:$J$937),"")))),"")/(NETWORKDAYS($T804,$U804,Holidays!$J$3:$J$937)),0))</f>
        <v/>
      </c>
      <c r="BM804" s="87" t="str">
        <f>IF($Q804="","",IFERROR(IF(OR(AND($T804&gt;=DATEVALUE("10/1/20"&amp;RIGHT(BL$1,2)),$T804&lt;=DATEVALUE("9/30/20"&amp;RIGHT(BM$1,2))),AND($U804&gt;=DATEVALUE("10/1/20"&amp;RIGHT(BL$1,2)),$U804&lt;=DATEVALUE("9/30/20"&amp;RIGHT(BM$1,2))),AND($T804&lt;=DATEVALUE("10/1/20"&amp;RIGHT(BL$1,2)),$U804&gt;=DATEVALUE("9/30/20"&amp;RIGHT(BM$1,2)))),
IF(AND($T804&gt;=DATEVALUE("10/1/20"&amp;RIGHT(BL$1,2)),$U804&lt;=DATEVALUE("9/30/20"&amp;RIGHT(BM$1,2))),NETWORKDAYS($T804,$U804,Holidays!$J$3:$J$937),
IF(AND($T804&lt;DATEVALUE("10/1/20"&amp;RIGHT(BL$1,2)),$U804&lt;=DATEVALUE("9/30/20"&amp;RIGHT(BM$1,2))),NETWORKDAYS(DATEVALUE("10/1/20"&amp;RIGHT(BL$1,2)),$U804,Holidays!$J$3:$J$937),
IF($T804&lt;DATEVALUE("10/1/20"&amp;RIGHT(BL$1,2)),NETWORKDAYS(DATEVALUE("10/1/20"&amp;RIGHT(BL$1,2)),DATEVALUE("9/30/20"&amp;RIGHT(BM$1,2)),Holidays!$J$3:$J$937),
IF($T804&gt;=DATEVALUE("10/1/20"&amp;RIGHT(BL$1,2)),NETWORKDAYS($T804,DATEVALUE("9/30/20"&amp;RIGHT(BM$1,2)),Holidays!$J$3:$J$937),"")))),"")/(NETWORKDAYS($T804,$U804,Holidays!$J$3:$J$937)),0))</f>
        <v/>
      </c>
      <c r="BN804" s="87" t="str">
        <f>IF($Q804="","",IFERROR(IF(OR(AND($T804&gt;=DATEVALUE("10/1/20"&amp;RIGHT(BM$1,2)),$T804&lt;=DATEVALUE("9/30/20"&amp;RIGHT(BN$1,2))),AND($U804&gt;=DATEVALUE("10/1/20"&amp;RIGHT(BM$1,2)),$U804&lt;=DATEVALUE("9/30/20"&amp;RIGHT(BN$1,2))),AND($T804&lt;=DATEVALUE("10/1/20"&amp;RIGHT(BM$1,2)),$U804&gt;=DATEVALUE("9/30/20"&amp;RIGHT(BN$1,2)))),
IF(AND($T804&gt;=DATEVALUE("10/1/20"&amp;RIGHT(BM$1,2)),$U804&lt;=DATEVALUE("9/30/20"&amp;RIGHT(BN$1,2))),NETWORKDAYS($T804,$U804,Holidays!$J$3:$J$937),
IF(AND($T804&lt;DATEVALUE("10/1/20"&amp;RIGHT(BM$1,2)),$U804&lt;=DATEVALUE("9/30/20"&amp;RIGHT(BN$1,2))),NETWORKDAYS(DATEVALUE("10/1/20"&amp;RIGHT(BM$1,2)),$U804,Holidays!$J$3:$J$937),
IF($T804&lt;DATEVALUE("10/1/20"&amp;RIGHT(BM$1,2)),NETWORKDAYS(DATEVALUE("10/1/20"&amp;RIGHT(BM$1,2)),DATEVALUE("9/30/20"&amp;RIGHT(BN$1,2)),Holidays!$J$3:$J$937),
IF($T804&gt;=DATEVALUE("10/1/20"&amp;RIGHT(BM$1,2)),NETWORKDAYS($T804,DATEVALUE("9/30/20"&amp;RIGHT(BN$1,2)),Holidays!$J$3:$J$937),"")))),"")/(NETWORKDAYS($T804,$U804,Holidays!$J$3:$J$937)),0))</f>
        <v/>
      </c>
      <c r="BO804" s="87" t="str">
        <f>IF($Q804="","",IFERROR(IF(OR(AND($T804&gt;=DATEVALUE("10/1/20"&amp;RIGHT(BN$1,2)),$T804&lt;=DATEVALUE("9/30/20"&amp;RIGHT(BO$1,2))),AND($U804&gt;=DATEVALUE("10/1/20"&amp;RIGHT(BN$1,2)),$U804&lt;=DATEVALUE("9/30/20"&amp;RIGHT(BO$1,2))),AND($T804&lt;=DATEVALUE("10/1/20"&amp;RIGHT(BN$1,2)),$U804&gt;=DATEVALUE("9/30/20"&amp;RIGHT(BO$1,2)))),
IF(AND($T804&gt;=DATEVALUE("10/1/20"&amp;RIGHT(BN$1,2)),$U804&lt;=DATEVALUE("9/30/20"&amp;RIGHT(BO$1,2))),NETWORKDAYS($T804,$U804,Holidays!$J$3:$J$937),
IF(AND($T804&lt;DATEVALUE("10/1/20"&amp;RIGHT(BN$1,2)),$U804&lt;=DATEVALUE("9/30/20"&amp;RIGHT(BO$1,2))),NETWORKDAYS(DATEVALUE("10/1/20"&amp;RIGHT(BN$1,2)),$U804,Holidays!$J$3:$J$937),
IF($T804&lt;DATEVALUE("10/1/20"&amp;RIGHT(BN$1,2)),NETWORKDAYS(DATEVALUE("10/1/20"&amp;RIGHT(BN$1,2)),DATEVALUE("9/30/20"&amp;RIGHT(BO$1,2)),Holidays!$J$3:$J$937),
IF($T804&gt;=DATEVALUE("10/1/20"&amp;RIGHT(BN$1,2)),NETWORKDAYS($T804,DATEVALUE("9/30/20"&amp;RIGHT(BO$1,2)),Holidays!$J$3:$J$937),"")))),"")/(NETWORKDAYS($T804,$U804,Holidays!$J$3:$J$937)),0))</f>
        <v/>
      </c>
      <c r="BP804" s="87" t="str">
        <f>IF($Q804="","",IFERROR(IF(OR(AND($T804&gt;=DATEVALUE("10/1/20"&amp;RIGHT(BO$1,2)),$T804&lt;=DATEVALUE("9/30/20"&amp;RIGHT(BP$1,2))),AND($U804&gt;=DATEVALUE("10/1/20"&amp;RIGHT(BO$1,2)),$U804&lt;=DATEVALUE("9/30/20"&amp;RIGHT(BP$1,2))),AND($T804&lt;=DATEVALUE("10/1/20"&amp;RIGHT(BO$1,2)),$U804&gt;=DATEVALUE("9/30/20"&amp;RIGHT(BP$1,2)))),
IF(AND($T804&gt;=DATEVALUE("10/1/20"&amp;RIGHT(BO$1,2)),$U804&lt;=DATEVALUE("9/30/20"&amp;RIGHT(BP$1,2))),NETWORKDAYS($T804,$U804,Holidays!$J$3:$J$937),
IF(AND($T804&lt;DATEVALUE("10/1/20"&amp;RIGHT(BO$1,2)),$U804&lt;=DATEVALUE("9/30/20"&amp;RIGHT(BP$1,2))),NETWORKDAYS(DATEVALUE("10/1/20"&amp;RIGHT(BO$1,2)),$U804,Holidays!$J$3:$J$937),
IF($T804&lt;DATEVALUE("10/1/20"&amp;RIGHT(BO$1,2)),NETWORKDAYS(DATEVALUE("10/1/20"&amp;RIGHT(BO$1,2)),DATEVALUE("9/30/20"&amp;RIGHT(BP$1,2)),Holidays!$J$3:$J$937),
IF($T804&gt;=DATEVALUE("10/1/20"&amp;RIGHT(BO$1,2)),NETWORKDAYS($T804,DATEVALUE("9/30/20"&amp;RIGHT(BP$1,2)),Holidays!$J$3:$J$937),"")))),"")/(NETWORKDAYS($T804,$U804,Holidays!$J$3:$J$937)),0))</f>
        <v/>
      </c>
      <c r="BQ804" s="87" t="str">
        <f>IF($Q804="","",IFERROR(IF(OR(AND($T804&gt;=DATEVALUE("10/1/20"&amp;RIGHT(BP$1,2)),$T804&lt;=DATEVALUE("9/30/20"&amp;RIGHT(BQ$1,2))),AND($U804&gt;=DATEVALUE("10/1/20"&amp;RIGHT(BP$1,2)),$U804&lt;=DATEVALUE("9/30/20"&amp;RIGHT(BQ$1,2))),AND($T804&lt;=DATEVALUE("10/1/20"&amp;RIGHT(BP$1,2)),$U804&gt;=DATEVALUE("9/30/20"&amp;RIGHT(BQ$1,2)))),
IF(AND($T804&gt;=DATEVALUE("10/1/20"&amp;RIGHT(BP$1,2)),$U804&lt;=DATEVALUE("9/30/20"&amp;RIGHT(BQ$1,2))),NETWORKDAYS($T804,$U804,Holidays!$J$3:$J$937),
IF(AND($T804&lt;DATEVALUE("10/1/20"&amp;RIGHT(BP$1,2)),$U804&lt;=DATEVALUE("9/30/20"&amp;RIGHT(BQ$1,2))),NETWORKDAYS(DATEVALUE("10/1/20"&amp;RIGHT(BP$1,2)),$U804,Holidays!$J$3:$J$937),
IF($T804&lt;DATEVALUE("10/1/20"&amp;RIGHT(BP$1,2)),NETWORKDAYS(DATEVALUE("10/1/20"&amp;RIGHT(BP$1,2)),DATEVALUE("9/30/20"&amp;RIGHT(BQ$1,2)),Holidays!$J$3:$J$937),
IF($T804&gt;=DATEVALUE("10/1/20"&amp;RIGHT(BP$1,2)),NETWORKDAYS($T804,DATEVALUE("9/30/20"&amp;RIGHT(BQ$1,2)),Holidays!$J$3:$J$937),"")))),"")/(NETWORKDAYS($T804,$U804,Holidays!$J$3:$J$937)),0))</f>
        <v/>
      </c>
      <c r="BR804" s="87" t="str">
        <f>IF($Q804="","",IFERROR(IF(OR(AND($T804&gt;=DATEVALUE("10/1/20"&amp;RIGHT(BQ$1,2)),$T804&lt;=DATEVALUE("9/30/20"&amp;RIGHT(BR$1,2))),AND($U804&gt;=DATEVALUE("10/1/20"&amp;RIGHT(BQ$1,2)),$U804&lt;=DATEVALUE("9/30/20"&amp;RIGHT(BR$1,2))),AND($T804&lt;=DATEVALUE("10/1/20"&amp;RIGHT(BQ$1,2)),$U804&gt;=DATEVALUE("9/30/20"&amp;RIGHT(BR$1,2)))),
IF(AND($T804&gt;=DATEVALUE("10/1/20"&amp;RIGHT(BQ$1,2)),$U804&lt;=DATEVALUE("9/30/20"&amp;RIGHT(BR$1,2))),NETWORKDAYS($T804,$U804,Holidays!$J$3:$J$937),
IF(AND($T804&lt;DATEVALUE("10/1/20"&amp;RIGHT(BQ$1,2)),$U804&lt;=DATEVALUE("9/30/20"&amp;RIGHT(BR$1,2))),NETWORKDAYS(DATEVALUE("10/1/20"&amp;RIGHT(BQ$1,2)),$U804,Holidays!$J$3:$J$937),
IF($T804&lt;DATEVALUE("10/1/20"&amp;RIGHT(BQ$1,2)),NETWORKDAYS(DATEVALUE("10/1/20"&amp;RIGHT(BQ$1,2)),DATEVALUE("9/30/20"&amp;RIGHT(BR$1,2)),Holidays!$J$3:$J$937),
IF($T804&gt;=DATEVALUE("10/1/20"&amp;RIGHT(BQ$1,2)),NETWORKDAYS($T804,DATEVALUE("9/30/20"&amp;RIGHT(BR$1,2)),Holidays!$J$3:$J$937),"")))),"")/(NETWORKDAYS($T804,$U804,Holidays!$J$3:$J$937)),0))</f>
        <v/>
      </c>
      <c r="BS804" s="87" t="str">
        <f>IF($Q804="","",IFERROR(IF(OR(AND($T804&gt;=DATEVALUE("10/1/20"&amp;RIGHT(BR$1,2)),$T804&lt;=DATEVALUE("9/30/20"&amp;RIGHT(BS$1,2))),AND($U804&gt;=DATEVALUE("10/1/20"&amp;RIGHT(BR$1,2)),$U804&lt;=DATEVALUE("9/30/20"&amp;RIGHT(BS$1,2))),AND($T804&lt;=DATEVALUE("10/1/20"&amp;RIGHT(BR$1,2)),$U804&gt;=DATEVALUE("9/30/20"&amp;RIGHT(BS$1,2)))),
IF(AND($T804&gt;=DATEVALUE("10/1/20"&amp;RIGHT(BR$1,2)),$U804&lt;=DATEVALUE("9/30/20"&amp;RIGHT(BS$1,2))),NETWORKDAYS($T804,$U804,Holidays!$J$3:$J$937),
IF(AND($T804&lt;DATEVALUE("10/1/20"&amp;RIGHT(BR$1,2)),$U804&lt;=DATEVALUE("9/30/20"&amp;RIGHT(BS$1,2))),NETWORKDAYS(DATEVALUE("10/1/20"&amp;RIGHT(BR$1,2)),$U804,Holidays!$J$3:$J$937),
IF($T804&lt;DATEVALUE("10/1/20"&amp;RIGHT(BR$1,2)),NETWORKDAYS(DATEVALUE("10/1/20"&amp;RIGHT(BR$1,2)),DATEVALUE("9/30/20"&amp;RIGHT(BS$1,2)),Holidays!$J$3:$J$937),
IF($T804&gt;=DATEVALUE("10/1/20"&amp;RIGHT(BR$1,2)),NETWORKDAYS($T804,DATEVALUE("9/30/20"&amp;RIGHT(BS$1,2)),Holidays!$J$3:$J$937),"")))),"")/(NETWORKDAYS($T804,$U804,Holidays!$J$3:$J$937)),0))</f>
        <v/>
      </c>
      <c r="BT804" s="87" t="str">
        <f>IF($Q804="","",IFERROR(IF(OR(AND($T804&gt;=DATEVALUE("10/1/20"&amp;RIGHT(BS$1,2)),$T804&lt;=DATEVALUE("9/30/20"&amp;RIGHT(BT$1,2))),AND($U804&gt;=DATEVALUE("10/1/20"&amp;RIGHT(BS$1,2)),$U804&lt;=DATEVALUE("9/30/20"&amp;RIGHT(BT$1,2))),AND($T804&lt;=DATEVALUE("10/1/20"&amp;RIGHT(BS$1,2)),$U804&gt;=DATEVALUE("9/30/20"&amp;RIGHT(BT$1,2)))),
IF(AND($T804&gt;=DATEVALUE("10/1/20"&amp;RIGHT(BS$1,2)),$U804&lt;=DATEVALUE("9/30/20"&amp;RIGHT(BT$1,2))),NETWORKDAYS($T804,$U804,Holidays!$J$3:$J$937),
IF(AND($T804&lt;DATEVALUE("10/1/20"&amp;RIGHT(BS$1,2)),$U804&lt;=DATEVALUE("9/30/20"&amp;RIGHT(BT$1,2))),NETWORKDAYS(DATEVALUE("10/1/20"&amp;RIGHT(BS$1,2)),$U804,Holidays!$J$3:$J$937),
IF($T804&lt;DATEVALUE("10/1/20"&amp;RIGHT(BS$1,2)),NETWORKDAYS(DATEVALUE("10/1/20"&amp;RIGHT(BS$1,2)),DATEVALUE("9/30/20"&amp;RIGHT(BT$1,2)),Holidays!$J$3:$J$937),
IF($T804&gt;=DATEVALUE("10/1/20"&amp;RIGHT(BS$1,2)),NETWORKDAYS($T804,DATEVALUE("9/30/20"&amp;RIGHT(BT$1,2)),Holidays!$J$3:$J$937),"")))),"")/(NETWORKDAYS($T804,$U804,Holidays!$J$3:$J$937)),0))</f>
        <v/>
      </c>
      <c r="BU804" s="87" t="str">
        <f>IF($Q804="","",IFERROR(IF(OR(AND($T804&gt;=DATEVALUE("10/1/20"&amp;RIGHT(BT$1,2)),$T804&lt;=DATEVALUE("9/30/20"&amp;RIGHT(BU$1,2))),AND($U804&gt;=DATEVALUE("10/1/20"&amp;RIGHT(BT$1,2)),$U804&lt;=DATEVALUE("9/30/20"&amp;RIGHT(BU$1,2))),AND($T804&lt;=DATEVALUE("10/1/20"&amp;RIGHT(BT$1,2)),$U804&gt;=DATEVALUE("9/30/20"&amp;RIGHT(BU$1,2)))),
IF(AND($T804&gt;=DATEVALUE("10/1/20"&amp;RIGHT(BT$1,2)),$U804&lt;=DATEVALUE("9/30/20"&amp;RIGHT(BU$1,2))),NETWORKDAYS($T804,$U804,Holidays!$J$3:$J$937),
IF(AND($T804&lt;DATEVALUE("10/1/20"&amp;RIGHT(BT$1,2)),$U804&lt;=DATEVALUE("9/30/20"&amp;RIGHT(BU$1,2))),NETWORKDAYS(DATEVALUE("10/1/20"&amp;RIGHT(BT$1,2)),$U804,Holidays!$J$3:$J$937),
IF($T804&lt;DATEVALUE("10/1/20"&amp;RIGHT(BT$1,2)),NETWORKDAYS(DATEVALUE("10/1/20"&amp;RIGHT(BT$1,2)),DATEVALUE("9/30/20"&amp;RIGHT(BU$1,2)),Holidays!$J$3:$J$937),
IF($T804&gt;=DATEVALUE("10/1/20"&amp;RIGHT(BT$1,2)),NETWORKDAYS($T804,DATEVALUE("9/30/20"&amp;RIGHT(BU$1,2)),Holidays!$J$3:$J$937),"")))),"")/(NETWORKDAYS($T804,$U804,Holidays!$J$3:$J$937)),0))</f>
        <v/>
      </c>
      <c r="BV804" s="87" t="str">
        <f>IF($Q804="","",IFERROR(IF(OR(AND($T804&gt;=DATEVALUE("10/1/20"&amp;RIGHT(BU$1,2)),$T804&lt;=DATEVALUE("9/30/20"&amp;RIGHT(BV$1,2))),AND($U804&gt;=DATEVALUE("10/1/20"&amp;RIGHT(BU$1,2)),$U804&lt;=DATEVALUE("9/30/20"&amp;RIGHT(BV$1,2))),AND($T804&lt;=DATEVALUE("10/1/20"&amp;RIGHT(BU$1,2)),$U804&gt;=DATEVALUE("9/30/20"&amp;RIGHT(BV$1,2)))),
IF(AND($T804&gt;=DATEVALUE("10/1/20"&amp;RIGHT(BU$1,2)),$U804&lt;=DATEVALUE("9/30/20"&amp;RIGHT(BV$1,2))),NETWORKDAYS($T804,$U804,Holidays!$J$3:$J$937),
IF(AND($T804&lt;DATEVALUE("10/1/20"&amp;RIGHT(BU$1,2)),$U804&lt;=DATEVALUE("9/30/20"&amp;RIGHT(BV$1,2))),NETWORKDAYS(DATEVALUE("10/1/20"&amp;RIGHT(BU$1,2)),$U804,Holidays!$J$3:$J$937),
IF($T804&lt;DATEVALUE("10/1/20"&amp;RIGHT(BU$1,2)),NETWORKDAYS(DATEVALUE("10/1/20"&amp;RIGHT(BU$1,2)),DATEVALUE("9/30/20"&amp;RIGHT(BV$1,2)),Holidays!$J$3:$J$937),
IF($T804&gt;=DATEVALUE("10/1/20"&amp;RIGHT(BU$1,2)),NETWORKDAYS($T804,DATEVALUE("9/30/20"&amp;RIGHT(BV$1,2)),Holidays!$J$3:$J$937),"")))),"")/(NETWORKDAYS($T804,$U804,Holidays!$J$3:$J$937)),0))</f>
        <v/>
      </c>
      <c r="BW804" s="87" t="str">
        <f>IF($Q804="","",IFERROR(IF(OR(AND($T804&gt;=DATEVALUE("10/1/20"&amp;RIGHT(BV$1,2)),$T804&lt;=DATEVALUE("9/30/20"&amp;RIGHT(BW$1,2))),AND($U804&gt;=DATEVALUE("10/1/20"&amp;RIGHT(BV$1,2)),$U804&lt;=DATEVALUE("9/30/20"&amp;RIGHT(BW$1,2))),AND($T804&lt;=DATEVALUE("10/1/20"&amp;RIGHT(BV$1,2)),$U804&gt;=DATEVALUE("9/30/20"&amp;RIGHT(BW$1,2)))),
IF(AND($T804&gt;=DATEVALUE("10/1/20"&amp;RIGHT(BV$1,2)),$U804&lt;=DATEVALUE("9/30/20"&amp;RIGHT(BW$1,2))),NETWORKDAYS($T804,$U804,Holidays!$J$3:$J$937),
IF(AND($T804&lt;DATEVALUE("10/1/20"&amp;RIGHT(BV$1,2)),$U804&lt;=DATEVALUE("9/30/20"&amp;RIGHT(BW$1,2))),NETWORKDAYS(DATEVALUE("10/1/20"&amp;RIGHT(BV$1,2)),$U804,Holidays!$J$3:$J$937),
IF($T804&lt;DATEVALUE("10/1/20"&amp;RIGHT(BV$1,2)),NETWORKDAYS(DATEVALUE("10/1/20"&amp;RIGHT(BV$1,2)),DATEVALUE("9/30/20"&amp;RIGHT(BW$1,2)),Holidays!$J$3:$J$937),
IF($T804&gt;=DATEVALUE("10/1/20"&amp;RIGHT(BV$1,2)),NETWORKDAYS($T804,DATEVALUE("9/30/20"&amp;RIGHT(BW$1,2)),Holidays!$J$3:$J$937),"")))),"")/(NETWORKDAYS($T804,$U804,Holidays!$J$3:$J$937)),0))</f>
        <v/>
      </c>
      <c r="BX804" s="87" t="str">
        <f>IF($Q804="","",IFERROR(IF(OR(AND($T804&gt;=DATEVALUE("10/1/20"&amp;RIGHT(BW$1,2)),$T804&lt;=DATEVALUE("9/30/20"&amp;RIGHT(BX$1,2))),AND($U804&gt;=DATEVALUE("10/1/20"&amp;RIGHT(BW$1,2)),$U804&lt;=DATEVALUE("9/30/20"&amp;RIGHT(BX$1,2))),AND($T804&lt;=DATEVALUE("10/1/20"&amp;RIGHT(BW$1,2)),$U804&gt;=DATEVALUE("9/30/20"&amp;RIGHT(BX$1,2)))),
IF(AND($T804&gt;=DATEVALUE("10/1/20"&amp;RIGHT(BW$1,2)),$U804&lt;=DATEVALUE("9/30/20"&amp;RIGHT(BX$1,2))),NETWORKDAYS($T804,$U804,Holidays!$J$3:$J$937),
IF(AND($T804&lt;DATEVALUE("10/1/20"&amp;RIGHT(BW$1,2)),$U804&lt;=DATEVALUE("9/30/20"&amp;RIGHT(BX$1,2))),NETWORKDAYS(DATEVALUE("10/1/20"&amp;RIGHT(BW$1,2)),$U804,Holidays!$J$3:$J$937),
IF($T804&lt;DATEVALUE("10/1/20"&amp;RIGHT(BW$1,2)),NETWORKDAYS(DATEVALUE("10/1/20"&amp;RIGHT(BW$1,2)),DATEVALUE("9/30/20"&amp;RIGHT(BX$1,2)),Holidays!$J$3:$J$937),
IF($T804&gt;=DATEVALUE("10/1/20"&amp;RIGHT(BW$1,2)),NETWORKDAYS($T804,DATEVALUE("9/30/20"&amp;RIGHT(BX$1,2)),Holidays!$J$3:$J$937),"")))),"")/(NETWORKDAYS($T804,$U804,Holidays!$J$3:$J$937)),0))</f>
        <v/>
      </c>
      <c r="BY804" s="87" t="str">
        <f>IF($Q804="","",IFERROR(IF(OR(AND($T804&gt;=DATEVALUE("10/1/20"&amp;RIGHT(BX$1,2)),$T804&lt;=DATEVALUE("9/30/20"&amp;RIGHT(BY$1,2))),AND($U804&gt;=DATEVALUE("10/1/20"&amp;RIGHT(BX$1,2)),$U804&lt;=DATEVALUE("9/30/20"&amp;RIGHT(BY$1,2))),AND($T804&lt;=DATEVALUE("10/1/20"&amp;RIGHT(BX$1,2)),$U804&gt;=DATEVALUE("9/30/20"&amp;RIGHT(BY$1,2)))),
IF(AND($T804&gt;=DATEVALUE("10/1/20"&amp;RIGHT(BX$1,2)),$U804&lt;=DATEVALUE("9/30/20"&amp;RIGHT(BY$1,2))),NETWORKDAYS($T804,$U804,Holidays!$J$3:$J$937),
IF(AND($T804&lt;DATEVALUE("10/1/20"&amp;RIGHT(BX$1,2)),$U804&lt;=DATEVALUE("9/30/20"&amp;RIGHT(BY$1,2))),NETWORKDAYS(DATEVALUE("10/1/20"&amp;RIGHT(BX$1,2)),$U804,Holidays!$J$3:$J$937),
IF($T804&lt;DATEVALUE("10/1/20"&amp;RIGHT(BX$1,2)),NETWORKDAYS(DATEVALUE("10/1/20"&amp;RIGHT(BX$1,2)),DATEVALUE("9/30/20"&amp;RIGHT(BY$1,2)),Holidays!$J$3:$J$937),
IF($T804&gt;=DATEVALUE("10/1/20"&amp;RIGHT(BX$1,2)),NETWORKDAYS($T804,DATEVALUE("9/30/20"&amp;RIGHT(BY$1,2)),Holidays!$J$3:$J$937),"")))),"")/(NETWORKDAYS($T804,$U804,Holidays!$J$3:$J$937)),0))</f>
        <v/>
      </c>
      <c r="BZ804" s="87" t="str">
        <f>IF($Q804="","",IFERROR(IF(OR(AND($T804&gt;=DATEVALUE("10/1/20"&amp;RIGHT(BY$1,2)),$T804&lt;=DATEVALUE("9/30/20"&amp;RIGHT(BZ$1,2))),AND($U804&gt;=DATEVALUE("10/1/20"&amp;RIGHT(BY$1,2)),$U804&lt;=DATEVALUE("9/30/20"&amp;RIGHT(BZ$1,2))),AND($T804&lt;=DATEVALUE("10/1/20"&amp;RIGHT(BY$1,2)),$U804&gt;=DATEVALUE("9/30/20"&amp;RIGHT(BZ$1,2)))),
IF(AND($T804&gt;=DATEVALUE("10/1/20"&amp;RIGHT(BY$1,2)),$U804&lt;=DATEVALUE("9/30/20"&amp;RIGHT(BZ$1,2))),NETWORKDAYS($T804,$U804,Holidays!$J$3:$J$937),
IF(AND($T804&lt;DATEVALUE("10/1/20"&amp;RIGHT(BY$1,2)),$U804&lt;=DATEVALUE("9/30/20"&amp;RIGHT(BZ$1,2))),NETWORKDAYS(DATEVALUE("10/1/20"&amp;RIGHT(BY$1,2)),$U804,Holidays!$J$3:$J$937),
IF($T804&lt;DATEVALUE("10/1/20"&amp;RIGHT(BY$1,2)),NETWORKDAYS(DATEVALUE("10/1/20"&amp;RIGHT(BY$1,2)),DATEVALUE("9/30/20"&amp;RIGHT(BZ$1,2)),Holidays!$J$3:$J$937),
IF($T804&gt;=DATEVALUE("10/1/20"&amp;RIGHT(BY$1,2)),NETWORKDAYS($T804,DATEVALUE("9/30/20"&amp;RIGHT(BZ$1,2)),Holidays!$J$3:$J$937),"")))),"")/(NETWORKDAYS($T804,$U804,Holidays!$J$3:$J$937)),0))</f>
        <v/>
      </c>
      <c r="CA804" s="87" t="str">
        <f>IF($Q804="","",IFERROR(IF(OR(AND($T804&gt;=DATEVALUE("10/1/20"&amp;RIGHT(BZ$1,2)),$T804&lt;=DATEVALUE("9/30/20"&amp;RIGHT(CA$1,2))),AND($U804&gt;=DATEVALUE("10/1/20"&amp;RIGHT(BZ$1,2)),$U804&lt;=DATEVALUE("9/30/20"&amp;RIGHT(CA$1,2))),AND($T804&lt;=DATEVALUE("10/1/20"&amp;RIGHT(BZ$1,2)),$U804&gt;=DATEVALUE("9/30/20"&amp;RIGHT(CA$1,2)))),
IF(AND($T804&gt;=DATEVALUE("10/1/20"&amp;RIGHT(BZ$1,2)),$U804&lt;=DATEVALUE("9/30/20"&amp;RIGHT(CA$1,2))),NETWORKDAYS($T804,$U804,Holidays!$J$3:$J$937),
IF(AND($T804&lt;DATEVALUE("10/1/20"&amp;RIGHT(BZ$1,2)),$U804&lt;=DATEVALUE("9/30/20"&amp;RIGHT(CA$1,2))),NETWORKDAYS(DATEVALUE("10/1/20"&amp;RIGHT(BZ$1,2)),$U804,Holidays!$J$3:$J$937),
IF($T804&lt;DATEVALUE("10/1/20"&amp;RIGHT(BZ$1,2)),NETWORKDAYS(DATEVALUE("10/1/20"&amp;RIGHT(BZ$1,2)),DATEVALUE("9/30/20"&amp;RIGHT(CA$1,2)),Holidays!$J$3:$J$937),
IF($T804&gt;=DATEVALUE("10/1/20"&amp;RIGHT(BZ$1,2)),NETWORKDAYS($T804,DATEVALUE("9/30/20"&amp;RIGHT(CA$1,2)),Holidays!$J$3:$J$937),"")))),"")/(NETWORKDAYS($T804,$U804,Holidays!$J$3:$J$937)),0))</f>
        <v/>
      </c>
      <c r="CB804" s="87" t="str">
        <f>IF($Q804="","",IFERROR(IF(OR(AND($T804&gt;=DATEVALUE("10/1/20"&amp;RIGHT(CA$1,2)),$T804&lt;=DATEVALUE("9/30/20"&amp;RIGHT(CB$1,2))),AND($U804&gt;=DATEVALUE("10/1/20"&amp;RIGHT(CA$1,2)),$U804&lt;=DATEVALUE("9/30/20"&amp;RIGHT(CB$1,2))),AND($T804&lt;=DATEVALUE("10/1/20"&amp;RIGHT(CA$1,2)),$U804&gt;=DATEVALUE("9/30/20"&amp;RIGHT(CB$1,2)))),
IF(AND($T804&gt;=DATEVALUE("10/1/20"&amp;RIGHT(CA$1,2)),$U804&lt;=DATEVALUE("9/30/20"&amp;RIGHT(CB$1,2))),NETWORKDAYS($T804,$U804,Holidays!$J$3:$J$937),
IF(AND($T804&lt;DATEVALUE("10/1/20"&amp;RIGHT(CA$1,2)),$U804&lt;=DATEVALUE("9/30/20"&amp;RIGHT(CB$1,2))),NETWORKDAYS(DATEVALUE("10/1/20"&amp;RIGHT(CA$1,2)),$U804,Holidays!$J$3:$J$937),
IF($T804&lt;DATEVALUE("10/1/20"&amp;RIGHT(CA$1,2)),NETWORKDAYS(DATEVALUE("10/1/20"&amp;RIGHT(CA$1,2)),DATEVALUE("9/30/20"&amp;RIGHT(CB$1,2)),Holidays!$J$3:$J$937),
IF($T804&gt;=DATEVALUE("10/1/20"&amp;RIGHT(CA$1,2)),NETWORKDAYS($T804,DATEVALUE("9/30/20"&amp;RIGHT(CB$1,2)),Holidays!$J$3:$J$937),"")))),"")/(NETWORKDAYS($T804,$U804,Holidays!$J$3:$J$937)),0))</f>
        <v/>
      </c>
    </row>
    <row r="805" spans="1:80">
      <c r="A805" s="97"/>
      <c r="B805" s="98" t="str">
        <f ca="1">IF(NOT($A805=""),OFFSET('WBS Reference &amp; User Procedure'!$A$1,MATCH($A805,'WBS Reference &amp; User Procedure'!$A:$A,0)-1,1),"")</f>
        <v/>
      </c>
      <c r="D805" s="97"/>
      <c r="T805" s="104" t="str">
        <f>IF(NOT(Q805=""),IF(NOT($S805=""),$S805,#REF!),"")</f>
        <v/>
      </c>
      <c r="U805" s="104" t="str">
        <f>IF(NOT(Q805=""),WORKDAY(T805,Q805,Holidays!$J$3:$J$937),"")</f>
        <v/>
      </c>
      <c r="V805" s="104"/>
      <c r="W805" s="104"/>
      <c r="X805" s="101" t="str">
        <f t="shared" si="167"/>
        <v/>
      </c>
      <c r="AL805" s="87" t="str">
        <f t="shared" ca="1" si="180"/>
        <v/>
      </c>
      <c r="AN805" s="87" t="str">
        <f t="shared" ca="1" si="178"/>
        <v/>
      </c>
      <c r="AO805" s="87" t="str">
        <f t="shared" ca="1" si="178"/>
        <v/>
      </c>
      <c r="AP805" s="87" t="str">
        <f t="shared" ca="1" si="178"/>
        <v/>
      </c>
      <c r="AQ805" s="87" t="str">
        <f t="shared" ca="1" si="178"/>
        <v/>
      </c>
      <c r="AR805" s="87" t="str">
        <f t="shared" ca="1" si="178"/>
        <v/>
      </c>
      <c r="AS805" s="87" t="str">
        <f t="shared" ca="1" si="178"/>
        <v/>
      </c>
      <c r="AT805" s="87" t="str">
        <f t="shared" ca="1" si="178"/>
        <v/>
      </c>
      <c r="AU805" s="87" t="str">
        <f t="shared" ca="1" si="178"/>
        <v/>
      </c>
      <c r="AV805" s="87" t="str">
        <f t="shared" ca="1" si="178"/>
        <v/>
      </c>
      <c r="AW805" s="87" t="str">
        <f t="shared" ca="1" si="178"/>
        <v/>
      </c>
      <c r="AX805" s="87" t="str">
        <f t="shared" ca="1" si="179"/>
        <v/>
      </c>
      <c r="AY805" s="87" t="str">
        <f t="shared" ca="1" si="179"/>
        <v/>
      </c>
      <c r="AZ805" s="87" t="str">
        <f t="shared" ca="1" si="179"/>
        <v/>
      </c>
      <c r="BA805" s="87" t="str">
        <f t="shared" ca="1" si="179"/>
        <v/>
      </c>
      <c r="BB805" s="87" t="str">
        <f t="shared" ca="1" si="179"/>
        <v/>
      </c>
      <c r="BC805" s="87" t="str">
        <f t="shared" ca="1" si="179"/>
        <v/>
      </c>
      <c r="BD805" s="87" t="str">
        <f t="shared" ca="1" si="179"/>
        <v/>
      </c>
      <c r="BE805" s="87" t="str">
        <f t="shared" ca="1" si="179"/>
        <v/>
      </c>
      <c r="BF805" s="87" t="str">
        <f t="shared" ca="1" si="179"/>
        <v/>
      </c>
      <c r="BG805" s="87" t="str">
        <f t="shared" ca="1" si="179"/>
        <v/>
      </c>
      <c r="BI805" s="87" t="str">
        <f>IF($Q805="","",IFERROR(IF(OR(AND($T805&gt;=DATEVALUE("10/1/20"&amp;RIGHT(BH$1,2)),$T805&lt;=DATEVALUE("9/30/20"&amp;RIGHT(BI$1,2))),AND($U805&gt;=DATEVALUE("10/1/20"&amp;RIGHT(BH$1,2)),$U805&lt;=DATEVALUE("9/30/20"&amp;RIGHT(BI$1,2))),AND($T805&lt;=DATEVALUE("10/1/20"&amp;RIGHT(BH$1,2)),$U805&gt;=DATEVALUE("9/30/20"&amp;RIGHT(BI$1,2)))),
IF(AND($T805&gt;=DATEVALUE("10/1/20"&amp;RIGHT(BH$1,2)),$U805&lt;=DATEVALUE("9/30/20"&amp;RIGHT(BI$1,2))),NETWORKDAYS($T805,$U805,Holidays!$J$3:$J$937),
IF(AND($T805&lt;DATEVALUE("10/1/20"&amp;RIGHT(BH$1,2)),$U805&lt;=DATEVALUE("9/30/20"&amp;RIGHT(BI$1,2))),NETWORKDAYS(DATEVALUE("10/1/20"&amp;RIGHT(BH$1,2)),$U805,Holidays!$J$3:$J$937),
IF($T805&lt;DATEVALUE("10/1/20"&amp;RIGHT(BH$1,2)),NETWORKDAYS(DATEVALUE("10/1/20"&amp;RIGHT(BH$1,2)),DATEVALUE("9/30/20"&amp;RIGHT(BI$1,2)),Holidays!$J$3:$J$937),
IF($T805&gt;=DATEVALUE("10/1/20"&amp;RIGHT(BH$1,2)),NETWORKDAYS($T805,DATEVALUE("9/30/20"&amp;RIGHT(BI$1,2)),Holidays!$J$3:$J$937),"")))),"")/(NETWORKDAYS($T805,$U805,Holidays!$J$3:$J$937)),0))</f>
        <v/>
      </c>
      <c r="BJ805" s="87" t="str">
        <f>IF($Q805="","",IFERROR(IF(OR(AND($T805&gt;=DATEVALUE("10/1/20"&amp;RIGHT(BI$1,2)),$T805&lt;=DATEVALUE("9/30/20"&amp;RIGHT(BJ$1,2))),AND($U805&gt;=DATEVALUE("10/1/20"&amp;RIGHT(BI$1,2)),$U805&lt;=DATEVALUE("9/30/20"&amp;RIGHT(BJ$1,2))),AND($T805&lt;=DATEVALUE("10/1/20"&amp;RIGHT(BI$1,2)),$U805&gt;=DATEVALUE("9/30/20"&amp;RIGHT(BJ$1,2)))),
IF(AND($T805&gt;=DATEVALUE("10/1/20"&amp;RIGHT(BI$1,2)),$U805&lt;=DATEVALUE("9/30/20"&amp;RIGHT(BJ$1,2))),NETWORKDAYS($T805,$U805,Holidays!$J$3:$J$937),
IF(AND($T805&lt;DATEVALUE("10/1/20"&amp;RIGHT(BI$1,2)),$U805&lt;=DATEVALUE("9/30/20"&amp;RIGHT(BJ$1,2))),NETWORKDAYS(DATEVALUE("10/1/20"&amp;RIGHT(BI$1,2)),$U805,Holidays!$J$3:$J$937),
IF($T805&lt;DATEVALUE("10/1/20"&amp;RIGHT(BI$1,2)),NETWORKDAYS(DATEVALUE("10/1/20"&amp;RIGHT(BI$1,2)),DATEVALUE("9/30/20"&amp;RIGHT(BJ$1,2)),Holidays!$J$3:$J$937),
IF($T805&gt;=DATEVALUE("10/1/20"&amp;RIGHT(BI$1,2)),NETWORKDAYS($T805,DATEVALUE("9/30/20"&amp;RIGHT(BJ$1,2)),Holidays!$J$3:$J$937),"")))),"")/(NETWORKDAYS($T805,$U805,Holidays!$J$3:$J$937)),0))</f>
        <v/>
      </c>
      <c r="BK805" s="87" t="str">
        <f>IF($Q805="","",IFERROR(IF(OR(AND($T805&gt;=DATEVALUE("10/1/20"&amp;RIGHT(BJ$1,2)),$T805&lt;=DATEVALUE("9/30/20"&amp;RIGHT(BK$1,2))),AND($U805&gt;=DATEVALUE("10/1/20"&amp;RIGHT(BJ$1,2)),$U805&lt;=DATEVALUE("9/30/20"&amp;RIGHT(BK$1,2))),AND($T805&lt;=DATEVALUE("10/1/20"&amp;RIGHT(BJ$1,2)),$U805&gt;=DATEVALUE("9/30/20"&amp;RIGHT(BK$1,2)))),
IF(AND($T805&gt;=DATEVALUE("10/1/20"&amp;RIGHT(BJ$1,2)),$U805&lt;=DATEVALUE("9/30/20"&amp;RIGHT(BK$1,2))),NETWORKDAYS($T805,$U805,Holidays!$J$3:$J$937),
IF(AND($T805&lt;DATEVALUE("10/1/20"&amp;RIGHT(BJ$1,2)),$U805&lt;=DATEVALUE("9/30/20"&amp;RIGHT(BK$1,2))),NETWORKDAYS(DATEVALUE("10/1/20"&amp;RIGHT(BJ$1,2)),$U805,Holidays!$J$3:$J$937),
IF($T805&lt;DATEVALUE("10/1/20"&amp;RIGHT(BJ$1,2)),NETWORKDAYS(DATEVALUE("10/1/20"&amp;RIGHT(BJ$1,2)),DATEVALUE("9/30/20"&amp;RIGHT(BK$1,2)),Holidays!$J$3:$J$937),
IF($T805&gt;=DATEVALUE("10/1/20"&amp;RIGHT(BJ$1,2)),NETWORKDAYS($T805,DATEVALUE("9/30/20"&amp;RIGHT(BK$1,2)),Holidays!$J$3:$J$937),"")))),"")/(NETWORKDAYS($T805,$U805,Holidays!$J$3:$J$937)),0))</f>
        <v/>
      </c>
      <c r="BL805" s="87" t="str">
        <f>IF($Q805="","",IFERROR(IF(OR(AND($T805&gt;=DATEVALUE("10/1/20"&amp;RIGHT(BK$1,2)),$T805&lt;=DATEVALUE("9/30/20"&amp;RIGHT(BL$1,2))),AND($U805&gt;=DATEVALUE("10/1/20"&amp;RIGHT(BK$1,2)),$U805&lt;=DATEVALUE("9/30/20"&amp;RIGHT(BL$1,2))),AND($T805&lt;=DATEVALUE("10/1/20"&amp;RIGHT(BK$1,2)),$U805&gt;=DATEVALUE("9/30/20"&amp;RIGHT(BL$1,2)))),
IF(AND($T805&gt;=DATEVALUE("10/1/20"&amp;RIGHT(BK$1,2)),$U805&lt;=DATEVALUE("9/30/20"&amp;RIGHT(BL$1,2))),NETWORKDAYS($T805,$U805,Holidays!$J$3:$J$937),
IF(AND($T805&lt;DATEVALUE("10/1/20"&amp;RIGHT(BK$1,2)),$U805&lt;=DATEVALUE("9/30/20"&amp;RIGHT(BL$1,2))),NETWORKDAYS(DATEVALUE("10/1/20"&amp;RIGHT(BK$1,2)),$U805,Holidays!$J$3:$J$937),
IF($T805&lt;DATEVALUE("10/1/20"&amp;RIGHT(BK$1,2)),NETWORKDAYS(DATEVALUE("10/1/20"&amp;RIGHT(BK$1,2)),DATEVALUE("9/30/20"&amp;RIGHT(BL$1,2)),Holidays!$J$3:$J$937),
IF($T805&gt;=DATEVALUE("10/1/20"&amp;RIGHT(BK$1,2)),NETWORKDAYS($T805,DATEVALUE("9/30/20"&amp;RIGHT(BL$1,2)),Holidays!$J$3:$J$937),"")))),"")/(NETWORKDAYS($T805,$U805,Holidays!$J$3:$J$937)),0))</f>
        <v/>
      </c>
      <c r="BM805" s="87" t="str">
        <f>IF($Q805="","",IFERROR(IF(OR(AND($T805&gt;=DATEVALUE("10/1/20"&amp;RIGHT(BL$1,2)),$T805&lt;=DATEVALUE("9/30/20"&amp;RIGHT(BM$1,2))),AND($U805&gt;=DATEVALUE("10/1/20"&amp;RIGHT(BL$1,2)),$U805&lt;=DATEVALUE("9/30/20"&amp;RIGHT(BM$1,2))),AND($T805&lt;=DATEVALUE("10/1/20"&amp;RIGHT(BL$1,2)),$U805&gt;=DATEVALUE("9/30/20"&amp;RIGHT(BM$1,2)))),
IF(AND($T805&gt;=DATEVALUE("10/1/20"&amp;RIGHT(BL$1,2)),$U805&lt;=DATEVALUE("9/30/20"&amp;RIGHT(BM$1,2))),NETWORKDAYS($T805,$U805,Holidays!$J$3:$J$937),
IF(AND($T805&lt;DATEVALUE("10/1/20"&amp;RIGHT(BL$1,2)),$U805&lt;=DATEVALUE("9/30/20"&amp;RIGHT(BM$1,2))),NETWORKDAYS(DATEVALUE("10/1/20"&amp;RIGHT(BL$1,2)),$U805,Holidays!$J$3:$J$937),
IF($T805&lt;DATEVALUE("10/1/20"&amp;RIGHT(BL$1,2)),NETWORKDAYS(DATEVALUE("10/1/20"&amp;RIGHT(BL$1,2)),DATEVALUE("9/30/20"&amp;RIGHT(BM$1,2)),Holidays!$J$3:$J$937),
IF($T805&gt;=DATEVALUE("10/1/20"&amp;RIGHT(BL$1,2)),NETWORKDAYS($T805,DATEVALUE("9/30/20"&amp;RIGHT(BM$1,2)),Holidays!$J$3:$J$937),"")))),"")/(NETWORKDAYS($T805,$U805,Holidays!$J$3:$J$937)),0))</f>
        <v/>
      </c>
      <c r="BN805" s="87" t="str">
        <f>IF($Q805="","",IFERROR(IF(OR(AND($T805&gt;=DATEVALUE("10/1/20"&amp;RIGHT(BM$1,2)),$T805&lt;=DATEVALUE("9/30/20"&amp;RIGHT(BN$1,2))),AND($U805&gt;=DATEVALUE("10/1/20"&amp;RIGHT(BM$1,2)),$U805&lt;=DATEVALUE("9/30/20"&amp;RIGHT(BN$1,2))),AND($T805&lt;=DATEVALUE("10/1/20"&amp;RIGHT(BM$1,2)),$U805&gt;=DATEVALUE("9/30/20"&amp;RIGHT(BN$1,2)))),
IF(AND($T805&gt;=DATEVALUE("10/1/20"&amp;RIGHT(BM$1,2)),$U805&lt;=DATEVALUE("9/30/20"&amp;RIGHT(BN$1,2))),NETWORKDAYS($T805,$U805,Holidays!$J$3:$J$937),
IF(AND($T805&lt;DATEVALUE("10/1/20"&amp;RIGHT(BM$1,2)),$U805&lt;=DATEVALUE("9/30/20"&amp;RIGHT(BN$1,2))),NETWORKDAYS(DATEVALUE("10/1/20"&amp;RIGHT(BM$1,2)),$U805,Holidays!$J$3:$J$937),
IF($T805&lt;DATEVALUE("10/1/20"&amp;RIGHT(BM$1,2)),NETWORKDAYS(DATEVALUE("10/1/20"&amp;RIGHT(BM$1,2)),DATEVALUE("9/30/20"&amp;RIGHT(BN$1,2)),Holidays!$J$3:$J$937),
IF($T805&gt;=DATEVALUE("10/1/20"&amp;RIGHT(BM$1,2)),NETWORKDAYS($T805,DATEVALUE("9/30/20"&amp;RIGHT(BN$1,2)),Holidays!$J$3:$J$937),"")))),"")/(NETWORKDAYS($T805,$U805,Holidays!$J$3:$J$937)),0))</f>
        <v/>
      </c>
      <c r="BO805" s="87" t="str">
        <f>IF($Q805="","",IFERROR(IF(OR(AND($T805&gt;=DATEVALUE("10/1/20"&amp;RIGHT(BN$1,2)),$T805&lt;=DATEVALUE("9/30/20"&amp;RIGHT(BO$1,2))),AND($U805&gt;=DATEVALUE("10/1/20"&amp;RIGHT(BN$1,2)),$U805&lt;=DATEVALUE("9/30/20"&amp;RIGHT(BO$1,2))),AND($T805&lt;=DATEVALUE("10/1/20"&amp;RIGHT(BN$1,2)),$U805&gt;=DATEVALUE("9/30/20"&amp;RIGHT(BO$1,2)))),
IF(AND($T805&gt;=DATEVALUE("10/1/20"&amp;RIGHT(BN$1,2)),$U805&lt;=DATEVALUE("9/30/20"&amp;RIGHT(BO$1,2))),NETWORKDAYS($T805,$U805,Holidays!$J$3:$J$937),
IF(AND($T805&lt;DATEVALUE("10/1/20"&amp;RIGHT(BN$1,2)),$U805&lt;=DATEVALUE("9/30/20"&amp;RIGHT(BO$1,2))),NETWORKDAYS(DATEVALUE("10/1/20"&amp;RIGHT(BN$1,2)),$U805,Holidays!$J$3:$J$937),
IF($T805&lt;DATEVALUE("10/1/20"&amp;RIGHT(BN$1,2)),NETWORKDAYS(DATEVALUE("10/1/20"&amp;RIGHT(BN$1,2)),DATEVALUE("9/30/20"&amp;RIGHT(BO$1,2)),Holidays!$J$3:$J$937),
IF($T805&gt;=DATEVALUE("10/1/20"&amp;RIGHT(BN$1,2)),NETWORKDAYS($T805,DATEVALUE("9/30/20"&amp;RIGHT(BO$1,2)),Holidays!$J$3:$J$937),"")))),"")/(NETWORKDAYS($T805,$U805,Holidays!$J$3:$J$937)),0))</f>
        <v/>
      </c>
      <c r="BP805" s="87" t="str">
        <f>IF($Q805="","",IFERROR(IF(OR(AND($T805&gt;=DATEVALUE("10/1/20"&amp;RIGHT(BO$1,2)),$T805&lt;=DATEVALUE("9/30/20"&amp;RIGHT(BP$1,2))),AND($U805&gt;=DATEVALUE("10/1/20"&amp;RIGHT(BO$1,2)),$U805&lt;=DATEVALUE("9/30/20"&amp;RIGHT(BP$1,2))),AND($T805&lt;=DATEVALUE("10/1/20"&amp;RIGHT(BO$1,2)),$U805&gt;=DATEVALUE("9/30/20"&amp;RIGHT(BP$1,2)))),
IF(AND($T805&gt;=DATEVALUE("10/1/20"&amp;RIGHT(BO$1,2)),$U805&lt;=DATEVALUE("9/30/20"&amp;RIGHT(BP$1,2))),NETWORKDAYS($T805,$U805,Holidays!$J$3:$J$937),
IF(AND($T805&lt;DATEVALUE("10/1/20"&amp;RIGHT(BO$1,2)),$U805&lt;=DATEVALUE("9/30/20"&amp;RIGHT(BP$1,2))),NETWORKDAYS(DATEVALUE("10/1/20"&amp;RIGHT(BO$1,2)),$U805,Holidays!$J$3:$J$937),
IF($T805&lt;DATEVALUE("10/1/20"&amp;RIGHT(BO$1,2)),NETWORKDAYS(DATEVALUE("10/1/20"&amp;RIGHT(BO$1,2)),DATEVALUE("9/30/20"&amp;RIGHT(BP$1,2)),Holidays!$J$3:$J$937),
IF($T805&gt;=DATEVALUE("10/1/20"&amp;RIGHT(BO$1,2)),NETWORKDAYS($T805,DATEVALUE("9/30/20"&amp;RIGHT(BP$1,2)),Holidays!$J$3:$J$937),"")))),"")/(NETWORKDAYS($T805,$U805,Holidays!$J$3:$J$937)),0))</f>
        <v/>
      </c>
      <c r="BQ805" s="87" t="str">
        <f>IF($Q805="","",IFERROR(IF(OR(AND($T805&gt;=DATEVALUE("10/1/20"&amp;RIGHT(BP$1,2)),$T805&lt;=DATEVALUE("9/30/20"&amp;RIGHT(BQ$1,2))),AND($U805&gt;=DATEVALUE("10/1/20"&amp;RIGHT(BP$1,2)),$U805&lt;=DATEVALUE("9/30/20"&amp;RIGHT(BQ$1,2))),AND($T805&lt;=DATEVALUE("10/1/20"&amp;RIGHT(BP$1,2)),$U805&gt;=DATEVALUE("9/30/20"&amp;RIGHT(BQ$1,2)))),
IF(AND($T805&gt;=DATEVALUE("10/1/20"&amp;RIGHT(BP$1,2)),$U805&lt;=DATEVALUE("9/30/20"&amp;RIGHT(BQ$1,2))),NETWORKDAYS($T805,$U805,Holidays!$J$3:$J$937),
IF(AND($T805&lt;DATEVALUE("10/1/20"&amp;RIGHT(BP$1,2)),$U805&lt;=DATEVALUE("9/30/20"&amp;RIGHT(BQ$1,2))),NETWORKDAYS(DATEVALUE("10/1/20"&amp;RIGHT(BP$1,2)),$U805,Holidays!$J$3:$J$937),
IF($T805&lt;DATEVALUE("10/1/20"&amp;RIGHT(BP$1,2)),NETWORKDAYS(DATEVALUE("10/1/20"&amp;RIGHT(BP$1,2)),DATEVALUE("9/30/20"&amp;RIGHT(BQ$1,2)),Holidays!$J$3:$J$937),
IF($T805&gt;=DATEVALUE("10/1/20"&amp;RIGHT(BP$1,2)),NETWORKDAYS($T805,DATEVALUE("9/30/20"&amp;RIGHT(BQ$1,2)),Holidays!$J$3:$J$937),"")))),"")/(NETWORKDAYS($T805,$U805,Holidays!$J$3:$J$937)),0))</f>
        <v/>
      </c>
      <c r="BR805" s="87" t="str">
        <f>IF($Q805="","",IFERROR(IF(OR(AND($T805&gt;=DATEVALUE("10/1/20"&amp;RIGHT(BQ$1,2)),$T805&lt;=DATEVALUE("9/30/20"&amp;RIGHT(BR$1,2))),AND($U805&gt;=DATEVALUE("10/1/20"&amp;RIGHT(BQ$1,2)),$U805&lt;=DATEVALUE("9/30/20"&amp;RIGHT(BR$1,2))),AND($T805&lt;=DATEVALUE("10/1/20"&amp;RIGHT(BQ$1,2)),$U805&gt;=DATEVALUE("9/30/20"&amp;RIGHT(BR$1,2)))),
IF(AND($T805&gt;=DATEVALUE("10/1/20"&amp;RIGHT(BQ$1,2)),$U805&lt;=DATEVALUE("9/30/20"&amp;RIGHT(BR$1,2))),NETWORKDAYS($T805,$U805,Holidays!$J$3:$J$937),
IF(AND($T805&lt;DATEVALUE("10/1/20"&amp;RIGHT(BQ$1,2)),$U805&lt;=DATEVALUE("9/30/20"&amp;RIGHT(BR$1,2))),NETWORKDAYS(DATEVALUE("10/1/20"&amp;RIGHT(BQ$1,2)),$U805,Holidays!$J$3:$J$937),
IF($T805&lt;DATEVALUE("10/1/20"&amp;RIGHT(BQ$1,2)),NETWORKDAYS(DATEVALUE("10/1/20"&amp;RIGHT(BQ$1,2)),DATEVALUE("9/30/20"&amp;RIGHT(BR$1,2)),Holidays!$J$3:$J$937),
IF($T805&gt;=DATEVALUE("10/1/20"&amp;RIGHT(BQ$1,2)),NETWORKDAYS($T805,DATEVALUE("9/30/20"&amp;RIGHT(BR$1,2)),Holidays!$J$3:$J$937),"")))),"")/(NETWORKDAYS($T805,$U805,Holidays!$J$3:$J$937)),0))</f>
        <v/>
      </c>
      <c r="BS805" s="87" t="str">
        <f>IF($Q805="","",IFERROR(IF(OR(AND($T805&gt;=DATEVALUE("10/1/20"&amp;RIGHT(BR$1,2)),$T805&lt;=DATEVALUE("9/30/20"&amp;RIGHT(BS$1,2))),AND($U805&gt;=DATEVALUE("10/1/20"&amp;RIGHT(BR$1,2)),$U805&lt;=DATEVALUE("9/30/20"&amp;RIGHT(BS$1,2))),AND($T805&lt;=DATEVALUE("10/1/20"&amp;RIGHT(BR$1,2)),$U805&gt;=DATEVALUE("9/30/20"&amp;RIGHT(BS$1,2)))),
IF(AND($T805&gt;=DATEVALUE("10/1/20"&amp;RIGHT(BR$1,2)),$U805&lt;=DATEVALUE("9/30/20"&amp;RIGHT(BS$1,2))),NETWORKDAYS($T805,$U805,Holidays!$J$3:$J$937),
IF(AND($T805&lt;DATEVALUE("10/1/20"&amp;RIGHT(BR$1,2)),$U805&lt;=DATEVALUE("9/30/20"&amp;RIGHT(BS$1,2))),NETWORKDAYS(DATEVALUE("10/1/20"&amp;RIGHT(BR$1,2)),$U805,Holidays!$J$3:$J$937),
IF($T805&lt;DATEVALUE("10/1/20"&amp;RIGHT(BR$1,2)),NETWORKDAYS(DATEVALUE("10/1/20"&amp;RIGHT(BR$1,2)),DATEVALUE("9/30/20"&amp;RIGHT(BS$1,2)),Holidays!$J$3:$J$937),
IF($T805&gt;=DATEVALUE("10/1/20"&amp;RIGHT(BR$1,2)),NETWORKDAYS($T805,DATEVALUE("9/30/20"&amp;RIGHT(BS$1,2)),Holidays!$J$3:$J$937),"")))),"")/(NETWORKDAYS($T805,$U805,Holidays!$J$3:$J$937)),0))</f>
        <v/>
      </c>
      <c r="BT805" s="87" t="str">
        <f>IF($Q805="","",IFERROR(IF(OR(AND($T805&gt;=DATEVALUE("10/1/20"&amp;RIGHT(BS$1,2)),$T805&lt;=DATEVALUE("9/30/20"&amp;RIGHT(BT$1,2))),AND($U805&gt;=DATEVALUE("10/1/20"&amp;RIGHT(BS$1,2)),$U805&lt;=DATEVALUE("9/30/20"&amp;RIGHT(BT$1,2))),AND($T805&lt;=DATEVALUE("10/1/20"&amp;RIGHT(BS$1,2)),$U805&gt;=DATEVALUE("9/30/20"&amp;RIGHT(BT$1,2)))),
IF(AND($T805&gt;=DATEVALUE("10/1/20"&amp;RIGHT(BS$1,2)),$U805&lt;=DATEVALUE("9/30/20"&amp;RIGHT(BT$1,2))),NETWORKDAYS($T805,$U805,Holidays!$J$3:$J$937),
IF(AND($T805&lt;DATEVALUE("10/1/20"&amp;RIGHT(BS$1,2)),$U805&lt;=DATEVALUE("9/30/20"&amp;RIGHT(BT$1,2))),NETWORKDAYS(DATEVALUE("10/1/20"&amp;RIGHT(BS$1,2)),$U805,Holidays!$J$3:$J$937),
IF($T805&lt;DATEVALUE("10/1/20"&amp;RIGHT(BS$1,2)),NETWORKDAYS(DATEVALUE("10/1/20"&amp;RIGHT(BS$1,2)),DATEVALUE("9/30/20"&amp;RIGHT(BT$1,2)),Holidays!$J$3:$J$937),
IF($T805&gt;=DATEVALUE("10/1/20"&amp;RIGHT(BS$1,2)),NETWORKDAYS($T805,DATEVALUE("9/30/20"&amp;RIGHT(BT$1,2)),Holidays!$J$3:$J$937),"")))),"")/(NETWORKDAYS($T805,$U805,Holidays!$J$3:$J$937)),0))</f>
        <v/>
      </c>
      <c r="BU805" s="87" t="str">
        <f>IF($Q805="","",IFERROR(IF(OR(AND($T805&gt;=DATEVALUE("10/1/20"&amp;RIGHT(BT$1,2)),$T805&lt;=DATEVALUE("9/30/20"&amp;RIGHT(BU$1,2))),AND($U805&gt;=DATEVALUE("10/1/20"&amp;RIGHT(BT$1,2)),$U805&lt;=DATEVALUE("9/30/20"&amp;RIGHT(BU$1,2))),AND($T805&lt;=DATEVALUE("10/1/20"&amp;RIGHT(BT$1,2)),$U805&gt;=DATEVALUE("9/30/20"&amp;RIGHT(BU$1,2)))),
IF(AND($T805&gt;=DATEVALUE("10/1/20"&amp;RIGHT(BT$1,2)),$U805&lt;=DATEVALUE("9/30/20"&amp;RIGHT(BU$1,2))),NETWORKDAYS($T805,$U805,Holidays!$J$3:$J$937),
IF(AND($T805&lt;DATEVALUE("10/1/20"&amp;RIGHT(BT$1,2)),$U805&lt;=DATEVALUE("9/30/20"&amp;RIGHT(BU$1,2))),NETWORKDAYS(DATEVALUE("10/1/20"&amp;RIGHT(BT$1,2)),$U805,Holidays!$J$3:$J$937),
IF($T805&lt;DATEVALUE("10/1/20"&amp;RIGHT(BT$1,2)),NETWORKDAYS(DATEVALUE("10/1/20"&amp;RIGHT(BT$1,2)),DATEVALUE("9/30/20"&amp;RIGHT(BU$1,2)),Holidays!$J$3:$J$937),
IF($T805&gt;=DATEVALUE("10/1/20"&amp;RIGHT(BT$1,2)),NETWORKDAYS($T805,DATEVALUE("9/30/20"&amp;RIGHT(BU$1,2)),Holidays!$J$3:$J$937),"")))),"")/(NETWORKDAYS($T805,$U805,Holidays!$J$3:$J$937)),0))</f>
        <v/>
      </c>
      <c r="BV805" s="87" t="str">
        <f>IF($Q805="","",IFERROR(IF(OR(AND($T805&gt;=DATEVALUE("10/1/20"&amp;RIGHT(BU$1,2)),$T805&lt;=DATEVALUE("9/30/20"&amp;RIGHT(BV$1,2))),AND($U805&gt;=DATEVALUE("10/1/20"&amp;RIGHT(BU$1,2)),$U805&lt;=DATEVALUE("9/30/20"&amp;RIGHT(BV$1,2))),AND($T805&lt;=DATEVALUE("10/1/20"&amp;RIGHT(BU$1,2)),$U805&gt;=DATEVALUE("9/30/20"&amp;RIGHT(BV$1,2)))),
IF(AND($T805&gt;=DATEVALUE("10/1/20"&amp;RIGHT(BU$1,2)),$U805&lt;=DATEVALUE("9/30/20"&amp;RIGHT(BV$1,2))),NETWORKDAYS($T805,$U805,Holidays!$J$3:$J$937),
IF(AND($T805&lt;DATEVALUE("10/1/20"&amp;RIGHT(BU$1,2)),$U805&lt;=DATEVALUE("9/30/20"&amp;RIGHT(BV$1,2))),NETWORKDAYS(DATEVALUE("10/1/20"&amp;RIGHT(BU$1,2)),$U805,Holidays!$J$3:$J$937),
IF($T805&lt;DATEVALUE("10/1/20"&amp;RIGHT(BU$1,2)),NETWORKDAYS(DATEVALUE("10/1/20"&amp;RIGHT(BU$1,2)),DATEVALUE("9/30/20"&amp;RIGHT(BV$1,2)),Holidays!$J$3:$J$937),
IF($T805&gt;=DATEVALUE("10/1/20"&amp;RIGHT(BU$1,2)),NETWORKDAYS($T805,DATEVALUE("9/30/20"&amp;RIGHT(BV$1,2)),Holidays!$J$3:$J$937),"")))),"")/(NETWORKDAYS($T805,$U805,Holidays!$J$3:$J$937)),0))</f>
        <v/>
      </c>
      <c r="BW805" s="87" t="str">
        <f>IF($Q805="","",IFERROR(IF(OR(AND($T805&gt;=DATEVALUE("10/1/20"&amp;RIGHT(BV$1,2)),$T805&lt;=DATEVALUE("9/30/20"&amp;RIGHT(BW$1,2))),AND($U805&gt;=DATEVALUE("10/1/20"&amp;RIGHT(BV$1,2)),$U805&lt;=DATEVALUE("9/30/20"&amp;RIGHT(BW$1,2))),AND($T805&lt;=DATEVALUE("10/1/20"&amp;RIGHT(BV$1,2)),$U805&gt;=DATEVALUE("9/30/20"&amp;RIGHT(BW$1,2)))),
IF(AND($T805&gt;=DATEVALUE("10/1/20"&amp;RIGHT(BV$1,2)),$U805&lt;=DATEVALUE("9/30/20"&amp;RIGHT(BW$1,2))),NETWORKDAYS($T805,$U805,Holidays!$J$3:$J$937),
IF(AND($T805&lt;DATEVALUE("10/1/20"&amp;RIGHT(BV$1,2)),$U805&lt;=DATEVALUE("9/30/20"&amp;RIGHT(BW$1,2))),NETWORKDAYS(DATEVALUE("10/1/20"&amp;RIGHT(BV$1,2)),$U805,Holidays!$J$3:$J$937),
IF($T805&lt;DATEVALUE("10/1/20"&amp;RIGHT(BV$1,2)),NETWORKDAYS(DATEVALUE("10/1/20"&amp;RIGHT(BV$1,2)),DATEVALUE("9/30/20"&amp;RIGHT(BW$1,2)),Holidays!$J$3:$J$937),
IF($T805&gt;=DATEVALUE("10/1/20"&amp;RIGHT(BV$1,2)),NETWORKDAYS($T805,DATEVALUE("9/30/20"&amp;RIGHT(BW$1,2)),Holidays!$J$3:$J$937),"")))),"")/(NETWORKDAYS($T805,$U805,Holidays!$J$3:$J$937)),0))</f>
        <v/>
      </c>
      <c r="BX805" s="87" t="str">
        <f>IF($Q805="","",IFERROR(IF(OR(AND($T805&gt;=DATEVALUE("10/1/20"&amp;RIGHT(BW$1,2)),$T805&lt;=DATEVALUE("9/30/20"&amp;RIGHT(BX$1,2))),AND($U805&gt;=DATEVALUE("10/1/20"&amp;RIGHT(BW$1,2)),$U805&lt;=DATEVALUE("9/30/20"&amp;RIGHT(BX$1,2))),AND($T805&lt;=DATEVALUE("10/1/20"&amp;RIGHT(BW$1,2)),$U805&gt;=DATEVALUE("9/30/20"&amp;RIGHT(BX$1,2)))),
IF(AND($T805&gt;=DATEVALUE("10/1/20"&amp;RIGHT(BW$1,2)),$U805&lt;=DATEVALUE("9/30/20"&amp;RIGHT(BX$1,2))),NETWORKDAYS($T805,$U805,Holidays!$J$3:$J$937),
IF(AND($T805&lt;DATEVALUE("10/1/20"&amp;RIGHT(BW$1,2)),$U805&lt;=DATEVALUE("9/30/20"&amp;RIGHT(BX$1,2))),NETWORKDAYS(DATEVALUE("10/1/20"&amp;RIGHT(BW$1,2)),$U805,Holidays!$J$3:$J$937),
IF($T805&lt;DATEVALUE("10/1/20"&amp;RIGHT(BW$1,2)),NETWORKDAYS(DATEVALUE("10/1/20"&amp;RIGHT(BW$1,2)),DATEVALUE("9/30/20"&amp;RIGHT(BX$1,2)),Holidays!$J$3:$J$937),
IF($T805&gt;=DATEVALUE("10/1/20"&amp;RIGHT(BW$1,2)),NETWORKDAYS($T805,DATEVALUE("9/30/20"&amp;RIGHT(BX$1,2)),Holidays!$J$3:$J$937),"")))),"")/(NETWORKDAYS($T805,$U805,Holidays!$J$3:$J$937)),0))</f>
        <v/>
      </c>
      <c r="BY805" s="87" t="str">
        <f>IF($Q805="","",IFERROR(IF(OR(AND($T805&gt;=DATEVALUE("10/1/20"&amp;RIGHT(BX$1,2)),$T805&lt;=DATEVALUE("9/30/20"&amp;RIGHT(BY$1,2))),AND($U805&gt;=DATEVALUE("10/1/20"&amp;RIGHT(BX$1,2)),$U805&lt;=DATEVALUE("9/30/20"&amp;RIGHT(BY$1,2))),AND($T805&lt;=DATEVALUE("10/1/20"&amp;RIGHT(BX$1,2)),$U805&gt;=DATEVALUE("9/30/20"&amp;RIGHT(BY$1,2)))),
IF(AND($T805&gt;=DATEVALUE("10/1/20"&amp;RIGHT(BX$1,2)),$U805&lt;=DATEVALUE("9/30/20"&amp;RIGHT(BY$1,2))),NETWORKDAYS($T805,$U805,Holidays!$J$3:$J$937),
IF(AND($T805&lt;DATEVALUE("10/1/20"&amp;RIGHT(BX$1,2)),$U805&lt;=DATEVALUE("9/30/20"&amp;RIGHT(BY$1,2))),NETWORKDAYS(DATEVALUE("10/1/20"&amp;RIGHT(BX$1,2)),$U805,Holidays!$J$3:$J$937),
IF($T805&lt;DATEVALUE("10/1/20"&amp;RIGHT(BX$1,2)),NETWORKDAYS(DATEVALUE("10/1/20"&amp;RIGHT(BX$1,2)),DATEVALUE("9/30/20"&amp;RIGHT(BY$1,2)),Holidays!$J$3:$J$937),
IF($T805&gt;=DATEVALUE("10/1/20"&amp;RIGHT(BX$1,2)),NETWORKDAYS($T805,DATEVALUE("9/30/20"&amp;RIGHT(BY$1,2)),Holidays!$J$3:$J$937),"")))),"")/(NETWORKDAYS($T805,$U805,Holidays!$J$3:$J$937)),0))</f>
        <v/>
      </c>
      <c r="BZ805" s="87" t="str">
        <f>IF($Q805="","",IFERROR(IF(OR(AND($T805&gt;=DATEVALUE("10/1/20"&amp;RIGHT(BY$1,2)),$T805&lt;=DATEVALUE("9/30/20"&amp;RIGHT(BZ$1,2))),AND($U805&gt;=DATEVALUE("10/1/20"&amp;RIGHT(BY$1,2)),$U805&lt;=DATEVALUE("9/30/20"&amp;RIGHT(BZ$1,2))),AND($T805&lt;=DATEVALUE("10/1/20"&amp;RIGHT(BY$1,2)),$U805&gt;=DATEVALUE("9/30/20"&amp;RIGHT(BZ$1,2)))),
IF(AND($T805&gt;=DATEVALUE("10/1/20"&amp;RIGHT(BY$1,2)),$U805&lt;=DATEVALUE("9/30/20"&amp;RIGHT(BZ$1,2))),NETWORKDAYS($T805,$U805,Holidays!$J$3:$J$937),
IF(AND($T805&lt;DATEVALUE("10/1/20"&amp;RIGHT(BY$1,2)),$U805&lt;=DATEVALUE("9/30/20"&amp;RIGHT(BZ$1,2))),NETWORKDAYS(DATEVALUE("10/1/20"&amp;RIGHT(BY$1,2)),$U805,Holidays!$J$3:$J$937),
IF($T805&lt;DATEVALUE("10/1/20"&amp;RIGHT(BY$1,2)),NETWORKDAYS(DATEVALUE("10/1/20"&amp;RIGHT(BY$1,2)),DATEVALUE("9/30/20"&amp;RIGHT(BZ$1,2)),Holidays!$J$3:$J$937),
IF($T805&gt;=DATEVALUE("10/1/20"&amp;RIGHT(BY$1,2)),NETWORKDAYS($T805,DATEVALUE("9/30/20"&amp;RIGHT(BZ$1,2)),Holidays!$J$3:$J$937),"")))),"")/(NETWORKDAYS($T805,$U805,Holidays!$J$3:$J$937)),0))</f>
        <v/>
      </c>
      <c r="CA805" s="87" t="str">
        <f>IF($Q805="","",IFERROR(IF(OR(AND($T805&gt;=DATEVALUE("10/1/20"&amp;RIGHT(BZ$1,2)),$T805&lt;=DATEVALUE("9/30/20"&amp;RIGHT(CA$1,2))),AND($U805&gt;=DATEVALUE("10/1/20"&amp;RIGHT(BZ$1,2)),$U805&lt;=DATEVALUE("9/30/20"&amp;RIGHT(CA$1,2))),AND($T805&lt;=DATEVALUE("10/1/20"&amp;RIGHT(BZ$1,2)),$U805&gt;=DATEVALUE("9/30/20"&amp;RIGHT(CA$1,2)))),
IF(AND($T805&gt;=DATEVALUE("10/1/20"&amp;RIGHT(BZ$1,2)),$U805&lt;=DATEVALUE("9/30/20"&amp;RIGHT(CA$1,2))),NETWORKDAYS($T805,$U805,Holidays!$J$3:$J$937),
IF(AND($T805&lt;DATEVALUE("10/1/20"&amp;RIGHT(BZ$1,2)),$U805&lt;=DATEVALUE("9/30/20"&amp;RIGHT(CA$1,2))),NETWORKDAYS(DATEVALUE("10/1/20"&amp;RIGHT(BZ$1,2)),$U805,Holidays!$J$3:$J$937),
IF($T805&lt;DATEVALUE("10/1/20"&amp;RIGHT(BZ$1,2)),NETWORKDAYS(DATEVALUE("10/1/20"&amp;RIGHT(BZ$1,2)),DATEVALUE("9/30/20"&amp;RIGHT(CA$1,2)),Holidays!$J$3:$J$937),
IF($T805&gt;=DATEVALUE("10/1/20"&amp;RIGHT(BZ$1,2)),NETWORKDAYS($T805,DATEVALUE("9/30/20"&amp;RIGHT(CA$1,2)),Holidays!$J$3:$J$937),"")))),"")/(NETWORKDAYS($T805,$U805,Holidays!$J$3:$J$937)),0))</f>
        <v/>
      </c>
      <c r="CB805" s="87" t="str">
        <f>IF($Q805="","",IFERROR(IF(OR(AND($T805&gt;=DATEVALUE("10/1/20"&amp;RIGHT(CA$1,2)),$T805&lt;=DATEVALUE("9/30/20"&amp;RIGHT(CB$1,2))),AND($U805&gt;=DATEVALUE("10/1/20"&amp;RIGHT(CA$1,2)),$U805&lt;=DATEVALUE("9/30/20"&amp;RIGHT(CB$1,2))),AND($T805&lt;=DATEVALUE("10/1/20"&amp;RIGHT(CA$1,2)),$U805&gt;=DATEVALUE("9/30/20"&amp;RIGHT(CB$1,2)))),
IF(AND($T805&gt;=DATEVALUE("10/1/20"&amp;RIGHT(CA$1,2)),$U805&lt;=DATEVALUE("9/30/20"&amp;RIGHT(CB$1,2))),NETWORKDAYS($T805,$U805,Holidays!$J$3:$J$937),
IF(AND($T805&lt;DATEVALUE("10/1/20"&amp;RIGHT(CA$1,2)),$U805&lt;=DATEVALUE("9/30/20"&amp;RIGHT(CB$1,2))),NETWORKDAYS(DATEVALUE("10/1/20"&amp;RIGHT(CA$1,2)),$U805,Holidays!$J$3:$J$937),
IF($T805&lt;DATEVALUE("10/1/20"&amp;RIGHT(CA$1,2)),NETWORKDAYS(DATEVALUE("10/1/20"&amp;RIGHT(CA$1,2)),DATEVALUE("9/30/20"&amp;RIGHT(CB$1,2)),Holidays!$J$3:$J$937),
IF($T805&gt;=DATEVALUE("10/1/20"&amp;RIGHT(CA$1,2)),NETWORKDAYS($T805,DATEVALUE("9/30/20"&amp;RIGHT(CB$1,2)),Holidays!$J$3:$J$937),"")))),"")/(NETWORKDAYS($T805,$U805,Holidays!$J$3:$J$937)),0))</f>
        <v/>
      </c>
    </row>
    <row r="806" spans="1:80">
      <c r="A806" s="97"/>
      <c r="B806" s="98" t="str">
        <f ca="1">IF(NOT($A806=""),OFFSET('WBS Reference &amp; User Procedure'!$A$1,MATCH($A806,'WBS Reference &amp; User Procedure'!$A:$A,0)-1,1),"")</f>
        <v/>
      </c>
      <c r="D806" s="97"/>
      <c r="T806" s="104" t="str">
        <f>IF(NOT(Q806=""),IF(NOT($S806=""),$S806,#REF!),"")</f>
        <v/>
      </c>
      <c r="U806" s="104" t="str">
        <f>IF(NOT(Q806=""),WORKDAY(T806,Q806,Holidays!$J$3:$J$937),"")</f>
        <v/>
      </c>
      <c r="V806" s="104"/>
      <c r="W806" s="104"/>
      <c r="X806" s="101" t="str">
        <f t="shared" ref="X806:X869" si="181">IFERROR(IF(NOT(Q806=""),IF(NOT(H806=""),$H806,M806)*SUMPRODUCT($AN806:$BG806,$BI806:$CB806),""),0)</f>
        <v/>
      </c>
      <c r="AL806" s="87" t="str">
        <f t="shared" ca="1" si="180"/>
        <v/>
      </c>
      <c r="AN806" s="87" t="str">
        <f t="shared" ref="AN806:AW815" ca="1" si="182">IF($Q806="","",IFERROR(OFFSET(INDIRECT("'"&amp;KEY_RESOURCE_STRUCTURE_TAB&amp;"'!"&amp;KEY_RATE_SET_INDEX&amp;""),$AL806-1,COLUMN()-34),0))</f>
        <v/>
      </c>
      <c r="AO806" s="87" t="str">
        <f t="shared" ca="1" si="182"/>
        <v/>
      </c>
      <c r="AP806" s="87" t="str">
        <f t="shared" ca="1" si="182"/>
        <v/>
      </c>
      <c r="AQ806" s="87" t="str">
        <f t="shared" ca="1" si="182"/>
        <v/>
      </c>
      <c r="AR806" s="87" t="str">
        <f t="shared" ca="1" si="182"/>
        <v/>
      </c>
      <c r="AS806" s="87" t="str">
        <f t="shared" ca="1" si="182"/>
        <v/>
      </c>
      <c r="AT806" s="87" t="str">
        <f t="shared" ca="1" si="182"/>
        <v/>
      </c>
      <c r="AU806" s="87" t="str">
        <f t="shared" ca="1" si="182"/>
        <v/>
      </c>
      <c r="AV806" s="87" t="str">
        <f t="shared" ca="1" si="182"/>
        <v/>
      </c>
      <c r="AW806" s="87" t="str">
        <f t="shared" ca="1" si="182"/>
        <v/>
      </c>
      <c r="AX806" s="87" t="str">
        <f t="shared" ref="AX806:BG815" ca="1" si="183">IF($Q806="","",IFERROR(OFFSET(INDIRECT("'"&amp;KEY_RESOURCE_STRUCTURE_TAB&amp;"'!"&amp;KEY_RATE_SET_INDEX&amp;""),$AL806-1,COLUMN()-34),0))</f>
        <v/>
      </c>
      <c r="AY806" s="87" t="str">
        <f t="shared" ca="1" si="183"/>
        <v/>
      </c>
      <c r="AZ806" s="87" t="str">
        <f t="shared" ca="1" si="183"/>
        <v/>
      </c>
      <c r="BA806" s="87" t="str">
        <f t="shared" ca="1" si="183"/>
        <v/>
      </c>
      <c r="BB806" s="87" t="str">
        <f t="shared" ca="1" si="183"/>
        <v/>
      </c>
      <c r="BC806" s="87" t="str">
        <f t="shared" ca="1" si="183"/>
        <v/>
      </c>
      <c r="BD806" s="87" t="str">
        <f t="shared" ca="1" si="183"/>
        <v/>
      </c>
      <c r="BE806" s="87" t="str">
        <f t="shared" ca="1" si="183"/>
        <v/>
      </c>
      <c r="BF806" s="87" t="str">
        <f t="shared" ca="1" si="183"/>
        <v/>
      </c>
      <c r="BG806" s="87" t="str">
        <f t="shared" ca="1" si="183"/>
        <v/>
      </c>
      <c r="BI806" s="87" t="str">
        <f>IF($Q806="","",IFERROR(IF(OR(AND($T806&gt;=DATEVALUE("10/1/20"&amp;RIGHT(BH$1,2)),$T806&lt;=DATEVALUE("9/30/20"&amp;RIGHT(BI$1,2))),AND($U806&gt;=DATEVALUE("10/1/20"&amp;RIGHT(BH$1,2)),$U806&lt;=DATEVALUE("9/30/20"&amp;RIGHT(BI$1,2))),AND($T806&lt;=DATEVALUE("10/1/20"&amp;RIGHT(BH$1,2)),$U806&gt;=DATEVALUE("9/30/20"&amp;RIGHT(BI$1,2)))),
IF(AND($T806&gt;=DATEVALUE("10/1/20"&amp;RIGHT(BH$1,2)),$U806&lt;=DATEVALUE("9/30/20"&amp;RIGHT(BI$1,2))),NETWORKDAYS($T806,$U806,Holidays!$J$3:$J$937),
IF(AND($T806&lt;DATEVALUE("10/1/20"&amp;RIGHT(BH$1,2)),$U806&lt;=DATEVALUE("9/30/20"&amp;RIGHT(BI$1,2))),NETWORKDAYS(DATEVALUE("10/1/20"&amp;RIGHT(BH$1,2)),$U806,Holidays!$J$3:$J$937),
IF($T806&lt;DATEVALUE("10/1/20"&amp;RIGHT(BH$1,2)),NETWORKDAYS(DATEVALUE("10/1/20"&amp;RIGHT(BH$1,2)),DATEVALUE("9/30/20"&amp;RIGHT(BI$1,2)),Holidays!$J$3:$J$937),
IF($T806&gt;=DATEVALUE("10/1/20"&amp;RIGHT(BH$1,2)),NETWORKDAYS($T806,DATEVALUE("9/30/20"&amp;RIGHT(BI$1,2)),Holidays!$J$3:$J$937),"")))),"")/(NETWORKDAYS($T806,$U806,Holidays!$J$3:$J$937)),0))</f>
        <v/>
      </c>
      <c r="BJ806" s="87" t="str">
        <f>IF($Q806="","",IFERROR(IF(OR(AND($T806&gt;=DATEVALUE("10/1/20"&amp;RIGHT(BI$1,2)),$T806&lt;=DATEVALUE("9/30/20"&amp;RIGHT(BJ$1,2))),AND($U806&gt;=DATEVALUE("10/1/20"&amp;RIGHT(BI$1,2)),$U806&lt;=DATEVALUE("9/30/20"&amp;RIGHT(BJ$1,2))),AND($T806&lt;=DATEVALUE("10/1/20"&amp;RIGHT(BI$1,2)),$U806&gt;=DATEVALUE("9/30/20"&amp;RIGHT(BJ$1,2)))),
IF(AND($T806&gt;=DATEVALUE("10/1/20"&amp;RIGHT(BI$1,2)),$U806&lt;=DATEVALUE("9/30/20"&amp;RIGHT(BJ$1,2))),NETWORKDAYS($T806,$U806,Holidays!$J$3:$J$937),
IF(AND($T806&lt;DATEVALUE("10/1/20"&amp;RIGHT(BI$1,2)),$U806&lt;=DATEVALUE("9/30/20"&amp;RIGHT(BJ$1,2))),NETWORKDAYS(DATEVALUE("10/1/20"&amp;RIGHT(BI$1,2)),$U806,Holidays!$J$3:$J$937),
IF($T806&lt;DATEVALUE("10/1/20"&amp;RIGHT(BI$1,2)),NETWORKDAYS(DATEVALUE("10/1/20"&amp;RIGHT(BI$1,2)),DATEVALUE("9/30/20"&amp;RIGHT(BJ$1,2)),Holidays!$J$3:$J$937),
IF($T806&gt;=DATEVALUE("10/1/20"&amp;RIGHT(BI$1,2)),NETWORKDAYS($T806,DATEVALUE("9/30/20"&amp;RIGHT(BJ$1,2)),Holidays!$J$3:$J$937),"")))),"")/(NETWORKDAYS($T806,$U806,Holidays!$J$3:$J$937)),0))</f>
        <v/>
      </c>
      <c r="BK806" s="87" t="str">
        <f>IF($Q806="","",IFERROR(IF(OR(AND($T806&gt;=DATEVALUE("10/1/20"&amp;RIGHT(BJ$1,2)),$T806&lt;=DATEVALUE("9/30/20"&amp;RIGHT(BK$1,2))),AND($U806&gt;=DATEVALUE("10/1/20"&amp;RIGHT(BJ$1,2)),$U806&lt;=DATEVALUE("9/30/20"&amp;RIGHT(BK$1,2))),AND($T806&lt;=DATEVALUE("10/1/20"&amp;RIGHT(BJ$1,2)),$U806&gt;=DATEVALUE("9/30/20"&amp;RIGHT(BK$1,2)))),
IF(AND($T806&gt;=DATEVALUE("10/1/20"&amp;RIGHT(BJ$1,2)),$U806&lt;=DATEVALUE("9/30/20"&amp;RIGHT(BK$1,2))),NETWORKDAYS($T806,$U806,Holidays!$J$3:$J$937),
IF(AND($T806&lt;DATEVALUE("10/1/20"&amp;RIGHT(BJ$1,2)),$U806&lt;=DATEVALUE("9/30/20"&amp;RIGHT(BK$1,2))),NETWORKDAYS(DATEVALUE("10/1/20"&amp;RIGHT(BJ$1,2)),$U806,Holidays!$J$3:$J$937),
IF($T806&lt;DATEVALUE("10/1/20"&amp;RIGHT(BJ$1,2)),NETWORKDAYS(DATEVALUE("10/1/20"&amp;RIGHT(BJ$1,2)),DATEVALUE("9/30/20"&amp;RIGHT(BK$1,2)),Holidays!$J$3:$J$937),
IF($T806&gt;=DATEVALUE("10/1/20"&amp;RIGHT(BJ$1,2)),NETWORKDAYS($T806,DATEVALUE("9/30/20"&amp;RIGHT(BK$1,2)),Holidays!$J$3:$J$937),"")))),"")/(NETWORKDAYS($T806,$U806,Holidays!$J$3:$J$937)),0))</f>
        <v/>
      </c>
      <c r="BL806" s="87" t="str">
        <f>IF($Q806="","",IFERROR(IF(OR(AND($T806&gt;=DATEVALUE("10/1/20"&amp;RIGHT(BK$1,2)),$T806&lt;=DATEVALUE("9/30/20"&amp;RIGHT(BL$1,2))),AND($U806&gt;=DATEVALUE("10/1/20"&amp;RIGHT(BK$1,2)),$U806&lt;=DATEVALUE("9/30/20"&amp;RIGHT(BL$1,2))),AND($T806&lt;=DATEVALUE("10/1/20"&amp;RIGHT(BK$1,2)),$U806&gt;=DATEVALUE("9/30/20"&amp;RIGHT(BL$1,2)))),
IF(AND($T806&gt;=DATEVALUE("10/1/20"&amp;RIGHT(BK$1,2)),$U806&lt;=DATEVALUE("9/30/20"&amp;RIGHT(BL$1,2))),NETWORKDAYS($T806,$U806,Holidays!$J$3:$J$937),
IF(AND($T806&lt;DATEVALUE("10/1/20"&amp;RIGHT(BK$1,2)),$U806&lt;=DATEVALUE("9/30/20"&amp;RIGHT(BL$1,2))),NETWORKDAYS(DATEVALUE("10/1/20"&amp;RIGHT(BK$1,2)),$U806,Holidays!$J$3:$J$937),
IF($T806&lt;DATEVALUE("10/1/20"&amp;RIGHT(BK$1,2)),NETWORKDAYS(DATEVALUE("10/1/20"&amp;RIGHT(BK$1,2)),DATEVALUE("9/30/20"&amp;RIGHT(BL$1,2)),Holidays!$J$3:$J$937),
IF($T806&gt;=DATEVALUE("10/1/20"&amp;RIGHT(BK$1,2)),NETWORKDAYS($T806,DATEVALUE("9/30/20"&amp;RIGHT(BL$1,2)),Holidays!$J$3:$J$937),"")))),"")/(NETWORKDAYS($T806,$U806,Holidays!$J$3:$J$937)),0))</f>
        <v/>
      </c>
      <c r="BM806" s="87" t="str">
        <f>IF($Q806="","",IFERROR(IF(OR(AND($T806&gt;=DATEVALUE("10/1/20"&amp;RIGHT(BL$1,2)),$T806&lt;=DATEVALUE("9/30/20"&amp;RIGHT(BM$1,2))),AND($U806&gt;=DATEVALUE("10/1/20"&amp;RIGHT(BL$1,2)),$U806&lt;=DATEVALUE("9/30/20"&amp;RIGHT(BM$1,2))),AND($T806&lt;=DATEVALUE("10/1/20"&amp;RIGHT(BL$1,2)),$U806&gt;=DATEVALUE("9/30/20"&amp;RIGHT(BM$1,2)))),
IF(AND($T806&gt;=DATEVALUE("10/1/20"&amp;RIGHT(BL$1,2)),$U806&lt;=DATEVALUE("9/30/20"&amp;RIGHT(BM$1,2))),NETWORKDAYS($T806,$U806,Holidays!$J$3:$J$937),
IF(AND($T806&lt;DATEVALUE("10/1/20"&amp;RIGHT(BL$1,2)),$U806&lt;=DATEVALUE("9/30/20"&amp;RIGHT(BM$1,2))),NETWORKDAYS(DATEVALUE("10/1/20"&amp;RIGHT(BL$1,2)),$U806,Holidays!$J$3:$J$937),
IF($T806&lt;DATEVALUE("10/1/20"&amp;RIGHT(BL$1,2)),NETWORKDAYS(DATEVALUE("10/1/20"&amp;RIGHT(BL$1,2)),DATEVALUE("9/30/20"&amp;RIGHT(BM$1,2)),Holidays!$J$3:$J$937),
IF($T806&gt;=DATEVALUE("10/1/20"&amp;RIGHT(BL$1,2)),NETWORKDAYS($T806,DATEVALUE("9/30/20"&amp;RIGHT(BM$1,2)),Holidays!$J$3:$J$937),"")))),"")/(NETWORKDAYS($T806,$U806,Holidays!$J$3:$J$937)),0))</f>
        <v/>
      </c>
      <c r="BN806" s="87" t="str">
        <f>IF($Q806="","",IFERROR(IF(OR(AND($T806&gt;=DATEVALUE("10/1/20"&amp;RIGHT(BM$1,2)),$T806&lt;=DATEVALUE("9/30/20"&amp;RIGHT(BN$1,2))),AND($U806&gt;=DATEVALUE("10/1/20"&amp;RIGHT(BM$1,2)),$U806&lt;=DATEVALUE("9/30/20"&amp;RIGHT(BN$1,2))),AND($T806&lt;=DATEVALUE("10/1/20"&amp;RIGHT(BM$1,2)),$U806&gt;=DATEVALUE("9/30/20"&amp;RIGHT(BN$1,2)))),
IF(AND($T806&gt;=DATEVALUE("10/1/20"&amp;RIGHT(BM$1,2)),$U806&lt;=DATEVALUE("9/30/20"&amp;RIGHT(BN$1,2))),NETWORKDAYS($T806,$U806,Holidays!$J$3:$J$937),
IF(AND($T806&lt;DATEVALUE("10/1/20"&amp;RIGHT(BM$1,2)),$U806&lt;=DATEVALUE("9/30/20"&amp;RIGHT(BN$1,2))),NETWORKDAYS(DATEVALUE("10/1/20"&amp;RIGHT(BM$1,2)),$U806,Holidays!$J$3:$J$937),
IF($T806&lt;DATEVALUE("10/1/20"&amp;RIGHT(BM$1,2)),NETWORKDAYS(DATEVALUE("10/1/20"&amp;RIGHT(BM$1,2)),DATEVALUE("9/30/20"&amp;RIGHT(BN$1,2)),Holidays!$J$3:$J$937),
IF($T806&gt;=DATEVALUE("10/1/20"&amp;RIGHT(BM$1,2)),NETWORKDAYS($T806,DATEVALUE("9/30/20"&amp;RIGHT(BN$1,2)),Holidays!$J$3:$J$937),"")))),"")/(NETWORKDAYS($T806,$U806,Holidays!$J$3:$J$937)),0))</f>
        <v/>
      </c>
      <c r="BO806" s="87" t="str">
        <f>IF($Q806="","",IFERROR(IF(OR(AND($T806&gt;=DATEVALUE("10/1/20"&amp;RIGHT(BN$1,2)),$T806&lt;=DATEVALUE("9/30/20"&amp;RIGHT(BO$1,2))),AND($U806&gt;=DATEVALUE("10/1/20"&amp;RIGHT(BN$1,2)),$U806&lt;=DATEVALUE("9/30/20"&amp;RIGHT(BO$1,2))),AND($T806&lt;=DATEVALUE("10/1/20"&amp;RIGHT(BN$1,2)),$U806&gt;=DATEVALUE("9/30/20"&amp;RIGHT(BO$1,2)))),
IF(AND($T806&gt;=DATEVALUE("10/1/20"&amp;RIGHT(BN$1,2)),$U806&lt;=DATEVALUE("9/30/20"&amp;RIGHT(BO$1,2))),NETWORKDAYS($T806,$U806,Holidays!$J$3:$J$937),
IF(AND($T806&lt;DATEVALUE("10/1/20"&amp;RIGHT(BN$1,2)),$U806&lt;=DATEVALUE("9/30/20"&amp;RIGHT(BO$1,2))),NETWORKDAYS(DATEVALUE("10/1/20"&amp;RIGHT(BN$1,2)),$U806,Holidays!$J$3:$J$937),
IF($T806&lt;DATEVALUE("10/1/20"&amp;RIGHT(BN$1,2)),NETWORKDAYS(DATEVALUE("10/1/20"&amp;RIGHT(BN$1,2)),DATEVALUE("9/30/20"&amp;RIGHT(BO$1,2)),Holidays!$J$3:$J$937),
IF($T806&gt;=DATEVALUE("10/1/20"&amp;RIGHT(BN$1,2)),NETWORKDAYS($T806,DATEVALUE("9/30/20"&amp;RIGHT(BO$1,2)),Holidays!$J$3:$J$937),"")))),"")/(NETWORKDAYS($T806,$U806,Holidays!$J$3:$J$937)),0))</f>
        <v/>
      </c>
      <c r="BP806" s="87" t="str">
        <f>IF($Q806="","",IFERROR(IF(OR(AND($T806&gt;=DATEVALUE("10/1/20"&amp;RIGHT(BO$1,2)),$T806&lt;=DATEVALUE("9/30/20"&amp;RIGHT(BP$1,2))),AND($U806&gt;=DATEVALUE("10/1/20"&amp;RIGHT(BO$1,2)),$U806&lt;=DATEVALUE("9/30/20"&amp;RIGHT(BP$1,2))),AND($T806&lt;=DATEVALUE("10/1/20"&amp;RIGHT(BO$1,2)),$U806&gt;=DATEVALUE("9/30/20"&amp;RIGHT(BP$1,2)))),
IF(AND($T806&gt;=DATEVALUE("10/1/20"&amp;RIGHT(BO$1,2)),$U806&lt;=DATEVALUE("9/30/20"&amp;RIGHT(BP$1,2))),NETWORKDAYS($T806,$U806,Holidays!$J$3:$J$937),
IF(AND($T806&lt;DATEVALUE("10/1/20"&amp;RIGHT(BO$1,2)),$U806&lt;=DATEVALUE("9/30/20"&amp;RIGHT(BP$1,2))),NETWORKDAYS(DATEVALUE("10/1/20"&amp;RIGHT(BO$1,2)),$U806,Holidays!$J$3:$J$937),
IF($T806&lt;DATEVALUE("10/1/20"&amp;RIGHT(BO$1,2)),NETWORKDAYS(DATEVALUE("10/1/20"&amp;RIGHT(BO$1,2)),DATEVALUE("9/30/20"&amp;RIGHT(BP$1,2)),Holidays!$J$3:$J$937),
IF($T806&gt;=DATEVALUE("10/1/20"&amp;RIGHT(BO$1,2)),NETWORKDAYS($T806,DATEVALUE("9/30/20"&amp;RIGHT(BP$1,2)),Holidays!$J$3:$J$937),"")))),"")/(NETWORKDAYS($T806,$U806,Holidays!$J$3:$J$937)),0))</f>
        <v/>
      </c>
      <c r="BQ806" s="87" t="str">
        <f>IF($Q806="","",IFERROR(IF(OR(AND($T806&gt;=DATEVALUE("10/1/20"&amp;RIGHT(BP$1,2)),$T806&lt;=DATEVALUE("9/30/20"&amp;RIGHT(BQ$1,2))),AND($U806&gt;=DATEVALUE("10/1/20"&amp;RIGHT(BP$1,2)),$U806&lt;=DATEVALUE("9/30/20"&amp;RIGHT(BQ$1,2))),AND($T806&lt;=DATEVALUE("10/1/20"&amp;RIGHT(BP$1,2)),$U806&gt;=DATEVALUE("9/30/20"&amp;RIGHT(BQ$1,2)))),
IF(AND($T806&gt;=DATEVALUE("10/1/20"&amp;RIGHT(BP$1,2)),$U806&lt;=DATEVALUE("9/30/20"&amp;RIGHT(BQ$1,2))),NETWORKDAYS($T806,$U806,Holidays!$J$3:$J$937),
IF(AND($T806&lt;DATEVALUE("10/1/20"&amp;RIGHT(BP$1,2)),$U806&lt;=DATEVALUE("9/30/20"&amp;RIGHT(BQ$1,2))),NETWORKDAYS(DATEVALUE("10/1/20"&amp;RIGHT(BP$1,2)),$U806,Holidays!$J$3:$J$937),
IF($T806&lt;DATEVALUE("10/1/20"&amp;RIGHT(BP$1,2)),NETWORKDAYS(DATEVALUE("10/1/20"&amp;RIGHT(BP$1,2)),DATEVALUE("9/30/20"&amp;RIGHT(BQ$1,2)),Holidays!$J$3:$J$937),
IF($T806&gt;=DATEVALUE("10/1/20"&amp;RIGHT(BP$1,2)),NETWORKDAYS($T806,DATEVALUE("9/30/20"&amp;RIGHT(BQ$1,2)),Holidays!$J$3:$J$937),"")))),"")/(NETWORKDAYS($T806,$U806,Holidays!$J$3:$J$937)),0))</f>
        <v/>
      </c>
      <c r="BR806" s="87" t="str">
        <f>IF($Q806="","",IFERROR(IF(OR(AND($T806&gt;=DATEVALUE("10/1/20"&amp;RIGHT(BQ$1,2)),$T806&lt;=DATEVALUE("9/30/20"&amp;RIGHT(BR$1,2))),AND($U806&gt;=DATEVALUE("10/1/20"&amp;RIGHT(BQ$1,2)),$U806&lt;=DATEVALUE("9/30/20"&amp;RIGHT(BR$1,2))),AND($T806&lt;=DATEVALUE("10/1/20"&amp;RIGHT(BQ$1,2)),$U806&gt;=DATEVALUE("9/30/20"&amp;RIGHT(BR$1,2)))),
IF(AND($T806&gt;=DATEVALUE("10/1/20"&amp;RIGHT(BQ$1,2)),$U806&lt;=DATEVALUE("9/30/20"&amp;RIGHT(BR$1,2))),NETWORKDAYS($T806,$U806,Holidays!$J$3:$J$937),
IF(AND($T806&lt;DATEVALUE("10/1/20"&amp;RIGHT(BQ$1,2)),$U806&lt;=DATEVALUE("9/30/20"&amp;RIGHT(BR$1,2))),NETWORKDAYS(DATEVALUE("10/1/20"&amp;RIGHT(BQ$1,2)),$U806,Holidays!$J$3:$J$937),
IF($T806&lt;DATEVALUE("10/1/20"&amp;RIGHT(BQ$1,2)),NETWORKDAYS(DATEVALUE("10/1/20"&amp;RIGHT(BQ$1,2)),DATEVALUE("9/30/20"&amp;RIGHT(BR$1,2)),Holidays!$J$3:$J$937),
IF($T806&gt;=DATEVALUE("10/1/20"&amp;RIGHT(BQ$1,2)),NETWORKDAYS($T806,DATEVALUE("9/30/20"&amp;RIGHT(BR$1,2)),Holidays!$J$3:$J$937),"")))),"")/(NETWORKDAYS($T806,$U806,Holidays!$J$3:$J$937)),0))</f>
        <v/>
      </c>
      <c r="BS806" s="87" t="str">
        <f>IF($Q806="","",IFERROR(IF(OR(AND($T806&gt;=DATEVALUE("10/1/20"&amp;RIGHT(BR$1,2)),$T806&lt;=DATEVALUE("9/30/20"&amp;RIGHT(BS$1,2))),AND($U806&gt;=DATEVALUE("10/1/20"&amp;RIGHT(BR$1,2)),$U806&lt;=DATEVALUE("9/30/20"&amp;RIGHT(BS$1,2))),AND($T806&lt;=DATEVALUE("10/1/20"&amp;RIGHT(BR$1,2)),$U806&gt;=DATEVALUE("9/30/20"&amp;RIGHT(BS$1,2)))),
IF(AND($T806&gt;=DATEVALUE("10/1/20"&amp;RIGHT(BR$1,2)),$U806&lt;=DATEVALUE("9/30/20"&amp;RIGHT(BS$1,2))),NETWORKDAYS($T806,$U806,Holidays!$J$3:$J$937),
IF(AND($T806&lt;DATEVALUE("10/1/20"&amp;RIGHT(BR$1,2)),$U806&lt;=DATEVALUE("9/30/20"&amp;RIGHT(BS$1,2))),NETWORKDAYS(DATEVALUE("10/1/20"&amp;RIGHT(BR$1,2)),$U806,Holidays!$J$3:$J$937),
IF($T806&lt;DATEVALUE("10/1/20"&amp;RIGHT(BR$1,2)),NETWORKDAYS(DATEVALUE("10/1/20"&amp;RIGHT(BR$1,2)),DATEVALUE("9/30/20"&amp;RIGHT(BS$1,2)),Holidays!$J$3:$J$937),
IF($T806&gt;=DATEVALUE("10/1/20"&amp;RIGHT(BR$1,2)),NETWORKDAYS($T806,DATEVALUE("9/30/20"&amp;RIGHT(BS$1,2)),Holidays!$J$3:$J$937),"")))),"")/(NETWORKDAYS($T806,$U806,Holidays!$J$3:$J$937)),0))</f>
        <v/>
      </c>
      <c r="BT806" s="87" t="str">
        <f>IF($Q806="","",IFERROR(IF(OR(AND($T806&gt;=DATEVALUE("10/1/20"&amp;RIGHT(BS$1,2)),$T806&lt;=DATEVALUE("9/30/20"&amp;RIGHT(BT$1,2))),AND($U806&gt;=DATEVALUE("10/1/20"&amp;RIGHT(BS$1,2)),$U806&lt;=DATEVALUE("9/30/20"&amp;RIGHT(BT$1,2))),AND($T806&lt;=DATEVALUE("10/1/20"&amp;RIGHT(BS$1,2)),$U806&gt;=DATEVALUE("9/30/20"&amp;RIGHT(BT$1,2)))),
IF(AND($T806&gt;=DATEVALUE("10/1/20"&amp;RIGHT(BS$1,2)),$U806&lt;=DATEVALUE("9/30/20"&amp;RIGHT(BT$1,2))),NETWORKDAYS($T806,$U806,Holidays!$J$3:$J$937),
IF(AND($T806&lt;DATEVALUE("10/1/20"&amp;RIGHT(BS$1,2)),$U806&lt;=DATEVALUE("9/30/20"&amp;RIGHT(BT$1,2))),NETWORKDAYS(DATEVALUE("10/1/20"&amp;RIGHT(BS$1,2)),$U806,Holidays!$J$3:$J$937),
IF($T806&lt;DATEVALUE("10/1/20"&amp;RIGHT(BS$1,2)),NETWORKDAYS(DATEVALUE("10/1/20"&amp;RIGHT(BS$1,2)),DATEVALUE("9/30/20"&amp;RIGHT(BT$1,2)),Holidays!$J$3:$J$937),
IF($T806&gt;=DATEVALUE("10/1/20"&amp;RIGHT(BS$1,2)),NETWORKDAYS($T806,DATEVALUE("9/30/20"&amp;RIGHT(BT$1,2)),Holidays!$J$3:$J$937),"")))),"")/(NETWORKDAYS($T806,$U806,Holidays!$J$3:$J$937)),0))</f>
        <v/>
      </c>
      <c r="BU806" s="87" t="str">
        <f>IF($Q806="","",IFERROR(IF(OR(AND($T806&gt;=DATEVALUE("10/1/20"&amp;RIGHT(BT$1,2)),$T806&lt;=DATEVALUE("9/30/20"&amp;RIGHT(BU$1,2))),AND($U806&gt;=DATEVALUE("10/1/20"&amp;RIGHT(BT$1,2)),$U806&lt;=DATEVALUE("9/30/20"&amp;RIGHT(BU$1,2))),AND($T806&lt;=DATEVALUE("10/1/20"&amp;RIGHT(BT$1,2)),$U806&gt;=DATEVALUE("9/30/20"&amp;RIGHT(BU$1,2)))),
IF(AND($T806&gt;=DATEVALUE("10/1/20"&amp;RIGHT(BT$1,2)),$U806&lt;=DATEVALUE("9/30/20"&amp;RIGHT(BU$1,2))),NETWORKDAYS($T806,$U806,Holidays!$J$3:$J$937),
IF(AND($T806&lt;DATEVALUE("10/1/20"&amp;RIGHT(BT$1,2)),$U806&lt;=DATEVALUE("9/30/20"&amp;RIGHT(BU$1,2))),NETWORKDAYS(DATEVALUE("10/1/20"&amp;RIGHT(BT$1,2)),$U806,Holidays!$J$3:$J$937),
IF($T806&lt;DATEVALUE("10/1/20"&amp;RIGHT(BT$1,2)),NETWORKDAYS(DATEVALUE("10/1/20"&amp;RIGHT(BT$1,2)),DATEVALUE("9/30/20"&amp;RIGHT(BU$1,2)),Holidays!$J$3:$J$937),
IF($T806&gt;=DATEVALUE("10/1/20"&amp;RIGHT(BT$1,2)),NETWORKDAYS($T806,DATEVALUE("9/30/20"&amp;RIGHT(BU$1,2)),Holidays!$J$3:$J$937),"")))),"")/(NETWORKDAYS($T806,$U806,Holidays!$J$3:$J$937)),0))</f>
        <v/>
      </c>
      <c r="BV806" s="87" t="str">
        <f>IF($Q806="","",IFERROR(IF(OR(AND($T806&gt;=DATEVALUE("10/1/20"&amp;RIGHT(BU$1,2)),$T806&lt;=DATEVALUE("9/30/20"&amp;RIGHT(BV$1,2))),AND($U806&gt;=DATEVALUE("10/1/20"&amp;RIGHT(BU$1,2)),$U806&lt;=DATEVALUE("9/30/20"&amp;RIGHT(BV$1,2))),AND($T806&lt;=DATEVALUE("10/1/20"&amp;RIGHT(BU$1,2)),$U806&gt;=DATEVALUE("9/30/20"&amp;RIGHT(BV$1,2)))),
IF(AND($T806&gt;=DATEVALUE("10/1/20"&amp;RIGHT(BU$1,2)),$U806&lt;=DATEVALUE("9/30/20"&amp;RIGHT(BV$1,2))),NETWORKDAYS($T806,$U806,Holidays!$J$3:$J$937),
IF(AND($T806&lt;DATEVALUE("10/1/20"&amp;RIGHT(BU$1,2)),$U806&lt;=DATEVALUE("9/30/20"&amp;RIGHT(BV$1,2))),NETWORKDAYS(DATEVALUE("10/1/20"&amp;RIGHT(BU$1,2)),$U806,Holidays!$J$3:$J$937),
IF($T806&lt;DATEVALUE("10/1/20"&amp;RIGHT(BU$1,2)),NETWORKDAYS(DATEVALUE("10/1/20"&amp;RIGHT(BU$1,2)),DATEVALUE("9/30/20"&amp;RIGHT(BV$1,2)),Holidays!$J$3:$J$937),
IF($T806&gt;=DATEVALUE("10/1/20"&amp;RIGHT(BU$1,2)),NETWORKDAYS($T806,DATEVALUE("9/30/20"&amp;RIGHT(BV$1,2)),Holidays!$J$3:$J$937),"")))),"")/(NETWORKDAYS($T806,$U806,Holidays!$J$3:$J$937)),0))</f>
        <v/>
      </c>
      <c r="BW806" s="87" t="str">
        <f>IF($Q806="","",IFERROR(IF(OR(AND($T806&gt;=DATEVALUE("10/1/20"&amp;RIGHT(BV$1,2)),$T806&lt;=DATEVALUE("9/30/20"&amp;RIGHT(BW$1,2))),AND($U806&gt;=DATEVALUE("10/1/20"&amp;RIGHT(BV$1,2)),$U806&lt;=DATEVALUE("9/30/20"&amp;RIGHT(BW$1,2))),AND($T806&lt;=DATEVALUE("10/1/20"&amp;RIGHT(BV$1,2)),$U806&gt;=DATEVALUE("9/30/20"&amp;RIGHT(BW$1,2)))),
IF(AND($T806&gt;=DATEVALUE("10/1/20"&amp;RIGHT(BV$1,2)),$U806&lt;=DATEVALUE("9/30/20"&amp;RIGHT(BW$1,2))),NETWORKDAYS($T806,$U806,Holidays!$J$3:$J$937),
IF(AND($T806&lt;DATEVALUE("10/1/20"&amp;RIGHT(BV$1,2)),$U806&lt;=DATEVALUE("9/30/20"&amp;RIGHT(BW$1,2))),NETWORKDAYS(DATEVALUE("10/1/20"&amp;RIGHT(BV$1,2)),$U806,Holidays!$J$3:$J$937),
IF($T806&lt;DATEVALUE("10/1/20"&amp;RIGHT(BV$1,2)),NETWORKDAYS(DATEVALUE("10/1/20"&amp;RIGHT(BV$1,2)),DATEVALUE("9/30/20"&amp;RIGHT(BW$1,2)),Holidays!$J$3:$J$937),
IF($T806&gt;=DATEVALUE("10/1/20"&amp;RIGHT(BV$1,2)),NETWORKDAYS($T806,DATEVALUE("9/30/20"&amp;RIGHT(BW$1,2)),Holidays!$J$3:$J$937),"")))),"")/(NETWORKDAYS($T806,$U806,Holidays!$J$3:$J$937)),0))</f>
        <v/>
      </c>
      <c r="BX806" s="87" t="str">
        <f>IF($Q806="","",IFERROR(IF(OR(AND($T806&gt;=DATEVALUE("10/1/20"&amp;RIGHT(BW$1,2)),$T806&lt;=DATEVALUE("9/30/20"&amp;RIGHT(BX$1,2))),AND($U806&gt;=DATEVALUE("10/1/20"&amp;RIGHT(BW$1,2)),$U806&lt;=DATEVALUE("9/30/20"&amp;RIGHT(BX$1,2))),AND($T806&lt;=DATEVALUE("10/1/20"&amp;RIGHT(BW$1,2)),$U806&gt;=DATEVALUE("9/30/20"&amp;RIGHT(BX$1,2)))),
IF(AND($T806&gt;=DATEVALUE("10/1/20"&amp;RIGHT(BW$1,2)),$U806&lt;=DATEVALUE("9/30/20"&amp;RIGHT(BX$1,2))),NETWORKDAYS($T806,$U806,Holidays!$J$3:$J$937),
IF(AND($T806&lt;DATEVALUE("10/1/20"&amp;RIGHT(BW$1,2)),$U806&lt;=DATEVALUE("9/30/20"&amp;RIGHT(BX$1,2))),NETWORKDAYS(DATEVALUE("10/1/20"&amp;RIGHT(BW$1,2)),$U806,Holidays!$J$3:$J$937),
IF($T806&lt;DATEVALUE("10/1/20"&amp;RIGHT(BW$1,2)),NETWORKDAYS(DATEVALUE("10/1/20"&amp;RIGHT(BW$1,2)),DATEVALUE("9/30/20"&amp;RIGHT(BX$1,2)),Holidays!$J$3:$J$937),
IF($T806&gt;=DATEVALUE("10/1/20"&amp;RIGHT(BW$1,2)),NETWORKDAYS($T806,DATEVALUE("9/30/20"&amp;RIGHT(BX$1,2)),Holidays!$J$3:$J$937),"")))),"")/(NETWORKDAYS($T806,$U806,Holidays!$J$3:$J$937)),0))</f>
        <v/>
      </c>
      <c r="BY806" s="87" t="str">
        <f>IF($Q806="","",IFERROR(IF(OR(AND($T806&gt;=DATEVALUE("10/1/20"&amp;RIGHT(BX$1,2)),$T806&lt;=DATEVALUE("9/30/20"&amp;RIGHT(BY$1,2))),AND($U806&gt;=DATEVALUE("10/1/20"&amp;RIGHT(BX$1,2)),$U806&lt;=DATEVALUE("9/30/20"&amp;RIGHT(BY$1,2))),AND($T806&lt;=DATEVALUE("10/1/20"&amp;RIGHT(BX$1,2)),$U806&gt;=DATEVALUE("9/30/20"&amp;RIGHT(BY$1,2)))),
IF(AND($T806&gt;=DATEVALUE("10/1/20"&amp;RIGHT(BX$1,2)),$U806&lt;=DATEVALUE("9/30/20"&amp;RIGHT(BY$1,2))),NETWORKDAYS($T806,$U806,Holidays!$J$3:$J$937),
IF(AND($T806&lt;DATEVALUE("10/1/20"&amp;RIGHT(BX$1,2)),$U806&lt;=DATEVALUE("9/30/20"&amp;RIGHT(BY$1,2))),NETWORKDAYS(DATEVALUE("10/1/20"&amp;RIGHT(BX$1,2)),$U806,Holidays!$J$3:$J$937),
IF($T806&lt;DATEVALUE("10/1/20"&amp;RIGHT(BX$1,2)),NETWORKDAYS(DATEVALUE("10/1/20"&amp;RIGHT(BX$1,2)),DATEVALUE("9/30/20"&amp;RIGHT(BY$1,2)),Holidays!$J$3:$J$937),
IF($T806&gt;=DATEVALUE("10/1/20"&amp;RIGHT(BX$1,2)),NETWORKDAYS($T806,DATEVALUE("9/30/20"&amp;RIGHT(BY$1,2)),Holidays!$J$3:$J$937),"")))),"")/(NETWORKDAYS($T806,$U806,Holidays!$J$3:$J$937)),0))</f>
        <v/>
      </c>
      <c r="BZ806" s="87" t="str">
        <f>IF($Q806="","",IFERROR(IF(OR(AND($T806&gt;=DATEVALUE("10/1/20"&amp;RIGHT(BY$1,2)),$T806&lt;=DATEVALUE("9/30/20"&amp;RIGHT(BZ$1,2))),AND($U806&gt;=DATEVALUE("10/1/20"&amp;RIGHT(BY$1,2)),$U806&lt;=DATEVALUE("9/30/20"&amp;RIGHT(BZ$1,2))),AND($T806&lt;=DATEVALUE("10/1/20"&amp;RIGHT(BY$1,2)),$U806&gt;=DATEVALUE("9/30/20"&amp;RIGHT(BZ$1,2)))),
IF(AND($T806&gt;=DATEVALUE("10/1/20"&amp;RIGHT(BY$1,2)),$U806&lt;=DATEVALUE("9/30/20"&amp;RIGHT(BZ$1,2))),NETWORKDAYS($T806,$U806,Holidays!$J$3:$J$937),
IF(AND($T806&lt;DATEVALUE("10/1/20"&amp;RIGHT(BY$1,2)),$U806&lt;=DATEVALUE("9/30/20"&amp;RIGHT(BZ$1,2))),NETWORKDAYS(DATEVALUE("10/1/20"&amp;RIGHT(BY$1,2)),$U806,Holidays!$J$3:$J$937),
IF($T806&lt;DATEVALUE("10/1/20"&amp;RIGHT(BY$1,2)),NETWORKDAYS(DATEVALUE("10/1/20"&amp;RIGHT(BY$1,2)),DATEVALUE("9/30/20"&amp;RIGHT(BZ$1,2)),Holidays!$J$3:$J$937),
IF($T806&gt;=DATEVALUE("10/1/20"&amp;RIGHT(BY$1,2)),NETWORKDAYS($T806,DATEVALUE("9/30/20"&amp;RIGHT(BZ$1,2)),Holidays!$J$3:$J$937),"")))),"")/(NETWORKDAYS($T806,$U806,Holidays!$J$3:$J$937)),0))</f>
        <v/>
      </c>
      <c r="CA806" s="87" t="str">
        <f>IF($Q806="","",IFERROR(IF(OR(AND($T806&gt;=DATEVALUE("10/1/20"&amp;RIGHT(BZ$1,2)),$T806&lt;=DATEVALUE("9/30/20"&amp;RIGHT(CA$1,2))),AND($U806&gt;=DATEVALUE("10/1/20"&amp;RIGHT(BZ$1,2)),$U806&lt;=DATEVALUE("9/30/20"&amp;RIGHT(CA$1,2))),AND($T806&lt;=DATEVALUE("10/1/20"&amp;RIGHT(BZ$1,2)),$U806&gt;=DATEVALUE("9/30/20"&amp;RIGHT(CA$1,2)))),
IF(AND($T806&gt;=DATEVALUE("10/1/20"&amp;RIGHT(BZ$1,2)),$U806&lt;=DATEVALUE("9/30/20"&amp;RIGHT(CA$1,2))),NETWORKDAYS($T806,$U806,Holidays!$J$3:$J$937),
IF(AND($T806&lt;DATEVALUE("10/1/20"&amp;RIGHT(BZ$1,2)),$U806&lt;=DATEVALUE("9/30/20"&amp;RIGHT(CA$1,2))),NETWORKDAYS(DATEVALUE("10/1/20"&amp;RIGHT(BZ$1,2)),$U806,Holidays!$J$3:$J$937),
IF($T806&lt;DATEVALUE("10/1/20"&amp;RIGHT(BZ$1,2)),NETWORKDAYS(DATEVALUE("10/1/20"&amp;RIGHT(BZ$1,2)),DATEVALUE("9/30/20"&amp;RIGHT(CA$1,2)),Holidays!$J$3:$J$937),
IF($T806&gt;=DATEVALUE("10/1/20"&amp;RIGHT(BZ$1,2)),NETWORKDAYS($T806,DATEVALUE("9/30/20"&amp;RIGHT(CA$1,2)),Holidays!$J$3:$J$937),"")))),"")/(NETWORKDAYS($T806,$U806,Holidays!$J$3:$J$937)),0))</f>
        <v/>
      </c>
      <c r="CB806" s="87" t="str">
        <f>IF($Q806="","",IFERROR(IF(OR(AND($T806&gt;=DATEVALUE("10/1/20"&amp;RIGHT(CA$1,2)),$T806&lt;=DATEVALUE("9/30/20"&amp;RIGHT(CB$1,2))),AND($U806&gt;=DATEVALUE("10/1/20"&amp;RIGHT(CA$1,2)),$U806&lt;=DATEVALUE("9/30/20"&amp;RIGHT(CB$1,2))),AND($T806&lt;=DATEVALUE("10/1/20"&amp;RIGHT(CA$1,2)),$U806&gt;=DATEVALUE("9/30/20"&amp;RIGHT(CB$1,2)))),
IF(AND($T806&gt;=DATEVALUE("10/1/20"&amp;RIGHT(CA$1,2)),$U806&lt;=DATEVALUE("9/30/20"&amp;RIGHT(CB$1,2))),NETWORKDAYS($T806,$U806,Holidays!$J$3:$J$937),
IF(AND($T806&lt;DATEVALUE("10/1/20"&amp;RIGHT(CA$1,2)),$U806&lt;=DATEVALUE("9/30/20"&amp;RIGHT(CB$1,2))),NETWORKDAYS(DATEVALUE("10/1/20"&amp;RIGHT(CA$1,2)),$U806,Holidays!$J$3:$J$937),
IF($T806&lt;DATEVALUE("10/1/20"&amp;RIGHT(CA$1,2)),NETWORKDAYS(DATEVALUE("10/1/20"&amp;RIGHT(CA$1,2)),DATEVALUE("9/30/20"&amp;RIGHT(CB$1,2)),Holidays!$J$3:$J$937),
IF($T806&gt;=DATEVALUE("10/1/20"&amp;RIGHT(CA$1,2)),NETWORKDAYS($T806,DATEVALUE("9/30/20"&amp;RIGHT(CB$1,2)),Holidays!$J$3:$J$937),"")))),"")/(NETWORKDAYS($T806,$U806,Holidays!$J$3:$J$937)),0))</f>
        <v/>
      </c>
    </row>
    <row r="807" spans="1:80">
      <c r="A807" s="97"/>
      <c r="B807" s="98" t="str">
        <f ca="1">IF(NOT($A807=""),OFFSET('WBS Reference &amp; User Procedure'!$A$1,MATCH($A807,'WBS Reference &amp; User Procedure'!$A:$A,0)-1,1),"")</f>
        <v/>
      </c>
      <c r="D807" s="97"/>
      <c r="T807" s="104" t="str">
        <f>IF(NOT(Q807=""),IF(NOT($S807=""),$S807,#REF!),"")</f>
        <v/>
      </c>
      <c r="U807" s="104" t="str">
        <f>IF(NOT(Q807=""),WORKDAY(T807,Q807,Holidays!$J$3:$J$937),"")</f>
        <v/>
      </c>
      <c r="V807" s="104"/>
      <c r="W807" s="104"/>
      <c r="X807" s="101" t="str">
        <f t="shared" si="181"/>
        <v/>
      </c>
      <c r="AL807" s="87" t="str">
        <f t="shared" ca="1" si="180"/>
        <v/>
      </c>
      <c r="AN807" s="87" t="str">
        <f t="shared" ca="1" si="182"/>
        <v/>
      </c>
      <c r="AO807" s="87" t="str">
        <f t="shared" ca="1" si="182"/>
        <v/>
      </c>
      <c r="AP807" s="87" t="str">
        <f t="shared" ca="1" si="182"/>
        <v/>
      </c>
      <c r="AQ807" s="87" t="str">
        <f t="shared" ca="1" si="182"/>
        <v/>
      </c>
      <c r="AR807" s="87" t="str">
        <f t="shared" ca="1" si="182"/>
        <v/>
      </c>
      <c r="AS807" s="87" t="str">
        <f t="shared" ca="1" si="182"/>
        <v/>
      </c>
      <c r="AT807" s="87" t="str">
        <f t="shared" ca="1" si="182"/>
        <v/>
      </c>
      <c r="AU807" s="87" t="str">
        <f t="shared" ca="1" si="182"/>
        <v/>
      </c>
      <c r="AV807" s="87" t="str">
        <f t="shared" ca="1" si="182"/>
        <v/>
      </c>
      <c r="AW807" s="87" t="str">
        <f t="shared" ca="1" si="182"/>
        <v/>
      </c>
      <c r="AX807" s="87" t="str">
        <f t="shared" ca="1" si="183"/>
        <v/>
      </c>
      <c r="AY807" s="87" t="str">
        <f t="shared" ca="1" si="183"/>
        <v/>
      </c>
      <c r="AZ807" s="87" t="str">
        <f t="shared" ca="1" si="183"/>
        <v/>
      </c>
      <c r="BA807" s="87" t="str">
        <f t="shared" ca="1" si="183"/>
        <v/>
      </c>
      <c r="BB807" s="87" t="str">
        <f t="shared" ca="1" si="183"/>
        <v/>
      </c>
      <c r="BC807" s="87" t="str">
        <f t="shared" ca="1" si="183"/>
        <v/>
      </c>
      <c r="BD807" s="87" t="str">
        <f t="shared" ca="1" si="183"/>
        <v/>
      </c>
      <c r="BE807" s="87" t="str">
        <f t="shared" ca="1" si="183"/>
        <v/>
      </c>
      <c r="BF807" s="87" t="str">
        <f t="shared" ca="1" si="183"/>
        <v/>
      </c>
      <c r="BG807" s="87" t="str">
        <f t="shared" ca="1" si="183"/>
        <v/>
      </c>
      <c r="BI807" s="87" t="str">
        <f>IF($Q807="","",IFERROR(IF(OR(AND($T807&gt;=DATEVALUE("10/1/20"&amp;RIGHT(BH$1,2)),$T807&lt;=DATEVALUE("9/30/20"&amp;RIGHT(BI$1,2))),AND($U807&gt;=DATEVALUE("10/1/20"&amp;RIGHT(BH$1,2)),$U807&lt;=DATEVALUE("9/30/20"&amp;RIGHT(BI$1,2))),AND($T807&lt;=DATEVALUE("10/1/20"&amp;RIGHT(BH$1,2)),$U807&gt;=DATEVALUE("9/30/20"&amp;RIGHT(BI$1,2)))),
IF(AND($T807&gt;=DATEVALUE("10/1/20"&amp;RIGHT(BH$1,2)),$U807&lt;=DATEVALUE("9/30/20"&amp;RIGHT(BI$1,2))),NETWORKDAYS($T807,$U807,Holidays!$J$3:$J$937),
IF(AND($T807&lt;DATEVALUE("10/1/20"&amp;RIGHT(BH$1,2)),$U807&lt;=DATEVALUE("9/30/20"&amp;RIGHT(BI$1,2))),NETWORKDAYS(DATEVALUE("10/1/20"&amp;RIGHT(BH$1,2)),$U807,Holidays!$J$3:$J$937),
IF($T807&lt;DATEVALUE("10/1/20"&amp;RIGHT(BH$1,2)),NETWORKDAYS(DATEVALUE("10/1/20"&amp;RIGHT(BH$1,2)),DATEVALUE("9/30/20"&amp;RIGHT(BI$1,2)),Holidays!$J$3:$J$937),
IF($T807&gt;=DATEVALUE("10/1/20"&amp;RIGHT(BH$1,2)),NETWORKDAYS($T807,DATEVALUE("9/30/20"&amp;RIGHT(BI$1,2)),Holidays!$J$3:$J$937),"")))),"")/(NETWORKDAYS($T807,$U807,Holidays!$J$3:$J$937)),0))</f>
        <v/>
      </c>
      <c r="BJ807" s="87" t="str">
        <f>IF($Q807="","",IFERROR(IF(OR(AND($T807&gt;=DATEVALUE("10/1/20"&amp;RIGHT(BI$1,2)),$T807&lt;=DATEVALUE("9/30/20"&amp;RIGHT(BJ$1,2))),AND($U807&gt;=DATEVALUE("10/1/20"&amp;RIGHT(BI$1,2)),$U807&lt;=DATEVALUE("9/30/20"&amp;RIGHT(BJ$1,2))),AND($T807&lt;=DATEVALUE("10/1/20"&amp;RIGHT(BI$1,2)),$U807&gt;=DATEVALUE("9/30/20"&amp;RIGHT(BJ$1,2)))),
IF(AND($T807&gt;=DATEVALUE("10/1/20"&amp;RIGHT(BI$1,2)),$U807&lt;=DATEVALUE("9/30/20"&amp;RIGHT(BJ$1,2))),NETWORKDAYS($T807,$U807,Holidays!$J$3:$J$937),
IF(AND($T807&lt;DATEVALUE("10/1/20"&amp;RIGHT(BI$1,2)),$U807&lt;=DATEVALUE("9/30/20"&amp;RIGHT(BJ$1,2))),NETWORKDAYS(DATEVALUE("10/1/20"&amp;RIGHT(BI$1,2)),$U807,Holidays!$J$3:$J$937),
IF($T807&lt;DATEVALUE("10/1/20"&amp;RIGHT(BI$1,2)),NETWORKDAYS(DATEVALUE("10/1/20"&amp;RIGHT(BI$1,2)),DATEVALUE("9/30/20"&amp;RIGHT(BJ$1,2)),Holidays!$J$3:$J$937),
IF($T807&gt;=DATEVALUE("10/1/20"&amp;RIGHT(BI$1,2)),NETWORKDAYS($T807,DATEVALUE("9/30/20"&amp;RIGHT(BJ$1,2)),Holidays!$J$3:$J$937),"")))),"")/(NETWORKDAYS($T807,$U807,Holidays!$J$3:$J$937)),0))</f>
        <v/>
      </c>
      <c r="BK807" s="87" t="str">
        <f>IF($Q807="","",IFERROR(IF(OR(AND($T807&gt;=DATEVALUE("10/1/20"&amp;RIGHT(BJ$1,2)),$T807&lt;=DATEVALUE("9/30/20"&amp;RIGHT(BK$1,2))),AND($U807&gt;=DATEVALUE("10/1/20"&amp;RIGHT(BJ$1,2)),$U807&lt;=DATEVALUE("9/30/20"&amp;RIGHT(BK$1,2))),AND($T807&lt;=DATEVALUE("10/1/20"&amp;RIGHT(BJ$1,2)),$U807&gt;=DATEVALUE("9/30/20"&amp;RIGHT(BK$1,2)))),
IF(AND($T807&gt;=DATEVALUE("10/1/20"&amp;RIGHT(BJ$1,2)),$U807&lt;=DATEVALUE("9/30/20"&amp;RIGHT(BK$1,2))),NETWORKDAYS($T807,$U807,Holidays!$J$3:$J$937),
IF(AND($T807&lt;DATEVALUE("10/1/20"&amp;RIGHT(BJ$1,2)),$U807&lt;=DATEVALUE("9/30/20"&amp;RIGHT(BK$1,2))),NETWORKDAYS(DATEVALUE("10/1/20"&amp;RIGHT(BJ$1,2)),$U807,Holidays!$J$3:$J$937),
IF($T807&lt;DATEVALUE("10/1/20"&amp;RIGHT(BJ$1,2)),NETWORKDAYS(DATEVALUE("10/1/20"&amp;RIGHT(BJ$1,2)),DATEVALUE("9/30/20"&amp;RIGHT(BK$1,2)),Holidays!$J$3:$J$937),
IF($T807&gt;=DATEVALUE("10/1/20"&amp;RIGHT(BJ$1,2)),NETWORKDAYS($T807,DATEVALUE("9/30/20"&amp;RIGHT(BK$1,2)),Holidays!$J$3:$J$937),"")))),"")/(NETWORKDAYS($T807,$U807,Holidays!$J$3:$J$937)),0))</f>
        <v/>
      </c>
      <c r="BL807" s="87" t="str">
        <f>IF($Q807="","",IFERROR(IF(OR(AND($T807&gt;=DATEVALUE("10/1/20"&amp;RIGHT(BK$1,2)),$T807&lt;=DATEVALUE("9/30/20"&amp;RIGHT(BL$1,2))),AND($U807&gt;=DATEVALUE("10/1/20"&amp;RIGHT(BK$1,2)),$U807&lt;=DATEVALUE("9/30/20"&amp;RIGHT(BL$1,2))),AND($T807&lt;=DATEVALUE("10/1/20"&amp;RIGHT(BK$1,2)),$U807&gt;=DATEVALUE("9/30/20"&amp;RIGHT(BL$1,2)))),
IF(AND($T807&gt;=DATEVALUE("10/1/20"&amp;RIGHT(BK$1,2)),$U807&lt;=DATEVALUE("9/30/20"&amp;RIGHT(BL$1,2))),NETWORKDAYS($T807,$U807,Holidays!$J$3:$J$937),
IF(AND($T807&lt;DATEVALUE("10/1/20"&amp;RIGHT(BK$1,2)),$U807&lt;=DATEVALUE("9/30/20"&amp;RIGHT(BL$1,2))),NETWORKDAYS(DATEVALUE("10/1/20"&amp;RIGHT(BK$1,2)),$U807,Holidays!$J$3:$J$937),
IF($T807&lt;DATEVALUE("10/1/20"&amp;RIGHT(BK$1,2)),NETWORKDAYS(DATEVALUE("10/1/20"&amp;RIGHT(BK$1,2)),DATEVALUE("9/30/20"&amp;RIGHT(BL$1,2)),Holidays!$J$3:$J$937),
IF($T807&gt;=DATEVALUE("10/1/20"&amp;RIGHT(BK$1,2)),NETWORKDAYS($T807,DATEVALUE("9/30/20"&amp;RIGHT(BL$1,2)),Holidays!$J$3:$J$937),"")))),"")/(NETWORKDAYS($T807,$U807,Holidays!$J$3:$J$937)),0))</f>
        <v/>
      </c>
      <c r="BM807" s="87" t="str">
        <f>IF($Q807="","",IFERROR(IF(OR(AND($T807&gt;=DATEVALUE("10/1/20"&amp;RIGHT(BL$1,2)),$T807&lt;=DATEVALUE("9/30/20"&amp;RIGHT(BM$1,2))),AND($U807&gt;=DATEVALUE("10/1/20"&amp;RIGHT(BL$1,2)),$U807&lt;=DATEVALUE("9/30/20"&amp;RIGHT(BM$1,2))),AND($T807&lt;=DATEVALUE("10/1/20"&amp;RIGHT(BL$1,2)),$U807&gt;=DATEVALUE("9/30/20"&amp;RIGHT(BM$1,2)))),
IF(AND($T807&gt;=DATEVALUE("10/1/20"&amp;RIGHT(BL$1,2)),$U807&lt;=DATEVALUE("9/30/20"&amp;RIGHT(BM$1,2))),NETWORKDAYS($T807,$U807,Holidays!$J$3:$J$937),
IF(AND($T807&lt;DATEVALUE("10/1/20"&amp;RIGHT(BL$1,2)),$U807&lt;=DATEVALUE("9/30/20"&amp;RIGHT(BM$1,2))),NETWORKDAYS(DATEVALUE("10/1/20"&amp;RIGHT(BL$1,2)),$U807,Holidays!$J$3:$J$937),
IF($T807&lt;DATEVALUE("10/1/20"&amp;RIGHT(BL$1,2)),NETWORKDAYS(DATEVALUE("10/1/20"&amp;RIGHT(BL$1,2)),DATEVALUE("9/30/20"&amp;RIGHT(BM$1,2)),Holidays!$J$3:$J$937),
IF($T807&gt;=DATEVALUE("10/1/20"&amp;RIGHT(BL$1,2)),NETWORKDAYS($T807,DATEVALUE("9/30/20"&amp;RIGHT(BM$1,2)),Holidays!$J$3:$J$937),"")))),"")/(NETWORKDAYS($T807,$U807,Holidays!$J$3:$J$937)),0))</f>
        <v/>
      </c>
      <c r="BN807" s="87" t="str">
        <f>IF($Q807="","",IFERROR(IF(OR(AND($T807&gt;=DATEVALUE("10/1/20"&amp;RIGHT(BM$1,2)),$T807&lt;=DATEVALUE("9/30/20"&amp;RIGHT(BN$1,2))),AND($U807&gt;=DATEVALUE("10/1/20"&amp;RIGHT(BM$1,2)),$U807&lt;=DATEVALUE("9/30/20"&amp;RIGHT(BN$1,2))),AND($T807&lt;=DATEVALUE("10/1/20"&amp;RIGHT(BM$1,2)),$U807&gt;=DATEVALUE("9/30/20"&amp;RIGHT(BN$1,2)))),
IF(AND($T807&gt;=DATEVALUE("10/1/20"&amp;RIGHT(BM$1,2)),$U807&lt;=DATEVALUE("9/30/20"&amp;RIGHT(BN$1,2))),NETWORKDAYS($T807,$U807,Holidays!$J$3:$J$937),
IF(AND($T807&lt;DATEVALUE("10/1/20"&amp;RIGHT(BM$1,2)),$U807&lt;=DATEVALUE("9/30/20"&amp;RIGHT(BN$1,2))),NETWORKDAYS(DATEVALUE("10/1/20"&amp;RIGHT(BM$1,2)),$U807,Holidays!$J$3:$J$937),
IF($T807&lt;DATEVALUE("10/1/20"&amp;RIGHT(BM$1,2)),NETWORKDAYS(DATEVALUE("10/1/20"&amp;RIGHT(BM$1,2)),DATEVALUE("9/30/20"&amp;RIGHT(BN$1,2)),Holidays!$J$3:$J$937),
IF($T807&gt;=DATEVALUE("10/1/20"&amp;RIGHT(BM$1,2)),NETWORKDAYS($T807,DATEVALUE("9/30/20"&amp;RIGHT(BN$1,2)),Holidays!$J$3:$J$937),"")))),"")/(NETWORKDAYS($T807,$U807,Holidays!$J$3:$J$937)),0))</f>
        <v/>
      </c>
      <c r="BO807" s="87" t="str">
        <f>IF($Q807="","",IFERROR(IF(OR(AND($T807&gt;=DATEVALUE("10/1/20"&amp;RIGHT(BN$1,2)),$T807&lt;=DATEVALUE("9/30/20"&amp;RIGHT(BO$1,2))),AND($U807&gt;=DATEVALUE("10/1/20"&amp;RIGHT(BN$1,2)),$U807&lt;=DATEVALUE("9/30/20"&amp;RIGHT(BO$1,2))),AND($T807&lt;=DATEVALUE("10/1/20"&amp;RIGHT(BN$1,2)),$U807&gt;=DATEVALUE("9/30/20"&amp;RIGHT(BO$1,2)))),
IF(AND($T807&gt;=DATEVALUE("10/1/20"&amp;RIGHT(BN$1,2)),$U807&lt;=DATEVALUE("9/30/20"&amp;RIGHT(BO$1,2))),NETWORKDAYS($T807,$U807,Holidays!$J$3:$J$937),
IF(AND($T807&lt;DATEVALUE("10/1/20"&amp;RIGHT(BN$1,2)),$U807&lt;=DATEVALUE("9/30/20"&amp;RIGHT(BO$1,2))),NETWORKDAYS(DATEVALUE("10/1/20"&amp;RIGHT(BN$1,2)),$U807,Holidays!$J$3:$J$937),
IF($T807&lt;DATEVALUE("10/1/20"&amp;RIGHT(BN$1,2)),NETWORKDAYS(DATEVALUE("10/1/20"&amp;RIGHT(BN$1,2)),DATEVALUE("9/30/20"&amp;RIGHT(BO$1,2)),Holidays!$J$3:$J$937),
IF($T807&gt;=DATEVALUE("10/1/20"&amp;RIGHT(BN$1,2)),NETWORKDAYS($T807,DATEVALUE("9/30/20"&amp;RIGHT(BO$1,2)),Holidays!$J$3:$J$937),"")))),"")/(NETWORKDAYS($T807,$U807,Holidays!$J$3:$J$937)),0))</f>
        <v/>
      </c>
      <c r="BP807" s="87" t="str">
        <f>IF($Q807="","",IFERROR(IF(OR(AND($T807&gt;=DATEVALUE("10/1/20"&amp;RIGHT(BO$1,2)),$T807&lt;=DATEVALUE("9/30/20"&amp;RIGHT(BP$1,2))),AND($U807&gt;=DATEVALUE("10/1/20"&amp;RIGHT(BO$1,2)),$U807&lt;=DATEVALUE("9/30/20"&amp;RIGHT(BP$1,2))),AND($T807&lt;=DATEVALUE("10/1/20"&amp;RIGHT(BO$1,2)),$U807&gt;=DATEVALUE("9/30/20"&amp;RIGHT(BP$1,2)))),
IF(AND($T807&gt;=DATEVALUE("10/1/20"&amp;RIGHT(BO$1,2)),$U807&lt;=DATEVALUE("9/30/20"&amp;RIGHT(BP$1,2))),NETWORKDAYS($T807,$U807,Holidays!$J$3:$J$937),
IF(AND($T807&lt;DATEVALUE("10/1/20"&amp;RIGHT(BO$1,2)),$U807&lt;=DATEVALUE("9/30/20"&amp;RIGHT(BP$1,2))),NETWORKDAYS(DATEVALUE("10/1/20"&amp;RIGHT(BO$1,2)),$U807,Holidays!$J$3:$J$937),
IF($T807&lt;DATEVALUE("10/1/20"&amp;RIGHT(BO$1,2)),NETWORKDAYS(DATEVALUE("10/1/20"&amp;RIGHT(BO$1,2)),DATEVALUE("9/30/20"&amp;RIGHT(BP$1,2)),Holidays!$J$3:$J$937),
IF($T807&gt;=DATEVALUE("10/1/20"&amp;RIGHT(BO$1,2)),NETWORKDAYS($T807,DATEVALUE("9/30/20"&amp;RIGHT(BP$1,2)),Holidays!$J$3:$J$937),"")))),"")/(NETWORKDAYS($T807,$U807,Holidays!$J$3:$J$937)),0))</f>
        <v/>
      </c>
      <c r="BQ807" s="87" t="str">
        <f>IF($Q807="","",IFERROR(IF(OR(AND($T807&gt;=DATEVALUE("10/1/20"&amp;RIGHT(BP$1,2)),$T807&lt;=DATEVALUE("9/30/20"&amp;RIGHT(BQ$1,2))),AND($U807&gt;=DATEVALUE("10/1/20"&amp;RIGHT(BP$1,2)),$U807&lt;=DATEVALUE("9/30/20"&amp;RIGHT(BQ$1,2))),AND($T807&lt;=DATEVALUE("10/1/20"&amp;RIGHT(BP$1,2)),$U807&gt;=DATEVALUE("9/30/20"&amp;RIGHT(BQ$1,2)))),
IF(AND($T807&gt;=DATEVALUE("10/1/20"&amp;RIGHT(BP$1,2)),$U807&lt;=DATEVALUE("9/30/20"&amp;RIGHT(BQ$1,2))),NETWORKDAYS($T807,$U807,Holidays!$J$3:$J$937),
IF(AND($T807&lt;DATEVALUE("10/1/20"&amp;RIGHT(BP$1,2)),$U807&lt;=DATEVALUE("9/30/20"&amp;RIGHT(BQ$1,2))),NETWORKDAYS(DATEVALUE("10/1/20"&amp;RIGHT(BP$1,2)),$U807,Holidays!$J$3:$J$937),
IF($T807&lt;DATEVALUE("10/1/20"&amp;RIGHT(BP$1,2)),NETWORKDAYS(DATEVALUE("10/1/20"&amp;RIGHT(BP$1,2)),DATEVALUE("9/30/20"&amp;RIGHT(BQ$1,2)),Holidays!$J$3:$J$937),
IF($T807&gt;=DATEVALUE("10/1/20"&amp;RIGHT(BP$1,2)),NETWORKDAYS($T807,DATEVALUE("9/30/20"&amp;RIGHT(BQ$1,2)),Holidays!$J$3:$J$937),"")))),"")/(NETWORKDAYS($T807,$U807,Holidays!$J$3:$J$937)),0))</f>
        <v/>
      </c>
      <c r="BR807" s="87" t="str">
        <f>IF($Q807="","",IFERROR(IF(OR(AND($T807&gt;=DATEVALUE("10/1/20"&amp;RIGHT(BQ$1,2)),$T807&lt;=DATEVALUE("9/30/20"&amp;RIGHT(BR$1,2))),AND($U807&gt;=DATEVALUE("10/1/20"&amp;RIGHT(BQ$1,2)),$U807&lt;=DATEVALUE("9/30/20"&amp;RIGHT(BR$1,2))),AND($T807&lt;=DATEVALUE("10/1/20"&amp;RIGHT(BQ$1,2)),$U807&gt;=DATEVALUE("9/30/20"&amp;RIGHT(BR$1,2)))),
IF(AND($T807&gt;=DATEVALUE("10/1/20"&amp;RIGHT(BQ$1,2)),$U807&lt;=DATEVALUE("9/30/20"&amp;RIGHT(BR$1,2))),NETWORKDAYS($T807,$U807,Holidays!$J$3:$J$937),
IF(AND($T807&lt;DATEVALUE("10/1/20"&amp;RIGHT(BQ$1,2)),$U807&lt;=DATEVALUE("9/30/20"&amp;RIGHT(BR$1,2))),NETWORKDAYS(DATEVALUE("10/1/20"&amp;RIGHT(BQ$1,2)),$U807,Holidays!$J$3:$J$937),
IF($T807&lt;DATEVALUE("10/1/20"&amp;RIGHT(BQ$1,2)),NETWORKDAYS(DATEVALUE("10/1/20"&amp;RIGHT(BQ$1,2)),DATEVALUE("9/30/20"&amp;RIGHT(BR$1,2)),Holidays!$J$3:$J$937),
IF($T807&gt;=DATEVALUE("10/1/20"&amp;RIGHT(BQ$1,2)),NETWORKDAYS($T807,DATEVALUE("9/30/20"&amp;RIGHT(BR$1,2)),Holidays!$J$3:$J$937),"")))),"")/(NETWORKDAYS($T807,$U807,Holidays!$J$3:$J$937)),0))</f>
        <v/>
      </c>
      <c r="BS807" s="87" t="str">
        <f>IF($Q807="","",IFERROR(IF(OR(AND($T807&gt;=DATEVALUE("10/1/20"&amp;RIGHT(BR$1,2)),$T807&lt;=DATEVALUE("9/30/20"&amp;RIGHT(BS$1,2))),AND($U807&gt;=DATEVALUE("10/1/20"&amp;RIGHT(BR$1,2)),$U807&lt;=DATEVALUE("9/30/20"&amp;RIGHT(BS$1,2))),AND($T807&lt;=DATEVALUE("10/1/20"&amp;RIGHT(BR$1,2)),$U807&gt;=DATEVALUE("9/30/20"&amp;RIGHT(BS$1,2)))),
IF(AND($T807&gt;=DATEVALUE("10/1/20"&amp;RIGHT(BR$1,2)),$U807&lt;=DATEVALUE("9/30/20"&amp;RIGHT(BS$1,2))),NETWORKDAYS($T807,$U807,Holidays!$J$3:$J$937),
IF(AND($T807&lt;DATEVALUE("10/1/20"&amp;RIGHT(BR$1,2)),$U807&lt;=DATEVALUE("9/30/20"&amp;RIGHT(BS$1,2))),NETWORKDAYS(DATEVALUE("10/1/20"&amp;RIGHT(BR$1,2)),$U807,Holidays!$J$3:$J$937),
IF($T807&lt;DATEVALUE("10/1/20"&amp;RIGHT(BR$1,2)),NETWORKDAYS(DATEVALUE("10/1/20"&amp;RIGHT(BR$1,2)),DATEVALUE("9/30/20"&amp;RIGHT(BS$1,2)),Holidays!$J$3:$J$937),
IF($T807&gt;=DATEVALUE("10/1/20"&amp;RIGHT(BR$1,2)),NETWORKDAYS($T807,DATEVALUE("9/30/20"&amp;RIGHT(BS$1,2)),Holidays!$J$3:$J$937),"")))),"")/(NETWORKDAYS($T807,$U807,Holidays!$J$3:$J$937)),0))</f>
        <v/>
      </c>
      <c r="BT807" s="87" t="str">
        <f>IF($Q807="","",IFERROR(IF(OR(AND($T807&gt;=DATEVALUE("10/1/20"&amp;RIGHT(BS$1,2)),$T807&lt;=DATEVALUE("9/30/20"&amp;RIGHT(BT$1,2))),AND($U807&gt;=DATEVALUE("10/1/20"&amp;RIGHT(BS$1,2)),$U807&lt;=DATEVALUE("9/30/20"&amp;RIGHT(BT$1,2))),AND($T807&lt;=DATEVALUE("10/1/20"&amp;RIGHT(BS$1,2)),$U807&gt;=DATEVALUE("9/30/20"&amp;RIGHT(BT$1,2)))),
IF(AND($T807&gt;=DATEVALUE("10/1/20"&amp;RIGHT(BS$1,2)),$U807&lt;=DATEVALUE("9/30/20"&amp;RIGHT(BT$1,2))),NETWORKDAYS($T807,$U807,Holidays!$J$3:$J$937),
IF(AND($T807&lt;DATEVALUE("10/1/20"&amp;RIGHT(BS$1,2)),$U807&lt;=DATEVALUE("9/30/20"&amp;RIGHT(BT$1,2))),NETWORKDAYS(DATEVALUE("10/1/20"&amp;RIGHT(BS$1,2)),$U807,Holidays!$J$3:$J$937),
IF($T807&lt;DATEVALUE("10/1/20"&amp;RIGHT(BS$1,2)),NETWORKDAYS(DATEVALUE("10/1/20"&amp;RIGHT(BS$1,2)),DATEVALUE("9/30/20"&amp;RIGHT(BT$1,2)),Holidays!$J$3:$J$937),
IF($T807&gt;=DATEVALUE("10/1/20"&amp;RIGHT(BS$1,2)),NETWORKDAYS($T807,DATEVALUE("9/30/20"&amp;RIGHT(BT$1,2)),Holidays!$J$3:$J$937),"")))),"")/(NETWORKDAYS($T807,$U807,Holidays!$J$3:$J$937)),0))</f>
        <v/>
      </c>
      <c r="BU807" s="87" t="str">
        <f>IF($Q807="","",IFERROR(IF(OR(AND($T807&gt;=DATEVALUE("10/1/20"&amp;RIGHT(BT$1,2)),$T807&lt;=DATEVALUE("9/30/20"&amp;RIGHT(BU$1,2))),AND($U807&gt;=DATEVALUE("10/1/20"&amp;RIGHT(BT$1,2)),$U807&lt;=DATEVALUE("9/30/20"&amp;RIGHT(BU$1,2))),AND($T807&lt;=DATEVALUE("10/1/20"&amp;RIGHT(BT$1,2)),$U807&gt;=DATEVALUE("9/30/20"&amp;RIGHT(BU$1,2)))),
IF(AND($T807&gt;=DATEVALUE("10/1/20"&amp;RIGHT(BT$1,2)),$U807&lt;=DATEVALUE("9/30/20"&amp;RIGHT(BU$1,2))),NETWORKDAYS($T807,$U807,Holidays!$J$3:$J$937),
IF(AND($T807&lt;DATEVALUE("10/1/20"&amp;RIGHT(BT$1,2)),$U807&lt;=DATEVALUE("9/30/20"&amp;RIGHT(BU$1,2))),NETWORKDAYS(DATEVALUE("10/1/20"&amp;RIGHT(BT$1,2)),$U807,Holidays!$J$3:$J$937),
IF($T807&lt;DATEVALUE("10/1/20"&amp;RIGHT(BT$1,2)),NETWORKDAYS(DATEVALUE("10/1/20"&amp;RIGHT(BT$1,2)),DATEVALUE("9/30/20"&amp;RIGHT(BU$1,2)),Holidays!$J$3:$J$937),
IF($T807&gt;=DATEVALUE("10/1/20"&amp;RIGHT(BT$1,2)),NETWORKDAYS($T807,DATEVALUE("9/30/20"&amp;RIGHT(BU$1,2)),Holidays!$J$3:$J$937),"")))),"")/(NETWORKDAYS($T807,$U807,Holidays!$J$3:$J$937)),0))</f>
        <v/>
      </c>
      <c r="BV807" s="87" t="str">
        <f>IF($Q807="","",IFERROR(IF(OR(AND($T807&gt;=DATEVALUE("10/1/20"&amp;RIGHT(BU$1,2)),$T807&lt;=DATEVALUE("9/30/20"&amp;RIGHT(BV$1,2))),AND($U807&gt;=DATEVALUE("10/1/20"&amp;RIGHT(BU$1,2)),$U807&lt;=DATEVALUE("9/30/20"&amp;RIGHT(BV$1,2))),AND($T807&lt;=DATEVALUE("10/1/20"&amp;RIGHT(BU$1,2)),$U807&gt;=DATEVALUE("9/30/20"&amp;RIGHT(BV$1,2)))),
IF(AND($T807&gt;=DATEVALUE("10/1/20"&amp;RIGHT(BU$1,2)),$U807&lt;=DATEVALUE("9/30/20"&amp;RIGHT(BV$1,2))),NETWORKDAYS($T807,$U807,Holidays!$J$3:$J$937),
IF(AND($T807&lt;DATEVALUE("10/1/20"&amp;RIGHT(BU$1,2)),$U807&lt;=DATEVALUE("9/30/20"&amp;RIGHT(BV$1,2))),NETWORKDAYS(DATEVALUE("10/1/20"&amp;RIGHT(BU$1,2)),$U807,Holidays!$J$3:$J$937),
IF($T807&lt;DATEVALUE("10/1/20"&amp;RIGHT(BU$1,2)),NETWORKDAYS(DATEVALUE("10/1/20"&amp;RIGHT(BU$1,2)),DATEVALUE("9/30/20"&amp;RIGHT(BV$1,2)),Holidays!$J$3:$J$937),
IF($T807&gt;=DATEVALUE("10/1/20"&amp;RIGHT(BU$1,2)),NETWORKDAYS($T807,DATEVALUE("9/30/20"&amp;RIGHT(BV$1,2)),Holidays!$J$3:$J$937),"")))),"")/(NETWORKDAYS($T807,$U807,Holidays!$J$3:$J$937)),0))</f>
        <v/>
      </c>
      <c r="BW807" s="87" t="str">
        <f>IF($Q807="","",IFERROR(IF(OR(AND($T807&gt;=DATEVALUE("10/1/20"&amp;RIGHT(BV$1,2)),$T807&lt;=DATEVALUE("9/30/20"&amp;RIGHT(BW$1,2))),AND($U807&gt;=DATEVALUE("10/1/20"&amp;RIGHT(BV$1,2)),$U807&lt;=DATEVALUE("9/30/20"&amp;RIGHT(BW$1,2))),AND($T807&lt;=DATEVALUE("10/1/20"&amp;RIGHT(BV$1,2)),$U807&gt;=DATEVALUE("9/30/20"&amp;RIGHT(BW$1,2)))),
IF(AND($T807&gt;=DATEVALUE("10/1/20"&amp;RIGHT(BV$1,2)),$U807&lt;=DATEVALUE("9/30/20"&amp;RIGHT(BW$1,2))),NETWORKDAYS($T807,$U807,Holidays!$J$3:$J$937),
IF(AND($T807&lt;DATEVALUE("10/1/20"&amp;RIGHT(BV$1,2)),$U807&lt;=DATEVALUE("9/30/20"&amp;RIGHT(BW$1,2))),NETWORKDAYS(DATEVALUE("10/1/20"&amp;RIGHT(BV$1,2)),$U807,Holidays!$J$3:$J$937),
IF($T807&lt;DATEVALUE("10/1/20"&amp;RIGHT(BV$1,2)),NETWORKDAYS(DATEVALUE("10/1/20"&amp;RIGHT(BV$1,2)),DATEVALUE("9/30/20"&amp;RIGHT(BW$1,2)),Holidays!$J$3:$J$937),
IF($T807&gt;=DATEVALUE("10/1/20"&amp;RIGHT(BV$1,2)),NETWORKDAYS($T807,DATEVALUE("9/30/20"&amp;RIGHT(BW$1,2)),Holidays!$J$3:$J$937),"")))),"")/(NETWORKDAYS($T807,$U807,Holidays!$J$3:$J$937)),0))</f>
        <v/>
      </c>
      <c r="BX807" s="87" t="str">
        <f>IF($Q807="","",IFERROR(IF(OR(AND($T807&gt;=DATEVALUE("10/1/20"&amp;RIGHT(BW$1,2)),$T807&lt;=DATEVALUE("9/30/20"&amp;RIGHT(BX$1,2))),AND($U807&gt;=DATEVALUE("10/1/20"&amp;RIGHT(BW$1,2)),$U807&lt;=DATEVALUE("9/30/20"&amp;RIGHT(BX$1,2))),AND($T807&lt;=DATEVALUE("10/1/20"&amp;RIGHT(BW$1,2)),$U807&gt;=DATEVALUE("9/30/20"&amp;RIGHT(BX$1,2)))),
IF(AND($T807&gt;=DATEVALUE("10/1/20"&amp;RIGHT(BW$1,2)),$U807&lt;=DATEVALUE("9/30/20"&amp;RIGHT(BX$1,2))),NETWORKDAYS($T807,$U807,Holidays!$J$3:$J$937),
IF(AND($T807&lt;DATEVALUE("10/1/20"&amp;RIGHT(BW$1,2)),$U807&lt;=DATEVALUE("9/30/20"&amp;RIGHT(BX$1,2))),NETWORKDAYS(DATEVALUE("10/1/20"&amp;RIGHT(BW$1,2)),$U807,Holidays!$J$3:$J$937),
IF($T807&lt;DATEVALUE("10/1/20"&amp;RIGHT(BW$1,2)),NETWORKDAYS(DATEVALUE("10/1/20"&amp;RIGHT(BW$1,2)),DATEVALUE("9/30/20"&amp;RIGHT(BX$1,2)),Holidays!$J$3:$J$937),
IF($T807&gt;=DATEVALUE("10/1/20"&amp;RIGHT(BW$1,2)),NETWORKDAYS($T807,DATEVALUE("9/30/20"&amp;RIGHT(BX$1,2)),Holidays!$J$3:$J$937),"")))),"")/(NETWORKDAYS($T807,$U807,Holidays!$J$3:$J$937)),0))</f>
        <v/>
      </c>
      <c r="BY807" s="87" t="str">
        <f>IF($Q807="","",IFERROR(IF(OR(AND($T807&gt;=DATEVALUE("10/1/20"&amp;RIGHT(BX$1,2)),$T807&lt;=DATEVALUE("9/30/20"&amp;RIGHT(BY$1,2))),AND($U807&gt;=DATEVALUE("10/1/20"&amp;RIGHT(BX$1,2)),$U807&lt;=DATEVALUE("9/30/20"&amp;RIGHT(BY$1,2))),AND($T807&lt;=DATEVALUE("10/1/20"&amp;RIGHT(BX$1,2)),$U807&gt;=DATEVALUE("9/30/20"&amp;RIGHT(BY$1,2)))),
IF(AND($T807&gt;=DATEVALUE("10/1/20"&amp;RIGHT(BX$1,2)),$U807&lt;=DATEVALUE("9/30/20"&amp;RIGHT(BY$1,2))),NETWORKDAYS($T807,$U807,Holidays!$J$3:$J$937),
IF(AND($T807&lt;DATEVALUE("10/1/20"&amp;RIGHT(BX$1,2)),$U807&lt;=DATEVALUE("9/30/20"&amp;RIGHT(BY$1,2))),NETWORKDAYS(DATEVALUE("10/1/20"&amp;RIGHT(BX$1,2)),$U807,Holidays!$J$3:$J$937),
IF($T807&lt;DATEVALUE("10/1/20"&amp;RIGHT(BX$1,2)),NETWORKDAYS(DATEVALUE("10/1/20"&amp;RIGHT(BX$1,2)),DATEVALUE("9/30/20"&amp;RIGHT(BY$1,2)),Holidays!$J$3:$J$937),
IF($T807&gt;=DATEVALUE("10/1/20"&amp;RIGHT(BX$1,2)),NETWORKDAYS($T807,DATEVALUE("9/30/20"&amp;RIGHT(BY$1,2)),Holidays!$J$3:$J$937),"")))),"")/(NETWORKDAYS($T807,$U807,Holidays!$J$3:$J$937)),0))</f>
        <v/>
      </c>
      <c r="BZ807" s="87" t="str">
        <f>IF($Q807="","",IFERROR(IF(OR(AND($T807&gt;=DATEVALUE("10/1/20"&amp;RIGHT(BY$1,2)),$T807&lt;=DATEVALUE("9/30/20"&amp;RIGHT(BZ$1,2))),AND($U807&gt;=DATEVALUE("10/1/20"&amp;RIGHT(BY$1,2)),$U807&lt;=DATEVALUE("9/30/20"&amp;RIGHT(BZ$1,2))),AND($T807&lt;=DATEVALUE("10/1/20"&amp;RIGHT(BY$1,2)),$U807&gt;=DATEVALUE("9/30/20"&amp;RIGHT(BZ$1,2)))),
IF(AND($T807&gt;=DATEVALUE("10/1/20"&amp;RIGHT(BY$1,2)),$U807&lt;=DATEVALUE("9/30/20"&amp;RIGHT(BZ$1,2))),NETWORKDAYS($T807,$U807,Holidays!$J$3:$J$937),
IF(AND($T807&lt;DATEVALUE("10/1/20"&amp;RIGHT(BY$1,2)),$U807&lt;=DATEVALUE("9/30/20"&amp;RIGHT(BZ$1,2))),NETWORKDAYS(DATEVALUE("10/1/20"&amp;RIGHT(BY$1,2)),$U807,Holidays!$J$3:$J$937),
IF($T807&lt;DATEVALUE("10/1/20"&amp;RIGHT(BY$1,2)),NETWORKDAYS(DATEVALUE("10/1/20"&amp;RIGHT(BY$1,2)),DATEVALUE("9/30/20"&amp;RIGHT(BZ$1,2)),Holidays!$J$3:$J$937),
IF($T807&gt;=DATEVALUE("10/1/20"&amp;RIGHT(BY$1,2)),NETWORKDAYS($T807,DATEVALUE("9/30/20"&amp;RIGHT(BZ$1,2)),Holidays!$J$3:$J$937),"")))),"")/(NETWORKDAYS($T807,$U807,Holidays!$J$3:$J$937)),0))</f>
        <v/>
      </c>
      <c r="CA807" s="87" t="str">
        <f>IF($Q807="","",IFERROR(IF(OR(AND($T807&gt;=DATEVALUE("10/1/20"&amp;RIGHT(BZ$1,2)),$T807&lt;=DATEVALUE("9/30/20"&amp;RIGHT(CA$1,2))),AND($U807&gt;=DATEVALUE("10/1/20"&amp;RIGHT(BZ$1,2)),$U807&lt;=DATEVALUE("9/30/20"&amp;RIGHT(CA$1,2))),AND($T807&lt;=DATEVALUE("10/1/20"&amp;RIGHT(BZ$1,2)),$U807&gt;=DATEVALUE("9/30/20"&amp;RIGHT(CA$1,2)))),
IF(AND($T807&gt;=DATEVALUE("10/1/20"&amp;RIGHT(BZ$1,2)),$U807&lt;=DATEVALUE("9/30/20"&amp;RIGHT(CA$1,2))),NETWORKDAYS($T807,$U807,Holidays!$J$3:$J$937),
IF(AND($T807&lt;DATEVALUE("10/1/20"&amp;RIGHT(BZ$1,2)),$U807&lt;=DATEVALUE("9/30/20"&amp;RIGHT(CA$1,2))),NETWORKDAYS(DATEVALUE("10/1/20"&amp;RIGHT(BZ$1,2)),$U807,Holidays!$J$3:$J$937),
IF($T807&lt;DATEVALUE("10/1/20"&amp;RIGHT(BZ$1,2)),NETWORKDAYS(DATEVALUE("10/1/20"&amp;RIGHT(BZ$1,2)),DATEVALUE("9/30/20"&amp;RIGHT(CA$1,2)),Holidays!$J$3:$J$937),
IF($T807&gt;=DATEVALUE("10/1/20"&amp;RIGHT(BZ$1,2)),NETWORKDAYS($T807,DATEVALUE("9/30/20"&amp;RIGHT(CA$1,2)),Holidays!$J$3:$J$937),"")))),"")/(NETWORKDAYS($T807,$U807,Holidays!$J$3:$J$937)),0))</f>
        <v/>
      </c>
      <c r="CB807" s="87" t="str">
        <f>IF($Q807="","",IFERROR(IF(OR(AND($T807&gt;=DATEVALUE("10/1/20"&amp;RIGHT(CA$1,2)),$T807&lt;=DATEVALUE("9/30/20"&amp;RIGHT(CB$1,2))),AND($U807&gt;=DATEVALUE("10/1/20"&amp;RIGHT(CA$1,2)),$U807&lt;=DATEVALUE("9/30/20"&amp;RIGHT(CB$1,2))),AND($T807&lt;=DATEVALUE("10/1/20"&amp;RIGHT(CA$1,2)),$U807&gt;=DATEVALUE("9/30/20"&amp;RIGHT(CB$1,2)))),
IF(AND($T807&gt;=DATEVALUE("10/1/20"&amp;RIGHT(CA$1,2)),$U807&lt;=DATEVALUE("9/30/20"&amp;RIGHT(CB$1,2))),NETWORKDAYS($T807,$U807,Holidays!$J$3:$J$937),
IF(AND($T807&lt;DATEVALUE("10/1/20"&amp;RIGHT(CA$1,2)),$U807&lt;=DATEVALUE("9/30/20"&amp;RIGHT(CB$1,2))),NETWORKDAYS(DATEVALUE("10/1/20"&amp;RIGHT(CA$1,2)),$U807,Holidays!$J$3:$J$937),
IF($T807&lt;DATEVALUE("10/1/20"&amp;RIGHT(CA$1,2)),NETWORKDAYS(DATEVALUE("10/1/20"&amp;RIGHT(CA$1,2)),DATEVALUE("9/30/20"&amp;RIGHT(CB$1,2)),Holidays!$J$3:$J$937),
IF($T807&gt;=DATEVALUE("10/1/20"&amp;RIGHT(CA$1,2)),NETWORKDAYS($T807,DATEVALUE("9/30/20"&amp;RIGHT(CB$1,2)),Holidays!$J$3:$J$937),"")))),"")/(NETWORKDAYS($T807,$U807,Holidays!$J$3:$J$937)),0))</f>
        <v/>
      </c>
    </row>
    <row r="808" spans="1:80">
      <c r="A808" s="97"/>
      <c r="B808" s="98" t="str">
        <f ca="1">IF(NOT($A808=""),OFFSET('WBS Reference &amp; User Procedure'!$A$1,MATCH($A808,'WBS Reference &amp; User Procedure'!$A:$A,0)-1,1),"")</f>
        <v/>
      </c>
      <c r="D808" s="97"/>
      <c r="T808" s="104" t="str">
        <f>IF(NOT(Q808=""),IF(NOT($S808=""),$S808,#REF!),"")</f>
        <v/>
      </c>
      <c r="U808" s="104" t="str">
        <f>IF(NOT(Q808=""),WORKDAY(T808,Q808,Holidays!$J$3:$J$937),"")</f>
        <v/>
      </c>
      <c r="V808" s="104"/>
      <c r="W808" s="104"/>
      <c r="X808" s="101" t="str">
        <f t="shared" si="181"/>
        <v/>
      </c>
      <c r="AL808" s="87" t="str">
        <f t="shared" ca="1" si="180"/>
        <v/>
      </c>
      <c r="AN808" s="87" t="str">
        <f t="shared" ca="1" si="182"/>
        <v/>
      </c>
      <c r="AO808" s="87" t="str">
        <f t="shared" ca="1" si="182"/>
        <v/>
      </c>
      <c r="AP808" s="87" t="str">
        <f t="shared" ca="1" si="182"/>
        <v/>
      </c>
      <c r="AQ808" s="87" t="str">
        <f t="shared" ca="1" si="182"/>
        <v/>
      </c>
      <c r="AR808" s="87" t="str">
        <f t="shared" ca="1" si="182"/>
        <v/>
      </c>
      <c r="AS808" s="87" t="str">
        <f t="shared" ca="1" si="182"/>
        <v/>
      </c>
      <c r="AT808" s="87" t="str">
        <f t="shared" ca="1" si="182"/>
        <v/>
      </c>
      <c r="AU808" s="87" t="str">
        <f t="shared" ca="1" si="182"/>
        <v/>
      </c>
      <c r="AV808" s="87" t="str">
        <f t="shared" ca="1" si="182"/>
        <v/>
      </c>
      <c r="AW808" s="87" t="str">
        <f t="shared" ca="1" si="182"/>
        <v/>
      </c>
      <c r="AX808" s="87" t="str">
        <f t="shared" ca="1" si="183"/>
        <v/>
      </c>
      <c r="AY808" s="87" t="str">
        <f t="shared" ca="1" si="183"/>
        <v/>
      </c>
      <c r="AZ808" s="87" t="str">
        <f t="shared" ca="1" si="183"/>
        <v/>
      </c>
      <c r="BA808" s="87" t="str">
        <f t="shared" ca="1" si="183"/>
        <v/>
      </c>
      <c r="BB808" s="87" t="str">
        <f t="shared" ca="1" si="183"/>
        <v/>
      </c>
      <c r="BC808" s="87" t="str">
        <f t="shared" ca="1" si="183"/>
        <v/>
      </c>
      <c r="BD808" s="87" t="str">
        <f t="shared" ca="1" si="183"/>
        <v/>
      </c>
      <c r="BE808" s="87" t="str">
        <f t="shared" ca="1" si="183"/>
        <v/>
      </c>
      <c r="BF808" s="87" t="str">
        <f t="shared" ca="1" si="183"/>
        <v/>
      </c>
      <c r="BG808" s="87" t="str">
        <f t="shared" ca="1" si="183"/>
        <v/>
      </c>
      <c r="BI808" s="87" t="str">
        <f>IF($Q808="","",IFERROR(IF(OR(AND($T808&gt;=DATEVALUE("10/1/20"&amp;RIGHT(BH$1,2)),$T808&lt;=DATEVALUE("9/30/20"&amp;RIGHT(BI$1,2))),AND($U808&gt;=DATEVALUE("10/1/20"&amp;RIGHT(BH$1,2)),$U808&lt;=DATEVALUE("9/30/20"&amp;RIGHT(BI$1,2))),AND($T808&lt;=DATEVALUE("10/1/20"&amp;RIGHT(BH$1,2)),$U808&gt;=DATEVALUE("9/30/20"&amp;RIGHT(BI$1,2)))),
IF(AND($T808&gt;=DATEVALUE("10/1/20"&amp;RIGHT(BH$1,2)),$U808&lt;=DATEVALUE("9/30/20"&amp;RIGHT(BI$1,2))),NETWORKDAYS($T808,$U808,Holidays!$J$3:$J$937),
IF(AND($T808&lt;DATEVALUE("10/1/20"&amp;RIGHT(BH$1,2)),$U808&lt;=DATEVALUE("9/30/20"&amp;RIGHT(BI$1,2))),NETWORKDAYS(DATEVALUE("10/1/20"&amp;RIGHT(BH$1,2)),$U808,Holidays!$J$3:$J$937),
IF($T808&lt;DATEVALUE("10/1/20"&amp;RIGHT(BH$1,2)),NETWORKDAYS(DATEVALUE("10/1/20"&amp;RIGHT(BH$1,2)),DATEVALUE("9/30/20"&amp;RIGHT(BI$1,2)),Holidays!$J$3:$J$937),
IF($T808&gt;=DATEVALUE("10/1/20"&amp;RIGHT(BH$1,2)),NETWORKDAYS($T808,DATEVALUE("9/30/20"&amp;RIGHT(BI$1,2)),Holidays!$J$3:$J$937),"")))),"")/(NETWORKDAYS($T808,$U808,Holidays!$J$3:$J$937)),0))</f>
        <v/>
      </c>
      <c r="BJ808" s="87" t="str">
        <f>IF($Q808="","",IFERROR(IF(OR(AND($T808&gt;=DATEVALUE("10/1/20"&amp;RIGHT(BI$1,2)),$T808&lt;=DATEVALUE("9/30/20"&amp;RIGHT(BJ$1,2))),AND($U808&gt;=DATEVALUE("10/1/20"&amp;RIGHT(BI$1,2)),$U808&lt;=DATEVALUE("9/30/20"&amp;RIGHT(BJ$1,2))),AND($T808&lt;=DATEVALUE("10/1/20"&amp;RIGHT(BI$1,2)),$U808&gt;=DATEVALUE("9/30/20"&amp;RIGHT(BJ$1,2)))),
IF(AND($T808&gt;=DATEVALUE("10/1/20"&amp;RIGHT(BI$1,2)),$U808&lt;=DATEVALUE("9/30/20"&amp;RIGHT(BJ$1,2))),NETWORKDAYS($T808,$U808,Holidays!$J$3:$J$937),
IF(AND($T808&lt;DATEVALUE("10/1/20"&amp;RIGHT(BI$1,2)),$U808&lt;=DATEVALUE("9/30/20"&amp;RIGHT(BJ$1,2))),NETWORKDAYS(DATEVALUE("10/1/20"&amp;RIGHT(BI$1,2)),$U808,Holidays!$J$3:$J$937),
IF($T808&lt;DATEVALUE("10/1/20"&amp;RIGHT(BI$1,2)),NETWORKDAYS(DATEVALUE("10/1/20"&amp;RIGHT(BI$1,2)),DATEVALUE("9/30/20"&amp;RIGHT(BJ$1,2)),Holidays!$J$3:$J$937),
IF($T808&gt;=DATEVALUE("10/1/20"&amp;RIGHT(BI$1,2)),NETWORKDAYS($T808,DATEVALUE("9/30/20"&amp;RIGHT(BJ$1,2)),Holidays!$J$3:$J$937),"")))),"")/(NETWORKDAYS($T808,$U808,Holidays!$J$3:$J$937)),0))</f>
        <v/>
      </c>
      <c r="BK808" s="87" t="str">
        <f>IF($Q808="","",IFERROR(IF(OR(AND($T808&gt;=DATEVALUE("10/1/20"&amp;RIGHT(BJ$1,2)),$T808&lt;=DATEVALUE("9/30/20"&amp;RIGHT(BK$1,2))),AND($U808&gt;=DATEVALUE("10/1/20"&amp;RIGHT(BJ$1,2)),$U808&lt;=DATEVALUE("9/30/20"&amp;RIGHT(BK$1,2))),AND($T808&lt;=DATEVALUE("10/1/20"&amp;RIGHT(BJ$1,2)),$U808&gt;=DATEVALUE("9/30/20"&amp;RIGHT(BK$1,2)))),
IF(AND($T808&gt;=DATEVALUE("10/1/20"&amp;RIGHT(BJ$1,2)),$U808&lt;=DATEVALUE("9/30/20"&amp;RIGHT(BK$1,2))),NETWORKDAYS($T808,$U808,Holidays!$J$3:$J$937),
IF(AND($T808&lt;DATEVALUE("10/1/20"&amp;RIGHT(BJ$1,2)),$U808&lt;=DATEVALUE("9/30/20"&amp;RIGHT(BK$1,2))),NETWORKDAYS(DATEVALUE("10/1/20"&amp;RIGHT(BJ$1,2)),$U808,Holidays!$J$3:$J$937),
IF($T808&lt;DATEVALUE("10/1/20"&amp;RIGHT(BJ$1,2)),NETWORKDAYS(DATEVALUE("10/1/20"&amp;RIGHT(BJ$1,2)),DATEVALUE("9/30/20"&amp;RIGHT(BK$1,2)),Holidays!$J$3:$J$937),
IF($T808&gt;=DATEVALUE("10/1/20"&amp;RIGHT(BJ$1,2)),NETWORKDAYS($T808,DATEVALUE("9/30/20"&amp;RIGHT(BK$1,2)),Holidays!$J$3:$J$937),"")))),"")/(NETWORKDAYS($T808,$U808,Holidays!$J$3:$J$937)),0))</f>
        <v/>
      </c>
      <c r="BL808" s="87" t="str">
        <f>IF($Q808="","",IFERROR(IF(OR(AND($T808&gt;=DATEVALUE("10/1/20"&amp;RIGHT(BK$1,2)),$T808&lt;=DATEVALUE("9/30/20"&amp;RIGHT(BL$1,2))),AND($U808&gt;=DATEVALUE("10/1/20"&amp;RIGHT(BK$1,2)),$U808&lt;=DATEVALUE("9/30/20"&amp;RIGHT(BL$1,2))),AND($T808&lt;=DATEVALUE("10/1/20"&amp;RIGHT(BK$1,2)),$U808&gt;=DATEVALUE("9/30/20"&amp;RIGHT(BL$1,2)))),
IF(AND($T808&gt;=DATEVALUE("10/1/20"&amp;RIGHT(BK$1,2)),$U808&lt;=DATEVALUE("9/30/20"&amp;RIGHT(BL$1,2))),NETWORKDAYS($T808,$U808,Holidays!$J$3:$J$937),
IF(AND($T808&lt;DATEVALUE("10/1/20"&amp;RIGHT(BK$1,2)),$U808&lt;=DATEVALUE("9/30/20"&amp;RIGHT(BL$1,2))),NETWORKDAYS(DATEVALUE("10/1/20"&amp;RIGHT(BK$1,2)),$U808,Holidays!$J$3:$J$937),
IF($T808&lt;DATEVALUE("10/1/20"&amp;RIGHT(BK$1,2)),NETWORKDAYS(DATEVALUE("10/1/20"&amp;RIGHT(BK$1,2)),DATEVALUE("9/30/20"&amp;RIGHT(BL$1,2)),Holidays!$J$3:$J$937),
IF($T808&gt;=DATEVALUE("10/1/20"&amp;RIGHT(BK$1,2)),NETWORKDAYS($T808,DATEVALUE("9/30/20"&amp;RIGHT(BL$1,2)),Holidays!$J$3:$J$937),"")))),"")/(NETWORKDAYS($T808,$U808,Holidays!$J$3:$J$937)),0))</f>
        <v/>
      </c>
      <c r="BM808" s="87" t="str">
        <f>IF($Q808="","",IFERROR(IF(OR(AND($T808&gt;=DATEVALUE("10/1/20"&amp;RIGHT(BL$1,2)),$T808&lt;=DATEVALUE("9/30/20"&amp;RIGHT(BM$1,2))),AND($U808&gt;=DATEVALUE("10/1/20"&amp;RIGHT(BL$1,2)),$U808&lt;=DATEVALUE("9/30/20"&amp;RIGHT(BM$1,2))),AND($T808&lt;=DATEVALUE("10/1/20"&amp;RIGHT(BL$1,2)),$U808&gt;=DATEVALUE("9/30/20"&amp;RIGHT(BM$1,2)))),
IF(AND($T808&gt;=DATEVALUE("10/1/20"&amp;RIGHT(BL$1,2)),$U808&lt;=DATEVALUE("9/30/20"&amp;RIGHT(BM$1,2))),NETWORKDAYS($T808,$U808,Holidays!$J$3:$J$937),
IF(AND($T808&lt;DATEVALUE("10/1/20"&amp;RIGHT(BL$1,2)),$U808&lt;=DATEVALUE("9/30/20"&amp;RIGHT(BM$1,2))),NETWORKDAYS(DATEVALUE("10/1/20"&amp;RIGHT(BL$1,2)),$U808,Holidays!$J$3:$J$937),
IF($T808&lt;DATEVALUE("10/1/20"&amp;RIGHT(BL$1,2)),NETWORKDAYS(DATEVALUE("10/1/20"&amp;RIGHT(BL$1,2)),DATEVALUE("9/30/20"&amp;RIGHT(BM$1,2)),Holidays!$J$3:$J$937),
IF($T808&gt;=DATEVALUE("10/1/20"&amp;RIGHT(BL$1,2)),NETWORKDAYS($T808,DATEVALUE("9/30/20"&amp;RIGHT(BM$1,2)),Holidays!$J$3:$J$937),"")))),"")/(NETWORKDAYS($T808,$U808,Holidays!$J$3:$J$937)),0))</f>
        <v/>
      </c>
      <c r="BN808" s="87" t="str">
        <f>IF($Q808="","",IFERROR(IF(OR(AND($T808&gt;=DATEVALUE("10/1/20"&amp;RIGHT(BM$1,2)),$T808&lt;=DATEVALUE("9/30/20"&amp;RIGHT(BN$1,2))),AND($U808&gt;=DATEVALUE("10/1/20"&amp;RIGHT(BM$1,2)),$U808&lt;=DATEVALUE("9/30/20"&amp;RIGHT(BN$1,2))),AND($T808&lt;=DATEVALUE("10/1/20"&amp;RIGHT(BM$1,2)),$U808&gt;=DATEVALUE("9/30/20"&amp;RIGHT(BN$1,2)))),
IF(AND($T808&gt;=DATEVALUE("10/1/20"&amp;RIGHT(BM$1,2)),$U808&lt;=DATEVALUE("9/30/20"&amp;RIGHT(BN$1,2))),NETWORKDAYS($T808,$U808,Holidays!$J$3:$J$937),
IF(AND($T808&lt;DATEVALUE("10/1/20"&amp;RIGHT(BM$1,2)),$U808&lt;=DATEVALUE("9/30/20"&amp;RIGHT(BN$1,2))),NETWORKDAYS(DATEVALUE("10/1/20"&amp;RIGHT(BM$1,2)),$U808,Holidays!$J$3:$J$937),
IF($T808&lt;DATEVALUE("10/1/20"&amp;RIGHT(BM$1,2)),NETWORKDAYS(DATEVALUE("10/1/20"&amp;RIGHT(BM$1,2)),DATEVALUE("9/30/20"&amp;RIGHT(BN$1,2)),Holidays!$J$3:$J$937),
IF($T808&gt;=DATEVALUE("10/1/20"&amp;RIGHT(BM$1,2)),NETWORKDAYS($T808,DATEVALUE("9/30/20"&amp;RIGHT(BN$1,2)),Holidays!$J$3:$J$937),"")))),"")/(NETWORKDAYS($T808,$U808,Holidays!$J$3:$J$937)),0))</f>
        <v/>
      </c>
      <c r="BO808" s="87" t="str">
        <f>IF($Q808="","",IFERROR(IF(OR(AND($T808&gt;=DATEVALUE("10/1/20"&amp;RIGHT(BN$1,2)),$T808&lt;=DATEVALUE("9/30/20"&amp;RIGHT(BO$1,2))),AND($U808&gt;=DATEVALUE("10/1/20"&amp;RIGHT(BN$1,2)),$U808&lt;=DATEVALUE("9/30/20"&amp;RIGHT(BO$1,2))),AND($T808&lt;=DATEVALUE("10/1/20"&amp;RIGHT(BN$1,2)),$U808&gt;=DATEVALUE("9/30/20"&amp;RIGHT(BO$1,2)))),
IF(AND($T808&gt;=DATEVALUE("10/1/20"&amp;RIGHT(BN$1,2)),$U808&lt;=DATEVALUE("9/30/20"&amp;RIGHT(BO$1,2))),NETWORKDAYS($T808,$U808,Holidays!$J$3:$J$937),
IF(AND($T808&lt;DATEVALUE("10/1/20"&amp;RIGHT(BN$1,2)),$U808&lt;=DATEVALUE("9/30/20"&amp;RIGHT(BO$1,2))),NETWORKDAYS(DATEVALUE("10/1/20"&amp;RIGHT(BN$1,2)),$U808,Holidays!$J$3:$J$937),
IF($T808&lt;DATEVALUE("10/1/20"&amp;RIGHT(BN$1,2)),NETWORKDAYS(DATEVALUE("10/1/20"&amp;RIGHT(BN$1,2)),DATEVALUE("9/30/20"&amp;RIGHT(BO$1,2)),Holidays!$J$3:$J$937),
IF($T808&gt;=DATEVALUE("10/1/20"&amp;RIGHT(BN$1,2)),NETWORKDAYS($T808,DATEVALUE("9/30/20"&amp;RIGHT(BO$1,2)),Holidays!$J$3:$J$937),"")))),"")/(NETWORKDAYS($T808,$U808,Holidays!$J$3:$J$937)),0))</f>
        <v/>
      </c>
      <c r="BP808" s="87" t="str">
        <f>IF($Q808="","",IFERROR(IF(OR(AND($T808&gt;=DATEVALUE("10/1/20"&amp;RIGHT(BO$1,2)),$T808&lt;=DATEVALUE("9/30/20"&amp;RIGHT(BP$1,2))),AND($U808&gt;=DATEVALUE("10/1/20"&amp;RIGHT(BO$1,2)),$U808&lt;=DATEVALUE("9/30/20"&amp;RIGHT(BP$1,2))),AND($T808&lt;=DATEVALUE("10/1/20"&amp;RIGHT(BO$1,2)),$U808&gt;=DATEVALUE("9/30/20"&amp;RIGHT(BP$1,2)))),
IF(AND($T808&gt;=DATEVALUE("10/1/20"&amp;RIGHT(BO$1,2)),$U808&lt;=DATEVALUE("9/30/20"&amp;RIGHT(BP$1,2))),NETWORKDAYS($T808,$U808,Holidays!$J$3:$J$937),
IF(AND($T808&lt;DATEVALUE("10/1/20"&amp;RIGHT(BO$1,2)),$U808&lt;=DATEVALUE("9/30/20"&amp;RIGHT(BP$1,2))),NETWORKDAYS(DATEVALUE("10/1/20"&amp;RIGHT(BO$1,2)),$U808,Holidays!$J$3:$J$937),
IF($T808&lt;DATEVALUE("10/1/20"&amp;RIGHT(BO$1,2)),NETWORKDAYS(DATEVALUE("10/1/20"&amp;RIGHT(BO$1,2)),DATEVALUE("9/30/20"&amp;RIGHT(BP$1,2)),Holidays!$J$3:$J$937),
IF($T808&gt;=DATEVALUE("10/1/20"&amp;RIGHT(BO$1,2)),NETWORKDAYS($T808,DATEVALUE("9/30/20"&amp;RIGHT(BP$1,2)),Holidays!$J$3:$J$937),"")))),"")/(NETWORKDAYS($T808,$U808,Holidays!$J$3:$J$937)),0))</f>
        <v/>
      </c>
      <c r="BQ808" s="87" t="str">
        <f>IF($Q808="","",IFERROR(IF(OR(AND($T808&gt;=DATEVALUE("10/1/20"&amp;RIGHT(BP$1,2)),$T808&lt;=DATEVALUE("9/30/20"&amp;RIGHT(BQ$1,2))),AND($U808&gt;=DATEVALUE("10/1/20"&amp;RIGHT(BP$1,2)),$U808&lt;=DATEVALUE("9/30/20"&amp;RIGHT(BQ$1,2))),AND($T808&lt;=DATEVALUE("10/1/20"&amp;RIGHT(BP$1,2)),$U808&gt;=DATEVALUE("9/30/20"&amp;RIGHT(BQ$1,2)))),
IF(AND($T808&gt;=DATEVALUE("10/1/20"&amp;RIGHT(BP$1,2)),$U808&lt;=DATEVALUE("9/30/20"&amp;RIGHT(BQ$1,2))),NETWORKDAYS($T808,$U808,Holidays!$J$3:$J$937),
IF(AND($T808&lt;DATEVALUE("10/1/20"&amp;RIGHT(BP$1,2)),$U808&lt;=DATEVALUE("9/30/20"&amp;RIGHT(BQ$1,2))),NETWORKDAYS(DATEVALUE("10/1/20"&amp;RIGHT(BP$1,2)),$U808,Holidays!$J$3:$J$937),
IF($T808&lt;DATEVALUE("10/1/20"&amp;RIGHT(BP$1,2)),NETWORKDAYS(DATEVALUE("10/1/20"&amp;RIGHT(BP$1,2)),DATEVALUE("9/30/20"&amp;RIGHT(BQ$1,2)),Holidays!$J$3:$J$937),
IF($T808&gt;=DATEVALUE("10/1/20"&amp;RIGHT(BP$1,2)),NETWORKDAYS($T808,DATEVALUE("9/30/20"&amp;RIGHT(BQ$1,2)),Holidays!$J$3:$J$937),"")))),"")/(NETWORKDAYS($T808,$U808,Holidays!$J$3:$J$937)),0))</f>
        <v/>
      </c>
      <c r="BR808" s="87" t="str">
        <f>IF($Q808="","",IFERROR(IF(OR(AND($T808&gt;=DATEVALUE("10/1/20"&amp;RIGHT(BQ$1,2)),$T808&lt;=DATEVALUE("9/30/20"&amp;RIGHT(BR$1,2))),AND($U808&gt;=DATEVALUE("10/1/20"&amp;RIGHT(BQ$1,2)),$U808&lt;=DATEVALUE("9/30/20"&amp;RIGHT(BR$1,2))),AND($T808&lt;=DATEVALUE("10/1/20"&amp;RIGHT(BQ$1,2)),$U808&gt;=DATEVALUE("9/30/20"&amp;RIGHT(BR$1,2)))),
IF(AND($T808&gt;=DATEVALUE("10/1/20"&amp;RIGHT(BQ$1,2)),$U808&lt;=DATEVALUE("9/30/20"&amp;RIGHT(BR$1,2))),NETWORKDAYS($T808,$U808,Holidays!$J$3:$J$937),
IF(AND($T808&lt;DATEVALUE("10/1/20"&amp;RIGHT(BQ$1,2)),$U808&lt;=DATEVALUE("9/30/20"&amp;RIGHT(BR$1,2))),NETWORKDAYS(DATEVALUE("10/1/20"&amp;RIGHT(BQ$1,2)),$U808,Holidays!$J$3:$J$937),
IF($T808&lt;DATEVALUE("10/1/20"&amp;RIGHT(BQ$1,2)),NETWORKDAYS(DATEVALUE("10/1/20"&amp;RIGHT(BQ$1,2)),DATEVALUE("9/30/20"&amp;RIGHT(BR$1,2)),Holidays!$J$3:$J$937),
IF($T808&gt;=DATEVALUE("10/1/20"&amp;RIGHT(BQ$1,2)),NETWORKDAYS($T808,DATEVALUE("9/30/20"&amp;RIGHT(BR$1,2)),Holidays!$J$3:$J$937),"")))),"")/(NETWORKDAYS($T808,$U808,Holidays!$J$3:$J$937)),0))</f>
        <v/>
      </c>
      <c r="BS808" s="87" t="str">
        <f>IF($Q808="","",IFERROR(IF(OR(AND($T808&gt;=DATEVALUE("10/1/20"&amp;RIGHT(BR$1,2)),$T808&lt;=DATEVALUE("9/30/20"&amp;RIGHT(BS$1,2))),AND($U808&gt;=DATEVALUE("10/1/20"&amp;RIGHT(BR$1,2)),$U808&lt;=DATEVALUE("9/30/20"&amp;RIGHT(BS$1,2))),AND($T808&lt;=DATEVALUE("10/1/20"&amp;RIGHT(BR$1,2)),$U808&gt;=DATEVALUE("9/30/20"&amp;RIGHT(BS$1,2)))),
IF(AND($T808&gt;=DATEVALUE("10/1/20"&amp;RIGHT(BR$1,2)),$U808&lt;=DATEVALUE("9/30/20"&amp;RIGHT(BS$1,2))),NETWORKDAYS($T808,$U808,Holidays!$J$3:$J$937),
IF(AND($T808&lt;DATEVALUE("10/1/20"&amp;RIGHT(BR$1,2)),$U808&lt;=DATEVALUE("9/30/20"&amp;RIGHT(BS$1,2))),NETWORKDAYS(DATEVALUE("10/1/20"&amp;RIGHT(BR$1,2)),$U808,Holidays!$J$3:$J$937),
IF($T808&lt;DATEVALUE("10/1/20"&amp;RIGHT(BR$1,2)),NETWORKDAYS(DATEVALUE("10/1/20"&amp;RIGHT(BR$1,2)),DATEVALUE("9/30/20"&amp;RIGHT(BS$1,2)),Holidays!$J$3:$J$937),
IF($T808&gt;=DATEVALUE("10/1/20"&amp;RIGHT(BR$1,2)),NETWORKDAYS($T808,DATEVALUE("9/30/20"&amp;RIGHT(BS$1,2)),Holidays!$J$3:$J$937),"")))),"")/(NETWORKDAYS($T808,$U808,Holidays!$J$3:$J$937)),0))</f>
        <v/>
      </c>
      <c r="BT808" s="87" t="str">
        <f>IF($Q808="","",IFERROR(IF(OR(AND($T808&gt;=DATEVALUE("10/1/20"&amp;RIGHT(BS$1,2)),$T808&lt;=DATEVALUE("9/30/20"&amp;RIGHT(BT$1,2))),AND($U808&gt;=DATEVALUE("10/1/20"&amp;RIGHT(BS$1,2)),$U808&lt;=DATEVALUE("9/30/20"&amp;RIGHT(BT$1,2))),AND($T808&lt;=DATEVALUE("10/1/20"&amp;RIGHT(BS$1,2)),$U808&gt;=DATEVALUE("9/30/20"&amp;RIGHT(BT$1,2)))),
IF(AND($T808&gt;=DATEVALUE("10/1/20"&amp;RIGHT(BS$1,2)),$U808&lt;=DATEVALUE("9/30/20"&amp;RIGHT(BT$1,2))),NETWORKDAYS($T808,$U808,Holidays!$J$3:$J$937),
IF(AND($T808&lt;DATEVALUE("10/1/20"&amp;RIGHT(BS$1,2)),$U808&lt;=DATEVALUE("9/30/20"&amp;RIGHT(BT$1,2))),NETWORKDAYS(DATEVALUE("10/1/20"&amp;RIGHT(BS$1,2)),$U808,Holidays!$J$3:$J$937),
IF($T808&lt;DATEVALUE("10/1/20"&amp;RIGHT(BS$1,2)),NETWORKDAYS(DATEVALUE("10/1/20"&amp;RIGHT(BS$1,2)),DATEVALUE("9/30/20"&amp;RIGHT(BT$1,2)),Holidays!$J$3:$J$937),
IF($T808&gt;=DATEVALUE("10/1/20"&amp;RIGHT(BS$1,2)),NETWORKDAYS($T808,DATEVALUE("9/30/20"&amp;RIGHT(BT$1,2)),Holidays!$J$3:$J$937),"")))),"")/(NETWORKDAYS($T808,$U808,Holidays!$J$3:$J$937)),0))</f>
        <v/>
      </c>
      <c r="BU808" s="87" t="str">
        <f>IF($Q808="","",IFERROR(IF(OR(AND($T808&gt;=DATEVALUE("10/1/20"&amp;RIGHT(BT$1,2)),$T808&lt;=DATEVALUE("9/30/20"&amp;RIGHT(BU$1,2))),AND($U808&gt;=DATEVALUE("10/1/20"&amp;RIGHT(BT$1,2)),$U808&lt;=DATEVALUE("9/30/20"&amp;RIGHT(BU$1,2))),AND($T808&lt;=DATEVALUE("10/1/20"&amp;RIGHT(BT$1,2)),$U808&gt;=DATEVALUE("9/30/20"&amp;RIGHT(BU$1,2)))),
IF(AND($T808&gt;=DATEVALUE("10/1/20"&amp;RIGHT(BT$1,2)),$U808&lt;=DATEVALUE("9/30/20"&amp;RIGHT(BU$1,2))),NETWORKDAYS($T808,$U808,Holidays!$J$3:$J$937),
IF(AND($T808&lt;DATEVALUE("10/1/20"&amp;RIGHT(BT$1,2)),$U808&lt;=DATEVALUE("9/30/20"&amp;RIGHT(BU$1,2))),NETWORKDAYS(DATEVALUE("10/1/20"&amp;RIGHT(BT$1,2)),$U808,Holidays!$J$3:$J$937),
IF($T808&lt;DATEVALUE("10/1/20"&amp;RIGHT(BT$1,2)),NETWORKDAYS(DATEVALUE("10/1/20"&amp;RIGHT(BT$1,2)),DATEVALUE("9/30/20"&amp;RIGHT(BU$1,2)),Holidays!$J$3:$J$937),
IF($T808&gt;=DATEVALUE("10/1/20"&amp;RIGHT(BT$1,2)),NETWORKDAYS($T808,DATEVALUE("9/30/20"&amp;RIGHT(BU$1,2)),Holidays!$J$3:$J$937),"")))),"")/(NETWORKDAYS($T808,$U808,Holidays!$J$3:$J$937)),0))</f>
        <v/>
      </c>
      <c r="BV808" s="87" t="str">
        <f>IF($Q808="","",IFERROR(IF(OR(AND($T808&gt;=DATEVALUE("10/1/20"&amp;RIGHT(BU$1,2)),$T808&lt;=DATEVALUE("9/30/20"&amp;RIGHT(BV$1,2))),AND($U808&gt;=DATEVALUE("10/1/20"&amp;RIGHT(BU$1,2)),$U808&lt;=DATEVALUE("9/30/20"&amp;RIGHT(BV$1,2))),AND($T808&lt;=DATEVALUE("10/1/20"&amp;RIGHT(BU$1,2)),$U808&gt;=DATEVALUE("9/30/20"&amp;RIGHT(BV$1,2)))),
IF(AND($T808&gt;=DATEVALUE("10/1/20"&amp;RIGHT(BU$1,2)),$U808&lt;=DATEVALUE("9/30/20"&amp;RIGHT(BV$1,2))),NETWORKDAYS($T808,$U808,Holidays!$J$3:$J$937),
IF(AND($T808&lt;DATEVALUE("10/1/20"&amp;RIGHT(BU$1,2)),$U808&lt;=DATEVALUE("9/30/20"&amp;RIGHT(BV$1,2))),NETWORKDAYS(DATEVALUE("10/1/20"&amp;RIGHT(BU$1,2)),$U808,Holidays!$J$3:$J$937),
IF($T808&lt;DATEVALUE("10/1/20"&amp;RIGHT(BU$1,2)),NETWORKDAYS(DATEVALUE("10/1/20"&amp;RIGHT(BU$1,2)),DATEVALUE("9/30/20"&amp;RIGHT(BV$1,2)),Holidays!$J$3:$J$937),
IF($T808&gt;=DATEVALUE("10/1/20"&amp;RIGHT(BU$1,2)),NETWORKDAYS($T808,DATEVALUE("9/30/20"&amp;RIGHT(BV$1,2)),Holidays!$J$3:$J$937),"")))),"")/(NETWORKDAYS($T808,$U808,Holidays!$J$3:$J$937)),0))</f>
        <v/>
      </c>
      <c r="BW808" s="87" t="str">
        <f>IF($Q808="","",IFERROR(IF(OR(AND($T808&gt;=DATEVALUE("10/1/20"&amp;RIGHT(BV$1,2)),$T808&lt;=DATEVALUE("9/30/20"&amp;RIGHT(BW$1,2))),AND($U808&gt;=DATEVALUE("10/1/20"&amp;RIGHT(BV$1,2)),$U808&lt;=DATEVALUE("9/30/20"&amp;RIGHT(BW$1,2))),AND($T808&lt;=DATEVALUE("10/1/20"&amp;RIGHT(BV$1,2)),$U808&gt;=DATEVALUE("9/30/20"&amp;RIGHT(BW$1,2)))),
IF(AND($T808&gt;=DATEVALUE("10/1/20"&amp;RIGHT(BV$1,2)),$U808&lt;=DATEVALUE("9/30/20"&amp;RIGHT(BW$1,2))),NETWORKDAYS($T808,$U808,Holidays!$J$3:$J$937),
IF(AND($T808&lt;DATEVALUE("10/1/20"&amp;RIGHT(BV$1,2)),$U808&lt;=DATEVALUE("9/30/20"&amp;RIGHT(BW$1,2))),NETWORKDAYS(DATEVALUE("10/1/20"&amp;RIGHT(BV$1,2)),$U808,Holidays!$J$3:$J$937),
IF($T808&lt;DATEVALUE("10/1/20"&amp;RIGHT(BV$1,2)),NETWORKDAYS(DATEVALUE("10/1/20"&amp;RIGHT(BV$1,2)),DATEVALUE("9/30/20"&amp;RIGHT(BW$1,2)),Holidays!$J$3:$J$937),
IF($T808&gt;=DATEVALUE("10/1/20"&amp;RIGHT(BV$1,2)),NETWORKDAYS($T808,DATEVALUE("9/30/20"&amp;RIGHT(BW$1,2)),Holidays!$J$3:$J$937),"")))),"")/(NETWORKDAYS($T808,$U808,Holidays!$J$3:$J$937)),0))</f>
        <v/>
      </c>
      <c r="BX808" s="87" t="str">
        <f>IF($Q808="","",IFERROR(IF(OR(AND($T808&gt;=DATEVALUE("10/1/20"&amp;RIGHT(BW$1,2)),$T808&lt;=DATEVALUE("9/30/20"&amp;RIGHT(BX$1,2))),AND($U808&gt;=DATEVALUE("10/1/20"&amp;RIGHT(BW$1,2)),$U808&lt;=DATEVALUE("9/30/20"&amp;RIGHT(BX$1,2))),AND($T808&lt;=DATEVALUE("10/1/20"&amp;RIGHT(BW$1,2)),$U808&gt;=DATEVALUE("9/30/20"&amp;RIGHT(BX$1,2)))),
IF(AND($T808&gt;=DATEVALUE("10/1/20"&amp;RIGHT(BW$1,2)),$U808&lt;=DATEVALUE("9/30/20"&amp;RIGHT(BX$1,2))),NETWORKDAYS($T808,$U808,Holidays!$J$3:$J$937),
IF(AND($T808&lt;DATEVALUE("10/1/20"&amp;RIGHT(BW$1,2)),$U808&lt;=DATEVALUE("9/30/20"&amp;RIGHT(BX$1,2))),NETWORKDAYS(DATEVALUE("10/1/20"&amp;RIGHT(BW$1,2)),$U808,Holidays!$J$3:$J$937),
IF($T808&lt;DATEVALUE("10/1/20"&amp;RIGHT(BW$1,2)),NETWORKDAYS(DATEVALUE("10/1/20"&amp;RIGHT(BW$1,2)),DATEVALUE("9/30/20"&amp;RIGHT(BX$1,2)),Holidays!$J$3:$J$937),
IF($T808&gt;=DATEVALUE("10/1/20"&amp;RIGHT(BW$1,2)),NETWORKDAYS($T808,DATEVALUE("9/30/20"&amp;RIGHT(BX$1,2)),Holidays!$J$3:$J$937),"")))),"")/(NETWORKDAYS($T808,$U808,Holidays!$J$3:$J$937)),0))</f>
        <v/>
      </c>
      <c r="BY808" s="87" t="str">
        <f>IF($Q808="","",IFERROR(IF(OR(AND($T808&gt;=DATEVALUE("10/1/20"&amp;RIGHT(BX$1,2)),$T808&lt;=DATEVALUE("9/30/20"&amp;RIGHT(BY$1,2))),AND($U808&gt;=DATEVALUE("10/1/20"&amp;RIGHT(BX$1,2)),$U808&lt;=DATEVALUE("9/30/20"&amp;RIGHT(BY$1,2))),AND($T808&lt;=DATEVALUE("10/1/20"&amp;RIGHT(BX$1,2)),$U808&gt;=DATEVALUE("9/30/20"&amp;RIGHT(BY$1,2)))),
IF(AND($T808&gt;=DATEVALUE("10/1/20"&amp;RIGHT(BX$1,2)),$U808&lt;=DATEVALUE("9/30/20"&amp;RIGHT(BY$1,2))),NETWORKDAYS($T808,$U808,Holidays!$J$3:$J$937),
IF(AND($T808&lt;DATEVALUE("10/1/20"&amp;RIGHT(BX$1,2)),$U808&lt;=DATEVALUE("9/30/20"&amp;RIGHT(BY$1,2))),NETWORKDAYS(DATEVALUE("10/1/20"&amp;RIGHT(BX$1,2)),$U808,Holidays!$J$3:$J$937),
IF($T808&lt;DATEVALUE("10/1/20"&amp;RIGHT(BX$1,2)),NETWORKDAYS(DATEVALUE("10/1/20"&amp;RIGHT(BX$1,2)),DATEVALUE("9/30/20"&amp;RIGHT(BY$1,2)),Holidays!$J$3:$J$937),
IF($T808&gt;=DATEVALUE("10/1/20"&amp;RIGHT(BX$1,2)),NETWORKDAYS($T808,DATEVALUE("9/30/20"&amp;RIGHT(BY$1,2)),Holidays!$J$3:$J$937),"")))),"")/(NETWORKDAYS($T808,$U808,Holidays!$J$3:$J$937)),0))</f>
        <v/>
      </c>
      <c r="BZ808" s="87" t="str">
        <f>IF($Q808="","",IFERROR(IF(OR(AND($T808&gt;=DATEVALUE("10/1/20"&amp;RIGHT(BY$1,2)),$T808&lt;=DATEVALUE("9/30/20"&amp;RIGHT(BZ$1,2))),AND($U808&gt;=DATEVALUE("10/1/20"&amp;RIGHT(BY$1,2)),$U808&lt;=DATEVALUE("9/30/20"&amp;RIGHT(BZ$1,2))),AND($T808&lt;=DATEVALUE("10/1/20"&amp;RIGHT(BY$1,2)),$U808&gt;=DATEVALUE("9/30/20"&amp;RIGHT(BZ$1,2)))),
IF(AND($T808&gt;=DATEVALUE("10/1/20"&amp;RIGHT(BY$1,2)),$U808&lt;=DATEVALUE("9/30/20"&amp;RIGHT(BZ$1,2))),NETWORKDAYS($T808,$U808,Holidays!$J$3:$J$937),
IF(AND($T808&lt;DATEVALUE("10/1/20"&amp;RIGHT(BY$1,2)),$U808&lt;=DATEVALUE("9/30/20"&amp;RIGHT(BZ$1,2))),NETWORKDAYS(DATEVALUE("10/1/20"&amp;RIGHT(BY$1,2)),$U808,Holidays!$J$3:$J$937),
IF($T808&lt;DATEVALUE("10/1/20"&amp;RIGHT(BY$1,2)),NETWORKDAYS(DATEVALUE("10/1/20"&amp;RIGHT(BY$1,2)),DATEVALUE("9/30/20"&amp;RIGHT(BZ$1,2)),Holidays!$J$3:$J$937),
IF($T808&gt;=DATEVALUE("10/1/20"&amp;RIGHT(BY$1,2)),NETWORKDAYS($T808,DATEVALUE("9/30/20"&amp;RIGHT(BZ$1,2)),Holidays!$J$3:$J$937),"")))),"")/(NETWORKDAYS($T808,$U808,Holidays!$J$3:$J$937)),0))</f>
        <v/>
      </c>
      <c r="CA808" s="87" t="str">
        <f>IF($Q808="","",IFERROR(IF(OR(AND($T808&gt;=DATEVALUE("10/1/20"&amp;RIGHT(BZ$1,2)),$T808&lt;=DATEVALUE("9/30/20"&amp;RIGHT(CA$1,2))),AND($U808&gt;=DATEVALUE("10/1/20"&amp;RIGHT(BZ$1,2)),$U808&lt;=DATEVALUE("9/30/20"&amp;RIGHT(CA$1,2))),AND($T808&lt;=DATEVALUE("10/1/20"&amp;RIGHT(BZ$1,2)),$U808&gt;=DATEVALUE("9/30/20"&amp;RIGHT(CA$1,2)))),
IF(AND($T808&gt;=DATEVALUE("10/1/20"&amp;RIGHT(BZ$1,2)),$U808&lt;=DATEVALUE("9/30/20"&amp;RIGHT(CA$1,2))),NETWORKDAYS($T808,$U808,Holidays!$J$3:$J$937),
IF(AND($T808&lt;DATEVALUE("10/1/20"&amp;RIGHT(BZ$1,2)),$U808&lt;=DATEVALUE("9/30/20"&amp;RIGHT(CA$1,2))),NETWORKDAYS(DATEVALUE("10/1/20"&amp;RIGHT(BZ$1,2)),$U808,Holidays!$J$3:$J$937),
IF($T808&lt;DATEVALUE("10/1/20"&amp;RIGHT(BZ$1,2)),NETWORKDAYS(DATEVALUE("10/1/20"&amp;RIGHT(BZ$1,2)),DATEVALUE("9/30/20"&amp;RIGHT(CA$1,2)),Holidays!$J$3:$J$937),
IF($T808&gt;=DATEVALUE("10/1/20"&amp;RIGHT(BZ$1,2)),NETWORKDAYS($T808,DATEVALUE("9/30/20"&amp;RIGHT(CA$1,2)),Holidays!$J$3:$J$937),"")))),"")/(NETWORKDAYS($T808,$U808,Holidays!$J$3:$J$937)),0))</f>
        <v/>
      </c>
      <c r="CB808" s="87" t="str">
        <f>IF($Q808="","",IFERROR(IF(OR(AND($T808&gt;=DATEVALUE("10/1/20"&amp;RIGHT(CA$1,2)),$T808&lt;=DATEVALUE("9/30/20"&amp;RIGHT(CB$1,2))),AND($U808&gt;=DATEVALUE("10/1/20"&amp;RIGHT(CA$1,2)),$U808&lt;=DATEVALUE("9/30/20"&amp;RIGHT(CB$1,2))),AND($T808&lt;=DATEVALUE("10/1/20"&amp;RIGHT(CA$1,2)),$U808&gt;=DATEVALUE("9/30/20"&amp;RIGHT(CB$1,2)))),
IF(AND($T808&gt;=DATEVALUE("10/1/20"&amp;RIGHT(CA$1,2)),$U808&lt;=DATEVALUE("9/30/20"&amp;RIGHT(CB$1,2))),NETWORKDAYS($T808,$U808,Holidays!$J$3:$J$937),
IF(AND($T808&lt;DATEVALUE("10/1/20"&amp;RIGHT(CA$1,2)),$U808&lt;=DATEVALUE("9/30/20"&amp;RIGHT(CB$1,2))),NETWORKDAYS(DATEVALUE("10/1/20"&amp;RIGHT(CA$1,2)),$U808,Holidays!$J$3:$J$937),
IF($T808&lt;DATEVALUE("10/1/20"&amp;RIGHT(CA$1,2)),NETWORKDAYS(DATEVALUE("10/1/20"&amp;RIGHT(CA$1,2)),DATEVALUE("9/30/20"&amp;RIGHT(CB$1,2)),Holidays!$J$3:$J$937),
IF($T808&gt;=DATEVALUE("10/1/20"&amp;RIGHT(CA$1,2)),NETWORKDAYS($T808,DATEVALUE("9/30/20"&amp;RIGHT(CB$1,2)),Holidays!$J$3:$J$937),"")))),"")/(NETWORKDAYS($T808,$U808,Holidays!$J$3:$J$937)),0))</f>
        <v/>
      </c>
    </row>
    <row r="809" spans="1:80">
      <c r="A809" s="97"/>
      <c r="B809" s="98" t="str">
        <f ca="1">IF(NOT($A809=""),OFFSET('WBS Reference &amp; User Procedure'!$A$1,MATCH($A809,'WBS Reference &amp; User Procedure'!$A:$A,0)-1,1),"")</f>
        <v/>
      </c>
      <c r="D809" s="97"/>
      <c r="T809" s="104" t="str">
        <f>IF(NOT(Q809=""),IF(NOT($S809=""),$S809,#REF!),"")</f>
        <v/>
      </c>
      <c r="U809" s="104" t="str">
        <f>IF(NOT(Q809=""),WORKDAY(T809,Q809,Holidays!$J$3:$J$937),"")</f>
        <v/>
      </c>
      <c r="V809" s="104"/>
      <c r="W809" s="104"/>
      <c r="X809" s="101" t="str">
        <f t="shared" si="181"/>
        <v/>
      </c>
      <c r="AL809" s="87" t="str">
        <f t="shared" ca="1" si="180"/>
        <v/>
      </c>
      <c r="AN809" s="87" t="str">
        <f t="shared" ca="1" si="182"/>
        <v/>
      </c>
      <c r="AO809" s="87" t="str">
        <f t="shared" ca="1" si="182"/>
        <v/>
      </c>
      <c r="AP809" s="87" t="str">
        <f t="shared" ca="1" si="182"/>
        <v/>
      </c>
      <c r="AQ809" s="87" t="str">
        <f t="shared" ca="1" si="182"/>
        <v/>
      </c>
      <c r="AR809" s="87" t="str">
        <f t="shared" ca="1" si="182"/>
        <v/>
      </c>
      <c r="AS809" s="87" t="str">
        <f t="shared" ca="1" si="182"/>
        <v/>
      </c>
      <c r="AT809" s="87" t="str">
        <f t="shared" ca="1" si="182"/>
        <v/>
      </c>
      <c r="AU809" s="87" t="str">
        <f t="shared" ca="1" si="182"/>
        <v/>
      </c>
      <c r="AV809" s="87" t="str">
        <f t="shared" ca="1" si="182"/>
        <v/>
      </c>
      <c r="AW809" s="87" t="str">
        <f t="shared" ca="1" si="182"/>
        <v/>
      </c>
      <c r="AX809" s="87" t="str">
        <f t="shared" ca="1" si="183"/>
        <v/>
      </c>
      <c r="AY809" s="87" t="str">
        <f t="shared" ca="1" si="183"/>
        <v/>
      </c>
      <c r="AZ809" s="87" t="str">
        <f t="shared" ca="1" si="183"/>
        <v/>
      </c>
      <c r="BA809" s="87" t="str">
        <f t="shared" ca="1" si="183"/>
        <v/>
      </c>
      <c r="BB809" s="87" t="str">
        <f t="shared" ca="1" si="183"/>
        <v/>
      </c>
      <c r="BC809" s="87" t="str">
        <f t="shared" ca="1" si="183"/>
        <v/>
      </c>
      <c r="BD809" s="87" t="str">
        <f t="shared" ca="1" si="183"/>
        <v/>
      </c>
      <c r="BE809" s="87" t="str">
        <f t="shared" ca="1" si="183"/>
        <v/>
      </c>
      <c r="BF809" s="87" t="str">
        <f t="shared" ca="1" si="183"/>
        <v/>
      </c>
      <c r="BG809" s="87" t="str">
        <f t="shared" ca="1" si="183"/>
        <v/>
      </c>
      <c r="BI809" s="87" t="str">
        <f>IF($Q809="","",IFERROR(IF(OR(AND($T809&gt;=DATEVALUE("10/1/20"&amp;RIGHT(BH$1,2)),$T809&lt;=DATEVALUE("9/30/20"&amp;RIGHT(BI$1,2))),AND($U809&gt;=DATEVALUE("10/1/20"&amp;RIGHT(BH$1,2)),$U809&lt;=DATEVALUE("9/30/20"&amp;RIGHT(BI$1,2))),AND($T809&lt;=DATEVALUE("10/1/20"&amp;RIGHT(BH$1,2)),$U809&gt;=DATEVALUE("9/30/20"&amp;RIGHT(BI$1,2)))),
IF(AND($T809&gt;=DATEVALUE("10/1/20"&amp;RIGHT(BH$1,2)),$U809&lt;=DATEVALUE("9/30/20"&amp;RIGHT(BI$1,2))),NETWORKDAYS($T809,$U809,Holidays!$J$3:$J$937),
IF(AND($T809&lt;DATEVALUE("10/1/20"&amp;RIGHT(BH$1,2)),$U809&lt;=DATEVALUE("9/30/20"&amp;RIGHT(BI$1,2))),NETWORKDAYS(DATEVALUE("10/1/20"&amp;RIGHT(BH$1,2)),$U809,Holidays!$J$3:$J$937),
IF($T809&lt;DATEVALUE("10/1/20"&amp;RIGHT(BH$1,2)),NETWORKDAYS(DATEVALUE("10/1/20"&amp;RIGHT(BH$1,2)),DATEVALUE("9/30/20"&amp;RIGHT(BI$1,2)),Holidays!$J$3:$J$937),
IF($T809&gt;=DATEVALUE("10/1/20"&amp;RIGHT(BH$1,2)),NETWORKDAYS($T809,DATEVALUE("9/30/20"&amp;RIGHT(BI$1,2)),Holidays!$J$3:$J$937),"")))),"")/(NETWORKDAYS($T809,$U809,Holidays!$J$3:$J$937)),0))</f>
        <v/>
      </c>
      <c r="BJ809" s="87" t="str">
        <f>IF($Q809="","",IFERROR(IF(OR(AND($T809&gt;=DATEVALUE("10/1/20"&amp;RIGHT(BI$1,2)),$T809&lt;=DATEVALUE("9/30/20"&amp;RIGHT(BJ$1,2))),AND($U809&gt;=DATEVALUE("10/1/20"&amp;RIGHT(BI$1,2)),$U809&lt;=DATEVALUE("9/30/20"&amp;RIGHT(BJ$1,2))),AND($T809&lt;=DATEVALUE("10/1/20"&amp;RIGHT(BI$1,2)),$U809&gt;=DATEVALUE("9/30/20"&amp;RIGHT(BJ$1,2)))),
IF(AND($T809&gt;=DATEVALUE("10/1/20"&amp;RIGHT(BI$1,2)),$U809&lt;=DATEVALUE("9/30/20"&amp;RIGHT(BJ$1,2))),NETWORKDAYS($T809,$U809,Holidays!$J$3:$J$937),
IF(AND($T809&lt;DATEVALUE("10/1/20"&amp;RIGHT(BI$1,2)),$U809&lt;=DATEVALUE("9/30/20"&amp;RIGHT(BJ$1,2))),NETWORKDAYS(DATEVALUE("10/1/20"&amp;RIGHT(BI$1,2)),$U809,Holidays!$J$3:$J$937),
IF($T809&lt;DATEVALUE("10/1/20"&amp;RIGHT(BI$1,2)),NETWORKDAYS(DATEVALUE("10/1/20"&amp;RIGHT(BI$1,2)),DATEVALUE("9/30/20"&amp;RIGHT(BJ$1,2)),Holidays!$J$3:$J$937),
IF($T809&gt;=DATEVALUE("10/1/20"&amp;RIGHT(BI$1,2)),NETWORKDAYS($T809,DATEVALUE("9/30/20"&amp;RIGHT(BJ$1,2)),Holidays!$J$3:$J$937),"")))),"")/(NETWORKDAYS($T809,$U809,Holidays!$J$3:$J$937)),0))</f>
        <v/>
      </c>
      <c r="BK809" s="87" t="str">
        <f>IF($Q809="","",IFERROR(IF(OR(AND($T809&gt;=DATEVALUE("10/1/20"&amp;RIGHT(BJ$1,2)),$T809&lt;=DATEVALUE("9/30/20"&amp;RIGHT(BK$1,2))),AND($U809&gt;=DATEVALUE("10/1/20"&amp;RIGHT(BJ$1,2)),$U809&lt;=DATEVALUE("9/30/20"&amp;RIGHT(BK$1,2))),AND($T809&lt;=DATEVALUE("10/1/20"&amp;RIGHT(BJ$1,2)),$U809&gt;=DATEVALUE("9/30/20"&amp;RIGHT(BK$1,2)))),
IF(AND($T809&gt;=DATEVALUE("10/1/20"&amp;RIGHT(BJ$1,2)),$U809&lt;=DATEVALUE("9/30/20"&amp;RIGHT(BK$1,2))),NETWORKDAYS($T809,$U809,Holidays!$J$3:$J$937),
IF(AND($T809&lt;DATEVALUE("10/1/20"&amp;RIGHT(BJ$1,2)),$U809&lt;=DATEVALUE("9/30/20"&amp;RIGHT(BK$1,2))),NETWORKDAYS(DATEVALUE("10/1/20"&amp;RIGHT(BJ$1,2)),$U809,Holidays!$J$3:$J$937),
IF($T809&lt;DATEVALUE("10/1/20"&amp;RIGHT(BJ$1,2)),NETWORKDAYS(DATEVALUE("10/1/20"&amp;RIGHT(BJ$1,2)),DATEVALUE("9/30/20"&amp;RIGHT(BK$1,2)),Holidays!$J$3:$J$937),
IF($T809&gt;=DATEVALUE("10/1/20"&amp;RIGHT(BJ$1,2)),NETWORKDAYS($T809,DATEVALUE("9/30/20"&amp;RIGHT(BK$1,2)),Holidays!$J$3:$J$937),"")))),"")/(NETWORKDAYS($T809,$U809,Holidays!$J$3:$J$937)),0))</f>
        <v/>
      </c>
      <c r="BL809" s="87" t="str">
        <f>IF($Q809="","",IFERROR(IF(OR(AND($T809&gt;=DATEVALUE("10/1/20"&amp;RIGHT(BK$1,2)),$T809&lt;=DATEVALUE("9/30/20"&amp;RIGHT(BL$1,2))),AND($U809&gt;=DATEVALUE("10/1/20"&amp;RIGHT(BK$1,2)),$U809&lt;=DATEVALUE("9/30/20"&amp;RIGHT(BL$1,2))),AND($T809&lt;=DATEVALUE("10/1/20"&amp;RIGHT(BK$1,2)),$U809&gt;=DATEVALUE("9/30/20"&amp;RIGHT(BL$1,2)))),
IF(AND($T809&gt;=DATEVALUE("10/1/20"&amp;RIGHT(BK$1,2)),$U809&lt;=DATEVALUE("9/30/20"&amp;RIGHT(BL$1,2))),NETWORKDAYS($T809,$U809,Holidays!$J$3:$J$937),
IF(AND($T809&lt;DATEVALUE("10/1/20"&amp;RIGHT(BK$1,2)),$U809&lt;=DATEVALUE("9/30/20"&amp;RIGHT(BL$1,2))),NETWORKDAYS(DATEVALUE("10/1/20"&amp;RIGHT(BK$1,2)),$U809,Holidays!$J$3:$J$937),
IF($T809&lt;DATEVALUE("10/1/20"&amp;RIGHT(BK$1,2)),NETWORKDAYS(DATEVALUE("10/1/20"&amp;RIGHT(BK$1,2)),DATEVALUE("9/30/20"&amp;RIGHT(BL$1,2)),Holidays!$J$3:$J$937),
IF($T809&gt;=DATEVALUE("10/1/20"&amp;RIGHT(BK$1,2)),NETWORKDAYS($T809,DATEVALUE("9/30/20"&amp;RIGHT(BL$1,2)),Holidays!$J$3:$J$937),"")))),"")/(NETWORKDAYS($T809,$U809,Holidays!$J$3:$J$937)),0))</f>
        <v/>
      </c>
      <c r="BM809" s="87" t="str">
        <f>IF($Q809="","",IFERROR(IF(OR(AND($T809&gt;=DATEVALUE("10/1/20"&amp;RIGHT(BL$1,2)),$T809&lt;=DATEVALUE("9/30/20"&amp;RIGHT(BM$1,2))),AND($U809&gt;=DATEVALUE("10/1/20"&amp;RIGHT(BL$1,2)),$U809&lt;=DATEVALUE("9/30/20"&amp;RIGHT(BM$1,2))),AND($T809&lt;=DATEVALUE("10/1/20"&amp;RIGHT(BL$1,2)),$U809&gt;=DATEVALUE("9/30/20"&amp;RIGHT(BM$1,2)))),
IF(AND($T809&gt;=DATEVALUE("10/1/20"&amp;RIGHT(BL$1,2)),$U809&lt;=DATEVALUE("9/30/20"&amp;RIGHT(BM$1,2))),NETWORKDAYS($T809,$U809,Holidays!$J$3:$J$937),
IF(AND($T809&lt;DATEVALUE("10/1/20"&amp;RIGHT(BL$1,2)),$U809&lt;=DATEVALUE("9/30/20"&amp;RIGHT(BM$1,2))),NETWORKDAYS(DATEVALUE("10/1/20"&amp;RIGHT(BL$1,2)),$U809,Holidays!$J$3:$J$937),
IF($T809&lt;DATEVALUE("10/1/20"&amp;RIGHT(BL$1,2)),NETWORKDAYS(DATEVALUE("10/1/20"&amp;RIGHT(BL$1,2)),DATEVALUE("9/30/20"&amp;RIGHT(BM$1,2)),Holidays!$J$3:$J$937),
IF($T809&gt;=DATEVALUE("10/1/20"&amp;RIGHT(BL$1,2)),NETWORKDAYS($T809,DATEVALUE("9/30/20"&amp;RIGHT(BM$1,2)),Holidays!$J$3:$J$937),"")))),"")/(NETWORKDAYS($T809,$U809,Holidays!$J$3:$J$937)),0))</f>
        <v/>
      </c>
      <c r="BN809" s="87" t="str">
        <f>IF($Q809="","",IFERROR(IF(OR(AND($T809&gt;=DATEVALUE("10/1/20"&amp;RIGHT(BM$1,2)),$T809&lt;=DATEVALUE("9/30/20"&amp;RIGHT(BN$1,2))),AND($U809&gt;=DATEVALUE("10/1/20"&amp;RIGHT(BM$1,2)),$U809&lt;=DATEVALUE("9/30/20"&amp;RIGHT(BN$1,2))),AND($T809&lt;=DATEVALUE("10/1/20"&amp;RIGHT(BM$1,2)),$U809&gt;=DATEVALUE("9/30/20"&amp;RIGHT(BN$1,2)))),
IF(AND($T809&gt;=DATEVALUE("10/1/20"&amp;RIGHT(BM$1,2)),$U809&lt;=DATEVALUE("9/30/20"&amp;RIGHT(BN$1,2))),NETWORKDAYS($T809,$U809,Holidays!$J$3:$J$937),
IF(AND($T809&lt;DATEVALUE("10/1/20"&amp;RIGHT(BM$1,2)),$U809&lt;=DATEVALUE("9/30/20"&amp;RIGHT(BN$1,2))),NETWORKDAYS(DATEVALUE("10/1/20"&amp;RIGHT(BM$1,2)),$U809,Holidays!$J$3:$J$937),
IF($T809&lt;DATEVALUE("10/1/20"&amp;RIGHT(BM$1,2)),NETWORKDAYS(DATEVALUE("10/1/20"&amp;RIGHT(BM$1,2)),DATEVALUE("9/30/20"&amp;RIGHT(BN$1,2)),Holidays!$J$3:$J$937),
IF($T809&gt;=DATEVALUE("10/1/20"&amp;RIGHT(BM$1,2)),NETWORKDAYS($T809,DATEVALUE("9/30/20"&amp;RIGHT(BN$1,2)),Holidays!$J$3:$J$937),"")))),"")/(NETWORKDAYS($T809,$U809,Holidays!$J$3:$J$937)),0))</f>
        <v/>
      </c>
      <c r="BO809" s="87" t="str">
        <f>IF($Q809="","",IFERROR(IF(OR(AND($T809&gt;=DATEVALUE("10/1/20"&amp;RIGHT(BN$1,2)),$T809&lt;=DATEVALUE("9/30/20"&amp;RIGHT(BO$1,2))),AND($U809&gt;=DATEVALUE("10/1/20"&amp;RIGHT(BN$1,2)),$U809&lt;=DATEVALUE("9/30/20"&amp;RIGHT(BO$1,2))),AND($T809&lt;=DATEVALUE("10/1/20"&amp;RIGHT(BN$1,2)),$U809&gt;=DATEVALUE("9/30/20"&amp;RIGHT(BO$1,2)))),
IF(AND($T809&gt;=DATEVALUE("10/1/20"&amp;RIGHT(BN$1,2)),$U809&lt;=DATEVALUE("9/30/20"&amp;RIGHT(BO$1,2))),NETWORKDAYS($T809,$U809,Holidays!$J$3:$J$937),
IF(AND($T809&lt;DATEVALUE("10/1/20"&amp;RIGHT(BN$1,2)),$U809&lt;=DATEVALUE("9/30/20"&amp;RIGHT(BO$1,2))),NETWORKDAYS(DATEVALUE("10/1/20"&amp;RIGHT(BN$1,2)),$U809,Holidays!$J$3:$J$937),
IF($T809&lt;DATEVALUE("10/1/20"&amp;RIGHT(BN$1,2)),NETWORKDAYS(DATEVALUE("10/1/20"&amp;RIGHT(BN$1,2)),DATEVALUE("9/30/20"&amp;RIGHT(BO$1,2)),Holidays!$J$3:$J$937),
IF($T809&gt;=DATEVALUE("10/1/20"&amp;RIGHT(BN$1,2)),NETWORKDAYS($T809,DATEVALUE("9/30/20"&amp;RIGHT(BO$1,2)),Holidays!$J$3:$J$937),"")))),"")/(NETWORKDAYS($T809,$U809,Holidays!$J$3:$J$937)),0))</f>
        <v/>
      </c>
      <c r="BP809" s="87" t="str">
        <f>IF($Q809="","",IFERROR(IF(OR(AND($T809&gt;=DATEVALUE("10/1/20"&amp;RIGHT(BO$1,2)),$T809&lt;=DATEVALUE("9/30/20"&amp;RIGHT(BP$1,2))),AND($U809&gt;=DATEVALUE("10/1/20"&amp;RIGHT(BO$1,2)),$U809&lt;=DATEVALUE("9/30/20"&amp;RIGHT(BP$1,2))),AND($T809&lt;=DATEVALUE("10/1/20"&amp;RIGHT(BO$1,2)),$U809&gt;=DATEVALUE("9/30/20"&amp;RIGHT(BP$1,2)))),
IF(AND($T809&gt;=DATEVALUE("10/1/20"&amp;RIGHT(BO$1,2)),$U809&lt;=DATEVALUE("9/30/20"&amp;RIGHT(BP$1,2))),NETWORKDAYS($T809,$U809,Holidays!$J$3:$J$937),
IF(AND($T809&lt;DATEVALUE("10/1/20"&amp;RIGHT(BO$1,2)),$U809&lt;=DATEVALUE("9/30/20"&amp;RIGHT(BP$1,2))),NETWORKDAYS(DATEVALUE("10/1/20"&amp;RIGHT(BO$1,2)),$U809,Holidays!$J$3:$J$937),
IF($T809&lt;DATEVALUE("10/1/20"&amp;RIGHT(BO$1,2)),NETWORKDAYS(DATEVALUE("10/1/20"&amp;RIGHT(BO$1,2)),DATEVALUE("9/30/20"&amp;RIGHT(BP$1,2)),Holidays!$J$3:$J$937),
IF($T809&gt;=DATEVALUE("10/1/20"&amp;RIGHT(BO$1,2)),NETWORKDAYS($T809,DATEVALUE("9/30/20"&amp;RIGHT(BP$1,2)),Holidays!$J$3:$J$937),"")))),"")/(NETWORKDAYS($T809,$U809,Holidays!$J$3:$J$937)),0))</f>
        <v/>
      </c>
      <c r="BQ809" s="87" t="str">
        <f>IF($Q809="","",IFERROR(IF(OR(AND($T809&gt;=DATEVALUE("10/1/20"&amp;RIGHT(BP$1,2)),$T809&lt;=DATEVALUE("9/30/20"&amp;RIGHT(BQ$1,2))),AND($U809&gt;=DATEVALUE("10/1/20"&amp;RIGHT(BP$1,2)),$U809&lt;=DATEVALUE("9/30/20"&amp;RIGHT(BQ$1,2))),AND($T809&lt;=DATEVALUE("10/1/20"&amp;RIGHT(BP$1,2)),$U809&gt;=DATEVALUE("9/30/20"&amp;RIGHT(BQ$1,2)))),
IF(AND($T809&gt;=DATEVALUE("10/1/20"&amp;RIGHT(BP$1,2)),$U809&lt;=DATEVALUE("9/30/20"&amp;RIGHT(BQ$1,2))),NETWORKDAYS($T809,$U809,Holidays!$J$3:$J$937),
IF(AND($T809&lt;DATEVALUE("10/1/20"&amp;RIGHT(BP$1,2)),$U809&lt;=DATEVALUE("9/30/20"&amp;RIGHT(BQ$1,2))),NETWORKDAYS(DATEVALUE("10/1/20"&amp;RIGHT(BP$1,2)),$U809,Holidays!$J$3:$J$937),
IF($T809&lt;DATEVALUE("10/1/20"&amp;RIGHT(BP$1,2)),NETWORKDAYS(DATEVALUE("10/1/20"&amp;RIGHT(BP$1,2)),DATEVALUE("9/30/20"&amp;RIGHT(BQ$1,2)),Holidays!$J$3:$J$937),
IF($T809&gt;=DATEVALUE("10/1/20"&amp;RIGHT(BP$1,2)),NETWORKDAYS($T809,DATEVALUE("9/30/20"&amp;RIGHT(BQ$1,2)),Holidays!$J$3:$J$937),"")))),"")/(NETWORKDAYS($T809,$U809,Holidays!$J$3:$J$937)),0))</f>
        <v/>
      </c>
      <c r="BR809" s="87" t="str">
        <f>IF($Q809="","",IFERROR(IF(OR(AND($T809&gt;=DATEVALUE("10/1/20"&amp;RIGHT(BQ$1,2)),$T809&lt;=DATEVALUE("9/30/20"&amp;RIGHT(BR$1,2))),AND($U809&gt;=DATEVALUE("10/1/20"&amp;RIGHT(BQ$1,2)),$U809&lt;=DATEVALUE("9/30/20"&amp;RIGHT(BR$1,2))),AND($T809&lt;=DATEVALUE("10/1/20"&amp;RIGHT(BQ$1,2)),$U809&gt;=DATEVALUE("9/30/20"&amp;RIGHT(BR$1,2)))),
IF(AND($T809&gt;=DATEVALUE("10/1/20"&amp;RIGHT(BQ$1,2)),$U809&lt;=DATEVALUE("9/30/20"&amp;RIGHT(BR$1,2))),NETWORKDAYS($T809,$U809,Holidays!$J$3:$J$937),
IF(AND($T809&lt;DATEVALUE("10/1/20"&amp;RIGHT(BQ$1,2)),$U809&lt;=DATEVALUE("9/30/20"&amp;RIGHT(BR$1,2))),NETWORKDAYS(DATEVALUE("10/1/20"&amp;RIGHT(BQ$1,2)),$U809,Holidays!$J$3:$J$937),
IF($T809&lt;DATEVALUE("10/1/20"&amp;RIGHT(BQ$1,2)),NETWORKDAYS(DATEVALUE("10/1/20"&amp;RIGHT(BQ$1,2)),DATEVALUE("9/30/20"&amp;RIGHT(BR$1,2)),Holidays!$J$3:$J$937),
IF($T809&gt;=DATEVALUE("10/1/20"&amp;RIGHT(BQ$1,2)),NETWORKDAYS($T809,DATEVALUE("9/30/20"&amp;RIGHT(BR$1,2)),Holidays!$J$3:$J$937),"")))),"")/(NETWORKDAYS($T809,$U809,Holidays!$J$3:$J$937)),0))</f>
        <v/>
      </c>
      <c r="BS809" s="87" t="str">
        <f>IF($Q809="","",IFERROR(IF(OR(AND($T809&gt;=DATEVALUE("10/1/20"&amp;RIGHT(BR$1,2)),$T809&lt;=DATEVALUE("9/30/20"&amp;RIGHT(BS$1,2))),AND($U809&gt;=DATEVALUE("10/1/20"&amp;RIGHT(BR$1,2)),$U809&lt;=DATEVALUE("9/30/20"&amp;RIGHT(BS$1,2))),AND($T809&lt;=DATEVALUE("10/1/20"&amp;RIGHT(BR$1,2)),$U809&gt;=DATEVALUE("9/30/20"&amp;RIGHT(BS$1,2)))),
IF(AND($T809&gt;=DATEVALUE("10/1/20"&amp;RIGHT(BR$1,2)),$U809&lt;=DATEVALUE("9/30/20"&amp;RIGHT(BS$1,2))),NETWORKDAYS($T809,$U809,Holidays!$J$3:$J$937),
IF(AND($T809&lt;DATEVALUE("10/1/20"&amp;RIGHT(BR$1,2)),$U809&lt;=DATEVALUE("9/30/20"&amp;RIGHT(BS$1,2))),NETWORKDAYS(DATEVALUE("10/1/20"&amp;RIGHT(BR$1,2)),$U809,Holidays!$J$3:$J$937),
IF($T809&lt;DATEVALUE("10/1/20"&amp;RIGHT(BR$1,2)),NETWORKDAYS(DATEVALUE("10/1/20"&amp;RIGHT(BR$1,2)),DATEVALUE("9/30/20"&amp;RIGHT(BS$1,2)),Holidays!$J$3:$J$937),
IF($T809&gt;=DATEVALUE("10/1/20"&amp;RIGHT(BR$1,2)),NETWORKDAYS($T809,DATEVALUE("9/30/20"&amp;RIGHT(BS$1,2)),Holidays!$J$3:$J$937),"")))),"")/(NETWORKDAYS($T809,$U809,Holidays!$J$3:$J$937)),0))</f>
        <v/>
      </c>
      <c r="BT809" s="87" t="str">
        <f>IF($Q809="","",IFERROR(IF(OR(AND($T809&gt;=DATEVALUE("10/1/20"&amp;RIGHT(BS$1,2)),$T809&lt;=DATEVALUE("9/30/20"&amp;RIGHT(BT$1,2))),AND($U809&gt;=DATEVALUE("10/1/20"&amp;RIGHT(BS$1,2)),$U809&lt;=DATEVALUE("9/30/20"&amp;RIGHT(BT$1,2))),AND($T809&lt;=DATEVALUE("10/1/20"&amp;RIGHT(BS$1,2)),$U809&gt;=DATEVALUE("9/30/20"&amp;RIGHT(BT$1,2)))),
IF(AND($T809&gt;=DATEVALUE("10/1/20"&amp;RIGHT(BS$1,2)),$U809&lt;=DATEVALUE("9/30/20"&amp;RIGHT(BT$1,2))),NETWORKDAYS($T809,$U809,Holidays!$J$3:$J$937),
IF(AND($T809&lt;DATEVALUE("10/1/20"&amp;RIGHT(BS$1,2)),$U809&lt;=DATEVALUE("9/30/20"&amp;RIGHT(BT$1,2))),NETWORKDAYS(DATEVALUE("10/1/20"&amp;RIGHT(BS$1,2)),$U809,Holidays!$J$3:$J$937),
IF($T809&lt;DATEVALUE("10/1/20"&amp;RIGHT(BS$1,2)),NETWORKDAYS(DATEVALUE("10/1/20"&amp;RIGHT(BS$1,2)),DATEVALUE("9/30/20"&amp;RIGHT(BT$1,2)),Holidays!$J$3:$J$937),
IF($T809&gt;=DATEVALUE("10/1/20"&amp;RIGHT(BS$1,2)),NETWORKDAYS($T809,DATEVALUE("9/30/20"&amp;RIGHT(BT$1,2)),Holidays!$J$3:$J$937),"")))),"")/(NETWORKDAYS($T809,$U809,Holidays!$J$3:$J$937)),0))</f>
        <v/>
      </c>
      <c r="BU809" s="87" t="str">
        <f>IF($Q809="","",IFERROR(IF(OR(AND($T809&gt;=DATEVALUE("10/1/20"&amp;RIGHT(BT$1,2)),$T809&lt;=DATEVALUE("9/30/20"&amp;RIGHT(BU$1,2))),AND($U809&gt;=DATEVALUE("10/1/20"&amp;RIGHT(BT$1,2)),$U809&lt;=DATEVALUE("9/30/20"&amp;RIGHT(BU$1,2))),AND($T809&lt;=DATEVALUE("10/1/20"&amp;RIGHT(BT$1,2)),$U809&gt;=DATEVALUE("9/30/20"&amp;RIGHT(BU$1,2)))),
IF(AND($T809&gt;=DATEVALUE("10/1/20"&amp;RIGHT(BT$1,2)),$U809&lt;=DATEVALUE("9/30/20"&amp;RIGHT(BU$1,2))),NETWORKDAYS($T809,$U809,Holidays!$J$3:$J$937),
IF(AND($T809&lt;DATEVALUE("10/1/20"&amp;RIGHT(BT$1,2)),$U809&lt;=DATEVALUE("9/30/20"&amp;RIGHT(BU$1,2))),NETWORKDAYS(DATEVALUE("10/1/20"&amp;RIGHT(BT$1,2)),$U809,Holidays!$J$3:$J$937),
IF($T809&lt;DATEVALUE("10/1/20"&amp;RIGHT(BT$1,2)),NETWORKDAYS(DATEVALUE("10/1/20"&amp;RIGHT(BT$1,2)),DATEVALUE("9/30/20"&amp;RIGHT(BU$1,2)),Holidays!$J$3:$J$937),
IF($T809&gt;=DATEVALUE("10/1/20"&amp;RIGHT(BT$1,2)),NETWORKDAYS($T809,DATEVALUE("9/30/20"&amp;RIGHT(BU$1,2)),Holidays!$J$3:$J$937),"")))),"")/(NETWORKDAYS($T809,$U809,Holidays!$J$3:$J$937)),0))</f>
        <v/>
      </c>
      <c r="BV809" s="87" t="str">
        <f>IF($Q809="","",IFERROR(IF(OR(AND($T809&gt;=DATEVALUE("10/1/20"&amp;RIGHT(BU$1,2)),$T809&lt;=DATEVALUE("9/30/20"&amp;RIGHT(BV$1,2))),AND($U809&gt;=DATEVALUE("10/1/20"&amp;RIGHT(BU$1,2)),$U809&lt;=DATEVALUE("9/30/20"&amp;RIGHT(BV$1,2))),AND($T809&lt;=DATEVALUE("10/1/20"&amp;RIGHT(BU$1,2)),$U809&gt;=DATEVALUE("9/30/20"&amp;RIGHT(BV$1,2)))),
IF(AND($T809&gt;=DATEVALUE("10/1/20"&amp;RIGHT(BU$1,2)),$U809&lt;=DATEVALUE("9/30/20"&amp;RIGHT(BV$1,2))),NETWORKDAYS($T809,$U809,Holidays!$J$3:$J$937),
IF(AND($T809&lt;DATEVALUE("10/1/20"&amp;RIGHT(BU$1,2)),$U809&lt;=DATEVALUE("9/30/20"&amp;RIGHT(BV$1,2))),NETWORKDAYS(DATEVALUE("10/1/20"&amp;RIGHT(BU$1,2)),$U809,Holidays!$J$3:$J$937),
IF($T809&lt;DATEVALUE("10/1/20"&amp;RIGHT(BU$1,2)),NETWORKDAYS(DATEVALUE("10/1/20"&amp;RIGHT(BU$1,2)),DATEVALUE("9/30/20"&amp;RIGHT(BV$1,2)),Holidays!$J$3:$J$937),
IF($T809&gt;=DATEVALUE("10/1/20"&amp;RIGHT(BU$1,2)),NETWORKDAYS($T809,DATEVALUE("9/30/20"&amp;RIGHT(BV$1,2)),Holidays!$J$3:$J$937),"")))),"")/(NETWORKDAYS($T809,$U809,Holidays!$J$3:$J$937)),0))</f>
        <v/>
      </c>
      <c r="BW809" s="87" t="str">
        <f>IF($Q809="","",IFERROR(IF(OR(AND($T809&gt;=DATEVALUE("10/1/20"&amp;RIGHT(BV$1,2)),$T809&lt;=DATEVALUE("9/30/20"&amp;RIGHT(BW$1,2))),AND($U809&gt;=DATEVALUE("10/1/20"&amp;RIGHT(BV$1,2)),$U809&lt;=DATEVALUE("9/30/20"&amp;RIGHT(BW$1,2))),AND($T809&lt;=DATEVALUE("10/1/20"&amp;RIGHT(BV$1,2)),$U809&gt;=DATEVALUE("9/30/20"&amp;RIGHT(BW$1,2)))),
IF(AND($T809&gt;=DATEVALUE("10/1/20"&amp;RIGHT(BV$1,2)),$U809&lt;=DATEVALUE("9/30/20"&amp;RIGHT(BW$1,2))),NETWORKDAYS($T809,$U809,Holidays!$J$3:$J$937),
IF(AND($T809&lt;DATEVALUE("10/1/20"&amp;RIGHT(BV$1,2)),$U809&lt;=DATEVALUE("9/30/20"&amp;RIGHT(BW$1,2))),NETWORKDAYS(DATEVALUE("10/1/20"&amp;RIGHT(BV$1,2)),$U809,Holidays!$J$3:$J$937),
IF($T809&lt;DATEVALUE("10/1/20"&amp;RIGHT(BV$1,2)),NETWORKDAYS(DATEVALUE("10/1/20"&amp;RIGHT(BV$1,2)),DATEVALUE("9/30/20"&amp;RIGHT(BW$1,2)),Holidays!$J$3:$J$937),
IF($T809&gt;=DATEVALUE("10/1/20"&amp;RIGHT(BV$1,2)),NETWORKDAYS($T809,DATEVALUE("9/30/20"&amp;RIGHT(BW$1,2)),Holidays!$J$3:$J$937),"")))),"")/(NETWORKDAYS($T809,$U809,Holidays!$J$3:$J$937)),0))</f>
        <v/>
      </c>
      <c r="BX809" s="87" t="str">
        <f>IF($Q809="","",IFERROR(IF(OR(AND($T809&gt;=DATEVALUE("10/1/20"&amp;RIGHT(BW$1,2)),$T809&lt;=DATEVALUE("9/30/20"&amp;RIGHT(BX$1,2))),AND($U809&gt;=DATEVALUE("10/1/20"&amp;RIGHT(BW$1,2)),$U809&lt;=DATEVALUE("9/30/20"&amp;RIGHT(BX$1,2))),AND($T809&lt;=DATEVALUE("10/1/20"&amp;RIGHT(BW$1,2)),$U809&gt;=DATEVALUE("9/30/20"&amp;RIGHT(BX$1,2)))),
IF(AND($T809&gt;=DATEVALUE("10/1/20"&amp;RIGHT(BW$1,2)),$U809&lt;=DATEVALUE("9/30/20"&amp;RIGHT(BX$1,2))),NETWORKDAYS($T809,$U809,Holidays!$J$3:$J$937),
IF(AND($T809&lt;DATEVALUE("10/1/20"&amp;RIGHT(BW$1,2)),$U809&lt;=DATEVALUE("9/30/20"&amp;RIGHT(BX$1,2))),NETWORKDAYS(DATEVALUE("10/1/20"&amp;RIGHT(BW$1,2)),$U809,Holidays!$J$3:$J$937),
IF($T809&lt;DATEVALUE("10/1/20"&amp;RIGHT(BW$1,2)),NETWORKDAYS(DATEVALUE("10/1/20"&amp;RIGHT(BW$1,2)),DATEVALUE("9/30/20"&amp;RIGHT(BX$1,2)),Holidays!$J$3:$J$937),
IF($T809&gt;=DATEVALUE("10/1/20"&amp;RIGHT(BW$1,2)),NETWORKDAYS($T809,DATEVALUE("9/30/20"&amp;RIGHT(BX$1,2)),Holidays!$J$3:$J$937),"")))),"")/(NETWORKDAYS($T809,$U809,Holidays!$J$3:$J$937)),0))</f>
        <v/>
      </c>
      <c r="BY809" s="87" t="str">
        <f>IF($Q809="","",IFERROR(IF(OR(AND($T809&gt;=DATEVALUE("10/1/20"&amp;RIGHT(BX$1,2)),$T809&lt;=DATEVALUE("9/30/20"&amp;RIGHT(BY$1,2))),AND($U809&gt;=DATEVALUE("10/1/20"&amp;RIGHT(BX$1,2)),$U809&lt;=DATEVALUE("9/30/20"&amp;RIGHT(BY$1,2))),AND($T809&lt;=DATEVALUE("10/1/20"&amp;RIGHT(BX$1,2)),$U809&gt;=DATEVALUE("9/30/20"&amp;RIGHT(BY$1,2)))),
IF(AND($T809&gt;=DATEVALUE("10/1/20"&amp;RIGHT(BX$1,2)),$U809&lt;=DATEVALUE("9/30/20"&amp;RIGHT(BY$1,2))),NETWORKDAYS($T809,$U809,Holidays!$J$3:$J$937),
IF(AND($T809&lt;DATEVALUE("10/1/20"&amp;RIGHT(BX$1,2)),$U809&lt;=DATEVALUE("9/30/20"&amp;RIGHT(BY$1,2))),NETWORKDAYS(DATEVALUE("10/1/20"&amp;RIGHT(BX$1,2)),$U809,Holidays!$J$3:$J$937),
IF($T809&lt;DATEVALUE("10/1/20"&amp;RIGHT(BX$1,2)),NETWORKDAYS(DATEVALUE("10/1/20"&amp;RIGHT(BX$1,2)),DATEVALUE("9/30/20"&amp;RIGHT(BY$1,2)),Holidays!$J$3:$J$937),
IF($T809&gt;=DATEVALUE("10/1/20"&amp;RIGHT(BX$1,2)),NETWORKDAYS($T809,DATEVALUE("9/30/20"&amp;RIGHT(BY$1,2)),Holidays!$J$3:$J$937),"")))),"")/(NETWORKDAYS($T809,$U809,Holidays!$J$3:$J$937)),0))</f>
        <v/>
      </c>
      <c r="BZ809" s="87" t="str">
        <f>IF($Q809="","",IFERROR(IF(OR(AND($T809&gt;=DATEVALUE("10/1/20"&amp;RIGHT(BY$1,2)),$T809&lt;=DATEVALUE("9/30/20"&amp;RIGHT(BZ$1,2))),AND($U809&gt;=DATEVALUE("10/1/20"&amp;RIGHT(BY$1,2)),$U809&lt;=DATEVALUE("9/30/20"&amp;RIGHT(BZ$1,2))),AND($T809&lt;=DATEVALUE("10/1/20"&amp;RIGHT(BY$1,2)),$U809&gt;=DATEVALUE("9/30/20"&amp;RIGHT(BZ$1,2)))),
IF(AND($T809&gt;=DATEVALUE("10/1/20"&amp;RIGHT(BY$1,2)),$U809&lt;=DATEVALUE("9/30/20"&amp;RIGHT(BZ$1,2))),NETWORKDAYS($T809,$U809,Holidays!$J$3:$J$937),
IF(AND($T809&lt;DATEVALUE("10/1/20"&amp;RIGHT(BY$1,2)),$U809&lt;=DATEVALUE("9/30/20"&amp;RIGHT(BZ$1,2))),NETWORKDAYS(DATEVALUE("10/1/20"&amp;RIGHT(BY$1,2)),$U809,Holidays!$J$3:$J$937),
IF($T809&lt;DATEVALUE("10/1/20"&amp;RIGHT(BY$1,2)),NETWORKDAYS(DATEVALUE("10/1/20"&amp;RIGHT(BY$1,2)),DATEVALUE("9/30/20"&amp;RIGHT(BZ$1,2)),Holidays!$J$3:$J$937),
IF($T809&gt;=DATEVALUE("10/1/20"&amp;RIGHT(BY$1,2)),NETWORKDAYS($T809,DATEVALUE("9/30/20"&amp;RIGHT(BZ$1,2)),Holidays!$J$3:$J$937),"")))),"")/(NETWORKDAYS($T809,$U809,Holidays!$J$3:$J$937)),0))</f>
        <v/>
      </c>
      <c r="CA809" s="87" t="str">
        <f>IF($Q809="","",IFERROR(IF(OR(AND($T809&gt;=DATEVALUE("10/1/20"&amp;RIGHT(BZ$1,2)),$T809&lt;=DATEVALUE("9/30/20"&amp;RIGHT(CA$1,2))),AND($U809&gt;=DATEVALUE("10/1/20"&amp;RIGHT(BZ$1,2)),$U809&lt;=DATEVALUE("9/30/20"&amp;RIGHT(CA$1,2))),AND($T809&lt;=DATEVALUE("10/1/20"&amp;RIGHT(BZ$1,2)),$U809&gt;=DATEVALUE("9/30/20"&amp;RIGHT(CA$1,2)))),
IF(AND($T809&gt;=DATEVALUE("10/1/20"&amp;RIGHT(BZ$1,2)),$U809&lt;=DATEVALUE("9/30/20"&amp;RIGHT(CA$1,2))),NETWORKDAYS($T809,$U809,Holidays!$J$3:$J$937),
IF(AND($T809&lt;DATEVALUE("10/1/20"&amp;RIGHT(BZ$1,2)),$U809&lt;=DATEVALUE("9/30/20"&amp;RIGHT(CA$1,2))),NETWORKDAYS(DATEVALUE("10/1/20"&amp;RIGHT(BZ$1,2)),$U809,Holidays!$J$3:$J$937),
IF($T809&lt;DATEVALUE("10/1/20"&amp;RIGHT(BZ$1,2)),NETWORKDAYS(DATEVALUE("10/1/20"&amp;RIGHT(BZ$1,2)),DATEVALUE("9/30/20"&amp;RIGHT(CA$1,2)),Holidays!$J$3:$J$937),
IF($T809&gt;=DATEVALUE("10/1/20"&amp;RIGHT(BZ$1,2)),NETWORKDAYS($T809,DATEVALUE("9/30/20"&amp;RIGHT(CA$1,2)),Holidays!$J$3:$J$937),"")))),"")/(NETWORKDAYS($T809,$U809,Holidays!$J$3:$J$937)),0))</f>
        <v/>
      </c>
      <c r="CB809" s="87" t="str">
        <f>IF($Q809="","",IFERROR(IF(OR(AND($T809&gt;=DATEVALUE("10/1/20"&amp;RIGHT(CA$1,2)),$T809&lt;=DATEVALUE("9/30/20"&amp;RIGHT(CB$1,2))),AND($U809&gt;=DATEVALUE("10/1/20"&amp;RIGHT(CA$1,2)),$U809&lt;=DATEVALUE("9/30/20"&amp;RIGHT(CB$1,2))),AND($T809&lt;=DATEVALUE("10/1/20"&amp;RIGHT(CA$1,2)),$U809&gt;=DATEVALUE("9/30/20"&amp;RIGHT(CB$1,2)))),
IF(AND($T809&gt;=DATEVALUE("10/1/20"&amp;RIGHT(CA$1,2)),$U809&lt;=DATEVALUE("9/30/20"&amp;RIGHT(CB$1,2))),NETWORKDAYS($T809,$U809,Holidays!$J$3:$J$937),
IF(AND($T809&lt;DATEVALUE("10/1/20"&amp;RIGHT(CA$1,2)),$U809&lt;=DATEVALUE("9/30/20"&amp;RIGHT(CB$1,2))),NETWORKDAYS(DATEVALUE("10/1/20"&amp;RIGHT(CA$1,2)),$U809,Holidays!$J$3:$J$937),
IF($T809&lt;DATEVALUE("10/1/20"&amp;RIGHT(CA$1,2)),NETWORKDAYS(DATEVALUE("10/1/20"&amp;RIGHT(CA$1,2)),DATEVALUE("9/30/20"&amp;RIGHT(CB$1,2)),Holidays!$J$3:$J$937),
IF($T809&gt;=DATEVALUE("10/1/20"&amp;RIGHT(CA$1,2)),NETWORKDAYS($T809,DATEVALUE("9/30/20"&amp;RIGHT(CB$1,2)),Holidays!$J$3:$J$937),"")))),"")/(NETWORKDAYS($T809,$U809,Holidays!$J$3:$J$937)),0))</f>
        <v/>
      </c>
    </row>
    <row r="810" spans="1:80">
      <c r="A810" s="97"/>
      <c r="B810" s="98" t="str">
        <f ca="1">IF(NOT($A810=""),OFFSET('WBS Reference &amp; User Procedure'!$A$1,MATCH($A810,'WBS Reference &amp; User Procedure'!$A:$A,0)-1,1),"")</f>
        <v/>
      </c>
      <c r="D810" s="97"/>
      <c r="T810" s="104" t="str">
        <f>IF(NOT(Q810=""),IF(NOT($S810=""),$S810,#REF!),"")</f>
        <v/>
      </c>
      <c r="U810" s="104" t="str">
        <f>IF(NOT(Q810=""),WORKDAY(T810,Q810,Holidays!$J$3:$J$937),"")</f>
        <v/>
      </c>
      <c r="V810" s="104"/>
      <c r="W810" s="104"/>
      <c r="X810" s="101" t="str">
        <f t="shared" si="181"/>
        <v/>
      </c>
      <c r="AL810" s="87" t="str">
        <f t="shared" ca="1" si="180"/>
        <v/>
      </c>
      <c r="AN810" s="87" t="str">
        <f t="shared" ca="1" si="182"/>
        <v/>
      </c>
      <c r="AO810" s="87" t="str">
        <f t="shared" ca="1" si="182"/>
        <v/>
      </c>
      <c r="AP810" s="87" t="str">
        <f t="shared" ca="1" si="182"/>
        <v/>
      </c>
      <c r="AQ810" s="87" t="str">
        <f t="shared" ca="1" si="182"/>
        <v/>
      </c>
      <c r="AR810" s="87" t="str">
        <f t="shared" ca="1" si="182"/>
        <v/>
      </c>
      <c r="AS810" s="87" t="str">
        <f t="shared" ca="1" si="182"/>
        <v/>
      </c>
      <c r="AT810" s="87" t="str">
        <f t="shared" ca="1" si="182"/>
        <v/>
      </c>
      <c r="AU810" s="87" t="str">
        <f t="shared" ca="1" si="182"/>
        <v/>
      </c>
      <c r="AV810" s="87" t="str">
        <f t="shared" ca="1" si="182"/>
        <v/>
      </c>
      <c r="AW810" s="87" t="str">
        <f t="shared" ca="1" si="182"/>
        <v/>
      </c>
      <c r="AX810" s="87" t="str">
        <f t="shared" ca="1" si="183"/>
        <v/>
      </c>
      <c r="AY810" s="87" t="str">
        <f t="shared" ca="1" si="183"/>
        <v/>
      </c>
      <c r="AZ810" s="87" t="str">
        <f t="shared" ca="1" si="183"/>
        <v/>
      </c>
      <c r="BA810" s="87" t="str">
        <f t="shared" ca="1" si="183"/>
        <v/>
      </c>
      <c r="BB810" s="87" t="str">
        <f t="shared" ca="1" si="183"/>
        <v/>
      </c>
      <c r="BC810" s="87" t="str">
        <f t="shared" ca="1" si="183"/>
        <v/>
      </c>
      <c r="BD810" s="87" t="str">
        <f t="shared" ca="1" si="183"/>
        <v/>
      </c>
      <c r="BE810" s="87" t="str">
        <f t="shared" ca="1" si="183"/>
        <v/>
      </c>
      <c r="BF810" s="87" t="str">
        <f t="shared" ca="1" si="183"/>
        <v/>
      </c>
      <c r="BG810" s="87" t="str">
        <f t="shared" ca="1" si="183"/>
        <v/>
      </c>
      <c r="BI810" s="87" t="str">
        <f>IF($Q810="","",IFERROR(IF(OR(AND($T810&gt;=DATEVALUE("10/1/20"&amp;RIGHT(BH$1,2)),$T810&lt;=DATEVALUE("9/30/20"&amp;RIGHT(BI$1,2))),AND($U810&gt;=DATEVALUE("10/1/20"&amp;RIGHT(BH$1,2)),$U810&lt;=DATEVALUE("9/30/20"&amp;RIGHT(BI$1,2))),AND($T810&lt;=DATEVALUE("10/1/20"&amp;RIGHT(BH$1,2)),$U810&gt;=DATEVALUE("9/30/20"&amp;RIGHT(BI$1,2)))),
IF(AND($T810&gt;=DATEVALUE("10/1/20"&amp;RIGHT(BH$1,2)),$U810&lt;=DATEVALUE("9/30/20"&amp;RIGHT(BI$1,2))),NETWORKDAYS($T810,$U810,Holidays!$J$3:$J$937),
IF(AND($T810&lt;DATEVALUE("10/1/20"&amp;RIGHT(BH$1,2)),$U810&lt;=DATEVALUE("9/30/20"&amp;RIGHT(BI$1,2))),NETWORKDAYS(DATEVALUE("10/1/20"&amp;RIGHT(BH$1,2)),$U810,Holidays!$J$3:$J$937),
IF($T810&lt;DATEVALUE("10/1/20"&amp;RIGHT(BH$1,2)),NETWORKDAYS(DATEVALUE("10/1/20"&amp;RIGHT(BH$1,2)),DATEVALUE("9/30/20"&amp;RIGHT(BI$1,2)),Holidays!$J$3:$J$937),
IF($T810&gt;=DATEVALUE("10/1/20"&amp;RIGHT(BH$1,2)),NETWORKDAYS($T810,DATEVALUE("9/30/20"&amp;RIGHT(BI$1,2)),Holidays!$J$3:$J$937),"")))),"")/(NETWORKDAYS($T810,$U810,Holidays!$J$3:$J$937)),0))</f>
        <v/>
      </c>
      <c r="BJ810" s="87" t="str">
        <f>IF($Q810="","",IFERROR(IF(OR(AND($T810&gt;=DATEVALUE("10/1/20"&amp;RIGHT(BI$1,2)),$T810&lt;=DATEVALUE("9/30/20"&amp;RIGHT(BJ$1,2))),AND($U810&gt;=DATEVALUE("10/1/20"&amp;RIGHT(BI$1,2)),$U810&lt;=DATEVALUE("9/30/20"&amp;RIGHT(BJ$1,2))),AND($T810&lt;=DATEVALUE("10/1/20"&amp;RIGHT(BI$1,2)),$U810&gt;=DATEVALUE("9/30/20"&amp;RIGHT(BJ$1,2)))),
IF(AND($T810&gt;=DATEVALUE("10/1/20"&amp;RIGHT(BI$1,2)),$U810&lt;=DATEVALUE("9/30/20"&amp;RIGHT(BJ$1,2))),NETWORKDAYS($T810,$U810,Holidays!$J$3:$J$937),
IF(AND($T810&lt;DATEVALUE("10/1/20"&amp;RIGHT(BI$1,2)),$U810&lt;=DATEVALUE("9/30/20"&amp;RIGHT(BJ$1,2))),NETWORKDAYS(DATEVALUE("10/1/20"&amp;RIGHT(BI$1,2)),$U810,Holidays!$J$3:$J$937),
IF($T810&lt;DATEVALUE("10/1/20"&amp;RIGHT(BI$1,2)),NETWORKDAYS(DATEVALUE("10/1/20"&amp;RIGHT(BI$1,2)),DATEVALUE("9/30/20"&amp;RIGHT(BJ$1,2)),Holidays!$J$3:$J$937),
IF($T810&gt;=DATEVALUE("10/1/20"&amp;RIGHT(BI$1,2)),NETWORKDAYS($T810,DATEVALUE("9/30/20"&amp;RIGHT(BJ$1,2)),Holidays!$J$3:$J$937),"")))),"")/(NETWORKDAYS($T810,$U810,Holidays!$J$3:$J$937)),0))</f>
        <v/>
      </c>
      <c r="BK810" s="87" t="str">
        <f>IF($Q810="","",IFERROR(IF(OR(AND($T810&gt;=DATEVALUE("10/1/20"&amp;RIGHT(BJ$1,2)),$T810&lt;=DATEVALUE("9/30/20"&amp;RIGHT(BK$1,2))),AND($U810&gt;=DATEVALUE("10/1/20"&amp;RIGHT(BJ$1,2)),$U810&lt;=DATEVALUE("9/30/20"&amp;RIGHT(BK$1,2))),AND($T810&lt;=DATEVALUE("10/1/20"&amp;RIGHT(BJ$1,2)),$U810&gt;=DATEVALUE("9/30/20"&amp;RIGHT(BK$1,2)))),
IF(AND($T810&gt;=DATEVALUE("10/1/20"&amp;RIGHT(BJ$1,2)),$U810&lt;=DATEVALUE("9/30/20"&amp;RIGHT(BK$1,2))),NETWORKDAYS($T810,$U810,Holidays!$J$3:$J$937),
IF(AND($T810&lt;DATEVALUE("10/1/20"&amp;RIGHT(BJ$1,2)),$U810&lt;=DATEVALUE("9/30/20"&amp;RIGHT(BK$1,2))),NETWORKDAYS(DATEVALUE("10/1/20"&amp;RIGHT(BJ$1,2)),$U810,Holidays!$J$3:$J$937),
IF($T810&lt;DATEVALUE("10/1/20"&amp;RIGHT(BJ$1,2)),NETWORKDAYS(DATEVALUE("10/1/20"&amp;RIGHT(BJ$1,2)),DATEVALUE("9/30/20"&amp;RIGHT(BK$1,2)),Holidays!$J$3:$J$937),
IF($T810&gt;=DATEVALUE("10/1/20"&amp;RIGHT(BJ$1,2)),NETWORKDAYS($T810,DATEVALUE("9/30/20"&amp;RIGHT(BK$1,2)),Holidays!$J$3:$J$937),"")))),"")/(NETWORKDAYS($T810,$U810,Holidays!$J$3:$J$937)),0))</f>
        <v/>
      </c>
      <c r="BL810" s="87" t="str">
        <f>IF($Q810="","",IFERROR(IF(OR(AND($T810&gt;=DATEVALUE("10/1/20"&amp;RIGHT(BK$1,2)),$T810&lt;=DATEVALUE("9/30/20"&amp;RIGHT(BL$1,2))),AND($U810&gt;=DATEVALUE("10/1/20"&amp;RIGHT(BK$1,2)),$U810&lt;=DATEVALUE("9/30/20"&amp;RIGHT(BL$1,2))),AND($T810&lt;=DATEVALUE("10/1/20"&amp;RIGHT(BK$1,2)),$U810&gt;=DATEVALUE("9/30/20"&amp;RIGHT(BL$1,2)))),
IF(AND($T810&gt;=DATEVALUE("10/1/20"&amp;RIGHT(BK$1,2)),$U810&lt;=DATEVALUE("9/30/20"&amp;RIGHT(BL$1,2))),NETWORKDAYS($T810,$U810,Holidays!$J$3:$J$937),
IF(AND($T810&lt;DATEVALUE("10/1/20"&amp;RIGHT(BK$1,2)),$U810&lt;=DATEVALUE("9/30/20"&amp;RIGHT(BL$1,2))),NETWORKDAYS(DATEVALUE("10/1/20"&amp;RIGHT(BK$1,2)),$U810,Holidays!$J$3:$J$937),
IF($T810&lt;DATEVALUE("10/1/20"&amp;RIGHT(BK$1,2)),NETWORKDAYS(DATEVALUE("10/1/20"&amp;RIGHT(BK$1,2)),DATEVALUE("9/30/20"&amp;RIGHT(BL$1,2)),Holidays!$J$3:$J$937),
IF($T810&gt;=DATEVALUE("10/1/20"&amp;RIGHT(BK$1,2)),NETWORKDAYS($T810,DATEVALUE("9/30/20"&amp;RIGHT(BL$1,2)),Holidays!$J$3:$J$937),"")))),"")/(NETWORKDAYS($T810,$U810,Holidays!$J$3:$J$937)),0))</f>
        <v/>
      </c>
      <c r="BM810" s="87" t="str">
        <f>IF($Q810="","",IFERROR(IF(OR(AND($T810&gt;=DATEVALUE("10/1/20"&amp;RIGHT(BL$1,2)),$T810&lt;=DATEVALUE("9/30/20"&amp;RIGHT(BM$1,2))),AND($U810&gt;=DATEVALUE("10/1/20"&amp;RIGHT(BL$1,2)),$U810&lt;=DATEVALUE("9/30/20"&amp;RIGHT(BM$1,2))),AND($T810&lt;=DATEVALUE("10/1/20"&amp;RIGHT(BL$1,2)),$U810&gt;=DATEVALUE("9/30/20"&amp;RIGHT(BM$1,2)))),
IF(AND($T810&gt;=DATEVALUE("10/1/20"&amp;RIGHT(BL$1,2)),$U810&lt;=DATEVALUE("9/30/20"&amp;RIGHT(BM$1,2))),NETWORKDAYS($T810,$U810,Holidays!$J$3:$J$937),
IF(AND($T810&lt;DATEVALUE("10/1/20"&amp;RIGHT(BL$1,2)),$U810&lt;=DATEVALUE("9/30/20"&amp;RIGHT(BM$1,2))),NETWORKDAYS(DATEVALUE("10/1/20"&amp;RIGHT(BL$1,2)),$U810,Holidays!$J$3:$J$937),
IF($T810&lt;DATEVALUE("10/1/20"&amp;RIGHT(BL$1,2)),NETWORKDAYS(DATEVALUE("10/1/20"&amp;RIGHT(BL$1,2)),DATEVALUE("9/30/20"&amp;RIGHT(BM$1,2)),Holidays!$J$3:$J$937),
IF($T810&gt;=DATEVALUE("10/1/20"&amp;RIGHT(BL$1,2)),NETWORKDAYS($T810,DATEVALUE("9/30/20"&amp;RIGHT(BM$1,2)),Holidays!$J$3:$J$937),"")))),"")/(NETWORKDAYS($T810,$U810,Holidays!$J$3:$J$937)),0))</f>
        <v/>
      </c>
      <c r="BN810" s="87" t="str">
        <f>IF($Q810="","",IFERROR(IF(OR(AND($T810&gt;=DATEVALUE("10/1/20"&amp;RIGHT(BM$1,2)),$T810&lt;=DATEVALUE("9/30/20"&amp;RIGHT(BN$1,2))),AND($U810&gt;=DATEVALUE("10/1/20"&amp;RIGHT(BM$1,2)),$U810&lt;=DATEVALUE("9/30/20"&amp;RIGHT(BN$1,2))),AND($T810&lt;=DATEVALUE("10/1/20"&amp;RIGHT(BM$1,2)),$U810&gt;=DATEVALUE("9/30/20"&amp;RIGHT(BN$1,2)))),
IF(AND($T810&gt;=DATEVALUE("10/1/20"&amp;RIGHT(BM$1,2)),$U810&lt;=DATEVALUE("9/30/20"&amp;RIGHT(BN$1,2))),NETWORKDAYS($T810,$U810,Holidays!$J$3:$J$937),
IF(AND($T810&lt;DATEVALUE("10/1/20"&amp;RIGHT(BM$1,2)),$U810&lt;=DATEVALUE("9/30/20"&amp;RIGHT(BN$1,2))),NETWORKDAYS(DATEVALUE("10/1/20"&amp;RIGHT(BM$1,2)),$U810,Holidays!$J$3:$J$937),
IF($T810&lt;DATEVALUE("10/1/20"&amp;RIGHT(BM$1,2)),NETWORKDAYS(DATEVALUE("10/1/20"&amp;RIGHT(BM$1,2)),DATEVALUE("9/30/20"&amp;RIGHT(BN$1,2)),Holidays!$J$3:$J$937),
IF($T810&gt;=DATEVALUE("10/1/20"&amp;RIGHT(BM$1,2)),NETWORKDAYS($T810,DATEVALUE("9/30/20"&amp;RIGHT(BN$1,2)),Holidays!$J$3:$J$937),"")))),"")/(NETWORKDAYS($T810,$U810,Holidays!$J$3:$J$937)),0))</f>
        <v/>
      </c>
      <c r="BO810" s="87" t="str">
        <f>IF($Q810="","",IFERROR(IF(OR(AND($T810&gt;=DATEVALUE("10/1/20"&amp;RIGHT(BN$1,2)),$T810&lt;=DATEVALUE("9/30/20"&amp;RIGHT(BO$1,2))),AND($U810&gt;=DATEVALUE("10/1/20"&amp;RIGHT(BN$1,2)),$U810&lt;=DATEVALUE("9/30/20"&amp;RIGHT(BO$1,2))),AND($T810&lt;=DATEVALUE("10/1/20"&amp;RIGHT(BN$1,2)),$U810&gt;=DATEVALUE("9/30/20"&amp;RIGHT(BO$1,2)))),
IF(AND($T810&gt;=DATEVALUE("10/1/20"&amp;RIGHT(BN$1,2)),$U810&lt;=DATEVALUE("9/30/20"&amp;RIGHT(BO$1,2))),NETWORKDAYS($T810,$U810,Holidays!$J$3:$J$937),
IF(AND($T810&lt;DATEVALUE("10/1/20"&amp;RIGHT(BN$1,2)),$U810&lt;=DATEVALUE("9/30/20"&amp;RIGHT(BO$1,2))),NETWORKDAYS(DATEVALUE("10/1/20"&amp;RIGHT(BN$1,2)),$U810,Holidays!$J$3:$J$937),
IF($T810&lt;DATEVALUE("10/1/20"&amp;RIGHT(BN$1,2)),NETWORKDAYS(DATEVALUE("10/1/20"&amp;RIGHT(BN$1,2)),DATEVALUE("9/30/20"&amp;RIGHT(BO$1,2)),Holidays!$J$3:$J$937),
IF($T810&gt;=DATEVALUE("10/1/20"&amp;RIGHT(BN$1,2)),NETWORKDAYS($T810,DATEVALUE("9/30/20"&amp;RIGHT(BO$1,2)),Holidays!$J$3:$J$937),"")))),"")/(NETWORKDAYS($T810,$U810,Holidays!$J$3:$J$937)),0))</f>
        <v/>
      </c>
      <c r="BP810" s="87" t="str">
        <f>IF($Q810="","",IFERROR(IF(OR(AND($T810&gt;=DATEVALUE("10/1/20"&amp;RIGHT(BO$1,2)),$T810&lt;=DATEVALUE("9/30/20"&amp;RIGHT(BP$1,2))),AND($U810&gt;=DATEVALUE("10/1/20"&amp;RIGHT(BO$1,2)),$U810&lt;=DATEVALUE("9/30/20"&amp;RIGHT(BP$1,2))),AND($T810&lt;=DATEVALUE("10/1/20"&amp;RIGHT(BO$1,2)),$U810&gt;=DATEVALUE("9/30/20"&amp;RIGHT(BP$1,2)))),
IF(AND($T810&gt;=DATEVALUE("10/1/20"&amp;RIGHT(BO$1,2)),$U810&lt;=DATEVALUE("9/30/20"&amp;RIGHT(BP$1,2))),NETWORKDAYS($T810,$U810,Holidays!$J$3:$J$937),
IF(AND($T810&lt;DATEVALUE("10/1/20"&amp;RIGHT(BO$1,2)),$U810&lt;=DATEVALUE("9/30/20"&amp;RIGHT(BP$1,2))),NETWORKDAYS(DATEVALUE("10/1/20"&amp;RIGHT(BO$1,2)),$U810,Holidays!$J$3:$J$937),
IF($T810&lt;DATEVALUE("10/1/20"&amp;RIGHT(BO$1,2)),NETWORKDAYS(DATEVALUE("10/1/20"&amp;RIGHT(BO$1,2)),DATEVALUE("9/30/20"&amp;RIGHT(BP$1,2)),Holidays!$J$3:$J$937),
IF($T810&gt;=DATEVALUE("10/1/20"&amp;RIGHT(BO$1,2)),NETWORKDAYS($T810,DATEVALUE("9/30/20"&amp;RIGHT(BP$1,2)),Holidays!$J$3:$J$937),"")))),"")/(NETWORKDAYS($T810,$U810,Holidays!$J$3:$J$937)),0))</f>
        <v/>
      </c>
      <c r="BQ810" s="87" t="str">
        <f>IF($Q810="","",IFERROR(IF(OR(AND($T810&gt;=DATEVALUE("10/1/20"&amp;RIGHT(BP$1,2)),$T810&lt;=DATEVALUE("9/30/20"&amp;RIGHT(BQ$1,2))),AND($U810&gt;=DATEVALUE("10/1/20"&amp;RIGHT(BP$1,2)),$U810&lt;=DATEVALUE("9/30/20"&amp;RIGHT(BQ$1,2))),AND($T810&lt;=DATEVALUE("10/1/20"&amp;RIGHT(BP$1,2)),$U810&gt;=DATEVALUE("9/30/20"&amp;RIGHT(BQ$1,2)))),
IF(AND($T810&gt;=DATEVALUE("10/1/20"&amp;RIGHT(BP$1,2)),$U810&lt;=DATEVALUE("9/30/20"&amp;RIGHT(BQ$1,2))),NETWORKDAYS($T810,$U810,Holidays!$J$3:$J$937),
IF(AND($T810&lt;DATEVALUE("10/1/20"&amp;RIGHT(BP$1,2)),$U810&lt;=DATEVALUE("9/30/20"&amp;RIGHT(BQ$1,2))),NETWORKDAYS(DATEVALUE("10/1/20"&amp;RIGHT(BP$1,2)),$U810,Holidays!$J$3:$J$937),
IF($T810&lt;DATEVALUE("10/1/20"&amp;RIGHT(BP$1,2)),NETWORKDAYS(DATEVALUE("10/1/20"&amp;RIGHT(BP$1,2)),DATEVALUE("9/30/20"&amp;RIGHT(BQ$1,2)),Holidays!$J$3:$J$937),
IF($T810&gt;=DATEVALUE("10/1/20"&amp;RIGHT(BP$1,2)),NETWORKDAYS($T810,DATEVALUE("9/30/20"&amp;RIGHT(BQ$1,2)),Holidays!$J$3:$J$937),"")))),"")/(NETWORKDAYS($T810,$U810,Holidays!$J$3:$J$937)),0))</f>
        <v/>
      </c>
      <c r="BR810" s="87" t="str">
        <f>IF($Q810="","",IFERROR(IF(OR(AND($T810&gt;=DATEVALUE("10/1/20"&amp;RIGHT(BQ$1,2)),$T810&lt;=DATEVALUE("9/30/20"&amp;RIGHT(BR$1,2))),AND($U810&gt;=DATEVALUE("10/1/20"&amp;RIGHT(BQ$1,2)),$U810&lt;=DATEVALUE("9/30/20"&amp;RIGHT(BR$1,2))),AND($T810&lt;=DATEVALUE("10/1/20"&amp;RIGHT(BQ$1,2)),$U810&gt;=DATEVALUE("9/30/20"&amp;RIGHT(BR$1,2)))),
IF(AND($T810&gt;=DATEVALUE("10/1/20"&amp;RIGHT(BQ$1,2)),$U810&lt;=DATEVALUE("9/30/20"&amp;RIGHT(BR$1,2))),NETWORKDAYS($T810,$U810,Holidays!$J$3:$J$937),
IF(AND($T810&lt;DATEVALUE("10/1/20"&amp;RIGHT(BQ$1,2)),$U810&lt;=DATEVALUE("9/30/20"&amp;RIGHT(BR$1,2))),NETWORKDAYS(DATEVALUE("10/1/20"&amp;RIGHT(BQ$1,2)),$U810,Holidays!$J$3:$J$937),
IF($T810&lt;DATEVALUE("10/1/20"&amp;RIGHT(BQ$1,2)),NETWORKDAYS(DATEVALUE("10/1/20"&amp;RIGHT(BQ$1,2)),DATEVALUE("9/30/20"&amp;RIGHT(BR$1,2)),Holidays!$J$3:$J$937),
IF($T810&gt;=DATEVALUE("10/1/20"&amp;RIGHT(BQ$1,2)),NETWORKDAYS($T810,DATEVALUE("9/30/20"&amp;RIGHT(BR$1,2)),Holidays!$J$3:$J$937),"")))),"")/(NETWORKDAYS($T810,$U810,Holidays!$J$3:$J$937)),0))</f>
        <v/>
      </c>
      <c r="BS810" s="87" t="str">
        <f>IF($Q810="","",IFERROR(IF(OR(AND($T810&gt;=DATEVALUE("10/1/20"&amp;RIGHT(BR$1,2)),$T810&lt;=DATEVALUE("9/30/20"&amp;RIGHT(BS$1,2))),AND($U810&gt;=DATEVALUE("10/1/20"&amp;RIGHT(BR$1,2)),$U810&lt;=DATEVALUE("9/30/20"&amp;RIGHT(BS$1,2))),AND($T810&lt;=DATEVALUE("10/1/20"&amp;RIGHT(BR$1,2)),$U810&gt;=DATEVALUE("9/30/20"&amp;RIGHT(BS$1,2)))),
IF(AND($T810&gt;=DATEVALUE("10/1/20"&amp;RIGHT(BR$1,2)),$U810&lt;=DATEVALUE("9/30/20"&amp;RIGHT(BS$1,2))),NETWORKDAYS($T810,$U810,Holidays!$J$3:$J$937),
IF(AND($T810&lt;DATEVALUE("10/1/20"&amp;RIGHT(BR$1,2)),$U810&lt;=DATEVALUE("9/30/20"&amp;RIGHT(BS$1,2))),NETWORKDAYS(DATEVALUE("10/1/20"&amp;RIGHT(BR$1,2)),$U810,Holidays!$J$3:$J$937),
IF($T810&lt;DATEVALUE("10/1/20"&amp;RIGHT(BR$1,2)),NETWORKDAYS(DATEVALUE("10/1/20"&amp;RIGHT(BR$1,2)),DATEVALUE("9/30/20"&amp;RIGHT(BS$1,2)),Holidays!$J$3:$J$937),
IF($T810&gt;=DATEVALUE("10/1/20"&amp;RIGHT(BR$1,2)),NETWORKDAYS($T810,DATEVALUE("9/30/20"&amp;RIGHT(BS$1,2)),Holidays!$J$3:$J$937),"")))),"")/(NETWORKDAYS($T810,$U810,Holidays!$J$3:$J$937)),0))</f>
        <v/>
      </c>
      <c r="BT810" s="87" t="str">
        <f>IF($Q810="","",IFERROR(IF(OR(AND($T810&gt;=DATEVALUE("10/1/20"&amp;RIGHT(BS$1,2)),$T810&lt;=DATEVALUE("9/30/20"&amp;RIGHT(BT$1,2))),AND($U810&gt;=DATEVALUE("10/1/20"&amp;RIGHT(BS$1,2)),$U810&lt;=DATEVALUE("9/30/20"&amp;RIGHT(BT$1,2))),AND($T810&lt;=DATEVALUE("10/1/20"&amp;RIGHT(BS$1,2)),$U810&gt;=DATEVALUE("9/30/20"&amp;RIGHT(BT$1,2)))),
IF(AND($T810&gt;=DATEVALUE("10/1/20"&amp;RIGHT(BS$1,2)),$U810&lt;=DATEVALUE("9/30/20"&amp;RIGHT(BT$1,2))),NETWORKDAYS($T810,$U810,Holidays!$J$3:$J$937),
IF(AND($T810&lt;DATEVALUE("10/1/20"&amp;RIGHT(BS$1,2)),$U810&lt;=DATEVALUE("9/30/20"&amp;RIGHT(BT$1,2))),NETWORKDAYS(DATEVALUE("10/1/20"&amp;RIGHT(BS$1,2)),$U810,Holidays!$J$3:$J$937),
IF($T810&lt;DATEVALUE("10/1/20"&amp;RIGHT(BS$1,2)),NETWORKDAYS(DATEVALUE("10/1/20"&amp;RIGHT(BS$1,2)),DATEVALUE("9/30/20"&amp;RIGHT(BT$1,2)),Holidays!$J$3:$J$937),
IF($T810&gt;=DATEVALUE("10/1/20"&amp;RIGHT(BS$1,2)),NETWORKDAYS($T810,DATEVALUE("9/30/20"&amp;RIGHT(BT$1,2)),Holidays!$J$3:$J$937),"")))),"")/(NETWORKDAYS($T810,$U810,Holidays!$J$3:$J$937)),0))</f>
        <v/>
      </c>
      <c r="BU810" s="87" t="str">
        <f>IF($Q810="","",IFERROR(IF(OR(AND($T810&gt;=DATEVALUE("10/1/20"&amp;RIGHT(BT$1,2)),$T810&lt;=DATEVALUE("9/30/20"&amp;RIGHT(BU$1,2))),AND($U810&gt;=DATEVALUE("10/1/20"&amp;RIGHT(BT$1,2)),$U810&lt;=DATEVALUE("9/30/20"&amp;RIGHT(BU$1,2))),AND($T810&lt;=DATEVALUE("10/1/20"&amp;RIGHT(BT$1,2)),$U810&gt;=DATEVALUE("9/30/20"&amp;RIGHT(BU$1,2)))),
IF(AND($T810&gt;=DATEVALUE("10/1/20"&amp;RIGHT(BT$1,2)),$U810&lt;=DATEVALUE("9/30/20"&amp;RIGHT(BU$1,2))),NETWORKDAYS($T810,$U810,Holidays!$J$3:$J$937),
IF(AND($T810&lt;DATEVALUE("10/1/20"&amp;RIGHT(BT$1,2)),$U810&lt;=DATEVALUE("9/30/20"&amp;RIGHT(BU$1,2))),NETWORKDAYS(DATEVALUE("10/1/20"&amp;RIGHT(BT$1,2)),$U810,Holidays!$J$3:$J$937),
IF($T810&lt;DATEVALUE("10/1/20"&amp;RIGHT(BT$1,2)),NETWORKDAYS(DATEVALUE("10/1/20"&amp;RIGHT(BT$1,2)),DATEVALUE("9/30/20"&amp;RIGHT(BU$1,2)),Holidays!$J$3:$J$937),
IF($T810&gt;=DATEVALUE("10/1/20"&amp;RIGHT(BT$1,2)),NETWORKDAYS($T810,DATEVALUE("9/30/20"&amp;RIGHT(BU$1,2)),Holidays!$J$3:$J$937),"")))),"")/(NETWORKDAYS($T810,$U810,Holidays!$J$3:$J$937)),0))</f>
        <v/>
      </c>
      <c r="BV810" s="87" t="str">
        <f>IF($Q810="","",IFERROR(IF(OR(AND($T810&gt;=DATEVALUE("10/1/20"&amp;RIGHT(BU$1,2)),$T810&lt;=DATEVALUE("9/30/20"&amp;RIGHT(BV$1,2))),AND($U810&gt;=DATEVALUE("10/1/20"&amp;RIGHT(BU$1,2)),$U810&lt;=DATEVALUE("9/30/20"&amp;RIGHT(BV$1,2))),AND($T810&lt;=DATEVALUE("10/1/20"&amp;RIGHT(BU$1,2)),$U810&gt;=DATEVALUE("9/30/20"&amp;RIGHT(BV$1,2)))),
IF(AND($T810&gt;=DATEVALUE("10/1/20"&amp;RIGHT(BU$1,2)),$U810&lt;=DATEVALUE("9/30/20"&amp;RIGHT(BV$1,2))),NETWORKDAYS($T810,$U810,Holidays!$J$3:$J$937),
IF(AND($T810&lt;DATEVALUE("10/1/20"&amp;RIGHT(BU$1,2)),$U810&lt;=DATEVALUE("9/30/20"&amp;RIGHT(BV$1,2))),NETWORKDAYS(DATEVALUE("10/1/20"&amp;RIGHT(BU$1,2)),$U810,Holidays!$J$3:$J$937),
IF($T810&lt;DATEVALUE("10/1/20"&amp;RIGHT(BU$1,2)),NETWORKDAYS(DATEVALUE("10/1/20"&amp;RIGHT(BU$1,2)),DATEVALUE("9/30/20"&amp;RIGHT(BV$1,2)),Holidays!$J$3:$J$937),
IF($T810&gt;=DATEVALUE("10/1/20"&amp;RIGHT(BU$1,2)),NETWORKDAYS($T810,DATEVALUE("9/30/20"&amp;RIGHT(BV$1,2)),Holidays!$J$3:$J$937),"")))),"")/(NETWORKDAYS($T810,$U810,Holidays!$J$3:$J$937)),0))</f>
        <v/>
      </c>
      <c r="BW810" s="87" t="str">
        <f>IF($Q810="","",IFERROR(IF(OR(AND($T810&gt;=DATEVALUE("10/1/20"&amp;RIGHT(BV$1,2)),$T810&lt;=DATEVALUE("9/30/20"&amp;RIGHT(BW$1,2))),AND($U810&gt;=DATEVALUE("10/1/20"&amp;RIGHT(BV$1,2)),$U810&lt;=DATEVALUE("9/30/20"&amp;RIGHT(BW$1,2))),AND($T810&lt;=DATEVALUE("10/1/20"&amp;RIGHT(BV$1,2)),$U810&gt;=DATEVALUE("9/30/20"&amp;RIGHT(BW$1,2)))),
IF(AND($T810&gt;=DATEVALUE("10/1/20"&amp;RIGHT(BV$1,2)),$U810&lt;=DATEVALUE("9/30/20"&amp;RIGHT(BW$1,2))),NETWORKDAYS($T810,$U810,Holidays!$J$3:$J$937),
IF(AND($T810&lt;DATEVALUE("10/1/20"&amp;RIGHT(BV$1,2)),$U810&lt;=DATEVALUE("9/30/20"&amp;RIGHT(BW$1,2))),NETWORKDAYS(DATEVALUE("10/1/20"&amp;RIGHT(BV$1,2)),$U810,Holidays!$J$3:$J$937),
IF($T810&lt;DATEVALUE("10/1/20"&amp;RIGHT(BV$1,2)),NETWORKDAYS(DATEVALUE("10/1/20"&amp;RIGHT(BV$1,2)),DATEVALUE("9/30/20"&amp;RIGHT(BW$1,2)),Holidays!$J$3:$J$937),
IF($T810&gt;=DATEVALUE("10/1/20"&amp;RIGHT(BV$1,2)),NETWORKDAYS($T810,DATEVALUE("9/30/20"&amp;RIGHT(BW$1,2)),Holidays!$J$3:$J$937),"")))),"")/(NETWORKDAYS($T810,$U810,Holidays!$J$3:$J$937)),0))</f>
        <v/>
      </c>
      <c r="BX810" s="87" t="str">
        <f>IF($Q810="","",IFERROR(IF(OR(AND($T810&gt;=DATEVALUE("10/1/20"&amp;RIGHT(BW$1,2)),$T810&lt;=DATEVALUE("9/30/20"&amp;RIGHT(BX$1,2))),AND($U810&gt;=DATEVALUE("10/1/20"&amp;RIGHT(BW$1,2)),$U810&lt;=DATEVALUE("9/30/20"&amp;RIGHT(BX$1,2))),AND($T810&lt;=DATEVALUE("10/1/20"&amp;RIGHT(BW$1,2)),$U810&gt;=DATEVALUE("9/30/20"&amp;RIGHT(BX$1,2)))),
IF(AND($T810&gt;=DATEVALUE("10/1/20"&amp;RIGHT(BW$1,2)),$U810&lt;=DATEVALUE("9/30/20"&amp;RIGHT(BX$1,2))),NETWORKDAYS($T810,$U810,Holidays!$J$3:$J$937),
IF(AND($T810&lt;DATEVALUE("10/1/20"&amp;RIGHT(BW$1,2)),$U810&lt;=DATEVALUE("9/30/20"&amp;RIGHT(BX$1,2))),NETWORKDAYS(DATEVALUE("10/1/20"&amp;RIGHT(BW$1,2)),$U810,Holidays!$J$3:$J$937),
IF($T810&lt;DATEVALUE("10/1/20"&amp;RIGHT(BW$1,2)),NETWORKDAYS(DATEVALUE("10/1/20"&amp;RIGHT(BW$1,2)),DATEVALUE("9/30/20"&amp;RIGHT(BX$1,2)),Holidays!$J$3:$J$937),
IF($T810&gt;=DATEVALUE("10/1/20"&amp;RIGHT(BW$1,2)),NETWORKDAYS($T810,DATEVALUE("9/30/20"&amp;RIGHT(BX$1,2)),Holidays!$J$3:$J$937),"")))),"")/(NETWORKDAYS($T810,$U810,Holidays!$J$3:$J$937)),0))</f>
        <v/>
      </c>
      <c r="BY810" s="87" t="str">
        <f>IF($Q810="","",IFERROR(IF(OR(AND($T810&gt;=DATEVALUE("10/1/20"&amp;RIGHT(BX$1,2)),$T810&lt;=DATEVALUE("9/30/20"&amp;RIGHT(BY$1,2))),AND($U810&gt;=DATEVALUE("10/1/20"&amp;RIGHT(BX$1,2)),$U810&lt;=DATEVALUE("9/30/20"&amp;RIGHT(BY$1,2))),AND($T810&lt;=DATEVALUE("10/1/20"&amp;RIGHT(BX$1,2)),$U810&gt;=DATEVALUE("9/30/20"&amp;RIGHT(BY$1,2)))),
IF(AND($T810&gt;=DATEVALUE("10/1/20"&amp;RIGHT(BX$1,2)),$U810&lt;=DATEVALUE("9/30/20"&amp;RIGHT(BY$1,2))),NETWORKDAYS($T810,$U810,Holidays!$J$3:$J$937),
IF(AND($T810&lt;DATEVALUE("10/1/20"&amp;RIGHT(BX$1,2)),$U810&lt;=DATEVALUE("9/30/20"&amp;RIGHT(BY$1,2))),NETWORKDAYS(DATEVALUE("10/1/20"&amp;RIGHT(BX$1,2)),$U810,Holidays!$J$3:$J$937),
IF($T810&lt;DATEVALUE("10/1/20"&amp;RIGHT(BX$1,2)),NETWORKDAYS(DATEVALUE("10/1/20"&amp;RIGHT(BX$1,2)),DATEVALUE("9/30/20"&amp;RIGHT(BY$1,2)),Holidays!$J$3:$J$937),
IF($T810&gt;=DATEVALUE("10/1/20"&amp;RIGHT(BX$1,2)),NETWORKDAYS($T810,DATEVALUE("9/30/20"&amp;RIGHT(BY$1,2)),Holidays!$J$3:$J$937),"")))),"")/(NETWORKDAYS($T810,$U810,Holidays!$J$3:$J$937)),0))</f>
        <v/>
      </c>
      <c r="BZ810" s="87" t="str">
        <f>IF($Q810="","",IFERROR(IF(OR(AND($T810&gt;=DATEVALUE("10/1/20"&amp;RIGHT(BY$1,2)),$T810&lt;=DATEVALUE("9/30/20"&amp;RIGHT(BZ$1,2))),AND($U810&gt;=DATEVALUE("10/1/20"&amp;RIGHT(BY$1,2)),$U810&lt;=DATEVALUE("9/30/20"&amp;RIGHT(BZ$1,2))),AND($T810&lt;=DATEVALUE("10/1/20"&amp;RIGHT(BY$1,2)),$U810&gt;=DATEVALUE("9/30/20"&amp;RIGHT(BZ$1,2)))),
IF(AND($T810&gt;=DATEVALUE("10/1/20"&amp;RIGHT(BY$1,2)),$U810&lt;=DATEVALUE("9/30/20"&amp;RIGHT(BZ$1,2))),NETWORKDAYS($T810,$U810,Holidays!$J$3:$J$937),
IF(AND($T810&lt;DATEVALUE("10/1/20"&amp;RIGHT(BY$1,2)),$U810&lt;=DATEVALUE("9/30/20"&amp;RIGHT(BZ$1,2))),NETWORKDAYS(DATEVALUE("10/1/20"&amp;RIGHT(BY$1,2)),$U810,Holidays!$J$3:$J$937),
IF($T810&lt;DATEVALUE("10/1/20"&amp;RIGHT(BY$1,2)),NETWORKDAYS(DATEVALUE("10/1/20"&amp;RIGHT(BY$1,2)),DATEVALUE("9/30/20"&amp;RIGHT(BZ$1,2)),Holidays!$J$3:$J$937),
IF($T810&gt;=DATEVALUE("10/1/20"&amp;RIGHT(BY$1,2)),NETWORKDAYS($T810,DATEVALUE("9/30/20"&amp;RIGHT(BZ$1,2)),Holidays!$J$3:$J$937),"")))),"")/(NETWORKDAYS($T810,$U810,Holidays!$J$3:$J$937)),0))</f>
        <v/>
      </c>
      <c r="CA810" s="87" t="str">
        <f>IF($Q810="","",IFERROR(IF(OR(AND($T810&gt;=DATEVALUE("10/1/20"&amp;RIGHT(BZ$1,2)),$T810&lt;=DATEVALUE("9/30/20"&amp;RIGHT(CA$1,2))),AND($U810&gt;=DATEVALUE("10/1/20"&amp;RIGHT(BZ$1,2)),$U810&lt;=DATEVALUE("9/30/20"&amp;RIGHT(CA$1,2))),AND($T810&lt;=DATEVALUE("10/1/20"&amp;RIGHT(BZ$1,2)),$U810&gt;=DATEVALUE("9/30/20"&amp;RIGHT(CA$1,2)))),
IF(AND($T810&gt;=DATEVALUE("10/1/20"&amp;RIGHT(BZ$1,2)),$U810&lt;=DATEVALUE("9/30/20"&amp;RIGHT(CA$1,2))),NETWORKDAYS($T810,$U810,Holidays!$J$3:$J$937),
IF(AND($T810&lt;DATEVALUE("10/1/20"&amp;RIGHT(BZ$1,2)),$U810&lt;=DATEVALUE("9/30/20"&amp;RIGHT(CA$1,2))),NETWORKDAYS(DATEVALUE("10/1/20"&amp;RIGHT(BZ$1,2)),$U810,Holidays!$J$3:$J$937),
IF($T810&lt;DATEVALUE("10/1/20"&amp;RIGHT(BZ$1,2)),NETWORKDAYS(DATEVALUE("10/1/20"&amp;RIGHT(BZ$1,2)),DATEVALUE("9/30/20"&amp;RIGHT(CA$1,2)),Holidays!$J$3:$J$937),
IF($T810&gt;=DATEVALUE("10/1/20"&amp;RIGHT(BZ$1,2)),NETWORKDAYS($T810,DATEVALUE("9/30/20"&amp;RIGHT(CA$1,2)),Holidays!$J$3:$J$937),"")))),"")/(NETWORKDAYS($T810,$U810,Holidays!$J$3:$J$937)),0))</f>
        <v/>
      </c>
      <c r="CB810" s="87" t="str">
        <f>IF($Q810="","",IFERROR(IF(OR(AND($T810&gt;=DATEVALUE("10/1/20"&amp;RIGHT(CA$1,2)),$T810&lt;=DATEVALUE("9/30/20"&amp;RIGHT(CB$1,2))),AND($U810&gt;=DATEVALUE("10/1/20"&amp;RIGHT(CA$1,2)),$U810&lt;=DATEVALUE("9/30/20"&amp;RIGHT(CB$1,2))),AND($T810&lt;=DATEVALUE("10/1/20"&amp;RIGHT(CA$1,2)),$U810&gt;=DATEVALUE("9/30/20"&amp;RIGHT(CB$1,2)))),
IF(AND($T810&gt;=DATEVALUE("10/1/20"&amp;RIGHT(CA$1,2)),$U810&lt;=DATEVALUE("9/30/20"&amp;RIGHT(CB$1,2))),NETWORKDAYS($T810,$U810,Holidays!$J$3:$J$937),
IF(AND($T810&lt;DATEVALUE("10/1/20"&amp;RIGHT(CA$1,2)),$U810&lt;=DATEVALUE("9/30/20"&amp;RIGHT(CB$1,2))),NETWORKDAYS(DATEVALUE("10/1/20"&amp;RIGHT(CA$1,2)),$U810,Holidays!$J$3:$J$937),
IF($T810&lt;DATEVALUE("10/1/20"&amp;RIGHT(CA$1,2)),NETWORKDAYS(DATEVALUE("10/1/20"&amp;RIGHT(CA$1,2)),DATEVALUE("9/30/20"&amp;RIGHT(CB$1,2)),Holidays!$J$3:$J$937),
IF($T810&gt;=DATEVALUE("10/1/20"&amp;RIGHT(CA$1,2)),NETWORKDAYS($T810,DATEVALUE("9/30/20"&amp;RIGHT(CB$1,2)),Holidays!$J$3:$J$937),"")))),"")/(NETWORKDAYS($T810,$U810,Holidays!$J$3:$J$937)),0))</f>
        <v/>
      </c>
    </row>
    <row r="811" spans="1:80">
      <c r="A811" s="97"/>
      <c r="B811" s="98" t="str">
        <f ca="1">IF(NOT($A811=""),OFFSET('WBS Reference &amp; User Procedure'!$A$1,MATCH($A811,'WBS Reference &amp; User Procedure'!$A:$A,0)-1,1),"")</f>
        <v/>
      </c>
      <c r="D811" s="97"/>
      <c r="T811" s="104" t="str">
        <f>IF(NOT(Q811=""),IF(NOT($S811=""),$S811,#REF!),"")</f>
        <v/>
      </c>
      <c r="U811" s="104" t="str">
        <f>IF(NOT(Q811=""),WORKDAY(T811,Q811,Holidays!$J$3:$J$937),"")</f>
        <v/>
      </c>
      <c r="V811" s="104"/>
      <c r="W811" s="104"/>
      <c r="X811" s="101" t="str">
        <f t="shared" si="181"/>
        <v/>
      </c>
      <c r="AL811" s="87" t="str">
        <f t="shared" ca="1" si="180"/>
        <v/>
      </c>
      <c r="AN811" s="87" t="str">
        <f t="shared" ca="1" si="182"/>
        <v/>
      </c>
      <c r="AO811" s="87" t="str">
        <f t="shared" ca="1" si="182"/>
        <v/>
      </c>
      <c r="AP811" s="87" t="str">
        <f t="shared" ca="1" si="182"/>
        <v/>
      </c>
      <c r="AQ811" s="87" t="str">
        <f t="shared" ca="1" si="182"/>
        <v/>
      </c>
      <c r="AR811" s="87" t="str">
        <f t="shared" ca="1" si="182"/>
        <v/>
      </c>
      <c r="AS811" s="87" t="str">
        <f t="shared" ca="1" si="182"/>
        <v/>
      </c>
      <c r="AT811" s="87" t="str">
        <f t="shared" ca="1" si="182"/>
        <v/>
      </c>
      <c r="AU811" s="87" t="str">
        <f t="shared" ca="1" si="182"/>
        <v/>
      </c>
      <c r="AV811" s="87" t="str">
        <f t="shared" ca="1" si="182"/>
        <v/>
      </c>
      <c r="AW811" s="87" t="str">
        <f t="shared" ca="1" si="182"/>
        <v/>
      </c>
      <c r="AX811" s="87" t="str">
        <f t="shared" ca="1" si="183"/>
        <v/>
      </c>
      <c r="AY811" s="87" t="str">
        <f t="shared" ca="1" si="183"/>
        <v/>
      </c>
      <c r="AZ811" s="87" t="str">
        <f t="shared" ca="1" si="183"/>
        <v/>
      </c>
      <c r="BA811" s="87" t="str">
        <f t="shared" ca="1" si="183"/>
        <v/>
      </c>
      <c r="BB811" s="87" t="str">
        <f t="shared" ca="1" si="183"/>
        <v/>
      </c>
      <c r="BC811" s="87" t="str">
        <f t="shared" ca="1" si="183"/>
        <v/>
      </c>
      <c r="BD811" s="87" t="str">
        <f t="shared" ca="1" si="183"/>
        <v/>
      </c>
      <c r="BE811" s="87" t="str">
        <f t="shared" ca="1" si="183"/>
        <v/>
      </c>
      <c r="BF811" s="87" t="str">
        <f t="shared" ca="1" si="183"/>
        <v/>
      </c>
      <c r="BG811" s="87" t="str">
        <f t="shared" ca="1" si="183"/>
        <v/>
      </c>
      <c r="BI811" s="87" t="str">
        <f>IF($Q811="","",IFERROR(IF(OR(AND($T811&gt;=DATEVALUE("10/1/20"&amp;RIGHT(BH$1,2)),$T811&lt;=DATEVALUE("9/30/20"&amp;RIGHT(BI$1,2))),AND($U811&gt;=DATEVALUE("10/1/20"&amp;RIGHT(BH$1,2)),$U811&lt;=DATEVALUE("9/30/20"&amp;RIGHT(BI$1,2))),AND($T811&lt;=DATEVALUE("10/1/20"&amp;RIGHT(BH$1,2)),$U811&gt;=DATEVALUE("9/30/20"&amp;RIGHT(BI$1,2)))),
IF(AND($T811&gt;=DATEVALUE("10/1/20"&amp;RIGHT(BH$1,2)),$U811&lt;=DATEVALUE("9/30/20"&amp;RIGHT(BI$1,2))),NETWORKDAYS($T811,$U811,Holidays!$J$3:$J$937),
IF(AND($T811&lt;DATEVALUE("10/1/20"&amp;RIGHT(BH$1,2)),$U811&lt;=DATEVALUE("9/30/20"&amp;RIGHT(BI$1,2))),NETWORKDAYS(DATEVALUE("10/1/20"&amp;RIGHT(BH$1,2)),$U811,Holidays!$J$3:$J$937),
IF($T811&lt;DATEVALUE("10/1/20"&amp;RIGHT(BH$1,2)),NETWORKDAYS(DATEVALUE("10/1/20"&amp;RIGHT(BH$1,2)),DATEVALUE("9/30/20"&amp;RIGHT(BI$1,2)),Holidays!$J$3:$J$937),
IF($T811&gt;=DATEVALUE("10/1/20"&amp;RIGHT(BH$1,2)),NETWORKDAYS($T811,DATEVALUE("9/30/20"&amp;RIGHT(BI$1,2)),Holidays!$J$3:$J$937),"")))),"")/(NETWORKDAYS($T811,$U811,Holidays!$J$3:$J$937)),0))</f>
        <v/>
      </c>
      <c r="BJ811" s="87" t="str">
        <f>IF($Q811="","",IFERROR(IF(OR(AND($T811&gt;=DATEVALUE("10/1/20"&amp;RIGHT(BI$1,2)),$T811&lt;=DATEVALUE("9/30/20"&amp;RIGHT(BJ$1,2))),AND($U811&gt;=DATEVALUE("10/1/20"&amp;RIGHT(BI$1,2)),$U811&lt;=DATEVALUE("9/30/20"&amp;RIGHT(BJ$1,2))),AND($T811&lt;=DATEVALUE("10/1/20"&amp;RIGHT(BI$1,2)),$U811&gt;=DATEVALUE("9/30/20"&amp;RIGHT(BJ$1,2)))),
IF(AND($T811&gt;=DATEVALUE("10/1/20"&amp;RIGHT(BI$1,2)),$U811&lt;=DATEVALUE("9/30/20"&amp;RIGHT(BJ$1,2))),NETWORKDAYS($T811,$U811,Holidays!$J$3:$J$937),
IF(AND($T811&lt;DATEVALUE("10/1/20"&amp;RIGHT(BI$1,2)),$U811&lt;=DATEVALUE("9/30/20"&amp;RIGHT(BJ$1,2))),NETWORKDAYS(DATEVALUE("10/1/20"&amp;RIGHT(BI$1,2)),$U811,Holidays!$J$3:$J$937),
IF($T811&lt;DATEVALUE("10/1/20"&amp;RIGHT(BI$1,2)),NETWORKDAYS(DATEVALUE("10/1/20"&amp;RIGHT(BI$1,2)),DATEVALUE("9/30/20"&amp;RIGHT(BJ$1,2)),Holidays!$J$3:$J$937),
IF($T811&gt;=DATEVALUE("10/1/20"&amp;RIGHT(BI$1,2)),NETWORKDAYS($T811,DATEVALUE("9/30/20"&amp;RIGHT(BJ$1,2)),Holidays!$J$3:$J$937),"")))),"")/(NETWORKDAYS($T811,$U811,Holidays!$J$3:$J$937)),0))</f>
        <v/>
      </c>
      <c r="BK811" s="87" t="str">
        <f>IF($Q811="","",IFERROR(IF(OR(AND($T811&gt;=DATEVALUE("10/1/20"&amp;RIGHT(BJ$1,2)),$T811&lt;=DATEVALUE("9/30/20"&amp;RIGHT(BK$1,2))),AND($U811&gt;=DATEVALUE("10/1/20"&amp;RIGHT(BJ$1,2)),$U811&lt;=DATEVALUE("9/30/20"&amp;RIGHT(BK$1,2))),AND($T811&lt;=DATEVALUE("10/1/20"&amp;RIGHT(BJ$1,2)),$U811&gt;=DATEVALUE("9/30/20"&amp;RIGHT(BK$1,2)))),
IF(AND($T811&gt;=DATEVALUE("10/1/20"&amp;RIGHT(BJ$1,2)),$U811&lt;=DATEVALUE("9/30/20"&amp;RIGHT(BK$1,2))),NETWORKDAYS($T811,$U811,Holidays!$J$3:$J$937),
IF(AND($T811&lt;DATEVALUE("10/1/20"&amp;RIGHT(BJ$1,2)),$U811&lt;=DATEVALUE("9/30/20"&amp;RIGHT(BK$1,2))),NETWORKDAYS(DATEVALUE("10/1/20"&amp;RIGHT(BJ$1,2)),$U811,Holidays!$J$3:$J$937),
IF($T811&lt;DATEVALUE("10/1/20"&amp;RIGHT(BJ$1,2)),NETWORKDAYS(DATEVALUE("10/1/20"&amp;RIGHT(BJ$1,2)),DATEVALUE("9/30/20"&amp;RIGHT(BK$1,2)),Holidays!$J$3:$J$937),
IF($T811&gt;=DATEVALUE("10/1/20"&amp;RIGHT(BJ$1,2)),NETWORKDAYS($T811,DATEVALUE("9/30/20"&amp;RIGHT(BK$1,2)),Holidays!$J$3:$J$937),"")))),"")/(NETWORKDAYS($T811,$U811,Holidays!$J$3:$J$937)),0))</f>
        <v/>
      </c>
      <c r="BL811" s="87" t="str">
        <f>IF($Q811="","",IFERROR(IF(OR(AND($T811&gt;=DATEVALUE("10/1/20"&amp;RIGHT(BK$1,2)),$T811&lt;=DATEVALUE("9/30/20"&amp;RIGHT(BL$1,2))),AND($U811&gt;=DATEVALUE("10/1/20"&amp;RIGHT(BK$1,2)),$U811&lt;=DATEVALUE("9/30/20"&amp;RIGHT(BL$1,2))),AND($T811&lt;=DATEVALUE("10/1/20"&amp;RIGHT(BK$1,2)),$U811&gt;=DATEVALUE("9/30/20"&amp;RIGHT(BL$1,2)))),
IF(AND($T811&gt;=DATEVALUE("10/1/20"&amp;RIGHT(BK$1,2)),$U811&lt;=DATEVALUE("9/30/20"&amp;RIGHT(BL$1,2))),NETWORKDAYS($T811,$U811,Holidays!$J$3:$J$937),
IF(AND($T811&lt;DATEVALUE("10/1/20"&amp;RIGHT(BK$1,2)),$U811&lt;=DATEVALUE("9/30/20"&amp;RIGHT(BL$1,2))),NETWORKDAYS(DATEVALUE("10/1/20"&amp;RIGHT(BK$1,2)),$U811,Holidays!$J$3:$J$937),
IF($T811&lt;DATEVALUE("10/1/20"&amp;RIGHT(BK$1,2)),NETWORKDAYS(DATEVALUE("10/1/20"&amp;RIGHT(BK$1,2)),DATEVALUE("9/30/20"&amp;RIGHT(BL$1,2)),Holidays!$J$3:$J$937),
IF($T811&gt;=DATEVALUE("10/1/20"&amp;RIGHT(BK$1,2)),NETWORKDAYS($T811,DATEVALUE("9/30/20"&amp;RIGHT(BL$1,2)),Holidays!$J$3:$J$937),"")))),"")/(NETWORKDAYS($T811,$U811,Holidays!$J$3:$J$937)),0))</f>
        <v/>
      </c>
      <c r="BM811" s="87" t="str">
        <f>IF($Q811="","",IFERROR(IF(OR(AND($T811&gt;=DATEVALUE("10/1/20"&amp;RIGHT(BL$1,2)),$T811&lt;=DATEVALUE("9/30/20"&amp;RIGHT(BM$1,2))),AND($U811&gt;=DATEVALUE("10/1/20"&amp;RIGHT(BL$1,2)),$U811&lt;=DATEVALUE("9/30/20"&amp;RIGHT(BM$1,2))),AND($T811&lt;=DATEVALUE("10/1/20"&amp;RIGHT(BL$1,2)),$U811&gt;=DATEVALUE("9/30/20"&amp;RIGHT(BM$1,2)))),
IF(AND($T811&gt;=DATEVALUE("10/1/20"&amp;RIGHT(BL$1,2)),$U811&lt;=DATEVALUE("9/30/20"&amp;RIGHT(BM$1,2))),NETWORKDAYS($T811,$U811,Holidays!$J$3:$J$937),
IF(AND($T811&lt;DATEVALUE("10/1/20"&amp;RIGHT(BL$1,2)),$U811&lt;=DATEVALUE("9/30/20"&amp;RIGHT(BM$1,2))),NETWORKDAYS(DATEVALUE("10/1/20"&amp;RIGHT(BL$1,2)),$U811,Holidays!$J$3:$J$937),
IF($T811&lt;DATEVALUE("10/1/20"&amp;RIGHT(BL$1,2)),NETWORKDAYS(DATEVALUE("10/1/20"&amp;RIGHT(BL$1,2)),DATEVALUE("9/30/20"&amp;RIGHT(BM$1,2)),Holidays!$J$3:$J$937),
IF($T811&gt;=DATEVALUE("10/1/20"&amp;RIGHT(BL$1,2)),NETWORKDAYS($T811,DATEVALUE("9/30/20"&amp;RIGHT(BM$1,2)),Holidays!$J$3:$J$937),"")))),"")/(NETWORKDAYS($T811,$U811,Holidays!$J$3:$J$937)),0))</f>
        <v/>
      </c>
      <c r="BN811" s="87" t="str">
        <f>IF($Q811="","",IFERROR(IF(OR(AND($T811&gt;=DATEVALUE("10/1/20"&amp;RIGHT(BM$1,2)),$T811&lt;=DATEVALUE("9/30/20"&amp;RIGHT(BN$1,2))),AND($U811&gt;=DATEVALUE("10/1/20"&amp;RIGHT(BM$1,2)),$U811&lt;=DATEVALUE("9/30/20"&amp;RIGHT(BN$1,2))),AND($T811&lt;=DATEVALUE("10/1/20"&amp;RIGHT(BM$1,2)),$U811&gt;=DATEVALUE("9/30/20"&amp;RIGHT(BN$1,2)))),
IF(AND($T811&gt;=DATEVALUE("10/1/20"&amp;RIGHT(BM$1,2)),$U811&lt;=DATEVALUE("9/30/20"&amp;RIGHT(BN$1,2))),NETWORKDAYS($T811,$U811,Holidays!$J$3:$J$937),
IF(AND($T811&lt;DATEVALUE("10/1/20"&amp;RIGHT(BM$1,2)),$U811&lt;=DATEVALUE("9/30/20"&amp;RIGHT(BN$1,2))),NETWORKDAYS(DATEVALUE("10/1/20"&amp;RIGHT(BM$1,2)),$U811,Holidays!$J$3:$J$937),
IF($T811&lt;DATEVALUE("10/1/20"&amp;RIGHT(BM$1,2)),NETWORKDAYS(DATEVALUE("10/1/20"&amp;RIGHT(BM$1,2)),DATEVALUE("9/30/20"&amp;RIGHT(BN$1,2)),Holidays!$J$3:$J$937),
IF($T811&gt;=DATEVALUE("10/1/20"&amp;RIGHT(BM$1,2)),NETWORKDAYS($T811,DATEVALUE("9/30/20"&amp;RIGHT(BN$1,2)),Holidays!$J$3:$J$937),"")))),"")/(NETWORKDAYS($T811,$U811,Holidays!$J$3:$J$937)),0))</f>
        <v/>
      </c>
      <c r="BO811" s="87" t="str">
        <f>IF($Q811="","",IFERROR(IF(OR(AND($T811&gt;=DATEVALUE("10/1/20"&amp;RIGHT(BN$1,2)),$T811&lt;=DATEVALUE("9/30/20"&amp;RIGHT(BO$1,2))),AND($U811&gt;=DATEVALUE("10/1/20"&amp;RIGHT(BN$1,2)),$U811&lt;=DATEVALUE("9/30/20"&amp;RIGHT(BO$1,2))),AND($T811&lt;=DATEVALUE("10/1/20"&amp;RIGHT(BN$1,2)),$U811&gt;=DATEVALUE("9/30/20"&amp;RIGHT(BO$1,2)))),
IF(AND($T811&gt;=DATEVALUE("10/1/20"&amp;RIGHT(BN$1,2)),$U811&lt;=DATEVALUE("9/30/20"&amp;RIGHT(BO$1,2))),NETWORKDAYS($T811,$U811,Holidays!$J$3:$J$937),
IF(AND($T811&lt;DATEVALUE("10/1/20"&amp;RIGHT(BN$1,2)),$U811&lt;=DATEVALUE("9/30/20"&amp;RIGHT(BO$1,2))),NETWORKDAYS(DATEVALUE("10/1/20"&amp;RIGHT(BN$1,2)),$U811,Holidays!$J$3:$J$937),
IF($T811&lt;DATEVALUE("10/1/20"&amp;RIGHT(BN$1,2)),NETWORKDAYS(DATEVALUE("10/1/20"&amp;RIGHT(BN$1,2)),DATEVALUE("9/30/20"&amp;RIGHT(BO$1,2)),Holidays!$J$3:$J$937),
IF($T811&gt;=DATEVALUE("10/1/20"&amp;RIGHT(BN$1,2)),NETWORKDAYS($T811,DATEVALUE("9/30/20"&amp;RIGHT(BO$1,2)),Holidays!$J$3:$J$937),"")))),"")/(NETWORKDAYS($T811,$U811,Holidays!$J$3:$J$937)),0))</f>
        <v/>
      </c>
      <c r="BP811" s="87" t="str">
        <f>IF($Q811="","",IFERROR(IF(OR(AND($T811&gt;=DATEVALUE("10/1/20"&amp;RIGHT(BO$1,2)),$T811&lt;=DATEVALUE("9/30/20"&amp;RIGHT(BP$1,2))),AND($U811&gt;=DATEVALUE("10/1/20"&amp;RIGHT(BO$1,2)),$U811&lt;=DATEVALUE("9/30/20"&amp;RIGHT(BP$1,2))),AND($T811&lt;=DATEVALUE("10/1/20"&amp;RIGHT(BO$1,2)),$U811&gt;=DATEVALUE("9/30/20"&amp;RIGHT(BP$1,2)))),
IF(AND($T811&gt;=DATEVALUE("10/1/20"&amp;RIGHT(BO$1,2)),$U811&lt;=DATEVALUE("9/30/20"&amp;RIGHT(BP$1,2))),NETWORKDAYS($T811,$U811,Holidays!$J$3:$J$937),
IF(AND($T811&lt;DATEVALUE("10/1/20"&amp;RIGHT(BO$1,2)),$U811&lt;=DATEVALUE("9/30/20"&amp;RIGHT(BP$1,2))),NETWORKDAYS(DATEVALUE("10/1/20"&amp;RIGHT(BO$1,2)),$U811,Holidays!$J$3:$J$937),
IF($T811&lt;DATEVALUE("10/1/20"&amp;RIGHT(BO$1,2)),NETWORKDAYS(DATEVALUE("10/1/20"&amp;RIGHT(BO$1,2)),DATEVALUE("9/30/20"&amp;RIGHT(BP$1,2)),Holidays!$J$3:$J$937),
IF($T811&gt;=DATEVALUE("10/1/20"&amp;RIGHT(BO$1,2)),NETWORKDAYS($T811,DATEVALUE("9/30/20"&amp;RIGHT(BP$1,2)),Holidays!$J$3:$J$937),"")))),"")/(NETWORKDAYS($T811,$U811,Holidays!$J$3:$J$937)),0))</f>
        <v/>
      </c>
      <c r="BQ811" s="87" t="str">
        <f>IF($Q811="","",IFERROR(IF(OR(AND($T811&gt;=DATEVALUE("10/1/20"&amp;RIGHT(BP$1,2)),$T811&lt;=DATEVALUE("9/30/20"&amp;RIGHT(BQ$1,2))),AND($U811&gt;=DATEVALUE("10/1/20"&amp;RIGHT(BP$1,2)),$U811&lt;=DATEVALUE("9/30/20"&amp;RIGHT(BQ$1,2))),AND($T811&lt;=DATEVALUE("10/1/20"&amp;RIGHT(BP$1,2)),$U811&gt;=DATEVALUE("9/30/20"&amp;RIGHT(BQ$1,2)))),
IF(AND($T811&gt;=DATEVALUE("10/1/20"&amp;RIGHT(BP$1,2)),$U811&lt;=DATEVALUE("9/30/20"&amp;RIGHT(BQ$1,2))),NETWORKDAYS($T811,$U811,Holidays!$J$3:$J$937),
IF(AND($T811&lt;DATEVALUE("10/1/20"&amp;RIGHT(BP$1,2)),$U811&lt;=DATEVALUE("9/30/20"&amp;RIGHT(BQ$1,2))),NETWORKDAYS(DATEVALUE("10/1/20"&amp;RIGHT(BP$1,2)),$U811,Holidays!$J$3:$J$937),
IF($T811&lt;DATEVALUE("10/1/20"&amp;RIGHT(BP$1,2)),NETWORKDAYS(DATEVALUE("10/1/20"&amp;RIGHT(BP$1,2)),DATEVALUE("9/30/20"&amp;RIGHT(BQ$1,2)),Holidays!$J$3:$J$937),
IF($T811&gt;=DATEVALUE("10/1/20"&amp;RIGHT(BP$1,2)),NETWORKDAYS($T811,DATEVALUE("9/30/20"&amp;RIGHT(BQ$1,2)),Holidays!$J$3:$J$937),"")))),"")/(NETWORKDAYS($T811,$U811,Holidays!$J$3:$J$937)),0))</f>
        <v/>
      </c>
      <c r="BR811" s="87" t="str">
        <f>IF($Q811="","",IFERROR(IF(OR(AND($T811&gt;=DATEVALUE("10/1/20"&amp;RIGHT(BQ$1,2)),$T811&lt;=DATEVALUE("9/30/20"&amp;RIGHT(BR$1,2))),AND($U811&gt;=DATEVALUE("10/1/20"&amp;RIGHT(BQ$1,2)),$U811&lt;=DATEVALUE("9/30/20"&amp;RIGHT(BR$1,2))),AND($T811&lt;=DATEVALUE("10/1/20"&amp;RIGHT(BQ$1,2)),$U811&gt;=DATEVALUE("9/30/20"&amp;RIGHT(BR$1,2)))),
IF(AND($T811&gt;=DATEVALUE("10/1/20"&amp;RIGHT(BQ$1,2)),$U811&lt;=DATEVALUE("9/30/20"&amp;RIGHT(BR$1,2))),NETWORKDAYS($T811,$U811,Holidays!$J$3:$J$937),
IF(AND($T811&lt;DATEVALUE("10/1/20"&amp;RIGHT(BQ$1,2)),$U811&lt;=DATEVALUE("9/30/20"&amp;RIGHT(BR$1,2))),NETWORKDAYS(DATEVALUE("10/1/20"&amp;RIGHT(BQ$1,2)),$U811,Holidays!$J$3:$J$937),
IF($T811&lt;DATEVALUE("10/1/20"&amp;RIGHT(BQ$1,2)),NETWORKDAYS(DATEVALUE("10/1/20"&amp;RIGHT(BQ$1,2)),DATEVALUE("9/30/20"&amp;RIGHT(BR$1,2)),Holidays!$J$3:$J$937),
IF($T811&gt;=DATEVALUE("10/1/20"&amp;RIGHT(BQ$1,2)),NETWORKDAYS($T811,DATEVALUE("9/30/20"&amp;RIGHT(BR$1,2)),Holidays!$J$3:$J$937),"")))),"")/(NETWORKDAYS($T811,$U811,Holidays!$J$3:$J$937)),0))</f>
        <v/>
      </c>
      <c r="BS811" s="87" t="str">
        <f>IF($Q811="","",IFERROR(IF(OR(AND($T811&gt;=DATEVALUE("10/1/20"&amp;RIGHT(BR$1,2)),$T811&lt;=DATEVALUE("9/30/20"&amp;RIGHT(BS$1,2))),AND($U811&gt;=DATEVALUE("10/1/20"&amp;RIGHT(BR$1,2)),$U811&lt;=DATEVALUE("9/30/20"&amp;RIGHT(BS$1,2))),AND($T811&lt;=DATEVALUE("10/1/20"&amp;RIGHT(BR$1,2)),$U811&gt;=DATEVALUE("9/30/20"&amp;RIGHT(BS$1,2)))),
IF(AND($T811&gt;=DATEVALUE("10/1/20"&amp;RIGHT(BR$1,2)),$U811&lt;=DATEVALUE("9/30/20"&amp;RIGHT(BS$1,2))),NETWORKDAYS($T811,$U811,Holidays!$J$3:$J$937),
IF(AND($T811&lt;DATEVALUE("10/1/20"&amp;RIGHT(BR$1,2)),$U811&lt;=DATEVALUE("9/30/20"&amp;RIGHT(BS$1,2))),NETWORKDAYS(DATEVALUE("10/1/20"&amp;RIGHT(BR$1,2)),$U811,Holidays!$J$3:$J$937),
IF($T811&lt;DATEVALUE("10/1/20"&amp;RIGHT(BR$1,2)),NETWORKDAYS(DATEVALUE("10/1/20"&amp;RIGHT(BR$1,2)),DATEVALUE("9/30/20"&amp;RIGHT(BS$1,2)),Holidays!$J$3:$J$937),
IF($T811&gt;=DATEVALUE("10/1/20"&amp;RIGHT(BR$1,2)),NETWORKDAYS($T811,DATEVALUE("9/30/20"&amp;RIGHT(BS$1,2)),Holidays!$J$3:$J$937),"")))),"")/(NETWORKDAYS($T811,$U811,Holidays!$J$3:$J$937)),0))</f>
        <v/>
      </c>
      <c r="BT811" s="87" t="str">
        <f>IF($Q811="","",IFERROR(IF(OR(AND($T811&gt;=DATEVALUE("10/1/20"&amp;RIGHT(BS$1,2)),$T811&lt;=DATEVALUE("9/30/20"&amp;RIGHT(BT$1,2))),AND($U811&gt;=DATEVALUE("10/1/20"&amp;RIGHT(BS$1,2)),$U811&lt;=DATEVALUE("9/30/20"&amp;RIGHT(BT$1,2))),AND($T811&lt;=DATEVALUE("10/1/20"&amp;RIGHT(BS$1,2)),$U811&gt;=DATEVALUE("9/30/20"&amp;RIGHT(BT$1,2)))),
IF(AND($T811&gt;=DATEVALUE("10/1/20"&amp;RIGHT(BS$1,2)),$U811&lt;=DATEVALUE("9/30/20"&amp;RIGHT(BT$1,2))),NETWORKDAYS($T811,$U811,Holidays!$J$3:$J$937),
IF(AND($T811&lt;DATEVALUE("10/1/20"&amp;RIGHT(BS$1,2)),$U811&lt;=DATEVALUE("9/30/20"&amp;RIGHT(BT$1,2))),NETWORKDAYS(DATEVALUE("10/1/20"&amp;RIGHT(BS$1,2)),$U811,Holidays!$J$3:$J$937),
IF($T811&lt;DATEVALUE("10/1/20"&amp;RIGHT(BS$1,2)),NETWORKDAYS(DATEVALUE("10/1/20"&amp;RIGHT(BS$1,2)),DATEVALUE("9/30/20"&amp;RIGHT(BT$1,2)),Holidays!$J$3:$J$937),
IF($T811&gt;=DATEVALUE("10/1/20"&amp;RIGHT(BS$1,2)),NETWORKDAYS($T811,DATEVALUE("9/30/20"&amp;RIGHT(BT$1,2)),Holidays!$J$3:$J$937),"")))),"")/(NETWORKDAYS($T811,$U811,Holidays!$J$3:$J$937)),0))</f>
        <v/>
      </c>
      <c r="BU811" s="87" t="str">
        <f>IF($Q811="","",IFERROR(IF(OR(AND($T811&gt;=DATEVALUE("10/1/20"&amp;RIGHT(BT$1,2)),$T811&lt;=DATEVALUE("9/30/20"&amp;RIGHT(BU$1,2))),AND($U811&gt;=DATEVALUE("10/1/20"&amp;RIGHT(BT$1,2)),$U811&lt;=DATEVALUE("9/30/20"&amp;RIGHT(BU$1,2))),AND($T811&lt;=DATEVALUE("10/1/20"&amp;RIGHT(BT$1,2)),$U811&gt;=DATEVALUE("9/30/20"&amp;RIGHT(BU$1,2)))),
IF(AND($T811&gt;=DATEVALUE("10/1/20"&amp;RIGHT(BT$1,2)),$U811&lt;=DATEVALUE("9/30/20"&amp;RIGHT(BU$1,2))),NETWORKDAYS($T811,$U811,Holidays!$J$3:$J$937),
IF(AND($T811&lt;DATEVALUE("10/1/20"&amp;RIGHT(BT$1,2)),$U811&lt;=DATEVALUE("9/30/20"&amp;RIGHT(BU$1,2))),NETWORKDAYS(DATEVALUE("10/1/20"&amp;RIGHT(BT$1,2)),$U811,Holidays!$J$3:$J$937),
IF($T811&lt;DATEVALUE("10/1/20"&amp;RIGHT(BT$1,2)),NETWORKDAYS(DATEVALUE("10/1/20"&amp;RIGHT(BT$1,2)),DATEVALUE("9/30/20"&amp;RIGHT(BU$1,2)),Holidays!$J$3:$J$937),
IF($T811&gt;=DATEVALUE("10/1/20"&amp;RIGHT(BT$1,2)),NETWORKDAYS($T811,DATEVALUE("9/30/20"&amp;RIGHT(BU$1,2)),Holidays!$J$3:$J$937),"")))),"")/(NETWORKDAYS($T811,$U811,Holidays!$J$3:$J$937)),0))</f>
        <v/>
      </c>
      <c r="BV811" s="87" t="str">
        <f>IF($Q811="","",IFERROR(IF(OR(AND($T811&gt;=DATEVALUE("10/1/20"&amp;RIGHT(BU$1,2)),$T811&lt;=DATEVALUE("9/30/20"&amp;RIGHT(BV$1,2))),AND($U811&gt;=DATEVALUE("10/1/20"&amp;RIGHT(BU$1,2)),$U811&lt;=DATEVALUE("9/30/20"&amp;RIGHT(BV$1,2))),AND($T811&lt;=DATEVALUE("10/1/20"&amp;RIGHT(BU$1,2)),$U811&gt;=DATEVALUE("9/30/20"&amp;RIGHT(BV$1,2)))),
IF(AND($T811&gt;=DATEVALUE("10/1/20"&amp;RIGHT(BU$1,2)),$U811&lt;=DATEVALUE("9/30/20"&amp;RIGHT(BV$1,2))),NETWORKDAYS($T811,$U811,Holidays!$J$3:$J$937),
IF(AND($T811&lt;DATEVALUE("10/1/20"&amp;RIGHT(BU$1,2)),$U811&lt;=DATEVALUE("9/30/20"&amp;RIGHT(BV$1,2))),NETWORKDAYS(DATEVALUE("10/1/20"&amp;RIGHT(BU$1,2)),$U811,Holidays!$J$3:$J$937),
IF($T811&lt;DATEVALUE("10/1/20"&amp;RIGHT(BU$1,2)),NETWORKDAYS(DATEVALUE("10/1/20"&amp;RIGHT(BU$1,2)),DATEVALUE("9/30/20"&amp;RIGHT(BV$1,2)),Holidays!$J$3:$J$937),
IF($T811&gt;=DATEVALUE("10/1/20"&amp;RIGHT(BU$1,2)),NETWORKDAYS($T811,DATEVALUE("9/30/20"&amp;RIGHT(BV$1,2)),Holidays!$J$3:$J$937),"")))),"")/(NETWORKDAYS($T811,$U811,Holidays!$J$3:$J$937)),0))</f>
        <v/>
      </c>
      <c r="BW811" s="87" t="str">
        <f>IF($Q811="","",IFERROR(IF(OR(AND($T811&gt;=DATEVALUE("10/1/20"&amp;RIGHT(BV$1,2)),$T811&lt;=DATEVALUE("9/30/20"&amp;RIGHT(BW$1,2))),AND($U811&gt;=DATEVALUE("10/1/20"&amp;RIGHT(BV$1,2)),$U811&lt;=DATEVALUE("9/30/20"&amp;RIGHT(BW$1,2))),AND($T811&lt;=DATEVALUE("10/1/20"&amp;RIGHT(BV$1,2)),$U811&gt;=DATEVALUE("9/30/20"&amp;RIGHT(BW$1,2)))),
IF(AND($T811&gt;=DATEVALUE("10/1/20"&amp;RIGHT(BV$1,2)),$U811&lt;=DATEVALUE("9/30/20"&amp;RIGHT(BW$1,2))),NETWORKDAYS($T811,$U811,Holidays!$J$3:$J$937),
IF(AND($T811&lt;DATEVALUE("10/1/20"&amp;RIGHT(BV$1,2)),$U811&lt;=DATEVALUE("9/30/20"&amp;RIGHT(BW$1,2))),NETWORKDAYS(DATEVALUE("10/1/20"&amp;RIGHT(BV$1,2)),$U811,Holidays!$J$3:$J$937),
IF($T811&lt;DATEVALUE("10/1/20"&amp;RIGHT(BV$1,2)),NETWORKDAYS(DATEVALUE("10/1/20"&amp;RIGHT(BV$1,2)),DATEVALUE("9/30/20"&amp;RIGHT(BW$1,2)),Holidays!$J$3:$J$937),
IF($T811&gt;=DATEVALUE("10/1/20"&amp;RIGHT(BV$1,2)),NETWORKDAYS($T811,DATEVALUE("9/30/20"&amp;RIGHT(BW$1,2)),Holidays!$J$3:$J$937),"")))),"")/(NETWORKDAYS($T811,$U811,Holidays!$J$3:$J$937)),0))</f>
        <v/>
      </c>
      <c r="BX811" s="87" t="str">
        <f>IF($Q811="","",IFERROR(IF(OR(AND($T811&gt;=DATEVALUE("10/1/20"&amp;RIGHT(BW$1,2)),$T811&lt;=DATEVALUE("9/30/20"&amp;RIGHT(BX$1,2))),AND($U811&gt;=DATEVALUE("10/1/20"&amp;RIGHT(BW$1,2)),$U811&lt;=DATEVALUE("9/30/20"&amp;RIGHT(BX$1,2))),AND($T811&lt;=DATEVALUE("10/1/20"&amp;RIGHT(BW$1,2)),$U811&gt;=DATEVALUE("9/30/20"&amp;RIGHT(BX$1,2)))),
IF(AND($T811&gt;=DATEVALUE("10/1/20"&amp;RIGHT(BW$1,2)),$U811&lt;=DATEVALUE("9/30/20"&amp;RIGHT(BX$1,2))),NETWORKDAYS($T811,$U811,Holidays!$J$3:$J$937),
IF(AND($T811&lt;DATEVALUE("10/1/20"&amp;RIGHT(BW$1,2)),$U811&lt;=DATEVALUE("9/30/20"&amp;RIGHT(BX$1,2))),NETWORKDAYS(DATEVALUE("10/1/20"&amp;RIGHT(BW$1,2)),$U811,Holidays!$J$3:$J$937),
IF($T811&lt;DATEVALUE("10/1/20"&amp;RIGHT(BW$1,2)),NETWORKDAYS(DATEVALUE("10/1/20"&amp;RIGHT(BW$1,2)),DATEVALUE("9/30/20"&amp;RIGHT(BX$1,2)),Holidays!$J$3:$J$937),
IF($T811&gt;=DATEVALUE("10/1/20"&amp;RIGHT(BW$1,2)),NETWORKDAYS($T811,DATEVALUE("9/30/20"&amp;RIGHT(BX$1,2)),Holidays!$J$3:$J$937),"")))),"")/(NETWORKDAYS($T811,$U811,Holidays!$J$3:$J$937)),0))</f>
        <v/>
      </c>
      <c r="BY811" s="87" t="str">
        <f>IF($Q811="","",IFERROR(IF(OR(AND($T811&gt;=DATEVALUE("10/1/20"&amp;RIGHT(BX$1,2)),$T811&lt;=DATEVALUE("9/30/20"&amp;RIGHT(BY$1,2))),AND($U811&gt;=DATEVALUE("10/1/20"&amp;RIGHT(BX$1,2)),$U811&lt;=DATEVALUE("9/30/20"&amp;RIGHT(BY$1,2))),AND($T811&lt;=DATEVALUE("10/1/20"&amp;RIGHT(BX$1,2)),$U811&gt;=DATEVALUE("9/30/20"&amp;RIGHT(BY$1,2)))),
IF(AND($T811&gt;=DATEVALUE("10/1/20"&amp;RIGHT(BX$1,2)),$U811&lt;=DATEVALUE("9/30/20"&amp;RIGHT(BY$1,2))),NETWORKDAYS($T811,$U811,Holidays!$J$3:$J$937),
IF(AND($T811&lt;DATEVALUE("10/1/20"&amp;RIGHT(BX$1,2)),$U811&lt;=DATEVALUE("9/30/20"&amp;RIGHT(BY$1,2))),NETWORKDAYS(DATEVALUE("10/1/20"&amp;RIGHT(BX$1,2)),$U811,Holidays!$J$3:$J$937),
IF($T811&lt;DATEVALUE("10/1/20"&amp;RIGHT(BX$1,2)),NETWORKDAYS(DATEVALUE("10/1/20"&amp;RIGHT(BX$1,2)),DATEVALUE("9/30/20"&amp;RIGHT(BY$1,2)),Holidays!$J$3:$J$937),
IF($T811&gt;=DATEVALUE("10/1/20"&amp;RIGHT(BX$1,2)),NETWORKDAYS($T811,DATEVALUE("9/30/20"&amp;RIGHT(BY$1,2)),Holidays!$J$3:$J$937),"")))),"")/(NETWORKDAYS($T811,$U811,Holidays!$J$3:$J$937)),0))</f>
        <v/>
      </c>
      <c r="BZ811" s="87" t="str">
        <f>IF($Q811="","",IFERROR(IF(OR(AND($T811&gt;=DATEVALUE("10/1/20"&amp;RIGHT(BY$1,2)),$T811&lt;=DATEVALUE("9/30/20"&amp;RIGHT(BZ$1,2))),AND($U811&gt;=DATEVALUE("10/1/20"&amp;RIGHT(BY$1,2)),$U811&lt;=DATEVALUE("9/30/20"&amp;RIGHT(BZ$1,2))),AND($T811&lt;=DATEVALUE("10/1/20"&amp;RIGHT(BY$1,2)),$U811&gt;=DATEVALUE("9/30/20"&amp;RIGHT(BZ$1,2)))),
IF(AND($T811&gt;=DATEVALUE("10/1/20"&amp;RIGHT(BY$1,2)),$U811&lt;=DATEVALUE("9/30/20"&amp;RIGHT(BZ$1,2))),NETWORKDAYS($T811,$U811,Holidays!$J$3:$J$937),
IF(AND($T811&lt;DATEVALUE("10/1/20"&amp;RIGHT(BY$1,2)),$U811&lt;=DATEVALUE("9/30/20"&amp;RIGHT(BZ$1,2))),NETWORKDAYS(DATEVALUE("10/1/20"&amp;RIGHT(BY$1,2)),$U811,Holidays!$J$3:$J$937),
IF($T811&lt;DATEVALUE("10/1/20"&amp;RIGHT(BY$1,2)),NETWORKDAYS(DATEVALUE("10/1/20"&amp;RIGHT(BY$1,2)),DATEVALUE("9/30/20"&amp;RIGHT(BZ$1,2)),Holidays!$J$3:$J$937),
IF($T811&gt;=DATEVALUE("10/1/20"&amp;RIGHT(BY$1,2)),NETWORKDAYS($T811,DATEVALUE("9/30/20"&amp;RIGHT(BZ$1,2)),Holidays!$J$3:$J$937),"")))),"")/(NETWORKDAYS($T811,$U811,Holidays!$J$3:$J$937)),0))</f>
        <v/>
      </c>
      <c r="CA811" s="87" t="str">
        <f>IF($Q811="","",IFERROR(IF(OR(AND($T811&gt;=DATEVALUE("10/1/20"&amp;RIGHT(BZ$1,2)),$T811&lt;=DATEVALUE("9/30/20"&amp;RIGHT(CA$1,2))),AND($U811&gt;=DATEVALUE("10/1/20"&amp;RIGHT(BZ$1,2)),$U811&lt;=DATEVALUE("9/30/20"&amp;RIGHT(CA$1,2))),AND($T811&lt;=DATEVALUE("10/1/20"&amp;RIGHT(BZ$1,2)),$U811&gt;=DATEVALUE("9/30/20"&amp;RIGHT(CA$1,2)))),
IF(AND($T811&gt;=DATEVALUE("10/1/20"&amp;RIGHT(BZ$1,2)),$U811&lt;=DATEVALUE("9/30/20"&amp;RIGHT(CA$1,2))),NETWORKDAYS($T811,$U811,Holidays!$J$3:$J$937),
IF(AND($T811&lt;DATEVALUE("10/1/20"&amp;RIGHT(BZ$1,2)),$U811&lt;=DATEVALUE("9/30/20"&amp;RIGHT(CA$1,2))),NETWORKDAYS(DATEVALUE("10/1/20"&amp;RIGHT(BZ$1,2)),$U811,Holidays!$J$3:$J$937),
IF($T811&lt;DATEVALUE("10/1/20"&amp;RIGHT(BZ$1,2)),NETWORKDAYS(DATEVALUE("10/1/20"&amp;RIGHT(BZ$1,2)),DATEVALUE("9/30/20"&amp;RIGHT(CA$1,2)),Holidays!$J$3:$J$937),
IF($T811&gt;=DATEVALUE("10/1/20"&amp;RIGHT(BZ$1,2)),NETWORKDAYS($T811,DATEVALUE("9/30/20"&amp;RIGHT(CA$1,2)),Holidays!$J$3:$J$937),"")))),"")/(NETWORKDAYS($T811,$U811,Holidays!$J$3:$J$937)),0))</f>
        <v/>
      </c>
      <c r="CB811" s="87" t="str">
        <f>IF($Q811="","",IFERROR(IF(OR(AND($T811&gt;=DATEVALUE("10/1/20"&amp;RIGHT(CA$1,2)),$T811&lt;=DATEVALUE("9/30/20"&amp;RIGHT(CB$1,2))),AND($U811&gt;=DATEVALUE("10/1/20"&amp;RIGHT(CA$1,2)),$U811&lt;=DATEVALUE("9/30/20"&amp;RIGHT(CB$1,2))),AND($T811&lt;=DATEVALUE("10/1/20"&amp;RIGHT(CA$1,2)),$U811&gt;=DATEVALUE("9/30/20"&amp;RIGHT(CB$1,2)))),
IF(AND($T811&gt;=DATEVALUE("10/1/20"&amp;RIGHT(CA$1,2)),$U811&lt;=DATEVALUE("9/30/20"&amp;RIGHT(CB$1,2))),NETWORKDAYS($T811,$U811,Holidays!$J$3:$J$937),
IF(AND($T811&lt;DATEVALUE("10/1/20"&amp;RIGHT(CA$1,2)),$U811&lt;=DATEVALUE("9/30/20"&amp;RIGHT(CB$1,2))),NETWORKDAYS(DATEVALUE("10/1/20"&amp;RIGHT(CA$1,2)),$U811,Holidays!$J$3:$J$937),
IF($T811&lt;DATEVALUE("10/1/20"&amp;RIGHT(CA$1,2)),NETWORKDAYS(DATEVALUE("10/1/20"&amp;RIGHT(CA$1,2)),DATEVALUE("9/30/20"&amp;RIGHT(CB$1,2)),Holidays!$J$3:$J$937),
IF($T811&gt;=DATEVALUE("10/1/20"&amp;RIGHT(CA$1,2)),NETWORKDAYS($T811,DATEVALUE("9/30/20"&amp;RIGHT(CB$1,2)),Holidays!$J$3:$J$937),"")))),"")/(NETWORKDAYS($T811,$U811,Holidays!$J$3:$J$937)),0))</f>
        <v/>
      </c>
    </row>
    <row r="812" spans="1:80">
      <c r="A812" s="97"/>
      <c r="B812" s="98" t="str">
        <f ca="1">IF(NOT($A812=""),OFFSET('WBS Reference &amp; User Procedure'!$A$1,MATCH($A812,'WBS Reference &amp; User Procedure'!$A:$A,0)-1,1),"")</f>
        <v/>
      </c>
      <c r="D812" s="97"/>
      <c r="T812" s="104" t="str">
        <f>IF(NOT(Q812=""),IF(NOT($S812=""),$S812,#REF!),"")</f>
        <v/>
      </c>
      <c r="U812" s="104" t="str">
        <f>IF(NOT(Q812=""),WORKDAY(T812,Q812,Holidays!$J$3:$J$937),"")</f>
        <v/>
      </c>
      <c r="V812" s="104"/>
      <c r="W812" s="104"/>
      <c r="X812" s="101" t="str">
        <f t="shared" si="181"/>
        <v/>
      </c>
      <c r="AL812" s="87" t="str">
        <f t="shared" ca="1" si="180"/>
        <v/>
      </c>
      <c r="AN812" s="87" t="str">
        <f t="shared" ca="1" si="182"/>
        <v/>
      </c>
      <c r="AO812" s="87" t="str">
        <f t="shared" ca="1" si="182"/>
        <v/>
      </c>
      <c r="AP812" s="87" t="str">
        <f t="shared" ca="1" si="182"/>
        <v/>
      </c>
      <c r="AQ812" s="87" t="str">
        <f t="shared" ca="1" si="182"/>
        <v/>
      </c>
      <c r="AR812" s="87" t="str">
        <f t="shared" ca="1" si="182"/>
        <v/>
      </c>
      <c r="AS812" s="87" t="str">
        <f t="shared" ca="1" si="182"/>
        <v/>
      </c>
      <c r="AT812" s="87" t="str">
        <f t="shared" ca="1" si="182"/>
        <v/>
      </c>
      <c r="AU812" s="87" t="str">
        <f t="shared" ca="1" si="182"/>
        <v/>
      </c>
      <c r="AV812" s="87" t="str">
        <f t="shared" ca="1" si="182"/>
        <v/>
      </c>
      <c r="AW812" s="87" t="str">
        <f t="shared" ca="1" si="182"/>
        <v/>
      </c>
      <c r="AX812" s="87" t="str">
        <f t="shared" ca="1" si="183"/>
        <v/>
      </c>
      <c r="AY812" s="87" t="str">
        <f t="shared" ca="1" si="183"/>
        <v/>
      </c>
      <c r="AZ812" s="87" t="str">
        <f t="shared" ca="1" si="183"/>
        <v/>
      </c>
      <c r="BA812" s="87" t="str">
        <f t="shared" ca="1" si="183"/>
        <v/>
      </c>
      <c r="BB812" s="87" t="str">
        <f t="shared" ca="1" si="183"/>
        <v/>
      </c>
      <c r="BC812" s="87" t="str">
        <f t="shared" ca="1" si="183"/>
        <v/>
      </c>
      <c r="BD812" s="87" t="str">
        <f t="shared" ca="1" si="183"/>
        <v/>
      </c>
      <c r="BE812" s="87" t="str">
        <f t="shared" ca="1" si="183"/>
        <v/>
      </c>
      <c r="BF812" s="87" t="str">
        <f t="shared" ca="1" si="183"/>
        <v/>
      </c>
      <c r="BG812" s="87" t="str">
        <f t="shared" ca="1" si="183"/>
        <v/>
      </c>
      <c r="BI812" s="87" t="str">
        <f>IF($Q812="","",IFERROR(IF(OR(AND($T812&gt;=DATEVALUE("10/1/20"&amp;RIGHT(BH$1,2)),$T812&lt;=DATEVALUE("9/30/20"&amp;RIGHT(BI$1,2))),AND($U812&gt;=DATEVALUE("10/1/20"&amp;RIGHT(BH$1,2)),$U812&lt;=DATEVALUE("9/30/20"&amp;RIGHT(BI$1,2))),AND($T812&lt;=DATEVALUE("10/1/20"&amp;RIGHT(BH$1,2)),$U812&gt;=DATEVALUE("9/30/20"&amp;RIGHT(BI$1,2)))),
IF(AND($T812&gt;=DATEVALUE("10/1/20"&amp;RIGHT(BH$1,2)),$U812&lt;=DATEVALUE("9/30/20"&amp;RIGHT(BI$1,2))),NETWORKDAYS($T812,$U812,Holidays!$J$3:$J$937),
IF(AND($T812&lt;DATEVALUE("10/1/20"&amp;RIGHT(BH$1,2)),$U812&lt;=DATEVALUE("9/30/20"&amp;RIGHT(BI$1,2))),NETWORKDAYS(DATEVALUE("10/1/20"&amp;RIGHT(BH$1,2)),$U812,Holidays!$J$3:$J$937),
IF($T812&lt;DATEVALUE("10/1/20"&amp;RIGHT(BH$1,2)),NETWORKDAYS(DATEVALUE("10/1/20"&amp;RIGHT(BH$1,2)),DATEVALUE("9/30/20"&amp;RIGHT(BI$1,2)),Holidays!$J$3:$J$937),
IF($T812&gt;=DATEVALUE("10/1/20"&amp;RIGHT(BH$1,2)),NETWORKDAYS($T812,DATEVALUE("9/30/20"&amp;RIGHT(BI$1,2)),Holidays!$J$3:$J$937),"")))),"")/(NETWORKDAYS($T812,$U812,Holidays!$J$3:$J$937)),0))</f>
        <v/>
      </c>
      <c r="BJ812" s="87" t="str">
        <f>IF($Q812="","",IFERROR(IF(OR(AND($T812&gt;=DATEVALUE("10/1/20"&amp;RIGHT(BI$1,2)),$T812&lt;=DATEVALUE("9/30/20"&amp;RIGHT(BJ$1,2))),AND($U812&gt;=DATEVALUE("10/1/20"&amp;RIGHT(BI$1,2)),$U812&lt;=DATEVALUE("9/30/20"&amp;RIGHT(BJ$1,2))),AND($T812&lt;=DATEVALUE("10/1/20"&amp;RIGHT(BI$1,2)),$U812&gt;=DATEVALUE("9/30/20"&amp;RIGHT(BJ$1,2)))),
IF(AND($T812&gt;=DATEVALUE("10/1/20"&amp;RIGHT(BI$1,2)),$U812&lt;=DATEVALUE("9/30/20"&amp;RIGHT(BJ$1,2))),NETWORKDAYS($T812,$U812,Holidays!$J$3:$J$937),
IF(AND($T812&lt;DATEVALUE("10/1/20"&amp;RIGHT(BI$1,2)),$U812&lt;=DATEVALUE("9/30/20"&amp;RIGHT(BJ$1,2))),NETWORKDAYS(DATEVALUE("10/1/20"&amp;RIGHT(BI$1,2)),$U812,Holidays!$J$3:$J$937),
IF($T812&lt;DATEVALUE("10/1/20"&amp;RIGHT(BI$1,2)),NETWORKDAYS(DATEVALUE("10/1/20"&amp;RIGHT(BI$1,2)),DATEVALUE("9/30/20"&amp;RIGHT(BJ$1,2)),Holidays!$J$3:$J$937),
IF($T812&gt;=DATEVALUE("10/1/20"&amp;RIGHT(BI$1,2)),NETWORKDAYS($T812,DATEVALUE("9/30/20"&amp;RIGHT(BJ$1,2)),Holidays!$J$3:$J$937),"")))),"")/(NETWORKDAYS($T812,$U812,Holidays!$J$3:$J$937)),0))</f>
        <v/>
      </c>
      <c r="BK812" s="87" t="str">
        <f>IF($Q812="","",IFERROR(IF(OR(AND($T812&gt;=DATEVALUE("10/1/20"&amp;RIGHT(BJ$1,2)),$T812&lt;=DATEVALUE("9/30/20"&amp;RIGHT(BK$1,2))),AND($U812&gt;=DATEVALUE("10/1/20"&amp;RIGHT(BJ$1,2)),$U812&lt;=DATEVALUE("9/30/20"&amp;RIGHT(BK$1,2))),AND($T812&lt;=DATEVALUE("10/1/20"&amp;RIGHT(BJ$1,2)),$U812&gt;=DATEVALUE("9/30/20"&amp;RIGHT(BK$1,2)))),
IF(AND($T812&gt;=DATEVALUE("10/1/20"&amp;RIGHT(BJ$1,2)),$U812&lt;=DATEVALUE("9/30/20"&amp;RIGHT(BK$1,2))),NETWORKDAYS($T812,$U812,Holidays!$J$3:$J$937),
IF(AND($T812&lt;DATEVALUE("10/1/20"&amp;RIGHT(BJ$1,2)),$U812&lt;=DATEVALUE("9/30/20"&amp;RIGHT(BK$1,2))),NETWORKDAYS(DATEVALUE("10/1/20"&amp;RIGHT(BJ$1,2)),$U812,Holidays!$J$3:$J$937),
IF($T812&lt;DATEVALUE("10/1/20"&amp;RIGHT(BJ$1,2)),NETWORKDAYS(DATEVALUE("10/1/20"&amp;RIGHT(BJ$1,2)),DATEVALUE("9/30/20"&amp;RIGHT(BK$1,2)),Holidays!$J$3:$J$937),
IF($T812&gt;=DATEVALUE("10/1/20"&amp;RIGHT(BJ$1,2)),NETWORKDAYS($T812,DATEVALUE("9/30/20"&amp;RIGHT(BK$1,2)),Holidays!$J$3:$J$937),"")))),"")/(NETWORKDAYS($T812,$U812,Holidays!$J$3:$J$937)),0))</f>
        <v/>
      </c>
      <c r="BL812" s="87" t="str">
        <f>IF($Q812="","",IFERROR(IF(OR(AND($T812&gt;=DATEVALUE("10/1/20"&amp;RIGHT(BK$1,2)),$T812&lt;=DATEVALUE("9/30/20"&amp;RIGHT(BL$1,2))),AND($U812&gt;=DATEVALUE("10/1/20"&amp;RIGHT(BK$1,2)),$U812&lt;=DATEVALUE("9/30/20"&amp;RIGHT(BL$1,2))),AND($T812&lt;=DATEVALUE("10/1/20"&amp;RIGHT(BK$1,2)),$U812&gt;=DATEVALUE("9/30/20"&amp;RIGHT(BL$1,2)))),
IF(AND($T812&gt;=DATEVALUE("10/1/20"&amp;RIGHT(BK$1,2)),$U812&lt;=DATEVALUE("9/30/20"&amp;RIGHT(BL$1,2))),NETWORKDAYS($T812,$U812,Holidays!$J$3:$J$937),
IF(AND($T812&lt;DATEVALUE("10/1/20"&amp;RIGHT(BK$1,2)),$U812&lt;=DATEVALUE("9/30/20"&amp;RIGHT(BL$1,2))),NETWORKDAYS(DATEVALUE("10/1/20"&amp;RIGHT(BK$1,2)),$U812,Holidays!$J$3:$J$937),
IF($T812&lt;DATEVALUE("10/1/20"&amp;RIGHT(BK$1,2)),NETWORKDAYS(DATEVALUE("10/1/20"&amp;RIGHT(BK$1,2)),DATEVALUE("9/30/20"&amp;RIGHT(BL$1,2)),Holidays!$J$3:$J$937),
IF($T812&gt;=DATEVALUE("10/1/20"&amp;RIGHT(BK$1,2)),NETWORKDAYS($T812,DATEVALUE("9/30/20"&amp;RIGHT(BL$1,2)),Holidays!$J$3:$J$937),"")))),"")/(NETWORKDAYS($T812,$U812,Holidays!$J$3:$J$937)),0))</f>
        <v/>
      </c>
      <c r="BM812" s="87" t="str">
        <f>IF($Q812="","",IFERROR(IF(OR(AND($T812&gt;=DATEVALUE("10/1/20"&amp;RIGHT(BL$1,2)),$T812&lt;=DATEVALUE("9/30/20"&amp;RIGHT(BM$1,2))),AND($U812&gt;=DATEVALUE("10/1/20"&amp;RIGHT(BL$1,2)),$U812&lt;=DATEVALUE("9/30/20"&amp;RIGHT(BM$1,2))),AND($T812&lt;=DATEVALUE("10/1/20"&amp;RIGHT(BL$1,2)),$U812&gt;=DATEVALUE("9/30/20"&amp;RIGHT(BM$1,2)))),
IF(AND($T812&gt;=DATEVALUE("10/1/20"&amp;RIGHT(BL$1,2)),$U812&lt;=DATEVALUE("9/30/20"&amp;RIGHT(BM$1,2))),NETWORKDAYS($T812,$U812,Holidays!$J$3:$J$937),
IF(AND($T812&lt;DATEVALUE("10/1/20"&amp;RIGHT(BL$1,2)),$U812&lt;=DATEVALUE("9/30/20"&amp;RIGHT(BM$1,2))),NETWORKDAYS(DATEVALUE("10/1/20"&amp;RIGHT(BL$1,2)),$U812,Holidays!$J$3:$J$937),
IF($T812&lt;DATEVALUE("10/1/20"&amp;RIGHT(BL$1,2)),NETWORKDAYS(DATEVALUE("10/1/20"&amp;RIGHT(BL$1,2)),DATEVALUE("9/30/20"&amp;RIGHT(BM$1,2)),Holidays!$J$3:$J$937),
IF($T812&gt;=DATEVALUE("10/1/20"&amp;RIGHT(BL$1,2)),NETWORKDAYS($T812,DATEVALUE("9/30/20"&amp;RIGHT(BM$1,2)),Holidays!$J$3:$J$937),"")))),"")/(NETWORKDAYS($T812,$U812,Holidays!$J$3:$J$937)),0))</f>
        <v/>
      </c>
      <c r="BN812" s="87" t="str">
        <f>IF($Q812="","",IFERROR(IF(OR(AND($T812&gt;=DATEVALUE("10/1/20"&amp;RIGHT(BM$1,2)),$T812&lt;=DATEVALUE("9/30/20"&amp;RIGHT(BN$1,2))),AND($U812&gt;=DATEVALUE("10/1/20"&amp;RIGHT(BM$1,2)),$U812&lt;=DATEVALUE("9/30/20"&amp;RIGHT(BN$1,2))),AND($T812&lt;=DATEVALUE("10/1/20"&amp;RIGHT(BM$1,2)),$U812&gt;=DATEVALUE("9/30/20"&amp;RIGHT(BN$1,2)))),
IF(AND($T812&gt;=DATEVALUE("10/1/20"&amp;RIGHT(BM$1,2)),$U812&lt;=DATEVALUE("9/30/20"&amp;RIGHT(BN$1,2))),NETWORKDAYS($T812,$U812,Holidays!$J$3:$J$937),
IF(AND($T812&lt;DATEVALUE("10/1/20"&amp;RIGHT(BM$1,2)),$U812&lt;=DATEVALUE("9/30/20"&amp;RIGHT(BN$1,2))),NETWORKDAYS(DATEVALUE("10/1/20"&amp;RIGHT(BM$1,2)),$U812,Holidays!$J$3:$J$937),
IF($T812&lt;DATEVALUE("10/1/20"&amp;RIGHT(BM$1,2)),NETWORKDAYS(DATEVALUE("10/1/20"&amp;RIGHT(BM$1,2)),DATEVALUE("9/30/20"&amp;RIGHT(BN$1,2)),Holidays!$J$3:$J$937),
IF($T812&gt;=DATEVALUE("10/1/20"&amp;RIGHT(BM$1,2)),NETWORKDAYS($T812,DATEVALUE("9/30/20"&amp;RIGHT(BN$1,2)),Holidays!$J$3:$J$937),"")))),"")/(NETWORKDAYS($T812,$U812,Holidays!$J$3:$J$937)),0))</f>
        <v/>
      </c>
      <c r="BO812" s="87" t="str">
        <f>IF($Q812="","",IFERROR(IF(OR(AND($T812&gt;=DATEVALUE("10/1/20"&amp;RIGHT(BN$1,2)),$T812&lt;=DATEVALUE("9/30/20"&amp;RIGHT(BO$1,2))),AND($U812&gt;=DATEVALUE("10/1/20"&amp;RIGHT(BN$1,2)),$U812&lt;=DATEVALUE("9/30/20"&amp;RIGHT(BO$1,2))),AND($T812&lt;=DATEVALUE("10/1/20"&amp;RIGHT(BN$1,2)),$U812&gt;=DATEVALUE("9/30/20"&amp;RIGHT(BO$1,2)))),
IF(AND($T812&gt;=DATEVALUE("10/1/20"&amp;RIGHT(BN$1,2)),$U812&lt;=DATEVALUE("9/30/20"&amp;RIGHT(BO$1,2))),NETWORKDAYS($T812,$U812,Holidays!$J$3:$J$937),
IF(AND($T812&lt;DATEVALUE("10/1/20"&amp;RIGHT(BN$1,2)),$U812&lt;=DATEVALUE("9/30/20"&amp;RIGHT(BO$1,2))),NETWORKDAYS(DATEVALUE("10/1/20"&amp;RIGHT(BN$1,2)),$U812,Holidays!$J$3:$J$937),
IF($T812&lt;DATEVALUE("10/1/20"&amp;RIGHT(BN$1,2)),NETWORKDAYS(DATEVALUE("10/1/20"&amp;RIGHT(BN$1,2)),DATEVALUE("9/30/20"&amp;RIGHT(BO$1,2)),Holidays!$J$3:$J$937),
IF($T812&gt;=DATEVALUE("10/1/20"&amp;RIGHT(BN$1,2)),NETWORKDAYS($T812,DATEVALUE("9/30/20"&amp;RIGHT(BO$1,2)),Holidays!$J$3:$J$937),"")))),"")/(NETWORKDAYS($T812,$U812,Holidays!$J$3:$J$937)),0))</f>
        <v/>
      </c>
      <c r="BP812" s="87" t="str">
        <f>IF($Q812="","",IFERROR(IF(OR(AND($T812&gt;=DATEVALUE("10/1/20"&amp;RIGHT(BO$1,2)),$T812&lt;=DATEVALUE("9/30/20"&amp;RIGHT(BP$1,2))),AND($U812&gt;=DATEVALUE("10/1/20"&amp;RIGHT(BO$1,2)),$U812&lt;=DATEVALUE("9/30/20"&amp;RIGHT(BP$1,2))),AND($T812&lt;=DATEVALUE("10/1/20"&amp;RIGHT(BO$1,2)),$U812&gt;=DATEVALUE("9/30/20"&amp;RIGHT(BP$1,2)))),
IF(AND($T812&gt;=DATEVALUE("10/1/20"&amp;RIGHT(BO$1,2)),$U812&lt;=DATEVALUE("9/30/20"&amp;RIGHT(BP$1,2))),NETWORKDAYS($T812,$U812,Holidays!$J$3:$J$937),
IF(AND($T812&lt;DATEVALUE("10/1/20"&amp;RIGHT(BO$1,2)),$U812&lt;=DATEVALUE("9/30/20"&amp;RIGHT(BP$1,2))),NETWORKDAYS(DATEVALUE("10/1/20"&amp;RIGHT(BO$1,2)),$U812,Holidays!$J$3:$J$937),
IF($T812&lt;DATEVALUE("10/1/20"&amp;RIGHT(BO$1,2)),NETWORKDAYS(DATEVALUE("10/1/20"&amp;RIGHT(BO$1,2)),DATEVALUE("9/30/20"&amp;RIGHT(BP$1,2)),Holidays!$J$3:$J$937),
IF($T812&gt;=DATEVALUE("10/1/20"&amp;RIGHT(BO$1,2)),NETWORKDAYS($T812,DATEVALUE("9/30/20"&amp;RIGHT(BP$1,2)),Holidays!$J$3:$J$937),"")))),"")/(NETWORKDAYS($T812,$U812,Holidays!$J$3:$J$937)),0))</f>
        <v/>
      </c>
      <c r="BQ812" s="87" t="str">
        <f>IF($Q812="","",IFERROR(IF(OR(AND($T812&gt;=DATEVALUE("10/1/20"&amp;RIGHT(BP$1,2)),$T812&lt;=DATEVALUE("9/30/20"&amp;RIGHT(BQ$1,2))),AND($U812&gt;=DATEVALUE("10/1/20"&amp;RIGHT(BP$1,2)),$U812&lt;=DATEVALUE("9/30/20"&amp;RIGHT(BQ$1,2))),AND($T812&lt;=DATEVALUE("10/1/20"&amp;RIGHT(BP$1,2)),$U812&gt;=DATEVALUE("9/30/20"&amp;RIGHT(BQ$1,2)))),
IF(AND($T812&gt;=DATEVALUE("10/1/20"&amp;RIGHT(BP$1,2)),$U812&lt;=DATEVALUE("9/30/20"&amp;RIGHT(BQ$1,2))),NETWORKDAYS($T812,$U812,Holidays!$J$3:$J$937),
IF(AND($T812&lt;DATEVALUE("10/1/20"&amp;RIGHT(BP$1,2)),$U812&lt;=DATEVALUE("9/30/20"&amp;RIGHT(BQ$1,2))),NETWORKDAYS(DATEVALUE("10/1/20"&amp;RIGHT(BP$1,2)),$U812,Holidays!$J$3:$J$937),
IF($T812&lt;DATEVALUE("10/1/20"&amp;RIGHT(BP$1,2)),NETWORKDAYS(DATEVALUE("10/1/20"&amp;RIGHT(BP$1,2)),DATEVALUE("9/30/20"&amp;RIGHT(BQ$1,2)),Holidays!$J$3:$J$937),
IF($T812&gt;=DATEVALUE("10/1/20"&amp;RIGHT(BP$1,2)),NETWORKDAYS($T812,DATEVALUE("9/30/20"&amp;RIGHT(BQ$1,2)),Holidays!$J$3:$J$937),"")))),"")/(NETWORKDAYS($T812,$U812,Holidays!$J$3:$J$937)),0))</f>
        <v/>
      </c>
      <c r="BR812" s="87" t="str">
        <f>IF($Q812="","",IFERROR(IF(OR(AND($T812&gt;=DATEVALUE("10/1/20"&amp;RIGHT(BQ$1,2)),$T812&lt;=DATEVALUE("9/30/20"&amp;RIGHT(BR$1,2))),AND($U812&gt;=DATEVALUE("10/1/20"&amp;RIGHT(BQ$1,2)),$U812&lt;=DATEVALUE("9/30/20"&amp;RIGHT(BR$1,2))),AND($T812&lt;=DATEVALUE("10/1/20"&amp;RIGHT(BQ$1,2)),$U812&gt;=DATEVALUE("9/30/20"&amp;RIGHT(BR$1,2)))),
IF(AND($T812&gt;=DATEVALUE("10/1/20"&amp;RIGHT(BQ$1,2)),$U812&lt;=DATEVALUE("9/30/20"&amp;RIGHT(BR$1,2))),NETWORKDAYS($T812,$U812,Holidays!$J$3:$J$937),
IF(AND($T812&lt;DATEVALUE("10/1/20"&amp;RIGHT(BQ$1,2)),$U812&lt;=DATEVALUE("9/30/20"&amp;RIGHT(BR$1,2))),NETWORKDAYS(DATEVALUE("10/1/20"&amp;RIGHT(BQ$1,2)),$U812,Holidays!$J$3:$J$937),
IF($T812&lt;DATEVALUE("10/1/20"&amp;RIGHT(BQ$1,2)),NETWORKDAYS(DATEVALUE("10/1/20"&amp;RIGHT(BQ$1,2)),DATEVALUE("9/30/20"&amp;RIGHT(BR$1,2)),Holidays!$J$3:$J$937),
IF($T812&gt;=DATEVALUE("10/1/20"&amp;RIGHT(BQ$1,2)),NETWORKDAYS($T812,DATEVALUE("9/30/20"&amp;RIGHT(BR$1,2)),Holidays!$J$3:$J$937),"")))),"")/(NETWORKDAYS($T812,$U812,Holidays!$J$3:$J$937)),0))</f>
        <v/>
      </c>
      <c r="BS812" s="87" t="str">
        <f>IF($Q812="","",IFERROR(IF(OR(AND($T812&gt;=DATEVALUE("10/1/20"&amp;RIGHT(BR$1,2)),$T812&lt;=DATEVALUE("9/30/20"&amp;RIGHT(BS$1,2))),AND($U812&gt;=DATEVALUE("10/1/20"&amp;RIGHT(BR$1,2)),$U812&lt;=DATEVALUE("9/30/20"&amp;RIGHT(BS$1,2))),AND($T812&lt;=DATEVALUE("10/1/20"&amp;RIGHT(BR$1,2)),$U812&gt;=DATEVALUE("9/30/20"&amp;RIGHT(BS$1,2)))),
IF(AND($T812&gt;=DATEVALUE("10/1/20"&amp;RIGHT(BR$1,2)),$U812&lt;=DATEVALUE("9/30/20"&amp;RIGHT(BS$1,2))),NETWORKDAYS($T812,$U812,Holidays!$J$3:$J$937),
IF(AND($T812&lt;DATEVALUE("10/1/20"&amp;RIGHT(BR$1,2)),$U812&lt;=DATEVALUE("9/30/20"&amp;RIGHT(BS$1,2))),NETWORKDAYS(DATEVALUE("10/1/20"&amp;RIGHT(BR$1,2)),$U812,Holidays!$J$3:$J$937),
IF($T812&lt;DATEVALUE("10/1/20"&amp;RIGHT(BR$1,2)),NETWORKDAYS(DATEVALUE("10/1/20"&amp;RIGHT(BR$1,2)),DATEVALUE("9/30/20"&amp;RIGHT(BS$1,2)),Holidays!$J$3:$J$937),
IF($T812&gt;=DATEVALUE("10/1/20"&amp;RIGHT(BR$1,2)),NETWORKDAYS($T812,DATEVALUE("9/30/20"&amp;RIGHT(BS$1,2)),Holidays!$J$3:$J$937),"")))),"")/(NETWORKDAYS($T812,$U812,Holidays!$J$3:$J$937)),0))</f>
        <v/>
      </c>
      <c r="BT812" s="87" t="str">
        <f>IF($Q812="","",IFERROR(IF(OR(AND($T812&gt;=DATEVALUE("10/1/20"&amp;RIGHT(BS$1,2)),$T812&lt;=DATEVALUE("9/30/20"&amp;RIGHT(BT$1,2))),AND($U812&gt;=DATEVALUE("10/1/20"&amp;RIGHT(BS$1,2)),$U812&lt;=DATEVALUE("9/30/20"&amp;RIGHT(BT$1,2))),AND($T812&lt;=DATEVALUE("10/1/20"&amp;RIGHT(BS$1,2)),$U812&gt;=DATEVALUE("9/30/20"&amp;RIGHT(BT$1,2)))),
IF(AND($T812&gt;=DATEVALUE("10/1/20"&amp;RIGHT(BS$1,2)),$U812&lt;=DATEVALUE("9/30/20"&amp;RIGHT(BT$1,2))),NETWORKDAYS($T812,$U812,Holidays!$J$3:$J$937),
IF(AND($T812&lt;DATEVALUE("10/1/20"&amp;RIGHT(BS$1,2)),$U812&lt;=DATEVALUE("9/30/20"&amp;RIGHT(BT$1,2))),NETWORKDAYS(DATEVALUE("10/1/20"&amp;RIGHT(BS$1,2)),$U812,Holidays!$J$3:$J$937),
IF($T812&lt;DATEVALUE("10/1/20"&amp;RIGHT(BS$1,2)),NETWORKDAYS(DATEVALUE("10/1/20"&amp;RIGHT(BS$1,2)),DATEVALUE("9/30/20"&amp;RIGHT(BT$1,2)),Holidays!$J$3:$J$937),
IF($T812&gt;=DATEVALUE("10/1/20"&amp;RIGHT(BS$1,2)),NETWORKDAYS($T812,DATEVALUE("9/30/20"&amp;RIGHT(BT$1,2)),Holidays!$J$3:$J$937),"")))),"")/(NETWORKDAYS($T812,$U812,Holidays!$J$3:$J$937)),0))</f>
        <v/>
      </c>
      <c r="BU812" s="87" t="str">
        <f>IF($Q812="","",IFERROR(IF(OR(AND($T812&gt;=DATEVALUE("10/1/20"&amp;RIGHT(BT$1,2)),$T812&lt;=DATEVALUE("9/30/20"&amp;RIGHT(BU$1,2))),AND($U812&gt;=DATEVALUE("10/1/20"&amp;RIGHT(BT$1,2)),$U812&lt;=DATEVALUE("9/30/20"&amp;RIGHT(BU$1,2))),AND($T812&lt;=DATEVALUE("10/1/20"&amp;RIGHT(BT$1,2)),$U812&gt;=DATEVALUE("9/30/20"&amp;RIGHT(BU$1,2)))),
IF(AND($T812&gt;=DATEVALUE("10/1/20"&amp;RIGHT(BT$1,2)),$U812&lt;=DATEVALUE("9/30/20"&amp;RIGHT(BU$1,2))),NETWORKDAYS($T812,$U812,Holidays!$J$3:$J$937),
IF(AND($T812&lt;DATEVALUE("10/1/20"&amp;RIGHT(BT$1,2)),$U812&lt;=DATEVALUE("9/30/20"&amp;RIGHT(BU$1,2))),NETWORKDAYS(DATEVALUE("10/1/20"&amp;RIGHT(BT$1,2)),$U812,Holidays!$J$3:$J$937),
IF($T812&lt;DATEVALUE("10/1/20"&amp;RIGHT(BT$1,2)),NETWORKDAYS(DATEVALUE("10/1/20"&amp;RIGHT(BT$1,2)),DATEVALUE("9/30/20"&amp;RIGHT(BU$1,2)),Holidays!$J$3:$J$937),
IF($T812&gt;=DATEVALUE("10/1/20"&amp;RIGHT(BT$1,2)),NETWORKDAYS($T812,DATEVALUE("9/30/20"&amp;RIGHT(BU$1,2)),Holidays!$J$3:$J$937),"")))),"")/(NETWORKDAYS($T812,$U812,Holidays!$J$3:$J$937)),0))</f>
        <v/>
      </c>
      <c r="BV812" s="87" t="str">
        <f>IF($Q812="","",IFERROR(IF(OR(AND($T812&gt;=DATEVALUE("10/1/20"&amp;RIGHT(BU$1,2)),$T812&lt;=DATEVALUE("9/30/20"&amp;RIGHT(BV$1,2))),AND($U812&gt;=DATEVALUE("10/1/20"&amp;RIGHT(BU$1,2)),$U812&lt;=DATEVALUE("9/30/20"&amp;RIGHT(BV$1,2))),AND($T812&lt;=DATEVALUE("10/1/20"&amp;RIGHT(BU$1,2)),$U812&gt;=DATEVALUE("9/30/20"&amp;RIGHT(BV$1,2)))),
IF(AND($T812&gt;=DATEVALUE("10/1/20"&amp;RIGHT(BU$1,2)),$U812&lt;=DATEVALUE("9/30/20"&amp;RIGHT(BV$1,2))),NETWORKDAYS($T812,$U812,Holidays!$J$3:$J$937),
IF(AND($T812&lt;DATEVALUE("10/1/20"&amp;RIGHT(BU$1,2)),$U812&lt;=DATEVALUE("9/30/20"&amp;RIGHT(BV$1,2))),NETWORKDAYS(DATEVALUE("10/1/20"&amp;RIGHT(BU$1,2)),$U812,Holidays!$J$3:$J$937),
IF($T812&lt;DATEVALUE("10/1/20"&amp;RIGHT(BU$1,2)),NETWORKDAYS(DATEVALUE("10/1/20"&amp;RIGHT(BU$1,2)),DATEVALUE("9/30/20"&amp;RIGHT(BV$1,2)),Holidays!$J$3:$J$937),
IF($T812&gt;=DATEVALUE("10/1/20"&amp;RIGHT(BU$1,2)),NETWORKDAYS($T812,DATEVALUE("9/30/20"&amp;RIGHT(BV$1,2)),Holidays!$J$3:$J$937),"")))),"")/(NETWORKDAYS($T812,$U812,Holidays!$J$3:$J$937)),0))</f>
        <v/>
      </c>
      <c r="BW812" s="87" t="str">
        <f>IF($Q812="","",IFERROR(IF(OR(AND($T812&gt;=DATEVALUE("10/1/20"&amp;RIGHT(BV$1,2)),$T812&lt;=DATEVALUE("9/30/20"&amp;RIGHT(BW$1,2))),AND($U812&gt;=DATEVALUE("10/1/20"&amp;RIGHT(BV$1,2)),$U812&lt;=DATEVALUE("9/30/20"&amp;RIGHT(BW$1,2))),AND($T812&lt;=DATEVALUE("10/1/20"&amp;RIGHT(BV$1,2)),$U812&gt;=DATEVALUE("9/30/20"&amp;RIGHT(BW$1,2)))),
IF(AND($T812&gt;=DATEVALUE("10/1/20"&amp;RIGHT(BV$1,2)),$U812&lt;=DATEVALUE("9/30/20"&amp;RIGHT(BW$1,2))),NETWORKDAYS($T812,$U812,Holidays!$J$3:$J$937),
IF(AND($T812&lt;DATEVALUE("10/1/20"&amp;RIGHT(BV$1,2)),$U812&lt;=DATEVALUE("9/30/20"&amp;RIGHT(BW$1,2))),NETWORKDAYS(DATEVALUE("10/1/20"&amp;RIGHT(BV$1,2)),$U812,Holidays!$J$3:$J$937),
IF($T812&lt;DATEVALUE("10/1/20"&amp;RIGHT(BV$1,2)),NETWORKDAYS(DATEVALUE("10/1/20"&amp;RIGHT(BV$1,2)),DATEVALUE("9/30/20"&amp;RIGHT(BW$1,2)),Holidays!$J$3:$J$937),
IF($T812&gt;=DATEVALUE("10/1/20"&amp;RIGHT(BV$1,2)),NETWORKDAYS($T812,DATEVALUE("9/30/20"&amp;RIGHT(BW$1,2)),Holidays!$J$3:$J$937),"")))),"")/(NETWORKDAYS($T812,$U812,Holidays!$J$3:$J$937)),0))</f>
        <v/>
      </c>
      <c r="BX812" s="87" t="str">
        <f>IF($Q812="","",IFERROR(IF(OR(AND($T812&gt;=DATEVALUE("10/1/20"&amp;RIGHT(BW$1,2)),$T812&lt;=DATEVALUE("9/30/20"&amp;RIGHT(BX$1,2))),AND($U812&gt;=DATEVALUE("10/1/20"&amp;RIGHT(BW$1,2)),$U812&lt;=DATEVALUE("9/30/20"&amp;RIGHT(BX$1,2))),AND($T812&lt;=DATEVALUE("10/1/20"&amp;RIGHT(BW$1,2)),$U812&gt;=DATEVALUE("9/30/20"&amp;RIGHT(BX$1,2)))),
IF(AND($T812&gt;=DATEVALUE("10/1/20"&amp;RIGHT(BW$1,2)),$U812&lt;=DATEVALUE("9/30/20"&amp;RIGHT(BX$1,2))),NETWORKDAYS($T812,$U812,Holidays!$J$3:$J$937),
IF(AND($T812&lt;DATEVALUE("10/1/20"&amp;RIGHT(BW$1,2)),$U812&lt;=DATEVALUE("9/30/20"&amp;RIGHT(BX$1,2))),NETWORKDAYS(DATEVALUE("10/1/20"&amp;RIGHT(BW$1,2)),$U812,Holidays!$J$3:$J$937),
IF($T812&lt;DATEVALUE("10/1/20"&amp;RIGHT(BW$1,2)),NETWORKDAYS(DATEVALUE("10/1/20"&amp;RIGHT(BW$1,2)),DATEVALUE("9/30/20"&amp;RIGHT(BX$1,2)),Holidays!$J$3:$J$937),
IF($T812&gt;=DATEVALUE("10/1/20"&amp;RIGHT(BW$1,2)),NETWORKDAYS($T812,DATEVALUE("9/30/20"&amp;RIGHT(BX$1,2)),Holidays!$J$3:$J$937),"")))),"")/(NETWORKDAYS($T812,$U812,Holidays!$J$3:$J$937)),0))</f>
        <v/>
      </c>
      <c r="BY812" s="87" t="str">
        <f>IF($Q812="","",IFERROR(IF(OR(AND($T812&gt;=DATEVALUE("10/1/20"&amp;RIGHT(BX$1,2)),$T812&lt;=DATEVALUE("9/30/20"&amp;RIGHT(BY$1,2))),AND($U812&gt;=DATEVALUE("10/1/20"&amp;RIGHT(BX$1,2)),$U812&lt;=DATEVALUE("9/30/20"&amp;RIGHT(BY$1,2))),AND($T812&lt;=DATEVALUE("10/1/20"&amp;RIGHT(BX$1,2)),$U812&gt;=DATEVALUE("9/30/20"&amp;RIGHT(BY$1,2)))),
IF(AND($T812&gt;=DATEVALUE("10/1/20"&amp;RIGHT(BX$1,2)),$U812&lt;=DATEVALUE("9/30/20"&amp;RIGHT(BY$1,2))),NETWORKDAYS($T812,$U812,Holidays!$J$3:$J$937),
IF(AND($T812&lt;DATEVALUE("10/1/20"&amp;RIGHT(BX$1,2)),$U812&lt;=DATEVALUE("9/30/20"&amp;RIGHT(BY$1,2))),NETWORKDAYS(DATEVALUE("10/1/20"&amp;RIGHT(BX$1,2)),$U812,Holidays!$J$3:$J$937),
IF($T812&lt;DATEVALUE("10/1/20"&amp;RIGHT(BX$1,2)),NETWORKDAYS(DATEVALUE("10/1/20"&amp;RIGHT(BX$1,2)),DATEVALUE("9/30/20"&amp;RIGHT(BY$1,2)),Holidays!$J$3:$J$937),
IF($T812&gt;=DATEVALUE("10/1/20"&amp;RIGHT(BX$1,2)),NETWORKDAYS($T812,DATEVALUE("9/30/20"&amp;RIGHT(BY$1,2)),Holidays!$J$3:$J$937),"")))),"")/(NETWORKDAYS($T812,$U812,Holidays!$J$3:$J$937)),0))</f>
        <v/>
      </c>
      <c r="BZ812" s="87" t="str">
        <f>IF($Q812="","",IFERROR(IF(OR(AND($T812&gt;=DATEVALUE("10/1/20"&amp;RIGHT(BY$1,2)),$T812&lt;=DATEVALUE("9/30/20"&amp;RIGHT(BZ$1,2))),AND($U812&gt;=DATEVALUE("10/1/20"&amp;RIGHT(BY$1,2)),$U812&lt;=DATEVALUE("9/30/20"&amp;RIGHT(BZ$1,2))),AND($T812&lt;=DATEVALUE("10/1/20"&amp;RIGHT(BY$1,2)),$U812&gt;=DATEVALUE("9/30/20"&amp;RIGHT(BZ$1,2)))),
IF(AND($T812&gt;=DATEVALUE("10/1/20"&amp;RIGHT(BY$1,2)),$U812&lt;=DATEVALUE("9/30/20"&amp;RIGHT(BZ$1,2))),NETWORKDAYS($T812,$U812,Holidays!$J$3:$J$937),
IF(AND($T812&lt;DATEVALUE("10/1/20"&amp;RIGHT(BY$1,2)),$U812&lt;=DATEVALUE("9/30/20"&amp;RIGHT(BZ$1,2))),NETWORKDAYS(DATEVALUE("10/1/20"&amp;RIGHT(BY$1,2)),$U812,Holidays!$J$3:$J$937),
IF($T812&lt;DATEVALUE("10/1/20"&amp;RIGHT(BY$1,2)),NETWORKDAYS(DATEVALUE("10/1/20"&amp;RIGHT(BY$1,2)),DATEVALUE("9/30/20"&amp;RIGHT(BZ$1,2)),Holidays!$J$3:$J$937),
IF($T812&gt;=DATEVALUE("10/1/20"&amp;RIGHT(BY$1,2)),NETWORKDAYS($T812,DATEVALUE("9/30/20"&amp;RIGHT(BZ$1,2)),Holidays!$J$3:$J$937),"")))),"")/(NETWORKDAYS($T812,$U812,Holidays!$J$3:$J$937)),0))</f>
        <v/>
      </c>
      <c r="CA812" s="87" t="str">
        <f>IF($Q812="","",IFERROR(IF(OR(AND($T812&gt;=DATEVALUE("10/1/20"&amp;RIGHT(BZ$1,2)),$T812&lt;=DATEVALUE("9/30/20"&amp;RIGHT(CA$1,2))),AND($U812&gt;=DATEVALUE("10/1/20"&amp;RIGHT(BZ$1,2)),$U812&lt;=DATEVALUE("9/30/20"&amp;RIGHT(CA$1,2))),AND($T812&lt;=DATEVALUE("10/1/20"&amp;RIGHT(BZ$1,2)),$U812&gt;=DATEVALUE("9/30/20"&amp;RIGHT(CA$1,2)))),
IF(AND($T812&gt;=DATEVALUE("10/1/20"&amp;RIGHT(BZ$1,2)),$U812&lt;=DATEVALUE("9/30/20"&amp;RIGHT(CA$1,2))),NETWORKDAYS($T812,$U812,Holidays!$J$3:$J$937),
IF(AND($T812&lt;DATEVALUE("10/1/20"&amp;RIGHT(BZ$1,2)),$U812&lt;=DATEVALUE("9/30/20"&amp;RIGHT(CA$1,2))),NETWORKDAYS(DATEVALUE("10/1/20"&amp;RIGHT(BZ$1,2)),$U812,Holidays!$J$3:$J$937),
IF($T812&lt;DATEVALUE("10/1/20"&amp;RIGHT(BZ$1,2)),NETWORKDAYS(DATEVALUE("10/1/20"&amp;RIGHT(BZ$1,2)),DATEVALUE("9/30/20"&amp;RIGHT(CA$1,2)),Holidays!$J$3:$J$937),
IF($T812&gt;=DATEVALUE("10/1/20"&amp;RIGHT(BZ$1,2)),NETWORKDAYS($T812,DATEVALUE("9/30/20"&amp;RIGHT(CA$1,2)),Holidays!$J$3:$J$937),"")))),"")/(NETWORKDAYS($T812,$U812,Holidays!$J$3:$J$937)),0))</f>
        <v/>
      </c>
      <c r="CB812" s="87" t="str">
        <f>IF($Q812="","",IFERROR(IF(OR(AND($T812&gt;=DATEVALUE("10/1/20"&amp;RIGHT(CA$1,2)),$T812&lt;=DATEVALUE("9/30/20"&amp;RIGHT(CB$1,2))),AND($U812&gt;=DATEVALUE("10/1/20"&amp;RIGHT(CA$1,2)),$U812&lt;=DATEVALUE("9/30/20"&amp;RIGHT(CB$1,2))),AND($T812&lt;=DATEVALUE("10/1/20"&amp;RIGHT(CA$1,2)),$U812&gt;=DATEVALUE("9/30/20"&amp;RIGHT(CB$1,2)))),
IF(AND($T812&gt;=DATEVALUE("10/1/20"&amp;RIGHT(CA$1,2)),$U812&lt;=DATEVALUE("9/30/20"&amp;RIGHT(CB$1,2))),NETWORKDAYS($T812,$U812,Holidays!$J$3:$J$937),
IF(AND($T812&lt;DATEVALUE("10/1/20"&amp;RIGHT(CA$1,2)),$U812&lt;=DATEVALUE("9/30/20"&amp;RIGHT(CB$1,2))),NETWORKDAYS(DATEVALUE("10/1/20"&amp;RIGHT(CA$1,2)),$U812,Holidays!$J$3:$J$937),
IF($T812&lt;DATEVALUE("10/1/20"&amp;RIGHT(CA$1,2)),NETWORKDAYS(DATEVALUE("10/1/20"&amp;RIGHT(CA$1,2)),DATEVALUE("9/30/20"&amp;RIGHT(CB$1,2)),Holidays!$J$3:$J$937),
IF($T812&gt;=DATEVALUE("10/1/20"&amp;RIGHT(CA$1,2)),NETWORKDAYS($T812,DATEVALUE("9/30/20"&amp;RIGHT(CB$1,2)),Holidays!$J$3:$J$937),"")))),"")/(NETWORKDAYS($T812,$U812,Holidays!$J$3:$J$937)),0))</f>
        <v/>
      </c>
    </row>
    <row r="813" spans="1:80">
      <c r="A813" s="97"/>
      <c r="B813" s="98" t="str">
        <f ca="1">IF(NOT($A813=""),OFFSET('WBS Reference &amp; User Procedure'!$A$1,MATCH($A813,'WBS Reference &amp; User Procedure'!$A:$A,0)-1,1),"")</f>
        <v/>
      </c>
      <c r="D813" s="97"/>
      <c r="T813" s="104" t="str">
        <f>IF(NOT(Q813=""),IF(NOT($S813=""),$S813,#REF!),"")</f>
        <v/>
      </c>
      <c r="U813" s="104" t="str">
        <f>IF(NOT(Q813=""),WORKDAY(T813,Q813,Holidays!$J$3:$J$937),"")</f>
        <v/>
      </c>
      <c r="V813" s="104"/>
      <c r="W813" s="104"/>
      <c r="X813" s="101" t="str">
        <f t="shared" si="181"/>
        <v/>
      </c>
      <c r="AL813" s="87" t="str">
        <f t="shared" ca="1" si="180"/>
        <v/>
      </c>
      <c r="AN813" s="87" t="str">
        <f t="shared" ca="1" si="182"/>
        <v/>
      </c>
      <c r="AO813" s="87" t="str">
        <f t="shared" ca="1" si="182"/>
        <v/>
      </c>
      <c r="AP813" s="87" t="str">
        <f t="shared" ca="1" si="182"/>
        <v/>
      </c>
      <c r="AQ813" s="87" t="str">
        <f t="shared" ca="1" si="182"/>
        <v/>
      </c>
      <c r="AR813" s="87" t="str">
        <f t="shared" ca="1" si="182"/>
        <v/>
      </c>
      <c r="AS813" s="87" t="str">
        <f t="shared" ca="1" si="182"/>
        <v/>
      </c>
      <c r="AT813" s="87" t="str">
        <f t="shared" ca="1" si="182"/>
        <v/>
      </c>
      <c r="AU813" s="87" t="str">
        <f t="shared" ca="1" si="182"/>
        <v/>
      </c>
      <c r="AV813" s="87" t="str">
        <f t="shared" ca="1" si="182"/>
        <v/>
      </c>
      <c r="AW813" s="87" t="str">
        <f t="shared" ca="1" si="182"/>
        <v/>
      </c>
      <c r="AX813" s="87" t="str">
        <f t="shared" ca="1" si="183"/>
        <v/>
      </c>
      <c r="AY813" s="87" t="str">
        <f t="shared" ca="1" si="183"/>
        <v/>
      </c>
      <c r="AZ813" s="87" t="str">
        <f t="shared" ca="1" si="183"/>
        <v/>
      </c>
      <c r="BA813" s="87" t="str">
        <f t="shared" ca="1" si="183"/>
        <v/>
      </c>
      <c r="BB813" s="87" t="str">
        <f t="shared" ca="1" si="183"/>
        <v/>
      </c>
      <c r="BC813" s="87" t="str">
        <f t="shared" ca="1" si="183"/>
        <v/>
      </c>
      <c r="BD813" s="87" t="str">
        <f t="shared" ca="1" si="183"/>
        <v/>
      </c>
      <c r="BE813" s="87" t="str">
        <f t="shared" ca="1" si="183"/>
        <v/>
      </c>
      <c r="BF813" s="87" t="str">
        <f t="shared" ca="1" si="183"/>
        <v/>
      </c>
      <c r="BG813" s="87" t="str">
        <f t="shared" ca="1" si="183"/>
        <v/>
      </c>
      <c r="BI813" s="87" t="str">
        <f>IF($Q813="","",IFERROR(IF(OR(AND($T813&gt;=DATEVALUE("10/1/20"&amp;RIGHT(BH$1,2)),$T813&lt;=DATEVALUE("9/30/20"&amp;RIGHT(BI$1,2))),AND($U813&gt;=DATEVALUE("10/1/20"&amp;RIGHT(BH$1,2)),$U813&lt;=DATEVALUE("9/30/20"&amp;RIGHT(BI$1,2))),AND($T813&lt;=DATEVALUE("10/1/20"&amp;RIGHT(BH$1,2)),$U813&gt;=DATEVALUE("9/30/20"&amp;RIGHT(BI$1,2)))),
IF(AND($T813&gt;=DATEVALUE("10/1/20"&amp;RIGHT(BH$1,2)),$U813&lt;=DATEVALUE("9/30/20"&amp;RIGHT(BI$1,2))),NETWORKDAYS($T813,$U813,Holidays!$J$3:$J$937),
IF(AND($T813&lt;DATEVALUE("10/1/20"&amp;RIGHT(BH$1,2)),$U813&lt;=DATEVALUE("9/30/20"&amp;RIGHT(BI$1,2))),NETWORKDAYS(DATEVALUE("10/1/20"&amp;RIGHT(BH$1,2)),$U813,Holidays!$J$3:$J$937),
IF($T813&lt;DATEVALUE("10/1/20"&amp;RIGHT(BH$1,2)),NETWORKDAYS(DATEVALUE("10/1/20"&amp;RIGHT(BH$1,2)),DATEVALUE("9/30/20"&amp;RIGHT(BI$1,2)),Holidays!$J$3:$J$937),
IF($T813&gt;=DATEVALUE("10/1/20"&amp;RIGHT(BH$1,2)),NETWORKDAYS($T813,DATEVALUE("9/30/20"&amp;RIGHT(BI$1,2)),Holidays!$J$3:$J$937),"")))),"")/(NETWORKDAYS($T813,$U813,Holidays!$J$3:$J$937)),0))</f>
        <v/>
      </c>
      <c r="BJ813" s="87" t="str">
        <f>IF($Q813="","",IFERROR(IF(OR(AND($T813&gt;=DATEVALUE("10/1/20"&amp;RIGHT(BI$1,2)),$T813&lt;=DATEVALUE("9/30/20"&amp;RIGHT(BJ$1,2))),AND($U813&gt;=DATEVALUE("10/1/20"&amp;RIGHT(BI$1,2)),$U813&lt;=DATEVALUE("9/30/20"&amp;RIGHT(BJ$1,2))),AND($T813&lt;=DATEVALUE("10/1/20"&amp;RIGHT(BI$1,2)),$U813&gt;=DATEVALUE("9/30/20"&amp;RIGHT(BJ$1,2)))),
IF(AND($T813&gt;=DATEVALUE("10/1/20"&amp;RIGHT(BI$1,2)),$U813&lt;=DATEVALUE("9/30/20"&amp;RIGHT(BJ$1,2))),NETWORKDAYS($T813,$U813,Holidays!$J$3:$J$937),
IF(AND($T813&lt;DATEVALUE("10/1/20"&amp;RIGHT(BI$1,2)),$U813&lt;=DATEVALUE("9/30/20"&amp;RIGHT(BJ$1,2))),NETWORKDAYS(DATEVALUE("10/1/20"&amp;RIGHT(BI$1,2)),$U813,Holidays!$J$3:$J$937),
IF($T813&lt;DATEVALUE("10/1/20"&amp;RIGHT(BI$1,2)),NETWORKDAYS(DATEVALUE("10/1/20"&amp;RIGHT(BI$1,2)),DATEVALUE("9/30/20"&amp;RIGHT(BJ$1,2)),Holidays!$J$3:$J$937),
IF($T813&gt;=DATEVALUE("10/1/20"&amp;RIGHT(BI$1,2)),NETWORKDAYS($T813,DATEVALUE("9/30/20"&amp;RIGHT(BJ$1,2)),Holidays!$J$3:$J$937),"")))),"")/(NETWORKDAYS($T813,$U813,Holidays!$J$3:$J$937)),0))</f>
        <v/>
      </c>
      <c r="BK813" s="87" t="str">
        <f>IF($Q813="","",IFERROR(IF(OR(AND($T813&gt;=DATEVALUE("10/1/20"&amp;RIGHT(BJ$1,2)),$T813&lt;=DATEVALUE("9/30/20"&amp;RIGHT(BK$1,2))),AND($U813&gt;=DATEVALUE("10/1/20"&amp;RIGHT(BJ$1,2)),$U813&lt;=DATEVALUE("9/30/20"&amp;RIGHT(BK$1,2))),AND($T813&lt;=DATEVALUE("10/1/20"&amp;RIGHT(BJ$1,2)),$U813&gt;=DATEVALUE("9/30/20"&amp;RIGHT(BK$1,2)))),
IF(AND($T813&gt;=DATEVALUE("10/1/20"&amp;RIGHT(BJ$1,2)),$U813&lt;=DATEVALUE("9/30/20"&amp;RIGHT(BK$1,2))),NETWORKDAYS($T813,$U813,Holidays!$J$3:$J$937),
IF(AND($T813&lt;DATEVALUE("10/1/20"&amp;RIGHT(BJ$1,2)),$U813&lt;=DATEVALUE("9/30/20"&amp;RIGHT(BK$1,2))),NETWORKDAYS(DATEVALUE("10/1/20"&amp;RIGHT(BJ$1,2)),$U813,Holidays!$J$3:$J$937),
IF($T813&lt;DATEVALUE("10/1/20"&amp;RIGHT(BJ$1,2)),NETWORKDAYS(DATEVALUE("10/1/20"&amp;RIGHT(BJ$1,2)),DATEVALUE("9/30/20"&amp;RIGHT(BK$1,2)),Holidays!$J$3:$J$937),
IF($T813&gt;=DATEVALUE("10/1/20"&amp;RIGHT(BJ$1,2)),NETWORKDAYS($T813,DATEVALUE("9/30/20"&amp;RIGHT(BK$1,2)),Holidays!$J$3:$J$937),"")))),"")/(NETWORKDAYS($T813,$U813,Holidays!$J$3:$J$937)),0))</f>
        <v/>
      </c>
      <c r="BL813" s="87" t="str">
        <f>IF($Q813="","",IFERROR(IF(OR(AND($T813&gt;=DATEVALUE("10/1/20"&amp;RIGHT(BK$1,2)),$T813&lt;=DATEVALUE("9/30/20"&amp;RIGHT(BL$1,2))),AND($U813&gt;=DATEVALUE("10/1/20"&amp;RIGHT(BK$1,2)),$U813&lt;=DATEVALUE("9/30/20"&amp;RIGHT(BL$1,2))),AND($T813&lt;=DATEVALUE("10/1/20"&amp;RIGHT(BK$1,2)),$U813&gt;=DATEVALUE("9/30/20"&amp;RIGHT(BL$1,2)))),
IF(AND($T813&gt;=DATEVALUE("10/1/20"&amp;RIGHT(BK$1,2)),$U813&lt;=DATEVALUE("9/30/20"&amp;RIGHT(BL$1,2))),NETWORKDAYS($T813,$U813,Holidays!$J$3:$J$937),
IF(AND($T813&lt;DATEVALUE("10/1/20"&amp;RIGHT(BK$1,2)),$U813&lt;=DATEVALUE("9/30/20"&amp;RIGHT(BL$1,2))),NETWORKDAYS(DATEVALUE("10/1/20"&amp;RIGHT(BK$1,2)),$U813,Holidays!$J$3:$J$937),
IF($T813&lt;DATEVALUE("10/1/20"&amp;RIGHT(BK$1,2)),NETWORKDAYS(DATEVALUE("10/1/20"&amp;RIGHT(BK$1,2)),DATEVALUE("9/30/20"&amp;RIGHT(BL$1,2)),Holidays!$J$3:$J$937),
IF($T813&gt;=DATEVALUE("10/1/20"&amp;RIGHT(BK$1,2)),NETWORKDAYS($T813,DATEVALUE("9/30/20"&amp;RIGHT(BL$1,2)),Holidays!$J$3:$J$937),"")))),"")/(NETWORKDAYS($T813,$U813,Holidays!$J$3:$J$937)),0))</f>
        <v/>
      </c>
      <c r="BM813" s="87" t="str">
        <f>IF($Q813="","",IFERROR(IF(OR(AND($T813&gt;=DATEVALUE("10/1/20"&amp;RIGHT(BL$1,2)),$T813&lt;=DATEVALUE("9/30/20"&amp;RIGHT(BM$1,2))),AND($U813&gt;=DATEVALUE("10/1/20"&amp;RIGHT(BL$1,2)),$U813&lt;=DATEVALUE("9/30/20"&amp;RIGHT(BM$1,2))),AND($T813&lt;=DATEVALUE("10/1/20"&amp;RIGHT(BL$1,2)),$U813&gt;=DATEVALUE("9/30/20"&amp;RIGHT(BM$1,2)))),
IF(AND($T813&gt;=DATEVALUE("10/1/20"&amp;RIGHT(BL$1,2)),$U813&lt;=DATEVALUE("9/30/20"&amp;RIGHT(BM$1,2))),NETWORKDAYS($T813,$U813,Holidays!$J$3:$J$937),
IF(AND($T813&lt;DATEVALUE("10/1/20"&amp;RIGHT(BL$1,2)),$U813&lt;=DATEVALUE("9/30/20"&amp;RIGHT(BM$1,2))),NETWORKDAYS(DATEVALUE("10/1/20"&amp;RIGHT(BL$1,2)),$U813,Holidays!$J$3:$J$937),
IF($T813&lt;DATEVALUE("10/1/20"&amp;RIGHT(BL$1,2)),NETWORKDAYS(DATEVALUE("10/1/20"&amp;RIGHT(BL$1,2)),DATEVALUE("9/30/20"&amp;RIGHT(BM$1,2)),Holidays!$J$3:$J$937),
IF($T813&gt;=DATEVALUE("10/1/20"&amp;RIGHT(BL$1,2)),NETWORKDAYS($T813,DATEVALUE("9/30/20"&amp;RIGHT(BM$1,2)),Holidays!$J$3:$J$937),"")))),"")/(NETWORKDAYS($T813,$U813,Holidays!$J$3:$J$937)),0))</f>
        <v/>
      </c>
      <c r="BN813" s="87" t="str">
        <f>IF($Q813="","",IFERROR(IF(OR(AND($T813&gt;=DATEVALUE("10/1/20"&amp;RIGHT(BM$1,2)),$T813&lt;=DATEVALUE("9/30/20"&amp;RIGHT(BN$1,2))),AND($U813&gt;=DATEVALUE("10/1/20"&amp;RIGHT(BM$1,2)),$U813&lt;=DATEVALUE("9/30/20"&amp;RIGHT(BN$1,2))),AND($T813&lt;=DATEVALUE("10/1/20"&amp;RIGHT(BM$1,2)),$U813&gt;=DATEVALUE("9/30/20"&amp;RIGHT(BN$1,2)))),
IF(AND($T813&gt;=DATEVALUE("10/1/20"&amp;RIGHT(BM$1,2)),$U813&lt;=DATEVALUE("9/30/20"&amp;RIGHT(BN$1,2))),NETWORKDAYS($T813,$U813,Holidays!$J$3:$J$937),
IF(AND($T813&lt;DATEVALUE("10/1/20"&amp;RIGHT(BM$1,2)),$U813&lt;=DATEVALUE("9/30/20"&amp;RIGHT(BN$1,2))),NETWORKDAYS(DATEVALUE("10/1/20"&amp;RIGHT(BM$1,2)),$U813,Holidays!$J$3:$J$937),
IF($T813&lt;DATEVALUE("10/1/20"&amp;RIGHT(BM$1,2)),NETWORKDAYS(DATEVALUE("10/1/20"&amp;RIGHT(BM$1,2)),DATEVALUE("9/30/20"&amp;RIGHT(BN$1,2)),Holidays!$J$3:$J$937),
IF($T813&gt;=DATEVALUE("10/1/20"&amp;RIGHT(BM$1,2)),NETWORKDAYS($T813,DATEVALUE("9/30/20"&amp;RIGHT(BN$1,2)),Holidays!$J$3:$J$937),"")))),"")/(NETWORKDAYS($T813,$U813,Holidays!$J$3:$J$937)),0))</f>
        <v/>
      </c>
      <c r="BO813" s="87" t="str">
        <f>IF($Q813="","",IFERROR(IF(OR(AND($T813&gt;=DATEVALUE("10/1/20"&amp;RIGHT(BN$1,2)),$T813&lt;=DATEVALUE("9/30/20"&amp;RIGHT(BO$1,2))),AND($U813&gt;=DATEVALUE("10/1/20"&amp;RIGHT(BN$1,2)),$U813&lt;=DATEVALUE("9/30/20"&amp;RIGHT(BO$1,2))),AND($T813&lt;=DATEVALUE("10/1/20"&amp;RIGHT(BN$1,2)),$U813&gt;=DATEVALUE("9/30/20"&amp;RIGHT(BO$1,2)))),
IF(AND($T813&gt;=DATEVALUE("10/1/20"&amp;RIGHT(BN$1,2)),$U813&lt;=DATEVALUE("9/30/20"&amp;RIGHT(BO$1,2))),NETWORKDAYS($T813,$U813,Holidays!$J$3:$J$937),
IF(AND($T813&lt;DATEVALUE("10/1/20"&amp;RIGHT(BN$1,2)),$U813&lt;=DATEVALUE("9/30/20"&amp;RIGHT(BO$1,2))),NETWORKDAYS(DATEVALUE("10/1/20"&amp;RIGHT(BN$1,2)),$U813,Holidays!$J$3:$J$937),
IF($T813&lt;DATEVALUE("10/1/20"&amp;RIGHT(BN$1,2)),NETWORKDAYS(DATEVALUE("10/1/20"&amp;RIGHT(BN$1,2)),DATEVALUE("9/30/20"&amp;RIGHT(BO$1,2)),Holidays!$J$3:$J$937),
IF($T813&gt;=DATEVALUE("10/1/20"&amp;RIGHT(BN$1,2)),NETWORKDAYS($T813,DATEVALUE("9/30/20"&amp;RIGHT(BO$1,2)),Holidays!$J$3:$J$937),"")))),"")/(NETWORKDAYS($T813,$U813,Holidays!$J$3:$J$937)),0))</f>
        <v/>
      </c>
      <c r="BP813" s="87" t="str">
        <f>IF($Q813="","",IFERROR(IF(OR(AND($T813&gt;=DATEVALUE("10/1/20"&amp;RIGHT(BO$1,2)),$T813&lt;=DATEVALUE("9/30/20"&amp;RIGHT(BP$1,2))),AND($U813&gt;=DATEVALUE("10/1/20"&amp;RIGHT(BO$1,2)),$U813&lt;=DATEVALUE("9/30/20"&amp;RIGHT(BP$1,2))),AND($T813&lt;=DATEVALUE("10/1/20"&amp;RIGHT(BO$1,2)),$U813&gt;=DATEVALUE("9/30/20"&amp;RIGHT(BP$1,2)))),
IF(AND($T813&gt;=DATEVALUE("10/1/20"&amp;RIGHT(BO$1,2)),$U813&lt;=DATEVALUE("9/30/20"&amp;RIGHT(BP$1,2))),NETWORKDAYS($T813,$U813,Holidays!$J$3:$J$937),
IF(AND($T813&lt;DATEVALUE("10/1/20"&amp;RIGHT(BO$1,2)),$U813&lt;=DATEVALUE("9/30/20"&amp;RIGHT(BP$1,2))),NETWORKDAYS(DATEVALUE("10/1/20"&amp;RIGHT(BO$1,2)),$U813,Holidays!$J$3:$J$937),
IF($T813&lt;DATEVALUE("10/1/20"&amp;RIGHT(BO$1,2)),NETWORKDAYS(DATEVALUE("10/1/20"&amp;RIGHT(BO$1,2)),DATEVALUE("9/30/20"&amp;RIGHT(BP$1,2)),Holidays!$J$3:$J$937),
IF($T813&gt;=DATEVALUE("10/1/20"&amp;RIGHT(BO$1,2)),NETWORKDAYS($T813,DATEVALUE("9/30/20"&amp;RIGHT(BP$1,2)),Holidays!$J$3:$J$937),"")))),"")/(NETWORKDAYS($T813,$U813,Holidays!$J$3:$J$937)),0))</f>
        <v/>
      </c>
      <c r="BQ813" s="87" t="str">
        <f>IF($Q813="","",IFERROR(IF(OR(AND($T813&gt;=DATEVALUE("10/1/20"&amp;RIGHT(BP$1,2)),$T813&lt;=DATEVALUE("9/30/20"&amp;RIGHT(BQ$1,2))),AND($U813&gt;=DATEVALUE("10/1/20"&amp;RIGHT(BP$1,2)),$U813&lt;=DATEVALUE("9/30/20"&amp;RIGHT(BQ$1,2))),AND($T813&lt;=DATEVALUE("10/1/20"&amp;RIGHT(BP$1,2)),$U813&gt;=DATEVALUE("9/30/20"&amp;RIGHT(BQ$1,2)))),
IF(AND($T813&gt;=DATEVALUE("10/1/20"&amp;RIGHT(BP$1,2)),$U813&lt;=DATEVALUE("9/30/20"&amp;RIGHT(BQ$1,2))),NETWORKDAYS($T813,$U813,Holidays!$J$3:$J$937),
IF(AND($T813&lt;DATEVALUE("10/1/20"&amp;RIGHT(BP$1,2)),$U813&lt;=DATEVALUE("9/30/20"&amp;RIGHT(BQ$1,2))),NETWORKDAYS(DATEVALUE("10/1/20"&amp;RIGHT(BP$1,2)),$U813,Holidays!$J$3:$J$937),
IF($T813&lt;DATEVALUE("10/1/20"&amp;RIGHT(BP$1,2)),NETWORKDAYS(DATEVALUE("10/1/20"&amp;RIGHT(BP$1,2)),DATEVALUE("9/30/20"&amp;RIGHT(BQ$1,2)),Holidays!$J$3:$J$937),
IF($T813&gt;=DATEVALUE("10/1/20"&amp;RIGHT(BP$1,2)),NETWORKDAYS($T813,DATEVALUE("9/30/20"&amp;RIGHT(BQ$1,2)),Holidays!$J$3:$J$937),"")))),"")/(NETWORKDAYS($T813,$U813,Holidays!$J$3:$J$937)),0))</f>
        <v/>
      </c>
      <c r="BR813" s="87" t="str">
        <f>IF($Q813="","",IFERROR(IF(OR(AND($T813&gt;=DATEVALUE("10/1/20"&amp;RIGHT(BQ$1,2)),$T813&lt;=DATEVALUE("9/30/20"&amp;RIGHT(BR$1,2))),AND($U813&gt;=DATEVALUE("10/1/20"&amp;RIGHT(BQ$1,2)),$U813&lt;=DATEVALUE("9/30/20"&amp;RIGHT(BR$1,2))),AND($T813&lt;=DATEVALUE("10/1/20"&amp;RIGHT(BQ$1,2)),$U813&gt;=DATEVALUE("9/30/20"&amp;RIGHT(BR$1,2)))),
IF(AND($T813&gt;=DATEVALUE("10/1/20"&amp;RIGHT(BQ$1,2)),$U813&lt;=DATEVALUE("9/30/20"&amp;RIGHT(BR$1,2))),NETWORKDAYS($T813,$U813,Holidays!$J$3:$J$937),
IF(AND($T813&lt;DATEVALUE("10/1/20"&amp;RIGHT(BQ$1,2)),$U813&lt;=DATEVALUE("9/30/20"&amp;RIGHT(BR$1,2))),NETWORKDAYS(DATEVALUE("10/1/20"&amp;RIGHT(BQ$1,2)),$U813,Holidays!$J$3:$J$937),
IF($T813&lt;DATEVALUE("10/1/20"&amp;RIGHT(BQ$1,2)),NETWORKDAYS(DATEVALUE("10/1/20"&amp;RIGHT(BQ$1,2)),DATEVALUE("9/30/20"&amp;RIGHT(BR$1,2)),Holidays!$J$3:$J$937),
IF($T813&gt;=DATEVALUE("10/1/20"&amp;RIGHT(BQ$1,2)),NETWORKDAYS($T813,DATEVALUE("9/30/20"&amp;RIGHT(BR$1,2)),Holidays!$J$3:$J$937),"")))),"")/(NETWORKDAYS($T813,$U813,Holidays!$J$3:$J$937)),0))</f>
        <v/>
      </c>
      <c r="BS813" s="87" t="str">
        <f>IF($Q813="","",IFERROR(IF(OR(AND($T813&gt;=DATEVALUE("10/1/20"&amp;RIGHT(BR$1,2)),$T813&lt;=DATEVALUE("9/30/20"&amp;RIGHT(BS$1,2))),AND($U813&gt;=DATEVALUE("10/1/20"&amp;RIGHT(BR$1,2)),$U813&lt;=DATEVALUE("9/30/20"&amp;RIGHT(BS$1,2))),AND($T813&lt;=DATEVALUE("10/1/20"&amp;RIGHT(BR$1,2)),$U813&gt;=DATEVALUE("9/30/20"&amp;RIGHT(BS$1,2)))),
IF(AND($T813&gt;=DATEVALUE("10/1/20"&amp;RIGHT(BR$1,2)),$U813&lt;=DATEVALUE("9/30/20"&amp;RIGHT(BS$1,2))),NETWORKDAYS($T813,$U813,Holidays!$J$3:$J$937),
IF(AND($T813&lt;DATEVALUE("10/1/20"&amp;RIGHT(BR$1,2)),$U813&lt;=DATEVALUE("9/30/20"&amp;RIGHT(BS$1,2))),NETWORKDAYS(DATEVALUE("10/1/20"&amp;RIGHT(BR$1,2)),$U813,Holidays!$J$3:$J$937),
IF($T813&lt;DATEVALUE("10/1/20"&amp;RIGHT(BR$1,2)),NETWORKDAYS(DATEVALUE("10/1/20"&amp;RIGHT(BR$1,2)),DATEVALUE("9/30/20"&amp;RIGHT(BS$1,2)),Holidays!$J$3:$J$937),
IF($T813&gt;=DATEVALUE("10/1/20"&amp;RIGHT(BR$1,2)),NETWORKDAYS($T813,DATEVALUE("9/30/20"&amp;RIGHT(BS$1,2)),Holidays!$J$3:$J$937),"")))),"")/(NETWORKDAYS($T813,$U813,Holidays!$J$3:$J$937)),0))</f>
        <v/>
      </c>
      <c r="BT813" s="87" t="str">
        <f>IF($Q813="","",IFERROR(IF(OR(AND($T813&gt;=DATEVALUE("10/1/20"&amp;RIGHT(BS$1,2)),$T813&lt;=DATEVALUE("9/30/20"&amp;RIGHT(BT$1,2))),AND($U813&gt;=DATEVALUE("10/1/20"&amp;RIGHT(BS$1,2)),$U813&lt;=DATEVALUE("9/30/20"&amp;RIGHT(BT$1,2))),AND($T813&lt;=DATEVALUE("10/1/20"&amp;RIGHT(BS$1,2)),$U813&gt;=DATEVALUE("9/30/20"&amp;RIGHT(BT$1,2)))),
IF(AND($T813&gt;=DATEVALUE("10/1/20"&amp;RIGHT(BS$1,2)),$U813&lt;=DATEVALUE("9/30/20"&amp;RIGHT(BT$1,2))),NETWORKDAYS($T813,$U813,Holidays!$J$3:$J$937),
IF(AND($T813&lt;DATEVALUE("10/1/20"&amp;RIGHT(BS$1,2)),$U813&lt;=DATEVALUE("9/30/20"&amp;RIGHT(BT$1,2))),NETWORKDAYS(DATEVALUE("10/1/20"&amp;RIGHT(BS$1,2)),$U813,Holidays!$J$3:$J$937),
IF($T813&lt;DATEVALUE("10/1/20"&amp;RIGHT(BS$1,2)),NETWORKDAYS(DATEVALUE("10/1/20"&amp;RIGHT(BS$1,2)),DATEVALUE("9/30/20"&amp;RIGHT(BT$1,2)),Holidays!$J$3:$J$937),
IF($T813&gt;=DATEVALUE("10/1/20"&amp;RIGHT(BS$1,2)),NETWORKDAYS($T813,DATEVALUE("9/30/20"&amp;RIGHT(BT$1,2)),Holidays!$J$3:$J$937),"")))),"")/(NETWORKDAYS($T813,$U813,Holidays!$J$3:$J$937)),0))</f>
        <v/>
      </c>
      <c r="BU813" s="87" t="str">
        <f>IF($Q813="","",IFERROR(IF(OR(AND($T813&gt;=DATEVALUE("10/1/20"&amp;RIGHT(BT$1,2)),$T813&lt;=DATEVALUE("9/30/20"&amp;RIGHT(BU$1,2))),AND($U813&gt;=DATEVALUE("10/1/20"&amp;RIGHT(BT$1,2)),$U813&lt;=DATEVALUE("9/30/20"&amp;RIGHT(BU$1,2))),AND($T813&lt;=DATEVALUE("10/1/20"&amp;RIGHT(BT$1,2)),$U813&gt;=DATEVALUE("9/30/20"&amp;RIGHT(BU$1,2)))),
IF(AND($T813&gt;=DATEVALUE("10/1/20"&amp;RIGHT(BT$1,2)),$U813&lt;=DATEVALUE("9/30/20"&amp;RIGHT(BU$1,2))),NETWORKDAYS($T813,$U813,Holidays!$J$3:$J$937),
IF(AND($T813&lt;DATEVALUE("10/1/20"&amp;RIGHT(BT$1,2)),$U813&lt;=DATEVALUE("9/30/20"&amp;RIGHT(BU$1,2))),NETWORKDAYS(DATEVALUE("10/1/20"&amp;RIGHT(BT$1,2)),$U813,Holidays!$J$3:$J$937),
IF($T813&lt;DATEVALUE("10/1/20"&amp;RIGHT(BT$1,2)),NETWORKDAYS(DATEVALUE("10/1/20"&amp;RIGHT(BT$1,2)),DATEVALUE("9/30/20"&amp;RIGHT(BU$1,2)),Holidays!$J$3:$J$937),
IF($T813&gt;=DATEVALUE("10/1/20"&amp;RIGHT(BT$1,2)),NETWORKDAYS($T813,DATEVALUE("9/30/20"&amp;RIGHT(BU$1,2)),Holidays!$J$3:$J$937),"")))),"")/(NETWORKDAYS($T813,$U813,Holidays!$J$3:$J$937)),0))</f>
        <v/>
      </c>
      <c r="BV813" s="87" t="str">
        <f>IF($Q813="","",IFERROR(IF(OR(AND($T813&gt;=DATEVALUE("10/1/20"&amp;RIGHT(BU$1,2)),$T813&lt;=DATEVALUE("9/30/20"&amp;RIGHT(BV$1,2))),AND($U813&gt;=DATEVALUE("10/1/20"&amp;RIGHT(BU$1,2)),$U813&lt;=DATEVALUE("9/30/20"&amp;RIGHT(BV$1,2))),AND($T813&lt;=DATEVALUE("10/1/20"&amp;RIGHT(BU$1,2)),$U813&gt;=DATEVALUE("9/30/20"&amp;RIGHT(BV$1,2)))),
IF(AND($T813&gt;=DATEVALUE("10/1/20"&amp;RIGHT(BU$1,2)),$U813&lt;=DATEVALUE("9/30/20"&amp;RIGHT(BV$1,2))),NETWORKDAYS($T813,$U813,Holidays!$J$3:$J$937),
IF(AND($T813&lt;DATEVALUE("10/1/20"&amp;RIGHT(BU$1,2)),$U813&lt;=DATEVALUE("9/30/20"&amp;RIGHT(BV$1,2))),NETWORKDAYS(DATEVALUE("10/1/20"&amp;RIGHT(BU$1,2)),$U813,Holidays!$J$3:$J$937),
IF($T813&lt;DATEVALUE("10/1/20"&amp;RIGHT(BU$1,2)),NETWORKDAYS(DATEVALUE("10/1/20"&amp;RIGHT(BU$1,2)),DATEVALUE("9/30/20"&amp;RIGHT(BV$1,2)),Holidays!$J$3:$J$937),
IF($T813&gt;=DATEVALUE("10/1/20"&amp;RIGHT(BU$1,2)),NETWORKDAYS($T813,DATEVALUE("9/30/20"&amp;RIGHT(BV$1,2)),Holidays!$J$3:$J$937),"")))),"")/(NETWORKDAYS($T813,$U813,Holidays!$J$3:$J$937)),0))</f>
        <v/>
      </c>
      <c r="BW813" s="87" t="str">
        <f>IF($Q813="","",IFERROR(IF(OR(AND($T813&gt;=DATEVALUE("10/1/20"&amp;RIGHT(BV$1,2)),$T813&lt;=DATEVALUE("9/30/20"&amp;RIGHT(BW$1,2))),AND($U813&gt;=DATEVALUE("10/1/20"&amp;RIGHT(BV$1,2)),$U813&lt;=DATEVALUE("9/30/20"&amp;RIGHT(BW$1,2))),AND($T813&lt;=DATEVALUE("10/1/20"&amp;RIGHT(BV$1,2)),$U813&gt;=DATEVALUE("9/30/20"&amp;RIGHT(BW$1,2)))),
IF(AND($T813&gt;=DATEVALUE("10/1/20"&amp;RIGHT(BV$1,2)),$U813&lt;=DATEVALUE("9/30/20"&amp;RIGHT(BW$1,2))),NETWORKDAYS($T813,$U813,Holidays!$J$3:$J$937),
IF(AND($T813&lt;DATEVALUE("10/1/20"&amp;RIGHT(BV$1,2)),$U813&lt;=DATEVALUE("9/30/20"&amp;RIGHT(BW$1,2))),NETWORKDAYS(DATEVALUE("10/1/20"&amp;RIGHT(BV$1,2)),$U813,Holidays!$J$3:$J$937),
IF($T813&lt;DATEVALUE("10/1/20"&amp;RIGHT(BV$1,2)),NETWORKDAYS(DATEVALUE("10/1/20"&amp;RIGHT(BV$1,2)),DATEVALUE("9/30/20"&amp;RIGHT(BW$1,2)),Holidays!$J$3:$J$937),
IF($T813&gt;=DATEVALUE("10/1/20"&amp;RIGHT(BV$1,2)),NETWORKDAYS($T813,DATEVALUE("9/30/20"&amp;RIGHT(BW$1,2)),Holidays!$J$3:$J$937),"")))),"")/(NETWORKDAYS($T813,$U813,Holidays!$J$3:$J$937)),0))</f>
        <v/>
      </c>
      <c r="BX813" s="87" t="str">
        <f>IF($Q813="","",IFERROR(IF(OR(AND($T813&gt;=DATEVALUE("10/1/20"&amp;RIGHT(BW$1,2)),$T813&lt;=DATEVALUE("9/30/20"&amp;RIGHT(BX$1,2))),AND($U813&gt;=DATEVALUE("10/1/20"&amp;RIGHT(BW$1,2)),$U813&lt;=DATEVALUE("9/30/20"&amp;RIGHT(BX$1,2))),AND($T813&lt;=DATEVALUE("10/1/20"&amp;RIGHT(BW$1,2)),$U813&gt;=DATEVALUE("9/30/20"&amp;RIGHT(BX$1,2)))),
IF(AND($T813&gt;=DATEVALUE("10/1/20"&amp;RIGHT(BW$1,2)),$U813&lt;=DATEVALUE("9/30/20"&amp;RIGHT(BX$1,2))),NETWORKDAYS($T813,$U813,Holidays!$J$3:$J$937),
IF(AND($T813&lt;DATEVALUE("10/1/20"&amp;RIGHT(BW$1,2)),$U813&lt;=DATEVALUE("9/30/20"&amp;RIGHT(BX$1,2))),NETWORKDAYS(DATEVALUE("10/1/20"&amp;RIGHT(BW$1,2)),$U813,Holidays!$J$3:$J$937),
IF($T813&lt;DATEVALUE("10/1/20"&amp;RIGHT(BW$1,2)),NETWORKDAYS(DATEVALUE("10/1/20"&amp;RIGHT(BW$1,2)),DATEVALUE("9/30/20"&amp;RIGHT(BX$1,2)),Holidays!$J$3:$J$937),
IF($T813&gt;=DATEVALUE("10/1/20"&amp;RIGHT(BW$1,2)),NETWORKDAYS($T813,DATEVALUE("9/30/20"&amp;RIGHT(BX$1,2)),Holidays!$J$3:$J$937),"")))),"")/(NETWORKDAYS($T813,$U813,Holidays!$J$3:$J$937)),0))</f>
        <v/>
      </c>
      <c r="BY813" s="87" t="str">
        <f>IF($Q813="","",IFERROR(IF(OR(AND($T813&gt;=DATEVALUE("10/1/20"&amp;RIGHT(BX$1,2)),$T813&lt;=DATEVALUE("9/30/20"&amp;RIGHT(BY$1,2))),AND($U813&gt;=DATEVALUE("10/1/20"&amp;RIGHT(BX$1,2)),$U813&lt;=DATEVALUE("9/30/20"&amp;RIGHT(BY$1,2))),AND($T813&lt;=DATEVALUE("10/1/20"&amp;RIGHT(BX$1,2)),$U813&gt;=DATEVALUE("9/30/20"&amp;RIGHT(BY$1,2)))),
IF(AND($T813&gt;=DATEVALUE("10/1/20"&amp;RIGHT(BX$1,2)),$U813&lt;=DATEVALUE("9/30/20"&amp;RIGHT(BY$1,2))),NETWORKDAYS($T813,$U813,Holidays!$J$3:$J$937),
IF(AND($T813&lt;DATEVALUE("10/1/20"&amp;RIGHT(BX$1,2)),$U813&lt;=DATEVALUE("9/30/20"&amp;RIGHT(BY$1,2))),NETWORKDAYS(DATEVALUE("10/1/20"&amp;RIGHT(BX$1,2)),$U813,Holidays!$J$3:$J$937),
IF($T813&lt;DATEVALUE("10/1/20"&amp;RIGHT(BX$1,2)),NETWORKDAYS(DATEVALUE("10/1/20"&amp;RIGHT(BX$1,2)),DATEVALUE("9/30/20"&amp;RIGHT(BY$1,2)),Holidays!$J$3:$J$937),
IF($T813&gt;=DATEVALUE("10/1/20"&amp;RIGHT(BX$1,2)),NETWORKDAYS($T813,DATEVALUE("9/30/20"&amp;RIGHT(BY$1,2)),Holidays!$J$3:$J$937),"")))),"")/(NETWORKDAYS($T813,$U813,Holidays!$J$3:$J$937)),0))</f>
        <v/>
      </c>
      <c r="BZ813" s="87" t="str">
        <f>IF($Q813="","",IFERROR(IF(OR(AND($T813&gt;=DATEVALUE("10/1/20"&amp;RIGHT(BY$1,2)),$T813&lt;=DATEVALUE("9/30/20"&amp;RIGHT(BZ$1,2))),AND($U813&gt;=DATEVALUE("10/1/20"&amp;RIGHT(BY$1,2)),$U813&lt;=DATEVALUE("9/30/20"&amp;RIGHT(BZ$1,2))),AND($T813&lt;=DATEVALUE("10/1/20"&amp;RIGHT(BY$1,2)),$U813&gt;=DATEVALUE("9/30/20"&amp;RIGHT(BZ$1,2)))),
IF(AND($T813&gt;=DATEVALUE("10/1/20"&amp;RIGHT(BY$1,2)),$U813&lt;=DATEVALUE("9/30/20"&amp;RIGHT(BZ$1,2))),NETWORKDAYS($T813,$U813,Holidays!$J$3:$J$937),
IF(AND($T813&lt;DATEVALUE("10/1/20"&amp;RIGHT(BY$1,2)),$U813&lt;=DATEVALUE("9/30/20"&amp;RIGHT(BZ$1,2))),NETWORKDAYS(DATEVALUE("10/1/20"&amp;RIGHT(BY$1,2)),$U813,Holidays!$J$3:$J$937),
IF($T813&lt;DATEVALUE("10/1/20"&amp;RIGHT(BY$1,2)),NETWORKDAYS(DATEVALUE("10/1/20"&amp;RIGHT(BY$1,2)),DATEVALUE("9/30/20"&amp;RIGHT(BZ$1,2)),Holidays!$J$3:$J$937),
IF($T813&gt;=DATEVALUE("10/1/20"&amp;RIGHT(BY$1,2)),NETWORKDAYS($T813,DATEVALUE("9/30/20"&amp;RIGHT(BZ$1,2)),Holidays!$J$3:$J$937),"")))),"")/(NETWORKDAYS($T813,$U813,Holidays!$J$3:$J$937)),0))</f>
        <v/>
      </c>
      <c r="CA813" s="87" t="str">
        <f>IF($Q813="","",IFERROR(IF(OR(AND($T813&gt;=DATEVALUE("10/1/20"&amp;RIGHT(BZ$1,2)),$T813&lt;=DATEVALUE("9/30/20"&amp;RIGHT(CA$1,2))),AND($U813&gt;=DATEVALUE("10/1/20"&amp;RIGHT(BZ$1,2)),$U813&lt;=DATEVALUE("9/30/20"&amp;RIGHT(CA$1,2))),AND($T813&lt;=DATEVALUE("10/1/20"&amp;RIGHT(BZ$1,2)),$U813&gt;=DATEVALUE("9/30/20"&amp;RIGHT(CA$1,2)))),
IF(AND($T813&gt;=DATEVALUE("10/1/20"&amp;RIGHT(BZ$1,2)),$U813&lt;=DATEVALUE("9/30/20"&amp;RIGHT(CA$1,2))),NETWORKDAYS($T813,$U813,Holidays!$J$3:$J$937),
IF(AND($T813&lt;DATEVALUE("10/1/20"&amp;RIGHT(BZ$1,2)),$U813&lt;=DATEVALUE("9/30/20"&amp;RIGHT(CA$1,2))),NETWORKDAYS(DATEVALUE("10/1/20"&amp;RIGHT(BZ$1,2)),$U813,Holidays!$J$3:$J$937),
IF($T813&lt;DATEVALUE("10/1/20"&amp;RIGHT(BZ$1,2)),NETWORKDAYS(DATEVALUE("10/1/20"&amp;RIGHT(BZ$1,2)),DATEVALUE("9/30/20"&amp;RIGHT(CA$1,2)),Holidays!$J$3:$J$937),
IF($T813&gt;=DATEVALUE("10/1/20"&amp;RIGHT(BZ$1,2)),NETWORKDAYS($T813,DATEVALUE("9/30/20"&amp;RIGHT(CA$1,2)),Holidays!$J$3:$J$937),"")))),"")/(NETWORKDAYS($T813,$U813,Holidays!$J$3:$J$937)),0))</f>
        <v/>
      </c>
      <c r="CB813" s="87" t="str">
        <f>IF($Q813="","",IFERROR(IF(OR(AND($T813&gt;=DATEVALUE("10/1/20"&amp;RIGHT(CA$1,2)),$T813&lt;=DATEVALUE("9/30/20"&amp;RIGHT(CB$1,2))),AND($U813&gt;=DATEVALUE("10/1/20"&amp;RIGHT(CA$1,2)),$U813&lt;=DATEVALUE("9/30/20"&amp;RIGHT(CB$1,2))),AND($T813&lt;=DATEVALUE("10/1/20"&amp;RIGHT(CA$1,2)),$U813&gt;=DATEVALUE("9/30/20"&amp;RIGHT(CB$1,2)))),
IF(AND($T813&gt;=DATEVALUE("10/1/20"&amp;RIGHT(CA$1,2)),$U813&lt;=DATEVALUE("9/30/20"&amp;RIGHT(CB$1,2))),NETWORKDAYS($T813,$U813,Holidays!$J$3:$J$937),
IF(AND($T813&lt;DATEVALUE("10/1/20"&amp;RIGHT(CA$1,2)),$U813&lt;=DATEVALUE("9/30/20"&amp;RIGHT(CB$1,2))),NETWORKDAYS(DATEVALUE("10/1/20"&amp;RIGHT(CA$1,2)),$U813,Holidays!$J$3:$J$937),
IF($T813&lt;DATEVALUE("10/1/20"&amp;RIGHT(CA$1,2)),NETWORKDAYS(DATEVALUE("10/1/20"&amp;RIGHT(CA$1,2)),DATEVALUE("9/30/20"&amp;RIGHT(CB$1,2)),Holidays!$J$3:$J$937),
IF($T813&gt;=DATEVALUE("10/1/20"&amp;RIGHT(CA$1,2)),NETWORKDAYS($T813,DATEVALUE("9/30/20"&amp;RIGHT(CB$1,2)),Holidays!$J$3:$J$937),"")))),"")/(NETWORKDAYS($T813,$U813,Holidays!$J$3:$J$937)),0))</f>
        <v/>
      </c>
    </row>
    <row r="814" spans="1:80">
      <c r="A814" s="97"/>
      <c r="B814" s="98" t="str">
        <f ca="1">IF(NOT($A814=""),OFFSET('WBS Reference &amp; User Procedure'!$A$1,MATCH($A814,'WBS Reference &amp; User Procedure'!$A:$A,0)-1,1),"")</f>
        <v/>
      </c>
      <c r="D814" s="97"/>
      <c r="T814" s="104" t="str">
        <f>IF(NOT(Q814=""),IF(NOT($S814=""),$S814,#REF!),"")</f>
        <v/>
      </c>
      <c r="U814" s="104" t="str">
        <f>IF(NOT(Q814=""),WORKDAY(T814,Q814,Holidays!$J$3:$J$937),"")</f>
        <v/>
      </c>
      <c r="V814" s="104"/>
      <c r="W814" s="104"/>
      <c r="X814" s="101" t="str">
        <f t="shared" si="181"/>
        <v/>
      </c>
      <c r="AL814" s="87" t="str">
        <f t="shared" ca="1" si="180"/>
        <v/>
      </c>
      <c r="AN814" s="87" t="str">
        <f t="shared" ca="1" si="182"/>
        <v/>
      </c>
      <c r="AO814" s="87" t="str">
        <f t="shared" ca="1" si="182"/>
        <v/>
      </c>
      <c r="AP814" s="87" t="str">
        <f t="shared" ca="1" si="182"/>
        <v/>
      </c>
      <c r="AQ814" s="87" t="str">
        <f t="shared" ca="1" si="182"/>
        <v/>
      </c>
      <c r="AR814" s="87" t="str">
        <f t="shared" ca="1" si="182"/>
        <v/>
      </c>
      <c r="AS814" s="87" t="str">
        <f t="shared" ca="1" si="182"/>
        <v/>
      </c>
      <c r="AT814" s="87" t="str">
        <f t="shared" ca="1" si="182"/>
        <v/>
      </c>
      <c r="AU814" s="87" t="str">
        <f t="shared" ca="1" si="182"/>
        <v/>
      </c>
      <c r="AV814" s="87" t="str">
        <f t="shared" ca="1" si="182"/>
        <v/>
      </c>
      <c r="AW814" s="87" t="str">
        <f t="shared" ca="1" si="182"/>
        <v/>
      </c>
      <c r="AX814" s="87" t="str">
        <f t="shared" ca="1" si="183"/>
        <v/>
      </c>
      <c r="AY814" s="87" t="str">
        <f t="shared" ca="1" si="183"/>
        <v/>
      </c>
      <c r="AZ814" s="87" t="str">
        <f t="shared" ca="1" si="183"/>
        <v/>
      </c>
      <c r="BA814" s="87" t="str">
        <f t="shared" ca="1" si="183"/>
        <v/>
      </c>
      <c r="BB814" s="87" t="str">
        <f t="shared" ca="1" si="183"/>
        <v/>
      </c>
      <c r="BC814" s="87" t="str">
        <f t="shared" ca="1" si="183"/>
        <v/>
      </c>
      <c r="BD814" s="87" t="str">
        <f t="shared" ca="1" si="183"/>
        <v/>
      </c>
      <c r="BE814" s="87" t="str">
        <f t="shared" ca="1" si="183"/>
        <v/>
      </c>
      <c r="BF814" s="87" t="str">
        <f t="shared" ca="1" si="183"/>
        <v/>
      </c>
      <c r="BG814" s="87" t="str">
        <f t="shared" ca="1" si="183"/>
        <v/>
      </c>
      <c r="BI814" s="87" t="str">
        <f>IF($Q814="","",IFERROR(IF(OR(AND($T814&gt;=DATEVALUE("10/1/20"&amp;RIGHT(BH$1,2)),$T814&lt;=DATEVALUE("9/30/20"&amp;RIGHT(BI$1,2))),AND($U814&gt;=DATEVALUE("10/1/20"&amp;RIGHT(BH$1,2)),$U814&lt;=DATEVALUE("9/30/20"&amp;RIGHT(BI$1,2))),AND($T814&lt;=DATEVALUE("10/1/20"&amp;RIGHT(BH$1,2)),$U814&gt;=DATEVALUE("9/30/20"&amp;RIGHT(BI$1,2)))),
IF(AND($T814&gt;=DATEVALUE("10/1/20"&amp;RIGHT(BH$1,2)),$U814&lt;=DATEVALUE("9/30/20"&amp;RIGHT(BI$1,2))),NETWORKDAYS($T814,$U814,Holidays!$J$3:$J$937),
IF(AND($T814&lt;DATEVALUE("10/1/20"&amp;RIGHT(BH$1,2)),$U814&lt;=DATEVALUE("9/30/20"&amp;RIGHT(BI$1,2))),NETWORKDAYS(DATEVALUE("10/1/20"&amp;RIGHT(BH$1,2)),$U814,Holidays!$J$3:$J$937),
IF($T814&lt;DATEVALUE("10/1/20"&amp;RIGHT(BH$1,2)),NETWORKDAYS(DATEVALUE("10/1/20"&amp;RIGHT(BH$1,2)),DATEVALUE("9/30/20"&amp;RIGHT(BI$1,2)),Holidays!$J$3:$J$937),
IF($T814&gt;=DATEVALUE("10/1/20"&amp;RIGHT(BH$1,2)),NETWORKDAYS($T814,DATEVALUE("9/30/20"&amp;RIGHT(BI$1,2)),Holidays!$J$3:$J$937),"")))),"")/(NETWORKDAYS($T814,$U814,Holidays!$J$3:$J$937)),0))</f>
        <v/>
      </c>
      <c r="BJ814" s="87" t="str">
        <f>IF($Q814="","",IFERROR(IF(OR(AND($T814&gt;=DATEVALUE("10/1/20"&amp;RIGHT(BI$1,2)),$T814&lt;=DATEVALUE("9/30/20"&amp;RIGHT(BJ$1,2))),AND($U814&gt;=DATEVALUE("10/1/20"&amp;RIGHT(BI$1,2)),$U814&lt;=DATEVALUE("9/30/20"&amp;RIGHT(BJ$1,2))),AND($T814&lt;=DATEVALUE("10/1/20"&amp;RIGHT(BI$1,2)),$U814&gt;=DATEVALUE("9/30/20"&amp;RIGHT(BJ$1,2)))),
IF(AND($T814&gt;=DATEVALUE("10/1/20"&amp;RIGHT(BI$1,2)),$U814&lt;=DATEVALUE("9/30/20"&amp;RIGHT(BJ$1,2))),NETWORKDAYS($T814,$U814,Holidays!$J$3:$J$937),
IF(AND($T814&lt;DATEVALUE("10/1/20"&amp;RIGHT(BI$1,2)),$U814&lt;=DATEVALUE("9/30/20"&amp;RIGHT(BJ$1,2))),NETWORKDAYS(DATEVALUE("10/1/20"&amp;RIGHT(BI$1,2)),$U814,Holidays!$J$3:$J$937),
IF($T814&lt;DATEVALUE("10/1/20"&amp;RIGHT(BI$1,2)),NETWORKDAYS(DATEVALUE("10/1/20"&amp;RIGHT(BI$1,2)),DATEVALUE("9/30/20"&amp;RIGHT(BJ$1,2)),Holidays!$J$3:$J$937),
IF($T814&gt;=DATEVALUE("10/1/20"&amp;RIGHT(BI$1,2)),NETWORKDAYS($T814,DATEVALUE("9/30/20"&amp;RIGHT(BJ$1,2)),Holidays!$J$3:$J$937),"")))),"")/(NETWORKDAYS($T814,$U814,Holidays!$J$3:$J$937)),0))</f>
        <v/>
      </c>
      <c r="BK814" s="87" t="str">
        <f>IF($Q814="","",IFERROR(IF(OR(AND($T814&gt;=DATEVALUE("10/1/20"&amp;RIGHT(BJ$1,2)),$T814&lt;=DATEVALUE("9/30/20"&amp;RIGHT(BK$1,2))),AND($U814&gt;=DATEVALUE("10/1/20"&amp;RIGHT(BJ$1,2)),$U814&lt;=DATEVALUE("9/30/20"&amp;RIGHT(BK$1,2))),AND($T814&lt;=DATEVALUE("10/1/20"&amp;RIGHT(BJ$1,2)),$U814&gt;=DATEVALUE("9/30/20"&amp;RIGHT(BK$1,2)))),
IF(AND($T814&gt;=DATEVALUE("10/1/20"&amp;RIGHT(BJ$1,2)),$U814&lt;=DATEVALUE("9/30/20"&amp;RIGHT(BK$1,2))),NETWORKDAYS($T814,$U814,Holidays!$J$3:$J$937),
IF(AND($T814&lt;DATEVALUE("10/1/20"&amp;RIGHT(BJ$1,2)),$U814&lt;=DATEVALUE("9/30/20"&amp;RIGHT(BK$1,2))),NETWORKDAYS(DATEVALUE("10/1/20"&amp;RIGHT(BJ$1,2)),$U814,Holidays!$J$3:$J$937),
IF($T814&lt;DATEVALUE("10/1/20"&amp;RIGHT(BJ$1,2)),NETWORKDAYS(DATEVALUE("10/1/20"&amp;RIGHT(BJ$1,2)),DATEVALUE("9/30/20"&amp;RIGHT(BK$1,2)),Holidays!$J$3:$J$937),
IF($T814&gt;=DATEVALUE("10/1/20"&amp;RIGHT(BJ$1,2)),NETWORKDAYS($T814,DATEVALUE("9/30/20"&amp;RIGHT(BK$1,2)),Holidays!$J$3:$J$937),"")))),"")/(NETWORKDAYS($T814,$U814,Holidays!$J$3:$J$937)),0))</f>
        <v/>
      </c>
      <c r="BL814" s="87" t="str">
        <f>IF($Q814="","",IFERROR(IF(OR(AND($T814&gt;=DATEVALUE("10/1/20"&amp;RIGHT(BK$1,2)),$T814&lt;=DATEVALUE("9/30/20"&amp;RIGHT(BL$1,2))),AND($U814&gt;=DATEVALUE("10/1/20"&amp;RIGHT(BK$1,2)),$U814&lt;=DATEVALUE("9/30/20"&amp;RIGHT(BL$1,2))),AND($T814&lt;=DATEVALUE("10/1/20"&amp;RIGHT(BK$1,2)),$U814&gt;=DATEVALUE("9/30/20"&amp;RIGHT(BL$1,2)))),
IF(AND($T814&gt;=DATEVALUE("10/1/20"&amp;RIGHT(BK$1,2)),$U814&lt;=DATEVALUE("9/30/20"&amp;RIGHT(BL$1,2))),NETWORKDAYS($T814,$U814,Holidays!$J$3:$J$937),
IF(AND($T814&lt;DATEVALUE("10/1/20"&amp;RIGHT(BK$1,2)),$U814&lt;=DATEVALUE("9/30/20"&amp;RIGHT(BL$1,2))),NETWORKDAYS(DATEVALUE("10/1/20"&amp;RIGHT(BK$1,2)),$U814,Holidays!$J$3:$J$937),
IF($T814&lt;DATEVALUE("10/1/20"&amp;RIGHT(BK$1,2)),NETWORKDAYS(DATEVALUE("10/1/20"&amp;RIGHT(BK$1,2)),DATEVALUE("9/30/20"&amp;RIGHT(BL$1,2)),Holidays!$J$3:$J$937),
IF($T814&gt;=DATEVALUE("10/1/20"&amp;RIGHT(BK$1,2)),NETWORKDAYS($T814,DATEVALUE("9/30/20"&amp;RIGHT(BL$1,2)),Holidays!$J$3:$J$937),"")))),"")/(NETWORKDAYS($T814,$U814,Holidays!$J$3:$J$937)),0))</f>
        <v/>
      </c>
      <c r="BM814" s="87" t="str">
        <f>IF($Q814="","",IFERROR(IF(OR(AND($T814&gt;=DATEVALUE("10/1/20"&amp;RIGHT(BL$1,2)),$T814&lt;=DATEVALUE("9/30/20"&amp;RIGHT(BM$1,2))),AND($U814&gt;=DATEVALUE("10/1/20"&amp;RIGHT(BL$1,2)),$U814&lt;=DATEVALUE("9/30/20"&amp;RIGHT(BM$1,2))),AND($T814&lt;=DATEVALUE("10/1/20"&amp;RIGHT(BL$1,2)),$U814&gt;=DATEVALUE("9/30/20"&amp;RIGHT(BM$1,2)))),
IF(AND($T814&gt;=DATEVALUE("10/1/20"&amp;RIGHT(BL$1,2)),$U814&lt;=DATEVALUE("9/30/20"&amp;RIGHT(BM$1,2))),NETWORKDAYS($T814,$U814,Holidays!$J$3:$J$937),
IF(AND($T814&lt;DATEVALUE("10/1/20"&amp;RIGHT(BL$1,2)),$U814&lt;=DATEVALUE("9/30/20"&amp;RIGHT(BM$1,2))),NETWORKDAYS(DATEVALUE("10/1/20"&amp;RIGHT(BL$1,2)),$U814,Holidays!$J$3:$J$937),
IF($T814&lt;DATEVALUE("10/1/20"&amp;RIGHT(BL$1,2)),NETWORKDAYS(DATEVALUE("10/1/20"&amp;RIGHT(BL$1,2)),DATEVALUE("9/30/20"&amp;RIGHT(BM$1,2)),Holidays!$J$3:$J$937),
IF($T814&gt;=DATEVALUE("10/1/20"&amp;RIGHT(BL$1,2)),NETWORKDAYS($T814,DATEVALUE("9/30/20"&amp;RIGHT(BM$1,2)),Holidays!$J$3:$J$937),"")))),"")/(NETWORKDAYS($T814,$U814,Holidays!$J$3:$J$937)),0))</f>
        <v/>
      </c>
      <c r="BN814" s="87" t="str">
        <f>IF($Q814="","",IFERROR(IF(OR(AND($T814&gt;=DATEVALUE("10/1/20"&amp;RIGHT(BM$1,2)),$T814&lt;=DATEVALUE("9/30/20"&amp;RIGHT(BN$1,2))),AND($U814&gt;=DATEVALUE("10/1/20"&amp;RIGHT(BM$1,2)),$U814&lt;=DATEVALUE("9/30/20"&amp;RIGHT(BN$1,2))),AND($T814&lt;=DATEVALUE("10/1/20"&amp;RIGHT(BM$1,2)),$U814&gt;=DATEVALUE("9/30/20"&amp;RIGHT(BN$1,2)))),
IF(AND($T814&gt;=DATEVALUE("10/1/20"&amp;RIGHT(BM$1,2)),$U814&lt;=DATEVALUE("9/30/20"&amp;RIGHT(BN$1,2))),NETWORKDAYS($T814,$U814,Holidays!$J$3:$J$937),
IF(AND($T814&lt;DATEVALUE("10/1/20"&amp;RIGHT(BM$1,2)),$U814&lt;=DATEVALUE("9/30/20"&amp;RIGHT(BN$1,2))),NETWORKDAYS(DATEVALUE("10/1/20"&amp;RIGHT(BM$1,2)),$U814,Holidays!$J$3:$J$937),
IF($T814&lt;DATEVALUE("10/1/20"&amp;RIGHT(BM$1,2)),NETWORKDAYS(DATEVALUE("10/1/20"&amp;RIGHT(BM$1,2)),DATEVALUE("9/30/20"&amp;RIGHT(BN$1,2)),Holidays!$J$3:$J$937),
IF($T814&gt;=DATEVALUE("10/1/20"&amp;RIGHT(BM$1,2)),NETWORKDAYS($T814,DATEVALUE("9/30/20"&amp;RIGHT(BN$1,2)),Holidays!$J$3:$J$937),"")))),"")/(NETWORKDAYS($T814,$U814,Holidays!$J$3:$J$937)),0))</f>
        <v/>
      </c>
      <c r="BO814" s="87" t="str">
        <f>IF($Q814="","",IFERROR(IF(OR(AND($T814&gt;=DATEVALUE("10/1/20"&amp;RIGHT(BN$1,2)),$T814&lt;=DATEVALUE("9/30/20"&amp;RIGHT(BO$1,2))),AND($U814&gt;=DATEVALUE("10/1/20"&amp;RIGHT(BN$1,2)),$U814&lt;=DATEVALUE("9/30/20"&amp;RIGHT(BO$1,2))),AND($T814&lt;=DATEVALUE("10/1/20"&amp;RIGHT(BN$1,2)),$U814&gt;=DATEVALUE("9/30/20"&amp;RIGHT(BO$1,2)))),
IF(AND($T814&gt;=DATEVALUE("10/1/20"&amp;RIGHT(BN$1,2)),$U814&lt;=DATEVALUE("9/30/20"&amp;RIGHT(BO$1,2))),NETWORKDAYS($T814,$U814,Holidays!$J$3:$J$937),
IF(AND($T814&lt;DATEVALUE("10/1/20"&amp;RIGHT(BN$1,2)),$U814&lt;=DATEVALUE("9/30/20"&amp;RIGHT(BO$1,2))),NETWORKDAYS(DATEVALUE("10/1/20"&amp;RIGHT(BN$1,2)),$U814,Holidays!$J$3:$J$937),
IF($T814&lt;DATEVALUE("10/1/20"&amp;RIGHT(BN$1,2)),NETWORKDAYS(DATEVALUE("10/1/20"&amp;RIGHT(BN$1,2)),DATEVALUE("9/30/20"&amp;RIGHT(BO$1,2)),Holidays!$J$3:$J$937),
IF($T814&gt;=DATEVALUE("10/1/20"&amp;RIGHT(BN$1,2)),NETWORKDAYS($T814,DATEVALUE("9/30/20"&amp;RIGHT(BO$1,2)),Holidays!$J$3:$J$937),"")))),"")/(NETWORKDAYS($T814,$U814,Holidays!$J$3:$J$937)),0))</f>
        <v/>
      </c>
      <c r="BP814" s="87" t="str">
        <f>IF($Q814="","",IFERROR(IF(OR(AND($T814&gt;=DATEVALUE("10/1/20"&amp;RIGHT(BO$1,2)),$T814&lt;=DATEVALUE("9/30/20"&amp;RIGHT(BP$1,2))),AND($U814&gt;=DATEVALUE("10/1/20"&amp;RIGHT(BO$1,2)),$U814&lt;=DATEVALUE("9/30/20"&amp;RIGHT(BP$1,2))),AND($T814&lt;=DATEVALUE("10/1/20"&amp;RIGHT(BO$1,2)),$U814&gt;=DATEVALUE("9/30/20"&amp;RIGHT(BP$1,2)))),
IF(AND($T814&gt;=DATEVALUE("10/1/20"&amp;RIGHT(BO$1,2)),$U814&lt;=DATEVALUE("9/30/20"&amp;RIGHT(BP$1,2))),NETWORKDAYS($T814,$U814,Holidays!$J$3:$J$937),
IF(AND($T814&lt;DATEVALUE("10/1/20"&amp;RIGHT(BO$1,2)),$U814&lt;=DATEVALUE("9/30/20"&amp;RIGHT(BP$1,2))),NETWORKDAYS(DATEVALUE("10/1/20"&amp;RIGHT(BO$1,2)),$U814,Holidays!$J$3:$J$937),
IF($T814&lt;DATEVALUE("10/1/20"&amp;RIGHT(BO$1,2)),NETWORKDAYS(DATEVALUE("10/1/20"&amp;RIGHT(BO$1,2)),DATEVALUE("9/30/20"&amp;RIGHT(BP$1,2)),Holidays!$J$3:$J$937),
IF($T814&gt;=DATEVALUE("10/1/20"&amp;RIGHT(BO$1,2)),NETWORKDAYS($T814,DATEVALUE("9/30/20"&amp;RIGHT(BP$1,2)),Holidays!$J$3:$J$937),"")))),"")/(NETWORKDAYS($T814,$U814,Holidays!$J$3:$J$937)),0))</f>
        <v/>
      </c>
      <c r="BQ814" s="87" t="str">
        <f>IF($Q814="","",IFERROR(IF(OR(AND($T814&gt;=DATEVALUE("10/1/20"&amp;RIGHT(BP$1,2)),$T814&lt;=DATEVALUE("9/30/20"&amp;RIGHT(BQ$1,2))),AND($U814&gt;=DATEVALUE("10/1/20"&amp;RIGHT(BP$1,2)),$U814&lt;=DATEVALUE("9/30/20"&amp;RIGHT(BQ$1,2))),AND($T814&lt;=DATEVALUE("10/1/20"&amp;RIGHT(BP$1,2)),$U814&gt;=DATEVALUE("9/30/20"&amp;RIGHT(BQ$1,2)))),
IF(AND($T814&gt;=DATEVALUE("10/1/20"&amp;RIGHT(BP$1,2)),$U814&lt;=DATEVALUE("9/30/20"&amp;RIGHT(BQ$1,2))),NETWORKDAYS($T814,$U814,Holidays!$J$3:$J$937),
IF(AND($T814&lt;DATEVALUE("10/1/20"&amp;RIGHT(BP$1,2)),$U814&lt;=DATEVALUE("9/30/20"&amp;RIGHT(BQ$1,2))),NETWORKDAYS(DATEVALUE("10/1/20"&amp;RIGHT(BP$1,2)),$U814,Holidays!$J$3:$J$937),
IF($T814&lt;DATEVALUE("10/1/20"&amp;RIGHT(BP$1,2)),NETWORKDAYS(DATEVALUE("10/1/20"&amp;RIGHT(BP$1,2)),DATEVALUE("9/30/20"&amp;RIGHT(BQ$1,2)),Holidays!$J$3:$J$937),
IF($T814&gt;=DATEVALUE("10/1/20"&amp;RIGHT(BP$1,2)),NETWORKDAYS($T814,DATEVALUE("9/30/20"&amp;RIGHT(BQ$1,2)),Holidays!$J$3:$J$937),"")))),"")/(NETWORKDAYS($T814,$U814,Holidays!$J$3:$J$937)),0))</f>
        <v/>
      </c>
      <c r="BR814" s="87" t="str">
        <f>IF($Q814="","",IFERROR(IF(OR(AND($T814&gt;=DATEVALUE("10/1/20"&amp;RIGHT(BQ$1,2)),$T814&lt;=DATEVALUE("9/30/20"&amp;RIGHT(BR$1,2))),AND($U814&gt;=DATEVALUE("10/1/20"&amp;RIGHT(BQ$1,2)),$U814&lt;=DATEVALUE("9/30/20"&amp;RIGHT(BR$1,2))),AND($T814&lt;=DATEVALUE("10/1/20"&amp;RIGHT(BQ$1,2)),$U814&gt;=DATEVALUE("9/30/20"&amp;RIGHT(BR$1,2)))),
IF(AND($T814&gt;=DATEVALUE("10/1/20"&amp;RIGHT(BQ$1,2)),$U814&lt;=DATEVALUE("9/30/20"&amp;RIGHT(BR$1,2))),NETWORKDAYS($T814,$U814,Holidays!$J$3:$J$937),
IF(AND($T814&lt;DATEVALUE("10/1/20"&amp;RIGHT(BQ$1,2)),$U814&lt;=DATEVALUE("9/30/20"&amp;RIGHT(BR$1,2))),NETWORKDAYS(DATEVALUE("10/1/20"&amp;RIGHT(BQ$1,2)),$U814,Holidays!$J$3:$J$937),
IF($T814&lt;DATEVALUE("10/1/20"&amp;RIGHT(BQ$1,2)),NETWORKDAYS(DATEVALUE("10/1/20"&amp;RIGHT(BQ$1,2)),DATEVALUE("9/30/20"&amp;RIGHT(BR$1,2)),Holidays!$J$3:$J$937),
IF($T814&gt;=DATEVALUE("10/1/20"&amp;RIGHT(BQ$1,2)),NETWORKDAYS($T814,DATEVALUE("9/30/20"&amp;RIGHT(BR$1,2)),Holidays!$J$3:$J$937),"")))),"")/(NETWORKDAYS($T814,$U814,Holidays!$J$3:$J$937)),0))</f>
        <v/>
      </c>
      <c r="BS814" s="87" t="str">
        <f>IF($Q814="","",IFERROR(IF(OR(AND($T814&gt;=DATEVALUE("10/1/20"&amp;RIGHT(BR$1,2)),$T814&lt;=DATEVALUE("9/30/20"&amp;RIGHT(BS$1,2))),AND($U814&gt;=DATEVALUE("10/1/20"&amp;RIGHT(BR$1,2)),$U814&lt;=DATEVALUE("9/30/20"&amp;RIGHT(BS$1,2))),AND($T814&lt;=DATEVALUE("10/1/20"&amp;RIGHT(BR$1,2)),$U814&gt;=DATEVALUE("9/30/20"&amp;RIGHT(BS$1,2)))),
IF(AND($T814&gt;=DATEVALUE("10/1/20"&amp;RIGHT(BR$1,2)),$U814&lt;=DATEVALUE("9/30/20"&amp;RIGHT(BS$1,2))),NETWORKDAYS($T814,$U814,Holidays!$J$3:$J$937),
IF(AND($T814&lt;DATEVALUE("10/1/20"&amp;RIGHT(BR$1,2)),$U814&lt;=DATEVALUE("9/30/20"&amp;RIGHT(BS$1,2))),NETWORKDAYS(DATEVALUE("10/1/20"&amp;RIGHT(BR$1,2)),$U814,Holidays!$J$3:$J$937),
IF($T814&lt;DATEVALUE("10/1/20"&amp;RIGHT(BR$1,2)),NETWORKDAYS(DATEVALUE("10/1/20"&amp;RIGHT(BR$1,2)),DATEVALUE("9/30/20"&amp;RIGHT(BS$1,2)),Holidays!$J$3:$J$937),
IF($T814&gt;=DATEVALUE("10/1/20"&amp;RIGHT(BR$1,2)),NETWORKDAYS($T814,DATEVALUE("9/30/20"&amp;RIGHT(BS$1,2)),Holidays!$J$3:$J$937),"")))),"")/(NETWORKDAYS($T814,$U814,Holidays!$J$3:$J$937)),0))</f>
        <v/>
      </c>
      <c r="BT814" s="87" t="str">
        <f>IF($Q814="","",IFERROR(IF(OR(AND($T814&gt;=DATEVALUE("10/1/20"&amp;RIGHT(BS$1,2)),$T814&lt;=DATEVALUE("9/30/20"&amp;RIGHT(BT$1,2))),AND($U814&gt;=DATEVALUE("10/1/20"&amp;RIGHT(BS$1,2)),$U814&lt;=DATEVALUE("9/30/20"&amp;RIGHT(BT$1,2))),AND($T814&lt;=DATEVALUE("10/1/20"&amp;RIGHT(BS$1,2)),$U814&gt;=DATEVALUE("9/30/20"&amp;RIGHT(BT$1,2)))),
IF(AND($T814&gt;=DATEVALUE("10/1/20"&amp;RIGHT(BS$1,2)),$U814&lt;=DATEVALUE("9/30/20"&amp;RIGHT(BT$1,2))),NETWORKDAYS($T814,$U814,Holidays!$J$3:$J$937),
IF(AND($T814&lt;DATEVALUE("10/1/20"&amp;RIGHT(BS$1,2)),$U814&lt;=DATEVALUE("9/30/20"&amp;RIGHT(BT$1,2))),NETWORKDAYS(DATEVALUE("10/1/20"&amp;RIGHT(BS$1,2)),$U814,Holidays!$J$3:$J$937),
IF($T814&lt;DATEVALUE("10/1/20"&amp;RIGHT(BS$1,2)),NETWORKDAYS(DATEVALUE("10/1/20"&amp;RIGHT(BS$1,2)),DATEVALUE("9/30/20"&amp;RIGHT(BT$1,2)),Holidays!$J$3:$J$937),
IF($T814&gt;=DATEVALUE("10/1/20"&amp;RIGHT(BS$1,2)),NETWORKDAYS($T814,DATEVALUE("9/30/20"&amp;RIGHT(BT$1,2)),Holidays!$J$3:$J$937),"")))),"")/(NETWORKDAYS($T814,$U814,Holidays!$J$3:$J$937)),0))</f>
        <v/>
      </c>
      <c r="BU814" s="87" t="str">
        <f>IF($Q814="","",IFERROR(IF(OR(AND($T814&gt;=DATEVALUE("10/1/20"&amp;RIGHT(BT$1,2)),$T814&lt;=DATEVALUE("9/30/20"&amp;RIGHT(BU$1,2))),AND($U814&gt;=DATEVALUE("10/1/20"&amp;RIGHT(BT$1,2)),$U814&lt;=DATEVALUE("9/30/20"&amp;RIGHT(BU$1,2))),AND($T814&lt;=DATEVALUE("10/1/20"&amp;RIGHT(BT$1,2)),$U814&gt;=DATEVALUE("9/30/20"&amp;RIGHT(BU$1,2)))),
IF(AND($T814&gt;=DATEVALUE("10/1/20"&amp;RIGHT(BT$1,2)),$U814&lt;=DATEVALUE("9/30/20"&amp;RIGHT(BU$1,2))),NETWORKDAYS($T814,$U814,Holidays!$J$3:$J$937),
IF(AND($T814&lt;DATEVALUE("10/1/20"&amp;RIGHT(BT$1,2)),$U814&lt;=DATEVALUE("9/30/20"&amp;RIGHT(BU$1,2))),NETWORKDAYS(DATEVALUE("10/1/20"&amp;RIGHT(BT$1,2)),$U814,Holidays!$J$3:$J$937),
IF($T814&lt;DATEVALUE("10/1/20"&amp;RIGHT(BT$1,2)),NETWORKDAYS(DATEVALUE("10/1/20"&amp;RIGHT(BT$1,2)),DATEVALUE("9/30/20"&amp;RIGHT(BU$1,2)),Holidays!$J$3:$J$937),
IF($T814&gt;=DATEVALUE("10/1/20"&amp;RIGHT(BT$1,2)),NETWORKDAYS($T814,DATEVALUE("9/30/20"&amp;RIGHT(BU$1,2)),Holidays!$J$3:$J$937),"")))),"")/(NETWORKDAYS($T814,$U814,Holidays!$J$3:$J$937)),0))</f>
        <v/>
      </c>
      <c r="BV814" s="87" t="str">
        <f>IF($Q814="","",IFERROR(IF(OR(AND($T814&gt;=DATEVALUE("10/1/20"&amp;RIGHT(BU$1,2)),$T814&lt;=DATEVALUE("9/30/20"&amp;RIGHT(BV$1,2))),AND($U814&gt;=DATEVALUE("10/1/20"&amp;RIGHT(BU$1,2)),$U814&lt;=DATEVALUE("9/30/20"&amp;RIGHT(BV$1,2))),AND($T814&lt;=DATEVALUE("10/1/20"&amp;RIGHT(BU$1,2)),$U814&gt;=DATEVALUE("9/30/20"&amp;RIGHT(BV$1,2)))),
IF(AND($T814&gt;=DATEVALUE("10/1/20"&amp;RIGHT(BU$1,2)),$U814&lt;=DATEVALUE("9/30/20"&amp;RIGHT(BV$1,2))),NETWORKDAYS($T814,$U814,Holidays!$J$3:$J$937),
IF(AND($T814&lt;DATEVALUE("10/1/20"&amp;RIGHT(BU$1,2)),$U814&lt;=DATEVALUE("9/30/20"&amp;RIGHT(BV$1,2))),NETWORKDAYS(DATEVALUE("10/1/20"&amp;RIGHT(BU$1,2)),$U814,Holidays!$J$3:$J$937),
IF($T814&lt;DATEVALUE("10/1/20"&amp;RIGHT(BU$1,2)),NETWORKDAYS(DATEVALUE("10/1/20"&amp;RIGHT(BU$1,2)),DATEVALUE("9/30/20"&amp;RIGHT(BV$1,2)),Holidays!$J$3:$J$937),
IF($T814&gt;=DATEVALUE("10/1/20"&amp;RIGHT(BU$1,2)),NETWORKDAYS($T814,DATEVALUE("9/30/20"&amp;RIGHT(BV$1,2)),Holidays!$J$3:$J$937),"")))),"")/(NETWORKDAYS($T814,$U814,Holidays!$J$3:$J$937)),0))</f>
        <v/>
      </c>
      <c r="BW814" s="87" t="str">
        <f>IF($Q814="","",IFERROR(IF(OR(AND($T814&gt;=DATEVALUE("10/1/20"&amp;RIGHT(BV$1,2)),$T814&lt;=DATEVALUE("9/30/20"&amp;RIGHT(BW$1,2))),AND($U814&gt;=DATEVALUE("10/1/20"&amp;RIGHT(BV$1,2)),$U814&lt;=DATEVALUE("9/30/20"&amp;RIGHT(BW$1,2))),AND($T814&lt;=DATEVALUE("10/1/20"&amp;RIGHT(BV$1,2)),$U814&gt;=DATEVALUE("9/30/20"&amp;RIGHT(BW$1,2)))),
IF(AND($T814&gt;=DATEVALUE("10/1/20"&amp;RIGHT(BV$1,2)),$U814&lt;=DATEVALUE("9/30/20"&amp;RIGHT(BW$1,2))),NETWORKDAYS($T814,$U814,Holidays!$J$3:$J$937),
IF(AND($T814&lt;DATEVALUE("10/1/20"&amp;RIGHT(BV$1,2)),$U814&lt;=DATEVALUE("9/30/20"&amp;RIGHT(BW$1,2))),NETWORKDAYS(DATEVALUE("10/1/20"&amp;RIGHT(BV$1,2)),$U814,Holidays!$J$3:$J$937),
IF($T814&lt;DATEVALUE("10/1/20"&amp;RIGHT(BV$1,2)),NETWORKDAYS(DATEVALUE("10/1/20"&amp;RIGHT(BV$1,2)),DATEVALUE("9/30/20"&amp;RIGHT(BW$1,2)),Holidays!$J$3:$J$937),
IF($T814&gt;=DATEVALUE("10/1/20"&amp;RIGHT(BV$1,2)),NETWORKDAYS($T814,DATEVALUE("9/30/20"&amp;RIGHT(BW$1,2)),Holidays!$J$3:$J$937),"")))),"")/(NETWORKDAYS($T814,$U814,Holidays!$J$3:$J$937)),0))</f>
        <v/>
      </c>
      <c r="BX814" s="87" t="str">
        <f>IF($Q814="","",IFERROR(IF(OR(AND($T814&gt;=DATEVALUE("10/1/20"&amp;RIGHT(BW$1,2)),$T814&lt;=DATEVALUE("9/30/20"&amp;RIGHT(BX$1,2))),AND($U814&gt;=DATEVALUE("10/1/20"&amp;RIGHT(BW$1,2)),$U814&lt;=DATEVALUE("9/30/20"&amp;RIGHT(BX$1,2))),AND($T814&lt;=DATEVALUE("10/1/20"&amp;RIGHT(BW$1,2)),$U814&gt;=DATEVALUE("9/30/20"&amp;RIGHT(BX$1,2)))),
IF(AND($T814&gt;=DATEVALUE("10/1/20"&amp;RIGHT(BW$1,2)),$U814&lt;=DATEVALUE("9/30/20"&amp;RIGHT(BX$1,2))),NETWORKDAYS($T814,$U814,Holidays!$J$3:$J$937),
IF(AND($T814&lt;DATEVALUE("10/1/20"&amp;RIGHT(BW$1,2)),$U814&lt;=DATEVALUE("9/30/20"&amp;RIGHT(BX$1,2))),NETWORKDAYS(DATEVALUE("10/1/20"&amp;RIGHT(BW$1,2)),$U814,Holidays!$J$3:$J$937),
IF($T814&lt;DATEVALUE("10/1/20"&amp;RIGHT(BW$1,2)),NETWORKDAYS(DATEVALUE("10/1/20"&amp;RIGHT(BW$1,2)),DATEVALUE("9/30/20"&amp;RIGHT(BX$1,2)),Holidays!$J$3:$J$937),
IF($T814&gt;=DATEVALUE("10/1/20"&amp;RIGHT(BW$1,2)),NETWORKDAYS($T814,DATEVALUE("9/30/20"&amp;RIGHT(BX$1,2)),Holidays!$J$3:$J$937),"")))),"")/(NETWORKDAYS($T814,$U814,Holidays!$J$3:$J$937)),0))</f>
        <v/>
      </c>
      <c r="BY814" s="87" t="str">
        <f>IF($Q814="","",IFERROR(IF(OR(AND($T814&gt;=DATEVALUE("10/1/20"&amp;RIGHT(BX$1,2)),$T814&lt;=DATEVALUE("9/30/20"&amp;RIGHT(BY$1,2))),AND($U814&gt;=DATEVALUE("10/1/20"&amp;RIGHT(BX$1,2)),$U814&lt;=DATEVALUE("9/30/20"&amp;RIGHT(BY$1,2))),AND($T814&lt;=DATEVALUE("10/1/20"&amp;RIGHT(BX$1,2)),$U814&gt;=DATEVALUE("9/30/20"&amp;RIGHT(BY$1,2)))),
IF(AND($T814&gt;=DATEVALUE("10/1/20"&amp;RIGHT(BX$1,2)),$U814&lt;=DATEVALUE("9/30/20"&amp;RIGHT(BY$1,2))),NETWORKDAYS($T814,$U814,Holidays!$J$3:$J$937),
IF(AND($T814&lt;DATEVALUE("10/1/20"&amp;RIGHT(BX$1,2)),$U814&lt;=DATEVALUE("9/30/20"&amp;RIGHT(BY$1,2))),NETWORKDAYS(DATEVALUE("10/1/20"&amp;RIGHT(BX$1,2)),$U814,Holidays!$J$3:$J$937),
IF($T814&lt;DATEVALUE("10/1/20"&amp;RIGHT(BX$1,2)),NETWORKDAYS(DATEVALUE("10/1/20"&amp;RIGHT(BX$1,2)),DATEVALUE("9/30/20"&amp;RIGHT(BY$1,2)),Holidays!$J$3:$J$937),
IF($T814&gt;=DATEVALUE("10/1/20"&amp;RIGHT(BX$1,2)),NETWORKDAYS($T814,DATEVALUE("9/30/20"&amp;RIGHT(BY$1,2)),Holidays!$J$3:$J$937),"")))),"")/(NETWORKDAYS($T814,$U814,Holidays!$J$3:$J$937)),0))</f>
        <v/>
      </c>
      <c r="BZ814" s="87" t="str">
        <f>IF($Q814="","",IFERROR(IF(OR(AND($T814&gt;=DATEVALUE("10/1/20"&amp;RIGHT(BY$1,2)),$T814&lt;=DATEVALUE("9/30/20"&amp;RIGHT(BZ$1,2))),AND($U814&gt;=DATEVALUE("10/1/20"&amp;RIGHT(BY$1,2)),$U814&lt;=DATEVALUE("9/30/20"&amp;RIGHT(BZ$1,2))),AND($T814&lt;=DATEVALUE("10/1/20"&amp;RIGHT(BY$1,2)),$U814&gt;=DATEVALUE("9/30/20"&amp;RIGHT(BZ$1,2)))),
IF(AND($T814&gt;=DATEVALUE("10/1/20"&amp;RIGHT(BY$1,2)),$U814&lt;=DATEVALUE("9/30/20"&amp;RIGHT(BZ$1,2))),NETWORKDAYS($T814,$U814,Holidays!$J$3:$J$937),
IF(AND($T814&lt;DATEVALUE("10/1/20"&amp;RIGHT(BY$1,2)),$U814&lt;=DATEVALUE("9/30/20"&amp;RIGHT(BZ$1,2))),NETWORKDAYS(DATEVALUE("10/1/20"&amp;RIGHT(BY$1,2)),$U814,Holidays!$J$3:$J$937),
IF($T814&lt;DATEVALUE("10/1/20"&amp;RIGHT(BY$1,2)),NETWORKDAYS(DATEVALUE("10/1/20"&amp;RIGHT(BY$1,2)),DATEVALUE("9/30/20"&amp;RIGHT(BZ$1,2)),Holidays!$J$3:$J$937),
IF($T814&gt;=DATEVALUE("10/1/20"&amp;RIGHT(BY$1,2)),NETWORKDAYS($T814,DATEVALUE("9/30/20"&amp;RIGHT(BZ$1,2)),Holidays!$J$3:$J$937),"")))),"")/(NETWORKDAYS($T814,$U814,Holidays!$J$3:$J$937)),0))</f>
        <v/>
      </c>
      <c r="CA814" s="87" t="str">
        <f>IF($Q814="","",IFERROR(IF(OR(AND($T814&gt;=DATEVALUE("10/1/20"&amp;RIGHT(BZ$1,2)),$T814&lt;=DATEVALUE("9/30/20"&amp;RIGHT(CA$1,2))),AND($U814&gt;=DATEVALUE("10/1/20"&amp;RIGHT(BZ$1,2)),$U814&lt;=DATEVALUE("9/30/20"&amp;RIGHT(CA$1,2))),AND($T814&lt;=DATEVALUE("10/1/20"&amp;RIGHT(BZ$1,2)),$U814&gt;=DATEVALUE("9/30/20"&amp;RIGHT(CA$1,2)))),
IF(AND($T814&gt;=DATEVALUE("10/1/20"&amp;RIGHT(BZ$1,2)),$U814&lt;=DATEVALUE("9/30/20"&amp;RIGHT(CA$1,2))),NETWORKDAYS($T814,$U814,Holidays!$J$3:$J$937),
IF(AND($T814&lt;DATEVALUE("10/1/20"&amp;RIGHT(BZ$1,2)),$U814&lt;=DATEVALUE("9/30/20"&amp;RIGHT(CA$1,2))),NETWORKDAYS(DATEVALUE("10/1/20"&amp;RIGHT(BZ$1,2)),$U814,Holidays!$J$3:$J$937),
IF($T814&lt;DATEVALUE("10/1/20"&amp;RIGHT(BZ$1,2)),NETWORKDAYS(DATEVALUE("10/1/20"&amp;RIGHT(BZ$1,2)),DATEVALUE("9/30/20"&amp;RIGHT(CA$1,2)),Holidays!$J$3:$J$937),
IF($T814&gt;=DATEVALUE("10/1/20"&amp;RIGHT(BZ$1,2)),NETWORKDAYS($T814,DATEVALUE("9/30/20"&amp;RIGHT(CA$1,2)),Holidays!$J$3:$J$937),"")))),"")/(NETWORKDAYS($T814,$U814,Holidays!$J$3:$J$937)),0))</f>
        <v/>
      </c>
      <c r="CB814" s="87" t="str">
        <f>IF($Q814="","",IFERROR(IF(OR(AND($T814&gt;=DATEVALUE("10/1/20"&amp;RIGHT(CA$1,2)),$T814&lt;=DATEVALUE("9/30/20"&amp;RIGHT(CB$1,2))),AND($U814&gt;=DATEVALUE("10/1/20"&amp;RIGHT(CA$1,2)),$U814&lt;=DATEVALUE("9/30/20"&amp;RIGHT(CB$1,2))),AND($T814&lt;=DATEVALUE("10/1/20"&amp;RIGHT(CA$1,2)),$U814&gt;=DATEVALUE("9/30/20"&amp;RIGHT(CB$1,2)))),
IF(AND($T814&gt;=DATEVALUE("10/1/20"&amp;RIGHT(CA$1,2)),$U814&lt;=DATEVALUE("9/30/20"&amp;RIGHT(CB$1,2))),NETWORKDAYS($T814,$U814,Holidays!$J$3:$J$937),
IF(AND($T814&lt;DATEVALUE("10/1/20"&amp;RIGHT(CA$1,2)),$U814&lt;=DATEVALUE("9/30/20"&amp;RIGHT(CB$1,2))),NETWORKDAYS(DATEVALUE("10/1/20"&amp;RIGHT(CA$1,2)),$U814,Holidays!$J$3:$J$937),
IF($T814&lt;DATEVALUE("10/1/20"&amp;RIGHT(CA$1,2)),NETWORKDAYS(DATEVALUE("10/1/20"&amp;RIGHT(CA$1,2)),DATEVALUE("9/30/20"&amp;RIGHT(CB$1,2)),Holidays!$J$3:$J$937),
IF($T814&gt;=DATEVALUE("10/1/20"&amp;RIGHT(CA$1,2)),NETWORKDAYS($T814,DATEVALUE("9/30/20"&amp;RIGHT(CB$1,2)),Holidays!$J$3:$J$937),"")))),"")/(NETWORKDAYS($T814,$U814,Holidays!$J$3:$J$937)),0))</f>
        <v/>
      </c>
    </row>
    <row r="815" spans="1:80">
      <c r="A815" s="97"/>
      <c r="B815" s="98" t="str">
        <f ca="1">IF(NOT($A815=""),OFFSET('WBS Reference &amp; User Procedure'!$A$1,MATCH($A815,'WBS Reference &amp; User Procedure'!$A:$A,0)-1,1),"")</f>
        <v/>
      </c>
      <c r="D815" s="97"/>
      <c r="T815" s="104" t="str">
        <f>IF(NOT(Q815=""),IF(NOT($S815=""),$S815,#REF!),"")</f>
        <v/>
      </c>
      <c r="U815" s="104" t="str">
        <f>IF(NOT(Q815=""),WORKDAY(T815,Q815,Holidays!$J$3:$J$937),"")</f>
        <v/>
      </c>
      <c r="V815" s="104"/>
      <c r="W815" s="104"/>
      <c r="X815" s="101" t="str">
        <f t="shared" si="181"/>
        <v/>
      </c>
      <c r="AL815" s="87" t="str">
        <f t="shared" ca="1" si="180"/>
        <v/>
      </c>
      <c r="AN815" s="87" t="str">
        <f t="shared" ca="1" si="182"/>
        <v/>
      </c>
      <c r="AO815" s="87" t="str">
        <f t="shared" ca="1" si="182"/>
        <v/>
      </c>
      <c r="AP815" s="87" t="str">
        <f t="shared" ca="1" si="182"/>
        <v/>
      </c>
      <c r="AQ815" s="87" t="str">
        <f t="shared" ca="1" si="182"/>
        <v/>
      </c>
      <c r="AR815" s="87" t="str">
        <f t="shared" ca="1" si="182"/>
        <v/>
      </c>
      <c r="AS815" s="87" t="str">
        <f t="shared" ca="1" si="182"/>
        <v/>
      </c>
      <c r="AT815" s="87" t="str">
        <f t="shared" ca="1" si="182"/>
        <v/>
      </c>
      <c r="AU815" s="87" t="str">
        <f t="shared" ca="1" si="182"/>
        <v/>
      </c>
      <c r="AV815" s="87" t="str">
        <f t="shared" ca="1" si="182"/>
        <v/>
      </c>
      <c r="AW815" s="87" t="str">
        <f t="shared" ca="1" si="182"/>
        <v/>
      </c>
      <c r="AX815" s="87" t="str">
        <f t="shared" ca="1" si="183"/>
        <v/>
      </c>
      <c r="AY815" s="87" t="str">
        <f t="shared" ca="1" si="183"/>
        <v/>
      </c>
      <c r="AZ815" s="87" t="str">
        <f t="shared" ca="1" si="183"/>
        <v/>
      </c>
      <c r="BA815" s="87" t="str">
        <f t="shared" ca="1" si="183"/>
        <v/>
      </c>
      <c r="BB815" s="87" t="str">
        <f t="shared" ca="1" si="183"/>
        <v/>
      </c>
      <c r="BC815" s="87" t="str">
        <f t="shared" ca="1" si="183"/>
        <v/>
      </c>
      <c r="BD815" s="87" t="str">
        <f t="shared" ca="1" si="183"/>
        <v/>
      </c>
      <c r="BE815" s="87" t="str">
        <f t="shared" ca="1" si="183"/>
        <v/>
      </c>
      <c r="BF815" s="87" t="str">
        <f t="shared" ca="1" si="183"/>
        <v/>
      </c>
      <c r="BG815" s="87" t="str">
        <f t="shared" ca="1" si="183"/>
        <v/>
      </c>
      <c r="BI815" s="87" t="str">
        <f>IF($Q815="","",IFERROR(IF(OR(AND($T815&gt;=DATEVALUE("10/1/20"&amp;RIGHT(BH$1,2)),$T815&lt;=DATEVALUE("9/30/20"&amp;RIGHT(BI$1,2))),AND($U815&gt;=DATEVALUE("10/1/20"&amp;RIGHT(BH$1,2)),$U815&lt;=DATEVALUE("9/30/20"&amp;RIGHT(BI$1,2))),AND($T815&lt;=DATEVALUE("10/1/20"&amp;RIGHT(BH$1,2)),$U815&gt;=DATEVALUE("9/30/20"&amp;RIGHT(BI$1,2)))),
IF(AND($T815&gt;=DATEVALUE("10/1/20"&amp;RIGHT(BH$1,2)),$U815&lt;=DATEVALUE("9/30/20"&amp;RIGHT(BI$1,2))),NETWORKDAYS($T815,$U815,Holidays!$J$3:$J$937),
IF(AND($T815&lt;DATEVALUE("10/1/20"&amp;RIGHT(BH$1,2)),$U815&lt;=DATEVALUE("9/30/20"&amp;RIGHT(BI$1,2))),NETWORKDAYS(DATEVALUE("10/1/20"&amp;RIGHT(BH$1,2)),$U815,Holidays!$J$3:$J$937),
IF($T815&lt;DATEVALUE("10/1/20"&amp;RIGHT(BH$1,2)),NETWORKDAYS(DATEVALUE("10/1/20"&amp;RIGHT(BH$1,2)),DATEVALUE("9/30/20"&amp;RIGHT(BI$1,2)),Holidays!$J$3:$J$937),
IF($T815&gt;=DATEVALUE("10/1/20"&amp;RIGHT(BH$1,2)),NETWORKDAYS($T815,DATEVALUE("9/30/20"&amp;RIGHT(BI$1,2)),Holidays!$J$3:$J$937),"")))),"")/(NETWORKDAYS($T815,$U815,Holidays!$J$3:$J$937)),0))</f>
        <v/>
      </c>
      <c r="BJ815" s="87" t="str">
        <f>IF($Q815="","",IFERROR(IF(OR(AND($T815&gt;=DATEVALUE("10/1/20"&amp;RIGHT(BI$1,2)),$T815&lt;=DATEVALUE("9/30/20"&amp;RIGHT(BJ$1,2))),AND($U815&gt;=DATEVALUE("10/1/20"&amp;RIGHT(BI$1,2)),$U815&lt;=DATEVALUE("9/30/20"&amp;RIGHT(BJ$1,2))),AND($T815&lt;=DATEVALUE("10/1/20"&amp;RIGHT(BI$1,2)),$U815&gt;=DATEVALUE("9/30/20"&amp;RIGHT(BJ$1,2)))),
IF(AND($T815&gt;=DATEVALUE("10/1/20"&amp;RIGHT(BI$1,2)),$U815&lt;=DATEVALUE("9/30/20"&amp;RIGHT(BJ$1,2))),NETWORKDAYS($T815,$U815,Holidays!$J$3:$J$937),
IF(AND($T815&lt;DATEVALUE("10/1/20"&amp;RIGHT(BI$1,2)),$U815&lt;=DATEVALUE("9/30/20"&amp;RIGHT(BJ$1,2))),NETWORKDAYS(DATEVALUE("10/1/20"&amp;RIGHT(BI$1,2)),$U815,Holidays!$J$3:$J$937),
IF($T815&lt;DATEVALUE("10/1/20"&amp;RIGHT(BI$1,2)),NETWORKDAYS(DATEVALUE("10/1/20"&amp;RIGHT(BI$1,2)),DATEVALUE("9/30/20"&amp;RIGHT(BJ$1,2)),Holidays!$J$3:$J$937),
IF($T815&gt;=DATEVALUE("10/1/20"&amp;RIGHT(BI$1,2)),NETWORKDAYS($T815,DATEVALUE("9/30/20"&amp;RIGHT(BJ$1,2)),Holidays!$J$3:$J$937),"")))),"")/(NETWORKDAYS($T815,$U815,Holidays!$J$3:$J$937)),0))</f>
        <v/>
      </c>
      <c r="BK815" s="87" t="str">
        <f>IF($Q815="","",IFERROR(IF(OR(AND($T815&gt;=DATEVALUE("10/1/20"&amp;RIGHT(BJ$1,2)),$T815&lt;=DATEVALUE("9/30/20"&amp;RIGHT(BK$1,2))),AND($U815&gt;=DATEVALUE("10/1/20"&amp;RIGHT(BJ$1,2)),$U815&lt;=DATEVALUE("9/30/20"&amp;RIGHT(BK$1,2))),AND($T815&lt;=DATEVALUE("10/1/20"&amp;RIGHT(BJ$1,2)),$U815&gt;=DATEVALUE("9/30/20"&amp;RIGHT(BK$1,2)))),
IF(AND($T815&gt;=DATEVALUE("10/1/20"&amp;RIGHT(BJ$1,2)),$U815&lt;=DATEVALUE("9/30/20"&amp;RIGHT(BK$1,2))),NETWORKDAYS($T815,$U815,Holidays!$J$3:$J$937),
IF(AND($T815&lt;DATEVALUE("10/1/20"&amp;RIGHT(BJ$1,2)),$U815&lt;=DATEVALUE("9/30/20"&amp;RIGHT(BK$1,2))),NETWORKDAYS(DATEVALUE("10/1/20"&amp;RIGHT(BJ$1,2)),$U815,Holidays!$J$3:$J$937),
IF($T815&lt;DATEVALUE("10/1/20"&amp;RIGHT(BJ$1,2)),NETWORKDAYS(DATEVALUE("10/1/20"&amp;RIGHT(BJ$1,2)),DATEVALUE("9/30/20"&amp;RIGHT(BK$1,2)),Holidays!$J$3:$J$937),
IF($T815&gt;=DATEVALUE("10/1/20"&amp;RIGHT(BJ$1,2)),NETWORKDAYS($T815,DATEVALUE("9/30/20"&amp;RIGHT(BK$1,2)),Holidays!$J$3:$J$937),"")))),"")/(NETWORKDAYS($T815,$U815,Holidays!$J$3:$J$937)),0))</f>
        <v/>
      </c>
      <c r="BL815" s="87" t="str">
        <f>IF($Q815="","",IFERROR(IF(OR(AND($T815&gt;=DATEVALUE("10/1/20"&amp;RIGHT(BK$1,2)),$T815&lt;=DATEVALUE("9/30/20"&amp;RIGHT(BL$1,2))),AND($U815&gt;=DATEVALUE("10/1/20"&amp;RIGHT(BK$1,2)),$U815&lt;=DATEVALUE("9/30/20"&amp;RIGHT(BL$1,2))),AND($T815&lt;=DATEVALUE("10/1/20"&amp;RIGHT(BK$1,2)),$U815&gt;=DATEVALUE("9/30/20"&amp;RIGHT(BL$1,2)))),
IF(AND($T815&gt;=DATEVALUE("10/1/20"&amp;RIGHT(BK$1,2)),$U815&lt;=DATEVALUE("9/30/20"&amp;RIGHT(BL$1,2))),NETWORKDAYS($T815,$U815,Holidays!$J$3:$J$937),
IF(AND($T815&lt;DATEVALUE("10/1/20"&amp;RIGHT(BK$1,2)),$U815&lt;=DATEVALUE("9/30/20"&amp;RIGHT(BL$1,2))),NETWORKDAYS(DATEVALUE("10/1/20"&amp;RIGHT(BK$1,2)),$U815,Holidays!$J$3:$J$937),
IF($T815&lt;DATEVALUE("10/1/20"&amp;RIGHT(BK$1,2)),NETWORKDAYS(DATEVALUE("10/1/20"&amp;RIGHT(BK$1,2)),DATEVALUE("9/30/20"&amp;RIGHT(BL$1,2)),Holidays!$J$3:$J$937),
IF($T815&gt;=DATEVALUE("10/1/20"&amp;RIGHT(BK$1,2)),NETWORKDAYS($T815,DATEVALUE("9/30/20"&amp;RIGHT(BL$1,2)),Holidays!$J$3:$J$937),"")))),"")/(NETWORKDAYS($T815,$U815,Holidays!$J$3:$J$937)),0))</f>
        <v/>
      </c>
      <c r="BM815" s="87" t="str">
        <f>IF($Q815="","",IFERROR(IF(OR(AND($T815&gt;=DATEVALUE("10/1/20"&amp;RIGHT(BL$1,2)),$T815&lt;=DATEVALUE("9/30/20"&amp;RIGHT(BM$1,2))),AND($U815&gt;=DATEVALUE("10/1/20"&amp;RIGHT(BL$1,2)),$U815&lt;=DATEVALUE("9/30/20"&amp;RIGHT(BM$1,2))),AND($T815&lt;=DATEVALUE("10/1/20"&amp;RIGHT(BL$1,2)),$U815&gt;=DATEVALUE("9/30/20"&amp;RIGHT(BM$1,2)))),
IF(AND($T815&gt;=DATEVALUE("10/1/20"&amp;RIGHT(BL$1,2)),$U815&lt;=DATEVALUE("9/30/20"&amp;RIGHT(BM$1,2))),NETWORKDAYS($T815,$U815,Holidays!$J$3:$J$937),
IF(AND($T815&lt;DATEVALUE("10/1/20"&amp;RIGHT(BL$1,2)),$U815&lt;=DATEVALUE("9/30/20"&amp;RIGHT(BM$1,2))),NETWORKDAYS(DATEVALUE("10/1/20"&amp;RIGHT(BL$1,2)),$U815,Holidays!$J$3:$J$937),
IF($T815&lt;DATEVALUE("10/1/20"&amp;RIGHT(BL$1,2)),NETWORKDAYS(DATEVALUE("10/1/20"&amp;RIGHT(BL$1,2)),DATEVALUE("9/30/20"&amp;RIGHT(BM$1,2)),Holidays!$J$3:$J$937),
IF($T815&gt;=DATEVALUE("10/1/20"&amp;RIGHT(BL$1,2)),NETWORKDAYS($T815,DATEVALUE("9/30/20"&amp;RIGHT(BM$1,2)),Holidays!$J$3:$J$937),"")))),"")/(NETWORKDAYS($T815,$U815,Holidays!$J$3:$J$937)),0))</f>
        <v/>
      </c>
      <c r="BN815" s="87" t="str">
        <f>IF($Q815="","",IFERROR(IF(OR(AND($T815&gt;=DATEVALUE("10/1/20"&amp;RIGHT(BM$1,2)),$T815&lt;=DATEVALUE("9/30/20"&amp;RIGHT(BN$1,2))),AND($U815&gt;=DATEVALUE("10/1/20"&amp;RIGHT(BM$1,2)),$U815&lt;=DATEVALUE("9/30/20"&amp;RIGHT(BN$1,2))),AND($T815&lt;=DATEVALUE("10/1/20"&amp;RIGHT(BM$1,2)),$U815&gt;=DATEVALUE("9/30/20"&amp;RIGHT(BN$1,2)))),
IF(AND($T815&gt;=DATEVALUE("10/1/20"&amp;RIGHT(BM$1,2)),$U815&lt;=DATEVALUE("9/30/20"&amp;RIGHT(BN$1,2))),NETWORKDAYS($T815,$U815,Holidays!$J$3:$J$937),
IF(AND($T815&lt;DATEVALUE("10/1/20"&amp;RIGHT(BM$1,2)),$U815&lt;=DATEVALUE("9/30/20"&amp;RIGHT(BN$1,2))),NETWORKDAYS(DATEVALUE("10/1/20"&amp;RIGHT(BM$1,2)),$U815,Holidays!$J$3:$J$937),
IF($T815&lt;DATEVALUE("10/1/20"&amp;RIGHT(BM$1,2)),NETWORKDAYS(DATEVALUE("10/1/20"&amp;RIGHT(BM$1,2)),DATEVALUE("9/30/20"&amp;RIGHT(BN$1,2)),Holidays!$J$3:$J$937),
IF($T815&gt;=DATEVALUE("10/1/20"&amp;RIGHT(BM$1,2)),NETWORKDAYS($T815,DATEVALUE("9/30/20"&amp;RIGHT(BN$1,2)),Holidays!$J$3:$J$937),"")))),"")/(NETWORKDAYS($T815,$U815,Holidays!$J$3:$J$937)),0))</f>
        <v/>
      </c>
      <c r="BO815" s="87" t="str">
        <f>IF($Q815="","",IFERROR(IF(OR(AND($T815&gt;=DATEVALUE("10/1/20"&amp;RIGHT(BN$1,2)),$T815&lt;=DATEVALUE("9/30/20"&amp;RIGHT(BO$1,2))),AND($U815&gt;=DATEVALUE("10/1/20"&amp;RIGHT(BN$1,2)),$U815&lt;=DATEVALUE("9/30/20"&amp;RIGHT(BO$1,2))),AND($T815&lt;=DATEVALUE("10/1/20"&amp;RIGHT(BN$1,2)),$U815&gt;=DATEVALUE("9/30/20"&amp;RIGHT(BO$1,2)))),
IF(AND($T815&gt;=DATEVALUE("10/1/20"&amp;RIGHT(BN$1,2)),$U815&lt;=DATEVALUE("9/30/20"&amp;RIGHT(BO$1,2))),NETWORKDAYS($T815,$U815,Holidays!$J$3:$J$937),
IF(AND($T815&lt;DATEVALUE("10/1/20"&amp;RIGHT(BN$1,2)),$U815&lt;=DATEVALUE("9/30/20"&amp;RIGHT(BO$1,2))),NETWORKDAYS(DATEVALUE("10/1/20"&amp;RIGHT(BN$1,2)),$U815,Holidays!$J$3:$J$937),
IF($T815&lt;DATEVALUE("10/1/20"&amp;RIGHT(BN$1,2)),NETWORKDAYS(DATEVALUE("10/1/20"&amp;RIGHT(BN$1,2)),DATEVALUE("9/30/20"&amp;RIGHT(BO$1,2)),Holidays!$J$3:$J$937),
IF($T815&gt;=DATEVALUE("10/1/20"&amp;RIGHT(BN$1,2)),NETWORKDAYS($T815,DATEVALUE("9/30/20"&amp;RIGHT(BO$1,2)),Holidays!$J$3:$J$937),"")))),"")/(NETWORKDAYS($T815,$U815,Holidays!$J$3:$J$937)),0))</f>
        <v/>
      </c>
      <c r="BP815" s="87" t="str">
        <f>IF($Q815="","",IFERROR(IF(OR(AND($T815&gt;=DATEVALUE("10/1/20"&amp;RIGHT(BO$1,2)),$T815&lt;=DATEVALUE("9/30/20"&amp;RIGHT(BP$1,2))),AND($U815&gt;=DATEVALUE("10/1/20"&amp;RIGHT(BO$1,2)),$U815&lt;=DATEVALUE("9/30/20"&amp;RIGHT(BP$1,2))),AND($T815&lt;=DATEVALUE("10/1/20"&amp;RIGHT(BO$1,2)),$U815&gt;=DATEVALUE("9/30/20"&amp;RIGHT(BP$1,2)))),
IF(AND($T815&gt;=DATEVALUE("10/1/20"&amp;RIGHT(BO$1,2)),$U815&lt;=DATEVALUE("9/30/20"&amp;RIGHT(BP$1,2))),NETWORKDAYS($T815,$U815,Holidays!$J$3:$J$937),
IF(AND($T815&lt;DATEVALUE("10/1/20"&amp;RIGHT(BO$1,2)),$U815&lt;=DATEVALUE("9/30/20"&amp;RIGHT(BP$1,2))),NETWORKDAYS(DATEVALUE("10/1/20"&amp;RIGHT(BO$1,2)),$U815,Holidays!$J$3:$J$937),
IF($T815&lt;DATEVALUE("10/1/20"&amp;RIGHT(BO$1,2)),NETWORKDAYS(DATEVALUE("10/1/20"&amp;RIGHT(BO$1,2)),DATEVALUE("9/30/20"&amp;RIGHT(BP$1,2)),Holidays!$J$3:$J$937),
IF($T815&gt;=DATEVALUE("10/1/20"&amp;RIGHT(BO$1,2)),NETWORKDAYS($T815,DATEVALUE("9/30/20"&amp;RIGHT(BP$1,2)),Holidays!$J$3:$J$937),"")))),"")/(NETWORKDAYS($T815,$U815,Holidays!$J$3:$J$937)),0))</f>
        <v/>
      </c>
      <c r="BQ815" s="87" t="str">
        <f>IF($Q815="","",IFERROR(IF(OR(AND($T815&gt;=DATEVALUE("10/1/20"&amp;RIGHT(BP$1,2)),$T815&lt;=DATEVALUE("9/30/20"&amp;RIGHT(BQ$1,2))),AND($U815&gt;=DATEVALUE("10/1/20"&amp;RIGHT(BP$1,2)),$U815&lt;=DATEVALUE("9/30/20"&amp;RIGHT(BQ$1,2))),AND($T815&lt;=DATEVALUE("10/1/20"&amp;RIGHT(BP$1,2)),$U815&gt;=DATEVALUE("9/30/20"&amp;RIGHT(BQ$1,2)))),
IF(AND($T815&gt;=DATEVALUE("10/1/20"&amp;RIGHT(BP$1,2)),$U815&lt;=DATEVALUE("9/30/20"&amp;RIGHT(BQ$1,2))),NETWORKDAYS($T815,$U815,Holidays!$J$3:$J$937),
IF(AND($T815&lt;DATEVALUE("10/1/20"&amp;RIGHT(BP$1,2)),$U815&lt;=DATEVALUE("9/30/20"&amp;RIGHT(BQ$1,2))),NETWORKDAYS(DATEVALUE("10/1/20"&amp;RIGHT(BP$1,2)),$U815,Holidays!$J$3:$J$937),
IF($T815&lt;DATEVALUE("10/1/20"&amp;RIGHT(BP$1,2)),NETWORKDAYS(DATEVALUE("10/1/20"&amp;RIGHT(BP$1,2)),DATEVALUE("9/30/20"&amp;RIGHT(BQ$1,2)),Holidays!$J$3:$J$937),
IF($T815&gt;=DATEVALUE("10/1/20"&amp;RIGHT(BP$1,2)),NETWORKDAYS($T815,DATEVALUE("9/30/20"&amp;RIGHT(BQ$1,2)),Holidays!$J$3:$J$937),"")))),"")/(NETWORKDAYS($T815,$U815,Holidays!$J$3:$J$937)),0))</f>
        <v/>
      </c>
      <c r="BR815" s="87" t="str">
        <f>IF($Q815="","",IFERROR(IF(OR(AND($T815&gt;=DATEVALUE("10/1/20"&amp;RIGHT(BQ$1,2)),$T815&lt;=DATEVALUE("9/30/20"&amp;RIGHT(BR$1,2))),AND($U815&gt;=DATEVALUE("10/1/20"&amp;RIGHT(BQ$1,2)),$U815&lt;=DATEVALUE("9/30/20"&amp;RIGHT(BR$1,2))),AND($T815&lt;=DATEVALUE("10/1/20"&amp;RIGHT(BQ$1,2)),$U815&gt;=DATEVALUE("9/30/20"&amp;RIGHT(BR$1,2)))),
IF(AND($T815&gt;=DATEVALUE("10/1/20"&amp;RIGHT(BQ$1,2)),$U815&lt;=DATEVALUE("9/30/20"&amp;RIGHT(BR$1,2))),NETWORKDAYS($T815,$U815,Holidays!$J$3:$J$937),
IF(AND($T815&lt;DATEVALUE("10/1/20"&amp;RIGHT(BQ$1,2)),$U815&lt;=DATEVALUE("9/30/20"&amp;RIGHT(BR$1,2))),NETWORKDAYS(DATEVALUE("10/1/20"&amp;RIGHT(BQ$1,2)),$U815,Holidays!$J$3:$J$937),
IF($T815&lt;DATEVALUE("10/1/20"&amp;RIGHT(BQ$1,2)),NETWORKDAYS(DATEVALUE("10/1/20"&amp;RIGHT(BQ$1,2)),DATEVALUE("9/30/20"&amp;RIGHT(BR$1,2)),Holidays!$J$3:$J$937),
IF($T815&gt;=DATEVALUE("10/1/20"&amp;RIGHT(BQ$1,2)),NETWORKDAYS($T815,DATEVALUE("9/30/20"&amp;RIGHT(BR$1,2)),Holidays!$J$3:$J$937),"")))),"")/(NETWORKDAYS($T815,$U815,Holidays!$J$3:$J$937)),0))</f>
        <v/>
      </c>
      <c r="BS815" s="87" t="str">
        <f>IF($Q815="","",IFERROR(IF(OR(AND($T815&gt;=DATEVALUE("10/1/20"&amp;RIGHT(BR$1,2)),$T815&lt;=DATEVALUE("9/30/20"&amp;RIGHT(BS$1,2))),AND($U815&gt;=DATEVALUE("10/1/20"&amp;RIGHT(BR$1,2)),$U815&lt;=DATEVALUE("9/30/20"&amp;RIGHT(BS$1,2))),AND($T815&lt;=DATEVALUE("10/1/20"&amp;RIGHT(BR$1,2)),$U815&gt;=DATEVALUE("9/30/20"&amp;RIGHT(BS$1,2)))),
IF(AND($T815&gt;=DATEVALUE("10/1/20"&amp;RIGHT(BR$1,2)),$U815&lt;=DATEVALUE("9/30/20"&amp;RIGHT(BS$1,2))),NETWORKDAYS($T815,$U815,Holidays!$J$3:$J$937),
IF(AND($T815&lt;DATEVALUE("10/1/20"&amp;RIGHT(BR$1,2)),$U815&lt;=DATEVALUE("9/30/20"&amp;RIGHT(BS$1,2))),NETWORKDAYS(DATEVALUE("10/1/20"&amp;RIGHT(BR$1,2)),$U815,Holidays!$J$3:$J$937),
IF($T815&lt;DATEVALUE("10/1/20"&amp;RIGHT(BR$1,2)),NETWORKDAYS(DATEVALUE("10/1/20"&amp;RIGHT(BR$1,2)),DATEVALUE("9/30/20"&amp;RIGHT(BS$1,2)),Holidays!$J$3:$J$937),
IF($T815&gt;=DATEVALUE("10/1/20"&amp;RIGHT(BR$1,2)),NETWORKDAYS($T815,DATEVALUE("9/30/20"&amp;RIGHT(BS$1,2)),Holidays!$J$3:$J$937),"")))),"")/(NETWORKDAYS($T815,$U815,Holidays!$J$3:$J$937)),0))</f>
        <v/>
      </c>
      <c r="BT815" s="87" t="str">
        <f>IF($Q815="","",IFERROR(IF(OR(AND($T815&gt;=DATEVALUE("10/1/20"&amp;RIGHT(BS$1,2)),$T815&lt;=DATEVALUE("9/30/20"&amp;RIGHT(BT$1,2))),AND($U815&gt;=DATEVALUE("10/1/20"&amp;RIGHT(BS$1,2)),$U815&lt;=DATEVALUE("9/30/20"&amp;RIGHT(BT$1,2))),AND($T815&lt;=DATEVALUE("10/1/20"&amp;RIGHT(BS$1,2)),$U815&gt;=DATEVALUE("9/30/20"&amp;RIGHT(BT$1,2)))),
IF(AND($T815&gt;=DATEVALUE("10/1/20"&amp;RIGHT(BS$1,2)),$U815&lt;=DATEVALUE("9/30/20"&amp;RIGHT(BT$1,2))),NETWORKDAYS($T815,$U815,Holidays!$J$3:$J$937),
IF(AND($T815&lt;DATEVALUE("10/1/20"&amp;RIGHT(BS$1,2)),$U815&lt;=DATEVALUE("9/30/20"&amp;RIGHT(BT$1,2))),NETWORKDAYS(DATEVALUE("10/1/20"&amp;RIGHT(BS$1,2)),$U815,Holidays!$J$3:$J$937),
IF($T815&lt;DATEVALUE("10/1/20"&amp;RIGHT(BS$1,2)),NETWORKDAYS(DATEVALUE("10/1/20"&amp;RIGHT(BS$1,2)),DATEVALUE("9/30/20"&amp;RIGHT(BT$1,2)),Holidays!$J$3:$J$937),
IF($T815&gt;=DATEVALUE("10/1/20"&amp;RIGHT(BS$1,2)),NETWORKDAYS($T815,DATEVALUE("9/30/20"&amp;RIGHT(BT$1,2)),Holidays!$J$3:$J$937),"")))),"")/(NETWORKDAYS($T815,$U815,Holidays!$J$3:$J$937)),0))</f>
        <v/>
      </c>
      <c r="BU815" s="87" t="str">
        <f>IF($Q815="","",IFERROR(IF(OR(AND($T815&gt;=DATEVALUE("10/1/20"&amp;RIGHT(BT$1,2)),$T815&lt;=DATEVALUE("9/30/20"&amp;RIGHT(BU$1,2))),AND($U815&gt;=DATEVALUE("10/1/20"&amp;RIGHT(BT$1,2)),$U815&lt;=DATEVALUE("9/30/20"&amp;RIGHT(BU$1,2))),AND($T815&lt;=DATEVALUE("10/1/20"&amp;RIGHT(BT$1,2)),$U815&gt;=DATEVALUE("9/30/20"&amp;RIGHT(BU$1,2)))),
IF(AND($T815&gt;=DATEVALUE("10/1/20"&amp;RIGHT(BT$1,2)),$U815&lt;=DATEVALUE("9/30/20"&amp;RIGHT(BU$1,2))),NETWORKDAYS($T815,$U815,Holidays!$J$3:$J$937),
IF(AND($T815&lt;DATEVALUE("10/1/20"&amp;RIGHT(BT$1,2)),$U815&lt;=DATEVALUE("9/30/20"&amp;RIGHT(BU$1,2))),NETWORKDAYS(DATEVALUE("10/1/20"&amp;RIGHT(BT$1,2)),$U815,Holidays!$J$3:$J$937),
IF($T815&lt;DATEVALUE("10/1/20"&amp;RIGHT(BT$1,2)),NETWORKDAYS(DATEVALUE("10/1/20"&amp;RIGHT(BT$1,2)),DATEVALUE("9/30/20"&amp;RIGHT(BU$1,2)),Holidays!$J$3:$J$937),
IF($T815&gt;=DATEVALUE("10/1/20"&amp;RIGHT(BT$1,2)),NETWORKDAYS($T815,DATEVALUE("9/30/20"&amp;RIGHT(BU$1,2)),Holidays!$J$3:$J$937),"")))),"")/(NETWORKDAYS($T815,$U815,Holidays!$J$3:$J$937)),0))</f>
        <v/>
      </c>
      <c r="BV815" s="87" t="str">
        <f>IF($Q815="","",IFERROR(IF(OR(AND($T815&gt;=DATEVALUE("10/1/20"&amp;RIGHT(BU$1,2)),$T815&lt;=DATEVALUE("9/30/20"&amp;RIGHT(BV$1,2))),AND($U815&gt;=DATEVALUE("10/1/20"&amp;RIGHT(BU$1,2)),$U815&lt;=DATEVALUE("9/30/20"&amp;RIGHT(BV$1,2))),AND($T815&lt;=DATEVALUE("10/1/20"&amp;RIGHT(BU$1,2)),$U815&gt;=DATEVALUE("9/30/20"&amp;RIGHT(BV$1,2)))),
IF(AND($T815&gt;=DATEVALUE("10/1/20"&amp;RIGHT(BU$1,2)),$U815&lt;=DATEVALUE("9/30/20"&amp;RIGHT(BV$1,2))),NETWORKDAYS($T815,$U815,Holidays!$J$3:$J$937),
IF(AND($T815&lt;DATEVALUE("10/1/20"&amp;RIGHT(BU$1,2)),$U815&lt;=DATEVALUE("9/30/20"&amp;RIGHT(BV$1,2))),NETWORKDAYS(DATEVALUE("10/1/20"&amp;RIGHT(BU$1,2)),$U815,Holidays!$J$3:$J$937),
IF($T815&lt;DATEVALUE("10/1/20"&amp;RIGHT(BU$1,2)),NETWORKDAYS(DATEVALUE("10/1/20"&amp;RIGHT(BU$1,2)),DATEVALUE("9/30/20"&amp;RIGHT(BV$1,2)),Holidays!$J$3:$J$937),
IF($T815&gt;=DATEVALUE("10/1/20"&amp;RIGHT(BU$1,2)),NETWORKDAYS($T815,DATEVALUE("9/30/20"&amp;RIGHT(BV$1,2)),Holidays!$J$3:$J$937),"")))),"")/(NETWORKDAYS($T815,$U815,Holidays!$J$3:$J$937)),0))</f>
        <v/>
      </c>
      <c r="BW815" s="87" t="str">
        <f>IF($Q815="","",IFERROR(IF(OR(AND($T815&gt;=DATEVALUE("10/1/20"&amp;RIGHT(BV$1,2)),$T815&lt;=DATEVALUE("9/30/20"&amp;RIGHT(BW$1,2))),AND($U815&gt;=DATEVALUE("10/1/20"&amp;RIGHT(BV$1,2)),$U815&lt;=DATEVALUE("9/30/20"&amp;RIGHT(BW$1,2))),AND($T815&lt;=DATEVALUE("10/1/20"&amp;RIGHT(BV$1,2)),$U815&gt;=DATEVALUE("9/30/20"&amp;RIGHT(BW$1,2)))),
IF(AND($T815&gt;=DATEVALUE("10/1/20"&amp;RIGHT(BV$1,2)),$U815&lt;=DATEVALUE("9/30/20"&amp;RIGHT(BW$1,2))),NETWORKDAYS($T815,$U815,Holidays!$J$3:$J$937),
IF(AND($T815&lt;DATEVALUE("10/1/20"&amp;RIGHT(BV$1,2)),$U815&lt;=DATEVALUE("9/30/20"&amp;RIGHT(BW$1,2))),NETWORKDAYS(DATEVALUE("10/1/20"&amp;RIGHT(BV$1,2)),$U815,Holidays!$J$3:$J$937),
IF($T815&lt;DATEVALUE("10/1/20"&amp;RIGHT(BV$1,2)),NETWORKDAYS(DATEVALUE("10/1/20"&amp;RIGHT(BV$1,2)),DATEVALUE("9/30/20"&amp;RIGHT(BW$1,2)),Holidays!$J$3:$J$937),
IF($T815&gt;=DATEVALUE("10/1/20"&amp;RIGHT(BV$1,2)),NETWORKDAYS($T815,DATEVALUE("9/30/20"&amp;RIGHT(BW$1,2)),Holidays!$J$3:$J$937),"")))),"")/(NETWORKDAYS($T815,$U815,Holidays!$J$3:$J$937)),0))</f>
        <v/>
      </c>
      <c r="BX815" s="87" t="str">
        <f>IF($Q815="","",IFERROR(IF(OR(AND($T815&gt;=DATEVALUE("10/1/20"&amp;RIGHT(BW$1,2)),$T815&lt;=DATEVALUE("9/30/20"&amp;RIGHT(BX$1,2))),AND($U815&gt;=DATEVALUE("10/1/20"&amp;RIGHT(BW$1,2)),$U815&lt;=DATEVALUE("9/30/20"&amp;RIGHT(BX$1,2))),AND($T815&lt;=DATEVALUE("10/1/20"&amp;RIGHT(BW$1,2)),$U815&gt;=DATEVALUE("9/30/20"&amp;RIGHT(BX$1,2)))),
IF(AND($T815&gt;=DATEVALUE("10/1/20"&amp;RIGHT(BW$1,2)),$U815&lt;=DATEVALUE("9/30/20"&amp;RIGHT(BX$1,2))),NETWORKDAYS($T815,$U815,Holidays!$J$3:$J$937),
IF(AND($T815&lt;DATEVALUE("10/1/20"&amp;RIGHT(BW$1,2)),$U815&lt;=DATEVALUE("9/30/20"&amp;RIGHT(BX$1,2))),NETWORKDAYS(DATEVALUE("10/1/20"&amp;RIGHT(BW$1,2)),$U815,Holidays!$J$3:$J$937),
IF($T815&lt;DATEVALUE("10/1/20"&amp;RIGHT(BW$1,2)),NETWORKDAYS(DATEVALUE("10/1/20"&amp;RIGHT(BW$1,2)),DATEVALUE("9/30/20"&amp;RIGHT(BX$1,2)),Holidays!$J$3:$J$937),
IF($T815&gt;=DATEVALUE("10/1/20"&amp;RIGHT(BW$1,2)),NETWORKDAYS($T815,DATEVALUE("9/30/20"&amp;RIGHT(BX$1,2)),Holidays!$J$3:$J$937),"")))),"")/(NETWORKDAYS($T815,$U815,Holidays!$J$3:$J$937)),0))</f>
        <v/>
      </c>
      <c r="BY815" s="87" t="str">
        <f>IF($Q815="","",IFERROR(IF(OR(AND($T815&gt;=DATEVALUE("10/1/20"&amp;RIGHT(BX$1,2)),$T815&lt;=DATEVALUE("9/30/20"&amp;RIGHT(BY$1,2))),AND($U815&gt;=DATEVALUE("10/1/20"&amp;RIGHT(BX$1,2)),$U815&lt;=DATEVALUE("9/30/20"&amp;RIGHT(BY$1,2))),AND($T815&lt;=DATEVALUE("10/1/20"&amp;RIGHT(BX$1,2)),$U815&gt;=DATEVALUE("9/30/20"&amp;RIGHT(BY$1,2)))),
IF(AND($T815&gt;=DATEVALUE("10/1/20"&amp;RIGHT(BX$1,2)),$U815&lt;=DATEVALUE("9/30/20"&amp;RIGHT(BY$1,2))),NETWORKDAYS($T815,$U815,Holidays!$J$3:$J$937),
IF(AND($T815&lt;DATEVALUE("10/1/20"&amp;RIGHT(BX$1,2)),$U815&lt;=DATEVALUE("9/30/20"&amp;RIGHT(BY$1,2))),NETWORKDAYS(DATEVALUE("10/1/20"&amp;RIGHT(BX$1,2)),$U815,Holidays!$J$3:$J$937),
IF($T815&lt;DATEVALUE("10/1/20"&amp;RIGHT(BX$1,2)),NETWORKDAYS(DATEVALUE("10/1/20"&amp;RIGHT(BX$1,2)),DATEVALUE("9/30/20"&amp;RIGHT(BY$1,2)),Holidays!$J$3:$J$937),
IF($T815&gt;=DATEVALUE("10/1/20"&amp;RIGHT(BX$1,2)),NETWORKDAYS($T815,DATEVALUE("9/30/20"&amp;RIGHT(BY$1,2)),Holidays!$J$3:$J$937),"")))),"")/(NETWORKDAYS($T815,$U815,Holidays!$J$3:$J$937)),0))</f>
        <v/>
      </c>
      <c r="BZ815" s="87" t="str">
        <f>IF($Q815="","",IFERROR(IF(OR(AND($T815&gt;=DATEVALUE("10/1/20"&amp;RIGHT(BY$1,2)),$T815&lt;=DATEVALUE("9/30/20"&amp;RIGHT(BZ$1,2))),AND($U815&gt;=DATEVALUE("10/1/20"&amp;RIGHT(BY$1,2)),$U815&lt;=DATEVALUE("9/30/20"&amp;RIGHT(BZ$1,2))),AND($T815&lt;=DATEVALUE("10/1/20"&amp;RIGHT(BY$1,2)),$U815&gt;=DATEVALUE("9/30/20"&amp;RIGHT(BZ$1,2)))),
IF(AND($T815&gt;=DATEVALUE("10/1/20"&amp;RIGHT(BY$1,2)),$U815&lt;=DATEVALUE("9/30/20"&amp;RIGHT(BZ$1,2))),NETWORKDAYS($T815,$U815,Holidays!$J$3:$J$937),
IF(AND($T815&lt;DATEVALUE("10/1/20"&amp;RIGHT(BY$1,2)),$U815&lt;=DATEVALUE("9/30/20"&amp;RIGHT(BZ$1,2))),NETWORKDAYS(DATEVALUE("10/1/20"&amp;RIGHT(BY$1,2)),$U815,Holidays!$J$3:$J$937),
IF($T815&lt;DATEVALUE("10/1/20"&amp;RIGHT(BY$1,2)),NETWORKDAYS(DATEVALUE("10/1/20"&amp;RIGHT(BY$1,2)),DATEVALUE("9/30/20"&amp;RIGHT(BZ$1,2)),Holidays!$J$3:$J$937),
IF($T815&gt;=DATEVALUE("10/1/20"&amp;RIGHT(BY$1,2)),NETWORKDAYS($T815,DATEVALUE("9/30/20"&amp;RIGHT(BZ$1,2)),Holidays!$J$3:$J$937),"")))),"")/(NETWORKDAYS($T815,$U815,Holidays!$J$3:$J$937)),0))</f>
        <v/>
      </c>
      <c r="CA815" s="87" t="str">
        <f>IF($Q815="","",IFERROR(IF(OR(AND($T815&gt;=DATEVALUE("10/1/20"&amp;RIGHT(BZ$1,2)),$T815&lt;=DATEVALUE("9/30/20"&amp;RIGHT(CA$1,2))),AND($U815&gt;=DATEVALUE("10/1/20"&amp;RIGHT(BZ$1,2)),$U815&lt;=DATEVALUE("9/30/20"&amp;RIGHT(CA$1,2))),AND($T815&lt;=DATEVALUE("10/1/20"&amp;RIGHT(BZ$1,2)),$U815&gt;=DATEVALUE("9/30/20"&amp;RIGHT(CA$1,2)))),
IF(AND($T815&gt;=DATEVALUE("10/1/20"&amp;RIGHT(BZ$1,2)),$U815&lt;=DATEVALUE("9/30/20"&amp;RIGHT(CA$1,2))),NETWORKDAYS($T815,$U815,Holidays!$J$3:$J$937),
IF(AND($T815&lt;DATEVALUE("10/1/20"&amp;RIGHT(BZ$1,2)),$U815&lt;=DATEVALUE("9/30/20"&amp;RIGHT(CA$1,2))),NETWORKDAYS(DATEVALUE("10/1/20"&amp;RIGHT(BZ$1,2)),$U815,Holidays!$J$3:$J$937),
IF($T815&lt;DATEVALUE("10/1/20"&amp;RIGHT(BZ$1,2)),NETWORKDAYS(DATEVALUE("10/1/20"&amp;RIGHT(BZ$1,2)),DATEVALUE("9/30/20"&amp;RIGHT(CA$1,2)),Holidays!$J$3:$J$937),
IF($T815&gt;=DATEVALUE("10/1/20"&amp;RIGHT(BZ$1,2)),NETWORKDAYS($T815,DATEVALUE("9/30/20"&amp;RIGHT(CA$1,2)),Holidays!$J$3:$J$937),"")))),"")/(NETWORKDAYS($T815,$U815,Holidays!$J$3:$J$937)),0))</f>
        <v/>
      </c>
      <c r="CB815" s="87" t="str">
        <f>IF($Q815="","",IFERROR(IF(OR(AND($T815&gt;=DATEVALUE("10/1/20"&amp;RIGHT(CA$1,2)),$T815&lt;=DATEVALUE("9/30/20"&amp;RIGHT(CB$1,2))),AND($U815&gt;=DATEVALUE("10/1/20"&amp;RIGHT(CA$1,2)),$U815&lt;=DATEVALUE("9/30/20"&amp;RIGHT(CB$1,2))),AND($T815&lt;=DATEVALUE("10/1/20"&amp;RIGHT(CA$1,2)),$U815&gt;=DATEVALUE("9/30/20"&amp;RIGHT(CB$1,2)))),
IF(AND($T815&gt;=DATEVALUE("10/1/20"&amp;RIGHT(CA$1,2)),$U815&lt;=DATEVALUE("9/30/20"&amp;RIGHT(CB$1,2))),NETWORKDAYS($T815,$U815,Holidays!$J$3:$J$937),
IF(AND($T815&lt;DATEVALUE("10/1/20"&amp;RIGHT(CA$1,2)),$U815&lt;=DATEVALUE("9/30/20"&amp;RIGHT(CB$1,2))),NETWORKDAYS(DATEVALUE("10/1/20"&amp;RIGHT(CA$1,2)),$U815,Holidays!$J$3:$J$937),
IF($T815&lt;DATEVALUE("10/1/20"&amp;RIGHT(CA$1,2)),NETWORKDAYS(DATEVALUE("10/1/20"&amp;RIGHT(CA$1,2)),DATEVALUE("9/30/20"&amp;RIGHT(CB$1,2)),Holidays!$J$3:$J$937),
IF($T815&gt;=DATEVALUE("10/1/20"&amp;RIGHT(CA$1,2)),NETWORKDAYS($T815,DATEVALUE("9/30/20"&amp;RIGHT(CB$1,2)),Holidays!$J$3:$J$937),"")))),"")/(NETWORKDAYS($T815,$U815,Holidays!$J$3:$J$937)),0))</f>
        <v/>
      </c>
    </row>
    <row r="816" spans="1:80">
      <c r="A816" s="97"/>
      <c r="B816" s="98" t="str">
        <f ca="1">IF(NOT($A816=""),OFFSET('WBS Reference &amp; User Procedure'!$A$1,MATCH($A816,'WBS Reference &amp; User Procedure'!$A:$A,0)-1,1),"")</f>
        <v/>
      </c>
      <c r="D816" s="97"/>
      <c r="T816" s="104" t="str">
        <f>IF(NOT(Q816=""),IF(NOT($S816=""),$S816,#REF!),"")</f>
        <v/>
      </c>
      <c r="U816" s="104" t="str">
        <f>IF(NOT(Q816=""),WORKDAY(T816,Q816,Holidays!$J$3:$J$937),"")</f>
        <v/>
      </c>
      <c r="V816" s="104"/>
      <c r="W816" s="104"/>
      <c r="X816" s="101" t="str">
        <f t="shared" si="181"/>
        <v/>
      </c>
      <c r="AL816" s="87" t="str">
        <f t="shared" ca="1" si="180"/>
        <v/>
      </c>
      <c r="AN816" s="87" t="str">
        <f t="shared" ref="AN816:AW825" ca="1" si="184">IF($Q816="","",IFERROR(OFFSET(INDIRECT("'"&amp;KEY_RESOURCE_STRUCTURE_TAB&amp;"'!"&amp;KEY_RATE_SET_INDEX&amp;""),$AL816-1,COLUMN()-34),0))</f>
        <v/>
      </c>
      <c r="AO816" s="87" t="str">
        <f t="shared" ca="1" si="184"/>
        <v/>
      </c>
      <c r="AP816" s="87" t="str">
        <f t="shared" ca="1" si="184"/>
        <v/>
      </c>
      <c r="AQ816" s="87" t="str">
        <f t="shared" ca="1" si="184"/>
        <v/>
      </c>
      <c r="AR816" s="87" t="str">
        <f t="shared" ca="1" si="184"/>
        <v/>
      </c>
      <c r="AS816" s="87" t="str">
        <f t="shared" ca="1" si="184"/>
        <v/>
      </c>
      <c r="AT816" s="87" t="str">
        <f t="shared" ca="1" si="184"/>
        <v/>
      </c>
      <c r="AU816" s="87" t="str">
        <f t="shared" ca="1" si="184"/>
        <v/>
      </c>
      <c r="AV816" s="87" t="str">
        <f t="shared" ca="1" si="184"/>
        <v/>
      </c>
      <c r="AW816" s="87" t="str">
        <f t="shared" ca="1" si="184"/>
        <v/>
      </c>
      <c r="AX816" s="87" t="str">
        <f t="shared" ref="AX816:BG825" ca="1" si="185">IF($Q816="","",IFERROR(OFFSET(INDIRECT("'"&amp;KEY_RESOURCE_STRUCTURE_TAB&amp;"'!"&amp;KEY_RATE_SET_INDEX&amp;""),$AL816-1,COLUMN()-34),0))</f>
        <v/>
      </c>
      <c r="AY816" s="87" t="str">
        <f t="shared" ca="1" si="185"/>
        <v/>
      </c>
      <c r="AZ816" s="87" t="str">
        <f t="shared" ca="1" si="185"/>
        <v/>
      </c>
      <c r="BA816" s="87" t="str">
        <f t="shared" ca="1" si="185"/>
        <v/>
      </c>
      <c r="BB816" s="87" t="str">
        <f t="shared" ca="1" si="185"/>
        <v/>
      </c>
      <c r="BC816" s="87" t="str">
        <f t="shared" ca="1" si="185"/>
        <v/>
      </c>
      <c r="BD816" s="87" t="str">
        <f t="shared" ca="1" si="185"/>
        <v/>
      </c>
      <c r="BE816" s="87" t="str">
        <f t="shared" ca="1" si="185"/>
        <v/>
      </c>
      <c r="BF816" s="87" t="str">
        <f t="shared" ca="1" si="185"/>
        <v/>
      </c>
      <c r="BG816" s="87" t="str">
        <f t="shared" ca="1" si="185"/>
        <v/>
      </c>
      <c r="BI816" s="87" t="str">
        <f>IF($Q816="","",IFERROR(IF(OR(AND($T816&gt;=DATEVALUE("10/1/20"&amp;RIGHT(BH$1,2)),$T816&lt;=DATEVALUE("9/30/20"&amp;RIGHT(BI$1,2))),AND($U816&gt;=DATEVALUE("10/1/20"&amp;RIGHT(BH$1,2)),$U816&lt;=DATEVALUE("9/30/20"&amp;RIGHT(BI$1,2))),AND($T816&lt;=DATEVALUE("10/1/20"&amp;RIGHT(BH$1,2)),$U816&gt;=DATEVALUE("9/30/20"&amp;RIGHT(BI$1,2)))),
IF(AND($T816&gt;=DATEVALUE("10/1/20"&amp;RIGHT(BH$1,2)),$U816&lt;=DATEVALUE("9/30/20"&amp;RIGHT(BI$1,2))),NETWORKDAYS($T816,$U816,Holidays!$J$3:$J$937),
IF(AND($T816&lt;DATEVALUE("10/1/20"&amp;RIGHT(BH$1,2)),$U816&lt;=DATEVALUE("9/30/20"&amp;RIGHT(BI$1,2))),NETWORKDAYS(DATEVALUE("10/1/20"&amp;RIGHT(BH$1,2)),$U816,Holidays!$J$3:$J$937),
IF($T816&lt;DATEVALUE("10/1/20"&amp;RIGHT(BH$1,2)),NETWORKDAYS(DATEVALUE("10/1/20"&amp;RIGHT(BH$1,2)),DATEVALUE("9/30/20"&amp;RIGHT(BI$1,2)),Holidays!$J$3:$J$937),
IF($T816&gt;=DATEVALUE("10/1/20"&amp;RIGHT(BH$1,2)),NETWORKDAYS($T816,DATEVALUE("9/30/20"&amp;RIGHT(BI$1,2)),Holidays!$J$3:$J$937),"")))),"")/(NETWORKDAYS($T816,$U816,Holidays!$J$3:$J$937)),0))</f>
        <v/>
      </c>
      <c r="BJ816" s="87" t="str">
        <f>IF($Q816="","",IFERROR(IF(OR(AND($T816&gt;=DATEVALUE("10/1/20"&amp;RIGHT(BI$1,2)),$T816&lt;=DATEVALUE("9/30/20"&amp;RIGHT(BJ$1,2))),AND($U816&gt;=DATEVALUE("10/1/20"&amp;RIGHT(BI$1,2)),$U816&lt;=DATEVALUE("9/30/20"&amp;RIGHT(BJ$1,2))),AND($T816&lt;=DATEVALUE("10/1/20"&amp;RIGHT(BI$1,2)),$U816&gt;=DATEVALUE("9/30/20"&amp;RIGHT(BJ$1,2)))),
IF(AND($T816&gt;=DATEVALUE("10/1/20"&amp;RIGHT(BI$1,2)),$U816&lt;=DATEVALUE("9/30/20"&amp;RIGHT(BJ$1,2))),NETWORKDAYS($T816,$U816,Holidays!$J$3:$J$937),
IF(AND($T816&lt;DATEVALUE("10/1/20"&amp;RIGHT(BI$1,2)),$U816&lt;=DATEVALUE("9/30/20"&amp;RIGHT(BJ$1,2))),NETWORKDAYS(DATEVALUE("10/1/20"&amp;RIGHT(BI$1,2)),$U816,Holidays!$J$3:$J$937),
IF($T816&lt;DATEVALUE("10/1/20"&amp;RIGHT(BI$1,2)),NETWORKDAYS(DATEVALUE("10/1/20"&amp;RIGHT(BI$1,2)),DATEVALUE("9/30/20"&amp;RIGHT(BJ$1,2)),Holidays!$J$3:$J$937),
IF($T816&gt;=DATEVALUE("10/1/20"&amp;RIGHT(BI$1,2)),NETWORKDAYS($T816,DATEVALUE("9/30/20"&amp;RIGHT(BJ$1,2)),Holidays!$J$3:$J$937),"")))),"")/(NETWORKDAYS($T816,$U816,Holidays!$J$3:$J$937)),0))</f>
        <v/>
      </c>
      <c r="BK816" s="87" t="str">
        <f>IF($Q816="","",IFERROR(IF(OR(AND($T816&gt;=DATEVALUE("10/1/20"&amp;RIGHT(BJ$1,2)),$T816&lt;=DATEVALUE("9/30/20"&amp;RIGHT(BK$1,2))),AND($U816&gt;=DATEVALUE("10/1/20"&amp;RIGHT(BJ$1,2)),$U816&lt;=DATEVALUE("9/30/20"&amp;RIGHT(BK$1,2))),AND($T816&lt;=DATEVALUE("10/1/20"&amp;RIGHT(BJ$1,2)),$U816&gt;=DATEVALUE("9/30/20"&amp;RIGHT(BK$1,2)))),
IF(AND($T816&gt;=DATEVALUE("10/1/20"&amp;RIGHT(BJ$1,2)),$U816&lt;=DATEVALUE("9/30/20"&amp;RIGHT(BK$1,2))),NETWORKDAYS($T816,$U816,Holidays!$J$3:$J$937),
IF(AND($T816&lt;DATEVALUE("10/1/20"&amp;RIGHT(BJ$1,2)),$U816&lt;=DATEVALUE("9/30/20"&amp;RIGHT(BK$1,2))),NETWORKDAYS(DATEVALUE("10/1/20"&amp;RIGHT(BJ$1,2)),$U816,Holidays!$J$3:$J$937),
IF($T816&lt;DATEVALUE("10/1/20"&amp;RIGHT(BJ$1,2)),NETWORKDAYS(DATEVALUE("10/1/20"&amp;RIGHT(BJ$1,2)),DATEVALUE("9/30/20"&amp;RIGHT(BK$1,2)),Holidays!$J$3:$J$937),
IF($T816&gt;=DATEVALUE("10/1/20"&amp;RIGHT(BJ$1,2)),NETWORKDAYS($T816,DATEVALUE("9/30/20"&amp;RIGHT(BK$1,2)),Holidays!$J$3:$J$937),"")))),"")/(NETWORKDAYS($T816,$U816,Holidays!$J$3:$J$937)),0))</f>
        <v/>
      </c>
      <c r="BL816" s="87" t="str">
        <f>IF($Q816="","",IFERROR(IF(OR(AND($T816&gt;=DATEVALUE("10/1/20"&amp;RIGHT(BK$1,2)),$T816&lt;=DATEVALUE("9/30/20"&amp;RIGHT(BL$1,2))),AND($U816&gt;=DATEVALUE("10/1/20"&amp;RIGHT(BK$1,2)),$U816&lt;=DATEVALUE("9/30/20"&amp;RIGHT(BL$1,2))),AND($T816&lt;=DATEVALUE("10/1/20"&amp;RIGHT(BK$1,2)),$U816&gt;=DATEVALUE("9/30/20"&amp;RIGHT(BL$1,2)))),
IF(AND($T816&gt;=DATEVALUE("10/1/20"&amp;RIGHT(BK$1,2)),$U816&lt;=DATEVALUE("9/30/20"&amp;RIGHT(BL$1,2))),NETWORKDAYS($T816,$U816,Holidays!$J$3:$J$937),
IF(AND($T816&lt;DATEVALUE("10/1/20"&amp;RIGHT(BK$1,2)),$U816&lt;=DATEVALUE("9/30/20"&amp;RIGHT(BL$1,2))),NETWORKDAYS(DATEVALUE("10/1/20"&amp;RIGHT(BK$1,2)),$U816,Holidays!$J$3:$J$937),
IF($T816&lt;DATEVALUE("10/1/20"&amp;RIGHT(BK$1,2)),NETWORKDAYS(DATEVALUE("10/1/20"&amp;RIGHT(BK$1,2)),DATEVALUE("9/30/20"&amp;RIGHT(BL$1,2)),Holidays!$J$3:$J$937),
IF($T816&gt;=DATEVALUE("10/1/20"&amp;RIGHT(BK$1,2)),NETWORKDAYS($T816,DATEVALUE("9/30/20"&amp;RIGHT(BL$1,2)),Holidays!$J$3:$J$937),"")))),"")/(NETWORKDAYS($T816,$U816,Holidays!$J$3:$J$937)),0))</f>
        <v/>
      </c>
      <c r="BM816" s="87" t="str">
        <f>IF($Q816="","",IFERROR(IF(OR(AND($T816&gt;=DATEVALUE("10/1/20"&amp;RIGHT(BL$1,2)),$T816&lt;=DATEVALUE("9/30/20"&amp;RIGHT(BM$1,2))),AND($U816&gt;=DATEVALUE("10/1/20"&amp;RIGHT(BL$1,2)),$U816&lt;=DATEVALUE("9/30/20"&amp;RIGHT(BM$1,2))),AND($T816&lt;=DATEVALUE("10/1/20"&amp;RIGHT(BL$1,2)),$U816&gt;=DATEVALUE("9/30/20"&amp;RIGHT(BM$1,2)))),
IF(AND($T816&gt;=DATEVALUE("10/1/20"&amp;RIGHT(BL$1,2)),$U816&lt;=DATEVALUE("9/30/20"&amp;RIGHT(BM$1,2))),NETWORKDAYS($T816,$U816,Holidays!$J$3:$J$937),
IF(AND($T816&lt;DATEVALUE("10/1/20"&amp;RIGHT(BL$1,2)),$U816&lt;=DATEVALUE("9/30/20"&amp;RIGHT(BM$1,2))),NETWORKDAYS(DATEVALUE("10/1/20"&amp;RIGHT(BL$1,2)),$U816,Holidays!$J$3:$J$937),
IF($T816&lt;DATEVALUE("10/1/20"&amp;RIGHT(BL$1,2)),NETWORKDAYS(DATEVALUE("10/1/20"&amp;RIGHT(BL$1,2)),DATEVALUE("9/30/20"&amp;RIGHT(BM$1,2)),Holidays!$J$3:$J$937),
IF($T816&gt;=DATEVALUE("10/1/20"&amp;RIGHT(BL$1,2)),NETWORKDAYS($T816,DATEVALUE("9/30/20"&amp;RIGHT(BM$1,2)),Holidays!$J$3:$J$937),"")))),"")/(NETWORKDAYS($T816,$U816,Holidays!$J$3:$J$937)),0))</f>
        <v/>
      </c>
      <c r="BN816" s="87" t="str">
        <f>IF($Q816="","",IFERROR(IF(OR(AND($T816&gt;=DATEVALUE("10/1/20"&amp;RIGHT(BM$1,2)),$T816&lt;=DATEVALUE("9/30/20"&amp;RIGHT(BN$1,2))),AND($U816&gt;=DATEVALUE("10/1/20"&amp;RIGHT(BM$1,2)),$U816&lt;=DATEVALUE("9/30/20"&amp;RIGHT(BN$1,2))),AND($T816&lt;=DATEVALUE("10/1/20"&amp;RIGHT(BM$1,2)),$U816&gt;=DATEVALUE("9/30/20"&amp;RIGHT(BN$1,2)))),
IF(AND($T816&gt;=DATEVALUE("10/1/20"&amp;RIGHT(BM$1,2)),$U816&lt;=DATEVALUE("9/30/20"&amp;RIGHT(BN$1,2))),NETWORKDAYS($T816,$U816,Holidays!$J$3:$J$937),
IF(AND($T816&lt;DATEVALUE("10/1/20"&amp;RIGHT(BM$1,2)),$U816&lt;=DATEVALUE("9/30/20"&amp;RIGHT(BN$1,2))),NETWORKDAYS(DATEVALUE("10/1/20"&amp;RIGHT(BM$1,2)),$U816,Holidays!$J$3:$J$937),
IF($T816&lt;DATEVALUE("10/1/20"&amp;RIGHT(BM$1,2)),NETWORKDAYS(DATEVALUE("10/1/20"&amp;RIGHT(BM$1,2)),DATEVALUE("9/30/20"&amp;RIGHT(BN$1,2)),Holidays!$J$3:$J$937),
IF($T816&gt;=DATEVALUE("10/1/20"&amp;RIGHT(BM$1,2)),NETWORKDAYS($T816,DATEVALUE("9/30/20"&amp;RIGHT(BN$1,2)),Holidays!$J$3:$J$937),"")))),"")/(NETWORKDAYS($T816,$U816,Holidays!$J$3:$J$937)),0))</f>
        <v/>
      </c>
      <c r="BO816" s="87" t="str">
        <f>IF($Q816="","",IFERROR(IF(OR(AND($T816&gt;=DATEVALUE("10/1/20"&amp;RIGHT(BN$1,2)),$T816&lt;=DATEVALUE("9/30/20"&amp;RIGHT(BO$1,2))),AND($U816&gt;=DATEVALUE("10/1/20"&amp;RIGHT(BN$1,2)),$U816&lt;=DATEVALUE("9/30/20"&amp;RIGHT(BO$1,2))),AND($T816&lt;=DATEVALUE("10/1/20"&amp;RIGHT(BN$1,2)),$U816&gt;=DATEVALUE("9/30/20"&amp;RIGHT(BO$1,2)))),
IF(AND($T816&gt;=DATEVALUE("10/1/20"&amp;RIGHT(BN$1,2)),$U816&lt;=DATEVALUE("9/30/20"&amp;RIGHT(BO$1,2))),NETWORKDAYS($T816,$U816,Holidays!$J$3:$J$937),
IF(AND($T816&lt;DATEVALUE("10/1/20"&amp;RIGHT(BN$1,2)),$U816&lt;=DATEVALUE("9/30/20"&amp;RIGHT(BO$1,2))),NETWORKDAYS(DATEVALUE("10/1/20"&amp;RIGHT(BN$1,2)),$U816,Holidays!$J$3:$J$937),
IF($T816&lt;DATEVALUE("10/1/20"&amp;RIGHT(BN$1,2)),NETWORKDAYS(DATEVALUE("10/1/20"&amp;RIGHT(BN$1,2)),DATEVALUE("9/30/20"&amp;RIGHT(BO$1,2)),Holidays!$J$3:$J$937),
IF($T816&gt;=DATEVALUE("10/1/20"&amp;RIGHT(BN$1,2)),NETWORKDAYS($T816,DATEVALUE("9/30/20"&amp;RIGHT(BO$1,2)),Holidays!$J$3:$J$937),"")))),"")/(NETWORKDAYS($T816,$U816,Holidays!$J$3:$J$937)),0))</f>
        <v/>
      </c>
      <c r="BP816" s="87" t="str">
        <f>IF($Q816="","",IFERROR(IF(OR(AND($T816&gt;=DATEVALUE("10/1/20"&amp;RIGHT(BO$1,2)),$T816&lt;=DATEVALUE("9/30/20"&amp;RIGHT(BP$1,2))),AND($U816&gt;=DATEVALUE("10/1/20"&amp;RIGHT(BO$1,2)),$U816&lt;=DATEVALUE("9/30/20"&amp;RIGHT(BP$1,2))),AND($T816&lt;=DATEVALUE("10/1/20"&amp;RIGHT(BO$1,2)),$U816&gt;=DATEVALUE("9/30/20"&amp;RIGHT(BP$1,2)))),
IF(AND($T816&gt;=DATEVALUE("10/1/20"&amp;RIGHT(BO$1,2)),$U816&lt;=DATEVALUE("9/30/20"&amp;RIGHT(BP$1,2))),NETWORKDAYS($T816,$U816,Holidays!$J$3:$J$937),
IF(AND($T816&lt;DATEVALUE("10/1/20"&amp;RIGHT(BO$1,2)),$U816&lt;=DATEVALUE("9/30/20"&amp;RIGHT(BP$1,2))),NETWORKDAYS(DATEVALUE("10/1/20"&amp;RIGHT(BO$1,2)),$U816,Holidays!$J$3:$J$937),
IF($T816&lt;DATEVALUE("10/1/20"&amp;RIGHT(BO$1,2)),NETWORKDAYS(DATEVALUE("10/1/20"&amp;RIGHT(BO$1,2)),DATEVALUE("9/30/20"&amp;RIGHT(BP$1,2)),Holidays!$J$3:$J$937),
IF($T816&gt;=DATEVALUE("10/1/20"&amp;RIGHT(BO$1,2)),NETWORKDAYS($T816,DATEVALUE("9/30/20"&amp;RIGHT(BP$1,2)),Holidays!$J$3:$J$937),"")))),"")/(NETWORKDAYS($T816,$U816,Holidays!$J$3:$J$937)),0))</f>
        <v/>
      </c>
      <c r="BQ816" s="87" t="str">
        <f>IF($Q816="","",IFERROR(IF(OR(AND($T816&gt;=DATEVALUE("10/1/20"&amp;RIGHT(BP$1,2)),$T816&lt;=DATEVALUE("9/30/20"&amp;RIGHT(BQ$1,2))),AND($U816&gt;=DATEVALUE("10/1/20"&amp;RIGHT(BP$1,2)),$U816&lt;=DATEVALUE("9/30/20"&amp;RIGHT(BQ$1,2))),AND($T816&lt;=DATEVALUE("10/1/20"&amp;RIGHT(BP$1,2)),$U816&gt;=DATEVALUE("9/30/20"&amp;RIGHT(BQ$1,2)))),
IF(AND($T816&gt;=DATEVALUE("10/1/20"&amp;RIGHT(BP$1,2)),$U816&lt;=DATEVALUE("9/30/20"&amp;RIGHT(BQ$1,2))),NETWORKDAYS($T816,$U816,Holidays!$J$3:$J$937),
IF(AND($T816&lt;DATEVALUE("10/1/20"&amp;RIGHT(BP$1,2)),$U816&lt;=DATEVALUE("9/30/20"&amp;RIGHT(BQ$1,2))),NETWORKDAYS(DATEVALUE("10/1/20"&amp;RIGHT(BP$1,2)),$U816,Holidays!$J$3:$J$937),
IF($T816&lt;DATEVALUE("10/1/20"&amp;RIGHT(BP$1,2)),NETWORKDAYS(DATEVALUE("10/1/20"&amp;RIGHT(BP$1,2)),DATEVALUE("9/30/20"&amp;RIGHT(BQ$1,2)),Holidays!$J$3:$J$937),
IF($T816&gt;=DATEVALUE("10/1/20"&amp;RIGHT(BP$1,2)),NETWORKDAYS($T816,DATEVALUE("9/30/20"&amp;RIGHT(BQ$1,2)),Holidays!$J$3:$J$937),"")))),"")/(NETWORKDAYS($T816,$U816,Holidays!$J$3:$J$937)),0))</f>
        <v/>
      </c>
      <c r="BR816" s="87" t="str">
        <f>IF($Q816="","",IFERROR(IF(OR(AND($T816&gt;=DATEVALUE("10/1/20"&amp;RIGHT(BQ$1,2)),$T816&lt;=DATEVALUE("9/30/20"&amp;RIGHT(BR$1,2))),AND($U816&gt;=DATEVALUE("10/1/20"&amp;RIGHT(BQ$1,2)),$U816&lt;=DATEVALUE("9/30/20"&amp;RIGHT(BR$1,2))),AND($T816&lt;=DATEVALUE("10/1/20"&amp;RIGHT(BQ$1,2)),$U816&gt;=DATEVALUE("9/30/20"&amp;RIGHT(BR$1,2)))),
IF(AND($T816&gt;=DATEVALUE("10/1/20"&amp;RIGHT(BQ$1,2)),$U816&lt;=DATEVALUE("9/30/20"&amp;RIGHT(BR$1,2))),NETWORKDAYS($T816,$U816,Holidays!$J$3:$J$937),
IF(AND($T816&lt;DATEVALUE("10/1/20"&amp;RIGHT(BQ$1,2)),$U816&lt;=DATEVALUE("9/30/20"&amp;RIGHT(BR$1,2))),NETWORKDAYS(DATEVALUE("10/1/20"&amp;RIGHT(BQ$1,2)),$U816,Holidays!$J$3:$J$937),
IF($T816&lt;DATEVALUE("10/1/20"&amp;RIGHT(BQ$1,2)),NETWORKDAYS(DATEVALUE("10/1/20"&amp;RIGHT(BQ$1,2)),DATEVALUE("9/30/20"&amp;RIGHT(BR$1,2)),Holidays!$J$3:$J$937),
IF($T816&gt;=DATEVALUE("10/1/20"&amp;RIGHT(BQ$1,2)),NETWORKDAYS($T816,DATEVALUE("9/30/20"&amp;RIGHT(BR$1,2)),Holidays!$J$3:$J$937),"")))),"")/(NETWORKDAYS($T816,$U816,Holidays!$J$3:$J$937)),0))</f>
        <v/>
      </c>
      <c r="BS816" s="87" t="str">
        <f>IF($Q816="","",IFERROR(IF(OR(AND($T816&gt;=DATEVALUE("10/1/20"&amp;RIGHT(BR$1,2)),$T816&lt;=DATEVALUE("9/30/20"&amp;RIGHT(BS$1,2))),AND($U816&gt;=DATEVALUE("10/1/20"&amp;RIGHT(BR$1,2)),$U816&lt;=DATEVALUE("9/30/20"&amp;RIGHT(BS$1,2))),AND($T816&lt;=DATEVALUE("10/1/20"&amp;RIGHT(BR$1,2)),$U816&gt;=DATEVALUE("9/30/20"&amp;RIGHT(BS$1,2)))),
IF(AND($T816&gt;=DATEVALUE("10/1/20"&amp;RIGHT(BR$1,2)),$U816&lt;=DATEVALUE("9/30/20"&amp;RIGHT(BS$1,2))),NETWORKDAYS($T816,$U816,Holidays!$J$3:$J$937),
IF(AND($T816&lt;DATEVALUE("10/1/20"&amp;RIGHT(BR$1,2)),$U816&lt;=DATEVALUE("9/30/20"&amp;RIGHT(BS$1,2))),NETWORKDAYS(DATEVALUE("10/1/20"&amp;RIGHT(BR$1,2)),$U816,Holidays!$J$3:$J$937),
IF($T816&lt;DATEVALUE("10/1/20"&amp;RIGHT(BR$1,2)),NETWORKDAYS(DATEVALUE("10/1/20"&amp;RIGHT(BR$1,2)),DATEVALUE("9/30/20"&amp;RIGHT(BS$1,2)),Holidays!$J$3:$J$937),
IF($T816&gt;=DATEVALUE("10/1/20"&amp;RIGHT(BR$1,2)),NETWORKDAYS($T816,DATEVALUE("9/30/20"&amp;RIGHT(BS$1,2)),Holidays!$J$3:$J$937),"")))),"")/(NETWORKDAYS($T816,$U816,Holidays!$J$3:$J$937)),0))</f>
        <v/>
      </c>
      <c r="BT816" s="87" t="str">
        <f>IF($Q816="","",IFERROR(IF(OR(AND($T816&gt;=DATEVALUE("10/1/20"&amp;RIGHT(BS$1,2)),$T816&lt;=DATEVALUE("9/30/20"&amp;RIGHT(BT$1,2))),AND($U816&gt;=DATEVALUE("10/1/20"&amp;RIGHT(BS$1,2)),$U816&lt;=DATEVALUE("9/30/20"&amp;RIGHT(BT$1,2))),AND($T816&lt;=DATEVALUE("10/1/20"&amp;RIGHT(BS$1,2)),$U816&gt;=DATEVALUE("9/30/20"&amp;RIGHT(BT$1,2)))),
IF(AND($T816&gt;=DATEVALUE("10/1/20"&amp;RIGHT(BS$1,2)),$U816&lt;=DATEVALUE("9/30/20"&amp;RIGHT(BT$1,2))),NETWORKDAYS($T816,$U816,Holidays!$J$3:$J$937),
IF(AND($T816&lt;DATEVALUE("10/1/20"&amp;RIGHT(BS$1,2)),$U816&lt;=DATEVALUE("9/30/20"&amp;RIGHT(BT$1,2))),NETWORKDAYS(DATEVALUE("10/1/20"&amp;RIGHT(BS$1,2)),$U816,Holidays!$J$3:$J$937),
IF($T816&lt;DATEVALUE("10/1/20"&amp;RIGHT(BS$1,2)),NETWORKDAYS(DATEVALUE("10/1/20"&amp;RIGHT(BS$1,2)),DATEVALUE("9/30/20"&amp;RIGHT(BT$1,2)),Holidays!$J$3:$J$937),
IF($T816&gt;=DATEVALUE("10/1/20"&amp;RIGHT(BS$1,2)),NETWORKDAYS($T816,DATEVALUE("9/30/20"&amp;RIGHT(BT$1,2)),Holidays!$J$3:$J$937),"")))),"")/(NETWORKDAYS($T816,$U816,Holidays!$J$3:$J$937)),0))</f>
        <v/>
      </c>
      <c r="BU816" s="87" t="str">
        <f>IF($Q816="","",IFERROR(IF(OR(AND($T816&gt;=DATEVALUE("10/1/20"&amp;RIGHT(BT$1,2)),$T816&lt;=DATEVALUE("9/30/20"&amp;RIGHT(BU$1,2))),AND($U816&gt;=DATEVALUE("10/1/20"&amp;RIGHT(BT$1,2)),$U816&lt;=DATEVALUE("9/30/20"&amp;RIGHT(BU$1,2))),AND($T816&lt;=DATEVALUE("10/1/20"&amp;RIGHT(BT$1,2)),$U816&gt;=DATEVALUE("9/30/20"&amp;RIGHT(BU$1,2)))),
IF(AND($T816&gt;=DATEVALUE("10/1/20"&amp;RIGHT(BT$1,2)),$U816&lt;=DATEVALUE("9/30/20"&amp;RIGHT(BU$1,2))),NETWORKDAYS($T816,$U816,Holidays!$J$3:$J$937),
IF(AND($T816&lt;DATEVALUE("10/1/20"&amp;RIGHT(BT$1,2)),$U816&lt;=DATEVALUE("9/30/20"&amp;RIGHT(BU$1,2))),NETWORKDAYS(DATEVALUE("10/1/20"&amp;RIGHT(BT$1,2)),$U816,Holidays!$J$3:$J$937),
IF($T816&lt;DATEVALUE("10/1/20"&amp;RIGHT(BT$1,2)),NETWORKDAYS(DATEVALUE("10/1/20"&amp;RIGHT(BT$1,2)),DATEVALUE("9/30/20"&amp;RIGHT(BU$1,2)),Holidays!$J$3:$J$937),
IF($T816&gt;=DATEVALUE("10/1/20"&amp;RIGHT(BT$1,2)),NETWORKDAYS($T816,DATEVALUE("9/30/20"&amp;RIGHT(BU$1,2)),Holidays!$J$3:$J$937),"")))),"")/(NETWORKDAYS($T816,$U816,Holidays!$J$3:$J$937)),0))</f>
        <v/>
      </c>
      <c r="BV816" s="87" t="str">
        <f>IF($Q816="","",IFERROR(IF(OR(AND($T816&gt;=DATEVALUE("10/1/20"&amp;RIGHT(BU$1,2)),$T816&lt;=DATEVALUE("9/30/20"&amp;RIGHT(BV$1,2))),AND($U816&gt;=DATEVALUE("10/1/20"&amp;RIGHT(BU$1,2)),$U816&lt;=DATEVALUE("9/30/20"&amp;RIGHT(BV$1,2))),AND($T816&lt;=DATEVALUE("10/1/20"&amp;RIGHT(BU$1,2)),$U816&gt;=DATEVALUE("9/30/20"&amp;RIGHT(BV$1,2)))),
IF(AND($T816&gt;=DATEVALUE("10/1/20"&amp;RIGHT(BU$1,2)),$U816&lt;=DATEVALUE("9/30/20"&amp;RIGHT(BV$1,2))),NETWORKDAYS($T816,$U816,Holidays!$J$3:$J$937),
IF(AND($T816&lt;DATEVALUE("10/1/20"&amp;RIGHT(BU$1,2)),$U816&lt;=DATEVALUE("9/30/20"&amp;RIGHT(BV$1,2))),NETWORKDAYS(DATEVALUE("10/1/20"&amp;RIGHT(BU$1,2)),$U816,Holidays!$J$3:$J$937),
IF($T816&lt;DATEVALUE("10/1/20"&amp;RIGHT(BU$1,2)),NETWORKDAYS(DATEVALUE("10/1/20"&amp;RIGHT(BU$1,2)),DATEVALUE("9/30/20"&amp;RIGHT(BV$1,2)),Holidays!$J$3:$J$937),
IF($T816&gt;=DATEVALUE("10/1/20"&amp;RIGHT(BU$1,2)),NETWORKDAYS($T816,DATEVALUE("9/30/20"&amp;RIGHT(BV$1,2)),Holidays!$J$3:$J$937),"")))),"")/(NETWORKDAYS($T816,$U816,Holidays!$J$3:$J$937)),0))</f>
        <v/>
      </c>
      <c r="BW816" s="87" t="str">
        <f>IF($Q816="","",IFERROR(IF(OR(AND($T816&gt;=DATEVALUE("10/1/20"&amp;RIGHT(BV$1,2)),$T816&lt;=DATEVALUE("9/30/20"&amp;RIGHT(BW$1,2))),AND($U816&gt;=DATEVALUE("10/1/20"&amp;RIGHT(BV$1,2)),$U816&lt;=DATEVALUE("9/30/20"&amp;RIGHT(BW$1,2))),AND($T816&lt;=DATEVALUE("10/1/20"&amp;RIGHT(BV$1,2)),$U816&gt;=DATEVALUE("9/30/20"&amp;RIGHT(BW$1,2)))),
IF(AND($T816&gt;=DATEVALUE("10/1/20"&amp;RIGHT(BV$1,2)),$U816&lt;=DATEVALUE("9/30/20"&amp;RIGHT(BW$1,2))),NETWORKDAYS($T816,$U816,Holidays!$J$3:$J$937),
IF(AND($T816&lt;DATEVALUE("10/1/20"&amp;RIGHT(BV$1,2)),$U816&lt;=DATEVALUE("9/30/20"&amp;RIGHT(BW$1,2))),NETWORKDAYS(DATEVALUE("10/1/20"&amp;RIGHT(BV$1,2)),$U816,Holidays!$J$3:$J$937),
IF($T816&lt;DATEVALUE("10/1/20"&amp;RIGHT(BV$1,2)),NETWORKDAYS(DATEVALUE("10/1/20"&amp;RIGHT(BV$1,2)),DATEVALUE("9/30/20"&amp;RIGHT(BW$1,2)),Holidays!$J$3:$J$937),
IF($T816&gt;=DATEVALUE("10/1/20"&amp;RIGHT(BV$1,2)),NETWORKDAYS($T816,DATEVALUE("9/30/20"&amp;RIGHT(BW$1,2)),Holidays!$J$3:$J$937),"")))),"")/(NETWORKDAYS($T816,$U816,Holidays!$J$3:$J$937)),0))</f>
        <v/>
      </c>
      <c r="BX816" s="87" t="str">
        <f>IF($Q816="","",IFERROR(IF(OR(AND($T816&gt;=DATEVALUE("10/1/20"&amp;RIGHT(BW$1,2)),$T816&lt;=DATEVALUE("9/30/20"&amp;RIGHT(BX$1,2))),AND($U816&gt;=DATEVALUE("10/1/20"&amp;RIGHT(BW$1,2)),$U816&lt;=DATEVALUE("9/30/20"&amp;RIGHT(BX$1,2))),AND($T816&lt;=DATEVALUE("10/1/20"&amp;RIGHT(BW$1,2)),$U816&gt;=DATEVALUE("9/30/20"&amp;RIGHT(BX$1,2)))),
IF(AND($T816&gt;=DATEVALUE("10/1/20"&amp;RIGHT(BW$1,2)),$U816&lt;=DATEVALUE("9/30/20"&amp;RIGHT(BX$1,2))),NETWORKDAYS($T816,$U816,Holidays!$J$3:$J$937),
IF(AND($T816&lt;DATEVALUE("10/1/20"&amp;RIGHT(BW$1,2)),$U816&lt;=DATEVALUE("9/30/20"&amp;RIGHT(BX$1,2))),NETWORKDAYS(DATEVALUE("10/1/20"&amp;RIGHT(BW$1,2)),$U816,Holidays!$J$3:$J$937),
IF($T816&lt;DATEVALUE("10/1/20"&amp;RIGHT(BW$1,2)),NETWORKDAYS(DATEVALUE("10/1/20"&amp;RIGHT(BW$1,2)),DATEVALUE("9/30/20"&amp;RIGHT(BX$1,2)),Holidays!$J$3:$J$937),
IF($T816&gt;=DATEVALUE("10/1/20"&amp;RIGHT(BW$1,2)),NETWORKDAYS($T816,DATEVALUE("9/30/20"&amp;RIGHT(BX$1,2)),Holidays!$J$3:$J$937),"")))),"")/(NETWORKDAYS($T816,$U816,Holidays!$J$3:$J$937)),0))</f>
        <v/>
      </c>
      <c r="BY816" s="87" t="str">
        <f>IF($Q816="","",IFERROR(IF(OR(AND($T816&gt;=DATEVALUE("10/1/20"&amp;RIGHT(BX$1,2)),$T816&lt;=DATEVALUE("9/30/20"&amp;RIGHT(BY$1,2))),AND($U816&gt;=DATEVALUE("10/1/20"&amp;RIGHT(BX$1,2)),$U816&lt;=DATEVALUE("9/30/20"&amp;RIGHT(BY$1,2))),AND($T816&lt;=DATEVALUE("10/1/20"&amp;RIGHT(BX$1,2)),$U816&gt;=DATEVALUE("9/30/20"&amp;RIGHT(BY$1,2)))),
IF(AND($T816&gt;=DATEVALUE("10/1/20"&amp;RIGHT(BX$1,2)),$U816&lt;=DATEVALUE("9/30/20"&amp;RIGHT(BY$1,2))),NETWORKDAYS($T816,$U816,Holidays!$J$3:$J$937),
IF(AND($T816&lt;DATEVALUE("10/1/20"&amp;RIGHT(BX$1,2)),$U816&lt;=DATEVALUE("9/30/20"&amp;RIGHT(BY$1,2))),NETWORKDAYS(DATEVALUE("10/1/20"&amp;RIGHT(BX$1,2)),$U816,Holidays!$J$3:$J$937),
IF($T816&lt;DATEVALUE("10/1/20"&amp;RIGHT(BX$1,2)),NETWORKDAYS(DATEVALUE("10/1/20"&amp;RIGHT(BX$1,2)),DATEVALUE("9/30/20"&amp;RIGHT(BY$1,2)),Holidays!$J$3:$J$937),
IF($T816&gt;=DATEVALUE("10/1/20"&amp;RIGHT(BX$1,2)),NETWORKDAYS($T816,DATEVALUE("9/30/20"&amp;RIGHT(BY$1,2)),Holidays!$J$3:$J$937),"")))),"")/(NETWORKDAYS($T816,$U816,Holidays!$J$3:$J$937)),0))</f>
        <v/>
      </c>
      <c r="BZ816" s="87" t="str">
        <f>IF($Q816="","",IFERROR(IF(OR(AND($T816&gt;=DATEVALUE("10/1/20"&amp;RIGHT(BY$1,2)),$T816&lt;=DATEVALUE("9/30/20"&amp;RIGHT(BZ$1,2))),AND($U816&gt;=DATEVALUE("10/1/20"&amp;RIGHT(BY$1,2)),$U816&lt;=DATEVALUE("9/30/20"&amp;RIGHT(BZ$1,2))),AND($T816&lt;=DATEVALUE("10/1/20"&amp;RIGHT(BY$1,2)),$U816&gt;=DATEVALUE("9/30/20"&amp;RIGHT(BZ$1,2)))),
IF(AND($T816&gt;=DATEVALUE("10/1/20"&amp;RIGHT(BY$1,2)),$U816&lt;=DATEVALUE("9/30/20"&amp;RIGHT(BZ$1,2))),NETWORKDAYS($T816,$U816,Holidays!$J$3:$J$937),
IF(AND($T816&lt;DATEVALUE("10/1/20"&amp;RIGHT(BY$1,2)),$U816&lt;=DATEVALUE("9/30/20"&amp;RIGHT(BZ$1,2))),NETWORKDAYS(DATEVALUE("10/1/20"&amp;RIGHT(BY$1,2)),$U816,Holidays!$J$3:$J$937),
IF($T816&lt;DATEVALUE("10/1/20"&amp;RIGHT(BY$1,2)),NETWORKDAYS(DATEVALUE("10/1/20"&amp;RIGHT(BY$1,2)),DATEVALUE("9/30/20"&amp;RIGHT(BZ$1,2)),Holidays!$J$3:$J$937),
IF($T816&gt;=DATEVALUE("10/1/20"&amp;RIGHT(BY$1,2)),NETWORKDAYS($T816,DATEVALUE("9/30/20"&amp;RIGHT(BZ$1,2)),Holidays!$J$3:$J$937),"")))),"")/(NETWORKDAYS($T816,$U816,Holidays!$J$3:$J$937)),0))</f>
        <v/>
      </c>
      <c r="CA816" s="87" t="str">
        <f>IF($Q816="","",IFERROR(IF(OR(AND($T816&gt;=DATEVALUE("10/1/20"&amp;RIGHT(BZ$1,2)),$T816&lt;=DATEVALUE("9/30/20"&amp;RIGHT(CA$1,2))),AND($U816&gt;=DATEVALUE("10/1/20"&amp;RIGHT(BZ$1,2)),$U816&lt;=DATEVALUE("9/30/20"&amp;RIGHT(CA$1,2))),AND($T816&lt;=DATEVALUE("10/1/20"&amp;RIGHT(BZ$1,2)),$U816&gt;=DATEVALUE("9/30/20"&amp;RIGHT(CA$1,2)))),
IF(AND($T816&gt;=DATEVALUE("10/1/20"&amp;RIGHT(BZ$1,2)),$U816&lt;=DATEVALUE("9/30/20"&amp;RIGHT(CA$1,2))),NETWORKDAYS($T816,$U816,Holidays!$J$3:$J$937),
IF(AND($T816&lt;DATEVALUE("10/1/20"&amp;RIGHT(BZ$1,2)),$U816&lt;=DATEVALUE("9/30/20"&amp;RIGHT(CA$1,2))),NETWORKDAYS(DATEVALUE("10/1/20"&amp;RIGHT(BZ$1,2)),$U816,Holidays!$J$3:$J$937),
IF($T816&lt;DATEVALUE("10/1/20"&amp;RIGHT(BZ$1,2)),NETWORKDAYS(DATEVALUE("10/1/20"&amp;RIGHT(BZ$1,2)),DATEVALUE("9/30/20"&amp;RIGHT(CA$1,2)),Holidays!$J$3:$J$937),
IF($T816&gt;=DATEVALUE("10/1/20"&amp;RIGHT(BZ$1,2)),NETWORKDAYS($T816,DATEVALUE("9/30/20"&amp;RIGHT(CA$1,2)),Holidays!$J$3:$J$937),"")))),"")/(NETWORKDAYS($T816,$U816,Holidays!$J$3:$J$937)),0))</f>
        <v/>
      </c>
      <c r="CB816" s="87" t="str">
        <f>IF($Q816="","",IFERROR(IF(OR(AND($T816&gt;=DATEVALUE("10/1/20"&amp;RIGHT(CA$1,2)),$T816&lt;=DATEVALUE("9/30/20"&amp;RIGHT(CB$1,2))),AND($U816&gt;=DATEVALUE("10/1/20"&amp;RIGHT(CA$1,2)),$U816&lt;=DATEVALUE("9/30/20"&amp;RIGHT(CB$1,2))),AND($T816&lt;=DATEVALUE("10/1/20"&amp;RIGHT(CA$1,2)),$U816&gt;=DATEVALUE("9/30/20"&amp;RIGHT(CB$1,2)))),
IF(AND($T816&gt;=DATEVALUE("10/1/20"&amp;RIGHT(CA$1,2)),$U816&lt;=DATEVALUE("9/30/20"&amp;RIGHT(CB$1,2))),NETWORKDAYS($T816,$U816,Holidays!$J$3:$J$937),
IF(AND($T816&lt;DATEVALUE("10/1/20"&amp;RIGHT(CA$1,2)),$U816&lt;=DATEVALUE("9/30/20"&amp;RIGHT(CB$1,2))),NETWORKDAYS(DATEVALUE("10/1/20"&amp;RIGHT(CA$1,2)),$U816,Holidays!$J$3:$J$937),
IF($T816&lt;DATEVALUE("10/1/20"&amp;RIGHT(CA$1,2)),NETWORKDAYS(DATEVALUE("10/1/20"&amp;RIGHT(CA$1,2)),DATEVALUE("9/30/20"&amp;RIGHT(CB$1,2)),Holidays!$J$3:$J$937),
IF($T816&gt;=DATEVALUE("10/1/20"&amp;RIGHT(CA$1,2)),NETWORKDAYS($T816,DATEVALUE("9/30/20"&amp;RIGHT(CB$1,2)),Holidays!$J$3:$J$937),"")))),"")/(NETWORKDAYS($T816,$U816,Holidays!$J$3:$J$937)),0))</f>
        <v/>
      </c>
    </row>
    <row r="817" spans="1:80">
      <c r="A817" s="97"/>
      <c r="B817" s="98" t="str">
        <f ca="1">IF(NOT($A817=""),OFFSET('WBS Reference &amp; User Procedure'!$A$1,MATCH($A817,'WBS Reference &amp; User Procedure'!$A:$A,0)-1,1),"")</f>
        <v/>
      </c>
      <c r="D817" s="97"/>
      <c r="T817" s="104" t="str">
        <f>IF(NOT(Q817=""),IF(NOT($S817=""),$S817,#REF!),"")</f>
        <v/>
      </c>
      <c r="U817" s="104" t="str">
        <f>IF(NOT(Q817=""),WORKDAY(T817,Q817,Holidays!$J$3:$J$937),"")</f>
        <v/>
      </c>
      <c r="V817" s="104"/>
      <c r="W817" s="104"/>
      <c r="X817" s="101" t="str">
        <f t="shared" si="181"/>
        <v/>
      </c>
      <c r="AL817" s="87" t="str">
        <f t="shared" ca="1" si="180"/>
        <v/>
      </c>
      <c r="AN817" s="87" t="str">
        <f t="shared" ca="1" si="184"/>
        <v/>
      </c>
      <c r="AO817" s="87" t="str">
        <f t="shared" ca="1" si="184"/>
        <v/>
      </c>
      <c r="AP817" s="87" t="str">
        <f t="shared" ca="1" si="184"/>
        <v/>
      </c>
      <c r="AQ817" s="87" t="str">
        <f t="shared" ca="1" si="184"/>
        <v/>
      </c>
      <c r="AR817" s="87" t="str">
        <f t="shared" ca="1" si="184"/>
        <v/>
      </c>
      <c r="AS817" s="87" t="str">
        <f t="shared" ca="1" si="184"/>
        <v/>
      </c>
      <c r="AT817" s="87" t="str">
        <f t="shared" ca="1" si="184"/>
        <v/>
      </c>
      <c r="AU817" s="87" t="str">
        <f t="shared" ca="1" si="184"/>
        <v/>
      </c>
      <c r="AV817" s="87" t="str">
        <f t="shared" ca="1" si="184"/>
        <v/>
      </c>
      <c r="AW817" s="87" t="str">
        <f t="shared" ca="1" si="184"/>
        <v/>
      </c>
      <c r="AX817" s="87" t="str">
        <f t="shared" ca="1" si="185"/>
        <v/>
      </c>
      <c r="AY817" s="87" t="str">
        <f t="shared" ca="1" si="185"/>
        <v/>
      </c>
      <c r="AZ817" s="87" t="str">
        <f t="shared" ca="1" si="185"/>
        <v/>
      </c>
      <c r="BA817" s="87" t="str">
        <f t="shared" ca="1" si="185"/>
        <v/>
      </c>
      <c r="BB817" s="87" t="str">
        <f t="shared" ca="1" si="185"/>
        <v/>
      </c>
      <c r="BC817" s="87" t="str">
        <f t="shared" ca="1" si="185"/>
        <v/>
      </c>
      <c r="BD817" s="87" t="str">
        <f t="shared" ca="1" si="185"/>
        <v/>
      </c>
      <c r="BE817" s="87" t="str">
        <f t="shared" ca="1" si="185"/>
        <v/>
      </c>
      <c r="BF817" s="87" t="str">
        <f t="shared" ca="1" si="185"/>
        <v/>
      </c>
      <c r="BG817" s="87" t="str">
        <f t="shared" ca="1" si="185"/>
        <v/>
      </c>
      <c r="BI817" s="87" t="str">
        <f>IF($Q817="","",IFERROR(IF(OR(AND($T817&gt;=DATEVALUE("10/1/20"&amp;RIGHT(BH$1,2)),$T817&lt;=DATEVALUE("9/30/20"&amp;RIGHT(BI$1,2))),AND($U817&gt;=DATEVALUE("10/1/20"&amp;RIGHT(BH$1,2)),$U817&lt;=DATEVALUE("9/30/20"&amp;RIGHT(BI$1,2))),AND($T817&lt;=DATEVALUE("10/1/20"&amp;RIGHT(BH$1,2)),$U817&gt;=DATEVALUE("9/30/20"&amp;RIGHT(BI$1,2)))),
IF(AND($T817&gt;=DATEVALUE("10/1/20"&amp;RIGHT(BH$1,2)),$U817&lt;=DATEVALUE("9/30/20"&amp;RIGHT(BI$1,2))),NETWORKDAYS($T817,$U817,Holidays!$J$3:$J$937),
IF(AND($T817&lt;DATEVALUE("10/1/20"&amp;RIGHT(BH$1,2)),$U817&lt;=DATEVALUE("9/30/20"&amp;RIGHT(BI$1,2))),NETWORKDAYS(DATEVALUE("10/1/20"&amp;RIGHT(BH$1,2)),$U817,Holidays!$J$3:$J$937),
IF($T817&lt;DATEVALUE("10/1/20"&amp;RIGHT(BH$1,2)),NETWORKDAYS(DATEVALUE("10/1/20"&amp;RIGHT(BH$1,2)),DATEVALUE("9/30/20"&amp;RIGHT(BI$1,2)),Holidays!$J$3:$J$937),
IF($T817&gt;=DATEVALUE("10/1/20"&amp;RIGHT(BH$1,2)),NETWORKDAYS($T817,DATEVALUE("9/30/20"&amp;RIGHT(BI$1,2)),Holidays!$J$3:$J$937),"")))),"")/(NETWORKDAYS($T817,$U817,Holidays!$J$3:$J$937)),0))</f>
        <v/>
      </c>
      <c r="BJ817" s="87" t="str">
        <f>IF($Q817="","",IFERROR(IF(OR(AND($T817&gt;=DATEVALUE("10/1/20"&amp;RIGHT(BI$1,2)),$T817&lt;=DATEVALUE("9/30/20"&amp;RIGHT(BJ$1,2))),AND($U817&gt;=DATEVALUE("10/1/20"&amp;RIGHT(BI$1,2)),$U817&lt;=DATEVALUE("9/30/20"&amp;RIGHT(BJ$1,2))),AND($T817&lt;=DATEVALUE("10/1/20"&amp;RIGHT(BI$1,2)),$U817&gt;=DATEVALUE("9/30/20"&amp;RIGHT(BJ$1,2)))),
IF(AND($T817&gt;=DATEVALUE("10/1/20"&amp;RIGHT(BI$1,2)),$U817&lt;=DATEVALUE("9/30/20"&amp;RIGHT(BJ$1,2))),NETWORKDAYS($T817,$U817,Holidays!$J$3:$J$937),
IF(AND($T817&lt;DATEVALUE("10/1/20"&amp;RIGHT(BI$1,2)),$U817&lt;=DATEVALUE("9/30/20"&amp;RIGHT(BJ$1,2))),NETWORKDAYS(DATEVALUE("10/1/20"&amp;RIGHT(BI$1,2)),$U817,Holidays!$J$3:$J$937),
IF($T817&lt;DATEVALUE("10/1/20"&amp;RIGHT(BI$1,2)),NETWORKDAYS(DATEVALUE("10/1/20"&amp;RIGHT(BI$1,2)),DATEVALUE("9/30/20"&amp;RIGHT(BJ$1,2)),Holidays!$J$3:$J$937),
IF($T817&gt;=DATEVALUE("10/1/20"&amp;RIGHT(BI$1,2)),NETWORKDAYS($T817,DATEVALUE("9/30/20"&amp;RIGHT(BJ$1,2)),Holidays!$J$3:$J$937),"")))),"")/(NETWORKDAYS($T817,$U817,Holidays!$J$3:$J$937)),0))</f>
        <v/>
      </c>
      <c r="BK817" s="87" t="str">
        <f>IF($Q817="","",IFERROR(IF(OR(AND($T817&gt;=DATEVALUE("10/1/20"&amp;RIGHT(BJ$1,2)),$T817&lt;=DATEVALUE("9/30/20"&amp;RIGHT(BK$1,2))),AND($U817&gt;=DATEVALUE("10/1/20"&amp;RIGHT(BJ$1,2)),$U817&lt;=DATEVALUE("9/30/20"&amp;RIGHT(BK$1,2))),AND($T817&lt;=DATEVALUE("10/1/20"&amp;RIGHT(BJ$1,2)),$U817&gt;=DATEVALUE("9/30/20"&amp;RIGHT(BK$1,2)))),
IF(AND($T817&gt;=DATEVALUE("10/1/20"&amp;RIGHT(BJ$1,2)),$U817&lt;=DATEVALUE("9/30/20"&amp;RIGHT(BK$1,2))),NETWORKDAYS($T817,$U817,Holidays!$J$3:$J$937),
IF(AND($T817&lt;DATEVALUE("10/1/20"&amp;RIGHT(BJ$1,2)),$U817&lt;=DATEVALUE("9/30/20"&amp;RIGHT(BK$1,2))),NETWORKDAYS(DATEVALUE("10/1/20"&amp;RIGHT(BJ$1,2)),$U817,Holidays!$J$3:$J$937),
IF($T817&lt;DATEVALUE("10/1/20"&amp;RIGHT(BJ$1,2)),NETWORKDAYS(DATEVALUE("10/1/20"&amp;RIGHT(BJ$1,2)),DATEVALUE("9/30/20"&amp;RIGHT(BK$1,2)),Holidays!$J$3:$J$937),
IF($T817&gt;=DATEVALUE("10/1/20"&amp;RIGHT(BJ$1,2)),NETWORKDAYS($T817,DATEVALUE("9/30/20"&amp;RIGHT(BK$1,2)),Holidays!$J$3:$J$937),"")))),"")/(NETWORKDAYS($T817,$U817,Holidays!$J$3:$J$937)),0))</f>
        <v/>
      </c>
      <c r="BL817" s="87" t="str">
        <f>IF($Q817="","",IFERROR(IF(OR(AND($T817&gt;=DATEVALUE("10/1/20"&amp;RIGHT(BK$1,2)),$T817&lt;=DATEVALUE("9/30/20"&amp;RIGHT(BL$1,2))),AND($U817&gt;=DATEVALUE("10/1/20"&amp;RIGHT(BK$1,2)),$U817&lt;=DATEVALUE("9/30/20"&amp;RIGHT(BL$1,2))),AND($T817&lt;=DATEVALUE("10/1/20"&amp;RIGHT(BK$1,2)),$U817&gt;=DATEVALUE("9/30/20"&amp;RIGHT(BL$1,2)))),
IF(AND($T817&gt;=DATEVALUE("10/1/20"&amp;RIGHT(BK$1,2)),$U817&lt;=DATEVALUE("9/30/20"&amp;RIGHT(BL$1,2))),NETWORKDAYS($T817,$U817,Holidays!$J$3:$J$937),
IF(AND($T817&lt;DATEVALUE("10/1/20"&amp;RIGHT(BK$1,2)),$U817&lt;=DATEVALUE("9/30/20"&amp;RIGHT(BL$1,2))),NETWORKDAYS(DATEVALUE("10/1/20"&amp;RIGHT(BK$1,2)),$U817,Holidays!$J$3:$J$937),
IF($T817&lt;DATEVALUE("10/1/20"&amp;RIGHT(BK$1,2)),NETWORKDAYS(DATEVALUE("10/1/20"&amp;RIGHT(BK$1,2)),DATEVALUE("9/30/20"&amp;RIGHT(BL$1,2)),Holidays!$J$3:$J$937),
IF($T817&gt;=DATEVALUE("10/1/20"&amp;RIGHT(BK$1,2)),NETWORKDAYS($T817,DATEVALUE("9/30/20"&amp;RIGHT(BL$1,2)),Holidays!$J$3:$J$937),"")))),"")/(NETWORKDAYS($T817,$U817,Holidays!$J$3:$J$937)),0))</f>
        <v/>
      </c>
      <c r="BM817" s="87" t="str">
        <f>IF($Q817="","",IFERROR(IF(OR(AND($T817&gt;=DATEVALUE("10/1/20"&amp;RIGHT(BL$1,2)),$T817&lt;=DATEVALUE("9/30/20"&amp;RIGHT(BM$1,2))),AND($U817&gt;=DATEVALUE("10/1/20"&amp;RIGHT(BL$1,2)),$U817&lt;=DATEVALUE("9/30/20"&amp;RIGHT(BM$1,2))),AND($T817&lt;=DATEVALUE("10/1/20"&amp;RIGHT(BL$1,2)),$U817&gt;=DATEVALUE("9/30/20"&amp;RIGHT(BM$1,2)))),
IF(AND($T817&gt;=DATEVALUE("10/1/20"&amp;RIGHT(BL$1,2)),$U817&lt;=DATEVALUE("9/30/20"&amp;RIGHT(BM$1,2))),NETWORKDAYS($T817,$U817,Holidays!$J$3:$J$937),
IF(AND($T817&lt;DATEVALUE("10/1/20"&amp;RIGHT(BL$1,2)),$U817&lt;=DATEVALUE("9/30/20"&amp;RIGHT(BM$1,2))),NETWORKDAYS(DATEVALUE("10/1/20"&amp;RIGHT(BL$1,2)),$U817,Holidays!$J$3:$J$937),
IF($T817&lt;DATEVALUE("10/1/20"&amp;RIGHT(BL$1,2)),NETWORKDAYS(DATEVALUE("10/1/20"&amp;RIGHT(BL$1,2)),DATEVALUE("9/30/20"&amp;RIGHT(BM$1,2)),Holidays!$J$3:$J$937),
IF($T817&gt;=DATEVALUE("10/1/20"&amp;RIGHT(BL$1,2)),NETWORKDAYS($T817,DATEVALUE("9/30/20"&amp;RIGHT(BM$1,2)),Holidays!$J$3:$J$937),"")))),"")/(NETWORKDAYS($T817,$U817,Holidays!$J$3:$J$937)),0))</f>
        <v/>
      </c>
      <c r="BN817" s="87" t="str">
        <f>IF($Q817="","",IFERROR(IF(OR(AND($T817&gt;=DATEVALUE("10/1/20"&amp;RIGHT(BM$1,2)),$T817&lt;=DATEVALUE("9/30/20"&amp;RIGHT(BN$1,2))),AND($U817&gt;=DATEVALUE("10/1/20"&amp;RIGHT(BM$1,2)),$U817&lt;=DATEVALUE("9/30/20"&amp;RIGHT(BN$1,2))),AND($T817&lt;=DATEVALUE("10/1/20"&amp;RIGHT(BM$1,2)),$U817&gt;=DATEVALUE("9/30/20"&amp;RIGHT(BN$1,2)))),
IF(AND($T817&gt;=DATEVALUE("10/1/20"&amp;RIGHT(BM$1,2)),$U817&lt;=DATEVALUE("9/30/20"&amp;RIGHT(BN$1,2))),NETWORKDAYS($T817,$U817,Holidays!$J$3:$J$937),
IF(AND($T817&lt;DATEVALUE("10/1/20"&amp;RIGHT(BM$1,2)),$U817&lt;=DATEVALUE("9/30/20"&amp;RIGHT(BN$1,2))),NETWORKDAYS(DATEVALUE("10/1/20"&amp;RIGHT(BM$1,2)),$U817,Holidays!$J$3:$J$937),
IF($T817&lt;DATEVALUE("10/1/20"&amp;RIGHT(BM$1,2)),NETWORKDAYS(DATEVALUE("10/1/20"&amp;RIGHT(BM$1,2)),DATEVALUE("9/30/20"&amp;RIGHT(BN$1,2)),Holidays!$J$3:$J$937),
IF($T817&gt;=DATEVALUE("10/1/20"&amp;RIGHT(BM$1,2)),NETWORKDAYS($T817,DATEVALUE("9/30/20"&amp;RIGHT(BN$1,2)),Holidays!$J$3:$J$937),"")))),"")/(NETWORKDAYS($T817,$U817,Holidays!$J$3:$J$937)),0))</f>
        <v/>
      </c>
      <c r="BO817" s="87" t="str">
        <f>IF($Q817="","",IFERROR(IF(OR(AND($T817&gt;=DATEVALUE("10/1/20"&amp;RIGHT(BN$1,2)),$T817&lt;=DATEVALUE("9/30/20"&amp;RIGHT(BO$1,2))),AND($U817&gt;=DATEVALUE("10/1/20"&amp;RIGHT(BN$1,2)),$U817&lt;=DATEVALUE("9/30/20"&amp;RIGHT(BO$1,2))),AND($T817&lt;=DATEVALUE("10/1/20"&amp;RIGHT(BN$1,2)),$U817&gt;=DATEVALUE("9/30/20"&amp;RIGHT(BO$1,2)))),
IF(AND($T817&gt;=DATEVALUE("10/1/20"&amp;RIGHT(BN$1,2)),$U817&lt;=DATEVALUE("9/30/20"&amp;RIGHT(BO$1,2))),NETWORKDAYS($T817,$U817,Holidays!$J$3:$J$937),
IF(AND($T817&lt;DATEVALUE("10/1/20"&amp;RIGHT(BN$1,2)),$U817&lt;=DATEVALUE("9/30/20"&amp;RIGHT(BO$1,2))),NETWORKDAYS(DATEVALUE("10/1/20"&amp;RIGHT(BN$1,2)),$U817,Holidays!$J$3:$J$937),
IF($T817&lt;DATEVALUE("10/1/20"&amp;RIGHT(BN$1,2)),NETWORKDAYS(DATEVALUE("10/1/20"&amp;RIGHT(BN$1,2)),DATEVALUE("9/30/20"&amp;RIGHT(BO$1,2)),Holidays!$J$3:$J$937),
IF($T817&gt;=DATEVALUE("10/1/20"&amp;RIGHT(BN$1,2)),NETWORKDAYS($T817,DATEVALUE("9/30/20"&amp;RIGHT(BO$1,2)),Holidays!$J$3:$J$937),"")))),"")/(NETWORKDAYS($T817,$U817,Holidays!$J$3:$J$937)),0))</f>
        <v/>
      </c>
      <c r="BP817" s="87" t="str">
        <f>IF($Q817="","",IFERROR(IF(OR(AND($T817&gt;=DATEVALUE("10/1/20"&amp;RIGHT(BO$1,2)),$T817&lt;=DATEVALUE("9/30/20"&amp;RIGHT(BP$1,2))),AND($U817&gt;=DATEVALUE("10/1/20"&amp;RIGHT(BO$1,2)),$U817&lt;=DATEVALUE("9/30/20"&amp;RIGHT(BP$1,2))),AND($T817&lt;=DATEVALUE("10/1/20"&amp;RIGHT(BO$1,2)),$U817&gt;=DATEVALUE("9/30/20"&amp;RIGHT(BP$1,2)))),
IF(AND($T817&gt;=DATEVALUE("10/1/20"&amp;RIGHT(BO$1,2)),$U817&lt;=DATEVALUE("9/30/20"&amp;RIGHT(BP$1,2))),NETWORKDAYS($T817,$U817,Holidays!$J$3:$J$937),
IF(AND($T817&lt;DATEVALUE("10/1/20"&amp;RIGHT(BO$1,2)),$U817&lt;=DATEVALUE("9/30/20"&amp;RIGHT(BP$1,2))),NETWORKDAYS(DATEVALUE("10/1/20"&amp;RIGHT(BO$1,2)),$U817,Holidays!$J$3:$J$937),
IF($T817&lt;DATEVALUE("10/1/20"&amp;RIGHT(BO$1,2)),NETWORKDAYS(DATEVALUE("10/1/20"&amp;RIGHT(BO$1,2)),DATEVALUE("9/30/20"&amp;RIGHT(BP$1,2)),Holidays!$J$3:$J$937),
IF($T817&gt;=DATEVALUE("10/1/20"&amp;RIGHT(BO$1,2)),NETWORKDAYS($T817,DATEVALUE("9/30/20"&amp;RIGHT(BP$1,2)),Holidays!$J$3:$J$937),"")))),"")/(NETWORKDAYS($T817,$U817,Holidays!$J$3:$J$937)),0))</f>
        <v/>
      </c>
      <c r="BQ817" s="87" t="str">
        <f>IF($Q817="","",IFERROR(IF(OR(AND($T817&gt;=DATEVALUE("10/1/20"&amp;RIGHT(BP$1,2)),$T817&lt;=DATEVALUE("9/30/20"&amp;RIGHT(BQ$1,2))),AND($U817&gt;=DATEVALUE("10/1/20"&amp;RIGHT(BP$1,2)),$U817&lt;=DATEVALUE("9/30/20"&amp;RIGHT(BQ$1,2))),AND($T817&lt;=DATEVALUE("10/1/20"&amp;RIGHT(BP$1,2)),$U817&gt;=DATEVALUE("9/30/20"&amp;RIGHT(BQ$1,2)))),
IF(AND($T817&gt;=DATEVALUE("10/1/20"&amp;RIGHT(BP$1,2)),$U817&lt;=DATEVALUE("9/30/20"&amp;RIGHT(BQ$1,2))),NETWORKDAYS($T817,$U817,Holidays!$J$3:$J$937),
IF(AND($T817&lt;DATEVALUE("10/1/20"&amp;RIGHT(BP$1,2)),$U817&lt;=DATEVALUE("9/30/20"&amp;RIGHT(BQ$1,2))),NETWORKDAYS(DATEVALUE("10/1/20"&amp;RIGHT(BP$1,2)),$U817,Holidays!$J$3:$J$937),
IF($T817&lt;DATEVALUE("10/1/20"&amp;RIGHT(BP$1,2)),NETWORKDAYS(DATEVALUE("10/1/20"&amp;RIGHT(BP$1,2)),DATEVALUE("9/30/20"&amp;RIGHT(BQ$1,2)),Holidays!$J$3:$J$937),
IF($T817&gt;=DATEVALUE("10/1/20"&amp;RIGHT(BP$1,2)),NETWORKDAYS($T817,DATEVALUE("9/30/20"&amp;RIGHT(BQ$1,2)),Holidays!$J$3:$J$937),"")))),"")/(NETWORKDAYS($T817,$U817,Holidays!$J$3:$J$937)),0))</f>
        <v/>
      </c>
      <c r="BR817" s="87" t="str">
        <f>IF($Q817="","",IFERROR(IF(OR(AND($T817&gt;=DATEVALUE("10/1/20"&amp;RIGHT(BQ$1,2)),$T817&lt;=DATEVALUE("9/30/20"&amp;RIGHT(BR$1,2))),AND($U817&gt;=DATEVALUE("10/1/20"&amp;RIGHT(BQ$1,2)),$U817&lt;=DATEVALUE("9/30/20"&amp;RIGHT(BR$1,2))),AND($T817&lt;=DATEVALUE("10/1/20"&amp;RIGHT(BQ$1,2)),$U817&gt;=DATEVALUE("9/30/20"&amp;RIGHT(BR$1,2)))),
IF(AND($T817&gt;=DATEVALUE("10/1/20"&amp;RIGHT(BQ$1,2)),$U817&lt;=DATEVALUE("9/30/20"&amp;RIGHT(BR$1,2))),NETWORKDAYS($T817,$U817,Holidays!$J$3:$J$937),
IF(AND($T817&lt;DATEVALUE("10/1/20"&amp;RIGHT(BQ$1,2)),$U817&lt;=DATEVALUE("9/30/20"&amp;RIGHT(BR$1,2))),NETWORKDAYS(DATEVALUE("10/1/20"&amp;RIGHT(BQ$1,2)),$U817,Holidays!$J$3:$J$937),
IF($T817&lt;DATEVALUE("10/1/20"&amp;RIGHT(BQ$1,2)),NETWORKDAYS(DATEVALUE("10/1/20"&amp;RIGHT(BQ$1,2)),DATEVALUE("9/30/20"&amp;RIGHT(BR$1,2)),Holidays!$J$3:$J$937),
IF($T817&gt;=DATEVALUE("10/1/20"&amp;RIGHT(BQ$1,2)),NETWORKDAYS($T817,DATEVALUE("9/30/20"&amp;RIGHT(BR$1,2)),Holidays!$J$3:$J$937),"")))),"")/(NETWORKDAYS($T817,$U817,Holidays!$J$3:$J$937)),0))</f>
        <v/>
      </c>
      <c r="BS817" s="87" t="str">
        <f>IF($Q817="","",IFERROR(IF(OR(AND($T817&gt;=DATEVALUE("10/1/20"&amp;RIGHT(BR$1,2)),$T817&lt;=DATEVALUE("9/30/20"&amp;RIGHT(BS$1,2))),AND($U817&gt;=DATEVALUE("10/1/20"&amp;RIGHT(BR$1,2)),$U817&lt;=DATEVALUE("9/30/20"&amp;RIGHT(BS$1,2))),AND($T817&lt;=DATEVALUE("10/1/20"&amp;RIGHT(BR$1,2)),$U817&gt;=DATEVALUE("9/30/20"&amp;RIGHT(BS$1,2)))),
IF(AND($T817&gt;=DATEVALUE("10/1/20"&amp;RIGHT(BR$1,2)),$U817&lt;=DATEVALUE("9/30/20"&amp;RIGHT(BS$1,2))),NETWORKDAYS($T817,$U817,Holidays!$J$3:$J$937),
IF(AND($T817&lt;DATEVALUE("10/1/20"&amp;RIGHT(BR$1,2)),$U817&lt;=DATEVALUE("9/30/20"&amp;RIGHT(BS$1,2))),NETWORKDAYS(DATEVALUE("10/1/20"&amp;RIGHT(BR$1,2)),$U817,Holidays!$J$3:$J$937),
IF($T817&lt;DATEVALUE("10/1/20"&amp;RIGHT(BR$1,2)),NETWORKDAYS(DATEVALUE("10/1/20"&amp;RIGHT(BR$1,2)),DATEVALUE("9/30/20"&amp;RIGHT(BS$1,2)),Holidays!$J$3:$J$937),
IF($T817&gt;=DATEVALUE("10/1/20"&amp;RIGHT(BR$1,2)),NETWORKDAYS($T817,DATEVALUE("9/30/20"&amp;RIGHT(BS$1,2)),Holidays!$J$3:$J$937),"")))),"")/(NETWORKDAYS($T817,$U817,Holidays!$J$3:$J$937)),0))</f>
        <v/>
      </c>
      <c r="BT817" s="87" t="str">
        <f>IF($Q817="","",IFERROR(IF(OR(AND($T817&gt;=DATEVALUE("10/1/20"&amp;RIGHT(BS$1,2)),$T817&lt;=DATEVALUE("9/30/20"&amp;RIGHT(BT$1,2))),AND($U817&gt;=DATEVALUE("10/1/20"&amp;RIGHT(BS$1,2)),$U817&lt;=DATEVALUE("9/30/20"&amp;RIGHT(BT$1,2))),AND($T817&lt;=DATEVALUE("10/1/20"&amp;RIGHT(BS$1,2)),$U817&gt;=DATEVALUE("9/30/20"&amp;RIGHT(BT$1,2)))),
IF(AND($T817&gt;=DATEVALUE("10/1/20"&amp;RIGHT(BS$1,2)),$U817&lt;=DATEVALUE("9/30/20"&amp;RIGHT(BT$1,2))),NETWORKDAYS($T817,$U817,Holidays!$J$3:$J$937),
IF(AND($T817&lt;DATEVALUE("10/1/20"&amp;RIGHT(BS$1,2)),$U817&lt;=DATEVALUE("9/30/20"&amp;RIGHT(BT$1,2))),NETWORKDAYS(DATEVALUE("10/1/20"&amp;RIGHT(BS$1,2)),$U817,Holidays!$J$3:$J$937),
IF($T817&lt;DATEVALUE("10/1/20"&amp;RIGHT(BS$1,2)),NETWORKDAYS(DATEVALUE("10/1/20"&amp;RIGHT(BS$1,2)),DATEVALUE("9/30/20"&amp;RIGHT(BT$1,2)),Holidays!$J$3:$J$937),
IF($T817&gt;=DATEVALUE("10/1/20"&amp;RIGHT(BS$1,2)),NETWORKDAYS($T817,DATEVALUE("9/30/20"&amp;RIGHT(BT$1,2)),Holidays!$J$3:$J$937),"")))),"")/(NETWORKDAYS($T817,$U817,Holidays!$J$3:$J$937)),0))</f>
        <v/>
      </c>
      <c r="BU817" s="87" t="str">
        <f>IF($Q817="","",IFERROR(IF(OR(AND($T817&gt;=DATEVALUE("10/1/20"&amp;RIGHT(BT$1,2)),$T817&lt;=DATEVALUE("9/30/20"&amp;RIGHT(BU$1,2))),AND($U817&gt;=DATEVALUE("10/1/20"&amp;RIGHT(BT$1,2)),$U817&lt;=DATEVALUE("9/30/20"&amp;RIGHT(BU$1,2))),AND($T817&lt;=DATEVALUE("10/1/20"&amp;RIGHT(BT$1,2)),$U817&gt;=DATEVALUE("9/30/20"&amp;RIGHT(BU$1,2)))),
IF(AND($T817&gt;=DATEVALUE("10/1/20"&amp;RIGHT(BT$1,2)),$U817&lt;=DATEVALUE("9/30/20"&amp;RIGHT(BU$1,2))),NETWORKDAYS($T817,$U817,Holidays!$J$3:$J$937),
IF(AND($T817&lt;DATEVALUE("10/1/20"&amp;RIGHT(BT$1,2)),$U817&lt;=DATEVALUE("9/30/20"&amp;RIGHT(BU$1,2))),NETWORKDAYS(DATEVALUE("10/1/20"&amp;RIGHT(BT$1,2)),$U817,Holidays!$J$3:$J$937),
IF($T817&lt;DATEVALUE("10/1/20"&amp;RIGHT(BT$1,2)),NETWORKDAYS(DATEVALUE("10/1/20"&amp;RIGHT(BT$1,2)),DATEVALUE("9/30/20"&amp;RIGHT(BU$1,2)),Holidays!$J$3:$J$937),
IF($T817&gt;=DATEVALUE("10/1/20"&amp;RIGHT(BT$1,2)),NETWORKDAYS($T817,DATEVALUE("9/30/20"&amp;RIGHT(BU$1,2)),Holidays!$J$3:$J$937),"")))),"")/(NETWORKDAYS($T817,$U817,Holidays!$J$3:$J$937)),0))</f>
        <v/>
      </c>
      <c r="BV817" s="87" t="str">
        <f>IF($Q817="","",IFERROR(IF(OR(AND($T817&gt;=DATEVALUE("10/1/20"&amp;RIGHT(BU$1,2)),$T817&lt;=DATEVALUE("9/30/20"&amp;RIGHT(BV$1,2))),AND($U817&gt;=DATEVALUE("10/1/20"&amp;RIGHT(BU$1,2)),$U817&lt;=DATEVALUE("9/30/20"&amp;RIGHT(BV$1,2))),AND($T817&lt;=DATEVALUE("10/1/20"&amp;RIGHT(BU$1,2)),$U817&gt;=DATEVALUE("9/30/20"&amp;RIGHT(BV$1,2)))),
IF(AND($T817&gt;=DATEVALUE("10/1/20"&amp;RIGHT(BU$1,2)),$U817&lt;=DATEVALUE("9/30/20"&amp;RIGHT(BV$1,2))),NETWORKDAYS($T817,$U817,Holidays!$J$3:$J$937),
IF(AND($T817&lt;DATEVALUE("10/1/20"&amp;RIGHT(BU$1,2)),$U817&lt;=DATEVALUE("9/30/20"&amp;RIGHT(BV$1,2))),NETWORKDAYS(DATEVALUE("10/1/20"&amp;RIGHT(BU$1,2)),$U817,Holidays!$J$3:$J$937),
IF($T817&lt;DATEVALUE("10/1/20"&amp;RIGHT(BU$1,2)),NETWORKDAYS(DATEVALUE("10/1/20"&amp;RIGHT(BU$1,2)),DATEVALUE("9/30/20"&amp;RIGHT(BV$1,2)),Holidays!$J$3:$J$937),
IF($T817&gt;=DATEVALUE("10/1/20"&amp;RIGHT(BU$1,2)),NETWORKDAYS($T817,DATEVALUE("9/30/20"&amp;RIGHT(BV$1,2)),Holidays!$J$3:$J$937),"")))),"")/(NETWORKDAYS($T817,$U817,Holidays!$J$3:$J$937)),0))</f>
        <v/>
      </c>
      <c r="BW817" s="87" t="str">
        <f>IF($Q817="","",IFERROR(IF(OR(AND($T817&gt;=DATEVALUE("10/1/20"&amp;RIGHT(BV$1,2)),$T817&lt;=DATEVALUE("9/30/20"&amp;RIGHT(BW$1,2))),AND($U817&gt;=DATEVALUE("10/1/20"&amp;RIGHT(BV$1,2)),$U817&lt;=DATEVALUE("9/30/20"&amp;RIGHT(BW$1,2))),AND($T817&lt;=DATEVALUE("10/1/20"&amp;RIGHT(BV$1,2)),$U817&gt;=DATEVALUE("9/30/20"&amp;RIGHT(BW$1,2)))),
IF(AND($T817&gt;=DATEVALUE("10/1/20"&amp;RIGHT(BV$1,2)),$U817&lt;=DATEVALUE("9/30/20"&amp;RIGHT(BW$1,2))),NETWORKDAYS($T817,$U817,Holidays!$J$3:$J$937),
IF(AND($T817&lt;DATEVALUE("10/1/20"&amp;RIGHT(BV$1,2)),$U817&lt;=DATEVALUE("9/30/20"&amp;RIGHT(BW$1,2))),NETWORKDAYS(DATEVALUE("10/1/20"&amp;RIGHT(BV$1,2)),$U817,Holidays!$J$3:$J$937),
IF($T817&lt;DATEVALUE("10/1/20"&amp;RIGHT(BV$1,2)),NETWORKDAYS(DATEVALUE("10/1/20"&amp;RIGHT(BV$1,2)),DATEVALUE("9/30/20"&amp;RIGHT(BW$1,2)),Holidays!$J$3:$J$937),
IF($T817&gt;=DATEVALUE("10/1/20"&amp;RIGHT(BV$1,2)),NETWORKDAYS($T817,DATEVALUE("9/30/20"&amp;RIGHT(BW$1,2)),Holidays!$J$3:$J$937),"")))),"")/(NETWORKDAYS($T817,$U817,Holidays!$J$3:$J$937)),0))</f>
        <v/>
      </c>
      <c r="BX817" s="87" t="str">
        <f>IF($Q817="","",IFERROR(IF(OR(AND($T817&gt;=DATEVALUE("10/1/20"&amp;RIGHT(BW$1,2)),$T817&lt;=DATEVALUE("9/30/20"&amp;RIGHT(BX$1,2))),AND($U817&gt;=DATEVALUE("10/1/20"&amp;RIGHT(BW$1,2)),$U817&lt;=DATEVALUE("9/30/20"&amp;RIGHT(BX$1,2))),AND($T817&lt;=DATEVALUE("10/1/20"&amp;RIGHT(BW$1,2)),$U817&gt;=DATEVALUE("9/30/20"&amp;RIGHT(BX$1,2)))),
IF(AND($T817&gt;=DATEVALUE("10/1/20"&amp;RIGHT(BW$1,2)),$U817&lt;=DATEVALUE("9/30/20"&amp;RIGHT(BX$1,2))),NETWORKDAYS($T817,$U817,Holidays!$J$3:$J$937),
IF(AND($T817&lt;DATEVALUE("10/1/20"&amp;RIGHT(BW$1,2)),$U817&lt;=DATEVALUE("9/30/20"&amp;RIGHT(BX$1,2))),NETWORKDAYS(DATEVALUE("10/1/20"&amp;RIGHT(BW$1,2)),$U817,Holidays!$J$3:$J$937),
IF($T817&lt;DATEVALUE("10/1/20"&amp;RIGHT(BW$1,2)),NETWORKDAYS(DATEVALUE("10/1/20"&amp;RIGHT(BW$1,2)),DATEVALUE("9/30/20"&amp;RIGHT(BX$1,2)),Holidays!$J$3:$J$937),
IF($T817&gt;=DATEVALUE("10/1/20"&amp;RIGHT(BW$1,2)),NETWORKDAYS($T817,DATEVALUE("9/30/20"&amp;RIGHT(BX$1,2)),Holidays!$J$3:$J$937),"")))),"")/(NETWORKDAYS($T817,$U817,Holidays!$J$3:$J$937)),0))</f>
        <v/>
      </c>
      <c r="BY817" s="87" t="str">
        <f>IF($Q817="","",IFERROR(IF(OR(AND($T817&gt;=DATEVALUE("10/1/20"&amp;RIGHT(BX$1,2)),$T817&lt;=DATEVALUE("9/30/20"&amp;RIGHT(BY$1,2))),AND($U817&gt;=DATEVALUE("10/1/20"&amp;RIGHT(BX$1,2)),$U817&lt;=DATEVALUE("9/30/20"&amp;RIGHT(BY$1,2))),AND($T817&lt;=DATEVALUE("10/1/20"&amp;RIGHT(BX$1,2)),$U817&gt;=DATEVALUE("9/30/20"&amp;RIGHT(BY$1,2)))),
IF(AND($T817&gt;=DATEVALUE("10/1/20"&amp;RIGHT(BX$1,2)),$U817&lt;=DATEVALUE("9/30/20"&amp;RIGHT(BY$1,2))),NETWORKDAYS($T817,$U817,Holidays!$J$3:$J$937),
IF(AND($T817&lt;DATEVALUE("10/1/20"&amp;RIGHT(BX$1,2)),$U817&lt;=DATEVALUE("9/30/20"&amp;RIGHT(BY$1,2))),NETWORKDAYS(DATEVALUE("10/1/20"&amp;RIGHT(BX$1,2)),$U817,Holidays!$J$3:$J$937),
IF($T817&lt;DATEVALUE("10/1/20"&amp;RIGHT(BX$1,2)),NETWORKDAYS(DATEVALUE("10/1/20"&amp;RIGHT(BX$1,2)),DATEVALUE("9/30/20"&amp;RIGHT(BY$1,2)),Holidays!$J$3:$J$937),
IF($T817&gt;=DATEVALUE("10/1/20"&amp;RIGHT(BX$1,2)),NETWORKDAYS($T817,DATEVALUE("9/30/20"&amp;RIGHT(BY$1,2)),Holidays!$J$3:$J$937),"")))),"")/(NETWORKDAYS($T817,$U817,Holidays!$J$3:$J$937)),0))</f>
        <v/>
      </c>
      <c r="BZ817" s="87" t="str">
        <f>IF($Q817="","",IFERROR(IF(OR(AND($T817&gt;=DATEVALUE("10/1/20"&amp;RIGHT(BY$1,2)),$T817&lt;=DATEVALUE("9/30/20"&amp;RIGHT(BZ$1,2))),AND($U817&gt;=DATEVALUE("10/1/20"&amp;RIGHT(BY$1,2)),$U817&lt;=DATEVALUE("9/30/20"&amp;RIGHT(BZ$1,2))),AND($T817&lt;=DATEVALUE("10/1/20"&amp;RIGHT(BY$1,2)),$U817&gt;=DATEVALUE("9/30/20"&amp;RIGHT(BZ$1,2)))),
IF(AND($T817&gt;=DATEVALUE("10/1/20"&amp;RIGHT(BY$1,2)),$U817&lt;=DATEVALUE("9/30/20"&amp;RIGHT(BZ$1,2))),NETWORKDAYS($T817,$U817,Holidays!$J$3:$J$937),
IF(AND($T817&lt;DATEVALUE("10/1/20"&amp;RIGHT(BY$1,2)),$U817&lt;=DATEVALUE("9/30/20"&amp;RIGHT(BZ$1,2))),NETWORKDAYS(DATEVALUE("10/1/20"&amp;RIGHT(BY$1,2)),$U817,Holidays!$J$3:$J$937),
IF($T817&lt;DATEVALUE("10/1/20"&amp;RIGHT(BY$1,2)),NETWORKDAYS(DATEVALUE("10/1/20"&amp;RIGHT(BY$1,2)),DATEVALUE("9/30/20"&amp;RIGHT(BZ$1,2)),Holidays!$J$3:$J$937),
IF($T817&gt;=DATEVALUE("10/1/20"&amp;RIGHT(BY$1,2)),NETWORKDAYS($T817,DATEVALUE("9/30/20"&amp;RIGHT(BZ$1,2)),Holidays!$J$3:$J$937),"")))),"")/(NETWORKDAYS($T817,$U817,Holidays!$J$3:$J$937)),0))</f>
        <v/>
      </c>
      <c r="CA817" s="87" t="str">
        <f>IF($Q817="","",IFERROR(IF(OR(AND($T817&gt;=DATEVALUE("10/1/20"&amp;RIGHT(BZ$1,2)),$T817&lt;=DATEVALUE("9/30/20"&amp;RIGHT(CA$1,2))),AND($U817&gt;=DATEVALUE("10/1/20"&amp;RIGHT(BZ$1,2)),$U817&lt;=DATEVALUE("9/30/20"&amp;RIGHT(CA$1,2))),AND($T817&lt;=DATEVALUE("10/1/20"&amp;RIGHT(BZ$1,2)),$U817&gt;=DATEVALUE("9/30/20"&amp;RIGHT(CA$1,2)))),
IF(AND($T817&gt;=DATEVALUE("10/1/20"&amp;RIGHT(BZ$1,2)),$U817&lt;=DATEVALUE("9/30/20"&amp;RIGHT(CA$1,2))),NETWORKDAYS($T817,$U817,Holidays!$J$3:$J$937),
IF(AND($T817&lt;DATEVALUE("10/1/20"&amp;RIGHT(BZ$1,2)),$U817&lt;=DATEVALUE("9/30/20"&amp;RIGHT(CA$1,2))),NETWORKDAYS(DATEVALUE("10/1/20"&amp;RIGHT(BZ$1,2)),$U817,Holidays!$J$3:$J$937),
IF($T817&lt;DATEVALUE("10/1/20"&amp;RIGHT(BZ$1,2)),NETWORKDAYS(DATEVALUE("10/1/20"&amp;RIGHT(BZ$1,2)),DATEVALUE("9/30/20"&amp;RIGHT(CA$1,2)),Holidays!$J$3:$J$937),
IF($T817&gt;=DATEVALUE("10/1/20"&amp;RIGHT(BZ$1,2)),NETWORKDAYS($T817,DATEVALUE("9/30/20"&amp;RIGHT(CA$1,2)),Holidays!$J$3:$J$937),"")))),"")/(NETWORKDAYS($T817,$U817,Holidays!$J$3:$J$937)),0))</f>
        <v/>
      </c>
      <c r="CB817" s="87" t="str">
        <f>IF($Q817="","",IFERROR(IF(OR(AND($T817&gt;=DATEVALUE("10/1/20"&amp;RIGHT(CA$1,2)),$T817&lt;=DATEVALUE("9/30/20"&amp;RIGHT(CB$1,2))),AND($U817&gt;=DATEVALUE("10/1/20"&amp;RIGHT(CA$1,2)),$U817&lt;=DATEVALUE("9/30/20"&amp;RIGHT(CB$1,2))),AND($T817&lt;=DATEVALUE("10/1/20"&amp;RIGHT(CA$1,2)),$U817&gt;=DATEVALUE("9/30/20"&amp;RIGHT(CB$1,2)))),
IF(AND($T817&gt;=DATEVALUE("10/1/20"&amp;RIGHT(CA$1,2)),$U817&lt;=DATEVALUE("9/30/20"&amp;RIGHT(CB$1,2))),NETWORKDAYS($T817,$U817,Holidays!$J$3:$J$937),
IF(AND($T817&lt;DATEVALUE("10/1/20"&amp;RIGHT(CA$1,2)),$U817&lt;=DATEVALUE("9/30/20"&amp;RIGHT(CB$1,2))),NETWORKDAYS(DATEVALUE("10/1/20"&amp;RIGHT(CA$1,2)),$U817,Holidays!$J$3:$J$937),
IF($T817&lt;DATEVALUE("10/1/20"&amp;RIGHT(CA$1,2)),NETWORKDAYS(DATEVALUE("10/1/20"&amp;RIGHT(CA$1,2)),DATEVALUE("9/30/20"&amp;RIGHT(CB$1,2)),Holidays!$J$3:$J$937),
IF($T817&gt;=DATEVALUE("10/1/20"&amp;RIGHT(CA$1,2)),NETWORKDAYS($T817,DATEVALUE("9/30/20"&amp;RIGHT(CB$1,2)),Holidays!$J$3:$J$937),"")))),"")/(NETWORKDAYS($T817,$U817,Holidays!$J$3:$J$937)),0))</f>
        <v/>
      </c>
    </row>
    <row r="818" spans="1:80">
      <c r="A818" s="97"/>
      <c r="B818" s="98" t="str">
        <f ca="1">IF(NOT($A818=""),OFFSET('WBS Reference &amp; User Procedure'!$A$1,MATCH($A818,'WBS Reference &amp; User Procedure'!$A:$A,0)-1,1),"")</f>
        <v/>
      </c>
      <c r="D818" s="97"/>
      <c r="T818" s="104" t="str">
        <f>IF(NOT(Q818=""),IF(NOT($S818=""),$S818,#REF!),"")</f>
        <v/>
      </c>
      <c r="U818" s="104" t="str">
        <f>IF(NOT(Q818=""),WORKDAY(T818,Q818,Holidays!$J$3:$J$937),"")</f>
        <v/>
      </c>
      <c r="V818" s="104"/>
      <c r="W818" s="104"/>
      <c r="X818" s="101" t="str">
        <f t="shared" si="181"/>
        <v/>
      </c>
      <c r="AL818" s="87" t="str">
        <f t="shared" ca="1" si="180"/>
        <v/>
      </c>
      <c r="AN818" s="87" t="str">
        <f t="shared" ca="1" si="184"/>
        <v/>
      </c>
      <c r="AO818" s="87" t="str">
        <f t="shared" ca="1" si="184"/>
        <v/>
      </c>
      <c r="AP818" s="87" t="str">
        <f t="shared" ca="1" si="184"/>
        <v/>
      </c>
      <c r="AQ818" s="87" t="str">
        <f t="shared" ca="1" si="184"/>
        <v/>
      </c>
      <c r="AR818" s="87" t="str">
        <f t="shared" ca="1" si="184"/>
        <v/>
      </c>
      <c r="AS818" s="87" t="str">
        <f t="shared" ca="1" si="184"/>
        <v/>
      </c>
      <c r="AT818" s="87" t="str">
        <f t="shared" ca="1" si="184"/>
        <v/>
      </c>
      <c r="AU818" s="87" t="str">
        <f t="shared" ca="1" si="184"/>
        <v/>
      </c>
      <c r="AV818" s="87" t="str">
        <f t="shared" ca="1" si="184"/>
        <v/>
      </c>
      <c r="AW818" s="87" t="str">
        <f t="shared" ca="1" si="184"/>
        <v/>
      </c>
      <c r="AX818" s="87" t="str">
        <f t="shared" ca="1" si="185"/>
        <v/>
      </c>
      <c r="AY818" s="87" t="str">
        <f t="shared" ca="1" si="185"/>
        <v/>
      </c>
      <c r="AZ818" s="87" t="str">
        <f t="shared" ca="1" si="185"/>
        <v/>
      </c>
      <c r="BA818" s="87" t="str">
        <f t="shared" ca="1" si="185"/>
        <v/>
      </c>
      <c r="BB818" s="87" t="str">
        <f t="shared" ca="1" si="185"/>
        <v/>
      </c>
      <c r="BC818" s="87" t="str">
        <f t="shared" ca="1" si="185"/>
        <v/>
      </c>
      <c r="BD818" s="87" t="str">
        <f t="shared" ca="1" si="185"/>
        <v/>
      </c>
      <c r="BE818" s="87" t="str">
        <f t="shared" ca="1" si="185"/>
        <v/>
      </c>
      <c r="BF818" s="87" t="str">
        <f t="shared" ca="1" si="185"/>
        <v/>
      </c>
      <c r="BG818" s="87" t="str">
        <f t="shared" ca="1" si="185"/>
        <v/>
      </c>
      <c r="BI818" s="87" t="str">
        <f>IF($Q818="","",IFERROR(IF(OR(AND($T818&gt;=DATEVALUE("10/1/20"&amp;RIGHT(BH$1,2)),$T818&lt;=DATEVALUE("9/30/20"&amp;RIGHT(BI$1,2))),AND($U818&gt;=DATEVALUE("10/1/20"&amp;RIGHT(BH$1,2)),$U818&lt;=DATEVALUE("9/30/20"&amp;RIGHT(BI$1,2))),AND($T818&lt;=DATEVALUE("10/1/20"&amp;RIGHT(BH$1,2)),$U818&gt;=DATEVALUE("9/30/20"&amp;RIGHT(BI$1,2)))),
IF(AND($T818&gt;=DATEVALUE("10/1/20"&amp;RIGHT(BH$1,2)),$U818&lt;=DATEVALUE("9/30/20"&amp;RIGHT(BI$1,2))),NETWORKDAYS($T818,$U818,Holidays!$J$3:$J$937),
IF(AND($T818&lt;DATEVALUE("10/1/20"&amp;RIGHT(BH$1,2)),$U818&lt;=DATEVALUE("9/30/20"&amp;RIGHT(BI$1,2))),NETWORKDAYS(DATEVALUE("10/1/20"&amp;RIGHT(BH$1,2)),$U818,Holidays!$J$3:$J$937),
IF($T818&lt;DATEVALUE("10/1/20"&amp;RIGHT(BH$1,2)),NETWORKDAYS(DATEVALUE("10/1/20"&amp;RIGHT(BH$1,2)),DATEVALUE("9/30/20"&amp;RIGHT(BI$1,2)),Holidays!$J$3:$J$937),
IF($T818&gt;=DATEVALUE("10/1/20"&amp;RIGHT(BH$1,2)),NETWORKDAYS($T818,DATEVALUE("9/30/20"&amp;RIGHT(BI$1,2)),Holidays!$J$3:$J$937),"")))),"")/(NETWORKDAYS($T818,$U818,Holidays!$J$3:$J$937)),0))</f>
        <v/>
      </c>
      <c r="BJ818" s="87" t="str">
        <f>IF($Q818="","",IFERROR(IF(OR(AND($T818&gt;=DATEVALUE("10/1/20"&amp;RIGHT(BI$1,2)),$T818&lt;=DATEVALUE("9/30/20"&amp;RIGHT(BJ$1,2))),AND($U818&gt;=DATEVALUE("10/1/20"&amp;RIGHT(BI$1,2)),$U818&lt;=DATEVALUE("9/30/20"&amp;RIGHT(BJ$1,2))),AND($T818&lt;=DATEVALUE("10/1/20"&amp;RIGHT(BI$1,2)),$U818&gt;=DATEVALUE("9/30/20"&amp;RIGHT(BJ$1,2)))),
IF(AND($T818&gt;=DATEVALUE("10/1/20"&amp;RIGHT(BI$1,2)),$U818&lt;=DATEVALUE("9/30/20"&amp;RIGHT(BJ$1,2))),NETWORKDAYS($T818,$U818,Holidays!$J$3:$J$937),
IF(AND($T818&lt;DATEVALUE("10/1/20"&amp;RIGHT(BI$1,2)),$U818&lt;=DATEVALUE("9/30/20"&amp;RIGHT(BJ$1,2))),NETWORKDAYS(DATEVALUE("10/1/20"&amp;RIGHT(BI$1,2)),$U818,Holidays!$J$3:$J$937),
IF($T818&lt;DATEVALUE("10/1/20"&amp;RIGHT(BI$1,2)),NETWORKDAYS(DATEVALUE("10/1/20"&amp;RIGHT(BI$1,2)),DATEVALUE("9/30/20"&amp;RIGHT(BJ$1,2)),Holidays!$J$3:$J$937),
IF($T818&gt;=DATEVALUE("10/1/20"&amp;RIGHT(BI$1,2)),NETWORKDAYS($T818,DATEVALUE("9/30/20"&amp;RIGHT(BJ$1,2)),Holidays!$J$3:$J$937),"")))),"")/(NETWORKDAYS($T818,$U818,Holidays!$J$3:$J$937)),0))</f>
        <v/>
      </c>
      <c r="BK818" s="87" t="str">
        <f>IF($Q818="","",IFERROR(IF(OR(AND($T818&gt;=DATEVALUE("10/1/20"&amp;RIGHT(BJ$1,2)),$T818&lt;=DATEVALUE("9/30/20"&amp;RIGHT(BK$1,2))),AND($U818&gt;=DATEVALUE("10/1/20"&amp;RIGHT(BJ$1,2)),$U818&lt;=DATEVALUE("9/30/20"&amp;RIGHT(BK$1,2))),AND($T818&lt;=DATEVALUE("10/1/20"&amp;RIGHT(BJ$1,2)),$U818&gt;=DATEVALUE("9/30/20"&amp;RIGHT(BK$1,2)))),
IF(AND($T818&gt;=DATEVALUE("10/1/20"&amp;RIGHT(BJ$1,2)),$U818&lt;=DATEVALUE("9/30/20"&amp;RIGHT(BK$1,2))),NETWORKDAYS($T818,$U818,Holidays!$J$3:$J$937),
IF(AND($T818&lt;DATEVALUE("10/1/20"&amp;RIGHT(BJ$1,2)),$U818&lt;=DATEVALUE("9/30/20"&amp;RIGHT(BK$1,2))),NETWORKDAYS(DATEVALUE("10/1/20"&amp;RIGHT(BJ$1,2)),$U818,Holidays!$J$3:$J$937),
IF($T818&lt;DATEVALUE("10/1/20"&amp;RIGHT(BJ$1,2)),NETWORKDAYS(DATEVALUE("10/1/20"&amp;RIGHT(BJ$1,2)),DATEVALUE("9/30/20"&amp;RIGHT(BK$1,2)),Holidays!$J$3:$J$937),
IF($T818&gt;=DATEVALUE("10/1/20"&amp;RIGHT(BJ$1,2)),NETWORKDAYS($T818,DATEVALUE("9/30/20"&amp;RIGHT(BK$1,2)),Holidays!$J$3:$J$937),"")))),"")/(NETWORKDAYS($T818,$U818,Holidays!$J$3:$J$937)),0))</f>
        <v/>
      </c>
      <c r="BL818" s="87" t="str">
        <f>IF($Q818="","",IFERROR(IF(OR(AND($T818&gt;=DATEVALUE("10/1/20"&amp;RIGHT(BK$1,2)),$T818&lt;=DATEVALUE("9/30/20"&amp;RIGHT(BL$1,2))),AND($U818&gt;=DATEVALUE("10/1/20"&amp;RIGHT(BK$1,2)),$U818&lt;=DATEVALUE("9/30/20"&amp;RIGHT(BL$1,2))),AND($T818&lt;=DATEVALUE("10/1/20"&amp;RIGHT(BK$1,2)),$U818&gt;=DATEVALUE("9/30/20"&amp;RIGHT(BL$1,2)))),
IF(AND($T818&gt;=DATEVALUE("10/1/20"&amp;RIGHT(BK$1,2)),$U818&lt;=DATEVALUE("9/30/20"&amp;RIGHT(BL$1,2))),NETWORKDAYS($T818,$U818,Holidays!$J$3:$J$937),
IF(AND($T818&lt;DATEVALUE("10/1/20"&amp;RIGHT(BK$1,2)),$U818&lt;=DATEVALUE("9/30/20"&amp;RIGHT(BL$1,2))),NETWORKDAYS(DATEVALUE("10/1/20"&amp;RIGHT(BK$1,2)),$U818,Holidays!$J$3:$J$937),
IF($T818&lt;DATEVALUE("10/1/20"&amp;RIGHT(BK$1,2)),NETWORKDAYS(DATEVALUE("10/1/20"&amp;RIGHT(BK$1,2)),DATEVALUE("9/30/20"&amp;RIGHT(BL$1,2)),Holidays!$J$3:$J$937),
IF($T818&gt;=DATEVALUE("10/1/20"&amp;RIGHT(BK$1,2)),NETWORKDAYS($T818,DATEVALUE("9/30/20"&amp;RIGHT(BL$1,2)),Holidays!$J$3:$J$937),"")))),"")/(NETWORKDAYS($T818,$U818,Holidays!$J$3:$J$937)),0))</f>
        <v/>
      </c>
      <c r="BM818" s="87" t="str">
        <f>IF($Q818="","",IFERROR(IF(OR(AND($T818&gt;=DATEVALUE("10/1/20"&amp;RIGHT(BL$1,2)),$T818&lt;=DATEVALUE("9/30/20"&amp;RIGHT(BM$1,2))),AND($U818&gt;=DATEVALUE("10/1/20"&amp;RIGHT(BL$1,2)),$U818&lt;=DATEVALUE("9/30/20"&amp;RIGHT(BM$1,2))),AND($T818&lt;=DATEVALUE("10/1/20"&amp;RIGHT(BL$1,2)),$U818&gt;=DATEVALUE("9/30/20"&amp;RIGHT(BM$1,2)))),
IF(AND($T818&gt;=DATEVALUE("10/1/20"&amp;RIGHT(BL$1,2)),$U818&lt;=DATEVALUE("9/30/20"&amp;RIGHT(BM$1,2))),NETWORKDAYS($T818,$U818,Holidays!$J$3:$J$937),
IF(AND($T818&lt;DATEVALUE("10/1/20"&amp;RIGHT(BL$1,2)),$U818&lt;=DATEVALUE("9/30/20"&amp;RIGHT(BM$1,2))),NETWORKDAYS(DATEVALUE("10/1/20"&amp;RIGHT(BL$1,2)),$U818,Holidays!$J$3:$J$937),
IF($T818&lt;DATEVALUE("10/1/20"&amp;RIGHT(BL$1,2)),NETWORKDAYS(DATEVALUE("10/1/20"&amp;RIGHT(BL$1,2)),DATEVALUE("9/30/20"&amp;RIGHT(BM$1,2)),Holidays!$J$3:$J$937),
IF($T818&gt;=DATEVALUE("10/1/20"&amp;RIGHT(BL$1,2)),NETWORKDAYS($T818,DATEVALUE("9/30/20"&amp;RIGHT(BM$1,2)),Holidays!$J$3:$J$937),"")))),"")/(NETWORKDAYS($T818,$U818,Holidays!$J$3:$J$937)),0))</f>
        <v/>
      </c>
      <c r="BN818" s="87" t="str">
        <f>IF($Q818="","",IFERROR(IF(OR(AND($T818&gt;=DATEVALUE("10/1/20"&amp;RIGHT(BM$1,2)),$T818&lt;=DATEVALUE("9/30/20"&amp;RIGHT(BN$1,2))),AND($U818&gt;=DATEVALUE("10/1/20"&amp;RIGHT(BM$1,2)),$U818&lt;=DATEVALUE("9/30/20"&amp;RIGHT(BN$1,2))),AND($T818&lt;=DATEVALUE("10/1/20"&amp;RIGHT(BM$1,2)),$U818&gt;=DATEVALUE("9/30/20"&amp;RIGHT(BN$1,2)))),
IF(AND($T818&gt;=DATEVALUE("10/1/20"&amp;RIGHT(BM$1,2)),$U818&lt;=DATEVALUE("9/30/20"&amp;RIGHT(BN$1,2))),NETWORKDAYS($T818,$U818,Holidays!$J$3:$J$937),
IF(AND($T818&lt;DATEVALUE("10/1/20"&amp;RIGHT(BM$1,2)),$U818&lt;=DATEVALUE("9/30/20"&amp;RIGHT(BN$1,2))),NETWORKDAYS(DATEVALUE("10/1/20"&amp;RIGHT(BM$1,2)),$U818,Holidays!$J$3:$J$937),
IF($T818&lt;DATEVALUE("10/1/20"&amp;RIGHT(BM$1,2)),NETWORKDAYS(DATEVALUE("10/1/20"&amp;RIGHT(BM$1,2)),DATEVALUE("9/30/20"&amp;RIGHT(BN$1,2)),Holidays!$J$3:$J$937),
IF($T818&gt;=DATEVALUE("10/1/20"&amp;RIGHT(BM$1,2)),NETWORKDAYS($T818,DATEVALUE("9/30/20"&amp;RIGHT(BN$1,2)),Holidays!$J$3:$J$937),"")))),"")/(NETWORKDAYS($T818,$U818,Holidays!$J$3:$J$937)),0))</f>
        <v/>
      </c>
      <c r="BO818" s="87" t="str">
        <f>IF($Q818="","",IFERROR(IF(OR(AND($T818&gt;=DATEVALUE("10/1/20"&amp;RIGHT(BN$1,2)),$T818&lt;=DATEVALUE("9/30/20"&amp;RIGHT(BO$1,2))),AND($U818&gt;=DATEVALUE("10/1/20"&amp;RIGHT(BN$1,2)),$U818&lt;=DATEVALUE("9/30/20"&amp;RIGHT(BO$1,2))),AND($T818&lt;=DATEVALUE("10/1/20"&amp;RIGHT(BN$1,2)),$U818&gt;=DATEVALUE("9/30/20"&amp;RIGHT(BO$1,2)))),
IF(AND($T818&gt;=DATEVALUE("10/1/20"&amp;RIGHT(BN$1,2)),$U818&lt;=DATEVALUE("9/30/20"&amp;RIGHT(BO$1,2))),NETWORKDAYS($T818,$U818,Holidays!$J$3:$J$937),
IF(AND($T818&lt;DATEVALUE("10/1/20"&amp;RIGHT(BN$1,2)),$U818&lt;=DATEVALUE("9/30/20"&amp;RIGHT(BO$1,2))),NETWORKDAYS(DATEVALUE("10/1/20"&amp;RIGHT(BN$1,2)),$U818,Holidays!$J$3:$J$937),
IF($T818&lt;DATEVALUE("10/1/20"&amp;RIGHT(BN$1,2)),NETWORKDAYS(DATEVALUE("10/1/20"&amp;RIGHT(BN$1,2)),DATEVALUE("9/30/20"&amp;RIGHT(BO$1,2)),Holidays!$J$3:$J$937),
IF($T818&gt;=DATEVALUE("10/1/20"&amp;RIGHT(BN$1,2)),NETWORKDAYS($T818,DATEVALUE("9/30/20"&amp;RIGHT(BO$1,2)),Holidays!$J$3:$J$937),"")))),"")/(NETWORKDAYS($T818,$U818,Holidays!$J$3:$J$937)),0))</f>
        <v/>
      </c>
      <c r="BP818" s="87" t="str">
        <f>IF($Q818="","",IFERROR(IF(OR(AND($T818&gt;=DATEVALUE("10/1/20"&amp;RIGHT(BO$1,2)),$T818&lt;=DATEVALUE("9/30/20"&amp;RIGHT(BP$1,2))),AND($U818&gt;=DATEVALUE("10/1/20"&amp;RIGHT(BO$1,2)),$U818&lt;=DATEVALUE("9/30/20"&amp;RIGHT(BP$1,2))),AND($T818&lt;=DATEVALUE("10/1/20"&amp;RIGHT(BO$1,2)),$U818&gt;=DATEVALUE("9/30/20"&amp;RIGHT(BP$1,2)))),
IF(AND($T818&gt;=DATEVALUE("10/1/20"&amp;RIGHT(BO$1,2)),$U818&lt;=DATEVALUE("9/30/20"&amp;RIGHT(BP$1,2))),NETWORKDAYS($T818,$U818,Holidays!$J$3:$J$937),
IF(AND($T818&lt;DATEVALUE("10/1/20"&amp;RIGHT(BO$1,2)),$U818&lt;=DATEVALUE("9/30/20"&amp;RIGHT(BP$1,2))),NETWORKDAYS(DATEVALUE("10/1/20"&amp;RIGHT(BO$1,2)),$U818,Holidays!$J$3:$J$937),
IF($T818&lt;DATEVALUE("10/1/20"&amp;RIGHT(BO$1,2)),NETWORKDAYS(DATEVALUE("10/1/20"&amp;RIGHT(BO$1,2)),DATEVALUE("9/30/20"&amp;RIGHT(BP$1,2)),Holidays!$J$3:$J$937),
IF($T818&gt;=DATEVALUE("10/1/20"&amp;RIGHT(BO$1,2)),NETWORKDAYS($T818,DATEVALUE("9/30/20"&amp;RIGHT(BP$1,2)),Holidays!$J$3:$J$937),"")))),"")/(NETWORKDAYS($T818,$U818,Holidays!$J$3:$J$937)),0))</f>
        <v/>
      </c>
      <c r="BQ818" s="87" t="str">
        <f>IF($Q818="","",IFERROR(IF(OR(AND($T818&gt;=DATEVALUE("10/1/20"&amp;RIGHT(BP$1,2)),$T818&lt;=DATEVALUE("9/30/20"&amp;RIGHT(BQ$1,2))),AND($U818&gt;=DATEVALUE("10/1/20"&amp;RIGHT(BP$1,2)),$U818&lt;=DATEVALUE("9/30/20"&amp;RIGHT(BQ$1,2))),AND($T818&lt;=DATEVALUE("10/1/20"&amp;RIGHT(BP$1,2)),$U818&gt;=DATEVALUE("9/30/20"&amp;RIGHT(BQ$1,2)))),
IF(AND($T818&gt;=DATEVALUE("10/1/20"&amp;RIGHT(BP$1,2)),$U818&lt;=DATEVALUE("9/30/20"&amp;RIGHT(BQ$1,2))),NETWORKDAYS($T818,$U818,Holidays!$J$3:$J$937),
IF(AND($T818&lt;DATEVALUE("10/1/20"&amp;RIGHT(BP$1,2)),$U818&lt;=DATEVALUE("9/30/20"&amp;RIGHT(BQ$1,2))),NETWORKDAYS(DATEVALUE("10/1/20"&amp;RIGHT(BP$1,2)),$U818,Holidays!$J$3:$J$937),
IF($T818&lt;DATEVALUE("10/1/20"&amp;RIGHT(BP$1,2)),NETWORKDAYS(DATEVALUE("10/1/20"&amp;RIGHT(BP$1,2)),DATEVALUE("9/30/20"&amp;RIGHT(BQ$1,2)),Holidays!$J$3:$J$937),
IF($T818&gt;=DATEVALUE("10/1/20"&amp;RIGHT(BP$1,2)),NETWORKDAYS($T818,DATEVALUE("9/30/20"&amp;RIGHT(BQ$1,2)),Holidays!$J$3:$J$937),"")))),"")/(NETWORKDAYS($T818,$U818,Holidays!$J$3:$J$937)),0))</f>
        <v/>
      </c>
      <c r="BR818" s="87" t="str">
        <f>IF($Q818="","",IFERROR(IF(OR(AND($T818&gt;=DATEVALUE("10/1/20"&amp;RIGHT(BQ$1,2)),$T818&lt;=DATEVALUE("9/30/20"&amp;RIGHT(BR$1,2))),AND($U818&gt;=DATEVALUE("10/1/20"&amp;RIGHT(BQ$1,2)),$U818&lt;=DATEVALUE("9/30/20"&amp;RIGHT(BR$1,2))),AND($T818&lt;=DATEVALUE("10/1/20"&amp;RIGHT(BQ$1,2)),$U818&gt;=DATEVALUE("9/30/20"&amp;RIGHT(BR$1,2)))),
IF(AND($T818&gt;=DATEVALUE("10/1/20"&amp;RIGHT(BQ$1,2)),$U818&lt;=DATEVALUE("9/30/20"&amp;RIGHT(BR$1,2))),NETWORKDAYS($T818,$U818,Holidays!$J$3:$J$937),
IF(AND($T818&lt;DATEVALUE("10/1/20"&amp;RIGHT(BQ$1,2)),$U818&lt;=DATEVALUE("9/30/20"&amp;RIGHT(BR$1,2))),NETWORKDAYS(DATEVALUE("10/1/20"&amp;RIGHT(BQ$1,2)),$U818,Holidays!$J$3:$J$937),
IF($T818&lt;DATEVALUE("10/1/20"&amp;RIGHT(BQ$1,2)),NETWORKDAYS(DATEVALUE("10/1/20"&amp;RIGHT(BQ$1,2)),DATEVALUE("9/30/20"&amp;RIGHT(BR$1,2)),Holidays!$J$3:$J$937),
IF($T818&gt;=DATEVALUE("10/1/20"&amp;RIGHT(BQ$1,2)),NETWORKDAYS($T818,DATEVALUE("9/30/20"&amp;RIGHT(BR$1,2)),Holidays!$J$3:$J$937),"")))),"")/(NETWORKDAYS($T818,$U818,Holidays!$J$3:$J$937)),0))</f>
        <v/>
      </c>
      <c r="BS818" s="87" t="str">
        <f>IF($Q818="","",IFERROR(IF(OR(AND($T818&gt;=DATEVALUE("10/1/20"&amp;RIGHT(BR$1,2)),$T818&lt;=DATEVALUE("9/30/20"&amp;RIGHT(BS$1,2))),AND($U818&gt;=DATEVALUE("10/1/20"&amp;RIGHT(BR$1,2)),$U818&lt;=DATEVALUE("9/30/20"&amp;RIGHT(BS$1,2))),AND($T818&lt;=DATEVALUE("10/1/20"&amp;RIGHT(BR$1,2)),$U818&gt;=DATEVALUE("9/30/20"&amp;RIGHT(BS$1,2)))),
IF(AND($T818&gt;=DATEVALUE("10/1/20"&amp;RIGHT(BR$1,2)),$U818&lt;=DATEVALUE("9/30/20"&amp;RIGHT(BS$1,2))),NETWORKDAYS($T818,$U818,Holidays!$J$3:$J$937),
IF(AND($T818&lt;DATEVALUE("10/1/20"&amp;RIGHT(BR$1,2)),$U818&lt;=DATEVALUE("9/30/20"&amp;RIGHT(BS$1,2))),NETWORKDAYS(DATEVALUE("10/1/20"&amp;RIGHT(BR$1,2)),$U818,Holidays!$J$3:$J$937),
IF($T818&lt;DATEVALUE("10/1/20"&amp;RIGHT(BR$1,2)),NETWORKDAYS(DATEVALUE("10/1/20"&amp;RIGHT(BR$1,2)),DATEVALUE("9/30/20"&amp;RIGHT(BS$1,2)),Holidays!$J$3:$J$937),
IF($T818&gt;=DATEVALUE("10/1/20"&amp;RIGHT(BR$1,2)),NETWORKDAYS($T818,DATEVALUE("9/30/20"&amp;RIGHT(BS$1,2)),Holidays!$J$3:$J$937),"")))),"")/(NETWORKDAYS($T818,$U818,Holidays!$J$3:$J$937)),0))</f>
        <v/>
      </c>
      <c r="BT818" s="87" t="str">
        <f>IF($Q818="","",IFERROR(IF(OR(AND($T818&gt;=DATEVALUE("10/1/20"&amp;RIGHT(BS$1,2)),$T818&lt;=DATEVALUE("9/30/20"&amp;RIGHT(BT$1,2))),AND($U818&gt;=DATEVALUE("10/1/20"&amp;RIGHT(BS$1,2)),$U818&lt;=DATEVALUE("9/30/20"&amp;RIGHT(BT$1,2))),AND($T818&lt;=DATEVALUE("10/1/20"&amp;RIGHT(BS$1,2)),$U818&gt;=DATEVALUE("9/30/20"&amp;RIGHT(BT$1,2)))),
IF(AND($T818&gt;=DATEVALUE("10/1/20"&amp;RIGHT(BS$1,2)),$U818&lt;=DATEVALUE("9/30/20"&amp;RIGHT(BT$1,2))),NETWORKDAYS($T818,$U818,Holidays!$J$3:$J$937),
IF(AND($T818&lt;DATEVALUE("10/1/20"&amp;RIGHT(BS$1,2)),$U818&lt;=DATEVALUE("9/30/20"&amp;RIGHT(BT$1,2))),NETWORKDAYS(DATEVALUE("10/1/20"&amp;RIGHT(BS$1,2)),$U818,Holidays!$J$3:$J$937),
IF($T818&lt;DATEVALUE("10/1/20"&amp;RIGHT(BS$1,2)),NETWORKDAYS(DATEVALUE("10/1/20"&amp;RIGHT(BS$1,2)),DATEVALUE("9/30/20"&amp;RIGHT(BT$1,2)),Holidays!$J$3:$J$937),
IF($T818&gt;=DATEVALUE("10/1/20"&amp;RIGHT(BS$1,2)),NETWORKDAYS($T818,DATEVALUE("9/30/20"&amp;RIGHT(BT$1,2)),Holidays!$J$3:$J$937),"")))),"")/(NETWORKDAYS($T818,$U818,Holidays!$J$3:$J$937)),0))</f>
        <v/>
      </c>
      <c r="BU818" s="87" t="str">
        <f>IF($Q818="","",IFERROR(IF(OR(AND($T818&gt;=DATEVALUE("10/1/20"&amp;RIGHT(BT$1,2)),$T818&lt;=DATEVALUE("9/30/20"&amp;RIGHT(BU$1,2))),AND($U818&gt;=DATEVALUE("10/1/20"&amp;RIGHT(BT$1,2)),$U818&lt;=DATEVALUE("9/30/20"&amp;RIGHT(BU$1,2))),AND($T818&lt;=DATEVALUE("10/1/20"&amp;RIGHT(BT$1,2)),$U818&gt;=DATEVALUE("9/30/20"&amp;RIGHT(BU$1,2)))),
IF(AND($T818&gt;=DATEVALUE("10/1/20"&amp;RIGHT(BT$1,2)),$U818&lt;=DATEVALUE("9/30/20"&amp;RIGHT(BU$1,2))),NETWORKDAYS($T818,$U818,Holidays!$J$3:$J$937),
IF(AND($T818&lt;DATEVALUE("10/1/20"&amp;RIGHT(BT$1,2)),$U818&lt;=DATEVALUE("9/30/20"&amp;RIGHT(BU$1,2))),NETWORKDAYS(DATEVALUE("10/1/20"&amp;RIGHT(BT$1,2)),$U818,Holidays!$J$3:$J$937),
IF($T818&lt;DATEVALUE("10/1/20"&amp;RIGHT(BT$1,2)),NETWORKDAYS(DATEVALUE("10/1/20"&amp;RIGHT(BT$1,2)),DATEVALUE("9/30/20"&amp;RIGHT(BU$1,2)),Holidays!$J$3:$J$937),
IF($T818&gt;=DATEVALUE("10/1/20"&amp;RIGHT(BT$1,2)),NETWORKDAYS($T818,DATEVALUE("9/30/20"&amp;RIGHT(BU$1,2)),Holidays!$J$3:$J$937),"")))),"")/(NETWORKDAYS($T818,$U818,Holidays!$J$3:$J$937)),0))</f>
        <v/>
      </c>
      <c r="BV818" s="87" t="str">
        <f>IF($Q818="","",IFERROR(IF(OR(AND($T818&gt;=DATEVALUE("10/1/20"&amp;RIGHT(BU$1,2)),$T818&lt;=DATEVALUE("9/30/20"&amp;RIGHT(BV$1,2))),AND($U818&gt;=DATEVALUE("10/1/20"&amp;RIGHT(BU$1,2)),$U818&lt;=DATEVALUE("9/30/20"&amp;RIGHT(BV$1,2))),AND($T818&lt;=DATEVALUE("10/1/20"&amp;RIGHT(BU$1,2)),$U818&gt;=DATEVALUE("9/30/20"&amp;RIGHT(BV$1,2)))),
IF(AND($T818&gt;=DATEVALUE("10/1/20"&amp;RIGHT(BU$1,2)),$U818&lt;=DATEVALUE("9/30/20"&amp;RIGHT(BV$1,2))),NETWORKDAYS($T818,$U818,Holidays!$J$3:$J$937),
IF(AND($T818&lt;DATEVALUE("10/1/20"&amp;RIGHT(BU$1,2)),$U818&lt;=DATEVALUE("9/30/20"&amp;RIGHT(BV$1,2))),NETWORKDAYS(DATEVALUE("10/1/20"&amp;RIGHT(BU$1,2)),$U818,Holidays!$J$3:$J$937),
IF($T818&lt;DATEVALUE("10/1/20"&amp;RIGHT(BU$1,2)),NETWORKDAYS(DATEVALUE("10/1/20"&amp;RIGHT(BU$1,2)),DATEVALUE("9/30/20"&amp;RIGHT(BV$1,2)),Holidays!$J$3:$J$937),
IF($T818&gt;=DATEVALUE("10/1/20"&amp;RIGHT(BU$1,2)),NETWORKDAYS($T818,DATEVALUE("9/30/20"&amp;RIGHT(BV$1,2)),Holidays!$J$3:$J$937),"")))),"")/(NETWORKDAYS($T818,$U818,Holidays!$J$3:$J$937)),0))</f>
        <v/>
      </c>
      <c r="BW818" s="87" t="str">
        <f>IF($Q818="","",IFERROR(IF(OR(AND($T818&gt;=DATEVALUE("10/1/20"&amp;RIGHT(BV$1,2)),$T818&lt;=DATEVALUE("9/30/20"&amp;RIGHT(BW$1,2))),AND($U818&gt;=DATEVALUE("10/1/20"&amp;RIGHT(BV$1,2)),$U818&lt;=DATEVALUE("9/30/20"&amp;RIGHT(BW$1,2))),AND($T818&lt;=DATEVALUE("10/1/20"&amp;RIGHT(BV$1,2)),$U818&gt;=DATEVALUE("9/30/20"&amp;RIGHT(BW$1,2)))),
IF(AND($T818&gt;=DATEVALUE("10/1/20"&amp;RIGHT(BV$1,2)),$U818&lt;=DATEVALUE("9/30/20"&amp;RIGHT(BW$1,2))),NETWORKDAYS($T818,$U818,Holidays!$J$3:$J$937),
IF(AND($T818&lt;DATEVALUE("10/1/20"&amp;RIGHT(BV$1,2)),$U818&lt;=DATEVALUE("9/30/20"&amp;RIGHT(BW$1,2))),NETWORKDAYS(DATEVALUE("10/1/20"&amp;RIGHT(BV$1,2)),$U818,Holidays!$J$3:$J$937),
IF($T818&lt;DATEVALUE("10/1/20"&amp;RIGHT(BV$1,2)),NETWORKDAYS(DATEVALUE("10/1/20"&amp;RIGHT(BV$1,2)),DATEVALUE("9/30/20"&amp;RIGHT(BW$1,2)),Holidays!$J$3:$J$937),
IF($T818&gt;=DATEVALUE("10/1/20"&amp;RIGHT(BV$1,2)),NETWORKDAYS($T818,DATEVALUE("9/30/20"&amp;RIGHT(BW$1,2)),Holidays!$J$3:$J$937),"")))),"")/(NETWORKDAYS($T818,$U818,Holidays!$J$3:$J$937)),0))</f>
        <v/>
      </c>
      <c r="BX818" s="87" t="str">
        <f>IF($Q818="","",IFERROR(IF(OR(AND($T818&gt;=DATEVALUE("10/1/20"&amp;RIGHT(BW$1,2)),$T818&lt;=DATEVALUE("9/30/20"&amp;RIGHT(BX$1,2))),AND($U818&gt;=DATEVALUE("10/1/20"&amp;RIGHT(BW$1,2)),$U818&lt;=DATEVALUE("9/30/20"&amp;RIGHT(BX$1,2))),AND($T818&lt;=DATEVALUE("10/1/20"&amp;RIGHT(BW$1,2)),$U818&gt;=DATEVALUE("9/30/20"&amp;RIGHT(BX$1,2)))),
IF(AND($T818&gt;=DATEVALUE("10/1/20"&amp;RIGHT(BW$1,2)),$U818&lt;=DATEVALUE("9/30/20"&amp;RIGHT(BX$1,2))),NETWORKDAYS($T818,$U818,Holidays!$J$3:$J$937),
IF(AND($T818&lt;DATEVALUE("10/1/20"&amp;RIGHT(BW$1,2)),$U818&lt;=DATEVALUE("9/30/20"&amp;RIGHT(BX$1,2))),NETWORKDAYS(DATEVALUE("10/1/20"&amp;RIGHT(BW$1,2)),$U818,Holidays!$J$3:$J$937),
IF($T818&lt;DATEVALUE("10/1/20"&amp;RIGHT(BW$1,2)),NETWORKDAYS(DATEVALUE("10/1/20"&amp;RIGHT(BW$1,2)),DATEVALUE("9/30/20"&amp;RIGHT(BX$1,2)),Holidays!$J$3:$J$937),
IF($T818&gt;=DATEVALUE("10/1/20"&amp;RIGHT(BW$1,2)),NETWORKDAYS($T818,DATEVALUE("9/30/20"&amp;RIGHT(BX$1,2)),Holidays!$J$3:$J$937),"")))),"")/(NETWORKDAYS($T818,$U818,Holidays!$J$3:$J$937)),0))</f>
        <v/>
      </c>
      <c r="BY818" s="87" t="str">
        <f>IF($Q818="","",IFERROR(IF(OR(AND($T818&gt;=DATEVALUE("10/1/20"&amp;RIGHT(BX$1,2)),$T818&lt;=DATEVALUE("9/30/20"&amp;RIGHT(BY$1,2))),AND($U818&gt;=DATEVALUE("10/1/20"&amp;RIGHT(BX$1,2)),$U818&lt;=DATEVALUE("9/30/20"&amp;RIGHT(BY$1,2))),AND($T818&lt;=DATEVALUE("10/1/20"&amp;RIGHT(BX$1,2)),$U818&gt;=DATEVALUE("9/30/20"&amp;RIGHT(BY$1,2)))),
IF(AND($T818&gt;=DATEVALUE("10/1/20"&amp;RIGHT(BX$1,2)),$U818&lt;=DATEVALUE("9/30/20"&amp;RIGHT(BY$1,2))),NETWORKDAYS($T818,$U818,Holidays!$J$3:$J$937),
IF(AND($T818&lt;DATEVALUE("10/1/20"&amp;RIGHT(BX$1,2)),$U818&lt;=DATEVALUE("9/30/20"&amp;RIGHT(BY$1,2))),NETWORKDAYS(DATEVALUE("10/1/20"&amp;RIGHT(BX$1,2)),$U818,Holidays!$J$3:$J$937),
IF($T818&lt;DATEVALUE("10/1/20"&amp;RIGHT(BX$1,2)),NETWORKDAYS(DATEVALUE("10/1/20"&amp;RIGHT(BX$1,2)),DATEVALUE("9/30/20"&amp;RIGHT(BY$1,2)),Holidays!$J$3:$J$937),
IF($T818&gt;=DATEVALUE("10/1/20"&amp;RIGHT(BX$1,2)),NETWORKDAYS($T818,DATEVALUE("9/30/20"&amp;RIGHT(BY$1,2)),Holidays!$J$3:$J$937),"")))),"")/(NETWORKDAYS($T818,$U818,Holidays!$J$3:$J$937)),0))</f>
        <v/>
      </c>
      <c r="BZ818" s="87" t="str">
        <f>IF($Q818="","",IFERROR(IF(OR(AND($T818&gt;=DATEVALUE("10/1/20"&amp;RIGHT(BY$1,2)),$T818&lt;=DATEVALUE("9/30/20"&amp;RIGHT(BZ$1,2))),AND($U818&gt;=DATEVALUE("10/1/20"&amp;RIGHT(BY$1,2)),$U818&lt;=DATEVALUE("9/30/20"&amp;RIGHT(BZ$1,2))),AND($T818&lt;=DATEVALUE("10/1/20"&amp;RIGHT(BY$1,2)),$U818&gt;=DATEVALUE("9/30/20"&amp;RIGHT(BZ$1,2)))),
IF(AND($T818&gt;=DATEVALUE("10/1/20"&amp;RIGHT(BY$1,2)),$U818&lt;=DATEVALUE("9/30/20"&amp;RIGHT(BZ$1,2))),NETWORKDAYS($T818,$U818,Holidays!$J$3:$J$937),
IF(AND($T818&lt;DATEVALUE("10/1/20"&amp;RIGHT(BY$1,2)),$U818&lt;=DATEVALUE("9/30/20"&amp;RIGHT(BZ$1,2))),NETWORKDAYS(DATEVALUE("10/1/20"&amp;RIGHT(BY$1,2)),$U818,Holidays!$J$3:$J$937),
IF($T818&lt;DATEVALUE("10/1/20"&amp;RIGHT(BY$1,2)),NETWORKDAYS(DATEVALUE("10/1/20"&amp;RIGHT(BY$1,2)),DATEVALUE("9/30/20"&amp;RIGHT(BZ$1,2)),Holidays!$J$3:$J$937),
IF($T818&gt;=DATEVALUE("10/1/20"&amp;RIGHT(BY$1,2)),NETWORKDAYS($T818,DATEVALUE("9/30/20"&amp;RIGHT(BZ$1,2)),Holidays!$J$3:$J$937),"")))),"")/(NETWORKDAYS($T818,$U818,Holidays!$J$3:$J$937)),0))</f>
        <v/>
      </c>
      <c r="CA818" s="87" t="str">
        <f>IF($Q818="","",IFERROR(IF(OR(AND($T818&gt;=DATEVALUE("10/1/20"&amp;RIGHT(BZ$1,2)),$T818&lt;=DATEVALUE("9/30/20"&amp;RIGHT(CA$1,2))),AND($U818&gt;=DATEVALUE("10/1/20"&amp;RIGHT(BZ$1,2)),$U818&lt;=DATEVALUE("9/30/20"&amp;RIGHT(CA$1,2))),AND($T818&lt;=DATEVALUE("10/1/20"&amp;RIGHT(BZ$1,2)),$U818&gt;=DATEVALUE("9/30/20"&amp;RIGHT(CA$1,2)))),
IF(AND($T818&gt;=DATEVALUE("10/1/20"&amp;RIGHT(BZ$1,2)),$U818&lt;=DATEVALUE("9/30/20"&amp;RIGHT(CA$1,2))),NETWORKDAYS($T818,$U818,Holidays!$J$3:$J$937),
IF(AND($T818&lt;DATEVALUE("10/1/20"&amp;RIGHT(BZ$1,2)),$U818&lt;=DATEVALUE("9/30/20"&amp;RIGHT(CA$1,2))),NETWORKDAYS(DATEVALUE("10/1/20"&amp;RIGHT(BZ$1,2)),$U818,Holidays!$J$3:$J$937),
IF($T818&lt;DATEVALUE("10/1/20"&amp;RIGHT(BZ$1,2)),NETWORKDAYS(DATEVALUE("10/1/20"&amp;RIGHT(BZ$1,2)),DATEVALUE("9/30/20"&amp;RIGHT(CA$1,2)),Holidays!$J$3:$J$937),
IF($T818&gt;=DATEVALUE("10/1/20"&amp;RIGHT(BZ$1,2)),NETWORKDAYS($T818,DATEVALUE("9/30/20"&amp;RIGHT(CA$1,2)),Holidays!$J$3:$J$937),"")))),"")/(NETWORKDAYS($T818,$U818,Holidays!$J$3:$J$937)),0))</f>
        <v/>
      </c>
      <c r="CB818" s="87" t="str">
        <f>IF($Q818="","",IFERROR(IF(OR(AND($T818&gt;=DATEVALUE("10/1/20"&amp;RIGHT(CA$1,2)),$T818&lt;=DATEVALUE("9/30/20"&amp;RIGHT(CB$1,2))),AND($U818&gt;=DATEVALUE("10/1/20"&amp;RIGHT(CA$1,2)),$U818&lt;=DATEVALUE("9/30/20"&amp;RIGHT(CB$1,2))),AND($T818&lt;=DATEVALUE("10/1/20"&amp;RIGHT(CA$1,2)),$U818&gt;=DATEVALUE("9/30/20"&amp;RIGHT(CB$1,2)))),
IF(AND($T818&gt;=DATEVALUE("10/1/20"&amp;RIGHT(CA$1,2)),$U818&lt;=DATEVALUE("9/30/20"&amp;RIGHT(CB$1,2))),NETWORKDAYS($T818,$U818,Holidays!$J$3:$J$937),
IF(AND($T818&lt;DATEVALUE("10/1/20"&amp;RIGHT(CA$1,2)),$U818&lt;=DATEVALUE("9/30/20"&amp;RIGHT(CB$1,2))),NETWORKDAYS(DATEVALUE("10/1/20"&amp;RIGHT(CA$1,2)),$U818,Holidays!$J$3:$J$937),
IF($T818&lt;DATEVALUE("10/1/20"&amp;RIGHT(CA$1,2)),NETWORKDAYS(DATEVALUE("10/1/20"&amp;RIGHT(CA$1,2)),DATEVALUE("9/30/20"&amp;RIGHT(CB$1,2)),Holidays!$J$3:$J$937),
IF($T818&gt;=DATEVALUE("10/1/20"&amp;RIGHT(CA$1,2)),NETWORKDAYS($T818,DATEVALUE("9/30/20"&amp;RIGHT(CB$1,2)),Holidays!$J$3:$J$937),"")))),"")/(NETWORKDAYS($T818,$U818,Holidays!$J$3:$J$937)),0))</f>
        <v/>
      </c>
    </row>
    <row r="819" spans="1:80">
      <c r="A819" s="97"/>
      <c r="B819" s="98" t="str">
        <f ca="1">IF(NOT($A819=""),OFFSET('WBS Reference &amp; User Procedure'!$A$1,MATCH($A819,'WBS Reference &amp; User Procedure'!$A:$A,0)-1,1),"")</f>
        <v/>
      </c>
      <c r="D819" s="97"/>
      <c r="T819" s="104" t="str">
        <f>IF(NOT(Q819=""),IF(NOT($S819=""),$S819,#REF!),"")</f>
        <v/>
      </c>
      <c r="U819" s="104" t="str">
        <f>IF(NOT(Q819=""),WORKDAY(T819,Q819,Holidays!$J$3:$J$937),"")</f>
        <v/>
      </c>
      <c r="V819" s="104"/>
      <c r="W819" s="104"/>
      <c r="X819" s="101" t="str">
        <f t="shared" si="181"/>
        <v/>
      </c>
      <c r="AL819" s="87" t="str">
        <f t="shared" ca="1" si="180"/>
        <v/>
      </c>
      <c r="AN819" s="87" t="str">
        <f t="shared" ca="1" si="184"/>
        <v/>
      </c>
      <c r="AO819" s="87" t="str">
        <f t="shared" ca="1" si="184"/>
        <v/>
      </c>
      <c r="AP819" s="87" t="str">
        <f t="shared" ca="1" si="184"/>
        <v/>
      </c>
      <c r="AQ819" s="87" t="str">
        <f t="shared" ca="1" si="184"/>
        <v/>
      </c>
      <c r="AR819" s="87" t="str">
        <f t="shared" ca="1" si="184"/>
        <v/>
      </c>
      <c r="AS819" s="87" t="str">
        <f t="shared" ca="1" si="184"/>
        <v/>
      </c>
      <c r="AT819" s="87" t="str">
        <f t="shared" ca="1" si="184"/>
        <v/>
      </c>
      <c r="AU819" s="87" t="str">
        <f t="shared" ca="1" si="184"/>
        <v/>
      </c>
      <c r="AV819" s="87" t="str">
        <f t="shared" ca="1" si="184"/>
        <v/>
      </c>
      <c r="AW819" s="87" t="str">
        <f t="shared" ca="1" si="184"/>
        <v/>
      </c>
      <c r="AX819" s="87" t="str">
        <f t="shared" ca="1" si="185"/>
        <v/>
      </c>
      <c r="AY819" s="87" t="str">
        <f t="shared" ca="1" si="185"/>
        <v/>
      </c>
      <c r="AZ819" s="87" t="str">
        <f t="shared" ca="1" si="185"/>
        <v/>
      </c>
      <c r="BA819" s="87" t="str">
        <f t="shared" ca="1" si="185"/>
        <v/>
      </c>
      <c r="BB819" s="87" t="str">
        <f t="shared" ca="1" si="185"/>
        <v/>
      </c>
      <c r="BC819" s="87" t="str">
        <f t="shared" ca="1" si="185"/>
        <v/>
      </c>
      <c r="BD819" s="87" t="str">
        <f t="shared" ca="1" si="185"/>
        <v/>
      </c>
      <c r="BE819" s="87" t="str">
        <f t="shared" ca="1" si="185"/>
        <v/>
      </c>
      <c r="BF819" s="87" t="str">
        <f t="shared" ca="1" si="185"/>
        <v/>
      </c>
      <c r="BG819" s="87" t="str">
        <f t="shared" ca="1" si="185"/>
        <v/>
      </c>
      <c r="BI819" s="87" t="str">
        <f>IF($Q819="","",IFERROR(IF(OR(AND($T819&gt;=DATEVALUE("10/1/20"&amp;RIGHT(BH$1,2)),$T819&lt;=DATEVALUE("9/30/20"&amp;RIGHT(BI$1,2))),AND($U819&gt;=DATEVALUE("10/1/20"&amp;RIGHT(BH$1,2)),$U819&lt;=DATEVALUE("9/30/20"&amp;RIGHT(BI$1,2))),AND($T819&lt;=DATEVALUE("10/1/20"&amp;RIGHT(BH$1,2)),$U819&gt;=DATEVALUE("9/30/20"&amp;RIGHT(BI$1,2)))),
IF(AND($T819&gt;=DATEVALUE("10/1/20"&amp;RIGHT(BH$1,2)),$U819&lt;=DATEVALUE("9/30/20"&amp;RIGHT(BI$1,2))),NETWORKDAYS($T819,$U819,Holidays!$J$3:$J$937),
IF(AND($T819&lt;DATEVALUE("10/1/20"&amp;RIGHT(BH$1,2)),$U819&lt;=DATEVALUE("9/30/20"&amp;RIGHT(BI$1,2))),NETWORKDAYS(DATEVALUE("10/1/20"&amp;RIGHT(BH$1,2)),$U819,Holidays!$J$3:$J$937),
IF($T819&lt;DATEVALUE("10/1/20"&amp;RIGHT(BH$1,2)),NETWORKDAYS(DATEVALUE("10/1/20"&amp;RIGHT(BH$1,2)),DATEVALUE("9/30/20"&amp;RIGHT(BI$1,2)),Holidays!$J$3:$J$937),
IF($T819&gt;=DATEVALUE("10/1/20"&amp;RIGHT(BH$1,2)),NETWORKDAYS($T819,DATEVALUE("9/30/20"&amp;RIGHT(BI$1,2)),Holidays!$J$3:$J$937),"")))),"")/(NETWORKDAYS($T819,$U819,Holidays!$J$3:$J$937)),0))</f>
        <v/>
      </c>
      <c r="BJ819" s="87" t="str">
        <f>IF($Q819="","",IFERROR(IF(OR(AND($T819&gt;=DATEVALUE("10/1/20"&amp;RIGHT(BI$1,2)),$T819&lt;=DATEVALUE("9/30/20"&amp;RIGHT(BJ$1,2))),AND($U819&gt;=DATEVALUE("10/1/20"&amp;RIGHT(BI$1,2)),$U819&lt;=DATEVALUE("9/30/20"&amp;RIGHT(BJ$1,2))),AND($T819&lt;=DATEVALUE("10/1/20"&amp;RIGHT(BI$1,2)),$U819&gt;=DATEVALUE("9/30/20"&amp;RIGHT(BJ$1,2)))),
IF(AND($T819&gt;=DATEVALUE("10/1/20"&amp;RIGHT(BI$1,2)),$U819&lt;=DATEVALUE("9/30/20"&amp;RIGHT(BJ$1,2))),NETWORKDAYS($T819,$U819,Holidays!$J$3:$J$937),
IF(AND($T819&lt;DATEVALUE("10/1/20"&amp;RIGHT(BI$1,2)),$U819&lt;=DATEVALUE("9/30/20"&amp;RIGHT(BJ$1,2))),NETWORKDAYS(DATEVALUE("10/1/20"&amp;RIGHT(BI$1,2)),$U819,Holidays!$J$3:$J$937),
IF($T819&lt;DATEVALUE("10/1/20"&amp;RIGHT(BI$1,2)),NETWORKDAYS(DATEVALUE("10/1/20"&amp;RIGHT(BI$1,2)),DATEVALUE("9/30/20"&amp;RIGHT(BJ$1,2)),Holidays!$J$3:$J$937),
IF($T819&gt;=DATEVALUE("10/1/20"&amp;RIGHT(BI$1,2)),NETWORKDAYS($T819,DATEVALUE("9/30/20"&amp;RIGHT(BJ$1,2)),Holidays!$J$3:$J$937),"")))),"")/(NETWORKDAYS($T819,$U819,Holidays!$J$3:$J$937)),0))</f>
        <v/>
      </c>
      <c r="BK819" s="87" t="str">
        <f>IF($Q819="","",IFERROR(IF(OR(AND($T819&gt;=DATEVALUE("10/1/20"&amp;RIGHT(BJ$1,2)),$T819&lt;=DATEVALUE("9/30/20"&amp;RIGHT(BK$1,2))),AND($U819&gt;=DATEVALUE("10/1/20"&amp;RIGHT(BJ$1,2)),$U819&lt;=DATEVALUE("9/30/20"&amp;RIGHT(BK$1,2))),AND($T819&lt;=DATEVALUE("10/1/20"&amp;RIGHT(BJ$1,2)),$U819&gt;=DATEVALUE("9/30/20"&amp;RIGHT(BK$1,2)))),
IF(AND($T819&gt;=DATEVALUE("10/1/20"&amp;RIGHT(BJ$1,2)),$U819&lt;=DATEVALUE("9/30/20"&amp;RIGHT(BK$1,2))),NETWORKDAYS($T819,$U819,Holidays!$J$3:$J$937),
IF(AND($T819&lt;DATEVALUE("10/1/20"&amp;RIGHT(BJ$1,2)),$U819&lt;=DATEVALUE("9/30/20"&amp;RIGHT(BK$1,2))),NETWORKDAYS(DATEVALUE("10/1/20"&amp;RIGHT(BJ$1,2)),$U819,Holidays!$J$3:$J$937),
IF($T819&lt;DATEVALUE("10/1/20"&amp;RIGHT(BJ$1,2)),NETWORKDAYS(DATEVALUE("10/1/20"&amp;RIGHT(BJ$1,2)),DATEVALUE("9/30/20"&amp;RIGHT(BK$1,2)),Holidays!$J$3:$J$937),
IF($T819&gt;=DATEVALUE("10/1/20"&amp;RIGHT(BJ$1,2)),NETWORKDAYS($T819,DATEVALUE("9/30/20"&amp;RIGHT(BK$1,2)),Holidays!$J$3:$J$937),"")))),"")/(NETWORKDAYS($T819,$U819,Holidays!$J$3:$J$937)),0))</f>
        <v/>
      </c>
      <c r="BL819" s="87" t="str">
        <f>IF($Q819="","",IFERROR(IF(OR(AND($T819&gt;=DATEVALUE("10/1/20"&amp;RIGHT(BK$1,2)),$T819&lt;=DATEVALUE("9/30/20"&amp;RIGHT(BL$1,2))),AND($U819&gt;=DATEVALUE("10/1/20"&amp;RIGHT(BK$1,2)),$U819&lt;=DATEVALUE("9/30/20"&amp;RIGHT(BL$1,2))),AND($T819&lt;=DATEVALUE("10/1/20"&amp;RIGHT(BK$1,2)),$U819&gt;=DATEVALUE("9/30/20"&amp;RIGHT(BL$1,2)))),
IF(AND($T819&gt;=DATEVALUE("10/1/20"&amp;RIGHT(BK$1,2)),$U819&lt;=DATEVALUE("9/30/20"&amp;RIGHT(BL$1,2))),NETWORKDAYS($T819,$U819,Holidays!$J$3:$J$937),
IF(AND($T819&lt;DATEVALUE("10/1/20"&amp;RIGHT(BK$1,2)),$U819&lt;=DATEVALUE("9/30/20"&amp;RIGHT(BL$1,2))),NETWORKDAYS(DATEVALUE("10/1/20"&amp;RIGHT(BK$1,2)),$U819,Holidays!$J$3:$J$937),
IF($T819&lt;DATEVALUE("10/1/20"&amp;RIGHT(BK$1,2)),NETWORKDAYS(DATEVALUE("10/1/20"&amp;RIGHT(BK$1,2)),DATEVALUE("9/30/20"&amp;RIGHT(BL$1,2)),Holidays!$J$3:$J$937),
IF($T819&gt;=DATEVALUE("10/1/20"&amp;RIGHT(BK$1,2)),NETWORKDAYS($T819,DATEVALUE("9/30/20"&amp;RIGHT(BL$1,2)),Holidays!$J$3:$J$937),"")))),"")/(NETWORKDAYS($T819,$U819,Holidays!$J$3:$J$937)),0))</f>
        <v/>
      </c>
      <c r="BM819" s="87" t="str">
        <f>IF($Q819="","",IFERROR(IF(OR(AND($T819&gt;=DATEVALUE("10/1/20"&amp;RIGHT(BL$1,2)),$T819&lt;=DATEVALUE("9/30/20"&amp;RIGHT(BM$1,2))),AND($U819&gt;=DATEVALUE("10/1/20"&amp;RIGHT(BL$1,2)),$U819&lt;=DATEVALUE("9/30/20"&amp;RIGHT(BM$1,2))),AND($T819&lt;=DATEVALUE("10/1/20"&amp;RIGHT(BL$1,2)),$U819&gt;=DATEVALUE("9/30/20"&amp;RIGHT(BM$1,2)))),
IF(AND($T819&gt;=DATEVALUE("10/1/20"&amp;RIGHT(BL$1,2)),$U819&lt;=DATEVALUE("9/30/20"&amp;RIGHT(BM$1,2))),NETWORKDAYS($T819,$U819,Holidays!$J$3:$J$937),
IF(AND($T819&lt;DATEVALUE("10/1/20"&amp;RIGHT(BL$1,2)),$U819&lt;=DATEVALUE("9/30/20"&amp;RIGHT(BM$1,2))),NETWORKDAYS(DATEVALUE("10/1/20"&amp;RIGHT(BL$1,2)),$U819,Holidays!$J$3:$J$937),
IF($T819&lt;DATEVALUE("10/1/20"&amp;RIGHT(BL$1,2)),NETWORKDAYS(DATEVALUE("10/1/20"&amp;RIGHT(BL$1,2)),DATEVALUE("9/30/20"&amp;RIGHT(BM$1,2)),Holidays!$J$3:$J$937),
IF($T819&gt;=DATEVALUE("10/1/20"&amp;RIGHT(BL$1,2)),NETWORKDAYS($T819,DATEVALUE("9/30/20"&amp;RIGHT(BM$1,2)),Holidays!$J$3:$J$937),"")))),"")/(NETWORKDAYS($T819,$U819,Holidays!$J$3:$J$937)),0))</f>
        <v/>
      </c>
      <c r="BN819" s="87" t="str">
        <f>IF($Q819="","",IFERROR(IF(OR(AND($T819&gt;=DATEVALUE("10/1/20"&amp;RIGHT(BM$1,2)),$T819&lt;=DATEVALUE("9/30/20"&amp;RIGHT(BN$1,2))),AND($U819&gt;=DATEVALUE("10/1/20"&amp;RIGHT(BM$1,2)),$U819&lt;=DATEVALUE("9/30/20"&amp;RIGHT(BN$1,2))),AND($T819&lt;=DATEVALUE("10/1/20"&amp;RIGHT(BM$1,2)),$U819&gt;=DATEVALUE("9/30/20"&amp;RIGHT(BN$1,2)))),
IF(AND($T819&gt;=DATEVALUE("10/1/20"&amp;RIGHT(BM$1,2)),$U819&lt;=DATEVALUE("9/30/20"&amp;RIGHT(BN$1,2))),NETWORKDAYS($T819,$U819,Holidays!$J$3:$J$937),
IF(AND($T819&lt;DATEVALUE("10/1/20"&amp;RIGHT(BM$1,2)),$U819&lt;=DATEVALUE("9/30/20"&amp;RIGHT(BN$1,2))),NETWORKDAYS(DATEVALUE("10/1/20"&amp;RIGHT(BM$1,2)),$U819,Holidays!$J$3:$J$937),
IF($T819&lt;DATEVALUE("10/1/20"&amp;RIGHT(BM$1,2)),NETWORKDAYS(DATEVALUE("10/1/20"&amp;RIGHT(BM$1,2)),DATEVALUE("9/30/20"&amp;RIGHT(BN$1,2)),Holidays!$J$3:$J$937),
IF($T819&gt;=DATEVALUE("10/1/20"&amp;RIGHT(BM$1,2)),NETWORKDAYS($T819,DATEVALUE("9/30/20"&amp;RIGHT(BN$1,2)),Holidays!$J$3:$J$937),"")))),"")/(NETWORKDAYS($T819,$U819,Holidays!$J$3:$J$937)),0))</f>
        <v/>
      </c>
      <c r="BO819" s="87" t="str">
        <f>IF($Q819="","",IFERROR(IF(OR(AND($T819&gt;=DATEVALUE("10/1/20"&amp;RIGHT(BN$1,2)),$T819&lt;=DATEVALUE("9/30/20"&amp;RIGHT(BO$1,2))),AND($U819&gt;=DATEVALUE("10/1/20"&amp;RIGHT(BN$1,2)),$U819&lt;=DATEVALUE("9/30/20"&amp;RIGHT(BO$1,2))),AND($T819&lt;=DATEVALUE("10/1/20"&amp;RIGHT(BN$1,2)),$U819&gt;=DATEVALUE("9/30/20"&amp;RIGHT(BO$1,2)))),
IF(AND($T819&gt;=DATEVALUE("10/1/20"&amp;RIGHT(BN$1,2)),$U819&lt;=DATEVALUE("9/30/20"&amp;RIGHT(BO$1,2))),NETWORKDAYS($T819,$U819,Holidays!$J$3:$J$937),
IF(AND($T819&lt;DATEVALUE("10/1/20"&amp;RIGHT(BN$1,2)),$U819&lt;=DATEVALUE("9/30/20"&amp;RIGHT(BO$1,2))),NETWORKDAYS(DATEVALUE("10/1/20"&amp;RIGHT(BN$1,2)),$U819,Holidays!$J$3:$J$937),
IF($T819&lt;DATEVALUE("10/1/20"&amp;RIGHT(BN$1,2)),NETWORKDAYS(DATEVALUE("10/1/20"&amp;RIGHT(BN$1,2)),DATEVALUE("9/30/20"&amp;RIGHT(BO$1,2)),Holidays!$J$3:$J$937),
IF($T819&gt;=DATEVALUE("10/1/20"&amp;RIGHT(BN$1,2)),NETWORKDAYS($T819,DATEVALUE("9/30/20"&amp;RIGHT(BO$1,2)),Holidays!$J$3:$J$937),"")))),"")/(NETWORKDAYS($T819,$U819,Holidays!$J$3:$J$937)),0))</f>
        <v/>
      </c>
      <c r="BP819" s="87" t="str">
        <f>IF($Q819="","",IFERROR(IF(OR(AND($T819&gt;=DATEVALUE("10/1/20"&amp;RIGHT(BO$1,2)),$T819&lt;=DATEVALUE("9/30/20"&amp;RIGHT(BP$1,2))),AND($U819&gt;=DATEVALUE("10/1/20"&amp;RIGHT(BO$1,2)),$U819&lt;=DATEVALUE("9/30/20"&amp;RIGHT(BP$1,2))),AND($T819&lt;=DATEVALUE("10/1/20"&amp;RIGHT(BO$1,2)),$U819&gt;=DATEVALUE("9/30/20"&amp;RIGHT(BP$1,2)))),
IF(AND($T819&gt;=DATEVALUE("10/1/20"&amp;RIGHT(BO$1,2)),$U819&lt;=DATEVALUE("9/30/20"&amp;RIGHT(BP$1,2))),NETWORKDAYS($T819,$U819,Holidays!$J$3:$J$937),
IF(AND($T819&lt;DATEVALUE("10/1/20"&amp;RIGHT(BO$1,2)),$U819&lt;=DATEVALUE("9/30/20"&amp;RIGHT(BP$1,2))),NETWORKDAYS(DATEVALUE("10/1/20"&amp;RIGHT(BO$1,2)),$U819,Holidays!$J$3:$J$937),
IF($T819&lt;DATEVALUE("10/1/20"&amp;RIGHT(BO$1,2)),NETWORKDAYS(DATEVALUE("10/1/20"&amp;RIGHT(BO$1,2)),DATEVALUE("9/30/20"&amp;RIGHT(BP$1,2)),Holidays!$J$3:$J$937),
IF($T819&gt;=DATEVALUE("10/1/20"&amp;RIGHT(BO$1,2)),NETWORKDAYS($T819,DATEVALUE("9/30/20"&amp;RIGHT(BP$1,2)),Holidays!$J$3:$J$937),"")))),"")/(NETWORKDAYS($T819,$U819,Holidays!$J$3:$J$937)),0))</f>
        <v/>
      </c>
      <c r="BQ819" s="87" t="str">
        <f>IF($Q819="","",IFERROR(IF(OR(AND($T819&gt;=DATEVALUE("10/1/20"&amp;RIGHT(BP$1,2)),$T819&lt;=DATEVALUE("9/30/20"&amp;RIGHT(BQ$1,2))),AND($U819&gt;=DATEVALUE("10/1/20"&amp;RIGHT(BP$1,2)),$U819&lt;=DATEVALUE("9/30/20"&amp;RIGHT(BQ$1,2))),AND($T819&lt;=DATEVALUE("10/1/20"&amp;RIGHT(BP$1,2)),$U819&gt;=DATEVALUE("9/30/20"&amp;RIGHT(BQ$1,2)))),
IF(AND($T819&gt;=DATEVALUE("10/1/20"&amp;RIGHT(BP$1,2)),$U819&lt;=DATEVALUE("9/30/20"&amp;RIGHT(BQ$1,2))),NETWORKDAYS($T819,$U819,Holidays!$J$3:$J$937),
IF(AND($T819&lt;DATEVALUE("10/1/20"&amp;RIGHT(BP$1,2)),$U819&lt;=DATEVALUE("9/30/20"&amp;RIGHT(BQ$1,2))),NETWORKDAYS(DATEVALUE("10/1/20"&amp;RIGHT(BP$1,2)),$U819,Holidays!$J$3:$J$937),
IF($T819&lt;DATEVALUE("10/1/20"&amp;RIGHT(BP$1,2)),NETWORKDAYS(DATEVALUE("10/1/20"&amp;RIGHT(BP$1,2)),DATEVALUE("9/30/20"&amp;RIGHT(BQ$1,2)),Holidays!$J$3:$J$937),
IF($T819&gt;=DATEVALUE("10/1/20"&amp;RIGHT(BP$1,2)),NETWORKDAYS($T819,DATEVALUE("9/30/20"&amp;RIGHT(BQ$1,2)),Holidays!$J$3:$J$937),"")))),"")/(NETWORKDAYS($T819,$U819,Holidays!$J$3:$J$937)),0))</f>
        <v/>
      </c>
      <c r="BR819" s="87" t="str">
        <f>IF($Q819="","",IFERROR(IF(OR(AND($T819&gt;=DATEVALUE("10/1/20"&amp;RIGHT(BQ$1,2)),$T819&lt;=DATEVALUE("9/30/20"&amp;RIGHT(BR$1,2))),AND($U819&gt;=DATEVALUE("10/1/20"&amp;RIGHT(BQ$1,2)),$U819&lt;=DATEVALUE("9/30/20"&amp;RIGHT(BR$1,2))),AND($T819&lt;=DATEVALUE("10/1/20"&amp;RIGHT(BQ$1,2)),$U819&gt;=DATEVALUE("9/30/20"&amp;RIGHT(BR$1,2)))),
IF(AND($T819&gt;=DATEVALUE("10/1/20"&amp;RIGHT(BQ$1,2)),$U819&lt;=DATEVALUE("9/30/20"&amp;RIGHT(BR$1,2))),NETWORKDAYS($T819,$U819,Holidays!$J$3:$J$937),
IF(AND($T819&lt;DATEVALUE("10/1/20"&amp;RIGHT(BQ$1,2)),$U819&lt;=DATEVALUE("9/30/20"&amp;RIGHT(BR$1,2))),NETWORKDAYS(DATEVALUE("10/1/20"&amp;RIGHT(BQ$1,2)),$U819,Holidays!$J$3:$J$937),
IF($T819&lt;DATEVALUE("10/1/20"&amp;RIGHT(BQ$1,2)),NETWORKDAYS(DATEVALUE("10/1/20"&amp;RIGHT(BQ$1,2)),DATEVALUE("9/30/20"&amp;RIGHT(BR$1,2)),Holidays!$J$3:$J$937),
IF($T819&gt;=DATEVALUE("10/1/20"&amp;RIGHT(BQ$1,2)),NETWORKDAYS($T819,DATEVALUE("9/30/20"&amp;RIGHT(BR$1,2)),Holidays!$J$3:$J$937),"")))),"")/(NETWORKDAYS($T819,$U819,Holidays!$J$3:$J$937)),0))</f>
        <v/>
      </c>
      <c r="BS819" s="87" t="str">
        <f>IF($Q819="","",IFERROR(IF(OR(AND($T819&gt;=DATEVALUE("10/1/20"&amp;RIGHT(BR$1,2)),$T819&lt;=DATEVALUE("9/30/20"&amp;RIGHT(BS$1,2))),AND($U819&gt;=DATEVALUE("10/1/20"&amp;RIGHT(BR$1,2)),$U819&lt;=DATEVALUE("9/30/20"&amp;RIGHT(BS$1,2))),AND($T819&lt;=DATEVALUE("10/1/20"&amp;RIGHT(BR$1,2)),$U819&gt;=DATEVALUE("9/30/20"&amp;RIGHT(BS$1,2)))),
IF(AND($T819&gt;=DATEVALUE("10/1/20"&amp;RIGHT(BR$1,2)),$U819&lt;=DATEVALUE("9/30/20"&amp;RIGHT(BS$1,2))),NETWORKDAYS($T819,$U819,Holidays!$J$3:$J$937),
IF(AND($T819&lt;DATEVALUE("10/1/20"&amp;RIGHT(BR$1,2)),$U819&lt;=DATEVALUE("9/30/20"&amp;RIGHT(BS$1,2))),NETWORKDAYS(DATEVALUE("10/1/20"&amp;RIGHT(BR$1,2)),$U819,Holidays!$J$3:$J$937),
IF($T819&lt;DATEVALUE("10/1/20"&amp;RIGHT(BR$1,2)),NETWORKDAYS(DATEVALUE("10/1/20"&amp;RIGHT(BR$1,2)),DATEVALUE("9/30/20"&amp;RIGHT(BS$1,2)),Holidays!$J$3:$J$937),
IF($T819&gt;=DATEVALUE("10/1/20"&amp;RIGHT(BR$1,2)),NETWORKDAYS($T819,DATEVALUE("9/30/20"&amp;RIGHT(BS$1,2)),Holidays!$J$3:$J$937),"")))),"")/(NETWORKDAYS($T819,$U819,Holidays!$J$3:$J$937)),0))</f>
        <v/>
      </c>
      <c r="BT819" s="87" t="str">
        <f>IF($Q819="","",IFERROR(IF(OR(AND($T819&gt;=DATEVALUE("10/1/20"&amp;RIGHT(BS$1,2)),$T819&lt;=DATEVALUE("9/30/20"&amp;RIGHT(BT$1,2))),AND($U819&gt;=DATEVALUE("10/1/20"&amp;RIGHT(BS$1,2)),$U819&lt;=DATEVALUE("9/30/20"&amp;RIGHT(BT$1,2))),AND($T819&lt;=DATEVALUE("10/1/20"&amp;RIGHT(BS$1,2)),$U819&gt;=DATEVALUE("9/30/20"&amp;RIGHT(BT$1,2)))),
IF(AND($T819&gt;=DATEVALUE("10/1/20"&amp;RIGHT(BS$1,2)),$U819&lt;=DATEVALUE("9/30/20"&amp;RIGHT(BT$1,2))),NETWORKDAYS($T819,$U819,Holidays!$J$3:$J$937),
IF(AND($T819&lt;DATEVALUE("10/1/20"&amp;RIGHT(BS$1,2)),$U819&lt;=DATEVALUE("9/30/20"&amp;RIGHT(BT$1,2))),NETWORKDAYS(DATEVALUE("10/1/20"&amp;RIGHT(BS$1,2)),$U819,Holidays!$J$3:$J$937),
IF($T819&lt;DATEVALUE("10/1/20"&amp;RIGHT(BS$1,2)),NETWORKDAYS(DATEVALUE("10/1/20"&amp;RIGHT(BS$1,2)),DATEVALUE("9/30/20"&amp;RIGHT(BT$1,2)),Holidays!$J$3:$J$937),
IF($T819&gt;=DATEVALUE("10/1/20"&amp;RIGHT(BS$1,2)),NETWORKDAYS($T819,DATEVALUE("9/30/20"&amp;RIGHT(BT$1,2)),Holidays!$J$3:$J$937),"")))),"")/(NETWORKDAYS($T819,$U819,Holidays!$J$3:$J$937)),0))</f>
        <v/>
      </c>
      <c r="BU819" s="87" t="str">
        <f>IF($Q819="","",IFERROR(IF(OR(AND($T819&gt;=DATEVALUE("10/1/20"&amp;RIGHT(BT$1,2)),$T819&lt;=DATEVALUE("9/30/20"&amp;RIGHT(BU$1,2))),AND($U819&gt;=DATEVALUE("10/1/20"&amp;RIGHT(BT$1,2)),$U819&lt;=DATEVALUE("9/30/20"&amp;RIGHT(BU$1,2))),AND($T819&lt;=DATEVALUE("10/1/20"&amp;RIGHT(BT$1,2)),$U819&gt;=DATEVALUE("9/30/20"&amp;RIGHT(BU$1,2)))),
IF(AND($T819&gt;=DATEVALUE("10/1/20"&amp;RIGHT(BT$1,2)),$U819&lt;=DATEVALUE("9/30/20"&amp;RIGHT(BU$1,2))),NETWORKDAYS($T819,$U819,Holidays!$J$3:$J$937),
IF(AND($T819&lt;DATEVALUE("10/1/20"&amp;RIGHT(BT$1,2)),$U819&lt;=DATEVALUE("9/30/20"&amp;RIGHT(BU$1,2))),NETWORKDAYS(DATEVALUE("10/1/20"&amp;RIGHT(BT$1,2)),$U819,Holidays!$J$3:$J$937),
IF($T819&lt;DATEVALUE("10/1/20"&amp;RIGHT(BT$1,2)),NETWORKDAYS(DATEVALUE("10/1/20"&amp;RIGHT(BT$1,2)),DATEVALUE("9/30/20"&amp;RIGHT(BU$1,2)),Holidays!$J$3:$J$937),
IF($T819&gt;=DATEVALUE("10/1/20"&amp;RIGHT(BT$1,2)),NETWORKDAYS($T819,DATEVALUE("9/30/20"&amp;RIGHT(BU$1,2)),Holidays!$J$3:$J$937),"")))),"")/(NETWORKDAYS($T819,$U819,Holidays!$J$3:$J$937)),0))</f>
        <v/>
      </c>
      <c r="BV819" s="87" t="str">
        <f>IF($Q819="","",IFERROR(IF(OR(AND($T819&gt;=DATEVALUE("10/1/20"&amp;RIGHT(BU$1,2)),$T819&lt;=DATEVALUE("9/30/20"&amp;RIGHT(BV$1,2))),AND($U819&gt;=DATEVALUE("10/1/20"&amp;RIGHT(BU$1,2)),$U819&lt;=DATEVALUE("9/30/20"&amp;RIGHT(BV$1,2))),AND($T819&lt;=DATEVALUE("10/1/20"&amp;RIGHT(BU$1,2)),$U819&gt;=DATEVALUE("9/30/20"&amp;RIGHT(BV$1,2)))),
IF(AND($T819&gt;=DATEVALUE("10/1/20"&amp;RIGHT(BU$1,2)),$U819&lt;=DATEVALUE("9/30/20"&amp;RIGHT(BV$1,2))),NETWORKDAYS($T819,$U819,Holidays!$J$3:$J$937),
IF(AND($T819&lt;DATEVALUE("10/1/20"&amp;RIGHT(BU$1,2)),$U819&lt;=DATEVALUE("9/30/20"&amp;RIGHT(BV$1,2))),NETWORKDAYS(DATEVALUE("10/1/20"&amp;RIGHT(BU$1,2)),$U819,Holidays!$J$3:$J$937),
IF($T819&lt;DATEVALUE("10/1/20"&amp;RIGHT(BU$1,2)),NETWORKDAYS(DATEVALUE("10/1/20"&amp;RIGHT(BU$1,2)),DATEVALUE("9/30/20"&amp;RIGHT(BV$1,2)),Holidays!$J$3:$J$937),
IF($T819&gt;=DATEVALUE("10/1/20"&amp;RIGHT(BU$1,2)),NETWORKDAYS($T819,DATEVALUE("9/30/20"&amp;RIGHT(BV$1,2)),Holidays!$J$3:$J$937),"")))),"")/(NETWORKDAYS($T819,$U819,Holidays!$J$3:$J$937)),0))</f>
        <v/>
      </c>
      <c r="BW819" s="87" t="str">
        <f>IF($Q819="","",IFERROR(IF(OR(AND($T819&gt;=DATEVALUE("10/1/20"&amp;RIGHT(BV$1,2)),$T819&lt;=DATEVALUE("9/30/20"&amp;RIGHT(BW$1,2))),AND($U819&gt;=DATEVALUE("10/1/20"&amp;RIGHT(BV$1,2)),$U819&lt;=DATEVALUE("9/30/20"&amp;RIGHT(BW$1,2))),AND($T819&lt;=DATEVALUE("10/1/20"&amp;RIGHT(BV$1,2)),$U819&gt;=DATEVALUE("9/30/20"&amp;RIGHT(BW$1,2)))),
IF(AND($T819&gt;=DATEVALUE("10/1/20"&amp;RIGHT(BV$1,2)),$U819&lt;=DATEVALUE("9/30/20"&amp;RIGHT(BW$1,2))),NETWORKDAYS($T819,$U819,Holidays!$J$3:$J$937),
IF(AND($T819&lt;DATEVALUE("10/1/20"&amp;RIGHT(BV$1,2)),$U819&lt;=DATEVALUE("9/30/20"&amp;RIGHT(BW$1,2))),NETWORKDAYS(DATEVALUE("10/1/20"&amp;RIGHT(BV$1,2)),$U819,Holidays!$J$3:$J$937),
IF($T819&lt;DATEVALUE("10/1/20"&amp;RIGHT(BV$1,2)),NETWORKDAYS(DATEVALUE("10/1/20"&amp;RIGHT(BV$1,2)),DATEVALUE("9/30/20"&amp;RIGHT(BW$1,2)),Holidays!$J$3:$J$937),
IF($T819&gt;=DATEVALUE("10/1/20"&amp;RIGHT(BV$1,2)),NETWORKDAYS($T819,DATEVALUE("9/30/20"&amp;RIGHT(BW$1,2)),Holidays!$J$3:$J$937),"")))),"")/(NETWORKDAYS($T819,$U819,Holidays!$J$3:$J$937)),0))</f>
        <v/>
      </c>
      <c r="BX819" s="87" t="str">
        <f>IF($Q819="","",IFERROR(IF(OR(AND($T819&gt;=DATEVALUE("10/1/20"&amp;RIGHT(BW$1,2)),$T819&lt;=DATEVALUE("9/30/20"&amp;RIGHT(BX$1,2))),AND($U819&gt;=DATEVALUE("10/1/20"&amp;RIGHT(BW$1,2)),$U819&lt;=DATEVALUE("9/30/20"&amp;RIGHT(BX$1,2))),AND($T819&lt;=DATEVALUE("10/1/20"&amp;RIGHT(BW$1,2)),$U819&gt;=DATEVALUE("9/30/20"&amp;RIGHT(BX$1,2)))),
IF(AND($T819&gt;=DATEVALUE("10/1/20"&amp;RIGHT(BW$1,2)),$U819&lt;=DATEVALUE("9/30/20"&amp;RIGHT(BX$1,2))),NETWORKDAYS($T819,$U819,Holidays!$J$3:$J$937),
IF(AND($T819&lt;DATEVALUE("10/1/20"&amp;RIGHT(BW$1,2)),$U819&lt;=DATEVALUE("9/30/20"&amp;RIGHT(BX$1,2))),NETWORKDAYS(DATEVALUE("10/1/20"&amp;RIGHT(BW$1,2)),$U819,Holidays!$J$3:$J$937),
IF($T819&lt;DATEVALUE("10/1/20"&amp;RIGHT(BW$1,2)),NETWORKDAYS(DATEVALUE("10/1/20"&amp;RIGHT(BW$1,2)),DATEVALUE("9/30/20"&amp;RIGHT(BX$1,2)),Holidays!$J$3:$J$937),
IF($T819&gt;=DATEVALUE("10/1/20"&amp;RIGHT(BW$1,2)),NETWORKDAYS($T819,DATEVALUE("9/30/20"&amp;RIGHT(BX$1,2)),Holidays!$J$3:$J$937),"")))),"")/(NETWORKDAYS($T819,$U819,Holidays!$J$3:$J$937)),0))</f>
        <v/>
      </c>
      <c r="BY819" s="87" t="str">
        <f>IF($Q819="","",IFERROR(IF(OR(AND($T819&gt;=DATEVALUE("10/1/20"&amp;RIGHT(BX$1,2)),$T819&lt;=DATEVALUE("9/30/20"&amp;RIGHT(BY$1,2))),AND($U819&gt;=DATEVALUE("10/1/20"&amp;RIGHT(BX$1,2)),$U819&lt;=DATEVALUE("9/30/20"&amp;RIGHT(BY$1,2))),AND($T819&lt;=DATEVALUE("10/1/20"&amp;RIGHT(BX$1,2)),$U819&gt;=DATEVALUE("9/30/20"&amp;RIGHT(BY$1,2)))),
IF(AND($T819&gt;=DATEVALUE("10/1/20"&amp;RIGHT(BX$1,2)),$U819&lt;=DATEVALUE("9/30/20"&amp;RIGHT(BY$1,2))),NETWORKDAYS($T819,$U819,Holidays!$J$3:$J$937),
IF(AND($T819&lt;DATEVALUE("10/1/20"&amp;RIGHT(BX$1,2)),$U819&lt;=DATEVALUE("9/30/20"&amp;RIGHT(BY$1,2))),NETWORKDAYS(DATEVALUE("10/1/20"&amp;RIGHT(BX$1,2)),$U819,Holidays!$J$3:$J$937),
IF($T819&lt;DATEVALUE("10/1/20"&amp;RIGHT(BX$1,2)),NETWORKDAYS(DATEVALUE("10/1/20"&amp;RIGHT(BX$1,2)),DATEVALUE("9/30/20"&amp;RIGHT(BY$1,2)),Holidays!$J$3:$J$937),
IF($T819&gt;=DATEVALUE("10/1/20"&amp;RIGHT(BX$1,2)),NETWORKDAYS($T819,DATEVALUE("9/30/20"&amp;RIGHT(BY$1,2)),Holidays!$J$3:$J$937),"")))),"")/(NETWORKDAYS($T819,$U819,Holidays!$J$3:$J$937)),0))</f>
        <v/>
      </c>
      <c r="BZ819" s="87" t="str">
        <f>IF($Q819="","",IFERROR(IF(OR(AND($T819&gt;=DATEVALUE("10/1/20"&amp;RIGHT(BY$1,2)),$T819&lt;=DATEVALUE("9/30/20"&amp;RIGHT(BZ$1,2))),AND($U819&gt;=DATEVALUE("10/1/20"&amp;RIGHT(BY$1,2)),$U819&lt;=DATEVALUE("9/30/20"&amp;RIGHT(BZ$1,2))),AND($T819&lt;=DATEVALUE("10/1/20"&amp;RIGHT(BY$1,2)),$U819&gt;=DATEVALUE("9/30/20"&amp;RIGHT(BZ$1,2)))),
IF(AND($T819&gt;=DATEVALUE("10/1/20"&amp;RIGHT(BY$1,2)),$U819&lt;=DATEVALUE("9/30/20"&amp;RIGHT(BZ$1,2))),NETWORKDAYS($T819,$U819,Holidays!$J$3:$J$937),
IF(AND($T819&lt;DATEVALUE("10/1/20"&amp;RIGHT(BY$1,2)),$U819&lt;=DATEVALUE("9/30/20"&amp;RIGHT(BZ$1,2))),NETWORKDAYS(DATEVALUE("10/1/20"&amp;RIGHT(BY$1,2)),$U819,Holidays!$J$3:$J$937),
IF($T819&lt;DATEVALUE("10/1/20"&amp;RIGHT(BY$1,2)),NETWORKDAYS(DATEVALUE("10/1/20"&amp;RIGHT(BY$1,2)),DATEVALUE("9/30/20"&amp;RIGHT(BZ$1,2)),Holidays!$J$3:$J$937),
IF($T819&gt;=DATEVALUE("10/1/20"&amp;RIGHT(BY$1,2)),NETWORKDAYS($T819,DATEVALUE("9/30/20"&amp;RIGHT(BZ$1,2)),Holidays!$J$3:$J$937),"")))),"")/(NETWORKDAYS($T819,$U819,Holidays!$J$3:$J$937)),0))</f>
        <v/>
      </c>
      <c r="CA819" s="87" t="str">
        <f>IF($Q819="","",IFERROR(IF(OR(AND($T819&gt;=DATEVALUE("10/1/20"&amp;RIGHT(BZ$1,2)),$T819&lt;=DATEVALUE("9/30/20"&amp;RIGHT(CA$1,2))),AND($U819&gt;=DATEVALUE("10/1/20"&amp;RIGHT(BZ$1,2)),$U819&lt;=DATEVALUE("9/30/20"&amp;RIGHT(CA$1,2))),AND($T819&lt;=DATEVALUE("10/1/20"&amp;RIGHT(BZ$1,2)),$U819&gt;=DATEVALUE("9/30/20"&amp;RIGHT(CA$1,2)))),
IF(AND($T819&gt;=DATEVALUE("10/1/20"&amp;RIGHT(BZ$1,2)),$U819&lt;=DATEVALUE("9/30/20"&amp;RIGHT(CA$1,2))),NETWORKDAYS($T819,$U819,Holidays!$J$3:$J$937),
IF(AND($T819&lt;DATEVALUE("10/1/20"&amp;RIGHT(BZ$1,2)),$U819&lt;=DATEVALUE("9/30/20"&amp;RIGHT(CA$1,2))),NETWORKDAYS(DATEVALUE("10/1/20"&amp;RIGHT(BZ$1,2)),$U819,Holidays!$J$3:$J$937),
IF($T819&lt;DATEVALUE("10/1/20"&amp;RIGHT(BZ$1,2)),NETWORKDAYS(DATEVALUE("10/1/20"&amp;RIGHT(BZ$1,2)),DATEVALUE("9/30/20"&amp;RIGHT(CA$1,2)),Holidays!$J$3:$J$937),
IF($T819&gt;=DATEVALUE("10/1/20"&amp;RIGHT(BZ$1,2)),NETWORKDAYS($T819,DATEVALUE("9/30/20"&amp;RIGHT(CA$1,2)),Holidays!$J$3:$J$937),"")))),"")/(NETWORKDAYS($T819,$U819,Holidays!$J$3:$J$937)),0))</f>
        <v/>
      </c>
      <c r="CB819" s="87" t="str">
        <f>IF($Q819="","",IFERROR(IF(OR(AND($T819&gt;=DATEVALUE("10/1/20"&amp;RIGHT(CA$1,2)),$T819&lt;=DATEVALUE("9/30/20"&amp;RIGHT(CB$1,2))),AND($U819&gt;=DATEVALUE("10/1/20"&amp;RIGHT(CA$1,2)),$U819&lt;=DATEVALUE("9/30/20"&amp;RIGHT(CB$1,2))),AND($T819&lt;=DATEVALUE("10/1/20"&amp;RIGHT(CA$1,2)),$U819&gt;=DATEVALUE("9/30/20"&amp;RIGHT(CB$1,2)))),
IF(AND($T819&gt;=DATEVALUE("10/1/20"&amp;RIGHT(CA$1,2)),$U819&lt;=DATEVALUE("9/30/20"&amp;RIGHT(CB$1,2))),NETWORKDAYS($T819,$U819,Holidays!$J$3:$J$937),
IF(AND($T819&lt;DATEVALUE("10/1/20"&amp;RIGHT(CA$1,2)),$U819&lt;=DATEVALUE("9/30/20"&amp;RIGHT(CB$1,2))),NETWORKDAYS(DATEVALUE("10/1/20"&amp;RIGHT(CA$1,2)),$U819,Holidays!$J$3:$J$937),
IF($T819&lt;DATEVALUE("10/1/20"&amp;RIGHT(CA$1,2)),NETWORKDAYS(DATEVALUE("10/1/20"&amp;RIGHT(CA$1,2)),DATEVALUE("9/30/20"&amp;RIGHT(CB$1,2)),Holidays!$J$3:$J$937),
IF($T819&gt;=DATEVALUE("10/1/20"&amp;RIGHT(CA$1,2)),NETWORKDAYS($T819,DATEVALUE("9/30/20"&amp;RIGHT(CB$1,2)),Holidays!$J$3:$J$937),"")))),"")/(NETWORKDAYS($T819,$U819,Holidays!$J$3:$J$937)),0))</f>
        <v/>
      </c>
    </row>
    <row r="820" spans="1:80">
      <c r="A820" s="97"/>
      <c r="B820" s="98" t="str">
        <f ca="1">IF(NOT($A820=""),OFFSET('WBS Reference &amp; User Procedure'!$A$1,MATCH($A820,'WBS Reference &amp; User Procedure'!$A:$A,0)-1,1),"")</f>
        <v/>
      </c>
      <c r="D820" s="97"/>
      <c r="T820" s="104" t="str">
        <f>IF(NOT(Q820=""),IF(NOT($S820=""),$S820,#REF!),"")</f>
        <v/>
      </c>
      <c r="U820" s="104" t="str">
        <f>IF(NOT(Q820=""),WORKDAY(T820,Q820,Holidays!$J$3:$J$937),"")</f>
        <v/>
      </c>
      <c r="V820" s="104"/>
      <c r="W820" s="104"/>
      <c r="X820" s="101" t="str">
        <f t="shared" si="181"/>
        <v/>
      </c>
      <c r="AL820" s="87" t="str">
        <f t="shared" ca="1" si="180"/>
        <v/>
      </c>
      <c r="AN820" s="87" t="str">
        <f t="shared" ca="1" si="184"/>
        <v/>
      </c>
      <c r="AO820" s="87" t="str">
        <f t="shared" ca="1" si="184"/>
        <v/>
      </c>
      <c r="AP820" s="87" t="str">
        <f t="shared" ca="1" si="184"/>
        <v/>
      </c>
      <c r="AQ820" s="87" t="str">
        <f t="shared" ca="1" si="184"/>
        <v/>
      </c>
      <c r="AR820" s="87" t="str">
        <f t="shared" ca="1" si="184"/>
        <v/>
      </c>
      <c r="AS820" s="87" t="str">
        <f t="shared" ca="1" si="184"/>
        <v/>
      </c>
      <c r="AT820" s="87" t="str">
        <f t="shared" ca="1" si="184"/>
        <v/>
      </c>
      <c r="AU820" s="87" t="str">
        <f t="shared" ca="1" si="184"/>
        <v/>
      </c>
      <c r="AV820" s="87" t="str">
        <f t="shared" ca="1" si="184"/>
        <v/>
      </c>
      <c r="AW820" s="87" t="str">
        <f t="shared" ca="1" si="184"/>
        <v/>
      </c>
      <c r="AX820" s="87" t="str">
        <f t="shared" ca="1" si="185"/>
        <v/>
      </c>
      <c r="AY820" s="87" t="str">
        <f t="shared" ca="1" si="185"/>
        <v/>
      </c>
      <c r="AZ820" s="87" t="str">
        <f t="shared" ca="1" si="185"/>
        <v/>
      </c>
      <c r="BA820" s="87" t="str">
        <f t="shared" ca="1" si="185"/>
        <v/>
      </c>
      <c r="BB820" s="87" t="str">
        <f t="shared" ca="1" si="185"/>
        <v/>
      </c>
      <c r="BC820" s="87" t="str">
        <f t="shared" ca="1" si="185"/>
        <v/>
      </c>
      <c r="BD820" s="87" t="str">
        <f t="shared" ca="1" si="185"/>
        <v/>
      </c>
      <c r="BE820" s="87" t="str">
        <f t="shared" ca="1" si="185"/>
        <v/>
      </c>
      <c r="BF820" s="87" t="str">
        <f t="shared" ca="1" si="185"/>
        <v/>
      </c>
      <c r="BG820" s="87" t="str">
        <f t="shared" ca="1" si="185"/>
        <v/>
      </c>
      <c r="BI820" s="87" t="str">
        <f>IF($Q820="","",IFERROR(IF(OR(AND($T820&gt;=DATEVALUE("10/1/20"&amp;RIGHT(BH$1,2)),$T820&lt;=DATEVALUE("9/30/20"&amp;RIGHT(BI$1,2))),AND($U820&gt;=DATEVALUE("10/1/20"&amp;RIGHT(BH$1,2)),$U820&lt;=DATEVALUE("9/30/20"&amp;RIGHT(BI$1,2))),AND($T820&lt;=DATEVALUE("10/1/20"&amp;RIGHT(BH$1,2)),$U820&gt;=DATEVALUE("9/30/20"&amp;RIGHT(BI$1,2)))),
IF(AND($T820&gt;=DATEVALUE("10/1/20"&amp;RIGHT(BH$1,2)),$U820&lt;=DATEVALUE("9/30/20"&amp;RIGHT(BI$1,2))),NETWORKDAYS($T820,$U820,Holidays!$J$3:$J$937),
IF(AND($T820&lt;DATEVALUE("10/1/20"&amp;RIGHT(BH$1,2)),$U820&lt;=DATEVALUE("9/30/20"&amp;RIGHT(BI$1,2))),NETWORKDAYS(DATEVALUE("10/1/20"&amp;RIGHT(BH$1,2)),$U820,Holidays!$J$3:$J$937),
IF($T820&lt;DATEVALUE("10/1/20"&amp;RIGHT(BH$1,2)),NETWORKDAYS(DATEVALUE("10/1/20"&amp;RIGHT(BH$1,2)),DATEVALUE("9/30/20"&amp;RIGHT(BI$1,2)),Holidays!$J$3:$J$937),
IF($T820&gt;=DATEVALUE("10/1/20"&amp;RIGHT(BH$1,2)),NETWORKDAYS($T820,DATEVALUE("9/30/20"&amp;RIGHT(BI$1,2)),Holidays!$J$3:$J$937),"")))),"")/(NETWORKDAYS($T820,$U820,Holidays!$J$3:$J$937)),0))</f>
        <v/>
      </c>
      <c r="BJ820" s="87" t="str">
        <f>IF($Q820="","",IFERROR(IF(OR(AND($T820&gt;=DATEVALUE("10/1/20"&amp;RIGHT(BI$1,2)),$T820&lt;=DATEVALUE("9/30/20"&amp;RIGHT(BJ$1,2))),AND($U820&gt;=DATEVALUE("10/1/20"&amp;RIGHT(BI$1,2)),$U820&lt;=DATEVALUE("9/30/20"&amp;RIGHT(BJ$1,2))),AND($T820&lt;=DATEVALUE("10/1/20"&amp;RIGHT(BI$1,2)),$U820&gt;=DATEVALUE("9/30/20"&amp;RIGHT(BJ$1,2)))),
IF(AND($T820&gt;=DATEVALUE("10/1/20"&amp;RIGHT(BI$1,2)),$U820&lt;=DATEVALUE("9/30/20"&amp;RIGHT(BJ$1,2))),NETWORKDAYS($T820,$U820,Holidays!$J$3:$J$937),
IF(AND($T820&lt;DATEVALUE("10/1/20"&amp;RIGHT(BI$1,2)),$U820&lt;=DATEVALUE("9/30/20"&amp;RIGHT(BJ$1,2))),NETWORKDAYS(DATEVALUE("10/1/20"&amp;RIGHT(BI$1,2)),$U820,Holidays!$J$3:$J$937),
IF($T820&lt;DATEVALUE("10/1/20"&amp;RIGHT(BI$1,2)),NETWORKDAYS(DATEVALUE("10/1/20"&amp;RIGHT(BI$1,2)),DATEVALUE("9/30/20"&amp;RIGHT(BJ$1,2)),Holidays!$J$3:$J$937),
IF($T820&gt;=DATEVALUE("10/1/20"&amp;RIGHT(BI$1,2)),NETWORKDAYS($T820,DATEVALUE("9/30/20"&amp;RIGHT(BJ$1,2)),Holidays!$J$3:$J$937),"")))),"")/(NETWORKDAYS($T820,$U820,Holidays!$J$3:$J$937)),0))</f>
        <v/>
      </c>
      <c r="BK820" s="87" t="str">
        <f>IF($Q820="","",IFERROR(IF(OR(AND($T820&gt;=DATEVALUE("10/1/20"&amp;RIGHT(BJ$1,2)),$T820&lt;=DATEVALUE("9/30/20"&amp;RIGHT(BK$1,2))),AND($U820&gt;=DATEVALUE("10/1/20"&amp;RIGHT(BJ$1,2)),$U820&lt;=DATEVALUE("9/30/20"&amp;RIGHT(BK$1,2))),AND($T820&lt;=DATEVALUE("10/1/20"&amp;RIGHT(BJ$1,2)),$U820&gt;=DATEVALUE("9/30/20"&amp;RIGHT(BK$1,2)))),
IF(AND($T820&gt;=DATEVALUE("10/1/20"&amp;RIGHT(BJ$1,2)),$U820&lt;=DATEVALUE("9/30/20"&amp;RIGHT(BK$1,2))),NETWORKDAYS($T820,$U820,Holidays!$J$3:$J$937),
IF(AND($T820&lt;DATEVALUE("10/1/20"&amp;RIGHT(BJ$1,2)),$U820&lt;=DATEVALUE("9/30/20"&amp;RIGHT(BK$1,2))),NETWORKDAYS(DATEVALUE("10/1/20"&amp;RIGHT(BJ$1,2)),$U820,Holidays!$J$3:$J$937),
IF($T820&lt;DATEVALUE("10/1/20"&amp;RIGHT(BJ$1,2)),NETWORKDAYS(DATEVALUE("10/1/20"&amp;RIGHT(BJ$1,2)),DATEVALUE("9/30/20"&amp;RIGHT(BK$1,2)),Holidays!$J$3:$J$937),
IF($T820&gt;=DATEVALUE("10/1/20"&amp;RIGHT(BJ$1,2)),NETWORKDAYS($T820,DATEVALUE("9/30/20"&amp;RIGHT(BK$1,2)),Holidays!$J$3:$J$937),"")))),"")/(NETWORKDAYS($T820,$U820,Holidays!$J$3:$J$937)),0))</f>
        <v/>
      </c>
      <c r="BL820" s="87" t="str">
        <f>IF($Q820="","",IFERROR(IF(OR(AND($T820&gt;=DATEVALUE("10/1/20"&amp;RIGHT(BK$1,2)),$T820&lt;=DATEVALUE("9/30/20"&amp;RIGHT(BL$1,2))),AND($U820&gt;=DATEVALUE("10/1/20"&amp;RIGHT(BK$1,2)),$U820&lt;=DATEVALUE("9/30/20"&amp;RIGHT(BL$1,2))),AND($T820&lt;=DATEVALUE("10/1/20"&amp;RIGHT(BK$1,2)),$U820&gt;=DATEVALUE("9/30/20"&amp;RIGHT(BL$1,2)))),
IF(AND($T820&gt;=DATEVALUE("10/1/20"&amp;RIGHT(BK$1,2)),$U820&lt;=DATEVALUE("9/30/20"&amp;RIGHT(BL$1,2))),NETWORKDAYS($T820,$U820,Holidays!$J$3:$J$937),
IF(AND($T820&lt;DATEVALUE("10/1/20"&amp;RIGHT(BK$1,2)),$U820&lt;=DATEVALUE("9/30/20"&amp;RIGHT(BL$1,2))),NETWORKDAYS(DATEVALUE("10/1/20"&amp;RIGHT(BK$1,2)),$U820,Holidays!$J$3:$J$937),
IF($T820&lt;DATEVALUE("10/1/20"&amp;RIGHT(BK$1,2)),NETWORKDAYS(DATEVALUE("10/1/20"&amp;RIGHT(BK$1,2)),DATEVALUE("9/30/20"&amp;RIGHT(BL$1,2)),Holidays!$J$3:$J$937),
IF($T820&gt;=DATEVALUE("10/1/20"&amp;RIGHT(BK$1,2)),NETWORKDAYS($T820,DATEVALUE("9/30/20"&amp;RIGHT(BL$1,2)),Holidays!$J$3:$J$937),"")))),"")/(NETWORKDAYS($T820,$U820,Holidays!$J$3:$J$937)),0))</f>
        <v/>
      </c>
      <c r="BM820" s="87" t="str">
        <f>IF($Q820="","",IFERROR(IF(OR(AND($T820&gt;=DATEVALUE("10/1/20"&amp;RIGHT(BL$1,2)),$T820&lt;=DATEVALUE("9/30/20"&amp;RIGHT(BM$1,2))),AND($U820&gt;=DATEVALUE("10/1/20"&amp;RIGHT(BL$1,2)),$U820&lt;=DATEVALUE("9/30/20"&amp;RIGHT(BM$1,2))),AND($T820&lt;=DATEVALUE("10/1/20"&amp;RIGHT(BL$1,2)),$U820&gt;=DATEVALUE("9/30/20"&amp;RIGHT(BM$1,2)))),
IF(AND($T820&gt;=DATEVALUE("10/1/20"&amp;RIGHT(BL$1,2)),$U820&lt;=DATEVALUE("9/30/20"&amp;RIGHT(BM$1,2))),NETWORKDAYS($T820,$U820,Holidays!$J$3:$J$937),
IF(AND($T820&lt;DATEVALUE("10/1/20"&amp;RIGHT(BL$1,2)),$U820&lt;=DATEVALUE("9/30/20"&amp;RIGHT(BM$1,2))),NETWORKDAYS(DATEVALUE("10/1/20"&amp;RIGHT(BL$1,2)),$U820,Holidays!$J$3:$J$937),
IF($T820&lt;DATEVALUE("10/1/20"&amp;RIGHT(BL$1,2)),NETWORKDAYS(DATEVALUE("10/1/20"&amp;RIGHT(BL$1,2)),DATEVALUE("9/30/20"&amp;RIGHT(BM$1,2)),Holidays!$J$3:$J$937),
IF($T820&gt;=DATEVALUE("10/1/20"&amp;RIGHT(BL$1,2)),NETWORKDAYS($T820,DATEVALUE("9/30/20"&amp;RIGHT(BM$1,2)),Holidays!$J$3:$J$937),"")))),"")/(NETWORKDAYS($T820,$U820,Holidays!$J$3:$J$937)),0))</f>
        <v/>
      </c>
      <c r="BN820" s="87" t="str">
        <f>IF($Q820="","",IFERROR(IF(OR(AND($T820&gt;=DATEVALUE("10/1/20"&amp;RIGHT(BM$1,2)),$T820&lt;=DATEVALUE("9/30/20"&amp;RIGHT(BN$1,2))),AND($U820&gt;=DATEVALUE("10/1/20"&amp;RIGHT(BM$1,2)),$U820&lt;=DATEVALUE("9/30/20"&amp;RIGHT(BN$1,2))),AND($T820&lt;=DATEVALUE("10/1/20"&amp;RIGHT(BM$1,2)),$U820&gt;=DATEVALUE("9/30/20"&amp;RIGHT(BN$1,2)))),
IF(AND($T820&gt;=DATEVALUE("10/1/20"&amp;RIGHT(BM$1,2)),$U820&lt;=DATEVALUE("9/30/20"&amp;RIGHT(BN$1,2))),NETWORKDAYS($T820,$U820,Holidays!$J$3:$J$937),
IF(AND($T820&lt;DATEVALUE("10/1/20"&amp;RIGHT(BM$1,2)),$U820&lt;=DATEVALUE("9/30/20"&amp;RIGHT(BN$1,2))),NETWORKDAYS(DATEVALUE("10/1/20"&amp;RIGHT(BM$1,2)),$U820,Holidays!$J$3:$J$937),
IF($T820&lt;DATEVALUE("10/1/20"&amp;RIGHT(BM$1,2)),NETWORKDAYS(DATEVALUE("10/1/20"&amp;RIGHT(BM$1,2)),DATEVALUE("9/30/20"&amp;RIGHT(BN$1,2)),Holidays!$J$3:$J$937),
IF($T820&gt;=DATEVALUE("10/1/20"&amp;RIGHT(BM$1,2)),NETWORKDAYS($T820,DATEVALUE("9/30/20"&amp;RIGHT(BN$1,2)),Holidays!$J$3:$J$937),"")))),"")/(NETWORKDAYS($T820,$U820,Holidays!$J$3:$J$937)),0))</f>
        <v/>
      </c>
      <c r="BO820" s="87" t="str">
        <f>IF($Q820="","",IFERROR(IF(OR(AND($T820&gt;=DATEVALUE("10/1/20"&amp;RIGHT(BN$1,2)),$T820&lt;=DATEVALUE("9/30/20"&amp;RIGHT(BO$1,2))),AND($U820&gt;=DATEVALUE("10/1/20"&amp;RIGHT(BN$1,2)),$U820&lt;=DATEVALUE("9/30/20"&amp;RIGHT(BO$1,2))),AND($T820&lt;=DATEVALUE("10/1/20"&amp;RIGHT(BN$1,2)),$U820&gt;=DATEVALUE("9/30/20"&amp;RIGHT(BO$1,2)))),
IF(AND($T820&gt;=DATEVALUE("10/1/20"&amp;RIGHT(BN$1,2)),$U820&lt;=DATEVALUE("9/30/20"&amp;RIGHT(BO$1,2))),NETWORKDAYS($T820,$U820,Holidays!$J$3:$J$937),
IF(AND($T820&lt;DATEVALUE("10/1/20"&amp;RIGHT(BN$1,2)),$U820&lt;=DATEVALUE("9/30/20"&amp;RIGHT(BO$1,2))),NETWORKDAYS(DATEVALUE("10/1/20"&amp;RIGHT(BN$1,2)),$U820,Holidays!$J$3:$J$937),
IF($T820&lt;DATEVALUE("10/1/20"&amp;RIGHT(BN$1,2)),NETWORKDAYS(DATEVALUE("10/1/20"&amp;RIGHT(BN$1,2)),DATEVALUE("9/30/20"&amp;RIGHT(BO$1,2)),Holidays!$J$3:$J$937),
IF($T820&gt;=DATEVALUE("10/1/20"&amp;RIGHT(BN$1,2)),NETWORKDAYS($T820,DATEVALUE("9/30/20"&amp;RIGHT(BO$1,2)),Holidays!$J$3:$J$937),"")))),"")/(NETWORKDAYS($T820,$U820,Holidays!$J$3:$J$937)),0))</f>
        <v/>
      </c>
      <c r="BP820" s="87" t="str">
        <f>IF($Q820="","",IFERROR(IF(OR(AND($T820&gt;=DATEVALUE("10/1/20"&amp;RIGHT(BO$1,2)),$T820&lt;=DATEVALUE("9/30/20"&amp;RIGHT(BP$1,2))),AND($U820&gt;=DATEVALUE("10/1/20"&amp;RIGHT(BO$1,2)),$U820&lt;=DATEVALUE("9/30/20"&amp;RIGHT(BP$1,2))),AND($T820&lt;=DATEVALUE("10/1/20"&amp;RIGHT(BO$1,2)),$U820&gt;=DATEVALUE("9/30/20"&amp;RIGHT(BP$1,2)))),
IF(AND($T820&gt;=DATEVALUE("10/1/20"&amp;RIGHT(BO$1,2)),$U820&lt;=DATEVALUE("9/30/20"&amp;RIGHT(BP$1,2))),NETWORKDAYS($T820,$U820,Holidays!$J$3:$J$937),
IF(AND($T820&lt;DATEVALUE("10/1/20"&amp;RIGHT(BO$1,2)),$U820&lt;=DATEVALUE("9/30/20"&amp;RIGHT(BP$1,2))),NETWORKDAYS(DATEVALUE("10/1/20"&amp;RIGHT(BO$1,2)),$U820,Holidays!$J$3:$J$937),
IF($T820&lt;DATEVALUE("10/1/20"&amp;RIGHT(BO$1,2)),NETWORKDAYS(DATEVALUE("10/1/20"&amp;RIGHT(BO$1,2)),DATEVALUE("9/30/20"&amp;RIGHT(BP$1,2)),Holidays!$J$3:$J$937),
IF($T820&gt;=DATEVALUE("10/1/20"&amp;RIGHT(BO$1,2)),NETWORKDAYS($T820,DATEVALUE("9/30/20"&amp;RIGHT(BP$1,2)),Holidays!$J$3:$J$937),"")))),"")/(NETWORKDAYS($T820,$U820,Holidays!$J$3:$J$937)),0))</f>
        <v/>
      </c>
      <c r="BQ820" s="87" t="str">
        <f>IF($Q820="","",IFERROR(IF(OR(AND($T820&gt;=DATEVALUE("10/1/20"&amp;RIGHT(BP$1,2)),$T820&lt;=DATEVALUE("9/30/20"&amp;RIGHT(BQ$1,2))),AND($U820&gt;=DATEVALUE("10/1/20"&amp;RIGHT(BP$1,2)),$U820&lt;=DATEVALUE("9/30/20"&amp;RIGHT(BQ$1,2))),AND($T820&lt;=DATEVALUE("10/1/20"&amp;RIGHT(BP$1,2)),$U820&gt;=DATEVALUE("9/30/20"&amp;RIGHT(BQ$1,2)))),
IF(AND($T820&gt;=DATEVALUE("10/1/20"&amp;RIGHT(BP$1,2)),$U820&lt;=DATEVALUE("9/30/20"&amp;RIGHT(BQ$1,2))),NETWORKDAYS($T820,$U820,Holidays!$J$3:$J$937),
IF(AND($T820&lt;DATEVALUE("10/1/20"&amp;RIGHT(BP$1,2)),$U820&lt;=DATEVALUE("9/30/20"&amp;RIGHT(BQ$1,2))),NETWORKDAYS(DATEVALUE("10/1/20"&amp;RIGHT(BP$1,2)),$U820,Holidays!$J$3:$J$937),
IF($T820&lt;DATEVALUE("10/1/20"&amp;RIGHT(BP$1,2)),NETWORKDAYS(DATEVALUE("10/1/20"&amp;RIGHT(BP$1,2)),DATEVALUE("9/30/20"&amp;RIGHT(BQ$1,2)),Holidays!$J$3:$J$937),
IF($T820&gt;=DATEVALUE("10/1/20"&amp;RIGHT(BP$1,2)),NETWORKDAYS($T820,DATEVALUE("9/30/20"&amp;RIGHT(BQ$1,2)),Holidays!$J$3:$J$937),"")))),"")/(NETWORKDAYS($T820,$U820,Holidays!$J$3:$J$937)),0))</f>
        <v/>
      </c>
      <c r="BR820" s="87" t="str">
        <f>IF($Q820="","",IFERROR(IF(OR(AND($T820&gt;=DATEVALUE("10/1/20"&amp;RIGHT(BQ$1,2)),$T820&lt;=DATEVALUE("9/30/20"&amp;RIGHT(BR$1,2))),AND($U820&gt;=DATEVALUE("10/1/20"&amp;RIGHT(BQ$1,2)),$U820&lt;=DATEVALUE("9/30/20"&amp;RIGHT(BR$1,2))),AND($T820&lt;=DATEVALUE("10/1/20"&amp;RIGHT(BQ$1,2)),$U820&gt;=DATEVALUE("9/30/20"&amp;RIGHT(BR$1,2)))),
IF(AND($T820&gt;=DATEVALUE("10/1/20"&amp;RIGHT(BQ$1,2)),$U820&lt;=DATEVALUE("9/30/20"&amp;RIGHT(BR$1,2))),NETWORKDAYS($T820,$U820,Holidays!$J$3:$J$937),
IF(AND($T820&lt;DATEVALUE("10/1/20"&amp;RIGHT(BQ$1,2)),$U820&lt;=DATEVALUE("9/30/20"&amp;RIGHT(BR$1,2))),NETWORKDAYS(DATEVALUE("10/1/20"&amp;RIGHT(BQ$1,2)),$U820,Holidays!$J$3:$J$937),
IF($T820&lt;DATEVALUE("10/1/20"&amp;RIGHT(BQ$1,2)),NETWORKDAYS(DATEVALUE("10/1/20"&amp;RIGHT(BQ$1,2)),DATEVALUE("9/30/20"&amp;RIGHT(BR$1,2)),Holidays!$J$3:$J$937),
IF($T820&gt;=DATEVALUE("10/1/20"&amp;RIGHT(BQ$1,2)),NETWORKDAYS($T820,DATEVALUE("9/30/20"&amp;RIGHT(BR$1,2)),Holidays!$J$3:$J$937),"")))),"")/(NETWORKDAYS($T820,$U820,Holidays!$J$3:$J$937)),0))</f>
        <v/>
      </c>
      <c r="BS820" s="87" t="str">
        <f>IF($Q820="","",IFERROR(IF(OR(AND($T820&gt;=DATEVALUE("10/1/20"&amp;RIGHT(BR$1,2)),$T820&lt;=DATEVALUE("9/30/20"&amp;RIGHT(BS$1,2))),AND($U820&gt;=DATEVALUE("10/1/20"&amp;RIGHT(BR$1,2)),$U820&lt;=DATEVALUE("9/30/20"&amp;RIGHT(BS$1,2))),AND($T820&lt;=DATEVALUE("10/1/20"&amp;RIGHT(BR$1,2)),$U820&gt;=DATEVALUE("9/30/20"&amp;RIGHT(BS$1,2)))),
IF(AND($T820&gt;=DATEVALUE("10/1/20"&amp;RIGHT(BR$1,2)),$U820&lt;=DATEVALUE("9/30/20"&amp;RIGHT(BS$1,2))),NETWORKDAYS($T820,$U820,Holidays!$J$3:$J$937),
IF(AND($T820&lt;DATEVALUE("10/1/20"&amp;RIGHT(BR$1,2)),$U820&lt;=DATEVALUE("9/30/20"&amp;RIGHT(BS$1,2))),NETWORKDAYS(DATEVALUE("10/1/20"&amp;RIGHT(BR$1,2)),$U820,Holidays!$J$3:$J$937),
IF($T820&lt;DATEVALUE("10/1/20"&amp;RIGHT(BR$1,2)),NETWORKDAYS(DATEVALUE("10/1/20"&amp;RIGHT(BR$1,2)),DATEVALUE("9/30/20"&amp;RIGHT(BS$1,2)),Holidays!$J$3:$J$937),
IF($T820&gt;=DATEVALUE("10/1/20"&amp;RIGHT(BR$1,2)),NETWORKDAYS($T820,DATEVALUE("9/30/20"&amp;RIGHT(BS$1,2)),Holidays!$J$3:$J$937),"")))),"")/(NETWORKDAYS($T820,$U820,Holidays!$J$3:$J$937)),0))</f>
        <v/>
      </c>
      <c r="BT820" s="87" t="str">
        <f>IF($Q820="","",IFERROR(IF(OR(AND($T820&gt;=DATEVALUE("10/1/20"&amp;RIGHT(BS$1,2)),$T820&lt;=DATEVALUE("9/30/20"&amp;RIGHT(BT$1,2))),AND($U820&gt;=DATEVALUE("10/1/20"&amp;RIGHT(BS$1,2)),$U820&lt;=DATEVALUE("9/30/20"&amp;RIGHT(BT$1,2))),AND($T820&lt;=DATEVALUE("10/1/20"&amp;RIGHT(BS$1,2)),$U820&gt;=DATEVALUE("9/30/20"&amp;RIGHT(BT$1,2)))),
IF(AND($T820&gt;=DATEVALUE("10/1/20"&amp;RIGHT(BS$1,2)),$U820&lt;=DATEVALUE("9/30/20"&amp;RIGHT(BT$1,2))),NETWORKDAYS($T820,$U820,Holidays!$J$3:$J$937),
IF(AND($T820&lt;DATEVALUE("10/1/20"&amp;RIGHT(BS$1,2)),$U820&lt;=DATEVALUE("9/30/20"&amp;RIGHT(BT$1,2))),NETWORKDAYS(DATEVALUE("10/1/20"&amp;RIGHT(BS$1,2)),$U820,Holidays!$J$3:$J$937),
IF($T820&lt;DATEVALUE("10/1/20"&amp;RIGHT(BS$1,2)),NETWORKDAYS(DATEVALUE("10/1/20"&amp;RIGHT(BS$1,2)),DATEVALUE("9/30/20"&amp;RIGHT(BT$1,2)),Holidays!$J$3:$J$937),
IF($T820&gt;=DATEVALUE("10/1/20"&amp;RIGHT(BS$1,2)),NETWORKDAYS($T820,DATEVALUE("9/30/20"&amp;RIGHT(BT$1,2)),Holidays!$J$3:$J$937),"")))),"")/(NETWORKDAYS($T820,$U820,Holidays!$J$3:$J$937)),0))</f>
        <v/>
      </c>
      <c r="BU820" s="87" t="str">
        <f>IF($Q820="","",IFERROR(IF(OR(AND($T820&gt;=DATEVALUE("10/1/20"&amp;RIGHT(BT$1,2)),$T820&lt;=DATEVALUE("9/30/20"&amp;RIGHT(BU$1,2))),AND($U820&gt;=DATEVALUE("10/1/20"&amp;RIGHT(BT$1,2)),$U820&lt;=DATEVALUE("9/30/20"&amp;RIGHT(BU$1,2))),AND($T820&lt;=DATEVALUE("10/1/20"&amp;RIGHT(BT$1,2)),$U820&gt;=DATEVALUE("9/30/20"&amp;RIGHT(BU$1,2)))),
IF(AND($T820&gt;=DATEVALUE("10/1/20"&amp;RIGHT(BT$1,2)),$U820&lt;=DATEVALUE("9/30/20"&amp;RIGHT(BU$1,2))),NETWORKDAYS($T820,$U820,Holidays!$J$3:$J$937),
IF(AND($T820&lt;DATEVALUE("10/1/20"&amp;RIGHT(BT$1,2)),$U820&lt;=DATEVALUE("9/30/20"&amp;RIGHT(BU$1,2))),NETWORKDAYS(DATEVALUE("10/1/20"&amp;RIGHT(BT$1,2)),$U820,Holidays!$J$3:$J$937),
IF($T820&lt;DATEVALUE("10/1/20"&amp;RIGHT(BT$1,2)),NETWORKDAYS(DATEVALUE("10/1/20"&amp;RIGHT(BT$1,2)),DATEVALUE("9/30/20"&amp;RIGHT(BU$1,2)),Holidays!$J$3:$J$937),
IF($T820&gt;=DATEVALUE("10/1/20"&amp;RIGHT(BT$1,2)),NETWORKDAYS($T820,DATEVALUE("9/30/20"&amp;RIGHT(BU$1,2)),Holidays!$J$3:$J$937),"")))),"")/(NETWORKDAYS($T820,$U820,Holidays!$J$3:$J$937)),0))</f>
        <v/>
      </c>
      <c r="BV820" s="87" t="str">
        <f>IF($Q820="","",IFERROR(IF(OR(AND($T820&gt;=DATEVALUE("10/1/20"&amp;RIGHT(BU$1,2)),$T820&lt;=DATEVALUE("9/30/20"&amp;RIGHT(BV$1,2))),AND($U820&gt;=DATEVALUE("10/1/20"&amp;RIGHT(BU$1,2)),$U820&lt;=DATEVALUE("9/30/20"&amp;RIGHT(BV$1,2))),AND($T820&lt;=DATEVALUE("10/1/20"&amp;RIGHT(BU$1,2)),$U820&gt;=DATEVALUE("9/30/20"&amp;RIGHT(BV$1,2)))),
IF(AND($T820&gt;=DATEVALUE("10/1/20"&amp;RIGHT(BU$1,2)),$U820&lt;=DATEVALUE("9/30/20"&amp;RIGHT(BV$1,2))),NETWORKDAYS($T820,$U820,Holidays!$J$3:$J$937),
IF(AND($T820&lt;DATEVALUE("10/1/20"&amp;RIGHT(BU$1,2)),$U820&lt;=DATEVALUE("9/30/20"&amp;RIGHT(BV$1,2))),NETWORKDAYS(DATEVALUE("10/1/20"&amp;RIGHT(BU$1,2)),$U820,Holidays!$J$3:$J$937),
IF($T820&lt;DATEVALUE("10/1/20"&amp;RIGHT(BU$1,2)),NETWORKDAYS(DATEVALUE("10/1/20"&amp;RIGHT(BU$1,2)),DATEVALUE("9/30/20"&amp;RIGHT(BV$1,2)),Holidays!$J$3:$J$937),
IF($T820&gt;=DATEVALUE("10/1/20"&amp;RIGHT(BU$1,2)),NETWORKDAYS($T820,DATEVALUE("9/30/20"&amp;RIGHT(BV$1,2)),Holidays!$J$3:$J$937),"")))),"")/(NETWORKDAYS($T820,$U820,Holidays!$J$3:$J$937)),0))</f>
        <v/>
      </c>
      <c r="BW820" s="87" t="str">
        <f>IF($Q820="","",IFERROR(IF(OR(AND($T820&gt;=DATEVALUE("10/1/20"&amp;RIGHT(BV$1,2)),$T820&lt;=DATEVALUE("9/30/20"&amp;RIGHT(BW$1,2))),AND($U820&gt;=DATEVALUE("10/1/20"&amp;RIGHT(BV$1,2)),$U820&lt;=DATEVALUE("9/30/20"&amp;RIGHT(BW$1,2))),AND($T820&lt;=DATEVALUE("10/1/20"&amp;RIGHT(BV$1,2)),$U820&gt;=DATEVALUE("9/30/20"&amp;RIGHT(BW$1,2)))),
IF(AND($T820&gt;=DATEVALUE("10/1/20"&amp;RIGHT(BV$1,2)),$U820&lt;=DATEVALUE("9/30/20"&amp;RIGHT(BW$1,2))),NETWORKDAYS($T820,$U820,Holidays!$J$3:$J$937),
IF(AND($T820&lt;DATEVALUE("10/1/20"&amp;RIGHT(BV$1,2)),$U820&lt;=DATEVALUE("9/30/20"&amp;RIGHT(BW$1,2))),NETWORKDAYS(DATEVALUE("10/1/20"&amp;RIGHT(BV$1,2)),$U820,Holidays!$J$3:$J$937),
IF($T820&lt;DATEVALUE("10/1/20"&amp;RIGHT(BV$1,2)),NETWORKDAYS(DATEVALUE("10/1/20"&amp;RIGHT(BV$1,2)),DATEVALUE("9/30/20"&amp;RIGHT(BW$1,2)),Holidays!$J$3:$J$937),
IF($T820&gt;=DATEVALUE("10/1/20"&amp;RIGHT(BV$1,2)),NETWORKDAYS($T820,DATEVALUE("9/30/20"&amp;RIGHT(BW$1,2)),Holidays!$J$3:$J$937),"")))),"")/(NETWORKDAYS($T820,$U820,Holidays!$J$3:$J$937)),0))</f>
        <v/>
      </c>
      <c r="BX820" s="87" t="str">
        <f>IF($Q820="","",IFERROR(IF(OR(AND($T820&gt;=DATEVALUE("10/1/20"&amp;RIGHT(BW$1,2)),$T820&lt;=DATEVALUE("9/30/20"&amp;RIGHT(BX$1,2))),AND($U820&gt;=DATEVALUE("10/1/20"&amp;RIGHT(BW$1,2)),$U820&lt;=DATEVALUE("9/30/20"&amp;RIGHT(BX$1,2))),AND($T820&lt;=DATEVALUE("10/1/20"&amp;RIGHT(BW$1,2)),$U820&gt;=DATEVALUE("9/30/20"&amp;RIGHT(BX$1,2)))),
IF(AND($T820&gt;=DATEVALUE("10/1/20"&amp;RIGHT(BW$1,2)),$U820&lt;=DATEVALUE("9/30/20"&amp;RIGHT(BX$1,2))),NETWORKDAYS($T820,$U820,Holidays!$J$3:$J$937),
IF(AND($T820&lt;DATEVALUE("10/1/20"&amp;RIGHT(BW$1,2)),$U820&lt;=DATEVALUE("9/30/20"&amp;RIGHT(BX$1,2))),NETWORKDAYS(DATEVALUE("10/1/20"&amp;RIGHT(BW$1,2)),$U820,Holidays!$J$3:$J$937),
IF($T820&lt;DATEVALUE("10/1/20"&amp;RIGHT(BW$1,2)),NETWORKDAYS(DATEVALUE("10/1/20"&amp;RIGHT(BW$1,2)),DATEVALUE("9/30/20"&amp;RIGHT(BX$1,2)),Holidays!$J$3:$J$937),
IF($T820&gt;=DATEVALUE("10/1/20"&amp;RIGHT(BW$1,2)),NETWORKDAYS($T820,DATEVALUE("9/30/20"&amp;RIGHT(BX$1,2)),Holidays!$J$3:$J$937),"")))),"")/(NETWORKDAYS($T820,$U820,Holidays!$J$3:$J$937)),0))</f>
        <v/>
      </c>
      <c r="BY820" s="87" t="str">
        <f>IF($Q820="","",IFERROR(IF(OR(AND($T820&gt;=DATEVALUE("10/1/20"&amp;RIGHT(BX$1,2)),$T820&lt;=DATEVALUE("9/30/20"&amp;RIGHT(BY$1,2))),AND($U820&gt;=DATEVALUE("10/1/20"&amp;RIGHT(BX$1,2)),$U820&lt;=DATEVALUE("9/30/20"&amp;RIGHT(BY$1,2))),AND($T820&lt;=DATEVALUE("10/1/20"&amp;RIGHT(BX$1,2)),$U820&gt;=DATEVALUE("9/30/20"&amp;RIGHT(BY$1,2)))),
IF(AND($T820&gt;=DATEVALUE("10/1/20"&amp;RIGHT(BX$1,2)),$U820&lt;=DATEVALUE("9/30/20"&amp;RIGHT(BY$1,2))),NETWORKDAYS($T820,$U820,Holidays!$J$3:$J$937),
IF(AND($T820&lt;DATEVALUE("10/1/20"&amp;RIGHT(BX$1,2)),$U820&lt;=DATEVALUE("9/30/20"&amp;RIGHT(BY$1,2))),NETWORKDAYS(DATEVALUE("10/1/20"&amp;RIGHT(BX$1,2)),$U820,Holidays!$J$3:$J$937),
IF($T820&lt;DATEVALUE("10/1/20"&amp;RIGHT(BX$1,2)),NETWORKDAYS(DATEVALUE("10/1/20"&amp;RIGHT(BX$1,2)),DATEVALUE("9/30/20"&amp;RIGHT(BY$1,2)),Holidays!$J$3:$J$937),
IF($T820&gt;=DATEVALUE("10/1/20"&amp;RIGHT(BX$1,2)),NETWORKDAYS($T820,DATEVALUE("9/30/20"&amp;RIGHT(BY$1,2)),Holidays!$J$3:$J$937),"")))),"")/(NETWORKDAYS($T820,$U820,Holidays!$J$3:$J$937)),0))</f>
        <v/>
      </c>
      <c r="BZ820" s="87" t="str">
        <f>IF($Q820="","",IFERROR(IF(OR(AND($T820&gt;=DATEVALUE("10/1/20"&amp;RIGHT(BY$1,2)),$T820&lt;=DATEVALUE("9/30/20"&amp;RIGHT(BZ$1,2))),AND($U820&gt;=DATEVALUE("10/1/20"&amp;RIGHT(BY$1,2)),$U820&lt;=DATEVALUE("9/30/20"&amp;RIGHT(BZ$1,2))),AND($T820&lt;=DATEVALUE("10/1/20"&amp;RIGHT(BY$1,2)),$U820&gt;=DATEVALUE("9/30/20"&amp;RIGHT(BZ$1,2)))),
IF(AND($T820&gt;=DATEVALUE("10/1/20"&amp;RIGHT(BY$1,2)),$U820&lt;=DATEVALUE("9/30/20"&amp;RIGHT(BZ$1,2))),NETWORKDAYS($T820,$U820,Holidays!$J$3:$J$937),
IF(AND($T820&lt;DATEVALUE("10/1/20"&amp;RIGHT(BY$1,2)),$U820&lt;=DATEVALUE("9/30/20"&amp;RIGHT(BZ$1,2))),NETWORKDAYS(DATEVALUE("10/1/20"&amp;RIGHT(BY$1,2)),$U820,Holidays!$J$3:$J$937),
IF($T820&lt;DATEVALUE("10/1/20"&amp;RIGHT(BY$1,2)),NETWORKDAYS(DATEVALUE("10/1/20"&amp;RIGHT(BY$1,2)),DATEVALUE("9/30/20"&amp;RIGHT(BZ$1,2)),Holidays!$J$3:$J$937),
IF($T820&gt;=DATEVALUE("10/1/20"&amp;RIGHT(BY$1,2)),NETWORKDAYS($T820,DATEVALUE("9/30/20"&amp;RIGHT(BZ$1,2)),Holidays!$J$3:$J$937),"")))),"")/(NETWORKDAYS($T820,$U820,Holidays!$J$3:$J$937)),0))</f>
        <v/>
      </c>
      <c r="CA820" s="87" t="str">
        <f>IF($Q820="","",IFERROR(IF(OR(AND($T820&gt;=DATEVALUE("10/1/20"&amp;RIGHT(BZ$1,2)),$T820&lt;=DATEVALUE("9/30/20"&amp;RIGHT(CA$1,2))),AND($U820&gt;=DATEVALUE("10/1/20"&amp;RIGHT(BZ$1,2)),$U820&lt;=DATEVALUE("9/30/20"&amp;RIGHT(CA$1,2))),AND($T820&lt;=DATEVALUE("10/1/20"&amp;RIGHT(BZ$1,2)),$U820&gt;=DATEVALUE("9/30/20"&amp;RIGHT(CA$1,2)))),
IF(AND($T820&gt;=DATEVALUE("10/1/20"&amp;RIGHT(BZ$1,2)),$U820&lt;=DATEVALUE("9/30/20"&amp;RIGHT(CA$1,2))),NETWORKDAYS($T820,$U820,Holidays!$J$3:$J$937),
IF(AND($T820&lt;DATEVALUE("10/1/20"&amp;RIGHT(BZ$1,2)),$U820&lt;=DATEVALUE("9/30/20"&amp;RIGHT(CA$1,2))),NETWORKDAYS(DATEVALUE("10/1/20"&amp;RIGHT(BZ$1,2)),$U820,Holidays!$J$3:$J$937),
IF($T820&lt;DATEVALUE("10/1/20"&amp;RIGHT(BZ$1,2)),NETWORKDAYS(DATEVALUE("10/1/20"&amp;RIGHT(BZ$1,2)),DATEVALUE("9/30/20"&amp;RIGHT(CA$1,2)),Holidays!$J$3:$J$937),
IF($T820&gt;=DATEVALUE("10/1/20"&amp;RIGHT(BZ$1,2)),NETWORKDAYS($T820,DATEVALUE("9/30/20"&amp;RIGHT(CA$1,2)),Holidays!$J$3:$J$937),"")))),"")/(NETWORKDAYS($T820,$U820,Holidays!$J$3:$J$937)),0))</f>
        <v/>
      </c>
      <c r="CB820" s="87" t="str">
        <f>IF($Q820="","",IFERROR(IF(OR(AND($T820&gt;=DATEVALUE("10/1/20"&amp;RIGHT(CA$1,2)),$T820&lt;=DATEVALUE("9/30/20"&amp;RIGHT(CB$1,2))),AND($U820&gt;=DATEVALUE("10/1/20"&amp;RIGHT(CA$1,2)),$U820&lt;=DATEVALUE("9/30/20"&amp;RIGHT(CB$1,2))),AND($T820&lt;=DATEVALUE("10/1/20"&amp;RIGHT(CA$1,2)),$U820&gt;=DATEVALUE("9/30/20"&amp;RIGHT(CB$1,2)))),
IF(AND($T820&gt;=DATEVALUE("10/1/20"&amp;RIGHT(CA$1,2)),$U820&lt;=DATEVALUE("9/30/20"&amp;RIGHT(CB$1,2))),NETWORKDAYS($T820,$U820,Holidays!$J$3:$J$937),
IF(AND($T820&lt;DATEVALUE("10/1/20"&amp;RIGHT(CA$1,2)),$U820&lt;=DATEVALUE("9/30/20"&amp;RIGHT(CB$1,2))),NETWORKDAYS(DATEVALUE("10/1/20"&amp;RIGHT(CA$1,2)),$U820,Holidays!$J$3:$J$937),
IF($T820&lt;DATEVALUE("10/1/20"&amp;RIGHT(CA$1,2)),NETWORKDAYS(DATEVALUE("10/1/20"&amp;RIGHT(CA$1,2)),DATEVALUE("9/30/20"&amp;RIGHT(CB$1,2)),Holidays!$J$3:$J$937),
IF($T820&gt;=DATEVALUE("10/1/20"&amp;RIGHT(CA$1,2)),NETWORKDAYS($T820,DATEVALUE("9/30/20"&amp;RIGHT(CB$1,2)),Holidays!$J$3:$J$937),"")))),"")/(NETWORKDAYS($T820,$U820,Holidays!$J$3:$J$937)),0))</f>
        <v/>
      </c>
    </row>
    <row r="821" spans="1:80">
      <c r="A821" s="97"/>
      <c r="B821" s="98" t="str">
        <f ca="1">IF(NOT($A821=""),OFFSET('WBS Reference &amp; User Procedure'!$A$1,MATCH($A821,'WBS Reference &amp; User Procedure'!$A:$A,0)-1,1),"")</f>
        <v/>
      </c>
      <c r="D821" s="97"/>
      <c r="T821" s="104" t="str">
        <f>IF(NOT(Q821=""),IF(NOT($S821=""),$S821,#REF!),"")</f>
        <v/>
      </c>
      <c r="U821" s="104" t="str">
        <f>IF(NOT(Q821=""),WORKDAY(T821,Q821,Holidays!$J$3:$J$937),"")</f>
        <v/>
      </c>
      <c r="V821" s="104"/>
      <c r="W821" s="104"/>
      <c r="X821" s="101" t="str">
        <f t="shared" si="181"/>
        <v/>
      </c>
      <c r="AL821" s="87" t="str">
        <f t="shared" ca="1" si="180"/>
        <v/>
      </c>
      <c r="AN821" s="87" t="str">
        <f t="shared" ca="1" si="184"/>
        <v/>
      </c>
      <c r="AO821" s="87" t="str">
        <f t="shared" ca="1" si="184"/>
        <v/>
      </c>
      <c r="AP821" s="87" t="str">
        <f t="shared" ca="1" si="184"/>
        <v/>
      </c>
      <c r="AQ821" s="87" t="str">
        <f t="shared" ca="1" si="184"/>
        <v/>
      </c>
      <c r="AR821" s="87" t="str">
        <f t="shared" ca="1" si="184"/>
        <v/>
      </c>
      <c r="AS821" s="87" t="str">
        <f t="shared" ca="1" si="184"/>
        <v/>
      </c>
      <c r="AT821" s="87" t="str">
        <f t="shared" ca="1" si="184"/>
        <v/>
      </c>
      <c r="AU821" s="87" t="str">
        <f t="shared" ca="1" si="184"/>
        <v/>
      </c>
      <c r="AV821" s="87" t="str">
        <f t="shared" ca="1" si="184"/>
        <v/>
      </c>
      <c r="AW821" s="87" t="str">
        <f t="shared" ca="1" si="184"/>
        <v/>
      </c>
      <c r="AX821" s="87" t="str">
        <f t="shared" ca="1" si="185"/>
        <v/>
      </c>
      <c r="AY821" s="87" t="str">
        <f t="shared" ca="1" si="185"/>
        <v/>
      </c>
      <c r="AZ821" s="87" t="str">
        <f t="shared" ca="1" si="185"/>
        <v/>
      </c>
      <c r="BA821" s="87" t="str">
        <f t="shared" ca="1" si="185"/>
        <v/>
      </c>
      <c r="BB821" s="87" t="str">
        <f t="shared" ca="1" si="185"/>
        <v/>
      </c>
      <c r="BC821" s="87" t="str">
        <f t="shared" ca="1" si="185"/>
        <v/>
      </c>
      <c r="BD821" s="87" t="str">
        <f t="shared" ca="1" si="185"/>
        <v/>
      </c>
      <c r="BE821" s="87" t="str">
        <f t="shared" ca="1" si="185"/>
        <v/>
      </c>
      <c r="BF821" s="87" t="str">
        <f t="shared" ca="1" si="185"/>
        <v/>
      </c>
      <c r="BG821" s="87" t="str">
        <f t="shared" ca="1" si="185"/>
        <v/>
      </c>
      <c r="BI821" s="87" t="str">
        <f>IF($Q821="","",IFERROR(IF(OR(AND($T821&gt;=DATEVALUE("10/1/20"&amp;RIGHT(BH$1,2)),$T821&lt;=DATEVALUE("9/30/20"&amp;RIGHT(BI$1,2))),AND($U821&gt;=DATEVALUE("10/1/20"&amp;RIGHT(BH$1,2)),$U821&lt;=DATEVALUE("9/30/20"&amp;RIGHT(BI$1,2))),AND($T821&lt;=DATEVALUE("10/1/20"&amp;RIGHT(BH$1,2)),$U821&gt;=DATEVALUE("9/30/20"&amp;RIGHT(BI$1,2)))),
IF(AND($T821&gt;=DATEVALUE("10/1/20"&amp;RIGHT(BH$1,2)),$U821&lt;=DATEVALUE("9/30/20"&amp;RIGHT(BI$1,2))),NETWORKDAYS($T821,$U821,Holidays!$J$3:$J$937),
IF(AND($T821&lt;DATEVALUE("10/1/20"&amp;RIGHT(BH$1,2)),$U821&lt;=DATEVALUE("9/30/20"&amp;RIGHT(BI$1,2))),NETWORKDAYS(DATEVALUE("10/1/20"&amp;RIGHT(BH$1,2)),$U821,Holidays!$J$3:$J$937),
IF($T821&lt;DATEVALUE("10/1/20"&amp;RIGHT(BH$1,2)),NETWORKDAYS(DATEVALUE("10/1/20"&amp;RIGHT(BH$1,2)),DATEVALUE("9/30/20"&amp;RIGHT(BI$1,2)),Holidays!$J$3:$J$937),
IF($T821&gt;=DATEVALUE("10/1/20"&amp;RIGHT(BH$1,2)),NETWORKDAYS($T821,DATEVALUE("9/30/20"&amp;RIGHT(BI$1,2)),Holidays!$J$3:$J$937),"")))),"")/(NETWORKDAYS($T821,$U821,Holidays!$J$3:$J$937)),0))</f>
        <v/>
      </c>
      <c r="BJ821" s="87" t="str">
        <f>IF($Q821="","",IFERROR(IF(OR(AND($T821&gt;=DATEVALUE("10/1/20"&amp;RIGHT(BI$1,2)),$T821&lt;=DATEVALUE("9/30/20"&amp;RIGHT(BJ$1,2))),AND($U821&gt;=DATEVALUE("10/1/20"&amp;RIGHT(BI$1,2)),$U821&lt;=DATEVALUE("9/30/20"&amp;RIGHT(BJ$1,2))),AND($T821&lt;=DATEVALUE("10/1/20"&amp;RIGHT(BI$1,2)),$U821&gt;=DATEVALUE("9/30/20"&amp;RIGHT(BJ$1,2)))),
IF(AND($T821&gt;=DATEVALUE("10/1/20"&amp;RIGHT(BI$1,2)),$U821&lt;=DATEVALUE("9/30/20"&amp;RIGHT(BJ$1,2))),NETWORKDAYS($T821,$U821,Holidays!$J$3:$J$937),
IF(AND($T821&lt;DATEVALUE("10/1/20"&amp;RIGHT(BI$1,2)),$U821&lt;=DATEVALUE("9/30/20"&amp;RIGHT(BJ$1,2))),NETWORKDAYS(DATEVALUE("10/1/20"&amp;RIGHT(BI$1,2)),$U821,Holidays!$J$3:$J$937),
IF($T821&lt;DATEVALUE("10/1/20"&amp;RIGHT(BI$1,2)),NETWORKDAYS(DATEVALUE("10/1/20"&amp;RIGHT(BI$1,2)),DATEVALUE("9/30/20"&amp;RIGHT(BJ$1,2)),Holidays!$J$3:$J$937),
IF($T821&gt;=DATEVALUE("10/1/20"&amp;RIGHT(BI$1,2)),NETWORKDAYS($T821,DATEVALUE("9/30/20"&amp;RIGHT(BJ$1,2)),Holidays!$J$3:$J$937),"")))),"")/(NETWORKDAYS($T821,$U821,Holidays!$J$3:$J$937)),0))</f>
        <v/>
      </c>
      <c r="BK821" s="87" t="str">
        <f>IF($Q821="","",IFERROR(IF(OR(AND($T821&gt;=DATEVALUE("10/1/20"&amp;RIGHT(BJ$1,2)),$T821&lt;=DATEVALUE("9/30/20"&amp;RIGHT(BK$1,2))),AND($U821&gt;=DATEVALUE("10/1/20"&amp;RIGHT(BJ$1,2)),$U821&lt;=DATEVALUE("9/30/20"&amp;RIGHT(BK$1,2))),AND($T821&lt;=DATEVALUE("10/1/20"&amp;RIGHT(BJ$1,2)),$U821&gt;=DATEVALUE("9/30/20"&amp;RIGHT(BK$1,2)))),
IF(AND($T821&gt;=DATEVALUE("10/1/20"&amp;RIGHT(BJ$1,2)),$U821&lt;=DATEVALUE("9/30/20"&amp;RIGHT(BK$1,2))),NETWORKDAYS($T821,$U821,Holidays!$J$3:$J$937),
IF(AND($T821&lt;DATEVALUE("10/1/20"&amp;RIGHT(BJ$1,2)),$U821&lt;=DATEVALUE("9/30/20"&amp;RIGHT(BK$1,2))),NETWORKDAYS(DATEVALUE("10/1/20"&amp;RIGHT(BJ$1,2)),$U821,Holidays!$J$3:$J$937),
IF($T821&lt;DATEVALUE("10/1/20"&amp;RIGHT(BJ$1,2)),NETWORKDAYS(DATEVALUE("10/1/20"&amp;RIGHT(BJ$1,2)),DATEVALUE("9/30/20"&amp;RIGHT(BK$1,2)),Holidays!$J$3:$J$937),
IF($T821&gt;=DATEVALUE("10/1/20"&amp;RIGHT(BJ$1,2)),NETWORKDAYS($T821,DATEVALUE("9/30/20"&amp;RIGHT(BK$1,2)),Holidays!$J$3:$J$937),"")))),"")/(NETWORKDAYS($T821,$U821,Holidays!$J$3:$J$937)),0))</f>
        <v/>
      </c>
      <c r="BL821" s="87" t="str">
        <f>IF($Q821="","",IFERROR(IF(OR(AND($T821&gt;=DATEVALUE("10/1/20"&amp;RIGHT(BK$1,2)),$T821&lt;=DATEVALUE("9/30/20"&amp;RIGHT(BL$1,2))),AND($U821&gt;=DATEVALUE("10/1/20"&amp;RIGHT(BK$1,2)),$U821&lt;=DATEVALUE("9/30/20"&amp;RIGHT(BL$1,2))),AND($T821&lt;=DATEVALUE("10/1/20"&amp;RIGHT(BK$1,2)),$U821&gt;=DATEVALUE("9/30/20"&amp;RIGHT(BL$1,2)))),
IF(AND($T821&gt;=DATEVALUE("10/1/20"&amp;RIGHT(BK$1,2)),$U821&lt;=DATEVALUE("9/30/20"&amp;RIGHT(BL$1,2))),NETWORKDAYS($T821,$U821,Holidays!$J$3:$J$937),
IF(AND($T821&lt;DATEVALUE("10/1/20"&amp;RIGHT(BK$1,2)),$U821&lt;=DATEVALUE("9/30/20"&amp;RIGHT(BL$1,2))),NETWORKDAYS(DATEVALUE("10/1/20"&amp;RIGHT(BK$1,2)),$U821,Holidays!$J$3:$J$937),
IF($T821&lt;DATEVALUE("10/1/20"&amp;RIGHT(BK$1,2)),NETWORKDAYS(DATEVALUE("10/1/20"&amp;RIGHT(BK$1,2)),DATEVALUE("9/30/20"&amp;RIGHT(BL$1,2)),Holidays!$J$3:$J$937),
IF($T821&gt;=DATEVALUE("10/1/20"&amp;RIGHT(BK$1,2)),NETWORKDAYS($T821,DATEVALUE("9/30/20"&amp;RIGHT(BL$1,2)),Holidays!$J$3:$J$937),"")))),"")/(NETWORKDAYS($T821,$U821,Holidays!$J$3:$J$937)),0))</f>
        <v/>
      </c>
      <c r="BM821" s="87" t="str">
        <f>IF($Q821="","",IFERROR(IF(OR(AND($T821&gt;=DATEVALUE("10/1/20"&amp;RIGHT(BL$1,2)),$T821&lt;=DATEVALUE("9/30/20"&amp;RIGHT(BM$1,2))),AND($U821&gt;=DATEVALUE("10/1/20"&amp;RIGHT(BL$1,2)),$U821&lt;=DATEVALUE("9/30/20"&amp;RIGHT(BM$1,2))),AND($T821&lt;=DATEVALUE("10/1/20"&amp;RIGHT(BL$1,2)),$U821&gt;=DATEVALUE("9/30/20"&amp;RIGHT(BM$1,2)))),
IF(AND($T821&gt;=DATEVALUE("10/1/20"&amp;RIGHT(BL$1,2)),$U821&lt;=DATEVALUE("9/30/20"&amp;RIGHT(BM$1,2))),NETWORKDAYS($T821,$U821,Holidays!$J$3:$J$937),
IF(AND($T821&lt;DATEVALUE("10/1/20"&amp;RIGHT(BL$1,2)),$U821&lt;=DATEVALUE("9/30/20"&amp;RIGHT(BM$1,2))),NETWORKDAYS(DATEVALUE("10/1/20"&amp;RIGHT(BL$1,2)),$U821,Holidays!$J$3:$J$937),
IF($T821&lt;DATEVALUE("10/1/20"&amp;RIGHT(BL$1,2)),NETWORKDAYS(DATEVALUE("10/1/20"&amp;RIGHT(BL$1,2)),DATEVALUE("9/30/20"&amp;RIGHT(BM$1,2)),Holidays!$J$3:$J$937),
IF($T821&gt;=DATEVALUE("10/1/20"&amp;RIGHT(BL$1,2)),NETWORKDAYS($T821,DATEVALUE("9/30/20"&amp;RIGHT(BM$1,2)),Holidays!$J$3:$J$937),"")))),"")/(NETWORKDAYS($T821,$U821,Holidays!$J$3:$J$937)),0))</f>
        <v/>
      </c>
      <c r="BN821" s="87" t="str">
        <f>IF($Q821="","",IFERROR(IF(OR(AND($T821&gt;=DATEVALUE("10/1/20"&amp;RIGHT(BM$1,2)),$T821&lt;=DATEVALUE("9/30/20"&amp;RIGHT(BN$1,2))),AND($U821&gt;=DATEVALUE("10/1/20"&amp;RIGHT(BM$1,2)),$U821&lt;=DATEVALUE("9/30/20"&amp;RIGHT(BN$1,2))),AND($T821&lt;=DATEVALUE("10/1/20"&amp;RIGHT(BM$1,2)),$U821&gt;=DATEVALUE("9/30/20"&amp;RIGHT(BN$1,2)))),
IF(AND($T821&gt;=DATEVALUE("10/1/20"&amp;RIGHT(BM$1,2)),$U821&lt;=DATEVALUE("9/30/20"&amp;RIGHT(BN$1,2))),NETWORKDAYS($T821,$U821,Holidays!$J$3:$J$937),
IF(AND($T821&lt;DATEVALUE("10/1/20"&amp;RIGHT(BM$1,2)),$U821&lt;=DATEVALUE("9/30/20"&amp;RIGHT(BN$1,2))),NETWORKDAYS(DATEVALUE("10/1/20"&amp;RIGHT(BM$1,2)),$U821,Holidays!$J$3:$J$937),
IF($T821&lt;DATEVALUE("10/1/20"&amp;RIGHT(BM$1,2)),NETWORKDAYS(DATEVALUE("10/1/20"&amp;RIGHT(BM$1,2)),DATEVALUE("9/30/20"&amp;RIGHT(BN$1,2)),Holidays!$J$3:$J$937),
IF($T821&gt;=DATEVALUE("10/1/20"&amp;RIGHT(BM$1,2)),NETWORKDAYS($T821,DATEVALUE("9/30/20"&amp;RIGHT(BN$1,2)),Holidays!$J$3:$J$937),"")))),"")/(NETWORKDAYS($T821,$U821,Holidays!$J$3:$J$937)),0))</f>
        <v/>
      </c>
      <c r="BO821" s="87" t="str">
        <f>IF($Q821="","",IFERROR(IF(OR(AND($T821&gt;=DATEVALUE("10/1/20"&amp;RIGHT(BN$1,2)),$T821&lt;=DATEVALUE("9/30/20"&amp;RIGHT(BO$1,2))),AND($U821&gt;=DATEVALUE("10/1/20"&amp;RIGHT(BN$1,2)),$U821&lt;=DATEVALUE("9/30/20"&amp;RIGHT(BO$1,2))),AND($T821&lt;=DATEVALUE("10/1/20"&amp;RIGHT(BN$1,2)),$U821&gt;=DATEVALUE("9/30/20"&amp;RIGHT(BO$1,2)))),
IF(AND($T821&gt;=DATEVALUE("10/1/20"&amp;RIGHT(BN$1,2)),$U821&lt;=DATEVALUE("9/30/20"&amp;RIGHT(BO$1,2))),NETWORKDAYS($T821,$U821,Holidays!$J$3:$J$937),
IF(AND($T821&lt;DATEVALUE("10/1/20"&amp;RIGHT(BN$1,2)),$U821&lt;=DATEVALUE("9/30/20"&amp;RIGHT(BO$1,2))),NETWORKDAYS(DATEVALUE("10/1/20"&amp;RIGHT(BN$1,2)),$U821,Holidays!$J$3:$J$937),
IF($T821&lt;DATEVALUE("10/1/20"&amp;RIGHT(BN$1,2)),NETWORKDAYS(DATEVALUE("10/1/20"&amp;RIGHT(BN$1,2)),DATEVALUE("9/30/20"&amp;RIGHT(BO$1,2)),Holidays!$J$3:$J$937),
IF($T821&gt;=DATEVALUE("10/1/20"&amp;RIGHT(BN$1,2)),NETWORKDAYS($T821,DATEVALUE("9/30/20"&amp;RIGHT(BO$1,2)),Holidays!$J$3:$J$937),"")))),"")/(NETWORKDAYS($T821,$U821,Holidays!$J$3:$J$937)),0))</f>
        <v/>
      </c>
      <c r="BP821" s="87" t="str">
        <f>IF($Q821="","",IFERROR(IF(OR(AND($T821&gt;=DATEVALUE("10/1/20"&amp;RIGHT(BO$1,2)),$T821&lt;=DATEVALUE("9/30/20"&amp;RIGHT(BP$1,2))),AND($U821&gt;=DATEVALUE("10/1/20"&amp;RIGHT(BO$1,2)),$U821&lt;=DATEVALUE("9/30/20"&amp;RIGHT(BP$1,2))),AND($T821&lt;=DATEVALUE("10/1/20"&amp;RIGHT(BO$1,2)),$U821&gt;=DATEVALUE("9/30/20"&amp;RIGHT(BP$1,2)))),
IF(AND($T821&gt;=DATEVALUE("10/1/20"&amp;RIGHT(BO$1,2)),$U821&lt;=DATEVALUE("9/30/20"&amp;RIGHT(BP$1,2))),NETWORKDAYS($T821,$U821,Holidays!$J$3:$J$937),
IF(AND($T821&lt;DATEVALUE("10/1/20"&amp;RIGHT(BO$1,2)),$U821&lt;=DATEVALUE("9/30/20"&amp;RIGHT(BP$1,2))),NETWORKDAYS(DATEVALUE("10/1/20"&amp;RIGHT(BO$1,2)),$U821,Holidays!$J$3:$J$937),
IF($T821&lt;DATEVALUE("10/1/20"&amp;RIGHT(BO$1,2)),NETWORKDAYS(DATEVALUE("10/1/20"&amp;RIGHT(BO$1,2)),DATEVALUE("9/30/20"&amp;RIGHT(BP$1,2)),Holidays!$J$3:$J$937),
IF($T821&gt;=DATEVALUE("10/1/20"&amp;RIGHT(BO$1,2)),NETWORKDAYS($T821,DATEVALUE("9/30/20"&amp;RIGHT(BP$1,2)),Holidays!$J$3:$J$937),"")))),"")/(NETWORKDAYS($T821,$U821,Holidays!$J$3:$J$937)),0))</f>
        <v/>
      </c>
      <c r="BQ821" s="87" t="str">
        <f>IF($Q821="","",IFERROR(IF(OR(AND($T821&gt;=DATEVALUE("10/1/20"&amp;RIGHT(BP$1,2)),$T821&lt;=DATEVALUE("9/30/20"&amp;RIGHT(BQ$1,2))),AND($U821&gt;=DATEVALUE("10/1/20"&amp;RIGHT(BP$1,2)),$U821&lt;=DATEVALUE("9/30/20"&amp;RIGHT(BQ$1,2))),AND($T821&lt;=DATEVALUE("10/1/20"&amp;RIGHT(BP$1,2)),$U821&gt;=DATEVALUE("9/30/20"&amp;RIGHT(BQ$1,2)))),
IF(AND($T821&gt;=DATEVALUE("10/1/20"&amp;RIGHT(BP$1,2)),$U821&lt;=DATEVALUE("9/30/20"&amp;RIGHT(BQ$1,2))),NETWORKDAYS($T821,$U821,Holidays!$J$3:$J$937),
IF(AND($T821&lt;DATEVALUE("10/1/20"&amp;RIGHT(BP$1,2)),$U821&lt;=DATEVALUE("9/30/20"&amp;RIGHT(BQ$1,2))),NETWORKDAYS(DATEVALUE("10/1/20"&amp;RIGHT(BP$1,2)),$U821,Holidays!$J$3:$J$937),
IF($T821&lt;DATEVALUE("10/1/20"&amp;RIGHT(BP$1,2)),NETWORKDAYS(DATEVALUE("10/1/20"&amp;RIGHT(BP$1,2)),DATEVALUE("9/30/20"&amp;RIGHT(BQ$1,2)),Holidays!$J$3:$J$937),
IF($T821&gt;=DATEVALUE("10/1/20"&amp;RIGHT(BP$1,2)),NETWORKDAYS($T821,DATEVALUE("9/30/20"&amp;RIGHT(BQ$1,2)),Holidays!$J$3:$J$937),"")))),"")/(NETWORKDAYS($T821,$U821,Holidays!$J$3:$J$937)),0))</f>
        <v/>
      </c>
      <c r="BR821" s="87" t="str">
        <f>IF($Q821="","",IFERROR(IF(OR(AND($T821&gt;=DATEVALUE("10/1/20"&amp;RIGHT(BQ$1,2)),$T821&lt;=DATEVALUE("9/30/20"&amp;RIGHT(BR$1,2))),AND($U821&gt;=DATEVALUE("10/1/20"&amp;RIGHT(BQ$1,2)),$U821&lt;=DATEVALUE("9/30/20"&amp;RIGHT(BR$1,2))),AND($T821&lt;=DATEVALUE("10/1/20"&amp;RIGHT(BQ$1,2)),$U821&gt;=DATEVALUE("9/30/20"&amp;RIGHT(BR$1,2)))),
IF(AND($T821&gt;=DATEVALUE("10/1/20"&amp;RIGHT(BQ$1,2)),$U821&lt;=DATEVALUE("9/30/20"&amp;RIGHT(BR$1,2))),NETWORKDAYS($T821,$U821,Holidays!$J$3:$J$937),
IF(AND($T821&lt;DATEVALUE("10/1/20"&amp;RIGHT(BQ$1,2)),$U821&lt;=DATEVALUE("9/30/20"&amp;RIGHT(BR$1,2))),NETWORKDAYS(DATEVALUE("10/1/20"&amp;RIGHT(BQ$1,2)),$U821,Holidays!$J$3:$J$937),
IF($T821&lt;DATEVALUE("10/1/20"&amp;RIGHT(BQ$1,2)),NETWORKDAYS(DATEVALUE("10/1/20"&amp;RIGHT(BQ$1,2)),DATEVALUE("9/30/20"&amp;RIGHT(BR$1,2)),Holidays!$J$3:$J$937),
IF($T821&gt;=DATEVALUE("10/1/20"&amp;RIGHT(BQ$1,2)),NETWORKDAYS($T821,DATEVALUE("9/30/20"&amp;RIGHT(BR$1,2)),Holidays!$J$3:$J$937),"")))),"")/(NETWORKDAYS($T821,$U821,Holidays!$J$3:$J$937)),0))</f>
        <v/>
      </c>
      <c r="BS821" s="87" t="str">
        <f>IF($Q821="","",IFERROR(IF(OR(AND($T821&gt;=DATEVALUE("10/1/20"&amp;RIGHT(BR$1,2)),$T821&lt;=DATEVALUE("9/30/20"&amp;RIGHT(BS$1,2))),AND($U821&gt;=DATEVALUE("10/1/20"&amp;RIGHT(BR$1,2)),$U821&lt;=DATEVALUE("9/30/20"&amp;RIGHT(BS$1,2))),AND($T821&lt;=DATEVALUE("10/1/20"&amp;RIGHT(BR$1,2)),$U821&gt;=DATEVALUE("9/30/20"&amp;RIGHT(BS$1,2)))),
IF(AND($T821&gt;=DATEVALUE("10/1/20"&amp;RIGHT(BR$1,2)),$U821&lt;=DATEVALUE("9/30/20"&amp;RIGHT(BS$1,2))),NETWORKDAYS($T821,$U821,Holidays!$J$3:$J$937),
IF(AND($T821&lt;DATEVALUE("10/1/20"&amp;RIGHT(BR$1,2)),$U821&lt;=DATEVALUE("9/30/20"&amp;RIGHT(BS$1,2))),NETWORKDAYS(DATEVALUE("10/1/20"&amp;RIGHT(BR$1,2)),$U821,Holidays!$J$3:$J$937),
IF($T821&lt;DATEVALUE("10/1/20"&amp;RIGHT(BR$1,2)),NETWORKDAYS(DATEVALUE("10/1/20"&amp;RIGHT(BR$1,2)),DATEVALUE("9/30/20"&amp;RIGHT(BS$1,2)),Holidays!$J$3:$J$937),
IF($T821&gt;=DATEVALUE("10/1/20"&amp;RIGHT(BR$1,2)),NETWORKDAYS($T821,DATEVALUE("9/30/20"&amp;RIGHT(BS$1,2)),Holidays!$J$3:$J$937),"")))),"")/(NETWORKDAYS($T821,$U821,Holidays!$J$3:$J$937)),0))</f>
        <v/>
      </c>
      <c r="BT821" s="87" t="str">
        <f>IF($Q821="","",IFERROR(IF(OR(AND($T821&gt;=DATEVALUE("10/1/20"&amp;RIGHT(BS$1,2)),$T821&lt;=DATEVALUE("9/30/20"&amp;RIGHT(BT$1,2))),AND($U821&gt;=DATEVALUE("10/1/20"&amp;RIGHT(BS$1,2)),$U821&lt;=DATEVALUE("9/30/20"&amp;RIGHT(BT$1,2))),AND($T821&lt;=DATEVALUE("10/1/20"&amp;RIGHT(BS$1,2)),$U821&gt;=DATEVALUE("9/30/20"&amp;RIGHT(BT$1,2)))),
IF(AND($T821&gt;=DATEVALUE("10/1/20"&amp;RIGHT(BS$1,2)),$U821&lt;=DATEVALUE("9/30/20"&amp;RIGHT(BT$1,2))),NETWORKDAYS($T821,$U821,Holidays!$J$3:$J$937),
IF(AND($T821&lt;DATEVALUE("10/1/20"&amp;RIGHT(BS$1,2)),$U821&lt;=DATEVALUE("9/30/20"&amp;RIGHT(BT$1,2))),NETWORKDAYS(DATEVALUE("10/1/20"&amp;RIGHT(BS$1,2)),$U821,Holidays!$J$3:$J$937),
IF($T821&lt;DATEVALUE("10/1/20"&amp;RIGHT(BS$1,2)),NETWORKDAYS(DATEVALUE("10/1/20"&amp;RIGHT(BS$1,2)),DATEVALUE("9/30/20"&amp;RIGHT(BT$1,2)),Holidays!$J$3:$J$937),
IF($T821&gt;=DATEVALUE("10/1/20"&amp;RIGHT(BS$1,2)),NETWORKDAYS($T821,DATEVALUE("9/30/20"&amp;RIGHT(BT$1,2)),Holidays!$J$3:$J$937),"")))),"")/(NETWORKDAYS($T821,$U821,Holidays!$J$3:$J$937)),0))</f>
        <v/>
      </c>
      <c r="BU821" s="87" t="str">
        <f>IF($Q821="","",IFERROR(IF(OR(AND($T821&gt;=DATEVALUE("10/1/20"&amp;RIGHT(BT$1,2)),$T821&lt;=DATEVALUE("9/30/20"&amp;RIGHT(BU$1,2))),AND($U821&gt;=DATEVALUE("10/1/20"&amp;RIGHT(BT$1,2)),$U821&lt;=DATEVALUE("9/30/20"&amp;RIGHT(BU$1,2))),AND($T821&lt;=DATEVALUE("10/1/20"&amp;RIGHT(BT$1,2)),$U821&gt;=DATEVALUE("9/30/20"&amp;RIGHT(BU$1,2)))),
IF(AND($T821&gt;=DATEVALUE("10/1/20"&amp;RIGHT(BT$1,2)),$U821&lt;=DATEVALUE("9/30/20"&amp;RIGHT(BU$1,2))),NETWORKDAYS($T821,$U821,Holidays!$J$3:$J$937),
IF(AND($T821&lt;DATEVALUE("10/1/20"&amp;RIGHT(BT$1,2)),$U821&lt;=DATEVALUE("9/30/20"&amp;RIGHT(BU$1,2))),NETWORKDAYS(DATEVALUE("10/1/20"&amp;RIGHT(BT$1,2)),$U821,Holidays!$J$3:$J$937),
IF($T821&lt;DATEVALUE("10/1/20"&amp;RIGHT(BT$1,2)),NETWORKDAYS(DATEVALUE("10/1/20"&amp;RIGHT(BT$1,2)),DATEVALUE("9/30/20"&amp;RIGHT(BU$1,2)),Holidays!$J$3:$J$937),
IF($T821&gt;=DATEVALUE("10/1/20"&amp;RIGHT(BT$1,2)),NETWORKDAYS($T821,DATEVALUE("9/30/20"&amp;RIGHT(BU$1,2)),Holidays!$J$3:$J$937),"")))),"")/(NETWORKDAYS($T821,$U821,Holidays!$J$3:$J$937)),0))</f>
        <v/>
      </c>
      <c r="BV821" s="87" t="str">
        <f>IF($Q821="","",IFERROR(IF(OR(AND($T821&gt;=DATEVALUE("10/1/20"&amp;RIGHT(BU$1,2)),$T821&lt;=DATEVALUE("9/30/20"&amp;RIGHT(BV$1,2))),AND($U821&gt;=DATEVALUE("10/1/20"&amp;RIGHT(BU$1,2)),$U821&lt;=DATEVALUE("9/30/20"&amp;RIGHT(BV$1,2))),AND($T821&lt;=DATEVALUE("10/1/20"&amp;RIGHT(BU$1,2)),$U821&gt;=DATEVALUE("9/30/20"&amp;RIGHT(BV$1,2)))),
IF(AND($T821&gt;=DATEVALUE("10/1/20"&amp;RIGHT(BU$1,2)),$U821&lt;=DATEVALUE("9/30/20"&amp;RIGHT(BV$1,2))),NETWORKDAYS($T821,$U821,Holidays!$J$3:$J$937),
IF(AND($T821&lt;DATEVALUE("10/1/20"&amp;RIGHT(BU$1,2)),$U821&lt;=DATEVALUE("9/30/20"&amp;RIGHT(BV$1,2))),NETWORKDAYS(DATEVALUE("10/1/20"&amp;RIGHT(BU$1,2)),$U821,Holidays!$J$3:$J$937),
IF($T821&lt;DATEVALUE("10/1/20"&amp;RIGHT(BU$1,2)),NETWORKDAYS(DATEVALUE("10/1/20"&amp;RIGHT(BU$1,2)),DATEVALUE("9/30/20"&amp;RIGHT(BV$1,2)),Holidays!$J$3:$J$937),
IF($T821&gt;=DATEVALUE("10/1/20"&amp;RIGHT(BU$1,2)),NETWORKDAYS($T821,DATEVALUE("9/30/20"&amp;RIGHT(BV$1,2)),Holidays!$J$3:$J$937),"")))),"")/(NETWORKDAYS($T821,$U821,Holidays!$J$3:$J$937)),0))</f>
        <v/>
      </c>
      <c r="BW821" s="87" t="str">
        <f>IF($Q821="","",IFERROR(IF(OR(AND($T821&gt;=DATEVALUE("10/1/20"&amp;RIGHT(BV$1,2)),$T821&lt;=DATEVALUE("9/30/20"&amp;RIGHT(BW$1,2))),AND($U821&gt;=DATEVALUE("10/1/20"&amp;RIGHT(BV$1,2)),$U821&lt;=DATEVALUE("9/30/20"&amp;RIGHT(BW$1,2))),AND($T821&lt;=DATEVALUE("10/1/20"&amp;RIGHT(BV$1,2)),$U821&gt;=DATEVALUE("9/30/20"&amp;RIGHT(BW$1,2)))),
IF(AND($T821&gt;=DATEVALUE("10/1/20"&amp;RIGHT(BV$1,2)),$U821&lt;=DATEVALUE("9/30/20"&amp;RIGHT(BW$1,2))),NETWORKDAYS($T821,$U821,Holidays!$J$3:$J$937),
IF(AND($T821&lt;DATEVALUE("10/1/20"&amp;RIGHT(BV$1,2)),$U821&lt;=DATEVALUE("9/30/20"&amp;RIGHT(BW$1,2))),NETWORKDAYS(DATEVALUE("10/1/20"&amp;RIGHT(BV$1,2)),$U821,Holidays!$J$3:$J$937),
IF($T821&lt;DATEVALUE("10/1/20"&amp;RIGHT(BV$1,2)),NETWORKDAYS(DATEVALUE("10/1/20"&amp;RIGHT(BV$1,2)),DATEVALUE("9/30/20"&amp;RIGHT(BW$1,2)),Holidays!$J$3:$J$937),
IF($T821&gt;=DATEVALUE("10/1/20"&amp;RIGHT(BV$1,2)),NETWORKDAYS($T821,DATEVALUE("9/30/20"&amp;RIGHT(BW$1,2)),Holidays!$J$3:$J$937),"")))),"")/(NETWORKDAYS($T821,$U821,Holidays!$J$3:$J$937)),0))</f>
        <v/>
      </c>
      <c r="BX821" s="87" t="str">
        <f>IF($Q821="","",IFERROR(IF(OR(AND($T821&gt;=DATEVALUE("10/1/20"&amp;RIGHT(BW$1,2)),$T821&lt;=DATEVALUE("9/30/20"&amp;RIGHT(BX$1,2))),AND($U821&gt;=DATEVALUE("10/1/20"&amp;RIGHT(BW$1,2)),$U821&lt;=DATEVALUE("9/30/20"&amp;RIGHT(BX$1,2))),AND($T821&lt;=DATEVALUE("10/1/20"&amp;RIGHT(BW$1,2)),$U821&gt;=DATEVALUE("9/30/20"&amp;RIGHT(BX$1,2)))),
IF(AND($T821&gt;=DATEVALUE("10/1/20"&amp;RIGHT(BW$1,2)),$U821&lt;=DATEVALUE("9/30/20"&amp;RIGHT(BX$1,2))),NETWORKDAYS($T821,$U821,Holidays!$J$3:$J$937),
IF(AND($T821&lt;DATEVALUE("10/1/20"&amp;RIGHT(BW$1,2)),$U821&lt;=DATEVALUE("9/30/20"&amp;RIGHT(BX$1,2))),NETWORKDAYS(DATEVALUE("10/1/20"&amp;RIGHT(BW$1,2)),$U821,Holidays!$J$3:$J$937),
IF($T821&lt;DATEVALUE("10/1/20"&amp;RIGHT(BW$1,2)),NETWORKDAYS(DATEVALUE("10/1/20"&amp;RIGHT(BW$1,2)),DATEVALUE("9/30/20"&amp;RIGHT(BX$1,2)),Holidays!$J$3:$J$937),
IF($T821&gt;=DATEVALUE("10/1/20"&amp;RIGHT(BW$1,2)),NETWORKDAYS($T821,DATEVALUE("9/30/20"&amp;RIGHT(BX$1,2)),Holidays!$J$3:$J$937),"")))),"")/(NETWORKDAYS($T821,$U821,Holidays!$J$3:$J$937)),0))</f>
        <v/>
      </c>
      <c r="BY821" s="87" t="str">
        <f>IF($Q821="","",IFERROR(IF(OR(AND($T821&gt;=DATEVALUE("10/1/20"&amp;RIGHT(BX$1,2)),$T821&lt;=DATEVALUE("9/30/20"&amp;RIGHT(BY$1,2))),AND($U821&gt;=DATEVALUE("10/1/20"&amp;RIGHT(BX$1,2)),$U821&lt;=DATEVALUE("9/30/20"&amp;RIGHT(BY$1,2))),AND($T821&lt;=DATEVALUE("10/1/20"&amp;RIGHT(BX$1,2)),$U821&gt;=DATEVALUE("9/30/20"&amp;RIGHT(BY$1,2)))),
IF(AND($T821&gt;=DATEVALUE("10/1/20"&amp;RIGHT(BX$1,2)),$U821&lt;=DATEVALUE("9/30/20"&amp;RIGHT(BY$1,2))),NETWORKDAYS($T821,$U821,Holidays!$J$3:$J$937),
IF(AND($T821&lt;DATEVALUE("10/1/20"&amp;RIGHT(BX$1,2)),$U821&lt;=DATEVALUE("9/30/20"&amp;RIGHT(BY$1,2))),NETWORKDAYS(DATEVALUE("10/1/20"&amp;RIGHT(BX$1,2)),$U821,Holidays!$J$3:$J$937),
IF($T821&lt;DATEVALUE("10/1/20"&amp;RIGHT(BX$1,2)),NETWORKDAYS(DATEVALUE("10/1/20"&amp;RIGHT(BX$1,2)),DATEVALUE("9/30/20"&amp;RIGHT(BY$1,2)),Holidays!$J$3:$J$937),
IF($T821&gt;=DATEVALUE("10/1/20"&amp;RIGHT(BX$1,2)),NETWORKDAYS($T821,DATEVALUE("9/30/20"&amp;RIGHT(BY$1,2)),Holidays!$J$3:$J$937),"")))),"")/(NETWORKDAYS($T821,$U821,Holidays!$J$3:$J$937)),0))</f>
        <v/>
      </c>
      <c r="BZ821" s="87" t="str">
        <f>IF($Q821="","",IFERROR(IF(OR(AND($T821&gt;=DATEVALUE("10/1/20"&amp;RIGHT(BY$1,2)),$T821&lt;=DATEVALUE("9/30/20"&amp;RIGHT(BZ$1,2))),AND($U821&gt;=DATEVALUE("10/1/20"&amp;RIGHT(BY$1,2)),$U821&lt;=DATEVALUE("9/30/20"&amp;RIGHT(BZ$1,2))),AND($T821&lt;=DATEVALUE("10/1/20"&amp;RIGHT(BY$1,2)),$U821&gt;=DATEVALUE("9/30/20"&amp;RIGHT(BZ$1,2)))),
IF(AND($T821&gt;=DATEVALUE("10/1/20"&amp;RIGHT(BY$1,2)),$U821&lt;=DATEVALUE("9/30/20"&amp;RIGHT(BZ$1,2))),NETWORKDAYS($T821,$U821,Holidays!$J$3:$J$937),
IF(AND($T821&lt;DATEVALUE("10/1/20"&amp;RIGHT(BY$1,2)),$U821&lt;=DATEVALUE("9/30/20"&amp;RIGHT(BZ$1,2))),NETWORKDAYS(DATEVALUE("10/1/20"&amp;RIGHT(BY$1,2)),$U821,Holidays!$J$3:$J$937),
IF($T821&lt;DATEVALUE("10/1/20"&amp;RIGHT(BY$1,2)),NETWORKDAYS(DATEVALUE("10/1/20"&amp;RIGHT(BY$1,2)),DATEVALUE("9/30/20"&amp;RIGHT(BZ$1,2)),Holidays!$J$3:$J$937),
IF($T821&gt;=DATEVALUE("10/1/20"&amp;RIGHT(BY$1,2)),NETWORKDAYS($T821,DATEVALUE("9/30/20"&amp;RIGHT(BZ$1,2)),Holidays!$J$3:$J$937),"")))),"")/(NETWORKDAYS($T821,$U821,Holidays!$J$3:$J$937)),0))</f>
        <v/>
      </c>
      <c r="CA821" s="87" t="str">
        <f>IF($Q821="","",IFERROR(IF(OR(AND($T821&gt;=DATEVALUE("10/1/20"&amp;RIGHT(BZ$1,2)),$T821&lt;=DATEVALUE("9/30/20"&amp;RIGHT(CA$1,2))),AND($U821&gt;=DATEVALUE("10/1/20"&amp;RIGHT(BZ$1,2)),$U821&lt;=DATEVALUE("9/30/20"&amp;RIGHT(CA$1,2))),AND($T821&lt;=DATEVALUE("10/1/20"&amp;RIGHT(BZ$1,2)),$U821&gt;=DATEVALUE("9/30/20"&amp;RIGHT(CA$1,2)))),
IF(AND($T821&gt;=DATEVALUE("10/1/20"&amp;RIGHT(BZ$1,2)),$U821&lt;=DATEVALUE("9/30/20"&amp;RIGHT(CA$1,2))),NETWORKDAYS($T821,$U821,Holidays!$J$3:$J$937),
IF(AND($T821&lt;DATEVALUE("10/1/20"&amp;RIGHT(BZ$1,2)),$U821&lt;=DATEVALUE("9/30/20"&amp;RIGHT(CA$1,2))),NETWORKDAYS(DATEVALUE("10/1/20"&amp;RIGHT(BZ$1,2)),$U821,Holidays!$J$3:$J$937),
IF($T821&lt;DATEVALUE("10/1/20"&amp;RIGHT(BZ$1,2)),NETWORKDAYS(DATEVALUE("10/1/20"&amp;RIGHT(BZ$1,2)),DATEVALUE("9/30/20"&amp;RIGHT(CA$1,2)),Holidays!$J$3:$J$937),
IF($T821&gt;=DATEVALUE("10/1/20"&amp;RIGHT(BZ$1,2)),NETWORKDAYS($T821,DATEVALUE("9/30/20"&amp;RIGHT(CA$1,2)),Holidays!$J$3:$J$937),"")))),"")/(NETWORKDAYS($T821,$U821,Holidays!$J$3:$J$937)),0))</f>
        <v/>
      </c>
      <c r="CB821" s="87" t="str">
        <f>IF($Q821="","",IFERROR(IF(OR(AND($T821&gt;=DATEVALUE("10/1/20"&amp;RIGHT(CA$1,2)),$T821&lt;=DATEVALUE("9/30/20"&amp;RIGHT(CB$1,2))),AND($U821&gt;=DATEVALUE("10/1/20"&amp;RIGHT(CA$1,2)),$U821&lt;=DATEVALUE("9/30/20"&amp;RIGHT(CB$1,2))),AND($T821&lt;=DATEVALUE("10/1/20"&amp;RIGHT(CA$1,2)),$U821&gt;=DATEVALUE("9/30/20"&amp;RIGHT(CB$1,2)))),
IF(AND($T821&gt;=DATEVALUE("10/1/20"&amp;RIGHT(CA$1,2)),$U821&lt;=DATEVALUE("9/30/20"&amp;RIGHT(CB$1,2))),NETWORKDAYS($T821,$U821,Holidays!$J$3:$J$937),
IF(AND($T821&lt;DATEVALUE("10/1/20"&amp;RIGHT(CA$1,2)),$U821&lt;=DATEVALUE("9/30/20"&amp;RIGHT(CB$1,2))),NETWORKDAYS(DATEVALUE("10/1/20"&amp;RIGHT(CA$1,2)),$U821,Holidays!$J$3:$J$937),
IF($T821&lt;DATEVALUE("10/1/20"&amp;RIGHT(CA$1,2)),NETWORKDAYS(DATEVALUE("10/1/20"&amp;RIGHT(CA$1,2)),DATEVALUE("9/30/20"&amp;RIGHT(CB$1,2)),Holidays!$J$3:$J$937),
IF($T821&gt;=DATEVALUE("10/1/20"&amp;RIGHT(CA$1,2)),NETWORKDAYS($T821,DATEVALUE("9/30/20"&amp;RIGHT(CB$1,2)),Holidays!$J$3:$J$937),"")))),"")/(NETWORKDAYS($T821,$U821,Holidays!$J$3:$J$937)),0))</f>
        <v/>
      </c>
    </row>
    <row r="822" spans="1:80">
      <c r="A822" s="97"/>
      <c r="B822" s="98" t="str">
        <f ca="1">IF(NOT($A822=""),OFFSET('WBS Reference &amp; User Procedure'!$A$1,MATCH($A822,'WBS Reference &amp; User Procedure'!$A:$A,0)-1,1),"")</f>
        <v/>
      </c>
      <c r="D822" s="97"/>
      <c r="T822" s="104" t="str">
        <f>IF(NOT(Q822=""),IF(NOT($S822=""),$S822,#REF!),"")</f>
        <v/>
      </c>
      <c r="U822" s="104" t="str">
        <f>IF(NOT(Q822=""),WORKDAY(T822,Q822,Holidays!$J$3:$J$937),"")</f>
        <v/>
      </c>
      <c r="V822" s="104"/>
      <c r="W822" s="104"/>
      <c r="X822" s="101" t="str">
        <f t="shared" si="181"/>
        <v/>
      </c>
      <c r="AL822" s="87" t="str">
        <f t="shared" ca="1" si="180"/>
        <v/>
      </c>
      <c r="AN822" s="87" t="str">
        <f t="shared" ca="1" si="184"/>
        <v/>
      </c>
      <c r="AO822" s="87" t="str">
        <f t="shared" ca="1" si="184"/>
        <v/>
      </c>
      <c r="AP822" s="87" t="str">
        <f t="shared" ca="1" si="184"/>
        <v/>
      </c>
      <c r="AQ822" s="87" t="str">
        <f t="shared" ca="1" si="184"/>
        <v/>
      </c>
      <c r="AR822" s="87" t="str">
        <f t="shared" ca="1" si="184"/>
        <v/>
      </c>
      <c r="AS822" s="87" t="str">
        <f t="shared" ca="1" si="184"/>
        <v/>
      </c>
      <c r="AT822" s="87" t="str">
        <f t="shared" ca="1" si="184"/>
        <v/>
      </c>
      <c r="AU822" s="87" t="str">
        <f t="shared" ca="1" si="184"/>
        <v/>
      </c>
      <c r="AV822" s="87" t="str">
        <f t="shared" ca="1" si="184"/>
        <v/>
      </c>
      <c r="AW822" s="87" t="str">
        <f t="shared" ca="1" si="184"/>
        <v/>
      </c>
      <c r="AX822" s="87" t="str">
        <f t="shared" ca="1" si="185"/>
        <v/>
      </c>
      <c r="AY822" s="87" t="str">
        <f t="shared" ca="1" si="185"/>
        <v/>
      </c>
      <c r="AZ822" s="87" t="str">
        <f t="shared" ca="1" si="185"/>
        <v/>
      </c>
      <c r="BA822" s="87" t="str">
        <f t="shared" ca="1" si="185"/>
        <v/>
      </c>
      <c r="BB822" s="87" t="str">
        <f t="shared" ca="1" si="185"/>
        <v/>
      </c>
      <c r="BC822" s="87" t="str">
        <f t="shared" ca="1" si="185"/>
        <v/>
      </c>
      <c r="BD822" s="87" t="str">
        <f t="shared" ca="1" si="185"/>
        <v/>
      </c>
      <c r="BE822" s="87" t="str">
        <f t="shared" ca="1" si="185"/>
        <v/>
      </c>
      <c r="BF822" s="87" t="str">
        <f t="shared" ca="1" si="185"/>
        <v/>
      </c>
      <c r="BG822" s="87" t="str">
        <f t="shared" ca="1" si="185"/>
        <v/>
      </c>
      <c r="BI822" s="87" t="str">
        <f>IF($Q822="","",IFERROR(IF(OR(AND($T822&gt;=DATEVALUE("10/1/20"&amp;RIGHT(BH$1,2)),$T822&lt;=DATEVALUE("9/30/20"&amp;RIGHT(BI$1,2))),AND($U822&gt;=DATEVALUE("10/1/20"&amp;RIGHT(BH$1,2)),$U822&lt;=DATEVALUE("9/30/20"&amp;RIGHT(BI$1,2))),AND($T822&lt;=DATEVALUE("10/1/20"&amp;RIGHT(BH$1,2)),$U822&gt;=DATEVALUE("9/30/20"&amp;RIGHT(BI$1,2)))),
IF(AND($T822&gt;=DATEVALUE("10/1/20"&amp;RIGHT(BH$1,2)),$U822&lt;=DATEVALUE("9/30/20"&amp;RIGHT(BI$1,2))),NETWORKDAYS($T822,$U822,Holidays!$J$3:$J$937),
IF(AND($T822&lt;DATEVALUE("10/1/20"&amp;RIGHT(BH$1,2)),$U822&lt;=DATEVALUE("9/30/20"&amp;RIGHT(BI$1,2))),NETWORKDAYS(DATEVALUE("10/1/20"&amp;RIGHT(BH$1,2)),$U822,Holidays!$J$3:$J$937),
IF($T822&lt;DATEVALUE("10/1/20"&amp;RIGHT(BH$1,2)),NETWORKDAYS(DATEVALUE("10/1/20"&amp;RIGHT(BH$1,2)),DATEVALUE("9/30/20"&amp;RIGHT(BI$1,2)),Holidays!$J$3:$J$937),
IF($T822&gt;=DATEVALUE("10/1/20"&amp;RIGHT(BH$1,2)),NETWORKDAYS($T822,DATEVALUE("9/30/20"&amp;RIGHT(BI$1,2)),Holidays!$J$3:$J$937),"")))),"")/(NETWORKDAYS($T822,$U822,Holidays!$J$3:$J$937)),0))</f>
        <v/>
      </c>
      <c r="BJ822" s="87" t="str">
        <f>IF($Q822="","",IFERROR(IF(OR(AND($T822&gt;=DATEVALUE("10/1/20"&amp;RIGHT(BI$1,2)),$T822&lt;=DATEVALUE("9/30/20"&amp;RIGHT(BJ$1,2))),AND($U822&gt;=DATEVALUE("10/1/20"&amp;RIGHT(BI$1,2)),$U822&lt;=DATEVALUE("9/30/20"&amp;RIGHT(BJ$1,2))),AND($T822&lt;=DATEVALUE("10/1/20"&amp;RIGHT(BI$1,2)),$U822&gt;=DATEVALUE("9/30/20"&amp;RIGHT(BJ$1,2)))),
IF(AND($T822&gt;=DATEVALUE("10/1/20"&amp;RIGHT(BI$1,2)),$U822&lt;=DATEVALUE("9/30/20"&amp;RIGHT(BJ$1,2))),NETWORKDAYS($T822,$U822,Holidays!$J$3:$J$937),
IF(AND($T822&lt;DATEVALUE("10/1/20"&amp;RIGHT(BI$1,2)),$U822&lt;=DATEVALUE("9/30/20"&amp;RIGHT(BJ$1,2))),NETWORKDAYS(DATEVALUE("10/1/20"&amp;RIGHT(BI$1,2)),$U822,Holidays!$J$3:$J$937),
IF($T822&lt;DATEVALUE("10/1/20"&amp;RIGHT(BI$1,2)),NETWORKDAYS(DATEVALUE("10/1/20"&amp;RIGHT(BI$1,2)),DATEVALUE("9/30/20"&amp;RIGHT(BJ$1,2)),Holidays!$J$3:$J$937),
IF($T822&gt;=DATEVALUE("10/1/20"&amp;RIGHT(BI$1,2)),NETWORKDAYS($T822,DATEVALUE("9/30/20"&amp;RIGHT(BJ$1,2)),Holidays!$J$3:$J$937),"")))),"")/(NETWORKDAYS($T822,$U822,Holidays!$J$3:$J$937)),0))</f>
        <v/>
      </c>
      <c r="BK822" s="87" t="str">
        <f>IF($Q822="","",IFERROR(IF(OR(AND($T822&gt;=DATEVALUE("10/1/20"&amp;RIGHT(BJ$1,2)),$T822&lt;=DATEVALUE("9/30/20"&amp;RIGHT(BK$1,2))),AND($U822&gt;=DATEVALUE("10/1/20"&amp;RIGHT(BJ$1,2)),$U822&lt;=DATEVALUE("9/30/20"&amp;RIGHT(BK$1,2))),AND($T822&lt;=DATEVALUE("10/1/20"&amp;RIGHT(BJ$1,2)),$U822&gt;=DATEVALUE("9/30/20"&amp;RIGHT(BK$1,2)))),
IF(AND($T822&gt;=DATEVALUE("10/1/20"&amp;RIGHT(BJ$1,2)),$U822&lt;=DATEVALUE("9/30/20"&amp;RIGHT(BK$1,2))),NETWORKDAYS($T822,$U822,Holidays!$J$3:$J$937),
IF(AND($T822&lt;DATEVALUE("10/1/20"&amp;RIGHT(BJ$1,2)),$U822&lt;=DATEVALUE("9/30/20"&amp;RIGHT(BK$1,2))),NETWORKDAYS(DATEVALUE("10/1/20"&amp;RIGHT(BJ$1,2)),$U822,Holidays!$J$3:$J$937),
IF($T822&lt;DATEVALUE("10/1/20"&amp;RIGHT(BJ$1,2)),NETWORKDAYS(DATEVALUE("10/1/20"&amp;RIGHT(BJ$1,2)),DATEVALUE("9/30/20"&amp;RIGHT(BK$1,2)),Holidays!$J$3:$J$937),
IF($T822&gt;=DATEVALUE("10/1/20"&amp;RIGHT(BJ$1,2)),NETWORKDAYS($T822,DATEVALUE("9/30/20"&amp;RIGHT(BK$1,2)),Holidays!$J$3:$J$937),"")))),"")/(NETWORKDAYS($T822,$U822,Holidays!$J$3:$J$937)),0))</f>
        <v/>
      </c>
      <c r="BL822" s="87" t="str">
        <f>IF($Q822="","",IFERROR(IF(OR(AND($T822&gt;=DATEVALUE("10/1/20"&amp;RIGHT(BK$1,2)),$T822&lt;=DATEVALUE("9/30/20"&amp;RIGHT(BL$1,2))),AND($U822&gt;=DATEVALUE("10/1/20"&amp;RIGHT(BK$1,2)),$U822&lt;=DATEVALUE("9/30/20"&amp;RIGHT(BL$1,2))),AND($T822&lt;=DATEVALUE("10/1/20"&amp;RIGHT(BK$1,2)),$U822&gt;=DATEVALUE("9/30/20"&amp;RIGHT(BL$1,2)))),
IF(AND($T822&gt;=DATEVALUE("10/1/20"&amp;RIGHT(BK$1,2)),$U822&lt;=DATEVALUE("9/30/20"&amp;RIGHT(BL$1,2))),NETWORKDAYS($T822,$U822,Holidays!$J$3:$J$937),
IF(AND($T822&lt;DATEVALUE("10/1/20"&amp;RIGHT(BK$1,2)),$U822&lt;=DATEVALUE("9/30/20"&amp;RIGHT(BL$1,2))),NETWORKDAYS(DATEVALUE("10/1/20"&amp;RIGHT(BK$1,2)),$U822,Holidays!$J$3:$J$937),
IF($T822&lt;DATEVALUE("10/1/20"&amp;RIGHT(BK$1,2)),NETWORKDAYS(DATEVALUE("10/1/20"&amp;RIGHT(BK$1,2)),DATEVALUE("9/30/20"&amp;RIGHT(BL$1,2)),Holidays!$J$3:$J$937),
IF($T822&gt;=DATEVALUE("10/1/20"&amp;RIGHT(BK$1,2)),NETWORKDAYS($T822,DATEVALUE("9/30/20"&amp;RIGHT(BL$1,2)),Holidays!$J$3:$J$937),"")))),"")/(NETWORKDAYS($T822,$U822,Holidays!$J$3:$J$937)),0))</f>
        <v/>
      </c>
      <c r="BM822" s="87" t="str">
        <f>IF($Q822="","",IFERROR(IF(OR(AND($T822&gt;=DATEVALUE("10/1/20"&amp;RIGHT(BL$1,2)),$T822&lt;=DATEVALUE("9/30/20"&amp;RIGHT(BM$1,2))),AND($U822&gt;=DATEVALUE("10/1/20"&amp;RIGHT(BL$1,2)),$U822&lt;=DATEVALUE("9/30/20"&amp;RIGHT(BM$1,2))),AND($T822&lt;=DATEVALUE("10/1/20"&amp;RIGHT(BL$1,2)),$U822&gt;=DATEVALUE("9/30/20"&amp;RIGHT(BM$1,2)))),
IF(AND($T822&gt;=DATEVALUE("10/1/20"&amp;RIGHT(BL$1,2)),$U822&lt;=DATEVALUE("9/30/20"&amp;RIGHT(BM$1,2))),NETWORKDAYS($T822,$U822,Holidays!$J$3:$J$937),
IF(AND($T822&lt;DATEVALUE("10/1/20"&amp;RIGHT(BL$1,2)),$U822&lt;=DATEVALUE("9/30/20"&amp;RIGHT(BM$1,2))),NETWORKDAYS(DATEVALUE("10/1/20"&amp;RIGHT(BL$1,2)),$U822,Holidays!$J$3:$J$937),
IF($T822&lt;DATEVALUE("10/1/20"&amp;RIGHT(BL$1,2)),NETWORKDAYS(DATEVALUE("10/1/20"&amp;RIGHT(BL$1,2)),DATEVALUE("9/30/20"&amp;RIGHT(BM$1,2)),Holidays!$J$3:$J$937),
IF($T822&gt;=DATEVALUE("10/1/20"&amp;RIGHT(BL$1,2)),NETWORKDAYS($T822,DATEVALUE("9/30/20"&amp;RIGHT(BM$1,2)),Holidays!$J$3:$J$937),"")))),"")/(NETWORKDAYS($T822,$U822,Holidays!$J$3:$J$937)),0))</f>
        <v/>
      </c>
      <c r="BN822" s="87" t="str">
        <f>IF($Q822="","",IFERROR(IF(OR(AND($T822&gt;=DATEVALUE("10/1/20"&amp;RIGHT(BM$1,2)),$T822&lt;=DATEVALUE("9/30/20"&amp;RIGHT(BN$1,2))),AND($U822&gt;=DATEVALUE("10/1/20"&amp;RIGHT(BM$1,2)),$U822&lt;=DATEVALUE("9/30/20"&amp;RIGHT(BN$1,2))),AND($T822&lt;=DATEVALUE("10/1/20"&amp;RIGHT(BM$1,2)),$U822&gt;=DATEVALUE("9/30/20"&amp;RIGHT(BN$1,2)))),
IF(AND($T822&gt;=DATEVALUE("10/1/20"&amp;RIGHT(BM$1,2)),$U822&lt;=DATEVALUE("9/30/20"&amp;RIGHT(BN$1,2))),NETWORKDAYS($T822,$U822,Holidays!$J$3:$J$937),
IF(AND($T822&lt;DATEVALUE("10/1/20"&amp;RIGHT(BM$1,2)),$U822&lt;=DATEVALUE("9/30/20"&amp;RIGHT(BN$1,2))),NETWORKDAYS(DATEVALUE("10/1/20"&amp;RIGHT(BM$1,2)),$U822,Holidays!$J$3:$J$937),
IF($T822&lt;DATEVALUE("10/1/20"&amp;RIGHT(BM$1,2)),NETWORKDAYS(DATEVALUE("10/1/20"&amp;RIGHT(BM$1,2)),DATEVALUE("9/30/20"&amp;RIGHT(BN$1,2)),Holidays!$J$3:$J$937),
IF($T822&gt;=DATEVALUE("10/1/20"&amp;RIGHT(BM$1,2)),NETWORKDAYS($T822,DATEVALUE("9/30/20"&amp;RIGHT(BN$1,2)),Holidays!$J$3:$J$937),"")))),"")/(NETWORKDAYS($T822,$U822,Holidays!$J$3:$J$937)),0))</f>
        <v/>
      </c>
      <c r="BO822" s="87" t="str">
        <f>IF($Q822="","",IFERROR(IF(OR(AND($T822&gt;=DATEVALUE("10/1/20"&amp;RIGHT(BN$1,2)),$T822&lt;=DATEVALUE("9/30/20"&amp;RIGHT(BO$1,2))),AND($U822&gt;=DATEVALUE("10/1/20"&amp;RIGHT(BN$1,2)),$U822&lt;=DATEVALUE("9/30/20"&amp;RIGHT(BO$1,2))),AND($T822&lt;=DATEVALUE("10/1/20"&amp;RIGHT(BN$1,2)),$U822&gt;=DATEVALUE("9/30/20"&amp;RIGHT(BO$1,2)))),
IF(AND($T822&gt;=DATEVALUE("10/1/20"&amp;RIGHT(BN$1,2)),$U822&lt;=DATEVALUE("9/30/20"&amp;RIGHT(BO$1,2))),NETWORKDAYS($T822,$U822,Holidays!$J$3:$J$937),
IF(AND($T822&lt;DATEVALUE("10/1/20"&amp;RIGHT(BN$1,2)),$U822&lt;=DATEVALUE("9/30/20"&amp;RIGHT(BO$1,2))),NETWORKDAYS(DATEVALUE("10/1/20"&amp;RIGHT(BN$1,2)),$U822,Holidays!$J$3:$J$937),
IF($T822&lt;DATEVALUE("10/1/20"&amp;RIGHT(BN$1,2)),NETWORKDAYS(DATEVALUE("10/1/20"&amp;RIGHT(BN$1,2)),DATEVALUE("9/30/20"&amp;RIGHT(BO$1,2)),Holidays!$J$3:$J$937),
IF($T822&gt;=DATEVALUE("10/1/20"&amp;RIGHT(BN$1,2)),NETWORKDAYS($T822,DATEVALUE("9/30/20"&amp;RIGHT(BO$1,2)),Holidays!$J$3:$J$937),"")))),"")/(NETWORKDAYS($T822,$U822,Holidays!$J$3:$J$937)),0))</f>
        <v/>
      </c>
      <c r="BP822" s="87" t="str">
        <f>IF($Q822="","",IFERROR(IF(OR(AND($T822&gt;=DATEVALUE("10/1/20"&amp;RIGHT(BO$1,2)),$T822&lt;=DATEVALUE("9/30/20"&amp;RIGHT(BP$1,2))),AND($U822&gt;=DATEVALUE("10/1/20"&amp;RIGHT(BO$1,2)),$U822&lt;=DATEVALUE("9/30/20"&amp;RIGHT(BP$1,2))),AND($T822&lt;=DATEVALUE("10/1/20"&amp;RIGHT(BO$1,2)),$U822&gt;=DATEVALUE("9/30/20"&amp;RIGHT(BP$1,2)))),
IF(AND($T822&gt;=DATEVALUE("10/1/20"&amp;RIGHT(BO$1,2)),$U822&lt;=DATEVALUE("9/30/20"&amp;RIGHT(BP$1,2))),NETWORKDAYS($T822,$U822,Holidays!$J$3:$J$937),
IF(AND($T822&lt;DATEVALUE("10/1/20"&amp;RIGHT(BO$1,2)),$U822&lt;=DATEVALUE("9/30/20"&amp;RIGHT(BP$1,2))),NETWORKDAYS(DATEVALUE("10/1/20"&amp;RIGHT(BO$1,2)),$U822,Holidays!$J$3:$J$937),
IF($T822&lt;DATEVALUE("10/1/20"&amp;RIGHT(BO$1,2)),NETWORKDAYS(DATEVALUE("10/1/20"&amp;RIGHT(BO$1,2)),DATEVALUE("9/30/20"&amp;RIGHT(BP$1,2)),Holidays!$J$3:$J$937),
IF($T822&gt;=DATEVALUE("10/1/20"&amp;RIGHT(BO$1,2)),NETWORKDAYS($T822,DATEVALUE("9/30/20"&amp;RIGHT(BP$1,2)),Holidays!$J$3:$J$937),"")))),"")/(NETWORKDAYS($T822,$U822,Holidays!$J$3:$J$937)),0))</f>
        <v/>
      </c>
      <c r="BQ822" s="87" t="str">
        <f>IF($Q822="","",IFERROR(IF(OR(AND($T822&gt;=DATEVALUE("10/1/20"&amp;RIGHT(BP$1,2)),$T822&lt;=DATEVALUE("9/30/20"&amp;RIGHT(BQ$1,2))),AND($U822&gt;=DATEVALUE("10/1/20"&amp;RIGHT(BP$1,2)),$U822&lt;=DATEVALUE("9/30/20"&amp;RIGHT(BQ$1,2))),AND($T822&lt;=DATEVALUE("10/1/20"&amp;RIGHT(BP$1,2)),$U822&gt;=DATEVALUE("9/30/20"&amp;RIGHT(BQ$1,2)))),
IF(AND($T822&gt;=DATEVALUE("10/1/20"&amp;RIGHT(BP$1,2)),$U822&lt;=DATEVALUE("9/30/20"&amp;RIGHT(BQ$1,2))),NETWORKDAYS($T822,$U822,Holidays!$J$3:$J$937),
IF(AND($T822&lt;DATEVALUE("10/1/20"&amp;RIGHT(BP$1,2)),$U822&lt;=DATEVALUE("9/30/20"&amp;RIGHT(BQ$1,2))),NETWORKDAYS(DATEVALUE("10/1/20"&amp;RIGHT(BP$1,2)),$U822,Holidays!$J$3:$J$937),
IF($T822&lt;DATEVALUE("10/1/20"&amp;RIGHT(BP$1,2)),NETWORKDAYS(DATEVALUE("10/1/20"&amp;RIGHT(BP$1,2)),DATEVALUE("9/30/20"&amp;RIGHT(BQ$1,2)),Holidays!$J$3:$J$937),
IF($T822&gt;=DATEVALUE("10/1/20"&amp;RIGHT(BP$1,2)),NETWORKDAYS($T822,DATEVALUE("9/30/20"&amp;RIGHT(BQ$1,2)),Holidays!$J$3:$J$937),"")))),"")/(NETWORKDAYS($T822,$U822,Holidays!$J$3:$J$937)),0))</f>
        <v/>
      </c>
      <c r="BR822" s="87" t="str">
        <f>IF($Q822="","",IFERROR(IF(OR(AND($T822&gt;=DATEVALUE("10/1/20"&amp;RIGHT(BQ$1,2)),$T822&lt;=DATEVALUE("9/30/20"&amp;RIGHT(BR$1,2))),AND($U822&gt;=DATEVALUE("10/1/20"&amp;RIGHT(BQ$1,2)),$U822&lt;=DATEVALUE("9/30/20"&amp;RIGHT(BR$1,2))),AND($T822&lt;=DATEVALUE("10/1/20"&amp;RIGHT(BQ$1,2)),$U822&gt;=DATEVALUE("9/30/20"&amp;RIGHT(BR$1,2)))),
IF(AND($T822&gt;=DATEVALUE("10/1/20"&amp;RIGHT(BQ$1,2)),$U822&lt;=DATEVALUE("9/30/20"&amp;RIGHT(BR$1,2))),NETWORKDAYS($T822,$U822,Holidays!$J$3:$J$937),
IF(AND($T822&lt;DATEVALUE("10/1/20"&amp;RIGHT(BQ$1,2)),$U822&lt;=DATEVALUE("9/30/20"&amp;RIGHT(BR$1,2))),NETWORKDAYS(DATEVALUE("10/1/20"&amp;RIGHT(BQ$1,2)),$U822,Holidays!$J$3:$J$937),
IF($T822&lt;DATEVALUE("10/1/20"&amp;RIGHT(BQ$1,2)),NETWORKDAYS(DATEVALUE("10/1/20"&amp;RIGHT(BQ$1,2)),DATEVALUE("9/30/20"&amp;RIGHT(BR$1,2)),Holidays!$J$3:$J$937),
IF($T822&gt;=DATEVALUE("10/1/20"&amp;RIGHT(BQ$1,2)),NETWORKDAYS($T822,DATEVALUE("9/30/20"&amp;RIGHT(BR$1,2)),Holidays!$J$3:$J$937),"")))),"")/(NETWORKDAYS($T822,$U822,Holidays!$J$3:$J$937)),0))</f>
        <v/>
      </c>
      <c r="BS822" s="87" t="str">
        <f>IF($Q822="","",IFERROR(IF(OR(AND($T822&gt;=DATEVALUE("10/1/20"&amp;RIGHT(BR$1,2)),$T822&lt;=DATEVALUE("9/30/20"&amp;RIGHT(BS$1,2))),AND($U822&gt;=DATEVALUE("10/1/20"&amp;RIGHT(BR$1,2)),$U822&lt;=DATEVALUE("9/30/20"&amp;RIGHT(BS$1,2))),AND($T822&lt;=DATEVALUE("10/1/20"&amp;RIGHT(BR$1,2)),$U822&gt;=DATEVALUE("9/30/20"&amp;RIGHT(BS$1,2)))),
IF(AND($T822&gt;=DATEVALUE("10/1/20"&amp;RIGHT(BR$1,2)),$U822&lt;=DATEVALUE("9/30/20"&amp;RIGHT(BS$1,2))),NETWORKDAYS($T822,$U822,Holidays!$J$3:$J$937),
IF(AND($T822&lt;DATEVALUE("10/1/20"&amp;RIGHT(BR$1,2)),$U822&lt;=DATEVALUE("9/30/20"&amp;RIGHT(BS$1,2))),NETWORKDAYS(DATEVALUE("10/1/20"&amp;RIGHT(BR$1,2)),$U822,Holidays!$J$3:$J$937),
IF($T822&lt;DATEVALUE("10/1/20"&amp;RIGHT(BR$1,2)),NETWORKDAYS(DATEVALUE("10/1/20"&amp;RIGHT(BR$1,2)),DATEVALUE("9/30/20"&amp;RIGHT(BS$1,2)),Holidays!$J$3:$J$937),
IF($T822&gt;=DATEVALUE("10/1/20"&amp;RIGHT(BR$1,2)),NETWORKDAYS($T822,DATEVALUE("9/30/20"&amp;RIGHT(BS$1,2)),Holidays!$J$3:$J$937),"")))),"")/(NETWORKDAYS($T822,$U822,Holidays!$J$3:$J$937)),0))</f>
        <v/>
      </c>
      <c r="BT822" s="87" t="str">
        <f>IF($Q822="","",IFERROR(IF(OR(AND($T822&gt;=DATEVALUE("10/1/20"&amp;RIGHT(BS$1,2)),$T822&lt;=DATEVALUE("9/30/20"&amp;RIGHT(BT$1,2))),AND($U822&gt;=DATEVALUE("10/1/20"&amp;RIGHT(BS$1,2)),$U822&lt;=DATEVALUE("9/30/20"&amp;RIGHT(BT$1,2))),AND($T822&lt;=DATEVALUE("10/1/20"&amp;RIGHT(BS$1,2)),$U822&gt;=DATEVALUE("9/30/20"&amp;RIGHT(BT$1,2)))),
IF(AND($T822&gt;=DATEVALUE("10/1/20"&amp;RIGHT(BS$1,2)),$U822&lt;=DATEVALUE("9/30/20"&amp;RIGHT(BT$1,2))),NETWORKDAYS($T822,$U822,Holidays!$J$3:$J$937),
IF(AND($T822&lt;DATEVALUE("10/1/20"&amp;RIGHT(BS$1,2)),$U822&lt;=DATEVALUE("9/30/20"&amp;RIGHT(BT$1,2))),NETWORKDAYS(DATEVALUE("10/1/20"&amp;RIGHT(BS$1,2)),$U822,Holidays!$J$3:$J$937),
IF($T822&lt;DATEVALUE("10/1/20"&amp;RIGHT(BS$1,2)),NETWORKDAYS(DATEVALUE("10/1/20"&amp;RIGHT(BS$1,2)),DATEVALUE("9/30/20"&amp;RIGHT(BT$1,2)),Holidays!$J$3:$J$937),
IF($T822&gt;=DATEVALUE("10/1/20"&amp;RIGHT(BS$1,2)),NETWORKDAYS($T822,DATEVALUE("9/30/20"&amp;RIGHT(BT$1,2)),Holidays!$J$3:$J$937),"")))),"")/(NETWORKDAYS($T822,$U822,Holidays!$J$3:$J$937)),0))</f>
        <v/>
      </c>
      <c r="BU822" s="87" t="str">
        <f>IF($Q822="","",IFERROR(IF(OR(AND($T822&gt;=DATEVALUE("10/1/20"&amp;RIGHT(BT$1,2)),$T822&lt;=DATEVALUE("9/30/20"&amp;RIGHT(BU$1,2))),AND($U822&gt;=DATEVALUE("10/1/20"&amp;RIGHT(BT$1,2)),$U822&lt;=DATEVALUE("9/30/20"&amp;RIGHT(BU$1,2))),AND($T822&lt;=DATEVALUE("10/1/20"&amp;RIGHT(BT$1,2)),$U822&gt;=DATEVALUE("9/30/20"&amp;RIGHT(BU$1,2)))),
IF(AND($T822&gt;=DATEVALUE("10/1/20"&amp;RIGHT(BT$1,2)),$U822&lt;=DATEVALUE("9/30/20"&amp;RIGHT(BU$1,2))),NETWORKDAYS($T822,$U822,Holidays!$J$3:$J$937),
IF(AND($T822&lt;DATEVALUE("10/1/20"&amp;RIGHT(BT$1,2)),$U822&lt;=DATEVALUE("9/30/20"&amp;RIGHT(BU$1,2))),NETWORKDAYS(DATEVALUE("10/1/20"&amp;RIGHT(BT$1,2)),$U822,Holidays!$J$3:$J$937),
IF($T822&lt;DATEVALUE("10/1/20"&amp;RIGHT(BT$1,2)),NETWORKDAYS(DATEVALUE("10/1/20"&amp;RIGHT(BT$1,2)),DATEVALUE("9/30/20"&amp;RIGHT(BU$1,2)),Holidays!$J$3:$J$937),
IF($T822&gt;=DATEVALUE("10/1/20"&amp;RIGHT(BT$1,2)),NETWORKDAYS($T822,DATEVALUE("9/30/20"&amp;RIGHT(BU$1,2)),Holidays!$J$3:$J$937),"")))),"")/(NETWORKDAYS($T822,$U822,Holidays!$J$3:$J$937)),0))</f>
        <v/>
      </c>
      <c r="BV822" s="87" t="str">
        <f>IF($Q822="","",IFERROR(IF(OR(AND($T822&gt;=DATEVALUE("10/1/20"&amp;RIGHT(BU$1,2)),$T822&lt;=DATEVALUE("9/30/20"&amp;RIGHT(BV$1,2))),AND($U822&gt;=DATEVALUE("10/1/20"&amp;RIGHT(BU$1,2)),$U822&lt;=DATEVALUE("9/30/20"&amp;RIGHT(BV$1,2))),AND($T822&lt;=DATEVALUE("10/1/20"&amp;RIGHT(BU$1,2)),$U822&gt;=DATEVALUE("9/30/20"&amp;RIGHT(BV$1,2)))),
IF(AND($T822&gt;=DATEVALUE("10/1/20"&amp;RIGHT(BU$1,2)),$U822&lt;=DATEVALUE("9/30/20"&amp;RIGHT(BV$1,2))),NETWORKDAYS($T822,$U822,Holidays!$J$3:$J$937),
IF(AND($T822&lt;DATEVALUE("10/1/20"&amp;RIGHT(BU$1,2)),$U822&lt;=DATEVALUE("9/30/20"&amp;RIGHT(BV$1,2))),NETWORKDAYS(DATEVALUE("10/1/20"&amp;RIGHT(BU$1,2)),$U822,Holidays!$J$3:$J$937),
IF($T822&lt;DATEVALUE("10/1/20"&amp;RIGHT(BU$1,2)),NETWORKDAYS(DATEVALUE("10/1/20"&amp;RIGHT(BU$1,2)),DATEVALUE("9/30/20"&amp;RIGHT(BV$1,2)),Holidays!$J$3:$J$937),
IF($T822&gt;=DATEVALUE("10/1/20"&amp;RIGHT(BU$1,2)),NETWORKDAYS($T822,DATEVALUE("9/30/20"&amp;RIGHT(BV$1,2)),Holidays!$J$3:$J$937),"")))),"")/(NETWORKDAYS($T822,$U822,Holidays!$J$3:$J$937)),0))</f>
        <v/>
      </c>
      <c r="BW822" s="87" t="str">
        <f>IF($Q822="","",IFERROR(IF(OR(AND($T822&gt;=DATEVALUE("10/1/20"&amp;RIGHT(BV$1,2)),$T822&lt;=DATEVALUE("9/30/20"&amp;RIGHT(BW$1,2))),AND($U822&gt;=DATEVALUE("10/1/20"&amp;RIGHT(BV$1,2)),$U822&lt;=DATEVALUE("9/30/20"&amp;RIGHT(BW$1,2))),AND($T822&lt;=DATEVALUE("10/1/20"&amp;RIGHT(BV$1,2)),$U822&gt;=DATEVALUE("9/30/20"&amp;RIGHT(BW$1,2)))),
IF(AND($T822&gt;=DATEVALUE("10/1/20"&amp;RIGHT(BV$1,2)),$U822&lt;=DATEVALUE("9/30/20"&amp;RIGHT(BW$1,2))),NETWORKDAYS($T822,$U822,Holidays!$J$3:$J$937),
IF(AND($T822&lt;DATEVALUE("10/1/20"&amp;RIGHT(BV$1,2)),$U822&lt;=DATEVALUE("9/30/20"&amp;RIGHT(BW$1,2))),NETWORKDAYS(DATEVALUE("10/1/20"&amp;RIGHT(BV$1,2)),$U822,Holidays!$J$3:$J$937),
IF($T822&lt;DATEVALUE("10/1/20"&amp;RIGHT(BV$1,2)),NETWORKDAYS(DATEVALUE("10/1/20"&amp;RIGHT(BV$1,2)),DATEVALUE("9/30/20"&amp;RIGHT(BW$1,2)),Holidays!$J$3:$J$937),
IF($T822&gt;=DATEVALUE("10/1/20"&amp;RIGHT(BV$1,2)),NETWORKDAYS($T822,DATEVALUE("9/30/20"&amp;RIGHT(BW$1,2)),Holidays!$J$3:$J$937),"")))),"")/(NETWORKDAYS($T822,$U822,Holidays!$J$3:$J$937)),0))</f>
        <v/>
      </c>
      <c r="BX822" s="87" t="str">
        <f>IF($Q822="","",IFERROR(IF(OR(AND($T822&gt;=DATEVALUE("10/1/20"&amp;RIGHT(BW$1,2)),$T822&lt;=DATEVALUE("9/30/20"&amp;RIGHT(BX$1,2))),AND($U822&gt;=DATEVALUE("10/1/20"&amp;RIGHT(BW$1,2)),$U822&lt;=DATEVALUE("9/30/20"&amp;RIGHT(BX$1,2))),AND($T822&lt;=DATEVALUE("10/1/20"&amp;RIGHT(BW$1,2)),$U822&gt;=DATEVALUE("9/30/20"&amp;RIGHT(BX$1,2)))),
IF(AND($T822&gt;=DATEVALUE("10/1/20"&amp;RIGHT(BW$1,2)),$U822&lt;=DATEVALUE("9/30/20"&amp;RIGHT(BX$1,2))),NETWORKDAYS($T822,$U822,Holidays!$J$3:$J$937),
IF(AND($T822&lt;DATEVALUE("10/1/20"&amp;RIGHT(BW$1,2)),$U822&lt;=DATEVALUE("9/30/20"&amp;RIGHT(BX$1,2))),NETWORKDAYS(DATEVALUE("10/1/20"&amp;RIGHT(BW$1,2)),$U822,Holidays!$J$3:$J$937),
IF($T822&lt;DATEVALUE("10/1/20"&amp;RIGHT(BW$1,2)),NETWORKDAYS(DATEVALUE("10/1/20"&amp;RIGHT(BW$1,2)),DATEVALUE("9/30/20"&amp;RIGHT(BX$1,2)),Holidays!$J$3:$J$937),
IF($T822&gt;=DATEVALUE("10/1/20"&amp;RIGHT(BW$1,2)),NETWORKDAYS($T822,DATEVALUE("9/30/20"&amp;RIGHT(BX$1,2)),Holidays!$J$3:$J$937),"")))),"")/(NETWORKDAYS($T822,$U822,Holidays!$J$3:$J$937)),0))</f>
        <v/>
      </c>
      <c r="BY822" s="87" t="str">
        <f>IF($Q822="","",IFERROR(IF(OR(AND($T822&gt;=DATEVALUE("10/1/20"&amp;RIGHT(BX$1,2)),$T822&lt;=DATEVALUE("9/30/20"&amp;RIGHT(BY$1,2))),AND($U822&gt;=DATEVALUE("10/1/20"&amp;RIGHT(BX$1,2)),$U822&lt;=DATEVALUE("9/30/20"&amp;RIGHT(BY$1,2))),AND($T822&lt;=DATEVALUE("10/1/20"&amp;RIGHT(BX$1,2)),$U822&gt;=DATEVALUE("9/30/20"&amp;RIGHT(BY$1,2)))),
IF(AND($T822&gt;=DATEVALUE("10/1/20"&amp;RIGHT(BX$1,2)),$U822&lt;=DATEVALUE("9/30/20"&amp;RIGHT(BY$1,2))),NETWORKDAYS($T822,$U822,Holidays!$J$3:$J$937),
IF(AND($T822&lt;DATEVALUE("10/1/20"&amp;RIGHT(BX$1,2)),$U822&lt;=DATEVALUE("9/30/20"&amp;RIGHT(BY$1,2))),NETWORKDAYS(DATEVALUE("10/1/20"&amp;RIGHT(BX$1,2)),$U822,Holidays!$J$3:$J$937),
IF($T822&lt;DATEVALUE("10/1/20"&amp;RIGHT(BX$1,2)),NETWORKDAYS(DATEVALUE("10/1/20"&amp;RIGHT(BX$1,2)),DATEVALUE("9/30/20"&amp;RIGHT(BY$1,2)),Holidays!$J$3:$J$937),
IF($T822&gt;=DATEVALUE("10/1/20"&amp;RIGHT(BX$1,2)),NETWORKDAYS($T822,DATEVALUE("9/30/20"&amp;RIGHT(BY$1,2)),Holidays!$J$3:$J$937),"")))),"")/(NETWORKDAYS($T822,$U822,Holidays!$J$3:$J$937)),0))</f>
        <v/>
      </c>
      <c r="BZ822" s="87" t="str">
        <f>IF($Q822="","",IFERROR(IF(OR(AND($T822&gt;=DATEVALUE("10/1/20"&amp;RIGHT(BY$1,2)),$T822&lt;=DATEVALUE("9/30/20"&amp;RIGHT(BZ$1,2))),AND($U822&gt;=DATEVALUE("10/1/20"&amp;RIGHT(BY$1,2)),$U822&lt;=DATEVALUE("9/30/20"&amp;RIGHT(BZ$1,2))),AND($T822&lt;=DATEVALUE("10/1/20"&amp;RIGHT(BY$1,2)),$U822&gt;=DATEVALUE("9/30/20"&amp;RIGHT(BZ$1,2)))),
IF(AND($T822&gt;=DATEVALUE("10/1/20"&amp;RIGHT(BY$1,2)),$U822&lt;=DATEVALUE("9/30/20"&amp;RIGHT(BZ$1,2))),NETWORKDAYS($T822,$U822,Holidays!$J$3:$J$937),
IF(AND($T822&lt;DATEVALUE("10/1/20"&amp;RIGHT(BY$1,2)),$U822&lt;=DATEVALUE("9/30/20"&amp;RIGHT(BZ$1,2))),NETWORKDAYS(DATEVALUE("10/1/20"&amp;RIGHT(BY$1,2)),$U822,Holidays!$J$3:$J$937),
IF($T822&lt;DATEVALUE("10/1/20"&amp;RIGHT(BY$1,2)),NETWORKDAYS(DATEVALUE("10/1/20"&amp;RIGHT(BY$1,2)),DATEVALUE("9/30/20"&amp;RIGHT(BZ$1,2)),Holidays!$J$3:$J$937),
IF($T822&gt;=DATEVALUE("10/1/20"&amp;RIGHT(BY$1,2)),NETWORKDAYS($T822,DATEVALUE("9/30/20"&amp;RIGHT(BZ$1,2)),Holidays!$J$3:$J$937),"")))),"")/(NETWORKDAYS($T822,$U822,Holidays!$J$3:$J$937)),0))</f>
        <v/>
      </c>
      <c r="CA822" s="87" t="str">
        <f>IF($Q822="","",IFERROR(IF(OR(AND($T822&gt;=DATEVALUE("10/1/20"&amp;RIGHT(BZ$1,2)),$T822&lt;=DATEVALUE("9/30/20"&amp;RIGHT(CA$1,2))),AND($U822&gt;=DATEVALUE("10/1/20"&amp;RIGHT(BZ$1,2)),$U822&lt;=DATEVALUE("9/30/20"&amp;RIGHT(CA$1,2))),AND($T822&lt;=DATEVALUE("10/1/20"&amp;RIGHT(BZ$1,2)),$U822&gt;=DATEVALUE("9/30/20"&amp;RIGHT(CA$1,2)))),
IF(AND($T822&gt;=DATEVALUE("10/1/20"&amp;RIGHT(BZ$1,2)),$U822&lt;=DATEVALUE("9/30/20"&amp;RIGHT(CA$1,2))),NETWORKDAYS($T822,$U822,Holidays!$J$3:$J$937),
IF(AND($T822&lt;DATEVALUE("10/1/20"&amp;RIGHT(BZ$1,2)),$U822&lt;=DATEVALUE("9/30/20"&amp;RIGHT(CA$1,2))),NETWORKDAYS(DATEVALUE("10/1/20"&amp;RIGHT(BZ$1,2)),$U822,Holidays!$J$3:$J$937),
IF($T822&lt;DATEVALUE("10/1/20"&amp;RIGHT(BZ$1,2)),NETWORKDAYS(DATEVALUE("10/1/20"&amp;RIGHT(BZ$1,2)),DATEVALUE("9/30/20"&amp;RIGHT(CA$1,2)),Holidays!$J$3:$J$937),
IF($T822&gt;=DATEVALUE("10/1/20"&amp;RIGHT(BZ$1,2)),NETWORKDAYS($T822,DATEVALUE("9/30/20"&amp;RIGHT(CA$1,2)),Holidays!$J$3:$J$937),"")))),"")/(NETWORKDAYS($T822,$U822,Holidays!$J$3:$J$937)),0))</f>
        <v/>
      </c>
      <c r="CB822" s="87" t="str">
        <f>IF($Q822="","",IFERROR(IF(OR(AND($T822&gt;=DATEVALUE("10/1/20"&amp;RIGHT(CA$1,2)),$T822&lt;=DATEVALUE("9/30/20"&amp;RIGHT(CB$1,2))),AND($U822&gt;=DATEVALUE("10/1/20"&amp;RIGHT(CA$1,2)),$U822&lt;=DATEVALUE("9/30/20"&amp;RIGHT(CB$1,2))),AND($T822&lt;=DATEVALUE("10/1/20"&amp;RIGHT(CA$1,2)),$U822&gt;=DATEVALUE("9/30/20"&amp;RIGHT(CB$1,2)))),
IF(AND($T822&gt;=DATEVALUE("10/1/20"&amp;RIGHT(CA$1,2)),$U822&lt;=DATEVALUE("9/30/20"&amp;RIGHT(CB$1,2))),NETWORKDAYS($T822,$U822,Holidays!$J$3:$J$937),
IF(AND($T822&lt;DATEVALUE("10/1/20"&amp;RIGHT(CA$1,2)),$U822&lt;=DATEVALUE("9/30/20"&amp;RIGHT(CB$1,2))),NETWORKDAYS(DATEVALUE("10/1/20"&amp;RIGHT(CA$1,2)),$U822,Holidays!$J$3:$J$937),
IF($T822&lt;DATEVALUE("10/1/20"&amp;RIGHT(CA$1,2)),NETWORKDAYS(DATEVALUE("10/1/20"&amp;RIGHT(CA$1,2)),DATEVALUE("9/30/20"&amp;RIGHT(CB$1,2)),Holidays!$J$3:$J$937),
IF($T822&gt;=DATEVALUE("10/1/20"&amp;RIGHT(CA$1,2)),NETWORKDAYS($T822,DATEVALUE("9/30/20"&amp;RIGHT(CB$1,2)),Holidays!$J$3:$J$937),"")))),"")/(NETWORKDAYS($T822,$U822,Holidays!$J$3:$J$937)),0))</f>
        <v/>
      </c>
    </row>
    <row r="823" spans="1:80">
      <c r="A823" s="97"/>
      <c r="B823" s="98" t="str">
        <f ca="1">IF(NOT($A823=""),OFFSET('WBS Reference &amp; User Procedure'!$A$1,MATCH($A823,'WBS Reference &amp; User Procedure'!$A:$A,0)-1,1),"")</f>
        <v/>
      </c>
      <c r="D823" s="97"/>
      <c r="T823" s="104" t="str">
        <f>IF(NOT(Q823=""),IF(NOT($S823=""),$S823,#REF!),"")</f>
        <v/>
      </c>
      <c r="U823" s="104" t="str">
        <f>IF(NOT(Q823=""),WORKDAY(T823,Q823,Holidays!$J$3:$J$937),"")</f>
        <v/>
      </c>
      <c r="V823" s="104"/>
      <c r="W823" s="104"/>
      <c r="X823" s="101" t="str">
        <f t="shared" si="181"/>
        <v/>
      </c>
      <c r="AL823" s="87" t="str">
        <f t="shared" ca="1" si="180"/>
        <v/>
      </c>
      <c r="AN823" s="87" t="str">
        <f t="shared" ca="1" si="184"/>
        <v/>
      </c>
      <c r="AO823" s="87" t="str">
        <f t="shared" ca="1" si="184"/>
        <v/>
      </c>
      <c r="AP823" s="87" t="str">
        <f t="shared" ca="1" si="184"/>
        <v/>
      </c>
      <c r="AQ823" s="87" t="str">
        <f t="shared" ca="1" si="184"/>
        <v/>
      </c>
      <c r="AR823" s="87" t="str">
        <f t="shared" ca="1" si="184"/>
        <v/>
      </c>
      <c r="AS823" s="87" t="str">
        <f t="shared" ca="1" si="184"/>
        <v/>
      </c>
      <c r="AT823" s="87" t="str">
        <f t="shared" ca="1" si="184"/>
        <v/>
      </c>
      <c r="AU823" s="87" t="str">
        <f t="shared" ca="1" si="184"/>
        <v/>
      </c>
      <c r="AV823" s="87" t="str">
        <f t="shared" ca="1" si="184"/>
        <v/>
      </c>
      <c r="AW823" s="87" t="str">
        <f t="shared" ca="1" si="184"/>
        <v/>
      </c>
      <c r="AX823" s="87" t="str">
        <f t="shared" ca="1" si="185"/>
        <v/>
      </c>
      <c r="AY823" s="87" t="str">
        <f t="shared" ca="1" si="185"/>
        <v/>
      </c>
      <c r="AZ823" s="87" t="str">
        <f t="shared" ca="1" si="185"/>
        <v/>
      </c>
      <c r="BA823" s="87" t="str">
        <f t="shared" ca="1" si="185"/>
        <v/>
      </c>
      <c r="BB823" s="87" t="str">
        <f t="shared" ca="1" si="185"/>
        <v/>
      </c>
      <c r="BC823" s="87" t="str">
        <f t="shared" ca="1" si="185"/>
        <v/>
      </c>
      <c r="BD823" s="87" t="str">
        <f t="shared" ca="1" si="185"/>
        <v/>
      </c>
      <c r="BE823" s="87" t="str">
        <f t="shared" ca="1" si="185"/>
        <v/>
      </c>
      <c r="BF823" s="87" t="str">
        <f t="shared" ca="1" si="185"/>
        <v/>
      </c>
      <c r="BG823" s="87" t="str">
        <f t="shared" ca="1" si="185"/>
        <v/>
      </c>
      <c r="BI823" s="87" t="str">
        <f>IF($Q823="","",IFERROR(IF(OR(AND($T823&gt;=DATEVALUE("10/1/20"&amp;RIGHT(BH$1,2)),$T823&lt;=DATEVALUE("9/30/20"&amp;RIGHT(BI$1,2))),AND($U823&gt;=DATEVALUE("10/1/20"&amp;RIGHT(BH$1,2)),$U823&lt;=DATEVALUE("9/30/20"&amp;RIGHT(BI$1,2))),AND($T823&lt;=DATEVALUE("10/1/20"&amp;RIGHT(BH$1,2)),$U823&gt;=DATEVALUE("9/30/20"&amp;RIGHT(BI$1,2)))),
IF(AND($T823&gt;=DATEVALUE("10/1/20"&amp;RIGHT(BH$1,2)),$U823&lt;=DATEVALUE("9/30/20"&amp;RIGHT(BI$1,2))),NETWORKDAYS($T823,$U823,Holidays!$J$3:$J$937),
IF(AND($T823&lt;DATEVALUE("10/1/20"&amp;RIGHT(BH$1,2)),$U823&lt;=DATEVALUE("9/30/20"&amp;RIGHT(BI$1,2))),NETWORKDAYS(DATEVALUE("10/1/20"&amp;RIGHT(BH$1,2)),$U823,Holidays!$J$3:$J$937),
IF($T823&lt;DATEVALUE("10/1/20"&amp;RIGHT(BH$1,2)),NETWORKDAYS(DATEVALUE("10/1/20"&amp;RIGHT(BH$1,2)),DATEVALUE("9/30/20"&amp;RIGHT(BI$1,2)),Holidays!$J$3:$J$937),
IF($T823&gt;=DATEVALUE("10/1/20"&amp;RIGHT(BH$1,2)),NETWORKDAYS($T823,DATEVALUE("9/30/20"&amp;RIGHT(BI$1,2)),Holidays!$J$3:$J$937),"")))),"")/(NETWORKDAYS($T823,$U823,Holidays!$J$3:$J$937)),0))</f>
        <v/>
      </c>
      <c r="BJ823" s="87" t="str">
        <f>IF($Q823="","",IFERROR(IF(OR(AND($T823&gt;=DATEVALUE("10/1/20"&amp;RIGHT(BI$1,2)),$T823&lt;=DATEVALUE("9/30/20"&amp;RIGHT(BJ$1,2))),AND($U823&gt;=DATEVALUE("10/1/20"&amp;RIGHT(BI$1,2)),$U823&lt;=DATEVALUE("9/30/20"&amp;RIGHT(BJ$1,2))),AND($T823&lt;=DATEVALUE("10/1/20"&amp;RIGHT(BI$1,2)),$U823&gt;=DATEVALUE("9/30/20"&amp;RIGHT(BJ$1,2)))),
IF(AND($T823&gt;=DATEVALUE("10/1/20"&amp;RIGHT(BI$1,2)),$U823&lt;=DATEVALUE("9/30/20"&amp;RIGHT(BJ$1,2))),NETWORKDAYS($T823,$U823,Holidays!$J$3:$J$937),
IF(AND($T823&lt;DATEVALUE("10/1/20"&amp;RIGHT(BI$1,2)),$U823&lt;=DATEVALUE("9/30/20"&amp;RIGHT(BJ$1,2))),NETWORKDAYS(DATEVALUE("10/1/20"&amp;RIGHT(BI$1,2)),$U823,Holidays!$J$3:$J$937),
IF($T823&lt;DATEVALUE("10/1/20"&amp;RIGHT(BI$1,2)),NETWORKDAYS(DATEVALUE("10/1/20"&amp;RIGHT(BI$1,2)),DATEVALUE("9/30/20"&amp;RIGHT(BJ$1,2)),Holidays!$J$3:$J$937),
IF($T823&gt;=DATEVALUE("10/1/20"&amp;RIGHT(BI$1,2)),NETWORKDAYS($T823,DATEVALUE("9/30/20"&amp;RIGHT(BJ$1,2)),Holidays!$J$3:$J$937),"")))),"")/(NETWORKDAYS($T823,$U823,Holidays!$J$3:$J$937)),0))</f>
        <v/>
      </c>
      <c r="BK823" s="87" t="str">
        <f>IF($Q823="","",IFERROR(IF(OR(AND($T823&gt;=DATEVALUE("10/1/20"&amp;RIGHT(BJ$1,2)),$T823&lt;=DATEVALUE("9/30/20"&amp;RIGHT(BK$1,2))),AND($U823&gt;=DATEVALUE("10/1/20"&amp;RIGHT(BJ$1,2)),$U823&lt;=DATEVALUE("9/30/20"&amp;RIGHT(BK$1,2))),AND($T823&lt;=DATEVALUE("10/1/20"&amp;RIGHT(BJ$1,2)),$U823&gt;=DATEVALUE("9/30/20"&amp;RIGHT(BK$1,2)))),
IF(AND($T823&gt;=DATEVALUE("10/1/20"&amp;RIGHT(BJ$1,2)),$U823&lt;=DATEVALUE("9/30/20"&amp;RIGHT(BK$1,2))),NETWORKDAYS($T823,$U823,Holidays!$J$3:$J$937),
IF(AND($T823&lt;DATEVALUE("10/1/20"&amp;RIGHT(BJ$1,2)),$U823&lt;=DATEVALUE("9/30/20"&amp;RIGHT(BK$1,2))),NETWORKDAYS(DATEVALUE("10/1/20"&amp;RIGHT(BJ$1,2)),$U823,Holidays!$J$3:$J$937),
IF($T823&lt;DATEVALUE("10/1/20"&amp;RIGHT(BJ$1,2)),NETWORKDAYS(DATEVALUE("10/1/20"&amp;RIGHT(BJ$1,2)),DATEVALUE("9/30/20"&amp;RIGHT(BK$1,2)),Holidays!$J$3:$J$937),
IF($T823&gt;=DATEVALUE("10/1/20"&amp;RIGHT(BJ$1,2)),NETWORKDAYS($T823,DATEVALUE("9/30/20"&amp;RIGHT(BK$1,2)),Holidays!$J$3:$J$937),"")))),"")/(NETWORKDAYS($T823,$U823,Holidays!$J$3:$J$937)),0))</f>
        <v/>
      </c>
      <c r="BL823" s="87" t="str">
        <f>IF($Q823="","",IFERROR(IF(OR(AND($T823&gt;=DATEVALUE("10/1/20"&amp;RIGHT(BK$1,2)),$T823&lt;=DATEVALUE("9/30/20"&amp;RIGHT(BL$1,2))),AND($U823&gt;=DATEVALUE("10/1/20"&amp;RIGHT(BK$1,2)),$U823&lt;=DATEVALUE("9/30/20"&amp;RIGHT(BL$1,2))),AND($T823&lt;=DATEVALUE("10/1/20"&amp;RIGHT(BK$1,2)),$U823&gt;=DATEVALUE("9/30/20"&amp;RIGHT(BL$1,2)))),
IF(AND($T823&gt;=DATEVALUE("10/1/20"&amp;RIGHT(BK$1,2)),$U823&lt;=DATEVALUE("9/30/20"&amp;RIGHT(BL$1,2))),NETWORKDAYS($T823,$U823,Holidays!$J$3:$J$937),
IF(AND($T823&lt;DATEVALUE("10/1/20"&amp;RIGHT(BK$1,2)),$U823&lt;=DATEVALUE("9/30/20"&amp;RIGHT(BL$1,2))),NETWORKDAYS(DATEVALUE("10/1/20"&amp;RIGHT(BK$1,2)),$U823,Holidays!$J$3:$J$937),
IF($T823&lt;DATEVALUE("10/1/20"&amp;RIGHT(BK$1,2)),NETWORKDAYS(DATEVALUE("10/1/20"&amp;RIGHT(BK$1,2)),DATEVALUE("9/30/20"&amp;RIGHT(BL$1,2)),Holidays!$J$3:$J$937),
IF($T823&gt;=DATEVALUE("10/1/20"&amp;RIGHT(BK$1,2)),NETWORKDAYS($T823,DATEVALUE("9/30/20"&amp;RIGHT(BL$1,2)),Holidays!$J$3:$J$937),"")))),"")/(NETWORKDAYS($T823,$U823,Holidays!$J$3:$J$937)),0))</f>
        <v/>
      </c>
      <c r="BM823" s="87" t="str">
        <f>IF($Q823="","",IFERROR(IF(OR(AND($T823&gt;=DATEVALUE("10/1/20"&amp;RIGHT(BL$1,2)),$T823&lt;=DATEVALUE("9/30/20"&amp;RIGHT(BM$1,2))),AND($U823&gt;=DATEVALUE("10/1/20"&amp;RIGHT(BL$1,2)),$U823&lt;=DATEVALUE("9/30/20"&amp;RIGHT(BM$1,2))),AND($T823&lt;=DATEVALUE("10/1/20"&amp;RIGHT(BL$1,2)),$U823&gt;=DATEVALUE("9/30/20"&amp;RIGHT(BM$1,2)))),
IF(AND($T823&gt;=DATEVALUE("10/1/20"&amp;RIGHT(BL$1,2)),$U823&lt;=DATEVALUE("9/30/20"&amp;RIGHT(BM$1,2))),NETWORKDAYS($T823,$U823,Holidays!$J$3:$J$937),
IF(AND($T823&lt;DATEVALUE("10/1/20"&amp;RIGHT(BL$1,2)),$U823&lt;=DATEVALUE("9/30/20"&amp;RIGHT(BM$1,2))),NETWORKDAYS(DATEVALUE("10/1/20"&amp;RIGHT(BL$1,2)),$U823,Holidays!$J$3:$J$937),
IF($T823&lt;DATEVALUE("10/1/20"&amp;RIGHT(BL$1,2)),NETWORKDAYS(DATEVALUE("10/1/20"&amp;RIGHT(BL$1,2)),DATEVALUE("9/30/20"&amp;RIGHT(BM$1,2)),Holidays!$J$3:$J$937),
IF($T823&gt;=DATEVALUE("10/1/20"&amp;RIGHT(BL$1,2)),NETWORKDAYS($T823,DATEVALUE("9/30/20"&amp;RIGHT(BM$1,2)),Holidays!$J$3:$J$937),"")))),"")/(NETWORKDAYS($T823,$U823,Holidays!$J$3:$J$937)),0))</f>
        <v/>
      </c>
      <c r="BN823" s="87" t="str">
        <f>IF($Q823="","",IFERROR(IF(OR(AND($T823&gt;=DATEVALUE("10/1/20"&amp;RIGHT(BM$1,2)),$T823&lt;=DATEVALUE("9/30/20"&amp;RIGHT(BN$1,2))),AND($U823&gt;=DATEVALUE("10/1/20"&amp;RIGHT(BM$1,2)),$U823&lt;=DATEVALUE("9/30/20"&amp;RIGHT(BN$1,2))),AND($T823&lt;=DATEVALUE("10/1/20"&amp;RIGHT(BM$1,2)),$U823&gt;=DATEVALUE("9/30/20"&amp;RIGHT(BN$1,2)))),
IF(AND($T823&gt;=DATEVALUE("10/1/20"&amp;RIGHT(BM$1,2)),$U823&lt;=DATEVALUE("9/30/20"&amp;RIGHT(BN$1,2))),NETWORKDAYS($T823,$U823,Holidays!$J$3:$J$937),
IF(AND($T823&lt;DATEVALUE("10/1/20"&amp;RIGHT(BM$1,2)),$U823&lt;=DATEVALUE("9/30/20"&amp;RIGHT(BN$1,2))),NETWORKDAYS(DATEVALUE("10/1/20"&amp;RIGHT(BM$1,2)),$U823,Holidays!$J$3:$J$937),
IF($T823&lt;DATEVALUE("10/1/20"&amp;RIGHT(BM$1,2)),NETWORKDAYS(DATEVALUE("10/1/20"&amp;RIGHT(BM$1,2)),DATEVALUE("9/30/20"&amp;RIGHT(BN$1,2)),Holidays!$J$3:$J$937),
IF($T823&gt;=DATEVALUE("10/1/20"&amp;RIGHT(BM$1,2)),NETWORKDAYS($T823,DATEVALUE("9/30/20"&amp;RIGHT(BN$1,2)),Holidays!$J$3:$J$937),"")))),"")/(NETWORKDAYS($T823,$U823,Holidays!$J$3:$J$937)),0))</f>
        <v/>
      </c>
      <c r="BO823" s="87" t="str">
        <f>IF($Q823="","",IFERROR(IF(OR(AND($T823&gt;=DATEVALUE("10/1/20"&amp;RIGHT(BN$1,2)),$T823&lt;=DATEVALUE("9/30/20"&amp;RIGHT(BO$1,2))),AND($U823&gt;=DATEVALUE("10/1/20"&amp;RIGHT(BN$1,2)),$U823&lt;=DATEVALUE("9/30/20"&amp;RIGHT(BO$1,2))),AND($T823&lt;=DATEVALUE("10/1/20"&amp;RIGHT(BN$1,2)),$U823&gt;=DATEVALUE("9/30/20"&amp;RIGHT(BO$1,2)))),
IF(AND($T823&gt;=DATEVALUE("10/1/20"&amp;RIGHT(BN$1,2)),$U823&lt;=DATEVALUE("9/30/20"&amp;RIGHT(BO$1,2))),NETWORKDAYS($T823,$U823,Holidays!$J$3:$J$937),
IF(AND($T823&lt;DATEVALUE("10/1/20"&amp;RIGHT(BN$1,2)),$U823&lt;=DATEVALUE("9/30/20"&amp;RIGHT(BO$1,2))),NETWORKDAYS(DATEVALUE("10/1/20"&amp;RIGHT(BN$1,2)),$U823,Holidays!$J$3:$J$937),
IF($T823&lt;DATEVALUE("10/1/20"&amp;RIGHT(BN$1,2)),NETWORKDAYS(DATEVALUE("10/1/20"&amp;RIGHT(BN$1,2)),DATEVALUE("9/30/20"&amp;RIGHT(BO$1,2)),Holidays!$J$3:$J$937),
IF($T823&gt;=DATEVALUE("10/1/20"&amp;RIGHT(BN$1,2)),NETWORKDAYS($T823,DATEVALUE("9/30/20"&amp;RIGHT(BO$1,2)),Holidays!$J$3:$J$937),"")))),"")/(NETWORKDAYS($T823,$U823,Holidays!$J$3:$J$937)),0))</f>
        <v/>
      </c>
      <c r="BP823" s="87" t="str">
        <f>IF($Q823="","",IFERROR(IF(OR(AND($T823&gt;=DATEVALUE("10/1/20"&amp;RIGHT(BO$1,2)),$T823&lt;=DATEVALUE("9/30/20"&amp;RIGHT(BP$1,2))),AND($U823&gt;=DATEVALUE("10/1/20"&amp;RIGHT(BO$1,2)),$U823&lt;=DATEVALUE("9/30/20"&amp;RIGHT(BP$1,2))),AND($T823&lt;=DATEVALUE("10/1/20"&amp;RIGHT(BO$1,2)),$U823&gt;=DATEVALUE("9/30/20"&amp;RIGHT(BP$1,2)))),
IF(AND($T823&gt;=DATEVALUE("10/1/20"&amp;RIGHT(BO$1,2)),$U823&lt;=DATEVALUE("9/30/20"&amp;RIGHT(BP$1,2))),NETWORKDAYS($T823,$U823,Holidays!$J$3:$J$937),
IF(AND($T823&lt;DATEVALUE("10/1/20"&amp;RIGHT(BO$1,2)),$U823&lt;=DATEVALUE("9/30/20"&amp;RIGHT(BP$1,2))),NETWORKDAYS(DATEVALUE("10/1/20"&amp;RIGHT(BO$1,2)),$U823,Holidays!$J$3:$J$937),
IF($T823&lt;DATEVALUE("10/1/20"&amp;RIGHT(BO$1,2)),NETWORKDAYS(DATEVALUE("10/1/20"&amp;RIGHT(BO$1,2)),DATEVALUE("9/30/20"&amp;RIGHT(BP$1,2)),Holidays!$J$3:$J$937),
IF($T823&gt;=DATEVALUE("10/1/20"&amp;RIGHT(BO$1,2)),NETWORKDAYS($T823,DATEVALUE("9/30/20"&amp;RIGHT(BP$1,2)),Holidays!$J$3:$J$937),"")))),"")/(NETWORKDAYS($T823,$U823,Holidays!$J$3:$J$937)),0))</f>
        <v/>
      </c>
      <c r="BQ823" s="87" t="str">
        <f>IF($Q823="","",IFERROR(IF(OR(AND($T823&gt;=DATEVALUE("10/1/20"&amp;RIGHT(BP$1,2)),$T823&lt;=DATEVALUE("9/30/20"&amp;RIGHT(BQ$1,2))),AND($U823&gt;=DATEVALUE("10/1/20"&amp;RIGHT(BP$1,2)),$U823&lt;=DATEVALUE("9/30/20"&amp;RIGHT(BQ$1,2))),AND($T823&lt;=DATEVALUE("10/1/20"&amp;RIGHT(BP$1,2)),$U823&gt;=DATEVALUE("9/30/20"&amp;RIGHT(BQ$1,2)))),
IF(AND($T823&gt;=DATEVALUE("10/1/20"&amp;RIGHT(BP$1,2)),$U823&lt;=DATEVALUE("9/30/20"&amp;RIGHT(BQ$1,2))),NETWORKDAYS($T823,$U823,Holidays!$J$3:$J$937),
IF(AND($T823&lt;DATEVALUE("10/1/20"&amp;RIGHT(BP$1,2)),$U823&lt;=DATEVALUE("9/30/20"&amp;RIGHT(BQ$1,2))),NETWORKDAYS(DATEVALUE("10/1/20"&amp;RIGHT(BP$1,2)),$U823,Holidays!$J$3:$J$937),
IF($T823&lt;DATEVALUE("10/1/20"&amp;RIGHT(BP$1,2)),NETWORKDAYS(DATEVALUE("10/1/20"&amp;RIGHT(BP$1,2)),DATEVALUE("9/30/20"&amp;RIGHT(BQ$1,2)),Holidays!$J$3:$J$937),
IF($T823&gt;=DATEVALUE("10/1/20"&amp;RIGHT(BP$1,2)),NETWORKDAYS($T823,DATEVALUE("9/30/20"&amp;RIGHT(BQ$1,2)),Holidays!$J$3:$J$937),"")))),"")/(NETWORKDAYS($T823,$U823,Holidays!$J$3:$J$937)),0))</f>
        <v/>
      </c>
      <c r="BR823" s="87" t="str">
        <f>IF($Q823="","",IFERROR(IF(OR(AND($T823&gt;=DATEVALUE("10/1/20"&amp;RIGHT(BQ$1,2)),$T823&lt;=DATEVALUE("9/30/20"&amp;RIGHT(BR$1,2))),AND($U823&gt;=DATEVALUE("10/1/20"&amp;RIGHT(BQ$1,2)),$U823&lt;=DATEVALUE("9/30/20"&amp;RIGHT(BR$1,2))),AND($T823&lt;=DATEVALUE("10/1/20"&amp;RIGHT(BQ$1,2)),$U823&gt;=DATEVALUE("9/30/20"&amp;RIGHT(BR$1,2)))),
IF(AND($T823&gt;=DATEVALUE("10/1/20"&amp;RIGHT(BQ$1,2)),$U823&lt;=DATEVALUE("9/30/20"&amp;RIGHT(BR$1,2))),NETWORKDAYS($T823,$U823,Holidays!$J$3:$J$937),
IF(AND($T823&lt;DATEVALUE("10/1/20"&amp;RIGHT(BQ$1,2)),$U823&lt;=DATEVALUE("9/30/20"&amp;RIGHT(BR$1,2))),NETWORKDAYS(DATEVALUE("10/1/20"&amp;RIGHT(BQ$1,2)),$U823,Holidays!$J$3:$J$937),
IF($T823&lt;DATEVALUE("10/1/20"&amp;RIGHT(BQ$1,2)),NETWORKDAYS(DATEVALUE("10/1/20"&amp;RIGHT(BQ$1,2)),DATEVALUE("9/30/20"&amp;RIGHT(BR$1,2)),Holidays!$J$3:$J$937),
IF($T823&gt;=DATEVALUE("10/1/20"&amp;RIGHT(BQ$1,2)),NETWORKDAYS($T823,DATEVALUE("9/30/20"&amp;RIGHT(BR$1,2)),Holidays!$J$3:$J$937),"")))),"")/(NETWORKDAYS($T823,$U823,Holidays!$J$3:$J$937)),0))</f>
        <v/>
      </c>
      <c r="BS823" s="87" t="str">
        <f>IF($Q823="","",IFERROR(IF(OR(AND($T823&gt;=DATEVALUE("10/1/20"&amp;RIGHT(BR$1,2)),$T823&lt;=DATEVALUE("9/30/20"&amp;RIGHT(BS$1,2))),AND($U823&gt;=DATEVALUE("10/1/20"&amp;RIGHT(BR$1,2)),$U823&lt;=DATEVALUE("9/30/20"&amp;RIGHT(BS$1,2))),AND($T823&lt;=DATEVALUE("10/1/20"&amp;RIGHT(BR$1,2)),$U823&gt;=DATEVALUE("9/30/20"&amp;RIGHT(BS$1,2)))),
IF(AND($T823&gt;=DATEVALUE("10/1/20"&amp;RIGHT(BR$1,2)),$U823&lt;=DATEVALUE("9/30/20"&amp;RIGHT(BS$1,2))),NETWORKDAYS($T823,$U823,Holidays!$J$3:$J$937),
IF(AND($T823&lt;DATEVALUE("10/1/20"&amp;RIGHT(BR$1,2)),$U823&lt;=DATEVALUE("9/30/20"&amp;RIGHT(BS$1,2))),NETWORKDAYS(DATEVALUE("10/1/20"&amp;RIGHT(BR$1,2)),$U823,Holidays!$J$3:$J$937),
IF($T823&lt;DATEVALUE("10/1/20"&amp;RIGHT(BR$1,2)),NETWORKDAYS(DATEVALUE("10/1/20"&amp;RIGHT(BR$1,2)),DATEVALUE("9/30/20"&amp;RIGHT(BS$1,2)),Holidays!$J$3:$J$937),
IF($T823&gt;=DATEVALUE("10/1/20"&amp;RIGHT(BR$1,2)),NETWORKDAYS($T823,DATEVALUE("9/30/20"&amp;RIGHT(BS$1,2)),Holidays!$J$3:$J$937),"")))),"")/(NETWORKDAYS($T823,$U823,Holidays!$J$3:$J$937)),0))</f>
        <v/>
      </c>
      <c r="BT823" s="87" t="str">
        <f>IF($Q823="","",IFERROR(IF(OR(AND($T823&gt;=DATEVALUE("10/1/20"&amp;RIGHT(BS$1,2)),$T823&lt;=DATEVALUE("9/30/20"&amp;RIGHT(BT$1,2))),AND($U823&gt;=DATEVALUE("10/1/20"&amp;RIGHT(BS$1,2)),$U823&lt;=DATEVALUE("9/30/20"&amp;RIGHT(BT$1,2))),AND($T823&lt;=DATEVALUE("10/1/20"&amp;RIGHT(BS$1,2)),$U823&gt;=DATEVALUE("9/30/20"&amp;RIGHT(BT$1,2)))),
IF(AND($T823&gt;=DATEVALUE("10/1/20"&amp;RIGHT(BS$1,2)),$U823&lt;=DATEVALUE("9/30/20"&amp;RIGHT(BT$1,2))),NETWORKDAYS($T823,$U823,Holidays!$J$3:$J$937),
IF(AND($T823&lt;DATEVALUE("10/1/20"&amp;RIGHT(BS$1,2)),$U823&lt;=DATEVALUE("9/30/20"&amp;RIGHT(BT$1,2))),NETWORKDAYS(DATEVALUE("10/1/20"&amp;RIGHT(BS$1,2)),$U823,Holidays!$J$3:$J$937),
IF($T823&lt;DATEVALUE("10/1/20"&amp;RIGHT(BS$1,2)),NETWORKDAYS(DATEVALUE("10/1/20"&amp;RIGHT(BS$1,2)),DATEVALUE("9/30/20"&amp;RIGHT(BT$1,2)),Holidays!$J$3:$J$937),
IF($T823&gt;=DATEVALUE("10/1/20"&amp;RIGHT(BS$1,2)),NETWORKDAYS($T823,DATEVALUE("9/30/20"&amp;RIGHT(BT$1,2)),Holidays!$J$3:$J$937),"")))),"")/(NETWORKDAYS($T823,$U823,Holidays!$J$3:$J$937)),0))</f>
        <v/>
      </c>
      <c r="BU823" s="87" t="str">
        <f>IF($Q823="","",IFERROR(IF(OR(AND($T823&gt;=DATEVALUE("10/1/20"&amp;RIGHT(BT$1,2)),$T823&lt;=DATEVALUE("9/30/20"&amp;RIGHT(BU$1,2))),AND($U823&gt;=DATEVALUE("10/1/20"&amp;RIGHT(BT$1,2)),$U823&lt;=DATEVALUE("9/30/20"&amp;RIGHT(BU$1,2))),AND($T823&lt;=DATEVALUE("10/1/20"&amp;RIGHT(BT$1,2)),$U823&gt;=DATEVALUE("9/30/20"&amp;RIGHT(BU$1,2)))),
IF(AND($T823&gt;=DATEVALUE("10/1/20"&amp;RIGHT(BT$1,2)),$U823&lt;=DATEVALUE("9/30/20"&amp;RIGHT(BU$1,2))),NETWORKDAYS($T823,$U823,Holidays!$J$3:$J$937),
IF(AND($T823&lt;DATEVALUE("10/1/20"&amp;RIGHT(BT$1,2)),$U823&lt;=DATEVALUE("9/30/20"&amp;RIGHT(BU$1,2))),NETWORKDAYS(DATEVALUE("10/1/20"&amp;RIGHT(BT$1,2)),$U823,Holidays!$J$3:$J$937),
IF($T823&lt;DATEVALUE("10/1/20"&amp;RIGHT(BT$1,2)),NETWORKDAYS(DATEVALUE("10/1/20"&amp;RIGHT(BT$1,2)),DATEVALUE("9/30/20"&amp;RIGHT(BU$1,2)),Holidays!$J$3:$J$937),
IF($T823&gt;=DATEVALUE("10/1/20"&amp;RIGHT(BT$1,2)),NETWORKDAYS($T823,DATEVALUE("9/30/20"&amp;RIGHT(BU$1,2)),Holidays!$J$3:$J$937),"")))),"")/(NETWORKDAYS($T823,$U823,Holidays!$J$3:$J$937)),0))</f>
        <v/>
      </c>
      <c r="BV823" s="87" t="str">
        <f>IF($Q823="","",IFERROR(IF(OR(AND($T823&gt;=DATEVALUE("10/1/20"&amp;RIGHT(BU$1,2)),$T823&lt;=DATEVALUE("9/30/20"&amp;RIGHT(BV$1,2))),AND($U823&gt;=DATEVALUE("10/1/20"&amp;RIGHT(BU$1,2)),$U823&lt;=DATEVALUE("9/30/20"&amp;RIGHT(BV$1,2))),AND($T823&lt;=DATEVALUE("10/1/20"&amp;RIGHT(BU$1,2)),$U823&gt;=DATEVALUE("9/30/20"&amp;RIGHT(BV$1,2)))),
IF(AND($T823&gt;=DATEVALUE("10/1/20"&amp;RIGHT(BU$1,2)),$U823&lt;=DATEVALUE("9/30/20"&amp;RIGHT(BV$1,2))),NETWORKDAYS($T823,$U823,Holidays!$J$3:$J$937),
IF(AND($T823&lt;DATEVALUE("10/1/20"&amp;RIGHT(BU$1,2)),$U823&lt;=DATEVALUE("9/30/20"&amp;RIGHT(BV$1,2))),NETWORKDAYS(DATEVALUE("10/1/20"&amp;RIGHT(BU$1,2)),$U823,Holidays!$J$3:$J$937),
IF($T823&lt;DATEVALUE("10/1/20"&amp;RIGHT(BU$1,2)),NETWORKDAYS(DATEVALUE("10/1/20"&amp;RIGHT(BU$1,2)),DATEVALUE("9/30/20"&amp;RIGHT(BV$1,2)),Holidays!$J$3:$J$937),
IF($T823&gt;=DATEVALUE("10/1/20"&amp;RIGHT(BU$1,2)),NETWORKDAYS($T823,DATEVALUE("9/30/20"&amp;RIGHT(BV$1,2)),Holidays!$J$3:$J$937),"")))),"")/(NETWORKDAYS($T823,$U823,Holidays!$J$3:$J$937)),0))</f>
        <v/>
      </c>
      <c r="BW823" s="87" t="str">
        <f>IF($Q823="","",IFERROR(IF(OR(AND($T823&gt;=DATEVALUE("10/1/20"&amp;RIGHT(BV$1,2)),$T823&lt;=DATEVALUE("9/30/20"&amp;RIGHT(BW$1,2))),AND($U823&gt;=DATEVALUE("10/1/20"&amp;RIGHT(BV$1,2)),$U823&lt;=DATEVALUE("9/30/20"&amp;RIGHT(BW$1,2))),AND($T823&lt;=DATEVALUE("10/1/20"&amp;RIGHT(BV$1,2)),$U823&gt;=DATEVALUE("9/30/20"&amp;RIGHT(BW$1,2)))),
IF(AND($T823&gt;=DATEVALUE("10/1/20"&amp;RIGHT(BV$1,2)),$U823&lt;=DATEVALUE("9/30/20"&amp;RIGHT(BW$1,2))),NETWORKDAYS($T823,$U823,Holidays!$J$3:$J$937),
IF(AND($T823&lt;DATEVALUE("10/1/20"&amp;RIGHT(BV$1,2)),$U823&lt;=DATEVALUE("9/30/20"&amp;RIGHT(BW$1,2))),NETWORKDAYS(DATEVALUE("10/1/20"&amp;RIGHT(BV$1,2)),$U823,Holidays!$J$3:$J$937),
IF($T823&lt;DATEVALUE("10/1/20"&amp;RIGHT(BV$1,2)),NETWORKDAYS(DATEVALUE("10/1/20"&amp;RIGHT(BV$1,2)),DATEVALUE("9/30/20"&amp;RIGHT(BW$1,2)),Holidays!$J$3:$J$937),
IF($T823&gt;=DATEVALUE("10/1/20"&amp;RIGHT(BV$1,2)),NETWORKDAYS($T823,DATEVALUE("9/30/20"&amp;RIGHT(BW$1,2)),Holidays!$J$3:$J$937),"")))),"")/(NETWORKDAYS($T823,$U823,Holidays!$J$3:$J$937)),0))</f>
        <v/>
      </c>
      <c r="BX823" s="87" t="str">
        <f>IF($Q823="","",IFERROR(IF(OR(AND($T823&gt;=DATEVALUE("10/1/20"&amp;RIGHT(BW$1,2)),$T823&lt;=DATEVALUE("9/30/20"&amp;RIGHT(BX$1,2))),AND($U823&gt;=DATEVALUE("10/1/20"&amp;RIGHT(BW$1,2)),$U823&lt;=DATEVALUE("9/30/20"&amp;RIGHT(BX$1,2))),AND($T823&lt;=DATEVALUE("10/1/20"&amp;RIGHT(BW$1,2)),$U823&gt;=DATEVALUE("9/30/20"&amp;RIGHT(BX$1,2)))),
IF(AND($T823&gt;=DATEVALUE("10/1/20"&amp;RIGHT(BW$1,2)),$U823&lt;=DATEVALUE("9/30/20"&amp;RIGHT(BX$1,2))),NETWORKDAYS($T823,$U823,Holidays!$J$3:$J$937),
IF(AND($T823&lt;DATEVALUE("10/1/20"&amp;RIGHT(BW$1,2)),$U823&lt;=DATEVALUE("9/30/20"&amp;RIGHT(BX$1,2))),NETWORKDAYS(DATEVALUE("10/1/20"&amp;RIGHT(BW$1,2)),$U823,Holidays!$J$3:$J$937),
IF($T823&lt;DATEVALUE("10/1/20"&amp;RIGHT(BW$1,2)),NETWORKDAYS(DATEVALUE("10/1/20"&amp;RIGHT(BW$1,2)),DATEVALUE("9/30/20"&amp;RIGHT(BX$1,2)),Holidays!$J$3:$J$937),
IF($T823&gt;=DATEVALUE("10/1/20"&amp;RIGHT(BW$1,2)),NETWORKDAYS($T823,DATEVALUE("9/30/20"&amp;RIGHT(BX$1,2)),Holidays!$J$3:$J$937),"")))),"")/(NETWORKDAYS($T823,$U823,Holidays!$J$3:$J$937)),0))</f>
        <v/>
      </c>
      <c r="BY823" s="87" t="str">
        <f>IF($Q823="","",IFERROR(IF(OR(AND($T823&gt;=DATEVALUE("10/1/20"&amp;RIGHT(BX$1,2)),$T823&lt;=DATEVALUE("9/30/20"&amp;RIGHT(BY$1,2))),AND($U823&gt;=DATEVALUE("10/1/20"&amp;RIGHT(BX$1,2)),$U823&lt;=DATEVALUE("9/30/20"&amp;RIGHT(BY$1,2))),AND($T823&lt;=DATEVALUE("10/1/20"&amp;RIGHT(BX$1,2)),$U823&gt;=DATEVALUE("9/30/20"&amp;RIGHT(BY$1,2)))),
IF(AND($T823&gt;=DATEVALUE("10/1/20"&amp;RIGHT(BX$1,2)),$U823&lt;=DATEVALUE("9/30/20"&amp;RIGHT(BY$1,2))),NETWORKDAYS($T823,$U823,Holidays!$J$3:$J$937),
IF(AND($T823&lt;DATEVALUE("10/1/20"&amp;RIGHT(BX$1,2)),$U823&lt;=DATEVALUE("9/30/20"&amp;RIGHT(BY$1,2))),NETWORKDAYS(DATEVALUE("10/1/20"&amp;RIGHT(BX$1,2)),$U823,Holidays!$J$3:$J$937),
IF($T823&lt;DATEVALUE("10/1/20"&amp;RIGHT(BX$1,2)),NETWORKDAYS(DATEVALUE("10/1/20"&amp;RIGHT(BX$1,2)),DATEVALUE("9/30/20"&amp;RIGHT(BY$1,2)),Holidays!$J$3:$J$937),
IF($T823&gt;=DATEVALUE("10/1/20"&amp;RIGHT(BX$1,2)),NETWORKDAYS($T823,DATEVALUE("9/30/20"&amp;RIGHT(BY$1,2)),Holidays!$J$3:$J$937),"")))),"")/(NETWORKDAYS($T823,$U823,Holidays!$J$3:$J$937)),0))</f>
        <v/>
      </c>
      <c r="BZ823" s="87" t="str">
        <f>IF($Q823="","",IFERROR(IF(OR(AND($T823&gt;=DATEVALUE("10/1/20"&amp;RIGHT(BY$1,2)),$T823&lt;=DATEVALUE("9/30/20"&amp;RIGHT(BZ$1,2))),AND($U823&gt;=DATEVALUE("10/1/20"&amp;RIGHT(BY$1,2)),$U823&lt;=DATEVALUE("9/30/20"&amp;RIGHT(BZ$1,2))),AND($T823&lt;=DATEVALUE("10/1/20"&amp;RIGHT(BY$1,2)),$U823&gt;=DATEVALUE("9/30/20"&amp;RIGHT(BZ$1,2)))),
IF(AND($T823&gt;=DATEVALUE("10/1/20"&amp;RIGHT(BY$1,2)),$U823&lt;=DATEVALUE("9/30/20"&amp;RIGHT(BZ$1,2))),NETWORKDAYS($T823,$U823,Holidays!$J$3:$J$937),
IF(AND($T823&lt;DATEVALUE("10/1/20"&amp;RIGHT(BY$1,2)),$U823&lt;=DATEVALUE("9/30/20"&amp;RIGHT(BZ$1,2))),NETWORKDAYS(DATEVALUE("10/1/20"&amp;RIGHT(BY$1,2)),$U823,Holidays!$J$3:$J$937),
IF($T823&lt;DATEVALUE("10/1/20"&amp;RIGHT(BY$1,2)),NETWORKDAYS(DATEVALUE("10/1/20"&amp;RIGHT(BY$1,2)),DATEVALUE("9/30/20"&amp;RIGHT(BZ$1,2)),Holidays!$J$3:$J$937),
IF($T823&gt;=DATEVALUE("10/1/20"&amp;RIGHT(BY$1,2)),NETWORKDAYS($T823,DATEVALUE("9/30/20"&amp;RIGHT(BZ$1,2)),Holidays!$J$3:$J$937),"")))),"")/(NETWORKDAYS($T823,$U823,Holidays!$J$3:$J$937)),0))</f>
        <v/>
      </c>
      <c r="CA823" s="87" t="str">
        <f>IF($Q823="","",IFERROR(IF(OR(AND($T823&gt;=DATEVALUE("10/1/20"&amp;RIGHT(BZ$1,2)),$T823&lt;=DATEVALUE("9/30/20"&amp;RIGHT(CA$1,2))),AND($U823&gt;=DATEVALUE("10/1/20"&amp;RIGHT(BZ$1,2)),$U823&lt;=DATEVALUE("9/30/20"&amp;RIGHT(CA$1,2))),AND($T823&lt;=DATEVALUE("10/1/20"&amp;RIGHT(BZ$1,2)),$U823&gt;=DATEVALUE("9/30/20"&amp;RIGHT(CA$1,2)))),
IF(AND($T823&gt;=DATEVALUE("10/1/20"&amp;RIGHT(BZ$1,2)),$U823&lt;=DATEVALUE("9/30/20"&amp;RIGHT(CA$1,2))),NETWORKDAYS($T823,$U823,Holidays!$J$3:$J$937),
IF(AND($T823&lt;DATEVALUE("10/1/20"&amp;RIGHT(BZ$1,2)),$U823&lt;=DATEVALUE("9/30/20"&amp;RIGHT(CA$1,2))),NETWORKDAYS(DATEVALUE("10/1/20"&amp;RIGHT(BZ$1,2)),$U823,Holidays!$J$3:$J$937),
IF($T823&lt;DATEVALUE("10/1/20"&amp;RIGHT(BZ$1,2)),NETWORKDAYS(DATEVALUE("10/1/20"&amp;RIGHT(BZ$1,2)),DATEVALUE("9/30/20"&amp;RIGHT(CA$1,2)),Holidays!$J$3:$J$937),
IF($T823&gt;=DATEVALUE("10/1/20"&amp;RIGHT(BZ$1,2)),NETWORKDAYS($T823,DATEVALUE("9/30/20"&amp;RIGHT(CA$1,2)),Holidays!$J$3:$J$937),"")))),"")/(NETWORKDAYS($T823,$U823,Holidays!$J$3:$J$937)),0))</f>
        <v/>
      </c>
      <c r="CB823" s="87" t="str">
        <f>IF($Q823="","",IFERROR(IF(OR(AND($T823&gt;=DATEVALUE("10/1/20"&amp;RIGHT(CA$1,2)),$T823&lt;=DATEVALUE("9/30/20"&amp;RIGHT(CB$1,2))),AND($U823&gt;=DATEVALUE("10/1/20"&amp;RIGHT(CA$1,2)),$U823&lt;=DATEVALUE("9/30/20"&amp;RIGHT(CB$1,2))),AND($T823&lt;=DATEVALUE("10/1/20"&amp;RIGHT(CA$1,2)),$U823&gt;=DATEVALUE("9/30/20"&amp;RIGHT(CB$1,2)))),
IF(AND($T823&gt;=DATEVALUE("10/1/20"&amp;RIGHT(CA$1,2)),$U823&lt;=DATEVALUE("9/30/20"&amp;RIGHT(CB$1,2))),NETWORKDAYS($T823,$U823,Holidays!$J$3:$J$937),
IF(AND($T823&lt;DATEVALUE("10/1/20"&amp;RIGHT(CA$1,2)),$U823&lt;=DATEVALUE("9/30/20"&amp;RIGHT(CB$1,2))),NETWORKDAYS(DATEVALUE("10/1/20"&amp;RIGHT(CA$1,2)),$U823,Holidays!$J$3:$J$937),
IF($T823&lt;DATEVALUE("10/1/20"&amp;RIGHT(CA$1,2)),NETWORKDAYS(DATEVALUE("10/1/20"&amp;RIGHT(CA$1,2)),DATEVALUE("9/30/20"&amp;RIGHT(CB$1,2)),Holidays!$J$3:$J$937),
IF($T823&gt;=DATEVALUE("10/1/20"&amp;RIGHT(CA$1,2)),NETWORKDAYS($T823,DATEVALUE("9/30/20"&amp;RIGHT(CB$1,2)),Holidays!$J$3:$J$937),"")))),"")/(NETWORKDAYS($T823,$U823,Holidays!$J$3:$J$937)),0))</f>
        <v/>
      </c>
    </row>
    <row r="824" spans="1:80">
      <c r="A824" s="97"/>
      <c r="B824" s="98" t="str">
        <f ca="1">IF(NOT($A824=""),OFFSET('WBS Reference &amp; User Procedure'!$A$1,MATCH($A824,'WBS Reference &amp; User Procedure'!$A:$A,0)-1,1),"")</f>
        <v/>
      </c>
      <c r="D824" s="97"/>
      <c r="T824" s="104" t="str">
        <f>IF(NOT(Q824=""),IF(NOT($S824=""),$S824,#REF!),"")</f>
        <v/>
      </c>
      <c r="U824" s="104" t="str">
        <f>IF(NOT(Q824=""),WORKDAY(T824,Q824,Holidays!$J$3:$J$937),"")</f>
        <v/>
      </c>
      <c r="V824" s="104"/>
      <c r="W824" s="104"/>
      <c r="X824" s="101" t="str">
        <f t="shared" si="181"/>
        <v/>
      </c>
      <c r="AL824" s="87" t="str">
        <f t="shared" ca="1" si="180"/>
        <v/>
      </c>
      <c r="AN824" s="87" t="str">
        <f t="shared" ca="1" si="184"/>
        <v/>
      </c>
      <c r="AO824" s="87" t="str">
        <f t="shared" ca="1" si="184"/>
        <v/>
      </c>
      <c r="AP824" s="87" t="str">
        <f t="shared" ca="1" si="184"/>
        <v/>
      </c>
      <c r="AQ824" s="87" t="str">
        <f t="shared" ca="1" si="184"/>
        <v/>
      </c>
      <c r="AR824" s="87" t="str">
        <f t="shared" ca="1" si="184"/>
        <v/>
      </c>
      <c r="AS824" s="87" t="str">
        <f t="shared" ca="1" si="184"/>
        <v/>
      </c>
      <c r="AT824" s="87" t="str">
        <f t="shared" ca="1" si="184"/>
        <v/>
      </c>
      <c r="AU824" s="87" t="str">
        <f t="shared" ca="1" si="184"/>
        <v/>
      </c>
      <c r="AV824" s="87" t="str">
        <f t="shared" ca="1" si="184"/>
        <v/>
      </c>
      <c r="AW824" s="87" t="str">
        <f t="shared" ca="1" si="184"/>
        <v/>
      </c>
      <c r="AX824" s="87" t="str">
        <f t="shared" ca="1" si="185"/>
        <v/>
      </c>
      <c r="AY824" s="87" t="str">
        <f t="shared" ca="1" si="185"/>
        <v/>
      </c>
      <c r="AZ824" s="87" t="str">
        <f t="shared" ca="1" si="185"/>
        <v/>
      </c>
      <c r="BA824" s="87" t="str">
        <f t="shared" ca="1" si="185"/>
        <v/>
      </c>
      <c r="BB824" s="87" t="str">
        <f t="shared" ca="1" si="185"/>
        <v/>
      </c>
      <c r="BC824" s="87" t="str">
        <f t="shared" ca="1" si="185"/>
        <v/>
      </c>
      <c r="BD824" s="87" t="str">
        <f t="shared" ca="1" si="185"/>
        <v/>
      </c>
      <c r="BE824" s="87" t="str">
        <f t="shared" ca="1" si="185"/>
        <v/>
      </c>
      <c r="BF824" s="87" t="str">
        <f t="shared" ca="1" si="185"/>
        <v/>
      </c>
      <c r="BG824" s="87" t="str">
        <f t="shared" ca="1" si="185"/>
        <v/>
      </c>
      <c r="BI824" s="87" t="str">
        <f>IF($Q824="","",IFERROR(IF(OR(AND($T824&gt;=DATEVALUE("10/1/20"&amp;RIGHT(BH$1,2)),$T824&lt;=DATEVALUE("9/30/20"&amp;RIGHT(BI$1,2))),AND($U824&gt;=DATEVALUE("10/1/20"&amp;RIGHT(BH$1,2)),$U824&lt;=DATEVALUE("9/30/20"&amp;RIGHT(BI$1,2))),AND($T824&lt;=DATEVALUE("10/1/20"&amp;RIGHT(BH$1,2)),$U824&gt;=DATEVALUE("9/30/20"&amp;RIGHT(BI$1,2)))),
IF(AND($T824&gt;=DATEVALUE("10/1/20"&amp;RIGHT(BH$1,2)),$U824&lt;=DATEVALUE("9/30/20"&amp;RIGHT(BI$1,2))),NETWORKDAYS($T824,$U824,Holidays!$J$3:$J$937),
IF(AND($T824&lt;DATEVALUE("10/1/20"&amp;RIGHT(BH$1,2)),$U824&lt;=DATEVALUE("9/30/20"&amp;RIGHT(BI$1,2))),NETWORKDAYS(DATEVALUE("10/1/20"&amp;RIGHT(BH$1,2)),$U824,Holidays!$J$3:$J$937),
IF($T824&lt;DATEVALUE("10/1/20"&amp;RIGHT(BH$1,2)),NETWORKDAYS(DATEVALUE("10/1/20"&amp;RIGHT(BH$1,2)),DATEVALUE("9/30/20"&amp;RIGHT(BI$1,2)),Holidays!$J$3:$J$937),
IF($T824&gt;=DATEVALUE("10/1/20"&amp;RIGHT(BH$1,2)),NETWORKDAYS($T824,DATEVALUE("9/30/20"&amp;RIGHT(BI$1,2)),Holidays!$J$3:$J$937),"")))),"")/(NETWORKDAYS($T824,$U824,Holidays!$J$3:$J$937)),0))</f>
        <v/>
      </c>
      <c r="BJ824" s="87" t="str">
        <f>IF($Q824="","",IFERROR(IF(OR(AND($T824&gt;=DATEVALUE("10/1/20"&amp;RIGHT(BI$1,2)),$T824&lt;=DATEVALUE("9/30/20"&amp;RIGHT(BJ$1,2))),AND($U824&gt;=DATEVALUE("10/1/20"&amp;RIGHT(BI$1,2)),$U824&lt;=DATEVALUE("9/30/20"&amp;RIGHT(BJ$1,2))),AND($T824&lt;=DATEVALUE("10/1/20"&amp;RIGHT(BI$1,2)),$U824&gt;=DATEVALUE("9/30/20"&amp;RIGHT(BJ$1,2)))),
IF(AND($T824&gt;=DATEVALUE("10/1/20"&amp;RIGHT(BI$1,2)),$U824&lt;=DATEVALUE("9/30/20"&amp;RIGHT(BJ$1,2))),NETWORKDAYS($T824,$U824,Holidays!$J$3:$J$937),
IF(AND($T824&lt;DATEVALUE("10/1/20"&amp;RIGHT(BI$1,2)),$U824&lt;=DATEVALUE("9/30/20"&amp;RIGHT(BJ$1,2))),NETWORKDAYS(DATEVALUE("10/1/20"&amp;RIGHT(BI$1,2)),$U824,Holidays!$J$3:$J$937),
IF($T824&lt;DATEVALUE("10/1/20"&amp;RIGHT(BI$1,2)),NETWORKDAYS(DATEVALUE("10/1/20"&amp;RIGHT(BI$1,2)),DATEVALUE("9/30/20"&amp;RIGHT(BJ$1,2)),Holidays!$J$3:$J$937),
IF($T824&gt;=DATEVALUE("10/1/20"&amp;RIGHT(BI$1,2)),NETWORKDAYS($T824,DATEVALUE("9/30/20"&amp;RIGHT(BJ$1,2)),Holidays!$J$3:$J$937),"")))),"")/(NETWORKDAYS($T824,$U824,Holidays!$J$3:$J$937)),0))</f>
        <v/>
      </c>
      <c r="BK824" s="87" t="str">
        <f>IF($Q824="","",IFERROR(IF(OR(AND($T824&gt;=DATEVALUE("10/1/20"&amp;RIGHT(BJ$1,2)),$T824&lt;=DATEVALUE("9/30/20"&amp;RIGHT(BK$1,2))),AND($U824&gt;=DATEVALUE("10/1/20"&amp;RIGHT(BJ$1,2)),$U824&lt;=DATEVALUE("9/30/20"&amp;RIGHT(BK$1,2))),AND($T824&lt;=DATEVALUE("10/1/20"&amp;RIGHT(BJ$1,2)),$U824&gt;=DATEVALUE("9/30/20"&amp;RIGHT(BK$1,2)))),
IF(AND($T824&gt;=DATEVALUE("10/1/20"&amp;RIGHT(BJ$1,2)),$U824&lt;=DATEVALUE("9/30/20"&amp;RIGHT(BK$1,2))),NETWORKDAYS($T824,$U824,Holidays!$J$3:$J$937),
IF(AND($T824&lt;DATEVALUE("10/1/20"&amp;RIGHT(BJ$1,2)),$U824&lt;=DATEVALUE("9/30/20"&amp;RIGHT(BK$1,2))),NETWORKDAYS(DATEVALUE("10/1/20"&amp;RIGHT(BJ$1,2)),$U824,Holidays!$J$3:$J$937),
IF($T824&lt;DATEVALUE("10/1/20"&amp;RIGHT(BJ$1,2)),NETWORKDAYS(DATEVALUE("10/1/20"&amp;RIGHT(BJ$1,2)),DATEVALUE("9/30/20"&amp;RIGHT(BK$1,2)),Holidays!$J$3:$J$937),
IF($T824&gt;=DATEVALUE("10/1/20"&amp;RIGHT(BJ$1,2)),NETWORKDAYS($T824,DATEVALUE("9/30/20"&amp;RIGHT(BK$1,2)),Holidays!$J$3:$J$937),"")))),"")/(NETWORKDAYS($T824,$U824,Holidays!$J$3:$J$937)),0))</f>
        <v/>
      </c>
      <c r="BL824" s="87" t="str">
        <f>IF($Q824="","",IFERROR(IF(OR(AND($T824&gt;=DATEVALUE("10/1/20"&amp;RIGHT(BK$1,2)),$T824&lt;=DATEVALUE("9/30/20"&amp;RIGHT(BL$1,2))),AND($U824&gt;=DATEVALUE("10/1/20"&amp;RIGHT(BK$1,2)),$U824&lt;=DATEVALUE("9/30/20"&amp;RIGHT(BL$1,2))),AND($T824&lt;=DATEVALUE("10/1/20"&amp;RIGHT(BK$1,2)),$U824&gt;=DATEVALUE("9/30/20"&amp;RIGHT(BL$1,2)))),
IF(AND($T824&gt;=DATEVALUE("10/1/20"&amp;RIGHT(BK$1,2)),$U824&lt;=DATEVALUE("9/30/20"&amp;RIGHT(BL$1,2))),NETWORKDAYS($T824,$U824,Holidays!$J$3:$J$937),
IF(AND($T824&lt;DATEVALUE("10/1/20"&amp;RIGHT(BK$1,2)),$U824&lt;=DATEVALUE("9/30/20"&amp;RIGHT(BL$1,2))),NETWORKDAYS(DATEVALUE("10/1/20"&amp;RIGHT(BK$1,2)),$U824,Holidays!$J$3:$J$937),
IF($T824&lt;DATEVALUE("10/1/20"&amp;RIGHT(BK$1,2)),NETWORKDAYS(DATEVALUE("10/1/20"&amp;RIGHT(BK$1,2)),DATEVALUE("9/30/20"&amp;RIGHT(BL$1,2)),Holidays!$J$3:$J$937),
IF($T824&gt;=DATEVALUE("10/1/20"&amp;RIGHT(BK$1,2)),NETWORKDAYS($T824,DATEVALUE("9/30/20"&amp;RIGHT(BL$1,2)),Holidays!$J$3:$J$937),"")))),"")/(NETWORKDAYS($T824,$U824,Holidays!$J$3:$J$937)),0))</f>
        <v/>
      </c>
      <c r="BM824" s="87" t="str">
        <f>IF($Q824="","",IFERROR(IF(OR(AND($T824&gt;=DATEVALUE("10/1/20"&amp;RIGHT(BL$1,2)),$T824&lt;=DATEVALUE("9/30/20"&amp;RIGHT(BM$1,2))),AND($U824&gt;=DATEVALUE("10/1/20"&amp;RIGHT(BL$1,2)),$U824&lt;=DATEVALUE("9/30/20"&amp;RIGHT(BM$1,2))),AND($T824&lt;=DATEVALUE("10/1/20"&amp;RIGHT(BL$1,2)),$U824&gt;=DATEVALUE("9/30/20"&amp;RIGHT(BM$1,2)))),
IF(AND($T824&gt;=DATEVALUE("10/1/20"&amp;RIGHT(BL$1,2)),$U824&lt;=DATEVALUE("9/30/20"&amp;RIGHT(BM$1,2))),NETWORKDAYS($T824,$U824,Holidays!$J$3:$J$937),
IF(AND($T824&lt;DATEVALUE("10/1/20"&amp;RIGHT(BL$1,2)),$U824&lt;=DATEVALUE("9/30/20"&amp;RIGHT(BM$1,2))),NETWORKDAYS(DATEVALUE("10/1/20"&amp;RIGHT(BL$1,2)),$U824,Holidays!$J$3:$J$937),
IF($T824&lt;DATEVALUE("10/1/20"&amp;RIGHT(BL$1,2)),NETWORKDAYS(DATEVALUE("10/1/20"&amp;RIGHT(BL$1,2)),DATEVALUE("9/30/20"&amp;RIGHT(BM$1,2)),Holidays!$J$3:$J$937),
IF($T824&gt;=DATEVALUE("10/1/20"&amp;RIGHT(BL$1,2)),NETWORKDAYS($T824,DATEVALUE("9/30/20"&amp;RIGHT(BM$1,2)),Holidays!$J$3:$J$937),"")))),"")/(NETWORKDAYS($T824,$U824,Holidays!$J$3:$J$937)),0))</f>
        <v/>
      </c>
      <c r="BN824" s="87" t="str">
        <f>IF($Q824="","",IFERROR(IF(OR(AND($T824&gt;=DATEVALUE("10/1/20"&amp;RIGHT(BM$1,2)),$T824&lt;=DATEVALUE("9/30/20"&amp;RIGHT(BN$1,2))),AND($U824&gt;=DATEVALUE("10/1/20"&amp;RIGHT(BM$1,2)),$U824&lt;=DATEVALUE("9/30/20"&amp;RIGHT(BN$1,2))),AND($T824&lt;=DATEVALUE("10/1/20"&amp;RIGHT(BM$1,2)),$U824&gt;=DATEVALUE("9/30/20"&amp;RIGHT(BN$1,2)))),
IF(AND($T824&gt;=DATEVALUE("10/1/20"&amp;RIGHT(BM$1,2)),$U824&lt;=DATEVALUE("9/30/20"&amp;RIGHT(BN$1,2))),NETWORKDAYS($T824,$U824,Holidays!$J$3:$J$937),
IF(AND($T824&lt;DATEVALUE("10/1/20"&amp;RIGHT(BM$1,2)),$U824&lt;=DATEVALUE("9/30/20"&amp;RIGHT(BN$1,2))),NETWORKDAYS(DATEVALUE("10/1/20"&amp;RIGHT(BM$1,2)),$U824,Holidays!$J$3:$J$937),
IF($T824&lt;DATEVALUE("10/1/20"&amp;RIGHT(BM$1,2)),NETWORKDAYS(DATEVALUE("10/1/20"&amp;RIGHT(BM$1,2)),DATEVALUE("9/30/20"&amp;RIGHT(BN$1,2)),Holidays!$J$3:$J$937),
IF($T824&gt;=DATEVALUE("10/1/20"&amp;RIGHT(BM$1,2)),NETWORKDAYS($T824,DATEVALUE("9/30/20"&amp;RIGHT(BN$1,2)),Holidays!$J$3:$J$937),"")))),"")/(NETWORKDAYS($T824,$U824,Holidays!$J$3:$J$937)),0))</f>
        <v/>
      </c>
      <c r="BO824" s="87" t="str">
        <f>IF($Q824="","",IFERROR(IF(OR(AND($T824&gt;=DATEVALUE("10/1/20"&amp;RIGHT(BN$1,2)),$T824&lt;=DATEVALUE("9/30/20"&amp;RIGHT(BO$1,2))),AND($U824&gt;=DATEVALUE("10/1/20"&amp;RIGHT(BN$1,2)),$U824&lt;=DATEVALUE("9/30/20"&amp;RIGHT(BO$1,2))),AND($T824&lt;=DATEVALUE("10/1/20"&amp;RIGHT(BN$1,2)),$U824&gt;=DATEVALUE("9/30/20"&amp;RIGHT(BO$1,2)))),
IF(AND($T824&gt;=DATEVALUE("10/1/20"&amp;RIGHT(BN$1,2)),$U824&lt;=DATEVALUE("9/30/20"&amp;RIGHT(BO$1,2))),NETWORKDAYS($T824,$U824,Holidays!$J$3:$J$937),
IF(AND($T824&lt;DATEVALUE("10/1/20"&amp;RIGHT(BN$1,2)),$U824&lt;=DATEVALUE("9/30/20"&amp;RIGHT(BO$1,2))),NETWORKDAYS(DATEVALUE("10/1/20"&amp;RIGHT(BN$1,2)),$U824,Holidays!$J$3:$J$937),
IF($T824&lt;DATEVALUE("10/1/20"&amp;RIGHT(BN$1,2)),NETWORKDAYS(DATEVALUE("10/1/20"&amp;RIGHT(BN$1,2)),DATEVALUE("9/30/20"&amp;RIGHT(BO$1,2)),Holidays!$J$3:$J$937),
IF($T824&gt;=DATEVALUE("10/1/20"&amp;RIGHT(BN$1,2)),NETWORKDAYS($T824,DATEVALUE("9/30/20"&amp;RIGHT(BO$1,2)),Holidays!$J$3:$J$937),"")))),"")/(NETWORKDAYS($T824,$U824,Holidays!$J$3:$J$937)),0))</f>
        <v/>
      </c>
      <c r="BP824" s="87" t="str">
        <f>IF($Q824="","",IFERROR(IF(OR(AND($T824&gt;=DATEVALUE("10/1/20"&amp;RIGHT(BO$1,2)),$T824&lt;=DATEVALUE("9/30/20"&amp;RIGHT(BP$1,2))),AND($U824&gt;=DATEVALUE("10/1/20"&amp;RIGHT(BO$1,2)),$U824&lt;=DATEVALUE("9/30/20"&amp;RIGHT(BP$1,2))),AND($T824&lt;=DATEVALUE("10/1/20"&amp;RIGHT(BO$1,2)),$U824&gt;=DATEVALUE("9/30/20"&amp;RIGHT(BP$1,2)))),
IF(AND($T824&gt;=DATEVALUE("10/1/20"&amp;RIGHT(BO$1,2)),$U824&lt;=DATEVALUE("9/30/20"&amp;RIGHT(BP$1,2))),NETWORKDAYS($T824,$U824,Holidays!$J$3:$J$937),
IF(AND($T824&lt;DATEVALUE("10/1/20"&amp;RIGHT(BO$1,2)),$U824&lt;=DATEVALUE("9/30/20"&amp;RIGHT(BP$1,2))),NETWORKDAYS(DATEVALUE("10/1/20"&amp;RIGHT(BO$1,2)),$U824,Holidays!$J$3:$J$937),
IF($T824&lt;DATEVALUE("10/1/20"&amp;RIGHT(BO$1,2)),NETWORKDAYS(DATEVALUE("10/1/20"&amp;RIGHT(BO$1,2)),DATEVALUE("9/30/20"&amp;RIGHT(BP$1,2)),Holidays!$J$3:$J$937),
IF($T824&gt;=DATEVALUE("10/1/20"&amp;RIGHT(BO$1,2)),NETWORKDAYS($T824,DATEVALUE("9/30/20"&amp;RIGHT(BP$1,2)),Holidays!$J$3:$J$937),"")))),"")/(NETWORKDAYS($T824,$U824,Holidays!$J$3:$J$937)),0))</f>
        <v/>
      </c>
      <c r="BQ824" s="87" t="str">
        <f>IF($Q824="","",IFERROR(IF(OR(AND($T824&gt;=DATEVALUE("10/1/20"&amp;RIGHT(BP$1,2)),$T824&lt;=DATEVALUE("9/30/20"&amp;RIGHT(BQ$1,2))),AND($U824&gt;=DATEVALUE("10/1/20"&amp;RIGHT(BP$1,2)),$U824&lt;=DATEVALUE("9/30/20"&amp;RIGHT(BQ$1,2))),AND($T824&lt;=DATEVALUE("10/1/20"&amp;RIGHT(BP$1,2)),$U824&gt;=DATEVALUE("9/30/20"&amp;RIGHT(BQ$1,2)))),
IF(AND($T824&gt;=DATEVALUE("10/1/20"&amp;RIGHT(BP$1,2)),$U824&lt;=DATEVALUE("9/30/20"&amp;RIGHT(BQ$1,2))),NETWORKDAYS($T824,$U824,Holidays!$J$3:$J$937),
IF(AND($T824&lt;DATEVALUE("10/1/20"&amp;RIGHT(BP$1,2)),$U824&lt;=DATEVALUE("9/30/20"&amp;RIGHT(BQ$1,2))),NETWORKDAYS(DATEVALUE("10/1/20"&amp;RIGHT(BP$1,2)),$U824,Holidays!$J$3:$J$937),
IF($T824&lt;DATEVALUE("10/1/20"&amp;RIGHT(BP$1,2)),NETWORKDAYS(DATEVALUE("10/1/20"&amp;RIGHT(BP$1,2)),DATEVALUE("9/30/20"&amp;RIGHT(BQ$1,2)),Holidays!$J$3:$J$937),
IF($T824&gt;=DATEVALUE("10/1/20"&amp;RIGHT(BP$1,2)),NETWORKDAYS($T824,DATEVALUE("9/30/20"&amp;RIGHT(BQ$1,2)),Holidays!$J$3:$J$937),"")))),"")/(NETWORKDAYS($T824,$U824,Holidays!$J$3:$J$937)),0))</f>
        <v/>
      </c>
      <c r="BR824" s="87" t="str">
        <f>IF($Q824="","",IFERROR(IF(OR(AND($T824&gt;=DATEVALUE("10/1/20"&amp;RIGHT(BQ$1,2)),$T824&lt;=DATEVALUE("9/30/20"&amp;RIGHT(BR$1,2))),AND($U824&gt;=DATEVALUE("10/1/20"&amp;RIGHT(BQ$1,2)),$U824&lt;=DATEVALUE("9/30/20"&amp;RIGHT(BR$1,2))),AND($T824&lt;=DATEVALUE("10/1/20"&amp;RIGHT(BQ$1,2)),$U824&gt;=DATEVALUE("9/30/20"&amp;RIGHT(BR$1,2)))),
IF(AND($T824&gt;=DATEVALUE("10/1/20"&amp;RIGHT(BQ$1,2)),$U824&lt;=DATEVALUE("9/30/20"&amp;RIGHT(BR$1,2))),NETWORKDAYS($T824,$U824,Holidays!$J$3:$J$937),
IF(AND($T824&lt;DATEVALUE("10/1/20"&amp;RIGHT(BQ$1,2)),$U824&lt;=DATEVALUE("9/30/20"&amp;RIGHT(BR$1,2))),NETWORKDAYS(DATEVALUE("10/1/20"&amp;RIGHT(BQ$1,2)),$U824,Holidays!$J$3:$J$937),
IF($T824&lt;DATEVALUE("10/1/20"&amp;RIGHT(BQ$1,2)),NETWORKDAYS(DATEVALUE("10/1/20"&amp;RIGHT(BQ$1,2)),DATEVALUE("9/30/20"&amp;RIGHT(BR$1,2)),Holidays!$J$3:$J$937),
IF($T824&gt;=DATEVALUE("10/1/20"&amp;RIGHT(BQ$1,2)),NETWORKDAYS($T824,DATEVALUE("9/30/20"&amp;RIGHT(BR$1,2)),Holidays!$J$3:$J$937),"")))),"")/(NETWORKDAYS($T824,$U824,Holidays!$J$3:$J$937)),0))</f>
        <v/>
      </c>
      <c r="BS824" s="87" t="str">
        <f>IF($Q824="","",IFERROR(IF(OR(AND($T824&gt;=DATEVALUE("10/1/20"&amp;RIGHT(BR$1,2)),$T824&lt;=DATEVALUE("9/30/20"&amp;RIGHT(BS$1,2))),AND($U824&gt;=DATEVALUE("10/1/20"&amp;RIGHT(BR$1,2)),$U824&lt;=DATEVALUE("9/30/20"&amp;RIGHT(BS$1,2))),AND($T824&lt;=DATEVALUE("10/1/20"&amp;RIGHT(BR$1,2)),$U824&gt;=DATEVALUE("9/30/20"&amp;RIGHT(BS$1,2)))),
IF(AND($T824&gt;=DATEVALUE("10/1/20"&amp;RIGHT(BR$1,2)),$U824&lt;=DATEVALUE("9/30/20"&amp;RIGHT(BS$1,2))),NETWORKDAYS($T824,$U824,Holidays!$J$3:$J$937),
IF(AND($T824&lt;DATEVALUE("10/1/20"&amp;RIGHT(BR$1,2)),$U824&lt;=DATEVALUE("9/30/20"&amp;RIGHT(BS$1,2))),NETWORKDAYS(DATEVALUE("10/1/20"&amp;RIGHT(BR$1,2)),$U824,Holidays!$J$3:$J$937),
IF($T824&lt;DATEVALUE("10/1/20"&amp;RIGHT(BR$1,2)),NETWORKDAYS(DATEVALUE("10/1/20"&amp;RIGHT(BR$1,2)),DATEVALUE("9/30/20"&amp;RIGHT(BS$1,2)),Holidays!$J$3:$J$937),
IF($T824&gt;=DATEVALUE("10/1/20"&amp;RIGHT(BR$1,2)),NETWORKDAYS($T824,DATEVALUE("9/30/20"&amp;RIGHT(BS$1,2)),Holidays!$J$3:$J$937),"")))),"")/(NETWORKDAYS($T824,$U824,Holidays!$J$3:$J$937)),0))</f>
        <v/>
      </c>
      <c r="BT824" s="87" t="str">
        <f>IF($Q824="","",IFERROR(IF(OR(AND($T824&gt;=DATEVALUE("10/1/20"&amp;RIGHT(BS$1,2)),$T824&lt;=DATEVALUE("9/30/20"&amp;RIGHT(BT$1,2))),AND($U824&gt;=DATEVALUE("10/1/20"&amp;RIGHT(BS$1,2)),$U824&lt;=DATEVALUE("9/30/20"&amp;RIGHT(BT$1,2))),AND($T824&lt;=DATEVALUE("10/1/20"&amp;RIGHT(BS$1,2)),$U824&gt;=DATEVALUE("9/30/20"&amp;RIGHT(BT$1,2)))),
IF(AND($T824&gt;=DATEVALUE("10/1/20"&amp;RIGHT(BS$1,2)),$U824&lt;=DATEVALUE("9/30/20"&amp;RIGHT(BT$1,2))),NETWORKDAYS($T824,$U824,Holidays!$J$3:$J$937),
IF(AND($T824&lt;DATEVALUE("10/1/20"&amp;RIGHT(BS$1,2)),$U824&lt;=DATEVALUE("9/30/20"&amp;RIGHT(BT$1,2))),NETWORKDAYS(DATEVALUE("10/1/20"&amp;RIGHT(BS$1,2)),$U824,Holidays!$J$3:$J$937),
IF($T824&lt;DATEVALUE("10/1/20"&amp;RIGHT(BS$1,2)),NETWORKDAYS(DATEVALUE("10/1/20"&amp;RIGHT(BS$1,2)),DATEVALUE("9/30/20"&amp;RIGHT(BT$1,2)),Holidays!$J$3:$J$937),
IF($T824&gt;=DATEVALUE("10/1/20"&amp;RIGHT(BS$1,2)),NETWORKDAYS($T824,DATEVALUE("9/30/20"&amp;RIGHT(BT$1,2)),Holidays!$J$3:$J$937),"")))),"")/(NETWORKDAYS($T824,$U824,Holidays!$J$3:$J$937)),0))</f>
        <v/>
      </c>
      <c r="BU824" s="87" t="str">
        <f>IF($Q824="","",IFERROR(IF(OR(AND($T824&gt;=DATEVALUE("10/1/20"&amp;RIGHT(BT$1,2)),$T824&lt;=DATEVALUE("9/30/20"&amp;RIGHT(BU$1,2))),AND($U824&gt;=DATEVALUE("10/1/20"&amp;RIGHT(BT$1,2)),$U824&lt;=DATEVALUE("9/30/20"&amp;RIGHT(BU$1,2))),AND($T824&lt;=DATEVALUE("10/1/20"&amp;RIGHT(BT$1,2)),$U824&gt;=DATEVALUE("9/30/20"&amp;RIGHT(BU$1,2)))),
IF(AND($T824&gt;=DATEVALUE("10/1/20"&amp;RIGHT(BT$1,2)),$U824&lt;=DATEVALUE("9/30/20"&amp;RIGHT(BU$1,2))),NETWORKDAYS($T824,$U824,Holidays!$J$3:$J$937),
IF(AND($T824&lt;DATEVALUE("10/1/20"&amp;RIGHT(BT$1,2)),$U824&lt;=DATEVALUE("9/30/20"&amp;RIGHT(BU$1,2))),NETWORKDAYS(DATEVALUE("10/1/20"&amp;RIGHT(BT$1,2)),$U824,Holidays!$J$3:$J$937),
IF($T824&lt;DATEVALUE("10/1/20"&amp;RIGHT(BT$1,2)),NETWORKDAYS(DATEVALUE("10/1/20"&amp;RIGHT(BT$1,2)),DATEVALUE("9/30/20"&amp;RIGHT(BU$1,2)),Holidays!$J$3:$J$937),
IF($T824&gt;=DATEVALUE("10/1/20"&amp;RIGHT(BT$1,2)),NETWORKDAYS($T824,DATEVALUE("9/30/20"&amp;RIGHT(BU$1,2)),Holidays!$J$3:$J$937),"")))),"")/(NETWORKDAYS($T824,$U824,Holidays!$J$3:$J$937)),0))</f>
        <v/>
      </c>
      <c r="BV824" s="87" t="str">
        <f>IF($Q824="","",IFERROR(IF(OR(AND($T824&gt;=DATEVALUE("10/1/20"&amp;RIGHT(BU$1,2)),$T824&lt;=DATEVALUE("9/30/20"&amp;RIGHT(BV$1,2))),AND($U824&gt;=DATEVALUE("10/1/20"&amp;RIGHT(BU$1,2)),$U824&lt;=DATEVALUE("9/30/20"&amp;RIGHT(BV$1,2))),AND($T824&lt;=DATEVALUE("10/1/20"&amp;RIGHT(BU$1,2)),$U824&gt;=DATEVALUE("9/30/20"&amp;RIGHT(BV$1,2)))),
IF(AND($T824&gt;=DATEVALUE("10/1/20"&amp;RIGHT(BU$1,2)),$U824&lt;=DATEVALUE("9/30/20"&amp;RIGHT(BV$1,2))),NETWORKDAYS($T824,$U824,Holidays!$J$3:$J$937),
IF(AND($T824&lt;DATEVALUE("10/1/20"&amp;RIGHT(BU$1,2)),$U824&lt;=DATEVALUE("9/30/20"&amp;RIGHT(BV$1,2))),NETWORKDAYS(DATEVALUE("10/1/20"&amp;RIGHT(BU$1,2)),$U824,Holidays!$J$3:$J$937),
IF($T824&lt;DATEVALUE("10/1/20"&amp;RIGHT(BU$1,2)),NETWORKDAYS(DATEVALUE("10/1/20"&amp;RIGHT(BU$1,2)),DATEVALUE("9/30/20"&amp;RIGHT(BV$1,2)),Holidays!$J$3:$J$937),
IF($T824&gt;=DATEVALUE("10/1/20"&amp;RIGHT(BU$1,2)),NETWORKDAYS($T824,DATEVALUE("9/30/20"&amp;RIGHT(BV$1,2)),Holidays!$J$3:$J$937),"")))),"")/(NETWORKDAYS($T824,$U824,Holidays!$J$3:$J$937)),0))</f>
        <v/>
      </c>
      <c r="BW824" s="87" t="str">
        <f>IF($Q824="","",IFERROR(IF(OR(AND($T824&gt;=DATEVALUE("10/1/20"&amp;RIGHT(BV$1,2)),$T824&lt;=DATEVALUE("9/30/20"&amp;RIGHT(BW$1,2))),AND($U824&gt;=DATEVALUE("10/1/20"&amp;RIGHT(BV$1,2)),$U824&lt;=DATEVALUE("9/30/20"&amp;RIGHT(BW$1,2))),AND($T824&lt;=DATEVALUE("10/1/20"&amp;RIGHT(BV$1,2)),$U824&gt;=DATEVALUE("9/30/20"&amp;RIGHT(BW$1,2)))),
IF(AND($T824&gt;=DATEVALUE("10/1/20"&amp;RIGHT(BV$1,2)),$U824&lt;=DATEVALUE("9/30/20"&amp;RIGHT(BW$1,2))),NETWORKDAYS($T824,$U824,Holidays!$J$3:$J$937),
IF(AND($T824&lt;DATEVALUE("10/1/20"&amp;RIGHT(BV$1,2)),$U824&lt;=DATEVALUE("9/30/20"&amp;RIGHT(BW$1,2))),NETWORKDAYS(DATEVALUE("10/1/20"&amp;RIGHT(BV$1,2)),$U824,Holidays!$J$3:$J$937),
IF($T824&lt;DATEVALUE("10/1/20"&amp;RIGHT(BV$1,2)),NETWORKDAYS(DATEVALUE("10/1/20"&amp;RIGHT(BV$1,2)),DATEVALUE("9/30/20"&amp;RIGHT(BW$1,2)),Holidays!$J$3:$J$937),
IF($T824&gt;=DATEVALUE("10/1/20"&amp;RIGHT(BV$1,2)),NETWORKDAYS($T824,DATEVALUE("9/30/20"&amp;RIGHT(BW$1,2)),Holidays!$J$3:$J$937),"")))),"")/(NETWORKDAYS($T824,$U824,Holidays!$J$3:$J$937)),0))</f>
        <v/>
      </c>
      <c r="BX824" s="87" t="str">
        <f>IF($Q824="","",IFERROR(IF(OR(AND($T824&gt;=DATEVALUE("10/1/20"&amp;RIGHT(BW$1,2)),$T824&lt;=DATEVALUE("9/30/20"&amp;RIGHT(BX$1,2))),AND($U824&gt;=DATEVALUE("10/1/20"&amp;RIGHT(BW$1,2)),$U824&lt;=DATEVALUE("9/30/20"&amp;RIGHT(BX$1,2))),AND($T824&lt;=DATEVALUE("10/1/20"&amp;RIGHT(BW$1,2)),$U824&gt;=DATEVALUE("9/30/20"&amp;RIGHT(BX$1,2)))),
IF(AND($T824&gt;=DATEVALUE("10/1/20"&amp;RIGHT(BW$1,2)),$U824&lt;=DATEVALUE("9/30/20"&amp;RIGHT(BX$1,2))),NETWORKDAYS($T824,$U824,Holidays!$J$3:$J$937),
IF(AND($T824&lt;DATEVALUE("10/1/20"&amp;RIGHT(BW$1,2)),$U824&lt;=DATEVALUE("9/30/20"&amp;RIGHT(BX$1,2))),NETWORKDAYS(DATEVALUE("10/1/20"&amp;RIGHT(BW$1,2)),$U824,Holidays!$J$3:$J$937),
IF($T824&lt;DATEVALUE("10/1/20"&amp;RIGHT(BW$1,2)),NETWORKDAYS(DATEVALUE("10/1/20"&amp;RIGHT(BW$1,2)),DATEVALUE("9/30/20"&amp;RIGHT(BX$1,2)),Holidays!$J$3:$J$937),
IF($T824&gt;=DATEVALUE("10/1/20"&amp;RIGHT(BW$1,2)),NETWORKDAYS($T824,DATEVALUE("9/30/20"&amp;RIGHT(BX$1,2)),Holidays!$J$3:$J$937),"")))),"")/(NETWORKDAYS($T824,$U824,Holidays!$J$3:$J$937)),0))</f>
        <v/>
      </c>
      <c r="BY824" s="87" t="str">
        <f>IF($Q824="","",IFERROR(IF(OR(AND($T824&gt;=DATEVALUE("10/1/20"&amp;RIGHT(BX$1,2)),$T824&lt;=DATEVALUE("9/30/20"&amp;RIGHT(BY$1,2))),AND($U824&gt;=DATEVALUE("10/1/20"&amp;RIGHT(BX$1,2)),$U824&lt;=DATEVALUE("9/30/20"&amp;RIGHT(BY$1,2))),AND($T824&lt;=DATEVALUE("10/1/20"&amp;RIGHT(BX$1,2)),$U824&gt;=DATEVALUE("9/30/20"&amp;RIGHT(BY$1,2)))),
IF(AND($T824&gt;=DATEVALUE("10/1/20"&amp;RIGHT(BX$1,2)),$U824&lt;=DATEVALUE("9/30/20"&amp;RIGHT(BY$1,2))),NETWORKDAYS($T824,$U824,Holidays!$J$3:$J$937),
IF(AND($T824&lt;DATEVALUE("10/1/20"&amp;RIGHT(BX$1,2)),$U824&lt;=DATEVALUE("9/30/20"&amp;RIGHT(BY$1,2))),NETWORKDAYS(DATEVALUE("10/1/20"&amp;RIGHT(BX$1,2)),$U824,Holidays!$J$3:$J$937),
IF($T824&lt;DATEVALUE("10/1/20"&amp;RIGHT(BX$1,2)),NETWORKDAYS(DATEVALUE("10/1/20"&amp;RIGHT(BX$1,2)),DATEVALUE("9/30/20"&amp;RIGHT(BY$1,2)),Holidays!$J$3:$J$937),
IF($T824&gt;=DATEVALUE("10/1/20"&amp;RIGHT(BX$1,2)),NETWORKDAYS($T824,DATEVALUE("9/30/20"&amp;RIGHT(BY$1,2)),Holidays!$J$3:$J$937),"")))),"")/(NETWORKDAYS($T824,$U824,Holidays!$J$3:$J$937)),0))</f>
        <v/>
      </c>
      <c r="BZ824" s="87" t="str">
        <f>IF($Q824="","",IFERROR(IF(OR(AND($T824&gt;=DATEVALUE("10/1/20"&amp;RIGHT(BY$1,2)),$T824&lt;=DATEVALUE("9/30/20"&amp;RIGHT(BZ$1,2))),AND($U824&gt;=DATEVALUE("10/1/20"&amp;RIGHT(BY$1,2)),$U824&lt;=DATEVALUE("9/30/20"&amp;RIGHT(BZ$1,2))),AND($T824&lt;=DATEVALUE("10/1/20"&amp;RIGHT(BY$1,2)),$U824&gt;=DATEVALUE("9/30/20"&amp;RIGHT(BZ$1,2)))),
IF(AND($T824&gt;=DATEVALUE("10/1/20"&amp;RIGHT(BY$1,2)),$U824&lt;=DATEVALUE("9/30/20"&amp;RIGHT(BZ$1,2))),NETWORKDAYS($T824,$U824,Holidays!$J$3:$J$937),
IF(AND($T824&lt;DATEVALUE("10/1/20"&amp;RIGHT(BY$1,2)),$U824&lt;=DATEVALUE("9/30/20"&amp;RIGHT(BZ$1,2))),NETWORKDAYS(DATEVALUE("10/1/20"&amp;RIGHT(BY$1,2)),$U824,Holidays!$J$3:$J$937),
IF($T824&lt;DATEVALUE("10/1/20"&amp;RIGHT(BY$1,2)),NETWORKDAYS(DATEVALUE("10/1/20"&amp;RIGHT(BY$1,2)),DATEVALUE("9/30/20"&amp;RIGHT(BZ$1,2)),Holidays!$J$3:$J$937),
IF($T824&gt;=DATEVALUE("10/1/20"&amp;RIGHT(BY$1,2)),NETWORKDAYS($T824,DATEVALUE("9/30/20"&amp;RIGHT(BZ$1,2)),Holidays!$J$3:$J$937),"")))),"")/(NETWORKDAYS($T824,$U824,Holidays!$J$3:$J$937)),0))</f>
        <v/>
      </c>
      <c r="CA824" s="87" t="str">
        <f>IF($Q824="","",IFERROR(IF(OR(AND($T824&gt;=DATEVALUE("10/1/20"&amp;RIGHT(BZ$1,2)),$T824&lt;=DATEVALUE("9/30/20"&amp;RIGHT(CA$1,2))),AND($U824&gt;=DATEVALUE("10/1/20"&amp;RIGHT(BZ$1,2)),$U824&lt;=DATEVALUE("9/30/20"&amp;RIGHT(CA$1,2))),AND($T824&lt;=DATEVALUE("10/1/20"&amp;RIGHT(BZ$1,2)),$U824&gt;=DATEVALUE("9/30/20"&amp;RIGHT(CA$1,2)))),
IF(AND($T824&gt;=DATEVALUE("10/1/20"&amp;RIGHT(BZ$1,2)),$U824&lt;=DATEVALUE("9/30/20"&amp;RIGHT(CA$1,2))),NETWORKDAYS($T824,$U824,Holidays!$J$3:$J$937),
IF(AND($T824&lt;DATEVALUE("10/1/20"&amp;RIGHT(BZ$1,2)),$U824&lt;=DATEVALUE("9/30/20"&amp;RIGHT(CA$1,2))),NETWORKDAYS(DATEVALUE("10/1/20"&amp;RIGHT(BZ$1,2)),$U824,Holidays!$J$3:$J$937),
IF($T824&lt;DATEVALUE("10/1/20"&amp;RIGHT(BZ$1,2)),NETWORKDAYS(DATEVALUE("10/1/20"&amp;RIGHT(BZ$1,2)),DATEVALUE("9/30/20"&amp;RIGHT(CA$1,2)),Holidays!$J$3:$J$937),
IF($T824&gt;=DATEVALUE("10/1/20"&amp;RIGHT(BZ$1,2)),NETWORKDAYS($T824,DATEVALUE("9/30/20"&amp;RIGHT(CA$1,2)),Holidays!$J$3:$J$937),"")))),"")/(NETWORKDAYS($T824,$U824,Holidays!$J$3:$J$937)),0))</f>
        <v/>
      </c>
      <c r="CB824" s="87" t="str">
        <f>IF($Q824="","",IFERROR(IF(OR(AND($T824&gt;=DATEVALUE("10/1/20"&amp;RIGHT(CA$1,2)),$T824&lt;=DATEVALUE("9/30/20"&amp;RIGHT(CB$1,2))),AND($U824&gt;=DATEVALUE("10/1/20"&amp;RIGHT(CA$1,2)),$U824&lt;=DATEVALUE("9/30/20"&amp;RIGHT(CB$1,2))),AND($T824&lt;=DATEVALUE("10/1/20"&amp;RIGHT(CA$1,2)),$U824&gt;=DATEVALUE("9/30/20"&amp;RIGHT(CB$1,2)))),
IF(AND($T824&gt;=DATEVALUE("10/1/20"&amp;RIGHT(CA$1,2)),$U824&lt;=DATEVALUE("9/30/20"&amp;RIGHT(CB$1,2))),NETWORKDAYS($T824,$U824,Holidays!$J$3:$J$937),
IF(AND($T824&lt;DATEVALUE("10/1/20"&amp;RIGHT(CA$1,2)),$U824&lt;=DATEVALUE("9/30/20"&amp;RIGHT(CB$1,2))),NETWORKDAYS(DATEVALUE("10/1/20"&amp;RIGHT(CA$1,2)),$U824,Holidays!$J$3:$J$937),
IF($T824&lt;DATEVALUE("10/1/20"&amp;RIGHT(CA$1,2)),NETWORKDAYS(DATEVALUE("10/1/20"&amp;RIGHT(CA$1,2)),DATEVALUE("9/30/20"&amp;RIGHT(CB$1,2)),Holidays!$J$3:$J$937),
IF($T824&gt;=DATEVALUE("10/1/20"&amp;RIGHT(CA$1,2)),NETWORKDAYS($T824,DATEVALUE("9/30/20"&amp;RIGHT(CB$1,2)),Holidays!$J$3:$J$937),"")))),"")/(NETWORKDAYS($T824,$U824,Holidays!$J$3:$J$937)),0))</f>
        <v/>
      </c>
    </row>
    <row r="825" spans="1:80">
      <c r="A825" s="97"/>
      <c r="B825" s="98" t="str">
        <f ca="1">IF(NOT($A825=""),OFFSET('WBS Reference &amp; User Procedure'!$A$1,MATCH($A825,'WBS Reference &amp; User Procedure'!$A:$A,0)-1,1),"")</f>
        <v/>
      </c>
      <c r="D825" s="97"/>
      <c r="T825" s="104" t="str">
        <f>IF(NOT(Q825=""),IF(NOT($S825=""),$S825,#REF!),"")</f>
        <v/>
      </c>
      <c r="U825" s="104" t="str">
        <f>IF(NOT(Q825=""),WORKDAY(T825,Q825,Holidays!$J$3:$J$937),"")</f>
        <v/>
      </c>
      <c r="V825" s="104"/>
      <c r="W825" s="104"/>
      <c r="X825" s="101" t="str">
        <f t="shared" si="181"/>
        <v/>
      </c>
      <c r="AL825" s="87" t="str">
        <f t="shared" ca="1" si="180"/>
        <v/>
      </c>
      <c r="AN825" s="87" t="str">
        <f t="shared" ca="1" si="184"/>
        <v/>
      </c>
      <c r="AO825" s="87" t="str">
        <f t="shared" ca="1" si="184"/>
        <v/>
      </c>
      <c r="AP825" s="87" t="str">
        <f t="shared" ca="1" si="184"/>
        <v/>
      </c>
      <c r="AQ825" s="87" t="str">
        <f t="shared" ca="1" si="184"/>
        <v/>
      </c>
      <c r="AR825" s="87" t="str">
        <f t="shared" ca="1" si="184"/>
        <v/>
      </c>
      <c r="AS825" s="87" t="str">
        <f t="shared" ca="1" si="184"/>
        <v/>
      </c>
      <c r="AT825" s="87" t="str">
        <f t="shared" ca="1" si="184"/>
        <v/>
      </c>
      <c r="AU825" s="87" t="str">
        <f t="shared" ca="1" si="184"/>
        <v/>
      </c>
      <c r="AV825" s="87" t="str">
        <f t="shared" ca="1" si="184"/>
        <v/>
      </c>
      <c r="AW825" s="87" t="str">
        <f t="shared" ca="1" si="184"/>
        <v/>
      </c>
      <c r="AX825" s="87" t="str">
        <f t="shared" ca="1" si="185"/>
        <v/>
      </c>
      <c r="AY825" s="87" t="str">
        <f t="shared" ca="1" si="185"/>
        <v/>
      </c>
      <c r="AZ825" s="87" t="str">
        <f t="shared" ca="1" si="185"/>
        <v/>
      </c>
      <c r="BA825" s="87" t="str">
        <f t="shared" ca="1" si="185"/>
        <v/>
      </c>
      <c r="BB825" s="87" t="str">
        <f t="shared" ca="1" si="185"/>
        <v/>
      </c>
      <c r="BC825" s="87" t="str">
        <f t="shared" ca="1" si="185"/>
        <v/>
      </c>
      <c r="BD825" s="87" t="str">
        <f t="shared" ca="1" si="185"/>
        <v/>
      </c>
      <c r="BE825" s="87" t="str">
        <f t="shared" ca="1" si="185"/>
        <v/>
      </c>
      <c r="BF825" s="87" t="str">
        <f t="shared" ca="1" si="185"/>
        <v/>
      </c>
      <c r="BG825" s="87" t="str">
        <f t="shared" ca="1" si="185"/>
        <v/>
      </c>
      <c r="BI825" s="87" t="str">
        <f>IF($Q825="","",IFERROR(IF(OR(AND($T825&gt;=DATEVALUE("10/1/20"&amp;RIGHT(BH$1,2)),$T825&lt;=DATEVALUE("9/30/20"&amp;RIGHT(BI$1,2))),AND($U825&gt;=DATEVALUE("10/1/20"&amp;RIGHT(BH$1,2)),$U825&lt;=DATEVALUE("9/30/20"&amp;RIGHT(BI$1,2))),AND($T825&lt;=DATEVALUE("10/1/20"&amp;RIGHT(BH$1,2)),$U825&gt;=DATEVALUE("9/30/20"&amp;RIGHT(BI$1,2)))),
IF(AND($T825&gt;=DATEVALUE("10/1/20"&amp;RIGHT(BH$1,2)),$U825&lt;=DATEVALUE("9/30/20"&amp;RIGHT(BI$1,2))),NETWORKDAYS($T825,$U825,Holidays!$J$3:$J$937),
IF(AND($T825&lt;DATEVALUE("10/1/20"&amp;RIGHT(BH$1,2)),$U825&lt;=DATEVALUE("9/30/20"&amp;RIGHT(BI$1,2))),NETWORKDAYS(DATEVALUE("10/1/20"&amp;RIGHT(BH$1,2)),$U825,Holidays!$J$3:$J$937),
IF($T825&lt;DATEVALUE("10/1/20"&amp;RIGHT(BH$1,2)),NETWORKDAYS(DATEVALUE("10/1/20"&amp;RIGHT(BH$1,2)),DATEVALUE("9/30/20"&amp;RIGHT(BI$1,2)),Holidays!$J$3:$J$937),
IF($T825&gt;=DATEVALUE("10/1/20"&amp;RIGHT(BH$1,2)),NETWORKDAYS($T825,DATEVALUE("9/30/20"&amp;RIGHT(BI$1,2)),Holidays!$J$3:$J$937),"")))),"")/(NETWORKDAYS($T825,$U825,Holidays!$J$3:$J$937)),0))</f>
        <v/>
      </c>
      <c r="BJ825" s="87" t="str">
        <f>IF($Q825="","",IFERROR(IF(OR(AND($T825&gt;=DATEVALUE("10/1/20"&amp;RIGHT(BI$1,2)),$T825&lt;=DATEVALUE("9/30/20"&amp;RIGHT(BJ$1,2))),AND($U825&gt;=DATEVALUE("10/1/20"&amp;RIGHT(BI$1,2)),$U825&lt;=DATEVALUE("9/30/20"&amp;RIGHT(BJ$1,2))),AND($T825&lt;=DATEVALUE("10/1/20"&amp;RIGHT(BI$1,2)),$U825&gt;=DATEVALUE("9/30/20"&amp;RIGHT(BJ$1,2)))),
IF(AND($T825&gt;=DATEVALUE("10/1/20"&amp;RIGHT(BI$1,2)),$U825&lt;=DATEVALUE("9/30/20"&amp;RIGHT(BJ$1,2))),NETWORKDAYS($T825,$U825,Holidays!$J$3:$J$937),
IF(AND($T825&lt;DATEVALUE("10/1/20"&amp;RIGHT(BI$1,2)),$U825&lt;=DATEVALUE("9/30/20"&amp;RIGHT(BJ$1,2))),NETWORKDAYS(DATEVALUE("10/1/20"&amp;RIGHT(BI$1,2)),$U825,Holidays!$J$3:$J$937),
IF($T825&lt;DATEVALUE("10/1/20"&amp;RIGHT(BI$1,2)),NETWORKDAYS(DATEVALUE("10/1/20"&amp;RIGHT(BI$1,2)),DATEVALUE("9/30/20"&amp;RIGHT(BJ$1,2)),Holidays!$J$3:$J$937),
IF($T825&gt;=DATEVALUE("10/1/20"&amp;RIGHT(BI$1,2)),NETWORKDAYS($T825,DATEVALUE("9/30/20"&amp;RIGHT(BJ$1,2)),Holidays!$J$3:$J$937),"")))),"")/(NETWORKDAYS($T825,$U825,Holidays!$J$3:$J$937)),0))</f>
        <v/>
      </c>
      <c r="BK825" s="87" t="str">
        <f>IF($Q825="","",IFERROR(IF(OR(AND($T825&gt;=DATEVALUE("10/1/20"&amp;RIGHT(BJ$1,2)),$T825&lt;=DATEVALUE("9/30/20"&amp;RIGHT(BK$1,2))),AND($U825&gt;=DATEVALUE("10/1/20"&amp;RIGHT(BJ$1,2)),$U825&lt;=DATEVALUE("9/30/20"&amp;RIGHT(BK$1,2))),AND($T825&lt;=DATEVALUE("10/1/20"&amp;RIGHT(BJ$1,2)),$U825&gt;=DATEVALUE("9/30/20"&amp;RIGHT(BK$1,2)))),
IF(AND($T825&gt;=DATEVALUE("10/1/20"&amp;RIGHT(BJ$1,2)),$U825&lt;=DATEVALUE("9/30/20"&amp;RIGHT(BK$1,2))),NETWORKDAYS($T825,$U825,Holidays!$J$3:$J$937),
IF(AND($T825&lt;DATEVALUE("10/1/20"&amp;RIGHT(BJ$1,2)),$U825&lt;=DATEVALUE("9/30/20"&amp;RIGHT(BK$1,2))),NETWORKDAYS(DATEVALUE("10/1/20"&amp;RIGHT(BJ$1,2)),$U825,Holidays!$J$3:$J$937),
IF($T825&lt;DATEVALUE("10/1/20"&amp;RIGHT(BJ$1,2)),NETWORKDAYS(DATEVALUE("10/1/20"&amp;RIGHT(BJ$1,2)),DATEVALUE("9/30/20"&amp;RIGHT(BK$1,2)),Holidays!$J$3:$J$937),
IF($T825&gt;=DATEVALUE("10/1/20"&amp;RIGHT(BJ$1,2)),NETWORKDAYS($T825,DATEVALUE("9/30/20"&amp;RIGHT(BK$1,2)),Holidays!$J$3:$J$937),"")))),"")/(NETWORKDAYS($T825,$U825,Holidays!$J$3:$J$937)),0))</f>
        <v/>
      </c>
      <c r="BL825" s="87" t="str">
        <f>IF($Q825="","",IFERROR(IF(OR(AND($T825&gt;=DATEVALUE("10/1/20"&amp;RIGHT(BK$1,2)),$T825&lt;=DATEVALUE("9/30/20"&amp;RIGHT(BL$1,2))),AND($U825&gt;=DATEVALUE("10/1/20"&amp;RIGHT(BK$1,2)),$U825&lt;=DATEVALUE("9/30/20"&amp;RIGHT(BL$1,2))),AND($T825&lt;=DATEVALUE("10/1/20"&amp;RIGHT(BK$1,2)),$U825&gt;=DATEVALUE("9/30/20"&amp;RIGHT(BL$1,2)))),
IF(AND($T825&gt;=DATEVALUE("10/1/20"&amp;RIGHT(BK$1,2)),$U825&lt;=DATEVALUE("9/30/20"&amp;RIGHT(BL$1,2))),NETWORKDAYS($T825,$U825,Holidays!$J$3:$J$937),
IF(AND($T825&lt;DATEVALUE("10/1/20"&amp;RIGHT(BK$1,2)),$U825&lt;=DATEVALUE("9/30/20"&amp;RIGHT(BL$1,2))),NETWORKDAYS(DATEVALUE("10/1/20"&amp;RIGHT(BK$1,2)),$U825,Holidays!$J$3:$J$937),
IF($T825&lt;DATEVALUE("10/1/20"&amp;RIGHT(BK$1,2)),NETWORKDAYS(DATEVALUE("10/1/20"&amp;RIGHT(BK$1,2)),DATEVALUE("9/30/20"&amp;RIGHT(BL$1,2)),Holidays!$J$3:$J$937),
IF($T825&gt;=DATEVALUE("10/1/20"&amp;RIGHT(BK$1,2)),NETWORKDAYS($T825,DATEVALUE("9/30/20"&amp;RIGHT(BL$1,2)),Holidays!$J$3:$J$937),"")))),"")/(NETWORKDAYS($T825,$U825,Holidays!$J$3:$J$937)),0))</f>
        <v/>
      </c>
      <c r="BM825" s="87" t="str">
        <f>IF($Q825="","",IFERROR(IF(OR(AND($T825&gt;=DATEVALUE("10/1/20"&amp;RIGHT(BL$1,2)),$T825&lt;=DATEVALUE("9/30/20"&amp;RIGHT(BM$1,2))),AND($U825&gt;=DATEVALUE("10/1/20"&amp;RIGHT(BL$1,2)),$U825&lt;=DATEVALUE("9/30/20"&amp;RIGHT(BM$1,2))),AND($T825&lt;=DATEVALUE("10/1/20"&amp;RIGHT(BL$1,2)),$U825&gt;=DATEVALUE("9/30/20"&amp;RIGHT(BM$1,2)))),
IF(AND($T825&gt;=DATEVALUE("10/1/20"&amp;RIGHT(BL$1,2)),$U825&lt;=DATEVALUE("9/30/20"&amp;RIGHT(BM$1,2))),NETWORKDAYS($T825,$U825,Holidays!$J$3:$J$937),
IF(AND($T825&lt;DATEVALUE("10/1/20"&amp;RIGHT(BL$1,2)),$U825&lt;=DATEVALUE("9/30/20"&amp;RIGHT(BM$1,2))),NETWORKDAYS(DATEVALUE("10/1/20"&amp;RIGHT(BL$1,2)),$U825,Holidays!$J$3:$J$937),
IF($T825&lt;DATEVALUE("10/1/20"&amp;RIGHT(BL$1,2)),NETWORKDAYS(DATEVALUE("10/1/20"&amp;RIGHT(BL$1,2)),DATEVALUE("9/30/20"&amp;RIGHT(BM$1,2)),Holidays!$J$3:$J$937),
IF($T825&gt;=DATEVALUE("10/1/20"&amp;RIGHT(BL$1,2)),NETWORKDAYS($T825,DATEVALUE("9/30/20"&amp;RIGHT(BM$1,2)),Holidays!$J$3:$J$937),"")))),"")/(NETWORKDAYS($T825,$U825,Holidays!$J$3:$J$937)),0))</f>
        <v/>
      </c>
      <c r="BN825" s="87" t="str">
        <f>IF($Q825="","",IFERROR(IF(OR(AND($T825&gt;=DATEVALUE("10/1/20"&amp;RIGHT(BM$1,2)),$T825&lt;=DATEVALUE("9/30/20"&amp;RIGHT(BN$1,2))),AND($U825&gt;=DATEVALUE("10/1/20"&amp;RIGHT(BM$1,2)),$U825&lt;=DATEVALUE("9/30/20"&amp;RIGHT(BN$1,2))),AND($T825&lt;=DATEVALUE("10/1/20"&amp;RIGHT(BM$1,2)),$U825&gt;=DATEVALUE("9/30/20"&amp;RIGHT(BN$1,2)))),
IF(AND($T825&gt;=DATEVALUE("10/1/20"&amp;RIGHT(BM$1,2)),$U825&lt;=DATEVALUE("9/30/20"&amp;RIGHT(BN$1,2))),NETWORKDAYS($T825,$U825,Holidays!$J$3:$J$937),
IF(AND($T825&lt;DATEVALUE("10/1/20"&amp;RIGHT(BM$1,2)),$U825&lt;=DATEVALUE("9/30/20"&amp;RIGHT(BN$1,2))),NETWORKDAYS(DATEVALUE("10/1/20"&amp;RIGHT(BM$1,2)),$U825,Holidays!$J$3:$J$937),
IF($T825&lt;DATEVALUE("10/1/20"&amp;RIGHT(BM$1,2)),NETWORKDAYS(DATEVALUE("10/1/20"&amp;RIGHT(BM$1,2)),DATEVALUE("9/30/20"&amp;RIGHT(BN$1,2)),Holidays!$J$3:$J$937),
IF($T825&gt;=DATEVALUE("10/1/20"&amp;RIGHT(BM$1,2)),NETWORKDAYS($T825,DATEVALUE("9/30/20"&amp;RIGHT(BN$1,2)),Holidays!$J$3:$J$937),"")))),"")/(NETWORKDAYS($T825,$U825,Holidays!$J$3:$J$937)),0))</f>
        <v/>
      </c>
      <c r="BO825" s="87" t="str">
        <f>IF($Q825="","",IFERROR(IF(OR(AND($T825&gt;=DATEVALUE("10/1/20"&amp;RIGHT(BN$1,2)),$T825&lt;=DATEVALUE("9/30/20"&amp;RIGHT(BO$1,2))),AND($U825&gt;=DATEVALUE("10/1/20"&amp;RIGHT(BN$1,2)),$U825&lt;=DATEVALUE("9/30/20"&amp;RIGHT(BO$1,2))),AND($T825&lt;=DATEVALUE("10/1/20"&amp;RIGHT(BN$1,2)),$U825&gt;=DATEVALUE("9/30/20"&amp;RIGHT(BO$1,2)))),
IF(AND($T825&gt;=DATEVALUE("10/1/20"&amp;RIGHT(BN$1,2)),$U825&lt;=DATEVALUE("9/30/20"&amp;RIGHT(BO$1,2))),NETWORKDAYS($T825,$U825,Holidays!$J$3:$J$937),
IF(AND($T825&lt;DATEVALUE("10/1/20"&amp;RIGHT(BN$1,2)),$U825&lt;=DATEVALUE("9/30/20"&amp;RIGHT(BO$1,2))),NETWORKDAYS(DATEVALUE("10/1/20"&amp;RIGHT(BN$1,2)),$U825,Holidays!$J$3:$J$937),
IF($T825&lt;DATEVALUE("10/1/20"&amp;RIGHT(BN$1,2)),NETWORKDAYS(DATEVALUE("10/1/20"&amp;RIGHT(BN$1,2)),DATEVALUE("9/30/20"&amp;RIGHT(BO$1,2)),Holidays!$J$3:$J$937),
IF($T825&gt;=DATEVALUE("10/1/20"&amp;RIGHT(BN$1,2)),NETWORKDAYS($T825,DATEVALUE("9/30/20"&amp;RIGHT(BO$1,2)),Holidays!$J$3:$J$937),"")))),"")/(NETWORKDAYS($T825,$U825,Holidays!$J$3:$J$937)),0))</f>
        <v/>
      </c>
      <c r="BP825" s="87" t="str">
        <f>IF($Q825="","",IFERROR(IF(OR(AND($T825&gt;=DATEVALUE("10/1/20"&amp;RIGHT(BO$1,2)),$T825&lt;=DATEVALUE("9/30/20"&amp;RIGHT(BP$1,2))),AND($U825&gt;=DATEVALUE("10/1/20"&amp;RIGHT(BO$1,2)),$U825&lt;=DATEVALUE("9/30/20"&amp;RIGHT(BP$1,2))),AND($T825&lt;=DATEVALUE("10/1/20"&amp;RIGHT(BO$1,2)),$U825&gt;=DATEVALUE("9/30/20"&amp;RIGHT(BP$1,2)))),
IF(AND($T825&gt;=DATEVALUE("10/1/20"&amp;RIGHT(BO$1,2)),$U825&lt;=DATEVALUE("9/30/20"&amp;RIGHT(BP$1,2))),NETWORKDAYS($T825,$U825,Holidays!$J$3:$J$937),
IF(AND($T825&lt;DATEVALUE("10/1/20"&amp;RIGHT(BO$1,2)),$U825&lt;=DATEVALUE("9/30/20"&amp;RIGHT(BP$1,2))),NETWORKDAYS(DATEVALUE("10/1/20"&amp;RIGHT(BO$1,2)),$U825,Holidays!$J$3:$J$937),
IF($T825&lt;DATEVALUE("10/1/20"&amp;RIGHT(BO$1,2)),NETWORKDAYS(DATEVALUE("10/1/20"&amp;RIGHT(BO$1,2)),DATEVALUE("9/30/20"&amp;RIGHT(BP$1,2)),Holidays!$J$3:$J$937),
IF($T825&gt;=DATEVALUE("10/1/20"&amp;RIGHT(BO$1,2)),NETWORKDAYS($T825,DATEVALUE("9/30/20"&amp;RIGHT(BP$1,2)),Holidays!$J$3:$J$937),"")))),"")/(NETWORKDAYS($T825,$U825,Holidays!$J$3:$J$937)),0))</f>
        <v/>
      </c>
      <c r="BQ825" s="87" t="str">
        <f>IF($Q825="","",IFERROR(IF(OR(AND($T825&gt;=DATEVALUE("10/1/20"&amp;RIGHT(BP$1,2)),$T825&lt;=DATEVALUE("9/30/20"&amp;RIGHT(BQ$1,2))),AND($U825&gt;=DATEVALUE("10/1/20"&amp;RIGHT(BP$1,2)),$U825&lt;=DATEVALUE("9/30/20"&amp;RIGHT(BQ$1,2))),AND($T825&lt;=DATEVALUE("10/1/20"&amp;RIGHT(BP$1,2)),$U825&gt;=DATEVALUE("9/30/20"&amp;RIGHT(BQ$1,2)))),
IF(AND($T825&gt;=DATEVALUE("10/1/20"&amp;RIGHT(BP$1,2)),$U825&lt;=DATEVALUE("9/30/20"&amp;RIGHT(BQ$1,2))),NETWORKDAYS($T825,$U825,Holidays!$J$3:$J$937),
IF(AND($T825&lt;DATEVALUE("10/1/20"&amp;RIGHT(BP$1,2)),$U825&lt;=DATEVALUE("9/30/20"&amp;RIGHT(BQ$1,2))),NETWORKDAYS(DATEVALUE("10/1/20"&amp;RIGHT(BP$1,2)),$U825,Holidays!$J$3:$J$937),
IF($T825&lt;DATEVALUE("10/1/20"&amp;RIGHT(BP$1,2)),NETWORKDAYS(DATEVALUE("10/1/20"&amp;RIGHT(BP$1,2)),DATEVALUE("9/30/20"&amp;RIGHT(BQ$1,2)),Holidays!$J$3:$J$937),
IF($T825&gt;=DATEVALUE("10/1/20"&amp;RIGHT(BP$1,2)),NETWORKDAYS($T825,DATEVALUE("9/30/20"&amp;RIGHT(BQ$1,2)),Holidays!$J$3:$J$937),"")))),"")/(NETWORKDAYS($T825,$U825,Holidays!$J$3:$J$937)),0))</f>
        <v/>
      </c>
      <c r="BR825" s="87" t="str">
        <f>IF($Q825="","",IFERROR(IF(OR(AND($T825&gt;=DATEVALUE("10/1/20"&amp;RIGHT(BQ$1,2)),$T825&lt;=DATEVALUE("9/30/20"&amp;RIGHT(BR$1,2))),AND($U825&gt;=DATEVALUE("10/1/20"&amp;RIGHT(BQ$1,2)),$U825&lt;=DATEVALUE("9/30/20"&amp;RIGHT(BR$1,2))),AND($T825&lt;=DATEVALUE("10/1/20"&amp;RIGHT(BQ$1,2)),$U825&gt;=DATEVALUE("9/30/20"&amp;RIGHT(BR$1,2)))),
IF(AND($T825&gt;=DATEVALUE("10/1/20"&amp;RIGHT(BQ$1,2)),$U825&lt;=DATEVALUE("9/30/20"&amp;RIGHT(BR$1,2))),NETWORKDAYS($T825,$U825,Holidays!$J$3:$J$937),
IF(AND($T825&lt;DATEVALUE("10/1/20"&amp;RIGHT(BQ$1,2)),$U825&lt;=DATEVALUE("9/30/20"&amp;RIGHT(BR$1,2))),NETWORKDAYS(DATEVALUE("10/1/20"&amp;RIGHT(BQ$1,2)),$U825,Holidays!$J$3:$J$937),
IF($T825&lt;DATEVALUE("10/1/20"&amp;RIGHT(BQ$1,2)),NETWORKDAYS(DATEVALUE("10/1/20"&amp;RIGHT(BQ$1,2)),DATEVALUE("9/30/20"&amp;RIGHT(BR$1,2)),Holidays!$J$3:$J$937),
IF($T825&gt;=DATEVALUE("10/1/20"&amp;RIGHT(BQ$1,2)),NETWORKDAYS($T825,DATEVALUE("9/30/20"&amp;RIGHT(BR$1,2)),Holidays!$J$3:$J$937),"")))),"")/(NETWORKDAYS($T825,$U825,Holidays!$J$3:$J$937)),0))</f>
        <v/>
      </c>
      <c r="BS825" s="87" t="str">
        <f>IF($Q825="","",IFERROR(IF(OR(AND($T825&gt;=DATEVALUE("10/1/20"&amp;RIGHT(BR$1,2)),$T825&lt;=DATEVALUE("9/30/20"&amp;RIGHT(BS$1,2))),AND($U825&gt;=DATEVALUE("10/1/20"&amp;RIGHT(BR$1,2)),$U825&lt;=DATEVALUE("9/30/20"&amp;RIGHT(BS$1,2))),AND($T825&lt;=DATEVALUE("10/1/20"&amp;RIGHT(BR$1,2)),$U825&gt;=DATEVALUE("9/30/20"&amp;RIGHT(BS$1,2)))),
IF(AND($T825&gt;=DATEVALUE("10/1/20"&amp;RIGHT(BR$1,2)),$U825&lt;=DATEVALUE("9/30/20"&amp;RIGHT(BS$1,2))),NETWORKDAYS($T825,$U825,Holidays!$J$3:$J$937),
IF(AND($T825&lt;DATEVALUE("10/1/20"&amp;RIGHT(BR$1,2)),$U825&lt;=DATEVALUE("9/30/20"&amp;RIGHT(BS$1,2))),NETWORKDAYS(DATEVALUE("10/1/20"&amp;RIGHT(BR$1,2)),$U825,Holidays!$J$3:$J$937),
IF($T825&lt;DATEVALUE("10/1/20"&amp;RIGHT(BR$1,2)),NETWORKDAYS(DATEVALUE("10/1/20"&amp;RIGHT(BR$1,2)),DATEVALUE("9/30/20"&amp;RIGHT(BS$1,2)),Holidays!$J$3:$J$937),
IF($T825&gt;=DATEVALUE("10/1/20"&amp;RIGHT(BR$1,2)),NETWORKDAYS($T825,DATEVALUE("9/30/20"&amp;RIGHT(BS$1,2)),Holidays!$J$3:$J$937),"")))),"")/(NETWORKDAYS($T825,$U825,Holidays!$J$3:$J$937)),0))</f>
        <v/>
      </c>
      <c r="BT825" s="87" t="str">
        <f>IF($Q825="","",IFERROR(IF(OR(AND($T825&gt;=DATEVALUE("10/1/20"&amp;RIGHT(BS$1,2)),$T825&lt;=DATEVALUE("9/30/20"&amp;RIGHT(BT$1,2))),AND($U825&gt;=DATEVALUE("10/1/20"&amp;RIGHT(BS$1,2)),$U825&lt;=DATEVALUE("9/30/20"&amp;RIGHT(BT$1,2))),AND($T825&lt;=DATEVALUE("10/1/20"&amp;RIGHT(BS$1,2)),$U825&gt;=DATEVALUE("9/30/20"&amp;RIGHT(BT$1,2)))),
IF(AND($T825&gt;=DATEVALUE("10/1/20"&amp;RIGHT(BS$1,2)),$U825&lt;=DATEVALUE("9/30/20"&amp;RIGHT(BT$1,2))),NETWORKDAYS($T825,$U825,Holidays!$J$3:$J$937),
IF(AND($T825&lt;DATEVALUE("10/1/20"&amp;RIGHT(BS$1,2)),$U825&lt;=DATEVALUE("9/30/20"&amp;RIGHT(BT$1,2))),NETWORKDAYS(DATEVALUE("10/1/20"&amp;RIGHT(BS$1,2)),$U825,Holidays!$J$3:$J$937),
IF($T825&lt;DATEVALUE("10/1/20"&amp;RIGHT(BS$1,2)),NETWORKDAYS(DATEVALUE("10/1/20"&amp;RIGHT(BS$1,2)),DATEVALUE("9/30/20"&amp;RIGHT(BT$1,2)),Holidays!$J$3:$J$937),
IF($T825&gt;=DATEVALUE("10/1/20"&amp;RIGHT(BS$1,2)),NETWORKDAYS($T825,DATEVALUE("9/30/20"&amp;RIGHT(BT$1,2)),Holidays!$J$3:$J$937),"")))),"")/(NETWORKDAYS($T825,$U825,Holidays!$J$3:$J$937)),0))</f>
        <v/>
      </c>
      <c r="BU825" s="87" t="str">
        <f>IF($Q825="","",IFERROR(IF(OR(AND($T825&gt;=DATEVALUE("10/1/20"&amp;RIGHT(BT$1,2)),$T825&lt;=DATEVALUE("9/30/20"&amp;RIGHT(BU$1,2))),AND($U825&gt;=DATEVALUE("10/1/20"&amp;RIGHT(BT$1,2)),$U825&lt;=DATEVALUE("9/30/20"&amp;RIGHT(BU$1,2))),AND($T825&lt;=DATEVALUE("10/1/20"&amp;RIGHT(BT$1,2)),$U825&gt;=DATEVALUE("9/30/20"&amp;RIGHT(BU$1,2)))),
IF(AND($T825&gt;=DATEVALUE("10/1/20"&amp;RIGHT(BT$1,2)),$U825&lt;=DATEVALUE("9/30/20"&amp;RIGHT(BU$1,2))),NETWORKDAYS($T825,$U825,Holidays!$J$3:$J$937),
IF(AND($T825&lt;DATEVALUE("10/1/20"&amp;RIGHT(BT$1,2)),$U825&lt;=DATEVALUE("9/30/20"&amp;RIGHT(BU$1,2))),NETWORKDAYS(DATEVALUE("10/1/20"&amp;RIGHT(BT$1,2)),$U825,Holidays!$J$3:$J$937),
IF($T825&lt;DATEVALUE("10/1/20"&amp;RIGHT(BT$1,2)),NETWORKDAYS(DATEVALUE("10/1/20"&amp;RIGHT(BT$1,2)),DATEVALUE("9/30/20"&amp;RIGHT(BU$1,2)),Holidays!$J$3:$J$937),
IF($T825&gt;=DATEVALUE("10/1/20"&amp;RIGHT(BT$1,2)),NETWORKDAYS($T825,DATEVALUE("9/30/20"&amp;RIGHT(BU$1,2)),Holidays!$J$3:$J$937),"")))),"")/(NETWORKDAYS($T825,$U825,Holidays!$J$3:$J$937)),0))</f>
        <v/>
      </c>
      <c r="BV825" s="87" t="str">
        <f>IF($Q825="","",IFERROR(IF(OR(AND($T825&gt;=DATEVALUE("10/1/20"&amp;RIGHT(BU$1,2)),$T825&lt;=DATEVALUE("9/30/20"&amp;RIGHT(BV$1,2))),AND($U825&gt;=DATEVALUE("10/1/20"&amp;RIGHT(BU$1,2)),$U825&lt;=DATEVALUE("9/30/20"&amp;RIGHT(BV$1,2))),AND($T825&lt;=DATEVALUE("10/1/20"&amp;RIGHT(BU$1,2)),$U825&gt;=DATEVALUE("9/30/20"&amp;RIGHT(BV$1,2)))),
IF(AND($T825&gt;=DATEVALUE("10/1/20"&amp;RIGHT(BU$1,2)),$U825&lt;=DATEVALUE("9/30/20"&amp;RIGHT(BV$1,2))),NETWORKDAYS($T825,$U825,Holidays!$J$3:$J$937),
IF(AND($T825&lt;DATEVALUE("10/1/20"&amp;RIGHT(BU$1,2)),$U825&lt;=DATEVALUE("9/30/20"&amp;RIGHT(BV$1,2))),NETWORKDAYS(DATEVALUE("10/1/20"&amp;RIGHT(BU$1,2)),$U825,Holidays!$J$3:$J$937),
IF($T825&lt;DATEVALUE("10/1/20"&amp;RIGHT(BU$1,2)),NETWORKDAYS(DATEVALUE("10/1/20"&amp;RIGHT(BU$1,2)),DATEVALUE("9/30/20"&amp;RIGHT(BV$1,2)),Holidays!$J$3:$J$937),
IF($T825&gt;=DATEVALUE("10/1/20"&amp;RIGHT(BU$1,2)),NETWORKDAYS($T825,DATEVALUE("9/30/20"&amp;RIGHT(BV$1,2)),Holidays!$J$3:$J$937),"")))),"")/(NETWORKDAYS($T825,$U825,Holidays!$J$3:$J$937)),0))</f>
        <v/>
      </c>
      <c r="BW825" s="87" t="str">
        <f>IF($Q825="","",IFERROR(IF(OR(AND($T825&gt;=DATEVALUE("10/1/20"&amp;RIGHT(BV$1,2)),$T825&lt;=DATEVALUE("9/30/20"&amp;RIGHT(BW$1,2))),AND($U825&gt;=DATEVALUE("10/1/20"&amp;RIGHT(BV$1,2)),$U825&lt;=DATEVALUE("9/30/20"&amp;RIGHT(BW$1,2))),AND($T825&lt;=DATEVALUE("10/1/20"&amp;RIGHT(BV$1,2)),$U825&gt;=DATEVALUE("9/30/20"&amp;RIGHT(BW$1,2)))),
IF(AND($T825&gt;=DATEVALUE("10/1/20"&amp;RIGHT(BV$1,2)),$U825&lt;=DATEVALUE("9/30/20"&amp;RIGHT(BW$1,2))),NETWORKDAYS($T825,$U825,Holidays!$J$3:$J$937),
IF(AND($T825&lt;DATEVALUE("10/1/20"&amp;RIGHT(BV$1,2)),$U825&lt;=DATEVALUE("9/30/20"&amp;RIGHT(BW$1,2))),NETWORKDAYS(DATEVALUE("10/1/20"&amp;RIGHT(BV$1,2)),$U825,Holidays!$J$3:$J$937),
IF($T825&lt;DATEVALUE("10/1/20"&amp;RIGHT(BV$1,2)),NETWORKDAYS(DATEVALUE("10/1/20"&amp;RIGHT(BV$1,2)),DATEVALUE("9/30/20"&amp;RIGHT(BW$1,2)),Holidays!$J$3:$J$937),
IF($T825&gt;=DATEVALUE("10/1/20"&amp;RIGHT(BV$1,2)),NETWORKDAYS($T825,DATEVALUE("9/30/20"&amp;RIGHT(BW$1,2)),Holidays!$J$3:$J$937),"")))),"")/(NETWORKDAYS($T825,$U825,Holidays!$J$3:$J$937)),0))</f>
        <v/>
      </c>
      <c r="BX825" s="87" t="str">
        <f>IF($Q825="","",IFERROR(IF(OR(AND($T825&gt;=DATEVALUE("10/1/20"&amp;RIGHT(BW$1,2)),$T825&lt;=DATEVALUE("9/30/20"&amp;RIGHT(BX$1,2))),AND($U825&gt;=DATEVALUE("10/1/20"&amp;RIGHT(BW$1,2)),$U825&lt;=DATEVALUE("9/30/20"&amp;RIGHT(BX$1,2))),AND($T825&lt;=DATEVALUE("10/1/20"&amp;RIGHT(BW$1,2)),$U825&gt;=DATEVALUE("9/30/20"&amp;RIGHT(BX$1,2)))),
IF(AND($T825&gt;=DATEVALUE("10/1/20"&amp;RIGHT(BW$1,2)),$U825&lt;=DATEVALUE("9/30/20"&amp;RIGHT(BX$1,2))),NETWORKDAYS($T825,$U825,Holidays!$J$3:$J$937),
IF(AND($T825&lt;DATEVALUE("10/1/20"&amp;RIGHT(BW$1,2)),$U825&lt;=DATEVALUE("9/30/20"&amp;RIGHT(BX$1,2))),NETWORKDAYS(DATEVALUE("10/1/20"&amp;RIGHT(BW$1,2)),$U825,Holidays!$J$3:$J$937),
IF($T825&lt;DATEVALUE("10/1/20"&amp;RIGHT(BW$1,2)),NETWORKDAYS(DATEVALUE("10/1/20"&amp;RIGHT(BW$1,2)),DATEVALUE("9/30/20"&amp;RIGHT(BX$1,2)),Holidays!$J$3:$J$937),
IF($T825&gt;=DATEVALUE("10/1/20"&amp;RIGHT(BW$1,2)),NETWORKDAYS($T825,DATEVALUE("9/30/20"&amp;RIGHT(BX$1,2)),Holidays!$J$3:$J$937),"")))),"")/(NETWORKDAYS($T825,$U825,Holidays!$J$3:$J$937)),0))</f>
        <v/>
      </c>
      <c r="BY825" s="87" t="str">
        <f>IF($Q825="","",IFERROR(IF(OR(AND($T825&gt;=DATEVALUE("10/1/20"&amp;RIGHT(BX$1,2)),$T825&lt;=DATEVALUE("9/30/20"&amp;RIGHT(BY$1,2))),AND($U825&gt;=DATEVALUE("10/1/20"&amp;RIGHT(BX$1,2)),$U825&lt;=DATEVALUE("9/30/20"&amp;RIGHT(BY$1,2))),AND($T825&lt;=DATEVALUE("10/1/20"&amp;RIGHT(BX$1,2)),$U825&gt;=DATEVALUE("9/30/20"&amp;RIGHT(BY$1,2)))),
IF(AND($T825&gt;=DATEVALUE("10/1/20"&amp;RIGHT(BX$1,2)),$U825&lt;=DATEVALUE("9/30/20"&amp;RIGHT(BY$1,2))),NETWORKDAYS($T825,$U825,Holidays!$J$3:$J$937),
IF(AND($T825&lt;DATEVALUE("10/1/20"&amp;RIGHT(BX$1,2)),$U825&lt;=DATEVALUE("9/30/20"&amp;RIGHT(BY$1,2))),NETWORKDAYS(DATEVALUE("10/1/20"&amp;RIGHT(BX$1,2)),$U825,Holidays!$J$3:$J$937),
IF($T825&lt;DATEVALUE("10/1/20"&amp;RIGHT(BX$1,2)),NETWORKDAYS(DATEVALUE("10/1/20"&amp;RIGHT(BX$1,2)),DATEVALUE("9/30/20"&amp;RIGHT(BY$1,2)),Holidays!$J$3:$J$937),
IF($T825&gt;=DATEVALUE("10/1/20"&amp;RIGHT(BX$1,2)),NETWORKDAYS($T825,DATEVALUE("9/30/20"&amp;RIGHT(BY$1,2)),Holidays!$J$3:$J$937),"")))),"")/(NETWORKDAYS($T825,$U825,Holidays!$J$3:$J$937)),0))</f>
        <v/>
      </c>
      <c r="BZ825" s="87" t="str">
        <f>IF($Q825="","",IFERROR(IF(OR(AND($T825&gt;=DATEVALUE("10/1/20"&amp;RIGHT(BY$1,2)),$T825&lt;=DATEVALUE("9/30/20"&amp;RIGHT(BZ$1,2))),AND($U825&gt;=DATEVALUE("10/1/20"&amp;RIGHT(BY$1,2)),$U825&lt;=DATEVALUE("9/30/20"&amp;RIGHT(BZ$1,2))),AND($T825&lt;=DATEVALUE("10/1/20"&amp;RIGHT(BY$1,2)),$U825&gt;=DATEVALUE("9/30/20"&amp;RIGHT(BZ$1,2)))),
IF(AND($T825&gt;=DATEVALUE("10/1/20"&amp;RIGHT(BY$1,2)),$U825&lt;=DATEVALUE("9/30/20"&amp;RIGHT(BZ$1,2))),NETWORKDAYS($T825,$U825,Holidays!$J$3:$J$937),
IF(AND($T825&lt;DATEVALUE("10/1/20"&amp;RIGHT(BY$1,2)),$U825&lt;=DATEVALUE("9/30/20"&amp;RIGHT(BZ$1,2))),NETWORKDAYS(DATEVALUE("10/1/20"&amp;RIGHT(BY$1,2)),$U825,Holidays!$J$3:$J$937),
IF($T825&lt;DATEVALUE("10/1/20"&amp;RIGHT(BY$1,2)),NETWORKDAYS(DATEVALUE("10/1/20"&amp;RIGHT(BY$1,2)),DATEVALUE("9/30/20"&amp;RIGHT(BZ$1,2)),Holidays!$J$3:$J$937),
IF($T825&gt;=DATEVALUE("10/1/20"&amp;RIGHT(BY$1,2)),NETWORKDAYS($T825,DATEVALUE("9/30/20"&amp;RIGHT(BZ$1,2)),Holidays!$J$3:$J$937),"")))),"")/(NETWORKDAYS($T825,$U825,Holidays!$J$3:$J$937)),0))</f>
        <v/>
      </c>
      <c r="CA825" s="87" t="str">
        <f>IF($Q825="","",IFERROR(IF(OR(AND($T825&gt;=DATEVALUE("10/1/20"&amp;RIGHT(BZ$1,2)),$T825&lt;=DATEVALUE("9/30/20"&amp;RIGHT(CA$1,2))),AND($U825&gt;=DATEVALUE("10/1/20"&amp;RIGHT(BZ$1,2)),$U825&lt;=DATEVALUE("9/30/20"&amp;RIGHT(CA$1,2))),AND($T825&lt;=DATEVALUE("10/1/20"&amp;RIGHT(BZ$1,2)),$U825&gt;=DATEVALUE("9/30/20"&amp;RIGHT(CA$1,2)))),
IF(AND($T825&gt;=DATEVALUE("10/1/20"&amp;RIGHT(BZ$1,2)),$U825&lt;=DATEVALUE("9/30/20"&amp;RIGHT(CA$1,2))),NETWORKDAYS($T825,$U825,Holidays!$J$3:$J$937),
IF(AND($T825&lt;DATEVALUE("10/1/20"&amp;RIGHT(BZ$1,2)),$U825&lt;=DATEVALUE("9/30/20"&amp;RIGHT(CA$1,2))),NETWORKDAYS(DATEVALUE("10/1/20"&amp;RIGHT(BZ$1,2)),$U825,Holidays!$J$3:$J$937),
IF($T825&lt;DATEVALUE("10/1/20"&amp;RIGHT(BZ$1,2)),NETWORKDAYS(DATEVALUE("10/1/20"&amp;RIGHT(BZ$1,2)),DATEVALUE("9/30/20"&amp;RIGHT(CA$1,2)),Holidays!$J$3:$J$937),
IF($T825&gt;=DATEVALUE("10/1/20"&amp;RIGHT(BZ$1,2)),NETWORKDAYS($T825,DATEVALUE("9/30/20"&amp;RIGHT(CA$1,2)),Holidays!$J$3:$J$937),"")))),"")/(NETWORKDAYS($T825,$U825,Holidays!$J$3:$J$937)),0))</f>
        <v/>
      </c>
      <c r="CB825" s="87" t="str">
        <f>IF($Q825="","",IFERROR(IF(OR(AND($T825&gt;=DATEVALUE("10/1/20"&amp;RIGHT(CA$1,2)),$T825&lt;=DATEVALUE("9/30/20"&amp;RIGHT(CB$1,2))),AND($U825&gt;=DATEVALUE("10/1/20"&amp;RIGHT(CA$1,2)),$U825&lt;=DATEVALUE("9/30/20"&amp;RIGHT(CB$1,2))),AND($T825&lt;=DATEVALUE("10/1/20"&amp;RIGHT(CA$1,2)),$U825&gt;=DATEVALUE("9/30/20"&amp;RIGHT(CB$1,2)))),
IF(AND($T825&gt;=DATEVALUE("10/1/20"&amp;RIGHT(CA$1,2)),$U825&lt;=DATEVALUE("9/30/20"&amp;RIGHT(CB$1,2))),NETWORKDAYS($T825,$U825,Holidays!$J$3:$J$937),
IF(AND($T825&lt;DATEVALUE("10/1/20"&amp;RIGHT(CA$1,2)),$U825&lt;=DATEVALUE("9/30/20"&amp;RIGHT(CB$1,2))),NETWORKDAYS(DATEVALUE("10/1/20"&amp;RIGHT(CA$1,2)),$U825,Holidays!$J$3:$J$937),
IF($T825&lt;DATEVALUE("10/1/20"&amp;RIGHT(CA$1,2)),NETWORKDAYS(DATEVALUE("10/1/20"&amp;RIGHT(CA$1,2)),DATEVALUE("9/30/20"&amp;RIGHT(CB$1,2)),Holidays!$J$3:$J$937),
IF($T825&gt;=DATEVALUE("10/1/20"&amp;RIGHT(CA$1,2)),NETWORKDAYS($T825,DATEVALUE("9/30/20"&amp;RIGHT(CB$1,2)),Holidays!$J$3:$J$937),"")))),"")/(NETWORKDAYS($T825,$U825,Holidays!$J$3:$J$937)),0))</f>
        <v/>
      </c>
    </row>
    <row r="826" spans="1:80">
      <c r="A826" s="97"/>
      <c r="B826" s="98" t="str">
        <f ca="1">IF(NOT($A826=""),OFFSET('WBS Reference &amp; User Procedure'!$A$1,MATCH($A826,'WBS Reference &amp; User Procedure'!$A:$A,0)-1,1),"")</f>
        <v/>
      </c>
      <c r="D826" s="97"/>
      <c r="T826" s="104" t="str">
        <f>IF(NOT(Q826=""),IF(NOT($S826=""),$S826,#REF!),"")</f>
        <v/>
      </c>
      <c r="U826" s="104" t="str">
        <f>IF(NOT(Q826=""),WORKDAY(T826,Q826,Holidays!$J$3:$J$937),"")</f>
        <v/>
      </c>
      <c r="V826" s="104"/>
      <c r="W826" s="104"/>
      <c r="X826" s="101" t="str">
        <f t="shared" si="181"/>
        <v/>
      </c>
      <c r="AL826" s="87" t="str">
        <f t="shared" ca="1" si="180"/>
        <v/>
      </c>
      <c r="AN826" s="87" t="str">
        <f t="shared" ref="AN826:AW835" ca="1" si="186">IF($Q826="","",IFERROR(OFFSET(INDIRECT("'"&amp;KEY_RESOURCE_STRUCTURE_TAB&amp;"'!"&amp;KEY_RATE_SET_INDEX&amp;""),$AL826-1,COLUMN()-34),0))</f>
        <v/>
      </c>
      <c r="AO826" s="87" t="str">
        <f t="shared" ca="1" si="186"/>
        <v/>
      </c>
      <c r="AP826" s="87" t="str">
        <f t="shared" ca="1" si="186"/>
        <v/>
      </c>
      <c r="AQ826" s="87" t="str">
        <f t="shared" ca="1" si="186"/>
        <v/>
      </c>
      <c r="AR826" s="87" t="str">
        <f t="shared" ca="1" si="186"/>
        <v/>
      </c>
      <c r="AS826" s="87" t="str">
        <f t="shared" ca="1" si="186"/>
        <v/>
      </c>
      <c r="AT826" s="87" t="str">
        <f t="shared" ca="1" si="186"/>
        <v/>
      </c>
      <c r="AU826" s="87" t="str">
        <f t="shared" ca="1" si="186"/>
        <v/>
      </c>
      <c r="AV826" s="87" t="str">
        <f t="shared" ca="1" si="186"/>
        <v/>
      </c>
      <c r="AW826" s="87" t="str">
        <f t="shared" ca="1" si="186"/>
        <v/>
      </c>
      <c r="AX826" s="87" t="str">
        <f t="shared" ref="AX826:BG835" ca="1" si="187">IF($Q826="","",IFERROR(OFFSET(INDIRECT("'"&amp;KEY_RESOURCE_STRUCTURE_TAB&amp;"'!"&amp;KEY_RATE_SET_INDEX&amp;""),$AL826-1,COLUMN()-34),0))</f>
        <v/>
      </c>
      <c r="AY826" s="87" t="str">
        <f t="shared" ca="1" si="187"/>
        <v/>
      </c>
      <c r="AZ826" s="87" t="str">
        <f t="shared" ca="1" si="187"/>
        <v/>
      </c>
      <c r="BA826" s="87" t="str">
        <f t="shared" ca="1" si="187"/>
        <v/>
      </c>
      <c r="BB826" s="87" t="str">
        <f t="shared" ca="1" si="187"/>
        <v/>
      </c>
      <c r="BC826" s="87" t="str">
        <f t="shared" ca="1" si="187"/>
        <v/>
      </c>
      <c r="BD826" s="87" t="str">
        <f t="shared" ca="1" si="187"/>
        <v/>
      </c>
      <c r="BE826" s="87" t="str">
        <f t="shared" ca="1" si="187"/>
        <v/>
      </c>
      <c r="BF826" s="87" t="str">
        <f t="shared" ca="1" si="187"/>
        <v/>
      </c>
      <c r="BG826" s="87" t="str">
        <f t="shared" ca="1" si="187"/>
        <v/>
      </c>
      <c r="BI826" s="87" t="str">
        <f>IF($Q826="","",IFERROR(IF(OR(AND($T826&gt;=DATEVALUE("10/1/20"&amp;RIGHT(BH$1,2)),$T826&lt;=DATEVALUE("9/30/20"&amp;RIGHT(BI$1,2))),AND($U826&gt;=DATEVALUE("10/1/20"&amp;RIGHT(BH$1,2)),$U826&lt;=DATEVALUE("9/30/20"&amp;RIGHT(BI$1,2))),AND($T826&lt;=DATEVALUE("10/1/20"&amp;RIGHT(BH$1,2)),$U826&gt;=DATEVALUE("9/30/20"&amp;RIGHT(BI$1,2)))),
IF(AND($T826&gt;=DATEVALUE("10/1/20"&amp;RIGHT(BH$1,2)),$U826&lt;=DATEVALUE("9/30/20"&amp;RIGHT(BI$1,2))),NETWORKDAYS($T826,$U826,Holidays!$J$3:$J$937),
IF(AND($T826&lt;DATEVALUE("10/1/20"&amp;RIGHT(BH$1,2)),$U826&lt;=DATEVALUE("9/30/20"&amp;RIGHT(BI$1,2))),NETWORKDAYS(DATEVALUE("10/1/20"&amp;RIGHT(BH$1,2)),$U826,Holidays!$J$3:$J$937),
IF($T826&lt;DATEVALUE("10/1/20"&amp;RIGHT(BH$1,2)),NETWORKDAYS(DATEVALUE("10/1/20"&amp;RIGHT(BH$1,2)),DATEVALUE("9/30/20"&amp;RIGHT(BI$1,2)),Holidays!$J$3:$J$937),
IF($T826&gt;=DATEVALUE("10/1/20"&amp;RIGHT(BH$1,2)),NETWORKDAYS($T826,DATEVALUE("9/30/20"&amp;RIGHT(BI$1,2)),Holidays!$J$3:$J$937),"")))),"")/(NETWORKDAYS($T826,$U826,Holidays!$J$3:$J$937)),0))</f>
        <v/>
      </c>
      <c r="BJ826" s="87" t="str">
        <f>IF($Q826="","",IFERROR(IF(OR(AND($T826&gt;=DATEVALUE("10/1/20"&amp;RIGHT(BI$1,2)),$T826&lt;=DATEVALUE("9/30/20"&amp;RIGHT(BJ$1,2))),AND($U826&gt;=DATEVALUE("10/1/20"&amp;RIGHT(BI$1,2)),$U826&lt;=DATEVALUE("9/30/20"&amp;RIGHT(BJ$1,2))),AND($T826&lt;=DATEVALUE("10/1/20"&amp;RIGHT(BI$1,2)),$U826&gt;=DATEVALUE("9/30/20"&amp;RIGHT(BJ$1,2)))),
IF(AND($T826&gt;=DATEVALUE("10/1/20"&amp;RIGHT(BI$1,2)),$U826&lt;=DATEVALUE("9/30/20"&amp;RIGHT(BJ$1,2))),NETWORKDAYS($T826,$U826,Holidays!$J$3:$J$937),
IF(AND($T826&lt;DATEVALUE("10/1/20"&amp;RIGHT(BI$1,2)),$U826&lt;=DATEVALUE("9/30/20"&amp;RIGHT(BJ$1,2))),NETWORKDAYS(DATEVALUE("10/1/20"&amp;RIGHT(BI$1,2)),$U826,Holidays!$J$3:$J$937),
IF($T826&lt;DATEVALUE("10/1/20"&amp;RIGHT(BI$1,2)),NETWORKDAYS(DATEVALUE("10/1/20"&amp;RIGHT(BI$1,2)),DATEVALUE("9/30/20"&amp;RIGHT(BJ$1,2)),Holidays!$J$3:$J$937),
IF($T826&gt;=DATEVALUE("10/1/20"&amp;RIGHT(BI$1,2)),NETWORKDAYS($T826,DATEVALUE("9/30/20"&amp;RIGHT(BJ$1,2)),Holidays!$J$3:$J$937),"")))),"")/(NETWORKDAYS($T826,$U826,Holidays!$J$3:$J$937)),0))</f>
        <v/>
      </c>
      <c r="BK826" s="87" t="str">
        <f>IF($Q826="","",IFERROR(IF(OR(AND($T826&gt;=DATEVALUE("10/1/20"&amp;RIGHT(BJ$1,2)),$T826&lt;=DATEVALUE("9/30/20"&amp;RIGHT(BK$1,2))),AND($U826&gt;=DATEVALUE("10/1/20"&amp;RIGHT(BJ$1,2)),$U826&lt;=DATEVALUE("9/30/20"&amp;RIGHT(BK$1,2))),AND($T826&lt;=DATEVALUE("10/1/20"&amp;RIGHT(BJ$1,2)),$U826&gt;=DATEVALUE("9/30/20"&amp;RIGHT(BK$1,2)))),
IF(AND($T826&gt;=DATEVALUE("10/1/20"&amp;RIGHT(BJ$1,2)),$U826&lt;=DATEVALUE("9/30/20"&amp;RIGHT(BK$1,2))),NETWORKDAYS($T826,$U826,Holidays!$J$3:$J$937),
IF(AND($T826&lt;DATEVALUE("10/1/20"&amp;RIGHT(BJ$1,2)),$U826&lt;=DATEVALUE("9/30/20"&amp;RIGHT(BK$1,2))),NETWORKDAYS(DATEVALUE("10/1/20"&amp;RIGHT(BJ$1,2)),$U826,Holidays!$J$3:$J$937),
IF($T826&lt;DATEVALUE("10/1/20"&amp;RIGHT(BJ$1,2)),NETWORKDAYS(DATEVALUE("10/1/20"&amp;RIGHT(BJ$1,2)),DATEVALUE("9/30/20"&amp;RIGHT(BK$1,2)),Holidays!$J$3:$J$937),
IF($T826&gt;=DATEVALUE("10/1/20"&amp;RIGHT(BJ$1,2)),NETWORKDAYS($T826,DATEVALUE("9/30/20"&amp;RIGHT(BK$1,2)),Holidays!$J$3:$J$937),"")))),"")/(NETWORKDAYS($T826,$U826,Holidays!$J$3:$J$937)),0))</f>
        <v/>
      </c>
      <c r="BL826" s="87" t="str">
        <f>IF($Q826="","",IFERROR(IF(OR(AND($T826&gt;=DATEVALUE("10/1/20"&amp;RIGHT(BK$1,2)),$T826&lt;=DATEVALUE("9/30/20"&amp;RIGHT(BL$1,2))),AND($U826&gt;=DATEVALUE("10/1/20"&amp;RIGHT(BK$1,2)),$U826&lt;=DATEVALUE("9/30/20"&amp;RIGHT(BL$1,2))),AND($T826&lt;=DATEVALUE("10/1/20"&amp;RIGHT(BK$1,2)),$U826&gt;=DATEVALUE("9/30/20"&amp;RIGHT(BL$1,2)))),
IF(AND($T826&gt;=DATEVALUE("10/1/20"&amp;RIGHT(BK$1,2)),$U826&lt;=DATEVALUE("9/30/20"&amp;RIGHT(BL$1,2))),NETWORKDAYS($T826,$U826,Holidays!$J$3:$J$937),
IF(AND($T826&lt;DATEVALUE("10/1/20"&amp;RIGHT(BK$1,2)),$U826&lt;=DATEVALUE("9/30/20"&amp;RIGHT(BL$1,2))),NETWORKDAYS(DATEVALUE("10/1/20"&amp;RIGHT(BK$1,2)),$U826,Holidays!$J$3:$J$937),
IF($T826&lt;DATEVALUE("10/1/20"&amp;RIGHT(BK$1,2)),NETWORKDAYS(DATEVALUE("10/1/20"&amp;RIGHT(BK$1,2)),DATEVALUE("9/30/20"&amp;RIGHT(BL$1,2)),Holidays!$J$3:$J$937),
IF($T826&gt;=DATEVALUE("10/1/20"&amp;RIGHT(BK$1,2)),NETWORKDAYS($T826,DATEVALUE("9/30/20"&amp;RIGHT(BL$1,2)),Holidays!$J$3:$J$937),"")))),"")/(NETWORKDAYS($T826,$U826,Holidays!$J$3:$J$937)),0))</f>
        <v/>
      </c>
      <c r="BM826" s="87" t="str">
        <f>IF($Q826="","",IFERROR(IF(OR(AND($T826&gt;=DATEVALUE("10/1/20"&amp;RIGHT(BL$1,2)),$T826&lt;=DATEVALUE("9/30/20"&amp;RIGHT(BM$1,2))),AND($U826&gt;=DATEVALUE("10/1/20"&amp;RIGHT(BL$1,2)),$U826&lt;=DATEVALUE("9/30/20"&amp;RIGHT(BM$1,2))),AND($T826&lt;=DATEVALUE("10/1/20"&amp;RIGHT(BL$1,2)),$U826&gt;=DATEVALUE("9/30/20"&amp;RIGHT(BM$1,2)))),
IF(AND($T826&gt;=DATEVALUE("10/1/20"&amp;RIGHT(BL$1,2)),$U826&lt;=DATEVALUE("9/30/20"&amp;RIGHT(BM$1,2))),NETWORKDAYS($T826,$U826,Holidays!$J$3:$J$937),
IF(AND($T826&lt;DATEVALUE("10/1/20"&amp;RIGHT(BL$1,2)),$U826&lt;=DATEVALUE("9/30/20"&amp;RIGHT(BM$1,2))),NETWORKDAYS(DATEVALUE("10/1/20"&amp;RIGHT(BL$1,2)),$U826,Holidays!$J$3:$J$937),
IF($T826&lt;DATEVALUE("10/1/20"&amp;RIGHT(BL$1,2)),NETWORKDAYS(DATEVALUE("10/1/20"&amp;RIGHT(BL$1,2)),DATEVALUE("9/30/20"&amp;RIGHT(BM$1,2)),Holidays!$J$3:$J$937),
IF($T826&gt;=DATEVALUE("10/1/20"&amp;RIGHT(BL$1,2)),NETWORKDAYS($T826,DATEVALUE("9/30/20"&amp;RIGHT(BM$1,2)),Holidays!$J$3:$J$937),"")))),"")/(NETWORKDAYS($T826,$U826,Holidays!$J$3:$J$937)),0))</f>
        <v/>
      </c>
      <c r="BN826" s="87" t="str">
        <f>IF($Q826="","",IFERROR(IF(OR(AND($T826&gt;=DATEVALUE("10/1/20"&amp;RIGHT(BM$1,2)),$T826&lt;=DATEVALUE("9/30/20"&amp;RIGHT(BN$1,2))),AND($U826&gt;=DATEVALUE("10/1/20"&amp;RIGHT(BM$1,2)),$U826&lt;=DATEVALUE("9/30/20"&amp;RIGHT(BN$1,2))),AND($T826&lt;=DATEVALUE("10/1/20"&amp;RIGHT(BM$1,2)),$U826&gt;=DATEVALUE("9/30/20"&amp;RIGHT(BN$1,2)))),
IF(AND($T826&gt;=DATEVALUE("10/1/20"&amp;RIGHT(BM$1,2)),$U826&lt;=DATEVALUE("9/30/20"&amp;RIGHT(BN$1,2))),NETWORKDAYS($T826,$U826,Holidays!$J$3:$J$937),
IF(AND($T826&lt;DATEVALUE("10/1/20"&amp;RIGHT(BM$1,2)),$U826&lt;=DATEVALUE("9/30/20"&amp;RIGHT(BN$1,2))),NETWORKDAYS(DATEVALUE("10/1/20"&amp;RIGHT(BM$1,2)),$U826,Holidays!$J$3:$J$937),
IF($T826&lt;DATEVALUE("10/1/20"&amp;RIGHT(BM$1,2)),NETWORKDAYS(DATEVALUE("10/1/20"&amp;RIGHT(BM$1,2)),DATEVALUE("9/30/20"&amp;RIGHT(BN$1,2)),Holidays!$J$3:$J$937),
IF($T826&gt;=DATEVALUE("10/1/20"&amp;RIGHT(BM$1,2)),NETWORKDAYS($T826,DATEVALUE("9/30/20"&amp;RIGHT(BN$1,2)),Holidays!$J$3:$J$937),"")))),"")/(NETWORKDAYS($T826,$U826,Holidays!$J$3:$J$937)),0))</f>
        <v/>
      </c>
      <c r="BO826" s="87" t="str">
        <f>IF($Q826="","",IFERROR(IF(OR(AND($T826&gt;=DATEVALUE("10/1/20"&amp;RIGHT(BN$1,2)),$T826&lt;=DATEVALUE("9/30/20"&amp;RIGHT(BO$1,2))),AND($U826&gt;=DATEVALUE("10/1/20"&amp;RIGHT(BN$1,2)),$U826&lt;=DATEVALUE("9/30/20"&amp;RIGHT(BO$1,2))),AND($T826&lt;=DATEVALUE("10/1/20"&amp;RIGHT(BN$1,2)),$U826&gt;=DATEVALUE("9/30/20"&amp;RIGHT(BO$1,2)))),
IF(AND($T826&gt;=DATEVALUE("10/1/20"&amp;RIGHT(BN$1,2)),$U826&lt;=DATEVALUE("9/30/20"&amp;RIGHT(BO$1,2))),NETWORKDAYS($T826,$U826,Holidays!$J$3:$J$937),
IF(AND($T826&lt;DATEVALUE("10/1/20"&amp;RIGHT(BN$1,2)),$U826&lt;=DATEVALUE("9/30/20"&amp;RIGHT(BO$1,2))),NETWORKDAYS(DATEVALUE("10/1/20"&amp;RIGHT(BN$1,2)),$U826,Holidays!$J$3:$J$937),
IF($T826&lt;DATEVALUE("10/1/20"&amp;RIGHT(BN$1,2)),NETWORKDAYS(DATEVALUE("10/1/20"&amp;RIGHT(BN$1,2)),DATEVALUE("9/30/20"&amp;RIGHT(BO$1,2)),Holidays!$J$3:$J$937),
IF($T826&gt;=DATEVALUE("10/1/20"&amp;RIGHT(BN$1,2)),NETWORKDAYS($T826,DATEVALUE("9/30/20"&amp;RIGHT(BO$1,2)),Holidays!$J$3:$J$937),"")))),"")/(NETWORKDAYS($T826,$U826,Holidays!$J$3:$J$937)),0))</f>
        <v/>
      </c>
      <c r="BP826" s="87" t="str">
        <f>IF($Q826="","",IFERROR(IF(OR(AND($T826&gt;=DATEVALUE("10/1/20"&amp;RIGHT(BO$1,2)),$T826&lt;=DATEVALUE("9/30/20"&amp;RIGHT(BP$1,2))),AND($U826&gt;=DATEVALUE("10/1/20"&amp;RIGHT(BO$1,2)),$U826&lt;=DATEVALUE("9/30/20"&amp;RIGHT(BP$1,2))),AND($T826&lt;=DATEVALUE("10/1/20"&amp;RIGHT(BO$1,2)),$U826&gt;=DATEVALUE("9/30/20"&amp;RIGHT(BP$1,2)))),
IF(AND($T826&gt;=DATEVALUE("10/1/20"&amp;RIGHT(BO$1,2)),$U826&lt;=DATEVALUE("9/30/20"&amp;RIGHT(BP$1,2))),NETWORKDAYS($T826,$U826,Holidays!$J$3:$J$937),
IF(AND($T826&lt;DATEVALUE("10/1/20"&amp;RIGHT(BO$1,2)),$U826&lt;=DATEVALUE("9/30/20"&amp;RIGHT(BP$1,2))),NETWORKDAYS(DATEVALUE("10/1/20"&amp;RIGHT(BO$1,2)),$U826,Holidays!$J$3:$J$937),
IF($T826&lt;DATEVALUE("10/1/20"&amp;RIGHT(BO$1,2)),NETWORKDAYS(DATEVALUE("10/1/20"&amp;RIGHT(BO$1,2)),DATEVALUE("9/30/20"&amp;RIGHT(BP$1,2)),Holidays!$J$3:$J$937),
IF($T826&gt;=DATEVALUE("10/1/20"&amp;RIGHT(BO$1,2)),NETWORKDAYS($T826,DATEVALUE("9/30/20"&amp;RIGHT(BP$1,2)),Holidays!$J$3:$J$937),"")))),"")/(NETWORKDAYS($T826,$U826,Holidays!$J$3:$J$937)),0))</f>
        <v/>
      </c>
      <c r="BQ826" s="87" t="str">
        <f>IF($Q826="","",IFERROR(IF(OR(AND($T826&gt;=DATEVALUE("10/1/20"&amp;RIGHT(BP$1,2)),$T826&lt;=DATEVALUE("9/30/20"&amp;RIGHT(BQ$1,2))),AND($U826&gt;=DATEVALUE("10/1/20"&amp;RIGHT(BP$1,2)),$U826&lt;=DATEVALUE("9/30/20"&amp;RIGHT(BQ$1,2))),AND($T826&lt;=DATEVALUE("10/1/20"&amp;RIGHT(BP$1,2)),$U826&gt;=DATEVALUE("9/30/20"&amp;RIGHT(BQ$1,2)))),
IF(AND($T826&gt;=DATEVALUE("10/1/20"&amp;RIGHT(BP$1,2)),$U826&lt;=DATEVALUE("9/30/20"&amp;RIGHT(BQ$1,2))),NETWORKDAYS($T826,$U826,Holidays!$J$3:$J$937),
IF(AND($T826&lt;DATEVALUE("10/1/20"&amp;RIGHT(BP$1,2)),$U826&lt;=DATEVALUE("9/30/20"&amp;RIGHT(BQ$1,2))),NETWORKDAYS(DATEVALUE("10/1/20"&amp;RIGHT(BP$1,2)),$U826,Holidays!$J$3:$J$937),
IF($T826&lt;DATEVALUE("10/1/20"&amp;RIGHT(BP$1,2)),NETWORKDAYS(DATEVALUE("10/1/20"&amp;RIGHT(BP$1,2)),DATEVALUE("9/30/20"&amp;RIGHT(BQ$1,2)),Holidays!$J$3:$J$937),
IF($T826&gt;=DATEVALUE("10/1/20"&amp;RIGHT(BP$1,2)),NETWORKDAYS($T826,DATEVALUE("9/30/20"&amp;RIGHT(BQ$1,2)),Holidays!$J$3:$J$937),"")))),"")/(NETWORKDAYS($T826,$U826,Holidays!$J$3:$J$937)),0))</f>
        <v/>
      </c>
      <c r="BR826" s="87" t="str">
        <f>IF($Q826="","",IFERROR(IF(OR(AND($T826&gt;=DATEVALUE("10/1/20"&amp;RIGHT(BQ$1,2)),$T826&lt;=DATEVALUE("9/30/20"&amp;RIGHT(BR$1,2))),AND($U826&gt;=DATEVALUE("10/1/20"&amp;RIGHT(BQ$1,2)),$U826&lt;=DATEVALUE("9/30/20"&amp;RIGHT(BR$1,2))),AND($T826&lt;=DATEVALUE("10/1/20"&amp;RIGHT(BQ$1,2)),$U826&gt;=DATEVALUE("9/30/20"&amp;RIGHT(BR$1,2)))),
IF(AND($T826&gt;=DATEVALUE("10/1/20"&amp;RIGHT(BQ$1,2)),$U826&lt;=DATEVALUE("9/30/20"&amp;RIGHT(BR$1,2))),NETWORKDAYS($T826,$U826,Holidays!$J$3:$J$937),
IF(AND($T826&lt;DATEVALUE("10/1/20"&amp;RIGHT(BQ$1,2)),$U826&lt;=DATEVALUE("9/30/20"&amp;RIGHT(BR$1,2))),NETWORKDAYS(DATEVALUE("10/1/20"&amp;RIGHT(BQ$1,2)),$U826,Holidays!$J$3:$J$937),
IF($T826&lt;DATEVALUE("10/1/20"&amp;RIGHT(BQ$1,2)),NETWORKDAYS(DATEVALUE("10/1/20"&amp;RIGHT(BQ$1,2)),DATEVALUE("9/30/20"&amp;RIGHT(BR$1,2)),Holidays!$J$3:$J$937),
IF($T826&gt;=DATEVALUE("10/1/20"&amp;RIGHT(BQ$1,2)),NETWORKDAYS($T826,DATEVALUE("9/30/20"&amp;RIGHT(BR$1,2)),Holidays!$J$3:$J$937),"")))),"")/(NETWORKDAYS($T826,$U826,Holidays!$J$3:$J$937)),0))</f>
        <v/>
      </c>
      <c r="BS826" s="87" t="str">
        <f>IF($Q826="","",IFERROR(IF(OR(AND($T826&gt;=DATEVALUE("10/1/20"&amp;RIGHT(BR$1,2)),$T826&lt;=DATEVALUE("9/30/20"&amp;RIGHT(BS$1,2))),AND($U826&gt;=DATEVALUE("10/1/20"&amp;RIGHT(BR$1,2)),$U826&lt;=DATEVALUE("9/30/20"&amp;RIGHT(BS$1,2))),AND($T826&lt;=DATEVALUE("10/1/20"&amp;RIGHT(BR$1,2)),$U826&gt;=DATEVALUE("9/30/20"&amp;RIGHT(BS$1,2)))),
IF(AND($T826&gt;=DATEVALUE("10/1/20"&amp;RIGHT(BR$1,2)),$U826&lt;=DATEVALUE("9/30/20"&amp;RIGHT(BS$1,2))),NETWORKDAYS($T826,$U826,Holidays!$J$3:$J$937),
IF(AND($T826&lt;DATEVALUE("10/1/20"&amp;RIGHT(BR$1,2)),$U826&lt;=DATEVALUE("9/30/20"&amp;RIGHT(BS$1,2))),NETWORKDAYS(DATEVALUE("10/1/20"&amp;RIGHT(BR$1,2)),$U826,Holidays!$J$3:$J$937),
IF($T826&lt;DATEVALUE("10/1/20"&amp;RIGHT(BR$1,2)),NETWORKDAYS(DATEVALUE("10/1/20"&amp;RIGHT(BR$1,2)),DATEVALUE("9/30/20"&amp;RIGHT(BS$1,2)),Holidays!$J$3:$J$937),
IF($T826&gt;=DATEVALUE("10/1/20"&amp;RIGHT(BR$1,2)),NETWORKDAYS($T826,DATEVALUE("9/30/20"&amp;RIGHT(BS$1,2)),Holidays!$J$3:$J$937),"")))),"")/(NETWORKDAYS($T826,$U826,Holidays!$J$3:$J$937)),0))</f>
        <v/>
      </c>
      <c r="BT826" s="87" t="str">
        <f>IF($Q826="","",IFERROR(IF(OR(AND($T826&gt;=DATEVALUE("10/1/20"&amp;RIGHT(BS$1,2)),$T826&lt;=DATEVALUE("9/30/20"&amp;RIGHT(BT$1,2))),AND($U826&gt;=DATEVALUE("10/1/20"&amp;RIGHT(BS$1,2)),$U826&lt;=DATEVALUE("9/30/20"&amp;RIGHT(BT$1,2))),AND($T826&lt;=DATEVALUE("10/1/20"&amp;RIGHT(BS$1,2)),$U826&gt;=DATEVALUE("9/30/20"&amp;RIGHT(BT$1,2)))),
IF(AND($T826&gt;=DATEVALUE("10/1/20"&amp;RIGHT(BS$1,2)),$U826&lt;=DATEVALUE("9/30/20"&amp;RIGHT(BT$1,2))),NETWORKDAYS($T826,$U826,Holidays!$J$3:$J$937),
IF(AND($T826&lt;DATEVALUE("10/1/20"&amp;RIGHT(BS$1,2)),$U826&lt;=DATEVALUE("9/30/20"&amp;RIGHT(BT$1,2))),NETWORKDAYS(DATEVALUE("10/1/20"&amp;RIGHT(BS$1,2)),$U826,Holidays!$J$3:$J$937),
IF($T826&lt;DATEVALUE("10/1/20"&amp;RIGHT(BS$1,2)),NETWORKDAYS(DATEVALUE("10/1/20"&amp;RIGHT(BS$1,2)),DATEVALUE("9/30/20"&amp;RIGHT(BT$1,2)),Holidays!$J$3:$J$937),
IF($T826&gt;=DATEVALUE("10/1/20"&amp;RIGHT(BS$1,2)),NETWORKDAYS($T826,DATEVALUE("9/30/20"&amp;RIGHT(BT$1,2)),Holidays!$J$3:$J$937),"")))),"")/(NETWORKDAYS($T826,$U826,Holidays!$J$3:$J$937)),0))</f>
        <v/>
      </c>
      <c r="BU826" s="87" t="str">
        <f>IF($Q826="","",IFERROR(IF(OR(AND($T826&gt;=DATEVALUE("10/1/20"&amp;RIGHT(BT$1,2)),$T826&lt;=DATEVALUE("9/30/20"&amp;RIGHT(BU$1,2))),AND($U826&gt;=DATEVALUE("10/1/20"&amp;RIGHT(BT$1,2)),$U826&lt;=DATEVALUE("9/30/20"&amp;RIGHT(BU$1,2))),AND($T826&lt;=DATEVALUE("10/1/20"&amp;RIGHT(BT$1,2)),$U826&gt;=DATEVALUE("9/30/20"&amp;RIGHT(BU$1,2)))),
IF(AND($T826&gt;=DATEVALUE("10/1/20"&amp;RIGHT(BT$1,2)),$U826&lt;=DATEVALUE("9/30/20"&amp;RIGHT(BU$1,2))),NETWORKDAYS($T826,$U826,Holidays!$J$3:$J$937),
IF(AND($T826&lt;DATEVALUE("10/1/20"&amp;RIGHT(BT$1,2)),$U826&lt;=DATEVALUE("9/30/20"&amp;RIGHT(BU$1,2))),NETWORKDAYS(DATEVALUE("10/1/20"&amp;RIGHT(BT$1,2)),$U826,Holidays!$J$3:$J$937),
IF($T826&lt;DATEVALUE("10/1/20"&amp;RIGHT(BT$1,2)),NETWORKDAYS(DATEVALUE("10/1/20"&amp;RIGHT(BT$1,2)),DATEVALUE("9/30/20"&amp;RIGHT(BU$1,2)),Holidays!$J$3:$J$937),
IF($T826&gt;=DATEVALUE("10/1/20"&amp;RIGHT(BT$1,2)),NETWORKDAYS($T826,DATEVALUE("9/30/20"&amp;RIGHT(BU$1,2)),Holidays!$J$3:$J$937),"")))),"")/(NETWORKDAYS($T826,$U826,Holidays!$J$3:$J$937)),0))</f>
        <v/>
      </c>
      <c r="BV826" s="87" t="str">
        <f>IF($Q826="","",IFERROR(IF(OR(AND($T826&gt;=DATEVALUE("10/1/20"&amp;RIGHT(BU$1,2)),$T826&lt;=DATEVALUE("9/30/20"&amp;RIGHT(BV$1,2))),AND($U826&gt;=DATEVALUE("10/1/20"&amp;RIGHT(BU$1,2)),$U826&lt;=DATEVALUE("9/30/20"&amp;RIGHT(BV$1,2))),AND($T826&lt;=DATEVALUE("10/1/20"&amp;RIGHT(BU$1,2)),$U826&gt;=DATEVALUE("9/30/20"&amp;RIGHT(BV$1,2)))),
IF(AND($T826&gt;=DATEVALUE("10/1/20"&amp;RIGHT(BU$1,2)),$U826&lt;=DATEVALUE("9/30/20"&amp;RIGHT(BV$1,2))),NETWORKDAYS($T826,$U826,Holidays!$J$3:$J$937),
IF(AND($T826&lt;DATEVALUE("10/1/20"&amp;RIGHT(BU$1,2)),$U826&lt;=DATEVALUE("9/30/20"&amp;RIGHT(BV$1,2))),NETWORKDAYS(DATEVALUE("10/1/20"&amp;RIGHT(BU$1,2)),$U826,Holidays!$J$3:$J$937),
IF($T826&lt;DATEVALUE("10/1/20"&amp;RIGHT(BU$1,2)),NETWORKDAYS(DATEVALUE("10/1/20"&amp;RIGHT(BU$1,2)),DATEVALUE("9/30/20"&amp;RIGHT(BV$1,2)),Holidays!$J$3:$J$937),
IF($T826&gt;=DATEVALUE("10/1/20"&amp;RIGHT(BU$1,2)),NETWORKDAYS($T826,DATEVALUE("9/30/20"&amp;RIGHT(BV$1,2)),Holidays!$J$3:$J$937),"")))),"")/(NETWORKDAYS($T826,$U826,Holidays!$J$3:$J$937)),0))</f>
        <v/>
      </c>
      <c r="BW826" s="87" t="str">
        <f>IF($Q826="","",IFERROR(IF(OR(AND($T826&gt;=DATEVALUE("10/1/20"&amp;RIGHT(BV$1,2)),$T826&lt;=DATEVALUE("9/30/20"&amp;RIGHT(BW$1,2))),AND($U826&gt;=DATEVALUE("10/1/20"&amp;RIGHT(BV$1,2)),$U826&lt;=DATEVALUE("9/30/20"&amp;RIGHT(BW$1,2))),AND($T826&lt;=DATEVALUE("10/1/20"&amp;RIGHT(BV$1,2)),$U826&gt;=DATEVALUE("9/30/20"&amp;RIGHT(BW$1,2)))),
IF(AND($T826&gt;=DATEVALUE("10/1/20"&amp;RIGHT(BV$1,2)),$U826&lt;=DATEVALUE("9/30/20"&amp;RIGHT(BW$1,2))),NETWORKDAYS($T826,$U826,Holidays!$J$3:$J$937),
IF(AND($T826&lt;DATEVALUE("10/1/20"&amp;RIGHT(BV$1,2)),$U826&lt;=DATEVALUE("9/30/20"&amp;RIGHT(BW$1,2))),NETWORKDAYS(DATEVALUE("10/1/20"&amp;RIGHT(BV$1,2)),$U826,Holidays!$J$3:$J$937),
IF($T826&lt;DATEVALUE("10/1/20"&amp;RIGHT(BV$1,2)),NETWORKDAYS(DATEVALUE("10/1/20"&amp;RIGHT(BV$1,2)),DATEVALUE("9/30/20"&amp;RIGHT(BW$1,2)),Holidays!$J$3:$J$937),
IF($T826&gt;=DATEVALUE("10/1/20"&amp;RIGHT(BV$1,2)),NETWORKDAYS($T826,DATEVALUE("9/30/20"&amp;RIGHT(BW$1,2)),Holidays!$J$3:$J$937),"")))),"")/(NETWORKDAYS($T826,$U826,Holidays!$J$3:$J$937)),0))</f>
        <v/>
      </c>
      <c r="BX826" s="87" t="str">
        <f>IF($Q826="","",IFERROR(IF(OR(AND($T826&gt;=DATEVALUE("10/1/20"&amp;RIGHT(BW$1,2)),$T826&lt;=DATEVALUE("9/30/20"&amp;RIGHT(BX$1,2))),AND($U826&gt;=DATEVALUE("10/1/20"&amp;RIGHT(BW$1,2)),$U826&lt;=DATEVALUE("9/30/20"&amp;RIGHT(BX$1,2))),AND($T826&lt;=DATEVALUE("10/1/20"&amp;RIGHT(BW$1,2)),$U826&gt;=DATEVALUE("9/30/20"&amp;RIGHT(BX$1,2)))),
IF(AND($T826&gt;=DATEVALUE("10/1/20"&amp;RIGHT(BW$1,2)),$U826&lt;=DATEVALUE("9/30/20"&amp;RIGHT(BX$1,2))),NETWORKDAYS($T826,$U826,Holidays!$J$3:$J$937),
IF(AND($T826&lt;DATEVALUE("10/1/20"&amp;RIGHT(BW$1,2)),$U826&lt;=DATEVALUE("9/30/20"&amp;RIGHT(BX$1,2))),NETWORKDAYS(DATEVALUE("10/1/20"&amp;RIGHT(BW$1,2)),$U826,Holidays!$J$3:$J$937),
IF($T826&lt;DATEVALUE("10/1/20"&amp;RIGHT(BW$1,2)),NETWORKDAYS(DATEVALUE("10/1/20"&amp;RIGHT(BW$1,2)),DATEVALUE("9/30/20"&amp;RIGHT(BX$1,2)),Holidays!$J$3:$J$937),
IF($T826&gt;=DATEVALUE("10/1/20"&amp;RIGHT(BW$1,2)),NETWORKDAYS($T826,DATEVALUE("9/30/20"&amp;RIGHT(BX$1,2)),Holidays!$J$3:$J$937),"")))),"")/(NETWORKDAYS($T826,$U826,Holidays!$J$3:$J$937)),0))</f>
        <v/>
      </c>
      <c r="BY826" s="87" t="str">
        <f>IF($Q826="","",IFERROR(IF(OR(AND($T826&gt;=DATEVALUE("10/1/20"&amp;RIGHT(BX$1,2)),$T826&lt;=DATEVALUE("9/30/20"&amp;RIGHT(BY$1,2))),AND($U826&gt;=DATEVALUE("10/1/20"&amp;RIGHT(BX$1,2)),$U826&lt;=DATEVALUE("9/30/20"&amp;RIGHT(BY$1,2))),AND($T826&lt;=DATEVALUE("10/1/20"&amp;RIGHT(BX$1,2)),$U826&gt;=DATEVALUE("9/30/20"&amp;RIGHT(BY$1,2)))),
IF(AND($T826&gt;=DATEVALUE("10/1/20"&amp;RIGHT(BX$1,2)),$U826&lt;=DATEVALUE("9/30/20"&amp;RIGHT(BY$1,2))),NETWORKDAYS($T826,$U826,Holidays!$J$3:$J$937),
IF(AND($T826&lt;DATEVALUE("10/1/20"&amp;RIGHT(BX$1,2)),$U826&lt;=DATEVALUE("9/30/20"&amp;RIGHT(BY$1,2))),NETWORKDAYS(DATEVALUE("10/1/20"&amp;RIGHT(BX$1,2)),$U826,Holidays!$J$3:$J$937),
IF($T826&lt;DATEVALUE("10/1/20"&amp;RIGHT(BX$1,2)),NETWORKDAYS(DATEVALUE("10/1/20"&amp;RIGHT(BX$1,2)),DATEVALUE("9/30/20"&amp;RIGHT(BY$1,2)),Holidays!$J$3:$J$937),
IF($T826&gt;=DATEVALUE("10/1/20"&amp;RIGHT(BX$1,2)),NETWORKDAYS($T826,DATEVALUE("9/30/20"&amp;RIGHT(BY$1,2)),Holidays!$J$3:$J$937),"")))),"")/(NETWORKDAYS($T826,$U826,Holidays!$J$3:$J$937)),0))</f>
        <v/>
      </c>
      <c r="BZ826" s="87" t="str">
        <f>IF($Q826="","",IFERROR(IF(OR(AND($T826&gt;=DATEVALUE("10/1/20"&amp;RIGHT(BY$1,2)),$T826&lt;=DATEVALUE("9/30/20"&amp;RIGHT(BZ$1,2))),AND($U826&gt;=DATEVALUE("10/1/20"&amp;RIGHT(BY$1,2)),$U826&lt;=DATEVALUE("9/30/20"&amp;RIGHT(BZ$1,2))),AND($T826&lt;=DATEVALUE("10/1/20"&amp;RIGHT(BY$1,2)),$U826&gt;=DATEVALUE("9/30/20"&amp;RIGHT(BZ$1,2)))),
IF(AND($T826&gt;=DATEVALUE("10/1/20"&amp;RIGHT(BY$1,2)),$U826&lt;=DATEVALUE("9/30/20"&amp;RIGHT(BZ$1,2))),NETWORKDAYS($T826,$U826,Holidays!$J$3:$J$937),
IF(AND($T826&lt;DATEVALUE("10/1/20"&amp;RIGHT(BY$1,2)),$U826&lt;=DATEVALUE("9/30/20"&amp;RIGHT(BZ$1,2))),NETWORKDAYS(DATEVALUE("10/1/20"&amp;RIGHT(BY$1,2)),$U826,Holidays!$J$3:$J$937),
IF($T826&lt;DATEVALUE("10/1/20"&amp;RIGHT(BY$1,2)),NETWORKDAYS(DATEVALUE("10/1/20"&amp;RIGHT(BY$1,2)),DATEVALUE("9/30/20"&amp;RIGHT(BZ$1,2)),Holidays!$J$3:$J$937),
IF($T826&gt;=DATEVALUE("10/1/20"&amp;RIGHT(BY$1,2)),NETWORKDAYS($T826,DATEVALUE("9/30/20"&amp;RIGHT(BZ$1,2)),Holidays!$J$3:$J$937),"")))),"")/(NETWORKDAYS($T826,$U826,Holidays!$J$3:$J$937)),0))</f>
        <v/>
      </c>
      <c r="CA826" s="87" t="str">
        <f>IF($Q826="","",IFERROR(IF(OR(AND($T826&gt;=DATEVALUE("10/1/20"&amp;RIGHT(BZ$1,2)),$T826&lt;=DATEVALUE("9/30/20"&amp;RIGHT(CA$1,2))),AND($U826&gt;=DATEVALUE("10/1/20"&amp;RIGHT(BZ$1,2)),$U826&lt;=DATEVALUE("9/30/20"&amp;RIGHT(CA$1,2))),AND($T826&lt;=DATEVALUE("10/1/20"&amp;RIGHT(BZ$1,2)),$U826&gt;=DATEVALUE("9/30/20"&amp;RIGHT(CA$1,2)))),
IF(AND($T826&gt;=DATEVALUE("10/1/20"&amp;RIGHT(BZ$1,2)),$U826&lt;=DATEVALUE("9/30/20"&amp;RIGHT(CA$1,2))),NETWORKDAYS($T826,$U826,Holidays!$J$3:$J$937),
IF(AND($T826&lt;DATEVALUE("10/1/20"&amp;RIGHT(BZ$1,2)),$U826&lt;=DATEVALUE("9/30/20"&amp;RIGHT(CA$1,2))),NETWORKDAYS(DATEVALUE("10/1/20"&amp;RIGHT(BZ$1,2)),$U826,Holidays!$J$3:$J$937),
IF($T826&lt;DATEVALUE("10/1/20"&amp;RIGHT(BZ$1,2)),NETWORKDAYS(DATEVALUE("10/1/20"&amp;RIGHT(BZ$1,2)),DATEVALUE("9/30/20"&amp;RIGHT(CA$1,2)),Holidays!$J$3:$J$937),
IF($T826&gt;=DATEVALUE("10/1/20"&amp;RIGHT(BZ$1,2)),NETWORKDAYS($T826,DATEVALUE("9/30/20"&amp;RIGHT(CA$1,2)),Holidays!$J$3:$J$937),"")))),"")/(NETWORKDAYS($T826,$U826,Holidays!$J$3:$J$937)),0))</f>
        <v/>
      </c>
      <c r="CB826" s="87" t="str">
        <f>IF($Q826="","",IFERROR(IF(OR(AND($T826&gt;=DATEVALUE("10/1/20"&amp;RIGHT(CA$1,2)),$T826&lt;=DATEVALUE("9/30/20"&amp;RIGHT(CB$1,2))),AND($U826&gt;=DATEVALUE("10/1/20"&amp;RIGHT(CA$1,2)),$U826&lt;=DATEVALUE("9/30/20"&amp;RIGHT(CB$1,2))),AND($T826&lt;=DATEVALUE("10/1/20"&amp;RIGHT(CA$1,2)),$U826&gt;=DATEVALUE("9/30/20"&amp;RIGHT(CB$1,2)))),
IF(AND($T826&gt;=DATEVALUE("10/1/20"&amp;RIGHT(CA$1,2)),$U826&lt;=DATEVALUE("9/30/20"&amp;RIGHT(CB$1,2))),NETWORKDAYS($T826,$U826,Holidays!$J$3:$J$937),
IF(AND($T826&lt;DATEVALUE("10/1/20"&amp;RIGHT(CA$1,2)),$U826&lt;=DATEVALUE("9/30/20"&amp;RIGHT(CB$1,2))),NETWORKDAYS(DATEVALUE("10/1/20"&amp;RIGHT(CA$1,2)),$U826,Holidays!$J$3:$J$937),
IF($T826&lt;DATEVALUE("10/1/20"&amp;RIGHT(CA$1,2)),NETWORKDAYS(DATEVALUE("10/1/20"&amp;RIGHT(CA$1,2)),DATEVALUE("9/30/20"&amp;RIGHT(CB$1,2)),Holidays!$J$3:$J$937),
IF($T826&gt;=DATEVALUE("10/1/20"&amp;RIGHT(CA$1,2)),NETWORKDAYS($T826,DATEVALUE("9/30/20"&amp;RIGHT(CB$1,2)),Holidays!$J$3:$J$937),"")))),"")/(NETWORKDAYS($T826,$U826,Holidays!$J$3:$J$937)),0))</f>
        <v/>
      </c>
    </row>
    <row r="827" spans="1:80">
      <c r="A827" s="97"/>
      <c r="B827" s="98" t="str">
        <f ca="1">IF(NOT($A827=""),OFFSET('WBS Reference &amp; User Procedure'!$A$1,MATCH($A827,'WBS Reference &amp; User Procedure'!$A:$A,0)-1,1),"")</f>
        <v/>
      </c>
      <c r="D827" s="97"/>
      <c r="T827" s="104" t="str">
        <f>IF(NOT(Q827=""),IF(NOT($S827=""),$S827,#REF!),"")</f>
        <v/>
      </c>
      <c r="U827" s="104" t="str">
        <f>IF(NOT(Q827=""),WORKDAY(T827,Q827,Holidays!$J$3:$J$937),"")</f>
        <v/>
      </c>
      <c r="V827" s="104"/>
      <c r="W827" s="104"/>
      <c r="X827" s="101" t="str">
        <f t="shared" si="181"/>
        <v/>
      </c>
      <c r="AL827" s="87" t="str">
        <f t="shared" ca="1" si="180"/>
        <v/>
      </c>
      <c r="AN827" s="87" t="str">
        <f t="shared" ca="1" si="186"/>
        <v/>
      </c>
      <c r="AO827" s="87" t="str">
        <f t="shared" ca="1" si="186"/>
        <v/>
      </c>
      <c r="AP827" s="87" t="str">
        <f t="shared" ca="1" si="186"/>
        <v/>
      </c>
      <c r="AQ827" s="87" t="str">
        <f t="shared" ca="1" si="186"/>
        <v/>
      </c>
      <c r="AR827" s="87" t="str">
        <f t="shared" ca="1" si="186"/>
        <v/>
      </c>
      <c r="AS827" s="87" t="str">
        <f t="shared" ca="1" si="186"/>
        <v/>
      </c>
      <c r="AT827" s="87" t="str">
        <f t="shared" ca="1" si="186"/>
        <v/>
      </c>
      <c r="AU827" s="87" t="str">
        <f t="shared" ca="1" si="186"/>
        <v/>
      </c>
      <c r="AV827" s="87" t="str">
        <f t="shared" ca="1" si="186"/>
        <v/>
      </c>
      <c r="AW827" s="87" t="str">
        <f t="shared" ca="1" si="186"/>
        <v/>
      </c>
      <c r="AX827" s="87" t="str">
        <f t="shared" ca="1" si="187"/>
        <v/>
      </c>
      <c r="AY827" s="87" t="str">
        <f t="shared" ca="1" si="187"/>
        <v/>
      </c>
      <c r="AZ827" s="87" t="str">
        <f t="shared" ca="1" si="187"/>
        <v/>
      </c>
      <c r="BA827" s="87" t="str">
        <f t="shared" ca="1" si="187"/>
        <v/>
      </c>
      <c r="BB827" s="87" t="str">
        <f t="shared" ca="1" si="187"/>
        <v/>
      </c>
      <c r="BC827" s="87" t="str">
        <f t="shared" ca="1" si="187"/>
        <v/>
      </c>
      <c r="BD827" s="87" t="str">
        <f t="shared" ca="1" si="187"/>
        <v/>
      </c>
      <c r="BE827" s="87" t="str">
        <f t="shared" ca="1" si="187"/>
        <v/>
      </c>
      <c r="BF827" s="87" t="str">
        <f t="shared" ca="1" si="187"/>
        <v/>
      </c>
      <c r="BG827" s="87" t="str">
        <f t="shared" ca="1" si="187"/>
        <v/>
      </c>
      <c r="BI827" s="87" t="str">
        <f>IF($Q827="","",IFERROR(IF(OR(AND($T827&gt;=DATEVALUE("10/1/20"&amp;RIGHT(BH$1,2)),$T827&lt;=DATEVALUE("9/30/20"&amp;RIGHT(BI$1,2))),AND($U827&gt;=DATEVALUE("10/1/20"&amp;RIGHT(BH$1,2)),$U827&lt;=DATEVALUE("9/30/20"&amp;RIGHT(BI$1,2))),AND($T827&lt;=DATEVALUE("10/1/20"&amp;RIGHT(BH$1,2)),$U827&gt;=DATEVALUE("9/30/20"&amp;RIGHT(BI$1,2)))),
IF(AND($T827&gt;=DATEVALUE("10/1/20"&amp;RIGHT(BH$1,2)),$U827&lt;=DATEVALUE("9/30/20"&amp;RIGHT(BI$1,2))),NETWORKDAYS($T827,$U827,Holidays!$J$3:$J$937),
IF(AND($T827&lt;DATEVALUE("10/1/20"&amp;RIGHT(BH$1,2)),$U827&lt;=DATEVALUE("9/30/20"&amp;RIGHT(BI$1,2))),NETWORKDAYS(DATEVALUE("10/1/20"&amp;RIGHT(BH$1,2)),$U827,Holidays!$J$3:$J$937),
IF($T827&lt;DATEVALUE("10/1/20"&amp;RIGHT(BH$1,2)),NETWORKDAYS(DATEVALUE("10/1/20"&amp;RIGHT(BH$1,2)),DATEVALUE("9/30/20"&amp;RIGHT(BI$1,2)),Holidays!$J$3:$J$937),
IF($T827&gt;=DATEVALUE("10/1/20"&amp;RIGHT(BH$1,2)),NETWORKDAYS($T827,DATEVALUE("9/30/20"&amp;RIGHT(BI$1,2)),Holidays!$J$3:$J$937),"")))),"")/(NETWORKDAYS($T827,$U827,Holidays!$J$3:$J$937)),0))</f>
        <v/>
      </c>
      <c r="BJ827" s="87" t="str">
        <f>IF($Q827="","",IFERROR(IF(OR(AND($T827&gt;=DATEVALUE("10/1/20"&amp;RIGHT(BI$1,2)),$T827&lt;=DATEVALUE("9/30/20"&amp;RIGHT(BJ$1,2))),AND($U827&gt;=DATEVALUE("10/1/20"&amp;RIGHT(BI$1,2)),$U827&lt;=DATEVALUE("9/30/20"&amp;RIGHT(BJ$1,2))),AND($T827&lt;=DATEVALUE("10/1/20"&amp;RIGHT(BI$1,2)),$U827&gt;=DATEVALUE("9/30/20"&amp;RIGHT(BJ$1,2)))),
IF(AND($T827&gt;=DATEVALUE("10/1/20"&amp;RIGHT(BI$1,2)),$U827&lt;=DATEVALUE("9/30/20"&amp;RIGHT(BJ$1,2))),NETWORKDAYS($T827,$U827,Holidays!$J$3:$J$937),
IF(AND($T827&lt;DATEVALUE("10/1/20"&amp;RIGHT(BI$1,2)),$U827&lt;=DATEVALUE("9/30/20"&amp;RIGHT(BJ$1,2))),NETWORKDAYS(DATEVALUE("10/1/20"&amp;RIGHT(BI$1,2)),$U827,Holidays!$J$3:$J$937),
IF($T827&lt;DATEVALUE("10/1/20"&amp;RIGHT(BI$1,2)),NETWORKDAYS(DATEVALUE("10/1/20"&amp;RIGHT(BI$1,2)),DATEVALUE("9/30/20"&amp;RIGHT(BJ$1,2)),Holidays!$J$3:$J$937),
IF($T827&gt;=DATEVALUE("10/1/20"&amp;RIGHT(BI$1,2)),NETWORKDAYS($T827,DATEVALUE("9/30/20"&amp;RIGHT(BJ$1,2)),Holidays!$J$3:$J$937),"")))),"")/(NETWORKDAYS($T827,$U827,Holidays!$J$3:$J$937)),0))</f>
        <v/>
      </c>
      <c r="BK827" s="87" t="str">
        <f>IF($Q827="","",IFERROR(IF(OR(AND($T827&gt;=DATEVALUE("10/1/20"&amp;RIGHT(BJ$1,2)),$T827&lt;=DATEVALUE("9/30/20"&amp;RIGHT(BK$1,2))),AND($U827&gt;=DATEVALUE("10/1/20"&amp;RIGHT(BJ$1,2)),$U827&lt;=DATEVALUE("9/30/20"&amp;RIGHT(BK$1,2))),AND($T827&lt;=DATEVALUE("10/1/20"&amp;RIGHT(BJ$1,2)),$U827&gt;=DATEVALUE("9/30/20"&amp;RIGHT(BK$1,2)))),
IF(AND($T827&gt;=DATEVALUE("10/1/20"&amp;RIGHT(BJ$1,2)),$U827&lt;=DATEVALUE("9/30/20"&amp;RIGHT(BK$1,2))),NETWORKDAYS($T827,$U827,Holidays!$J$3:$J$937),
IF(AND($T827&lt;DATEVALUE("10/1/20"&amp;RIGHT(BJ$1,2)),$U827&lt;=DATEVALUE("9/30/20"&amp;RIGHT(BK$1,2))),NETWORKDAYS(DATEVALUE("10/1/20"&amp;RIGHT(BJ$1,2)),$U827,Holidays!$J$3:$J$937),
IF($T827&lt;DATEVALUE("10/1/20"&amp;RIGHT(BJ$1,2)),NETWORKDAYS(DATEVALUE("10/1/20"&amp;RIGHT(BJ$1,2)),DATEVALUE("9/30/20"&amp;RIGHT(BK$1,2)),Holidays!$J$3:$J$937),
IF($T827&gt;=DATEVALUE("10/1/20"&amp;RIGHT(BJ$1,2)),NETWORKDAYS($T827,DATEVALUE("9/30/20"&amp;RIGHT(BK$1,2)),Holidays!$J$3:$J$937),"")))),"")/(NETWORKDAYS($T827,$U827,Holidays!$J$3:$J$937)),0))</f>
        <v/>
      </c>
      <c r="BL827" s="87" t="str">
        <f>IF($Q827="","",IFERROR(IF(OR(AND($T827&gt;=DATEVALUE("10/1/20"&amp;RIGHT(BK$1,2)),$T827&lt;=DATEVALUE("9/30/20"&amp;RIGHT(BL$1,2))),AND($U827&gt;=DATEVALUE("10/1/20"&amp;RIGHT(BK$1,2)),$U827&lt;=DATEVALUE("9/30/20"&amp;RIGHT(BL$1,2))),AND($T827&lt;=DATEVALUE("10/1/20"&amp;RIGHT(BK$1,2)),$U827&gt;=DATEVALUE("9/30/20"&amp;RIGHT(BL$1,2)))),
IF(AND($T827&gt;=DATEVALUE("10/1/20"&amp;RIGHT(BK$1,2)),$U827&lt;=DATEVALUE("9/30/20"&amp;RIGHT(BL$1,2))),NETWORKDAYS($T827,$U827,Holidays!$J$3:$J$937),
IF(AND($T827&lt;DATEVALUE("10/1/20"&amp;RIGHT(BK$1,2)),$U827&lt;=DATEVALUE("9/30/20"&amp;RIGHT(BL$1,2))),NETWORKDAYS(DATEVALUE("10/1/20"&amp;RIGHT(BK$1,2)),$U827,Holidays!$J$3:$J$937),
IF($T827&lt;DATEVALUE("10/1/20"&amp;RIGHT(BK$1,2)),NETWORKDAYS(DATEVALUE("10/1/20"&amp;RIGHT(BK$1,2)),DATEVALUE("9/30/20"&amp;RIGHT(BL$1,2)),Holidays!$J$3:$J$937),
IF($T827&gt;=DATEVALUE("10/1/20"&amp;RIGHT(BK$1,2)),NETWORKDAYS($T827,DATEVALUE("9/30/20"&amp;RIGHT(BL$1,2)),Holidays!$J$3:$J$937),"")))),"")/(NETWORKDAYS($T827,$U827,Holidays!$J$3:$J$937)),0))</f>
        <v/>
      </c>
      <c r="BM827" s="87" t="str">
        <f>IF($Q827="","",IFERROR(IF(OR(AND($T827&gt;=DATEVALUE("10/1/20"&amp;RIGHT(BL$1,2)),$T827&lt;=DATEVALUE("9/30/20"&amp;RIGHT(BM$1,2))),AND($U827&gt;=DATEVALUE("10/1/20"&amp;RIGHT(BL$1,2)),$U827&lt;=DATEVALUE("9/30/20"&amp;RIGHT(BM$1,2))),AND($T827&lt;=DATEVALUE("10/1/20"&amp;RIGHT(BL$1,2)),$U827&gt;=DATEVALUE("9/30/20"&amp;RIGHT(BM$1,2)))),
IF(AND($T827&gt;=DATEVALUE("10/1/20"&amp;RIGHT(BL$1,2)),$U827&lt;=DATEVALUE("9/30/20"&amp;RIGHT(BM$1,2))),NETWORKDAYS($T827,$U827,Holidays!$J$3:$J$937),
IF(AND($T827&lt;DATEVALUE("10/1/20"&amp;RIGHT(BL$1,2)),$U827&lt;=DATEVALUE("9/30/20"&amp;RIGHT(BM$1,2))),NETWORKDAYS(DATEVALUE("10/1/20"&amp;RIGHT(BL$1,2)),$U827,Holidays!$J$3:$J$937),
IF($T827&lt;DATEVALUE("10/1/20"&amp;RIGHT(BL$1,2)),NETWORKDAYS(DATEVALUE("10/1/20"&amp;RIGHT(BL$1,2)),DATEVALUE("9/30/20"&amp;RIGHT(BM$1,2)),Holidays!$J$3:$J$937),
IF($T827&gt;=DATEVALUE("10/1/20"&amp;RIGHT(BL$1,2)),NETWORKDAYS($T827,DATEVALUE("9/30/20"&amp;RIGHT(BM$1,2)),Holidays!$J$3:$J$937),"")))),"")/(NETWORKDAYS($T827,$U827,Holidays!$J$3:$J$937)),0))</f>
        <v/>
      </c>
      <c r="BN827" s="87" t="str">
        <f>IF($Q827="","",IFERROR(IF(OR(AND($T827&gt;=DATEVALUE("10/1/20"&amp;RIGHT(BM$1,2)),$T827&lt;=DATEVALUE("9/30/20"&amp;RIGHT(BN$1,2))),AND($U827&gt;=DATEVALUE("10/1/20"&amp;RIGHT(BM$1,2)),$U827&lt;=DATEVALUE("9/30/20"&amp;RIGHT(BN$1,2))),AND($T827&lt;=DATEVALUE("10/1/20"&amp;RIGHT(BM$1,2)),$U827&gt;=DATEVALUE("9/30/20"&amp;RIGHT(BN$1,2)))),
IF(AND($T827&gt;=DATEVALUE("10/1/20"&amp;RIGHT(BM$1,2)),$U827&lt;=DATEVALUE("9/30/20"&amp;RIGHT(BN$1,2))),NETWORKDAYS($T827,$U827,Holidays!$J$3:$J$937),
IF(AND($T827&lt;DATEVALUE("10/1/20"&amp;RIGHT(BM$1,2)),$U827&lt;=DATEVALUE("9/30/20"&amp;RIGHT(BN$1,2))),NETWORKDAYS(DATEVALUE("10/1/20"&amp;RIGHT(BM$1,2)),$U827,Holidays!$J$3:$J$937),
IF($T827&lt;DATEVALUE("10/1/20"&amp;RIGHT(BM$1,2)),NETWORKDAYS(DATEVALUE("10/1/20"&amp;RIGHT(BM$1,2)),DATEVALUE("9/30/20"&amp;RIGHT(BN$1,2)),Holidays!$J$3:$J$937),
IF($T827&gt;=DATEVALUE("10/1/20"&amp;RIGHT(BM$1,2)),NETWORKDAYS($T827,DATEVALUE("9/30/20"&amp;RIGHT(BN$1,2)),Holidays!$J$3:$J$937),"")))),"")/(NETWORKDAYS($T827,$U827,Holidays!$J$3:$J$937)),0))</f>
        <v/>
      </c>
      <c r="BO827" s="87" t="str">
        <f>IF($Q827="","",IFERROR(IF(OR(AND($T827&gt;=DATEVALUE("10/1/20"&amp;RIGHT(BN$1,2)),$T827&lt;=DATEVALUE("9/30/20"&amp;RIGHT(BO$1,2))),AND($U827&gt;=DATEVALUE("10/1/20"&amp;RIGHT(BN$1,2)),$U827&lt;=DATEVALUE("9/30/20"&amp;RIGHT(BO$1,2))),AND($T827&lt;=DATEVALUE("10/1/20"&amp;RIGHT(BN$1,2)),$U827&gt;=DATEVALUE("9/30/20"&amp;RIGHT(BO$1,2)))),
IF(AND($T827&gt;=DATEVALUE("10/1/20"&amp;RIGHT(BN$1,2)),$U827&lt;=DATEVALUE("9/30/20"&amp;RIGHT(BO$1,2))),NETWORKDAYS($T827,$U827,Holidays!$J$3:$J$937),
IF(AND($T827&lt;DATEVALUE("10/1/20"&amp;RIGHT(BN$1,2)),$U827&lt;=DATEVALUE("9/30/20"&amp;RIGHT(BO$1,2))),NETWORKDAYS(DATEVALUE("10/1/20"&amp;RIGHT(BN$1,2)),$U827,Holidays!$J$3:$J$937),
IF($T827&lt;DATEVALUE("10/1/20"&amp;RIGHT(BN$1,2)),NETWORKDAYS(DATEVALUE("10/1/20"&amp;RIGHT(BN$1,2)),DATEVALUE("9/30/20"&amp;RIGHT(BO$1,2)),Holidays!$J$3:$J$937),
IF($T827&gt;=DATEVALUE("10/1/20"&amp;RIGHT(BN$1,2)),NETWORKDAYS($T827,DATEVALUE("9/30/20"&amp;RIGHT(BO$1,2)),Holidays!$J$3:$J$937),"")))),"")/(NETWORKDAYS($T827,$U827,Holidays!$J$3:$J$937)),0))</f>
        <v/>
      </c>
      <c r="BP827" s="87" t="str">
        <f>IF($Q827="","",IFERROR(IF(OR(AND($T827&gt;=DATEVALUE("10/1/20"&amp;RIGHT(BO$1,2)),$T827&lt;=DATEVALUE("9/30/20"&amp;RIGHT(BP$1,2))),AND($U827&gt;=DATEVALUE("10/1/20"&amp;RIGHT(BO$1,2)),$U827&lt;=DATEVALUE("9/30/20"&amp;RIGHT(BP$1,2))),AND($T827&lt;=DATEVALUE("10/1/20"&amp;RIGHT(BO$1,2)),$U827&gt;=DATEVALUE("9/30/20"&amp;RIGHT(BP$1,2)))),
IF(AND($T827&gt;=DATEVALUE("10/1/20"&amp;RIGHT(BO$1,2)),$U827&lt;=DATEVALUE("9/30/20"&amp;RIGHT(BP$1,2))),NETWORKDAYS($T827,$U827,Holidays!$J$3:$J$937),
IF(AND($T827&lt;DATEVALUE("10/1/20"&amp;RIGHT(BO$1,2)),$U827&lt;=DATEVALUE("9/30/20"&amp;RIGHT(BP$1,2))),NETWORKDAYS(DATEVALUE("10/1/20"&amp;RIGHT(BO$1,2)),$U827,Holidays!$J$3:$J$937),
IF($T827&lt;DATEVALUE("10/1/20"&amp;RIGHT(BO$1,2)),NETWORKDAYS(DATEVALUE("10/1/20"&amp;RIGHT(BO$1,2)),DATEVALUE("9/30/20"&amp;RIGHT(BP$1,2)),Holidays!$J$3:$J$937),
IF($T827&gt;=DATEVALUE("10/1/20"&amp;RIGHT(BO$1,2)),NETWORKDAYS($T827,DATEVALUE("9/30/20"&amp;RIGHT(BP$1,2)),Holidays!$J$3:$J$937),"")))),"")/(NETWORKDAYS($T827,$U827,Holidays!$J$3:$J$937)),0))</f>
        <v/>
      </c>
      <c r="BQ827" s="87" t="str">
        <f>IF($Q827="","",IFERROR(IF(OR(AND($T827&gt;=DATEVALUE("10/1/20"&amp;RIGHT(BP$1,2)),$T827&lt;=DATEVALUE("9/30/20"&amp;RIGHT(BQ$1,2))),AND($U827&gt;=DATEVALUE("10/1/20"&amp;RIGHT(BP$1,2)),$U827&lt;=DATEVALUE("9/30/20"&amp;RIGHT(BQ$1,2))),AND($T827&lt;=DATEVALUE("10/1/20"&amp;RIGHT(BP$1,2)),$U827&gt;=DATEVALUE("9/30/20"&amp;RIGHT(BQ$1,2)))),
IF(AND($T827&gt;=DATEVALUE("10/1/20"&amp;RIGHT(BP$1,2)),$U827&lt;=DATEVALUE("9/30/20"&amp;RIGHT(BQ$1,2))),NETWORKDAYS($T827,$U827,Holidays!$J$3:$J$937),
IF(AND($T827&lt;DATEVALUE("10/1/20"&amp;RIGHT(BP$1,2)),$U827&lt;=DATEVALUE("9/30/20"&amp;RIGHT(BQ$1,2))),NETWORKDAYS(DATEVALUE("10/1/20"&amp;RIGHT(BP$1,2)),$U827,Holidays!$J$3:$J$937),
IF($T827&lt;DATEVALUE("10/1/20"&amp;RIGHT(BP$1,2)),NETWORKDAYS(DATEVALUE("10/1/20"&amp;RIGHT(BP$1,2)),DATEVALUE("9/30/20"&amp;RIGHT(BQ$1,2)),Holidays!$J$3:$J$937),
IF($T827&gt;=DATEVALUE("10/1/20"&amp;RIGHT(BP$1,2)),NETWORKDAYS($T827,DATEVALUE("9/30/20"&amp;RIGHT(BQ$1,2)),Holidays!$J$3:$J$937),"")))),"")/(NETWORKDAYS($T827,$U827,Holidays!$J$3:$J$937)),0))</f>
        <v/>
      </c>
      <c r="BR827" s="87" t="str">
        <f>IF($Q827="","",IFERROR(IF(OR(AND($T827&gt;=DATEVALUE("10/1/20"&amp;RIGHT(BQ$1,2)),$T827&lt;=DATEVALUE("9/30/20"&amp;RIGHT(BR$1,2))),AND($U827&gt;=DATEVALUE("10/1/20"&amp;RIGHT(BQ$1,2)),$U827&lt;=DATEVALUE("9/30/20"&amp;RIGHT(BR$1,2))),AND($T827&lt;=DATEVALUE("10/1/20"&amp;RIGHT(BQ$1,2)),$U827&gt;=DATEVALUE("9/30/20"&amp;RIGHT(BR$1,2)))),
IF(AND($T827&gt;=DATEVALUE("10/1/20"&amp;RIGHT(BQ$1,2)),$U827&lt;=DATEVALUE("9/30/20"&amp;RIGHT(BR$1,2))),NETWORKDAYS($T827,$U827,Holidays!$J$3:$J$937),
IF(AND($T827&lt;DATEVALUE("10/1/20"&amp;RIGHT(BQ$1,2)),$U827&lt;=DATEVALUE("9/30/20"&amp;RIGHT(BR$1,2))),NETWORKDAYS(DATEVALUE("10/1/20"&amp;RIGHT(BQ$1,2)),$U827,Holidays!$J$3:$J$937),
IF($T827&lt;DATEVALUE("10/1/20"&amp;RIGHT(BQ$1,2)),NETWORKDAYS(DATEVALUE("10/1/20"&amp;RIGHT(BQ$1,2)),DATEVALUE("9/30/20"&amp;RIGHT(BR$1,2)),Holidays!$J$3:$J$937),
IF($T827&gt;=DATEVALUE("10/1/20"&amp;RIGHT(BQ$1,2)),NETWORKDAYS($T827,DATEVALUE("9/30/20"&amp;RIGHT(BR$1,2)),Holidays!$J$3:$J$937),"")))),"")/(NETWORKDAYS($T827,$U827,Holidays!$J$3:$J$937)),0))</f>
        <v/>
      </c>
      <c r="BS827" s="87" t="str">
        <f>IF($Q827="","",IFERROR(IF(OR(AND($T827&gt;=DATEVALUE("10/1/20"&amp;RIGHT(BR$1,2)),$T827&lt;=DATEVALUE("9/30/20"&amp;RIGHT(BS$1,2))),AND($U827&gt;=DATEVALUE("10/1/20"&amp;RIGHT(BR$1,2)),$U827&lt;=DATEVALUE("9/30/20"&amp;RIGHT(BS$1,2))),AND($T827&lt;=DATEVALUE("10/1/20"&amp;RIGHT(BR$1,2)),$U827&gt;=DATEVALUE("9/30/20"&amp;RIGHT(BS$1,2)))),
IF(AND($T827&gt;=DATEVALUE("10/1/20"&amp;RIGHT(BR$1,2)),$U827&lt;=DATEVALUE("9/30/20"&amp;RIGHT(BS$1,2))),NETWORKDAYS($T827,$U827,Holidays!$J$3:$J$937),
IF(AND($T827&lt;DATEVALUE("10/1/20"&amp;RIGHT(BR$1,2)),$U827&lt;=DATEVALUE("9/30/20"&amp;RIGHT(BS$1,2))),NETWORKDAYS(DATEVALUE("10/1/20"&amp;RIGHT(BR$1,2)),$U827,Holidays!$J$3:$J$937),
IF($T827&lt;DATEVALUE("10/1/20"&amp;RIGHT(BR$1,2)),NETWORKDAYS(DATEVALUE("10/1/20"&amp;RIGHT(BR$1,2)),DATEVALUE("9/30/20"&amp;RIGHT(BS$1,2)),Holidays!$J$3:$J$937),
IF($T827&gt;=DATEVALUE("10/1/20"&amp;RIGHT(BR$1,2)),NETWORKDAYS($T827,DATEVALUE("9/30/20"&amp;RIGHT(BS$1,2)),Holidays!$J$3:$J$937),"")))),"")/(NETWORKDAYS($T827,$U827,Holidays!$J$3:$J$937)),0))</f>
        <v/>
      </c>
      <c r="BT827" s="87" t="str">
        <f>IF($Q827="","",IFERROR(IF(OR(AND($T827&gt;=DATEVALUE("10/1/20"&amp;RIGHT(BS$1,2)),$T827&lt;=DATEVALUE("9/30/20"&amp;RIGHT(BT$1,2))),AND($U827&gt;=DATEVALUE("10/1/20"&amp;RIGHT(BS$1,2)),$U827&lt;=DATEVALUE("9/30/20"&amp;RIGHT(BT$1,2))),AND($T827&lt;=DATEVALUE("10/1/20"&amp;RIGHT(BS$1,2)),$U827&gt;=DATEVALUE("9/30/20"&amp;RIGHT(BT$1,2)))),
IF(AND($T827&gt;=DATEVALUE("10/1/20"&amp;RIGHT(BS$1,2)),$U827&lt;=DATEVALUE("9/30/20"&amp;RIGHT(BT$1,2))),NETWORKDAYS($T827,$U827,Holidays!$J$3:$J$937),
IF(AND($T827&lt;DATEVALUE("10/1/20"&amp;RIGHT(BS$1,2)),$U827&lt;=DATEVALUE("9/30/20"&amp;RIGHT(BT$1,2))),NETWORKDAYS(DATEVALUE("10/1/20"&amp;RIGHT(BS$1,2)),$U827,Holidays!$J$3:$J$937),
IF($T827&lt;DATEVALUE("10/1/20"&amp;RIGHT(BS$1,2)),NETWORKDAYS(DATEVALUE("10/1/20"&amp;RIGHT(BS$1,2)),DATEVALUE("9/30/20"&amp;RIGHT(BT$1,2)),Holidays!$J$3:$J$937),
IF($T827&gt;=DATEVALUE("10/1/20"&amp;RIGHT(BS$1,2)),NETWORKDAYS($T827,DATEVALUE("9/30/20"&amp;RIGHT(BT$1,2)),Holidays!$J$3:$J$937),"")))),"")/(NETWORKDAYS($T827,$U827,Holidays!$J$3:$J$937)),0))</f>
        <v/>
      </c>
      <c r="BU827" s="87" t="str">
        <f>IF($Q827="","",IFERROR(IF(OR(AND($T827&gt;=DATEVALUE("10/1/20"&amp;RIGHT(BT$1,2)),$T827&lt;=DATEVALUE("9/30/20"&amp;RIGHT(BU$1,2))),AND($U827&gt;=DATEVALUE("10/1/20"&amp;RIGHT(BT$1,2)),$U827&lt;=DATEVALUE("9/30/20"&amp;RIGHT(BU$1,2))),AND($T827&lt;=DATEVALUE("10/1/20"&amp;RIGHT(BT$1,2)),$U827&gt;=DATEVALUE("9/30/20"&amp;RIGHT(BU$1,2)))),
IF(AND($T827&gt;=DATEVALUE("10/1/20"&amp;RIGHT(BT$1,2)),$U827&lt;=DATEVALUE("9/30/20"&amp;RIGHT(BU$1,2))),NETWORKDAYS($T827,$U827,Holidays!$J$3:$J$937),
IF(AND($T827&lt;DATEVALUE("10/1/20"&amp;RIGHT(BT$1,2)),$U827&lt;=DATEVALUE("9/30/20"&amp;RIGHT(BU$1,2))),NETWORKDAYS(DATEVALUE("10/1/20"&amp;RIGHT(BT$1,2)),$U827,Holidays!$J$3:$J$937),
IF($T827&lt;DATEVALUE("10/1/20"&amp;RIGHT(BT$1,2)),NETWORKDAYS(DATEVALUE("10/1/20"&amp;RIGHT(BT$1,2)),DATEVALUE("9/30/20"&amp;RIGHT(BU$1,2)),Holidays!$J$3:$J$937),
IF($T827&gt;=DATEVALUE("10/1/20"&amp;RIGHT(BT$1,2)),NETWORKDAYS($T827,DATEVALUE("9/30/20"&amp;RIGHT(BU$1,2)),Holidays!$J$3:$J$937),"")))),"")/(NETWORKDAYS($T827,$U827,Holidays!$J$3:$J$937)),0))</f>
        <v/>
      </c>
      <c r="BV827" s="87" t="str">
        <f>IF($Q827="","",IFERROR(IF(OR(AND($T827&gt;=DATEVALUE("10/1/20"&amp;RIGHT(BU$1,2)),$T827&lt;=DATEVALUE("9/30/20"&amp;RIGHT(BV$1,2))),AND($U827&gt;=DATEVALUE("10/1/20"&amp;RIGHT(BU$1,2)),$U827&lt;=DATEVALUE("9/30/20"&amp;RIGHT(BV$1,2))),AND($T827&lt;=DATEVALUE("10/1/20"&amp;RIGHT(BU$1,2)),$U827&gt;=DATEVALUE("9/30/20"&amp;RIGHT(BV$1,2)))),
IF(AND($T827&gt;=DATEVALUE("10/1/20"&amp;RIGHT(BU$1,2)),$U827&lt;=DATEVALUE("9/30/20"&amp;RIGHT(BV$1,2))),NETWORKDAYS($T827,$U827,Holidays!$J$3:$J$937),
IF(AND($T827&lt;DATEVALUE("10/1/20"&amp;RIGHT(BU$1,2)),$U827&lt;=DATEVALUE("9/30/20"&amp;RIGHT(BV$1,2))),NETWORKDAYS(DATEVALUE("10/1/20"&amp;RIGHT(BU$1,2)),$U827,Holidays!$J$3:$J$937),
IF($T827&lt;DATEVALUE("10/1/20"&amp;RIGHT(BU$1,2)),NETWORKDAYS(DATEVALUE("10/1/20"&amp;RIGHT(BU$1,2)),DATEVALUE("9/30/20"&amp;RIGHT(BV$1,2)),Holidays!$J$3:$J$937),
IF($T827&gt;=DATEVALUE("10/1/20"&amp;RIGHT(BU$1,2)),NETWORKDAYS($T827,DATEVALUE("9/30/20"&amp;RIGHT(BV$1,2)),Holidays!$J$3:$J$937),"")))),"")/(NETWORKDAYS($T827,$U827,Holidays!$J$3:$J$937)),0))</f>
        <v/>
      </c>
      <c r="BW827" s="87" t="str">
        <f>IF($Q827="","",IFERROR(IF(OR(AND($T827&gt;=DATEVALUE("10/1/20"&amp;RIGHT(BV$1,2)),$T827&lt;=DATEVALUE("9/30/20"&amp;RIGHT(BW$1,2))),AND($U827&gt;=DATEVALUE("10/1/20"&amp;RIGHT(BV$1,2)),$U827&lt;=DATEVALUE("9/30/20"&amp;RIGHT(BW$1,2))),AND($T827&lt;=DATEVALUE("10/1/20"&amp;RIGHT(BV$1,2)),$U827&gt;=DATEVALUE("9/30/20"&amp;RIGHT(BW$1,2)))),
IF(AND($T827&gt;=DATEVALUE("10/1/20"&amp;RIGHT(BV$1,2)),$U827&lt;=DATEVALUE("9/30/20"&amp;RIGHT(BW$1,2))),NETWORKDAYS($T827,$U827,Holidays!$J$3:$J$937),
IF(AND($T827&lt;DATEVALUE("10/1/20"&amp;RIGHT(BV$1,2)),$U827&lt;=DATEVALUE("9/30/20"&amp;RIGHT(BW$1,2))),NETWORKDAYS(DATEVALUE("10/1/20"&amp;RIGHT(BV$1,2)),$U827,Holidays!$J$3:$J$937),
IF($T827&lt;DATEVALUE("10/1/20"&amp;RIGHT(BV$1,2)),NETWORKDAYS(DATEVALUE("10/1/20"&amp;RIGHT(BV$1,2)),DATEVALUE("9/30/20"&amp;RIGHT(BW$1,2)),Holidays!$J$3:$J$937),
IF($T827&gt;=DATEVALUE("10/1/20"&amp;RIGHT(BV$1,2)),NETWORKDAYS($T827,DATEVALUE("9/30/20"&amp;RIGHT(BW$1,2)),Holidays!$J$3:$J$937),"")))),"")/(NETWORKDAYS($T827,$U827,Holidays!$J$3:$J$937)),0))</f>
        <v/>
      </c>
      <c r="BX827" s="87" t="str">
        <f>IF($Q827="","",IFERROR(IF(OR(AND($T827&gt;=DATEVALUE("10/1/20"&amp;RIGHT(BW$1,2)),$T827&lt;=DATEVALUE("9/30/20"&amp;RIGHT(BX$1,2))),AND($U827&gt;=DATEVALUE("10/1/20"&amp;RIGHT(BW$1,2)),$U827&lt;=DATEVALUE("9/30/20"&amp;RIGHT(BX$1,2))),AND($T827&lt;=DATEVALUE("10/1/20"&amp;RIGHT(BW$1,2)),$U827&gt;=DATEVALUE("9/30/20"&amp;RIGHT(BX$1,2)))),
IF(AND($T827&gt;=DATEVALUE("10/1/20"&amp;RIGHT(BW$1,2)),$U827&lt;=DATEVALUE("9/30/20"&amp;RIGHT(BX$1,2))),NETWORKDAYS($T827,$U827,Holidays!$J$3:$J$937),
IF(AND($T827&lt;DATEVALUE("10/1/20"&amp;RIGHT(BW$1,2)),$U827&lt;=DATEVALUE("9/30/20"&amp;RIGHT(BX$1,2))),NETWORKDAYS(DATEVALUE("10/1/20"&amp;RIGHT(BW$1,2)),$U827,Holidays!$J$3:$J$937),
IF($T827&lt;DATEVALUE("10/1/20"&amp;RIGHT(BW$1,2)),NETWORKDAYS(DATEVALUE("10/1/20"&amp;RIGHT(BW$1,2)),DATEVALUE("9/30/20"&amp;RIGHT(BX$1,2)),Holidays!$J$3:$J$937),
IF($T827&gt;=DATEVALUE("10/1/20"&amp;RIGHT(BW$1,2)),NETWORKDAYS($T827,DATEVALUE("9/30/20"&amp;RIGHT(BX$1,2)),Holidays!$J$3:$J$937),"")))),"")/(NETWORKDAYS($T827,$U827,Holidays!$J$3:$J$937)),0))</f>
        <v/>
      </c>
      <c r="BY827" s="87" t="str">
        <f>IF($Q827="","",IFERROR(IF(OR(AND($T827&gt;=DATEVALUE("10/1/20"&amp;RIGHT(BX$1,2)),$T827&lt;=DATEVALUE("9/30/20"&amp;RIGHT(BY$1,2))),AND($U827&gt;=DATEVALUE("10/1/20"&amp;RIGHT(BX$1,2)),$U827&lt;=DATEVALUE("9/30/20"&amp;RIGHT(BY$1,2))),AND($T827&lt;=DATEVALUE("10/1/20"&amp;RIGHT(BX$1,2)),$U827&gt;=DATEVALUE("9/30/20"&amp;RIGHT(BY$1,2)))),
IF(AND($T827&gt;=DATEVALUE("10/1/20"&amp;RIGHT(BX$1,2)),$U827&lt;=DATEVALUE("9/30/20"&amp;RIGHT(BY$1,2))),NETWORKDAYS($T827,$U827,Holidays!$J$3:$J$937),
IF(AND($T827&lt;DATEVALUE("10/1/20"&amp;RIGHT(BX$1,2)),$U827&lt;=DATEVALUE("9/30/20"&amp;RIGHT(BY$1,2))),NETWORKDAYS(DATEVALUE("10/1/20"&amp;RIGHT(BX$1,2)),$U827,Holidays!$J$3:$J$937),
IF($T827&lt;DATEVALUE("10/1/20"&amp;RIGHT(BX$1,2)),NETWORKDAYS(DATEVALUE("10/1/20"&amp;RIGHT(BX$1,2)),DATEVALUE("9/30/20"&amp;RIGHT(BY$1,2)),Holidays!$J$3:$J$937),
IF($T827&gt;=DATEVALUE("10/1/20"&amp;RIGHT(BX$1,2)),NETWORKDAYS($T827,DATEVALUE("9/30/20"&amp;RIGHT(BY$1,2)),Holidays!$J$3:$J$937),"")))),"")/(NETWORKDAYS($T827,$U827,Holidays!$J$3:$J$937)),0))</f>
        <v/>
      </c>
      <c r="BZ827" s="87" t="str">
        <f>IF($Q827="","",IFERROR(IF(OR(AND($T827&gt;=DATEVALUE("10/1/20"&amp;RIGHT(BY$1,2)),$T827&lt;=DATEVALUE("9/30/20"&amp;RIGHT(BZ$1,2))),AND($U827&gt;=DATEVALUE("10/1/20"&amp;RIGHT(BY$1,2)),$U827&lt;=DATEVALUE("9/30/20"&amp;RIGHT(BZ$1,2))),AND($T827&lt;=DATEVALUE("10/1/20"&amp;RIGHT(BY$1,2)),$U827&gt;=DATEVALUE("9/30/20"&amp;RIGHT(BZ$1,2)))),
IF(AND($T827&gt;=DATEVALUE("10/1/20"&amp;RIGHT(BY$1,2)),$U827&lt;=DATEVALUE("9/30/20"&amp;RIGHT(BZ$1,2))),NETWORKDAYS($T827,$U827,Holidays!$J$3:$J$937),
IF(AND($T827&lt;DATEVALUE("10/1/20"&amp;RIGHT(BY$1,2)),$U827&lt;=DATEVALUE("9/30/20"&amp;RIGHT(BZ$1,2))),NETWORKDAYS(DATEVALUE("10/1/20"&amp;RIGHT(BY$1,2)),$U827,Holidays!$J$3:$J$937),
IF($T827&lt;DATEVALUE("10/1/20"&amp;RIGHT(BY$1,2)),NETWORKDAYS(DATEVALUE("10/1/20"&amp;RIGHT(BY$1,2)),DATEVALUE("9/30/20"&amp;RIGHT(BZ$1,2)),Holidays!$J$3:$J$937),
IF($T827&gt;=DATEVALUE("10/1/20"&amp;RIGHT(BY$1,2)),NETWORKDAYS($T827,DATEVALUE("9/30/20"&amp;RIGHT(BZ$1,2)),Holidays!$J$3:$J$937),"")))),"")/(NETWORKDAYS($T827,$U827,Holidays!$J$3:$J$937)),0))</f>
        <v/>
      </c>
      <c r="CA827" s="87" t="str">
        <f>IF($Q827="","",IFERROR(IF(OR(AND($T827&gt;=DATEVALUE("10/1/20"&amp;RIGHT(BZ$1,2)),$T827&lt;=DATEVALUE("9/30/20"&amp;RIGHT(CA$1,2))),AND($U827&gt;=DATEVALUE("10/1/20"&amp;RIGHT(BZ$1,2)),$U827&lt;=DATEVALUE("9/30/20"&amp;RIGHT(CA$1,2))),AND($T827&lt;=DATEVALUE("10/1/20"&amp;RIGHT(BZ$1,2)),$U827&gt;=DATEVALUE("9/30/20"&amp;RIGHT(CA$1,2)))),
IF(AND($T827&gt;=DATEVALUE("10/1/20"&amp;RIGHT(BZ$1,2)),$U827&lt;=DATEVALUE("9/30/20"&amp;RIGHT(CA$1,2))),NETWORKDAYS($T827,$U827,Holidays!$J$3:$J$937),
IF(AND($T827&lt;DATEVALUE("10/1/20"&amp;RIGHT(BZ$1,2)),$U827&lt;=DATEVALUE("9/30/20"&amp;RIGHT(CA$1,2))),NETWORKDAYS(DATEVALUE("10/1/20"&amp;RIGHT(BZ$1,2)),$U827,Holidays!$J$3:$J$937),
IF($T827&lt;DATEVALUE("10/1/20"&amp;RIGHT(BZ$1,2)),NETWORKDAYS(DATEVALUE("10/1/20"&amp;RIGHT(BZ$1,2)),DATEVALUE("9/30/20"&amp;RIGHT(CA$1,2)),Holidays!$J$3:$J$937),
IF($T827&gt;=DATEVALUE("10/1/20"&amp;RIGHT(BZ$1,2)),NETWORKDAYS($T827,DATEVALUE("9/30/20"&amp;RIGHT(CA$1,2)),Holidays!$J$3:$J$937),"")))),"")/(NETWORKDAYS($T827,$U827,Holidays!$J$3:$J$937)),0))</f>
        <v/>
      </c>
      <c r="CB827" s="87" t="str">
        <f>IF($Q827="","",IFERROR(IF(OR(AND($T827&gt;=DATEVALUE("10/1/20"&amp;RIGHT(CA$1,2)),$T827&lt;=DATEVALUE("9/30/20"&amp;RIGHT(CB$1,2))),AND($U827&gt;=DATEVALUE("10/1/20"&amp;RIGHT(CA$1,2)),$U827&lt;=DATEVALUE("9/30/20"&amp;RIGHT(CB$1,2))),AND($T827&lt;=DATEVALUE("10/1/20"&amp;RIGHT(CA$1,2)),$U827&gt;=DATEVALUE("9/30/20"&amp;RIGHT(CB$1,2)))),
IF(AND($T827&gt;=DATEVALUE("10/1/20"&amp;RIGHT(CA$1,2)),$U827&lt;=DATEVALUE("9/30/20"&amp;RIGHT(CB$1,2))),NETWORKDAYS($T827,$U827,Holidays!$J$3:$J$937),
IF(AND($T827&lt;DATEVALUE("10/1/20"&amp;RIGHT(CA$1,2)),$U827&lt;=DATEVALUE("9/30/20"&amp;RIGHT(CB$1,2))),NETWORKDAYS(DATEVALUE("10/1/20"&amp;RIGHT(CA$1,2)),$U827,Holidays!$J$3:$J$937),
IF($T827&lt;DATEVALUE("10/1/20"&amp;RIGHT(CA$1,2)),NETWORKDAYS(DATEVALUE("10/1/20"&amp;RIGHT(CA$1,2)),DATEVALUE("9/30/20"&amp;RIGHT(CB$1,2)),Holidays!$J$3:$J$937),
IF($T827&gt;=DATEVALUE("10/1/20"&amp;RIGHT(CA$1,2)),NETWORKDAYS($T827,DATEVALUE("9/30/20"&amp;RIGHT(CB$1,2)),Holidays!$J$3:$J$937),"")))),"")/(NETWORKDAYS($T827,$U827,Holidays!$J$3:$J$937)),0))</f>
        <v/>
      </c>
    </row>
    <row r="828" spans="1:80">
      <c r="A828" s="97"/>
      <c r="B828" s="98" t="str">
        <f ca="1">IF(NOT($A828=""),OFFSET('WBS Reference &amp; User Procedure'!$A$1,MATCH($A828,'WBS Reference &amp; User Procedure'!$A:$A,0)-1,1),"")</f>
        <v/>
      </c>
      <c r="D828" s="97"/>
      <c r="T828" s="104" t="str">
        <f>IF(NOT(Q828=""),IF(NOT($S828=""),$S828,#REF!),"")</f>
        <v/>
      </c>
      <c r="U828" s="104" t="str">
        <f>IF(NOT(Q828=""),WORKDAY(T828,Q828,Holidays!$J$3:$J$937),"")</f>
        <v/>
      </c>
      <c r="V828" s="104"/>
      <c r="W828" s="104"/>
      <c r="X828" s="101" t="str">
        <f t="shared" si="181"/>
        <v/>
      </c>
      <c r="AL828" s="87" t="str">
        <f t="shared" ca="1" si="180"/>
        <v/>
      </c>
      <c r="AN828" s="87" t="str">
        <f t="shared" ca="1" si="186"/>
        <v/>
      </c>
      <c r="AO828" s="87" t="str">
        <f t="shared" ca="1" si="186"/>
        <v/>
      </c>
      <c r="AP828" s="87" t="str">
        <f t="shared" ca="1" si="186"/>
        <v/>
      </c>
      <c r="AQ828" s="87" t="str">
        <f t="shared" ca="1" si="186"/>
        <v/>
      </c>
      <c r="AR828" s="87" t="str">
        <f t="shared" ca="1" si="186"/>
        <v/>
      </c>
      <c r="AS828" s="87" t="str">
        <f t="shared" ca="1" si="186"/>
        <v/>
      </c>
      <c r="AT828" s="87" t="str">
        <f t="shared" ca="1" si="186"/>
        <v/>
      </c>
      <c r="AU828" s="87" t="str">
        <f t="shared" ca="1" si="186"/>
        <v/>
      </c>
      <c r="AV828" s="87" t="str">
        <f t="shared" ca="1" si="186"/>
        <v/>
      </c>
      <c r="AW828" s="87" t="str">
        <f t="shared" ca="1" si="186"/>
        <v/>
      </c>
      <c r="AX828" s="87" t="str">
        <f t="shared" ca="1" si="187"/>
        <v/>
      </c>
      <c r="AY828" s="87" t="str">
        <f t="shared" ca="1" si="187"/>
        <v/>
      </c>
      <c r="AZ828" s="87" t="str">
        <f t="shared" ca="1" si="187"/>
        <v/>
      </c>
      <c r="BA828" s="87" t="str">
        <f t="shared" ca="1" si="187"/>
        <v/>
      </c>
      <c r="BB828" s="87" t="str">
        <f t="shared" ca="1" si="187"/>
        <v/>
      </c>
      <c r="BC828" s="87" t="str">
        <f t="shared" ca="1" si="187"/>
        <v/>
      </c>
      <c r="BD828" s="87" t="str">
        <f t="shared" ca="1" si="187"/>
        <v/>
      </c>
      <c r="BE828" s="87" t="str">
        <f t="shared" ca="1" si="187"/>
        <v/>
      </c>
      <c r="BF828" s="87" t="str">
        <f t="shared" ca="1" si="187"/>
        <v/>
      </c>
      <c r="BG828" s="87" t="str">
        <f t="shared" ca="1" si="187"/>
        <v/>
      </c>
      <c r="BI828" s="87" t="str">
        <f>IF($Q828="","",IFERROR(IF(OR(AND($T828&gt;=DATEVALUE("10/1/20"&amp;RIGHT(BH$1,2)),$T828&lt;=DATEVALUE("9/30/20"&amp;RIGHT(BI$1,2))),AND($U828&gt;=DATEVALUE("10/1/20"&amp;RIGHT(BH$1,2)),$U828&lt;=DATEVALUE("9/30/20"&amp;RIGHT(BI$1,2))),AND($T828&lt;=DATEVALUE("10/1/20"&amp;RIGHT(BH$1,2)),$U828&gt;=DATEVALUE("9/30/20"&amp;RIGHT(BI$1,2)))),
IF(AND($T828&gt;=DATEVALUE("10/1/20"&amp;RIGHT(BH$1,2)),$U828&lt;=DATEVALUE("9/30/20"&amp;RIGHT(BI$1,2))),NETWORKDAYS($T828,$U828,Holidays!$J$3:$J$937),
IF(AND($T828&lt;DATEVALUE("10/1/20"&amp;RIGHT(BH$1,2)),$U828&lt;=DATEVALUE("9/30/20"&amp;RIGHT(BI$1,2))),NETWORKDAYS(DATEVALUE("10/1/20"&amp;RIGHT(BH$1,2)),$U828,Holidays!$J$3:$J$937),
IF($T828&lt;DATEVALUE("10/1/20"&amp;RIGHT(BH$1,2)),NETWORKDAYS(DATEVALUE("10/1/20"&amp;RIGHT(BH$1,2)),DATEVALUE("9/30/20"&amp;RIGHT(BI$1,2)),Holidays!$J$3:$J$937),
IF($T828&gt;=DATEVALUE("10/1/20"&amp;RIGHT(BH$1,2)),NETWORKDAYS($T828,DATEVALUE("9/30/20"&amp;RIGHT(BI$1,2)),Holidays!$J$3:$J$937),"")))),"")/(NETWORKDAYS($T828,$U828,Holidays!$J$3:$J$937)),0))</f>
        <v/>
      </c>
      <c r="BJ828" s="87" t="str">
        <f>IF($Q828="","",IFERROR(IF(OR(AND($T828&gt;=DATEVALUE("10/1/20"&amp;RIGHT(BI$1,2)),$T828&lt;=DATEVALUE("9/30/20"&amp;RIGHT(BJ$1,2))),AND($U828&gt;=DATEVALUE("10/1/20"&amp;RIGHT(BI$1,2)),$U828&lt;=DATEVALUE("9/30/20"&amp;RIGHT(BJ$1,2))),AND($T828&lt;=DATEVALUE("10/1/20"&amp;RIGHT(BI$1,2)),$U828&gt;=DATEVALUE("9/30/20"&amp;RIGHT(BJ$1,2)))),
IF(AND($T828&gt;=DATEVALUE("10/1/20"&amp;RIGHT(BI$1,2)),$U828&lt;=DATEVALUE("9/30/20"&amp;RIGHT(BJ$1,2))),NETWORKDAYS($T828,$U828,Holidays!$J$3:$J$937),
IF(AND($T828&lt;DATEVALUE("10/1/20"&amp;RIGHT(BI$1,2)),$U828&lt;=DATEVALUE("9/30/20"&amp;RIGHT(BJ$1,2))),NETWORKDAYS(DATEVALUE("10/1/20"&amp;RIGHT(BI$1,2)),$U828,Holidays!$J$3:$J$937),
IF($T828&lt;DATEVALUE("10/1/20"&amp;RIGHT(BI$1,2)),NETWORKDAYS(DATEVALUE("10/1/20"&amp;RIGHT(BI$1,2)),DATEVALUE("9/30/20"&amp;RIGHT(BJ$1,2)),Holidays!$J$3:$J$937),
IF($T828&gt;=DATEVALUE("10/1/20"&amp;RIGHT(BI$1,2)),NETWORKDAYS($T828,DATEVALUE("9/30/20"&amp;RIGHT(BJ$1,2)),Holidays!$J$3:$J$937),"")))),"")/(NETWORKDAYS($T828,$U828,Holidays!$J$3:$J$937)),0))</f>
        <v/>
      </c>
      <c r="BK828" s="87" t="str">
        <f>IF($Q828="","",IFERROR(IF(OR(AND($T828&gt;=DATEVALUE("10/1/20"&amp;RIGHT(BJ$1,2)),$T828&lt;=DATEVALUE("9/30/20"&amp;RIGHT(BK$1,2))),AND($U828&gt;=DATEVALUE("10/1/20"&amp;RIGHT(BJ$1,2)),$U828&lt;=DATEVALUE("9/30/20"&amp;RIGHT(BK$1,2))),AND($T828&lt;=DATEVALUE("10/1/20"&amp;RIGHT(BJ$1,2)),$U828&gt;=DATEVALUE("9/30/20"&amp;RIGHT(BK$1,2)))),
IF(AND($T828&gt;=DATEVALUE("10/1/20"&amp;RIGHT(BJ$1,2)),$U828&lt;=DATEVALUE("9/30/20"&amp;RIGHT(BK$1,2))),NETWORKDAYS($T828,$U828,Holidays!$J$3:$J$937),
IF(AND($T828&lt;DATEVALUE("10/1/20"&amp;RIGHT(BJ$1,2)),$U828&lt;=DATEVALUE("9/30/20"&amp;RIGHT(BK$1,2))),NETWORKDAYS(DATEVALUE("10/1/20"&amp;RIGHT(BJ$1,2)),$U828,Holidays!$J$3:$J$937),
IF($T828&lt;DATEVALUE("10/1/20"&amp;RIGHT(BJ$1,2)),NETWORKDAYS(DATEVALUE("10/1/20"&amp;RIGHT(BJ$1,2)),DATEVALUE("9/30/20"&amp;RIGHT(BK$1,2)),Holidays!$J$3:$J$937),
IF($T828&gt;=DATEVALUE("10/1/20"&amp;RIGHT(BJ$1,2)),NETWORKDAYS($T828,DATEVALUE("9/30/20"&amp;RIGHT(BK$1,2)),Holidays!$J$3:$J$937),"")))),"")/(NETWORKDAYS($T828,$U828,Holidays!$J$3:$J$937)),0))</f>
        <v/>
      </c>
      <c r="BL828" s="87" t="str">
        <f>IF($Q828="","",IFERROR(IF(OR(AND($T828&gt;=DATEVALUE("10/1/20"&amp;RIGHT(BK$1,2)),$T828&lt;=DATEVALUE("9/30/20"&amp;RIGHT(BL$1,2))),AND($U828&gt;=DATEVALUE("10/1/20"&amp;RIGHT(BK$1,2)),$U828&lt;=DATEVALUE("9/30/20"&amp;RIGHT(BL$1,2))),AND($T828&lt;=DATEVALUE("10/1/20"&amp;RIGHT(BK$1,2)),$U828&gt;=DATEVALUE("9/30/20"&amp;RIGHT(BL$1,2)))),
IF(AND($T828&gt;=DATEVALUE("10/1/20"&amp;RIGHT(BK$1,2)),$U828&lt;=DATEVALUE("9/30/20"&amp;RIGHT(BL$1,2))),NETWORKDAYS($T828,$U828,Holidays!$J$3:$J$937),
IF(AND($T828&lt;DATEVALUE("10/1/20"&amp;RIGHT(BK$1,2)),$U828&lt;=DATEVALUE("9/30/20"&amp;RIGHT(BL$1,2))),NETWORKDAYS(DATEVALUE("10/1/20"&amp;RIGHT(BK$1,2)),$U828,Holidays!$J$3:$J$937),
IF($T828&lt;DATEVALUE("10/1/20"&amp;RIGHT(BK$1,2)),NETWORKDAYS(DATEVALUE("10/1/20"&amp;RIGHT(BK$1,2)),DATEVALUE("9/30/20"&amp;RIGHT(BL$1,2)),Holidays!$J$3:$J$937),
IF($T828&gt;=DATEVALUE("10/1/20"&amp;RIGHT(BK$1,2)),NETWORKDAYS($T828,DATEVALUE("9/30/20"&amp;RIGHT(BL$1,2)),Holidays!$J$3:$J$937),"")))),"")/(NETWORKDAYS($T828,$U828,Holidays!$J$3:$J$937)),0))</f>
        <v/>
      </c>
      <c r="BM828" s="87" t="str">
        <f>IF($Q828="","",IFERROR(IF(OR(AND($T828&gt;=DATEVALUE("10/1/20"&amp;RIGHT(BL$1,2)),$T828&lt;=DATEVALUE("9/30/20"&amp;RIGHT(BM$1,2))),AND($U828&gt;=DATEVALUE("10/1/20"&amp;RIGHT(BL$1,2)),$U828&lt;=DATEVALUE("9/30/20"&amp;RIGHT(BM$1,2))),AND($T828&lt;=DATEVALUE("10/1/20"&amp;RIGHT(BL$1,2)),$U828&gt;=DATEVALUE("9/30/20"&amp;RIGHT(BM$1,2)))),
IF(AND($T828&gt;=DATEVALUE("10/1/20"&amp;RIGHT(BL$1,2)),$U828&lt;=DATEVALUE("9/30/20"&amp;RIGHT(BM$1,2))),NETWORKDAYS($T828,$U828,Holidays!$J$3:$J$937),
IF(AND($T828&lt;DATEVALUE("10/1/20"&amp;RIGHT(BL$1,2)),$U828&lt;=DATEVALUE("9/30/20"&amp;RIGHT(BM$1,2))),NETWORKDAYS(DATEVALUE("10/1/20"&amp;RIGHT(BL$1,2)),$U828,Holidays!$J$3:$J$937),
IF($T828&lt;DATEVALUE("10/1/20"&amp;RIGHT(BL$1,2)),NETWORKDAYS(DATEVALUE("10/1/20"&amp;RIGHT(BL$1,2)),DATEVALUE("9/30/20"&amp;RIGHT(BM$1,2)),Holidays!$J$3:$J$937),
IF($T828&gt;=DATEVALUE("10/1/20"&amp;RIGHT(BL$1,2)),NETWORKDAYS($T828,DATEVALUE("9/30/20"&amp;RIGHT(BM$1,2)),Holidays!$J$3:$J$937),"")))),"")/(NETWORKDAYS($T828,$U828,Holidays!$J$3:$J$937)),0))</f>
        <v/>
      </c>
      <c r="BN828" s="87" t="str">
        <f>IF($Q828="","",IFERROR(IF(OR(AND($T828&gt;=DATEVALUE("10/1/20"&amp;RIGHT(BM$1,2)),$T828&lt;=DATEVALUE("9/30/20"&amp;RIGHT(BN$1,2))),AND($U828&gt;=DATEVALUE("10/1/20"&amp;RIGHT(BM$1,2)),$U828&lt;=DATEVALUE("9/30/20"&amp;RIGHT(BN$1,2))),AND($T828&lt;=DATEVALUE("10/1/20"&amp;RIGHT(BM$1,2)),$U828&gt;=DATEVALUE("9/30/20"&amp;RIGHT(BN$1,2)))),
IF(AND($T828&gt;=DATEVALUE("10/1/20"&amp;RIGHT(BM$1,2)),$U828&lt;=DATEVALUE("9/30/20"&amp;RIGHT(BN$1,2))),NETWORKDAYS($T828,$U828,Holidays!$J$3:$J$937),
IF(AND($T828&lt;DATEVALUE("10/1/20"&amp;RIGHT(BM$1,2)),$U828&lt;=DATEVALUE("9/30/20"&amp;RIGHT(BN$1,2))),NETWORKDAYS(DATEVALUE("10/1/20"&amp;RIGHT(BM$1,2)),$U828,Holidays!$J$3:$J$937),
IF($T828&lt;DATEVALUE("10/1/20"&amp;RIGHT(BM$1,2)),NETWORKDAYS(DATEVALUE("10/1/20"&amp;RIGHT(BM$1,2)),DATEVALUE("9/30/20"&amp;RIGHT(BN$1,2)),Holidays!$J$3:$J$937),
IF($T828&gt;=DATEVALUE("10/1/20"&amp;RIGHT(BM$1,2)),NETWORKDAYS($T828,DATEVALUE("9/30/20"&amp;RIGHT(BN$1,2)),Holidays!$J$3:$J$937),"")))),"")/(NETWORKDAYS($T828,$U828,Holidays!$J$3:$J$937)),0))</f>
        <v/>
      </c>
      <c r="BO828" s="87" t="str">
        <f>IF($Q828="","",IFERROR(IF(OR(AND($T828&gt;=DATEVALUE("10/1/20"&amp;RIGHT(BN$1,2)),$T828&lt;=DATEVALUE("9/30/20"&amp;RIGHT(BO$1,2))),AND($U828&gt;=DATEVALUE("10/1/20"&amp;RIGHT(BN$1,2)),$U828&lt;=DATEVALUE("9/30/20"&amp;RIGHT(BO$1,2))),AND($T828&lt;=DATEVALUE("10/1/20"&amp;RIGHT(BN$1,2)),$U828&gt;=DATEVALUE("9/30/20"&amp;RIGHT(BO$1,2)))),
IF(AND($T828&gt;=DATEVALUE("10/1/20"&amp;RIGHT(BN$1,2)),$U828&lt;=DATEVALUE("9/30/20"&amp;RIGHT(BO$1,2))),NETWORKDAYS($T828,$U828,Holidays!$J$3:$J$937),
IF(AND($T828&lt;DATEVALUE("10/1/20"&amp;RIGHT(BN$1,2)),$U828&lt;=DATEVALUE("9/30/20"&amp;RIGHT(BO$1,2))),NETWORKDAYS(DATEVALUE("10/1/20"&amp;RIGHT(BN$1,2)),$U828,Holidays!$J$3:$J$937),
IF($T828&lt;DATEVALUE("10/1/20"&amp;RIGHT(BN$1,2)),NETWORKDAYS(DATEVALUE("10/1/20"&amp;RIGHT(BN$1,2)),DATEVALUE("9/30/20"&amp;RIGHT(BO$1,2)),Holidays!$J$3:$J$937),
IF($T828&gt;=DATEVALUE("10/1/20"&amp;RIGHT(BN$1,2)),NETWORKDAYS($T828,DATEVALUE("9/30/20"&amp;RIGHT(BO$1,2)),Holidays!$J$3:$J$937),"")))),"")/(NETWORKDAYS($T828,$U828,Holidays!$J$3:$J$937)),0))</f>
        <v/>
      </c>
      <c r="BP828" s="87" t="str">
        <f>IF($Q828="","",IFERROR(IF(OR(AND($T828&gt;=DATEVALUE("10/1/20"&amp;RIGHT(BO$1,2)),$T828&lt;=DATEVALUE("9/30/20"&amp;RIGHT(BP$1,2))),AND($U828&gt;=DATEVALUE("10/1/20"&amp;RIGHT(BO$1,2)),$U828&lt;=DATEVALUE("9/30/20"&amp;RIGHT(BP$1,2))),AND($T828&lt;=DATEVALUE("10/1/20"&amp;RIGHT(BO$1,2)),$U828&gt;=DATEVALUE("9/30/20"&amp;RIGHT(BP$1,2)))),
IF(AND($T828&gt;=DATEVALUE("10/1/20"&amp;RIGHT(BO$1,2)),$U828&lt;=DATEVALUE("9/30/20"&amp;RIGHT(BP$1,2))),NETWORKDAYS($T828,$U828,Holidays!$J$3:$J$937),
IF(AND($T828&lt;DATEVALUE("10/1/20"&amp;RIGHT(BO$1,2)),$U828&lt;=DATEVALUE("9/30/20"&amp;RIGHT(BP$1,2))),NETWORKDAYS(DATEVALUE("10/1/20"&amp;RIGHT(BO$1,2)),$U828,Holidays!$J$3:$J$937),
IF($T828&lt;DATEVALUE("10/1/20"&amp;RIGHT(BO$1,2)),NETWORKDAYS(DATEVALUE("10/1/20"&amp;RIGHT(BO$1,2)),DATEVALUE("9/30/20"&amp;RIGHT(BP$1,2)),Holidays!$J$3:$J$937),
IF($T828&gt;=DATEVALUE("10/1/20"&amp;RIGHT(BO$1,2)),NETWORKDAYS($T828,DATEVALUE("9/30/20"&amp;RIGHT(BP$1,2)),Holidays!$J$3:$J$937),"")))),"")/(NETWORKDAYS($T828,$U828,Holidays!$J$3:$J$937)),0))</f>
        <v/>
      </c>
      <c r="BQ828" s="87" t="str">
        <f>IF($Q828="","",IFERROR(IF(OR(AND($T828&gt;=DATEVALUE("10/1/20"&amp;RIGHT(BP$1,2)),$T828&lt;=DATEVALUE("9/30/20"&amp;RIGHT(BQ$1,2))),AND($U828&gt;=DATEVALUE("10/1/20"&amp;RIGHT(BP$1,2)),$U828&lt;=DATEVALUE("9/30/20"&amp;RIGHT(BQ$1,2))),AND($T828&lt;=DATEVALUE("10/1/20"&amp;RIGHT(BP$1,2)),$U828&gt;=DATEVALUE("9/30/20"&amp;RIGHT(BQ$1,2)))),
IF(AND($T828&gt;=DATEVALUE("10/1/20"&amp;RIGHT(BP$1,2)),$U828&lt;=DATEVALUE("9/30/20"&amp;RIGHT(BQ$1,2))),NETWORKDAYS($T828,$U828,Holidays!$J$3:$J$937),
IF(AND($T828&lt;DATEVALUE("10/1/20"&amp;RIGHT(BP$1,2)),$U828&lt;=DATEVALUE("9/30/20"&amp;RIGHT(BQ$1,2))),NETWORKDAYS(DATEVALUE("10/1/20"&amp;RIGHT(BP$1,2)),$U828,Holidays!$J$3:$J$937),
IF($T828&lt;DATEVALUE("10/1/20"&amp;RIGHT(BP$1,2)),NETWORKDAYS(DATEVALUE("10/1/20"&amp;RIGHT(BP$1,2)),DATEVALUE("9/30/20"&amp;RIGHT(BQ$1,2)),Holidays!$J$3:$J$937),
IF($T828&gt;=DATEVALUE("10/1/20"&amp;RIGHT(BP$1,2)),NETWORKDAYS($T828,DATEVALUE("9/30/20"&amp;RIGHT(BQ$1,2)),Holidays!$J$3:$J$937),"")))),"")/(NETWORKDAYS($T828,$U828,Holidays!$J$3:$J$937)),0))</f>
        <v/>
      </c>
      <c r="BR828" s="87" t="str">
        <f>IF($Q828="","",IFERROR(IF(OR(AND($T828&gt;=DATEVALUE("10/1/20"&amp;RIGHT(BQ$1,2)),$T828&lt;=DATEVALUE("9/30/20"&amp;RIGHT(BR$1,2))),AND($U828&gt;=DATEVALUE("10/1/20"&amp;RIGHT(BQ$1,2)),$U828&lt;=DATEVALUE("9/30/20"&amp;RIGHT(BR$1,2))),AND($T828&lt;=DATEVALUE("10/1/20"&amp;RIGHT(BQ$1,2)),$U828&gt;=DATEVALUE("9/30/20"&amp;RIGHT(BR$1,2)))),
IF(AND($T828&gt;=DATEVALUE("10/1/20"&amp;RIGHT(BQ$1,2)),$U828&lt;=DATEVALUE("9/30/20"&amp;RIGHT(BR$1,2))),NETWORKDAYS($T828,$U828,Holidays!$J$3:$J$937),
IF(AND($T828&lt;DATEVALUE("10/1/20"&amp;RIGHT(BQ$1,2)),$U828&lt;=DATEVALUE("9/30/20"&amp;RIGHT(BR$1,2))),NETWORKDAYS(DATEVALUE("10/1/20"&amp;RIGHT(BQ$1,2)),$U828,Holidays!$J$3:$J$937),
IF($T828&lt;DATEVALUE("10/1/20"&amp;RIGHT(BQ$1,2)),NETWORKDAYS(DATEVALUE("10/1/20"&amp;RIGHT(BQ$1,2)),DATEVALUE("9/30/20"&amp;RIGHT(BR$1,2)),Holidays!$J$3:$J$937),
IF($T828&gt;=DATEVALUE("10/1/20"&amp;RIGHT(BQ$1,2)),NETWORKDAYS($T828,DATEVALUE("9/30/20"&amp;RIGHT(BR$1,2)),Holidays!$J$3:$J$937),"")))),"")/(NETWORKDAYS($T828,$U828,Holidays!$J$3:$J$937)),0))</f>
        <v/>
      </c>
      <c r="BS828" s="87" t="str">
        <f>IF($Q828="","",IFERROR(IF(OR(AND($T828&gt;=DATEVALUE("10/1/20"&amp;RIGHT(BR$1,2)),$T828&lt;=DATEVALUE("9/30/20"&amp;RIGHT(BS$1,2))),AND($U828&gt;=DATEVALUE("10/1/20"&amp;RIGHT(BR$1,2)),$U828&lt;=DATEVALUE("9/30/20"&amp;RIGHT(BS$1,2))),AND($T828&lt;=DATEVALUE("10/1/20"&amp;RIGHT(BR$1,2)),$U828&gt;=DATEVALUE("9/30/20"&amp;RIGHT(BS$1,2)))),
IF(AND($T828&gt;=DATEVALUE("10/1/20"&amp;RIGHT(BR$1,2)),$U828&lt;=DATEVALUE("9/30/20"&amp;RIGHT(BS$1,2))),NETWORKDAYS($T828,$U828,Holidays!$J$3:$J$937),
IF(AND($T828&lt;DATEVALUE("10/1/20"&amp;RIGHT(BR$1,2)),$U828&lt;=DATEVALUE("9/30/20"&amp;RIGHT(BS$1,2))),NETWORKDAYS(DATEVALUE("10/1/20"&amp;RIGHT(BR$1,2)),$U828,Holidays!$J$3:$J$937),
IF($T828&lt;DATEVALUE("10/1/20"&amp;RIGHT(BR$1,2)),NETWORKDAYS(DATEVALUE("10/1/20"&amp;RIGHT(BR$1,2)),DATEVALUE("9/30/20"&amp;RIGHT(BS$1,2)),Holidays!$J$3:$J$937),
IF($T828&gt;=DATEVALUE("10/1/20"&amp;RIGHT(BR$1,2)),NETWORKDAYS($T828,DATEVALUE("9/30/20"&amp;RIGHT(BS$1,2)),Holidays!$J$3:$J$937),"")))),"")/(NETWORKDAYS($T828,$U828,Holidays!$J$3:$J$937)),0))</f>
        <v/>
      </c>
      <c r="BT828" s="87" t="str">
        <f>IF($Q828="","",IFERROR(IF(OR(AND($T828&gt;=DATEVALUE("10/1/20"&amp;RIGHT(BS$1,2)),$T828&lt;=DATEVALUE("9/30/20"&amp;RIGHT(BT$1,2))),AND($U828&gt;=DATEVALUE("10/1/20"&amp;RIGHT(BS$1,2)),$U828&lt;=DATEVALUE("9/30/20"&amp;RIGHT(BT$1,2))),AND($T828&lt;=DATEVALUE("10/1/20"&amp;RIGHT(BS$1,2)),$U828&gt;=DATEVALUE("9/30/20"&amp;RIGHT(BT$1,2)))),
IF(AND($T828&gt;=DATEVALUE("10/1/20"&amp;RIGHT(BS$1,2)),$U828&lt;=DATEVALUE("9/30/20"&amp;RIGHT(BT$1,2))),NETWORKDAYS($T828,$U828,Holidays!$J$3:$J$937),
IF(AND($T828&lt;DATEVALUE("10/1/20"&amp;RIGHT(BS$1,2)),$U828&lt;=DATEVALUE("9/30/20"&amp;RIGHT(BT$1,2))),NETWORKDAYS(DATEVALUE("10/1/20"&amp;RIGHT(BS$1,2)),$U828,Holidays!$J$3:$J$937),
IF($T828&lt;DATEVALUE("10/1/20"&amp;RIGHT(BS$1,2)),NETWORKDAYS(DATEVALUE("10/1/20"&amp;RIGHT(BS$1,2)),DATEVALUE("9/30/20"&amp;RIGHT(BT$1,2)),Holidays!$J$3:$J$937),
IF($T828&gt;=DATEVALUE("10/1/20"&amp;RIGHT(BS$1,2)),NETWORKDAYS($T828,DATEVALUE("9/30/20"&amp;RIGHT(BT$1,2)),Holidays!$J$3:$J$937),"")))),"")/(NETWORKDAYS($T828,$U828,Holidays!$J$3:$J$937)),0))</f>
        <v/>
      </c>
      <c r="BU828" s="87" t="str">
        <f>IF($Q828="","",IFERROR(IF(OR(AND($T828&gt;=DATEVALUE("10/1/20"&amp;RIGHT(BT$1,2)),$T828&lt;=DATEVALUE("9/30/20"&amp;RIGHT(BU$1,2))),AND($U828&gt;=DATEVALUE("10/1/20"&amp;RIGHT(BT$1,2)),$U828&lt;=DATEVALUE("9/30/20"&amp;RIGHT(BU$1,2))),AND($T828&lt;=DATEVALUE("10/1/20"&amp;RIGHT(BT$1,2)),$U828&gt;=DATEVALUE("9/30/20"&amp;RIGHT(BU$1,2)))),
IF(AND($T828&gt;=DATEVALUE("10/1/20"&amp;RIGHT(BT$1,2)),$U828&lt;=DATEVALUE("9/30/20"&amp;RIGHT(BU$1,2))),NETWORKDAYS($T828,$U828,Holidays!$J$3:$J$937),
IF(AND($T828&lt;DATEVALUE("10/1/20"&amp;RIGHT(BT$1,2)),$U828&lt;=DATEVALUE("9/30/20"&amp;RIGHT(BU$1,2))),NETWORKDAYS(DATEVALUE("10/1/20"&amp;RIGHT(BT$1,2)),$U828,Holidays!$J$3:$J$937),
IF($T828&lt;DATEVALUE("10/1/20"&amp;RIGHT(BT$1,2)),NETWORKDAYS(DATEVALUE("10/1/20"&amp;RIGHT(BT$1,2)),DATEVALUE("9/30/20"&amp;RIGHT(BU$1,2)),Holidays!$J$3:$J$937),
IF($T828&gt;=DATEVALUE("10/1/20"&amp;RIGHT(BT$1,2)),NETWORKDAYS($T828,DATEVALUE("9/30/20"&amp;RIGHT(BU$1,2)),Holidays!$J$3:$J$937),"")))),"")/(NETWORKDAYS($T828,$U828,Holidays!$J$3:$J$937)),0))</f>
        <v/>
      </c>
      <c r="BV828" s="87" t="str">
        <f>IF($Q828="","",IFERROR(IF(OR(AND($T828&gt;=DATEVALUE("10/1/20"&amp;RIGHT(BU$1,2)),$T828&lt;=DATEVALUE("9/30/20"&amp;RIGHT(BV$1,2))),AND($U828&gt;=DATEVALUE("10/1/20"&amp;RIGHT(BU$1,2)),$U828&lt;=DATEVALUE("9/30/20"&amp;RIGHT(BV$1,2))),AND($T828&lt;=DATEVALUE("10/1/20"&amp;RIGHT(BU$1,2)),$U828&gt;=DATEVALUE("9/30/20"&amp;RIGHT(BV$1,2)))),
IF(AND($T828&gt;=DATEVALUE("10/1/20"&amp;RIGHT(BU$1,2)),$U828&lt;=DATEVALUE("9/30/20"&amp;RIGHT(BV$1,2))),NETWORKDAYS($T828,$U828,Holidays!$J$3:$J$937),
IF(AND($T828&lt;DATEVALUE("10/1/20"&amp;RIGHT(BU$1,2)),$U828&lt;=DATEVALUE("9/30/20"&amp;RIGHT(BV$1,2))),NETWORKDAYS(DATEVALUE("10/1/20"&amp;RIGHT(BU$1,2)),$U828,Holidays!$J$3:$J$937),
IF($T828&lt;DATEVALUE("10/1/20"&amp;RIGHT(BU$1,2)),NETWORKDAYS(DATEVALUE("10/1/20"&amp;RIGHT(BU$1,2)),DATEVALUE("9/30/20"&amp;RIGHT(BV$1,2)),Holidays!$J$3:$J$937),
IF($T828&gt;=DATEVALUE("10/1/20"&amp;RIGHT(BU$1,2)),NETWORKDAYS($T828,DATEVALUE("9/30/20"&amp;RIGHT(BV$1,2)),Holidays!$J$3:$J$937),"")))),"")/(NETWORKDAYS($T828,$U828,Holidays!$J$3:$J$937)),0))</f>
        <v/>
      </c>
      <c r="BW828" s="87" t="str">
        <f>IF($Q828="","",IFERROR(IF(OR(AND($T828&gt;=DATEVALUE("10/1/20"&amp;RIGHT(BV$1,2)),$T828&lt;=DATEVALUE("9/30/20"&amp;RIGHT(BW$1,2))),AND($U828&gt;=DATEVALUE("10/1/20"&amp;RIGHT(BV$1,2)),$U828&lt;=DATEVALUE("9/30/20"&amp;RIGHT(BW$1,2))),AND($T828&lt;=DATEVALUE("10/1/20"&amp;RIGHT(BV$1,2)),$U828&gt;=DATEVALUE("9/30/20"&amp;RIGHT(BW$1,2)))),
IF(AND($T828&gt;=DATEVALUE("10/1/20"&amp;RIGHT(BV$1,2)),$U828&lt;=DATEVALUE("9/30/20"&amp;RIGHT(BW$1,2))),NETWORKDAYS($T828,$U828,Holidays!$J$3:$J$937),
IF(AND($T828&lt;DATEVALUE("10/1/20"&amp;RIGHT(BV$1,2)),$U828&lt;=DATEVALUE("9/30/20"&amp;RIGHT(BW$1,2))),NETWORKDAYS(DATEVALUE("10/1/20"&amp;RIGHT(BV$1,2)),$U828,Holidays!$J$3:$J$937),
IF($T828&lt;DATEVALUE("10/1/20"&amp;RIGHT(BV$1,2)),NETWORKDAYS(DATEVALUE("10/1/20"&amp;RIGHT(BV$1,2)),DATEVALUE("9/30/20"&amp;RIGHT(BW$1,2)),Holidays!$J$3:$J$937),
IF($T828&gt;=DATEVALUE("10/1/20"&amp;RIGHT(BV$1,2)),NETWORKDAYS($T828,DATEVALUE("9/30/20"&amp;RIGHT(BW$1,2)),Holidays!$J$3:$J$937),"")))),"")/(NETWORKDAYS($T828,$U828,Holidays!$J$3:$J$937)),0))</f>
        <v/>
      </c>
      <c r="BX828" s="87" t="str">
        <f>IF($Q828="","",IFERROR(IF(OR(AND($T828&gt;=DATEVALUE("10/1/20"&amp;RIGHT(BW$1,2)),$T828&lt;=DATEVALUE("9/30/20"&amp;RIGHT(BX$1,2))),AND($U828&gt;=DATEVALUE("10/1/20"&amp;RIGHT(BW$1,2)),$U828&lt;=DATEVALUE("9/30/20"&amp;RIGHT(BX$1,2))),AND($T828&lt;=DATEVALUE("10/1/20"&amp;RIGHT(BW$1,2)),$U828&gt;=DATEVALUE("9/30/20"&amp;RIGHT(BX$1,2)))),
IF(AND($T828&gt;=DATEVALUE("10/1/20"&amp;RIGHT(BW$1,2)),$U828&lt;=DATEVALUE("9/30/20"&amp;RIGHT(BX$1,2))),NETWORKDAYS($T828,$U828,Holidays!$J$3:$J$937),
IF(AND($T828&lt;DATEVALUE("10/1/20"&amp;RIGHT(BW$1,2)),$U828&lt;=DATEVALUE("9/30/20"&amp;RIGHT(BX$1,2))),NETWORKDAYS(DATEVALUE("10/1/20"&amp;RIGHT(BW$1,2)),$U828,Holidays!$J$3:$J$937),
IF($T828&lt;DATEVALUE("10/1/20"&amp;RIGHT(BW$1,2)),NETWORKDAYS(DATEVALUE("10/1/20"&amp;RIGHT(BW$1,2)),DATEVALUE("9/30/20"&amp;RIGHT(BX$1,2)),Holidays!$J$3:$J$937),
IF($T828&gt;=DATEVALUE("10/1/20"&amp;RIGHT(BW$1,2)),NETWORKDAYS($T828,DATEVALUE("9/30/20"&amp;RIGHT(BX$1,2)),Holidays!$J$3:$J$937),"")))),"")/(NETWORKDAYS($T828,$U828,Holidays!$J$3:$J$937)),0))</f>
        <v/>
      </c>
      <c r="BY828" s="87" t="str">
        <f>IF($Q828="","",IFERROR(IF(OR(AND($T828&gt;=DATEVALUE("10/1/20"&amp;RIGHT(BX$1,2)),$T828&lt;=DATEVALUE("9/30/20"&amp;RIGHT(BY$1,2))),AND($U828&gt;=DATEVALUE("10/1/20"&amp;RIGHT(BX$1,2)),$U828&lt;=DATEVALUE("9/30/20"&amp;RIGHT(BY$1,2))),AND($T828&lt;=DATEVALUE("10/1/20"&amp;RIGHT(BX$1,2)),$U828&gt;=DATEVALUE("9/30/20"&amp;RIGHT(BY$1,2)))),
IF(AND($T828&gt;=DATEVALUE("10/1/20"&amp;RIGHT(BX$1,2)),$U828&lt;=DATEVALUE("9/30/20"&amp;RIGHT(BY$1,2))),NETWORKDAYS($T828,$U828,Holidays!$J$3:$J$937),
IF(AND($T828&lt;DATEVALUE("10/1/20"&amp;RIGHT(BX$1,2)),$U828&lt;=DATEVALUE("9/30/20"&amp;RIGHT(BY$1,2))),NETWORKDAYS(DATEVALUE("10/1/20"&amp;RIGHT(BX$1,2)),$U828,Holidays!$J$3:$J$937),
IF($T828&lt;DATEVALUE("10/1/20"&amp;RIGHT(BX$1,2)),NETWORKDAYS(DATEVALUE("10/1/20"&amp;RIGHT(BX$1,2)),DATEVALUE("9/30/20"&amp;RIGHT(BY$1,2)),Holidays!$J$3:$J$937),
IF($T828&gt;=DATEVALUE("10/1/20"&amp;RIGHT(BX$1,2)),NETWORKDAYS($T828,DATEVALUE("9/30/20"&amp;RIGHT(BY$1,2)),Holidays!$J$3:$J$937),"")))),"")/(NETWORKDAYS($T828,$U828,Holidays!$J$3:$J$937)),0))</f>
        <v/>
      </c>
      <c r="BZ828" s="87" t="str">
        <f>IF($Q828="","",IFERROR(IF(OR(AND($T828&gt;=DATEVALUE("10/1/20"&amp;RIGHT(BY$1,2)),$T828&lt;=DATEVALUE("9/30/20"&amp;RIGHT(BZ$1,2))),AND($U828&gt;=DATEVALUE("10/1/20"&amp;RIGHT(BY$1,2)),$U828&lt;=DATEVALUE("9/30/20"&amp;RIGHT(BZ$1,2))),AND($T828&lt;=DATEVALUE("10/1/20"&amp;RIGHT(BY$1,2)),$U828&gt;=DATEVALUE("9/30/20"&amp;RIGHT(BZ$1,2)))),
IF(AND($T828&gt;=DATEVALUE("10/1/20"&amp;RIGHT(BY$1,2)),$U828&lt;=DATEVALUE("9/30/20"&amp;RIGHT(BZ$1,2))),NETWORKDAYS($T828,$U828,Holidays!$J$3:$J$937),
IF(AND($T828&lt;DATEVALUE("10/1/20"&amp;RIGHT(BY$1,2)),$U828&lt;=DATEVALUE("9/30/20"&amp;RIGHT(BZ$1,2))),NETWORKDAYS(DATEVALUE("10/1/20"&amp;RIGHT(BY$1,2)),$U828,Holidays!$J$3:$J$937),
IF($T828&lt;DATEVALUE("10/1/20"&amp;RIGHT(BY$1,2)),NETWORKDAYS(DATEVALUE("10/1/20"&amp;RIGHT(BY$1,2)),DATEVALUE("9/30/20"&amp;RIGHT(BZ$1,2)),Holidays!$J$3:$J$937),
IF($T828&gt;=DATEVALUE("10/1/20"&amp;RIGHT(BY$1,2)),NETWORKDAYS($T828,DATEVALUE("9/30/20"&amp;RIGHT(BZ$1,2)),Holidays!$J$3:$J$937),"")))),"")/(NETWORKDAYS($T828,$U828,Holidays!$J$3:$J$937)),0))</f>
        <v/>
      </c>
      <c r="CA828" s="87" t="str">
        <f>IF($Q828="","",IFERROR(IF(OR(AND($T828&gt;=DATEVALUE("10/1/20"&amp;RIGHT(BZ$1,2)),$T828&lt;=DATEVALUE("9/30/20"&amp;RIGHT(CA$1,2))),AND($U828&gt;=DATEVALUE("10/1/20"&amp;RIGHT(BZ$1,2)),$U828&lt;=DATEVALUE("9/30/20"&amp;RIGHT(CA$1,2))),AND($T828&lt;=DATEVALUE("10/1/20"&amp;RIGHT(BZ$1,2)),$U828&gt;=DATEVALUE("9/30/20"&amp;RIGHT(CA$1,2)))),
IF(AND($T828&gt;=DATEVALUE("10/1/20"&amp;RIGHT(BZ$1,2)),$U828&lt;=DATEVALUE("9/30/20"&amp;RIGHT(CA$1,2))),NETWORKDAYS($T828,$U828,Holidays!$J$3:$J$937),
IF(AND($T828&lt;DATEVALUE("10/1/20"&amp;RIGHT(BZ$1,2)),$U828&lt;=DATEVALUE("9/30/20"&amp;RIGHT(CA$1,2))),NETWORKDAYS(DATEVALUE("10/1/20"&amp;RIGHT(BZ$1,2)),$U828,Holidays!$J$3:$J$937),
IF($T828&lt;DATEVALUE("10/1/20"&amp;RIGHT(BZ$1,2)),NETWORKDAYS(DATEVALUE("10/1/20"&amp;RIGHT(BZ$1,2)),DATEVALUE("9/30/20"&amp;RIGHT(CA$1,2)),Holidays!$J$3:$J$937),
IF($T828&gt;=DATEVALUE("10/1/20"&amp;RIGHT(BZ$1,2)),NETWORKDAYS($T828,DATEVALUE("9/30/20"&amp;RIGHT(CA$1,2)),Holidays!$J$3:$J$937),"")))),"")/(NETWORKDAYS($T828,$U828,Holidays!$J$3:$J$937)),0))</f>
        <v/>
      </c>
      <c r="CB828" s="87" t="str">
        <f>IF($Q828="","",IFERROR(IF(OR(AND($T828&gt;=DATEVALUE("10/1/20"&amp;RIGHT(CA$1,2)),$T828&lt;=DATEVALUE("9/30/20"&amp;RIGHT(CB$1,2))),AND($U828&gt;=DATEVALUE("10/1/20"&amp;RIGHT(CA$1,2)),$U828&lt;=DATEVALUE("9/30/20"&amp;RIGHT(CB$1,2))),AND($T828&lt;=DATEVALUE("10/1/20"&amp;RIGHT(CA$1,2)),$U828&gt;=DATEVALUE("9/30/20"&amp;RIGHT(CB$1,2)))),
IF(AND($T828&gt;=DATEVALUE("10/1/20"&amp;RIGHT(CA$1,2)),$U828&lt;=DATEVALUE("9/30/20"&amp;RIGHT(CB$1,2))),NETWORKDAYS($T828,$U828,Holidays!$J$3:$J$937),
IF(AND($T828&lt;DATEVALUE("10/1/20"&amp;RIGHT(CA$1,2)),$U828&lt;=DATEVALUE("9/30/20"&amp;RIGHT(CB$1,2))),NETWORKDAYS(DATEVALUE("10/1/20"&amp;RIGHT(CA$1,2)),$U828,Holidays!$J$3:$J$937),
IF($T828&lt;DATEVALUE("10/1/20"&amp;RIGHT(CA$1,2)),NETWORKDAYS(DATEVALUE("10/1/20"&amp;RIGHT(CA$1,2)),DATEVALUE("9/30/20"&amp;RIGHT(CB$1,2)),Holidays!$J$3:$J$937),
IF($T828&gt;=DATEVALUE("10/1/20"&amp;RIGHT(CA$1,2)),NETWORKDAYS($T828,DATEVALUE("9/30/20"&amp;RIGHT(CB$1,2)),Holidays!$J$3:$J$937),"")))),"")/(NETWORKDAYS($T828,$U828,Holidays!$J$3:$J$937)),0))</f>
        <v/>
      </c>
    </row>
    <row r="829" spans="1:80">
      <c r="A829" s="97"/>
      <c r="B829" s="98" t="str">
        <f ca="1">IF(NOT($A829=""),OFFSET('WBS Reference &amp; User Procedure'!$A$1,MATCH($A829,'WBS Reference &amp; User Procedure'!$A:$A,0)-1,1),"")</f>
        <v/>
      </c>
      <c r="D829" s="97"/>
      <c r="T829" s="104" t="str">
        <f>IF(NOT(Q829=""),IF(NOT($S829=""),$S829,#REF!),"")</f>
        <v/>
      </c>
      <c r="U829" s="104" t="str">
        <f>IF(NOT(Q829=""),WORKDAY(T829,Q829,Holidays!$J$3:$J$937),"")</f>
        <v/>
      </c>
      <c r="V829" s="104"/>
      <c r="W829" s="104"/>
      <c r="X829" s="101" t="str">
        <f t="shared" si="181"/>
        <v/>
      </c>
      <c r="AL829" s="87" t="str">
        <f t="shared" ca="1" si="180"/>
        <v/>
      </c>
      <c r="AN829" s="87" t="str">
        <f t="shared" ca="1" si="186"/>
        <v/>
      </c>
      <c r="AO829" s="87" t="str">
        <f t="shared" ca="1" si="186"/>
        <v/>
      </c>
      <c r="AP829" s="87" t="str">
        <f t="shared" ca="1" si="186"/>
        <v/>
      </c>
      <c r="AQ829" s="87" t="str">
        <f t="shared" ca="1" si="186"/>
        <v/>
      </c>
      <c r="AR829" s="87" t="str">
        <f t="shared" ca="1" si="186"/>
        <v/>
      </c>
      <c r="AS829" s="87" t="str">
        <f t="shared" ca="1" si="186"/>
        <v/>
      </c>
      <c r="AT829" s="87" t="str">
        <f t="shared" ca="1" si="186"/>
        <v/>
      </c>
      <c r="AU829" s="87" t="str">
        <f t="shared" ca="1" si="186"/>
        <v/>
      </c>
      <c r="AV829" s="87" t="str">
        <f t="shared" ca="1" si="186"/>
        <v/>
      </c>
      <c r="AW829" s="87" t="str">
        <f t="shared" ca="1" si="186"/>
        <v/>
      </c>
      <c r="AX829" s="87" t="str">
        <f t="shared" ca="1" si="187"/>
        <v/>
      </c>
      <c r="AY829" s="87" t="str">
        <f t="shared" ca="1" si="187"/>
        <v/>
      </c>
      <c r="AZ829" s="87" t="str">
        <f t="shared" ca="1" si="187"/>
        <v/>
      </c>
      <c r="BA829" s="87" t="str">
        <f t="shared" ca="1" si="187"/>
        <v/>
      </c>
      <c r="BB829" s="87" t="str">
        <f t="shared" ca="1" si="187"/>
        <v/>
      </c>
      <c r="BC829" s="87" t="str">
        <f t="shared" ca="1" si="187"/>
        <v/>
      </c>
      <c r="BD829" s="87" t="str">
        <f t="shared" ca="1" si="187"/>
        <v/>
      </c>
      <c r="BE829" s="87" t="str">
        <f t="shared" ca="1" si="187"/>
        <v/>
      </c>
      <c r="BF829" s="87" t="str">
        <f t="shared" ca="1" si="187"/>
        <v/>
      </c>
      <c r="BG829" s="87" t="str">
        <f t="shared" ca="1" si="187"/>
        <v/>
      </c>
      <c r="BI829" s="87" t="str">
        <f>IF($Q829="","",IFERROR(IF(OR(AND($T829&gt;=DATEVALUE("10/1/20"&amp;RIGHT(BH$1,2)),$T829&lt;=DATEVALUE("9/30/20"&amp;RIGHT(BI$1,2))),AND($U829&gt;=DATEVALUE("10/1/20"&amp;RIGHT(BH$1,2)),$U829&lt;=DATEVALUE("9/30/20"&amp;RIGHT(BI$1,2))),AND($T829&lt;=DATEVALUE("10/1/20"&amp;RIGHT(BH$1,2)),$U829&gt;=DATEVALUE("9/30/20"&amp;RIGHT(BI$1,2)))),
IF(AND($T829&gt;=DATEVALUE("10/1/20"&amp;RIGHT(BH$1,2)),$U829&lt;=DATEVALUE("9/30/20"&amp;RIGHT(BI$1,2))),NETWORKDAYS($T829,$U829,Holidays!$J$3:$J$937),
IF(AND($T829&lt;DATEVALUE("10/1/20"&amp;RIGHT(BH$1,2)),$U829&lt;=DATEVALUE("9/30/20"&amp;RIGHT(BI$1,2))),NETWORKDAYS(DATEVALUE("10/1/20"&amp;RIGHT(BH$1,2)),$U829,Holidays!$J$3:$J$937),
IF($T829&lt;DATEVALUE("10/1/20"&amp;RIGHT(BH$1,2)),NETWORKDAYS(DATEVALUE("10/1/20"&amp;RIGHT(BH$1,2)),DATEVALUE("9/30/20"&amp;RIGHT(BI$1,2)),Holidays!$J$3:$J$937),
IF($T829&gt;=DATEVALUE("10/1/20"&amp;RIGHT(BH$1,2)),NETWORKDAYS($T829,DATEVALUE("9/30/20"&amp;RIGHT(BI$1,2)),Holidays!$J$3:$J$937),"")))),"")/(NETWORKDAYS($T829,$U829,Holidays!$J$3:$J$937)),0))</f>
        <v/>
      </c>
      <c r="BJ829" s="87" t="str">
        <f>IF($Q829="","",IFERROR(IF(OR(AND($T829&gt;=DATEVALUE("10/1/20"&amp;RIGHT(BI$1,2)),$T829&lt;=DATEVALUE("9/30/20"&amp;RIGHT(BJ$1,2))),AND($U829&gt;=DATEVALUE("10/1/20"&amp;RIGHT(BI$1,2)),$U829&lt;=DATEVALUE("9/30/20"&amp;RIGHT(BJ$1,2))),AND($T829&lt;=DATEVALUE("10/1/20"&amp;RIGHT(BI$1,2)),$U829&gt;=DATEVALUE("9/30/20"&amp;RIGHT(BJ$1,2)))),
IF(AND($T829&gt;=DATEVALUE("10/1/20"&amp;RIGHT(BI$1,2)),$U829&lt;=DATEVALUE("9/30/20"&amp;RIGHT(BJ$1,2))),NETWORKDAYS($T829,$U829,Holidays!$J$3:$J$937),
IF(AND($T829&lt;DATEVALUE("10/1/20"&amp;RIGHT(BI$1,2)),$U829&lt;=DATEVALUE("9/30/20"&amp;RIGHT(BJ$1,2))),NETWORKDAYS(DATEVALUE("10/1/20"&amp;RIGHT(BI$1,2)),$U829,Holidays!$J$3:$J$937),
IF($T829&lt;DATEVALUE("10/1/20"&amp;RIGHT(BI$1,2)),NETWORKDAYS(DATEVALUE("10/1/20"&amp;RIGHT(BI$1,2)),DATEVALUE("9/30/20"&amp;RIGHT(BJ$1,2)),Holidays!$J$3:$J$937),
IF($T829&gt;=DATEVALUE("10/1/20"&amp;RIGHT(BI$1,2)),NETWORKDAYS($T829,DATEVALUE("9/30/20"&amp;RIGHT(BJ$1,2)),Holidays!$J$3:$J$937),"")))),"")/(NETWORKDAYS($T829,$U829,Holidays!$J$3:$J$937)),0))</f>
        <v/>
      </c>
      <c r="BK829" s="87" t="str">
        <f>IF($Q829="","",IFERROR(IF(OR(AND($T829&gt;=DATEVALUE("10/1/20"&amp;RIGHT(BJ$1,2)),$T829&lt;=DATEVALUE("9/30/20"&amp;RIGHT(BK$1,2))),AND($U829&gt;=DATEVALUE("10/1/20"&amp;RIGHT(BJ$1,2)),$U829&lt;=DATEVALUE("9/30/20"&amp;RIGHT(BK$1,2))),AND($T829&lt;=DATEVALUE("10/1/20"&amp;RIGHT(BJ$1,2)),$U829&gt;=DATEVALUE("9/30/20"&amp;RIGHT(BK$1,2)))),
IF(AND($T829&gt;=DATEVALUE("10/1/20"&amp;RIGHT(BJ$1,2)),$U829&lt;=DATEVALUE("9/30/20"&amp;RIGHT(BK$1,2))),NETWORKDAYS($T829,$U829,Holidays!$J$3:$J$937),
IF(AND($T829&lt;DATEVALUE("10/1/20"&amp;RIGHT(BJ$1,2)),$U829&lt;=DATEVALUE("9/30/20"&amp;RIGHT(BK$1,2))),NETWORKDAYS(DATEVALUE("10/1/20"&amp;RIGHT(BJ$1,2)),$U829,Holidays!$J$3:$J$937),
IF($T829&lt;DATEVALUE("10/1/20"&amp;RIGHT(BJ$1,2)),NETWORKDAYS(DATEVALUE("10/1/20"&amp;RIGHT(BJ$1,2)),DATEVALUE("9/30/20"&amp;RIGHT(BK$1,2)),Holidays!$J$3:$J$937),
IF($T829&gt;=DATEVALUE("10/1/20"&amp;RIGHT(BJ$1,2)),NETWORKDAYS($T829,DATEVALUE("9/30/20"&amp;RIGHT(BK$1,2)),Holidays!$J$3:$J$937),"")))),"")/(NETWORKDAYS($T829,$U829,Holidays!$J$3:$J$937)),0))</f>
        <v/>
      </c>
      <c r="BL829" s="87" t="str">
        <f>IF($Q829="","",IFERROR(IF(OR(AND($T829&gt;=DATEVALUE("10/1/20"&amp;RIGHT(BK$1,2)),$T829&lt;=DATEVALUE("9/30/20"&amp;RIGHT(BL$1,2))),AND($U829&gt;=DATEVALUE("10/1/20"&amp;RIGHT(BK$1,2)),$U829&lt;=DATEVALUE("9/30/20"&amp;RIGHT(BL$1,2))),AND($T829&lt;=DATEVALUE("10/1/20"&amp;RIGHT(BK$1,2)),$U829&gt;=DATEVALUE("9/30/20"&amp;RIGHT(BL$1,2)))),
IF(AND($T829&gt;=DATEVALUE("10/1/20"&amp;RIGHT(BK$1,2)),$U829&lt;=DATEVALUE("9/30/20"&amp;RIGHT(BL$1,2))),NETWORKDAYS($T829,$U829,Holidays!$J$3:$J$937),
IF(AND($T829&lt;DATEVALUE("10/1/20"&amp;RIGHT(BK$1,2)),$U829&lt;=DATEVALUE("9/30/20"&amp;RIGHT(BL$1,2))),NETWORKDAYS(DATEVALUE("10/1/20"&amp;RIGHT(BK$1,2)),$U829,Holidays!$J$3:$J$937),
IF($T829&lt;DATEVALUE("10/1/20"&amp;RIGHT(BK$1,2)),NETWORKDAYS(DATEVALUE("10/1/20"&amp;RIGHT(BK$1,2)),DATEVALUE("9/30/20"&amp;RIGHT(BL$1,2)),Holidays!$J$3:$J$937),
IF($T829&gt;=DATEVALUE("10/1/20"&amp;RIGHT(BK$1,2)),NETWORKDAYS($T829,DATEVALUE("9/30/20"&amp;RIGHT(BL$1,2)),Holidays!$J$3:$J$937),"")))),"")/(NETWORKDAYS($T829,$U829,Holidays!$J$3:$J$937)),0))</f>
        <v/>
      </c>
      <c r="BM829" s="87" t="str">
        <f>IF($Q829="","",IFERROR(IF(OR(AND($T829&gt;=DATEVALUE("10/1/20"&amp;RIGHT(BL$1,2)),$T829&lt;=DATEVALUE("9/30/20"&amp;RIGHT(BM$1,2))),AND($U829&gt;=DATEVALUE("10/1/20"&amp;RIGHT(BL$1,2)),$U829&lt;=DATEVALUE("9/30/20"&amp;RIGHT(BM$1,2))),AND($T829&lt;=DATEVALUE("10/1/20"&amp;RIGHT(BL$1,2)),$U829&gt;=DATEVALUE("9/30/20"&amp;RIGHT(BM$1,2)))),
IF(AND($T829&gt;=DATEVALUE("10/1/20"&amp;RIGHT(BL$1,2)),$U829&lt;=DATEVALUE("9/30/20"&amp;RIGHT(BM$1,2))),NETWORKDAYS($T829,$U829,Holidays!$J$3:$J$937),
IF(AND($T829&lt;DATEVALUE("10/1/20"&amp;RIGHT(BL$1,2)),$U829&lt;=DATEVALUE("9/30/20"&amp;RIGHT(BM$1,2))),NETWORKDAYS(DATEVALUE("10/1/20"&amp;RIGHT(BL$1,2)),$U829,Holidays!$J$3:$J$937),
IF($T829&lt;DATEVALUE("10/1/20"&amp;RIGHT(BL$1,2)),NETWORKDAYS(DATEVALUE("10/1/20"&amp;RIGHT(BL$1,2)),DATEVALUE("9/30/20"&amp;RIGHT(BM$1,2)),Holidays!$J$3:$J$937),
IF($T829&gt;=DATEVALUE("10/1/20"&amp;RIGHT(BL$1,2)),NETWORKDAYS($T829,DATEVALUE("9/30/20"&amp;RIGHT(BM$1,2)),Holidays!$J$3:$J$937),"")))),"")/(NETWORKDAYS($T829,$U829,Holidays!$J$3:$J$937)),0))</f>
        <v/>
      </c>
      <c r="BN829" s="87" t="str">
        <f>IF($Q829="","",IFERROR(IF(OR(AND($T829&gt;=DATEVALUE("10/1/20"&amp;RIGHT(BM$1,2)),$T829&lt;=DATEVALUE("9/30/20"&amp;RIGHT(BN$1,2))),AND($U829&gt;=DATEVALUE("10/1/20"&amp;RIGHT(BM$1,2)),$U829&lt;=DATEVALUE("9/30/20"&amp;RIGHT(BN$1,2))),AND($T829&lt;=DATEVALUE("10/1/20"&amp;RIGHT(BM$1,2)),$U829&gt;=DATEVALUE("9/30/20"&amp;RIGHT(BN$1,2)))),
IF(AND($T829&gt;=DATEVALUE("10/1/20"&amp;RIGHT(BM$1,2)),$U829&lt;=DATEVALUE("9/30/20"&amp;RIGHT(BN$1,2))),NETWORKDAYS($T829,$U829,Holidays!$J$3:$J$937),
IF(AND($T829&lt;DATEVALUE("10/1/20"&amp;RIGHT(BM$1,2)),$U829&lt;=DATEVALUE("9/30/20"&amp;RIGHT(BN$1,2))),NETWORKDAYS(DATEVALUE("10/1/20"&amp;RIGHT(BM$1,2)),$U829,Holidays!$J$3:$J$937),
IF($T829&lt;DATEVALUE("10/1/20"&amp;RIGHT(BM$1,2)),NETWORKDAYS(DATEVALUE("10/1/20"&amp;RIGHT(BM$1,2)),DATEVALUE("9/30/20"&amp;RIGHT(BN$1,2)),Holidays!$J$3:$J$937),
IF($T829&gt;=DATEVALUE("10/1/20"&amp;RIGHT(BM$1,2)),NETWORKDAYS($T829,DATEVALUE("9/30/20"&amp;RIGHT(BN$1,2)),Holidays!$J$3:$J$937),"")))),"")/(NETWORKDAYS($T829,$U829,Holidays!$J$3:$J$937)),0))</f>
        <v/>
      </c>
      <c r="BO829" s="87" t="str">
        <f>IF($Q829="","",IFERROR(IF(OR(AND($T829&gt;=DATEVALUE("10/1/20"&amp;RIGHT(BN$1,2)),$T829&lt;=DATEVALUE("9/30/20"&amp;RIGHT(BO$1,2))),AND($U829&gt;=DATEVALUE("10/1/20"&amp;RIGHT(BN$1,2)),$U829&lt;=DATEVALUE("9/30/20"&amp;RIGHT(BO$1,2))),AND($T829&lt;=DATEVALUE("10/1/20"&amp;RIGHT(BN$1,2)),$U829&gt;=DATEVALUE("9/30/20"&amp;RIGHT(BO$1,2)))),
IF(AND($T829&gt;=DATEVALUE("10/1/20"&amp;RIGHT(BN$1,2)),$U829&lt;=DATEVALUE("9/30/20"&amp;RIGHT(BO$1,2))),NETWORKDAYS($T829,$U829,Holidays!$J$3:$J$937),
IF(AND($T829&lt;DATEVALUE("10/1/20"&amp;RIGHT(BN$1,2)),$U829&lt;=DATEVALUE("9/30/20"&amp;RIGHT(BO$1,2))),NETWORKDAYS(DATEVALUE("10/1/20"&amp;RIGHT(BN$1,2)),$U829,Holidays!$J$3:$J$937),
IF($T829&lt;DATEVALUE("10/1/20"&amp;RIGHT(BN$1,2)),NETWORKDAYS(DATEVALUE("10/1/20"&amp;RIGHT(BN$1,2)),DATEVALUE("9/30/20"&amp;RIGHT(BO$1,2)),Holidays!$J$3:$J$937),
IF($T829&gt;=DATEVALUE("10/1/20"&amp;RIGHT(BN$1,2)),NETWORKDAYS($T829,DATEVALUE("9/30/20"&amp;RIGHT(BO$1,2)),Holidays!$J$3:$J$937),"")))),"")/(NETWORKDAYS($T829,$U829,Holidays!$J$3:$J$937)),0))</f>
        <v/>
      </c>
      <c r="BP829" s="87" t="str">
        <f>IF($Q829="","",IFERROR(IF(OR(AND($T829&gt;=DATEVALUE("10/1/20"&amp;RIGHT(BO$1,2)),$T829&lt;=DATEVALUE("9/30/20"&amp;RIGHT(BP$1,2))),AND($U829&gt;=DATEVALUE("10/1/20"&amp;RIGHT(BO$1,2)),$U829&lt;=DATEVALUE("9/30/20"&amp;RIGHT(BP$1,2))),AND($T829&lt;=DATEVALUE("10/1/20"&amp;RIGHT(BO$1,2)),$U829&gt;=DATEVALUE("9/30/20"&amp;RIGHT(BP$1,2)))),
IF(AND($T829&gt;=DATEVALUE("10/1/20"&amp;RIGHT(BO$1,2)),$U829&lt;=DATEVALUE("9/30/20"&amp;RIGHT(BP$1,2))),NETWORKDAYS($T829,$U829,Holidays!$J$3:$J$937),
IF(AND($T829&lt;DATEVALUE("10/1/20"&amp;RIGHT(BO$1,2)),$U829&lt;=DATEVALUE("9/30/20"&amp;RIGHT(BP$1,2))),NETWORKDAYS(DATEVALUE("10/1/20"&amp;RIGHT(BO$1,2)),$U829,Holidays!$J$3:$J$937),
IF($T829&lt;DATEVALUE("10/1/20"&amp;RIGHT(BO$1,2)),NETWORKDAYS(DATEVALUE("10/1/20"&amp;RIGHT(BO$1,2)),DATEVALUE("9/30/20"&amp;RIGHT(BP$1,2)),Holidays!$J$3:$J$937),
IF($T829&gt;=DATEVALUE("10/1/20"&amp;RIGHT(BO$1,2)),NETWORKDAYS($T829,DATEVALUE("9/30/20"&amp;RIGHT(BP$1,2)),Holidays!$J$3:$J$937),"")))),"")/(NETWORKDAYS($T829,$U829,Holidays!$J$3:$J$937)),0))</f>
        <v/>
      </c>
      <c r="BQ829" s="87" t="str">
        <f>IF($Q829="","",IFERROR(IF(OR(AND($T829&gt;=DATEVALUE("10/1/20"&amp;RIGHT(BP$1,2)),$T829&lt;=DATEVALUE("9/30/20"&amp;RIGHT(BQ$1,2))),AND($U829&gt;=DATEVALUE("10/1/20"&amp;RIGHT(BP$1,2)),$U829&lt;=DATEVALUE("9/30/20"&amp;RIGHT(BQ$1,2))),AND($T829&lt;=DATEVALUE("10/1/20"&amp;RIGHT(BP$1,2)),$U829&gt;=DATEVALUE("9/30/20"&amp;RIGHT(BQ$1,2)))),
IF(AND($T829&gt;=DATEVALUE("10/1/20"&amp;RIGHT(BP$1,2)),$U829&lt;=DATEVALUE("9/30/20"&amp;RIGHT(BQ$1,2))),NETWORKDAYS($T829,$U829,Holidays!$J$3:$J$937),
IF(AND($T829&lt;DATEVALUE("10/1/20"&amp;RIGHT(BP$1,2)),$U829&lt;=DATEVALUE("9/30/20"&amp;RIGHT(BQ$1,2))),NETWORKDAYS(DATEVALUE("10/1/20"&amp;RIGHT(BP$1,2)),$U829,Holidays!$J$3:$J$937),
IF($T829&lt;DATEVALUE("10/1/20"&amp;RIGHT(BP$1,2)),NETWORKDAYS(DATEVALUE("10/1/20"&amp;RIGHT(BP$1,2)),DATEVALUE("9/30/20"&amp;RIGHT(BQ$1,2)),Holidays!$J$3:$J$937),
IF($T829&gt;=DATEVALUE("10/1/20"&amp;RIGHT(BP$1,2)),NETWORKDAYS($T829,DATEVALUE("9/30/20"&amp;RIGHT(BQ$1,2)),Holidays!$J$3:$J$937),"")))),"")/(NETWORKDAYS($T829,$U829,Holidays!$J$3:$J$937)),0))</f>
        <v/>
      </c>
      <c r="BR829" s="87" t="str">
        <f>IF($Q829="","",IFERROR(IF(OR(AND($T829&gt;=DATEVALUE("10/1/20"&amp;RIGHT(BQ$1,2)),$T829&lt;=DATEVALUE("9/30/20"&amp;RIGHT(BR$1,2))),AND($U829&gt;=DATEVALUE("10/1/20"&amp;RIGHT(BQ$1,2)),$U829&lt;=DATEVALUE("9/30/20"&amp;RIGHT(BR$1,2))),AND($T829&lt;=DATEVALUE("10/1/20"&amp;RIGHT(BQ$1,2)),$U829&gt;=DATEVALUE("9/30/20"&amp;RIGHT(BR$1,2)))),
IF(AND($T829&gt;=DATEVALUE("10/1/20"&amp;RIGHT(BQ$1,2)),$U829&lt;=DATEVALUE("9/30/20"&amp;RIGHT(BR$1,2))),NETWORKDAYS($T829,$U829,Holidays!$J$3:$J$937),
IF(AND($T829&lt;DATEVALUE("10/1/20"&amp;RIGHT(BQ$1,2)),$U829&lt;=DATEVALUE("9/30/20"&amp;RIGHT(BR$1,2))),NETWORKDAYS(DATEVALUE("10/1/20"&amp;RIGHT(BQ$1,2)),$U829,Holidays!$J$3:$J$937),
IF($T829&lt;DATEVALUE("10/1/20"&amp;RIGHT(BQ$1,2)),NETWORKDAYS(DATEVALUE("10/1/20"&amp;RIGHT(BQ$1,2)),DATEVALUE("9/30/20"&amp;RIGHT(BR$1,2)),Holidays!$J$3:$J$937),
IF($T829&gt;=DATEVALUE("10/1/20"&amp;RIGHT(BQ$1,2)),NETWORKDAYS($T829,DATEVALUE("9/30/20"&amp;RIGHT(BR$1,2)),Holidays!$J$3:$J$937),"")))),"")/(NETWORKDAYS($T829,$U829,Holidays!$J$3:$J$937)),0))</f>
        <v/>
      </c>
      <c r="BS829" s="87" t="str">
        <f>IF($Q829="","",IFERROR(IF(OR(AND($T829&gt;=DATEVALUE("10/1/20"&amp;RIGHT(BR$1,2)),$T829&lt;=DATEVALUE("9/30/20"&amp;RIGHT(BS$1,2))),AND($U829&gt;=DATEVALUE("10/1/20"&amp;RIGHT(BR$1,2)),$U829&lt;=DATEVALUE("9/30/20"&amp;RIGHT(BS$1,2))),AND($T829&lt;=DATEVALUE("10/1/20"&amp;RIGHT(BR$1,2)),$U829&gt;=DATEVALUE("9/30/20"&amp;RIGHT(BS$1,2)))),
IF(AND($T829&gt;=DATEVALUE("10/1/20"&amp;RIGHT(BR$1,2)),$U829&lt;=DATEVALUE("9/30/20"&amp;RIGHT(BS$1,2))),NETWORKDAYS($T829,$U829,Holidays!$J$3:$J$937),
IF(AND($T829&lt;DATEVALUE("10/1/20"&amp;RIGHT(BR$1,2)),$U829&lt;=DATEVALUE("9/30/20"&amp;RIGHT(BS$1,2))),NETWORKDAYS(DATEVALUE("10/1/20"&amp;RIGHT(BR$1,2)),$U829,Holidays!$J$3:$J$937),
IF($T829&lt;DATEVALUE("10/1/20"&amp;RIGHT(BR$1,2)),NETWORKDAYS(DATEVALUE("10/1/20"&amp;RIGHT(BR$1,2)),DATEVALUE("9/30/20"&amp;RIGHT(BS$1,2)),Holidays!$J$3:$J$937),
IF($T829&gt;=DATEVALUE("10/1/20"&amp;RIGHT(BR$1,2)),NETWORKDAYS($T829,DATEVALUE("9/30/20"&amp;RIGHT(BS$1,2)),Holidays!$J$3:$J$937),"")))),"")/(NETWORKDAYS($T829,$U829,Holidays!$J$3:$J$937)),0))</f>
        <v/>
      </c>
      <c r="BT829" s="87" t="str">
        <f>IF($Q829="","",IFERROR(IF(OR(AND($T829&gt;=DATEVALUE("10/1/20"&amp;RIGHT(BS$1,2)),$T829&lt;=DATEVALUE("9/30/20"&amp;RIGHT(BT$1,2))),AND($U829&gt;=DATEVALUE("10/1/20"&amp;RIGHT(BS$1,2)),$U829&lt;=DATEVALUE("9/30/20"&amp;RIGHT(BT$1,2))),AND($T829&lt;=DATEVALUE("10/1/20"&amp;RIGHT(BS$1,2)),$U829&gt;=DATEVALUE("9/30/20"&amp;RIGHT(BT$1,2)))),
IF(AND($T829&gt;=DATEVALUE("10/1/20"&amp;RIGHT(BS$1,2)),$U829&lt;=DATEVALUE("9/30/20"&amp;RIGHT(BT$1,2))),NETWORKDAYS($T829,$U829,Holidays!$J$3:$J$937),
IF(AND($T829&lt;DATEVALUE("10/1/20"&amp;RIGHT(BS$1,2)),$U829&lt;=DATEVALUE("9/30/20"&amp;RIGHT(BT$1,2))),NETWORKDAYS(DATEVALUE("10/1/20"&amp;RIGHT(BS$1,2)),$U829,Holidays!$J$3:$J$937),
IF($T829&lt;DATEVALUE("10/1/20"&amp;RIGHT(BS$1,2)),NETWORKDAYS(DATEVALUE("10/1/20"&amp;RIGHT(BS$1,2)),DATEVALUE("9/30/20"&amp;RIGHT(BT$1,2)),Holidays!$J$3:$J$937),
IF($T829&gt;=DATEVALUE("10/1/20"&amp;RIGHT(BS$1,2)),NETWORKDAYS($T829,DATEVALUE("9/30/20"&amp;RIGHT(BT$1,2)),Holidays!$J$3:$J$937),"")))),"")/(NETWORKDAYS($T829,$U829,Holidays!$J$3:$J$937)),0))</f>
        <v/>
      </c>
      <c r="BU829" s="87" t="str">
        <f>IF($Q829="","",IFERROR(IF(OR(AND($T829&gt;=DATEVALUE("10/1/20"&amp;RIGHT(BT$1,2)),$T829&lt;=DATEVALUE("9/30/20"&amp;RIGHT(BU$1,2))),AND($U829&gt;=DATEVALUE("10/1/20"&amp;RIGHT(BT$1,2)),$U829&lt;=DATEVALUE("9/30/20"&amp;RIGHT(BU$1,2))),AND($T829&lt;=DATEVALUE("10/1/20"&amp;RIGHT(BT$1,2)),$U829&gt;=DATEVALUE("9/30/20"&amp;RIGHT(BU$1,2)))),
IF(AND($T829&gt;=DATEVALUE("10/1/20"&amp;RIGHT(BT$1,2)),$U829&lt;=DATEVALUE("9/30/20"&amp;RIGHT(BU$1,2))),NETWORKDAYS($T829,$U829,Holidays!$J$3:$J$937),
IF(AND($T829&lt;DATEVALUE("10/1/20"&amp;RIGHT(BT$1,2)),$U829&lt;=DATEVALUE("9/30/20"&amp;RIGHT(BU$1,2))),NETWORKDAYS(DATEVALUE("10/1/20"&amp;RIGHT(BT$1,2)),$U829,Holidays!$J$3:$J$937),
IF($T829&lt;DATEVALUE("10/1/20"&amp;RIGHT(BT$1,2)),NETWORKDAYS(DATEVALUE("10/1/20"&amp;RIGHT(BT$1,2)),DATEVALUE("9/30/20"&amp;RIGHT(BU$1,2)),Holidays!$J$3:$J$937),
IF($T829&gt;=DATEVALUE("10/1/20"&amp;RIGHT(BT$1,2)),NETWORKDAYS($T829,DATEVALUE("9/30/20"&amp;RIGHT(BU$1,2)),Holidays!$J$3:$J$937),"")))),"")/(NETWORKDAYS($T829,$U829,Holidays!$J$3:$J$937)),0))</f>
        <v/>
      </c>
      <c r="BV829" s="87" t="str">
        <f>IF($Q829="","",IFERROR(IF(OR(AND($T829&gt;=DATEVALUE("10/1/20"&amp;RIGHT(BU$1,2)),$T829&lt;=DATEVALUE("9/30/20"&amp;RIGHT(BV$1,2))),AND($U829&gt;=DATEVALUE("10/1/20"&amp;RIGHT(BU$1,2)),$U829&lt;=DATEVALUE("9/30/20"&amp;RIGHT(BV$1,2))),AND($T829&lt;=DATEVALUE("10/1/20"&amp;RIGHT(BU$1,2)),$U829&gt;=DATEVALUE("9/30/20"&amp;RIGHT(BV$1,2)))),
IF(AND($T829&gt;=DATEVALUE("10/1/20"&amp;RIGHT(BU$1,2)),$U829&lt;=DATEVALUE("9/30/20"&amp;RIGHT(BV$1,2))),NETWORKDAYS($T829,$U829,Holidays!$J$3:$J$937),
IF(AND($T829&lt;DATEVALUE("10/1/20"&amp;RIGHT(BU$1,2)),$U829&lt;=DATEVALUE("9/30/20"&amp;RIGHT(BV$1,2))),NETWORKDAYS(DATEVALUE("10/1/20"&amp;RIGHT(BU$1,2)),$U829,Holidays!$J$3:$J$937),
IF($T829&lt;DATEVALUE("10/1/20"&amp;RIGHT(BU$1,2)),NETWORKDAYS(DATEVALUE("10/1/20"&amp;RIGHT(BU$1,2)),DATEVALUE("9/30/20"&amp;RIGHT(BV$1,2)),Holidays!$J$3:$J$937),
IF($T829&gt;=DATEVALUE("10/1/20"&amp;RIGHT(BU$1,2)),NETWORKDAYS($T829,DATEVALUE("9/30/20"&amp;RIGHT(BV$1,2)),Holidays!$J$3:$J$937),"")))),"")/(NETWORKDAYS($T829,$U829,Holidays!$J$3:$J$937)),0))</f>
        <v/>
      </c>
      <c r="BW829" s="87" t="str">
        <f>IF($Q829="","",IFERROR(IF(OR(AND($T829&gt;=DATEVALUE("10/1/20"&amp;RIGHT(BV$1,2)),$T829&lt;=DATEVALUE("9/30/20"&amp;RIGHT(BW$1,2))),AND($U829&gt;=DATEVALUE("10/1/20"&amp;RIGHT(BV$1,2)),$U829&lt;=DATEVALUE("9/30/20"&amp;RIGHT(BW$1,2))),AND($T829&lt;=DATEVALUE("10/1/20"&amp;RIGHT(BV$1,2)),$U829&gt;=DATEVALUE("9/30/20"&amp;RIGHT(BW$1,2)))),
IF(AND($T829&gt;=DATEVALUE("10/1/20"&amp;RIGHT(BV$1,2)),$U829&lt;=DATEVALUE("9/30/20"&amp;RIGHT(BW$1,2))),NETWORKDAYS($T829,$U829,Holidays!$J$3:$J$937),
IF(AND($T829&lt;DATEVALUE("10/1/20"&amp;RIGHT(BV$1,2)),$U829&lt;=DATEVALUE("9/30/20"&amp;RIGHT(BW$1,2))),NETWORKDAYS(DATEVALUE("10/1/20"&amp;RIGHT(BV$1,2)),$U829,Holidays!$J$3:$J$937),
IF($T829&lt;DATEVALUE("10/1/20"&amp;RIGHT(BV$1,2)),NETWORKDAYS(DATEVALUE("10/1/20"&amp;RIGHT(BV$1,2)),DATEVALUE("9/30/20"&amp;RIGHT(BW$1,2)),Holidays!$J$3:$J$937),
IF($T829&gt;=DATEVALUE("10/1/20"&amp;RIGHT(BV$1,2)),NETWORKDAYS($T829,DATEVALUE("9/30/20"&amp;RIGHT(BW$1,2)),Holidays!$J$3:$J$937),"")))),"")/(NETWORKDAYS($T829,$U829,Holidays!$J$3:$J$937)),0))</f>
        <v/>
      </c>
      <c r="BX829" s="87" t="str">
        <f>IF($Q829="","",IFERROR(IF(OR(AND($T829&gt;=DATEVALUE("10/1/20"&amp;RIGHT(BW$1,2)),$T829&lt;=DATEVALUE("9/30/20"&amp;RIGHT(BX$1,2))),AND($U829&gt;=DATEVALUE("10/1/20"&amp;RIGHT(BW$1,2)),$U829&lt;=DATEVALUE("9/30/20"&amp;RIGHT(BX$1,2))),AND($T829&lt;=DATEVALUE("10/1/20"&amp;RIGHT(BW$1,2)),$U829&gt;=DATEVALUE("9/30/20"&amp;RIGHT(BX$1,2)))),
IF(AND($T829&gt;=DATEVALUE("10/1/20"&amp;RIGHT(BW$1,2)),$U829&lt;=DATEVALUE("9/30/20"&amp;RIGHT(BX$1,2))),NETWORKDAYS($T829,$U829,Holidays!$J$3:$J$937),
IF(AND($T829&lt;DATEVALUE("10/1/20"&amp;RIGHT(BW$1,2)),$U829&lt;=DATEVALUE("9/30/20"&amp;RIGHT(BX$1,2))),NETWORKDAYS(DATEVALUE("10/1/20"&amp;RIGHT(BW$1,2)),$U829,Holidays!$J$3:$J$937),
IF($T829&lt;DATEVALUE("10/1/20"&amp;RIGHT(BW$1,2)),NETWORKDAYS(DATEVALUE("10/1/20"&amp;RIGHT(BW$1,2)),DATEVALUE("9/30/20"&amp;RIGHT(BX$1,2)),Holidays!$J$3:$J$937),
IF($T829&gt;=DATEVALUE("10/1/20"&amp;RIGHT(BW$1,2)),NETWORKDAYS($T829,DATEVALUE("9/30/20"&amp;RIGHT(BX$1,2)),Holidays!$J$3:$J$937),"")))),"")/(NETWORKDAYS($T829,$U829,Holidays!$J$3:$J$937)),0))</f>
        <v/>
      </c>
      <c r="BY829" s="87" t="str">
        <f>IF($Q829="","",IFERROR(IF(OR(AND($T829&gt;=DATEVALUE("10/1/20"&amp;RIGHT(BX$1,2)),$T829&lt;=DATEVALUE("9/30/20"&amp;RIGHT(BY$1,2))),AND($U829&gt;=DATEVALUE("10/1/20"&amp;RIGHT(BX$1,2)),$U829&lt;=DATEVALUE("9/30/20"&amp;RIGHT(BY$1,2))),AND($T829&lt;=DATEVALUE("10/1/20"&amp;RIGHT(BX$1,2)),$U829&gt;=DATEVALUE("9/30/20"&amp;RIGHT(BY$1,2)))),
IF(AND($T829&gt;=DATEVALUE("10/1/20"&amp;RIGHT(BX$1,2)),$U829&lt;=DATEVALUE("9/30/20"&amp;RIGHT(BY$1,2))),NETWORKDAYS($T829,$U829,Holidays!$J$3:$J$937),
IF(AND($T829&lt;DATEVALUE("10/1/20"&amp;RIGHT(BX$1,2)),$U829&lt;=DATEVALUE("9/30/20"&amp;RIGHT(BY$1,2))),NETWORKDAYS(DATEVALUE("10/1/20"&amp;RIGHT(BX$1,2)),$U829,Holidays!$J$3:$J$937),
IF($T829&lt;DATEVALUE("10/1/20"&amp;RIGHT(BX$1,2)),NETWORKDAYS(DATEVALUE("10/1/20"&amp;RIGHT(BX$1,2)),DATEVALUE("9/30/20"&amp;RIGHT(BY$1,2)),Holidays!$J$3:$J$937),
IF($T829&gt;=DATEVALUE("10/1/20"&amp;RIGHT(BX$1,2)),NETWORKDAYS($T829,DATEVALUE("9/30/20"&amp;RIGHT(BY$1,2)),Holidays!$J$3:$J$937),"")))),"")/(NETWORKDAYS($T829,$U829,Holidays!$J$3:$J$937)),0))</f>
        <v/>
      </c>
      <c r="BZ829" s="87" t="str">
        <f>IF($Q829="","",IFERROR(IF(OR(AND($T829&gt;=DATEVALUE("10/1/20"&amp;RIGHT(BY$1,2)),$T829&lt;=DATEVALUE("9/30/20"&amp;RIGHT(BZ$1,2))),AND($U829&gt;=DATEVALUE("10/1/20"&amp;RIGHT(BY$1,2)),$U829&lt;=DATEVALUE("9/30/20"&amp;RIGHT(BZ$1,2))),AND($T829&lt;=DATEVALUE("10/1/20"&amp;RIGHT(BY$1,2)),$U829&gt;=DATEVALUE("9/30/20"&amp;RIGHT(BZ$1,2)))),
IF(AND($T829&gt;=DATEVALUE("10/1/20"&amp;RIGHT(BY$1,2)),$U829&lt;=DATEVALUE("9/30/20"&amp;RIGHT(BZ$1,2))),NETWORKDAYS($T829,$U829,Holidays!$J$3:$J$937),
IF(AND($T829&lt;DATEVALUE("10/1/20"&amp;RIGHT(BY$1,2)),$U829&lt;=DATEVALUE("9/30/20"&amp;RIGHT(BZ$1,2))),NETWORKDAYS(DATEVALUE("10/1/20"&amp;RIGHT(BY$1,2)),$U829,Holidays!$J$3:$J$937),
IF($T829&lt;DATEVALUE("10/1/20"&amp;RIGHT(BY$1,2)),NETWORKDAYS(DATEVALUE("10/1/20"&amp;RIGHT(BY$1,2)),DATEVALUE("9/30/20"&amp;RIGHT(BZ$1,2)),Holidays!$J$3:$J$937),
IF($T829&gt;=DATEVALUE("10/1/20"&amp;RIGHT(BY$1,2)),NETWORKDAYS($T829,DATEVALUE("9/30/20"&amp;RIGHT(BZ$1,2)),Holidays!$J$3:$J$937),"")))),"")/(NETWORKDAYS($T829,$U829,Holidays!$J$3:$J$937)),0))</f>
        <v/>
      </c>
      <c r="CA829" s="87" t="str">
        <f>IF($Q829="","",IFERROR(IF(OR(AND($T829&gt;=DATEVALUE("10/1/20"&amp;RIGHT(BZ$1,2)),$T829&lt;=DATEVALUE("9/30/20"&amp;RIGHT(CA$1,2))),AND($U829&gt;=DATEVALUE("10/1/20"&amp;RIGHT(BZ$1,2)),$U829&lt;=DATEVALUE("9/30/20"&amp;RIGHT(CA$1,2))),AND($T829&lt;=DATEVALUE("10/1/20"&amp;RIGHT(BZ$1,2)),$U829&gt;=DATEVALUE("9/30/20"&amp;RIGHT(CA$1,2)))),
IF(AND($T829&gt;=DATEVALUE("10/1/20"&amp;RIGHT(BZ$1,2)),$U829&lt;=DATEVALUE("9/30/20"&amp;RIGHT(CA$1,2))),NETWORKDAYS($T829,$U829,Holidays!$J$3:$J$937),
IF(AND($T829&lt;DATEVALUE("10/1/20"&amp;RIGHT(BZ$1,2)),$U829&lt;=DATEVALUE("9/30/20"&amp;RIGHT(CA$1,2))),NETWORKDAYS(DATEVALUE("10/1/20"&amp;RIGHT(BZ$1,2)),$U829,Holidays!$J$3:$J$937),
IF($T829&lt;DATEVALUE("10/1/20"&amp;RIGHT(BZ$1,2)),NETWORKDAYS(DATEVALUE("10/1/20"&amp;RIGHT(BZ$1,2)),DATEVALUE("9/30/20"&amp;RIGHT(CA$1,2)),Holidays!$J$3:$J$937),
IF($T829&gt;=DATEVALUE("10/1/20"&amp;RIGHT(BZ$1,2)),NETWORKDAYS($T829,DATEVALUE("9/30/20"&amp;RIGHT(CA$1,2)),Holidays!$J$3:$J$937),"")))),"")/(NETWORKDAYS($T829,$U829,Holidays!$J$3:$J$937)),0))</f>
        <v/>
      </c>
      <c r="CB829" s="87" t="str">
        <f>IF($Q829="","",IFERROR(IF(OR(AND($T829&gt;=DATEVALUE("10/1/20"&amp;RIGHT(CA$1,2)),$T829&lt;=DATEVALUE("9/30/20"&amp;RIGHT(CB$1,2))),AND($U829&gt;=DATEVALUE("10/1/20"&amp;RIGHT(CA$1,2)),$U829&lt;=DATEVALUE("9/30/20"&amp;RIGHT(CB$1,2))),AND($T829&lt;=DATEVALUE("10/1/20"&amp;RIGHT(CA$1,2)),$U829&gt;=DATEVALUE("9/30/20"&amp;RIGHT(CB$1,2)))),
IF(AND($T829&gt;=DATEVALUE("10/1/20"&amp;RIGHT(CA$1,2)),$U829&lt;=DATEVALUE("9/30/20"&amp;RIGHT(CB$1,2))),NETWORKDAYS($T829,$U829,Holidays!$J$3:$J$937),
IF(AND($T829&lt;DATEVALUE("10/1/20"&amp;RIGHT(CA$1,2)),$U829&lt;=DATEVALUE("9/30/20"&amp;RIGHT(CB$1,2))),NETWORKDAYS(DATEVALUE("10/1/20"&amp;RIGHT(CA$1,2)),$U829,Holidays!$J$3:$J$937),
IF($T829&lt;DATEVALUE("10/1/20"&amp;RIGHT(CA$1,2)),NETWORKDAYS(DATEVALUE("10/1/20"&amp;RIGHT(CA$1,2)),DATEVALUE("9/30/20"&amp;RIGHT(CB$1,2)),Holidays!$J$3:$J$937),
IF($T829&gt;=DATEVALUE("10/1/20"&amp;RIGHT(CA$1,2)),NETWORKDAYS($T829,DATEVALUE("9/30/20"&amp;RIGHT(CB$1,2)),Holidays!$J$3:$J$937),"")))),"")/(NETWORKDAYS($T829,$U829,Holidays!$J$3:$J$937)),0))</f>
        <v/>
      </c>
    </row>
    <row r="830" spans="1:80">
      <c r="A830" s="97"/>
      <c r="B830" s="98" t="str">
        <f ca="1">IF(NOT($A830=""),OFFSET('WBS Reference &amp; User Procedure'!$A$1,MATCH($A830,'WBS Reference &amp; User Procedure'!$A:$A,0)-1,1),"")</f>
        <v/>
      </c>
      <c r="D830" s="97"/>
      <c r="T830" s="104" t="str">
        <f>IF(NOT(Q830=""),IF(NOT($S830=""),$S830,#REF!),"")</f>
        <v/>
      </c>
      <c r="U830" s="104" t="str">
        <f>IF(NOT(Q830=""),WORKDAY(T830,Q830,Holidays!$J$3:$J$937),"")</f>
        <v/>
      </c>
      <c r="V830" s="104"/>
      <c r="W830" s="104"/>
      <c r="X830" s="101" t="str">
        <f t="shared" si="181"/>
        <v/>
      </c>
      <c r="AL830" s="87" t="str">
        <f t="shared" ca="1" si="180"/>
        <v/>
      </c>
      <c r="AN830" s="87" t="str">
        <f t="shared" ca="1" si="186"/>
        <v/>
      </c>
      <c r="AO830" s="87" t="str">
        <f t="shared" ca="1" si="186"/>
        <v/>
      </c>
      <c r="AP830" s="87" t="str">
        <f t="shared" ca="1" si="186"/>
        <v/>
      </c>
      <c r="AQ830" s="87" t="str">
        <f t="shared" ca="1" si="186"/>
        <v/>
      </c>
      <c r="AR830" s="87" t="str">
        <f t="shared" ca="1" si="186"/>
        <v/>
      </c>
      <c r="AS830" s="87" t="str">
        <f t="shared" ca="1" si="186"/>
        <v/>
      </c>
      <c r="AT830" s="87" t="str">
        <f t="shared" ca="1" si="186"/>
        <v/>
      </c>
      <c r="AU830" s="87" t="str">
        <f t="shared" ca="1" si="186"/>
        <v/>
      </c>
      <c r="AV830" s="87" t="str">
        <f t="shared" ca="1" si="186"/>
        <v/>
      </c>
      <c r="AW830" s="87" t="str">
        <f t="shared" ca="1" si="186"/>
        <v/>
      </c>
      <c r="AX830" s="87" t="str">
        <f t="shared" ca="1" si="187"/>
        <v/>
      </c>
      <c r="AY830" s="87" t="str">
        <f t="shared" ca="1" si="187"/>
        <v/>
      </c>
      <c r="AZ830" s="87" t="str">
        <f t="shared" ca="1" si="187"/>
        <v/>
      </c>
      <c r="BA830" s="87" t="str">
        <f t="shared" ca="1" si="187"/>
        <v/>
      </c>
      <c r="BB830" s="87" t="str">
        <f t="shared" ca="1" si="187"/>
        <v/>
      </c>
      <c r="BC830" s="87" t="str">
        <f t="shared" ca="1" si="187"/>
        <v/>
      </c>
      <c r="BD830" s="87" t="str">
        <f t="shared" ca="1" si="187"/>
        <v/>
      </c>
      <c r="BE830" s="87" t="str">
        <f t="shared" ca="1" si="187"/>
        <v/>
      </c>
      <c r="BF830" s="87" t="str">
        <f t="shared" ca="1" si="187"/>
        <v/>
      </c>
      <c r="BG830" s="87" t="str">
        <f t="shared" ca="1" si="187"/>
        <v/>
      </c>
      <c r="BI830" s="87" t="str">
        <f>IF($Q830="","",IFERROR(IF(OR(AND($T830&gt;=DATEVALUE("10/1/20"&amp;RIGHT(BH$1,2)),$T830&lt;=DATEVALUE("9/30/20"&amp;RIGHT(BI$1,2))),AND($U830&gt;=DATEVALUE("10/1/20"&amp;RIGHT(BH$1,2)),$U830&lt;=DATEVALUE("9/30/20"&amp;RIGHT(BI$1,2))),AND($T830&lt;=DATEVALUE("10/1/20"&amp;RIGHT(BH$1,2)),$U830&gt;=DATEVALUE("9/30/20"&amp;RIGHT(BI$1,2)))),
IF(AND($T830&gt;=DATEVALUE("10/1/20"&amp;RIGHT(BH$1,2)),$U830&lt;=DATEVALUE("9/30/20"&amp;RIGHT(BI$1,2))),NETWORKDAYS($T830,$U830,Holidays!$J$3:$J$937),
IF(AND($T830&lt;DATEVALUE("10/1/20"&amp;RIGHT(BH$1,2)),$U830&lt;=DATEVALUE("9/30/20"&amp;RIGHT(BI$1,2))),NETWORKDAYS(DATEVALUE("10/1/20"&amp;RIGHT(BH$1,2)),$U830,Holidays!$J$3:$J$937),
IF($T830&lt;DATEVALUE("10/1/20"&amp;RIGHT(BH$1,2)),NETWORKDAYS(DATEVALUE("10/1/20"&amp;RIGHT(BH$1,2)),DATEVALUE("9/30/20"&amp;RIGHT(BI$1,2)),Holidays!$J$3:$J$937),
IF($T830&gt;=DATEVALUE("10/1/20"&amp;RIGHT(BH$1,2)),NETWORKDAYS($T830,DATEVALUE("9/30/20"&amp;RIGHT(BI$1,2)),Holidays!$J$3:$J$937),"")))),"")/(NETWORKDAYS($T830,$U830,Holidays!$J$3:$J$937)),0))</f>
        <v/>
      </c>
      <c r="BJ830" s="87" t="str">
        <f>IF($Q830="","",IFERROR(IF(OR(AND($T830&gt;=DATEVALUE("10/1/20"&amp;RIGHT(BI$1,2)),$T830&lt;=DATEVALUE("9/30/20"&amp;RIGHT(BJ$1,2))),AND($U830&gt;=DATEVALUE("10/1/20"&amp;RIGHT(BI$1,2)),$U830&lt;=DATEVALUE("9/30/20"&amp;RIGHT(BJ$1,2))),AND($T830&lt;=DATEVALUE("10/1/20"&amp;RIGHT(BI$1,2)),$U830&gt;=DATEVALUE("9/30/20"&amp;RIGHT(BJ$1,2)))),
IF(AND($T830&gt;=DATEVALUE("10/1/20"&amp;RIGHT(BI$1,2)),$U830&lt;=DATEVALUE("9/30/20"&amp;RIGHT(BJ$1,2))),NETWORKDAYS($T830,$U830,Holidays!$J$3:$J$937),
IF(AND($T830&lt;DATEVALUE("10/1/20"&amp;RIGHT(BI$1,2)),$U830&lt;=DATEVALUE("9/30/20"&amp;RIGHT(BJ$1,2))),NETWORKDAYS(DATEVALUE("10/1/20"&amp;RIGHT(BI$1,2)),$U830,Holidays!$J$3:$J$937),
IF($T830&lt;DATEVALUE("10/1/20"&amp;RIGHT(BI$1,2)),NETWORKDAYS(DATEVALUE("10/1/20"&amp;RIGHT(BI$1,2)),DATEVALUE("9/30/20"&amp;RIGHT(BJ$1,2)),Holidays!$J$3:$J$937),
IF($T830&gt;=DATEVALUE("10/1/20"&amp;RIGHT(BI$1,2)),NETWORKDAYS($T830,DATEVALUE("9/30/20"&amp;RIGHT(BJ$1,2)),Holidays!$J$3:$J$937),"")))),"")/(NETWORKDAYS($T830,$U830,Holidays!$J$3:$J$937)),0))</f>
        <v/>
      </c>
      <c r="BK830" s="87" t="str">
        <f>IF($Q830="","",IFERROR(IF(OR(AND($T830&gt;=DATEVALUE("10/1/20"&amp;RIGHT(BJ$1,2)),$T830&lt;=DATEVALUE("9/30/20"&amp;RIGHT(BK$1,2))),AND($U830&gt;=DATEVALUE("10/1/20"&amp;RIGHT(BJ$1,2)),$U830&lt;=DATEVALUE("9/30/20"&amp;RIGHT(BK$1,2))),AND($T830&lt;=DATEVALUE("10/1/20"&amp;RIGHT(BJ$1,2)),$U830&gt;=DATEVALUE("9/30/20"&amp;RIGHT(BK$1,2)))),
IF(AND($T830&gt;=DATEVALUE("10/1/20"&amp;RIGHT(BJ$1,2)),$U830&lt;=DATEVALUE("9/30/20"&amp;RIGHT(BK$1,2))),NETWORKDAYS($T830,$U830,Holidays!$J$3:$J$937),
IF(AND($T830&lt;DATEVALUE("10/1/20"&amp;RIGHT(BJ$1,2)),$U830&lt;=DATEVALUE("9/30/20"&amp;RIGHT(BK$1,2))),NETWORKDAYS(DATEVALUE("10/1/20"&amp;RIGHT(BJ$1,2)),$U830,Holidays!$J$3:$J$937),
IF($T830&lt;DATEVALUE("10/1/20"&amp;RIGHT(BJ$1,2)),NETWORKDAYS(DATEVALUE("10/1/20"&amp;RIGHT(BJ$1,2)),DATEVALUE("9/30/20"&amp;RIGHT(BK$1,2)),Holidays!$J$3:$J$937),
IF($T830&gt;=DATEVALUE("10/1/20"&amp;RIGHT(BJ$1,2)),NETWORKDAYS($T830,DATEVALUE("9/30/20"&amp;RIGHT(BK$1,2)),Holidays!$J$3:$J$937),"")))),"")/(NETWORKDAYS($T830,$U830,Holidays!$J$3:$J$937)),0))</f>
        <v/>
      </c>
      <c r="BL830" s="87" t="str">
        <f>IF($Q830="","",IFERROR(IF(OR(AND($T830&gt;=DATEVALUE("10/1/20"&amp;RIGHT(BK$1,2)),$T830&lt;=DATEVALUE("9/30/20"&amp;RIGHT(BL$1,2))),AND($U830&gt;=DATEVALUE("10/1/20"&amp;RIGHT(BK$1,2)),$U830&lt;=DATEVALUE("9/30/20"&amp;RIGHT(BL$1,2))),AND($T830&lt;=DATEVALUE("10/1/20"&amp;RIGHT(BK$1,2)),$U830&gt;=DATEVALUE("9/30/20"&amp;RIGHT(BL$1,2)))),
IF(AND($T830&gt;=DATEVALUE("10/1/20"&amp;RIGHT(BK$1,2)),$U830&lt;=DATEVALUE("9/30/20"&amp;RIGHT(BL$1,2))),NETWORKDAYS($T830,$U830,Holidays!$J$3:$J$937),
IF(AND($T830&lt;DATEVALUE("10/1/20"&amp;RIGHT(BK$1,2)),$U830&lt;=DATEVALUE("9/30/20"&amp;RIGHT(BL$1,2))),NETWORKDAYS(DATEVALUE("10/1/20"&amp;RIGHT(BK$1,2)),$U830,Holidays!$J$3:$J$937),
IF($T830&lt;DATEVALUE("10/1/20"&amp;RIGHT(BK$1,2)),NETWORKDAYS(DATEVALUE("10/1/20"&amp;RIGHT(BK$1,2)),DATEVALUE("9/30/20"&amp;RIGHT(BL$1,2)),Holidays!$J$3:$J$937),
IF($T830&gt;=DATEVALUE("10/1/20"&amp;RIGHT(BK$1,2)),NETWORKDAYS($T830,DATEVALUE("9/30/20"&amp;RIGHT(BL$1,2)),Holidays!$J$3:$J$937),"")))),"")/(NETWORKDAYS($T830,$U830,Holidays!$J$3:$J$937)),0))</f>
        <v/>
      </c>
      <c r="BM830" s="87" t="str">
        <f>IF($Q830="","",IFERROR(IF(OR(AND($T830&gt;=DATEVALUE("10/1/20"&amp;RIGHT(BL$1,2)),$T830&lt;=DATEVALUE("9/30/20"&amp;RIGHT(BM$1,2))),AND($U830&gt;=DATEVALUE("10/1/20"&amp;RIGHT(BL$1,2)),$U830&lt;=DATEVALUE("9/30/20"&amp;RIGHT(BM$1,2))),AND($T830&lt;=DATEVALUE("10/1/20"&amp;RIGHT(BL$1,2)),$U830&gt;=DATEVALUE("9/30/20"&amp;RIGHT(BM$1,2)))),
IF(AND($T830&gt;=DATEVALUE("10/1/20"&amp;RIGHT(BL$1,2)),$U830&lt;=DATEVALUE("9/30/20"&amp;RIGHT(BM$1,2))),NETWORKDAYS($T830,$U830,Holidays!$J$3:$J$937),
IF(AND($T830&lt;DATEVALUE("10/1/20"&amp;RIGHT(BL$1,2)),$U830&lt;=DATEVALUE("9/30/20"&amp;RIGHT(BM$1,2))),NETWORKDAYS(DATEVALUE("10/1/20"&amp;RIGHT(BL$1,2)),$U830,Holidays!$J$3:$J$937),
IF($T830&lt;DATEVALUE("10/1/20"&amp;RIGHT(BL$1,2)),NETWORKDAYS(DATEVALUE("10/1/20"&amp;RIGHT(BL$1,2)),DATEVALUE("9/30/20"&amp;RIGHT(BM$1,2)),Holidays!$J$3:$J$937),
IF($T830&gt;=DATEVALUE("10/1/20"&amp;RIGHT(BL$1,2)),NETWORKDAYS($T830,DATEVALUE("9/30/20"&amp;RIGHT(BM$1,2)),Holidays!$J$3:$J$937),"")))),"")/(NETWORKDAYS($T830,$U830,Holidays!$J$3:$J$937)),0))</f>
        <v/>
      </c>
      <c r="BN830" s="87" t="str">
        <f>IF($Q830="","",IFERROR(IF(OR(AND($T830&gt;=DATEVALUE("10/1/20"&amp;RIGHT(BM$1,2)),$T830&lt;=DATEVALUE("9/30/20"&amp;RIGHT(BN$1,2))),AND($U830&gt;=DATEVALUE("10/1/20"&amp;RIGHT(BM$1,2)),$U830&lt;=DATEVALUE("9/30/20"&amp;RIGHT(BN$1,2))),AND($T830&lt;=DATEVALUE("10/1/20"&amp;RIGHT(BM$1,2)),$U830&gt;=DATEVALUE("9/30/20"&amp;RIGHT(BN$1,2)))),
IF(AND($T830&gt;=DATEVALUE("10/1/20"&amp;RIGHT(BM$1,2)),$U830&lt;=DATEVALUE("9/30/20"&amp;RIGHT(BN$1,2))),NETWORKDAYS($T830,$U830,Holidays!$J$3:$J$937),
IF(AND($T830&lt;DATEVALUE("10/1/20"&amp;RIGHT(BM$1,2)),$U830&lt;=DATEVALUE("9/30/20"&amp;RIGHT(BN$1,2))),NETWORKDAYS(DATEVALUE("10/1/20"&amp;RIGHT(BM$1,2)),$U830,Holidays!$J$3:$J$937),
IF($T830&lt;DATEVALUE("10/1/20"&amp;RIGHT(BM$1,2)),NETWORKDAYS(DATEVALUE("10/1/20"&amp;RIGHT(BM$1,2)),DATEVALUE("9/30/20"&amp;RIGHT(BN$1,2)),Holidays!$J$3:$J$937),
IF($T830&gt;=DATEVALUE("10/1/20"&amp;RIGHT(BM$1,2)),NETWORKDAYS($T830,DATEVALUE("9/30/20"&amp;RIGHT(BN$1,2)),Holidays!$J$3:$J$937),"")))),"")/(NETWORKDAYS($T830,$U830,Holidays!$J$3:$J$937)),0))</f>
        <v/>
      </c>
      <c r="BO830" s="87" t="str">
        <f>IF($Q830="","",IFERROR(IF(OR(AND($T830&gt;=DATEVALUE("10/1/20"&amp;RIGHT(BN$1,2)),$T830&lt;=DATEVALUE("9/30/20"&amp;RIGHT(BO$1,2))),AND($U830&gt;=DATEVALUE("10/1/20"&amp;RIGHT(BN$1,2)),$U830&lt;=DATEVALUE("9/30/20"&amp;RIGHT(BO$1,2))),AND($T830&lt;=DATEVALUE("10/1/20"&amp;RIGHT(BN$1,2)),$U830&gt;=DATEVALUE("9/30/20"&amp;RIGHT(BO$1,2)))),
IF(AND($T830&gt;=DATEVALUE("10/1/20"&amp;RIGHT(BN$1,2)),$U830&lt;=DATEVALUE("9/30/20"&amp;RIGHT(BO$1,2))),NETWORKDAYS($T830,$U830,Holidays!$J$3:$J$937),
IF(AND($T830&lt;DATEVALUE("10/1/20"&amp;RIGHT(BN$1,2)),$U830&lt;=DATEVALUE("9/30/20"&amp;RIGHT(BO$1,2))),NETWORKDAYS(DATEVALUE("10/1/20"&amp;RIGHT(BN$1,2)),$U830,Holidays!$J$3:$J$937),
IF($T830&lt;DATEVALUE("10/1/20"&amp;RIGHT(BN$1,2)),NETWORKDAYS(DATEVALUE("10/1/20"&amp;RIGHT(BN$1,2)),DATEVALUE("9/30/20"&amp;RIGHT(BO$1,2)),Holidays!$J$3:$J$937),
IF($T830&gt;=DATEVALUE("10/1/20"&amp;RIGHT(BN$1,2)),NETWORKDAYS($T830,DATEVALUE("9/30/20"&amp;RIGHT(BO$1,2)),Holidays!$J$3:$J$937),"")))),"")/(NETWORKDAYS($T830,$U830,Holidays!$J$3:$J$937)),0))</f>
        <v/>
      </c>
      <c r="BP830" s="87" t="str">
        <f>IF($Q830="","",IFERROR(IF(OR(AND($T830&gt;=DATEVALUE("10/1/20"&amp;RIGHT(BO$1,2)),$T830&lt;=DATEVALUE("9/30/20"&amp;RIGHT(BP$1,2))),AND($U830&gt;=DATEVALUE("10/1/20"&amp;RIGHT(BO$1,2)),$U830&lt;=DATEVALUE("9/30/20"&amp;RIGHT(BP$1,2))),AND($T830&lt;=DATEVALUE("10/1/20"&amp;RIGHT(BO$1,2)),$U830&gt;=DATEVALUE("9/30/20"&amp;RIGHT(BP$1,2)))),
IF(AND($T830&gt;=DATEVALUE("10/1/20"&amp;RIGHT(BO$1,2)),$U830&lt;=DATEVALUE("9/30/20"&amp;RIGHT(BP$1,2))),NETWORKDAYS($T830,$U830,Holidays!$J$3:$J$937),
IF(AND($T830&lt;DATEVALUE("10/1/20"&amp;RIGHT(BO$1,2)),$U830&lt;=DATEVALUE("9/30/20"&amp;RIGHT(BP$1,2))),NETWORKDAYS(DATEVALUE("10/1/20"&amp;RIGHT(BO$1,2)),$U830,Holidays!$J$3:$J$937),
IF($T830&lt;DATEVALUE("10/1/20"&amp;RIGHT(BO$1,2)),NETWORKDAYS(DATEVALUE("10/1/20"&amp;RIGHT(BO$1,2)),DATEVALUE("9/30/20"&amp;RIGHT(BP$1,2)),Holidays!$J$3:$J$937),
IF($T830&gt;=DATEVALUE("10/1/20"&amp;RIGHT(BO$1,2)),NETWORKDAYS($T830,DATEVALUE("9/30/20"&amp;RIGHT(BP$1,2)),Holidays!$J$3:$J$937),"")))),"")/(NETWORKDAYS($T830,$U830,Holidays!$J$3:$J$937)),0))</f>
        <v/>
      </c>
      <c r="BQ830" s="87" t="str">
        <f>IF($Q830="","",IFERROR(IF(OR(AND($T830&gt;=DATEVALUE("10/1/20"&amp;RIGHT(BP$1,2)),$T830&lt;=DATEVALUE("9/30/20"&amp;RIGHT(BQ$1,2))),AND($U830&gt;=DATEVALUE("10/1/20"&amp;RIGHT(BP$1,2)),$U830&lt;=DATEVALUE("9/30/20"&amp;RIGHT(BQ$1,2))),AND($T830&lt;=DATEVALUE("10/1/20"&amp;RIGHT(BP$1,2)),$U830&gt;=DATEVALUE("9/30/20"&amp;RIGHT(BQ$1,2)))),
IF(AND($T830&gt;=DATEVALUE("10/1/20"&amp;RIGHT(BP$1,2)),$U830&lt;=DATEVALUE("9/30/20"&amp;RIGHT(BQ$1,2))),NETWORKDAYS($T830,$U830,Holidays!$J$3:$J$937),
IF(AND($T830&lt;DATEVALUE("10/1/20"&amp;RIGHT(BP$1,2)),$U830&lt;=DATEVALUE("9/30/20"&amp;RIGHT(BQ$1,2))),NETWORKDAYS(DATEVALUE("10/1/20"&amp;RIGHT(BP$1,2)),$U830,Holidays!$J$3:$J$937),
IF($T830&lt;DATEVALUE("10/1/20"&amp;RIGHT(BP$1,2)),NETWORKDAYS(DATEVALUE("10/1/20"&amp;RIGHT(BP$1,2)),DATEVALUE("9/30/20"&amp;RIGHT(BQ$1,2)),Holidays!$J$3:$J$937),
IF($T830&gt;=DATEVALUE("10/1/20"&amp;RIGHT(BP$1,2)),NETWORKDAYS($T830,DATEVALUE("9/30/20"&amp;RIGHT(BQ$1,2)),Holidays!$J$3:$J$937),"")))),"")/(NETWORKDAYS($T830,$U830,Holidays!$J$3:$J$937)),0))</f>
        <v/>
      </c>
      <c r="BR830" s="87" t="str">
        <f>IF($Q830="","",IFERROR(IF(OR(AND($T830&gt;=DATEVALUE("10/1/20"&amp;RIGHT(BQ$1,2)),$T830&lt;=DATEVALUE("9/30/20"&amp;RIGHT(BR$1,2))),AND($U830&gt;=DATEVALUE("10/1/20"&amp;RIGHT(BQ$1,2)),$U830&lt;=DATEVALUE("9/30/20"&amp;RIGHT(BR$1,2))),AND($T830&lt;=DATEVALUE("10/1/20"&amp;RIGHT(BQ$1,2)),$U830&gt;=DATEVALUE("9/30/20"&amp;RIGHT(BR$1,2)))),
IF(AND($T830&gt;=DATEVALUE("10/1/20"&amp;RIGHT(BQ$1,2)),$U830&lt;=DATEVALUE("9/30/20"&amp;RIGHT(BR$1,2))),NETWORKDAYS($T830,$U830,Holidays!$J$3:$J$937),
IF(AND($T830&lt;DATEVALUE("10/1/20"&amp;RIGHT(BQ$1,2)),$U830&lt;=DATEVALUE("9/30/20"&amp;RIGHT(BR$1,2))),NETWORKDAYS(DATEVALUE("10/1/20"&amp;RIGHT(BQ$1,2)),$U830,Holidays!$J$3:$J$937),
IF($T830&lt;DATEVALUE("10/1/20"&amp;RIGHT(BQ$1,2)),NETWORKDAYS(DATEVALUE("10/1/20"&amp;RIGHT(BQ$1,2)),DATEVALUE("9/30/20"&amp;RIGHT(BR$1,2)),Holidays!$J$3:$J$937),
IF($T830&gt;=DATEVALUE("10/1/20"&amp;RIGHT(BQ$1,2)),NETWORKDAYS($T830,DATEVALUE("9/30/20"&amp;RIGHT(BR$1,2)),Holidays!$J$3:$J$937),"")))),"")/(NETWORKDAYS($T830,$U830,Holidays!$J$3:$J$937)),0))</f>
        <v/>
      </c>
      <c r="BS830" s="87" t="str">
        <f>IF($Q830="","",IFERROR(IF(OR(AND($T830&gt;=DATEVALUE("10/1/20"&amp;RIGHT(BR$1,2)),$T830&lt;=DATEVALUE("9/30/20"&amp;RIGHT(BS$1,2))),AND($U830&gt;=DATEVALUE("10/1/20"&amp;RIGHT(BR$1,2)),$U830&lt;=DATEVALUE("9/30/20"&amp;RIGHT(BS$1,2))),AND($T830&lt;=DATEVALUE("10/1/20"&amp;RIGHT(BR$1,2)),$U830&gt;=DATEVALUE("9/30/20"&amp;RIGHT(BS$1,2)))),
IF(AND($T830&gt;=DATEVALUE("10/1/20"&amp;RIGHT(BR$1,2)),$U830&lt;=DATEVALUE("9/30/20"&amp;RIGHT(BS$1,2))),NETWORKDAYS($T830,$U830,Holidays!$J$3:$J$937),
IF(AND($T830&lt;DATEVALUE("10/1/20"&amp;RIGHT(BR$1,2)),$U830&lt;=DATEVALUE("9/30/20"&amp;RIGHT(BS$1,2))),NETWORKDAYS(DATEVALUE("10/1/20"&amp;RIGHT(BR$1,2)),$U830,Holidays!$J$3:$J$937),
IF($T830&lt;DATEVALUE("10/1/20"&amp;RIGHT(BR$1,2)),NETWORKDAYS(DATEVALUE("10/1/20"&amp;RIGHT(BR$1,2)),DATEVALUE("9/30/20"&amp;RIGHT(BS$1,2)),Holidays!$J$3:$J$937),
IF($T830&gt;=DATEVALUE("10/1/20"&amp;RIGHT(BR$1,2)),NETWORKDAYS($T830,DATEVALUE("9/30/20"&amp;RIGHT(BS$1,2)),Holidays!$J$3:$J$937),"")))),"")/(NETWORKDAYS($T830,$U830,Holidays!$J$3:$J$937)),0))</f>
        <v/>
      </c>
      <c r="BT830" s="87" t="str">
        <f>IF($Q830="","",IFERROR(IF(OR(AND($T830&gt;=DATEVALUE("10/1/20"&amp;RIGHT(BS$1,2)),$T830&lt;=DATEVALUE("9/30/20"&amp;RIGHT(BT$1,2))),AND($U830&gt;=DATEVALUE("10/1/20"&amp;RIGHT(BS$1,2)),$U830&lt;=DATEVALUE("9/30/20"&amp;RIGHT(BT$1,2))),AND($T830&lt;=DATEVALUE("10/1/20"&amp;RIGHT(BS$1,2)),$U830&gt;=DATEVALUE("9/30/20"&amp;RIGHT(BT$1,2)))),
IF(AND($T830&gt;=DATEVALUE("10/1/20"&amp;RIGHT(BS$1,2)),$U830&lt;=DATEVALUE("9/30/20"&amp;RIGHT(BT$1,2))),NETWORKDAYS($T830,$U830,Holidays!$J$3:$J$937),
IF(AND($T830&lt;DATEVALUE("10/1/20"&amp;RIGHT(BS$1,2)),$U830&lt;=DATEVALUE("9/30/20"&amp;RIGHT(BT$1,2))),NETWORKDAYS(DATEVALUE("10/1/20"&amp;RIGHT(BS$1,2)),$U830,Holidays!$J$3:$J$937),
IF($T830&lt;DATEVALUE("10/1/20"&amp;RIGHT(BS$1,2)),NETWORKDAYS(DATEVALUE("10/1/20"&amp;RIGHT(BS$1,2)),DATEVALUE("9/30/20"&amp;RIGHT(BT$1,2)),Holidays!$J$3:$J$937),
IF($T830&gt;=DATEVALUE("10/1/20"&amp;RIGHT(BS$1,2)),NETWORKDAYS($T830,DATEVALUE("9/30/20"&amp;RIGHT(BT$1,2)),Holidays!$J$3:$J$937),"")))),"")/(NETWORKDAYS($T830,$U830,Holidays!$J$3:$J$937)),0))</f>
        <v/>
      </c>
      <c r="BU830" s="87" t="str">
        <f>IF($Q830="","",IFERROR(IF(OR(AND($T830&gt;=DATEVALUE("10/1/20"&amp;RIGHT(BT$1,2)),$T830&lt;=DATEVALUE("9/30/20"&amp;RIGHT(BU$1,2))),AND($U830&gt;=DATEVALUE("10/1/20"&amp;RIGHT(BT$1,2)),$U830&lt;=DATEVALUE("9/30/20"&amp;RIGHT(BU$1,2))),AND($T830&lt;=DATEVALUE("10/1/20"&amp;RIGHT(BT$1,2)),$U830&gt;=DATEVALUE("9/30/20"&amp;RIGHT(BU$1,2)))),
IF(AND($T830&gt;=DATEVALUE("10/1/20"&amp;RIGHT(BT$1,2)),$U830&lt;=DATEVALUE("9/30/20"&amp;RIGHT(BU$1,2))),NETWORKDAYS($T830,$U830,Holidays!$J$3:$J$937),
IF(AND($T830&lt;DATEVALUE("10/1/20"&amp;RIGHT(BT$1,2)),$U830&lt;=DATEVALUE("9/30/20"&amp;RIGHT(BU$1,2))),NETWORKDAYS(DATEVALUE("10/1/20"&amp;RIGHT(BT$1,2)),$U830,Holidays!$J$3:$J$937),
IF($T830&lt;DATEVALUE("10/1/20"&amp;RIGHT(BT$1,2)),NETWORKDAYS(DATEVALUE("10/1/20"&amp;RIGHT(BT$1,2)),DATEVALUE("9/30/20"&amp;RIGHT(BU$1,2)),Holidays!$J$3:$J$937),
IF($T830&gt;=DATEVALUE("10/1/20"&amp;RIGHT(BT$1,2)),NETWORKDAYS($T830,DATEVALUE("9/30/20"&amp;RIGHT(BU$1,2)),Holidays!$J$3:$J$937),"")))),"")/(NETWORKDAYS($T830,$U830,Holidays!$J$3:$J$937)),0))</f>
        <v/>
      </c>
      <c r="BV830" s="87" t="str">
        <f>IF($Q830="","",IFERROR(IF(OR(AND($T830&gt;=DATEVALUE("10/1/20"&amp;RIGHT(BU$1,2)),$T830&lt;=DATEVALUE("9/30/20"&amp;RIGHT(BV$1,2))),AND($U830&gt;=DATEVALUE("10/1/20"&amp;RIGHT(BU$1,2)),$U830&lt;=DATEVALUE("9/30/20"&amp;RIGHT(BV$1,2))),AND($T830&lt;=DATEVALUE("10/1/20"&amp;RIGHT(BU$1,2)),$U830&gt;=DATEVALUE("9/30/20"&amp;RIGHT(BV$1,2)))),
IF(AND($T830&gt;=DATEVALUE("10/1/20"&amp;RIGHT(BU$1,2)),$U830&lt;=DATEVALUE("9/30/20"&amp;RIGHT(BV$1,2))),NETWORKDAYS($T830,$U830,Holidays!$J$3:$J$937),
IF(AND($T830&lt;DATEVALUE("10/1/20"&amp;RIGHT(BU$1,2)),$U830&lt;=DATEVALUE("9/30/20"&amp;RIGHT(BV$1,2))),NETWORKDAYS(DATEVALUE("10/1/20"&amp;RIGHT(BU$1,2)),$U830,Holidays!$J$3:$J$937),
IF($T830&lt;DATEVALUE("10/1/20"&amp;RIGHT(BU$1,2)),NETWORKDAYS(DATEVALUE("10/1/20"&amp;RIGHT(BU$1,2)),DATEVALUE("9/30/20"&amp;RIGHT(BV$1,2)),Holidays!$J$3:$J$937),
IF($T830&gt;=DATEVALUE("10/1/20"&amp;RIGHT(BU$1,2)),NETWORKDAYS($T830,DATEVALUE("9/30/20"&amp;RIGHT(BV$1,2)),Holidays!$J$3:$J$937),"")))),"")/(NETWORKDAYS($T830,$U830,Holidays!$J$3:$J$937)),0))</f>
        <v/>
      </c>
      <c r="BW830" s="87" t="str">
        <f>IF($Q830="","",IFERROR(IF(OR(AND($T830&gt;=DATEVALUE("10/1/20"&amp;RIGHT(BV$1,2)),$T830&lt;=DATEVALUE("9/30/20"&amp;RIGHT(BW$1,2))),AND($U830&gt;=DATEVALUE("10/1/20"&amp;RIGHT(BV$1,2)),$U830&lt;=DATEVALUE("9/30/20"&amp;RIGHT(BW$1,2))),AND($T830&lt;=DATEVALUE("10/1/20"&amp;RIGHT(BV$1,2)),$U830&gt;=DATEVALUE("9/30/20"&amp;RIGHT(BW$1,2)))),
IF(AND($T830&gt;=DATEVALUE("10/1/20"&amp;RIGHT(BV$1,2)),$U830&lt;=DATEVALUE("9/30/20"&amp;RIGHT(BW$1,2))),NETWORKDAYS($T830,$U830,Holidays!$J$3:$J$937),
IF(AND($T830&lt;DATEVALUE("10/1/20"&amp;RIGHT(BV$1,2)),$U830&lt;=DATEVALUE("9/30/20"&amp;RIGHT(BW$1,2))),NETWORKDAYS(DATEVALUE("10/1/20"&amp;RIGHT(BV$1,2)),$U830,Holidays!$J$3:$J$937),
IF($T830&lt;DATEVALUE("10/1/20"&amp;RIGHT(BV$1,2)),NETWORKDAYS(DATEVALUE("10/1/20"&amp;RIGHT(BV$1,2)),DATEVALUE("9/30/20"&amp;RIGHT(BW$1,2)),Holidays!$J$3:$J$937),
IF($T830&gt;=DATEVALUE("10/1/20"&amp;RIGHT(BV$1,2)),NETWORKDAYS($T830,DATEVALUE("9/30/20"&amp;RIGHT(BW$1,2)),Holidays!$J$3:$J$937),"")))),"")/(NETWORKDAYS($T830,$U830,Holidays!$J$3:$J$937)),0))</f>
        <v/>
      </c>
      <c r="BX830" s="87" t="str">
        <f>IF($Q830="","",IFERROR(IF(OR(AND($T830&gt;=DATEVALUE("10/1/20"&amp;RIGHT(BW$1,2)),$T830&lt;=DATEVALUE("9/30/20"&amp;RIGHT(BX$1,2))),AND($U830&gt;=DATEVALUE("10/1/20"&amp;RIGHT(BW$1,2)),$U830&lt;=DATEVALUE("9/30/20"&amp;RIGHT(BX$1,2))),AND($T830&lt;=DATEVALUE("10/1/20"&amp;RIGHT(BW$1,2)),$U830&gt;=DATEVALUE("9/30/20"&amp;RIGHT(BX$1,2)))),
IF(AND($T830&gt;=DATEVALUE("10/1/20"&amp;RIGHT(BW$1,2)),$U830&lt;=DATEVALUE("9/30/20"&amp;RIGHT(BX$1,2))),NETWORKDAYS($T830,$U830,Holidays!$J$3:$J$937),
IF(AND($T830&lt;DATEVALUE("10/1/20"&amp;RIGHT(BW$1,2)),$U830&lt;=DATEVALUE("9/30/20"&amp;RIGHT(BX$1,2))),NETWORKDAYS(DATEVALUE("10/1/20"&amp;RIGHT(BW$1,2)),$U830,Holidays!$J$3:$J$937),
IF($T830&lt;DATEVALUE("10/1/20"&amp;RIGHT(BW$1,2)),NETWORKDAYS(DATEVALUE("10/1/20"&amp;RIGHT(BW$1,2)),DATEVALUE("9/30/20"&amp;RIGHT(BX$1,2)),Holidays!$J$3:$J$937),
IF($T830&gt;=DATEVALUE("10/1/20"&amp;RIGHT(BW$1,2)),NETWORKDAYS($T830,DATEVALUE("9/30/20"&amp;RIGHT(BX$1,2)),Holidays!$J$3:$J$937),"")))),"")/(NETWORKDAYS($T830,$U830,Holidays!$J$3:$J$937)),0))</f>
        <v/>
      </c>
      <c r="BY830" s="87" t="str">
        <f>IF($Q830="","",IFERROR(IF(OR(AND($T830&gt;=DATEVALUE("10/1/20"&amp;RIGHT(BX$1,2)),$T830&lt;=DATEVALUE("9/30/20"&amp;RIGHT(BY$1,2))),AND($U830&gt;=DATEVALUE("10/1/20"&amp;RIGHT(BX$1,2)),$U830&lt;=DATEVALUE("9/30/20"&amp;RIGHT(BY$1,2))),AND($T830&lt;=DATEVALUE("10/1/20"&amp;RIGHT(BX$1,2)),$U830&gt;=DATEVALUE("9/30/20"&amp;RIGHT(BY$1,2)))),
IF(AND($T830&gt;=DATEVALUE("10/1/20"&amp;RIGHT(BX$1,2)),$U830&lt;=DATEVALUE("9/30/20"&amp;RIGHT(BY$1,2))),NETWORKDAYS($T830,$U830,Holidays!$J$3:$J$937),
IF(AND($T830&lt;DATEVALUE("10/1/20"&amp;RIGHT(BX$1,2)),$U830&lt;=DATEVALUE("9/30/20"&amp;RIGHT(BY$1,2))),NETWORKDAYS(DATEVALUE("10/1/20"&amp;RIGHT(BX$1,2)),$U830,Holidays!$J$3:$J$937),
IF($T830&lt;DATEVALUE("10/1/20"&amp;RIGHT(BX$1,2)),NETWORKDAYS(DATEVALUE("10/1/20"&amp;RIGHT(BX$1,2)),DATEVALUE("9/30/20"&amp;RIGHT(BY$1,2)),Holidays!$J$3:$J$937),
IF($T830&gt;=DATEVALUE("10/1/20"&amp;RIGHT(BX$1,2)),NETWORKDAYS($T830,DATEVALUE("9/30/20"&amp;RIGHT(BY$1,2)),Holidays!$J$3:$J$937),"")))),"")/(NETWORKDAYS($T830,$U830,Holidays!$J$3:$J$937)),0))</f>
        <v/>
      </c>
      <c r="BZ830" s="87" t="str">
        <f>IF($Q830="","",IFERROR(IF(OR(AND($T830&gt;=DATEVALUE("10/1/20"&amp;RIGHT(BY$1,2)),$T830&lt;=DATEVALUE("9/30/20"&amp;RIGHT(BZ$1,2))),AND($U830&gt;=DATEVALUE("10/1/20"&amp;RIGHT(BY$1,2)),$U830&lt;=DATEVALUE("9/30/20"&amp;RIGHT(BZ$1,2))),AND($T830&lt;=DATEVALUE("10/1/20"&amp;RIGHT(BY$1,2)),$U830&gt;=DATEVALUE("9/30/20"&amp;RIGHT(BZ$1,2)))),
IF(AND($T830&gt;=DATEVALUE("10/1/20"&amp;RIGHT(BY$1,2)),$U830&lt;=DATEVALUE("9/30/20"&amp;RIGHT(BZ$1,2))),NETWORKDAYS($T830,$U830,Holidays!$J$3:$J$937),
IF(AND($T830&lt;DATEVALUE("10/1/20"&amp;RIGHT(BY$1,2)),$U830&lt;=DATEVALUE("9/30/20"&amp;RIGHT(BZ$1,2))),NETWORKDAYS(DATEVALUE("10/1/20"&amp;RIGHT(BY$1,2)),$U830,Holidays!$J$3:$J$937),
IF($T830&lt;DATEVALUE("10/1/20"&amp;RIGHT(BY$1,2)),NETWORKDAYS(DATEVALUE("10/1/20"&amp;RIGHT(BY$1,2)),DATEVALUE("9/30/20"&amp;RIGHT(BZ$1,2)),Holidays!$J$3:$J$937),
IF($T830&gt;=DATEVALUE("10/1/20"&amp;RIGHT(BY$1,2)),NETWORKDAYS($T830,DATEVALUE("9/30/20"&amp;RIGHT(BZ$1,2)),Holidays!$J$3:$J$937),"")))),"")/(NETWORKDAYS($T830,$U830,Holidays!$J$3:$J$937)),0))</f>
        <v/>
      </c>
      <c r="CA830" s="87" t="str">
        <f>IF($Q830="","",IFERROR(IF(OR(AND($T830&gt;=DATEVALUE("10/1/20"&amp;RIGHT(BZ$1,2)),$T830&lt;=DATEVALUE("9/30/20"&amp;RIGHT(CA$1,2))),AND($U830&gt;=DATEVALUE("10/1/20"&amp;RIGHT(BZ$1,2)),$U830&lt;=DATEVALUE("9/30/20"&amp;RIGHT(CA$1,2))),AND($T830&lt;=DATEVALUE("10/1/20"&amp;RIGHT(BZ$1,2)),$U830&gt;=DATEVALUE("9/30/20"&amp;RIGHT(CA$1,2)))),
IF(AND($T830&gt;=DATEVALUE("10/1/20"&amp;RIGHT(BZ$1,2)),$U830&lt;=DATEVALUE("9/30/20"&amp;RIGHT(CA$1,2))),NETWORKDAYS($T830,$U830,Holidays!$J$3:$J$937),
IF(AND($T830&lt;DATEVALUE("10/1/20"&amp;RIGHT(BZ$1,2)),$U830&lt;=DATEVALUE("9/30/20"&amp;RIGHT(CA$1,2))),NETWORKDAYS(DATEVALUE("10/1/20"&amp;RIGHT(BZ$1,2)),$U830,Holidays!$J$3:$J$937),
IF($T830&lt;DATEVALUE("10/1/20"&amp;RIGHT(BZ$1,2)),NETWORKDAYS(DATEVALUE("10/1/20"&amp;RIGHT(BZ$1,2)),DATEVALUE("9/30/20"&amp;RIGHT(CA$1,2)),Holidays!$J$3:$J$937),
IF($T830&gt;=DATEVALUE("10/1/20"&amp;RIGHT(BZ$1,2)),NETWORKDAYS($T830,DATEVALUE("9/30/20"&amp;RIGHT(CA$1,2)),Holidays!$J$3:$J$937),"")))),"")/(NETWORKDAYS($T830,$U830,Holidays!$J$3:$J$937)),0))</f>
        <v/>
      </c>
      <c r="CB830" s="87" t="str">
        <f>IF($Q830="","",IFERROR(IF(OR(AND($T830&gt;=DATEVALUE("10/1/20"&amp;RIGHT(CA$1,2)),$T830&lt;=DATEVALUE("9/30/20"&amp;RIGHT(CB$1,2))),AND($U830&gt;=DATEVALUE("10/1/20"&amp;RIGHT(CA$1,2)),$U830&lt;=DATEVALUE("9/30/20"&amp;RIGHT(CB$1,2))),AND($T830&lt;=DATEVALUE("10/1/20"&amp;RIGHT(CA$1,2)),$U830&gt;=DATEVALUE("9/30/20"&amp;RIGHT(CB$1,2)))),
IF(AND($T830&gt;=DATEVALUE("10/1/20"&amp;RIGHT(CA$1,2)),$U830&lt;=DATEVALUE("9/30/20"&amp;RIGHT(CB$1,2))),NETWORKDAYS($T830,$U830,Holidays!$J$3:$J$937),
IF(AND($T830&lt;DATEVALUE("10/1/20"&amp;RIGHT(CA$1,2)),$U830&lt;=DATEVALUE("9/30/20"&amp;RIGHT(CB$1,2))),NETWORKDAYS(DATEVALUE("10/1/20"&amp;RIGHT(CA$1,2)),$U830,Holidays!$J$3:$J$937),
IF($T830&lt;DATEVALUE("10/1/20"&amp;RIGHT(CA$1,2)),NETWORKDAYS(DATEVALUE("10/1/20"&amp;RIGHT(CA$1,2)),DATEVALUE("9/30/20"&amp;RIGHT(CB$1,2)),Holidays!$J$3:$J$937),
IF($T830&gt;=DATEVALUE("10/1/20"&amp;RIGHT(CA$1,2)),NETWORKDAYS($T830,DATEVALUE("9/30/20"&amp;RIGHT(CB$1,2)),Holidays!$J$3:$J$937),"")))),"")/(NETWORKDAYS($T830,$U830,Holidays!$J$3:$J$937)),0))</f>
        <v/>
      </c>
    </row>
    <row r="831" spans="1:80">
      <c r="A831" s="97"/>
      <c r="B831" s="98" t="str">
        <f ca="1">IF(NOT($A831=""),OFFSET('WBS Reference &amp; User Procedure'!$A$1,MATCH($A831,'WBS Reference &amp; User Procedure'!$A:$A,0)-1,1),"")</f>
        <v/>
      </c>
      <c r="D831" s="97"/>
      <c r="T831" s="104" t="str">
        <f>IF(NOT(Q831=""),IF(NOT($S831=""),$S831,#REF!),"")</f>
        <v/>
      </c>
      <c r="U831" s="104" t="str">
        <f>IF(NOT(Q831=""),WORKDAY(T831,Q831,Holidays!$J$3:$J$937),"")</f>
        <v/>
      </c>
      <c r="V831" s="104"/>
      <c r="W831" s="104"/>
      <c r="X831" s="101" t="str">
        <f t="shared" si="181"/>
        <v/>
      </c>
      <c r="AL831" s="87" t="str">
        <f t="shared" ca="1" si="180"/>
        <v/>
      </c>
      <c r="AN831" s="87" t="str">
        <f t="shared" ca="1" si="186"/>
        <v/>
      </c>
      <c r="AO831" s="87" t="str">
        <f t="shared" ca="1" si="186"/>
        <v/>
      </c>
      <c r="AP831" s="87" t="str">
        <f t="shared" ca="1" si="186"/>
        <v/>
      </c>
      <c r="AQ831" s="87" t="str">
        <f t="shared" ca="1" si="186"/>
        <v/>
      </c>
      <c r="AR831" s="87" t="str">
        <f t="shared" ca="1" si="186"/>
        <v/>
      </c>
      <c r="AS831" s="87" t="str">
        <f t="shared" ca="1" si="186"/>
        <v/>
      </c>
      <c r="AT831" s="87" t="str">
        <f t="shared" ca="1" si="186"/>
        <v/>
      </c>
      <c r="AU831" s="87" t="str">
        <f t="shared" ca="1" si="186"/>
        <v/>
      </c>
      <c r="AV831" s="87" t="str">
        <f t="shared" ca="1" si="186"/>
        <v/>
      </c>
      <c r="AW831" s="87" t="str">
        <f t="shared" ca="1" si="186"/>
        <v/>
      </c>
      <c r="AX831" s="87" t="str">
        <f t="shared" ca="1" si="187"/>
        <v/>
      </c>
      <c r="AY831" s="87" t="str">
        <f t="shared" ca="1" si="187"/>
        <v/>
      </c>
      <c r="AZ831" s="87" t="str">
        <f t="shared" ca="1" si="187"/>
        <v/>
      </c>
      <c r="BA831" s="87" t="str">
        <f t="shared" ca="1" si="187"/>
        <v/>
      </c>
      <c r="BB831" s="87" t="str">
        <f t="shared" ca="1" si="187"/>
        <v/>
      </c>
      <c r="BC831" s="87" t="str">
        <f t="shared" ca="1" si="187"/>
        <v/>
      </c>
      <c r="BD831" s="87" t="str">
        <f t="shared" ca="1" si="187"/>
        <v/>
      </c>
      <c r="BE831" s="87" t="str">
        <f t="shared" ca="1" si="187"/>
        <v/>
      </c>
      <c r="BF831" s="87" t="str">
        <f t="shared" ca="1" si="187"/>
        <v/>
      </c>
      <c r="BG831" s="87" t="str">
        <f t="shared" ca="1" si="187"/>
        <v/>
      </c>
      <c r="BI831" s="87" t="str">
        <f>IF($Q831="","",IFERROR(IF(OR(AND($T831&gt;=DATEVALUE("10/1/20"&amp;RIGHT(BH$1,2)),$T831&lt;=DATEVALUE("9/30/20"&amp;RIGHT(BI$1,2))),AND($U831&gt;=DATEVALUE("10/1/20"&amp;RIGHT(BH$1,2)),$U831&lt;=DATEVALUE("9/30/20"&amp;RIGHT(BI$1,2))),AND($T831&lt;=DATEVALUE("10/1/20"&amp;RIGHT(BH$1,2)),$U831&gt;=DATEVALUE("9/30/20"&amp;RIGHT(BI$1,2)))),
IF(AND($T831&gt;=DATEVALUE("10/1/20"&amp;RIGHT(BH$1,2)),$U831&lt;=DATEVALUE("9/30/20"&amp;RIGHT(BI$1,2))),NETWORKDAYS($T831,$U831,Holidays!$J$3:$J$937),
IF(AND($T831&lt;DATEVALUE("10/1/20"&amp;RIGHT(BH$1,2)),$U831&lt;=DATEVALUE("9/30/20"&amp;RIGHT(BI$1,2))),NETWORKDAYS(DATEVALUE("10/1/20"&amp;RIGHT(BH$1,2)),$U831,Holidays!$J$3:$J$937),
IF($T831&lt;DATEVALUE("10/1/20"&amp;RIGHT(BH$1,2)),NETWORKDAYS(DATEVALUE("10/1/20"&amp;RIGHT(BH$1,2)),DATEVALUE("9/30/20"&amp;RIGHT(BI$1,2)),Holidays!$J$3:$J$937),
IF($T831&gt;=DATEVALUE("10/1/20"&amp;RIGHT(BH$1,2)),NETWORKDAYS($T831,DATEVALUE("9/30/20"&amp;RIGHT(BI$1,2)),Holidays!$J$3:$J$937),"")))),"")/(NETWORKDAYS($T831,$U831,Holidays!$J$3:$J$937)),0))</f>
        <v/>
      </c>
      <c r="BJ831" s="87" t="str">
        <f>IF($Q831="","",IFERROR(IF(OR(AND($T831&gt;=DATEVALUE("10/1/20"&amp;RIGHT(BI$1,2)),$T831&lt;=DATEVALUE("9/30/20"&amp;RIGHT(BJ$1,2))),AND($U831&gt;=DATEVALUE("10/1/20"&amp;RIGHT(BI$1,2)),$U831&lt;=DATEVALUE("9/30/20"&amp;RIGHT(BJ$1,2))),AND($T831&lt;=DATEVALUE("10/1/20"&amp;RIGHT(BI$1,2)),$U831&gt;=DATEVALUE("9/30/20"&amp;RIGHT(BJ$1,2)))),
IF(AND($T831&gt;=DATEVALUE("10/1/20"&amp;RIGHT(BI$1,2)),$U831&lt;=DATEVALUE("9/30/20"&amp;RIGHT(BJ$1,2))),NETWORKDAYS($T831,$U831,Holidays!$J$3:$J$937),
IF(AND($T831&lt;DATEVALUE("10/1/20"&amp;RIGHT(BI$1,2)),$U831&lt;=DATEVALUE("9/30/20"&amp;RIGHT(BJ$1,2))),NETWORKDAYS(DATEVALUE("10/1/20"&amp;RIGHT(BI$1,2)),$U831,Holidays!$J$3:$J$937),
IF($T831&lt;DATEVALUE("10/1/20"&amp;RIGHT(BI$1,2)),NETWORKDAYS(DATEVALUE("10/1/20"&amp;RIGHT(BI$1,2)),DATEVALUE("9/30/20"&amp;RIGHT(BJ$1,2)),Holidays!$J$3:$J$937),
IF($T831&gt;=DATEVALUE("10/1/20"&amp;RIGHT(BI$1,2)),NETWORKDAYS($T831,DATEVALUE("9/30/20"&amp;RIGHT(BJ$1,2)),Holidays!$J$3:$J$937),"")))),"")/(NETWORKDAYS($T831,$U831,Holidays!$J$3:$J$937)),0))</f>
        <v/>
      </c>
      <c r="BK831" s="87" t="str">
        <f>IF($Q831="","",IFERROR(IF(OR(AND($T831&gt;=DATEVALUE("10/1/20"&amp;RIGHT(BJ$1,2)),$T831&lt;=DATEVALUE("9/30/20"&amp;RIGHT(BK$1,2))),AND($U831&gt;=DATEVALUE("10/1/20"&amp;RIGHT(BJ$1,2)),$U831&lt;=DATEVALUE("9/30/20"&amp;RIGHT(BK$1,2))),AND($T831&lt;=DATEVALUE("10/1/20"&amp;RIGHT(BJ$1,2)),$U831&gt;=DATEVALUE("9/30/20"&amp;RIGHT(BK$1,2)))),
IF(AND($T831&gt;=DATEVALUE("10/1/20"&amp;RIGHT(BJ$1,2)),$U831&lt;=DATEVALUE("9/30/20"&amp;RIGHT(BK$1,2))),NETWORKDAYS($T831,$U831,Holidays!$J$3:$J$937),
IF(AND($T831&lt;DATEVALUE("10/1/20"&amp;RIGHT(BJ$1,2)),$U831&lt;=DATEVALUE("9/30/20"&amp;RIGHT(BK$1,2))),NETWORKDAYS(DATEVALUE("10/1/20"&amp;RIGHT(BJ$1,2)),$U831,Holidays!$J$3:$J$937),
IF($T831&lt;DATEVALUE("10/1/20"&amp;RIGHT(BJ$1,2)),NETWORKDAYS(DATEVALUE("10/1/20"&amp;RIGHT(BJ$1,2)),DATEVALUE("9/30/20"&amp;RIGHT(BK$1,2)),Holidays!$J$3:$J$937),
IF($T831&gt;=DATEVALUE("10/1/20"&amp;RIGHT(BJ$1,2)),NETWORKDAYS($T831,DATEVALUE("9/30/20"&amp;RIGHT(BK$1,2)),Holidays!$J$3:$J$937),"")))),"")/(NETWORKDAYS($T831,$U831,Holidays!$J$3:$J$937)),0))</f>
        <v/>
      </c>
      <c r="BL831" s="87" t="str">
        <f>IF($Q831="","",IFERROR(IF(OR(AND($T831&gt;=DATEVALUE("10/1/20"&amp;RIGHT(BK$1,2)),$T831&lt;=DATEVALUE("9/30/20"&amp;RIGHT(BL$1,2))),AND($U831&gt;=DATEVALUE("10/1/20"&amp;RIGHT(BK$1,2)),$U831&lt;=DATEVALUE("9/30/20"&amp;RIGHT(BL$1,2))),AND($T831&lt;=DATEVALUE("10/1/20"&amp;RIGHT(BK$1,2)),$U831&gt;=DATEVALUE("9/30/20"&amp;RIGHT(BL$1,2)))),
IF(AND($T831&gt;=DATEVALUE("10/1/20"&amp;RIGHT(BK$1,2)),$U831&lt;=DATEVALUE("9/30/20"&amp;RIGHT(BL$1,2))),NETWORKDAYS($T831,$U831,Holidays!$J$3:$J$937),
IF(AND($T831&lt;DATEVALUE("10/1/20"&amp;RIGHT(BK$1,2)),$U831&lt;=DATEVALUE("9/30/20"&amp;RIGHT(BL$1,2))),NETWORKDAYS(DATEVALUE("10/1/20"&amp;RIGHT(BK$1,2)),$U831,Holidays!$J$3:$J$937),
IF($T831&lt;DATEVALUE("10/1/20"&amp;RIGHT(BK$1,2)),NETWORKDAYS(DATEVALUE("10/1/20"&amp;RIGHT(BK$1,2)),DATEVALUE("9/30/20"&amp;RIGHT(BL$1,2)),Holidays!$J$3:$J$937),
IF($T831&gt;=DATEVALUE("10/1/20"&amp;RIGHT(BK$1,2)),NETWORKDAYS($T831,DATEVALUE("9/30/20"&amp;RIGHT(BL$1,2)),Holidays!$J$3:$J$937),"")))),"")/(NETWORKDAYS($T831,$U831,Holidays!$J$3:$J$937)),0))</f>
        <v/>
      </c>
      <c r="BM831" s="87" t="str">
        <f>IF($Q831="","",IFERROR(IF(OR(AND($T831&gt;=DATEVALUE("10/1/20"&amp;RIGHT(BL$1,2)),$T831&lt;=DATEVALUE("9/30/20"&amp;RIGHT(BM$1,2))),AND($U831&gt;=DATEVALUE("10/1/20"&amp;RIGHT(BL$1,2)),$U831&lt;=DATEVALUE("9/30/20"&amp;RIGHT(BM$1,2))),AND($T831&lt;=DATEVALUE("10/1/20"&amp;RIGHT(BL$1,2)),$U831&gt;=DATEVALUE("9/30/20"&amp;RIGHT(BM$1,2)))),
IF(AND($T831&gt;=DATEVALUE("10/1/20"&amp;RIGHT(BL$1,2)),$U831&lt;=DATEVALUE("9/30/20"&amp;RIGHT(BM$1,2))),NETWORKDAYS($T831,$U831,Holidays!$J$3:$J$937),
IF(AND($T831&lt;DATEVALUE("10/1/20"&amp;RIGHT(BL$1,2)),$U831&lt;=DATEVALUE("9/30/20"&amp;RIGHT(BM$1,2))),NETWORKDAYS(DATEVALUE("10/1/20"&amp;RIGHT(BL$1,2)),$U831,Holidays!$J$3:$J$937),
IF($T831&lt;DATEVALUE("10/1/20"&amp;RIGHT(BL$1,2)),NETWORKDAYS(DATEVALUE("10/1/20"&amp;RIGHT(BL$1,2)),DATEVALUE("9/30/20"&amp;RIGHT(BM$1,2)),Holidays!$J$3:$J$937),
IF($T831&gt;=DATEVALUE("10/1/20"&amp;RIGHT(BL$1,2)),NETWORKDAYS($T831,DATEVALUE("9/30/20"&amp;RIGHT(BM$1,2)),Holidays!$J$3:$J$937),"")))),"")/(NETWORKDAYS($T831,$U831,Holidays!$J$3:$J$937)),0))</f>
        <v/>
      </c>
      <c r="BN831" s="87" t="str">
        <f>IF($Q831="","",IFERROR(IF(OR(AND($T831&gt;=DATEVALUE("10/1/20"&amp;RIGHT(BM$1,2)),$T831&lt;=DATEVALUE("9/30/20"&amp;RIGHT(BN$1,2))),AND($U831&gt;=DATEVALUE("10/1/20"&amp;RIGHT(BM$1,2)),$U831&lt;=DATEVALUE("9/30/20"&amp;RIGHT(BN$1,2))),AND($T831&lt;=DATEVALUE("10/1/20"&amp;RIGHT(BM$1,2)),$U831&gt;=DATEVALUE("9/30/20"&amp;RIGHT(BN$1,2)))),
IF(AND($T831&gt;=DATEVALUE("10/1/20"&amp;RIGHT(BM$1,2)),$U831&lt;=DATEVALUE("9/30/20"&amp;RIGHT(BN$1,2))),NETWORKDAYS($T831,$U831,Holidays!$J$3:$J$937),
IF(AND($T831&lt;DATEVALUE("10/1/20"&amp;RIGHT(BM$1,2)),$U831&lt;=DATEVALUE("9/30/20"&amp;RIGHT(BN$1,2))),NETWORKDAYS(DATEVALUE("10/1/20"&amp;RIGHT(BM$1,2)),$U831,Holidays!$J$3:$J$937),
IF($T831&lt;DATEVALUE("10/1/20"&amp;RIGHT(BM$1,2)),NETWORKDAYS(DATEVALUE("10/1/20"&amp;RIGHT(BM$1,2)),DATEVALUE("9/30/20"&amp;RIGHT(BN$1,2)),Holidays!$J$3:$J$937),
IF($T831&gt;=DATEVALUE("10/1/20"&amp;RIGHT(BM$1,2)),NETWORKDAYS($T831,DATEVALUE("9/30/20"&amp;RIGHT(BN$1,2)),Holidays!$J$3:$J$937),"")))),"")/(NETWORKDAYS($T831,$U831,Holidays!$J$3:$J$937)),0))</f>
        <v/>
      </c>
      <c r="BO831" s="87" t="str">
        <f>IF($Q831="","",IFERROR(IF(OR(AND($T831&gt;=DATEVALUE("10/1/20"&amp;RIGHT(BN$1,2)),$T831&lt;=DATEVALUE("9/30/20"&amp;RIGHT(BO$1,2))),AND($U831&gt;=DATEVALUE("10/1/20"&amp;RIGHT(BN$1,2)),$U831&lt;=DATEVALUE("9/30/20"&amp;RIGHT(BO$1,2))),AND($T831&lt;=DATEVALUE("10/1/20"&amp;RIGHT(BN$1,2)),$U831&gt;=DATEVALUE("9/30/20"&amp;RIGHT(BO$1,2)))),
IF(AND($T831&gt;=DATEVALUE("10/1/20"&amp;RIGHT(BN$1,2)),$U831&lt;=DATEVALUE("9/30/20"&amp;RIGHT(BO$1,2))),NETWORKDAYS($T831,$U831,Holidays!$J$3:$J$937),
IF(AND($T831&lt;DATEVALUE("10/1/20"&amp;RIGHT(BN$1,2)),$U831&lt;=DATEVALUE("9/30/20"&amp;RIGHT(BO$1,2))),NETWORKDAYS(DATEVALUE("10/1/20"&amp;RIGHT(BN$1,2)),$U831,Holidays!$J$3:$J$937),
IF($T831&lt;DATEVALUE("10/1/20"&amp;RIGHT(BN$1,2)),NETWORKDAYS(DATEVALUE("10/1/20"&amp;RIGHT(BN$1,2)),DATEVALUE("9/30/20"&amp;RIGHT(BO$1,2)),Holidays!$J$3:$J$937),
IF($T831&gt;=DATEVALUE("10/1/20"&amp;RIGHT(BN$1,2)),NETWORKDAYS($T831,DATEVALUE("9/30/20"&amp;RIGHT(BO$1,2)),Holidays!$J$3:$J$937),"")))),"")/(NETWORKDAYS($T831,$U831,Holidays!$J$3:$J$937)),0))</f>
        <v/>
      </c>
      <c r="BP831" s="87" t="str">
        <f>IF($Q831="","",IFERROR(IF(OR(AND($T831&gt;=DATEVALUE("10/1/20"&amp;RIGHT(BO$1,2)),$T831&lt;=DATEVALUE("9/30/20"&amp;RIGHT(BP$1,2))),AND($U831&gt;=DATEVALUE("10/1/20"&amp;RIGHT(BO$1,2)),$U831&lt;=DATEVALUE("9/30/20"&amp;RIGHT(BP$1,2))),AND($T831&lt;=DATEVALUE("10/1/20"&amp;RIGHT(BO$1,2)),$U831&gt;=DATEVALUE("9/30/20"&amp;RIGHT(BP$1,2)))),
IF(AND($T831&gt;=DATEVALUE("10/1/20"&amp;RIGHT(BO$1,2)),$U831&lt;=DATEVALUE("9/30/20"&amp;RIGHT(BP$1,2))),NETWORKDAYS($T831,$U831,Holidays!$J$3:$J$937),
IF(AND($T831&lt;DATEVALUE("10/1/20"&amp;RIGHT(BO$1,2)),$U831&lt;=DATEVALUE("9/30/20"&amp;RIGHT(BP$1,2))),NETWORKDAYS(DATEVALUE("10/1/20"&amp;RIGHT(BO$1,2)),$U831,Holidays!$J$3:$J$937),
IF($T831&lt;DATEVALUE("10/1/20"&amp;RIGHT(BO$1,2)),NETWORKDAYS(DATEVALUE("10/1/20"&amp;RIGHT(BO$1,2)),DATEVALUE("9/30/20"&amp;RIGHT(BP$1,2)),Holidays!$J$3:$J$937),
IF($T831&gt;=DATEVALUE("10/1/20"&amp;RIGHT(BO$1,2)),NETWORKDAYS($T831,DATEVALUE("9/30/20"&amp;RIGHT(BP$1,2)),Holidays!$J$3:$J$937),"")))),"")/(NETWORKDAYS($T831,$U831,Holidays!$J$3:$J$937)),0))</f>
        <v/>
      </c>
      <c r="BQ831" s="87" t="str">
        <f>IF($Q831="","",IFERROR(IF(OR(AND($T831&gt;=DATEVALUE("10/1/20"&amp;RIGHT(BP$1,2)),$T831&lt;=DATEVALUE("9/30/20"&amp;RIGHT(BQ$1,2))),AND($U831&gt;=DATEVALUE("10/1/20"&amp;RIGHT(BP$1,2)),$U831&lt;=DATEVALUE("9/30/20"&amp;RIGHT(BQ$1,2))),AND($T831&lt;=DATEVALUE("10/1/20"&amp;RIGHT(BP$1,2)),$U831&gt;=DATEVALUE("9/30/20"&amp;RIGHT(BQ$1,2)))),
IF(AND($T831&gt;=DATEVALUE("10/1/20"&amp;RIGHT(BP$1,2)),$U831&lt;=DATEVALUE("9/30/20"&amp;RIGHT(BQ$1,2))),NETWORKDAYS($T831,$U831,Holidays!$J$3:$J$937),
IF(AND($T831&lt;DATEVALUE("10/1/20"&amp;RIGHT(BP$1,2)),$U831&lt;=DATEVALUE("9/30/20"&amp;RIGHT(BQ$1,2))),NETWORKDAYS(DATEVALUE("10/1/20"&amp;RIGHT(BP$1,2)),$U831,Holidays!$J$3:$J$937),
IF($T831&lt;DATEVALUE("10/1/20"&amp;RIGHT(BP$1,2)),NETWORKDAYS(DATEVALUE("10/1/20"&amp;RIGHT(BP$1,2)),DATEVALUE("9/30/20"&amp;RIGHT(BQ$1,2)),Holidays!$J$3:$J$937),
IF($T831&gt;=DATEVALUE("10/1/20"&amp;RIGHT(BP$1,2)),NETWORKDAYS($T831,DATEVALUE("9/30/20"&amp;RIGHT(BQ$1,2)),Holidays!$J$3:$J$937),"")))),"")/(NETWORKDAYS($T831,$U831,Holidays!$J$3:$J$937)),0))</f>
        <v/>
      </c>
      <c r="BR831" s="87" t="str">
        <f>IF($Q831="","",IFERROR(IF(OR(AND($T831&gt;=DATEVALUE("10/1/20"&amp;RIGHT(BQ$1,2)),$T831&lt;=DATEVALUE("9/30/20"&amp;RIGHT(BR$1,2))),AND($U831&gt;=DATEVALUE("10/1/20"&amp;RIGHT(BQ$1,2)),$U831&lt;=DATEVALUE("9/30/20"&amp;RIGHT(BR$1,2))),AND($T831&lt;=DATEVALUE("10/1/20"&amp;RIGHT(BQ$1,2)),$U831&gt;=DATEVALUE("9/30/20"&amp;RIGHT(BR$1,2)))),
IF(AND($T831&gt;=DATEVALUE("10/1/20"&amp;RIGHT(BQ$1,2)),$U831&lt;=DATEVALUE("9/30/20"&amp;RIGHT(BR$1,2))),NETWORKDAYS($T831,$U831,Holidays!$J$3:$J$937),
IF(AND($T831&lt;DATEVALUE("10/1/20"&amp;RIGHT(BQ$1,2)),$U831&lt;=DATEVALUE("9/30/20"&amp;RIGHT(BR$1,2))),NETWORKDAYS(DATEVALUE("10/1/20"&amp;RIGHT(BQ$1,2)),$U831,Holidays!$J$3:$J$937),
IF($T831&lt;DATEVALUE("10/1/20"&amp;RIGHT(BQ$1,2)),NETWORKDAYS(DATEVALUE("10/1/20"&amp;RIGHT(BQ$1,2)),DATEVALUE("9/30/20"&amp;RIGHT(BR$1,2)),Holidays!$J$3:$J$937),
IF($T831&gt;=DATEVALUE("10/1/20"&amp;RIGHT(BQ$1,2)),NETWORKDAYS($T831,DATEVALUE("9/30/20"&amp;RIGHT(BR$1,2)),Holidays!$J$3:$J$937),"")))),"")/(NETWORKDAYS($T831,$U831,Holidays!$J$3:$J$937)),0))</f>
        <v/>
      </c>
      <c r="BS831" s="87" t="str">
        <f>IF($Q831="","",IFERROR(IF(OR(AND($T831&gt;=DATEVALUE("10/1/20"&amp;RIGHT(BR$1,2)),$T831&lt;=DATEVALUE("9/30/20"&amp;RIGHT(BS$1,2))),AND($U831&gt;=DATEVALUE("10/1/20"&amp;RIGHT(BR$1,2)),$U831&lt;=DATEVALUE("9/30/20"&amp;RIGHT(BS$1,2))),AND($T831&lt;=DATEVALUE("10/1/20"&amp;RIGHT(BR$1,2)),$U831&gt;=DATEVALUE("9/30/20"&amp;RIGHT(BS$1,2)))),
IF(AND($T831&gt;=DATEVALUE("10/1/20"&amp;RIGHT(BR$1,2)),$U831&lt;=DATEVALUE("9/30/20"&amp;RIGHT(BS$1,2))),NETWORKDAYS($T831,$U831,Holidays!$J$3:$J$937),
IF(AND($T831&lt;DATEVALUE("10/1/20"&amp;RIGHT(BR$1,2)),$U831&lt;=DATEVALUE("9/30/20"&amp;RIGHT(BS$1,2))),NETWORKDAYS(DATEVALUE("10/1/20"&amp;RIGHT(BR$1,2)),$U831,Holidays!$J$3:$J$937),
IF($T831&lt;DATEVALUE("10/1/20"&amp;RIGHT(BR$1,2)),NETWORKDAYS(DATEVALUE("10/1/20"&amp;RIGHT(BR$1,2)),DATEVALUE("9/30/20"&amp;RIGHT(BS$1,2)),Holidays!$J$3:$J$937),
IF($T831&gt;=DATEVALUE("10/1/20"&amp;RIGHT(BR$1,2)),NETWORKDAYS($T831,DATEVALUE("9/30/20"&amp;RIGHT(BS$1,2)),Holidays!$J$3:$J$937),"")))),"")/(NETWORKDAYS($T831,$U831,Holidays!$J$3:$J$937)),0))</f>
        <v/>
      </c>
      <c r="BT831" s="87" t="str">
        <f>IF($Q831="","",IFERROR(IF(OR(AND($T831&gt;=DATEVALUE("10/1/20"&amp;RIGHT(BS$1,2)),$T831&lt;=DATEVALUE("9/30/20"&amp;RIGHT(BT$1,2))),AND($U831&gt;=DATEVALUE("10/1/20"&amp;RIGHT(BS$1,2)),$U831&lt;=DATEVALUE("9/30/20"&amp;RIGHT(BT$1,2))),AND($T831&lt;=DATEVALUE("10/1/20"&amp;RIGHT(BS$1,2)),$U831&gt;=DATEVALUE("9/30/20"&amp;RIGHT(BT$1,2)))),
IF(AND($T831&gt;=DATEVALUE("10/1/20"&amp;RIGHT(BS$1,2)),$U831&lt;=DATEVALUE("9/30/20"&amp;RIGHT(BT$1,2))),NETWORKDAYS($T831,$U831,Holidays!$J$3:$J$937),
IF(AND($T831&lt;DATEVALUE("10/1/20"&amp;RIGHT(BS$1,2)),$U831&lt;=DATEVALUE("9/30/20"&amp;RIGHT(BT$1,2))),NETWORKDAYS(DATEVALUE("10/1/20"&amp;RIGHT(BS$1,2)),$U831,Holidays!$J$3:$J$937),
IF($T831&lt;DATEVALUE("10/1/20"&amp;RIGHT(BS$1,2)),NETWORKDAYS(DATEVALUE("10/1/20"&amp;RIGHT(BS$1,2)),DATEVALUE("9/30/20"&amp;RIGHT(BT$1,2)),Holidays!$J$3:$J$937),
IF($T831&gt;=DATEVALUE("10/1/20"&amp;RIGHT(BS$1,2)),NETWORKDAYS($T831,DATEVALUE("9/30/20"&amp;RIGHT(BT$1,2)),Holidays!$J$3:$J$937),"")))),"")/(NETWORKDAYS($T831,$U831,Holidays!$J$3:$J$937)),0))</f>
        <v/>
      </c>
      <c r="BU831" s="87" t="str">
        <f>IF($Q831="","",IFERROR(IF(OR(AND($T831&gt;=DATEVALUE("10/1/20"&amp;RIGHT(BT$1,2)),$T831&lt;=DATEVALUE("9/30/20"&amp;RIGHT(BU$1,2))),AND($U831&gt;=DATEVALUE("10/1/20"&amp;RIGHT(BT$1,2)),$U831&lt;=DATEVALUE("9/30/20"&amp;RIGHT(BU$1,2))),AND($T831&lt;=DATEVALUE("10/1/20"&amp;RIGHT(BT$1,2)),$U831&gt;=DATEVALUE("9/30/20"&amp;RIGHT(BU$1,2)))),
IF(AND($T831&gt;=DATEVALUE("10/1/20"&amp;RIGHT(BT$1,2)),$U831&lt;=DATEVALUE("9/30/20"&amp;RIGHT(BU$1,2))),NETWORKDAYS($T831,$U831,Holidays!$J$3:$J$937),
IF(AND($T831&lt;DATEVALUE("10/1/20"&amp;RIGHT(BT$1,2)),$U831&lt;=DATEVALUE("9/30/20"&amp;RIGHT(BU$1,2))),NETWORKDAYS(DATEVALUE("10/1/20"&amp;RIGHT(BT$1,2)),$U831,Holidays!$J$3:$J$937),
IF($T831&lt;DATEVALUE("10/1/20"&amp;RIGHT(BT$1,2)),NETWORKDAYS(DATEVALUE("10/1/20"&amp;RIGHT(BT$1,2)),DATEVALUE("9/30/20"&amp;RIGHT(BU$1,2)),Holidays!$J$3:$J$937),
IF($T831&gt;=DATEVALUE("10/1/20"&amp;RIGHT(BT$1,2)),NETWORKDAYS($T831,DATEVALUE("9/30/20"&amp;RIGHT(BU$1,2)),Holidays!$J$3:$J$937),"")))),"")/(NETWORKDAYS($T831,$U831,Holidays!$J$3:$J$937)),0))</f>
        <v/>
      </c>
      <c r="BV831" s="87" t="str">
        <f>IF($Q831="","",IFERROR(IF(OR(AND($T831&gt;=DATEVALUE("10/1/20"&amp;RIGHT(BU$1,2)),$T831&lt;=DATEVALUE("9/30/20"&amp;RIGHT(BV$1,2))),AND($U831&gt;=DATEVALUE("10/1/20"&amp;RIGHT(BU$1,2)),$U831&lt;=DATEVALUE("9/30/20"&amp;RIGHT(BV$1,2))),AND($T831&lt;=DATEVALUE("10/1/20"&amp;RIGHT(BU$1,2)),$U831&gt;=DATEVALUE("9/30/20"&amp;RIGHT(BV$1,2)))),
IF(AND($T831&gt;=DATEVALUE("10/1/20"&amp;RIGHT(BU$1,2)),$U831&lt;=DATEVALUE("9/30/20"&amp;RIGHT(BV$1,2))),NETWORKDAYS($T831,$U831,Holidays!$J$3:$J$937),
IF(AND($T831&lt;DATEVALUE("10/1/20"&amp;RIGHT(BU$1,2)),$U831&lt;=DATEVALUE("9/30/20"&amp;RIGHT(BV$1,2))),NETWORKDAYS(DATEVALUE("10/1/20"&amp;RIGHT(BU$1,2)),$U831,Holidays!$J$3:$J$937),
IF($T831&lt;DATEVALUE("10/1/20"&amp;RIGHT(BU$1,2)),NETWORKDAYS(DATEVALUE("10/1/20"&amp;RIGHT(BU$1,2)),DATEVALUE("9/30/20"&amp;RIGHT(BV$1,2)),Holidays!$J$3:$J$937),
IF($T831&gt;=DATEVALUE("10/1/20"&amp;RIGHT(BU$1,2)),NETWORKDAYS($T831,DATEVALUE("9/30/20"&amp;RIGHT(BV$1,2)),Holidays!$J$3:$J$937),"")))),"")/(NETWORKDAYS($T831,$U831,Holidays!$J$3:$J$937)),0))</f>
        <v/>
      </c>
      <c r="BW831" s="87" t="str">
        <f>IF($Q831="","",IFERROR(IF(OR(AND($T831&gt;=DATEVALUE("10/1/20"&amp;RIGHT(BV$1,2)),$T831&lt;=DATEVALUE("9/30/20"&amp;RIGHT(BW$1,2))),AND($U831&gt;=DATEVALUE("10/1/20"&amp;RIGHT(BV$1,2)),$U831&lt;=DATEVALUE("9/30/20"&amp;RIGHT(BW$1,2))),AND($T831&lt;=DATEVALUE("10/1/20"&amp;RIGHT(BV$1,2)),$U831&gt;=DATEVALUE("9/30/20"&amp;RIGHT(BW$1,2)))),
IF(AND($T831&gt;=DATEVALUE("10/1/20"&amp;RIGHT(BV$1,2)),$U831&lt;=DATEVALUE("9/30/20"&amp;RIGHT(BW$1,2))),NETWORKDAYS($T831,$U831,Holidays!$J$3:$J$937),
IF(AND($T831&lt;DATEVALUE("10/1/20"&amp;RIGHT(BV$1,2)),$U831&lt;=DATEVALUE("9/30/20"&amp;RIGHT(BW$1,2))),NETWORKDAYS(DATEVALUE("10/1/20"&amp;RIGHT(BV$1,2)),$U831,Holidays!$J$3:$J$937),
IF($T831&lt;DATEVALUE("10/1/20"&amp;RIGHT(BV$1,2)),NETWORKDAYS(DATEVALUE("10/1/20"&amp;RIGHT(BV$1,2)),DATEVALUE("9/30/20"&amp;RIGHT(BW$1,2)),Holidays!$J$3:$J$937),
IF($T831&gt;=DATEVALUE("10/1/20"&amp;RIGHT(BV$1,2)),NETWORKDAYS($T831,DATEVALUE("9/30/20"&amp;RIGHT(BW$1,2)),Holidays!$J$3:$J$937),"")))),"")/(NETWORKDAYS($T831,$U831,Holidays!$J$3:$J$937)),0))</f>
        <v/>
      </c>
      <c r="BX831" s="87" t="str">
        <f>IF($Q831="","",IFERROR(IF(OR(AND($T831&gt;=DATEVALUE("10/1/20"&amp;RIGHT(BW$1,2)),$T831&lt;=DATEVALUE("9/30/20"&amp;RIGHT(BX$1,2))),AND($U831&gt;=DATEVALUE("10/1/20"&amp;RIGHT(BW$1,2)),$U831&lt;=DATEVALUE("9/30/20"&amp;RIGHT(BX$1,2))),AND($T831&lt;=DATEVALUE("10/1/20"&amp;RIGHT(BW$1,2)),$U831&gt;=DATEVALUE("9/30/20"&amp;RIGHT(BX$1,2)))),
IF(AND($T831&gt;=DATEVALUE("10/1/20"&amp;RIGHT(BW$1,2)),$U831&lt;=DATEVALUE("9/30/20"&amp;RIGHT(BX$1,2))),NETWORKDAYS($T831,$U831,Holidays!$J$3:$J$937),
IF(AND($T831&lt;DATEVALUE("10/1/20"&amp;RIGHT(BW$1,2)),$U831&lt;=DATEVALUE("9/30/20"&amp;RIGHT(BX$1,2))),NETWORKDAYS(DATEVALUE("10/1/20"&amp;RIGHT(BW$1,2)),$U831,Holidays!$J$3:$J$937),
IF($T831&lt;DATEVALUE("10/1/20"&amp;RIGHT(BW$1,2)),NETWORKDAYS(DATEVALUE("10/1/20"&amp;RIGHT(BW$1,2)),DATEVALUE("9/30/20"&amp;RIGHT(BX$1,2)),Holidays!$J$3:$J$937),
IF($T831&gt;=DATEVALUE("10/1/20"&amp;RIGHT(BW$1,2)),NETWORKDAYS($T831,DATEVALUE("9/30/20"&amp;RIGHT(BX$1,2)),Holidays!$J$3:$J$937),"")))),"")/(NETWORKDAYS($T831,$U831,Holidays!$J$3:$J$937)),0))</f>
        <v/>
      </c>
      <c r="BY831" s="87" t="str">
        <f>IF($Q831="","",IFERROR(IF(OR(AND($T831&gt;=DATEVALUE("10/1/20"&amp;RIGHT(BX$1,2)),$T831&lt;=DATEVALUE("9/30/20"&amp;RIGHT(BY$1,2))),AND($U831&gt;=DATEVALUE("10/1/20"&amp;RIGHT(BX$1,2)),$U831&lt;=DATEVALUE("9/30/20"&amp;RIGHT(BY$1,2))),AND($T831&lt;=DATEVALUE("10/1/20"&amp;RIGHT(BX$1,2)),$U831&gt;=DATEVALUE("9/30/20"&amp;RIGHT(BY$1,2)))),
IF(AND($T831&gt;=DATEVALUE("10/1/20"&amp;RIGHT(BX$1,2)),$U831&lt;=DATEVALUE("9/30/20"&amp;RIGHT(BY$1,2))),NETWORKDAYS($T831,$U831,Holidays!$J$3:$J$937),
IF(AND($T831&lt;DATEVALUE("10/1/20"&amp;RIGHT(BX$1,2)),$U831&lt;=DATEVALUE("9/30/20"&amp;RIGHT(BY$1,2))),NETWORKDAYS(DATEVALUE("10/1/20"&amp;RIGHT(BX$1,2)),$U831,Holidays!$J$3:$J$937),
IF($T831&lt;DATEVALUE("10/1/20"&amp;RIGHT(BX$1,2)),NETWORKDAYS(DATEVALUE("10/1/20"&amp;RIGHT(BX$1,2)),DATEVALUE("9/30/20"&amp;RIGHT(BY$1,2)),Holidays!$J$3:$J$937),
IF($T831&gt;=DATEVALUE("10/1/20"&amp;RIGHT(BX$1,2)),NETWORKDAYS($T831,DATEVALUE("9/30/20"&amp;RIGHT(BY$1,2)),Holidays!$J$3:$J$937),"")))),"")/(NETWORKDAYS($T831,$U831,Holidays!$J$3:$J$937)),0))</f>
        <v/>
      </c>
      <c r="BZ831" s="87" t="str">
        <f>IF($Q831="","",IFERROR(IF(OR(AND($T831&gt;=DATEVALUE("10/1/20"&amp;RIGHT(BY$1,2)),$T831&lt;=DATEVALUE("9/30/20"&amp;RIGHT(BZ$1,2))),AND($U831&gt;=DATEVALUE("10/1/20"&amp;RIGHT(BY$1,2)),$U831&lt;=DATEVALUE("9/30/20"&amp;RIGHT(BZ$1,2))),AND($T831&lt;=DATEVALUE("10/1/20"&amp;RIGHT(BY$1,2)),$U831&gt;=DATEVALUE("9/30/20"&amp;RIGHT(BZ$1,2)))),
IF(AND($T831&gt;=DATEVALUE("10/1/20"&amp;RIGHT(BY$1,2)),$U831&lt;=DATEVALUE("9/30/20"&amp;RIGHT(BZ$1,2))),NETWORKDAYS($T831,$U831,Holidays!$J$3:$J$937),
IF(AND($T831&lt;DATEVALUE("10/1/20"&amp;RIGHT(BY$1,2)),$U831&lt;=DATEVALUE("9/30/20"&amp;RIGHT(BZ$1,2))),NETWORKDAYS(DATEVALUE("10/1/20"&amp;RIGHT(BY$1,2)),$U831,Holidays!$J$3:$J$937),
IF($T831&lt;DATEVALUE("10/1/20"&amp;RIGHT(BY$1,2)),NETWORKDAYS(DATEVALUE("10/1/20"&amp;RIGHT(BY$1,2)),DATEVALUE("9/30/20"&amp;RIGHT(BZ$1,2)),Holidays!$J$3:$J$937),
IF($T831&gt;=DATEVALUE("10/1/20"&amp;RIGHT(BY$1,2)),NETWORKDAYS($T831,DATEVALUE("9/30/20"&amp;RIGHT(BZ$1,2)),Holidays!$J$3:$J$937),"")))),"")/(NETWORKDAYS($T831,$U831,Holidays!$J$3:$J$937)),0))</f>
        <v/>
      </c>
      <c r="CA831" s="87" t="str">
        <f>IF($Q831="","",IFERROR(IF(OR(AND($T831&gt;=DATEVALUE("10/1/20"&amp;RIGHT(BZ$1,2)),$T831&lt;=DATEVALUE("9/30/20"&amp;RIGHT(CA$1,2))),AND($U831&gt;=DATEVALUE("10/1/20"&amp;RIGHT(BZ$1,2)),$U831&lt;=DATEVALUE("9/30/20"&amp;RIGHT(CA$1,2))),AND($T831&lt;=DATEVALUE("10/1/20"&amp;RIGHT(BZ$1,2)),$U831&gt;=DATEVALUE("9/30/20"&amp;RIGHT(CA$1,2)))),
IF(AND($T831&gt;=DATEVALUE("10/1/20"&amp;RIGHT(BZ$1,2)),$U831&lt;=DATEVALUE("9/30/20"&amp;RIGHT(CA$1,2))),NETWORKDAYS($T831,$U831,Holidays!$J$3:$J$937),
IF(AND($T831&lt;DATEVALUE("10/1/20"&amp;RIGHT(BZ$1,2)),$U831&lt;=DATEVALUE("9/30/20"&amp;RIGHT(CA$1,2))),NETWORKDAYS(DATEVALUE("10/1/20"&amp;RIGHT(BZ$1,2)),$U831,Holidays!$J$3:$J$937),
IF($T831&lt;DATEVALUE("10/1/20"&amp;RIGHT(BZ$1,2)),NETWORKDAYS(DATEVALUE("10/1/20"&amp;RIGHT(BZ$1,2)),DATEVALUE("9/30/20"&amp;RIGHT(CA$1,2)),Holidays!$J$3:$J$937),
IF($T831&gt;=DATEVALUE("10/1/20"&amp;RIGHT(BZ$1,2)),NETWORKDAYS($T831,DATEVALUE("9/30/20"&amp;RIGHT(CA$1,2)),Holidays!$J$3:$J$937),"")))),"")/(NETWORKDAYS($T831,$U831,Holidays!$J$3:$J$937)),0))</f>
        <v/>
      </c>
      <c r="CB831" s="87" t="str">
        <f>IF($Q831="","",IFERROR(IF(OR(AND($T831&gt;=DATEVALUE("10/1/20"&amp;RIGHT(CA$1,2)),$T831&lt;=DATEVALUE("9/30/20"&amp;RIGHT(CB$1,2))),AND($U831&gt;=DATEVALUE("10/1/20"&amp;RIGHT(CA$1,2)),$U831&lt;=DATEVALUE("9/30/20"&amp;RIGHT(CB$1,2))),AND($T831&lt;=DATEVALUE("10/1/20"&amp;RIGHT(CA$1,2)),$U831&gt;=DATEVALUE("9/30/20"&amp;RIGHT(CB$1,2)))),
IF(AND($T831&gt;=DATEVALUE("10/1/20"&amp;RIGHT(CA$1,2)),$U831&lt;=DATEVALUE("9/30/20"&amp;RIGHT(CB$1,2))),NETWORKDAYS($T831,$U831,Holidays!$J$3:$J$937),
IF(AND($T831&lt;DATEVALUE("10/1/20"&amp;RIGHT(CA$1,2)),$U831&lt;=DATEVALUE("9/30/20"&amp;RIGHT(CB$1,2))),NETWORKDAYS(DATEVALUE("10/1/20"&amp;RIGHT(CA$1,2)),$U831,Holidays!$J$3:$J$937),
IF($T831&lt;DATEVALUE("10/1/20"&amp;RIGHT(CA$1,2)),NETWORKDAYS(DATEVALUE("10/1/20"&amp;RIGHT(CA$1,2)),DATEVALUE("9/30/20"&amp;RIGHT(CB$1,2)),Holidays!$J$3:$J$937),
IF($T831&gt;=DATEVALUE("10/1/20"&amp;RIGHT(CA$1,2)),NETWORKDAYS($T831,DATEVALUE("9/30/20"&amp;RIGHT(CB$1,2)),Holidays!$J$3:$J$937),"")))),"")/(NETWORKDAYS($T831,$U831,Holidays!$J$3:$J$937)),0))</f>
        <v/>
      </c>
    </row>
    <row r="832" spans="1:80">
      <c r="A832" s="97"/>
      <c r="B832" s="98" t="str">
        <f ca="1">IF(NOT($A832=""),OFFSET('WBS Reference &amp; User Procedure'!$A$1,MATCH($A832,'WBS Reference &amp; User Procedure'!$A:$A,0)-1,1),"")</f>
        <v/>
      </c>
      <c r="D832" s="97"/>
      <c r="T832" s="104" t="str">
        <f>IF(NOT(Q832=""),IF(NOT($S832=""),$S832,#REF!),"")</f>
        <v/>
      </c>
      <c r="U832" s="104" t="str">
        <f>IF(NOT(Q832=""),WORKDAY(T832,Q832,Holidays!$J$3:$J$937),"")</f>
        <v/>
      </c>
      <c r="V832" s="104"/>
      <c r="W832" s="104"/>
      <c r="X832" s="101" t="str">
        <f t="shared" si="181"/>
        <v/>
      </c>
      <c r="AL832" s="87" t="str">
        <f t="shared" ca="1" si="180"/>
        <v/>
      </c>
      <c r="AN832" s="87" t="str">
        <f t="shared" ca="1" si="186"/>
        <v/>
      </c>
      <c r="AO832" s="87" t="str">
        <f t="shared" ca="1" si="186"/>
        <v/>
      </c>
      <c r="AP832" s="87" t="str">
        <f t="shared" ca="1" si="186"/>
        <v/>
      </c>
      <c r="AQ832" s="87" t="str">
        <f t="shared" ca="1" si="186"/>
        <v/>
      </c>
      <c r="AR832" s="87" t="str">
        <f t="shared" ca="1" si="186"/>
        <v/>
      </c>
      <c r="AS832" s="87" t="str">
        <f t="shared" ca="1" si="186"/>
        <v/>
      </c>
      <c r="AT832" s="87" t="str">
        <f t="shared" ca="1" si="186"/>
        <v/>
      </c>
      <c r="AU832" s="87" t="str">
        <f t="shared" ca="1" si="186"/>
        <v/>
      </c>
      <c r="AV832" s="87" t="str">
        <f t="shared" ca="1" si="186"/>
        <v/>
      </c>
      <c r="AW832" s="87" t="str">
        <f t="shared" ca="1" si="186"/>
        <v/>
      </c>
      <c r="AX832" s="87" t="str">
        <f t="shared" ca="1" si="187"/>
        <v/>
      </c>
      <c r="AY832" s="87" t="str">
        <f t="shared" ca="1" si="187"/>
        <v/>
      </c>
      <c r="AZ832" s="87" t="str">
        <f t="shared" ca="1" si="187"/>
        <v/>
      </c>
      <c r="BA832" s="87" t="str">
        <f t="shared" ca="1" si="187"/>
        <v/>
      </c>
      <c r="BB832" s="87" t="str">
        <f t="shared" ca="1" si="187"/>
        <v/>
      </c>
      <c r="BC832" s="87" t="str">
        <f t="shared" ca="1" si="187"/>
        <v/>
      </c>
      <c r="BD832" s="87" t="str">
        <f t="shared" ca="1" si="187"/>
        <v/>
      </c>
      <c r="BE832" s="87" t="str">
        <f t="shared" ca="1" si="187"/>
        <v/>
      </c>
      <c r="BF832" s="87" t="str">
        <f t="shared" ca="1" si="187"/>
        <v/>
      </c>
      <c r="BG832" s="87" t="str">
        <f t="shared" ca="1" si="187"/>
        <v/>
      </c>
      <c r="BI832" s="87" t="str">
        <f>IF($Q832="","",IFERROR(IF(OR(AND($T832&gt;=DATEVALUE("10/1/20"&amp;RIGHT(BH$1,2)),$T832&lt;=DATEVALUE("9/30/20"&amp;RIGHT(BI$1,2))),AND($U832&gt;=DATEVALUE("10/1/20"&amp;RIGHT(BH$1,2)),$U832&lt;=DATEVALUE("9/30/20"&amp;RIGHT(BI$1,2))),AND($T832&lt;=DATEVALUE("10/1/20"&amp;RIGHT(BH$1,2)),$U832&gt;=DATEVALUE("9/30/20"&amp;RIGHT(BI$1,2)))),
IF(AND($T832&gt;=DATEVALUE("10/1/20"&amp;RIGHT(BH$1,2)),$U832&lt;=DATEVALUE("9/30/20"&amp;RIGHT(BI$1,2))),NETWORKDAYS($T832,$U832,Holidays!$J$3:$J$937),
IF(AND($T832&lt;DATEVALUE("10/1/20"&amp;RIGHT(BH$1,2)),$U832&lt;=DATEVALUE("9/30/20"&amp;RIGHT(BI$1,2))),NETWORKDAYS(DATEVALUE("10/1/20"&amp;RIGHT(BH$1,2)),$U832,Holidays!$J$3:$J$937),
IF($T832&lt;DATEVALUE("10/1/20"&amp;RIGHT(BH$1,2)),NETWORKDAYS(DATEVALUE("10/1/20"&amp;RIGHT(BH$1,2)),DATEVALUE("9/30/20"&amp;RIGHT(BI$1,2)),Holidays!$J$3:$J$937),
IF($T832&gt;=DATEVALUE("10/1/20"&amp;RIGHT(BH$1,2)),NETWORKDAYS($T832,DATEVALUE("9/30/20"&amp;RIGHT(BI$1,2)),Holidays!$J$3:$J$937),"")))),"")/(NETWORKDAYS($T832,$U832,Holidays!$J$3:$J$937)),0))</f>
        <v/>
      </c>
      <c r="BJ832" s="87" t="str">
        <f>IF($Q832="","",IFERROR(IF(OR(AND($T832&gt;=DATEVALUE("10/1/20"&amp;RIGHT(BI$1,2)),$T832&lt;=DATEVALUE("9/30/20"&amp;RIGHT(BJ$1,2))),AND($U832&gt;=DATEVALUE("10/1/20"&amp;RIGHT(BI$1,2)),$U832&lt;=DATEVALUE("9/30/20"&amp;RIGHT(BJ$1,2))),AND($T832&lt;=DATEVALUE("10/1/20"&amp;RIGHT(BI$1,2)),$U832&gt;=DATEVALUE("9/30/20"&amp;RIGHT(BJ$1,2)))),
IF(AND($T832&gt;=DATEVALUE("10/1/20"&amp;RIGHT(BI$1,2)),$U832&lt;=DATEVALUE("9/30/20"&amp;RIGHT(BJ$1,2))),NETWORKDAYS($T832,$U832,Holidays!$J$3:$J$937),
IF(AND($T832&lt;DATEVALUE("10/1/20"&amp;RIGHT(BI$1,2)),$U832&lt;=DATEVALUE("9/30/20"&amp;RIGHT(BJ$1,2))),NETWORKDAYS(DATEVALUE("10/1/20"&amp;RIGHT(BI$1,2)),$U832,Holidays!$J$3:$J$937),
IF($T832&lt;DATEVALUE("10/1/20"&amp;RIGHT(BI$1,2)),NETWORKDAYS(DATEVALUE("10/1/20"&amp;RIGHT(BI$1,2)),DATEVALUE("9/30/20"&amp;RIGHT(BJ$1,2)),Holidays!$J$3:$J$937),
IF($T832&gt;=DATEVALUE("10/1/20"&amp;RIGHT(BI$1,2)),NETWORKDAYS($T832,DATEVALUE("9/30/20"&amp;RIGHT(BJ$1,2)),Holidays!$J$3:$J$937),"")))),"")/(NETWORKDAYS($T832,$U832,Holidays!$J$3:$J$937)),0))</f>
        <v/>
      </c>
      <c r="BK832" s="87" t="str">
        <f>IF($Q832="","",IFERROR(IF(OR(AND($T832&gt;=DATEVALUE("10/1/20"&amp;RIGHT(BJ$1,2)),$T832&lt;=DATEVALUE("9/30/20"&amp;RIGHT(BK$1,2))),AND($U832&gt;=DATEVALUE("10/1/20"&amp;RIGHT(BJ$1,2)),$U832&lt;=DATEVALUE("9/30/20"&amp;RIGHT(BK$1,2))),AND($T832&lt;=DATEVALUE("10/1/20"&amp;RIGHT(BJ$1,2)),$U832&gt;=DATEVALUE("9/30/20"&amp;RIGHT(BK$1,2)))),
IF(AND($T832&gt;=DATEVALUE("10/1/20"&amp;RIGHT(BJ$1,2)),$U832&lt;=DATEVALUE("9/30/20"&amp;RIGHT(BK$1,2))),NETWORKDAYS($T832,$U832,Holidays!$J$3:$J$937),
IF(AND($T832&lt;DATEVALUE("10/1/20"&amp;RIGHT(BJ$1,2)),$U832&lt;=DATEVALUE("9/30/20"&amp;RIGHT(BK$1,2))),NETWORKDAYS(DATEVALUE("10/1/20"&amp;RIGHT(BJ$1,2)),$U832,Holidays!$J$3:$J$937),
IF($T832&lt;DATEVALUE("10/1/20"&amp;RIGHT(BJ$1,2)),NETWORKDAYS(DATEVALUE("10/1/20"&amp;RIGHT(BJ$1,2)),DATEVALUE("9/30/20"&amp;RIGHT(BK$1,2)),Holidays!$J$3:$J$937),
IF($T832&gt;=DATEVALUE("10/1/20"&amp;RIGHT(BJ$1,2)),NETWORKDAYS($T832,DATEVALUE("9/30/20"&amp;RIGHT(BK$1,2)),Holidays!$J$3:$J$937),"")))),"")/(NETWORKDAYS($T832,$U832,Holidays!$J$3:$J$937)),0))</f>
        <v/>
      </c>
      <c r="BL832" s="87" t="str">
        <f>IF($Q832="","",IFERROR(IF(OR(AND($T832&gt;=DATEVALUE("10/1/20"&amp;RIGHT(BK$1,2)),$T832&lt;=DATEVALUE("9/30/20"&amp;RIGHT(BL$1,2))),AND($U832&gt;=DATEVALUE("10/1/20"&amp;RIGHT(BK$1,2)),$U832&lt;=DATEVALUE("9/30/20"&amp;RIGHT(BL$1,2))),AND($T832&lt;=DATEVALUE("10/1/20"&amp;RIGHT(BK$1,2)),$U832&gt;=DATEVALUE("9/30/20"&amp;RIGHT(BL$1,2)))),
IF(AND($T832&gt;=DATEVALUE("10/1/20"&amp;RIGHT(BK$1,2)),$U832&lt;=DATEVALUE("9/30/20"&amp;RIGHT(BL$1,2))),NETWORKDAYS($T832,$U832,Holidays!$J$3:$J$937),
IF(AND($T832&lt;DATEVALUE("10/1/20"&amp;RIGHT(BK$1,2)),$U832&lt;=DATEVALUE("9/30/20"&amp;RIGHT(BL$1,2))),NETWORKDAYS(DATEVALUE("10/1/20"&amp;RIGHT(BK$1,2)),$U832,Holidays!$J$3:$J$937),
IF($T832&lt;DATEVALUE("10/1/20"&amp;RIGHT(BK$1,2)),NETWORKDAYS(DATEVALUE("10/1/20"&amp;RIGHT(BK$1,2)),DATEVALUE("9/30/20"&amp;RIGHT(BL$1,2)),Holidays!$J$3:$J$937),
IF($T832&gt;=DATEVALUE("10/1/20"&amp;RIGHT(BK$1,2)),NETWORKDAYS($T832,DATEVALUE("9/30/20"&amp;RIGHT(BL$1,2)),Holidays!$J$3:$J$937),"")))),"")/(NETWORKDAYS($T832,$U832,Holidays!$J$3:$J$937)),0))</f>
        <v/>
      </c>
      <c r="BM832" s="87" t="str">
        <f>IF($Q832="","",IFERROR(IF(OR(AND($T832&gt;=DATEVALUE("10/1/20"&amp;RIGHT(BL$1,2)),$T832&lt;=DATEVALUE("9/30/20"&amp;RIGHT(BM$1,2))),AND($U832&gt;=DATEVALUE("10/1/20"&amp;RIGHT(BL$1,2)),$U832&lt;=DATEVALUE("9/30/20"&amp;RIGHT(BM$1,2))),AND($T832&lt;=DATEVALUE("10/1/20"&amp;RIGHT(BL$1,2)),$U832&gt;=DATEVALUE("9/30/20"&amp;RIGHT(BM$1,2)))),
IF(AND($T832&gt;=DATEVALUE("10/1/20"&amp;RIGHT(BL$1,2)),$U832&lt;=DATEVALUE("9/30/20"&amp;RIGHT(BM$1,2))),NETWORKDAYS($T832,$U832,Holidays!$J$3:$J$937),
IF(AND($T832&lt;DATEVALUE("10/1/20"&amp;RIGHT(BL$1,2)),$U832&lt;=DATEVALUE("9/30/20"&amp;RIGHT(BM$1,2))),NETWORKDAYS(DATEVALUE("10/1/20"&amp;RIGHT(BL$1,2)),$U832,Holidays!$J$3:$J$937),
IF($T832&lt;DATEVALUE("10/1/20"&amp;RIGHT(BL$1,2)),NETWORKDAYS(DATEVALUE("10/1/20"&amp;RIGHT(BL$1,2)),DATEVALUE("9/30/20"&amp;RIGHT(BM$1,2)),Holidays!$J$3:$J$937),
IF($T832&gt;=DATEVALUE("10/1/20"&amp;RIGHT(BL$1,2)),NETWORKDAYS($T832,DATEVALUE("9/30/20"&amp;RIGHT(BM$1,2)),Holidays!$J$3:$J$937),"")))),"")/(NETWORKDAYS($T832,$U832,Holidays!$J$3:$J$937)),0))</f>
        <v/>
      </c>
      <c r="BN832" s="87" t="str">
        <f>IF($Q832="","",IFERROR(IF(OR(AND($T832&gt;=DATEVALUE("10/1/20"&amp;RIGHT(BM$1,2)),$T832&lt;=DATEVALUE("9/30/20"&amp;RIGHT(BN$1,2))),AND($U832&gt;=DATEVALUE("10/1/20"&amp;RIGHT(BM$1,2)),$U832&lt;=DATEVALUE("9/30/20"&amp;RIGHT(BN$1,2))),AND($T832&lt;=DATEVALUE("10/1/20"&amp;RIGHT(BM$1,2)),$U832&gt;=DATEVALUE("9/30/20"&amp;RIGHT(BN$1,2)))),
IF(AND($T832&gt;=DATEVALUE("10/1/20"&amp;RIGHT(BM$1,2)),$U832&lt;=DATEVALUE("9/30/20"&amp;RIGHT(BN$1,2))),NETWORKDAYS($T832,$U832,Holidays!$J$3:$J$937),
IF(AND($T832&lt;DATEVALUE("10/1/20"&amp;RIGHT(BM$1,2)),$U832&lt;=DATEVALUE("9/30/20"&amp;RIGHT(BN$1,2))),NETWORKDAYS(DATEVALUE("10/1/20"&amp;RIGHT(BM$1,2)),$U832,Holidays!$J$3:$J$937),
IF($T832&lt;DATEVALUE("10/1/20"&amp;RIGHT(BM$1,2)),NETWORKDAYS(DATEVALUE("10/1/20"&amp;RIGHT(BM$1,2)),DATEVALUE("9/30/20"&amp;RIGHT(BN$1,2)),Holidays!$J$3:$J$937),
IF($T832&gt;=DATEVALUE("10/1/20"&amp;RIGHT(BM$1,2)),NETWORKDAYS($T832,DATEVALUE("9/30/20"&amp;RIGHT(BN$1,2)),Holidays!$J$3:$J$937),"")))),"")/(NETWORKDAYS($T832,$U832,Holidays!$J$3:$J$937)),0))</f>
        <v/>
      </c>
      <c r="BO832" s="87" t="str">
        <f>IF($Q832="","",IFERROR(IF(OR(AND($T832&gt;=DATEVALUE("10/1/20"&amp;RIGHT(BN$1,2)),$T832&lt;=DATEVALUE("9/30/20"&amp;RIGHT(BO$1,2))),AND($U832&gt;=DATEVALUE("10/1/20"&amp;RIGHT(BN$1,2)),$U832&lt;=DATEVALUE("9/30/20"&amp;RIGHT(BO$1,2))),AND($T832&lt;=DATEVALUE("10/1/20"&amp;RIGHT(BN$1,2)),$U832&gt;=DATEVALUE("9/30/20"&amp;RIGHT(BO$1,2)))),
IF(AND($T832&gt;=DATEVALUE("10/1/20"&amp;RIGHT(BN$1,2)),$U832&lt;=DATEVALUE("9/30/20"&amp;RIGHT(BO$1,2))),NETWORKDAYS($T832,$U832,Holidays!$J$3:$J$937),
IF(AND($T832&lt;DATEVALUE("10/1/20"&amp;RIGHT(BN$1,2)),$U832&lt;=DATEVALUE("9/30/20"&amp;RIGHT(BO$1,2))),NETWORKDAYS(DATEVALUE("10/1/20"&amp;RIGHT(BN$1,2)),$U832,Holidays!$J$3:$J$937),
IF($T832&lt;DATEVALUE("10/1/20"&amp;RIGHT(BN$1,2)),NETWORKDAYS(DATEVALUE("10/1/20"&amp;RIGHT(BN$1,2)),DATEVALUE("9/30/20"&amp;RIGHT(BO$1,2)),Holidays!$J$3:$J$937),
IF($T832&gt;=DATEVALUE("10/1/20"&amp;RIGHT(BN$1,2)),NETWORKDAYS($T832,DATEVALUE("9/30/20"&amp;RIGHT(BO$1,2)),Holidays!$J$3:$J$937),"")))),"")/(NETWORKDAYS($T832,$U832,Holidays!$J$3:$J$937)),0))</f>
        <v/>
      </c>
      <c r="BP832" s="87" t="str">
        <f>IF($Q832="","",IFERROR(IF(OR(AND($T832&gt;=DATEVALUE("10/1/20"&amp;RIGHT(BO$1,2)),$T832&lt;=DATEVALUE("9/30/20"&amp;RIGHT(BP$1,2))),AND($U832&gt;=DATEVALUE("10/1/20"&amp;RIGHT(BO$1,2)),$U832&lt;=DATEVALUE("9/30/20"&amp;RIGHT(BP$1,2))),AND($T832&lt;=DATEVALUE("10/1/20"&amp;RIGHT(BO$1,2)),$U832&gt;=DATEVALUE("9/30/20"&amp;RIGHT(BP$1,2)))),
IF(AND($T832&gt;=DATEVALUE("10/1/20"&amp;RIGHT(BO$1,2)),$U832&lt;=DATEVALUE("9/30/20"&amp;RIGHT(BP$1,2))),NETWORKDAYS($T832,$U832,Holidays!$J$3:$J$937),
IF(AND($T832&lt;DATEVALUE("10/1/20"&amp;RIGHT(BO$1,2)),$U832&lt;=DATEVALUE("9/30/20"&amp;RIGHT(BP$1,2))),NETWORKDAYS(DATEVALUE("10/1/20"&amp;RIGHT(BO$1,2)),$U832,Holidays!$J$3:$J$937),
IF($T832&lt;DATEVALUE("10/1/20"&amp;RIGHT(BO$1,2)),NETWORKDAYS(DATEVALUE("10/1/20"&amp;RIGHT(BO$1,2)),DATEVALUE("9/30/20"&amp;RIGHT(BP$1,2)),Holidays!$J$3:$J$937),
IF($T832&gt;=DATEVALUE("10/1/20"&amp;RIGHT(BO$1,2)),NETWORKDAYS($T832,DATEVALUE("9/30/20"&amp;RIGHT(BP$1,2)),Holidays!$J$3:$J$937),"")))),"")/(NETWORKDAYS($T832,$U832,Holidays!$J$3:$J$937)),0))</f>
        <v/>
      </c>
      <c r="BQ832" s="87" t="str">
        <f>IF($Q832="","",IFERROR(IF(OR(AND($T832&gt;=DATEVALUE("10/1/20"&amp;RIGHT(BP$1,2)),$T832&lt;=DATEVALUE("9/30/20"&amp;RIGHT(BQ$1,2))),AND($U832&gt;=DATEVALUE("10/1/20"&amp;RIGHT(BP$1,2)),$U832&lt;=DATEVALUE("9/30/20"&amp;RIGHT(BQ$1,2))),AND($T832&lt;=DATEVALUE("10/1/20"&amp;RIGHT(BP$1,2)),$U832&gt;=DATEVALUE("9/30/20"&amp;RIGHT(BQ$1,2)))),
IF(AND($T832&gt;=DATEVALUE("10/1/20"&amp;RIGHT(BP$1,2)),$U832&lt;=DATEVALUE("9/30/20"&amp;RIGHT(BQ$1,2))),NETWORKDAYS($T832,$U832,Holidays!$J$3:$J$937),
IF(AND($T832&lt;DATEVALUE("10/1/20"&amp;RIGHT(BP$1,2)),$U832&lt;=DATEVALUE("9/30/20"&amp;RIGHT(BQ$1,2))),NETWORKDAYS(DATEVALUE("10/1/20"&amp;RIGHT(BP$1,2)),$U832,Holidays!$J$3:$J$937),
IF($T832&lt;DATEVALUE("10/1/20"&amp;RIGHT(BP$1,2)),NETWORKDAYS(DATEVALUE("10/1/20"&amp;RIGHT(BP$1,2)),DATEVALUE("9/30/20"&amp;RIGHT(BQ$1,2)),Holidays!$J$3:$J$937),
IF($T832&gt;=DATEVALUE("10/1/20"&amp;RIGHT(BP$1,2)),NETWORKDAYS($T832,DATEVALUE("9/30/20"&amp;RIGHT(BQ$1,2)),Holidays!$J$3:$J$937),"")))),"")/(NETWORKDAYS($T832,$U832,Holidays!$J$3:$J$937)),0))</f>
        <v/>
      </c>
      <c r="BR832" s="87" t="str">
        <f>IF($Q832="","",IFERROR(IF(OR(AND($T832&gt;=DATEVALUE("10/1/20"&amp;RIGHT(BQ$1,2)),$T832&lt;=DATEVALUE("9/30/20"&amp;RIGHT(BR$1,2))),AND($U832&gt;=DATEVALUE("10/1/20"&amp;RIGHT(BQ$1,2)),$U832&lt;=DATEVALUE("9/30/20"&amp;RIGHT(BR$1,2))),AND($T832&lt;=DATEVALUE("10/1/20"&amp;RIGHT(BQ$1,2)),$U832&gt;=DATEVALUE("9/30/20"&amp;RIGHT(BR$1,2)))),
IF(AND($T832&gt;=DATEVALUE("10/1/20"&amp;RIGHT(BQ$1,2)),$U832&lt;=DATEVALUE("9/30/20"&amp;RIGHT(BR$1,2))),NETWORKDAYS($T832,$U832,Holidays!$J$3:$J$937),
IF(AND($T832&lt;DATEVALUE("10/1/20"&amp;RIGHT(BQ$1,2)),$U832&lt;=DATEVALUE("9/30/20"&amp;RIGHT(BR$1,2))),NETWORKDAYS(DATEVALUE("10/1/20"&amp;RIGHT(BQ$1,2)),$U832,Holidays!$J$3:$J$937),
IF($T832&lt;DATEVALUE("10/1/20"&amp;RIGHT(BQ$1,2)),NETWORKDAYS(DATEVALUE("10/1/20"&amp;RIGHT(BQ$1,2)),DATEVALUE("9/30/20"&amp;RIGHT(BR$1,2)),Holidays!$J$3:$J$937),
IF($T832&gt;=DATEVALUE("10/1/20"&amp;RIGHT(BQ$1,2)),NETWORKDAYS($T832,DATEVALUE("9/30/20"&amp;RIGHT(BR$1,2)),Holidays!$J$3:$J$937),"")))),"")/(NETWORKDAYS($T832,$U832,Holidays!$J$3:$J$937)),0))</f>
        <v/>
      </c>
      <c r="BS832" s="87" t="str">
        <f>IF($Q832="","",IFERROR(IF(OR(AND($T832&gt;=DATEVALUE("10/1/20"&amp;RIGHT(BR$1,2)),$T832&lt;=DATEVALUE("9/30/20"&amp;RIGHT(BS$1,2))),AND($U832&gt;=DATEVALUE("10/1/20"&amp;RIGHT(BR$1,2)),$U832&lt;=DATEVALUE("9/30/20"&amp;RIGHT(BS$1,2))),AND($T832&lt;=DATEVALUE("10/1/20"&amp;RIGHT(BR$1,2)),$U832&gt;=DATEVALUE("9/30/20"&amp;RIGHT(BS$1,2)))),
IF(AND($T832&gt;=DATEVALUE("10/1/20"&amp;RIGHT(BR$1,2)),$U832&lt;=DATEVALUE("9/30/20"&amp;RIGHT(BS$1,2))),NETWORKDAYS($T832,$U832,Holidays!$J$3:$J$937),
IF(AND($T832&lt;DATEVALUE("10/1/20"&amp;RIGHT(BR$1,2)),$U832&lt;=DATEVALUE("9/30/20"&amp;RIGHT(BS$1,2))),NETWORKDAYS(DATEVALUE("10/1/20"&amp;RIGHT(BR$1,2)),$U832,Holidays!$J$3:$J$937),
IF($T832&lt;DATEVALUE("10/1/20"&amp;RIGHT(BR$1,2)),NETWORKDAYS(DATEVALUE("10/1/20"&amp;RIGHT(BR$1,2)),DATEVALUE("9/30/20"&amp;RIGHT(BS$1,2)),Holidays!$J$3:$J$937),
IF($T832&gt;=DATEVALUE("10/1/20"&amp;RIGHT(BR$1,2)),NETWORKDAYS($T832,DATEVALUE("9/30/20"&amp;RIGHT(BS$1,2)),Holidays!$J$3:$J$937),"")))),"")/(NETWORKDAYS($T832,$U832,Holidays!$J$3:$J$937)),0))</f>
        <v/>
      </c>
      <c r="BT832" s="87" t="str">
        <f>IF($Q832="","",IFERROR(IF(OR(AND($T832&gt;=DATEVALUE("10/1/20"&amp;RIGHT(BS$1,2)),$T832&lt;=DATEVALUE("9/30/20"&amp;RIGHT(BT$1,2))),AND($U832&gt;=DATEVALUE("10/1/20"&amp;RIGHT(BS$1,2)),$U832&lt;=DATEVALUE("9/30/20"&amp;RIGHT(BT$1,2))),AND($T832&lt;=DATEVALUE("10/1/20"&amp;RIGHT(BS$1,2)),$U832&gt;=DATEVALUE("9/30/20"&amp;RIGHT(BT$1,2)))),
IF(AND($T832&gt;=DATEVALUE("10/1/20"&amp;RIGHT(BS$1,2)),$U832&lt;=DATEVALUE("9/30/20"&amp;RIGHT(BT$1,2))),NETWORKDAYS($T832,$U832,Holidays!$J$3:$J$937),
IF(AND($T832&lt;DATEVALUE("10/1/20"&amp;RIGHT(BS$1,2)),$U832&lt;=DATEVALUE("9/30/20"&amp;RIGHT(BT$1,2))),NETWORKDAYS(DATEVALUE("10/1/20"&amp;RIGHT(BS$1,2)),$U832,Holidays!$J$3:$J$937),
IF($T832&lt;DATEVALUE("10/1/20"&amp;RIGHT(BS$1,2)),NETWORKDAYS(DATEVALUE("10/1/20"&amp;RIGHT(BS$1,2)),DATEVALUE("9/30/20"&amp;RIGHT(BT$1,2)),Holidays!$J$3:$J$937),
IF($T832&gt;=DATEVALUE("10/1/20"&amp;RIGHT(BS$1,2)),NETWORKDAYS($T832,DATEVALUE("9/30/20"&amp;RIGHT(BT$1,2)),Holidays!$J$3:$J$937),"")))),"")/(NETWORKDAYS($T832,$U832,Holidays!$J$3:$J$937)),0))</f>
        <v/>
      </c>
      <c r="BU832" s="87" t="str">
        <f>IF($Q832="","",IFERROR(IF(OR(AND($T832&gt;=DATEVALUE("10/1/20"&amp;RIGHT(BT$1,2)),$T832&lt;=DATEVALUE("9/30/20"&amp;RIGHT(BU$1,2))),AND($U832&gt;=DATEVALUE("10/1/20"&amp;RIGHT(BT$1,2)),$U832&lt;=DATEVALUE("9/30/20"&amp;RIGHT(BU$1,2))),AND($T832&lt;=DATEVALUE("10/1/20"&amp;RIGHT(BT$1,2)),$U832&gt;=DATEVALUE("9/30/20"&amp;RIGHT(BU$1,2)))),
IF(AND($T832&gt;=DATEVALUE("10/1/20"&amp;RIGHT(BT$1,2)),$U832&lt;=DATEVALUE("9/30/20"&amp;RIGHT(BU$1,2))),NETWORKDAYS($T832,$U832,Holidays!$J$3:$J$937),
IF(AND($T832&lt;DATEVALUE("10/1/20"&amp;RIGHT(BT$1,2)),$U832&lt;=DATEVALUE("9/30/20"&amp;RIGHT(BU$1,2))),NETWORKDAYS(DATEVALUE("10/1/20"&amp;RIGHT(BT$1,2)),$U832,Holidays!$J$3:$J$937),
IF($T832&lt;DATEVALUE("10/1/20"&amp;RIGHT(BT$1,2)),NETWORKDAYS(DATEVALUE("10/1/20"&amp;RIGHT(BT$1,2)),DATEVALUE("9/30/20"&amp;RIGHT(BU$1,2)),Holidays!$J$3:$J$937),
IF($T832&gt;=DATEVALUE("10/1/20"&amp;RIGHT(BT$1,2)),NETWORKDAYS($T832,DATEVALUE("9/30/20"&amp;RIGHT(BU$1,2)),Holidays!$J$3:$J$937),"")))),"")/(NETWORKDAYS($T832,$U832,Holidays!$J$3:$J$937)),0))</f>
        <v/>
      </c>
      <c r="BV832" s="87" t="str">
        <f>IF($Q832="","",IFERROR(IF(OR(AND($T832&gt;=DATEVALUE("10/1/20"&amp;RIGHT(BU$1,2)),$T832&lt;=DATEVALUE("9/30/20"&amp;RIGHT(BV$1,2))),AND($U832&gt;=DATEVALUE("10/1/20"&amp;RIGHT(BU$1,2)),$U832&lt;=DATEVALUE("9/30/20"&amp;RIGHT(BV$1,2))),AND($T832&lt;=DATEVALUE("10/1/20"&amp;RIGHT(BU$1,2)),$U832&gt;=DATEVALUE("9/30/20"&amp;RIGHT(BV$1,2)))),
IF(AND($T832&gt;=DATEVALUE("10/1/20"&amp;RIGHT(BU$1,2)),$U832&lt;=DATEVALUE("9/30/20"&amp;RIGHT(BV$1,2))),NETWORKDAYS($T832,$U832,Holidays!$J$3:$J$937),
IF(AND($T832&lt;DATEVALUE("10/1/20"&amp;RIGHT(BU$1,2)),$U832&lt;=DATEVALUE("9/30/20"&amp;RIGHT(BV$1,2))),NETWORKDAYS(DATEVALUE("10/1/20"&amp;RIGHT(BU$1,2)),$U832,Holidays!$J$3:$J$937),
IF($T832&lt;DATEVALUE("10/1/20"&amp;RIGHT(BU$1,2)),NETWORKDAYS(DATEVALUE("10/1/20"&amp;RIGHT(BU$1,2)),DATEVALUE("9/30/20"&amp;RIGHT(BV$1,2)),Holidays!$J$3:$J$937),
IF($T832&gt;=DATEVALUE("10/1/20"&amp;RIGHT(BU$1,2)),NETWORKDAYS($T832,DATEVALUE("9/30/20"&amp;RIGHT(BV$1,2)),Holidays!$J$3:$J$937),"")))),"")/(NETWORKDAYS($T832,$U832,Holidays!$J$3:$J$937)),0))</f>
        <v/>
      </c>
      <c r="BW832" s="87" t="str">
        <f>IF($Q832="","",IFERROR(IF(OR(AND($T832&gt;=DATEVALUE("10/1/20"&amp;RIGHT(BV$1,2)),$T832&lt;=DATEVALUE("9/30/20"&amp;RIGHT(BW$1,2))),AND($U832&gt;=DATEVALUE("10/1/20"&amp;RIGHT(BV$1,2)),$U832&lt;=DATEVALUE("9/30/20"&amp;RIGHT(BW$1,2))),AND($T832&lt;=DATEVALUE("10/1/20"&amp;RIGHT(BV$1,2)),$U832&gt;=DATEVALUE("9/30/20"&amp;RIGHT(BW$1,2)))),
IF(AND($T832&gt;=DATEVALUE("10/1/20"&amp;RIGHT(BV$1,2)),$U832&lt;=DATEVALUE("9/30/20"&amp;RIGHT(BW$1,2))),NETWORKDAYS($T832,$U832,Holidays!$J$3:$J$937),
IF(AND($T832&lt;DATEVALUE("10/1/20"&amp;RIGHT(BV$1,2)),$U832&lt;=DATEVALUE("9/30/20"&amp;RIGHT(BW$1,2))),NETWORKDAYS(DATEVALUE("10/1/20"&amp;RIGHT(BV$1,2)),$U832,Holidays!$J$3:$J$937),
IF($T832&lt;DATEVALUE("10/1/20"&amp;RIGHT(BV$1,2)),NETWORKDAYS(DATEVALUE("10/1/20"&amp;RIGHT(BV$1,2)),DATEVALUE("9/30/20"&amp;RIGHT(BW$1,2)),Holidays!$J$3:$J$937),
IF($T832&gt;=DATEVALUE("10/1/20"&amp;RIGHT(BV$1,2)),NETWORKDAYS($T832,DATEVALUE("9/30/20"&amp;RIGHT(BW$1,2)),Holidays!$J$3:$J$937),"")))),"")/(NETWORKDAYS($T832,$U832,Holidays!$J$3:$J$937)),0))</f>
        <v/>
      </c>
      <c r="BX832" s="87" t="str">
        <f>IF($Q832="","",IFERROR(IF(OR(AND($T832&gt;=DATEVALUE("10/1/20"&amp;RIGHT(BW$1,2)),$T832&lt;=DATEVALUE("9/30/20"&amp;RIGHT(BX$1,2))),AND($U832&gt;=DATEVALUE("10/1/20"&amp;RIGHT(BW$1,2)),$U832&lt;=DATEVALUE("9/30/20"&amp;RIGHT(BX$1,2))),AND($T832&lt;=DATEVALUE("10/1/20"&amp;RIGHT(BW$1,2)),$U832&gt;=DATEVALUE("9/30/20"&amp;RIGHT(BX$1,2)))),
IF(AND($T832&gt;=DATEVALUE("10/1/20"&amp;RIGHT(BW$1,2)),$U832&lt;=DATEVALUE("9/30/20"&amp;RIGHT(BX$1,2))),NETWORKDAYS($T832,$U832,Holidays!$J$3:$J$937),
IF(AND($T832&lt;DATEVALUE("10/1/20"&amp;RIGHT(BW$1,2)),$U832&lt;=DATEVALUE("9/30/20"&amp;RIGHT(BX$1,2))),NETWORKDAYS(DATEVALUE("10/1/20"&amp;RIGHT(BW$1,2)),$U832,Holidays!$J$3:$J$937),
IF($T832&lt;DATEVALUE("10/1/20"&amp;RIGHT(BW$1,2)),NETWORKDAYS(DATEVALUE("10/1/20"&amp;RIGHT(BW$1,2)),DATEVALUE("9/30/20"&amp;RIGHT(BX$1,2)),Holidays!$J$3:$J$937),
IF($T832&gt;=DATEVALUE("10/1/20"&amp;RIGHT(BW$1,2)),NETWORKDAYS($T832,DATEVALUE("9/30/20"&amp;RIGHT(BX$1,2)),Holidays!$J$3:$J$937),"")))),"")/(NETWORKDAYS($T832,$U832,Holidays!$J$3:$J$937)),0))</f>
        <v/>
      </c>
      <c r="BY832" s="87" t="str">
        <f>IF($Q832="","",IFERROR(IF(OR(AND($T832&gt;=DATEVALUE("10/1/20"&amp;RIGHT(BX$1,2)),$T832&lt;=DATEVALUE("9/30/20"&amp;RIGHT(BY$1,2))),AND($U832&gt;=DATEVALUE("10/1/20"&amp;RIGHT(BX$1,2)),$U832&lt;=DATEVALUE("9/30/20"&amp;RIGHT(BY$1,2))),AND($T832&lt;=DATEVALUE("10/1/20"&amp;RIGHT(BX$1,2)),$U832&gt;=DATEVALUE("9/30/20"&amp;RIGHT(BY$1,2)))),
IF(AND($T832&gt;=DATEVALUE("10/1/20"&amp;RIGHT(BX$1,2)),$U832&lt;=DATEVALUE("9/30/20"&amp;RIGHT(BY$1,2))),NETWORKDAYS($T832,$U832,Holidays!$J$3:$J$937),
IF(AND($T832&lt;DATEVALUE("10/1/20"&amp;RIGHT(BX$1,2)),$U832&lt;=DATEVALUE("9/30/20"&amp;RIGHT(BY$1,2))),NETWORKDAYS(DATEVALUE("10/1/20"&amp;RIGHT(BX$1,2)),$U832,Holidays!$J$3:$J$937),
IF($T832&lt;DATEVALUE("10/1/20"&amp;RIGHT(BX$1,2)),NETWORKDAYS(DATEVALUE("10/1/20"&amp;RIGHT(BX$1,2)),DATEVALUE("9/30/20"&amp;RIGHT(BY$1,2)),Holidays!$J$3:$J$937),
IF($T832&gt;=DATEVALUE("10/1/20"&amp;RIGHT(BX$1,2)),NETWORKDAYS($T832,DATEVALUE("9/30/20"&amp;RIGHT(BY$1,2)),Holidays!$J$3:$J$937),"")))),"")/(NETWORKDAYS($T832,$U832,Holidays!$J$3:$J$937)),0))</f>
        <v/>
      </c>
      <c r="BZ832" s="87" t="str">
        <f>IF($Q832="","",IFERROR(IF(OR(AND($T832&gt;=DATEVALUE("10/1/20"&amp;RIGHT(BY$1,2)),$T832&lt;=DATEVALUE("9/30/20"&amp;RIGHT(BZ$1,2))),AND($U832&gt;=DATEVALUE("10/1/20"&amp;RIGHT(BY$1,2)),$U832&lt;=DATEVALUE("9/30/20"&amp;RIGHT(BZ$1,2))),AND($T832&lt;=DATEVALUE("10/1/20"&amp;RIGHT(BY$1,2)),$U832&gt;=DATEVALUE("9/30/20"&amp;RIGHT(BZ$1,2)))),
IF(AND($T832&gt;=DATEVALUE("10/1/20"&amp;RIGHT(BY$1,2)),$U832&lt;=DATEVALUE("9/30/20"&amp;RIGHT(BZ$1,2))),NETWORKDAYS($T832,$U832,Holidays!$J$3:$J$937),
IF(AND($T832&lt;DATEVALUE("10/1/20"&amp;RIGHT(BY$1,2)),$U832&lt;=DATEVALUE("9/30/20"&amp;RIGHT(BZ$1,2))),NETWORKDAYS(DATEVALUE("10/1/20"&amp;RIGHT(BY$1,2)),$U832,Holidays!$J$3:$J$937),
IF($T832&lt;DATEVALUE("10/1/20"&amp;RIGHT(BY$1,2)),NETWORKDAYS(DATEVALUE("10/1/20"&amp;RIGHT(BY$1,2)),DATEVALUE("9/30/20"&amp;RIGHT(BZ$1,2)),Holidays!$J$3:$J$937),
IF($T832&gt;=DATEVALUE("10/1/20"&amp;RIGHT(BY$1,2)),NETWORKDAYS($T832,DATEVALUE("9/30/20"&amp;RIGHT(BZ$1,2)),Holidays!$J$3:$J$937),"")))),"")/(NETWORKDAYS($T832,$U832,Holidays!$J$3:$J$937)),0))</f>
        <v/>
      </c>
      <c r="CA832" s="87" t="str">
        <f>IF($Q832="","",IFERROR(IF(OR(AND($T832&gt;=DATEVALUE("10/1/20"&amp;RIGHT(BZ$1,2)),$T832&lt;=DATEVALUE("9/30/20"&amp;RIGHT(CA$1,2))),AND($U832&gt;=DATEVALUE("10/1/20"&amp;RIGHT(BZ$1,2)),$U832&lt;=DATEVALUE("9/30/20"&amp;RIGHT(CA$1,2))),AND($T832&lt;=DATEVALUE("10/1/20"&amp;RIGHT(BZ$1,2)),$U832&gt;=DATEVALUE("9/30/20"&amp;RIGHT(CA$1,2)))),
IF(AND($T832&gt;=DATEVALUE("10/1/20"&amp;RIGHT(BZ$1,2)),$U832&lt;=DATEVALUE("9/30/20"&amp;RIGHT(CA$1,2))),NETWORKDAYS($T832,$U832,Holidays!$J$3:$J$937),
IF(AND($T832&lt;DATEVALUE("10/1/20"&amp;RIGHT(BZ$1,2)),$U832&lt;=DATEVALUE("9/30/20"&amp;RIGHT(CA$1,2))),NETWORKDAYS(DATEVALUE("10/1/20"&amp;RIGHT(BZ$1,2)),$U832,Holidays!$J$3:$J$937),
IF($T832&lt;DATEVALUE("10/1/20"&amp;RIGHT(BZ$1,2)),NETWORKDAYS(DATEVALUE("10/1/20"&amp;RIGHT(BZ$1,2)),DATEVALUE("9/30/20"&amp;RIGHT(CA$1,2)),Holidays!$J$3:$J$937),
IF($T832&gt;=DATEVALUE("10/1/20"&amp;RIGHT(BZ$1,2)),NETWORKDAYS($T832,DATEVALUE("9/30/20"&amp;RIGHT(CA$1,2)),Holidays!$J$3:$J$937),"")))),"")/(NETWORKDAYS($T832,$U832,Holidays!$J$3:$J$937)),0))</f>
        <v/>
      </c>
      <c r="CB832" s="87" t="str">
        <f>IF($Q832="","",IFERROR(IF(OR(AND($T832&gt;=DATEVALUE("10/1/20"&amp;RIGHT(CA$1,2)),$T832&lt;=DATEVALUE("9/30/20"&amp;RIGHT(CB$1,2))),AND($U832&gt;=DATEVALUE("10/1/20"&amp;RIGHT(CA$1,2)),$U832&lt;=DATEVALUE("9/30/20"&amp;RIGHT(CB$1,2))),AND($T832&lt;=DATEVALUE("10/1/20"&amp;RIGHT(CA$1,2)),$U832&gt;=DATEVALUE("9/30/20"&amp;RIGHT(CB$1,2)))),
IF(AND($T832&gt;=DATEVALUE("10/1/20"&amp;RIGHT(CA$1,2)),$U832&lt;=DATEVALUE("9/30/20"&amp;RIGHT(CB$1,2))),NETWORKDAYS($T832,$U832,Holidays!$J$3:$J$937),
IF(AND($T832&lt;DATEVALUE("10/1/20"&amp;RIGHT(CA$1,2)),$U832&lt;=DATEVALUE("9/30/20"&amp;RIGHT(CB$1,2))),NETWORKDAYS(DATEVALUE("10/1/20"&amp;RIGHT(CA$1,2)),$U832,Holidays!$J$3:$J$937),
IF($T832&lt;DATEVALUE("10/1/20"&amp;RIGHT(CA$1,2)),NETWORKDAYS(DATEVALUE("10/1/20"&amp;RIGHT(CA$1,2)),DATEVALUE("9/30/20"&amp;RIGHT(CB$1,2)),Holidays!$J$3:$J$937),
IF($T832&gt;=DATEVALUE("10/1/20"&amp;RIGHT(CA$1,2)),NETWORKDAYS($T832,DATEVALUE("9/30/20"&amp;RIGHT(CB$1,2)),Holidays!$J$3:$J$937),"")))),"")/(NETWORKDAYS($T832,$U832,Holidays!$J$3:$J$937)),0))</f>
        <v/>
      </c>
    </row>
    <row r="833" spans="1:80">
      <c r="A833" s="97"/>
      <c r="B833" s="98" t="str">
        <f ca="1">IF(NOT($A833=""),OFFSET('WBS Reference &amp; User Procedure'!$A$1,MATCH($A833,'WBS Reference &amp; User Procedure'!$A:$A,0)-1,1),"")</f>
        <v/>
      </c>
      <c r="D833" s="97"/>
      <c r="T833" s="104" t="str">
        <f>IF(NOT(Q833=""),IF(NOT($S833=""),$S833,#REF!),"")</f>
        <v/>
      </c>
      <c r="U833" s="104" t="str">
        <f>IF(NOT(Q833=""),WORKDAY(T833,Q833,Holidays!$J$3:$J$937),"")</f>
        <v/>
      </c>
      <c r="V833" s="104"/>
      <c r="W833" s="104"/>
      <c r="X833" s="101" t="str">
        <f t="shared" si="181"/>
        <v/>
      </c>
      <c r="AL833" s="87" t="str">
        <f t="shared" ca="1" si="180"/>
        <v/>
      </c>
      <c r="AN833" s="87" t="str">
        <f t="shared" ca="1" si="186"/>
        <v/>
      </c>
      <c r="AO833" s="87" t="str">
        <f t="shared" ca="1" si="186"/>
        <v/>
      </c>
      <c r="AP833" s="87" t="str">
        <f t="shared" ca="1" si="186"/>
        <v/>
      </c>
      <c r="AQ833" s="87" t="str">
        <f t="shared" ca="1" si="186"/>
        <v/>
      </c>
      <c r="AR833" s="87" t="str">
        <f t="shared" ca="1" si="186"/>
        <v/>
      </c>
      <c r="AS833" s="87" t="str">
        <f t="shared" ca="1" si="186"/>
        <v/>
      </c>
      <c r="AT833" s="87" t="str">
        <f t="shared" ca="1" si="186"/>
        <v/>
      </c>
      <c r="AU833" s="87" t="str">
        <f t="shared" ca="1" si="186"/>
        <v/>
      </c>
      <c r="AV833" s="87" t="str">
        <f t="shared" ca="1" si="186"/>
        <v/>
      </c>
      <c r="AW833" s="87" t="str">
        <f t="shared" ca="1" si="186"/>
        <v/>
      </c>
      <c r="AX833" s="87" t="str">
        <f t="shared" ca="1" si="187"/>
        <v/>
      </c>
      <c r="AY833" s="87" t="str">
        <f t="shared" ca="1" si="187"/>
        <v/>
      </c>
      <c r="AZ833" s="87" t="str">
        <f t="shared" ca="1" si="187"/>
        <v/>
      </c>
      <c r="BA833" s="87" t="str">
        <f t="shared" ca="1" si="187"/>
        <v/>
      </c>
      <c r="BB833" s="87" t="str">
        <f t="shared" ca="1" si="187"/>
        <v/>
      </c>
      <c r="BC833" s="87" t="str">
        <f t="shared" ca="1" si="187"/>
        <v/>
      </c>
      <c r="BD833" s="87" t="str">
        <f t="shared" ca="1" si="187"/>
        <v/>
      </c>
      <c r="BE833" s="87" t="str">
        <f t="shared" ca="1" si="187"/>
        <v/>
      </c>
      <c r="BF833" s="87" t="str">
        <f t="shared" ca="1" si="187"/>
        <v/>
      </c>
      <c r="BG833" s="87" t="str">
        <f t="shared" ca="1" si="187"/>
        <v/>
      </c>
      <c r="BI833" s="87" t="str">
        <f>IF($Q833="","",IFERROR(IF(OR(AND($T833&gt;=DATEVALUE("10/1/20"&amp;RIGHT(BH$1,2)),$T833&lt;=DATEVALUE("9/30/20"&amp;RIGHT(BI$1,2))),AND($U833&gt;=DATEVALUE("10/1/20"&amp;RIGHT(BH$1,2)),$U833&lt;=DATEVALUE("9/30/20"&amp;RIGHT(BI$1,2))),AND($T833&lt;=DATEVALUE("10/1/20"&amp;RIGHT(BH$1,2)),$U833&gt;=DATEVALUE("9/30/20"&amp;RIGHT(BI$1,2)))),
IF(AND($T833&gt;=DATEVALUE("10/1/20"&amp;RIGHT(BH$1,2)),$U833&lt;=DATEVALUE("9/30/20"&amp;RIGHT(BI$1,2))),NETWORKDAYS($T833,$U833,Holidays!$J$3:$J$937),
IF(AND($T833&lt;DATEVALUE("10/1/20"&amp;RIGHT(BH$1,2)),$U833&lt;=DATEVALUE("9/30/20"&amp;RIGHT(BI$1,2))),NETWORKDAYS(DATEVALUE("10/1/20"&amp;RIGHT(BH$1,2)),$U833,Holidays!$J$3:$J$937),
IF($T833&lt;DATEVALUE("10/1/20"&amp;RIGHT(BH$1,2)),NETWORKDAYS(DATEVALUE("10/1/20"&amp;RIGHT(BH$1,2)),DATEVALUE("9/30/20"&amp;RIGHT(BI$1,2)),Holidays!$J$3:$J$937),
IF($T833&gt;=DATEVALUE("10/1/20"&amp;RIGHT(BH$1,2)),NETWORKDAYS($T833,DATEVALUE("9/30/20"&amp;RIGHT(BI$1,2)),Holidays!$J$3:$J$937),"")))),"")/(NETWORKDAYS($T833,$U833,Holidays!$J$3:$J$937)),0))</f>
        <v/>
      </c>
      <c r="BJ833" s="87" t="str">
        <f>IF($Q833="","",IFERROR(IF(OR(AND($T833&gt;=DATEVALUE("10/1/20"&amp;RIGHT(BI$1,2)),$T833&lt;=DATEVALUE("9/30/20"&amp;RIGHT(BJ$1,2))),AND($U833&gt;=DATEVALUE("10/1/20"&amp;RIGHT(BI$1,2)),$U833&lt;=DATEVALUE("9/30/20"&amp;RIGHT(BJ$1,2))),AND($T833&lt;=DATEVALUE("10/1/20"&amp;RIGHT(BI$1,2)),$U833&gt;=DATEVALUE("9/30/20"&amp;RIGHT(BJ$1,2)))),
IF(AND($T833&gt;=DATEVALUE("10/1/20"&amp;RIGHT(BI$1,2)),$U833&lt;=DATEVALUE("9/30/20"&amp;RIGHT(BJ$1,2))),NETWORKDAYS($T833,$U833,Holidays!$J$3:$J$937),
IF(AND($T833&lt;DATEVALUE("10/1/20"&amp;RIGHT(BI$1,2)),$U833&lt;=DATEVALUE("9/30/20"&amp;RIGHT(BJ$1,2))),NETWORKDAYS(DATEVALUE("10/1/20"&amp;RIGHT(BI$1,2)),$U833,Holidays!$J$3:$J$937),
IF($T833&lt;DATEVALUE("10/1/20"&amp;RIGHT(BI$1,2)),NETWORKDAYS(DATEVALUE("10/1/20"&amp;RIGHT(BI$1,2)),DATEVALUE("9/30/20"&amp;RIGHT(BJ$1,2)),Holidays!$J$3:$J$937),
IF($T833&gt;=DATEVALUE("10/1/20"&amp;RIGHT(BI$1,2)),NETWORKDAYS($T833,DATEVALUE("9/30/20"&amp;RIGHT(BJ$1,2)),Holidays!$J$3:$J$937),"")))),"")/(NETWORKDAYS($T833,$U833,Holidays!$J$3:$J$937)),0))</f>
        <v/>
      </c>
      <c r="BK833" s="87" t="str">
        <f>IF($Q833="","",IFERROR(IF(OR(AND($T833&gt;=DATEVALUE("10/1/20"&amp;RIGHT(BJ$1,2)),$T833&lt;=DATEVALUE("9/30/20"&amp;RIGHT(BK$1,2))),AND($U833&gt;=DATEVALUE("10/1/20"&amp;RIGHT(BJ$1,2)),$U833&lt;=DATEVALUE("9/30/20"&amp;RIGHT(BK$1,2))),AND($T833&lt;=DATEVALUE("10/1/20"&amp;RIGHT(BJ$1,2)),$U833&gt;=DATEVALUE("9/30/20"&amp;RIGHT(BK$1,2)))),
IF(AND($T833&gt;=DATEVALUE("10/1/20"&amp;RIGHT(BJ$1,2)),$U833&lt;=DATEVALUE("9/30/20"&amp;RIGHT(BK$1,2))),NETWORKDAYS($T833,$U833,Holidays!$J$3:$J$937),
IF(AND($T833&lt;DATEVALUE("10/1/20"&amp;RIGHT(BJ$1,2)),$U833&lt;=DATEVALUE("9/30/20"&amp;RIGHT(BK$1,2))),NETWORKDAYS(DATEVALUE("10/1/20"&amp;RIGHT(BJ$1,2)),$U833,Holidays!$J$3:$J$937),
IF($T833&lt;DATEVALUE("10/1/20"&amp;RIGHT(BJ$1,2)),NETWORKDAYS(DATEVALUE("10/1/20"&amp;RIGHT(BJ$1,2)),DATEVALUE("9/30/20"&amp;RIGHT(BK$1,2)),Holidays!$J$3:$J$937),
IF($T833&gt;=DATEVALUE("10/1/20"&amp;RIGHT(BJ$1,2)),NETWORKDAYS($T833,DATEVALUE("9/30/20"&amp;RIGHT(BK$1,2)),Holidays!$J$3:$J$937),"")))),"")/(NETWORKDAYS($T833,$U833,Holidays!$J$3:$J$937)),0))</f>
        <v/>
      </c>
      <c r="BL833" s="87" t="str">
        <f>IF($Q833="","",IFERROR(IF(OR(AND($T833&gt;=DATEVALUE("10/1/20"&amp;RIGHT(BK$1,2)),$T833&lt;=DATEVALUE("9/30/20"&amp;RIGHT(BL$1,2))),AND($U833&gt;=DATEVALUE("10/1/20"&amp;RIGHT(BK$1,2)),$U833&lt;=DATEVALUE("9/30/20"&amp;RIGHT(BL$1,2))),AND($T833&lt;=DATEVALUE("10/1/20"&amp;RIGHT(BK$1,2)),$U833&gt;=DATEVALUE("9/30/20"&amp;RIGHT(BL$1,2)))),
IF(AND($T833&gt;=DATEVALUE("10/1/20"&amp;RIGHT(BK$1,2)),$U833&lt;=DATEVALUE("9/30/20"&amp;RIGHT(BL$1,2))),NETWORKDAYS($T833,$U833,Holidays!$J$3:$J$937),
IF(AND($T833&lt;DATEVALUE("10/1/20"&amp;RIGHT(BK$1,2)),$U833&lt;=DATEVALUE("9/30/20"&amp;RIGHT(BL$1,2))),NETWORKDAYS(DATEVALUE("10/1/20"&amp;RIGHT(BK$1,2)),$U833,Holidays!$J$3:$J$937),
IF($T833&lt;DATEVALUE("10/1/20"&amp;RIGHT(BK$1,2)),NETWORKDAYS(DATEVALUE("10/1/20"&amp;RIGHT(BK$1,2)),DATEVALUE("9/30/20"&amp;RIGHT(BL$1,2)),Holidays!$J$3:$J$937),
IF($T833&gt;=DATEVALUE("10/1/20"&amp;RIGHT(BK$1,2)),NETWORKDAYS($T833,DATEVALUE("9/30/20"&amp;RIGHT(BL$1,2)),Holidays!$J$3:$J$937),"")))),"")/(NETWORKDAYS($T833,$U833,Holidays!$J$3:$J$937)),0))</f>
        <v/>
      </c>
      <c r="BM833" s="87" t="str">
        <f>IF($Q833="","",IFERROR(IF(OR(AND($T833&gt;=DATEVALUE("10/1/20"&amp;RIGHT(BL$1,2)),$T833&lt;=DATEVALUE("9/30/20"&amp;RIGHT(BM$1,2))),AND($U833&gt;=DATEVALUE("10/1/20"&amp;RIGHT(BL$1,2)),$U833&lt;=DATEVALUE("9/30/20"&amp;RIGHT(BM$1,2))),AND($T833&lt;=DATEVALUE("10/1/20"&amp;RIGHT(BL$1,2)),$U833&gt;=DATEVALUE("9/30/20"&amp;RIGHT(BM$1,2)))),
IF(AND($T833&gt;=DATEVALUE("10/1/20"&amp;RIGHT(BL$1,2)),$U833&lt;=DATEVALUE("9/30/20"&amp;RIGHT(BM$1,2))),NETWORKDAYS($T833,$U833,Holidays!$J$3:$J$937),
IF(AND($T833&lt;DATEVALUE("10/1/20"&amp;RIGHT(BL$1,2)),$U833&lt;=DATEVALUE("9/30/20"&amp;RIGHT(BM$1,2))),NETWORKDAYS(DATEVALUE("10/1/20"&amp;RIGHT(BL$1,2)),$U833,Holidays!$J$3:$J$937),
IF($T833&lt;DATEVALUE("10/1/20"&amp;RIGHT(BL$1,2)),NETWORKDAYS(DATEVALUE("10/1/20"&amp;RIGHT(BL$1,2)),DATEVALUE("9/30/20"&amp;RIGHT(BM$1,2)),Holidays!$J$3:$J$937),
IF($T833&gt;=DATEVALUE("10/1/20"&amp;RIGHT(BL$1,2)),NETWORKDAYS($T833,DATEVALUE("9/30/20"&amp;RIGHT(BM$1,2)),Holidays!$J$3:$J$937),"")))),"")/(NETWORKDAYS($T833,$U833,Holidays!$J$3:$J$937)),0))</f>
        <v/>
      </c>
      <c r="BN833" s="87" t="str">
        <f>IF($Q833="","",IFERROR(IF(OR(AND($T833&gt;=DATEVALUE("10/1/20"&amp;RIGHT(BM$1,2)),$T833&lt;=DATEVALUE("9/30/20"&amp;RIGHT(BN$1,2))),AND($U833&gt;=DATEVALUE("10/1/20"&amp;RIGHT(BM$1,2)),$U833&lt;=DATEVALUE("9/30/20"&amp;RIGHT(BN$1,2))),AND($T833&lt;=DATEVALUE("10/1/20"&amp;RIGHT(BM$1,2)),$U833&gt;=DATEVALUE("9/30/20"&amp;RIGHT(BN$1,2)))),
IF(AND($T833&gt;=DATEVALUE("10/1/20"&amp;RIGHT(BM$1,2)),$U833&lt;=DATEVALUE("9/30/20"&amp;RIGHT(BN$1,2))),NETWORKDAYS($T833,$U833,Holidays!$J$3:$J$937),
IF(AND($T833&lt;DATEVALUE("10/1/20"&amp;RIGHT(BM$1,2)),$U833&lt;=DATEVALUE("9/30/20"&amp;RIGHT(BN$1,2))),NETWORKDAYS(DATEVALUE("10/1/20"&amp;RIGHT(BM$1,2)),$U833,Holidays!$J$3:$J$937),
IF($T833&lt;DATEVALUE("10/1/20"&amp;RIGHT(BM$1,2)),NETWORKDAYS(DATEVALUE("10/1/20"&amp;RIGHT(BM$1,2)),DATEVALUE("9/30/20"&amp;RIGHT(BN$1,2)),Holidays!$J$3:$J$937),
IF($T833&gt;=DATEVALUE("10/1/20"&amp;RIGHT(BM$1,2)),NETWORKDAYS($T833,DATEVALUE("9/30/20"&amp;RIGHT(BN$1,2)),Holidays!$J$3:$J$937),"")))),"")/(NETWORKDAYS($T833,$U833,Holidays!$J$3:$J$937)),0))</f>
        <v/>
      </c>
      <c r="BO833" s="87" t="str">
        <f>IF($Q833="","",IFERROR(IF(OR(AND($T833&gt;=DATEVALUE("10/1/20"&amp;RIGHT(BN$1,2)),$T833&lt;=DATEVALUE("9/30/20"&amp;RIGHT(BO$1,2))),AND($U833&gt;=DATEVALUE("10/1/20"&amp;RIGHT(BN$1,2)),$U833&lt;=DATEVALUE("9/30/20"&amp;RIGHT(BO$1,2))),AND($T833&lt;=DATEVALUE("10/1/20"&amp;RIGHT(BN$1,2)),$U833&gt;=DATEVALUE("9/30/20"&amp;RIGHT(BO$1,2)))),
IF(AND($T833&gt;=DATEVALUE("10/1/20"&amp;RIGHT(BN$1,2)),$U833&lt;=DATEVALUE("9/30/20"&amp;RIGHT(BO$1,2))),NETWORKDAYS($T833,$U833,Holidays!$J$3:$J$937),
IF(AND($T833&lt;DATEVALUE("10/1/20"&amp;RIGHT(BN$1,2)),$U833&lt;=DATEVALUE("9/30/20"&amp;RIGHT(BO$1,2))),NETWORKDAYS(DATEVALUE("10/1/20"&amp;RIGHT(BN$1,2)),$U833,Holidays!$J$3:$J$937),
IF($T833&lt;DATEVALUE("10/1/20"&amp;RIGHT(BN$1,2)),NETWORKDAYS(DATEVALUE("10/1/20"&amp;RIGHT(BN$1,2)),DATEVALUE("9/30/20"&amp;RIGHT(BO$1,2)),Holidays!$J$3:$J$937),
IF($T833&gt;=DATEVALUE("10/1/20"&amp;RIGHT(BN$1,2)),NETWORKDAYS($T833,DATEVALUE("9/30/20"&amp;RIGHT(BO$1,2)),Holidays!$J$3:$J$937),"")))),"")/(NETWORKDAYS($T833,$U833,Holidays!$J$3:$J$937)),0))</f>
        <v/>
      </c>
      <c r="BP833" s="87" t="str">
        <f>IF($Q833="","",IFERROR(IF(OR(AND($T833&gt;=DATEVALUE("10/1/20"&amp;RIGHT(BO$1,2)),$T833&lt;=DATEVALUE("9/30/20"&amp;RIGHT(BP$1,2))),AND($U833&gt;=DATEVALUE("10/1/20"&amp;RIGHT(BO$1,2)),$U833&lt;=DATEVALUE("9/30/20"&amp;RIGHT(BP$1,2))),AND($T833&lt;=DATEVALUE("10/1/20"&amp;RIGHT(BO$1,2)),$U833&gt;=DATEVALUE("9/30/20"&amp;RIGHT(BP$1,2)))),
IF(AND($T833&gt;=DATEVALUE("10/1/20"&amp;RIGHT(BO$1,2)),$U833&lt;=DATEVALUE("9/30/20"&amp;RIGHT(BP$1,2))),NETWORKDAYS($T833,$U833,Holidays!$J$3:$J$937),
IF(AND($T833&lt;DATEVALUE("10/1/20"&amp;RIGHT(BO$1,2)),$U833&lt;=DATEVALUE("9/30/20"&amp;RIGHT(BP$1,2))),NETWORKDAYS(DATEVALUE("10/1/20"&amp;RIGHT(BO$1,2)),$U833,Holidays!$J$3:$J$937),
IF($T833&lt;DATEVALUE("10/1/20"&amp;RIGHT(BO$1,2)),NETWORKDAYS(DATEVALUE("10/1/20"&amp;RIGHT(BO$1,2)),DATEVALUE("9/30/20"&amp;RIGHT(BP$1,2)),Holidays!$J$3:$J$937),
IF($T833&gt;=DATEVALUE("10/1/20"&amp;RIGHT(BO$1,2)),NETWORKDAYS($T833,DATEVALUE("9/30/20"&amp;RIGHT(BP$1,2)),Holidays!$J$3:$J$937),"")))),"")/(NETWORKDAYS($T833,$U833,Holidays!$J$3:$J$937)),0))</f>
        <v/>
      </c>
      <c r="BQ833" s="87" t="str">
        <f>IF($Q833="","",IFERROR(IF(OR(AND($T833&gt;=DATEVALUE("10/1/20"&amp;RIGHT(BP$1,2)),$T833&lt;=DATEVALUE("9/30/20"&amp;RIGHT(BQ$1,2))),AND($U833&gt;=DATEVALUE("10/1/20"&amp;RIGHT(BP$1,2)),$U833&lt;=DATEVALUE("9/30/20"&amp;RIGHT(BQ$1,2))),AND($T833&lt;=DATEVALUE("10/1/20"&amp;RIGHT(BP$1,2)),$U833&gt;=DATEVALUE("9/30/20"&amp;RIGHT(BQ$1,2)))),
IF(AND($T833&gt;=DATEVALUE("10/1/20"&amp;RIGHT(BP$1,2)),$U833&lt;=DATEVALUE("9/30/20"&amp;RIGHT(BQ$1,2))),NETWORKDAYS($T833,$U833,Holidays!$J$3:$J$937),
IF(AND($T833&lt;DATEVALUE("10/1/20"&amp;RIGHT(BP$1,2)),$U833&lt;=DATEVALUE("9/30/20"&amp;RIGHT(BQ$1,2))),NETWORKDAYS(DATEVALUE("10/1/20"&amp;RIGHT(BP$1,2)),$U833,Holidays!$J$3:$J$937),
IF($T833&lt;DATEVALUE("10/1/20"&amp;RIGHT(BP$1,2)),NETWORKDAYS(DATEVALUE("10/1/20"&amp;RIGHT(BP$1,2)),DATEVALUE("9/30/20"&amp;RIGHT(BQ$1,2)),Holidays!$J$3:$J$937),
IF($T833&gt;=DATEVALUE("10/1/20"&amp;RIGHT(BP$1,2)),NETWORKDAYS($T833,DATEVALUE("9/30/20"&amp;RIGHT(BQ$1,2)),Holidays!$J$3:$J$937),"")))),"")/(NETWORKDAYS($T833,$U833,Holidays!$J$3:$J$937)),0))</f>
        <v/>
      </c>
      <c r="BR833" s="87" t="str">
        <f>IF($Q833="","",IFERROR(IF(OR(AND($T833&gt;=DATEVALUE("10/1/20"&amp;RIGHT(BQ$1,2)),$T833&lt;=DATEVALUE("9/30/20"&amp;RIGHT(BR$1,2))),AND($U833&gt;=DATEVALUE("10/1/20"&amp;RIGHT(BQ$1,2)),$U833&lt;=DATEVALUE("9/30/20"&amp;RIGHT(BR$1,2))),AND($T833&lt;=DATEVALUE("10/1/20"&amp;RIGHT(BQ$1,2)),$U833&gt;=DATEVALUE("9/30/20"&amp;RIGHT(BR$1,2)))),
IF(AND($T833&gt;=DATEVALUE("10/1/20"&amp;RIGHT(BQ$1,2)),$U833&lt;=DATEVALUE("9/30/20"&amp;RIGHT(BR$1,2))),NETWORKDAYS($T833,$U833,Holidays!$J$3:$J$937),
IF(AND($T833&lt;DATEVALUE("10/1/20"&amp;RIGHT(BQ$1,2)),$U833&lt;=DATEVALUE("9/30/20"&amp;RIGHT(BR$1,2))),NETWORKDAYS(DATEVALUE("10/1/20"&amp;RIGHT(BQ$1,2)),$U833,Holidays!$J$3:$J$937),
IF($T833&lt;DATEVALUE("10/1/20"&amp;RIGHT(BQ$1,2)),NETWORKDAYS(DATEVALUE("10/1/20"&amp;RIGHT(BQ$1,2)),DATEVALUE("9/30/20"&amp;RIGHT(BR$1,2)),Holidays!$J$3:$J$937),
IF($T833&gt;=DATEVALUE("10/1/20"&amp;RIGHT(BQ$1,2)),NETWORKDAYS($T833,DATEVALUE("9/30/20"&amp;RIGHT(BR$1,2)),Holidays!$J$3:$J$937),"")))),"")/(NETWORKDAYS($T833,$U833,Holidays!$J$3:$J$937)),0))</f>
        <v/>
      </c>
      <c r="BS833" s="87" t="str">
        <f>IF($Q833="","",IFERROR(IF(OR(AND($T833&gt;=DATEVALUE("10/1/20"&amp;RIGHT(BR$1,2)),$T833&lt;=DATEVALUE("9/30/20"&amp;RIGHT(BS$1,2))),AND($U833&gt;=DATEVALUE("10/1/20"&amp;RIGHT(BR$1,2)),$U833&lt;=DATEVALUE("9/30/20"&amp;RIGHT(BS$1,2))),AND($T833&lt;=DATEVALUE("10/1/20"&amp;RIGHT(BR$1,2)),$U833&gt;=DATEVALUE("9/30/20"&amp;RIGHT(BS$1,2)))),
IF(AND($T833&gt;=DATEVALUE("10/1/20"&amp;RIGHT(BR$1,2)),$U833&lt;=DATEVALUE("9/30/20"&amp;RIGHT(BS$1,2))),NETWORKDAYS($T833,$U833,Holidays!$J$3:$J$937),
IF(AND($T833&lt;DATEVALUE("10/1/20"&amp;RIGHT(BR$1,2)),$U833&lt;=DATEVALUE("9/30/20"&amp;RIGHT(BS$1,2))),NETWORKDAYS(DATEVALUE("10/1/20"&amp;RIGHT(BR$1,2)),$U833,Holidays!$J$3:$J$937),
IF($T833&lt;DATEVALUE("10/1/20"&amp;RIGHT(BR$1,2)),NETWORKDAYS(DATEVALUE("10/1/20"&amp;RIGHT(BR$1,2)),DATEVALUE("9/30/20"&amp;RIGHT(BS$1,2)),Holidays!$J$3:$J$937),
IF($T833&gt;=DATEVALUE("10/1/20"&amp;RIGHT(BR$1,2)),NETWORKDAYS($T833,DATEVALUE("9/30/20"&amp;RIGHT(BS$1,2)),Holidays!$J$3:$J$937),"")))),"")/(NETWORKDAYS($T833,$U833,Holidays!$J$3:$J$937)),0))</f>
        <v/>
      </c>
      <c r="BT833" s="87" t="str">
        <f>IF($Q833="","",IFERROR(IF(OR(AND($T833&gt;=DATEVALUE("10/1/20"&amp;RIGHT(BS$1,2)),$T833&lt;=DATEVALUE("9/30/20"&amp;RIGHT(BT$1,2))),AND($U833&gt;=DATEVALUE("10/1/20"&amp;RIGHT(BS$1,2)),$U833&lt;=DATEVALUE("9/30/20"&amp;RIGHT(BT$1,2))),AND($T833&lt;=DATEVALUE("10/1/20"&amp;RIGHT(BS$1,2)),$U833&gt;=DATEVALUE("9/30/20"&amp;RIGHT(BT$1,2)))),
IF(AND($T833&gt;=DATEVALUE("10/1/20"&amp;RIGHT(BS$1,2)),$U833&lt;=DATEVALUE("9/30/20"&amp;RIGHT(BT$1,2))),NETWORKDAYS($T833,$U833,Holidays!$J$3:$J$937),
IF(AND($T833&lt;DATEVALUE("10/1/20"&amp;RIGHT(BS$1,2)),$U833&lt;=DATEVALUE("9/30/20"&amp;RIGHT(BT$1,2))),NETWORKDAYS(DATEVALUE("10/1/20"&amp;RIGHT(BS$1,2)),$U833,Holidays!$J$3:$J$937),
IF($T833&lt;DATEVALUE("10/1/20"&amp;RIGHT(BS$1,2)),NETWORKDAYS(DATEVALUE("10/1/20"&amp;RIGHT(BS$1,2)),DATEVALUE("9/30/20"&amp;RIGHT(BT$1,2)),Holidays!$J$3:$J$937),
IF($T833&gt;=DATEVALUE("10/1/20"&amp;RIGHT(BS$1,2)),NETWORKDAYS($T833,DATEVALUE("9/30/20"&amp;RIGHT(BT$1,2)),Holidays!$J$3:$J$937),"")))),"")/(NETWORKDAYS($T833,$U833,Holidays!$J$3:$J$937)),0))</f>
        <v/>
      </c>
      <c r="BU833" s="87" t="str">
        <f>IF($Q833="","",IFERROR(IF(OR(AND($T833&gt;=DATEVALUE("10/1/20"&amp;RIGHT(BT$1,2)),$T833&lt;=DATEVALUE("9/30/20"&amp;RIGHT(BU$1,2))),AND($U833&gt;=DATEVALUE("10/1/20"&amp;RIGHT(BT$1,2)),$U833&lt;=DATEVALUE("9/30/20"&amp;RIGHT(BU$1,2))),AND($T833&lt;=DATEVALUE("10/1/20"&amp;RIGHT(BT$1,2)),$U833&gt;=DATEVALUE("9/30/20"&amp;RIGHT(BU$1,2)))),
IF(AND($T833&gt;=DATEVALUE("10/1/20"&amp;RIGHT(BT$1,2)),$U833&lt;=DATEVALUE("9/30/20"&amp;RIGHT(BU$1,2))),NETWORKDAYS($T833,$U833,Holidays!$J$3:$J$937),
IF(AND($T833&lt;DATEVALUE("10/1/20"&amp;RIGHT(BT$1,2)),$U833&lt;=DATEVALUE("9/30/20"&amp;RIGHT(BU$1,2))),NETWORKDAYS(DATEVALUE("10/1/20"&amp;RIGHT(BT$1,2)),$U833,Holidays!$J$3:$J$937),
IF($T833&lt;DATEVALUE("10/1/20"&amp;RIGHT(BT$1,2)),NETWORKDAYS(DATEVALUE("10/1/20"&amp;RIGHT(BT$1,2)),DATEVALUE("9/30/20"&amp;RIGHT(BU$1,2)),Holidays!$J$3:$J$937),
IF($T833&gt;=DATEVALUE("10/1/20"&amp;RIGHT(BT$1,2)),NETWORKDAYS($T833,DATEVALUE("9/30/20"&amp;RIGHT(BU$1,2)),Holidays!$J$3:$J$937),"")))),"")/(NETWORKDAYS($T833,$U833,Holidays!$J$3:$J$937)),0))</f>
        <v/>
      </c>
      <c r="BV833" s="87" t="str">
        <f>IF($Q833="","",IFERROR(IF(OR(AND($T833&gt;=DATEVALUE("10/1/20"&amp;RIGHT(BU$1,2)),$T833&lt;=DATEVALUE("9/30/20"&amp;RIGHT(BV$1,2))),AND($U833&gt;=DATEVALUE("10/1/20"&amp;RIGHT(BU$1,2)),$U833&lt;=DATEVALUE("9/30/20"&amp;RIGHT(BV$1,2))),AND($T833&lt;=DATEVALUE("10/1/20"&amp;RIGHT(BU$1,2)),$U833&gt;=DATEVALUE("9/30/20"&amp;RIGHT(BV$1,2)))),
IF(AND($T833&gt;=DATEVALUE("10/1/20"&amp;RIGHT(BU$1,2)),$U833&lt;=DATEVALUE("9/30/20"&amp;RIGHT(BV$1,2))),NETWORKDAYS($T833,$U833,Holidays!$J$3:$J$937),
IF(AND($T833&lt;DATEVALUE("10/1/20"&amp;RIGHT(BU$1,2)),$U833&lt;=DATEVALUE("9/30/20"&amp;RIGHT(BV$1,2))),NETWORKDAYS(DATEVALUE("10/1/20"&amp;RIGHT(BU$1,2)),$U833,Holidays!$J$3:$J$937),
IF($T833&lt;DATEVALUE("10/1/20"&amp;RIGHT(BU$1,2)),NETWORKDAYS(DATEVALUE("10/1/20"&amp;RIGHT(BU$1,2)),DATEVALUE("9/30/20"&amp;RIGHT(BV$1,2)),Holidays!$J$3:$J$937),
IF($T833&gt;=DATEVALUE("10/1/20"&amp;RIGHT(BU$1,2)),NETWORKDAYS($T833,DATEVALUE("9/30/20"&amp;RIGHT(BV$1,2)),Holidays!$J$3:$J$937),"")))),"")/(NETWORKDAYS($T833,$U833,Holidays!$J$3:$J$937)),0))</f>
        <v/>
      </c>
      <c r="BW833" s="87" t="str">
        <f>IF($Q833="","",IFERROR(IF(OR(AND($T833&gt;=DATEVALUE("10/1/20"&amp;RIGHT(BV$1,2)),$T833&lt;=DATEVALUE("9/30/20"&amp;RIGHT(BW$1,2))),AND($U833&gt;=DATEVALUE("10/1/20"&amp;RIGHT(BV$1,2)),$U833&lt;=DATEVALUE("9/30/20"&amp;RIGHT(BW$1,2))),AND($T833&lt;=DATEVALUE("10/1/20"&amp;RIGHT(BV$1,2)),$U833&gt;=DATEVALUE("9/30/20"&amp;RIGHT(BW$1,2)))),
IF(AND($T833&gt;=DATEVALUE("10/1/20"&amp;RIGHT(BV$1,2)),$U833&lt;=DATEVALUE("9/30/20"&amp;RIGHT(BW$1,2))),NETWORKDAYS($T833,$U833,Holidays!$J$3:$J$937),
IF(AND($T833&lt;DATEVALUE("10/1/20"&amp;RIGHT(BV$1,2)),$U833&lt;=DATEVALUE("9/30/20"&amp;RIGHT(BW$1,2))),NETWORKDAYS(DATEVALUE("10/1/20"&amp;RIGHT(BV$1,2)),$U833,Holidays!$J$3:$J$937),
IF($T833&lt;DATEVALUE("10/1/20"&amp;RIGHT(BV$1,2)),NETWORKDAYS(DATEVALUE("10/1/20"&amp;RIGHT(BV$1,2)),DATEVALUE("9/30/20"&amp;RIGHT(BW$1,2)),Holidays!$J$3:$J$937),
IF($T833&gt;=DATEVALUE("10/1/20"&amp;RIGHT(BV$1,2)),NETWORKDAYS($T833,DATEVALUE("9/30/20"&amp;RIGHT(BW$1,2)),Holidays!$J$3:$J$937),"")))),"")/(NETWORKDAYS($T833,$U833,Holidays!$J$3:$J$937)),0))</f>
        <v/>
      </c>
      <c r="BX833" s="87" t="str">
        <f>IF($Q833="","",IFERROR(IF(OR(AND($T833&gt;=DATEVALUE("10/1/20"&amp;RIGHT(BW$1,2)),$T833&lt;=DATEVALUE("9/30/20"&amp;RIGHT(BX$1,2))),AND($U833&gt;=DATEVALUE("10/1/20"&amp;RIGHT(BW$1,2)),$U833&lt;=DATEVALUE("9/30/20"&amp;RIGHT(BX$1,2))),AND($T833&lt;=DATEVALUE("10/1/20"&amp;RIGHT(BW$1,2)),$U833&gt;=DATEVALUE("9/30/20"&amp;RIGHT(BX$1,2)))),
IF(AND($T833&gt;=DATEVALUE("10/1/20"&amp;RIGHT(BW$1,2)),$U833&lt;=DATEVALUE("9/30/20"&amp;RIGHT(BX$1,2))),NETWORKDAYS($T833,$U833,Holidays!$J$3:$J$937),
IF(AND($T833&lt;DATEVALUE("10/1/20"&amp;RIGHT(BW$1,2)),$U833&lt;=DATEVALUE("9/30/20"&amp;RIGHT(BX$1,2))),NETWORKDAYS(DATEVALUE("10/1/20"&amp;RIGHT(BW$1,2)),$U833,Holidays!$J$3:$J$937),
IF($T833&lt;DATEVALUE("10/1/20"&amp;RIGHT(BW$1,2)),NETWORKDAYS(DATEVALUE("10/1/20"&amp;RIGHT(BW$1,2)),DATEVALUE("9/30/20"&amp;RIGHT(BX$1,2)),Holidays!$J$3:$J$937),
IF($T833&gt;=DATEVALUE("10/1/20"&amp;RIGHT(BW$1,2)),NETWORKDAYS($T833,DATEVALUE("9/30/20"&amp;RIGHT(BX$1,2)),Holidays!$J$3:$J$937),"")))),"")/(NETWORKDAYS($T833,$U833,Holidays!$J$3:$J$937)),0))</f>
        <v/>
      </c>
      <c r="BY833" s="87" t="str">
        <f>IF($Q833="","",IFERROR(IF(OR(AND($T833&gt;=DATEVALUE("10/1/20"&amp;RIGHT(BX$1,2)),$T833&lt;=DATEVALUE("9/30/20"&amp;RIGHT(BY$1,2))),AND($U833&gt;=DATEVALUE("10/1/20"&amp;RIGHT(BX$1,2)),$U833&lt;=DATEVALUE("9/30/20"&amp;RIGHT(BY$1,2))),AND($T833&lt;=DATEVALUE("10/1/20"&amp;RIGHT(BX$1,2)),$U833&gt;=DATEVALUE("9/30/20"&amp;RIGHT(BY$1,2)))),
IF(AND($T833&gt;=DATEVALUE("10/1/20"&amp;RIGHT(BX$1,2)),$U833&lt;=DATEVALUE("9/30/20"&amp;RIGHT(BY$1,2))),NETWORKDAYS($T833,$U833,Holidays!$J$3:$J$937),
IF(AND($T833&lt;DATEVALUE("10/1/20"&amp;RIGHT(BX$1,2)),$U833&lt;=DATEVALUE("9/30/20"&amp;RIGHT(BY$1,2))),NETWORKDAYS(DATEVALUE("10/1/20"&amp;RIGHT(BX$1,2)),$U833,Holidays!$J$3:$J$937),
IF($T833&lt;DATEVALUE("10/1/20"&amp;RIGHT(BX$1,2)),NETWORKDAYS(DATEVALUE("10/1/20"&amp;RIGHT(BX$1,2)),DATEVALUE("9/30/20"&amp;RIGHT(BY$1,2)),Holidays!$J$3:$J$937),
IF($T833&gt;=DATEVALUE("10/1/20"&amp;RIGHT(BX$1,2)),NETWORKDAYS($T833,DATEVALUE("9/30/20"&amp;RIGHT(BY$1,2)),Holidays!$J$3:$J$937),"")))),"")/(NETWORKDAYS($T833,$U833,Holidays!$J$3:$J$937)),0))</f>
        <v/>
      </c>
      <c r="BZ833" s="87" t="str">
        <f>IF($Q833="","",IFERROR(IF(OR(AND($T833&gt;=DATEVALUE("10/1/20"&amp;RIGHT(BY$1,2)),$T833&lt;=DATEVALUE("9/30/20"&amp;RIGHT(BZ$1,2))),AND($U833&gt;=DATEVALUE("10/1/20"&amp;RIGHT(BY$1,2)),$U833&lt;=DATEVALUE("9/30/20"&amp;RIGHT(BZ$1,2))),AND($T833&lt;=DATEVALUE("10/1/20"&amp;RIGHT(BY$1,2)),$U833&gt;=DATEVALUE("9/30/20"&amp;RIGHT(BZ$1,2)))),
IF(AND($T833&gt;=DATEVALUE("10/1/20"&amp;RIGHT(BY$1,2)),$U833&lt;=DATEVALUE("9/30/20"&amp;RIGHT(BZ$1,2))),NETWORKDAYS($T833,$U833,Holidays!$J$3:$J$937),
IF(AND($T833&lt;DATEVALUE("10/1/20"&amp;RIGHT(BY$1,2)),$U833&lt;=DATEVALUE("9/30/20"&amp;RIGHT(BZ$1,2))),NETWORKDAYS(DATEVALUE("10/1/20"&amp;RIGHT(BY$1,2)),$U833,Holidays!$J$3:$J$937),
IF($T833&lt;DATEVALUE("10/1/20"&amp;RIGHT(BY$1,2)),NETWORKDAYS(DATEVALUE("10/1/20"&amp;RIGHT(BY$1,2)),DATEVALUE("9/30/20"&amp;RIGHT(BZ$1,2)),Holidays!$J$3:$J$937),
IF($T833&gt;=DATEVALUE("10/1/20"&amp;RIGHT(BY$1,2)),NETWORKDAYS($T833,DATEVALUE("9/30/20"&amp;RIGHT(BZ$1,2)),Holidays!$J$3:$J$937),"")))),"")/(NETWORKDAYS($T833,$U833,Holidays!$J$3:$J$937)),0))</f>
        <v/>
      </c>
      <c r="CA833" s="87" t="str">
        <f>IF($Q833="","",IFERROR(IF(OR(AND($T833&gt;=DATEVALUE("10/1/20"&amp;RIGHT(BZ$1,2)),$T833&lt;=DATEVALUE("9/30/20"&amp;RIGHT(CA$1,2))),AND($U833&gt;=DATEVALUE("10/1/20"&amp;RIGHT(BZ$1,2)),$U833&lt;=DATEVALUE("9/30/20"&amp;RIGHT(CA$1,2))),AND($T833&lt;=DATEVALUE("10/1/20"&amp;RIGHT(BZ$1,2)),$U833&gt;=DATEVALUE("9/30/20"&amp;RIGHT(CA$1,2)))),
IF(AND($T833&gt;=DATEVALUE("10/1/20"&amp;RIGHT(BZ$1,2)),$U833&lt;=DATEVALUE("9/30/20"&amp;RIGHT(CA$1,2))),NETWORKDAYS($T833,$U833,Holidays!$J$3:$J$937),
IF(AND($T833&lt;DATEVALUE("10/1/20"&amp;RIGHT(BZ$1,2)),$U833&lt;=DATEVALUE("9/30/20"&amp;RIGHT(CA$1,2))),NETWORKDAYS(DATEVALUE("10/1/20"&amp;RIGHT(BZ$1,2)),$U833,Holidays!$J$3:$J$937),
IF($T833&lt;DATEVALUE("10/1/20"&amp;RIGHT(BZ$1,2)),NETWORKDAYS(DATEVALUE("10/1/20"&amp;RIGHT(BZ$1,2)),DATEVALUE("9/30/20"&amp;RIGHT(CA$1,2)),Holidays!$J$3:$J$937),
IF($T833&gt;=DATEVALUE("10/1/20"&amp;RIGHT(BZ$1,2)),NETWORKDAYS($T833,DATEVALUE("9/30/20"&amp;RIGHT(CA$1,2)),Holidays!$J$3:$J$937),"")))),"")/(NETWORKDAYS($T833,$U833,Holidays!$J$3:$J$937)),0))</f>
        <v/>
      </c>
      <c r="CB833" s="87" t="str">
        <f>IF($Q833="","",IFERROR(IF(OR(AND($T833&gt;=DATEVALUE("10/1/20"&amp;RIGHT(CA$1,2)),$T833&lt;=DATEVALUE("9/30/20"&amp;RIGHT(CB$1,2))),AND($U833&gt;=DATEVALUE("10/1/20"&amp;RIGHT(CA$1,2)),$U833&lt;=DATEVALUE("9/30/20"&amp;RIGHT(CB$1,2))),AND($T833&lt;=DATEVALUE("10/1/20"&amp;RIGHT(CA$1,2)),$U833&gt;=DATEVALUE("9/30/20"&amp;RIGHT(CB$1,2)))),
IF(AND($T833&gt;=DATEVALUE("10/1/20"&amp;RIGHT(CA$1,2)),$U833&lt;=DATEVALUE("9/30/20"&amp;RIGHT(CB$1,2))),NETWORKDAYS($T833,$U833,Holidays!$J$3:$J$937),
IF(AND($T833&lt;DATEVALUE("10/1/20"&amp;RIGHT(CA$1,2)),$U833&lt;=DATEVALUE("9/30/20"&amp;RIGHT(CB$1,2))),NETWORKDAYS(DATEVALUE("10/1/20"&amp;RIGHT(CA$1,2)),$U833,Holidays!$J$3:$J$937),
IF($T833&lt;DATEVALUE("10/1/20"&amp;RIGHT(CA$1,2)),NETWORKDAYS(DATEVALUE("10/1/20"&amp;RIGHT(CA$1,2)),DATEVALUE("9/30/20"&amp;RIGHT(CB$1,2)),Holidays!$J$3:$J$937),
IF($T833&gt;=DATEVALUE("10/1/20"&amp;RIGHT(CA$1,2)),NETWORKDAYS($T833,DATEVALUE("9/30/20"&amp;RIGHT(CB$1,2)),Holidays!$J$3:$J$937),"")))),"")/(NETWORKDAYS($T833,$U833,Holidays!$J$3:$J$937)),0))</f>
        <v/>
      </c>
    </row>
    <row r="834" spans="1:80">
      <c r="A834" s="97"/>
      <c r="B834" s="98" t="str">
        <f ca="1">IF(NOT($A834=""),OFFSET('WBS Reference &amp; User Procedure'!$A$1,MATCH($A834,'WBS Reference &amp; User Procedure'!$A:$A,0)-1,1),"")</f>
        <v/>
      </c>
      <c r="D834" s="97"/>
      <c r="T834" s="104" t="str">
        <f>IF(NOT(Q834=""),IF(NOT($S834=""),$S834,#REF!),"")</f>
        <v/>
      </c>
      <c r="U834" s="104" t="str">
        <f>IF(NOT(Q834=""),WORKDAY(T834,Q834,Holidays!$J$3:$J$937),"")</f>
        <v/>
      </c>
      <c r="V834" s="104"/>
      <c r="W834" s="104"/>
      <c r="X834" s="101" t="str">
        <f t="shared" si="181"/>
        <v/>
      </c>
      <c r="AL834" s="87" t="str">
        <f t="shared" ca="1" si="180"/>
        <v/>
      </c>
      <c r="AN834" s="87" t="str">
        <f t="shared" ca="1" si="186"/>
        <v/>
      </c>
      <c r="AO834" s="87" t="str">
        <f t="shared" ca="1" si="186"/>
        <v/>
      </c>
      <c r="AP834" s="87" t="str">
        <f t="shared" ca="1" si="186"/>
        <v/>
      </c>
      <c r="AQ834" s="87" t="str">
        <f t="shared" ca="1" si="186"/>
        <v/>
      </c>
      <c r="AR834" s="87" t="str">
        <f t="shared" ca="1" si="186"/>
        <v/>
      </c>
      <c r="AS834" s="87" t="str">
        <f t="shared" ca="1" si="186"/>
        <v/>
      </c>
      <c r="AT834" s="87" t="str">
        <f t="shared" ca="1" si="186"/>
        <v/>
      </c>
      <c r="AU834" s="87" t="str">
        <f t="shared" ca="1" si="186"/>
        <v/>
      </c>
      <c r="AV834" s="87" t="str">
        <f t="shared" ca="1" si="186"/>
        <v/>
      </c>
      <c r="AW834" s="87" t="str">
        <f t="shared" ca="1" si="186"/>
        <v/>
      </c>
      <c r="AX834" s="87" t="str">
        <f t="shared" ca="1" si="187"/>
        <v/>
      </c>
      <c r="AY834" s="87" t="str">
        <f t="shared" ca="1" si="187"/>
        <v/>
      </c>
      <c r="AZ834" s="87" t="str">
        <f t="shared" ca="1" si="187"/>
        <v/>
      </c>
      <c r="BA834" s="87" t="str">
        <f t="shared" ca="1" si="187"/>
        <v/>
      </c>
      <c r="BB834" s="87" t="str">
        <f t="shared" ca="1" si="187"/>
        <v/>
      </c>
      <c r="BC834" s="87" t="str">
        <f t="shared" ca="1" si="187"/>
        <v/>
      </c>
      <c r="BD834" s="87" t="str">
        <f t="shared" ca="1" si="187"/>
        <v/>
      </c>
      <c r="BE834" s="87" t="str">
        <f t="shared" ca="1" si="187"/>
        <v/>
      </c>
      <c r="BF834" s="87" t="str">
        <f t="shared" ca="1" si="187"/>
        <v/>
      </c>
      <c r="BG834" s="87" t="str">
        <f t="shared" ca="1" si="187"/>
        <v/>
      </c>
      <c r="BI834" s="87" t="str">
        <f>IF($Q834="","",IFERROR(IF(OR(AND($T834&gt;=DATEVALUE("10/1/20"&amp;RIGHT(BH$1,2)),$T834&lt;=DATEVALUE("9/30/20"&amp;RIGHT(BI$1,2))),AND($U834&gt;=DATEVALUE("10/1/20"&amp;RIGHT(BH$1,2)),$U834&lt;=DATEVALUE("9/30/20"&amp;RIGHT(BI$1,2))),AND($T834&lt;=DATEVALUE("10/1/20"&amp;RIGHT(BH$1,2)),$U834&gt;=DATEVALUE("9/30/20"&amp;RIGHT(BI$1,2)))),
IF(AND($T834&gt;=DATEVALUE("10/1/20"&amp;RIGHT(BH$1,2)),$U834&lt;=DATEVALUE("9/30/20"&amp;RIGHT(BI$1,2))),NETWORKDAYS($T834,$U834,Holidays!$J$3:$J$937),
IF(AND($T834&lt;DATEVALUE("10/1/20"&amp;RIGHT(BH$1,2)),$U834&lt;=DATEVALUE("9/30/20"&amp;RIGHT(BI$1,2))),NETWORKDAYS(DATEVALUE("10/1/20"&amp;RIGHT(BH$1,2)),$U834,Holidays!$J$3:$J$937),
IF($T834&lt;DATEVALUE("10/1/20"&amp;RIGHT(BH$1,2)),NETWORKDAYS(DATEVALUE("10/1/20"&amp;RIGHT(BH$1,2)),DATEVALUE("9/30/20"&amp;RIGHT(BI$1,2)),Holidays!$J$3:$J$937),
IF($T834&gt;=DATEVALUE("10/1/20"&amp;RIGHT(BH$1,2)),NETWORKDAYS($T834,DATEVALUE("9/30/20"&amp;RIGHT(BI$1,2)),Holidays!$J$3:$J$937),"")))),"")/(NETWORKDAYS($T834,$U834,Holidays!$J$3:$J$937)),0))</f>
        <v/>
      </c>
      <c r="BJ834" s="87" t="str">
        <f>IF($Q834="","",IFERROR(IF(OR(AND($T834&gt;=DATEVALUE("10/1/20"&amp;RIGHT(BI$1,2)),$T834&lt;=DATEVALUE("9/30/20"&amp;RIGHT(BJ$1,2))),AND($U834&gt;=DATEVALUE("10/1/20"&amp;RIGHT(BI$1,2)),$U834&lt;=DATEVALUE("9/30/20"&amp;RIGHT(BJ$1,2))),AND($T834&lt;=DATEVALUE("10/1/20"&amp;RIGHT(BI$1,2)),$U834&gt;=DATEVALUE("9/30/20"&amp;RIGHT(BJ$1,2)))),
IF(AND($T834&gt;=DATEVALUE("10/1/20"&amp;RIGHT(BI$1,2)),$U834&lt;=DATEVALUE("9/30/20"&amp;RIGHT(BJ$1,2))),NETWORKDAYS($T834,$U834,Holidays!$J$3:$J$937),
IF(AND($T834&lt;DATEVALUE("10/1/20"&amp;RIGHT(BI$1,2)),$U834&lt;=DATEVALUE("9/30/20"&amp;RIGHT(BJ$1,2))),NETWORKDAYS(DATEVALUE("10/1/20"&amp;RIGHT(BI$1,2)),$U834,Holidays!$J$3:$J$937),
IF($T834&lt;DATEVALUE("10/1/20"&amp;RIGHT(BI$1,2)),NETWORKDAYS(DATEVALUE("10/1/20"&amp;RIGHT(BI$1,2)),DATEVALUE("9/30/20"&amp;RIGHT(BJ$1,2)),Holidays!$J$3:$J$937),
IF($T834&gt;=DATEVALUE("10/1/20"&amp;RIGHT(BI$1,2)),NETWORKDAYS($T834,DATEVALUE("9/30/20"&amp;RIGHT(BJ$1,2)),Holidays!$J$3:$J$937),"")))),"")/(NETWORKDAYS($T834,$U834,Holidays!$J$3:$J$937)),0))</f>
        <v/>
      </c>
      <c r="BK834" s="87" t="str">
        <f>IF($Q834="","",IFERROR(IF(OR(AND($T834&gt;=DATEVALUE("10/1/20"&amp;RIGHT(BJ$1,2)),$T834&lt;=DATEVALUE("9/30/20"&amp;RIGHT(BK$1,2))),AND($U834&gt;=DATEVALUE("10/1/20"&amp;RIGHT(BJ$1,2)),$U834&lt;=DATEVALUE("9/30/20"&amp;RIGHT(BK$1,2))),AND($T834&lt;=DATEVALUE("10/1/20"&amp;RIGHT(BJ$1,2)),$U834&gt;=DATEVALUE("9/30/20"&amp;RIGHT(BK$1,2)))),
IF(AND($T834&gt;=DATEVALUE("10/1/20"&amp;RIGHT(BJ$1,2)),$U834&lt;=DATEVALUE("9/30/20"&amp;RIGHT(BK$1,2))),NETWORKDAYS($T834,$U834,Holidays!$J$3:$J$937),
IF(AND($T834&lt;DATEVALUE("10/1/20"&amp;RIGHT(BJ$1,2)),$U834&lt;=DATEVALUE("9/30/20"&amp;RIGHT(BK$1,2))),NETWORKDAYS(DATEVALUE("10/1/20"&amp;RIGHT(BJ$1,2)),$U834,Holidays!$J$3:$J$937),
IF($T834&lt;DATEVALUE("10/1/20"&amp;RIGHT(BJ$1,2)),NETWORKDAYS(DATEVALUE("10/1/20"&amp;RIGHT(BJ$1,2)),DATEVALUE("9/30/20"&amp;RIGHT(BK$1,2)),Holidays!$J$3:$J$937),
IF($T834&gt;=DATEVALUE("10/1/20"&amp;RIGHT(BJ$1,2)),NETWORKDAYS($T834,DATEVALUE("9/30/20"&amp;RIGHT(BK$1,2)),Holidays!$J$3:$J$937),"")))),"")/(NETWORKDAYS($T834,$U834,Holidays!$J$3:$J$937)),0))</f>
        <v/>
      </c>
      <c r="BL834" s="87" t="str">
        <f>IF($Q834="","",IFERROR(IF(OR(AND($T834&gt;=DATEVALUE("10/1/20"&amp;RIGHT(BK$1,2)),$T834&lt;=DATEVALUE("9/30/20"&amp;RIGHT(BL$1,2))),AND($U834&gt;=DATEVALUE("10/1/20"&amp;RIGHT(BK$1,2)),$U834&lt;=DATEVALUE("9/30/20"&amp;RIGHT(BL$1,2))),AND($T834&lt;=DATEVALUE("10/1/20"&amp;RIGHT(BK$1,2)),$U834&gt;=DATEVALUE("9/30/20"&amp;RIGHT(BL$1,2)))),
IF(AND($T834&gt;=DATEVALUE("10/1/20"&amp;RIGHT(BK$1,2)),$U834&lt;=DATEVALUE("9/30/20"&amp;RIGHT(BL$1,2))),NETWORKDAYS($T834,$U834,Holidays!$J$3:$J$937),
IF(AND($T834&lt;DATEVALUE("10/1/20"&amp;RIGHT(BK$1,2)),$U834&lt;=DATEVALUE("9/30/20"&amp;RIGHT(BL$1,2))),NETWORKDAYS(DATEVALUE("10/1/20"&amp;RIGHT(BK$1,2)),$U834,Holidays!$J$3:$J$937),
IF($T834&lt;DATEVALUE("10/1/20"&amp;RIGHT(BK$1,2)),NETWORKDAYS(DATEVALUE("10/1/20"&amp;RIGHT(BK$1,2)),DATEVALUE("9/30/20"&amp;RIGHT(BL$1,2)),Holidays!$J$3:$J$937),
IF($T834&gt;=DATEVALUE("10/1/20"&amp;RIGHT(BK$1,2)),NETWORKDAYS($T834,DATEVALUE("9/30/20"&amp;RIGHT(BL$1,2)),Holidays!$J$3:$J$937),"")))),"")/(NETWORKDAYS($T834,$U834,Holidays!$J$3:$J$937)),0))</f>
        <v/>
      </c>
      <c r="BM834" s="87" t="str">
        <f>IF($Q834="","",IFERROR(IF(OR(AND($T834&gt;=DATEVALUE("10/1/20"&amp;RIGHT(BL$1,2)),$T834&lt;=DATEVALUE("9/30/20"&amp;RIGHT(BM$1,2))),AND($U834&gt;=DATEVALUE("10/1/20"&amp;RIGHT(BL$1,2)),$U834&lt;=DATEVALUE("9/30/20"&amp;RIGHT(BM$1,2))),AND($T834&lt;=DATEVALUE("10/1/20"&amp;RIGHT(BL$1,2)),$U834&gt;=DATEVALUE("9/30/20"&amp;RIGHT(BM$1,2)))),
IF(AND($T834&gt;=DATEVALUE("10/1/20"&amp;RIGHT(BL$1,2)),$U834&lt;=DATEVALUE("9/30/20"&amp;RIGHT(BM$1,2))),NETWORKDAYS($T834,$U834,Holidays!$J$3:$J$937),
IF(AND($T834&lt;DATEVALUE("10/1/20"&amp;RIGHT(BL$1,2)),$U834&lt;=DATEVALUE("9/30/20"&amp;RIGHT(BM$1,2))),NETWORKDAYS(DATEVALUE("10/1/20"&amp;RIGHT(BL$1,2)),$U834,Holidays!$J$3:$J$937),
IF($T834&lt;DATEVALUE("10/1/20"&amp;RIGHT(BL$1,2)),NETWORKDAYS(DATEVALUE("10/1/20"&amp;RIGHT(BL$1,2)),DATEVALUE("9/30/20"&amp;RIGHT(BM$1,2)),Holidays!$J$3:$J$937),
IF($T834&gt;=DATEVALUE("10/1/20"&amp;RIGHT(BL$1,2)),NETWORKDAYS($T834,DATEVALUE("9/30/20"&amp;RIGHT(BM$1,2)),Holidays!$J$3:$J$937),"")))),"")/(NETWORKDAYS($T834,$U834,Holidays!$J$3:$J$937)),0))</f>
        <v/>
      </c>
      <c r="BN834" s="87" t="str">
        <f>IF($Q834="","",IFERROR(IF(OR(AND($T834&gt;=DATEVALUE("10/1/20"&amp;RIGHT(BM$1,2)),$T834&lt;=DATEVALUE("9/30/20"&amp;RIGHT(BN$1,2))),AND($U834&gt;=DATEVALUE("10/1/20"&amp;RIGHT(BM$1,2)),$U834&lt;=DATEVALUE("9/30/20"&amp;RIGHT(BN$1,2))),AND($T834&lt;=DATEVALUE("10/1/20"&amp;RIGHT(BM$1,2)),$U834&gt;=DATEVALUE("9/30/20"&amp;RIGHT(BN$1,2)))),
IF(AND($T834&gt;=DATEVALUE("10/1/20"&amp;RIGHT(BM$1,2)),$U834&lt;=DATEVALUE("9/30/20"&amp;RIGHT(BN$1,2))),NETWORKDAYS($T834,$U834,Holidays!$J$3:$J$937),
IF(AND($T834&lt;DATEVALUE("10/1/20"&amp;RIGHT(BM$1,2)),$U834&lt;=DATEVALUE("9/30/20"&amp;RIGHT(BN$1,2))),NETWORKDAYS(DATEVALUE("10/1/20"&amp;RIGHT(BM$1,2)),$U834,Holidays!$J$3:$J$937),
IF($T834&lt;DATEVALUE("10/1/20"&amp;RIGHT(BM$1,2)),NETWORKDAYS(DATEVALUE("10/1/20"&amp;RIGHT(BM$1,2)),DATEVALUE("9/30/20"&amp;RIGHT(BN$1,2)),Holidays!$J$3:$J$937),
IF($T834&gt;=DATEVALUE("10/1/20"&amp;RIGHT(BM$1,2)),NETWORKDAYS($T834,DATEVALUE("9/30/20"&amp;RIGHT(BN$1,2)),Holidays!$J$3:$J$937),"")))),"")/(NETWORKDAYS($T834,$U834,Holidays!$J$3:$J$937)),0))</f>
        <v/>
      </c>
      <c r="BO834" s="87" t="str">
        <f>IF($Q834="","",IFERROR(IF(OR(AND($T834&gt;=DATEVALUE("10/1/20"&amp;RIGHT(BN$1,2)),$T834&lt;=DATEVALUE("9/30/20"&amp;RIGHT(BO$1,2))),AND($U834&gt;=DATEVALUE("10/1/20"&amp;RIGHT(BN$1,2)),$U834&lt;=DATEVALUE("9/30/20"&amp;RIGHT(BO$1,2))),AND($T834&lt;=DATEVALUE("10/1/20"&amp;RIGHT(BN$1,2)),$U834&gt;=DATEVALUE("9/30/20"&amp;RIGHT(BO$1,2)))),
IF(AND($T834&gt;=DATEVALUE("10/1/20"&amp;RIGHT(BN$1,2)),$U834&lt;=DATEVALUE("9/30/20"&amp;RIGHT(BO$1,2))),NETWORKDAYS($T834,$U834,Holidays!$J$3:$J$937),
IF(AND($T834&lt;DATEVALUE("10/1/20"&amp;RIGHT(BN$1,2)),$U834&lt;=DATEVALUE("9/30/20"&amp;RIGHT(BO$1,2))),NETWORKDAYS(DATEVALUE("10/1/20"&amp;RIGHT(BN$1,2)),$U834,Holidays!$J$3:$J$937),
IF($T834&lt;DATEVALUE("10/1/20"&amp;RIGHT(BN$1,2)),NETWORKDAYS(DATEVALUE("10/1/20"&amp;RIGHT(BN$1,2)),DATEVALUE("9/30/20"&amp;RIGHT(BO$1,2)),Holidays!$J$3:$J$937),
IF($T834&gt;=DATEVALUE("10/1/20"&amp;RIGHT(BN$1,2)),NETWORKDAYS($T834,DATEVALUE("9/30/20"&amp;RIGHT(BO$1,2)),Holidays!$J$3:$J$937),"")))),"")/(NETWORKDAYS($T834,$U834,Holidays!$J$3:$J$937)),0))</f>
        <v/>
      </c>
      <c r="BP834" s="87" t="str">
        <f>IF($Q834="","",IFERROR(IF(OR(AND($T834&gt;=DATEVALUE("10/1/20"&amp;RIGHT(BO$1,2)),$T834&lt;=DATEVALUE("9/30/20"&amp;RIGHT(BP$1,2))),AND($U834&gt;=DATEVALUE("10/1/20"&amp;RIGHT(BO$1,2)),$U834&lt;=DATEVALUE("9/30/20"&amp;RIGHT(BP$1,2))),AND($T834&lt;=DATEVALUE("10/1/20"&amp;RIGHT(BO$1,2)),$U834&gt;=DATEVALUE("9/30/20"&amp;RIGHT(BP$1,2)))),
IF(AND($T834&gt;=DATEVALUE("10/1/20"&amp;RIGHT(BO$1,2)),$U834&lt;=DATEVALUE("9/30/20"&amp;RIGHT(BP$1,2))),NETWORKDAYS($T834,$U834,Holidays!$J$3:$J$937),
IF(AND($T834&lt;DATEVALUE("10/1/20"&amp;RIGHT(BO$1,2)),$U834&lt;=DATEVALUE("9/30/20"&amp;RIGHT(BP$1,2))),NETWORKDAYS(DATEVALUE("10/1/20"&amp;RIGHT(BO$1,2)),$U834,Holidays!$J$3:$J$937),
IF($T834&lt;DATEVALUE("10/1/20"&amp;RIGHT(BO$1,2)),NETWORKDAYS(DATEVALUE("10/1/20"&amp;RIGHT(BO$1,2)),DATEVALUE("9/30/20"&amp;RIGHT(BP$1,2)),Holidays!$J$3:$J$937),
IF($T834&gt;=DATEVALUE("10/1/20"&amp;RIGHT(BO$1,2)),NETWORKDAYS($T834,DATEVALUE("9/30/20"&amp;RIGHT(BP$1,2)),Holidays!$J$3:$J$937),"")))),"")/(NETWORKDAYS($T834,$U834,Holidays!$J$3:$J$937)),0))</f>
        <v/>
      </c>
      <c r="BQ834" s="87" t="str">
        <f>IF($Q834="","",IFERROR(IF(OR(AND($T834&gt;=DATEVALUE("10/1/20"&amp;RIGHT(BP$1,2)),$T834&lt;=DATEVALUE("9/30/20"&amp;RIGHT(BQ$1,2))),AND($U834&gt;=DATEVALUE("10/1/20"&amp;RIGHT(BP$1,2)),$U834&lt;=DATEVALUE("9/30/20"&amp;RIGHT(BQ$1,2))),AND($T834&lt;=DATEVALUE("10/1/20"&amp;RIGHT(BP$1,2)),$U834&gt;=DATEVALUE("9/30/20"&amp;RIGHT(BQ$1,2)))),
IF(AND($T834&gt;=DATEVALUE("10/1/20"&amp;RIGHT(BP$1,2)),$U834&lt;=DATEVALUE("9/30/20"&amp;RIGHT(BQ$1,2))),NETWORKDAYS($T834,$U834,Holidays!$J$3:$J$937),
IF(AND($T834&lt;DATEVALUE("10/1/20"&amp;RIGHT(BP$1,2)),$U834&lt;=DATEVALUE("9/30/20"&amp;RIGHT(BQ$1,2))),NETWORKDAYS(DATEVALUE("10/1/20"&amp;RIGHT(BP$1,2)),$U834,Holidays!$J$3:$J$937),
IF($T834&lt;DATEVALUE("10/1/20"&amp;RIGHT(BP$1,2)),NETWORKDAYS(DATEVALUE("10/1/20"&amp;RIGHT(BP$1,2)),DATEVALUE("9/30/20"&amp;RIGHT(BQ$1,2)),Holidays!$J$3:$J$937),
IF($T834&gt;=DATEVALUE("10/1/20"&amp;RIGHT(BP$1,2)),NETWORKDAYS($T834,DATEVALUE("9/30/20"&amp;RIGHT(BQ$1,2)),Holidays!$J$3:$J$937),"")))),"")/(NETWORKDAYS($T834,$U834,Holidays!$J$3:$J$937)),0))</f>
        <v/>
      </c>
      <c r="BR834" s="87" t="str">
        <f>IF($Q834="","",IFERROR(IF(OR(AND($T834&gt;=DATEVALUE("10/1/20"&amp;RIGHT(BQ$1,2)),$T834&lt;=DATEVALUE("9/30/20"&amp;RIGHT(BR$1,2))),AND($U834&gt;=DATEVALUE("10/1/20"&amp;RIGHT(BQ$1,2)),$U834&lt;=DATEVALUE("9/30/20"&amp;RIGHT(BR$1,2))),AND($T834&lt;=DATEVALUE("10/1/20"&amp;RIGHT(BQ$1,2)),$U834&gt;=DATEVALUE("9/30/20"&amp;RIGHT(BR$1,2)))),
IF(AND($T834&gt;=DATEVALUE("10/1/20"&amp;RIGHT(BQ$1,2)),$U834&lt;=DATEVALUE("9/30/20"&amp;RIGHT(BR$1,2))),NETWORKDAYS($T834,$U834,Holidays!$J$3:$J$937),
IF(AND($T834&lt;DATEVALUE("10/1/20"&amp;RIGHT(BQ$1,2)),$U834&lt;=DATEVALUE("9/30/20"&amp;RIGHT(BR$1,2))),NETWORKDAYS(DATEVALUE("10/1/20"&amp;RIGHT(BQ$1,2)),$U834,Holidays!$J$3:$J$937),
IF($T834&lt;DATEVALUE("10/1/20"&amp;RIGHT(BQ$1,2)),NETWORKDAYS(DATEVALUE("10/1/20"&amp;RIGHT(BQ$1,2)),DATEVALUE("9/30/20"&amp;RIGHT(BR$1,2)),Holidays!$J$3:$J$937),
IF($T834&gt;=DATEVALUE("10/1/20"&amp;RIGHT(BQ$1,2)),NETWORKDAYS($T834,DATEVALUE("9/30/20"&amp;RIGHT(BR$1,2)),Holidays!$J$3:$J$937),"")))),"")/(NETWORKDAYS($T834,$U834,Holidays!$J$3:$J$937)),0))</f>
        <v/>
      </c>
      <c r="BS834" s="87" t="str">
        <f>IF($Q834="","",IFERROR(IF(OR(AND($T834&gt;=DATEVALUE("10/1/20"&amp;RIGHT(BR$1,2)),$T834&lt;=DATEVALUE("9/30/20"&amp;RIGHT(BS$1,2))),AND($U834&gt;=DATEVALUE("10/1/20"&amp;RIGHT(BR$1,2)),$U834&lt;=DATEVALUE("9/30/20"&amp;RIGHT(BS$1,2))),AND($T834&lt;=DATEVALUE("10/1/20"&amp;RIGHT(BR$1,2)),$U834&gt;=DATEVALUE("9/30/20"&amp;RIGHT(BS$1,2)))),
IF(AND($T834&gt;=DATEVALUE("10/1/20"&amp;RIGHT(BR$1,2)),$U834&lt;=DATEVALUE("9/30/20"&amp;RIGHT(BS$1,2))),NETWORKDAYS($T834,$U834,Holidays!$J$3:$J$937),
IF(AND($T834&lt;DATEVALUE("10/1/20"&amp;RIGHT(BR$1,2)),$U834&lt;=DATEVALUE("9/30/20"&amp;RIGHT(BS$1,2))),NETWORKDAYS(DATEVALUE("10/1/20"&amp;RIGHT(BR$1,2)),$U834,Holidays!$J$3:$J$937),
IF($T834&lt;DATEVALUE("10/1/20"&amp;RIGHT(BR$1,2)),NETWORKDAYS(DATEVALUE("10/1/20"&amp;RIGHT(BR$1,2)),DATEVALUE("9/30/20"&amp;RIGHT(BS$1,2)),Holidays!$J$3:$J$937),
IF($T834&gt;=DATEVALUE("10/1/20"&amp;RIGHT(BR$1,2)),NETWORKDAYS($T834,DATEVALUE("9/30/20"&amp;RIGHT(BS$1,2)),Holidays!$J$3:$J$937),"")))),"")/(NETWORKDAYS($T834,$U834,Holidays!$J$3:$J$937)),0))</f>
        <v/>
      </c>
      <c r="BT834" s="87" t="str">
        <f>IF($Q834="","",IFERROR(IF(OR(AND($T834&gt;=DATEVALUE("10/1/20"&amp;RIGHT(BS$1,2)),$T834&lt;=DATEVALUE("9/30/20"&amp;RIGHT(BT$1,2))),AND($U834&gt;=DATEVALUE("10/1/20"&amp;RIGHT(BS$1,2)),$U834&lt;=DATEVALUE("9/30/20"&amp;RIGHT(BT$1,2))),AND($T834&lt;=DATEVALUE("10/1/20"&amp;RIGHT(BS$1,2)),$U834&gt;=DATEVALUE("9/30/20"&amp;RIGHT(BT$1,2)))),
IF(AND($T834&gt;=DATEVALUE("10/1/20"&amp;RIGHT(BS$1,2)),$U834&lt;=DATEVALUE("9/30/20"&amp;RIGHT(BT$1,2))),NETWORKDAYS($T834,$U834,Holidays!$J$3:$J$937),
IF(AND($T834&lt;DATEVALUE("10/1/20"&amp;RIGHT(BS$1,2)),$U834&lt;=DATEVALUE("9/30/20"&amp;RIGHT(BT$1,2))),NETWORKDAYS(DATEVALUE("10/1/20"&amp;RIGHT(BS$1,2)),$U834,Holidays!$J$3:$J$937),
IF($T834&lt;DATEVALUE("10/1/20"&amp;RIGHT(BS$1,2)),NETWORKDAYS(DATEVALUE("10/1/20"&amp;RIGHT(BS$1,2)),DATEVALUE("9/30/20"&amp;RIGHT(BT$1,2)),Holidays!$J$3:$J$937),
IF($T834&gt;=DATEVALUE("10/1/20"&amp;RIGHT(BS$1,2)),NETWORKDAYS($T834,DATEVALUE("9/30/20"&amp;RIGHT(BT$1,2)),Holidays!$J$3:$J$937),"")))),"")/(NETWORKDAYS($T834,$U834,Holidays!$J$3:$J$937)),0))</f>
        <v/>
      </c>
      <c r="BU834" s="87" t="str">
        <f>IF($Q834="","",IFERROR(IF(OR(AND($T834&gt;=DATEVALUE("10/1/20"&amp;RIGHT(BT$1,2)),$T834&lt;=DATEVALUE("9/30/20"&amp;RIGHT(BU$1,2))),AND($U834&gt;=DATEVALUE("10/1/20"&amp;RIGHT(BT$1,2)),$U834&lt;=DATEVALUE("9/30/20"&amp;RIGHT(BU$1,2))),AND($T834&lt;=DATEVALUE("10/1/20"&amp;RIGHT(BT$1,2)),$U834&gt;=DATEVALUE("9/30/20"&amp;RIGHT(BU$1,2)))),
IF(AND($T834&gt;=DATEVALUE("10/1/20"&amp;RIGHT(BT$1,2)),$U834&lt;=DATEVALUE("9/30/20"&amp;RIGHT(BU$1,2))),NETWORKDAYS($T834,$U834,Holidays!$J$3:$J$937),
IF(AND($T834&lt;DATEVALUE("10/1/20"&amp;RIGHT(BT$1,2)),$U834&lt;=DATEVALUE("9/30/20"&amp;RIGHT(BU$1,2))),NETWORKDAYS(DATEVALUE("10/1/20"&amp;RIGHT(BT$1,2)),$U834,Holidays!$J$3:$J$937),
IF($T834&lt;DATEVALUE("10/1/20"&amp;RIGHT(BT$1,2)),NETWORKDAYS(DATEVALUE("10/1/20"&amp;RIGHT(BT$1,2)),DATEVALUE("9/30/20"&amp;RIGHT(BU$1,2)),Holidays!$J$3:$J$937),
IF($T834&gt;=DATEVALUE("10/1/20"&amp;RIGHT(BT$1,2)),NETWORKDAYS($T834,DATEVALUE("9/30/20"&amp;RIGHT(BU$1,2)),Holidays!$J$3:$J$937),"")))),"")/(NETWORKDAYS($T834,$U834,Holidays!$J$3:$J$937)),0))</f>
        <v/>
      </c>
      <c r="BV834" s="87" t="str">
        <f>IF($Q834="","",IFERROR(IF(OR(AND($T834&gt;=DATEVALUE("10/1/20"&amp;RIGHT(BU$1,2)),$T834&lt;=DATEVALUE("9/30/20"&amp;RIGHT(BV$1,2))),AND($U834&gt;=DATEVALUE("10/1/20"&amp;RIGHT(BU$1,2)),$U834&lt;=DATEVALUE("9/30/20"&amp;RIGHT(BV$1,2))),AND($T834&lt;=DATEVALUE("10/1/20"&amp;RIGHT(BU$1,2)),$U834&gt;=DATEVALUE("9/30/20"&amp;RIGHT(BV$1,2)))),
IF(AND($T834&gt;=DATEVALUE("10/1/20"&amp;RIGHT(BU$1,2)),$U834&lt;=DATEVALUE("9/30/20"&amp;RIGHT(BV$1,2))),NETWORKDAYS($T834,$U834,Holidays!$J$3:$J$937),
IF(AND($T834&lt;DATEVALUE("10/1/20"&amp;RIGHT(BU$1,2)),$U834&lt;=DATEVALUE("9/30/20"&amp;RIGHT(BV$1,2))),NETWORKDAYS(DATEVALUE("10/1/20"&amp;RIGHT(BU$1,2)),$U834,Holidays!$J$3:$J$937),
IF($T834&lt;DATEVALUE("10/1/20"&amp;RIGHT(BU$1,2)),NETWORKDAYS(DATEVALUE("10/1/20"&amp;RIGHT(BU$1,2)),DATEVALUE("9/30/20"&amp;RIGHT(BV$1,2)),Holidays!$J$3:$J$937),
IF($T834&gt;=DATEVALUE("10/1/20"&amp;RIGHT(BU$1,2)),NETWORKDAYS($T834,DATEVALUE("9/30/20"&amp;RIGHT(BV$1,2)),Holidays!$J$3:$J$937),"")))),"")/(NETWORKDAYS($T834,$U834,Holidays!$J$3:$J$937)),0))</f>
        <v/>
      </c>
      <c r="BW834" s="87" t="str">
        <f>IF($Q834="","",IFERROR(IF(OR(AND($T834&gt;=DATEVALUE("10/1/20"&amp;RIGHT(BV$1,2)),$T834&lt;=DATEVALUE("9/30/20"&amp;RIGHT(BW$1,2))),AND($U834&gt;=DATEVALUE("10/1/20"&amp;RIGHT(BV$1,2)),$U834&lt;=DATEVALUE("9/30/20"&amp;RIGHT(BW$1,2))),AND($T834&lt;=DATEVALUE("10/1/20"&amp;RIGHT(BV$1,2)),$U834&gt;=DATEVALUE("9/30/20"&amp;RIGHT(BW$1,2)))),
IF(AND($T834&gt;=DATEVALUE("10/1/20"&amp;RIGHT(BV$1,2)),$U834&lt;=DATEVALUE("9/30/20"&amp;RIGHT(BW$1,2))),NETWORKDAYS($T834,$U834,Holidays!$J$3:$J$937),
IF(AND($T834&lt;DATEVALUE("10/1/20"&amp;RIGHT(BV$1,2)),$U834&lt;=DATEVALUE("9/30/20"&amp;RIGHT(BW$1,2))),NETWORKDAYS(DATEVALUE("10/1/20"&amp;RIGHT(BV$1,2)),$U834,Holidays!$J$3:$J$937),
IF($T834&lt;DATEVALUE("10/1/20"&amp;RIGHT(BV$1,2)),NETWORKDAYS(DATEVALUE("10/1/20"&amp;RIGHT(BV$1,2)),DATEVALUE("9/30/20"&amp;RIGHT(BW$1,2)),Holidays!$J$3:$J$937),
IF($T834&gt;=DATEVALUE("10/1/20"&amp;RIGHT(BV$1,2)),NETWORKDAYS($T834,DATEVALUE("9/30/20"&amp;RIGHT(BW$1,2)),Holidays!$J$3:$J$937),"")))),"")/(NETWORKDAYS($T834,$U834,Holidays!$J$3:$J$937)),0))</f>
        <v/>
      </c>
      <c r="BX834" s="87" t="str">
        <f>IF($Q834="","",IFERROR(IF(OR(AND($T834&gt;=DATEVALUE("10/1/20"&amp;RIGHT(BW$1,2)),$T834&lt;=DATEVALUE("9/30/20"&amp;RIGHT(BX$1,2))),AND($U834&gt;=DATEVALUE("10/1/20"&amp;RIGHT(BW$1,2)),$U834&lt;=DATEVALUE("9/30/20"&amp;RIGHT(BX$1,2))),AND($T834&lt;=DATEVALUE("10/1/20"&amp;RIGHT(BW$1,2)),$U834&gt;=DATEVALUE("9/30/20"&amp;RIGHT(BX$1,2)))),
IF(AND($T834&gt;=DATEVALUE("10/1/20"&amp;RIGHT(BW$1,2)),$U834&lt;=DATEVALUE("9/30/20"&amp;RIGHT(BX$1,2))),NETWORKDAYS($T834,$U834,Holidays!$J$3:$J$937),
IF(AND($T834&lt;DATEVALUE("10/1/20"&amp;RIGHT(BW$1,2)),$U834&lt;=DATEVALUE("9/30/20"&amp;RIGHT(BX$1,2))),NETWORKDAYS(DATEVALUE("10/1/20"&amp;RIGHT(BW$1,2)),$U834,Holidays!$J$3:$J$937),
IF($T834&lt;DATEVALUE("10/1/20"&amp;RIGHT(BW$1,2)),NETWORKDAYS(DATEVALUE("10/1/20"&amp;RIGHT(BW$1,2)),DATEVALUE("9/30/20"&amp;RIGHT(BX$1,2)),Holidays!$J$3:$J$937),
IF($T834&gt;=DATEVALUE("10/1/20"&amp;RIGHT(BW$1,2)),NETWORKDAYS($T834,DATEVALUE("9/30/20"&amp;RIGHT(BX$1,2)),Holidays!$J$3:$J$937),"")))),"")/(NETWORKDAYS($T834,$U834,Holidays!$J$3:$J$937)),0))</f>
        <v/>
      </c>
      <c r="BY834" s="87" t="str">
        <f>IF($Q834="","",IFERROR(IF(OR(AND($T834&gt;=DATEVALUE("10/1/20"&amp;RIGHT(BX$1,2)),$T834&lt;=DATEVALUE("9/30/20"&amp;RIGHT(BY$1,2))),AND($U834&gt;=DATEVALUE("10/1/20"&amp;RIGHT(BX$1,2)),$U834&lt;=DATEVALUE("9/30/20"&amp;RIGHT(BY$1,2))),AND($T834&lt;=DATEVALUE("10/1/20"&amp;RIGHT(BX$1,2)),$U834&gt;=DATEVALUE("9/30/20"&amp;RIGHT(BY$1,2)))),
IF(AND($T834&gt;=DATEVALUE("10/1/20"&amp;RIGHT(BX$1,2)),$U834&lt;=DATEVALUE("9/30/20"&amp;RIGHT(BY$1,2))),NETWORKDAYS($T834,$U834,Holidays!$J$3:$J$937),
IF(AND($T834&lt;DATEVALUE("10/1/20"&amp;RIGHT(BX$1,2)),$U834&lt;=DATEVALUE("9/30/20"&amp;RIGHT(BY$1,2))),NETWORKDAYS(DATEVALUE("10/1/20"&amp;RIGHT(BX$1,2)),$U834,Holidays!$J$3:$J$937),
IF($T834&lt;DATEVALUE("10/1/20"&amp;RIGHT(BX$1,2)),NETWORKDAYS(DATEVALUE("10/1/20"&amp;RIGHT(BX$1,2)),DATEVALUE("9/30/20"&amp;RIGHT(BY$1,2)),Holidays!$J$3:$J$937),
IF($T834&gt;=DATEVALUE("10/1/20"&amp;RIGHT(BX$1,2)),NETWORKDAYS($T834,DATEVALUE("9/30/20"&amp;RIGHT(BY$1,2)),Holidays!$J$3:$J$937),"")))),"")/(NETWORKDAYS($T834,$U834,Holidays!$J$3:$J$937)),0))</f>
        <v/>
      </c>
      <c r="BZ834" s="87" t="str">
        <f>IF($Q834="","",IFERROR(IF(OR(AND($T834&gt;=DATEVALUE("10/1/20"&amp;RIGHT(BY$1,2)),$T834&lt;=DATEVALUE("9/30/20"&amp;RIGHT(BZ$1,2))),AND($U834&gt;=DATEVALUE("10/1/20"&amp;RIGHT(BY$1,2)),$U834&lt;=DATEVALUE("9/30/20"&amp;RIGHT(BZ$1,2))),AND($T834&lt;=DATEVALUE("10/1/20"&amp;RIGHT(BY$1,2)),$U834&gt;=DATEVALUE("9/30/20"&amp;RIGHT(BZ$1,2)))),
IF(AND($T834&gt;=DATEVALUE("10/1/20"&amp;RIGHT(BY$1,2)),$U834&lt;=DATEVALUE("9/30/20"&amp;RIGHT(BZ$1,2))),NETWORKDAYS($T834,$U834,Holidays!$J$3:$J$937),
IF(AND($T834&lt;DATEVALUE("10/1/20"&amp;RIGHT(BY$1,2)),$U834&lt;=DATEVALUE("9/30/20"&amp;RIGHT(BZ$1,2))),NETWORKDAYS(DATEVALUE("10/1/20"&amp;RIGHT(BY$1,2)),$U834,Holidays!$J$3:$J$937),
IF($T834&lt;DATEVALUE("10/1/20"&amp;RIGHT(BY$1,2)),NETWORKDAYS(DATEVALUE("10/1/20"&amp;RIGHT(BY$1,2)),DATEVALUE("9/30/20"&amp;RIGHT(BZ$1,2)),Holidays!$J$3:$J$937),
IF($T834&gt;=DATEVALUE("10/1/20"&amp;RIGHT(BY$1,2)),NETWORKDAYS($T834,DATEVALUE("9/30/20"&amp;RIGHT(BZ$1,2)),Holidays!$J$3:$J$937),"")))),"")/(NETWORKDAYS($T834,$U834,Holidays!$J$3:$J$937)),0))</f>
        <v/>
      </c>
      <c r="CA834" s="87" t="str">
        <f>IF($Q834="","",IFERROR(IF(OR(AND($T834&gt;=DATEVALUE("10/1/20"&amp;RIGHT(BZ$1,2)),$T834&lt;=DATEVALUE("9/30/20"&amp;RIGHT(CA$1,2))),AND($U834&gt;=DATEVALUE("10/1/20"&amp;RIGHT(BZ$1,2)),$U834&lt;=DATEVALUE("9/30/20"&amp;RIGHT(CA$1,2))),AND($T834&lt;=DATEVALUE("10/1/20"&amp;RIGHT(BZ$1,2)),$U834&gt;=DATEVALUE("9/30/20"&amp;RIGHT(CA$1,2)))),
IF(AND($T834&gt;=DATEVALUE("10/1/20"&amp;RIGHT(BZ$1,2)),$U834&lt;=DATEVALUE("9/30/20"&amp;RIGHT(CA$1,2))),NETWORKDAYS($T834,$U834,Holidays!$J$3:$J$937),
IF(AND($T834&lt;DATEVALUE("10/1/20"&amp;RIGHT(BZ$1,2)),$U834&lt;=DATEVALUE("9/30/20"&amp;RIGHT(CA$1,2))),NETWORKDAYS(DATEVALUE("10/1/20"&amp;RIGHT(BZ$1,2)),$U834,Holidays!$J$3:$J$937),
IF($T834&lt;DATEVALUE("10/1/20"&amp;RIGHT(BZ$1,2)),NETWORKDAYS(DATEVALUE("10/1/20"&amp;RIGHT(BZ$1,2)),DATEVALUE("9/30/20"&amp;RIGHT(CA$1,2)),Holidays!$J$3:$J$937),
IF($T834&gt;=DATEVALUE("10/1/20"&amp;RIGHT(BZ$1,2)),NETWORKDAYS($T834,DATEVALUE("9/30/20"&amp;RIGHT(CA$1,2)),Holidays!$J$3:$J$937),"")))),"")/(NETWORKDAYS($T834,$U834,Holidays!$J$3:$J$937)),0))</f>
        <v/>
      </c>
      <c r="CB834" s="87" t="str">
        <f>IF($Q834="","",IFERROR(IF(OR(AND($T834&gt;=DATEVALUE("10/1/20"&amp;RIGHT(CA$1,2)),$T834&lt;=DATEVALUE("9/30/20"&amp;RIGHT(CB$1,2))),AND($U834&gt;=DATEVALUE("10/1/20"&amp;RIGHT(CA$1,2)),$U834&lt;=DATEVALUE("9/30/20"&amp;RIGHT(CB$1,2))),AND($T834&lt;=DATEVALUE("10/1/20"&amp;RIGHT(CA$1,2)),$U834&gt;=DATEVALUE("9/30/20"&amp;RIGHT(CB$1,2)))),
IF(AND($T834&gt;=DATEVALUE("10/1/20"&amp;RIGHT(CA$1,2)),$U834&lt;=DATEVALUE("9/30/20"&amp;RIGHT(CB$1,2))),NETWORKDAYS($T834,$U834,Holidays!$J$3:$J$937),
IF(AND($T834&lt;DATEVALUE("10/1/20"&amp;RIGHT(CA$1,2)),$U834&lt;=DATEVALUE("9/30/20"&amp;RIGHT(CB$1,2))),NETWORKDAYS(DATEVALUE("10/1/20"&amp;RIGHT(CA$1,2)),$U834,Holidays!$J$3:$J$937),
IF($T834&lt;DATEVALUE("10/1/20"&amp;RIGHT(CA$1,2)),NETWORKDAYS(DATEVALUE("10/1/20"&amp;RIGHT(CA$1,2)),DATEVALUE("9/30/20"&amp;RIGHT(CB$1,2)),Holidays!$J$3:$J$937),
IF($T834&gt;=DATEVALUE("10/1/20"&amp;RIGHT(CA$1,2)),NETWORKDAYS($T834,DATEVALUE("9/30/20"&amp;RIGHT(CB$1,2)),Holidays!$J$3:$J$937),"")))),"")/(NETWORKDAYS($T834,$U834,Holidays!$J$3:$J$937)),0))</f>
        <v/>
      </c>
    </row>
    <row r="835" spans="1:80">
      <c r="A835" s="97"/>
      <c r="B835" s="98" t="str">
        <f ca="1">IF(NOT($A835=""),OFFSET('WBS Reference &amp; User Procedure'!$A$1,MATCH($A835,'WBS Reference &amp; User Procedure'!$A:$A,0)-1,1),"")</f>
        <v/>
      </c>
      <c r="D835" s="97"/>
      <c r="T835" s="104" t="str">
        <f>IF(NOT(Q835=""),IF(NOT($S835=""),$S835,#REF!),"")</f>
        <v/>
      </c>
      <c r="U835" s="104" t="str">
        <f>IF(NOT(Q835=""),WORKDAY(T835,Q835,Holidays!$J$3:$J$937),"")</f>
        <v/>
      </c>
      <c r="V835" s="104"/>
      <c r="W835" s="104"/>
      <c r="X835" s="101" t="str">
        <f t="shared" si="181"/>
        <v/>
      </c>
      <c r="AL835" s="87" t="str">
        <f t="shared" ca="1" si="180"/>
        <v/>
      </c>
      <c r="AN835" s="87" t="str">
        <f t="shared" ca="1" si="186"/>
        <v/>
      </c>
      <c r="AO835" s="87" t="str">
        <f t="shared" ca="1" si="186"/>
        <v/>
      </c>
      <c r="AP835" s="87" t="str">
        <f t="shared" ca="1" si="186"/>
        <v/>
      </c>
      <c r="AQ835" s="87" t="str">
        <f t="shared" ca="1" si="186"/>
        <v/>
      </c>
      <c r="AR835" s="87" t="str">
        <f t="shared" ca="1" si="186"/>
        <v/>
      </c>
      <c r="AS835" s="87" t="str">
        <f t="shared" ca="1" si="186"/>
        <v/>
      </c>
      <c r="AT835" s="87" t="str">
        <f t="shared" ca="1" si="186"/>
        <v/>
      </c>
      <c r="AU835" s="87" t="str">
        <f t="shared" ca="1" si="186"/>
        <v/>
      </c>
      <c r="AV835" s="87" t="str">
        <f t="shared" ca="1" si="186"/>
        <v/>
      </c>
      <c r="AW835" s="87" t="str">
        <f t="shared" ca="1" si="186"/>
        <v/>
      </c>
      <c r="AX835" s="87" t="str">
        <f t="shared" ca="1" si="187"/>
        <v/>
      </c>
      <c r="AY835" s="87" t="str">
        <f t="shared" ca="1" si="187"/>
        <v/>
      </c>
      <c r="AZ835" s="87" t="str">
        <f t="shared" ca="1" si="187"/>
        <v/>
      </c>
      <c r="BA835" s="87" t="str">
        <f t="shared" ca="1" si="187"/>
        <v/>
      </c>
      <c r="BB835" s="87" t="str">
        <f t="shared" ca="1" si="187"/>
        <v/>
      </c>
      <c r="BC835" s="87" t="str">
        <f t="shared" ca="1" si="187"/>
        <v/>
      </c>
      <c r="BD835" s="87" t="str">
        <f t="shared" ca="1" si="187"/>
        <v/>
      </c>
      <c r="BE835" s="87" t="str">
        <f t="shared" ca="1" si="187"/>
        <v/>
      </c>
      <c r="BF835" s="87" t="str">
        <f t="shared" ca="1" si="187"/>
        <v/>
      </c>
      <c r="BG835" s="87" t="str">
        <f t="shared" ca="1" si="187"/>
        <v/>
      </c>
      <c r="BI835" s="87" t="str">
        <f>IF($Q835="","",IFERROR(IF(OR(AND($T835&gt;=DATEVALUE("10/1/20"&amp;RIGHT(BH$1,2)),$T835&lt;=DATEVALUE("9/30/20"&amp;RIGHT(BI$1,2))),AND($U835&gt;=DATEVALUE("10/1/20"&amp;RIGHT(BH$1,2)),$U835&lt;=DATEVALUE("9/30/20"&amp;RIGHT(BI$1,2))),AND($T835&lt;=DATEVALUE("10/1/20"&amp;RIGHT(BH$1,2)),$U835&gt;=DATEVALUE("9/30/20"&amp;RIGHT(BI$1,2)))),
IF(AND($T835&gt;=DATEVALUE("10/1/20"&amp;RIGHT(BH$1,2)),$U835&lt;=DATEVALUE("9/30/20"&amp;RIGHT(BI$1,2))),NETWORKDAYS($T835,$U835,Holidays!$J$3:$J$937),
IF(AND($T835&lt;DATEVALUE("10/1/20"&amp;RIGHT(BH$1,2)),$U835&lt;=DATEVALUE("9/30/20"&amp;RIGHT(BI$1,2))),NETWORKDAYS(DATEVALUE("10/1/20"&amp;RIGHT(BH$1,2)),$U835,Holidays!$J$3:$J$937),
IF($T835&lt;DATEVALUE("10/1/20"&amp;RIGHT(BH$1,2)),NETWORKDAYS(DATEVALUE("10/1/20"&amp;RIGHT(BH$1,2)),DATEVALUE("9/30/20"&amp;RIGHT(BI$1,2)),Holidays!$J$3:$J$937),
IF($T835&gt;=DATEVALUE("10/1/20"&amp;RIGHT(BH$1,2)),NETWORKDAYS($T835,DATEVALUE("9/30/20"&amp;RIGHT(BI$1,2)),Holidays!$J$3:$J$937),"")))),"")/(NETWORKDAYS($T835,$U835,Holidays!$J$3:$J$937)),0))</f>
        <v/>
      </c>
      <c r="BJ835" s="87" t="str">
        <f>IF($Q835="","",IFERROR(IF(OR(AND($T835&gt;=DATEVALUE("10/1/20"&amp;RIGHT(BI$1,2)),$T835&lt;=DATEVALUE("9/30/20"&amp;RIGHT(BJ$1,2))),AND($U835&gt;=DATEVALUE("10/1/20"&amp;RIGHT(BI$1,2)),$U835&lt;=DATEVALUE("9/30/20"&amp;RIGHT(BJ$1,2))),AND($T835&lt;=DATEVALUE("10/1/20"&amp;RIGHT(BI$1,2)),$U835&gt;=DATEVALUE("9/30/20"&amp;RIGHT(BJ$1,2)))),
IF(AND($T835&gt;=DATEVALUE("10/1/20"&amp;RIGHT(BI$1,2)),$U835&lt;=DATEVALUE("9/30/20"&amp;RIGHT(BJ$1,2))),NETWORKDAYS($T835,$U835,Holidays!$J$3:$J$937),
IF(AND($T835&lt;DATEVALUE("10/1/20"&amp;RIGHT(BI$1,2)),$U835&lt;=DATEVALUE("9/30/20"&amp;RIGHT(BJ$1,2))),NETWORKDAYS(DATEVALUE("10/1/20"&amp;RIGHT(BI$1,2)),$U835,Holidays!$J$3:$J$937),
IF($T835&lt;DATEVALUE("10/1/20"&amp;RIGHT(BI$1,2)),NETWORKDAYS(DATEVALUE("10/1/20"&amp;RIGHT(BI$1,2)),DATEVALUE("9/30/20"&amp;RIGHT(BJ$1,2)),Holidays!$J$3:$J$937),
IF($T835&gt;=DATEVALUE("10/1/20"&amp;RIGHT(BI$1,2)),NETWORKDAYS($T835,DATEVALUE("9/30/20"&amp;RIGHT(BJ$1,2)),Holidays!$J$3:$J$937),"")))),"")/(NETWORKDAYS($T835,$U835,Holidays!$J$3:$J$937)),0))</f>
        <v/>
      </c>
      <c r="BK835" s="87" t="str">
        <f>IF($Q835="","",IFERROR(IF(OR(AND($T835&gt;=DATEVALUE("10/1/20"&amp;RIGHT(BJ$1,2)),$T835&lt;=DATEVALUE("9/30/20"&amp;RIGHT(BK$1,2))),AND($U835&gt;=DATEVALUE("10/1/20"&amp;RIGHT(BJ$1,2)),$U835&lt;=DATEVALUE("9/30/20"&amp;RIGHT(BK$1,2))),AND($T835&lt;=DATEVALUE("10/1/20"&amp;RIGHT(BJ$1,2)),$U835&gt;=DATEVALUE("9/30/20"&amp;RIGHT(BK$1,2)))),
IF(AND($T835&gt;=DATEVALUE("10/1/20"&amp;RIGHT(BJ$1,2)),$U835&lt;=DATEVALUE("9/30/20"&amp;RIGHT(BK$1,2))),NETWORKDAYS($T835,$U835,Holidays!$J$3:$J$937),
IF(AND($T835&lt;DATEVALUE("10/1/20"&amp;RIGHT(BJ$1,2)),$U835&lt;=DATEVALUE("9/30/20"&amp;RIGHT(BK$1,2))),NETWORKDAYS(DATEVALUE("10/1/20"&amp;RIGHT(BJ$1,2)),$U835,Holidays!$J$3:$J$937),
IF($T835&lt;DATEVALUE("10/1/20"&amp;RIGHT(BJ$1,2)),NETWORKDAYS(DATEVALUE("10/1/20"&amp;RIGHT(BJ$1,2)),DATEVALUE("9/30/20"&amp;RIGHT(BK$1,2)),Holidays!$J$3:$J$937),
IF($T835&gt;=DATEVALUE("10/1/20"&amp;RIGHT(BJ$1,2)),NETWORKDAYS($T835,DATEVALUE("9/30/20"&amp;RIGHT(BK$1,2)),Holidays!$J$3:$J$937),"")))),"")/(NETWORKDAYS($T835,$U835,Holidays!$J$3:$J$937)),0))</f>
        <v/>
      </c>
      <c r="BL835" s="87" t="str">
        <f>IF($Q835="","",IFERROR(IF(OR(AND($T835&gt;=DATEVALUE("10/1/20"&amp;RIGHT(BK$1,2)),$T835&lt;=DATEVALUE("9/30/20"&amp;RIGHT(BL$1,2))),AND($U835&gt;=DATEVALUE("10/1/20"&amp;RIGHT(BK$1,2)),$U835&lt;=DATEVALUE("9/30/20"&amp;RIGHT(BL$1,2))),AND($T835&lt;=DATEVALUE("10/1/20"&amp;RIGHT(BK$1,2)),$U835&gt;=DATEVALUE("9/30/20"&amp;RIGHT(BL$1,2)))),
IF(AND($T835&gt;=DATEVALUE("10/1/20"&amp;RIGHT(BK$1,2)),$U835&lt;=DATEVALUE("9/30/20"&amp;RIGHT(BL$1,2))),NETWORKDAYS($T835,$U835,Holidays!$J$3:$J$937),
IF(AND($T835&lt;DATEVALUE("10/1/20"&amp;RIGHT(BK$1,2)),$U835&lt;=DATEVALUE("9/30/20"&amp;RIGHT(BL$1,2))),NETWORKDAYS(DATEVALUE("10/1/20"&amp;RIGHT(BK$1,2)),$U835,Holidays!$J$3:$J$937),
IF($T835&lt;DATEVALUE("10/1/20"&amp;RIGHT(BK$1,2)),NETWORKDAYS(DATEVALUE("10/1/20"&amp;RIGHT(BK$1,2)),DATEVALUE("9/30/20"&amp;RIGHT(BL$1,2)),Holidays!$J$3:$J$937),
IF($T835&gt;=DATEVALUE("10/1/20"&amp;RIGHT(BK$1,2)),NETWORKDAYS($T835,DATEVALUE("9/30/20"&amp;RIGHT(BL$1,2)),Holidays!$J$3:$J$937),"")))),"")/(NETWORKDAYS($T835,$U835,Holidays!$J$3:$J$937)),0))</f>
        <v/>
      </c>
      <c r="BM835" s="87" t="str">
        <f>IF($Q835="","",IFERROR(IF(OR(AND($T835&gt;=DATEVALUE("10/1/20"&amp;RIGHT(BL$1,2)),$T835&lt;=DATEVALUE("9/30/20"&amp;RIGHT(BM$1,2))),AND($U835&gt;=DATEVALUE("10/1/20"&amp;RIGHT(BL$1,2)),$U835&lt;=DATEVALUE("9/30/20"&amp;RIGHT(BM$1,2))),AND($T835&lt;=DATEVALUE("10/1/20"&amp;RIGHT(BL$1,2)),$U835&gt;=DATEVALUE("9/30/20"&amp;RIGHT(BM$1,2)))),
IF(AND($T835&gt;=DATEVALUE("10/1/20"&amp;RIGHT(BL$1,2)),$U835&lt;=DATEVALUE("9/30/20"&amp;RIGHT(BM$1,2))),NETWORKDAYS($T835,$U835,Holidays!$J$3:$J$937),
IF(AND($T835&lt;DATEVALUE("10/1/20"&amp;RIGHT(BL$1,2)),$U835&lt;=DATEVALUE("9/30/20"&amp;RIGHT(BM$1,2))),NETWORKDAYS(DATEVALUE("10/1/20"&amp;RIGHT(BL$1,2)),$U835,Holidays!$J$3:$J$937),
IF($T835&lt;DATEVALUE("10/1/20"&amp;RIGHT(BL$1,2)),NETWORKDAYS(DATEVALUE("10/1/20"&amp;RIGHT(BL$1,2)),DATEVALUE("9/30/20"&amp;RIGHT(BM$1,2)),Holidays!$J$3:$J$937),
IF($T835&gt;=DATEVALUE("10/1/20"&amp;RIGHT(BL$1,2)),NETWORKDAYS($T835,DATEVALUE("9/30/20"&amp;RIGHT(BM$1,2)),Holidays!$J$3:$J$937),"")))),"")/(NETWORKDAYS($T835,$U835,Holidays!$J$3:$J$937)),0))</f>
        <v/>
      </c>
      <c r="BN835" s="87" t="str">
        <f>IF($Q835="","",IFERROR(IF(OR(AND($T835&gt;=DATEVALUE("10/1/20"&amp;RIGHT(BM$1,2)),$T835&lt;=DATEVALUE("9/30/20"&amp;RIGHT(BN$1,2))),AND($U835&gt;=DATEVALUE("10/1/20"&amp;RIGHT(BM$1,2)),$U835&lt;=DATEVALUE("9/30/20"&amp;RIGHT(BN$1,2))),AND($T835&lt;=DATEVALUE("10/1/20"&amp;RIGHT(BM$1,2)),$U835&gt;=DATEVALUE("9/30/20"&amp;RIGHT(BN$1,2)))),
IF(AND($T835&gt;=DATEVALUE("10/1/20"&amp;RIGHT(BM$1,2)),$U835&lt;=DATEVALUE("9/30/20"&amp;RIGHT(BN$1,2))),NETWORKDAYS($T835,$U835,Holidays!$J$3:$J$937),
IF(AND($T835&lt;DATEVALUE("10/1/20"&amp;RIGHT(BM$1,2)),$U835&lt;=DATEVALUE("9/30/20"&amp;RIGHT(BN$1,2))),NETWORKDAYS(DATEVALUE("10/1/20"&amp;RIGHT(BM$1,2)),$U835,Holidays!$J$3:$J$937),
IF($T835&lt;DATEVALUE("10/1/20"&amp;RIGHT(BM$1,2)),NETWORKDAYS(DATEVALUE("10/1/20"&amp;RIGHT(BM$1,2)),DATEVALUE("9/30/20"&amp;RIGHT(BN$1,2)),Holidays!$J$3:$J$937),
IF($T835&gt;=DATEVALUE("10/1/20"&amp;RIGHT(BM$1,2)),NETWORKDAYS($T835,DATEVALUE("9/30/20"&amp;RIGHT(BN$1,2)),Holidays!$J$3:$J$937),"")))),"")/(NETWORKDAYS($T835,$U835,Holidays!$J$3:$J$937)),0))</f>
        <v/>
      </c>
      <c r="BO835" s="87" t="str">
        <f>IF($Q835="","",IFERROR(IF(OR(AND($T835&gt;=DATEVALUE("10/1/20"&amp;RIGHT(BN$1,2)),$T835&lt;=DATEVALUE("9/30/20"&amp;RIGHT(BO$1,2))),AND($U835&gt;=DATEVALUE("10/1/20"&amp;RIGHT(BN$1,2)),$U835&lt;=DATEVALUE("9/30/20"&amp;RIGHT(BO$1,2))),AND($T835&lt;=DATEVALUE("10/1/20"&amp;RIGHT(BN$1,2)),$U835&gt;=DATEVALUE("9/30/20"&amp;RIGHT(BO$1,2)))),
IF(AND($T835&gt;=DATEVALUE("10/1/20"&amp;RIGHT(BN$1,2)),$U835&lt;=DATEVALUE("9/30/20"&amp;RIGHT(BO$1,2))),NETWORKDAYS($T835,$U835,Holidays!$J$3:$J$937),
IF(AND($T835&lt;DATEVALUE("10/1/20"&amp;RIGHT(BN$1,2)),$U835&lt;=DATEVALUE("9/30/20"&amp;RIGHT(BO$1,2))),NETWORKDAYS(DATEVALUE("10/1/20"&amp;RIGHT(BN$1,2)),$U835,Holidays!$J$3:$J$937),
IF($T835&lt;DATEVALUE("10/1/20"&amp;RIGHT(BN$1,2)),NETWORKDAYS(DATEVALUE("10/1/20"&amp;RIGHT(BN$1,2)),DATEVALUE("9/30/20"&amp;RIGHT(BO$1,2)),Holidays!$J$3:$J$937),
IF($T835&gt;=DATEVALUE("10/1/20"&amp;RIGHT(BN$1,2)),NETWORKDAYS($T835,DATEVALUE("9/30/20"&amp;RIGHT(BO$1,2)),Holidays!$J$3:$J$937),"")))),"")/(NETWORKDAYS($T835,$U835,Holidays!$J$3:$J$937)),0))</f>
        <v/>
      </c>
      <c r="BP835" s="87" t="str">
        <f>IF($Q835="","",IFERROR(IF(OR(AND($T835&gt;=DATEVALUE("10/1/20"&amp;RIGHT(BO$1,2)),$T835&lt;=DATEVALUE("9/30/20"&amp;RIGHT(BP$1,2))),AND($U835&gt;=DATEVALUE("10/1/20"&amp;RIGHT(BO$1,2)),$U835&lt;=DATEVALUE("9/30/20"&amp;RIGHT(BP$1,2))),AND($T835&lt;=DATEVALUE("10/1/20"&amp;RIGHT(BO$1,2)),$U835&gt;=DATEVALUE("9/30/20"&amp;RIGHT(BP$1,2)))),
IF(AND($T835&gt;=DATEVALUE("10/1/20"&amp;RIGHT(BO$1,2)),$U835&lt;=DATEVALUE("9/30/20"&amp;RIGHT(BP$1,2))),NETWORKDAYS($T835,$U835,Holidays!$J$3:$J$937),
IF(AND($T835&lt;DATEVALUE("10/1/20"&amp;RIGHT(BO$1,2)),$U835&lt;=DATEVALUE("9/30/20"&amp;RIGHT(BP$1,2))),NETWORKDAYS(DATEVALUE("10/1/20"&amp;RIGHT(BO$1,2)),$U835,Holidays!$J$3:$J$937),
IF($T835&lt;DATEVALUE("10/1/20"&amp;RIGHT(BO$1,2)),NETWORKDAYS(DATEVALUE("10/1/20"&amp;RIGHT(BO$1,2)),DATEVALUE("9/30/20"&amp;RIGHT(BP$1,2)),Holidays!$J$3:$J$937),
IF($T835&gt;=DATEVALUE("10/1/20"&amp;RIGHT(BO$1,2)),NETWORKDAYS($T835,DATEVALUE("9/30/20"&amp;RIGHT(BP$1,2)),Holidays!$J$3:$J$937),"")))),"")/(NETWORKDAYS($T835,$U835,Holidays!$J$3:$J$937)),0))</f>
        <v/>
      </c>
      <c r="BQ835" s="87" t="str">
        <f>IF($Q835="","",IFERROR(IF(OR(AND($T835&gt;=DATEVALUE("10/1/20"&amp;RIGHT(BP$1,2)),$T835&lt;=DATEVALUE("9/30/20"&amp;RIGHT(BQ$1,2))),AND($U835&gt;=DATEVALUE("10/1/20"&amp;RIGHT(BP$1,2)),$U835&lt;=DATEVALUE("9/30/20"&amp;RIGHT(BQ$1,2))),AND($T835&lt;=DATEVALUE("10/1/20"&amp;RIGHT(BP$1,2)),$U835&gt;=DATEVALUE("9/30/20"&amp;RIGHT(BQ$1,2)))),
IF(AND($T835&gt;=DATEVALUE("10/1/20"&amp;RIGHT(BP$1,2)),$U835&lt;=DATEVALUE("9/30/20"&amp;RIGHT(BQ$1,2))),NETWORKDAYS($T835,$U835,Holidays!$J$3:$J$937),
IF(AND($T835&lt;DATEVALUE("10/1/20"&amp;RIGHT(BP$1,2)),$U835&lt;=DATEVALUE("9/30/20"&amp;RIGHT(BQ$1,2))),NETWORKDAYS(DATEVALUE("10/1/20"&amp;RIGHT(BP$1,2)),$U835,Holidays!$J$3:$J$937),
IF($T835&lt;DATEVALUE("10/1/20"&amp;RIGHT(BP$1,2)),NETWORKDAYS(DATEVALUE("10/1/20"&amp;RIGHT(BP$1,2)),DATEVALUE("9/30/20"&amp;RIGHT(BQ$1,2)),Holidays!$J$3:$J$937),
IF($T835&gt;=DATEVALUE("10/1/20"&amp;RIGHT(BP$1,2)),NETWORKDAYS($T835,DATEVALUE("9/30/20"&amp;RIGHT(BQ$1,2)),Holidays!$J$3:$J$937),"")))),"")/(NETWORKDAYS($T835,$U835,Holidays!$J$3:$J$937)),0))</f>
        <v/>
      </c>
      <c r="BR835" s="87" t="str">
        <f>IF($Q835="","",IFERROR(IF(OR(AND($T835&gt;=DATEVALUE("10/1/20"&amp;RIGHT(BQ$1,2)),$T835&lt;=DATEVALUE("9/30/20"&amp;RIGHT(BR$1,2))),AND($U835&gt;=DATEVALUE("10/1/20"&amp;RIGHT(BQ$1,2)),$U835&lt;=DATEVALUE("9/30/20"&amp;RIGHT(BR$1,2))),AND($T835&lt;=DATEVALUE("10/1/20"&amp;RIGHT(BQ$1,2)),$U835&gt;=DATEVALUE("9/30/20"&amp;RIGHT(BR$1,2)))),
IF(AND($T835&gt;=DATEVALUE("10/1/20"&amp;RIGHT(BQ$1,2)),$U835&lt;=DATEVALUE("9/30/20"&amp;RIGHT(BR$1,2))),NETWORKDAYS($T835,$U835,Holidays!$J$3:$J$937),
IF(AND($T835&lt;DATEVALUE("10/1/20"&amp;RIGHT(BQ$1,2)),$U835&lt;=DATEVALUE("9/30/20"&amp;RIGHT(BR$1,2))),NETWORKDAYS(DATEVALUE("10/1/20"&amp;RIGHT(BQ$1,2)),$U835,Holidays!$J$3:$J$937),
IF($T835&lt;DATEVALUE("10/1/20"&amp;RIGHT(BQ$1,2)),NETWORKDAYS(DATEVALUE("10/1/20"&amp;RIGHT(BQ$1,2)),DATEVALUE("9/30/20"&amp;RIGHT(BR$1,2)),Holidays!$J$3:$J$937),
IF($T835&gt;=DATEVALUE("10/1/20"&amp;RIGHT(BQ$1,2)),NETWORKDAYS($T835,DATEVALUE("9/30/20"&amp;RIGHT(BR$1,2)),Holidays!$J$3:$J$937),"")))),"")/(NETWORKDAYS($T835,$U835,Holidays!$J$3:$J$937)),0))</f>
        <v/>
      </c>
      <c r="BS835" s="87" t="str">
        <f>IF($Q835="","",IFERROR(IF(OR(AND($T835&gt;=DATEVALUE("10/1/20"&amp;RIGHT(BR$1,2)),$T835&lt;=DATEVALUE("9/30/20"&amp;RIGHT(BS$1,2))),AND($U835&gt;=DATEVALUE("10/1/20"&amp;RIGHT(BR$1,2)),$U835&lt;=DATEVALUE("9/30/20"&amp;RIGHT(BS$1,2))),AND($T835&lt;=DATEVALUE("10/1/20"&amp;RIGHT(BR$1,2)),$U835&gt;=DATEVALUE("9/30/20"&amp;RIGHT(BS$1,2)))),
IF(AND($T835&gt;=DATEVALUE("10/1/20"&amp;RIGHT(BR$1,2)),$U835&lt;=DATEVALUE("9/30/20"&amp;RIGHT(BS$1,2))),NETWORKDAYS($T835,$U835,Holidays!$J$3:$J$937),
IF(AND($T835&lt;DATEVALUE("10/1/20"&amp;RIGHT(BR$1,2)),$U835&lt;=DATEVALUE("9/30/20"&amp;RIGHT(BS$1,2))),NETWORKDAYS(DATEVALUE("10/1/20"&amp;RIGHT(BR$1,2)),$U835,Holidays!$J$3:$J$937),
IF($T835&lt;DATEVALUE("10/1/20"&amp;RIGHT(BR$1,2)),NETWORKDAYS(DATEVALUE("10/1/20"&amp;RIGHT(BR$1,2)),DATEVALUE("9/30/20"&amp;RIGHT(BS$1,2)),Holidays!$J$3:$J$937),
IF($T835&gt;=DATEVALUE("10/1/20"&amp;RIGHT(BR$1,2)),NETWORKDAYS($T835,DATEVALUE("9/30/20"&amp;RIGHT(BS$1,2)),Holidays!$J$3:$J$937),"")))),"")/(NETWORKDAYS($T835,$U835,Holidays!$J$3:$J$937)),0))</f>
        <v/>
      </c>
      <c r="BT835" s="87" t="str">
        <f>IF($Q835="","",IFERROR(IF(OR(AND($T835&gt;=DATEVALUE("10/1/20"&amp;RIGHT(BS$1,2)),$T835&lt;=DATEVALUE("9/30/20"&amp;RIGHT(BT$1,2))),AND($U835&gt;=DATEVALUE("10/1/20"&amp;RIGHT(BS$1,2)),$U835&lt;=DATEVALUE("9/30/20"&amp;RIGHT(BT$1,2))),AND($T835&lt;=DATEVALUE("10/1/20"&amp;RIGHT(BS$1,2)),$U835&gt;=DATEVALUE("9/30/20"&amp;RIGHT(BT$1,2)))),
IF(AND($T835&gt;=DATEVALUE("10/1/20"&amp;RIGHT(BS$1,2)),$U835&lt;=DATEVALUE("9/30/20"&amp;RIGHT(BT$1,2))),NETWORKDAYS($T835,$U835,Holidays!$J$3:$J$937),
IF(AND($T835&lt;DATEVALUE("10/1/20"&amp;RIGHT(BS$1,2)),$U835&lt;=DATEVALUE("9/30/20"&amp;RIGHT(BT$1,2))),NETWORKDAYS(DATEVALUE("10/1/20"&amp;RIGHT(BS$1,2)),$U835,Holidays!$J$3:$J$937),
IF($T835&lt;DATEVALUE("10/1/20"&amp;RIGHT(BS$1,2)),NETWORKDAYS(DATEVALUE("10/1/20"&amp;RIGHT(BS$1,2)),DATEVALUE("9/30/20"&amp;RIGHT(BT$1,2)),Holidays!$J$3:$J$937),
IF($T835&gt;=DATEVALUE("10/1/20"&amp;RIGHT(BS$1,2)),NETWORKDAYS($T835,DATEVALUE("9/30/20"&amp;RIGHT(BT$1,2)),Holidays!$J$3:$J$937),"")))),"")/(NETWORKDAYS($T835,$U835,Holidays!$J$3:$J$937)),0))</f>
        <v/>
      </c>
      <c r="BU835" s="87" t="str">
        <f>IF($Q835="","",IFERROR(IF(OR(AND($T835&gt;=DATEVALUE("10/1/20"&amp;RIGHT(BT$1,2)),$T835&lt;=DATEVALUE("9/30/20"&amp;RIGHT(BU$1,2))),AND($U835&gt;=DATEVALUE("10/1/20"&amp;RIGHT(BT$1,2)),$U835&lt;=DATEVALUE("9/30/20"&amp;RIGHT(BU$1,2))),AND($T835&lt;=DATEVALUE("10/1/20"&amp;RIGHT(BT$1,2)),$U835&gt;=DATEVALUE("9/30/20"&amp;RIGHT(BU$1,2)))),
IF(AND($T835&gt;=DATEVALUE("10/1/20"&amp;RIGHT(BT$1,2)),$U835&lt;=DATEVALUE("9/30/20"&amp;RIGHT(BU$1,2))),NETWORKDAYS($T835,$U835,Holidays!$J$3:$J$937),
IF(AND($T835&lt;DATEVALUE("10/1/20"&amp;RIGHT(BT$1,2)),$U835&lt;=DATEVALUE("9/30/20"&amp;RIGHT(BU$1,2))),NETWORKDAYS(DATEVALUE("10/1/20"&amp;RIGHT(BT$1,2)),$U835,Holidays!$J$3:$J$937),
IF($T835&lt;DATEVALUE("10/1/20"&amp;RIGHT(BT$1,2)),NETWORKDAYS(DATEVALUE("10/1/20"&amp;RIGHT(BT$1,2)),DATEVALUE("9/30/20"&amp;RIGHT(BU$1,2)),Holidays!$J$3:$J$937),
IF($T835&gt;=DATEVALUE("10/1/20"&amp;RIGHT(BT$1,2)),NETWORKDAYS($T835,DATEVALUE("9/30/20"&amp;RIGHT(BU$1,2)),Holidays!$J$3:$J$937),"")))),"")/(NETWORKDAYS($T835,$U835,Holidays!$J$3:$J$937)),0))</f>
        <v/>
      </c>
      <c r="BV835" s="87" t="str">
        <f>IF($Q835="","",IFERROR(IF(OR(AND($T835&gt;=DATEVALUE("10/1/20"&amp;RIGHT(BU$1,2)),$T835&lt;=DATEVALUE("9/30/20"&amp;RIGHT(BV$1,2))),AND($U835&gt;=DATEVALUE("10/1/20"&amp;RIGHT(BU$1,2)),$U835&lt;=DATEVALUE("9/30/20"&amp;RIGHT(BV$1,2))),AND($T835&lt;=DATEVALUE("10/1/20"&amp;RIGHT(BU$1,2)),$U835&gt;=DATEVALUE("9/30/20"&amp;RIGHT(BV$1,2)))),
IF(AND($T835&gt;=DATEVALUE("10/1/20"&amp;RIGHT(BU$1,2)),$U835&lt;=DATEVALUE("9/30/20"&amp;RIGHT(BV$1,2))),NETWORKDAYS($T835,$U835,Holidays!$J$3:$J$937),
IF(AND($T835&lt;DATEVALUE("10/1/20"&amp;RIGHT(BU$1,2)),$U835&lt;=DATEVALUE("9/30/20"&amp;RIGHT(BV$1,2))),NETWORKDAYS(DATEVALUE("10/1/20"&amp;RIGHT(BU$1,2)),$U835,Holidays!$J$3:$J$937),
IF($T835&lt;DATEVALUE("10/1/20"&amp;RIGHT(BU$1,2)),NETWORKDAYS(DATEVALUE("10/1/20"&amp;RIGHT(BU$1,2)),DATEVALUE("9/30/20"&amp;RIGHT(BV$1,2)),Holidays!$J$3:$J$937),
IF($T835&gt;=DATEVALUE("10/1/20"&amp;RIGHT(BU$1,2)),NETWORKDAYS($T835,DATEVALUE("9/30/20"&amp;RIGHT(BV$1,2)),Holidays!$J$3:$J$937),"")))),"")/(NETWORKDAYS($T835,$U835,Holidays!$J$3:$J$937)),0))</f>
        <v/>
      </c>
      <c r="BW835" s="87" t="str">
        <f>IF($Q835="","",IFERROR(IF(OR(AND($T835&gt;=DATEVALUE("10/1/20"&amp;RIGHT(BV$1,2)),$T835&lt;=DATEVALUE("9/30/20"&amp;RIGHT(BW$1,2))),AND($U835&gt;=DATEVALUE("10/1/20"&amp;RIGHT(BV$1,2)),$U835&lt;=DATEVALUE("9/30/20"&amp;RIGHT(BW$1,2))),AND($T835&lt;=DATEVALUE("10/1/20"&amp;RIGHT(BV$1,2)),$U835&gt;=DATEVALUE("9/30/20"&amp;RIGHT(BW$1,2)))),
IF(AND($T835&gt;=DATEVALUE("10/1/20"&amp;RIGHT(BV$1,2)),$U835&lt;=DATEVALUE("9/30/20"&amp;RIGHT(BW$1,2))),NETWORKDAYS($T835,$U835,Holidays!$J$3:$J$937),
IF(AND($T835&lt;DATEVALUE("10/1/20"&amp;RIGHT(BV$1,2)),$U835&lt;=DATEVALUE("9/30/20"&amp;RIGHT(BW$1,2))),NETWORKDAYS(DATEVALUE("10/1/20"&amp;RIGHT(BV$1,2)),$U835,Holidays!$J$3:$J$937),
IF($T835&lt;DATEVALUE("10/1/20"&amp;RIGHT(BV$1,2)),NETWORKDAYS(DATEVALUE("10/1/20"&amp;RIGHT(BV$1,2)),DATEVALUE("9/30/20"&amp;RIGHT(BW$1,2)),Holidays!$J$3:$J$937),
IF($T835&gt;=DATEVALUE("10/1/20"&amp;RIGHT(BV$1,2)),NETWORKDAYS($T835,DATEVALUE("9/30/20"&amp;RIGHT(BW$1,2)),Holidays!$J$3:$J$937),"")))),"")/(NETWORKDAYS($T835,$U835,Holidays!$J$3:$J$937)),0))</f>
        <v/>
      </c>
      <c r="BX835" s="87" t="str">
        <f>IF($Q835="","",IFERROR(IF(OR(AND($T835&gt;=DATEVALUE("10/1/20"&amp;RIGHT(BW$1,2)),$T835&lt;=DATEVALUE("9/30/20"&amp;RIGHT(BX$1,2))),AND($U835&gt;=DATEVALUE("10/1/20"&amp;RIGHT(BW$1,2)),$U835&lt;=DATEVALUE("9/30/20"&amp;RIGHT(BX$1,2))),AND($T835&lt;=DATEVALUE("10/1/20"&amp;RIGHT(BW$1,2)),$U835&gt;=DATEVALUE("9/30/20"&amp;RIGHT(BX$1,2)))),
IF(AND($T835&gt;=DATEVALUE("10/1/20"&amp;RIGHT(BW$1,2)),$U835&lt;=DATEVALUE("9/30/20"&amp;RIGHT(BX$1,2))),NETWORKDAYS($T835,$U835,Holidays!$J$3:$J$937),
IF(AND($T835&lt;DATEVALUE("10/1/20"&amp;RIGHT(BW$1,2)),$U835&lt;=DATEVALUE("9/30/20"&amp;RIGHT(BX$1,2))),NETWORKDAYS(DATEVALUE("10/1/20"&amp;RIGHT(BW$1,2)),$U835,Holidays!$J$3:$J$937),
IF($T835&lt;DATEVALUE("10/1/20"&amp;RIGHT(BW$1,2)),NETWORKDAYS(DATEVALUE("10/1/20"&amp;RIGHT(BW$1,2)),DATEVALUE("9/30/20"&amp;RIGHT(BX$1,2)),Holidays!$J$3:$J$937),
IF($T835&gt;=DATEVALUE("10/1/20"&amp;RIGHT(BW$1,2)),NETWORKDAYS($T835,DATEVALUE("9/30/20"&amp;RIGHT(BX$1,2)),Holidays!$J$3:$J$937),"")))),"")/(NETWORKDAYS($T835,$U835,Holidays!$J$3:$J$937)),0))</f>
        <v/>
      </c>
      <c r="BY835" s="87" t="str">
        <f>IF($Q835="","",IFERROR(IF(OR(AND($T835&gt;=DATEVALUE("10/1/20"&amp;RIGHT(BX$1,2)),$T835&lt;=DATEVALUE("9/30/20"&amp;RIGHT(BY$1,2))),AND($U835&gt;=DATEVALUE("10/1/20"&amp;RIGHT(BX$1,2)),$U835&lt;=DATEVALUE("9/30/20"&amp;RIGHT(BY$1,2))),AND($T835&lt;=DATEVALUE("10/1/20"&amp;RIGHT(BX$1,2)),$U835&gt;=DATEVALUE("9/30/20"&amp;RIGHT(BY$1,2)))),
IF(AND($T835&gt;=DATEVALUE("10/1/20"&amp;RIGHT(BX$1,2)),$U835&lt;=DATEVALUE("9/30/20"&amp;RIGHT(BY$1,2))),NETWORKDAYS($T835,$U835,Holidays!$J$3:$J$937),
IF(AND($T835&lt;DATEVALUE("10/1/20"&amp;RIGHT(BX$1,2)),$U835&lt;=DATEVALUE("9/30/20"&amp;RIGHT(BY$1,2))),NETWORKDAYS(DATEVALUE("10/1/20"&amp;RIGHT(BX$1,2)),$U835,Holidays!$J$3:$J$937),
IF($T835&lt;DATEVALUE("10/1/20"&amp;RIGHT(BX$1,2)),NETWORKDAYS(DATEVALUE("10/1/20"&amp;RIGHT(BX$1,2)),DATEVALUE("9/30/20"&amp;RIGHT(BY$1,2)),Holidays!$J$3:$J$937),
IF($T835&gt;=DATEVALUE("10/1/20"&amp;RIGHT(BX$1,2)),NETWORKDAYS($T835,DATEVALUE("9/30/20"&amp;RIGHT(BY$1,2)),Holidays!$J$3:$J$937),"")))),"")/(NETWORKDAYS($T835,$U835,Holidays!$J$3:$J$937)),0))</f>
        <v/>
      </c>
      <c r="BZ835" s="87" t="str">
        <f>IF($Q835="","",IFERROR(IF(OR(AND($T835&gt;=DATEVALUE("10/1/20"&amp;RIGHT(BY$1,2)),$T835&lt;=DATEVALUE("9/30/20"&amp;RIGHT(BZ$1,2))),AND($U835&gt;=DATEVALUE("10/1/20"&amp;RIGHT(BY$1,2)),$U835&lt;=DATEVALUE("9/30/20"&amp;RIGHT(BZ$1,2))),AND($T835&lt;=DATEVALUE("10/1/20"&amp;RIGHT(BY$1,2)),$U835&gt;=DATEVALUE("9/30/20"&amp;RIGHT(BZ$1,2)))),
IF(AND($T835&gt;=DATEVALUE("10/1/20"&amp;RIGHT(BY$1,2)),$U835&lt;=DATEVALUE("9/30/20"&amp;RIGHT(BZ$1,2))),NETWORKDAYS($T835,$U835,Holidays!$J$3:$J$937),
IF(AND($T835&lt;DATEVALUE("10/1/20"&amp;RIGHT(BY$1,2)),$U835&lt;=DATEVALUE("9/30/20"&amp;RIGHT(BZ$1,2))),NETWORKDAYS(DATEVALUE("10/1/20"&amp;RIGHT(BY$1,2)),$U835,Holidays!$J$3:$J$937),
IF($T835&lt;DATEVALUE("10/1/20"&amp;RIGHT(BY$1,2)),NETWORKDAYS(DATEVALUE("10/1/20"&amp;RIGHT(BY$1,2)),DATEVALUE("9/30/20"&amp;RIGHT(BZ$1,2)),Holidays!$J$3:$J$937),
IF($T835&gt;=DATEVALUE("10/1/20"&amp;RIGHT(BY$1,2)),NETWORKDAYS($T835,DATEVALUE("9/30/20"&amp;RIGHT(BZ$1,2)),Holidays!$J$3:$J$937),"")))),"")/(NETWORKDAYS($T835,$U835,Holidays!$J$3:$J$937)),0))</f>
        <v/>
      </c>
      <c r="CA835" s="87" t="str">
        <f>IF($Q835="","",IFERROR(IF(OR(AND($T835&gt;=DATEVALUE("10/1/20"&amp;RIGHT(BZ$1,2)),$T835&lt;=DATEVALUE("9/30/20"&amp;RIGHT(CA$1,2))),AND($U835&gt;=DATEVALUE("10/1/20"&amp;RIGHT(BZ$1,2)),$U835&lt;=DATEVALUE("9/30/20"&amp;RIGHT(CA$1,2))),AND($T835&lt;=DATEVALUE("10/1/20"&amp;RIGHT(BZ$1,2)),$U835&gt;=DATEVALUE("9/30/20"&amp;RIGHT(CA$1,2)))),
IF(AND($T835&gt;=DATEVALUE("10/1/20"&amp;RIGHT(BZ$1,2)),$U835&lt;=DATEVALUE("9/30/20"&amp;RIGHT(CA$1,2))),NETWORKDAYS($T835,$U835,Holidays!$J$3:$J$937),
IF(AND($T835&lt;DATEVALUE("10/1/20"&amp;RIGHT(BZ$1,2)),$U835&lt;=DATEVALUE("9/30/20"&amp;RIGHT(CA$1,2))),NETWORKDAYS(DATEVALUE("10/1/20"&amp;RIGHT(BZ$1,2)),$U835,Holidays!$J$3:$J$937),
IF($T835&lt;DATEVALUE("10/1/20"&amp;RIGHT(BZ$1,2)),NETWORKDAYS(DATEVALUE("10/1/20"&amp;RIGHT(BZ$1,2)),DATEVALUE("9/30/20"&amp;RIGHT(CA$1,2)),Holidays!$J$3:$J$937),
IF($T835&gt;=DATEVALUE("10/1/20"&amp;RIGHT(BZ$1,2)),NETWORKDAYS($T835,DATEVALUE("9/30/20"&amp;RIGHT(CA$1,2)),Holidays!$J$3:$J$937),"")))),"")/(NETWORKDAYS($T835,$U835,Holidays!$J$3:$J$937)),0))</f>
        <v/>
      </c>
      <c r="CB835" s="87" t="str">
        <f>IF($Q835="","",IFERROR(IF(OR(AND($T835&gt;=DATEVALUE("10/1/20"&amp;RIGHT(CA$1,2)),$T835&lt;=DATEVALUE("9/30/20"&amp;RIGHT(CB$1,2))),AND($U835&gt;=DATEVALUE("10/1/20"&amp;RIGHT(CA$1,2)),$U835&lt;=DATEVALUE("9/30/20"&amp;RIGHT(CB$1,2))),AND($T835&lt;=DATEVALUE("10/1/20"&amp;RIGHT(CA$1,2)),$U835&gt;=DATEVALUE("9/30/20"&amp;RIGHT(CB$1,2)))),
IF(AND($T835&gt;=DATEVALUE("10/1/20"&amp;RIGHT(CA$1,2)),$U835&lt;=DATEVALUE("9/30/20"&amp;RIGHT(CB$1,2))),NETWORKDAYS($T835,$U835,Holidays!$J$3:$J$937),
IF(AND($T835&lt;DATEVALUE("10/1/20"&amp;RIGHT(CA$1,2)),$U835&lt;=DATEVALUE("9/30/20"&amp;RIGHT(CB$1,2))),NETWORKDAYS(DATEVALUE("10/1/20"&amp;RIGHT(CA$1,2)),$U835,Holidays!$J$3:$J$937),
IF($T835&lt;DATEVALUE("10/1/20"&amp;RIGHT(CA$1,2)),NETWORKDAYS(DATEVALUE("10/1/20"&amp;RIGHT(CA$1,2)),DATEVALUE("9/30/20"&amp;RIGHT(CB$1,2)),Holidays!$J$3:$J$937),
IF($T835&gt;=DATEVALUE("10/1/20"&amp;RIGHT(CA$1,2)),NETWORKDAYS($T835,DATEVALUE("9/30/20"&amp;RIGHT(CB$1,2)),Holidays!$J$3:$J$937),"")))),"")/(NETWORKDAYS($T835,$U835,Holidays!$J$3:$J$937)),0))</f>
        <v/>
      </c>
    </row>
    <row r="836" spans="1:80">
      <c r="A836" s="97"/>
      <c r="B836" s="98" t="str">
        <f ca="1">IF(NOT($A836=""),OFFSET('WBS Reference &amp; User Procedure'!$A$1,MATCH($A836,'WBS Reference &amp; User Procedure'!$A:$A,0)-1,1),"")</f>
        <v/>
      </c>
      <c r="D836" s="97"/>
      <c r="T836" s="104" t="str">
        <f>IF(NOT(Q836=""),IF(NOT($S836=""),$S836,#REF!),"")</f>
        <v/>
      </c>
      <c r="U836" s="104" t="str">
        <f>IF(NOT(Q836=""),WORKDAY(T836,Q836,Holidays!$J$3:$J$937),"")</f>
        <v/>
      </c>
      <c r="V836" s="104"/>
      <c r="W836" s="104"/>
      <c r="X836" s="101" t="str">
        <f t="shared" si="181"/>
        <v/>
      </c>
      <c r="AL836" s="87" t="str">
        <f t="shared" ca="1" si="180"/>
        <v/>
      </c>
      <c r="AN836" s="87" t="str">
        <f t="shared" ref="AN836:AW845" ca="1" si="188">IF($Q836="","",IFERROR(OFFSET(INDIRECT("'"&amp;KEY_RESOURCE_STRUCTURE_TAB&amp;"'!"&amp;KEY_RATE_SET_INDEX&amp;""),$AL836-1,COLUMN()-34),0))</f>
        <v/>
      </c>
      <c r="AO836" s="87" t="str">
        <f t="shared" ca="1" si="188"/>
        <v/>
      </c>
      <c r="AP836" s="87" t="str">
        <f t="shared" ca="1" si="188"/>
        <v/>
      </c>
      <c r="AQ836" s="87" t="str">
        <f t="shared" ca="1" si="188"/>
        <v/>
      </c>
      <c r="AR836" s="87" t="str">
        <f t="shared" ca="1" si="188"/>
        <v/>
      </c>
      <c r="AS836" s="87" t="str">
        <f t="shared" ca="1" si="188"/>
        <v/>
      </c>
      <c r="AT836" s="87" t="str">
        <f t="shared" ca="1" si="188"/>
        <v/>
      </c>
      <c r="AU836" s="87" t="str">
        <f t="shared" ca="1" si="188"/>
        <v/>
      </c>
      <c r="AV836" s="87" t="str">
        <f t="shared" ca="1" si="188"/>
        <v/>
      </c>
      <c r="AW836" s="87" t="str">
        <f t="shared" ca="1" si="188"/>
        <v/>
      </c>
      <c r="AX836" s="87" t="str">
        <f t="shared" ref="AX836:BG845" ca="1" si="189">IF($Q836="","",IFERROR(OFFSET(INDIRECT("'"&amp;KEY_RESOURCE_STRUCTURE_TAB&amp;"'!"&amp;KEY_RATE_SET_INDEX&amp;""),$AL836-1,COLUMN()-34),0))</f>
        <v/>
      </c>
      <c r="AY836" s="87" t="str">
        <f t="shared" ca="1" si="189"/>
        <v/>
      </c>
      <c r="AZ836" s="87" t="str">
        <f t="shared" ca="1" si="189"/>
        <v/>
      </c>
      <c r="BA836" s="87" t="str">
        <f t="shared" ca="1" si="189"/>
        <v/>
      </c>
      <c r="BB836" s="87" t="str">
        <f t="shared" ca="1" si="189"/>
        <v/>
      </c>
      <c r="BC836" s="87" t="str">
        <f t="shared" ca="1" si="189"/>
        <v/>
      </c>
      <c r="BD836" s="87" t="str">
        <f t="shared" ca="1" si="189"/>
        <v/>
      </c>
      <c r="BE836" s="87" t="str">
        <f t="shared" ca="1" si="189"/>
        <v/>
      </c>
      <c r="BF836" s="87" t="str">
        <f t="shared" ca="1" si="189"/>
        <v/>
      </c>
      <c r="BG836" s="87" t="str">
        <f t="shared" ca="1" si="189"/>
        <v/>
      </c>
      <c r="BI836" s="87" t="str">
        <f>IF($Q836="","",IFERROR(IF(OR(AND($T836&gt;=DATEVALUE("10/1/20"&amp;RIGHT(BH$1,2)),$T836&lt;=DATEVALUE("9/30/20"&amp;RIGHT(BI$1,2))),AND($U836&gt;=DATEVALUE("10/1/20"&amp;RIGHT(BH$1,2)),$U836&lt;=DATEVALUE("9/30/20"&amp;RIGHT(BI$1,2))),AND($T836&lt;=DATEVALUE("10/1/20"&amp;RIGHT(BH$1,2)),$U836&gt;=DATEVALUE("9/30/20"&amp;RIGHT(BI$1,2)))),
IF(AND($T836&gt;=DATEVALUE("10/1/20"&amp;RIGHT(BH$1,2)),$U836&lt;=DATEVALUE("9/30/20"&amp;RIGHT(BI$1,2))),NETWORKDAYS($T836,$U836,Holidays!$J$3:$J$937),
IF(AND($T836&lt;DATEVALUE("10/1/20"&amp;RIGHT(BH$1,2)),$U836&lt;=DATEVALUE("9/30/20"&amp;RIGHT(BI$1,2))),NETWORKDAYS(DATEVALUE("10/1/20"&amp;RIGHT(BH$1,2)),$U836,Holidays!$J$3:$J$937),
IF($T836&lt;DATEVALUE("10/1/20"&amp;RIGHT(BH$1,2)),NETWORKDAYS(DATEVALUE("10/1/20"&amp;RIGHT(BH$1,2)),DATEVALUE("9/30/20"&amp;RIGHT(BI$1,2)),Holidays!$J$3:$J$937),
IF($T836&gt;=DATEVALUE("10/1/20"&amp;RIGHT(BH$1,2)),NETWORKDAYS($T836,DATEVALUE("9/30/20"&amp;RIGHT(BI$1,2)),Holidays!$J$3:$J$937),"")))),"")/(NETWORKDAYS($T836,$U836,Holidays!$J$3:$J$937)),0))</f>
        <v/>
      </c>
      <c r="BJ836" s="87" t="str">
        <f>IF($Q836="","",IFERROR(IF(OR(AND($T836&gt;=DATEVALUE("10/1/20"&amp;RIGHT(BI$1,2)),$T836&lt;=DATEVALUE("9/30/20"&amp;RIGHT(BJ$1,2))),AND($U836&gt;=DATEVALUE("10/1/20"&amp;RIGHT(BI$1,2)),$U836&lt;=DATEVALUE("9/30/20"&amp;RIGHT(BJ$1,2))),AND($T836&lt;=DATEVALUE("10/1/20"&amp;RIGHT(BI$1,2)),$U836&gt;=DATEVALUE("9/30/20"&amp;RIGHT(BJ$1,2)))),
IF(AND($T836&gt;=DATEVALUE("10/1/20"&amp;RIGHT(BI$1,2)),$U836&lt;=DATEVALUE("9/30/20"&amp;RIGHT(BJ$1,2))),NETWORKDAYS($T836,$U836,Holidays!$J$3:$J$937),
IF(AND($T836&lt;DATEVALUE("10/1/20"&amp;RIGHT(BI$1,2)),$U836&lt;=DATEVALUE("9/30/20"&amp;RIGHT(BJ$1,2))),NETWORKDAYS(DATEVALUE("10/1/20"&amp;RIGHT(BI$1,2)),$U836,Holidays!$J$3:$J$937),
IF($T836&lt;DATEVALUE("10/1/20"&amp;RIGHT(BI$1,2)),NETWORKDAYS(DATEVALUE("10/1/20"&amp;RIGHT(BI$1,2)),DATEVALUE("9/30/20"&amp;RIGHT(BJ$1,2)),Holidays!$J$3:$J$937),
IF($T836&gt;=DATEVALUE("10/1/20"&amp;RIGHT(BI$1,2)),NETWORKDAYS($T836,DATEVALUE("9/30/20"&amp;RIGHT(BJ$1,2)),Holidays!$J$3:$J$937),"")))),"")/(NETWORKDAYS($T836,$U836,Holidays!$J$3:$J$937)),0))</f>
        <v/>
      </c>
      <c r="BK836" s="87" t="str">
        <f>IF($Q836="","",IFERROR(IF(OR(AND($T836&gt;=DATEVALUE("10/1/20"&amp;RIGHT(BJ$1,2)),$T836&lt;=DATEVALUE("9/30/20"&amp;RIGHT(BK$1,2))),AND($U836&gt;=DATEVALUE("10/1/20"&amp;RIGHT(BJ$1,2)),$U836&lt;=DATEVALUE("9/30/20"&amp;RIGHT(BK$1,2))),AND($T836&lt;=DATEVALUE("10/1/20"&amp;RIGHT(BJ$1,2)),$U836&gt;=DATEVALUE("9/30/20"&amp;RIGHT(BK$1,2)))),
IF(AND($T836&gt;=DATEVALUE("10/1/20"&amp;RIGHT(BJ$1,2)),$U836&lt;=DATEVALUE("9/30/20"&amp;RIGHT(BK$1,2))),NETWORKDAYS($T836,$U836,Holidays!$J$3:$J$937),
IF(AND($T836&lt;DATEVALUE("10/1/20"&amp;RIGHT(BJ$1,2)),$U836&lt;=DATEVALUE("9/30/20"&amp;RIGHT(BK$1,2))),NETWORKDAYS(DATEVALUE("10/1/20"&amp;RIGHT(BJ$1,2)),$U836,Holidays!$J$3:$J$937),
IF($T836&lt;DATEVALUE("10/1/20"&amp;RIGHT(BJ$1,2)),NETWORKDAYS(DATEVALUE("10/1/20"&amp;RIGHT(BJ$1,2)),DATEVALUE("9/30/20"&amp;RIGHT(BK$1,2)),Holidays!$J$3:$J$937),
IF($T836&gt;=DATEVALUE("10/1/20"&amp;RIGHT(BJ$1,2)),NETWORKDAYS($T836,DATEVALUE("9/30/20"&amp;RIGHT(BK$1,2)),Holidays!$J$3:$J$937),"")))),"")/(NETWORKDAYS($T836,$U836,Holidays!$J$3:$J$937)),0))</f>
        <v/>
      </c>
      <c r="BL836" s="87" t="str">
        <f>IF($Q836="","",IFERROR(IF(OR(AND($T836&gt;=DATEVALUE("10/1/20"&amp;RIGHT(BK$1,2)),$T836&lt;=DATEVALUE("9/30/20"&amp;RIGHT(BL$1,2))),AND($U836&gt;=DATEVALUE("10/1/20"&amp;RIGHT(BK$1,2)),$U836&lt;=DATEVALUE("9/30/20"&amp;RIGHT(BL$1,2))),AND($T836&lt;=DATEVALUE("10/1/20"&amp;RIGHT(BK$1,2)),$U836&gt;=DATEVALUE("9/30/20"&amp;RIGHT(BL$1,2)))),
IF(AND($T836&gt;=DATEVALUE("10/1/20"&amp;RIGHT(BK$1,2)),$U836&lt;=DATEVALUE("9/30/20"&amp;RIGHT(BL$1,2))),NETWORKDAYS($T836,$U836,Holidays!$J$3:$J$937),
IF(AND($T836&lt;DATEVALUE("10/1/20"&amp;RIGHT(BK$1,2)),$U836&lt;=DATEVALUE("9/30/20"&amp;RIGHT(BL$1,2))),NETWORKDAYS(DATEVALUE("10/1/20"&amp;RIGHT(BK$1,2)),$U836,Holidays!$J$3:$J$937),
IF($T836&lt;DATEVALUE("10/1/20"&amp;RIGHT(BK$1,2)),NETWORKDAYS(DATEVALUE("10/1/20"&amp;RIGHT(BK$1,2)),DATEVALUE("9/30/20"&amp;RIGHT(BL$1,2)),Holidays!$J$3:$J$937),
IF($T836&gt;=DATEVALUE("10/1/20"&amp;RIGHT(BK$1,2)),NETWORKDAYS($T836,DATEVALUE("9/30/20"&amp;RIGHT(BL$1,2)),Holidays!$J$3:$J$937),"")))),"")/(NETWORKDAYS($T836,$U836,Holidays!$J$3:$J$937)),0))</f>
        <v/>
      </c>
      <c r="BM836" s="87" t="str">
        <f>IF($Q836="","",IFERROR(IF(OR(AND($T836&gt;=DATEVALUE("10/1/20"&amp;RIGHT(BL$1,2)),$T836&lt;=DATEVALUE("9/30/20"&amp;RIGHT(BM$1,2))),AND($U836&gt;=DATEVALUE("10/1/20"&amp;RIGHT(BL$1,2)),$U836&lt;=DATEVALUE("9/30/20"&amp;RIGHT(BM$1,2))),AND($T836&lt;=DATEVALUE("10/1/20"&amp;RIGHT(BL$1,2)),$U836&gt;=DATEVALUE("9/30/20"&amp;RIGHT(BM$1,2)))),
IF(AND($T836&gt;=DATEVALUE("10/1/20"&amp;RIGHT(BL$1,2)),$U836&lt;=DATEVALUE("9/30/20"&amp;RIGHT(BM$1,2))),NETWORKDAYS($T836,$U836,Holidays!$J$3:$J$937),
IF(AND($T836&lt;DATEVALUE("10/1/20"&amp;RIGHT(BL$1,2)),$U836&lt;=DATEVALUE("9/30/20"&amp;RIGHT(BM$1,2))),NETWORKDAYS(DATEVALUE("10/1/20"&amp;RIGHT(BL$1,2)),$U836,Holidays!$J$3:$J$937),
IF($T836&lt;DATEVALUE("10/1/20"&amp;RIGHT(BL$1,2)),NETWORKDAYS(DATEVALUE("10/1/20"&amp;RIGHT(BL$1,2)),DATEVALUE("9/30/20"&amp;RIGHT(BM$1,2)),Holidays!$J$3:$J$937),
IF($T836&gt;=DATEVALUE("10/1/20"&amp;RIGHT(BL$1,2)),NETWORKDAYS($T836,DATEVALUE("9/30/20"&amp;RIGHT(BM$1,2)),Holidays!$J$3:$J$937),"")))),"")/(NETWORKDAYS($T836,$U836,Holidays!$J$3:$J$937)),0))</f>
        <v/>
      </c>
      <c r="BN836" s="87" t="str">
        <f>IF($Q836="","",IFERROR(IF(OR(AND($T836&gt;=DATEVALUE("10/1/20"&amp;RIGHT(BM$1,2)),$T836&lt;=DATEVALUE("9/30/20"&amp;RIGHT(BN$1,2))),AND($U836&gt;=DATEVALUE("10/1/20"&amp;RIGHT(BM$1,2)),$U836&lt;=DATEVALUE("9/30/20"&amp;RIGHT(BN$1,2))),AND($T836&lt;=DATEVALUE("10/1/20"&amp;RIGHT(BM$1,2)),$U836&gt;=DATEVALUE("9/30/20"&amp;RIGHT(BN$1,2)))),
IF(AND($T836&gt;=DATEVALUE("10/1/20"&amp;RIGHT(BM$1,2)),$U836&lt;=DATEVALUE("9/30/20"&amp;RIGHT(BN$1,2))),NETWORKDAYS($T836,$U836,Holidays!$J$3:$J$937),
IF(AND($T836&lt;DATEVALUE("10/1/20"&amp;RIGHT(BM$1,2)),$U836&lt;=DATEVALUE("9/30/20"&amp;RIGHT(BN$1,2))),NETWORKDAYS(DATEVALUE("10/1/20"&amp;RIGHT(BM$1,2)),$U836,Holidays!$J$3:$J$937),
IF($T836&lt;DATEVALUE("10/1/20"&amp;RIGHT(BM$1,2)),NETWORKDAYS(DATEVALUE("10/1/20"&amp;RIGHT(BM$1,2)),DATEVALUE("9/30/20"&amp;RIGHT(BN$1,2)),Holidays!$J$3:$J$937),
IF($T836&gt;=DATEVALUE("10/1/20"&amp;RIGHT(BM$1,2)),NETWORKDAYS($T836,DATEVALUE("9/30/20"&amp;RIGHT(BN$1,2)),Holidays!$J$3:$J$937),"")))),"")/(NETWORKDAYS($T836,$U836,Holidays!$J$3:$J$937)),0))</f>
        <v/>
      </c>
      <c r="BO836" s="87" t="str">
        <f>IF($Q836="","",IFERROR(IF(OR(AND($T836&gt;=DATEVALUE("10/1/20"&amp;RIGHT(BN$1,2)),$T836&lt;=DATEVALUE("9/30/20"&amp;RIGHT(BO$1,2))),AND($U836&gt;=DATEVALUE("10/1/20"&amp;RIGHT(BN$1,2)),$U836&lt;=DATEVALUE("9/30/20"&amp;RIGHT(BO$1,2))),AND($T836&lt;=DATEVALUE("10/1/20"&amp;RIGHT(BN$1,2)),$U836&gt;=DATEVALUE("9/30/20"&amp;RIGHT(BO$1,2)))),
IF(AND($T836&gt;=DATEVALUE("10/1/20"&amp;RIGHT(BN$1,2)),$U836&lt;=DATEVALUE("9/30/20"&amp;RIGHT(BO$1,2))),NETWORKDAYS($T836,$U836,Holidays!$J$3:$J$937),
IF(AND($T836&lt;DATEVALUE("10/1/20"&amp;RIGHT(BN$1,2)),$U836&lt;=DATEVALUE("9/30/20"&amp;RIGHT(BO$1,2))),NETWORKDAYS(DATEVALUE("10/1/20"&amp;RIGHT(BN$1,2)),$U836,Holidays!$J$3:$J$937),
IF($T836&lt;DATEVALUE("10/1/20"&amp;RIGHT(BN$1,2)),NETWORKDAYS(DATEVALUE("10/1/20"&amp;RIGHT(BN$1,2)),DATEVALUE("9/30/20"&amp;RIGHT(BO$1,2)),Holidays!$J$3:$J$937),
IF($T836&gt;=DATEVALUE("10/1/20"&amp;RIGHT(BN$1,2)),NETWORKDAYS($T836,DATEVALUE("9/30/20"&amp;RIGHT(BO$1,2)),Holidays!$J$3:$J$937),"")))),"")/(NETWORKDAYS($T836,$U836,Holidays!$J$3:$J$937)),0))</f>
        <v/>
      </c>
      <c r="BP836" s="87" t="str">
        <f>IF($Q836="","",IFERROR(IF(OR(AND($T836&gt;=DATEVALUE("10/1/20"&amp;RIGHT(BO$1,2)),$T836&lt;=DATEVALUE("9/30/20"&amp;RIGHT(BP$1,2))),AND($U836&gt;=DATEVALUE("10/1/20"&amp;RIGHT(BO$1,2)),$U836&lt;=DATEVALUE("9/30/20"&amp;RIGHT(BP$1,2))),AND($T836&lt;=DATEVALUE("10/1/20"&amp;RIGHT(BO$1,2)),$U836&gt;=DATEVALUE("9/30/20"&amp;RIGHT(BP$1,2)))),
IF(AND($T836&gt;=DATEVALUE("10/1/20"&amp;RIGHT(BO$1,2)),$U836&lt;=DATEVALUE("9/30/20"&amp;RIGHT(BP$1,2))),NETWORKDAYS($T836,$U836,Holidays!$J$3:$J$937),
IF(AND($T836&lt;DATEVALUE("10/1/20"&amp;RIGHT(BO$1,2)),$U836&lt;=DATEVALUE("9/30/20"&amp;RIGHT(BP$1,2))),NETWORKDAYS(DATEVALUE("10/1/20"&amp;RIGHT(BO$1,2)),$U836,Holidays!$J$3:$J$937),
IF($T836&lt;DATEVALUE("10/1/20"&amp;RIGHT(BO$1,2)),NETWORKDAYS(DATEVALUE("10/1/20"&amp;RIGHT(BO$1,2)),DATEVALUE("9/30/20"&amp;RIGHT(BP$1,2)),Holidays!$J$3:$J$937),
IF($T836&gt;=DATEVALUE("10/1/20"&amp;RIGHT(BO$1,2)),NETWORKDAYS($T836,DATEVALUE("9/30/20"&amp;RIGHT(BP$1,2)),Holidays!$J$3:$J$937),"")))),"")/(NETWORKDAYS($T836,$U836,Holidays!$J$3:$J$937)),0))</f>
        <v/>
      </c>
      <c r="BQ836" s="87" t="str">
        <f>IF($Q836="","",IFERROR(IF(OR(AND($T836&gt;=DATEVALUE("10/1/20"&amp;RIGHT(BP$1,2)),$T836&lt;=DATEVALUE("9/30/20"&amp;RIGHT(BQ$1,2))),AND($U836&gt;=DATEVALUE("10/1/20"&amp;RIGHT(BP$1,2)),$U836&lt;=DATEVALUE("9/30/20"&amp;RIGHT(BQ$1,2))),AND($T836&lt;=DATEVALUE("10/1/20"&amp;RIGHT(BP$1,2)),$U836&gt;=DATEVALUE("9/30/20"&amp;RIGHT(BQ$1,2)))),
IF(AND($T836&gt;=DATEVALUE("10/1/20"&amp;RIGHT(BP$1,2)),$U836&lt;=DATEVALUE("9/30/20"&amp;RIGHT(BQ$1,2))),NETWORKDAYS($T836,$U836,Holidays!$J$3:$J$937),
IF(AND($T836&lt;DATEVALUE("10/1/20"&amp;RIGHT(BP$1,2)),$U836&lt;=DATEVALUE("9/30/20"&amp;RIGHT(BQ$1,2))),NETWORKDAYS(DATEVALUE("10/1/20"&amp;RIGHT(BP$1,2)),$U836,Holidays!$J$3:$J$937),
IF($T836&lt;DATEVALUE("10/1/20"&amp;RIGHT(BP$1,2)),NETWORKDAYS(DATEVALUE("10/1/20"&amp;RIGHT(BP$1,2)),DATEVALUE("9/30/20"&amp;RIGHT(BQ$1,2)),Holidays!$J$3:$J$937),
IF($T836&gt;=DATEVALUE("10/1/20"&amp;RIGHT(BP$1,2)),NETWORKDAYS($T836,DATEVALUE("9/30/20"&amp;RIGHT(BQ$1,2)),Holidays!$J$3:$J$937),"")))),"")/(NETWORKDAYS($T836,$U836,Holidays!$J$3:$J$937)),0))</f>
        <v/>
      </c>
      <c r="BR836" s="87" t="str">
        <f>IF($Q836="","",IFERROR(IF(OR(AND($T836&gt;=DATEVALUE("10/1/20"&amp;RIGHT(BQ$1,2)),$T836&lt;=DATEVALUE("9/30/20"&amp;RIGHT(BR$1,2))),AND($U836&gt;=DATEVALUE("10/1/20"&amp;RIGHT(BQ$1,2)),$U836&lt;=DATEVALUE("9/30/20"&amp;RIGHT(BR$1,2))),AND($T836&lt;=DATEVALUE("10/1/20"&amp;RIGHT(BQ$1,2)),$U836&gt;=DATEVALUE("9/30/20"&amp;RIGHT(BR$1,2)))),
IF(AND($T836&gt;=DATEVALUE("10/1/20"&amp;RIGHT(BQ$1,2)),$U836&lt;=DATEVALUE("9/30/20"&amp;RIGHT(BR$1,2))),NETWORKDAYS($T836,$U836,Holidays!$J$3:$J$937),
IF(AND($T836&lt;DATEVALUE("10/1/20"&amp;RIGHT(BQ$1,2)),$U836&lt;=DATEVALUE("9/30/20"&amp;RIGHT(BR$1,2))),NETWORKDAYS(DATEVALUE("10/1/20"&amp;RIGHT(BQ$1,2)),$U836,Holidays!$J$3:$J$937),
IF($T836&lt;DATEVALUE("10/1/20"&amp;RIGHT(BQ$1,2)),NETWORKDAYS(DATEVALUE("10/1/20"&amp;RIGHT(BQ$1,2)),DATEVALUE("9/30/20"&amp;RIGHT(BR$1,2)),Holidays!$J$3:$J$937),
IF($T836&gt;=DATEVALUE("10/1/20"&amp;RIGHT(BQ$1,2)),NETWORKDAYS($T836,DATEVALUE("9/30/20"&amp;RIGHT(BR$1,2)),Holidays!$J$3:$J$937),"")))),"")/(NETWORKDAYS($T836,$U836,Holidays!$J$3:$J$937)),0))</f>
        <v/>
      </c>
      <c r="BS836" s="87" t="str">
        <f>IF($Q836="","",IFERROR(IF(OR(AND($T836&gt;=DATEVALUE("10/1/20"&amp;RIGHT(BR$1,2)),$T836&lt;=DATEVALUE("9/30/20"&amp;RIGHT(BS$1,2))),AND($U836&gt;=DATEVALUE("10/1/20"&amp;RIGHT(BR$1,2)),$U836&lt;=DATEVALUE("9/30/20"&amp;RIGHT(BS$1,2))),AND($T836&lt;=DATEVALUE("10/1/20"&amp;RIGHT(BR$1,2)),$U836&gt;=DATEVALUE("9/30/20"&amp;RIGHT(BS$1,2)))),
IF(AND($T836&gt;=DATEVALUE("10/1/20"&amp;RIGHT(BR$1,2)),$U836&lt;=DATEVALUE("9/30/20"&amp;RIGHT(BS$1,2))),NETWORKDAYS($T836,$U836,Holidays!$J$3:$J$937),
IF(AND($T836&lt;DATEVALUE("10/1/20"&amp;RIGHT(BR$1,2)),$U836&lt;=DATEVALUE("9/30/20"&amp;RIGHT(BS$1,2))),NETWORKDAYS(DATEVALUE("10/1/20"&amp;RIGHT(BR$1,2)),$U836,Holidays!$J$3:$J$937),
IF($T836&lt;DATEVALUE("10/1/20"&amp;RIGHT(BR$1,2)),NETWORKDAYS(DATEVALUE("10/1/20"&amp;RIGHT(BR$1,2)),DATEVALUE("9/30/20"&amp;RIGHT(BS$1,2)),Holidays!$J$3:$J$937),
IF($T836&gt;=DATEVALUE("10/1/20"&amp;RIGHT(BR$1,2)),NETWORKDAYS($T836,DATEVALUE("9/30/20"&amp;RIGHT(BS$1,2)),Holidays!$J$3:$J$937),"")))),"")/(NETWORKDAYS($T836,$U836,Holidays!$J$3:$J$937)),0))</f>
        <v/>
      </c>
      <c r="BT836" s="87" t="str">
        <f>IF($Q836="","",IFERROR(IF(OR(AND($T836&gt;=DATEVALUE("10/1/20"&amp;RIGHT(BS$1,2)),$T836&lt;=DATEVALUE("9/30/20"&amp;RIGHT(BT$1,2))),AND($U836&gt;=DATEVALUE("10/1/20"&amp;RIGHT(BS$1,2)),$U836&lt;=DATEVALUE("9/30/20"&amp;RIGHT(BT$1,2))),AND($T836&lt;=DATEVALUE("10/1/20"&amp;RIGHT(BS$1,2)),$U836&gt;=DATEVALUE("9/30/20"&amp;RIGHT(BT$1,2)))),
IF(AND($T836&gt;=DATEVALUE("10/1/20"&amp;RIGHT(BS$1,2)),$U836&lt;=DATEVALUE("9/30/20"&amp;RIGHT(BT$1,2))),NETWORKDAYS($T836,$U836,Holidays!$J$3:$J$937),
IF(AND($T836&lt;DATEVALUE("10/1/20"&amp;RIGHT(BS$1,2)),$U836&lt;=DATEVALUE("9/30/20"&amp;RIGHT(BT$1,2))),NETWORKDAYS(DATEVALUE("10/1/20"&amp;RIGHT(BS$1,2)),$U836,Holidays!$J$3:$J$937),
IF($T836&lt;DATEVALUE("10/1/20"&amp;RIGHT(BS$1,2)),NETWORKDAYS(DATEVALUE("10/1/20"&amp;RIGHT(BS$1,2)),DATEVALUE("9/30/20"&amp;RIGHT(BT$1,2)),Holidays!$J$3:$J$937),
IF($T836&gt;=DATEVALUE("10/1/20"&amp;RIGHT(BS$1,2)),NETWORKDAYS($T836,DATEVALUE("9/30/20"&amp;RIGHT(BT$1,2)),Holidays!$J$3:$J$937),"")))),"")/(NETWORKDAYS($T836,$U836,Holidays!$J$3:$J$937)),0))</f>
        <v/>
      </c>
      <c r="BU836" s="87" t="str">
        <f>IF($Q836="","",IFERROR(IF(OR(AND($T836&gt;=DATEVALUE("10/1/20"&amp;RIGHT(BT$1,2)),$T836&lt;=DATEVALUE("9/30/20"&amp;RIGHT(BU$1,2))),AND($U836&gt;=DATEVALUE("10/1/20"&amp;RIGHT(BT$1,2)),$U836&lt;=DATEVALUE("9/30/20"&amp;RIGHT(BU$1,2))),AND($T836&lt;=DATEVALUE("10/1/20"&amp;RIGHT(BT$1,2)),$U836&gt;=DATEVALUE("9/30/20"&amp;RIGHT(BU$1,2)))),
IF(AND($T836&gt;=DATEVALUE("10/1/20"&amp;RIGHT(BT$1,2)),$U836&lt;=DATEVALUE("9/30/20"&amp;RIGHT(BU$1,2))),NETWORKDAYS($T836,$U836,Holidays!$J$3:$J$937),
IF(AND($T836&lt;DATEVALUE("10/1/20"&amp;RIGHT(BT$1,2)),$U836&lt;=DATEVALUE("9/30/20"&amp;RIGHT(BU$1,2))),NETWORKDAYS(DATEVALUE("10/1/20"&amp;RIGHT(BT$1,2)),$U836,Holidays!$J$3:$J$937),
IF($T836&lt;DATEVALUE("10/1/20"&amp;RIGHT(BT$1,2)),NETWORKDAYS(DATEVALUE("10/1/20"&amp;RIGHT(BT$1,2)),DATEVALUE("9/30/20"&amp;RIGHT(BU$1,2)),Holidays!$J$3:$J$937),
IF($T836&gt;=DATEVALUE("10/1/20"&amp;RIGHT(BT$1,2)),NETWORKDAYS($T836,DATEVALUE("9/30/20"&amp;RIGHT(BU$1,2)),Holidays!$J$3:$J$937),"")))),"")/(NETWORKDAYS($T836,$U836,Holidays!$J$3:$J$937)),0))</f>
        <v/>
      </c>
      <c r="BV836" s="87" t="str">
        <f>IF($Q836="","",IFERROR(IF(OR(AND($T836&gt;=DATEVALUE("10/1/20"&amp;RIGHT(BU$1,2)),$T836&lt;=DATEVALUE("9/30/20"&amp;RIGHT(BV$1,2))),AND($U836&gt;=DATEVALUE("10/1/20"&amp;RIGHT(BU$1,2)),$U836&lt;=DATEVALUE("9/30/20"&amp;RIGHT(BV$1,2))),AND($T836&lt;=DATEVALUE("10/1/20"&amp;RIGHT(BU$1,2)),$U836&gt;=DATEVALUE("9/30/20"&amp;RIGHT(BV$1,2)))),
IF(AND($T836&gt;=DATEVALUE("10/1/20"&amp;RIGHT(BU$1,2)),$U836&lt;=DATEVALUE("9/30/20"&amp;RIGHT(BV$1,2))),NETWORKDAYS($T836,$U836,Holidays!$J$3:$J$937),
IF(AND($T836&lt;DATEVALUE("10/1/20"&amp;RIGHT(BU$1,2)),$U836&lt;=DATEVALUE("9/30/20"&amp;RIGHT(BV$1,2))),NETWORKDAYS(DATEVALUE("10/1/20"&amp;RIGHT(BU$1,2)),$U836,Holidays!$J$3:$J$937),
IF($T836&lt;DATEVALUE("10/1/20"&amp;RIGHT(BU$1,2)),NETWORKDAYS(DATEVALUE("10/1/20"&amp;RIGHT(BU$1,2)),DATEVALUE("9/30/20"&amp;RIGHT(BV$1,2)),Holidays!$J$3:$J$937),
IF($T836&gt;=DATEVALUE("10/1/20"&amp;RIGHT(BU$1,2)),NETWORKDAYS($T836,DATEVALUE("9/30/20"&amp;RIGHT(BV$1,2)),Holidays!$J$3:$J$937),"")))),"")/(NETWORKDAYS($T836,$U836,Holidays!$J$3:$J$937)),0))</f>
        <v/>
      </c>
      <c r="BW836" s="87" t="str">
        <f>IF($Q836="","",IFERROR(IF(OR(AND($T836&gt;=DATEVALUE("10/1/20"&amp;RIGHT(BV$1,2)),$T836&lt;=DATEVALUE("9/30/20"&amp;RIGHT(BW$1,2))),AND($U836&gt;=DATEVALUE("10/1/20"&amp;RIGHT(BV$1,2)),$U836&lt;=DATEVALUE("9/30/20"&amp;RIGHT(BW$1,2))),AND($T836&lt;=DATEVALUE("10/1/20"&amp;RIGHT(BV$1,2)),$U836&gt;=DATEVALUE("9/30/20"&amp;RIGHT(BW$1,2)))),
IF(AND($T836&gt;=DATEVALUE("10/1/20"&amp;RIGHT(BV$1,2)),$U836&lt;=DATEVALUE("9/30/20"&amp;RIGHT(BW$1,2))),NETWORKDAYS($T836,$U836,Holidays!$J$3:$J$937),
IF(AND($T836&lt;DATEVALUE("10/1/20"&amp;RIGHT(BV$1,2)),$U836&lt;=DATEVALUE("9/30/20"&amp;RIGHT(BW$1,2))),NETWORKDAYS(DATEVALUE("10/1/20"&amp;RIGHT(BV$1,2)),$U836,Holidays!$J$3:$J$937),
IF($T836&lt;DATEVALUE("10/1/20"&amp;RIGHT(BV$1,2)),NETWORKDAYS(DATEVALUE("10/1/20"&amp;RIGHT(BV$1,2)),DATEVALUE("9/30/20"&amp;RIGHT(BW$1,2)),Holidays!$J$3:$J$937),
IF($T836&gt;=DATEVALUE("10/1/20"&amp;RIGHT(BV$1,2)),NETWORKDAYS($T836,DATEVALUE("9/30/20"&amp;RIGHT(BW$1,2)),Holidays!$J$3:$J$937),"")))),"")/(NETWORKDAYS($T836,$U836,Holidays!$J$3:$J$937)),0))</f>
        <v/>
      </c>
      <c r="BX836" s="87" t="str">
        <f>IF($Q836="","",IFERROR(IF(OR(AND($T836&gt;=DATEVALUE("10/1/20"&amp;RIGHT(BW$1,2)),$T836&lt;=DATEVALUE("9/30/20"&amp;RIGHT(BX$1,2))),AND($U836&gt;=DATEVALUE("10/1/20"&amp;RIGHT(BW$1,2)),$U836&lt;=DATEVALUE("9/30/20"&amp;RIGHT(BX$1,2))),AND($T836&lt;=DATEVALUE("10/1/20"&amp;RIGHT(BW$1,2)),$U836&gt;=DATEVALUE("9/30/20"&amp;RIGHT(BX$1,2)))),
IF(AND($T836&gt;=DATEVALUE("10/1/20"&amp;RIGHT(BW$1,2)),$U836&lt;=DATEVALUE("9/30/20"&amp;RIGHT(BX$1,2))),NETWORKDAYS($T836,$U836,Holidays!$J$3:$J$937),
IF(AND($T836&lt;DATEVALUE("10/1/20"&amp;RIGHT(BW$1,2)),$U836&lt;=DATEVALUE("9/30/20"&amp;RIGHT(BX$1,2))),NETWORKDAYS(DATEVALUE("10/1/20"&amp;RIGHT(BW$1,2)),$U836,Holidays!$J$3:$J$937),
IF($T836&lt;DATEVALUE("10/1/20"&amp;RIGHT(BW$1,2)),NETWORKDAYS(DATEVALUE("10/1/20"&amp;RIGHT(BW$1,2)),DATEVALUE("9/30/20"&amp;RIGHT(BX$1,2)),Holidays!$J$3:$J$937),
IF($T836&gt;=DATEVALUE("10/1/20"&amp;RIGHT(BW$1,2)),NETWORKDAYS($T836,DATEVALUE("9/30/20"&amp;RIGHT(BX$1,2)),Holidays!$J$3:$J$937),"")))),"")/(NETWORKDAYS($T836,$U836,Holidays!$J$3:$J$937)),0))</f>
        <v/>
      </c>
      <c r="BY836" s="87" t="str">
        <f>IF($Q836="","",IFERROR(IF(OR(AND($T836&gt;=DATEVALUE("10/1/20"&amp;RIGHT(BX$1,2)),$T836&lt;=DATEVALUE("9/30/20"&amp;RIGHT(BY$1,2))),AND($U836&gt;=DATEVALUE("10/1/20"&amp;RIGHT(BX$1,2)),$U836&lt;=DATEVALUE("9/30/20"&amp;RIGHT(BY$1,2))),AND($T836&lt;=DATEVALUE("10/1/20"&amp;RIGHT(BX$1,2)),$U836&gt;=DATEVALUE("9/30/20"&amp;RIGHT(BY$1,2)))),
IF(AND($T836&gt;=DATEVALUE("10/1/20"&amp;RIGHT(BX$1,2)),$U836&lt;=DATEVALUE("9/30/20"&amp;RIGHT(BY$1,2))),NETWORKDAYS($T836,$U836,Holidays!$J$3:$J$937),
IF(AND($T836&lt;DATEVALUE("10/1/20"&amp;RIGHT(BX$1,2)),$U836&lt;=DATEVALUE("9/30/20"&amp;RIGHT(BY$1,2))),NETWORKDAYS(DATEVALUE("10/1/20"&amp;RIGHT(BX$1,2)),$U836,Holidays!$J$3:$J$937),
IF($T836&lt;DATEVALUE("10/1/20"&amp;RIGHT(BX$1,2)),NETWORKDAYS(DATEVALUE("10/1/20"&amp;RIGHT(BX$1,2)),DATEVALUE("9/30/20"&amp;RIGHT(BY$1,2)),Holidays!$J$3:$J$937),
IF($T836&gt;=DATEVALUE("10/1/20"&amp;RIGHT(BX$1,2)),NETWORKDAYS($T836,DATEVALUE("9/30/20"&amp;RIGHT(BY$1,2)),Holidays!$J$3:$J$937),"")))),"")/(NETWORKDAYS($T836,$U836,Holidays!$J$3:$J$937)),0))</f>
        <v/>
      </c>
      <c r="BZ836" s="87" t="str">
        <f>IF($Q836="","",IFERROR(IF(OR(AND($T836&gt;=DATEVALUE("10/1/20"&amp;RIGHT(BY$1,2)),$T836&lt;=DATEVALUE("9/30/20"&amp;RIGHT(BZ$1,2))),AND($U836&gt;=DATEVALUE("10/1/20"&amp;RIGHT(BY$1,2)),$U836&lt;=DATEVALUE("9/30/20"&amp;RIGHT(BZ$1,2))),AND($T836&lt;=DATEVALUE("10/1/20"&amp;RIGHT(BY$1,2)),$U836&gt;=DATEVALUE("9/30/20"&amp;RIGHT(BZ$1,2)))),
IF(AND($T836&gt;=DATEVALUE("10/1/20"&amp;RIGHT(BY$1,2)),$U836&lt;=DATEVALUE("9/30/20"&amp;RIGHT(BZ$1,2))),NETWORKDAYS($T836,$U836,Holidays!$J$3:$J$937),
IF(AND($T836&lt;DATEVALUE("10/1/20"&amp;RIGHT(BY$1,2)),$U836&lt;=DATEVALUE("9/30/20"&amp;RIGHT(BZ$1,2))),NETWORKDAYS(DATEVALUE("10/1/20"&amp;RIGHT(BY$1,2)),$U836,Holidays!$J$3:$J$937),
IF($T836&lt;DATEVALUE("10/1/20"&amp;RIGHT(BY$1,2)),NETWORKDAYS(DATEVALUE("10/1/20"&amp;RIGHT(BY$1,2)),DATEVALUE("9/30/20"&amp;RIGHT(BZ$1,2)),Holidays!$J$3:$J$937),
IF($T836&gt;=DATEVALUE("10/1/20"&amp;RIGHT(BY$1,2)),NETWORKDAYS($T836,DATEVALUE("9/30/20"&amp;RIGHT(BZ$1,2)),Holidays!$J$3:$J$937),"")))),"")/(NETWORKDAYS($T836,$U836,Holidays!$J$3:$J$937)),0))</f>
        <v/>
      </c>
      <c r="CA836" s="87" t="str">
        <f>IF($Q836="","",IFERROR(IF(OR(AND($T836&gt;=DATEVALUE("10/1/20"&amp;RIGHT(BZ$1,2)),$T836&lt;=DATEVALUE("9/30/20"&amp;RIGHT(CA$1,2))),AND($U836&gt;=DATEVALUE("10/1/20"&amp;RIGHT(BZ$1,2)),$U836&lt;=DATEVALUE("9/30/20"&amp;RIGHT(CA$1,2))),AND($T836&lt;=DATEVALUE("10/1/20"&amp;RIGHT(BZ$1,2)),$U836&gt;=DATEVALUE("9/30/20"&amp;RIGHT(CA$1,2)))),
IF(AND($T836&gt;=DATEVALUE("10/1/20"&amp;RIGHT(BZ$1,2)),$U836&lt;=DATEVALUE("9/30/20"&amp;RIGHT(CA$1,2))),NETWORKDAYS($T836,$U836,Holidays!$J$3:$J$937),
IF(AND($T836&lt;DATEVALUE("10/1/20"&amp;RIGHT(BZ$1,2)),$U836&lt;=DATEVALUE("9/30/20"&amp;RIGHT(CA$1,2))),NETWORKDAYS(DATEVALUE("10/1/20"&amp;RIGHT(BZ$1,2)),$U836,Holidays!$J$3:$J$937),
IF($T836&lt;DATEVALUE("10/1/20"&amp;RIGHT(BZ$1,2)),NETWORKDAYS(DATEVALUE("10/1/20"&amp;RIGHT(BZ$1,2)),DATEVALUE("9/30/20"&amp;RIGHT(CA$1,2)),Holidays!$J$3:$J$937),
IF($T836&gt;=DATEVALUE("10/1/20"&amp;RIGHT(BZ$1,2)),NETWORKDAYS($T836,DATEVALUE("9/30/20"&amp;RIGHT(CA$1,2)),Holidays!$J$3:$J$937),"")))),"")/(NETWORKDAYS($T836,$U836,Holidays!$J$3:$J$937)),0))</f>
        <v/>
      </c>
      <c r="CB836" s="87" t="str">
        <f>IF($Q836="","",IFERROR(IF(OR(AND($T836&gt;=DATEVALUE("10/1/20"&amp;RIGHT(CA$1,2)),$T836&lt;=DATEVALUE("9/30/20"&amp;RIGHT(CB$1,2))),AND($U836&gt;=DATEVALUE("10/1/20"&amp;RIGHT(CA$1,2)),$U836&lt;=DATEVALUE("9/30/20"&amp;RIGHT(CB$1,2))),AND($T836&lt;=DATEVALUE("10/1/20"&amp;RIGHT(CA$1,2)),$U836&gt;=DATEVALUE("9/30/20"&amp;RIGHT(CB$1,2)))),
IF(AND($T836&gt;=DATEVALUE("10/1/20"&amp;RIGHT(CA$1,2)),$U836&lt;=DATEVALUE("9/30/20"&amp;RIGHT(CB$1,2))),NETWORKDAYS($T836,$U836,Holidays!$J$3:$J$937),
IF(AND($T836&lt;DATEVALUE("10/1/20"&amp;RIGHT(CA$1,2)),$U836&lt;=DATEVALUE("9/30/20"&amp;RIGHT(CB$1,2))),NETWORKDAYS(DATEVALUE("10/1/20"&amp;RIGHT(CA$1,2)),$U836,Holidays!$J$3:$J$937),
IF($T836&lt;DATEVALUE("10/1/20"&amp;RIGHT(CA$1,2)),NETWORKDAYS(DATEVALUE("10/1/20"&amp;RIGHT(CA$1,2)),DATEVALUE("9/30/20"&amp;RIGHT(CB$1,2)),Holidays!$J$3:$J$937),
IF($T836&gt;=DATEVALUE("10/1/20"&amp;RIGHT(CA$1,2)),NETWORKDAYS($T836,DATEVALUE("9/30/20"&amp;RIGHT(CB$1,2)),Holidays!$J$3:$J$937),"")))),"")/(NETWORKDAYS($T836,$U836,Holidays!$J$3:$J$937)),0))</f>
        <v/>
      </c>
    </row>
    <row r="837" spans="1:80">
      <c r="A837" s="97"/>
      <c r="B837" s="98" t="str">
        <f ca="1">IF(NOT($A837=""),OFFSET('WBS Reference &amp; User Procedure'!$A$1,MATCH($A837,'WBS Reference &amp; User Procedure'!$A:$A,0)-1,1),"")</f>
        <v/>
      </c>
      <c r="D837" s="97"/>
      <c r="T837" s="104" t="str">
        <f>IF(NOT(Q837=""),IF(NOT($S837=""),$S837,#REF!),"")</f>
        <v/>
      </c>
      <c r="U837" s="104" t="str">
        <f>IF(NOT(Q837=""),WORKDAY(T837,Q837,Holidays!$J$3:$J$937),"")</f>
        <v/>
      </c>
      <c r="V837" s="104"/>
      <c r="W837" s="104"/>
      <c r="X837" s="101" t="str">
        <f t="shared" si="181"/>
        <v/>
      </c>
      <c r="AL837" s="87" t="str">
        <f t="shared" ca="1" si="180"/>
        <v/>
      </c>
      <c r="AN837" s="87" t="str">
        <f t="shared" ca="1" si="188"/>
        <v/>
      </c>
      <c r="AO837" s="87" t="str">
        <f t="shared" ca="1" si="188"/>
        <v/>
      </c>
      <c r="AP837" s="87" t="str">
        <f t="shared" ca="1" si="188"/>
        <v/>
      </c>
      <c r="AQ837" s="87" t="str">
        <f t="shared" ca="1" si="188"/>
        <v/>
      </c>
      <c r="AR837" s="87" t="str">
        <f t="shared" ca="1" si="188"/>
        <v/>
      </c>
      <c r="AS837" s="87" t="str">
        <f t="shared" ca="1" si="188"/>
        <v/>
      </c>
      <c r="AT837" s="87" t="str">
        <f t="shared" ca="1" si="188"/>
        <v/>
      </c>
      <c r="AU837" s="87" t="str">
        <f t="shared" ca="1" si="188"/>
        <v/>
      </c>
      <c r="AV837" s="87" t="str">
        <f t="shared" ca="1" si="188"/>
        <v/>
      </c>
      <c r="AW837" s="87" t="str">
        <f t="shared" ca="1" si="188"/>
        <v/>
      </c>
      <c r="AX837" s="87" t="str">
        <f t="shared" ca="1" si="189"/>
        <v/>
      </c>
      <c r="AY837" s="87" t="str">
        <f t="shared" ca="1" si="189"/>
        <v/>
      </c>
      <c r="AZ837" s="87" t="str">
        <f t="shared" ca="1" si="189"/>
        <v/>
      </c>
      <c r="BA837" s="87" t="str">
        <f t="shared" ca="1" si="189"/>
        <v/>
      </c>
      <c r="BB837" s="87" t="str">
        <f t="shared" ca="1" si="189"/>
        <v/>
      </c>
      <c r="BC837" s="87" t="str">
        <f t="shared" ca="1" si="189"/>
        <v/>
      </c>
      <c r="BD837" s="87" t="str">
        <f t="shared" ca="1" si="189"/>
        <v/>
      </c>
      <c r="BE837" s="87" t="str">
        <f t="shared" ca="1" si="189"/>
        <v/>
      </c>
      <c r="BF837" s="87" t="str">
        <f t="shared" ca="1" si="189"/>
        <v/>
      </c>
      <c r="BG837" s="87" t="str">
        <f t="shared" ca="1" si="189"/>
        <v/>
      </c>
      <c r="BI837" s="87" t="str">
        <f>IF($Q837="","",IFERROR(IF(OR(AND($T837&gt;=DATEVALUE("10/1/20"&amp;RIGHT(BH$1,2)),$T837&lt;=DATEVALUE("9/30/20"&amp;RIGHT(BI$1,2))),AND($U837&gt;=DATEVALUE("10/1/20"&amp;RIGHT(BH$1,2)),$U837&lt;=DATEVALUE("9/30/20"&amp;RIGHT(BI$1,2))),AND($T837&lt;=DATEVALUE("10/1/20"&amp;RIGHT(BH$1,2)),$U837&gt;=DATEVALUE("9/30/20"&amp;RIGHT(BI$1,2)))),
IF(AND($T837&gt;=DATEVALUE("10/1/20"&amp;RIGHT(BH$1,2)),$U837&lt;=DATEVALUE("9/30/20"&amp;RIGHT(BI$1,2))),NETWORKDAYS($T837,$U837,Holidays!$J$3:$J$937),
IF(AND($T837&lt;DATEVALUE("10/1/20"&amp;RIGHT(BH$1,2)),$U837&lt;=DATEVALUE("9/30/20"&amp;RIGHT(BI$1,2))),NETWORKDAYS(DATEVALUE("10/1/20"&amp;RIGHT(BH$1,2)),$U837,Holidays!$J$3:$J$937),
IF($T837&lt;DATEVALUE("10/1/20"&amp;RIGHT(BH$1,2)),NETWORKDAYS(DATEVALUE("10/1/20"&amp;RIGHT(BH$1,2)),DATEVALUE("9/30/20"&amp;RIGHT(BI$1,2)),Holidays!$J$3:$J$937),
IF($T837&gt;=DATEVALUE("10/1/20"&amp;RIGHT(BH$1,2)),NETWORKDAYS($T837,DATEVALUE("9/30/20"&amp;RIGHT(BI$1,2)),Holidays!$J$3:$J$937),"")))),"")/(NETWORKDAYS($T837,$U837,Holidays!$J$3:$J$937)),0))</f>
        <v/>
      </c>
      <c r="BJ837" s="87" t="str">
        <f>IF($Q837="","",IFERROR(IF(OR(AND($T837&gt;=DATEVALUE("10/1/20"&amp;RIGHT(BI$1,2)),$T837&lt;=DATEVALUE("9/30/20"&amp;RIGHT(BJ$1,2))),AND($U837&gt;=DATEVALUE("10/1/20"&amp;RIGHT(BI$1,2)),$U837&lt;=DATEVALUE("9/30/20"&amp;RIGHT(BJ$1,2))),AND($T837&lt;=DATEVALUE("10/1/20"&amp;RIGHT(BI$1,2)),$U837&gt;=DATEVALUE("9/30/20"&amp;RIGHT(BJ$1,2)))),
IF(AND($T837&gt;=DATEVALUE("10/1/20"&amp;RIGHT(BI$1,2)),$U837&lt;=DATEVALUE("9/30/20"&amp;RIGHT(BJ$1,2))),NETWORKDAYS($T837,$U837,Holidays!$J$3:$J$937),
IF(AND($T837&lt;DATEVALUE("10/1/20"&amp;RIGHT(BI$1,2)),$U837&lt;=DATEVALUE("9/30/20"&amp;RIGHT(BJ$1,2))),NETWORKDAYS(DATEVALUE("10/1/20"&amp;RIGHT(BI$1,2)),$U837,Holidays!$J$3:$J$937),
IF($T837&lt;DATEVALUE("10/1/20"&amp;RIGHT(BI$1,2)),NETWORKDAYS(DATEVALUE("10/1/20"&amp;RIGHT(BI$1,2)),DATEVALUE("9/30/20"&amp;RIGHT(BJ$1,2)),Holidays!$J$3:$J$937),
IF($T837&gt;=DATEVALUE("10/1/20"&amp;RIGHT(BI$1,2)),NETWORKDAYS($T837,DATEVALUE("9/30/20"&amp;RIGHT(BJ$1,2)),Holidays!$J$3:$J$937),"")))),"")/(NETWORKDAYS($T837,$U837,Holidays!$J$3:$J$937)),0))</f>
        <v/>
      </c>
      <c r="BK837" s="87" t="str">
        <f>IF($Q837="","",IFERROR(IF(OR(AND($T837&gt;=DATEVALUE("10/1/20"&amp;RIGHT(BJ$1,2)),$T837&lt;=DATEVALUE("9/30/20"&amp;RIGHT(BK$1,2))),AND($U837&gt;=DATEVALUE("10/1/20"&amp;RIGHT(BJ$1,2)),$U837&lt;=DATEVALUE("9/30/20"&amp;RIGHT(BK$1,2))),AND($T837&lt;=DATEVALUE("10/1/20"&amp;RIGHT(BJ$1,2)),$U837&gt;=DATEVALUE("9/30/20"&amp;RIGHT(BK$1,2)))),
IF(AND($T837&gt;=DATEVALUE("10/1/20"&amp;RIGHT(BJ$1,2)),$U837&lt;=DATEVALUE("9/30/20"&amp;RIGHT(BK$1,2))),NETWORKDAYS($T837,$U837,Holidays!$J$3:$J$937),
IF(AND($T837&lt;DATEVALUE("10/1/20"&amp;RIGHT(BJ$1,2)),$U837&lt;=DATEVALUE("9/30/20"&amp;RIGHT(BK$1,2))),NETWORKDAYS(DATEVALUE("10/1/20"&amp;RIGHT(BJ$1,2)),$U837,Holidays!$J$3:$J$937),
IF($T837&lt;DATEVALUE("10/1/20"&amp;RIGHT(BJ$1,2)),NETWORKDAYS(DATEVALUE("10/1/20"&amp;RIGHT(BJ$1,2)),DATEVALUE("9/30/20"&amp;RIGHT(BK$1,2)),Holidays!$J$3:$J$937),
IF($T837&gt;=DATEVALUE("10/1/20"&amp;RIGHT(BJ$1,2)),NETWORKDAYS($T837,DATEVALUE("9/30/20"&amp;RIGHT(BK$1,2)),Holidays!$J$3:$J$937),"")))),"")/(NETWORKDAYS($T837,$U837,Holidays!$J$3:$J$937)),0))</f>
        <v/>
      </c>
      <c r="BL837" s="87" t="str">
        <f>IF($Q837="","",IFERROR(IF(OR(AND($T837&gt;=DATEVALUE("10/1/20"&amp;RIGHT(BK$1,2)),$T837&lt;=DATEVALUE("9/30/20"&amp;RIGHT(BL$1,2))),AND($U837&gt;=DATEVALUE("10/1/20"&amp;RIGHT(BK$1,2)),$U837&lt;=DATEVALUE("9/30/20"&amp;RIGHT(BL$1,2))),AND($T837&lt;=DATEVALUE("10/1/20"&amp;RIGHT(BK$1,2)),$U837&gt;=DATEVALUE("9/30/20"&amp;RIGHT(BL$1,2)))),
IF(AND($T837&gt;=DATEVALUE("10/1/20"&amp;RIGHT(BK$1,2)),$U837&lt;=DATEVALUE("9/30/20"&amp;RIGHT(BL$1,2))),NETWORKDAYS($T837,$U837,Holidays!$J$3:$J$937),
IF(AND($T837&lt;DATEVALUE("10/1/20"&amp;RIGHT(BK$1,2)),$U837&lt;=DATEVALUE("9/30/20"&amp;RIGHT(BL$1,2))),NETWORKDAYS(DATEVALUE("10/1/20"&amp;RIGHT(BK$1,2)),$U837,Holidays!$J$3:$J$937),
IF($T837&lt;DATEVALUE("10/1/20"&amp;RIGHT(BK$1,2)),NETWORKDAYS(DATEVALUE("10/1/20"&amp;RIGHT(BK$1,2)),DATEVALUE("9/30/20"&amp;RIGHT(BL$1,2)),Holidays!$J$3:$J$937),
IF($T837&gt;=DATEVALUE("10/1/20"&amp;RIGHT(BK$1,2)),NETWORKDAYS($T837,DATEVALUE("9/30/20"&amp;RIGHT(BL$1,2)),Holidays!$J$3:$J$937),"")))),"")/(NETWORKDAYS($T837,$U837,Holidays!$J$3:$J$937)),0))</f>
        <v/>
      </c>
      <c r="BM837" s="87" t="str">
        <f>IF($Q837="","",IFERROR(IF(OR(AND($T837&gt;=DATEVALUE("10/1/20"&amp;RIGHT(BL$1,2)),$T837&lt;=DATEVALUE("9/30/20"&amp;RIGHT(BM$1,2))),AND($U837&gt;=DATEVALUE("10/1/20"&amp;RIGHT(BL$1,2)),$U837&lt;=DATEVALUE("9/30/20"&amp;RIGHT(BM$1,2))),AND($T837&lt;=DATEVALUE("10/1/20"&amp;RIGHT(BL$1,2)),$U837&gt;=DATEVALUE("9/30/20"&amp;RIGHT(BM$1,2)))),
IF(AND($T837&gt;=DATEVALUE("10/1/20"&amp;RIGHT(BL$1,2)),$U837&lt;=DATEVALUE("9/30/20"&amp;RIGHT(BM$1,2))),NETWORKDAYS($T837,$U837,Holidays!$J$3:$J$937),
IF(AND($T837&lt;DATEVALUE("10/1/20"&amp;RIGHT(BL$1,2)),$U837&lt;=DATEVALUE("9/30/20"&amp;RIGHT(BM$1,2))),NETWORKDAYS(DATEVALUE("10/1/20"&amp;RIGHT(BL$1,2)),$U837,Holidays!$J$3:$J$937),
IF($T837&lt;DATEVALUE("10/1/20"&amp;RIGHT(BL$1,2)),NETWORKDAYS(DATEVALUE("10/1/20"&amp;RIGHT(BL$1,2)),DATEVALUE("9/30/20"&amp;RIGHT(BM$1,2)),Holidays!$J$3:$J$937),
IF($T837&gt;=DATEVALUE("10/1/20"&amp;RIGHT(BL$1,2)),NETWORKDAYS($T837,DATEVALUE("9/30/20"&amp;RIGHT(BM$1,2)),Holidays!$J$3:$J$937),"")))),"")/(NETWORKDAYS($T837,$U837,Holidays!$J$3:$J$937)),0))</f>
        <v/>
      </c>
      <c r="BN837" s="87" t="str">
        <f>IF($Q837="","",IFERROR(IF(OR(AND($T837&gt;=DATEVALUE("10/1/20"&amp;RIGHT(BM$1,2)),$T837&lt;=DATEVALUE("9/30/20"&amp;RIGHT(BN$1,2))),AND($U837&gt;=DATEVALUE("10/1/20"&amp;RIGHT(BM$1,2)),$U837&lt;=DATEVALUE("9/30/20"&amp;RIGHT(BN$1,2))),AND($T837&lt;=DATEVALUE("10/1/20"&amp;RIGHT(BM$1,2)),$U837&gt;=DATEVALUE("9/30/20"&amp;RIGHT(BN$1,2)))),
IF(AND($T837&gt;=DATEVALUE("10/1/20"&amp;RIGHT(BM$1,2)),$U837&lt;=DATEVALUE("9/30/20"&amp;RIGHT(BN$1,2))),NETWORKDAYS($T837,$U837,Holidays!$J$3:$J$937),
IF(AND($T837&lt;DATEVALUE("10/1/20"&amp;RIGHT(BM$1,2)),$U837&lt;=DATEVALUE("9/30/20"&amp;RIGHT(BN$1,2))),NETWORKDAYS(DATEVALUE("10/1/20"&amp;RIGHT(BM$1,2)),$U837,Holidays!$J$3:$J$937),
IF($T837&lt;DATEVALUE("10/1/20"&amp;RIGHT(BM$1,2)),NETWORKDAYS(DATEVALUE("10/1/20"&amp;RIGHT(BM$1,2)),DATEVALUE("9/30/20"&amp;RIGHT(BN$1,2)),Holidays!$J$3:$J$937),
IF($T837&gt;=DATEVALUE("10/1/20"&amp;RIGHT(BM$1,2)),NETWORKDAYS($T837,DATEVALUE("9/30/20"&amp;RIGHT(BN$1,2)),Holidays!$J$3:$J$937),"")))),"")/(NETWORKDAYS($T837,$U837,Holidays!$J$3:$J$937)),0))</f>
        <v/>
      </c>
      <c r="BO837" s="87" t="str">
        <f>IF($Q837="","",IFERROR(IF(OR(AND($T837&gt;=DATEVALUE("10/1/20"&amp;RIGHT(BN$1,2)),$T837&lt;=DATEVALUE("9/30/20"&amp;RIGHT(BO$1,2))),AND($U837&gt;=DATEVALUE("10/1/20"&amp;RIGHT(BN$1,2)),$U837&lt;=DATEVALUE("9/30/20"&amp;RIGHT(BO$1,2))),AND($T837&lt;=DATEVALUE("10/1/20"&amp;RIGHT(BN$1,2)),$U837&gt;=DATEVALUE("9/30/20"&amp;RIGHT(BO$1,2)))),
IF(AND($T837&gt;=DATEVALUE("10/1/20"&amp;RIGHT(BN$1,2)),$U837&lt;=DATEVALUE("9/30/20"&amp;RIGHT(BO$1,2))),NETWORKDAYS($T837,$U837,Holidays!$J$3:$J$937),
IF(AND($T837&lt;DATEVALUE("10/1/20"&amp;RIGHT(BN$1,2)),$U837&lt;=DATEVALUE("9/30/20"&amp;RIGHT(BO$1,2))),NETWORKDAYS(DATEVALUE("10/1/20"&amp;RIGHT(BN$1,2)),$U837,Holidays!$J$3:$J$937),
IF($T837&lt;DATEVALUE("10/1/20"&amp;RIGHT(BN$1,2)),NETWORKDAYS(DATEVALUE("10/1/20"&amp;RIGHT(BN$1,2)),DATEVALUE("9/30/20"&amp;RIGHT(BO$1,2)),Holidays!$J$3:$J$937),
IF($T837&gt;=DATEVALUE("10/1/20"&amp;RIGHT(BN$1,2)),NETWORKDAYS($T837,DATEVALUE("9/30/20"&amp;RIGHT(BO$1,2)),Holidays!$J$3:$J$937),"")))),"")/(NETWORKDAYS($T837,$U837,Holidays!$J$3:$J$937)),0))</f>
        <v/>
      </c>
      <c r="BP837" s="87" t="str">
        <f>IF($Q837="","",IFERROR(IF(OR(AND($T837&gt;=DATEVALUE("10/1/20"&amp;RIGHT(BO$1,2)),$T837&lt;=DATEVALUE("9/30/20"&amp;RIGHT(BP$1,2))),AND($U837&gt;=DATEVALUE("10/1/20"&amp;RIGHT(BO$1,2)),$U837&lt;=DATEVALUE("9/30/20"&amp;RIGHT(BP$1,2))),AND($T837&lt;=DATEVALUE("10/1/20"&amp;RIGHT(BO$1,2)),$U837&gt;=DATEVALUE("9/30/20"&amp;RIGHT(BP$1,2)))),
IF(AND($T837&gt;=DATEVALUE("10/1/20"&amp;RIGHT(BO$1,2)),$U837&lt;=DATEVALUE("9/30/20"&amp;RIGHT(BP$1,2))),NETWORKDAYS($T837,$U837,Holidays!$J$3:$J$937),
IF(AND($T837&lt;DATEVALUE("10/1/20"&amp;RIGHT(BO$1,2)),$U837&lt;=DATEVALUE("9/30/20"&amp;RIGHT(BP$1,2))),NETWORKDAYS(DATEVALUE("10/1/20"&amp;RIGHT(BO$1,2)),$U837,Holidays!$J$3:$J$937),
IF($T837&lt;DATEVALUE("10/1/20"&amp;RIGHT(BO$1,2)),NETWORKDAYS(DATEVALUE("10/1/20"&amp;RIGHT(BO$1,2)),DATEVALUE("9/30/20"&amp;RIGHT(BP$1,2)),Holidays!$J$3:$J$937),
IF($T837&gt;=DATEVALUE("10/1/20"&amp;RIGHT(BO$1,2)),NETWORKDAYS($T837,DATEVALUE("9/30/20"&amp;RIGHT(BP$1,2)),Holidays!$J$3:$J$937),"")))),"")/(NETWORKDAYS($T837,$U837,Holidays!$J$3:$J$937)),0))</f>
        <v/>
      </c>
      <c r="BQ837" s="87" t="str">
        <f>IF($Q837="","",IFERROR(IF(OR(AND($T837&gt;=DATEVALUE("10/1/20"&amp;RIGHT(BP$1,2)),$T837&lt;=DATEVALUE("9/30/20"&amp;RIGHT(BQ$1,2))),AND($U837&gt;=DATEVALUE("10/1/20"&amp;RIGHT(BP$1,2)),$U837&lt;=DATEVALUE("9/30/20"&amp;RIGHT(BQ$1,2))),AND($T837&lt;=DATEVALUE("10/1/20"&amp;RIGHT(BP$1,2)),$U837&gt;=DATEVALUE("9/30/20"&amp;RIGHT(BQ$1,2)))),
IF(AND($T837&gt;=DATEVALUE("10/1/20"&amp;RIGHT(BP$1,2)),$U837&lt;=DATEVALUE("9/30/20"&amp;RIGHT(BQ$1,2))),NETWORKDAYS($T837,$U837,Holidays!$J$3:$J$937),
IF(AND($T837&lt;DATEVALUE("10/1/20"&amp;RIGHT(BP$1,2)),$U837&lt;=DATEVALUE("9/30/20"&amp;RIGHT(BQ$1,2))),NETWORKDAYS(DATEVALUE("10/1/20"&amp;RIGHT(BP$1,2)),$U837,Holidays!$J$3:$J$937),
IF($T837&lt;DATEVALUE("10/1/20"&amp;RIGHT(BP$1,2)),NETWORKDAYS(DATEVALUE("10/1/20"&amp;RIGHT(BP$1,2)),DATEVALUE("9/30/20"&amp;RIGHT(BQ$1,2)),Holidays!$J$3:$J$937),
IF($T837&gt;=DATEVALUE("10/1/20"&amp;RIGHT(BP$1,2)),NETWORKDAYS($T837,DATEVALUE("9/30/20"&amp;RIGHT(BQ$1,2)),Holidays!$J$3:$J$937),"")))),"")/(NETWORKDAYS($T837,$U837,Holidays!$J$3:$J$937)),0))</f>
        <v/>
      </c>
      <c r="BR837" s="87" t="str">
        <f>IF($Q837="","",IFERROR(IF(OR(AND($T837&gt;=DATEVALUE("10/1/20"&amp;RIGHT(BQ$1,2)),$T837&lt;=DATEVALUE("9/30/20"&amp;RIGHT(BR$1,2))),AND($U837&gt;=DATEVALUE("10/1/20"&amp;RIGHT(BQ$1,2)),$U837&lt;=DATEVALUE("9/30/20"&amp;RIGHT(BR$1,2))),AND($T837&lt;=DATEVALUE("10/1/20"&amp;RIGHT(BQ$1,2)),$U837&gt;=DATEVALUE("9/30/20"&amp;RIGHT(BR$1,2)))),
IF(AND($T837&gt;=DATEVALUE("10/1/20"&amp;RIGHT(BQ$1,2)),$U837&lt;=DATEVALUE("9/30/20"&amp;RIGHT(BR$1,2))),NETWORKDAYS($T837,$U837,Holidays!$J$3:$J$937),
IF(AND($T837&lt;DATEVALUE("10/1/20"&amp;RIGHT(BQ$1,2)),$U837&lt;=DATEVALUE("9/30/20"&amp;RIGHT(BR$1,2))),NETWORKDAYS(DATEVALUE("10/1/20"&amp;RIGHT(BQ$1,2)),$U837,Holidays!$J$3:$J$937),
IF($T837&lt;DATEVALUE("10/1/20"&amp;RIGHT(BQ$1,2)),NETWORKDAYS(DATEVALUE("10/1/20"&amp;RIGHT(BQ$1,2)),DATEVALUE("9/30/20"&amp;RIGHT(BR$1,2)),Holidays!$J$3:$J$937),
IF($T837&gt;=DATEVALUE("10/1/20"&amp;RIGHT(BQ$1,2)),NETWORKDAYS($T837,DATEVALUE("9/30/20"&amp;RIGHT(BR$1,2)),Holidays!$J$3:$J$937),"")))),"")/(NETWORKDAYS($T837,$U837,Holidays!$J$3:$J$937)),0))</f>
        <v/>
      </c>
      <c r="BS837" s="87" t="str">
        <f>IF($Q837="","",IFERROR(IF(OR(AND($T837&gt;=DATEVALUE("10/1/20"&amp;RIGHT(BR$1,2)),$T837&lt;=DATEVALUE("9/30/20"&amp;RIGHT(BS$1,2))),AND($U837&gt;=DATEVALUE("10/1/20"&amp;RIGHT(BR$1,2)),$U837&lt;=DATEVALUE("9/30/20"&amp;RIGHT(BS$1,2))),AND($T837&lt;=DATEVALUE("10/1/20"&amp;RIGHT(BR$1,2)),$U837&gt;=DATEVALUE("9/30/20"&amp;RIGHT(BS$1,2)))),
IF(AND($T837&gt;=DATEVALUE("10/1/20"&amp;RIGHT(BR$1,2)),$U837&lt;=DATEVALUE("9/30/20"&amp;RIGHT(BS$1,2))),NETWORKDAYS($T837,$U837,Holidays!$J$3:$J$937),
IF(AND($T837&lt;DATEVALUE("10/1/20"&amp;RIGHT(BR$1,2)),$U837&lt;=DATEVALUE("9/30/20"&amp;RIGHT(BS$1,2))),NETWORKDAYS(DATEVALUE("10/1/20"&amp;RIGHT(BR$1,2)),$U837,Holidays!$J$3:$J$937),
IF($T837&lt;DATEVALUE("10/1/20"&amp;RIGHT(BR$1,2)),NETWORKDAYS(DATEVALUE("10/1/20"&amp;RIGHT(BR$1,2)),DATEVALUE("9/30/20"&amp;RIGHT(BS$1,2)),Holidays!$J$3:$J$937),
IF($T837&gt;=DATEVALUE("10/1/20"&amp;RIGHT(BR$1,2)),NETWORKDAYS($T837,DATEVALUE("9/30/20"&amp;RIGHT(BS$1,2)),Holidays!$J$3:$J$937),"")))),"")/(NETWORKDAYS($T837,$U837,Holidays!$J$3:$J$937)),0))</f>
        <v/>
      </c>
      <c r="BT837" s="87" t="str">
        <f>IF($Q837="","",IFERROR(IF(OR(AND($T837&gt;=DATEVALUE("10/1/20"&amp;RIGHT(BS$1,2)),$T837&lt;=DATEVALUE("9/30/20"&amp;RIGHT(BT$1,2))),AND($U837&gt;=DATEVALUE("10/1/20"&amp;RIGHT(BS$1,2)),$U837&lt;=DATEVALUE("9/30/20"&amp;RIGHT(BT$1,2))),AND($T837&lt;=DATEVALUE("10/1/20"&amp;RIGHT(BS$1,2)),$U837&gt;=DATEVALUE("9/30/20"&amp;RIGHT(BT$1,2)))),
IF(AND($T837&gt;=DATEVALUE("10/1/20"&amp;RIGHT(BS$1,2)),$U837&lt;=DATEVALUE("9/30/20"&amp;RIGHT(BT$1,2))),NETWORKDAYS($T837,$U837,Holidays!$J$3:$J$937),
IF(AND($T837&lt;DATEVALUE("10/1/20"&amp;RIGHT(BS$1,2)),$U837&lt;=DATEVALUE("9/30/20"&amp;RIGHT(BT$1,2))),NETWORKDAYS(DATEVALUE("10/1/20"&amp;RIGHT(BS$1,2)),$U837,Holidays!$J$3:$J$937),
IF($T837&lt;DATEVALUE("10/1/20"&amp;RIGHT(BS$1,2)),NETWORKDAYS(DATEVALUE("10/1/20"&amp;RIGHT(BS$1,2)),DATEVALUE("9/30/20"&amp;RIGHT(BT$1,2)),Holidays!$J$3:$J$937),
IF($T837&gt;=DATEVALUE("10/1/20"&amp;RIGHT(BS$1,2)),NETWORKDAYS($T837,DATEVALUE("9/30/20"&amp;RIGHT(BT$1,2)),Holidays!$J$3:$J$937),"")))),"")/(NETWORKDAYS($T837,$U837,Holidays!$J$3:$J$937)),0))</f>
        <v/>
      </c>
      <c r="BU837" s="87" t="str">
        <f>IF($Q837="","",IFERROR(IF(OR(AND($T837&gt;=DATEVALUE("10/1/20"&amp;RIGHT(BT$1,2)),$T837&lt;=DATEVALUE("9/30/20"&amp;RIGHT(BU$1,2))),AND($U837&gt;=DATEVALUE("10/1/20"&amp;RIGHT(BT$1,2)),$U837&lt;=DATEVALUE("9/30/20"&amp;RIGHT(BU$1,2))),AND($T837&lt;=DATEVALUE("10/1/20"&amp;RIGHT(BT$1,2)),$U837&gt;=DATEVALUE("9/30/20"&amp;RIGHT(BU$1,2)))),
IF(AND($T837&gt;=DATEVALUE("10/1/20"&amp;RIGHT(BT$1,2)),$U837&lt;=DATEVALUE("9/30/20"&amp;RIGHT(BU$1,2))),NETWORKDAYS($T837,$U837,Holidays!$J$3:$J$937),
IF(AND($T837&lt;DATEVALUE("10/1/20"&amp;RIGHT(BT$1,2)),$U837&lt;=DATEVALUE("9/30/20"&amp;RIGHT(BU$1,2))),NETWORKDAYS(DATEVALUE("10/1/20"&amp;RIGHT(BT$1,2)),$U837,Holidays!$J$3:$J$937),
IF($T837&lt;DATEVALUE("10/1/20"&amp;RIGHT(BT$1,2)),NETWORKDAYS(DATEVALUE("10/1/20"&amp;RIGHT(BT$1,2)),DATEVALUE("9/30/20"&amp;RIGHT(BU$1,2)),Holidays!$J$3:$J$937),
IF($T837&gt;=DATEVALUE("10/1/20"&amp;RIGHT(BT$1,2)),NETWORKDAYS($T837,DATEVALUE("9/30/20"&amp;RIGHT(BU$1,2)),Holidays!$J$3:$J$937),"")))),"")/(NETWORKDAYS($T837,$U837,Holidays!$J$3:$J$937)),0))</f>
        <v/>
      </c>
      <c r="BV837" s="87" t="str">
        <f>IF($Q837="","",IFERROR(IF(OR(AND($T837&gt;=DATEVALUE("10/1/20"&amp;RIGHT(BU$1,2)),$T837&lt;=DATEVALUE("9/30/20"&amp;RIGHT(BV$1,2))),AND($U837&gt;=DATEVALUE("10/1/20"&amp;RIGHT(BU$1,2)),$U837&lt;=DATEVALUE("9/30/20"&amp;RIGHT(BV$1,2))),AND($T837&lt;=DATEVALUE("10/1/20"&amp;RIGHT(BU$1,2)),$U837&gt;=DATEVALUE("9/30/20"&amp;RIGHT(BV$1,2)))),
IF(AND($T837&gt;=DATEVALUE("10/1/20"&amp;RIGHT(BU$1,2)),$U837&lt;=DATEVALUE("9/30/20"&amp;RIGHT(BV$1,2))),NETWORKDAYS($T837,$U837,Holidays!$J$3:$J$937),
IF(AND($T837&lt;DATEVALUE("10/1/20"&amp;RIGHT(BU$1,2)),$U837&lt;=DATEVALUE("9/30/20"&amp;RIGHT(BV$1,2))),NETWORKDAYS(DATEVALUE("10/1/20"&amp;RIGHT(BU$1,2)),$U837,Holidays!$J$3:$J$937),
IF($T837&lt;DATEVALUE("10/1/20"&amp;RIGHT(BU$1,2)),NETWORKDAYS(DATEVALUE("10/1/20"&amp;RIGHT(BU$1,2)),DATEVALUE("9/30/20"&amp;RIGHT(BV$1,2)),Holidays!$J$3:$J$937),
IF($T837&gt;=DATEVALUE("10/1/20"&amp;RIGHT(BU$1,2)),NETWORKDAYS($T837,DATEVALUE("9/30/20"&amp;RIGHT(BV$1,2)),Holidays!$J$3:$J$937),"")))),"")/(NETWORKDAYS($T837,$U837,Holidays!$J$3:$J$937)),0))</f>
        <v/>
      </c>
      <c r="BW837" s="87" t="str">
        <f>IF($Q837="","",IFERROR(IF(OR(AND($T837&gt;=DATEVALUE("10/1/20"&amp;RIGHT(BV$1,2)),$T837&lt;=DATEVALUE("9/30/20"&amp;RIGHT(BW$1,2))),AND($U837&gt;=DATEVALUE("10/1/20"&amp;RIGHT(BV$1,2)),$U837&lt;=DATEVALUE("9/30/20"&amp;RIGHT(BW$1,2))),AND($T837&lt;=DATEVALUE("10/1/20"&amp;RIGHT(BV$1,2)),$U837&gt;=DATEVALUE("9/30/20"&amp;RIGHT(BW$1,2)))),
IF(AND($T837&gt;=DATEVALUE("10/1/20"&amp;RIGHT(BV$1,2)),$U837&lt;=DATEVALUE("9/30/20"&amp;RIGHT(BW$1,2))),NETWORKDAYS($T837,$U837,Holidays!$J$3:$J$937),
IF(AND($T837&lt;DATEVALUE("10/1/20"&amp;RIGHT(BV$1,2)),$U837&lt;=DATEVALUE("9/30/20"&amp;RIGHT(BW$1,2))),NETWORKDAYS(DATEVALUE("10/1/20"&amp;RIGHT(BV$1,2)),$U837,Holidays!$J$3:$J$937),
IF($T837&lt;DATEVALUE("10/1/20"&amp;RIGHT(BV$1,2)),NETWORKDAYS(DATEVALUE("10/1/20"&amp;RIGHT(BV$1,2)),DATEVALUE("9/30/20"&amp;RIGHT(BW$1,2)),Holidays!$J$3:$J$937),
IF($T837&gt;=DATEVALUE("10/1/20"&amp;RIGHT(BV$1,2)),NETWORKDAYS($T837,DATEVALUE("9/30/20"&amp;RIGHT(BW$1,2)),Holidays!$J$3:$J$937),"")))),"")/(NETWORKDAYS($T837,$U837,Holidays!$J$3:$J$937)),0))</f>
        <v/>
      </c>
      <c r="BX837" s="87" t="str">
        <f>IF($Q837="","",IFERROR(IF(OR(AND($T837&gt;=DATEVALUE("10/1/20"&amp;RIGHT(BW$1,2)),$T837&lt;=DATEVALUE("9/30/20"&amp;RIGHT(BX$1,2))),AND($U837&gt;=DATEVALUE("10/1/20"&amp;RIGHT(BW$1,2)),$U837&lt;=DATEVALUE("9/30/20"&amp;RIGHT(BX$1,2))),AND($T837&lt;=DATEVALUE("10/1/20"&amp;RIGHT(BW$1,2)),$U837&gt;=DATEVALUE("9/30/20"&amp;RIGHT(BX$1,2)))),
IF(AND($T837&gt;=DATEVALUE("10/1/20"&amp;RIGHT(BW$1,2)),$U837&lt;=DATEVALUE("9/30/20"&amp;RIGHT(BX$1,2))),NETWORKDAYS($T837,$U837,Holidays!$J$3:$J$937),
IF(AND($T837&lt;DATEVALUE("10/1/20"&amp;RIGHT(BW$1,2)),$U837&lt;=DATEVALUE("9/30/20"&amp;RIGHT(BX$1,2))),NETWORKDAYS(DATEVALUE("10/1/20"&amp;RIGHT(BW$1,2)),$U837,Holidays!$J$3:$J$937),
IF($T837&lt;DATEVALUE("10/1/20"&amp;RIGHT(BW$1,2)),NETWORKDAYS(DATEVALUE("10/1/20"&amp;RIGHT(BW$1,2)),DATEVALUE("9/30/20"&amp;RIGHT(BX$1,2)),Holidays!$J$3:$J$937),
IF($T837&gt;=DATEVALUE("10/1/20"&amp;RIGHT(BW$1,2)),NETWORKDAYS($T837,DATEVALUE("9/30/20"&amp;RIGHT(BX$1,2)),Holidays!$J$3:$J$937),"")))),"")/(NETWORKDAYS($T837,$U837,Holidays!$J$3:$J$937)),0))</f>
        <v/>
      </c>
      <c r="BY837" s="87" t="str">
        <f>IF($Q837="","",IFERROR(IF(OR(AND($T837&gt;=DATEVALUE("10/1/20"&amp;RIGHT(BX$1,2)),$T837&lt;=DATEVALUE("9/30/20"&amp;RIGHT(BY$1,2))),AND($U837&gt;=DATEVALUE("10/1/20"&amp;RIGHT(BX$1,2)),$U837&lt;=DATEVALUE("9/30/20"&amp;RIGHT(BY$1,2))),AND($T837&lt;=DATEVALUE("10/1/20"&amp;RIGHT(BX$1,2)),$U837&gt;=DATEVALUE("9/30/20"&amp;RIGHT(BY$1,2)))),
IF(AND($T837&gt;=DATEVALUE("10/1/20"&amp;RIGHT(BX$1,2)),$U837&lt;=DATEVALUE("9/30/20"&amp;RIGHT(BY$1,2))),NETWORKDAYS($T837,$U837,Holidays!$J$3:$J$937),
IF(AND($T837&lt;DATEVALUE("10/1/20"&amp;RIGHT(BX$1,2)),$U837&lt;=DATEVALUE("9/30/20"&amp;RIGHT(BY$1,2))),NETWORKDAYS(DATEVALUE("10/1/20"&amp;RIGHT(BX$1,2)),$U837,Holidays!$J$3:$J$937),
IF($T837&lt;DATEVALUE("10/1/20"&amp;RIGHT(BX$1,2)),NETWORKDAYS(DATEVALUE("10/1/20"&amp;RIGHT(BX$1,2)),DATEVALUE("9/30/20"&amp;RIGHT(BY$1,2)),Holidays!$J$3:$J$937),
IF($T837&gt;=DATEVALUE("10/1/20"&amp;RIGHT(BX$1,2)),NETWORKDAYS($T837,DATEVALUE("9/30/20"&amp;RIGHT(BY$1,2)),Holidays!$J$3:$J$937),"")))),"")/(NETWORKDAYS($T837,$U837,Holidays!$J$3:$J$937)),0))</f>
        <v/>
      </c>
      <c r="BZ837" s="87" t="str">
        <f>IF($Q837="","",IFERROR(IF(OR(AND($T837&gt;=DATEVALUE("10/1/20"&amp;RIGHT(BY$1,2)),$T837&lt;=DATEVALUE("9/30/20"&amp;RIGHT(BZ$1,2))),AND($U837&gt;=DATEVALUE("10/1/20"&amp;RIGHT(BY$1,2)),$U837&lt;=DATEVALUE("9/30/20"&amp;RIGHT(BZ$1,2))),AND($T837&lt;=DATEVALUE("10/1/20"&amp;RIGHT(BY$1,2)),$U837&gt;=DATEVALUE("9/30/20"&amp;RIGHT(BZ$1,2)))),
IF(AND($T837&gt;=DATEVALUE("10/1/20"&amp;RIGHT(BY$1,2)),$U837&lt;=DATEVALUE("9/30/20"&amp;RIGHT(BZ$1,2))),NETWORKDAYS($T837,$U837,Holidays!$J$3:$J$937),
IF(AND($T837&lt;DATEVALUE("10/1/20"&amp;RIGHT(BY$1,2)),$U837&lt;=DATEVALUE("9/30/20"&amp;RIGHT(BZ$1,2))),NETWORKDAYS(DATEVALUE("10/1/20"&amp;RIGHT(BY$1,2)),$U837,Holidays!$J$3:$J$937),
IF($T837&lt;DATEVALUE("10/1/20"&amp;RIGHT(BY$1,2)),NETWORKDAYS(DATEVALUE("10/1/20"&amp;RIGHT(BY$1,2)),DATEVALUE("9/30/20"&amp;RIGHT(BZ$1,2)),Holidays!$J$3:$J$937),
IF($T837&gt;=DATEVALUE("10/1/20"&amp;RIGHT(BY$1,2)),NETWORKDAYS($T837,DATEVALUE("9/30/20"&amp;RIGHT(BZ$1,2)),Holidays!$J$3:$J$937),"")))),"")/(NETWORKDAYS($T837,$U837,Holidays!$J$3:$J$937)),0))</f>
        <v/>
      </c>
      <c r="CA837" s="87" t="str">
        <f>IF($Q837="","",IFERROR(IF(OR(AND($T837&gt;=DATEVALUE("10/1/20"&amp;RIGHT(BZ$1,2)),$T837&lt;=DATEVALUE("9/30/20"&amp;RIGHT(CA$1,2))),AND($U837&gt;=DATEVALUE("10/1/20"&amp;RIGHT(BZ$1,2)),$U837&lt;=DATEVALUE("9/30/20"&amp;RIGHT(CA$1,2))),AND($T837&lt;=DATEVALUE("10/1/20"&amp;RIGHT(BZ$1,2)),$U837&gt;=DATEVALUE("9/30/20"&amp;RIGHT(CA$1,2)))),
IF(AND($T837&gt;=DATEVALUE("10/1/20"&amp;RIGHT(BZ$1,2)),$U837&lt;=DATEVALUE("9/30/20"&amp;RIGHT(CA$1,2))),NETWORKDAYS($T837,$U837,Holidays!$J$3:$J$937),
IF(AND($T837&lt;DATEVALUE("10/1/20"&amp;RIGHT(BZ$1,2)),$U837&lt;=DATEVALUE("9/30/20"&amp;RIGHT(CA$1,2))),NETWORKDAYS(DATEVALUE("10/1/20"&amp;RIGHT(BZ$1,2)),$U837,Holidays!$J$3:$J$937),
IF($T837&lt;DATEVALUE("10/1/20"&amp;RIGHT(BZ$1,2)),NETWORKDAYS(DATEVALUE("10/1/20"&amp;RIGHT(BZ$1,2)),DATEVALUE("9/30/20"&amp;RIGHT(CA$1,2)),Holidays!$J$3:$J$937),
IF($T837&gt;=DATEVALUE("10/1/20"&amp;RIGHT(BZ$1,2)),NETWORKDAYS($T837,DATEVALUE("9/30/20"&amp;RIGHT(CA$1,2)),Holidays!$J$3:$J$937),"")))),"")/(NETWORKDAYS($T837,$U837,Holidays!$J$3:$J$937)),0))</f>
        <v/>
      </c>
      <c r="CB837" s="87" t="str">
        <f>IF($Q837="","",IFERROR(IF(OR(AND($T837&gt;=DATEVALUE("10/1/20"&amp;RIGHT(CA$1,2)),$T837&lt;=DATEVALUE("9/30/20"&amp;RIGHT(CB$1,2))),AND($U837&gt;=DATEVALUE("10/1/20"&amp;RIGHT(CA$1,2)),$U837&lt;=DATEVALUE("9/30/20"&amp;RIGHT(CB$1,2))),AND($T837&lt;=DATEVALUE("10/1/20"&amp;RIGHT(CA$1,2)),$U837&gt;=DATEVALUE("9/30/20"&amp;RIGHT(CB$1,2)))),
IF(AND($T837&gt;=DATEVALUE("10/1/20"&amp;RIGHT(CA$1,2)),$U837&lt;=DATEVALUE("9/30/20"&amp;RIGHT(CB$1,2))),NETWORKDAYS($T837,$U837,Holidays!$J$3:$J$937),
IF(AND($T837&lt;DATEVALUE("10/1/20"&amp;RIGHT(CA$1,2)),$U837&lt;=DATEVALUE("9/30/20"&amp;RIGHT(CB$1,2))),NETWORKDAYS(DATEVALUE("10/1/20"&amp;RIGHT(CA$1,2)),$U837,Holidays!$J$3:$J$937),
IF($T837&lt;DATEVALUE("10/1/20"&amp;RIGHT(CA$1,2)),NETWORKDAYS(DATEVALUE("10/1/20"&amp;RIGHT(CA$1,2)),DATEVALUE("9/30/20"&amp;RIGHT(CB$1,2)),Holidays!$J$3:$J$937),
IF($T837&gt;=DATEVALUE("10/1/20"&amp;RIGHT(CA$1,2)),NETWORKDAYS($T837,DATEVALUE("9/30/20"&amp;RIGHT(CB$1,2)),Holidays!$J$3:$J$937),"")))),"")/(NETWORKDAYS($T837,$U837,Holidays!$J$3:$J$937)),0))</f>
        <v/>
      </c>
    </row>
    <row r="838" spans="1:80">
      <c r="A838" s="97"/>
      <c r="B838" s="98" t="str">
        <f ca="1">IF(NOT($A838=""),OFFSET('WBS Reference &amp; User Procedure'!$A$1,MATCH($A838,'WBS Reference &amp; User Procedure'!$A:$A,0)-1,1),"")</f>
        <v/>
      </c>
      <c r="D838" s="97"/>
      <c r="T838" s="104" t="str">
        <f>IF(NOT(Q838=""),IF(NOT($S838=""),$S838,#REF!),"")</f>
        <v/>
      </c>
      <c r="U838" s="104" t="str">
        <f>IF(NOT(Q838=""),WORKDAY(T838,Q838,Holidays!$J$3:$J$937),"")</f>
        <v/>
      </c>
      <c r="V838" s="104"/>
      <c r="W838" s="104"/>
      <c r="X838" s="101" t="str">
        <f t="shared" si="181"/>
        <v/>
      </c>
      <c r="AL838" s="87" t="str">
        <f t="shared" ca="1" si="180"/>
        <v/>
      </c>
      <c r="AN838" s="87" t="str">
        <f t="shared" ca="1" si="188"/>
        <v/>
      </c>
      <c r="AO838" s="87" t="str">
        <f t="shared" ca="1" si="188"/>
        <v/>
      </c>
      <c r="AP838" s="87" t="str">
        <f t="shared" ca="1" si="188"/>
        <v/>
      </c>
      <c r="AQ838" s="87" t="str">
        <f t="shared" ca="1" si="188"/>
        <v/>
      </c>
      <c r="AR838" s="87" t="str">
        <f t="shared" ca="1" si="188"/>
        <v/>
      </c>
      <c r="AS838" s="87" t="str">
        <f t="shared" ca="1" si="188"/>
        <v/>
      </c>
      <c r="AT838" s="87" t="str">
        <f t="shared" ca="1" si="188"/>
        <v/>
      </c>
      <c r="AU838" s="87" t="str">
        <f t="shared" ca="1" si="188"/>
        <v/>
      </c>
      <c r="AV838" s="87" t="str">
        <f t="shared" ca="1" si="188"/>
        <v/>
      </c>
      <c r="AW838" s="87" t="str">
        <f t="shared" ca="1" si="188"/>
        <v/>
      </c>
      <c r="AX838" s="87" t="str">
        <f t="shared" ca="1" si="189"/>
        <v/>
      </c>
      <c r="AY838" s="87" t="str">
        <f t="shared" ca="1" si="189"/>
        <v/>
      </c>
      <c r="AZ838" s="87" t="str">
        <f t="shared" ca="1" si="189"/>
        <v/>
      </c>
      <c r="BA838" s="87" t="str">
        <f t="shared" ca="1" si="189"/>
        <v/>
      </c>
      <c r="BB838" s="87" t="str">
        <f t="shared" ca="1" si="189"/>
        <v/>
      </c>
      <c r="BC838" s="87" t="str">
        <f t="shared" ca="1" si="189"/>
        <v/>
      </c>
      <c r="BD838" s="87" t="str">
        <f t="shared" ca="1" si="189"/>
        <v/>
      </c>
      <c r="BE838" s="87" t="str">
        <f t="shared" ca="1" si="189"/>
        <v/>
      </c>
      <c r="BF838" s="87" t="str">
        <f t="shared" ca="1" si="189"/>
        <v/>
      </c>
      <c r="BG838" s="87" t="str">
        <f t="shared" ca="1" si="189"/>
        <v/>
      </c>
      <c r="BI838" s="87" t="str">
        <f>IF($Q838="","",IFERROR(IF(OR(AND($T838&gt;=DATEVALUE("10/1/20"&amp;RIGHT(BH$1,2)),$T838&lt;=DATEVALUE("9/30/20"&amp;RIGHT(BI$1,2))),AND($U838&gt;=DATEVALUE("10/1/20"&amp;RIGHT(BH$1,2)),$U838&lt;=DATEVALUE("9/30/20"&amp;RIGHT(BI$1,2))),AND($T838&lt;=DATEVALUE("10/1/20"&amp;RIGHT(BH$1,2)),$U838&gt;=DATEVALUE("9/30/20"&amp;RIGHT(BI$1,2)))),
IF(AND($T838&gt;=DATEVALUE("10/1/20"&amp;RIGHT(BH$1,2)),$U838&lt;=DATEVALUE("9/30/20"&amp;RIGHT(BI$1,2))),NETWORKDAYS($T838,$U838,Holidays!$J$3:$J$937),
IF(AND($T838&lt;DATEVALUE("10/1/20"&amp;RIGHT(BH$1,2)),$U838&lt;=DATEVALUE("9/30/20"&amp;RIGHT(BI$1,2))),NETWORKDAYS(DATEVALUE("10/1/20"&amp;RIGHT(BH$1,2)),$U838,Holidays!$J$3:$J$937),
IF($T838&lt;DATEVALUE("10/1/20"&amp;RIGHT(BH$1,2)),NETWORKDAYS(DATEVALUE("10/1/20"&amp;RIGHT(BH$1,2)),DATEVALUE("9/30/20"&amp;RIGHT(BI$1,2)),Holidays!$J$3:$J$937),
IF($T838&gt;=DATEVALUE("10/1/20"&amp;RIGHT(BH$1,2)),NETWORKDAYS($T838,DATEVALUE("9/30/20"&amp;RIGHT(BI$1,2)),Holidays!$J$3:$J$937),"")))),"")/(NETWORKDAYS($T838,$U838,Holidays!$J$3:$J$937)),0))</f>
        <v/>
      </c>
      <c r="BJ838" s="87" t="str">
        <f>IF($Q838="","",IFERROR(IF(OR(AND($T838&gt;=DATEVALUE("10/1/20"&amp;RIGHT(BI$1,2)),$T838&lt;=DATEVALUE("9/30/20"&amp;RIGHT(BJ$1,2))),AND($U838&gt;=DATEVALUE("10/1/20"&amp;RIGHT(BI$1,2)),$U838&lt;=DATEVALUE("9/30/20"&amp;RIGHT(BJ$1,2))),AND($T838&lt;=DATEVALUE("10/1/20"&amp;RIGHT(BI$1,2)),$U838&gt;=DATEVALUE("9/30/20"&amp;RIGHT(BJ$1,2)))),
IF(AND($T838&gt;=DATEVALUE("10/1/20"&amp;RIGHT(BI$1,2)),$U838&lt;=DATEVALUE("9/30/20"&amp;RIGHT(BJ$1,2))),NETWORKDAYS($T838,$U838,Holidays!$J$3:$J$937),
IF(AND($T838&lt;DATEVALUE("10/1/20"&amp;RIGHT(BI$1,2)),$U838&lt;=DATEVALUE("9/30/20"&amp;RIGHT(BJ$1,2))),NETWORKDAYS(DATEVALUE("10/1/20"&amp;RIGHT(BI$1,2)),$U838,Holidays!$J$3:$J$937),
IF($T838&lt;DATEVALUE("10/1/20"&amp;RIGHT(BI$1,2)),NETWORKDAYS(DATEVALUE("10/1/20"&amp;RIGHT(BI$1,2)),DATEVALUE("9/30/20"&amp;RIGHT(BJ$1,2)),Holidays!$J$3:$J$937),
IF($T838&gt;=DATEVALUE("10/1/20"&amp;RIGHT(BI$1,2)),NETWORKDAYS($T838,DATEVALUE("9/30/20"&amp;RIGHT(BJ$1,2)),Holidays!$J$3:$J$937),"")))),"")/(NETWORKDAYS($T838,$U838,Holidays!$J$3:$J$937)),0))</f>
        <v/>
      </c>
      <c r="BK838" s="87" t="str">
        <f>IF($Q838="","",IFERROR(IF(OR(AND($T838&gt;=DATEVALUE("10/1/20"&amp;RIGHT(BJ$1,2)),$T838&lt;=DATEVALUE("9/30/20"&amp;RIGHT(BK$1,2))),AND($U838&gt;=DATEVALUE("10/1/20"&amp;RIGHT(BJ$1,2)),$U838&lt;=DATEVALUE("9/30/20"&amp;RIGHT(BK$1,2))),AND($T838&lt;=DATEVALUE("10/1/20"&amp;RIGHT(BJ$1,2)),$U838&gt;=DATEVALUE("9/30/20"&amp;RIGHT(BK$1,2)))),
IF(AND($T838&gt;=DATEVALUE("10/1/20"&amp;RIGHT(BJ$1,2)),$U838&lt;=DATEVALUE("9/30/20"&amp;RIGHT(BK$1,2))),NETWORKDAYS($T838,$U838,Holidays!$J$3:$J$937),
IF(AND($T838&lt;DATEVALUE("10/1/20"&amp;RIGHT(BJ$1,2)),$U838&lt;=DATEVALUE("9/30/20"&amp;RIGHT(BK$1,2))),NETWORKDAYS(DATEVALUE("10/1/20"&amp;RIGHT(BJ$1,2)),$U838,Holidays!$J$3:$J$937),
IF($T838&lt;DATEVALUE("10/1/20"&amp;RIGHT(BJ$1,2)),NETWORKDAYS(DATEVALUE("10/1/20"&amp;RIGHT(BJ$1,2)),DATEVALUE("9/30/20"&amp;RIGHT(BK$1,2)),Holidays!$J$3:$J$937),
IF($T838&gt;=DATEVALUE("10/1/20"&amp;RIGHT(BJ$1,2)),NETWORKDAYS($T838,DATEVALUE("9/30/20"&amp;RIGHT(BK$1,2)),Holidays!$J$3:$J$937),"")))),"")/(NETWORKDAYS($T838,$U838,Holidays!$J$3:$J$937)),0))</f>
        <v/>
      </c>
      <c r="BL838" s="87" t="str">
        <f>IF($Q838="","",IFERROR(IF(OR(AND($T838&gt;=DATEVALUE("10/1/20"&amp;RIGHT(BK$1,2)),$T838&lt;=DATEVALUE("9/30/20"&amp;RIGHT(BL$1,2))),AND($U838&gt;=DATEVALUE("10/1/20"&amp;RIGHT(BK$1,2)),$U838&lt;=DATEVALUE("9/30/20"&amp;RIGHT(BL$1,2))),AND($T838&lt;=DATEVALUE("10/1/20"&amp;RIGHT(BK$1,2)),$U838&gt;=DATEVALUE("9/30/20"&amp;RIGHT(BL$1,2)))),
IF(AND($T838&gt;=DATEVALUE("10/1/20"&amp;RIGHT(BK$1,2)),$U838&lt;=DATEVALUE("9/30/20"&amp;RIGHT(BL$1,2))),NETWORKDAYS($T838,$U838,Holidays!$J$3:$J$937),
IF(AND($T838&lt;DATEVALUE("10/1/20"&amp;RIGHT(BK$1,2)),$U838&lt;=DATEVALUE("9/30/20"&amp;RIGHT(BL$1,2))),NETWORKDAYS(DATEVALUE("10/1/20"&amp;RIGHT(BK$1,2)),$U838,Holidays!$J$3:$J$937),
IF($T838&lt;DATEVALUE("10/1/20"&amp;RIGHT(BK$1,2)),NETWORKDAYS(DATEVALUE("10/1/20"&amp;RIGHT(BK$1,2)),DATEVALUE("9/30/20"&amp;RIGHT(BL$1,2)),Holidays!$J$3:$J$937),
IF($T838&gt;=DATEVALUE("10/1/20"&amp;RIGHT(BK$1,2)),NETWORKDAYS($T838,DATEVALUE("9/30/20"&amp;RIGHT(BL$1,2)),Holidays!$J$3:$J$937),"")))),"")/(NETWORKDAYS($T838,$U838,Holidays!$J$3:$J$937)),0))</f>
        <v/>
      </c>
      <c r="BM838" s="87" t="str">
        <f>IF($Q838="","",IFERROR(IF(OR(AND($T838&gt;=DATEVALUE("10/1/20"&amp;RIGHT(BL$1,2)),$T838&lt;=DATEVALUE("9/30/20"&amp;RIGHT(BM$1,2))),AND($U838&gt;=DATEVALUE("10/1/20"&amp;RIGHT(BL$1,2)),$U838&lt;=DATEVALUE("9/30/20"&amp;RIGHT(BM$1,2))),AND($T838&lt;=DATEVALUE("10/1/20"&amp;RIGHT(BL$1,2)),$U838&gt;=DATEVALUE("9/30/20"&amp;RIGHT(BM$1,2)))),
IF(AND($T838&gt;=DATEVALUE("10/1/20"&amp;RIGHT(BL$1,2)),$U838&lt;=DATEVALUE("9/30/20"&amp;RIGHT(BM$1,2))),NETWORKDAYS($T838,$U838,Holidays!$J$3:$J$937),
IF(AND($T838&lt;DATEVALUE("10/1/20"&amp;RIGHT(BL$1,2)),$U838&lt;=DATEVALUE("9/30/20"&amp;RIGHT(BM$1,2))),NETWORKDAYS(DATEVALUE("10/1/20"&amp;RIGHT(BL$1,2)),$U838,Holidays!$J$3:$J$937),
IF($T838&lt;DATEVALUE("10/1/20"&amp;RIGHT(BL$1,2)),NETWORKDAYS(DATEVALUE("10/1/20"&amp;RIGHT(BL$1,2)),DATEVALUE("9/30/20"&amp;RIGHT(BM$1,2)),Holidays!$J$3:$J$937),
IF($T838&gt;=DATEVALUE("10/1/20"&amp;RIGHT(BL$1,2)),NETWORKDAYS($T838,DATEVALUE("9/30/20"&amp;RIGHT(BM$1,2)),Holidays!$J$3:$J$937),"")))),"")/(NETWORKDAYS($T838,$U838,Holidays!$J$3:$J$937)),0))</f>
        <v/>
      </c>
      <c r="BN838" s="87" t="str">
        <f>IF($Q838="","",IFERROR(IF(OR(AND($T838&gt;=DATEVALUE("10/1/20"&amp;RIGHT(BM$1,2)),$T838&lt;=DATEVALUE("9/30/20"&amp;RIGHT(BN$1,2))),AND($U838&gt;=DATEVALUE("10/1/20"&amp;RIGHT(BM$1,2)),$U838&lt;=DATEVALUE("9/30/20"&amp;RIGHT(BN$1,2))),AND($T838&lt;=DATEVALUE("10/1/20"&amp;RIGHT(BM$1,2)),$U838&gt;=DATEVALUE("9/30/20"&amp;RIGHT(BN$1,2)))),
IF(AND($T838&gt;=DATEVALUE("10/1/20"&amp;RIGHT(BM$1,2)),$U838&lt;=DATEVALUE("9/30/20"&amp;RIGHT(BN$1,2))),NETWORKDAYS($T838,$U838,Holidays!$J$3:$J$937),
IF(AND($T838&lt;DATEVALUE("10/1/20"&amp;RIGHT(BM$1,2)),$U838&lt;=DATEVALUE("9/30/20"&amp;RIGHT(BN$1,2))),NETWORKDAYS(DATEVALUE("10/1/20"&amp;RIGHT(BM$1,2)),$U838,Holidays!$J$3:$J$937),
IF($T838&lt;DATEVALUE("10/1/20"&amp;RIGHT(BM$1,2)),NETWORKDAYS(DATEVALUE("10/1/20"&amp;RIGHT(BM$1,2)),DATEVALUE("9/30/20"&amp;RIGHT(BN$1,2)),Holidays!$J$3:$J$937),
IF($T838&gt;=DATEVALUE("10/1/20"&amp;RIGHT(BM$1,2)),NETWORKDAYS($T838,DATEVALUE("9/30/20"&amp;RIGHT(BN$1,2)),Holidays!$J$3:$J$937),"")))),"")/(NETWORKDAYS($T838,$U838,Holidays!$J$3:$J$937)),0))</f>
        <v/>
      </c>
      <c r="BO838" s="87" t="str">
        <f>IF($Q838="","",IFERROR(IF(OR(AND($T838&gt;=DATEVALUE("10/1/20"&amp;RIGHT(BN$1,2)),$T838&lt;=DATEVALUE("9/30/20"&amp;RIGHT(BO$1,2))),AND($U838&gt;=DATEVALUE("10/1/20"&amp;RIGHT(BN$1,2)),$U838&lt;=DATEVALUE("9/30/20"&amp;RIGHT(BO$1,2))),AND($T838&lt;=DATEVALUE("10/1/20"&amp;RIGHT(BN$1,2)),$U838&gt;=DATEVALUE("9/30/20"&amp;RIGHT(BO$1,2)))),
IF(AND($T838&gt;=DATEVALUE("10/1/20"&amp;RIGHT(BN$1,2)),$U838&lt;=DATEVALUE("9/30/20"&amp;RIGHT(BO$1,2))),NETWORKDAYS($T838,$U838,Holidays!$J$3:$J$937),
IF(AND($T838&lt;DATEVALUE("10/1/20"&amp;RIGHT(BN$1,2)),$U838&lt;=DATEVALUE("9/30/20"&amp;RIGHT(BO$1,2))),NETWORKDAYS(DATEVALUE("10/1/20"&amp;RIGHT(BN$1,2)),$U838,Holidays!$J$3:$J$937),
IF($T838&lt;DATEVALUE("10/1/20"&amp;RIGHT(BN$1,2)),NETWORKDAYS(DATEVALUE("10/1/20"&amp;RIGHT(BN$1,2)),DATEVALUE("9/30/20"&amp;RIGHT(BO$1,2)),Holidays!$J$3:$J$937),
IF($T838&gt;=DATEVALUE("10/1/20"&amp;RIGHT(BN$1,2)),NETWORKDAYS($T838,DATEVALUE("9/30/20"&amp;RIGHT(BO$1,2)),Holidays!$J$3:$J$937),"")))),"")/(NETWORKDAYS($T838,$U838,Holidays!$J$3:$J$937)),0))</f>
        <v/>
      </c>
      <c r="BP838" s="87" t="str">
        <f>IF($Q838="","",IFERROR(IF(OR(AND($T838&gt;=DATEVALUE("10/1/20"&amp;RIGHT(BO$1,2)),$T838&lt;=DATEVALUE("9/30/20"&amp;RIGHT(BP$1,2))),AND($U838&gt;=DATEVALUE("10/1/20"&amp;RIGHT(BO$1,2)),$U838&lt;=DATEVALUE("9/30/20"&amp;RIGHT(BP$1,2))),AND($T838&lt;=DATEVALUE("10/1/20"&amp;RIGHT(BO$1,2)),$U838&gt;=DATEVALUE("9/30/20"&amp;RIGHT(BP$1,2)))),
IF(AND($T838&gt;=DATEVALUE("10/1/20"&amp;RIGHT(BO$1,2)),$U838&lt;=DATEVALUE("9/30/20"&amp;RIGHT(BP$1,2))),NETWORKDAYS($T838,$U838,Holidays!$J$3:$J$937),
IF(AND($T838&lt;DATEVALUE("10/1/20"&amp;RIGHT(BO$1,2)),$U838&lt;=DATEVALUE("9/30/20"&amp;RIGHT(BP$1,2))),NETWORKDAYS(DATEVALUE("10/1/20"&amp;RIGHT(BO$1,2)),$U838,Holidays!$J$3:$J$937),
IF($T838&lt;DATEVALUE("10/1/20"&amp;RIGHT(BO$1,2)),NETWORKDAYS(DATEVALUE("10/1/20"&amp;RIGHT(BO$1,2)),DATEVALUE("9/30/20"&amp;RIGHT(BP$1,2)),Holidays!$J$3:$J$937),
IF($T838&gt;=DATEVALUE("10/1/20"&amp;RIGHT(BO$1,2)),NETWORKDAYS($T838,DATEVALUE("9/30/20"&amp;RIGHT(BP$1,2)),Holidays!$J$3:$J$937),"")))),"")/(NETWORKDAYS($T838,$U838,Holidays!$J$3:$J$937)),0))</f>
        <v/>
      </c>
      <c r="BQ838" s="87" t="str">
        <f>IF($Q838="","",IFERROR(IF(OR(AND($T838&gt;=DATEVALUE("10/1/20"&amp;RIGHT(BP$1,2)),$T838&lt;=DATEVALUE("9/30/20"&amp;RIGHT(BQ$1,2))),AND($U838&gt;=DATEVALUE("10/1/20"&amp;RIGHT(BP$1,2)),$U838&lt;=DATEVALUE("9/30/20"&amp;RIGHT(BQ$1,2))),AND($T838&lt;=DATEVALUE("10/1/20"&amp;RIGHT(BP$1,2)),$U838&gt;=DATEVALUE("9/30/20"&amp;RIGHT(BQ$1,2)))),
IF(AND($T838&gt;=DATEVALUE("10/1/20"&amp;RIGHT(BP$1,2)),$U838&lt;=DATEVALUE("9/30/20"&amp;RIGHT(BQ$1,2))),NETWORKDAYS($T838,$U838,Holidays!$J$3:$J$937),
IF(AND($T838&lt;DATEVALUE("10/1/20"&amp;RIGHT(BP$1,2)),$U838&lt;=DATEVALUE("9/30/20"&amp;RIGHT(BQ$1,2))),NETWORKDAYS(DATEVALUE("10/1/20"&amp;RIGHT(BP$1,2)),$U838,Holidays!$J$3:$J$937),
IF($T838&lt;DATEVALUE("10/1/20"&amp;RIGHT(BP$1,2)),NETWORKDAYS(DATEVALUE("10/1/20"&amp;RIGHT(BP$1,2)),DATEVALUE("9/30/20"&amp;RIGHT(BQ$1,2)),Holidays!$J$3:$J$937),
IF($T838&gt;=DATEVALUE("10/1/20"&amp;RIGHT(BP$1,2)),NETWORKDAYS($T838,DATEVALUE("9/30/20"&amp;RIGHT(BQ$1,2)),Holidays!$J$3:$J$937),"")))),"")/(NETWORKDAYS($T838,$U838,Holidays!$J$3:$J$937)),0))</f>
        <v/>
      </c>
      <c r="BR838" s="87" t="str">
        <f>IF($Q838="","",IFERROR(IF(OR(AND($T838&gt;=DATEVALUE("10/1/20"&amp;RIGHT(BQ$1,2)),$T838&lt;=DATEVALUE("9/30/20"&amp;RIGHT(BR$1,2))),AND($U838&gt;=DATEVALUE("10/1/20"&amp;RIGHT(BQ$1,2)),$U838&lt;=DATEVALUE("9/30/20"&amp;RIGHT(BR$1,2))),AND($T838&lt;=DATEVALUE("10/1/20"&amp;RIGHT(BQ$1,2)),$U838&gt;=DATEVALUE("9/30/20"&amp;RIGHT(BR$1,2)))),
IF(AND($T838&gt;=DATEVALUE("10/1/20"&amp;RIGHT(BQ$1,2)),$U838&lt;=DATEVALUE("9/30/20"&amp;RIGHT(BR$1,2))),NETWORKDAYS($T838,$U838,Holidays!$J$3:$J$937),
IF(AND($T838&lt;DATEVALUE("10/1/20"&amp;RIGHT(BQ$1,2)),$U838&lt;=DATEVALUE("9/30/20"&amp;RIGHT(BR$1,2))),NETWORKDAYS(DATEVALUE("10/1/20"&amp;RIGHT(BQ$1,2)),$U838,Holidays!$J$3:$J$937),
IF($T838&lt;DATEVALUE("10/1/20"&amp;RIGHT(BQ$1,2)),NETWORKDAYS(DATEVALUE("10/1/20"&amp;RIGHT(BQ$1,2)),DATEVALUE("9/30/20"&amp;RIGHT(BR$1,2)),Holidays!$J$3:$J$937),
IF($T838&gt;=DATEVALUE("10/1/20"&amp;RIGHT(BQ$1,2)),NETWORKDAYS($T838,DATEVALUE("9/30/20"&amp;RIGHT(BR$1,2)),Holidays!$J$3:$J$937),"")))),"")/(NETWORKDAYS($T838,$U838,Holidays!$J$3:$J$937)),0))</f>
        <v/>
      </c>
      <c r="BS838" s="87" t="str">
        <f>IF($Q838="","",IFERROR(IF(OR(AND($T838&gt;=DATEVALUE("10/1/20"&amp;RIGHT(BR$1,2)),$T838&lt;=DATEVALUE("9/30/20"&amp;RIGHT(BS$1,2))),AND($U838&gt;=DATEVALUE("10/1/20"&amp;RIGHT(BR$1,2)),$U838&lt;=DATEVALUE("9/30/20"&amp;RIGHT(BS$1,2))),AND($T838&lt;=DATEVALUE("10/1/20"&amp;RIGHT(BR$1,2)),$U838&gt;=DATEVALUE("9/30/20"&amp;RIGHT(BS$1,2)))),
IF(AND($T838&gt;=DATEVALUE("10/1/20"&amp;RIGHT(BR$1,2)),$U838&lt;=DATEVALUE("9/30/20"&amp;RIGHT(BS$1,2))),NETWORKDAYS($T838,$U838,Holidays!$J$3:$J$937),
IF(AND($T838&lt;DATEVALUE("10/1/20"&amp;RIGHT(BR$1,2)),$U838&lt;=DATEVALUE("9/30/20"&amp;RIGHT(BS$1,2))),NETWORKDAYS(DATEVALUE("10/1/20"&amp;RIGHT(BR$1,2)),$U838,Holidays!$J$3:$J$937),
IF($T838&lt;DATEVALUE("10/1/20"&amp;RIGHT(BR$1,2)),NETWORKDAYS(DATEVALUE("10/1/20"&amp;RIGHT(BR$1,2)),DATEVALUE("9/30/20"&amp;RIGHT(BS$1,2)),Holidays!$J$3:$J$937),
IF($T838&gt;=DATEVALUE("10/1/20"&amp;RIGHT(BR$1,2)),NETWORKDAYS($T838,DATEVALUE("9/30/20"&amp;RIGHT(BS$1,2)),Holidays!$J$3:$J$937),"")))),"")/(NETWORKDAYS($T838,$U838,Holidays!$J$3:$J$937)),0))</f>
        <v/>
      </c>
      <c r="BT838" s="87" t="str">
        <f>IF($Q838="","",IFERROR(IF(OR(AND($T838&gt;=DATEVALUE("10/1/20"&amp;RIGHT(BS$1,2)),$T838&lt;=DATEVALUE("9/30/20"&amp;RIGHT(BT$1,2))),AND($U838&gt;=DATEVALUE("10/1/20"&amp;RIGHT(BS$1,2)),$U838&lt;=DATEVALUE("9/30/20"&amp;RIGHT(BT$1,2))),AND($T838&lt;=DATEVALUE("10/1/20"&amp;RIGHT(BS$1,2)),$U838&gt;=DATEVALUE("9/30/20"&amp;RIGHT(BT$1,2)))),
IF(AND($T838&gt;=DATEVALUE("10/1/20"&amp;RIGHT(BS$1,2)),$U838&lt;=DATEVALUE("9/30/20"&amp;RIGHT(BT$1,2))),NETWORKDAYS($T838,$U838,Holidays!$J$3:$J$937),
IF(AND($T838&lt;DATEVALUE("10/1/20"&amp;RIGHT(BS$1,2)),$U838&lt;=DATEVALUE("9/30/20"&amp;RIGHT(BT$1,2))),NETWORKDAYS(DATEVALUE("10/1/20"&amp;RIGHT(BS$1,2)),$U838,Holidays!$J$3:$J$937),
IF($T838&lt;DATEVALUE("10/1/20"&amp;RIGHT(BS$1,2)),NETWORKDAYS(DATEVALUE("10/1/20"&amp;RIGHT(BS$1,2)),DATEVALUE("9/30/20"&amp;RIGHT(BT$1,2)),Holidays!$J$3:$J$937),
IF($T838&gt;=DATEVALUE("10/1/20"&amp;RIGHT(BS$1,2)),NETWORKDAYS($T838,DATEVALUE("9/30/20"&amp;RIGHT(BT$1,2)),Holidays!$J$3:$J$937),"")))),"")/(NETWORKDAYS($T838,$U838,Holidays!$J$3:$J$937)),0))</f>
        <v/>
      </c>
      <c r="BU838" s="87" t="str">
        <f>IF($Q838="","",IFERROR(IF(OR(AND($T838&gt;=DATEVALUE("10/1/20"&amp;RIGHT(BT$1,2)),$T838&lt;=DATEVALUE("9/30/20"&amp;RIGHT(BU$1,2))),AND($U838&gt;=DATEVALUE("10/1/20"&amp;RIGHT(BT$1,2)),$U838&lt;=DATEVALUE("9/30/20"&amp;RIGHT(BU$1,2))),AND($T838&lt;=DATEVALUE("10/1/20"&amp;RIGHT(BT$1,2)),$U838&gt;=DATEVALUE("9/30/20"&amp;RIGHT(BU$1,2)))),
IF(AND($T838&gt;=DATEVALUE("10/1/20"&amp;RIGHT(BT$1,2)),$U838&lt;=DATEVALUE("9/30/20"&amp;RIGHT(BU$1,2))),NETWORKDAYS($T838,$U838,Holidays!$J$3:$J$937),
IF(AND($T838&lt;DATEVALUE("10/1/20"&amp;RIGHT(BT$1,2)),$U838&lt;=DATEVALUE("9/30/20"&amp;RIGHT(BU$1,2))),NETWORKDAYS(DATEVALUE("10/1/20"&amp;RIGHT(BT$1,2)),$U838,Holidays!$J$3:$J$937),
IF($T838&lt;DATEVALUE("10/1/20"&amp;RIGHT(BT$1,2)),NETWORKDAYS(DATEVALUE("10/1/20"&amp;RIGHT(BT$1,2)),DATEVALUE("9/30/20"&amp;RIGHT(BU$1,2)),Holidays!$J$3:$J$937),
IF($T838&gt;=DATEVALUE("10/1/20"&amp;RIGHT(BT$1,2)),NETWORKDAYS($T838,DATEVALUE("9/30/20"&amp;RIGHT(BU$1,2)),Holidays!$J$3:$J$937),"")))),"")/(NETWORKDAYS($T838,$U838,Holidays!$J$3:$J$937)),0))</f>
        <v/>
      </c>
      <c r="BV838" s="87" t="str">
        <f>IF($Q838="","",IFERROR(IF(OR(AND($T838&gt;=DATEVALUE("10/1/20"&amp;RIGHT(BU$1,2)),$T838&lt;=DATEVALUE("9/30/20"&amp;RIGHT(BV$1,2))),AND($U838&gt;=DATEVALUE("10/1/20"&amp;RIGHT(BU$1,2)),$U838&lt;=DATEVALUE("9/30/20"&amp;RIGHT(BV$1,2))),AND($T838&lt;=DATEVALUE("10/1/20"&amp;RIGHT(BU$1,2)),$U838&gt;=DATEVALUE("9/30/20"&amp;RIGHT(BV$1,2)))),
IF(AND($T838&gt;=DATEVALUE("10/1/20"&amp;RIGHT(BU$1,2)),$U838&lt;=DATEVALUE("9/30/20"&amp;RIGHT(BV$1,2))),NETWORKDAYS($T838,$U838,Holidays!$J$3:$J$937),
IF(AND($T838&lt;DATEVALUE("10/1/20"&amp;RIGHT(BU$1,2)),$U838&lt;=DATEVALUE("9/30/20"&amp;RIGHT(BV$1,2))),NETWORKDAYS(DATEVALUE("10/1/20"&amp;RIGHT(BU$1,2)),$U838,Holidays!$J$3:$J$937),
IF($T838&lt;DATEVALUE("10/1/20"&amp;RIGHT(BU$1,2)),NETWORKDAYS(DATEVALUE("10/1/20"&amp;RIGHT(BU$1,2)),DATEVALUE("9/30/20"&amp;RIGHT(BV$1,2)),Holidays!$J$3:$J$937),
IF($T838&gt;=DATEVALUE("10/1/20"&amp;RIGHT(BU$1,2)),NETWORKDAYS($T838,DATEVALUE("9/30/20"&amp;RIGHT(BV$1,2)),Holidays!$J$3:$J$937),"")))),"")/(NETWORKDAYS($T838,$U838,Holidays!$J$3:$J$937)),0))</f>
        <v/>
      </c>
      <c r="BW838" s="87" t="str">
        <f>IF($Q838="","",IFERROR(IF(OR(AND($T838&gt;=DATEVALUE("10/1/20"&amp;RIGHT(BV$1,2)),$T838&lt;=DATEVALUE("9/30/20"&amp;RIGHT(BW$1,2))),AND($U838&gt;=DATEVALUE("10/1/20"&amp;RIGHT(BV$1,2)),$U838&lt;=DATEVALUE("9/30/20"&amp;RIGHT(BW$1,2))),AND($T838&lt;=DATEVALUE("10/1/20"&amp;RIGHT(BV$1,2)),$U838&gt;=DATEVALUE("9/30/20"&amp;RIGHT(BW$1,2)))),
IF(AND($T838&gt;=DATEVALUE("10/1/20"&amp;RIGHT(BV$1,2)),$U838&lt;=DATEVALUE("9/30/20"&amp;RIGHT(BW$1,2))),NETWORKDAYS($T838,$U838,Holidays!$J$3:$J$937),
IF(AND($T838&lt;DATEVALUE("10/1/20"&amp;RIGHT(BV$1,2)),$U838&lt;=DATEVALUE("9/30/20"&amp;RIGHT(BW$1,2))),NETWORKDAYS(DATEVALUE("10/1/20"&amp;RIGHT(BV$1,2)),$U838,Holidays!$J$3:$J$937),
IF($T838&lt;DATEVALUE("10/1/20"&amp;RIGHT(BV$1,2)),NETWORKDAYS(DATEVALUE("10/1/20"&amp;RIGHT(BV$1,2)),DATEVALUE("9/30/20"&amp;RIGHT(BW$1,2)),Holidays!$J$3:$J$937),
IF($T838&gt;=DATEVALUE("10/1/20"&amp;RIGHT(BV$1,2)),NETWORKDAYS($T838,DATEVALUE("9/30/20"&amp;RIGHT(BW$1,2)),Holidays!$J$3:$J$937),"")))),"")/(NETWORKDAYS($T838,$U838,Holidays!$J$3:$J$937)),0))</f>
        <v/>
      </c>
      <c r="BX838" s="87" t="str">
        <f>IF($Q838="","",IFERROR(IF(OR(AND($T838&gt;=DATEVALUE("10/1/20"&amp;RIGHT(BW$1,2)),$T838&lt;=DATEVALUE("9/30/20"&amp;RIGHT(BX$1,2))),AND($U838&gt;=DATEVALUE("10/1/20"&amp;RIGHT(BW$1,2)),$U838&lt;=DATEVALUE("9/30/20"&amp;RIGHT(BX$1,2))),AND($T838&lt;=DATEVALUE("10/1/20"&amp;RIGHT(BW$1,2)),$U838&gt;=DATEVALUE("9/30/20"&amp;RIGHT(BX$1,2)))),
IF(AND($T838&gt;=DATEVALUE("10/1/20"&amp;RIGHT(BW$1,2)),$U838&lt;=DATEVALUE("9/30/20"&amp;RIGHT(BX$1,2))),NETWORKDAYS($T838,$U838,Holidays!$J$3:$J$937),
IF(AND($T838&lt;DATEVALUE("10/1/20"&amp;RIGHT(BW$1,2)),$U838&lt;=DATEVALUE("9/30/20"&amp;RIGHT(BX$1,2))),NETWORKDAYS(DATEVALUE("10/1/20"&amp;RIGHT(BW$1,2)),$U838,Holidays!$J$3:$J$937),
IF($T838&lt;DATEVALUE("10/1/20"&amp;RIGHT(BW$1,2)),NETWORKDAYS(DATEVALUE("10/1/20"&amp;RIGHT(BW$1,2)),DATEVALUE("9/30/20"&amp;RIGHT(BX$1,2)),Holidays!$J$3:$J$937),
IF($T838&gt;=DATEVALUE("10/1/20"&amp;RIGHT(BW$1,2)),NETWORKDAYS($T838,DATEVALUE("9/30/20"&amp;RIGHT(BX$1,2)),Holidays!$J$3:$J$937),"")))),"")/(NETWORKDAYS($T838,$U838,Holidays!$J$3:$J$937)),0))</f>
        <v/>
      </c>
      <c r="BY838" s="87" t="str">
        <f>IF($Q838="","",IFERROR(IF(OR(AND($T838&gt;=DATEVALUE("10/1/20"&amp;RIGHT(BX$1,2)),$T838&lt;=DATEVALUE("9/30/20"&amp;RIGHT(BY$1,2))),AND($U838&gt;=DATEVALUE("10/1/20"&amp;RIGHT(BX$1,2)),$U838&lt;=DATEVALUE("9/30/20"&amp;RIGHT(BY$1,2))),AND($T838&lt;=DATEVALUE("10/1/20"&amp;RIGHT(BX$1,2)),$U838&gt;=DATEVALUE("9/30/20"&amp;RIGHT(BY$1,2)))),
IF(AND($T838&gt;=DATEVALUE("10/1/20"&amp;RIGHT(BX$1,2)),$U838&lt;=DATEVALUE("9/30/20"&amp;RIGHT(BY$1,2))),NETWORKDAYS($T838,$U838,Holidays!$J$3:$J$937),
IF(AND($T838&lt;DATEVALUE("10/1/20"&amp;RIGHT(BX$1,2)),$U838&lt;=DATEVALUE("9/30/20"&amp;RIGHT(BY$1,2))),NETWORKDAYS(DATEVALUE("10/1/20"&amp;RIGHT(BX$1,2)),$U838,Holidays!$J$3:$J$937),
IF($T838&lt;DATEVALUE("10/1/20"&amp;RIGHT(BX$1,2)),NETWORKDAYS(DATEVALUE("10/1/20"&amp;RIGHT(BX$1,2)),DATEVALUE("9/30/20"&amp;RIGHT(BY$1,2)),Holidays!$J$3:$J$937),
IF($T838&gt;=DATEVALUE("10/1/20"&amp;RIGHT(BX$1,2)),NETWORKDAYS($T838,DATEVALUE("9/30/20"&amp;RIGHT(BY$1,2)),Holidays!$J$3:$J$937),"")))),"")/(NETWORKDAYS($T838,$U838,Holidays!$J$3:$J$937)),0))</f>
        <v/>
      </c>
      <c r="BZ838" s="87" t="str">
        <f>IF($Q838="","",IFERROR(IF(OR(AND($T838&gt;=DATEVALUE("10/1/20"&amp;RIGHT(BY$1,2)),$T838&lt;=DATEVALUE("9/30/20"&amp;RIGHT(BZ$1,2))),AND($U838&gt;=DATEVALUE("10/1/20"&amp;RIGHT(BY$1,2)),$U838&lt;=DATEVALUE("9/30/20"&amp;RIGHT(BZ$1,2))),AND($T838&lt;=DATEVALUE("10/1/20"&amp;RIGHT(BY$1,2)),$U838&gt;=DATEVALUE("9/30/20"&amp;RIGHT(BZ$1,2)))),
IF(AND($T838&gt;=DATEVALUE("10/1/20"&amp;RIGHT(BY$1,2)),$U838&lt;=DATEVALUE("9/30/20"&amp;RIGHT(BZ$1,2))),NETWORKDAYS($T838,$U838,Holidays!$J$3:$J$937),
IF(AND($T838&lt;DATEVALUE("10/1/20"&amp;RIGHT(BY$1,2)),$U838&lt;=DATEVALUE("9/30/20"&amp;RIGHT(BZ$1,2))),NETWORKDAYS(DATEVALUE("10/1/20"&amp;RIGHT(BY$1,2)),$U838,Holidays!$J$3:$J$937),
IF($T838&lt;DATEVALUE("10/1/20"&amp;RIGHT(BY$1,2)),NETWORKDAYS(DATEVALUE("10/1/20"&amp;RIGHT(BY$1,2)),DATEVALUE("9/30/20"&amp;RIGHT(BZ$1,2)),Holidays!$J$3:$J$937),
IF($T838&gt;=DATEVALUE("10/1/20"&amp;RIGHT(BY$1,2)),NETWORKDAYS($T838,DATEVALUE("9/30/20"&amp;RIGHT(BZ$1,2)),Holidays!$J$3:$J$937),"")))),"")/(NETWORKDAYS($T838,$U838,Holidays!$J$3:$J$937)),0))</f>
        <v/>
      </c>
      <c r="CA838" s="87" t="str">
        <f>IF($Q838="","",IFERROR(IF(OR(AND($T838&gt;=DATEVALUE("10/1/20"&amp;RIGHT(BZ$1,2)),$T838&lt;=DATEVALUE("9/30/20"&amp;RIGHT(CA$1,2))),AND($U838&gt;=DATEVALUE("10/1/20"&amp;RIGHT(BZ$1,2)),$U838&lt;=DATEVALUE("9/30/20"&amp;RIGHT(CA$1,2))),AND($T838&lt;=DATEVALUE("10/1/20"&amp;RIGHT(BZ$1,2)),$U838&gt;=DATEVALUE("9/30/20"&amp;RIGHT(CA$1,2)))),
IF(AND($T838&gt;=DATEVALUE("10/1/20"&amp;RIGHT(BZ$1,2)),$U838&lt;=DATEVALUE("9/30/20"&amp;RIGHT(CA$1,2))),NETWORKDAYS($T838,$U838,Holidays!$J$3:$J$937),
IF(AND($T838&lt;DATEVALUE("10/1/20"&amp;RIGHT(BZ$1,2)),$U838&lt;=DATEVALUE("9/30/20"&amp;RIGHT(CA$1,2))),NETWORKDAYS(DATEVALUE("10/1/20"&amp;RIGHT(BZ$1,2)),$U838,Holidays!$J$3:$J$937),
IF($T838&lt;DATEVALUE("10/1/20"&amp;RIGHT(BZ$1,2)),NETWORKDAYS(DATEVALUE("10/1/20"&amp;RIGHT(BZ$1,2)),DATEVALUE("9/30/20"&amp;RIGHT(CA$1,2)),Holidays!$J$3:$J$937),
IF($T838&gt;=DATEVALUE("10/1/20"&amp;RIGHT(BZ$1,2)),NETWORKDAYS($T838,DATEVALUE("9/30/20"&amp;RIGHT(CA$1,2)),Holidays!$J$3:$J$937),"")))),"")/(NETWORKDAYS($T838,$U838,Holidays!$J$3:$J$937)),0))</f>
        <v/>
      </c>
      <c r="CB838" s="87" t="str">
        <f>IF($Q838="","",IFERROR(IF(OR(AND($T838&gt;=DATEVALUE("10/1/20"&amp;RIGHT(CA$1,2)),$T838&lt;=DATEVALUE("9/30/20"&amp;RIGHT(CB$1,2))),AND($U838&gt;=DATEVALUE("10/1/20"&amp;RIGHT(CA$1,2)),$U838&lt;=DATEVALUE("9/30/20"&amp;RIGHT(CB$1,2))),AND($T838&lt;=DATEVALUE("10/1/20"&amp;RIGHT(CA$1,2)),$U838&gt;=DATEVALUE("9/30/20"&amp;RIGHT(CB$1,2)))),
IF(AND($T838&gt;=DATEVALUE("10/1/20"&amp;RIGHT(CA$1,2)),$U838&lt;=DATEVALUE("9/30/20"&amp;RIGHT(CB$1,2))),NETWORKDAYS($T838,$U838,Holidays!$J$3:$J$937),
IF(AND($T838&lt;DATEVALUE("10/1/20"&amp;RIGHT(CA$1,2)),$U838&lt;=DATEVALUE("9/30/20"&amp;RIGHT(CB$1,2))),NETWORKDAYS(DATEVALUE("10/1/20"&amp;RIGHT(CA$1,2)),$U838,Holidays!$J$3:$J$937),
IF($T838&lt;DATEVALUE("10/1/20"&amp;RIGHT(CA$1,2)),NETWORKDAYS(DATEVALUE("10/1/20"&amp;RIGHT(CA$1,2)),DATEVALUE("9/30/20"&amp;RIGHT(CB$1,2)),Holidays!$J$3:$J$937),
IF($T838&gt;=DATEVALUE("10/1/20"&amp;RIGHT(CA$1,2)),NETWORKDAYS($T838,DATEVALUE("9/30/20"&amp;RIGHT(CB$1,2)),Holidays!$J$3:$J$937),"")))),"")/(NETWORKDAYS($T838,$U838,Holidays!$J$3:$J$937)),0))</f>
        <v/>
      </c>
    </row>
    <row r="839" spans="1:80">
      <c r="A839" s="97"/>
      <c r="B839" s="98" t="str">
        <f ca="1">IF(NOT($A839=""),OFFSET('WBS Reference &amp; User Procedure'!$A$1,MATCH($A839,'WBS Reference &amp; User Procedure'!$A:$A,0)-1,1),"")</f>
        <v/>
      </c>
      <c r="D839" s="97"/>
      <c r="T839" s="104" t="str">
        <f>IF(NOT(Q839=""),IF(NOT($S839=""),$S839,#REF!),"")</f>
        <v/>
      </c>
      <c r="U839" s="104" t="str">
        <f>IF(NOT(Q839=""),WORKDAY(T839,Q839,Holidays!$J$3:$J$937),"")</f>
        <v/>
      </c>
      <c r="V839" s="104"/>
      <c r="W839" s="104"/>
      <c r="X839" s="101" t="str">
        <f t="shared" si="181"/>
        <v/>
      </c>
      <c r="AL839" s="87" t="str">
        <f t="shared" ca="1" si="180"/>
        <v/>
      </c>
      <c r="AN839" s="87" t="str">
        <f t="shared" ca="1" si="188"/>
        <v/>
      </c>
      <c r="AO839" s="87" t="str">
        <f t="shared" ca="1" si="188"/>
        <v/>
      </c>
      <c r="AP839" s="87" t="str">
        <f t="shared" ca="1" si="188"/>
        <v/>
      </c>
      <c r="AQ839" s="87" t="str">
        <f t="shared" ca="1" si="188"/>
        <v/>
      </c>
      <c r="AR839" s="87" t="str">
        <f t="shared" ca="1" si="188"/>
        <v/>
      </c>
      <c r="AS839" s="87" t="str">
        <f t="shared" ca="1" si="188"/>
        <v/>
      </c>
      <c r="AT839" s="87" t="str">
        <f t="shared" ca="1" si="188"/>
        <v/>
      </c>
      <c r="AU839" s="87" t="str">
        <f t="shared" ca="1" si="188"/>
        <v/>
      </c>
      <c r="AV839" s="87" t="str">
        <f t="shared" ca="1" si="188"/>
        <v/>
      </c>
      <c r="AW839" s="87" t="str">
        <f t="shared" ca="1" si="188"/>
        <v/>
      </c>
      <c r="AX839" s="87" t="str">
        <f t="shared" ca="1" si="189"/>
        <v/>
      </c>
      <c r="AY839" s="87" t="str">
        <f t="shared" ca="1" si="189"/>
        <v/>
      </c>
      <c r="AZ839" s="87" t="str">
        <f t="shared" ca="1" si="189"/>
        <v/>
      </c>
      <c r="BA839" s="87" t="str">
        <f t="shared" ca="1" si="189"/>
        <v/>
      </c>
      <c r="BB839" s="87" t="str">
        <f t="shared" ca="1" si="189"/>
        <v/>
      </c>
      <c r="BC839" s="87" t="str">
        <f t="shared" ca="1" si="189"/>
        <v/>
      </c>
      <c r="BD839" s="87" t="str">
        <f t="shared" ca="1" si="189"/>
        <v/>
      </c>
      <c r="BE839" s="87" t="str">
        <f t="shared" ca="1" si="189"/>
        <v/>
      </c>
      <c r="BF839" s="87" t="str">
        <f t="shared" ca="1" si="189"/>
        <v/>
      </c>
      <c r="BG839" s="87" t="str">
        <f t="shared" ca="1" si="189"/>
        <v/>
      </c>
      <c r="BI839" s="87" t="str">
        <f>IF($Q839="","",IFERROR(IF(OR(AND($T839&gt;=DATEVALUE("10/1/20"&amp;RIGHT(BH$1,2)),$T839&lt;=DATEVALUE("9/30/20"&amp;RIGHT(BI$1,2))),AND($U839&gt;=DATEVALUE("10/1/20"&amp;RIGHT(BH$1,2)),$U839&lt;=DATEVALUE("9/30/20"&amp;RIGHT(BI$1,2))),AND($T839&lt;=DATEVALUE("10/1/20"&amp;RIGHT(BH$1,2)),$U839&gt;=DATEVALUE("9/30/20"&amp;RIGHT(BI$1,2)))),
IF(AND($T839&gt;=DATEVALUE("10/1/20"&amp;RIGHT(BH$1,2)),$U839&lt;=DATEVALUE("9/30/20"&amp;RIGHT(BI$1,2))),NETWORKDAYS($T839,$U839,Holidays!$J$3:$J$937),
IF(AND($T839&lt;DATEVALUE("10/1/20"&amp;RIGHT(BH$1,2)),$U839&lt;=DATEVALUE("9/30/20"&amp;RIGHT(BI$1,2))),NETWORKDAYS(DATEVALUE("10/1/20"&amp;RIGHT(BH$1,2)),$U839,Holidays!$J$3:$J$937),
IF($T839&lt;DATEVALUE("10/1/20"&amp;RIGHT(BH$1,2)),NETWORKDAYS(DATEVALUE("10/1/20"&amp;RIGHT(BH$1,2)),DATEVALUE("9/30/20"&amp;RIGHT(BI$1,2)),Holidays!$J$3:$J$937),
IF($T839&gt;=DATEVALUE("10/1/20"&amp;RIGHT(BH$1,2)),NETWORKDAYS($T839,DATEVALUE("9/30/20"&amp;RIGHT(BI$1,2)),Holidays!$J$3:$J$937),"")))),"")/(NETWORKDAYS($T839,$U839,Holidays!$J$3:$J$937)),0))</f>
        <v/>
      </c>
      <c r="BJ839" s="87" t="str">
        <f>IF($Q839="","",IFERROR(IF(OR(AND($T839&gt;=DATEVALUE("10/1/20"&amp;RIGHT(BI$1,2)),$T839&lt;=DATEVALUE("9/30/20"&amp;RIGHT(BJ$1,2))),AND($U839&gt;=DATEVALUE("10/1/20"&amp;RIGHT(BI$1,2)),$U839&lt;=DATEVALUE("9/30/20"&amp;RIGHT(BJ$1,2))),AND($T839&lt;=DATEVALUE("10/1/20"&amp;RIGHT(BI$1,2)),$U839&gt;=DATEVALUE("9/30/20"&amp;RIGHT(BJ$1,2)))),
IF(AND($T839&gt;=DATEVALUE("10/1/20"&amp;RIGHT(BI$1,2)),$U839&lt;=DATEVALUE("9/30/20"&amp;RIGHT(BJ$1,2))),NETWORKDAYS($T839,$U839,Holidays!$J$3:$J$937),
IF(AND($T839&lt;DATEVALUE("10/1/20"&amp;RIGHT(BI$1,2)),$U839&lt;=DATEVALUE("9/30/20"&amp;RIGHT(BJ$1,2))),NETWORKDAYS(DATEVALUE("10/1/20"&amp;RIGHT(BI$1,2)),$U839,Holidays!$J$3:$J$937),
IF($T839&lt;DATEVALUE("10/1/20"&amp;RIGHT(BI$1,2)),NETWORKDAYS(DATEVALUE("10/1/20"&amp;RIGHT(BI$1,2)),DATEVALUE("9/30/20"&amp;RIGHT(BJ$1,2)),Holidays!$J$3:$J$937),
IF($T839&gt;=DATEVALUE("10/1/20"&amp;RIGHT(BI$1,2)),NETWORKDAYS($T839,DATEVALUE("9/30/20"&amp;RIGHT(BJ$1,2)),Holidays!$J$3:$J$937),"")))),"")/(NETWORKDAYS($T839,$U839,Holidays!$J$3:$J$937)),0))</f>
        <v/>
      </c>
      <c r="BK839" s="87" t="str">
        <f>IF($Q839="","",IFERROR(IF(OR(AND($T839&gt;=DATEVALUE("10/1/20"&amp;RIGHT(BJ$1,2)),$T839&lt;=DATEVALUE("9/30/20"&amp;RIGHT(BK$1,2))),AND($U839&gt;=DATEVALUE("10/1/20"&amp;RIGHT(BJ$1,2)),$U839&lt;=DATEVALUE("9/30/20"&amp;RIGHT(BK$1,2))),AND($T839&lt;=DATEVALUE("10/1/20"&amp;RIGHT(BJ$1,2)),$U839&gt;=DATEVALUE("9/30/20"&amp;RIGHT(BK$1,2)))),
IF(AND($T839&gt;=DATEVALUE("10/1/20"&amp;RIGHT(BJ$1,2)),$U839&lt;=DATEVALUE("9/30/20"&amp;RIGHT(BK$1,2))),NETWORKDAYS($T839,$U839,Holidays!$J$3:$J$937),
IF(AND($T839&lt;DATEVALUE("10/1/20"&amp;RIGHT(BJ$1,2)),$U839&lt;=DATEVALUE("9/30/20"&amp;RIGHT(BK$1,2))),NETWORKDAYS(DATEVALUE("10/1/20"&amp;RIGHT(BJ$1,2)),$U839,Holidays!$J$3:$J$937),
IF($T839&lt;DATEVALUE("10/1/20"&amp;RIGHT(BJ$1,2)),NETWORKDAYS(DATEVALUE("10/1/20"&amp;RIGHT(BJ$1,2)),DATEVALUE("9/30/20"&amp;RIGHT(BK$1,2)),Holidays!$J$3:$J$937),
IF($T839&gt;=DATEVALUE("10/1/20"&amp;RIGHT(BJ$1,2)),NETWORKDAYS($T839,DATEVALUE("9/30/20"&amp;RIGHT(BK$1,2)),Holidays!$J$3:$J$937),"")))),"")/(NETWORKDAYS($T839,$U839,Holidays!$J$3:$J$937)),0))</f>
        <v/>
      </c>
      <c r="BL839" s="87" t="str">
        <f>IF($Q839="","",IFERROR(IF(OR(AND($T839&gt;=DATEVALUE("10/1/20"&amp;RIGHT(BK$1,2)),$T839&lt;=DATEVALUE("9/30/20"&amp;RIGHT(BL$1,2))),AND($U839&gt;=DATEVALUE("10/1/20"&amp;RIGHT(BK$1,2)),$U839&lt;=DATEVALUE("9/30/20"&amp;RIGHT(BL$1,2))),AND($T839&lt;=DATEVALUE("10/1/20"&amp;RIGHT(BK$1,2)),$U839&gt;=DATEVALUE("9/30/20"&amp;RIGHT(BL$1,2)))),
IF(AND($T839&gt;=DATEVALUE("10/1/20"&amp;RIGHT(BK$1,2)),$U839&lt;=DATEVALUE("9/30/20"&amp;RIGHT(BL$1,2))),NETWORKDAYS($T839,$U839,Holidays!$J$3:$J$937),
IF(AND($T839&lt;DATEVALUE("10/1/20"&amp;RIGHT(BK$1,2)),$U839&lt;=DATEVALUE("9/30/20"&amp;RIGHT(BL$1,2))),NETWORKDAYS(DATEVALUE("10/1/20"&amp;RIGHT(BK$1,2)),$U839,Holidays!$J$3:$J$937),
IF($T839&lt;DATEVALUE("10/1/20"&amp;RIGHT(BK$1,2)),NETWORKDAYS(DATEVALUE("10/1/20"&amp;RIGHT(BK$1,2)),DATEVALUE("9/30/20"&amp;RIGHT(BL$1,2)),Holidays!$J$3:$J$937),
IF($T839&gt;=DATEVALUE("10/1/20"&amp;RIGHT(BK$1,2)),NETWORKDAYS($T839,DATEVALUE("9/30/20"&amp;RIGHT(BL$1,2)),Holidays!$J$3:$J$937),"")))),"")/(NETWORKDAYS($T839,$U839,Holidays!$J$3:$J$937)),0))</f>
        <v/>
      </c>
      <c r="BM839" s="87" t="str">
        <f>IF($Q839="","",IFERROR(IF(OR(AND($T839&gt;=DATEVALUE("10/1/20"&amp;RIGHT(BL$1,2)),$T839&lt;=DATEVALUE("9/30/20"&amp;RIGHT(BM$1,2))),AND($U839&gt;=DATEVALUE("10/1/20"&amp;RIGHT(BL$1,2)),$U839&lt;=DATEVALUE("9/30/20"&amp;RIGHT(BM$1,2))),AND($T839&lt;=DATEVALUE("10/1/20"&amp;RIGHT(BL$1,2)),$U839&gt;=DATEVALUE("9/30/20"&amp;RIGHT(BM$1,2)))),
IF(AND($T839&gt;=DATEVALUE("10/1/20"&amp;RIGHT(BL$1,2)),$U839&lt;=DATEVALUE("9/30/20"&amp;RIGHT(BM$1,2))),NETWORKDAYS($T839,$U839,Holidays!$J$3:$J$937),
IF(AND($T839&lt;DATEVALUE("10/1/20"&amp;RIGHT(BL$1,2)),$U839&lt;=DATEVALUE("9/30/20"&amp;RIGHT(BM$1,2))),NETWORKDAYS(DATEVALUE("10/1/20"&amp;RIGHT(BL$1,2)),$U839,Holidays!$J$3:$J$937),
IF($T839&lt;DATEVALUE("10/1/20"&amp;RIGHT(BL$1,2)),NETWORKDAYS(DATEVALUE("10/1/20"&amp;RIGHT(BL$1,2)),DATEVALUE("9/30/20"&amp;RIGHT(BM$1,2)),Holidays!$J$3:$J$937),
IF($T839&gt;=DATEVALUE("10/1/20"&amp;RIGHT(BL$1,2)),NETWORKDAYS($T839,DATEVALUE("9/30/20"&amp;RIGHT(BM$1,2)),Holidays!$J$3:$J$937),"")))),"")/(NETWORKDAYS($T839,$U839,Holidays!$J$3:$J$937)),0))</f>
        <v/>
      </c>
      <c r="BN839" s="87" t="str">
        <f>IF($Q839="","",IFERROR(IF(OR(AND($T839&gt;=DATEVALUE("10/1/20"&amp;RIGHT(BM$1,2)),$T839&lt;=DATEVALUE("9/30/20"&amp;RIGHT(BN$1,2))),AND($U839&gt;=DATEVALUE("10/1/20"&amp;RIGHT(BM$1,2)),$U839&lt;=DATEVALUE("9/30/20"&amp;RIGHT(BN$1,2))),AND($T839&lt;=DATEVALUE("10/1/20"&amp;RIGHT(BM$1,2)),$U839&gt;=DATEVALUE("9/30/20"&amp;RIGHT(BN$1,2)))),
IF(AND($T839&gt;=DATEVALUE("10/1/20"&amp;RIGHT(BM$1,2)),$U839&lt;=DATEVALUE("9/30/20"&amp;RIGHT(BN$1,2))),NETWORKDAYS($T839,$U839,Holidays!$J$3:$J$937),
IF(AND($T839&lt;DATEVALUE("10/1/20"&amp;RIGHT(BM$1,2)),$U839&lt;=DATEVALUE("9/30/20"&amp;RIGHT(BN$1,2))),NETWORKDAYS(DATEVALUE("10/1/20"&amp;RIGHT(BM$1,2)),$U839,Holidays!$J$3:$J$937),
IF($T839&lt;DATEVALUE("10/1/20"&amp;RIGHT(BM$1,2)),NETWORKDAYS(DATEVALUE("10/1/20"&amp;RIGHT(BM$1,2)),DATEVALUE("9/30/20"&amp;RIGHT(BN$1,2)),Holidays!$J$3:$J$937),
IF($T839&gt;=DATEVALUE("10/1/20"&amp;RIGHT(BM$1,2)),NETWORKDAYS($T839,DATEVALUE("9/30/20"&amp;RIGHT(BN$1,2)),Holidays!$J$3:$J$937),"")))),"")/(NETWORKDAYS($T839,$U839,Holidays!$J$3:$J$937)),0))</f>
        <v/>
      </c>
      <c r="BO839" s="87" t="str">
        <f>IF($Q839="","",IFERROR(IF(OR(AND($T839&gt;=DATEVALUE("10/1/20"&amp;RIGHT(BN$1,2)),$T839&lt;=DATEVALUE("9/30/20"&amp;RIGHT(BO$1,2))),AND($U839&gt;=DATEVALUE("10/1/20"&amp;RIGHT(BN$1,2)),$U839&lt;=DATEVALUE("9/30/20"&amp;RIGHT(BO$1,2))),AND($T839&lt;=DATEVALUE("10/1/20"&amp;RIGHT(BN$1,2)),$U839&gt;=DATEVALUE("9/30/20"&amp;RIGHT(BO$1,2)))),
IF(AND($T839&gt;=DATEVALUE("10/1/20"&amp;RIGHT(BN$1,2)),$U839&lt;=DATEVALUE("9/30/20"&amp;RIGHT(BO$1,2))),NETWORKDAYS($T839,$U839,Holidays!$J$3:$J$937),
IF(AND($T839&lt;DATEVALUE("10/1/20"&amp;RIGHT(BN$1,2)),$U839&lt;=DATEVALUE("9/30/20"&amp;RIGHT(BO$1,2))),NETWORKDAYS(DATEVALUE("10/1/20"&amp;RIGHT(BN$1,2)),$U839,Holidays!$J$3:$J$937),
IF($T839&lt;DATEVALUE("10/1/20"&amp;RIGHT(BN$1,2)),NETWORKDAYS(DATEVALUE("10/1/20"&amp;RIGHT(BN$1,2)),DATEVALUE("9/30/20"&amp;RIGHT(BO$1,2)),Holidays!$J$3:$J$937),
IF($T839&gt;=DATEVALUE("10/1/20"&amp;RIGHT(BN$1,2)),NETWORKDAYS($T839,DATEVALUE("9/30/20"&amp;RIGHT(BO$1,2)),Holidays!$J$3:$J$937),"")))),"")/(NETWORKDAYS($T839,$U839,Holidays!$J$3:$J$937)),0))</f>
        <v/>
      </c>
      <c r="BP839" s="87" t="str">
        <f>IF($Q839="","",IFERROR(IF(OR(AND($T839&gt;=DATEVALUE("10/1/20"&amp;RIGHT(BO$1,2)),$T839&lt;=DATEVALUE("9/30/20"&amp;RIGHT(BP$1,2))),AND($U839&gt;=DATEVALUE("10/1/20"&amp;RIGHT(BO$1,2)),$U839&lt;=DATEVALUE("9/30/20"&amp;RIGHT(BP$1,2))),AND($T839&lt;=DATEVALUE("10/1/20"&amp;RIGHT(BO$1,2)),$U839&gt;=DATEVALUE("9/30/20"&amp;RIGHT(BP$1,2)))),
IF(AND($T839&gt;=DATEVALUE("10/1/20"&amp;RIGHT(BO$1,2)),$U839&lt;=DATEVALUE("9/30/20"&amp;RIGHT(BP$1,2))),NETWORKDAYS($T839,$U839,Holidays!$J$3:$J$937),
IF(AND($T839&lt;DATEVALUE("10/1/20"&amp;RIGHT(BO$1,2)),$U839&lt;=DATEVALUE("9/30/20"&amp;RIGHT(BP$1,2))),NETWORKDAYS(DATEVALUE("10/1/20"&amp;RIGHT(BO$1,2)),$U839,Holidays!$J$3:$J$937),
IF($T839&lt;DATEVALUE("10/1/20"&amp;RIGHT(BO$1,2)),NETWORKDAYS(DATEVALUE("10/1/20"&amp;RIGHT(BO$1,2)),DATEVALUE("9/30/20"&amp;RIGHT(BP$1,2)),Holidays!$J$3:$J$937),
IF($T839&gt;=DATEVALUE("10/1/20"&amp;RIGHT(BO$1,2)),NETWORKDAYS($T839,DATEVALUE("9/30/20"&amp;RIGHT(BP$1,2)),Holidays!$J$3:$J$937),"")))),"")/(NETWORKDAYS($T839,$U839,Holidays!$J$3:$J$937)),0))</f>
        <v/>
      </c>
      <c r="BQ839" s="87" t="str">
        <f>IF($Q839="","",IFERROR(IF(OR(AND($T839&gt;=DATEVALUE("10/1/20"&amp;RIGHT(BP$1,2)),$T839&lt;=DATEVALUE("9/30/20"&amp;RIGHT(BQ$1,2))),AND($U839&gt;=DATEVALUE("10/1/20"&amp;RIGHT(BP$1,2)),$U839&lt;=DATEVALUE("9/30/20"&amp;RIGHT(BQ$1,2))),AND($T839&lt;=DATEVALUE("10/1/20"&amp;RIGHT(BP$1,2)),$U839&gt;=DATEVALUE("9/30/20"&amp;RIGHT(BQ$1,2)))),
IF(AND($T839&gt;=DATEVALUE("10/1/20"&amp;RIGHT(BP$1,2)),$U839&lt;=DATEVALUE("9/30/20"&amp;RIGHT(BQ$1,2))),NETWORKDAYS($T839,$U839,Holidays!$J$3:$J$937),
IF(AND($T839&lt;DATEVALUE("10/1/20"&amp;RIGHT(BP$1,2)),$U839&lt;=DATEVALUE("9/30/20"&amp;RIGHT(BQ$1,2))),NETWORKDAYS(DATEVALUE("10/1/20"&amp;RIGHT(BP$1,2)),$U839,Holidays!$J$3:$J$937),
IF($T839&lt;DATEVALUE("10/1/20"&amp;RIGHT(BP$1,2)),NETWORKDAYS(DATEVALUE("10/1/20"&amp;RIGHT(BP$1,2)),DATEVALUE("9/30/20"&amp;RIGHT(BQ$1,2)),Holidays!$J$3:$J$937),
IF($T839&gt;=DATEVALUE("10/1/20"&amp;RIGHT(BP$1,2)),NETWORKDAYS($T839,DATEVALUE("9/30/20"&amp;RIGHT(BQ$1,2)),Holidays!$J$3:$J$937),"")))),"")/(NETWORKDAYS($T839,$U839,Holidays!$J$3:$J$937)),0))</f>
        <v/>
      </c>
      <c r="BR839" s="87" t="str">
        <f>IF($Q839="","",IFERROR(IF(OR(AND($T839&gt;=DATEVALUE("10/1/20"&amp;RIGHT(BQ$1,2)),$T839&lt;=DATEVALUE("9/30/20"&amp;RIGHT(BR$1,2))),AND($U839&gt;=DATEVALUE("10/1/20"&amp;RIGHT(BQ$1,2)),$U839&lt;=DATEVALUE("9/30/20"&amp;RIGHT(BR$1,2))),AND($T839&lt;=DATEVALUE("10/1/20"&amp;RIGHT(BQ$1,2)),$U839&gt;=DATEVALUE("9/30/20"&amp;RIGHT(BR$1,2)))),
IF(AND($T839&gt;=DATEVALUE("10/1/20"&amp;RIGHT(BQ$1,2)),$U839&lt;=DATEVALUE("9/30/20"&amp;RIGHT(BR$1,2))),NETWORKDAYS($T839,$U839,Holidays!$J$3:$J$937),
IF(AND($T839&lt;DATEVALUE("10/1/20"&amp;RIGHT(BQ$1,2)),$U839&lt;=DATEVALUE("9/30/20"&amp;RIGHT(BR$1,2))),NETWORKDAYS(DATEVALUE("10/1/20"&amp;RIGHT(BQ$1,2)),$U839,Holidays!$J$3:$J$937),
IF($T839&lt;DATEVALUE("10/1/20"&amp;RIGHT(BQ$1,2)),NETWORKDAYS(DATEVALUE("10/1/20"&amp;RIGHT(BQ$1,2)),DATEVALUE("9/30/20"&amp;RIGHT(BR$1,2)),Holidays!$J$3:$J$937),
IF($T839&gt;=DATEVALUE("10/1/20"&amp;RIGHT(BQ$1,2)),NETWORKDAYS($T839,DATEVALUE("9/30/20"&amp;RIGHT(BR$1,2)),Holidays!$J$3:$J$937),"")))),"")/(NETWORKDAYS($T839,$U839,Holidays!$J$3:$J$937)),0))</f>
        <v/>
      </c>
      <c r="BS839" s="87" t="str">
        <f>IF($Q839="","",IFERROR(IF(OR(AND($T839&gt;=DATEVALUE("10/1/20"&amp;RIGHT(BR$1,2)),$T839&lt;=DATEVALUE("9/30/20"&amp;RIGHT(BS$1,2))),AND($U839&gt;=DATEVALUE("10/1/20"&amp;RIGHT(BR$1,2)),$U839&lt;=DATEVALUE("9/30/20"&amp;RIGHT(BS$1,2))),AND($T839&lt;=DATEVALUE("10/1/20"&amp;RIGHT(BR$1,2)),$U839&gt;=DATEVALUE("9/30/20"&amp;RIGHT(BS$1,2)))),
IF(AND($T839&gt;=DATEVALUE("10/1/20"&amp;RIGHT(BR$1,2)),$U839&lt;=DATEVALUE("9/30/20"&amp;RIGHT(BS$1,2))),NETWORKDAYS($T839,$U839,Holidays!$J$3:$J$937),
IF(AND($T839&lt;DATEVALUE("10/1/20"&amp;RIGHT(BR$1,2)),$U839&lt;=DATEVALUE("9/30/20"&amp;RIGHT(BS$1,2))),NETWORKDAYS(DATEVALUE("10/1/20"&amp;RIGHT(BR$1,2)),$U839,Holidays!$J$3:$J$937),
IF($T839&lt;DATEVALUE("10/1/20"&amp;RIGHT(BR$1,2)),NETWORKDAYS(DATEVALUE("10/1/20"&amp;RIGHT(BR$1,2)),DATEVALUE("9/30/20"&amp;RIGHT(BS$1,2)),Holidays!$J$3:$J$937),
IF($T839&gt;=DATEVALUE("10/1/20"&amp;RIGHT(BR$1,2)),NETWORKDAYS($T839,DATEVALUE("9/30/20"&amp;RIGHT(BS$1,2)),Holidays!$J$3:$J$937),"")))),"")/(NETWORKDAYS($T839,$U839,Holidays!$J$3:$J$937)),0))</f>
        <v/>
      </c>
      <c r="BT839" s="87" t="str">
        <f>IF($Q839="","",IFERROR(IF(OR(AND($T839&gt;=DATEVALUE("10/1/20"&amp;RIGHT(BS$1,2)),$T839&lt;=DATEVALUE("9/30/20"&amp;RIGHT(BT$1,2))),AND($U839&gt;=DATEVALUE("10/1/20"&amp;RIGHT(BS$1,2)),$U839&lt;=DATEVALUE("9/30/20"&amp;RIGHT(BT$1,2))),AND($T839&lt;=DATEVALUE("10/1/20"&amp;RIGHT(BS$1,2)),$U839&gt;=DATEVALUE("9/30/20"&amp;RIGHT(BT$1,2)))),
IF(AND($T839&gt;=DATEVALUE("10/1/20"&amp;RIGHT(BS$1,2)),$U839&lt;=DATEVALUE("9/30/20"&amp;RIGHT(BT$1,2))),NETWORKDAYS($T839,$U839,Holidays!$J$3:$J$937),
IF(AND($T839&lt;DATEVALUE("10/1/20"&amp;RIGHT(BS$1,2)),$U839&lt;=DATEVALUE("9/30/20"&amp;RIGHT(BT$1,2))),NETWORKDAYS(DATEVALUE("10/1/20"&amp;RIGHT(BS$1,2)),$U839,Holidays!$J$3:$J$937),
IF($T839&lt;DATEVALUE("10/1/20"&amp;RIGHT(BS$1,2)),NETWORKDAYS(DATEVALUE("10/1/20"&amp;RIGHT(BS$1,2)),DATEVALUE("9/30/20"&amp;RIGHT(BT$1,2)),Holidays!$J$3:$J$937),
IF($T839&gt;=DATEVALUE("10/1/20"&amp;RIGHT(BS$1,2)),NETWORKDAYS($T839,DATEVALUE("9/30/20"&amp;RIGHT(BT$1,2)),Holidays!$J$3:$J$937),"")))),"")/(NETWORKDAYS($T839,$U839,Holidays!$J$3:$J$937)),0))</f>
        <v/>
      </c>
      <c r="BU839" s="87" t="str">
        <f>IF($Q839="","",IFERROR(IF(OR(AND($T839&gt;=DATEVALUE("10/1/20"&amp;RIGHT(BT$1,2)),$T839&lt;=DATEVALUE("9/30/20"&amp;RIGHT(BU$1,2))),AND($U839&gt;=DATEVALUE("10/1/20"&amp;RIGHT(BT$1,2)),$U839&lt;=DATEVALUE("9/30/20"&amp;RIGHT(BU$1,2))),AND($T839&lt;=DATEVALUE("10/1/20"&amp;RIGHT(BT$1,2)),$U839&gt;=DATEVALUE("9/30/20"&amp;RIGHT(BU$1,2)))),
IF(AND($T839&gt;=DATEVALUE("10/1/20"&amp;RIGHT(BT$1,2)),$U839&lt;=DATEVALUE("9/30/20"&amp;RIGHT(BU$1,2))),NETWORKDAYS($T839,$U839,Holidays!$J$3:$J$937),
IF(AND($T839&lt;DATEVALUE("10/1/20"&amp;RIGHT(BT$1,2)),$U839&lt;=DATEVALUE("9/30/20"&amp;RIGHT(BU$1,2))),NETWORKDAYS(DATEVALUE("10/1/20"&amp;RIGHT(BT$1,2)),$U839,Holidays!$J$3:$J$937),
IF($T839&lt;DATEVALUE("10/1/20"&amp;RIGHT(BT$1,2)),NETWORKDAYS(DATEVALUE("10/1/20"&amp;RIGHT(BT$1,2)),DATEVALUE("9/30/20"&amp;RIGHT(BU$1,2)),Holidays!$J$3:$J$937),
IF($T839&gt;=DATEVALUE("10/1/20"&amp;RIGHT(BT$1,2)),NETWORKDAYS($T839,DATEVALUE("9/30/20"&amp;RIGHT(BU$1,2)),Holidays!$J$3:$J$937),"")))),"")/(NETWORKDAYS($T839,$U839,Holidays!$J$3:$J$937)),0))</f>
        <v/>
      </c>
      <c r="BV839" s="87" t="str">
        <f>IF($Q839="","",IFERROR(IF(OR(AND($T839&gt;=DATEVALUE("10/1/20"&amp;RIGHT(BU$1,2)),$T839&lt;=DATEVALUE("9/30/20"&amp;RIGHT(BV$1,2))),AND($U839&gt;=DATEVALUE("10/1/20"&amp;RIGHT(BU$1,2)),$U839&lt;=DATEVALUE("9/30/20"&amp;RIGHT(BV$1,2))),AND($T839&lt;=DATEVALUE("10/1/20"&amp;RIGHT(BU$1,2)),$U839&gt;=DATEVALUE("9/30/20"&amp;RIGHT(BV$1,2)))),
IF(AND($T839&gt;=DATEVALUE("10/1/20"&amp;RIGHT(BU$1,2)),$U839&lt;=DATEVALUE("9/30/20"&amp;RIGHT(BV$1,2))),NETWORKDAYS($T839,$U839,Holidays!$J$3:$J$937),
IF(AND($T839&lt;DATEVALUE("10/1/20"&amp;RIGHT(BU$1,2)),$U839&lt;=DATEVALUE("9/30/20"&amp;RIGHT(BV$1,2))),NETWORKDAYS(DATEVALUE("10/1/20"&amp;RIGHT(BU$1,2)),$U839,Holidays!$J$3:$J$937),
IF($T839&lt;DATEVALUE("10/1/20"&amp;RIGHT(BU$1,2)),NETWORKDAYS(DATEVALUE("10/1/20"&amp;RIGHT(BU$1,2)),DATEVALUE("9/30/20"&amp;RIGHT(BV$1,2)),Holidays!$J$3:$J$937),
IF($T839&gt;=DATEVALUE("10/1/20"&amp;RIGHT(BU$1,2)),NETWORKDAYS($T839,DATEVALUE("9/30/20"&amp;RIGHT(BV$1,2)),Holidays!$J$3:$J$937),"")))),"")/(NETWORKDAYS($T839,$U839,Holidays!$J$3:$J$937)),0))</f>
        <v/>
      </c>
      <c r="BW839" s="87" t="str">
        <f>IF($Q839="","",IFERROR(IF(OR(AND($T839&gt;=DATEVALUE("10/1/20"&amp;RIGHT(BV$1,2)),$T839&lt;=DATEVALUE("9/30/20"&amp;RIGHT(BW$1,2))),AND($U839&gt;=DATEVALUE("10/1/20"&amp;RIGHT(BV$1,2)),$U839&lt;=DATEVALUE("9/30/20"&amp;RIGHT(BW$1,2))),AND($T839&lt;=DATEVALUE("10/1/20"&amp;RIGHT(BV$1,2)),$U839&gt;=DATEVALUE("9/30/20"&amp;RIGHT(BW$1,2)))),
IF(AND($T839&gt;=DATEVALUE("10/1/20"&amp;RIGHT(BV$1,2)),$U839&lt;=DATEVALUE("9/30/20"&amp;RIGHT(BW$1,2))),NETWORKDAYS($T839,$U839,Holidays!$J$3:$J$937),
IF(AND($T839&lt;DATEVALUE("10/1/20"&amp;RIGHT(BV$1,2)),$U839&lt;=DATEVALUE("9/30/20"&amp;RIGHT(BW$1,2))),NETWORKDAYS(DATEVALUE("10/1/20"&amp;RIGHT(BV$1,2)),$U839,Holidays!$J$3:$J$937),
IF($T839&lt;DATEVALUE("10/1/20"&amp;RIGHT(BV$1,2)),NETWORKDAYS(DATEVALUE("10/1/20"&amp;RIGHT(BV$1,2)),DATEVALUE("9/30/20"&amp;RIGHT(BW$1,2)),Holidays!$J$3:$J$937),
IF($T839&gt;=DATEVALUE("10/1/20"&amp;RIGHT(BV$1,2)),NETWORKDAYS($T839,DATEVALUE("9/30/20"&amp;RIGHT(BW$1,2)),Holidays!$J$3:$J$937),"")))),"")/(NETWORKDAYS($T839,$U839,Holidays!$J$3:$J$937)),0))</f>
        <v/>
      </c>
      <c r="BX839" s="87" t="str">
        <f>IF($Q839="","",IFERROR(IF(OR(AND($T839&gt;=DATEVALUE("10/1/20"&amp;RIGHT(BW$1,2)),$T839&lt;=DATEVALUE("9/30/20"&amp;RIGHT(BX$1,2))),AND($U839&gt;=DATEVALUE("10/1/20"&amp;RIGHT(BW$1,2)),$U839&lt;=DATEVALUE("9/30/20"&amp;RIGHT(BX$1,2))),AND($T839&lt;=DATEVALUE("10/1/20"&amp;RIGHT(BW$1,2)),$U839&gt;=DATEVALUE("9/30/20"&amp;RIGHT(BX$1,2)))),
IF(AND($T839&gt;=DATEVALUE("10/1/20"&amp;RIGHT(BW$1,2)),$U839&lt;=DATEVALUE("9/30/20"&amp;RIGHT(BX$1,2))),NETWORKDAYS($T839,$U839,Holidays!$J$3:$J$937),
IF(AND($T839&lt;DATEVALUE("10/1/20"&amp;RIGHT(BW$1,2)),$U839&lt;=DATEVALUE("9/30/20"&amp;RIGHT(BX$1,2))),NETWORKDAYS(DATEVALUE("10/1/20"&amp;RIGHT(BW$1,2)),$U839,Holidays!$J$3:$J$937),
IF($T839&lt;DATEVALUE("10/1/20"&amp;RIGHT(BW$1,2)),NETWORKDAYS(DATEVALUE("10/1/20"&amp;RIGHT(BW$1,2)),DATEVALUE("9/30/20"&amp;RIGHT(BX$1,2)),Holidays!$J$3:$J$937),
IF($T839&gt;=DATEVALUE("10/1/20"&amp;RIGHT(BW$1,2)),NETWORKDAYS($T839,DATEVALUE("9/30/20"&amp;RIGHT(BX$1,2)),Holidays!$J$3:$J$937),"")))),"")/(NETWORKDAYS($T839,$U839,Holidays!$J$3:$J$937)),0))</f>
        <v/>
      </c>
      <c r="BY839" s="87" t="str">
        <f>IF($Q839="","",IFERROR(IF(OR(AND($T839&gt;=DATEVALUE("10/1/20"&amp;RIGHT(BX$1,2)),$T839&lt;=DATEVALUE("9/30/20"&amp;RIGHT(BY$1,2))),AND($U839&gt;=DATEVALUE("10/1/20"&amp;RIGHT(BX$1,2)),$U839&lt;=DATEVALUE("9/30/20"&amp;RIGHT(BY$1,2))),AND($T839&lt;=DATEVALUE("10/1/20"&amp;RIGHT(BX$1,2)),$U839&gt;=DATEVALUE("9/30/20"&amp;RIGHT(BY$1,2)))),
IF(AND($T839&gt;=DATEVALUE("10/1/20"&amp;RIGHT(BX$1,2)),$U839&lt;=DATEVALUE("9/30/20"&amp;RIGHT(BY$1,2))),NETWORKDAYS($T839,$U839,Holidays!$J$3:$J$937),
IF(AND($T839&lt;DATEVALUE("10/1/20"&amp;RIGHT(BX$1,2)),$U839&lt;=DATEVALUE("9/30/20"&amp;RIGHT(BY$1,2))),NETWORKDAYS(DATEVALUE("10/1/20"&amp;RIGHT(BX$1,2)),$U839,Holidays!$J$3:$J$937),
IF($T839&lt;DATEVALUE("10/1/20"&amp;RIGHT(BX$1,2)),NETWORKDAYS(DATEVALUE("10/1/20"&amp;RIGHT(BX$1,2)),DATEVALUE("9/30/20"&amp;RIGHT(BY$1,2)),Holidays!$J$3:$J$937),
IF($T839&gt;=DATEVALUE("10/1/20"&amp;RIGHT(BX$1,2)),NETWORKDAYS($T839,DATEVALUE("9/30/20"&amp;RIGHT(BY$1,2)),Holidays!$J$3:$J$937),"")))),"")/(NETWORKDAYS($T839,$U839,Holidays!$J$3:$J$937)),0))</f>
        <v/>
      </c>
      <c r="BZ839" s="87" t="str">
        <f>IF($Q839="","",IFERROR(IF(OR(AND($T839&gt;=DATEVALUE("10/1/20"&amp;RIGHT(BY$1,2)),$T839&lt;=DATEVALUE("9/30/20"&amp;RIGHT(BZ$1,2))),AND($U839&gt;=DATEVALUE("10/1/20"&amp;RIGHT(BY$1,2)),$U839&lt;=DATEVALUE("9/30/20"&amp;RIGHT(BZ$1,2))),AND($T839&lt;=DATEVALUE("10/1/20"&amp;RIGHT(BY$1,2)),$U839&gt;=DATEVALUE("9/30/20"&amp;RIGHT(BZ$1,2)))),
IF(AND($T839&gt;=DATEVALUE("10/1/20"&amp;RIGHT(BY$1,2)),$U839&lt;=DATEVALUE("9/30/20"&amp;RIGHT(BZ$1,2))),NETWORKDAYS($T839,$U839,Holidays!$J$3:$J$937),
IF(AND($T839&lt;DATEVALUE("10/1/20"&amp;RIGHT(BY$1,2)),$U839&lt;=DATEVALUE("9/30/20"&amp;RIGHT(BZ$1,2))),NETWORKDAYS(DATEVALUE("10/1/20"&amp;RIGHT(BY$1,2)),$U839,Holidays!$J$3:$J$937),
IF($T839&lt;DATEVALUE("10/1/20"&amp;RIGHT(BY$1,2)),NETWORKDAYS(DATEVALUE("10/1/20"&amp;RIGHT(BY$1,2)),DATEVALUE("9/30/20"&amp;RIGHT(BZ$1,2)),Holidays!$J$3:$J$937),
IF($T839&gt;=DATEVALUE("10/1/20"&amp;RIGHT(BY$1,2)),NETWORKDAYS($T839,DATEVALUE("9/30/20"&amp;RIGHT(BZ$1,2)),Holidays!$J$3:$J$937),"")))),"")/(NETWORKDAYS($T839,$U839,Holidays!$J$3:$J$937)),0))</f>
        <v/>
      </c>
      <c r="CA839" s="87" t="str">
        <f>IF($Q839="","",IFERROR(IF(OR(AND($T839&gt;=DATEVALUE("10/1/20"&amp;RIGHT(BZ$1,2)),$T839&lt;=DATEVALUE("9/30/20"&amp;RIGHT(CA$1,2))),AND($U839&gt;=DATEVALUE("10/1/20"&amp;RIGHT(BZ$1,2)),$U839&lt;=DATEVALUE("9/30/20"&amp;RIGHT(CA$1,2))),AND($T839&lt;=DATEVALUE("10/1/20"&amp;RIGHT(BZ$1,2)),$U839&gt;=DATEVALUE("9/30/20"&amp;RIGHT(CA$1,2)))),
IF(AND($T839&gt;=DATEVALUE("10/1/20"&amp;RIGHT(BZ$1,2)),$U839&lt;=DATEVALUE("9/30/20"&amp;RIGHT(CA$1,2))),NETWORKDAYS($T839,$U839,Holidays!$J$3:$J$937),
IF(AND($T839&lt;DATEVALUE("10/1/20"&amp;RIGHT(BZ$1,2)),$U839&lt;=DATEVALUE("9/30/20"&amp;RIGHT(CA$1,2))),NETWORKDAYS(DATEVALUE("10/1/20"&amp;RIGHT(BZ$1,2)),$U839,Holidays!$J$3:$J$937),
IF($T839&lt;DATEVALUE("10/1/20"&amp;RIGHT(BZ$1,2)),NETWORKDAYS(DATEVALUE("10/1/20"&amp;RIGHT(BZ$1,2)),DATEVALUE("9/30/20"&amp;RIGHT(CA$1,2)),Holidays!$J$3:$J$937),
IF($T839&gt;=DATEVALUE("10/1/20"&amp;RIGHT(BZ$1,2)),NETWORKDAYS($T839,DATEVALUE("9/30/20"&amp;RIGHT(CA$1,2)),Holidays!$J$3:$J$937),"")))),"")/(NETWORKDAYS($T839,$U839,Holidays!$J$3:$J$937)),0))</f>
        <v/>
      </c>
      <c r="CB839" s="87" t="str">
        <f>IF($Q839="","",IFERROR(IF(OR(AND($T839&gt;=DATEVALUE("10/1/20"&amp;RIGHT(CA$1,2)),$T839&lt;=DATEVALUE("9/30/20"&amp;RIGHT(CB$1,2))),AND($U839&gt;=DATEVALUE("10/1/20"&amp;RIGHT(CA$1,2)),$U839&lt;=DATEVALUE("9/30/20"&amp;RIGHT(CB$1,2))),AND($T839&lt;=DATEVALUE("10/1/20"&amp;RIGHT(CA$1,2)),$U839&gt;=DATEVALUE("9/30/20"&amp;RIGHT(CB$1,2)))),
IF(AND($T839&gt;=DATEVALUE("10/1/20"&amp;RIGHT(CA$1,2)),$U839&lt;=DATEVALUE("9/30/20"&amp;RIGHT(CB$1,2))),NETWORKDAYS($T839,$U839,Holidays!$J$3:$J$937),
IF(AND($T839&lt;DATEVALUE("10/1/20"&amp;RIGHT(CA$1,2)),$U839&lt;=DATEVALUE("9/30/20"&amp;RIGHT(CB$1,2))),NETWORKDAYS(DATEVALUE("10/1/20"&amp;RIGHT(CA$1,2)),$U839,Holidays!$J$3:$J$937),
IF($T839&lt;DATEVALUE("10/1/20"&amp;RIGHT(CA$1,2)),NETWORKDAYS(DATEVALUE("10/1/20"&amp;RIGHT(CA$1,2)),DATEVALUE("9/30/20"&amp;RIGHT(CB$1,2)),Holidays!$J$3:$J$937),
IF($T839&gt;=DATEVALUE("10/1/20"&amp;RIGHT(CA$1,2)),NETWORKDAYS($T839,DATEVALUE("9/30/20"&amp;RIGHT(CB$1,2)),Holidays!$J$3:$J$937),"")))),"")/(NETWORKDAYS($T839,$U839,Holidays!$J$3:$J$937)),0))</f>
        <v/>
      </c>
    </row>
    <row r="840" spans="1:80">
      <c r="A840" s="97"/>
      <c r="B840" s="98" t="str">
        <f ca="1">IF(NOT($A840=""),OFFSET('WBS Reference &amp; User Procedure'!$A$1,MATCH($A840,'WBS Reference &amp; User Procedure'!$A:$A,0)-1,1),"")</f>
        <v/>
      </c>
      <c r="D840" s="97"/>
      <c r="T840" s="104" t="str">
        <f>IF(NOT(Q840=""),IF(NOT($S840=""),$S840,#REF!),"")</f>
        <v/>
      </c>
      <c r="U840" s="104" t="str">
        <f>IF(NOT(Q840=""),WORKDAY(T840,Q840,Holidays!$J$3:$J$937),"")</f>
        <v/>
      </c>
      <c r="V840" s="104"/>
      <c r="W840" s="104"/>
      <c r="X840" s="101" t="str">
        <f t="shared" si="181"/>
        <v/>
      </c>
      <c r="AL840" s="87" t="str">
        <f t="shared" ca="1" si="180"/>
        <v/>
      </c>
      <c r="AN840" s="87" t="str">
        <f t="shared" ca="1" si="188"/>
        <v/>
      </c>
      <c r="AO840" s="87" t="str">
        <f t="shared" ca="1" si="188"/>
        <v/>
      </c>
      <c r="AP840" s="87" t="str">
        <f t="shared" ca="1" si="188"/>
        <v/>
      </c>
      <c r="AQ840" s="87" t="str">
        <f t="shared" ca="1" si="188"/>
        <v/>
      </c>
      <c r="AR840" s="87" t="str">
        <f t="shared" ca="1" si="188"/>
        <v/>
      </c>
      <c r="AS840" s="87" t="str">
        <f t="shared" ca="1" si="188"/>
        <v/>
      </c>
      <c r="AT840" s="87" t="str">
        <f t="shared" ca="1" si="188"/>
        <v/>
      </c>
      <c r="AU840" s="87" t="str">
        <f t="shared" ca="1" si="188"/>
        <v/>
      </c>
      <c r="AV840" s="87" t="str">
        <f t="shared" ca="1" si="188"/>
        <v/>
      </c>
      <c r="AW840" s="87" t="str">
        <f t="shared" ca="1" si="188"/>
        <v/>
      </c>
      <c r="AX840" s="87" t="str">
        <f t="shared" ca="1" si="189"/>
        <v/>
      </c>
      <c r="AY840" s="87" t="str">
        <f t="shared" ca="1" si="189"/>
        <v/>
      </c>
      <c r="AZ840" s="87" t="str">
        <f t="shared" ca="1" si="189"/>
        <v/>
      </c>
      <c r="BA840" s="87" t="str">
        <f t="shared" ca="1" si="189"/>
        <v/>
      </c>
      <c r="BB840" s="87" t="str">
        <f t="shared" ca="1" si="189"/>
        <v/>
      </c>
      <c r="BC840" s="87" t="str">
        <f t="shared" ca="1" si="189"/>
        <v/>
      </c>
      <c r="BD840" s="87" t="str">
        <f t="shared" ca="1" si="189"/>
        <v/>
      </c>
      <c r="BE840" s="87" t="str">
        <f t="shared" ca="1" si="189"/>
        <v/>
      </c>
      <c r="BF840" s="87" t="str">
        <f t="shared" ca="1" si="189"/>
        <v/>
      </c>
      <c r="BG840" s="87" t="str">
        <f t="shared" ca="1" si="189"/>
        <v/>
      </c>
      <c r="BI840" s="87" t="str">
        <f>IF($Q840="","",IFERROR(IF(OR(AND($T840&gt;=DATEVALUE("10/1/20"&amp;RIGHT(BH$1,2)),$T840&lt;=DATEVALUE("9/30/20"&amp;RIGHT(BI$1,2))),AND($U840&gt;=DATEVALUE("10/1/20"&amp;RIGHT(BH$1,2)),$U840&lt;=DATEVALUE("9/30/20"&amp;RIGHT(BI$1,2))),AND($T840&lt;=DATEVALUE("10/1/20"&amp;RIGHT(BH$1,2)),$U840&gt;=DATEVALUE("9/30/20"&amp;RIGHT(BI$1,2)))),
IF(AND($T840&gt;=DATEVALUE("10/1/20"&amp;RIGHT(BH$1,2)),$U840&lt;=DATEVALUE("9/30/20"&amp;RIGHT(BI$1,2))),NETWORKDAYS($T840,$U840,Holidays!$J$3:$J$937),
IF(AND($T840&lt;DATEVALUE("10/1/20"&amp;RIGHT(BH$1,2)),$U840&lt;=DATEVALUE("9/30/20"&amp;RIGHT(BI$1,2))),NETWORKDAYS(DATEVALUE("10/1/20"&amp;RIGHT(BH$1,2)),$U840,Holidays!$J$3:$J$937),
IF($T840&lt;DATEVALUE("10/1/20"&amp;RIGHT(BH$1,2)),NETWORKDAYS(DATEVALUE("10/1/20"&amp;RIGHT(BH$1,2)),DATEVALUE("9/30/20"&amp;RIGHT(BI$1,2)),Holidays!$J$3:$J$937),
IF($T840&gt;=DATEVALUE("10/1/20"&amp;RIGHT(BH$1,2)),NETWORKDAYS($T840,DATEVALUE("9/30/20"&amp;RIGHT(BI$1,2)),Holidays!$J$3:$J$937),"")))),"")/(NETWORKDAYS($T840,$U840,Holidays!$J$3:$J$937)),0))</f>
        <v/>
      </c>
      <c r="BJ840" s="87" t="str">
        <f>IF($Q840="","",IFERROR(IF(OR(AND($T840&gt;=DATEVALUE("10/1/20"&amp;RIGHT(BI$1,2)),$T840&lt;=DATEVALUE("9/30/20"&amp;RIGHT(BJ$1,2))),AND($U840&gt;=DATEVALUE("10/1/20"&amp;RIGHT(BI$1,2)),$U840&lt;=DATEVALUE("9/30/20"&amp;RIGHT(BJ$1,2))),AND($T840&lt;=DATEVALUE("10/1/20"&amp;RIGHT(BI$1,2)),$U840&gt;=DATEVALUE("9/30/20"&amp;RIGHT(BJ$1,2)))),
IF(AND($T840&gt;=DATEVALUE("10/1/20"&amp;RIGHT(BI$1,2)),$U840&lt;=DATEVALUE("9/30/20"&amp;RIGHT(BJ$1,2))),NETWORKDAYS($T840,$U840,Holidays!$J$3:$J$937),
IF(AND($T840&lt;DATEVALUE("10/1/20"&amp;RIGHT(BI$1,2)),$U840&lt;=DATEVALUE("9/30/20"&amp;RIGHT(BJ$1,2))),NETWORKDAYS(DATEVALUE("10/1/20"&amp;RIGHT(BI$1,2)),$U840,Holidays!$J$3:$J$937),
IF($T840&lt;DATEVALUE("10/1/20"&amp;RIGHT(BI$1,2)),NETWORKDAYS(DATEVALUE("10/1/20"&amp;RIGHT(BI$1,2)),DATEVALUE("9/30/20"&amp;RIGHT(BJ$1,2)),Holidays!$J$3:$J$937),
IF($T840&gt;=DATEVALUE("10/1/20"&amp;RIGHT(BI$1,2)),NETWORKDAYS($T840,DATEVALUE("9/30/20"&amp;RIGHT(BJ$1,2)),Holidays!$J$3:$J$937),"")))),"")/(NETWORKDAYS($T840,$U840,Holidays!$J$3:$J$937)),0))</f>
        <v/>
      </c>
      <c r="BK840" s="87" t="str">
        <f>IF($Q840="","",IFERROR(IF(OR(AND($T840&gt;=DATEVALUE("10/1/20"&amp;RIGHT(BJ$1,2)),$T840&lt;=DATEVALUE("9/30/20"&amp;RIGHT(BK$1,2))),AND($U840&gt;=DATEVALUE("10/1/20"&amp;RIGHT(BJ$1,2)),$U840&lt;=DATEVALUE("9/30/20"&amp;RIGHT(BK$1,2))),AND($T840&lt;=DATEVALUE("10/1/20"&amp;RIGHT(BJ$1,2)),$U840&gt;=DATEVALUE("9/30/20"&amp;RIGHT(BK$1,2)))),
IF(AND($T840&gt;=DATEVALUE("10/1/20"&amp;RIGHT(BJ$1,2)),$U840&lt;=DATEVALUE("9/30/20"&amp;RIGHT(BK$1,2))),NETWORKDAYS($T840,$U840,Holidays!$J$3:$J$937),
IF(AND($T840&lt;DATEVALUE("10/1/20"&amp;RIGHT(BJ$1,2)),$U840&lt;=DATEVALUE("9/30/20"&amp;RIGHT(BK$1,2))),NETWORKDAYS(DATEVALUE("10/1/20"&amp;RIGHT(BJ$1,2)),$U840,Holidays!$J$3:$J$937),
IF($T840&lt;DATEVALUE("10/1/20"&amp;RIGHT(BJ$1,2)),NETWORKDAYS(DATEVALUE("10/1/20"&amp;RIGHT(BJ$1,2)),DATEVALUE("9/30/20"&amp;RIGHT(BK$1,2)),Holidays!$J$3:$J$937),
IF($T840&gt;=DATEVALUE("10/1/20"&amp;RIGHT(BJ$1,2)),NETWORKDAYS($T840,DATEVALUE("9/30/20"&amp;RIGHT(BK$1,2)),Holidays!$J$3:$J$937),"")))),"")/(NETWORKDAYS($T840,$U840,Holidays!$J$3:$J$937)),0))</f>
        <v/>
      </c>
      <c r="BL840" s="87" t="str">
        <f>IF($Q840="","",IFERROR(IF(OR(AND($T840&gt;=DATEVALUE("10/1/20"&amp;RIGHT(BK$1,2)),$T840&lt;=DATEVALUE("9/30/20"&amp;RIGHT(BL$1,2))),AND($U840&gt;=DATEVALUE("10/1/20"&amp;RIGHT(BK$1,2)),$U840&lt;=DATEVALUE("9/30/20"&amp;RIGHT(BL$1,2))),AND($T840&lt;=DATEVALUE("10/1/20"&amp;RIGHT(BK$1,2)),$U840&gt;=DATEVALUE("9/30/20"&amp;RIGHT(BL$1,2)))),
IF(AND($T840&gt;=DATEVALUE("10/1/20"&amp;RIGHT(BK$1,2)),$U840&lt;=DATEVALUE("9/30/20"&amp;RIGHT(BL$1,2))),NETWORKDAYS($T840,$U840,Holidays!$J$3:$J$937),
IF(AND($T840&lt;DATEVALUE("10/1/20"&amp;RIGHT(BK$1,2)),$U840&lt;=DATEVALUE("9/30/20"&amp;RIGHT(BL$1,2))),NETWORKDAYS(DATEVALUE("10/1/20"&amp;RIGHT(BK$1,2)),$U840,Holidays!$J$3:$J$937),
IF($T840&lt;DATEVALUE("10/1/20"&amp;RIGHT(BK$1,2)),NETWORKDAYS(DATEVALUE("10/1/20"&amp;RIGHT(BK$1,2)),DATEVALUE("9/30/20"&amp;RIGHT(BL$1,2)),Holidays!$J$3:$J$937),
IF($T840&gt;=DATEVALUE("10/1/20"&amp;RIGHT(BK$1,2)),NETWORKDAYS($T840,DATEVALUE("9/30/20"&amp;RIGHT(BL$1,2)),Holidays!$J$3:$J$937),"")))),"")/(NETWORKDAYS($T840,$U840,Holidays!$J$3:$J$937)),0))</f>
        <v/>
      </c>
      <c r="BM840" s="87" t="str">
        <f>IF($Q840="","",IFERROR(IF(OR(AND($T840&gt;=DATEVALUE("10/1/20"&amp;RIGHT(BL$1,2)),$T840&lt;=DATEVALUE("9/30/20"&amp;RIGHT(BM$1,2))),AND($U840&gt;=DATEVALUE("10/1/20"&amp;RIGHT(BL$1,2)),$U840&lt;=DATEVALUE("9/30/20"&amp;RIGHT(BM$1,2))),AND($T840&lt;=DATEVALUE("10/1/20"&amp;RIGHT(BL$1,2)),$U840&gt;=DATEVALUE("9/30/20"&amp;RIGHT(BM$1,2)))),
IF(AND($T840&gt;=DATEVALUE("10/1/20"&amp;RIGHT(BL$1,2)),$U840&lt;=DATEVALUE("9/30/20"&amp;RIGHT(BM$1,2))),NETWORKDAYS($T840,$U840,Holidays!$J$3:$J$937),
IF(AND($T840&lt;DATEVALUE("10/1/20"&amp;RIGHT(BL$1,2)),$U840&lt;=DATEVALUE("9/30/20"&amp;RIGHT(BM$1,2))),NETWORKDAYS(DATEVALUE("10/1/20"&amp;RIGHT(BL$1,2)),$U840,Holidays!$J$3:$J$937),
IF($T840&lt;DATEVALUE("10/1/20"&amp;RIGHT(BL$1,2)),NETWORKDAYS(DATEVALUE("10/1/20"&amp;RIGHT(BL$1,2)),DATEVALUE("9/30/20"&amp;RIGHT(BM$1,2)),Holidays!$J$3:$J$937),
IF($T840&gt;=DATEVALUE("10/1/20"&amp;RIGHT(BL$1,2)),NETWORKDAYS($T840,DATEVALUE("9/30/20"&amp;RIGHT(BM$1,2)),Holidays!$J$3:$J$937),"")))),"")/(NETWORKDAYS($T840,$U840,Holidays!$J$3:$J$937)),0))</f>
        <v/>
      </c>
      <c r="BN840" s="87" t="str">
        <f>IF($Q840="","",IFERROR(IF(OR(AND($T840&gt;=DATEVALUE("10/1/20"&amp;RIGHT(BM$1,2)),$T840&lt;=DATEVALUE("9/30/20"&amp;RIGHT(BN$1,2))),AND($U840&gt;=DATEVALUE("10/1/20"&amp;RIGHT(BM$1,2)),$U840&lt;=DATEVALUE("9/30/20"&amp;RIGHT(BN$1,2))),AND($T840&lt;=DATEVALUE("10/1/20"&amp;RIGHT(BM$1,2)),$U840&gt;=DATEVALUE("9/30/20"&amp;RIGHT(BN$1,2)))),
IF(AND($T840&gt;=DATEVALUE("10/1/20"&amp;RIGHT(BM$1,2)),$U840&lt;=DATEVALUE("9/30/20"&amp;RIGHT(BN$1,2))),NETWORKDAYS($T840,$U840,Holidays!$J$3:$J$937),
IF(AND($T840&lt;DATEVALUE("10/1/20"&amp;RIGHT(BM$1,2)),$U840&lt;=DATEVALUE("9/30/20"&amp;RIGHT(BN$1,2))),NETWORKDAYS(DATEVALUE("10/1/20"&amp;RIGHT(BM$1,2)),$U840,Holidays!$J$3:$J$937),
IF($T840&lt;DATEVALUE("10/1/20"&amp;RIGHT(BM$1,2)),NETWORKDAYS(DATEVALUE("10/1/20"&amp;RIGHT(BM$1,2)),DATEVALUE("9/30/20"&amp;RIGHT(BN$1,2)),Holidays!$J$3:$J$937),
IF($T840&gt;=DATEVALUE("10/1/20"&amp;RIGHT(BM$1,2)),NETWORKDAYS($T840,DATEVALUE("9/30/20"&amp;RIGHT(BN$1,2)),Holidays!$J$3:$J$937),"")))),"")/(NETWORKDAYS($T840,$U840,Holidays!$J$3:$J$937)),0))</f>
        <v/>
      </c>
      <c r="BO840" s="87" t="str">
        <f>IF($Q840="","",IFERROR(IF(OR(AND($T840&gt;=DATEVALUE("10/1/20"&amp;RIGHT(BN$1,2)),$T840&lt;=DATEVALUE("9/30/20"&amp;RIGHT(BO$1,2))),AND($U840&gt;=DATEVALUE("10/1/20"&amp;RIGHT(BN$1,2)),$U840&lt;=DATEVALUE("9/30/20"&amp;RIGHT(BO$1,2))),AND($T840&lt;=DATEVALUE("10/1/20"&amp;RIGHT(BN$1,2)),$U840&gt;=DATEVALUE("9/30/20"&amp;RIGHT(BO$1,2)))),
IF(AND($T840&gt;=DATEVALUE("10/1/20"&amp;RIGHT(BN$1,2)),$U840&lt;=DATEVALUE("9/30/20"&amp;RIGHT(BO$1,2))),NETWORKDAYS($T840,$U840,Holidays!$J$3:$J$937),
IF(AND($T840&lt;DATEVALUE("10/1/20"&amp;RIGHT(BN$1,2)),$U840&lt;=DATEVALUE("9/30/20"&amp;RIGHT(BO$1,2))),NETWORKDAYS(DATEVALUE("10/1/20"&amp;RIGHT(BN$1,2)),$U840,Holidays!$J$3:$J$937),
IF($T840&lt;DATEVALUE("10/1/20"&amp;RIGHT(BN$1,2)),NETWORKDAYS(DATEVALUE("10/1/20"&amp;RIGHT(BN$1,2)),DATEVALUE("9/30/20"&amp;RIGHT(BO$1,2)),Holidays!$J$3:$J$937),
IF($T840&gt;=DATEVALUE("10/1/20"&amp;RIGHT(BN$1,2)),NETWORKDAYS($T840,DATEVALUE("9/30/20"&amp;RIGHT(BO$1,2)),Holidays!$J$3:$J$937),"")))),"")/(NETWORKDAYS($T840,$U840,Holidays!$J$3:$J$937)),0))</f>
        <v/>
      </c>
      <c r="BP840" s="87" t="str">
        <f>IF($Q840="","",IFERROR(IF(OR(AND($T840&gt;=DATEVALUE("10/1/20"&amp;RIGHT(BO$1,2)),$T840&lt;=DATEVALUE("9/30/20"&amp;RIGHT(BP$1,2))),AND($U840&gt;=DATEVALUE("10/1/20"&amp;RIGHT(BO$1,2)),$U840&lt;=DATEVALUE("9/30/20"&amp;RIGHT(BP$1,2))),AND($T840&lt;=DATEVALUE("10/1/20"&amp;RIGHT(BO$1,2)),$U840&gt;=DATEVALUE("9/30/20"&amp;RIGHT(BP$1,2)))),
IF(AND($T840&gt;=DATEVALUE("10/1/20"&amp;RIGHT(BO$1,2)),$U840&lt;=DATEVALUE("9/30/20"&amp;RIGHT(BP$1,2))),NETWORKDAYS($T840,$U840,Holidays!$J$3:$J$937),
IF(AND($T840&lt;DATEVALUE("10/1/20"&amp;RIGHT(BO$1,2)),$U840&lt;=DATEVALUE("9/30/20"&amp;RIGHT(BP$1,2))),NETWORKDAYS(DATEVALUE("10/1/20"&amp;RIGHT(BO$1,2)),$U840,Holidays!$J$3:$J$937),
IF($T840&lt;DATEVALUE("10/1/20"&amp;RIGHT(BO$1,2)),NETWORKDAYS(DATEVALUE("10/1/20"&amp;RIGHT(BO$1,2)),DATEVALUE("9/30/20"&amp;RIGHT(BP$1,2)),Holidays!$J$3:$J$937),
IF($T840&gt;=DATEVALUE("10/1/20"&amp;RIGHT(BO$1,2)),NETWORKDAYS($T840,DATEVALUE("9/30/20"&amp;RIGHT(BP$1,2)),Holidays!$J$3:$J$937),"")))),"")/(NETWORKDAYS($T840,$U840,Holidays!$J$3:$J$937)),0))</f>
        <v/>
      </c>
      <c r="BQ840" s="87" t="str">
        <f>IF($Q840="","",IFERROR(IF(OR(AND($T840&gt;=DATEVALUE("10/1/20"&amp;RIGHT(BP$1,2)),$T840&lt;=DATEVALUE("9/30/20"&amp;RIGHT(BQ$1,2))),AND($U840&gt;=DATEVALUE("10/1/20"&amp;RIGHT(BP$1,2)),$U840&lt;=DATEVALUE("9/30/20"&amp;RIGHT(BQ$1,2))),AND($T840&lt;=DATEVALUE("10/1/20"&amp;RIGHT(BP$1,2)),$U840&gt;=DATEVALUE("9/30/20"&amp;RIGHT(BQ$1,2)))),
IF(AND($T840&gt;=DATEVALUE("10/1/20"&amp;RIGHT(BP$1,2)),$U840&lt;=DATEVALUE("9/30/20"&amp;RIGHT(BQ$1,2))),NETWORKDAYS($T840,$U840,Holidays!$J$3:$J$937),
IF(AND($T840&lt;DATEVALUE("10/1/20"&amp;RIGHT(BP$1,2)),$U840&lt;=DATEVALUE("9/30/20"&amp;RIGHT(BQ$1,2))),NETWORKDAYS(DATEVALUE("10/1/20"&amp;RIGHT(BP$1,2)),$U840,Holidays!$J$3:$J$937),
IF($T840&lt;DATEVALUE("10/1/20"&amp;RIGHT(BP$1,2)),NETWORKDAYS(DATEVALUE("10/1/20"&amp;RIGHT(BP$1,2)),DATEVALUE("9/30/20"&amp;RIGHT(BQ$1,2)),Holidays!$J$3:$J$937),
IF($T840&gt;=DATEVALUE("10/1/20"&amp;RIGHT(BP$1,2)),NETWORKDAYS($T840,DATEVALUE("9/30/20"&amp;RIGHT(BQ$1,2)),Holidays!$J$3:$J$937),"")))),"")/(NETWORKDAYS($T840,$U840,Holidays!$J$3:$J$937)),0))</f>
        <v/>
      </c>
      <c r="BR840" s="87" t="str">
        <f>IF($Q840="","",IFERROR(IF(OR(AND($T840&gt;=DATEVALUE("10/1/20"&amp;RIGHT(BQ$1,2)),$T840&lt;=DATEVALUE("9/30/20"&amp;RIGHT(BR$1,2))),AND($U840&gt;=DATEVALUE("10/1/20"&amp;RIGHT(BQ$1,2)),$U840&lt;=DATEVALUE("9/30/20"&amp;RIGHT(BR$1,2))),AND($T840&lt;=DATEVALUE("10/1/20"&amp;RIGHT(BQ$1,2)),$U840&gt;=DATEVALUE("9/30/20"&amp;RIGHT(BR$1,2)))),
IF(AND($T840&gt;=DATEVALUE("10/1/20"&amp;RIGHT(BQ$1,2)),$U840&lt;=DATEVALUE("9/30/20"&amp;RIGHT(BR$1,2))),NETWORKDAYS($T840,$U840,Holidays!$J$3:$J$937),
IF(AND($T840&lt;DATEVALUE("10/1/20"&amp;RIGHT(BQ$1,2)),$U840&lt;=DATEVALUE("9/30/20"&amp;RIGHT(BR$1,2))),NETWORKDAYS(DATEVALUE("10/1/20"&amp;RIGHT(BQ$1,2)),$U840,Holidays!$J$3:$J$937),
IF($T840&lt;DATEVALUE("10/1/20"&amp;RIGHT(BQ$1,2)),NETWORKDAYS(DATEVALUE("10/1/20"&amp;RIGHT(BQ$1,2)),DATEVALUE("9/30/20"&amp;RIGHT(BR$1,2)),Holidays!$J$3:$J$937),
IF($T840&gt;=DATEVALUE("10/1/20"&amp;RIGHT(BQ$1,2)),NETWORKDAYS($T840,DATEVALUE("9/30/20"&amp;RIGHT(BR$1,2)),Holidays!$J$3:$J$937),"")))),"")/(NETWORKDAYS($T840,$U840,Holidays!$J$3:$J$937)),0))</f>
        <v/>
      </c>
      <c r="BS840" s="87" t="str">
        <f>IF($Q840="","",IFERROR(IF(OR(AND($T840&gt;=DATEVALUE("10/1/20"&amp;RIGHT(BR$1,2)),$T840&lt;=DATEVALUE("9/30/20"&amp;RIGHT(BS$1,2))),AND($U840&gt;=DATEVALUE("10/1/20"&amp;RIGHT(BR$1,2)),$U840&lt;=DATEVALUE("9/30/20"&amp;RIGHT(BS$1,2))),AND($T840&lt;=DATEVALUE("10/1/20"&amp;RIGHT(BR$1,2)),$U840&gt;=DATEVALUE("9/30/20"&amp;RIGHT(BS$1,2)))),
IF(AND($T840&gt;=DATEVALUE("10/1/20"&amp;RIGHT(BR$1,2)),$U840&lt;=DATEVALUE("9/30/20"&amp;RIGHT(BS$1,2))),NETWORKDAYS($T840,$U840,Holidays!$J$3:$J$937),
IF(AND($T840&lt;DATEVALUE("10/1/20"&amp;RIGHT(BR$1,2)),$U840&lt;=DATEVALUE("9/30/20"&amp;RIGHT(BS$1,2))),NETWORKDAYS(DATEVALUE("10/1/20"&amp;RIGHT(BR$1,2)),$U840,Holidays!$J$3:$J$937),
IF($T840&lt;DATEVALUE("10/1/20"&amp;RIGHT(BR$1,2)),NETWORKDAYS(DATEVALUE("10/1/20"&amp;RIGHT(BR$1,2)),DATEVALUE("9/30/20"&amp;RIGHT(BS$1,2)),Holidays!$J$3:$J$937),
IF($T840&gt;=DATEVALUE("10/1/20"&amp;RIGHT(BR$1,2)),NETWORKDAYS($T840,DATEVALUE("9/30/20"&amp;RIGHT(BS$1,2)),Holidays!$J$3:$J$937),"")))),"")/(NETWORKDAYS($T840,$U840,Holidays!$J$3:$J$937)),0))</f>
        <v/>
      </c>
      <c r="BT840" s="87" t="str">
        <f>IF($Q840="","",IFERROR(IF(OR(AND($T840&gt;=DATEVALUE("10/1/20"&amp;RIGHT(BS$1,2)),$T840&lt;=DATEVALUE("9/30/20"&amp;RIGHT(BT$1,2))),AND($U840&gt;=DATEVALUE("10/1/20"&amp;RIGHT(BS$1,2)),$U840&lt;=DATEVALUE("9/30/20"&amp;RIGHT(BT$1,2))),AND($T840&lt;=DATEVALUE("10/1/20"&amp;RIGHT(BS$1,2)),$U840&gt;=DATEVALUE("9/30/20"&amp;RIGHT(BT$1,2)))),
IF(AND($T840&gt;=DATEVALUE("10/1/20"&amp;RIGHT(BS$1,2)),$U840&lt;=DATEVALUE("9/30/20"&amp;RIGHT(BT$1,2))),NETWORKDAYS($T840,$U840,Holidays!$J$3:$J$937),
IF(AND($T840&lt;DATEVALUE("10/1/20"&amp;RIGHT(BS$1,2)),$U840&lt;=DATEVALUE("9/30/20"&amp;RIGHT(BT$1,2))),NETWORKDAYS(DATEVALUE("10/1/20"&amp;RIGHT(BS$1,2)),$U840,Holidays!$J$3:$J$937),
IF($T840&lt;DATEVALUE("10/1/20"&amp;RIGHT(BS$1,2)),NETWORKDAYS(DATEVALUE("10/1/20"&amp;RIGHT(BS$1,2)),DATEVALUE("9/30/20"&amp;RIGHT(BT$1,2)),Holidays!$J$3:$J$937),
IF($T840&gt;=DATEVALUE("10/1/20"&amp;RIGHT(BS$1,2)),NETWORKDAYS($T840,DATEVALUE("9/30/20"&amp;RIGHT(BT$1,2)),Holidays!$J$3:$J$937),"")))),"")/(NETWORKDAYS($T840,$U840,Holidays!$J$3:$J$937)),0))</f>
        <v/>
      </c>
      <c r="BU840" s="87" t="str">
        <f>IF($Q840="","",IFERROR(IF(OR(AND($T840&gt;=DATEVALUE("10/1/20"&amp;RIGHT(BT$1,2)),$T840&lt;=DATEVALUE("9/30/20"&amp;RIGHT(BU$1,2))),AND($U840&gt;=DATEVALUE("10/1/20"&amp;RIGHT(BT$1,2)),$U840&lt;=DATEVALUE("9/30/20"&amp;RIGHT(BU$1,2))),AND($T840&lt;=DATEVALUE("10/1/20"&amp;RIGHT(BT$1,2)),$U840&gt;=DATEVALUE("9/30/20"&amp;RIGHT(BU$1,2)))),
IF(AND($T840&gt;=DATEVALUE("10/1/20"&amp;RIGHT(BT$1,2)),$U840&lt;=DATEVALUE("9/30/20"&amp;RIGHT(BU$1,2))),NETWORKDAYS($T840,$U840,Holidays!$J$3:$J$937),
IF(AND($T840&lt;DATEVALUE("10/1/20"&amp;RIGHT(BT$1,2)),$U840&lt;=DATEVALUE("9/30/20"&amp;RIGHT(BU$1,2))),NETWORKDAYS(DATEVALUE("10/1/20"&amp;RIGHT(BT$1,2)),$U840,Holidays!$J$3:$J$937),
IF($T840&lt;DATEVALUE("10/1/20"&amp;RIGHT(BT$1,2)),NETWORKDAYS(DATEVALUE("10/1/20"&amp;RIGHT(BT$1,2)),DATEVALUE("9/30/20"&amp;RIGHT(BU$1,2)),Holidays!$J$3:$J$937),
IF($T840&gt;=DATEVALUE("10/1/20"&amp;RIGHT(BT$1,2)),NETWORKDAYS($T840,DATEVALUE("9/30/20"&amp;RIGHT(BU$1,2)),Holidays!$J$3:$J$937),"")))),"")/(NETWORKDAYS($T840,$U840,Holidays!$J$3:$J$937)),0))</f>
        <v/>
      </c>
      <c r="BV840" s="87" t="str">
        <f>IF($Q840="","",IFERROR(IF(OR(AND($T840&gt;=DATEVALUE("10/1/20"&amp;RIGHT(BU$1,2)),$T840&lt;=DATEVALUE("9/30/20"&amp;RIGHT(BV$1,2))),AND($U840&gt;=DATEVALUE("10/1/20"&amp;RIGHT(BU$1,2)),$U840&lt;=DATEVALUE("9/30/20"&amp;RIGHT(BV$1,2))),AND($T840&lt;=DATEVALUE("10/1/20"&amp;RIGHT(BU$1,2)),$U840&gt;=DATEVALUE("9/30/20"&amp;RIGHT(BV$1,2)))),
IF(AND($T840&gt;=DATEVALUE("10/1/20"&amp;RIGHT(BU$1,2)),$U840&lt;=DATEVALUE("9/30/20"&amp;RIGHT(BV$1,2))),NETWORKDAYS($T840,$U840,Holidays!$J$3:$J$937),
IF(AND($T840&lt;DATEVALUE("10/1/20"&amp;RIGHT(BU$1,2)),$U840&lt;=DATEVALUE("9/30/20"&amp;RIGHT(BV$1,2))),NETWORKDAYS(DATEVALUE("10/1/20"&amp;RIGHT(BU$1,2)),$U840,Holidays!$J$3:$J$937),
IF($T840&lt;DATEVALUE("10/1/20"&amp;RIGHT(BU$1,2)),NETWORKDAYS(DATEVALUE("10/1/20"&amp;RIGHT(BU$1,2)),DATEVALUE("9/30/20"&amp;RIGHT(BV$1,2)),Holidays!$J$3:$J$937),
IF($T840&gt;=DATEVALUE("10/1/20"&amp;RIGHT(BU$1,2)),NETWORKDAYS($T840,DATEVALUE("9/30/20"&amp;RIGHT(BV$1,2)),Holidays!$J$3:$J$937),"")))),"")/(NETWORKDAYS($T840,$U840,Holidays!$J$3:$J$937)),0))</f>
        <v/>
      </c>
      <c r="BW840" s="87" t="str">
        <f>IF($Q840="","",IFERROR(IF(OR(AND($T840&gt;=DATEVALUE("10/1/20"&amp;RIGHT(BV$1,2)),$T840&lt;=DATEVALUE("9/30/20"&amp;RIGHT(BW$1,2))),AND($U840&gt;=DATEVALUE("10/1/20"&amp;RIGHT(BV$1,2)),$U840&lt;=DATEVALUE("9/30/20"&amp;RIGHT(BW$1,2))),AND($T840&lt;=DATEVALUE("10/1/20"&amp;RIGHT(BV$1,2)),$U840&gt;=DATEVALUE("9/30/20"&amp;RIGHT(BW$1,2)))),
IF(AND($T840&gt;=DATEVALUE("10/1/20"&amp;RIGHT(BV$1,2)),$U840&lt;=DATEVALUE("9/30/20"&amp;RIGHT(BW$1,2))),NETWORKDAYS($T840,$U840,Holidays!$J$3:$J$937),
IF(AND($T840&lt;DATEVALUE("10/1/20"&amp;RIGHT(BV$1,2)),$U840&lt;=DATEVALUE("9/30/20"&amp;RIGHT(BW$1,2))),NETWORKDAYS(DATEVALUE("10/1/20"&amp;RIGHT(BV$1,2)),$U840,Holidays!$J$3:$J$937),
IF($T840&lt;DATEVALUE("10/1/20"&amp;RIGHT(BV$1,2)),NETWORKDAYS(DATEVALUE("10/1/20"&amp;RIGHT(BV$1,2)),DATEVALUE("9/30/20"&amp;RIGHT(BW$1,2)),Holidays!$J$3:$J$937),
IF($T840&gt;=DATEVALUE("10/1/20"&amp;RIGHT(BV$1,2)),NETWORKDAYS($T840,DATEVALUE("9/30/20"&amp;RIGHT(BW$1,2)),Holidays!$J$3:$J$937),"")))),"")/(NETWORKDAYS($T840,$U840,Holidays!$J$3:$J$937)),0))</f>
        <v/>
      </c>
      <c r="BX840" s="87" t="str">
        <f>IF($Q840="","",IFERROR(IF(OR(AND($T840&gt;=DATEVALUE("10/1/20"&amp;RIGHT(BW$1,2)),$T840&lt;=DATEVALUE("9/30/20"&amp;RIGHT(BX$1,2))),AND($U840&gt;=DATEVALUE("10/1/20"&amp;RIGHT(BW$1,2)),$U840&lt;=DATEVALUE("9/30/20"&amp;RIGHT(BX$1,2))),AND($T840&lt;=DATEVALUE("10/1/20"&amp;RIGHT(BW$1,2)),$U840&gt;=DATEVALUE("9/30/20"&amp;RIGHT(BX$1,2)))),
IF(AND($T840&gt;=DATEVALUE("10/1/20"&amp;RIGHT(BW$1,2)),$U840&lt;=DATEVALUE("9/30/20"&amp;RIGHT(BX$1,2))),NETWORKDAYS($T840,$U840,Holidays!$J$3:$J$937),
IF(AND($T840&lt;DATEVALUE("10/1/20"&amp;RIGHT(BW$1,2)),$U840&lt;=DATEVALUE("9/30/20"&amp;RIGHT(BX$1,2))),NETWORKDAYS(DATEVALUE("10/1/20"&amp;RIGHT(BW$1,2)),$U840,Holidays!$J$3:$J$937),
IF($T840&lt;DATEVALUE("10/1/20"&amp;RIGHT(BW$1,2)),NETWORKDAYS(DATEVALUE("10/1/20"&amp;RIGHT(BW$1,2)),DATEVALUE("9/30/20"&amp;RIGHT(BX$1,2)),Holidays!$J$3:$J$937),
IF($T840&gt;=DATEVALUE("10/1/20"&amp;RIGHT(BW$1,2)),NETWORKDAYS($T840,DATEVALUE("9/30/20"&amp;RIGHT(BX$1,2)),Holidays!$J$3:$J$937),"")))),"")/(NETWORKDAYS($T840,$U840,Holidays!$J$3:$J$937)),0))</f>
        <v/>
      </c>
      <c r="BY840" s="87" t="str">
        <f>IF($Q840="","",IFERROR(IF(OR(AND($T840&gt;=DATEVALUE("10/1/20"&amp;RIGHT(BX$1,2)),$T840&lt;=DATEVALUE("9/30/20"&amp;RIGHT(BY$1,2))),AND($U840&gt;=DATEVALUE("10/1/20"&amp;RIGHT(BX$1,2)),$U840&lt;=DATEVALUE("9/30/20"&amp;RIGHT(BY$1,2))),AND($T840&lt;=DATEVALUE("10/1/20"&amp;RIGHT(BX$1,2)),$U840&gt;=DATEVALUE("9/30/20"&amp;RIGHT(BY$1,2)))),
IF(AND($T840&gt;=DATEVALUE("10/1/20"&amp;RIGHT(BX$1,2)),$U840&lt;=DATEVALUE("9/30/20"&amp;RIGHT(BY$1,2))),NETWORKDAYS($T840,$U840,Holidays!$J$3:$J$937),
IF(AND($T840&lt;DATEVALUE("10/1/20"&amp;RIGHT(BX$1,2)),$U840&lt;=DATEVALUE("9/30/20"&amp;RIGHT(BY$1,2))),NETWORKDAYS(DATEVALUE("10/1/20"&amp;RIGHT(BX$1,2)),$U840,Holidays!$J$3:$J$937),
IF($T840&lt;DATEVALUE("10/1/20"&amp;RIGHT(BX$1,2)),NETWORKDAYS(DATEVALUE("10/1/20"&amp;RIGHT(BX$1,2)),DATEVALUE("9/30/20"&amp;RIGHT(BY$1,2)),Holidays!$J$3:$J$937),
IF($T840&gt;=DATEVALUE("10/1/20"&amp;RIGHT(BX$1,2)),NETWORKDAYS($T840,DATEVALUE("9/30/20"&amp;RIGHT(BY$1,2)),Holidays!$J$3:$J$937),"")))),"")/(NETWORKDAYS($T840,$U840,Holidays!$J$3:$J$937)),0))</f>
        <v/>
      </c>
      <c r="BZ840" s="87" t="str">
        <f>IF($Q840="","",IFERROR(IF(OR(AND($T840&gt;=DATEVALUE("10/1/20"&amp;RIGHT(BY$1,2)),$T840&lt;=DATEVALUE("9/30/20"&amp;RIGHT(BZ$1,2))),AND($U840&gt;=DATEVALUE("10/1/20"&amp;RIGHT(BY$1,2)),$U840&lt;=DATEVALUE("9/30/20"&amp;RIGHT(BZ$1,2))),AND($T840&lt;=DATEVALUE("10/1/20"&amp;RIGHT(BY$1,2)),$U840&gt;=DATEVALUE("9/30/20"&amp;RIGHT(BZ$1,2)))),
IF(AND($T840&gt;=DATEVALUE("10/1/20"&amp;RIGHT(BY$1,2)),$U840&lt;=DATEVALUE("9/30/20"&amp;RIGHT(BZ$1,2))),NETWORKDAYS($T840,$U840,Holidays!$J$3:$J$937),
IF(AND($T840&lt;DATEVALUE("10/1/20"&amp;RIGHT(BY$1,2)),$U840&lt;=DATEVALUE("9/30/20"&amp;RIGHT(BZ$1,2))),NETWORKDAYS(DATEVALUE("10/1/20"&amp;RIGHT(BY$1,2)),$U840,Holidays!$J$3:$J$937),
IF($T840&lt;DATEVALUE("10/1/20"&amp;RIGHT(BY$1,2)),NETWORKDAYS(DATEVALUE("10/1/20"&amp;RIGHT(BY$1,2)),DATEVALUE("9/30/20"&amp;RIGHT(BZ$1,2)),Holidays!$J$3:$J$937),
IF($T840&gt;=DATEVALUE("10/1/20"&amp;RIGHT(BY$1,2)),NETWORKDAYS($T840,DATEVALUE("9/30/20"&amp;RIGHT(BZ$1,2)),Holidays!$J$3:$J$937),"")))),"")/(NETWORKDAYS($T840,$U840,Holidays!$J$3:$J$937)),0))</f>
        <v/>
      </c>
      <c r="CA840" s="87" t="str">
        <f>IF($Q840="","",IFERROR(IF(OR(AND($T840&gt;=DATEVALUE("10/1/20"&amp;RIGHT(BZ$1,2)),$T840&lt;=DATEVALUE("9/30/20"&amp;RIGHT(CA$1,2))),AND($U840&gt;=DATEVALUE("10/1/20"&amp;RIGHT(BZ$1,2)),$U840&lt;=DATEVALUE("9/30/20"&amp;RIGHT(CA$1,2))),AND($T840&lt;=DATEVALUE("10/1/20"&amp;RIGHT(BZ$1,2)),$U840&gt;=DATEVALUE("9/30/20"&amp;RIGHT(CA$1,2)))),
IF(AND($T840&gt;=DATEVALUE("10/1/20"&amp;RIGHT(BZ$1,2)),$U840&lt;=DATEVALUE("9/30/20"&amp;RIGHT(CA$1,2))),NETWORKDAYS($T840,$U840,Holidays!$J$3:$J$937),
IF(AND($T840&lt;DATEVALUE("10/1/20"&amp;RIGHT(BZ$1,2)),$U840&lt;=DATEVALUE("9/30/20"&amp;RIGHT(CA$1,2))),NETWORKDAYS(DATEVALUE("10/1/20"&amp;RIGHT(BZ$1,2)),$U840,Holidays!$J$3:$J$937),
IF($T840&lt;DATEVALUE("10/1/20"&amp;RIGHT(BZ$1,2)),NETWORKDAYS(DATEVALUE("10/1/20"&amp;RIGHT(BZ$1,2)),DATEVALUE("9/30/20"&amp;RIGHT(CA$1,2)),Holidays!$J$3:$J$937),
IF($T840&gt;=DATEVALUE("10/1/20"&amp;RIGHT(BZ$1,2)),NETWORKDAYS($T840,DATEVALUE("9/30/20"&amp;RIGHT(CA$1,2)),Holidays!$J$3:$J$937),"")))),"")/(NETWORKDAYS($T840,$U840,Holidays!$J$3:$J$937)),0))</f>
        <v/>
      </c>
      <c r="CB840" s="87" t="str">
        <f>IF($Q840="","",IFERROR(IF(OR(AND($T840&gt;=DATEVALUE("10/1/20"&amp;RIGHT(CA$1,2)),$T840&lt;=DATEVALUE("9/30/20"&amp;RIGHT(CB$1,2))),AND($U840&gt;=DATEVALUE("10/1/20"&amp;RIGHT(CA$1,2)),$U840&lt;=DATEVALUE("9/30/20"&amp;RIGHT(CB$1,2))),AND($T840&lt;=DATEVALUE("10/1/20"&amp;RIGHT(CA$1,2)),$U840&gt;=DATEVALUE("9/30/20"&amp;RIGHT(CB$1,2)))),
IF(AND($T840&gt;=DATEVALUE("10/1/20"&amp;RIGHT(CA$1,2)),$U840&lt;=DATEVALUE("9/30/20"&amp;RIGHT(CB$1,2))),NETWORKDAYS($T840,$U840,Holidays!$J$3:$J$937),
IF(AND($T840&lt;DATEVALUE("10/1/20"&amp;RIGHT(CA$1,2)),$U840&lt;=DATEVALUE("9/30/20"&amp;RIGHT(CB$1,2))),NETWORKDAYS(DATEVALUE("10/1/20"&amp;RIGHT(CA$1,2)),$U840,Holidays!$J$3:$J$937),
IF($T840&lt;DATEVALUE("10/1/20"&amp;RIGHT(CA$1,2)),NETWORKDAYS(DATEVALUE("10/1/20"&amp;RIGHT(CA$1,2)),DATEVALUE("9/30/20"&amp;RIGHT(CB$1,2)),Holidays!$J$3:$J$937),
IF($T840&gt;=DATEVALUE("10/1/20"&amp;RIGHT(CA$1,2)),NETWORKDAYS($T840,DATEVALUE("9/30/20"&amp;RIGHT(CB$1,2)),Holidays!$J$3:$J$937),"")))),"")/(NETWORKDAYS($T840,$U840,Holidays!$J$3:$J$937)),0))</f>
        <v/>
      </c>
    </row>
    <row r="841" spans="1:80">
      <c r="A841" s="97"/>
      <c r="B841" s="98" t="str">
        <f ca="1">IF(NOT($A841=""),OFFSET('WBS Reference &amp; User Procedure'!$A$1,MATCH($A841,'WBS Reference &amp; User Procedure'!$A:$A,0)-1,1),"")</f>
        <v/>
      </c>
      <c r="D841" s="97"/>
      <c r="T841" s="104" t="str">
        <f>IF(NOT(Q841=""),IF(NOT($S841=""),$S841,#REF!),"")</f>
        <v/>
      </c>
      <c r="U841" s="104" t="str">
        <f>IF(NOT(Q841=""),WORKDAY(T841,Q841,Holidays!$J$3:$J$937),"")</f>
        <v/>
      </c>
      <c r="V841" s="104"/>
      <c r="W841" s="104"/>
      <c r="X841" s="101" t="str">
        <f t="shared" si="181"/>
        <v/>
      </c>
      <c r="AL841" s="87" t="str">
        <f t="shared" ca="1" si="180"/>
        <v/>
      </c>
      <c r="AN841" s="87" t="str">
        <f t="shared" ca="1" si="188"/>
        <v/>
      </c>
      <c r="AO841" s="87" t="str">
        <f t="shared" ca="1" si="188"/>
        <v/>
      </c>
      <c r="AP841" s="87" t="str">
        <f t="shared" ca="1" si="188"/>
        <v/>
      </c>
      <c r="AQ841" s="87" t="str">
        <f t="shared" ca="1" si="188"/>
        <v/>
      </c>
      <c r="AR841" s="87" t="str">
        <f t="shared" ca="1" si="188"/>
        <v/>
      </c>
      <c r="AS841" s="87" t="str">
        <f t="shared" ca="1" si="188"/>
        <v/>
      </c>
      <c r="AT841" s="87" t="str">
        <f t="shared" ca="1" si="188"/>
        <v/>
      </c>
      <c r="AU841" s="87" t="str">
        <f t="shared" ca="1" si="188"/>
        <v/>
      </c>
      <c r="AV841" s="87" t="str">
        <f t="shared" ca="1" si="188"/>
        <v/>
      </c>
      <c r="AW841" s="87" t="str">
        <f t="shared" ca="1" si="188"/>
        <v/>
      </c>
      <c r="AX841" s="87" t="str">
        <f t="shared" ca="1" si="189"/>
        <v/>
      </c>
      <c r="AY841" s="87" t="str">
        <f t="shared" ca="1" si="189"/>
        <v/>
      </c>
      <c r="AZ841" s="87" t="str">
        <f t="shared" ca="1" si="189"/>
        <v/>
      </c>
      <c r="BA841" s="87" t="str">
        <f t="shared" ca="1" si="189"/>
        <v/>
      </c>
      <c r="BB841" s="87" t="str">
        <f t="shared" ca="1" si="189"/>
        <v/>
      </c>
      <c r="BC841" s="87" t="str">
        <f t="shared" ca="1" si="189"/>
        <v/>
      </c>
      <c r="BD841" s="87" t="str">
        <f t="shared" ca="1" si="189"/>
        <v/>
      </c>
      <c r="BE841" s="87" t="str">
        <f t="shared" ca="1" si="189"/>
        <v/>
      </c>
      <c r="BF841" s="87" t="str">
        <f t="shared" ca="1" si="189"/>
        <v/>
      </c>
      <c r="BG841" s="87" t="str">
        <f t="shared" ca="1" si="189"/>
        <v/>
      </c>
      <c r="BI841" s="87" t="str">
        <f>IF($Q841="","",IFERROR(IF(OR(AND($T841&gt;=DATEVALUE("10/1/20"&amp;RIGHT(BH$1,2)),$T841&lt;=DATEVALUE("9/30/20"&amp;RIGHT(BI$1,2))),AND($U841&gt;=DATEVALUE("10/1/20"&amp;RIGHT(BH$1,2)),$U841&lt;=DATEVALUE("9/30/20"&amp;RIGHT(BI$1,2))),AND($T841&lt;=DATEVALUE("10/1/20"&amp;RIGHT(BH$1,2)),$U841&gt;=DATEVALUE("9/30/20"&amp;RIGHT(BI$1,2)))),
IF(AND($T841&gt;=DATEVALUE("10/1/20"&amp;RIGHT(BH$1,2)),$U841&lt;=DATEVALUE("9/30/20"&amp;RIGHT(BI$1,2))),NETWORKDAYS($T841,$U841,Holidays!$J$3:$J$937),
IF(AND($T841&lt;DATEVALUE("10/1/20"&amp;RIGHT(BH$1,2)),$U841&lt;=DATEVALUE("9/30/20"&amp;RIGHT(BI$1,2))),NETWORKDAYS(DATEVALUE("10/1/20"&amp;RIGHT(BH$1,2)),$U841,Holidays!$J$3:$J$937),
IF($T841&lt;DATEVALUE("10/1/20"&amp;RIGHT(BH$1,2)),NETWORKDAYS(DATEVALUE("10/1/20"&amp;RIGHT(BH$1,2)),DATEVALUE("9/30/20"&amp;RIGHT(BI$1,2)),Holidays!$J$3:$J$937),
IF($T841&gt;=DATEVALUE("10/1/20"&amp;RIGHT(BH$1,2)),NETWORKDAYS($T841,DATEVALUE("9/30/20"&amp;RIGHT(BI$1,2)),Holidays!$J$3:$J$937),"")))),"")/(NETWORKDAYS($T841,$U841,Holidays!$J$3:$J$937)),0))</f>
        <v/>
      </c>
      <c r="BJ841" s="87" t="str">
        <f>IF($Q841="","",IFERROR(IF(OR(AND($T841&gt;=DATEVALUE("10/1/20"&amp;RIGHT(BI$1,2)),$T841&lt;=DATEVALUE("9/30/20"&amp;RIGHT(BJ$1,2))),AND($U841&gt;=DATEVALUE("10/1/20"&amp;RIGHT(BI$1,2)),$U841&lt;=DATEVALUE("9/30/20"&amp;RIGHT(BJ$1,2))),AND($T841&lt;=DATEVALUE("10/1/20"&amp;RIGHT(BI$1,2)),$U841&gt;=DATEVALUE("9/30/20"&amp;RIGHT(BJ$1,2)))),
IF(AND($T841&gt;=DATEVALUE("10/1/20"&amp;RIGHT(BI$1,2)),$U841&lt;=DATEVALUE("9/30/20"&amp;RIGHT(BJ$1,2))),NETWORKDAYS($T841,$U841,Holidays!$J$3:$J$937),
IF(AND($T841&lt;DATEVALUE("10/1/20"&amp;RIGHT(BI$1,2)),$U841&lt;=DATEVALUE("9/30/20"&amp;RIGHT(BJ$1,2))),NETWORKDAYS(DATEVALUE("10/1/20"&amp;RIGHT(BI$1,2)),$U841,Holidays!$J$3:$J$937),
IF($T841&lt;DATEVALUE("10/1/20"&amp;RIGHT(BI$1,2)),NETWORKDAYS(DATEVALUE("10/1/20"&amp;RIGHT(BI$1,2)),DATEVALUE("9/30/20"&amp;RIGHT(BJ$1,2)),Holidays!$J$3:$J$937),
IF($T841&gt;=DATEVALUE("10/1/20"&amp;RIGHT(BI$1,2)),NETWORKDAYS($T841,DATEVALUE("9/30/20"&amp;RIGHT(BJ$1,2)),Holidays!$J$3:$J$937),"")))),"")/(NETWORKDAYS($T841,$U841,Holidays!$J$3:$J$937)),0))</f>
        <v/>
      </c>
      <c r="BK841" s="87" t="str">
        <f>IF($Q841="","",IFERROR(IF(OR(AND($T841&gt;=DATEVALUE("10/1/20"&amp;RIGHT(BJ$1,2)),$T841&lt;=DATEVALUE("9/30/20"&amp;RIGHT(BK$1,2))),AND($U841&gt;=DATEVALUE("10/1/20"&amp;RIGHT(BJ$1,2)),$U841&lt;=DATEVALUE("9/30/20"&amp;RIGHT(BK$1,2))),AND($T841&lt;=DATEVALUE("10/1/20"&amp;RIGHT(BJ$1,2)),$U841&gt;=DATEVALUE("9/30/20"&amp;RIGHT(BK$1,2)))),
IF(AND($T841&gt;=DATEVALUE("10/1/20"&amp;RIGHT(BJ$1,2)),$U841&lt;=DATEVALUE("9/30/20"&amp;RIGHT(BK$1,2))),NETWORKDAYS($T841,$U841,Holidays!$J$3:$J$937),
IF(AND($T841&lt;DATEVALUE("10/1/20"&amp;RIGHT(BJ$1,2)),$U841&lt;=DATEVALUE("9/30/20"&amp;RIGHT(BK$1,2))),NETWORKDAYS(DATEVALUE("10/1/20"&amp;RIGHT(BJ$1,2)),$U841,Holidays!$J$3:$J$937),
IF($T841&lt;DATEVALUE("10/1/20"&amp;RIGHT(BJ$1,2)),NETWORKDAYS(DATEVALUE("10/1/20"&amp;RIGHT(BJ$1,2)),DATEVALUE("9/30/20"&amp;RIGHT(BK$1,2)),Holidays!$J$3:$J$937),
IF($T841&gt;=DATEVALUE("10/1/20"&amp;RIGHT(BJ$1,2)),NETWORKDAYS($T841,DATEVALUE("9/30/20"&amp;RIGHT(BK$1,2)),Holidays!$J$3:$J$937),"")))),"")/(NETWORKDAYS($T841,$U841,Holidays!$J$3:$J$937)),0))</f>
        <v/>
      </c>
      <c r="BL841" s="87" t="str">
        <f>IF($Q841="","",IFERROR(IF(OR(AND($T841&gt;=DATEVALUE("10/1/20"&amp;RIGHT(BK$1,2)),$T841&lt;=DATEVALUE("9/30/20"&amp;RIGHT(BL$1,2))),AND($U841&gt;=DATEVALUE("10/1/20"&amp;RIGHT(BK$1,2)),$U841&lt;=DATEVALUE("9/30/20"&amp;RIGHT(BL$1,2))),AND($T841&lt;=DATEVALUE("10/1/20"&amp;RIGHT(BK$1,2)),$U841&gt;=DATEVALUE("9/30/20"&amp;RIGHT(BL$1,2)))),
IF(AND($T841&gt;=DATEVALUE("10/1/20"&amp;RIGHT(BK$1,2)),$U841&lt;=DATEVALUE("9/30/20"&amp;RIGHT(BL$1,2))),NETWORKDAYS($T841,$U841,Holidays!$J$3:$J$937),
IF(AND($T841&lt;DATEVALUE("10/1/20"&amp;RIGHT(BK$1,2)),$U841&lt;=DATEVALUE("9/30/20"&amp;RIGHT(BL$1,2))),NETWORKDAYS(DATEVALUE("10/1/20"&amp;RIGHT(BK$1,2)),$U841,Holidays!$J$3:$J$937),
IF($T841&lt;DATEVALUE("10/1/20"&amp;RIGHT(BK$1,2)),NETWORKDAYS(DATEVALUE("10/1/20"&amp;RIGHT(BK$1,2)),DATEVALUE("9/30/20"&amp;RIGHT(BL$1,2)),Holidays!$J$3:$J$937),
IF($T841&gt;=DATEVALUE("10/1/20"&amp;RIGHT(BK$1,2)),NETWORKDAYS($T841,DATEVALUE("9/30/20"&amp;RIGHT(BL$1,2)),Holidays!$J$3:$J$937),"")))),"")/(NETWORKDAYS($T841,$U841,Holidays!$J$3:$J$937)),0))</f>
        <v/>
      </c>
      <c r="BM841" s="87" t="str">
        <f>IF($Q841="","",IFERROR(IF(OR(AND($T841&gt;=DATEVALUE("10/1/20"&amp;RIGHT(BL$1,2)),$T841&lt;=DATEVALUE("9/30/20"&amp;RIGHT(BM$1,2))),AND($U841&gt;=DATEVALUE("10/1/20"&amp;RIGHT(BL$1,2)),$U841&lt;=DATEVALUE("9/30/20"&amp;RIGHT(BM$1,2))),AND($T841&lt;=DATEVALUE("10/1/20"&amp;RIGHT(BL$1,2)),$U841&gt;=DATEVALUE("9/30/20"&amp;RIGHT(BM$1,2)))),
IF(AND($T841&gt;=DATEVALUE("10/1/20"&amp;RIGHT(BL$1,2)),$U841&lt;=DATEVALUE("9/30/20"&amp;RIGHT(BM$1,2))),NETWORKDAYS($T841,$U841,Holidays!$J$3:$J$937),
IF(AND($T841&lt;DATEVALUE("10/1/20"&amp;RIGHT(BL$1,2)),$U841&lt;=DATEVALUE("9/30/20"&amp;RIGHT(BM$1,2))),NETWORKDAYS(DATEVALUE("10/1/20"&amp;RIGHT(BL$1,2)),$U841,Holidays!$J$3:$J$937),
IF($T841&lt;DATEVALUE("10/1/20"&amp;RIGHT(BL$1,2)),NETWORKDAYS(DATEVALUE("10/1/20"&amp;RIGHT(BL$1,2)),DATEVALUE("9/30/20"&amp;RIGHT(BM$1,2)),Holidays!$J$3:$J$937),
IF($T841&gt;=DATEVALUE("10/1/20"&amp;RIGHT(BL$1,2)),NETWORKDAYS($T841,DATEVALUE("9/30/20"&amp;RIGHT(BM$1,2)),Holidays!$J$3:$J$937),"")))),"")/(NETWORKDAYS($T841,$U841,Holidays!$J$3:$J$937)),0))</f>
        <v/>
      </c>
      <c r="BN841" s="87" t="str">
        <f>IF($Q841="","",IFERROR(IF(OR(AND($T841&gt;=DATEVALUE("10/1/20"&amp;RIGHT(BM$1,2)),$T841&lt;=DATEVALUE("9/30/20"&amp;RIGHT(BN$1,2))),AND($U841&gt;=DATEVALUE("10/1/20"&amp;RIGHT(BM$1,2)),$U841&lt;=DATEVALUE("9/30/20"&amp;RIGHT(BN$1,2))),AND($T841&lt;=DATEVALUE("10/1/20"&amp;RIGHT(BM$1,2)),$U841&gt;=DATEVALUE("9/30/20"&amp;RIGHT(BN$1,2)))),
IF(AND($T841&gt;=DATEVALUE("10/1/20"&amp;RIGHT(BM$1,2)),$U841&lt;=DATEVALUE("9/30/20"&amp;RIGHT(BN$1,2))),NETWORKDAYS($T841,$U841,Holidays!$J$3:$J$937),
IF(AND($T841&lt;DATEVALUE("10/1/20"&amp;RIGHT(BM$1,2)),$U841&lt;=DATEVALUE("9/30/20"&amp;RIGHT(BN$1,2))),NETWORKDAYS(DATEVALUE("10/1/20"&amp;RIGHT(BM$1,2)),$U841,Holidays!$J$3:$J$937),
IF($T841&lt;DATEVALUE("10/1/20"&amp;RIGHT(BM$1,2)),NETWORKDAYS(DATEVALUE("10/1/20"&amp;RIGHT(BM$1,2)),DATEVALUE("9/30/20"&amp;RIGHT(BN$1,2)),Holidays!$J$3:$J$937),
IF($T841&gt;=DATEVALUE("10/1/20"&amp;RIGHT(BM$1,2)),NETWORKDAYS($T841,DATEVALUE("9/30/20"&amp;RIGHT(BN$1,2)),Holidays!$J$3:$J$937),"")))),"")/(NETWORKDAYS($T841,$U841,Holidays!$J$3:$J$937)),0))</f>
        <v/>
      </c>
      <c r="BO841" s="87" t="str">
        <f>IF($Q841="","",IFERROR(IF(OR(AND($T841&gt;=DATEVALUE("10/1/20"&amp;RIGHT(BN$1,2)),$T841&lt;=DATEVALUE("9/30/20"&amp;RIGHT(BO$1,2))),AND($U841&gt;=DATEVALUE("10/1/20"&amp;RIGHT(BN$1,2)),$U841&lt;=DATEVALUE("9/30/20"&amp;RIGHT(BO$1,2))),AND($T841&lt;=DATEVALUE("10/1/20"&amp;RIGHT(BN$1,2)),$U841&gt;=DATEVALUE("9/30/20"&amp;RIGHT(BO$1,2)))),
IF(AND($T841&gt;=DATEVALUE("10/1/20"&amp;RIGHT(BN$1,2)),$U841&lt;=DATEVALUE("9/30/20"&amp;RIGHT(BO$1,2))),NETWORKDAYS($T841,$U841,Holidays!$J$3:$J$937),
IF(AND($T841&lt;DATEVALUE("10/1/20"&amp;RIGHT(BN$1,2)),$U841&lt;=DATEVALUE("9/30/20"&amp;RIGHT(BO$1,2))),NETWORKDAYS(DATEVALUE("10/1/20"&amp;RIGHT(BN$1,2)),$U841,Holidays!$J$3:$J$937),
IF($T841&lt;DATEVALUE("10/1/20"&amp;RIGHT(BN$1,2)),NETWORKDAYS(DATEVALUE("10/1/20"&amp;RIGHT(BN$1,2)),DATEVALUE("9/30/20"&amp;RIGHT(BO$1,2)),Holidays!$J$3:$J$937),
IF($T841&gt;=DATEVALUE("10/1/20"&amp;RIGHT(BN$1,2)),NETWORKDAYS($T841,DATEVALUE("9/30/20"&amp;RIGHT(BO$1,2)),Holidays!$J$3:$J$937),"")))),"")/(NETWORKDAYS($T841,$U841,Holidays!$J$3:$J$937)),0))</f>
        <v/>
      </c>
      <c r="BP841" s="87" t="str">
        <f>IF($Q841="","",IFERROR(IF(OR(AND($T841&gt;=DATEVALUE("10/1/20"&amp;RIGHT(BO$1,2)),$T841&lt;=DATEVALUE("9/30/20"&amp;RIGHT(BP$1,2))),AND($U841&gt;=DATEVALUE("10/1/20"&amp;RIGHT(BO$1,2)),$U841&lt;=DATEVALUE("9/30/20"&amp;RIGHT(BP$1,2))),AND($T841&lt;=DATEVALUE("10/1/20"&amp;RIGHT(BO$1,2)),$U841&gt;=DATEVALUE("9/30/20"&amp;RIGHT(BP$1,2)))),
IF(AND($T841&gt;=DATEVALUE("10/1/20"&amp;RIGHT(BO$1,2)),$U841&lt;=DATEVALUE("9/30/20"&amp;RIGHT(BP$1,2))),NETWORKDAYS($T841,$U841,Holidays!$J$3:$J$937),
IF(AND($T841&lt;DATEVALUE("10/1/20"&amp;RIGHT(BO$1,2)),$U841&lt;=DATEVALUE("9/30/20"&amp;RIGHT(BP$1,2))),NETWORKDAYS(DATEVALUE("10/1/20"&amp;RIGHT(BO$1,2)),$U841,Holidays!$J$3:$J$937),
IF($T841&lt;DATEVALUE("10/1/20"&amp;RIGHT(BO$1,2)),NETWORKDAYS(DATEVALUE("10/1/20"&amp;RIGHT(BO$1,2)),DATEVALUE("9/30/20"&amp;RIGHT(BP$1,2)),Holidays!$J$3:$J$937),
IF($T841&gt;=DATEVALUE("10/1/20"&amp;RIGHT(BO$1,2)),NETWORKDAYS($T841,DATEVALUE("9/30/20"&amp;RIGHT(BP$1,2)),Holidays!$J$3:$J$937),"")))),"")/(NETWORKDAYS($T841,$U841,Holidays!$J$3:$J$937)),0))</f>
        <v/>
      </c>
      <c r="BQ841" s="87" t="str">
        <f>IF($Q841="","",IFERROR(IF(OR(AND($T841&gt;=DATEVALUE("10/1/20"&amp;RIGHT(BP$1,2)),$T841&lt;=DATEVALUE("9/30/20"&amp;RIGHT(BQ$1,2))),AND($U841&gt;=DATEVALUE("10/1/20"&amp;RIGHT(BP$1,2)),$U841&lt;=DATEVALUE("9/30/20"&amp;RIGHT(BQ$1,2))),AND($T841&lt;=DATEVALUE("10/1/20"&amp;RIGHT(BP$1,2)),$U841&gt;=DATEVALUE("9/30/20"&amp;RIGHT(BQ$1,2)))),
IF(AND($T841&gt;=DATEVALUE("10/1/20"&amp;RIGHT(BP$1,2)),$U841&lt;=DATEVALUE("9/30/20"&amp;RIGHT(BQ$1,2))),NETWORKDAYS($T841,$U841,Holidays!$J$3:$J$937),
IF(AND($T841&lt;DATEVALUE("10/1/20"&amp;RIGHT(BP$1,2)),$U841&lt;=DATEVALUE("9/30/20"&amp;RIGHT(BQ$1,2))),NETWORKDAYS(DATEVALUE("10/1/20"&amp;RIGHT(BP$1,2)),$U841,Holidays!$J$3:$J$937),
IF($T841&lt;DATEVALUE("10/1/20"&amp;RIGHT(BP$1,2)),NETWORKDAYS(DATEVALUE("10/1/20"&amp;RIGHT(BP$1,2)),DATEVALUE("9/30/20"&amp;RIGHT(BQ$1,2)),Holidays!$J$3:$J$937),
IF($T841&gt;=DATEVALUE("10/1/20"&amp;RIGHT(BP$1,2)),NETWORKDAYS($T841,DATEVALUE("9/30/20"&amp;RIGHT(BQ$1,2)),Holidays!$J$3:$J$937),"")))),"")/(NETWORKDAYS($T841,$U841,Holidays!$J$3:$J$937)),0))</f>
        <v/>
      </c>
      <c r="BR841" s="87" t="str">
        <f>IF($Q841="","",IFERROR(IF(OR(AND($T841&gt;=DATEVALUE("10/1/20"&amp;RIGHT(BQ$1,2)),$T841&lt;=DATEVALUE("9/30/20"&amp;RIGHT(BR$1,2))),AND($U841&gt;=DATEVALUE("10/1/20"&amp;RIGHT(BQ$1,2)),$U841&lt;=DATEVALUE("9/30/20"&amp;RIGHT(BR$1,2))),AND($T841&lt;=DATEVALUE("10/1/20"&amp;RIGHT(BQ$1,2)),$U841&gt;=DATEVALUE("9/30/20"&amp;RIGHT(BR$1,2)))),
IF(AND($T841&gt;=DATEVALUE("10/1/20"&amp;RIGHT(BQ$1,2)),$U841&lt;=DATEVALUE("9/30/20"&amp;RIGHT(BR$1,2))),NETWORKDAYS($T841,$U841,Holidays!$J$3:$J$937),
IF(AND($T841&lt;DATEVALUE("10/1/20"&amp;RIGHT(BQ$1,2)),$U841&lt;=DATEVALUE("9/30/20"&amp;RIGHT(BR$1,2))),NETWORKDAYS(DATEVALUE("10/1/20"&amp;RIGHT(BQ$1,2)),$U841,Holidays!$J$3:$J$937),
IF($T841&lt;DATEVALUE("10/1/20"&amp;RIGHT(BQ$1,2)),NETWORKDAYS(DATEVALUE("10/1/20"&amp;RIGHT(BQ$1,2)),DATEVALUE("9/30/20"&amp;RIGHT(BR$1,2)),Holidays!$J$3:$J$937),
IF($T841&gt;=DATEVALUE("10/1/20"&amp;RIGHT(BQ$1,2)),NETWORKDAYS($T841,DATEVALUE("9/30/20"&amp;RIGHT(BR$1,2)),Holidays!$J$3:$J$937),"")))),"")/(NETWORKDAYS($T841,$U841,Holidays!$J$3:$J$937)),0))</f>
        <v/>
      </c>
      <c r="BS841" s="87" t="str">
        <f>IF($Q841="","",IFERROR(IF(OR(AND($T841&gt;=DATEVALUE("10/1/20"&amp;RIGHT(BR$1,2)),$T841&lt;=DATEVALUE("9/30/20"&amp;RIGHT(BS$1,2))),AND($U841&gt;=DATEVALUE("10/1/20"&amp;RIGHT(BR$1,2)),$U841&lt;=DATEVALUE("9/30/20"&amp;RIGHT(BS$1,2))),AND($T841&lt;=DATEVALUE("10/1/20"&amp;RIGHT(BR$1,2)),$U841&gt;=DATEVALUE("9/30/20"&amp;RIGHT(BS$1,2)))),
IF(AND($T841&gt;=DATEVALUE("10/1/20"&amp;RIGHT(BR$1,2)),$U841&lt;=DATEVALUE("9/30/20"&amp;RIGHT(BS$1,2))),NETWORKDAYS($T841,$U841,Holidays!$J$3:$J$937),
IF(AND($T841&lt;DATEVALUE("10/1/20"&amp;RIGHT(BR$1,2)),$U841&lt;=DATEVALUE("9/30/20"&amp;RIGHT(BS$1,2))),NETWORKDAYS(DATEVALUE("10/1/20"&amp;RIGHT(BR$1,2)),$U841,Holidays!$J$3:$J$937),
IF($T841&lt;DATEVALUE("10/1/20"&amp;RIGHT(BR$1,2)),NETWORKDAYS(DATEVALUE("10/1/20"&amp;RIGHT(BR$1,2)),DATEVALUE("9/30/20"&amp;RIGHT(BS$1,2)),Holidays!$J$3:$J$937),
IF($T841&gt;=DATEVALUE("10/1/20"&amp;RIGHT(BR$1,2)),NETWORKDAYS($T841,DATEVALUE("9/30/20"&amp;RIGHT(BS$1,2)),Holidays!$J$3:$J$937),"")))),"")/(NETWORKDAYS($T841,$U841,Holidays!$J$3:$J$937)),0))</f>
        <v/>
      </c>
      <c r="BT841" s="87" t="str">
        <f>IF($Q841="","",IFERROR(IF(OR(AND($T841&gt;=DATEVALUE("10/1/20"&amp;RIGHT(BS$1,2)),$T841&lt;=DATEVALUE("9/30/20"&amp;RIGHT(BT$1,2))),AND($U841&gt;=DATEVALUE("10/1/20"&amp;RIGHT(BS$1,2)),$U841&lt;=DATEVALUE("9/30/20"&amp;RIGHT(BT$1,2))),AND($T841&lt;=DATEVALUE("10/1/20"&amp;RIGHT(BS$1,2)),$U841&gt;=DATEVALUE("9/30/20"&amp;RIGHT(BT$1,2)))),
IF(AND($T841&gt;=DATEVALUE("10/1/20"&amp;RIGHT(BS$1,2)),$U841&lt;=DATEVALUE("9/30/20"&amp;RIGHT(BT$1,2))),NETWORKDAYS($T841,$U841,Holidays!$J$3:$J$937),
IF(AND($T841&lt;DATEVALUE("10/1/20"&amp;RIGHT(BS$1,2)),$U841&lt;=DATEVALUE("9/30/20"&amp;RIGHT(BT$1,2))),NETWORKDAYS(DATEVALUE("10/1/20"&amp;RIGHT(BS$1,2)),$U841,Holidays!$J$3:$J$937),
IF($T841&lt;DATEVALUE("10/1/20"&amp;RIGHT(BS$1,2)),NETWORKDAYS(DATEVALUE("10/1/20"&amp;RIGHT(BS$1,2)),DATEVALUE("9/30/20"&amp;RIGHT(BT$1,2)),Holidays!$J$3:$J$937),
IF($T841&gt;=DATEVALUE("10/1/20"&amp;RIGHT(BS$1,2)),NETWORKDAYS($T841,DATEVALUE("9/30/20"&amp;RIGHT(BT$1,2)),Holidays!$J$3:$J$937),"")))),"")/(NETWORKDAYS($T841,$U841,Holidays!$J$3:$J$937)),0))</f>
        <v/>
      </c>
      <c r="BU841" s="87" t="str">
        <f>IF($Q841="","",IFERROR(IF(OR(AND($T841&gt;=DATEVALUE("10/1/20"&amp;RIGHT(BT$1,2)),$T841&lt;=DATEVALUE("9/30/20"&amp;RIGHT(BU$1,2))),AND($U841&gt;=DATEVALUE("10/1/20"&amp;RIGHT(BT$1,2)),$U841&lt;=DATEVALUE("9/30/20"&amp;RIGHT(BU$1,2))),AND($T841&lt;=DATEVALUE("10/1/20"&amp;RIGHT(BT$1,2)),$U841&gt;=DATEVALUE("9/30/20"&amp;RIGHT(BU$1,2)))),
IF(AND($T841&gt;=DATEVALUE("10/1/20"&amp;RIGHT(BT$1,2)),$U841&lt;=DATEVALUE("9/30/20"&amp;RIGHT(BU$1,2))),NETWORKDAYS($T841,$U841,Holidays!$J$3:$J$937),
IF(AND($T841&lt;DATEVALUE("10/1/20"&amp;RIGHT(BT$1,2)),$U841&lt;=DATEVALUE("9/30/20"&amp;RIGHT(BU$1,2))),NETWORKDAYS(DATEVALUE("10/1/20"&amp;RIGHT(BT$1,2)),$U841,Holidays!$J$3:$J$937),
IF($T841&lt;DATEVALUE("10/1/20"&amp;RIGHT(BT$1,2)),NETWORKDAYS(DATEVALUE("10/1/20"&amp;RIGHT(BT$1,2)),DATEVALUE("9/30/20"&amp;RIGHT(BU$1,2)),Holidays!$J$3:$J$937),
IF($T841&gt;=DATEVALUE("10/1/20"&amp;RIGHT(BT$1,2)),NETWORKDAYS($T841,DATEVALUE("9/30/20"&amp;RIGHT(BU$1,2)),Holidays!$J$3:$J$937),"")))),"")/(NETWORKDAYS($T841,$U841,Holidays!$J$3:$J$937)),0))</f>
        <v/>
      </c>
      <c r="BV841" s="87" t="str">
        <f>IF($Q841="","",IFERROR(IF(OR(AND($T841&gt;=DATEVALUE("10/1/20"&amp;RIGHT(BU$1,2)),$T841&lt;=DATEVALUE("9/30/20"&amp;RIGHT(BV$1,2))),AND($U841&gt;=DATEVALUE("10/1/20"&amp;RIGHT(BU$1,2)),$U841&lt;=DATEVALUE("9/30/20"&amp;RIGHT(BV$1,2))),AND($T841&lt;=DATEVALUE("10/1/20"&amp;RIGHT(BU$1,2)),$U841&gt;=DATEVALUE("9/30/20"&amp;RIGHT(BV$1,2)))),
IF(AND($T841&gt;=DATEVALUE("10/1/20"&amp;RIGHT(BU$1,2)),$U841&lt;=DATEVALUE("9/30/20"&amp;RIGHT(BV$1,2))),NETWORKDAYS($T841,$U841,Holidays!$J$3:$J$937),
IF(AND($T841&lt;DATEVALUE("10/1/20"&amp;RIGHT(BU$1,2)),$U841&lt;=DATEVALUE("9/30/20"&amp;RIGHT(BV$1,2))),NETWORKDAYS(DATEVALUE("10/1/20"&amp;RIGHT(BU$1,2)),$U841,Holidays!$J$3:$J$937),
IF($T841&lt;DATEVALUE("10/1/20"&amp;RIGHT(BU$1,2)),NETWORKDAYS(DATEVALUE("10/1/20"&amp;RIGHT(BU$1,2)),DATEVALUE("9/30/20"&amp;RIGHT(BV$1,2)),Holidays!$J$3:$J$937),
IF($T841&gt;=DATEVALUE("10/1/20"&amp;RIGHT(BU$1,2)),NETWORKDAYS($T841,DATEVALUE("9/30/20"&amp;RIGHT(BV$1,2)),Holidays!$J$3:$J$937),"")))),"")/(NETWORKDAYS($T841,$U841,Holidays!$J$3:$J$937)),0))</f>
        <v/>
      </c>
      <c r="BW841" s="87" t="str">
        <f>IF($Q841="","",IFERROR(IF(OR(AND($T841&gt;=DATEVALUE("10/1/20"&amp;RIGHT(BV$1,2)),$T841&lt;=DATEVALUE("9/30/20"&amp;RIGHT(BW$1,2))),AND($U841&gt;=DATEVALUE("10/1/20"&amp;RIGHT(BV$1,2)),$U841&lt;=DATEVALUE("9/30/20"&amp;RIGHT(BW$1,2))),AND($T841&lt;=DATEVALUE("10/1/20"&amp;RIGHT(BV$1,2)),$U841&gt;=DATEVALUE("9/30/20"&amp;RIGHT(BW$1,2)))),
IF(AND($T841&gt;=DATEVALUE("10/1/20"&amp;RIGHT(BV$1,2)),$U841&lt;=DATEVALUE("9/30/20"&amp;RIGHT(BW$1,2))),NETWORKDAYS($T841,$U841,Holidays!$J$3:$J$937),
IF(AND($T841&lt;DATEVALUE("10/1/20"&amp;RIGHT(BV$1,2)),$U841&lt;=DATEVALUE("9/30/20"&amp;RIGHT(BW$1,2))),NETWORKDAYS(DATEVALUE("10/1/20"&amp;RIGHT(BV$1,2)),$U841,Holidays!$J$3:$J$937),
IF($T841&lt;DATEVALUE("10/1/20"&amp;RIGHT(BV$1,2)),NETWORKDAYS(DATEVALUE("10/1/20"&amp;RIGHT(BV$1,2)),DATEVALUE("9/30/20"&amp;RIGHT(BW$1,2)),Holidays!$J$3:$J$937),
IF($T841&gt;=DATEVALUE("10/1/20"&amp;RIGHT(BV$1,2)),NETWORKDAYS($T841,DATEVALUE("9/30/20"&amp;RIGHT(BW$1,2)),Holidays!$J$3:$J$937),"")))),"")/(NETWORKDAYS($T841,$U841,Holidays!$J$3:$J$937)),0))</f>
        <v/>
      </c>
      <c r="BX841" s="87" t="str">
        <f>IF($Q841="","",IFERROR(IF(OR(AND($T841&gt;=DATEVALUE("10/1/20"&amp;RIGHT(BW$1,2)),$T841&lt;=DATEVALUE("9/30/20"&amp;RIGHT(BX$1,2))),AND($U841&gt;=DATEVALUE("10/1/20"&amp;RIGHT(BW$1,2)),$U841&lt;=DATEVALUE("9/30/20"&amp;RIGHT(BX$1,2))),AND($T841&lt;=DATEVALUE("10/1/20"&amp;RIGHT(BW$1,2)),$U841&gt;=DATEVALUE("9/30/20"&amp;RIGHT(BX$1,2)))),
IF(AND($T841&gt;=DATEVALUE("10/1/20"&amp;RIGHT(BW$1,2)),$U841&lt;=DATEVALUE("9/30/20"&amp;RIGHT(BX$1,2))),NETWORKDAYS($T841,$U841,Holidays!$J$3:$J$937),
IF(AND($T841&lt;DATEVALUE("10/1/20"&amp;RIGHT(BW$1,2)),$U841&lt;=DATEVALUE("9/30/20"&amp;RIGHT(BX$1,2))),NETWORKDAYS(DATEVALUE("10/1/20"&amp;RIGHT(BW$1,2)),$U841,Holidays!$J$3:$J$937),
IF($T841&lt;DATEVALUE("10/1/20"&amp;RIGHT(BW$1,2)),NETWORKDAYS(DATEVALUE("10/1/20"&amp;RIGHT(BW$1,2)),DATEVALUE("9/30/20"&amp;RIGHT(BX$1,2)),Holidays!$J$3:$J$937),
IF($T841&gt;=DATEVALUE("10/1/20"&amp;RIGHT(BW$1,2)),NETWORKDAYS($T841,DATEVALUE("9/30/20"&amp;RIGHT(BX$1,2)),Holidays!$J$3:$J$937),"")))),"")/(NETWORKDAYS($T841,$U841,Holidays!$J$3:$J$937)),0))</f>
        <v/>
      </c>
      <c r="BY841" s="87" t="str">
        <f>IF($Q841="","",IFERROR(IF(OR(AND($T841&gt;=DATEVALUE("10/1/20"&amp;RIGHT(BX$1,2)),$T841&lt;=DATEVALUE("9/30/20"&amp;RIGHT(BY$1,2))),AND($U841&gt;=DATEVALUE("10/1/20"&amp;RIGHT(BX$1,2)),$U841&lt;=DATEVALUE("9/30/20"&amp;RIGHT(BY$1,2))),AND($T841&lt;=DATEVALUE("10/1/20"&amp;RIGHT(BX$1,2)),$U841&gt;=DATEVALUE("9/30/20"&amp;RIGHT(BY$1,2)))),
IF(AND($T841&gt;=DATEVALUE("10/1/20"&amp;RIGHT(BX$1,2)),$U841&lt;=DATEVALUE("9/30/20"&amp;RIGHT(BY$1,2))),NETWORKDAYS($T841,$U841,Holidays!$J$3:$J$937),
IF(AND($T841&lt;DATEVALUE("10/1/20"&amp;RIGHT(BX$1,2)),$U841&lt;=DATEVALUE("9/30/20"&amp;RIGHT(BY$1,2))),NETWORKDAYS(DATEVALUE("10/1/20"&amp;RIGHT(BX$1,2)),$U841,Holidays!$J$3:$J$937),
IF($T841&lt;DATEVALUE("10/1/20"&amp;RIGHT(BX$1,2)),NETWORKDAYS(DATEVALUE("10/1/20"&amp;RIGHT(BX$1,2)),DATEVALUE("9/30/20"&amp;RIGHT(BY$1,2)),Holidays!$J$3:$J$937),
IF($T841&gt;=DATEVALUE("10/1/20"&amp;RIGHT(BX$1,2)),NETWORKDAYS($T841,DATEVALUE("9/30/20"&amp;RIGHT(BY$1,2)),Holidays!$J$3:$J$937),"")))),"")/(NETWORKDAYS($T841,$U841,Holidays!$J$3:$J$937)),0))</f>
        <v/>
      </c>
      <c r="BZ841" s="87" t="str">
        <f>IF($Q841="","",IFERROR(IF(OR(AND($T841&gt;=DATEVALUE("10/1/20"&amp;RIGHT(BY$1,2)),$T841&lt;=DATEVALUE("9/30/20"&amp;RIGHT(BZ$1,2))),AND($U841&gt;=DATEVALUE("10/1/20"&amp;RIGHT(BY$1,2)),$U841&lt;=DATEVALUE("9/30/20"&amp;RIGHT(BZ$1,2))),AND($T841&lt;=DATEVALUE("10/1/20"&amp;RIGHT(BY$1,2)),$U841&gt;=DATEVALUE("9/30/20"&amp;RIGHT(BZ$1,2)))),
IF(AND($T841&gt;=DATEVALUE("10/1/20"&amp;RIGHT(BY$1,2)),$U841&lt;=DATEVALUE("9/30/20"&amp;RIGHT(BZ$1,2))),NETWORKDAYS($T841,$U841,Holidays!$J$3:$J$937),
IF(AND($T841&lt;DATEVALUE("10/1/20"&amp;RIGHT(BY$1,2)),$U841&lt;=DATEVALUE("9/30/20"&amp;RIGHT(BZ$1,2))),NETWORKDAYS(DATEVALUE("10/1/20"&amp;RIGHT(BY$1,2)),$U841,Holidays!$J$3:$J$937),
IF($T841&lt;DATEVALUE("10/1/20"&amp;RIGHT(BY$1,2)),NETWORKDAYS(DATEVALUE("10/1/20"&amp;RIGHT(BY$1,2)),DATEVALUE("9/30/20"&amp;RIGHT(BZ$1,2)),Holidays!$J$3:$J$937),
IF($T841&gt;=DATEVALUE("10/1/20"&amp;RIGHT(BY$1,2)),NETWORKDAYS($T841,DATEVALUE("9/30/20"&amp;RIGHT(BZ$1,2)),Holidays!$J$3:$J$937),"")))),"")/(NETWORKDAYS($T841,$U841,Holidays!$J$3:$J$937)),0))</f>
        <v/>
      </c>
      <c r="CA841" s="87" t="str">
        <f>IF($Q841="","",IFERROR(IF(OR(AND($T841&gt;=DATEVALUE("10/1/20"&amp;RIGHT(BZ$1,2)),$T841&lt;=DATEVALUE("9/30/20"&amp;RIGHT(CA$1,2))),AND($U841&gt;=DATEVALUE("10/1/20"&amp;RIGHT(BZ$1,2)),$U841&lt;=DATEVALUE("9/30/20"&amp;RIGHT(CA$1,2))),AND($T841&lt;=DATEVALUE("10/1/20"&amp;RIGHT(BZ$1,2)),$U841&gt;=DATEVALUE("9/30/20"&amp;RIGHT(CA$1,2)))),
IF(AND($T841&gt;=DATEVALUE("10/1/20"&amp;RIGHT(BZ$1,2)),$U841&lt;=DATEVALUE("9/30/20"&amp;RIGHT(CA$1,2))),NETWORKDAYS($T841,$U841,Holidays!$J$3:$J$937),
IF(AND($T841&lt;DATEVALUE("10/1/20"&amp;RIGHT(BZ$1,2)),$U841&lt;=DATEVALUE("9/30/20"&amp;RIGHT(CA$1,2))),NETWORKDAYS(DATEVALUE("10/1/20"&amp;RIGHT(BZ$1,2)),$U841,Holidays!$J$3:$J$937),
IF($T841&lt;DATEVALUE("10/1/20"&amp;RIGHT(BZ$1,2)),NETWORKDAYS(DATEVALUE("10/1/20"&amp;RIGHT(BZ$1,2)),DATEVALUE("9/30/20"&amp;RIGHT(CA$1,2)),Holidays!$J$3:$J$937),
IF($T841&gt;=DATEVALUE("10/1/20"&amp;RIGHT(BZ$1,2)),NETWORKDAYS($T841,DATEVALUE("9/30/20"&amp;RIGHT(CA$1,2)),Holidays!$J$3:$J$937),"")))),"")/(NETWORKDAYS($T841,$U841,Holidays!$J$3:$J$937)),0))</f>
        <v/>
      </c>
      <c r="CB841" s="87" t="str">
        <f>IF($Q841="","",IFERROR(IF(OR(AND($T841&gt;=DATEVALUE("10/1/20"&amp;RIGHT(CA$1,2)),$T841&lt;=DATEVALUE("9/30/20"&amp;RIGHT(CB$1,2))),AND($U841&gt;=DATEVALUE("10/1/20"&amp;RIGHT(CA$1,2)),$U841&lt;=DATEVALUE("9/30/20"&amp;RIGHT(CB$1,2))),AND($T841&lt;=DATEVALUE("10/1/20"&amp;RIGHT(CA$1,2)),$U841&gt;=DATEVALUE("9/30/20"&amp;RIGHT(CB$1,2)))),
IF(AND($T841&gt;=DATEVALUE("10/1/20"&amp;RIGHT(CA$1,2)),$U841&lt;=DATEVALUE("9/30/20"&amp;RIGHT(CB$1,2))),NETWORKDAYS($T841,$U841,Holidays!$J$3:$J$937),
IF(AND($T841&lt;DATEVALUE("10/1/20"&amp;RIGHT(CA$1,2)),$U841&lt;=DATEVALUE("9/30/20"&amp;RIGHT(CB$1,2))),NETWORKDAYS(DATEVALUE("10/1/20"&amp;RIGHT(CA$1,2)),$U841,Holidays!$J$3:$J$937),
IF($T841&lt;DATEVALUE("10/1/20"&amp;RIGHT(CA$1,2)),NETWORKDAYS(DATEVALUE("10/1/20"&amp;RIGHT(CA$1,2)),DATEVALUE("9/30/20"&amp;RIGHT(CB$1,2)),Holidays!$J$3:$J$937),
IF($T841&gt;=DATEVALUE("10/1/20"&amp;RIGHT(CA$1,2)),NETWORKDAYS($T841,DATEVALUE("9/30/20"&amp;RIGHT(CB$1,2)),Holidays!$J$3:$J$937),"")))),"")/(NETWORKDAYS($T841,$U841,Holidays!$J$3:$J$937)),0))</f>
        <v/>
      </c>
    </row>
    <row r="842" spans="1:80">
      <c r="A842" s="97"/>
      <c r="B842" s="98" t="str">
        <f ca="1">IF(NOT($A842=""),OFFSET('WBS Reference &amp; User Procedure'!$A$1,MATCH($A842,'WBS Reference &amp; User Procedure'!$A:$A,0)-1,1),"")</f>
        <v/>
      </c>
      <c r="D842" s="97"/>
      <c r="T842" s="104" t="str">
        <f>IF(NOT(Q842=""),IF(NOT($S842=""),$S842,#REF!),"")</f>
        <v/>
      </c>
      <c r="U842" s="104" t="str">
        <f>IF(NOT(Q842=""),WORKDAY(T842,Q842,Holidays!$J$3:$J$937),"")</f>
        <v/>
      </c>
      <c r="V842" s="104"/>
      <c r="W842" s="104"/>
      <c r="X842" s="101" t="str">
        <f t="shared" si="181"/>
        <v/>
      </c>
      <c r="AL842" s="87" t="str">
        <f t="shared" ca="1" si="180"/>
        <v/>
      </c>
      <c r="AN842" s="87" t="str">
        <f t="shared" ca="1" si="188"/>
        <v/>
      </c>
      <c r="AO842" s="87" t="str">
        <f t="shared" ca="1" si="188"/>
        <v/>
      </c>
      <c r="AP842" s="87" t="str">
        <f t="shared" ca="1" si="188"/>
        <v/>
      </c>
      <c r="AQ842" s="87" t="str">
        <f t="shared" ca="1" si="188"/>
        <v/>
      </c>
      <c r="AR842" s="87" t="str">
        <f t="shared" ca="1" si="188"/>
        <v/>
      </c>
      <c r="AS842" s="87" t="str">
        <f t="shared" ca="1" si="188"/>
        <v/>
      </c>
      <c r="AT842" s="87" t="str">
        <f t="shared" ca="1" si="188"/>
        <v/>
      </c>
      <c r="AU842" s="87" t="str">
        <f t="shared" ca="1" si="188"/>
        <v/>
      </c>
      <c r="AV842" s="87" t="str">
        <f t="shared" ca="1" si="188"/>
        <v/>
      </c>
      <c r="AW842" s="87" t="str">
        <f t="shared" ca="1" si="188"/>
        <v/>
      </c>
      <c r="AX842" s="87" t="str">
        <f t="shared" ca="1" si="189"/>
        <v/>
      </c>
      <c r="AY842" s="87" t="str">
        <f t="shared" ca="1" si="189"/>
        <v/>
      </c>
      <c r="AZ842" s="87" t="str">
        <f t="shared" ca="1" si="189"/>
        <v/>
      </c>
      <c r="BA842" s="87" t="str">
        <f t="shared" ca="1" si="189"/>
        <v/>
      </c>
      <c r="BB842" s="87" t="str">
        <f t="shared" ca="1" si="189"/>
        <v/>
      </c>
      <c r="BC842" s="87" t="str">
        <f t="shared" ca="1" si="189"/>
        <v/>
      </c>
      <c r="BD842" s="87" t="str">
        <f t="shared" ca="1" si="189"/>
        <v/>
      </c>
      <c r="BE842" s="87" t="str">
        <f t="shared" ca="1" si="189"/>
        <v/>
      </c>
      <c r="BF842" s="87" t="str">
        <f t="shared" ca="1" si="189"/>
        <v/>
      </c>
      <c r="BG842" s="87" t="str">
        <f t="shared" ca="1" si="189"/>
        <v/>
      </c>
      <c r="BI842" s="87" t="str">
        <f>IF($Q842="","",IFERROR(IF(OR(AND($T842&gt;=DATEVALUE("10/1/20"&amp;RIGHT(BH$1,2)),$T842&lt;=DATEVALUE("9/30/20"&amp;RIGHT(BI$1,2))),AND($U842&gt;=DATEVALUE("10/1/20"&amp;RIGHT(BH$1,2)),$U842&lt;=DATEVALUE("9/30/20"&amp;RIGHT(BI$1,2))),AND($T842&lt;=DATEVALUE("10/1/20"&amp;RIGHT(BH$1,2)),$U842&gt;=DATEVALUE("9/30/20"&amp;RIGHT(BI$1,2)))),
IF(AND($T842&gt;=DATEVALUE("10/1/20"&amp;RIGHT(BH$1,2)),$U842&lt;=DATEVALUE("9/30/20"&amp;RIGHT(BI$1,2))),NETWORKDAYS($T842,$U842,Holidays!$J$3:$J$937),
IF(AND($T842&lt;DATEVALUE("10/1/20"&amp;RIGHT(BH$1,2)),$U842&lt;=DATEVALUE("9/30/20"&amp;RIGHT(BI$1,2))),NETWORKDAYS(DATEVALUE("10/1/20"&amp;RIGHT(BH$1,2)),$U842,Holidays!$J$3:$J$937),
IF($T842&lt;DATEVALUE("10/1/20"&amp;RIGHT(BH$1,2)),NETWORKDAYS(DATEVALUE("10/1/20"&amp;RIGHT(BH$1,2)),DATEVALUE("9/30/20"&amp;RIGHT(BI$1,2)),Holidays!$J$3:$J$937),
IF($T842&gt;=DATEVALUE("10/1/20"&amp;RIGHT(BH$1,2)),NETWORKDAYS($T842,DATEVALUE("9/30/20"&amp;RIGHT(BI$1,2)),Holidays!$J$3:$J$937),"")))),"")/(NETWORKDAYS($T842,$U842,Holidays!$J$3:$J$937)),0))</f>
        <v/>
      </c>
      <c r="BJ842" s="87" t="str">
        <f>IF($Q842="","",IFERROR(IF(OR(AND($T842&gt;=DATEVALUE("10/1/20"&amp;RIGHT(BI$1,2)),$T842&lt;=DATEVALUE("9/30/20"&amp;RIGHT(BJ$1,2))),AND($U842&gt;=DATEVALUE("10/1/20"&amp;RIGHT(BI$1,2)),$U842&lt;=DATEVALUE("9/30/20"&amp;RIGHT(BJ$1,2))),AND($T842&lt;=DATEVALUE("10/1/20"&amp;RIGHT(BI$1,2)),$U842&gt;=DATEVALUE("9/30/20"&amp;RIGHT(BJ$1,2)))),
IF(AND($T842&gt;=DATEVALUE("10/1/20"&amp;RIGHT(BI$1,2)),$U842&lt;=DATEVALUE("9/30/20"&amp;RIGHT(BJ$1,2))),NETWORKDAYS($T842,$U842,Holidays!$J$3:$J$937),
IF(AND($T842&lt;DATEVALUE("10/1/20"&amp;RIGHT(BI$1,2)),$U842&lt;=DATEVALUE("9/30/20"&amp;RIGHT(BJ$1,2))),NETWORKDAYS(DATEVALUE("10/1/20"&amp;RIGHT(BI$1,2)),$U842,Holidays!$J$3:$J$937),
IF($T842&lt;DATEVALUE("10/1/20"&amp;RIGHT(BI$1,2)),NETWORKDAYS(DATEVALUE("10/1/20"&amp;RIGHT(BI$1,2)),DATEVALUE("9/30/20"&amp;RIGHT(BJ$1,2)),Holidays!$J$3:$J$937),
IF($T842&gt;=DATEVALUE("10/1/20"&amp;RIGHT(BI$1,2)),NETWORKDAYS($T842,DATEVALUE("9/30/20"&amp;RIGHT(BJ$1,2)),Holidays!$J$3:$J$937),"")))),"")/(NETWORKDAYS($T842,$U842,Holidays!$J$3:$J$937)),0))</f>
        <v/>
      </c>
      <c r="BK842" s="87" t="str">
        <f>IF($Q842="","",IFERROR(IF(OR(AND($T842&gt;=DATEVALUE("10/1/20"&amp;RIGHT(BJ$1,2)),$T842&lt;=DATEVALUE("9/30/20"&amp;RIGHT(BK$1,2))),AND($U842&gt;=DATEVALUE("10/1/20"&amp;RIGHT(BJ$1,2)),$U842&lt;=DATEVALUE("9/30/20"&amp;RIGHT(BK$1,2))),AND($T842&lt;=DATEVALUE("10/1/20"&amp;RIGHT(BJ$1,2)),$U842&gt;=DATEVALUE("9/30/20"&amp;RIGHT(BK$1,2)))),
IF(AND($T842&gt;=DATEVALUE("10/1/20"&amp;RIGHT(BJ$1,2)),$U842&lt;=DATEVALUE("9/30/20"&amp;RIGHT(BK$1,2))),NETWORKDAYS($T842,$U842,Holidays!$J$3:$J$937),
IF(AND($T842&lt;DATEVALUE("10/1/20"&amp;RIGHT(BJ$1,2)),$U842&lt;=DATEVALUE("9/30/20"&amp;RIGHT(BK$1,2))),NETWORKDAYS(DATEVALUE("10/1/20"&amp;RIGHT(BJ$1,2)),$U842,Holidays!$J$3:$J$937),
IF($T842&lt;DATEVALUE("10/1/20"&amp;RIGHT(BJ$1,2)),NETWORKDAYS(DATEVALUE("10/1/20"&amp;RIGHT(BJ$1,2)),DATEVALUE("9/30/20"&amp;RIGHT(BK$1,2)),Holidays!$J$3:$J$937),
IF($T842&gt;=DATEVALUE("10/1/20"&amp;RIGHT(BJ$1,2)),NETWORKDAYS($T842,DATEVALUE("9/30/20"&amp;RIGHT(BK$1,2)),Holidays!$J$3:$J$937),"")))),"")/(NETWORKDAYS($T842,$U842,Holidays!$J$3:$J$937)),0))</f>
        <v/>
      </c>
      <c r="BL842" s="87" t="str">
        <f>IF($Q842="","",IFERROR(IF(OR(AND($T842&gt;=DATEVALUE("10/1/20"&amp;RIGHT(BK$1,2)),$T842&lt;=DATEVALUE("9/30/20"&amp;RIGHT(BL$1,2))),AND($U842&gt;=DATEVALUE("10/1/20"&amp;RIGHT(BK$1,2)),$U842&lt;=DATEVALUE("9/30/20"&amp;RIGHT(BL$1,2))),AND($T842&lt;=DATEVALUE("10/1/20"&amp;RIGHT(BK$1,2)),$U842&gt;=DATEVALUE("9/30/20"&amp;RIGHT(BL$1,2)))),
IF(AND($T842&gt;=DATEVALUE("10/1/20"&amp;RIGHT(BK$1,2)),$U842&lt;=DATEVALUE("9/30/20"&amp;RIGHT(BL$1,2))),NETWORKDAYS($T842,$U842,Holidays!$J$3:$J$937),
IF(AND($T842&lt;DATEVALUE("10/1/20"&amp;RIGHT(BK$1,2)),$U842&lt;=DATEVALUE("9/30/20"&amp;RIGHT(BL$1,2))),NETWORKDAYS(DATEVALUE("10/1/20"&amp;RIGHT(BK$1,2)),$U842,Holidays!$J$3:$J$937),
IF($T842&lt;DATEVALUE("10/1/20"&amp;RIGHT(BK$1,2)),NETWORKDAYS(DATEVALUE("10/1/20"&amp;RIGHT(BK$1,2)),DATEVALUE("9/30/20"&amp;RIGHT(BL$1,2)),Holidays!$J$3:$J$937),
IF($T842&gt;=DATEVALUE("10/1/20"&amp;RIGHT(BK$1,2)),NETWORKDAYS($T842,DATEVALUE("9/30/20"&amp;RIGHT(BL$1,2)),Holidays!$J$3:$J$937),"")))),"")/(NETWORKDAYS($T842,$U842,Holidays!$J$3:$J$937)),0))</f>
        <v/>
      </c>
      <c r="BM842" s="87" t="str">
        <f>IF($Q842="","",IFERROR(IF(OR(AND($T842&gt;=DATEVALUE("10/1/20"&amp;RIGHT(BL$1,2)),$T842&lt;=DATEVALUE("9/30/20"&amp;RIGHT(BM$1,2))),AND($U842&gt;=DATEVALUE("10/1/20"&amp;RIGHT(BL$1,2)),$U842&lt;=DATEVALUE("9/30/20"&amp;RIGHT(BM$1,2))),AND($T842&lt;=DATEVALUE("10/1/20"&amp;RIGHT(BL$1,2)),$U842&gt;=DATEVALUE("9/30/20"&amp;RIGHT(BM$1,2)))),
IF(AND($T842&gt;=DATEVALUE("10/1/20"&amp;RIGHT(BL$1,2)),$U842&lt;=DATEVALUE("9/30/20"&amp;RIGHT(BM$1,2))),NETWORKDAYS($T842,$U842,Holidays!$J$3:$J$937),
IF(AND($T842&lt;DATEVALUE("10/1/20"&amp;RIGHT(BL$1,2)),$U842&lt;=DATEVALUE("9/30/20"&amp;RIGHT(BM$1,2))),NETWORKDAYS(DATEVALUE("10/1/20"&amp;RIGHT(BL$1,2)),$U842,Holidays!$J$3:$J$937),
IF($T842&lt;DATEVALUE("10/1/20"&amp;RIGHT(BL$1,2)),NETWORKDAYS(DATEVALUE("10/1/20"&amp;RIGHT(BL$1,2)),DATEVALUE("9/30/20"&amp;RIGHT(BM$1,2)),Holidays!$J$3:$J$937),
IF($T842&gt;=DATEVALUE("10/1/20"&amp;RIGHT(BL$1,2)),NETWORKDAYS($T842,DATEVALUE("9/30/20"&amp;RIGHT(BM$1,2)),Holidays!$J$3:$J$937),"")))),"")/(NETWORKDAYS($T842,$U842,Holidays!$J$3:$J$937)),0))</f>
        <v/>
      </c>
      <c r="BN842" s="87" t="str">
        <f>IF($Q842="","",IFERROR(IF(OR(AND($T842&gt;=DATEVALUE("10/1/20"&amp;RIGHT(BM$1,2)),$T842&lt;=DATEVALUE("9/30/20"&amp;RIGHT(BN$1,2))),AND($U842&gt;=DATEVALUE("10/1/20"&amp;RIGHT(BM$1,2)),$U842&lt;=DATEVALUE("9/30/20"&amp;RIGHT(BN$1,2))),AND($T842&lt;=DATEVALUE("10/1/20"&amp;RIGHT(BM$1,2)),$U842&gt;=DATEVALUE("9/30/20"&amp;RIGHT(BN$1,2)))),
IF(AND($T842&gt;=DATEVALUE("10/1/20"&amp;RIGHT(BM$1,2)),$U842&lt;=DATEVALUE("9/30/20"&amp;RIGHT(BN$1,2))),NETWORKDAYS($T842,$U842,Holidays!$J$3:$J$937),
IF(AND($T842&lt;DATEVALUE("10/1/20"&amp;RIGHT(BM$1,2)),$U842&lt;=DATEVALUE("9/30/20"&amp;RIGHT(BN$1,2))),NETWORKDAYS(DATEVALUE("10/1/20"&amp;RIGHT(BM$1,2)),$U842,Holidays!$J$3:$J$937),
IF($T842&lt;DATEVALUE("10/1/20"&amp;RIGHT(BM$1,2)),NETWORKDAYS(DATEVALUE("10/1/20"&amp;RIGHT(BM$1,2)),DATEVALUE("9/30/20"&amp;RIGHT(BN$1,2)),Holidays!$J$3:$J$937),
IF($T842&gt;=DATEVALUE("10/1/20"&amp;RIGHT(BM$1,2)),NETWORKDAYS($T842,DATEVALUE("9/30/20"&amp;RIGHT(BN$1,2)),Holidays!$J$3:$J$937),"")))),"")/(NETWORKDAYS($T842,$U842,Holidays!$J$3:$J$937)),0))</f>
        <v/>
      </c>
      <c r="BO842" s="87" t="str">
        <f>IF($Q842="","",IFERROR(IF(OR(AND($T842&gt;=DATEVALUE("10/1/20"&amp;RIGHT(BN$1,2)),$T842&lt;=DATEVALUE("9/30/20"&amp;RIGHT(BO$1,2))),AND($U842&gt;=DATEVALUE("10/1/20"&amp;RIGHT(BN$1,2)),$U842&lt;=DATEVALUE("9/30/20"&amp;RIGHT(BO$1,2))),AND($T842&lt;=DATEVALUE("10/1/20"&amp;RIGHT(BN$1,2)),$U842&gt;=DATEVALUE("9/30/20"&amp;RIGHT(BO$1,2)))),
IF(AND($T842&gt;=DATEVALUE("10/1/20"&amp;RIGHT(BN$1,2)),$U842&lt;=DATEVALUE("9/30/20"&amp;RIGHT(BO$1,2))),NETWORKDAYS($T842,$U842,Holidays!$J$3:$J$937),
IF(AND($T842&lt;DATEVALUE("10/1/20"&amp;RIGHT(BN$1,2)),$U842&lt;=DATEVALUE("9/30/20"&amp;RIGHT(BO$1,2))),NETWORKDAYS(DATEVALUE("10/1/20"&amp;RIGHT(BN$1,2)),$U842,Holidays!$J$3:$J$937),
IF($T842&lt;DATEVALUE("10/1/20"&amp;RIGHT(BN$1,2)),NETWORKDAYS(DATEVALUE("10/1/20"&amp;RIGHT(BN$1,2)),DATEVALUE("9/30/20"&amp;RIGHT(BO$1,2)),Holidays!$J$3:$J$937),
IF($T842&gt;=DATEVALUE("10/1/20"&amp;RIGHT(BN$1,2)),NETWORKDAYS($T842,DATEVALUE("9/30/20"&amp;RIGHT(BO$1,2)),Holidays!$J$3:$J$937),"")))),"")/(NETWORKDAYS($T842,$U842,Holidays!$J$3:$J$937)),0))</f>
        <v/>
      </c>
      <c r="BP842" s="87" t="str">
        <f>IF($Q842="","",IFERROR(IF(OR(AND($T842&gt;=DATEVALUE("10/1/20"&amp;RIGHT(BO$1,2)),$T842&lt;=DATEVALUE("9/30/20"&amp;RIGHT(BP$1,2))),AND($U842&gt;=DATEVALUE("10/1/20"&amp;RIGHT(BO$1,2)),$U842&lt;=DATEVALUE("9/30/20"&amp;RIGHT(BP$1,2))),AND($T842&lt;=DATEVALUE("10/1/20"&amp;RIGHT(BO$1,2)),$U842&gt;=DATEVALUE("9/30/20"&amp;RIGHT(BP$1,2)))),
IF(AND($T842&gt;=DATEVALUE("10/1/20"&amp;RIGHT(BO$1,2)),$U842&lt;=DATEVALUE("9/30/20"&amp;RIGHT(BP$1,2))),NETWORKDAYS($T842,$U842,Holidays!$J$3:$J$937),
IF(AND($T842&lt;DATEVALUE("10/1/20"&amp;RIGHT(BO$1,2)),$U842&lt;=DATEVALUE("9/30/20"&amp;RIGHT(BP$1,2))),NETWORKDAYS(DATEVALUE("10/1/20"&amp;RIGHT(BO$1,2)),$U842,Holidays!$J$3:$J$937),
IF($T842&lt;DATEVALUE("10/1/20"&amp;RIGHT(BO$1,2)),NETWORKDAYS(DATEVALUE("10/1/20"&amp;RIGHT(BO$1,2)),DATEVALUE("9/30/20"&amp;RIGHT(BP$1,2)),Holidays!$J$3:$J$937),
IF($T842&gt;=DATEVALUE("10/1/20"&amp;RIGHT(BO$1,2)),NETWORKDAYS($T842,DATEVALUE("9/30/20"&amp;RIGHT(BP$1,2)),Holidays!$J$3:$J$937),"")))),"")/(NETWORKDAYS($T842,$U842,Holidays!$J$3:$J$937)),0))</f>
        <v/>
      </c>
      <c r="BQ842" s="87" t="str">
        <f>IF($Q842="","",IFERROR(IF(OR(AND($T842&gt;=DATEVALUE("10/1/20"&amp;RIGHT(BP$1,2)),$T842&lt;=DATEVALUE("9/30/20"&amp;RIGHT(BQ$1,2))),AND($U842&gt;=DATEVALUE("10/1/20"&amp;RIGHT(BP$1,2)),$U842&lt;=DATEVALUE("9/30/20"&amp;RIGHT(BQ$1,2))),AND($T842&lt;=DATEVALUE("10/1/20"&amp;RIGHT(BP$1,2)),$U842&gt;=DATEVALUE("9/30/20"&amp;RIGHT(BQ$1,2)))),
IF(AND($T842&gt;=DATEVALUE("10/1/20"&amp;RIGHT(BP$1,2)),$U842&lt;=DATEVALUE("9/30/20"&amp;RIGHT(BQ$1,2))),NETWORKDAYS($T842,$U842,Holidays!$J$3:$J$937),
IF(AND($T842&lt;DATEVALUE("10/1/20"&amp;RIGHT(BP$1,2)),$U842&lt;=DATEVALUE("9/30/20"&amp;RIGHT(BQ$1,2))),NETWORKDAYS(DATEVALUE("10/1/20"&amp;RIGHT(BP$1,2)),$U842,Holidays!$J$3:$J$937),
IF($T842&lt;DATEVALUE("10/1/20"&amp;RIGHT(BP$1,2)),NETWORKDAYS(DATEVALUE("10/1/20"&amp;RIGHT(BP$1,2)),DATEVALUE("9/30/20"&amp;RIGHT(BQ$1,2)),Holidays!$J$3:$J$937),
IF($T842&gt;=DATEVALUE("10/1/20"&amp;RIGHT(BP$1,2)),NETWORKDAYS($T842,DATEVALUE("9/30/20"&amp;RIGHT(BQ$1,2)),Holidays!$J$3:$J$937),"")))),"")/(NETWORKDAYS($T842,$U842,Holidays!$J$3:$J$937)),0))</f>
        <v/>
      </c>
      <c r="BR842" s="87" t="str">
        <f>IF($Q842="","",IFERROR(IF(OR(AND($T842&gt;=DATEVALUE("10/1/20"&amp;RIGHT(BQ$1,2)),$T842&lt;=DATEVALUE("9/30/20"&amp;RIGHT(BR$1,2))),AND($U842&gt;=DATEVALUE("10/1/20"&amp;RIGHT(BQ$1,2)),$U842&lt;=DATEVALUE("9/30/20"&amp;RIGHT(BR$1,2))),AND($T842&lt;=DATEVALUE("10/1/20"&amp;RIGHT(BQ$1,2)),$U842&gt;=DATEVALUE("9/30/20"&amp;RIGHT(BR$1,2)))),
IF(AND($T842&gt;=DATEVALUE("10/1/20"&amp;RIGHT(BQ$1,2)),$U842&lt;=DATEVALUE("9/30/20"&amp;RIGHT(BR$1,2))),NETWORKDAYS($T842,$U842,Holidays!$J$3:$J$937),
IF(AND($T842&lt;DATEVALUE("10/1/20"&amp;RIGHT(BQ$1,2)),$U842&lt;=DATEVALUE("9/30/20"&amp;RIGHT(BR$1,2))),NETWORKDAYS(DATEVALUE("10/1/20"&amp;RIGHT(BQ$1,2)),$U842,Holidays!$J$3:$J$937),
IF($T842&lt;DATEVALUE("10/1/20"&amp;RIGHT(BQ$1,2)),NETWORKDAYS(DATEVALUE("10/1/20"&amp;RIGHT(BQ$1,2)),DATEVALUE("9/30/20"&amp;RIGHT(BR$1,2)),Holidays!$J$3:$J$937),
IF($T842&gt;=DATEVALUE("10/1/20"&amp;RIGHT(BQ$1,2)),NETWORKDAYS($T842,DATEVALUE("9/30/20"&amp;RIGHT(BR$1,2)),Holidays!$J$3:$J$937),"")))),"")/(NETWORKDAYS($T842,$U842,Holidays!$J$3:$J$937)),0))</f>
        <v/>
      </c>
      <c r="BS842" s="87" t="str">
        <f>IF($Q842="","",IFERROR(IF(OR(AND($T842&gt;=DATEVALUE("10/1/20"&amp;RIGHT(BR$1,2)),$T842&lt;=DATEVALUE("9/30/20"&amp;RIGHT(BS$1,2))),AND($U842&gt;=DATEVALUE("10/1/20"&amp;RIGHT(BR$1,2)),$U842&lt;=DATEVALUE("9/30/20"&amp;RIGHT(BS$1,2))),AND($T842&lt;=DATEVALUE("10/1/20"&amp;RIGHT(BR$1,2)),$U842&gt;=DATEVALUE("9/30/20"&amp;RIGHT(BS$1,2)))),
IF(AND($T842&gt;=DATEVALUE("10/1/20"&amp;RIGHT(BR$1,2)),$U842&lt;=DATEVALUE("9/30/20"&amp;RIGHT(BS$1,2))),NETWORKDAYS($T842,$U842,Holidays!$J$3:$J$937),
IF(AND($T842&lt;DATEVALUE("10/1/20"&amp;RIGHT(BR$1,2)),$U842&lt;=DATEVALUE("9/30/20"&amp;RIGHT(BS$1,2))),NETWORKDAYS(DATEVALUE("10/1/20"&amp;RIGHT(BR$1,2)),$U842,Holidays!$J$3:$J$937),
IF($T842&lt;DATEVALUE("10/1/20"&amp;RIGHT(BR$1,2)),NETWORKDAYS(DATEVALUE("10/1/20"&amp;RIGHT(BR$1,2)),DATEVALUE("9/30/20"&amp;RIGHT(BS$1,2)),Holidays!$J$3:$J$937),
IF($T842&gt;=DATEVALUE("10/1/20"&amp;RIGHT(BR$1,2)),NETWORKDAYS($T842,DATEVALUE("9/30/20"&amp;RIGHT(BS$1,2)),Holidays!$J$3:$J$937),"")))),"")/(NETWORKDAYS($T842,$U842,Holidays!$J$3:$J$937)),0))</f>
        <v/>
      </c>
      <c r="BT842" s="87" t="str">
        <f>IF($Q842="","",IFERROR(IF(OR(AND($T842&gt;=DATEVALUE("10/1/20"&amp;RIGHT(BS$1,2)),$T842&lt;=DATEVALUE("9/30/20"&amp;RIGHT(BT$1,2))),AND($U842&gt;=DATEVALUE("10/1/20"&amp;RIGHT(BS$1,2)),$U842&lt;=DATEVALUE("9/30/20"&amp;RIGHT(BT$1,2))),AND($T842&lt;=DATEVALUE("10/1/20"&amp;RIGHT(BS$1,2)),$U842&gt;=DATEVALUE("9/30/20"&amp;RIGHT(BT$1,2)))),
IF(AND($T842&gt;=DATEVALUE("10/1/20"&amp;RIGHT(BS$1,2)),$U842&lt;=DATEVALUE("9/30/20"&amp;RIGHT(BT$1,2))),NETWORKDAYS($T842,$U842,Holidays!$J$3:$J$937),
IF(AND($T842&lt;DATEVALUE("10/1/20"&amp;RIGHT(BS$1,2)),$U842&lt;=DATEVALUE("9/30/20"&amp;RIGHT(BT$1,2))),NETWORKDAYS(DATEVALUE("10/1/20"&amp;RIGHT(BS$1,2)),$U842,Holidays!$J$3:$J$937),
IF($T842&lt;DATEVALUE("10/1/20"&amp;RIGHT(BS$1,2)),NETWORKDAYS(DATEVALUE("10/1/20"&amp;RIGHT(BS$1,2)),DATEVALUE("9/30/20"&amp;RIGHT(BT$1,2)),Holidays!$J$3:$J$937),
IF($T842&gt;=DATEVALUE("10/1/20"&amp;RIGHT(BS$1,2)),NETWORKDAYS($T842,DATEVALUE("9/30/20"&amp;RIGHT(BT$1,2)),Holidays!$J$3:$J$937),"")))),"")/(NETWORKDAYS($T842,$U842,Holidays!$J$3:$J$937)),0))</f>
        <v/>
      </c>
      <c r="BU842" s="87" t="str">
        <f>IF($Q842="","",IFERROR(IF(OR(AND($T842&gt;=DATEVALUE("10/1/20"&amp;RIGHT(BT$1,2)),$T842&lt;=DATEVALUE("9/30/20"&amp;RIGHT(BU$1,2))),AND($U842&gt;=DATEVALUE("10/1/20"&amp;RIGHT(BT$1,2)),$U842&lt;=DATEVALUE("9/30/20"&amp;RIGHT(BU$1,2))),AND($T842&lt;=DATEVALUE("10/1/20"&amp;RIGHT(BT$1,2)),$U842&gt;=DATEVALUE("9/30/20"&amp;RIGHT(BU$1,2)))),
IF(AND($T842&gt;=DATEVALUE("10/1/20"&amp;RIGHT(BT$1,2)),$U842&lt;=DATEVALUE("9/30/20"&amp;RIGHT(BU$1,2))),NETWORKDAYS($T842,$U842,Holidays!$J$3:$J$937),
IF(AND($T842&lt;DATEVALUE("10/1/20"&amp;RIGHT(BT$1,2)),$U842&lt;=DATEVALUE("9/30/20"&amp;RIGHT(BU$1,2))),NETWORKDAYS(DATEVALUE("10/1/20"&amp;RIGHT(BT$1,2)),$U842,Holidays!$J$3:$J$937),
IF($T842&lt;DATEVALUE("10/1/20"&amp;RIGHT(BT$1,2)),NETWORKDAYS(DATEVALUE("10/1/20"&amp;RIGHT(BT$1,2)),DATEVALUE("9/30/20"&amp;RIGHT(BU$1,2)),Holidays!$J$3:$J$937),
IF($T842&gt;=DATEVALUE("10/1/20"&amp;RIGHT(BT$1,2)),NETWORKDAYS($T842,DATEVALUE("9/30/20"&amp;RIGHT(BU$1,2)),Holidays!$J$3:$J$937),"")))),"")/(NETWORKDAYS($T842,$U842,Holidays!$J$3:$J$937)),0))</f>
        <v/>
      </c>
      <c r="BV842" s="87" t="str">
        <f>IF($Q842="","",IFERROR(IF(OR(AND($T842&gt;=DATEVALUE("10/1/20"&amp;RIGHT(BU$1,2)),$T842&lt;=DATEVALUE("9/30/20"&amp;RIGHT(BV$1,2))),AND($U842&gt;=DATEVALUE("10/1/20"&amp;RIGHT(BU$1,2)),$U842&lt;=DATEVALUE("9/30/20"&amp;RIGHT(BV$1,2))),AND($T842&lt;=DATEVALUE("10/1/20"&amp;RIGHT(BU$1,2)),$U842&gt;=DATEVALUE("9/30/20"&amp;RIGHT(BV$1,2)))),
IF(AND($T842&gt;=DATEVALUE("10/1/20"&amp;RIGHT(BU$1,2)),$U842&lt;=DATEVALUE("9/30/20"&amp;RIGHT(BV$1,2))),NETWORKDAYS($T842,$U842,Holidays!$J$3:$J$937),
IF(AND($T842&lt;DATEVALUE("10/1/20"&amp;RIGHT(BU$1,2)),$U842&lt;=DATEVALUE("9/30/20"&amp;RIGHT(BV$1,2))),NETWORKDAYS(DATEVALUE("10/1/20"&amp;RIGHT(BU$1,2)),$U842,Holidays!$J$3:$J$937),
IF($T842&lt;DATEVALUE("10/1/20"&amp;RIGHT(BU$1,2)),NETWORKDAYS(DATEVALUE("10/1/20"&amp;RIGHT(BU$1,2)),DATEVALUE("9/30/20"&amp;RIGHT(BV$1,2)),Holidays!$J$3:$J$937),
IF($T842&gt;=DATEVALUE("10/1/20"&amp;RIGHT(BU$1,2)),NETWORKDAYS($T842,DATEVALUE("9/30/20"&amp;RIGHT(BV$1,2)),Holidays!$J$3:$J$937),"")))),"")/(NETWORKDAYS($T842,$U842,Holidays!$J$3:$J$937)),0))</f>
        <v/>
      </c>
      <c r="BW842" s="87" t="str">
        <f>IF($Q842="","",IFERROR(IF(OR(AND($T842&gt;=DATEVALUE("10/1/20"&amp;RIGHT(BV$1,2)),$T842&lt;=DATEVALUE("9/30/20"&amp;RIGHT(BW$1,2))),AND($U842&gt;=DATEVALUE("10/1/20"&amp;RIGHT(BV$1,2)),$U842&lt;=DATEVALUE("9/30/20"&amp;RIGHT(BW$1,2))),AND($T842&lt;=DATEVALUE("10/1/20"&amp;RIGHT(BV$1,2)),$U842&gt;=DATEVALUE("9/30/20"&amp;RIGHT(BW$1,2)))),
IF(AND($T842&gt;=DATEVALUE("10/1/20"&amp;RIGHT(BV$1,2)),$U842&lt;=DATEVALUE("9/30/20"&amp;RIGHT(BW$1,2))),NETWORKDAYS($T842,$U842,Holidays!$J$3:$J$937),
IF(AND($T842&lt;DATEVALUE("10/1/20"&amp;RIGHT(BV$1,2)),$U842&lt;=DATEVALUE("9/30/20"&amp;RIGHT(BW$1,2))),NETWORKDAYS(DATEVALUE("10/1/20"&amp;RIGHT(BV$1,2)),$U842,Holidays!$J$3:$J$937),
IF($T842&lt;DATEVALUE("10/1/20"&amp;RIGHT(BV$1,2)),NETWORKDAYS(DATEVALUE("10/1/20"&amp;RIGHT(BV$1,2)),DATEVALUE("9/30/20"&amp;RIGHT(BW$1,2)),Holidays!$J$3:$J$937),
IF($T842&gt;=DATEVALUE("10/1/20"&amp;RIGHT(BV$1,2)),NETWORKDAYS($T842,DATEVALUE("9/30/20"&amp;RIGHT(BW$1,2)),Holidays!$J$3:$J$937),"")))),"")/(NETWORKDAYS($T842,$U842,Holidays!$J$3:$J$937)),0))</f>
        <v/>
      </c>
      <c r="BX842" s="87" t="str">
        <f>IF($Q842="","",IFERROR(IF(OR(AND($T842&gt;=DATEVALUE("10/1/20"&amp;RIGHT(BW$1,2)),$T842&lt;=DATEVALUE("9/30/20"&amp;RIGHT(BX$1,2))),AND($U842&gt;=DATEVALUE("10/1/20"&amp;RIGHT(BW$1,2)),$U842&lt;=DATEVALUE("9/30/20"&amp;RIGHT(BX$1,2))),AND($T842&lt;=DATEVALUE("10/1/20"&amp;RIGHT(BW$1,2)),$U842&gt;=DATEVALUE("9/30/20"&amp;RIGHT(BX$1,2)))),
IF(AND($T842&gt;=DATEVALUE("10/1/20"&amp;RIGHT(BW$1,2)),$U842&lt;=DATEVALUE("9/30/20"&amp;RIGHT(BX$1,2))),NETWORKDAYS($T842,$U842,Holidays!$J$3:$J$937),
IF(AND($T842&lt;DATEVALUE("10/1/20"&amp;RIGHT(BW$1,2)),$U842&lt;=DATEVALUE("9/30/20"&amp;RIGHT(BX$1,2))),NETWORKDAYS(DATEVALUE("10/1/20"&amp;RIGHT(BW$1,2)),$U842,Holidays!$J$3:$J$937),
IF($T842&lt;DATEVALUE("10/1/20"&amp;RIGHT(BW$1,2)),NETWORKDAYS(DATEVALUE("10/1/20"&amp;RIGHT(BW$1,2)),DATEVALUE("9/30/20"&amp;RIGHT(BX$1,2)),Holidays!$J$3:$J$937),
IF($T842&gt;=DATEVALUE("10/1/20"&amp;RIGHT(BW$1,2)),NETWORKDAYS($T842,DATEVALUE("9/30/20"&amp;RIGHT(BX$1,2)),Holidays!$J$3:$J$937),"")))),"")/(NETWORKDAYS($T842,$U842,Holidays!$J$3:$J$937)),0))</f>
        <v/>
      </c>
      <c r="BY842" s="87" t="str">
        <f>IF($Q842="","",IFERROR(IF(OR(AND($T842&gt;=DATEVALUE("10/1/20"&amp;RIGHT(BX$1,2)),$T842&lt;=DATEVALUE("9/30/20"&amp;RIGHT(BY$1,2))),AND($U842&gt;=DATEVALUE("10/1/20"&amp;RIGHT(BX$1,2)),$U842&lt;=DATEVALUE("9/30/20"&amp;RIGHT(BY$1,2))),AND($T842&lt;=DATEVALUE("10/1/20"&amp;RIGHT(BX$1,2)),$U842&gt;=DATEVALUE("9/30/20"&amp;RIGHT(BY$1,2)))),
IF(AND($T842&gt;=DATEVALUE("10/1/20"&amp;RIGHT(BX$1,2)),$U842&lt;=DATEVALUE("9/30/20"&amp;RIGHT(BY$1,2))),NETWORKDAYS($T842,$U842,Holidays!$J$3:$J$937),
IF(AND($T842&lt;DATEVALUE("10/1/20"&amp;RIGHT(BX$1,2)),$U842&lt;=DATEVALUE("9/30/20"&amp;RIGHT(BY$1,2))),NETWORKDAYS(DATEVALUE("10/1/20"&amp;RIGHT(BX$1,2)),$U842,Holidays!$J$3:$J$937),
IF($T842&lt;DATEVALUE("10/1/20"&amp;RIGHT(BX$1,2)),NETWORKDAYS(DATEVALUE("10/1/20"&amp;RIGHT(BX$1,2)),DATEVALUE("9/30/20"&amp;RIGHT(BY$1,2)),Holidays!$J$3:$J$937),
IF($T842&gt;=DATEVALUE("10/1/20"&amp;RIGHT(BX$1,2)),NETWORKDAYS($T842,DATEVALUE("9/30/20"&amp;RIGHT(BY$1,2)),Holidays!$J$3:$J$937),"")))),"")/(NETWORKDAYS($T842,$U842,Holidays!$J$3:$J$937)),0))</f>
        <v/>
      </c>
      <c r="BZ842" s="87" t="str">
        <f>IF($Q842="","",IFERROR(IF(OR(AND($T842&gt;=DATEVALUE("10/1/20"&amp;RIGHT(BY$1,2)),$T842&lt;=DATEVALUE("9/30/20"&amp;RIGHT(BZ$1,2))),AND($U842&gt;=DATEVALUE("10/1/20"&amp;RIGHT(BY$1,2)),$U842&lt;=DATEVALUE("9/30/20"&amp;RIGHT(BZ$1,2))),AND($T842&lt;=DATEVALUE("10/1/20"&amp;RIGHT(BY$1,2)),$U842&gt;=DATEVALUE("9/30/20"&amp;RIGHT(BZ$1,2)))),
IF(AND($T842&gt;=DATEVALUE("10/1/20"&amp;RIGHT(BY$1,2)),$U842&lt;=DATEVALUE("9/30/20"&amp;RIGHT(BZ$1,2))),NETWORKDAYS($T842,$U842,Holidays!$J$3:$J$937),
IF(AND($T842&lt;DATEVALUE("10/1/20"&amp;RIGHT(BY$1,2)),$U842&lt;=DATEVALUE("9/30/20"&amp;RIGHT(BZ$1,2))),NETWORKDAYS(DATEVALUE("10/1/20"&amp;RIGHT(BY$1,2)),$U842,Holidays!$J$3:$J$937),
IF($T842&lt;DATEVALUE("10/1/20"&amp;RIGHT(BY$1,2)),NETWORKDAYS(DATEVALUE("10/1/20"&amp;RIGHT(BY$1,2)),DATEVALUE("9/30/20"&amp;RIGHT(BZ$1,2)),Holidays!$J$3:$J$937),
IF($T842&gt;=DATEVALUE("10/1/20"&amp;RIGHT(BY$1,2)),NETWORKDAYS($T842,DATEVALUE("9/30/20"&amp;RIGHT(BZ$1,2)),Holidays!$J$3:$J$937),"")))),"")/(NETWORKDAYS($T842,$U842,Holidays!$J$3:$J$937)),0))</f>
        <v/>
      </c>
      <c r="CA842" s="87" t="str">
        <f>IF($Q842="","",IFERROR(IF(OR(AND($T842&gt;=DATEVALUE("10/1/20"&amp;RIGHT(BZ$1,2)),$T842&lt;=DATEVALUE("9/30/20"&amp;RIGHT(CA$1,2))),AND($U842&gt;=DATEVALUE("10/1/20"&amp;RIGHT(BZ$1,2)),$U842&lt;=DATEVALUE("9/30/20"&amp;RIGHT(CA$1,2))),AND($T842&lt;=DATEVALUE("10/1/20"&amp;RIGHT(BZ$1,2)),$U842&gt;=DATEVALUE("9/30/20"&amp;RIGHT(CA$1,2)))),
IF(AND($T842&gt;=DATEVALUE("10/1/20"&amp;RIGHT(BZ$1,2)),$U842&lt;=DATEVALUE("9/30/20"&amp;RIGHT(CA$1,2))),NETWORKDAYS($T842,$U842,Holidays!$J$3:$J$937),
IF(AND($T842&lt;DATEVALUE("10/1/20"&amp;RIGHT(BZ$1,2)),$U842&lt;=DATEVALUE("9/30/20"&amp;RIGHT(CA$1,2))),NETWORKDAYS(DATEVALUE("10/1/20"&amp;RIGHT(BZ$1,2)),$U842,Holidays!$J$3:$J$937),
IF($T842&lt;DATEVALUE("10/1/20"&amp;RIGHT(BZ$1,2)),NETWORKDAYS(DATEVALUE("10/1/20"&amp;RIGHT(BZ$1,2)),DATEVALUE("9/30/20"&amp;RIGHT(CA$1,2)),Holidays!$J$3:$J$937),
IF($T842&gt;=DATEVALUE("10/1/20"&amp;RIGHT(BZ$1,2)),NETWORKDAYS($T842,DATEVALUE("9/30/20"&amp;RIGHT(CA$1,2)),Holidays!$J$3:$J$937),"")))),"")/(NETWORKDAYS($T842,$U842,Holidays!$J$3:$J$937)),0))</f>
        <v/>
      </c>
      <c r="CB842" s="87" t="str">
        <f>IF($Q842="","",IFERROR(IF(OR(AND($T842&gt;=DATEVALUE("10/1/20"&amp;RIGHT(CA$1,2)),$T842&lt;=DATEVALUE("9/30/20"&amp;RIGHT(CB$1,2))),AND($U842&gt;=DATEVALUE("10/1/20"&amp;RIGHT(CA$1,2)),$U842&lt;=DATEVALUE("9/30/20"&amp;RIGHT(CB$1,2))),AND($T842&lt;=DATEVALUE("10/1/20"&amp;RIGHT(CA$1,2)),$U842&gt;=DATEVALUE("9/30/20"&amp;RIGHT(CB$1,2)))),
IF(AND($T842&gt;=DATEVALUE("10/1/20"&amp;RIGHT(CA$1,2)),$U842&lt;=DATEVALUE("9/30/20"&amp;RIGHT(CB$1,2))),NETWORKDAYS($T842,$U842,Holidays!$J$3:$J$937),
IF(AND($T842&lt;DATEVALUE("10/1/20"&amp;RIGHT(CA$1,2)),$U842&lt;=DATEVALUE("9/30/20"&amp;RIGHT(CB$1,2))),NETWORKDAYS(DATEVALUE("10/1/20"&amp;RIGHT(CA$1,2)),$U842,Holidays!$J$3:$J$937),
IF($T842&lt;DATEVALUE("10/1/20"&amp;RIGHT(CA$1,2)),NETWORKDAYS(DATEVALUE("10/1/20"&amp;RIGHT(CA$1,2)),DATEVALUE("9/30/20"&amp;RIGHT(CB$1,2)),Holidays!$J$3:$J$937),
IF($T842&gt;=DATEVALUE("10/1/20"&amp;RIGHT(CA$1,2)),NETWORKDAYS($T842,DATEVALUE("9/30/20"&amp;RIGHT(CB$1,2)),Holidays!$J$3:$J$937),"")))),"")/(NETWORKDAYS($T842,$U842,Holidays!$J$3:$J$937)),0))</f>
        <v/>
      </c>
    </row>
    <row r="843" spans="1:80">
      <c r="A843" s="97"/>
      <c r="B843" s="98" t="str">
        <f ca="1">IF(NOT($A843=""),OFFSET('WBS Reference &amp; User Procedure'!$A$1,MATCH($A843,'WBS Reference &amp; User Procedure'!$A:$A,0)-1,1),"")</f>
        <v/>
      </c>
      <c r="D843" s="97"/>
      <c r="T843" s="104" t="str">
        <f>IF(NOT(Q843=""),IF(NOT($S843=""),$S843,#REF!),"")</f>
        <v/>
      </c>
      <c r="U843" s="104" t="str">
        <f>IF(NOT(Q843=""),WORKDAY(T843,Q843,Holidays!$J$3:$J$937),"")</f>
        <v/>
      </c>
      <c r="V843" s="104"/>
      <c r="W843" s="104"/>
      <c r="X843" s="101" t="str">
        <f t="shared" si="181"/>
        <v/>
      </c>
      <c r="AL843" s="87" t="str">
        <f t="shared" ca="1" si="180"/>
        <v/>
      </c>
      <c r="AN843" s="87" t="str">
        <f t="shared" ca="1" si="188"/>
        <v/>
      </c>
      <c r="AO843" s="87" t="str">
        <f t="shared" ca="1" si="188"/>
        <v/>
      </c>
      <c r="AP843" s="87" t="str">
        <f t="shared" ca="1" si="188"/>
        <v/>
      </c>
      <c r="AQ843" s="87" t="str">
        <f t="shared" ca="1" si="188"/>
        <v/>
      </c>
      <c r="AR843" s="87" t="str">
        <f t="shared" ca="1" si="188"/>
        <v/>
      </c>
      <c r="AS843" s="87" t="str">
        <f t="shared" ca="1" si="188"/>
        <v/>
      </c>
      <c r="AT843" s="87" t="str">
        <f t="shared" ca="1" si="188"/>
        <v/>
      </c>
      <c r="AU843" s="87" t="str">
        <f t="shared" ca="1" si="188"/>
        <v/>
      </c>
      <c r="AV843" s="87" t="str">
        <f t="shared" ca="1" si="188"/>
        <v/>
      </c>
      <c r="AW843" s="87" t="str">
        <f t="shared" ca="1" si="188"/>
        <v/>
      </c>
      <c r="AX843" s="87" t="str">
        <f t="shared" ca="1" si="189"/>
        <v/>
      </c>
      <c r="AY843" s="87" t="str">
        <f t="shared" ca="1" si="189"/>
        <v/>
      </c>
      <c r="AZ843" s="87" t="str">
        <f t="shared" ca="1" si="189"/>
        <v/>
      </c>
      <c r="BA843" s="87" t="str">
        <f t="shared" ca="1" si="189"/>
        <v/>
      </c>
      <c r="BB843" s="87" t="str">
        <f t="shared" ca="1" si="189"/>
        <v/>
      </c>
      <c r="BC843" s="87" t="str">
        <f t="shared" ca="1" si="189"/>
        <v/>
      </c>
      <c r="BD843" s="87" t="str">
        <f t="shared" ca="1" si="189"/>
        <v/>
      </c>
      <c r="BE843" s="87" t="str">
        <f t="shared" ca="1" si="189"/>
        <v/>
      </c>
      <c r="BF843" s="87" t="str">
        <f t="shared" ca="1" si="189"/>
        <v/>
      </c>
      <c r="BG843" s="87" t="str">
        <f t="shared" ca="1" si="189"/>
        <v/>
      </c>
      <c r="BI843" s="87" t="str">
        <f>IF($Q843="","",IFERROR(IF(OR(AND($T843&gt;=DATEVALUE("10/1/20"&amp;RIGHT(BH$1,2)),$T843&lt;=DATEVALUE("9/30/20"&amp;RIGHT(BI$1,2))),AND($U843&gt;=DATEVALUE("10/1/20"&amp;RIGHT(BH$1,2)),$U843&lt;=DATEVALUE("9/30/20"&amp;RIGHT(BI$1,2))),AND($T843&lt;=DATEVALUE("10/1/20"&amp;RIGHT(BH$1,2)),$U843&gt;=DATEVALUE("9/30/20"&amp;RIGHT(BI$1,2)))),
IF(AND($T843&gt;=DATEVALUE("10/1/20"&amp;RIGHT(BH$1,2)),$U843&lt;=DATEVALUE("9/30/20"&amp;RIGHT(BI$1,2))),NETWORKDAYS($T843,$U843,Holidays!$J$3:$J$937),
IF(AND($T843&lt;DATEVALUE("10/1/20"&amp;RIGHT(BH$1,2)),$U843&lt;=DATEVALUE("9/30/20"&amp;RIGHT(BI$1,2))),NETWORKDAYS(DATEVALUE("10/1/20"&amp;RIGHT(BH$1,2)),$U843,Holidays!$J$3:$J$937),
IF($T843&lt;DATEVALUE("10/1/20"&amp;RIGHT(BH$1,2)),NETWORKDAYS(DATEVALUE("10/1/20"&amp;RIGHT(BH$1,2)),DATEVALUE("9/30/20"&amp;RIGHT(BI$1,2)),Holidays!$J$3:$J$937),
IF($T843&gt;=DATEVALUE("10/1/20"&amp;RIGHT(BH$1,2)),NETWORKDAYS($T843,DATEVALUE("9/30/20"&amp;RIGHT(BI$1,2)),Holidays!$J$3:$J$937),"")))),"")/(NETWORKDAYS($T843,$U843,Holidays!$J$3:$J$937)),0))</f>
        <v/>
      </c>
      <c r="BJ843" s="87" t="str">
        <f>IF($Q843="","",IFERROR(IF(OR(AND($T843&gt;=DATEVALUE("10/1/20"&amp;RIGHT(BI$1,2)),$T843&lt;=DATEVALUE("9/30/20"&amp;RIGHT(BJ$1,2))),AND($U843&gt;=DATEVALUE("10/1/20"&amp;RIGHT(BI$1,2)),$U843&lt;=DATEVALUE("9/30/20"&amp;RIGHT(BJ$1,2))),AND($T843&lt;=DATEVALUE("10/1/20"&amp;RIGHT(BI$1,2)),$U843&gt;=DATEVALUE("9/30/20"&amp;RIGHT(BJ$1,2)))),
IF(AND($T843&gt;=DATEVALUE("10/1/20"&amp;RIGHT(BI$1,2)),$U843&lt;=DATEVALUE("9/30/20"&amp;RIGHT(BJ$1,2))),NETWORKDAYS($T843,$U843,Holidays!$J$3:$J$937),
IF(AND($T843&lt;DATEVALUE("10/1/20"&amp;RIGHT(BI$1,2)),$U843&lt;=DATEVALUE("9/30/20"&amp;RIGHT(BJ$1,2))),NETWORKDAYS(DATEVALUE("10/1/20"&amp;RIGHT(BI$1,2)),$U843,Holidays!$J$3:$J$937),
IF($T843&lt;DATEVALUE("10/1/20"&amp;RIGHT(BI$1,2)),NETWORKDAYS(DATEVALUE("10/1/20"&amp;RIGHT(BI$1,2)),DATEVALUE("9/30/20"&amp;RIGHT(BJ$1,2)),Holidays!$J$3:$J$937),
IF($T843&gt;=DATEVALUE("10/1/20"&amp;RIGHT(BI$1,2)),NETWORKDAYS($T843,DATEVALUE("9/30/20"&amp;RIGHT(BJ$1,2)),Holidays!$J$3:$J$937),"")))),"")/(NETWORKDAYS($T843,$U843,Holidays!$J$3:$J$937)),0))</f>
        <v/>
      </c>
      <c r="BK843" s="87" t="str">
        <f>IF($Q843="","",IFERROR(IF(OR(AND($T843&gt;=DATEVALUE("10/1/20"&amp;RIGHT(BJ$1,2)),$T843&lt;=DATEVALUE("9/30/20"&amp;RIGHT(BK$1,2))),AND($U843&gt;=DATEVALUE("10/1/20"&amp;RIGHT(BJ$1,2)),$U843&lt;=DATEVALUE("9/30/20"&amp;RIGHT(BK$1,2))),AND($T843&lt;=DATEVALUE("10/1/20"&amp;RIGHT(BJ$1,2)),$U843&gt;=DATEVALUE("9/30/20"&amp;RIGHT(BK$1,2)))),
IF(AND($T843&gt;=DATEVALUE("10/1/20"&amp;RIGHT(BJ$1,2)),$U843&lt;=DATEVALUE("9/30/20"&amp;RIGHT(BK$1,2))),NETWORKDAYS($T843,$U843,Holidays!$J$3:$J$937),
IF(AND($T843&lt;DATEVALUE("10/1/20"&amp;RIGHT(BJ$1,2)),$U843&lt;=DATEVALUE("9/30/20"&amp;RIGHT(BK$1,2))),NETWORKDAYS(DATEVALUE("10/1/20"&amp;RIGHT(BJ$1,2)),$U843,Holidays!$J$3:$J$937),
IF($T843&lt;DATEVALUE("10/1/20"&amp;RIGHT(BJ$1,2)),NETWORKDAYS(DATEVALUE("10/1/20"&amp;RIGHT(BJ$1,2)),DATEVALUE("9/30/20"&amp;RIGHT(BK$1,2)),Holidays!$J$3:$J$937),
IF($T843&gt;=DATEVALUE("10/1/20"&amp;RIGHT(BJ$1,2)),NETWORKDAYS($T843,DATEVALUE("9/30/20"&amp;RIGHT(BK$1,2)),Holidays!$J$3:$J$937),"")))),"")/(NETWORKDAYS($T843,$U843,Holidays!$J$3:$J$937)),0))</f>
        <v/>
      </c>
      <c r="BL843" s="87" t="str">
        <f>IF($Q843="","",IFERROR(IF(OR(AND($T843&gt;=DATEVALUE("10/1/20"&amp;RIGHT(BK$1,2)),$T843&lt;=DATEVALUE("9/30/20"&amp;RIGHT(BL$1,2))),AND($U843&gt;=DATEVALUE("10/1/20"&amp;RIGHT(BK$1,2)),$U843&lt;=DATEVALUE("9/30/20"&amp;RIGHT(BL$1,2))),AND($T843&lt;=DATEVALUE("10/1/20"&amp;RIGHT(BK$1,2)),$U843&gt;=DATEVALUE("9/30/20"&amp;RIGHT(BL$1,2)))),
IF(AND($T843&gt;=DATEVALUE("10/1/20"&amp;RIGHT(BK$1,2)),$U843&lt;=DATEVALUE("9/30/20"&amp;RIGHT(BL$1,2))),NETWORKDAYS($T843,$U843,Holidays!$J$3:$J$937),
IF(AND($T843&lt;DATEVALUE("10/1/20"&amp;RIGHT(BK$1,2)),$U843&lt;=DATEVALUE("9/30/20"&amp;RIGHT(BL$1,2))),NETWORKDAYS(DATEVALUE("10/1/20"&amp;RIGHT(BK$1,2)),$U843,Holidays!$J$3:$J$937),
IF($T843&lt;DATEVALUE("10/1/20"&amp;RIGHT(BK$1,2)),NETWORKDAYS(DATEVALUE("10/1/20"&amp;RIGHT(BK$1,2)),DATEVALUE("9/30/20"&amp;RIGHT(BL$1,2)),Holidays!$J$3:$J$937),
IF($T843&gt;=DATEVALUE("10/1/20"&amp;RIGHT(BK$1,2)),NETWORKDAYS($T843,DATEVALUE("9/30/20"&amp;RIGHT(BL$1,2)),Holidays!$J$3:$J$937),"")))),"")/(NETWORKDAYS($T843,$U843,Holidays!$J$3:$J$937)),0))</f>
        <v/>
      </c>
      <c r="BM843" s="87" t="str">
        <f>IF($Q843="","",IFERROR(IF(OR(AND($T843&gt;=DATEVALUE("10/1/20"&amp;RIGHT(BL$1,2)),$T843&lt;=DATEVALUE("9/30/20"&amp;RIGHT(BM$1,2))),AND($U843&gt;=DATEVALUE("10/1/20"&amp;RIGHT(BL$1,2)),$U843&lt;=DATEVALUE("9/30/20"&amp;RIGHT(BM$1,2))),AND($T843&lt;=DATEVALUE("10/1/20"&amp;RIGHT(BL$1,2)),$U843&gt;=DATEVALUE("9/30/20"&amp;RIGHT(BM$1,2)))),
IF(AND($T843&gt;=DATEVALUE("10/1/20"&amp;RIGHT(BL$1,2)),$U843&lt;=DATEVALUE("9/30/20"&amp;RIGHT(BM$1,2))),NETWORKDAYS($T843,$U843,Holidays!$J$3:$J$937),
IF(AND($T843&lt;DATEVALUE("10/1/20"&amp;RIGHT(BL$1,2)),$U843&lt;=DATEVALUE("9/30/20"&amp;RIGHT(BM$1,2))),NETWORKDAYS(DATEVALUE("10/1/20"&amp;RIGHT(BL$1,2)),$U843,Holidays!$J$3:$J$937),
IF($T843&lt;DATEVALUE("10/1/20"&amp;RIGHT(BL$1,2)),NETWORKDAYS(DATEVALUE("10/1/20"&amp;RIGHT(BL$1,2)),DATEVALUE("9/30/20"&amp;RIGHT(BM$1,2)),Holidays!$J$3:$J$937),
IF($T843&gt;=DATEVALUE("10/1/20"&amp;RIGHT(BL$1,2)),NETWORKDAYS($T843,DATEVALUE("9/30/20"&amp;RIGHT(BM$1,2)),Holidays!$J$3:$J$937),"")))),"")/(NETWORKDAYS($T843,$U843,Holidays!$J$3:$J$937)),0))</f>
        <v/>
      </c>
      <c r="BN843" s="87" t="str">
        <f>IF($Q843="","",IFERROR(IF(OR(AND($T843&gt;=DATEVALUE("10/1/20"&amp;RIGHT(BM$1,2)),$T843&lt;=DATEVALUE("9/30/20"&amp;RIGHT(BN$1,2))),AND($U843&gt;=DATEVALUE("10/1/20"&amp;RIGHT(BM$1,2)),$U843&lt;=DATEVALUE("9/30/20"&amp;RIGHT(BN$1,2))),AND($T843&lt;=DATEVALUE("10/1/20"&amp;RIGHT(BM$1,2)),$U843&gt;=DATEVALUE("9/30/20"&amp;RIGHT(BN$1,2)))),
IF(AND($T843&gt;=DATEVALUE("10/1/20"&amp;RIGHT(BM$1,2)),$U843&lt;=DATEVALUE("9/30/20"&amp;RIGHT(BN$1,2))),NETWORKDAYS($T843,$U843,Holidays!$J$3:$J$937),
IF(AND($T843&lt;DATEVALUE("10/1/20"&amp;RIGHT(BM$1,2)),$U843&lt;=DATEVALUE("9/30/20"&amp;RIGHT(BN$1,2))),NETWORKDAYS(DATEVALUE("10/1/20"&amp;RIGHT(BM$1,2)),$U843,Holidays!$J$3:$J$937),
IF($T843&lt;DATEVALUE("10/1/20"&amp;RIGHT(BM$1,2)),NETWORKDAYS(DATEVALUE("10/1/20"&amp;RIGHT(BM$1,2)),DATEVALUE("9/30/20"&amp;RIGHT(BN$1,2)),Holidays!$J$3:$J$937),
IF($T843&gt;=DATEVALUE("10/1/20"&amp;RIGHT(BM$1,2)),NETWORKDAYS($T843,DATEVALUE("9/30/20"&amp;RIGHT(BN$1,2)),Holidays!$J$3:$J$937),"")))),"")/(NETWORKDAYS($T843,$U843,Holidays!$J$3:$J$937)),0))</f>
        <v/>
      </c>
      <c r="BO843" s="87" t="str">
        <f>IF($Q843="","",IFERROR(IF(OR(AND($T843&gt;=DATEVALUE("10/1/20"&amp;RIGHT(BN$1,2)),$T843&lt;=DATEVALUE("9/30/20"&amp;RIGHT(BO$1,2))),AND($U843&gt;=DATEVALUE("10/1/20"&amp;RIGHT(BN$1,2)),$U843&lt;=DATEVALUE("9/30/20"&amp;RIGHT(BO$1,2))),AND($T843&lt;=DATEVALUE("10/1/20"&amp;RIGHT(BN$1,2)),$U843&gt;=DATEVALUE("9/30/20"&amp;RIGHT(BO$1,2)))),
IF(AND($T843&gt;=DATEVALUE("10/1/20"&amp;RIGHT(BN$1,2)),$U843&lt;=DATEVALUE("9/30/20"&amp;RIGHT(BO$1,2))),NETWORKDAYS($T843,$U843,Holidays!$J$3:$J$937),
IF(AND($T843&lt;DATEVALUE("10/1/20"&amp;RIGHT(BN$1,2)),$U843&lt;=DATEVALUE("9/30/20"&amp;RIGHT(BO$1,2))),NETWORKDAYS(DATEVALUE("10/1/20"&amp;RIGHT(BN$1,2)),$U843,Holidays!$J$3:$J$937),
IF($T843&lt;DATEVALUE("10/1/20"&amp;RIGHT(BN$1,2)),NETWORKDAYS(DATEVALUE("10/1/20"&amp;RIGHT(BN$1,2)),DATEVALUE("9/30/20"&amp;RIGHT(BO$1,2)),Holidays!$J$3:$J$937),
IF($T843&gt;=DATEVALUE("10/1/20"&amp;RIGHT(BN$1,2)),NETWORKDAYS($T843,DATEVALUE("9/30/20"&amp;RIGHT(BO$1,2)),Holidays!$J$3:$J$937),"")))),"")/(NETWORKDAYS($T843,$U843,Holidays!$J$3:$J$937)),0))</f>
        <v/>
      </c>
      <c r="BP843" s="87" t="str">
        <f>IF($Q843="","",IFERROR(IF(OR(AND($T843&gt;=DATEVALUE("10/1/20"&amp;RIGHT(BO$1,2)),$T843&lt;=DATEVALUE("9/30/20"&amp;RIGHT(BP$1,2))),AND($U843&gt;=DATEVALUE("10/1/20"&amp;RIGHT(BO$1,2)),$U843&lt;=DATEVALUE("9/30/20"&amp;RIGHT(BP$1,2))),AND($T843&lt;=DATEVALUE("10/1/20"&amp;RIGHT(BO$1,2)),$U843&gt;=DATEVALUE("9/30/20"&amp;RIGHT(BP$1,2)))),
IF(AND($T843&gt;=DATEVALUE("10/1/20"&amp;RIGHT(BO$1,2)),$U843&lt;=DATEVALUE("9/30/20"&amp;RIGHT(BP$1,2))),NETWORKDAYS($T843,$U843,Holidays!$J$3:$J$937),
IF(AND($T843&lt;DATEVALUE("10/1/20"&amp;RIGHT(BO$1,2)),$U843&lt;=DATEVALUE("9/30/20"&amp;RIGHT(BP$1,2))),NETWORKDAYS(DATEVALUE("10/1/20"&amp;RIGHT(BO$1,2)),$U843,Holidays!$J$3:$J$937),
IF($T843&lt;DATEVALUE("10/1/20"&amp;RIGHT(BO$1,2)),NETWORKDAYS(DATEVALUE("10/1/20"&amp;RIGHT(BO$1,2)),DATEVALUE("9/30/20"&amp;RIGHT(BP$1,2)),Holidays!$J$3:$J$937),
IF($T843&gt;=DATEVALUE("10/1/20"&amp;RIGHT(BO$1,2)),NETWORKDAYS($T843,DATEVALUE("9/30/20"&amp;RIGHT(BP$1,2)),Holidays!$J$3:$J$937),"")))),"")/(NETWORKDAYS($T843,$U843,Holidays!$J$3:$J$937)),0))</f>
        <v/>
      </c>
      <c r="BQ843" s="87" t="str">
        <f>IF($Q843="","",IFERROR(IF(OR(AND($T843&gt;=DATEVALUE("10/1/20"&amp;RIGHT(BP$1,2)),$T843&lt;=DATEVALUE("9/30/20"&amp;RIGHT(BQ$1,2))),AND($U843&gt;=DATEVALUE("10/1/20"&amp;RIGHT(BP$1,2)),$U843&lt;=DATEVALUE("9/30/20"&amp;RIGHT(BQ$1,2))),AND($T843&lt;=DATEVALUE("10/1/20"&amp;RIGHT(BP$1,2)),$U843&gt;=DATEVALUE("9/30/20"&amp;RIGHT(BQ$1,2)))),
IF(AND($T843&gt;=DATEVALUE("10/1/20"&amp;RIGHT(BP$1,2)),$U843&lt;=DATEVALUE("9/30/20"&amp;RIGHT(BQ$1,2))),NETWORKDAYS($T843,$U843,Holidays!$J$3:$J$937),
IF(AND($T843&lt;DATEVALUE("10/1/20"&amp;RIGHT(BP$1,2)),$U843&lt;=DATEVALUE("9/30/20"&amp;RIGHT(BQ$1,2))),NETWORKDAYS(DATEVALUE("10/1/20"&amp;RIGHT(BP$1,2)),$U843,Holidays!$J$3:$J$937),
IF($T843&lt;DATEVALUE("10/1/20"&amp;RIGHT(BP$1,2)),NETWORKDAYS(DATEVALUE("10/1/20"&amp;RIGHT(BP$1,2)),DATEVALUE("9/30/20"&amp;RIGHT(BQ$1,2)),Holidays!$J$3:$J$937),
IF($T843&gt;=DATEVALUE("10/1/20"&amp;RIGHT(BP$1,2)),NETWORKDAYS($T843,DATEVALUE("9/30/20"&amp;RIGHT(BQ$1,2)),Holidays!$J$3:$J$937),"")))),"")/(NETWORKDAYS($T843,$U843,Holidays!$J$3:$J$937)),0))</f>
        <v/>
      </c>
      <c r="BR843" s="87" t="str">
        <f>IF($Q843="","",IFERROR(IF(OR(AND($T843&gt;=DATEVALUE("10/1/20"&amp;RIGHT(BQ$1,2)),$T843&lt;=DATEVALUE("9/30/20"&amp;RIGHT(BR$1,2))),AND($U843&gt;=DATEVALUE("10/1/20"&amp;RIGHT(BQ$1,2)),$U843&lt;=DATEVALUE("9/30/20"&amp;RIGHT(BR$1,2))),AND($T843&lt;=DATEVALUE("10/1/20"&amp;RIGHT(BQ$1,2)),$U843&gt;=DATEVALUE("9/30/20"&amp;RIGHT(BR$1,2)))),
IF(AND($T843&gt;=DATEVALUE("10/1/20"&amp;RIGHT(BQ$1,2)),$U843&lt;=DATEVALUE("9/30/20"&amp;RIGHT(BR$1,2))),NETWORKDAYS($T843,$U843,Holidays!$J$3:$J$937),
IF(AND($T843&lt;DATEVALUE("10/1/20"&amp;RIGHT(BQ$1,2)),$U843&lt;=DATEVALUE("9/30/20"&amp;RIGHT(BR$1,2))),NETWORKDAYS(DATEVALUE("10/1/20"&amp;RIGHT(BQ$1,2)),$U843,Holidays!$J$3:$J$937),
IF($T843&lt;DATEVALUE("10/1/20"&amp;RIGHT(BQ$1,2)),NETWORKDAYS(DATEVALUE("10/1/20"&amp;RIGHT(BQ$1,2)),DATEVALUE("9/30/20"&amp;RIGHT(BR$1,2)),Holidays!$J$3:$J$937),
IF($T843&gt;=DATEVALUE("10/1/20"&amp;RIGHT(BQ$1,2)),NETWORKDAYS($T843,DATEVALUE("9/30/20"&amp;RIGHT(BR$1,2)),Holidays!$J$3:$J$937),"")))),"")/(NETWORKDAYS($T843,$U843,Holidays!$J$3:$J$937)),0))</f>
        <v/>
      </c>
      <c r="BS843" s="87" t="str">
        <f>IF($Q843="","",IFERROR(IF(OR(AND($T843&gt;=DATEVALUE("10/1/20"&amp;RIGHT(BR$1,2)),$T843&lt;=DATEVALUE("9/30/20"&amp;RIGHT(BS$1,2))),AND($U843&gt;=DATEVALUE("10/1/20"&amp;RIGHT(BR$1,2)),$U843&lt;=DATEVALUE("9/30/20"&amp;RIGHT(BS$1,2))),AND($T843&lt;=DATEVALUE("10/1/20"&amp;RIGHT(BR$1,2)),$U843&gt;=DATEVALUE("9/30/20"&amp;RIGHT(BS$1,2)))),
IF(AND($T843&gt;=DATEVALUE("10/1/20"&amp;RIGHT(BR$1,2)),$U843&lt;=DATEVALUE("9/30/20"&amp;RIGHT(BS$1,2))),NETWORKDAYS($T843,$U843,Holidays!$J$3:$J$937),
IF(AND($T843&lt;DATEVALUE("10/1/20"&amp;RIGHT(BR$1,2)),$U843&lt;=DATEVALUE("9/30/20"&amp;RIGHT(BS$1,2))),NETWORKDAYS(DATEVALUE("10/1/20"&amp;RIGHT(BR$1,2)),$U843,Holidays!$J$3:$J$937),
IF($T843&lt;DATEVALUE("10/1/20"&amp;RIGHT(BR$1,2)),NETWORKDAYS(DATEVALUE("10/1/20"&amp;RIGHT(BR$1,2)),DATEVALUE("9/30/20"&amp;RIGHT(BS$1,2)),Holidays!$J$3:$J$937),
IF($T843&gt;=DATEVALUE("10/1/20"&amp;RIGHT(BR$1,2)),NETWORKDAYS($T843,DATEVALUE("9/30/20"&amp;RIGHT(BS$1,2)),Holidays!$J$3:$J$937),"")))),"")/(NETWORKDAYS($T843,$U843,Holidays!$J$3:$J$937)),0))</f>
        <v/>
      </c>
      <c r="BT843" s="87" t="str">
        <f>IF($Q843="","",IFERROR(IF(OR(AND($T843&gt;=DATEVALUE("10/1/20"&amp;RIGHT(BS$1,2)),$T843&lt;=DATEVALUE("9/30/20"&amp;RIGHT(BT$1,2))),AND($U843&gt;=DATEVALUE("10/1/20"&amp;RIGHT(BS$1,2)),$U843&lt;=DATEVALUE("9/30/20"&amp;RIGHT(BT$1,2))),AND($T843&lt;=DATEVALUE("10/1/20"&amp;RIGHT(BS$1,2)),$U843&gt;=DATEVALUE("9/30/20"&amp;RIGHT(BT$1,2)))),
IF(AND($T843&gt;=DATEVALUE("10/1/20"&amp;RIGHT(BS$1,2)),$U843&lt;=DATEVALUE("9/30/20"&amp;RIGHT(BT$1,2))),NETWORKDAYS($T843,$U843,Holidays!$J$3:$J$937),
IF(AND($T843&lt;DATEVALUE("10/1/20"&amp;RIGHT(BS$1,2)),$U843&lt;=DATEVALUE("9/30/20"&amp;RIGHT(BT$1,2))),NETWORKDAYS(DATEVALUE("10/1/20"&amp;RIGHT(BS$1,2)),$U843,Holidays!$J$3:$J$937),
IF($T843&lt;DATEVALUE("10/1/20"&amp;RIGHT(BS$1,2)),NETWORKDAYS(DATEVALUE("10/1/20"&amp;RIGHT(BS$1,2)),DATEVALUE("9/30/20"&amp;RIGHT(BT$1,2)),Holidays!$J$3:$J$937),
IF($T843&gt;=DATEVALUE("10/1/20"&amp;RIGHT(BS$1,2)),NETWORKDAYS($T843,DATEVALUE("9/30/20"&amp;RIGHT(BT$1,2)),Holidays!$J$3:$J$937),"")))),"")/(NETWORKDAYS($T843,$U843,Holidays!$J$3:$J$937)),0))</f>
        <v/>
      </c>
      <c r="BU843" s="87" t="str">
        <f>IF($Q843="","",IFERROR(IF(OR(AND($T843&gt;=DATEVALUE("10/1/20"&amp;RIGHT(BT$1,2)),$T843&lt;=DATEVALUE("9/30/20"&amp;RIGHT(BU$1,2))),AND($U843&gt;=DATEVALUE("10/1/20"&amp;RIGHT(BT$1,2)),$U843&lt;=DATEVALUE("9/30/20"&amp;RIGHT(BU$1,2))),AND($T843&lt;=DATEVALUE("10/1/20"&amp;RIGHT(BT$1,2)),$U843&gt;=DATEVALUE("9/30/20"&amp;RIGHT(BU$1,2)))),
IF(AND($T843&gt;=DATEVALUE("10/1/20"&amp;RIGHT(BT$1,2)),$U843&lt;=DATEVALUE("9/30/20"&amp;RIGHT(BU$1,2))),NETWORKDAYS($T843,$U843,Holidays!$J$3:$J$937),
IF(AND($T843&lt;DATEVALUE("10/1/20"&amp;RIGHT(BT$1,2)),$U843&lt;=DATEVALUE("9/30/20"&amp;RIGHT(BU$1,2))),NETWORKDAYS(DATEVALUE("10/1/20"&amp;RIGHT(BT$1,2)),$U843,Holidays!$J$3:$J$937),
IF($T843&lt;DATEVALUE("10/1/20"&amp;RIGHT(BT$1,2)),NETWORKDAYS(DATEVALUE("10/1/20"&amp;RIGHT(BT$1,2)),DATEVALUE("9/30/20"&amp;RIGHT(BU$1,2)),Holidays!$J$3:$J$937),
IF($T843&gt;=DATEVALUE("10/1/20"&amp;RIGHT(BT$1,2)),NETWORKDAYS($T843,DATEVALUE("9/30/20"&amp;RIGHT(BU$1,2)),Holidays!$J$3:$J$937),"")))),"")/(NETWORKDAYS($T843,$U843,Holidays!$J$3:$J$937)),0))</f>
        <v/>
      </c>
      <c r="BV843" s="87" t="str">
        <f>IF($Q843="","",IFERROR(IF(OR(AND($T843&gt;=DATEVALUE("10/1/20"&amp;RIGHT(BU$1,2)),$T843&lt;=DATEVALUE("9/30/20"&amp;RIGHT(BV$1,2))),AND($U843&gt;=DATEVALUE("10/1/20"&amp;RIGHT(BU$1,2)),$U843&lt;=DATEVALUE("9/30/20"&amp;RIGHT(BV$1,2))),AND($T843&lt;=DATEVALUE("10/1/20"&amp;RIGHT(BU$1,2)),$U843&gt;=DATEVALUE("9/30/20"&amp;RIGHT(BV$1,2)))),
IF(AND($T843&gt;=DATEVALUE("10/1/20"&amp;RIGHT(BU$1,2)),$U843&lt;=DATEVALUE("9/30/20"&amp;RIGHT(BV$1,2))),NETWORKDAYS($T843,$U843,Holidays!$J$3:$J$937),
IF(AND($T843&lt;DATEVALUE("10/1/20"&amp;RIGHT(BU$1,2)),$U843&lt;=DATEVALUE("9/30/20"&amp;RIGHT(BV$1,2))),NETWORKDAYS(DATEVALUE("10/1/20"&amp;RIGHT(BU$1,2)),$U843,Holidays!$J$3:$J$937),
IF($T843&lt;DATEVALUE("10/1/20"&amp;RIGHT(BU$1,2)),NETWORKDAYS(DATEVALUE("10/1/20"&amp;RIGHT(BU$1,2)),DATEVALUE("9/30/20"&amp;RIGHT(BV$1,2)),Holidays!$J$3:$J$937),
IF($T843&gt;=DATEVALUE("10/1/20"&amp;RIGHT(BU$1,2)),NETWORKDAYS($T843,DATEVALUE("9/30/20"&amp;RIGHT(BV$1,2)),Holidays!$J$3:$J$937),"")))),"")/(NETWORKDAYS($T843,$U843,Holidays!$J$3:$J$937)),0))</f>
        <v/>
      </c>
      <c r="BW843" s="87" t="str">
        <f>IF($Q843="","",IFERROR(IF(OR(AND($T843&gt;=DATEVALUE("10/1/20"&amp;RIGHT(BV$1,2)),$T843&lt;=DATEVALUE("9/30/20"&amp;RIGHT(BW$1,2))),AND($U843&gt;=DATEVALUE("10/1/20"&amp;RIGHT(BV$1,2)),$U843&lt;=DATEVALUE("9/30/20"&amp;RIGHT(BW$1,2))),AND($T843&lt;=DATEVALUE("10/1/20"&amp;RIGHT(BV$1,2)),$U843&gt;=DATEVALUE("9/30/20"&amp;RIGHT(BW$1,2)))),
IF(AND($T843&gt;=DATEVALUE("10/1/20"&amp;RIGHT(BV$1,2)),$U843&lt;=DATEVALUE("9/30/20"&amp;RIGHT(BW$1,2))),NETWORKDAYS($T843,$U843,Holidays!$J$3:$J$937),
IF(AND($T843&lt;DATEVALUE("10/1/20"&amp;RIGHT(BV$1,2)),$U843&lt;=DATEVALUE("9/30/20"&amp;RIGHT(BW$1,2))),NETWORKDAYS(DATEVALUE("10/1/20"&amp;RIGHT(BV$1,2)),$U843,Holidays!$J$3:$J$937),
IF($T843&lt;DATEVALUE("10/1/20"&amp;RIGHT(BV$1,2)),NETWORKDAYS(DATEVALUE("10/1/20"&amp;RIGHT(BV$1,2)),DATEVALUE("9/30/20"&amp;RIGHT(BW$1,2)),Holidays!$J$3:$J$937),
IF($T843&gt;=DATEVALUE("10/1/20"&amp;RIGHT(BV$1,2)),NETWORKDAYS($T843,DATEVALUE("9/30/20"&amp;RIGHT(BW$1,2)),Holidays!$J$3:$J$937),"")))),"")/(NETWORKDAYS($T843,$U843,Holidays!$J$3:$J$937)),0))</f>
        <v/>
      </c>
      <c r="BX843" s="87" t="str">
        <f>IF($Q843="","",IFERROR(IF(OR(AND($T843&gt;=DATEVALUE("10/1/20"&amp;RIGHT(BW$1,2)),$T843&lt;=DATEVALUE("9/30/20"&amp;RIGHT(BX$1,2))),AND($U843&gt;=DATEVALUE("10/1/20"&amp;RIGHT(BW$1,2)),$U843&lt;=DATEVALUE("9/30/20"&amp;RIGHT(BX$1,2))),AND($T843&lt;=DATEVALUE("10/1/20"&amp;RIGHT(BW$1,2)),$U843&gt;=DATEVALUE("9/30/20"&amp;RIGHT(BX$1,2)))),
IF(AND($T843&gt;=DATEVALUE("10/1/20"&amp;RIGHT(BW$1,2)),$U843&lt;=DATEVALUE("9/30/20"&amp;RIGHT(BX$1,2))),NETWORKDAYS($T843,$U843,Holidays!$J$3:$J$937),
IF(AND($T843&lt;DATEVALUE("10/1/20"&amp;RIGHT(BW$1,2)),$U843&lt;=DATEVALUE("9/30/20"&amp;RIGHT(BX$1,2))),NETWORKDAYS(DATEVALUE("10/1/20"&amp;RIGHT(BW$1,2)),$U843,Holidays!$J$3:$J$937),
IF($T843&lt;DATEVALUE("10/1/20"&amp;RIGHT(BW$1,2)),NETWORKDAYS(DATEVALUE("10/1/20"&amp;RIGHT(BW$1,2)),DATEVALUE("9/30/20"&amp;RIGHT(BX$1,2)),Holidays!$J$3:$J$937),
IF($T843&gt;=DATEVALUE("10/1/20"&amp;RIGHT(BW$1,2)),NETWORKDAYS($T843,DATEVALUE("9/30/20"&amp;RIGHT(BX$1,2)),Holidays!$J$3:$J$937),"")))),"")/(NETWORKDAYS($T843,$U843,Holidays!$J$3:$J$937)),0))</f>
        <v/>
      </c>
      <c r="BY843" s="87" t="str">
        <f>IF($Q843="","",IFERROR(IF(OR(AND($T843&gt;=DATEVALUE("10/1/20"&amp;RIGHT(BX$1,2)),$T843&lt;=DATEVALUE("9/30/20"&amp;RIGHT(BY$1,2))),AND($U843&gt;=DATEVALUE("10/1/20"&amp;RIGHT(BX$1,2)),$U843&lt;=DATEVALUE("9/30/20"&amp;RIGHT(BY$1,2))),AND($T843&lt;=DATEVALUE("10/1/20"&amp;RIGHT(BX$1,2)),$U843&gt;=DATEVALUE("9/30/20"&amp;RIGHT(BY$1,2)))),
IF(AND($T843&gt;=DATEVALUE("10/1/20"&amp;RIGHT(BX$1,2)),$U843&lt;=DATEVALUE("9/30/20"&amp;RIGHT(BY$1,2))),NETWORKDAYS($T843,$U843,Holidays!$J$3:$J$937),
IF(AND($T843&lt;DATEVALUE("10/1/20"&amp;RIGHT(BX$1,2)),$U843&lt;=DATEVALUE("9/30/20"&amp;RIGHT(BY$1,2))),NETWORKDAYS(DATEVALUE("10/1/20"&amp;RIGHT(BX$1,2)),$U843,Holidays!$J$3:$J$937),
IF($T843&lt;DATEVALUE("10/1/20"&amp;RIGHT(BX$1,2)),NETWORKDAYS(DATEVALUE("10/1/20"&amp;RIGHT(BX$1,2)),DATEVALUE("9/30/20"&amp;RIGHT(BY$1,2)),Holidays!$J$3:$J$937),
IF($T843&gt;=DATEVALUE("10/1/20"&amp;RIGHT(BX$1,2)),NETWORKDAYS($T843,DATEVALUE("9/30/20"&amp;RIGHT(BY$1,2)),Holidays!$J$3:$J$937),"")))),"")/(NETWORKDAYS($T843,$U843,Holidays!$J$3:$J$937)),0))</f>
        <v/>
      </c>
      <c r="BZ843" s="87" t="str">
        <f>IF($Q843="","",IFERROR(IF(OR(AND($T843&gt;=DATEVALUE("10/1/20"&amp;RIGHT(BY$1,2)),$T843&lt;=DATEVALUE("9/30/20"&amp;RIGHT(BZ$1,2))),AND($U843&gt;=DATEVALUE("10/1/20"&amp;RIGHT(BY$1,2)),$U843&lt;=DATEVALUE("9/30/20"&amp;RIGHT(BZ$1,2))),AND($T843&lt;=DATEVALUE("10/1/20"&amp;RIGHT(BY$1,2)),$U843&gt;=DATEVALUE("9/30/20"&amp;RIGHT(BZ$1,2)))),
IF(AND($T843&gt;=DATEVALUE("10/1/20"&amp;RIGHT(BY$1,2)),$U843&lt;=DATEVALUE("9/30/20"&amp;RIGHT(BZ$1,2))),NETWORKDAYS($T843,$U843,Holidays!$J$3:$J$937),
IF(AND($T843&lt;DATEVALUE("10/1/20"&amp;RIGHT(BY$1,2)),$U843&lt;=DATEVALUE("9/30/20"&amp;RIGHT(BZ$1,2))),NETWORKDAYS(DATEVALUE("10/1/20"&amp;RIGHT(BY$1,2)),$U843,Holidays!$J$3:$J$937),
IF($T843&lt;DATEVALUE("10/1/20"&amp;RIGHT(BY$1,2)),NETWORKDAYS(DATEVALUE("10/1/20"&amp;RIGHT(BY$1,2)),DATEVALUE("9/30/20"&amp;RIGHT(BZ$1,2)),Holidays!$J$3:$J$937),
IF($T843&gt;=DATEVALUE("10/1/20"&amp;RIGHT(BY$1,2)),NETWORKDAYS($T843,DATEVALUE("9/30/20"&amp;RIGHT(BZ$1,2)),Holidays!$J$3:$J$937),"")))),"")/(NETWORKDAYS($T843,$U843,Holidays!$J$3:$J$937)),0))</f>
        <v/>
      </c>
      <c r="CA843" s="87" t="str">
        <f>IF($Q843="","",IFERROR(IF(OR(AND($T843&gt;=DATEVALUE("10/1/20"&amp;RIGHT(BZ$1,2)),$T843&lt;=DATEVALUE("9/30/20"&amp;RIGHT(CA$1,2))),AND($U843&gt;=DATEVALUE("10/1/20"&amp;RIGHT(BZ$1,2)),$U843&lt;=DATEVALUE("9/30/20"&amp;RIGHT(CA$1,2))),AND($T843&lt;=DATEVALUE("10/1/20"&amp;RIGHT(BZ$1,2)),$U843&gt;=DATEVALUE("9/30/20"&amp;RIGHT(CA$1,2)))),
IF(AND($T843&gt;=DATEVALUE("10/1/20"&amp;RIGHT(BZ$1,2)),$U843&lt;=DATEVALUE("9/30/20"&amp;RIGHT(CA$1,2))),NETWORKDAYS($T843,$U843,Holidays!$J$3:$J$937),
IF(AND($T843&lt;DATEVALUE("10/1/20"&amp;RIGHT(BZ$1,2)),$U843&lt;=DATEVALUE("9/30/20"&amp;RIGHT(CA$1,2))),NETWORKDAYS(DATEVALUE("10/1/20"&amp;RIGHT(BZ$1,2)),$U843,Holidays!$J$3:$J$937),
IF($T843&lt;DATEVALUE("10/1/20"&amp;RIGHT(BZ$1,2)),NETWORKDAYS(DATEVALUE("10/1/20"&amp;RIGHT(BZ$1,2)),DATEVALUE("9/30/20"&amp;RIGHT(CA$1,2)),Holidays!$J$3:$J$937),
IF($T843&gt;=DATEVALUE("10/1/20"&amp;RIGHT(BZ$1,2)),NETWORKDAYS($T843,DATEVALUE("9/30/20"&amp;RIGHT(CA$1,2)),Holidays!$J$3:$J$937),"")))),"")/(NETWORKDAYS($T843,$U843,Holidays!$J$3:$J$937)),0))</f>
        <v/>
      </c>
      <c r="CB843" s="87" t="str">
        <f>IF($Q843="","",IFERROR(IF(OR(AND($T843&gt;=DATEVALUE("10/1/20"&amp;RIGHT(CA$1,2)),$T843&lt;=DATEVALUE("9/30/20"&amp;RIGHT(CB$1,2))),AND($U843&gt;=DATEVALUE("10/1/20"&amp;RIGHT(CA$1,2)),$U843&lt;=DATEVALUE("9/30/20"&amp;RIGHT(CB$1,2))),AND($T843&lt;=DATEVALUE("10/1/20"&amp;RIGHT(CA$1,2)),$U843&gt;=DATEVALUE("9/30/20"&amp;RIGHT(CB$1,2)))),
IF(AND($T843&gt;=DATEVALUE("10/1/20"&amp;RIGHT(CA$1,2)),$U843&lt;=DATEVALUE("9/30/20"&amp;RIGHT(CB$1,2))),NETWORKDAYS($T843,$U843,Holidays!$J$3:$J$937),
IF(AND($T843&lt;DATEVALUE("10/1/20"&amp;RIGHT(CA$1,2)),$U843&lt;=DATEVALUE("9/30/20"&amp;RIGHT(CB$1,2))),NETWORKDAYS(DATEVALUE("10/1/20"&amp;RIGHT(CA$1,2)),$U843,Holidays!$J$3:$J$937),
IF($T843&lt;DATEVALUE("10/1/20"&amp;RIGHT(CA$1,2)),NETWORKDAYS(DATEVALUE("10/1/20"&amp;RIGHT(CA$1,2)),DATEVALUE("9/30/20"&amp;RIGHT(CB$1,2)),Holidays!$J$3:$J$937),
IF($T843&gt;=DATEVALUE("10/1/20"&amp;RIGHT(CA$1,2)),NETWORKDAYS($T843,DATEVALUE("9/30/20"&amp;RIGHT(CB$1,2)),Holidays!$J$3:$J$937),"")))),"")/(NETWORKDAYS($T843,$U843,Holidays!$J$3:$J$937)),0))</f>
        <v/>
      </c>
    </row>
    <row r="844" spans="1:80">
      <c r="A844" s="97"/>
      <c r="B844" s="98" t="str">
        <f ca="1">IF(NOT($A844=""),OFFSET('WBS Reference &amp; User Procedure'!$A$1,MATCH($A844,'WBS Reference &amp; User Procedure'!$A:$A,0)-1,1),"")</f>
        <v/>
      </c>
      <c r="D844" s="97"/>
      <c r="T844" s="104" t="str">
        <f>IF(NOT(Q844=""),IF(NOT($S844=""),$S844,#REF!),"")</f>
        <v/>
      </c>
      <c r="U844" s="104" t="str">
        <f>IF(NOT(Q844=""),WORKDAY(T844,Q844,Holidays!$J$3:$J$937),"")</f>
        <v/>
      </c>
      <c r="V844" s="104"/>
      <c r="W844" s="104"/>
      <c r="X844" s="101" t="str">
        <f t="shared" si="181"/>
        <v/>
      </c>
      <c r="AL844" s="87" t="str">
        <f t="shared" ca="1" si="180"/>
        <v/>
      </c>
      <c r="AN844" s="87" t="str">
        <f t="shared" ca="1" si="188"/>
        <v/>
      </c>
      <c r="AO844" s="87" t="str">
        <f t="shared" ca="1" si="188"/>
        <v/>
      </c>
      <c r="AP844" s="87" t="str">
        <f t="shared" ca="1" si="188"/>
        <v/>
      </c>
      <c r="AQ844" s="87" t="str">
        <f t="shared" ca="1" si="188"/>
        <v/>
      </c>
      <c r="AR844" s="87" t="str">
        <f t="shared" ca="1" si="188"/>
        <v/>
      </c>
      <c r="AS844" s="87" t="str">
        <f t="shared" ca="1" si="188"/>
        <v/>
      </c>
      <c r="AT844" s="87" t="str">
        <f t="shared" ca="1" si="188"/>
        <v/>
      </c>
      <c r="AU844" s="87" t="str">
        <f t="shared" ca="1" si="188"/>
        <v/>
      </c>
      <c r="AV844" s="87" t="str">
        <f t="shared" ca="1" si="188"/>
        <v/>
      </c>
      <c r="AW844" s="87" t="str">
        <f t="shared" ca="1" si="188"/>
        <v/>
      </c>
      <c r="AX844" s="87" t="str">
        <f t="shared" ca="1" si="189"/>
        <v/>
      </c>
      <c r="AY844" s="87" t="str">
        <f t="shared" ca="1" si="189"/>
        <v/>
      </c>
      <c r="AZ844" s="87" t="str">
        <f t="shared" ca="1" si="189"/>
        <v/>
      </c>
      <c r="BA844" s="87" t="str">
        <f t="shared" ca="1" si="189"/>
        <v/>
      </c>
      <c r="BB844" s="87" t="str">
        <f t="shared" ca="1" si="189"/>
        <v/>
      </c>
      <c r="BC844" s="87" t="str">
        <f t="shared" ca="1" si="189"/>
        <v/>
      </c>
      <c r="BD844" s="87" t="str">
        <f t="shared" ca="1" si="189"/>
        <v/>
      </c>
      <c r="BE844" s="87" t="str">
        <f t="shared" ca="1" si="189"/>
        <v/>
      </c>
      <c r="BF844" s="87" t="str">
        <f t="shared" ca="1" si="189"/>
        <v/>
      </c>
      <c r="BG844" s="87" t="str">
        <f t="shared" ca="1" si="189"/>
        <v/>
      </c>
      <c r="BI844" s="87" t="str">
        <f>IF($Q844="","",IFERROR(IF(OR(AND($T844&gt;=DATEVALUE("10/1/20"&amp;RIGHT(BH$1,2)),$T844&lt;=DATEVALUE("9/30/20"&amp;RIGHT(BI$1,2))),AND($U844&gt;=DATEVALUE("10/1/20"&amp;RIGHT(BH$1,2)),$U844&lt;=DATEVALUE("9/30/20"&amp;RIGHT(BI$1,2))),AND($T844&lt;=DATEVALUE("10/1/20"&amp;RIGHT(BH$1,2)),$U844&gt;=DATEVALUE("9/30/20"&amp;RIGHT(BI$1,2)))),
IF(AND($T844&gt;=DATEVALUE("10/1/20"&amp;RIGHT(BH$1,2)),$U844&lt;=DATEVALUE("9/30/20"&amp;RIGHT(BI$1,2))),NETWORKDAYS($T844,$U844,Holidays!$J$3:$J$937),
IF(AND($T844&lt;DATEVALUE("10/1/20"&amp;RIGHT(BH$1,2)),$U844&lt;=DATEVALUE("9/30/20"&amp;RIGHT(BI$1,2))),NETWORKDAYS(DATEVALUE("10/1/20"&amp;RIGHT(BH$1,2)),$U844,Holidays!$J$3:$J$937),
IF($T844&lt;DATEVALUE("10/1/20"&amp;RIGHT(BH$1,2)),NETWORKDAYS(DATEVALUE("10/1/20"&amp;RIGHT(BH$1,2)),DATEVALUE("9/30/20"&amp;RIGHT(BI$1,2)),Holidays!$J$3:$J$937),
IF($T844&gt;=DATEVALUE("10/1/20"&amp;RIGHT(BH$1,2)),NETWORKDAYS($T844,DATEVALUE("9/30/20"&amp;RIGHT(BI$1,2)),Holidays!$J$3:$J$937),"")))),"")/(NETWORKDAYS($T844,$U844,Holidays!$J$3:$J$937)),0))</f>
        <v/>
      </c>
      <c r="BJ844" s="87" t="str">
        <f>IF($Q844="","",IFERROR(IF(OR(AND($T844&gt;=DATEVALUE("10/1/20"&amp;RIGHT(BI$1,2)),$T844&lt;=DATEVALUE("9/30/20"&amp;RIGHT(BJ$1,2))),AND($U844&gt;=DATEVALUE("10/1/20"&amp;RIGHT(BI$1,2)),$U844&lt;=DATEVALUE("9/30/20"&amp;RIGHT(BJ$1,2))),AND($T844&lt;=DATEVALUE("10/1/20"&amp;RIGHT(BI$1,2)),$U844&gt;=DATEVALUE("9/30/20"&amp;RIGHT(BJ$1,2)))),
IF(AND($T844&gt;=DATEVALUE("10/1/20"&amp;RIGHT(BI$1,2)),$U844&lt;=DATEVALUE("9/30/20"&amp;RIGHT(BJ$1,2))),NETWORKDAYS($T844,$U844,Holidays!$J$3:$J$937),
IF(AND($T844&lt;DATEVALUE("10/1/20"&amp;RIGHT(BI$1,2)),$U844&lt;=DATEVALUE("9/30/20"&amp;RIGHT(BJ$1,2))),NETWORKDAYS(DATEVALUE("10/1/20"&amp;RIGHT(BI$1,2)),$U844,Holidays!$J$3:$J$937),
IF($T844&lt;DATEVALUE("10/1/20"&amp;RIGHT(BI$1,2)),NETWORKDAYS(DATEVALUE("10/1/20"&amp;RIGHT(BI$1,2)),DATEVALUE("9/30/20"&amp;RIGHT(BJ$1,2)),Holidays!$J$3:$J$937),
IF($T844&gt;=DATEVALUE("10/1/20"&amp;RIGHT(BI$1,2)),NETWORKDAYS($T844,DATEVALUE("9/30/20"&amp;RIGHT(BJ$1,2)),Holidays!$J$3:$J$937),"")))),"")/(NETWORKDAYS($T844,$U844,Holidays!$J$3:$J$937)),0))</f>
        <v/>
      </c>
      <c r="BK844" s="87" t="str">
        <f>IF($Q844="","",IFERROR(IF(OR(AND($T844&gt;=DATEVALUE("10/1/20"&amp;RIGHT(BJ$1,2)),$T844&lt;=DATEVALUE("9/30/20"&amp;RIGHT(BK$1,2))),AND($U844&gt;=DATEVALUE("10/1/20"&amp;RIGHT(BJ$1,2)),$U844&lt;=DATEVALUE("9/30/20"&amp;RIGHT(BK$1,2))),AND($T844&lt;=DATEVALUE("10/1/20"&amp;RIGHT(BJ$1,2)),$U844&gt;=DATEVALUE("9/30/20"&amp;RIGHT(BK$1,2)))),
IF(AND($T844&gt;=DATEVALUE("10/1/20"&amp;RIGHT(BJ$1,2)),$U844&lt;=DATEVALUE("9/30/20"&amp;RIGHT(BK$1,2))),NETWORKDAYS($T844,$U844,Holidays!$J$3:$J$937),
IF(AND($T844&lt;DATEVALUE("10/1/20"&amp;RIGHT(BJ$1,2)),$U844&lt;=DATEVALUE("9/30/20"&amp;RIGHT(BK$1,2))),NETWORKDAYS(DATEVALUE("10/1/20"&amp;RIGHT(BJ$1,2)),$U844,Holidays!$J$3:$J$937),
IF($T844&lt;DATEVALUE("10/1/20"&amp;RIGHT(BJ$1,2)),NETWORKDAYS(DATEVALUE("10/1/20"&amp;RIGHT(BJ$1,2)),DATEVALUE("9/30/20"&amp;RIGHT(BK$1,2)),Holidays!$J$3:$J$937),
IF($T844&gt;=DATEVALUE("10/1/20"&amp;RIGHT(BJ$1,2)),NETWORKDAYS($T844,DATEVALUE("9/30/20"&amp;RIGHT(BK$1,2)),Holidays!$J$3:$J$937),"")))),"")/(NETWORKDAYS($T844,$U844,Holidays!$J$3:$J$937)),0))</f>
        <v/>
      </c>
      <c r="BL844" s="87" t="str">
        <f>IF($Q844="","",IFERROR(IF(OR(AND($T844&gt;=DATEVALUE("10/1/20"&amp;RIGHT(BK$1,2)),$T844&lt;=DATEVALUE("9/30/20"&amp;RIGHT(BL$1,2))),AND($U844&gt;=DATEVALUE("10/1/20"&amp;RIGHT(BK$1,2)),$U844&lt;=DATEVALUE("9/30/20"&amp;RIGHT(BL$1,2))),AND($T844&lt;=DATEVALUE("10/1/20"&amp;RIGHT(BK$1,2)),$U844&gt;=DATEVALUE("9/30/20"&amp;RIGHT(BL$1,2)))),
IF(AND($T844&gt;=DATEVALUE("10/1/20"&amp;RIGHT(BK$1,2)),$U844&lt;=DATEVALUE("9/30/20"&amp;RIGHT(BL$1,2))),NETWORKDAYS($T844,$U844,Holidays!$J$3:$J$937),
IF(AND($T844&lt;DATEVALUE("10/1/20"&amp;RIGHT(BK$1,2)),$U844&lt;=DATEVALUE("9/30/20"&amp;RIGHT(BL$1,2))),NETWORKDAYS(DATEVALUE("10/1/20"&amp;RIGHT(BK$1,2)),$U844,Holidays!$J$3:$J$937),
IF($T844&lt;DATEVALUE("10/1/20"&amp;RIGHT(BK$1,2)),NETWORKDAYS(DATEVALUE("10/1/20"&amp;RIGHT(BK$1,2)),DATEVALUE("9/30/20"&amp;RIGHT(BL$1,2)),Holidays!$J$3:$J$937),
IF($T844&gt;=DATEVALUE("10/1/20"&amp;RIGHT(BK$1,2)),NETWORKDAYS($T844,DATEVALUE("9/30/20"&amp;RIGHT(BL$1,2)),Holidays!$J$3:$J$937),"")))),"")/(NETWORKDAYS($T844,$U844,Holidays!$J$3:$J$937)),0))</f>
        <v/>
      </c>
      <c r="BM844" s="87" t="str">
        <f>IF($Q844="","",IFERROR(IF(OR(AND($T844&gt;=DATEVALUE("10/1/20"&amp;RIGHT(BL$1,2)),$T844&lt;=DATEVALUE("9/30/20"&amp;RIGHT(BM$1,2))),AND($U844&gt;=DATEVALUE("10/1/20"&amp;RIGHT(BL$1,2)),$U844&lt;=DATEVALUE("9/30/20"&amp;RIGHT(BM$1,2))),AND($T844&lt;=DATEVALUE("10/1/20"&amp;RIGHT(BL$1,2)),$U844&gt;=DATEVALUE("9/30/20"&amp;RIGHT(BM$1,2)))),
IF(AND($T844&gt;=DATEVALUE("10/1/20"&amp;RIGHT(BL$1,2)),$U844&lt;=DATEVALUE("9/30/20"&amp;RIGHT(BM$1,2))),NETWORKDAYS($T844,$U844,Holidays!$J$3:$J$937),
IF(AND($T844&lt;DATEVALUE("10/1/20"&amp;RIGHT(BL$1,2)),$U844&lt;=DATEVALUE("9/30/20"&amp;RIGHT(BM$1,2))),NETWORKDAYS(DATEVALUE("10/1/20"&amp;RIGHT(BL$1,2)),$U844,Holidays!$J$3:$J$937),
IF($T844&lt;DATEVALUE("10/1/20"&amp;RIGHT(BL$1,2)),NETWORKDAYS(DATEVALUE("10/1/20"&amp;RIGHT(BL$1,2)),DATEVALUE("9/30/20"&amp;RIGHT(BM$1,2)),Holidays!$J$3:$J$937),
IF($T844&gt;=DATEVALUE("10/1/20"&amp;RIGHT(BL$1,2)),NETWORKDAYS($T844,DATEVALUE("9/30/20"&amp;RIGHT(BM$1,2)),Holidays!$J$3:$J$937),"")))),"")/(NETWORKDAYS($T844,$U844,Holidays!$J$3:$J$937)),0))</f>
        <v/>
      </c>
      <c r="BN844" s="87" t="str">
        <f>IF($Q844="","",IFERROR(IF(OR(AND($T844&gt;=DATEVALUE("10/1/20"&amp;RIGHT(BM$1,2)),$T844&lt;=DATEVALUE("9/30/20"&amp;RIGHT(BN$1,2))),AND($U844&gt;=DATEVALUE("10/1/20"&amp;RIGHT(BM$1,2)),$U844&lt;=DATEVALUE("9/30/20"&amp;RIGHT(BN$1,2))),AND($T844&lt;=DATEVALUE("10/1/20"&amp;RIGHT(BM$1,2)),$U844&gt;=DATEVALUE("9/30/20"&amp;RIGHT(BN$1,2)))),
IF(AND($T844&gt;=DATEVALUE("10/1/20"&amp;RIGHT(BM$1,2)),$U844&lt;=DATEVALUE("9/30/20"&amp;RIGHT(BN$1,2))),NETWORKDAYS($T844,$U844,Holidays!$J$3:$J$937),
IF(AND($T844&lt;DATEVALUE("10/1/20"&amp;RIGHT(BM$1,2)),$U844&lt;=DATEVALUE("9/30/20"&amp;RIGHT(BN$1,2))),NETWORKDAYS(DATEVALUE("10/1/20"&amp;RIGHT(BM$1,2)),$U844,Holidays!$J$3:$J$937),
IF($T844&lt;DATEVALUE("10/1/20"&amp;RIGHT(BM$1,2)),NETWORKDAYS(DATEVALUE("10/1/20"&amp;RIGHT(BM$1,2)),DATEVALUE("9/30/20"&amp;RIGHT(BN$1,2)),Holidays!$J$3:$J$937),
IF($T844&gt;=DATEVALUE("10/1/20"&amp;RIGHT(BM$1,2)),NETWORKDAYS($T844,DATEVALUE("9/30/20"&amp;RIGHT(BN$1,2)),Holidays!$J$3:$J$937),"")))),"")/(NETWORKDAYS($T844,$U844,Holidays!$J$3:$J$937)),0))</f>
        <v/>
      </c>
      <c r="BO844" s="87" t="str">
        <f>IF($Q844="","",IFERROR(IF(OR(AND($T844&gt;=DATEVALUE("10/1/20"&amp;RIGHT(BN$1,2)),$T844&lt;=DATEVALUE("9/30/20"&amp;RIGHT(BO$1,2))),AND($U844&gt;=DATEVALUE("10/1/20"&amp;RIGHT(BN$1,2)),$U844&lt;=DATEVALUE("9/30/20"&amp;RIGHT(BO$1,2))),AND($T844&lt;=DATEVALUE("10/1/20"&amp;RIGHT(BN$1,2)),$U844&gt;=DATEVALUE("9/30/20"&amp;RIGHT(BO$1,2)))),
IF(AND($T844&gt;=DATEVALUE("10/1/20"&amp;RIGHT(BN$1,2)),$U844&lt;=DATEVALUE("9/30/20"&amp;RIGHT(BO$1,2))),NETWORKDAYS($T844,$U844,Holidays!$J$3:$J$937),
IF(AND($T844&lt;DATEVALUE("10/1/20"&amp;RIGHT(BN$1,2)),$U844&lt;=DATEVALUE("9/30/20"&amp;RIGHT(BO$1,2))),NETWORKDAYS(DATEVALUE("10/1/20"&amp;RIGHT(BN$1,2)),$U844,Holidays!$J$3:$J$937),
IF($T844&lt;DATEVALUE("10/1/20"&amp;RIGHT(BN$1,2)),NETWORKDAYS(DATEVALUE("10/1/20"&amp;RIGHT(BN$1,2)),DATEVALUE("9/30/20"&amp;RIGHT(BO$1,2)),Holidays!$J$3:$J$937),
IF($T844&gt;=DATEVALUE("10/1/20"&amp;RIGHT(BN$1,2)),NETWORKDAYS($T844,DATEVALUE("9/30/20"&amp;RIGHT(BO$1,2)),Holidays!$J$3:$J$937),"")))),"")/(NETWORKDAYS($T844,$U844,Holidays!$J$3:$J$937)),0))</f>
        <v/>
      </c>
      <c r="BP844" s="87" t="str">
        <f>IF($Q844="","",IFERROR(IF(OR(AND($T844&gt;=DATEVALUE("10/1/20"&amp;RIGHT(BO$1,2)),$T844&lt;=DATEVALUE("9/30/20"&amp;RIGHT(BP$1,2))),AND($U844&gt;=DATEVALUE("10/1/20"&amp;RIGHT(BO$1,2)),$U844&lt;=DATEVALUE("9/30/20"&amp;RIGHT(BP$1,2))),AND($T844&lt;=DATEVALUE("10/1/20"&amp;RIGHT(BO$1,2)),$U844&gt;=DATEVALUE("9/30/20"&amp;RIGHT(BP$1,2)))),
IF(AND($T844&gt;=DATEVALUE("10/1/20"&amp;RIGHT(BO$1,2)),$U844&lt;=DATEVALUE("9/30/20"&amp;RIGHT(BP$1,2))),NETWORKDAYS($T844,$U844,Holidays!$J$3:$J$937),
IF(AND($T844&lt;DATEVALUE("10/1/20"&amp;RIGHT(BO$1,2)),$U844&lt;=DATEVALUE("9/30/20"&amp;RIGHT(BP$1,2))),NETWORKDAYS(DATEVALUE("10/1/20"&amp;RIGHT(BO$1,2)),$U844,Holidays!$J$3:$J$937),
IF($T844&lt;DATEVALUE("10/1/20"&amp;RIGHT(BO$1,2)),NETWORKDAYS(DATEVALUE("10/1/20"&amp;RIGHT(BO$1,2)),DATEVALUE("9/30/20"&amp;RIGHT(BP$1,2)),Holidays!$J$3:$J$937),
IF($T844&gt;=DATEVALUE("10/1/20"&amp;RIGHT(BO$1,2)),NETWORKDAYS($T844,DATEVALUE("9/30/20"&amp;RIGHT(BP$1,2)),Holidays!$J$3:$J$937),"")))),"")/(NETWORKDAYS($T844,$U844,Holidays!$J$3:$J$937)),0))</f>
        <v/>
      </c>
      <c r="BQ844" s="87" t="str">
        <f>IF($Q844="","",IFERROR(IF(OR(AND($T844&gt;=DATEVALUE("10/1/20"&amp;RIGHT(BP$1,2)),$T844&lt;=DATEVALUE("9/30/20"&amp;RIGHT(BQ$1,2))),AND($U844&gt;=DATEVALUE("10/1/20"&amp;RIGHT(BP$1,2)),$U844&lt;=DATEVALUE("9/30/20"&amp;RIGHT(BQ$1,2))),AND($T844&lt;=DATEVALUE("10/1/20"&amp;RIGHT(BP$1,2)),$U844&gt;=DATEVALUE("9/30/20"&amp;RIGHT(BQ$1,2)))),
IF(AND($T844&gt;=DATEVALUE("10/1/20"&amp;RIGHT(BP$1,2)),$U844&lt;=DATEVALUE("9/30/20"&amp;RIGHT(BQ$1,2))),NETWORKDAYS($T844,$U844,Holidays!$J$3:$J$937),
IF(AND($T844&lt;DATEVALUE("10/1/20"&amp;RIGHT(BP$1,2)),$U844&lt;=DATEVALUE("9/30/20"&amp;RIGHT(BQ$1,2))),NETWORKDAYS(DATEVALUE("10/1/20"&amp;RIGHT(BP$1,2)),$U844,Holidays!$J$3:$J$937),
IF($T844&lt;DATEVALUE("10/1/20"&amp;RIGHT(BP$1,2)),NETWORKDAYS(DATEVALUE("10/1/20"&amp;RIGHT(BP$1,2)),DATEVALUE("9/30/20"&amp;RIGHT(BQ$1,2)),Holidays!$J$3:$J$937),
IF($T844&gt;=DATEVALUE("10/1/20"&amp;RIGHT(BP$1,2)),NETWORKDAYS($T844,DATEVALUE("9/30/20"&amp;RIGHT(BQ$1,2)),Holidays!$J$3:$J$937),"")))),"")/(NETWORKDAYS($T844,$U844,Holidays!$J$3:$J$937)),0))</f>
        <v/>
      </c>
      <c r="BR844" s="87" t="str">
        <f>IF($Q844="","",IFERROR(IF(OR(AND($T844&gt;=DATEVALUE("10/1/20"&amp;RIGHT(BQ$1,2)),$T844&lt;=DATEVALUE("9/30/20"&amp;RIGHT(BR$1,2))),AND($U844&gt;=DATEVALUE("10/1/20"&amp;RIGHT(BQ$1,2)),$U844&lt;=DATEVALUE("9/30/20"&amp;RIGHT(BR$1,2))),AND($T844&lt;=DATEVALUE("10/1/20"&amp;RIGHT(BQ$1,2)),$U844&gt;=DATEVALUE("9/30/20"&amp;RIGHT(BR$1,2)))),
IF(AND($T844&gt;=DATEVALUE("10/1/20"&amp;RIGHT(BQ$1,2)),$U844&lt;=DATEVALUE("9/30/20"&amp;RIGHT(BR$1,2))),NETWORKDAYS($T844,$U844,Holidays!$J$3:$J$937),
IF(AND($T844&lt;DATEVALUE("10/1/20"&amp;RIGHT(BQ$1,2)),$U844&lt;=DATEVALUE("9/30/20"&amp;RIGHT(BR$1,2))),NETWORKDAYS(DATEVALUE("10/1/20"&amp;RIGHT(BQ$1,2)),$U844,Holidays!$J$3:$J$937),
IF($T844&lt;DATEVALUE("10/1/20"&amp;RIGHT(BQ$1,2)),NETWORKDAYS(DATEVALUE("10/1/20"&amp;RIGHT(BQ$1,2)),DATEVALUE("9/30/20"&amp;RIGHT(BR$1,2)),Holidays!$J$3:$J$937),
IF($T844&gt;=DATEVALUE("10/1/20"&amp;RIGHT(BQ$1,2)),NETWORKDAYS($T844,DATEVALUE("9/30/20"&amp;RIGHT(BR$1,2)),Holidays!$J$3:$J$937),"")))),"")/(NETWORKDAYS($T844,$U844,Holidays!$J$3:$J$937)),0))</f>
        <v/>
      </c>
      <c r="BS844" s="87" t="str">
        <f>IF($Q844="","",IFERROR(IF(OR(AND($T844&gt;=DATEVALUE("10/1/20"&amp;RIGHT(BR$1,2)),$T844&lt;=DATEVALUE("9/30/20"&amp;RIGHT(BS$1,2))),AND($U844&gt;=DATEVALUE("10/1/20"&amp;RIGHT(BR$1,2)),$U844&lt;=DATEVALUE("9/30/20"&amp;RIGHT(BS$1,2))),AND($T844&lt;=DATEVALUE("10/1/20"&amp;RIGHT(BR$1,2)),$U844&gt;=DATEVALUE("9/30/20"&amp;RIGHT(BS$1,2)))),
IF(AND($T844&gt;=DATEVALUE("10/1/20"&amp;RIGHT(BR$1,2)),$U844&lt;=DATEVALUE("9/30/20"&amp;RIGHT(BS$1,2))),NETWORKDAYS($T844,$U844,Holidays!$J$3:$J$937),
IF(AND($T844&lt;DATEVALUE("10/1/20"&amp;RIGHT(BR$1,2)),$U844&lt;=DATEVALUE("9/30/20"&amp;RIGHT(BS$1,2))),NETWORKDAYS(DATEVALUE("10/1/20"&amp;RIGHT(BR$1,2)),$U844,Holidays!$J$3:$J$937),
IF($T844&lt;DATEVALUE("10/1/20"&amp;RIGHT(BR$1,2)),NETWORKDAYS(DATEVALUE("10/1/20"&amp;RIGHT(BR$1,2)),DATEVALUE("9/30/20"&amp;RIGHT(BS$1,2)),Holidays!$J$3:$J$937),
IF($T844&gt;=DATEVALUE("10/1/20"&amp;RIGHT(BR$1,2)),NETWORKDAYS($T844,DATEVALUE("9/30/20"&amp;RIGHT(BS$1,2)),Holidays!$J$3:$J$937),"")))),"")/(NETWORKDAYS($T844,$U844,Holidays!$J$3:$J$937)),0))</f>
        <v/>
      </c>
      <c r="BT844" s="87" t="str">
        <f>IF($Q844="","",IFERROR(IF(OR(AND($T844&gt;=DATEVALUE("10/1/20"&amp;RIGHT(BS$1,2)),$T844&lt;=DATEVALUE("9/30/20"&amp;RIGHT(BT$1,2))),AND($U844&gt;=DATEVALUE("10/1/20"&amp;RIGHT(BS$1,2)),$U844&lt;=DATEVALUE("9/30/20"&amp;RIGHT(BT$1,2))),AND($T844&lt;=DATEVALUE("10/1/20"&amp;RIGHT(BS$1,2)),$U844&gt;=DATEVALUE("9/30/20"&amp;RIGHT(BT$1,2)))),
IF(AND($T844&gt;=DATEVALUE("10/1/20"&amp;RIGHT(BS$1,2)),$U844&lt;=DATEVALUE("9/30/20"&amp;RIGHT(BT$1,2))),NETWORKDAYS($T844,$U844,Holidays!$J$3:$J$937),
IF(AND($T844&lt;DATEVALUE("10/1/20"&amp;RIGHT(BS$1,2)),$U844&lt;=DATEVALUE("9/30/20"&amp;RIGHT(BT$1,2))),NETWORKDAYS(DATEVALUE("10/1/20"&amp;RIGHT(BS$1,2)),$U844,Holidays!$J$3:$J$937),
IF($T844&lt;DATEVALUE("10/1/20"&amp;RIGHT(BS$1,2)),NETWORKDAYS(DATEVALUE("10/1/20"&amp;RIGHT(BS$1,2)),DATEVALUE("9/30/20"&amp;RIGHT(BT$1,2)),Holidays!$J$3:$J$937),
IF($T844&gt;=DATEVALUE("10/1/20"&amp;RIGHT(BS$1,2)),NETWORKDAYS($T844,DATEVALUE("9/30/20"&amp;RIGHT(BT$1,2)),Holidays!$J$3:$J$937),"")))),"")/(NETWORKDAYS($T844,$U844,Holidays!$J$3:$J$937)),0))</f>
        <v/>
      </c>
      <c r="BU844" s="87" t="str">
        <f>IF($Q844="","",IFERROR(IF(OR(AND($T844&gt;=DATEVALUE("10/1/20"&amp;RIGHT(BT$1,2)),$T844&lt;=DATEVALUE("9/30/20"&amp;RIGHT(BU$1,2))),AND($U844&gt;=DATEVALUE("10/1/20"&amp;RIGHT(BT$1,2)),$U844&lt;=DATEVALUE("9/30/20"&amp;RIGHT(BU$1,2))),AND($T844&lt;=DATEVALUE("10/1/20"&amp;RIGHT(BT$1,2)),$U844&gt;=DATEVALUE("9/30/20"&amp;RIGHT(BU$1,2)))),
IF(AND($T844&gt;=DATEVALUE("10/1/20"&amp;RIGHT(BT$1,2)),$U844&lt;=DATEVALUE("9/30/20"&amp;RIGHT(BU$1,2))),NETWORKDAYS($T844,$U844,Holidays!$J$3:$J$937),
IF(AND($T844&lt;DATEVALUE("10/1/20"&amp;RIGHT(BT$1,2)),$U844&lt;=DATEVALUE("9/30/20"&amp;RIGHT(BU$1,2))),NETWORKDAYS(DATEVALUE("10/1/20"&amp;RIGHT(BT$1,2)),$U844,Holidays!$J$3:$J$937),
IF($T844&lt;DATEVALUE("10/1/20"&amp;RIGHT(BT$1,2)),NETWORKDAYS(DATEVALUE("10/1/20"&amp;RIGHT(BT$1,2)),DATEVALUE("9/30/20"&amp;RIGHT(BU$1,2)),Holidays!$J$3:$J$937),
IF($T844&gt;=DATEVALUE("10/1/20"&amp;RIGHT(BT$1,2)),NETWORKDAYS($T844,DATEVALUE("9/30/20"&amp;RIGHT(BU$1,2)),Holidays!$J$3:$J$937),"")))),"")/(NETWORKDAYS($T844,$U844,Holidays!$J$3:$J$937)),0))</f>
        <v/>
      </c>
      <c r="BV844" s="87" t="str">
        <f>IF($Q844="","",IFERROR(IF(OR(AND($T844&gt;=DATEVALUE("10/1/20"&amp;RIGHT(BU$1,2)),$T844&lt;=DATEVALUE("9/30/20"&amp;RIGHT(BV$1,2))),AND($U844&gt;=DATEVALUE("10/1/20"&amp;RIGHT(BU$1,2)),$U844&lt;=DATEVALUE("9/30/20"&amp;RIGHT(BV$1,2))),AND($T844&lt;=DATEVALUE("10/1/20"&amp;RIGHT(BU$1,2)),$U844&gt;=DATEVALUE("9/30/20"&amp;RIGHT(BV$1,2)))),
IF(AND($T844&gt;=DATEVALUE("10/1/20"&amp;RIGHT(BU$1,2)),$U844&lt;=DATEVALUE("9/30/20"&amp;RIGHT(BV$1,2))),NETWORKDAYS($T844,$U844,Holidays!$J$3:$J$937),
IF(AND($T844&lt;DATEVALUE("10/1/20"&amp;RIGHT(BU$1,2)),$U844&lt;=DATEVALUE("9/30/20"&amp;RIGHT(BV$1,2))),NETWORKDAYS(DATEVALUE("10/1/20"&amp;RIGHT(BU$1,2)),$U844,Holidays!$J$3:$J$937),
IF($T844&lt;DATEVALUE("10/1/20"&amp;RIGHT(BU$1,2)),NETWORKDAYS(DATEVALUE("10/1/20"&amp;RIGHT(BU$1,2)),DATEVALUE("9/30/20"&amp;RIGHT(BV$1,2)),Holidays!$J$3:$J$937),
IF($T844&gt;=DATEVALUE("10/1/20"&amp;RIGHT(BU$1,2)),NETWORKDAYS($T844,DATEVALUE("9/30/20"&amp;RIGHT(BV$1,2)),Holidays!$J$3:$J$937),"")))),"")/(NETWORKDAYS($T844,$U844,Holidays!$J$3:$J$937)),0))</f>
        <v/>
      </c>
      <c r="BW844" s="87" t="str">
        <f>IF($Q844="","",IFERROR(IF(OR(AND($T844&gt;=DATEVALUE("10/1/20"&amp;RIGHT(BV$1,2)),$T844&lt;=DATEVALUE("9/30/20"&amp;RIGHT(BW$1,2))),AND($U844&gt;=DATEVALUE("10/1/20"&amp;RIGHT(BV$1,2)),$U844&lt;=DATEVALUE("9/30/20"&amp;RIGHT(BW$1,2))),AND($T844&lt;=DATEVALUE("10/1/20"&amp;RIGHT(BV$1,2)),$U844&gt;=DATEVALUE("9/30/20"&amp;RIGHT(BW$1,2)))),
IF(AND($T844&gt;=DATEVALUE("10/1/20"&amp;RIGHT(BV$1,2)),$U844&lt;=DATEVALUE("9/30/20"&amp;RIGHT(BW$1,2))),NETWORKDAYS($T844,$U844,Holidays!$J$3:$J$937),
IF(AND($T844&lt;DATEVALUE("10/1/20"&amp;RIGHT(BV$1,2)),$U844&lt;=DATEVALUE("9/30/20"&amp;RIGHT(BW$1,2))),NETWORKDAYS(DATEVALUE("10/1/20"&amp;RIGHT(BV$1,2)),$U844,Holidays!$J$3:$J$937),
IF($T844&lt;DATEVALUE("10/1/20"&amp;RIGHT(BV$1,2)),NETWORKDAYS(DATEVALUE("10/1/20"&amp;RIGHT(BV$1,2)),DATEVALUE("9/30/20"&amp;RIGHT(BW$1,2)),Holidays!$J$3:$J$937),
IF($T844&gt;=DATEVALUE("10/1/20"&amp;RIGHT(BV$1,2)),NETWORKDAYS($T844,DATEVALUE("9/30/20"&amp;RIGHT(BW$1,2)),Holidays!$J$3:$J$937),"")))),"")/(NETWORKDAYS($T844,$U844,Holidays!$J$3:$J$937)),0))</f>
        <v/>
      </c>
      <c r="BX844" s="87" t="str">
        <f>IF($Q844="","",IFERROR(IF(OR(AND($T844&gt;=DATEVALUE("10/1/20"&amp;RIGHT(BW$1,2)),$T844&lt;=DATEVALUE("9/30/20"&amp;RIGHT(BX$1,2))),AND($U844&gt;=DATEVALUE("10/1/20"&amp;RIGHT(BW$1,2)),$U844&lt;=DATEVALUE("9/30/20"&amp;RIGHT(BX$1,2))),AND($T844&lt;=DATEVALUE("10/1/20"&amp;RIGHT(BW$1,2)),$U844&gt;=DATEVALUE("9/30/20"&amp;RIGHT(BX$1,2)))),
IF(AND($T844&gt;=DATEVALUE("10/1/20"&amp;RIGHT(BW$1,2)),$U844&lt;=DATEVALUE("9/30/20"&amp;RIGHT(BX$1,2))),NETWORKDAYS($T844,$U844,Holidays!$J$3:$J$937),
IF(AND($T844&lt;DATEVALUE("10/1/20"&amp;RIGHT(BW$1,2)),$U844&lt;=DATEVALUE("9/30/20"&amp;RIGHT(BX$1,2))),NETWORKDAYS(DATEVALUE("10/1/20"&amp;RIGHT(BW$1,2)),$U844,Holidays!$J$3:$J$937),
IF($T844&lt;DATEVALUE("10/1/20"&amp;RIGHT(BW$1,2)),NETWORKDAYS(DATEVALUE("10/1/20"&amp;RIGHT(BW$1,2)),DATEVALUE("9/30/20"&amp;RIGHT(BX$1,2)),Holidays!$J$3:$J$937),
IF($T844&gt;=DATEVALUE("10/1/20"&amp;RIGHT(BW$1,2)),NETWORKDAYS($T844,DATEVALUE("9/30/20"&amp;RIGHT(BX$1,2)),Holidays!$J$3:$J$937),"")))),"")/(NETWORKDAYS($T844,$U844,Holidays!$J$3:$J$937)),0))</f>
        <v/>
      </c>
      <c r="BY844" s="87" t="str">
        <f>IF($Q844="","",IFERROR(IF(OR(AND($T844&gt;=DATEVALUE("10/1/20"&amp;RIGHT(BX$1,2)),$T844&lt;=DATEVALUE("9/30/20"&amp;RIGHT(BY$1,2))),AND($U844&gt;=DATEVALUE("10/1/20"&amp;RIGHT(BX$1,2)),$U844&lt;=DATEVALUE("9/30/20"&amp;RIGHT(BY$1,2))),AND($T844&lt;=DATEVALUE("10/1/20"&amp;RIGHT(BX$1,2)),$U844&gt;=DATEVALUE("9/30/20"&amp;RIGHT(BY$1,2)))),
IF(AND($T844&gt;=DATEVALUE("10/1/20"&amp;RIGHT(BX$1,2)),$U844&lt;=DATEVALUE("9/30/20"&amp;RIGHT(BY$1,2))),NETWORKDAYS($T844,$U844,Holidays!$J$3:$J$937),
IF(AND($T844&lt;DATEVALUE("10/1/20"&amp;RIGHT(BX$1,2)),$U844&lt;=DATEVALUE("9/30/20"&amp;RIGHT(BY$1,2))),NETWORKDAYS(DATEVALUE("10/1/20"&amp;RIGHT(BX$1,2)),$U844,Holidays!$J$3:$J$937),
IF($T844&lt;DATEVALUE("10/1/20"&amp;RIGHT(BX$1,2)),NETWORKDAYS(DATEVALUE("10/1/20"&amp;RIGHT(BX$1,2)),DATEVALUE("9/30/20"&amp;RIGHT(BY$1,2)),Holidays!$J$3:$J$937),
IF($T844&gt;=DATEVALUE("10/1/20"&amp;RIGHT(BX$1,2)),NETWORKDAYS($T844,DATEVALUE("9/30/20"&amp;RIGHT(BY$1,2)),Holidays!$J$3:$J$937),"")))),"")/(NETWORKDAYS($T844,$U844,Holidays!$J$3:$J$937)),0))</f>
        <v/>
      </c>
      <c r="BZ844" s="87" t="str">
        <f>IF($Q844="","",IFERROR(IF(OR(AND($T844&gt;=DATEVALUE("10/1/20"&amp;RIGHT(BY$1,2)),$T844&lt;=DATEVALUE("9/30/20"&amp;RIGHT(BZ$1,2))),AND($U844&gt;=DATEVALUE("10/1/20"&amp;RIGHT(BY$1,2)),$U844&lt;=DATEVALUE("9/30/20"&amp;RIGHT(BZ$1,2))),AND($T844&lt;=DATEVALUE("10/1/20"&amp;RIGHT(BY$1,2)),$U844&gt;=DATEVALUE("9/30/20"&amp;RIGHT(BZ$1,2)))),
IF(AND($T844&gt;=DATEVALUE("10/1/20"&amp;RIGHT(BY$1,2)),$U844&lt;=DATEVALUE("9/30/20"&amp;RIGHT(BZ$1,2))),NETWORKDAYS($T844,$U844,Holidays!$J$3:$J$937),
IF(AND($T844&lt;DATEVALUE("10/1/20"&amp;RIGHT(BY$1,2)),$U844&lt;=DATEVALUE("9/30/20"&amp;RIGHT(BZ$1,2))),NETWORKDAYS(DATEVALUE("10/1/20"&amp;RIGHT(BY$1,2)),$U844,Holidays!$J$3:$J$937),
IF($T844&lt;DATEVALUE("10/1/20"&amp;RIGHT(BY$1,2)),NETWORKDAYS(DATEVALUE("10/1/20"&amp;RIGHT(BY$1,2)),DATEVALUE("9/30/20"&amp;RIGHT(BZ$1,2)),Holidays!$J$3:$J$937),
IF($T844&gt;=DATEVALUE("10/1/20"&amp;RIGHT(BY$1,2)),NETWORKDAYS($T844,DATEVALUE("9/30/20"&amp;RIGHT(BZ$1,2)),Holidays!$J$3:$J$937),"")))),"")/(NETWORKDAYS($T844,$U844,Holidays!$J$3:$J$937)),0))</f>
        <v/>
      </c>
      <c r="CA844" s="87" t="str">
        <f>IF($Q844="","",IFERROR(IF(OR(AND($T844&gt;=DATEVALUE("10/1/20"&amp;RIGHT(BZ$1,2)),$T844&lt;=DATEVALUE("9/30/20"&amp;RIGHT(CA$1,2))),AND($U844&gt;=DATEVALUE("10/1/20"&amp;RIGHT(BZ$1,2)),$U844&lt;=DATEVALUE("9/30/20"&amp;RIGHT(CA$1,2))),AND($T844&lt;=DATEVALUE("10/1/20"&amp;RIGHT(BZ$1,2)),$U844&gt;=DATEVALUE("9/30/20"&amp;RIGHT(CA$1,2)))),
IF(AND($T844&gt;=DATEVALUE("10/1/20"&amp;RIGHT(BZ$1,2)),$U844&lt;=DATEVALUE("9/30/20"&amp;RIGHT(CA$1,2))),NETWORKDAYS($T844,$U844,Holidays!$J$3:$J$937),
IF(AND($T844&lt;DATEVALUE("10/1/20"&amp;RIGHT(BZ$1,2)),$U844&lt;=DATEVALUE("9/30/20"&amp;RIGHT(CA$1,2))),NETWORKDAYS(DATEVALUE("10/1/20"&amp;RIGHT(BZ$1,2)),$U844,Holidays!$J$3:$J$937),
IF($T844&lt;DATEVALUE("10/1/20"&amp;RIGHT(BZ$1,2)),NETWORKDAYS(DATEVALUE("10/1/20"&amp;RIGHT(BZ$1,2)),DATEVALUE("9/30/20"&amp;RIGHT(CA$1,2)),Holidays!$J$3:$J$937),
IF($T844&gt;=DATEVALUE("10/1/20"&amp;RIGHT(BZ$1,2)),NETWORKDAYS($T844,DATEVALUE("9/30/20"&amp;RIGHT(CA$1,2)),Holidays!$J$3:$J$937),"")))),"")/(NETWORKDAYS($T844,$U844,Holidays!$J$3:$J$937)),0))</f>
        <v/>
      </c>
      <c r="CB844" s="87" t="str">
        <f>IF($Q844="","",IFERROR(IF(OR(AND($T844&gt;=DATEVALUE("10/1/20"&amp;RIGHT(CA$1,2)),$T844&lt;=DATEVALUE("9/30/20"&amp;RIGHT(CB$1,2))),AND($U844&gt;=DATEVALUE("10/1/20"&amp;RIGHT(CA$1,2)),$U844&lt;=DATEVALUE("9/30/20"&amp;RIGHT(CB$1,2))),AND($T844&lt;=DATEVALUE("10/1/20"&amp;RIGHT(CA$1,2)),$U844&gt;=DATEVALUE("9/30/20"&amp;RIGHT(CB$1,2)))),
IF(AND($T844&gt;=DATEVALUE("10/1/20"&amp;RIGHT(CA$1,2)),$U844&lt;=DATEVALUE("9/30/20"&amp;RIGHT(CB$1,2))),NETWORKDAYS($T844,$U844,Holidays!$J$3:$J$937),
IF(AND($T844&lt;DATEVALUE("10/1/20"&amp;RIGHT(CA$1,2)),$U844&lt;=DATEVALUE("9/30/20"&amp;RIGHT(CB$1,2))),NETWORKDAYS(DATEVALUE("10/1/20"&amp;RIGHT(CA$1,2)),$U844,Holidays!$J$3:$J$937),
IF($T844&lt;DATEVALUE("10/1/20"&amp;RIGHT(CA$1,2)),NETWORKDAYS(DATEVALUE("10/1/20"&amp;RIGHT(CA$1,2)),DATEVALUE("9/30/20"&amp;RIGHT(CB$1,2)),Holidays!$J$3:$J$937),
IF($T844&gt;=DATEVALUE("10/1/20"&amp;RIGHT(CA$1,2)),NETWORKDAYS($T844,DATEVALUE("9/30/20"&amp;RIGHT(CB$1,2)),Holidays!$J$3:$J$937),"")))),"")/(NETWORKDAYS($T844,$U844,Holidays!$J$3:$J$937)),0))</f>
        <v/>
      </c>
    </row>
    <row r="845" spans="1:80">
      <c r="A845" s="97"/>
      <c r="B845" s="98" t="str">
        <f ca="1">IF(NOT($A845=""),OFFSET('WBS Reference &amp; User Procedure'!$A$1,MATCH($A845,'WBS Reference &amp; User Procedure'!$A:$A,0)-1,1),"")</f>
        <v/>
      </c>
      <c r="D845" s="97"/>
      <c r="T845" s="104" t="str">
        <f>IF(NOT(Q845=""),IF(NOT($S845=""),$S845,#REF!),"")</f>
        <v/>
      </c>
      <c r="U845" s="104" t="str">
        <f>IF(NOT(Q845=""),WORKDAY(T845,Q845,Holidays!$J$3:$J$937),"")</f>
        <v/>
      </c>
      <c r="V845" s="104"/>
      <c r="W845" s="104"/>
      <c r="X845" s="101" t="str">
        <f t="shared" si="181"/>
        <v/>
      </c>
      <c r="AL845" s="87" t="str">
        <f t="shared" ca="1" si="180"/>
        <v/>
      </c>
      <c r="AN845" s="87" t="str">
        <f t="shared" ca="1" si="188"/>
        <v/>
      </c>
      <c r="AO845" s="87" t="str">
        <f t="shared" ca="1" si="188"/>
        <v/>
      </c>
      <c r="AP845" s="87" t="str">
        <f t="shared" ca="1" si="188"/>
        <v/>
      </c>
      <c r="AQ845" s="87" t="str">
        <f t="shared" ca="1" si="188"/>
        <v/>
      </c>
      <c r="AR845" s="87" t="str">
        <f t="shared" ca="1" si="188"/>
        <v/>
      </c>
      <c r="AS845" s="87" t="str">
        <f t="shared" ca="1" si="188"/>
        <v/>
      </c>
      <c r="AT845" s="87" t="str">
        <f t="shared" ca="1" si="188"/>
        <v/>
      </c>
      <c r="AU845" s="87" t="str">
        <f t="shared" ca="1" si="188"/>
        <v/>
      </c>
      <c r="AV845" s="87" t="str">
        <f t="shared" ca="1" si="188"/>
        <v/>
      </c>
      <c r="AW845" s="87" t="str">
        <f t="shared" ca="1" si="188"/>
        <v/>
      </c>
      <c r="AX845" s="87" t="str">
        <f t="shared" ca="1" si="189"/>
        <v/>
      </c>
      <c r="AY845" s="87" t="str">
        <f t="shared" ca="1" si="189"/>
        <v/>
      </c>
      <c r="AZ845" s="87" t="str">
        <f t="shared" ca="1" si="189"/>
        <v/>
      </c>
      <c r="BA845" s="87" t="str">
        <f t="shared" ca="1" si="189"/>
        <v/>
      </c>
      <c r="BB845" s="87" t="str">
        <f t="shared" ca="1" si="189"/>
        <v/>
      </c>
      <c r="BC845" s="87" t="str">
        <f t="shared" ca="1" si="189"/>
        <v/>
      </c>
      <c r="BD845" s="87" t="str">
        <f t="shared" ca="1" si="189"/>
        <v/>
      </c>
      <c r="BE845" s="87" t="str">
        <f t="shared" ca="1" si="189"/>
        <v/>
      </c>
      <c r="BF845" s="87" t="str">
        <f t="shared" ca="1" si="189"/>
        <v/>
      </c>
      <c r="BG845" s="87" t="str">
        <f t="shared" ca="1" si="189"/>
        <v/>
      </c>
      <c r="BI845" s="87" t="str">
        <f>IF($Q845="","",IFERROR(IF(OR(AND($T845&gt;=DATEVALUE("10/1/20"&amp;RIGHT(BH$1,2)),$T845&lt;=DATEVALUE("9/30/20"&amp;RIGHT(BI$1,2))),AND($U845&gt;=DATEVALUE("10/1/20"&amp;RIGHT(BH$1,2)),$U845&lt;=DATEVALUE("9/30/20"&amp;RIGHT(BI$1,2))),AND($T845&lt;=DATEVALUE("10/1/20"&amp;RIGHT(BH$1,2)),$U845&gt;=DATEVALUE("9/30/20"&amp;RIGHT(BI$1,2)))),
IF(AND($T845&gt;=DATEVALUE("10/1/20"&amp;RIGHT(BH$1,2)),$U845&lt;=DATEVALUE("9/30/20"&amp;RIGHT(BI$1,2))),NETWORKDAYS($T845,$U845,Holidays!$J$3:$J$937),
IF(AND($T845&lt;DATEVALUE("10/1/20"&amp;RIGHT(BH$1,2)),$U845&lt;=DATEVALUE("9/30/20"&amp;RIGHT(BI$1,2))),NETWORKDAYS(DATEVALUE("10/1/20"&amp;RIGHT(BH$1,2)),$U845,Holidays!$J$3:$J$937),
IF($T845&lt;DATEVALUE("10/1/20"&amp;RIGHT(BH$1,2)),NETWORKDAYS(DATEVALUE("10/1/20"&amp;RIGHT(BH$1,2)),DATEVALUE("9/30/20"&amp;RIGHT(BI$1,2)),Holidays!$J$3:$J$937),
IF($T845&gt;=DATEVALUE("10/1/20"&amp;RIGHT(BH$1,2)),NETWORKDAYS($T845,DATEVALUE("9/30/20"&amp;RIGHT(BI$1,2)),Holidays!$J$3:$J$937),"")))),"")/(NETWORKDAYS($T845,$U845,Holidays!$J$3:$J$937)),0))</f>
        <v/>
      </c>
      <c r="BJ845" s="87" t="str">
        <f>IF($Q845="","",IFERROR(IF(OR(AND($T845&gt;=DATEVALUE("10/1/20"&amp;RIGHT(BI$1,2)),$T845&lt;=DATEVALUE("9/30/20"&amp;RIGHT(BJ$1,2))),AND($U845&gt;=DATEVALUE("10/1/20"&amp;RIGHT(BI$1,2)),$U845&lt;=DATEVALUE("9/30/20"&amp;RIGHT(BJ$1,2))),AND($T845&lt;=DATEVALUE("10/1/20"&amp;RIGHT(BI$1,2)),$U845&gt;=DATEVALUE("9/30/20"&amp;RIGHT(BJ$1,2)))),
IF(AND($T845&gt;=DATEVALUE("10/1/20"&amp;RIGHT(BI$1,2)),$U845&lt;=DATEVALUE("9/30/20"&amp;RIGHT(BJ$1,2))),NETWORKDAYS($T845,$U845,Holidays!$J$3:$J$937),
IF(AND($T845&lt;DATEVALUE("10/1/20"&amp;RIGHT(BI$1,2)),$U845&lt;=DATEVALUE("9/30/20"&amp;RIGHT(BJ$1,2))),NETWORKDAYS(DATEVALUE("10/1/20"&amp;RIGHT(BI$1,2)),$U845,Holidays!$J$3:$J$937),
IF($T845&lt;DATEVALUE("10/1/20"&amp;RIGHT(BI$1,2)),NETWORKDAYS(DATEVALUE("10/1/20"&amp;RIGHT(BI$1,2)),DATEVALUE("9/30/20"&amp;RIGHT(BJ$1,2)),Holidays!$J$3:$J$937),
IF($T845&gt;=DATEVALUE("10/1/20"&amp;RIGHT(BI$1,2)),NETWORKDAYS($T845,DATEVALUE("9/30/20"&amp;RIGHT(BJ$1,2)),Holidays!$J$3:$J$937),"")))),"")/(NETWORKDAYS($T845,$U845,Holidays!$J$3:$J$937)),0))</f>
        <v/>
      </c>
      <c r="BK845" s="87" t="str">
        <f>IF($Q845="","",IFERROR(IF(OR(AND($T845&gt;=DATEVALUE("10/1/20"&amp;RIGHT(BJ$1,2)),$T845&lt;=DATEVALUE("9/30/20"&amp;RIGHT(BK$1,2))),AND($U845&gt;=DATEVALUE("10/1/20"&amp;RIGHT(BJ$1,2)),$U845&lt;=DATEVALUE("9/30/20"&amp;RIGHT(BK$1,2))),AND($T845&lt;=DATEVALUE("10/1/20"&amp;RIGHT(BJ$1,2)),$U845&gt;=DATEVALUE("9/30/20"&amp;RIGHT(BK$1,2)))),
IF(AND($T845&gt;=DATEVALUE("10/1/20"&amp;RIGHT(BJ$1,2)),$U845&lt;=DATEVALUE("9/30/20"&amp;RIGHT(BK$1,2))),NETWORKDAYS($T845,$U845,Holidays!$J$3:$J$937),
IF(AND($T845&lt;DATEVALUE("10/1/20"&amp;RIGHT(BJ$1,2)),$U845&lt;=DATEVALUE("9/30/20"&amp;RIGHT(BK$1,2))),NETWORKDAYS(DATEVALUE("10/1/20"&amp;RIGHT(BJ$1,2)),$U845,Holidays!$J$3:$J$937),
IF($T845&lt;DATEVALUE("10/1/20"&amp;RIGHT(BJ$1,2)),NETWORKDAYS(DATEVALUE("10/1/20"&amp;RIGHT(BJ$1,2)),DATEVALUE("9/30/20"&amp;RIGHT(BK$1,2)),Holidays!$J$3:$J$937),
IF($T845&gt;=DATEVALUE("10/1/20"&amp;RIGHT(BJ$1,2)),NETWORKDAYS($T845,DATEVALUE("9/30/20"&amp;RIGHT(BK$1,2)),Holidays!$J$3:$J$937),"")))),"")/(NETWORKDAYS($T845,$U845,Holidays!$J$3:$J$937)),0))</f>
        <v/>
      </c>
      <c r="BL845" s="87" t="str">
        <f>IF($Q845="","",IFERROR(IF(OR(AND($T845&gt;=DATEVALUE("10/1/20"&amp;RIGHT(BK$1,2)),$T845&lt;=DATEVALUE("9/30/20"&amp;RIGHT(BL$1,2))),AND($U845&gt;=DATEVALUE("10/1/20"&amp;RIGHT(BK$1,2)),$U845&lt;=DATEVALUE("9/30/20"&amp;RIGHT(BL$1,2))),AND($T845&lt;=DATEVALUE("10/1/20"&amp;RIGHT(BK$1,2)),$U845&gt;=DATEVALUE("9/30/20"&amp;RIGHT(BL$1,2)))),
IF(AND($T845&gt;=DATEVALUE("10/1/20"&amp;RIGHT(BK$1,2)),$U845&lt;=DATEVALUE("9/30/20"&amp;RIGHT(BL$1,2))),NETWORKDAYS($T845,$U845,Holidays!$J$3:$J$937),
IF(AND($T845&lt;DATEVALUE("10/1/20"&amp;RIGHT(BK$1,2)),$U845&lt;=DATEVALUE("9/30/20"&amp;RIGHT(BL$1,2))),NETWORKDAYS(DATEVALUE("10/1/20"&amp;RIGHT(BK$1,2)),$U845,Holidays!$J$3:$J$937),
IF($T845&lt;DATEVALUE("10/1/20"&amp;RIGHT(BK$1,2)),NETWORKDAYS(DATEVALUE("10/1/20"&amp;RIGHT(BK$1,2)),DATEVALUE("9/30/20"&amp;RIGHT(BL$1,2)),Holidays!$J$3:$J$937),
IF($T845&gt;=DATEVALUE("10/1/20"&amp;RIGHT(BK$1,2)),NETWORKDAYS($T845,DATEVALUE("9/30/20"&amp;RIGHT(BL$1,2)),Holidays!$J$3:$J$937),"")))),"")/(NETWORKDAYS($T845,$U845,Holidays!$J$3:$J$937)),0))</f>
        <v/>
      </c>
      <c r="BM845" s="87" t="str">
        <f>IF($Q845="","",IFERROR(IF(OR(AND($T845&gt;=DATEVALUE("10/1/20"&amp;RIGHT(BL$1,2)),$T845&lt;=DATEVALUE("9/30/20"&amp;RIGHT(BM$1,2))),AND($U845&gt;=DATEVALUE("10/1/20"&amp;RIGHT(BL$1,2)),$U845&lt;=DATEVALUE("9/30/20"&amp;RIGHT(BM$1,2))),AND($T845&lt;=DATEVALUE("10/1/20"&amp;RIGHT(BL$1,2)),$U845&gt;=DATEVALUE("9/30/20"&amp;RIGHT(BM$1,2)))),
IF(AND($T845&gt;=DATEVALUE("10/1/20"&amp;RIGHT(BL$1,2)),$U845&lt;=DATEVALUE("9/30/20"&amp;RIGHT(BM$1,2))),NETWORKDAYS($T845,$U845,Holidays!$J$3:$J$937),
IF(AND($T845&lt;DATEVALUE("10/1/20"&amp;RIGHT(BL$1,2)),$U845&lt;=DATEVALUE("9/30/20"&amp;RIGHT(BM$1,2))),NETWORKDAYS(DATEVALUE("10/1/20"&amp;RIGHT(BL$1,2)),$U845,Holidays!$J$3:$J$937),
IF($T845&lt;DATEVALUE("10/1/20"&amp;RIGHT(BL$1,2)),NETWORKDAYS(DATEVALUE("10/1/20"&amp;RIGHT(BL$1,2)),DATEVALUE("9/30/20"&amp;RIGHT(BM$1,2)),Holidays!$J$3:$J$937),
IF($T845&gt;=DATEVALUE("10/1/20"&amp;RIGHT(BL$1,2)),NETWORKDAYS($T845,DATEVALUE("9/30/20"&amp;RIGHT(BM$1,2)),Holidays!$J$3:$J$937),"")))),"")/(NETWORKDAYS($T845,$U845,Holidays!$J$3:$J$937)),0))</f>
        <v/>
      </c>
      <c r="BN845" s="87" t="str">
        <f>IF($Q845="","",IFERROR(IF(OR(AND($T845&gt;=DATEVALUE("10/1/20"&amp;RIGHT(BM$1,2)),$T845&lt;=DATEVALUE("9/30/20"&amp;RIGHT(BN$1,2))),AND($U845&gt;=DATEVALUE("10/1/20"&amp;RIGHT(BM$1,2)),$U845&lt;=DATEVALUE("9/30/20"&amp;RIGHT(BN$1,2))),AND($T845&lt;=DATEVALUE("10/1/20"&amp;RIGHT(BM$1,2)),$U845&gt;=DATEVALUE("9/30/20"&amp;RIGHT(BN$1,2)))),
IF(AND($T845&gt;=DATEVALUE("10/1/20"&amp;RIGHT(BM$1,2)),$U845&lt;=DATEVALUE("9/30/20"&amp;RIGHT(BN$1,2))),NETWORKDAYS($T845,$U845,Holidays!$J$3:$J$937),
IF(AND($T845&lt;DATEVALUE("10/1/20"&amp;RIGHT(BM$1,2)),$U845&lt;=DATEVALUE("9/30/20"&amp;RIGHT(BN$1,2))),NETWORKDAYS(DATEVALUE("10/1/20"&amp;RIGHT(BM$1,2)),$U845,Holidays!$J$3:$J$937),
IF($T845&lt;DATEVALUE("10/1/20"&amp;RIGHT(BM$1,2)),NETWORKDAYS(DATEVALUE("10/1/20"&amp;RIGHT(BM$1,2)),DATEVALUE("9/30/20"&amp;RIGHT(BN$1,2)),Holidays!$J$3:$J$937),
IF($T845&gt;=DATEVALUE("10/1/20"&amp;RIGHT(BM$1,2)),NETWORKDAYS($T845,DATEVALUE("9/30/20"&amp;RIGHT(BN$1,2)),Holidays!$J$3:$J$937),"")))),"")/(NETWORKDAYS($T845,$U845,Holidays!$J$3:$J$937)),0))</f>
        <v/>
      </c>
      <c r="BO845" s="87" t="str">
        <f>IF($Q845="","",IFERROR(IF(OR(AND($T845&gt;=DATEVALUE("10/1/20"&amp;RIGHT(BN$1,2)),$T845&lt;=DATEVALUE("9/30/20"&amp;RIGHT(BO$1,2))),AND($U845&gt;=DATEVALUE("10/1/20"&amp;RIGHT(BN$1,2)),$U845&lt;=DATEVALUE("9/30/20"&amp;RIGHT(BO$1,2))),AND($T845&lt;=DATEVALUE("10/1/20"&amp;RIGHT(BN$1,2)),$U845&gt;=DATEVALUE("9/30/20"&amp;RIGHT(BO$1,2)))),
IF(AND($T845&gt;=DATEVALUE("10/1/20"&amp;RIGHT(BN$1,2)),$U845&lt;=DATEVALUE("9/30/20"&amp;RIGHT(BO$1,2))),NETWORKDAYS($T845,$U845,Holidays!$J$3:$J$937),
IF(AND($T845&lt;DATEVALUE("10/1/20"&amp;RIGHT(BN$1,2)),$U845&lt;=DATEVALUE("9/30/20"&amp;RIGHT(BO$1,2))),NETWORKDAYS(DATEVALUE("10/1/20"&amp;RIGHT(BN$1,2)),$U845,Holidays!$J$3:$J$937),
IF($T845&lt;DATEVALUE("10/1/20"&amp;RIGHT(BN$1,2)),NETWORKDAYS(DATEVALUE("10/1/20"&amp;RIGHT(BN$1,2)),DATEVALUE("9/30/20"&amp;RIGHT(BO$1,2)),Holidays!$J$3:$J$937),
IF($T845&gt;=DATEVALUE("10/1/20"&amp;RIGHT(BN$1,2)),NETWORKDAYS($T845,DATEVALUE("9/30/20"&amp;RIGHT(BO$1,2)),Holidays!$J$3:$J$937),"")))),"")/(NETWORKDAYS($T845,$U845,Holidays!$J$3:$J$937)),0))</f>
        <v/>
      </c>
      <c r="BP845" s="87" t="str">
        <f>IF($Q845="","",IFERROR(IF(OR(AND($T845&gt;=DATEVALUE("10/1/20"&amp;RIGHT(BO$1,2)),$T845&lt;=DATEVALUE("9/30/20"&amp;RIGHT(BP$1,2))),AND($U845&gt;=DATEVALUE("10/1/20"&amp;RIGHT(BO$1,2)),$U845&lt;=DATEVALUE("9/30/20"&amp;RIGHT(BP$1,2))),AND($T845&lt;=DATEVALUE("10/1/20"&amp;RIGHT(BO$1,2)),$U845&gt;=DATEVALUE("9/30/20"&amp;RIGHT(BP$1,2)))),
IF(AND($T845&gt;=DATEVALUE("10/1/20"&amp;RIGHT(BO$1,2)),$U845&lt;=DATEVALUE("9/30/20"&amp;RIGHT(BP$1,2))),NETWORKDAYS($T845,$U845,Holidays!$J$3:$J$937),
IF(AND($T845&lt;DATEVALUE("10/1/20"&amp;RIGHT(BO$1,2)),$U845&lt;=DATEVALUE("9/30/20"&amp;RIGHT(BP$1,2))),NETWORKDAYS(DATEVALUE("10/1/20"&amp;RIGHT(BO$1,2)),$U845,Holidays!$J$3:$J$937),
IF($T845&lt;DATEVALUE("10/1/20"&amp;RIGHT(BO$1,2)),NETWORKDAYS(DATEVALUE("10/1/20"&amp;RIGHT(BO$1,2)),DATEVALUE("9/30/20"&amp;RIGHT(BP$1,2)),Holidays!$J$3:$J$937),
IF($T845&gt;=DATEVALUE("10/1/20"&amp;RIGHT(BO$1,2)),NETWORKDAYS($T845,DATEVALUE("9/30/20"&amp;RIGHT(BP$1,2)),Holidays!$J$3:$J$937),"")))),"")/(NETWORKDAYS($T845,$U845,Holidays!$J$3:$J$937)),0))</f>
        <v/>
      </c>
      <c r="BQ845" s="87" t="str">
        <f>IF($Q845="","",IFERROR(IF(OR(AND($T845&gt;=DATEVALUE("10/1/20"&amp;RIGHT(BP$1,2)),$T845&lt;=DATEVALUE("9/30/20"&amp;RIGHT(BQ$1,2))),AND($U845&gt;=DATEVALUE("10/1/20"&amp;RIGHT(BP$1,2)),$U845&lt;=DATEVALUE("9/30/20"&amp;RIGHT(BQ$1,2))),AND($T845&lt;=DATEVALUE("10/1/20"&amp;RIGHT(BP$1,2)),$U845&gt;=DATEVALUE("9/30/20"&amp;RIGHT(BQ$1,2)))),
IF(AND($T845&gt;=DATEVALUE("10/1/20"&amp;RIGHT(BP$1,2)),$U845&lt;=DATEVALUE("9/30/20"&amp;RIGHT(BQ$1,2))),NETWORKDAYS($T845,$U845,Holidays!$J$3:$J$937),
IF(AND($T845&lt;DATEVALUE("10/1/20"&amp;RIGHT(BP$1,2)),$U845&lt;=DATEVALUE("9/30/20"&amp;RIGHT(BQ$1,2))),NETWORKDAYS(DATEVALUE("10/1/20"&amp;RIGHT(BP$1,2)),$U845,Holidays!$J$3:$J$937),
IF($T845&lt;DATEVALUE("10/1/20"&amp;RIGHT(BP$1,2)),NETWORKDAYS(DATEVALUE("10/1/20"&amp;RIGHT(BP$1,2)),DATEVALUE("9/30/20"&amp;RIGHT(BQ$1,2)),Holidays!$J$3:$J$937),
IF($T845&gt;=DATEVALUE("10/1/20"&amp;RIGHT(BP$1,2)),NETWORKDAYS($T845,DATEVALUE("9/30/20"&amp;RIGHT(BQ$1,2)),Holidays!$J$3:$J$937),"")))),"")/(NETWORKDAYS($T845,$U845,Holidays!$J$3:$J$937)),0))</f>
        <v/>
      </c>
      <c r="BR845" s="87" t="str">
        <f>IF($Q845="","",IFERROR(IF(OR(AND($T845&gt;=DATEVALUE("10/1/20"&amp;RIGHT(BQ$1,2)),$T845&lt;=DATEVALUE("9/30/20"&amp;RIGHT(BR$1,2))),AND($U845&gt;=DATEVALUE("10/1/20"&amp;RIGHT(BQ$1,2)),$U845&lt;=DATEVALUE("9/30/20"&amp;RIGHT(BR$1,2))),AND($T845&lt;=DATEVALUE("10/1/20"&amp;RIGHT(BQ$1,2)),$U845&gt;=DATEVALUE("9/30/20"&amp;RIGHT(BR$1,2)))),
IF(AND($T845&gt;=DATEVALUE("10/1/20"&amp;RIGHT(BQ$1,2)),$U845&lt;=DATEVALUE("9/30/20"&amp;RIGHT(BR$1,2))),NETWORKDAYS($T845,$U845,Holidays!$J$3:$J$937),
IF(AND($T845&lt;DATEVALUE("10/1/20"&amp;RIGHT(BQ$1,2)),$U845&lt;=DATEVALUE("9/30/20"&amp;RIGHT(BR$1,2))),NETWORKDAYS(DATEVALUE("10/1/20"&amp;RIGHT(BQ$1,2)),$U845,Holidays!$J$3:$J$937),
IF($T845&lt;DATEVALUE("10/1/20"&amp;RIGHT(BQ$1,2)),NETWORKDAYS(DATEVALUE("10/1/20"&amp;RIGHT(BQ$1,2)),DATEVALUE("9/30/20"&amp;RIGHT(BR$1,2)),Holidays!$J$3:$J$937),
IF($T845&gt;=DATEVALUE("10/1/20"&amp;RIGHT(BQ$1,2)),NETWORKDAYS($T845,DATEVALUE("9/30/20"&amp;RIGHT(BR$1,2)),Holidays!$J$3:$J$937),"")))),"")/(NETWORKDAYS($T845,$U845,Holidays!$J$3:$J$937)),0))</f>
        <v/>
      </c>
      <c r="BS845" s="87" t="str">
        <f>IF($Q845="","",IFERROR(IF(OR(AND($T845&gt;=DATEVALUE("10/1/20"&amp;RIGHT(BR$1,2)),$T845&lt;=DATEVALUE("9/30/20"&amp;RIGHT(BS$1,2))),AND($U845&gt;=DATEVALUE("10/1/20"&amp;RIGHT(BR$1,2)),$U845&lt;=DATEVALUE("9/30/20"&amp;RIGHT(BS$1,2))),AND($T845&lt;=DATEVALUE("10/1/20"&amp;RIGHT(BR$1,2)),$U845&gt;=DATEVALUE("9/30/20"&amp;RIGHT(BS$1,2)))),
IF(AND($T845&gt;=DATEVALUE("10/1/20"&amp;RIGHT(BR$1,2)),$U845&lt;=DATEVALUE("9/30/20"&amp;RIGHT(BS$1,2))),NETWORKDAYS($T845,$U845,Holidays!$J$3:$J$937),
IF(AND($T845&lt;DATEVALUE("10/1/20"&amp;RIGHT(BR$1,2)),$U845&lt;=DATEVALUE("9/30/20"&amp;RIGHT(BS$1,2))),NETWORKDAYS(DATEVALUE("10/1/20"&amp;RIGHT(BR$1,2)),$U845,Holidays!$J$3:$J$937),
IF($T845&lt;DATEVALUE("10/1/20"&amp;RIGHT(BR$1,2)),NETWORKDAYS(DATEVALUE("10/1/20"&amp;RIGHT(BR$1,2)),DATEVALUE("9/30/20"&amp;RIGHT(BS$1,2)),Holidays!$J$3:$J$937),
IF($T845&gt;=DATEVALUE("10/1/20"&amp;RIGHT(BR$1,2)),NETWORKDAYS($T845,DATEVALUE("9/30/20"&amp;RIGHT(BS$1,2)),Holidays!$J$3:$J$937),"")))),"")/(NETWORKDAYS($T845,$U845,Holidays!$J$3:$J$937)),0))</f>
        <v/>
      </c>
      <c r="BT845" s="87" t="str">
        <f>IF($Q845="","",IFERROR(IF(OR(AND($T845&gt;=DATEVALUE("10/1/20"&amp;RIGHT(BS$1,2)),$T845&lt;=DATEVALUE("9/30/20"&amp;RIGHT(BT$1,2))),AND($U845&gt;=DATEVALUE("10/1/20"&amp;RIGHT(BS$1,2)),$U845&lt;=DATEVALUE("9/30/20"&amp;RIGHT(BT$1,2))),AND($T845&lt;=DATEVALUE("10/1/20"&amp;RIGHT(BS$1,2)),$U845&gt;=DATEVALUE("9/30/20"&amp;RIGHT(BT$1,2)))),
IF(AND($T845&gt;=DATEVALUE("10/1/20"&amp;RIGHT(BS$1,2)),$U845&lt;=DATEVALUE("9/30/20"&amp;RIGHT(BT$1,2))),NETWORKDAYS($T845,$U845,Holidays!$J$3:$J$937),
IF(AND($T845&lt;DATEVALUE("10/1/20"&amp;RIGHT(BS$1,2)),$U845&lt;=DATEVALUE("9/30/20"&amp;RIGHT(BT$1,2))),NETWORKDAYS(DATEVALUE("10/1/20"&amp;RIGHT(BS$1,2)),$U845,Holidays!$J$3:$J$937),
IF($T845&lt;DATEVALUE("10/1/20"&amp;RIGHT(BS$1,2)),NETWORKDAYS(DATEVALUE("10/1/20"&amp;RIGHT(BS$1,2)),DATEVALUE("9/30/20"&amp;RIGHT(BT$1,2)),Holidays!$J$3:$J$937),
IF($T845&gt;=DATEVALUE("10/1/20"&amp;RIGHT(BS$1,2)),NETWORKDAYS($T845,DATEVALUE("9/30/20"&amp;RIGHT(BT$1,2)),Holidays!$J$3:$J$937),"")))),"")/(NETWORKDAYS($T845,$U845,Holidays!$J$3:$J$937)),0))</f>
        <v/>
      </c>
      <c r="BU845" s="87" t="str">
        <f>IF($Q845="","",IFERROR(IF(OR(AND($T845&gt;=DATEVALUE("10/1/20"&amp;RIGHT(BT$1,2)),$T845&lt;=DATEVALUE("9/30/20"&amp;RIGHT(BU$1,2))),AND($U845&gt;=DATEVALUE("10/1/20"&amp;RIGHT(BT$1,2)),$U845&lt;=DATEVALUE("9/30/20"&amp;RIGHT(BU$1,2))),AND($T845&lt;=DATEVALUE("10/1/20"&amp;RIGHT(BT$1,2)),$U845&gt;=DATEVALUE("9/30/20"&amp;RIGHT(BU$1,2)))),
IF(AND($T845&gt;=DATEVALUE("10/1/20"&amp;RIGHT(BT$1,2)),$U845&lt;=DATEVALUE("9/30/20"&amp;RIGHT(BU$1,2))),NETWORKDAYS($T845,$U845,Holidays!$J$3:$J$937),
IF(AND($T845&lt;DATEVALUE("10/1/20"&amp;RIGHT(BT$1,2)),$U845&lt;=DATEVALUE("9/30/20"&amp;RIGHT(BU$1,2))),NETWORKDAYS(DATEVALUE("10/1/20"&amp;RIGHT(BT$1,2)),$U845,Holidays!$J$3:$J$937),
IF($T845&lt;DATEVALUE("10/1/20"&amp;RIGHT(BT$1,2)),NETWORKDAYS(DATEVALUE("10/1/20"&amp;RIGHT(BT$1,2)),DATEVALUE("9/30/20"&amp;RIGHT(BU$1,2)),Holidays!$J$3:$J$937),
IF($T845&gt;=DATEVALUE("10/1/20"&amp;RIGHT(BT$1,2)),NETWORKDAYS($T845,DATEVALUE("9/30/20"&amp;RIGHT(BU$1,2)),Holidays!$J$3:$J$937),"")))),"")/(NETWORKDAYS($T845,$U845,Holidays!$J$3:$J$937)),0))</f>
        <v/>
      </c>
      <c r="BV845" s="87" t="str">
        <f>IF($Q845="","",IFERROR(IF(OR(AND($T845&gt;=DATEVALUE("10/1/20"&amp;RIGHT(BU$1,2)),$T845&lt;=DATEVALUE("9/30/20"&amp;RIGHT(BV$1,2))),AND($U845&gt;=DATEVALUE("10/1/20"&amp;RIGHT(BU$1,2)),$U845&lt;=DATEVALUE("9/30/20"&amp;RIGHT(BV$1,2))),AND($T845&lt;=DATEVALUE("10/1/20"&amp;RIGHT(BU$1,2)),$U845&gt;=DATEVALUE("9/30/20"&amp;RIGHT(BV$1,2)))),
IF(AND($T845&gt;=DATEVALUE("10/1/20"&amp;RIGHT(BU$1,2)),$U845&lt;=DATEVALUE("9/30/20"&amp;RIGHT(BV$1,2))),NETWORKDAYS($T845,$U845,Holidays!$J$3:$J$937),
IF(AND($T845&lt;DATEVALUE("10/1/20"&amp;RIGHT(BU$1,2)),$U845&lt;=DATEVALUE("9/30/20"&amp;RIGHT(BV$1,2))),NETWORKDAYS(DATEVALUE("10/1/20"&amp;RIGHT(BU$1,2)),$U845,Holidays!$J$3:$J$937),
IF($T845&lt;DATEVALUE("10/1/20"&amp;RIGHT(BU$1,2)),NETWORKDAYS(DATEVALUE("10/1/20"&amp;RIGHT(BU$1,2)),DATEVALUE("9/30/20"&amp;RIGHT(BV$1,2)),Holidays!$J$3:$J$937),
IF($T845&gt;=DATEVALUE("10/1/20"&amp;RIGHT(BU$1,2)),NETWORKDAYS($T845,DATEVALUE("9/30/20"&amp;RIGHT(BV$1,2)),Holidays!$J$3:$J$937),"")))),"")/(NETWORKDAYS($T845,$U845,Holidays!$J$3:$J$937)),0))</f>
        <v/>
      </c>
      <c r="BW845" s="87" t="str">
        <f>IF($Q845="","",IFERROR(IF(OR(AND($T845&gt;=DATEVALUE("10/1/20"&amp;RIGHT(BV$1,2)),$T845&lt;=DATEVALUE("9/30/20"&amp;RIGHT(BW$1,2))),AND($U845&gt;=DATEVALUE("10/1/20"&amp;RIGHT(BV$1,2)),$U845&lt;=DATEVALUE("9/30/20"&amp;RIGHT(BW$1,2))),AND($T845&lt;=DATEVALUE("10/1/20"&amp;RIGHT(BV$1,2)),$U845&gt;=DATEVALUE("9/30/20"&amp;RIGHT(BW$1,2)))),
IF(AND($T845&gt;=DATEVALUE("10/1/20"&amp;RIGHT(BV$1,2)),$U845&lt;=DATEVALUE("9/30/20"&amp;RIGHT(BW$1,2))),NETWORKDAYS($T845,$U845,Holidays!$J$3:$J$937),
IF(AND($T845&lt;DATEVALUE("10/1/20"&amp;RIGHT(BV$1,2)),$U845&lt;=DATEVALUE("9/30/20"&amp;RIGHT(BW$1,2))),NETWORKDAYS(DATEVALUE("10/1/20"&amp;RIGHT(BV$1,2)),$U845,Holidays!$J$3:$J$937),
IF($T845&lt;DATEVALUE("10/1/20"&amp;RIGHT(BV$1,2)),NETWORKDAYS(DATEVALUE("10/1/20"&amp;RIGHT(BV$1,2)),DATEVALUE("9/30/20"&amp;RIGHT(BW$1,2)),Holidays!$J$3:$J$937),
IF($T845&gt;=DATEVALUE("10/1/20"&amp;RIGHT(BV$1,2)),NETWORKDAYS($T845,DATEVALUE("9/30/20"&amp;RIGHT(BW$1,2)),Holidays!$J$3:$J$937),"")))),"")/(NETWORKDAYS($T845,$U845,Holidays!$J$3:$J$937)),0))</f>
        <v/>
      </c>
      <c r="BX845" s="87" t="str">
        <f>IF($Q845="","",IFERROR(IF(OR(AND($T845&gt;=DATEVALUE("10/1/20"&amp;RIGHT(BW$1,2)),$T845&lt;=DATEVALUE("9/30/20"&amp;RIGHT(BX$1,2))),AND($U845&gt;=DATEVALUE("10/1/20"&amp;RIGHT(BW$1,2)),$U845&lt;=DATEVALUE("9/30/20"&amp;RIGHT(BX$1,2))),AND($T845&lt;=DATEVALUE("10/1/20"&amp;RIGHT(BW$1,2)),$U845&gt;=DATEVALUE("9/30/20"&amp;RIGHT(BX$1,2)))),
IF(AND($T845&gt;=DATEVALUE("10/1/20"&amp;RIGHT(BW$1,2)),$U845&lt;=DATEVALUE("9/30/20"&amp;RIGHT(BX$1,2))),NETWORKDAYS($T845,$U845,Holidays!$J$3:$J$937),
IF(AND($T845&lt;DATEVALUE("10/1/20"&amp;RIGHT(BW$1,2)),$U845&lt;=DATEVALUE("9/30/20"&amp;RIGHT(BX$1,2))),NETWORKDAYS(DATEVALUE("10/1/20"&amp;RIGHT(BW$1,2)),$U845,Holidays!$J$3:$J$937),
IF($T845&lt;DATEVALUE("10/1/20"&amp;RIGHT(BW$1,2)),NETWORKDAYS(DATEVALUE("10/1/20"&amp;RIGHT(BW$1,2)),DATEVALUE("9/30/20"&amp;RIGHT(BX$1,2)),Holidays!$J$3:$J$937),
IF($T845&gt;=DATEVALUE("10/1/20"&amp;RIGHT(BW$1,2)),NETWORKDAYS($T845,DATEVALUE("9/30/20"&amp;RIGHT(BX$1,2)),Holidays!$J$3:$J$937),"")))),"")/(NETWORKDAYS($T845,$U845,Holidays!$J$3:$J$937)),0))</f>
        <v/>
      </c>
      <c r="BY845" s="87" t="str">
        <f>IF($Q845="","",IFERROR(IF(OR(AND($T845&gt;=DATEVALUE("10/1/20"&amp;RIGHT(BX$1,2)),$T845&lt;=DATEVALUE("9/30/20"&amp;RIGHT(BY$1,2))),AND($U845&gt;=DATEVALUE("10/1/20"&amp;RIGHT(BX$1,2)),$U845&lt;=DATEVALUE("9/30/20"&amp;RIGHT(BY$1,2))),AND($T845&lt;=DATEVALUE("10/1/20"&amp;RIGHT(BX$1,2)),$U845&gt;=DATEVALUE("9/30/20"&amp;RIGHT(BY$1,2)))),
IF(AND($T845&gt;=DATEVALUE("10/1/20"&amp;RIGHT(BX$1,2)),$U845&lt;=DATEVALUE("9/30/20"&amp;RIGHT(BY$1,2))),NETWORKDAYS($T845,$U845,Holidays!$J$3:$J$937),
IF(AND($T845&lt;DATEVALUE("10/1/20"&amp;RIGHT(BX$1,2)),$U845&lt;=DATEVALUE("9/30/20"&amp;RIGHT(BY$1,2))),NETWORKDAYS(DATEVALUE("10/1/20"&amp;RIGHT(BX$1,2)),$U845,Holidays!$J$3:$J$937),
IF($T845&lt;DATEVALUE("10/1/20"&amp;RIGHT(BX$1,2)),NETWORKDAYS(DATEVALUE("10/1/20"&amp;RIGHT(BX$1,2)),DATEVALUE("9/30/20"&amp;RIGHT(BY$1,2)),Holidays!$J$3:$J$937),
IF($T845&gt;=DATEVALUE("10/1/20"&amp;RIGHT(BX$1,2)),NETWORKDAYS($T845,DATEVALUE("9/30/20"&amp;RIGHT(BY$1,2)),Holidays!$J$3:$J$937),"")))),"")/(NETWORKDAYS($T845,$U845,Holidays!$J$3:$J$937)),0))</f>
        <v/>
      </c>
      <c r="BZ845" s="87" t="str">
        <f>IF($Q845="","",IFERROR(IF(OR(AND($T845&gt;=DATEVALUE("10/1/20"&amp;RIGHT(BY$1,2)),$T845&lt;=DATEVALUE("9/30/20"&amp;RIGHT(BZ$1,2))),AND($U845&gt;=DATEVALUE("10/1/20"&amp;RIGHT(BY$1,2)),$U845&lt;=DATEVALUE("9/30/20"&amp;RIGHT(BZ$1,2))),AND($T845&lt;=DATEVALUE("10/1/20"&amp;RIGHT(BY$1,2)),$U845&gt;=DATEVALUE("9/30/20"&amp;RIGHT(BZ$1,2)))),
IF(AND($T845&gt;=DATEVALUE("10/1/20"&amp;RIGHT(BY$1,2)),$U845&lt;=DATEVALUE("9/30/20"&amp;RIGHT(BZ$1,2))),NETWORKDAYS($T845,$U845,Holidays!$J$3:$J$937),
IF(AND($T845&lt;DATEVALUE("10/1/20"&amp;RIGHT(BY$1,2)),$U845&lt;=DATEVALUE("9/30/20"&amp;RIGHT(BZ$1,2))),NETWORKDAYS(DATEVALUE("10/1/20"&amp;RIGHT(BY$1,2)),$U845,Holidays!$J$3:$J$937),
IF($T845&lt;DATEVALUE("10/1/20"&amp;RIGHT(BY$1,2)),NETWORKDAYS(DATEVALUE("10/1/20"&amp;RIGHT(BY$1,2)),DATEVALUE("9/30/20"&amp;RIGHT(BZ$1,2)),Holidays!$J$3:$J$937),
IF($T845&gt;=DATEVALUE("10/1/20"&amp;RIGHT(BY$1,2)),NETWORKDAYS($T845,DATEVALUE("9/30/20"&amp;RIGHT(BZ$1,2)),Holidays!$J$3:$J$937),"")))),"")/(NETWORKDAYS($T845,$U845,Holidays!$J$3:$J$937)),0))</f>
        <v/>
      </c>
      <c r="CA845" s="87" t="str">
        <f>IF($Q845="","",IFERROR(IF(OR(AND($T845&gt;=DATEVALUE("10/1/20"&amp;RIGHT(BZ$1,2)),$T845&lt;=DATEVALUE("9/30/20"&amp;RIGHT(CA$1,2))),AND($U845&gt;=DATEVALUE("10/1/20"&amp;RIGHT(BZ$1,2)),$U845&lt;=DATEVALUE("9/30/20"&amp;RIGHT(CA$1,2))),AND($T845&lt;=DATEVALUE("10/1/20"&amp;RIGHT(BZ$1,2)),$U845&gt;=DATEVALUE("9/30/20"&amp;RIGHT(CA$1,2)))),
IF(AND($T845&gt;=DATEVALUE("10/1/20"&amp;RIGHT(BZ$1,2)),$U845&lt;=DATEVALUE("9/30/20"&amp;RIGHT(CA$1,2))),NETWORKDAYS($T845,$U845,Holidays!$J$3:$J$937),
IF(AND($T845&lt;DATEVALUE("10/1/20"&amp;RIGHT(BZ$1,2)),$U845&lt;=DATEVALUE("9/30/20"&amp;RIGHT(CA$1,2))),NETWORKDAYS(DATEVALUE("10/1/20"&amp;RIGHT(BZ$1,2)),$U845,Holidays!$J$3:$J$937),
IF($T845&lt;DATEVALUE("10/1/20"&amp;RIGHT(BZ$1,2)),NETWORKDAYS(DATEVALUE("10/1/20"&amp;RIGHT(BZ$1,2)),DATEVALUE("9/30/20"&amp;RIGHT(CA$1,2)),Holidays!$J$3:$J$937),
IF($T845&gt;=DATEVALUE("10/1/20"&amp;RIGHT(BZ$1,2)),NETWORKDAYS($T845,DATEVALUE("9/30/20"&amp;RIGHT(CA$1,2)),Holidays!$J$3:$J$937),"")))),"")/(NETWORKDAYS($T845,$U845,Holidays!$J$3:$J$937)),0))</f>
        <v/>
      </c>
      <c r="CB845" s="87" t="str">
        <f>IF($Q845="","",IFERROR(IF(OR(AND($T845&gt;=DATEVALUE("10/1/20"&amp;RIGHT(CA$1,2)),$T845&lt;=DATEVALUE("9/30/20"&amp;RIGHT(CB$1,2))),AND($U845&gt;=DATEVALUE("10/1/20"&amp;RIGHT(CA$1,2)),$U845&lt;=DATEVALUE("9/30/20"&amp;RIGHT(CB$1,2))),AND($T845&lt;=DATEVALUE("10/1/20"&amp;RIGHT(CA$1,2)),$U845&gt;=DATEVALUE("9/30/20"&amp;RIGHT(CB$1,2)))),
IF(AND($T845&gt;=DATEVALUE("10/1/20"&amp;RIGHT(CA$1,2)),$U845&lt;=DATEVALUE("9/30/20"&amp;RIGHT(CB$1,2))),NETWORKDAYS($T845,$U845,Holidays!$J$3:$J$937),
IF(AND($T845&lt;DATEVALUE("10/1/20"&amp;RIGHT(CA$1,2)),$U845&lt;=DATEVALUE("9/30/20"&amp;RIGHT(CB$1,2))),NETWORKDAYS(DATEVALUE("10/1/20"&amp;RIGHT(CA$1,2)),$U845,Holidays!$J$3:$J$937),
IF($T845&lt;DATEVALUE("10/1/20"&amp;RIGHT(CA$1,2)),NETWORKDAYS(DATEVALUE("10/1/20"&amp;RIGHT(CA$1,2)),DATEVALUE("9/30/20"&amp;RIGHT(CB$1,2)),Holidays!$J$3:$J$937),
IF($T845&gt;=DATEVALUE("10/1/20"&amp;RIGHT(CA$1,2)),NETWORKDAYS($T845,DATEVALUE("9/30/20"&amp;RIGHT(CB$1,2)),Holidays!$J$3:$J$937),"")))),"")/(NETWORKDAYS($T845,$U845,Holidays!$J$3:$J$937)),0))</f>
        <v/>
      </c>
    </row>
    <row r="846" spans="1:80">
      <c r="A846" s="97"/>
      <c r="B846" s="98" t="str">
        <f ca="1">IF(NOT($A846=""),OFFSET('WBS Reference &amp; User Procedure'!$A$1,MATCH($A846,'WBS Reference &amp; User Procedure'!$A:$A,0)-1,1),"")</f>
        <v/>
      </c>
      <c r="D846" s="97"/>
      <c r="T846" s="104" t="str">
        <f>IF(NOT(Q846=""),IF(NOT($S846=""),$S846,#REF!),"")</f>
        <v/>
      </c>
      <c r="U846" s="104" t="str">
        <f>IF(NOT(Q846=""),WORKDAY(T846,Q846,Holidays!$J$3:$J$937),"")</f>
        <v/>
      </c>
      <c r="V846" s="104"/>
      <c r="W846" s="104"/>
      <c r="X846" s="101" t="str">
        <f t="shared" si="181"/>
        <v/>
      </c>
      <c r="AL846" s="87" t="str">
        <f t="shared" ca="1" si="180"/>
        <v/>
      </c>
      <c r="AN846" s="87" t="str">
        <f t="shared" ref="AN846:AW855" ca="1" si="190">IF($Q846="","",IFERROR(OFFSET(INDIRECT("'"&amp;KEY_RESOURCE_STRUCTURE_TAB&amp;"'!"&amp;KEY_RATE_SET_INDEX&amp;""),$AL846-1,COLUMN()-34),0))</f>
        <v/>
      </c>
      <c r="AO846" s="87" t="str">
        <f t="shared" ca="1" si="190"/>
        <v/>
      </c>
      <c r="AP846" s="87" t="str">
        <f t="shared" ca="1" si="190"/>
        <v/>
      </c>
      <c r="AQ846" s="87" t="str">
        <f t="shared" ca="1" si="190"/>
        <v/>
      </c>
      <c r="AR846" s="87" t="str">
        <f t="shared" ca="1" si="190"/>
        <v/>
      </c>
      <c r="AS846" s="87" t="str">
        <f t="shared" ca="1" si="190"/>
        <v/>
      </c>
      <c r="AT846" s="87" t="str">
        <f t="shared" ca="1" si="190"/>
        <v/>
      </c>
      <c r="AU846" s="87" t="str">
        <f t="shared" ca="1" si="190"/>
        <v/>
      </c>
      <c r="AV846" s="87" t="str">
        <f t="shared" ca="1" si="190"/>
        <v/>
      </c>
      <c r="AW846" s="87" t="str">
        <f t="shared" ca="1" si="190"/>
        <v/>
      </c>
      <c r="AX846" s="87" t="str">
        <f t="shared" ref="AX846:BG855" ca="1" si="191">IF($Q846="","",IFERROR(OFFSET(INDIRECT("'"&amp;KEY_RESOURCE_STRUCTURE_TAB&amp;"'!"&amp;KEY_RATE_SET_INDEX&amp;""),$AL846-1,COLUMN()-34),0))</f>
        <v/>
      </c>
      <c r="AY846" s="87" t="str">
        <f t="shared" ca="1" si="191"/>
        <v/>
      </c>
      <c r="AZ846" s="87" t="str">
        <f t="shared" ca="1" si="191"/>
        <v/>
      </c>
      <c r="BA846" s="87" t="str">
        <f t="shared" ca="1" si="191"/>
        <v/>
      </c>
      <c r="BB846" s="87" t="str">
        <f t="shared" ca="1" si="191"/>
        <v/>
      </c>
      <c r="BC846" s="87" t="str">
        <f t="shared" ca="1" si="191"/>
        <v/>
      </c>
      <c r="BD846" s="87" t="str">
        <f t="shared" ca="1" si="191"/>
        <v/>
      </c>
      <c r="BE846" s="87" t="str">
        <f t="shared" ca="1" si="191"/>
        <v/>
      </c>
      <c r="BF846" s="87" t="str">
        <f t="shared" ca="1" si="191"/>
        <v/>
      </c>
      <c r="BG846" s="87" t="str">
        <f t="shared" ca="1" si="191"/>
        <v/>
      </c>
      <c r="BI846" s="87" t="str">
        <f>IF($Q846="","",IFERROR(IF(OR(AND($T846&gt;=DATEVALUE("10/1/20"&amp;RIGHT(BH$1,2)),$T846&lt;=DATEVALUE("9/30/20"&amp;RIGHT(BI$1,2))),AND($U846&gt;=DATEVALUE("10/1/20"&amp;RIGHT(BH$1,2)),$U846&lt;=DATEVALUE("9/30/20"&amp;RIGHT(BI$1,2))),AND($T846&lt;=DATEVALUE("10/1/20"&amp;RIGHT(BH$1,2)),$U846&gt;=DATEVALUE("9/30/20"&amp;RIGHT(BI$1,2)))),
IF(AND($T846&gt;=DATEVALUE("10/1/20"&amp;RIGHT(BH$1,2)),$U846&lt;=DATEVALUE("9/30/20"&amp;RIGHT(BI$1,2))),NETWORKDAYS($T846,$U846,Holidays!$J$3:$J$937),
IF(AND($T846&lt;DATEVALUE("10/1/20"&amp;RIGHT(BH$1,2)),$U846&lt;=DATEVALUE("9/30/20"&amp;RIGHT(BI$1,2))),NETWORKDAYS(DATEVALUE("10/1/20"&amp;RIGHT(BH$1,2)),$U846,Holidays!$J$3:$J$937),
IF($T846&lt;DATEVALUE("10/1/20"&amp;RIGHT(BH$1,2)),NETWORKDAYS(DATEVALUE("10/1/20"&amp;RIGHT(BH$1,2)),DATEVALUE("9/30/20"&amp;RIGHT(BI$1,2)),Holidays!$J$3:$J$937),
IF($T846&gt;=DATEVALUE("10/1/20"&amp;RIGHT(BH$1,2)),NETWORKDAYS($T846,DATEVALUE("9/30/20"&amp;RIGHT(BI$1,2)),Holidays!$J$3:$J$937),"")))),"")/(NETWORKDAYS($T846,$U846,Holidays!$J$3:$J$937)),0))</f>
        <v/>
      </c>
      <c r="BJ846" s="87" t="str">
        <f>IF($Q846="","",IFERROR(IF(OR(AND($T846&gt;=DATEVALUE("10/1/20"&amp;RIGHT(BI$1,2)),$T846&lt;=DATEVALUE("9/30/20"&amp;RIGHT(BJ$1,2))),AND($U846&gt;=DATEVALUE("10/1/20"&amp;RIGHT(BI$1,2)),$U846&lt;=DATEVALUE("9/30/20"&amp;RIGHT(BJ$1,2))),AND($T846&lt;=DATEVALUE("10/1/20"&amp;RIGHT(BI$1,2)),$U846&gt;=DATEVALUE("9/30/20"&amp;RIGHT(BJ$1,2)))),
IF(AND($T846&gt;=DATEVALUE("10/1/20"&amp;RIGHT(BI$1,2)),$U846&lt;=DATEVALUE("9/30/20"&amp;RIGHT(BJ$1,2))),NETWORKDAYS($T846,$U846,Holidays!$J$3:$J$937),
IF(AND($T846&lt;DATEVALUE("10/1/20"&amp;RIGHT(BI$1,2)),$U846&lt;=DATEVALUE("9/30/20"&amp;RIGHT(BJ$1,2))),NETWORKDAYS(DATEVALUE("10/1/20"&amp;RIGHT(BI$1,2)),$U846,Holidays!$J$3:$J$937),
IF($T846&lt;DATEVALUE("10/1/20"&amp;RIGHT(BI$1,2)),NETWORKDAYS(DATEVALUE("10/1/20"&amp;RIGHT(BI$1,2)),DATEVALUE("9/30/20"&amp;RIGHT(BJ$1,2)),Holidays!$J$3:$J$937),
IF($T846&gt;=DATEVALUE("10/1/20"&amp;RIGHT(BI$1,2)),NETWORKDAYS($T846,DATEVALUE("9/30/20"&amp;RIGHT(BJ$1,2)),Holidays!$J$3:$J$937),"")))),"")/(NETWORKDAYS($T846,$U846,Holidays!$J$3:$J$937)),0))</f>
        <v/>
      </c>
      <c r="BK846" s="87" t="str">
        <f>IF($Q846="","",IFERROR(IF(OR(AND($T846&gt;=DATEVALUE("10/1/20"&amp;RIGHT(BJ$1,2)),$T846&lt;=DATEVALUE("9/30/20"&amp;RIGHT(BK$1,2))),AND($U846&gt;=DATEVALUE("10/1/20"&amp;RIGHT(BJ$1,2)),$U846&lt;=DATEVALUE("9/30/20"&amp;RIGHT(BK$1,2))),AND($T846&lt;=DATEVALUE("10/1/20"&amp;RIGHT(BJ$1,2)),$U846&gt;=DATEVALUE("9/30/20"&amp;RIGHT(BK$1,2)))),
IF(AND($T846&gt;=DATEVALUE("10/1/20"&amp;RIGHT(BJ$1,2)),$U846&lt;=DATEVALUE("9/30/20"&amp;RIGHT(BK$1,2))),NETWORKDAYS($T846,$U846,Holidays!$J$3:$J$937),
IF(AND($T846&lt;DATEVALUE("10/1/20"&amp;RIGHT(BJ$1,2)),$U846&lt;=DATEVALUE("9/30/20"&amp;RIGHT(BK$1,2))),NETWORKDAYS(DATEVALUE("10/1/20"&amp;RIGHT(BJ$1,2)),$U846,Holidays!$J$3:$J$937),
IF($T846&lt;DATEVALUE("10/1/20"&amp;RIGHT(BJ$1,2)),NETWORKDAYS(DATEVALUE("10/1/20"&amp;RIGHT(BJ$1,2)),DATEVALUE("9/30/20"&amp;RIGHT(BK$1,2)),Holidays!$J$3:$J$937),
IF($T846&gt;=DATEVALUE("10/1/20"&amp;RIGHT(BJ$1,2)),NETWORKDAYS($T846,DATEVALUE("9/30/20"&amp;RIGHT(BK$1,2)),Holidays!$J$3:$J$937),"")))),"")/(NETWORKDAYS($T846,$U846,Holidays!$J$3:$J$937)),0))</f>
        <v/>
      </c>
      <c r="BL846" s="87" t="str">
        <f>IF($Q846="","",IFERROR(IF(OR(AND($T846&gt;=DATEVALUE("10/1/20"&amp;RIGHT(BK$1,2)),$T846&lt;=DATEVALUE("9/30/20"&amp;RIGHT(BL$1,2))),AND($U846&gt;=DATEVALUE("10/1/20"&amp;RIGHT(BK$1,2)),$U846&lt;=DATEVALUE("9/30/20"&amp;RIGHT(BL$1,2))),AND($T846&lt;=DATEVALUE("10/1/20"&amp;RIGHT(BK$1,2)),$U846&gt;=DATEVALUE("9/30/20"&amp;RIGHT(BL$1,2)))),
IF(AND($T846&gt;=DATEVALUE("10/1/20"&amp;RIGHT(BK$1,2)),$U846&lt;=DATEVALUE("9/30/20"&amp;RIGHT(BL$1,2))),NETWORKDAYS($T846,$U846,Holidays!$J$3:$J$937),
IF(AND($T846&lt;DATEVALUE("10/1/20"&amp;RIGHT(BK$1,2)),$U846&lt;=DATEVALUE("9/30/20"&amp;RIGHT(BL$1,2))),NETWORKDAYS(DATEVALUE("10/1/20"&amp;RIGHT(BK$1,2)),$U846,Holidays!$J$3:$J$937),
IF($T846&lt;DATEVALUE("10/1/20"&amp;RIGHT(BK$1,2)),NETWORKDAYS(DATEVALUE("10/1/20"&amp;RIGHT(BK$1,2)),DATEVALUE("9/30/20"&amp;RIGHT(BL$1,2)),Holidays!$J$3:$J$937),
IF($T846&gt;=DATEVALUE("10/1/20"&amp;RIGHT(BK$1,2)),NETWORKDAYS($T846,DATEVALUE("9/30/20"&amp;RIGHT(BL$1,2)),Holidays!$J$3:$J$937),"")))),"")/(NETWORKDAYS($T846,$U846,Holidays!$J$3:$J$937)),0))</f>
        <v/>
      </c>
      <c r="BM846" s="87" t="str">
        <f>IF($Q846="","",IFERROR(IF(OR(AND($T846&gt;=DATEVALUE("10/1/20"&amp;RIGHT(BL$1,2)),$T846&lt;=DATEVALUE("9/30/20"&amp;RIGHT(BM$1,2))),AND($U846&gt;=DATEVALUE("10/1/20"&amp;RIGHT(BL$1,2)),$U846&lt;=DATEVALUE("9/30/20"&amp;RIGHT(BM$1,2))),AND($T846&lt;=DATEVALUE("10/1/20"&amp;RIGHT(BL$1,2)),$U846&gt;=DATEVALUE("9/30/20"&amp;RIGHT(BM$1,2)))),
IF(AND($T846&gt;=DATEVALUE("10/1/20"&amp;RIGHT(BL$1,2)),$U846&lt;=DATEVALUE("9/30/20"&amp;RIGHT(BM$1,2))),NETWORKDAYS($T846,$U846,Holidays!$J$3:$J$937),
IF(AND($T846&lt;DATEVALUE("10/1/20"&amp;RIGHT(BL$1,2)),$U846&lt;=DATEVALUE("9/30/20"&amp;RIGHT(BM$1,2))),NETWORKDAYS(DATEVALUE("10/1/20"&amp;RIGHT(BL$1,2)),$U846,Holidays!$J$3:$J$937),
IF($T846&lt;DATEVALUE("10/1/20"&amp;RIGHT(BL$1,2)),NETWORKDAYS(DATEVALUE("10/1/20"&amp;RIGHT(BL$1,2)),DATEVALUE("9/30/20"&amp;RIGHT(BM$1,2)),Holidays!$J$3:$J$937),
IF($T846&gt;=DATEVALUE("10/1/20"&amp;RIGHT(BL$1,2)),NETWORKDAYS($T846,DATEVALUE("9/30/20"&amp;RIGHT(BM$1,2)),Holidays!$J$3:$J$937),"")))),"")/(NETWORKDAYS($T846,$U846,Holidays!$J$3:$J$937)),0))</f>
        <v/>
      </c>
      <c r="BN846" s="87" t="str">
        <f>IF($Q846="","",IFERROR(IF(OR(AND($T846&gt;=DATEVALUE("10/1/20"&amp;RIGHT(BM$1,2)),$T846&lt;=DATEVALUE("9/30/20"&amp;RIGHT(BN$1,2))),AND($U846&gt;=DATEVALUE("10/1/20"&amp;RIGHT(BM$1,2)),$U846&lt;=DATEVALUE("9/30/20"&amp;RIGHT(BN$1,2))),AND($T846&lt;=DATEVALUE("10/1/20"&amp;RIGHT(BM$1,2)),$U846&gt;=DATEVALUE("9/30/20"&amp;RIGHT(BN$1,2)))),
IF(AND($T846&gt;=DATEVALUE("10/1/20"&amp;RIGHT(BM$1,2)),$U846&lt;=DATEVALUE("9/30/20"&amp;RIGHT(BN$1,2))),NETWORKDAYS($T846,$U846,Holidays!$J$3:$J$937),
IF(AND($T846&lt;DATEVALUE("10/1/20"&amp;RIGHT(BM$1,2)),$U846&lt;=DATEVALUE("9/30/20"&amp;RIGHT(BN$1,2))),NETWORKDAYS(DATEVALUE("10/1/20"&amp;RIGHT(BM$1,2)),$U846,Holidays!$J$3:$J$937),
IF($T846&lt;DATEVALUE("10/1/20"&amp;RIGHT(BM$1,2)),NETWORKDAYS(DATEVALUE("10/1/20"&amp;RIGHT(BM$1,2)),DATEVALUE("9/30/20"&amp;RIGHT(BN$1,2)),Holidays!$J$3:$J$937),
IF($T846&gt;=DATEVALUE("10/1/20"&amp;RIGHT(BM$1,2)),NETWORKDAYS($T846,DATEVALUE("9/30/20"&amp;RIGHT(BN$1,2)),Holidays!$J$3:$J$937),"")))),"")/(NETWORKDAYS($T846,$U846,Holidays!$J$3:$J$937)),0))</f>
        <v/>
      </c>
      <c r="BO846" s="87" t="str">
        <f>IF($Q846="","",IFERROR(IF(OR(AND($T846&gt;=DATEVALUE("10/1/20"&amp;RIGHT(BN$1,2)),$T846&lt;=DATEVALUE("9/30/20"&amp;RIGHT(BO$1,2))),AND($U846&gt;=DATEVALUE("10/1/20"&amp;RIGHT(BN$1,2)),$U846&lt;=DATEVALUE("9/30/20"&amp;RIGHT(BO$1,2))),AND($T846&lt;=DATEVALUE("10/1/20"&amp;RIGHT(BN$1,2)),$U846&gt;=DATEVALUE("9/30/20"&amp;RIGHT(BO$1,2)))),
IF(AND($T846&gt;=DATEVALUE("10/1/20"&amp;RIGHT(BN$1,2)),$U846&lt;=DATEVALUE("9/30/20"&amp;RIGHT(BO$1,2))),NETWORKDAYS($T846,$U846,Holidays!$J$3:$J$937),
IF(AND($T846&lt;DATEVALUE("10/1/20"&amp;RIGHT(BN$1,2)),$U846&lt;=DATEVALUE("9/30/20"&amp;RIGHT(BO$1,2))),NETWORKDAYS(DATEVALUE("10/1/20"&amp;RIGHT(BN$1,2)),$U846,Holidays!$J$3:$J$937),
IF($T846&lt;DATEVALUE("10/1/20"&amp;RIGHT(BN$1,2)),NETWORKDAYS(DATEVALUE("10/1/20"&amp;RIGHT(BN$1,2)),DATEVALUE("9/30/20"&amp;RIGHT(BO$1,2)),Holidays!$J$3:$J$937),
IF($T846&gt;=DATEVALUE("10/1/20"&amp;RIGHT(BN$1,2)),NETWORKDAYS($T846,DATEVALUE("9/30/20"&amp;RIGHT(BO$1,2)),Holidays!$J$3:$J$937),"")))),"")/(NETWORKDAYS($T846,$U846,Holidays!$J$3:$J$937)),0))</f>
        <v/>
      </c>
      <c r="BP846" s="87" t="str">
        <f>IF($Q846="","",IFERROR(IF(OR(AND($T846&gt;=DATEVALUE("10/1/20"&amp;RIGHT(BO$1,2)),$T846&lt;=DATEVALUE("9/30/20"&amp;RIGHT(BP$1,2))),AND($U846&gt;=DATEVALUE("10/1/20"&amp;RIGHT(BO$1,2)),$U846&lt;=DATEVALUE("9/30/20"&amp;RIGHT(BP$1,2))),AND($T846&lt;=DATEVALUE("10/1/20"&amp;RIGHT(BO$1,2)),$U846&gt;=DATEVALUE("9/30/20"&amp;RIGHT(BP$1,2)))),
IF(AND($T846&gt;=DATEVALUE("10/1/20"&amp;RIGHT(BO$1,2)),$U846&lt;=DATEVALUE("9/30/20"&amp;RIGHT(BP$1,2))),NETWORKDAYS($T846,$U846,Holidays!$J$3:$J$937),
IF(AND($T846&lt;DATEVALUE("10/1/20"&amp;RIGHT(BO$1,2)),$U846&lt;=DATEVALUE("9/30/20"&amp;RIGHT(BP$1,2))),NETWORKDAYS(DATEVALUE("10/1/20"&amp;RIGHT(BO$1,2)),$U846,Holidays!$J$3:$J$937),
IF($T846&lt;DATEVALUE("10/1/20"&amp;RIGHT(BO$1,2)),NETWORKDAYS(DATEVALUE("10/1/20"&amp;RIGHT(BO$1,2)),DATEVALUE("9/30/20"&amp;RIGHT(BP$1,2)),Holidays!$J$3:$J$937),
IF($T846&gt;=DATEVALUE("10/1/20"&amp;RIGHT(BO$1,2)),NETWORKDAYS($T846,DATEVALUE("9/30/20"&amp;RIGHT(BP$1,2)),Holidays!$J$3:$J$937),"")))),"")/(NETWORKDAYS($T846,$U846,Holidays!$J$3:$J$937)),0))</f>
        <v/>
      </c>
      <c r="BQ846" s="87" t="str">
        <f>IF($Q846="","",IFERROR(IF(OR(AND($T846&gt;=DATEVALUE("10/1/20"&amp;RIGHT(BP$1,2)),$T846&lt;=DATEVALUE("9/30/20"&amp;RIGHT(BQ$1,2))),AND($U846&gt;=DATEVALUE("10/1/20"&amp;RIGHT(BP$1,2)),$U846&lt;=DATEVALUE("9/30/20"&amp;RIGHT(BQ$1,2))),AND($T846&lt;=DATEVALUE("10/1/20"&amp;RIGHT(BP$1,2)),$U846&gt;=DATEVALUE("9/30/20"&amp;RIGHT(BQ$1,2)))),
IF(AND($T846&gt;=DATEVALUE("10/1/20"&amp;RIGHT(BP$1,2)),$U846&lt;=DATEVALUE("9/30/20"&amp;RIGHT(BQ$1,2))),NETWORKDAYS($T846,$U846,Holidays!$J$3:$J$937),
IF(AND($T846&lt;DATEVALUE("10/1/20"&amp;RIGHT(BP$1,2)),$U846&lt;=DATEVALUE("9/30/20"&amp;RIGHT(BQ$1,2))),NETWORKDAYS(DATEVALUE("10/1/20"&amp;RIGHT(BP$1,2)),$U846,Holidays!$J$3:$J$937),
IF($T846&lt;DATEVALUE("10/1/20"&amp;RIGHT(BP$1,2)),NETWORKDAYS(DATEVALUE("10/1/20"&amp;RIGHT(BP$1,2)),DATEVALUE("9/30/20"&amp;RIGHT(BQ$1,2)),Holidays!$J$3:$J$937),
IF($T846&gt;=DATEVALUE("10/1/20"&amp;RIGHT(BP$1,2)),NETWORKDAYS($T846,DATEVALUE("9/30/20"&amp;RIGHT(BQ$1,2)),Holidays!$J$3:$J$937),"")))),"")/(NETWORKDAYS($T846,$U846,Holidays!$J$3:$J$937)),0))</f>
        <v/>
      </c>
      <c r="BR846" s="87" t="str">
        <f>IF($Q846="","",IFERROR(IF(OR(AND($T846&gt;=DATEVALUE("10/1/20"&amp;RIGHT(BQ$1,2)),$T846&lt;=DATEVALUE("9/30/20"&amp;RIGHT(BR$1,2))),AND($U846&gt;=DATEVALUE("10/1/20"&amp;RIGHT(BQ$1,2)),$U846&lt;=DATEVALUE("9/30/20"&amp;RIGHT(BR$1,2))),AND($T846&lt;=DATEVALUE("10/1/20"&amp;RIGHT(BQ$1,2)),$U846&gt;=DATEVALUE("9/30/20"&amp;RIGHT(BR$1,2)))),
IF(AND($T846&gt;=DATEVALUE("10/1/20"&amp;RIGHT(BQ$1,2)),$U846&lt;=DATEVALUE("9/30/20"&amp;RIGHT(BR$1,2))),NETWORKDAYS($T846,$U846,Holidays!$J$3:$J$937),
IF(AND($T846&lt;DATEVALUE("10/1/20"&amp;RIGHT(BQ$1,2)),$U846&lt;=DATEVALUE("9/30/20"&amp;RIGHT(BR$1,2))),NETWORKDAYS(DATEVALUE("10/1/20"&amp;RIGHT(BQ$1,2)),$U846,Holidays!$J$3:$J$937),
IF($T846&lt;DATEVALUE("10/1/20"&amp;RIGHT(BQ$1,2)),NETWORKDAYS(DATEVALUE("10/1/20"&amp;RIGHT(BQ$1,2)),DATEVALUE("9/30/20"&amp;RIGHT(BR$1,2)),Holidays!$J$3:$J$937),
IF($T846&gt;=DATEVALUE("10/1/20"&amp;RIGHT(BQ$1,2)),NETWORKDAYS($T846,DATEVALUE("9/30/20"&amp;RIGHT(BR$1,2)),Holidays!$J$3:$J$937),"")))),"")/(NETWORKDAYS($T846,$U846,Holidays!$J$3:$J$937)),0))</f>
        <v/>
      </c>
      <c r="BS846" s="87" t="str">
        <f>IF($Q846="","",IFERROR(IF(OR(AND($T846&gt;=DATEVALUE("10/1/20"&amp;RIGHT(BR$1,2)),$T846&lt;=DATEVALUE("9/30/20"&amp;RIGHT(BS$1,2))),AND($U846&gt;=DATEVALUE("10/1/20"&amp;RIGHT(BR$1,2)),$U846&lt;=DATEVALUE("9/30/20"&amp;RIGHT(BS$1,2))),AND($T846&lt;=DATEVALUE("10/1/20"&amp;RIGHT(BR$1,2)),$U846&gt;=DATEVALUE("9/30/20"&amp;RIGHT(BS$1,2)))),
IF(AND($T846&gt;=DATEVALUE("10/1/20"&amp;RIGHT(BR$1,2)),$U846&lt;=DATEVALUE("9/30/20"&amp;RIGHT(BS$1,2))),NETWORKDAYS($T846,$U846,Holidays!$J$3:$J$937),
IF(AND($T846&lt;DATEVALUE("10/1/20"&amp;RIGHT(BR$1,2)),$U846&lt;=DATEVALUE("9/30/20"&amp;RIGHT(BS$1,2))),NETWORKDAYS(DATEVALUE("10/1/20"&amp;RIGHT(BR$1,2)),$U846,Holidays!$J$3:$J$937),
IF($T846&lt;DATEVALUE("10/1/20"&amp;RIGHT(BR$1,2)),NETWORKDAYS(DATEVALUE("10/1/20"&amp;RIGHT(BR$1,2)),DATEVALUE("9/30/20"&amp;RIGHT(BS$1,2)),Holidays!$J$3:$J$937),
IF($T846&gt;=DATEVALUE("10/1/20"&amp;RIGHT(BR$1,2)),NETWORKDAYS($T846,DATEVALUE("9/30/20"&amp;RIGHT(BS$1,2)),Holidays!$J$3:$J$937),"")))),"")/(NETWORKDAYS($T846,$U846,Holidays!$J$3:$J$937)),0))</f>
        <v/>
      </c>
      <c r="BT846" s="87" t="str">
        <f>IF($Q846="","",IFERROR(IF(OR(AND($T846&gt;=DATEVALUE("10/1/20"&amp;RIGHT(BS$1,2)),$T846&lt;=DATEVALUE("9/30/20"&amp;RIGHT(BT$1,2))),AND($U846&gt;=DATEVALUE("10/1/20"&amp;RIGHT(BS$1,2)),$U846&lt;=DATEVALUE("9/30/20"&amp;RIGHT(BT$1,2))),AND($T846&lt;=DATEVALUE("10/1/20"&amp;RIGHT(BS$1,2)),$U846&gt;=DATEVALUE("9/30/20"&amp;RIGHT(BT$1,2)))),
IF(AND($T846&gt;=DATEVALUE("10/1/20"&amp;RIGHT(BS$1,2)),$U846&lt;=DATEVALUE("9/30/20"&amp;RIGHT(BT$1,2))),NETWORKDAYS($T846,$U846,Holidays!$J$3:$J$937),
IF(AND($T846&lt;DATEVALUE("10/1/20"&amp;RIGHT(BS$1,2)),$U846&lt;=DATEVALUE("9/30/20"&amp;RIGHT(BT$1,2))),NETWORKDAYS(DATEVALUE("10/1/20"&amp;RIGHT(BS$1,2)),$U846,Holidays!$J$3:$J$937),
IF($T846&lt;DATEVALUE("10/1/20"&amp;RIGHT(BS$1,2)),NETWORKDAYS(DATEVALUE("10/1/20"&amp;RIGHT(BS$1,2)),DATEVALUE("9/30/20"&amp;RIGHT(BT$1,2)),Holidays!$J$3:$J$937),
IF($T846&gt;=DATEVALUE("10/1/20"&amp;RIGHT(BS$1,2)),NETWORKDAYS($T846,DATEVALUE("9/30/20"&amp;RIGHT(BT$1,2)),Holidays!$J$3:$J$937),"")))),"")/(NETWORKDAYS($T846,$U846,Holidays!$J$3:$J$937)),0))</f>
        <v/>
      </c>
      <c r="BU846" s="87" t="str">
        <f>IF($Q846="","",IFERROR(IF(OR(AND($T846&gt;=DATEVALUE("10/1/20"&amp;RIGHT(BT$1,2)),$T846&lt;=DATEVALUE("9/30/20"&amp;RIGHT(BU$1,2))),AND($U846&gt;=DATEVALUE("10/1/20"&amp;RIGHT(BT$1,2)),$U846&lt;=DATEVALUE("9/30/20"&amp;RIGHT(BU$1,2))),AND($T846&lt;=DATEVALUE("10/1/20"&amp;RIGHT(BT$1,2)),$U846&gt;=DATEVALUE("9/30/20"&amp;RIGHT(BU$1,2)))),
IF(AND($T846&gt;=DATEVALUE("10/1/20"&amp;RIGHT(BT$1,2)),$U846&lt;=DATEVALUE("9/30/20"&amp;RIGHT(BU$1,2))),NETWORKDAYS($T846,$U846,Holidays!$J$3:$J$937),
IF(AND($T846&lt;DATEVALUE("10/1/20"&amp;RIGHT(BT$1,2)),$U846&lt;=DATEVALUE("9/30/20"&amp;RIGHT(BU$1,2))),NETWORKDAYS(DATEVALUE("10/1/20"&amp;RIGHT(BT$1,2)),$U846,Holidays!$J$3:$J$937),
IF($T846&lt;DATEVALUE("10/1/20"&amp;RIGHT(BT$1,2)),NETWORKDAYS(DATEVALUE("10/1/20"&amp;RIGHT(BT$1,2)),DATEVALUE("9/30/20"&amp;RIGHT(BU$1,2)),Holidays!$J$3:$J$937),
IF($T846&gt;=DATEVALUE("10/1/20"&amp;RIGHT(BT$1,2)),NETWORKDAYS($T846,DATEVALUE("9/30/20"&amp;RIGHT(BU$1,2)),Holidays!$J$3:$J$937),"")))),"")/(NETWORKDAYS($T846,$U846,Holidays!$J$3:$J$937)),0))</f>
        <v/>
      </c>
      <c r="BV846" s="87" t="str">
        <f>IF($Q846="","",IFERROR(IF(OR(AND($T846&gt;=DATEVALUE("10/1/20"&amp;RIGHT(BU$1,2)),$T846&lt;=DATEVALUE("9/30/20"&amp;RIGHT(BV$1,2))),AND($U846&gt;=DATEVALUE("10/1/20"&amp;RIGHT(BU$1,2)),$U846&lt;=DATEVALUE("9/30/20"&amp;RIGHT(BV$1,2))),AND($T846&lt;=DATEVALUE("10/1/20"&amp;RIGHT(BU$1,2)),$U846&gt;=DATEVALUE("9/30/20"&amp;RIGHT(BV$1,2)))),
IF(AND($T846&gt;=DATEVALUE("10/1/20"&amp;RIGHT(BU$1,2)),$U846&lt;=DATEVALUE("9/30/20"&amp;RIGHT(BV$1,2))),NETWORKDAYS($T846,$U846,Holidays!$J$3:$J$937),
IF(AND($T846&lt;DATEVALUE("10/1/20"&amp;RIGHT(BU$1,2)),$U846&lt;=DATEVALUE("9/30/20"&amp;RIGHT(BV$1,2))),NETWORKDAYS(DATEVALUE("10/1/20"&amp;RIGHT(BU$1,2)),$U846,Holidays!$J$3:$J$937),
IF($T846&lt;DATEVALUE("10/1/20"&amp;RIGHT(BU$1,2)),NETWORKDAYS(DATEVALUE("10/1/20"&amp;RIGHT(BU$1,2)),DATEVALUE("9/30/20"&amp;RIGHT(BV$1,2)),Holidays!$J$3:$J$937),
IF($T846&gt;=DATEVALUE("10/1/20"&amp;RIGHT(BU$1,2)),NETWORKDAYS($T846,DATEVALUE("9/30/20"&amp;RIGHT(BV$1,2)),Holidays!$J$3:$J$937),"")))),"")/(NETWORKDAYS($T846,$U846,Holidays!$J$3:$J$937)),0))</f>
        <v/>
      </c>
      <c r="BW846" s="87" t="str">
        <f>IF($Q846="","",IFERROR(IF(OR(AND($T846&gt;=DATEVALUE("10/1/20"&amp;RIGHT(BV$1,2)),$T846&lt;=DATEVALUE("9/30/20"&amp;RIGHT(BW$1,2))),AND($U846&gt;=DATEVALUE("10/1/20"&amp;RIGHT(BV$1,2)),$U846&lt;=DATEVALUE("9/30/20"&amp;RIGHT(BW$1,2))),AND($T846&lt;=DATEVALUE("10/1/20"&amp;RIGHT(BV$1,2)),$U846&gt;=DATEVALUE("9/30/20"&amp;RIGHT(BW$1,2)))),
IF(AND($T846&gt;=DATEVALUE("10/1/20"&amp;RIGHT(BV$1,2)),$U846&lt;=DATEVALUE("9/30/20"&amp;RIGHT(BW$1,2))),NETWORKDAYS($T846,$U846,Holidays!$J$3:$J$937),
IF(AND($T846&lt;DATEVALUE("10/1/20"&amp;RIGHT(BV$1,2)),$U846&lt;=DATEVALUE("9/30/20"&amp;RIGHT(BW$1,2))),NETWORKDAYS(DATEVALUE("10/1/20"&amp;RIGHT(BV$1,2)),$U846,Holidays!$J$3:$J$937),
IF($T846&lt;DATEVALUE("10/1/20"&amp;RIGHT(BV$1,2)),NETWORKDAYS(DATEVALUE("10/1/20"&amp;RIGHT(BV$1,2)),DATEVALUE("9/30/20"&amp;RIGHT(BW$1,2)),Holidays!$J$3:$J$937),
IF($T846&gt;=DATEVALUE("10/1/20"&amp;RIGHT(BV$1,2)),NETWORKDAYS($T846,DATEVALUE("9/30/20"&amp;RIGHT(BW$1,2)),Holidays!$J$3:$J$937),"")))),"")/(NETWORKDAYS($T846,$U846,Holidays!$J$3:$J$937)),0))</f>
        <v/>
      </c>
      <c r="BX846" s="87" t="str">
        <f>IF($Q846="","",IFERROR(IF(OR(AND($T846&gt;=DATEVALUE("10/1/20"&amp;RIGHT(BW$1,2)),$T846&lt;=DATEVALUE("9/30/20"&amp;RIGHT(BX$1,2))),AND($U846&gt;=DATEVALUE("10/1/20"&amp;RIGHT(BW$1,2)),$U846&lt;=DATEVALUE("9/30/20"&amp;RIGHT(BX$1,2))),AND($T846&lt;=DATEVALUE("10/1/20"&amp;RIGHT(BW$1,2)),$U846&gt;=DATEVALUE("9/30/20"&amp;RIGHT(BX$1,2)))),
IF(AND($T846&gt;=DATEVALUE("10/1/20"&amp;RIGHT(BW$1,2)),$U846&lt;=DATEVALUE("9/30/20"&amp;RIGHT(BX$1,2))),NETWORKDAYS($T846,$U846,Holidays!$J$3:$J$937),
IF(AND($T846&lt;DATEVALUE("10/1/20"&amp;RIGHT(BW$1,2)),$U846&lt;=DATEVALUE("9/30/20"&amp;RIGHT(BX$1,2))),NETWORKDAYS(DATEVALUE("10/1/20"&amp;RIGHT(BW$1,2)),$U846,Holidays!$J$3:$J$937),
IF($T846&lt;DATEVALUE("10/1/20"&amp;RIGHT(BW$1,2)),NETWORKDAYS(DATEVALUE("10/1/20"&amp;RIGHT(BW$1,2)),DATEVALUE("9/30/20"&amp;RIGHT(BX$1,2)),Holidays!$J$3:$J$937),
IF($T846&gt;=DATEVALUE("10/1/20"&amp;RIGHT(BW$1,2)),NETWORKDAYS($T846,DATEVALUE("9/30/20"&amp;RIGHT(BX$1,2)),Holidays!$J$3:$J$937),"")))),"")/(NETWORKDAYS($T846,$U846,Holidays!$J$3:$J$937)),0))</f>
        <v/>
      </c>
      <c r="BY846" s="87" t="str">
        <f>IF($Q846="","",IFERROR(IF(OR(AND($T846&gt;=DATEVALUE("10/1/20"&amp;RIGHT(BX$1,2)),$T846&lt;=DATEVALUE("9/30/20"&amp;RIGHT(BY$1,2))),AND($U846&gt;=DATEVALUE("10/1/20"&amp;RIGHT(BX$1,2)),$U846&lt;=DATEVALUE("9/30/20"&amp;RIGHT(BY$1,2))),AND($T846&lt;=DATEVALUE("10/1/20"&amp;RIGHT(BX$1,2)),$U846&gt;=DATEVALUE("9/30/20"&amp;RIGHT(BY$1,2)))),
IF(AND($T846&gt;=DATEVALUE("10/1/20"&amp;RIGHT(BX$1,2)),$U846&lt;=DATEVALUE("9/30/20"&amp;RIGHT(BY$1,2))),NETWORKDAYS($T846,$U846,Holidays!$J$3:$J$937),
IF(AND($T846&lt;DATEVALUE("10/1/20"&amp;RIGHT(BX$1,2)),$U846&lt;=DATEVALUE("9/30/20"&amp;RIGHT(BY$1,2))),NETWORKDAYS(DATEVALUE("10/1/20"&amp;RIGHT(BX$1,2)),$U846,Holidays!$J$3:$J$937),
IF($T846&lt;DATEVALUE("10/1/20"&amp;RIGHT(BX$1,2)),NETWORKDAYS(DATEVALUE("10/1/20"&amp;RIGHT(BX$1,2)),DATEVALUE("9/30/20"&amp;RIGHT(BY$1,2)),Holidays!$J$3:$J$937),
IF($T846&gt;=DATEVALUE("10/1/20"&amp;RIGHT(BX$1,2)),NETWORKDAYS($T846,DATEVALUE("9/30/20"&amp;RIGHT(BY$1,2)),Holidays!$J$3:$J$937),"")))),"")/(NETWORKDAYS($T846,$U846,Holidays!$J$3:$J$937)),0))</f>
        <v/>
      </c>
      <c r="BZ846" s="87" t="str">
        <f>IF($Q846="","",IFERROR(IF(OR(AND($T846&gt;=DATEVALUE("10/1/20"&amp;RIGHT(BY$1,2)),$T846&lt;=DATEVALUE("9/30/20"&amp;RIGHT(BZ$1,2))),AND($U846&gt;=DATEVALUE("10/1/20"&amp;RIGHT(BY$1,2)),$U846&lt;=DATEVALUE("9/30/20"&amp;RIGHT(BZ$1,2))),AND($T846&lt;=DATEVALUE("10/1/20"&amp;RIGHT(BY$1,2)),$U846&gt;=DATEVALUE("9/30/20"&amp;RIGHT(BZ$1,2)))),
IF(AND($T846&gt;=DATEVALUE("10/1/20"&amp;RIGHT(BY$1,2)),$U846&lt;=DATEVALUE("9/30/20"&amp;RIGHT(BZ$1,2))),NETWORKDAYS($T846,$U846,Holidays!$J$3:$J$937),
IF(AND($T846&lt;DATEVALUE("10/1/20"&amp;RIGHT(BY$1,2)),$U846&lt;=DATEVALUE("9/30/20"&amp;RIGHT(BZ$1,2))),NETWORKDAYS(DATEVALUE("10/1/20"&amp;RIGHT(BY$1,2)),$U846,Holidays!$J$3:$J$937),
IF($T846&lt;DATEVALUE("10/1/20"&amp;RIGHT(BY$1,2)),NETWORKDAYS(DATEVALUE("10/1/20"&amp;RIGHT(BY$1,2)),DATEVALUE("9/30/20"&amp;RIGHT(BZ$1,2)),Holidays!$J$3:$J$937),
IF($T846&gt;=DATEVALUE("10/1/20"&amp;RIGHT(BY$1,2)),NETWORKDAYS($T846,DATEVALUE("9/30/20"&amp;RIGHT(BZ$1,2)),Holidays!$J$3:$J$937),"")))),"")/(NETWORKDAYS($T846,$U846,Holidays!$J$3:$J$937)),0))</f>
        <v/>
      </c>
      <c r="CA846" s="87" t="str">
        <f>IF($Q846="","",IFERROR(IF(OR(AND($T846&gt;=DATEVALUE("10/1/20"&amp;RIGHT(BZ$1,2)),$T846&lt;=DATEVALUE("9/30/20"&amp;RIGHT(CA$1,2))),AND($U846&gt;=DATEVALUE("10/1/20"&amp;RIGHT(BZ$1,2)),$U846&lt;=DATEVALUE("9/30/20"&amp;RIGHT(CA$1,2))),AND($T846&lt;=DATEVALUE("10/1/20"&amp;RIGHT(BZ$1,2)),$U846&gt;=DATEVALUE("9/30/20"&amp;RIGHT(CA$1,2)))),
IF(AND($T846&gt;=DATEVALUE("10/1/20"&amp;RIGHT(BZ$1,2)),$U846&lt;=DATEVALUE("9/30/20"&amp;RIGHT(CA$1,2))),NETWORKDAYS($T846,$U846,Holidays!$J$3:$J$937),
IF(AND($T846&lt;DATEVALUE("10/1/20"&amp;RIGHT(BZ$1,2)),$U846&lt;=DATEVALUE("9/30/20"&amp;RIGHT(CA$1,2))),NETWORKDAYS(DATEVALUE("10/1/20"&amp;RIGHT(BZ$1,2)),$U846,Holidays!$J$3:$J$937),
IF($T846&lt;DATEVALUE("10/1/20"&amp;RIGHT(BZ$1,2)),NETWORKDAYS(DATEVALUE("10/1/20"&amp;RIGHT(BZ$1,2)),DATEVALUE("9/30/20"&amp;RIGHT(CA$1,2)),Holidays!$J$3:$J$937),
IF($T846&gt;=DATEVALUE("10/1/20"&amp;RIGHT(BZ$1,2)),NETWORKDAYS($T846,DATEVALUE("9/30/20"&amp;RIGHT(CA$1,2)),Holidays!$J$3:$J$937),"")))),"")/(NETWORKDAYS($T846,$U846,Holidays!$J$3:$J$937)),0))</f>
        <v/>
      </c>
      <c r="CB846" s="87" t="str">
        <f>IF($Q846="","",IFERROR(IF(OR(AND($T846&gt;=DATEVALUE("10/1/20"&amp;RIGHT(CA$1,2)),$T846&lt;=DATEVALUE("9/30/20"&amp;RIGHT(CB$1,2))),AND($U846&gt;=DATEVALUE("10/1/20"&amp;RIGHT(CA$1,2)),$U846&lt;=DATEVALUE("9/30/20"&amp;RIGHT(CB$1,2))),AND($T846&lt;=DATEVALUE("10/1/20"&amp;RIGHT(CA$1,2)),$U846&gt;=DATEVALUE("9/30/20"&amp;RIGHT(CB$1,2)))),
IF(AND($T846&gt;=DATEVALUE("10/1/20"&amp;RIGHT(CA$1,2)),$U846&lt;=DATEVALUE("9/30/20"&amp;RIGHT(CB$1,2))),NETWORKDAYS($T846,$U846,Holidays!$J$3:$J$937),
IF(AND($T846&lt;DATEVALUE("10/1/20"&amp;RIGHT(CA$1,2)),$U846&lt;=DATEVALUE("9/30/20"&amp;RIGHT(CB$1,2))),NETWORKDAYS(DATEVALUE("10/1/20"&amp;RIGHT(CA$1,2)),$U846,Holidays!$J$3:$J$937),
IF($T846&lt;DATEVALUE("10/1/20"&amp;RIGHT(CA$1,2)),NETWORKDAYS(DATEVALUE("10/1/20"&amp;RIGHT(CA$1,2)),DATEVALUE("9/30/20"&amp;RIGHT(CB$1,2)),Holidays!$J$3:$J$937),
IF($T846&gt;=DATEVALUE("10/1/20"&amp;RIGHT(CA$1,2)),NETWORKDAYS($T846,DATEVALUE("9/30/20"&amp;RIGHT(CB$1,2)),Holidays!$J$3:$J$937),"")))),"")/(NETWORKDAYS($T846,$U846,Holidays!$J$3:$J$937)),0))</f>
        <v/>
      </c>
    </row>
    <row r="847" spans="1:80">
      <c r="A847" s="97"/>
      <c r="B847" s="98" t="str">
        <f ca="1">IF(NOT($A847=""),OFFSET('WBS Reference &amp; User Procedure'!$A$1,MATCH($A847,'WBS Reference &amp; User Procedure'!$A:$A,0)-1,1),"")</f>
        <v/>
      </c>
      <c r="D847" s="97"/>
      <c r="T847" s="104" t="str">
        <f>IF(NOT(Q847=""),IF(NOT($S847=""),$S847,#REF!),"")</f>
        <v/>
      </c>
      <c r="U847" s="104" t="str">
        <f>IF(NOT(Q847=""),WORKDAY(T847,Q847,Holidays!$J$3:$J$937),"")</f>
        <v/>
      </c>
      <c r="V847" s="104"/>
      <c r="W847" s="104"/>
      <c r="X847" s="101" t="str">
        <f t="shared" si="181"/>
        <v/>
      </c>
      <c r="AL847" s="87" t="str">
        <f t="shared" ca="1" si="180"/>
        <v/>
      </c>
      <c r="AN847" s="87" t="str">
        <f t="shared" ca="1" si="190"/>
        <v/>
      </c>
      <c r="AO847" s="87" t="str">
        <f t="shared" ca="1" si="190"/>
        <v/>
      </c>
      <c r="AP847" s="87" t="str">
        <f t="shared" ca="1" si="190"/>
        <v/>
      </c>
      <c r="AQ847" s="87" t="str">
        <f t="shared" ca="1" si="190"/>
        <v/>
      </c>
      <c r="AR847" s="87" t="str">
        <f t="shared" ca="1" si="190"/>
        <v/>
      </c>
      <c r="AS847" s="87" t="str">
        <f t="shared" ca="1" si="190"/>
        <v/>
      </c>
      <c r="AT847" s="87" t="str">
        <f t="shared" ca="1" si="190"/>
        <v/>
      </c>
      <c r="AU847" s="87" t="str">
        <f t="shared" ca="1" si="190"/>
        <v/>
      </c>
      <c r="AV847" s="87" t="str">
        <f t="shared" ca="1" si="190"/>
        <v/>
      </c>
      <c r="AW847" s="87" t="str">
        <f t="shared" ca="1" si="190"/>
        <v/>
      </c>
      <c r="AX847" s="87" t="str">
        <f t="shared" ca="1" si="191"/>
        <v/>
      </c>
      <c r="AY847" s="87" t="str">
        <f t="shared" ca="1" si="191"/>
        <v/>
      </c>
      <c r="AZ847" s="87" t="str">
        <f t="shared" ca="1" si="191"/>
        <v/>
      </c>
      <c r="BA847" s="87" t="str">
        <f t="shared" ca="1" si="191"/>
        <v/>
      </c>
      <c r="BB847" s="87" t="str">
        <f t="shared" ca="1" si="191"/>
        <v/>
      </c>
      <c r="BC847" s="87" t="str">
        <f t="shared" ca="1" si="191"/>
        <v/>
      </c>
      <c r="BD847" s="87" t="str">
        <f t="shared" ca="1" si="191"/>
        <v/>
      </c>
      <c r="BE847" s="87" t="str">
        <f t="shared" ca="1" si="191"/>
        <v/>
      </c>
      <c r="BF847" s="87" t="str">
        <f t="shared" ca="1" si="191"/>
        <v/>
      </c>
      <c r="BG847" s="87" t="str">
        <f t="shared" ca="1" si="191"/>
        <v/>
      </c>
      <c r="BI847" s="87" t="str">
        <f>IF($Q847="","",IFERROR(IF(OR(AND($T847&gt;=DATEVALUE("10/1/20"&amp;RIGHT(BH$1,2)),$T847&lt;=DATEVALUE("9/30/20"&amp;RIGHT(BI$1,2))),AND($U847&gt;=DATEVALUE("10/1/20"&amp;RIGHT(BH$1,2)),$U847&lt;=DATEVALUE("9/30/20"&amp;RIGHT(BI$1,2))),AND($T847&lt;=DATEVALUE("10/1/20"&amp;RIGHT(BH$1,2)),$U847&gt;=DATEVALUE("9/30/20"&amp;RIGHT(BI$1,2)))),
IF(AND($T847&gt;=DATEVALUE("10/1/20"&amp;RIGHT(BH$1,2)),$U847&lt;=DATEVALUE("9/30/20"&amp;RIGHT(BI$1,2))),NETWORKDAYS($T847,$U847,Holidays!$J$3:$J$937),
IF(AND($T847&lt;DATEVALUE("10/1/20"&amp;RIGHT(BH$1,2)),$U847&lt;=DATEVALUE("9/30/20"&amp;RIGHT(BI$1,2))),NETWORKDAYS(DATEVALUE("10/1/20"&amp;RIGHT(BH$1,2)),$U847,Holidays!$J$3:$J$937),
IF($T847&lt;DATEVALUE("10/1/20"&amp;RIGHT(BH$1,2)),NETWORKDAYS(DATEVALUE("10/1/20"&amp;RIGHT(BH$1,2)),DATEVALUE("9/30/20"&amp;RIGHT(BI$1,2)),Holidays!$J$3:$J$937),
IF($T847&gt;=DATEVALUE("10/1/20"&amp;RIGHT(BH$1,2)),NETWORKDAYS($T847,DATEVALUE("9/30/20"&amp;RIGHT(BI$1,2)),Holidays!$J$3:$J$937),"")))),"")/(NETWORKDAYS($T847,$U847,Holidays!$J$3:$J$937)),0))</f>
        <v/>
      </c>
      <c r="BJ847" s="87" t="str">
        <f>IF($Q847="","",IFERROR(IF(OR(AND($T847&gt;=DATEVALUE("10/1/20"&amp;RIGHT(BI$1,2)),$T847&lt;=DATEVALUE("9/30/20"&amp;RIGHT(BJ$1,2))),AND($U847&gt;=DATEVALUE("10/1/20"&amp;RIGHT(BI$1,2)),$U847&lt;=DATEVALUE("9/30/20"&amp;RIGHT(BJ$1,2))),AND($T847&lt;=DATEVALUE("10/1/20"&amp;RIGHT(BI$1,2)),$U847&gt;=DATEVALUE("9/30/20"&amp;RIGHT(BJ$1,2)))),
IF(AND($T847&gt;=DATEVALUE("10/1/20"&amp;RIGHT(BI$1,2)),$U847&lt;=DATEVALUE("9/30/20"&amp;RIGHT(BJ$1,2))),NETWORKDAYS($T847,$U847,Holidays!$J$3:$J$937),
IF(AND($T847&lt;DATEVALUE("10/1/20"&amp;RIGHT(BI$1,2)),$U847&lt;=DATEVALUE("9/30/20"&amp;RIGHT(BJ$1,2))),NETWORKDAYS(DATEVALUE("10/1/20"&amp;RIGHT(BI$1,2)),$U847,Holidays!$J$3:$J$937),
IF($T847&lt;DATEVALUE("10/1/20"&amp;RIGHT(BI$1,2)),NETWORKDAYS(DATEVALUE("10/1/20"&amp;RIGHT(BI$1,2)),DATEVALUE("9/30/20"&amp;RIGHT(BJ$1,2)),Holidays!$J$3:$J$937),
IF($T847&gt;=DATEVALUE("10/1/20"&amp;RIGHT(BI$1,2)),NETWORKDAYS($T847,DATEVALUE("9/30/20"&amp;RIGHT(BJ$1,2)),Holidays!$J$3:$J$937),"")))),"")/(NETWORKDAYS($T847,$U847,Holidays!$J$3:$J$937)),0))</f>
        <v/>
      </c>
      <c r="BK847" s="87" t="str">
        <f>IF($Q847="","",IFERROR(IF(OR(AND($T847&gt;=DATEVALUE("10/1/20"&amp;RIGHT(BJ$1,2)),$T847&lt;=DATEVALUE("9/30/20"&amp;RIGHT(BK$1,2))),AND($U847&gt;=DATEVALUE("10/1/20"&amp;RIGHT(BJ$1,2)),$U847&lt;=DATEVALUE("9/30/20"&amp;RIGHT(BK$1,2))),AND($T847&lt;=DATEVALUE("10/1/20"&amp;RIGHT(BJ$1,2)),$U847&gt;=DATEVALUE("9/30/20"&amp;RIGHT(BK$1,2)))),
IF(AND($T847&gt;=DATEVALUE("10/1/20"&amp;RIGHT(BJ$1,2)),$U847&lt;=DATEVALUE("9/30/20"&amp;RIGHT(BK$1,2))),NETWORKDAYS($T847,$U847,Holidays!$J$3:$J$937),
IF(AND($T847&lt;DATEVALUE("10/1/20"&amp;RIGHT(BJ$1,2)),$U847&lt;=DATEVALUE("9/30/20"&amp;RIGHT(BK$1,2))),NETWORKDAYS(DATEVALUE("10/1/20"&amp;RIGHT(BJ$1,2)),$U847,Holidays!$J$3:$J$937),
IF($T847&lt;DATEVALUE("10/1/20"&amp;RIGHT(BJ$1,2)),NETWORKDAYS(DATEVALUE("10/1/20"&amp;RIGHT(BJ$1,2)),DATEVALUE("9/30/20"&amp;RIGHT(BK$1,2)),Holidays!$J$3:$J$937),
IF($T847&gt;=DATEVALUE("10/1/20"&amp;RIGHT(BJ$1,2)),NETWORKDAYS($T847,DATEVALUE("9/30/20"&amp;RIGHT(BK$1,2)),Holidays!$J$3:$J$937),"")))),"")/(NETWORKDAYS($T847,$U847,Holidays!$J$3:$J$937)),0))</f>
        <v/>
      </c>
      <c r="BL847" s="87" t="str">
        <f>IF($Q847="","",IFERROR(IF(OR(AND($T847&gt;=DATEVALUE("10/1/20"&amp;RIGHT(BK$1,2)),$T847&lt;=DATEVALUE("9/30/20"&amp;RIGHT(BL$1,2))),AND($U847&gt;=DATEVALUE("10/1/20"&amp;RIGHT(BK$1,2)),$U847&lt;=DATEVALUE("9/30/20"&amp;RIGHT(BL$1,2))),AND($T847&lt;=DATEVALUE("10/1/20"&amp;RIGHT(BK$1,2)),$U847&gt;=DATEVALUE("9/30/20"&amp;RIGHT(BL$1,2)))),
IF(AND($T847&gt;=DATEVALUE("10/1/20"&amp;RIGHT(BK$1,2)),$U847&lt;=DATEVALUE("9/30/20"&amp;RIGHT(BL$1,2))),NETWORKDAYS($T847,$U847,Holidays!$J$3:$J$937),
IF(AND($T847&lt;DATEVALUE("10/1/20"&amp;RIGHT(BK$1,2)),$U847&lt;=DATEVALUE("9/30/20"&amp;RIGHT(BL$1,2))),NETWORKDAYS(DATEVALUE("10/1/20"&amp;RIGHT(BK$1,2)),$U847,Holidays!$J$3:$J$937),
IF($T847&lt;DATEVALUE("10/1/20"&amp;RIGHT(BK$1,2)),NETWORKDAYS(DATEVALUE("10/1/20"&amp;RIGHT(BK$1,2)),DATEVALUE("9/30/20"&amp;RIGHT(BL$1,2)),Holidays!$J$3:$J$937),
IF($T847&gt;=DATEVALUE("10/1/20"&amp;RIGHT(BK$1,2)),NETWORKDAYS($T847,DATEVALUE("9/30/20"&amp;RIGHT(BL$1,2)),Holidays!$J$3:$J$937),"")))),"")/(NETWORKDAYS($T847,$U847,Holidays!$J$3:$J$937)),0))</f>
        <v/>
      </c>
      <c r="BM847" s="87" t="str">
        <f>IF($Q847="","",IFERROR(IF(OR(AND($T847&gt;=DATEVALUE("10/1/20"&amp;RIGHT(BL$1,2)),$T847&lt;=DATEVALUE("9/30/20"&amp;RIGHT(BM$1,2))),AND($U847&gt;=DATEVALUE("10/1/20"&amp;RIGHT(BL$1,2)),$U847&lt;=DATEVALUE("9/30/20"&amp;RIGHT(BM$1,2))),AND($T847&lt;=DATEVALUE("10/1/20"&amp;RIGHT(BL$1,2)),$U847&gt;=DATEVALUE("9/30/20"&amp;RIGHT(BM$1,2)))),
IF(AND($T847&gt;=DATEVALUE("10/1/20"&amp;RIGHT(BL$1,2)),$U847&lt;=DATEVALUE("9/30/20"&amp;RIGHT(BM$1,2))),NETWORKDAYS($T847,$U847,Holidays!$J$3:$J$937),
IF(AND($T847&lt;DATEVALUE("10/1/20"&amp;RIGHT(BL$1,2)),$U847&lt;=DATEVALUE("9/30/20"&amp;RIGHT(BM$1,2))),NETWORKDAYS(DATEVALUE("10/1/20"&amp;RIGHT(BL$1,2)),$U847,Holidays!$J$3:$J$937),
IF($T847&lt;DATEVALUE("10/1/20"&amp;RIGHT(BL$1,2)),NETWORKDAYS(DATEVALUE("10/1/20"&amp;RIGHT(BL$1,2)),DATEVALUE("9/30/20"&amp;RIGHT(BM$1,2)),Holidays!$J$3:$J$937),
IF($T847&gt;=DATEVALUE("10/1/20"&amp;RIGHT(BL$1,2)),NETWORKDAYS($T847,DATEVALUE("9/30/20"&amp;RIGHT(BM$1,2)),Holidays!$J$3:$J$937),"")))),"")/(NETWORKDAYS($T847,$U847,Holidays!$J$3:$J$937)),0))</f>
        <v/>
      </c>
      <c r="BN847" s="87" t="str">
        <f>IF($Q847="","",IFERROR(IF(OR(AND($T847&gt;=DATEVALUE("10/1/20"&amp;RIGHT(BM$1,2)),$T847&lt;=DATEVALUE("9/30/20"&amp;RIGHT(BN$1,2))),AND($U847&gt;=DATEVALUE("10/1/20"&amp;RIGHT(BM$1,2)),$U847&lt;=DATEVALUE("9/30/20"&amp;RIGHT(BN$1,2))),AND($T847&lt;=DATEVALUE("10/1/20"&amp;RIGHT(BM$1,2)),$U847&gt;=DATEVALUE("9/30/20"&amp;RIGHT(BN$1,2)))),
IF(AND($T847&gt;=DATEVALUE("10/1/20"&amp;RIGHT(BM$1,2)),$U847&lt;=DATEVALUE("9/30/20"&amp;RIGHT(BN$1,2))),NETWORKDAYS($T847,$U847,Holidays!$J$3:$J$937),
IF(AND($T847&lt;DATEVALUE("10/1/20"&amp;RIGHT(BM$1,2)),$U847&lt;=DATEVALUE("9/30/20"&amp;RIGHT(BN$1,2))),NETWORKDAYS(DATEVALUE("10/1/20"&amp;RIGHT(BM$1,2)),$U847,Holidays!$J$3:$J$937),
IF($T847&lt;DATEVALUE("10/1/20"&amp;RIGHT(BM$1,2)),NETWORKDAYS(DATEVALUE("10/1/20"&amp;RIGHT(BM$1,2)),DATEVALUE("9/30/20"&amp;RIGHT(BN$1,2)),Holidays!$J$3:$J$937),
IF($T847&gt;=DATEVALUE("10/1/20"&amp;RIGHT(BM$1,2)),NETWORKDAYS($T847,DATEVALUE("9/30/20"&amp;RIGHT(BN$1,2)),Holidays!$J$3:$J$937),"")))),"")/(NETWORKDAYS($T847,$U847,Holidays!$J$3:$J$937)),0))</f>
        <v/>
      </c>
      <c r="BO847" s="87" t="str">
        <f>IF($Q847="","",IFERROR(IF(OR(AND($T847&gt;=DATEVALUE("10/1/20"&amp;RIGHT(BN$1,2)),$T847&lt;=DATEVALUE("9/30/20"&amp;RIGHT(BO$1,2))),AND($U847&gt;=DATEVALUE("10/1/20"&amp;RIGHT(BN$1,2)),$U847&lt;=DATEVALUE("9/30/20"&amp;RIGHT(BO$1,2))),AND($T847&lt;=DATEVALUE("10/1/20"&amp;RIGHT(BN$1,2)),$U847&gt;=DATEVALUE("9/30/20"&amp;RIGHT(BO$1,2)))),
IF(AND($T847&gt;=DATEVALUE("10/1/20"&amp;RIGHT(BN$1,2)),$U847&lt;=DATEVALUE("9/30/20"&amp;RIGHT(BO$1,2))),NETWORKDAYS($T847,$U847,Holidays!$J$3:$J$937),
IF(AND($T847&lt;DATEVALUE("10/1/20"&amp;RIGHT(BN$1,2)),$U847&lt;=DATEVALUE("9/30/20"&amp;RIGHT(BO$1,2))),NETWORKDAYS(DATEVALUE("10/1/20"&amp;RIGHT(BN$1,2)),$U847,Holidays!$J$3:$J$937),
IF($T847&lt;DATEVALUE("10/1/20"&amp;RIGHT(BN$1,2)),NETWORKDAYS(DATEVALUE("10/1/20"&amp;RIGHT(BN$1,2)),DATEVALUE("9/30/20"&amp;RIGHT(BO$1,2)),Holidays!$J$3:$J$937),
IF($T847&gt;=DATEVALUE("10/1/20"&amp;RIGHT(BN$1,2)),NETWORKDAYS($T847,DATEVALUE("9/30/20"&amp;RIGHT(BO$1,2)),Holidays!$J$3:$J$937),"")))),"")/(NETWORKDAYS($T847,$U847,Holidays!$J$3:$J$937)),0))</f>
        <v/>
      </c>
      <c r="BP847" s="87" t="str">
        <f>IF($Q847="","",IFERROR(IF(OR(AND($T847&gt;=DATEVALUE("10/1/20"&amp;RIGHT(BO$1,2)),$T847&lt;=DATEVALUE("9/30/20"&amp;RIGHT(BP$1,2))),AND($U847&gt;=DATEVALUE("10/1/20"&amp;RIGHT(BO$1,2)),$U847&lt;=DATEVALUE("9/30/20"&amp;RIGHT(BP$1,2))),AND($T847&lt;=DATEVALUE("10/1/20"&amp;RIGHT(BO$1,2)),$U847&gt;=DATEVALUE("9/30/20"&amp;RIGHT(BP$1,2)))),
IF(AND($T847&gt;=DATEVALUE("10/1/20"&amp;RIGHT(BO$1,2)),$U847&lt;=DATEVALUE("9/30/20"&amp;RIGHT(BP$1,2))),NETWORKDAYS($T847,$U847,Holidays!$J$3:$J$937),
IF(AND($T847&lt;DATEVALUE("10/1/20"&amp;RIGHT(BO$1,2)),$U847&lt;=DATEVALUE("9/30/20"&amp;RIGHT(BP$1,2))),NETWORKDAYS(DATEVALUE("10/1/20"&amp;RIGHT(BO$1,2)),$U847,Holidays!$J$3:$J$937),
IF($T847&lt;DATEVALUE("10/1/20"&amp;RIGHT(BO$1,2)),NETWORKDAYS(DATEVALUE("10/1/20"&amp;RIGHT(BO$1,2)),DATEVALUE("9/30/20"&amp;RIGHT(BP$1,2)),Holidays!$J$3:$J$937),
IF($T847&gt;=DATEVALUE("10/1/20"&amp;RIGHT(BO$1,2)),NETWORKDAYS($T847,DATEVALUE("9/30/20"&amp;RIGHT(BP$1,2)),Holidays!$J$3:$J$937),"")))),"")/(NETWORKDAYS($T847,$U847,Holidays!$J$3:$J$937)),0))</f>
        <v/>
      </c>
      <c r="BQ847" s="87" t="str">
        <f>IF($Q847="","",IFERROR(IF(OR(AND($T847&gt;=DATEVALUE("10/1/20"&amp;RIGHT(BP$1,2)),$T847&lt;=DATEVALUE("9/30/20"&amp;RIGHT(BQ$1,2))),AND($U847&gt;=DATEVALUE("10/1/20"&amp;RIGHT(BP$1,2)),$U847&lt;=DATEVALUE("9/30/20"&amp;RIGHT(BQ$1,2))),AND($T847&lt;=DATEVALUE("10/1/20"&amp;RIGHT(BP$1,2)),$U847&gt;=DATEVALUE("9/30/20"&amp;RIGHT(BQ$1,2)))),
IF(AND($T847&gt;=DATEVALUE("10/1/20"&amp;RIGHT(BP$1,2)),$U847&lt;=DATEVALUE("9/30/20"&amp;RIGHT(BQ$1,2))),NETWORKDAYS($T847,$U847,Holidays!$J$3:$J$937),
IF(AND($T847&lt;DATEVALUE("10/1/20"&amp;RIGHT(BP$1,2)),$U847&lt;=DATEVALUE("9/30/20"&amp;RIGHT(BQ$1,2))),NETWORKDAYS(DATEVALUE("10/1/20"&amp;RIGHT(BP$1,2)),$U847,Holidays!$J$3:$J$937),
IF($T847&lt;DATEVALUE("10/1/20"&amp;RIGHT(BP$1,2)),NETWORKDAYS(DATEVALUE("10/1/20"&amp;RIGHT(BP$1,2)),DATEVALUE("9/30/20"&amp;RIGHT(BQ$1,2)),Holidays!$J$3:$J$937),
IF($T847&gt;=DATEVALUE("10/1/20"&amp;RIGHT(BP$1,2)),NETWORKDAYS($T847,DATEVALUE("9/30/20"&amp;RIGHT(BQ$1,2)),Holidays!$J$3:$J$937),"")))),"")/(NETWORKDAYS($T847,$U847,Holidays!$J$3:$J$937)),0))</f>
        <v/>
      </c>
      <c r="BR847" s="87" t="str">
        <f>IF($Q847="","",IFERROR(IF(OR(AND($T847&gt;=DATEVALUE("10/1/20"&amp;RIGHT(BQ$1,2)),$T847&lt;=DATEVALUE("9/30/20"&amp;RIGHT(BR$1,2))),AND($U847&gt;=DATEVALUE("10/1/20"&amp;RIGHT(BQ$1,2)),$U847&lt;=DATEVALUE("9/30/20"&amp;RIGHT(BR$1,2))),AND($T847&lt;=DATEVALUE("10/1/20"&amp;RIGHT(BQ$1,2)),$U847&gt;=DATEVALUE("9/30/20"&amp;RIGHT(BR$1,2)))),
IF(AND($T847&gt;=DATEVALUE("10/1/20"&amp;RIGHT(BQ$1,2)),$U847&lt;=DATEVALUE("9/30/20"&amp;RIGHT(BR$1,2))),NETWORKDAYS($T847,$U847,Holidays!$J$3:$J$937),
IF(AND($T847&lt;DATEVALUE("10/1/20"&amp;RIGHT(BQ$1,2)),$U847&lt;=DATEVALUE("9/30/20"&amp;RIGHT(BR$1,2))),NETWORKDAYS(DATEVALUE("10/1/20"&amp;RIGHT(BQ$1,2)),$U847,Holidays!$J$3:$J$937),
IF($T847&lt;DATEVALUE("10/1/20"&amp;RIGHT(BQ$1,2)),NETWORKDAYS(DATEVALUE("10/1/20"&amp;RIGHT(BQ$1,2)),DATEVALUE("9/30/20"&amp;RIGHT(BR$1,2)),Holidays!$J$3:$J$937),
IF($T847&gt;=DATEVALUE("10/1/20"&amp;RIGHT(BQ$1,2)),NETWORKDAYS($T847,DATEVALUE("9/30/20"&amp;RIGHT(BR$1,2)),Holidays!$J$3:$J$937),"")))),"")/(NETWORKDAYS($T847,$U847,Holidays!$J$3:$J$937)),0))</f>
        <v/>
      </c>
      <c r="BS847" s="87" t="str">
        <f>IF($Q847="","",IFERROR(IF(OR(AND($T847&gt;=DATEVALUE("10/1/20"&amp;RIGHT(BR$1,2)),$T847&lt;=DATEVALUE("9/30/20"&amp;RIGHT(BS$1,2))),AND($U847&gt;=DATEVALUE("10/1/20"&amp;RIGHT(BR$1,2)),$U847&lt;=DATEVALUE("9/30/20"&amp;RIGHT(BS$1,2))),AND($T847&lt;=DATEVALUE("10/1/20"&amp;RIGHT(BR$1,2)),$U847&gt;=DATEVALUE("9/30/20"&amp;RIGHT(BS$1,2)))),
IF(AND($T847&gt;=DATEVALUE("10/1/20"&amp;RIGHT(BR$1,2)),$U847&lt;=DATEVALUE("9/30/20"&amp;RIGHT(BS$1,2))),NETWORKDAYS($T847,$U847,Holidays!$J$3:$J$937),
IF(AND($T847&lt;DATEVALUE("10/1/20"&amp;RIGHT(BR$1,2)),$U847&lt;=DATEVALUE("9/30/20"&amp;RIGHT(BS$1,2))),NETWORKDAYS(DATEVALUE("10/1/20"&amp;RIGHT(BR$1,2)),$U847,Holidays!$J$3:$J$937),
IF($T847&lt;DATEVALUE("10/1/20"&amp;RIGHT(BR$1,2)),NETWORKDAYS(DATEVALUE("10/1/20"&amp;RIGHT(BR$1,2)),DATEVALUE("9/30/20"&amp;RIGHT(BS$1,2)),Holidays!$J$3:$J$937),
IF($T847&gt;=DATEVALUE("10/1/20"&amp;RIGHT(BR$1,2)),NETWORKDAYS($T847,DATEVALUE("9/30/20"&amp;RIGHT(BS$1,2)),Holidays!$J$3:$J$937),"")))),"")/(NETWORKDAYS($T847,$U847,Holidays!$J$3:$J$937)),0))</f>
        <v/>
      </c>
      <c r="BT847" s="87" t="str">
        <f>IF($Q847="","",IFERROR(IF(OR(AND($T847&gt;=DATEVALUE("10/1/20"&amp;RIGHT(BS$1,2)),$T847&lt;=DATEVALUE("9/30/20"&amp;RIGHT(BT$1,2))),AND($U847&gt;=DATEVALUE("10/1/20"&amp;RIGHT(BS$1,2)),$U847&lt;=DATEVALUE("9/30/20"&amp;RIGHT(BT$1,2))),AND($T847&lt;=DATEVALUE("10/1/20"&amp;RIGHT(BS$1,2)),$U847&gt;=DATEVALUE("9/30/20"&amp;RIGHT(BT$1,2)))),
IF(AND($T847&gt;=DATEVALUE("10/1/20"&amp;RIGHT(BS$1,2)),$U847&lt;=DATEVALUE("9/30/20"&amp;RIGHT(BT$1,2))),NETWORKDAYS($T847,$U847,Holidays!$J$3:$J$937),
IF(AND($T847&lt;DATEVALUE("10/1/20"&amp;RIGHT(BS$1,2)),$U847&lt;=DATEVALUE("9/30/20"&amp;RIGHT(BT$1,2))),NETWORKDAYS(DATEVALUE("10/1/20"&amp;RIGHT(BS$1,2)),$U847,Holidays!$J$3:$J$937),
IF($T847&lt;DATEVALUE("10/1/20"&amp;RIGHT(BS$1,2)),NETWORKDAYS(DATEVALUE("10/1/20"&amp;RIGHT(BS$1,2)),DATEVALUE("9/30/20"&amp;RIGHT(BT$1,2)),Holidays!$J$3:$J$937),
IF($T847&gt;=DATEVALUE("10/1/20"&amp;RIGHT(BS$1,2)),NETWORKDAYS($T847,DATEVALUE("9/30/20"&amp;RIGHT(BT$1,2)),Holidays!$J$3:$J$937),"")))),"")/(NETWORKDAYS($T847,$U847,Holidays!$J$3:$J$937)),0))</f>
        <v/>
      </c>
      <c r="BU847" s="87" t="str">
        <f>IF($Q847="","",IFERROR(IF(OR(AND($T847&gt;=DATEVALUE("10/1/20"&amp;RIGHT(BT$1,2)),$T847&lt;=DATEVALUE("9/30/20"&amp;RIGHT(BU$1,2))),AND($U847&gt;=DATEVALUE("10/1/20"&amp;RIGHT(BT$1,2)),$U847&lt;=DATEVALUE("9/30/20"&amp;RIGHT(BU$1,2))),AND($T847&lt;=DATEVALUE("10/1/20"&amp;RIGHT(BT$1,2)),$U847&gt;=DATEVALUE("9/30/20"&amp;RIGHT(BU$1,2)))),
IF(AND($T847&gt;=DATEVALUE("10/1/20"&amp;RIGHT(BT$1,2)),$U847&lt;=DATEVALUE("9/30/20"&amp;RIGHT(BU$1,2))),NETWORKDAYS($T847,$U847,Holidays!$J$3:$J$937),
IF(AND($T847&lt;DATEVALUE("10/1/20"&amp;RIGHT(BT$1,2)),$U847&lt;=DATEVALUE("9/30/20"&amp;RIGHT(BU$1,2))),NETWORKDAYS(DATEVALUE("10/1/20"&amp;RIGHT(BT$1,2)),$U847,Holidays!$J$3:$J$937),
IF($T847&lt;DATEVALUE("10/1/20"&amp;RIGHT(BT$1,2)),NETWORKDAYS(DATEVALUE("10/1/20"&amp;RIGHT(BT$1,2)),DATEVALUE("9/30/20"&amp;RIGHT(BU$1,2)),Holidays!$J$3:$J$937),
IF($T847&gt;=DATEVALUE("10/1/20"&amp;RIGHT(BT$1,2)),NETWORKDAYS($T847,DATEVALUE("9/30/20"&amp;RIGHT(BU$1,2)),Holidays!$J$3:$J$937),"")))),"")/(NETWORKDAYS($T847,$U847,Holidays!$J$3:$J$937)),0))</f>
        <v/>
      </c>
      <c r="BV847" s="87" t="str">
        <f>IF($Q847="","",IFERROR(IF(OR(AND($T847&gt;=DATEVALUE("10/1/20"&amp;RIGHT(BU$1,2)),$T847&lt;=DATEVALUE("9/30/20"&amp;RIGHT(BV$1,2))),AND($U847&gt;=DATEVALUE("10/1/20"&amp;RIGHT(BU$1,2)),$U847&lt;=DATEVALUE("9/30/20"&amp;RIGHT(BV$1,2))),AND($T847&lt;=DATEVALUE("10/1/20"&amp;RIGHT(BU$1,2)),$U847&gt;=DATEVALUE("9/30/20"&amp;RIGHT(BV$1,2)))),
IF(AND($T847&gt;=DATEVALUE("10/1/20"&amp;RIGHT(BU$1,2)),$U847&lt;=DATEVALUE("9/30/20"&amp;RIGHT(BV$1,2))),NETWORKDAYS($T847,$U847,Holidays!$J$3:$J$937),
IF(AND($T847&lt;DATEVALUE("10/1/20"&amp;RIGHT(BU$1,2)),$U847&lt;=DATEVALUE("9/30/20"&amp;RIGHT(BV$1,2))),NETWORKDAYS(DATEVALUE("10/1/20"&amp;RIGHT(BU$1,2)),$U847,Holidays!$J$3:$J$937),
IF($T847&lt;DATEVALUE("10/1/20"&amp;RIGHT(BU$1,2)),NETWORKDAYS(DATEVALUE("10/1/20"&amp;RIGHT(BU$1,2)),DATEVALUE("9/30/20"&amp;RIGHT(BV$1,2)),Holidays!$J$3:$J$937),
IF($T847&gt;=DATEVALUE("10/1/20"&amp;RIGHT(BU$1,2)),NETWORKDAYS($T847,DATEVALUE("9/30/20"&amp;RIGHT(BV$1,2)),Holidays!$J$3:$J$937),"")))),"")/(NETWORKDAYS($T847,$U847,Holidays!$J$3:$J$937)),0))</f>
        <v/>
      </c>
      <c r="BW847" s="87" t="str">
        <f>IF($Q847="","",IFERROR(IF(OR(AND($T847&gt;=DATEVALUE("10/1/20"&amp;RIGHT(BV$1,2)),$T847&lt;=DATEVALUE("9/30/20"&amp;RIGHT(BW$1,2))),AND($U847&gt;=DATEVALUE("10/1/20"&amp;RIGHT(BV$1,2)),$U847&lt;=DATEVALUE("9/30/20"&amp;RIGHT(BW$1,2))),AND($T847&lt;=DATEVALUE("10/1/20"&amp;RIGHT(BV$1,2)),$U847&gt;=DATEVALUE("9/30/20"&amp;RIGHT(BW$1,2)))),
IF(AND($T847&gt;=DATEVALUE("10/1/20"&amp;RIGHT(BV$1,2)),$U847&lt;=DATEVALUE("9/30/20"&amp;RIGHT(BW$1,2))),NETWORKDAYS($T847,$U847,Holidays!$J$3:$J$937),
IF(AND($T847&lt;DATEVALUE("10/1/20"&amp;RIGHT(BV$1,2)),$U847&lt;=DATEVALUE("9/30/20"&amp;RIGHT(BW$1,2))),NETWORKDAYS(DATEVALUE("10/1/20"&amp;RIGHT(BV$1,2)),$U847,Holidays!$J$3:$J$937),
IF($T847&lt;DATEVALUE("10/1/20"&amp;RIGHT(BV$1,2)),NETWORKDAYS(DATEVALUE("10/1/20"&amp;RIGHT(BV$1,2)),DATEVALUE("9/30/20"&amp;RIGHT(BW$1,2)),Holidays!$J$3:$J$937),
IF($T847&gt;=DATEVALUE("10/1/20"&amp;RIGHT(BV$1,2)),NETWORKDAYS($T847,DATEVALUE("9/30/20"&amp;RIGHT(BW$1,2)),Holidays!$J$3:$J$937),"")))),"")/(NETWORKDAYS($T847,$U847,Holidays!$J$3:$J$937)),0))</f>
        <v/>
      </c>
      <c r="BX847" s="87" t="str">
        <f>IF($Q847="","",IFERROR(IF(OR(AND($T847&gt;=DATEVALUE("10/1/20"&amp;RIGHT(BW$1,2)),$T847&lt;=DATEVALUE("9/30/20"&amp;RIGHT(BX$1,2))),AND($U847&gt;=DATEVALUE("10/1/20"&amp;RIGHT(BW$1,2)),$U847&lt;=DATEVALUE("9/30/20"&amp;RIGHT(BX$1,2))),AND($T847&lt;=DATEVALUE("10/1/20"&amp;RIGHT(BW$1,2)),$U847&gt;=DATEVALUE("9/30/20"&amp;RIGHT(BX$1,2)))),
IF(AND($T847&gt;=DATEVALUE("10/1/20"&amp;RIGHT(BW$1,2)),$U847&lt;=DATEVALUE("9/30/20"&amp;RIGHT(BX$1,2))),NETWORKDAYS($T847,$U847,Holidays!$J$3:$J$937),
IF(AND($T847&lt;DATEVALUE("10/1/20"&amp;RIGHT(BW$1,2)),$U847&lt;=DATEVALUE("9/30/20"&amp;RIGHT(BX$1,2))),NETWORKDAYS(DATEVALUE("10/1/20"&amp;RIGHT(BW$1,2)),$U847,Holidays!$J$3:$J$937),
IF($T847&lt;DATEVALUE("10/1/20"&amp;RIGHT(BW$1,2)),NETWORKDAYS(DATEVALUE("10/1/20"&amp;RIGHT(BW$1,2)),DATEVALUE("9/30/20"&amp;RIGHT(BX$1,2)),Holidays!$J$3:$J$937),
IF($T847&gt;=DATEVALUE("10/1/20"&amp;RIGHT(BW$1,2)),NETWORKDAYS($T847,DATEVALUE("9/30/20"&amp;RIGHT(BX$1,2)),Holidays!$J$3:$J$937),"")))),"")/(NETWORKDAYS($T847,$U847,Holidays!$J$3:$J$937)),0))</f>
        <v/>
      </c>
      <c r="BY847" s="87" t="str">
        <f>IF($Q847="","",IFERROR(IF(OR(AND($T847&gt;=DATEVALUE("10/1/20"&amp;RIGHT(BX$1,2)),$T847&lt;=DATEVALUE("9/30/20"&amp;RIGHT(BY$1,2))),AND($U847&gt;=DATEVALUE("10/1/20"&amp;RIGHT(BX$1,2)),$U847&lt;=DATEVALUE("9/30/20"&amp;RIGHT(BY$1,2))),AND($T847&lt;=DATEVALUE("10/1/20"&amp;RIGHT(BX$1,2)),$U847&gt;=DATEVALUE("9/30/20"&amp;RIGHT(BY$1,2)))),
IF(AND($T847&gt;=DATEVALUE("10/1/20"&amp;RIGHT(BX$1,2)),$U847&lt;=DATEVALUE("9/30/20"&amp;RIGHT(BY$1,2))),NETWORKDAYS($T847,$U847,Holidays!$J$3:$J$937),
IF(AND($T847&lt;DATEVALUE("10/1/20"&amp;RIGHT(BX$1,2)),$U847&lt;=DATEVALUE("9/30/20"&amp;RIGHT(BY$1,2))),NETWORKDAYS(DATEVALUE("10/1/20"&amp;RIGHT(BX$1,2)),$U847,Holidays!$J$3:$J$937),
IF($T847&lt;DATEVALUE("10/1/20"&amp;RIGHT(BX$1,2)),NETWORKDAYS(DATEVALUE("10/1/20"&amp;RIGHT(BX$1,2)),DATEVALUE("9/30/20"&amp;RIGHT(BY$1,2)),Holidays!$J$3:$J$937),
IF($T847&gt;=DATEVALUE("10/1/20"&amp;RIGHT(BX$1,2)),NETWORKDAYS($T847,DATEVALUE("9/30/20"&amp;RIGHT(BY$1,2)),Holidays!$J$3:$J$937),"")))),"")/(NETWORKDAYS($T847,$U847,Holidays!$J$3:$J$937)),0))</f>
        <v/>
      </c>
      <c r="BZ847" s="87" t="str">
        <f>IF($Q847="","",IFERROR(IF(OR(AND($T847&gt;=DATEVALUE("10/1/20"&amp;RIGHT(BY$1,2)),$T847&lt;=DATEVALUE("9/30/20"&amp;RIGHT(BZ$1,2))),AND($U847&gt;=DATEVALUE("10/1/20"&amp;RIGHT(BY$1,2)),$U847&lt;=DATEVALUE("9/30/20"&amp;RIGHT(BZ$1,2))),AND($T847&lt;=DATEVALUE("10/1/20"&amp;RIGHT(BY$1,2)),$U847&gt;=DATEVALUE("9/30/20"&amp;RIGHT(BZ$1,2)))),
IF(AND($T847&gt;=DATEVALUE("10/1/20"&amp;RIGHT(BY$1,2)),$U847&lt;=DATEVALUE("9/30/20"&amp;RIGHT(BZ$1,2))),NETWORKDAYS($T847,$U847,Holidays!$J$3:$J$937),
IF(AND($T847&lt;DATEVALUE("10/1/20"&amp;RIGHT(BY$1,2)),$U847&lt;=DATEVALUE("9/30/20"&amp;RIGHT(BZ$1,2))),NETWORKDAYS(DATEVALUE("10/1/20"&amp;RIGHT(BY$1,2)),$U847,Holidays!$J$3:$J$937),
IF($T847&lt;DATEVALUE("10/1/20"&amp;RIGHT(BY$1,2)),NETWORKDAYS(DATEVALUE("10/1/20"&amp;RIGHT(BY$1,2)),DATEVALUE("9/30/20"&amp;RIGHT(BZ$1,2)),Holidays!$J$3:$J$937),
IF($T847&gt;=DATEVALUE("10/1/20"&amp;RIGHT(BY$1,2)),NETWORKDAYS($T847,DATEVALUE("9/30/20"&amp;RIGHT(BZ$1,2)),Holidays!$J$3:$J$937),"")))),"")/(NETWORKDAYS($T847,$U847,Holidays!$J$3:$J$937)),0))</f>
        <v/>
      </c>
      <c r="CA847" s="87" t="str">
        <f>IF($Q847="","",IFERROR(IF(OR(AND($T847&gt;=DATEVALUE("10/1/20"&amp;RIGHT(BZ$1,2)),$T847&lt;=DATEVALUE("9/30/20"&amp;RIGHT(CA$1,2))),AND($U847&gt;=DATEVALUE("10/1/20"&amp;RIGHT(BZ$1,2)),$U847&lt;=DATEVALUE("9/30/20"&amp;RIGHT(CA$1,2))),AND($T847&lt;=DATEVALUE("10/1/20"&amp;RIGHT(BZ$1,2)),$U847&gt;=DATEVALUE("9/30/20"&amp;RIGHT(CA$1,2)))),
IF(AND($T847&gt;=DATEVALUE("10/1/20"&amp;RIGHT(BZ$1,2)),$U847&lt;=DATEVALUE("9/30/20"&amp;RIGHT(CA$1,2))),NETWORKDAYS($T847,$U847,Holidays!$J$3:$J$937),
IF(AND($T847&lt;DATEVALUE("10/1/20"&amp;RIGHT(BZ$1,2)),$U847&lt;=DATEVALUE("9/30/20"&amp;RIGHT(CA$1,2))),NETWORKDAYS(DATEVALUE("10/1/20"&amp;RIGHT(BZ$1,2)),$U847,Holidays!$J$3:$J$937),
IF($T847&lt;DATEVALUE("10/1/20"&amp;RIGHT(BZ$1,2)),NETWORKDAYS(DATEVALUE("10/1/20"&amp;RIGHT(BZ$1,2)),DATEVALUE("9/30/20"&amp;RIGHT(CA$1,2)),Holidays!$J$3:$J$937),
IF($T847&gt;=DATEVALUE("10/1/20"&amp;RIGHT(BZ$1,2)),NETWORKDAYS($T847,DATEVALUE("9/30/20"&amp;RIGHT(CA$1,2)),Holidays!$J$3:$J$937),"")))),"")/(NETWORKDAYS($T847,$U847,Holidays!$J$3:$J$937)),0))</f>
        <v/>
      </c>
      <c r="CB847" s="87" t="str">
        <f>IF($Q847="","",IFERROR(IF(OR(AND($T847&gt;=DATEVALUE("10/1/20"&amp;RIGHT(CA$1,2)),$T847&lt;=DATEVALUE("9/30/20"&amp;RIGHT(CB$1,2))),AND($U847&gt;=DATEVALUE("10/1/20"&amp;RIGHT(CA$1,2)),$U847&lt;=DATEVALUE("9/30/20"&amp;RIGHT(CB$1,2))),AND($T847&lt;=DATEVALUE("10/1/20"&amp;RIGHT(CA$1,2)),$U847&gt;=DATEVALUE("9/30/20"&amp;RIGHT(CB$1,2)))),
IF(AND($T847&gt;=DATEVALUE("10/1/20"&amp;RIGHT(CA$1,2)),$U847&lt;=DATEVALUE("9/30/20"&amp;RIGHT(CB$1,2))),NETWORKDAYS($T847,$U847,Holidays!$J$3:$J$937),
IF(AND($T847&lt;DATEVALUE("10/1/20"&amp;RIGHT(CA$1,2)),$U847&lt;=DATEVALUE("9/30/20"&amp;RIGHT(CB$1,2))),NETWORKDAYS(DATEVALUE("10/1/20"&amp;RIGHT(CA$1,2)),$U847,Holidays!$J$3:$J$937),
IF($T847&lt;DATEVALUE("10/1/20"&amp;RIGHT(CA$1,2)),NETWORKDAYS(DATEVALUE("10/1/20"&amp;RIGHT(CA$1,2)),DATEVALUE("9/30/20"&amp;RIGHT(CB$1,2)),Holidays!$J$3:$J$937),
IF($T847&gt;=DATEVALUE("10/1/20"&amp;RIGHT(CA$1,2)),NETWORKDAYS($T847,DATEVALUE("9/30/20"&amp;RIGHT(CB$1,2)),Holidays!$J$3:$J$937),"")))),"")/(NETWORKDAYS($T847,$U847,Holidays!$J$3:$J$937)),0))</f>
        <v/>
      </c>
    </row>
    <row r="848" spans="1:80">
      <c r="A848" s="97"/>
      <c r="B848" s="98" t="str">
        <f ca="1">IF(NOT($A848=""),OFFSET('WBS Reference &amp; User Procedure'!$A$1,MATCH($A848,'WBS Reference &amp; User Procedure'!$A:$A,0)-1,1),"")</f>
        <v/>
      </c>
      <c r="D848" s="97"/>
      <c r="T848" s="104" t="str">
        <f>IF(NOT(Q848=""),IF(NOT($S848=""),$S848,#REF!),"")</f>
        <v/>
      </c>
      <c r="U848" s="104" t="str">
        <f>IF(NOT(Q848=""),WORKDAY(T848,Q848,Holidays!$J$3:$J$937),"")</f>
        <v/>
      </c>
      <c r="V848" s="104"/>
      <c r="W848" s="104"/>
      <c r="X848" s="101" t="str">
        <f t="shared" si="181"/>
        <v/>
      </c>
      <c r="AL848" s="87" t="str">
        <f t="shared" ca="1" si="180"/>
        <v/>
      </c>
      <c r="AN848" s="87" t="str">
        <f t="shared" ca="1" si="190"/>
        <v/>
      </c>
      <c r="AO848" s="87" t="str">
        <f t="shared" ca="1" si="190"/>
        <v/>
      </c>
      <c r="AP848" s="87" t="str">
        <f t="shared" ca="1" si="190"/>
        <v/>
      </c>
      <c r="AQ848" s="87" t="str">
        <f t="shared" ca="1" si="190"/>
        <v/>
      </c>
      <c r="AR848" s="87" t="str">
        <f t="shared" ca="1" si="190"/>
        <v/>
      </c>
      <c r="AS848" s="87" t="str">
        <f t="shared" ca="1" si="190"/>
        <v/>
      </c>
      <c r="AT848" s="87" t="str">
        <f t="shared" ca="1" si="190"/>
        <v/>
      </c>
      <c r="AU848" s="87" t="str">
        <f t="shared" ca="1" si="190"/>
        <v/>
      </c>
      <c r="AV848" s="87" t="str">
        <f t="shared" ca="1" si="190"/>
        <v/>
      </c>
      <c r="AW848" s="87" t="str">
        <f t="shared" ca="1" si="190"/>
        <v/>
      </c>
      <c r="AX848" s="87" t="str">
        <f t="shared" ca="1" si="191"/>
        <v/>
      </c>
      <c r="AY848" s="87" t="str">
        <f t="shared" ca="1" si="191"/>
        <v/>
      </c>
      <c r="AZ848" s="87" t="str">
        <f t="shared" ca="1" si="191"/>
        <v/>
      </c>
      <c r="BA848" s="87" t="str">
        <f t="shared" ca="1" si="191"/>
        <v/>
      </c>
      <c r="BB848" s="87" t="str">
        <f t="shared" ca="1" si="191"/>
        <v/>
      </c>
      <c r="BC848" s="87" t="str">
        <f t="shared" ca="1" si="191"/>
        <v/>
      </c>
      <c r="BD848" s="87" t="str">
        <f t="shared" ca="1" si="191"/>
        <v/>
      </c>
      <c r="BE848" s="87" t="str">
        <f t="shared" ca="1" si="191"/>
        <v/>
      </c>
      <c r="BF848" s="87" t="str">
        <f t="shared" ca="1" si="191"/>
        <v/>
      </c>
      <c r="BG848" s="87" t="str">
        <f t="shared" ca="1" si="191"/>
        <v/>
      </c>
      <c r="BI848" s="87" t="str">
        <f>IF($Q848="","",IFERROR(IF(OR(AND($T848&gt;=DATEVALUE("10/1/20"&amp;RIGHT(BH$1,2)),$T848&lt;=DATEVALUE("9/30/20"&amp;RIGHT(BI$1,2))),AND($U848&gt;=DATEVALUE("10/1/20"&amp;RIGHT(BH$1,2)),$U848&lt;=DATEVALUE("9/30/20"&amp;RIGHT(BI$1,2))),AND($T848&lt;=DATEVALUE("10/1/20"&amp;RIGHT(BH$1,2)),$U848&gt;=DATEVALUE("9/30/20"&amp;RIGHT(BI$1,2)))),
IF(AND($T848&gt;=DATEVALUE("10/1/20"&amp;RIGHT(BH$1,2)),$U848&lt;=DATEVALUE("9/30/20"&amp;RIGHT(BI$1,2))),NETWORKDAYS($T848,$U848,Holidays!$J$3:$J$937),
IF(AND($T848&lt;DATEVALUE("10/1/20"&amp;RIGHT(BH$1,2)),$U848&lt;=DATEVALUE("9/30/20"&amp;RIGHT(BI$1,2))),NETWORKDAYS(DATEVALUE("10/1/20"&amp;RIGHT(BH$1,2)),$U848,Holidays!$J$3:$J$937),
IF($T848&lt;DATEVALUE("10/1/20"&amp;RIGHT(BH$1,2)),NETWORKDAYS(DATEVALUE("10/1/20"&amp;RIGHT(BH$1,2)),DATEVALUE("9/30/20"&amp;RIGHT(BI$1,2)),Holidays!$J$3:$J$937),
IF($T848&gt;=DATEVALUE("10/1/20"&amp;RIGHT(BH$1,2)),NETWORKDAYS($T848,DATEVALUE("9/30/20"&amp;RIGHT(BI$1,2)),Holidays!$J$3:$J$937),"")))),"")/(NETWORKDAYS($T848,$U848,Holidays!$J$3:$J$937)),0))</f>
        <v/>
      </c>
      <c r="BJ848" s="87" t="str">
        <f>IF($Q848="","",IFERROR(IF(OR(AND($T848&gt;=DATEVALUE("10/1/20"&amp;RIGHT(BI$1,2)),$T848&lt;=DATEVALUE("9/30/20"&amp;RIGHT(BJ$1,2))),AND($U848&gt;=DATEVALUE("10/1/20"&amp;RIGHT(BI$1,2)),$U848&lt;=DATEVALUE("9/30/20"&amp;RIGHT(BJ$1,2))),AND($T848&lt;=DATEVALUE("10/1/20"&amp;RIGHT(BI$1,2)),$U848&gt;=DATEVALUE("9/30/20"&amp;RIGHT(BJ$1,2)))),
IF(AND($T848&gt;=DATEVALUE("10/1/20"&amp;RIGHT(BI$1,2)),$U848&lt;=DATEVALUE("9/30/20"&amp;RIGHT(BJ$1,2))),NETWORKDAYS($T848,$U848,Holidays!$J$3:$J$937),
IF(AND($T848&lt;DATEVALUE("10/1/20"&amp;RIGHT(BI$1,2)),$U848&lt;=DATEVALUE("9/30/20"&amp;RIGHT(BJ$1,2))),NETWORKDAYS(DATEVALUE("10/1/20"&amp;RIGHT(BI$1,2)),$U848,Holidays!$J$3:$J$937),
IF($T848&lt;DATEVALUE("10/1/20"&amp;RIGHT(BI$1,2)),NETWORKDAYS(DATEVALUE("10/1/20"&amp;RIGHT(BI$1,2)),DATEVALUE("9/30/20"&amp;RIGHT(BJ$1,2)),Holidays!$J$3:$J$937),
IF($T848&gt;=DATEVALUE("10/1/20"&amp;RIGHT(BI$1,2)),NETWORKDAYS($T848,DATEVALUE("9/30/20"&amp;RIGHT(BJ$1,2)),Holidays!$J$3:$J$937),"")))),"")/(NETWORKDAYS($T848,$U848,Holidays!$J$3:$J$937)),0))</f>
        <v/>
      </c>
      <c r="BK848" s="87" t="str">
        <f>IF($Q848="","",IFERROR(IF(OR(AND($T848&gt;=DATEVALUE("10/1/20"&amp;RIGHT(BJ$1,2)),$T848&lt;=DATEVALUE("9/30/20"&amp;RIGHT(BK$1,2))),AND($U848&gt;=DATEVALUE("10/1/20"&amp;RIGHT(BJ$1,2)),$U848&lt;=DATEVALUE("9/30/20"&amp;RIGHT(BK$1,2))),AND($T848&lt;=DATEVALUE("10/1/20"&amp;RIGHT(BJ$1,2)),$U848&gt;=DATEVALUE("9/30/20"&amp;RIGHT(BK$1,2)))),
IF(AND($T848&gt;=DATEVALUE("10/1/20"&amp;RIGHT(BJ$1,2)),$U848&lt;=DATEVALUE("9/30/20"&amp;RIGHT(BK$1,2))),NETWORKDAYS($T848,$U848,Holidays!$J$3:$J$937),
IF(AND($T848&lt;DATEVALUE("10/1/20"&amp;RIGHT(BJ$1,2)),$U848&lt;=DATEVALUE("9/30/20"&amp;RIGHT(BK$1,2))),NETWORKDAYS(DATEVALUE("10/1/20"&amp;RIGHT(BJ$1,2)),$U848,Holidays!$J$3:$J$937),
IF($T848&lt;DATEVALUE("10/1/20"&amp;RIGHT(BJ$1,2)),NETWORKDAYS(DATEVALUE("10/1/20"&amp;RIGHT(BJ$1,2)),DATEVALUE("9/30/20"&amp;RIGHT(BK$1,2)),Holidays!$J$3:$J$937),
IF($T848&gt;=DATEVALUE("10/1/20"&amp;RIGHT(BJ$1,2)),NETWORKDAYS($T848,DATEVALUE("9/30/20"&amp;RIGHT(BK$1,2)),Holidays!$J$3:$J$937),"")))),"")/(NETWORKDAYS($T848,$U848,Holidays!$J$3:$J$937)),0))</f>
        <v/>
      </c>
      <c r="BL848" s="87" t="str">
        <f>IF($Q848="","",IFERROR(IF(OR(AND($T848&gt;=DATEVALUE("10/1/20"&amp;RIGHT(BK$1,2)),$T848&lt;=DATEVALUE("9/30/20"&amp;RIGHT(BL$1,2))),AND($U848&gt;=DATEVALUE("10/1/20"&amp;RIGHT(BK$1,2)),$U848&lt;=DATEVALUE("9/30/20"&amp;RIGHT(BL$1,2))),AND($T848&lt;=DATEVALUE("10/1/20"&amp;RIGHT(BK$1,2)),$U848&gt;=DATEVALUE("9/30/20"&amp;RIGHT(BL$1,2)))),
IF(AND($T848&gt;=DATEVALUE("10/1/20"&amp;RIGHT(BK$1,2)),$U848&lt;=DATEVALUE("9/30/20"&amp;RIGHT(BL$1,2))),NETWORKDAYS($T848,$U848,Holidays!$J$3:$J$937),
IF(AND($T848&lt;DATEVALUE("10/1/20"&amp;RIGHT(BK$1,2)),$U848&lt;=DATEVALUE("9/30/20"&amp;RIGHT(BL$1,2))),NETWORKDAYS(DATEVALUE("10/1/20"&amp;RIGHT(BK$1,2)),$U848,Holidays!$J$3:$J$937),
IF($T848&lt;DATEVALUE("10/1/20"&amp;RIGHT(BK$1,2)),NETWORKDAYS(DATEVALUE("10/1/20"&amp;RIGHT(BK$1,2)),DATEVALUE("9/30/20"&amp;RIGHT(BL$1,2)),Holidays!$J$3:$J$937),
IF($T848&gt;=DATEVALUE("10/1/20"&amp;RIGHT(BK$1,2)),NETWORKDAYS($T848,DATEVALUE("9/30/20"&amp;RIGHT(BL$1,2)),Holidays!$J$3:$J$937),"")))),"")/(NETWORKDAYS($T848,$U848,Holidays!$J$3:$J$937)),0))</f>
        <v/>
      </c>
      <c r="BM848" s="87" t="str">
        <f>IF($Q848="","",IFERROR(IF(OR(AND($T848&gt;=DATEVALUE("10/1/20"&amp;RIGHT(BL$1,2)),$T848&lt;=DATEVALUE("9/30/20"&amp;RIGHT(BM$1,2))),AND($U848&gt;=DATEVALUE("10/1/20"&amp;RIGHT(BL$1,2)),$U848&lt;=DATEVALUE("9/30/20"&amp;RIGHT(BM$1,2))),AND($T848&lt;=DATEVALUE("10/1/20"&amp;RIGHT(BL$1,2)),$U848&gt;=DATEVALUE("9/30/20"&amp;RIGHT(BM$1,2)))),
IF(AND($T848&gt;=DATEVALUE("10/1/20"&amp;RIGHT(BL$1,2)),$U848&lt;=DATEVALUE("9/30/20"&amp;RIGHT(BM$1,2))),NETWORKDAYS($T848,$U848,Holidays!$J$3:$J$937),
IF(AND($T848&lt;DATEVALUE("10/1/20"&amp;RIGHT(BL$1,2)),$U848&lt;=DATEVALUE("9/30/20"&amp;RIGHT(BM$1,2))),NETWORKDAYS(DATEVALUE("10/1/20"&amp;RIGHT(BL$1,2)),$U848,Holidays!$J$3:$J$937),
IF($T848&lt;DATEVALUE("10/1/20"&amp;RIGHT(BL$1,2)),NETWORKDAYS(DATEVALUE("10/1/20"&amp;RIGHT(BL$1,2)),DATEVALUE("9/30/20"&amp;RIGHT(BM$1,2)),Holidays!$J$3:$J$937),
IF($T848&gt;=DATEVALUE("10/1/20"&amp;RIGHT(BL$1,2)),NETWORKDAYS($T848,DATEVALUE("9/30/20"&amp;RIGHT(BM$1,2)),Holidays!$J$3:$J$937),"")))),"")/(NETWORKDAYS($T848,$U848,Holidays!$J$3:$J$937)),0))</f>
        <v/>
      </c>
      <c r="BN848" s="87" t="str">
        <f>IF($Q848="","",IFERROR(IF(OR(AND($T848&gt;=DATEVALUE("10/1/20"&amp;RIGHT(BM$1,2)),$T848&lt;=DATEVALUE("9/30/20"&amp;RIGHT(BN$1,2))),AND($U848&gt;=DATEVALUE("10/1/20"&amp;RIGHT(BM$1,2)),$U848&lt;=DATEVALUE("9/30/20"&amp;RIGHT(BN$1,2))),AND($T848&lt;=DATEVALUE("10/1/20"&amp;RIGHT(BM$1,2)),$U848&gt;=DATEVALUE("9/30/20"&amp;RIGHT(BN$1,2)))),
IF(AND($T848&gt;=DATEVALUE("10/1/20"&amp;RIGHT(BM$1,2)),$U848&lt;=DATEVALUE("9/30/20"&amp;RIGHT(BN$1,2))),NETWORKDAYS($T848,$U848,Holidays!$J$3:$J$937),
IF(AND($T848&lt;DATEVALUE("10/1/20"&amp;RIGHT(BM$1,2)),$U848&lt;=DATEVALUE("9/30/20"&amp;RIGHT(BN$1,2))),NETWORKDAYS(DATEVALUE("10/1/20"&amp;RIGHT(BM$1,2)),$U848,Holidays!$J$3:$J$937),
IF($T848&lt;DATEVALUE("10/1/20"&amp;RIGHT(BM$1,2)),NETWORKDAYS(DATEVALUE("10/1/20"&amp;RIGHT(BM$1,2)),DATEVALUE("9/30/20"&amp;RIGHT(BN$1,2)),Holidays!$J$3:$J$937),
IF($T848&gt;=DATEVALUE("10/1/20"&amp;RIGHT(BM$1,2)),NETWORKDAYS($T848,DATEVALUE("9/30/20"&amp;RIGHT(BN$1,2)),Holidays!$J$3:$J$937),"")))),"")/(NETWORKDAYS($T848,$U848,Holidays!$J$3:$J$937)),0))</f>
        <v/>
      </c>
      <c r="BO848" s="87" t="str">
        <f>IF($Q848="","",IFERROR(IF(OR(AND($T848&gt;=DATEVALUE("10/1/20"&amp;RIGHT(BN$1,2)),$T848&lt;=DATEVALUE("9/30/20"&amp;RIGHT(BO$1,2))),AND($U848&gt;=DATEVALUE("10/1/20"&amp;RIGHT(BN$1,2)),$U848&lt;=DATEVALUE("9/30/20"&amp;RIGHT(BO$1,2))),AND($T848&lt;=DATEVALUE("10/1/20"&amp;RIGHT(BN$1,2)),$U848&gt;=DATEVALUE("9/30/20"&amp;RIGHT(BO$1,2)))),
IF(AND($T848&gt;=DATEVALUE("10/1/20"&amp;RIGHT(BN$1,2)),$U848&lt;=DATEVALUE("9/30/20"&amp;RIGHT(BO$1,2))),NETWORKDAYS($T848,$U848,Holidays!$J$3:$J$937),
IF(AND($T848&lt;DATEVALUE("10/1/20"&amp;RIGHT(BN$1,2)),$U848&lt;=DATEVALUE("9/30/20"&amp;RIGHT(BO$1,2))),NETWORKDAYS(DATEVALUE("10/1/20"&amp;RIGHT(BN$1,2)),$U848,Holidays!$J$3:$J$937),
IF($T848&lt;DATEVALUE("10/1/20"&amp;RIGHT(BN$1,2)),NETWORKDAYS(DATEVALUE("10/1/20"&amp;RIGHT(BN$1,2)),DATEVALUE("9/30/20"&amp;RIGHT(BO$1,2)),Holidays!$J$3:$J$937),
IF($T848&gt;=DATEVALUE("10/1/20"&amp;RIGHT(BN$1,2)),NETWORKDAYS($T848,DATEVALUE("9/30/20"&amp;RIGHT(BO$1,2)),Holidays!$J$3:$J$937),"")))),"")/(NETWORKDAYS($T848,$U848,Holidays!$J$3:$J$937)),0))</f>
        <v/>
      </c>
      <c r="BP848" s="87" t="str">
        <f>IF($Q848="","",IFERROR(IF(OR(AND($T848&gt;=DATEVALUE("10/1/20"&amp;RIGHT(BO$1,2)),$T848&lt;=DATEVALUE("9/30/20"&amp;RIGHT(BP$1,2))),AND($U848&gt;=DATEVALUE("10/1/20"&amp;RIGHT(BO$1,2)),$U848&lt;=DATEVALUE("9/30/20"&amp;RIGHT(BP$1,2))),AND($T848&lt;=DATEVALUE("10/1/20"&amp;RIGHT(BO$1,2)),$U848&gt;=DATEVALUE("9/30/20"&amp;RIGHT(BP$1,2)))),
IF(AND($T848&gt;=DATEVALUE("10/1/20"&amp;RIGHT(BO$1,2)),$U848&lt;=DATEVALUE("9/30/20"&amp;RIGHT(BP$1,2))),NETWORKDAYS($T848,$U848,Holidays!$J$3:$J$937),
IF(AND($T848&lt;DATEVALUE("10/1/20"&amp;RIGHT(BO$1,2)),$U848&lt;=DATEVALUE("9/30/20"&amp;RIGHT(BP$1,2))),NETWORKDAYS(DATEVALUE("10/1/20"&amp;RIGHT(BO$1,2)),$U848,Holidays!$J$3:$J$937),
IF($T848&lt;DATEVALUE("10/1/20"&amp;RIGHT(BO$1,2)),NETWORKDAYS(DATEVALUE("10/1/20"&amp;RIGHT(BO$1,2)),DATEVALUE("9/30/20"&amp;RIGHT(BP$1,2)),Holidays!$J$3:$J$937),
IF($T848&gt;=DATEVALUE("10/1/20"&amp;RIGHT(BO$1,2)),NETWORKDAYS($T848,DATEVALUE("9/30/20"&amp;RIGHT(BP$1,2)),Holidays!$J$3:$J$937),"")))),"")/(NETWORKDAYS($T848,$U848,Holidays!$J$3:$J$937)),0))</f>
        <v/>
      </c>
      <c r="BQ848" s="87" t="str">
        <f>IF($Q848="","",IFERROR(IF(OR(AND($T848&gt;=DATEVALUE("10/1/20"&amp;RIGHT(BP$1,2)),$T848&lt;=DATEVALUE("9/30/20"&amp;RIGHT(BQ$1,2))),AND($U848&gt;=DATEVALUE("10/1/20"&amp;RIGHT(BP$1,2)),$U848&lt;=DATEVALUE("9/30/20"&amp;RIGHT(BQ$1,2))),AND($T848&lt;=DATEVALUE("10/1/20"&amp;RIGHT(BP$1,2)),$U848&gt;=DATEVALUE("9/30/20"&amp;RIGHT(BQ$1,2)))),
IF(AND($T848&gt;=DATEVALUE("10/1/20"&amp;RIGHT(BP$1,2)),$U848&lt;=DATEVALUE("9/30/20"&amp;RIGHT(BQ$1,2))),NETWORKDAYS($T848,$U848,Holidays!$J$3:$J$937),
IF(AND($T848&lt;DATEVALUE("10/1/20"&amp;RIGHT(BP$1,2)),$U848&lt;=DATEVALUE("9/30/20"&amp;RIGHT(BQ$1,2))),NETWORKDAYS(DATEVALUE("10/1/20"&amp;RIGHT(BP$1,2)),$U848,Holidays!$J$3:$J$937),
IF($T848&lt;DATEVALUE("10/1/20"&amp;RIGHT(BP$1,2)),NETWORKDAYS(DATEVALUE("10/1/20"&amp;RIGHT(BP$1,2)),DATEVALUE("9/30/20"&amp;RIGHT(BQ$1,2)),Holidays!$J$3:$J$937),
IF($T848&gt;=DATEVALUE("10/1/20"&amp;RIGHT(BP$1,2)),NETWORKDAYS($T848,DATEVALUE("9/30/20"&amp;RIGHT(BQ$1,2)),Holidays!$J$3:$J$937),"")))),"")/(NETWORKDAYS($T848,$U848,Holidays!$J$3:$J$937)),0))</f>
        <v/>
      </c>
      <c r="BR848" s="87" t="str">
        <f>IF($Q848="","",IFERROR(IF(OR(AND($T848&gt;=DATEVALUE("10/1/20"&amp;RIGHT(BQ$1,2)),$T848&lt;=DATEVALUE("9/30/20"&amp;RIGHT(BR$1,2))),AND($U848&gt;=DATEVALUE("10/1/20"&amp;RIGHT(BQ$1,2)),$U848&lt;=DATEVALUE("9/30/20"&amp;RIGHT(BR$1,2))),AND($T848&lt;=DATEVALUE("10/1/20"&amp;RIGHT(BQ$1,2)),$U848&gt;=DATEVALUE("9/30/20"&amp;RIGHT(BR$1,2)))),
IF(AND($T848&gt;=DATEVALUE("10/1/20"&amp;RIGHT(BQ$1,2)),$U848&lt;=DATEVALUE("9/30/20"&amp;RIGHT(BR$1,2))),NETWORKDAYS($T848,$U848,Holidays!$J$3:$J$937),
IF(AND($T848&lt;DATEVALUE("10/1/20"&amp;RIGHT(BQ$1,2)),$U848&lt;=DATEVALUE("9/30/20"&amp;RIGHT(BR$1,2))),NETWORKDAYS(DATEVALUE("10/1/20"&amp;RIGHT(BQ$1,2)),$U848,Holidays!$J$3:$J$937),
IF($T848&lt;DATEVALUE("10/1/20"&amp;RIGHT(BQ$1,2)),NETWORKDAYS(DATEVALUE("10/1/20"&amp;RIGHT(BQ$1,2)),DATEVALUE("9/30/20"&amp;RIGHT(BR$1,2)),Holidays!$J$3:$J$937),
IF($T848&gt;=DATEVALUE("10/1/20"&amp;RIGHT(BQ$1,2)),NETWORKDAYS($T848,DATEVALUE("9/30/20"&amp;RIGHT(BR$1,2)),Holidays!$J$3:$J$937),"")))),"")/(NETWORKDAYS($T848,$U848,Holidays!$J$3:$J$937)),0))</f>
        <v/>
      </c>
      <c r="BS848" s="87" t="str">
        <f>IF($Q848="","",IFERROR(IF(OR(AND($T848&gt;=DATEVALUE("10/1/20"&amp;RIGHT(BR$1,2)),$T848&lt;=DATEVALUE("9/30/20"&amp;RIGHT(BS$1,2))),AND($U848&gt;=DATEVALUE("10/1/20"&amp;RIGHT(BR$1,2)),$U848&lt;=DATEVALUE("9/30/20"&amp;RIGHT(BS$1,2))),AND($T848&lt;=DATEVALUE("10/1/20"&amp;RIGHT(BR$1,2)),$U848&gt;=DATEVALUE("9/30/20"&amp;RIGHT(BS$1,2)))),
IF(AND($T848&gt;=DATEVALUE("10/1/20"&amp;RIGHT(BR$1,2)),$U848&lt;=DATEVALUE("9/30/20"&amp;RIGHT(BS$1,2))),NETWORKDAYS($T848,$U848,Holidays!$J$3:$J$937),
IF(AND($T848&lt;DATEVALUE("10/1/20"&amp;RIGHT(BR$1,2)),$U848&lt;=DATEVALUE("9/30/20"&amp;RIGHT(BS$1,2))),NETWORKDAYS(DATEVALUE("10/1/20"&amp;RIGHT(BR$1,2)),$U848,Holidays!$J$3:$J$937),
IF($T848&lt;DATEVALUE("10/1/20"&amp;RIGHT(BR$1,2)),NETWORKDAYS(DATEVALUE("10/1/20"&amp;RIGHT(BR$1,2)),DATEVALUE("9/30/20"&amp;RIGHT(BS$1,2)),Holidays!$J$3:$J$937),
IF($T848&gt;=DATEVALUE("10/1/20"&amp;RIGHT(BR$1,2)),NETWORKDAYS($T848,DATEVALUE("9/30/20"&amp;RIGHT(BS$1,2)),Holidays!$J$3:$J$937),"")))),"")/(NETWORKDAYS($T848,$U848,Holidays!$J$3:$J$937)),0))</f>
        <v/>
      </c>
      <c r="BT848" s="87" t="str">
        <f>IF($Q848="","",IFERROR(IF(OR(AND($T848&gt;=DATEVALUE("10/1/20"&amp;RIGHT(BS$1,2)),$T848&lt;=DATEVALUE("9/30/20"&amp;RIGHT(BT$1,2))),AND($U848&gt;=DATEVALUE("10/1/20"&amp;RIGHT(BS$1,2)),$U848&lt;=DATEVALUE("9/30/20"&amp;RIGHT(BT$1,2))),AND($T848&lt;=DATEVALUE("10/1/20"&amp;RIGHT(BS$1,2)),$U848&gt;=DATEVALUE("9/30/20"&amp;RIGHT(BT$1,2)))),
IF(AND($T848&gt;=DATEVALUE("10/1/20"&amp;RIGHT(BS$1,2)),$U848&lt;=DATEVALUE("9/30/20"&amp;RIGHT(BT$1,2))),NETWORKDAYS($T848,$U848,Holidays!$J$3:$J$937),
IF(AND($T848&lt;DATEVALUE("10/1/20"&amp;RIGHT(BS$1,2)),$U848&lt;=DATEVALUE("9/30/20"&amp;RIGHT(BT$1,2))),NETWORKDAYS(DATEVALUE("10/1/20"&amp;RIGHT(BS$1,2)),$U848,Holidays!$J$3:$J$937),
IF($T848&lt;DATEVALUE("10/1/20"&amp;RIGHT(BS$1,2)),NETWORKDAYS(DATEVALUE("10/1/20"&amp;RIGHT(BS$1,2)),DATEVALUE("9/30/20"&amp;RIGHT(BT$1,2)),Holidays!$J$3:$J$937),
IF($T848&gt;=DATEVALUE("10/1/20"&amp;RIGHT(BS$1,2)),NETWORKDAYS($T848,DATEVALUE("9/30/20"&amp;RIGHT(BT$1,2)),Holidays!$J$3:$J$937),"")))),"")/(NETWORKDAYS($T848,$U848,Holidays!$J$3:$J$937)),0))</f>
        <v/>
      </c>
      <c r="BU848" s="87" t="str">
        <f>IF($Q848="","",IFERROR(IF(OR(AND($T848&gt;=DATEVALUE("10/1/20"&amp;RIGHT(BT$1,2)),$T848&lt;=DATEVALUE("9/30/20"&amp;RIGHT(BU$1,2))),AND($U848&gt;=DATEVALUE("10/1/20"&amp;RIGHT(BT$1,2)),$U848&lt;=DATEVALUE("9/30/20"&amp;RIGHT(BU$1,2))),AND($T848&lt;=DATEVALUE("10/1/20"&amp;RIGHT(BT$1,2)),$U848&gt;=DATEVALUE("9/30/20"&amp;RIGHT(BU$1,2)))),
IF(AND($T848&gt;=DATEVALUE("10/1/20"&amp;RIGHT(BT$1,2)),$U848&lt;=DATEVALUE("9/30/20"&amp;RIGHT(BU$1,2))),NETWORKDAYS($T848,$U848,Holidays!$J$3:$J$937),
IF(AND($T848&lt;DATEVALUE("10/1/20"&amp;RIGHT(BT$1,2)),$U848&lt;=DATEVALUE("9/30/20"&amp;RIGHT(BU$1,2))),NETWORKDAYS(DATEVALUE("10/1/20"&amp;RIGHT(BT$1,2)),$U848,Holidays!$J$3:$J$937),
IF($T848&lt;DATEVALUE("10/1/20"&amp;RIGHT(BT$1,2)),NETWORKDAYS(DATEVALUE("10/1/20"&amp;RIGHT(BT$1,2)),DATEVALUE("9/30/20"&amp;RIGHT(BU$1,2)),Holidays!$J$3:$J$937),
IF($T848&gt;=DATEVALUE("10/1/20"&amp;RIGHT(BT$1,2)),NETWORKDAYS($T848,DATEVALUE("9/30/20"&amp;RIGHT(BU$1,2)),Holidays!$J$3:$J$937),"")))),"")/(NETWORKDAYS($T848,$U848,Holidays!$J$3:$J$937)),0))</f>
        <v/>
      </c>
      <c r="BV848" s="87" t="str">
        <f>IF($Q848="","",IFERROR(IF(OR(AND($T848&gt;=DATEVALUE("10/1/20"&amp;RIGHT(BU$1,2)),$T848&lt;=DATEVALUE("9/30/20"&amp;RIGHT(BV$1,2))),AND($U848&gt;=DATEVALUE("10/1/20"&amp;RIGHT(BU$1,2)),$U848&lt;=DATEVALUE("9/30/20"&amp;RIGHT(BV$1,2))),AND($T848&lt;=DATEVALUE("10/1/20"&amp;RIGHT(BU$1,2)),$U848&gt;=DATEVALUE("9/30/20"&amp;RIGHT(BV$1,2)))),
IF(AND($T848&gt;=DATEVALUE("10/1/20"&amp;RIGHT(BU$1,2)),$U848&lt;=DATEVALUE("9/30/20"&amp;RIGHT(BV$1,2))),NETWORKDAYS($T848,$U848,Holidays!$J$3:$J$937),
IF(AND($T848&lt;DATEVALUE("10/1/20"&amp;RIGHT(BU$1,2)),$U848&lt;=DATEVALUE("9/30/20"&amp;RIGHT(BV$1,2))),NETWORKDAYS(DATEVALUE("10/1/20"&amp;RIGHT(BU$1,2)),$U848,Holidays!$J$3:$J$937),
IF($T848&lt;DATEVALUE("10/1/20"&amp;RIGHT(BU$1,2)),NETWORKDAYS(DATEVALUE("10/1/20"&amp;RIGHT(BU$1,2)),DATEVALUE("9/30/20"&amp;RIGHT(BV$1,2)),Holidays!$J$3:$J$937),
IF($T848&gt;=DATEVALUE("10/1/20"&amp;RIGHT(BU$1,2)),NETWORKDAYS($T848,DATEVALUE("9/30/20"&amp;RIGHT(BV$1,2)),Holidays!$J$3:$J$937),"")))),"")/(NETWORKDAYS($T848,$U848,Holidays!$J$3:$J$937)),0))</f>
        <v/>
      </c>
      <c r="BW848" s="87" t="str">
        <f>IF($Q848="","",IFERROR(IF(OR(AND($T848&gt;=DATEVALUE("10/1/20"&amp;RIGHT(BV$1,2)),$T848&lt;=DATEVALUE("9/30/20"&amp;RIGHT(BW$1,2))),AND($U848&gt;=DATEVALUE("10/1/20"&amp;RIGHT(BV$1,2)),$U848&lt;=DATEVALUE("9/30/20"&amp;RIGHT(BW$1,2))),AND($T848&lt;=DATEVALUE("10/1/20"&amp;RIGHT(BV$1,2)),$U848&gt;=DATEVALUE("9/30/20"&amp;RIGHT(BW$1,2)))),
IF(AND($T848&gt;=DATEVALUE("10/1/20"&amp;RIGHT(BV$1,2)),$U848&lt;=DATEVALUE("9/30/20"&amp;RIGHT(BW$1,2))),NETWORKDAYS($T848,$U848,Holidays!$J$3:$J$937),
IF(AND($T848&lt;DATEVALUE("10/1/20"&amp;RIGHT(BV$1,2)),$U848&lt;=DATEVALUE("9/30/20"&amp;RIGHT(BW$1,2))),NETWORKDAYS(DATEVALUE("10/1/20"&amp;RIGHT(BV$1,2)),$U848,Holidays!$J$3:$J$937),
IF($T848&lt;DATEVALUE("10/1/20"&amp;RIGHT(BV$1,2)),NETWORKDAYS(DATEVALUE("10/1/20"&amp;RIGHT(BV$1,2)),DATEVALUE("9/30/20"&amp;RIGHT(BW$1,2)),Holidays!$J$3:$J$937),
IF($T848&gt;=DATEVALUE("10/1/20"&amp;RIGHT(BV$1,2)),NETWORKDAYS($T848,DATEVALUE("9/30/20"&amp;RIGHT(BW$1,2)),Holidays!$J$3:$J$937),"")))),"")/(NETWORKDAYS($T848,$U848,Holidays!$J$3:$J$937)),0))</f>
        <v/>
      </c>
      <c r="BX848" s="87" t="str">
        <f>IF($Q848="","",IFERROR(IF(OR(AND($T848&gt;=DATEVALUE("10/1/20"&amp;RIGHT(BW$1,2)),$T848&lt;=DATEVALUE("9/30/20"&amp;RIGHT(BX$1,2))),AND($U848&gt;=DATEVALUE("10/1/20"&amp;RIGHT(BW$1,2)),$U848&lt;=DATEVALUE("9/30/20"&amp;RIGHT(BX$1,2))),AND($T848&lt;=DATEVALUE("10/1/20"&amp;RIGHT(BW$1,2)),$U848&gt;=DATEVALUE("9/30/20"&amp;RIGHT(BX$1,2)))),
IF(AND($T848&gt;=DATEVALUE("10/1/20"&amp;RIGHT(BW$1,2)),$U848&lt;=DATEVALUE("9/30/20"&amp;RIGHT(BX$1,2))),NETWORKDAYS($T848,$U848,Holidays!$J$3:$J$937),
IF(AND($T848&lt;DATEVALUE("10/1/20"&amp;RIGHT(BW$1,2)),$U848&lt;=DATEVALUE("9/30/20"&amp;RIGHT(BX$1,2))),NETWORKDAYS(DATEVALUE("10/1/20"&amp;RIGHT(BW$1,2)),$U848,Holidays!$J$3:$J$937),
IF($T848&lt;DATEVALUE("10/1/20"&amp;RIGHT(BW$1,2)),NETWORKDAYS(DATEVALUE("10/1/20"&amp;RIGHT(BW$1,2)),DATEVALUE("9/30/20"&amp;RIGHT(BX$1,2)),Holidays!$J$3:$J$937),
IF($T848&gt;=DATEVALUE("10/1/20"&amp;RIGHT(BW$1,2)),NETWORKDAYS($T848,DATEVALUE("9/30/20"&amp;RIGHT(BX$1,2)),Holidays!$J$3:$J$937),"")))),"")/(NETWORKDAYS($T848,$U848,Holidays!$J$3:$J$937)),0))</f>
        <v/>
      </c>
      <c r="BY848" s="87" t="str">
        <f>IF($Q848="","",IFERROR(IF(OR(AND($T848&gt;=DATEVALUE("10/1/20"&amp;RIGHT(BX$1,2)),$T848&lt;=DATEVALUE("9/30/20"&amp;RIGHT(BY$1,2))),AND($U848&gt;=DATEVALUE("10/1/20"&amp;RIGHT(BX$1,2)),$U848&lt;=DATEVALUE("9/30/20"&amp;RIGHT(BY$1,2))),AND($T848&lt;=DATEVALUE("10/1/20"&amp;RIGHT(BX$1,2)),$U848&gt;=DATEVALUE("9/30/20"&amp;RIGHT(BY$1,2)))),
IF(AND($T848&gt;=DATEVALUE("10/1/20"&amp;RIGHT(BX$1,2)),$U848&lt;=DATEVALUE("9/30/20"&amp;RIGHT(BY$1,2))),NETWORKDAYS($T848,$U848,Holidays!$J$3:$J$937),
IF(AND($T848&lt;DATEVALUE("10/1/20"&amp;RIGHT(BX$1,2)),$U848&lt;=DATEVALUE("9/30/20"&amp;RIGHT(BY$1,2))),NETWORKDAYS(DATEVALUE("10/1/20"&amp;RIGHT(BX$1,2)),$U848,Holidays!$J$3:$J$937),
IF($T848&lt;DATEVALUE("10/1/20"&amp;RIGHT(BX$1,2)),NETWORKDAYS(DATEVALUE("10/1/20"&amp;RIGHT(BX$1,2)),DATEVALUE("9/30/20"&amp;RIGHT(BY$1,2)),Holidays!$J$3:$J$937),
IF($T848&gt;=DATEVALUE("10/1/20"&amp;RIGHT(BX$1,2)),NETWORKDAYS($T848,DATEVALUE("9/30/20"&amp;RIGHT(BY$1,2)),Holidays!$J$3:$J$937),"")))),"")/(NETWORKDAYS($T848,$U848,Holidays!$J$3:$J$937)),0))</f>
        <v/>
      </c>
      <c r="BZ848" s="87" t="str">
        <f>IF($Q848="","",IFERROR(IF(OR(AND($T848&gt;=DATEVALUE("10/1/20"&amp;RIGHT(BY$1,2)),$T848&lt;=DATEVALUE("9/30/20"&amp;RIGHT(BZ$1,2))),AND($U848&gt;=DATEVALUE("10/1/20"&amp;RIGHT(BY$1,2)),$U848&lt;=DATEVALUE("9/30/20"&amp;RIGHT(BZ$1,2))),AND($T848&lt;=DATEVALUE("10/1/20"&amp;RIGHT(BY$1,2)),$U848&gt;=DATEVALUE("9/30/20"&amp;RIGHT(BZ$1,2)))),
IF(AND($T848&gt;=DATEVALUE("10/1/20"&amp;RIGHT(BY$1,2)),$U848&lt;=DATEVALUE("9/30/20"&amp;RIGHT(BZ$1,2))),NETWORKDAYS($T848,$U848,Holidays!$J$3:$J$937),
IF(AND($T848&lt;DATEVALUE("10/1/20"&amp;RIGHT(BY$1,2)),$U848&lt;=DATEVALUE("9/30/20"&amp;RIGHT(BZ$1,2))),NETWORKDAYS(DATEVALUE("10/1/20"&amp;RIGHT(BY$1,2)),$U848,Holidays!$J$3:$J$937),
IF($T848&lt;DATEVALUE("10/1/20"&amp;RIGHT(BY$1,2)),NETWORKDAYS(DATEVALUE("10/1/20"&amp;RIGHT(BY$1,2)),DATEVALUE("9/30/20"&amp;RIGHT(BZ$1,2)),Holidays!$J$3:$J$937),
IF($T848&gt;=DATEVALUE("10/1/20"&amp;RIGHT(BY$1,2)),NETWORKDAYS($T848,DATEVALUE("9/30/20"&amp;RIGHT(BZ$1,2)),Holidays!$J$3:$J$937),"")))),"")/(NETWORKDAYS($T848,$U848,Holidays!$J$3:$J$937)),0))</f>
        <v/>
      </c>
      <c r="CA848" s="87" t="str">
        <f>IF($Q848="","",IFERROR(IF(OR(AND($T848&gt;=DATEVALUE("10/1/20"&amp;RIGHT(BZ$1,2)),$T848&lt;=DATEVALUE("9/30/20"&amp;RIGHT(CA$1,2))),AND($U848&gt;=DATEVALUE("10/1/20"&amp;RIGHT(BZ$1,2)),$U848&lt;=DATEVALUE("9/30/20"&amp;RIGHT(CA$1,2))),AND($T848&lt;=DATEVALUE("10/1/20"&amp;RIGHT(BZ$1,2)),$U848&gt;=DATEVALUE("9/30/20"&amp;RIGHT(CA$1,2)))),
IF(AND($T848&gt;=DATEVALUE("10/1/20"&amp;RIGHT(BZ$1,2)),$U848&lt;=DATEVALUE("9/30/20"&amp;RIGHT(CA$1,2))),NETWORKDAYS($T848,$U848,Holidays!$J$3:$J$937),
IF(AND($T848&lt;DATEVALUE("10/1/20"&amp;RIGHT(BZ$1,2)),$U848&lt;=DATEVALUE("9/30/20"&amp;RIGHT(CA$1,2))),NETWORKDAYS(DATEVALUE("10/1/20"&amp;RIGHT(BZ$1,2)),$U848,Holidays!$J$3:$J$937),
IF($T848&lt;DATEVALUE("10/1/20"&amp;RIGHT(BZ$1,2)),NETWORKDAYS(DATEVALUE("10/1/20"&amp;RIGHT(BZ$1,2)),DATEVALUE("9/30/20"&amp;RIGHT(CA$1,2)),Holidays!$J$3:$J$937),
IF($T848&gt;=DATEVALUE("10/1/20"&amp;RIGHT(BZ$1,2)),NETWORKDAYS($T848,DATEVALUE("9/30/20"&amp;RIGHT(CA$1,2)),Holidays!$J$3:$J$937),"")))),"")/(NETWORKDAYS($T848,$U848,Holidays!$J$3:$J$937)),0))</f>
        <v/>
      </c>
      <c r="CB848" s="87" t="str">
        <f>IF($Q848="","",IFERROR(IF(OR(AND($T848&gt;=DATEVALUE("10/1/20"&amp;RIGHT(CA$1,2)),$T848&lt;=DATEVALUE("9/30/20"&amp;RIGHT(CB$1,2))),AND($U848&gt;=DATEVALUE("10/1/20"&amp;RIGHT(CA$1,2)),$U848&lt;=DATEVALUE("9/30/20"&amp;RIGHT(CB$1,2))),AND($T848&lt;=DATEVALUE("10/1/20"&amp;RIGHT(CA$1,2)),$U848&gt;=DATEVALUE("9/30/20"&amp;RIGHT(CB$1,2)))),
IF(AND($T848&gt;=DATEVALUE("10/1/20"&amp;RIGHT(CA$1,2)),$U848&lt;=DATEVALUE("9/30/20"&amp;RIGHT(CB$1,2))),NETWORKDAYS($T848,$U848,Holidays!$J$3:$J$937),
IF(AND($T848&lt;DATEVALUE("10/1/20"&amp;RIGHT(CA$1,2)),$U848&lt;=DATEVALUE("9/30/20"&amp;RIGHT(CB$1,2))),NETWORKDAYS(DATEVALUE("10/1/20"&amp;RIGHT(CA$1,2)),$U848,Holidays!$J$3:$J$937),
IF($T848&lt;DATEVALUE("10/1/20"&amp;RIGHT(CA$1,2)),NETWORKDAYS(DATEVALUE("10/1/20"&amp;RIGHT(CA$1,2)),DATEVALUE("9/30/20"&amp;RIGHT(CB$1,2)),Holidays!$J$3:$J$937),
IF($T848&gt;=DATEVALUE("10/1/20"&amp;RIGHT(CA$1,2)),NETWORKDAYS($T848,DATEVALUE("9/30/20"&amp;RIGHT(CB$1,2)),Holidays!$J$3:$J$937),"")))),"")/(NETWORKDAYS($T848,$U848,Holidays!$J$3:$J$937)),0))</f>
        <v/>
      </c>
    </row>
    <row r="849" spans="1:80">
      <c r="A849" s="97"/>
      <c r="B849" s="98" t="str">
        <f ca="1">IF(NOT($A849=""),OFFSET('WBS Reference &amp; User Procedure'!$A$1,MATCH($A849,'WBS Reference &amp; User Procedure'!$A:$A,0)-1,1),"")</f>
        <v/>
      </c>
      <c r="D849" s="97"/>
      <c r="T849" s="104" t="str">
        <f>IF(NOT(Q849=""),IF(NOT($S849=""),$S849,#REF!),"")</f>
        <v/>
      </c>
      <c r="U849" s="104" t="str">
        <f>IF(NOT(Q849=""),WORKDAY(T849,Q849,Holidays!$J$3:$J$937),"")</f>
        <v/>
      </c>
      <c r="V849" s="104"/>
      <c r="W849" s="104"/>
      <c r="X849" s="101" t="str">
        <f t="shared" si="181"/>
        <v/>
      </c>
      <c r="AL849" s="87" t="str">
        <f t="shared" ca="1" si="180"/>
        <v/>
      </c>
      <c r="AN849" s="87" t="str">
        <f t="shared" ca="1" si="190"/>
        <v/>
      </c>
      <c r="AO849" s="87" t="str">
        <f t="shared" ca="1" si="190"/>
        <v/>
      </c>
      <c r="AP849" s="87" t="str">
        <f t="shared" ca="1" si="190"/>
        <v/>
      </c>
      <c r="AQ849" s="87" t="str">
        <f t="shared" ca="1" si="190"/>
        <v/>
      </c>
      <c r="AR849" s="87" t="str">
        <f t="shared" ca="1" si="190"/>
        <v/>
      </c>
      <c r="AS849" s="87" t="str">
        <f t="shared" ca="1" si="190"/>
        <v/>
      </c>
      <c r="AT849" s="87" t="str">
        <f t="shared" ca="1" si="190"/>
        <v/>
      </c>
      <c r="AU849" s="87" t="str">
        <f t="shared" ca="1" si="190"/>
        <v/>
      </c>
      <c r="AV849" s="87" t="str">
        <f t="shared" ca="1" si="190"/>
        <v/>
      </c>
      <c r="AW849" s="87" t="str">
        <f t="shared" ca="1" si="190"/>
        <v/>
      </c>
      <c r="AX849" s="87" t="str">
        <f t="shared" ca="1" si="191"/>
        <v/>
      </c>
      <c r="AY849" s="87" t="str">
        <f t="shared" ca="1" si="191"/>
        <v/>
      </c>
      <c r="AZ849" s="87" t="str">
        <f t="shared" ca="1" si="191"/>
        <v/>
      </c>
      <c r="BA849" s="87" t="str">
        <f t="shared" ca="1" si="191"/>
        <v/>
      </c>
      <c r="BB849" s="87" t="str">
        <f t="shared" ca="1" si="191"/>
        <v/>
      </c>
      <c r="BC849" s="87" t="str">
        <f t="shared" ca="1" si="191"/>
        <v/>
      </c>
      <c r="BD849" s="87" t="str">
        <f t="shared" ca="1" si="191"/>
        <v/>
      </c>
      <c r="BE849" s="87" t="str">
        <f t="shared" ca="1" si="191"/>
        <v/>
      </c>
      <c r="BF849" s="87" t="str">
        <f t="shared" ca="1" si="191"/>
        <v/>
      </c>
      <c r="BG849" s="87" t="str">
        <f t="shared" ca="1" si="191"/>
        <v/>
      </c>
      <c r="BI849" s="87" t="str">
        <f>IF($Q849="","",IFERROR(IF(OR(AND($T849&gt;=DATEVALUE("10/1/20"&amp;RIGHT(BH$1,2)),$T849&lt;=DATEVALUE("9/30/20"&amp;RIGHT(BI$1,2))),AND($U849&gt;=DATEVALUE("10/1/20"&amp;RIGHT(BH$1,2)),$U849&lt;=DATEVALUE("9/30/20"&amp;RIGHT(BI$1,2))),AND($T849&lt;=DATEVALUE("10/1/20"&amp;RIGHT(BH$1,2)),$U849&gt;=DATEVALUE("9/30/20"&amp;RIGHT(BI$1,2)))),
IF(AND($T849&gt;=DATEVALUE("10/1/20"&amp;RIGHT(BH$1,2)),$U849&lt;=DATEVALUE("9/30/20"&amp;RIGHT(BI$1,2))),NETWORKDAYS($T849,$U849,Holidays!$J$3:$J$937),
IF(AND($T849&lt;DATEVALUE("10/1/20"&amp;RIGHT(BH$1,2)),$U849&lt;=DATEVALUE("9/30/20"&amp;RIGHT(BI$1,2))),NETWORKDAYS(DATEVALUE("10/1/20"&amp;RIGHT(BH$1,2)),$U849,Holidays!$J$3:$J$937),
IF($T849&lt;DATEVALUE("10/1/20"&amp;RIGHT(BH$1,2)),NETWORKDAYS(DATEVALUE("10/1/20"&amp;RIGHT(BH$1,2)),DATEVALUE("9/30/20"&amp;RIGHT(BI$1,2)),Holidays!$J$3:$J$937),
IF($T849&gt;=DATEVALUE("10/1/20"&amp;RIGHT(BH$1,2)),NETWORKDAYS($T849,DATEVALUE("9/30/20"&amp;RIGHT(BI$1,2)),Holidays!$J$3:$J$937),"")))),"")/(NETWORKDAYS($T849,$U849,Holidays!$J$3:$J$937)),0))</f>
        <v/>
      </c>
      <c r="BJ849" s="87" t="str">
        <f>IF($Q849="","",IFERROR(IF(OR(AND($T849&gt;=DATEVALUE("10/1/20"&amp;RIGHT(BI$1,2)),$T849&lt;=DATEVALUE("9/30/20"&amp;RIGHT(BJ$1,2))),AND($U849&gt;=DATEVALUE("10/1/20"&amp;RIGHT(BI$1,2)),$U849&lt;=DATEVALUE("9/30/20"&amp;RIGHT(BJ$1,2))),AND($T849&lt;=DATEVALUE("10/1/20"&amp;RIGHT(BI$1,2)),$U849&gt;=DATEVALUE("9/30/20"&amp;RIGHT(BJ$1,2)))),
IF(AND($T849&gt;=DATEVALUE("10/1/20"&amp;RIGHT(BI$1,2)),$U849&lt;=DATEVALUE("9/30/20"&amp;RIGHT(BJ$1,2))),NETWORKDAYS($T849,$U849,Holidays!$J$3:$J$937),
IF(AND($T849&lt;DATEVALUE("10/1/20"&amp;RIGHT(BI$1,2)),$U849&lt;=DATEVALUE("9/30/20"&amp;RIGHT(BJ$1,2))),NETWORKDAYS(DATEVALUE("10/1/20"&amp;RIGHT(BI$1,2)),$U849,Holidays!$J$3:$J$937),
IF($T849&lt;DATEVALUE("10/1/20"&amp;RIGHT(BI$1,2)),NETWORKDAYS(DATEVALUE("10/1/20"&amp;RIGHT(BI$1,2)),DATEVALUE("9/30/20"&amp;RIGHT(BJ$1,2)),Holidays!$J$3:$J$937),
IF($T849&gt;=DATEVALUE("10/1/20"&amp;RIGHT(BI$1,2)),NETWORKDAYS($T849,DATEVALUE("9/30/20"&amp;RIGHT(BJ$1,2)),Holidays!$J$3:$J$937),"")))),"")/(NETWORKDAYS($T849,$U849,Holidays!$J$3:$J$937)),0))</f>
        <v/>
      </c>
      <c r="BK849" s="87" t="str">
        <f>IF($Q849="","",IFERROR(IF(OR(AND($T849&gt;=DATEVALUE("10/1/20"&amp;RIGHT(BJ$1,2)),$T849&lt;=DATEVALUE("9/30/20"&amp;RIGHT(BK$1,2))),AND($U849&gt;=DATEVALUE("10/1/20"&amp;RIGHT(BJ$1,2)),$U849&lt;=DATEVALUE("9/30/20"&amp;RIGHT(BK$1,2))),AND($T849&lt;=DATEVALUE("10/1/20"&amp;RIGHT(BJ$1,2)),$U849&gt;=DATEVALUE("9/30/20"&amp;RIGHT(BK$1,2)))),
IF(AND($T849&gt;=DATEVALUE("10/1/20"&amp;RIGHT(BJ$1,2)),$U849&lt;=DATEVALUE("9/30/20"&amp;RIGHT(BK$1,2))),NETWORKDAYS($T849,$U849,Holidays!$J$3:$J$937),
IF(AND($T849&lt;DATEVALUE("10/1/20"&amp;RIGHT(BJ$1,2)),$U849&lt;=DATEVALUE("9/30/20"&amp;RIGHT(BK$1,2))),NETWORKDAYS(DATEVALUE("10/1/20"&amp;RIGHT(BJ$1,2)),$U849,Holidays!$J$3:$J$937),
IF($T849&lt;DATEVALUE("10/1/20"&amp;RIGHT(BJ$1,2)),NETWORKDAYS(DATEVALUE("10/1/20"&amp;RIGHT(BJ$1,2)),DATEVALUE("9/30/20"&amp;RIGHT(BK$1,2)),Holidays!$J$3:$J$937),
IF($T849&gt;=DATEVALUE("10/1/20"&amp;RIGHT(BJ$1,2)),NETWORKDAYS($T849,DATEVALUE("9/30/20"&amp;RIGHT(BK$1,2)),Holidays!$J$3:$J$937),"")))),"")/(NETWORKDAYS($T849,$U849,Holidays!$J$3:$J$937)),0))</f>
        <v/>
      </c>
      <c r="BL849" s="87" t="str">
        <f>IF($Q849="","",IFERROR(IF(OR(AND($T849&gt;=DATEVALUE("10/1/20"&amp;RIGHT(BK$1,2)),$T849&lt;=DATEVALUE("9/30/20"&amp;RIGHT(BL$1,2))),AND($U849&gt;=DATEVALUE("10/1/20"&amp;RIGHT(BK$1,2)),$U849&lt;=DATEVALUE("9/30/20"&amp;RIGHT(BL$1,2))),AND($T849&lt;=DATEVALUE("10/1/20"&amp;RIGHT(BK$1,2)),$U849&gt;=DATEVALUE("9/30/20"&amp;RIGHT(BL$1,2)))),
IF(AND($T849&gt;=DATEVALUE("10/1/20"&amp;RIGHT(BK$1,2)),$U849&lt;=DATEVALUE("9/30/20"&amp;RIGHT(BL$1,2))),NETWORKDAYS($T849,$U849,Holidays!$J$3:$J$937),
IF(AND($T849&lt;DATEVALUE("10/1/20"&amp;RIGHT(BK$1,2)),$U849&lt;=DATEVALUE("9/30/20"&amp;RIGHT(BL$1,2))),NETWORKDAYS(DATEVALUE("10/1/20"&amp;RIGHT(BK$1,2)),$U849,Holidays!$J$3:$J$937),
IF($T849&lt;DATEVALUE("10/1/20"&amp;RIGHT(BK$1,2)),NETWORKDAYS(DATEVALUE("10/1/20"&amp;RIGHT(BK$1,2)),DATEVALUE("9/30/20"&amp;RIGHT(BL$1,2)),Holidays!$J$3:$J$937),
IF($T849&gt;=DATEVALUE("10/1/20"&amp;RIGHT(BK$1,2)),NETWORKDAYS($T849,DATEVALUE("9/30/20"&amp;RIGHT(BL$1,2)),Holidays!$J$3:$J$937),"")))),"")/(NETWORKDAYS($T849,$U849,Holidays!$J$3:$J$937)),0))</f>
        <v/>
      </c>
      <c r="BM849" s="87" t="str">
        <f>IF($Q849="","",IFERROR(IF(OR(AND($T849&gt;=DATEVALUE("10/1/20"&amp;RIGHT(BL$1,2)),$T849&lt;=DATEVALUE("9/30/20"&amp;RIGHT(BM$1,2))),AND($U849&gt;=DATEVALUE("10/1/20"&amp;RIGHT(BL$1,2)),$U849&lt;=DATEVALUE("9/30/20"&amp;RIGHT(BM$1,2))),AND($T849&lt;=DATEVALUE("10/1/20"&amp;RIGHT(BL$1,2)),$U849&gt;=DATEVALUE("9/30/20"&amp;RIGHT(BM$1,2)))),
IF(AND($T849&gt;=DATEVALUE("10/1/20"&amp;RIGHT(BL$1,2)),$U849&lt;=DATEVALUE("9/30/20"&amp;RIGHT(BM$1,2))),NETWORKDAYS($T849,$U849,Holidays!$J$3:$J$937),
IF(AND($T849&lt;DATEVALUE("10/1/20"&amp;RIGHT(BL$1,2)),$U849&lt;=DATEVALUE("9/30/20"&amp;RIGHT(BM$1,2))),NETWORKDAYS(DATEVALUE("10/1/20"&amp;RIGHT(BL$1,2)),$U849,Holidays!$J$3:$J$937),
IF($T849&lt;DATEVALUE("10/1/20"&amp;RIGHT(BL$1,2)),NETWORKDAYS(DATEVALUE("10/1/20"&amp;RIGHT(BL$1,2)),DATEVALUE("9/30/20"&amp;RIGHT(BM$1,2)),Holidays!$J$3:$J$937),
IF($T849&gt;=DATEVALUE("10/1/20"&amp;RIGHT(BL$1,2)),NETWORKDAYS($T849,DATEVALUE("9/30/20"&amp;RIGHT(BM$1,2)),Holidays!$J$3:$J$937),"")))),"")/(NETWORKDAYS($T849,$U849,Holidays!$J$3:$J$937)),0))</f>
        <v/>
      </c>
      <c r="BN849" s="87" t="str">
        <f>IF($Q849="","",IFERROR(IF(OR(AND($T849&gt;=DATEVALUE("10/1/20"&amp;RIGHT(BM$1,2)),$T849&lt;=DATEVALUE("9/30/20"&amp;RIGHT(BN$1,2))),AND($U849&gt;=DATEVALUE("10/1/20"&amp;RIGHT(BM$1,2)),$U849&lt;=DATEVALUE("9/30/20"&amp;RIGHT(BN$1,2))),AND($T849&lt;=DATEVALUE("10/1/20"&amp;RIGHT(BM$1,2)),$U849&gt;=DATEVALUE("9/30/20"&amp;RIGHT(BN$1,2)))),
IF(AND($T849&gt;=DATEVALUE("10/1/20"&amp;RIGHT(BM$1,2)),$U849&lt;=DATEVALUE("9/30/20"&amp;RIGHT(BN$1,2))),NETWORKDAYS($T849,$U849,Holidays!$J$3:$J$937),
IF(AND($T849&lt;DATEVALUE("10/1/20"&amp;RIGHT(BM$1,2)),$U849&lt;=DATEVALUE("9/30/20"&amp;RIGHT(BN$1,2))),NETWORKDAYS(DATEVALUE("10/1/20"&amp;RIGHT(BM$1,2)),$U849,Holidays!$J$3:$J$937),
IF($T849&lt;DATEVALUE("10/1/20"&amp;RIGHT(BM$1,2)),NETWORKDAYS(DATEVALUE("10/1/20"&amp;RIGHT(BM$1,2)),DATEVALUE("9/30/20"&amp;RIGHT(BN$1,2)),Holidays!$J$3:$J$937),
IF($T849&gt;=DATEVALUE("10/1/20"&amp;RIGHT(BM$1,2)),NETWORKDAYS($T849,DATEVALUE("9/30/20"&amp;RIGHT(BN$1,2)),Holidays!$J$3:$J$937),"")))),"")/(NETWORKDAYS($T849,$U849,Holidays!$J$3:$J$937)),0))</f>
        <v/>
      </c>
      <c r="BO849" s="87" t="str">
        <f>IF($Q849="","",IFERROR(IF(OR(AND($T849&gt;=DATEVALUE("10/1/20"&amp;RIGHT(BN$1,2)),$T849&lt;=DATEVALUE("9/30/20"&amp;RIGHT(BO$1,2))),AND($U849&gt;=DATEVALUE("10/1/20"&amp;RIGHT(BN$1,2)),$U849&lt;=DATEVALUE("9/30/20"&amp;RIGHT(BO$1,2))),AND($T849&lt;=DATEVALUE("10/1/20"&amp;RIGHT(BN$1,2)),$U849&gt;=DATEVALUE("9/30/20"&amp;RIGHT(BO$1,2)))),
IF(AND($T849&gt;=DATEVALUE("10/1/20"&amp;RIGHT(BN$1,2)),$U849&lt;=DATEVALUE("9/30/20"&amp;RIGHT(BO$1,2))),NETWORKDAYS($T849,$U849,Holidays!$J$3:$J$937),
IF(AND($T849&lt;DATEVALUE("10/1/20"&amp;RIGHT(BN$1,2)),$U849&lt;=DATEVALUE("9/30/20"&amp;RIGHT(BO$1,2))),NETWORKDAYS(DATEVALUE("10/1/20"&amp;RIGHT(BN$1,2)),$U849,Holidays!$J$3:$J$937),
IF($T849&lt;DATEVALUE("10/1/20"&amp;RIGHT(BN$1,2)),NETWORKDAYS(DATEVALUE("10/1/20"&amp;RIGHT(BN$1,2)),DATEVALUE("9/30/20"&amp;RIGHT(BO$1,2)),Holidays!$J$3:$J$937),
IF($T849&gt;=DATEVALUE("10/1/20"&amp;RIGHT(BN$1,2)),NETWORKDAYS($T849,DATEVALUE("9/30/20"&amp;RIGHT(BO$1,2)),Holidays!$J$3:$J$937),"")))),"")/(NETWORKDAYS($T849,$U849,Holidays!$J$3:$J$937)),0))</f>
        <v/>
      </c>
      <c r="BP849" s="87" t="str">
        <f>IF($Q849="","",IFERROR(IF(OR(AND($T849&gt;=DATEVALUE("10/1/20"&amp;RIGHT(BO$1,2)),$T849&lt;=DATEVALUE("9/30/20"&amp;RIGHT(BP$1,2))),AND($U849&gt;=DATEVALUE("10/1/20"&amp;RIGHT(BO$1,2)),$U849&lt;=DATEVALUE("9/30/20"&amp;RIGHT(BP$1,2))),AND($T849&lt;=DATEVALUE("10/1/20"&amp;RIGHT(BO$1,2)),$U849&gt;=DATEVALUE("9/30/20"&amp;RIGHT(BP$1,2)))),
IF(AND($T849&gt;=DATEVALUE("10/1/20"&amp;RIGHT(BO$1,2)),$U849&lt;=DATEVALUE("9/30/20"&amp;RIGHT(BP$1,2))),NETWORKDAYS($T849,$U849,Holidays!$J$3:$J$937),
IF(AND($T849&lt;DATEVALUE("10/1/20"&amp;RIGHT(BO$1,2)),$U849&lt;=DATEVALUE("9/30/20"&amp;RIGHT(BP$1,2))),NETWORKDAYS(DATEVALUE("10/1/20"&amp;RIGHT(BO$1,2)),$U849,Holidays!$J$3:$J$937),
IF($T849&lt;DATEVALUE("10/1/20"&amp;RIGHT(BO$1,2)),NETWORKDAYS(DATEVALUE("10/1/20"&amp;RIGHT(BO$1,2)),DATEVALUE("9/30/20"&amp;RIGHT(BP$1,2)),Holidays!$J$3:$J$937),
IF($T849&gt;=DATEVALUE("10/1/20"&amp;RIGHT(BO$1,2)),NETWORKDAYS($T849,DATEVALUE("9/30/20"&amp;RIGHT(BP$1,2)),Holidays!$J$3:$J$937),"")))),"")/(NETWORKDAYS($T849,$U849,Holidays!$J$3:$J$937)),0))</f>
        <v/>
      </c>
      <c r="BQ849" s="87" t="str">
        <f>IF($Q849="","",IFERROR(IF(OR(AND($T849&gt;=DATEVALUE("10/1/20"&amp;RIGHT(BP$1,2)),$T849&lt;=DATEVALUE("9/30/20"&amp;RIGHT(BQ$1,2))),AND($U849&gt;=DATEVALUE("10/1/20"&amp;RIGHT(BP$1,2)),$U849&lt;=DATEVALUE("9/30/20"&amp;RIGHT(BQ$1,2))),AND($T849&lt;=DATEVALUE("10/1/20"&amp;RIGHT(BP$1,2)),$U849&gt;=DATEVALUE("9/30/20"&amp;RIGHT(BQ$1,2)))),
IF(AND($T849&gt;=DATEVALUE("10/1/20"&amp;RIGHT(BP$1,2)),$U849&lt;=DATEVALUE("9/30/20"&amp;RIGHT(BQ$1,2))),NETWORKDAYS($T849,$U849,Holidays!$J$3:$J$937),
IF(AND($T849&lt;DATEVALUE("10/1/20"&amp;RIGHT(BP$1,2)),$U849&lt;=DATEVALUE("9/30/20"&amp;RIGHT(BQ$1,2))),NETWORKDAYS(DATEVALUE("10/1/20"&amp;RIGHT(BP$1,2)),$U849,Holidays!$J$3:$J$937),
IF($T849&lt;DATEVALUE("10/1/20"&amp;RIGHT(BP$1,2)),NETWORKDAYS(DATEVALUE("10/1/20"&amp;RIGHT(BP$1,2)),DATEVALUE("9/30/20"&amp;RIGHT(BQ$1,2)),Holidays!$J$3:$J$937),
IF($T849&gt;=DATEVALUE("10/1/20"&amp;RIGHT(BP$1,2)),NETWORKDAYS($T849,DATEVALUE("9/30/20"&amp;RIGHT(BQ$1,2)),Holidays!$J$3:$J$937),"")))),"")/(NETWORKDAYS($T849,$U849,Holidays!$J$3:$J$937)),0))</f>
        <v/>
      </c>
      <c r="BR849" s="87" t="str">
        <f>IF($Q849="","",IFERROR(IF(OR(AND($T849&gt;=DATEVALUE("10/1/20"&amp;RIGHT(BQ$1,2)),$T849&lt;=DATEVALUE("9/30/20"&amp;RIGHT(BR$1,2))),AND($U849&gt;=DATEVALUE("10/1/20"&amp;RIGHT(BQ$1,2)),$U849&lt;=DATEVALUE("9/30/20"&amp;RIGHT(BR$1,2))),AND($T849&lt;=DATEVALUE("10/1/20"&amp;RIGHT(BQ$1,2)),$U849&gt;=DATEVALUE("9/30/20"&amp;RIGHT(BR$1,2)))),
IF(AND($T849&gt;=DATEVALUE("10/1/20"&amp;RIGHT(BQ$1,2)),$U849&lt;=DATEVALUE("9/30/20"&amp;RIGHT(BR$1,2))),NETWORKDAYS($T849,$U849,Holidays!$J$3:$J$937),
IF(AND($T849&lt;DATEVALUE("10/1/20"&amp;RIGHT(BQ$1,2)),$U849&lt;=DATEVALUE("9/30/20"&amp;RIGHT(BR$1,2))),NETWORKDAYS(DATEVALUE("10/1/20"&amp;RIGHT(BQ$1,2)),$U849,Holidays!$J$3:$J$937),
IF($T849&lt;DATEVALUE("10/1/20"&amp;RIGHT(BQ$1,2)),NETWORKDAYS(DATEVALUE("10/1/20"&amp;RIGHT(BQ$1,2)),DATEVALUE("9/30/20"&amp;RIGHT(BR$1,2)),Holidays!$J$3:$J$937),
IF($T849&gt;=DATEVALUE("10/1/20"&amp;RIGHT(BQ$1,2)),NETWORKDAYS($T849,DATEVALUE("9/30/20"&amp;RIGHT(BR$1,2)),Holidays!$J$3:$J$937),"")))),"")/(NETWORKDAYS($T849,$U849,Holidays!$J$3:$J$937)),0))</f>
        <v/>
      </c>
      <c r="BS849" s="87" t="str">
        <f>IF($Q849="","",IFERROR(IF(OR(AND($T849&gt;=DATEVALUE("10/1/20"&amp;RIGHT(BR$1,2)),$T849&lt;=DATEVALUE("9/30/20"&amp;RIGHT(BS$1,2))),AND($U849&gt;=DATEVALUE("10/1/20"&amp;RIGHT(BR$1,2)),$U849&lt;=DATEVALUE("9/30/20"&amp;RIGHT(BS$1,2))),AND($T849&lt;=DATEVALUE("10/1/20"&amp;RIGHT(BR$1,2)),$U849&gt;=DATEVALUE("9/30/20"&amp;RIGHT(BS$1,2)))),
IF(AND($T849&gt;=DATEVALUE("10/1/20"&amp;RIGHT(BR$1,2)),$U849&lt;=DATEVALUE("9/30/20"&amp;RIGHT(BS$1,2))),NETWORKDAYS($T849,$U849,Holidays!$J$3:$J$937),
IF(AND($T849&lt;DATEVALUE("10/1/20"&amp;RIGHT(BR$1,2)),$U849&lt;=DATEVALUE("9/30/20"&amp;RIGHT(BS$1,2))),NETWORKDAYS(DATEVALUE("10/1/20"&amp;RIGHT(BR$1,2)),$U849,Holidays!$J$3:$J$937),
IF($T849&lt;DATEVALUE("10/1/20"&amp;RIGHT(BR$1,2)),NETWORKDAYS(DATEVALUE("10/1/20"&amp;RIGHT(BR$1,2)),DATEVALUE("9/30/20"&amp;RIGHT(BS$1,2)),Holidays!$J$3:$J$937),
IF($T849&gt;=DATEVALUE("10/1/20"&amp;RIGHT(BR$1,2)),NETWORKDAYS($T849,DATEVALUE("9/30/20"&amp;RIGHT(BS$1,2)),Holidays!$J$3:$J$937),"")))),"")/(NETWORKDAYS($T849,$U849,Holidays!$J$3:$J$937)),0))</f>
        <v/>
      </c>
      <c r="BT849" s="87" t="str">
        <f>IF($Q849="","",IFERROR(IF(OR(AND($T849&gt;=DATEVALUE("10/1/20"&amp;RIGHT(BS$1,2)),$T849&lt;=DATEVALUE("9/30/20"&amp;RIGHT(BT$1,2))),AND($U849&gt;=DATEVALUE("10/1/20"&amp;RIGHT(BS$1,2)),$U849&lt;=DATEVALUE("9/30/20"&amp;RIGHT(BT$1,2))),AND($T849&lt;=DATEVALUE("10/1/20"&amp;RIGHT(BS$1,2)),$U849&gt;=DATEVALUE("9/30/20"&amp;RIGHT(BT$1,2)))),
IF(AND($T849&gt;=DATEVALUE("10/1/20"&amp;RIGHT(BS$1,2)),$U849&lt;=DATEVALUE("9/30/20"&amp;RIGHT(BT$1,2))),NETWORKDAYS($T849,$U849,Holidays!$J$3:$J$937),
IF(AND($T849&lt;DATEVALUE("10/1/20"&amp;RIGHT(BS$1,2)),$U849&lt;=DATEVALUE("9/30/20"&amp;RIGHT(BT$1,2))),NETWORKDAYS(DATEVALUE("10/1/20"&amp;RIGHT(BS$1,2)),$U849,Holidays!$J$3:$J$937),
IF($T849&lt;DATEVALUE("10/1/20"&amp;RIGHT(BS$1,2)),NETWORKDAYS(DATEVALUE("10/1/20"&amp;RIGHT(BS$1,2)),DATEVALUE("9/30/20"&amp;RIGHT(BT$1,2)),Holidays!$J$3:$J$937),
IF($T849&gt;=DATEVALUE("10/1/20"&amp;RIGHT(BS$1,2)),NETWORKDAYS($T849,DATEVALUE("9/30/20"&amp;RIGHT(BT$1,2)),Holidays!$J$3:$J$937),"")))),"")/(NETWORKDAYS($T849,$U849,Holidays!$J$3:$J$937)),0))</f>
        <v/>
      </c>
      <c r="BU849" s="87" t="str">
        <f>IF($Q849="","",IFERROR(IF(OR(AND($T849&gt;=DATEVALUE("10/1/20"&amp;RIGHT(BT$1,2)),$T849&lt;=DATEVALUE("9/30/20"&amp;RIGHT(BU$1,2))),AND($U849&gt;=DATEVALUE("10/1/20"&amp;RIGHT(BT$1,2)),$U849&lt;=DATEVALUE("9/30/20"&amp;RIGHT(BU$1,2))),AND($T849&lt;=DATEVALUE("10/1/20"&amp;RIGHT(BT$1,2)),$U849&gt;=DATEVALUE("9/30/20"&amp;RIGHT(BU$1,2)))),
IF(AND($T849&gt;=DATEVALUE("10/1/20"&amp;RIGHT(BT$1,2)),$U849&lt;=DATEVALUE("9/30/20"&amp;RIGHT(BU$1,2))),NETWORKDAYS($T849,$U849,Holidays!$J$3:$J$937),
IF(AND($T849&lt;DATEVALUE("10/1/20"&amp;RIGHT(BT$1,2)),$U849&lt;=DATEVALUE("9/30/20"&amp;RIGHT(BU$1,2))),NETWORKDAYS(DATEVALUE("10/1/20"&amp;RIGHT(BT$1,2)),$U849,Holidays!$J$3:$J$937),
IF($T849&lt;DATEVALUE("10/1/20"&amp;RIGHT(BT$1,2)),NETWORKDAYS(DATEVALUE("10/1/20"&amp;RIGHT(BT$1,2)),DATEVALUE("9/30/20"&amp;RIGHT(BU$1,2)),Holidays!$J$3:$J$937),
IF($T849&gt;=DATEVALUE("10/1/20"&amp;RIGHT(BT$1,2)),NETWORKDAYS($T849,DATEVALUE("9/30/20"&amp;RIGHT(BU$1,2)),Holidays!$J$3:$J$937),"")))),"")/(NETWORKDAYS($T849,$U849,Holidays!$J$3:$J$937)),0))</f>
        <v/>
      </c>
      <c r="BV849" s="87" t="str">
        <f>IF($Q849="","",IFERROR(IF(OR(AND($T849&gt;=DATEVALUE("10/1/20"&amp;RIGHT(BU$1,2)),$T849&lt;=DATEVALUE("9/30/20"&amp;RIGHT(BV$1,2))),AND($U849&gt;=DATEVALUE("10/1/20"&amp;RIGHT(BU$1,2)),$U849&lt;=DATEVALUE("9/30/20"&amp;RIGHT(BV$1,2))),AND($T849&lt;=DATEVALUE("10/1/20"&amp;RIGHT(BU$1,2)),$U849&gt;=DATEVALUE("9/30/20"&amp;RIGHT(BV$1,2)))),
IF(AND($T849&gt;=DATEVALUE("10/1/20"&amp;RIGHT(BU$1,2)),$U849&lt;=DATEVALUE("9/30/20"&amp;RIGHT(BV$1,2))),NETWORKDAYS($T849,$U849,Holidays!$J$3:$J$937),
IF(AND($T849&lt;DATEVALUE("10/1/20"&amp;RIGHT(BU$1,2)),$U849&lt;=DATEVALUE("9/30/20"&amp;RIGHT(BV$1,2))),NETWORKDAYS(DATEVALUE("10/1/20"&amp;RIGHT(BU$1,2)),$U849,Holidays!$J$3:$J$937),
IF($T849&lt;DATEVALUE("10/1/20"&amp;RIGHT(BU$1,2)),NETWORKDAYS(DATEVALUE("10/1/20"&amp;RIGHT(BU$1,2)),DATEVALUE("9/30/20"&amp;RIGHT(BV$1,2)),Holidays!$J$3:$J$937),
IF($T849&gt;=DATEVALUE("10/1/20"&amp;RIGHT(BU$1,2)),NETWORKDAYS($T849,DATEVALUE("9/30/20"&amp;RIGHT(BV$1,2)),Holidays!$J$3:$J$937),"")))),"")/(NETWORKDAYS($T849,$U849,Holidays!$J$3:$J$937)),0))</f>
        <v/>
      </c>
      <c r="BW849" s="87" t="str">
        <f>IF($Q849="","",IFERROR(IF(OR(AND($T849&gt;=DATEVALUE("10/1/20"&amp;RIGHT(BV$1,2)),$T849&lt;=DATEVALUE("9/30/20"&amp;RIGHT(BW$1,2))),AND($U849&gt;=DATEVALUE("10/1/20"&amp;RIGHT(BV$1,2)),$U849&lt;=DATEVALUE("9/30/20"&amp;RIGHT(BW$1,2))),AND($T849&lt;=DATEVALUE("10/1/20"&amp;RIGHT(BV$1,2)),$U849&gt;=DATEVALUE("9/30/20"&amp;RIGHT(BW$1,2)))),
IF(AND($T849&gt;=DATEVALUE("10/1/20"&amp;RIGHT(BV$1,2)),$U849&lt;=DATEVALUE("9/30/20"&amp;RIGHT(BW$1,2))),NETWORKDAYS($T849,$U849,Holidays!$J$3:$J$937),
IF(AND($T849&lt;DATEVALUE("10/1/20"&amp;RIGHT(BV$1,2)),$U849&lt;=DATEVALUE("9/30/20"&amp;RIGHT(BW$1,2))),NETWORKDAYS(DATEVALUE("10/1/20"&amp;RIGHT(BV$1,2)),$U849,Holidays!$J$3:$J$937),
IF($T849&lt;DATEVALUE("10/1/20"&amp;RIGHT(BV$1,2)),NETWORKDAYS(DATEVALUE("10/1/20"&amp;RIGHT(BV$1,2)),DATEVALUE("9/30/20"&amp;RIGHT(BW$1,2)),Holidays!$J$3:$J$937),
IF($T849&gt;=DATEVALUE("10/1/20"&amp;RIGHT(BV$1,2)),NETWORKDAYS($T849,DATEVALUE("9/30/20"&amp;RIGHT(BW$1,2)),Holidays!$J$3:$J$937),"")))),"")/(NETWORKDAYS($T849,$U849,Holidays!$J$3:$J$937)),0))</f>
        <v/>
      </c>
      <c r="BX849" s="87" t="str">
        <f>IF($Q849="","",IFERROR(IF(OR(AND($T849&gt;=DATEVALUE("10/1/20"&amp;RIGHT(BW$1,2)),$T849&lt;=DATEVALUE("9/30/20"&amp;RIGHT(BX$1,2))),AND($U849&gt;=DATEVALUE("10/1/20"&amp;RIGHT(BW$1,2)),$U849&lt;=DATEVALUE("9/30/20"&amp;RIGHT(BX$1,2))),AND($T849&lt;=DATEVALUE("10/1/20"&amp;RIGHT(BW$1,2)),$U849&gt;=DATEVALUE("9/30/20"&amp;RIGHT(BX$1,2)))),
IF(AND($T849&gt;=DATEVALUE("10/1/20"&amp;RIGHT(BW$1,2)),$U849&lt;=DATEVALUE("9/30/20"&amp;RIGHT(BX$1,2))),NETWORKDAYS($T849,$U849,Holidays!$J$3:$J$937),
IF(AND($T849&lt;DATEVALUE("10/1/20"&amp;RIGHT(BW$1,2)),$U849&lt;=DATEVALUE("9/30/20"&amp;RIGHT(BX$1,2))),NETWORKDAYS(DATEVALUE("10/1/20"&amp;RIGHT(BW$1,2)),$U849,Holidays!$J$3:$J$937),
IF($T849&lt;DATEVALUE("10/1/20"&amp;RIGHT(BW$1,2)),NETWORKDAYS(DATEVALUE("10/1/20"&amp;RIGHT(BW$1,2)),DATEVALUE("9/30/20"&amp;RIGHT(BX$1,2)),Holidays!$J$3:$J$937),
IF($T849&gt;=DATEVALUE("10/1/20"&amp;RIGHT(BW$1,2)),NETWORKDAYS($T849,DATEVALUE("9/30/20"&amp;RIGHT(BX$1,2)),Holidays!$J$3:$J$937),"")))),"")/(NETWORKDAYS($T849,$U849,Holidays!$J$3:$J$937)),0))</f>
        <v/>
      </c>
      <c r="BY849" s="87" t="str">
        <f>IF($Q849="","",IFERROR(IF(OR(AND($T849&gt;=DATEVALUE("10/1/20"&amp;RIGHT(BX$1,2)),$T849&lt;=DATEVALUE("9/30/20"&amp;RIGHT(BY$1,2))),AND($U849&gt;=DATEVALUE("10/1/20"&amp;RIGHT(BX$1,2)),$U849&lt;=DATEVALUE("9/30/20"&amp;RIGHT(BY$1,2))),AND($T849&lt;=DATEVALUE("10/1/20"&amp;RIGHT(BX$1,2)),$U849&gt;=DATEVALUE("9/30/20"&amp;RIGHT(BY$1,2)))),
IF(AND($T849&gt;=DATEVALUE("10/1/20"&amp;RIGHT(BX$1,2)),$U849&lt;=DATEVALUE("9/30/20"&amp;RIGHT(BY$1,2))),NETWORKDAYS($T849,$U849,Holidays!$J$3:$J$937),
IF(AND($T849&lt;DATEVALUE("10/1/20"&amp;RIGHT(BX$1,2)),$U849&lt;=DATEVALUE("9/30/20"&amp;RIGHT(BY$1,2))),NETWORKDAYS(DATEVALUE("10/1/20"&amp;RIGHT(BX$1,2)),$U849,Holidays!$J$3:$J$937),
IF($T849&lt;DATEVALUE("10/1/20"&amp;RIGHT(BX$1,2)),NETWORKDAYS(DATEVALUE("10/1/20"&amp;RIGHT(BX$1,2)),DATEVALUE("9/30/20"&amp;RIGHT(BY$1,2)),Holidays!$J$3:$J$937),
IF($T849&gt;=DATEVALUE("10/1/20"&amp;RIGHT(BX$1,2)),NETWORKDAYS($T849,DATEVALUE("9/30/20"&amp;RIGHT(BY$1,2)),Holidays!$J$3:$J$937),"")))),"")/(NETWORKDAYS($T849,$U849,Holidays!$J$3:$J$937)),0))</f>
        <v/>
      </c>
      <c r="BZ849" s="87" t="str">
        <f>IF($Q849="","",IFERROR(IF(OR(AND($T849&gt;=DATEVALUE("10/1/20"&amp;RIGHT(BY$1,2)),$T849&lt;=DATEVALUE("9/30/20"&amp;RIGHT(BZ$1,2))),AND($U849&gt;=DATEVALUE("10/1/20"&amp;RIGHT(BY$1,2)),$U849&lt;=DATEVALUE("9/30/20"&amp;RIGHT(BZ$1,2))),AND($T849&lt;=DATEVALUE("10/1/20"&amp;RIGHT(BY$1,2)),$U849&gt;=DATEVALUE("9/30/20"&amp;RIGHT(BZ$1,2)))),
IF(AND($T849&gt;=DATEVALUE("10/1/20"&amp;RIGHT(BY$1,2)),$U849&lt;=DATEVALUE("9/30/20"&amp;RIGHT(BZ$1,2))),NETWORKDAYS($T849,$U849,Holidays!$J$3:$J$937),
IF(AND($T849&lt;DATEVALUE("10/1/20"&amp;RIGHT(BY$1,2)),$U849&lt;=DATEVALUE("9/30/20"&amp;RIGHT(BZ$1,2))),NETWORKDAYS(DATEVALUE("10/1/20"&amp;RIGHT(BY$1,2)),$U849,Holidays!$J$3:$J$937),
IF($T849&lt;DATEVALUE("10/1/20"&amp;RIGHT(BY$1,2)),NETWORKDAYS(DATEVALUE("10/1/20"&amp;RIGHT(BY$1,2)),DATEVALUE("9/30/20"&amp;RIGHT(BZ$1,2)),Holidays!$J$3:$J$937),
IF($T849&gt;=DATEVALUE("10/1/20"&amp;RIGHT(BY$1,2)),NETWORKDAYS($T849,DATEVALUE("9/30/20"&amp;RIGHT(BZ$1,2)),Holidays!$J$3:$J$937),"")))),"")/(NETWORKDAYS($T849,$U849,Holidays!$J$3:$J$937)),0))</f>
        <v/>
      </c>
      <c r="CA849" s="87" t="str">
        <f>IF($Q849="","",IFERROR(IF(OR(AND($T849&gt;=DATEVALUE("10/1/20"&amp;RIGHT(BZ$1,2)),$T849&lt;=DATEVALUE("9/30/20"&amp;RIGHT(CA$1,2))),AND($U849&gt;=DATEVALUE("10/1/20"&amp;RIGHT(BZ$1,2)),$U849&lt;=DATEVALUE("9/30/20"&amp;RIGHT(CA$1,2))),AND($T849&lt;=DATEVALUE("10/1/20"&amp;RIGHT(BZ$1,2)),$U849&gt;=DATEVALUE("9/30/20"&amp;RIGHT(CA$1,2)))),
IF(AND($T849&gt;=DATEVALUE("10/1/20"&amp;RIGHT(BZ$1,2)),$U849&lt;=DATEVALUE("9/30/20"&amp;RIGHT(CA$1,2))),NETWORKDAYS($T849,$U849,Holidays!$J$3:$J$937),
IF(AND($T849&lt;DATEVALUE("10/1/20"&amp;RIGHT(BZ$1,2)),$U849&lt;=DATEVALUE("9/30/20"&amp;RIGHT(CA$1,2))),NETWORKDAYS(DATEVALUE("10/1/20"&amp;RIGHT(BZ$1,2)),$U849,Holidays!$J$3:$J$937),
IF($T849&lt;DATEVALUE("10/1/20"&amp;RIGHT(BZ$1,2)),NETWORKDAYS(DATEVALUE("10/1/20"&amp;RIGHT(BZ$1,2)),DATEVALUE("9/30/20"&amp;RIGHT(CA$1,2)),Holidays!$J$3:$J$937),
IF($T849&gt;=DATEVALUE("10/1/20"&amp;RIGHT(BZ$1,2)),NETWORKDAYS($T849,DATEVALUE("9/30/20"&amp;RIGHT(CA$1,2)),Holidays!$J$3:$J$937),"")))),"")/(NETWORKDAYS($T849,$U849,Holidays!$J$3:$J$937)),0))</f>
        <v/>
      </c>
      <c r="CB849" s="87" t="str">
        <f>IF($Q849="","",IFERROR(IF(OR(AND($T849&gt;=DATEVALUE("10/1/20"&amp;RIGHT(CA$1,2)),$T849&lt;=DATEVALUE("9/30/20"&amp;RIGHT(CB$1,2))),AND($U849&gt;=DATEVALUE("10/1/20"&amp;RIGHT(CA$1,2)),$U849&lt;=DATEVALUE("9/30/20"&amp;RIGHT(CB$1,2))),AND($T849&lt;=DATEVALUE("10/1/20"&amp;RIGHT(CA$1,2)),$U849&gt;=DATEVALUE("9/30/20"&amp;RIGHT(CB$1,2)))),
IF(AND($T849&gt;=DATEVALUE("10/1/20"&amp;RIGHT(CA$1,2)),$U849&lt;=DATEVALUE("9/30/20"&amp;RIGHT(CB$1,2))),NETWORKDAYS($T849,$U849,Holidays!$J$3:$J$937),
IF(AND($T849&lt;DATEVALUE("10/1/20"&amp;RIGHT(CA$1,2)),$U849&lt;=DATEVALUE("9/30/20"&amp;RIGHT(CB$1,2))),NETWORKDAYS(DATEVALUE("10/1/20"&amp;RIGHT(CA$1,2)),$U849,Holidays!$J$3:$J$937),
IF($T849&lt;DATEVALUE("10/1/20"&amp;RIGHT(CA$1,2)),NETWORKDAYS(DATEVALUE("10/1/20"&amp;RIGHT(CA$1,2)),DATEVALUE("9/30/20"&amp;RIGHT(CB$1,2)),Holidays!$J$3:$J$937),
IF($T849&gt;=DATEVALUE("10/1/20"&amp;RIGHT(CA$1,2)),NETWORKDAYS($T849,DATEVALUE("9/30/20"&amp;RIGHT(CB$1,2)),Holidays!$J$3:$J$937),"")))),"")/(NETWORKDAYS($T849,$U849,Holidays!$J$3:$J$937)),0))</f>
        <v/>
      </c>
    </row>
    <row r="850" spans="1:80">
      <c r="A850" s="97"/>
      <c r="B850" s="98" t="str">
        <f ca="1">IF(NOT($A850=""),OFFSET('WBS Reference &amp; User Procedure'!$A$1,MATCH($A850,'WBS Reference &amp; User Procedure'!$A:$A,0)-1,1),"")</f>
        <v/>
      </c>
      <c r="D850" s="97"/>
      <c r="T850" s="104" t="str">
        <f>IF(NOT(Q850=""),IF(NOT($S850=""),$S850,#REF!),"")</f>
        <v/>
      </c>
      <c r="U850" s="104" t="str">
        <f>IF(NOT(Q850=""),WORKDAY(T850,Q850,Holidays!$J$3:$J$937),"")</f>
        <v/>
      </c>
      <c r="V850" s="104"/>
      <c r="W850" s="104"/>
      <c r="X850" s="101" t="str">
        <f t="shared" si="181"/>
        <v/>
      </c>
      <c r="AL850" s="87" t="str">
        <f t="shared" ca="1" si="180"/>
        <v/>
      </c>
      <c r="AN850" s="87" t="str">
        <f t="shared" ca="1" si="190"/>
        <v/>
      </c>
      <c r="AO850" s="87" t="str">
        <f t="shared" ca="1" si="190"/>
        <v/>
      </c>
      <c r="AP850" s="87" t="str">
        <f t="shared" ca="1" si="190"/>
        <v/>
      </c>
      <c r="AQ850" s="87" t="str">
        <f t="shared" ca="1" si="190"/>
        <v/>
      </c>
      <c r="AR850" s="87" t="str">
        <f t="shared" ca="1" si="190"/>
        <v/>
      </c>
      <c r="AS850" s="87" t="str">
        <f t="shared" ca="1" si="190"/>
        <v/>
      </c>
      <c r="AT850" s="87" t="str">
        <f t="shared" ca="1" si="190"/>
        <v/>
      </c>
      <c r="AU850" s="87" t="str">
        <f t="shared" ca="1" si="190"/>
        <v/>
      </c>
      <c r="AV850" s="87" t="str">
        <f t="shared" ca="1" si="190"/>
        <v/>
      </c>
      <c r="AW850" s="87" t="str">
        <f t="shared" ca="1" si="190"/>
        <v/>
      </c>
      <c r="AX850" s="87" t="str">
        <f t="shared" ca="1" si="191"/>
        <v/>
      </c>
      <c r="AY850" s="87" t="str">
        <f t="shared" ca="1" si="191"/>
        <v/>
      </c>
      <c r="AZ850" s="87" t="str">
        <f t="shared" ca="1" si="191"/>
        <v/>
      </c>
      <c r="BA850" s="87" t="str">
        <f t="shared" ca="1" si="191"/>
        <v/>
      </c>
      <c r="BB850" s="87" t="str">
        <f t="shared" ca="1" si="191"/>
        <v/>
      </c>
      <c r="BC850" s="87" t="str">
        <f t="shared" ca="1" si="191"/>
        <v/>
      </c>
      <c r="BD850" s="87" t="str">
        <f t="shared" ca="1" si="191"/>
        <v/>
      </c>
      <c r="BE850" s="87" t="str">
        <f t="shared" ca="1" si="191"/>
        <v/>
      </c>
      <c r="BF850" s="87" t="str">
        <f t="shared" ca="1" si="191"/>
        <v/>
      </c>
      <c r="BG850" s="87" t="str">
        <f t="shared" ca="1" si="191"/>
        <v/>
      </c>
      <c r="BI850" s="87" t="str">
        <f>IF($Q850="","",IFERROR(IF(OR(AND($T850&gt;=DATEVALUE("10/1/20"&amp;RIGHT(BH$1,2)),$T850&lt;=DATEVALUE("9/30/20"&amp;RIGHT(BI$1,2))),AND($U850&gt;=DATEVALUE("10/1/20"&amp;RIGHT(BH$1,2)),$U850&lt;=DATEVALUE("9/30/20"&amp;RIGHT(BI$1,2))),AND($T850&lt;=DATEVALUE("10/1/20"&amp;RIGHT(BH$1,2)),$U850&gt;=DATEVALUE("9/30/20"&amp;RIGHT(BI$1,2)))),
IF(AND($T850&gt;=DATEVALUE("10/1/20"&amp;RIGHT(BH$1,2)),$U850&lt;=DATEVALUE("9/30/20"&amp;RIGHT(BI$1,2))),NETWORKDAYS($T850,$U850,Holidays!$J$3:$J$937),
IF(AND($T850&lt;DATEVALUE("10/1/20"&amp;RIGHT(BH$1,2)),$U850&lt;=DATEVALUE("9/30/20"&amp;RIGHT(BI$1,2))),NETWORKDAYS(DATEVALUE("10/1/20"&amp;RIGHT(BH$1,2)),$U850,Holidays!$J$3:$J$937),
IF($T850&lt;DATEVALUE("10/1/20"&amp;RIGHT(BH$1,2)),NETWORKDAYS(DATEVALUE("10/1/20"&amp;RIGHT(BH$1,2)),DATEVALUE("9/30/20"&amp;RIGHT(BI$1,2)),Holidays!$J$3:$J$937),
IF($T850&gt;=DATEVALUE("10/1/20"&amp;RIGHT(BH$1,2)),NETWORKDAYS($T850,DATEVALUE("9/30/20"&amp;RIGHT(BI$1,2)),Holidays!$J$3:$J$937),"")))),"")/(NETWORKDAYS($T850,$U850,Holidays!$J$3:$J$937)),0))</f>
        <v/>
      </c>
      <c r="BJ850" s="87" t="str">
        <f>IF($Q850="","",IFERROR(IF(OR(AND($T850&gt;=DATEVALUE("10/1/20"&amp;RIGHT(BI$1,2)),$T850&lt;=DATEVALUE("9/30/20"&amp;RIGHT(BJ$1,2))),AND($U850&gt;=DATEVALUE("10/1/20"&amp;RIGHT(BI$1,2)),$U850&lt;=DATEVALUE("9/30/20"&amp;RIGHT(BJ$1,2))),AND($T850&lt;=DATEVALUE("10/1/20"&amp;RIGHT(BI$1,2)),$U850&gt;=DATEVALUE("9/30/20"&amp;RIGHT(BJ$1,2)))),
IF(AND($T850&gt;=DATEVALUE("10/1/20"&amp;RIGHT(BI$1,2)),$U850&lt;=DATEVALUE("9/30/20"&amp;RIGHT(BJ$1,2))),NETWORKDAYS($T850,$U850,Holidays!$J$3:$J$937),
IF(AND($T850&lt;DATEVALUE("10/1/20"&amp;RIGHT(BI$1,2)),$U850&lt;=DATEVALUE("9/30/20"&amp;RIGHT(BJ$1,2))),NETWORKDAYS(DATEVALUE("10/1/20"&amp;RIGHT(BI$1,2)),$U850,Holidays!$J$3:$J$937),
IF($T850&lt;DATEVALUE("10/1/20"&amp;RIGHT(BI$1,2)),NETWORKDAYS(DATEVALUE("10/1/20"&amp;RIGHT(BI$1,2)),DATEVALUE("9/30/20"&amp;RIGHT(BJ$1,2)),Holidays!$J$3:$J$937),
IF($T850&gt;=DATEVALUE("10/1/20"&amp;RIGHT(BI$1,2)),NETWORKDAYS($T850,DATEVALUE("9/30/20"&amp;RIGHT(BJ$1,2)),Holidays!$J$3:$J$937),"")))),"")/(NETWORKDAYS($T850,$U850,Holidays!$J$3:$J$937)),0))</f>
        <v/>
      </c>
      <c r="BK850" s="87" t="str">
        <f>IF($Q850="","",IFERROR(IF(OR(AND($T850&gt;=DATEVALUE("10/1/20"&amp;RIGHT(BJ$1,2)),$T850&lt;=DATEVALUE("9/30/20"&amp;RIGHT(BK$1,2))),AND($U850&gt;=DATEVALUE("10/1/20"&amp;RIGHT(BJ$1,2)),$U850&lt;=DATEVALUE("9/30/20"&amp;RIGHT(BK$1,2))),AND($T850&lt;=DATEVALUE("10/1/20"&amp;RIGHT(BJ$1,2)),$U850&gt;=DATEVALUE("9/30/20"&amp;RIGHT(BK$1,2)))),
IF(AND($T850&gt;=DATEVALUE("10/1/20"&amp;RIGHT(BJ$1,2)),$U850&lt;=DATEVALUE("9/30/20"&amp;RIGHT(BK$1,2))),NETWORKDAYS($T850,$U850,Holidays!$J$3:$J$937),
IF(AND($T850&lt;DATEVALUE("10/1/20"&amp;RIGHT(BJ$1,2)),$U850&lt;=DATEVALUE("9/30/20"&amp;RIGHT(BK$1,2))),NETWORKDAYS(DATEVALUE("10/1/20"&amp;RIGHT(BJ$1,2)),$U850,Holidays!$J$3:$J$937),
IF($T850&lt;DATEVALUE("10/1/20"&amp;RIGHT(BJ$1,2)),NETWORKDAYS(DATEVALUE("10/1/20"&amp;RIGHT(BJ$1,2)),DATEVALUE("9/30/20"&amp;RIGHT(BK$1,2)),Holidays!$J$3:$J$937),
IF($T850&gt;=DATEVALUE("10/1/20"&amp;RIGHT(BJ$1,2)),NETWORKDAYS($T850,DATEVALUE("9/30/20"&amp;RIGHT(BK$1,2)),Holidays!$J$3:$J$937),"")))),"")/(NETWORKDAYS($T850,$U850,Holidays!$J$3:$J$937)),0))</f>
        <v/>
      </c>
      <c r="BL850" s="87" t="str">
        <f>IF($Q850="","",IFERROR(IF(OR(AND($T850&gt;=DATEVALUE("10/1/20"&amp;RIGHT(BK$1,2)),$T850&lt;=DATEVALUE("9/30/20"&amp;RIGHT(BL$1,2))),AND($U850&gt;=DATEVALUE("10/1/20"&amp;RIGHT(BK$1,2)),$U850&lt;=DATEVALUE("9/30/20"&amp;RIGHT(BL$1,2))),AND($T850&lt;=DATEVALUE("10/1/20"&amp;RIGHT(BK$1,2)),$U850&gt;=DATEVALUE("9/30/20"&amp;RIGHT(BL$1,2)))),
IF(AND($T850&gt;=DATEVALUE("10/1/20"&amp;RIGHT(BK$1,2)),$U850&lt;=DATEVALUE("9/30/20"&amp;RIGHT(BL$1,2))),NETWORKDAYS($T850,$U850,Holidays!$J$3:$J$937),
IF(AND($T850&lt;DATEVALUE("10/1/20"&amp;RIGHT(BK$1,2)),$U850&lt;=DATEVALUE("9/30/20"&amp;RIGHT(BL$1,2))),NETWORKDAYS(DATEVALUE("10/1/20"&amp;RIGHT(BK$1,2)),$U850,Holidays!$J$3:$J$937),
IF($T850&lt;DATEVALUE("10/1/20"&amp;RIGHT(BK$1,2)),NETWORKDAYS(DATEVALUE("10/1/20"&amp;RIGHT(BK$1,2)),DATEVALUE("9/30/20"&amp;RIGHT(BL$1,2)),Holidays!$J$3:$J$937),
IF($T850&gt;=DATEVALUE("10/1/20"&amp;RIGHT(BK$1,2)),NETWORKDAYS($T850,DATEVALUE("9/30/20"&amp;RIGHT(BL$1,2)),Holidays!$J$3:$J$937),"")))),"")/(NETWORKDAYS($T850,$U850,Holidays!$J$3:$J$937)),0))</f>
        <v/>
      </c>
      <c r="BM850" s="87" t="str">
        <f>IF($Q850="","",IFERROR(IF(OR(AND($T850&gt;=DATEVALUE("10/1/20"&amp;RIGHT(BL$1,2)),$T850&lt;=DATEVALUE("9/30/20"&amp;RIGHT(BM$1,2))),AND($U850&gt;=DATEVALUE("10/1/20"&amp;RIGHT(BL$1,2)),$U850&lt;=DATEVALUE("9/30/20"&amp;RIGHT(BM$1,2))),AND($T850&lt;=DATEVALUE("10/1/20"&amp;RIGHT(BL$1,2)),$U850&gt;=DATEVALUE("9/30/20"&amp;RIGHT(BM$1,2)))),
IF(AND($T850&gt;=DATEVALUE("10/1/20"&amp;RIGHT(BL$1,2)),$U850&lt;=DATEVALUE("9/30/20"&amp;RIGHT(BM$1,2))),NETWORKDAYS($T850,$U850,Holidays!$J$3:$J$937),
IF(AND($T850&lt;DATEVALUE("10/1/20"&amp;RIGHT(BL$1,2)),$U850&lt;=DATEVALUE("9/30/20"&amp;RIGHT(BM$1,2))),NETWORKDAYS(DATEVALUE("10/1/20"&amp;RIGHT(BL$1,2)),$U850,Holidays!$J$3:$J$937),
IF($T850&lt;DATEVALUE("10/1/20"&amp;RIGHT(BL$1,2)),NETWORKDAYS(DATEVALUE("10/1/20"&amp;RIGHT(BL$1,2)),DATEVALUE("9/30/20"&amp;RIGHT(BM$1,2)),Holidays!$J$3:$J$937),
IF($T850&gt;=DATEVALUE("10/1/20"&amp;RIGHT(BL$1,2)),NETWORKDAYS($T850,DATEVALUE("9/30/20"&amp;RIGHT(BM$1,2)),Holidays!$J$3:$J$937),"")))),"")/(NETWORKDAYS($T850,$U850,Holidays!$J$3:$J$937)),0))</f>
        <v/>
      </c>
      <c r="BN850" s="87" t="str">
        <f>IF($Q850="","",IFERROR(IF(OR(AND($T850&gt;=DATEVALUE("10/1/20"&amp;RIGHT(BM$1,2)),$T850&lt;=DATEVALUE("9/30/20"&amp;RIGHT(BN$1,2))),AND($U850&gt;=DATEVALUE("10/1/20"&amp;RIGHT(BM$1,2)),$U850&lt;=DATEVALUE("9/30/20"&amp;RIGHT(BN$1,2))),AND($T850&lt;=DATEVALUE("10/1/20"&amp;RIGHT(BM$1,2)),$U850&gt;=DATEVALUE("9/30/20"&amp;RIGHT(BN$1,2)))),
IF(AND($T850&gt;=DATEVALUE("10/1/20"&amp;RIGHT(BM$1,2)),$U850&lt;=DATEVALUE("9/30/20"&amp;RIGHT(BN$1,2))),NETWORKDAYS($T850,$U850,Holidays!$J$3:$J$937),
IF(AND($T850&lt;DATEVALUE("10/1/20"&amp;RIGHT(BM$1,2)),$U850&lt;=DATEVALUE("9/30/20"&amp;RIGHT(BN$1,2))),NETWORKDAYS(DATEVALUE("10/1/20"&amp;RIGHT(BM$1,2)),$U850,Holidays!$J$3:$J$937),
IF($T850&lt;DATEVALUE("10/1/20"&amp;RIGHT(BM$1,2)),NETWORKDAYS(DATEVALUE("10/1/20"&amp;RIGHT(BM$1,2)),DATEVALUE("9/30/20"&amp;RIGHT(BN$1,2)),Holidays!$J$3:$J$937),
IF($T850&gt;=DATEVALUE("10/1/20"&amp;RIGHT(BM$1,2)),NETWORKDAYS($T850,DATEVALUE("9/30/20"&amp;RIGHT(BN$1,2)),Holidays!$J$3:$J$937),"")))),"")/(NETWORKDAYS($T850,$U850,Holidays!$J$3:$J$937)),0))</f>
        <v/>
      </c>
      <c r="BO850" s="87" t="str">
        <f>IF($Q850="","",IFERROR(IF(OR(AND($T850&gt;=DATEVALUE("10/1/20"&amp;RIGHT(BN$1,2)),$T850&lt;=DATEVALUE("9/30/20"&amp;RIGHT(BO$1,2))),AND($U850&gt;=DATEVALUE("10/1/20"&amp;RIGHT(BN$1,2)),$U850&lt;=DATEVALUE("9/30/20"&amp;RIGHT(BO$1,2))),AND($T850&lt;=DATEVALUE("10/1/20"&amp;RIGHT(BN$1,2)),$U850&gt;=DATEVALUE("9/30/20"&amp;RIGHT(BO$1,2)))),
IF(AND($T850&gt;=DATEVALUE("10/1/20"&amp;RIGHT(BN$1,2)),$U850&lt;=DATEVALUE("9/30/20"&amp;RIGHT(BO$1,2))),NETWORKDAYS($T850,$U850,Holidays!$J$3:$J$937),
IF(AND($T850&lt;DATEVALUE("10/1/20"&amp;RIGHT(BN$1,2)),$U850&lt;=DATEVALUE("9/30/20"&amp;RIGHT(BO$1,2))),NETWORKDAYS(DATEVALUE("10/1/20"&amp;RIGHT(BN$1,2)),$U850,Holidays!$J$3:$J$937),
IF($T850&lt;DATEVALUE("10/1/20"&amp;RIGHT(BN$1,2)),NETWORKDAYS(DATEVALUE("10/1/20"&amp;RIGHT(BN$1,2)),DATEVALUE("9/30/20"&amp;RIGHT(BO$1,2)),Holidays!$J$3:$J$937),
IF($T850&gt;=DATEVALUE("10/1/20"&amp;RIGHT(BN$1,2)),NETWORKDAYS($T850,DATEVALUE("9/30/20"&amp;RIGHT(BO$1,2)),Holidays!$J$3:$J$937),"")))),"")/(NETWORKDAYS($T850,$U850,Holidays!$J$3:$J$937)),0))</f>
        <v/>
      </c>
      <c r="BP850" s="87" t="str">
        <f>IF($Q850="","",IFERROR(IF(OR(AND($T850&gt;=DATEVALUE("10/1/20"&amp;RIGHT(BO$1,2)),$T850&lt;=DATEVALUE("9/30/20"&amp;RIGHT(BP$1,2))),AND($U850&gt;=DATEVALUE("10/1/20"&amp;RIGHT(BO$1,2)),$U850&lt;=DATEVALUE("9/30/20"&amp;RIGHT(BP$1,2))),AND($T850&lt;=DATEVALUE("10/1/20"&amp;RIGHT(BO$1,2)),$U850&gt;=DATEVALUE("9/30/20"&amp;RIGHT(BP$1,2)))),
IF(AND($T850&gt;=DATEVALUE("10/1/20"&amp;RIGHT(BO$1,2)),$U850&lt;=DATEVALUE("9/30/20"&amp;RIGHT(BP$1,2))),NETWORKDAYS($T850,$U850,Holidays!$J$3:$J$937),
IF(AND($T850&lt;DATEVALUE("10/1/20"&amp;RIGHT(BO$1,2)),$U850&lt;=DATEVALUE("9/30/20"&amp;RIGHT(BP$1,2))),NETWORKDAYS(DATEVALUE("10/1/20"&amp;RIGHT(BO$1,2)),$U850,Holidays!$J$3:$J$937),
IF($T850&lt;DATEVALUE("10/1/20"&amp;RIGHT(BO$1,2)),NETWORKDAYS(DATEVALUE("10/1/20"&amp;RIGHT(BO$1,2)),DATEVALUE("9/30/20"&amp;RIGHT(BP$1,2)),Holidays!$J$3:$J$937),
IF($T850&gt;=DATEVALUE("10/1/20"&amp;RIGHT(BO$1,2)),NETWORKDAYS($T850,DATEVALUE("9/30/20"&amp;RIGHT(BP$1,2)),Holidays!$J$3:$J$937),"")))),"")/(NETWORKDAYS($T850,$U850,Holidays!$J$3:$J$937)),0))</f>
        <v/>
      </c>
      <c r="BQ850" s="87" t="str">
        <f>IF($Q850="","",IFERROR(IF(OR(AND($T850&gt;=DATEVALUE("10/1/20"&amp;RIGHT(BP$1,2)),$T850&lt;=DATEVALUE("9/30/20"&amp;RIGHT(BQ$1,2))),AND($U850&gt;=DATEVALUE("10/1/20"&amp;RIGHT(BP$1,2)),$U850&lt;=DATEVALUE("9/30/20"&amp;RIGHT(BQ$1,2))),AND($T850&lt;=DATEVALUE("10/1/20"&amp;RIGHT(BP$1,2)),$U850&gt;=DATEVALUE("9/30/20"&amp;RIGHT(BQ$1,2)))),
IF(AND($T850&gt;=DATEVALUE("10/1/20"&amp;RIGHT(BP$1,2)),$U850&lt;=DATEVALUE("9/30/20"&amp;RIGHT(BQ$1,2))),NETWORKDAYS($T850,$U850,Holidays!$J$3:$J$937),
IF(AND($T850&lt;DATEVALUE("10/1/20"&amp;RIGHT(BP$1,2)),$U850&lt;=DATEVALUE("9/30/20"&amp;RIGHT(BQ$1,2))),NETWORKDAYS(DATEVALUE("10/1/20"&amp;RIGHT(BP$1,2)),$U850,Holidays!$J$3:$J$937),
IF($T850&lt;DATEVALUE("10/1/20"&amp;RIGHT(BP$1,2)),NETWORKDAYS(DATEVALUE("10/1/20"&amp;RIGHT(BP$1,2)),DATEVALUE("9/30/20"&amp;RIGHT(BQ$1,2)),Holidays!$J$3:$J$937),
IF($T850&gt;=DATEVALUE("10/1/20"&amp;RIGHT(BP$1,2)),NETWORKDAYS($T850,DATEVALUE("9/30/20"&amp;RIGHT(BQ$1,2)),Holidays!$J$3:$J$937),"")))),"")/(NETWORKDAYS($T850,$U850,Holidays!$J$3:$J$937)),0))</f>
        <v/>
      </c>
      <c r="BR850" s="87" t="str">
        <f>IF($Q850="","",IFERROR(IF(OR(AND($T850&gt;=DATEVALUE("10/1/20"&amp;RIGHT(BQ$1,2)),$T850&lt;=DATEVALUE("9/30/20"&amp;RIGHT(BR$1,2))),AND($U850&gt;=DATEVALUE("10/1/20"&amp;RIGHT(BQ$1,2)),$U850&lt;=DATEVALUE("9/30/20"&amp;RIGHT(BR$1,2))),AND($T850&lt;=DATEVALUE("10/1/20"&amp;RIGHT(BQ$1,2)),$U850&gt;=DATEVALUE("9/30/20"&amp;RIGHT(BR$1,2)))),
IF(AND($T850&gt;=DATEVALUE("10/1/20"&amp;RIGHT(BQ$1,2)),$U850&lt;=DATEVALUE("9/30/20"&amp;RIGHT(BR$1,2))),NETWORKDAYS($T850,$U850,Holidays!$J$3:$J$937),
IF(AND($T850&lt;DATEVALUE("10/1/20"&amp;RIGHT(BQ$1,2)),$U850&lt;=DATEVALUE("9/30/20"&amp;RIGHT(BR$1,2))),NETWORKDAYS(DATEVALUE("10/1/20"&amp;RIGHT(BQ$1,2)),$U850,Holidays!$J$3:$J$937),
IF($T850&lt;DATEVALUE("10/1/20"&amp;RIGHT(BQ$1,2)),NETWORKDAYS(DATEVALUE("10/1/20"&amp;RIGHT(BQ$1,2)),DATEVALUE("9/30/20"&amp;RIGHT(BR$1,2)),Holidays!$J$3:$J$937),
IF($T850&gt;=DATEVALUE("10/1/20"&amp;RIGHT(BQ$1,2)),NETWORKDAYS($T850,DATEVALUE("9/30/20"&amp;RIGHT(BR$1,2)),Holidays!$J$3:$J$937),"")))),"")/(NETWORKDAYS($T850,$U850,Holidays!$J$3:$J$937)),0))</f>
        <v/>
      </c>
      <c r="BS850" s="87" t="str">
        <f>IF($Q850="","",IFERROR(IF(OR(AND($T850&gt;=DATEVALUE("10/1/20"&amp;RIGHT(BR$1,2)),$T850&lt;=DATEVALUE("9/30/20"&amp;RIGHT(BS$1,2))),AND($U850&gt;=DATEVALUE("10/1/20"&amp;RIGHT(BR$1,2)),$U850&lt;=DATEVALUE("9/30/20"&amp;RIGHT(BS$1,2))),AND($T850&lt;=DATEVALUE("10/1/20"&amp;RIGHT(BR$1,2)),$U850&gt;=DATEVALUE("9/30/20"&amp;RIGHT(BS$1,2)))),
IF(AND($T850&gt;=DATEVALUE("10/1/20"&amp;RIGHT(BR$1,2)),$U850&lt;=DATEVALUE("9/30/20"&amp;RIGHT(BS$1,2))),NETWORKDAYS($T850,$U850,Holidays!$J$3:$J$937),
IF(AND($T850&lt;DATEVALUE("10/1/20"&amp;RIGHT(BR$1,2)),$U850&lt;=DATEVALUE("9/30/20"&amp;RIGHT(BS$1,2))),NETWORKDAYS(DATEVALUE("10/1/20"&amp;RIGHT(BR$1,2)),$U850,Holidays!$J$3:$J$937),
IF($T850&lt;DATEVALUE("10/1/20"&amp;RIGHT(BR$1,2)),NETWORKDAYS(DATEVALUE("10/1/20"&amp;RIGHT(BR$1,2)),DATEVALUE("9/30/20"&amp;RIGHT(BS$1,2)),Holidays!$J$3:$J$937),
IF($T850&gt;=DATEVALUE("10/1/20"&amp;RIGHT(BR$1,2)),NETWORKDAYS($T850,DATEVALUE("9/30/20"&amp;RIGHT(BS$1,2)),Holidays!$J$3:$J$937),"")))),"")/(NETWORKDAYS($T850,$U850,Holidays!$J$3:$J$937)),0))</f>
        <v/>
      </c>
      <c r="BT850" s="87" t="str">
        <f>IF($Q850="","",IFERROR(IF(OR(AND($T850&gt;=DATEVALUE("10/1/20"&amp;RIGHT(BS$1,2)),$T850&lt;=DATEVALUE("9/30/20"&amp;RIGHT(BT$1,2))),AND($U850&gt;=DATEVALUE("10/1/20"&amp;RIGHT(BS$1,2)),$U850&lt;=DATEVALUE("9/30/20"&amp;RIGHT(BT$1,2))),AND($T850&lt;=DATEVALUE("10/1/20"&amp;RIGHT(BS$1,2)),$U850&gt;=DATEVALUE("9/30/20"&amp;RIGHT(BT$1,2)))),
IF(AND($T850&gt;=DATEVALUE("10/1/20"&amp;RIGHT(BS$1,2)),$U850&lt;=DATEVALUE("9/30/20"&amp;RIGHT(BT$1,2))),NETWORKDAYS($T850,$U850,Holidays!$J$3:$J$937),
IF(AND($T850&lt;DATEVALUE("10/1/20"&amp;RIGHT(BS$1,2)),$U850&lt;=DATEVALUE("9/30/20"&amp;RIGHT(BT$1,2))),NETWORKDAYS(DATEVALUE("10/1/20"&amp;RIGHT(BS$1,2)),$U850,Holidays!$J$3:$J$937),
IF($T850&lt;DATEVALUE("10/1/20"&amp;RIGHT(BS$1,2)),NETWORKDAYS(DATEVALUE("10/1/20"&amp;RIGHT(BS$1,2)),DATEVALUE("9/30/20"&amp;RIGHT(BT$1,2)),Holidays!$J$3:$J$937),
IF($T850&gt;=DATEVALUE("10/1/20"&amp;RIGHT(BS$1,2)),NETWORKDAYS($T850,DATEVALUE("9/30/20"&amp;RIGHT(BT$1,2)),Holidays!$J$3:$J$937),"")))),"")/(NETWORKDAYS($T850,$U850,Holidays!$J$3:$J$937)),0))</f>
        <v/>
      </c>
      <c r="BU850" s="87" t="str">
        <f>IF($Q850="","",IFERROR(IF(OR(AND($T850&gt;=DATEVALUE("10/1/20"&amp;RIGHT(BT$1,2)),$T850&lt;=DATEVALUE("9/30/20"&amp;RIGHT(BU$1,2))),AND($U850&gt;=DATEVALUE("10/1/20"&amp;RIGHT(BT$1,2)),$U850&lt;=DATEVALUE("9/30/20"&amp;RIGHT(BU$1,2))),AND($T850&lt;=DATEVALUE("10/1/20"&amp;RIGHT(BT$1,2)),$U850&gt;=DATEVALUE("9/30/20"&amp;RIGHT(BU$1,2)))),
IF(AND($T850&gt;=DATEVALUE("10/1/20"&amp;RIGHT(BT$1,2)),$U850&lt;=DATEVALUE("9/30/20"&amp;RIGHT(BU$1,2))),NETWORKDAYS($T850,$U850,Holidays!$J$3:$J$937),
IF(AND($T850&lt;DATEVALUE("10/1/20"&amp;RIGHT(BT$1,2)),$U850&lt;=DATEVALUE("9/30/20"&amp;RIGHT(BU$1,2))),NETWORKDAYS(DATEVALUE("10/1/20"&amp;RIGHT(BT$1,2)),$U850,Holidays!$J$3:$J$937),
IF($T850&lt;DATEVALUE("10/1/20"&amp;RIGHT(BT$1,2)),NETWORKDAYS(DATEVALUE("10/1/20"&amp;RIGHT(BT$1,2)),DATEVALUE("9/30/20"&amp;RIGHT(BU$1,2)),Holidays!$J$3:$J$937),
IF($T850&gt;=DATEVALUE("10/1/20"&amp;RIGHT(BT$1,2)),NETWORKDAYS($T850,DATEVALUE("9/30/20"&amp;RIGHT(BU$1,2)),Holidays!$J$3:$J$937),"")))),"")/(NETWORKDAYS($T850,$U850,Holidays!$J$3:$J$937)),0))</f>
        <v/>
      </c>
      <c r="BV850" s="87" t="str">
        <f>IF($Q850="","",IFERROR(IF(OR(AND($T850&gt;=DATEVALUE("10/1/20"&amp;RIGHT(BU$1,2)),$T850&lt;=DATEVALUE("9/30/20"&amp;RIGHT(BV$1,2))),AND($U850&gt;=DATEVALUE("10/1/20"&amp;RIGHT(BU$1,2)),$U850&lt;=DATEVALUE("9/30/20"&amp;RIGHT(BV$1,2))),AND($T850&lt;=DATEVALUE("10/1/20"&amp;RIGHT(BU$1,2)),$U850&gt;=DATEVALUE("9/30/20"&amp;RIGHT(BV$1,2)))),
IF(AND($T850&gt;=DATEVALUE("10/1/20"&amp;RIGHT(BU$1,2)),$U850&lt;=DATEVALUE("9/30/20"&amp;RIGHT(BV$1,2))),NETWORKDAYS($T850,$U850,Holidays!$J$3:$J$937),
IF(AND($T850&lt;DATEVALUE("10/1/20"&amp;RIGHT(BU$1,2)),$U850&lt;=DATEVALUE("9/30/20"&amp;RIGHT(BV$1,2))),NETWORKDAYS(DATEVALUE("10/1/20"&amp;RIGHT(BU$1,2)),$U850,Holidays!$J$3:$J$937),
IF($T850&lt;DATEVALUE("10/1/20"&amp;RIGHT(BU$1,2)),NETWORKDAYS(DATEVALUE("10/1/20"&amp;RIGHT(BU$1,2)),DATEVALUE("9/30/20"&amp;RIGHT(BV$1,2)),Holidays!$J$3:$J$937),
IF($T850&gt;=DATEVALUE("10/1/20"&amp;RIGHT(BU$1,2)),NETWORKDAYS($T850,DATEVALUE("9/30/20"&amp;RIGHT(BV$1,2)),Holidays!$J$3:$J$937),"")))),"")/(NETWORKDAYS($T850,$U850,Holidays!$J$3:$J$937)),0))</f>
        <v/>
      </c>
      <c r="BW850" s="87" t="str">
        <f>IF($Q850="","",IFERROR(IF(OR(AND($T850&gt;=DATEVALUE("10/1/20"&amp;RIGHT(BV$1,2)),$T850&lt;=DATEVALUE("9/30/20"&amp;RIGHT(BW$1,2))),AND($U850&gt;=DATEVALUE("10/1/20"&amp;RIGHT(BV$1,2)),$U850&lt;=DATEVALUE("9/30/20"&amp;RIGHT(BW$1,2))),AND($T850&lt;=DATEVALUE("10/1/20"&amp;RIGHT(BV$1,2)),$U850&gt;=DATEVALUE("9/30/20"&amp;RIGHT(BW$1,2)))),
IF(AND($T850&gt;=DATEVALUE("10/1/20"&amp;RIGHT(BV$1,2)),$U850&lt;=DATEVALUE("9/30/20"&amp;RIGHT(BW$1,2))),NETWORKDAYS($T850,$U850,Holidays!$J$3:$J$937),
IF(AND($T850&lt;DATEVALUE("10/1/20"&amp;RIGHT(BV$1,2)),$U850&lt;=DATEVALUE("9/30/20"&amp;RIGHT(BW$1,2))),NETWORKDAYS(DATEVALUE("10/1/20"&amp;RIGHT(BV$1,2)),$U850,Holidays!$J$3:$J$937),
IF($T850&lt;DATEVALUE("10/1/20"&amp;RIGHT(BV$1,2)),NETWORKDAYS(DATEVALUE("10/1/20"&amp;RIGHT(BV$1,2)),DATEVALUE("9/30/20"&amp;RIGHT(BW$1,2)),Holidays!$J$3:$J$937),
IF($T850&gt;=DATEVALUE("10/1/20"&amp;RIGHT(BV$1,2)),NETWORKDAYS($T850,DATEVALUE("9/30/20"&amp;RIGHT(BW$1,2)),Holidays!$J$3:$J$937),"")))),"")/(NETWORKDAYS($T850,$U850,Holidays!$J$3:$J$937)),0))</f>
        <v/>
      </c>
      <c r="BX850" s="87" t="str">
        <f>IF($Q850="","",IFERROR(IF(OR(AND($T850&gt;=DATEVALUE("10/1/20"&amp;RIGHT(BW$1,2)),$T850&lt;=DATEVALUE("9/30/20"&amp;RIGHT(BX$1,2))),AND($U850&gt;=DATEVALUE("10/1/20"&amp;RIGHT(BW$1,2)),$U850&lt;=DATEVALUE("9/30/20"&amp;RIGHT(BX$1,2))),AND($T850&lt;=DATEVALUE("10/1/20"&amp;RIGHT(BW$1,2)),$U850&gt;=DATEVALUE("9/30/20"&amp;RIGHT(BX$1,2)))),
IF(AND($T850&gt;=DATEVALUE("10/1/20"&amp;RIGHT(BW$1,2)),$U850&lt;=DATEVALUE("9/30/20"&amp;RIGHT(BX$1,2))),NETWORKDAYS($T850,$U850,Holidays!$J$3:$J$937),
IF(AND($T850&lt;DATEVALUE("10/1/20"&amp;RIGHT(BW$1,2)),$U850&lt;=DATEVALUE("9/30/20"&amp;RIGHT(BX$1,2))),NETWORKDAYS(DATEVALUE("10/1/20"&amp;RIGHT(BW$1,2)),$U850,Holidays!$J$3:$J$937),
IF($T850&lt;DATEVALUE("10/1/20"&amp;RIGHT(BW$1,2)),NETWORKDAYS(DATEVALUE("10/1/20"&amp;RIGHT(BW$1,2)),DATEVALUE("9/30/20"&amp;RIGHT(BX$1,2)),Holidays!$J$3:$J$937),
IF($T850&gt;=DATEVALUE("10/1/20"&amp;RIGHT(BW$1,2)),NETWORKDAYS($T850,DATEVALUE("9/30/20"&amp;RIGHT(BX$1,2)),Holidays!$J$3:$J$937),"")))),"")/(NETWORKDAYS($T850,$U850,Holidays!$J$3:$J$937)),0))</f>
        <v/>
      </c>
      <c r="BY850" s="87" t="str">
        <f>IF($Q850="","",IFERROR(IF(OR(AND($T850&gt;=DATEVALUE("10/1/20"&amp;RIGHT(BX$1,2)),$T850&lt;=DATEVALUE("9/30/20"&amp;RIGHT(BY$1,2))),AND($U850&gt;=DATEVALUE("10/1/20"&amp;RIGHT(BX$1,2)),$U850&lt;=DATEVALUE("9/30/20"&amp;RIGHT(BY$1,2))),AND($T850&lt;=DATEVALUE("10/1/20"&amp;RIGHT(BX$1,2)),$U850&gt;=DATEVALUE("9/30/20"&amp;RIGHT(BY$1,2)))),
IF(AND($T850&gt;=DATEVALUE("10/1/20"&amp;RIGHT(BX$1,2)),$U850&lt;=DATEVALUE("9/30/20"&amp;RIGHT(BY$1,2))),NETWORKDAYS($T850,$U850,Holidays!$J$3:$J$937),
IF(AND($T850&lt;DATEVALUE("10/1/20"&amp;RIGHT(BX$1,2)),$U850&lt;=DATEVALUE("9/30/20"&amp;RIGHT(BY$1,2))),NETWORKDAYS(DATEVALUE("10/1/20"&amp;RIGHT(BX$1,2)),$U850,Holidays!$J$3:$J$937),
IF($T850&lt;DATEVALUE("10/1/20"&amp;RIGHT(BX$1,2)),NETWORKDAYS(DATEVALUE("10/1/20"&amp;RIGHT(BX$1,2)),DATEVALUE("9/30/20"&amp;RIGHT(BY$1,2)),Holidays!$J$3:$J$937),
IF($T850&gt;=DATEVALUE("10/1/20"&amp;RIGHT(BX$1,2)),NETWORKDAYS($T850,DATEVALUE("9/30/20"&amp;RIGHT(BY$1,2)),Holidays!$J$3:$J$937),"")))),"")/(NETWORKDAYS($T850,$U850,Holidays!$J$3:$J$937)),0))</f>
        <v/>
      </c>
      <c r="BZ850" s="87" t="str">
        <f>IF($Q850="","",IFERROR(IF(OR(AND($T850&gt;=DATEVALUE("10/1/20"&amp;RIGHT(BY$1,2)),$T850&lt;=DATEVALUE("9/30/20"&amp;RIGHT(BZ$1,2))),AND($U850&gt;=DATEVALUE("10/1/20"&amp;RIGHT(BY$1,2)),$U850&lt;=DATEVALUE("9/30/20"&amp;RIGHT(BZ$1,2))),AND($T850&lt;=DATEVALUE("10/1/20"&amp;RIGHT(BY$1,2)),$U850&gt;=DATEVALUE("9/30/20"&amp;RIGHT(BZ$1,2)))),
IF(AND($T850&gt;=DATEVALUE("10/1/20"&amp;RIGHT(BY$1,2)),$U850&lt;=DATEVALUE("9/30/20"&amp;RIGHT(BZ$1,2))),NETWORKDAYS($T850,$U850,Holidays!$J$3:$J$937),
IF(AND($T850&lt;DATEVALUE("10/1/20"&amp;RIGHT(BY$1,2)),$U850&lt;=DATEVALUE("9/30/20"&amp;RIGHT(BZ$1,2))),NETWORKDAYS(DATEVALUE("10/1/20"&amp;RIGHT(BY$1,2)),$U850,Holidays!$J$3:$J$937),
IF($T850&lt;DATEVALUE("10/1/20"&amp;RIGHT(BY$1,2)),NETWORKDAYS(DATEVALUE("10/1/20"&amp;RIGHT(BY$1,2)),DATEVALUE("9/30/20"&amp;RIGHT(BZ$1,2)),Holidays!$J$3:$J$937),
IF($T850&gt;=DATEVALUE("10/1/20"&amp;RIGHT(BY$1,2)),NETWORKDAYS($T850,DATEVALUE("9/30/20"&amp;RIGHT(BZ$1,2)),Holidays!$J$3:$J$937),"")))),"")/(NETWORKDAYS($T850,$U850,Holidays!$J$3:$J$937)),0))</f>
        <v/>
      </c>
      <c r="CA850" s="87" t="str">
        <f>IF($Q850="","",IFERROR(IF(OR(AND($T850&gt;=DATEVALUE("10/1/20"&amp;RIGHT(BZ$1,2)),$T850&lt;=DATEVALUE("9/30/20"&amp;RIGHT(CA$1,2))),AND($U850&gt;=DATEVALUE("10/1/20"&amp;RIGHT(BZ$1,2)),$U850&lt;=DATEVALUE("9/30/20"&amp;RIGHT(CA$1,2))),AND($T850&lt;=DATEVALUE("10/1/20"&amp;RIGHT(BZ$1,2)),$U850&gt;=DATEVALUE("9/30/20"&amp;RIGHT(CA$1,2)))),
IF(AND($T850&gt;=DATEVALUE("10/1/20"&amp;RIGHT(BZ$1,2)),$U850&lt;=DATEVALUE("9/30/20"&amp;RIGHT(CA$1,2))),NETWORKDAYS($T850,$U850,Holidays!$J$3:$J$937),
IF(AND($T850&lt;DATEVALUE("10/1/20"&amp;RIGHT(BZ$1,2)),$U850&lt;=DATEVALUE("9/30/20"&amp;RIGHT(CA$1,2))),NETWORKDAYS(DATEVALUE("10/1/20"&amp;RIGHT(BZ$1,2)),$U850,Holidays!$J$3:$J$937),
IF($T850&lt;DATEVALUE("10/1/20"&amp;RIGHT(BZ$1,2)),NETWORKDAYS(DATEVALUE("10/1/20"&amp;RIGHT(BZ$1,2)),DATEVALUE("9/30/20"&amp;RIGHT(CA$1,2)),Holidays!$J$3:$J$937),
IF($T850&gt;=DATEVALUE("10/1/20"&amp;RIGHT(BZ$1,2)),NETWORKDAYS($T850,DATEVALUE("9/30/20"&amp;RIGHT(CA$1,2)),Holidays!$J$3:$J$937),"")))),"")/(NETWORKDAYS($T850,$U850,Holidays!$J$3:$J$937)),0))</f>
        <v/>
      </c>
      <c r="CB850" s="87" t="str">
        <f>IF($Q850="","",IFERROR(IF(OR(AND($T850&gt;=DATEVALUE("10/1/20"&amp;RIGHT(CA$1,2)),$T850&lt;=DATEVALUE("9/30/20"&amp;RIGHT(CB$1,2))),AND($U850&gt;=DATEVALUE("10/1/20"&amp;RIGHT(CA$1,2)),$U850&lt;=DATEVALUE("9/30/20"&amp;RIGHT(CB$1,2))),AND($T850&lt;=DATEVALUE("10/1/20"&amp;RIGHT(CA$1,2)),$U850&gt;=DATEVALUE("9/30/20"&amp;RIGHT(CB$1,2)))),
IF(AND($T850&gt;=DATEVALUE("10/1/20"&amp;RIGHT(CA$1,2)),$U850&lt;=DATEVALUE("9/30/20"&amp;RIGHT(CB$1,2))),NETWORKDAYS($T850,$U850,Holidays!$J$3:$J$937),
IF(AND($T850&lt;DATEVALUE("10/1/20"&amp;RIGHT(CA$1,2)),$U850&lt;=DATEVALUE("9/30/20"&amp;RIGHT(CB$1,2))),NETWORKDAYS(DATEVALUE("10/1/20"&amp;RIGHT(CA$1,2)),$U850,Holidays!$J$3:$J$937),
IF($T850&lt;DATEVALUE("10/1/20"&amp;RIGHT(CA$1,2)),NETWORKDAYS(DATEVALUE("10/1/20"&amp;RIGHT(CA$1,2)),DATEVALUE("9/30/20"&amp;RIGHT(CB$1,2)),Holidays!$J$3:$J$937),
IF($T850&gt;=DATEVALUE("10/1/20"&amp;RIGHT(CA$1,2)),NETWORKDAYS($T850,DATEVALUE("9/30/20"&amp;RIGHT(CB$1,2)),Holidays!$J$3:$J$937),"")))),"")/(NETWORKDAYS($T850,$U850,Holidays!$J$3:$J$937)),0))</f>
        <v/>
      </c>
    </row>
    <row r="851" spans="1:80">
      <c r="A851" s="97"/>
      <c r="B851" s="98" t="str">
        <f ca="1">IF(NOT($A851=""),OFFSET('WBS Reference &amp; User Procedure'!$A$1,MATCH($A851,'WBS Reference &amp; User Procedure'!$A:$A,0)-1,1),"")</f>
        <v/>
      </c>
      <c r="D851" s="97"/>
      <c r="T851" s="104" t="str">
        <f>IF(NOT(Q851=""),IF(NOT($S851=""),$S851,#REF!),"")</f>
        <v/>
      </c>
      <c r="U851" s="104" t="str">
        <f>IF(NOT(Q851=""),WORKDAY(T851,Q851,Holidays!$J$3:$J$937),"")</f>
        <v/>
      </c>
      <c r="V851" s="104"/>
      <c r="W851" s="104"/>
      <c r="X851" s="101" t="str">
        <f t="shared" si="181"/>
        <v/>
      </c>
      <c r="AL851" s="87" t="str">
        <f t="shared" ca="1" si="180"/>
        <v/>
      </c>
      <c r="AN851" s="87" t="str">
        <f t="shared" ca="1" si="190"/>
        <v/>
      </c>
      <c r="AO851" s="87" t="str">
        <f t="shared" ca="1" si="190"/>
        <v/>
      </c>
      <c r="AP851" s="87" t="str">
        <f t="shared" ca="1" si="190"/>
        <v/>
      </c>
      <c r="AQ851" s="87" t="str">
        <f t="shared" ca="1" si="190"/>
        <v/>
      </c>
      <c r="AR851" s="87" t="str">
        <f t="shared" ca="1" si="190"/>
        <v/>
      </c>
      <c r="AS851" s="87" t="str">
        <f t="shared" ca="1" si="190"/>
        <v/>
      </c>
      <c r="AT851" s="87" t="str">
        <f t="shared" ca="1" si="190"/>
        <v/>
      </c>
      <c r="AU851" s="87" t="str">
        <f t="shared" ca="1" si="190"/>
        <v/>
      </c>
      <c r="AV851" s="87" t="str">
        <f t="shared" ca="1" si="190"/>
        <v/>
      </c>
      <c r="AW851" s="87" t="str">
        <f t="shared" ca="1" si="190"/>
        <v/>
      </c>
      <c r="AX851" s="87" t="str">
        <f t="shared" ca="1" si="191"/>
        <v/>
      </c>
      <c r="AY851" s="87" t="str">
        <f t="shared" ca="1" si="191"/>
        <v/>
      </c>
      <c r="AZ851" s="87" t="str">
        <f t="shared" ca="1" si="191"/>
        <v/>
      </c>
      <c r="BA851" s="87" t="str">
        <f t="shared" ca="1" si="191"/>
        <v/>
      </c>
      <c r="BB851" s="87" t="str">
        <f t="shared" ca="1" si="191"/>
        <v/>
      </c>
      <c r="BC851" s="87" t="str">
        <f t="shared" ca="1" si="191"/>
        <v/>
      </c>
      <c r="BD851" s="87" t="str">
        <f t="shared" ca="1" si="191"/>
        <v/>
      </c>
      <c r="BE851" s="87" t="str">
        <f t="shared" ca="1" si="191"/>
        <v/>
      </c>
      <c r="BF851" s="87" t="str">
        <f t="shared" ca="1" si="191"/>
        <v/>
      </c>
      <c r="BG851" s="87" t="str">
        <f t="shared" ca="1" si="191"/>
        <v/>
      </c>
      <c r="BI851" s="87" t="str">
        <f>IF($Q851="","",IFERROR(IF(OR(AND($T851&gt;=DATEVALUE("10/1/20"&amp;RIGHT(BH$1,2)),$T851&lt;=DATEVALUE("9/30/20"&amp;RIGHT(BI$1,2))),AND($U851&gt;=DATEVALUE("10/1/20"&amp;RIGHT(BH$1,2)),$U851&lt;=DATEVALUE("9/30/20"&amp;RIGHT(BI$1,2))),AND($T851&lt;=DATEVALUE("10/1/20"&amp;RIGHT(BH$1,2)),$U851&gt;=DATEVALUE("9/30/20"&amp;RIGHT(BI$1,2)))),
IF(AND($T851&gt;=DATEVALUE("10/1/20"&amp;RIGHT(BH$1,2)),$U851&lt;=DATEVALUE("9/30/20"&amp;RIGHT(BI$1,2))),NETWORKDAYS($T851,$U851,Holidays!$J$3:$J$937),
IF(AND($T851&lt;DATEVALUE("10/1/20"&amp;RIGHT(BH$1,2)),$U851&lt;=DATEVALUE("9/30/20"&amp;RIGHT(BI$1,2))),NETWORKDAYS(DATEVALUE("10/1/20"&amp;RIGHT(BH$1,2)),$U851,Holidays!$J$3:$J$937),
IF($T851&lt;DATEVALUE("10/1/20"&amp;RIGHT(BH$1,2)),NETWORKDAYS(DATEVALUE("10/1/20"&amp;RIGHT(BH$1,2)),DATEVALUE("9/30/20"&amp;RIGHT(BI$1,2)),Holidays!$J$3:$J$937),
IF($T851&gt;=DATEVALUE("10/1/20"&amp;RIGHT(BH$1,2)),NETWORKDAYS($T851,DATEVALUE("9/30/20"&amp;RIGHT(BI$1,2)),Holidays!$J$3:$J$937),"")))),"")/(NETWORKDAYS($T851,$U851,Holidays!$J$3:$J$937)),0))</f>
        <v/>
      </c>
      <c r="BJ851" s="87" t="str">
        <f>IF($Q851="","",IFERROR(IF(OR(AND($T851&gt;=DATEVALUE("10/1/20"&amp;RIGHT(BI$1,2)),$T851&lt;=DATEVALUE("9/30/20"&amp;RIGHT(BJ$1,2))),AND($U851&gt;=DATEVALUE("10/1/20"&amp;RIGHT(BI$1,2)),$U851&lt;=DATEVALUE("9/30/20"&amp;RIGHT(BJ$1,2))),AND($T851&lt;=DATEVALUE("10/1/20"&amp;RIGHT(BI$1,2)),$U851&gt;=DATEVALUE("9/30/20"&amp;RIGHT(BJ$1,2)))),
IF(AND($T851&gt;=DATEVALUE("10/1/20"&amp;RIGHT(BI$1,2)),$U851&lt;=DATEVALUE("9/30/20"&amp;RIGHT(BJ$1,2))),NETWORKDAYS($T851,$U851,Holidays!$J$3:$J$937),
IF(AND($T851&lt;DATEVALUE("10/1/20"&amp;RIGHT(BI$1,2)),$U851&lt;=DATEVALUE("9/30/20"&amp;RIGHT(BJ$1,2))),NETWORKDAYS(DATEVALUE("10/1/20"&amp;RIGHT(BI$1,2)),$U851,Holidays!$J$3:$J$937),
IF($T851&lt;DATEVALUE("10/1/20"&amp;RIGHT(BI$1,2)),NETWORKDAYS(DATEVALUE("10/1/20"&amp;RIGHT(BI$1,2)),DATEVALUE("9/30/20"&amp;RIGHT(BJ$1,2)),Holidays!$J$3:$J$937),
IF($T851&gt;=DATEVALUE("10/1/20"&amp;RIGHT(BI$1,2)),NETWORKDAYS($T851,DATEVALUE("9/30/20"&amp;RIGHT(BJ$1,2)),Holidays!$J$3:$J$937),"")))),"")/(NETWORKDAYS($T851,$U851,Holidays!$J$3:$J$937)),0))</f>
        <v/>
      </c>
      <c r="BK851" s="87" t="str">
        <f>IF($Q851="","",IFERROR(IF(OR(AND($T851&gt;=DATEVALUE("10/1/20"&amp;RIGHT(BJ$1,2)),$T851&lt;=DATEVALUE("9/30/20"&amp;RIGHT(BK$1,2))),AND($U851&gt;=DATEVALUE("10/1/20"&amp;RIGHT(BJ$1,2)),$U851&lt;=DATEVALUE("9/30/20"&amp;RIGHT(BK$1,2))),AND($T851&lt;=DATEVALUE("10/1/20"&amp;RIGHT(BJ$1,2)),$U851&gt;=DATEVALUE("9/30/20"&amp;RIGHT(BK$1,2)))),
IF(AND($T851&gt;=DATEVALUE("10/1/20"&amp;RIGHT(BJ$1,2)),$U851&lt;=DATEVALUE("9/30/20"&amp;RIGHT(BK$1,2))),NETWORKDAYS($T851,$U851,Holidays!$J$3:$J$937),
IF(AND($T851&lt;DATEVALUE("10/1/20"&amp;RIGHT(BJ$1,2)),$U851&lt;=DATEVALUE("9/30/20"&amp;RIGHT(BK$1,2))),NETWORKDAYS(DATEVALUE("10/1/20"&amp;RIGHT(BJ$1,2)),$U851,Holidays!$J$3:$J$937),
IF($T851&lt;DATEVALUE("10/1/20"&amp;RIGHT(BJ$1,2)),NETWORKDAYS(DATEVALUE("10/1/20"&amp;RIGHT(BJ$1,2)),DATEVALUE("9/30/20"&amp;RIGHT(BK$1,2)),Holidays!$J$3:$J$937),
IF($T851&gt;=DATEVALUE("10/1/20"&amp;RIGHT(BJ$1,2)),NETWORKDAYS($T851,DATEVALUE("9/30/20"&amp;RIGHT(BK$1,2)),Holidays!$J$3:$J$937),"")))),"")/(NETWORKDAYS($T851,$U851,Holidays!$J$3:$J$937)),0))</f>
        <v/>
      </c>
      <c r="BL851" s="87" t="str">
        <f>IF($Q851="","",IFERROR(IF(OR(AND($T851&gt;=DATEVALUE("10/1/20"&amp;RIGHT(BK$1,2)),$T851&lt;=DATEVALUE("9/30/20"&amp;RIGHT(BL$1,2))),AND($U851&gt;=DATEVALUE("10/1/20"&amp;RIGHT(BK$1,2)),$U851&lt;=DATEVALUE("9/30/20"&amp;RIGHT(BL$1,2))),AND($T851&lt;=DATEVALUE("10/1/20"&amp;RIGHT(BK$1,2)),$U851&gt;=DATEVALUE("9/30/20"&amp;RIGHT(BL$1,2)))),
IF(AND($T851&gt;=DATEVALUE("10/1/20"&amp;RIGHT(BK$1,2)),$U851&lt;=DATEVALUE("9/30/20"&amp;RIGHT(BL$1,2))),NETWORKDAYS($T851,$U851,Holidays!$J$3:$J$937),
IF(AND($T851&lt;DATEVALUE("10/1/20"&amp;RIGHT(BK$1,2)),$U851&lt;=DATEVALUE("9/30/20"&amp;RIGHT(BL$1,2))),NETWORKDAYS(DATEVALUE("10/1/20"&amp;RIGHT(BK$1,2)),$U851,Holidays!$J$3:$J$937),
IF($T851&lt;DATEVALUE("10/1/20"&amp;RIGHT(BK$1,2)),NETWORKDAYS(DATEVALUE("10/1/20"&amp;RIGHT(BK$1,2)),DATEVALUE("9/30/20"&amp;RIGHT(BL$1,2)),Holidays!$J$3:$J$937),
IF($T851&gt;=DATEVALUE("10/1/20"&amp;RIGHT(BK$1,2)),NETWORKDAYS($T851,DATEVALUE("9/30/20"&amp;RIGHT(BL$1,2)),Holidays!$J$3:$J$937),"")))),"")/(NETWORKDAYS($T851,$U851,Holidays!$J$3:$J$937)),0))</f>
        <v/>
      </c>
      <c r="BM851" s="87" t="str">
        <f>IF($Q851="","",IFERROR(IF(OR(AND($T851&gt;=DATEVALUE("10/1/20"&amp;RIGHT(BL$1,2)),$T851&lt;=DATEVALUE("9/30/20"&amp;RIGHT(BM$1,2))),AND($U851&gt;=DATEVALUE("10/1/20"&amp;RIGHT(BL$1,2)),$U851&lt;=DATEVALUE("9/30/20"&amp;RIGHT(BM$1,2))),AND($T851&lt;=DATEVALUE("10/1/20"&amp;RIGHT(BL$1,2)),$U851&gt;=DATEVALUE("9/30/20"&amp;RIGHT(BM$1,2)))),
IF(AND($T851&gt;=DATEVALUE("10/1/20"&amp;RIGHT(BL$1,2)),$U851&lt;=DATEVALUE("9/30/20"&amp;RIGHT(BM$1,2))),NETWORKDAYS($T851,$U851,Holidays!$J$3:$J$937),
IF(AND($T851&lt;DATEVALUE("10/1/20"&amp;RIGHT(BL$1,2)),$U851&lt;=DATEVALUE("9/30/20"&amp;RIGHT(BM$1,2))),NETWORKDAYS(DATEVALUE("10/1/20"&amp;RIGHT(BL$1,2)),$U851,Holidays!$J$3:$J$937),
IF($T851&lt;DATEVALUE("10/1/20"&amp;RIGHT(BL$1,2)),NETWORKDAYS(DATEVALUE("10/1/20"&amp;RIGHT(BL$1,2)),DATEVALUE("9/30/20"&amp;RIGHT(BM$1,2)),Holidays!$J$3:$J$937),
IF($T851&gt;=DATEVALUE("10/1/20"&amp;RIGHT(BL$1,2)),NETWORKDAYS($T851,DATEVALUE("9/30/20"&amp;RIGHT(BM$1,2)),Holidays!$J$3:$J$937),"")))),"")/(NETWORKDAYS($T851,$U851,Holidays!$J$3:$J$937)),0))</f>
        <v/>
      </c>
      <c r="BN851" s="87" t="str">
        <f>IF($Q851="","",IFERROR(IF(OR(AND($T851&gt;=DATEVALUE("10/1/20"&amp;RIGHT(BM$1,2)),$T851&lt;=DATEVALUE("9/30/20"&amp;RIGHT(BN$1,2))),AND($U851&gt;=DATEVALUE("10/1/20"&amp;RIGHT(BM$1,2)),$U851&lt;=DATEVALUE("9/30/20"&amp;RIGHT(BN$1,2))),AND($T851&lt;=DATEVALUE("10/1/20"&amp;RIGHT(BM$1,2)),$U851&gt;=DATEVALUE("9/30/20"&amp;RIGHT(BN$1,2)))),
IF(AND($T851&gt;=DATEVALUE("10/1/20"&amp;RIGHT(BM$1,2)),$U851&lt;=DATEVALUE("9/30/20"&amp;RIGHT(BN$1,2))),NETWORKDAYS($T851,$U851,Holidays!$J$3:$J$937),
IF(AND($T851&lt;DATEVALUE("10/1/20"&amp;RIGHT(BM$1,2)),$U851&lt;=DATEVALUE("9/30/20"&amp;RIGHT(BN$1,2))),NETWORKDAYS(DATEVALUE("10/1/20"&amp;RIGHT(BM$1,2)),$U851,Holidays!$J$3:$J$937),
IF($T851&lt;DATEVALUE("10/1/20"&amp;RIGHT(BM$1,2)),NETWORKDAYS(DATEVALUE("10/1/20"&amp;RIGHT(BM$1,2)),DATEVALUE("9/30/20"&amp;RIGHT(BN$1,2)),Holidays!$J$3:$J$937),
IF($T851&gt;=DATEVALUE("10/1/20"&amp;RIGHT(BM$1,2)),NETWORKDAYS($T851,DATEVALUE("9/30/20"&amp;RIGHT(BN$1,2)),Holidays!$J$3:$J$937),"")))),"")/(NETWORKDAYS($T851,$U851,Holidays!$J$3:$J$937)),0))</f>
        <v/>
      </c>
      <c r="BO851" s="87" t="str">
        <f>IF($Q851="","",IFERROR(IF(OR(AND($T851&gt;=DATEVALUE("10/1/20"&amp;RIGHT(BN$1,2)),$T851&lt;=DATEVALUE("9/30/20"&amp;RIGHT(BO$1,2))),AND($U851&gt;=DATEVALUE("10/1/20"&amp;RIGHT(BN$1,2)),$U851&lt;=DATEVALUE("9/30/20"&amp;RIGHT(BO$1,2))),AND($T851&lt;=DATEVALUE("10/1/20"&amp;RIGHT(BN$1,2)),$U851&gt;=DATEVALUE("9/30/20"&amp;RIGHT(BO$1,2)))),
IF(AND($T851&gt;=DATEVALUE("10/1/20"&amp;RIGHT(BN$1,2)),$U851&lt;=DATEVALUE("9/30/20"&amp;RIGHT(BO$1,2))),NETWORKDAYS($T851,$U851,Holidays!$J$3:$J$937),
IF(AND($T851&lt;DATEVALUE("10/1/20"&amp;RIGHT(BN$1,2)),$U851&lt;=DATEVALUE("9/30/20"&amp;RIGHT(BO$1,2))),NETWORKDAYS(DATEVALUE("10/1/20"&amp;RIGHT(BN$1,2)),$U851,Holidays!$J$3:$J$937),
IF($T851&lt;DATEVALUE("10/1/20"&amp;RIGHT(BN$1,2)),NETWORKDAYS(DATEVALUE("10/1/20"&amp;RIGHT(BN$1,2)),DATEVALUE("9/30/20"&amp;RIGHT(BO$1,2)),Holidays!$J$3:$J$937),
IF($T851&gt;=DATEVALUE("10/1/20"&amp;RIGHT(BN$1,2)),NETWORKDAYS($T851,DATEVALUE("9/30/20"&amp;RIGHT(BO$1,2)),Holidays!$J$3:$J$937),"")))),"")/(NETWORKDAYS($T851,$U851,Holidays!$J$3:$J$937)),0))</f>
        <v/>
      </c>
      <c r="BP851" s="87" t="str">
        <f>IF($Q851="","",IFERROR(IF(OR(AND($T851&gt;=DATEVALUE("10/1/20"&amp;RIGHT(BO$1,2)),$T851&lt;=DATEVALUE("9/30/20"&amp;RIGHT(BP$1,2))),AND($U851&gt;=DATEVALUE("10/1/20"&amp;RIGHT(BO$1,2)),$U851&lt;=DATEVALUE("9/30/20"&amp;RIGHT(BP$1,2))),AND($T851&lt;=DATEVALUE("10/1/20"&amp;RIGHT(BO$1,2)),$U851&gt;=DATEVALUE("9/30/20"&amp;RIGHT(BP$1,2)))),
IF(AND($T851&gt;=DATEVALUE("10/1/20"&amp;RIGHT(BO$1,2)),$U851&lt;=DATEVALUE("9/30/20"&amp;RIGHT(BP$1,2))),NETWORKDAYS($T851,$U851,Holidays!$J$3:$J$937),
IF(AND($T851&lt;DATEVALUE("10/1/20"&amp;RIGHT(BO$1,2)),$U851&lt;=DATEVALUE("9/30/20"&amp;RIGHT(BP$1,2))),NETWORKDAYS(DATEVALUE("10/1/20"&amp;RIGHT(BO$1,2)),$U851,Holidays!$J$3:$J$937),
IF($T851&lt;DATEVALUE("10/1/20"&amp;RIGHT(BO$1,2)),NETWORKDAYS(DATEVALUE("10/1/20"&amp;RIGHT(BO$1,2)),DATEVALUE("9/30/20"&amp;RIGHT(BP$1,2)),Holidays!$J$3:$J$937),
IF($T851&gt;=DATEVALUE("10/1/20"&amp;RIGHT(BO$1,2)),NETWORKDAYS($T851,DATEVALUE("9/30/20"&amp;RIGHT(BP$1,2)),Holidays!$J$3:$J$937),"")))),"")/(NETWORKDAYS($T851,$U851,Holidays!$J$3:$J$937)),0))</f>
        <v/>
      </c>
      <c r="BQ851" s="87" t="str">
        <f>IF($Q851="","",IFERROR(IF(OR(AND($T851&gt;=DATEVALUE("10/1/20"&amp;RIGHT(BP$1,2)),$T851&lt;=DATEVALUE("9/30/20"&amp;RIGHT(BQ$1,2))),AND($U851&gt;=DATEVALUE("10/1/20"&amp;RIGHT(BP$1,2)),$U851&lt;=DATEVALUE("9/30/20"&amp;RIGHT(BQ$1,2))),AND($T851&lt;=DATEVALUE("10/1/20"&amp;RIGHT(BP$1,2)),$U851&gt;=DATEVALUE("9/30/20"&amp;RIGHT(BQ$1,2)))),
IF(AND($T851&gt;=DATEVALUE("10/1/20"&amp;RIGHT(BP$1,2)),$U851&lt;=DATEVALUE("9/30/20"&amp;RIGHT(BQ$1,2))),NETWORKDAYS($T851,$U851,Holidays!$J$3:$J$937),
IF(AND($T851&lt;DATEVALUE("10/1/20"&amp;RIGHT(BP$1,2)),$U851&lt;=DATEVALUE("9/30/20"&amp;RIGHT(BQ$1,2))),NETWORKDAYS(DATEVALUE("10/1/20"&amp;RIGHT(BP$1,2)),$U851,Holidays!$J$3:$J$937),
IF($T851&lt;DATEVALUE("10/1/20"&amp;RIGHT(BP$1,2)),NETWORKDAYS(DATEVALUE("10/1/20"&amp;RIGHT(BP$1,2)),DATEVALUE("9/30/20"&amp;RIGHT(BQ$1,2)),Holidays!$J$3:$J$937),
IF($T851&gt;=DATEVALUE("10/1/20"&amp;RIGHT(BP$1,2)),NETWORKDAYS($T851,DATEVALUE("9/30/20"&amp;RIGHT(BQ$1,2)),Holidays!$J$3:$J$937),"")))),"")/(NETWORKDAYS($T851,$U851,Holidays!$J$3:$J$937)),0))</f>
        <v/>
      </c>
      <c r="BR851" s="87" t="str">
        <f>IF($Q851="","",IFERROR(IF(OR(AND($T851&gt;=DATEVALUE("10/1/20"&amp;RIGHT(BQ$1,2)),$T851&lt;=DATEVALUE("9/30/20"&amp;RIGHT(BR$1,2))),AND($U851&gt;=DATEVALUE("10/1/20"&amp;RIGHT(BQ$1,2)),$U851&lt;=DATEVALUE("9/30/20"&amp;RIGHT(BR$1,2))),AND($T851&lt;=DATEVALUE("10/1/20"&amp;RIGHT(BQ$1,2)),$U851&gt;=DATEVALUE("9/30/20"&amp;RIGHT(BR$1,2)))),
IF(AND($T851&gt;=DATEVALUE("10/1/20"&amp;RIGHT(BQ$1,2)),$U851&lt;=DATEVALUE("9/30/20"&amp;RIGHT(BR$1,2))),NETWORKDAYS($T851,$U851,Holidays!$J$3:$J$937),
IF(AND($T851&lt;DATEVALUE("10/1/20"&amp;RIGHT(BQ$1,2)),$U851&lt;=DATEVALUE("9/30/20"&amp;RIGHT(BR$1,2))),NETWORKDAYS(DATEVALUE("10/1/20"&amp;RIGHT(BQ$1,2)),$U851,Holidays!$J$3:$J$937),
IF($T851&lt;DATEVALUE("10/1/20"&amp;RIGHT(BQ$1,2)),NETWORKDAYS(DATEVALUE("10/1/20"&amp;RIGHT(BQ$1,2)),DATEVALUE("9/30/20"&amp;RIGHT(BR$1,2)),Holidays!$J$3:$J$937),
IF($T851&gt;=DATEVALUE("10/1/20"&amp;RIGHT(BQ$1,2)),NETWORKDAYS($T851,DATEVALUE("9/30/20"&amp;RIGHT(BR$1,2)),Holidays!$J$3:$J$937),"")))),"")/(NETWORKDAYS($T851,$U851,Holidays!$J$3:$J$937)),0))</f>
        <v/>
      </c>
      <c r="BS851" s="87" t="str">
        <f>IF($Q851="","",IFERROR(IF(OR(AND($T851&gt;=DATEVALUE("10/1/20"&amp;RIGHT(BR$1,2)),$T851&lt;=DATEVALUE("9/30/20"&amp;RIGHT(BS$1,2))),AND($U851&gt;=DATEVALUE("10/1/20"&amp;RIGHT(BR$1,2)),$U851&lt;=DATEVALUE("9/30/20"&amp;RIGHT(BS$1,2))),AND($T851&lt;=DATEVALUE("10/1/20"&amp;RIGHT(BR$1,2)),$U851&gt;=DATEVALUE("9/30/20"&amp;RIGHT(BS$1,2)))),
IF(AND($T851&gt;=DATEVALUE("10/1/20"&amp;RIGHT(BR$1,2)),$U851&lt;=DATEVALUE("9/30/20"&amp;RIGHT(BS$1,2))),NETWORKDAYS($T851,$U851,Holidays!$J$3:$J$937),
IF(AND($T851&lt;DATEVALUE("10/1/20"&amp;RIGHT(BR$1,2)),$U851&lt;=DATEVALUE("9/30/20"&amp;RIGHT(BS$1,2))),NETWORKDAYS(DATEVALUE("10/1/20"&amp;RIGHT(BR$1,2)),$U851,Holidays!$J$3:$J$937),
IF($T851&lt;DATEVALUE("10/1/20"&amp;RIGHT(BR$1,2)),NETWORKDAYS(DATEVALUE("10/1/20"&amp;RIGHT(BR$1,2)),DATEVALUE("9/30/20"&amp;RIGHT(BS$1,2)),Holidays!$J$3:$J$937),
IF($T851&gt;=DATEVALUE("10/1/20"&amp;RIGHT(BR$1,2)),NETWORKDAYS($T851,DATEVALUE("9/30/20"&amp;RIGHT(BS$1,2)),Holidays!$J$3:$J$937),"")))),"")/(NETWORKDAYS($T851,$U851,Holidays!$J$3:$J$937)),0))</f>
        <v/>
      </c>
      <c r="BT851" s="87" t="str">
        <f>IF($Q851="","",IFERROR(IF(OR(AND($T851&gt;=DATEVALUE("10/1/20"&amp;RIGHT(BS$1,2)),$T851&lt;=DATEVALUE("9/30/20"&amp;RIGHT(BT$1,2))),AND($U851&gt;=DATEVALUE("10/1/20"&amp;RIGHT(BS$1,2)),$U851&lt;=DATEVALUE("9/30/20"&amp;RIGHT(BT$1,2))),AND($T851&lt;=DATEVALUE("10/1/20"&amp;RIGHT(BS$1,2)),$U851&gt;=DATEVALUE("9/30/20"&amp;RIGHT(BT$1,2)))),
IF(AND($T851&gt;=DATEVALUE("10/1/20"&amp;RIGHT(BS$1,2)),$U851&lt;=DATEVALUE("9/30/20"&amp;RIGHT(BT$1,2))),NETWORKDAYS($T851,$U851,Holidays!$J$3:$J$937),
IF(AND($T851&lt;DATEVALUE("10/1/20"&amp;RIGHT(BS$1,2)),$U851&lt;=DATEVALUE("9/30/20"&amp;RIGHT(BT$1,2))),NETWORKDAYS(DATEVALUE("10/1/20"&amp;RIGHT(BS$1,2)),$U851,Holidays!$J$3:$J$937),
IF($T851&lt;DATEVALUE("10/1/20"&amp;RIGHT(BS$1,2)),NETWORKDAYS(DATEVALUE("10/1/20"&amp;RIGHT(BS$1,2)),DATEVALUE("9/30/20"&amp;RIGHT(BT$1,2)),Holidays!$J$3:$J$937),
IF($T851&gt;=DATEVALUE("10/1/20"&amp;RIGHT(BS$1,2)),NETWORKDAYS($T851,DATEVALUE("9/30/20"&amp;RIGHT(BT$1,2)),Holidays!$J$3:$J$937),"")))),"")/(NETWORKDAYS($T851,$U851,Holidays!$J$3:$J$937)),0))</f>
        <v/>
      </c>
      <c r="BU851" s="87" t="str">
        <f>IF($Q851="","",IFERROR(IF(OR(AND($T851&gt;=DATEVALUE("10/1/20"&amp;RIGHT(BT$1,2)),$T851&lt;=DATEVALUE("9/30/20"&amp;RIGHT(BU$1,2))),AND($U851&gt;=DATEVALUE("10/1/20"&amp;RIGHT(BT$1,2)),$U851&lt;=DATEVALUE("9/30/20"&amp;RIGHT(BU$1,2))),AND($T851&lt;=DATEVALUE("10/1/20"&amp;RIGHT(BT$1,2)),$U851&gt;=DATEVALUE("9/30/20"&amp;RIGHT(BU$1,2)))),
IF(AND($T851&gt;=DATEVALUE("10/1/20"&amp;RIGHT(BT$1,2)),$U851&lt;=DATEVALUE("9/30/20"&amp;RIGHT(BU$1,2))),NETWORKDAYS($T851,$U851,Holidays!$J$3:$J$937),
IF(AND($T851&lt;DATEVALUE("10/1/20"&amp;RIGHT(BT$1,2)),$U851&lt;=DATEVALUE("9/30/20"&amp;RIGHT(BU$1,2))),NETWORKDAYS(DATEVALUE("10/1/20"&amp;RIGHT(BT$1,2)),$U851,Holidays!$J$3:$J$937),
IF($T851&lt;DATEVALUE("10/1/20"&amp;RIGHT(BT$1,2)),NETWORKDAYS(DATEVALUE("10/1/20"&amp;RIGHT(BT$1,2)),DATEVALUE("9/30/20"&amp;RIGHT(BU$1,2)),Holidays!$J$3:$J$937),
IF($T851&gt;=DATEVALUE("10/1/20"&amp;RIGHT(BT$1,2)),NETWORKDAYS($T851,DATEVALUE("9/30/20"&amp;RIGHT(BU$1,2)),Holidays!$J$3:$J$937),"")))),"")/(NETWORKDAYS($T851,$U851,Holidays!$J$3:$J$937)),0))</f>
        <v/>
      </c>
      <c r="BV851" s="87" t="str">
        <f>IF($Q851="","",IFERROR(IF(OR(AND($T851&gt;=DATEVALUE("10/1/20"&amp;RIGHT(BU$1,2)),$T851&lt;=DATEVALUE("9/30/20"&amp;RIGHT(BV$1,2))),AND($U851&gt;=DATEVALUE("10/1/20"&amp;RIGHT(BU$1,2)),$U851&lt;=DATEVALUE("9/30/20"&amp;RIGHT(BV$1,2))),AND($T851&lt;=DATEVALUE("10/1/20"&amp;RIGHT(BU$1,2)),$U851&gt;=DATEVALUE("9/30/20"&amp;RIGHT(BV$1,2)))),
IF(AND($T851&gt;=DATEVALUE("10/1/20"&amp;RIGHT(BU$1,2)),$U851&lt;=DATEVALUE("9/30/20"&amp;RIGHT(BV$1,2))),NETWORKDAYS($T851,$U851,Holidays!$J$3:$J$937),
IF(AND($T851&lt;DATEVALUE("10/1/20"&amp;RIGHT(BU$1,2)),$U851&lt;=DATEVALUE("9/30/20"&amp;RIGHT(BV$1,2))),NETWORKDAYS(DATEVALUE("10/1/20"&amp;RIGHT(BU$1,2)),$U851,Holidays!$J$3:$J$937),
IF($T851&lt;DATEVALUE("10/1/20"&amp;RIGHT(BU$1,2)),NETWORKDAYS(DATEVALUE("10/1/20"&amp;RIGHT(BU$1,2)),DATEVALUE("9/30/20"&amp;RIGHT(BV$1,2)),Holidays!$J$3:$J$937),
IF($T851&gt;=DATEVALUE("10/1/20"&amp;RIGHT(BU$1,2)),NETWORKDAYS($T851,DATEVALUE("9/30/20"&amp;RIGHT(BV$1,2)),Holidays!$J$3:$J$937),"")))),"")/(NETWORKDAYS($T851,$U851,Holidays!$J$3:$J$937)),0))</f>
        <v/>
      </c>
      <c r="BW851" s="87" t="str">
        <f>IF($Q851="","",IFERROR(IF(OR(AND($T851&gt;=DATEVALUE("10/1/20"&amp;RIGHT(BV$1,2)),$T851&lt;=DATEVALUE("9/30/20"&amp;RIGHT(BW$1,2))),AND($U851&gt;=DATEVALUE("10/1/20"&amp;RIGHT(BV$1,2)),$U851&lt;=DATEVALUE("9/30/20"&amp;RIGHT(BW$1,2))),AND($T851&lt;=DATEVALUE("10/1/20"&amp;RIGHT(BV$1,2)),$U851&gt;=DATEVALUE("9/30/20"&amp;RIGHT(BW$1,2)))),
IF(AND($T851&gt;=DATEVALUE("10/1/20"&amp;RIGHT(BV$1,2)),$U851&lt;=DATEVALUE("9/30/20"&amp;RIGHT(BW$1,2))),NETWORKDAYS($T851,$U851,Holidays!$J$3:$J$937),
IF(AND($T851&lt;DATEVALUE("10/1/20"&amp;RIGHT(BV$1,2)),$U851&lt;=DATEVALUE("9/30/20"&amp;RIGHT(BW$1,2))),NETWORKDAYS(DATEVALUE("10/1/20"&amp;RIGHT(BV$1,2)),$U851,Holidays!$J$3:$J$937),
IF($T851&lt;DATEVALUE("10/1/20"&amp;RIGHT(BV$1,2)),NETWORKDAYS(DATEVALUE("10/1/20"&amp;RIGHT(BV$1,2)),DATEVALUE("9/30/20"&amp;RIGHT(BW$1,2)),Holidays!$J$3:$J$937),
IF($T851&gt;=DATEVALUE("10/1/20"&amp;RIGHT(BV$1,2)),NETWORKDAYS($T851,DATEVALUE("9/30/20"&amp;RIGHT(BW$1,2)),Holidays!$J$3:$J$937),"")))),"")/(NETWORKDAYS($T851,$U851,Holidays!$J$3:$J$937)),0))</f>
        <v/>
      </c>
      <c r="BX851" s="87" t="str">
        <f>IF($Q851="","",IFERROR(IF(OR(AND($T851&gt;=DATEVALUE("10/1/20"&amp;RIGHT(BW$1,2)),$T851&lt;=DATEVALUE("9/30/20"&amp;RIGHT(BX$1,2))),AND($U851&gt;=DATEVALUE("10/1/20"&amp;RIGHT(BW$1,2)),$U851&lt;=DATEVALUE("9/30/20"&amp;RIGHT(BX$1,2))),AND($T851&lt;=DATEVALUE("10/1/20"&amp;RIGHT(BW$1,2)),$U851&gt;=DATEVALUE("9/30/20"&amp;RIGHT(BX$1,2)))),
IF(AND($T851&gt;=DATEVALUE("10/1/20"&amp;RIGHT(BW$1,2)),$U851&lt;=DATEVALUE("9/30/20"&amp;RIGHT(BX$1,2))),NETWORKDAYS($T851,$U851,Holidays!$J$3:$J$937),
IF(AND($T851&lt;DATEVALUE("10/1/20"&amp;RIGHT(BW$1,2)),$U851&lt;=DATEVALUE("9/30/20"&amp;RIGHT(BX$1,2))),NETWORKDAYS(DATEVALUE("10/1/20"&amp;RIGHT(BW$1,2)),$U851,Holidays!$J$3:$J$937),
IF($T851&lt;DATEVALUE("10/1/20"&amp;RIGHT(BW$1,2)),NETWORKDAYS(DATEVALUE("10/1/20"&amp;RIGHT(BW$1,2)),DATEVALUE("9/30/20"&amp;RIGHT(BX$1,2)),Holidays!$J$3:$J$937),
IF($T851&gt;=DATEVALUE("10/1/20"&amp;RIGHT(BW$1,2)),NETWORKDAYS($T851,DATEVALUE("9/30/20"&amp;RIGHT(BX$1,2)),Holidays!$J$3:$J$937),"")))),"")/(NETWORKDAYS($T851,$U851,Holidays!$J$3:$J$937)),0))</f>
        <v/>
      </c>
      <c r="BY851" s="87" t="str">
        <f>IF($Q851="","",IFERROR(IF(OR(AND($T851&gt;=DATEVALUE("10/1/20"&amp;RIGHT(BX$1,2)),$T851&lt;=DATEVALUE("9/30/20"&amp;RIGHT(BY$1,2))),AND($U851&gt;=DATEVALUE("10/1/20"&amp;RIGHT(BX$1,2)),$U851&lt;=DATEVALUE("9/30/20"&amp;RIGHT(BY$1,2))),AND($T851&lt;=DATEVALUE("10/1/20"&amp;RIGHT(BX$1,2)),$U851&gt;=DATEVALUE("9/30/20"&amp;RIGHT(BY$1,2)))),
IF(AND($T851&gt;=DATEVALUE("10/1/20"&amp;RIGHT(BX$1,2)),$U851&lt;=DATEVALUE("9/30/20"&amp;RIGHT(BY$1,2))),NETWORKDAYS($T851,$U851,Holidays!$J$3:$J$937),
IF(AND($T851&lt;DATEVALUE("10/1/20"&amp;RIGHT(BX$1,2)),$U851&lt;=DATEVALUE("9/30/20"&amp;RIGHT(BY$1,2))),NETWORKDAYS(DATEVALUE("10/1/20"&amp;RIGHT(BX$1,2)),$U851,Holidays!$J$3:$J$937),
IF($T851&lt;DATEVALUE("10/1/20"&amp;RIGHT(BX$1,2)),NETWORKDAYS(DATEVALUE("10/1/20"&amp;RIGHT(BX$1,2)),DATEVALUE("9/30/20"&amp;RIGHT(BY$1,2)),Holidays!$J$3:$J$937),
IF($T851&gt;=DATEVALUE("10/1/20"&amp;RIGHT(BX$1,2)),NETWORKDAYS($T851,DATEVALUE("9/30/20"&amp;RIGHT(BY$1,2)),Holidays!$J$3:$J$937),"")))),"")/(NETWORKDAYS($T851,$U851,Holidays!$J$3:$J$937)),0))</f>
        <v/>
      </c>
      <c r="BZ851" s="87" t="str">
        <f>IF($Q851="","",IFERROR(IF(OR(AND($T851&gt;=DATEVALUE("10/1/20"&amp;RIGHT(BY$1,2)),$T851&lt;=DATEVALUE("9/30/20"&amp;RIGHT(BZ$1,2))),AND($U851&gt;=DATEVALUE("10/1/20"&amp;RIGHT(BY$1,2)),$U851&lt;=DATEVALUE("9/30/20"&amp;RIGHT(BZ$1,2))),AND($T851&lt;=DATEVALUE("10/1/20"&amp;RIGHT(BY$1,2)),$U851&gt;=DATEVALUE("9/30/20"&amp;RIGHT(BZ$1,2)))),
IF(AND($T851&gt;=DATEVALUE("10/1/20"&amp;RIGHT(BY$1,2)),$U851&lt;=DATEVALUE("9/30/20"&amp;RIGHT(BZ$1,2))),NETWORKDAYS($T851,$U851,Holidays!$J$3:$J$937),
IF(AND($T851&lt;DATEVALUE("10/1/20"&amp;RIGHT(BY$1,2)),$U851&lt;=DATEVALUE("9/30/20"&amp;RIGHT(BZ$1,2))),NETWORKDAYS(DATEVALUE("10/1/20"&amp;RIGHT(BY$1,2)),$U851,Holidays!$J$3:$J$937),
IF($T851&lt;DATEVALUE("10/1/20"&amp;RIGHT(BY$1,2)),NETWORKDAYS(DATEVALUE("10/1/20"&amp;RIGHT(BY$1,2)),DATEVALUE("9/30/20"&amp;RIGHT(BZ$1,2)),Holidays!$J$3:$J$937),
IF($T851&gt;=DATEVALUE("10/1/20"&amp;RIGHT(BY$1,2)),NETWORKDAYS($T851,DATEVALUE("9/30/20"&amp;RIGHT(BZ$1,2)),Holidays!$J$3:$J$937),"")))),"")/(NETWORKDAYS($T851,$U851,Holidays!$J$3:$J$937)),0))</f>
        <v/>
      </c>
      <c r="CA851" s="87" t="str">
        <f>IF($Q851="","",IFERROR(IF(OR(AND($T851&gt;=DATEVALUE("10/1/20"&amp;RIGHT(BZ$1,2)),$T851&lt;=DATEVALUE("9/30/20"&amp;RIGHT(CA$1,2))),AND($U851&gt;=DATEVALUE("10/1/20"&amp;RIGHT(BZ$1,2)),$U851&lt;=DATEVALUE("9/30/20"&amp;RIGHT(CA$1,2))),AND($T851&lt;=DATEVALUE("10/1/20"&amp;RIGHT(BZ$1,2)),$U851&gt;=DATEVALUE("9/30/20"&amp;RIGHT(CA$1,2)))),
IF(AND($T851&gt;=DATEVALUE("10/1/20"&amp;RIGHT(BZ$1,2)),$U851&lt;=DATEVALUE("9/30/20"&amp;RIGHT(CA$1,2))),NETWORKDAYS($T851,$U851,Holidays!$J$3:$J$937),
IF(AND($T851&lt;DATEVALUE("10/1/20"&amp;RIGHT(BZ$1,2)),$U851&lt;=DATEVALUE("9/30/20"&amp;RIGHT(CA$1,2))),NETWORKDAYS(DATEVALUE("10/1/20"&amp;RIGHT(BZ$1,2)),$U851,Holidays!$J$3:$J$937),
IF($T851&lt;DATEVALUE("10/1/20"&amp;RIGHT(BZ$1,2)),NETWORKDAYS(DATEVALUE("10/1/20"&amp;RIGHT(BZ$1,2)),DATEVALUE("9/30/20"&amp;RIGHT(CA$1,2)),Holidays!$J$3:$J$937),
IF($T851&gt;=DATEVALUE("10/1/20"&amp;RIGHT(BZ$1,2)),NETWORKDAYS($T851,DATEVALUE("9/30/20"&amp;RIGHT(CA$1,2)),Holidays!$J$3:$J$937),"")))),"")/(NETWORKDAYS($T851,$U851,Holidays!$J$3:$J$937)),0))</f>
        <v/>
      </c>
      <c r="CB851" s="87" t="str">
        <f>IF($Q851="","",IFERROR(IF(OR(AND($T851&gt;=DATEVALUE("10/1/20"&amp;RIGHT(CA$1,2)),$T851&lt;=DATEVALUE("9/30/20"&amp;RIGHT(CB$1,2))),AND($U851&gt;=DATEVALUE("10/1/20"&amp;RIGHT(CA$1,2)),$U851&lt;=DATEVALUE("9/30/20"&amp;RIGHT(CB$1,2))),AND($T851&lt;=DATEVALUE("10/1/20"&amp;RIGHT(CA$1,2)),$U851&gt;=DATEVALUE("9/30/20"&amp;RIGHT(CB$1,2)))),
IF(AND($T851&gt;=DATEVALUE("10/1/20"&amp;RIGHT(CA$1,2)),$U851&lt;=DATEVALUE("9/30/20"&amp;RIGHT(CB$1,2))),NETWORKDAYS($T851,$U851,Holidays!$J$3:$J$937),
IF(AND($T851&lt;DATEVALUE("10/1/20"&amp;RIGHT(CA$1,2)),$U851&lt;=DATEVALUE("9/30/20"&amp;RIGHT(CB$1,2))),NETWORKDAYS(DATEVALUE("10/1/20"&amp;RIGHT(CA$1,2)),$U851,Holidays!$J$3:$J$937),
IF($T851&lt;DATEVALUE("10/1/20"&amp;RIGHT(CA$1,2)),NETWORKDAYS(DATEVALUE("10/1/20"&amp;RIGHT(CA$1,2)),DATEVALUE("9/30/20"&amp;RIGHT(CB$1,2)),Holidays!$J$3:$J$937),
IF($T851&gt;=DATEVALUE("10/1/20"&amp;RIGHT(CA$1,2)),NETWORKDAYS($T851,DATEVALUE("9/30/20"&amp;RIGHT(CB$1,2)),Holidays!$J$3:$J$937),"")))),"")/(NETWORKDAYS($T851,$U851,Holidays!$J$3:$J$937)),0))</f>
        <v/>
      </c>
    </row>
    <row r="852" spans="1:80">
      <c r="A852" s="97"/>
      <c r="B852" s="98" t="str">
        <f ca="1">IF(NOT($A852=""),OFFSET('WBS Reference &amp; User Procedure'!$A$1,MATCH($A852,'WBS Reference &amp; User Procedure'!$A:$A,0)-1,1),"")</f>
        <v/>
      </c>
      <c r="D852" s="97"/>
      <c r="T852" s="104" t="str">
        <f>IF(NOT(Q852=""),IF(NOT($S852=""),$S852,#REF!),"")</f>
        <v/>
      </c>
      <c r="U852" s="104" t="str">
        <f>IF(NOT(Q852=""),WORKDAY(T852,Q852,Holidays!$J$3:$J$937),"")</f>
        <v/>
      </c>
      <c r="V852" s="104"/>
      <c r="W852" s="104"/>
      <c r="X852" s="101" t="str">
        <f t="shared" si="181"/>
        <v/>
      </c>
      <c r="AL852" s="87" t="str">
        <f t="shared" ca="1" si="180"/>
        <v/>
      </c>
      <c r="AN852" s="87" t="str">
        <f t="shared" ca="1" si="190"/>
        <v/>
      </c>
      <c r="AO852" s="87" t="str">
        <f t="shared" ca="1" si="190"/>
        <v/>
      </c>
      <c r="AP852" s="87" t="str">
        <f t="shared" ca="1" si="190"/>
        <v/>
      </c>
      <c r="AQ852" s="87" t="str">
        <f t="shared" ca="1" si="190"/>
        <v/>
      </c>
      <c r="AR852" s="87" t="str">
        <f t="shared" ca="1" si="190"/>
        <v/>
      </c>
      <c r="AS852" s="87" t="str">
        <f t="shared" ca="1" si="190"/>
        <v/>
      </c>
      <c r="AT852" s="87" t="str">
        <f t="shared" ca="1" si="190"/>
        <v/>
      </c>
      <c r="AU852" s="87" t="str">
        <f t="shared" ca="1" si="190"/>
        <v/>
      </c>
      <c r="AV852" s="87" t="str">
        <f t="shared" ca="1" si="190"/>
        <v/>
      </c>
      <c r="AW852" s="87" t="str">
        <f t="shared" ca="1" si="190"/>
        <v/>
      </c>
      <c r="AX852" s="87" t="str">
        <f t="shared" ca="1" si="191"/>
        <v/>
      </c>
      <c r="AY852" s="87" t="str">
        <f t="shared" ca="1" si="191"/>
        <v/>
      </c>
      <c r="AZ852" s="87" t="str">
        <f t="shared" ca="1" si="191"/>
        <v/>
      </c>
      <c r="BA852" s="87" t="str">
        <f t="shared" ca="1" si="191"/>
        <v/>
      </c>
      <c r="BB852" s="87" t="str">
        <f t="shared" ca="1" si="191"/>
        <v/>
      </c>
      <c r="BC852" s="87" t="str">
        <f t="shared" ca="1" si="191"/>
        <v/>
      </c>
      <c r="BD852" s="87" t="str">
        <f t="shared" ca="1" si="191"/>
        <v/>
      </c>
      <c r="BE852" s="87" t="str">
        <f t="shared" ca="1" si="191"/>
        <v/>
      </c>
      <c r="BF852" s="87" t="str">
        <f t="shared" ca="1" si="191"/>
        <v/>
      </c>
      <c r="BG852" s="87" t="str">
        <f t="shared" ca="1" si="191"/>
        <v/>
      </c>
      <c r="BI852" s="87" t="str">
        <f>IF($Q852="","",IFERROR(IF(OR(AND($T852&gt;=DATEVALUE("10/1/20"&amp;RIGHT(BH$1,2)),$T852&lt;=DATEVALUE("9/30/20"&amp;RIGHT(BI$1,2))),AND($U852&gt;=DATEVALUE("10/1/20"&amp;RIGHT(BH$1,2)),$U852&lt;=DATEVALUE("9/30/20"&amp;RIGHT(BI$1,2))),AND($T852&lt;=DATEVALUE("10/1/20"&amp;RIGHT(BH$1,2)),$U852&gt;=DATEVALUE("9/30/20"&amp;RIGHT(BI$1,2)))),
IF(AND($T852&gt;=DATEVALUE("10/1/20"&amp;RIGHT(BH$1,2)),$U852&lt;=DATEVALUE("9/30/20"&amp;RIGHT(BI$1,2))),NETWORKDAYS($T852,$U852,Holidays!$J$3:$J$937),
IF(AND($T852&lt;DATEVALUE("10/1/20"&amp;RIGHT(BH$1,2)),$U852&lt;=DATEVALUE("9/30/20"&amp;RIGHT(BI$1,2))),NETWORKDAYS(DATEVALUE("10/1/20"&amp;RIGHT(BH$1,2)),$U852,Holidays!$J$3:$J$937),
IF($T852&lt;DATEVALUE("10/1/20"&amp;RIGHT(BH$1,2)),NETWORKDAYS(DATEVALUE("10/1/20"&amp;RIGHT(BH$1,2)),DATEVALUE("9/30/20"&amp;RIGHT(BI$1,2)),Holidays!$J$3:$J$937),
IF($T852&gt;=DATEVALUE("10/1/20"&amp;RIGHT(BH$1,2)),NETWORKDAYS($T852,DATEVALUE("9/30/20"&amp;RIGHT(BI$1,2)),Holidays!$J$3:$J$937),"")))),"")/(NETWORKDAYS($T852,$U852,Holidays!$J$3:$J$937)),0))</f>
        <v/>
      </c>
      <c r="BJ852" s="87" t="str">
        <f>IF($Q852="","",IFERROR(IF(OR(AND($T852&gt;=DATEVALUE("10/1/20"&amp;RIGHT(BI$1,2)),$T852&lt;=DATEVALUE("9/30/20"&amp;RIGHT(BJ$1,2))),AND($U852&gt;=DATEVALUE("10/1/20"&amp;RIGHT(BI$1,2)),$U852&lt;=DATEVALUE("9/30/20"&amp;RIGHT(BJ$1,2))),AND($T852&lt;=DATEVALUE("10/1/20"&amp;RIGHT(BI$1,2)),$U852&gt;=DATEVALUE("9/30/20"&amp;RIGHT(BJ$1,2)))),
IF(AND($T852&gt;=DATEVALUE("10/1/20"&amp;RIGHT(BI$1,2)),$U852&lt;=DATEVALUE("9/30/20"&amp;RIGHT(BJ$1,2))),NETWORKDAYS($T852,$U852,Holidays!$J$3:$J$937),
IF(AND($T852&lt;DATEVALUE("10/1/20"&amp;RIGHT(BI$1,2)),$U852&lt;=DATEVALUE("9/30/20"&amp;RIGHT(BJ$1,2))),NETWORKDAYS(DATEVALUE("10/1/20"&amp;RIGHT(BI$1,2)),$U852,Holidays!$J$3:$J$937),
IF($T852&lt;DATEVALUE("10/1/20"&amp;RIGHT(BI$1,2)),NETWORKDAYS(DATEVALUE("10/1/20"&amp;RIGHT(BI$1,2)),DATEVALUE("9/30/20"&amp;RIGHT(BJ$1,2)),Holidays!$J$3:$J$937),
IF($T852&gt;=DATEVALUE("10/1/20"&amp;RIGHT(BI$1,2)),NETWORKDAYS($T852,DATEVALUE("9/30/20"&amp;RIGHT(BJ$1,2)),Holidays!$J$3:$J$937),"")))),"")/(NETWORKDAYS($T852,$U852,Holidays!$J$3:$J$937)),0))</f>
        <v/>
      </c>
      <c r="BK852" s="87" t="str">
        <f>IF($Q852="","",IFERROR(IF(OR(AND($T852&gt;=DATEVALUE("10/1/20"&amp;RIGHT(BJ$1,2)),$T852&lt;=DATEVALUE("9/30/20"&amp;RIGHT(BK$1,2))),AND($U852&gt;=DATEVALUE("10/1/20"&amp;RIGHT(BJ$1,2)),$U852&lt;=DATEVALUE("9/30/20"&amp;RIGHT(BK$1,2))),AND($T852&lt;=DATEVALUE("10/1/20"&amp;RIGHT(BJ$1,2)),$U852&gt;=DATEVALUE("9/30/20"&amp;RIGHT(BK$1,2)))),
IF(AND($T852&gt;=DATEVALUE("10/1/20"&amp;RIGHT(BJ$1,2)),$U852&lt;=DATEVALUE("9/30/20"&amp;RIGHT(BK$1,2))),NETWORKDAYS($T852,$U852,Holidays!$J$3:$J$937),
IF(AND($T852&lt;DATEVALUE("10/1/20"&amp;RIGHT(BJ$1,2)),$U852&lt;=DATEVALUE("9/30/20"&amp;RIGHT(BK$1,2))),NETWORKDAYS(DATEVALUE("10/1/20"&amp;RIGHT(BJ$1,2)),$U852,Holidays!$J$3:$J$937),
IF($T852&lt;DATEVALUE("10/1/20"&amp;RIGHT(BJ$1,2)),NETWORKDAYS(DATEVALUE("10/1/20"&amp;RIGHT(BJ$1,2)),DATEVALUE("9/30/20"&amp;RIGHT(BK$1,2)),Holidays!$J$3:$J$937),
IF($T852&gt;=DATEVALUE("10/1/20"&amp;RIGHT(BJ$1,2)),NETWORKDAYS($T852,DATEVALUE("9/30/20"&amp;RIGHT(BK$1,2)),Holidays!$J$3:$J$937),"")))),"")/(NETWORKDAYS($T852,$U852,Holidays!$J$3:$J$937)),0))</f>
        <v/>
      </c>
      <c r="BL852" s="87" t="str">
        <f>IF($Q852="","",IFERROR(IF(OR(AND($T852&gt;=DATEVALUE("10/1/20"&amp;RIGHT(BK$1,2)),$T852&lt;=DATEVALUE("9/30/20"&amp;RIGHT(BL$1,2))),AND($U852&gt;=DATEVALUE("10/1/20"&amp;RIGHT(BK$1,2)),$U852&lt;=DATEVALUE("9/30/20"&amp;RIGHT(BL$1,2))),AND($T852&lt;=DATEVALUE("10/1/20"&amp;RIGHT(BK$1,2)),$U852&gt;=DATEVALUE("9/30/20"&amp;RIGHT(BL$1,2)))),
IF(AND($T852&gt;=DATEVALUE("10/1/20"&amp;RIGHT(BK$1,2)),$U852&lt;=DATEVALUE("9/30/20"&amp;RIGHT(BL$1,2))),NETWORKDAYS($T852,$U852,Holidays!$J$3:$J$937),
IF(AND($T852&lt;DATEVALUE("10/1/20"&amp;RIGHT(BK$1,2)),$U852&lt;=DATEVALUE("9/30/20"&amp;RIGHT(BL$1,2))),NETWORKDAYS(DATEVALUE("10/1/20"&amp;RIGHT(BK$1,2)),$U852,Holidays!$J$3:$J$937),
IF($T852&lt;DATEVALUE("10/1/20"&amp;RIGHT(BK$1,2)),NETWORKDAYS(DATEVALUE("10/1/20"&amp;RIGHT(BK$1,2)),DATEVALUE("9/30/20"&amp;RIGHT(BL$1,2)),Holidays!$J$3:$J$937),
IF($T852&gt;=DATEVALUE("10/1/20"&amp;RIGHT(BK$1,2)),NETWORKDAYS($T852,DATEVALUE("9/30/20"&amp;RIGHT(BL$1,2)),Holidays!$J$3:$J$937),"")))),"")/(NETWORKDAYS($T852,$U852,Holidays!$J$3:$J$937)),0))</f>
        <v/>
      </c>
      <c r="BM852" s="87" t="str">
        <f>IF($Q852="","",IFERROR(IF(OR(AND($T852&gt;=DATEVALUE("10/1/20"&amp;RIGHT(BL$1,2)),$T852&lt;=DATEVALUE("9/30/20"&amp;RIGHT(BM$1,2))),AND($U852&gt;=DATEVALUE("10/1/20"&amp;RIGHT(BL$1,2)),$U852&lt;=DATEVALUE("9/30/20"&amp;RIGHT(BM$1,2))),AND($T852&lt;=DATEVALUE("10/1/20"&amp;RIGHT(BL$1,2)),$U852&gt;=DATEVALUE("9/30/20"&amp;RIGHT(BM$1,2)))),
IF(AND($T852&gt;=DATEVALUE("10/1/20"&amp;RIGHT(BL$1,2)),$U852&lt;=DATEVALUE("9/30/20"&amp;RIGHT(BM$1,2))),NETWORKDAYS($T852,$U852,Holidays!$J$3:$J$937),
IF(AND($T852&lt;DATEVALUE("10/1/20"&amp;RIGHT(BL$1,2)),$U852&lt;=DATEVALUE("9/30/20"&amp;RIGHT(BM$1,2))),NETWORKDAYS(DATEVALUE("10/1/20"&amp;RIGHT(BL$1,2)),$U852,Holidays!$J$3:$J$937),
IF($T852&lt;DATEVALUE("10/1/20"&amp;RIGHT(BL$1,2)),NETWORKDAYS(DATEVALUE("10/1/20"&amp;RIGHT(BL$1,2)),DATEVALUE("9/30/20"&amp;RIGHT(BM$1,2)),Holidays!$J$3:$J$937),
IF($T852&gt;=DATEVALUE("10/1/20"&amp;RIGHT(BL$1,2)),NETWORKDAYS($T852,DATEVALUE("9/30/20"&amp;RIGHT(BM$1,2)),Holidays!$J$3:$J$937),"")))),"")/(NETWORKDAYS($T852,$U852,Holidays!$J$3:$J$937)),0))</f>
        <v/>
      </c>
      <c r="BN852" s="87" t="str">
        <f>IF($Q852="","",IFERROR(IF(OR(AND($T852&gt;=DATEVALUE("10/1/20"&amp;RIGHT(BM$1,2)),$T852&lt;=DATEVALUE("9/30/20"&amp;RIGHT(BN$1,2))),AND($U852&gt;=DATEVALUE("10/1/20"&amp;RIGHT(BM$1,2)),$U852&lt;=DATEVALUE("9/30/20"&amp;RIGHT(BN$1,2))),AND($T852&lt;=DATEVALUE("10/1/20"&amp;RIGHT(BM$1,2)),$U852&gt;=DATEVALUE("9/30/20"&amp;RIGHT(BN$1,2)))),
IF(AND($T852&gt;=DATEVALUE("10/1/20"&amp;RIGHT(BM$1,2)),$U852&lt;=DATEVALUE("9/30/20"&amp;RIGHT(BN$1,2))),NETWORKDAYS($T852,$U852,Holidays!$J$3:$J$937),
IF(AND($T852&lt;DATEVALUE("10/1/20"&amp;RIGHT(BM$1,2)),$U852&lt;=DATEVALUE("9/30/20"&amp;RIGHT(BN$1,2))),NETWORKDAYS(DATEVALUE("10/1/20"&amp;RIGHT(BM$1,2)),$U852,Holidays!$J$3:$J$937),
IF($T852&lt;DATEVALUE("10/1/20"&amp;RIGHT(BM$1,2)),NETWORKDAYS(DATEVALUE("10/1/20"&amp;RIGHT(BM$1,2)),DATEVALUE("9/30/20"&amp;RIGHT(BN$1,2)),Holidays!$J$3:$J$937),
IF($T852&gt;=DATEVALUE("10/1/20"&amp;RIGHT(BM$1,2)),NETWORKDAYS($T852,DATEVALUE("9/30/20"&amp;RIGHT(BN$1,2)),Holidays!$J$3:$J$937),"")))),"")/(NETWORKDAYS($T852,$U852,Holidays!$J$3:$J$937)),0))</f>
        <v/>
      </c>
      <c r="BO852" s="87" t="str">
        <f>IF($Q852="","",IFERROR(IF(OR(AND($T852&gt;=DATEVALUE("10/1/20"&amp;RIGHT(BN$1,2)),$T852&lt;=DATEVALUE("9/30/20"&amp;RIGHT(BO$1,2))),AND($U852&gt;=DATEVALUE("10/1/20"&amp;RIGHT(BN$1,2)),$U852&lt;=DATEVALUE("9/30/20"&amp;RIGHT(BO$1,2))),AND($T852&lt;=DATEVALUE("10/1/20"&amp;RIGHT(BN$1,2)),$U852&gt;=DATEVALUE("9/30/20"&amp;RIGHT(BO$1,2)))),
IF(AND($T852&gt;=DATEVALUE("10/1/20"&amp;RIGHT(BN$1,2)),$U852&lt;=DATEVALUE("9/30/20"&amp;RIGHT(BO$1,2))),NETWORKDAYS($T852,$U852,Holidays!$J$3:$J$937),
IF(AND($T852&lt;DATEVALUE("10/1/20"&amp;RIGHT(BN$1,2)),$U852&lt;=DATEVALUE("9/30/20"&amp;RIGHT(BO$1,2))),NETWORKDAYS(DATEVALUE("10/1/20"&amp;RIGHT(BN$1,2)),$U852,Holidays!$J$3:$J$937),
IF($T852&lt;DATEVALUE("10/1/20"&amp;RIGHT(BN$1,2)),NETWORKDAYS(DATEVALUE("10/1/20"&amp;RIGHT(BN$1,2)),DATEVALUE("9/30/20"&amp;RIGHT(BO$1,2)),Holidays!$J$3:$J$937),
IF($T852&gt;=DATEVALUE("10/1/20"&amp;RIGHT(BN$1,2)),NETWORKDAYS($T852,DATEVALUE("9/30/20"&amp;RIGHT(BO$1,2)),Holidays!$J$3:$J$937),"")))),"")/(NETWORKDAYS($T852,$U852,Holidays!$J$3:$J$937)),0))</f>
        <v/>
      </c>
      <c r="BP852" s="87" t="str">
        <f>IF($Q852="","",IFERROR(IF(OR(AND($T852&gt;=DATEVALUE("10/1/20"&amp;RIGHT(BO$1,2)),$T852&lt;=DATEVALUE("9/30/20"&amp;RIGHT(BP$1,2))),AND($U852&gt;=DATEVALUE("10/1/20"&amp;RIGHT(BO$1,2)),$U852&lt;=DATEVALUE("9/30/20"&amp;RIGHT(BP$1,2))),AND($T852&lt;=DATEVALUE("10/1/20"&amp;RIGHT(BO$1,2)),$U852&gt;=DATEVALUE("9/30/20"&amp;RIGHT(BP$1,2)))),
IF(AND($T852&gt;=DATEVALUE("10/1/20"&amp;RIGHT(BO$1,2)),$U852&lt;=DATEVALUE("9/30/20"&amp;RIGHT(BP$1,2))),NETWORKDAYS($T852,$U852,Holidays!$J$3:$J$937),
IF(AND($T852&lt;DATEVALUE("10/1/20"&amp;RIGHT(BO$1,2)),$U852&lt;=DATEVALUE("9/30/20"&amp;RIGHT(BP$1,2))),NETWORKDAYS(DATEVALUE("10/1/20"&amp;RIGHT(BO$1,2)),$U852,Holidays!$J$3:$J$937),
IF($T852&lt;DATEVALUE("10/1/20"&amp;RIGHT(BO$1,2)),NETWORKDAYS(DATEVALUE("10/1/20"&amp;RIGHT(BO$1,2)),DATEVALUE("9/30/20"&amp;RIGHT(BP$1,2)),Holidays!$J$3:$J$937),
IF($T852&gt;=DATEVALUE("10/1/20"&amp;RIGHT(BO$1,2)),NETWORKDAYS($T852,DATEVALUE("9/30/20"&amp;RIGHT(BP$1,2)),Holidays!$J$3:$J$937),"")))),"")/(NETWORKDAYS($T852,$U852,Holidays!$J$3:$J$937)),0))</f>
        <v/>
      </c>
      <c r="BQ852" s="87" t="str">
        <f>IF($Q852="","",IFERROR(IF(OR(AND($T852&gt;=DATEVALUE("10/1/20"&amp;RIGHT(BP$1,2)),$T852&lt;=DATEVALUE("9/30/20"&amp;RIGHT(BQ$1,2))),AND($U852&gt;=DATEVALUE("10/1/20"&amp;RIGHT(BP$1,2)),$U852&lt;=DATEVALUE("9/30/20"&amp;RIGHT(BQ$1,2))),AND($T852&lt;=DATEVALUE("10/1/20"&amp;RIGHT(BP$1,2)),$U852&gt;=DATEVALUE("9/30/20"&amp;RIGHT(BQ$1,2)))),
IF(AND($T852&gt;=DATEVALUE("10/1/20"&amp;RIGHT(BP$1,2)),$U852&lt;=DATEVALUE("9/30/20"&amp;RIGHT(BQ$1,2))),NETWORKDAYS($T852,$U852,Holidays!$J$3:$J$937),
IF(AND($T852&lt;DATEVALUE("10/1/20"&amp;RIGHT(BP$1,2)),$U852&lt;=DATEVALUE("9/30/20"&amp;RIGHT(BQ$1,2))),NETWORKDAYS(DATEVALUE("10/1/20"&amp;RIGHT(BP$1,2)),$U852,Holidays!$J$3:$J$937),
IF($T852&lt;DATEVALUE("10/1/20"&amp;RIGHT(BP$1,2)),NETWORKDAYS(DATEVALUE("10/1/20"&amp;RIGHT(BP$1,2)),DATEVALUE("9/30/20"&amp;RIGHT(BQ$1,2)),Holidays!$J$3:$J$937),
IF($T852&gt;=DATEVALUE("10/1/20"&amp;RIGHT(BP$1,2)),NETWORKDAYS($T852,DATEVALUE("9/30/20"&amp;RIGHT(BQ$1,2)),Holidays!$J$3:$J$937),"")))),"")/(NETWORKDAYS($T852,$U852,Holidays!$J$3:$J$937)),0))</f>
        <v/>
      </c>
      <c r="BR852" s="87" t="str">
        <f>IF($Q852="","",IFERROR(IF(OR(AND($T852&gt;=DATEVALUE("10/1/20"&amp;RIGHT(BQ$1,2)),$T852&lt;=DATEVALUE("9/30/20"&amp;RIGHT(BR$1,2))),AND($U852&gt;=DATEVALUE("10/1/20"&amp;RIGHT(BQ$1,2)),$U852&lt;=DATEVALUE("9/30/20"&amp;RIGHT(BR$1,2))),AND($T852&lt;=DATEVALUE("10/1/20"&amp;RIGHT(BQ$1,2)),$U852&gt;=DATEVALUE("9/30/20"&amp;RIGHT(BR$1,2)))),
IF(AND($T852&gt;=DATEVALUE("10/1/20"&amp;RIGHT(BQ$1,2)),$U852&lt;=DATEVALUE("9/30/20"&amp;RIGHT(BR$1,2))),NETWORKDAYS($T852,$U852,Holidays!$J$3:$J$937),
IF(AND($T852&lt;DATEVALUE("10/1/20"&amp;RIGHT(BQ$1,2)),$U852&lt;=DATEVALUE("9/30/20"&amp;RIGHT(BR$1,2))),NETWORKDAYS(DATEVALUE("10/1/20"&amp;RIGHT(BQ$1,2)),$U852,Holidays!$J$3:$J$937),
IF($T852&lt;DATEVALUE("10/1/20"&amp;RIGHT(BQ$1,2)),NETWORKDAYS(DATEVALUE("10/1/20"&amp;RIGHT(BQ$1,2)),DATEVALUE("9/30/20"&amp;RIGHT(BR$1,2)),Holidays!$J$3:$J$937),
IF($T852&gt;=DATEVALUE("10/1/20"&amp;RIGHT(BQ$1,2)),NETWORKDAYS($T852,DATEVALUE("9/30/20"&amp;RIGHT(BR$1,2)),Holidays!$J$3:$J$937),"")))),"")/(NETWORKDAYS($T852,$U852,Holidays!$J$3:$J$937)),0))</f>
        <v/>
      </c>
      <c r="BS852" s="87" t="str">
        <f>IF($Q852="","",IFERROR(IF(OR(AND($T852&gt;=DATEVALUE("10/1/20"&amp;RIGHT(BR$1,2)),$T852&lt;=DATEVALUE("9/30/20"&amp;RIGHT(BS$1,2))),AND($U852&gt;=DATEVALUE("10/1/20"&amp;RIGHT(BR$1,2)),$U852&lt;=DATEVALUE("9/30/20"&amp;RIGHT(BS$1,2))),AND($T852&lt;=DATEVALUE("10/1/20"&amp;RIGHT(BR$1,2)),$U852&gt;=DATEVALUE("9/30/20"&amp;RIGHT(BS$1,2)))),
IF(AND($T852&gt;=DATEVALUE("10/1/20"&amp;RIGHT(BR$1,2)),$U852&lt;=DATEVALUE("9/30/20"&amp;RIGHT(BS$1,2))),NETWORKDAYS($T852,$U852,Holidays!$J$3:$J$937),
IF(AND($T852&lt;DATEVALUE("10/1/20"&amp;RIGHT(BR$1,2)),$U852&lt;=DATEVALUE("9/30/20"&amp;RIGHT(BS$1,2))),NETWORKDAYS(DATEVALUE("10/1/20"&amp;RIGHT(BR$1,2)),$U852,Holidays!$J$3:$J$937),
IF($T852&lt;DATEVALUE("10/1/20"&amp;RIGHT(BR$1,2)),NETWORKDAYS(DATEVALUE("10/1/20"&amp;RIGHT(BR$1,2)),DATEVALUE("9/30/20"&amp;RIGHT(BS$1,2)),Holidays!$J$3:$J$937),
IF($T852&gt;=DATEVALUE("10/1/20"&amp;RIGHT(BR$1,2)),NETWORKDAYS($T852,DATEVALUE("9/30/20"&amp;RIGHT(BS$1,2)),Holidays!$J$3:$J$937),"")))),"")/(NETWORKDAYS($T852,$U852,Holidays!$J$3:$J$937)),0))</f>
        <v/>
      </c>
      <c r="BT852" s="87" t="str">
        <f>IF($Q852="","",IFERROR(IF(OR(AND($T852&gt;=DATEVALUE("10/1/20"&amp;RIGHT(BS$1,2)),$T852&lt;=DATEVALUE("9/30/20"&amp;RIGHT(BT$1,2))),AND($U852&gt;=DATEVALUE("10/1/20"&amp;RIGHT(BS$1,2)),$U852&lt;=DATEVALUE("9/30/20"&amp;RIGHT(BT$1,2))),AND($T852&lt;=DATEVALUE("10/1/20"&amp;RIGHT(BS$1,2)),$U852&gt;=DATEVALUE("9/30/20"&amp;RIGHT(BT$1,2)))),
IF(AND($T852&gt;=DATEVALUE("10/1/20"&amp;RIGHT(BS$1,2)),$U852&lt;=DATEVALUE("9/30/20"&amp;RIGHT(BT$1,2))),NETWORKDAYS($T852,$U852,Holidays!$J$3:$J$937),
IF(AND($T852&lt;DATEVALUE("10/1/20"&amp;RIGHT(BS$1,2)),$U852&lt;=DATEVALUE("9/30/20"&amp;RIGHT(BT$1,2))),NETWORKDAYS(DATEVALUE("10/1/20"&amp;RIGHT(BS$1,2)),$U852,Holidays!$J$3:$J$937),
IF($T852&lt;DATEVALUE("10/1/20"&amp;RIGHT(BS$1,2)),NETWORKDAYS(DATEVALUE("10/1/20"&amp;RIGHT(BS$1,2)),DATEVALUE("9/30/20"&amp;RIGHT(BT$1,2)),Holidays!$J$3:$J$937),
IF($T852&gt;=DATEVALUE("10/1/20"&amp;RIGHT(BS$1,2)),NETWORKDAYS($T852,DATEVALUE("9/30/20"&amp;RIGHT(BT$1,2)),Holidays!$J$3:$J$937),"")))),"")/(NETWORKDAYS($T852,$U852,Holidays!$J$3:$J$937)),0))</f>
        <v/>
      </c>
      <c r="BU852" s="87" t="str">
        <f>IF($Q852="","",IFERROR(IF(OR(AND($T852&gt;=DATEVALUE("10/1/20"&amp;RIGHT(BT$1,2)),$T852&lt;=DATEVALUE("9/30/20"&amp;RIGHT(BU$1,2))),AND($U852&gt;=DATEVALUE("10/1/20"&amp;RIGHT(BT$1,2)),$U852&lt;=DATEVALUE("9/30/20"&amp;RIGHT(BU$1,2))),AND($T852&lt;=DATEVALUE("10/1/20"&amp;RIGHT(BT$1,2)),$U852&gt;=DATEVALUE("9/30/20"&amp;RIGHT(BU$1,2)))),
IF(AND($T852&gt;=DATEVALUE("10/1/20"&amp;RIGHT(BT$1,2)),$U852&lt;=DATEVALUE("9/30/20"&amp;RIGHT(BU$1,2))),NETWORKDAYS($T852,$U852,Holidays!$J$3:$J$937),
IF(AND($T852&lt;DATEVALUE("10/1/20"&amp;RIGHT(BT$1,2)),$U852&lt;=DATEVALUE("9/30/20"&amp;RIGHT(BU$1,2))),NETWORKDAYS(DATEVALUE("10/1/20"&amp;RIGHT(BT$1,2)),$U852,Holidays!$J$3:$J$937),
IF($T852&lt;DATEVALUE("10/1/20"&amp;RIGHT(BT$1,2)),NETWORKDAYS(DATEVALUE("10/1/20"&amp;RIGHT(BT$1,2)),DATEVALUE("9/30/20"&amp;RIGHT(BU$1,2)),Holidays!$J$3:$J$937),
IF($T852&gt;=DATEVALUE("10/1/20"&amp;RIGHT(BT$1,2)),NETWORKDAYS($T852,DATEVALUE("9/30/20"&amp;RIGHT(BU$1,2)),Holidays!$J$3:$J$937),"")))),"")/(NETWORKDAYS($T852,$U852,Holidays!$J$3:$J$937)),0))</f>
        <v/>
      </c>
      <c r="BV852" s="87" t="str">
        <f>IF($Q852="","",IFERROR(IF(OR(AND($T852&gt;=DATEVALUE("10/1/20"&amp;RIGHT(BU$1,2)),$T852&lt;=DATEVALUE("9/30/20"&amp;RIGHT(BV$1,2))),AND($U852&gt;=DATEVALUE("10/1/20"&amp;RIGHT(BU$1,2)),$U852&lt;=DATEVALUE("9/30/20"&amp;RIGHT(BV$1,2))),AND($T852&lt;=DATEVALUE("10/1/20"&amp;RIGHT(BU$1,2)),$U852&gt;=DATEVALUE("9/30/20"&amp;RIGHT(BV$1,2)))),
IF(AND($T852&gt;=DATEVALUE("10/1/20"&amp;RIGHT(BU$1,2)),$U852&lt;=DATEVALUE("9/30/20"&amp;RIGHT(BV$1,2))),NETWORKDAYS($T852,$U852,Holidays!$J$3:$J$937),
IF(AND($T852&lt;DATEVALUE("10/1/20"&amp;RIGHT(BU$1,2)),$U852&lt;=DATEVALUE("9/30/20"&amp;RIGHT(BV$1,2))),NETWORKDAYS(DATEVALUE("10/1/20"&amp;RIGHT(BU$1,2)),$U852,Holidays!$J$3:$J$937),
IF($T852&lt;DATEVALUE("10/1/20"&amp;RIGHT(BU$1,2)),NETWORKDAYS(DATEVALUE("10/1/20"&amp;RIGHT(BU$1,2)),DATEVALUE("9/30/20"&amp;RIGHT(BV$1,2)),Holidays!$J$3:$J$937),
IF($T852&gt;=DATEVALUE("10/1/20"&amp;RIGHT(BU$1,2)),NETWORKDAYS($T852,DATEVALUE("9/30/20"&amp;RIGHT(BV$1,2)),Holidays!$J$3:$J$937),"")))),"")/(NETWORKDAYS($T852,$U852,Holidays!$J$3:$J$937)),0))</f>
        <v/>
      </c>
      <c r="BW852" s="87" t="str">
        <f>IF($Q852="","",IFERROR(IF(OR(AND($T852&gt;=DATEVALUE("10/1/20"&amp;RIGHT(BV$1,2)),$T852&lt;=DATEVALUE("9/30/20"&amp;RIGHT(BW$1,2))),AND($U852&gt;=DATEVALUE("10/1/20"&amp;RIGHT(BV$1,2)),$U852&lt;=DATEVALUE("9/30/20"&amp;RIGHT(BW$1,2))),AND($T852&lt;=DATEVALUE("10/1/20"&amp;RIGHT(BV$1,2)),$U852&gt;=DATEVALUE("9/30/20"&amp;RIGHT(BW$1,2)))),
IF(AND($T852&gt;=DATEVALUE("10/1/20"&amp;RIGHT(BV$1,2)),$U852&lt;=DATEVALUE("9/30/20"&amp;RIGHT(BW$1,2))),NETWORKDAYS($T852,$U852,Holidays!$J$3:$J$937),
IF(AND($T852&lt;DATEVALUE("10/1/20"&amp;RIGHT(BV$1,2)),$U852&lt;=DATEVALUE("9/30/20"&amp;RIGHT(BW$1,2))),NETWORKDAYS(DATEVALUE("10/1/20"&amp;RIGHT(BV$1,2)),$U852,Holidays!$J$3:$J$937),
IF($T852&lt;DATEVALUE("10/1/20"&amp;RIGHT(BV$1,2)),NETWORKDAYS(DATEVALUE("10/1/20"&amp;RIGHT(BV$1,2)),DATEVALUE("9/30/20"&amp;RIGHT(BW$1,2)),Holidays!$J$3:$J$937),
IF($T852&gt;=DATEVALUE("10/1/20"&amp;RIGHT(BV$1,2)),NETWORKDAYS($T852,DATEVALUE("9/30/20"&amp;RIGHT(BW$1,2)),Holidays!$J$3:$J$937),"")))),"")/(NETWORKDAYS($T852,$U852,Holidays!$J$3:$J$937)),0))</f>
        <v/>
      </c>
      <c r="BX852" s="87" t="str">
        <f>IF($Q852="","",IFERROR(IF(OR(AND($T852&gt;=DATEVALUE("10/1/20"&amp;RIGHT(BW$1,2)),$T852&lt;=DATEVALUE("9/30/20"&amp;RIGHT(BX$1,2))),AND($U852&gt;=DATEVALUE("10/1/20"&amp;RIGHT(BW$1,2)),$U852&lt;=DATEVALUE("9/30/20"&amp;RIGHT(BX$1,2))),AND($T852&lt;=DATEVALUE("10/1/20"&amp;RIGHT(BW$1,2)),$U852&gt;=DATEVALUE("9/30/20"&amp;RIGHT(BX$1,2)))),
IF(AND($T852&gt;=DATEVALUE("10/1/20"&amp;RIGHT(BW$1,2)),$U852&lt;=DATEVALUE("9/30/20"&amp;RIGHT(BX$1,2))),NETWORKDAYS($T852,$U852,Holidays!$J$3:$J$937),
IF(AND($T852&lt;DATEVALUE("10/1/20"&amp;RIGHT(BW$1,2)),$U852&lt;=DATEVALUE("9/30/20"&amp;RIGHT(BX$1,2))),NETWORKDAYS(DATEVALUE("10/1/20"&amp;RIGHT(BW$1,2)),$U852,Holidays!$J$3:$J$937),
IF($T852&lt;DATEVALUE("10/1/20"&amp;RIGHT(BW$1,2)),NETWORKDAYS(DATEVALUE("10/1/20"&amp;RIGHT(BW$1,2)),DATEVALUE("9/30/20"&amp;RIGHT(BX$1,2)),Holidays!$J$3:$J$937),
IF($T852&gt;=DATEVALUE("10/1/20"&amp;RIGHT(BW$1,2)),NETWORKDAYS($T852,DATEVALUE("9/30/20"&amp;RIGHT(BX$1,2)),Holidays!$J$3:$J$937),"")))),"")/(NETWORKDAYS($T852,$U852,Holidays!$J$3:$J$937)),0))</f>
        <v/>
      </c>
      <c r="BY852" s="87" t="str">
        <f>IF($Q852="","",IFERROR(IF(OR(AND($T852&gt;=DATEVALUE("10/1/20"&amp;RIGHT(BX$1,2)),$T852&lt;=DATEVALUE("9/30/20"&amp;RIGHT(BY$1,2))),AND($U852&gt;=DATEVALUE("10/1/20"&amp;RIGHT(BX$1,2)),$U852&lt;=DATEVALUE("9/30/20"&amp;RIGHT(BY$1,2))),AND($T852&lt;=DATEVALUE("10/1/20"&amp;RIGHT(BX$1,2)),$U852&gt;=DATEVALUE("9/30/20"&amp;RIGHT(BY$1,2)))),
IF(AND($T852&gt;=DATEVALUE("10/1/20"&amp;RIGHT(BX$1,2)),$U852&lt;=DATEVALUE("9/30/20"&amp;RIGHT(BY$1,2))),NETWORKDAYS($T852,$U852,Holidays!$J$3:$J$937),
IF(AND($T852&lt;DATEVALUE("10/1/20"&amp;RIGHT(BX$1,2)),$U852&lt;=DATEVALUE("9/30/20"&amp;RIGHT(BY$1,2))),NETWORKDAYS(DATEVALUE("10/1/20"&amp;RIGHT(BX$1,2)),$U852,Holidays!$J$3:$J$937),
IF($T852&lt;DATEVALUE("10/1/20"&amp;RIGHT(BX$1,2)),NETWORKDAYS(DATEVALUE("10/1/20"&amp;RIGHT(BX$1,2)),DATEVALUE("9/30/20"&amp;RIGHT(BY$1,2)),Holidays!$J$3:$J$937),
IF($T852&gt;=DATEVALUE("10/1/20"&amp;RIGHT(BX$1,2)),NETWORKDAYS($T852,DATEVALUE("9/30/20"&amp;RIGHT(BY$1,2)),Holidays!$J$3:$J$937),"")))),"")/(NETWORKDAYS($T852,$U852,Holidays!$J$3:$J$937)),0))</f>
        <v/>
      </c>
      <c r="BZ852" s="87" t="str">
        <f>IF($Q852="","",IFERROR(IF(OR(AND($T852&gt;=DATEVALUE("10/1/20"&amp;RIGHT(BY$1,2)),$T852&lt;=DATEVALUE("9/30/20"&amp;RIGHT(BZ$1,2))),AND($U852&gt;=DATEVALUE("10/1/20"&amp;RIGHT(BY$1,2)),$U852&lt;=DATEVALUE("9/30/20"&amp;RIGHT(BZ$1,2))),AND($T852&lt;=DATEVALUE("10/1/20"&amp;RIGHT(BY$1,2)),$U852&gt;=DATEVALUE("9/30/20"&amp;RIGHT(BZ$1,2)))),
IF(AND($T852&gt;=DATEVALUE("10/1/20"&amp;RIGHT(BY$1,2)),$U852&lt;=DATEVALUE("9/30/20"&amp;RIGHT(BZ$1,2))),NETWORKDAYS($T852,$U852,Holidays!$J$3:$J$937),
IF(AND($T852&lt;DATEVALUE("10/1/20"&amp;RIGHT(BY$1,2)),$U852&lt;=DATEVALUE("9/30/20"&amp;RIGHT(BZ$1,2))),NETWORKDAYS(DATEVALUE("10/1/20"&amp;RIGHT(BY$1,2)),$U852,Holidays!$J$3:$J$937),
IF($T852&lt;DATEVALUE("10/1/20"&amp;RIGHT(BY$1,2)),NETWORKDAYS(DATEVALUE("10/1/20"&amp;RIGHT(BY$1,2)),DATEVALUE("9/30/20"&amp;RIGHT(BZ$1,2)),Holidays!$J$3:$J$937),
IF($T852&gt;=DATEVALUE("10/1/20"&amp;RIGHT(BY$1,2)),NETWORKDAYS($T852,DATEVALUE("9/30/20"&amp;RIGHT(BZ$1,2)),Holidays!$J$3:$J$937),"")))),"")/(NETWORKDAYS($T852,$U852,Holidays!$J$3:$J$937)),0))</f>
        <v/>
      </c>
      <c r="CA852" s="87" t="str">
        <f>IF($Q852="","",IFERROR(IF(OR(AND($T852&gt;=DATEVALUE("10/1/20"&amp;RIGHT(BZ$1,2)),$T852&lt;=DATEVALUE("9/30/20"&amp;RIGHT(CA$1,2))),AND($U852&gt;=DATEVALUE("10/1/20"&amp;RIGHT(BZ$1,2)),$U852&lt;=DATEVALUE("9/30/20"&amp;RIGHT(CA$1,2))),AND($T852&lt;=DATEVALUE("10/1/20"&amp;RIGHT(BZ$1,2)),$U852&gt;=DATEVALUE("9/30/20"&amp;RIGHT(CA$1,2)))),
IF(AND($T852&gt;=DATEVALUE("10/1/20"&amp;RIGHT(BZ$1,2)),$U852&lt;=DATEVALUE("9/30/20"&amp;RIGHT(CA$1,2))),NETWORKDAYS($T852,$U852,Holidays!$J$3:$J$937),
IF(AND($T852&lt;DATEVALUE("10/1/20"&amp;RIGHT(BZ$1,2)),$U852&lt;=DATEVALUE("9/30/20"&amp;RIGHT(CA$1,2))),NETWORKDAYS(DATEVALUE("10/1/20"&amp;RIGHT(BZ$1,2)),$U852,Holidays!$J$3:$J$937),
IF($T852&lt;DATEVALUE("10/1/20"&amp;RIGHT(BZ$1,2)),NETWORKDAYS(DATEVALUE("10/1/20"&amp;RIGHT(BZ$1,2)),DATEVALUE("9/30/20"&amp;RIGHT(CA$1,2)),Holidays!$J$3:$J$937),
IF($T852&gt;=DATEVALUE("10/1/20"&amp;RIGHT(BZ$1,2)),NETWORKDAYS($T852,DATEVALUE("9/30/20"&amp;RIGHT(CA$1,2)),Holidays!$J$3:$J$937),"")))),"")/(NETWORKDAYS($T852,$U852,Holidays!$J$3:$J$937)),0))</f>
        <v/>
      </c>
      <c r="CB852" s="87" t="str">
        <f>IF($Q852="","",IFERROR(IF(OR(AND($T852&gt;=DATEVALUE("10/1/20"&amp;RIGHT(CA$1,2)),$T852&lt;=DATEVALUE("9/30/20"&amp;RIGHT(CB$1,2))),AND($U852&gt;=DATEVALUE("10/1/20"&amp;RIGHT(CA$1,2)),$U852&lt;=DATEVALUE("9/30/20"&amp;RIGHT(CB$1,2))),AND($T852&lt;=DATEVALUE("10/1/20"&amp;RIGHT(CA$1,2)),$U852&gt;=DATEVALUE("9/30/20"&amp;RIGHT(CB$1,2)))),
IF(AND($T852&gt;=DATEVALUE("10/1/20"&amp;RIGHT(CA$1,2)),$U852&lt;=DATEVALUE("9/30/20"&amp;RIGHT(CB$1,2))),NETWORKDAYS($T852,$U852,Holidays!$J$3:$J$937),
IF(AND($T852&lt;DATEVALUE("10/1/20"&amp;RIGHT(CA$1,2)),$U852&lt;=DATEVALUE("9/30/20"&amp;RIGHT(CB$1,2))),NETWORKDAYS(DATEVALUE("10/1/20"&amp;RIGHT(CA$1,2)),$U852,Holidays!$J$3:$J$937),
IF($T852&lt;DATEVALUE("10/1/20"&amp;RIGHT(CA$1,2)),NETWORKDAYS(DATEVALUE("10/1/20"&amp;RIGHT(CA$1,2)),DATEVALUE("9/30/20"&amp;RIGHT(CB$1,2)),Holidays!$J$3:$J$937),
IF($T852&gt;=DATEVALUE("10/1/20"&amp;RIGHT(CA$1,2)),NETWORKDAYS($T852,DATEVALUE("9/30/20"&amp;RIGHT(CB$1,2)),Holidays!$J$3:$J$937),"")))),"")/(NETWORKDAYS($T852,$U852,Holidays!$J$3:$J$937)),0))</f>
        <v/>
      </c>
    </row>
    <row r="853" spans="1:80">
      <c r="A853" s="97"/>
      <c r="B853" s="98" t="str">
        <f ca="1">IF(NOT($A853=""),OFFSET('WBS Reference &amp; User Procedure'!$A$1,MATCH($A853,'WBS Reference &amp; User Procedure'!$A:$A,0)-1,1),"")</f>
        <v/>
      </c>
      <c r="D853" s="97"/>
      <c r="T853" s="104" t="str">
        <f>IF(NOT(Q853=""),IF(NOT($S853=""),$S853,#REF!),"")</f>
        <v/>
      </c>
      <c r="U853" s="104" t="str">
        <f>IF(NOT(Q853=""),WORKDAY(T853,Q853,Holidays!$J$3:$J$937),"")</f>
        <v/>
      </c>
      <c r="V853" s="104"/>
      <c r="W853" s="104"/>
      <c r="X853" s="101" t="str">
        <f t="shared" si="181"/>
        <v/>
      </c>
      <c r="AL853" s="87" t="str">
        <f t="shared" ca="1" si="180"/>
        <v/>
      </c>
      <c r="AN853" s="87" t="str">
        <f t="shared" ca="1" si="190"/>
        <v/>
      </c>
      <c r="AO853" s="87" t="str">
        <f t="shared" ca="1" si="190"/>
        <v/>
      </c>
      <c r="AP853" s="87" t="str">
        <f t="shared" ca="1" si="190"/>
        <v/>
      </c>
      <c r="AQ853" s="87" t="str">
        <f t="shared" ca="1" si="190"/>
        <v/>
      </c>
      <c r="AR853" s="87" t="str">
        <f t="shared" ca="1" si="190"/>
        <v/>
      </c>
      <c r="AS853" s="87" t="str">
        <f t="shared" ca="1" si="190"/>
        <v/>
      </c>
      <c r="AT853" s="87" t="str">
        <f t="shared" ca="1" si="190"/>
        <v/>
      </c>
      <c r="AU853" s="87" t="str">
        <f t="shared" ca="1" si="190"/>
        <v/>
      </c>
      <c r="AV853" s="87" t="str">
        <f t="shared" ca="1" si="190"/>
        <v/>
      </c>
      <c r="AW853" s="87" t="str">
        <f t="shared" ca="1" si="190"/>
        <v/>
      </c>
      <c r="AX853" s="87" t="str">
        <f t="shared" ca="1" si="191"/>
        <v/>
      </c>
      <c r="AY853" s="87" t="str">
        <f t="shared" ca="1" si="191"/>
        <v/>
      </c>
      <c r="AZ853" s="87" t="str">
        <f t="shared" ca="1" si="191"/>
        <v/>
      </c>
      <c r="BA853" s="87" t="str">
        <f t="shared" ca="1" si="191"/>
        <v/>
      </c>
      <c r="BB853" s="87" t="str">
        <f t="shared" ca="1" si="191"/>
        <v/>
      </c>
      <c r="BC853" s="87" t="str">
        <f t="shared" ca="1" si="191"/>
        <v/>
      </c>
      <c r="BD853" s="87" t="str">
        <f t="shared" ca="1" si="191"/>
        <v/>
      </c>
      <c r="BE853" s="87" t="str">
        <f t="shared" ca="1" si="191"/>
        <v/>
      </c>
      <c r="BF853" s="87" t="str">
        <f t="shared" ca="1" si="191"/>
        <v/>
      </c>
      <c r="BG853" s="87" t="str">
        <f t="shared" ca="1" si="191"/>
        <v/>
      </c>
      <c r="BI853" s="87" t="str">
        <f>IF($Q853="","",IFERROR(IF(OR(AND($T853&gt;=DATEVALUE("10/1/20"&amp;RIGHT(BH$1,2)),$T853&lt;=DATEVALUE("9/30/20"&amp;RIGHT(BI$1,2))),AND($U853&gt;=DATEVALUE("10/1/20"&amp;RIGHT(BH$1,2)),$U853&lt;=DATEVALUE("9/30/20"&amp;RIGHT(BI$1,2))),AND($T853&lt;=DATEVALUE("10/1/20"&amp;RIGHT(BH$1,2)),$U853&gt;=DATEVALUE("9/30/20"&amp;RIGHT(BI$1,2)))),
IF(AND($T853&gt;=DATEVALUE("10/1/20"&amp;RIGHT(BH$1,2)),$U853&lt;=DATEVALUE("9/30/20"&amp;RIGHT(BI$1,2))),NETWORKDAYS($T853,$U853,Holidays!$J$3:$J$937),
IF(AND($T853&lt;DATEVALUE("10/1/20"&amp;RIGHT(BH$1,2)),$U853&lt;=DATEVALUE("9/30/20"&amp;RIGHT(BI$1,2))),NETWORKDAYS(DATEVALUE("10/1/20"&amp;RIGHT(BH$1,2)),$U853,Holidays!$J$3:$J$937),
IF($T853&lt;DATEVALUE("10/1/20"&amp;RIGHT(BH$1,2)),NETWORKDAYS(DATEVALUE("10/1/20"&amp;RIGHT(BH$1,2)),DATEVALUE("9/30/20"&amp;RIGHT(BI$1,2)),Holidays!$J$3:$J$937),
IF($T853&gt;=DATEVALUE("10/1/20"&amp;RIGHT(BH$1,2)),NETWORKDAYS($T853,DATEVALUE("9/30/20"&amp;RIGHT(BI$1,2)),Holidays!$J$3:$J$937),"")))),"")/(NETWORKDAYS($T853,$U853,Holidays!$J$3:$J$937)),0))</f>
        <v/>
      </c>
      <c r="BJ853" s="87" t="str">
        <f>IF($Q853="","",IFERROR(IF(OR(AND($T853&gt;=DATEVALUE("10/1/20"&amp;RIGHT(BI$1,2)),$T853&lt;=DATEVALUE("9/30/20"&amp;RIGHT(BJ$1,2))),AND($U853&gt;=DATEVALUE("10/1/20"&amp;RIGHT(BI$1,2)),$U853&lt;=DATEVALUE("9/30/20"&amp;RIGHT(BJ$1,2))),AND($T853&lt;=DATEVALUE("10/1/20"&amp;RIGHT(BI$1,2)),$U853&gt;=DATEVALUE("9/30/20"&amp;RIGHT(BJ$1,2)))),
IF(AND($T853&gt;=DATEVALUE("10/1/20"&amp;RIGHT(BI$1,2)),$U853&lt;=DATEVALUE("9/30/20"&amp;RIGHT(BJ$1,2))),NETWORKDAYS($T853,$U853,Holidays!$J$3:$J$937),
IF(AND($T853&lt;DATEVALUE("10/1/20"&amp;RIGHT(BI$1,2)),$U853&lt;=DATEVALUE("9/30/20"&amp;RIGHT(BJ$1,2))),NETWORKDAYS(DATEVALUE("10/1/20"&amp;RIGHT(BI$1,2)),$U853,Holidays!$J$3:$J$937),
IF($T853&lt;DATEVALUE("10/1/20"&amp;RIGHT(BI$1,2)),NETWORKDAYS(DATEVALUE("10/1/20"&amp;RIGHT(BI$1,2)),DATEVALUE("9/30/20"&amp;RIGHT(BJ$1,2)),Holidays!$J$3:$J$937),
IF($T853&gt;=DATEVALUE("10/1/20"&amp;RIGHT(BI$1,2)),NETWORKDAYS($T853,DATEVALUE("9/30/20"&amp;RIGHT(BJ$1,2)),Holidays!$J$3:$J$937),"")))),"")/(NETWORKDAYS($T853,$U853,Holidays!$J$3:$J$937)),0))</f>
        <v/>
      </c>
      <c r="BK853" s="87" t="str">
        <f>IF($Q853="","",IFERROR(IF(OR(AND($T853&gt;=DATEVALUE("10/1/20"&amp;RIGHT(BJ$1,2)),$T853&lt;=DATEVALUE("9/30/20"&amp;RIGHT(BK$1,2))),AND($U853&gt;=DATEVALUE("10/1/20"&amp;RIGHT(BJ$1,2)),$U853&lt;=DATEVALUE("9/30/20"&amp;RIGHT(BK$1,2))),AND($T853&lt;=DATEVALUE("10/1/20"&amp;RIGHT(BJ$1,2)),$U853&gt;=DATEVALUE("9/30/20"&amp;RIGHT(BK$1,2)))),
IF(AND($T853&gt;=DATEVALUE("10/1/20"&amp;RIGHT(BJ$1,2)),$U853&lt;=DATEVALUE("9/30/20"&amp;RIGHT(BK$1,2))),NETWORKDAYS($T853,$U853,Holidays!$J$3:$J$937),
IF(AND($T853&lt;DATEVALUE("10/1/20"&amp;RIGHT(BJ$1,2)),$U853&lt;=DATEVALUE("9/30/20"&amp;RIGHT(BK$1,2))),NETWORKDAYS(DATEVALUE("10/1/20"&amp;RIGHT(BJ$1,2)),$U853,Holidays!$J$3:$J$937),
IF($T853&lt;DATEVALUE("10/1/20"&amp;RIGHT(BJ$1,2)),NETWORKDAYS(DATEVALUE("10/1/20"&amp;RIGHT(BJ$1,2)),DATEVALUE("9/30/20"&amp;RIGHT(BK$1,2)),Holidays!$J$3:$J$937),
IF($T853&gt;=DATEVALUE("10/1/20"&amp;RIGHT(BJ$1,2)),NETWORKDAYS($T853,DATEVALUE("9/30/20"&amp;RIGHT(BK$1,2)),Holidays!$J$3:$J$937),"")))),"")/(NETWORKDAYS($T853,$U853,Holidays!$J$3:$J$937)),0))</f>
        <v/>
      </c>
      <c r="BL853" s="87" t="str">
        <f>IF($Q853="","",IFERROR(IF(OR(AND($T853&gt;=DATEVALUE("10/1/20"&amp;RIGHT(BK$1,2)),$T853&lt;=DATEVALUE("9/30/20"&amp;RIGHT(BL$1,2))),AND($U853&gt;=DATEVALUE("10/1/20"&amp;RIGHT(BK$1,2)),$U853&lt;=DATEVALUE("9/30/20"&amp;RIGHT(BL$1,2))),AND($T853&lt;=DATEVALUE("10/1/20"&amp;RIGHT(BK$1,2)),$U853&gt;=DATEVALUE("9/30/20"&amp;RIGHT(BL$1,2)))),
IF(AND($T853&gt;=DATEVALUE("10/1/20"&amp;RIGHT(BK$1,2)),$U853&lt;=DATEVALUE("9/30/20"&amp;RIGHT(BL$1,2))),NETWORKDAYS($T853,$U853,Holidays!$J$3:$J$937),
IF(AND($T853&lt;DATEVALUE("10/1/20"&amp;RIGHT(BK$1,2)),$U853&lt;=DATEVALUE("9/30/20"&amp;RIGHT(BL$1,2))),NETWORKDAYS(DATEVALUE("10/1/20"&amp;RIGHT(BK$1,2)),$U853,Holidays!$J$3:$J$937),
IF($T853&lt;DATEVALUE("10/1/20"&amp;RIGHT(BK$1,2)),NETWORKDAYS(DATEVALUE("10/1/20"&amp;RIGHT(BK$1,2)),DATEVALUE("9/30/20"&amp;RIGHT(BL$1,2)),Holidays!$J$3:$J$937),
IF($T853&gt;=DATEVALUE("10/1/20"&amp;RIGHT(BK$1,2)),NETWORKDAYS($T853,DATEVALUE("9/30/20"&amp;RIGHT(BL$1,2)),Holidays!$J$3:$J$937),"")))),"")/(NETWORKDAYS($T853,$U853,Holidays!$J$3:$J$937)),0))</f>
        <v/>
      </c>
      <c r="BM853" s="87" t="str">
        <f>IF($Q853="","",IFERROR(IF(OR(AND($T853&gt;=DATEVALUE("10/1/20"&amp;RIGHT(BL$1,2)),$T853&lt;=DATEVALUE("9/30/20"&amp;RIGHT(BM$1,2))),AND($U853&gt;=DATEVALUE("10/1/20"&amp;RIGHT(BL$1,2)),$U853&lt;=DATEVALUE("9/30/20"&amp;RIGHT(BM$1,2))),AND($T853&lt;=DATEVALUE("10/1/20"&amp;RIGHT(BL$1,2)),$U853&gt;=DATEVALUE("9/30/20"&amp;RIGHT(BM$1,2)))),
IF(AND($T853&gt;=DATEVALUE("10/1/20"&amp;RIGHT(BL$1,2)),$U853&lt;=DATEVALUE("9/30/20"&amp;RIGHT(BM$1,2))),NETWORKDAYS($T853,$U853,Holidays!$J$3:$J$937),
IF(AND($T853&lt;DATEVALUE("10/1/20"&amp;RIGHT(BL$1,2)),$U853&lt;=DATEVALUE("9/30/20"&amp;RIGHT(BM$1,2))),NETWORKDAYS(DATEVALUE("10/1/20"&amp;RIGHT(BL$1,2)),$U853,Holidays!$J$3:$J$937),
IF($T853&lt;DATEVALUE("10/1/20"&amp;RIGHT(BL$1,2)),NETWORKDAYS(DATEVALUE("10/1/20"&amp;RIGHT(BL$1,2)),DATEVALUE("9/30/20"&amp;RIGHT(BM$1,2)),Holidays!$J$3:$J$937),
IF($T853&gt;=DATEVALUE("10/1/20"&amp;RIGHT(BL$1,2)),NETWORKDAYS($T853,DATEVALUE("9/30/20"&amp;RIGHT(BM$1,2)),Holidays!$J$3:$J$937),"")))),"")/(NETWORKDAYS($T853,$U853,Holidays!$J$3:$J$937)),0))</f>
        <v/>
      </c>
      <c r="BN853" s="87" t="str">
        <f>IF($Q853="","",IFERROR(IF(OR(AND($T853&gt;=DATEVALUE("10/1/20"&amp;RIGHT(BM$1,2)),$T853&lt;=DATEVALUE("9/30/20"&amp;RIGHT(BN$1,2))),AND($U853&gt;=DATEVALUE("10/1/20"&amp;RIGHT(BM$1,2)),$U853&lt;=DATEVALUE("9/30/20"&amp;RIGHT(BN$1,2))),AND($T853&lt;=DATEVALUE("10/1/20"&amp;RIGHT(BM$1,2)),$U853&gt;=DATEVALUE("9/30/20"&amp;RIGHT(BN$1,2)))),
IF(AND($T853&gt;=DATEVALUE("10/1/20"&amp;RIGHT(BM$1,2)),$U853&lt;=DATEVALUE("9/30/20"&amp;RIGHT(BN$1,2))),NETWORKDAYS($T853,$U853,Holidays!$J$3:$J$937),
IF(AND($T853&lt;DATEVALUE("10/1/20"&amp;RIGHT(BM$1,2)),$U853&lt;=DATEVALUE("9/30/20"&amp;RIGHT(BN$1,2))),NETWORKDAYS(DATEVALUE("10/1/20"&amp;RIGHT(BM$1,2)),$U853,Holidays!$J$3:$J$937),
IF($T853&lt;DATEVALUE("10/1/20"&amp;RIGHT(BM$1,2)),NETWORKDAYS(DATEVALUE("10/1/20"&amp;RIGHT(BM$1,2)),DATEVALUE("9/30/20"&amp;RIGHT(BN$1,2)),Holidays!$J$3:$J$937),
IF($T853&gt;=DATEVALUE("10/1/20"&amp;RIGHT(BM$1,2)),NETWORKDAYS($T853,DATEVALUE("9/30/20"&amp;RIGHT(BN$1,2)),Holidays!$J$3:$J$937),"")))),"")/(NETWORKDAYS($T853,$U853,Holidays!$J$3:$J$937)),0))</f>
        <v/>
      </c>
      <c r="BO853" s="87" t="str">
        <f>IF($Q853="","",IFERROR(IF(OR(AND($T853&gt;=DATEVALUE("10/1/20"&amp;RIGHT(BN$1,2)),$T853&lt;=DATEVALUE("9/30/20"&amp;RIGHT(BO$1,2))),AND($U853&gt;=DATEVALUE("10/1/20"&amp;RIGHT(BN$1,2)),$U853&lt;=DATEVALUE("9/30/20"&amp;RIGHT(BO$1,2))),AND($T853&lt;=DATEVALUE("10/1/20"&amp;RIGHT(BN$1,2)),$U853&gt;=DATEVALUE("9/30/20"&amp;RIGHT(BO$1,2)))),
IF(AND($T853&gt;=DATEVALUE("10/1/20"&amp;RIGHT(BN$1,2)),$U853&lt;=DATEVALUE("9/30/20"&amp;RIGHT(BO$1,2))),NETWORKDAYS($T853,$U853,Holidays!$J$3:$J$937),
IF(AND($T853&lt;DATEVALUE("10/1/20"&amp;RIGHT(BN$1,2)),$U853&lt;=DATEVALUE("9/30/20"&amp;RIGHT(BO$1,2))),NETWORKDAYS(DATEVALUE("10/1/20"&amp;RIGHT(BN$1,2)),$U853,Holidays!$J$3:$J$937),
IF($T853&lt;DATEVALUE("10/1/20"&amp;RIGHT(BN$1,2)),NETWORKDAYS(DATEVALUE("10/1/20"&amp;RIGHT(BN$1,2)),DATEVALUE("9/30/20"&amp;RIGHT(BO$1,2)),Holidays!$J$3:$J$937),
IF($T853&gt;=DATEVALUE("10/1/20"&amp;RIGHT(BN$1,2)),NETWORKDAYS($T853,DATEVALUE("9/30/20"&amp;RIGHT(BO$1,2)),Holidays!$J$3:$J$937),"")))),"")/(NETWORKDAYS($T853,$U853,Holidays!$J$3:$J$937)),0))</f>
        <v/>
      </c>
      <c r="BP853" s="87" t="str">
        <f>IF($Q853="","",IFERROR(IF(OR(AND($T853&gt;=DATEVALUE("10/1/20"&amp;RIGHT(BO$1,2)),$T853&lt;=DATEVALUE("9/30/20"&amp;RIGHT(BP$1,2))),AND($U853&gt;=DATEVALUE("10/1/20"&amp;RIGHT(BO$1,2)),$U853&lt;=DATEVALUE("9/30/20"&amp;RIGHT(BP$1,2))),AND($T853&lt;=DATEVALUE("10/1/20"&amp;RIGHT(BO$1,2)),$U853&gt;=DATEVALUE("9/30/20"&amp;RIGHT(BP$1,2)))),
IF(AND($T853&gt;=DATEVALUE("10/1/20"&amp;RIGHT(BO$1,2)),$U853&lt;=DATEVALUE("9/30/20"&amp;RIGHT(BP$1,2))),NETWORKDAYS($T853,$U853,Holidays!$J$3:$J$937),
IF(AND($T853&lt;DATEVALUE("10/1/20"&amp;RIGHT(BO$1,2)),$U853&lt;=DATEVALUE("9/30/20"&amp;RIGHT(BP$1,2))),NETWORKDAYS(DATEVALUE("10/1/20"&amp;RIGHT(BO$1,2)),$U853,Holidays!$J$3:$J$937),
IF($T853&lt;DATEVALUE("10/1/20"&amp;RIGHT(BO$1,2)),NETWORKDAYS(DATEVALUE("10/1/20"&amp;RIGHT(BO$1,2)),DATEVALUE("9/30/20"&amp;RIGHT(BP$1,2)),Holidays!$J$3:$J$937),
IF($T853&gt;=DATEVALUE("10/1/20"&amp;RIGHT(BO$1,2)),NETWORKDAYS($T853,DATEVALUE("9/30/20"&amp;RIGHT(BP$1,2)),Holidays!$J$3:$J$937),"")))),"")/(NETWORKDAYS($T853,$U853,Holidays!$J$3:$J$937)),0))</f>
        <v/>
      </c>
      <c r="BQ853" s="87" t="str">
        <f>IF($Q853="","",IFERROR(IF(OR(AND($T853&gt;=DATEVALUE("10/1/20"&amp;RIGHT(BP$1,2)),$T853&lt;=DATEVALUE("9/30/20"&amp;RIGHT(BQ$1,2))),AND($U853&gt;=DATEVALUE("10/1/20"&amp;RIGHT(BP$1,2)),$U853&lt;=DATEVALUE("9/30/20"&amp;RIGHT(BQ$1,2))),AND($T853&lt;=DATEVALUE("10/1/20"&amp;RIGHT(BP$1,2)),$U853&gt;=DATEVALUE("9/30/20"&amp;RIGHT(BQ$1,2)))),
IF(AND($T853&gt;=DATEVALUE("10/1/20"&amp;RIGHT(BP$1,2)),$U853&lt;=DATEVALUE("9/30/20"&amp;RIGHT(BQ$1,2))),NETWORKDAYS($T853,$U853,Holidays!$J$3:$J$937),
IF(AND($T853&lt;DATEVALUE("10/1/20"&amp;RIGHT(BP$1,2)),$U853&lt;=DATEVALUE("9/30/20"&amp;RIGHT(BQ$1,2))),NETWORKDAYS(DATEVALUE("10/1/20"&amp;RIGHT(BP$1,2)),$U853,Holidays!$J$3:$J$937),
IF($T853&lt;DATEVALUE("10/1/20"&amp;RIGHT(BP$1,2)),NETWORKDAYS(DATEVALUE("10/1/20"&amp;RIGHT(BP$1,2)),DATEVALUE("9/30/20"&amp;RIGHT(BQ$1,2)),Holidays!$J$3:$J$937),
IF($T853&gt;=DATEVALUE("10/1/20"&amp;RIGHT(BP$1,2)),NETWORKDAYS($T853,DATEVALUE("9/30/20"&amp;RIGHT(BQ$1,2)),Holidays!$J$3:$J$937),"")))),"")/(NETWORKDAYS($T853,$U853,Holidays!$J$3:$J$937)),0))</f>
        <v/>
      </c>
      <c r="BR853" s="87" t="str">
        <f>IF($Q853="","",IFERROR(IF(OR(AND($T853&gt;=DATEVALUE("10/1/20"&amp;RIGHT(BQ$1,2)),$T853&lt;=DATEVALUE("9/30/20"&amp;RIGHT(BR$1,2))),AND($U853&gt;=DATEVALUE("10/1/20"&amp;RIGHT(BQ$1,2)),$U853&lt;=DATEVALUE("9/30/20"&amp;RIGHT(BR$1,2))),AND($T853&lt;=DATEVALUE("10/1/20"&amp;RIGHT(BQ$1,2)),$U853&gt;=DATEVALUE("9/30/20"&amp;RIGHT(BR$1,2)))),
IF(AND($T853&gt;=DATEVALUE("10/1/20"&amp;RIGHT(BQ$1,2)),$U853&lt;=DATEVALUE("9/30/20"&amp;RIGHT(BR$1,2))),NETWORKDAYS($T853,$U853,Holidays!$J$3:$J$937),
IF(AND($T853&lt;DATEVALUE("10/1/20"&amp;RIGHT(BQ$1,2)),$U853&lt;=DATEVALUE("9/30/20"&amp;RIGHT(BR$1,2))),NETWORKDAYS(DATEVALUE("10/1/20"&amp;RIGHT(BQ$1,2)),$U853,Holidays!$J$3:$J$937),
IF($T853&lt;DATEVALUE("10/1/20"&amp;RIGHT(BQ$1,2)),NETWORKDAYS(DATEVALUE("10/1/20"&amp;RIGHT(BQ$1,2)),DATEVALUE("9/30/20"&amp;RIGHT(BR$1,2)),Holidays!$J$3:$J$937),
IF($T853&gt;=DATEVALUE("10/1/20"&amp;RIGHT(BQ$1,2)),NETWORKDAYS($T853,DATEVALUE("9/30/20"&amp;RIGHT(BR$1,2)),Holidays!$J$3:$J$937),"")))),"")/(NETWORKDAYS($T853,$U853,Holidays!$J$3:$J$937)),0))</f>
        <v/>
      </c>
      <c r="BS853" s="87" t="str">
        <f>IF($Q853="","",IFERROR(IF(OR(AND($T853&gt;=DATEVALUE("10/1/20"&amp;RIGHT(BR$1,2)),$T853&lt;=DATEVALUE("9/30/20"&amp;RIGHT(BS$1,2))),AND($U853&gt;=DATEVALUE("10/1/20"&amp;RIGHT(BR$1,2)),$U853&lt;=DATEVALUE("9/30/20"&amp;RIGHT(BS$1,2))),AND($T853&lt;=DATEVALUE("10/1/20"&amp;RIGHT(BR$1,2)),$U853&gt;=DATEVALUE("9/30/20"&amp;RIGHT(BS$1,2)))),
IF(AND($T853&gt;=DATEVALUE("10/1/20"&amp;RIGHT(BR$1,2)),$U853&lt;=DATEVALUE("9/30/20"&amp;RIGHT(BS$1,2))),NETWORKDAYS($T853,$U853,Holidays!$J$3:$J$937),
IF(AND($T853&lt;DATEVALUE("10/1/20"&amp;RIGHT(BR$1,2)),$U853&lt;=DATEVALUE("9/30/20"&amp;RIGHT(BS$1,2))),NETWORKDAYS(DATEVALUE("10/1/20"&amp;RIGHT(BR$1,2)),$U853,Holidays!$J$3:$J$937),
IF($T853&lt;DATEVALUE("10/1/20"&amp;RIGHT(BR$1,2)),NETWORKDAYS(DATEVALUE("10/1/20"&amp;RIGHT(BR$1,2)),DATEVALUE("9/30/20"&amp;RIGHT(BS$1,2)),Holidays!$J$3:$J$937),
IF($T853&gt;=DATEVALUE("10/1/20"&amp;RIGHT(BR$1,2)),NETWORKDAYS($T853,DATEVALUE("9/30/20"&amp;RIGHT(BS$1,2)),Holidays!$J$3:$J$937),"")))),"")/(NETWORKDAYS($T853,$U853,Holidays!$J$3:$J$937)),0))</f>
        <v/>
      </c>
      <c r="BT853" s="87" t="str">
        <f>IF($Q853="","",IFERROR(IF(OR(AND($T853&gt;=DATEVALUE("10/1/20"&amp;RIGHT(BS$1,2)),$T853&lt;=DATEVALUE("9/30/20"&amp;RIGHT(BT$1,2))),AND($U853&gt;=DATEVALUE("10/1/20"&amp;RIGHT(BS$1,2)),$U853&lt;=DATEVALUE("9/30/20"&amp;RIGHT(BT$1,2))),AND($T853&lt;=DATEVALUE("10/1/20"&amp;RIGHT(BS$1,2)),$U853&gt;=DATEVALUE("9/30/20"&amp;RIGHT(BT$1,2)))),
IF(AND($T853&gt;=DATEVALUE("10/1/20"&amp;RIGHT(BS$1,2)),$U853&lt;=DATEVALUE("9/30/20"&amp;RIGHT(BT$1,2))),NETWORKDAYS($T853,$U853,Holidays!$J$3:$J$937),
IF(AND($T853&lt;DATEVALUE("10/1/20"&amp;RIGHT(BS$1,2)),$U853&lt;=DATEVALUE("9/30/20"&amp;RIGHT(BT$1,2))),NETWORKDAYS(DATEVALUE("10/1/20"&amp;RIGHT(BS$1,2)),$U853,Holidays!$J$3:$J$937),
IF($T853&lt;DATEVALUE("10/1/20"&amp;RIGHT(BS$1,2)),NETWORKDAYS(DATEVALUE("10/1/20"&amp;RIGHT(BS$1,2)),DATEVALUE("9/30/20"&amp;RIGHT(BT$1,2)),Holidays!$J$3:$J$937),
IF($T853&gt;=DATEVALUE("10/1/20"&amp;RIGHT(BS$1,2)),NETWORKDAYS($T853,DATEVALUE("9/30/20"&amp;RIGHT(BT$1,2)),Holidays!$J$3:$J$937),"")))),"")/(NETWORKDAYS($T853,$U853,Holidays!$J$3:$J$937)),0))</f>
        <v/>
      </c>
      <c r="BU853" s="87" t="str">
        <f>IF($Q853="","",IFERROR(IF(OR(AND($T853&gt;=DATEVALUE("10/1/20"&amp;RIGHT(BT$1,2)),$T853&lt;=DATEVALUE("9/30/20"&amp;RIGHT(BU$1,2))),AND($U853&gt;=DATEVALUE("10/1/20"&amp;RIGHT(BT$1,2)),$U853&lt;=DATEVALUE("9/30/20"&amp;RIGHT(BU$1,2))),AND($T853&lt;=DATEVALUE("10/1/20"&amp;RIGHT(BT$1,2)),$U853&gt;=DATEVALUE("9/30/20"&amp;RIGHT(BU$1,2)))),
IF(AND($T853&gt;=DATEVALUE("10/1/20"&amp;RIGHT(BT$1,2)),$U853&lt;=DATEVALUE("9/30/20"&amp;RIGHT(BU$1,2))),NETWORKDAYS($T853,$U853,Holidays!$J$3:$J$937),
IF(AND($T853&lt;DATEVALUE("10/1/20"&amp;RIGHT(BT$1,2)),$U853&lt;=DATEVALUE("9/30/20"&amp;RIGHT(BU$1,2))),NETWORKDAYS(DATEVALUE("10/1/20"&amp;RIGHT(BT$1,2)),$U853,Holidays!$J$3:$J$937),
IF($T853&lt;DATEVALUE("10/1/20"&amp;RIGHT(BT$1,2)),NETWORKDAYS(DATEVALUE("10/1/20"&amp;RIGHT(BT$1,2)),DATEVALUE("9/30/20"&amp;RIGHT(BU$1,2)),Holidays!$J$3:$J$937),
IF($T853&gt;=DATEVALUE("10/1/20"&amp;RIGHT(BT$1,2)),NETWORKDAYS($T853,DATEVALUE("9/30/20"&amp;RIGHT(BU$1,2)),Holidays!$J$3:$J$937),"")))),"")/(NETWORKDAYS($T853,$U853,Holidays!$J$3:$J$937)),0))</f>
        <v/>
      </c>
      <c r="BV853" s="87" t="str">
        <f>IF($Q853="","",IFERROR(IF(OR(AND($T853&gt;=DATEVALUE("10/1/20"&amp;RIGHT(BU$1,2)),$T853&lt;=DATEVALUE("9/30/20"&amp;RIGHT(BV$1,2))),AND($U853&gt;=DATEVALUE("10/1/20"&amp;RIGHT(BU$1,2)),$U853&lt;=DATEVALUE("9/30/20"&amp;RIGHT(BV$1,2))),AND($T853&lt;=DATEVALUE("10/1/20"&amp;RIGHT(BU$1,2)),$U853&gt;=DATEVALUE("9/30/20"&amp;RIGHT(BV$1,2)))),
IF(AND($T853&gt;=DATEVALUE("10/1/20"&amp;RIGHT(BU$1,2)),$U853&lt;=DATEVALUE("9/30/20"&amp;RIGHT(BV$1,2))),NETWORKDAYS($T853,$U853,Holidays!$J$3:$J$937),
IF(AND($T853&lt;DATEVALUE("10/1/20"&amp;RIGHT(BU$1,2)),$U853&lt;=DATEVALUE("9/30/20"&amp;RIGHT(BV$1,2))),NETWORKDAYS(DATEVALUE("10/1/20"&amp;RIGHT(BU$1,2)),$U853,Holidays!$J$3:$J$937),
IF($T853&lt;DATEVALUE("10/1/20"&amp;RIGHT(BU$1,2)),NETWORKDAYS(DATEVALUE("10/1/20"&amp;RIGHT(BU$1,2)),DATEVALUE("9/30/20"&amp;RIGHT(BV$1,2)),Holidays!$J$3:$J$937),
IF($T853&gt;=DATEVALUE("10/1/20"&amp;RIGHT(BU$1,2)),NETWORKDAYS($T853,DATEVALUE("9/30/20"&amp;RIGHT(BV$1,2)),Holidays!$J$3:$J$937),"")))),"")/(NETWORKDAYS($T853,$U853,Holidays!$J$3:$J$937)),0))</f>
        <v/>
      </c>
      <c r="BW853" s="87" t="str">
        <f>IF($Q853="","",IFERROR(IF(OR(AND($T853&gt;=DATEVALUE("10/1/20"&amp;RIGHT(BV$1,2)),$T853&lt;=DATEVALUE("9/30/20"&amp;RIGHT(BW$1,2))),AND($U853&gt;=DATEVALUE("10/1/20"&amp;RIGHT(BV$1,2)),$U853&lt;=DATEVALUE("9/30/20"&amp;RIGHT(BW$1,2))),AND($T853&lt;=DATEVALUE("10/1/20"&amp;RIGHT(BV$1,2)),$U853&gt;=DATEVALUE("9/30/20"&amp;RIGHT(BW$1,2)))),
IF(AND($T853&gt;=DATEVALUE("10/1/20"&amp;RIGHT(BV$1,2)),$U853&lt;=DATEVALUE("9/30/20"&amp;RIGHT(BW$1,2))),NETWORKDAYS($T853,$U853,Holidays!$J$3:$J$937),
IF(AND($T853&lt;DATEVALUE("10/1/20"&amp;RIGHT(BV$1,2)),$U853&lt;=DATEVALUE("9/30/20"&amp;RIGHT(BW$1,2))),NETWORKDAYS(DATEVALUE("10/1/20"&amp;RIGHT(BV$1,2)),$U853,Holidays!$J$3:$J$937),
IF($T853&lt;DATEVALUE("10/1/20"&amp;RIGHT(BV$1,2)),NETWORKDAYS(DATEVALUE("10/1/20"&amp;RIGHT(BV$1,2)),DATEVALUE("9/30/20"&amp;RIGHT(BW$1,2)),Holidays!$J$3:$J$937),
IF($T853&gt;=DATEVALUE("10/1/20"&amp;RIGHT(BV$1,2)),NETWORKDAYS($T853,DATEVALUE("9/30/20"&amp;RIGHT(BW$1,2)),Holidays!$J$3:$J$937),"")))),"")/(NETWORKDAYS($T853,$U853,Holidays!$J$3:$J$937)),0))</f>
        <v/>
      </c>
      <c r="BX853" s="87" t="str">
        <f>IF($Q853="","",IFERROR(IF(OR(AND($T853&gt;=DATEVALUE("10/1/20"&amp;RIGHT(BW$1,2)),$T853&lt;=DATEVALUE("9/30/20"&amp;RIGHT(BX$1,2))),AND($U853&gt;=DATEVALUE("10/1/20"&amp;RIGHT(BW$1,2)),$U853&lt;=DATEVALUE("9/30/20"&amp;RIGHT(BX$1,2))),AND($T853&lt;=DATEVALUE("10/1/20"&amp;RIGHT(BW$1,2)),$U853&gt;=DATEVALUE("9/30/20"&amp;RIGHT(BX$1,2)))),
IF(AND($T853&gt;=DATEVALUE("10/1/20"&amp;RIGHT(BW$1,2)),$U853&lt;=DATEVALUE("9/30/20"&amp;RIGHT(BX$1,2))),NETWORKDAYS($T853,$U853,Holidays!$J$3:$J$937),
IF(AND($T853&lt;DATEVALUE("10/1/20"&amp;RIGHT(BW$1,2)),$U853&lt;=DATEVALUE("9/30/20"&amp;RIGHT(BX$1,2))),NETWORKDAYS(DATEVALUE("10/1/20"&amp;RIGHT(BW$1,2)),$U853,Holidays!$J$3:$J$937),
IF($T853&lt;DATEVALUE("10/1/20"&amp;RIGHT(BW$1,2)),NETWORKDAYS(DATEVALUE("10/1/20"&amp;RIGHT(BW$1,2)),DATEVALUE("9/30/20"&amp;RIGHT(BX$1,2)),Holidays!$J$3:$J$937),
IF($T853&gt;=DATEVALUE("10/1/20"&amp;RIGHT(BW$1,2)),NETWORKDAYS($T853,DATEVALUE("9/30/20"&amp;RIGHT(BX$1,2)),Holidays!$J$3:$J$937),"")))),"")/(NETWORKDAYS($T853,$U853,Holidays!$J$3:$J$937)),0))</f>
        <v/>
      </c>
      <c r="BY853" s="87" t="str">
        <f>IF($Q853="","",IFERROR(IF(OR(AND($T853&gt;=DATEVALUE("10/1/20"&amp;RIGHT(BX$1,2)),$T853&lt;=DATEVALUE("9/30/20"&amp;RIGHT(BY$1,2))),AND($U853&gt;=DATEVALUE("10/1/20"&amp;RIGHT(BX$1,2)),$U853&lt;=DATEVALUE("9/30/20"&amp;RIGHT(BY$1,2))),AND($T853&lt;=DATEVALUE("10/1/20"&amp;RIGHT(BX$1,2)),$U853&gt;=DATEVALUE("9/30/20"&amp;RIGHT(BY$1,2)))),
IF(AND($T853&gt;=DATEVALUE("10/1/20"&amp;RIGHT(BX$1,2)),$U853&lt;=DATEVALUE("9/30/20"&amp;RIGHT(BY$1,2))),NETWORKDAYS($T853,$U853,Holidays!$J$3:$J$937),
IF(AND($T853&lt;DATEVALUE("10/1/20"&amp;RIGHT(BX$1,2)),$U853&lt;=DATEVALUE("9/30/20"&amp;RIGHT(BY$1,2))),NETWORKDAYS(DATEVALUE("10/1/20"&amp;RIGHT(BX$1,2)),$U853,Holidays!$J$3:$J$937),
IF($T853&lt;DATEVALUE("10/1/20"&amp;RIGHT(BX$1,2)),NETWORKDAYS(DATEVALUE("10/1/20"&amp;RIGHT(BX$1,2)),DATEVALUE("9/30/20"&amp;RIGHT(BY$1,2)),Holidays!$J$3:$J$937),
IF($T853&gt;=DATEVALUE("10/1/20"&amp;RIGHT(BX$1,2)),NETWORKDAYS($T853,DATEVALUE("9/30/20"&amp;RIGHT(BY$1,2)),Holidays!$J$3:$J$937),"")))),"")/(NETWORKDAYS($T853,$U853,Holidays!$J$3:$J$937)),0))</f>
        <v/>
      </c>
      <c r="BZ853" s="87" t="str">
        <f>IF($Q853="","",IFERROR(IF(OR(AND($T853&gt;=DATEVALUE("10/1/20"&amp;RIGHT(BY$1,2)),$T853&lt;=DATEVALUE("9/30/20"&amp;RIGHT(BZ$1,2))),AND($U853&gt;=DATEVALUE("10/1/20"&amp;RIGHT(BY$1,2)),$U853&lt;=DATEVALUE("9/30/20"&amp;RIGHT(BZ$1,2))),AND($T853&lt;=DATEVALUE("10/1/20"&amp;RIGHT(BY$1,2)),$U853&gt;=DATEVALUE("9/30/20"&amp;RIGHT(BZ$1,2)))),
IF(AND($T853&gt;=DATEVALUE("10/1/20"&amp;RIGHT(BY$1,2)),$U853&lt;=DATEVALUE("9/30/20"&amp;RIGHT(BZ$1,2))),NETWORKDAYS($T853,$U853,Holidays!$J$3:$J$937),
IF(AND($T853&lt;DATEVALUE("10/1/20"&amp;RIGHT(BY$1,2)),$U853&lt;=DATEVALUE("9/30/20"&amp;RIGHT(BZ$1,2))),NETWORKDAYS(DATEVALUE("10/1/20"&amp;RIGHT(BY$1,2)),$U853,Holidays!$J$3:$J$937),
IF($T853&lt;DATEVALUE("10/1/20"&amp;RIGHT(BY$1,2)),NETWORKDAYS(DATEVALUE("10/1/20"&amp;RIGHT(BY$1,2)),DATEVALUE("9/30/20"&amp;RIGHT(BZ$1,2)),Holidays!$J$3:$J$937),
IF($T853&gt;=DATEVALUE("10/1/20"&amp;RIGHT(BY$1,2)),NETWORKDAYS($T853,DATEVALUE("9/30/20"&amp;RIGHT(BZ$1,2)),Holidays!$J$3:$J$937),"")))),"")/(NETWORKDAYS($T853,$U853,Holidays!$J$3:$J$937)),0))</f>
        <v/>
      </c>
      <c r="CA853" s="87" t="str">
        <f>IF($Q853="","",IFERROR(IF(OR(AND($T853&gt;=DATEVALUE("10/1/20"&amp;RIGHT(BZ$1,2)),$T853&lt;=DATEVALUE("9/30/20"&amp;RIGHT(CA$1,2))),AND($U853&gt;=DATEVALUE("10/1/20"&amp;RIGHT(BZ$1,2)),$U853&lt;=DATEVALUE("9/30/20"&amp;RIGHT(CA$1,2))),AND($T853&lt;=DATEVALUE("10/1/20"&amp;RIGHT(BZ$1,2)),$U853&gt;=DATEVALUE("9/30/20"&amp;RIGHT(CA$1,2)))),
IF(AND($T853&gt;=DATEVALUE("10/1/20"&amp;RIGHT(BZ$1,2)),$U853&lt;=DATEVALUE("9/30/20"&amp;RIGHT(CA$1,2))),NETWORKDAYS($T853,$U853,Holidays!$J$3:$J$937),
IF(AND($T853&lt;DATEVALUE("10/1/20"&amp;RIGHT(BZ$1,2)),$U853&lt;=DATEVALUE("9/30/20"&amp;RIGHT(CA$1,2))),NETWORKDAYS(DATEVALUE("10/1/20"&amp;RIGHT(BZ$1,2)),$U853,Holidays!$J$3:$J$937),
IF($T853&lt;DATEVALUE("10/1/20"&amp;RIGHT(BZ$1,2)),NETWORKDAYS(DATEVALUE("10/1/20"&amp;RIGHT(BZ$1,2)),DATEVALUE("9/30/20"&amp;RIGHT(CA$1,2)),Holidays!$J$3:$J$937),
IF($T853&gt;=DATEVALUE("10/1/20"&amp;RIGHT(BZ$1,2)),NETWORKDAYS($T853,DATEVALUE("9/30/20"&amp;RIGHT(CA$1,2)),Holidays!$J$3:$J$937),"")))),"")/(NETWORKDAYS($T853,$U853,Holidays!$J$3:$J$937)),0))</f>
        <v/>
      </c>
      <c r="CB853" s="87" t="str">
        <f>IF($Q853="","",IFERROR(IF(OR(AND($T853&gt;=DATEVALUE("10/1/20"&amp;RIGHT(CA$1,2)),$T853&lt;=DATEVALUE("9/30/20"&amp;RIGHT(CB$1,2))),AND($U853&gt;=DATEVALUE("10/1/20"&amp;RIGHT(CA$1,2)),$U853&lt;=DATEVALUE("9/30/20"&amp;RIGHT(CB$1,2))),AND($T853&lt;=DATEVALUE("10/1/20"&amp;RIGHT(CA$1,2)),$U853&gt;=DATEVALUE("9/30/20"&amp;RIGHT(CB$1,2)))),
IF(AND($T853&gt;=DATEVALUE("10/1/20"&amp;RIGHT(CA$1,2)),$U853&lt;=DATEVALUE("9/30/20"&amp;RIGHT(CB$1,2))),NETWORKDAYS($T853,$U853,Holidays!$J$3:$J$937),
IF(AND($T853&lt;DATEVALUE("10/1/20"&amp;RIGHT(CA$1,2)),$U853&lt;=DATEVALUE("9/30/20"&amp;RIGHT(CB$1,2))),NETWORKDAYS(DATEVALUE("10/1/20"&amp;RIGHT(CA$1,2)),$U853,Holidays!$J$3:$J$937),
IF($T853&lt;DATEVALUE("10/1/20"&amp;RIGHT(CA$1,2)),NETWORKDAYS(DATEVALUE("10/1/20"&amp;RIGHT(CA$1,2)),DATEVALUE("9/30/20"&amp;RIGHT(CB$1,2)),Holidays!$J$3:$J$937),
IF($T853&gt;=DATEVALUE("10/1/20"&amp;RIGHT(CA$1,2)),NETWORKDAYS($T853,DATEVALUE("9/30/20"&amp;RIGHT(CB$1,2)),Holidays!$J$3:$J$937),"")))),"")/(NETWORKDAYS($T853,$U853,Holidays!$J$3:$J$937)),0))</f>
        <v/>
      </c>
    </row>
    <row r="854" spans="1:80">
      <c r="A854" s="97"/>
      <c r="B854" s="98" t="str">
        <f ca="1">IF(NOT($A854=""),OFFSET('WBS Reference &amp; User Procedure'!$A$1,MATCH($A854,'WBS Reference &amp; User Procedure'!$A:$A,0)-1,1),"")</f>
        <v/>
      </c>
      <c r="D854" s="97"/>
      <c r="T854" s="104" t="str">
        <f>IF(NOT(Q854=""),IF(NOT($S854=""),$S854,#REF!),"")</f>
        <v/>
      </c>
      <c r="U854" s="104" t="str">
        <f>IF(NOT(Q854=""),WORKDAY(T854,Q854,Holidays!$J$3:$J$937),"")</f>
        <v/>
      </c>
      <c r="V854" s="104"/>
      <c r="W854" s="104"/>
      <c r="X854" s="101" t="str">
        <f t="shared" si="181"/>
        <v/>
      </c>
      <c r="AL854" s="87" t="str">
        <f t="shared" ca="1" si="180"/>
        <v/>
      </c>
      <c r="AN854" s="87" t="str">
        <f t="shared" ca="1" si="190"/>
        <v/>
      </c>
      <c r="AO854" s="87" t="str">
        <f t="shared" ca="1" si="190"/>
        <v/>
      </c>
      <c r="AP854" s="87" t="str">
        <f t="shared" ca="1" si="190"/>
        <v/>
      </c>
      <c r="AQ854" s="87" t="str">
        <f t="shared" ca="1" si="190"/>
        <v/>
      </c>
      <c r="AR854" s="87" t="str">
        <f t="shared" ca="1" si="190"/>
        <v/>
      </c>
      <c r="AS854" s="87" t="str">
        <f t="shared" ca="1" si="190"/>
        <v/>
      </c>
      <c r="AT854" s="87" t="str">
        <f t="shared" ca="1" si="190"/>
        <v/>
      </c>
      <c r="AU854" s="87" t="str">
        <f t="shared" ca="1" si="190"/>
        <v/>
      </c>
      <c r="AV854" s="87" t="str">
        <f t="shared" ca="1" si="190"/>
        <v/>
      </c>
      <c r="AW854" s="87" t="str">
        <f t="shared" ca="1" si="190"/>
        <v/>
      </c>
      <c r="AX854" s="87" t="str">
        <f t="shared" ca="1" si="191"/>
        <v/>
      </c>
      <c r="AY854" s="87" t="str">
        <f t="shared" ca="1" si="191"/>
        <v/>
      </c>
      <c r="AZ854" s="87" t="str">
        <f t="shared" ca="1" si="191"/>
        <v/>
      </c>
      <c r="BA854" s="87" t="str">
        <f t="shared" ca="1" si="191"/>
        <v/>
      </c>
      <c r="BB854" s="87" t="str">
        <f t="shared" ca="1" si="191"/>
        <v/>
      </c>
      <c r="BC854" s="87" t="str">
        <f t="shared" ca="1" si="191"/>
        <v/>
      </c>
      <c r="BD854" s="87" t="str">
        <f t="shared" ca="1" si="191"/>
        <v/>
      </c>
      <c r="BE854" s="87" t="str">
        <f t="shared" ca="1" si="191"/>
        <v/>
      </c>
      <c r="BF854" s="87" t="str">
        <f t="shared" ca="1" si="191"/>
        <v/>
      </c>
      <c r="BG854" s="87" t="str">
        <f t="shared" ca="1" si="191"/>
        <v/>
      </c>
      <c r="BI854" s="87" t="str">
        <f>IF($Q854="","",IFERROR(IF(OR(AND($T854&gt;=DATEVALUE("10/1/20"&amp;RIGHT(BH$1,2)),$T854&lt;=DATEVALUE("9/30/20"&amp;RIGHT(BI$1,2))),AND($U854&gt;=DATEVALUE("10/1/20"&amp;RIGHT(BH$1,2)),$U854&lt;=DATEVALUE("9/30/20"&amp;RIGHT(BI$1,2))),AND($T854&lt;=DATEVALUE("10/1/20"&amp;RIGHT(BH$1,2)),$U854&gt;=DATEVALUE("9/30/20"&amp;RIGHT(BI$1,2)))),
IF(AND($T854&gt;=DATEVALUE("10/1/20"&amp;RIGHT(BH$1,2)),$U854&lt;=DATEVALUE("9/30/20"&amp;RIGHT(BI$1,2))),NETWORKDAYS($T854,$U854,Holidays!$J$3:$J$937),
IF(AND($T854&lt;DATEVALUE("10/1/20"&amp;RIGHT(BH$1,2)),$U854&lt;=DATEVALUE("9/30/20"&amp;RIGHT(BI$1,2))),NETWORKDAYS(DATEVALUE("10/1/20"&amp;RIGHT(BH$1,2)),$U854,Holidays!$J$3:$J$937),
IF($T854&lt;DATEVALUE("10/1/20"&amp;RIGHT(BH$1,2)),NETWORKDAYS(DATEVALUE("10/1/20"&amp;RIGHT(BH$1,2)),DATEVALUE("9/30/20"&amp;RIGHT(BI$1,2)),Holidays!$J$3:$J$937),
IF($T854&gt;=DATEVALUE("10/1/20"&amp;RIGHT(BH$1,2)),NETWORKDAYS($T854,DATEVALUE("9/30/20"&amp;RIGHT(BI$1,2)),Holidays!$J$3:$J$937),"")))),"")/(NETWORKDAYS($T854,$U854,Holidays!$J$3:$J$937)),0))</f>
        <v/>
      </c>
      <c r="BJ854" s="87" t="str">
        <f>IF($Q854="","",IFERROR(IF(OR(AND($T854&gt;=DATEVALUE("10/1/20"&amp;RIGHT(BI$1,2)),$T854&lt;=DATEVALUE("9/30/20"&amp;RIGHT(BJ$1,2))),AND($U854&gt;=DATEVALUE("10/1/20"&amp;RIGHT(BI$1,2)),$U854&lt;=DATEVALUE("9/30/20"&amp;RIGHT(BJ$1,2))),AND($T854&lt;=DATEVALUE("10/1/20"&amp;RIGHT(BI$1,2)),$U854&gt;=DATEVALUE("9/30/20"&amp;RIGHT(BJ$1,2)))),
IF(AND($T854&gt;=DATEVALUE("10/1/20"&amp;RIGHT(BI$1,2)),$U854&lt;=DATEVALUE("9/30/20"&amp;RIGHT(BJ$1,2))),NETWORKDAYS($T854,$U854,Holidays!$J$3:$J$937),
IF(AND($T854&lt;DATEVALUE("10/1/20"&amp;RIGHT(BI$1,2)),$U854&lt;=DATEVALUE("9/30/20"&amp;RIGHT(BJ$1,2))),NETWORKDAYS(DATEVALUE("10/1/20"&amp;RIGHT(BI$1,2)),$U854,Holidays!$J$3:$J$937),
IF($T854&lt;DATEVALUE("10/1/20"&amp;RIGHT(BI$1,2)),NETWORKDAYS(DATEVALUE("10/1/20"&amp;RIGHT(BI$1,2)),DATEVALUE("9/30/20"&amp;RIGHT(BJ$1,2)),Holidays!$J$3:$J$937),
IF($T854&gt;=DATEVALUE("10/1/20"&amp;RIGHT(BI$1,2)),NETWORKDAYS($T854,DATEVALUE("9/30/20"&amp;RIGHT(BJ$1,2)),Holidays!$J$3:$J$937),"")))),"")/(NETWORKDAYS($T854,$U854,Holidays!$J$3:$J$937)),0))</f>
        <v/>
      </c>
      <c r="BK854" s="87" t="str">
        <f>IF($Q854="","",IFERROR(IF(OR(AND($T854&gt;=DATEVALUE("10/1/20"&amp;RIGHT(BJ$1,2)),$T854&lt;=DATEVALUE("9/30/20"&amp;RIGHT(BK$1,2))),AND($U854&gt;=DATEVALUE("10/1/20"&amp;RIGHT(BJ$1,2)),$U854&lt;=DATEVALUE("9/30/20"&amp;RIGHT(BK$1,2))),AND($T854&lt;=DATEVALUE("10/1/20"&amp;RIGHT(BJ$1,2)),$U854&gt;=DATEVALUE("9/30/20"&amp;RIGHT(BK$1,2)))),
IF(AND($T854&gt;=DATEVALUE("10/1/20"&amp;RIGHT(BJ$1,2)),$U854&lt;=DATEVALUE("9/30/20"&amp;RIGHT(BK$1,2))),NETWORKDAYS($T854,$U854,Holidays!$J$3:$J$937),
IF(AND($T854&lt;DATEVALUE("10/1/20"&amp;RIGHT(BJ$1,2)),$U854&lt;=DATEVALUE("9/30/20"&amp;RIGHT(BK$1,2))),NETWORKDAYS(DATEVALUE("10/1/20"&amp;RIGHT(BJ$1,2)),$U854,Holidays!$J$3:$J$937),
IF($T854&lt;DATEVALUE("10/1/20"&amp;RIGHT(BJ$1,2)),NETWORKDAYS(DATEVALUE("10/1/20"&amp;RIGHT(BJ$1,2)),DATEVALUE("9/30/20"&amp;RIGHT(BK$1,2)),Holidays!$J$3:$J$937),
IF($T854&gt;=DATEVALUE("10/1/20"&amp;RIGHT(BJ$1,2)),NETWORKDAYS($T854,DATEVALUE("9/30/20"&amp;RIGHT(BK$1,2)),Holidays!$J$3:$J$937),"")))),"")/(NETWORKDAYS($T854,$U854,Holidays!$J$3:$J$937)),0))</f>
        <v/>
      </c>
      <c r="BL854" s="87" t="str">
        <f>IF($Q854="","",IFERROR(IF(OR(AND($T854&gt;=DATEVALUE("10/1/20"&amp;RIGHT(BK$1,2)),$T854&lt;=DATEVALUE("9/30/20"&amp;RIGHT(BL$1,2))),AND($U854&gt;=DATEVALUE("10/1/20"&amp;RIGHT(BK$1,2)),$U854&lt;=DATEVALUE("9/30/20"&amp;RIGHT(BL$1,2))),AND($T854&lt;=DATEVALUE("10/1/20"&amp;RIGHT(BK$1,2)),$U854&gt;=DATEVALUE("9/30/20"&amp;RIGHT(BL$1,2)))),
IF(AND($T854&gt;=DATEVALUE("10/1/20"&amp;RIGHT(BK$1,2)),$U854&lt;=DATEVALUE("9/30/20"&amp;RIGHT(BL$1,2))),NETWORKDAYS($T854,$U854,Holidays!$J$3:$J$937),
IF(AND($T854&lt;DATEVALUE("10/1/20"&amp;RIGHT(BK$1,2)),$U854&lt;=DATEVALUE("9/30/20"&amp;RIGHT(BL$1,2))),NETWORKDAYS(DATEVALUE("10/1/20"&amp;RIGHT(BK$1,2)),$U854,Holidays!$J$3:$J$937),
IF($T854&lt;DATEVALUE("10/1/20"&amp;RIGHT(BK$1,2)),NETWORKDAYS(DATEVALUE("10/1/20"&amp;RIGHT(BK$1,2)),DATEVALUE("9/30/20"&amp;RIGHT(BL$1,2)),Holidays!$J$3:$J$937),
IF($T854&gt;=DATEVALUE("10/1/20"&amp;RIGHT(BK$1,2)),NETWORKDAYS($T854,DATEVALUE("9/30/20"&amp;RIGHT(BL$1,2)),Holidays!$J$3:$J$937),"")))),"")/(NETWORKDAYS($T854,$U854,Holidays!$J$3:$J$937)),0))</f>
        <v/>
      </c>
      <c r="BM854" s="87" t="str">
        <f>IF($Q854="","",IFERROR(IF(OR(AND($T854&gt;=DATEVALUE("10/1/20"&amp;RIGHT(BL$1,2)),$T854&lt;=DATEVALUE("9/30/20"&amp;RIGHT(BM$1,2))),AND($U854&gt;=DATEVALUE("10/1/20"&amp;RIGHT(BL$1,2)),$U854&lt;=DATEVALUE("9/30/20"&amp;RIGHT(BM$1,2))),AND($T854&lt;=DATEVALUE("10/1/20"&amp;RIGHT(BL$1,2)),$U854&gt;=DATEVALUE("9/30/20"&amp;RIGHT(BM$1,2)))),
IF(AND($T854&gt;=DATEVALUE("10/1/20"&amp;RIGHT(BL$1,2)),$U854&lt;=DATEVALUE("9/30/20"&amp;RIGHT(BM$1,2))),NETWORKDAYS($T854,$U854,Holidays!$J$3:$J$937),
IF(AND($T854&lt;DATEVALUE("10/1/20"&amp;RIGHT(BL$1,2)),$U854&lt;=DATEVALUE("9/30/20"&amp;RIGHT(BM$1,2))),NETWORKDAYS(DATEVALUE("10/1/20"&amp;RIGHT(BL$1,2)),$U854,Holidays!$J$3:$J$937),
IF($T854&lt;DATEVALUE("10/1/20"&amp;RIGHT(BL$1,2)),NETWORKDAYS(DATEVALUE("10/1/20"&amp;RIGHT(BL$1,2)),DATEVALUE("9/30/20"&amp;RIGHT(BM$1,2)),Holidays!$J$3:$J$937),
IF($T854&gt;=DATEVALUE("10/1/20"&amp;RIGHT(BL$1,2)),NETWORKDAYS($T854,DATEVALUE("9/30/20"&amp;RIGHT(BM$1,2)),Holidays!$J$3:$J$937),"")))),"")/(NETWORKDAYS($T854,$U854,Holidays!$J$3:$J$937)),0))</f>
        <v/>
      </c>
      <c r="BN854" s="87" t="str">
        <f>IF($Q854="","",IFERROR(IF(OR(AND($T854&gt;=DATEVALUE("10/1/20"&amp;RIGHT(BM$1,2)),$T854&lt;=DATEVALUE("9/30/20"&amp;RIGHT(BN$1,2))),AND($U854&gt;=DATEVALUE("10/1/20"&amp;RIGHT(BM$1,2)),$U854&lt;=DATEVALUE("9/30/20"&amp;RIGHT(BN$1,2))),AND($T854&lt;=DATEVALUE("10/1/20"&amp;RIGHT(BM$1,2)),$U854&gt;=DATEVALUE("9/30/20"&amp;RIGHT(BN$1,2)))),
IF(AND($T854&gt;=DATEVALUE("10/1/20"&amp;RIGHT(BM$1,2)),$U854&lt;=DATEVALUE("9/30/20"&amp;RIGHT(BN$1,2))),NETWORKDAYS($T854,$U854,Holidays!$J$3:$J$937),
IF(AND($T854&lt;DATEVALUE("10/1/20"&amp;RIGHT(BM$1,2)),$U854&lt;=DATEVALUE("9/30/20"&amp;RIGHT(BN$1,2))),NETWORKDAYS(DATEVALUE("10/1/20"&amp;RIGHT(BM$1,2)),$U854,Holidays!$J$3:$J$937),
IF($T854&lt;DATEVALUE("10/1/20"&amp;RIGHT(BM$1,2)),NETWORKDAYS(DATEVALUE("10/1/20"&amp;RIGHT(BM$1,2)),DATEVALUE("9/30/20"&amp;RIGHT(BN$1,2)),Holidays!$J$3:$J$937),
IF($T854&gt;=DATEVALUE("10/1/20"&amp;RIGHT(BM$1,2)),NETWORKDAYS($T854,DATEVALUE("9/30/20"&amp;RIGHT(BN$1,2)),Holidays!$J$3:$J$937),"")))),"")/(NETWORKDAYS($T854,$U854,Holidays!$J$3:$J$937)),0))</f>
        <v/>
      </c>
      <c r="BO854" s="87" t="str">
        <f>IF($Q854="","",IFERROR(IF(OR(AND($T854&gt;=DATEVALUE("10/1/20"&amp;RIGHT(BN$1,2)),$T854&lt;=DATEVALUE("9/30/20"&amp;RIGHT(BO$1,2))),AND($U854&gt;=DATEVALUE("10/1/20"&amp;RIGHT(BN$1,2)),$U854&lt;=DATEVALUE("9/30/20"&amp;RIGHT(BO$1,2))),AND($T854&lt;=DATEVALUE("10/1/20"&amp;RIGHT(BN$1,2)),$U854&gt;=DATEVALUE("9/30/20"&amp;RIGHT(BO$1,2)))),
IF(AND($T854&gt;=DATEVALUE("10/1/20"&amp;RIGHT(BN$1,2)),$U854&lt;=DATEVALUE("9/30/20"&amp;RIGHT(BO$1,2))),NETWORKDAYS($T854,$U854,Holidays!$J$3:$J$937),
IF(AND($T854&lt;DATEVALUE("10/1/20"&amp;RIGHT(BN$1,2)),$U854&lt;=DATEVALUE("9/30/20"&amp;RIGHT(BO$1,2))),NETWORKDAYS(DATEVALUE("10/1/20"&amp;RIGHT(BN$1,2)),$U854,Holidays!$J$3:$J$937),
IF($T854&lt;DATEVALUE("10/1/20"&amp;RIGHT(BN$1,2)),NETWORKDAYS(DATEVALUE("10/1/20"&amp;RIGHT(BN$1,2)),DATEVALUE("9/30/20"&amp;RIGHT(BO$1,2)),Holidays!$J$3:$J$937),
IF($T854&gt;=DATEVALUE("10/1/20"&amp;RIGHT(BN$1,2)),NETWORKDAYS($T854,DATEVALUE("9/30/20"&amp;RIGHT(BO$1,2)),Holidays!$J$3:$J$937),"")))),"")/(NETWORKDAYS($T854,$U854,Holidays!$J$3:$J$937)),0))</f>
        <v/>
      </c>
      <c r="BP854" s="87" t="str">
        <f>IF($Q854="","",IFERROR(IF(OR(AND($T854&gt;=DATEVALUE("10/1/20"&amp;RIGHT(BO$1,2)),$T854&lt;=DATEVALUE("9/30/20"&amp;RIGHT(BP$1,2))),AND($U854&gt;=DATEVALUE("10/1/20"&amp;RIGHT(BO$1,2)),$U854&lt;=DATEVALUE("9/30/20"&amp;RIGHT(BP$1,2))),AND($T854&lt;=DATEVALUE("10/1/20"&amp;RIGHT(BO$1,2)),$U854&gt;=DATEVALUE("9/30/20"&amp;RIGHT(BP$1,2)))),
IF(AND($T854&gt;=DATEVALUE("10/1/20"&amp;RIGHT(BO$1,2)),$U854&lt;=DATEVALUE("9/30/20"&amp;RIGHT(BP$1,2))),NETWORKDAYS($T854,$U854,Holidays!$J$3:$J$937),
IF(AND($T854&lt;DATEVALUE("10/1/20"&amp;RIGHT(BO$1,2)),$U854&lt;=DATEVALUE("9/30/20"&amp;RIGHT(BP$1,2))),NETWORKDAYS(DATEVALUE("10/1/20"&amp;RIGHT(BO$1,2)),$U854,Holidays!$J$3:$J$937),
IF($T854&lt;DATEVALUE("10/1/20"&amp;RIGHT(BO$1,2)),NETWORKDAYS(DATEVALUE("10/1/20"&amp;RIGHT(BO$1,2)),DATEVALUE("9/30/20"&amp;RIGHT(BP$1,2)),Holidays!$J$3:$J$937),
IF($T854&gt;=DATEVALUE("10/1/20"&amp;RIGHT(BO$1,2)),NETWORKDAYS($T854,DATEVALUE("9/30/20"&amp;RIGHT(BP$1,2)),Holidays!$J$3:$J$937),"")))),"")/(NETWORKDAYS($T854,$U854,Holidays!$J$3:$J$937)),0))</f>
        <v/>
      </c>
      <c r="BQ854" s="87" t="str">
        <f>IF($Q854="","",IFERROR(IF(OR(AND($T854&gt;=DATEVALUE("10/1/20"&amp;RIGHT(BP$1,2)),$T854&lt;=DATEVALUE("9/30/20"&amp;RIGHT(BQ$1,2))),AND($U854&gt;=DATEVALUE("10/1/20"&amp;RIGHT(BP$1,2)),$U854&lt;=DATEVALUE("9/30/20"&amp;RIGHT(BQ$1,2))),AND($T854&lt;=DATEVALUE("10/1/20"&amp;RIGHT(BP$1,2)),$U854&gt;=DATEVALUE("9/30/20"&amp;RIGHT(BQ$1,2)))),
IF(AND($T854&gt;=DATEVALUE("10/1/20"&amp;RIGHT(BP$1,2)),$U854&lt;=DATEVALUE("9/30/20"&amp;RIGHT(BQ$1,2))),NETWORKDAYS($T854,$U854,Holidays!$J$3:$J$937),
IF(AND($T854&lt;DATEVALUE("10/1/20"&amp;RIGHT(BP$1,2)),$U854&lt;=DATEVALUE("9/30/20"&amp;RIGHT(BQ$1,2))),NETWORKDAYS(DATEVALUE("10/1/20"&amp;RIGHT(BP$1,2)),$U854,Holidays!$J$3:$J$937),
IF($T854&lt;DATEVALUE("10/1/20"&amp;RIGHT(BP$1,2)),NETWORKDAYS(DATEVALUE("10/1/20"&amp;RIGHT(BP$1,2)),DATEVALUE("9/30/20"&amp;RIGHT(BQ$1,2)),Holidays!$J$3:$J$937),
IF($T854&gt;=DATEVALUE("10/1/20"&amp;RIGHT(BP$1,2)),NETWORKDAYS($T854,DATEVALUE("9/30/20"&amp;RIGHT(BQ$1,2)),Holidays!$J$3:$J$937),"")))),"")/(NETWORKDAYS($T854,$U854,Holidays!$J$3:$J$937)),0))</f>
        <v/>
      </c>
      <c r="BR854" s="87" t="str">
        <f>IF($Q854="","",IFERROR(IF(OR(AND($T854&gt;=DATEVALUE("10/1/20"&amp;RIGHT(BQ$1,2)),$T854&lt;=DATEVALUE("9/30/20"&amp;RIGHT(BR$1,2))),AND($U854&gt;=DATEVALUE("10/1/20"&amp;RIGHT(BQ$1,2)),$U854&lt;=DATEVALUE("9/30/20"&amp;RIGHT(BR$1,2))),AND($T854&lt;=DATEVALUE("10/1/20"&amp;RIGHT(BQ$1,2)),$U854&gt;=DATEVALUE("9/30/20"&amp;RIGHT(BR$1,2)))),
IF(AND($T854&gt;=DATEVALUE("10/1/20"&amp;RIGHT(BQ$1,2)),$U854&lt;=DATEVALUE("9/30/20"&amp;RIGHT(BR$1,2))),NETWORKDAYS($T854,$U854,Holidays!$J$3:$J$937),
IF(AND($T854&lt;DATEVALUE("10/1/20"&amp;RIGHT(BQ$1,2)),$U854&lt;=DATEVALUE("9/30/20"&amp;RIGHT(BR$1,2))),NETWORKDAYS(DATEVALUE("10/1/20"&amp;RIGHT(BQ$1,2)),$U854,Holidays!$J$3:$J$937),
IF($T854&lt;DATEVALUE("10/1/20"&amp;RIGHT(BQ$1,2)),NETWORKDAYS(DATEVALUE("10/1/20"&amp;RIGHT(BQ$1,2)),DATEVALUE("9/30/20"&amp;RIGHT(BR$1,2)),Holidays!$J$3:$J$937),
IF($T854&gt;=DATEVALUE("10/1/20"&amp;RIGHT(BQ$1,2)),NETWORKDAYS($T854,DATEVALUE("9/30/20"&amp;RIGHT(BR$1,2)),Holidays!$J$3:$J$937),"")))),"")/(NETWORKDAYS($T854,$U854,Holidays!$J$3:$J$937)),0))</f>
        <v/>
      </c>
      <c r="BS854" s="87" t="str">
        <f>IF($Q854="","",IFERROR(IF(OR(AND($T854&gt;=DATEVALUE("10/1/20"&amp;RIGHT(BR$1,2)),$T854&lt;=DATEVALUE("9/30/20"&amp;RIGHT(BS$1,2))),AND($U854&gt;=DATEVALUE("10/1/20"&amp;RIGHT(BR$1,2)),$U854&lt;=DATEVALUE("9/30/20"&amp;RIGHT(BS$1,2))),AND($T854&lt;=DATEVALUE("10/1/20"&amp;RIGHT(BR$1,2)),$U854&gt;=DATEVALUE("9/30/20"&amp;RIGHT(BS$1,2)))),
IF(AND($T854&gt;=DATEVALUE("10/1/20"&amp;RIGHT(BR$1,2)),$U854&lt;=DATEVALUE("9/30/20"&amp;RIGHT(BS$1,2))),NETWORKDAYS($T854,$U854,Holidays!$J$3:$J$937),
IF(AND($T854&lt;DATEVALUE("10/1/20"&amp;RIGHT(BR$1,2)),$U854&lt;=DATEVALUE("9/30/20"&amp;RIGHT(BS$1,2))),NETWORKDAYS(DATEVALUE("10/1/20"&amp;RIGHT(BR$1,2)),$U854,Holidays!$J$3:$J$937),
IF($T854&lt;DATEVALUE("10/1/20"&amp;RIGHT(BR$1,2)),NETWORKDAYS(DATEVALUE("10/1/20"&amp;RIGHT(BR$1,2)),DATEVALUE("9/30/20"&amp;RIGHT(BS$1,2)),Holidays!$J$3:$J$937),
IF($T854&gt;=DATEVALUE("10/1/20"&amp;RIGHT(BR$1,2)),NETWORKDAYS($T854,DATEVALUE("9/30/20"&amp;RIGHT(BS$1,2)),Holidays!$J$3:$J$937),"")))),"")/(NETWORKDAYS($T854,$U854,Holidays!$J$3:$J$937)),0))</f>
        <v/>
      </c>
      <c r="BT854" s="87" t="str">
        <f>IF($Q854="","",IFERROR(IF(OR(AND($T854&gt;=DATEVALUE("10/1/20"&amp;RIGHT(BS$1,2)),$T854&lt;=DATEVALUE("9/30/20"&amp;RIGHT(BT$1,2))),AND($U854&gt;=DATEVALUE("10/1/20"&amp;RIGHT(BS$1,2)),$U854&lt;=DATEVALUE("9/30/20"&amp;RIGHT(BT$1,2))),AND($T854&lt;=DATEVALUE("10/1/20"&amp;RIGHT(BS$1,2)),$U854&gt;=DATEVALUE("9/30/20"&amp;RIGHT(BT$1,2)))),
IF(AND($T854&gt;=DATEVALUE("10/1/20"&amp;RIGHT(BS$1,2)),$U854&lt;=DATEVALUE("9/30/20"&amp;RIGHT(BT$1,2))),NETWORKDAYS($T854,$U854,Holidays!$J$3:$J$937),
IF(AND($T854&lt;DATEVALUE("10/1/20"&amp;RIGHT(BS$1,2)),$U854&lt;=DATEVALUE("9/30/20"&amp;RIGHT(BT$1,2))),NETWORKDAYS(DATEVALUE("10/1/20"&amp;RIGHT(BS$1,2)),$U854,Holidays!$J$3:$J$937),
IF($T854&lt;DATEVALUE("10/1/20"&amp;RIGHT(BS$1,2)),NETWORKDAYS(DATEVALUE("10/1/20"&amp;RIGHT(BS$1,2)),DATEVALUE("9/30/20"&amp;RIGHT(BT$1,2)),Holidays!$J$3:$J$937),
IF($T854&gt;=DATEVALUE("10/1/20"&amp;RIGHT(BS$1,2)),NETWORKDAYS($T854,DATEVALUE("9/30/20"&amp;RIGHT(BT$1,2)),Holidays!$J$3:$J$937),"")))),"")/(NETWORKDAYS($T854,$U854,Holidays!$J$3:$J$937)),0))</f>
        <v/>
      </c>
      <c r="BU854" s="87" t="str">
        <f>IF($Q854="","",IFERROR(IF(OR(AND($T854&gt;=DATEVALUE("10/1/20"&amp;RIGHT(BT$1,2)),$T854&lt;=DATEVALUE("9/30/20"&amp;RIGHT(BU$1,2))),AND($U854&gt;=DATEVALUE("10/1/20"&amp;RIGHT(BT$1,2)),$U854&lt;=DATEVALUE("9/30/20"&amp;RIGHT(BU$1,2))),AND($T854&lt;=DATEVALUE("10/1/20"&amp;RIGHT(BT$1,2)),$U854&gt;=DATEVALUE("9/30/20"&amp;RIGHT(BU$1,2)))),
IF(AND($T854&gt;=DATEVALUE("10/1/20"&amp;RIGHT(BT$1,2)),$U854&lt;=DATEVALUE("9/30/20"&amp;RIGHT(BU$1,2))),NETWORKDAYS($T854,$U854,Holidays!$J$3:$J$937),
IF(AND($T854&lt;DATEVALUE("10/1/20"&amp;RIGHT(BT$1,2)),$U854&lt;=DATEVALUE("9/30/20"&amp;RIGHT(BU$1,2))),NETWORKDAYS(DATEVALUE("10/1/20"&amp;RIGHT(BT$1,2)),$U854,Holidays!$J$3:$J$937),
IF($T854&lt;DATEVALUE("10/1/20"&amp;RIGHT(BT$1,2)),NETWORKDAYS(DATEVALUE("10/1/20"&amp;RIGHT(BT$1,2)),DATEVALUE("9/30/20"&amp;RIGHT(BU$1,2)),Holidays!$J$3:$J$937),
IF($T854&gt;=DATEVALUE("10/1/20"&amp;RIGHT(BT$1,2)),NETWORKDAYS($T854,DATEVALUE("9/30/20"&amp;RIGHT(BU$1,2)),Holidays!$J$3:$J$937),"")))),"")/(NETWORKDAYS($T854,$U854,Holidays!$J$3:$J$937)),0))</f>
        <v/>
      </c>
      <c r="BV854" s="87" t="str">
        <f>IF($Q854="","",IFERROR(IF(OR(AND($T854&gt;=DATEVALUE("10/1/20"&amp;RIGHT(BU$1,2)),$T854&lt;=DATEVALUE("9/30/20"&amp;RIGHT(BV$1,2))),AND($U854&gt;=DATEVALUE("10/1/20"&amp;RIGHT(BU$1,2)),$U854&lt;=DATEVALUE("9/30/20"&amp;RIGHT(BV$1,2))),AND($T854&lt;=DATEVALUE("10/1/20"&amp;RIGHT(BU$1,2)),$U854&gt;=DATEVALUE("9/30/20"&amp;RIGHT(BV$1,2)))),
IF(AND($T854&gt;=DATEVALUE("10/1/20"&amp;RIGHT(BU$1,2)),$U854&lt;=DATEVALUE("9/30/20"&amp;RIGHT(BV$1,2))),NETWORKDAYS($T854,$U854,Holidays!$J$3:$J$937),
IF(AND($T854&lt;DATEVALUE("10/1/20"&amp;RIGHT(BU$1,2)),$U854&lt;=DATEVALUE("9/30/20"&amp;RIGHT(BV$1,2))),NETWORKDAYS(DATEVALUE("10/1/20"&amp;RIGHT(BU$1,2)),$U854,Holidays!$J$3:$J$937),
IF($T854&lt;DATEVALUE("10/1/20"&amp;RIGHT(BU$1,2)),NETWORKDAYS(DATEVALUE("10/1/20"&amp;RIGHT(BU$1,2)),DATEVALUE("9/30/20"&amp;RIGHT(BV$1,2)),Holidays!$J$3:$J$937),
IF($T854&gt;=DATEVALUE("10/1/20"&amp;RIGHT(BU$1,2)),NETWORKDAYS($T854,DATEVALUE("9/30/20"&amp;RIGHT(BV$1,2)),Holidays!$J$3:$J$937),"")))),"")/(NETWORKDAYS($T854,$U854,Holidays!$J$3:$J$937)),0))</f>
        <v/>
      </c>
      <c r="BW854" s="87" t="str">
        <f>IF($Q854="","",IFERROR(IF(OR(AND($T854&gt;=DATEVALUE("10/1/20"&amp;RIGHT(BV$1,2)),$T854&lt;=DATEVALUE("9/30/20"&amp;RIGHT(BW$1,2))),AND($U854&gt;=DATEVALUE("10/1/20"&amp;RIGHT(BV$1,2)),$U854&lt;=DATEVALUE("9/30/20"&amp;RIGHT(BW$1,2))),AND($T854&lt;=DATEVALUE("10/1/20"&amp;RIGHT(BV$1,2)),$U854&gt;=DATEVALUE("9/30/20"&amp;RIGHT(BW$1,2)))),
IF(AND($T854&gt;=DATEVALUE("10/1/20"&amp;RIGHT(BV$1,2)),$U854&lt;=DATEVALUE("9/30/20"&amp;RIGHT(BW$1,2))),NETWORKDAYS($T854,$U854,Holidays!$J$3:$J$937),
IF(AND($T854&lt;DATEVALUE("10/1/20"&amp;RIGHT(BV$1,2)),$U854&lt;=DATEVALUE("9/30/20"&amp;RIGHT(BW$1,2))),NETWORKDAYS(DATEVALUE("10/1/20"&amp;RIGHT(BV$1,2)),$U854,Holidays!$J$3:$J$937),
IF($T854&lt;DATEVALUE("10/1/20"&amp;RIGHT(BV$1,2)),NETWORKDAYS(DATEVALUE("10/1/20"&amp;RIGHT(BV$1,2)),DATEVALUE("9/30/20"&amp;RIGHT(BW$1,2)),Holidays!$J$3:$J$937),
IF($T854&gt;=DATEVALUE("10/1/20"&amp;RIGHT(BV$1,2)),NETWORKDAYS($T854,DATEVALUE("9/30/20"&amp;RIGHT(BW$1,2)),Holidays!$J$3:$J$937),"")))),"")/(NETWORKDAYS($T854,$U854,Holidays!$J$3:$J$937)),0))</f>
        <v/>
      </c>
      <c r="BX854" s="87" t="str">
        <f>IF($Q854="","",IFERROR(IF(OR(AND($T854&gt;=DATEVALUE("10/1/20"&amp;RIGHT(BW$1,2)),$T854&lt;=DATEVALUE("9/30/20"&amp;RIGHT(BX$1,2))),AND($U854&gt;=DATEVALUE("10/1/20"&amp;RIGHT(BW$1,2)),$U854&lt;=DATEVALUE("9/30/20"&amp;RIGHT(BX$1,2))),AND($T854&lt;=DATEVALUE("10/1/20"&amp;RIGHT(BW$1,2)),$U854&gt;=DATEVALUE("9/30/20"&amp;RIGHT(BX$1,2)))),
IF(AND($T854&gt;=DATEVALUE("10/1/20"&amp;RIGHT(BW$1,2)),$U854&lt;=DATEVALUE("9/30/20"&amp;RIGHT(BX$1,2))),NETWORKDAYS($T854,$U854,Holidays!$J$3:$J$937),
IF(AND($T854&lt;DATEVALUE("10/1/20"&amp;RIGHT(BW$1,2)),$U854&lt;=DATEVALUE("9/30/20"&amp;RIGHT(BX$1,2))),NETWORKDAYS(DATEVALUE("10/1/20"&amp;RIGHT(BW$1,2)),$U854,Holidays!$J$3:$J$937),
IF($T854&lt;DATEVALUE("10/1/20"&amp;RIGHT(BW$1,2)),NETWORKDAYS(DATEVALUE("10/1/20"&amp;RIGHT(BW$1,2)),DATEVALUE("9/30/20"&amp;RIGHT(BX$1,2)),Holidays!$J$3:$J$937),
IF($T854&gt;=DATEVALUE("10/1/20"&amp;RIGHT(BW$1,2)),NETWORKDAYS($T854,DATEVALUE("9/30/20"&amp;RIGHT(BX$1,2)),Holidays!$J$3:$J$937),"")))),"")/(NETWORKDAYS($T854,$U854,Holidays!$J$3:$J$937)),0))</f>
        <v/>
      </c>
      <c r="BY854" s="87" t="str">
        <f>IF($Q854="","",IFERROR(IF(OR(AND($T854&gt;=DATEVALUE("10/1/20"&amp;RIGHT(BX$1,2)),$T854&lt;=DATEVALUE("9/30/20"&amp;RIGHT(BY$1,2))),AND($U854&gt;=DATEVALUE("10/1/20"&amp;RIGHT(BX$1,2)),$U854&lt;=DATEVALUE("9/30/20"&amp;RIGHT(BY$1,2))),AND($T854&lt;=DATEVALUE("10/1/20"&amp;RIGHT(BX$1,2)),$U854&gt;=DATEVALUE("9/30/20"&amp;RIGHT(BY$1,2)))),
IF(AND($T854&gt;=DATEVALUE("10/1/20"&amp;RIGHT(BX$1,2)),$U854&lt;=DATEVALUE("9/30/20"&amp;RIGHT(BY$1,2))),NETWORKDAYS($T854,$U854,Holidays!$J$3:$J$937),
IF(AND($T854&lt;DATEVALUE("10/1/20"&amp;RIGHT(BX$1,2)),$U854&lt;=DATEVALUE("9/30/20"&amp;RIGHT(BY$1,2))),NETWORKDAYS(DATEVALUE("10/1/20"&amp;RIGHT(BX$1,2)),$U854,Holidays!$J$3:$J$937),
IF($T854&lt;DATEVALUE("10/1/20"&amp;RIGHT(BX$1,2)),NETWORKDAYS(DATEVALUE("10/1/20"&amp;RIGHT(BX$1,2)),DATEVALUE("9/30/20"&amp;RIGHT(BY$1,2)),Holidays!$J$3:$J$937),
IF($T854&gt;=DATEVALUE("10/1/20"&amp;RIGHT(BX$1,2)),NETWORKDAYS($T854,DATEVALUE("9/30/20"&amp;RIGHT(BY$1,2)),Holidays!$J$3:$J$937),"")))),"")/(NETWORKDAYS($T854,$U854,Holidays!$J$3:$J$937)),0))</f>
        <v/>
      </c>
      <c r="BZ854" s="87" t="str">
        <f>IF($Q854="","",IFERROR(IF(OR(AND($T854&gt;=DATEVALUE("10/1/20"&amp;RIGHT(BY$1,2)),$T854&lt;=DATEVALUE("9/30/20"&amp;RIGHT(BZ$1,2))),AND($U854&gt;=DATEVALUE("10/1/20"&amp;RIGHT(BY$1,2)),$U854&lt;=DATEVALUE("9/30/20"&amp;RIGHT(BZ$1,2))),AND($T854&lt;=DATEVALUE("10/1/20"&amp;RIGHT(BY$1,2)),$U854&gt;=DATEVALUE("9/30/20"&amp;RIGHT(BZ$1,2)))),
IF(AND($T854&gt;=DATEVALUE("10/1/20"&amp;RIGHT(BY$1,2)),$U854&lt;=DATEVALUE("9/30/20"&amp;RIGHT(BZ$1,2))),NETWORKDAYS($T854,$U854,Holidays!$J$3:$J$937),
IF(AND($T854&lt;DATEVALUE("10/1/20"&amp;RIGHT(BY$1,2)),$U854&lt;=DATEVALUE("9/30/20"&amp;RIGHT(BZ$1,2))),NETWORKDAYS(DATEVALUE("10/1/20"&amp;RIGHT(BY$1,2)),$U854,Holidays!$J$3:$J$937),
IF($T854&lt;DATEVALUE("10/1/20"&amp;RIGHT(BY$1,2)),NETWORKDAYS(DATEVALUE("10/1/20"&amp;RIGHT(BY$1,2)),DATEVALUE("9/30/20"&amp;RIGHT(BZ$1,2)),Holidays!$J$3:$J$937),
IF($T854&gt;=DATEVALUE("10/1/20"&amp;RIGHT(BY$1,2)),NETWORKDAYS($T854,DATEVALUE("9/30/20"&amp;RIGHT(BZ$1,2)),Holidays!$J$3:$J$937),"")))),"")/(NETWORKDAYS($T854,$U854,Holidays!$J$3:$J$937)),0))</f>
        <v/>
      </c>
      <c r="CA854" s="87" t="str">
        <f>IF($Q854="","",IFERROR(IF(OR(AND($T854&gt;=DATEVALUE("10/1/20"&amp;RIGHT(BZ$1,2)),$T854&lt;=DATEVALUE("9/30/20"&amp;RIGHT(CA$1,2))),AND($U854&gt;=DATEVALUE("10/1/20"&amp;RIGHT(BZ$1,2)),$U854&lt;=DATEVALUE("9/30/20"&amp;RIGHT(CA$1,2))),AND($T854&lt;=DATEVALUE("10/1/20"&amp;RIGHT(BZ$1,2)),$U854&gt;=DATEVALUE("9/30/20"&amp;RIGHT(CA$1,2)))),
IF(AND($T854&gt;=DATEVALUE("10/1/20"&amp;RIGHT(BZ$1,2)),$U854&lt;=DATEVALUE("9/30/20"&amp;RIGHT(CA$1,2))),NETWORKDAYS($T854,$U854,Holidays!$J$3:$J$937),
IF(AND($T854&lt;DATEVALUE("10/1/20"&amp;RIGHT(BZ$1,2)),$U854&lt;=DATEVALUE("9/30/20"&amp;RIGHT(CA$1,2))),NETWORKDAYS(DATEVALUE("10/1/20"&amp;RIGHT(BZ$1,2)),$U854,Holidays!$J$3:$J$937),
IF($T854&lt;DATEVALUE("10/1/20"&amp;RIGHT(BZ$1,2)),NETWORKDAYS(DATEVALUE("10/1/20"&amp;RIGHT(BZ$1,2)),DATEVALUE("9/30/20"&amp;RIGHT(CA$1,2)),Holidays!$J$3:$J$937),
IF($T854&gt;=DATEVALUE("10/1/20"&amp;RIGHT(BZ$1,2)),NETWORKDAYS($T854,DATEVALUE("9/30/20"&amp;RIGHT(CA$1,2)),Holidays!$J$3:$J$937),"")))),"")/(NETWORKDAYS($T854,$U854,Holidays!$J$3:$J$937)),0))</f>
        <v/>
      </c>
      <c r="CB854" s="87" t="str">
        <f>IF($Q854="","",IFERROR(IF(OR(AND($T854&gt;=DATEVALUE("10/1/20"&amp;RIGHT(CA$1,2)),$T854&lt;=DATEVALUE("9/30/20"&amp;RIGHT(CB$1,2))),AND($U854&gt;=DATEVALUE("10/1/20"&amp;RIGHT(CA$1,2)),$U854&lt;=DATEVALUE("9/30/20"&amp;RIGHT(CB$1,2))),AND($T854&lt;=DATEVALUE("10/1/20"&amp;RIGHT(CA$1,2)),$U854&gt;=DATEVALUE("9/30/20"&amp;RIGHT(CB$1,2)))),
IF(AND($T854&gt;=DATEVALUE("10/1/20"&amp;RIGHT(CA$1,2)),$U854&lt;=DATEVALUE("9/30/20"&amp;RIGHT(CB$1,2))),NETWORKDAYS($T854,$U854,Holidays!$J$3:$J$937),
IF(AND($T854&lt;DATEVALUE("10/1/20"&amp;RIGHT(CA$1,2)),$U854&lt;=DATEVALUE("9/30/20"&amp;RIGHT(CB$1,2))),NETWORKDAYS(DATEVALUE("10/1/20"&amp;RIGHT(CA$1,2)),$U854,Holidays!$J$3:$J$937),
IF($T854&lt;DATEVALUE("10/1/20"&amp;RIGHT(CA$1,2)),NETWORKDAYS(DATEVALUE("10/1/20"&amp;RIGHT(CA$1,2)),DATEVALUE("9/30/20"&amp;RIGHT(CB$1,2)),Holidays!$J$3:$J$937),
IF($T854&gt;=DATEVALUE("10/1/20"&amp;RIGHT(CA$1,2)),NETWORKDAYS($T854,DATEVALUE("9/30/20"&amp;RIGHT(CB$1,2)),Holidays!$J$3:$J$937),"")))),"")/(NETWORKDAYS($T854,$U854,Holidays!$J$3:$J$937)),0))</f>
        <v/>
      </c>
    </row>
    <row r="855" spans="1:80">
      <c r="A855" s="97"/>
      <c r="B855" s="98" t="str">
        <f ca="1">IF(NOT($A855=""),OFFSET('WBS Reference &amp; User Procedure'!$A$1,MATCH($A855,'WBS Reference &amp; User Procedure'!$A:$A,0)-1,1),"")</f>
        <v/>
      </c>
      <c r="D855" s="97"/>
      <c r="T855" s="104" t="str">
        <f>IF(NOT(Q855=""),IF(NOT($S855=""),$S855,#REF!),"")</f>
        <v/>
      </c>
      <c r="U855" s="104" t="str">
        <f>IF(NOT(Q855=""),WORKDAY(T855,Q855,Holidays!$J$3:$J$937),"")</f>
        <v/>
      </c>
      <c r="V855" s="104"/>
      <c r="W855" s="104"/>
      <c r="X855" s="101" t="str">
        <f t="shared" si="181"/>
        <v/>
      </c>
      <c r="AL855" s="87" t="str">
        <f t="shared" ca="1" si="180"/>
        <v/>
      </c>
      <c r="AN855" s="87" t="str">
        <f t="shared" ca="1" si="190"/>
        <v/>
      </c>
      <c r="AO855" s="87" t="str">
        <f t="shared" ca="1" si="190"/>
        <v/>
      </c>
      <c r="AP855" s="87" t="str">
        <f t="shared" ca="1" si="190"/>
        <v/>
      </c>
      <c r="AQ855" s="87" t="str">
        <f t="shared" ca="1" si="190"/>
        <v/>
      </c>
      <c r="AR855" s="87" t="str">
        <f t="shared" ca="1" si="190"/>
        <v/>
      </c>
      <c r="AS855" s="87" t="str">
        <f t="shared" ca="1" si="190"/>
        <v/>
      </c>
      <c r="AT855" s="87" t="str">
        <f t="shared" ca="1" si="190"/>
        <v/>
      </c>
      <c r="AU855" s="87" t="str">
        <f t="shared" ca="1" si="190"/>
        <v/>
      </c>
      <c r="AV855" s="87" t="str">
        <f t="shared" ca="1" si="190"/>
        <v/>
      </c>
      <c r="AW855" s="87" t="str">
        <f t="shared" ca="1" si="190"/>
        <v/>
      </c>
      <c r="AX855" s="87" t="str">
        <f t="shared" ca="1" si="191"/>
        <v/>
      </c>
      <c r="AY855" s="87" t="str">
        <f t="shared" ca="1" si="191"/>
        <v/>
      </c>
      <c r="AZ855" s="87" t="str">
        <f t="shared" ca="1" si="191"/>
        <v/>
      </c>
      <c r="BA855" s="87" t="str">
        <f t="shared" ca="1" si="191"/>
        <v/>
      </c>
      <c r="BB855" s="87" t="str">
        <f t="shared" ca="1" si="191"/>
        <v/>
      </c>
      <c r="BC855" s="87" t="str">
        <f t="shared" ca="1" si="191"/>
        <v/>
      </c>
      <c r="BD855" s="87" t="str">
        <f t="shared" ca="1" si="191"/>
        <v/>
      </c>
      <c r="BE855" s="87" t="str">
        <f t="shared" ca="1" si="191"/>
        <v/>
      </c>
      <c r="BF855" s="87" t="str">
        <f t="shared" ca="1" si="191"/>
        <v/>
      </c>
      <c r="BG855" s="87" t="str">
        <f t="shared" ca="1" si="191"/>
        <v/>
      </c>
      <c r="BI855" s="87" t="str">
        <f>IF($Q855="","",IFERROR(IF(OR(AND($T855&gt;=DATEVALUE("10/1/20"&amp;RIGHT(BH$1,2)),$T855&lt;=DATEVALUE("9/30/20"&amp;RIGHT(BI$1,2))),AND($U855&gt;=DATEVALUE("10/1/20"&amp;RIGHT(BH$1,2)),$U855&lt;=DATEVALUE("9/30/20"&amp;RIGHT(BI$1,2))),AND($T855&lt;=DATEVALUE("10/1/20"&amp;RIGHT(BH$1,2)),$U855&gt;=DATEVALUE("9/30/20"&amp;RIGHT(BI$1,2)))),
IF(AND($T855&gt;=DATEVALUE("10/1/20"&amp;RIGHT(BH$1,2)),$U855&lt;=DATEVALUE("9/30/20"&amp;RIGHT(BI$1,2))),NETWORKDAYS($T855,$U855,Holidays!$J$3:$J$937),
IF(AND($T855&lt;DATEVALUE("10/1/20"&amp;RIGHT(BH$1,2)),$U855&lt;=DATEVALUE("9/30/20"&amp;RIGHT(BI$1,2))),NETWORKDAYS(DATEVALUE("10/1/20"&amp;RIGHT(BH$1,2)),$U855,Holidays!$J$3:$J$937),
IF($T855&lt;DATEVALUE("10/1/20"&amp;RIGHT(BH$1,2)),NETWORKDAYS(DATEVALUE("10/1/20"&amp;RIGHT(BH$1,2)),DATEVALUE("9/30/20"&amp;RIGHT(BI$1,2)),Holidays!$J$3:$J$937),
IF($T855&gt;=DATEVALUE("10/1/20"&amp;RIGHT(BH$1,2)),NETWORKDAYS($T855,DATEVALUE("9/30/20"&amp;RIGHT(BI$1,2)),Holidays!$J$3:$J$937),"")))),"")/(NETWORKDAYS($T855,$U855,Holidays!$J$3:$J$937)),0))</f>
        <v/>
      </c>
      <c r="BJ855" s="87" t="str">
        <f>IF($Q855="","",IFERROR(IF(OR(AND($T855&gt;=DATEVALUE("10/1/20"&amp;RIGHT(BI$1,2)),$T855&lt;=DATEVALUE("9/30/20"&amp;RIGHT(BJ$1,2))),AND($U855&gt;=DATEVALUE("10/1/20"&amp;RIGHT(BI$1,2)),$U855&lt;=DATEVALUE("9/30/20"&amp;RIGHT(BJ$1,2))),AND($T855&lt;=DATEVALUE("10/1/20"&amp;RIGHT(BI$1,2)),$U855&gt;=DATEVALUE("9/30/20"&amp;RIGHT(BJ$1,2)))),
IF(AND($T855&gt;=DATEVALUE("10/1/20"&amp;RIGHT(BI$1,2)),$U855&lt;=DATEVALUE("9/30/20"&amp;RIGHT(BJ$1,2))),NETWORKDAYS($T855,$U855,Holidays!$J$3:$J$937),
IF(AND($T855&lt;DATEVALUE("10/1/20"&amp;RIGHT(BI$1,2)),$U855&lt;=DATEVALUE("9/30/20"&amp;RIGHT(BJ$1,2))),NETWORKDAYS(DATEVALUE("10/1/20"&amp;RIGHT(BI$1,2)),$U855,Holidays!$J$3:$J$937),
IF($T855&lt;DATEVALUE("10/1/20"&amp;RIGHT(BI$1,2)),NETWORKDAYS(DATEVALUE("10/1/20"&amp;RIGHT(BI$1,2)),DATEVALUE("9/30/20"&amp;RIGHT(BJ$1,2)),Holidays!$J$3:$J$937),
IF($T855&gt;=DATEVALUE("10/1/20"&amp;RIGHT(BI$1,2)),NETWORKDAYS($T855,DATEVALUE("9/30/20"&amp;RIGHT(BJ$1,2)),Holidays!$J$3:$J$937),"")))),"")/(NETWORKDAYS($T855,$U855,Holidays!$J$3:$J$937)),0))</f>
        <v/>
      </c>
      <c r="BK855" s="87" t="str">
        <f>IF($Q855="","",IFERROR(IF(OR(AND($T855&gt;=DATEVALUE("10/1/20"&amp;RIGHT(BJ$1,2)),$T855&lt;=DATEVALUE("9/30/20"&amp;RIGHT(BK$1,2))),AND($U855&gt;=DATEVALUE("10/1/20"&amp;RIGHT(BJ$1,2)),$U855&lt;=DATEVALUE("9/30/20"&amp;RIGHT(BK$1,2))),AND($T855&lt;=DATEVALUE("10/1/20"&amp;RIGHT(BJ$1,2)),$U855&gt;=DATEVALUE("9/30/20"&amp;RIGHT(BK$1,2)))),
IF(AND($T855&gt;=DATEVALUE("10/1/20"&amp;RIGHT(BJ$1,2)),$U855&lt;=DATEVALUE("9/30/20"&amp;RIGHT(BK$1,2))),NETWORKDAYS($T855,$U855,Holidays!$J$3:$J$937),
IF(AND($T855&lt;DATEVALUE("10/1/20"&amp;RIGHT(BJ$1,2)),$U855&lt;=DATEVALUE("9/30/20"&amp;RIGHT(BK$1,2))),NETWORKDAYS(DATEVALUE("10/1/20"&amp;RIGHT(BJ$1,2)),$U855,Holidays!$J$3:$J$937),
IF($T855&lt;DATEVALUE("10/1/20"&amp;RIGHT(BJ$1,2)),NETWORKDAYS(DATEVALUE("10/1/20"&amp;RIGHT(BJ$1,2)),DATEVALUE("9/30/20"&amp;RIGHT(BK$1,2)),Holidays!$J$3:$J$937),
IF($T855&gt;=DATEVALUE("10/1/20"&amp;RIGHT(BJ$1,2)),NETWORKDAYS($T855,DATEVALUE("9/30/20"&amp;RIGHT(BK$1,2)),Holidays!$J$3:$J$937),"")))),"")/(NETWORKDAYS($T855,$U855,Holidays!$J$3:$J$937)),0))</f>
        <v/>
      </c>
      <c r="BL855" s="87" t="str">
        <f>IF($Q855="","",IFERROR(IF(OR(AND($T855&gt;=DATEVALUE("10/1/20"&amp;RIGHT(BK$1,2)),$T855&lt;=DATEVALUE("9/30/20"&amp;RIGHT(BL$1,2))),AND($U855&gt;=DATEVALUE("10/1/20"&amp;RIGHT(BK$1,2)),$U855&lt;=DATEVALUE("9/30/20"&amp;RIGHT(BL$1,2))),AND($T855&lt;=DATEVALUE("10/1/20"&amp;RIGHT(BK$1,2)),$U855&gt;=DATEVALUE("9/30/20"&amp;RIGHT(BL$1,2)))),
IF(AND($T855&gt;=DATEVALUE("10/1/20"&amp;RIGHT(BK$1,2)),$U855&lt;=DATEVALUE("9/30/20"&amp;RIGHT(BL$1,2))),NETWORKDAYS($T855,$U855,Holidays!$J$3:$J$937),
IF(AND($T855&lt;DATEVALUE("10/1/20"&amp;RIGHT(BK$1,2)),$U855&lt;=DATEVALUE("9/30/20"&amp;RIGHT(BL$1,2))),NETWORKDAYS(DATEVALUE("10/1/20"&amp;RIGHT(BK$1,2)),$U855,Holidays!$J$3:$J$937),
IF($T855&lt;DATEVALUE("10/1/20"&amp;RIGHT(BK$1,2)),NETWORKDAYS(DATEVALUE("10/1/20"&amp;RIGHT(BK$1,2)),DATEVALUE("9/30/20"&amp;RIGHT(BL$1,2)),Holidays!$J$3:$J$937),
IF($T855&gt;=DATEVALUE("10/1/20"&amp;RIGHT(BK$1,2)),NETWORKDAYS($T855,DATEVALUE("9/30/20"&amp;RIGHT(BL$1,2)),Holidays!$J$3:$J$937),"")))),"")/(NETWORKDAYS($T855,$U855,Holidays!$J$3:$J$937)),0))</f>
        <v/>
      </c>
      <c r="BM855" s="87" t="str">
        <f>IF($Q855="","",IFERROR(IF(OR(AND($T855&gt;=DATEVALUE("10/1/20"&amp;RIGHT(BL$1,2)),$T855&lt;=DATEVALUE("9/30/20"&amp;RIGHT(BM$1,2))),AND($U855&gt;=DATEVALUE("10/1/20"&amp;RIGHT(BL$1,2)),$U855&lt;=DATEVALUE("9/30/20"&amp;RIGHT(BM$1,2))),AND($T855&lt;=DATEVALUE("10/1/20"&amp;RIGHT(BL$1,2)),$U855&gt;=DATEVALUE("9/30/20"&amp;RIGHT(BM$1,2)))),
IF(AND($T855&gt;=DATEVALUE("10/1/20"&amp;RIGHT(BL$1,2)),$U855&lt;=DATEVALUE("9/30/20"&amp;RIGHT(BM$1,2))),NETWORKDAYS($T855,$U855,Holidays!$J$3:$J$937),
IF(AND($T855&lt;DATEVALUE("10/1/20"&amp;RIGHT(BL$1,2)),$U855&lt;=DATEVALUE("9/30/20"&amp;RIGHT(BM$1,2))),NETWORKDAYS(DATEVALUE("10/1/20"&amp;RIGHT(BL$1,2)),$U855,Holidays!$J$3:$J$937),
IF($T855&lt;DATEVALUE("10/1/20"&amp;RIGHT(BL$1,2)),NETWORKDAYS(DATEVALUE("10/1/20"&amp;RIGHT(BL$1,2)),DATEVALUE("9/30/20"&amp;RIGHT(BM$1,2)),Holidays!$J$3:$J$937),
IF($T855&gt;=DATEVALUE("10/1/20"&amp;RIGHT(BL$1,2)),NETWORKDAYS($T855,DATEVALUE("9/30/20"&amp;RIGHT(BM$1,2)),Holidays!$J$3:$J$937),"")))),"")/(NETWORKDAYS($T855,$U855,Holidays!$J$3:$J$937)),0))</f>
        <v/>
      </c>
      <c r="BN855" s="87" t="str">
        <f>IF($Q855="","",IFERROR(IF(OR(AND($T855&gt;=DATEVALUE("10/1/20"&amp;RIGHT(BM$1,2)),$T855&lt;=DATEVALUE("9/30/20"&amp;RIGHT(BN$1,2))),AND($U855&gt;=DATEVALUE("10/1/20"&amp;RIGHT(BM$1,2)),$U855&lt;=DATEVALUE("9/30/20"&amp;RIGHT(BN$1,2))),AND($T855&lt;=DATEVALUE("10/1/20"&amp;RIGHT(BM$1,2)),$U855&gt;=DATEVALUE("9/30/20"&amp;RIGHT(BN$1,2)))),
IF(AND($T855&gt;=DATEVALUE("10/1/20"&amp;RIGHT(BM$1,2)),$U855&lt;=DATEVALUE("9/30/20"&amp;RIGHT(BN$1,2))),NETWORKDAYS($T855,$U855,Holidays!$J$3:$J$937),
IF(AND($T855&lt;DATEVALUE("10/1/20"&amp;RIGHT(BM$1,2)),$U855&lt;=DATEVALUE("9/30/20"&amp;RIGHT(BN$1,2))),NETWORKDAYS(DATEVALUE("10/1/20"&amp;RIGHT(BM$1,2)),$U855,Holidays!$J$3:$J$937),
IF($T855&lt;DATEVALUE("10/1/20"&amp;RIGHT(BM$1,2)),NETWORKDAYS(DATEVALUE("10/1/20"&amp;RIGHT(BM$1,2)),DATEVALUE("9/30/20"&amp;RIGHT(BN$1,2)),Holidays!$J$3:$J$937),
IF($T855&gt;=DATEVALUE("10/1/20"&amp;RIGHT(BM$1,2)),NETWORKDAYS($T855,DATEVALUE("9/30/20"&amp;RIGHT(BN$1,2)),Holidays!$J$3:$J$937),"")))),"")/(NETWORKDAYS($T855,$U855,Holidays!$J$3:$J$937)),0))</f>
        <v/>
      </c>
      <c r="BO855" s="87" t="str">
        <f>IF($Q855="","",IFERROR(IF(OR(AND($T855&gt;=DATEVALUE("10/1/20"&amp;RIGHT(BN$1,2)),$T855&lt;=DATEVALUE("9/30/20"&amp;RIGHT(BO$1,2))),AND($U855&gt;=DATEVALUE("10/1/20"&amp;RIGHT(BN$1,2)),$U855&lt;=DATEVALUE("9/30/20"&amp;RIGHT(BO$1,2))),AND($T855&lt;=DATEVALUE("10/1/20"&amp;RIGHT(BN$1,2)),$U855&gt;=DATEVALUE("9/30/20"&amp;RIGHT(BO$1,2)))),
IF(AND($T855&gt;=DATEVALUE("10/1/20"&amp;RIGHT(BN$1,2)),$U855&lt;=DATEVALUE("9/30/20"&amp;RIGHT(BO$1,2))),NETWORKDAYS($T855,$U855,Holidays!$J$3:$J$937),
IF(AND($T855&lt;DATEVALUE("10/1/20"&amp;RIGHT(BN$1,2)),$U855&lt;=DATEVALUE("9/30/20"&amp;RIGHT(BO$1,2))),NETWORKDAYS(DATEVALUE("10/1/20"&amp;RIGHT(BN$1,2)),$U855,Holidays!$J$3:$J$937),
IF($T855&lt;DATEVALUE("10/1/20"&amp;RIGHT(BN$1,2)),NETWORKDAYS(DATEVALUE("10/1/20"&amp;RIGHT(BN$1,2)),DATEVALUE("9/30/20"&amp;RIGHT(BO$1,2)),Holidays!$J$3:$J$937),
IF($T855&gt;=DATEVALUE("10/1/20"&amp;RIGHT(BN$1,2)),NETWORKDAYS($T855,DATEVALUE("9/30/20"&amp;RIGHT(BO$1,2)),Holidays!$J$3:$J$937),"")))),"")/(NETWORKDAYS($T855,$U855,Holidays!$J$3:$J$937)),0))</f>
        <v/>
      </c>
      <c r="BP855" s="87" t="str">
        <f>IF($Q855="","",IFERROR(IF(OR(AND($T855&gt;=DATEVALUE("10/1/20"&amp;RIGHT(BO$1,2)),$T855&lt;=DATEVALUE("9/30/20"&amp;RIGHT(BP$1,2))),AND($U855&gt;=DATEVALUE("10/1/20"&amp;RIGHT(BO$1,2)),$U855&lt;=DATEVALUE("9/30/20"&amp;RIGHT(BP$1,2))),AND($T855&lt;=DATEVALUE("10/1/20"&amp;RIGHT(BO$1,2)),$U855&gt;=DATEVALUE("9/30/20"&amp;RIGHT(BP$1,2)))),
IF(AND($T855&gt;=DATEVALUE("10/1/20"&amp;RIGHT(BO$1,2)),$U855&lt;=DATEVALUE("9/30/20"&amp;RIGHT(BP$1,2))),NETWORKDAYS($T855,$U855,Holidays!$J$3:$J$937),
IF(AND($T855&lt;DATEVALUE("10/1/20"&amp;RIGHT(BO$1,2)),$U855&lt;=DATEVALUE("9/30/20"&amp;RIGHT(BP$1,2))),NETWORKDAYS(DATEVALUE("10/1/20"&amp;RIGHT(BO$1,2)),$U855,Holidays!$J$3:$J$937),
IF($T855&lt;DATEVALUE("10/1/20"&amp;RIGHT(BO$1,2)),NETWORKDAYS(DATEVALUE("10/1/20"&amp;RIGHT(BO$1,2)),DATEVALUE("9/30/20"&amp;RIGHT(BP$1,2)),Holidays!$J$3:$J$937),
IF($T855&gt;=DATEVALUE("10/1/20"&amp;RIGHT(BO$1,2)),NETWORKDAYS($T855,DATEVALUE("9/30/20"&amp;RIGHT(BP$1,2)),Holidays!$J$3:$J$937),"")))),"")/(NETWORKDAYS($T855,$U855,Holidays!$J$3:$J$937)),0))</f>
        <v/>
      </c>
      <c r="BQ855" s="87" t="str">
        <f>IF($Q855="","",IFERROR(IF(OR(AND($T855&gt;=DATEVALUE("10/1/20"&amp;RIGHT(BP$1,2)),$T855&lt;=DATEVALUE("9/30/20"&amp;RIGHT(BQ$1,2))),AND($U855&gt;=DATEVALUE("10/1/20"&amp;RIGHT(BP$1,2)),$U855&lt;=DATEVALUE("9/30/20"&amp;RIGHT(BQ$1,2))),AND($T855&lt;=DATEVALUE("10/1/20"&amp;RIGHT(BP$1,2)),$U855&gt;=DATEVALUE("9/30/20"&amp;RIGHT(BQ$1,2)))),
IF(AND($T855&gt;=DATEVALUE("10/1/20"&amp;RIGHT(BP$1,2)),$U855&lt;=DATEVALUE("9/30/20"&amp;RIGHT(BQ$1,2))),NETWORKDAYS($T855,$U855,Holidays!$J$3:$J$937),
IF(AND($T855&lt;DATEVALUE("10/1/20"&amp;RIGHT(BP$1,2)),$U855&lt;=DATEVALUE("9/30/20"&amp;RIGHT(BQ$1,2))),NETWORKDAYS(DATEVALUE("10/1/20"&amp;RIGHT(BP$1,2)),$U855,Holidays!$J$3:$J$937),
IF($T855&lt;DATEVALUE("10/1/20"&amp;RIGHT(BP$1,2)),NETWORKDAYS(DATEVALUE("10/1/20"&amp;RIGHT(BP$1,2)),DATEVALUE("9/30/20"&amp;RIGHT(BQ$1,2)),Holidays!$J$3:$J$937),
IF($T855&gt;=DATEVALUE("10/1/20"&amp;RIGHT(BP$1,2)),NETWORKDAYS($T855,DATEVALUE("9/30/20"&amp;RIGHT(BQ$1,2)),Holidays!$J$3:$J$937),"")))),"")/(NETWORKDAYS($T855,$U855,Holidays!$J$3:$J$937)),0))</f>
        <v/>
      </c>
      <c r="BR855" s="87" t="str">
        <f>IF($Q855="","",IFERROR(IF(OR(AND($T855&gt;=DATEVALUE("10/1/20"&amp;RIGHT(BQ$1,2)),$T855&lt;=DATEVALUE("9/30/20"&amp;RIGHT(BR$1,2))),AND($U855&gt;=DATEVALUE("10/1/20"&amp;RIGHT(BQ$1,2)),$U855&lt;=DATEVALUE("9/30/20"&amp;RIGHT(BR$1,2))),AND($T855&lt;=DATEVALUE("10/1/20"&amp;RIGHT(BQ$1,2)),$U855&gt;=DATEVALUE("9/30/20"&amp;RIGHT(BR$1,2)))),
IF(AND($T855&gt;=DATEVALUE("10/1/20"&amp;RIGHT(BQ$1,2)),$U855&lt;=DATEVALUE("9/30/20"&amp;RIGHT(BR$1,2))),NETWORKDAYS($T855,$U855,Holidays!$J$3:$J$937),
IF(AND($T855&lt;DATEVALUE("10/1/20"&amp;RIGHT(BQ$1,2)),$U855&lt;=DATEVALUE("9/30/20"&amp;RIGHT(BR$1,2))),NETWORKDAYS(DATEVALUE("10/1/20"&amp;RIGHT(BQ$1,2)),$U855,Holidays!$J$3:$J$937),
IF($T855&lt;DATEVALUE("10/1/20"&amp;RIGHT(BQ$1,2)),NETWORKDAYS(DATEVALUE("10/1/20"&amp;RIGHT(BQ$1,2)),DATEVALUE("9/30/20"&amp;RIGHT(BR$1,2)),Holidays!$J$3:$J$937),
IF($T855&gt;=DATEVALUE("10/1/20"&amp;RIGHT(BQ$1,2)),NETWORKDAYS($T855,DATEVALUE("9/30/20"&amp;RIGHT(BR$1,2)),Holidays!$J$3:$J$937),"")))),"")/(NETWORKDAYS($T855,$U855,Holidays!$J$3:$J$937)),0))</f>
        <v/>
      </c>
      <c r="BS855" s="87" t="str">
        <f>IF($Q855="","",IFERROR(IF(OR(AND($T855&gt;=DATEVALUE("10/1/20"&amp;RIGHT(BR$1,2)),$T855&lt;=DATEVALUE("9/30/20"&amp;RIGHT(BS$1,2))),AND($U855&gt;=DATEVALUE("10/1/20"&amp;RIGHT(BR$1,2)),$U855&lt;=DATEVALUE("9/30/20"&amp;RIGHT(BS$1,2))),AND($T855&lt;=DATEVALUE("10/1/20"&amp;RIGHT(BR$1,2)),$U855&gt;=DATEVALUE("9/30/20"&amp;RIGHT(BS$1,2)))),
IF(AND($T855&gt;=DATEVALUE("10/1/20"&amp;RIGHT(BR$1,2)),$U855&lt;=DATEVALUE("9/30/20"&amp;RIGHT(BS$1,2))),NETWORKDAYS($T855,$U855,Holidays!$J$3:$J$937),
IF(AND($T855&lt;DATEVALUE("10/1/20"&amp;RIGHT(BR$1,2)),$U855&lt;=DATEVALUE("9/30/20"&amp;RIGHT(BS$1,2))),NETWORKDAYS(DATEVALUE("10/1/20"&amp;RIGHT(BR$1,2)),$U855,Holidays!$J$3:$J$937),
IF($T855&lt;DATEVALUE("10/1/20"&amp;RIGHT(BR$1,2)),NETWORKDAYS(DATEVALUE("10/1/20"&amp;RIGHT(BR$1,2)),DATEVALUE("9/30/20"&amp;RIGHT(BS$1,2)),Holidays!$J$3:$J$937),
IF($T855&gt;=DATEVALUE("10/1/20"&amp;RIGHT(BR$1,2)),NETWORKDAYS($T855,DATEVALUE("9/30/20"&amp;RIGHT(BS$1,2)),Holidays!$J$3:$J$937),"")))),"")/(NETWORKDAYS($T855,$U855,Holidays!$J$3:$J$937)),0))</f>
        <v/>
      </c>
      <c r="BT855" s="87" t="str">
        <f>IF($Q855="","",IFERROR(IF(OR(AND($T855&gt;=DATEVALUE("10/1/20"&amp;RIGHT(BS$1,2)),$T855&lt;=DATEVALUE("9/30/20"&amp;RIGHT(BT$1,2))),AND($U855&gt;=DATEVALUE("10/1/20"&amp;RIGHT(BS$1,2)),$U855&lt;=DATEVALUE("9/30/20"&amp;RIGHT(BT$1,2))),AND($T855&lt;=DATEVALUE("10/1/20"&amp;RIGHT(BS$1,2)),$U855&gt;=DATEVALUE("9/30/20"&amp;RIGHT(BT$1,2)))),
IF(AND($T855&gt;=DATEVALUE("10/1/20"&amp;RIGHT(BS$1,2)),$U855&lt;=DATEVALUE("9/30/20"&amp;RIGHT(BT$1,2))),NETWORKDAYS($T855,$U855,Holidays!$J$3:$J$937),
IF(AND($T855&lt;DATEVALUE("10/1/20"&amp;RIGHT(BS$1,2)),$U855&lt;=DATEVALUE("9/30/20"&amp;RIGHT(BT$1,2))),NETWORKDAYS(DATEVALUE("10/1/20"&amp;RIGHT(BS$1,2)),$U855,Holidays!$J$3:$J$937),
IF($T855&lt;DATEVALUE("10/1/20"&amp;RIGHT(BS$1,2)),NETWORKDAYS(DATEVALUE("10/1/20"&amp;RIGHT(BS$1,2)),DATEVALUE("9/30/20"&amp;RIGHT(BT$1,2)),Holidays!$J$3:$J$937),
IF($T855&gt;=DATEVALUE("10/1/20"&amp;RIGHT(BS$1,2)),NETWORKDAYS($T855,DATEVALUE("9/30/20"&amp;RIGHT(BT$1,2)),Holidays!$J$3:$J$937),"")))),"")/(NETWORKDAYS($T855,$U855,Holidays!$J$3:$J$937)),0))</f>
        <v/>
      </c>
      <c r="BU855" s="87" t="str">
        <f>IF($Q855="","",IFERROR(IF(OR(AND($T855&gt;=DATEVALUE("10/1/20"&amp;RIGHT(BT$1,2)),$T855&lt;=DATEVALUE("9/30/20"&amp;RIGHT(BU$1,2))),AND($U855&gt;=DATEVALUE("10/1/20"&amp;RIGHT(BT$1,2)),$U855&lt;=DATEVALUE("9/30/20"&amp;RIGHT(BU$1,2))),AND($T855&lt;=DATEVALUE("10/1/20"&amp;RIGHT(BT$1,2)),$U855&gt;=DATEVALUE("9/30/20"&amp;RIGHT(BU$1,2)))),
IF(AND($T855&gt;=DATEVALUE("10/1/20"&amp;RIGHT(BT$1,2)),$U855&lt;=DATEVALUE("9/30/20"&amp;RIGHT(BU$1,2))),NETWORKDAYS($T855,$U855,Holidays!$J$3:$J$937),
IF(AND($T855&lt;DATEVALUE("10/1/20"&amp;RIGHT(BT$1,2)),$U855&lt;=DATEVALUE("9/30/20"&amp;RIGHT(BU$1,2))),NETWORKDAYS(DATEVALUE("10/1/20"&amp;RIGHT(BT$1,2)),$U855,Holidays!$J$3:$J$937),
IF($T855&lt;DATEVALUE("10/1/20"&amp;RIGHT(BT$1,2)),NETWORKDAYS(DATEVALUE("10/1/20"&amp;RIGHT(BT$1,2)),DATEVALUE("9/30/20"&amp;RIGHT(BU$1,2)),Holidays!$J$3:$J$937),
IF($T855&gt;=DATEVALUE("10/1/20"&amp;RIGHT(BT$1,2)),NETWORKDAYS($T855,DATEVALUE("9/30/20"&amp;RIGHT(BU$1,2)),Holidays!$J$3:$J$937),"")))),"")/(NETWORKDAYS($T855,$U855,Holidays!$J$3:$J$937)),0))</f>
        <v/>
      </c>
      <c r="BV855" s="87" t="str">
        <f>IF($Q855="","",IFERROR(IF(OR(AND($T855&gt;=DATEVALUE("10/1/20"&amp;RIGHT(BU$1,2)),$T855&lt;=DATEVALUE("9/30/20"&amp;RIGHT(BV$1,2))),AND($U855&gt;=DATEVALUE("10/1/20"&amp;RIGHT(BU$1,2)),$U855&lt;=DATEVALUE("9/30/20"&amp;RIGHT(BV$1,2))),AND($T855&lt;=DATEVALUE("10/1/20"&amp;RIGHT(BU$1,2)),$U855&gt;=DATEVALUE("9/30/20"&amp;RIGHT(BV$1,2)))),
IF(AND($T855&gt;=DATEVALUE("10/1/20"&amp;RIGHT(BU$1,2)),$U855&lt;=DATEVALUE("9/30/20"&amp;RIGHT(BV$1,2))),NETWORKDAYS($T855,$U855,Holidays!$J$3:$J$937),
IF(AND($T855&lt;DATEVALUE("10/1/20"&amp;RIGHT(BU$1,2)),$U855&lt;=DATEVALUE("9/30/20"&amp;RIGHT(BV$1,2))),NETWORKDAYS(DATEVALUE("10/1/20"&amp;RIGHT(BU$1,2)),$U855,Holidays!$J$3:$J$937),
IF($T855&lt;DATEVALUE("10/1/20"&amp;RIGHT(BU$1,2)),NETWORKDAYS(DATEVALUE("10/1/20"&amp;RIGHT(BU$1,2)),DATEVALUE("9/30/20"&amp;RIGHT(BV$1,2)),Holidays!$J$3:$J$937),
IF($T855&gt;=DATEVALUE("10/1/20"&amp;RIGHT(BU$1,2)),NETWORKDAYS($T855,DATEVALUE("9/30/20"&amp;RIGHT(BV$1,2)),Holidays!$J$3:$J$937),"")))),"")/(NETWORKDAYS($T855,$U855,Holidays!$J$3:$J$937)),0))</f>
        <v/>
      </c>
      <c r="BW855" s="87" t="str">
        <f>IF($Q855="","",IFERROR(IF(OR(AND($T855&gt;=DATEVALUE("10/1/20"&amp;RIGHT(BV$1,2)),$T855&lt;=DATEVALUE("9/30/20"&amp;RIGHT(BW$1,2))),AND($U855&gt;=DATEVALUE("10/1/20"&amp;RIGHT(BV$1,2)),$U855&lt;=DATEVALUE("9/30/20"&amp;RIGHT(BW$1,2))),AND($T855&lt;=DATEVALUE("10/1/20"&amp;RIGHT(BV$1,2)),$U855&gt;=DATEVALUE("9/30/20"&amp;RIGHT(BW$1,2)))),
IF(AND($T855&gt;=DATEVALUE("10/1/20"&amp;RIGHT(BV$1,2)),$U855&lt;=DATEVALUE("9/30/20"&amp;RIGHT(BW$1,2))),NETWORKDAYS($T855,$U855,Holidays!$J$3:$J$937),
IF(AND($T855&lt;DATEVALUE("10/1/20"&amp;RIGHT(BV$1,2)),$U855&lt;=DATEVALUE("9/30/20"&amp;RIGHT(BW$1,2))),NETWORKDAYS(DATEVALUE("10/1/20"&amp;RIGHT(BV$1,2)),$U855,Holidays!$J$3:$J$937),
IF($T855&lt;DATEVALUE("10/1/20"&amp;RIGHT(BV$1,2)),NETWORKDAYS(DATEVALUE("10/1/20"&amp;RIGHT(BV$1,2)),DATEVALUE("9/30/20"&amp;RIGHT(BW$1,2)),Holidays!$J$3:$J$937),
IF($T855&gt;=DATEVALUE("10/1/20"&amp;RIGHT(BV$1,2)),NETWORKDAYS($T855,DATEVALUE("9/30/20"&amp;RIGHT(BW$1,2)),Holidays!$J$3:$J$937),"")))),"")/(NETWORKDAYS($T855,$U855,Holidays!$J$3:$J$937)),0))</f>
        <v/>
      </c>
      <c r="BX855" s="87" t="str">
        <f>IF($Q855="","",IFERROR(IF(OR(AND($T855&gt;=DATEVALUE("10/1/20"&amp;RIGHT(BW$1,2)),$T855&lt;=DATEVALUE("9/30/20"&amp;RIGHT(BX$1,2))),AND($U855&gt;=DATEVALUE("10/1/20"&amp;RIGHT(BW$1,2)),$U855&lt;=DATEVALUE("9/30/20"&amp;RIGHT(BX$1,2))),AND($T855&lt;=DATEVALUE("10/1/20"&amp;RIGHT(BW$1,2)),$U855&gt;=DATEVALUE("9/30/20"&amp;RIGHT(BX$1,2)))),
IF(AND($T855&gt;=DATEVALUE("10/1/20"&amp;RIGHT(BW$1,2)),$U855&lt;=DATEVALUE("9/30/20"&amp;RIGHT(BX$1,2))),NETWORKDAYS($T855,$U855,Holidays!$J$3:$J$937),
IF(AND($T855&lt;DATEVALUE("10/1/20"&amp;RIGHT(BW$1,2)),$U855&lt;=DATEVALUE("9/30/20"&amp;RIGHT(BX$1,2))),NETWORKDAYS(DATEVALUE("10/1/20"&amp;RIGHT(BW$1,2)),$U855,Holidays!$J$3:$J$937),
IF($T855&lt;DATEVALUE("10/1/20"&amp;RIGHT(BW$1,2)),NETWORKDAYS(DATEVALUE("10/1/20"&amp;RIGHT(BW$1,2)),DATEVALUE("9/30/20"&amp;RIGHT(BX$1,2)),Holidays!$J$3:$J$937),
IF($T855&gt;=DATEVALUE("10/1/20"&amp;RIGHT(BW$1,2)),NETWORKDAYS($T855,DATEVALUE("9/30/20"&amp;RIGHT(BX$1,2)),Holidays!$J$3:$J$937),"")))),"")/(NETWORKDAYS($T855,$U855,Holidays!$J$3:$J$937)),0))</f>
        <v/>
      </c>
      <c r="BY855" s="87" t="str">
        <f>IF($Q855="","",IFERROR(IF(OR(AND($T855&gt;=DATEVALUE("10/1/20"&amp;RIGHT(BX$1,2)),$T855&lt;=DATEVALUE("9/30/20"&amp;RIGHT(BY$1,2))),AND($U855&gt;=DATEVALUE("10/1/20"&amp;RIGHT(BX$1,2)),$U855&lt;=DATEVALUE("9/30/20"&amp;RIGHT(BY$1,2))),AND($T855&lt;=DATEVALUE("10/1/20"&amp;RIGHT(BX$1,2)),$U855&gt;=DATEVALUE("9/30/20"&amp;RIGHT(BY$1,2)))),
IF(AND($T855&gt;=DATEVALUE("10/1/20"&amp;RIGHT(BX$1,2)),$U855&lt;=DATEVALUE("9/30/20"&amp;RIGHT(BY$1,2))),NETWORKDAYS($T855,$U855,Holidays!$J$3:$J$937),
IF(AND($T855&lt;DATEVALUE("10/1/20"&amp;RIGHT(BX$1,2)),$U855&lt;=DATEVALUE("9/30/20"&amp;RIGHT(BY$1,2))),NETWORKDAYS(DATEVALUE("10/1/20"&amp;RIGHT(BX$1,2)),$U855,Holidays!$J$3:$J$937),
IF($T855&lt;DATEVALUE("10/1/20"&amp;RIGHT(BX$1,2)),NETWORKDAYS(DATEVALUE("10/1/20"&amp;RIGHT(BX$1,2)),DATEVALUE("9/30/20"&amp;RIGHT(BY$1,2)),Holidays!$J$3:$J$937),
IF($T855&gt;=DATEVALUE("10/1/20"&amp;RIGHT(BX$1,2)),NETWORKDAYS($T855,DATEVALUE("9/30/20"&amp;RIGHT(BY$1,2)),Holidays!$J$3:$J$937),"")))),"")/(NETWORKDAYS($T855,$U855,Holidays!$J$3:$J$937)),0))</f>
        <v/>
      </c>
      <c r="BZ855" s="87" t="str">
        <f>IF($Q855="","",IFERROR(IF(OR(AND($T855&gt;=DATEVALUE("10/1/20"&amp;RIGHT(BY$1,2)),$T855&lt;=DATEVALUE("9/30/20"&amp;RIGHT(BZ$1,2))),AND($U855&gt;=DATEVALUE("10/1/20"&amp;RIGHT(BY$1,2)),$U855&lt;=DATEVALUE("9/30/20"&amp;RIGHT(BZ$1,2))),AND($T855&lt;=DATEVALUE("10/1/20"&amp;RIGHT(BY$1,2)),$U855&gt;=DATEVALUE("9/30/20"&amp;RIGHT(BZ$1,2)))),
IF(AND($T855&gt;=DATEVALUE("10/1/20"&amp;RIGHT(BY$1,2)),$U855&lt;=DATEVALUE("9/30/20"&amp;RIGHT(BZ$1,2))),NETWORKDAYS($T855,$U855,Holidays!$J$3:$J$937),
IF(AND($T855&lt;DATEVALUE("10/1/20"&amp;RIGHT(BY$1,2)),$U855&lt;=DATEVALUE("9/30/20"&amp;RIGHT(BZ$1,2))),NETWORKDAYS(DATEVALUE("10/1/20"&amp;RIGHT(BY$1,2)),$U855,Holidays!$J$3:$J$937),
IF($T855&lt;DATEVALUE("10/1/20"&amp;RIGHT(BY$1,2)),NETWORKDAYS(DATEVALUE("10/1/20"&amp;RIGHT(BY$1,2)),DATEVALUE("9/30/20"&amp;RIGHT(BZ$1,2)),Holidays!$J$3:$J$937),
IF($T855&gt;=DATEVALUE("10/1/20"&amp;RIGHT(BY$1,2)),NETWORKDAYS($T855,DATEVALUE("9/30/20"&amp;RIGHT(BZ$1,2)),Holidays!$J$3:$J$937),"")))),"")/(NETWORKDAYS($T855,$U855,Holidays!$J$3:$J$937)),0))</f>
        <v/>
      </c>
      <c r="CA855" s="87" t="str">
        <f>IF($Q855="","",IFERROR(IF(OR(AND($T855&gt;=DATEVALUE("10/1/20"&amp;RIGHT(BZ$1,2)),$T855&lt;=DATEVALUE("9/30/20"&amp;RIGHT(CA$1,2))),AND($U855&gt;=DATEVALUE("10/1/20"&amp;RIGHT(BZ$1,2)),$U855&lt;=DATEVALUE("9/30/20"&amp;RIGHT(CA$1,2))),AND($T855&lt;=DATEVALUE("10/1/20"&amp;RIGHT(BZ$1,2)),$U855&gt;=DATEVALUE("9/30/20"&amp;RIGHT(CA$1,2)))),
IF(AND($T855&gt;=DATEVALUE("10/1/20"&amp;RIGHT(BZ$1,2)),$U855&lt;=DATEVALUE("9/30/20"&amp;RIGHT(CA$1,2))),NETWORKDAYS($T855,$U855,Holidays!$J$3:$J$937),
IF(AND($T855&lt;DATEVALUE("10/1/20"&amp;RIGHT(BZ$1,2)),$U855&lt;=DATEVALUE("9/30/20"&amp;RIGHT(CA$1,2))),NETWORKDAYS(DATEVALUE("10/1/20"&amp;RIGHT(BZ$1,2)),$U855,Holidays!$J$3:$J$937),
IF($T855&lt;DATEVALUE("10/1/20"&amp;RIGHT(BZ$1,2)),NETWORKDAYS(DATEVALUE("10/1/20"&amp;RIGHT(BZ$1,2)),DATEVALUE("9/30/20"&amp;RIGHT(CA$1,2)),Holidays!$J$3:$J$937),
IF($T855&gt;=DATEVALUE("10/1/20"&amp;RIGHT(BZ$1,2)),NETWORKDAYS($T855,DATEVALUE("9/30/20"&amp;RIGHT(CA$1,2)),Holidays!$J$3:$J$937),"")))),"")/(NETWORKDAYS($T855,$U855,Holidays!$J$3:$J$937)),0))</f>
        <v/>
      </c>
      <c r="CB855" s="87" t="str">
        <f>IF($Q855="","",IFERROR(IF(OR(AND($T855&gt;=DATEVALUE("10/1/20"&amp;RIGHT(CA$1,2)),$T855&lt;=DATEVALUE("9/30/20"&amp;RIGHT(CB$1,2))),AND($U855&gt;=DATEVALUE("10/1/20"&amp;RIGHT(CA$1,2)),$U855&lt;=DATEVALUE("9/30/20"&amp;RIGHT(CB$1,2))),AND($T855&lt;=DATEVALUE("10/1/20"&amp;RIGHT(CA$1,2)),$U855&gt;=DATEVALUE("9/30/20"&amp;RIGHT(CB$1,2)))),
IF(AND($T855&gt;=DATEVALUE("10/1/20"&amp;RIGHT(CA$1,2)),$U855&lt;=DATEVALUE("9/30/20"&amp;RIGHT(CB$1,2))),NETWORKDAYS($T855,$U855,Holidays!$J$3:$J$937),
IF(AND($T855&lt;DATEVALUE("10/1/20"&amp;RIGHT(CA$1,2)),$U855&lt;=DATEVALUE("9/30/20"&amp;RIGHT(CB$1,2))),NETWORKDAYS(DATEVALUE("10/1/20"&amp;RIGHT(CA$1,2)),$U855,Holidays!$J$3:$J$937),
IF($T855&lt;DATEVALUE("10/1/20"&amp;RIGHT(CA$1,2)),NETWORKDAYS(DATEVALUE("10/1/20"&amp;RIGHT(CA$1,2)),DATEVALUE("9/30/20"&amp;RIGHT(CB$1,2)),Holidays!$J$3:$J$937),
IF($T855&gt;=DATEVALUE("10/1/20"&amp;RIGHT(CA$1,2)),NETWORKDAYS($T855,DATEVALUE("9/30/20"&amp;RIGHT(CB$1,2)),Holidays!$J$3:$J$937),"")))),"")/(NETWORKDAYS($T855,$U855,Holidays!$J$3:$J$937)),0))</f>
        <v/>
      </c>
    </row>
    <row r="856" spans="1:80">
      <c r="A856" s="97"/>
      <c r="B856" s="98" t="str">
        <f ca="1">IF(NOT($A856=""),OFFSET('WBS Reference &amp; User Procedure'!$A$1,MATCH($A856,'WBS Reference &amp; User Procedure'!$A:$A,0)-1,1),"")</f>
        <v/>
      </c>
      <c r="D856" s="97"/>
      <c r="T856" s="104" t="str">
        <f>IF(NOT(Q856=""),IF(NOT($S856=""),$S856,#REF!),"")</f>
        <v/>
      </c>
      <c r="U856" s="104" t="str">
        <f>IF(NOT(Q856=""),WORKDAY(T856,Q856,Holidays!$J$3:$J$937),"")</f>
        <v/>
      </c>
      <c r="V856" s="104"/>
      <c r="W856" s="104"/>
      <c r="X856" s="101" t="str">
        <f t="shared" si="181"/>
        <v/>
      </c>
      <c r="AL856" s="87" t="str">
        <f t="shared" ca="1" si="180"/>
        <v/>
      </c>
      <c r="AN856" s="87" t="str">
        <f t="shared" ref="AN856:AW865" ca="1" si="192">IF($Q856="","",IFERROR(OFFSET(INDIRECT("'"&amp;KEY_RESOURCE_STRUCTURE_TAB&amp;"'!"&amp;KEY_RATE_SET_INDEX&amp;""),$AL856-1,COLUMN()-34),0))</f>
        <v/>
      </c>
      <c r="AO856" s="87" t="str">
        <f t="shared" ca="1" si="192"/>
        <v/>
      </c>
      <c r="AP856" s="87" t="str">
        <f t="shared" ca="1" si="192"/>
        <v/>
      </c>
      <c r="AQ856" s="87" t="str">
        <f t="shared" ca="1" si="192"/>
        <v/>
      </c>
      <c r="AR856" s="87" t="str">
        <f t="shared" ca="1" si="192"/>
        <v/>
      </c>
      <c r="AS856" s="87" t="str">
        <f t="shared" ca="1" si="192"/>
        <v/>
      </c>
      <c r="AT856" s="87" t="str">
        <f t="shared" ca="1" si="192"/>
        <v/>
      </c>
      <c r="AU856" s="87" t="str">
        <f t="shared" ca="1" si="192"/>
        <v/>
      </c>
      <c r="AV856" s="87" t="str">
        <f t="shared" ca="1" si="192"/>
        <v/>
      </c>
      <c r="AW856" s="87" t="str">
        <f t="shared" ca="1" si="192"/>
        <v/>
      </c>
      <c r="AX856" s="87" t="str">
        <f t="shared" ref="AX856:BG865" ca="1" si="193">IF($Q856="","",IFERROR(OFFSET(INDIRECT("'"&amp;KEY_RESOURCE_STRUCTURE_TAB&amp;"'!"&amp;KEY_RATE_SET_INDEX&amp;""),$AL856-1,COLUMN()-34),0))</f>
        <v/>
      </c>
      <c r="AY856" s="87" t="str">
        <f t="shared" ca="1" si="193"/>
        <v/>
      </c>
      <c r="AZ856" s="87" t="str">
        <f t="shared" ca="1" si="193"/>
        <v/>
      </c>
      <c r="BA856" s="87" t="str">
        <f t="shared" ca="1" si="193"/>
        <v/>
      </c>
      <c r="BB856" s="87" t="str">
        <f t="shared" ca="1" si="193"/>
        <v/>
      </c>
      <c r="BC856" s="87" t="str">
        <f t="shared" ca="1" si="193"/>
        <v/>
      </c>
      <c r="BD856" s="87" t="str">
        <f t="shared" ca="1" si="193"/>
        <v/>
      </c>
      <c r="BE856" s="87" t="str">
        <f t="shared" ca="1" si="193"/>
        <v/>
      </c>
      <c r="BF856" s="87" t="str">
        <f t="shared" ca="1" si="193"/>
        <v/>
      </c>
      <c r="BG856" s="87" t="str">
        <f t="shared" ca="1" si="193"/>
        <v/>
      </c>
      <c r="BI856" s="87" t="str">
        <f>IF($Q856="","",IFERROR(IF(OR(AND($T856&gt;=DATEVALUE("10/1/20"&amp;RIGHT(BH$1,2)),$T856&lt;=DATEVALUE("9/30/20"&amp;RIGHT(BI$1,2))),AND($U856&gt;=DATEVALUE("10/1/20"&amp;RIGHT(BH$1,2)),$U856&lt;=DATEVALUE("9/30/20"&amp;RIGHT(BI$1,2))),AND($T856&lt;=DATEVALUE("10/1/20"&amp;RIGHT(BH$1,2)),$U856&gt;=DATEVALUE("9/30/20"&amp;RIGHT(BI$1,2)))),
IF(AND($T856&gt;=DATEVALUE("10/1/20"&amp;RIGHT(BH$1,2)),$U856&lt;=DATEVALUE("9/30/20"&amp;RIGHT(BI$1,2))),NETWORKDAYS($T856,$U856,Holidays!$J$3:$J$937),
IF(AND($T856&lt;DATEVALUE("10/1/20"&amp;RIGHT(BH$1,2)),$U856&lt;=DATEVALUE("9/30/20"&amp;RIGHT(BI$1,2))),NETWORKDAYS(DATEVALUE("10/1/20"&amp;RIGHT(BH$1,2)),$U856,Holidays!$J$3:$J$937),
IF($T856&lt;DATEVALUE("10/1/20"&amp;RIGHT(BH$1,2)),NETWORKDAYS(DATEVALUE("10/1/20"&amp;RIGHT(BH$1,2)),DATEVALUE("9/30/20"&amp;RIGHT(BI$1,2)),Holidays!$J$3:$J$937),
IF($T856&gt;=DATEVALUE("10/1/20"&amp;RIGHT(BH$1,2)),NETWORKDAYS($T856,DATEVALUE("9/30/20"&amp;RIGHT(BI$1,2)),Holidays!$J$3:$J$937),"")))),"")/(NETWORKDAYS($T856,$U856,Holidays!$J$3:$J$937)),0))</f>
        <v/>
      </c>
      <c r="BJ856" s="87" t="str">
        <f>IF($Q856="","",IFERROR(IF(OR(AND($T856&gt;=DATEVALUE("10/1/20"&amp;RIGHT(BI$1,2)),$T856&lt;=DATEVALUE("9/30/20"&amp;RIGHT(BJ$1,2))),AND($U856&gt;=DATEVALUE("10/1/20"&amp;RIGHT(BI$1,2)),$U856&lt;=DATEVALUE("9/30/20"&amp;RIGHT(BJ$1,2))),AND($T856&lt;=DATEVALUE("10/1/20"&amp;RIGHT(BI$1,2)),$U856&gt;=DATEVALUE("9/30/20"&amp;RIGHT(BJ$1,2)))),
IF(AND($T856&gt;=DATEVALUE("10/1/20"&amp;RIGHT(BI$1,2)),$U856&lt;=DATEVALUE("9/30/20"&amp;RIGHT(BJ$1,2))),NETWORKDAYS($T856,$U856,Holidays!$J$3:$J$937),
IF(AND($T856&lt;DATEVALUE("10/1/20"&amp;RIGHT(BI$1,2)),$U856&lt;=DATEVALUE("9/30/20"&amp;RIGHT(BJ$1,2))),NETWORKDAYS(DATEVALUE("10/1/20"&amp;RIGHT(BI$1,2)),$U856,Holidays!$J$3:$J$937),
IF($T856&lt;DATEVALUE("10/1/20"&amp;RIGHT(BI$1,2)),NETWORKDAYS(DATEVALUE("10/1/20"&amp;RIGHT(BI$1,2)),DATEVALUE("9/30/20"&amp;RIGHT(BJ$1,2)),Holidays!$J$3:$J$937),
IF($T856&gt;=DATEVALUE("10/1/20"&amp;RIGHT(BI$1,2)),NETWORKDAYS($T856,DATEVALUE("9/30/20"&amp;RIGHT(BJ$1,2)),Holidays!$J$3:$J$937),"")))),"")/(NETWORKDAYS($T856,$U856,Holidays!$J$3:$J$937)),0))</f>
        <v/>
      </c>
      <c r="BK856" s="87" t="str">
        <f>IF($Q856="","",IFERROR(IF(OR(AND($T856&gt;=DATEVALUE("10/1/20"&amp;RIGHT(BJ$1,2)),$T856&lt;=DATEVALUE("9/30/20"&amp;RIGHT(BK$1,2))),AND($U856&gt;=DATEVALUE("10/1/20"&amp;RIGHT(BJ$1,2)),$U856&lt;=DATEVALUE("9/30/20"&amp;RIGHT(BK$1,2))),AND($T856&lt;=DATEVALUE("10/1/20"&amp;RIGHT(BJ$1,2)),$U856&gt;=DATEVALUE("9/30/20"&amp;RIGHT(BK$1,2)))),
IF(AND($T856&gt;=DATEVALUE("10/1/20"&amp;RIGHT(BJ$1,2)),$U856&lt;=DATEVALUE("9/30/20"&amp;RIGHT(BK$1,2))),NETWORKDAYS($T856,$U856,Holidays!$J$3:$J$937),
IF(AND($T856&lt;DATEVALUE("10/1/20"&amp;RIGHT(BJ$1,2)),$U856&lt;=DATEVALUE("9/30/20"&amp;RIGHT(BK$1,2))),NETWORKDAYS(DATEVALUE("10/1/20"&amp;RIGHT(BJ$1,2)),$U856,Holidays!$J$3:$J$937),
IF($T856&lt;DATEVALUE("10/1/20"&amp;RIGHT(BJ$1,2)),NETWORKDAYS(DATEVALUE("10/1/20"&amp;RIGHT(BJ$1,2)),DATEVALUE("9/30/20"&amp;RIGHT(BK$1,2)),Holidays!$J$3:$J$937),
IF($T856&gt;=DATEVALUE("10/1/20"&amp;RIGHT(BJ$1,2)),NETWORKDAYS($T856,DATEVALUE("9/30/20"&amp;RIGHT(BK$1,2)),Holidays!$J$3:$J$937),"")))),"")/(NETWORKDAYS($T856,$U856,Holidays!$J$3:$J$937)),0))</f>
        <v/>
      </c>
      <c r="BL856" s="87" t="str">
        <f>IF($Q856="","",IFERROR(IF(OR(AND($T856&gt;=DATEVALUE("10/1/20"&amp;RIGHT(BK$1,2)),$T856&lt;=DATEVALUE("9/30/20"&amp;RIGHT(BL$1,2))),AND($U856&gt;=DATEVALUE("10/1/20"&amp;RIGHT(BK$1,2)),$U856&lt;=DATEVALUE("9/30/20"&amp;RIGHT(BL$1,2))),AND($T856&lt;=DATEVALUE("10/1/20"&amp;RIGHT(BK$1,2)),$U856&gt;=DATEVALUE("9/30/20"&amp;RIGHT(BL$1,2)))),
IF(AND($T856&gt;=DATEVALUE("10/1/20"&amp;RIGHT(BK$1,2)),$U856&lt;=DATEVALUE("9/30/20"&amp;RIGHT(BL$1,2))),NETWORKDAYS($T856,$U856,Holidays!$J$3:$J$937),
IF(AND($T856&lt;DATEVALUE("10/1/20"&amp;RIGHT(BK$1,2)),$U856&lt;=DATEVALUE("9/30/20"&amp;RIGHT(BL$1,2))),NETWORKDAYS(DATEVALUE("10/1/20"&amp;RIGHT(BK$1,2)),$U856,Holidays!$J$3:$J$937),
IF($T856&lt;DATEVALUE("10/1/20"&amp;RIGHT(BK$1,2)),NETWORKDAYS(DATEVALUE("10/1/20"&amp;RIGHT(BK$1,2)),DATEVALUE("9/30/20"&amp;RIGHT(BL$1,2)),Holidays!$J$3:$J$937),
IF($T856&gt;=DATEVALUE("10/1/20"&amp;RIGHT(BK$1,2)),NETWORKDAYS($T856,DATEVALUE("9/30/20"&amp;RIGHT(BL$1,2)),Holidays!$J$3:$J$937),"")))),"")/(NETWORKDAYS($T856,$U856,Holidays!$J$3:$J$937)),0))</f>
        <v/>
      </c>
      <c r="BM856" s="87" t="str">
        <f>IF($Q856="","",IFERROR(IF(OR(AND($T856&gt;=DATEVALUE("10/1/20"&amp;RIGHT(BL$1,2)),$T856&lt;=DATEVALUE("9/30/20"&amp;RIGHT(BM$1,2))),AND($U856&gt;=DATEVALUE("10/1/20"&amp;RIGHT(BL$1,2)),$U856&lt;=DATEVALUE("9/30/20"&amp;RIGHT(BM$1,2))),AND($T856&lt;=DATEVALUE("10/1/20"&amp;RIGHT(BL$1,2)),$U856&gt;=DATEVALUE("9/30/20"&amp;RIGHT(BM$1,2)))),
IF(AND($T856&gt;=DATEVALUE("10/1/20"&amp;RIGHT(BL$1,2)),$U856&lt;=DATEVALUE("9/30/20"&amp;RIGHT(BM$1,2))),NETWORKDAYS($T856,$U856,Holidays!$J$3:$J$937),
IF(AND($T856&lt;DATEVALUE("10/1/20"&amp;RIGHT(BL$1,2)),$U856&lt;=DATEVALUE("9/30/20"&amp;RIGHT(BM$1,2))),NETWORKDAYS(DATEVALUE("10/1/20"&amp;RIGHT(BL$1,2)),$U856,Holidays!$J$3:$J$937),
IF($T856&lt;DATEVALUE("10/1/20"&amp;RIGHT(BL$1,2)),NETWORKDAYS(DATEVALUE("10/1/20"&amp;RIGHT(BL$1,2)),DATEVALUE("9/30/20"&amp;RIGHT(BM$1,2)),Holidays!$J$3:$J$937),
IF($T856&gt;=DATEVALUE("10/1/20"&amp;RIGHT(BL$1,2)),NETWORKDAYS($T856,DATEVALUE("9/30/20"&amp;RIGHT(BM$1,2)),Holidays!$J$3:$J$937),"")))),"")/(NETWORKDAYS($T856,$U856,Holidays!$J$3:$J$937)),0))</f>
        <v/>
      </c>
      <c r="BN856" s="87" t="str">
        <f>IF($Q856="","",IFERROR(IF(OR(AND($T856&gt;=DATEVALUE("10/1/20"&amp;RIGHT(BM$1,2)),$T856&lt;=DATEVALUE("9/30/20"&amp;RIGHT(BN$1,2))),AND($U856&gt;=DATEVALUE("10/1/20"&amp;RIGHT(BM$1,2)),$U856&lt;=DATEVALUE("9/30/20"&amp;RIGHT(BN$1,2))),AND($T856&lt;=DATEVALUE("10/1/20"&amp;RIGHT(BM$1,2)),$U856&gt;=DATEVALUE("9/30/20"&amp;RIGHT(BN$1,2)))),
IF(AND($T856&gt;=DATEVALUE("10/1/20"&amp;RIGHT(BM$1,2)),$U856&lt;=DATEVALUE("9/30/20"&amp;RIGHT(BN$1,2))),NETWORKDAYS($T856,$U856,Holidays!$J$3:$J$937),
IF(AND($T856&lt;DATEVALUE("10/1/20"&amp;RIGHT(BM$1,2)),$U856&lt;=DATEVALUE("9/30/20"&amp;RIGHT(BN$1,2))),NETWORKDAYS(DATEVALUE("10/1/20"&amp;RIGHT(BM$1,2)),$U856,Holidays!$J$3:$J$937),
IF($T856&lt;DATEVALUE("10/1/20"&amp;RIGHT(BM$1,2)),NETWORKDAYS(DATEVALUE("10/1/20"&amp;RIGHT(BM$1,2)),DATEVALUE("9/30/20"&amp;RIGHT(BN$1,2)),Holidays!$J$3:$J$937),
IF($T856&gt;=DATEVALUE("10/1/20"&amp;RIGHT(BM$1,2)),NETWORKDAYS($T856,DATEVALUE("9/30/20"&amp;RIGHT(BN$1,2)),Holidays!$J$3:$J$937),"")))),"")/(NETWORKDAYS($T856,$U856,Holidays!$J$3:$J$937)),0))</f>
        <v/>
      </c>
      <c r="BO856" s="87" t="str">
        <f>IF($Q856="","",IFERROR(IF(OR(AND($T856&gt;=DATEVALUE("10/1/20"&amp;RIGHT(BN$1,2)),$T856&lt;=DATEVALUE("9/30/20"&amp;RIGHT(BO$1,2))),AND($U856&gt;=DATEVALUE("10/1/20"&amp;RIGHT(BN$1,2)),$U856&lt;=DATEVALUE("9/30/20"&amp;RIGHT(BO$1,2))),AND($T856&lt;=DATEVALUE("10/1/20"&amp;RIGHT(BN$1,2)),$U856&gt;=DATEVALUE("9/30/20"&amp;RIGHT(BO$1,2)))),
IF(AND($T856&gt;=DATEVALUE("10/1/20"&amp;RIGHT(BN$1,2)),$U856&lt;=DATEVALUE("9/30/20"&amp;RIGHT(BO$1,2))),NETWORKDAYS($T856,$U856,Holidays!$J$3:$J$937),
IF(AND($T856&lt;DATEVALUE("10/1/20"&amp;RIGHT(BN$1,2)),$U856&lt;=DATEVALUE("9/30/20"&amp;RIGHT(BO$1,2))),NETWORKDAYS(DATEVALUE("10/1/20"&amp;RIGHT(BN$1,2)),$U856,Holidays!$J$3:$J$937),
IF($T856&lt;DATEVALUE("10/1/20"&amp;RIGHT(BN$1,2)),NETWORKDAYS(DATEVALUE("10/1/20"&amp;RIGHT(BN$1,2)),DATEVALUE("9/30/20"&amp;RIGHT(BO$1,2)),Holidays!$J$3:$J$937),
IF($T856&gt;=DATEVALUE("10/1/20"&amp;RIGHT(BN$1,2)),NETWORKDAYS($T856,DATEVALUE("9/30/20"&amp;RIGHT(BO$1,2)),Holidays!$J$3:$J$937),"")))),"")/(NETWORKDAYS($T856,$U856,Holidays!$J$3:$J$937)),0))</f>
        <v/>
      </c>
      <c r="BP856" s="87" t="str">
        <f>IF($Q856="","",IFERROR(IF(OR(AND($T856&gt;=DATEVALUE("10/1/20"&amp;RIGHT(BO$1,2)),$T856&lt;=DATEVALUE("9/30/20"&amp;RIGHT(BP$1,2))),AND($U856&gt;=DATEVALUE("10/1/20"&amp;RIGHT(BO$1,2)),$U856&lt;=DATEVALUE("9/30/20"&amp;RIGHT(BP$1,2))),AND($T856&lt;=DATEVALUE("10/1/20"&amp;RIGHT(BO$1,2)),$U856&gt;=DATEVALUE("9/30/20"&amp;RIGHT(BP$1,2)))),
IF(AND($T856&gt;=DATEVALUE("10/1/20"&amp;RIGHT(BO$1,2)),$U856&lt;=DATEVALUE("9/30/20"&amp;RIGHT(BP$1,2))),NETWORKDAYS($T856,$U856,Holidays!$J$3:$J$937),
IF(AND($T856&lt;DATEVALUE("10/1/20"&amp;RIGHT(BO$1,2)),$U856&lt;=DATEVALUE("9/30/20"&amp;RIGHT(BP$1,2))),NETWORKDAYS(DATEVALUE("10/1/20"&amp;RIGHT(BO$1,2)),$U856,Holidays!$J$3:$J$937),
IF($T856&lt;DATEVALUE("10/1/20"&amp;RIGHT(BO$1,2)),NETWORKDAYS(DATEVALUE("10/1/20"&amp;RIGHT(BO$1,2)),DATEVALUE("9/30/20"&amp;RIGHT(BP$1,2)),Holidays!$J$3:$J$937),
IF($T856&gt;=DATEVALUE("10/1/20"&amp;RIGHT(BO$1,2)),NETWORKDAYS($T856,DATEVALUE("9/30/20"&amp;RIGHT(BP$1,2)),Holidays!$J$3:$J$937),"")))),"")/(NETWORKDAYS($T856,$U856,Holidays!$J$3:$J$937)),0))</f>
        <v/>
      </c>
      <c r="BQ856" s="87" t="str">
        <f>IF($Q856="","",IFERROR(IF(OR(AND($T856&gt;=DATEVALUE("10/1/20"&amp;RIGHT(BP$1,2)),$T856&lt;=DATEVALUE("9/30/20"&amp;RIGHT(BQ$1,2))),AND($U856&gt;=DATEVALUE("10/1/20"&amp;RIGHT(BP$1,2)),$U856&lt;=DATEVALUE("9/30/20"&amp;RIGHT(BQ$1,2))),AND($T856&lt;=DATEVALUE("10/1/20"&amp;RIGHT(BP$1,2)),$U856&gt;=DATEVALUE("9/30/20"&amp;RIGHT(BQ$1,2)))),
IF(AND($T856&gt;=DATEVALUE("10/1/20"&amp;RIGHT(BP$1,2)),$U856&lt;=DATEVALUE("9/30/20"&amp;RIGHT(BQ$1,2))),NETWORKDAYS($T856,$U856,Holidays!$J$3:$J$937),
IF(AND($T856&lt;DATEVALUE("10/1/20"&amp;RIGHT(BP$1,2)),$U856&lt;=DATEVALUE("9/30/20"&amp;RIGHT(BQ$1,2))),NETWORKDAYS(DATEVALUE("10/1/20"&amp;RIGHT(BP$1,2)),$U856,Holidays!$J$3:$J$937),
IF($T856&lt;DATEVALUE("10/1/20"&amp;RIGHT(BP$1,2)),NETWORKDAYS(DATEVALUE("10/1/20"&amp;RIGHT(BP$1,2)),DATEVALUE("9/30/20"&amp;RIGHT(BQ$1,2)),Holidays!$J$3:$J$937),
IF($T856&gt;=DATEVALUE("10/1/20"&amp;RIGHT(BP$1,2)),NETWORKDAYS($T856,DATEVALUE("9/30/20"&amp;RIGHT(BQ$1,2)),Holidays!$J$3:$J$937),"")))),"")/(NETWORKDAYS($T856,$U856,Holidays!$J$3:$J$937)),0))</f>
        <v/>
      </c>
      <c r="BR856" s="87" t="str">
        <f>IF($Q856="","",IFERROR(IF(OR(AND($T856&gt;=DATEVALUE("10/1/20"&amp;RIGHT(BQ$1,2)),$T856&lt;=DATEVALUE("9/30/20"&amp;RIGHT(BR$1,2))),AND($U856&gt;=DATEVALUE("10/1/20"&amp;RIGHT(BQ$1,2)),$U856&lt;=DATEVALUE("9/30/20"&amp;RIGHT(BR$1,2))),AND($T856&lt;=DATEVALUE("10/1/20"&amp;RIGHT(BQ$1,2)),$U856&gt;=DATEVALUE("9/30/20"&amp;RIGHT(BR$1,2)))),
IF(AND($T856&gt;=DATEVALUE("10/1/20"&amp;RIGHT(BQ$1,2)),$U856&lt;=DATEVALUE("9/30/20"&amp;RIGHT(BR$1,2))),NETWORKDAYS($T856,$U856,Holidays!$J$3:$J$937),
IF(AND($T856&lt;DATEVALUE("10/1/20"&amp;RIGHT(BQ$1,2)),$U856&lt;=DATEVALUE("9/30/20"&amp;RIGHT(BR$1,2))),NETWORKDAYS(DATEVALUE("10/1/20"&amp;RIGHT(BQ$1,2)),$U856,Holidays!$J$3:$J$937),
IF($T856&lt;DATEVALUE("10/1/20"&amp;RIGHT(BQ$1,2)),NETWORKDAYS(DATEVALUE("10/1/20"&amp;RIGHT(BQ$1,2)),DATEVALUE("9/30/20"&amp;RIGHT(BR$1,2)),Holidays!$J$3:$J$937),
IF($T856&gt;=DATEVALUE("10/1/20"&amp;RIGHT(BQ$1,2)),NETWORKDAYS($T856,DATEVALUE("9/30/20"&amp;RIGHT(BR$1,2)),Holidays!$J$3:$J$937),"")))),"")/(NETWORKDAYS($T856,$U856,Holidays!$J$3:$J$937)),0))</f>
        <v/>
      </c>
      <c r="BS856" s="87" t="str">
        <f>IF($Q856="","",IFERROR(IF(OR(AND($T856&gt;=DATEVALUE("10/1/20"&amp;RIGHT(BR$1,2)),$T856&lt;=DATEVALUE("9/30/20"&amp;RIGHT(BS$1,2))),AND($U856&gt;=DATEVALUE("10/1/20"&amp;RIGHT(BR$1,2)),$U856&lt;=DATEVALUE("9/30/20"&amp;RIGHT(BS$1,2))),AND($T856&lt;=DATEVALUE("10/1/20"&amp;RIGHT(BR$1,2)),$U856&gt;=DATEVALUE("9/30/20"&amp;RIGHT(BS$1,2)))),
IF(AND($T856&gt;=DATEVALUE("10/1/20"&amp;RIGHT(BR$1,2)),$U856&lt;=DATEVALUE("9/30/20"&amp;RIGHT(BS$1,2))),NETWORKDAYS($T856,$U856,Holidays!$J$3:$J$937),
IF(AND($T856&lt;DATEVALUE("10/1/20"&amp;RIGHT(BR$1,2)),$U856&lt;=DATEVALUE("9/30/20"&amp;RIGHT(BS$1,2))),NETWORKDAYS(DATEVALUE("10/1/20"&amp;RIGHT(BR$1,2)),$U856,Holidays!$J$3:$J$937),
IF($T856&lt;DATEVALUE("10/1/20"&amp;RIGHT(BR$1,2)),NETWORKDAYS(DATEVALUE("10/1/20"&amp;RIGHT(BR$1,2)),DATEVALUE("9/30/20"&amp;RIGHT(BS$1,2)),Holidays!$J$3:$J$937),
IF($T856&gt;=DATEVALUE("10/1/20"&amp;RIGHT(BR$1,2)),NETWORKDAYS($T856,DATEVALUE("9/30/20"&amp;RIGHT(BS$1,2)),Holidays!$J$3:$J$937),"")))),"")/(NETWORKDAYS($T856,$U856,Holidays!$J$3:$J$937)),0))</f>
        <v/>
      </c>
      <c r="BT856" s="87" t="str">
        <f>IF($Q856="","",IFERROR(IF(OR(AND($T856&gt;=DATEVALUE("10/1/20"&amp;RIGHT(BS$1,2)),$T856&lt;=DATEVALUE("9/30/20"&amp;RIGHT(BT$1,2))),AND($U856&gt;=DATEVALUE("10/1/20"&amp;RIGHT(BS$1,2)),$U856&lt;=DATEVALUE("9/30/20"&amp;RIGHT(BT$1,2))),AND($T856&lt;=DATEVALUE("10/1/20"&amp;RIGHT(BS$1,2)),$U856&gt;=DATEVALUE("9/30/20"&amp;RIGHT(BT$1,2)))),
IF(AND($T856&gt;=DATEVALUE("10/1/20"&amp;RIGHT(BS$1,2)),$U856&lt;=DATEVALUE("9/30/20"&amp;RIGHT(BT$1,2))),NETWORKDAYS($T856,$U856,Holidays!$J$3:$J$937),
IF(AND($T856&lt;DATEVALUE("10/1/20"&amp;RIGHT(BS$1,2)),$U856&lt;=DATEVALUE("9/30/20"&amp;RIGHT(BT$1,2))),NETWORKDAYS(DATEVALUE("10/1/20"&amp;RIGHT(BS$1,2)),$U856,Holidays!$J$3:$J$937),
IF($T856&lt;DATEVALUE("10/1/20"&amp;RIGHT(BS$1,2)),NETWORKDAYS(DATEVALUE("10/1/20"&amp;RIGHT(BS$1,2)),DATEVALUE("9/30/20"&amp;RIGHT(BT$1,2)),Holidays!$J$3:$J$937),
IF($T856&gt;=DATEVALUE("10/1/20"&amp;RIGHT(BS$1,2)),NETWORKDAYS($T856,DATEVALUE("9/30/20"&amp;RIGHT(BT$1,2)),Holidays!$J$3:$J$937),"")))),"")/(NETWORKDAYS($T856,$U856,Holidays!$J$3:$J$937)),0))</f>
        <v/>
      </c>
      <c r="BU856" s="87" t="str">
        <f>IF($Q856="","",IFERROR(IF(OR(AND($T856&gt;=DATEVALUE("10/1/20"&amp;RIGHT(BT$1,2)),$T856&lt;=DATEVALUE("9/30/20"&amp;RIGHT(BU$1,2))),AND($U856&gt;=DATEVALUE("10/1/20"&amp;RIGHT(BT$1,2)),$U856&lt;=DATEVALUE("9/30/20"&amp;RIGHT(BU$1,2))),AND($T856&lt;=DATEVALUE("10/1/20"&amp;RIGHT(BT$1,2)),$U856&gt;=DATEVALUE("9/30/20"&amp;RIGHT(BU$1,2)))),
IF(AND($T856&gt;=DATEVALUE("10/1/20"&amp;RIGHT(BT$1,2)),$U856&lt;=DATEVALUE("9/30/20"&amp;RIGHT(BU$1,2))),NETWORKDAYS($T856,$U856,Holidays!$J$3:$J$937),
IF(AND($T856&lt;DATEVALUE("10/1/20"&amp;RIGHT(BT$1,2)),$U856&lt;=DATEVALUE("9/30/20"&amp;RIGHT(BU$1,2))),NETWORKDAYS(DATEVALUE("10/1/20"&amp;RIGHT(BT$1,2)),$U856,Holidays!$J$3:$J$937),
IF($T856&lt;DATEVALUE("10/1/20"&amp;RIGHT(BT$1,2)),NETWORKDAYS(DATEVALUE("10/1/20"&amp;RIGHT(BT$1,2)),DATEVALUE("9/30/20"&amp;RIGHT(BU$1,2)),Holidays!$J$3:$J$937),
IF($T856&gt;=DATEVALUE("10/1/20"&amp;RIGHT(BT$1,2)),NETWORKDAYS($T856,DATEVALUE("9/30/20"&amp;RIGHT(BU$1,2)),Holidays!$J$3:$J$937),"")))),"")/(NETWORKDAYS($T856,$U856,Holidays!$J$3:$J$937)),0))</f>
        <v/>
      </c>
      <c r="BV856" s="87" t="str">
        <f>IF($Q856="","",IFERROR(IF(OR(AND($T856&gt;=DATEVALUE("10/1/20"&amp;RIGHT(BU$1,2)),$T856&lt;=DATEVALUE("9/30/20"&amp;RIGHT(BV$1,2))),AND($U856&gt;=DATEVALUE("10/1/20"&amp;RIGHT(BU$1,2)),$U856&lt;=DATEVALUE("9/30/20"&amp;RIGHT(BV$1,2))),AND($T856&lt;=DATEVALUE("10/1/20"&amp;RIGHT(BU$1,2)),$U856&gt;=DATEVALUE("9/30/20"&amp;RIGHT(BV$1,2)))),
IF(AND($T856&gt;=DATEVALUE("10/1/20"&amp;RIGHT(BU$1,2)),$U856&lt;=DATEVALUE("9/30/20"&amp;RIGHT(BV$1,2))),NETWORKDAYS($T856,$U856,Holidays!$J$3:$J$937),
IF(AND($T856&lt;DATEVALUE("10/1/20"&amp;RIGHT(BU$1,2)),$U856&lt;=DATEVALUE("9/30/20"&amp;RIGHT(BV$1,2))),NETWORKDAYS(DATEVALUE("10/1/20"&amp;RIGHT(BU$1,2)),$U856,Holidays!$J$3:$J$937),
IF($T856&lt;DATEVALUE("10/1/20"&amp;RIGHT(BU$1,2)),NETWORKDAYS(DATEVALUE("10/1/20"&amp;RIGHT(BU$1,2)),DATEVALUE("9/30/20"&amp;RIGHT(BV$1,2)),Holidays!$J$3:$J$937),
IF($T856&gt;=DATEVALUE("10/1/20"&amp;RIGHT(BU$1,2)),NETWORKDAYS($T856,DATEVALUE("9/30/20"&amp;RIGHT(BV$1,2)),Holidays!$J$3:$J$937),"")))),"")/(NETWORKDAYS($T856,$U856,Holidays!$J$3:$J$937)),0))</f>
        <v/>
      </c>
      <c r="BW856" s="87" t="str">
        <f>IF($Q856="","",IFERROR(IF(OR(AND($T856&gt;=DATEVALUE("10/1/20"&amp;RIGHT(BV$1,2)),$T856&lt;=DATEVALUE("9/30/20"&amp;RIGHT(BW$1,2))),AND($U856&gt;=DATEVALUE("10/1/20"&amp;RIGHT(BV$1,2)),$U856&lt;=DATEVALUE("9/30/20"&amp;RIGHT(BW$1,2))),AND($T856&lt;=DATEVALUE("10/1/20"&amp;RIGHT(BV$1,2)),$U856&gt;=DATEVALUE("9/30/20"&amp;RIGHT(BW$1,2)))),
IF(AND($T856&gt;=DATEVALUE("10/1/20"&amp;RIGHT(BV$1,2)),$U856&lt;=DATEVALUE("9/30/20"&amp;RIGHT(BW$1,2))),NETWORKDAYS($T856,$U856,Holidays!$J$3:$J$937),
IF(AND($T856&lt;DATEVALUE("10/1/20"&amp;RIGHT(BV$1,2)),$U856&lt;=DATEVALUE("9/30/20"&amp;RIGHT(BW$1,2))),NETWORKDAYS(DATEVALUE("10/1/20"&amp;RIGHT(BV$1,2)),$U856,Holidays!$J$3:$J$937),
IF($T856&lt;DATEVALUE("10/1/20"&amp;RIGHT(BV$1,2)),NETWORKDAYS(DATEVALUE("10/1/20"&amp;RIGHT(BV$1,2)),DATEVALUE("9/30/20"&amp;RIGHT(BW$1,2)),Holidays!$J$3:$J$937),
IF($T856&gt;=DATEVALUE("10/1/20"&amp;RIGHT(BV$1,2)),NETWORKDAYS($T856,DATEVALUE("9/30/20"&amp;RIGHT(BW$1,2)),Holidays!$J$3:$J$937),"")))),"")/(NETWORKDAYS($T856,$U856,Holidays!$J$3:$J$937)),0))</f>
        <v/>
      </c>
      <c r="BX856" s="87" t="str">
        <f>IF($Q856="","",IFERROR(IF(OR(AND($T856&gt;=DATEVALUE("10/1/20"&amp;RIGHT(BW$1,2)),$T856&lt;=DATEVALUE("9/30/20"&amp;RIGHT(BX$1,2))),AND($U856&gt;=DATEVALUE("10/1/20"&amp;RIGHT(BW$1,2)),$U856&lt;=DATEVALUE("9/30/20"&amp;RIGHT(BX$1,2))),AND($T856&lt;=DATEVALUE("10/1/20"&amp;RIGHT(BW$1,2)),$U856&gt;=DATEVALUE("9/30/20"&amp;RIGHT(BX$1,2)))),
IF(AND($T856&gt;=DATEVALUE("10/1/20"&amp;RIGHT(BW$1,2)),$U856&lt;=DATEVALUE("9/30/20"&amp;RIGHT(BX$1,2))),NETWORKDAYS($T856,$U856,Holidays!$J$3:$J$937),
IF(AND($T856&lt;DATEVALUE("10/1/20"&amp;RIGHT(BW$1,2)),$U856&lt;=DATEVALUE("9/30/20"&amp;RIGHT(BX$1,2))),NETWORKDAYS(DATEVALUE("10/1/20"&amp;RIGHT(BW$1,2)),$U856,Holidays!$J$3:$J$937),
IF($T856&lt;DATEVALUE("10/1/20"&amp;RIGHT(BW$1,2)),NETWORKDAYS(DATEVALUE("10/1/20"&amp;RIGHT(BW$1,2)),DATEVALUE("9/30/20"&amp;RIGHT(BX$1,2)),Holidays!$J$3:$J$937),
IF($T856&gt;=DATEVALUE("10/1/20"&amp;RIGHT(BW$1,2)),NETWORKDAYS($T856,DATEVALUE("9/30/20"&amp;RIGHT(BX$1,2)),Holidays!$J$3:$J$937),"")))),"")/(NETWORKDAYS($T856,$U856,Holidays!$J$3:$J$937)),0))</f>
        <v/>
      </c>
      <c r="BY856" s="87" t="str">
        <f>IF($Q856="","",IFERROR(IF(OR(AND($T856&gt;=DATEVALUE("10/1/20"&amp;RIGHT(BX$1,2)),$T856&lt;=DATEVALUE("9/30/20"&amp;RIGHT(BY$1,2))),AND($U856&gt;=DATEVALUE("10/1/20"&amp;RIGHT(BX$1,2)),$U856&lt;=DATEVALUE("9/30/20"&amp;RIGHT(BY$1,2))),AND($T856&lt;=DATEVALUE("10/1/20"&amp;RIGHT(BX$1,2)),$U856&gt;=DATEVALUE("9/30/20"&amp;RIGHT(BY$1,2)))),
IF(AND($T856&gt;=DATEVALUE("10/1/20"&amp;RIGHT(BX$1,2)),$U856&lt;=DATEVALUE("9/30/20"&amp;RIGHT(BY$1,2))),NETWORKDAYS($T856,$U856,Holidays!$J$3:$J$937),
IF(AND($T856&lt;DATEVALUE("10/1/20"&amp;RIGHT(BX$1,2)),$U856&lt;=DATEVALUE("9/30/20"&amp;RIGHT(BY$1,2))),NETWORKDAYS(DATEVALUE("10/1/20"&amp;RIGHT(BX$1,2)),$U856,Holidays!$J$3:$J$937),
IF($T856&lt;DATEVALUE("10/1/20"&amp;RIGHT(BX$1,2)),NETWORKDAYS(DATEVALUE("10/1/20"&amp;RIGHT(BX$1,2)),DATEVALUE("9/30/20"&amp;RIGHT(BY$1,2)),Holidays!$J$3:$J$937),
IF($T856&gt;=DATEVALUE("10/1/20"&amp;RIGHT(BX$1,2)),NETWORKDAYS($T856,DATEVALUE("9/30/20"&amp;RIGHT(BY$1,2)),Holidays!$J$3:$J$937),"")))),"")/(NETWORKDAYS($T856,$U856,Holidays!$J$3:$J$937)),0))</f>
        <v/>
      </c>
      <c r="BZ856" s="87" t="str">
        <f>IF($Q856="","",IFERROR(IF(OR(AND($T856&gt;=DATEVALUE("10/1/20"&amp;RIGHT(BY$1,2)),$T856&lt;=DATEVALUE("9/30/20"&amp;RIGHT(BZ$1,2))),AND($U856&gt;=DATEVALUE("10/1/20"&amp;RIGHT(BY$1,2)),$U856&lt;=DATEVALUE("9/30/20"&amp;RIGHT(BZ$1,2))),AND($T856&lt;=DATEVALUE("10/1/20"&amp;RIGHT(BY$1,2)),$U856&gt;=DATEVALUE("9/30/20"&amp;RIGHT(BZ$1,2)))),
IF(AND($T856&gt;=DATEVALUE("10/1/20"&amp;RIGHT(BY$1,2)),$U856&lt;=DATEVALUE("9/30/20"&amp;RIGHT(BZ$1,2))),NETWORKDAYS($T856,$U856,Holidays!$J$3:$J$937),
IF(AND($T856&lt;DATEVALUE("10/1/20"&amp;RIGHT(BY$1,2)),$U856&lt;=DATEVALUE("9/30/20"&amp;RIGHT(BZ$1,2))),NETWORKDAYS(DATEVALUE("10/1/20"&amp;RIGHT(BY$1,2)),$U856,Holidays!$J$3:$J$937),
IF($T856&lt;DATEVALUE("10/1/20"&amp;RIGHT(BY$1,2)),NETWORKDAYS(DATEVALUE("10/1/20"&amp;RIGHT(BY$1,2)),DATEVALUE("9/30/20"&amp;RIGHT(BZ$1,2)),Holidays!$J$3:$J$937),
IF($T856&gt;=DATEVALUE("10/1/20"&amp;RIGHT(BY$1,2)),NETWORKDAYS($T856,DATEVALUE("9/30/20"&amp;RIGHT(BZ$1,2)),Holidays!$J$3:$J$937),"")))),"")/(NETWORKDAYS($T856,$U856,Holidays!$J$3:$J$937)),0))</f>
        <v/>
      </c>
      <c r="CA856" s="87" t="str">
        <f>IF($Q856="","",IFERROR(IF(OR(AND($T856&gt;=DATEVALUE("10/1/20"&amp;RIGHT(BZ$1,2)),$T856&lt;=DATEVALUE("9/30/20"&amp;RIGHT(CA$1,2))),AND($U856&gt;=DATEVALUE("10/1/20"&amp;RIGHT(BZ$1,2)),$U856&lt;=DATEVALUE("9/30/20"&amp;RIGHT(CA$1,2))),AND($T856&lt;=DATEVALUE("10/1/20"&amp;RIGHT(BZ$1,2)),$U856&gt;=DATEVALUE("9/30/20"&amp;RIGHT(CA$1,2)))),
IF(AND($T856&gt;=DATEVALUE("10/1/20"&amp;RIGHT(BZ$1,2)),$U856&lt;=DATEVALUE("9/30/20"&amp;RIGHT(CA$1,2))),NETWORKDAYS($T856,$U856,Holidays!$J$3:$J$937),
IF(AND($T856&lt;DATEVALUE("10/1/20"&amp;RIGHT(BZ$1,2)),$U856&lt;=DATEVALUE("9/30/20"&amp;RIGHT(CA$1,2))),NETWORKDAYS(DATEVALUE("10/1/20"&amp;RIGHT(BZ$1,2)),$U856,Holidays!$J$3:$J$937),
IF($T856&lt;DATEVALUE("10/1/20"&amp;RIGHT(BZ$1,2)),NETWORKDAYS(DATEVALUE("10/1/20"&amp;RIGHT(BZ$1,2)),DATEVALUE("9/30/20"&amp;RIGHT(CA$1,2)),Holidays!$J$3:$J$937),
IF($T856&gt;=DATEVALUE("10/1/20"&amp;RIGHT(BZ$1,2)),NETWORKDAYS($T856,DATEVALUE("9/30/20"&amp;RIGHT(CA$1,2)),Holidays!$J$3:$J$937),"")))),"")/(NETWORKDAYS($T856,$U856,Holidays!$J$3:$J$937)),0))</f>
        <v/>
      </c>
      <c r="CB856" s="87" t="str">
        <f>IF($Q856="","",IFERROR(IF(OR(AND($T856&gt;=DATEVALUE("10/1/20"&amp;RIGHT(CA$1,2)),$T856&lt;=DATEVALUE("9/30/20"&amp;RIGHT(CB$1,2))),AND($U856&gt;=DATEVALUE("10/1/20"&amp;RIGHT(CA$1,2)),$U856&lt;=DATEVALUE("9/30/20"&amp;RIGHT(CB$1,2))),AND($T856&lt;=DATEVALUE("10/1/20"&amp;RIGHT(CA$1,2)),$U856&gt;=DATEVALUE("9/30/20"&amp;RIGHT(CB$1,2)))),
IF(AND($T856&gt;=DATEVALUE("10/1/20"&amp;RIGHT(CA$1,2)),$U856&lt;=DATEVALUE("9/30/20"&amp;RIGHT(CB$1,2))),NETWORKDAYS($T856,$U856,Holidays!$J$3:$J$937),
IF(AND($T856&lt;DATEVALUE("10/1/20"&amp;RIGHT(CA$1,2)),$U856&lt;=DATEVALUE("9/30/20"&amp;RIGHT(CB$1,2))),NETWORKDAYS(DATEVALUE("10/1/20"&amp;RIGHT(CA$1,2)),$U856,Holidays!$J$3:$J$937),
IF($T856&lt;DATEVALUE("10/1/20"&amp;RIGHT(CA$1,2)),NETWORKDAYS(DATEVALUE("10/1/20"&amp;RIGHT(CA$1,2)),DATEVALUE("9/30/20"&amp;RIGHT(CB$1,2)),Holidays!$J$3:$J$937),
IF($T856&gt;=DATEVALUE("10/1/20"&amp;RIGHT(CA$1,2)),NETWORKDAYS($T856,DATEVALUE("9/30/20"&amp;RIGHT(CB$1,2)),Holidays!$J$3:$J$937),"")))),"")/(NETWORKDAYS($T856,$U856,Holidays!$J$3:$J$937)),0))</f>
        <v/>
      </c>
    </row>
    <row r="857" spans="1:80">
      <c r="A857" s="97"/>
      <c r="B857" s="98" t="str">
        <f ca="1">IF(NOT($A857=""),OFFSET('WBS Reference &amp; User Procedure'!$A$1,MATCH($A857,'WBS Reference &amp; User Procedure'!$A:$A,0)-1,1),"")</f>
        <v/>
      </c>
      <c r="D857" s="97"/>
      <c r="T857" s="104" t="str">
        <f>IF(NOT(Q857=""),IF(NOT($S857=""),$S857,#REF!),"")</f>
        <v/>
      </c>
      <c r="U857" s="104" t="str">
        <f>IF(NOT(Q857=""),WORKDAY(T857,Q857,Holidays!$J$3:$J$937),"")</f>
        <v/>
      </c>
      <c r="V857" s="104"/>
      <c r="W857" s="104"/>
      <c r="X857" s="101" t="str">
        <f t="shared" si="181"/>
        <v/>
      </c>
      <c r="AL857" s="87" t="str">
        <f t="shared" ca="1" si="180"/>
        <v/>
      </c>
      <c r="AN857" s="87" t="str">
        <f t="shared" ca="1" si="192"/>
        <v/>
      </c>
      <c r="AO857" s="87" t="str">
        <f t="shared" ca="1" si="192"/>
        <v/>
      </c>
      <c r="AP857" s="87" t="str">
        <f t="shared" ca="1" si="192"/>
        <v/>
      </c>
      <c r="AQ857" s="87" t="str">
        <f t="shared" ca="1" si="192"/>
        <v/>
      </c>
      <c r="AR857" s="87" t="str">
        <f t="shared" ca="1" si="192"/>
        <v/>
      </c>
      <c r="AS857" s="87" t="str">
        <f t="shared" ca="1" si="192"/>
        <v/>
      </c>
      <c r="AT857" s="87" t="str">
        <f t="shared" ca="1" si="192"/>
        <v/>
      </c>
      <c r="AU857" s="87" t="str">
        <f t="shared" ca="1" si="192"/>
        <v/>
      </c>
      <c r="AV857" s="87" t="str">
        <f t="shared" ca="1" si="192"/>
        <v/>
      </c>
      <c r="AW857" s="87" t="str">
        <f t="shared" ca="1" si="192"/>
        <v/>
      </c>
      <c r="AX857" s="87" t="str">
        <f t="shared" ca="1" si="193"/>
        <v/>
      </c>
      <c r="AY857" s="87" t="str">
        <f t="shared" ca="1" si="193"/>
        <v/>
      </c>
      <c r="AZ857" s="87" t="str">
        <f t="shared" ca="1" si="193"/>
        <v/>
      </c>
      <c r="BA857" s="87" t="str">
        <f t="shared" ca="1" si="193"/>
        <v/>
      </c>
      <c r="BB857" s="87" t="str">
        <f t="shared" ca="1" si="193"/>
        <v/>
      </c>
      <c r="BC857" s="87" t="str">
        <f t="shared" ca="1" si="193"/>
        <v/>
      </c>
      <c r="BD857" s="87" t="str">
        <f t="shared" ca="1" si="193"/>
        <v/>
      </c>
      <c r="BE857" s="87" t="str">
        <f t="shared" ca="1" si="193"/>
        <v/>
      </c>
      <c r="BF857" s="87" t="str">
        <f t="shared" ca="1" si="193"/>
        <v/>
      </c>
      <c r="BG857" s="87" t="str">
        <f t="shared" ca="1" si="193"/>
        <v/>
      </c>
      <c r="BI857" s="87" t="str">
        <f>IF($Q857="","",IFERROR(IF(OR(AND($T857&gt;=DATEVALUE("10/1/20"&amp;RIGHT(BH$1,2)),$T857&lt;=DATEVALUE("9/30/20"&amp;RIGHT(BI$1,2))),AND($U857&gt;=DATEVALUE("10/1/20"&amp;RIGHT(BH$1,2)),$U857&lt;=DATEVALUE("9/30/20"&amp;RIGHT(BI$1,2))),AND($T857&lt;=DATEVALUE("10/1/20"&amp;RIGHT(BH$1,2)),$U857&gt;=DATEVALUE("9/30/20"&amp;RIGHT(BI$1,2)))),
IF(AND($T857&gt;=DATEVALUE("10/1/20"&amp;RIGHT(BH$1,2)),$U857&lt;=DATEVALUE("9/30/20"&amp;RIGHT(BI$1,2))),NETWORKDAYS($T857,$U857,Holidays!$J$3:$J$937),
IF(AND($T857&lt;DATEVALUE("10/1/20"&amp;RIGHT(BH$1,2)),$U857&lt;=DATEVALUE("9/30/20"&amp;RIGHT(BI$1,2))),NETWORKDAYS(DATEVALUE("10/1/20"&amp;RIGHT(BH$1,2)),$U857,Holidays!$J$3:$J$937),
IF($T857&lt;DATEVALUE("10/1/20"&amp;RIGHT(BH$1,2)),NETWORKDAYS(DATEVALUE("10/1/20"&amp;RIGHT(BH$1,2)),DATEVALUE("9/30/20"&amp;RIGHT(BI$1,2)),Holidays!$J$3:$J$937),
IF($T857&gt;=DATEVALUE("10/1/20"&amp;RIGHT(BH$1,2)),NETWORKDAYS($T857,DATEVALUE("9/30/20"&amp;RIGHT(BI$1,2)),Holidays!$J$3:$J$937),"")))),"")/(NETWORKDAYS($T857,$U857,Holidays!$J$3:$J$937)),0))</f>
        <v/>
      </c>
      <c r="BJ857" s="87" t="str">
        <f>IF($Q857="","",IFERROR(IF(OR(AND($T857&gt;=DATEVALUE("10/1/20"&amp;RIGHT(BI$1,2)),$T857&lt;=DATEVALUE("9/30/20"&amp;RIGHT(BJ$1,2))),AND($U857&gt;=DATEVALUE("10/1/20"&amp;RIGHT(BI$1,2)),$U857&lt;=DATEVALUE("9/30/20"&amp;RIGHT(BJ$1,2))),AND($T857&lt;=DATEVALUE("10/1/20"&amp;RIGHT(BI$1,2)),$U857&gt;=DATEVALUE("9/30/20"&amp;RIGHT(BJ$1,2)))),
IF(AND($T857&gt;=DATEVALUE("10/1/20"&amp;RIGHT(BI$1,2)),$U857&lt;=DATEVALUE("9/30/20"&amp;RIGHT(BJ$1,2))),NETWORKDAYS($T857,$U857,Holidays!$J$3:$J$937),
IF(AND($T857&lt;DATEVALUE("10/1/20"&amp;RIGHT(BI$1,2)),$U857&lt;=DATEVALUE("9/30/20"&amp;RIGHT(BJ$1,2))),NETWORKDAYS(DATEVALUE("10/1/20"&amp;RIGHT(BI$1,2)),$U857,Holidays!$J$3:$J$937),
IF($T857&lt;DATEVALUE("10/1/20"&amp;RIGHT(BI$1,2)),NETWORKDAYS(DATEVALUE("10/1/20"&amp;RIGHT(BI$1,2)),DATEVALUE("9/30/20"&amp;RIGHT(BJ$1,2)),Holidays!$J$3:$J$937),
IF($T857&gt;=DATEVALUE("10/1/20"&amp;RIGHT(BI$1,2)),NETWORKDAYS($T857,DATEVALUE("9/30/20"&amp;RIGHT(BJ$1,2)),Holidays!$J$3:$J$937),"")))),"")/(NETWORKDAYS($T857,$U857,Holidays!$J$3:$J$937)),0))</f>
        <v/>
      </c>
      <c r="BK857" s="87" t="str">
        <f>IF($Q857="","",IFERROR(IF(OR(AND($T857&gt;=DATEVALUE("10/1/20"&amp;RIGHT(BJ$1,2)),$T857&lt;=DATEVALUE("9/30/20"&amp;RIGHT(BK$1,2))),AND($U857&gt;=DATEVALUE("10/1/20"&amp;RIGHT(BJ$1,2)),$U857&lt;=DATEVALUE("9/30/20"&amp;RIGHT(BK$1,2))),AND($T857&lt;=DATEVALUE("10/1/20"&amp;RIGHT(BJ$1,2)),$U857&gt;=DATEVALUE("9/30/20"&amp;RIGHT(BK$1,2)))),
IF(AND($T857&gt;=DATEVALUE("10/1/20"&amp;RIGHT(BJ$1,2)),$U857&lt;=DATEVALUE("9/30/20"&amp;RIGHT(BK$1,2))),NETWORKDAYS($T857,$U857,Holidays!$J$3:$J$937),
IF(AND($T857&lt;DATEVALUE("10/1/20"&amp;RIGHT(BJ$1,2)),$U857&lt;=DATEVALUE("9/30/20"&amp;RIGHT(BK$1,2))),NETWORKDAYS(DATEVALUE("10/1/20"&amp;RIGHT(BJ$1,2)),$U857,Holidays!$J$3:$J$937),
IF($T857&lt;DATEVALUE("10/1/20"&amp;RIGHT(BJ$1,2)),NETWORKDAYS(DATEVALUE("10/1/20"&amp;RIGHT(BJ$1,2)),DATEVALUE("9/30/20"&amp;RIGHT(BK$1,2)),Holidays!$J$3:$J$937),
IF($T857&gt;=DATEVALUE("10/1/20"&amp;RIGHT(BJ$1,2)),NETWORKDAYS($T857,DATEVALUE("9/30/20"&amp;RIGHT(BK$1,2)),Holidays!$J$3:$J$937),"")))),"")/(NETWORKDAYS($T857,$U857,Holidays!$J$3:$J$937)),0))</f>
        <v/>
      </c>
      <c r="BL857" s="87" t="str">
        <f>IF($Q857="","",IFERROR(IF(OR(AND($T857&gt;=DATEVALUE("10/1/20"&amp;RIGHT(BK$1,2)),$T857&lt;=DATEVALUE("9/30/20"&amp;RIGHT(BL$1,2))),AND($U857&gt;=DATEVALUE("10/1/20"&amp;RIGHT(BK$1,2)),$U857&lt;=DATEVALUE("9/30/20"&amp;RIGHT(BL$1,2))),AND($T857&lt;=DATEVALUE("10/1/20"&amp;RIGHT(BK$1,2)),$U857&gt;=DATEVALUE("9/30/20"&amp;RIGHT(BL$1,2)))),
IF(AND($T857&gt;=DATEVALUE("10/1/20"&amp;RIGHT(BK$1,2)),$U857&lt;=DATEVALUE("9/30/20"&amp;RIGHT(BL$1,2))),NETWORKDAYS($T857,$U857,Holidays!$J$3:$J$937),
IF(AND($T857&lt;DATEVALUE("10/1/20"&amp;RIGHT(BK$1,2)),$U857&lt;=DATEVALUE("9/30/20"&amp;RIGHT(BL$1,2))),NETWORKDAYS(DATEVALUE("10/1/20"&amp;RIGHT(BK$1,2)),$U857,Holidays!$J$3:$J$937),
IF($T857&lt;DATEVALUE("10/1/20"&amp;RIGHT(BK$1,2)),NETWORKDAYS(DATEVALUE("10/1/20"&amp;RIGHT(BK$1,2)),DATEVALUE("9/30/20"&amp;RIGHT(BL$1,2)),Holidays!$J$3:$J$937),
IF($T857&gt;=DATEVALUE("10/1/20"&amp;RIGHT(BK$1,2)),NETWORKDAYS($T857,DATEVALUE("9/30/20"&amp;RIGHT(BL$1,2)),Holidays!$J$3:$J$937),"")))),"")/(NETWORKDAYS($T857,$U857,Holidays!$J$3:$J$937)),0))</f>
        <v/>
      </c>
      <c r="BM857" s="87" t="str">
        <f>IF($Q857="","",IFERROR(IF(OR(AND($T857&gt;=DATEVALUE("10/1/20"&amp;RIGHT(BL$1,2)),$T857&lt;=DATEVALUE("9/30/20"&amp;RIGHT(BM$1,2))),AND($U857&gt;=DATEVALUE("10/1/20"&amp;RIGHT(BL$1,2)),$U857&lt;=DATEVALUE("9/30/20"&amp;RIGHT(BM$1,2))),AND($T857&lt;=DATEVALUE("10/1/20"&amp;RIGHT(BL$1,2)),$U857&gt;=DATEVALUE("9/30/20"&amp;RIGHT(BM$1,2)))),
IF(AND($T857&gt;=DATEVALUE("10/1/20"&amp;RIGHT(BL$1,2)),$U857&lt;=DATEVALUE("9/30/20"&amp;RIGHT(BM$1,2))),NETWORKDAYS($T857,$U857,Holidays!$J$3:$J$937),
IF(AND($T857&lt;DATEVALUE("10/1/20"&amp;RIGHT(BL$1,2)),$U857&lt;=DATEVALUE("9/30/20"&amp;RIGHT(BM$1,2))),NETWORKDAYS(DATEVALUE("10/1/20"&amp;RIGHT(BL$1,2)),$U857,Holidays!$J$3:$J$937),
IF($T857&lt;DATEVALUE("10/1/20"&amp;RIGHT(BL$1,2)),NETWORKDAYS(DATEVALUE("10/1/20"&amp;RIGHT(BL$1,2)),DATEVALUE("9/30/20"&amp;RIGHT(BM$1,2)),Holidays!$J$3:$J$937),
IF($T857&gt;=DATEVALUE("10/1/20"&amp;RIGHT(BL$1,2)),NETWORKDAYS($T857,DATEVALUE("9/30/20"&amp;RIGHT(BM$1,2)),Holidays!$J$3:$J$937),"")))),"")/(NETWORKDAYS($T857,$U857,Holidays!$J$3:$J$937)),0))</f>
        <v/>
      </c>
      <c r="BN857" s="87" t="str">
        <f>IF($Q857="","",IFERROR(IF(OR(AND($T857&gt;=DATEVALUE("10/1/20"&amp;RIGHT(BM$1,2)),$T857&lt;=DATEVALUE("9/30/20"&amp;RIGHT(BN$1,2))),AND($U857&gt;=DATEVALUE("10/1/20"&amp;RIGHT(BM$1,2)),$U857&lt;=DATEVALUE("9/30/20"&amp;RIGHT(BN$1,2))),AND($T857&lt;=DATEVALUE("10/1/20"&amp;RIGHT(BM$1,2)),$U857&gt;=DATEVALUE("9/30/20"&amp;RIGHT(BN$1,2)))),
IF(AND($T857&gt;=DATEVALUE("10/1/20"&amp;RIGHT(BM$1,2)),$U857&lt;=DATEVALUE("9/30/20"&amp;RIGHT(BN$1,2))),NETWORKDAYS($T857,$U857,Holidays!$J$3:$J$937),
IF(AND($T857&lt;DATEVALUE("10/1/20"&amp;RIGHT(BM$1,2)),$U857&lt;=DATEVALUE("9/30/20"&amp;RIGHT(BN$1,2))),NETWORKDAYS(DATEVALUE("10/1/20"&amp;RIGHT(BM$1,2)),$U857,Holidays!$J$3:$J$937),
IF($T857&lt;DATEVALUE("10/1/20"&amp;RIGHT(BM$1,2)),NETWORKDAYS(DATEVALUE("10/1/20"&amp;RIGHT(BM$1,2)),DATEVALUE("9/30/20"&amp;RIGHT(BN$1,2)),Holidays!$J$3:$J$937),
IF($T857&gt;=DATEVALUE("10/1/20"&amp;RIGHT(BM$1,2)),NETWORKDAYS($T857,DATEVALUE("9/30/20"&amp;RIGHT(BN$1,2)),Holidays!$J$3:$J$937),"")))),"")/(NETWORKDAYS($T857,$U857,Holidays!$J$3:$J$937)),0))</f>
        <v/>
      </c>
      <c r="BO857" s="87" t="str">
        <f>IF($Q857="","",IFERROR(IF(OR(AND($T857&gt;=DATEVALUE("10/1/20"&amp;RIGHT(BN$1,2)),$T857&lt;=DATEVALUE("9/30/20"&amp;RIGHT(BO$1,2))),AND($U857&gt;=DATEVALUE("10/1/20"&amp;RIGHT(BN$1,2)),$U857&lt;=DATEVALUE("9/30/20"&amp;RIGHT(BO$1,2))),AND($T857&lt;=DATEVALUE("10/1/20"&amp;RIGHT(BN$1,2)),$U857&gt;=DATEVALUE("9/30/20"&amp;RIGHT(BO$1,2)))),
IF(AND($T857&gt;=DATEVALUE("10/1/20"&amp;RIGHT(BN$1,2)),$U857&lt;=DATEVALUE("9/30/20"&amp;RIGHT(BO$1,2))),NETWORKDAYS($T857,$U857,Holidays!$J$3:$J$937),
IF(AND($T857&lt;DATEVALUE("10/1/20"&amp;RIGHT(BN$1,2)),$U857&lt;=DATEVALUE("9/30/20"&amp;RIGHT(BO$1,2))),NETWORKDAYS(DATEVALUE("10/1/20"&amp;RIGHT(BN$1,2)),$U857,Holidays!$J$3:$J$937),
IF($T857&lt;DATEVALUE("10/1/20"&amp;RIGHT(BN$1,2)),NETWORKDAYS(DATEVALUE("10/1/20"&amp;RIGHT(BN$1,2)),DATEVALUE("9/30/20"&amp;RIGHT(BO$1,2)),Holidays!$J$3:$J$937),
IF($T857&gt;=DATEVALUE("10/1/20"&amp;RIGHT(BN$1,2)),NETWORKDAYS($T857,DATEVALUE("9/30/20"&amp;RIGHT(BO$1,2)),Holidays!$J$3:$J$937),"")))),"")/(NETWORKDAYS($T857,$U857,Holidays!$J$3:$J$937)),0))</f>
        <v/>
      </c>
      <c r="BP857" s="87" t="str">
        <f>IF($Q857="","",IFERROR(IF(OR(AND($T857&gt;=DATEVALUE("10/1/20"&amp;RIGHT(BO$1,2)),$T857&lt;=DATEVALUE("9/30/20"&amp;RIGHT(BP$1,2))),AND($U857&gt;=DATEVALUE("10/1/20"&amp;RIGHT(BO$1,2)),$U857&lt;=DATEVALUE("9/30/20"&amp;RIGHT(BP$1,2))),AND($T857&lt;=DATEVALUE("10/1/20"&amp;RIGHT(BO$1,2)),$U857&gt;=DATEVALUE("9/30/20"&amp;RIGHT(BP$1,2)))),
IF(AND($T857&gt;=DATEVALUE("10/1/20"&amp;RIGHT(BO$1,2)),$U857&lt;=DATEVALUE("9/30/20"&amp;RIGHT(BP$1,2))),NETWORKDAYS($T857,$U857,Holidays!$J$3:$J$937),
IF(AND($T857&lt;DATEVALUE("10/1/20"&amp;RIGHT(BO$1,2)),$U857&lt;=DATEVALUE("9/30/20"&amp;RIGHT(BP$1,2))),NETWORKDAYS(DATEVALUE("10/1/20"&amp;RIGHT(BO$1,2)),$U857,Holidays!$J$3:$J$937),
IF($T857&lt;DATEVALUE("10/1/20"&amp;RIGHT(BO$1,2)),NETWORKDAYS(DATEVALUE("10/1/20"&amp;RIGHT(BO$1,2)),DATEVALUE("9/30/20"&amp;RIGHT(BP$1,2)),Holidays!$J$3:$J$937),
IF($T857&gt;=DATEVALUE("10/1/20"&amp;RIGHT(BO$1,2)),NETWORKDAYS($T857,DATEVALUE("9/30/20"&amp;RIGHT(BP$1,2)),Holidays!$J$3:$J$937),"")))),"")/(NETWORKDAYS($T857,$U857,Holidays!$J$3:$J$937)),0))</f>
        <v/>
      </c>
      <c r="BQ857" s="87" t="str">
        <f>IF($Q857="","",IFERROR(IF(OR(AND($T857&gt;=DATEVALUE("10/1/20"&amp;RIGHT(BP$1,2)),$T857&lt;=DATEVALUE("9/30/20"&amp;RIGHT(BQ$1,2))),AND($U857&gt;=DATEVALUE("10/1/20"&amp;RIGHT(BP$1,2)),$U857&lt;=DATEVALUE("9/30/20"&amp;RIGHT(BQ$1,2))),AND($T857&lt;=DATEVALUE("10/1/20"&amp;RIGHT(BP$1,2)),$U857&gt;=DATEVALUE("9/30/20"&amp;RIGHT(BQ$1,2)))),
IF(AND($T857&gt;=DATEVALUE("10/1/20"&amp;RIGHT(BP$1,2)),$U857&lt;=DATEVALUE("9/30/20"&amp;RIGHT(BQ$1,2))),NETWORKDAYS($T857,$U857,Holidays!$J$3:$J$937),
IF(AND($T857&lt;DATEVALUE("10/1/20"&amp;RIGHT(BP$1,2)),$U857&lt;=DATEVALUE("9/30/20"&amp;RIGHT(BQ$1,2))),NETWORKDAYS(DATEVALUE("10/1/20"&amp;RIGHT(BP$1,2)),$U857,Holidays!$J$3:$J$937),
IF($T857&lt;DATEVALUE("10/1/20"&amp;RIGHT(BP$1,2)),NETWORKDAYS(DATEVALUE("10/1/20"&amp;RIGHT(BP$1,2)),DATEVALUE("9/30/20"&amp;RIGHT(BQ$1,2)),Holidays!$J$3:$J$937),
IF($T857&gt;=DATEVALUE("10/1/20"&amp;RIGHT(BP$1,2)),NETWORKDAYS($T857,DATEVALUE("9/30/20"&amp;RIGHT(BQ$1,2)),Holidays!$J$3:$J$937),"")))),"")/(NETWORKDAYS($T857,$U857,Holidays!$J$3:$J$937)),0))</f>
        <v/>
      </c>
      <c r="BR857" s="87" t="str">
        <f>IF($Q857="","",IFERROR(IF(OR(AND($T857&gt;=DATEVALUE("10/1/20"&amp;RIGHT(BQ$1,2)),$T857&lt;=DATEVALUE("9/30/20"&amp;RIGHT(BR$1,2))),AND($U857&gt;=DATEVALUE("10/1/20"&amp;RIGHT(BQ$1,2)),$U857&lt;=DATEVALUE("9/30/20"&amp;RIGHT(BR$1,2))),AND($T857&lt;=DATEVALUE("10/1/20"&amp;RIGHT(BQ$1,2)),$U857&gt;=DATEVALUE("9/30/20"&amp;RIGHT(BR$1,2)))),
IF(AND($T857&gt;=DATEVALUE("10/1/20"&amp;RIGHT(BQ$1,2)),$U857&lt;=DATEVALUE("9/30/20"&amp;RIGHT(BR$1,2))),NETWORKDAYS($T857,$U857,Holidays!$J$3:$J$937),
IF(AND($T857&lt;DATEVALUE("10/1/20"&amp;RIGHT(BQ$1,2)),$U857&lt;=DATEVALUE("9/30/20"&amp;RIGHT(BR$1,2))),NETWORKDAYS(DATEVALUE("10/1/20"&amp;RIGHT(BQ$1,2)),$U857,Holidays!$J$3:$J$937),
IF($T857&lt;DATEVALUE("10/1/20"&amp;RIGHT(BQ$1,2)),NETWORKDAYS(DATEVALUE("10/1/20"&amp;RIGHT(BQ$1,2)),DATEVALUE("9/30/20"&amp;RIGHT(BR$1,2)),Holidays!$J$3:$J$937),
IF($T857&gt;=DATEVALUE("10/1/20"&amp;RIGHT(BQ$1,2)),NETWORKDAYS($T857,DATEVALUE("9/30/20"&amp;RIGHT(BR$1,2)),Holidays!$J$3:$J$937),"")))),"")/(NETWORKDAYS($T857,$U857,Holidays!$J$3:$J$937)),0))</f>
        <v/>
      </c>
      <c r="BS857" s="87" t="str">
        <f>IF($Q857="","",IFERROR(IF(OR(AND($T857&gt;=DATEVALUE("10/1/20"&amp;RIGHT(BR$1,2)),$T857&lt;=DATEVALUE("9/30/20"&amp;RIGHT(BS$1,2))),AND($U857&gt;=DATEVALUE("10/1/20"&amp;RIGHT(BR$1,2)),$U857&lt;=DATEVALUE("9/30/20"&amp;RIGHT(BS$1,2))),AND($T857&lt;=DATEVALUE("10/1/20"&amp;RIGHT(BR$1,2)),$U857&gt;=DATEVALUE("9/30/20"&amp;RIGHT(BS$1,2)))),
IF(AND($T857&gt;=DATEVALUE("10/1/20"&amp;RIGHT(BR$1,2)),$U857&lt;=DATEVALUE("9/30/20"&amp;RIGHT(BS$1,2))),NETWORKDAYS($T857,$U857,Holidays!$J$3:$J$937),
IF(AND($T857&lt;DATEVALUE("10/1/20"&amp;RIGHT(BR$1,2)),$U857&lt;=DATEVALUE("9/30/20"&amp;RIGHT(BS$1,2))),NETWORKDAYS(DATEVALUE("10/1/20"&amp;RIGHT(BR$1,2)),$U857,Holidays!$J$3:$J$937),
IF($T857&lt;DATEVALUE("10/1/20"&amp;RIGHT(BR$1,2)),NETWORKDAYS(DATEVALUE("10/1/20"&amp;RIGHT(BR$1,2)),DATEVALUE("9/30/20"&amp;RIGHT(BS$1,2)),Holidays!$J$3:$J$937),
IF($T857&gt;=DATEVALUE("10/1/20"&amp;RIGHT(BR$1,2)),NETWORKDAYS($T857,DATEVALUE("9/30/20"&amp;RIGHT(BS$1,2)),Holidays!$J$3:$J$937),"")))),"")/(NETWORKDAYS($T857,$U857,Holidays!$J$3:$J$937)),0))</f>
        <v/>
      </c>
      <c r="BT857" s="87" t="str">
        <f>IF($Q857="","",IFERROR(IF(OR(AND($T857&gt;=DATEVALUE("10/1/20"&amp;RIGHT(BS$1,2)),$T857&lt;=DATEVALUE("9/30/20"&amp;RIGHT(BT$1,2))),AND($U857&gt;=DATEVALUE("10/1/20"&amp;RIGHT(BS$1,2)),$U857&lt;=DATEVALUE("9/30/20"&amp;RIGHT(BT$1,2))),AND($T857&lt;=DATEVALUE("10/1/20"&amp;RIGHT(BS$1,2)),$U857&gt;=DATEVALUE("9/30/20"&amp;RIGHT(BT$1,2)))),
IF(AND($T857&gt;=DATEVALUE("10/1/20"&amp;RIGHT(BS$1,2)),$U857&lt;=DATEVALUE("9/30/20"&amp;RIGHT(BT$1,2))),NETWORKDAYS($T857,$U857,Holidays!$J$3:$J$937),
IF(AND($T857&lt;DATEVALUE("10/1/20"&amp;RIGHT(BS$1,2)),$U857&lt;=DATEVALUE("9/30/20"&amp;RIGHT(BT$1,2))),NETWORKDAYS(DATEVALUE("10/1/20"&amp;RIGHT(BS$1,2)),$U857,Holidays!$J$3:$J$937),
IF($T857&lt;DATEVALUE("10/1/20"&amp;RIGHT(BS$1,2)),NETWORKDAYS(DATEVALUE("10/1/20"&amp;RIGHT(BS$1,2)),DATEVALUE("9/30/20"&amp;RIGHT(BT$1,2)),Holidays!$J$3:$J$937),
IF($T857&gt;=DATEVALUE("10/1/20"&amp;RIGHT(BS$1,2)),NETWORKDAYS($T857,DATEVALUE("9/30/20"&amp;RIGHT(BT$1,2)),Holidays!$J$3:$J$937),"")))),"")/(NETWORKDAYS($T857,$U857,Holidays!$J$3:$J$937)),0))</f>
        <v/>
      </c>
      <c r="BU857" s="87" t="str">
        <f>IF($Q857="","",IFERROR(IF(OR(AND($T857&gt;=DATEVALUE("10/1/20"&amp;RIGHT(BT$1,2)),$T857&lt;=DATEVALUE("9/30/20"&amp;RIGHT(BU$1,2))),AND($U857&gt;=DATEVALUE("10/1/20"&amp;RIGHT(BT$1,2)),$U857&lt;=DATEVALUE("9/30/20"&amp;RIGHT(BU$1,2))),AND($T857&lt;=DATEVALUE("10/1/20"&amp;RIGHT(BT$1,2)),$U857&gt;=DATEVALUE("9/30/20"&amp;RIGHT(BU$1,2)))),
IF(AND($T857&gt;=DATEVALUE("10/1/20"&amp;RIGHT(BT$1,2)),$U857&lt;=DATEVALUE("9/30/20"&amp;RIGHT(BU$1,2))),NETWORKDAYS($T857,$U857,Holidays!$J$3:$J$937),
IF(AND($T857&lt;DATEVALUE("10/1/20"&amp;RIGHT(BT$1,2)),$U857&lt;=DATEVALUE("9/30/20"&amp;RIGHT(BU$1,2))),NETWORKDAYS(DATEVALUE("10/1/20"&amp;RIGHT(BT$1,2)),$U857,Holidays!$J$3:$J$937),
IF($T857&lt;DATEVALUE("10/1/20"&amp;RIGHT(BT$1,2)),NETWORKDAYS(DATEVALUE("10/1/20"&amp;RIGHT(BT$1,2)),DATEVALUE("9/30/20"&amp;RIGHT(BU$1,2)),Holidays!$J$3:$J$937),
IF($T857&gt;=DATEVALUE("10/1/20"&amp;RIGHT(BT$1,2)),NETWORKDAYS($T857,DATEVALUE("9/30/20"&amp;RIGHT(BU$1,2)),Holidays!$J$3:$J$937),"")))),"")/(NETWORKDAYS($T857,$U857,Holidays!$J$3:$J$937)),0))</f>
        <v/>
      </c>
      <c r="BV857" s="87" t="str">
        <f>IF($Q857="","",IFERROR(IF(OR(AND($T857&gt;=DATEVALUE("10/1/20"&amp;RIGHT(BU$1,2)),$T857&lt;=DATEVALUE("9/30/20"&amp;RIGHT(BV$1,2))),AND($U857&gt;=DATEVALUE("10/1/20"&amp;RIGHT(BU$1,2)),$U857&lt;=DATEVALUE("9/30/20"&amp;RIGHT(BV$1,2))),AND($T857&lt;=DATEVALUE("10/1/20"&amp;RIGHT(BU$1,2)),$U857&gt;=DATEVALUE("9/30/20"&amp;RIGHT(BV$1,2)))),
IF(AND($T857&gt;=DATEVALUE("10/1/20"&amp;RIGHT(BU$1,2)),$U857&lt;=DATEVALUE("9/30/20"&amp;RIGHT(BV$1,2))),NETWORKDAYS($T857,$U857,Holidays!$J$3:$J$937),
IF(AND($T857&lt;DATEVALUE("10/1/20"&amp;RIGHT(BU$1,2)),$U857&lt;=DATEVALUE("9/30/20"&amp;RIGHT(BV$1,2))),NETWORKDAYS(DATEVALUE("10/1/20"&amp;RIGHT(BU$1,2)),$U857,Holidays!$J$3:$J$937),
IF($T857&lt;DATEVALUE("10/1/20"&amp;RIGHT(BU$1,2)),NETWORKDAYS(DATEVALUE("10/1/20"&amp;RIGHT(BU$1,2)),DATEVALUE("9/30/20"&amp;RIGHT(BV$1,2)),Holidays!$J$3:$J$937),
IF($T857&gt;=DATEVALUE("10/1/20"&amp;RIGHT(BU$1,2)),NETWORKDAYS($T857,DATEVALUE("9/30/20"&amp;RIGHT(BV$1,2)),Holidays!$J$3:$J$937),"")))),"")/(NETWORKDAYS($T857,$U857,Holidays!$J$3:$J$937)),0))</f>
        <v/>
      </c>
      <c r="BW857" s="87" t="str">
        <f>IF($Q857="","",IFERROR(IF(OR(AND($T857&gt;=DATEVALUE("10/1/20"&amp;RIGHT(BV$1,2)),$T857&lt;=DATEVALUE("9/30/20"&amp;RIGHT(BW$1,2))),AND($U857&gt;=DATEVALUE("10/1/20"&amp;RIGHT(BV$1,2)),$U857&lt;=DATEVALUE("9/30/20"&amp;RIGHT(BW$1,2))),AND($T857&lt;=DATEVALUE("10/1/20"&amp;RIGHT(BV$1,2)),$U857&gt;=DATEVALUE("9/30/20"&amp;RIGHT(BW$1,2)))),
IF(AND($T857&gt;=DATEVALUE("10/1/20"&amp;RIGHT(BV$1,2)),$U857&lt;=DATEVALUE("9/30/20"&amp;RIGHT(BW$1,2))),NETWORKDAYS($T857,$U857,Holidays!$J$3:$J$937),
IF(AND($T857&lt;DATEVALUE("10/1/20"&amp;RIGHT(BV$1,2)),$U857&lt;=DATEVALUE("9/30/20"&amp;RIGHT(BW$1,2))),NETWORKDAYS(DATEVALUE("10/1/20"&amp;RIGHT(BV$1,2)),$U857,Holidays!$J$3:$J$937),
IF($T857&lt;DATEVALUE("10/1/20"&amp;RIGHT(BV$1,2)),NETWORKDAYS(DATEVALUE("10/1/20"&amp;RIGHT(BV$1,2)),DATEVALUE("9/30/20"&amp;RIGHT(BW$1,2)),Holidays!$J$3:$J$937),
IF($T857&gt;=DATEVALUE("10/1/20"&amp;RIGHT(BV$1,2)),NETWORKDAYS($T857,DATEVALUE("9/30/20"&amp;RIGHT(BW$1,2)),Holidays!$J$3:$J$937),"")))),"")/(NETWORKDAYS($T857,$U857,Holidays!$J$3:$J$937)),0))</f>
        <v/>
      </c>
      <c r="BX857" s="87" t="str">
        <f>IF($Q857="","",IFERROR(IF(OR(AND($T857&gt;=DATEVALUE("10/1/20"&amp;RIGHT(BW$1,2)),$T857&lt;=DATEVALUE("9/30/20"&amp;RIGHT(BX$1,2))),AND($U857&gt;=DATEVALUE("10/1/20"&amp;RIGHT(BW$1,2)),$U857&lt;=DATEVALUE("9/30/20"&amp;RIGHT(BX$1,2))),AND($T857&lt;=DATEVALUE("10/1/20"&amp;RIGHT(BW$1,2)),$U857&gt;=DATEVALUE("9/30/20"&amp;RIGHT(BX$1,2)))),
IF(AND($T857&gt;=DATEVALUE("10/1/20"&amp;RIGHT(BW$1,2)),$U857&lt;=DATEVALUE("9/30/20"&amp;RIGHT(BX$1,2))),NETWORKDAYS($T857,$U857,Holidays!$J$3:$J$937),
IF(AND($T857&lt;DATEVALUE("10/1/20"&amp;RIGHT(BW$1,2)),$U857&lt;=DATEVALUE("9/30/20"&amp;RIGHT(BX$1,2))),NETWORKDAYS(DATEVALUE("10/1/20"&amp;RIGHT(BW$1,2)),$U857,Holidays!$J$3:$J$937),
IF($T857&lt;DATEVALUE("10/1/20"&amp;RIGHT(BW$1,2)),NETWORKDAYS(DATEVALUE("10/1/20"&amp;RIGHT(BW$1,2)),DATEVALUE("9/30/20"&amp;RIGHT(BX$1,2)),Holidays!$J$3:$J$937),
IF($T857&gt;=DATEVALUE("10/1/20"&amp;RIGHT(BW$1,2)),NETWORKDAYS($T857,DATEVALUE("9/30/20"&amp;RIGHT(BX$1,2)),Holidays!$J$3:$J$937),"")))),"")/(NETWORKDAYS($T857,$U857,Holidays!$J$3:$J$937)),0))</f>
        <v/>
      </c>
      <c r="BY857" s="87" t="str">
        <f>IF($Q857="","",IFERROR(IF(OR(AND($T857&gt;=DATEVALUE("10/1/20"&amp;RIGHT(BX$1,2)),$T857&lt;=DATEVALUE("9/30/20"&amp;RIGHT(BY$1,2))),AND($U857&gt;=DATEVALUE("10/1/20"&amp;RIGHT(BX$1,2)),$U857&lt;=DATEVALUE("9/30/20"&amp;RIGHT(BY$1,2))),AND($T857&lt;=DATEVALUE("10/1/20"&amp;RIGHT(BX$1,2)),$U857&gt;=DATEVALUE("9/30/20"&amp;RIGHT(BY$1,2)))),
IF(AND($T857&gt;=DATEVALUE("10/1/20"&amp;RIGHT(BX$1,2)),$U857&lt;=DATEVALUE("9/30/20"&amp;RIGHT(BY$1,2))),NETWORKDAYS($T857,$U857,Holidays!$J$3:$J$937),
IF(AND($T857&lt;DATEVALUE("10/1/20"&amp;RIGHT(BX$1,2)),$U857&lt;=DATEVALUE("9/30/20"&amp;RIGHT(BY$1,2))),NETWORKDAYS(DATEVALUE("10/1/20"&amp;RIGHT(BX$1,2)),$U857,Holidays!$J$3:$J$937),
IF($T857&lt;DATEVALUE("10/1/20"&amp;RIGHT(BX$1,2)),NETWORKDAYS(DATEVALUE("10/1/20"&amp;RIGHT(BX$1,2)),DATEVALUE("9/30/20"&amp;RIGHT(BY$1,2)),Holidays!$J$3:$J$937),
IF($T857&gt;=DATEVALUE("10/1/20"&amp;RIGHT(BX$1,2)),NETWORKDAYS($T857,DATEVALUE("9/30/20"&amp;RIGHT(BY$1,2)),Holidays!$J$3:$J$937),"")))),"")/(NETWORKDAYS($T857,$U857,Holidays!$J$3:$J$937)),0))</f>
        <v/>
      </c>
      <c r="BZ857" s="87" t="str">
        <f>IF($Q857="","",IFERROR(IF(OR(AND($T857&gt;=DATEVALUE("10/1/20"&amp;RIGHT(BY$1,2)),$T857&lt;=DATEVALUE("9/30/20"&amp;RIGHT(BZ$1,2))),AND($U857&gt;=DATEVALUE("10/1/20"&amp;RIGHT(BY$1,2)),$U857&lt;=DATEVALUE("9/30/20"&amp;RIGHT(BZ$1,2))),AND($T857&lt;=DATEVALUE("10/1/20"&amp;RIGHT(BY$1,2)),$U857&gt;=DATEVALUE("9/30/20"&amp;RIGHT(BZ$1,2)))),
IF(AND($T857&gt;=DATEVALUE("10/1/20"&amp;RIGHT(BY$1,2)),$U857&lt;=DATEVALUE("9/30/20"&amp;RIGHT(BZ$1,2))),NETWORKDAYS($T857,$U857,Holidays!$J$3:$J$937),
IF(AND($T857&lt;DATEVALUE("10/1/20"&amp;RIGHT(BY$1,2)),$U857&lt;=DATEVALUE("9/30/20"&amp;RIGHT(BZ$1,2))),NETWORKDAYS(DATEVALUE("10/1/20"&amp;RIGHT(BY$1,2)),$U857,Holidays!$J$3:$J$937),
IF($T857&lt;DATEVALUE("10/1/20"&amp;RIGHT(BY$1,2)),NETWORKDAYS(DATEVALUE("10/1/20"&amp;RIGHT(BY$1,2)),DATEVALUE("9/30/20"&amp;RIGHT(BZ$1,2)),Holidays!$J$3:$J$937),
IF($T857&gt;=DATEVALUE("10/1/20"&amp;RIGHT(BY$1,2)),NETWORKDAYS($T857,DATEVALUE("9/30/20"&amp;RIGHT(BZ$1,2)),Holidays!$J$3:$J$937),"")))),"")/(NETWORKDAYS($T857,$U857,Holidays!$J$3:$J$937)),0))</f>
        <v/>
      </c>
      <c r="CA857" s="87" t="str">
        <f>IF($Q857="","",IFERROR(IF(OR(AND($T857&gt;=DATEVALUE("10/1/20"&amp;RIGHT(BZ$1,2)),$T857&lt;=DATEVALUE("9/30/20"&amp;RIGHT(CA$1,2))),AND($U857&gt;=DATEVALUE("10/1/20"&amp;RIGHT(BZ$1,2)),$U857&lt;=DATEVALUE("9/30/20"&amp;RIGHT(CA$1,2))),AND($T857&lt;=DATEVALUE("10/1/20"&amp;RIGHT(BZ$1,2)),$U857&gt;=DATEVALUE("9/30/20"&amp;RIGHT(CA$1,2)))),
IF(AND($T857&gt;=DATEVALUE("10/1/20"&amp;RIGHT(BZ$1,2)),$U857&lt;=DATEVALUE("9/30/20"&amp;RIGHT(CA$1,2))),NETWORKDAYS($T857,$U857,Holidays!$J$3:$J$937),
IF(AND($T857&lt;DATEVALUE("10/1/20"&amp;RIGHT(BZ$1,2)),$U857&lt;=DATEVALUE("9/30/20"&amp;RIGHT(CA$1,2))),NETWORKDAYS(DATEVALUE("10/1/20"&amp;RIGHT(BZ$1,2)),$U857,Holidays!$J$3:$J$937),
IF($T857&lt;DATEVALUE("10/1/20"&amp;RIGHT(BZ$1,2)),NETWORKDAYS(DATEVALUE("10/1/20"&amp;RIGHT(BZ$1,2)),DATEVALUE("9/30/20"&amp;RIGHT(CA$1,2)),Holidays!$J$3:$J$937),
IF($T857&gt;=DATEVALUE("10/1/20"&amp;RIGHT(BZ$1,2)),NETWORKDAYS($T857,DATEVALUE("9/30/20"&amp;RIGHT(CA$1,2)),Holidays!$J$3:$J$937),"")))),"")/(NETWORKDAYS($T857,$U857,Holidays!$J$3:$J$937)),0))</f>
        <v/>
      </c>
      <c r="CB857" s="87" t="str">
        <f>IF($Q857="","",IFERROR(IF(OR(AND($T857&gt;=DATEVALUE("10/1/20"&amp;RIGHT(CA$1,2)),$T857&lt;=DATEVALUE("9/30/20"&amp;RIGHT(CB$1,2))),AND($U857&gt;=DATEVALUE("10/1/20"&amp;RIGHT(CA$1,2)),$U857&lt;=DATEVALUE("9/30/20"&amp;RIGHT(CB$1,2))),AND($T857&lt;=DATEVALUE("10/1/20"&amp;RIGHT(CA$1,2)),$U857&gt;=DATEVALUE("9/30/20"&amp;RIGHT(CB$1,2)))),
IF(AND($T857&gt;=DATEVALUE("10/1/20"&amp;RIGHT(CA$1,2)),$U857&lt;=DATEVALUE("9/30/20"&amp;RIGHT(CB$1,2))),NETWORKDAYS($T857,$U857,Holidays!$J$3:$J$937),
IF(AND($T857&lt;DATEVALUE("10/1/20"&amp;RIGHT(CA$1,2)),$U857&lt;=DATEVALUE("9/30/20"&amp;RIGHT(CB$1,2))),NETWORKDAYS(DATEVALUE("10/1/20"&amp;RIGHT(CA$1,2)),$U857,Holidays!$J$3:$J$937),
IF($T857&lt;DATEVALUE("10/1/20"&amp;RIGHT(CA$1,2)),NETWORKDAYS(DATEVALUE("10/1/20"&amp;RIGHT(CA$1,2)),DATEVALUE("9/30/20"&amp;RIGHT(CB$1,2)),Holidays!$J$3:$J$937),
IF($T857&gt;=DATEVALUE("10/1/20"&amp;RIGHT(CA$1,2)),NETWORKDAYS($T857,DATEVALUE("9/30/20"&amp;RIGHT(CB$1,2)),Holidays!$J$3:$J$937),"")))),"")/(NETWORKDAYS($T857,$U857,Holidays!$J$3:$J$937)),0))</f>
        <v/>
      </c>
    </row>
    <row r="858" spans="1:80">
      <c r="A858" s="97"/>
      <c r="B858" s="98" t="str">
        <f ca="1">IF(NOT($A858=""),OFFSET('WBS Reference &amp; User Procedure'!$A$1,MATCH($A858,'WBS Reference &amp; User Procedure'!$A:$A,0)-1,1),"")</f>
        <v/>
      </c>
      <c r="D858" s="97"/>
      <c r="T858" s="104" t="str">
        <f>IF(NOT(Q858=""),IF(NOT($S858=""),$S858,#REF!),"")</f>
        <v/>
      </c>
      <c r="U858" s="104" t="str">
        <f>IF(NOT(Q858=""),WORKDAY(T858,Q858,Holidays!$J$3:$J$937),"")</f>
        <v/>
      </c>
      <c r="V858" s="104"/>
      <c r="W858" s="104"/>
      <c r="X858" s="101" t="str">
        <f t="shared" si="181"/>
        <v/>
      </c>
      <c r="AL858" s="87" t="str">
        <f t="shared" ca="1" si="180"/>
        <v/>
      </c>
      <c r="AN858" s="87" t="str">
        <f t="shared" ca="1" si="192"/>
        <v/>
      </c>
      <c r="AO858" s="87" t="str">
        <f t="shared" ca="1" si="192"/>
        <v/>
      </c>
      <c r="AP858" s="87" t="str">
        <f t="shared" ca="1" si="192"/>
        <v/>
      </c>
      <c r="AQ858" s="87" t="str">
        <f t="shared" ca="1" si="192"/>
        <v/>
      </c>
      <c r="AR858" s="87" t="str">
        <f t="shared" ca="1" si="192"/>
        <v/>
      </c>
      <c r="AS858" s="87" t="str">
        <f t="shared" ca="1" si="192"/>
        <v/>
      </c>
      <c r="AT858" s="87" t="str">
        <f t="shared" ca="1" si="192"/>
        <v/>
      </c>
      <c r="AU858" s="87" t="str">
        <f t="shared" ca="1" si="192"/>
        <v/>
      </c>
      <c r="AV858" s="87" t="str">
        <f t="shared" ca="1" si="192"/>
        <v/>
      </c>
      <c r="AW858" s="87" t="str">
        <f t="shared" ca="1" si="192"/>
        <v/>
      </c>
      <c r="AX858" s="87" t="str">
        <f t="shared" ca="1" si="193"/>
        <v/>
      </c>
      <c r="AY858" s="87" t="str">
        <f t="shared" ca="1" si="193"/>
        <v/>
      </c>
      <c r="AZ858" s="87" t="str">
        <f t="shared" ca="1" si="193"/>
        <v/>
      </c>
      <c r="BA858" s="87" t="str">
        <f t="shared" ca="1" si="193"/>
        <v/>
      </c>
      <c r="BB858" s="87" t="str">
        <f t="shared" ca="1" si="193"/>
        <v/>
      </c>
      <c r="BC858" s="87" t="str">
        <f t="shared" ca="1" si="193"/>
        <v/>
      </c>
      <c r="BD858" s="87" t="str">
        <f t="shared" ca="1" si="193"/>
        <v/>
      </c>
      <c r="BE858" s="87" t="str">
        <f t="shared" ca="1" si="193"/>
        <v/>
      </c>
      <c r="BF858" s="87" t="str">
        <f t="shared" ca="1" si="193"/>
        <v/>
      </c>
      <c r="BG858" s="87" t="str">
        <f t="shared" ca="1" si="193"/>
        <v/>
      </c>
      <c r="BI858" s="87" t="str">
        <f>IF($Q858="","",IFERROR(IF(OR(AND($T858&gt;=DATEVALUE("10/1/20"&amp;RIGHT(BH$1,2)),$T858&lt;=DATEVALUE("9/30/20"&amp;RIGHT(BI$1,2))),AND($U858&gt;=DATEVALUE("10/1/20"&amp;RIGHT(BH$1,2)),$U858&lt;=DATEVALUE("9/30/20"&amp;RIGHT(BI$1,2))),AND($T858&lt;=DATEVALUE("10/1/20"&amp;RIGHT(BH$1,2)),$U858&gt;=DATEVALUE("9/30/20"&amp;RIGHT(BI$1,2)))),
IF(AND($T858&gt;=DATEVALUE("10/1/20"&amp;RIGHT(BH$1,2)),$U858&lt;=DATEVALUE("9/30/20"&amp;RIGHT(BI$1,2))),NETWORKDAYS($T858,$U858,Holidays!$J$3:$J$937),
IF(AND($T858&lt;DATEVALUE("10/1/20"&amp;RIGHT(BH$1,2)),$U858&lt;=DATEVALUE("9/30/20"&amp;RIGHT(BI$1,2))),NETWORKDAYS(DATEVALUE("10/1/20"&amp;RIGHT(BH$1,2)),$U858,Holidays!$J$3:$J$937),
IF($T858&lt;DATEVALUE("10/1/20"&amp;RIGHT(BH$1,2)),NETWORKDAYS(DATEVALUE("10/1/20"&amp;RIGHT(BH$1,2)),DATEVALUE("9/30/20"&amp;RIGHT(BI$1,2)),Holidays!$J$3:$J$937),
IF($T858&gt;=DATEVALUE("10/1/20"&amp;RIGHT(BH$1,2)),NETWORKDAYS($T858,DATEVALUE("9/30/20"&amp;RIGHT(BI$1,2)),Holidays!$J$3:$J$937),"")))),"")/(NETWORKDAYS($T858,$U858,Holidays!$J$3:$J$937)),0))</f>
        <v/>
      </c>
      <c r="BJ858" s="87" t="str">
        <f>IF($Q858="","",IFERROR(IF(OR(AND($T858&gt;=DATEVALUE("10/1/20"&amp;RIGHT(BI$1,2)),$T858&lt;=DATEVALUE("9/30/20"&amp;RIGHT(BJ$1,2))),AND($U858&gt;=DATEVALUE("10/1/20"&amp;RIGHT(BI$1,2)),$U858&lt;=DATEVALUE("9/30/20"&amp;RIGHT(BJ$1,2))),AND($T858&lt;=DATEVALUE("10/1/20"&amp;RIGHT(BI$1,2)),$U858&gt;=DATEVALUE("9/30/20"&amp;RIGHT(BJ$1,2)))),
IF(AND($T858&gt;=DATEVALUE("10/1/20"&amp;RIGHT(BI$1,2)),$U858&lt;=DATEVALUE("9/30/20"&amp;RIGHT(BJ$1,2))),NETWORKDAYS($T858,$U858,Holidays!$J$3:$J$937),
IF(AND($T858&lt;DATEVALUE("10/1/20"&amp;RIGHT(BI$1,2)),$U858&lt;=DATEVALUE("9/30/20"&amp;RIGHT(BJ$1,2))),NETWORKDAYS(DATEVALUE("10/1/20"&amp;RIGHT(BI$1,2)),$U858,Holidays!$J$3:$J$937),
IF($T858&lt;DATEVALUE("10/1/20"&amp;RIGHT(BI$1,2)),NETWORKDAYS(DATEVALUE("10/1/20"&amp;RIGHT(BI$1,2)),DATEVALUE("9/30/20"&amp;RIGHT(BJ$1,2)),Holidays!$J$3:$J$937),
IF($T858&gt;=DATEVALUE("10/1/20"&amp;RIGHT(BI$1,2)),NETWORKDAYS($T858,DATEVALUE("9/30/20"&amp;RIGHT(BJ$1,2)),Holidays!$J$3:$J$937),"")))),"")/(NETWORKDAYS($T858,$U858,Holidays!$J$3:$J$937)),0))</f>
        <v/>
      </c>
      <c r="BK858" s="87" t="str">
        <f>IF($Q858="","",IFERROR(IF(OR(AND($T858&gt;=DATEVALUE("10/1/20"&amp;RIGHT(BJ$1,2)),$T858&lt;=DATEVALUE("9/30/20"&amp;RIGHT(BK$1,2))),AND($U858&gt;=DATEVALUE("10/1/20"&amp;RIGHT(BJ$1,2)),$U858&lt;=DATEVALUE("9/30/20"&amp;RIGHT(BK$1,2))),AND($T858&lt;=DATEVALUE("10/1/20"&amp;RIGHT(BJ$1,2)),$U858&gt;=DATEVALUE("9/30/20"&amp;RIGHT(BK$1,2)))),
IF(AND($T858&gt;=DATEVALUE("10/1/20"&amp;RIGHT(BJ$1,2)),$U858&lt;=DATEVALUE("9/30/20"&amp;RIGHT(BK$1,2))),NETWORKDAYS($T858,$U858,Holidays!$J$3:$J$937),
IF(AND($T858&lt;DATEVALUE("10/1/20"&amp;RIGHT(BJ$1,2)),$U858&lt;=DATEVALUE("9/30/20"&amp;RIGHT(BK$1,2))),NETWORKDAYS(DATEVALUE("10/1/20"&amp;RIGHT(BJ$1,2)),$U858,Holidays!$J$3:$J$937),
IF($T858&lt;DATEVALUE("10/1/20"&amp;RIGHT(BJ$1,2)),NETWORKDAYS(DATEVALUE("10/1/20"&amp;RIGHT(BJ$1,2)),DATEVALUE("9/30/20"&amp;RIGHT(BK$1,2)),Holidays!$J$3:$J$937),
IF($T858&gt;=DATEVALUE("10/1/20"&amp;RIGHT(BJ$1,2)),NETWORKDAYS($T858,DATEVALUE("9/30/20"&amp;RIGHT(BK$1,2)),Holidays!$J$3:$J$937),"")))),"")/(NETWORKDAYS($T858,$U858,Holidays!$J$3:$J$937)),0))</f>
        <v/>
      </c>
      <c r="BL858" s="87" t="str">
        <f>IF($Q858="","",IFERROR(IF(OR(AND($T858&gt;=DATEVALUE("10/1/20"&amp;RIGHT(BK$1,2)),$T858&lt;=DATEVALUE("9/30/20"&amp;RIGHT(BL$1,2))),AND($U858&gt;=DATEVALUE("10/1/20"&amp;RIGHT(BK$1,2)),$U858&lt;=DATEVALUE("9/30/20"&amp;RIGHT(BL$1,2))),AND($T858&lt;=DATEVALUE("10/1/20"&amp;RIGHT(BK$1,2)),$U858&gt;=DATEVALUE("9/30/20"&amp;RIGHT(BL$1,2)))),
IF(AND($T858&gt;=DATEVALUE("10/1/20"&amp;RIGHT(BK$1,2)),$U858&lt;=DATEVALUE("9/30/20"&amp;RIGHT(BL$1,2))),NETWORKDAYS($T858,$U858,Holidays!$J$3:$J$937),
IF(AND($T858&lt;DATEVALUE("10/1/20"&amp;RIGHT(BK$1,2)),$U858&lt;=DATEVALUE("9/30/20"&amp;RIGHT(BL$1,2))),NETWORKDAYS(DATEVALUE("10/1/20"&amp;RIGHT(BK$1,2)),$U858,Holidays!$J$3:$J$937),
IF($T858&lt;DATEVALUE("10/1/20"&amp;RIGHT(BK$1,2)),NETWORKDAYS(DATEVALUE("10/1/20"&amp;RIGHT(BK$1,2)),DATEVALUE("9/30/20"&amp;RIGHT(BL$1,2)),Holidays!$J$3:$J$937),
IF($T858&gt;=DATEVALUE("10/1/20"&amp;RIGHT(BK$1,2)),NETWORKDAYS($T858,DATEVALUE("9/30/20"&amp;RIGHT(BL$1,2)),Holidays!$J$3:$J$937),"")))),"")/(NETWORKDAYS($T858,$U858,Holidays!$J$3:$J$937)),0))</f>
        <v/>
      </c>
      <c r="BM858" s="87" t="str">
        <f>IF($Q858="","",IFERROR(IF(OR(AND($T858&gt;=DATEVALUE("10/1/20"&amp;RIGHT(BL$1,2)),$T858&lt;=DATEVALUE("9/30/20"&amp;RIGHT(BM$1,2))),AND($U858&gt;=DATEVALUE("10/1/20"&amp;RIGHT(BL$1,2)),$U858&lt;=DATEVALUE("9/30/20"&amp;RIGHT(BM$1,2))),AND($T858&lt;=DATEVALUE("10/1/20"&amp;RIGHT(BL$1,2)),$U858&gt;=DATEVALUE("9/30/20"&amp;RIGHT(BM$1,2)))),
IF(AND($T858&gt;=DATEVALUE("10/1/20"&amp;RIGHT(BL$1,2)),$U858&lt;=DATEVALUE("9/30/20"&amp;RIGHT(BM$1,2))),NETWORKDAYS($T858,$U858,Holidays!$J$3:$J$937),
IF(AND($T858&lt;DATEVALUE("10/1/20"&amp;RIGHT(BL$1,2)),$U858&lt;=DATEVALUE("9/30/20"&amp;RIGHT(BM$1,2))),NETWORKDAYS(DATEVALUE("10/1/20"&amp;RIGHT(BL$1,2)),$U858,Holidays!$J$3:$J$937),
IF($T858&lt;DATEVALUE("10/1/20"&amp;RIGHT(BL$1,2)),NETWORKDAYS(DATEVALUE("10/1/20"&amp;RIGHT(BL$1,2)),DATEVALUE("9/30/20"&amp;RIGHT(BM$1,2)),Holidays!$J$3:$J$937),
IF($T858&gt;=DATEVALUE("10/1/20"&amp;RIGHT(BL$1,2)),NETWORKDAYS($T858,DATEVALUE("9/30/20"&amp;RIGHT(BM$1,2)),Holidays!$J$3:$J$937),"")))),"")/(NETWORKDAYS($T858,$U858,Holidays!$J$3:$J$937)),0))</f>
        <v/>
      </c>
      <c r="BN858" s="87" t="str">
        <f>IF($Q858="","",IFERROR(IF(OR(AND($T858&gt;=DATEVALUE("10/1/20"&amp;RIGHT(BM$1,2)),$T858&lt;=DATEVALUE("9/30/20"&amp;RIGHT(BN$1,2))),AND($U858&gt;=DATEVALUE("10/1/20"&amp;RIGHT(BM$1,2)),$U858&lt;=DATEVALUE("9/30/20"&amp;RIGHT(BN$1,2))),AND($T858&lt;=DATEVALUE("10/1/20"&amp;RIGHT(BM$1,2)),$U858&gt;=DATEVALUE("9/30/20"&amp;RIGHT(BN$1,2)))),
IF(AND($T858&gt;=DATEVALUE("10/1/20"&amp;RIGHT(BM$1,2)),$U858&lt;=DATEVALUE("9/30/20"&amp;RIGHT(BN$1,2))),NETWORKDAYS($T858,$U858,Holidays!$J$3:$J$937),
IF(AND($T858&lt;DATEVALUE("10/1/20"&amp;RIGHT(BM$1,2)),$U858&lt;=DATEVALUE("9/30/20"&amp;RIGHT(BN$1,2))),NETWORKDAYS(DATEVALUE("10/1/20"&amp;RIGHT(BM$1,2)),$U858,Holidays!$J$3:$J$937),
IF($T858&lt;DATEVALUE("10/1/20"&amp;RIGHT(BM$1,2)),NETWORKDAYS(DATEVALUE("10/1/20"&amp;RIGHT(BM$1,2)),DATEVALUE("9/30/20"&amp;RIGHT(BN$1,2)),Holidays!$J$3:$J$937),
IF($T858&gt;=DATEVALUE("10/1/20"&amp;RIGHT(BM$1,2)),NETWORKDAYS($T858,DATEVALUE("9/30/20"&amp;RIGHT(BN$1,2)),Holidays!$J$3:$J$937),"")))),"")/(NETWORKDAYS($T858,$U858,Holidays!$J$3:$J$937)),0))</f>
        <v/>
      </c>
      <c r="BO858" s="87" t="str">
        <f>IF($Q858="","",IFERROR(IF(OR(AND($T858&gt;=DATEVALUE("10/1/20"&amp;RIGHT(BN$1,2)),$T858&lt;=DATEVALUE("9/30/20"&amp;RIGHT(BO$1,2))),AND($U858&gt;=DATEVALUE("10/1/20"&amp;RIGHT(BN$1,2)),$U858&lt;=DATEVALUE("9/30/20"&amp;RIGHT(BO$1,2))),AND($T858&lt;=DATEVALUE("10/1/20"&amp;RIGHT(BN$1,2)),$U858&gt;=DATEVALUE("9/30/20"&amp;RIGHT(BO$1,2)))),
IF(AND($T858&gt;=DATEVALUE("10/1/20"&amp;RIGHT(BN$1,2)),$U858&lt;=DATEVALUE("9/30/20"&amp;RIGHT(BO$1,2))),NETWORKDAYS($T858,$U858,Holidays!$J$3:$J$937),
IF(AND($T858&lt;DATEVALUE("10/1/20"&amp;RIGHT(BN$1,2)),$U858&lt;=DATEVALUE("9/30/20"&amp;RIGHT(BO$1,2))),NETWORKDAYS(DATEVALUE("10/1/20"&amp;RIGHT(BN$1,2)),$U858,Holidays!$J$3:$J$937),
IF($T858&lt;DATEVALUE("10/1/20"&amp;RIGHT(BN$1,2)),NETWORKDAYS(DATEVALUE("10/1/20"&amp;RIGHT(BN$1,2)),DATEVALUE("9/30/20"&amp;RIGHT(BO$1,2)),Holidays!$J$3:$J$937),
IF($T858&gt;=DATEVALUE("10/1/20"&amp;RIGHT(BN$1,2)),NETWORKDAYS($T858,DATEVALUE("9/30/20"&amp;RIGHT(BO$1,2)),Holidays!$J$3:$J$937),"")))),"")/(NETWORKDAYS($T858,$U858,Holidays!$J$3:$J$937)),0))</f>
        <v/>
      </c>
      <c r="BP858" s="87" t="str">
        <f>IF($Q858="","",IFERROR(IF(OR(AND($T858&gt;=DATEVALUE("10/1/20"&amp;RIGHT(BO$1,2)),$T858&lt;=DATEVALUE("9/30/20"&amp;RIGHT(BP$1,2))),AND($U858&gt;=DATEVALUE("10/1/20"&amp;RIGHT(BO$1,2)),$U858&lt;=DATEVALUE("9/30/20"&amp;RIGHT(BP$1,2))),AND($T858&lt;=DATEVALUE("10/1/20"&amp;RIGHT(BO$1,2)),$U858&gt;=DATEVALUE("9/30/20"&amp;RIGHT(BP$1,2)))),
IF(AND($T858&gt;=DATEVALUE("10/1/20"&amp;RIGHT(BO$1,2)),$U858&lt;=DATEVALUE("9/30/20"&amp;RIGHT(BP$1,2))),NETWORKDAYS($T858,$U858,Holidays!$J$3:$J$937),
IF(AND($T858&lt;DATEVALUE("10/1/20"&amp;RIGHT(BO$1,2)),$U858&lt;=DATEVALUE("9/30/20"&amp;RIGHT(BP$1,2))),NETWORKDAYS(DATEVALUE("10/1/20"&amp;RIGHT(BO$1,2)),$U858,Holidays!$J$3:$J$937),
IF($T858&lt;DATEVALUE("10/1/20"&amp;RIGHT(BO$1,2)),NETWORKDAYS(DATEVALUE("10/1/20"&amp;RIGHT(BO$1,2)),DATEVALUE("9/30/20"&amp;RIGHT(BP$1,2)),Holidays!$J$3:$J$937),
IF($T858&gt;=DATEVALUE("10/1/20"&amp;RIGHT(BO$1,2)),NETWORKDAYS($T858,DATEVALUE("9/30/20"&amp;RIGHT(BP$1,2)),Holidays!$J$3:$J$937),"")))),"")/(NETWORKDAYS($T858,$U858,Holidays!$J$3:$J$937)),0))</f>
        <v/>
      </c>
      <c r="BQ858" s="87" t="str">
        <f>IF($Q858="","",IFERROR(IF(OR(AND($T858&gt;=DATEVALUE("10/1/20"&amp;RIGHT(BP$1,2)),$T858&lt;=DATEVALUE("9/30/20"&amp;RIGHT(BQ$1,2))),AND($U858&gt;=DATEVALUE("10/1/20"&amp;RIGHT(BP$1,2)),$U858&lt;=DATEVALUE("9/30/20"&amp;RIGHT(BQ$1,2))),AND($T858&lt;=DATEVALUE("10/1/20"&amp;RIGHT(BP$1,2)),$U858&gt;=DATEVALUE("9/30/20"&amp;RIGHT(BQ$1,2)))),
IF(AND($T858&gt;=DATEVALUE("10/1/20"&amp;RIGHT(BP$1,2)),$U858&lt;=DATEVALUE("9/30/20"&amp;RIGHT(BQ$1,2))),NETWORKDAYS($T858,$U858,Holidays!$J$3:$J$937),
IF(AND($T858&lt;DATEVALUE("10/1/20"&amp;RIGHT(BP$1,2)),$U858&lt;=DATEVALUE("9/30/20"&amp;RIGHT(BQ$1,2))),NETWORKDAYS(DATEVALUE("10/1/20"&amp;RIGHT(BP$1,2)),$U858,Holidays!$J$3:$J$937),
IF($T858&lt;DATEVALUE("10/1/20"&amp;RIGHT(BP$1,2)),NETWORKDAYS(DATEVALUE("10/1/20"&amp;RIGHT(BP$1,2)),DATEVALUE("9/30/20"&amp;RIGHT(BQ$1,2)),Holidays!$J$3:$J$937),
IF($T858&gt;=DATEVALUE("10/1/20"&amp;RIGHT(BP$1,2)),NETWORKDAYS($T858,DATEVALUE("9/30/20"&amp;RIGHT(BQ$1,2)),Holidays!$J$3:$J$937),"")))),"")/(NETWORKDAYS($T858,$U858,Holidays!$J$3:$J$937)),0))</f>
        <v/>
      </c>
      <c r="BR858" s="87" t="str">
        <f>IF($Q858="","",IFERROR(IF(OR(AND($T858&gt;=DATEVALUE("10/1/20"&amp;RIGHT(BQ$1,2)),$T858&lt;=DATEVALUE("9/30/20"&amp;RIGHT(BR$1,2))),AND($U858&gt;=DATEVALUE("10/1/20"&amp;RIGHT(BQ$1,2)),$U858&lt;=DATEVALUE("9/30/20"&amp;RIGHT(BR$1,2))),AND($T858&lt;=DATEVALUE("10/1/20"&amp;RIGHT(BQ$1,2)),$U858&gt;=DATEVALUE("9/30/20"&amp;RIGHT(BR$1,2)))),
IF(AND($T858&gt;=DATEVALUE("10/1/20"&amp;RIGHT(BQ$1,2)),$U858&lt;=DATEVALUE("9/30/20"&amp;RIGHT(BR$1,2))),NETWORKDAYS($T858,$U858,Holidays!$J$3:$J$937),
IF(AND($T858&lt;DATEVALUE("10/1/20"&amp;RIGHT(BQ$1,2)),$U858&lt;=DATEVALUE("9/30/20"&amp;RIGHT(BR$1,2))),NETWORKDAYS(DATEVALUE("10/1/20"&amp;RIGHT(BQ$1,2)),$U858,Holidays!$J$3:$J$937),
IF($T858&lt;DATEVALUE("10/1/20"&amp;RIGHT(BQ$1,2)),NETWORKDAYS(DATEVALUE("10/1/20"&amp;RIGHT(BQ$1,2)),DATEVALUE("9/30/20"&amp;RIGHT(BR$1,2)),Holidays!$J$3:$J$937),
IF($T858&gt;=DATEVALUE("10/1/20"&amp;RIGHT(BQ$1,2)),NETWORKDAYS($T858,DATEVALUE("9/30/20"&amp;RIGHT(BR$1,2)),Holidays!$J$3:$J$937),"")))),"")/(NETWORKDAYS($T858,$U858,Holidays!$J$3:$J$937)),0))</f>
        <v/>
      </c>
      <c r="BS858" s="87" t="str">
        <f>IF($Q858="","",IFERROR(IF(OR(AND($T858&gt;=DATEVALUE("10/1/20"&amp;RIGHT(BR$1,2)),$T858&lt;=DATEVALUE("9/30/20"&amp;RIGHT(BS$1,2))),AND($U858&gt;=DATEVALUE("10/1/20"&amp;RIGHT(BR$1,2)),$U858&lt;=DATEVALUE("9/30/20"&amp;RIGHT(BS$1,2))),AND($T858&lt;=DATEVALUE("10/1/20"&amp;RIGHT(BR$1,2)),$U858&gt;=DATEVALUE("9/30/20"&amp;RIGHT(BS$1,2)))),
IF(AND($T858&gt;=DATEVALUE("10/1/20"&amp;RIGHT(BR$1,2)),$U858&lt;=DATEVALUE("9/30/20"&amp;RIGHT(BS$1,2))),NETWORKDAYS($T858,$U858,Holidays!$J$3:$J$937),
IF(AND($T858&lt;DATEVALUE("10/1/20"&amp;RIGHT(BR$1,2)),$U858&lt;=DATEVALUE("9/30/20"&amp;RIGHT(BS$1,2))),NETWORKDAYS(DATEVALUE("10/1/20"&amp;RIGHT(BR$1,2)),$U858,Holidays!$J$3:$J$937),
IF($T858&lt;DATEVALUE("10/1/20"&amp;RIGHT(BR$1,2)),NETWORKDAYS(DATEVALUE("10/1/20"&amp;RIGHT(BR$1,2)),DATEVALUE("9/30/20"&amp;RIGHT(BS$1,2)),Holidays!$J$3:$J$937),
IF($T858&gt;=DATEVALUE("10/1/20"&amp;RIGHT(BR$1,2)),NETWORKDAYS($T858,DATEVALUE("9/30/20"&amp;RIGHT(BS$1,2)),Holidays!$J$3:$J$937),"")))),"")/(NETWORKDAYS($T858,$U858,Holidays!$J$3:$J$937)),0))</f>
        <v/>
      </c>
      <c r="BT858" s="87" t="str">
        <f>IF($Q858="","",IFERROR(IF(OR(AND($T858&gt;=DATEVALUE("10/1/20"&amp;RIGHT(BS$1,2)),$T858&lt;=DATEVALUE("9/30/20"&amp;RIGHT(BT$1,2))),AND($U858&gt;=DATEVALUE("10/1/20"&amp;RIGHT(BS$1,2)),$U858&lt;=DATEVALUE("9/30/20"&amp;RIGHT(BT$1,2))),AND($T858&lt;=DATEVALUE("10/1/20"&amp;RIGHT(BS$1,2)),$U858&gt;=DATEVALUE("9/30/20"&amp;RIGHT(BT$1,2)))),
IF(AND($T858&gt;=DATEVALUE("10/1/20"&amp;RIGHT(BS$1,2)),$U858&lt;=DATEVALUE("9/30/20"&amp;RIGHT(BT$1,2))),NETWORKDAYS($T858,$U858,Holidays!$J$3:$J$937),
IF(AND($T858&lt;DATEVALUE("10/1/20"&amp;RIGHT(BS$1,2)),$U858&lt;=DATEVALUE("9/30/20"&amp;RIGHT(BT$1,2))),NETWORKDAYS(DATEVALUE("10/1/20"&amp;RIGHT(BS$1,2)),$U858,Holidays!$J$3:$J$937),
IF($T858&lt;DATEVALUE("10/1/20"&amp;RIGHT(BS$1,2)),NETWORKDAYS(DATEVALUE("10/1/20"&amp;RIGHT(BS$1,2)),DATEVALUE("9/30/20"&amp;RIGHT(BT$1,2)),Holidays!$J$3:$J$937),
IF($T858&gt;=DATEVALUE("10/1/20"&amp;RIGHT(BS$1,2)),NETWORKDAYS($T858,DATEVALUE("9/30/20"&amp;RIGHT(BT$1,2)),Holidays!$J$3:$J$937),"")))),"")/(NETWORKDAYS($T858,$U858,Holidays!$J$3:$J$937)),0))</f>
        <v/>
      </c>
      <c r="BU858" s="87" t="str">
        <f>IF($Q858="","",IFERROR(IF(OR(AND($T858&gt;=DATEVALUE("10/1/20"&amp;RIGHT(BT$1,2)),$T858&lt;=DATEVALUE("9/30/20"&amp;RIGHT(BU$1,2))),AND($U858&gt;=DATEVALUE("10/1/20"&amp;RIGHT(BT$1,2)),$U858&lt;=DATEVALUE("9/30/20"&amp;RIGHT(BU$1,2))),AND($T858&lt;=DATEVALUE("10/1/20"&amp;RIGHT(BT$1,2)),$U858&gt;=DATEVALUE("9/30/20"&amp;RIGHT(BU$1,2)))),
IF(AND($T858&gt;=DATEVALUE("10/1/20"&amp;RIGHT(BT$1,2)),$U858&lt;=DATEVALUE("9/30/20"&amp;RIGHT(BU$1,2))),NETWORKDAYS($T858,$U858,Holidays!$J$3:$J$937),
IF(AND($T858&lt;DATEVALUE("10/1/20"&amp;RIGHT(BT$1,2)),$U858&lt;=DATEVALUE("9/30/20"&amp;RIGHT(BU$1,2))),NETWORKDAYS(DATEVALUE("10/1/20"&amp;RIGHT(BT$1,2)),$U858,Holidays!$J$3:$J$937),
IF($T858&lt;DATEVALUE("10/1/20"&amp;RIGHT(BT$1,2)),NETWORKDAYS(DATEVALUE("10/1/20"&amp;RIGHT(BT$1,2)),DATEVALUE("9/30/20"&amp;RIGHT(BU$1,2)),Holidays!$J$3:$J$937),
IF($T858&gt;=DATEVALUE("10/1/20"&amp;RIGHT(BT$1,2)),NETWORKDAYS($T858,DATEVALUE("9/30/20"&amp;RIGHT(BU$1,2)),Holidays!$J$3:$J$937),"")))),"")/(NETWORKDAYS($T858,$U858,Holidays!$J$3:$J$937)),0))</f>
        <v/>
      </c>
      <c r="BV858" s="87" t="str">
        <f>IF($Q858="","",IFERROR(IF(OR(AND($T858&gt;=DATEVALUE("10/1/20"&amp;RIGHT(BU$1,2)),$T858&lt;=DATEVALUE("9/30/20"&amp;RIGHT(BV$1,2))),AND($U858&gt;=DATEVALUE("10/1/20"&amp;RIGHT(BU$1,2)),$U858&lt;=DATEVALUE("9/30/20"&amp;RIGHT(BV$1,2))),AND($T858&lt;=DATEVALUE("10/1/20"&amp;RIGHT(BU$1,2)),$U858&gt;=DATEVALUE("9/30/20"&amp;RIGHT(BV$1,2)))),
IF(AND($T858&gt;=DATEVALUE("10/1/20"&amp;RIGHT(BU$1,2)),$U858&lt;=DATEVALUE("9/30/20"&amp;RIGHT(BV$1,2))),NETWORKDAYS($T858,$U858,Holidays!$J$3:$J$937),
IF(AND($T858&lt;DATEVALUE("10/1/20"&amp;RIGHT(BU$1,2)),$U858&lt;=DATEVALUE("9/30/20"&amp;RIGHT(BV$1,2))),NETWORKDAYS(DATEVALUE("10/1/20"&amp;RIGHT(BU$1,2)),$U858,Holidays!$J$3:$J$937),
IF($T858&lt;DATEVALUE("10/1/20"&amp;RIGHT(BU$1,2)),NETWORKDAYS(DATEVALUE("10/1/20"&amp;RIGHT(BU$1,2)),DATEVALUE("9/30/20"&amp;RIGHT(BV$1,2)),Holidays!$J$3:$J$937),
IF($T858&gt;=DATEVALUE("10/1/20"&amp;RIGHT(BU$1,2)),NETWORKDAYS($T858,DATEVALUE("9/30/20"&amp;RIGHT(BV$1,2)),Holidays!$J$3:$J$937),"")))),"")/(NETWORKDAYS($T858,$U858,Holidays!$J$3:$J$937)),0))</f>
        <v/>
      </c>
      <c r="BW858" s="87" t="str">
        <f>IF($Q858="","",IFERROR(IF(OR(AND($T858&gt;=DATEVALUE("10/1/20"&amp;RIGHT(BV$1,2)),$T858&lt;=DATEVALUE("9/30/20"&amp;RIGHT(BW$1,2))),AND($U858&gt;=DATEVALUE("10/1/20"&amp;RIGHT(BV$1,2)),$U858&lt;=DATEVALUE("9/30/20"&amp;RIGHT(BW$1,2))),AND($T858&lt;=DATEVALUE("10/1/20"&amp;RIGHT(BV$1,2)),$U858&gt;=DATEVALUE("9/30/20"&amp;RIGHT(BW$1,2)))),
IF(AND($T858&gt;=DATEVALUE("10/1/20"&amp;RIGHT(BV$1,2)),$U858&lt;=DATEVALUE("9/30/20"&amp;RIGHT(BW$1,2))),NETWORKDAYS($T858,$U858,Holidays!$J$3:$J$937),
IF(AND($T858&lt;DATEVALUE("10/1/20"&amp;RIGHT(BV$1,2)),$U858&lt;=DATEVALUE("9/30/20"&amp;RIGHT(BW$1,2))),NETWORKDAYS(DATEVALUE("10/1/20"&amp;RIGHT(BV$1,2)),$U858,Holidays!$J$3:$J$937),
IF($T858&lt;DATEVALUE("10/1/20"&amp;RIGHT(BV$1,2)),NETWORKDAYS(DATEVALUE("10/1/20"&amp;RIGHT(BV$1,2)),DATEVALUE("9/30/20"&amp;RIGHT(BW$1,2)),Holidays!$J$3:$J$937),
IF($T858&gt;=DATEVALUE("10/1/20"&amp;RIGHT(BV$1,2)),NETWORKDAYS($T858,DATEVALUE("9/30/20"&amp;RIGHT(BW$1,2)),Holidays!$J$3:$J$937),"")))),"")/(NETWORKDAYS($T858,$U858,Holidays!$J$3:$J$937)),0))</f>
        <v/>
      </c>
      <c r="BX858" s="87" t="str">
        <f>IF($Q858="","",IFERROR(IF(OR(AND($T858&gt;=DATEVALUE("10/1/20"&amp;RIGHT(BW$1,2)),$T858&lt;=DATEVALUE("9/30/20"&amp;RIGHT(BX$1,2))),AND($U858&gt;=DATEVALUE("10/1/20"&amp;RIGHT(BW$1,2)),$U858&lt;=DATEVALUE("9/30/20"&amp;RIGHT(BX$1,2))),AND($T858&lt;=DATEVALUE("10/1/20"&amp;RIGHT(BW$1,2)),$U858&gt;=DATEVALUE("9/30/20"&amp;RIGHT(BX$1,2)))),
IF(AND($T858&gt;=DATEVALUE("10/1/20"&amp;RIGHT(BW$1,2)),$U858&lt;=DATEVALUE("9/30/20"&amp;RIGHT(BX$1,2))),NETWORKDAYS($T858,$U858,Holidays!$J$3:$J$937),
IF(AND($T858&lt;DATEVALUE("10/1/20"&amp;RIGHT(BW$1,2)),$U858&lt;=DATEVALUE("9/30/20"&amp;RIGHT(BX$1,2))),NETWORKDAYS(DATEVALUE("10/1/20"&amp;RIGHT(BW$1,2)),$U858,Holidays!$J$3:$J$937),
IF($T858&lt;DATEVALUE("10/1/20"&amp;RIGHT(BW$1,2)),NETWORKDAYS(DATEVALUE("10/1/20"&amp;RIGHT(BW$1,2)),DATEVALUE("9/30/20"&amp;RIGHT(BX$1,2)),Holidays!$J$3:$J$937),
IF($T858&gt;=DATEVALUE("10/1/20"&amp;RIGHT(BW$1,2)),NETWORKDAYS($T858,DATEVALUE("9/30/20"&amp;RIGHT(BX$1,2)),Holidays!$J$3:$J$937),"")))),"")/(NETWORKDAYS($T858,$U858,Holidays!$J$3:$J$937)),0))</f>
        <v/>
      </c>
      <c r="BY858" s="87" t="str">
        <f>IF($Q858="","",IFERROR(IF(OR(AND($T858&gt;=DATEVALUE("10/1/20"&amp;RIGHT(BX$1,2)),$T858&lt;=DATEVALUE("9/30/20"&amp;RIGHT(BY$1,2))),AND($U858&gt;=DATEVALUE("10/1/20"&amp;RIGHT(BX$1,2)),$U858&lt;=DATEVALUE("9/30/20"&amp;RIGHT(BY$1,2))),AND($T858&lt;=DATEVALUE("10/1/20"&amp;RIGHT(BX$1,2)),$U858&gt;=DATEVALUE("9/30/20"&amp;RIGHT(BY$1,2)))),
IF(AND($T858&gt;=DATEVALUE("10/1/20"&amp;RIGHT(BX$1,2)),$U858&lt;=DATEVALUE("9/30/20"&amp;RIGHT(BY$1,2))),NETWORKDAYS($T858,$U858,Holidays!$J$3:$J$937),
IF(AND($T858&lt;DATEVALUE("10/1/20"&amp;RIGHT(BX$1,2)),$U858&lt;=DATEVALUE("9/30/20"&amp;RIGHT(BY$1,2))),NETWORKDAYS(DATEVALUE("10/1/20"&amp;RIGHT(BX$1,2)),$U858,Holidays!$J$3:$J$937),
IF($T858&lt;DATEVALUE("10/1/20"&amp;RIGHT(BX$1,2)),NETWORKDAYS(DATEVALUE("10/1/20"&amp;RIGHT(BX$1,2)),DATEVALUE("9/30/20"&amp;RIGHT(BY$1,2)),Holidays!$J$3:$J$937),
IF($T858&gt;=DATEVALUE("10/1/20"&amp;RIGHT(BX$1,2)),NETWORKDAYS($T858,DATEVALUE("9/30/20"&amp;RIGHT(BY$1,2)),Holidays!$J$3:$J$937),"")))),"")/(NETWORKDAYS($T858,$U858,Holidays!$J$3:$J$937)),0))</f>
        <v/>
      </c>
      <c r="BZ858" s="87" t="str">
        <f>IF($Q858="","",IFERROR(IF(OR(AND($T858&gt;=DATEVALUE("10/1/20"&amp;RIGHT(BY$1,2)),$T858&lt;=DATEVALUE("9/30/20"&amp;RIGHT(BZ$1,2))),AND($U858&gt;=DATEVALUE("10/1/20"&amp;RIGHT(BY$1,2)),$U858&lt;=DATEVALUE("9/30/20"&amp;RIGHT(BZ$1,2))),AND($T858&lt;=DATEVALUE("10/1/20"&amp;RIGHT(BY$1,2)),$U858&gt;=DATEVALUE("9/30/20"&amp;RIGHT(BZ$1,2)))),
IF(AND($T858&gt;=DATEVALUE("10/1/20"&amp;RIGHT(BY$1,2)),$U858&lt;=DATEVALUE("9/30/20"&amp;RIGHT(BZ$1,2))),NETWORKDAYS($T858,$U858,Holidays!$J$3:$J$937),
IF(AND($T858&lt;DATEVALUE("10/1/20"&amp;RIGHT(BY$1,2)),$U858&lt;=DATEVALUE("9/30/20"&amp;RIGHT(BZ$1,2))),NETWORKDAYS(DATEVALUE("10/1/20"&amp;RIGHT(BY$1,2)),$U858,Holidays!$J$3:$J$937),
IF($T858&lt;DATEVALUE("10/1/20"&amp;RIGHT(BY$1,2)),NETWORKDAYS(DATEVALUE("10/1/20"&amp;RIGHT(BY$1,2)),DATEVALUE("9/30/20"&amp;RIGHT(BZ$1,2)),Holidays!$J$3:$J$937),
IF($T858&gt;=DATEVALUE("10/1/20"&amp;RIGHT(BY$1,2)),NETWORKDAYS($T858,DATEVALUE("9/30/20"&amp;RIGHT(BZ$1,2)),Holidays!$J$3:$J$937),"")))),"")/(NETWORKDAYS($T858,$U858,Holidays!$J$3:$J$937)),0))</f>
        <v/>
      </c>
      <c r="CA858" s="87" t="str">
        <f>IF($Q858="","",IFERROR(IF(OR(AND($T858&gt;=DATEVALUE("10/1/20"&amp;RIGHT(BZ$1,2)),$T858&lt;=DATEVALUE("9/30/20"&amp;RIGHT(CA$1,2))),AND($U858&gt;=DATEVALUE("10/1/20"&amp;RIGHT(BZ$1,2)),$U858&lt;=DATEVALUE("9/30/20"&amp;RIGHT(CA$1,2))),AND($T858&lt;=DATEVALUE("10/1/20"&amp;RIGHT(BZ$1,2)),$U858&gt;=DATEVALUE("9/30/20"&amp;RIGHT(CA$1,2)))),
IF(AND($T858&gt;=DATEVALUE("10/1/20"&amp;RIGHT(BZ$1,2)),$U858&lt;=DATEVALUE("9/30/20"&amp;RIGHT(CA$1,2))),NETWORKDAYS($T858,$U858,Holidays!$J$3:$J$937),
IF(AND($T858&lt;DATEVALUE("10/1/20"&amp;RIGHT(BZ$1,2)),$U858&lt;=DATEVALUE("9/30/20"&amp;RIGHT(CA$1,2))),NETWORKDAYS(DATEVALUE("10/1/20"&amp;RIGHT(BZ$1,2)),$U858,Holidays!$J$3:$J$937),
IF($T858&lt;DATEVALUE("10/1/20"&amp;RIGHT(BZ$1,2)),NETWORKDAYS(DATEVALUE("10/1/20"&amp;RIGHT(BZ$1,2)),DATEVALUE("9/30/20"&amp;RIGHT(CA$1,2)),Holidays!$J$3:$J$937),
IF($T858&gt;=DATEVALUE("10/1/20"&amp;RIGHT(BZ$1,2)),NETWORKDAYS($T858,DATEVALUE("9/30/20"&amp;RIGHT(CA$1,2)),Holidays!$J$3:$J$937),"")))),"")/(NETWORKDAYS($T858,$U858,Holidays!$J$3:$J$937)),0))</f>
        <v/>
      </c>
      <c r="CB858" s="87" t="str">
        <f>IF($Q858="","",IFERROR(IF(OR(AND($T858&gt;=DATEVALUE("10/1/20"&amp;RIGHT(CA$1,2)),$T858&lt;=DATEVALUE("9/30/20"&amp;RIGHT(CB$1,2))),AND($U858&gt;=DATEVALUE("10/1/20"&amp;RIGHT(CA$1,2)),$U858&lt;=DATEVALUE("9/30/20"&amp;RIGHT(CB$1,2))),AND($T858&lt;=DATEVALUE("10/1/20"&amp;RIGHT(CA$1,2)),$U858&gt;=DATEVALUE("9/30/20"&amp;RIGHT(CB$1,2)))),
IF(AND($T858&gt;=DATEVALUE("10/1/20"&amp;RIGHT(CA$1,2)),$U858&lt;=DATEVALUE("9/30/20"&amp;RIGHT(CB$1,2))),NETWORKDAYS($T858,$U858,Holidays!$J$3:$J$937),
IF(AND($T858&lt;DATEVALUE("10/1/20"&amp;RIGHT(CA$1,2)),$U858&lt;=DATEVALUE("9/30/20"&amp;RIGHT(CB$1,2))),NETWORKDAYS(DATEVALUE("10/1/20"&amp;RIGHT(CA$1,2)),$U858,Holidays!$J$3:$J$937),
IF($T858&lt;DATEVALUE("10/1/20"&amp;RIGHT(CA$1,2)),NETWORKDAYS(DATEVALUE("10/1/20"&amp;RIGHT(CA$1,2)),DATEVALUE("9/30/20"&amp;RIGHT(CB$1,2)),Holidays!$J$3:$J$937),
IF($T858&gt;=DATEVALUE("10/1/20"&amp;RIGHT(CA$1,2)),NETWORKDAYS($T858,DATEVALUE("9/30/20"&amp;RIGHT(CB$1,2)),Holidays!$J$3:$J$937),"")))),"")/(NETWORKDAYS($T858,$U858,Holidays!$J$3:$J$937)),0))</f>
        <v/>
      </c>
    </row>
    <row r="859" spans="1:80">
      <c r="A859" s="97"/>
      <c r="B859" s="98" t="str">
        <f ca="1">IF(NOT($A859=""),OFFSET('WBS Reference &amp; User Procedure'!$A$1,MATCH($A859,'WBS Reference &amp; User Procedure'!$A:$A,0)-1,1),"")</f>
        <v/>
      </c>
      <c r="D859" s="97"/>
      <c r="T859" s="104" t="str">
        <f>IF(NOT(Q859=""),IF(NOT($S859=""),$S859,#REF!),"")</f>
        <v/>
      </c>
      <c r="U859" s="104" t="str">
        <f>IF(NOT(Q859=""),WORKDAY(T859,Q859,Holidays!$J$3:$J$937),"")</f>
        <v/>
      </c>
      <c r="V859" s="104"/>
      <c r="W859" s="104"/>
      <c r="X859" s="101" t="str">
        <f t="shared" si="181"/>
        <v/>
      </c>
      <c r="AL859" s="87" t="str">
        <f t="shared" ca="1" si="180"/>
        <v/>
      </c>
      <c r="AN859" s="87" t="str">
        <f t="shared" ca="1" si="192"/>
        <v/>
      </c>
      <c r="AO859" s="87" t="str">
        <f t="shared" ca="1" si="192"/>
        <v/>
      </c>
      <c r="AP859" s="87" t="str">
        <f t="shared" ca="1" si="192"/>
        <v/>
      </c>
      <c r="AQ859" s="87" t="str">
        <f t="shared" ca="1" si="192"/>
        <v/>
      </c>
      <c r="AR859" s="87" t="str">
        <f t="shared" ca="1" si="192"/>
        <v/>
      </c>
      <c r="AS859" s="87" t="str">
        <f t="shared" ca="1" si="192"/>
        <v/>
      </c>
      <c r="AT859" s="87" t="str">
        <f t="shared" ca="1" si="192"/>
        <v/>
      </c>
      <c r="AU859" s="87" t="str">
        <f t="shared" ca="1" si="192"/>
        <v/>
      </c>
      <c r="AV859" s="87" t="str">
        <f t="shared" ca="1" si="192"/>
        <v/>
      </c>
      <c r="AW859" s="87" t="str">
        <f t="shared" ca="1" si="192"/>
        <v/>
      </c>
      <c r="AX859" s="87" t="str">
        <f t="shared" ca="1" si="193"/>
        <v/>
      </c>
      <c r="AY859" s="87" t="str">
        <f t="shared" ca="1" si="193"/>
        <v/>
      </c>
      <c r="AZ859" s="87" t="str">
        <f t="shared" ca="1" si="193"/>
        <v/>
      </c>
      <c r="BA859" s="87" t="str">
        <f t="shared" ca="1" si="193"/>
        <v/>
      </c>
      <c r="BB859" s="87" t="str">
        <f t="shared" ca="1" si="193"/>
        <v/>
      </c>
      <c r="BC859" s="87" t="str">
        <f t="shared" ca="1" si="193"/>
        <v/>
      </c>
      <c r="BD859" s="87" t="str">
        <f t="shared" ca="1" si="193"/>
        <v/>
      </c>
      <c r="BE859" s="87" t="str">
        <f t="shared" ca="1" si="193"/>
        <v/>
      </c>
      <c r="BF859" s="87" t="str">
        <f t="shared" ca="1" si="193"/>
        <v/>
      </c>
      <c r="BG859" s="87" t="str">
        <f t="shared" ca="1" si="193"/>
        <v/>
      </c>
      <c r="BI859" s="87" t="str">
        <f>IF($Q859="","",IFERROR(IF(OR(AND($T859&gt;=DATEVALUE("10/1/20"&amp;RIGHT(BH$1,2)),$T859&lt;=DATEVALUE("9/30/20"&amp;RIGHT(BI$1,2))),AND($U859&gt;=DATEVALUE("10/1/20"&amp;RIGHT(BH$1,2)),$U859&lt;=DATEVALUE("9/30/20"&amp;RIGHT(BI$1,2))),AND($T859&lt;=DATEVALUE("10/1/20"&amp;RIGHT(BH$1,2)),$U859&gt;=DATEVALUE("9/30/20"&amp;RIGHT(BI$1,2)))),
IF(AND($T859&gt;=DATEVALUE("10/1/20"&amp;RIGHT(BH$1,2)),$U859&lt;=DATEVALUE("9/30/20"&amp;RIGHT(BI$1,2))),NETWORKDAYS($T859,$U859,Holidays!$J$3:$J$937),
IF(AND($T859&lt;DATEVALUE("10/1/20"&amp;RIGHT(BH$1,2)),$U859&lt;=DATEVALUE("9/30/20"&amp;RIGHT(BI$1,2))),NETWORKDAYS(DATEVALUE("10/1/20"&amp;RIGHT(BH$1,2)),$U859,Holidays!$J$3:$J$937),
IF($T859&lt;DATEVALUE("10/1/20"&amp;RIGHT(BH$1,2)),NETWORKDAYS(DATEVALUE("10/1/20"&amp;RIGHT(BH$1,2)),DATEVALUE("9/30/20"&amp;RIGHT(BI$1,2)),Holidays!$J$3:$J$937),
IF($T859&gt;=DATEVALUE("10/1/20"&amp;RIGHT(BH$1,2)),NETWORKDAYS($T859,DATEVALUE("9/30/20"&amp;RIGHT(BI$1,2)),Holidays!$J$3:$J$937),"")))),"")/(NETWORKDAYS($T859,$U859,Holidays!$J$3:$J$937)),0))</f>
        <v/>
      </c>
      <c r="BJ859" s="87" t="str">
        <f>IF($Q859="","",IFERROR(IF(OR(AND($T859&gt;=DATEVALUE("10/1/20"&amp;RIGHT(BI$1,2)),$T859&lt;=DATEVALUE("9/30/20"&amp;RIGHT(BJ$1,2))),AND($U859&gt;=DATEVALUE("10/1/20"&amp;RIGHT(BI$1,2)),$U859&lt;=DATEVALUE("9/30/20"&amp;RIGHT(BJ$1,2))),AND($T859&lt;=DATEVALUE("10/1/20"&amp;RIGHT(BI$1,2)),$U859&gt;=DATEVALUE("9/30/20"&amp;RIGHT(BJ$1,2)))),
IF(AND($T859&gt;=DATEVALUE("10/1/20"&amp;RIGHT(BI$1,2)),$U859&lt;=DATEVALUE("9/30/20"&amp;RIGHT(BJ$1,2))),NETWORKDAYS($T859,$U859,Holidays!$J$3:$J$937),
IF(AND($T859&lt;DATEVALUE("10/1/20"&amp;RIGHT(BI$1,2)),$U859&lt;=DATEVALUE("9/30/20"&amp;RIGHT(BJ$1,2))),NETWORKDAYS(DATEVALUE("10/1/20"&amp;RIGHT(BI$1,2)),$U859,Holidays!$J$3:$J$937),
IF($T859&lt;DATEVALUE("10/1/20"&amp;RIGHT(BI$1,2)),NETWORKDAYS(DATEVALUE("10/1/20"&amp;RIGHT(BI$1,2)),DATEVALUE("9/30/20"&amp;RIGHT(BJ$1,2)),Holidays!$J$3:$J$937),
IF($T859&gt;=DATEVALUE("10/1/20"&amp;RIGHT(BI$1,2)),NETWORKDAYS($T859,DATEVALUE("9/30/20"&amp;RIGHT(BJ$1,2)),Holidays!$J$3:$J$937),"")))),"")/(NETWORKDAYS($T859,$U859,Holidays!$J$3:$J$937)),0))</f>
        <v/>
      </c>
      <c r="BK859" s="87" t="str">
        <f>IF($Q859="","",IFERROR(IF(OR(AND($T859&gt;=DATEVALUE("10/1/20"&amp;RIGHT(BJ$1,2)),$T859&lt;=DATEVALUE("9/30/20"&amp;RIGHT(BK$1,2))),AND($U859&gt;=DATEVALUE("10/1/20"&amp;RIGHT(BJ$1,2)),$U859&lt;=DATEVALUE("9/30/20"&amp;RIGHT(BK$1,2))),AND($T859&lt;=DATEVALUE("10/1/20"&amp;RIGHT(BJ$1,2)),$U859&gt;=DATEVALUE("9/30/20"&amp;RIGHT(BK$1,2)))),
IF(AND($T859&gt;=DATEVALUE("10/1/20"&amp;RIGHT(BJ$1,2)),$U859&lt;=DATEVALUE("9/30/20"&amp;RIGHT(BK$1,2))),NETWORKDAYS($T859,$U859,Holidays!$J$3:$J$937),
IF(AND($T859&lt;DATEVALUE("10/1/20"&amp;RIGHT(BJ$1,2)),$U859&lt;=DATEVALUE("9/30/20"&amp;RIGHT(BK$1,2))),NETWORKDAYS(DATEVALUE("10/1/20"&amp;RIGHT(BJ$1,2)),$U859,Holidays!$J$3:$J$937),
IF($T859&lt;DATEVALUE("10/1/20"&amp;RIGHT(BJ$1,2)),NETWORKDAYS(DATEVALUE("10/1/20"&amp;RIGHT(BJ$1,2)),DATEVALUE("9/30/20"&amp;RIGHT(BK$1,2)),Holidays!$J$3:$J$937),
IF($T859&gt;=DATEVALUE("10/1/20"&amp;RIGHT(BJ$1,2)),NETWORKDAYS($T859,DATEVALUE("9/30/20"&amp;RIGHT(BK$1,2)),Holidays!$J$3:$J$937),"")))),"")/(NETWORKDAYS($T859,$U859,Holidays!$J$3:$J$937)),0))</f>
        <v/>
      </c>
      <c r="BL859" s="87" t="str">
        <f>IF($Q859="","",IFERROR(IF(OR(AND($T859&gt;=DATEVALUE("10/1/20"&amp;RIGHT(BK$1,2)),$T859&lt;=DATEVALUE("9/30/20"&amp;RIGHT(BL$1,2))),AND($U859&gt;=DATEVALUE("10/1/20"&amp;RIGHT(BK$1,2)),$U859&lt;=DATEVALUE("9/30/20"&amp;RIGHT(BL$1,2))),AND($T859&lt;=DATEVALUE("10/1/20"&amp;RIGHT(BK$1,2)),$U859&gt;=DATEVALUE("9/30/20"&amp;RIGHT(BL$1,2)))),
IF(AND($T859&gt;=DATEVALUE("10/1/20"&amp;RIGHT(BK$1,2)),$U859&lt;=DATEVALUE("9/30/20"&amp;RIGHT(BL$1,2))),NETWORKDAYS($T859,$U859,Holidays!$J$3:$J$937),
IF(AND($T859&lt;DATEVALUE("10/1/20"&amp;RIGHT(BK$1,2)),$U859&lt;=DATEVALUE("9/30/20"&amp;RIGHT(BL$1,2))),NETWORKDAYS(DATEVALUE("10/1/20"&amp;RIGHT(BK$1,2)),$U859,Holidays!$J$3:$J$937),
IF($T859&lt;DATEVALUE("10/1/20"&amp;RIGHT(BK$1,2)),NETWORKDAYS(DATEVALUE("10/1/20"&amp;RIGHT(BK$1,2)),DATEVALUE("9/30/20"&amp;RIGHT(BL$1,2)),Holidays!$J$3:$J$937),
IF($T859&gt;=DATEVALUE("10/1/20"&amp;RIGHT(BK$1,2)),NETWORKDAYS($T859,DATEVALUE("9/30/20"&amp;RIGHT(BL$1,2)),Holidays!$J$3:$J$937),"")))),"")/(NETWORKDAYS($T859,$U859,Holidays!$J$3:$J$937)),0))</f>
        <v/>
      </c>
      <c r="BM859" s="87" t="str">
        <f>IF($Q859="","",IFERROR(IF(OR(AND($T859&gt;=DATEVALUE("10/1/20"&amp;RIGHT(BL$1,2)),$T859&lt;=DATEVALUE("9/30/20"&amp;RIGHT(BM$1,2))),AND($U859&gt;=DATEVALUE("10/1/20"&amp;RIGHT(BL$1,2)),$U859&lt;=DATEVALUE("9/30/20"&amp;RIGHT(BM$1,2))),AND($T859&lt;=DATEVALUE("10/1/20"&amp;RIGHT(BL$1,2)),$U859&gt;=DATEVALUE("9/30/20"&amp;RIGHT(BM$1,2)))),
IF(AND($T859&gt;=DATEVALUE("10/1/20"&amp;RIGHT(BL$1,2)),$U859&lt;=DATEVALUE("9/30/20"&amp;RIGHT(BM$1,2))),NETWORKDAYS($T859,$U859,Holidays!$J$3:$J$937),
IF(AND($T859&lt;DATEVALUE("10/1/20"&amp;RIGHT(BL$1,2)),$U859&lt;=DATEVALUE("9/30/20"&amp;RIGHT(BM$1,2))),NETWORKDAYS(DATEVALUE("10/1/20"&amp;RIGHT(BL$1,2)),$U859,Holidays!$J$3:$J$937),
IF($T859&lt;DATEVALUE("10/1/20"&amp;RIGHT(BL$1,2)),NETWORKDAYS(DATEVALUE("10/1/20"&amp;RIGHT(BL$1,2)),DATEVALUE("9/30/20"&amp;RIGHT(BM$1,2)),Holidays!$J$3:$J$937),
IF($T859&gt;=DATEVALUE("10/1/20"&amp;RIGHT(BL$1,2)),NETWORKDAYS($T859,DATEVALUE("9/30/20"&amp;RIGHT(BM$1,2)),Holidays!$J$3:$J$937),"")))),"")/(NETWORKDAYS($T859,$U859,Holidays!$J$3:$J$937)),0))</f>
        <v/>
      </c>
      <c r="BN859" s="87" t="str">
        <f>IF($Q859="","",IFERROR(IF(OR(AND($T859&gt;=DATEVALUE("10/1/20"&amp;RIGHT(BM$1,2)),$T859&lt;=DATEVALUE("9/30/20"&amp;RIGHT(BN$1,2))),AND($U859&gt;=DATEVALUE("10/1/20"&amp;RIGHT(BM$1,2)),$U859&lt;=DATEVALUE("9/30/20"&amp;RIGHT(BN$1,2))),AND($T859&lt;=DATEVALUE("10/1/20"&amp;RIGHT(BM$1,2)),$U859&gt;=DATEVALUE("9/30/20"&amp;RIGHT(BN$1,2)))),
IF(AND($T859&gt;=DATEVALUE("10/1/20"&amp;RIGHT(BM$1,2)),$U859&lt;=DATEVALUE("9/30/20"&amp;RIGHT(BN$1,2))),NETWORKDAYS($T859,$U859,Holidays!$J$3:$J$937),
IF(AND($T859&lt;DATEVALUE("10/1/20"&amp;RIGHT(BM$1,2)),$U859&lt;=DATEVALUE("9/30/20"&amp;RIGHT(BN$1,2))),NETWORKDAYS(DATEVALUE("10/1/20"&amp;RIGHT(BM$1,2)),$U859,Holidays!$J$3:$J$937),
IF($T859&lt;DATEVALUE("10/1/20"&amp;RIGHT(BM$1,2)),NETWORKDAYS(DATEVALUE("10/1/20"&amp;RIGHT(BM$1,2)),DATEVALUE("9/30/20"&amp;RIGHT(BN$1,2)),Holidays!$J$3:$J$937),
IF($T859&gt;=DATEVALUE("10/1/20"&amp;RIGHT(BM$1,2)),NETWORKDAYS($T859,DATEVALUE("9/30/20"&amp;RIGHT(BN$1,2)),Holidays!$J$3:$J$937),"")))),"")/(NETWORKDAYS($T859,$U859,Holidays!$J$3:$J$937)),0))</f>
        <v/>
      </c>
      <c r="BO859" s="87" t="str">
        <f>IF($Q859="","",IFERROR(IF(OR(AND($T859&gt;=DATEVALUE("10/1/20"&amp;RIGHT(BN$1,2)),$T859&lt;=DATEVALUE("9/30/20"&amp;RIGHT(BO$1,2))),AND($U859&gt;=DATEVALUE("10/1/20"&amp;RIGHT(BN$1,2)),$U859&lt;=DATEVALUE("9/30/20"&amp;RIGHT(BO$1,2))),AND($T859&lt;=DATEVALUE("10/1/20"&amp;RIGHT(BN$1,2)),$U859&gt;=DATEVALUE("9/30/20"&amp;RIGHT(BO$1,2)))),
IF(AND($T859&gt;=DATEVALUE("10/1/20"&amp;RIGHT(BN$1,2)),$U859&lt;=DATEVALUE("9/30/20"&amp;RIGHT(BO$1,2))),NETWORKDAYS($T859,$U859,Holidays!$J$3:$J$937),
IF(AND($T859&lt;DATEVALUE("10/1/20"&amp;RIGHT(BN$1,2)),$U859&lt;=DATEVALUE("9/30/20"&amp;RIGHT(BO$1,2))),NETWORKDAYS(DATEVALUE("10/1/20"&amp;RIGHT(BN$1,2)),$U859,Holidays!$J$3:$J$937),
IF($T859&lt;DATEVALUE("10/1/20"&amp;RIGHT(BN$1,2)),NETWORKDAYS(DATEVALUE("10/1/20"&amp;RIGHT(BN$1,2)),DATEVALUE("9/30/20"&amp;RIGHT(BO$1,2)),Holidays!$J$3:$J$937),
IF($T859&gt;=DATEVALUE("10/1/20"&amp;RIGHT(BN$1,2)),NETWORKDAYS($T859,DATEVALUE("9/30/20"&amp;RIGHT(BO$1,2)),Holidays!$J$3:$J$937),"")))),"")/(NETWORKDAYS($T859,$U859,Holidays!$J$3:$J$937)),0))</f>
        <v/>
      </c>
      <c r="BP859" s="87" t="str">
        <f>IF($Q859="","",IFERROR(IF(OR(AND($T859&gt;=DATEVALUE("10/1/20"&amp;RIGHT(BO$1,2)),$T859&lt;=DATEVALUE("9/30/20"&amp;RIGHT(BP$1,2))),AND($U859&gt;=DATEVALUE("10/1/20"&amp;RIGHT(BO$1,2)),$U859&lt;=DATEVALUE("9/30/20"&amp;RIGHT(BP$1,2))),AND($T859&lt;=DATEVALUE("10/1/20"&amp;RIGHT(BO$1,2)),$U859&gt;=DATEVALUE("9/30/20"&amp;RIGHT(BP$1,2)))),
IF(AND($T859&gt;=DATEVALUE("10/1/20"&amp;RIGHT(BO$1,2)),$U859&lt;=DATEVALUE("9/30/20"&amp;RIGHT(BP$1,2))),NETWORKDAYS($T859,$U859,Holidays!$J$3:$J$937),
IF(AND($T859&lt;DATEVALUE("10/1/20"&amp;RIGHT(BO$1,2)),$U859&lt;=DATEVALUE("9/30/20"&amp;RIGHT(BP$1,2))),NETWORKDAYS(DATEVALUE("10/1/20"&amp;RIGHT(BO$1,2)),$U859,Holidays!$J$3:$J$937),
IF($T859&lt;DATEVALUE("10/1/20"&amp;RIGHT(BO$1,2)),NETWORKDAYS(DATEVALUE("10/1/20"&amp;RIGHT(BO$1,2)),DATEVALUE("9/30/20"&amp;RIGHT(BP$1,2)),Holidays!$J$3:$J$937),
IF($T859&gt;=DATEVALUE("10/1/20"&amp;RIGHT(BO$1,2)),NETWORKDAYS($T859,DATEVALUE("9/30/20"&amp;RIGHT(BP$1,2)),Holidays!$J$3:$J$937),"")))),"")/(NETWORKDAYS($T859,$U859,Holidays!$J$3:$J$937)),0))</f>
        <v/>
      </c>
      <c r="BQ859" s="87" t="str">
        <f>IF($Q859="","",IFERROR(IF(OR(AND($T859&gt;=DATEVALUE("10/1/20"&amp;RIGHT(BP$1,2)),$T859&lt;=DATEVALUE("9/30/20"&amp;RIGHT(BQ$1,2))),AND($U859&gt;=DATEVALUE("10/1/20"&amp;RIGHT(BP$1,2)),$U859&lt;=DATEVALUE("9/30/20"&amp;RIGHT(BQ$1,2))),AND($T859&lt;=DATEVALUE("10/1/20"&amp;RIGHT(BP$1,2)),$U859&gt;=DATEVALUE("9/30/20"&amp;RIGHT(BQ$1,2)))),
IF(AND($T859&gt;=DATEVALUE("10/1/20"&amp;RIGHT(BP$1,2)),$U859&lt;=DATEVALUE("9/30/20"&amp;RIGHT(BQ$1,2))),NETWORKDAYS($T859,$U859,Holidays!$J$3:$J$937),
IF(AND($T859&lt;DATEVALUE("10/1/20"&amp;RIGHT(BP$1,2)),$U859&lt;=DATEVALUE("9/30/20"&amp;RIGHT(BQ$1,2))),NETWORKDAYS(DATEVALUE("10/1/20"&amp;RIGHT(BP$1,2)),$U859,Holidays!$J$3:$J$937),
IF($T859&lt;DATEVALUE("10/1/20"&amp;RIGHT(BP$1,2)),NETWORKDAYS(DATEVALUE("10/1/20"&amp;RIGHT(BP$1,2)),DATEVALUE("9/30/20"&amp;RIGHT(BQ$1,2)),Holidays!$J$3:$J$937),
IF($T859&gt;=DATEVALUE("10/1/20"&amp;RIGHT(BP$1,2)),NETWORKDAYS($T859,DATEVALUE("9/30/20"&amp;RIGHT(BQ$1,2)),Holidays!$J$3:$J$937),"")))),"")/(NETWORKDAYS($T859,$U859,Holidays!$J$3:$J$937)),0))</f>
        <v/>
      </c>
      <c r="BR859" s="87" t="str">
        <f>IF($Q859="","",IFERROR(IF(OR(AND($T859&gt;=DATEVALUE("10/1/20"&amp;RIGHT(BQ$1,2)),$T859&lt;=DATEVALUE("9/30/20"&amp;RIGHT(BR$1,2))),AND($U859&gt;=DATEVALUE("10/1/20"&amp;RIGHT(BQ$1,2)),$U859&lt;=DATEVALUE("9/30/20"&amp;RIGHT(BR$1,2))),AND($T859&lt;=DATEVALUE("10/1/20"&amp;RIGHT(BQ$1,2)),$U859&gt;=DATEVALUE("9/30/20"&amp;RIGHT(BR$1,2)))),
IF(AND($T859&gt;=DATEVALUE("10/1/20"&amp;RIGHT(BQ$1,2)),$U859&lt;=DATEVALUE("9/30/20"&amp;RIGHT(BR$1,2))),NETWORKDAYS($T859,$U859,Holidays!$J$3:$J$937),
IF(AND($T859&lt;DATEVALUE("10/1/20"&amp;RIGHT(BQ$1,2)),$U859&lt;=DATEVALUE("9/30/20"&amp;RIGHT(BR$1,2))),NETWORKDAYS(DATEVALUE("10/1/20"&amp;RIGHT(BQ$1,2)),$U859,Holidays!$J$3:$J$937),
IF($T859&lt;DATEVALUE("10/1/20"&amp;RIGHT(BQ$1,2)),NETWORKDAYS(DATEVALUE("10/1/20"&amp;RIGHT(BQ$1,2)),DATEVALUE("9/30/20"&amp;RIGHT(BR$1,2)),Holidays!$J$3:$J$937),
IF($T859&gt;=DATEVALUE("10/1/20"&amp;RIGHT(BQ$1,2)),NETWORKDAYS($T859,DATEVALUE("9/30/20"&amp;RIGHT(BR$1,2)),Holidays!$J$3:$J$937),"")))),"")/(NETWORKDAYS($T859,$U859,Holidays!$J$3:$J$937)),0))</f>
        <v/>
      </c>
      <c r="BS859" s="87" t="str">
        <f>IF($Q859="","",IFERROR(IF(OR(AND($T859&gt;=DATEVALUE("10/1/20"&amp;RIGHT(BR$1,2)),$T859&lt;=DATEVALUE("9/30/20"&amp;RIGHT(BS$1,2))),AND($U859&gt;=DATEVALUE("10/1/20"&amp;RIGHT(BR$1,2)),$U859&lt;=DATEVALUE("9/30/20"&amp;RIGHT(BS$1,2))),AND($T859&lt;=DATEVALUE("10/1/20"&amp;RIGHT(BR$1,2)),$U859&gt;=DATEVALUE("9/30/20"&amp;RIGHT(BS$1,2)))),
IF(AND($T859&gt;=DATEVALUE("10/1/20"&amp;RIGHT(BR$1,2)),$U859&lt;=DATEVALUE("9/30/20"&amp;RIGHT(BS$1,2))),NETWORKDAYS($T859,$U859,Holidays!$J$3:$J$937),
IF(AND($T859&lt;DATEVALUE("10/1/20"&amp;RIGHT(BR$1,2)),$U859&lt;=DATEVALUE("9/30/20"&amp;RIGHT(BS$1,2))),NETWORKDAYS(DATEVALUE("10/1/20"&amp;RIGHT(BR$1,2)),$U859,Holidays!$J$3:$J$937),
IF($T859&lt;DATEVALUE("10/1/20"&amp;RIGHT(BR$1,2)),NETWORKDAYS(DATEVALUE("10/1/20"&amp;RIGHT(BR$1,2)),DATEVALUE("9/30/20"&amp;RIGHT(BS$1,2)),Holidays!$J$3:$J$937),
IF($T859&gt;=DATEVALUE("10/1/20"&amp;RIGHT(BR$1,2)),NETWORKDAYS($T859,DATEVALUE("9/30/20"&amp;RIGHT(BS$1,2)),Holidays!$J$3:$J$937),"")))),"")/(NETWORKDAYS($T859,$U859,Holidays!$J$3:$J$937)),0))</f>
        <v/>
      </c>
      <c r="BT859" s="87" t="str">
        <f>IF($Q859="","",IFERROR(IF(OR(AND($T859&gt;=DATEVALUE("10/1/20"&amp;RIGHT(BS$1,2)),$T859&lt;=DATEVALUE("9/30/20"&amp;RIGHT(BT$1,2))),AND($U859&gt;=DATEVALUE("10/1/20"&amp;RIGHT(BS$1,2)),$U859&lt;=DATEVALUE("9/30/20"&amp;RIGHT(BT$1,2))),AND($T859&lt;=DATEVALUE("10/1/20"&amp;RIGHT(BS$1,2)),$U859&gt;=DATEVALUE("9/30/20"&amp;RIGHT(BT$1,2)))),
IF(AND($T859&gt;=DATEVALUE("10/1/20"&amp;RIGHT(BS$1,2)),$U859&lt;=DATEVALUE("9/30/20"&amp;RIGHT(BT$1,2))),NETWORKDAYS($T859,$U859,Holidays!$J$3:$J$937),
IF(AND($T859&lt;DATEVALUE("10/1/20"&amp;RIGHT(BS$1,2)),$U859&lt;=DATEVALUE("9/30/20"&amp;RIGHT(BT$1,2))),NETWORKDAYS(DATEVALUE("10/1/20"&amp;RIGHT(BS$1,2)),$U859,Holidays!$J$3:$J$937),
IF($T859&lt;DATEVALUE("10/1/20"&amp;RIGHT(BS$1,2)),NETWORKDAYS(DATEVALUE("10/1/20"&amp;RIGHT(BS$1,2)),DATEVALUE("9/30/20"&amp;RIGHT(BT$1,2)),Holidays!$J$3:$J$937),
IF($T859&gt;=DATEVALUE("10/1/20"&amp;RIGHT(BS$1,2)),NETWORKDAYS($T859,DATEVALUE("9/30/20"&amp;RIGHT(BT$1,2)),Holidays!$J$3:$J$937),"")))),"")/(NETWORKDAYS($T859,$U859,Holidays!$J$3:$J$937)),0))</f>
        <v/>
      </c>
      <c r="BU859" s="87" t="str">
        <f>IF($Q859="","",IFERROR(IF(OR(AND($T859&gt;=DATEVALUE("10/1/20"&amp;RIGHT(BT$1,2)),$T859&lt;=DATEVALUE("9/30/20"&amp;RIGHT(BU$1,2))),AND($U859&gt;=DATEVALUE("10/1/20"&amp;RIGHT(BT$1,2)),$U859&lt;=DATEVALUE("9/30/20"&amp;RIGHT(BU$1,2))),AND($T859&lt;=DATEVALUE("10/1/20"&amp;RIGHT(BT$1,2)),$U859&gt;=DATEVALUE("9/30/20"&amp;RIGHT(BU$1,2)))),
IF(AND($T859&gt;=DATEVALUE("10/1/20"&amp;RIGHT(BT$1,2)),$U859&lt;=DATEVALUE("9/30/20"&amp;RIGHT(BU$1,2))),NETWORKDAYS($T859,$U859,Holidays!$J$3:$J$937),
IF(AND($T859&lt;DATEVALUE("10/1/20"&amp;RIGHT(BT$1,2)),$U859&lt;=DATEVALUE("9/30/20"&amp;RIGHT(BU$1,2))),NETWORKDAYS(DATEVALUE("10/1/20"&amp;RIGHT(BT$1,2)),$U859,Holidays!$J$3:$J$937),
IF($T859&lt;DATEVALUE("10/1/20"&amp;RIGHT(BT$1,2)),NETWORKDAYS(DATEVALUE("10/1/20"&amp;RIGHT(BT$1,2)),DATEVALUE("9/30/20"&amp;RIGHT(BU$1,2)),Holidays!$J$3:$J$937),
IF($T859&gt;=DATEVALUE("10/1/20"&amp;RIGHT(BT$1,2)),NETWORKDAYS($T859,DATEVALUE("9/30/20"&amp;RIGHT(BU$1,2)),Holidays!$J$3:$J$937),"")))),"")/(NETWORKDAYS($T859,$U859,Holidays!$J$3:$J$937)),0))</f>
        <v/>
      </c>
      <c r="BV859" s="87" t="str">
        <f>IF($Q859="","",IFERROR(IF(OR(AND($T859&gt;=DATEVALUE("10/1/20"&amp;RIGHT(BU$1,2)),$T859&lt;=DATEVALUE("9/30/20"&amp;RIGHT(BV$1,2))),AND($U859&gt;=DATEVALUE("10/1/20"&amp;RIGHT(BU$1,2)),$U859&lt;=DATEVALUE("9/30/20"&amp;RIGHT(BV$1,2))),AND($T859&lt;=DATEVALUE("10/1/20"&amp;RIGHT(BU$1,2)),$U859&gt;=DATEVALUE("9/30/20"&amp;RIGHT(BV$1,2)))),
IF(AND($T859&gt;=DATEVALUE("10/1/20"&amp;RIGHT(BU$1,2)),$U859&lt;=DATEVALUE("9/30/20"&amp;RIGHT(BV$1,2))),NETWORKDAYS($T859,$U859,Holidays!$J$3:$J$937),
IF(AND($T859&lt;DATEVALUE("10/1/20"&amp;RIGHT(BU$1,2)),$U859&lt;=DATEVALUE("9/30/20"&amp;RIGHT(BV$1,2))),NETWORKDAYS(DATEVALUE("10/1/20"&amp;RIGHT(BU$1,2)),$U859,Holidays!$J$3:$J$937),
IF($T859&lt;DATEVALUE("10/1/20"&amp;RIGHT(BU$1,2)),NETWORKDAYS(DATEVALUE("10/1/20"&amp;RIGHT(BU$1,2)),DATEVALUE("9/30/20"&amp;RIGHT(BV$1,2)),Holidays!$J$3:$J$937),
IF($T859&gt;=DATEVALUE("10/1/20"&amp;RIGHT(BU$1,2)),NETWORKDAYS($T859,DATEVALUE("9/30/20"&amp;RIGHT(BV$1,2)),Holidays!$J$3:$J$937),"")))),"")/(NETWORKDAYS($T859,$U859,Holidays!$J$3:$J$937)),0))</f>
        <v/>
      </c>
      <c r="BW859" s="87" t="str">
        <f>IF($Q859="","",IFERROR(IF(OR(AND($T859&gt;=DATEVALUE("10/1/20"&amp;RIGHT(BV$1,2)),$T859&lt;=DATEVALUE("9/30/20"&amp;RIGHT(BW$1,2))),AND($U859&gt;=DATEVALUE("10/1/20"&amp;RIGHT(BV$1,2)),$U859&lt;=DATEVALUE("9/30/20"&amp;RIGHT(BW$1,2))),AND($T859&lt;=DATEVALUE("10/1/20"&amp;RIGHT(BV$1,2)),$U859&gt;=DATEVALUE("9/30/20"&amp;RIGHT(BW$1,2)))),
IF(AND($T859&gt;=DATEVALUE("10/1/20"&amp;RIGHT(BV$1,2)),$U859&lt;=DATEVALUE("9/30/20"&amp;RIGHT(BW$1,2))),NETWORKDAYS($T859,$U859,Holidays!$J$3:$J$937),
IF(AND($T859&lt;DATEVALUE("10/1/20"&amp;RIGHT(BV$1,2)),$U859&lt;=DATEVALUE("9/30/20"&amp;RIGHT(BW$1,2))),NETWORKDAYS(DATEVALUE("10/1/20"&amp;RIGHT(BV$1,2)),$U859,Holidays!$J$3:$J$937),
IF($T859&lt;DATEVALUE("10/1/20"&amp;RIGHT(BV$1,2)),NETWORKDAYS(DATEVALUE("10/1/20"&amp;RIGHT(BV$1,2)),DATEVALUE("9/30/20"&amp;RIGHT(BW$1,2)),Holidays!$J$3:$J$937),
IF($T859&gt;=DATEVALUE("10/1/20"&amp;RIGHT(BV$1,2)),NETWORKDAYS($T859,DATEVALUE("9/30/20"&amp;RIGHT(BW$1,2)),Holidays!$J$3:$J$937),"")))),"")/(NETWORKDAYS($T859,$U859,Holidays!$J$3:$J$937)),0))</f>
        <v/>
      </c>
      <c r="BX859" s="87" t="str">
        <f>IF($Q859="","",IFERROR(IF(OR(AND($T859&gt;=DATEVALUE("10/1/20"&amp;RIGHT(BW$1,2)),$T859&lt;=DATEVALUE("9/30/20"&amp;RIGHT(BX$1,2))),AND($U859&gt;=DATEVALUE("10/1/20"&amp;RIGHT(BW$1,2)),$U859&lt;=DATEVALUE("9/30/20"&amp;RIGHT(BX$1,2))),AND($T859&lt;=DATEVALUE("10/1/20"&amp;RIGHT(BW$1,2)),$U859&gt;=DATEVALUE("9/30/20"&amp;RIGHT(BX$1,2)))),
IF(AND($T859&gt;=DATEVALUE("10/1/20"&amp;RIGHT(BW$1,2)),$U859&lt;=DATEVALUE("9/30/20"&amp;RIGHT(BX$1,2))),NETWORKDAYS($T859,$U859,Holidays!$J$3:$J$937),
IF(AND($T859&lt;DATEVALUE("10/1/20"&amp;RIGHT(BW$1,2)),$U859&lt;=DATEVALUE("9/30/20"&amp;RIGHT(BX$1,2))),NETWORKDAYS(DATEVALUE("10/1/20"&amp;RIGHT(BW$1,2)),$U859,Holidays!$J$3:$J$937),
IF($T859&lt;DATEVALUE("10/1/20"&amp;RIGHT(BW$1,2)),NETWORKDAYS(DATEVALUE("10/1/20"&amp;RIGHT(BW$1,2)),DATEVALUE("9/30/20"&amp;RIGHT(BX$1,2)),Holidays!$J$3:$J$937),
IF($T859&gt;=DATEVALUE("10/1/20"&amp;RIGHT(BW$1,2)),NETWORKDAYS($T859,DATEVALUE("9/30/20"&amp;RIGHT(BX$1,2)),Holidays!$J$3:$J$937),"")))),"")/(NETWORKDAYS($T859,$U859,Holidays!$J$3:$J$937)),0))</f>
        <v/>
      </c>
      <c r="BY859" s="87" t="str">
        <f>IF($Q859="","",IFERROR(IF(OR(AND($T859&gt;=DATEVALUE("10/1/20"&amp;RIGHT(BX$1,2)),$T859&lt;=DATEVALUE("9/30/20"&amp;RIGHT(BY$1,2))),AND($U859&gt;=DATEVALUE("10/1/20"&amp;RIGHT(BX$1,2)),$U859&lt;=DATEVALUE("9/30/20"&amp;RIGHT(BY$1,2))),AND($T859&lt;=DATEVALUE("10/1/20"&amp;RIGHT(BX$1,2)),$U859&gt;=DATEVALUE("9/30/20"&amp;RIGHT(BY$1,2)))),
IF(AND($T859&gt;=DATEVALUE("10/1/20"&amp;RIGHT(BX$1,2)),$U859&lt;=DATEVALUE("9/30/20"&amp;RIGHT(BY$1,2))),NETWORKDAYS($T859,$U859,Holidays!$J$3:$J$937),
IF(AND($T859&lt;DATEVALUE("10/1/20"&amp;RIGHT(BX$1,2)),$U859&lt;=DATEVALUE("9/30/20"&amp;RIGHT(BY$1,2))),NETWORKDAYS(DATEVALUE("10/1/20"&amp;RIGHT(BX$1,2)),$U859,Holidays!$J$3:$J$937),
IF($T859&lt;DATEVALUE("10/1/20"&amp;RIGHT(BX$1,2)),NETWORKDAYS(DATEVALUE("10/1/20"&amp;RIGHT(BX$1,2)),DATEVALUE("9/30/20"&amp;RIGHT(BY$1,2)),Holidays!$J$3:$J$937),
IF($T859&gt;=DATEVALUE("10/1/20"&amp;RIGHT(BX$1,2)),NETWORKDAYS($T859,DATEVALUE("9/30/20"&amp;RIGHT(BY$1,2)),Holidays!$J$3:$J$937),"")))),"")/(NETWORKDAYS($T859,$U859,Holidays!$J$3:$J$937)),0))</f>
        <v/>
      </c>
      <c r="BZ859" s="87" t="str">
        <f>IF($Q859="","",IFERROR(IF(OR(AND($T859&gt;=DATEVALUE("10/1/20"&amp;RIGHT(BY$1,2)),$T859&lt;=DATEVALUE("9/30/20"&amp;RIGHT(BZ$1,2))),AND($U859&gt;=DATEVALUE("10/1/20"&amp;RIGHT(BY$1,2)),$U859&lt;=DATEVALUE("9/30/20"&amp;RIGHT(BZ$1,2))),AND($T859&lt;=DATEVALUE("10/1/20"&amp;RIGHT(BY$1,2)),$U859&gt;=DATEVALUE("9/30/20"&amp;RIGHT(BZ$1,2)))),
IF(AND($T859&gt;=DATEVALUE("10/1/20"&amp;RIGHT(BY$1,2)),$U859&lt;=DATEVALUE("9/30/20"&amp;RIGHT(BZ$1,2))),NETWORKDAYS($T859,$U859,Holidays!$J$3:$J$937),
IF(AND($T859&lt;DATEVALUE("10/1/20"&amp;RIGHT(BY$1,2)),$U859&lt;=DATEVALUE("9/30/20"&amp;RIGHT(BZ$1,2))),NETWORKDAYS(DATEVALUE("10/1/20"&amp;RIGHT(BY$1,2)),$U859,Holidays!$J$3:$J$937),
IF($T859&lt;DATEVALUE("10/1/20"&amp;RIGHT(BY$1,2)),NETWORKDAYS(DATEVALUE("10/1/20"&amp;RIGHT(BY$1,2)),DATEVALUE("9/30/20"&amp;RIGHT(BZ$1,2)),Holidays!$J$3:$J$937),
IF($T859&gt;=DATEVALUE("10/1/20"&amp;RIGHT(BY$1,2)),NETWORKDAYS($T859,DATEVALUE("9/30/20"&amp;RIGHT(BZ$1,2)),Holidays!$J$3:$J$937),"")))),"")/(NETWORKDAYS($T859,$U859,Holidays!$J$3:$J$937)),0))</f>
        <v/>
      </c>
      <c r="CA859" s="87" t="str">
        <f>IF($Q859="","",IFERROR(IF(OR(AND($T859&gt;=DATEVALUE("10/1/20"&amp;RIGHT(BZ$1,2)),$T859&lt;=DATEVALUE("9/30/20"&amp;RIGHT(CA$1,2))),AND($U859&gt;=DATEVALUE("10/1/20"&amp;RIGHT(BZ$1,2)),$U859&lt;=DATEVALUE("9/30/20"&amp;RIGHT(CA$1,2))),AND($T859&lt;=DATEVALUE("10/1/20"&amp;RIGHT(BZ$1,2)),$U859&gt;=DATEVALUE("9/30/20"&amp;RIGHT(CA$1,2)))),
IF(AND($T859&gt;=DATEVALUE("10/1/20"&amp;RIGHT(BZ$1,2)),$U859&lt;=DATEVALUE("9/30/20"&amp;RIGHT(CA$1,2))),NETWORKDAYS($T859,$U859,Holidays!$J$3:$J$937),
IF(AND($T859&lt;DATEVALUE("10/1/20"&amp;RIGHT(BZ$1,2)),$U859&lt;=DATEVALUE("9/30/20"&amp;RIGHT(CA$1,2))),NETWORKDAYS(DATEVALUE("10/1/20"&amp;RIGHT(BZ$1,2)),$U859,Holidays!$J$3:$J$937),
IF($T859&lt;DATEVALUE("10/1/20"&amp;RIGHT(BZ$1,2)),NETWORKDAYS(DATEVALUE("10/1/20"&amp;RIGHT(BZ$1,2)),DATEVALUE("9/30/20"&amp;RIGHT(CA$1,2)),Holidays!$J$3:$J$937),
IF($T859&gt;=DATEVALUE("10/1/20"&amp;RIGHT(BZ$1,2)),NETWORKDAYS($T859,DATEVALUE("9/30/20"&amp;RIGHT(CA$1,2)),Holidays!$J$3:$J$937),"")))),"")/(NETWORKDAYS($T859,$U859,Holidays!$J$3:$J$937)),0))</f>
        <v/>
      </c>
      <c r="CB859" s="87" t="str">
        <f>IF($Q859="","",IFERROR(IF(OR(AND($T859&gt;=DATEVALUE("10/1/20"&amp;RIGHT(CA$1,2)),$T859&lt;=DATEVALUE("9/30/20"&amp;RIGHT(CB$1,2))),AND($U859&gt;=DATEVALUE("10/1/20"&amp;RIGHT(CA$1,2)),$U859&lt;=DATEVALUE("9/30/20"&amp;RIGHT(CB$1,2))),AND($T859&lt;=DATEVALUE("10/1/20"&amp;RIGHT(CA$1,2)),$U859&gt;=DATEVALUE("9/30/20"&amp;RIGHT(CB$1,2)))),
IF(AND($T859&gt;=DATEVALUE("10/1/20"&amp;RIGHT(CA$1,2)),$U859&lt;=DATEVALUE("9/30/20"&amp;RIGHT(CB$1,2))),NETWORKDAYS($T859,$U859,Holidays!$J$3:$J$937),
IF(AND($T859&lt;DATEVALUE("10/1/20"&amp;RIGHT(CA$1,2)),$U859&lt;=DATEVALUE("9/30/20"&amp;RIGHT(CB$1,2))),NETWORKDAYS(DATEVALUE("10/1/20"&amp;RIGHT(CA$1,2)),$U859,Holidays!$J$3:$J$937),
IF($T859&lt;DATEVALUE("10/1/20"&amp;RIGHT(CA$1,2)),NETWORKDAYS(DATEVALUE("10/1/20"&amp;RIGHT(CA$1,2)),DATEVALUE("9/30/20"&amp;RIGHT(CB$1,2)),Holidays!$J$3:$J$937),
IF($T859&gt;=DATEVALUE("10/1/20"&amp;RIGHT(CA$1,2)),NETWORKDAYS($T859,DATEVALUE("9/30/20"&amp;RIGHT(CB$1,2)),Holidays!$J$3:$J$937),"")))),"")/(NETWORKDAYS($T859,$U859,Holidays!$J$3:$J$937)),0))</f>
        <v/>
      </c>
    </row>
    <row r="860" spans="1:80">
      <c r="A860" s="97"/>
      <c r="B860" s="98" t="str">
        <f ca="1">IF(NOT($A860=""),OFFSET('WBS Reference &amp; User Procedure'!$A$1,MATCH($A860,'WBS Reference &amp; User Procedure'!$A:$A,0)-1,1),"")</f>
        <v/>
      </c>
      <c r="D860" s="97"/>
      <c r="T860" s="104" t="str">
        <f>IF(NOT(Q860=""),IF(NOT($S860=""),$S860,#REF!),"")</f>
        <v/>
      </c>
      <c r="U860" s="104" t="str">
        <f>IF(NOT(Q860=""),WORKDAY(T860,Q860,Holidays!$J$3:$J$937),"")</f>
        <v/>
      </c>
      <c r="V860" s="104"/>
      <c r="W860" s="104"/>
      <c r="X860" s="101" t="str">
        <f t="shared" si="181"/>
        <v/>
      </c>
      <c r="AL860" s="87" t="str">
        <f t="shared" ca="1" si="180"/>
        <v/>
      </c>
      <c r="AN860" s="87" t="str">
        <f t="shared" ca="1" si="192"/>
        <v/>
      </c>
      <c r="AO860" s="87" t="str">
        <f t="shared" ca="1" si="192"/>
        <v/>
      </c>
      <c r="AP860" s="87" t="str">
        <f t="shared" ca="1" si="192"/>
        <v/>
      </c>
      <c r="AQ860" s="87" t="str">
        <f t="shared" ca="1" si="192"/>
        <v/>
      </c>
      <c r="AR860" s="87" t="str">
        <f t="shared" ca="1" si="192"/>
        <v/>
      </c>
      <c r="AS860" s="87" t="str">
        <f t="shared" ca="1" si="192"/>
        <v/>
      </c>
      <c r="AT860" s="87" t="str">
        <f t="shared" ca="1" si="192"/>
        <v/>
      </c>
      <c r="AU860" s="87" t="str">
        <f t="shared" ca="1" si="192"/>
        <v/>
      </c>
      <c r="AV860" s="87" t="str">
        <f t="shared" ca="1" si="192"/>
        <v/>
      </c>
      <c r="AW860" s="87" t="str">
        <f t="shared" ca="1" si="192"/>
        <v/>
      </c>
      <c r="AX860" s="87" t="str">
        <f t="shared" ca="1" si="193"/>
        <v/>
      </c>
      <c r="AY860" s="87" t="str">
        <f t="shared" ca="1" si="193"/>
        <v/>
      </c>
      <c r="AZ860" s="87" t="str">
        <f t="shared" ca="1" si="193"/>
        <v/>
      </c>
      <c r="BA860" s="87" t="str">
        <f t="shared" ca="1" si="193"/>
        <v/>
      </c>
      <c r="BB860" s="87" t="str">
        <f t="shared" ca="1" si="193"/>
        <v/>
      </c>
      <c r="BC860" s="87" t="str">
        <f t="shared" ca="1" si="193"/>
        <v/>
      </c>
      <c r="BD860" s="87" t="str">
        <f t="shared" ca="1" si="193"/>
        <v/>
      </c>
      <c r="BE860" s="87" t="str">
        <f t="shared" ca="1" si="193"/>
        <v/>
      </c>
      <c r="BF860" s="87" t="str">
        <f t="shared" ca="1" si="193"/>
        <v/>
      </c>
      <c r="BG860" s="87" t="str">
        <f t="shared" ca="1" si="193"/>
        <v/>
      </c>
      <c r="BI860" s="87" t="str">
        <f>IF($Q860="","",IFERROR(IF(OR(AND($T860&gt;=DATEVALUE("10/1/20"&amp;RIGHT(BH$1,2)),$T860&lt;=DATEVALUE("9/30/20"&amp;RIGHT(BI$1,2))),AND($U860&gt;=DATEVALUE("10/1/20"&amp;RIGHT(BH$1,2)),$U860&lt;=DATEVALUE("9/30/20"&amp;RIGHT(BI$1,2))),AND($T860&lt;=DATEVALUE("10/1/20"&amp;RIGHT(BH$1,2)),$U860&gt;=DATEVALUE("9/30/20"&amp;RIGHT(BI$1,2)))),
IF(AND($T860&gt;=DATEVALUE("10/1/20"&amp;RIGHT(BH$1,2)),$U860&lt;=DATEVALUE("9/30/20"&amp;RIGHT(BI$1,2))),NETWORKDAYS($T860,$U860,Holidays!$J$3:$J$937),
IF(AND($T860&lt;DATEVALUE("10/1/20"&amp;RIGHT(BH$1,2)),$U860&lt;=DATEVALUE("9/30/20"&amp;RIGHT(BI$1,2))),NETWORKDAYS(DATEVALUE("10/1/20"&amp;RIGHT(BH$1,2)),$U860,Holidays!$J$3:$J$937),
IF($T860&lt;DATEVALUE("10/1/20"&amp;RIGHT(BH$1,2)),NETWORKDAYS(DATEVALUE("10/1/20"&amp;RIGHT(BH$1,2)),DATEVALUE("9/30/20"&amp;RIGHT(BI$1,2)),Holidays!$J$3:$J$937),
IF($T860&gt;=DATEVALUE("10/1/20"&amp;RIGHT(BH$1,2)),NETWORKDAYS($T860,DATEVALUE("9/30/20"&amp;RIGHT(BI$1,2)),Holidays!$J$3:$J$937),"")))),"")/(NETWORKDAYS($T860,$U860,Holidays!$J$3:$J$937)),0))</f>
        <v/>
      </c>
      <c r="BJ860" s="87" t="str">
        <f>IF($Q860="","",IFERROR(IF(OR(AND($T860&gt;=DATEVALUE("10/1/20"&amp;RIGHT(BI$1,2)),$T860&lt;=DATEVALUE("9/30/20"&amp;RIGHT(BJ$1,2))),AND($U860&gt;=DATEVALUE("10/1/20"&amp;RIGHT(BI$1,2)),$U860&lt;=DATEVALUE("9/30/20"&amp;RIGHT(BJ$1,2))),AND($T860&lt;=DATEVALUE("10/1/20"&amp;RIGHT(BI$1,2)),$U860&gt;=DATEVALUE("9/30/20"&amp;RIGHT(BJ$1,2)))),
IF(AND($T860&gt;=DATEVALUE("10/1/20"&amp;RIGHT(BI$1,2)),$U860&lt;=DATEVALUE("9/30/20"&amp;RIGHT(BJ$1,2))),NETWORKDAYS($T860,$U860,Holidays!$J$3:$J$937),
IF(AND($T860&lt;DATEVALUE("10/1/20"&amp;RIGHT(BI$1,2)),$U860&lt;=DATEVALUE("9/30/20"&amp;RIGHT(BJ$1,2))),NETWORKDAYS(DATEVALUE("10/1/20"&amp;RIGHT(BI$1,2)),$U860,Holidays!$J$3:$J$937),
IF($T860&lt;DATEVALUE("10/1/20"&amp;RIGHT(BI$1,2)),NETWORKDAYS(DATEVALUE("10/1/20"&amp;RIGHT(BI$1,2)),DATEVALUE("9/30/20"&amp;RIGHT(BJ$1,2)),Holidays!$J$3:$J$937),
IF($T860&gt;=DATEVALUE("10/1/20"&amp;RIGHT(BI$1,2)),NETWORKDAYS($T860,DATEVALUE("9/30/20"&amp;RIGHT(BJ$1,2)),Holidays!$J$3:$J$937),"")))),"")/(NETWORKDAYS($T860,$U860,Holidays!$J$3:$J$937)),0))</f>
        <v/>
      </c>
      <c r="BK860" s="87" t="str">
        <f>IF($Q860="","",IFERROR(IF(OR(AND($T860&gt;=DATEVALUE("10/1/20"&amp;RIGHT(BJ$1,2)),$T860&lt;=DATEVALUE("9/30/20"&amp;RIGHT(BK$1,2))),AND($U860&gt;=DATEVALUE("10/1/20"&amp;RIGHT(BJ$1,2)),$U860&lt;=DATEVALUE("9/30/20"&amp;RIGHT(BK$1,2))),AND($T860&lt;=DATEVALUE("10/1/20"&amp;RIGHT(BJ$1,2)),$U860&gt;=DATEVALUE("9/30/20"&amp;RIGHT(BK$1,2)))),
IF(AND($T860&gt;=DATEVALUE("10/1/20"&amp;RIGHT(BJ$1,2)),$U860&lt;=DATEVALUE("9/30/20"&amp;RIGHT(BK$1,2))),NETWORKDAYS($T860,$U860,Holidays!$J$3:$J$937),
IF(AND($T860&lt;DATEVALUE("10/1/20"&amp;RIGHT(BJ$1,2)),$U860&lt;=DATEVALUE("9/30/20"&amp;RIGHT(BK$1,2))),NETWORKDAYS(DATEVALUE("10/1/20"&amp;RIGHT(BJ$1,2)),$U860,Holidays!$J$3:$J$937),
IF($T860&lt;DATEVALUE("10/1/20"&amp;RIGHT(BJ$1,2)),NETWORKDAYS(DATEVALUE("10/1/20"&amp;RIGHT(BJ$1,2)),DATEVALUE("9/30/20"&amp;RIGHT(BK$1,2)),Holidays!$J$3:$J$937),
IF($T860&gt;=DATEVALUE("10/1/20"&amp;RIGHT(BJ$1,2)),NETWORKDAYS($T860,DATEVALUE("9/30/20"&amp;RIGHT(BK$1,2)),Holidays!$J$3:$J$937),"")))),"")/(NETWORKDAYS($T860,$U860,Holidays!$J$3:$J$937)),0))</f>
        <v/>
      </c>
      <c r="BL860" s="87" t="str">
        <f>IF($Q860="","",IFERROR(IF(OR(AND($T860&gt;=DATEVALUE("10/1/20"&amp;RIGHT(BK$1,2)),$T860&lt;=DATEVALUE("9/30/20"&amp;RIGHT(BL$1,2))),AND($U860&gt;=DATEVALUE("10/1/20"&amp;RIGHT(BK$1,2)),$U860&lt;=DATEVALUE("9/30/20"&amp;RIGHT(BL$1,2))),AND($T860&lt;=DATEVALUE("10/1/20"&amp;RIGHT(BK$1,2)),$U860&gt;=DATEVALUE("9/30/20"&amp;RIGHT(BL$1,2)))),
IF(AND($T860&gt;=DATEVALUE("10/1/20"&amp;RIGHT(BK$1,2)),$U860&lt;=DATEVALUE("9/30/20"&amp;RIGHT(BL$1,2))),NETWORKDAYS($T860,$U860,Holidays!$J$3:$J$937),
IF(AND($T860&lt;DATEVALUE("10/1/20"&amp;RIGHT(BK$1,2)),$U860&lt;=DATEVALUE("9/30/20"&amp;RIGHT(BL$1,2))),NETWORKDAYS(DATEVALUE("10/1/20"&amp;RIGHT(BK$1,2)),$U860,Holidays!$J$3:$J$937),
IF($T860&lt;DATEVALUE("10/1/20"&amp;RIGHT(BK$1,2)),NETWORKDAYS(DATEVALUE("10/1/20"&amp;RIGHT(BK$1,2)),DATEVALUE("9/30/20"&amp;RIGHT(BL$1,2)),Holidays!$J$3:$J$937),
IF($T860&gt;=DATEVALUE("10/1/20"&amp;RIGHT(BK$1,2)),NETWORKDAYS($T860,DATEVALUE("9/30/20"&amp;RIGHT(BL$1,2)),Holidays!$J$3:$J$937),"")))),"")/(NETWORKDAYS($T860,$U860,Holidays!$J$3:$J$937)),0))</f>
        <v/>
      </c>
      <c r="BM860" s="87" t="str">
        <f>IF($Q860="","",IFERROR(IF(OR(AND($T860&gt;=DATEVALUE("10/1/20"&amp;RIGHT(BL$1,2)),$T860&lt;=DATEVALUE("9/30/20"&amp;RIGHT(BM$1,2))),AND($U860&gt;=DATEVALUE("10/1/20"&amp;RIGHT(BL$1,2)),$U860&lt;=DATEVALUE("9/30/20"&amp;RIGHT(BM$1,2))),AND($T860&lt;=DATEVALUE("10/1/20"&amp;RIGHT(BL$1,2)),$U860&gt;=DATEVALUE("9/30/20"&amp;RIGHT(BM$1,2)))),
IF(AND($T860&gt;=DATEVALUE("10/1/20"&amp;RIGHT(BL$1,2)),$U860&lt;=DATEVALUE("9/30/20"&amp;RIGHT(BM$1,2))),NETWORKDAYS($T860,$U860,Holidays!$J$3:$J$937),
IF(AND($T860&lt;DATEVALUE("10/1/20"&amp;RIGHT(BL$1,2)),$U860&lt;=DATEVALUE("9/30/20"&amp;RIGHT(BM$1,2))),NETWORKDAYS(DATEVALUE("10/1/20"&amp;RIGHT(BL$1,2)),$U860,Holidays!$J$3:$J$937),
IF($T860&lt;DATEVALUE("10/1/20"&amp;RIGHT(BL$1,2)),NETWORKDAYS(DATEVALUE("10/1/20"&amp;RIGHT(BL$1,2)),DATEVALUE("9/30/20"&amp;RIGHT(BM$1,2)),Holidays!$J$3:$J$937),
IF($T860&gt;=DATEVALUE("10/1/20"&amp;RIGHT(BL$1,2)),NETWORKDAYS($T860,DATEVALUE("9/30/20"&amp;RIGHT(BM$1,2)),Holidays!$J$3:$J$937),"")))),"")/(NETWORKDAYS($T860,$U860,Holidays!$J$3:$J$937)),0))</f>
        <v/>
      </c>
      <c r="BN860" s="87" t="str">
        <f>IF($Q860="","",IFERROR(IF(OR(AND($T860&gt;=DATEVALUE("10/1/20"&amp;RIGHT(BM$1,2)),$T860&lt;=DATEVALUE("9/30/20"&amp;RIGHT(BN$1,2))),AND($U860&gt;=DATEVALUE("10/1/20"&amp;RIGHT(BM$1,2)),$U860&lt;=DATEVALUE("9/30/20"&amp;RIGHT(BN$1,2))),AND($T860&lt;=DATEVALUE("10/1/20"&amp;RIGHT(BM$1,2)),$U860&gt;=DATEVALUE("9/30/20"&amp;RIGHT(BN$1,2)))),
IF(AND($T860&gt;=DATEVALUE("10/1/20"&amp;RIGHT(BM$1,2)),$U860&lt;=DATEVALUE("9/30/20"&amp;RIGHT(BN$1,2))),NETWORKDAYS($T860,$U860,Holidays!$J$3:$J$937),
IF(AND($T860&lt;DATEVALUE("10/1/20"&amp;RIGHT(BM$1,2)),$U860&lt;=DATEVALUE("9/30/20"&amp;RIGHT(BN$1,2))),NETWORKDAYS(DATEVALUE("10/1/20"&amp;RIGHT(BM$1,2)),$U860,Holidays!$J$3:$J$937),
IF($T860&lt;DATEVALUE("10/1/20"&amp;RIGHT(BM$1,2)),NETWORKDAYS(DATEVALUE("10/1/20"&amp;RIGHT(BM$1,2)),DATEVALUE("9/30/20"&amp;RIGHT(BN$1,2)),Holidays!$J$3:$J$937),
IF($T860&gt;=DATEVALUE("10/1/20"&amp;RIGHT(BM$1,2)),NETWORKDAYS($T860,DATEVALUE("9/30/20"&amp;RIGHT(BN$1,2)),Holidays!$J$3:$J$937),"")))),"")/(NETWORKDAYS($T860,$U860,Holidays!$J$3:$J$937)),0))</f>
        <v/>
      </c>
      <c r="BO860" s="87" t="str">
        <f>IF($Q860="","",IFERROR(IF(OR(AND($T860&gt;=DATEVALUE("10/1/20"&amp;RIGHT(BN$1,2)),$T860&lt;=DATEVALUE("9/30/20"&amp;RIGHT(BO$1,2))),AND($U860&gt;=DATEVALUE("10/1/20"&amp;RIGHT(BN$1,2)),$U860&lt;=DATEVALUE("9/30/20"&amp;RIGHT(BO$1,2))),AND($T860&lt;=DATEVALUE("10/1/20"&amp;RIGHT(BN$1,2)),$U860&gt;=DATEVALUE("9/30/20"&amp;RIGHT(BO$1,2)))),
IF(AND($T860&gt;=DATEVALUE("10/1/20"&amp;RIGHT(BN$1,2)),$U860&lt;=DATEVALUE("9/30/20"&amp;RIGHT(BO$1,2))),NETWORKDAYS($T860,$U860,Holidays!$J$3:$J$937),
IF(AND($T860&lt;DATEVALUE("10/1/20"&amp;RIGHT(BN$1,2)),$U860&lt;=DATEVALUE("9/30/20"&amp;RIGHT(BO$1,2))),NETWORKDAYS(DATEVALUE("10/1/20"&amp;RIGHT(BN$1,2)),$U860,Holidays!$J$3:$J$937),
IF($T860&lt;DATEVALUE("10/1/20"&amp;RIGHT(BN$1,2)),NETWORKDAYS(DATEVALUE("10/1/20"&amp;RIGHT(BN$1,2)),DATEVALUE("9/30/20"&amp;RIGHT(BO$1,2)),Holidays!$J$3:$J$937),
IF($T860&gt;=DATEVALUE("10/1/20"&amp;RIGHT(BN$1,2)),NETWORKDAYS($T860,DATEVALUE("9/30/20"&amp;RIGHT(BO$1,2)),Holidays!$J$3:$J$937),"")))),"")/(NETWORKDAYS($T860,$U860,Holidays!$J$3:$J$937)),0))</f>
        <v/>
      </c>
      <c r="BP860" s="87" t="str">
        <f>IF($Q860="","",IFERROR(IF(OR(AND($T860&gt;=DATEVALUE("10/1/20"&amp;RIGHT(BO$1,2)),$T860&lt;=DATEVALUE("9/30/20"&amp;RIGHT(BP$1,2))),AND($U860&gt;=DATEVALUE("10/1/20"&amp;RIGHT(BO$1,2)),$U860&lt;=DATEVALUE("9/30/20"&amp;RIGHT(BP$1,2))),AND($T860&lt;=DATEVALUE("10/1/20"&amp;RIGHT(BO$1,2)),$U860&gt;=DATEVALUE("9/30/20"&amp;RIGHT(BP$1,2)))),
IF(AND($T860&gt;=DATEVALUE("10/1/20"&amp;RIGHT(BO$1,2)),$U860&lt;=DATEVALUE("9/30/20"&amp;RIGHT(BP$1,2))),NETWORKDAYS($T860,$U860,Holidays!$J$3:$J$937),
IF(AND($T860&lt;DATEVALUE("10/1/20"&amp;RIGHT(BO$1,2)),$U860&lt;=DATEVALUE("9/30/20"&amp;RIGHT(BP$1,2))),NETWORKDAYS(DATEVALUE("10/1/20"&amp;RIGHT(BO$1,2)),$U860,Holidays!$J$3:$J$937),
IF($T860&lt;DATEVALUE("10/1/20"&amp;RIGHT(BO$1,2)),NETWORKDAYS(DATEVALUE("10/1/20"&amp;RIGHT(BO$1,2)),DATEVALUE("9/30/20"&amp;RIGHT(BP$1,2)),Holidays!$J$3:$J$937),
IF($T860&gt;=DATEVALUE("10/1/20"&amp;RIGHT(BO$1,2)),NETWORKDAYS($T860,DATEVALUE("9/30/20"&amp;RIGHT(BP$1,2)),Holidays!$J$3:$J$937),"")))),"")/(NETWORKDAYS($T860,$U860,Holidays!$J$3:$J$937)),0))</f>
        <v/>
      </c>
      <c r="BQ860" s="87" t="str">
        <f>IF($Q860="","",IFERROR(IF(OR(AND($T860&gt;=DATEVALUE("10/1/20"&amp;RIGHT(BP$1,2)),$T860&lt;=DATEVALUE("9/30/20"&amp;RIGHT(BQ$1,2))),AND($U860&gt;=DATEVALUE("10/1/20"&amp;RIGHT(BP$1,2)),$U860&lt;=DATEVALUE("9/30/20"&amp;RIGHT(BQ$1,2))),AND($T860&lt;=DATEVALUE("10/1/20"&amp;RIGHT(BP$1,2)),$U860&gt;=DATEVALUE("9/30/20"&amp;RIGHT(BQ$1,2)))),
IF(AND($T860&gt;=DATEVALUE("10/1/20"&amp;RIGHT(BP$1,2)),$U860&lt;=DATEVALUE("9/30/20"&amp;RIGHT(BQ$1,2))),NETWORKDAYS($T860,$U860,Holidays!$J$3:$J$937),
IF(AND($T860&lt;DATEVALUE("10/1/20"&amp;RIGHT(BP$1,2)),$U860&lt;=DATEVALUE("9/30/20"&amp;RIGHT(BQ$1,2))),NETWORKDAYS(DATEVALUE("10/1/20"&amp;RIGHT(BP$1,2)),$U860,Holidays!$J$3:$J$937),
IF($T860&lt;DATEVALUE("10/1/20"&amp;RIGHT(BP$1,2)),NETWORKDAYS(DATEVALUE("10/1/20"&amp;RIGHT(BP$1,2)),DATEVALUE("9/30/20"&amp;RIGHT(BQ$1,2)),Holidays!$J$3:$J$937),
IF($T860&gt;=DATEVALUE("10/1/20"&amp;RIGHT(BP$1,2)),NETWORKDAYS($T860,DATEVALUE("9/30/20"&amp;RIGHT(BQ$1,2)),Holidays!$J$3:$J$937),"")))),"")/(NETWORKDAYS($T860,$U860,Holidays!$J$3:$J$937)),0))</f>
        <v/>
      </c>
      <c r="BR860" s="87" t="str">
        <f>IF($Q860="","",IFERROR(IF(OR(AND($T860&gt;=DATEVALUE("10/1/20"&amp;RIGHT(BQ$1,2)),$T860&lt;=DATEVALUE("9/30/20"&amp;RIGHT(BR$1,2))),AND($U860&gt;=DATEVALUE("10/1/20"&amp;RIGHT(BQ$1,2)),$U860&lt;=DATEVALUE("9/30/20"&amp;RIGHT(BR$1,2))),AND($T860&lt;=DATEVALUE("10/1/20"&amp;RIGHT(BQ$1,2)),$U860&gt;=DATEVALUE("9/30/20"&amp;RIGHT(BR$1,2)))),
IF(AND($T860&gt;=DATEVALUE("10/1/20"&amp;RIGHT(BQ$1,2)),$U860&lt;=DATEVALUE("9/30/20"&amp;RIGHT(BR$1,2))),NETWORKDAYS($T860,$U860,Holidays!$J$3:$J$937),
IF(AND($T860&lt;DATEVALUE("10/1/20"&amp;RIGHT(BQ$1,2)),$U860&lt;=DATEVALUE("9/30/20"&amp;RIGHT(BR$1,2))),NETWORKDAYS(DATEVALUE("10/1/20"&amp;RIGHT(BQ$1,2)),$U860,Holidays!$J$3:$J$937),
IF($T860&lt;DATEVALUE("10/1/20"&amp;RIGHT(BQ$1,2)),NETWORKDAYS(DATEVALUE("10/1/20"&amp;RIGHT(BQ$1,2)),DATEVALUE("9/30/20"&amp;RIGHT(BR$1,2)),Holidays!$J$3:$J$937),
IF($T860&gt;=DATEVALUE("10/1/20"&amp;RIGHT(BQ$1,2)),NETWORKDAYS($T860,DATEVALUE("9/30/20"&amp;RIGHT(BR$1,2)),Holidays!$J$3:$J$937),"")))),"")/(NETWORKDAYS($T860,$U860,Holidays!$J$3:$J$937)),0))</f>
        <v/>
      </c>
      <c r="BS860" s="87" t="str">
        <f>IF($Q860="","",IFERROR(IF(OR(AND($T860&gt;=DATEVALUE("10/1/20"&amp;RIGHT(BR$1,2)),$T860&lt;=DATEVALUE("9/30/20"&amp;RIGHT(BS$1,2))),AND($U860&gt;=DATEVALUE("10/1/20"&amp;RIGHT(BR$1,2)),$U860&lt;=DATEVALUE("9/30/20"&amp;RIGHT(BS$1,2))),AND($T860&lt;=DATEVALUE("10/1/20"&amp;RIGHT(BR$1,2)),$U860&gt;=DATEVALUE("9/30/20"&amp;RIGHT(BS$1,2)))),
IF(AND($T860&gt;=DATEVALUE("10/1/20"&amp;RIGHT(BR$1,2)),$U860&lt;=DATEVALUE("9/30/20"&amp;RIGHT(BS$1,2))),NETWORKDAYS($T860,$U860,Holidays!$J$3:$J$937),
IF(AND($T860&lt;DATEVALUE("10/1/20"&amp;RIGHT(BR$1,2)),$U860&lt;=DATEVALUE("9/30/20"&amp;RIGHT(BS$1,2))),NETWORKDAYS(DATEVALUE("10/1/20"&amp;RIGHT(BR$1,2)),$U860,Holidays!$J$3:$J$937),
IF($T860&lt;DATEVALUE("10/1/20"&amp;RIGHT(BR$1,2)),NETWORKDAYS(DATEVALUE("10/1/20"&amp;RIGHT(BR$1,2)),DATEVALUE("9/30/20"&amp;RIGHT(BS$1,2)),Holidays!$J$3:$J$937),
IF($T860&gt;=DATEVALUE("10/1/20"&amp;RIGHT(BR$1,2)),NETWORKDAYS($T860,DATEVALUE("9/30/20"&amp;RIGHT(BS$1,2)),Holidays!$J$3:$J$937),"")))),"")/(NETWORKDAYS($T860,$U860,Holidays!$J$3:$J$937)),0))</f>
        <v/>
      </c>
      <c r="BT860" s="87" t="str">
        <f>IF($Q860="","",IFERROR(IF(OR(AND($T860&gt;=DATEVALUE("10/1/20"&amp;RIGHT(BS$1,2)),$T860&lt;=DATEVALUE("9/30/20"&amp;RIGHT(BT$1,2))),AND($U860&gt;=DATEVALUE("10/1/20"&amp;RIGHT(BS$1,2)),$U860&lt;=DATEVALUE("9/30/20"&amp;RIGHT(BT$1,2))),AND($T860&lt;=DATEVALUE("10/1/20"&amp;RIGHT(BS$1,2)),$U860&gt;=DATEVALUE("9/30/20"&amp;RIGHT(BT$1,2)))),
IF(AND($T860&gt;=DATEVALUE("10/1/20"&amp;RIGHT(BS$1,2)),$U860&lt;=DATEVALUE("9/30/20"&amp;RIGHT(BT$1,2))),NETWORKDAYS($T860,$U860,Holidays!$J$3:$J$937),
IF(AND($T860&lt;DATEVALUE("10/1/20"&amp;RIGHT(BS$1,2)),$U860&lt;=DATEVALUE("9/30/20"&amp;RIGHT(BT$1,2))),NETWORKDAYS(DATEVALUE("10/1/20"&amp;RIGHT(BS$1,2)),$U860,Holidays!$J$3:$J$937),
IF($T860&lt;DATEVALUE("10/1/20"&amp;RIGHT(BS$1,2)),NETWORKDAYS(DATEVALUE("10/1/20"&amp;RIGHT(BS$1,2)),DATEVALUE("9/30/20"&amp;RIGHT(BT$1,2)),Holidays!$J$3:$J$937),
IF($T860&gt;=DATEVALUE("10/1/20"&amp;RIGHT(BS$1,2)),NETWORKDAYS($T860,DATEVALUE("9/30/20"&amp;RIGHT(BT$1,2)),Holidays!$J$3:$J$937),"")))),"")/(NETWORKDAYS($T860,$U860,Holidays!$J$3:$J$937)),0))</f>
        <v/>
      </c>
      <c r="BU860" s="87" t="str">
        <f>IF($Q860="","",IFERROR(IF(OR(AND($T860&gt;=DATEVALUE("10/1/20"&amp;RIGHT(BT$1,2)),$T860&lt;=DATEVALUE("9/30/20"&amp;RIGHT(BU$1,2))),AND($U860&gt;=DATEVALUE("10/1/20"&amp;RIGHT(BT$1,2)),$U860&lt;=DATEVALUE("9/30/20"&amp;RIGHT(BU$1,2))),AND($T860&lt;=DATEVALUE("10/1/20"&amp;RIGHT(BT$1,2)),$U860&gt;=DATEVALUE("9/30/20"&amp;RIGHT(BU$1,2)))),
IF(AND($T860&gt;=DATEVALUE("10/1/20"&amp;RIGHT(BT$1,2)),$U860&lt;=DATEVALUE("9/30/20"&amp;RIGHT(BU$1,2))),NETWORKDAYS($T860,$U860,Holidays!$J$3:$J$937),
IF(AND($T860&lt;DATEVALUE("10/1/20"&amp;RIGHT(BT$1,2)),$U860&lt;=DATEVALUE("9/30/20"&amp;RIGHT(BU$1,2))),NETWORKDAYS(DATEVALUE("10/1/20"&amp;RIGHT(BT$1,2)),$U860,Holidays!$J$3:$J$937),
IF($T860&lt;DATEVALUE("10/1/20"&amp;RIGHT(BT$1,2)),NETWORKDAYS(DATEVALUE("10/1/20"&amp;RIGHT(BT$1,2)),DATEVALUE("9/30/20"&amp;RIGHT(BU$1,2)),Holidays!$J$3:$J$937),
IF($T860&gt;=DATEVALUE("10/1/20"&amp;RIGHT(BT$1,2)),NETWORKDAYS($T860,DATEVALUE("9/30/20"&amp;RIGHT(BU$1,2)),Holidays!$J$3:$J$937),"")))),"")/(NETWORKDAYS($T860,$U860,Holidays!$J$3:$J$937)),0))</f>
        <v/>
      </c>
      <c r="BV860" s="87" t="str">
        <f>IF($Q860="","",IFERROR(IF(OR(AND($T860&gt;=DATEVALUE("10/1/20"&amp;RIGHT(BU$1,2)),$T860&lt;=DATEVALUE("9/30/20"&amp;RIGHT(BV$1,2))),AND($U860&gt;=DATEVALUE("10/1/20"&amp;RIGHT(BU$1,2)),$U860&lt;=DATEVALUE("9/30/20"&amp;RIGHT(BV$1,2))),AND($T860&lt;=DATEVALUE("10/1/20"&amp;RIGHT(BU$1,2)),$U860&gt;=DATEVALUE("9/30/20"&amp;RIGHT(BV$1,2)))),
IF(AND($T860&gt;=DATEVALUE("10/1/20"&amp;RIGHT(BU$1,2)),$U860&lt;=DATEVALUE("9/30/20"&amp;RIGHT(BV$1,2))),NETWORKDAYS($T860,$U860,Holidays!$J$3:$J$937),
IF(AND($T860&lt;DATEVALUE("10/1/20"&amp;RIGHT(BU$1,2)),$U860&lt;=DATEVALUE("9/30/20"&amp;RIGHT(BV$1,2))),NETWORKDAYS(DATEVALUE("10/1/20"&amp;RIGHT(BU$1,2)),$U860,Holidays!$J$3:$J$937),
IF($T860&lt;DATEVALUE("10/1/20"&amp;RIGHT(BU$1,2)),NETWORKDAYS(DATEVALUE("10/1/20"&amp;RIGHT(BU$1,2)),DATEVALUE("9/30/20"&amp;RIGHT(BV$1,2)),Holidays!$J$3:$J$937),
IF($T860&gt;=DATEVALUE("10/1/20"&amp;RIGHT(BU$1,2)),NETWORKDAYS($T860,DATEVALUE("9/30/20"&amp;RIGHT(BV$1,2)),Holidays!$J$3:$J$937),"")))),"")/(NETWORKDAYS($T860,$U860,Holidays!$J$3:$J$937)),0))</f>
        <v/>
      </c>
      <c r="BW860" s="87" t="str">
        <f>IF($Q860="","",IFERROR(IF(OR(AND($T860&gt;=DATEVALUE("10/1/20"&amp;RIGHT(BV$1,2)),$T860&lt;=DATEVALUE("9/30/20"&amp;RIGHT(BW$1,2))),AND($U860&gt;=DATEVALUE("10/1/20"&amp;RIGHT(BV$1,2)),$U860&lt;=DATEVALUE("9/30/20"&amp;RIGHT(BW$1,2))),AND($T860&lt;=DATEVALUE("10/1/20"&amp;RIGHT(BV$1,2)),$U860&gt;=DATEVALUE("9/30/20"&amp;RIGHT(BW$1,2)))),
IF(AND($T860&gt;=DATEVALUE("10/1/20"&amp;RIGHT(BV$1,2)),$U860&lt;=DATEVALUE("9/30/20"&amp;RIGHT(BW$1,2))),NETWORKDAYS($T860,$U860,Holidays!$J$3:$J$937),
IF(AND($T860&lt;DATEVALUE("10/1/20"&amp;RIGHT(BV$1,2)),$U860&lt;=DATEVALUE("9/30/20"&amp;RIGHT(BW$1,2))),NETWORKDAYS(DATEVALUE("10/1/20"&amp;RIGHT(BV$1,2)),$U860,Holidays!$J$3:$J$937),
IF($T860&lt;DATEVALUE("10/1/20"&amp;RIGHT(BV$1,2)),NETWORKDAYS(DATEVALUE("10/1/20"&amp;RIGHT(BV$1,2)),DATEVALUE("9/30/20"&amp;RIGHT(BW$1,2)),Holidays!$J$3:$J$937),
IF($T860&gt;=DATEVALUE("10/1/20"&amp;RIGHT(BV$1,2)),NETWORKDAYS($T860,DATEVALUE("9/30/20"&amp;RIGHT(BW$1,2)),Holidays!$J$3:$J$937),"")))),"")/(NETWORKDAYS($T860,$U860,Holidays!$J$3:$J$937)),0))</f>
        <v/>
      </c>
      <c r="BX860" s="87" t="str">
        <f>IF($Q860="","",IFERROR(IF(OR(AND($T860&gt;=DATEVALUE("10/1/20"&amp;RIGHT(BW$1,2)),$T860&lt;=DATEVALUE("9/30/20"&amp;RIGHT(BX$1,2))),AND($U860&gt;=DATEVALUE("10/1/20"&amp;RIGHT(BW$1,2)),$U860&lt;=DATEVALUE("9/30/20"&amp;RIGHT(BX$1,2))),AND($T860&lt;=DATEVALUE("10/1/20"&amp;RIGHT(BW$1,2)),$U860&gt;=DATEVALUE("9/30/20"&amp;RIGHT(BX$1,2)))),
IF(AND($T860&gt;=DATEVALUE("10/1/20"&amp;RIGHT(BW$1,2)),$U860&lt;=DATEVALUE("9/30/20"&amp;RIGHT(BX$1,2))),NETWORKDAYS($T860,$U860,Holidays!$J$3:$J$937),
IF(AND($T860&lt;DATEVALUE("10/1/20"&amp;RIGHT(BW$1,2)),$U860&lt;=DATEVALUE("9/30/20"&amp;RIGHT(BX$1,2))),NETWORKDAYS(DATEVALUE("10/1/20"&amp;RIGHT(BW$1,2)),$U860,Holidays!$J$3:$J$937),
IF($T860&lt;DATEVALUE("10/1/20"&amp;RIGHT(BW$1,2)),NETWORKDAYS(DATEVALUE("10/1/20"&amp;RIGHT(BW$1,2)),DATEVALUE("9/30/20"&amp;RIGHT(BX$1,2)),Holidays!$J$3:$J$937),
IF($T860&gt;=DATEVALUE("10/1/20"&amp;RIGHT(BW$1,2)),NETWORKDAYS($T860,DATEVALUE("9/30/20"&amp;RIGHT(BX$1,2)),Holidays!$J$3:$J$937),"")))),"")/(NETWORKDAYS($T860,$U860,Holidays!$J$3:$J$937)),0))</f>
        <v/>
      </c>
      <c r="BY860" s="87" t="str">
        <f>IF($Q860="","",IFERROR(IF(OR(AND($T860&gt;=DATEVALUE("10/1/20"&amp;RIGHT(BX$1,2)),$T860&lt;=DATEVALUE("9/30/20"&amp;RIGHT(BY$1,2))),AND($U860&gt;=DATEVALUE("10/1/20"&amp;RIGHT(BX$1,2)),$U860&lt;=DATEVALUE("9/30/20"&amp;RIGHT(BY$1,2))),AND($T860&lt;=DATEVALUE("10/1/20"&amp;RIGHT(BX$1,2)),$U860&gt;=DATEVALUE("9/30/20"&amp;RIGHT(BY$1,2)))),
IF(AND($T860&gt;=DATEVALUE("10/1/20"&amp;RIGHT(BX$1,2)),$U860&lt;=DATEVALUE("9/30/20"&amp;RIGHT(BY$1,2))),NETWORKDAYS($T860,$U860,Holidays!$J$3:$J$937),
IF(AND($T860&lt;DATEVALUE("10/1/20"&amp;RIGHT(BX$1,2)),$U860&lt;=DATEVALUE("9/30/20"&amp;RIGHT(BY$1,2))),NETWORKDAYS(DATEVALUE("10/1/20"&amp;RIGHT(BX$1,2)),$U860,Holidays!$J$3:$J$937),
IF($T860&lt;DATEVALUE("10/1/20"&amp;RIGHT(BX$1,2)),NETWORKDAYS(DATEVALUE("10/1/20"&amp;RIGHT(BX$1,2)),DATEVALUE("9/30/20"&amp;RIGHT(BY$1,2)),Holidays!$J$3:$J$937),
IF($T860&gt;=DATEVALUE("10/1/20"&amp;RIGHT(BX$1,2)),NETWORKDAYS($T860,DATEVALUE("9/30/20"&amp;RIGHT(BY$1,2)),Holidays!$J$3:$J$937),"")))),"")/(NETWORKDAYS($T860,$U860,Holidays!$J$3:$J$937)),0))</f>
        <v/>
      </c>
      <c r="BZ860" s="87" t="str">
        <f>IF($Q860="","",IFERROR(IF(OR(AND($T860&gt;=DATEVALUE("10/1/20"&amp;RIGHT(BY$1,2)),$T860&lt;=DATEVALUE("9/30/20"&amp;RIGHT(BZ$1,2))),AND($U860&gt;=DATEVALUE("10/1/20"&amp;RIGHT(BY$1,2)),$U860&lt;=DATEVALUE("9/30/20"&amp;RIGHT(BZ$1,2))),AND($T860&lt;=DATEVALUE("10/1/20"&amp;RIGHT(BY$1,2)),$U860&gt;=DATEVALUE("9/30/20"&amp;RIGHT(BZ$1,2)))),
IF(AND($T860&gt;=DATEVALUE("10/1/20"&amp;RIGHT(BY$1,2)),$U860&lt;=DATEVALUE("9/30/20"&amp;RIGHT(BZ$1,2))),NETWORKDAYS($T860,$U860,Holidays!$J$3:$J$937),
IF(AND($T860&lt;DATEVALUE("10/1/20"&amp;RIGHT(BY$1,2)),$U860&lt;=DATEVALUE("9/30/20"&amp;RIGHT(BZ$1,2))),NETWORKDAYS(DATEVALUE("10/1/20"&amp;RIGHT(BY$1,2)),$U860,Holidays!$J$3:$J$937),
IF($T860&lt;DATEVALUE("10/1/20"&amp;RIGHT(BY$1,2)),NETWORKDAYS(DATEVALUE("10/1/20"&amp;RIGHT(BY$1,2)),DATEVALUE("9/30/20"&amp;RIGHT(BZ$1,2)),Holidays!$J$3:$J$937),
IF($T860&gt;=DATEVALUE("10/1/20"&amp;RIGHT(BY$1,2)),NETWORKDAYS($T860,DATEVALUE("9/30/20"&amp;RIGHT(BZ$1,2)),Holidays!$J$3:$J$937),"")))),"")/(NETWORKDAYS($T860,$U860,Holidays!$J$3:$J$937)),0))</f>
        <v/>
      </c>
      <c r="CA860" s="87" t="str">
        <f>IF($Q860="","",IFERROR(IF(OR(AND($T860&gt;=DATEVALUE("10/1/20"&amp;RIGHT(BZ$1,2)),$T860&lt;=DATEVALUE("9/30/20"&amp;RIGHT(CA$1,2))),AND($U860&gt;=DATEVALUE("10/1/20"&amp;RIGHT(BZ$1,2)),$U860&lt;=DATEVALUE("9/30/20"&amp;RIGHT(CA$1,2))),AND($T860&lt;=DATEVALUE("10/1/20"&amp;RIGHT(BZ$1,2)),$U860&gt;=DATEVALUE("9/30/20"&amp;RIGHT(CA$1,2)))),
IF(AND($T860&gt;=DATEVALUE("10/1/20"&amp;RIGHT(BZ$1,2)),$U860&lt;=DATEVALUE("9/30/20"&amp;RIGHT(CA$1,2))),NETWORKDAYS($T860,$U860,Holidays!$J$3:$J$937),
IF(AND($T860&lt;DATEVALUE("10/1/20"&amp;RIGHT(BZ$1,2)),$U860&lt;=DATEVALUE("9/30/20"&amp;RIGHT(CA$1,2))),NETWORKDAYS(DATEVALUE("10/1/20"&amp;RIGHT(BZ$1,2)),$U860,Holidays!$J$3:$J$937),
IF($T860&lt;DATEVALUE("10/1/20"&amp;RIGHT(BZ$1,2)),NETWORKDAYS(DATEVALUE("10/1/20"&amp;RIGHT(BZ$1,2)),DATEVALUE("9/30/20"&amp;RIGHT(CA$1,2)),Holidays!$J$3:$J$937),
IF($T860&gt;=DATEVALUE("10/1/20"&amp;RIGHT(BZ$1,2)),NETWORKDAYS($T860,DATEVALUE("9/30/20"&amp;RIGHT(CA$1,2)),Holidays!$J$3:$J$937),"")))),"")/(NETWORKDAYS($T860,$U860,Holidays!$J$3:$J$937)),0))</f>
        <v/>
      </c>
      <c r="CB860" s="87" t="str">
        <f>IF($Q860="","",IFERROR(IF(OR(AND($T860&gt;=DATEVALUE("10/1/20"&amp;RIGHT(CA$1,2)),$T860&lt;=DATEVALUE("9/30/20"&amp;RIGHT(CB$1,2))),AND($U860&gt;=DATEVALUE("10/1/20"&amp;RIGHT(CA$1,2)),$U860&lt;=DATEVALUE("9/30/20"&amp;RIGHT(CB$1,2))),AND($T860&lt;=DATEVALUE("10/1/20"&amp;RIGHT(CA$1,2)),$U860&gt;=DATEVALUE("9/30/20"&amp;RIGHT(CB$1,2)))),
IF(AND($T860&gt;=DATEVALUE("10/1/20"&amp;RIGHT(CA$1,2)),$U860&lt;=DATEVALUE("9/30/20"&amp;RIGHT(CB$1,2))),NETWORKDAYS($T860,$U860,Holidays!$J$3:$J$937),
IF(AND($T860&lt;DATEVALUE("10/1/20"&amp;RIGHT(CA$1,2)),$U860&lt;=DATEVALUE("9/30/20"&amp;RIGHT(CB$1,2))),NETWORKDAYS(DATEVALUE("10/1/20"&amp;RIGHT(CA$1,2)),$U860,Holidays!$J$3:$J$937),
IF($T860&lt;DATEVALUE("10/1/20"&amp;RIGHT(CA$1,2)),NETWORKDAYS(DATEVALUE("10/1/20"&amp;RIGHT(CA$1,2)),DATEVALUE("9/30/20"&amp;RIGHT(CB$1,2)),Holidays!$J$3:$J$937),
IF($T860&gt;=DATEVALUE("10/1/20"&amp;RIGHT(CA$1,2)),NETWORKDAYS($T860,DATEVALUE("9/30/20"&amp;RIGHT(CB$1,2)),Holidays!$J$3:$J$937),"")))),"")/(NETWORKDAYS($T860,$U860,Holidays!$J$3:$J$937)),0))</f>
        <v/>
      </c>
    </row>
    <row r="861" spans="1:80">
      <c r="A861" s="97"/>
      <c r="B861" s="98" t="str">
        <f ca="1">IF(NOT($A861=""),OFFSET('WBS Reference &amp; User Procedure'!$A$1,MATCH($A861,'WBS Reference &amp; User Procedure'!$A:$A,0)-1,1),"")</f>
        <v/>
      </c>
      <c r="D861" s="97"/>
      <c r="T861" s="104" t="str">
        <f>IF(NOT(Q861=""),IF(NOT($S861=""),$S861,#REF!),"")</f>
        <v/>
      </c>
      <c r="U861" s="104" t="str">
        <f>IF(NOT(Q861=""),WORKDAY(T861,Q861,Holidays!$J$3:$J$937),"")</f>
        <v/>
      </c>
      <c r="V861" s="104"/>
      <c r="W861" s="104"/>
      <c r="X861" s="101" t="str">
        <f t="shared" si="181"/>
        <v/>
      </c>
      <c r="AL861" s="87" t="str">
        <f t="shared" ca="1" si="180"/>
        <v/>
      </c>
      <c r="AN861" s="87" t="str">
        <f t="shared" ca="1" si="192"/>
        <v/>
      </c>
      <c r="AO861" s="87" t="str">
        <f t="shared" ca="1" si="192"/>
        <v/>
      </c>
      <c r="AP861" s="87" t="str">
        <f t="shared" ca="1" si="192"/>
        <v/>
      </c>
      <c r="AQ861" s="87" t="str">
        <f t="shared" ca="1" si="192"/>
        <v/>
      </c>
      <c r="AR861" s="87" t="str">
        <f t="shared" ca="1" si="192"/>
        <v/>
      </c>
      <c r="AS861" s="87" t="str">
        <f t="shared" ca="1" si="192"/>
        <v/>
      </c>
      <c r="AT861" s="87" t="str">
        <f t="shared" ca="1" si="192"/>
        <v/>
      </c>
      <c r="AU861" s="87" t="str">
        <f t="shared" ca="1" si="192"/>
        <v/>
      </c>
      <c r="AV861" s="87" t="str">
        <f t="shared" ca="1" si="192"/>
        <v/>
      </c>
      <c r="AW861" s="87" t="str">
        <f t="shared" ca="1" si="192"/>
        <v/>
      </c>
      <c r="AX861" s="87" t="str">
        <f t="shared" ca="1" si="193"/>
        <v/>
      </c>
      <c r="AY861" s="87" t="str">
        <f t="shared" ca="1" si="193"/>
        <v/>
      </c>
      <c r="AZ861" s="87" t="str">
        <f t="shared" ca="1" si="193"/>
        <v/>
      </c>
      <c r="BA861" s="87" t="str">
        <f t="shared" ca="1" si="193"/>
        <v/>
      </c>
      <c r="BB861" s="87" t="str">
        <f t="shared" ca="1" si="193"/>
        <v/>
      </c>
      <c r="BC861" s="87" t="str">
        <f t="shared" ca="1" si="193"/>
        <v/>
      </c>
      <c r="BD861" s="87" t="str">
        <f t="shared" ca="1" si="193"/>
        <v/>
      </c>
      <c r="BE861" s="87" t="str">
        <f t="shared" ca="1" si="193"/>
        <v/>
      </c>
      <c r="BF861" s="87" t="str">
        <f t="shared" ca="1" si="193"/>
        <v/>
      </c>
      <c r="BG861" s="87" t="str">
        <f t="shared" ca="1" si="193"/>
        <v/>
      </c>
      <c r="BI861" s="87" t="str">
        <f>IF($Q861="","",IFERROR(IF(OR(AND($T861&gt;=DATEVALUE("10/1/20"&amp;RIGHT(BH$1,2)),$T861&lt;=DATEVALUE("9/30/20"&amp;RIGHT(BI$1,2))),AND($U861&gt;=DATEVALUE("10/1/20"&amp;RIGHT(BH$1,2)),$U861&lt;=DATEVALUE("9/30/20"&amp;RIGHT(BI$1,2))),AND($T861&lt;=DATEVALUE("10/1/20"&amp;RIGHT(BH$1,2)),$U861&gt;=DATEVALUE("9/30/20"&amp;RIGHT(BI$1,2)))),
IF(AND($T861&gt;=DATEVALUE("10/1/20"&amp;RIGHT(BH$1,2)),$U861&lt;=DATEVALUE("9/30/20"&amp;RIGHT(BI$1,2))),NETWORKDAYS($T861,$U861,Holidays!$J$3:$J$937),
IF(AND($T861&lt;DATEVALUE("10/1/20"&amp;RIGHT(BH$1,2)),$U861&lt;=DATEVALUE("9/30/20"&amp;RIGHT(BI$1,2))),NETWORKDAYS(DATEVALUE("10/1/20"&amp;RIGHT(BH$1,2)),$U861,Holidays!$J$3:$J$937),
IF($T861&lt;DATEVALUE("10/1/20"&amp;RIGHT(BH$1,2)),NETWORKDAYS(DATEVALUE("10/1/20"&amp;RIGHT(BH$1,2)),DATEVALUE("9/30/20"&amp;RIGHT(BI$1,2)),Holidays!$J$3:$J$937),
IF($T861&gt;=DATEVALUE("10/1/20"&amp;RIGHT(BH$1,2)),NETWORKDAYS($T861,DATEVALUE("9/30/20"&amp;RIGHT(BI$1,2)),Holidays!$J$3:$J$937),"")))),"")/(NETWORKDAYS($T861,$U861,Holidays!$J$3:$J$937)),0))</f>
        <v/>
      </c>
      <c r="BJ861" s="87" t="str">
        <f>IF($Q861="","",IFERROR(IF(OR(AND($T861&gt;=DATEVALUE("10/1/20"&amp;RIGHT(BI$1,2)),$T861&lt;=DATEVALUE("9/30/20"&amp;RIGHT(BJ$1,2))),AND($U861&gt;=DATEVALUE("10/1/20"&amp;RIGHT(BI$1,2)),$U861&lt;=DATEVALUE("9/30/20"&amp;RIGHT(BJ$1,2))),AND($T861&lt;=DATEVALUE("10/1/20"&amp;RIGHT(BI$1,2)),$U861&gt;=DATEVALUE("9/30/20"&amp;RIGHT(BJ$1,2)))),
IF(AND($T861&gt;=DATEVALUE("10/1/20"&amp;RIGHT(BI$1,2)),$U861&lt;=DATEVALUE("9/30/20"&amp;RIGHT(BJ$1,2))),NETWORKDAYS($T861,$U861,Holidays!$J$3:$J$937),
IF(AND($T861&lt;DATEVALUE("10/1/20"&amp;RIGHT(BI$1,2)),$U861&lt;=DATEVALUE("9/30/20"&amp;RIGHT(BJ$1,2))),NETWORKDAYS(DATEVALUE("10/1/20"&amp;RIGHT(BI$1,2)),$U861,Holidays!$J$3:$J$937),
IF($T861&lt;DATEVALUE("10/1/20"&amp;RIGHT(BI$1,2)),NETWORKDAYS(DATEVALUE("10/1/20"&amp;RIGHT(BI$1,2)),DATEVALUE("9/30/20"&amp;RIGHT(BJ$1,2)),Holidays!$J$3:$J$937),
IF($T861&gt;=DATEVALUE("10/1/20"&amp;RIGHT(BI$1,2)),NETWORKDAYS($T861,DATEVALUE("9/30/20"&amp;RIGHT(BJ$1,2)),Holidays!$J$3:$J$937),"")))),"")/(NETWORKDAYS($T861,$U861,Holidays!$J$3:$J$937)),0))</f>
        <v/>
      </c>
      <c r="BK861" s="87" t="str">
        <f>IF($Q861="","",IFERROR(IF(OR(AND($T861&gt;=DATEVALUE("10/1/20"&amp;RIGHT(BJ$1,2)),$T861&lt;=DATEVALUE("9/30/20"&amp;RIGHT(BK$1,2))),AND($U861&gt;=DATEVALUE("10/1/20"&amp;RIGHT(BJ$1,2)),$U861&lt;=DATEVALUE("9/30/20"&amp;RIGHT(BK$1,2))),AND($T861&lt;=DATEVALUE("10/1/20"&amp;RIGHT(BJ$1,2)),$U861&gt;=DATEVALUE("9/30/20"&amp;RIGHT(BK$1,2)))),
IF(AND($T861&gt;=DATEVALUE("10/1/20"&amp;RIGHT(BJ$1,2)),$U861&lt;=DATEVALUE("9/30/20"&amp;RIGHT(BK$1,2))),NETWORKDAYS($T861,$U861,Holidays!$J$3:$J$937),
IF(AND($T861&lt;DATEVALUE("10/1/20"&amp;RIGHT(BJ$1,2)),$U861&lt;=DATEVALUE("9/30/20"&amp;RIGHT(BK$1,2))),NETWORKDAYS(DATEVALUE("10/1/20"&amp;RIGHT(BJ$1,2)),$U861,Holidays!$J$3:$J$937),
IF($T861&lt;DATEVALUE("10/1/20"&amp;RIGHT(BJ$1,2)),NETWORKDAYS(DATEVALUE("10/1/20"&amp;RIGHT(BJ$1,2)),DATEVALUE("9/30/20"&amp;RIGHT(BK$1,2)),Holidays!$J$3:$J$937),
IF($T861&gt;=DATEVALUE("10/1/20"&amp;RIGHT(BJ$1,2)),NETWORKDAYS($T861,DATEVALUE("9/30/20"&amp;RIGHT(BK$1,2)),Holidays!$J$3:$J$937),"")))),"")/(NETWORKDAYS($T861,$U861,Holidays!$J$3:$J$937)),0))</f>
        <v/>
      </c>
      <c r="BL861" s="87" t="str">
        <f>IF($Q861="","",IFERROR(IF(OR(AND($T861&gt;=DATEVALUE("10/1/20"&amp;RIGHT(BK$1,2)),$T861&lt;=DATEVALUE("9/30/20"&amp;RIGHT(BL$1,2))),AND($U861&gt;=DATEVALUE("10/1/20"&amp;RIGHT(BK$1,2)),$U861&lt;=DATEVALUE("9/30/20"&amp;RIGHT(BL$1,2))),AND($T861&lt;=DATEVALUE("10/1/20"&amp;RIGHT(BK$1,2)),$U861&gt;=DATEVALUE("9/30/20"&amp;RIGHT(BL$1,2)))),
IF(AND($T861&gt;=DATEVALUE("10/1/20"&amp;RIGHT(BK$1,2)),$U861&lt;=DATEVALUE("9/30/20"&amp;RIGHT(BL$1,2))),NETWORKDAYS($T861,$U861,Holidays!$J$3:$J$937),
IF(AND($T861&lt;DATEVALUE("10/1/20"&amp;RIGHT(BK$1,2)),$U861&lt;=DATEVALUE("9/30/20"&amp;RIGHT(BL$1,2))),NETWORKDAYS(DATEVALUE("10/1/20"&amp;RIGHT(BK$1,2)),$U861,Holidays!$J$3:$J$937),
IF($T861&lt;DATEVALUE("10/1/20"&amp;RIGHT(BK$1,2)),NETWORKDAYS(DATEVALUE("10/1/20"&amp;RIGHT(BK$1,2)),DATEVALUE("9/30/20"&amp;RIGHT(BL$1,2)),Holidays!$J$3:$J$937),
IF($T861&gt;=DATEVALUE("10/1/20"&amp;RIGHT(BK$1,2)),NETWORKDAYS($T861,DATEVALUE("9/30/20"&amp;RIGHT(BL$1,2)),Holidays!$J$3:$J$937),"")))),"")/(NETWORKDAYS($T861,$U861,Holidays!$J$3:$J$937)),0))</f>
        <v/>
      </c>
      <c r="BM861" s="87" t="str">
        <f>IF($Q861="","",IFERROR(IF(OR(AND($T861&gt;=DATEVALUE("10/1/20"&amp;RIGHT(BL$1,2)),$T861&lt;=DATEVALUE("9/30/20"&amp;RIGHT(BM$1,2))),AND($U861&gt;=DATEVALUE("10/1/20"&amp;RIGHT(BL$1,2)),$U861&lt;=DATEVALUE("9/30/20"&amp;RIGHT(BM$1,2))),AND($T861&lt;=DATEVALUE("10/1/20"&amp;RIGHT(BL$1,2)),$U861&gt;=DATEVALUE("9/30/20"&amp;RIGHT(BM$1,2)))),
IF(AND($T861&gt;=DATEVALUE("10/1/20"&amp;RIGHT(BL$1,2)),$U861&lt;=DATEVALUE("9/30/20"&amp;RIGHT(BM$1,2))),NETWORKDAYS($T861,$U861,Holidays!$J$3:$J$937),
IF(AND($T861&lt;DATEVALUE("10/1/20"&amp;RIGHT(BL$1,2)),$U861&lt;=DATEVALUE("9/30/20"&amp;RIGHT(BM$1,2))),NETWORKDAYS(DATEVALUE("10/1/20"&amp;RIGHT(BL$1,2)),$U861,Holidays!$J$3:$J$937),
IF($T861&lt;DATEVALUE("10/1/20"&amp;RIGHT(BL$1,2)),NETWORKDAYS(DATEVALUE("10/1/20"&amp;RIGHT(BL$1,2)),DATEVALUE("9/30/20"&amp;RIGHT(BM$1,2)),Holidays!$J$3:$J$937),
IF($T861&gt;=DATEVALUE("10/1/20"&amp;RIGHT(BL$1,2)),NETWORKDAYS($T861,DATEVALUE("9/30/20"&amp;RIGHT(BM$1,2)),Holidays!$J$3:$J$937),"")))),"")/(NETWORKDAYS($T861,$U861,Holidays!$J$3:$J$937)),0))</f>
        <v/>
      </c>
      <c r="BN861" s="87" t="str">
        <f>IF($Q861="","",IFERROR(IF(OR(AND($T861&gt;=DATEVALUE("10/1/20"&amp;RIGHT(BM$1,2)),$T861&lt;=DATEVALUE("9/30/20"&amp;RIGHT(BN$1,2))),AND($U861&gt;=DATEVALUE("10/1/20"&amp;RIGHT(BM$1,2)),$U861&lt;=DATEVALUE("9/30/20"&amp;RIGHT(BN$1,2))),AND($T861&lt;=DATEVALUE("10/1/20"&amp;RIGHT(BM$1,2)),$U861&gt;=DATEVALUE("9/30/20"&amp;RIGHT(BN$1,2)))),
IF(AND($T861&gt;=DATEVALUE("10/1/20"&amp;RIGHT(BM$1,2)),$U861&lt;=DATEVALUE("9/30/20"&amp;RIGHT(BN$1,2))),NETWORKDAYS($T861,$U861,Holidays!$J$3:$J$937),
IF(AND($T861&lt;DATEVALUE("10/1/20"&amp;RIGHT(BM$1,2)),$U861&lt;=DATEVALUE("9/30/20"&amp;RIGHT(BN$1,2))),NETWORKDAYS(DATEVALUE("10/1/20"&amp;RIGHT(BM$1,2)),$U861,Holidays!$J$3:$J$937),
IF($T861&lt;DATEVALUE("10/1/20"&amp;RIGHT(BM$1,2)),NETWORKDAYS(DATEVALUE("10/1/20"&amp;RIGHT(BM$1,2)),DATEVALUE("9/30/20"&amp;RIGHT(BN$1,2)),Holidays!$J$3:$J$937),
IF($T861&gt;=DATEVALUE("10/1/20"&amp;RIGHT(BM$1,2)),NETWORKDAYS($T861,DATEVALUE("9/30/20"&amp;RIGHT(BN$1,2)),Holidays!$J$3:$J$937),"")))),"")/(NETWORKDAYS($T861,$U861,Holidays!$J$3:$J$937)),0))</f>
        <v/>
      </c>
      <c r="BO861" s="87" t="str">
        <f>IF($Q861="","",IFERROR(IF(OR(AND($T861&gt;=DATEVALUE("10/1/20"&amp;RIGHT(BN$1,2)),$T861&lt;=DATEVALUE("9/30/20"&amp;RIGHT(BO$1,2))),AND($U861&gt;=DATEVALUE("10/1/20"&amp;RIGHT(BN$1,2)),$U861&lt;=DATEVALUE("9/30/20"&amp;RIGHT(BO$1,2))),AND($T861&lt;=DATEVALUE("10/1/20"&amp;RIGHT(BN$1,2)),$U861&gt;=DATEVALUE("9/30/20"&amp;RIGHT(BO$1,2)))),
IF(AND($T861&gt;=DATEVALUE("10/1/20"&amp;RIGHT(BN$1,2)),$U861&lt;=DATEVALUE("9/30/20"&amp;RIGHT(BO$1,2))),NETWORKDAYS($T861,$U861,Holidays!$J$3:$J$937),
IF(AND($T861&lt;DATEVALUE("10/1/20"&amp;RIGHT(BN$1,2)),$U861&lt;=DATEVALUE("9/30/20"&amp;RIGHT(BO$1,2))),NETWORKDAYS(DATEVALUE("10/1/20"&amp;RIGHT(BN$1,2)),$U861,Holidays!$J$3:$J$937),
IF($T861&lt;DATEVALUE("10/1/20"&amp;RIGHT(BN$1,2)),NETWORKDAYS(DATEVALUE("10/1/20"&amp;RIGHT(BN$1,2)),DATEVALUE("9/30/20"&amp;RIGHT(BO$1,2)),Holidays!$J$3:$J$937),
IF($T861&gt;=DATEVALUE("10/1/20"&amp;RIGHT(BN$1,2)),NETWORKDAYS($T861,DATEVALUE("9/30/20"&amp;RIGHT(BO$1,2)),Holidays!$J$3:$J$937),"")))),"")/(NETWORKDAYS($T861,$U861,Holidays!$J$3:$J$937)),0))</f>
        <v/>
      </c>
      <c r="BP861" s="87" t="str">
        <f>IF($Q861="","",IFERROR(IF(OR(AND($T861&gt;=DATEVALUE("10/1/20"&amp;RIGHT(BO$1,2)),$T861&lt;=DATEVALUE("9/30/20"&amp;RIGHT(BP$1,2))),AND($U861&gt;=DATEVALUE("10/1/20"&amp;RIGHT(BO$1,2)),$U861&lt;=DATEVALUE("9/30/20"&amp;RIGHT(BP$1,2))),AND($T861&lt;=DATEVALUE("10/1/20"&amp;RIGHT(BO$1,2)),$U861&gt;=DATEVALUE("9/30/20"&amp;RIGHT(BP$1,2)))),
IF(AND($T861&gt;=DATEVALUE("10/1/20"&amp;RIGHT(BO$1,2)),$U861&lt;=DATEVALUE("9/30/20"&amp;RIGHT(BP$1,2))),NETWORKDAYS($T861,$U861,Holidays!$J$3:$J$937),
IF(AND($T861&lt;DATEVALUE("10/1/20"&amp;RIGHT(BO$1,2)),$U861&lt;=DATEVALUE("9/30/20"&amp;RIGHT(BP$1,2))),NETWORKDAYS(DATEVALUE("10/1/20"&amp;RIGHT(BO$1,2)),$U861,Holidays!$J$3:$J$937),
IF($T861&lt;DATEVALUE("10/1/20"&amp;RIGHT(BO$1,2)),NETWORKDAYS(DATEVALUE("10/1/20"&amp;RIGHT(BO$1,2)),DATEVALUE("9/30/20"&amp;RIGHT(BP$1,2)),Holidays!$J$3:$J$937),
IF($T861&gt;=DATEVALUE("10/1/20"&amp;RIGHT(BO$1,2)),NETWORKDAYS($T861,DATEVALUE("9/30/20"&amp;RIGHT(BP$1,2)),Holidays!$J$3:$J$937),"")))),"")/(NETWORKDAYS($T861,$U861,Holidays!$J$3:$J$937)),0))</f>
        <v/>
      </c>
      <c r="BQ861" s="87" t="str">
        <f>IF($Q861="","",IFERROR(IF(OR(AND($T861&gt;=DATEVALUE("10/1/20"&amp;RIGHT(BP$1,2)),$T861&lt;=DATEVALUE("9/30/20"&amp;RIGHT(BQ$1,2))),AND($U861&gt;=DATEVALUE("10/1/20"&amp;RIGHT(BP$1,2)),$U861&lt;=DATEVALUE("9/30/20"&amp;RIGHT(BQ$1,2))),AND($T861&lt;=DATEVALUE("10/1/20"&amp;RIGHT(BP$1,2)),$U861&gt;=DATEVALUE("9/30/20"&amp;RIGHT(BQ$1,2)))),
IF(AND($T861&gt;=DATEVALUE("10/1/20"&amp;RIGHT(BP$1,2)),$U861&lt;=DATEVALUE("9/30/20"&amp;RIGHT(BQ$1,2))),NETWORKDAYS($T861,$U861,Holidays!$J$3:$J$937),
IF(AND($T861&lt;DATEVALUE("10/1/20"&amp;RIGHT(BP$1,2)),$U861&lt;=DATEVALUE("9/30/20"&amp;RIGHT(BQ$1,2))),NETWORKDAYS(DATEVALUE("10/1/20"&amp;RIGHT(BP$1,2)),$U861,Holidays!$J$3:$J$937),
IF($T861&lt;DATEVALUE("10/1/20"&amp;RIGHT(BP$1,2)),NETWORKDAYS(DATEVALUE("10/1/20"&amp;RIGHT(BP$1,2)),DATEVALUE("9/30/20"&amp;RIGHT(BQ$1,2)),Holidays!$J$3:$J$937),
IF($T861&gt;=DATEVALUE("10/1/20"&amp;RIGHT(BP$1,2)),NETWORKDAYS($T861,DATEVALUE("9/30/20"&amp;RIGHT(BQ$1,2)),Holidays!$J$3:$J$937),"")))),"")/(NETWORKDAYS($T861,$U861,Holidays!$J$3:$J$937)),0))</f>
        <v/>
      </c>
      <c r="BR861" s="87" t="str">
        <f>IF($Q861="","",IFERROR(IF(OR(AND($T861&gt;=DATEVALUE("10/1/20"&amp;RIGHT(BQ$1,2)),$T861&lt;=DATEVALUE("9/30/20"&amp;RIGHT(BR$1,2))),AND($U861&gt;=DATEVALUE("10/1/20"&amp;RIGHT(BQ$1,2)),$U861&lt;=DATEVALUE("9/30/20"&amp;RIGHT(BR$1,2))),AND($T861&lt;=DATEVALUE("10/1/20"&amp;RIGHT(BQ$1,2)),$U861&gt;=DATEVALUE("9/30/20"&amp;RIGHT(BR$1,2)))),
IF(AND($T861&gt;=DATEVALUE("10/1/20"&amp;RIGHT(BQ$1,2)),$U861&lt;=DATEVALUE("9/30/20"&amp;RIGHT(BR$1,2))),NETWORKDAYS($T861,$U861,Holidays!$J$3:$J$937),
IF(AND($T861&lt;DATEVALUE("10/1/20"&amp;RIGHT(BQ$1,2)),$U861&lt;=DATEVALUE("9/30/20"&amp;RIGHT(BR$1,2))),NETWORKDAYS(DATEVALUE("10/1/20"&amp;RIGHT(BQ$1,2)),$U861,Holidays!$J$3:$J$937),
IF($T861&lt;DATEVALUE("10/1/20"&amp;RIGHT(BQ$1,2)),NETWORKDAYS(DATEVALUE("10/1/20"&amp;RIGHT(BQ$1,2)),DATEVALUE("9/30/20"&amp;RIGHT(BR$1,2)),Holidays!$J$3:$J$937),
IF($T861&gt;=DATEVALUE("10/1/20"&amp;RIGHT(BQ$1,2)),NETWORKDAYS($T861,DATEVALUE("9/30/20"&amp;RIGHT(BR$1,2)),Holidays!$J$3:$J$937),"")))),"")/(NETWORKDAYS($T861,$U861,Holidays!$J$3:$J$937)),0))</f>
        <v/>
      </c>
      <c r="BS861" s="87" t="str">
        <f>IF($Q861="","",IFERROR(IF(OR(AND($T861&gt;=DATEVALUE("10/1/20"&amp;RIGHT(BR$1,2)),$T861&lt;=DATEVALUE("9/30/20"&amp;RIGHT(BS$1,2))),AND($U861&gt;=DATEVALUE("10/1/20"&amp;RIGHT(BR$1,2)),$U861&lt;=DATEVALUE("9/30/20"&amp;RIGHT(BS$1,2))),AND($T861&lt;=DATEVALUE("10/1/20"&amp;RIGHT(BR$1,2)),$U861&gt;=DATEVALUE("9/30/20"&amp;RIGHT(BS$1,2)))),
IF(AND($T861&gt;=DATEVALUE("10/1/20"&amp;RIGHT(BR$1,2)),$U861&lt;=DATEVALUE("9/30/20"&amp;RIGHT(BS$1,2))),NETWORKDAYS($T861,$U861,Holidays!$J$3:$J$937),
IF(AND($T861&lt;DATEVALUE("10/1/20"&amp;RIGHT(BR$1,2)),$U861&lt;=DATEVALUE("9/30/20"&amp;RIGHT(BS$1,2))),NETWORKDAYS(DATEVALUE("10/1/20"&amp;RIGHT(BR$1,2)),$U861,Holidays!$J$3:$J$937),
IF($T861&lt;DATEVALUE("10/1/20"&amp;RIGHT(BR$1,2)),NETWORKDAYS(DATEVALUE("10/1/20"&amp;RIGHT(BR$1,2)),DATEVALUE("9/30/20"&amp;RIGHT(BS$1,2)),Holidays!$J$3:$J$937),
IF($T861&gt;=DATEVALUE("10/1/20"&amp;RIGHT(BR$1,2)),NETWORKDAYS($T861,DATEVALUE("9/30/20"&amp;RIGHT(BS$1,2)),Holidays!$J$3:$J$937),"")))),"")/(NETWORKDAYS($T861,$U861,Holidays!$J$3:$J$937)),0))</f>
        <v/>
      </c>
      <c r="BT861" s="87" t="str">
        <f>IF($Q861="","",IFERROR(IF(OR(AND($T861&gt;=DATEVALUE("10/1/20"&amp;RIGHT(BS$1,2)),$T861&lt;=DATEVALUE("9/30/20"&amp;RIGHT(BT$1,2))),AND($U861&gt;=DATEVALUE("10/1/20"&amp;RIGHT(BS$1,2)),$U861&lt;=DATEVALUE("9/30/20"&amp;RIGHT(BT$1,2))),AND($T861&lt;=DATEVALUE("10/1/20"&amp;RIGHT(BS$1,2)),$U861&gt;=DATEVALUE("9/30/20"&amp;RIGHT(BT$1,2)))),
IF(AND($T861&gt;=DATEVALUE("10/1/20"&amp;RIGHT(BS$1,2)),$U861&lt;=DATEVALUE("9/30/20"&amp;RIGHT(BT$1,2))),NETWORKDAYS($T861,$U861,Holidays!$J$3:$J$937),
IF(AND($T861&lt;DATEVALUE("10/1/20"&amp;RIGHT(BS$1,2)),$U861&lt;=DATEVALUE("9/30/20"&amp;RIGHT(BT$1,2))),NETWORKDAYS(DATEVALUE("10/1/20"&amp;RIGHT(BS$1,2)),$U861,Holidays!$J$3:$J$937),
IF($T861&lt;DATEVALUE("10/1/20"&amp;RIGHT(BS$1,2)),NETWORKDAYS(DATEVALUE("10/1/20"&amp;RIGHT(BS$1,2)),DATEVALUE("9/30/20"&amp;RIGHT(BT$1,2)),Holidays!$J$3:$J$937),
IF($T861&gt;=DATEVALUE("10/1/20"&amp;RIGHT(BS$1,2)),NETWORKDAYS($T861,DATEVALUE("9/30/20"&amp;RIGHT(BT$1,2)),Holidays!$J$3:$J$937),"")))),"")/(NETWORKDAYS($T861,$U861,Holidays!$J$3:$J$937)),0))</f>
        <v/>
      </c>
      <c r="BU861" s="87" t="str">
        <f>IF($Q861="","",IFERROR(IF(OR(AND($T861&gt;=DATEVALUE("10/1/20"&amp;RIGHT(BT$1,2)),$T861&lt;=DATEVALUE("9/30/20"&amp;RIGHT(BU$1,2))),AND($U861&gt;=DATEVALUE("10/1/20"&amp;RIGHT(BT$1,2)),$U861&lt;=DATEVALUE("9/30/20"&amp;RIGHT(BU$1,2))),AND($T861&lt;=DATEVALUE("10/1/20"&amp;RIGHT(BT$1,2)),$U861&gt;=DATEVALUE("9/30/20"&amp;RIGHT(BU$1,2)))),
IF(AND($T861&gt;=DATEVALUE("10/1/20"&amp;RIGHT(BT$1,2)),$U861&lt;=DATEVALUE("9/30/20"&amp;RIGHT(BU$1,2))),NETWORKDAYS($T861,$U861,Holidays!$J$3:$J$937),
IF(AND($T861&lt;DATEVALUE("10/1/20"&amp;RIGHT(BT$1,2)),$U861&lt;=DATEVALUE("9/30/20"&amp;RIGHT(BU$1,2))),NETWORKDAYS(DATEVALUE("10/1/20"&amp;RIGHT(BT$1,2)),$U861,Holidays!$J$3:$J$937),
IF($T861&lt;DATEVALUE("10/1/20"&amp;RIGHT(BT$1,2)),NETWORKDAYS(DATEVALUE("10/1/20"&amp;RIGHT(BT$1,2)),DATEVALUE("9/30/20"&amp;RIGHT(BU$1,2)),Holidays!$J$3:$J$937),
IF($T861&gt;=DATEVALUE("10/1/20"&amp;RIGHT(BT$1,2)),NETWORKDAYS($T861,DATEVALUE("9/30/20"&amp;RIGHT(BU$1,2)),Holidays!$J$3:$J$937),"")))),"")/(NETWORKDAYS($T861,$U861,Holidays!$J$3:$J$937)),0))</f>
        <v/>
      </c>
      <c r="BV861" s="87" t="str">
        <f>IF($Q861="","",IFERROR(IF(OR(AND($T861&gt;=DATEVALUE("10/1/20"&amp;RIGHT(BU$1,2)),$T861&lt;=DATEVALUE("9/30/20"&amp;RIGHT(BV$1,2))),AND($U861&gt;=DATEVALUE("10/1/20"&amp;RIGHT(BU$1,2)),$U861&lt;=DATEVALUE("9/30/20"&amp;RIGHT(BV$1,2))),AND($T861&lt;=DATEVALUE("10/1/20"&amp;RIGHT(BU$1,2)),$U861&gt;=DATEVALUE("9/30/20"&amp;RIGHT(BV$1,2)))),
IF(AND($T861&gt;=DATEVALUE("10/1/20"&amp;RIGHT(BU$1,2)),$U861&lt;=DATEVALUE("9/30/20"&amp;RIGHT(BV$1,2))),NETWORKDAYS($T861,$U861,Holidays!$J$3:$J$937),
IF(AND($T861&lt;DATEVALUE("10/1/20"&amp;RIGHT(BU$1,2)),$U861&lt;=DATEVALUE("9/30/20"&amp;RIGHT(BV$1,2))),NETWORKDAYS(DATEVALUE("10/1/20"&amp;RIGHT(BU$1,2)),$U861,Holidays!$J$3:$J$937),
IF($T861&lt;DATEVALUE("10/1/20"&amp;RIGHT(BU$1,2)),NETWORKDAYS(DATEVALUE("10/1/20"&amp;RIGHT(BU$1,2)),DATEVALUE("9/30/20"&amp;RIGHT(BV$1,2)),Holidays!$J$3:$J$937),
IF($T861&gt;=DATEVALUE("10/1/20"&amp;RIGHT(BU$1,2)),NETWORKDAYS($T861,DATEVALUE("9/30/20"&amp;RIGHT(BV$1,2)),Holidays!$J$3:$J$937),"")))),"")/(NETWORKDAYS($T861,$U861,Holidays!$J$3:$J$937)),0))</f>
        <v/>
      </c>
      <c r="BW861" s="87" t="str">
        <f>IF($Q861="","",IFERROR(IF(OR(AND($T861&gt;=DATEVALUE("10/1/20"&amp;RIGHT(BV$1,2)),$T861&lt;=DATEVALUE("9/30/20"&amp;RIGHT(BW$1,2))),AND($U861&gt;=DATEVALUE("10/1/20"&amp;RIGHT(BV$1,2)),$U861&lt;=DATEVALUE("9/30/20"&amp;RIGHT(BW$1,2))),AND($T861&lt;=DATEVALUE("10/1/20"&amp;RIGHT(BV$1,2)),$U861&gt;=DATEVALUE("9/30/20"&amp;RIGHT(BW$1,2)))),
IF(AND($T861&gt;=DATEVALUE("10/1/20"&amp;RIGHT(BV$1,2)),$U861&lt;=DATEVALUE("9/30/20"&amp;RIGHT(BW$1,2))),NETWORKDAYS($T861,$U861,Holidays!$J$3:$J$937),
IF(AND($T861&lt;DATEVALUE("10/1/20"&amp;RIGHT(BV$1,2)),$U861&lt;=DATEVALUE("9/30/20"&amp;RIGHT(BW$1,2))),NETWORKDAYS(DATEVALUE("10/1/20"&amp;RIGHT(BV$1,2)),$U861,Holidays!$J$3:$J$937),
IF($T861&lt;DATEVALUE("10/1/20"&amp;RIGHT(BV$1,2)),NETWORKDAYS(DATEVALUE("10/1/20"&amp;RIGHT(BV$1,2)),DATEVALUE("9/30/20"&amp;RIGHT(BW$1,2)),Holidays!$J$3:$J$937),
IF($T861&gt;=DATEVALUE("10/1/20"&amp;RIGHT(BV$1,2)),NETWORKDAYS($T861,DATEVALUE("9/30/20"&amp;RIGHT(BW$1,2)),Holidays!$J$3:$J$937),"")))),"")/(NETWORKDAYS($T861,$U861,Holidays!$J$3:$J$937)),0))</f>
        <v/>
      </c>
      <c r="BX861" s="87" t="str">
        <f>IF($Q861="","",IFERROR(IF(OR(AND($T861&gt;=DATEVALUE("10/1/20"&amp;RIGHT(BW$1,2)),$T861&lt;=DATEVALUE("9/30/20"&amp;RIGHT(BX$1,2))),AND($U861&gt;=DATEVALUE("10/1/20"&amp;RIGHT(BW$1,2)),$U861&lt;=DATEVALUE("9/30/20"&amp;RIGHT(BX$1,2))),AND($T861&lt;=DATEVALUE("10/1/20"&amp;RIGHT(BW$1,2)),$U861&gt;=DATEVALUE("9/30/20"&amp;RIGHT(BX$1,2)))),
IF(AND($T861&gt;=DATEVALUE("10/1/20"&amp;RIGHT(BW$1,2)),$U861&lt;=DATEVALUE("9/30/20"&amp;RIGHT(BX$1,2))),NETWORKDAYS($T861,$U861,Holidays!$J$3:$J$937),
IF(AND($T861&lt;DATEVALUE("10/1/20"&amp;RIGHT(BW$1,2)),$U861&lt;=DATEVALUE("9/30/20"&amp;RIGHT(BX$1,2))),NETWORKDAYS(DATEVALUE("10/1/20"&amp;RIGHT(BW$1,2)),$U861,Holidays!$J$3:$J$937),
IF($T861&lt;DATEVALUE("10/1/20"&amp;RIGHT(BW$1,2)),NETWORKDAYS(DATEVALUE("10/1/20"&amp;RIGHT(BW$1,2)),DATEVALUE("9/30/20"&amp;RIGHT(BX$1,2)),Holidays!$J$3:$J$937),
IF($T861&gt;=DATEVALUE("10/1/20"&amp;RIGHT(BW$1,2)),NETWORKDAYS($T861,DATEVALUE("9/30/20"&amp;RIGHT(BX$1,2)),Holidays!$J$3:$J$937),"")))),"")/(NETWORKDAYS($T861,$U861,Holidays!$J$3:$J$937)),0))</f>
        <v/>
      </c>
      <c r="BY861" s="87" t="str">
        <f>IF($Q861="","",IFERROR(IF(OR(AND($T861&gt;=DATEVALUE("10/1/20"&amp;RIGHT(BX$1,2)),$T861&lt;=DATEVALUE("9/30/20"&amp;RIGHT(BY$1,2))),AND($U861&gt;=DATEVALUE("10/1/20"&amp;RIGHT(BX$1,2)),$U861&lt;=DATEVALUE("9/30/20"&amp;RIGHT(BY$1,2))),AND($T861&lt;=DATEVALUE("10/1/20"&amp;RIGHT(BX$1,2)),$U861&gt;=DATEVALUE("9/30/20"&amp;RIGHT(BY$1,2)))),
IF(AND($T861&gt;=DATEVALUE("10/1/20"&amp;RIGHT(BX$1,2)),$U861&lt;=DATEVALUE("9/30/20"&amp;RIGHT(BY$1,2))),NETWORKDAYS($T861,$U861,Holidays!$J$3:$J$937),
IF(AND($T861&lt;DATEVALUE("10/1/20"&amp;RIGHT(BX$1,2)),$U861&lt;=DATEVALUE("9/30/20"&amp;RIGHT(BY$1,2))),NETWORKDAYS(DATEVALUE("10/1/20"&amp;RIGHT(BX$1,2)),$U861,Holidays!$J$3:$J$937),
IF($T861&lt;DATEVALUE("10/1/20"&amp;RIGHT(BX$1,2)),NETWORKDAYS(DATEVALUE("10/1/20"&amp;RIGHT(BX$1,2)),DATEVALUE("9/30/20"&amp;RIGHT(BY$1,2)),Holidays!$J$3:$J$937),
IF($T861&gt;=DATEVALUE("10/1/20"&amp;RIGHT(BX$1,2)),NETWORKDAYS($T861,DATEVALUE("9/30/20"&amp;RIGHT(BY$1,2)),Holidays!$J$3:$J$937),"")))),"")/(NETWORKDAYS($T861,$U861,Holidays!$J$3:$J$937)),0))</f>
        <v/>
      </c>
      <c r="BZ861" s="87" t="str">
        <f>IF($Q861="","",IFERROR(IF(OR(AND($T861&gt;=DATEVALUE("10/1/20"&amp;RIGHT(BY$1,2)),$T861&lt;=DATEVALUE("9/30/20"&amp;RIGHT(BZ$1,2))),AND($U861&gt;=DATEVALUE("10/1/20"&amp;RIGHT(BY$1,2)),$U861&lt;=DATEVALUE("9/30/20"&amp;RIGHT(BZ$1,2))),AND($T861&lt;=DATEVALUE("10/1/20"&amp;RIGHT(BY$1,2)),$U861&gt;=DATEVALUE("9/30/20"&amp;RIGHT(BZ$1,2)))),
IF(AND($T861&gt;=DATEVALUE("10/1/20"&amp;RIGHT(BY$1,2)),$U861&lt;=DATEVALUE("9/30/20"&amp;RIGHT(BZ$1,2))),NETWORKDAYS($T861,$U861,Holidays!$J$3:$J$937),
IF(AND($T861&lt;DATEVALUE("10/1/20"&amp;RIGHT(BY$1,2)),$U861&lt;=DATEVALUE("9/30/20"&amp;RIGHT(BZ$1,2))),NETWORKDAYS(DATEVALUE("10/1/20"&amp;RIGHT(BY$1,2)),$U861,Holidays!$J$3:$J$937),
IF($T861&lt;DATEVALUE("10/1/20"&amp;RIGHT(BY$1,2)),NETWORKDAYS(DATEVALUE("10/1/20"&amp;RIGHT(BY$1,2)),DATEVALUE("9/30/20"&amp;RIGHT(BZ$1,2)),Holidays!$J$3:$J$937),
IF($T861&gt;=DATEVALUE("10/1/20"&amp;RIGHT(BY$1,2)),NETWORKDAYS($T861,DATEVALUE("9/30/20"&amp;RIGHT(BZ$1,2)),Holidays!$J$3:$J$937),"")))),"")/(NETWORKDAYS($T861,$U861,Holidays!$J$3:$J$937)),0))</f>
        <v/>
      </c>
      <c r="CA861" s="87" t="str">
        <f>IF($Q861="","",IFERROR(IF(OR(AND($T861&gt;=DATEVALUE("10/1/20"&amp;RIGHT(BZ$1,2)),$T861&lt;=DATEVALUE("9/30/20"&amp;RIGHT(CA$1,2))),AND($U861&gt;=DATEVALUE("10/1/20"&amp;RIGHT(BZ$1,2)),$U861&lt;=DATEVALUE("9/30/20"&amp;RIGHT(CA$1,2))),AND($T861&lt;=DATEVALUE("10/1/20"&amp;RIGHT(BZ$1,2)),$U861&gt;=DATEVALUE("9/30/20"&amp;RIGHT(CA$1,2)))),
IF(AND($T861&gt;=DATEVALUE("10/1/20"&amp;RIGHT(BZ$1,2)),$U861&lt;=DATEVALUE("9/30/20"&amp;RIGHT(CA$1,2))),NETWORKDAYS($T861,$U861,Holidays!$J$3:$J$937),
IF(AND($T861&lt;DATEVALUE("10/1/20"&amp;RIGHT(BZ$1,2)),$U861&lt;=DATEVALUE("9/30/20"&amp;RIGHT(CA$1,2))),NETWORKDAYS(DATEVALUE("10/1/20"&amp;RIGHT(BZ$1,2)),$U861,Holidays!$J$3:$J$937),
IF($T861&lt;DATEVALUE("10/1/20"&amp;RIGHT(BZ$1,2)),NETWORKDAYS(DATEVALUE("10/1/20"&amp;RIGHT(BZ$1,2)),DATEVALUE("9/30/20"&amp;RIGHT(CA$1,2)),Holidays!$J$3:$J$937),
IF($T861&gt;=DATEVALUE("10/1/20"&amp;RIGHT(BZ$1,2)),NETWORKDAYS($T861,DATEVALUE("9/30/20"&amp;RIGHT(CA$1,2)),Holidays!$J$3:$J$937),"")))),"")/(NETWORKDAYS($T861,$U861,Holidays!$J$3:$J$937)),0))</f>
        <v/>
      </c>
      <c r="CB861" s="87" t="str">
        <f>IF($Q861="","",IFERROR(IF(OR(AND($T861&gt;=DATEVALUE("10/1/20"&amp;RIGHT(CA$1,2)),$T861&lt;=DATEVALUE("9/30/20"&amp;RIGHT(CB$1,2))),AND($U861&gt;=DATEVALUE("10/1/20"&amp;RIGHT(CA$1,2)),$U861&lt;=DATEVALUE("9/30/20"&amp;RIGHT(CB$1,2))),AND($T861&lt;=DATEVALUE("10/1/20"&amp;RIGHT(CA$1,2)),$U861&gt;=DATEVALUE("9/30/20"&amp;RIGHT(CB$1,2)))),
IF(AND($T861&gt;=DATEVALUE("10/1/20"&amp;RIGHT(CA$1,2)),$U861&lt;=DATEVALUE("9/30/20"&amp;RIGHT(CB$1,2))),NETWORKDAYS($T861,$U861,Holidays!$J$3:$J$937),
IF(AND($T861&lt;DATEVALUE("10/1/20"&amp;RIGHT(CA$1,2)),$U861&lt;=DATEVALUE("9/30/20"&amp;RIGHT(CB$1,2))),NETWORKDAYS(DATEVALUE("10/1/20"&amp;RIGHT(CA$1,2)),$U861,Holidays!$J$3:$J$937),
IF($T861&lt;DATEVALUE("10/1/20"&amp;RIGHT(CA$1,2)),NETWORKDAYS(DATEVALUE("10/1/20"&amp;RIGHT(CA$1,2)),DATEVALUE("9/30/20"&amp;RIGHT(CB$1,2)),Holidays!$J$3:$J$937),
IF($T861&gt;=DATEVALUE("10/1/20"&amp;RIGHT(CA$1,2)),NETWORKDAYS($T861,DATEVALUE("9/30/20"&amp;RIGHT(CB$1,2)),Holidays!$J$3:$J$937),"")))),"")/(NETWORKDAYS($T861,$U861,Holidays!$J$3:$J$937)),0))</f>
        <v/>
      </c>
    </row>
    <row r="862" spans="1:80">
      <c r="A862" s="97"/>
      <c r="B862" s="98" t="str">
        <f ca="1">IF(NOT($A862=""),OFFSET('WBS Reference &amp; User Procedure'!$A$1,MATCH($A862,'WBS Reference &amp; User Procedure'!$A:$A,0)-1,1),"")</f>
        <v/>
      </c>
      <c r="D862" s="97"/>
      <c r="T862" s="104" t="str">
        <f>IF(NOT(Q862=""),IF(NOT($S862=""),$S862,#REF!),"")</f>
        <v/>
      </c>
      <c r="U862" s="104" t="str">
        <f>IF(NOT(Q862=""),WORKDAY(T862,Q862,Holidays!$J$3:$J$937),"")</f>
        <v/>
      </c>
      <c r="V862" s="104"/>
      <c r="W862" s="104"/>
      <c r="X862" s="101" t="str">
        <f t="shared" si="181"/>
        <v/>
      </c>
      <c r="AL862" s="87" t="str">
        <f t="shared" ref="AL862:AL925" ca="1" si="194">IF(Q862="","",IFERROR(MATCH($I862,INDIRECT("'"&amp;KEY_RESOURCE_STRUCTURE_TAB&amp;"'!B:B"),0),0))</f>
        <v/>
      </c>
      <c r="AN862" s="87" t="str">
        <f t="shared" ca="1" si="192"/>
        <v/>
      </c>
      <c r="AO862" s="87" t="str">
        <f t="shared" ca="1" si="192"/>
        <v/>
      </c>
      <c r="AP862" s="87" t="str">
        <f t="shared" ca="1" si="192"/>
        <v/>
      </c>
      <c r="AQ862" s="87" t="str">
        <f t="shared" ca="1" si="192"/>
        <v/>
      </c>
      <c r="AR862" s="87" t="str">
        <f t="shared" ca="1" si="192"/>
        <v/>
      </c>
      <c r="AS862" s="87" t="str">
        <f t="shared" ca="1" si="192"/>
        <v/>
      </c>
      <c r="AT862" s="87" t="str">
        <f t="shared" ca="1" si="192"/>
        <v/>
      </c>
      <c r="AU862" s="87" t="str">
        <f t="shared" ca="1" si="192"/>
        <v/>
      </c>
      <c r="AV862" s="87" t="str">
        <f t="shared" ca="1" si="192"/>
        <v/>
      </c>
      <c r="AW862" s="87" t="str">
        <f t="shared" ca="1" si="192"/>
        <v/>
      </c>
      <c r="AX862" s="87" t="str">
        <f t="shared" ca="1" si="193"/>
        <v/>
      </c>
      <c r="AY862" s="87" t="str">
        <f t="shared" ca="1" si="193"/>
        <v/>
      </c>
      <c r="AZ862" s="87" t="str">
        <f t="shared" ca="1" si="193"/>
        <v/>
      </c>
      <c r="BA862" s="87" t="str">
        <f t="shared" ca="1" si="193"/>
        <v/>
      </c>
      <c r="BB862" s="87" t="str">
        <f t="shared" ca="1" si="193"/>
        <v/>
      </c>
      <c r="BC862" s="87" t="str">
        <f t="shared" ca="1" si="193"/>
        <v/>
      </c>
      <c r="BD862" s="87" t="str">
        <f t="shared" ca="1" si="193"/>
        <v/>
      </c>
      <c r="BE862" s="87" t="str">
        <f t="shared" ca="1" si="193"/>
        <v/>
      </c>
      <c r="BF862" s="87" t="str">
        <f t="shared" ca="1" si="193"/>
        <v/>
      </c>
      <c r="BG862" s="87" t="str">
        <f t="shared" ca="1" si="193"/>
        <v/>
      </c>
      <c r="BI862" s="87" t="str">
        <f>IF($Q862="","",IFERROR(IF(OR(AND($T862&gt;=DATEVALUE("10/1/20"&amp;RIGHT(BH$1,2)),$T862&lt;=DATEVALUE("9/30/20"&amp;RIGHT(BI$1,2))),AND($U862&gt;=DATEVALUE("10/1/20"&amp;RIGHT(BH$1,2)),$U862&lt;=DATEVALUE("9/30/20"&amp;RIGHT(BI$1,2))),AND($T862&lt;=DATEVALUE("10/1/20"&amp;RIGHT(BH$1,2)),$U862&gt;=DATEVALUE("9/30/20"&amp;RIGHT(BI$1,2)))),
IF(AND($T862&gt;=DATEVALUE("10/1/20"&amp;RIGHT(BH$1,2)),$U862&lt;=DATEVALUE("9/30/20"&amp;RIGHT(BI$1,2))),NETWORKDAYS($T862,$U862,Holidays!$J$3:$J$937),
IF(AND($T862&lt;DATEVALUE("10/1/20"&amp;RIGHT(BH$1,2)),$U862&lt;=DATEVALUE("9/30/20"&amp;RIGHT(BI$1,2))),NETWORKDAYS(DATEVALUE("10/1/20"&amp;RIGHT(BH$1,2)),$U862,Holidays!$J$3:$J$937),
IF($T862&lt;DATEVALUE("10/1/20"&amp;RIGHT(BH$1,2)),NETWORKDAYS(DATEVALUE("10/1/20"&amp;RIGHT(BH$1,2)),DATEVALUE("9/30/20"&amp;RIGHT(BI$1,2)),Holidays!$J$3:$J$937),
IF($T862&gt;=DATEVALUE("10/1/20"&amp;RIGHT(BH$1,2)),NETWORKDAYS($T862,DATEVALUE("9/30/20"&amp;RIGHT(BI$1,2)),Holidays!$J$3:$J$937),"")))),"")/(NETWORKDAYS($T862,$U862,Holidays!$J$3:$J$937)),0))</f>
        <v/>
      </c>
      <c r="BJ862" s="87" t="str">
        <f>IF($Q862="","",IFERROR(IF(OR(AND($T862&gt;=DATEVALUE("10/1/20"&amp;RIGHT(BI$1,2)),$T862&lt;=DATEVALUE("9/30/20"&amp;RIGHT(BJ$1,2))),AND($U862&gt;=DATEVALUE("10/1/20"&amp;RIGHT(BI$1,2)),$U862&lt;=DATEVALUE("9/30/20"&amp;RIGHT(BJ$1,2))),AND($T862&lt;=DATEVALUE("10/1/20"&amp;RIGHT(BI$1,2)),$U862&gt;=DATEVALUE("9/30/20"&amp;RIGHT(BJ$1,2)))),
IF(AND($T862&gt;=DATEVALUE("10/1/20"&amp;RIGHT(BI$1,2)),$U862&lt;=DATEVALUE("9/30/20"&amp;RIGHT(BJ$1,2))),NETWORKDAYS($T862,$U862,Holidays!$J$3:$J$937),
IF(AND($T862&lt;DATEVALUE("10/1/20"&amp;RIGHT(BI$1,2)),$U862&lt;=DATEVALUE("9/30/20"&amp;RIGHT(BJ$1,2))),NETWORKDAYS(DATEVALUE("10/1/20"&amp;RIGHT(BI$1,2)),$U862,Holidays!$J$3:$J$937),
IF($T862&lt;DATEVALUE("10/1/20"&amp;RIGHT(BI$1,2)),NETWORKDAYS(DATEVALUE("10/1/20"&amp;RIGHT(BI$1,2)),DATEVALUE("9/30/20"&amp;RIGHT(BJ$1,2)),Holidays!$J$3:$J$937),
IF($T862&gt;=DATEVALUE("10/1/20"&amp;RIGHT(BI$1,2)),NETWORKDAYS($T862,DATEVALUE("9/30/20"&amp;RIGHT(BJ$1,2)),Holidays!$J$3:$J$937),"")))),"")/(NETWORKDAYS($T862,$U862,Holidays!$J$3:$J$937)),0))</f>
        <v/>
      </c>
      <c r="BK862" s="87" t="str">
        <f>IF($Q862="","",IFERROR(IF(OR(AND($T862&gt;=DATEVALUE("10/1/20"&amp;RIGHT(BJ$1,2)),$T862&lt;=DATEVALUE("9/30/20"&amp;RIGHT(BK$1,2))),AND($U862&gt;=DATEVALUE("10/1/20"&amp;RIGHT(BJ$1,2)),$U862&lt;=DATEVALUE("9/30/20"&amp;RIGHT(BK$1,2))),AND($T862&lt;=DATEVALUE("10/1/20"&amp;RIGHT(BJ$1,2)),$U862&gt;=DATEVALUE("9/30/20"&amp;RIGHT(BK$1,2)))),
IF(AND($T862&gt;=DATEVALUE("10/1/20"&amp;RIGHT(BJ$1,2)),$U862&lt;=DATEVALUE("9/30/20"&amp;RIGHT(BK$1,2))),NETWORKDAYS($T862,$U862,Holidays!$J$3:$J$937),
IF(AND($T862&lt;DATEVALUE("10/1/20"&amp;RIGHT(BJ$1,2)),$U862&lt;=DATEVALUE("9/30/20"&amp;RIGHT(BK$1,2))),NETWORKDAYS(DATEVALUE("10/1/20"&amp;RIGHT(BJ$1,2)),$U862,Holidays!$J$3:$J$937),
IF($T862&lt;DATEVALUE("10/1/20"&amp;RIGHT(BJ$1,2)),NETWORKDAYS(DATEVALUE("10/1/20"&amp;RIGHT(BJ$1,2)),DATEVALUE("9/30/20"&amp;RIGHT(BK$1,2)),Holidays!$J$3:$J$937),
IF($T862&gt;=DATEVALUE("10/1/20"&amp;RIGHT(BJ$1,2)),NETWORKDAYS($T862,DATEVALUE("9/30/20"&amp;RIGHT(BK$1,2)),Holidays!$J$3:$J$937),"")))),"")/(NETWORKDAYS($T862,$U862,Holidays!$J$3:$J$937)),0))</f>
        <v/>
      </c>
      <c r="BL862" s="87" t="str">
        <f>IF($Q862="","",IFERROR(IF(OR(AND($T862&gt;=DATEVALUE("10/1/20"&amp;RIGHT(BK$1,2)),$T862&lt;=DATEVALUE("9/30/20"&amp;RIGHT(BL$1,2))),AND($U862&gt;=DATEVALUE("10/1/20"&amp;RIGHT(BK$1,2)),$U862&lt;=DATEVALUE("9/30/20"&amp;RIGHT(BL$1,2))),AND($T862&lt;=DATEVALUE("10/1/20"&amp;RIGHT(BK$1,2)),$U862&gt;=DATEVALUE("9/30/20"&amp;RIGHT(BL$1,2)))),
IF(AND($T862&gt;=DATEVALUE("10/1/20"&amp;RIGHT(BK$1,2)),$U862&lt;=DATEVALUE("9/30/20"&amp;RIGHT(BL$1,2))),NETWORKDAYS($T862,$U862,Holidays!$J$3:$J$937),
IF(AND($T862&lt;DATEVALUE("10/1/20"&amp;RIGHT(BK$1,2)),$U862&lt;=DATEVALUE("9/30/20"&amp;RIGHT(BL$1,2))),NETWORKDAYS(DATEVALUE("10/1/20"&amp;RIGHT(BK$1,2)),$U862,Holidays!$J$3:$J$937),
IF($T862&lt;DATEVALUE("10/1/20"&amp;RIGHT(BK$1,2)),NETWORKDAYS(DATEVALUE("10/1/20"&amp;RIGHT(BK$1,2)),DATEVALUE("9/30/20"&amp;RIGHT(BL$1,2)),Holidays!$J$3:$J$937),
IF($T862&gt;=DATEVALUE("10/1/20"&amp;RIGHT(BK$1,2)),NETWORKDAYS($T862,DATEVALUE("9/30/20"&amp;RIGHT(BL$1,2)),Holidays!$J$3:$J$937),"")))),"")/(NETWORKDAYS($T862,$U862,Holidays!$J$3:$J$937)),0))</f>
        <v/>
      </c>
      <c r="BM862" s="87" t="str">
        <f>IF($Q862="","",IFERROR(IF(OR(AND($T862&gt;=DATEVALUE("10/1/20"&amp;RIGHT(BL$1,2)),$T862&lt;=DATEVALUE("9/30/20"&amp;RIGHT(BM$1,2))),AND($U862&gt;=DATEVALUE("10/1/20"&amp;RIGHT(BL$1,2)),$U862&lt;=DATEVALUE("9/30/20"&amp;RIGHT(BM$1,2))),AND($T862&lt;=DATEVALUE("10/1/20"&amp;RIGHT(BL$1,2)),$U862&gt;=DATEVALUE("9/30/20"&amp;RIGHT(BM$1,2)))),
IF(AND($T862&gt;=DATEVALUE("10/1/20"&amp;RIGHT(BL$1,2)),$U862&lt;=DATEVALUE("9/30/20"&amp;RIGHT(BM$1,2))),NETWORKDAYS($T862,$U862,Holidays!$J$3:$J$937),
IF(AND($T862&lt;DATEVALUE("10/1/20"&amp;RIGHT(BL$1,2)),$U862&lt;=DATEVALUE("9/30/20"&amp;RIGHT(BM$1,2))),NETWORKDAYS(DATEVALUE("10/1/20"&amp;RIGHT(BL$1,2)),$U862,Holidays!$J$3:$J$937),
IF($T862&lt;DATEVALUE("10/1/20"&amp;RIGHT(BL$1,2)),NETWORKDAYS(DATEVALUE("10/1/20"&amp;RIGHT(BL$1,2)),DATEVALUE("9/30/20"&amp;RIGHT(BM$1,2)),Holidays!$J$3:$J$937),
IF($T862&gt;=DATEVALUE("10/1/20"&amp;RIGHT(BL$1,2)),NETWORKDAYS($T862,DATEVALUE("9/30/20"&amp;RIGHT(BM$1,2)),Holidays!$J$3:$J$937),"")))),"")/(NETWORKDAYS($T862,$U862,Holidays!$J$3:$J$937)),0))</f>
        <v/>
      </c>
      <c r="BN862" s="87" t="str">
        <f>IF($Q862="","",IFERROR(IF(OR(AND($T862&gt;=DATEVALUE("10/1/20"&amp;RIGHT(BM$1,2)),$T862&lt;=DATEVALUE("9/30/20"&amp;RIGHT(BN$1,2))),AND($U862&gt;=DATEVALUE("10/1/20"&amp;RIGHT(BM$1,2)),$U862&lt;=DATEVALUE("9/30/20"&amp;RIGHT(BN$1,2))),AND($T862&lt;=DATEVALUE("10/1/20"&amp;RIGHT(BM$1,2)),$U862&gt;=DATEVALUE("9/30/20"&amp;RIGHT(BN$1,2)))),
IF(AND($T862&gt;=DATEVALUE("10/1/20"&amp;RIGHT(BM$1,2)),$U862&lt;=DATEVALUE("9/30/20"&amp;RIGHT(BN$1,2))),NETWORKDAYS($T862,$U862,Holidays!$J$3:$J$937),
IF(AND($T862&lt;DATEVALUE("10/1/20"&amp;RIGHT(BM$1,2)),$U862&lt;=DATEVALUE("9/30/20"&amp;RIGHT(BN$1,2))),NETWORKDAYS(DATEVALUE("10/1/20"&amp;RIGHT(BM$1,2)),$U862,Holidays!$J$3:$J$937),
IF($T862&lt;DATEVALUE("10/1/20"&amp;RIGHT(BM$1,2)),NETWORKDAYS(DATEVALUE("10/1/20"&amp;RIGHT(BM$1,2)),DATEVALUE("9/30/20"&amp;RIGHT(BN$1,2)),Holidays!$J$3:$J$937),
IF($T862&gt;=DATEVALUE("10/1/20"&amp;RIGHT(BM$1,2)),NETWORKDAYS($T862,DATEVALUE("9/30/20"&amp;RIGHT(BN$1,2)),Holidays!$J$3:$J$937),"")))),"")/(NETWORKDAYS($T862,$U862,Holidays!$J$3:$J$937)),0))</f>
        <v/>
      </c>
      <c r="BO862" s="87" t="str">
        <f>IF($Q862="","",IFERROR(IF(OR(AND($T862&gt;=DATEVALUE("10/1/20"&amp;RIGHT(BN$1,2)),$T862&lt;=DATEVALUE("9/30/20"&amp;RIGHT(BO$1,2))),AND($U862&gt;=DATEVALUE("10/1/20"&amp;RIGHT(BN$1,2)),$U862&lt;=DATEVALUE("9/30/20"&amp;RIGHT(BO$1,2))),AND($T862&lt;=DATEVALUE("10/1/20"&amp;RIGHT(BN$1,2)),$U862&gt;=DATEVALUE("9/30/20"&amp;RIGHT(BO$1,2)))),
IF(AND($T862&gt;=DATEVALUE("10/1/20"&amp;RIGHT(BN$1,2)),$U862&lt;=DATEVALUE("9/30/20"&amp;RIGHT(BO$1,2))),NETWORKDAYS($T862,$U862,Holidays!$J$3:$J$937),
IF(AND($T862&lt;DATEVALUE("10/1/20"&amp;RIGHT(BN$1,2)),$U862&lt;=DATEVALUE("9/30/20"&amp;RIGHT(BO$1,2))),NETWORKDAYS(DATEVALUE("10/1/20"&amp;RIGHT(BN$1,2)),$U862,Holidays!$J$3:$J$937),
IF($T862&lt;DATEVALUE("10/1/20"&amp;RIGHT(BN$1,2)),NETWORKDAYS(DATEVALUE("10/1/20"&amp;RIGHT(BN$1,2)),DATEVALUE("9/30/20"&amp;RIGHT(BO$1,2)),Holidays!$J$3:$J$937),
IF($T862&gt;=DATEVALUE("10/1/20"&amp;RIGHT(BN$1,2)),NETWORKDAYS($T862,DATEVALUE("9/30/20"&amp;RIGHT(BO$1,2)),Holidays!$J$3:$J$937),"")))),"")/(NETWORKDAYS($T862,$U862,Holidays!$J$3:$J$937)),0))</f>
        <v/>
      </c>
      <c r="BP862" s="87" t="str">
        <f>IF($Q862="","",IFERROR(IF(OR(AND($T862&gt;=DATEVALUE("10/1/20"&amp;RIGHT(BO$1,2)),$T862&lt;=DATEVALUE("9/30/20"&amp;RIGHT(BP$1,2))),AND($U862&gt;=DATEVALUE("10/1/20"&amp;RIGHT(BO$1,2)),$U862&lt;=DATEVALUE("9/30/20"&amp;RIGHT(BP$1,2))),AND($T862&lt;=DATEVALUE("10/1/20"&amp;RIGHT(BO$1,2)),$U862&gt;=DATEVALUE("9/30/20"&amp;RIGHT(BP$1,2)))),
IF(AND($T862&gt;=DATEVALUE("10/1/20"&amp;RIGHT(BO$1,2)),$U862&lt;=DATEVALUE("9/30/20"&amp;RIGHT(BP$1,2))),NETWORKDAYS($T862,$U862,Holidays!$J$3:$J$937),
IF(AND($T862&lt;DATEVALUE("10/1/20"&amp;RIGHT(BO$1,2)),$U862&lt;=DATEVALUE("9/30/20"&amp;RIGHT(BP$1,2))),NETWORKDAYS(DATEVALUE("10/1/20"&amp;RIGHT(BO$1,2)),$U862,Holidays!$J$3:$J$937),
IF($T862&lt;DATEVALUE("10/1/20"&amp;RIGHT(BO$1,2)),NETWORKDAYS(DATEVALUE("10/1/20"&amp;RIGHT(BO$1,2)),DATEVALUE("9/30/20"&amp;RIGHT(BP$1,2)),Holidays!$J$3:$J$937),
IF($T862&gt;=DATEVALUE("10/1/20"&amp;RIGHT(BO$1,2)),NETWORKDAYS($T862,DATEVALUE("9/30/20"&amp;RIGHT(BP$1,2)),Holidays!$J$3:$J$937),"")))),"")/(NETWORKDAYS($T862,$U862,Holidays!$J$3:$J$937)),0))</f>
        <v/>
      </c>
      <c r="BQ862" s="87" t="str">
        <f>IF($Q862="","",IFERROR(IF(OR(AND($T862&gt;=DATEVALUE("10/1/20"&amp;RIGHT(BP$1,2)),$T862&lt;=DATEVALUE("9/30/20"&amp;RIGHT(BQ$1,2))),AND($U862&gt;=DATEVALUE("10/1/20"&amp;RIGHT(BP$1,2)),$U862&lt;=DATEVALUE("9/30/20"&amp;RIGHT(BQ$1,2))),AND($T862&lt;=DATEVALUE("10/1/20"&amp;RIGHT(BP$1,2)),$U862&gt;=DATEVALUE("9/30/20"&amp;RIGHT(BQ$1,2)))),
IF(AND($T862&gt;=DATEVALUE("10/1/20"&amp;RIGHT(BP$1,2)),$U862&lt;=DATEVALUE("9/30/20"&amp;RIGHT(BQ$1,2))),NETWORKDAYS($T862,$U862,Holidays!$J$3:$J$937),
IF(AND($T862&lt;DATEVALUE("10/1/20"&amp;RIGHT(BP$1,2)),$U862&lt;=DATEVALUE("9/30/20"&amp;RIGHT(BQ$1,2))),NETWORKDAYS(DATEVALUE("10/1/20"&amp;RIGHT(BP$1,2)),$U862,Holidays!$J$3:$J$937),
IF($T862&lt;DATEVALUE("10/1/20"&amp;RIGHT(BP$1,2)),NETWORKDAYS(DATEVALUE("10/1/20"&amp;RIGHT(BP$1,2)),DATEVALUE("9/30/20"&amp;RIGHT(BQ$1,2)),Holidays!$J$3:$J$937),
IF($T862&gt;=DATEVALUE("10/1/20"&amp;RIGHT(BP$1,2)),NETWORKDAYS($T862,DATEVALUE("9/30/20"&amp;RIGHT(BQ$1,2)),Holidays!$J$3:$J$937),"")))),"")/(NETWORKDAYS($T862,$U862,Holidays!$J$3:$J$937)),0))</f>
        <v/>
      </c>
      <c r="BR862" s="87" t="str">
        <f>IF($Q862="","",IFERROR(IF(OR(AND($T862&gt;=DATEVALUE("10/1/20"&amp;RIGHT(BQ$1,2)),$T862&lt;=DATEVALUE("9/30/20"&amp;RIGHT(BR$1,2))),AND($U862&gt;=DATEVALUE("10/1/20"&amp;RIGHT(BQ$1,2)),$U862&lt;=DATEVALUE("9/30/20"&amp;RIGHT(BR$1,2))),AND($T862&lt;=DATEVALUE("10/1/20"&amp;RIGHT(BQ$1,2)),$U862&gt;=DATEVALUE("9/30/20"&amp;RIGHT(BR$1,2)))),
IF(AND($T862&gt;=DATEVALUE("10/1/20"&amp;RIGHT(BQ$1,2)),$U862&lt;=DATEVALUE("9/30/20"&amp;RIGHT(BR$1,2))),NETWORKDAYS($T862,$U862,Holidays!$J$3:$J$937),
IF(AND($T862&lt;DATEVALUE("10/1/20"&amp;RIGHT(BQ$1,2)),$U862&lt;=DATEVALUE("9/30/20"&amp;RIGHT(BR$1,2))),NETWORKDAYS(DATEVALUE("10/1/20"&amp;RIGHT(BQ$1,2)),$U862,Holidays!$J$3:$J$937),
IF($T862&lt;DATEVALUE("10/1/20"&amp;RIGHT(BQ$1,2)),NETWORKDAYS(DATEVALUE("10/1/20"&amp;RIGHT(BQ$1,2)),DATEVALUE("9/30/20"&amp;RIGHT(BR$1,2)),Holidays!$J$3:$J$937),
IF($T862&gt;=DATEVALUE("10/1/20"&amp;RIGHT(BQ$1,2)),NETWORKDAYS($T862,DATEVALUE("9/30/20"&amp;RIGHT(BR$1,2)),Holidays!$J$3:$J$937),"")))),"")/(NETWORKDAYS($T862,$U862,Holidays!$J$3:$J$937)),0))</f>
        <v/>
      </c>
      <c r="BS862" s="87" t="str">
        <f>IF($Q862="","",IFERROR(IF(OR(AND($T862&gt;=DATEVALUE("10/1/20"&amp;RIGHT(BR$1,2)),$T862&lt;=DATEVALUE("9/30/20"&amp;RIGHT(BS$1,2))),AND($U862&gt;=DATEVALUE("10/1/20"&amp;RIGHT(BR$1,2)),$U862&lt;=DATEVALUE("9/30/20"&amp;RIGHT(BS$1,2))),AND($T862&lt;=DATEVALUE("10/1/20"&amp;RIGHT(BR$1,2)),$U862&gt;=DATEVALUE("9/30/20"&amp;RIGHT(BS$1,2)))),
IF(AND($T862&gt;=DATEVALUE("10/1/20"&amp;RIGHT(BR$1,2)),$U862&lt;=DATEVALUE("9/30/20"&amp;RIGHT(BS$1,2))),NETWORKDAYS($T862,$U862,Holidays!$J$3:$J$937),
IF(AND($T862&lt;DATEVALUE("10/1/20"&amp;RIGHT(BR$1,2)),$U862&lt;=DATEVALUE("9/30/20"&amp;RIGHT(BS$1,2))),NETWORKDAYS(DATEVALUE("10/1/20"&amp;RIGHT(BR$1,2)),$U862,Holidays!$J$3:$J$937),
IF($T862&lt;DATEVALUE("10/1/20"&amp;RIGHT(BR$1,2)),NETWORKDAYS(DATEVALUE("10/1/20"&amp;RIGHT(BR$1,2)),DATEVALUE("9/30/20"&amp;RIGHT(BS$1,2)),Holidays!$J$3:$J$937),
IF($T862&gt;=DATEVALUE("10/1/20"&amp;RIGHT(BR$1,2)),NETWORKDAYS($T862,DATEVALUE("9/30/20"&amp;RIGHT(BS$1,2)),Holidays!$J$3:$J$937),"")))),"")/(NETWORKDAYS($T862,$U862,Holidays!$J$3:$J$937)),0))</f>
        <v/>
      </c>
      <c r="BT862" s="87" t="str">
        <f>IF($Q862="","",IFERROR(IF(OR(AND($T862&gt;=DATEVALUE("10/1/20"&amp;RIGHT(BS$1,2)),$T862&lt;=DATEVALUE("9/30/20"&amp;RIGHT(BT$1,2))),AND($U862&gt;=DATEVALUE("10/1/20"&amp;RIGHT(BS$1,2)),$U862&lt;=DATEVALUE("9/30/20"&amp;RIGHT(BT$1,2))),AND($T862&lt;=DATEVALUE("10/1/20"&amp;RIGHT(BS$1,2)),$U862&gt;=DATEVALUE("9/30/20"&amp;RIGHT(BT$1,2)))),
IF(AND($T862&gt;=DATEVALUE("10/1/20"&amp;RIGHT(BS$1,2)),$U862&lt;=DATEVALUE("9/30/20"&amp;RIGHT(BT$1,2))),NETWORKDAYS($T862,$U862,Holidays!$J$3:$J$937),
IF(AND($T862&lt;DATEVALUE("10/1/20"&amp;RIGHT(BS$1,2)),$U862&lt;=DATEVALUE("9/30/20"&amp;RIGHT(BT$1,2))),NETWORKDAYS(DATEVALUE("10/1/20"&amp;RIGHT(BS$1,2)),$U862,Holidays!$J$3:$J$937),
IF($T862&lt;DATEVALUE("10/1/20"&amp;RIGHT(BS$1,2)),NETWORKDAYS(DATEVALUE("10/1/20"&amp;RIGHT(BS$1,2)),DATEVALUE("9/30/20"&amp;RIGHT(BT$1,2)),Holidays!$J$3:$J$937),
IF($T862&gt;=DATEVALUE("10/1/20"&amp;RIGHT(BS$1,2)),NETWORKDAYS($T862,DATEVALUE("9/30/20"&amp;RIGHT(BT$1,2)),Holidays!$J$3:$J$937),"")))),"")/(NETWORKDAYS($T862,$U862,Holidays!$J$3:$J$937)),0))</f>
        <v/>
      </c>
      <c r="BU862" s="87" t="str">
        <f>IF($Q862="","",IFERROR(IF(OR(AND($T862&gt;=DATEVALUE("10/1/20"&amp;RIGHT(BT$1,2)),$T862&lt;=DATEVALUE("9/30/20"&amp;RIGHT(BU$1,2))),AND($U862&gt;=DATEVALUE("10/1/20"&amp;RIGHT(BT$1,2)),$U862&lt;=DATEVALUE("9/30/20"&amp;RIGHT(BU$1,2))),AND($T862&lt;=DATEVALUE("10/1/20"&amp;RIGHT(BT$1,2)),$U862&gt;=DATEVALUE("9/30/20"&amp;RIGHT(BU$1,2)))),
IF(AND($T862&gt;=DATEVALUE("10/1/20"&amp;RIGHT(BT$1,2)),$U862&lt;=DATEVALUE("9/30/20"&amp;RIGHT(BU$1,2))),NETWORKDAYS($T862,$U862,Holidays!$J$3:$J$937),
IF(AND($T862&lt;DATEVALUE("10/1/20"&amp;RIGHT(BT$1,2)),$U862&lt;=DATEVALUE("9/30/20"&amp;RIGHT(BU$1,2))),NETWORKDAYS(DATEVALUE("10/1/20"&amp;RIGHT(BT$1,2)),$U862,Holidays!$J$3:$J$937),
IF($T862&lt;DATEVALUE("10/1/20"&amp;RIGHT(BT$1,2)),NETWORKDAYS(DATEVALUE("10/1/20"&amp;RIGHT(BT$1,2)),DATEVALUE("9/30/20"&amp;RIGHT(BU$1,2)),Holidays!$J$3:$J$937),
IF($T862&gt;=DATEVALUE("10/1/20"&amp;RIGHT(BT$1,2)),NETWORKDAYS($T862,DATEVALUE("9/30/20"&amp;RIGHT(BU$1,2)),Holidays!$J$3:$J$937),"")))),"")/(NETWORKDAYS($T862,$U862,Holidays!$J$3:$J$937)),0))</f>
        <v/>
      </c>
      <c r="BV862" s="87" t="str">
        <f>IF($Q862="","",IFERROR(IF(OR(AND($T862&gt;=DATEVALUE("10/1/20"&amp;RIGHT(BU$1,2)),$T862&lt;=DATEVALUE("9/30/20"&amp;RIGHT(BV$1,2))),AND($U862&gt;=DATEVALUE("10/1/20"&amp;RIGHT(BU$1,2)),$U862&lt;=DATEVALUE("9/30/20"&amp;RIGHT(BV$1,2))),AND($T862&lt;=DATEVALUE("10/1/20"&amp;RIGHT(BU$1,2)),$U862&gt;=DATEVALUE("9/30/20"&amp;RIGHT(BV$1,2)))),
IF(AND($T862&gt;=DATEVALUE("10/1/20"&amp;RIGHT(BU$1,2)),$U862&lt;=DATEVALUE("9/30/20"&amp;RIGHT(BV$1,2))),NETWORKDAYS($T862,$U862,Holidays!$J$3:$J$937),
IF(AND($T862&lt;DATEVALUE("10/1/20"&amp;RIGHT(BU$1,2)),$U862&lt;=DATEVALUE("9/30/20"&amp;RIGHT(BV$1,2))),NETWORKDAYS(DATEVALUE("10/1/20"&amp;RIGHT(BU$1,2)),$U862,Holidays!$J$3:$J$937),
IF($T862&lt;DATEVALUE("10/1/20"&amp;RIGHT(BU$1,2)),NETWORKDAYS(DATEVALUE("10/1/20"&amp;RIGHT(BU$1,2)),DATEVALUE("9/30/20"&amp;RIGHT(BV$1,2)),Holidays!$J$3:$J$937),
IF($T862&gt;=DATEVALUE("10/1/20"&amp;RIGHT(BU$1,2)),NETWORKDAYS($T862,DATEVALUE("9/30/20"&amp;RIGHT(BV$1,2)),Holidays!$J$3:$J$937),"")))),"")/(NETWORKDAYS($T862,$U862,Holidays!$J$3:$J$937)),0))</f>
        <v/>
      </c>
      <c r="BW862" s="87" t="str">
        <f>IF($Q862="","",IFERROR(IF(OR(AND($T862&gt;=DATEVALUE("10/1/20"&amp;RIGHT(BV$1,2)),$T862&lt;=DATEVALUE("9/30/20"&amp;RIGHT(BW$1,2))),AND($U862&gt;=DATEVALUE("10/1/20"&amp;RIGHT(BV$1,2)),$U862&lt;=DATEVALUE("9/30/20"&amp;RIGHT(BW$1,2))),AND($T862&lt;=DATEVALUE("10/1/20"&amp;RIGHT(BV$1,2)),$U862&gt;=DATEVALUE("9/30/20"&amp;RIGHT(BW$1,2)))),
IF(AND($T862&gt;=DATEVALUE("10/1/20"&amp;RIGHT(BV$1,2)),$U862&lt;=DATEVALUE("9/30/20"&amp;RIGHT(BW$1,2))),NETWORKDAYS($T862,$U862,Holidays!$J$3:$J$937),
IF(AND($T862&lt;DATEVALUE("10/1/20"&amp;RIGHT(BV$1,2)),$U862&lt;=DATEVALUE("9/30/20"&amp;RIGHT(BW$1,2))),NETWORKDAYS(DATEVALUE("10/1/20"&amp;RIGHT(BV$1,2)),$U862,Holidays!$J$3:$J$937),
IF($T862&lt;DATEVALUE("10/1/20"&amp;RIGHT(BV$1,2)),NETWORKDAYS(DATEVALUE("10/1/20"&amp;RIGHT(BV$1,2)),DATEVALUE("9/30/20"&amp;RIGHT(BW$1,2)),Holidays!$J$3:$J$937),
IF($T862&gt;=DATEVALUE("10/1/20"&amp;RIGHT(BV$1,2)),NETWORKDAYS($T862,DATEVALUE("9/30/20"&amp;RIGHT(BW$1,2)),Holidays!$J$3:$J$937),"")))),"")/(NETWORKDAYS($T862,$U862,Holidays!$J$3:$J$937)),0))</f>
        <v/>
      </c>
      <c r="BX862" s="87" t="str">
        <f>IF($Q862="","",IFERROR(IF(OR(AND($T862&gt;=DATEVALUE("10/1/20"&amp;RIGHT(BW$1,2)),$T862&lt;=DATEVALUE("9/30/20"&amp;RIGHT(BX$1,2))),AND($U862&gt;=DATEVALUE("10/1/20"&amp;RIGHT(BW$1,2)),$U862&lt;=DATEVALUE("9/30/20"&amp;RIGHT(BX$1,2))),AND($T862&lt;=DATEVALUE("10/1/20"&amp;RIGHT(BW$1,2)),$U862&gt;=DATEVALUE("9/30/20"&amp;RIGHT(BX$1,2)))),
IF(AND($T862&gt;=DATEVALUE("10/1/20"&amp;RIGHT(BW$1,2)),$U862&lt;=DATEVALUE("9/30/20"&amp;RIGHT(BX$1,2))),NETWORKDAYS($T862,$U862,Holidays!$J$3:$J$937),
IF(AND($T862&lt;DATEVALUE("10/1/20"&amp;RIGHT(BW$1,2)),$U862&lt;=DATEVALUE("9/30/20"&amp;RIGHT(BX$1,2))),NETWORKDAYS(DATEVALUE("10/1/20"&amp;RIGHT(BW$1,2)),$U862,Holidays!$J$3:$J$937),
IF($T862&lt;DATEVALUE("10/1/20"&amp;RIGHT(BW$1,2)),NETWORKDAYS(DATEVALUE("10/1/20"&amp;RIGHT(BW$1,2)),DATEVALUE("9/30/20"&amp;RIGHT(BX$1,2)),Holidays!$J$3:$J$937),
IF($T862&gt;=DATEVALUE("10/1/20"&amp;RIGHT(BW$1,2)),NETWORKDAYS($T862,DATEVALUE("9/30/20"&amp;RIGHT(BX$1,2)),Holidays!$J$3:$J$937),"")))),"")/(NETWORKDAYS($T862,$U862,Holidays!$J$3:$J$937)),0))</f>
        <v/>
      </c>
      <c r="BY862" s="87" t="str">
        <f>IF($Q862="","",IFERROR(IF(OR(AND($T862&gt;=DATEVALUE("10/1/20"&amp;RIGHT(BX$1,2)),$T862&lt;=DATEVALUE("9/30/20"&amp;RIGHT(BY$1,2))),AND($U862&gt;=DATEVALUE("10/1/20"&amp;RIGHT(BX$1,2)),$U862&lt;=DATEVALUE("9/30/20"&amp;RIGHT(BY$1,2))),AND($T862&lt;=DATEVALUE("10/1/20"&amp;RIGHT(BX$1,2)),$U862&gt;=DATEVALUE("9/30/20"&amp;RIGHT(BY$1,2)))),
IF(AND($T862&gt;=DATEVALUE("10/1/20"&amp;RIGHT(BX$1,2)),$U862&lt;=DATEVALUE("9/30/20"&amp;RIGHT(BY$1,2))),NETWORKDAYS($T862,$U862,Holidays!$J$3:$J$937),
IF(AND($T862&lt;DATEVALUE("10/1/20"&amp;RIGHT(BX$1,2)),$U862&lt;=DATEVALUE("9/30/20"&amp;RIGHT(BY$1,2))),NETWORKDAYS(DATEVALUE("10/1/20"&amp;RIGHT(BX$1,2)),$U862,Holidays!$J$3:$J$937),
IF($T862&lt;DATEVALUE("10/1/20"&amp;RIGHT(BX$1,2)),NETWORKDAYS(DATEVALUE("10/1/20"&amp;RIGHT(BX$1,2)),DATEVALUE("9/30/20"&amp;RIGHT(BY$1,2)),Holidays!$J$3:$J$937),
IF($T862&gt;=DATEVALUE("10/1/20"&amp;RIGHT(BX$1,2)),NETWORKDAYS($T862,DATEVALUE("9/30/20"&amp;RIGHT(BY$1,2)),Holidays!$J$3:$J$937),"")))),"")/(NETWORKDAYS($T862,$U862,Holidays!$J$3:$J$937)),0))</f>
        <v/>
      </c>
      <c r="BZ862" s="87" t="str">
        <f>IF($Q862="","",IFERROR(IF(OR(AND($T862&gt;=DATEVALUE("10/1/20"&amp;RIGHT(BY$1,2)),$T862&lt;=DATEVALUE("9/30/20"&amp;RIGHT(BZ$1,2))),AND($U862&gt;=DATEVALUE("10/1/20"&amp;RIGHT(BY$1,2)),$U862&lt;=DATEVALUE("9/30/20"&amp;RIGHT(BZ$1,2))),AND($T862&lt;=DATEVALUE("10/1/20"&amp;RIGHT(BY$1,2)),$U862&gt;=DATEVALUE("9/30/20"&amp;RIGHT(BZ$1,2)))),
IF(AND($T862&gt;=DATEVALUE("10/1/20"&amp;RIGHT(BY$1,2)),$U862&lt;=DATEVALUE("9/30/20"&amp;RIGHT(BZ$1,2))),NETWORKDAYS($T862,$U862,Holidays!$J$3:$J$937),
IF(AND($T862&lt;DATEVALUE("10/1/20"&amp;RIGHT(BY$1,2)),$U862&lt;=DATEVALUE("9/30/20"&amp;RIGHT(BZ$1,2))),NETWORKDAYS(DATEVALUE("10/1/20"&amp;RIGHT(BY$1,2)),$U862,Holidays!$J$3:$J$937),
IF($T862&lt;DATEVALUE("10/1/20"&amp;RIGHT(BY$1,2)),NETWORKDAYS(DATEVALUE("10/1/20"&amp;RIGHT(BY$1,2)),DATEVALUE("9/30/20"&amp;RIGHT(BZ$1,2)),Holidays!$J$3:$J$937),
IF($T862&gt;=DATEVALUE("10/1/20"&amp;RIGHT(BY$1,2)),NETWORKDAYS($T862,DATEVALUE("9/30/20"&amp;RIGHT(BZ$1,2)),Holidays!$J$3:$J$937),"")))),"")/(NETWORKDAYS($T862,$U862,Holidays!$J$3:$J$937)),0))</f>
        <v/>
      </c>
      <c r="CA862" s="87" t="str">
        <f>IF($Q862="","",IFERROR(IF(OR(AND($T862&gt;=DATEVALUE("10/1/20"&amp;RIGHT(BZ$1,2)),$T862&lt;=DATEVALUE("9/30/20"&amp;RIGHT(CA$1,2))),AND($U862&gt;=DATEVALUE("10/1/20"&amp;RIGHT(BZ$1,2)),$U862&lt;=DATEVALUE("9/30/20"&amp;RIGHT(CA$1,2))),AND($T862&lt;=DATEVALUE("10/1/20"&amp;RIGHT(BZ$1,2)),$U862&gt;=DATEVALUE("9/30/20"&amp;RIGHT(CA$1,2)))),
IF(AND($T862&gt;=DATEVALUE("10/1/20"&amp;RIGHT(BZ$1,2)),$U862&lt;=DATEVALUE("9/30/20"&amp;RIGHT(CA$1,2))),NETWORKDAYS($T862,$U862,Holidays!$J$3:$J$937),
IF(AND($T862&lt;DATEVALUE("10/1/20"&amp;RIGHT(BZ$1,2)),$U862&lt;=DATEVALUE("9/30/20"&amp;RIGHT(CA$1,2))),NETWORKDAYS(DATEVALUE("10/1/20"&amp;RIGHT(BZ$1,2)),$U862,Holidays!$J$3:$J$937),
IF($T862&lt;DATEVALUE("10/1/20"&amp;RIGHT(BZ$1,2)),NETWORKDAYS(DATEVALUE("10/1/20"&amp;RIGHT(BZ$1,2)),DATEVALUE("9/30/20"&amp;RIGHT(CA$1,2)),Holidays!$J$3:$J$937),
IF($T862&gt;=DATEVALUE("10/1/20"&amp;RIGHT(BZ$1,2)),NETWORKDAYS($T862,DATEVALUE("9/30/20"&amp;RIGHT(CA$1,2)),Holidays!$J$3:$J$937),"")))),"")/(NETWORKDAYS($T862,$U862,Holidays!$J$3:$J$937)),0))</f>
        <v/>
      </c>
      <c r="CB862" s="87" t="str">
        <f>IF($Q862="","",IFERROR(IF(OR(AND($T862&gt;=DATEVALUE("10/1/20"&amp;RIGHT(CA$1,2)),$T862&lt;=DATEVALUE("9/30/20"&amp;RIGHT(CB$1,2))),AND($U862&gt;=DATEVALUE("10/1/20"&amp;RIGHT(CA$1,2)),$U862&lt;=DATEVALUE("9/30/20"&amp;RIGHT(CB$1,2))),AND($T862&lt;=DATEVALUE("10/1/20"&amp;RIGHT(CA$1,2)),$U862&gt;=DATEVALUE("9/30/20"&amp;RIGHT(CB$1,2)))),
IF(AND($T862&gt;=DATEVALUE("10/1/20"&amp;RIGHT(CA$1,2)),$U862&lt;=DATEVALUE("9/30/20"&amp;RIGHT(CB$1,2))),NETWORKDAYS($T862,$U862,Holidays!$J$3:$J$937),
IF(AND($T862&lt;DATEVALUE("10/1/20"&amp;RIGHT(CA$1,2)),$U862&lt;=DATEVALUE("9/30/20"&amp;RIGHT(CB$1,2))),NETWORKDAYS(DATEVALUE("10/1/20"&amp;RIGHT(CA$1,2)),$U862,Holidays!$J$3:$J$937),
IF($T862&lt;DATEVALUE("10/1/20"&amp;RIGHT(CA$1,2)),NETWORKDAYS(DATEVALUE("10/1/20"&amp;RIGHT(CA$1,2)),DATEVALUE("9/30/20"&amp;RIGHT(CB$1,2)),Holidays!$J$3:$J$937),
IF($T862&gt;=DATEVALUE("10/1/20"&amp;RIGHT(CA$1,2)),NETWORKDAYS($T862,DATEVALUE("9/30/20"&amp;RIGHT(CB$1,2)),Holidays!$J$3:$J$937),"")))),"")/(NETWORKDAYS($T862,$U862,Holidays!$J$3:$J$937)),0))</f>
        <v/>
      </c>
    </row>
    <row r="863" spans="1:80">
      <c r="A863" s="97"/>
      <c r="B863" s="98" t="str">
        <f ca="1">IF(NOT($A863=""),OFFSET('WBS Reference &amp; User Procedure'!$A$1,MATCH($A863,'WBS Reference &amp; User Procedure'!$A:$A,0)-1,1),"")</f>
        <v/>
      </c>
      <c r="D863" s="97"/>
      <c r="T863" s="104" t="str">
        <f>IF(NOT(Q863=""),IF(NOT($S863=""),$S863,#REF!),"")</f>
        <v/>
      </c>
      <c r="U863" s="104" t="str">
        <f>IF(NOT(Q863=""),WORKDAY(T863,Q863,Holidays!$J$3:$J$937),"")</f>
        <v/>
      </c>
      <c r="V863" s="104"/>
      <c r="W863" s="104"/>
      <c r="X863" s="101" t="str">
        <f t="shared" si="181"/>
        <v/>
      </c>
      <c r="AL863" s="87" t="str">
        <f t="shared" ca="1" si="194"/>
        <v/>
      </c>
      <c r="AN863" s="87" t="str">
        <f t="shared" ca="1" si="192"/>
        <v/>
      </c>
      <c r="AO863" s="87" t="str">
        <f t="shared" ca="1" si="192"/>
        <v/>
      </c>
      <c r="AP863" s="87" t="str">
        <f t="shared" ca="1" si="192"/>
        <v/>
      </c>
      <c r="AQ863" s="87" t="str">
        <f t="shared" ca="1" si="192"/>
        <v/>
      </c>
      <c r="AR863" s="87" t="str">
        <f t="shared" ca="1" si="192"/>
        <v/>
      </c>
      <c r="AS863" s="87" t="str">
        <f t="shared" ca="1" si="192"/>
        <v/>
      </c>
      <c r="AT863" s="87" t="str">
        <f t="shared" ca="1" si="192"/>
        <v/>
      </c>
      <c r="AU863" s="87" t="str">
        <f t="shared" ca="1" si="192"/>
        <v/>
      </c>
      <c r="AV863" s="87" t="str">
        <f t="shared" ca="1" si="192"/>
        <v/>
      </c>
      <c r="AW863" s="87" t="str">
        <f t="shared" ca="1" si="192"/>
        <v/>
      </c>
      <c r="AX863" s="87" t="str">
        <f t="shared" ca="1" si="193"/>
        <v/>
      </c>
      <c r="AY863" s="87" t="str">
        <f t="shared" ca="1" si="193"/>
        <v/>
      </c>
      <c r="AZ863" s="87" t="str">
        <f t="shared" ca="1" si="193"/>
        <v/>
      </c>
      <c r="BA863" s="87" t="str">
        <f t="shared" ca="1" si="193"/>
        <v/>
      </c>
      <c r="BB863" s="87" t="str">
        <f t="shared" ca="1" si="193"/>
        <v/>
      </c>
      <c r="BC863" s="87" t="str">
        <f t="shared" ca="1" si="193"/>
        <v/>
      </c>
      <c r="BD863" s="87" t="str">
        <f t="shared" ca="1" si="193"/>
        <v/>
      </c>
      <c r="BE863" s="87" t="str">
        <f t="shared" ca="1" si="193"/>
        <v/>
      </c>
      <c r="BF863" s="87" t="str">
        <f t="shared" ca="1" si="193"/>
        <v/>
      </c>
      <c r="BG863" s="87" t="str">
        <f t="shared" ca="1" si="193"/>
        <v/>
      </c>
      <c r="BI863" s="87" t="str">
        <f>IF($Q863="","",IFERROR(IF(OR(AND($T863&gt;=DATEVALUE("10/1/20"&amp;RIGHT(BH$1,2)),$T863&lt;=DATEVALUE("9/30/20"&amp;RIGHT(BI$1,2))),AND($U863&gt;=DATEVALUE("10/1/20"&amp;RIGHT(BH$1,2)),$U863&lt;=DATEVALUE("9/30/20"&amp;RIGHT(BI$1,2))),AND($T863&lt;=DATEVALUE("10/1/20"&amp;RIGHT(BH$1,2)),$U863&gt;=DATEVALUE("9/30/20"&amp;RIGHT(BI$1,2)))),
IF(AND($T863&gt;=DATEVALUE("10/1/20"&amp;RIGHT(BH$1,2)),$U863&lt;=DATEVALUE("9/30/20"&amp;RIGHT(BI$1,2))),NETWORKDAYS($T863,$U863,Holidays!$J$3:$J$937),
IF(AND($T863&lt;DATEVALUE("10/1/20"&amp;RIGHT(BH$1,2)),$U863&lt;=DATEVALUE("9/30/20"&amp;RIGHT(BI$1,2))),NETWORKDAYS(DATEVALUE("10/1/20"&amp;RIGHT(BH$1,2)),$U863,Holidays!$J$3:$J$937),
IF($T863&lt;DATEVALUE("10/1/20"&amp;RIGHT(BH$1,2)),NETWORKDAYS(DATEVALUE("10/1/20"&amp;RIGHT(BH$1,2)),DATEVALUE("9/30/20"&amp;RIGHT(BI$1,2)),Holidays!$J$3:$J$937),
IF($T863&gt;=DATEVALUE("10/1/20"&amp;RIGHT(BH$1,2)),NETWORKDAYS($T863,DATEVALUE("9/30/20"&amp;RIGHT(BI$1,2)),Holidays!$J$3:$J$937),"")))),"")/(NETWORKDAYS($T863,$U863,Holidays!$J$3:$J$937)),0))</f>
        <v/>
      </c>
      <c r="BJ863" s="87" t="str">
        <f>IF($Q863="","",IFERROR(IF(OR(AND($T863&gt;=DATEVALUE("10/1/20"&amp;RIGHT(BI$1,2)),$T863&lt;=DATEVALUE("9/30/20"&amp;RIGHT(BJ$1,2))),AND($U863&gt;=DATEVALUE("10/1/20"&amp;RIGHT(BI$1,2)),$U863&lt;=DATEVALUE("9/30/20"&amp;RIGHT(BJ$1,2))),AND($T863&lt;=DATEVALUE("10/1/20"&amp;RIGHT(BI$1,2)),$U863&gt;=DATEVALUE("9/30/20"&amp;RIGHT(BJ$1,2)))),
IF(AND($T863&gt;=DATEVALUE("10/1/20"&amp;RIGHT(BI$1,2)),$U863&lt;=DATEVALUE("9/30/20"&amp;RIGHT(BJ$1,2))),NETWORKDAYS($T863,$U863,Holidays!$J$3:$J$937),
IF(AND($T863&lt;DATEVALUE("10/1/20"&amp;RIGHT(BI$1,2)),$U863&lt;=DATEVALUE("9/30/20"&amp;RIGHT(BJ$1,2))),NETWORKDAYS(DATEVALUE("10/1/20"&amp;RIGHT(BI$1,2)),$U863,Holidays!$J$3:$J$937),
IF($T863&lt;DATEVALUE("10/1/20"&amp;RIGHT(BI$1,2)),NETWORKDAYS(DATEVALUE("10/1/20"&amp;RIGHT(BI$1,2)),DATEVALUE("9/30/20"&amp;RIGHT(BJ$1,2)),Holidays!$J$3:$J$937),
IF($T863&gt;=DATEVALUE("10/1/20"&amp;RIGHT(BI$1,2)),NETWORKDAYS($T863,DATEVALUE("9/30/20"&amp;RIGHT(BJ$1,2)),Holidays!$J$3:$J$937),"")))),"")/(NETWORKDAYS($T863,$U863,Holidays!$J$3:$J$937)),0))</f>
        <v/>
      </c>
      <c r="BK863" s="87" t="str">
        <f>IF($Q863="","",IFERROR(IF(OR(AND($T863&gt;=DATEVALUE("10/1/20"&amp;RIGHT(BJ$1,2)),$T863&lt;=DATEVALUE("9/30/20"&amp;RIGHT(BK$1,2))),AND($U863&gt;=DATEVALUE("10/1/20"&amp;RIGHT(BJ$1,2)),$U863&lt;=DATEVALUE("9/30/20"&amp;RIGHT(BK$1,2))),AND($T863&lt;=DATEVALUE("10/1/20"&amp;RIGHT(BJ$1,2)),$U863&gt;=DATEVALUE("9/30/20"&amp;RIGHT(BK$1,2)))),
IF(AND($T863&gt;=DATEVALUE("10/1/20"&amp;RIGHT(BJ$1,2)),$U863&lt;=DATEVALUE("9/30/20"&amp;RIGHT(BK$1,2))),NETWORKDAYS($T863,$U863,Holidays!$J$3:$J$937),
IF(AND($T863&lt;DATEVALUE("10/1/20"&amp;RIGHT(BJ$1,2)),$U863&lt;=DATEVALUE("9/30/20"&amp;RIGHT(BK$1,2))),NETWORKDAYS(DATEVALUE("10/1/20"&amp;RIGHT(BJ$1,2)),$U863,Holidays!$J$3:$J$937),
IF($T863&lt;DATEVALUE("10/1/20"&amp;RIGHT(BJ$1,2)),NETWORKDAYS(DATEVALUE("10/1/20"&amp;RIGHT(BJ$1,2)),DATEVALUE("9/30/20"&amp;RIGHT(BK$1,2)),Holidays!$J$3:$J$937),
IF($T863&gt;=DATEVALUE("10/1/20"&amp;RIGHT(BJ$1,2)),NETWORKDAYS($T863,DATEVALUE("9/30/20"&amp;RIGHT(BK$1,2)),Holidays!$J$3:$J$937),"")))),"")/(NETWORKDAYS($T863,$U863,Holidays!$J$3:$J$937)),0))</f>
        <v/>
      </c>
      <c r="BL863" s="87" t="str">
        <f>IF($Q863="","",IFERROR(IF(OR(AND($T863&gt;=DATEVALUE("10/1/20"&amp;RIGHT(BK$1,2)),$T863&lt;=DATEVALUE("9/30/20"&amp;RIGHT(BL$1,2))),AND($U863&gt;=DATEVALUE("10/1/20"&amp;RIGHT(BK$1,2)),$U863&lt;=DATEVALUE("9/30/20"&amp;RIGHT(BL$1,2))),AND($T863&lt;=DATEVALUE("10/1/20"&amp;RIGHT(BK$1,2)),$U863&gt;=DATEVALUE("9/30/20"&amp;RIGHT(BL$1,2)))),
IF(AND($T863&gt;=DATEVALUE("10/1/20"&amp;RIGHT(BK$1,2)),$U863&lt;=DATEVALUE("9/30/20"&amp;RIGHT(BL$1,2))),NETWORKDAYS($T863,$U863,Holidays!$J$3:$J$937),
IF(AND($T863&lt;DATEVALUE("10/1/20"&amp;RIGHT(BK$1,2)),$U863&lt;=DATEVALUE("9/30/20"&amp;RIGHT(BL$1,2))),NETWORKDAYS(DATEVALUE("10/1/20"&amp;RIGHT(BK$1,2)),$U863,Holidays!$J$3:$J$937),
IF($T863&lt;DATEVALUE("10/1/20"&amp;RIGHT(BK$1,2)),NETWORKDAYS(DATEVALUE("10/1/20"&amp;RIGHT(BK$1,2)),DATEVALUE("9/30/20"&amp;RIGHT(BL$1,2)),Holidays!$J$3:$J$937),
IF($T863&gt;=DATEVALUE("10/1/20"&amp;RIGHT(BK$1,2)),NETWORKDAYS($T863,DATEVALUE("9/30/20"&amp;RIGHT(BL$1,2)),Holidays!$J$3:$J$937),"")))),"")/(NETWORKDAYS($T863,$U863,Holidays!$J$3:$J$937)),0))</f>
        <v/>
      </c>
      <c r="BM863" s="87" t="str">
        <f>IF($Q863="","",IFERROR(IF(OR(AND($T863&gt;=DATEVALUE("10/1/20"&amp;RIGHT(BL$1,2)),$T863&lt;=DATEVALUE("9/30/20"&amp;RIGHT(BM$1,2))),AND($U863&gt;=DATEVALUE("10/1/20"&amp;RIGHT(BL$1,2)),$U863&lt;=DATEVALUE("9/30/20"&amp;RIGHT(BM$1,2))),AND($T863&lt;=DATEVALUE("10/1/20"&amp;RIGHT(BL$1,2)),$U863&gt;=DATEVALUE("9/30/20"&amp;RIGHT(BM$1,2)))),
IF(AND($T863&gt;=DATEVALUE("10/1/20"&amp;RIGHT(BL$1,2)),$U863&lt;=DATEVALUE("9/30/20"&amp;RIGHT(BM$1,2))),NETWORKDAYS($T863,$U863,Holidays!$J$3:$J$937),
IF(AND($T863&lt;DATEVALUE("10/1/20"&amp;RIGHT(BL$1,2)),$U863&lt;=DATEVALUE("9/30/20"&amp;RIGHT(BM$1,2))),NETWORKDAYS(DATEVALUE("10/1/20"&amp;RIGHT(BL$1,2)),$U863,Holidays!$J$3:$J$937),
IF($T863&lt;DATEVALUE("10/1/20"&amp;RIGHT(BL$1,2)),NETWORKDAYS(DATEVALUE("10/1/20"&amp;RIGHT(BL$1,2)),DATEVALUE("9/30/20"&amp;RIGHT(BM$1,2)),Holidays!$J$3:$J$937),
IF($T863&gt;=DATEVALUE("10/1/20"&amp;RIGHT(BL$1,2)),NETWORKDAYS($T863,DATEVALUE("9/30/20"&amp;RIGHT(BM$1,2)),Holidays!$J$3:$J$937),"")))),"")/(NETWORKDAYS($T863,$U863,Holidays!$J$3:$J$937)),0))</f>
        <v/>
      </c>
      <c r="BN863" s="87" t="str">
        <f>IF($Q863="","",IFERROR(IF(OR(AND($T863&gt;=DATEVALUE("10/1/20"&amp;RIGHT(BM$1,2)),$T863&lt;=DATEVALUE("9/30/20"&amp;RIGHT(BN$1,2))),AND($U863&gt;=DATEVALUE("10/1/20"&amp;RIGHT(BM$1,2)),$U863&lt;=DATEVALUE("9/30/20"&amp;RIGHT(BN$1,2))),AND($T863&lt;=DATEVALUE("10/1/20"&amp;RIGHT(BM$1,2)),$U863&gt;=DATEVALUE("9/30/20"&amp;RIGHT(BN$1,2)))),
IF(AND($T863&gt;=DATEVALUE("10/1/20"&amp;RIGHT(BM$1,2)),$U863&lt;=DATEVALUE("9/30/20"&amp;RIGHT(BN$1,2))),NETWORKDAYS($T863,$U863,Holidays!$J$3:$J$937),
IF(AND($T863&lt;DATEVALUE("10/1/20"&amp;RIGHT(BM$1,2)),$U863&lt;=DATEVALUE("9/30/20"&amp;RIGHT(BN$1,2))),NETWORKDAYS(DATEVALUE("10/1/20"&amp;RIGHT(BM$1,2)),$U863,Holidays!$J$3:$J$937),
IF($T863&lt;DATEVALUE("10/1/20"&amp;RIGHT(BM$1,2)),NETWORKDAYS(DATEVALUE("10/1/20"&amp;RIGHT(BM$1,2)),DATEVALUE("9/30/20"&amp;RIGHT(BN$1,2)),Holidays!$J$3:$J$937),
IF($T863&gt;=DATEVALUE("10/1/20"&amp;RIGHT(BM$1,2)),NETWORKDAYS($T863,DATEVALUE("9/30/20"&amp;RIGHT(BN$1,2)),Holidays!$J$3:$J$937),"")))),"")/(NETWORKDAYS($T863,$U863,Holidays!$J$3:$J$937)),0))</f>
        <v/>
      </c>
      <c r="BO863" s="87" t="str">
        <f>IF($Q863="","",IFERROR(IF(OR(AND($T863&gt;=DATEVALUE("10/1/20"&amp;RIGHT(BN$1,2)),$T863&lt;=DATEVALUE("9/30/20"&amp;RIGHT(BO$1,2))),AND($U863&gt;=DATEVALUE("10/1/20"&amp;RIGHT(BN$1,2)),$U863&lt;=DATEVALUE("9/30/20"&amp;RIGHT(BO$1,2))),AND($T863&lt;=DATEVALUE("10/1/20"&amp;RIGHT(BN$1,2)),$U863&gt;=DATEVALUE("9/30/20"&amp;RIGHT(BO$1,2)))),
IF(AND($T863&gt;=DATEVALUE("10/1/20"&amp;RIGHT(BN$1,2)),$U863&lt;=DATEVALUE("9/30/20"&amp;RIGHT(BO$1,2))),NETWORKDAYS($T863,$U863,Holidays!$J$3:$J$937),
IF(AND($T863&lt;DATEVALUE("10/1/20"&amp;RIGHT(BN$1,2)),$U863&lt;=DATEVALUE("9/30/20"&amp;RIGHT(BO$1,2))),NETWORKDAYS(DATEVALUE("10/1/20"&amp;RIGHT(BN$1,2)),$U863,Holidays!$J$3:$J$937),
IF($T863&lt;DATEVALUE("10/1/20"&amp;RIGHT(BN$1,2)),NETWORKDAYS(DATEVALUE("10/1/20"&amp;RIGHT(BN$1,2)),DATEVALUE("9/30/20"&amp;RIGHT(BO$1,2)),Holidays!$J$3:$J$937),
IF($T863&gt;=DATEVALUE("10/1/20"&amp;RIGHT(BN$1,2)),NETWORKDAYS($T863,DATEVALUE("9/30/20"&amp;RIGHT(BO$1,2)),Holidays!$J$3:$J$937),"")))),"")/(NETWORKDAYS($T863,$U863,Holidays!$J$3:$J$937)),0))</f>
        <v/>
      </c>
      <c r="BP863" s="87" t="str">
        <f>IF($Q863="","",IFERROR(IF(OR(AND($T863&gt;=DATEVALUE("10/1/20"&amp;RIGHT(BO$1,2)),$T863&lt;=DATEVALUE("9/30/20"&amp;RIGHT(BP$1,2))),AND($U863&gt;=DATEVALUE("10/1/20"&amp;RIGHT(BO$1,2)),$U863&lt;=DATEVALUE("9/30/20"&amp;RIGHT(BP$1,2))),AND($T863&lt;=DATEVALUE("10/1/20"&amp;RIGHT(BO$1,2)),$U863&gt;=DATEVALUE("9/30/20"&amp;RIGHT(BP$1,2)))),
IF(AND($T863&gt;=DATEVALUE("10/1/20"&amp;RIGHT(BO$1,2)),$U863&lt;=DATEVALUE("9/30/20"&amp;RIGHT(BP$1,2))),NETWORKDAYS($T863,$U863,Holidays!$J$3:$J$937),
IF(AND($T863&lt;DATEVALUE("10/1/20"&amp;RIGHT(BO$1,2)),$U863&lt;=DATEVALUE("9/30/20"&amp;RIGHT(BP$1,2))),NETWORKDAYS(DATEVALUE("10/1/20"&amp;RIGHT(BO$1,2)),$U863,Holidays!$J$3:$J$937),
IF($T863&lt;DATEVALUE("10/1/20"&amp;RIGHT(BO$1,2)),NETWORKDAYS(DATEVALUE("10/1/20"&amp;RIGHT(BO$1,2)),DATEVALUE("9/30/20"&amp;RIGHT(BP$1,2)),Holidays!$J$3:$J$937),
IF($T863&gt;=DATEVALUE("10/1/20"&amp;RIGHT(BO$1,2)),NETWORKDAYS($T863,DATEVALUE("9/30/20"&amp;RIGHT(BP$1,2)),Holidays!$J$3:$J$937),"")))),"")/(NETWORKDAYS($T863,$U863,Holidays!$J$3:$J$937)),0))</f>
        <v/>
      </c>
      <c r="BQ863" s="87" t="str">
        <f>IF($Q863="","",IFERROR(IF(OR(AND($T863&gt;=DATEVALUE("10/1/20"&amp;RIGHT(BP$1,2)),$T863&lt;=DATEVALUE("9/30/20"&amp;RIGHT(BQ$1,2))),AND($U863&gt;=DATEVALUE("10/1/20"&amp;RIGHT(BP$1,2)),$U863&lt;=DATEVALUE("9/30/20"&amp;RIGHT(BQ$1,2))),AND($T863&lt;=DATEVALUE("10/1/20"&amp;RIGHT(BP$1,2)),$U863&gt;=DATEVALUE("9/30/20"&amp;RIGHT(BQ$1,2)))),
IF(AND($T863&gt;=DATEVALUE("10/1/20"&amp;RIGHT(BP$1,2)),$U863&lt;=DATEVALUE("9/30/20"&amp;RIGHT(BQ$1,2))),NETWORKDAYS($T863,$U863,Holidays!$J$3:$J$937),
IF(AND($T863&lt;DATEVALUE("10/1/20"&amp;RIGHT(BP$1,2)),$U863&lt;=DATEVALUE("9/30/20"&amp;RIGHT(BQ$1,2))),NETWORKDAYS(DATEVALUE("10/1/20"&amp;RIGHT(BP$1,2)),$U863,Holidays!$J$3:$J$937),
IF($T863&lt;DATEVALUE("10/1/20"&amp;RIGHT(BP$1,2)),NETWORKDAYS(DATEVALUE("10/1/20"&amp;RIGHT(BP$1,2)),DATEVALUE("9/30/20"&amp;RIGHT(BQ$1,2)),Holidays!$J$3:$J$937),
IF($T863&gt;=DATEVALUE("10/1/20"&amp;RIGHT(BP$1,2)),NETWORKDAYS($T863,DATEVALUE("9/30/20"&amp;RIGHT(BQ$1,2)),Holidays!$J$3:$J$937),"")))),"")/(NETWORKDAYS($T863,$U863,Holidays!$J$3:$J$937)),0))</f>
        <v/>
      </c>
      <c r="BR863" s="87" t="str">
        <f>IF($Q863="","",IFERROR(IF(OR(AND($T863&gt;=DATEVALUE("10/1/20"&amp;RIGHT(BQ$1,2)),$T863&lt;=DATEVALUE("9/30/20"&amp;RIGHT(BR$1,2))),AND($U863&gt;=DATEVALUE("10/1/20"&amp;RIGHT(BQ$1,2)),$U863&lt;=DATEVALUE("9/30/20"&amp;RIGHT(BR$1,2))),AND($T863&lt;=DATEVALUE("10/1/20"&amp;RIGHT(BQ$1,2)),$U863&gt;=DATEVALUE("9/30/20"&amp;RIGHT(BR$1,2)))),
IF(AND($T863&gt;=DATEVALUE("10/1/20"&amp;RIGHT(BQ$1,2)),$U863&lt;=DATEVALUE("9/30/20"&amp;RIGHT(BR$1,2))),NETWORKDAYS($T863,$U863,Holidays!$J$3:$J$937),
IF(AND($T863&lt;DATEVALUE("10/1/20"&amp;RIGHT(BQ$1,2)),$U863&lt;=DATEVALUE("9/30/20"&amp;RIGHT(BR$1,2))),NETWORKDAYS(DATEVALUE("10/1/20"&amp;RIGHT(BQ$1,2)),$U863,Holidays!$J$3:$J$937),
IF($T863&lt;DATEVALUE("10/1/20"&amp;RIGHT(BQ$1,2)),NETWORKDAYS(DATEVALUE("10/1/20"&amp;RIGHT(BQ$1,2)),DATEVALUE("9/30/20"&amp;RIGHT(BR$1,2)),Holidays!$J$3:$J$937),
IF($T863&gt;=DATEVALUE("10/1/20"&amp;RIGHT(BQ$1,2)),NETWORKDAYS($T863,DATEVALUE("9/30/20"&amp;RIGHT(BR$1,2)),Holidays!$J$3:$J$937),"")))),"")/(NETWORKDAYS($T863,$U863,Holidays!$J$3:$J$937)),0))</f>
        <v/>
      </c>
      <c r="BS863" s="87" t="str">
        <f>IF($Q863="","",IFERROR(IF(OR(AND($T863&gt;=DATEVALUE("10/1/20"&amp;RIGHT(BR$1,2)),$T863&lt;=DATEVALUE("9/30/20"&amp;RIGHT(BS$1,2))),AND($U863&gt;=DATEVALUE("10/1/20"&amp;RIGHT(BR$1,2)),$U863&lt;=DATEVALUE("9/30/20"&amp;RIGHT(BS$1,2))),AND($T863&lt;=DATEVALUE("10/1/20"&amp;RIGHT(BR$1,2)),$U863&gt;=DATEVALUE("9/30/20"&amp;RIGHT(BS$1,2)))),
IF(AND($T863&gt;=DATEVALUE("10/1/20"&amp;RIGHT(BR$1,2)),$U863&lt;=DATEVALUE("9/30/20"&amp;RIGHT(BS$1,2))),NETWORKDAYS($T863,$U863,Holidays!$J$3:$J$937),
IF(AND($T863&lt;DATEVALUE("10/1/20"&amp;RIGHT(BR$1,2)),$U863&lt;=DATEVALUE("9/30/20"&amp;RIGHT(BS$1,2))),NETWORKDAYS(DATEVALUE("10/1/20"&amp;RIGHT(BR$1,2)),$U863,Holidays!$J$3:$J$937),
IF($T863&lt;DATEVALUE("10/1/20"&amp;RIGHT(BR$1,2)),NETWORKDAYS(DATEVALUE("10/1/20"&amp;RIGHT(BR$1,2)),DATEVALUE("9/30/20"&amp;RIGHT(BS$1,2)),Holidays!$J$3:$J$937),
IF($T863&gt;=DATEVALUE("10/1/20"&amp;RIGHT(BR$1,2)),NETWORKDAYS($T863,DATEVALUE("9/30/20"&amp;RIGHT(BS$1,2)),Holidays!$J$3:$J$937),"")))),"")/(NETWORKDAYS($T863,$U863,Holidays!$J$3:$J$937)),0))</f>
        <v/>
      </c>
      <c r="BT863" s="87" t="str">
        <f>IF($Q863="","",IFERROR(IF(OR(AND($T863&gt;=DATEVALUE("10/1/20"&amp;RIGHT(BS$1,2)),$T863&lt;=DATEVALUE("9/30/20"&amp;RIGHT(BT$1,2))),AND($U863&gt;=DATEVALUE("10/1/20"&amp;RIGHT(BS$1,2)),$U863&lt;=DATEVALUE("9/30/20"&amp;RIGHT(BT$1,2))),AND($T863&lt;=DATEVALUE("10/1/20"&amp;RIGHT(BS$1,2)),$U863&gt;=DATEVALUE("9/30/20"&amp;RIGHT(BT$1,2)))),
IF(AND($T863&gt;=DATEVALUE("10/1/20"&amp;RIGHT(BS$1,2)),$U863&lt;=DATEVALUE("9/30/20"&amp;RIGHT(BT$1,2))),NETWORKDAYS($T863,$U863,Holidays!$J$3:$J$937),
IF(AND($T863&lt;DATEVALUE("10/1/20"&amp;RIGHT(BS$1,2)),$U863&lt;=DATEVALUE("9/30/20"&amp;RIGHT(BT$1,2))),NETWORKDAYS(DATEVALUE("10/1/20"&amp;RIGHT(BS$1,2)),$U863,Holidays!$J$3:$J$937),
IF($T863&lt;DATEVALUE("10/1/20"&amp;RIGHT(BS$1,2)),NETWORKDAYS(DATEVALUE("10/1/20"&amp;RIGHT(BS$1,2)),DATEVALUE("9/30/20"&amp;RIGHT(BT$1,2)),Holidays!$J$3:$J$937),
IF($T863&gt;=DATEVALUE("10/1/20"&amp;RIGHT(BS$1,2)),NETWORKDAYS($T863,DATEVALUE("9/30/20"&amp;RIGHT(BT$1,2)),Holidays!$J$3:$J$937),"")))),"")/(NETWORKDAYS($T863,$U863,Holidays!$J$3:$J$937)),0))</f>
        <v/>
      </c>
      <c r="BU863" s="87" t="str">
        <f>IF($Q863="","",IFERROR(IF(OR(AND($T863&gt;=DATEVALUE("10/1/20"&amp;RIGHT(BT$1,2)),$T863&lt;=DATEVALUE("9/30/20"&amp;RIGHT(BU$1,2))),AND($U863&gt;=DATEVALUE("10/1/20"&amp;RIGHT(BT$1,2)),$U863&lt;=DATEVALUE("9/30/20"&amp;RIGHT(BU$1,2))),AND($T863&lt;=DATEVALUE("10/1/20"&amp;RIGHT(BT$1,2)),$U863&gt;=DATEVALUE("9/30/20"&amp;RIGHT(BU$1,2)))),
IF(AND($T863&gt;=DATEVALUE("10/1/20"&amp;RIGHT(BT$1,2)),$U863&lt;=DATEVALUE("9/30/20"&amp;RIGHT(BU$1,2))),NETWORKDAYS($T863,$U863,Holidays!$J$3:$J$937),
IF(AND($T863&lt;DATEVALUE("10/1/20"&amp;RIGHT(BT$1,2)),$U863&lt;=DATEVALUE("9/30/20"&amp;RIGHT(BU$1,2))),NETWORKDAYS(DATEVALUE("10/1/20"&amp;RIGHT(BT$1,2)),$U863,Holidays!$J$3:$J$937),
IF($T863&lt;DATEVALUE("10/1/20"&amp;RIGHT(BT$1,2)),NETWORKDAYS(DATEVALUE("10/1/20"&amp;RIGHT(BT$1,2)),DATEVALUE("9/30/20"&amp;RIGHT(BU$1,2)),Holidays!$J$3:$J$937),
IF($T863&gt;=DATEVALUE("10/1/20"&amp;RIGHT(BT$1,2)),NETWORKDAYS($T863,DATEVALUE("9/30/20"&amp;RIGHT(BU$1,2)),Holidays!$J$3:$J$937),"")))),"")/(NETWORKDAYS($T863,$U863,Holidays!$J$3:$J$937)),0))</f>
        <v/>
      </c>
      <c r="BV863" s="87" t="str">
        <f>IF($Q863="","",IFERROR(IF(OR(AND($T863&gt;=DATEVALUE("10/1/20"&amp;RIGHT(BU$1,2)),$T863&lt;=DATEVALUE("9/30/20"&amp;RIGHT(BV$1,2))),AND($U863&gt;=DATEVALUE("10/1/20"&amp;RIGHT(BU$1,2)),$U863&lt;=DATEVALUE("9/30/20"&amp;RIGHT(BV$1,2))),AND($T863&lt;=DATEVALUE("10/1/20"&amp;RIGHT(BU$1,2)),$U863&gt;=DATEVALUE("9/30/20"&amp;RIGHT(BV$1,2)))),
IF(AND($T863&gt;=DATEVALUE("10/1/20"&amp;RIGHT(BU$1,2)),$U863&lt;=DATEVALUE("9/30/20"&amp;RIGHT(BV$1,2))),NETWORKDAYS($T863,$U863,Holidays!$J$3:$J$937),
IF(AND($T863&lt;DATEVALUE("10/1/20"&amp;RIGHT(BU$1,2)),$U863&lt;=DATEVALUE("9/30/20"&amp;RIGHT(BV$1,2))),NETWORKDAYS(DATEVALUE("10/1/20"&amp;RIGHT(BU$1,2)),$U863,Holidays!$J$3:$J$937),
IF($T863&lt;DATEVALUE("10/1/20"&amp;RIGHT(BU$1,2)),NETWORKDAYS(DATEVALUE("10/1/20"&amp;RIGHT(BU$1,2)),DATEVALUE("9/30/20"&amp;RIGHT(BV$1,2)),Holidays!$J$3:$J$937),
IF($T863&gt;=DATEVALUE("10/1/20"&amp;RIGHT(BU$1,2)),NETWORKDAYS($T863,DATEVALUE("9/30/20"&amp;RIGHT(BV$1,2)),Holidays!$J$3:$J$937),"")))),"")/(NETWORKDAYS($T863,$U863,Holidays!$J$3:$J$937)),0))</f>
        <v/>
      </c>
      <c r="BW863" s="87" t="str">
        <f>IF($Q863="","",IFERROR(IF(OR(AND($T863&gt;=DATEVALUE("10/1/20"&amp;RIGHT(BV$1,2)),$T863&lt;=DATEVALUE("9/30/20"&amp;RIGHT(BW$1,2))),AND($U863&gt;=DATEVALUE("10/1/20"&amp;RIGHT(BV$1,2)),$U863&lt;=DATEVALUE("9/30/20"&amp;RIGHT(BW$1,2))),AND($T863&lt;=DATEVALUE("10/1/20"&amp;RIGHT(BV$1,2)),$U863&gt;=DATEVALUE("9/30/20"&amp;RIGHT(BW$1,2)))),
IF(AND($T863&gt;=DATEVALUE("10/1/20"&amp;RIGHT(BV$1,2)),$U863&lt;=DATEVALUE("9/30/20"&amp;RIGHT(BW$1,2))),NETWORKDAYS($T863,$U863,Holidays!$J$3:$J$937),
IF(AND($T863&lt;DATEVALUE("10/1/20"&amp;RIGHT(BV$1,2)),$U863&lt;=DATEVALUE("9/30/20"&amp;RIGHT(BW$1,2))),NETWORKDAYS(DATEVALUE("10/1/20"&amp;RIGHT(BV$1,2)),$U863,Holidays!$J$3:$J$937),
IF($T863&lt;DATEVALUE("10/1/20"&amp;RIGHT(BV$1,2)),NETWORKDAYS(DATEVALUE("10/1/20"&amp;RIGHT(BV$1,2)),DATEVALUE("9/30/20"&amp;RIGHT(BW$1,2)),Holidays!$J$3:$J$937),
IF($T863&gt;=DATEVALUE("10/1/20"&amp;RIGHT(BV$1,2)),NETWORKDAYS($T863,DATEVALUE("9/30/20"&amp;RIGHT(BW$1,2)),Holidays!$J$3:$J$937),"")))),"")/(NETWORKDAYS($T863,$U863,Holidays!$J$3:$J$937)),0))</f>
        <v/>
      </c>
      <c r="BX863" s="87" t="str">
        <f>IF($Q863="","",IFERROR(IF(OR(AND($T863&gt;=DATEVALUE("10/1/20"&amp;RIGHT(BW$1,2)),$T863&lt;=DATEVALUE("9/30/20"&amp;RIGHT(BX$1,2))),AND($U863&gt;=DATEVALUE("10/1/20"&amp;RIGHT(BW$1,2)),$U863&lt;=DATEVALUE("9/30/20"&amp;RIGHT(BX$1,2))),AND($T863&lt;=DATEVALUE("10/1/20"&amp;RIGHT(BW$1,2)),$U863&gt;=DATEVALUE("9/30/20"&amp;RIGHT(BX$1,2)))),
IF(AND($T863&gt;=DATEVALUE("10/1/20"&amp;RIGHT(BW$1,2)),$U863&lt;=DATEVALUE("9/30/20"&amp;RIGHT(BX$1,2))),NETWORKDAYS($T863,$U863,Holidays!$J$3:$J$937),
IF(AND($T863&lt;DATEVALUE("10/1/20"&amp;RIGHT(BW$1,2)),$U863&lt;=DATEVALUE("9/30/20"&amp;RIGHT(BX$1,2))),NETWORKDAYS(DATEVALUE("10/1/20"&amp;RIGHT(BW$1,2)),$U863,Holidays!$J$3:$J$937),
IF($T863&lt;DATEVALUE("10/1/20"&amp;RIGHT(BW$1,2)),NETWORKDAYS(DATEVALUE("10/1/20"&amp;RIGHT(BW$1,2)),DATEVALUE("9/30/20"&amp;RIGHT(BX$1,2)),Holidays!$J$3:$J$937),
IF($T863&gt;=DATEVALUE("10/1/20"&amp;RIGHT(BW$1,2)),NETWORKDAYS($T863,DATEVALUE("9/30/20"&amp;RIGHT(BX$1,2)),Holidays!$J$3:$J$937),"")))),"")/(NETWORKDAYS($T863,$U863,Holidays!$J$3:$J$937)),0))</f>
        <v/>
      </c>
      <c r="BY863" s="87" t="str">
        <f>IF($Q863="","",IFERROR(IF(OR(AND($T863&gt;=DATEVALUE("10/1/20"&amp;RIGHT(BX$1,2)),$T863&lt;=DATEVALUE("9/30/20"&amp;RIGHT(BY$1,2))),AND($U863&gt;=DATEVALUE("10/1/20"&amp;RIGHT(BX$1,2)),$U863&lt;=DATEVALUE("9/30/20"&amp;RIGHT(BY$1,2))),AND($T863&lt;=DATEVALUE("10/1/20"&amp;RIGHT(BX$1,2)),$U863&gt;=DATEVALUE("9/30/20"&amp;RIGHT(BY$1,2)))),
IF(AND($T863&gt;=DATEVALUE("10/1/20"&amp;RIGHT(BX$1,2)),$U863&lt;=DATEVALUE("9/30/20"&amp;RIGHT(BY$1,2))),NETWORKDAYS($T863,$U863,Holidays!$J$3:$J$937),
IF(AND($T863&lt;DATEVALUE("10/1/20"&amp;RIGHT(BX$1,2)),$U863&lt;=DATEVALUE("9/30/20"&amp;RIGHT(BY$1,2))),NETWORKDAYS(DATEVALUE("10/1/20"&amp;RIGHT(BX$1,2)),$U863,Holidays!$J$3:$J$937),
IF($T863&lt;DATEVALUE("10/1/20"&amp;RIGHT(BX$1,2)),NETWORKDAYS(DATEVALUE("10/1/20"&amp;RIGHT(BX$1,2)),DATEVALUE("9/30/20"&amp;RIGHT(BY$1,2)),Holidays!$J$3:$J$937),
IF($T863&gt;=DATEVALUE("10/1/20"&amp;RIGHT(BX$1,2)),NETWORKDAYS($T863,DATEVALUE("9/30/20"&amp;RIGHT(BY$1,2)),Holidays!$J$3:$J$937),"")))),"")/(NETWORKDAYS($T863,$U863,Holidays!$J$3:$J$937)),0))</f>
        <v/>
      </c>
      <c r="BZ863" s="87" t="str">
        <f>IF($Q863="","",IFERROR(IF(OR(AND($T863&gt;=DATEVALUE("10/1/20"&amp;RIGHT(BY$1,2)),$T863&lt;=DATEVALUE("9/30/20"&amp;RIGHT(BZ$1,2))),AND($U863&gt;=DATEVALUE("10/1/20"&amp;RIGHT(BY$1,2)),$U863&lt;=DATEVALUE("9/30/20"&amp;RIGHT(BZ$1,2))),AND($T863&lt;=DATEVALUE("10/1/20"&amp;RIGHT(BY$1,2)),$U863&gt;=DATEVALUE("9/30/20"&amp;RIGHT(BZ$1,2)))),
IF(AND($T863&gt;=DATEVALUE("10/1/20"&amp;RIGHT(BY$1,2)),$U863&lt;=DATEVALUE("9/30/20"&amp;RIGHT(BZ$1,2))),NETWORKDAYS($T863,$U863,Holidays!$J$3:$J$937),
IF(AND($T863&lt;DATEVALUE("10/1/20"&amp;RIGHT(BY$1,2)),$U863&lt;=DATEVALUE("9/30/20"&amp;RIGHT(BZ$1,2))),NETWORKDAYS(DATEVALUE("10/1/20"&amp;RIGHT(BY$1,2)),$U863,Holidays!$J$3:$J$937),
IF($T863&lt;DATEVALUE("10/1/20"&amp;RIGHT(BY$1,2)),NETWORKDAYS(DATEVALUE("10/1/20"&amp;RIGHT(BY$1,2)),DATEVALUE("9/30/20"&amp;RIGHT(BZ$1,2)),Holidays!$J$3:$J$937),
IF($T863&gt;=DATEVALUE("10/1/20"&amp;RIGHT(BY$1,2)),NETWORKDAYS($T863,DATEVALUE("9/30/20"&amp;RIGHT(BZ$1,2)),Holidays!$J$3:$J$937),"")))),"")/(NETWORKDAYS($T863,$U863,Holidays!$J$3:$J$937)),0))</f>
        <v/>
      </c>
      <c r="CA863" s="87" t="str">
        <f>IF($Q863="","",IFERROR(IF(OR(AND($T863&gt;=DATEVALUE("10/1/20"&amp;RIGHT(BZ$1,2)),$T863&lt;=DATEVALUE("9/30/20"&amp;RIGHT(CA$1,2))),AND($U863&gt;=DATEVALUE("10/1/20"&amp;RIGHT(BZ$1,2)),$U863&lt;=DATEVALUE("9/30/20"&amp;RIGHT(CA$1,2))),AND($T863&lt;=DATEVALUE("10/1/20"&amp;RIGHT(BZ$1,2)),$U863&gt;=DATEVALUE("9/30/20"&amp;RIGHT(CA$1,2)))),
IF(AND($T863&gt;=DATEVALUE("10/1/20"&amp;RIGHT(BZ$1,2)),$U863&lt;=DATEVALUE("9/30/20"&amp;RIGHT(CA$1,2))),NETWORKDAYS($T863,$U863,Holidays!$J$3:$J$937),
IF(AND($T863&lt;DATEVALUE("10/1/20"&amp;RIGHT(BZ$1,2)),$U863&lt;=DATEVALUE("9/30/20"&amp;RIGHT(CA$1,2))),NETWORKDAYS(DATEVALUE("10/1/20"&amp;RIGHT(BZ$1,2)),$U863,Holidays!$J$3:$J$937),
IF($T863&lt;DATEVALUE("10/1/20"&amp;RIGHT(BZ$1,2)),NETWORKDAYS(DATEVALUE("10/1/20"&amp;RIGHT(BZ$1,2)),DATEVALUE("9/30/20"&amp;RIGHT(CA$1,2)),Holidays!$J$3:$J$937),
IF($T863&gt;=DATEVALUE("10/1/20"&amp;RIGHT(BZ$1,2)),NETWORKDAYS($T863,DATEVALUE("9/30/20"&amp;RIGHT(CA$1,2)),Holidays!$J$3:$J$937),"")))),"")/(NETWORKDAYS($T863,$U863,Holidays!$J$3:$J$937)),0))</f>
        <v/>
      </c>
      <c r="CB863" s="87" t="str">
        <f>IF($Q863="","",IFERROR(IF(OR(AND($T863&gt;=DATEVALUE("10/1/20"&amp;RIGHT(CA$1,2)),$T863&lt;=DATEVALUE("9/30/20"&amp;RIGHT(CB$1,2))),AND($U863&gt;=DATEVALUE("10/1/20"&amp;RIGHT(CA$1,2)),$U863&lt;=DATEVALUE("9/30/20"&amp;RIGHT(CB$1,2))),AND($T863&lt;=DATEVALUE("10/1/20"&amp;RIGHT(CA$1,2)),$U863&gt;=DATEVALUE("9/30/20"&amp;RIGHT(CB$1,2)))),
IF(AND($T863&gt;=DATEVALUE("10/1/20"&amp;RIGHT(CA$1,2)),$U863&lt;=DATEVALUE("9/30/20"&amp;RIGHT(CB$1,2))),NETWORKDAYS($T863,$U863,Holidays!$J$3:$J$937),
IF(AND($T863&lt;DATEVALUE("10/1/20"&amp;RIGHT(CA$1,2)),$U863&lt;=DATEVALUE("9/30/20"&amp;RIGHT(CB$1,2))),NETWORKDAYS(DATEVALUE("10/1/20"&amp;RIGHT(CA$1,2)),$U863,Holidays!$J$3:$J$937),
IF($T863&lt;DATEVALUE("10/1/20"&amp;RIGHT(CA$1,2)),NETWORKDAYS(DATEVALUE("10/1/20"&amp;RIGHT(CA$1,2)),DATEVALUE("9/30/20"&amp;RIGHT(CB$1,2)),Holidays!$J$3:$J$937),
IF($T863&gt;=DATEVALUE("10/1/20"&amp;RIGHT(CA$1,2)),NETWORKDAYS($T863,DATEVALUE("9/30/20"&amp;RIGHT(CB$1,2)),Holidays!$J$3:$J$937),"")))),"")/(NETWORKDAYS($T863,$U863,Holidays!$J$3:$J$937)),0))</f>
        <v/>
      </c>
    </row>
    <row r="864" spans="1:80">
      <c r="A864" s="97"/>
      <c r="B864" s="98" t="str">
        <f ca="1">IF(NOT($A864=""),OFFSET('WBS Reference &amp; User Procedure'!$A$1,MATCH($A864,'WBS Reference &amp; User Procedure'!$A:$A,0)-1,1),"")</f>
        <v/>
      </c>
      <c r="D864" s="97"/>
      <c r="T864" s="104" t="str">
        <f>IF(NOT(Q864=""),IF(NOT($S864=""),$S864,#REF!),"")</f>
        <v/>
      </c>
      <c r="U864" s="104" t="str">
        <f>IF(NOT(Q864=""),WORKDAY(T864,Q864,Holidays!$J$3:$J$937),"")</f>
        <v/>
      </c>
      <c r="V864" s="104"/>
      <c r="W864" s="104"/>
      <c r="X864" s="101" t="str">
        <f t="shared" si="181"/>
        <v/>
      </c>
      <c r="AL864" s="87" t="str">
        <f t="shared" ca="1" si="194"/>
        <v/>
      </c>
      <c r="AN864" s="87" t="str">
        <f t="shared" ca="1" si="192"/>
        <v/>
      </c>
      <c r="AO864" s="87" t="str">
        <f t="shared" ca="1" si="192"/>
        <v/>
      </c>
      <c r="AP864" s="87" t="str">
        <f t="shared" ca="1" si="192"/>
        <v/>
      </c>
      <c r="AQ864" s="87" t="str">
        <f t="shared" ca="1" si="192"/>
        <v/>
      </c>
      <c r="AR864" s="87" t="str">
        <f t="shared" ca="1" si="192"/>
        <v/>
      </c>
      <c r="AS864" s="87" t="str">
        <f t="shared" ca="1" si="192"/>
        <v/>
      </c>
      <c r="AT864" s="87" t="str">
        <f t="shared" ca="1" si="192"/>
        <v/>
      </c>
      <c r="AU864" s="87" t="str">
        <f t="shared" ca="1" si="192"/>
        <v/>
      </c>
      <c r="AV864" s="87" t="str">
        <f t="shared" ca="1" si="192"/>
        <v/>
      </c>
      <c r="AW864" s="87" t="str">
        <f t="shared" ca="1" si="192"/>
        <v/>
      </c>
      <c r="AX864" s="87" t="str">
        <f t="shared" ca="1" si="193"/>
        <v/>
      </c>
      <c r="AY864" s="87" t="str">
        <f t="shared" ca="1" si="193"/>
        <v/>
      </c>
      <c r="AZ864" s="87" t="str">
        <f t="shared" ca="1" si="193"/>
        <v/>
      </c>
      <c r="BA864" s="87" t="str">
        <f t="shared" ca="1" si="193"/>
        <v/>
      </c>
      <c r="BB864" s="87" t="str">
        <f t="shared" ca="1" si="193"/>
        <v/>
      </c>
      <c r="BC864" s="87" t="str">
        <f t="shared" ca="1" si="193"/>
        <v/>
      </c>
      <c r="BD864" s="87" t="str">
        <f t="shared" ca="1" si="193"/>
        <v/>
      </c>
      <c r="BE864" s="87" t="str">
        <f t="shared" ca="1" si="193"/>
        <v/>
      </c>
      <c r="BF864" s="87" t="str">
        <f t="shared" ca="1" si="193"/>
        <v/>
      </c>
      <c r="BG864" s="87" t="str">
        <f t="shared" ca="1" si="193"/>
        <v/>
      </c>
      <c r="BI864" s="87" t="str">
        <f>IF($Q864="","",IFERROR(IF(OR(AND($T864&gt;=DATEVALUE("10/1/20"&amp;RIGHT(BH$1,2)),$T864&lt;=DATEVALUE("9/30/20"&amp;RIGHT(BI$1,2))),AND($U864&gt;=DATEVALUE("10/1/20"&amp;RIGHT(BH$1,2)),$U864&lt;=DATEVALUE("9/30/20"&amp;RIGHT(BI$1,2))),AND($T864&lt;=DATEVALUE("10/1/20"&amp;RIGHT(BH$1,2)),$U864&gt;=DATEVALUE("9/30/20"&amp;RIGHT(BI$1,2)))),
IF(AND($T864&gt;=DATEVALUE("10/1/20"&amp;RIGHT(BH$1,2)),$U864&lt;=DATEVALUE("9/30/20"&amp;RIGHT(BI$1,2))),NETWORKDAYS($T864,$U864,Holidays!$J$3:$J$937),
IF(AND($T864&lt;DATEVALUE("10/1/20"&amp;RIGHT(BH$1,2)),$U864&lt;=DATEVALUE("9/30/20"&amp;RIGHT(BI$1,2))),NETWORKDAYS(DATEVALUE("10/1/20"&amp;RIGHT(BH$1,2)),$U864,Holidays!$J$3:$J$937),
IF($T864&lt;DATEVALUE("10/1/20"&amp;RIGHT(BH$1,2)),NETWORKDAYS(DATEVALUE("10/1/20"&amp;RIGHT(BH$1,2)),DATEVALUE("9/30/20"&amp;RIGHT(BI$1,2)),Holidays!$J$3:$J$937),
IF($T864&gt;=DATEVALUE("10/1/20"&amp;RIGHT(BH$1,2)),NETWORKDAYS($T864,DATEVALUE("9/30/20"&amp;RIGHT(BI$1,2)),Holidays!$J$3:$J$937),"")))),"")/(NETWORKDAYS($T864,$U864,Holidays!$J$3:$J$937)),0))</f>
        <v/>
      </c>
      <c r="BJ864" s="87" t="str">
        <f>IF($Q864="","",IFERROR(IF(OR(AND($T864&gt;=DATEVALUE("10/1/20"&amp;RIGHT(BI$1,2)),$T864&lt;=DATEVALUE("9/30/20"&amp;RIGHT(BJ$1,2))),AND($U864&gt;=DATEVALUE("10/1/20"&amp;RIGHT(BI$1,2)),$U864&lt;=DATEVALUE("9/30/20"&amp;RIGHT(BJ$1,2))),AND($T864&lt;=DATEVALUE("10/1/20"&amp;RIGHT(BI$1,2)),$U864&gt;=DATEVALUE("9/30/20"&amp;RIGHT(BJ$1,2)))),
IF(AND($T864&gt;=DATEVALUE("10/1/20"&amp;RIGHT(BI$1,2)),$U864&lt;=DATEVALUE("9/30/20"&amp;RIGHT(BJ$1,2))),NETWORKDAYS($T864,$U864,Holidays!$J$3:$J$937),
IF(AND($T864&lt;DATEVALUE("10/1/20"&amp;RIGHT(BI$1,2)),$U864&lt;=DATEVALUE("9/30/20"&amp;RIGHT(BJ$1,2))),NETWORKDAYS(DATEVALUE("10/1/20"&amp;RIGHT(BI$1,2)),$U864,Holidays!$J$3:$J$937),
IF($T864&lt;DATEVALUE("10/1/20"&amp;RIGHT(BI$1,2)),NETWORKDAYS(DATEVALUE("10/1/20"&amp;RIGHT(BI$1,2)),DATEVALUE("9/30/20"&amp;RIGHT(BJ$1,2)),Holidays!$J$3:$J$937),
IF($T864&gt;=DATEVALUE("10/1/20"&amp;RIGHT(BI$1,2)),NETWORKDAYS($T864,DATEVALUE("9/30/20"&amp;RIGHT(BJ$1,2)),Holidays!$J$3:$J$937),"")))),"")/(NETWORKDAYS($T864,$U864,Holidays!$J$3:$J$937)),0))</f>
        <v/>
      </c>
      <c r="BK864" s="87" t="str">
        <f>IF($Q864="","",IFERROR(IF(OR(AND($T864&gt;=DATEVALUE("10/1/20"&amp;RIGHT(BJ$1,2)),$T864&lt;=DATEVALUE("9/30/20"&amp;RIGHT(BK$1,2))),AND($U864&gt;=DATEVALUE("10/1/20"&amp;RIGHT(BJ$1,2)),$U864&lt;=DATEVALUE("9/30/20"&amp;RIGHT(BK$1,2))),AND($T864&lt;=DATEVALUE("10/1/20"&amp;RIGHT(BJ$1,2)),$U864&gt;=DATEVALUE("9/30/20"&amp;RIGHT(BK$1,2)))),
IF(AND($T864&gt;=DATEVALUE("10/1/20"&amp;RIGHT(BJ$1,2)),$U864&lt;=DATEVALUE("9/30/20"&amp;RIGHT(BK$1,2))),NETWORKDAYS($T864,$U864,Holidays!$J$3:$J$937),
IF(AND($T864&lt;DATEVALUE("10/1/20"&amp;RIGHT(BJ$1,2)),$U864&lt;=DATEVALUE("9/30/20"&amp;RIGHT(BK$1,2))),NETWORKDAYS(DATEVALUE("10/1/20"&amp;RIGHT(BJ$1,2)),$U864,Holidays!$J$3:$J$937),
IF($T864&lt;DATEVALUE("10/1/20"&amp;RIGHT(BJ$1,2)),NETWORKDAYS(DATEVALUE("10/1/20"&amp;RIGHT(BJ$1,2)),DATEVALUE("9/30/20"&amp;RIGHT(BK$1,2)),Holidays!$J$3:$J$937),
IF($T864&gt;=DATEVALUE("10/1/20"&amp;RIGHT(BJ$1,2)),NETWORKDAYS($T864,DATEVALUE("9/30/20"&amp;RIGHT(BK$1,2)),Holidays!$J$3:$J$937),"")))),"")/(NETWORKDAYS($T864,$U864,Holidays!$J$3:$J$937)),0))</f>
        <v/>
      </c>
      <c r="BL864" s="87" t="str">
        <f>IF($Q864="","",IFERROR(IF(OR(AND($T864&gt;=DATEVALUE("10/1/20"&amp;RIGHT(BK$1,2)),$T864&lt;=DATEVALUE("9/30/20"&amp;RIGHT(BL$1,2))),AND($U864&gt;=DATEVALUE("10/1/20"&amp;RIGHT(BK$1,2)),$U864&lt;=DATEVALUE("9/30/20"&amp;RIGHT(BL$1,2))),AND($T864&lt;=DATEVALUE("10/1/20"&amp;RIGHT(BK$1,2)),$U864&gt;=DATEVALUE("9/30/20"&amp;RIGHT(BL$1,2)))),
IF(AND($T864&gt;=DATEVALUE("10/1/20"&amp;RIGHT(BK$1,2)),$U864&lt;=DATEVALUE("9/30/20"&amp;RIGHT(BL$1,2))),NETWORKDAYS($T864,$U864,Holidays!$J$3:$J$937),
IF(AND($T864&lt;DATEVALUE("10/1/20"&amp;RIGHT(BK$1,2)),$U864&lt;=DATEVALUE("9/30/20"&amp;RIGHT(BL$1,2))),NETWORKDAYS(DATEVALUE("10/1/20"&amp;RIGHT(BK$1,2)),$U864,Holidays!$J$3:$J$937),
IF($T864&lt;DATEVALUE("10/1/20"&amp;RIGHT(BK$1,2)),NETWORKDAYS(DATEVALUE("10/1/20"&amp;RIGHT(BK$1,2)),DATEVALUE("9/30/20"&amp;RIGHT(BL$1,2)),Holidays!$J$3:$J$937),
IF($T864&gt;=DATEVALUE("10/1/20"&amp;RIGHT(BK$1,2)),NETWORKDAYS($T864,DATEVALUE("9/30/20"&amp;RIGHT(BL$1,2)),Holidays!$J$3:$J$937),"")))),"")/(NETWORKDAYS($T864,$U864,Holidays!$J$3:$J$937)),0))</f>
        <v/>
      </c>
      <c r="BM864" s="87" t="str">
        <f>IF($Q864="","",IFERROR(IF(OR(AND($T864&gt;=DATEVALUE("10/1/20"&amp;RIGHT(BL$1,2)),$T864&lt;=DATEVALUE("9/30/20"&amp;RIGHT(BM$1,2))),AND($U864&gt;=DATEVALUE("10/1/20"&amp;RIGHT(BL$1,2)),$U864&lt;=DATEVALUE("9/30/20"&amp;RIGHT(BM$1,2))),AND($T864&lt;=DATEVALUE("10/1/20"&amp;RIGHT(BL$1,2)),$U864&gt;=DATEVALUE("9/30/20"&amp;RIGHT(BM$1,2)))),
IF(AND($T864&gt;=DATEVALUE("10/1/20"&amp;RIGHT(BL$1,2)),$U864&lt;=DATEVALUE("9/30/20"&amp;RIGHT(BM$1,2))),NETWORKDAYS($T864,$U864,Holidays!$J$3:$J$937),
IF(AND($T864&lt;DATEVALUE("10/1/20"&amp;RIGHT(BL$1,2)),$U864&lt;=DATEVALUE("9/30/20"&amp;RIGHT(BM$1,2))),NETWORKDAYS(DATEVALUE("10/1/20"&amp;RIGHT(BL$1,2)),$U864,Holidays!$J$3:$J$937),
IF($T864&lt;DATEVALUE("10/1/20"&amp;RIGHT(BL$1,2)),NETWORKDAYS(DATEVALUE("10/1/20"&amp;RIGHT(BL$1,2)),DATEVALUE("9/30/20"&amp;RIGHT(BM$1,2)),Holidays!$J$3:$J$937),
IF($T864&gt;=DATEVALUE("10/1/20"&amp;RIGHT(BL$1,2)),NETWORKDAYS($T864,DATEVALUE("9/30/20"&amp;RIGHT(BM$1,2)),Holidays!$J$3:$J$937),"")))),"")/(NETWORKDAYS($T864,$U864,Holidays!$J$3:$J$937)),0))</f>
        <v/>
      </c>
      <c r="BN864" s="87" t="str">
        <f>IF($Q864="","",IFERROR(IF(OR(AND($T864&gt;=DATEVALUE("10/1/20"&amp;RIGHT(BM$1,2)),$T864&lt;=DATEVALUE("9/30/20"&amp;RIGHT(BN$1,2))),AND($U864&gt;=DATEVALUE("10/1/20"&amp;RIGHT(BM$1,2)),$U864&lt;=DATEVALUE("9/30/20"&amp;RIGHT(BN$1,2))),AND($T864&lt;=DATEVALUE("10/1/20"&amp;RIGHT(BM$1,2)),$U864&gt;=DATEVALUE("9/30/20"&amp;RIGHT(BN$1,2)))),
IF(AND($T864&gt;=DATEVALUE("10/1/20"&amp;RIGHT(BM$1,2)),$U864&lt;=DATEVALUE("9/30/20"&amp;RIGHT(BN$1,2))),NETWORKDAYS($T864,$U864,Holidays!$J$3:$J$937),
IF(AND($T864&lt;DATEVALUE("10/1/20"&amp;RIGHT(BM$1,2)),$U864&lt;=DATEVALUE("9/30/20"&amp;RIGHT(BN$1,2))),NETWORKDAYS(DATEVALUE("10/1/20"&amp;RIGHT(BM$1,2)),$U864,Holidays!$J$3:$J$937),
IF($T864&lt;DATEVALUE("10/1/20"&amp;RIGHT(BM$1,2)),NETWORKDAYS(DATEVALUE("10/1/20"&amp;RIGHT(BM$1,2)),DATEVALUE("9/30/20"&amp;RIGHT(BN$1,2)),Holidays!$J$3:$J$937),
IF($T864&gt;=DATEVALUE("10/1/20"&amp;RIGHT(BM$1,2)),NETWORKDAYS($T864,DATEVALUE("9/30/20"&amp;RIGHT(BN$1,2)),Holidays!$J$3:$J$937),"")))),"")/(NETWORKDAYS($T864,$U864,Holidays!$J$3:$J$937)),0))</f>
        <v/>
      </c>
      <c r="BO864" s="87" t="str">
        <f>IF($Q864="","",IFERROR(IF(OR(AND($T864&gt;=DATEVALUE("10/1/20"&amp;RIGHT(BN$1,2)),$T864&lt;=DATEVALUE("9/30/20"&amp;RIGHT(BO$1,2))),AND($U864&gt;=DATEVALUE("10/1/20"&amp;RIGHT(BN$1,2)),$U864&lt;=DATEVALUE("9/30/20"&amp;RIGHT(BO$1,2))),AND($T864&lt;=DATEVALUE("10/1/20"&amp;RIGHT(BN$1,2)),$U864&gt;=DATEVALUE("9/30/20"&amp;RIGHT(BO$1,2)))),
IF(AND($T864&gt;=DATEVALUE("10/1/20"&amp;RIGHT(BN$1,2)),$U864&lt;=DATEVALUE("9/30/20"&amp;RIGHT(BO$1,2))),NETWORKDAYS($T864,$U864,Holidays!$J$3:$J$937),
IF(AND($T864&lt;DATEVALUE("10/1/20"&amp;RIGHT(BN$1,2)),$U864&lt;=DATEVALUE("9/30/20"&amp;RIGHT(BO$1,2))),NETWORKDAYS(DATEVALUE("10/1/20"&amp;RIGHT(BN$1,2)),$U864,Holidays!$J$3:$J$937),
IF($T864&lt;DATEVALUE("10/1/20"&amp;RIGHT(BN$1,2)),NETWORKDAYS(DATEVALUE("10/1/20"&amp;RIGHT(BN$1,2)),DATEVALUE("9/30/20"&amp;RIGHT(BO$1,2)),Holidays!$J$3:$J$937),
IF($T864&gt;=DATEVALUE("10/1/20"&amp;RIGHT(BN$1,2)),NETWORKDAYS($T864,DATEVALUE("9/30/20"&amp;RIGHT(BO$1,2)),Holidays!$J$3:$J$937),"")))),"")/(NETWORKDAYS($T864,$U864,Holidays!$J$3:$J$937)),0))</f>
        <v/>
      </c>
      <c r="BP864" s="87" t="str">
        <f>IF($Q864="","",IFERROR(IF(OR(AND($T864&gt;=DATEVALUE("10/1/20"&amp;RIGHT(BO$1,2)),$T864&lt;=DATEVALUE("9/30/20"&amp;RIGHT(BP$1,2))),AND($U864&gt;=DATEVALUE("10/1/20"&amp;RIGHT(BO$1,2)),$U864&lt;=DATEVALUE("9/30/20"&amp;RIGHT(BP$1,2))),AND($T864&lt;=DATEVALUE("10/1/20"&amp;RIGHT(BO$1,2)),$U864&gt;=DATEVALUE("9/30/20"&amp;RIGHT(BP$1,2)))),
IF(AND($T864&gt;=DATEVALUE("10/1/20"&amp;RIGHT(BO$1,2)),$U864&lt;=DATEVALUE("9/30/20"&amp;RIGHT(BP$1,2))),NETWORKDAYS($T864,$U864,Holidays!$J$3:$J$937),
IF(AND($T864&lt;DATEVALUE("10/1/20"&amp;RIGHT(BO$1,2)),$U864&lt;=DATEVALUE("9/30/20"&amp;RIGHT(BP$1,2))),NETWORKDAYS(DATEVALUE("10/1/20"&amp;RIGHT(BO$1,2)),$U864,Holidays!$J$3:$J$937),
IF($T864&lt;DATEVALUE("10/1/20"&amp;RIGHT(BO$1,2)),NETWORKDAYS(DATEVALUE("10/1/20"&amp;RIGHT(BO$1,2)),DATEVALUE("9/30/20"&amp;RIGHT(BP$1,2)),Holidays!$J$3:$J$937),
IF($T864&gt;=DATEVALUE("10/1/20"&amp;RIGHT(BO$1,2)),NETWORKDAYS($T864,DATEVALUE("9/30/20"&amp;RIGHT(BP$1,2)),Holidays!$J$3:$J$937),"")))),"")/(NETWORKDAYS($T864,$U864,Holidays!$J$3:$J$937)),0))</f>
        <v/>
      </c>
      <c r="BQ864" s="87" t="str">
        <f>IF($Q864="","",IFERROR(IF(OR(AND($T864&gt;=DATEVALUE("10/1/20"&amp;RIGHT(BP$1,2)),$T864&lt;=DATEVALUE("9/30/20"&amp;RIGHT(BQ$1,2))),AND($U864&gt;=DATEVALUE("10/1/20"&amp;RIGHT(BP$1,2)),$U864&lt;=DATEVALUE("9/30/20"&amp;RIGHT(BQ$1,2))),AND($T864&lt;=DATEVALUE("10/1/20"&amp;RIGHT(BP$1,2)),$U864&gt;=DATEVALUE("9/30/20"&amp;RIGHT(BQ$1,2)))),
IF(AND($T864&gt;=DATEVALUE("10/1/20"&amp;RIGHT(BP$1,2)),$U864&lt;=DATEVALUE("9/30/20"&amp;RIGHT(BQ$1,2))),NETWORKDAYS($T864,$U864,Holidays!$J$3:$J$937),
IF(AND($T864&lt;DATEVALUE("10/1/20"&amp;RIGHT(BP$1,2)),$U864&lt;=DATEVALUE("9/30/20"&amp;RIGHT(BQ$1,2))),NETWORKDAYS(DATEVALUE("10/1/20"&amp;RIGHT(BP$1,2)),$U864,Holidays!$J$3:$J$937),
IF($T864&lt;DATEVALUE("10/1/20"&amp;RIGHT(BP$1,2)),NETWORKDAYS(DATEVALUE("10/1/20"&amp;RIGHT(BP$1,2)),DATEVALUE("9/30/20"&amp;RIGHT(BQ$1,2)),Holidays!$J$3:$J$937),
IF($T864&gt;=DATEVALUE("10/1/20"&amp;RIGHT(BP$1,2)),NETWORKDAYS($T864,DATEVALUE("9/30/20"&amp;RIGHT(BQ$1,2)),Holidays!$J$3:$J$937),"")))),"")/(NETWORKDAYS($T864,$U864,Holidays!$J$3:$J$937)),0))</f>
        <v/>
      </c>
      <c r="BR864" s="87" t="str">
        <f>IF($Q864="","",IFERROR(IF(OR(AND($T864&gt;=DATEVALUE("10/1/20"&amp;RIGHT(BQ$1,2)),$T864&lt;=DATEVALUE("9/30/20"&amp;RIGHT(BR$1,2))),AND($U864&gt;=DATEVALUE("10/1/20"&amp;RIGHT(BQ$1,2)),$U864&lt;=DATEVALUE("9/30/20"&amp;RIGHT(BR$1,2))),AND($T864&lt;=DATEVALUE("10/1/20"&amp;RIGHT(BQ$1,2)),$U864&gt;=DATEVALUE("9/30/20"&amp;RIGHT(BR$1,2)))),
IF(AND($T864&gt;=DATEVALUE("10/1/20"&amp;RIGHT(BQ$1,2)),$U864&lt;=DATEVALUE("9/30/20"&amp;RIGHT(BR$1,2))),NETWORKDAYS($T864,$U864,Holidays!$J$3:$J$937),
IF(AND($T864&lt;DATEVALUE("10/1/20"&amp;RIGHT(BQ$1,2)),$U864&lt;=DATEVALUE("9/30/20"&amp;RIGHT(BR$1,2))),NETWORKDAYS(DATEVALUE("10/1/20"&amp;RIGHT(BQ$1,2)),$U864,Holidays!$J$3:$J$937),
IF($T864&lt;DATEVALUE("10/1/20"&amp;RIGHT(BQ$1,2)),NETWORKDAYS(DATEVALUE("10/1/20"&amp;RIGHT(BQ$1,2)),DATEVALUE("9/30/20"&amp;RIGHT(BR$1,2)),Holidays!$J$3:$J$937),
IF($T864&gt;=DATEVALUE("10/1/20"&amp;RIGHT(BQ$1,2)),NETWORKDAYS($T864,DATEVALUE("9/30/20"&amp;RIGHT(BR$1,2)),Holidays!$J$3:$J$937),"")))),"")/(NETWORKDAYS($T864,$U864,Holidays!$J$3:$J$937)),0))</f>
        <v/>
      </c>
      <c r="BS864" s="87" t="str">
        <f>IF($Q864="","",IFERROR(IF(OR(AND($T864&gt;=DATEVALUE("10/1/20"&amp;RIGHT(BR$1,2)),$T864&lt;=DATEVALUE("9/30/20"&amp;RIGHT(BS$1,2))),AND($U864&gt;=DATEVALUE("10/1/20"&amp;RIGHT(BR$1,2)),$U864&lt;=DATEVALUE("9/30/20"&amp;RIGHT(BS$1,2))),AND($T864&lt;=DATEVALUE("10/1/20"&amp;RIGHT(BR$1,2)),$U864&gt;=DATEVALUE("9/30/20"&amp;RIGHT(BS$1,2)))),
IF(AND($T864&gt;=DATEVALUE("10/1/20"&amp;RIGHT(BR$1,2)),$U864&lt;=DATEVALUE("9/30/20"&amp;RIGHT(BS$1,2))),NETWORKDAYS($T864,$U864,Holidays!$J$3:$J$937),
IF(AND($T864&lt;DATEVALUE("10/1/20"&amp;RIGHT(BR$1,2)),$U864&lt;=DATEVALUE("9/30/20"&amp;RIGHT(BS$1,2))),NETWORKDAYS(DATEVALUE("10/1/20"&amp;RIGHT(BR$1,2)),$U864,Holidays!$J$3:$J$937),
IF($T864&lt;DATEVALUE("10/1/20"&amp;RIGHT(BR$1,2)),NETWORKDAYS(DATEVALUE("10/1/20"&amp;RIGHT(BR$1,2)),DATEVALUE("9/30/20"&amp;RIGHT(BS$1,2)),Holidays!$J$3:$J$937),
IF($T864&gt;=DATEVALUE("10/1/20"&amp;RIGHT(BR$1,2)),NETWORKDAYS($T864,DATEVALUE("9/30/20"&amp;RIGHT(BS$1,2)),Holidays!$J$3:$J$937),"")))),"")/(NETWORKDAYS($T864,$U864,Holidays!$J$3:$J$937)),0))</f>
        <v/>
      </c>
      <c r="BT864" s="87" t="str">
        <f>IF($Q864="","",IFERROR(IF(OR(AND($T864&gt;=DATEVALUE("10/1/20"&amp;RIGHT(BS$1,2)),$T864&lt;=DATEVALUE("9/30/20"&amp;RIGHT(BT$1,2))),AND($U864&gt;=DATEVALUE("10/1/20"&amp;RIGHT(BS$1,2)),$U864&lt;=DATEVALUE("9/30/20"&amp;RIGHT(BT$1,2))),AND($T864&lt;=DATEVALUE("10/1/20"&amp;RIGHT(BS$1,2)),$U864&gt;=DATEVALUE("9/30/20"&amp;RIGHT(BT$1,2)))),
IF(AND($T864&gt;=DATEVALUE("10/1/20"&amp;RIGHT(BS$1,2)),$U864&lt;=DATEVALUE("9/30/20"&amp;RIGHT(BT$1,2))),NETWORKDAYS($T864,$U864,Holidays!$J$3:$J$937),
IF(AND($T864&lt;DATEVALUE("10/1/20"&amp;RIGHT(BS$1,2)),$U864&lt;=DATEVALUE("9/30/20"&amp;RIGHT(BT$1,2))),NETWORKDAYS(DATEVALUE("10/1/20"&amp;RIGHT(BS$1,2)),$U864,Holidays!$J$3:$J$937),
IF($T864&lt;DATEVALUE("10/1/20"&amp;RIGHT(BS$1,2)),NETWORKDAYS(DATEVALUE("10/1/20"&amp;RIGHT(BS$1,2)),DATEVALUE("9/30/20"&amp;RIGHT(BT$1,2)),Holidays!$J$3:$J$937),
IF($T864&gt;=DATEVALUE("10/1/20"&amp;RIGHT(BS$1,2)),NETWORKDAYS($T864,DATEVALUE("9/30/20"&amp;RIGHT(BT$1,2)),Holidays!$J$3:$J$937),"")))),"")/(NETWORKDAYS($T864,$U864,Holidays!$J$3:$J$937)),0))</f>
        <v/>
      </c>
      <c r="BU864" s="87" t="str">
        <f>IF($Q864="","",IFERROR(IF(OR(AND($T864&gt;=DATEVALUE("10/1/20"&amp;RIGHT(BT$1,2)),$T864&lt;=DATEVALUE("9/30/20"&amp;RIGHT(BU$1,2))),AND($U864&gt;=DATEVALUE("10/1/20"&amp;RIGHT(BT$1,2)),$U864&lt;=DATEVALUE("9/30/20"&amp;RIGHT(BU$1,2))),AND($T864&lt;=DATEVALUE("10/1/20"&amp;RIGHT(BT$1,2)),$U864&gt;=DATEVALUE("9/30/20"&amp;RIGHT(BU$1,2)))),
IF(AND($T864&gt;=DATEVALUE("10/1/20"&amp;RIGHT(BT$1,2)),$U864&lt;=DATEVALUE("9/30/20"&amp;RIGHT(BU$1,2))),NETWORKDAYS($T864,$U864,Holidays!$J$3:$J$937),
IF(AND($T864&lt;DATEVALUE("10/1/20"&amp;RIGHT(BT$1,2)),$U864&lt;=DATEVALUE("9/30/20"&amp;RIGHT(BU$1,2))),NETWORKDAYS(DATEVALUE("10/1/20"&amp;RIGHT(BT$1,2)),$U864,Holidays!$J$3:$J$937),
IF($T864&lt;DATEVALUE("10/1/20"&amp;RIGHT(BT$1,2)),NETWORKDAYS(DATEVALUE("10/1/20"&amp;RIGHT(BT$1,2)),DATEVALUE("9/30/20"&amp;RIGHT(BU$1,2)),Holidays!$J$3:$J$937),
IF($T864&gt;=DATEVALUE("10/1/20"&amp;RIGHT(BT$1,2)),NETWORKDAYS($T864,DATEVALUE("9/30/20"&amp;RIGHT(BU$1,2)),Holidays!$J$3:$J$937),"")))),"")/(NETWORKDAYS($T864,$U864,Holidays!$J$3:$J$937)),0))</f>
        <v/>
      </c>
      <c r="BV864" s="87" t="str">
        <f>IF($Q864="","",IFERROR(IF(OR(AND($T864&gt;=DATEVALUE("10/1/20"&amp;RIGHT(BU$1,2)),$T864&lt;=DATEVALUE("9/30/20"&amp;RIGHT(BV$1,2))),AND($U864&gt;=DATEVALUE("10/1/20"&amp;RIGHT(BU$1,2)),$U864&lt;=DATEVALUE("9/30/20"&amp;RIGHT(BV$1,2))),AND($T864&lt;=DATEVALUE("10/1/20"&amp;RIGHT(BU$1,2)),$U864&gt;=DATEVALUE("9/30/20"&amp;RIGHT(BV$1,2)))),
IF(AND($T864&gt;=DATEVALUE("10/1/20"&amp;RIGHT(BU$1,2)),$U864&lt;=DATEVALUE("9/30/20"&amp;RIGHT(BV$1,2))),NETWORKDAYS($T864,$U864,Holidays!$J$3:$J$937),
IF(AND($T864&lt;DATEVALUE("10/1/20"&amp;RIGHT(BU$1,2)),$U864&lt;=DATEVALUE("9/30/20"&amp;RIGHT(BV$1,2))),NETWORKDAYS(DATEVALUE("10/1/20"&amp;RIGHT(BU$1,2)),$U864,Holidays!$J$3:$J$937),
IF($T864&lt;DATEVALUE("10/1/20"&amp;RIGHT(BU$1,2)),NETWORKDAYS(DATEVALUE("10/1/20"&amp;RIGHT(BU$1,2)),DATEVALUE("9/30/20"&amp;RIGHT(BV$1,2)),Holidays!$J$3:$J$937),
IF($T864&gt;=DATEVALUE("10/1/20"&amp;RIGHT(BU$1,2)),NETWORKDAYS($T864,DATEVALUE("9/30/20"&amp;RIGHT(BV$1,2)),Holidays!$J$3:$J$937),"")))),"")/(NETWORKDAYS($T864,$U864,Holidays!$J$3:$J$937)),0))</f>
        <v/>
      </c>
      <c r="BW864" s="87" t="str">
        <f>IF($Q864="","",IFERROR(IF(OR(AND($T864&gt;=DATEVALUE("10/1/20"&amp;RIGHT(BV$1,2)),$T864&lt;=DATEVALUE("9/30/20"&amp;RIGHT(BW$1,2))),AND($U864&gt;=DATEVALUE("10/1/20"&amp;RIGHT(BV$1,2)),$U864&lt;=DATEVALUE("9/30/20"&amp;RIGHT(BW$1,2))),AND($T864&lt;=DATEVALUE("10/1/20"&amp;RIGHT(BV$1,2)),$U864&gt;=DATEVALUE("9/30/20"&amp;RIGHT(BW$1,2)))),
IF(AND($T864&gt;=DATEVALUE("10/1/20"&amp;RIGHT(BV$1,2)),$U864&lt;=DATEVALUE("9/30/20"&amp;RIGHT(BW$1,2))),NETWORKDAYS($T864,$U864,Holidays!$J$3:$J$937),
IF(AND($T864&lt;DATEVALUE("10/1/20"&amp;RIGHT(BV$1,2)),$U864&lt;=DATEVALUE("9/30/20"&amp;RIGHT(BW$1,2))),NETWORKDAYS(DATEVALUE("10/1/20"&amp;RIGHT(BV$1,2)),$U864,Holidays!$J$3:$J$937),
IF($T864&lt;DATEVALUE("10/1/20"&amp;RIGHT(BV$1,2)),NETWORKDAYS(DATEVALUE("10/1/20"&amp;RIGHT(BV$1,2)),DATEVALUE("9/30/20"&amp;RIGHT(BW$1,2)),Holidays!$J$3:$J$937),
IF($T864&gt;=DATEVALUE("10/1/20"&amp;RIGHT(BV$1,2)),NETWORKDAYS($T864,DATEVALUE("9/30/20"&amp;RIGHT(BW$1,2)),Holidays!$J$3:$J$937),"")))),"")/(NETWORKDAYS($T864,$U864,Holidays!$J$3:$J$937)),0))</f>
        <v/>
      </c>
      <c r="BX864" s="87" t="str">
        <f>IF($Q864="","",IFERROR(IF(OR(AND($T864&gt;=DATEVALUE("10/1/20"&amp;RIGHT(BW$1,2)),$T864&lt;=DATEVALUE("9/30/20"&amp;RIGHT(BX$1,2))),AND($U864&gt;=DATEVALUE("10/1/20"&amp;RIGHT(BW$1,2)),$U864&lt;=DATEVALUE("9/30/20"&amp;RIGHT(BX$1,2))),AND($T864&lt;=DATEVALUE("10/1/20"&amp;RIGHT(BW$1,2)),$U864&gt;=DATEVALUE("9/30/20"&amp;RIGHT(BX$1,2)))),
IF(AND($T864&gt;=DATEVALUE("10/1/20"&amp;RIGHT(BW$1,2)),$U864&lt;=DATEVALUE("9/30/20"&amp;RIGHT(BX$1,2))),NETWORKDAYS($T864,$U864,Holidays!$J$3:$J$937),
IF(AND($T864&lt;DATEVALUE("10/1/20"&amp;RIGHT(BW$1,2)),$U864&lt;=DATEVALUE("9/30/20"&amp;RIGHT(BX$1,2))),NETWORKDAYS(DATEVALUE("10/1/20"&amp;RIGHT(BW$1,2)),$U864,Holidays!$J$3:$J$937),
IF($T864&lt;DATEVALUE("10/1/20"&amp;RIGHT(BW$1,2)),NETWORKDAYS(DATEVALUE("10/1/20"&amp;RIGHT(BW$1,2)),DATEVALUE("9/30/20"&amp;RIGHT(BX$1,2)),Holidays!$J$3:$J$937),
IF($T864&gt;=DATEVALUE("10/1/20"&amp;RIGHT(BW$1,2)),NETWORKDAYS($T864,DATEVALUE("9/30/20"&amp;RIGHT(BX$1,2)),Holidays!$J$3:$J$937),"")))),"")/(NETWORKDAYS($T864,$U864,Holidays!$J$3:$J$937)),0))</f>
        <v/>
      </c>
      <c r="BY864" s="87" t="str">
        <f>IF($Q864="","",IFERROR(IF(OR(AND($T864&gt;=DATEVALUE("10/1/20"&amp;RIGHT(BX$1,2)),$T864&lt;=DATEVALUE("9/30/20"&amp;RIGHT(BY$1,2))),AND($U864&gt;=DATEVALUE("10/1/20"&amp;RIGHT(BX$1,2)),$U864&lt;=DATEVALUE("9/30/20"&amp;RIGHT(BY$1,2))),AND($T864&lt;=DATEVALUE("10/1/20"&amp;RIGHT(BX$1,2)),$U864&gt;=DATEVALUE("9/30/20"&amp;RIGHT(BY$1,2)))),
IF(AND($T864&gt;=DATEVALUE("10/1/20"&amp;RIGHT(BX$1,2)),$U864&lt;=DATEVALUE("9/30/20"&amp;RIGHT(BY$1,2))),NETWORKDAYS($T864,$U864,Holidays!$J$3:$J$937),
IF(AND($T864&lt;DATEVALUE("10/1/20"&amp;RIGHT(BX$1,2)),$U864&lt;=DATEVALUE("9/30/20"&amp;RIGHT(BY$1,2))),NETWORKDAYS(DATEVALUE("10/1/20"&amp;RIGHT(BX$1,2)),$U864,Holidays!$J$3:$J$937),
IF($T864&lt;DATEVALUE("10/1/20"&amp;RIGHT(BX$1,2)),NETWORKDAYS(DATEVALUE("10/1/20"&amp;RIGHT(BX$1,2)),DATEVALUE("9/30/20"&amp;RIGHT(BY$1,2)),Holidays!$J$3:$J$937),
IF($T864&gt;=DATEVALUE("10/1/20"&amp;RIGHT(BX$1,2)),NETWORKDAYS($T864,DATEVALUE("9/30/20"&amp;RIGHT(BY$1,2)),Holidays!$J$3:$J$937),"")))),"")/(NETWORKDAYS($T864,$U864,Holidays!$J$3:$J$937)),0))</f>
        <v/>
      </c>
      <c r="BZ864" s="87" t="str">
        <f>IF($Q864="","",IFERROR(IF(OR(AND($T864&gt;=DATEVALUE("10/1/20"&amp;RIGHT(BY$1,2)),$T864&lt;=DATEVALUE("9/30/20"&amp;RIGHT(BZ$1,2))),AND($U864&gt;=DATEVALUE("10/1/20"&amp;RIGHT(BY$1,2)),$U864&lt;=DATEVALUE("9/30/20"&amp;RIGHT(BZ$1,2))),AND($T864&lt;=DATEVALUE("10/1/20"&amp;RIGHT(BY$1,2)),$U864&gt;=DATEVALUE("9/30/20"&amp;RIGHT(BZ$1,2)))),
IF(AND($T864&gt;=DATEVALUE("10/1/20"&amp;RIGHT(BY$1,2)),$U864&lt;=DATEVALUE("9/30/20"&amp;RIGHT(BZ$1,2))),NETWORKDAYS($T864,$U864,Holidays!$J$3:$J$937),
IF(AND($T864&lt;DATEVALUE("10/1/20"&amp;RIGHT(BY$1,2)),$U864&lt;=DATEVALUE("9/30/20"&amp;RIGHT(BZ$1,2))),NETWORKDAYS(DATEVALUE("10/1/20"&amp;RIGHT(BY$1,2)),$U864,Holidays!$J$3:$J$937),
IF($T864&lt;DATEVALUE("10/1/20"&amp;RIGHT(BY$1,2)),NETWORKDAYS(DATEVALUE("10/1/20"&amp;RIGHT(BY$1,2)),DATEVALUE("9/30/20"&amp;RIGHT(BZ$1,2)),Holidays!$J$3:$J$937),
IF($T864&gt;=DATEVALUE("10/1/20"&amp;RIGHT(BY$1,2)),NETWORKDAYS($T864,DATEVALUE("9/30/20"&amp;RIGHT(BZ$1,2)),Holidays!$J$3:$J$937),"")))),"")/(NETWORKDAYS($T864,$U864,Holidays!$J$3:$J$937)),0))</f>
        <v/>
      </c>
      <c r="CA864" s="87" t="str">
        <f>IF($Q864="","",IFERROR(IF(OR(AND($T864&gt;=DATEVALUE("10/1/20"&amp;RIGHT(BZ$1,2)),$T864&lt;=DATEVALUE("9/30/20"&amp;RIGHT(CA$1,2))),AND($U864&gt;=DATEVALUE("10/1/20"&amp;RIGHT(BZ$1,2)),$U864&lt;=DATEVALUE("9/30/20"&amp;RIGHT(CA$1,2))),AND($T864&lt;=DATEVALUE("10/1/20"&amp;RIGHT(BZ$1,2)),$U864&gt;=DATEVALUE("9/30/20"&amp;RIGHT(CA$1,2)))),
IF(AND($T864&gt;=DATEVALUE("10/1/20"&amp;RIGHT(BZ$1,2)),$U864&lt;=DATEVALUE("9/30/20"&amp;RIGHT(CA$1,2))),NETWORKDAYS($T864,$U864,Holidays!$J$3:$J$937),
IF(AND($T864&lt;DATEVALUE("10/1/20"&amp;RIGHT(BZ$1,2)),$U864&lt;=DATEVALUE("9/30/20"&amp;RIGHT(CA$1,2))),NETWORKDAYS(DATEVALUE("10/1/20"&amp;RIGHT(BZ$1,2)),$U864,Holidays!$J$3:$J$937),
IF($T864&lt;DATEVALUE("10/1/20"&amp;RIGHT(BZ$1,2)),NETWORKDAYS(DATEVALUE("10/1/20"&amp;RIGHT(BZ$1,2)),DATEVALUE("9/30/20"&amp;RIGHT(CA$1,2)),Holidays!$J$3:$J$937),
IF($T864&gt;=DATEVALUE("10/1/20"&amp;RIGHT(BZ$1,2)),NETWORKDAYS($T864,DATEVALUE("9/30/20"&amp;RIGHT(CA$1,2)),Holidays!$J$3:$J$937),"")))),"")/(NETWORKDAYS($T864,$U864,Holidays!$J$3:$J$937)),0))</f>
        <v/>
      </c>
      <c r="CB864" s="87" t="str">
        <f>IF($Q864="","",IFERROR(IF(OR(AND($T864&gt;=DATEVALUE("10/1/20"&amp;RIGHT(CA$1,2)),$T864&lt;=DATEVALUE("9/30/20"&amp;RIGHT(CB$1,2))),AND($U864&gt;=DATEVALUE("10/1/20"&amp;RIGHT(CA$1,2)),$U864&lt;=DATEVALUE("9/30/20"&amp;RIGHT(CB$1,2))),AND($T864&lt;=DATEVALUE("10/1/20"&amp;RIGHT(CA$1,2)),$U864&gt;=DATEVALUE("9/30/20"&amp;RIGHT(CB$1,2)))),
IF(AND($T864&gt;=DATEVALUE("10/1/20"&amp;RIGHT(CA$1,2)),$U864&lt;=DATEVALUE("9/30/20"&amp;RIGHT(CB$1,2))),NETWORKDAYS($T864,$U864,Holidays!$J$3:$J$937),
IF(AND($T864&lt;DATEVALUE("10/1/20"&amp;RIGHT(CA$1,2)),$U864&lt;=DATEVALUE("9/30/20"&amp;RIGHT(CB$1,2))),NETWORKDAYS(DATEVALUE("10/1/20"&amp;RIGHT(CA$1,2)),$U864,Holidays!$J$3:$J$937),
IF($T864&lt;DATEVALUE("10/1/20"&amp;RIGHT(CA$1,2)),NETWORKDAYS(DATEVALUE("10/1/20"&amp;RIGHT(CA$1,2)),DATEVALUE("9/30/20"&amp;RIGHT(CB$1,2)),Holidays!$J$3:$J$937),
IF($T864&gt;=DATEVALUE("10/1/20"&amp;RIGHT(CA$1,2)),NETWORKDAYS($T864,DATEVALUE("9/30/20"&amp;RIGHT(CB$1,2)),Holidays!$J$3:$J$937),"")))),"")/(NETWORKDAYS($T864,$U864,Holidays!$J$3:$J$937)),0))</f>
        <v/>
      </c>
    </row>
    <row r="865" spans="1:80">
      <c r="A865" s="97"/>
      <c r="B865" s="98" t="str">
        <f ca="1">IF(NOT($A865=""),OFFSET('WBS Reference &amp; User Procedure'!$A$1,MATCH($A865,'WBS Reference &amp; User Procedure'!$A:$A,0)-1,1),"")</f>
        <v/>
      </c>
      <c r="D865" s="97"/>
      <c r="T865" s="104" t="str">
        <f>IF(NOT(Q865=""),IF(NOT($S865=""),$S865,#REF!),"")</f>
        <v/>
      </c>
      <c r="U865" s="104" t="str">
        <f>IF(NOT(Q865=""),WORKDAY(T865,Q865,Holidays!$J$3:$J$937),"")</f>
        <v/>
      </c>
      <c r="V865" s="104"/>
      <c r="W865" s="104"/>
      <c r="X865" s="101" t="str">
        <f t="shared" si="181"/>
        <v/>
      </c>
      <c r="AL865" s="87" t="str">
        <f t="shared" ca="1" si="194"/>
        <v/>
      </c>
      <c r="AN865" s="87" t="str">
        <f t="shared" ca="1" si="192"/>
        <v/>
      </c>
      <c r="AO865" s="87" t="str">
        <f t="shared" ca="1" si="192"/>
        <v/>
      </c>
      <c r="AP865" s="87" t="str">
        <f t="shared" ca="1" si="192"/>
        <v/>
      </c>
      <c r="AQ865" s="87" t="str">
        <f t="shared" ca="1" si="192"/>
        <v/>
      </c>
      <c r="AR865" s="87" t="str">
        <f t="shared" ca="1" si="192"/>
        <v/>
      </c>
      <c r="AS865" s="87" t="str">
        <f t="shared" ca="1" si="192"/>
        <v/>
      </c>
      <c r="AT865" s="87" t="str">
        <f t="shared" ca="1" si="192"/>
        <v/>
      </c>
      <c r="AU865" s="87" t="str">
        <f t="shared" ca="1" si="192"/>
        <v/>
      </c>
      <c r="AV865" s="87" t="str">
        <f t="shared" ca="1" si="192"/>
        <v/>
      </c>
      <c r="AW865" s="87" t="str">
        <f t="shared" ca="1" si="192"/>
        <v/>
      </c>
      <c r="AX865" s="87" t="str">
        <f t="shared" ca="1" si="193"/>
        <v/>
      </c>
      <c r="AY865" s="87" t="str">
        <f t="shared" ca="1" si="193"/>
        <v/>
      </c>
      <c r="AZ865" s="87" t="str">
        <f t="shared" ca="1" si="193"/>
        <v/>
      </c>
      <c r="BA865" s="87" t="str">
        <f t="shared" ca="1" si="193"/>
        <v/>
      </c>
      <c r="BB865" s="87" t="str">
        <f t="shared" ca="1" si="193"/>
        <v/>
      </c>
      <c r="BC865" s="87" t="str">
        <f t="shared" ca="1" si="193"/>
        <v/>
      </c>
      <c r="BD865" s="87" t="str">
        <f t="shared" ca="1" si="193"/>
        <v/>
      </c>
      <c r="BE865" s="87" t="str">
        <f t="shared" ca="1" si="193"/>
        <v/>
      </c>
      <c r="BF865" s="87" t="str">
        <f t="shared" ca="1" si="193"/>
        <v/>
      </c>
      <c r="BG865" s="87" t="str">
        <f t="shared" ca="1" si="193"/>
        <v/>
      </c>
      <c r="BI865" s="87" t="str">
        <f>IF($Q865="","",IFERROR(IF(OR(AND($T865&gt;=DATEVALUE("10/1/20"&amp;RIGHT(BH$1,2)),$T865&lt;=DATEVALUE("9/30/20"&amp;RIGHT(BI$1,2))),AND($U865&gt;=DATEVALUE("10/1/20"&amp;RIGHT(BH$1,2)),$U865&lt;=DATEVALUE("9/30/20"&amp;RIGHT(BI$1,2))),AND($T865&lt;=DATEVALUE("10/1/20"&amp;RIGHT(BH$1,2)),$U865&gt;=DATEVALUE("9/30/20"&amp;RIGHT(BI$1,2)))),
IF(AND($T865&gt;=DATEVALUE("10/1/20"&amp;RIGHT(BH$1,2)),$U865&lt;=DATEVALUE("9/30/20"&amp;RIGHT(BI$1,2))),NETWORKDAYS($T865,$U865,Holidays!$J$3:$J$937),
IF(AND($T865&lt;DATEVALUE("10/1/20"&amp;RIGHT(BH$1,2)),$U865&lt;=DATEVALUE("9/30/20"&amp;RIGHT(BI$1,2))),NETWORKDAYS(DATEVALUE("10/1/20"&amp;RIGHT(BH$1,2)),$U865,Holidays!$J$3:$J$937),
IF($T865&lt;DATEVALUE("10/1/20"&amp;RIGHT(BH$1,2)),NETWORKDAYS(DATEVALUE("10/1/20"&amp;RIGHT(BH$1,2)),DATEVALUE("9/30/20"&amp;RIGHT(BI$1,2)),Holidays!$J$3:$J$937),
IF($T865&gt;=DATEVALUE("10/1/20"&amp;RIGHT(BH$1,2)),NETWORKDAYS($T865,DATEVALUE("9/30/20"&amp;RIGHT(BI$1,2)),Holidays!$J$3:$J$937),"")))),"")/(NETWORKDAYS($T865,$U865,Holidays!$J$3:$J$937)),0))</f>
        <v/>
      </c>
      <c r="BJ865" s="87" t="str">
        <f>IF($Q865="","",IFERROR(IF(OR(AND($T865&gt;=DATEVALUE("10/1/20"&amp;RIGHT(BI$1,2)),$T865&lt;=DATEVALUE("9/30/20"&amp;RIGHT(BJ$1,2))),AND($U865&gt;=DATEVALUE("10/1/20"&amp;RIGHT(BI$1,2)),$U865&lt;=DATEVALUE("9/30/20"&amp;RIGHT(BJ$1,2))),AND($T865&lt;=DATEVALUE("10/1/20"&amp;RIGHT(BI$1,2)),$U865&gt;=DATEVALUE("9/30/20"&amp;RIGHT(BJ$1,2)))),
IF(AND($T865&gt;=DATEVALUE("10/1/20"&amp;RIGHT(BI$1,2)),$U865&lt;=DATEVALUE("9/30/20"&amp;RIGHT(BJ$1,2))),NETWORKDAYS($T865,$U865,Holidays!$J$3:$J$937),
IF(AND($T865&lt;DATEVALUE("10/1/20"&amp;RIGHT(BI$1,2)),$U865&lt;=DATEVALUE("9/30/20"&amp;RIGHT(BJ$1,2))),NETWORKDAYS(DATEVALUE("10/1/20"&amp;RIGHT(BI$1,2)),$U865,Holidays!$J$3:$J$937),
IF($T865&lt;DATEVALUE("10/1/20"&amp;RIGHT(BI$1,2)),NETWORKDAYS(DATEVALUE("10/1/20"&amp;RIGHT(BI$1,2)),DATEVALUE("9/30/20"&amp;RIGHT(BJ$1,2)),Holidays!$J$3:$J$937),
IF($T865&gt;=DATEVALUE("10/1/20"&amp;RIGHT(BI$1,2)),NETWORKDAYS($T865,DATEVALUE("9/30/20"&amp;RIGHT(BJ$1,2)),Holidays!$J$3:$J$937),"")))),"")/(NETWORKDAYS($T865,$U865,Holidays!$J$3:$J$937)),0))</f>
        <v/>
      </c>
      <c r="BK865" s="87" t="str">
        <f>IF($Q865="","",IFERROR(IF(OR(AND($T865&gt;=DATEVALUE("10/1/20"&amp;RIGHT(BJ$1,2)),$T865&lt;=DATEVALUE("9/30/20"&amp;RIGHT(BK$1,2))),AND($U865&gt;=DATEVALUE("10/1/20"&amp;RIGHT(BJ$1,2)),$U865&lt;=DATEVALUE("9/30/20"&amp;RIGHT(BK$1,2))),AND($T865&lt;=DATEVALUE("10/1/20"&amp;RIGHT(BJ$1,2)),$U865&gt;=DATEVALUE("9/30/20"&amp;RIGHT(BK$1,2)))),
IF(AND($T865&gt;=DATEVALUE("10/1/20"&amp;RIGHT(BJ$1,2)),$U865&lt;=DATEVALUE("9/30/20"&amp;RIGHT(BK$1,2))),NETWORKDAYS($T865,$U865,Holidays!$J$3:$J$937),
IF(AND($T865&lt;DATEVALUE("10/1/20"&amp;RIGHT(BJ$1,2)),$U865&lt;=DATEVALUE("9/30/20"&amp;RIGHT(BK$1,2))),NETWORKDAYS(DATEVALUE("10/1/20"&amp;RIGHT(BJ$1,2)),$U865,Holidays!$J$3:$J$937),
IF($T865&lt;DATEVALUE("10/1/20"&amp;RIGHT(BJ$1,2)),NETWORKDAYS(DATEVALUE("10/1/20"&amp;RIGHT(BJ$1,2)),DATEVALUE("9/30/20"&amp;RIGHT(BK$1,2)),Holidays!$J$3:$J$937),
IF($T865&gt;=DATEVALUE("10/1/20"&amp;RIGHT(BJ$1,2)),NETWORKDAYS($T865,DATEVALUE("9/30/20"&amp;RIGHT(BK$1,2)),Holidays!$J$3:$J$937),"")))),"")/(NETWORKDAYS($T865,$U865,Holidays!$J$3:$J$937)),0))</f>
        <v/>
      </c>
      <c r="BL865" s="87" t="str">
        <f>IF($Q865="","",IFERROR(IF(OR(AND($T865&gt;=DATEVALUE("10/1/20"&amp;RIGHT(BK$1,2)),$T865&lt;=DATEVALUE("9/30/20"&amp;RIGHT(BL$1,2))),AND($U865&gt;=DATEVALUE("10/1/20"&amp;RIGHT(BK$1,2)),$U865&lt;=DATEVALUE("9/30/20"&amp;RIGHT(BL$1,2))),AND($T865&lt;=DATEVALUE("10/1/20"&amp;RIGHT(BK$1,2)),$U865&gt;=DATEVALUE("9/30/20"&amp;RIGHT(BL$1,2)))),
IF(AND($T865&gt;=DATEVALUE("10/1/20"&amp;RIGHT(BK$1,2)),$U865&lt;=DATEVALUE("9/30/20"&amp;RIGHT(BL$1,2))),NETWORKDAYS($T865,$U865,Holidays!$J$3:$J$937),
IF(AND($T865&lt;DATEVALUE("10/1/20"&amp;RIGHT(BK$1,2)),$U865&lt;=DATEVALUE("9/30/20"&amp;RIGHT(BL$1,2))),NETWORKDAYS(DATEVALUE("10/1/20"&amp;RIGHT(BK$1,2)),$U865,Holidays!$J$3:$J$937),
IF($T865&lt;DATEVALUE("10/1/20"&amp;RIGHT(BK$1,2)),NETWORKDAYS(DATEVALUE("10/1/20"&amp;RIGHT(BK$1,2)),DATEVALUE("9/30/20"&amp;RIGHT(BL$1,2)),Holidays!$J$3:$J$937),
IF($T865&gt;=DATEVALUE("10/1/20"&amp;RIGHT(BK$1,2)),NETWORKDAYS($T865,DATEVALUE("9/30/20"&amp;RIGHT(BL$1,2)),Holidays!$J$3:$J$937),"")))),"")/(NETWORKDAYS($T865,$U865,Holidays!$J$3:$J$937)),0))</f>
        <v/>
      </c>
      <c r="BM865" s="87" t="str">
        <f>IF($Q865="","",IFERROR(IF(OR(AND($T865&gt;=DATEVALUE("10/1/20"&amp;RIGHT(BL$1,2)),$T865&lt;=DATEVALUE("9/30/20"&amp;RIGHT(BM$1,2))),AND($U865&gt;=DATEVALUE("10/1/20"&amp;RIGHT(BL$1,2)),$U865&lt;=DATEVALUE("9/30/20"&amp;RIGHT(BM$1,2))),AND($T865&lt;=DATEVALUE("10/1/20"&amp;RIGHT(BL$1,2)),$U865&gt;=DATEVALUE("9/30/20"&amp;RIGHT(BM$1,2)))),
IF(AND($T865&gt;=DATEVALUE("10/1/20"&amp;RIGHT(BL$1,2)),$U865&lt;=DATEVALUE("9/30/20"&amp;RIGHT(BM$1,2))),NETWORKDAYS($T865,$U865,Holidays!$J$3:$J$937),
IF(AND($T865&lt;DATEVALUE("10/1/20"&amp;RIGHT(BL$1,2)),$U865&lt;=DATEVALUE("9/30/20"&amp;RIGHT(BM$1,2))),NETWORKDAYS(DATEVALUE("10/1/20"&amp;RIGHT(BL$1,2)),$U865,Holidays!$J$3:$J$937),
IF($T865&lt;DATEVALUE("10/1/20"&amp;RIGHT(BL$1,2)),NETWORKDAYS(DATEVALUE("10/1/20"&amp;RIGHT(BL$1,2)),DATEVALUE("9/30/20"&amp;RIGHT(BM$1,2)),Holidays!$J$3:$J$937),
IF($T865&gt;=DATEVALUE("10/1/20"&amp;RIGHT(BL$1,2)),NETWORKDAYS($T865,DATEVALUE("9/30/20"&amp;RIGHT(BM$1,2)),Holidays!$J$3:$J$937),"")))),"")/(NETWORKDAYS($T865,$U865,Holidays!$J$3:$J$937)),0))</f>
        <v/>
      </c>
      <c r="BN865" s="87" t="str">
        <f>IF($Q865="","",IFERROR(IF(OR(AND($T865&gt;=DATEVALUE("10/1/20"&amp;RIGHT(BM$1,2)),$T865&lt;=DATEVALUE("9/30/20"&amp;RIGHT(BN$1,2))),AND($U865&gt;=DATEVALUE("10/1/20"&amp;RIGHT(BM$1,2)),$U865&lt;=DATEVALUE("9/30/20"&amp;RIGHT(BN$1,2))),AND($T865&lt;=DATEVALUE("10/1/20"&amp;RIGHT(BM$1,2)),$U865&gt;=DATEVALUE("9/30/20"&amp;RIGHT(BN$1,2)))),
IF(AND($T865&gt;=DATEVALUE("10/1/20"&amp;RIGHT(BM$1,2)),$U865&lt;=DATEVALUE("9/30/20"&amp;RIGHT(BN$1,2))),NETWORKDAYS($T865,$U865,Holidays!$J$3:$J$937),
IF(AND($T865&lt;DATEVALUE("10/1/20"&amp;RIGHT(BM$1,2)),$U865&lt;=DATEVALUE("9/30/20"&amp;RIGHT(BN$1,2))),NETWORKDAYS(DATEVALUE("10/1/20"&amp;RIGHT(BM$1,2)),$U865,Holidays!$J$3:$J$937),
IF($T865&lt;DATEVALUE("10/1/20"&amp;RIGHT(BM$1,2)),NETWORKDAYS(DATEVALUE("10/1/20"&amp;RIGHT(BM$1,2)),DATEVALUE("9/30/20"&amp;RIGHT(BN$1,2)),Holidays!$J$3:$J$937),
IF($T865&gt;=DATEVALUE("10/1/20"&amp;RIGHT(BM$1,2)),NETWORKDAYS($T865,DATEVALUE("9/30/20"&amp;RIGHT(BN$1,2)),Holidays!$J$3:$J$937),"")))),"")/(NETWORKDAYS($T865,$U865,Holidays!$J$3:$J$937)),0))</f>
        <v/>
      </c>
      <c r="BO865" s="87" t="str">
        <f>IF($Q865="","",IFERROR(IF(OR(AND($T865&gt;=DATEVALUE("10/1/20"&amp;RIGHT(BN$1,2)),$T865&lt;=DATEVALUE("9/30/20"&amp;RIGHT(BO$1,2))),AND($U865&gt;=DATEVALUE("10/1/20"&amp;RIGHT(BN$1,2)),$U865&lt;=DATEVALUE("9/30/20"&amp;RIGHT(BO$1,2))),AND($T865&lt;=DATEVALUE("10/1/20"&amp;RIGHT(BN$1,2)),$U865&gt;=DATEVALUE("9/30/20"&amp;RIGHT(BO$1,2)))),
IF(AND($T865&gt;=DATEVALUE("10/1/20"&amp;RIGHT(BN$1,2)),$U865&lt;=DATEVALUE("9/30/20"&amp;RIGHT(BO$1,2))),NETWORKDAYS($T865,$U865,Holidays!$J$3:$J$937),
IF(AND($T865&lt;DATEVALUE("10/1/20"&amp;RIGHT(BN$1,2)),$U865&lt;=DATEVALUE("9/30/20"&amp;RIGHT(BO$1,2))),NETWORKDAYS(DATEVALUE("10/1/20"&amp;RIGHT(BN$1,2)),$U865,Holidays!$J$3:$J$937),
IF($T865&lt;DATEVALUE("10/1/20"&amp;RIGHT(BN$1,2)),NETWORKDAYS(DATEVALUE("10/1/20"&amp;RIGHT(BN$1,2)),DATEVALUE("9/30/20"&amp;RIGHT(BO$1,2)),Holidays!$J$3:$J$937),
IF($T865&gt;=DATEVALUE("10/1/20"&amp;RIGHT(BN$1,2)),NETWORKDAYS($T865,DATEVALUE("9/30/20"&amp;RIGHT(BO$1,2)),Holidays!$J$3:$J$937),"")))),"")/(NETWORKDAYS($T865,$U865,Holidays!$J$3:$J$937)),0))</f>
        <v/>
      </c>
      <c r="BP865" s="87" t="str">
        <f>IF($Q865="","",IFERROR(IF(OR(AND($T865&gt;=DATEVALUE("10/1/20"&amp;RIGHT(BO$1,2)),$T865&lt;=DATEVALUE("9/30/20"&amp;RIGHT(BP$1,2))),AND($U865&gt;=DATEVALUE("10/1/20"&amp;RIGHT(BO$1,2)),$U865&lt;=DATEVALUE("9/30/20"&amp;RIGHT(BP$1,2))),AND($T865&lt;=DATEVALUE("10/1/20"&amp;RIGHT(BO$1,2)),$U865&gt;=DATEVALUE("9/30/20"&amp;RIGHT(BP$1,2)))),
IF(AND($T865&gt;=DATEVALUE("10/1/20"&amp;RIGHT(BO$1,2)),$U865&lt;=DATEVALUE("9/30/20"&amp;RIGHT(BP$1,2))),NETWORKDAYS($T865,$U865,Holidays!$J$3:$J$937),
IF(AND($T865&lt;DATEVALUE("10/1/20"&amp;RIGHT(BO$1,2)),$U865&lt;=DATEVALUE("9/30/20"&amp;RIGHT(BP$1,2))),NETWORKDAYS(DATEVALUE("10/1/20"&amp;RIGHT(BO$1,2)),$U865,Holidays!$J$3:$J$937),
IF($T865&lt;DATEVALUE("10/1/20"&amp;RIGHT(BO$1,2)),NETWORKDAYS(DATEVALUE("10/1/20"&amp;RIGHT(BO$1,2)),DATEVALUE("9/30/20"&amp;RIGHT(BP$1,2)),Holidays!$J$3:$J$937),
IF($T865&gt;=DATEVALUE("10/1/20"&amp;RIGHT(BO$1,2)),NETWORKDAYS($T865,DATEVALUE("9/30/20"&amp;RIGHT(BP$1,2)),Holidays!$J$3:$J$937),"")))),"")/(NETWORKDAYS($T865,$U865,Holidays!$J$3:$J$937)),0))</f>
        <v/>
      </c>
      <c r="BQ865" s="87" t="str">
        <f>IF($Q865="","",IFERROR(IF(OR(AND($T865&gt;=DATEVALUE("10/1/20"&amp;RIGHT(BP$1,2)),$T865&lt;=DATEVALUE("9/30/20"&amp;RIGHT(BQ$1,2))),AND($U865&gt;=DATEVALUE("10/1/20"&amp;RIGHT(BP$1,2)),$U865&lt;=DATEVALUE("9/30/20"&amp;RIGHT(BQ$1,2))),AND($T865&lt;=DATEVALUE("10/1/20"&amp;RIGHT(BP$1,2)),$U865&gt;=DATEVALUE("9/30/20"&amp;RIGHT(BQ$1,2)))),
IF(AND($T865&gt;=DATEVALUE("10/1/20"&amp;RIGHT(BP$1,2)),$U865&lt;=DATEVALUE("9/30/20"&amp;RIGHT(BQ$1,2))),NETWORKDAYS($T865,$U865,Holidays!$J$3:$J$937),
IF(AND($T865&lt;DATEVALUE("10/1/20"&amp;RIGHT(BP$1,2)),$U865&lt;=DATEVALUE("9/30/20"&amp;RIGHT(BQ$1,2))),NETWORKDAYS(DATEVALUE("10/1/20"&amp;RIGHT(BP$1,2)),$U865,Holidays!$J$3:$J$937),
IF($T865&lt;DATEVALUE("10/1/20"&amp;RIGHT(BP$1,2)),NETWORKDAYS(DATEVALUE("10/1/20"&amp;RIGHT(BP$1,2)),DATEVALUE("9/30/20"&amp;RIGHT(BQ$1,2)),Holidays!$J$3:$J$937),
IF($T865&gt;=DATEVALUE("10/1/20"&amp;RIGHT(BP$1,2)),NETWORKDAYS($T865,DATEVALUE("9/30/20"&amp;RIGHT(BQ$1,2)),Holidays!$J$3:$J$937),"")))),"")/(NETWORKDAYS($T865,$U865,Holidays!$J$3:$J$937)),0))</f>
        <v/>
      </c>
      <c r="BR865" s="87" t="str">
        <f>IF($Q865="","",IFERROR(IF(OR(AND($T865&gt;=DATEVALUE("10/1/20"&amp;RIGHT(BQ$1,2)),$T865&lt;=DATEVALUE("9/30/20"&amp;RIGHT(BR$1,2))),AND($U865&gt;=DATEVALUE("10/1/20"&amp;RIGHT(BQ$1,2)),$U865&lt;=DATEVALUE("9/30/20"&amp;RIGHT(BR$1,2))),AND($T865&lt;=DATEVALUE("10/1/20"&amp;RIGHT(BQ$1,2)),$U865&gt;=DATEVALUE("9/30/20"&amp;RIGHT(BR$1,2)))),
IF(AND($T865&gt;=DATEVALUE("10/1/20"&amp;RIGHT(BQ$1,2)),$U865&lt;=DATEVALUE("9/30/20"&amp;RIGHT(BR$1,2))),NETWORKDAYS($T865,$U865,Holidays!$J$3:$J$937),
IF(AND($T865&lt;DATEVALUE("10/1/20"&amp;RIGHT(BQ$1,2)),$U865&lt;=DATEVALUE("9/30/20"&amp;RIGHT(BR$1,2))),NETWORKDAYS(DATEVALUE("10/1/20"&amp;RIGHT(BQ$1,2)),$U865,Holidays!$J$3:$J$937),
IF($T865&lt;DATEVALUE("10/1/20"&amp;RIGHT(BQ$1,2)),NETWORKDAYS(DATEVALUE("10/1/20"&amp;RIGHT(BQ$1,2)),DATEVALUE("9/30/20"&amp;RIGHT(BR$1,2)),Holidays!$J$3:$J$937),
IF($T865&gt;=DATEVALUE("10/1/20"&amp;RIGHT(BQ$1,2)),NETWORKDAYS($T865,DATEVALUE("9/30/20"&amp;RIGHT(BR$1,2)),Holidays!$J$3:$J$937),"")))),"")/(NETWORKDAYS($T865,$U865,Holidays!$J$3:$J$937)),0))</f>
        <v/>
      </c>
      <c r="BS865" s="87" t="str">
        <f>IF($Q865="","",IFERROR(IF(OR(AND($T865&gt;=DATEVALUE("10/1/20"&amp;RIGHT(BR$1,2)),$T865&lt;=DATEVALUE("9/30/20"&amp;RIGHT(BS$1,2))),AND($U865&gt;=DATEVALUE("10/1/20"&amp;RIGHT(BR$1,2)),$U865&lt;=DATEVALUE("9/30/20"&amp;RIGHT(BS$1,2))),AND($T865&lt;=DATEVALUE("10/1/20"&amp;RIGHT(BR$1,2)),$U865&gt;=DATEVALUE("9/30/20"&amp;RIGHT(BS$1,2)))),
IF(AND($T865&gt;=DATEVALUE("10/1/20"&amp;RIGHT(BR$1,2)),$U865&lt;=DATEVALUE("9/30/20"&amp;RIGHT(BS$1,2))),NETWORKDAYS($T865,$U865,Holidays!$J$3:$J$937),
IF(AND($T865&lt;DATEVALUE("10/1/20"&amp;RIGHT(BR$1,2)),$U865&lt;=DATEVALUE("9/30/20"&amp;RIGHT(BS$1,2))),NETWORKDAYS(DATEVALUE("10/1/20"&amp;RIGHT(BR$1,2)),$U865,Holidays!$J$3:$J$937),
IF($T865&lt;DATEVALUE("10/1/20"&amp;RIGHT(BR$1,2)),NETWORKDAYS(DATEVALUE("10/1/20"&amp;RIGHT(BR$1,2)),DATEVALUE("9/30/20"&amp;RIGHT(BS$1,2)),Holidays!$J$3:$J$937),
IF($T865&gt;=DATEVALUE("10/1/20"&amp;RIGHT(BR$1,2)),NETWORKDAYS($T865,DATEVALUE("9/30/20"&amp;RIGHT(BS$1,2)),Holidays!$J$3:$J$937),"")))),"")/(NETWORKDAYS($T865,$U865,Holidays!$J$3:$J$937)),0))</f>
        <v/>
      </c>
      <c r="BT865" s="87" t="str">
        <f>IF($Q865="","",IFERROR(IF(OR(AND($T865&gt;=DATEVALUE("10/1/20"&amp;RIGHT(BS$1,2)),$T865&lt;=DATEVALUE("9/30/20"&amp;RIGHT(BT$1,2))),AND($U865&gt;=DATEVALUE("10/1/20"&amp;RIGHT(BS$1,2)),$U865&lt;=DATEVALUE("9/30/20"&amp;RIGHT(BT$1,2))),AND($T865&lt;=DATEVALUE("10/1/20"&amp;RIGHT(BS$1,2)),$U865&gt;=DATEVALUE("9/30/20"&amp;RIGHT(BT$1,2)))),
IF(AND($T865&gt;=DATEVALUE("10/1/20"&amp;RIGHT(BS$1,2)),$U865&lt;=DATEVALUE("9/30/20"&amp;RIGHT(BT$1,2))),NETWORKDAYS($T865,$U865,Holidays!$J$3:$J$937),
IF(AND($T865&lt;DATEVALUE("10/1/20"&amp;RIGHT(BS$1,2)),$U865&lt;=DATEVALUE("9/30/20"&amp;RIGHT(BT$1,2))),NETWORKDAYS(DATEVALUE("10/1/20"&amp;RIGHT(BS$1,2)),$U865,Holidays!$J$3:$J$937),
IF($T865&lt;DATEVALUE("10/1/20"&amp;RIGHT(BS$1,2)),NETWORKDAYS(DATEVALUE("10/1/20"&amp;RIGHT(BS$1,2)),DATEVALUE("9/30/20"&amp;RIGHT(BT$1,2)),Holidays!$J$3:$J$937),
IF($T865&gt;=DATEVALUE("10/1/20"&amp;RIGHT(BS$1,2)),NETWORKDAYS($T865,DATEVALUE("9/30/20"&amp;RIGHT(BT$1,2)),Holidays!$J$3:$J$937),"")))),"")/(NETWORKDAYS($T865,$U865,Holidays!$J$3:$J$937)),0))</f>
        <v/>
      </c>
      <c r="BU865" s="87" t="str">
        <f>IF($Q865="","",IFERROR(IF(OR(AND($T865&gt;=DATEVALUE("10/1/20"&amp;RIGHT(BT$1,2)),$T865&lt;=DATEVALUE("9/30/20"&amp;RIGHT(BU$1,2))),AND($U865&gt;=DATEVALUE("10/1/20"&amp;RIGHT(BT$1,2)),$U865&lt;=DATEVALUE("9/30/20"&amp;RIGHT(BU$1,2))),AND($T865&lt;=DATEVALUE("10/1/20"&amp;RIGHT(BT$1,2)),$U865&gt;=DATEVALUE("9/30/20"&amp;RIGHT(BU$1,2)))),
IF(AND($T865&gt;=DATEVALUE("10/1/20"&amp;RIGHT(BT$1,2)),$U865&lt;=DATEVALUE("9/30/20"&amp;RIGHT(BU$1,2))),NETWORKDAYS($T865,$U865,Holidays!$J$3:$J$937),
IF(AND($T865&lt;DATEVALUE("10/1/20"&amp;RIGHT(BT$1,2)),$U865&lt;=DATEVALUE("9/30/20"&amp;RIGHT(BU$1,2))),NETWORKDAYS(DATEVALUE("10/1/20"&amp;RIGHT(BT$1,2)),$U865,Holidays!$J$3:$J$937),
IF($T865&lt;DATEVALUE("10/1/20"&amp;RIGHT(BT$1,2)),NETWORKDAYS(DATEVALUE("10/1/20"&amp;RIGHT(BT$1,2)),DATEVALUE("9/30/20"&amp;RIGHT(BU$1,2)),Holidays!$J$3:$J$937),
IF($T865&gt;=DATEVALUE("10/1/20"&amp;RIGHT(BT$1,2)),NETWORKDAYS($T865,DATEVALUE("9/30/20"&amp;RIGHT(BU$1,2)),Holidays!$J$3:$J$937),"")))),"")/(NETWORKDAYS($T865,$U865,Holidays!$J$3:$J$937)),0))</f>
        <v/>
      </c>
      <c r="BV865" s="87" t="str">
        <f>IF($Q865="","",IFERROR(IF(OR(AND($T865&gt;=DATEVALUE("10/1/20"&amp;RIGHT(BU$1,2)),$T865&lt;=DATEVALUE("9/30/20"&amp;RIGHT(BV$1,2))),AND($U865&gt;=DATEVALUE("10/1/20"&amp;RIGHT(BU$1,2)),$U865&lt;=DATEVALUE("9/30/20"&amp;RIGHT(BV$1,2))),AND($T865&lt;=DATEVALUE("10/1/20"&amp;RIGHT(BU$1,2)),$U865&gt;=DATEVALUE("9/30/20"&amp;RIGHT(BV$1,2)))),
IF(AND($T865&gt;=DATEVALUE("10/1/20"&amp;RIGHT(BU$1,2)),$U865&lt;=DATEVALUE("9/30/20"&amp;RIGHT(BV$1,2))),NETWORKDAYS($T865,$U865,Holidays!$J$3:$J$937),
IF(AND($T865&lt;DATEVALUE("10/1/20"&amp;RIGHT(BU$1,2)),$U865&lt;=DATEVALUE("9/30/20"&amp;RIGHT(BV$1,2))),NETWORKDAYS(DATEVALUE("10/1/20"&amp;RIGHT(BU$1,2)),$U865,Holidays!$J$3:$J$937),
IF($T865&lt;DATEVALUE("10/1/20"&amp;RIGHT(BU$1,2)),NETWORKDAYS(DATEVALUE("10/1/20"&amp;RIGHT(BU$1,2)),DATEVALUE("9/30/20"&amp;RIGHT(BV$1,2)),Holidays!$J$3:$J$937),
IF($T865&gt;=DATEVALUE("10/1/20"&amp;RIGHT(BU$1,2)),NETWORKDAYS($T865,DATEVALUE("9/30/20"&amp;RIGHT(BV$1,2)),Holidays!$J$3:$J$937),"")))),"")/(NETWORKDAYS($T865,$U865,Holidays!$J$3:$J$937)),0))</f>
        <v/>
      </c>
      <c r="BW865" s="87" t="str">
        <f>IF($Q865="","",IFERROR(IF(OR(AND($T865&gt;=DATEVALUE("10/1/20"&amp;RIGHT(BV$1,2)),$T865&lt;=DATEVALUE("9/30/20"&amp;RIGHT(BW$1,2))),AND($U865&gt;=DATEVALUE("10/1/20"&amp;RIGHT(BV$1,2)),$U865&lt;=DATEVALUE("9/30/20"&amp;RIGHT(BW$1,2))),AND($T865&lt;=DATEVALUE("10/1/20"&amp;RIGHT(BV$1,2)),$U865&gt;=DATEVALUE("9/30/20"&amp;RIGHT(BW$1,2)))),
IF(AND($T865&gt;=DATEVALUE("10/1/20"&amp;RIGHT(BV$1,2)),$U865&lt;=DATEVALUE("9/30/20"&amp;RIGHT(BW$1,2))),NETWORKDAYS($T865,$U865,Holidays!$J$3:$J$937),
IF(AND($T865&lt;DATEVALUE("10/1/20"&amp;RIGHT(BV$1,2)),$U865&lt;=DATEVALUE("9/30/20"&amp;RIGHT(BW$1,2))),NETWORKDAYS(DATEVALUE("10/1/20"&amp;RIGHT(BV$1,2)),$U865,Holidays!$J$3:$J$937),
IF($T865&lt;DATEVALUE("10/1/20"&amp;RIGHT(BV$1,2)),NETWORKDAYS(DATEVALUE("10/1/20"&amp;RIGHT(BV$1,2)),DATEVALUE("9/30/20"&amp;RIGHT(BW$1,2)),Holidays!$J$3:$J$937),
IF($T865&gt;=DATEVALUE("10/1/20"&amp;RIGHT(BV$1,2)),NETWORKDAYS($T865,DATEVALUE("9/30/20"&amp;RIGHT(BW$1,2)),Holidays!$J$3:$J$937),"")))),"")/(NETWORKDAYS($T865,$U865,Holidays!$J$3:$J$937)),0))</f>
        <v/>
      </c>
      <c r="BX865" s="87" t="str">
        <f>IF($Q865="","",IFERROR(IF(OR(AND($T865&gt;=DATEVALUE("10/1/20"&amp;RIGHT(BW$1,2)),$T865&lt;=DATEVALUE("9/30/20"&amp;RIGHT(BX$1,2))),AND($U865&gt;=DATEVALUE("10/1/20"&amp;RIGHT(BW$1,2)),$U865&lt;=DATEVALUE("9/30/20"&amp;RIGHT(BX$1,2))),AND($T865&lt;=DATEVALUE("10/1/20"&amp;RIGHT(BW$1,2)),$U865&gt;=DATEVALUE("9/30/20"&amp;RIGHT(BX$1,2)))),
IF(AND($T865&gt;=DATEVALUE("10/1/20"&amp;RIGHT(BW$1,2)),$U865&lt;=DATEVALUE("9/30/20"&amp;RIGHT(BX$1,2))),NETWORKDAYS($T865,$U865,Holidays!$J$3:$J$937),
IF(AND($T865&lt;DATEVALUE("10/1/20"&amp;RIGHT(BW$1,2)),$U865&lt;=DATEVALUE("9/30/20"&amp;RIGHT(BX$1,2))),NETWORKDAYS(DATEVALUE("10/1/20"&amp;RIGHT(BW$1,2)),$U865,Holidays!$J$3:$J$937),
IF($T865&lt;DATEVALUE("10/1/20"&amp;RIGHT(BW$1,2)),NETWORKDAYS(DATEVALUE("10/1/20"&amp;RIGHT(BW$1,2)),DATEVALUE("9/30/20"&amp;RIGHT(BX$1,2)),Holidays!$J$3:$J$937),
IF($T865&gt;=DATEVALUE("10/1/20"&amp;RIGHT(BW$1,2)),NETWORKDAYS($T865,DATEVALUE("9/30/20"&amp;RIGHT(BX$1,2)),Holidays!$J$3:$J$937),"")))),"")/(NETWORKDAYS($T865,$U865,Holidays!$J$3:$J$937)),0))</f>
        <v/>
      </c>
      <c r="BY865" s="87" t="str">
        <f>IF($Q865="","",IFERROR(IF(OR(AND($T865&gt;=DATEVALUE("10/1/20"&amp;RIGHT(BX$1,2)),$T865&lt;=DATEVALUE("9/30/20"&amp;RIGHT(BY$1,2))),AND($U865&gt;=DATEVALUE("10/1/20"&amp;RIGHT(BX$1,2)),$U865&lt;=DATEVALUE("9/30/20"&amp;RIGHT(BY$1,2))),AND($T865&lt;=DATEVALUE("10/1/20"&amp;RIGHT(BX$1,2)),$U865&gt;=DATEVALUE("9/30/20"&amp;RIGHT(BY$1,2)))),
IF(AND($T865&gt;=DATEVALUE("10/1/20"&amp;RIGHT(BX$1,2)),$U865&lt;=DATEVALUE("9/30/20"&amp;RIGHT(BY$1,2))),NETWORKDAYS($T865,$U865,Holidays!$J$3:$J$937),
IF(AND($T865&lt;DATEVALUE("10/1/20"&amp;RIGHT(BX$1,2)),$U865&lt;=DATEVALUE("9/30/20"&amp;RIGHT(BY$1,2))),NETWORKDAYS(DATEVALUE("10/1/20"&amp;RIGHT(BX$1,2)),$U865,Holidays!$J$3:$J$937),
IF($T865&lt;DATEVALUE("10/1/20"&amp;RIGHT(BX$1,2)),NETWORKDAYS(DATEVALUE("10/1/20"&amp;RIGHT(BX$1,2)),DATEVALUE("9/30/20"&amp;RIGHT(BY$1,2)),Holidays!$J$3:$J$937),
IF($T865&gt;=DATEVALUE("10/1/20"&amp;RIGHT(BX$1,2)),NETWORKDAYS($T865,DATEVALUE("9/30/20"&amp;RIGHT(BY$1,2)),Holidays!$J$3:$J$937),"")))),"")/(NETWORKDAYS($T865,$U865,Holidays!$J$3:$J$937)),0))</f>
        <v/>
      </c>
      <c r="BZ865" s="87" t="str">
        <f>IF($Q865="","",IFERROR(IF(OR(AND($T865&gt;=DATEVALUE("10/1/20"&amp;RIGHT(BY$1,2)),$T865&lt;=DATEVALUE("9/30/20"&amp;RIGHT(BZ$1,2))),AND($U865&gt;=DATEVALUE("10/1/20"&amp;RIGHT(BY$1,2)),$U865&lt;=DATEVALUE("9/30/20"&amp;RIGHT(BZ$1,2))),AND($T865&lt;=DATEVALUE("10/1/20"&amp;RIGHT(BY$1,2)),$U865&gt;=DATEVALUE("9/30/20"&amp;RIGHT(BZ$1,2)))),
IF(AND($T865&gt;=DATEVALUE("10/1/20"&amp;RIGHT(BY$1,2)),$U865&lt;=DATEVALUE("9/30/20"&amp;RIGHT(BZ$1,2))),NETWORKDAYS($T865,$U865,Holidays!$J$3:$J$937),
IF(AND($T865&lt;DATEVALUE("10/1/20"&amp;RIGHT(BY$1,2)),$U865&lt;=DATEVALUE("9/30/20"&amp;RIGHT(BZ$1,2))),NETWORKDAYS(DATEVALUE("10/1/20"&amp;RIGHT(BY$1,2)),$U865,Holidays!$J$3:$J$937),
IF($T865&lt;DATEVALUE("10/1/20"&amp;RIGHT(BY$1,2)),NETWORKDAYS(DATEVALUE("10/1/20"&amp;RIGHT(BY$1,2)),DATEVALUE("9/30/20"&amp;RIGHT(BZ$1,2)),Holidays!$J$3:$J$937),
IF($T865&gt;=DATEVALUE("10/1/20"&amp;RIGHT(BY$1,2)),NETWORKDAYS($T865,DATEVALUE("9/30/20"&amp;RIGHT(BZ$1,2)),Holidays!$J$3:$J$937),"")))),"")/(NETWORKDAYS($T865,$U865,Holidays!$J$3:$J$937)),0))</f>
        <v/>
      </c>
      <c r="CA865" s="87" t="str">
        <f>IF($Q865="","",IFERROR(IF(OR(AND($T865&gt;=DATEVALUE("10/1/20"&amp;RIGHT(BZ$1,2)),$T865&lt;=DATEVALUE("9/30/20"&amp;RIGHT(CA$1,2))),AND($U865&gt;=DATEVALUE("10/1/20"&amp;RIGHT(BZ$1,2)),$U865&lt;=DATEVALUE("9/30/20"&amp;RIGHT(CA$1,2))),AND($T865&lt;=DATEVALUE("10/1/20"&amp;RIGHT(BZ$1,2)),$U865&gt;=DATEVALUE("9/30/20"&amp;RIGHT(CA$1,2)))),
IF(AND($T865&gt;=DATEVALUE("10/1/20"&amp;RIGHT(BZ$1,2)),$U865&lt;=DATEVALUE("9/30/20"&amp;RIGHT(CA$1,2))),NETWORKDAYS($T865,$U865,Holidays!$J$3:$J$937),
IF(AND($T865&lt;DATEVALUE("10/1/20"&amp;RIGHT(BZ$1,2)),$U865&lt;=DATEVALUE("9/30/20"&amp;RIGHT(CA$1,2))),NETWORKDAYS(DATEVALUE("10/1/20"&amp;RIGHT(BZ$1,2)),$U865,Holidays!$J$3:$J$937),
IF($T865&lt;DATEVALUE("10/1/20"&amp;RIGHT(BZ$1,2)),NETWORKDAYS(DATEVALUE("10/1/20"&amp;RIGHT(BZ$1,2)),DATEVALUE("9/30/20"&amp;RIGHT(CA$1,2)),Holidays!$J$3:$J$937),
IF($T865&gt;=DATEVALUE("10/1/20"&amp;RIGHT(BZ$1,2)),NETWORKDAYS($T865,DATEVALUE("9/30/20"&amp;RIGHT(CA$1,2)),Holidays!$J$3:$J$937),"")))),"")/(NETWORKDAYS($T865,$U865,Holidays!$J$3:$J$937)),0))</f>
        <v/>
      </c>
      <c r="CB865" s="87" t="str">
        <f>IF($Q865="","",IFERROR(IF(OR(AND($T865&gt;=DATEVALUE("10/1/20"&amp;RIGHT(CA$1,2)),$T865&lt;=DATEVALUE("9/30/20"&amp;RIGHT(CB$1,2))),AND($U865&gt;=DATEVALUE("10/1/20"&amp;RIGHT(CA$1,2)),$U865&lt;=DATEVALUE("9/30/20"&amp;RIGHT(CB$1,2))),AND($T865&lt;=DATEVALUE("10/1/20"&amp;RIGHT(CA$1,2)),$U865&gt;=DATEVALUE("9/30/20"&amp;RIGHT(CB$1,2)))),
IF(AND($T865&gt;=DATEVALUE("10/1/20"&amp;RIGHT(CA$1,2)),$U865&lt;=DATEVALUE("9/30/20"&amp;RIGHT(CB$1,2))),NETWORKDAYS($T865,$U865,Holidays!$J$3:$J$937),
IF(AND($T865&lt;DATEVALUE("10/1/20"&amp;RIGHT(CA$1,2)),$U865&lt;=DATEVALUE("9/30/20"&amp;RIGHT(CB$1,2))),NETWORKDAYS(DATEVALUE("10/1/20"&amp;RIGHT(CA$1,2)),$U865,Holidays!$J$3:$J$937),
IF($T865&lt;DATEVALUE("10/1/20"&amp;RIGHT(CA$1,2)),NETWORKDAYS(DATEVALUE("10/1/20"&amp;RIGHT(CA$1,2)),DATEVALUE("9/30/20"&amp;RIGHT(CB$1,2)),Holidays!$J$3:$J$937),
IF($T865&gt;=DATEVALUE("10/1/20"&amp;RIGHT(CA$1,2)),NETWORKDAYS($T865,DATEVALUE("9/30/20"&amp;RIGHT(CB$1,2)),Holidays!$J$3:$J$937),"")))),"")/(NETWORKDAYS($T865,$U865,Holidays!$J$3:$J$937)),0))</f>
        <v/>
      </c>
    </row>
    <row r="866" spans="1:80">
      <c r="A866" s="97"/>
      <c r="B866" s="98" t="str">
        <f ca="1">IF(NOT($A866=""),OFFSET('WBS Reference &amp; User Procedure'!$A$1,MATCH($A866,'WBS Reference &amp; User Procedure'!$A:$A,0)-1,1),"")</f>
        <v/>
      </c>
      <c r="D866" s="97"/>
      <c r="T866" s="104" t="str">
        <f>IF(NOT(Q866=""),IF(NOT($S866=""),$S866,#REF!),"")</f>
        <v/>
      </c>
      <c r="U866" s="104" t="str">
        <f>IF(NOT(Q866=""),WORKDAY(T866,Q866,Holidays!$J$3:$J$937),"")</f>
        <v/>
      </c>
      <c r="V866" s="104"/>
      <c r="W866" s="104"/>
      <c r="X866" s="101" t="str">
        <f t="shared" si="181"/>
        <v/>
      </c>
      <c r="AL866" s="87" t="str">
        <f t="shared" ca="1" si="194"/>
        <v/>
      </c>
      <c r="AN866" s="87" t="str">
        <f t="shared" ref="AN866:AW875" ca="1" si="195">IF($Q866="","",IFERROR(OFFSET(INDIRECT("'"&amp;KEY_RESOURCE_STRUCTURE_TAB&amp;"'!"&amp;KEY_RATE_SET_INDEX&amp;""),$AL866-1,COLUMN()-34),0))</f>
        <v/>
      </c>
      <c r="AO866" s="87" t="str">
        <f t="shared" ca="1" si="195"/>
        <v/>
      </c>
      <c r="AP866" s="87" t="str">
        <f t="shared" ca="1" si="195"/>
        <v/>
      </c>
      <c r="AQ866" s="87" t="str">
        <f t="shared" ca="1" si="195"/>
        <v/>
      </c>
      <c r="AR866" s="87" t="str">
        <f t="shared" ca="1" si="195"/>
        <v/>
      </c>
      <c r="AS866" s="87" t="str">
        <f t="shared" ca="1" si="195"/>
        <v/>
      </c>
      <c r="AT866" s="87" t="str">
        <f t="shared" ca="1" si="195"/>
        <v/>
      </c>
      <c r="AU866" s="87" t="str">
        <f t="shared" ca="1" si="195"/>
        <v/>
      </c>
      <c r="AV866" s="87" t="str">
        <f t="shared" ca="1" si="195"/>
        <v/>
      </c>
      <c r="AW866" s="87" t="str">
        <f t="shared" ca="1" si="195"/>
        <v/>
      </c>
      <c r="AX866" s="87" t="str">
        <f t="shared" ref="AX866:BG875" ca="1" si="196">IF($Q866="","",IFERROR(OFFSET(INDIRECT("'"&amp;KEY_RESOURCE_STRUCTURE_TAB&amp;"'!"&amp;KEY_RATE_SET_INDEX&amp;""),$AL866-1,COLUMN()-34),0))</f>
        <v/>
      </c>
      <c r="AY866" s="87" t="str">
        <f t="shared" ca="1" si="196"/>
        <v/>
      </c>
      <c r="AZ866" s="87" t="str">
        <f t="shared" ca="1" si="196"/>
        <v/>
      </c>
      <c r="BA866" s="87" t="str">
        <f t="shared" ca="1" si="196"/>
        <v/>
      </c>
      <c r="BB866" s="87" t="str">
        <f t="shared" ca="1" si="196"/>
        <v/>
      </c>
      <c r="BC866" s="87" t="str">
        <f t="shared" ca="1" si="196"/>
        <v/>
      </c>
      <c r="BD866" s="87" t="str">
        <f t="shared" ca="1" si="196"/>
        <v/>
      </c>
      <c r="BE866" s="87" t="str">
        <f t="shared" ca="1" si="196"/>
        <v/>
      </c>
      <c r="BF866" s="87" t="str">
        <f t="shared" ca="1" si="196"/>
        <v/>
      </c>
      <c r="BG866" s="87" t="str">
        <f t="shared" ca="1" si="196"/>
        <v/>
      </c>
      <c r="BI866" s="87" t="str">
        <f>IF($Q866="","",IFERROR(IF(OR(AND($T866&gt;=DATEVALUE("10/1/20"&amp;RIGHT(BH$1,2)),$T866&lt;=DATEVALUE("9/30/20"&amp;RIGHT(BI$1,2))),AND($U866&gt;=DATEVALUE("10/1/20"&amp;RIGHT(BH$1,2)),$U866&lt;=DATEVALUE("9/30/20"&amp;RIGHT(BI$1,2))),AND($T866&lt;=DATEVALUE("10/1/20"&amp;RIGHT(BH$1,2)),$U866&gt;=DATEVALUE("9/30/20"&amp;RIGHT(BI$1,2)))),
IF(AND($T866&gt;=DATEVALUE("10/1/20"&amp;RIGHT(BH$1,2)),$U866&lt;=DATEVALUE("9/30/20"&amp;RIGHT(BI$1,2))),NETWORKDAYS($T866,$U866,Holidays!$J$3:$J$937),
IF(AND($T866&lt;DATEVALUE("10/1/20"&amp;RIGHT(BH$1,2)),$U866&lt;=DATEVALUE("9/30/20"&amp;RIGHT(BI$1,2))),NETWORKDAYS(DATEVALUE("10/1/20"&amp;RIGHT(BH$1,2)),$U866,Holidays!$J$3:$J$937),
IF($T866&lt;DATEVALUE("10/1/20"&amp;RIGHT(BH$1,2)),NETWORKDAYS(DATEVALUE("10/1/20"&amp;RIGHT(BH$1,2)),DATEVALUE("9/30/20"&amp;RIGHT(BI$1,2)),Holidays!$J$3:$J$937),
IF($T866&gt;=DATEVALUE("10/1/20"&amp;RIGHT(BH$1,2)),NETWORKDAYS($T866,DATEVALUE("9/30/20"&amp;RIGHT(BI$1,2)),Holidays!$J$3:$J$937),"")))),"")/(NETWORKDAYS($T866,$U866,Holidays!$J$3:$J$937)),0))</f>
        <v/>
      </c>
      <c r="BJ866" s="87" t="str">
        <f>IF($Q866="","",IFERROR(IF(OR(AND($T866&gt;=DATEVALUE("10/1/20"&amp;RIGHT(BI$1,2)),$T866&lt;=DATEVALUE("9/30/20"&amp;RIGHT(BJ$1,2))),AND($U866&gt;=DATEVALUE("10/1/20"&amp;RIGHT(BI$1,2)),$U866&lt;=DATEVALUE("9/30/20"&amp;RIGHT(BJ$1,2))),AND($T866&lt;=DATEVALUE("10/1/20"&amp;RIGHT(BI$1,2)),$U866&gt;=DATEVALUE("9/30/20"&amp;RIGHT(BJ$1,2)))),
IF(AND($T866&gt;=DATEVALUE("10/1/20"&amp;RIGHT(BI$1,2)),$U866&lt;=DATEVALUE("9/30/20"&amp;RIGHT(BJ$1,2))),NETWORKDAYS($T866,$U866,Holidays!$J$3:$J$937),
IF(AND($T866&lt;DATEVALUE("10/1/20"&amp;RIGHT(BI$1,2)),$U866&lt;=DATEVALUE("9/30/20"&amp;RIGHT(BJ$1,2))),NETWORKDAYS(DATEVALUE("10/1/20"&amp;RIGHT(BI$1,2)),$U866,Holidays!$J$3:$J$937),
IF($T866&lt;DATEVALUE("10/1/20"&amp;RIGHT(BI$1,2)),NETWORKDAYS(DATEVALUE("10/1/20"&amp;RIGHT(BI$1,2)),DATEVALUE("9/30/20"&amp;RIGHT(BJ$1,2)),Holidays!$J$3:$J$937),
IF($T866&gt;=DATEVALUE("10/1/20"&amp;RIGHT(BI$1,2)),NETWORKDAYS($T866,DATEVALUE("9/30/20"&amp;RIGHT(BJ$1,2)),Holidays!$J$3:$J$937),"")))),"")/(NETWORKDAYS($T866,$U866,Holidays!$J$3:$J$937)),0))</f>
        <v/>
      </c>
      <c r="BK866" s="87" t="str">
        <f>IF($Q866="","",IFERROR(IF(OR(AND($T866&gt;=DATEVALUE("10/1/20"&amp;RIGHT(BJ$1,2)),$T866&lt;=DATEVALUE("9/30/20"&amp;RIGHT(BK$1,2))),AND($U866&gt;=DATEVALUE("10/1/20"&amp;RIGHT(BJ$1,2)),$U866&lt;=DATEVALUE("9/30/20"&amp;RIGHT(BK$1,2))),AND($T866&lt;=DATEVALUE("10/1/20"&amp;RIGHT(BJ$1,2)),$U866&gt;=DATEVALUE("9/30/20"&amp;RIGHT(BK$1,2)))),
IF(AND($T866&gt;=DATEVALUE("10/1/20"&amp;RIGHT(BJ$1,2)),$U866&lt;=DATEVALUE("9/30/20"&amp;RIGHT(BK$1,2))),NETWORKDAYS($T866,$U866,Holidays!$J$3:$J$937),
IF(AND($T866&lt;DATEVALUE("10/1/20"&amp;RIGHT(BJ$1,2)),$U866&lt;=DATEVALUE("9/30/20"&amp;RIGHT(BK$1,2))),NETWORKDAYS(DATEVALUE("10/1/20"&amp;RIGHT(BJ$1,2)),$U866,Holidays!$J$3:$J$937),
IF($T866&lt;DATEVALUE("10/1/20"&amp;RIGHT(BJ$1,2)),NETWORKDAYS(DATEVALUE("10/1/20"&amp;RIGHT(BJ$1,2)),DATEVALUE("9/30/20"&amp;RIGHT(BK$1,2)),Holidays!$J$3:$J$937),
IF($T866&gt;=DATEVALUE("10/1/20"&amp;RIGHT(BJ$1,2)),NETWORKDAYS($T866,DATEVALUE("9/30/20"&amp;RIGHT(BK$1,2)),Holidays!$J$3:$J$937),"")))),"")/(NETWORKDAYS($T866,$U866,Holidays!$J$3:$J$937)),0))</f>
        <v/>
      </c>
      <c r="BL866" s="87" t="str">
        <f>IF($Q866="","",IFERROR(IF(OR(AND($T866&gt;=DATEVALUE("10/1/20"&amp;RIGHT(BK$1,2)),$T866&lt;=DATEVALUE("9/30/20"&amp;RIGHT(BL$1,2))),AND($U866&gt;=DATEVALUE("10/1/20"&amp;RIGHT(BK$1,2)),$U866&lt;=DATEVALUE("9/30/20"&amp;RIGHT(BL$1,2))),AND($T866&lt;=DATEVALUE("10/1/20"&amp;RIGHT(BK$1,2)),$U866&gt;=DATEVALUE("9/30/20"&amp;RIGHT(BL$1,2)))),
IF(AND($T866&gt;=DATEVALUE("10/1/20"&amp;RIGHT(BK$1,2)),$U866&lt;=DATEVALUE("9/30/20"&amp;RIGHT(BL$1,2))),NETWORKDAYS($T866,$U866,Holidays!$J$3:$J$937),
IF(AND($T866&lt;DATEVALUE("10/1/20"&amp;RIGHT(BK$1,2)),$U866&lt;=DATEVALUE("9/30/20"&amp;RIGHT(BL$1,2))),NETWORKDAYS(DATEVALUE("10/1/20"&amp;RIGHT(BK$1,2)),$U866,Holidays!$J$3:$J$937),
IF($T866&lt;DATEVALUE("10/1/20"&amp;RIGHT(BK$1,2)),NETWORKDAYS(DATEVALUE("10/1/20"&amp;RIGHT(BK$1,2)),DATEVALUE("9/30/20"&amp;RIGHT(BL$1,2)),Holidays!$J$3:$J$937),
IF($T866&gt;=DATEVALUE("10/1/20"&amp;RIGHT(BK$1,2)),NETWORKDAYS($T866,DATEVALUE("9/30/20"&amp;RIGHT(BL$1,2)),Holidays!$J$3:$J$937),"")))),"")/(NETWORKDAYS($T866,$U866,Holidays!$J$3:$J$937)),0))</f>
        <v/>
      </c>
      <c r="BM866" s="87" t="str">
        <f>IF($Q866="","",IFERROR(IF(OR(AND($T866&gt;=DATEVALUE("10/1/20"&amp;RIGHT(BL$1,2)),$T866&lt;=DATEVALUE("9/30/20"&amp;RIGHT(BM$1,2))),AND($U866&gt;=DATEVALUE("10/1/20"&amp;RIGHT(BL$1,2)),$U866&lt;=DATEVALUE("9/30/20"&amp;RIGHT(BM$1,2))),AND($T866&lt;=DATEVALUE("10/1/20"&amp;RIGHT(BL$1,2)),$U866&gt;=DATEVALUE("9/30/20"&amp;RIGHT(BM$1,2)))),
IF(AND($T866&gt;=DATEVALUE("10/1/20"&amp;RIGHT(BL$1,2)),$U866&lt;=DATEVALUE("9/30/20"&amp;RIGHT(BM$1,2))),NETWORKDAYS($T866,$U866,Holidays!$J$3:$J$937),
IF(AND($T866&lt;DATEVALUE("10/1/20"&amp;RIGHT(BL$1,2)),$U866&lt;=DATEVALUE("9/30/20"&amp;RIGHT(BM$1,2))),NETWORKDAYS(DATEVALUE("10/1/20"&amp;RIGHT(BL$1,2)),$U866,Holidays!$J$3:$J$937),
IF($T866&lt;DATEVALUE("10/1/20"&amp;RIGHT(BL$1,2)),NETWORKDAYS(DATEVALUE("10/1/20"&amp;RIGHT(BL$1,2)),DATEVALUE("9/30/20"&amp;RIGHT(BM$1,2)),Holidays!$J$3:$J$937),
IF($T866&gt;=DATEVALUE("10/1/20"&amp;RIGHT(BL$1,2)),NETWORKDAYS($T866,DATEVALUE("9/30/20"&amp;RIGHT(BM$1,2)),Holidays!$J$3:$J$937),"")))),"")/(NETWORKDAYS($T866,$U866,Holidays!$J$3:$J$937)),0))</f>
        <v/>
      </c>
      <c r="BN866" s="87" t="str">
        <f>IF($Q866="","",IFERROR(IF(OR(AND($T866&gt;=DATEVALUE("10/1/20"&amp;RIGHT(BM$1,2)),$T866&lt;=DATEVALUE("9/30/20"&amp;RIGHT(BN$1,2))),AND($U866&gt;=DATEVALUE("10/1/20"&amp;RIGHT(BM$1,2)),$U866&lt;=DATEVALUE("9/30/20"&amp;RIGHT(BN$1,2))),AND($T866&lt;=DATEVALUE("10/1/20"&amp;RIGHT(BM$1,2)),$U866&gt;=DATEVALUE("9/30/20"&amp;RIGHT(BN$1,2)))),
IF(AND($T866&gt;=DATEVALUE("10/1/20"&amp;RIGHT(BM$1,2)),$U866&lt;=DATEVALUE("9/30/20"&amp;RIGHT(BN$1,2))),NETWORKDAYS($T866,$U866,Holidays!$J$3:$J$937),
IF(AND($T866&lt;DATEVALUE("10/1/20"&amp;RIGHT(BM$1,2)),$U866&lt;=DATEVALUE("9/30/20"&amp;RIGHT(BN$1,2))),NETWORKDAYS(DATEVALUE("10/1/20"&amp;RIGHT(BM$1,2)),$U866,Holidays!$J$3:$J$937),
IF($T866&lt;DATEVALUE("10/1/20"&amp;RIGHT(BM$1,2)),NETWORKDAYS(DATEVALUE("10/1/20"&amp;RIGHT(BM$1,2)),DATEVALUE("9/30/20"&amp;RIGHT(BN$1,2)),Holidays!$J$3:$J$937),
IF($T866&gt;=DATEVALUE("10/1/20"&amp;RIGHT(BM$1,2)),NETWORKDAYS($T866,DATEVALUE("9/30/20"&amp;RIGHT(BN$1,2)),Holidays!$J$3:$J$937),"")))),"")/(NETWORKDAYS($T866,$U866,Holidays!$J$3:$J$937)),0))</f>
        <v/>
      </c>
      <c r="BO866" s="87" t="str">
        <f>IF($Q866="","",IFERROR(IF(OR(AND($T866&gt;=DATEVALUE("10/1/20"&amp;RIGHT(BN$1,2)),$T866&lt;=DATEVALUE("9/30/20"&amp;RIGHT(BO$1,2))),AND($U866&gt;=DATEVALUE("10/1/20"&amp;RIGHT(BN$1,2)),$U866&lt;=DATEVALUE("9/30/20"&amp;RIGHT(BO$1,2))),AND($T866&lt;=DATEVALUE("10/1/20"&amp;RIGHT(BN$1,2)),$U866&gt;=DATEVALUE("9/30/20"&amp;RIGHT(BO$1,2)))),
IF(AND($T866&gt;=DATEVALUE("10/1/20"&amp;RIGHT(BN$1,2)),$U866&lt;=DATEVALUE("9/30/20"&amp;RIGHT(BO$1,2))),NETWORKDAYS($T866,$U866,Holidays!$J$3:$J$937),
IF(AND($T866&lt;DATEVALUE("10/1/20"&amp;RIGHT(BN$1,2)),$U866&lt;=DATEVALUE("9/30/20"&amp;RIGHT(BO$1,2))),NETWORKDAYS(DATEVALUE("10/1/20"&amp;RIGHT(BN$1,2)),$U866,Holidays!$J$3:$J$937),
IF($T866&lt;DATEVALUE("10/1/20"&amp;RIGHT(BN$1,2)),NETWORKDAYS(DATEVALUE("10/1/20"&amp;RIGHT(BN$1,2)),DATEVALUE("9/30/20"&amp;RIGHT(BO$1,2)),Holidays!$J$3:$J$937),
IF($T866&gt;=DATEVALUE("10/1/20"&amp;RIGHT(BN$1,2)),NETWORKDAYS($T866,DATEVALUE("9/30/20"&amp;RIGHT(BO$1,2)),Holidays!$J$3:$J$937),"")))),"")/(NETWORKDAYS($T866,$U866,Holidays!$J$3:$J$937)),0))</f>
        <v/>
      </c>
      <c r="BP866" s="87" t="str">
        <f>IF($Q866="","",IFERROR(IF(OR(AND($T866&gt;=DATEVALUE("10/1/20"&amp;RIGHT(BO$1,2)),$T866&lt;=DATEVALUE("9/30/20"&amp;RIGHT(BP$1,2))),AND($U866&gt;=DATEVALUE("10/1/20"&amp;RIGHT(BO$1,2)),$U866&lt;=DATEVALUE("9/30/20"&amp;RIGHT(BP$1,2))),AND($T866&lt;=DATEVALUE("10/1/20"&amp;RIGHT(BO$1,2)),$U866&gt;=DATEVALUE("9/30/20"&amp;RIGHT(BP$1,2)))),
IF(AND($T866&gt;=DATEVALUE("10/1/20"&amp;RIGHT(BO$1,2)),$U866&lt;=DATEVALUE("9/30/20"&amp;RIGHT(BP$1,2))),NETWORKDAYS($T866,$U866,Holidays!$J$3:$J$937),
IF(AND($T866&lt;DATEVALUE("10/1/20"&amp;RIGHT(BO$1,2)),$U866&lt;=DATEVALUE("9/30/20"&amp;RIGHT(BP$1,2))),NETWORKDAYS(DATEVALUE("10/1/20"&amp;RIGHT(BO$1,2)),$U866,Holidays!$J$3:$J$937),
IF($T866&lt;DATEVALUE("10/1/20"&amp;RIGHT(BO$1,2)),NETWORKDAYS(DATEVALUE("10/1/20"&amp;RIGHT(BO$1,2)),DATEVALUE("9/30/20"&amp;RIGHT(BP$1,2)),Holidays!$J$3:$J$937),
IF($T866&gt;=DATEVALUE("10/1/20"&amp;RIGHT(BO$1,2)),NETWORKDAYS($T866,DATEVALUE("9/30/20"&amp;RIGHT(BP$1,2)),Holidays!$J$3:$J$937),"")))),"")/(NETWORKDAYS($T866,$U866,Holidays!$J$3:$J$937)),0))</f>
        <v/>
      </c>
      <c r="BQ866" s="87" t="str">
        <f>IF($Q866="","",IFERROR(IF(OR(AND($T866&gt;=DATEVALUE("10/1/20"&amp;RIGHT(BP$1,2)),$T866&lt;=DATEVALUE("9/30/20"&amp;RIGHT(BQ$1,2))),AND($U866&gt;=DATEVALUE("10/1/20"&amp;RIGHT(BP$1,2)),$U866&lt;=DATEVALUE("9/30/20"&amp;RIGHT(BQ$1,2))),AND($T866&lt;=DATEVALUE("10/1/20"&amp;RIGHT(BP$1,2)),$U866&gt;=DATEVALUE("9/30/20"&amp;RIGHT(BQ$1,2)))),
IF(AND($T866&gt;=DATEVALUE("10/1/20"&amp;RIGHT(BP$1,2)),$U866&lt;=DATEVALUE("9/30/20"&amp;RIGHT(BQ$1,2))),NETWORKDAYS($T866,$U866,Holidays!$J$3:$J$937),
IF(AND($T866&lt;DATEVALUE("10/1/20"&amp;RIGHT(BP$1,2)),$U866&lt;=DATEVALUE("9/30/20"&amp;RIGHT(BQ$1,2))),NETWORKDAYS(DATEVALUE("10/1/20"&amp;RIGHT(BP$1,2)),$U866,Holidays!$J$3:$J$937),
IF($T866&lt;DATEVALUE("10/1/20"&amp;RIGHT(BP$1,2)),NETWORKDAYS(DATEVALUE("10/1/20"&amp;RIGHT(BP$1,2)),DATEVALUE("9/30/20"&amp;RIGHT(BQ$1,2)),Holidays!$J$3:$J$937),
IF($T866&gt;=DATEVALUE("10/1/20"&amp;RIGHT(BP$1,2)),NETWORKDAYS($T866,DATEVALUE("9/30/20"&amp;RIGHT(BQ$1,2)),Holidays!$J$3:$J$937),"")))),"")/(NETWORKDAYS($T866,$U866,Holidays!$J$3:$J$937)),0))</f>
        <v/>
      </c>
      <c r="BR866" s="87" t="str">
        <f>IF($Q866="","",IFERROR(IF(OR(AND($T866&gt;=DATEVALUE("10/1/20"&amp;RIGHT(BQ$1,2)),$T866&lt;=DATEVALUE("9/30/20"&amp;RIGHT(BR$1,2))),AND($U866&gt;=DATEVALUE("10/1/20"&amp;RIGHT(BQ$1,2)),$U866&lt;=DATEVALUE("9/30/20"&amp;RIGHT(BR$1,2))),AND($T866&lt;=DATEVALUE("10/1/20"&amp;RIGHT(BQ$1,2)),$U866&gt;=DATEVALUE("9/30/20"&amp;RIGHT(BR$1,2)))),
IF(AND($T866&gt;=DATEVALUE("10/1/20"&amp;RIGHT(BQ$1,2)),$U866&lt;=DATEVALUE("9/30/20"&amp;RIGHT(BR$1,2))),NETWORKDAYS($T866,$U866,Holidays!$J$3:$J$937),
IF(AND($T866&lt;DATEVALUE("10/1/20"&amp;RIGHT(BQ$1,2)),$U866&lt;=DATEVALUE("9/30/20"&amp;RIGHT(BR$1,2))),NETWORKDAYS(DATEVALUE("10/1/20"&amp;RIGHT(BQ$1,2)),$U866,Holidays!$J$3:$J$937),
IF($T866&lt;DATEVALUE("10/1/20"&amp;RIGHT(BQ$1,2)),NETWORKDAYS(DATEVALUE("10/1/20"&amp;RIGHT(BQ$1,2)),DATEVALUE("9/30/20"&amp;RIGHT(BR$1,2)),Holidays!$J$3:$J$937),
IF($T866&gt;=DATEVALUE("10/1/20"&amp;RIGHT(BQ$1,2)),NETWORKDAYS($T866,DATEVALUE("9/30/20"&amp;RIGHT(BR$1,2)),Holidays!$J$3:$J$937),"")))),"")/(NETWORKDAYS($T866,$U866,Holidays!$J$3:$J$937)),0))</f>
        <v/>
      </c>
      <c r="BS866" s="87" t="str">
        <f>IF($Q866="","",IFERROR(IF(OR(AND($T866&gt;=DATEVALUE("10/1/20"&amp;RIGHT(BR$1,2)),$T866&lt;=DATEVALUE("9/30/20"&amp;RIGHT(BS$1,2))),AND($U866&gt;=DATEVALUE("10/1/20"&amp;RIGHT(BR$1,2)),$U866&lt;=DATEVALUE("9/30/20"&amp;RIGHT(BS$1,2))),AND($T866&lt;=DATEVALUE("10/1/20"&amp;RIGHT(BR$1,2)),$U866&gt;=DATEVALUE("9/30/20"&amp;RIGHT(BS$1,2)))),
IF(AND($T866&gt;=DATEVALUE("10/1/20"&amp;RIGHT(BR$1,2)),$U866&lt;=DATEVALUE("9/30/20"&amp;RIGHT(BS$1,2))),NETWORKDAYS($T866,$U866,Holidays!$J$3:$J$937),
IF(AND($T866&lt;DATEVALUE("10/1/20"&amp;RIGHT(BR$1,2)),$U866&lt;=DATEVALUE("9/30/20"&amp;RIGHT(BS$1,2))),NETWORKDAYS(DATEVALUE("10/1/20"&amp;RIGHT(BR$1,2)),$U866,Holidays!$J$3:$J$937),
IF($T866&lt;DATEVALUE("10/1/20"&amp;RIGHT(BR$1,2)),NETWORKDAYS(DATEVALUE("10/1/20"&amp;RIGHT(BR$1,2)),DATEVALUE("9/30/20"&amp;RIGHT(BS$1,2)),Holidays!$J$3:$J$937),
IF($T866&gt;=DATEVALUE("10/1/20"&amp;RIGHT(BR$1,2)),NETWORKDAYS($T866,DATEVALUE("9/30/20"&amp;RIGHT(BS$1,2)),Holidays!$J$3:$J$937),"")))),"")/(NETWORKDAYS($T866,$U866,Holidays!$J$3:$J$937)),0))</f>
        <v/>
      </c>
      <c r="BT866" s="87" t="str">
        <f>IF($Q866="","",IFERROR(IF(OR(AND($T866&gt;=DATEVALUE("10/1/20"&amp;RIGHT(BS$1,2)),$T866&lt;=DATEVALUE("9/30/20"&amp;RIGHT(BT$1,2))),AND($U866&gt;=DATEVALUE("10/1/20"&amp;RIGHT(BS$1,2)),$U866&lt;=DATEVALUE("9/30/20"&amp;RIGHT(BT$1,2))),AND($T866&lt;=DATEVALUE("10/1/20"&amp;RIGHT(BS$1,2)),$U866&gt;=DATEVALUE("9/30/20"&amp;RIGHT(BT$1,2)))),
IF(AND($T866&gt;=DATEVALUE("10/1/20"&amp;RIGHT(BS$1,2)),$U866&lt;=DATEVALUE("9/30/20"&amp;RIGHT(BT$1,2))),NETWORKDAYS($T866,$U866,Holidays!$J$3:$J$937),
IF(AND($T866&lt;DATEVALUE("10/1/20"&amp;RIGHT(BS$1,2)),$U866&lt;=DATEVALUE("9/30/20"&amp;RIGHT(BT$1,2))),NETWORKDAYS(DATEVALUE("10/1/20"&amp;RIGHT(BS$1,2)),$U866,Holidays!$J$3:$J$937),
IF($T866&lt;DATEVALUE("10/1/20"&amp;RIGHT(BS$1,2)),NETWORKDAYS(DATEVALUE("10/1/20"&amp;RIGHT(BS$1,2)),DATEVALUE("9/30/20"&amp;RIGHT(BT$1,2)),Holidays!$J$3:$J$937),
IF($T866&gt;=DATEVALUE("10/1/20"&amp;RIGHT(BS$1,2)),NETWORKDAYS($T866,DATEVALUE("9/30/20"&amp;RIGHT(BT$1,2)),Holidays!$J$3:$J$937),"")))),"")/(NETWORKDAYS($T866,$U866,Holidays!$J$3:$J$937)),0))</f>
        <v/>
      </c>
      <c r="BU866" s="87" t="str">
        <f>IF($Q866="","",IFERROR(IF(OR(AND($T866&gt;=DATEVALUE("10/1/20"&amp;RIGHT(BT$1,2)),$T866&lt;=DATEVALUE("9/30/20"&amp;RIGHT(BU$1,2))),AND($U866&gt;=DATEVALUE("10/1/20"&amp;RIGHT(BT$1,2)),$U866&lt;=DATEVALUE("9/30/20"&amp;RIGHT(BU$1,2))),AND($T866&lt;=DATEVALUE("10/1/20"&amp;RIGHT(BT$1,2)),$U866&gt;=DATEVALUE("9/30/20"&amp;RIGHT(BU$1,2)))),
IF(AND($T866&gt;=DATEVALUE("10/1/20"&amp;RIGHT(BT$1,2)),$U866&lt;=DATEVALUE("9/30/20"&amp;RIGHT(BU$1,2))),NETWORKDAYS($T866,$U866,Holidays!$J$3:$J$937),
IF(AND($T866&lt;DATEVALUE("10/1/20"&amp;RIGHT(BT$1,2)),$U866&lt;=DATEVALUE("9/30/20"&amp;RIGHT(BU$1,2))),NETWORKDAYS(DATEVALUE("10/1/20"&amp;RIGHT(BT$1,2)),$U866,Holidays!$J$3:$J$937),
IF($T866&lt;DATEVALUE("10/1/20"&amp;RIGHT(BT$1,2)),NETWORKDAYS(DATEVALUE("10/1/20"&amp;RIGHT(BT$1,2)),DATEVALUE("9/30/20"&amp;RIGHT(BU$1,2)),Holidays!$J$3:$J$937),
IF($T866&gt;=DATEVALUE("10/1/20"&amp;RIGHT(BT$1,2)),NETWORKDAYS($T866,DATEVALUE("9/30/20"&amp;RIGHT(BU$1,2)),Holidays!$J$3:$J$937),"")))),"")/(NETWORKDAYS($T866,$U866,Holidays!$J$3:$J$937)),0))</f>
        <v/>
      </c>
      <c r="BV866" s="87" t="str">
        <f>IF($Q866="","",IFERROR(IF(OR(AND($T866&gt;=DATEVALUE("10/1/20"&amp;RIGHT(BU$1,2)),$T866&lt;=DATEVALUE("9/30/20"&amp;RIGHT(BV$1,2))),AND($U866&gt;=DATEVALUE("10/1/20"&amp;RIGHT(BU$1,2)),$U866&lt;=DATEVALUE("9/30/20"&amp;RIGHT(BV$1,2))),AND($T866&lt;=DATEVALUE("10/1/20"&amp;RIGHT(BU$1,2)),$U866&gt;=DATEVALUE("9/30/20"&amp;RIGHT(BV$1,2)))),
IF(AND($T866&gt;=DATEVALUE("10/1/20"&amp;RIGHT(BU$1,2)),$U866&lt;=DATEVALUE("9/30/20"&amp;RIGHT(BV$1,2))),NETWORKDAYS($T866,$U866,Holidays!$J$3:$J$937),
IF(AND($T866&lt;DATEVALUE("10/1/20"&amp;RIGHT(BU$1,2)),$U866&lt;=DATEVALUE("9/30/20"&amp;RIGHT(BV$1,2))),NETWORKDAYS(DATEVALUE("10/1/20"&amp;RIGHT(BU$1,2)),$U866,Holidays!$J$3:$J$937),
IF($T866&lt;DATEVALUE("10/1/20"&amp;RIGHT(BU$1,2)),NETWORKDAYS(DATEVALUE("10/1/20"&amp;RIGHT(BU$1,2)),DATEVALUE("9/30/20"&amp;RIGHT(BV$1,2)),Holidays!$J$3:$J$937),
IF($T866&gt;=DATEVALUE("10/1/20"&amp;RIGHT(BU$1,2)),NETWORKDAYS($T866,DATEVALUE("9/30/20"&amp;RIGHT(BV$1,2)),Holidays!$J$3:$J$937),"")))),"")/(NETWORKDAYS($T866,$U866,Holidays!$J$3:$J$937)),0))</f>
        <v/>
      </c>
      <c r="BW866" s="87" t="str">
        <f>IF($Q866="","",IFERROR(IF(OR(AND($T866&gt;=DATEVALUE("10/1/20"&amp;RIGHT(BV$1,2)),$T866&lt;=DATEVALUE("9/30/20"&amp;RIGHT(BW$1,2))),AND($U866&gt;=DATEVALUE("10/1/20"&amp;RIGHT(BV$1,2)),$U866&lt;=DATEVALUE("9/30/20"&amp;RIGHT(BW$1,2))),AND($T866&lt;=DATEVALUE("10/1/20"&amp;RIGHT(BV$1,2)),$U866&gt;=DATEVALUE("9/30/20"&amp;RIGHT(BW$1,2)))),
IF(AND($T866&gt;=DATEVALUE("10/1/20"&amp;RIGHT(BV$1,2)),$U866&lt;=DATEVALUE("9/30/20"&amp;RIGHT(BW$1,2))),NETWORKDAYS($T866,$U866,Holidays!$J$3:$J$937),
IF(AND($T866&lt;DATEVALUE("10/1/20"&amp;RIGHT(BV$1,2)),$U866&lt;=DATEVALUE("9/30/20"&amp;RIGHT(BW$1,2))),NETWORKDAYS(DATEVALUE("10/1/20"&amp;RIGHT(BV$1,2)),$U866,Holidays!$J$3:$J$937),
IF($T866&lt;DATEVALUE("10/1/20"&amp;RIGHT(BV$1,2)),NETWORKDAYS(DATEVALUE("10/1/20"&amp;RIGHT(BV$1,2)),DATEVALUE("9/30/20"&amp;RIGHT(BW$1,2)),Holidays!$J$3:$J$937),
IF($T866&gt;=DATEVALUE("10/1/20"&amp;RIGHT(BV$1,2)),NETWORKDAYS($T866,DATEVALUE("9/30/20"&amp;RIGHT(BW$1,2)),Holidays!$J$3:$J$937),"")))),"")/(NETWORKDAYS($T866,$U866,Holidays!$J$3:$J$937)),0))</f>
        <v/>
      </c>
      <c r="BX866" s="87" t="str">
        <f>IF($Q866="","",IFERROR(IF(OR(AND($T866&gt;=DATEVALUE("10/1/20"&amp;RIGHT(BW$1,2)),$T866&lt;=DATEVALUE("9/30/20"&amp;RIGHT(BX$1,2))),AND($U866&gt;=DATEVALUE("10/1/20"&amp;RIGHT(BW$1,2)),$U866&lt;=DATEVALUE("9/30/20"&amp;RIGHT(BX$1,2))),AND($T866&lt;=DATEVALUE("10/1/20"&amp;RIGHT(BW$1,2)),$U866&gt;=DATEVALUE("9/30/20"&amp;RIGHT(BX$1,2)))),
IF(AND($T866&gt;=DATEVALUE("10/1/20"&amp;RIGHT(BW$1,2)),$U866&lt;=DATEVALUE("9/30/20"&amp;RIGHT(BX$1,2))),NETWORKDAYS($T866,$U866,Holidays!$J$3:$J$937),
IF(AND($T866&lt;DATEVALUE("10/1/20"&amp;RIGHT(BW$1,2)),$U866&lt;=DATEVALUE("9/30/20"&amp;RIGHT(BX$1,2))),NETWORKDAYS(DATEVALUE("10/1/20"&amp;RIGHT(BW$1,2)),$U866,Holidays!$J$3:$J$937),
IF($T866&lt;DATEVALUE("10/1/20"&amp;RIGHT(BW$1,2)),NETWORKDAYS(DATEVALUE("10/1/20"&amp;RIGHT(BW$1,2)),DATEVALUE("9/30/20"&amp;RIGHT(BX$1,2)),Holidays!$J$3:$J$937),
IF($T866&gt;=DATEVALUE("10/1/20"&amp;RIGHT(BW$1,2)),NETWORKDAYS($T866,DATEVALUE("9/30/20"&amp;RIGHT(BX$1,2)),Holidays!$J$3:$J$937),"")))),"")/(NETWORKDAYS($T866,$U866,Holidays!$J$3:$J$937)),0))</f>
        <v/>
      </c>
      <c r="BY866" s="87" t="str">
        <f>IF($Q866="","",IFERROR(IF(OR(AND($T866&gt;=DATEVALUE("10/1/20"&amp;RIGHT(BX$1,2)),$T866&lt;=DATEVALUE("9/30/20"&amp;RIGHT(BY$1,2))),AND($U866&gt;=DATEVALUE("10/1/20"&amp;RIGHT(BX$1,2)),$U866&lt;=DATEVALUE("9/30/20"&amp;RIGHT(BY$1,2))),AND($T866&lt;=DATEVALUE("10/1/20"&amp;RIGHT(BX$1,2)),$U866&gt;=DATEVALUE("9/30/20"&amp;RIGHT(BY$1,2)))),
IF(AND($T866&gt;=DATEVALUE("10/1/20"&amp;RIGHT(BX$1,2)),$U866&lt;=DATEVALUE("9/30/20"&amp;RIGHT(BY$1,2))),NETWORKDAYS($T866,$U866,Holidays!$J$3:$J$937),
IF(AND($T866&lt;DATEVALUE("10/1/20"&amp;RIGHT(BX$1,2)),$U866&lt;=DATEVALUE("9/30/20"&amp;RIGHT(BY$1,2))),NETWORKDAYS(DATEVALUE("10/1/20"&amp;RIGHT(BX$1,2)),$U866,Holidays!$J$3:$J$937),
IF($T866&lt;DATEVALUE("10/1/20"&amp;RIGHT(BX$1,2)),NETWORKDAYS(DATEVALUE("10/1/20"&amp;RIGHT(BX$1,2)),DATEVALUE("9/30/20"&amp;RIGHT(BY$1,2)),Holidays!$J$3:$J$937),
IF($T866&gt;=DATEVALUE("10/1/20"&amp;RIGHT(BX$1,2)),NETWORKDAYS($T866,DATEVALUE("9/30/20"&amp;RIGHT(BY$1,2)),Holidays!$J$3:$J$937),"")))),"")/(NETWORKDAYS($T866,$U866,Holidays!$J$3:$J$937)),0))</f>
        <v/>
      </c>
      <c r="BZ866" s="87" t="str">
        <f>IF($Q866="","",IFERROR(IF(OR(AND($T866&gt;=DATEVALUE("10/1/20"&amp;RIGHT(BY$1,2)),$T866&lt;=DATEVALUE("9/30/20"&amp;RIGHT(BZ$1,2))),AND($U866&gt;=DATEVALUE("10/1/20"&amp;RIGHT(BY$1,2)),$U866&lt;=DATEVALUE("9/30/20"&amp;RIGHT(BZ$1,2))),AND($T866&lt;=DATEVALUE("10/1/20"&amp;RIGHT(BY$1,2)),$U866&gt;=DATEVALUE("9/30/20"&amp;RIGHT(BZ$1,2)))),
IF(AND($T866&gt;=DATEVALUE("10/1/20"&amp;RIGHT(BY$1,2)),$U866&lt;=DATEVALUE("9/30/20"&amp;RIGHT(BZ$1,2))),NETWORKDAYS($T866,$U866,Holidays!$J$3:$J$937),
IF(AND($T866&lt;DATEVALUE("10/1/20"&amp;RIGHT(BY$1,2)),$U866&lt;=DATEVALUE("9/30/20"&amp;RIGHT(BZ$1,2))),NETWORKDAYS(DATEVALUE("10/1/20"&amp;RIGHT(BY$1,2)),$U866,Holidays!$J$3:$J$937),
IF($T866&lt;DATEVALUE("10/1/20"&amp;RIGHT(BY$1,2)),NETWORKDAYS(DATEVALUE("10/1/20"&amp;RIGHT(BY$1,2)),DATEVALUE("9/30/20"&amp;RIGHT(BZ$1,2)),Holidays!$J$3:$J$937),
IF($T866&gt;=DATEVALUE("10/1/20"&amp;RIGHT(BY$1,2)),NETWORKDAYS($T866,DATEVALUE("9/30/20"&amp;RIGHT(BZ$1,2)),Holidays!$J$3:$J$937),"")))),"")/(NETWORKDAYS($T866,$U866,Holidays!$J$3:$J$937)),0))</f>
        <v/>
      </c>
      <c r="CA866" s="87" t="str">
        <f>IF($Q866="","",IFERROR(IF(OR(AND($T866&gt;=DATEVALUE("10/1/20"&amp;RIGHT(BZ$1,2)),$T866&lt;=DATEVALUE("9/30/20"&amp;RIGHT(CA$1,2))),AND($U866&gt;=DATEVALUE("10/1/20"&amp;RIGHT(BZ$1,2)),$U866&lt;=DATEVALUE("9/30/20"&amp;RIGHT(CA$1,2))),AND($T866&lt;=DATEVALUE("10/1/20"&amp;RIGHT(BZ$1,2)),$U866&gt;=DATEVALUE("9/30/20"&amp;RIGHT(CA$1,2)))),
IF(AND($T866&gt;=DATEVALUE("10/1/20"&amp;RIGHT(BZ$1,2)),$U866&lt;=DATEVALUE("9/30/20"&amp;RIGHT(CA$1,2))),NETWORKDAYS($T866,$U866,Holidays!$J$3:$J$937),
IF(AND($T866&lt;DATEVALUE("10/1/20"&amp;RIGHT(BZ$1,2)),$U866&lt;=DATEVALUE("9/30/20"&amp;RIGHT(CA$1,2))),NETWORKDAYS(DATEVALUE("10/1/20"&amp;RIGHT(BZ$1,2)),$U866,Holidays!$J$3:$J$937),
IF($T866&lt;DATEVALUE("10/1/20"&amp;RIGHT(BZ$1,2)),NETWORKDAYS(DATEVALUE("10/1/20"&amp;RIGHT(BZ$1,2)),DATEVALUE("9/30/20"&amp;RIGHT(CA$1,2)),Holidays!$J$3:$J$937),
IF($T866&gt;=DATEVALUE("10/1/20"&amp;RIGHT(BZ$1,2)),NETWORKDAYS($T866,DATEVALUE("9/30/20"&amp;RIGHT(CA$1,2)),Holidays!$J$3:$J$937),"")))),"")/(NETWORKDAYS($T866,$U866,Holidays!$J$3:$J$937)),0))</f>
        <v/>
      </c>
      <c r="CB866" s="87" t="str">
        <f>IF($Q866="","",IFERROR(IF(OR(AND($T866&gt;=DATEVALUE("10/1/20"&amp;RIGHT(CA$1,2)),$T866&lt;=DATEVALUE("9/30/20"&amp;RIGHT(CB$1,2))),AND($U866&gt;=DATEVALUE("10/1/20"&amp;RIGHT(CA$1,2)),$U866&lt;=DATEVALUE("9/30/20"&amp;RIGHT(CB$1,2))),AND($T866&lt;=DATEVALUE("10/1/20"&amp;RIGHT(CA$1,2)),$U866&gt;=DATEVALUE("9/30/20"&amp;RIGHT(CB$1,2)))),
IF(AND($T866&gt;=DATEVALUE("10/1/20"&amp;RIGHT(CA$1,2)),$U866&lt;=DATEVALUE("9/30/20"&amp;RIGHT(CB$1,2))),NETWORKDAYS($T866,$U866,Holidays!$J$3:$J$937),
IF(AND($T866&lt;DATEVALUE("10/1/20"&amp;RIGHT(CA$1,2)),$U866&lt;=DATEVALUE("9/30/20"&amp;RIGHT(CB$1,2))),NETWORKDAYS(DATEVALUE("10/1/20"&amp;RIGHT(CA$1,2)),$U866,Holidays!$J$3:$J$937),
IF($T866&lt;DATEVALUE("10/1/20"&amp;RIGHT(CA$1,2)),NETWORKDAYS(DATEVALUE("10/1/20"&amp;RIGHT(CA$1,2)),DATEVALUE("9/30/20"&amp;RIGHT(CB$1,2)),Holidays!$J$3:$J$937),
IF($T866&gt;=DATEVALUE("10/1/20"&amp;RIGHT(CA$1,2)),NETWORKDAYS($T866,DATEVALUE("9/30/20"&amp;RIGHT(CB$1,2)),Holidays!$J$3:$J$937),"")))),"")/(NETWORKDAYS($T866,$U866,Holidays!$J$3:$J$937)),0))</f>
        <v/>
      </c>
    </row>
    <row r="867" spans="1:80">
      <c r="A867" s="97"/>
      <c r="B867" s="98" t="str">
        <f ca="1">IF(NOT($A867=""),OFFSET('WBS Reference &amp; User Procedure'!$A$1,MATCH($A867,'WBS Reference &amp; User Procedure'!$A:$A,0)-1,1),"")</f>
        <v/>
      </c>
      <c r="D867" s="97"/>
      <c r="T867" s="104" t="str">
        <f>IF(NOT(Q867=""),IF(NOT($S867=""),$S867,#REF!),"")</f>
        <v/>
      </c>
      <c r="U867" s="104" t="str">
        <f>IF(NOT(Q867=""),WORKDAY(T867,Q867,Holidays!$J$3:$J$937),"")</f>
        <v/>
      </c>
      <c r="V867" s="104"/>
      <c r="W867" s="104"/>
      <c r="X867" s="101" t="str">
        <f t="shared" si="181"/>
        <v/>
      </c>
      <c r="AL867" s="87" t="str">
        <f t="shared" ca="1" si="194"/>
        <v/>
      </c>
      <c r="AN867" s="87" t="str">
        <f t="shared" ca="1" si="195"/>
        <v/>
      </c>
      <c r="AO867" s="87" t="str">
        <f t="shared" ca="1" si="195"/>
        <v/>
      </c>
      <c r="AP867" s="87" t="str">
        <f t="shared" ca="1" si="195"/>
        <v/>
      </c>
      <c r="AQ867" s="87" t="str">
        <f t="shared" ca="1" si="195"/>
        <v/>
      </c>
      <c r="AR867" s="87" t="str">
        <f t="shared" ca="1" si="195"/>
        <v/>
      </c>
      <c r="AS867" s="87" t="str">
        <f t="shared" ca="1" si="195"/>
        <v/>
      </c>
      <c r="AT867" s="87" t="str">
        <f t="shared" ca="1" si="195"/>
        <v/>
      </c>
      <c r="AU867" s="87" t="str">
        <f t="shared" ca="1" si="195"/>
        <v/>
      </c>
      <c r="AV867" s="87" t="str">
        <f t="shared" ca="1" si="195"/>
        <v/>
      </c>
      <c r="AW867" s="87" t="str">
        <f t="shared" ca="1" si="195"/>
        <v/>
      </c>
      <c r="AX867" s="87" t="str">
        <f t="shared" ca="1" si="196"/>
        <v/>
      </c>
      <c r="AY867" s="87" t="str">
        <f t="shared" ca="1" si="196"/>
        <v/>
      </c>
      <c r="AZ867" s="87" t="str">
        <f t="shared" ca="1" si="196"/>
        <v/>
      </c>
      <c r="BA867" s="87" t="str">
        <f t="shared" ca="1" si="196"/>
        <v/>
      </c>
      <c r="BB867" s="87" t="str">
        <f t="shared" ca="1" si="196"/>
        <v/>
      </c>
      <c r="BC867" s="87" t="str">
        <f t="shared" ca="1" si="196"/>
        <v/>
      </c>
      <c r="BD867" s="87" t="str">
        <f t="shared" ca="1" si="196"/>
        <v/>
      </c>
      <c r="BE867" s="87" t="str">
        <f t="shared" ca="1" si="196"/>
        <v/>
      </c>
      <c r="BF867" s="87" t="str">
        <f t="shared" ca="1" si="196"/>
        <v/>
      </c>
      <c r="BG867" s="87" t="str">
        <f t="shared" ca="1" si="196"/>
        <v/>
      </c>
      <c r="BI867" s="87" t="str">
        <f>IF($Q867="","",IFERROR(IF(OR(AND($T867&gt;=DATEVALUE("10/1/20"&amp;RIGHT(BH$1,2)),$T867&lt;=DATEVALUE("9/30/20"&amp;RIGHT(BI$1,2))),AND($U867&gt;=DATEVALUE("10/1/20"&amp;RIGHT(BH$1,2)),$U867&lt;=DATEVALUE("9/30/20"&amp;RIGHT(BI$1,2))),AND($T867&lt;=DATEVALUE("10/1/20"&amp;RIGHT(BH$1,2)),$U867&gt;=DATEVALUE("9/30/20"&amp;RIGHT(BI$1,2)))),
IF(AND($T867&gt;=DATEVALUE("10/1/20"&amp;RIGHT(BH$1,2)),$U867&lt;=DATEVALUE("9/30/20"&amp;RIGHT(BI$1,2))),NETWORKDAYS($T867,$U867,Holidays!$J$3:$J$937),
IF(AND($T867&lt;DATEVALUE("10/1/20"&amp;RIGHT(BH$1,2)),$U867&lt;=DATEVALUE("9/30/20"&amp;RIGHT(BI$1,2))),NETWORKDAYS(DATEVALUE("10/1/20"&amp;RIGHT(BH$1,2)),$U867,Holidays!$J$3:$J$937),
IF($T867&lt;DATEVALUE("10/1/20"&amp;RIGHT(BH$1,2)),NETWORKDAYS(DATEVALUE("10/1/20"&amp;RIGHT(BH$1,2)),DATEVALUE("9/30/20"&amp;RIGHT(BI$1,2)),Holidays!$J$3:$J$937),
IF($T867&gt;=DATEVALUE("10/1/20"&amp;RIGHT(BH$1,2)),NETWORKDAYS($T867,DATEVALUE("9/30/20"&amp;RIGHT(BI$1,2)),Holidays!$J$3:$J$937),"")))),"")/(NETWORKDAYS($T867,$U867,Holidays!$J$3:$J$937)),0))</f>
        <v/>
      </c>
      <c r="BJ867" s="87" t="str">
        <f>IF($Q867="","",IFERROR(IF(OR(AND($T867&gt;=DATEVALUE("10/1/20"&amp;RIGHT(BI$1,2)),$T867&lt;=DATEVALUE("9/30/20"&amp;RIGHT(BJ$1,2))),AND($U867&gt;=DATEVALUE("10/1/20"&amp;RIGHT(BI$1,2)),$U867&lt;=DATEVALUE("9/30/20"&amp;RIGHT(BJ$1,2))),AND($T867&lt;=DATEVALUE("10/1/20"&amp;RIGHT(BI$1,2)),$U867&gt;=DATEVALUE("9/30/20"&amp;RIGHT(BJ$1,2)))),
IF(AND($T867&gt;=DATEVALUE("10/1/20"&amp;RIGHT(BI$1,2)),$U867&lt;=DATEVALUE("9/30/20"&amp;RIGHT(BJ$1,2))),NETWORKDAYS($T867,$U867,Holidays!$J$3:$J$937),
IF(AND($T867&lt;DATEVALUE("10/1/20"&amp;RIGHT(BI$1,2)),$U867&lt;=DATEVALUE("9/30/20"&amp;RIGHT(BJ$1,2))),NETWORKDAYS(DATEVALUE("10/1/20"&amp;RIGHT(BI$1,2)),$U867,Holidays!$J$3:$J$937),
IF($T867&lt;DATEVALUE("10/1/20"&amp;RIGHT(BI$1,2)),NETWORKDAYS(DATEVALUE("10/1/20"&amp;RIGHT(BI$1,2)),DATEVALUE("9/30/20"&amp;RIGHT(BJ$1,2)),Holidays!$J$3:$J$937),
IF($T867&gt;=DATEVALUE("10/1/20"&amp;RIGHT(BI$1,2)),NETWORKDAYS($T867,DATEVALUE("9/30/20"&amp;RIGHT(BJ$1,2)),Holidays!$J$3:$J$937),"")))),"")/(NETWORKDAYS($T867,$U867,Holidays!$J$3:$J$937)),0))</f>
        <v/>
      </c>
      <c r="BK867" s="87" t="str">
        <f>IF($Q867="","",IFERROR(IF(OR(AND($T867&gt;=DATEVALUE("10/1/20"&amp;RIGHT(BJ$1,2)),$T867&lt;=DATEVALUE("9/30/20"&amp;RIGHT(BK$1,2))),AND($U867&gt;=DATEVALUE("10/1/20"&amp;RIGHT(BJ$1,2)),$U867&lt;=DATEVALUE("9/30/20"&amp;RIGHT(BK$1,2))),AND($T867&lt;=DATEVALUE("10/1/20"&amp;RIGHT(BJ$1,2)),$U867&gt;=DATEVALUE("9/30/20"&amp;RIGHT(BK$1,2)))),
IF(AND($T867&gt;=DATEVALUE("10/1/20"&amp;RIGHT(BJ$1,2)),$U867&lt;=DATEVALUE("9/30/20"&amp;RIGHT(BK$1,2))),NETWORKDAYS($T867,$U867,Holidays!$J$3:$J$937),
IF(AND($T867&lt;DATEVALUE("10/1/20"&amp;RIGHT(BJ$1,2)),$U867&lt;=DATEVALUE("9/30/20"&amp;RIGHT(BK$1,2))),NETWORKDAYS(DATEVALUE("10/1/20"&amp;RIGHT(BJ$1,2)),$U867,Holidays!$J$3:$J$937),
IF($T867&lt;DATEVALUE("10/1/20"&amp;RIGHT(BJ$1,2)),NETWORKDAYS(DATEVALUE("10/1/20"&amp;RIGHT(BJ$1,2)),DATEVALUE("9/30/20"&amp;RIGHT(BK$1,2)),Holidays!$J$3:$J$937),
IF($T867&gt;=DATEVALUE("10/1/20"&amp;RIGHT(BJ$1,2)),NETWORKDAYS($T867,DATEVALUE("9/30/20"&amp;RIGHT(BK$1,2)),Holidays!$J$3:$J$937),"")))),"")/(NETWORKDAYS($T867,$U867,Holidays!$J$3:$J$937)),0))</f>
        <v/>
      </c>
      <c r="BL867" s="87" t="str">
        <f>IF($Q867="","",IFERROR(IF(OR(AND($T867&gt;=DATEVALUE("10/1/20"&amp;RIGHT(BK$1,2)),$T867&lt;=DATEVALUE("9/30/20"&amp;RIGHT(BL$1,2))),AND($U867&gt;=DATEVALUE("10/1/20"&amp;RIGHT(BK$1,2)),$U867&lt;=DATEVALUE("9/30/20"&amp;RIGHT(BL$1,2))),AND($T867&lt;=DATEVALUE("10/1/20"&amp;RIGHT(BK$1,2)),$U867&gt;=DATEVALUE("9/30/20"&amp;RIGHT(BL$1,2)))),
IF(AND($T867&gt;=DATEVALUE("10/1/20"&amp;RIGHT(BK$1,2)),$U867&lt;=DATEVALUE("9/30/20"&amp;RIGHT(BL$1,2))),NETWORKDAYS($T867,$U867,Holidays!$J$3:$J$937),
IF(AND($T867&lt;DATEVALUE("10/1/20"&amp;RIGHT(BK$1,2)),$U867&lt;=DATEVALUE("9/30/20"&amp;RIGHT(BL$1,2))),NETWORKDAYS(DATEVALUE("10/1/20"&amp;RIGHT(BK$1,2)),$U867,Holidays!$J$3:$J$937),
IF($T867&lt;DATEVALUE("10/1/20"&amp;RIGHT(BK$1,2)),NETWORKDAYS(DATEVALUE("10/1/20"&amp;RIGHT(BK$1,2)),DATEVALUE("9/30/20"&amp;RIGHT(BL$1,2)),Holidays!$J$3:$J$937),
IF($T867&gt;=DATEVALUE("10/1/20"&amp;RIGHT(BK$1,2)),NETWORKDAYS($T867,DATEVALUE("9/30/20"&amp;RIGHT(BL$1,2)),Holidays!$J$3:$J$937),"")))),"")/(NETWORKDAYS($T867,$U867,Holidays!$J$3:$J$937)),0))</f>
        <v/>
      </c>
      <c r="BM867" s="87" t="str">
        <f>IF($Q867="","",IFERROR(IF(OR(AND($T867&gt;=DATEVALUE("10/1/20"&amp;RIGHT(BL$1,2)),$T867&lt;=DATEVALUE("9/30/20"&amp;RIGHT(BM$1,2))),AND($U867&gt;=DATEVALUE("10/1/20"&amp;RIGHT(BL$1,2)),$U867&lt;=DATEVALUE("9/30/20"&amp;RIGHT(BM$1,2))),AND($T867&lt;=DATEVALUE("10/1/20"&amp;RIGHT(BL$1,2)),$U867&gt;=DATEVALUE("9/30/20"&amp;RIGHT(BM$1,2)))),
IF(AND($T867&gt;=DATEVALUE("10/1/20"&amp;RIGHT(BL$1,2)),$U867&lt;=DATEVALUE("9/30/20"&amp;RIGHT(BM$1,2))),NETWORKDAYS($T867,$U867,Holidays!$J$3:$J$937),
IF(AND($T867&lt;DATEVALUE("10/1/20"&amp;RIGHT(BL$1,2)),$U867&lt;=DATEVALUE("9/30/20"&amp;RIGHT(BM$1,2))),NETWORKDAYS(DATEVALUE("10/1/20"&amp;RIGHT(BL$1,2)),$U867,Holidays!$J$3:$J$937),
IF($T867&lt;DATEVALUE("10/1/20"&amp;RIGHT(BL$1,2)),NETWORKDAYS(DATEVALUE("10/1/20"&amp;RIGHT(BL$1,2)),DATEVALUE("9/30/20"&amp;RIGHT(BM$1,2)),Holidays!$J$3:$J$937),
IF($T867&gt;=DATEVALUE("10/1/20"&amp;RIGHT(BL$1,2)),NETWORKDAYS($T867,DATEVALUE("9/30/20"&amp;RIGHT(BM$1,2)),Holidays!$J$3:$J$937),"")))),"")/(NETWORKDAYS($T867,$U867,Holidays!$J$3:$J$937)),0))</f>
        <v/>
      </c>
      <c r="BN867" s="87" t="str">
        <f>IF($Q867="","",IFERROR(IF(OR(AND($T867&gt;=DATEVALUE("10/1/20"&amp;RIGHT(BM$1,2)),$T867&lt;=DATEVALUE("9/30/20"&amp;RIGHT(BN$1,2))),AND($U867&gt;=DATEVALUE("10/1/20"&amp;RIGHT(BM$1,2)),$U867&lt;=DATEVALUE("9/30/20"&amp;RIGHT(BN$1,2))),AND($T867&lt;=DATEVALUE("10/1/20"&amp;RIGHT(BM$1,2)),$U867&gt;=DATEVALUE("9/30/20"&amp;RIGHT(BN$1,2)))),
IF(AND($T867&gt;=DATEVALUE("10/1/20"&amp;RIGHT(BM$1,2)),$U867&lt;=DATEVALUE("9/30/20"&amp;RIGHT(BN$1,2))),NETWORKDAYS($T867,$U867,Holidays!$J$3:$J$937),
IF(AND($T867&lt;DATEVALUE("10/1/20"&amp;RIGHT(BM$1,2)),$U867&lt;=DATEVALUE("9/30/20"&amp;RIGHT(BN$1,2))),NETWORKDAYS(DATEVALUE("10/1/20"&amp;RIGHT(BM$1,2)),$U867,Holidays!$J$3:$J$937),
IF($T867&lt;DATEVALUE("10/1/20"&amp;RIGHT(BM$1,2)),NETWORKDAYS(DATEVALUE("10/1/20"&amp;RIGHT(BM$1,2)),DATEVALUE("9/30/20"&amp;RIGHT(BN$1,2)),Holidays!$J$3:$J$937),
IF($T867&gt;=DATEVALUE("10/1/20"&amp;RIGHT(BM$1,2)),NETWORKDAYS($T867,DATEVALUE("9/30/20"&amp;RIGHT(BN$1,2)),Holidays!$J$3:$J$937),"")))),"")/(NETWORKDAYS($T867,$U867,Holidays!$J$3:$J$937)),0))</f>
        <v/>
      </c>
      <c r="BO867" s="87" t="str">
        <f>IF($Q867="","",IFERROR(IF(OR(AND($T867&gt;=DATEVALUE("10/1/20"&amp;RIGHT(BN$1,2)),$T867&lt;=DATEVALUE("9/30/20"&amp;RIGHT(BO$1,2))),AND($U867&gt;=DATEVALUE("10/1/20"&amp;RIGHT(BN$1,2)),$U867&lt;=DATEVALUE("9/30/20"&amp;RIGHT(BO$1,2))),AND($T867&lt;=DATEVALUE("10/1/20"&amp;RIGHT(BN$1,2)),$U867&gt;=DATEVALUE("9/30/20"&amp;RIGHT(BO$1,2)))),
IF(AND($T867&gt;=DATEVALUE("10/1/20"&amp;RIGHT(BN$1,2)),$U867&lt;=DATEVALUE("9/30/20"&amp;RIGHT(BO$1,2))),NETWORKDAYS($T867,$U867,Holidays!$J$3:$J$937),
IF(AND($T867&lt;DATEVALUE("10/1/20"&amp;RIGHT(BN$1,2)),$U867&lt;=DATEVALUE("9/30/20"&amp;RIGHT(BO$1,2))),NETWORKDAYS(DATEVALUE("10/1/20"&amp;RIGHT(BN$1,2)),$U867,Holidays!$J$3:$J$937),
IF($T867&lt;DATEVALUE("10/1/20"&amp;RIGHT(BN$1,2)),NETWORKDAYS(DATEVALUE("10/1/20"&amp;RIGHT(BN$1,2)),DATEVALUE("9/30/20"&amp;RIGHT(BO$1,2)),Holidays!$J$3:$J$937),
IF($T867&gt;=DATEVALUE("10/1/20"&amp;RIGHT(BN$1,2)),NETWORKDAYS($T867,DATEVALUE("9/30/20"&amp;RIGHT(BO$1,2)),Holidays!$J$3:$J$937),"")))),"")/(NETWORKDAYS($T867,$U867,Holidays!$J$3:$J$937)),0))</f>
        <v/>
      </c>
      <c r="BP867" s="87" t="str">
        <f>IF($Q867="","",IFERROR(IF(OR(AND($T867&gt;=DATEVALUE("10/1/20"&amp;RIGHT(BO$1,2)),$T867&lt;=DATEVALUE("9/30/20"&amp;RIGHT(BP$1,2))),AND($U867&gt;=DATEVALUE("10/1/20"&amp;RIGHT(BO$1,2)),$U867&lt;=DATEVALUE("9/30/20"&amp;RIGHT(BP$1,2))),AND($T867&lt;=DATEVALUE("10/1/20"&amp;RIGHT(BO$1,2)),$U867&gt;=DATEVALUE("9/30/20"&amp;RIGHT(BP$1,2)))),
IF(AND($T867&gt;=DATEVALUE("10/1/20"&amp;RIGHT(BO$1,2)),$U867&lt;=DATEVALUE("9/30/20"&amp;RIGHT(BP$1,2))),NETWORKDAYS($T867,$U867,Holidays!$J$3:$J$937),
IF(AND($T867&lt;DATEVALUE("10/1/20"&amp;RIGHT(BO$1,2)),$U867&lt;=DATEVALUE("9/30/20"&amp;RIGHT(BP$1,2))),NETWORKDAYS(DATEVALUE("10/1/20"&amp;RIGHT(BO$1,2)),$U867,Holidays!$J$3:$J$937),
IF($T867&lt;DATEVALUE("10/1/20"&amp;RIGHT(BO$1,2)),NETWORKDAYS(DATEVALUE("10/1/20"&amp;RIGHT(BO$1,2)),DATEVALUE("9/30/20"&amp;RIGHT(BP$1,2)),Holidays!$J$3:$J$937),
IF($T867&gt;=DATEVALUE("10/1/20"&amp;RIGHT(BO$1,2)),NETWORKDAYS($T867,DATEVALUE("9/30/20"&amp;RIGHT(BP$1,2)),Holidays!$J$3:$J$937),"")))),"")/(NETWORKDAYS($T867,$U867,Holidays!$J$3:$J$937)),0))</f>
        <v/>
      </c>
      <c r="BQ867" s="87" t="str">
        <f>IF($Q867="","",IFERROR(IF(OR(AND($T867&gt;=DATEVALUE("10/1/20"&amp;RIGHT(BP$1,2)),$T867&lt;=DATEVALUE("9/30/20"&amp;RIGHT(BQ$1,2))),AND($U867&gt;=DATEVALUE("10/1/20"&amp;RIGHT(BP$1,2)),$U867&lt;=DATEVALUE("9/30/20"&amp;RIGHT(BQ$1,2))),AND($T867&lt;=DATEVALUE("10/1/20"&amp;RIGHT(BP$1,2)),$U867&gt;=DATEVALUE("9/30/20"&amp;RIGHT(BQ$1,2)))),
IF(AND($T867&gt;=DATEVALUE("10/1/20"&amp;RIGHT(BP$1,2)),$U867&lt;=DATEVALUE("9/30/20"&amp;RIGHT(BQ$1,2))),NETWORKDAYS($T867,$U867,Holidays!$J$3:$J$937),
IF(AND($T867&lt;DATEVALUE("10/1/20"&amp;RIGHT(BP$1,2)),$U867&lt;=DATEVALUE("9/30/20"&amp;RIGHT(BQ$1,2))),NETWORKDAYS(DATEVALUE("10/1/20"&amp;RIGHT(BP$1,2)),$U867,Holidays!$J$3:$J$937),
IF($T867&lt;DATEVALUE("10/1/20"&amp;RIGHT(BP$1,2)),NETWORKDAYS(DATEVALUE("10/1/20"&amp;RIGHT(BP$1,2)),DATEVALUE("9/30/20"&amp;RIGHT(BQ$1,2)),Holidays!$J$3:$J$937),
IF($T867&gt;=DATEVALUE("10/1/20"&amp;RIGHT(BP$1,2)),NETWORKDAYS($T867,DATEVALUE("9/30/20"&amp;RIGHT(BQ$1,2)),Holidays!$J$3:$J$937),"")))),"")/(NETWORKDAYS($T867,$U867,Holidays!$J$3:$J$937)),0))</f>
        <v/>
      </c>
      <c r="BR867" s="87" t="str">
        <f>IF($Q867="","",IFERROR(IF(OR(AND($T867&gt;=DATEVALUE("10/1/20"&amp;RIGHT(BQ$1,2)),$T867&lt;=DATEVALUE("9/30/20"&amp;RIGHT(BR$1,2))),AND($U867&gt;=DATEVALUE("10/1/20"&amp;RIGHT(BQ$1,2)),$U867&lt;=DATEVALUE("9/30/20"&amp;RIGHT(BR$1,2))),AND($T867&lt;=DATEVALUE("10/1/20"&amp;RIGHT(BQ$1,2)),$U867&gt;=DATEVALUE("9/30/20"&amp;RIGHT(BR$1,2)))),
IF(AND($T867&gt;=DATEVALUE("10/1/20"&amp;RIGHT(BQ$1,2)),$U867&lt;=DATEVALUE("9/30/20"&amp;RIGHT(BR$1,2))),NETWORKDAYS($T867,$U867,Holidays!$J$3:$J$937),
IF(AND($T867&lt;DATEVALUE("10/1/20"&amp;RIGHT(BQ$1,2)),$U867&lt;=DATEVALUE("9/30/20"&amp;RIGHT(BR$1,2))),NETWORKDAYS(DATEVALUE("10/1/20"&amp;RIGHT(BQ$1,2)),$U867,Holidays!$J$3:$J$937),
IF($T867&lt;DATEVALUE("10/1/20"&amp;RIGHT(BQ$1,2)),NETWORKDAYS(DATEVALUE("10/1/20"&amp;RIGHT(BQ$1,2)),DATEVALUE("9/30/20"&amp;RIGHT(BR$1,2)),Holidays!$J$3:$J$937),
IF($T867&gt;=DATEVALUE("10/1/20"&amp;RIGHT(BQ$1,2)),NETWORKDAYS($T867,DATEVALUE("9/30/20"&amp;RIGHT(BR$1,2)),Holidays!$J$3:$J$937),"")))),"")/(NETWORKDAYS($T867,$U867,Holidays!$J$3:$J$937)),0))</f>
        <v/>
      </c>
      <c r="BS867" s="87" t="str">
        <f>IF($Q867="","",IFERROR(IF(OR(AND($T867&gt;=DATEVALUE("10/1/20"&amp;RIGHT(BR$1,2)),$T867&lt;=DATEVALUE("9/30/20"&amp;RIGHT(BS$1,2))),AND($U867&gt;=DATEVALUE("10/1/20"&amp;RIGHT(BR$1,2)),$U867&lt;=DATEVALUE("9/30/20"&amp;RIGHT(BS$1,2))),AND($T867&lt;=DATEVALUE("10/1/20"&amp;RIGHT(BR$1,2)),$U867&gt;=DATEVALUE("9/30/20"&amp;RIGHT(BS$1,2)))),
IF(AND($T867&gt;=DATEVALUE("10/1/20"&amp;RIGHT(BR$1,2)),$U867&lt;=DATEVALUE("9/30/20"&amp;RIGHT(BS$1,2))),NETWORKDAYS($T867,$U867,Holidays!$J$3:$J$937),
IF(AND($T867&lt;DATEVALUE("10/1/20"&amp;RIGHT(BR$1,2)),$U867&lt;=DATEVALUE("9/30/20"&amp;RIGHT(BS$1,2))),NETWORKDAYS(DATEVALUE("10/1/20"&amp;RIGHT(BR$1,2)),$U867,Holidays!$J$3:$J$937),
IF($T867&lt;DATEVALUE("10/1/20"&amp;RIGHT(BR$1,2)),NETWORKDAYS(DATEVALUE("10/1/20"&amp;RIGHT(BR$1,2)),DATEVALUE("9/30/20"&amp;RIGHT(BS$1,2)),Holidays!$J$3:$J$937),
IF($T867&gt;=DATEVALUE("10/1/20"&amp;RIGHT(BR$1,2)),NETWORKDAYS($T867,DATEVALUE("9/30/20"&amp;RIGHT(BS$1,2)),Holidays!$J$3:$J$937),"")))),"")/(NETWORKDAYS($T867,$U867,Holidays!$J$3:$J$937)),0))</f>
        <v/>
      </c>
      <c r="BT867" s="87" t="str">
        <f>IF($Q867="","",IFERROR(IF(OR(AND($T867&gt;=DATEVALUE("10/1/20"&amp;RIGHT(BS$1,2)),$T867&lt;=DATEVALUE("9/30/20"&amp;RIGHT(BT$1,2))),AND($U867&gt;=DATEVALUE("10/1/20"&amp;RIGHT(BS$1,2)),$U867&lt;=DATEVALUE("9/30/20"&amp;RIGHT(BT$1,2))),AND($T867&lt;=DATEVALUE("10/1/20"&amp;RIGHT(BS$1,2)),$U867&gt;=DATEVALUE("9/30/20"&amp;RIGHT(BT$1,2)))),
IF(AND($T867&gt;=DATEVALUE("10/1/20"&amp;RIGHT(BS$1,2)),$U867&lt;=DATEVALUE("9/30/20"&amp;RIGHT(BT$1,2))),NETWORKDAYS($T867,$U867,Holidays!$J$3:$J$937),
IF(AND($T867&lt;DATEVALUE("10/1/20"&amp;RIGHT(BS$1,2)),$U867&lt;=DATEVALUE("9/30/20"&amp;RIGHT(BT$1,2))),NETWORKDAYS(DATEVALUE("10/1/20"&amp;RIGHT(BS$1,2)),$U867,Holidays!$J$3:$J$937),
IF($T867&lt;DATEVALUE("10/1/20"&amp;RIGHT(BS$1,2)),NETWORKDAYS(DATEVALUE("10/1/20"&amp;RIGHT(BS$1,2)),DATEVALUE("9/30/20"&amp;RIGHT(BT$1,2)),Holidays!$J$3:$J$937),
IF($T867&gt;=DATEVALUE("10/1/20"&amp;RIGHT(BS$1,2)),NETWORKDAYS($T867,DATEVALUE("9/30/20"&amp;RIGHT(BT$1,2)),Holidays!$J$3:$J$937),"")))),"")/(NETWORKDAYS($T867,$U867,Holidays!$J$3:$J$937)),0))</f>
        <v/>
      </c>
      <c r="BU867" s="87" t="str">
        <f>IF($Q867="","",IFERROR(IF(OR(AND($T867&gt;=DATEVALUE("10/1/20"&amp;RIGHT(BT$1,2)),$T867&lt;=DATEVALUE("9/30/20"&amp;RIGHT(BU$1,2))),AND($U867&gt;=DATEVALUE("10/1/20"&amp;RIGHT(BT$1,2)),$U867&lt;=DATEVALUE("9/30/20"&amp;RIGHT(BU$1,2))),AND($T867&lt;=DATEVALUE("10/1/20"&amp;RIGHT(BT$1,2)),$U867&gt;=DATEVALUE("9/30/20"&amp;RIGHT(BU$1,2)))),
IF(AND($T867&gt;=DATEVALUE("10/1/20"&amp;RIGHT(BT$1,2)),$U867&lt;=DATEVALUE("9/30/20"&amp;RIGHT(BU$1,2))),NETWORKDAYS($T867,$U867,Holidays!$J$3:$J$937),
IF(AND($T867&lt;DATEVALUE("10/1/20"&amp;RIGHT(BT$1,2)),$U867&lt;=DATEVALUE("9/30/20"&amp;RIGHT(BU$1,2))),NETWORKDAYS(DATEVALUE("10/1/20"&amp;RIGHT(BT$1,2)),$U867,Holidays!$J$3:$J$937),
IF($T867&lt;DATEVALUE("10/1/20"&amp;RIGHT(BT$1,2)),NETWORKDAYS(DATEVALUE("10/1/20"&amp;RIGHT(BT$1,2)),DATEVALUE("9/30/20"&amp;RIGHT(BU$1,2)),Holidays!$J$3:$J$937),
IF($T867&gt;=DATEVALUE("10/1/20"&amp;RIGHT(BT$1,2)),NETWORKDAYS($T867,DATEVALUE("9/30/20"&amp;RIGHT(BU$1,2)),Holidays!$J$3:$J$937),"")))),"")/(NETWORKDAYS($T867,$U867,Holidays!$J$3:$J$937)),0))</f>
        <v/>
      </c>
      <c r="BV867" s="87" t="str">
        <f>IF($Q867="","",IFERROR(IF(OR(AND($T867&gt;=DATEVALUE("10/1/20"&amp;RIGHT(BU$1,2)),$T867&lt;=DATEVALUE("9/30/20"&amp;RIGHT(BV$1,2))),AND($U867&gt;=DATEVALUE("10/1/20"&amp;RIGHT(BU$1,2)),$U867&lt;=DATEVALUE("9/30/20"&amp;RIGHT(BV$1,2))),AND($T867&lt;=DATEVALUE("10/1/20"&amp;RIGHT(BU$1,2)),$U867&gt;=DATEVALUE("9/30/20"&amp;RIGHT(BV$1,2)))),
IF(AND($T867&gt;=DATEVALUE("10/1/20"&amp;RIGHT(BU$1,2)),$U867&lt;=DATEVALUE("9/30/20"&amp;RIGHT(BV$1,2))),NETWORKDAYS($T867,$U867,Holidays!$J$3:$J$937),
IF(AND($T867&lt;DATEVALUE("10/1/20"&amp;RIGHT(BU$1,2)),$U867&lt;=DATEVALUE("9/30/20"&amp;RIGHT(BV$1,2))),NETWORKDAYS(DATEVALUE("10/1/20"&amp;RIGHT(BU$1,2)),$U867,Holidays!$J$3:$J$937),
IF($T867&lt;DATEVALUE("10/1/20"&amp;RIGHT(BU$1,2)),NETWORKDAYS(DATEVALUE("10/1/20"&amp;RIGHT(BU$1,2)),DATEVALUE("9/30/20"&amp;RIGHT(BV$1,2)),Holidays!$J$3:$J$937),
IF($T867&gt;=DATEVALUE("10/1/20"&amp;RIGHT(BU$1,2)),NETWORKDAYS($T867,DATEVALUE("9/30/20"&amp;RIGHT(BV$1,2)),Holidays!$J$3:$J$937),"")))),"")/(NETWORKDAYS($T867,$U867,Holidays!$J$3:$J$937)),0))</f>
        <v/>
      </c>
      <c r="BW867" s="87" t="str">
        <f>IF($Q867="","",IFERROR(IF(OR(AND($T867&gt;=DATEVALUE("10/1/20"&amp;RIGHT(BV$1,2)),$T867&lt;=DATEVALUE("9/30/20"&amp;RIGHT(BW$1,2))),AND($U867&gt;=DATEVALUE("10/1/20"&amp;RIGHT(BV$1,2)),$U867&lt;=DATEVALUE("9/30/20"&amp;RIGHT(BW$1,2))),AND($T867&lt;=DATEVALUE("10/1/20"&amp;RIGHT(BV$1,2)),$U867&gt;=DATEVALUE("9/30/20"&amp;RIGHT(BW$1,2)))),
IF(AND($T867&gt;=DATEVALUE("10/1/20"&amp;RIGHT(BV$1,2)),$U867&lt;=DATEVALUE("9/30/20"&amp;RIGHT(BW$1,2))),NETWORKDAYS($T867,$U867,Holidays!$J$3:$J$937),
IF(AND($T867&lt;DATEVALUE("10/1/20"&amp;RIGHT(BV$1,2)),$U867&lt;=DATEVALUE("9/30/20"&amp;RIGHT(BW$1,2))),NETWORKDAYS(DATEVALUE("10/1/20"&amp;RIGHT(BV$1,2)),$U867,Holidays!$J$3:$J$937),
IF($T867&lt;DATEVALUE("10/1/20"&amp;RIGHT(BV$1,2)),NETWORKDAYS(DATEVALUE("10/1/20"&amp;RIGHT(BV$1,2)),DATEVALUE("9/30/20"&amp;RIGHT(BW$1,2)),Holidays!$J$3:$J$937),
IF($T867&gt;=DATEVALUE("10/1/20"&amp;RIGHT(BV$1,2)),NETWORKDAYS($T867,DATEVALUE("9/30/20"&amp;RIGHT(BW$1,2)),Holidays!$J$3:$J$937),"")))),"")/(NETWORKDAYS($T867,$U867,Holidays!$J$3:$J$937)),0))</f>
        <v/>
      </c>
      <c r="BX867" s="87" t="str">
        <f>IF($Q867="","",IFERROR(IF(OR(AND($T867&gt;=DATEVALUE("10/1/20"&amp;RIGHT(BW$1,2)),$T867&lt;=DATEVALUE("9/30/20"&amp;RIGHT(BX$1,2))),AND($U867&gt;=DATEVALUE("10/1/20"&amp;RIGHT(BW$1,2)),$U867&lt;=DATEVALUE("9/30/20"&amp;RIGHT(BX$1,2))),AND($T867&lt;=DATEVALUE("10/1/20"&amp;RIGHT(BW$1,2)),$U867&gt;=DATEVALUE("9/30/20"&amp;RIGHT(BX$1,2)))),
IF(AND($T867&gt;=DATEVALUE("10/1/20"&amp;RIGHT(BW$1,2)),$U867&lt;=DATEVALUE("9/30/20"&amp;RIGHT(BX$1,2))),NETWORKDAYS($T867,$U867,Holidays!$J$3:$J$937),
IF(AND($T867&lt;DATEVALUE("10/1/20"&amp;RIGHT(BW$1,2)),$U867&lt;=DATEVALUE("9/30/20"&amp;RIGHT(BX$1,2))),NETWORKDAYS(DATEVALUE("10/1/20"&amp;RIGHT(BW$1,2)),$U867,Holidays!$J$3:$J$937),
IF($T867&lt;DATEVALUE("10/1/20"&amp;RIGHT(BW$1,2)),NETWORKDAYS(DATEVALUE("10/1/20"&amp;RIGHT(BW$1,2)),DATEVALUE("9/30/20"&amp;RIGHT(BX$1,2)),Holidays!$J$3:$J$937),
IF($T867&gt;=DATEVALUE("10/1/20"&amp;RIGHT(BW$1,2)),NETWORKDAYS($T867,DATEVALUE("9/30/20"&amp;RIGHT(BX$1,2)),Holidays!$J$3:$J$937),"")))),"")/(NETWORKDAYS($T867,$U867,Holidays!$J$3:$J$937)),0))</f>
        <v/>
      </c>
      <c r="BY867" s="87" t="str">
        <f>IF($Q867="","",IFERROR(IF(OR(AND($T867&gt;=DATEVALUE("10/1/20"&amp;RIGHT(BX$1,2)),$T867&lt;=DATEVALUE("9/30/20"&amp;RIGHT(BY$1,2))),AND($U867&gt;=DATEVALUE("10/1/20"&amp;RIGHT(BX$1,2)),$U867&lt;=DATEVALUE("9/30/20"&amp;RIGHT(BY$1,2))),AND($T867&lt;=DATEVALUE("10/1/20"&amp;RIGHT(BX$1,2)),$U867&gt;=DATEVALUE("9/30/20"&amp;RIGHT(BY$1,2)))),
IF(AND($T867&gt;=DATEVALUE("10/1/20"&amp;RIGHT(BX$1,2)),$U867&lt;=DATEVALUE("9/30/20"&amp;RIGHT(BY$1,2))),NETWORKDAYS($T867,$U867,Holidays!$J$3:$J$937),
IF(AND($T867&lt;DATEVALUE("10/1/20"&amp;RIGHT(BX$1,2)),$U867&lt;=DATEVALUE("9/30/20"&amp;RIGHT(BY$1,2))),NETWORKDAYS(DATEVALUE("10/1/20"&amp;RIGHT(BX$1,2)),$U867,Holidays!$J$3:$J$937),
IF($T867&lt;DATEVALUE("10/1/20"&amp;RIGHT(BX$1,2)),NETWORKDAYS(DATEVALUE("10/1/20"&amp;RIGHT(BX$1,2)),DATEVALUE("9/30/20"&amp;RIGHT(BY$1,2)),Holidays!$J$3:$J$937),
IF($T867&gt;=DATEVALUE("10/1/20"&amp;RIGHT(BX$1,2)),NETWORKDAYS($T867,DATEVALUE("9/30/20"&amp;RIGHT(BY$1,2)),Holidays!$J$3:$J$937),"")))),"")/(NETWORKDAYS($T867,$U867,Holidays!$J$3:$J$937)),0))</f>
        <v/>
      </c>
      <c r="BZ867" s="87" t="str">
        <f>IF($Q867="","",IFERROR(IF(OR(AND($T867&gt;=DATEVALUE("10/1/20"&amp;RIGHT(BY$1,2)),$T867&lt;=DATEVALUE("9/30/20"&amp;RIGHT(BZ$1,2))),AND($U867&gt;=DATEVALUE("10/1/20"&amp;RIGHT(BY$1,2)),$U867&lt;=DATEVALUE("9/30/20"&amp;RIGHT(BZ$1,2))),AND($T867&lt;=DATEVALUE("10/1/20"&amp;RIGHT(BY$1,2)),$U867&gt;=DATEVALUE("9/30/20"&amp;RIGHT(BZ$1,2)))),
IF(AND($T867&gt;=DATEVALUE("10/1/20"&amp;RIGHT(BY$1,2)),$U867&lt;=DATEVALUE("9/30/20"&amp;RIGHT(BZ$1,2))),NETWORKDAYS($T867,$U867,Holidays!$J$3:$J$937),
IF(AND($T867&lt;DATEVALUE("10/1/20"&amp;RIGHT(BY$1,2)),$U867&lt;=DATEVALUE("9/30/20"&amp;RIGHT(BZ$1,2))),NETWORKDAYS(DATEVALUE("10/1/20"&amp;RIGHT(BY$1,2)),$U867,Holidays!$J$3:$J$937),
IF($T867&lt;DATEVALUE("10/1/20"&amp;RIGHT(BY$1,2)),NETWORKDAYS(DATEVALUE("10/1/20"&amp;RIGHT(BY$1,2)),DATEVALUE("9/30/20"&amp;RIGHT(BZ$1,2)),Holidays!$J$3:$J$937),
IF($T867&gt;=DATEVALUE("10/1/20"&amp;RIGHT(BY$1,2)),NETWORKDAYS($T867,DATEVALUE("9/30/20"&amp;RIGHT(BZ$1,2)),Holidays!$J$3:$J$937),"")))),"")/(NETWORKDAYS($T867,$U867,Holidays!$J$3:$J$937)),0))</f>
        <v/>
      </c>
      <c r="CA867" s="87" t="str">
        <f>IF($Q867="","",IFERROR(IF(OR(AND($T867&gt;=DATEVALUE("10/1/20"&amp;RIGHT(BZ$1,2)),$T867&lt;=DATEVALUE("9/30/20"&amp;RIGHT(CA$1,2))),AND($U867&gt;=DATEVALUE("10/1/20"&amp;RIGHT(BZ$1,2)),$U867&lt;=DATEVALUE("9/30/20"&amp;RIGHT(CA$1,2))),AND($T867&lt;=DATEVALUE("10/1/20"&amp;RIGHT(BZ$1,2)),$U867&gt;=DATEVALUE("9/30/20"&amp;RIGHT(CA$1,2)))),
IF(AND($T867&gt;=DATEVALUE("10/1/20"&amp;RIGHT(BZ$1,2)),$U867&lt;=DATEVALUE("9/30/20"&amp;RIGHT(CA$1,2))),NETWORKDAYS($T867,$U867,Holidays!$J$3:$J$937),
IF(AND($T867&lt;DATEVALUE("10/1/20"&amp;RIGHT(BZ$1,2)),$U867&lt;=DATEVALUE("9/30/20"&amp;RIGHT(CA$1,2))),NETWORKDAYS(DATEVALUE("10/1/20"&amp;RIGHT(BZ$1,2)),$U867,Holidays!$J$3:$J$937),
IF($T867&lt;DATEVALUE("10/1/20"&amp;RIGHT(BZ$1,2)),NETWORKDAYS(DATEVALUE("10/1/20"&amp;RIGHT(BZ$1,2)),DATEVALUE("9/30/20"&amp;RIGHT(CA$1,2)),Holidays!$J$3:$J$937),
IF($T867&gt;=DATEVALUE("10/1/20"&amp;RIGHT(BZ$1,2)),NETWORKDAYS($T867,DATEVALUE("9/30/20"&amp;RIGHT(CA$1,2)),Holidays!$J$3:$J$937),"")))),"")/(NETWORKDAYS($T867,$U867,Holidays!$J$3:$J$937)),0))</f>
        <v/>
      </c>
      <c r="CB867" s="87" t="str">
        <f>IF($Q867="","",IFERROR(IF(OR(AND($T867&gt;=DATEVALUE("10/1/20"&amp;RIGHT(CA$1,2)),$T867&lt;=DATEVALUE("9/30/20"&amp;RIGHT(CB$1,2))),AND($U867&gt;=DATEVALUE("10/1/20"&amp;RIGHT(CA$1,2)),$U867&lt;=DATEVALUE("9/30/20"&amp;RIGHT(CB$1,2))),AND($T867&lt;=DATEVALUE("10/1/20"&amp;RIGHT(CA$1,2)),$U867&gt;=DATEVALUE("9/30/20"&amp;RIGHT(CB$1,2)))),
IF(AND($T867&gt;=DATEVALUE("10/1/20"&amp;RIGHT(CA$1,2)),$U867&lt;=DATEVALUE("9/30/20"&amp;RIGHT(CB$1,2))),NETWORKDAYS($T867,$U867,Holidays!$J$3:$J$937),
IF(AND($T867&lt;DATEVALUE("10/1/20"&amp;RIGHT(CA$1,2)),$U867&lt;=DATEVALUE("9/30/20"&amp;RIGHT(CB$1,2))),NETWORKDAYS(DATEVALUE("10/1/20"&amp;RIGHT(CA$1,2)),$U867,Holidays!$J$3:$J$937),
IF($T867&lt;DATEVALUE("10/1/20"&amp;RIGHT(CA$1,2)),NETWORKDAYS(DATEVALUE("10/1/20"&amp;RIGHT(CA$1,2)),DATEVALUE("9/30/20"&amp;RIGHT(CB$1,2)),Holidays!$J$3:$J$937),
IF($T867&gt;=DATEVALUE("10/1/20"&amp;RIGHT(CA$1,2)),NETWORKDAYS($T867,DATEVALUE("9/30/20"&amp;RIGHT(CB$1,2)),Holidays!$J$3:$J$937),"")))),"")/(NETWORKDAYS($T867,$U867,Holidays!$J$3:$J$937)),0))</f>
        <v/>
      </c>
    </row>
    <row r="868" spans="1:80">
      <c r="A868" s="97"/>
      <c r="B868" s="98" t="str">
        <f ca="1">IF(NOT($A868=""),OFFSET('WBS Reference &amp; User Procedure'!$A$1,MATCH($A868,'WBS Reference &amp; User Procedure'!$A:$A,0)-1,1),"")</f>
        <v/>
      </c>
      <c r="D868" s="97"/>
      <c r="T868" s="104" t="str">
        <f>IF(NOT(Q868=""),IF(NOT($S868=""),$S868,#REF!),"")</f>
        <v/>
      </c>
      <c r="U868" s="104" t="str">
        <f>IF(NOT(Q868=""),WORKDAY(T868,Q868,Holidays!$J$3:$J$937),"")</f>
        <v/>
      </c>
      <c r="V868" s="104"/>
      <c r="W868" s="104"/>
      <c r="X868" s="101" t="str">
        <f t="shared" si="181"/>
        <v/>
      </c>
      <c r="AL868" s="87" t="str">
        <f t="shared" ca="1" si="194"/>
        <v/>
      </c>
      <c r="AN868" s="87" t="str">
        <f t="shared" ca="1" si="195"/>
        <v/>
      </c>
      <c r="AO868" s="87" t="str">
        <f t="shared" ca="1" si="195"/>
        <v/>
      </c>
      <c r="AP868" s="87" t="str">
        <f t="shared" ca="1" si="195"/>
        <v/>
      </c>
      <c r="AQ868" s="87" t="str">
        <f t="shared" ca="1" si="195"/>
        <v/>
      </c>
      <c r="AR868" s="87" t="str">
        <f t="shared" ca="1" si="195"/>
        <v/>
      </c>
      <c r="AS868" s="87" t="str">
        <f t="shared" ca="1" si="195"/>
        <v/>
      </c>
      <c r="AT868" s="87" t="str">
        <f t="shared" ca="1" si="195"/>
        <v/>
      </c>
      <c r="AU868" s="87" t="str">
        <f t="shared" ca="1" si="195"/>
        <v/>
      </c>
      <c r="AV868" s="87" t="str">
        <f t="shared" ca="1" si="195"/>
        <v/>
      </c>
      <c r="AW868" s="87" t="str">
        <f t="shared" ca="1" si="195"/>
        <v/>
      </c>
      <c r="AX868" s="87" t="str">
        <f t="shared" ca="1" si="196"/>
        <v/>
      </c>
      <c r="AY868" s="87" t="str">
        <f t="shared" ca="1" si="196"/>
        <v/>
      </c>
      <c r="AZ868" s="87" t="str">
        <f t="shared" ca="1" si="196"/>
        <v/>
      </c>
      <c r="BA868" s="87" t="str">
        <f t="shared" ca="1" si="196"/>
        <v/>
      </c>
      <c r="BB868" s="87" t="str">
        <f t="shared" ca="1" si="196"/>
        <v/>
      </c>
      <c r="BC868" s="87" t="str">
        <f t="shared" ca="1" si="196"/>
        <v/>
      </c>
      <c r="BD868" s="87" t="str">
        <f t="shared" ca="1" si="196"/>
        <v/>
      </c>
      <c r="BE868" s="87" t="str">
        <f t="shared" ca="1" si="196"/>
        <v/>
      </c>
      <c r="BF868" s="87" t="str">
        <f t="shared" ca="1" si="196"/>
        <v/>
      </c>
      <c r="BG868" s="87" t="str">
        <f t="shared" ca="1" si="196"/>
        <v/>
      </c>
      <c r="BI868" s="87" t="str">
        <f>IF($Q868="","",IFERROR(IF(OR(AND($T868&gt;=DATEVALUE("10/1/20"&amp;RIGHT(BH$1,2)),$T868&lt;=DATEVALUE("9/30/20"&amp;RIGHT(BI$1,2))),AND($U868&gt;=DATEVALUE("10/1/20"&amp;RIGHT(BH$1,2)),$U868&lt;=DATEVALUE("9/30/20"&amp;RIGHT(BI$1,2))),AND($T868&lt;=DATEVALUE("10/1/20"&amp;RIGHT(BH$1,2)),$U868&gt;=DATEVALUE("9/30/20"&amp;RIGHT(BI$1,2)))),
IF(AND($T868&gt;=DATEVALUE("10/1/20"&amp;RIGHT(BH$1,2)),$U868&lt;=DATEVALUE("9/30/20"&amp;RIGHT(BI$1,2))),NETWORKDAYS($T868,$U868,Holidays!$J$3:$J$937),
IF(AND($T868&lt;DATEVALUE("10/1/20"&amp;RIGHT(BH$1,2)),$U868&lt;=DATEVALUE("9/30/20"&amp;RIGHT(BI$1,2))),NETWORKDAYS(DATEVALUE("10/1/20"&amp;RIGHT(BH$1,2)),$U868,Holidays!$J$3:$J$937),
IF($T868&lt;DATEVALUE("10/1/20"&amp;RIGHT(BH$1,2)),NETWORKDAYS(DATEVALUE("10/1/20"&amp;RIGHT(BH$1,2)),DATEVALUE("9/30/20"&amp;RIGHT(BI$1,2)),Holidays!$J$3:$J$937),
IF($T868&gt;=DATEVALUE("10/1/20"&amp;RIGHT(BH$1,2)),NETWORKDAYS($T868,DATEVALUE("9/30/20"&amp;RIGHT(BI$1,2)),Holidays!$J$3:$J$937),"")))),"")/(NETWORKDAYS($T868,$U868,Holidays!$J$3:$J$937)),0))</f>
        <v/>
      </c>
      <c r="BJ868" s="87" t="str">
        <f>IF($Q868="","",IFERROR(IF(OR(AND($T868&gt;=DATEVALUE("10/1/20"&amp;RIGHT(BI$1,2)),$T868&lt;=DATEVALUE("9/30/20"&amp;RIGHT(BJ$1,2))),AND($U868&gt;=DATEVALUE("10/1/20"&amp;RIGHT(BI$1,2)),$U868&lt;=DATEVALUE("9/30/20"&amp;RIGHT(BJ$1,2))),AND($T868&lt;=DATEVALUE("10/1/20"&amp;RIGHT(BI$1,2)),$U868&gt;=DATEVALUE("9/30/20"&amp;RIGHT(BJ$1,2)))),
IF(AND($T868&gt;=DATEVALUE("10/1/20"&amp;RIGHT(BI$1,2)),$U868&lt;=DATEVALUE("9/30/20"&amp;RIGHT(BJ$1,2))),NETWORKDAYS($T868,$U868,Holidays!$J$3:$J$937),
IF(AND($T868&lt;DATEVALUE("10/1/20"&amp;RIGHT(BI$1,2)),$U868&lt;=DATEVALUE("9/30/20"&amp;RIGHT(BJ$1,2))),NETWORKDAYS(DATEVALUE("10/1/20"&amp;RIGHT(BI$1,2)),$U868,Holidays!$J$3:$J$937),
IF($T868&lt;DATEVALUE("10/1/20"&amp;RIGHT(BI$1,2)),NETWORKDAYS(DATEVALUE("10/1/20"&amp;RIGHT(BI$1,2)),DATEVALUE("9/30/20"&amp;RIGHT(BJ$1,2)),Holidays!$J$3:$J$937),
IF($T868&gt;=DATEVALUE("10/1/20"&amp;RIGHT(BI$1,2)),NETWORKDAYS($T868,DATEVALUE("9/30/20"&amp;RIGHT(BJ$1,2)),Holidays!$J$3:$J$937),"")))),"")/(NETWORKDAYS($T868,$U868,Holidays!$J$3:$J$937)),0))</f>
        <v/>
      </c>
      <c r="BK868" s="87" t="str">
        <f>IF($Q868="","",IFERROR(IF(OR(AND($T868&gt;=DATEVALUE("10/1/20"&amp;RIGHT(BJ$1,2)),$T868&lt;=DATEVALUE("9/30/20"&amp;RIGHT(BK$1,2))),AND($U868&gt;=DATEVALUE("10/1/20"&amp;RIGHT(BJ$1,2)),$U868&lt;=DATEVALUE("9/30/20"&amp;RIGHT(BK$1,2))),AND($T868&lt;=DATEVALUE("10/1/20"&amp;RIGHT(BJ$1,2)),$U868&gt;=DATEVALUE("9/30/20"&amp;RIGHT(BK$1,2)))),
IF(AND($T868&gt;=DATEVALUE("10/1/20"&amp;RIGHT(BJ$1,2)),$U868&lt;=DATEVALUE("9/30/20"&amp;RIGHT(BK$1,2))),NETWORKDAYS($T868,$U868,Holidays!$J$3:$J$937),
IF(AND($T868&lt;DATEVALUE("10/1/20"&amp;RIGHT(BJ$1,2)),$U868&lt;=DATEVALUE("9/30/20"&amp;RIGHT(BK$1,2))),NETWORKDAYS(DATEVALUE("10/1/20"&amp;RIGHT(BJ$1,2)),$U868,Holidays!$J$3:$J$937),
IF($T868&lt;DATEVALUE("10/1/20"&amp;RIGHT(BJ$1,2)),NETWORKDAYS(DATEVALUE("10/1/20"&amp;RIGHT(BJ$1,2)),DATEVALUE("9/30/20"&amp;RIGHT(BK$1,2)),Holidays!$J$3:$J$937),
IF($T868&gt;=DATEVALUE("10/1/20"&amp;RIGHT(BJ$1,2)),NETWORKDAYS($T868,DATEVALUE("9/30/20"&amp;RIGHT(BK$1,2)),Holidays!$J$3:$J$937),"")))),"")/(NETWORKDAYS($T868,$U868,Holidays!$J$3:$J$937)),0))</f>
        <v/>
      </c>
      <c r="BL868" s="87" t="str">
        <f>IF($Q868="","",IFERROR(IF(OR(AND($T868&gt;=DATEVALUE("10/1/20"&amp;RIGHT(BK$1,2)),$T868&lt;=DATEVALUE("9/30/20"&amp;RIGHT(BL$1,2))),AND($U868&gt;=DATEVALUE("10/1/20"&amp;RIGHT(BK$1,2)),$U868&lt;=DATEVALUE("9/30/20"&amp;RIGHT(BL$1,2))),AND($T868&lt;=DATEVALUE("10/1/20"&amp;RIGHT(BK$1,2)),$U868&gt;=DATEVALUE("9/30/20"&amp;RIGHT(BL$1,2)))),
IF(AND($T868&gt;=DATEVALUE("10/1/20"&amp;RIGHT(BK$1,2)),$U868&lt;=DATEVALUE("9/30/20"&amp;RIGHT(BL$1,2))),NETWORKDAYS($T868,$U868,Holidays!$J$3:$J$937),
IF(AND($T868&lt;DATEVALUE("10/1/20"&amp;RIGHT(BK$1,2)),$U868&lt;=DATEVALUE("9/30/20"&amp;RIGHT(BL$1,2))),NETWORKDAYS(DATEVALUE("10/1/20"&amp;RIGHT(BK$1,2)),$U868,Holidays!$J$3:$J$937),
IF($T868&lt;DATEVALUE("10/1/20"&amp;RIGHT(BK$1,2)),NETWORKDAYS(DATEVALUE("10/1/20"&amp;RIGHT(BK$1,2)),DATEVALUE("9/30/20"&amp;RIGHT(BL$1,2)),Holidays!$J$3:$J$937),
IF($T868&gt;=DATEVALUE("10/1/20"&amp;RIGHT(BK$1,2)),NETWORKDAYS($T868,DATEVALUE("9/30/20"&amp;RIGHT(BL$1,2)),Holidays!$J$3:$J$937),"")))),"")/(NETWORKDAYS($T868,$U868,Holidays!$J$3:$J$937)),0))</f>
        <v/>
      </c>
      <c r="BM868" s="87" t="str">
        <f>IF($Q868="","",IFERROR(IF(OR(AND($T868&gt;=DATEVALUE("10/1/20"&amp;RIGHT(BL$1,2)),$T868&lt;=DATEVALUE("9/30/20"&amp;RIGHT(BM$1,2))),AND($U868&gt;=DATEVALUE("10/1/20"&amp;RIGHT(BL$1,2)),$U868&lt;=DATEVALUE("9/30/20"&amp;RIGHT(BM$1,2))),AND($T868&lt;=DATEVALUE("10/1/20"&amp;RIGHT(BL$1,2)),$U868&gt;=DATEVALUE("9/30/20"&amp;RIGHT(BM$1,2)))),
IF(AND($T868&gt;=DATEVALUE("10/1/20"&amp;RIGHT(BL$1,2)),$U868&lt;=DATEVALUE("9/30/20"&amp;RIGHT(BM$1,2))),NETWORKDAYS($T868,$U868,Holidays!$J$3:$J$937),
IF(AND($T868&lt;DATEVALUE("10/1/20"&amp;RIGHT(BL$1,2)),$U868&lt;=DATEVALUE("9/30/20"&amp;RIGHT(BM$1,2))),NETWORKDAYS(DATEVALUE("10/1/20"&amp;RIGHT(BL$1,2)),$U868,Holidays!$J$3:$J$937),
IF($T868&lt;DATEVALUE("10/1/20"&amp;RIGHT(BL$1,2)),NETWORKDAYS(DATEVALUE("10/1/20"&amp;RIGHT(BL$1,2)),DATEVALUE("9/30/20"&amp;RIGHT(BM$1,2)),Holidays!$J$3:$J$937),
IF($T868&gt;=DATEVALUE("10/1/20"&amp;RIGHT(BL$1,2)),NETWORKDAYS($T868,DATEVALUE("9/30/20"&amp;RIGHT(BM$1,2)),Holidays!$J$3:$J$937),"")))),"")/(NETWORKDAYS($T868,$U868,Holidays!$J$3:$J$937)),0))</f>
        <v/>
      </c>
      <c r="BN868" s="87" t="str">
        <f>IF($Q868="","",IFERROR(IF(OR(AND($T868&gt;=DATEVALUE("10/1/20"&amp;RIGHT(BM$1,2)),$T868&lt;=DATEVALUE("9/30/20"&amp;RIGHT(BN$1,2))),AND($U868&gt;=DATEVALUE("10/1/20"&amp;RIGHT(BM$1,2)),$U868&lt;=DATEVALUE("9/30/20"&amp;RIGHT(BN$1,2))),AND($T868&lt;=DATEVALUE("10/1/20"&amp;RIGHT(BM$1,2)),$U868&gt;=DATEVALUE("9/30/20"&amp;RIGHT(BN$1,2)))),
IF(AND($T868&gt;=DATEVALUE("10/1/20"&amp;RIGHT(BM$1,2)),$U868&lt;=DATEVALUE("9/30/20"&amp;RIGHT(BN$1,2))),NETWORKDAYS($T868,$U868,Holidays!$J$3:$J$937),
IF(AND($T868&lt;DATEVALUE("10/1/20"&amp;RIGHT(BM$1,2)),$U868&lt;=DATEVALUE("9/30/20"&amp;RIGHT(BN$1,2))),NETWORKDAYS(DATEVALUE("10/1/20"&amp;RIGHT(BM$1,2)),$U868,Holidays!$J$3:$J$937),
IF($T868&lt;DATEVALUE("10/1/20"&amp;RIGHT(BM$1,2)),NETWORKDAYS(DATEVALUE("10/1/20"&amp;RIGHT(BM$1,2)),DATEVALUE("9/30/20"&amp;RIGHT(BN$1,2)),Holidays!$J$3:$J$937),
IF($T868&gt;=DATEVALUE("10/1/20"&amp;RIGHT(BM$1,2)),NETWORKDAYS($T868,DATEVALUE("9/30/20"&amp;RIGHT(BN$1,2)),Holidays!$J$3:$J$937),"")))),"")/(NETWORKDAYS($T868,$U868,Holidays!$J$3:$J$937)),0))</f>
        <v/>
      </c>
      <c r="BO868" s="87" t="str">
        <f>IF($Q868="","",IFERROR(IF(OR(AND($T868&gt;=DATEVALUE("10/1/20"&amp;RIGHT(BN$1,2)),$T868&lt;=DATEVALUE("9/30/20"&amp;RIGHT(BO$1,2))),AND($U868&gt;=DATEVALUE("10/1/20"&amp;RIGHT(BN$1,2)),$U868&lt;=DATEVALUE("9/30/20"&amp;RIGHT(BO$1,2))),AND($T868&lt;=DATEVALUE("10/1/20"&amp;RIGHT(BN$1,2)),$U868&gt;=DATEVALUE("9/30/20"&amp;RIGHT(BO$1,2)))),
IF(AND($T868&gt;=DATEVALUE("10/1/20"&amp;RIGHT(BN$1,2)),$U868&lt;=DATEVALUE("9/30/20"&amp;RIGHT(BO$1,2))),NETWORKDAYS($T868,$U868,Holidays!$J$3:$J$937),
IF(AND($T868&lt;DATEVALUE("10/1/20"&amp;RIGHT(BN$1,2)),$U868&lt;=DATEVALUE("9/30/20"&amp;RIGHT(BO$1,2))),NETWORKDAYS(DATEVALUE("10/1/20"&amp;RIGHT(BN$1,2)),$U868,Holidays!$J$3:$J$937),
IF($T868&lt;DATEVALUE("10/1/20"&amp;RIGHT(BN$1,2)),NETWORKDAYS(DATEVALUE("10/1/20"&amp;RIGHT(BN$1,2)),DATEVALUE("9/30/20"&amp;RIGHT(BO$1,2)),Holidays!$J$3:$J$937),
IF($T868&gt;=DATEVALUE("10/1/20"&amp;RIGHT(BN$1,2)),NETWORKDAYS($T868,DATEVALUE("9/30/20"&amp;RIGHT(BO$1,2)),Holidays!$J$3:$J$937),"")))),"")/(NETWORKDAYS($T868,$U868,Holidays!$J$3:$J$937)),0))</f>
        <v/>
      </c>
      <c r="BP868" s="87" t="str">
        <f>IF($Q868="","",IFERROR(IF(OR(AND($T868&gt;=DATEVALUE("10/1/20"&amp;RIGHT(BO$1,2)),$T868&lt;=DATEVALUE("9/30/20"&amp;RIGHT(BP$1,2))),AND($U868&gt;=DATEVALUE("10/1/20"&amp;RIGHT(BO$1,2)),$U868&lt;=DATEVALUE("9/30/20"&amp;RIGHT(BP$1,2))),AND($T868&lt;=DATEVALUE("10/1/20"&amp;RIGHT(BO$1,2)),$U868&gt;=DATEVALUE("9/30/20"&amp;RIGHT(BP$1,2)))),
IF(AND($T868&gt;=DATEVALUE("10/1/20"&amp;RIGHT(BO$1,2)),$U868&lt;=DATEVALUE("9/30/20"&amp;RIGHT(BP$1,2))),NETWORKDAYS($T868,$U868,Holidays!$J$3:$J$937),
IF(AND($T868&lt;DATEVALUE("10/1/20"&amp;RIGHT(BO$1,2)),$U868&lt;=DATEVALUE("9/30/20"&amp;RIGHT(BP$1,2))),NETWORKDAYS(DATEVALUE("10/1/20"&amp;RIGHT(BO$1,2)),$U868,Holidays!$J$3:$J$937),
IF($T868&lt;DATEVALUE("10/1/20"&amp;RIGHT(BO$1,2)),NETWORKDAYS(DATEVALUE("10/1/20"&amp;RIGHT(BO$1,2)),DATEVALUE("9/30/20"&amp;RIGHT(BP$1,2)),Holidays!$J$3:$J$937),
IF($T868&gt;=DATEVALUE("10/1/20"&amp;RIGHT(BO$1,2)),NETWORKDAYS($T868,DATEVALUE("9/30/20"&amp;RIGHT(BP$1,2)),Holidays!$J$3:$J$937),"")))),"")/(NETWORKDAYS($T868,$U868,Holidays!$J$3:$J$937)),0))</f>
        <v/>
      </c>
      <c r="BQ868" s="87" t="str">
        <f>IF($Q868="","",IFERROR(IF(OR(AND($T868&gt;=DATEVALUE("10/1/20"&amp;RIGHT(BP$1,2)),$T868&lt;=DATEVALUE("9/30/20"&amp;RIGHT(BQ$1,2))),AND($U868&gt;=DATEVALUE("10/1/20"&amp;RIGHT(BP$1,2)),$U868&lt;=DATEVALUE("9/30/20"&amp;RIGHT(BQ$1,2))),AND($T868&lt;=DATEVALUE("10/1/20"&amp;RIGHT(BP$1,2)),$U868&gt;=DATEVALUE("9/30/20"&amp;RIGHT(BQ$1,2)))),
IF(AND($T868&gt;=DATEVALUE("10/1/20"&amp;RIGHT(BP$1,2)),$U868&lt;=DATEVALUE("9/30/20"&amp;RIGHT(BQ$1,2))),NETWORKDAYS($T868,$U868,Holidays!$J$3:$J$937),
IF(AND($T868&lt;DATEVALUE("10/1/20"&amp;RIGHT(BP$1,2)),$U868&lt;=DATEVALUE("9/30/20"&amp;RIGHT(BQ$1,2))),NETWORKDAYS(DATEVALUE("10/1/20"&amp;RIGHT(BP$1,2)),$U868,Holidays!$J$3:$J$937),
IF($T868&lt;DATEVALUE("10/1/20"&amp;RIGHT(BP$1,2)),NETWORKDAYS(DATEVALUE("10/1/20"&amp;RIGHT(BP$1,2)),DATEVALUE("9/30/20"&amp;RIGHT(BQ$1,2)),Holidays!$J$3:$J$937),
IF($T868&gt;=DATEVALUE("10/1/20"&amp;RIGHT(BP$1,2)),NETWORKDAYS($T868,DATEVALUE("9/30/20"&amp;RIGHT(BQ$1,2)),Holidays!$J$3:$J$937),"")))),"")/(NETWORKDAYS($T868,$U868,Holidays!$J$3:$J$937)),0))</f>
        <v/>
      </c>
      <c r="BR868" s="87" t="str">
        <f>IF($Q868="","",IFERROR(IF(OR(AND($T868&gt;=DATEVALUE("10/1/20"&amp;RIGHT(BQ$1,2)),$T868&lt;=DATEVALUE("9/30/20"&amp;RIGHT(BR$1,2))),AND($U868&gt;=DATEVALUE("10/1/20"&amp;RIGHT(BQ$1,2)),$U868&lt;=DATEVALUE("9/30/20"&amp;RIGHT(BR$1,2))),AND($T868&lt;=DATEVALUE("10/1/20"&amp;RIGHT(BQ$1,2)),$U868&gt;=DATEVALUE("9/30/20"&amp;RIGHT(BR$1,2)))),
IF(AND($T868&gt;=DATEVALUE("10/1/20"&amp;RIGHT(BQ$1,2)),$U868&lt;=DATEVALUE("9/30/20"&amp;RIGHT(BR$1,2))),NETWORKDAYS($T868,$U868,Holidays!$J$3:$J$937),
IF(AND($T868&lt;DATEVALUE("10/1/20"&amp;RIGHT(BQ$1,2)),$U868&lt;=DATEVALUE("9/30/20"&amp;RIGHT(BR$1,2))),NETWORKDAYS(DATEVALUE("10/1/20"&amp;RIGHT(BQ$1,2)),$U868,Holidays!$J$3:$J$937),
IF($T868&lt;DATEVALUE("10/1/20"&amp;RIGHT(BQ$1,2)),NETWORKDAYS(DATEVALUE("10/1/20"&amp;RIGHT(BQ$1,2)),DATEVALUE("9/30/20"&amp;RIGHT(BR$1,2)),Holidays!$J$3:$J$937),
IF($T868&gt;=DATEVALUE("10/1/20"&amp;RIGHT(BQ$1,2)),NETWORKDAYS($T868,DATEVALUE("9/30/20"&amp;RIGHT(BR$1,2)),Holidays!$J$3:$J$937),"")))),"")/(NETWORKDAYS($T868,$U868,Holidays!$J$3:$J$937)),0))</f>
        <v/>
      </c>
      <c r="BS868" s="87" t="str">
        <f>IF($Q868="","",IFERROR(IF(OR(AND($T868&gt;=DATEVALUE("10/1/20"&amp;RIGHT(BR$1,2)),$T868&lt;=DATEVALUE("9/30/20"&amp;RIGHT(BS$1,2))),AND($U868&gt;=DATEVALUE("10/1/20"&amp;RIGHT(BR$1,2)),$U868&lt;=DATEVALUE("9/30/20"&amp;RIGHT(BS$1,2))),AND($T868&lt;=DATEVALUE("10/1/20"&amp;RIGHT(BR$1,2)),$U868&gt;=DATEVALUE("9/30/20"&amp;RIGHT(BS$1,2)))),
IF(AND($T868&gt;=DATEVALUE("10/1/20"&amp;RIGHT(BR$1,2)),$U868&lt;=DATEVALUE("9/30/20"&amp;RIGHT(BS$1,2))),NETWORKDAYS($T868,$U868,Holidays!$J$3:$J$937),
IF(AND($T868&lt;DATEVALUE("10/1/20"&amp;RIGHT(BR$1,2)),$U868&lt;=DATEVALUE("9/30/20"&amp;RIGHT(BS$1,2))),NETWORKDAYS(DATEVALUE("10/1/20"&amp;RIGHT(BR$1,2)),$U868,Holidays!$J$3:$J$937),
IF($T868&lt;DATEVALUE("10/1/20"&amp;RIGHT(BR$1,2)),NETWORKDAYS(DATEVALUE("10/1/20"&amp;RIGHT(BR$1,2)),DATEVALUE("9/30/20"&amp;RIGHT(BS$1,2)),Holidays!$J$3:$J$937),
IF($T868&gt;=DATEVALUE("10/1/20"&amp;RIGHT(BR$1,2)),NETWORKDAYS($T868,DATEVALUE("9/30/20"&amp;RIGHT(BS$1,2)),Holidays!$J$3:$J$937),"")))),"")/(NETWORKDAYS($T868,$U868,Holidays!$J$3:$J$937)),0))</f>
        <v/>
      </c>
      <c r="BT868" s="87" t="str">
        <f>IF($Q868="","",IFERROR(IF(OR(AND($T868&gt;=DATEVALUE("10/1/20"&amp;RIGHT(BS$1,2)),$T868&lt;=DATEVALUE("9/30/20"&amp;RIGHT(BT$1,2))),AND($U868&gt;=DATEVALUE("10/1/20"&amp;RIGHT(BS$1,2)),$U868&lt;=DATEVALUE("9/30/20"&amp;RIGHT(BT$1,2))),AND($T868&lt;=DATEVALUE("10/1/20"&amp;RIGHT(BS$1,2)),$U868&gt;=DATEVALUE("9/30/20"&amp;RIGHT(BT$1,2)))),
IF(AND($T868&gt;=DATEVALUE("10/1/20"&amp;RIGHT(BS$1,2)),$U868&lt;=DATEVALUE("9/30/20"&amp;RIGHT(BT$1,2))),NETWORKDAYS($T868,$U868,Holidays!$J$3:$J$937),
IF(AND($T868&lt;DATEVALUE("10/1/20"&amp;RIGHT(BS$1,2)),$U868&lt;=DATEVALUE("9/30/20"&amp;RIGHT(BT$1,2))),NETWORKDAYS(DATEVALUE("10/1/20"&amp;RIGHT(BS$1,2)),$U868,Holidays!$J$3:$J$937),
IF($T868&lt;DATEVALUE("10/1/20"&amp;RIGHT(BS$1,2)),NETWORKDAYS(DATEVALUE("10/1/20"&amp;RIGHT(BS$1,2)),DATEVALUE("9/30/20"&amp;RIGHT(BT$1,2)),Holidays!$J$3:$J$937),
IF($T868&gt;=DATEVALUE("10/1/20"&amp;RIGHT(BS$1,2)),NETWORKDAYS($T868,DATEVALUE("9/30/20"&amp;RIGHT(BT$1,2)),Holidays!$J$3:$J$937),"")))),"")/(NETWORKDAYS($T868,$U868,Holidays!$J$3:$J$937)),0))</f>
        <v/>
      </c>
      <c r="BU868" s="87" t="str">
        <f>IF($Q868="","",IFERROR(IF(OR(AND($T868&gt;=DATEVALUE("10/1/20"&amp;RIGHT(BT$1,2)),$T868&lt;=DATEVALUE("9/30/20"&amp;RIGHT(BU$1,2))),AND($U868&gt;=DATEVALUE("10/1/20"&amp;RIGHT(BT$1,2)),$U868&lt;=DATEVALUE("9/30/20"&amp;RIGHT(BU$1,2))),AND($T868&lt;=DATEVALUE("10/1/20"&amp;RIGHT(BT$1,2)),$U868&gt;=DATEVALUE("9/30/20"&amp;RIGHT(BU$1,2)))),
IF(AND($T868&gt;=DATEVALUE("10/1/20"&amp;RIGHT(BT$1,2)),$U868&lt;=DATEVALUE("9/30/20"&amp;RIGHT(BU$1,2))),NETWORKDAYS($T868,$U868,Holidays!$J$3:$J$937),
IF(AND($T868&lt;DATEVALUE("10/1/20"&amp;RIGHT(BT$1,2)),$U868&lt;=DATEVALUE("9/30/20"&amp;RIGHT(BU$1,2))),NETWORKDAYS(DATEVALUE("10/1/20"&amp;RIGHT(BT$1,2)),$U868,Holidays!$J$3:$J$937),
IF($T868&lt;DATEVALUE("10/1/20"&amp;RIGHT(BT$1,2)),NETWORKDAYS(DATEVALUE("10/1/20"&amp;RIGHT(BT$1,2)),DATEVALUE("9/30/20"&amp;RIGHT(BU$1,2)),Holidays!$J$3:$J$937),
IF($T868&gt;=DATEVALUE("10/1/20"&amp;RIGHT(BT$1,2)),NETWORKDAYS($T868,DATEVALUE("9/30/20"&amp;RIGHT(BU$1,2)),Holidays!$J$3:$J$937),"")))),"")/(NETWORKDAYS($T868,$U868,Holidays!$J$3:$J$937)),0))</f>
        <v/>
      </c>
      <c r="BV868" s="87" t="str">
        <f>IF($Q868="","",IFERROR(IF(OR(AND($T868&gt;=DATEVALUE("10/1/20"&amp;RIGHT(BU$1,2)),$T868&lt;=DATEVALUE("9/30/20"&amp;RIGHT(BV$1,2))),AND($U868&gt;=DATEVALUE("10/1/20"&amp;RIGHT(BU$1,2)),$U868&lt;=DATEVALUE("9/30/20"&amp;RIGHT(BV$1,2))),AND($T868&lt;=DATEVALUE("10/1/20"&amp;RIGHT(BU$1,2)),$U868&gt;=DATEVALUE("9/30/20"&amp;RIGHT(BV$1,2)))),
IF(AND($T868&gt;=DATEVALUE("10/1/20"&amp;RIGHT(BU$1,2)),$U868&lt;=DATEVALUE("9/30/20"&amp;RIGHT(BV$1,2))),NETWORKDAYS($T868,$U868,Holidays!$J$3:$J$937),
IF(AND($T868&lt;DATEVALUE("10/1/20"&amp;RIGHT(BU$1,2)),$U868&lt;=DATEVALUE("9/30/20"&amp;RIGHT(BV$1,2))),NETWORKDAYS(DATEVALUE("10/1/20"&amp;RIGHT(BU$1,2)),$U868,Holidays!$J$3:$J$937),
IF($T868&lt;DATEVALUE("10/1/20"&amp;RIGHT(BU$1,2)),NETWORKDAYS(DATEVALUE("10/1/20"&amp;RIGHT(BU$1,2)),DATEVALUE("9/30/20"&amp;RIGHT(BV$1,2)),Holidays!$J$3:$J$937),
IF($T868&gt;=DATEVALUE("10/1/20"&amp;RIGHT(BU$1,2)),NETWORKDAYS($T868,DATEVALUE("9/30/20"&amp;RIGHT(BV$1,2)),Holidays!$J$3:$J$937),"")))),"")/(NETWORKDAYS($T868,$U868,Holidays!$J$3:$J$937)),0))</f>
        <v/>
      </c>
      <c r="BW868" s="87" t="str">
        <f>IF($Q868="","",IFERROR(IF(OR(AND($T868&gt;=DATEVALUE("10/1/20"&amp;RIGHT(BV$1,2)),$T868&lt;=DATEVALUE("9/30/20"&amp;RIGHT(BW$1,2))),AND($U868&gt;=DATEVALUE("10/1/20"&amp;RIGHT(BV$1,2)),$U868&lt;=DATEVALUE("9/30/20"&amp;RIGHT(BW$1,2))),AND($T868&lt;=DATEVALUE("10/1/20"&amp;RIGHT(BV$1,2)),$U868&gt;=DATEVALUE("9/30/20"&amp;RIGHT(BW$1,2)))),
IF(AND($T868&gt;=DATEVALUE("10/1/20"&amp;RIGHT(BV$1,2)),$U868&lt;=DATEVALUE("9/30/20"&amp;RIGHT(BW$1,2))),NETWORKDAYS($T868,$U868,Holidays!$J$3:$J$937),
IF(AND($T868&lt;DATEVALUE("10/1/20"&amp;RIGHT(BV$1,2)),$U868&lt;=DATEVALUE("9/30/20"&amp;RIGHT(BW$1,2))),NETWORKDAYS(DATEVALUE("10/1/20"&amp;RIGHT(BV$1,2)),$U868,Holidays!$J$3:$J$937),
IF($T868&lt;DATEVALUE("10/1/20"&amp;RIGHT(BV$1,2)),NETWORKDAYS(DATEVALUE("10/1/20"&amp;RIGHT(BV$1,2)),DATEVALUE("9/30/20"&amp;RIGHT(BW$1,2)),Holidays!$J$3:$J$937),
IF($T868&gt;=DATEVALUE("10/1/20"&amp;RIGHT(BV$1,2)),NETWORKDAYS($T868,DATEVALUE("9/30/20"&amp;RIGHT(BW$1,2)),Holidays!$J$3:$J$937),"")))),"")/(NETWORKDAYS($T868,$U868,Holidays!$J$3:$J$937)),0))</f>
        <v/>
      </c>
      <c r="BX868" s="87" t="str">
        <f>IF($Q868="","",IFERROR(IF(OR(AND($T868&gt;=DATEVALUE("10/1/20"&amp;RIGHT(BW$1,2)),$T868&lt;=DATEVALUE("9/30/20"&amp;RIGHT(BX$1,2))),AND($U868&gt;=DATEVALUE("10/1/20"&amp;RIGHT(BW$1,2)),$U868&lt;=DATEVALUE("9/30/20"&amp;RIGHT(BX$1,2))),AND($T868&lt;=DATEVALUE("10/1/20"&amp;RIGHT(BW$1,2)),$U868&gt;=DATEVALUE("9/30/20"&amp;RIGHT(BX$1,2)))),
IF(AND($T868&gt;=DATEVALUE("10/1/20"&amp;RIGHT(BW$1,2)),$U868&lt;=DATEVALUE("9/30/20"&amp;RIGHT(BX$1,2))),NETWORKDAYS($T868,$U868,Holidays!$J$3:$J$937),
IF(AND($T868&lt;DATEVALUE("10/1/20"&amp;RIGHT(BW$1,2)),$U868&lt;=DATEVALUE("9/30/20"&amp;RIGHT(BX$1,2))),NETWORKDAYS(DATEVALUE("10/1/20"&amp;RIGHT(BW$1,2)),$U868,Holidays!$J$3:$J$937),
IF($T868&lt;DATEVALUE("10/1/20"&amp;RIGHT(BW$1,2)),NETWORKDAYS(DATEVALUE("10/1/20"&amp;RIGHT(BW$1,2)),DATEVALUE("9/30/20"&amp;RIGHT(BX$1,2)),Holidays!$J$3:$J$937),
IF($T868&gt;=DATEVALUE("10/1/20"&amp;RIGHT(BW$1,2)),NETWORKDAYS($T868,DATEVALUE("9/30/20"&amp;RIGHT(BX$1,2)),Holidays!$J$3:$J$937),"")))),"")/(NETWORKDAYS($T868,$U868,Holidays!$J$3:$J$937)),0))</f>
        <v/>
      </c>
      <c r="BY868" s="87" t="str">
        <f>IF($Q868="","",IFERROR(IF(OR(AND($T868&gt;=DATEVALUE("10/1/20"&amp;RIGHT(BX$1,2)),$T868&lt;=DATEVALUE("9/30/20"&amp;RIGHT(BY$1,2))),AND($U868&gt;=DATEVALUE("10/1/20"&amp;RIGHT(BX$1,2)),$U868&lt;=DATEVALUE("9/30/20"&amp;RIGHT(BY$1,2))),AND($T868&lt;=DATEVALUE("10/1/20"&amp;RIGHT(BX$1,2)),$U868&gt;=DATEVALUE("9/30/20"&amp;RIGHT(BY$1,2)))),
IF(AND($T868&gt;=DATEVALUE("10/1/20"&amp;RIGHT(BX$1,2)),$U868&lt;=DATEVALUE("9/30/20"&amp;RIGHT(BY$1,2))),NETWORKDAYS($T868,$U868,Holidays!$J$3:$J$937),
IF(AND($T868&lt;DATEVALUE("10/1/20"&amp;RIGHT(BX$1,2)),$U868&lt;=DATEVALUE("9/30/20"&amp;RIGHT(BY$1,2))),NETWORKDAYS(DATEVALUE("10/1/20"&amp;RIGHT(BX$1,2)),$U868,Holidays!$J$3:$J$937),
IF($T868&lt;DATEVALUE("10/1/20"&amp;RIGHT(BX$1,2)),NETWORKDAYS(DATEVALUE("10/1/20"&amp;RIGHT(BX$1,2)),DATEVALUE("9/30/20"&amp;RIGHT(BY$1,2)),Holidays!$J$3:$J$937),
IF($T868&gt;=DATEVALUE("10/1/20"&amp;RIGHT(BX$1,2)),NETWORKDAYS($T868,DATEVALUE("9/30/20"&amp;RIGHT(BY$1,2)),Holidays!$J$3:$J$937),"")))),"")/(NETWORKDAYS($T868,$U868,Holidays!$J$3:$J$937)),0))</f>
        <v/>
      </c>
      <c r="BZ868" s="87" t="str">
        <f>IF($Q868="","",IFERROR(IF(OR(AND($T868&gt;=DATEVALUE("10/1/20"&amp;RIGHT(BY$1,2)),$T868&lt;=DATEVALUE("9/30/20"&amp;RIGHT(BZ$1,2))),AND($U868&gt;=DATEVALUE("10/1/20"&amp;RIGHT(BY$1,2)),$U868&lt;=DATEVALUE("9/30/20"&amp;RIGHT(BZ$1,2))),AND($T868&lt;=DATEVALUE("10/1/20"&amp;RIGHT(BY$1,2)),$U868&gt;=DATEVALUE("9/30/20"&amp;RIGHT(BZ$1,2)))),
IF(AND($T868&gt;=DATEVALUE("10/1/20"&amp;RIGHT(BY$1,2)),$U868&lt;=DATEVALUE("9/30/20"&amp;RIGHT(BZ$1,2))),NETWORKDAYS($T868,$U868,Holidays!$J$3:$J$937),
IF(AND($T868&lt;DATEVALUE("10/1/20"&amp;RIGHT(BY$1,2)),$U868&lt;=DATEVALUE("9/30/20"&amp;RIGHT(BZ$1,2))),NETWORKDAYS(DATEVALUE("10/1/20"&amp;RIGHT(BY$1,2)),$U868,Holidays!$J$3:$J$937),
IF($T868&lt;DATEVALUE("10/1/20"&amp;RIGHT(BY$1,2)),NETWORKDAYS(DATEVALUE("10/1/20"&amp;RIGHT(BY$1,2)),DATEVALUE("9/30/20"&amp;RIGHT(BZ$1,2)),Holidays!$J$3:$J$937),
IF($T868&gt;=DATEVALUE("10/1/20"&amp;RIGHT(BY$1,2)),NETWORKDAYS($T868,DATEVALUE("9/30/20"&amp;RIGHT(BZ$1,2)),Holidays!$J$3:$J$937),"")))),"")/(NETWORKDAYS($T868,$U868,Holidays!$J$3:$J$937)),0))</f>
        <v/>
      </c>
      <c r="CA868" s="87" t="str">
        <f>IF($Q868="","",IFERROR(IF(OR(AND($T868&gt;=DATEVALUE("10/1/20"&amp;RIGHT(BZ$1,2)),$T868&lt;=DATEVALUE("9/30/20"&amp;RIGHT(CA$1,2))),AND($U868&gt;=DATEVALUE("10/1/20"&amp;RIGHT(BZ$1,2)),$U868&lt;=DATEVALUE("9/30/20"&amp;RIGHT(CA$1,2))),AND($T868&lt;=DATEVALUE("10/1/20"&amp;RIGHT(BZ$1,2)),$U868&gt;=DATEVALUE("9/30/20"&amp;RIGHT(CA$1,2)))),
IF(AND($T868&gt;=DATEVALUE("10/1/20"&amp;RIGHT(BZ$1,2)),$U868&lt;=DATEVALUE("9/30/20"&amp;RIGHT(CA$1,2))),NETWORKDAYS($T868,$U868,Holidays!$J$3:$J$937),
IF(AND($T868&lt;DATEVALUE("10/1/20"&amp;RIGHT(BZ$1,2)),$U868&lt;=DATEVALUE("9/30/20"&amp;RIGHT(CA$1,2))),NETWORKDAYS(DATEVALUE("10/1/20"&amp;RIGHT(BZ$1,2)),$U868,Holidays!$J$3:$J$937),
IF($T868&lt;DATEVALUE("10/1/20"&amp;RIGHT(BZ$1,2)),NETWORKDAYS(DATEVALUE("10/1/20"&amp;RIGHT(BZ$1,2)),DATEVALUE("9/30/20"&amp;RIGHT(CA$1,2)),Holidays!$J$3:$J$937),
IF($T868&gt;=DATEVALUE("10/1/20"&amp;RIGHT(BZ$1,2)),NETWORKDAYS($T868,DATEVALUE("9/30/20"&amp;RIGHT(CA$1,2)),Holidays!$J$3:$J$937),"")))),"")/(NETWORKDAYS($T868,$U868,Holidays!$J$3:$J$937)),0))</f>
        <v/>
      </c>
      <c r="CB868" s="87" t="str">
        <f>IF($Q868="","",IFERROR(IF(OR(AND($T868&gt;=DATEVALUE("10/1/20"&amp;RIGHT(CA$1,2)),$T868&lt;=DATEVALUE("9/30/20"&amp;RIGHT(CB$1,2))),AND($U868&gt;=DATEVALUE("10/1/20"&amp;RIGHT(CA$1,2)),$U868&lt;=DATEVALUE("9/30/20"&amp;RIGHT(CB$1,2))),AND($T868&lt;=DATEVALUE("10/1/20"&amp;RIGHT(CA$1,2)),$U868&gt;=DATEVALUE("9/30/20"&amp;RIGHT(CB$1,2)))),
IF(AND($T868&gt;=DATEVALUE("10/1/20"&amp;RIGHT(CA$1,2)),$U868&lt;=DATEVALUE("9/30/20"&amp;RIGHT(CB$1,2))),NETWORKDAYS($T868,$U868,Holidays!$J$3:$J$937),
IF(AND($T868&lt;DATEVALUE("10/1/20"&amp;RIGHT(CA$1,2)),$U868&lt;=DATEVALUE("9/30/20"&amp;RIGHT(CB$1,2))),NETWORKDAYS(DATEVALUE("10/1/20"&amp;RIGHT(CA$1,2)),$U868,Holidays!$J$3:$J$937),
IF($T868&lt;DATEVALUE("10/1/20"&amp;RIGHT(CA$1,2)),NETWORKDAYS(DATEVALUE("10/1/20"&amp;RIGHT(CA$1,2)),DATEVALUE("9/30/20"&amp;RIGHT(CB$1,2)),Holidays!$J$3:$J$937),
IF($T868&gt;=DATEVALUE("10/1/20"&amp;RIGHT(CA$1,2)),NETWORKDAYS($T868,DATEVALUE("9/30/20"&amp;RIGHT(CB$1,2)),Holidays!$J$3:$J$937),"")))),"")/(NETWORKDAYS($T868,$U868,Holidays!$J$3:$J$937)),0))</f>
        <v/>
      </c>
    </row>
    <row r="869" spans="1:80">
      <c r="A869" s="97"/>
      <c r="B869" s="98" t="str">
        <f ca="1">IF(NOT($A869=""),OFFSET('WBS Reference &amp; User Procedure'!$A$1,MATCH($A869,'WBS Reference &amp; User Procedure'!$A:$A,0)-1,1),"")</f>
        <v/>
      </c>
      <c r="D869" s="97"/>
      <c r="T869" s="104" t="str">
        <f>IF(NOT(Q869=""),IF(NOT($S869=""),$S869,#REF!),"")</f>
        <v/>
      </c>
      <c r="U869" s="104" t="str">
        <f>IF(NOT(Q869=""),WORKDAY(T869,Q869,Holidays!$J$3:$J$937),"")</f>
        <v/>
      </c>
      <c r="V869" s="104"/>
      <c r="W869" s="104"/>
      <c r="X869" s="101" t="str">
        <f t="shared" si="181"/>
        <v/>
      </c>
      <c r="AL869" s="87" t="str">
        <f t="shared" ca="1" si="194"/>
        <v/>
      </c>
      <c r="AN869" s="87" t="str">
        <f t="shared" ca="1" si="195"/>
        <v/>
      </c>
      <c r="AO869" s="87" t="str">
        <f t="shared" ca="1" si="195"/>
        <v/>
      </c>
      <c r="AP869" s="87" t="str">
        <f t="shared" ca="1" si="195"/>
        <v/>
      </c>
      <c r="AQ869" s="87" t="str">
        <f t="shared" ca="1" si="195"/>
        <v/>
      </c>
      <c r="AR869" s="87" t="str">
        <f t="shared" ca="1" si="195"/>
        <v/>
      </c>
      <c r="AS869" s="87" t="str">
        <f t="shared" ca="1" si="195"/>
        <v/>
      </c>
      <c r="AT869" s="87" t="str">
        <f t="shared" ca="1" si="195"/>
        <v/>
      </c>
      <c r="AU869" s="87" t="str">
        <f t="shared" ca="1" si="195"/>
        <v/>
      </c>
      <c r="AV869" s="87" t="str">
        <f t="shared" ca="1" si="195"/>
        <v/>
      </c>
      <c r="AW869" s="87" t="str">
        <f t="shared" ca="1" si="195"/>
        <v/>
      </c>
      <c r="AX869" s="87" t="str">
        <f t="shared" ca="1" si="196"/>
        <v/>
      </c>
      <c r="AY869" s="87" t="str">
        <f t="shared" ca="1" si="196"/>
        <v/>
      </c>
      <c r="AZ869" s="87" t="str">
        <f t="shared" ca="1" si="196"/>
        <v/>
      </c>
      <c r="BA869" s="87" t="str">
        <f t="shared" ca="1" si="196"/>
        <v/>
      </c>
      <c r="BB869" s="87" t="str">
        <f t="shared" ca="1" si="196"/>
        <v/>
      </c>
      <c r="BC869" s="87" t="str">
        <f t="shared" ca="1" si="196"/>
        <v/>
      </c>
      <c r="BD869" s="87" t="str">
        <f t="shared" ca="1" si="196"/>
        <v/>
      </c>
      <c r="BE869" s="87" t="str">
        <f t="shared" ca="1" si="196"/>
        <v/>
      </c>
      <c r="BF869" s="87" t="str">
        <f t="shared" ca="1" si="196"/>
        <v/>
      </c>
      <c r="BG869" s="87" t="str">
        <f t="shared" ca="1" si="196"/>
        <v/>
      </c>
      <c r="BI869" s="87" t="str">
        <f>IF($Q869="","",IFERROR(IF(OR(AND($T869&gt;=DATEVALUE("10/1/20"&amp;RIGHT(BH$1,2)),$T869&lt;=DATEVALUE("9/30/20"&amp;RIGHT(BI$1,2))),AND($U869&gt;=DATEVALUE("10/1/20"&amp;RIGHT(BH$1,2)),$U869&lt;=DATEVALUE("9/30/20"&amp;RIGHT(BI$1,2))),AND($T869&lt;=DATEVALUE("10/1/20"&amp;RIGHT(BH$1,2)),$U869&gt;=DATEVALUE("9/30/20"&amp;RIGHT(BI$1,2)))),
IF(AND($T869&gt;=DATEVALUE("10/1/20"&amp;RIGHT(BH$1,2)),$U869&lt;=DATEVALUE("9/30/20"&amp;RIGHT(BI$1,2))),NETWORKDAYS($T869,$U869,Holidays!$J$3:$J$937),
IF(AND($T869&lt;DATEVALUE("10/1/20"&amp;RIGHT(BH$1,2)),$U869&lt;=DATEVALUE("9/30/20"&amp;RIGHT(BI$1,2))),NETWORKDAYS(DATEVALUE("10/1/20"&amp;RIGHT(BH$1,2)),$U869,Holidays!$J$3:$J$937),
IF($T869&lt;DATEVALUE("10/1/20"&amp;RIGHT(BH$1,2)),NETWORKDAYS(DATEVALUE("10/1/20"&amp;RIGHT(BH$1,2)),DATEVALUE("9/30/20"&amp;RIGHT(BI$1,2)),Holidays!$J$3:$J$937),
IF($T869&gt;=DATEVALUE("10/1/20"&amp;RIGHT(BH$1,2)),NETWORKDAYS($T869,DATEVALUE("9/30/20"&amp;RIGHT(BI$1,2)),Holidays!$J$3:$J$937),"")))),"")/(NETWORKDAYS($T869,$U869,Holidays!$J$3:$J$937)),0))</f>
        <v/>
      </c>
      <c r="BJ869" s="87" t="str">
        <f>IF($Q869="","",IFERROR(IF(OR(AND($T869&gt;=DATEVALUE("10/1/20"&amp;RIGHT(BI$1,2)),$T869&lt;=DATEVALUE("9/30/20"&amp;RIGHT(BJ$1,2))),AND($U869&gt;=DATEVALUE("10/1/20"&amp;RIGHT(BI$1,2)),$U869&lt;=DATEVALUE("9/30/20"&amp;RIGHT(BJ$1,2))),AND($T869&lt;=DATEVALUE("10/1/20"&amp;RIGHT(BI$1,2)),$U869&gt;=DATEVALUE("9/30/20"&amp;RIGHT(BJ$1,2)))),
IF(AND($T869&gt;=DATEVALUE("10/1/20"&amp;RIGHT(BI$1,2)),$U869&lt;=DATEVALUE("9/30/20"&amp;RIGHT(BJ$1,2))),NETWORKDAYS($T869,$U869,Holidays!$J$3:$J$937),
IF(AND($T869&lt;DATEVALUE("10/1/20"&amp;RIGHT(BI$1,2)),$U869&lt;=DATEVALUE("9/30/20"&amp;RIGHT(BJ$1,2))),NETWORKDAYS(DATEVALUE("10/1/20"&amp;RIGHT(BI$1,2)),$U869,Holidays!$J$3:$J$937),
IF($T869&lt;DATEVALUE("10/1/20"&amp;RIGHT(BI$1,2)),NETWORKDAYS(DATEVALUE("10/1/20"&amp;RIGHT(BI$1,2)),DATEVALUE("9/30/20"&amp;RIGHT(BJ$1,2)),Holidays!$J$3:$J$937),
IF($T869&gt;=DATEVALUE("10/1/20"&amp;RIGHT(BI$1,2)),NETWORKDAYS($T869,DATEVALUE("9/30/20"&amp;RIGHT(BJ$1,2)),Holidays!$J$3:$J$937),"")))),"")/(NETWORKDAYS($T869,$U869,Holidays!$J$3:$J$937)),0))</f>
        <v/>
      </c>
      <c r="BK869" s="87" t="str">
        <f>IF($Q869="","",IFERROR(IF(OR(AND($T869&gt;=DATEVALUE("10/1/20"&amp;RIGHT(BJ$1,2)),$T869&lt;=DATEVALUE("9/30/20"&amp;RIGHT(BK$1,2))),AND($U869&gt;=DATEVALUE("10/1/20"&amp;RIGHT(BJ$1,2)),$U869&lt;=DATEVALUE("9/30/20"&amp;RIGHT(BK$1,2))),AND($T869&lt;=DATEVALUE("10/1/20"&amp;RIGHT(BJ$1,2)),$U869&gt;=DATEVALUE("9/30/20"&amp;RIGHT(BK$1,2)))),
IF(AND($T869&gt;=DATEVALUE("10/1/20"&amp;RIGHT(BJ$1,2)),$U869&lt;=DATEVALUE("9/30/20"&amp;RIGHT(BK$1,2))),NETWORKDAYS($T869,$U869,Holidays!$J$3:$J$937),
IF(AND($T869&lt;DATEVALUE("10/1/20"&amp;RIGHT(BJ$1,2)),$U869&lt;=DATEVALUE("9/30/20"&amp;RIGHT(BK$1,2))),NETWORKDAYS(DATEVALUE("10/1/20"&amp;RIGHT(BJ$1,2)),$U869,Holidays!$J$3:$J$937),
IF($T869&lt;DATEVALUE("10/1/20"&amp;RIGHT(BJ$1,2)),NETWORKDAYS(DATEVALUE("10/1/20"&amp;RIGHT(BJ$1,2)),DATEVALUE("9/30/20"&amp;RIGHT(BK$1,2)),Holidays!$J$3:$J$937),
IF($T869&gt;=DATEVALUE("10/1/20"&amp;RIGHT(BJ$1,2)),NETWORKDAYS($T869,DATEVALUE("9/30/20"&amp;RIGHT(BK$1,2)),Holidays!$J$3:$J$937),"")))),"")/(NETWORKDAYS($T869,$U869,Holidays!$J$3:$J$937)),0))</f>
        <v/>
      </c>
      <c r="BL869" s="87" t="str">
        <f>IF($Q869="","",IFERROR(IF(OR(AND($T869&gt;=DATEVALUE("10/1/20"&amp;RIGHT(BK$1,2)),$T869&lt;=DATEVALUE("9/30/20"&amp;RIGHT(BL$1,2))),AND($U869&gt;=DATEVALUE("10/1/20"&amp;RIGHT(BK$1,2)),$U869&lt;=DATEVALUE("9/30/20"&amp;RIGHT(BL$1,2))),AND($T869&lt;=DATEVALUE("10/1/20"&amp;RIGHT(BK$1,2)),$U869&gt;=DATEVALUE("9/30/20"&amp;RIGHT(BL$1,2)))),
IF(AND($T869&gt;=DATEVALUE("10/1/20"&amp;RIGHT(BK$1,2)),$U869&lt;=DATEVALUE("9/30/20"&amp;RIGHT(BL$1,2))),NETWORKDAYS($T869,$U869,Holidays!$J$3:$J$937),
IF(AND($T869&lt;DATEVALUE("10/1/20"&amp;RIGHT(BK$1,2)),$U869&lt;=DATEVALUE("9/30/20"&amp;RIGHT(BL$1,2))),NETWORKDAYS(DATEVALUE("10/1/20"&amp;RIGHT(BK$1,2)),$U869,Holidays!$J$3:$J$937),
IF($T869&lt;DATEVALUE("10/1/20"&amp;RIGHT(BK$1,2)),NETWORKDAYS(DATEVALUE("10/1/20"&amp;RIGHT(BK$1,2)),DATEVALUE("9/30/20"&amp;RIGHT(BL$1,2)),Holidays!$J$3:$J$937),
IF($T869&gt;=DATEVALUE("10/1/20"&amp;RIGHT(BK$1,2)),NETWORKDAYS($T869,DATEVALUE("9/30/20"&amp;RIGHT(BL$1,2)),Holidays!$J$3:$J$937),"")))),"")/(NETWORKDAYS($T869,$U869,Holidays!$J$3:$J$937)),0))</f>
        <v/>
      </c>
      <c r="BM869" s="87" t="str">
        <f>IF($Q869="","",IFERROR(IF(OR(AND($T869&gt;=DATEVALUE("10/1/20"&amp;RIGHT(BL$1,2)),$T869&lt;=DATEVALUE("9/30/20"&amp;RIGHT(BM$1,2))),AND($U869&gt;=DATEVALUE("10/1/20"&amp;RIGHT(BL$1,2)),$U869&lt;=DATEVALUE("9/30/20"&amp;RIGHT(BM$1,2))),AND($T869&lt;=DATEVALUE("10/1/20"&amp;RIGHT(BL$1,2)),$U869&gt;=DATEVALUE("9/30/20"&amp;RIGHT(BM$1,2)))),
IF(AND($T869&gt;=DATEVALUE("10/1/20"&amp;RIGHT(BL$1,2)),$U869&lt;=DATEVALUE("9/30/20"&amp;RIGHT(BM$1,2))),NETWORKDAYS($T869,$U869,Holidays!$J$3:$J$937),
IF(AND($T869&lt;DATEVALUE("10/1/20"&amp;RIGHT(BL$1,2)),$U869&lt;=DATEVALUE("9/30/20"&amp;RIGHT(BM$1,2))),NETWORKDAYS(DATEVALUE("10/1/20"&amp;RIGHT(BL$1,2)),$U869,Holidays!$J$3:$J$937),
IF($T869&lt;DATEVALUE("10/1/20"&amp;RIGHT(BL$1,2)),NETWORKDAYS(DATEVALUE("10/1/20"&amp;RIGHT(BL$1,2)),DATEVALUE("9/30/20"&amp;RIGHT(BM$1,2)),Holidays!$J$3:$J$937),
IF($T869&gt;=DATEVALUE("10/1/20"&amp;RIGHT(BL$1,2)),NETWORKDAYS($T869,DATEVALUE("9/30/20"&amp;RIGHT(BM$1,2)),Holidays!$J$3:$J$937),"")))),"")/(NETWORKDAYS($T869,$U869,Holidays!$J$3:$J$937)),0))</f>
        <v/>
      </c>
      <c r="BN869" s="87" t="str">
        <f>IF($Q869="","",IFERROR(IF(OR(AND($T869&gt;=DATEVALUE("10/1/20"&amp;RIGHT(BM$1,2)),$T869&lt;=DATEVALUE("9/30/20"&amp;RIGHT(BN$1,2))),AND($U869&gt;=DATEVALUE("10/1/20"&amp;RIGHT(BM$1,2)),$U869&lt;=DATEVALUE("9/30/20"&amp;RIGHT(BN$1,2))),AND($T869&lt;=DATEVALUE("10/1/20"&amp;RIGHT(BM$1,2)),$U869&gt;=DATEVALUE("9/30/20"&amp;RIGHT(BN$1,2)))),
IF(AND($T869&gt;=DATEVALUE("10/1/20"&amp;RIGHT(BM$1,2)),$U869&lt;=DATEVALUE("9/30/20"&amp;RIGHT(BN$1,2))),NETWORKDAYS($T869,$U869,Holidays!$J$3:$J$937),
IF(AND($T869&lt;DATEVALUE("10/1/20"&amp;RIGHT(BM$1,2)),$U869&lt;=DATEVALUE("9/30/20"&amp;RIGHT(BN$1,2))),NETWORKDAYS(DATEVALUE("10/1/20"&amp;RIGHT(BM$1,2)),$U869,Holidays!$J$3:$J$937),
IF($T869&lt;DATEVALUE("10/1/20"&amp;RIGHT(BM$1,2)),NETWORKDAYS(DATEVALUE("10/1/20"&amp;RIGHT(BM$1,2)),DATEVALUE("9/30/20"&amp;RIGHT(BN$1,2)),Holidays!$J$3:$J$937),
IF($T869&gt;=DATEVALUE("10/1/20"&amp;RIGHT(BM$1,2)),NETWORKDAYS($T869,DATEVALUE("9/30/20"&amp;RIGHT(BN$1,2)),Holidays!$J$3:$J$937),"")))),"")/(NETWORKDAYS($T869,$U869,Holidays!$J$3:$J$937)),0))</f>
        <v/>
      </c>
      <c r="BO869" s="87" t="str">
        <f>IF($Q869="","",IFERROR(IF(OR(AND($T869&gt;=DATEVALUE("10/1/20"&amp;RIGHT(BN$1,2)),$T869&lt;=DATEVALUE("9/30/20"&amp;RIGHT(BO$1,2))),AND($U869&gt;=DATEVALUE("10/1/20"&amp;RIGHT(BN$1,2)),$U869&lt;=DATEVALUE("9/30/20"&amp;RIGHT(BO$1,2))),AND($T869&lt;=DATEVALUE("10/1/20"&amp;RIGHT(BN$1,2)),$U869&gt;=DATEVALUE("9/30/20"&amp;RIGHT(BO$1,2)))),
IF(AND($T869&gt;=DATEVALUE("10/1/20"&amp;RIGHT(BN$1,2)),$U869&lt;=DATEVALUE("9/30/20"&amp;RIGHT(BO$1,2))),NETWORKDAYS($T869,$U869,Holidays!$J$3:$J$937),
IF(AND($T869&lt;DATEVALUE("10/1/20"&amp;RIGHT(BN$1,2)),$U869&lt;=DATEVALUE("9/30/20"&amp;RIGHT(BO$1,2))),NETWORKDAYS(DATEVALUE("10/1/20"&amp;RIGHT(BN$1,2)),$U869,Holidays!$J$3:$J$937),
IF($T869&lt;DATEVALUE("10/1/20"&amp;RIGHT(BN$1,2)),NETWORKDAYS(DATEVALUE("10/1/20"&amp;RIGHT(BN$1,2)),DATEVALUE("9/30/20"&amp;RIGHT(BO$1,2)),Holidays!$J$3:$J$937),
IF($T869&gt;=DATEVALUE("10/1/20"&amp;RIGHT(BN$1,2)),NETWORKDAYS($T869,DATEVALUE("9/30/20"&amp;RIGHT(BO$1,2)),Holidays!$J$3:$J$937),"")))),"")/(NETWORKDAYS($T869,$U869,Holidays!$J$3:$J$937)),0))</f>
        <v/>
      </c>
      <c r="BP869" s="87" t="str">
        <f>IF($Q869="","",IFERROR(IF(OR(AND($T869&gt;=DATEVALUE("10/1/20"&amp;RIGHT(BO$1,2)),$T869&lt;=DATEVALUE("9/30/20"&amp;RIGHT(BP$1,2))),AND($U869&gt;=DATEVALUE("10/1/20"&amp;RIGHT(BO$1,2)),$U869&lt;=DATEVALUE("9/30/20"&amp;RIGHT(BP$1,2))),AND($T869&lt;=DATEVALUE("10/1/20"&amp;RIGHT(BO$1,2)),$U869&gt;=DATEVALUE("9/30/20"&amp;RIGHT(BP$1,2)))),
IF(AND($T869&gt;=DATEVALUE("10/1/20"&amp;RIGHT(BO$1,2)),$U869&lt;=DATEVALUE("9/30/20"&amp;RIGHT(BP$1,2))),NETWORKDAYS($T869,$U869,Holidays!$J$3:$J$937),
IF(AND($T869&lt;DATEVALUE("10/1/20"&amp;RIGHT(BO$1,2)),$U869&lt;=DATEVALUE("9/30/20"&amp;RIGHT(BP$1,2))),NETWORKDAYS(DATEVALUE("10/1/20"&amp;RIGHT(BO$1,2)),$U869,Holidays!$J$3:$J$937),
IF($T869&lt;DATEVALUE("10/1/20"&amp;RIGHT(BO$1,2)),NETWORKDAYS(DATEVALUE("10/1/20"&amp;RIGHT(BO$1,2)),DATEVALUE("9/30/20"&amp;RIGHT(BP$1,2)),Holidays!$J$3:$J$937),
IF($T869&gt;=DATEVALUE("10/1/20"&amp;RIGHT(BO$1,2)),NETWORKDAYS($T869,DATEVALUE("9/30/20"&amp;RIGHT(BP$1,2)),Holidays!$J$3:$J$937),"")))),"")/(NETWORKDAYS($T869,$U869,Holidays!$J$3:$J$937)),0))</f>
        <v/>
      </c>
      <c r="BQ869" s="87" t="str">
        <f>IF($Q869="","",IFERROR(IF(OR(AND($T869&gt;=DATEVALUE("10/1/20"&amp;RIGHT(BP$1,2)),$T869&lt;=DATEVALUE("9/30/20"&amp;RIGHT(BQ$1,2))),AND($U869&gt;=DATEVALUE("10/1/20"&amp;RIGHT(BP$1,2)),$U869&lt;=DATEVALUE("9/30/20"&amp;RIGHT(BQ$1,2))),AND($T869&lt;=DATEVALUE("10/1/20"&amp;RIGHT(BP$1,2)),$U869&gt;=DATEVALUE("9/30/20"&amp;RIGHT(BQ$1,2)))),
IF(AND($T869&gt;=DATEVALUE("10/1/20"&amp;RIGHT(BP$1,2)),$U869&lt;=DATEVALUE("9/30/20"&amp;RIGHT(BQ$1,2))),NETWORKDAYS($T869,$U869,Holidays!$J$3:$J$937),
IF(AND($T869&lt;DATEVALUE("10/1/20"&amp;RIGHT(BP$1,2)),$U869&lt;=DATEVALUE("9/30/20"&amp;RIGHT(BQ$1,2))),NETWORKDAYS(DATEVALUE("10/1/20"&amp;RIGHT(BP$1,2)),$U869,Holidays!$J$3:$J$937),
IF($T869&lt;DATEVALUE("10/1/20"&amp;RIGHT(BP$1,2)),NETWORKDAYS(DATEVALUE("10/1/20"&amp;RIGHT(BP$1,2)),DATEVALUE("9/30/20"&amp;RIGHT(BQ$1,2)),Holidays!$J$3:$J$937),
IF($T869&gt;=DATEVALUE("10/1/20"&amp;RIGHT(BP$1,2)),NETWORKDAYS($T869,DATEVALUE("9/30/20"&amp;RIGHT(BQ$1,2)),Holidays!$J$3:$J$937),"")))),"")/(NETWORKDAYS($T869,$U869,Holidays!$J$3:$J$937)),0))</f>
        <v/>
      </c>
      <c r="BR869" s="87" t="str">
        <f>IF($Q869="","",IFERROR(IF(OR(AND($T869&gt;=DATEVALUE("10/1/20"&amp;RIGHT(BQ$1,2)),$T869&lt;=DATEVALUE("9/30/20"&amp;RIGHT(BR$1,2))),AND($U869&gt;=DATEVALUE("10/1/20"&amp;RIGHT(BQ$1,2)),$U869&lt;=DATEVALUE("9/30/20"&amp;RIGHT(BR$1,2))),AND($T869&lt;=DATEVALUE("10/1/20"&amp;RIGHT(BQ$1,2)),$U869&gt;=DATEVALUE("9/30/20"&amp;RIGHT(BR$1,2)))),
IF(AND($T869&gt;=DATEVALUE("10/1/20"&amp;RIGHT(BQ$1,2)),$U869&lt;=DATEVALUE("9/30/20"&amp;RIGHT(BR$1,2))),NETWORKDAYS($T869,$U869,Holidays!$J$3:$J$937),
IF(AND($T869&lt;DATEVALUE("10/1/20"&amp;RIGHT(BQ$1,2)),$U869&lt;=DATEVALUE("9/30/20"&amp;RIGHT(BR$1,2))),NETWORKDAYS(DATEVALUE("10/1/20"&amp;RIGHT(BQ$1,2)),$U869,Holidays!$J$3:$J$937),
IF($T869&lt;DATEVALUE("10/1/20"&amp;RIGHT(BQ$1,2)),NETWORKDAYS(DATEVALUE("10/1/20"&amp;RIGHT(BQ$1,2)),DATEVALUE("9/30/20"&amp;RIGHT(BR$1,2)),Holidays!$J$3:$J$937),
IF($T869&gt;=DATEVALUE("10/1/20"&amp;RIGHT(BQ$1,2)),NETWORKDAYS($T869,DATEVALUE("9/30/20"&amp;RIGHT(BR$1,2)),Holidays!$J$3:$J$937),"")))),"")/(NETWORKDAYS($T869,$U869,Holidays!$J$3:$J$937)),0))</f>
        <v/>
      </c>
      <c r="BS869" s="87" t="str">
        <f>IF($Q869="","",IFERROR(IF(OR(AND($T869&gt;=DATEVALUE("10/1/20"&amp;RIGHT(BR$1,2)),$T869&lt;=DATEVALUE("9/30/20"&amp;RIGHT(BS$1,2))),AND($U869&gt;=DATEVALUE("10/1/20"&amp;RIGHT(BR$1,2)),$U869&lt;=DATEVALUE("9/30/20"&amp;RIGHT(BS$1,2))),AND($T869&lt;=DATEVALUE("10/1/20"&amp;RIGHT(BR$1,2)),$U869&gt;=DATEVALUE("9/30/20"&amp;RIGHT(BS$1,2)))),
IF(AND($T869&gt;=DATEVALUE("10/1/20"&amp;RIGHT(BR$1,2)),$U869&lt;=DATEVALUE("9/30/20"&amp;RIGHT(BS$1,2))),NETWORKDAYS($T869,$U869,Holidays!$J$3:$J$937),
IF(AND($T869&lt;DATEVALUE("10/1/20"&amp;RIGHT(BR$1,2)),$U869&lt;=DATEVALUE("9/30/20"&amp;RIGHT(BS$1,2))),NETWORKDAYS(DATEVALUE("10/1/20"&amp;RIGHT(BR$1,2)),$U869,Holidays!$J$3:$J$937),
IF($T869&lt;DATEVALUE("10/1/20"&amp;RIGHT(BR$1,2)),NETWORKDAYS(DATEVALUE("10/1/20"&amp;RIGHT(BR$1,2)),DATEVALUE("9/30/20"&amp;RIGHT(BS$1,2)),Holidays!$J$3:$J$937),
IF($T869&gt;=DATEVALUE("10/1/20"&amp;RIGHT(BR$1,2)),NETWORKDAYS($T869,DATEVALUE("9/30/20"&amp;RIGHT(BS$1,2)),Holidays!$J$3:$J$937),"")))),"")/(NETWORKDAYS($T869,$U869,Holidays!$J$3:$J$937)),0))</f>
        <v/>
      </c>
      <c r="BT869" s="87" t="str">
        <f>IF($Q869="","",IFERROR(IF(OR(AND($T869&gt;=DATEVALUE("10/1/20"&amp;RIGHT(BS$1,2)),$T869&lt;=DATEVALUE("9/30/20"&amp;RIGHT(BT$1,2))),AND($U869&gt;=DATEVALUE("10/1/20"&amp;RIGHT(BS$1,2)),$U869&lt;=DATEVALUE("9/30/20"&amp;RIGHT(BT$1,2))),AND($T869&lt;=DATEVALUE("10/1/20"&amp;RIGHT(BS$1,2)),$U869&gt;=DATEVALUE("9/30/20"&amp;RIGHT(BT$1,2)))),
IF(AND($T869&gt;=DATEVALUE("10/1/20"&amp;RIGHT(BS$1,2)),$U869&lt;=DATEVALUE("9/30/20"&amp;RIGHT(BT$1,2))),NETWORKDAYS($T869,$U869,Holidays!$J$3:$J$937),
IF(AND($T869&lt;DATEVALUE("10/1/20"&amp;RIGHT(BS$1,2)),$U869&lt;=DATEVALUE("9/30/20"&amp;RIGHT(BT$1,2))),NETWORKDAYS(DATEVALUE("10/1/20"&amp;RIGHT(BS$1,2)),$U869,Holidays!$J$3:$J$937),
IF($T869&lt;DATEVALUE("10/1/20"&amp;RIGHT(BS$1,2)),NETWORKDAYS(DATEVALUE("10/1/20"&amp;RIGHT(BS$1,2)),DATEVALUE("9/30/20"&amp;RIGHT(BT$1,2)),Holidays!$J$3:$J$937),
IF($T869&gt;=DATEVALUE("10/1/20"&amp;RIGHT(BS$1,2)),NETWORKDAYS($T869,DATEVALUE("9/30/20"&amp;RIGHT(BT$1,2)),Holidays!$J$3:$J$937),"")))),"")/(NETWORKDAYS($T869,$U869,Holidays!$J$3:$J$937)),0))</f>
        <v/>
      </c>
      <c r="BU869" s="87" t="str">
        <f>IF($Q869="","",IFERROR(IF(OR(AND($T869&gt;=DATEVALUE("10/1/20"&amp;RIGHT(BT$1,2)),$T869&lt;=DATEVALUE("9/30/20"&amp;RIGHT(BU$1,2))),AND($U869&gt;=DATEVALUE("10/1/20"&amp;RIGHT(BT$1,2)),$U869&lt;=DATEVALUE("9/30/20"&amp;RIGHT(BU$1,2))),AND($T869&lt;=DATEVALUE("10/1/20"&amp;RIGHT(BT$1,2)),$U869&gt;=DATEVALUE("9/30/20"&amp;RIGHT(BU$1,2)))),
IF(AND($T869&gt;=DATEVALUE("10/1/20"&amp;RIGHT(BT$1,2)),$U869&lt;=DATEVALUE("9/30/20"&amp;RIGHT(BU$1,2))),NETWORKDAYS($T869,$U869,Holidays!$J$3:$J$937),
IF(AND($T869&lt;DATEVALUE("10/1/20"&amp;RIGHT(BT$1,2)),$U869&lt;=DATEVALUE("9/30/20"&amp;RIGHT(BU$1,2))),NETWORKDAYS(DATEVALUE("10/1/20"&amp;RIGHT(BT$1,2)),$U869,Holidays!$J$3:$J$937),
IF($T869&lt;DATEVALUE("10/1/20"&amp;RIGHT(BT$1,2)),NETWORKDAYS(DATEVALUE("10/1/20"&amp;RIGHT(BT$1,2)),DATEVALUE("9/30/20"&amp;RIGHT(BU$1,2)),Holidays!$J$3:$J$937),
IF($T869&gt;=DATEVALUE("10/1/20"&amp;RIGHT(BT$1,2)),NETWORKDAYS($T869,DATEVALUE("9/30/20"&amp;RIGHT(BU$1,2)),Holidays!$J$3:$J$937),"")))),"")/(NETWORKDAYS($T869,$U869,Holidays!$J$3:$J$937)),0))</f>
        <v/>
      </c>
      <c r="BV869" s="87" t="str">
        <f>IF($Q869="","",IFERROR(IF(OR(AND($T869&gt;=DATEVALUE("10/1/20"&amp;RIGHT(BU$1,2)),$T869&lt;=DATEVALUE("9/30/20"&amp;RIGHT(BV$1,2))),AND($U869&gt;=DATEVALUE("10/1/20"&amp;RIGHT(BU$1,2)),$U869&lt;=DATEVALUE("9/30/20"&amp;RIGHT(BV$1,2))),AND($T869&lt;=DATEVALUE("10/1/20"&amp;RIGHT(BU$1,2)),$U869&gt;=DATEVALUE("9/30/20"&amp;RIGHT(BV$1,2)))),
IF(AND($T869&gt;=DATEVALUE("10/1/20"&amp;RIGHT(BU$1,2)),$U869&lt;=DATEVALUE("9/30/20"&amp;RIGHT(BV$1,2))),NETWORKDAYS($T869,$U869,Holidays!$J$3:$J$937),
IF(AND($T869&lt;DATEVALUE("10/1/20"&amp;RIGHT(BU$1,2)),$U869&lt;=DATEVALUE("9/30/20"&amp;RIGHT(BV$1,2))),NETWORKDAYS(DATEVALUE("10/1/20"&amp;RIGHT(BU$1,2)),$U869,Holidays!$J$3:$J$937),
IF($T869&lt;DATEVALUE("10/1/20"&amp;RIGHT(BU$1,2)),NETWORKDAYS(DATEVALUE("10/1/20"&amp;RIGHT(BU$1,2)),DATEVALUE("9/30/20"&amp;RIGHT(BV$1,2)),Holidays!$J$3:$J$937),
IF($T869&gt;=DATEVALUE("10/1/20"&amp;RIGHT(BU$1,2)),NETWORKDAYS($T869,DATEVALUE("9/30/20"&amp;RIGHT(BV$1,2)),Holidays!$J$3:$J$937),"")))),"")/(NETWORKDAYS($T869,$U869,Holidays!$J$3:$J$937)),0))</f>
        <v/>
      </c>
      <c r="BW869" s="87" t="str">
        <f>IF($Q869="","",IFERROR(IF(OR(AND($T869&gt;=DATEVALUE("10/1/20"&amp;RIGHT(BV$1,2)),$T869&lt;=DATEVALUE("9/30/20"&amp;RIGHT(BW$1,2))),AND($U869&gt;=DATEVALUE("10/1/20"&amp;RIGHT(BV$1,2)),$U869&lt;=DATEVALUE("9/30/20"&amp;RIGHT(BW$1,2))),AND($T869&lt;=DATEVALUE("10/1/20"&amp;RIGHT(BV$1,2)),$U869&gt;=DATEVALUE("9/30/20"&amp;RIGHT(BW$1,2)))),
IF(AND($T869&gt;=DATEVALUE("10/1/20"&amp;RIGHT(BV$1,2)),$U869&lt;=DATEVALUE("9/30/20"&amp;RIGHT(BW$1,2))),NETWORKDAYS($T869,$U869,Holidays!$J$3:$J$937),
IF(AND($T869&lt;DATEVALUE("10/1/20"&amp;RIGHT(BV$1,2)),$U869&lt;=DATEVALUE("9/30/20"&amp;RIGHT(BW$1,2))),NETWORKDAYS(DATEVALUE("10/1/20"&amp;RIGHT(BV$1,2)),$U869,Holidays!$J$3:$J$937),
IF($T869&lt;DATEVALUE("10/1/20"&amp;RIGHT(BV$1,2)),NETWORKDAYS(DATEVALUE("10/1/20"&amp;RIGHT(BV$1,2)),DATEVALUE("9/30/20"&amp;RIGHT(BW$1,2)),Holidays!$J$3:$J$937),
IF($T869&gt;=DATEVALUE("10/1/20"&amp;RIGHT(BV$1,2)),NETWORKDAYS($T869,DATEVALUE("9/30/20"&amp;RIGHT(BW$1,2)),Holidays!$J$3:$J$937),"")))),"")/(NETWORKDAYS($T869,$U869,Holidays!$J$3:$J$937)),0))</f>
        <v/>
      </c>
      <c r="BX869" s="87" t="str">
        <f>IF($Q869="","",IFERROR(IF(OR(AND($T869&gt;=DATEVALUE("10/1/20"&amp;RIGHT(BW$1,2)),$T869&lt;=DATEVALUE("9/30/20"&amp;RIGHT(BX$1,2))),AND($U869&gt;=DATEVALUE("10/1/20"&amp;RIGHT(BW$1,2)),$U869&lt;=DATEVALUE("9/30/20"&amp;RIGHT(BX$1,2))),AND($T869&lt;=DATEVALUE("10/1/20"&amp;RIGHT(BW$1,2)),$U869&gt;=DATEVALUE("9/30/20"&amp;RIGHT(BX$1,2)))),
IF(AND($T869&gt;=DATEVALUE("10/1/20"&amp;RIGHT(BW$1,2)),$U869&lt;=DATEVALUE("9/30/20"&amp;RIGHT(BX$1,2))),NETWORKDAYS($T869,$U869,Holidays!$J$3:$J$937),
IF(AND($T869&lt;DATEVALUE("10/1/20"&amp;RIGHT(BW$1,2)),$U869&lt;=DATEVALUE("9/30/20"&amp;RIGHT(BX$1,2))),NETWORKDAYS(DATEVALUE("10/1/20"&amp;RIGHT(BW$1,2)),$U869,Holidays!$J$3:$J$937),
IF($T869&lt;DATEVALUE("10/1/20"&amp;RIGHT(BW$1,2)),NETWORKDAYS(DATEVALUE("10/1/20"&amp;RIGHT(BW$1,2)),DATEVALUE("9/30/20"&amp;RIGHT(BX$1,2)),Holidays!$J$3:$J$937),
IF($T869&gt;=DATEVALUE("10/1/20"&amp;RIGHT(BW$1,2)),NETWORKDAYS($T869,DATEVALUE("9/30/20"&amp;RIGHT(BX$1,2)),Holidays!$J$3:$J$937),"")))),"")/(NETWORKDAYS($T869,$U869,Holidays!$J$3:$J$937)),0))</f>
        <v/>
      </c>
      <c r="BY869" s="87" t="str">
        <f>IF($Q869="","",IFERROR(IF(OR(AND($T869&gt;=DATEVALUE("10/1/20"&amp;RIGHT(BX$1,2)),$T869&lt;=DATEVALUE("9/30/20"&amp;RIGHT(BY$1,2))),AND($U869&gt;=DATEVALUE("10/1/20"&amp;RIGHT(BX$1,2)),$U869&lt;=DATEVALUE("9/30/20"&amp;RIGHT(BY$1,2))),AND($T869&lt;=DATEVALUE("10/1/20"&amp;RIGHT(BX$1,2)),$U869&gt;=DATEVALUE("9/30/20"&amp;RIGHT(BY$1,2)))),
IF(AND($T869&gt;=DATEVALUE("10/1/20"&amp;RIGHT(BX$1,2)),$U869&lt;=DATEVALUE("9/30/20"&amp;RIGHT(BY$1,2))),NETWORKDAYS($T869,$U869,Holidays!$J$3:$J$937),
IF(AND($T869&lt;DATEVALUE("10/1/20"&amp;RIGHT(BX$1,2)),$U869&lt;=DATEVALUE("9/30/20"&amp;RIGHT(BY$1,2))),NETWORKDAYS(DATEVALUE("10/1/20"&amp;RIGHT(BX$1,2)),$U869,Holidays!$J$3:$J$937),
IF($T869&lt;DATEVALUE("10/1/20"&amp;RIGHT(BX$1,2)),NETWORKDAYS(DATEVALUE("10/1/20"&amp;RIGHT(BX$1,2)),DATEVALUE("9/30/20"&amp;RIGHT(BY$1,2)),Holidays!$J$3:$J$937),
IF($T869&gt;=DATEVALUE("10/1/20"&amp;RIGHT(BX$1,2)),NETWORKDAYS($T869,DATEVALUE("9/30/20"&amp;RIGHT(BY$1,2)),Holidays!$J$3:$J$937),"")))),"")/(NETWORKDAYS($T869,$U869,Holidays!$J$3:$J$937)),0))</f>
        <v/>
      </c>
      <c r="BZ869" s="87" t="str">
        <f>IF($Q869="","",IFERROR(IF(OR(AND($T869&gt;=DATEVALUE("10/1/20"&amp;RIGHT(BY$1,2)),$T869&lt;=DATEVALUE("9/30/20"&amp;RIGHT(BZ$1,2))),AND($U869&gt;=DATEVALUE("10/1/20"&amp;RIGHT(BY$1,2)),$U869&lt;=DATEVALUE("9/30/20"&amp;RIGHT(BZ$1,2))),AND($T869&lt;=DATEVALUE("10/1/20"&amp;RIGHT(BY$1,2)),$U869&gt;=DATEVALUE("9/30/20"&amp;RIGHT(BZ$1,2)))),
IF(AND($T869&gt;=DATEVALUE("10/1/20"&amp;RIGHT(BY$1,2)),$U869&lt;=DATEVALUE("9/30/20"&amp;RIGHT(BZ$1,2))),NETWORKDAYS($T869,$U869,Holidays!$J$3:$J$937),
IF(AND($T869&lt;DATEVALUE("10/1/20"&amp;RIGHT(BY$1,2)),$U869&lt;=DATEVALUE("9/30/20"&amp;RIGHT(BZ$1,2))),NETWORKDAYS(DATEVALUE("10/1/20"&amp;RIGHT(BY$1,2)),$U869,Holidays!$J$3:$J$937),
IF($T869&lt;DATEVALUE("10/1/20"&amp;RIGHT(BY$1,2)),NETWORKDAYS(DATEVALUE("10/1/20"&amp;RIGHT(BY$1,2)),DATEVALUE("9/30/20"&amp;RIGHT(BZ$1,2)),Holidays!$J$3:$J$937),
IF($T869&gt;=DATEVALUE("10/1/20"&amp;RIGHT(BY$1,2)),NETWORKDAYS($T869,DATEVALUE("9/30/20"&amp;RIGHT(BZ$1,2)),Holidays!$J$3:$J$937),"")))),"")/(NETWORKDAYS($T869,$U869,Holidays!$J$3:$J$937)),0))</f>
        <v/>
      </c>
      <c r="CA869" s="87" t="str">
        <f>IF($Q869="","",IFERROR(IF(OR(AND($T869&gt;=DATEVALUE("10/1/20"&amp;RIGHT(BZ$1,2)),$T869&lt;=DATEVALUE("9/30/20"&amp;RIGHT(CA$1,2))),AND($U869&gt;=DATEVALUE("10/1/20"&amp;RIGHT(BZ$1,2)),$U869&lt;=DATEVALUE("9/30/20"&amp;RIGHT(CA$1,2))),AND($T869&lt;=DATEVALUE("10/1/20"&amp;RIGHT(BZ$1,2)),$U869&gt;=DATEVALUE("9/30/20"&amp;RIGHT(CA$1,2)))),
IF(AND($T869&gt;=DATEVALUE("10/1/20"&amp;RIGHT(BZ$1,2)),$U869&lt;=DATEVALUE("9/30/20"&amp;RIGHT(CA$1,2))),NETWORKDAYS($T869,$U869,Holidays!$J$3:$J$937),
IF(AND($T869&lt;DATEVALUE("10/1/20"&amp;RIGHT(BZ$1,2)),$U869&lt;=DATEVALUE("9/30/20"&amp;RIGHT(CA$1,2))),NETWORKDAYS(DATEVALUE("10/1/20"&amp;RIGHT(BZ$1,2)),$U869,Holidays!$J$3:$J$937),
IF($T869&lt;DATEVALUE("10/1/20"&amp;RIGHT(BZ$1,2)),NETWORKDAYS(DATEVALUE("10/1/20"&amp;RIGHT(BZ$1,2)),DATEVALUE("9/30/20"&amp;RIGHT(CA$1,2)),Holidays!$J$3:$J$937),
IF($T869&gt;=DATEVALUE("10/1/20"&amp;RIGHT(BZ$1,2)),NETWORKDAYS($T869,DATEVALUE("9/30/20"&amp;RIGHT(CA$1,2)),Holidays!$J$3:$J$937),"")))),"")/(NETWORKDAYS($T869,$U869,Holidays!$J$3:$J$937)),0))</f>
        <v/>
      </c>
      <c r="CB869" s="87" t="str">
        <f>IF($Q869="","",IFERROR(IF(OR(AND($T869&gt;=DATEVALUE("10/1/20"&amp;RIGHT(CA$1,2)),$T869&lt;=DATEVALUE("9/30/20"&amp;RIGHT(CB$1,2))),AND($U869&gt;=DATEVALUE("10/1/20"&amp;RIGHT(CA$1,2)),$U869&lt;=DATEVALUE("9/30/20"&amp;RIGHT(CB$1,2))),AND($T869&lt;=DATEVALUE("10/1/20"&amp;RIGHT(CA$1,2)),$U869&gt;=DATEVALUE("9/30/20"&amp;RIGHT(CB$1,2)))),
IF(AND($T869&gt;=DATEVALUE("10/1/20"&amp;RIGHT(CA$1,2)),$U869&lt;=DATEVALUE("9/30/20"&amp;RIGHT(CB$1,2))),NETWORKDAYS($T869,$U869,Holidays!$J$3:$J$937),
IF(AND($T869&lt;DATEVALUE("10/1/20"&amp;RIGHT(CA$1,2)),$U869&lt;=DATEVALUE("9/30/20"&amp;RIGHT(CB$1,2))),NETWORKDAYS(DATEVALUE("10/1/20"&amp;RIGHT(CA$1,2)),$U869,Holidays!$J$3:$J$937),
IF($T869&lt;DATEVALUE("10/1/20"&amp;RIGHT(CA$1,2)),NETWORKDAYS(DATEVALUE("10/1/20"&amp;RIGHT(CA$1,2)),DATEVALUE("9/30/20"&amp;RIGHT(CB$1,2)),Holidays!$J$3:$J$937),
IF($T869&gt;=DATEVALUE("10/1/20"&amp;RIGHT(CA$1,2)),NETWORKDAYS($T869,DATEVALUE("9/30/20"&amp;RIGHT(CB$1,2)),Holidays!$J$3:$J$937),"")))),"")/(NETWORKDAYS($T869,$U869,Holidays!$J$3:$J$937)),0))</f>
        <v/>
      </c>
    </row>
    <row r="870" spans="1:80">
      <c r="A870" s="97"/>
      <c r="B870" s="98" t="str">
        <f ca="1">IF(NOT($A870=""),OFFSET('WBS Reference &amp; User Procedure'!$A$1,MATCH($A870,'WBS Reference &amp; User Procedure'!$A:$A,0)-1,1),"")</f>
        <v/>
      </c>
      <c r="D870" s="97"/>
      <c r="T870" s="104" t="str">
        <f>IF(NOT(Q870=""),IF(NOT($S870=""),$S870,#REF!),"")</f>
        <v/>
      </c>
      <c r="U870" s="104" t="str">
        <f>IF(NOT(Q870=""),WORKDAY(T870,Q870,Holidays!$J$3:$J$937),"")</f>
        <v/>
      </c>
      <c r="V870" s="104"/>
      <c r="W870" s="104"/>
      <c r="X870" s="101" t="str">
        <f t="shared" ref="X870:X933" si="197">IFERROR(IF(NOT(Q870=""),IF(NOT(H870=""),$H870,M870)*SUMPRODUCT($AN870:$BG870,$BI870:$CB870),""),0)</f>
        <v/>
      </c>
      <c r="AL870" s="87" t="str">
        <f t="shared" ca="1" si="194"/>
        <v/>
      </c>
      <c r="AN870" s="87" t="str">
        <f t="shared" ca="1" si="195"/>
        <v/>
      </c>
      <c r="AO870" s="87" t="str">
        <f t="shared" ca="1" si="195"/>
        <v/>
      </c>
      <c r="AP870" s="87" t="str">
        <f t="shared" ca="1" si="195"/>
        <v/>
      </c>
      <c r="AQ870" s="87" t="str">
        <f t="shared" ca="1" si="195"/>
        <v/>
      </c>
      <c r="AR870" s="87" t="str">
        <f t="shared" ca="1" si="195"/>
        <v/>
      </c>
      <c r="AS870" s="87" t="str">
        <f t="shared" ca="1" si="195"/>
        <v/>
      </c>
      <c r="AT870" s="87" t="str">
        <f t="shared" ca="1" si="195"/>
        <v/>
      </c>
      <c r="AU870" s="87" t="str">
        <f t="shared" ca="1" si="195"/>
        <v/>
      </c>
      <c r="AV870" s="87" t="str">
        <f t="shared" ca="1" si="195"/>
        <v/>
      </c>
      <c r="AW870" s="87" t="str">
        <f t="shared" ca="1" si="195"/>
        <v/>
      </c>
      <c r="AX870" s="87" t="str">
        <f t="shared" ca="1" si="196"/>
        <v/>
      </c>
      <c r="AY870" s="87" t="str">
        <f t="shared" ca="1" si="196"/>
        <v/>
      </c>
      <c r="AZ870" s="87" t="str">
        <f t="shared" ca="1" si="196"/>
        <v/>
      </c>
      <c r="BA870" s="87" t="str">
        <f t="shared" ca="1" si="196"/>
        <v/>
      </c>
      <c r="BB870" s="87" t="str">
        <f t="shared" ca="1" si="196"/>
        <v/>
      </c>
      <c r="BC870" s="87" t="str">
        <f t="shared" ca="1" si="196"/>
        <v/>
      </c>
      <c r="BD870" s="87" t="str">
        <f t="shared" ca="1" si="196"/>
        <v/>
      </c>
      <c r="BE870" s="87" t="str">
        <f t="shared" ca="1" si="196"/>
        <v/>
      </c>
      <c r="BF870" s="87" t="str">
        <f t="shared" ca="1" si="196"/>
        <v/>
      </c>
      <c r="BG870" s="87" t="str">
        <f t="shared" ca="1" si="196"/>
        <v/>
      </c>
      <c r="BI870" s="87" t="str">
        <f>IF($Q870="","",IFERROR(IF(OR(AND($T870&gt;=DATEVALUE("10/1/20"&amp;RIGHT(BH$1,2)),$T870&lt;=DATEVALUE("9/30/20"&amp;RIGHT(BI$1,2))),AND($U870&gt;=DATEVALUE("10/1/20"&amp;RIGHT(BH$1,2)),$U870&lt;=DATEVALUE("9/30/20"&amp;RIGHT(BI$1,2))),AND($T870&lt;=DATEVALUE("10/1/20"&amp;RIGHT(BH$1,2)),$U870&gt;=DATEVALUE("9/30/20"&amp;RIGHT(BI$1,2)))),
IF(AND($T870&gt;=DATEVALUE("10/1/20"&amp;RIGHT(BH$1,2)),$U870&lt;=DATEVALUE("9/30/20"&amp;RIGHT(BI$1,2))),NETWORKDAYS($T870,$U870,Holidays!$J$3:$J$937),
IF(AND($T870&lt;DATEVALUE("10/1/20"&amp;RIGHT(BH$1,2)),$U870&lt;=DATEVALUE("9/30/20"&amp;RIGHT(BI$1,2))),NETWORKDAYS(DATEVALUE("10/1/20"&amp;RIGHT(BH$1,2)),$U870,Holidays!$J$3:$J$937),
IF($T870&lt;DATEVALUE("10/1/20"&amp;RIGHT(BH$1,2)),NETWORKDAYS(DATEVALUE("10/1/20"&amp;RIGHT(BH$1,2)),DATEVALUE("9/30/20"&amp;RIGHT(BI$1,2)),Holidays!$J$3:$J$937),
IF($T870&gt;=DATEVALUE("10/1/20"&amp;RIGHT(BH$1,2)),NETWORKDAYS($T870,DATEVALUE("9/30/20"&amp;RIGHT(BI$1,2)),Holidays!$J$3:$J$937),"")))),"")/(NETWORKDAYS($T870,$U870,Holidays!$J$3:$J$937)),0))</f>
        <v/>
      </c>
      <c r="BJ870" s="87" t="str">
        <f>IF($Q870="","",IFERROR(IF(OR(AND($T870&gt;=DATEVALUE("10/1/20"&amp;RIGHT(BI$1,2)),$T870&lt;=DATEVALUE("9/30/20"&amp;RIGHT(BJ$1,2))),AND($U870&gt;=DATEVALUE("10/1/20"&amp;RIGHT(BI$1,2)),$U870&lt;=DATEVALUE("9/30/20"&amp;RIGHT(BJ$1,2))),AND($T870&lt;=DATEVALUE("10/1/20"&amp;RIGHT(BI$1,2)),$U870&gt;=DATEVALUE("9/30/20"&amp;RIGHT(BJ$1,2)))),
IF(AND($T870&gt;=DATEVALUE("10/1/20"&amp;RIGHT(BI$1,2)),$U870&lt;=DATEVALUE("9/30/20"&amp;RIGHT(BJ$1,2))),NETWORKDAYS($T870,$U870,Holidays!$J$3:$J$937),
IF(AND($T870&lt;DATEVALUE("10/1/20"&amp;RIGHT(BI$1,2)),$U870&lt;=DATEVALUE("9/30/20"&amp;RIGHT(BJ$1,2))),NETWORKDAYS(DATEVALUE("10/1/20"&amp;RIGHT(BI$1,2)),$U870,Holidays!$J$3:$J$937),
IF($T870&lt;DATEVALUE("10/1/20"&amp;RIGHT(BI$1,2)),NETWORKDAYS(DATEVALUE("10/1/20"&amp;RIGHT(BI$1,2)),DATEVALUE("9/30/20"&amp;RIGHT(BJ$1,2)),Holidays!$J$3:$J$937),
IF($T870&gt;=DATEVALUE("10/1/20"&amp;RIGHT(BI$1,2)),NETWORKDAYS($T870,DATEVALUE("9/30/20"&amp;RIGHT(BJ$1,2)),Holidays!$J$3:$J$937),"")))),"")/(NETWORKDAYS($T870,$U870,Holidays!$J$3:$J$937)),0))</f>
        <v/>
      </c>
      <c r="BK870" s="87" t="str">
        <f>IF($Q870="","",IFERROR(IF(OR(AND($T870&gt;=DATEVALUE("10/1/20"&amp;RIGHT(BJ$1,2)),$T870&lt;=DATEVALUE("9/30/20"&amp;RIGHT(BK$1,2))),AND($U870&gt;=DATEVALUE("10/1/20"&amp;RIGHT(BJ$1,2)),$U870&lt;=DATEVALUE("9/30/20"&amp;RIGHT(BK$1,2))),AND($T870&lt;=DATEVALUE("10/1/20"&amp;RIGHT(BJ$1,2)),$U870&gt;=DATEVALUE("9/30/20"&amp;RIGHT(BK$1,2)))),
IF(AND($T870&gt;=DATEVALUE("10/1/20"&amp;RIGHT(BJ$1,2)),$U870&lt;=DATEVALUE("9/30/20"&amp;RIGHT(BK$1,2))),NETWORKDAYS($T870,$U870,Holidays!$J$3:$J$937),
IF(AND($T870&lt;DATEVALUE("10/1/20"&amp;RIGHT(BJ$1,2)),$U870&lt;=DATEVALUE("9/30/20"&amp;RIGHT(BK$1,2))),NETWORKDAYS(DATEVALUE("10/1/20"&amp;RIGHT(BJ$1,2)),$U870,Holidays!$J$3:$J$937),
IF($T870&lt;DATEVALUE("10/1/20"&amp;RIGHT(BJ$1,2)),NETWORKDAYS(DATEVALUE("10/1/20"&amp;RIGHT(BJ$1,2)),DATEVALUE("9/30/20"&amp;RIGHT(BK$1,2)),Holidays!$J$3:$J$937),
IF($T870&gt;=DATEVALUE("10/1/20"&amp;RIGHT(BJ$1,2)),NETWORKDAYS($T870,DATEVALUE("9/30/20"&amp;RIGHT(BK$1,2)),Holidays!$J$3:$J$937),"")))),"")/(NETWORKDAYS($T870,$U870,Holidays!$J$3:$J$937)),0))</f>
        <v/>
      </c>
      <c r="BL870" s="87" t="str">
        <f>IF($Q870="","",IFERROR(IF(OR(AND($T870&gt;=DATEVALUE("10/1/20"&amp;RIGHT(BK$1,2)),$T870&lt;=DATEVALUE("9/30/20"&amp;RIGHT(BL$1,2))),AND($U870&gt;=DATEVALUE("10/1/20"&amp;RIGHT(BK$1,2)),$U870&lt;=DATEVALUE("9/30/20"&amp;RIGHT(BL$1,2))),AND($T870&lt;=DATEVALUE("10/1/20"&amp;RIGHT(BK$1,2)),$U870&gt;=DATEVALUE("9/30/20"&amp;RIGHT(BL$1,2)))),
IF(AND($T870&gt;=DATEVALUE("10/1/20"&amp;RIGHT(BK$1,2)),$U870&lt;=DATEVALUE("9/30/20"&amp;RIGHT(BL$1,2))),NETWORKDAYS($T870,$U870,Holidays!$J$3:$J$937),
IF(AND($T870&lt;DATEVALUE("10/1/20"&amp;RIGHT(BK$1,2)),$U870&lt;=DATEVALUE("9/30/20"&amp;RIGHT(BL$1,2))),NETWORKDAYS(DATEVALUE("10/1/20"&amp;RIGHT(BK$1,2)),$U870,Holidays!$J$3:$J$937),
IF($T870&lt;DATEVALUE("10/1/20"&amp;RIGHT(BK$1,2)),NETWORKDAYS(DATEVALUE("10/1/20"&amp;RIGHT(BK$1,2)),DATEVALUE("9/30/20"&amp;RIGHT(BL$1,2)),Holidays!$J$3:$J$937),
IF($T870&gt;=DATEVALUE("10/1/20"&amp;RIGHT(BK$1,2)),NETWORKDAYS($T870,DATEVALUE("9/30/20"&amp;RIGHT(BL$1,2)),Holidays!$J$3:$J$937),"")))),"")/(NETWORKDAYS($T870,$U870,Holidays!$J$3:$J$937)),0))</f>
        <v/>
      </c>
      <c r="BM870" s="87" t="str">
        <f>IF($Q870="","",IFERROR(IF(OR(AND($T870&gt;=DATEVALUE("10/1/20"&amp;RIGHT(BL$1,2)),$T870&lt;=DATEVALUE("9/30/20"&amp;RIGHT(BM$1,2))),AND($U870&gt;=DATEVALUE("10/1/20"&amp;RIGHT(BL$1,2)),$U870&lt;=DATEVALUE("9/30/20"&amp;RIGHT(BM$1,2))),AND($T870&lt;=DATEVALUE("10/1/20"&amp;RIGHT(BL$1,2)),$U870&gt;=DATEVALUE("9/30/20"&amp;RIGHT(BM$1,2)))),
IF(AND($T870&gt;=DATEVALUE("10/1/20"&amp;RIGHT(BL$1,2)),$U870&lt;=DATEVALUE("9/30/20"&amp;RIGHT(BM$1,2))),NETWORKDAYS($T870,$U870,Holidays!$J$3:$J$937),
IF(AND($T870&lt;DATEVALUE("10/1/20"&amp;RIGHT(BL$1,2)),$U870&lt;=DATEVALUE("9/30/20"&amp;RIGHT(BM$1,2))),NETWORKDAYS(DATEVALUE("10/1/20"&amp;RIGHT(BL$1,2)),$U870,Holidays!$J$3:$J$937),
IF($T870&lt;DATEVALUE("10/1/20"&amp;RIGHT(BL$1,2)),NETWORKDAYS(DATEVALUE("10/1/20"&amp;RIGHT(BL$1,2)),DATEVALUE("9/30/20"&amp;RIGHT(BM$1,2)),Holidays!$J$3:$J$937),
IF($T870&gt;=DATEVALUE("10/1/20"&amp;RIGHT(BL$1,2)),NETWORKDAYS($T870,DATEVALUE("9/30/20"&amp;RIGHT(BM$1,2)),Holidays!$J$3:$J$937),"")))),"")/(NETWORKDAYS($T870,$U870,Holidays!$J$3:$J$937)),0))</f>
        <v/>
      </c>
      <c r="BN870" s="87" t="str">
        <f>IF($Q870="","",IFERROR(IF(OR(AND($T870&gt;=DATEVALUE("10/1/20"&amp;RIGHT(BM$1,2)),$T870&lt;=DATEVALUE("9/30/20"&amp;RIGHT(BN$1,2))),AND($U870&gt;=DATEVALUE("10/1/20"&amp;RIGHT(BM$1,2)),$U870&lt;=DATEVALUE("9/30/20"&amp;RIGHT(BN$1,2))),AND($T870&lt;=DATEVALUE("10/1/20"&amp;RIGHT(BM$1,2)),$U870&gt;=DATEVALUE("9/30/20"&amp;RIGHT(BN$1,2)))),
IF(AND($T870&gt;=DATEVALUE("10/1/20"&amp;RIGHT(BM$1,2)),$U870&lt;=DATEVALUE("9/30/20"&amp;RIGHT(BN$1,2))),NETWORKDAYS($T870,$U870,Holidays!$J$3:$J$937),
IF(AND($T870&lt;DATEVALUE("10/1/20"&amp;RIGHT(BM$1,2)),$U870&lt;=DATEVALUE("9/30/20"&amp;RIGHT(BN$1,2))),NETWORKDAYS(DATEVALUE("10/1/20"&amp;RIGHT(BM$1,2)),$U870,Holidays!$J$3:$J$937),
IF($T870&lt;DATEVALUE("10/1/20"&amp;RIGHT(BM$1,2)),NETWORKDAYS(DATEVALUE("10/1/20"&amp;RIGHT(BM$1,2)),DATEVALUE("9/30/20"&amp;RIGHT(BN$1,2)),Holidays!$J$3:$J$937),
IF($T870&gt;=DATEVALUE("10/1/20"&amp;RIGHT(BM$1,2)),NETWORKDAYS($T870,DATEVALUE("9/30/20"&amp;RIGHT(BN$1,2)),Holidays!$J$3:$J$937),"")))),"")/(NETWORKDAYS($T870,$U870,Holidays!$J$3:$J$937)),0))</f>
        <v/>
      </c>
      <c r="BO870" s="87" t="str">
        <f>IF($Q870="","",IFERROR(IF(OR(AND($T870&gt;=DATEVALUE("10/1/20"&amp;RIGHT(BN$1,2)),$T870&lt;=DATEVALUE("9/30/20"&amp;RIGHT(BO$1,2))),AND($U870&gt;=DATEVALUE("10/1/20"&amp;RIGHT(BN$1,2)),$U870&lt;=DATEVALUE("9/30/20"&amp;RIGHT(BO$1,2))),AND($T870&lt;=DATEVALUE("10/1/20"&amp;RIGHT(BN$1,2)),$U870&gt;=DATEVALUE("9/30/20"&amp;RIGHT(BO$1,2)))),
IF(AND($T870&gt;=DATEVALUE("10/1/20"&amp;RIGHT(BN$1,2)),$U870&lt;=DATEVALUE("9/30/20"&amp;RIGHT(BO$1,2))),NETWORKDAYS($T870,$U870,Holidays!$J$3:$J$937),
IF(AND($T870&lt;DATEVALUE("10/1/20"&amp;RIGHT(BN$1,2)),$U870&lt;=DATEVALUE("9/30/20"&amp;RIGHT(BO$1,2))),NETWORKDAYS(DATEVALUE("10/1/20"&amp;RIGHT(BN$1,2)),$U870,Holidays!$J$3:$J$937),
IF($T870&lt;DATEVALUE("10/1/20"&amp;RIGHT(BN$1,2)),NETWORKDAYS(DATEVALUE("10/1/20"&amp;RIGHT(BN$1,2)),DATEVALUE("9/30/20"&amp;RIGHT(BO$1,2)),Holidays!$J$3:$J$937),
IF($T870&gt;=DATEVALUE("10/1/20"&amp;RIGHT(BN$1,2)),NETWORKDAYS($T870,DATEVALUE("9/30/20"&amp;RIGHT(BO$1,2)),Holidays!$J$3:$J$937),"")))),"")/(NETWORKDAYS($T870,$U870,Holidays!$J$3:$J$937)),0))</f>
        <v/>
      </c>
      <c r="BP870" s="87" t="str">
        <f>IF($Q870="","",IFERROR(IF(OR(AND($T870&gt;=DATEVALUE("10/1/20"&amp;RIGHT(BO$1,2)),$T870&lt;=DATEVALUE("9/30/20"&amp;RIGHT(BP$1,2))),AND($U870&gt;=DATEVALUE("10/1/20"&amp;RIGHT(BO$1,2)),$U870&lt;=DATEVALUE("9/30/20"&amp;RIGHT(BP$1,2))),AND($T870&lt;=DATEVALUE("10/1/20"&amp;RIGHT(BO$1,2)),$U870&gt;=DATEVALUE("9/30/20"&amp;RIGHT(BP$1,2)))),
IF(AND($T870&gt;=DATEVALUE("10/1/20"&amp;RIGHT(BO$1,2)),$U870&lt;=DATEVALUE("9/30/20"&amp;RIGHT(BP$1,2))),NETWORKDAYS($T870,$U870,Holidays!$J$3:$J$937),
IF(AND($T870&lt;DATEVALUE("10/1/20"&amp;RIGHT(BO$1,2)),$U870&lt;=DATEVALUE("9/30/20"&amp;RIGHT(BP$1,2))),NETWORKDAYS(DATEVALUE("10/1/20"&amp;RIGHT(BO$1,2)),$U870,Holidays!$J$3:$J$937),
IF($T870&lt;DATEVALUE("10/1/20"&amp;RIGHT(BO$1,2)),NETWORKDAYS(DATEVALUE("10/1/20"&amp;RIGHT(BO$1,2)),DATEVALUE("9/30/20"&amp;RIGHT(BP$1,2)),Holidays!$J$3:$J$937),
IF($T870&gt;=DATEVALUE("10/1/20"&amp;RIGHT(BO$1,2)),NETWORKDAYS($T870,DATEVALUE("9/30/20"&amp;RIGHT(BP$1,2)),Holidays!$J$3:$J$937),"")))),"")/(NETWORKDAYS($T870,$U870,Holidays!$J$3:$J$937)),0))</f>
        <v/>
      </c>
      <c r="BQ870" s="87" t="str">
        <f>IF($Q870="","",IFERROR(IF(OR(AND($T870&gt;=DATEVALUE("10/1/20"&amp;RIGHT(BP$1,2)),$T870&lt;=DATEVALUE("9/30/20"&amp;RIGHT(BQ$1,2))),AND($U870&gt;=DATEVALUE("10/1/20"&amp;RIGHT(BP$1,2)),$U870&lt;=DATEVALUE("9/30/20"&amp;RIGHT(BQ$1,2))),AND($T870&lt;=DATEVALUE("10/1/20"&amp;RIGHT(BP$1,2)),$U870&gt;=DATEVALUE("9/30/20"&amp;RIGHT(BQ$1,2)))),
IF(AND($T870&gt;=DATEVALUE("10/1/20"&amp;RIGHT(BP$1,2)),$U870&lt;=DATEVALUE("9/30/20"&amp;RIGHT(BQ$1,2))),NETWORKDAYS($T870,$U870,Holidays!$J$3:$J$937),
IF(AND($T870&lt;DATEVALUE("10/1/20"&amp;RIGHT(BP$1,2)),$U870&lt;=DATEVALUE("9/30/20"&amp;RIGHT(BQ$1,2))),NETWORKDAYS(DATEVALUE("10/1/20"&amp;RIGHT(BP$1,2)),$U870,Holidays!$J$3:$J$937),
IF($T870&lt;DATEVALUE("10/1/20"&amp;RIGHT(BP$1,2)),NETWORKDAYS(DATEVALUE("10/1/20"&amp;RIGHT(BP$1,2)),DATEVALUE("9/30/20"&amp;RIGHT(BQ$1,2)),Holidays!$J$3:$J$937),
IF($T870&gt;=DATEVALUE("10/1/20"&amp;RIGHT(BP$1,2)),NETWORKDAYS($T870,DATEVALUE("9/30/20"&amp;RIGHT(BQ$1,2)),Holidays!$J$3:$J$937),"")))),"")/(NETWORKDAYS($T870,$U870,Holidays!$J$3:$J$937)),0))</f>
        <v/>
      </c>
      <c r="BR870" s="87" t="str">
        <f>IF($Q870="","",IFERROR(IF(OR(AND($T870&gt;=DATEVALUE("10/1/20"&amp;RIGHT(BQ$1,2)),$T870&lt;=DATEVALUE("9/30/20"&amp;RIGHT(BR$1,2))),AND($U870&gt;=DATEVALUE("10/1/20"&amp;RIGHT(BQ$1,2)),$U870&lt;=DATEVALUE("9/30/20"&amp;RIGHT(BR$1,2))),AND($T870&lt;=DATEVALUE("10/1/20"&amp;RIGHT(BQ$1,2)),$U870&gt;=DATEVALUE("9/30/20"&amp;RIGHT(BR$1,2)))),
IF(AND($T870&gt;=DATEVALUE("10/1/20"&amp;RIGHT(BQ$1,2)),$U870&lt;=DATEVALUE("9/30/20"&amp;RIGHT(BR$1,2))),NETWORKDAYS($T870,$U870,Holidays!$J$3:$J$937),
IF(AND($T870&lt;DATEVALUE("10/1/20"&amp;RIGHT(BQ$1,2)),$U870&lt;=DATEVALUE("9/30/20"&amp;RIGHT(BR$1,2))),NETWORKDAYS(DATEVALUE("10/1/20"&amp;RIGHT(BQ$1,2)),$U870,Holidays!$J$3:$J$937),
IF($T870&lt;DATEVALUE("10/1/20"&amp;RIGHT(BQ$1,2)),NETWORKDAYS(DATEVALUE("10/1/20"&amp;RIGHT(BQ$1,2)),DATEVALUE("9/30/20"&amp;RIGHT(BR$1,2)),Holidays!$J$3:$J$937),
IF($T870&gt;=DATEVALUE("10/1/20"&amp;RIGHT(BQ$1,2)),NETWORKDAYS($T870,DATEVALUE("9/30/20"&amp;RIGHT(BR$1,2)),Holidays!$J$3:$J$937),"")))),"")/(NETWORKDAYS($T870,$U870,Holidays!$J$3:$J$937)),0))</f>
        <v/>
      </c>
      <c r="BS870" s="87" t="str">
        <f>IF($Q870="","",IFERROR(IF(OR(AND($T870&gt;=DATEVALUE("10/1/20"&amp;RIGHT(BR$1,2)),$T870&lt;=DATEVALUE("9/30/20"&amp;RIGHT(BS$1,2))),AND($U870&gt;=DATEVALUE("10/1/20"&amp;RIGHT(BR$1,2)),$U870&lt;=DATEVALUE("9/30/20"&amp;RIGHT(BS$1,2))),AND($T870&lt;=DATEVALUE("10/1/20"&amp;RIGHT(BR$1,2)),$U870&gt;=DATEVALUE("9/30/20"&amp;RIGHT(BS$1,2)))),
IF(AND($T870&gt;=DATEVALUE("10/1/20"&amp;RIGHT(BR$1,2)),$U870&lt;=DATEVALUE("9/30/20"&amp;RIGHT(BS$1,2))),NETWORKDAYS($T870,$U870,Holidays!$J$3:$J$937),
IF(AND($T870&lt;DATEVALUE("10/1/20"&amp;RIGHT(BR$1,2)),$U870&lt;=DATEVALUE("9/30/20"&amp;RIGHT(BS$1,2))),NETWORKDAYS(DATEVALUE("10/1/20"&amp;RIGHT(BR$1,2)),$U870,Holidays!$J$3:$J$937),
IF($T870&lt;DATEVALUE("10/1/20"&amp;RIGHT(BR$1,2)),NETWORKDAYS(DATEVALUE("10/1/20"&amp;RIGHT(BR$1,2)),DATEVALUE("9/30/20"&amp;RIGHT(BS$1,2)),Holidays!$J$3:$J$937),
IF($T870&gt;=DATEVALUE("10/1/20"&amp;RIGHT(BR$1,2)),NETWORKDAYS($T870,DATEVALUE("9/30/20"&amp;RIGHT(BS$1,2)),Holidays!$J$3:$J$937),"")))),"")/(NETWORKDAYS($T870,$U870,Holidays!$J$3:$J$937)),0))</f>
        <v/>
      </c>
      <c r="BT870" s="87" t="str">
        <f>IF($Q870="","",IFERROR(IF(OR(AND($T870&gt;=DATEVALUE("10/1/20"&amp;RIGHT(BS$1,2)),$T870&lt;=DATEVALUE("9/30/20"&amp;RIGHT(BT$1,2))),AND($U870&gt;=DATEVALUE("10/1/20"&amp;RIGHT(BS$1,2)),$U870&lt;=DATEVALUE("9/30/20"&amp;RIGHT(BT$1,2))),AND($T870&lt;=DATEVALUE("10/1/20"&amp;RIGHT(BS$1,2)),$U870&gt;=DATEVALUE("9/30/20"&amp;RIGHT(BT$1,2)))),
IF(AND($T870&gt;=DATEVALUE("10/1/20"&amp;RIGHT(BS$1,2)),$U870&lt;=DATEVALUE("9/30/20"&amp;RIGHT(BT$1,2))),NETWORKDAYS($T870,$U870,Holidays!$J$3:$J$937),
IF(AND($T870&lt;DATEVALUE("10/1/20"&amp;RIGHT(BS$1,2)),$U870&lt;=DATEVALUE("9/30/20"&amp;RIGHT(BT$1,2))),NETWORKDAYS(DATEVALUE("10/1/20"&amp;RIGHT(BS$1,2)),$U870,Holidays!$J$3:$J$937),
IF($T870&lt;DATEVALUE("10/1/20"&amp;RIGHT(BS$1,2)),NETWORKDAYS(DATEVALUE("10/1/20"&amp;RIGHT(BS$1,2)),DATEVALUE("9/30/20"&amp;RIGHT(BT$1,2)),Holidays!$J$3:$J$937),
IF($T870&gt;=DATEVALUE("10/1/20"&amp;RIGHT(BS$1,2)),NETWORKDAYS($T870,DATEVALUE("9/30/20"&amp;RIGHT(BT$1,2)),Holidays!$J$3:$J$937),"")))),"")/(NETWORKDAYS($T870,$U870,Holidays!$J$3:$J$937)),0))</f>
        <v/>
      </c>
      <c r="BU870" s="87" t="str">
        <f>IF($Q870="","",IFERROR(IF(OR(AND($T870&gt;=DATEVALUE("10/1/20"&amp;RIGHT(BT$1,2)),$T870&lt;=DATEVALUE("9/30/20"&amp;RIGHT(BU$1,2))),AND($U870&gt;=DATEVALUE("10/1/20"&amp;RIGHT(BT$1,2)),$U870&lt;=DATEVALUE("9/30/20"&amp;RIGHT(BU$1,2))),AND($T870&lt;=DATEVALUE("10/1/20"&amp;RIGHT(BT$1,2)),$U870&gt;=DATEVALUE("9/30/20"&amp;RIGHT(BU$1,2)))),
IF(AND($T870&gt;=DATEVALUE("10/1/20"&amp;RIGHT(BT$1,2)),$U870&lt;=DATEVALUE("9/30/20"&amp;RIGHT(BU$1,2))),NETWORKDAYS($T870,$U870,Holidays!$J$3:$J$937),
IF(AND($T870&lt;DATEVALUE("10/1/20"&amp;RIGHT(BT$1,2)),$U870&lt;=DATEVALUE("9/30/20"&amp;RIGHT(BU$1,2))),NETWORKDAYS(DATEVALUE("10/1/20"&amp;RIGHT(BT$1,2)),$U870,Holidays!$J$3:$J$937),
IF($T870&lt;DATEVALUE("10/1/20"&amp;RIGHT(BT$1,2)),NETWORKDAYS(DATEVALUE("10/1/20"&amp;RIGHT(BT$1,2)),DATEVALUE("9/30/20"&amp;RIGHT(BU$1,2)),Holidays!$J$3:$J$937),
IF($T870&gt;=DATEVALUE("10/1/20"&amp;RIGHT(BT$1,2)),NETWORKDAYS($T870,DATEVALUE("9/30/20"&amp;RIGHT(BU$1,2)),Holidays!$J$3:$J$937),"")))),"")/(NETWORKDAYS($T870,$U870,Holidays!$J$3:$J$937)),0))</f>
        <v/>
      </c>
      <c r="BV870" s="87" t="str">
        <f>IF($Q870="","",IFERROR(IF(OR(AND($T870&gt;=DATEVALUE("10/1/20"&amp;RIGHT(BU$1,2)),$T870&lt;=DATEVALUE("9/30/20"&amp;RIGHT(BV$1,2))),AND($U870&gt;=DATEVALUE("10/1/20"&amp;RIGHT(BU$1,2)),$U870&lt;=DATEVALUE("9/30/20"&amp;RIGHT(BV$1,2))),AND($T870&lt;=DATEVALUE("10/1/20"&amp;RIGHT(BU$1,2)),$U870&gt;=DATEVALUE("9/30/20"&amp;RIGHT(BV$1,2)))),
IF(AND($T870&gt;=DATEVALUE("10/1/20"&amp;RIGHT(BU$1,2)),$U870&lt;=DATEVALUE("9/30/20"&amp;RIGHT(BV$1,2))),NETWORKDAYS($T870,$U870,Holidays!$J$3:$J$937),
IF(AND($T870&lt;DATEVALUE("10/1/20"&amp;RIGHT(BU$1,2)),$U870&lt;=DATEVALUE("9/30/20"&amp;RIGHT(BV$1,2))),NETWORKDAYS(DATEVALUE("10/1/20"&amp;RIGHT(BU$1,2)),$U870,Holidays!$J$3:$J$937),
IF($T870&lt;DATEVALUE("10/1/20"&amp;RIGHT(BU$1,2)),NETWORKDAYS(DATEVALUE("10/1/20"&amp;RIGHT(BU$1,2)),DATEVALUE("9/30/20"&amp;RIGHT(BV$1,2)),Holidays!$J$3:$J$937),
IF($T870&gt;=DATEVALUE("10/1/20"&amp;RIGHT(BU$1,2)),NETWORKDAYS($T870,DATEVALUE("9/30/20"&amp;RIGHT(BV$1,2)),Holidays!$J$3:$J$937),"")))),"")/(NETWORKDAYS($T870,$U870,Holidays!$J$3:$J$937)),0))</f>
        <v/>
      </c>
      <c r="BW870" s="87" t="str">
        <f>IF($Q870="","",IFERROR(IF(OR(AND($T870&gt;=DATEVALUE("10/1/20"&amp;RIGHT(BV$1,2)),$T870&lt;=DATEVALUE("9/30/20"&amp;RIGHT(BW$1,2))),AND($U870&gt;=DATEVALUE("10/1/20"&amp;RIGHT(BV$1,2)),$U870&lt;=DATEVALUE("9/30/20"&amp;RIGHT(BW$1,2))),AND($T870&lt;=DATEVALUE("10/1/20"&amp;RIGHT(BV$1,2)),$U870&gt;=DATEVALUE("9/30/20"&amp;RIGHT(BW$1,2)))),
IF(AND($T870&gt;=DATEVALUE("10/1/20"&amp;RIGHT(BV$1,2)),$U870&lt;=DATEVALUE("9/30/20"&amp;RIGHT(BW$1,2))),NETWORKDAYS($T870,$U870,Holidays!$J$3:$J$937),
IF(AND($T870&lt;DATEVALUE("10/1/20"&amp;RIGHT(BV$1,2)),$U870&lt;=DATEVALUE("9/30/20"&amp;RIGHT(BW$1,2))),NETWORKDAYS(DATEVALUE("10/1/20"&amp;RIGHT(BV$1,2)),$U870,Holidays!$J$3:$J$937),
IF($T870&lt;DATEVALUE("10/1/20"&amp;RIGHT(BV$1,2)),NETWORKDAYS(DATEVALUE("10/1/20"&amp;RIGHT(BV$1,2)),DATEVALUE("9/30/20"&amp;RIGHT(BW$1,2)),Holidays!$J$3:$J$937),
IF($T870&gt;=DATEVALUE("10/1/20"&amp;RIGHT(BV$1,2)),NETWORKDAYS($T870,DATEVALUE("9/30/20"&amp;RIGHT(BW$1,2)),Holidays!$J$3:$J$937),"")))),"")/(NETWORKDAYS($T870,$U870,Holidays!$J$3:$J$937)),0))</f>
        <v/>
      </c>
      <c r="BX870" s="87" t="str">
        <f>IF($Q870="","",IFERROR(IF(OR(AND($T870&gt;=DATEVALUE("10/1/20"&amp;RIGHT(BW$1,2)),$T870&lt;=DATEVALUE("9/30/20"&amp;RIGHT(BX$1,2))),AND($U870&gt;=DATEVALUE("10/1/20"&amp;RIGHT(BW$1,2)),$U870&lt;=DATEVALUE("9/30/20"&amp;RIGHT(BX$1,2))),AND($T870&lt;=DATEVALUE("10/1/20"&amp;RIGHT(BW$1,2)),$U870&gt;=DATEVALUE("9/30/20"&amp;RIGHT(BX$1,2)))),
IF(AND($T870&gt;=DATEVALUE("10/1/20"&amp;RIGHT(BW$1,2)),$U870&lt;=DATEVALUE("9/30/20"&amp;RIGHT(BX$1,2))),NETWORKDAYS($T870,$U870,Holidays!$J$3:$J$937),
IF(AND($T870&lt;DATEVALUE("10/1/20"&amp;RIGHT(BW$1,2)),$U870&lt;=DATEVALUE("9/30/20"&amp;RIGHT(BX$1,2))),NETWORKDAYS(DATEVALUE("10/1/20"&amp;RIGHT(BW$1,2)),$U870,Holidays!$J$3:$J$937),
IF($T870&lt;DATEVALUE("10/1/20"&amp;RIGHT(BW$1,2)),NETWORKDAYS(DATEVALUE("10/1/20"&amp;RIGHT(BW$1,2)),DATEVALUE("9/30/20"&amp;RIGHT(BX$1,2)),Holidays!$J$3:$J$937),
IF($T870&gt;=DATEVALUE("10/1/20"&amp;RIGHT(BW$1,2)),NETWORKDAYS($T870,DATEVALUE("9/30/20"&amp;RIGHT(BX$1,2)),Holidays!$J$3:$J$937),"")))),"")/(NETWORKDAYS($T870,$U870,Holidays!$J$3:$J$937)),0))</f>
        <v/>
      </c>
      <c r="BY870" s="87" t="str">
        <f>IF($Q870="","",IFERROR(IF(OR(AND($T870&gt;=DATEVALUE("10/1/20"&amp;RIGHT(BX$1,2)),$T870&lt;=DATEVALUE("9/30/20"&amp;RIGHT(BY$1,2))),AND($U870&gt;=DATEVALUE("10/1/20"&amp;RIGHT(BX$1,2)),$U870&lt;=DATEVALUE("9/30/20"&amp;RIGHT(BY$1,2))),AND($T870&lt;=DATEVALUE("10/1/20"&amp;RIGHT(BX$1,2)),$U870&gt;=DATEVALUE("9/30/20"&amp;RIGHT(BY$1,2)))),
IF(AND($T870&gt;=DATEVALUE("10/1/20"&amp;RIGHT(BX$1,2)),$U870&lt;=DATEVALUE("9/30/20"&amp;RIGHT(BY$1,2))),NETWORKDAYS($T870,$U870,Holidays!$J$3:$J$937),
IF(AND($T870&lt;DATEVALUE("10/1/20"&amp;RIGHT(BX$1,2)),$U870&lt;=DATEVALUE("9/30/20"&amp;RIGHT(BY$1,2))),NETWORKDAYS(DATEVALUE("10/1/20"&amp;RIGHT(BX$1,2)),$U870,Holidays!$J$3:$J$937),
IF($T870&lt;DATEVALUE("10/1/20"&amp;RIGHT(BX$1,2)),NETWORKDAYS(DATEVALUE("10/1/20"&amp;RIGHT(BX$1,2)),DATEVALUE("9/30/20"&amp;RIGHT(BY$1,2)),Holidays!$J$3:$J$937),
IF($T870&gt;=DATEVALUE("10/1/20"&amp;RIGHT(BX$1,2)),NETWORKDAYS($T870,DATEVALUE("9/30/20"&amp;RIGHT(BY$1,2)),Holidays!$J$3:$J$937),"")))),"")/(NETWORKDAYS($T870,$U870,Holidays!$J$3:$J$937)),0))</f>
        <v/>
      </c>
      <c r="BZ870" s="87" t="str">
        <f>IF($Q870="","",IFERROR(IF(OR(AND($T870&gt;=DATEVALUE("10/1/20"&amp;RIGHT(BY$1,2)),$T870&lt;=DATEVALUE("9/30/20"&amp;RIGHT(BZ$1,2))),AND($U870&gt;=DATEVALUE("10/1/20"&amp;RIGHT(BY$1,2)),$U870&lt;=DATEVALUE("9/30/20"&amp;RIGHT(BZ$1,2))),AND($T870&lt;=DATEVALUE("10/1/20"&amp;RIGHT(BY$1,2)),$U870&gt;=DATEVALUE("9/30/20"&amp;RIGHT(BZ$1,2)))),
IF(AND($T870&gt;=DATEVALUE("10/1/20"&amp;RIGHT(BY$1,2)),$U870&lt;=DATEVALUE("9/30/20"&amp;RIGHT(BZ$1,2))),NETWORKDAYS($T870,$U870,Holidays!$J$3:$J$937),
IF(AND($T870&lt;DATEVALUE("10/1/20"&amp;RIGHT(BY$1,2)),$U870&lt;=DATEVALUE("9/30/20"&amp;RIGHT(BZ$1,2))),NETWORKDAYS(DATEVALUE("10/1/20"&amp;RIGHT(BY$1,2)),$U870,Holidays!$J$3:$J$937),
IF($T870&lt;DATEVALUE("10/1/20"&amp;RIGHT(BY$1,2)),NETWORKDAYS(DATEVALUE("10/1/20"&amp;RIGHT(BY$1,2)),DATEVALUE("9/30/20"&amp;RIGHT(BZ$1,2)),Holidays!$J$3:$J$937),
IF($T870&gt;=DATEVALUE("10/1/20"&amp;RIGHT(BY$1,2)),NETWORKDAYS($T870,DATEVALUE("9/30/20"&amp;RIGHT(BZ$1,2)),Holidays!$J$3:$J$937),"")))),"")/(NETWORKDAYS($T870,$U870,Holidays!$J$3:$J$937)),0))</f>
        <v/>
      </c>
      <c r="CA870" s="87" t="str">
        <f>IF($Q870="","",IFERROR(IF(OR(AND($T870&gt;=DATEVALUE("10/1/20"&amp;RIGHT(BZ$1,2)),$T870&lt;=DATEVALUE("9/30/20"&amp;RIGHT(CA$1,2))),AND($U870&gt;=DATEVALUE("10/1/20"&amp;RIGHT(BZ$1,2)),$U870&lt;=DATEVALUE("9/30/20"&amp;RIGHT(CA$1,2))),AND($T870&lt;=DATEVALUE("10/1/20"&amp;RIGHT(BZ$1,2)),$U870&gt;=DATEVALUE("9/30/20"&amp;RIGHT(CA$1,2)))),
IF(AND($T870&gt;=DATEVALUE("10/1/20"&amp;RIGHT(BZ$1,2)),$U870&lt;=DATEVALUE("9/30/20"&amp;RIGHT(CA$1,2))),NETWORKDAYS($T870,$U870,Holidays!$J$3:$J$937),
IF(AND($T870&lt;DATEVALUE("10/1/20"&amp;RIGHT(BZ$1,2)),$U870&lt;=DATEVALUE("9/30/20"&amp;RIGHT(CA$1,2))),NETWORKDAYS(DATEVALUE("10/1/20"&amp;RIGHT(BZ$1,2)),$U870,Holidays!$J$3:$J$937),
IF($T870&lt;DATEVALUE("10/1/20"&amp;RIGHT(BZ$1,2)),NETWORKDAYS(DATEVALUE("10/1/20"&amp;RIGHT(BZ$1,2)),DATEVALUE("9/30/20"&amp;RIGHT(CA$1,2)),Holidays!$J$3:$J$937),
IF($T870&gt;=DATEVALUE("10/1/20"&amp;RIGHT(BZ$1,2)),NETWORKDAYS($T870,DATEVALUE("9/30/20"&amp;RIGHT(CA$1,2)),Holidays!$J$3:$J$937),"")))),"")/(NETWORKDAYS($T870,$U870,Holidays!$J$3:$J$937)),0))</f>
        <v/>
      </c>
      <c r="CB870" s="87" t="str">
        <f>IF($Q870="","",IFERROR(IF(OR(AND($T870&gt;=DATEVALUE("10/1/20"&amp;RIGHT(CA$1,2)),$T870&lt;=DATEVALUE("9/30/20"&amp;RIGHT(CB$1,2))),AND($U870&gt;=DATEVALUE("10/1/20"&amp;RIGHT(CA$1,2)),$U870&lt;=DATEVALUE("9/30/20"&amp;RIGHT(CB$1,2))),AND($T870&lt;=DATEVALUE("10/1/20"&amp;RIGHT(CA$1,2)),$U870&gt;=DATEVALUE("9/30/20"&amp;RIGHT(CB$1,2)))),
IF(AND($T870&gt;=DATEVALUE("10/1/20"&amp;RIGHT(CA$1,2)),$U870&lt;=DATEVALUE("9/30/20"&amp;RIGHT(CB$1,2))),NETWORKDAYS($T870,$U870,Holidays!$J$3:$J$937),
IF(AND($T870&lt;DATEVALUE("10/1/20"&amp;RIGHT(CA$1,2)),$U870&lt;=DATEVALUE("9/30/20"&amp;RIGHT(CB$1,2))),NETWORKDAYS(DATEVALUE("10/1/20"&amp;RIGHT(CA$1,2)),$U870,Holidays!$J$3:$J$937),
IF($T870&lt;DATEVALUE("10/1/20"&amp;RIGHT(CA$1,2)),NETWORKDAYS(DATEVALUE("10/1/20"&amp;RIGHT(CA$1,2)),DATEVALUE("9/30/20"&amp;RIGHT(CB$1,2)),Holidays!$J$3:$J$937),
IF($T870&gt;=DATEVALUE("10/1/20"&amp;RIGHT(CA$1,2)),NETWORKDAYS($T870,DATEVALUE("9/30/20"&amp;RIGHT(CB$1,2)),Holidays!$J$3:$J$937),"")))),"")/(NETWORKDAYS($T870,$U870,Holidays!$J$3:$J$937)),0))</f>
        <v/>
      </c>
    </row>
    <row r="871" spans="1:80">
      <c r="A871" s="97"/>
      <c r="B871" s="98" t="str">
        <f ca="1">IF(NOT($A871=""),OFFSET('WBS Reference &amp; User Procedure'!$A$1,MATCH($A871,'WBS Reference &amp; User Procedure'!$A:$A,0)-1,1),"")</f>
        <v/>
      </c>
      <c r="D871" s="97"/>
      <c r="T871" s="104" t="str">
        <f>IF(NOT(Q871=""),IF(NOT($S871=""),$S871,#REF!),"")</f>
        <v/>
      </c>
      <c r="U871" s="104" t="str">
        <f>IF(NOT(Q871=""),WORKDAY(T871,Q871,Holidays!$J$3:$J$937),"")</f>
        <v/>
      </c>
      <c r="V871" s="104"/>
      <c r="W871" s="104"/>
      <c r="X871" s="101" t="str">
        <f t="shared" si="197"/>
        <v/>
      </c>
      <c r="AL871" s="87" t="str">
        <f t="shared" ca="1" si="194"/>
        <v/>
      </c>
      <c r="AN871" s="87" t="str">
        <f t="shared" ca="1" si="195"/>
        <v/>
      </c>
      <c r="AO871" s="87" t="str">
        <f t="shared" ca="1" si="195"/>
        <v/>
      </c>
      <c r="AP871" s="87" t="str">
        <f t="shared" ca="1" si="195"/>
        <v/>
      </c>
      <c r="AQ871" s="87" t="str">
        <f t="shared" ca="1" si="195"/>
        <v/>
      </c>
      <c r="AR871" s="87" t="str">
        <f t="shared" ca="1" si="195"/>
        <v/>
      </c>
      <c r="AS871" s="87" t="str">
        <f t="shared" ca="1" si="195"/>
        <v/>
      </c>
      <c r="AT871" s="87" t="str">
        <f t="shared" ca="1" si="195"/>
        <v/>
      </c>
      <c r="AU871" s="87" t="str">
        <f t="shared" ca="1" si="195"/>
        <v/>
      </c>
      <c r="AV871" s="87" t="str">
        <f t="shared" ca="1" si="195"/>
        <v/>
      </c>
      <c r="AW871" s="87" t="str">
        <f t="shared" ca="1" si="195"/>
        <v/>
      </c>
      <c r="AX871" s="87" t="str">
        <f t="shared" ca="1" si="196"/>
        <v/>
      </c>
      <c r="AY871" s="87" t="str">
        <f t="shared" ca="1" si="196"/>
        <v/>
      </c>
      <c r="AZ871" s="87" t="str">
        <f t="shared" ca="1" si="196"/>
        <v/>
      </c>
      <c r="BA871" s="87" t="str">
        <f t="shared" ca="1" si="196"/>
        <v/>
      </c>
      <c r="BB871" s="87" t="str">
        <f t="shared" ca="1" si="196"/>
        <v/>
      </c>
      <c r="BC871" s="87" t="str">
        <f t="shared" ca="1" si="196"/>
        <v/>
      </c>
      <c r="BD871" s="87" t="str">
        <f t="shared" ca="1" si="196"/>
        <v/>
      </c>
      <c r="BE871" s="87" t="str">
        <f t="shared" ca="1" si="196"/>
        <v/>
      </c>
      <c r="BF871" s="87" t="str">
        <f t="shared" ca="1" si="196"/>
        <v/>
      </c>
      <c r="BG871" s="87" t="str">
        <f t="shared" ca="1" si="196"/>
        <v/>
      </c>
      <c r="BI871" s="87" t="str">
        <f>IF($Q871="","",IFERROR(IF(OR(AND($T871&gt;=DATEVALUE("10/1/20"&amp;RIGHT(BH$1,2)),$T871&lt;=DATEVALUE("9/30/20"&amp;RIGHT(BI$1,2))),AND($U871&gt;=DATEVALUE("10/1/20"&amp;RIGHT(BH$1,2)),$U871&lt;=DATEVALUE("9/30/20"&amp;RIGHT(BI$1,2))),AND($T871&lt;=DATEVALUE("10/1/20"&amp;RIGHT(BH$1,2)),$U871&gt;=DATEVALUE("9/30/20"&amp;RIGHT(BI$1,2)))),
IF(AND($T871&gt;=DATEVALUE("10/1/20"&amp;RIGHT(BH$1,2)),$U871&lt;=DATEVALUE("9/30/20"&amp;RIGHT(BI$1,2))),NETWORKDAYS($T871,$U871,Holidays!$J$3:$J$937),
IF(AND($T871&lt;DATEVALUE("10/1/20"&amp;RIGHT(BH$1,2)),$U871&lt;=DATEVALUE("9/30/20"&amp;RIGHT(BI$1,2))),NETWORKDAYS(DATEVALUE("10/1/20"&amp;RIGHT(BH$1,2)),$U871,Holidays!$J$3:$J$937),
IF($T871&lt;DATEVALUE("10/1/20"&amp;RIGHT(BH$1,2)),NETWORKDAYS(DATEVALUE("10/1/20"&amp;RIGHT(BH$1,2)),DATEVALUE("9/30/20"&amp;RIGHT(BI$1,2)),Holidays!$J$3:$J$937),
IF($T871&gt;=DATEVALUE("10/1/20"&amp;RIGHT(BH$1,2)),NETWORKDAYS($T871,DATEVALUE("9/30/20"&amp;RIGHT(BI$1,2)),Holidays!$J$3:$J$937),"")))),"")/(NETWORKDAYS($T871,$U871,Holidays!$J$3:$J$937)),0))</f>
        <v/>
      </c>
      <c r="BJ871" s="87" t="str">
        <f>IF($Q871="","",IFERROR(IF(OR(AND($T871&gt;=DATEVALUE("10/1/20"&amp;RIGHT(BI$1,2)),$T871&lt;=DATEVALUE("9/30/20"&amp;RIGHT(BJ$1,2))),AND($U871&gt;=DATEVALUE("10/1/20"&amp;RIGHT(BI$1,2)),$U871&lt;=DATEVALUE("9/30/20"&amp;RIGHT(BJ$1,2))),AND($T871&lt;=DATEVALUE("10/1/20"&amp;RIGHT(BI$1,2)),$U871&gt;=DATEVALUE("9/30/20"&amp;RIGHT(BJ$1,2)))),
IF(AND($T871&gt;=DATEVALUE("10/1/20"&amp;RIGHT(BI$1,2)),$U871&lt;=DATEVALUE("9/30/20"&amp;RIGHT(BJ$1,2))),NETWORKDAYS($T871,$U871,Holidays!$J$3:$J$937),
IF(AND($T871&lt;DATEVALUE("10/1/20"&amp;RIGHT(BI$1,2)),$U871&lt;=DATEVALUE("9/30/20"&amp;RIGHT(BJ$1,2))),NETWORKDAYS(DATEVALUE("10/1/20"&amp;RIGHT(BI$1,2)),$U871,Holidays!$J$3:$J$937),
IF($T871&lt;DATEVALUE("10/1/20"&amp;RIGHT(BI$1,2)),NETWORKDAYS(DATEVALUE("10/1/20"&amp;RIGHT(BI$1,2)),DATEVALUE("9/30/20"&amp;RIGHT(BJ$1,2)),Holidays!$J$3:$J$937),
IF($T871&gt;=DATEVALUE("10/1/20"&amp;RIGHT(BI$1,2)),NETWORKDAYS($T871,DATEVALUE("9/30/20"&amp;RIGHT(BJ$1,2)),Holidays!$J$3:$J$937),"")))),"")/(NETWORKDAYS($T871,$U871,Holidays!$J$3:$J$937)),0))</f>
        <v/>
      </c>
      <c r="BK871" s="87" t="str">
        <f>IF($Q871="","",IFERROR(IF(OR(AND($T871&gt;=DATEVALUE("10/1/20"&amp;RIGHT(BJ$1,2)),$T871&lt;=DATEVALUE("9/30/20"&amp;RIGHT(BK$1,2))),AND($U871&gt;=DATEVALUE("10/1/20"&amp;RIGHT(BJ$1,2)),$U871&lt;=DATEVALUE("9/30/20"&amp;RIGHT(BK$1,2))),AND($T871&lt;=DATEVALUE("10/1/20"&amp;RIGHT(BJ$1,2)),$U871&gt;=DATEVALUE("9/30/20"&amp;RIGHT(BK$1,2)))),
IF(AND($T871&gt;=DATEVALUE("10/1/20"&amp;RIGHT(BJ$1,2)),$U871&lt;=DATEVALUE("9/30/20"&amp;RIGHT(BK$1,2))),NETWORKDAYS($T871,$U871,Holidays!$J$3:$J$937),
IF(AND($T871&lt;DATEVALUE("10/1/20"&amp;RIGHT(BJ$1,2)),$U871&lt;=DATEVALUE("9/30/20"&amp;RIGHT(BK$1,2))),NETWORKDAYS(DATEVALUE("10/1/20"&amp;RIGHT(BJ$1,2)),$U871,Holidays!$J$3:$J$937),
IF($T871&lt;DATEVALUE("10/1/20"&amp;RIGHT(BJ$1,2)),NETWORKDAYS(DATEVALUE("10/1/20"&amp;RIGHT(BJ$1,2)),DATEVALUE("9/30/20"&amp;RIGHT(BK$1,2)),Holidays!$J$3:$J$937),
IF($T871&gt;=DATEVALUE("10/1/20"&amp;RIGHT(BJ$1,2)),NETWORKDAYS($T871,DATEVALUE("9/30/20"&amp;RIGHT(BK$1,2)),Holidays!$J$3:$J$937),"")))),"")/(NETWORKDAYS($T871,$U871,Holidays!$J$3:$J$937)),0))</f>
        <v/>
      </c>
      <c r="BL871" s="87" t="str">
        <f>IF($Q871="","",IFERROR(IF(OR(AND($T871&gt;=DATEVALUE("10/1/20"&amp;RIGHT(BK$1,2)),$T871&lt;=DATEVALUE("9/30/20"&amp;RIGHT(BL$1,2))),AND($U871&gt;=DATEVALUE("10/1/20"&amp;RIGHT(BK$1,2)),$U871&lt;=DATEVALUE("9/30/20"&amp;RIGHT(BL$1,2))),AND($T871&lt;=DATEVALUE("10/1/20"&amp;RIGHT(BK$1,2)),$U871&gt;=DATEVALUE("9/30/20"&amp;RIGHT(BL$1,2)))),
IF(AND($T871&gt;=DATEVALUE("10/1/20"&amp;RIGHT(BK$1,2)),$U871&lt;=DATEVALUE("9/30/20"&amp;RIGHT(BL$1,2))),NETWORKDAYS($T871,$U871,Holidays!$J$3:$J$937),
IF(AND($T871&lt;DATEVALUE("10/1/20"&amp;RIGHT(BK$1,2)),$U871&lt;=DATEVALUE("9/30/20"&amp;RIGHT(BL$1,2))),NETWORKDAYS(DATEVALUE("10/1/20"&amp;RIGHT(BK$1,2)),$U871,Holidays!$J$3:$J$937),
IF($T871&lt;DATEVALUE("10/1/20"&amp;RIGHT(BK$1,2)),NETWORKDAYS(DATEVALUE("10/1/20"&amp;RIGHT(BK$1,2)),DATEVALUE("9/30/20"&amp;RIGHT(BL$1,2)),Holidays!$J$3:$J$937),
IF($T871&gt;=DATEVALUE("10/1/20"&amp;RIGHT(BK$1,2)),NETWORKDAYS($T871,DATEVALUE("9/30/20"&amp;RIGHT(BL$1,2)),Holidays!$J$3:$J$937),"")))),"")/(NETWORKDAYS($T871,$U871,Holidays!$J$3:$J$937)),0))</f>
        <v/>
      </c>
      <c r="BM871" s="87" t="str">
        <f>IF($Q871="","",IFERROR(IF(OR(AND($T871&gt;=DATEVALUE("10/1/20"&amp;RIGHT(BL$1,2)),$T871&lt;=DATEVALUE("9/30/20"&amp;RIGHT(BM$1,2))),AND($U871&gt;=DATEVALUE("10/1/20"&amp;RIGHT(BL$1,2)),$U871&lt;=DATEVALUE("9/30/20"&amp;RIGHT(BM$1,2))),AND($T871&lt;=DATEVALUE("10/1/20"&amp;RIGHT(BL$1,2)),$U871&gt;=DATEVALUE("9/30/20"&amp;RIGHT(BM$1,2)))),
IF(AND($T871&gt;=DATEVALUE("10/1/20"&amp;RIGHT(BL$1,2)),$U871&lt;=DATEVALUE("9/30/20"&amp;RIGHT(BM$1,2))),NETWORKDAYS($T871,$U871,Holidays!$J$3:$J$937),
IF(AND($T871&lt;DATEVALUE("10/1/20"&amp;RIGHT(BL$1,2)),$U871&lt;=DATEVALUE("9/30/20"&amp;RIGHT(BM$1,2))),NETWORKDAYS(DATEVALUE("10/1/20"&amp;RIGHT(BL$1,2)),$U871,Holidays!$J$3:$J$937),
IF($T871&lt;DATEVALUE("10/1/20"&amp;RIGHT(BL$1,2)),NETWORKDAYS(DATEVALUE("10/1/20"&amp;RIGHT(BL$1,2)),DATEVALUE("9/30/20"&amp;RIGHT(BM$1,2)),Holidays!$J$3:$J$937),
IF($T871&gt;=DATEVALUE("10/1/20"&amp;RIGHT(BL$1,2)),NETWORKDAYS($T871,DATEVALUE("9/30/20"&amp;RIGHT(BM$1,2)),Holidays!$J$3:$J$937),"")))),"")/(NETWORKDAYS($T871,$U871,Holidays!$J$3:$J$937)),0))</f>
        <v/>
      </c>
      <c r="BN871" s="87" t="str">
        <f>IF($Q871="","",IFERROR(IF(OR(AND($T871&gt;=DATEVALUE("10/1/20"&amp;RIGHT(BM$1,2)),$T871&lt;=DATEVALUE("9/30/20"&amp;RIGHT(BN$1,2))),AND($U871&gt;=DATEVALUE("10/1/20"&amp;RIGHT(BM$1,2)),$U871&lt;=DATEVALUE("9/30/20"&amp;RIGHT(BN$1,2))),AND($T871&lt;=DATEVALUE("10/1/20"&amp;RIGHT(BM$1,2)),$U871&gt;=DATEVALUE("9/30/20"&amp;RIGHT(BN$1,2)))),
IF(AND($T871&gt;=DATEVALUE("10/1/20"&amp;RIGHT(BM$1,2)),$U871&lt;=DATEVALUE("9/30/20"&amp;RIGHT(BN$1,2))),NETWORKDAYS($T871,$U871,Holidays!$J$3:$J$937),
IF(AND($T871&lt;DATEVALUE("10/1/20"&amp;RIGHT(BM$1,2)),$U871&lt;=DATEVALUE("9/30/20"&amp;RIGHT(BN$1,2))),NETWORKDAYS(DATEVALUE("10/1/20"&amp;RIGHT(BM$1,2)),$U871,Holidays!$J$3:$J$937),
IF($T871&lt;DATEVALUE("10/1/20"&amp;RIGHT(BM$1,2)),NETWORKDAYS(DATEVALUE("10/1/20"&amp;RIGHT(BM$1,2)),DATEVALUE("9/30/20"&amp;RIGHT(BN$1,2)),Holidays!$J$3:$J$937),
IF($T871&gt;=DATEVALUE("10/1/20"&amp;RIGHT(BM$1,2)),NETWORKDAYS($T871,DATEVALUE("9/30/20"&amp;RIGHT(BN$1,2)),Holidays!$J$3:$J$937),"")))),"")/(NETWORKDAYS($T871,$U871,Holidays!$J$3:$J$937)),0))</f>
        <v/>
      </c>
      <c r="BO871" s="87" t="str">
        <f>IF($Q871="","",IFERROR(IF(OR(AND($T871&gt;=DATEVALUE("10/1/20"&amp;RIGHT(BN$1,2)),$T871&lt;=DATEVALUE("9/30/20"&amp;RIGHT(BO$1,2))),AND($U871&gt;=DATEVALUE("10/1/20"&amp;RIGHT(BN$1,2)),$U871&lt;=DATEVALUE("9/30/20"&amp;RIGHT(BO$1,2))),AND($T871&lt;=DATEVALUE("10/1/20"&amp;RIGHT(BN$1,2)),$U871&gt;=DATEVALUE("9/30/20"&amp;RIGHT(BO$1,2)))),
IF(AND($T871&gt;=DATEVALUE("10/1/20"&amp;RIGHT(BN$1,2)),$U871&lt;=DATEVALUE("9/30/20"&amp;RIGHT(BO$1,2))),NETWORKDAYS($T871,$U871,Holidays!$J$3:$J$937),
IF(AND($T871&lt;DATEVALUE("10/1/20"&amp;RIGHT(BN$1,2)),$U871&lt;=DATEVALUE("9/30/20"&amp;RIGHT(BO$1,2))),NETWORKDAYS(DATEVALUE("10/1/20"&amp;RIGHT(BN$1,2)),$U871,Holidays!$J$3:$J$937),
IF($T871&lt;DATEVALUE("10/1/20"&amp;RIGHT(BN$1,2)),NETWORKDAYS(DATEVALUE("10/1/20"&amp;RIGHT(BN$1,2)),DATEVALUE("9/30/20"&amp;RIGHT(BO$1,2)),Holidays!$J$3:$J$937),
IF($T871&gt;=DATEVALUE("10/1/20"&amp;RIGHT(BN$1,2)),NETWORKDAYS($T871,DATEVALUE("9/30/20"&amp;RIGHT(BO$1,2)),Holidays!$J$3:$J$937),"")))),"")/(NETWORKDAYS($T871,$U871,Holidays!$J$3:$J$937)),0))</f>
        <v/>
      </c>
      <c r="BP871" s="87" t="str">
        <f>IF($Q871="","",IFERROR(IF(OR(AND($T871&gt;=DATEVALUE("10/1/20"&amp;RIGHT(BO$1,2)),$T871&lt;=DATEVALUE("9/30/20"&amp;RIGHT(BP$1,2))),AND($U871&gt;=DATEVALUE("10/1/20"&amp;RIGHT(BO$1,2)),$U871&lt;=DATEVALUE("9/30/20"&amp;RIGHT(BP$1,2))),AND($T871&lt;=DATEVALUE("10/1/20"&amp;RIGHT(BO$1,2)),$U871&gt;=DATEVALUE("9/30/20"&amp;RIGHT(BP$1,2)))),
IF(AND($T871&gt;=DATEVALUE("10/1/20"&amp;RIGHT(BO$1,2)),$U871&lt;=DATEVALUE("9/30/20"&amp;RIGHT(BP$1,2))),NETWORKDAYS($T871,$U871,Holidays!$J$3:$J$937),
IF(AND($T871&lt;DATEVALUE("10/1/20"&amp;RIGHT(BO$1,2)),$U871&lt;=DATEVALUE("9/30/20"&amp;RIGHT(BP$1,2))),NETWORKDAYS(DATEVALUE("10/1/20"&amp;RIGHT(BO$1,2)),$U871,Holidays!$J$3:$J$937),
IF($T871&lt;DATEVALUE("10/1/20"&amp;RIGHT(BO$1,2)),NETWORKDAYS(DATEVALUE("10/1/20"&amp;RIGHT(BO$1,2)),DATEVALUE("9/30/20"&amp;RIGHT(BP$1,2)),Holidays!$J$3:$J$937),
IF($T871&gt;=DATEVALUE("10/1/20"&amp;RIGHT(BO$1,2)),NETWORKDAYS($T871,DATEVALUE("9/30/20"&amp;RIGHT(BP$1,2)),Holidays!$J$3:$J$937),"")))),"")/(NETWORKDAYS($T871,$U871,Holidays!$J$3:$J$937)),0))</f>
        <v/>
      </c>
      <c r="BQ871" s="87" t="str">
        <f>IF($Q871="","",IFERROR(IF(OR(AND($T871&gt;=DATEVALUE("10/1/20"&amp;RIGHT(BP$1,2)),$T871&lt;=DATEVALUE("9/30/20"&amp;RIGHT(BQ$1,2))),AND($U871&gt;=DATEVALUE("10/1/20"&amp;RIGHT(BP$1,2)),$U871&lt;=DATEVALUE("9/30/20"&amp;RIGHT(BQ$1,2))),AND($T871&lt;=DATEVALUE("10/1/20"&amp;RIGHT(BP$1,2)),$U871&gt;=DATEVALUE("9/30/20"&amp;RIGHT(BQ$1,2)))),
IF(AND($T871&gt;=DATEVALUE("10/1/20"&amp;RIGHT(BP$1,2)),$U871&lt;=DATEVALUE("9/30/20"&amp;RIGHT(BQ$1,2))),NETWORKDAYS($T871,$U871,Holidays!$J$3:$J$937),
IF(AND($T871&lt;DATEVALUE("10/1/20"&amp;RIGHT(BP$1,2)),$U871&lt;=DATEVALUE("9/30/20"&amp;RIGHT(BQ$1,2))),NETWORKDAYS(DATEVALUE("10/1/20"&amp;RIGHT(BP$1,2)),$U871,Holidays!$J$3:$J$937),
IF($T871&lt;DATEVALUE("10/1/20"&amp;RIGHT(BP$1,2)),NETWORKDAYS(DATEVALUE("10/1/20"&amp;RIGHT(BP$1,2)),DATEVALUE("9/30/20"&amp;RIGHT(BQ$1,2)),Holidays!$J$3:$J$937),
IF($T871&gt;=DATEVALUE("10/1/20"&amp;RIGHT(BP$1,2)),NETWORKDAYS($T871,DATEVALUE("9/30/20"&amp;RIGHT(BQ$1,2)),Holidays!$J$3:$J$937),"")))),"")/(NETWORKDAYS($T871,$U871,Holidays!$J$3:$J$937)),0))</f>
        <v/>
      </c>
      <c r="BR871" s="87" t="str">
        <f>IF($Q871="","",IFERROR(IF(OR(AND($T871&gt;=DATEVALUE("10/1/20"&amp;RIGHT(BQ$1,2)),$T871&lt;=DATEVALUE("9/30/20"&amp;RIGHT(BR$1,2))),AND($U871&gt;=DATEVALUE("10/1/20"&amp;RIGHT(BQ$1,2)),$U871&lt;=DATEVALUE("9/30/20"&amp;RIGHT(BR$1,2))),AND($T871&lt;=DATEVALUE("10/1/20"&amp;RIGHT(BQ$1,2)),$U871&gt;=DATEVALUE("9/30/20"&amp;RIGHT(BR$1,2)))),
IF(AND($T871&gt;=DATEVALUE("10/1/20"&amp;RIGHT(BQ$1,2)),$U871&lt;=DATEVALUE("9/30/20"&amp;RIGHT(BR$1,2))),NETWORKDAYS($T871,$U871,Holidays!$J$3:$J$937),
IF(AND($T871&lt;DATEVALUE("10/1/20"&amp;RIGHT(BQ$1,2)),$U871&lt;=DATEVALUE("9/30/20"&amp;RIGHT(BR$1,2))),NETWORKDAYS(DATEVALUE("10/1/20"&amp;RIGHT(BQ$1,2)),$U871,Holidays!$J$3:$J$937),
IF($T871&lt;DATEVALUE("10/1/20"&amp;RIGHT(BQ$1,2)),NETWORKDAYS(DATEVALUE("10/1/20"&amp;RIGHT(BQ$1,2)),DATEVALUE("9/30/20"&amp;RIGHT(BR$1,2)),Holidays!$J$3:$J$937),
IF($T871&gt;=DATEVALUE("10/1/20"&amp;RIGHT(BQ$1,2)),NETWORKDAYS($T871,DATEVALUE("9/30/20"&amp;RIGHT(BR$1,2)),Holidays!$J$3:$J$937),"")))),"")/(NETWORKDAYS($T871,$U871,Holidays!$J$3:$J$937)),0))</f>
        <v/>
      </c>
      <c r="BS871" s="87" t="str">
        <f>IF($Q871="","",IFERROR(IF(OR(AND($T871&gt;=DATEVALUE("10/1/20"&amp;RIGHT(BR$1,2)),$T871&lt;=DATEVALUE("9/30/20"&amp;RIGHT(BS$1,2))),AND($U871&gt;=DATEVALUE("10/1/20"&amp;RIGHT(BR$1,2)),$U871&lt;=DATEVALUE("9/30/20"&amp;RIGHT(BS$1,2))),AND($T871&lt;=DATEVALUE("10/1/20"&amp;RIGHT(BR$1,2)),$U871&gt;=DATEVALUE("9/30/20"&amp;RIGHT(BS$1,2)))),
IF(AND($T871&gt;=DATEVALUE("10/1/20"&amp;RIGHT(BR$1,2)),$U871&lt;=DATEVALUE("9/30/20"&amp;RIGHT(BS$1,2))),NETWORKDAYS($T871,$U871,Holidays!$J$3:$J$937),
IF(AND($T871&lt;DATEVALUE("10/1/20"&amp;RIGHT(BR$1,2)),$U871&lt;=DATEVALUE("9/30/20"&amp;RIGHT(BS$1,2))),NETWORKDAYS(DATEVALUE("10/1/20"&amp;RIGHT(BR$1,2)),$U871,Holidays!$J$3:$J$937),
IF($T871&lt;DATEVALUE("10/1/20"&amp;RIGHT(BR$1,2)),NETWORKDAYS(DATEVALUE("10/1/20"&amp;RIGHT(BR$1,2)),DATEVALUE("9/30/20"&amp;RIGHT(BS$1,2)),Holidays!$J$3:$J$937),
IF($T871&gt;=DATEVALUE("10/1/20"&amp;RIGHT(BR$1,2)),NETWORKDAYS($T871,DATEVALUE("9/30/20"&amp;RIGHT(BS$1,2)),Holidays!$J$3:$J$937),"")))),"")/(NETWORKDAYS($T871,$U871,Holidays!$J$3:$J$937)),0))</f>
        <v/>
      </c>
      <c r="BT871" s="87" t="str">
        <f>IF($Q871="","",IFERROR(IF(OR(AND($T871&gt;=DATEVALUE("10/1/20"&amp;RIGHT(BS$1,2)),$T871&lt;=DATEVALUE("9/30/20"&amp;RIGHT(BT$1,2))),AND($U871&gt;=DATEVALUE("10/1/20"&amp;RIGHT(BS$1,2)),$U871&lt;=DATEVALUE("9/30/20"&amp;RIGHT(BT$1,2))),AND($T871&lt;=DATEVALUE("10/1/20"&amp;RIGHT(BS$1,2)),$U871&gt;=DATEVALUE("9/30/20"&amp;RIGHT(BT$1,2)))),
IF(AND($T871&gt;=DATEVALUE("10/1/20"&amp;RIGHT(BS$1,2)),$U871&lt;=DATEVALUE("9/30/20"&amp;RIGHT(BT$1,2))),NETWORKDAYS($T871,$U871,Holidays!$J$3:$J$937),
IF(AND($T871&lt;DATEVALUE("10/1/20"&amp;RIGHT(BS$1,2)),$U871&lt;=DATEVALUE("9/30/20"&amp;RIGHT(BT$1,2))),NETWORKDAYS(DATEVALUE("10/1/20"&amp;RIGHT(BS$1,2)),$U871,Holidays!$J$3:$J$937),
IF($T871&lt;DATEVALUE("10/1/20"&amp;RIGHT(BS$1,2)),NETWORKDAYS(DATEVALUE("10/1/20"&amp;RIGHT(BS$1,2)),DATEVALUE("9/30/20"&amp;RIGHT(BT$1,2)),Holidays!$J$3:$J$937),
IF($T871&gt;=DATEVALUE("10/1/20"&amp;RIGHT(BS$1,2)),NETWORKDAYS($T871,DATEVALUE("9/30/20"&amp;RIGHT(BT$1,2)),Holidays!$J$3:$J$937),"")))),"")/(NETWORKDAYS($T871,$U871,Holidays!$J$3:$J$937)),0))</f>
        <v/>
      </c>
      <c r="BU871" s="87" t="str">
        <f>IF($Q871="","",IFERROR(IF(OR(AND($T871&gt;=DATEVALUE("10/1/20"&amp;RIGHT(BT$1,2)),$T871&lt;=DATEVALUE("9/30/20"&amp;RIGHT(BU$1,2))),AND($U871&gt;=DATEVALUE("10/1/20"&amp;RIGHT(BT$1,2)),$U871&lt;=DATEVALUE("9/30/20"&amp;RIGHT(BU$1,2))),AND($T871&lt;=DATEVALUE("10/1/20"&amp;RIGHT(BT$1,2)),$U871&gt;=DATEVALUE("9/30/20"&amp;RIGHT(BU$1,2)))),
IF(AND($T871&gt;=DATEVALUE("10/1/20"&amp;RIGHT(BT$1,2)),$U871&lt;=DATEVALUE("9/30/20"&amp;RIGHT(BU$1,2))),NETWORKDAYS($T871,$U871,Holidays!$J$3:$J$937),
IF(AND($T871&lt;DATEVALUE("10/1/20"&amp;RIGHT(BT$1,2)),$U871&lt;=DATEVALUE("9/30/20"&amp;RIGHT(BU$1,2))),NETWORKDAYS(DATEVALUE("10/1/20"&amp;RIGHT(BT$1,2)),$U871,Holidays!$J$3:$J$937),
IF($T871&lt;DATEVALUE("10/1/20"&amp;RIGHT(BT$1,2)),NETWORKDAYS(DATEVALUE("10/1/20"&amp;RIGHT(BT$1,2)),DATEVALUE("9/30/20"&amp;RIGHT(BU$1,2)),Holidays!$J$3:$J$937),
IF($T871&gt;=DATEVALUE("10/1/20"&amp;RIGHT(BT$1,2)),NETWORKDAYS($T871,DATEVALUE("9/30/20"&amp;RIGHT(BU$1,2)),Holidays!$J$3:$J$937),"")))),"")/(NETWORKDAYS($T871,$U871,Holidays!$J$3:$J$937)),0))</f>
        <v/>
      </c>
      <c r="BV871" s="87" t="str">
        <f>IF($Q871="","",IFERROR(IF(OR(AND($T871&gt;=DATEVALUE("10/1/20"&amp;RIGHT(BU$1,2)),$T871&lt;=DATEVALUE("9/30/20"&amp;RIGHT(BV$1,2))),AND($U871&gt;=DATEVALUE("10/1/20"&amp;RIGHT(BU$1,2)),$U871&lt;=DATEVALUE("9/30/20"&amp;RIGHT(BV$1,2))),AND($T871&lt;=DATEVALUE("10/1/20"&amp;RIGHT(BU$1,2)),$U871&gt;=DATEVALUE("9/30/20"&amp;RIGHT(BV$1,2)))),
IF(AND($T871&gt;=DATEVALUE("10/1/20"&amp;RIGHT(BU$1,2)),$U871&lt;=DATEVALUE("9/30/20"&amp;RIGHT(BV$1,2))),NETWORKDAYS($T871,$U871,Holidays!$J$3:$J$937),
IF(AND($T871&lt;DATEVALUE("10/1/20"&amp;RIGHT(BU$1,2)),$U871&lt;=DATEVALUE("9/30/20"&amp;RIGHT(BV$1,2))),NETWORKDAYS(DATEVALUE("10/1/20"&amp;RIGHT(BU$1,2)),$U871,Holidays!$J$3:$J$937),
IF($T871&lt;DATEVALUE("10/1/20"&amp;RIGHT(BU$1,2)),NETWORKDAYS(DATEVALUE("10/1/20"&amp;RIGHT(BU$1,2)),DATEVALUE("9/30/20"&amp;RIGHT(BV$1,2)),Holidays!$J$3:$J$937),
IF($T871&gt;=DATEVALUE("10/1/20"&amp;RIGHT(BU$1,2)),NETWORKDAYS($T871,DATEVALUE("9/30/20"&amp;RIGHT(BV$1,2)),Holidays!$J$3:$J$937),"")))),"")/(NETWORKDAYS($T871,$U871,Holidays!$J$3:$J$937)),0))</f>
        <v/>
      </c>
      <c r="BW871" s="87" t="str">
        <f>IF($Q871="","",IFERROR(IF(OR(AND($T871&gt;=DATEVALUE("10/1/20"&amp;RIGHT(BV$1,2)),$T871&lt;=DATEVALUE("9/30/20"&amp;RIGHT(BW$1,2))),AND($U871&gt;=DATEVALUE("10/1/20"&amp;RIGHT(BV$1,2)),$U871&lt;=DATEVALUE("9/30/20"&amp;RIGHT(BW$1,2))),AND($T871&lt;=DATEVALUE("10/1/20"&amp;RIGHT(BV$1,2)),$U871&gt;=DATEVALUE("9/30/20"&amp;RIGHT(BW$1,2)))),
IF(AND($T871&gt;=DATEVALUE("10/1/20"&amp;RIGHT(BV$1,2)),$U871&lt;=DATEVALUE("9/30/20"&amp;RIGHT(BW$1,2))),NETWORKDAYS($T871,$U871,Holidays!$J$3:$J$937),
IF(AND($T871&lt;DATEVALUE("10/1/20"&amp;RIGHT(BV$1,2)),$U871&lt;=DATEVALUE("9/30/20"&amp;RIGHT(BW$1,2))),NETWORKDAYS(DATEVALUE("10/1/20"&amp;RIGHT(BV$1,2)),$U871,Holidays!$J$3:$J$937),
IF($T871&lt;DATEVALUE("10/1/20"&amp;RIGHT(BV$1,2)),NETWORKDAYS(DATEVALUE("10/1/20"&amp;RIGHT(BV$1,2)),DATEVALUE("9/30/20"&amp;RIGHT(BW$1,2)),Holidays!$J$3:$J$937),
IF($T871&gt;=DATEVALUE("10/1/20"&amp;RIGHT(BV$1,2)),NETWORKDAYS($T871,DATEVALUE("9/30/20"&amp;RIGHT(BW$1,2)),Holidays!$J$3:$J$937),"")))),"")/(NETWORKDAYS($T871,$U871,Holidays!$J$3:$J$937)),0))</f>
        <v/>
      </c>
      <c r="BX871" s="87" t="str">
        <f>IF($Q871="","",IFERROR(IF(OR(AND($T871&gt;=DATEVALUE("10/1/20"&amp;RIGHT(BW$1,2)),$T871&lt;=DATEVALUE("9/30/20"&amp;RIGHT(BX$1,2))),AND($U871&gt;=DATEVALUE("10/1/20"&amp;RIGHT(BW$1,2)),$U871&lt;=DATEVALUE("9/30/20"&amp;RIGHT(BX$1,2))),AND($T871&lt;=DATEVALUE("10/1/20"&amp;RIGHT(BW$1,2)),$U871&gt;=DATEVALUE("9/30/20"&amp;RIGHT(BX$1,2)))),
IF(AND($T871&gt;=DATEVALUE("10/1/20"&amp;RIGHT(BW$1,2)),$U871&lt;=DATEVALUE("9/30/20"&amp;RIGHT(BX$1,2))),NETWORKDAYS($T871,$U871,Holidays!$J$3:$J$937),
IF(AND($T871&lt;DATEVALUE("10/1/20"&amp;RIGHT(BW$1,2)),$U871&lt;=DATEVALUE("9/30/20"&amp;RIGHT(BX$1,2))),NETWORKDAYS(DATEVALUE("10/1/20"&amp;RIGHT(BW$1,2)),$U871,Holidays!$J$3:$J$937),
IF($T871&lt;DATEVALUE("10/1/20"&amp;RIGHT(BW$1,2)),NETWORKDAYS(DATEVALUE("10/1/20"&amp;RIGHT(BW$1,2)),DATEVALUE("9/30/20"&amp;RIGHT(BX$1,2)),Holidays!$J$3:$J$937),
IF($T871&gt;=DATEVALUE("10/1/20"&amp;RIGHT(BW$1,2)),NETWORKDAYS($T871,DATEVALUE("9/30/20"&amp;RIGHT(BX$1,2)),Holidays!$J$3:$J$937),"")))),"")/(NETWORKDAYS($T871,$U871,Holidays!$J$3:$J$937)),0))</f>
        <v/>
      </c>
      <c r="BY871" s="87" t="str">
        <f>IF($Q871="","",IFERROR(IF(OR(AND($T871&gt;=DATEVALUE("10/1/20"&amp;RIGHT(BX$1,2)),$T871&lt;=DATEVALUE("9/30/20"&amp;RIGHT(BY$1,2))),AND($U871&gt;=DATEVALUE("10/1/20"&amp;RIGHT(BX$1,2)),$U871&lt;=DATEVALUE("9/30/20"&amp;RIGHT(BY$1,2))),AND($T871&lt;=DATEVALUE("10/1/20"&amp;RIGHT(BX$1,2)),$U871&gt;=DATEVALUE("9/30/20"&amp;RIGHT(BY$1,2)))),
IF(AND($T871&gt;=DATEVALUE("10/1/20"&amp;RIGHT(BX$1,2)),$U871&lt;=DATEVALUE("9/30/20"&amp;RIGHT(BY$1,2))),NETWORKDAYS($T871,$U871,Holidays!$J$3:$J$937),
IF(AND($T871&lt;DATEVALUE("10/1/20"&amp;RIGHT(BX$1,2)),$U871&lt;=DATEVALUE("9/30/20"&amp;RIGHT(BY$1,2))),NETWORKDAYS(DATEVALUE("10/1/20"&amp;RIGHT(BX$1,2)),$U871,Holidays!$J$3:$J$937),
IF($T871&lt;DATEVALUE("10/1/20"&amp;RIGHT(BX$1,2)),NETWORKDAYS(DATEVALUE("10/1/20"&amp;RIGHT(BX$1,2)),DATEVALUE("9/30/20"&amp;RIGHT(BY$1,2)),Holidays!$J$3:$J$937),
IF($T871&gt;=DATEVALUE("10/1/20"&amp;RIGHT(BX$1,2)),NETWORKDAYS($T871,DATEVALUE("9/30/20"&amp;RIGHT(BY$1,2)),Holidays!$J$3:$J$937),"")))),"")/(NETWORKDAYS($T871,$U871,Holidays!$J$3:$J$937)),0))</f>
        <v/>
      </c>
      <c r="BZ871" s="87" t="str">
        <f>IF($Q871="","",IFERROR(IF(OR(AND($T871&gt;=DATEVALUE("10/1/20"&amp;RIGHT(BY$1,2)),$T871&lt;=DATEVALUE("9/30/20"&amp;RIGHT(BZ$1,2))),AND($U871&gt;=DATEVALUE("10/1/20"&amp;RIGHT(BY$1,2)),$U871&lt;=DATEVALUE("9/30/20"&amp;RIGHT(BZ$1,2))),AND($T871&lt;=DATEVALUE("10/1/20"&amp;RIGHT(BY$1,2)),$U871&gt;=DATEVALUE("9/30/20"&amp;RIGHT(BZ$1,2)))),
IF(AND($T871&gt;=DATEVALUE("10/1/20"&amp;RIGHT(BY$1,2)),$U871&lt;=DATEVALUE("9/30/20"&amp;RIGHT(BZ$1,2))),NETWORKDAYS($T871,$U871,Holidays!$J$3:$J$937),
IF(AND($T871&lt;DATEVALUE("10/1/20"&amp;RIGHT(BY$1,2)),$U871&lt;=DATEVALUE("9/30/20"&amp;RIGHT(BZ$1,2))),NETWORKDAYS(DATEVALUE("10/1/20"&amp;RIGHT(BY$1,2)),$U871,Holidays!$J$3:$J$937),
IF($T871&lt;DATEVALUE("10/1/20"&amp;RIGHT(BY$1,2)),NETWORKDAYS(DATEVALUE("10/1/20"&amp;RIGHT(BY$1,2)),DATEVALUE("9/30/20"&amp;RIGHT(BZ$1,2)),Holidays!$J$3:$J$937),
IF($T871&gt;=DATEVALUE("10/1/20"&amp;RIGHT(BY$1,2)),NETWORKDAYS($T871,DATEVALUE("9/30/20"&amp;RIGHT(BZ$1,2)),Holidays!$J$3:$J$937),"")))),"")/(NETWORKDAYS($T871,$U871,Holidays!$J$3:$J$937)),0))</f>
        <v/>
      </c>
      <c r="CA871" s="87" t="str">
        <f>IF($Q871="","",IFERROR(IF(OR(AND($T871&gt;=DATEVALUE("10/1/20"&amp;RIGHT(BZ$1,2)),$T871&lt;=DATEVALUE("9/30/20"&amp;RIGHT(CA$1,2))),AND($U871&gt;=DATEVALUE("10/1/20"&amp;RIGHT(BZ$1,2)),$U871&lt;=DATEVALUE("9/30/20"&amp;RIGHT(CA$1,2))),AND($T871&lt;=DATEVALUE("10/1/20"&amp;RIGHT(BZ$1,2)),$U871&gt;=DATEVALUE("9/30/20"&amp;RIGHT(CA$1,2)))),
IF(AND($T871&gt;=DATEVALUE("10/1/20"&amp;RIGHT(BZ$1,2)),$U871&lt;=DATEVALUE("9/30/20"&amp;RIGHT(CA$1,2))),NETWORKDAYS($T871,$U871,Holidays!$J$3:$J$937),
IF(AND($T871&lt;DATEVALUE("10/1/20"&amp;RIGHT(BZ$1,2)),$U871&lt;=DATEVALUE("9/30/20"&amp;RIGHT(CA$1,2))),NETWORKDAYS(DATEVALUE("10/1/20"&amp;RIGHT(BZ$1,2)),$U871,Holidays!$J$3:$J$937),
IF($T871&lt;DATEVALUE("10/1/20"&amp;RIGHT(BZ$1,2)),NETWORKDAYS(DATEVALUE("10/1/20"&amp;RIGHT(BZ$1,2)),DATEVALUE("9/30/20"&amp;RIGHT(CA$1,2)),Holidays!$J$3:$J$937),
IF($T871&gt;=DATEVALUE("10/1/20"&amp;RIGHT(BZ$1,2)),NETWORKDAYS($T871,DATEVALUE("9/30/20"&amp;RIGHT(CA$1,2)),Holidays!$J$3:$J$937),"")))),"")/(NETWORKDAYS($T871,$U871,Holidays!$J$3:$J$937)),0))</f>
        <v/>
      </c>
      <c r="CB871" s="87" t="str">
        <f>IF($Q871="","",IFERROR(IF(OR(AND($T871&gt;=DATEVALUE("10/1/20"&amp;RIGHT(CA$1,2)),$T871&lt;=DATEVALUE("9/30/20"&amp;RIGHT(CB$1,2))),AND($U871&gt;=DATEVALUE("10/1/20"&amp;RIGHT(CA$1,2)),$U871&lt;=DATEVALUE("9/30/20"&amp;RIGHT(CB$1,2))),AND($T871&lt;=DATEVALUE("10/1/20"&amp;RIGHT(CA$1,2)),$U871&gt;=DATEVALUE("9/30/20"&amp;RIGHT(CB$1,2)))),
IF(AND($T871&gt;=DATEVALUE("10/1/20"&amp;RIGHT(CA$1,2)),$U871&lt;=DATEVALUE("9/30/20"&amp;RIGHT(CB$1,2))),NETWORKDAYS($T871,$U871,Holidays!$J$3:$J$937),
IF(AND($T871&lt;DATEVALUE("10/1/20"&amp;RIGHT(CA$1,2)),$U871&lt;=DATEVALUE("9/30/20"&amp;RIGHT(CB$1,2))),NETWORKDAYS(DATEVALUE("10/1/20"&amp;RIGHT(CA$1,2)),$U871,Holidays!$J$3:$J$937),
IF($T871&lt;DATEVALUE("10/1/20"&amp;RIGHT(CA$1,2)),NETWORKDAYS(DATEVALUE("10/1/20"&amp;RIGHT(CA$1,2)),DATEVALUE("9/30/20"&amp;RIGHT(CB$1,2)),Holidays!$J$3:$J$937),
IF($T871&gt;=DATEVALUE("10/1/20"&amp;RIGHT(CA$1,2)),NETWORKDAYS($T871,DATEVALUE("9/30/20"&amp;RIGHT(CB$1,2)),Holidays!$J$3:$J$937),"")))),"")/(NETWORKDAYS($T871,$U871,Holidays!$J$3:$J$937)),0))</f>
        <v/>
      </c>
    </row>
    <row r="872" spans="1:80">
      <c r="A872" s="97"/>
      <c r="B872" s="98" t="str">
        <f ca="1">IF(NOT($A872=""),OFFSET('WBS Reference &amp; User Procedure'!$A$1,MATCH($A872,'WBS Reference &amp; User Procedure'!$A:$A,0)-1,1),"")</f>
        <v/>
      </c>
      <c r="D872" s="97"/>
      <c r="T872" s="104" t="str">
        <f>IF(NOT(Q872=""),IF(NOT($S872=""),$S872,#REF!),"")</f>
        <v/>
      </c>
      <c r="U872" s="104" t="str">
        <f>IF(NOT(Q872=""),WORKDAY(T872,Q872,Holidays!$J$3:$J$937),"")</f>
        <v/>
      </c>
      <c r="V872" s="104"/>
      <c r="W872" s="104"/>
      <c r="X872" s="101" t="str">
        <f t="shared" si="197"/>
        <v/>
      </c>
      <c r="AL872" s="87" t="str">
        <f t="shared" ca="1" si="194"/>
        <v/>
      </c>
      <c r="AN872" s="87" t="str">
        <f t="shared" ca="1" si="195"/>
        <v/>
      </c>
      <c r="AO872" s="87" t="str">
        <f t="shared" ca="1" si="195"/>
        <v/>
      </c>
      <c r="AP872" s="87" t="str">
        <f t="shared" ca="1" si="195"/>
        <v/>
      </c>
      <c r="AQ872" s="87" t="str">
        <f t="shared" ca="1" si="195"/>
        <v/>
      </c>
      <c r="AR872" s="87" t="str">
        <f t="shared" ca="1" si="195"/>
        <v/>
      </c>
      <c r="AS872" s="87" t="str">
        <f t="shared" ca="1" si="195"/>
        <v/>
      </c>
      <c r="AT872" s="87" t="str">
        <f t="shared" ca="1" si="195"/>
        <v/>
      </c>
      <c r="AU872" s="87" t="str">
        <f t="shared" ca="1" si="195"/>
        <v/>
      </c>
      <c r="AV872" s="87" t="str">
        <f t="shared" ca="1" si="195"/>
        <v/>
      </c>
      <c r="AW872" s="87" t="str">
        <f t="shared" ca="1" si="195"/>
        <v/>
      </c>
      <c r="AX872" s="87" t="str">
        <f t="shared" ca="1" si="196"/>
        <v/>
      </c>
      <c r="AY872" s="87" t="str">
        <f t="shared" ca="1" si="196"/>
        <v/>
      </c>
      <c r="AZ872" s="87" t="str">
        <f t="shared" ca="1" si="196"/>
        <v/>
      </c>
      <c r="BA872" s="87" t="str">
        <f t="shared" ca="1" si="196"/>
        <v/>
      </c>
      <c r="BB872" s="87" t="str">
        <f t="shared" ca="1" si="196"/>
        <v/>
      </c>
      <c r="BC872" s="87" t="str">
        <f t="shared" ca="1" si="196"/>
        <v/>
      </c>
      <c r="BD872" s="87" t="str">
        <f t="shared" ca="1" si="196"/>
        <v/>
      </c>
      <c r="BE872" s="87" t="str">
        <f t="shared" ca="1" si="196"/>
        <v/>
      </c>
      <c r="BF872" s="87" t="str">
        <f t="shared" ca="1" si="196"/>
        <v/>
      </c>
      <c r="BG872" s="87" t="str">
        <f t="shared" ca="1" si="196"/>
        <v/>
      </c>
      <c r="BI872" s="87" t="str">
        <f>IF($Q872="","",IFERROR(IF(OR(AND($T872&gt;=DATEVALUE("10/1/20"&amp;RIGHT(BH$1,2)),$T872&lt;=DATEVALUE("9/30/20"&amp;RIGHT(BI$1,2))),AND($U872&gt;=DATEVALUE("10/1/20"&amp;RIGHT(BH$1,2)),$U872&lt;=DATEVALUE("9/30/20"&amp;RIGHT(BI$1,2))),AND($T872&lt;=DATEVALUE("10/1/20"&amp;RIGHT(BH$1,2)),$U872&gt;=DATEVALUE("9/30/20"&amp;RIGHT(BI$1,2)))),
IF(AND($T872&gt;=DATEVALUE("10/1/20"&amp;RIGHT(BH$1,2)),$U872&lt;=DATEVALUE("9/30/20"&amp;RIGHT(BI$1,2))),NETWORKDAYS($T872,$U872,Holidays!$J$3:$J$937),
IF(AND($T872&lt;DATEVALUE("10/1/20"&amp;RIGHT(BH$1,2)),$U872&lt;=DATEVALUE("9/30/20"&amp;RIGHT(BI$1,2))),NETWORKDAYS(DATEVALUE("10/1/20"&amp;RIGHT(BH$1,2)),$U872,Holidays!$J$3:$J$937),
IF($T872&lt;DATEVALUE("10/1/20"&amp;RIGHT(BH$1,2)),NETWORKDAYS(DATEVALUE("10/1/20"&amp;RIGHT(BH$1,2)),DATEVALUE("9/30/20"&amp;RIGHT(BI$1,2)),Holidays!$J$3:$J$937),
IF($T872&gt;=DATEVALUE("10/1/20"&amp;RIGHT(BH$1,2)),NETWORKDAYS($T872,DATEVALUE("9/30/20"&amp;RIGHT(BI$1,2)),Holidays!$J$3:$J$937),"")))),"")/(NETWORKDAYS($T872,$U872,Holidays!$J$3:$J$937)),0))</f>
        <v/>
      </c>
      <c r="BJ872" s="87" t="str">
        <f>IF($Q872="","",IFERROR(IF(OR(AND($T872&gt;=DATEVALUE("10/1/20"&amp;RIGHT(BI$1,2)),$T872&lt;=DATEVALUE("9/30/20"&amp;RIGHT(BJ$1,2))),AND($U872&gt;=DATEVALUE("10/1/20"&amp;RIGHT(BI$1,2)),$U872&lt;=DATEVALUE("9/30/20"&amp;RIGHT(BJ$1,2))),AND($T872&lt;=DATEVALUE("10/1/20"&amp;RIGHT(BI$1,2)),$U872&gt;=DATEVALUE("9/30/20"&amp;RIGHT(BJ$1,2)))),
IF(AND($T872&gt;=DATEVALUE("10/1/20"&amp;RIGHT(BI$1,2)),$U872&lt;=DATEVALUE("9/30/20"&amp;RIGHT(BJ$1,2))),NETWORKDAYS($T872,$U872,Holidays!$J$3:$J$937),
IF(AND($T872&lt;DATEVALUE("10/1/20"&amp;RIGHT(BI$1,2)),$U872&lt;=DATEVALUE("9/30/20"&amp;RIGHT(BJ$1,2))),NETWORKDAYS(DATEVALUE("10/1/20"&amp;RIGHT(BI$1,2)),$U872,Holidays!$J$3:$J$937),
IF($T872&lt;DATEVALUE("10/1/20"&amp;RIGHT(BI$1,2)),NETWORKDAYS(DATEVALUE("10/1/20"&amp;RIGHT(BI$1,2)),DATEVALUE("9/30/20"&amp;RIGHT(BJ$1,2)),Holidays!$J$3:$J$937),
IF($T872&gt;=DATEVALUE("10/1/20"&amp;RIGHT(BI$1,2)),NETWORKDAYS($T872,DATEVALUE("9/30/20"&amp;RIGHT(BJ$1,2)),Holidays!$J$3:$J$937),"")))),"")/(NETWORKDAYS($T872,$U872,Holidays!$J$3:$J$937)),0))</f>
        <v/>
      </c>
      <c r="BK872" s="87" t="str">
        <f>IF($Q872="","",IFERROR(IF(OR(AND($T872&gt;=DATEVALUE("10/1/20"&amp;RIGHT(BJ$1,2)),$T872&lt;=DATEVALUE("9/30/20"&amp;RIGHT(BK$1,2))),AND($U872&gt;=DATEVALUE("10/1/20"&amp;RIGHT(BJ$1,2)),$U872&lt;=DATEVALUE("9/30/20"&amp;RIGHT(BK$1,2))),AND($T872&lt;=DATEVALUE("10/1/20"&amp;RIGHT(BJ$1,2)),$U872&gt;=DATEVALUE("9/30/20"&amp;RIGHT(BK$1,2)))),
IF(AND($T872&gt;=DATEVALUE("10/1/20"&amp;RIGHT(BJ$1,2)),$U872&lt;=DATEVALUE("9/30/20"&amp;RIGHT(BK$1,2))),NETWORKDAYS($T872,$U872,Holidays!$J$3:$J$937),
IF(AND($T872&lt;DATEVALUE("10/1/20"&amp;RIGHT(BJ$1,2)),$U872&lt;=DATEVALUE("9/30/20"&amp;RIGHT(BK$1,2))),NETWORKDAYS(DATEVALUE("10/1/20"&amp;RIGHT(BJ$1,2)),$U872,Holidays!$J$3:$J$937),
IF($T872&lt;DATEVALUE("10/1/20"&amp;RIGHT(BJ$1,2)),NETWORKDAYS(DATEVALUE("10/1/20"&amp;RIGHT(BJ$1,2)),DATEVALUE("9/30/20"&amp;RIGHT(BK$1,2)),Holidays!$J$3:$J$937),
IF($T872&gt;=DATEVALUE("10/1/20"&amp;RIGHT(BJ$1,2)),NETWORKDAYS($T872,DATEVALUE("9/30/20"&amp;RIGHT(BK$1,2)),Holidays!$J$3:$J$937),"")))),"")/(NETWORKDAYS($T872,$U872,Holidays!$J$3:$J$937)),0))</f>
        <v/>
      </c>
      <c r="BL872" s="87" t="str">
        <f>IF($Q872="","",IFERROR(IF(OR(AND($T872&gt;=DATEVALUE("10/1/20"&amp;RIGHT(BK$1,2)),$T872&lt;=DATEVALUE("9/30/20"&amp;RIGHT(BL$1,2))),AND($U872&gt;=DATEVALUE("10/1/20"&amp;RIGHT(BK$1,2)),$U872&lt;=DATEVALUE("9/30/20"&amp;RIGHT(BL$1,2))),AND($T872&lt;=DATEVALUE("10/1/20"&amp;RIGHT(BK$1,2)),$U872&gt;=DATEVALUE("9/30/20"&amp;RIGHT(BL$1,2)))),
IF(AND($T872&gt;=DATEVALUE("10/1/20"&amp;RIGHT(BK$1,2)),$U872&lt;=DATEVALUE("9/30/20"&amp;RIGHT(BL$1,2))),NETWORKDAYS($T872,$U872,Holidays!$J$3:$J$937),
IF(AND($T872&lt;DATEVALUE("10/1/20"&amp;RIGHT(BK$1,2)),$U872&lt;=DATEVALUE("9/30/20"&amp;RIGHT(BL$1,2))),NETWORKDAYS(DATEVALUE("10/1/20"&amp;RIGHT(BK$1,2)),$U872,Holidays!$J$3:$J$937),
IF($T872&lt;DATEVALUE("10/1/20"&amp;RIGHT(BK$1,2)),NETWORKDAYS(DATEVALUE("10/1/20"&amp;RIGHT(BK$1,2)),DATEVALUE("9/30/20"&amp;RIGHT(BL$1,2)),Holidays!$J$3:$J$937),
IF($T872&gt;=DATEVALUE("10/1/20"&amp;RIGHT(BK$1,2)),NETWORKDAYS($T872,DATEVALUE("9/30/20"&amp;RIGHT(BL$1,2)),Holidays!$J$3:$J$937),"")))),"")/(NETWORKDAYS($T872,$U872,Holidays!$J$3:$J$937)),0))</f>
        <v/>
      </c>
      <c r="BM872" s="87" t="str">
        <f>IF($Q872="","",IFERROR(IF(OR(AND($T872&gt;=DATEVALUE("10/1/20"&amp;RIGHT(BL$1,2)),$T872&lt;=DATEVALUE("9/30/20"&amp;RIGHT(BM$1,2))),AND($U872&gt;=DATEVALUE("10/1/20"&amp;RIGHT(BL$1,2)),$U872&lt;=DATEVALUE("9/30/20"&amp;RIGHT(BM$1,2))),AND($T872&lt;=DATEVALUE("10/1/20"&amp;RIGHT(BL$1,2)),$U872&gt;=DATEVALUE("9/30/20"&amp;RIGHT(BM$1,2)))),
IF(AND($T872&gt;=DATEVALUE("10/1/20"&amp;RIGHT(BL$1,2)),$U872&lt;=DATEVALUE("9/30/20"&amp;RIGHT(BM$1,2))),NETWORKDAYS($T872,$U872,Holidays!$J$3:$J$937),
IF(AND($T872&lt;DATEVALUE("10/1/20"&amp;RIGHT(BL$1,2)),$U872&lt;=DATEVALUE("9/30/20"&amp;RIGHT(BM$1,2))),NETWORKDAYS(DATEVALUE("10/1/20"&amp;RIGHT(BL$1,2)),$U872,Holidays!$J$3:$J$937),
IF($T872&lt;DATEVALUE("10/1/20"&amp;RIGHT(BL$1,2)),NETWORKDAYS(DATEVALUE("10/1/20"&amp;RIGHT(BL$1,2)),DATEVALUE("9/30/20"&amp;RIGHT(BM$1,2)),Holidays!$J$3:$J$937),
IF($T872&gt;=DATEVALUE("10/1/20"&amp;RIGHT(BL$1,2)),NETWORKDAYS($T872,DATEVALUE("9/30/20"&amp;RIGHT(BM$1,2)),Holidays!$J$3:$J$937),"")))),"")/(NETWORKDAYS($T872,$U872,Holidays!$J$3:$J$937)),0))</f>
        <v/>
      </c>
      <c r="BN872" s="87" t="str">
        <f>IF($Q872="","",IFERROR(IF(OR(AND($T872&gt;=DATEVALUE("10/1/20"&amp;RIGHT(BM$1,2)),$T872&lt;=DATEVALUE("9/30/20"&amp;RIGHT(BN$1,2))),AND($U872&gt;=DATEVALUE("10/1/20"&amp;RIGHT(BM$1,2)),$U872&lt;=DATEVALUE("9/30/20"&amp;RIGHT(BN$1,2))),AND($T872&lt;=DATEVALUE("10/1/20"&amp;RIGHT(BM$1,2)),$U872&gt;=DATEVALUE("9/30/20"&amp;RIGHT(BN$1,2)))),
IF(AND($T872&gt;=DATEVALUE("10/1/20"&amp;RIGHT(BM$1,2)),$U872&lt;=DATEVALUE("9/30/20"&amp;RIGHT(BN$1,2))),NETWORKDAYS($T872,$U872,Holidays!$J$3:$J$937),
IF(AND($T872&lt;DATEVALUE("10/1/20"&amp;RIGHT(BM$1,2)),$U872&lt;=DATEVALUE("9/30/20"&amp;RIGHT(BN$1,2))),NETWORKDAYS(DATEVALUE("10/1/20"&amp;RIGHT(BM$1,2)),$U872,Holidays!$J$3:$J$937),
IF($T872&lt;DATEVALUE("10/1/20"&amp;RIGHT(BM$1,2)),NETWORKDAYS(DATEVALUE("10/1/20"&amp;RIGHT(BM$1,2)),DATEVALUE("9/30/20"&amp;RIGHT(BN$1,2)),Holidays!$J$3:$J$937),
IF($T872&gt;=DATEVALUE("10/1/20"&amp;RIGHT(BM$1,2)),NETWORKDAYS($T872,DATEVALUE("9/30/20"&amp;RIGHT(BN$1,2)),Holidays!$J$3:$J$937),"")))),"")/(NETWORKDAYS($T872,$U872,Holidays!$J$3:$J$937)),0))</f>
        <v/>
      </c>
      <c r="BO872" s="87" t="str">
        <f>IF($Q872="","",IFERROR(IF(OR(AND($T872&gt;=DATEVALUE("10/1/20"&amp;RIGHT(BN$1,2)),$T872&lt;=DATEVALUE("9/30/20"&amp;RIGHT(BO$1,2))),AND($U872&gt;=DATEVALUE("10/1/20"&amp;RIGHT(BN$1,2)),$U872&lt;=DATEVALUE("9/30/20"&amp;RIGHT(BO$1,2))),AND($T872&lt;=DATEVALUE("10/1/20"&amp;RIGHT(BN$1,2)),$U872&gt;=DATEVALUE("9/30/20"&amp;RIGHT(BO$1,2)))),
IF(AND($T872&gt;=DATEVALUE("10/1/20"&amp;RIGHT(BN$1,2)),$U872&lt;=DATEVALUE("9/30/20"&amp;RIGHT(BO$1,2))),NETWORKDAYS($T872,$U872,Holidays!$J$3:$J$937),
IF(AND($T872&lt;DATEVALUE("10/1/20"&amp;RIGHT(BN$1,2)),$U872&lt;=DATEVALUE("9/30/20"&amp;RIGHT(BO$1,2))),NETWORKDAYS(DATEVALUE("10/1/20"&amp;RIGHT(BN$1,2)),$U872,Holidays!$J$3:$J$937),
IF($T872&lt;DATEVALUE("10/1/20"&amp;RIGHT(BN$1,2)),NETWORKDAYS(DATEVALUE("10/1/20"&amp;RIGHT(BN$1,2)),DATEVALUE("9/30/20"&amp;RIGHT(BO$1,2)),Holidays!$J$3:$J$937),
IF($T872&gt;=DATEVALUE("10/1/20"&amp;RIGHT(BN$1,2)),NETWORKDAYS($T872,DATEVALUE("9/30/20"&amp;RIGHT(BO$1,2)),Holidays!$J$3:$J$937),"")))),"")/(NETWORKDAYS($T872,$U872,Holidays!$J$3:$J$937)),0))</f>
        <v/>
      </c>
      <c r="BP872" s="87" t="str">
        <f>IF($Q872="","",IFERROR(IF(OR(AND($T872&gt;=DATEVALUE("10/1/20"&amp;RIGHT(BO$1,2)),$T872&lt;=DATEVALUE("9/30/20"&amp;RIGHT(BP$1,2))),AND($U872&gt;=DATEVALUE("10/1/20"&amp;RIGHT(BO$1,2)),$U872&lt;=DATEVALUE("9/30/20"&amp;RIGHT(BP$1,2))),AND($T872&lt;=DATEVALUE("10/1/20"&amp;RIGHT(BO$1,2)),$U872&gt;=DATEVALUE("9/30/20"&amp;RIGHT(BP$1,2)))),
IF(AND($T872&gt;=DATEVALUE("10/1/20"&amp;RIGHT(BO$1,2)),$U872&lt;=DATEVALUE("9/30/20"&amp;RIGHT(BP$1,2))),NETWORKDAYS($T872,$U872,Holidays!$J$3:$J$937),
IF(AND($T872&lt;DATEVALUE("10/1/20"&amp;RIGHT(BO$1,2)),$U872&lt;=DATEVALUE("9/30/20"&amp;RIGHT(BP$1,2))),NETWORKDAYS(DATEVALUE("10/1/20"&amp;RIGHT(BO$1,2)),$U872,Holidays!$J$3:$J$937),
IF($T872&lt;DATEVALUE("10/1/20"&amp;RIGHT(BO$1,2)),NETWORKDAYS(DATEVALUE("10/1/20"&amp;RIGHT(BO$1,2)),DATEVALUE("9/30/20"&amp;RIGHT(BP$1,2)),Holidays!$J$3:$J$937),
IF($T872&gt;=DATEVALUE("10/1/20"&amp;RIGHT(BO$1,2)),NETWORKDAYS($T872,DATEVALUE("9/30/20"&amp;RIGHT(BP$1,2)),Holidays!$J$3:$J$937),"")))),"")/(NETWORKDAYS($T872,$U872,Holidays!$J$3:$J$937)),0))</f>
        <v/>
      </c>
      <c r="BQ872" s="87" t="str">
        <f>IF($Q872="","",IFERROR(IF(OR(AND($T872&gt;=DATEVALUE("10/1/20"&amp;RIGHT(BP$1,2)),$T872&lt;=DATEVALUE("9/30/20"&amp;RIGHT(BQ$1,2))),AND($U872&gt;=DATEVALUE("10/1/20"&amp;RIGHT(BP$1,2)),$U872&lt;=DATEVALUE("9/30/20"&amp;RIGHT(BQ$1,2))),AND($T872&lt;=DATEVALUE("10/1/20"&amp;RIGHT(BP$1,2)),$U872&gt;=DATEVALUE("9/30/20"&amp;RIGHT(BQ$1,2)))),
IF(AND($T872&gt;=DATEVALUE("10/1/20"&amp;RIGHT(BP$1,2)),$U872&lt;=DATEVALUE("9/30/20"&amp;RIGHT(BQ$1,2))),NETWORKDAYS($T872,$U872,Holidays!$J$3:$J$937),
IF(AND($T872&lt;DATEVALUE("10/1/20"&amp;RIGHT(BP$1,2)),$U872&lt;=DATEVALUE("9/30/20"&amp;RIGHT(BQ$1,2))),NETWORKDAYS(DATEVALUE("10/1/20"&amp;RIGHT(BP$1,2)),$U872,Holidays!$J$3:$J$937),
IF($T872&lt;DATEVALUE("10/1/20"&amp;RIGHT(BP$1,2)),NETWORKDAYS(DATEVALUE("10/1/20"&amp;RIGHT(BP$1,2)),DATEVALUE("9/30/20"&amp;RIGHT(BQ$1,2)),Holidays!$J$3:$J$937),
IF($T872&gt;=DATEVALUE("10/1/20"&amp;RIGHT(BP$1,2)),NETWORKDAYS($T872,DATEVALUE("9/30/20"&amp;RIGHT(BQ$1,2)),Holidays!$J$3:$J$937),"")))),"")/(NETWORKDAYS($T872,$U872,Holidays!$J$3:$J$937)),0))</f>
        <v/>
      </c>
      <c r="BR872" s="87" t="str">
        <f>IF($Q872="","",IFERROR(IF(OR(AND($T872&gt;=DATEVALUE("10/1/20"&amp;RIGHT(BQ$1,2)),$T872&lt;=DATEVALUE("9/30/20"&amp;RIGHT(BR$1,2))),AND($U872&gt;=DATEVALUE("10/1/20"&amp;RIGHT(BQ$1,2)),$U872&lt;=DATEVALUE("9/30/20"&amp;RIGHT(BR$1,2))),AND($T872&lt;=DATEVALUE("10/1/20"&amp;RIGHT(BQ$1,2)),$U872&gt;=DATEVALUE("9/30/20"&amp;RIGHT(BR$1,2)))),
IF(AND($T872&gt;=DATEVALUE("10/1/20"&amp;RIGHT(BQ$1,2)),$U872&lt;=DATEVALUE("9/30/20"&amp;RIGHT(BR$1,2))),NETWORKDAYS($T872,$U872,Holidays!$J$3:$J$937),
IF(AND($T872&lt;DATEVALUE("10/1/20"&amp;RIGHT(BQ$1,2)),$U872&lt;=DATEVALUE("9/30/20"&amp;RIGHT(BR$1,2))),NETWORKDAYS(DATEVALUE("10/1/20"&amp;RIGHT(BQ$1,2)),$U872,Holidays!$J$3:$J$937),
IF($T872&lt;DATEVALUE("10/1/20"&amp;RIGHT(BQ$1,2)),NETWORKDAYS(DATEVALUE("10/1/20"&amp;RIGHT(BQ$1,2)),DATEVALUE("9/30/20"&amp;RIGHT(BR$1,2)),Holidays!$J$3:$J$937),
IF($T872&gt;=DATEVALUE("10/1/20"&amp;RIGHT(BQ$1,2)),NETWORKDAYS($T872,DATEVALUE("9/30/20"&amp;RIGHT(BR$1,2)),Holidays!$J$3:$J$937),"")))),"")/(NETWORKDAYS($T872,$U872,Holidays!$J$3:$J$937)),0))</f>
        <v/>
      </c>
      <c r="BS872" s="87" t="str">
        <f>IF($Q872="","",IFERROR(IF(OR(AND($T872&gt;=DATEVALUE("10/1/20"&amp;RIGHT(BR$1,2)),$T872&lt;=DATEVALUE("9/30/20"&amp;RIGHT(BS$1,2))),AND($U872&gt;=DATEVALUE("10/1/20"&amp;RIGHT(BR$1,2)),$U872&lt;=DATEVALUE("9/30/20"&amp;RIGHT(BS$1,2))),AND($T872&lt;=DATEVALUE("10/1/20"&amp;RIGHT(BR$1,2)),$U872&gt;=DATEVALUE("9/30/20"&amp;RIGHT(BS$1,2)))),
IF(AND($T872&gt;=DATEVALUE("10/1/20"&amp;RIGHT(BR$1,2)),$U872&lt;=DATEVALUE("9/30/20"&amp;RIGHT(BS$1,2))),NETWORKDAYS($T872,$U872,Holidays!$J$3:$J$937),
IF(AND($T872&lt;DATEVALUE("10/1/20"&amp;RIGHT(BR$1,2)),$U872&lt;=DATEVALUE("9/30/20"&amp;RIGHT(BS$1,2))),NETWORKDAYS(DATEVALUE("10/1/20"&amp;RIGHT(BR$1,2)),$U872,Holidays!$J$3:$J$937),
IF($T872&lt;DATEVALUE("10/1/20"&amp;RIGHT(BR$1,2)),NETWORKDAYS(DATEVALUE("10/1/20"&amp;RIGHT(BR$1,2)),DATEVALUE("9/30/20"&amp;RIGHT(BS$1,2)),Holidays!$J$3:$J$937),
IF($T872&gt;=DATEVALUE("10/1/20"&amp;RIGHT(BR$1,2)),NETWORKDAYS($T872,DATEVALUE("9/30/20"&amp;RIGHT(BS$1,2)),Holidays!$J$3:$J$937),"")))),"")/(NETWORKDAYS($T872,$U872,Holidays!$J$3:$J$937)),0))</f>
        <v/>
      </c>
      <c r="BT872" s="87" t="str">
        <f>IF($Q872="","",IFERROR(IF(OR(AND($T872&gt;=DATEVALUE("10/1/20"&amp;RIGHT(BS$1,2)),$T872&lt;=DATEVALUE("9/30/20"&amp;RIGHT(BT$1,2))),AND($U872&gt;=DATEVALUE("10/1/20"&amp;RIGHT(BS$1,2)),$U872&lt;=DATEVALUE("9/30/20"&amp;RIGHT(BT$1,2))),AND($T872&lt;=DATEVALUE("10/1/20"&amp;RIGHT(BS$1,2)),$U872&gt;=DATEVALUE("9/30/20"&amp;RIGHT(BT$1,2)))),
IF(AND($T872&gt;=DATEVALUE("10/1/20"&amp;RIGHT(BS$1,2)),$U872&lt;=DATEVALUE("9/30/20"&amp;RIGHT(BT$1,2))),NETWORKDAYS($T872,$U872,Holidays!$J$3:$J$937),
IF(AND($T872&lt;DATEVALUE("10/1/20"&amp;RIGHT(BS$1,2)),$U872&lt;=DATEVALUE("9/30/20"&amp;RIGHT(BT$1,2))),NETWORKDAYS(DATEVALUE("10/1/20"&amp;RIGHT(BS$1,2)),$U872,Holidays!$J$3:$J$937),
IF($T872&lt;DATEVALUE("10/1/20"&amp;RIGHT(BS$1,2)),NETWORKDAYS(DATEVALUE("10/1/20"&amp;RIGHT(BS$1,2)),DATEVALUE("9/30/20"&amp;RIGHT(BT$1,2)),Holidays!$J$3:$J$937),
IF($T872&gt;=DATEVALUE("10/1/20"&amp;RIGHT(BS$1,2)),NETWORKDAYS($T872,DATEVALUE("9/30/20"&amp;RIGHT(BT$1,2)),Holidays!$J$3:$J$937),"")))),"")/(NETWORKDAYS($T872,$U872,Holidays!$J$3:$J$937)),0))</f>
        <v/>
      </c>
      <c r="BU872" s="87" t="str">
        <f>IF($Q872="","",IFERROR(IF(OR(AND($T872&gt;=DATEVALUE("10/1/20"&amp;RIGHT(BT$1,2)),$T872&lt;=DATEVALUE("9/30/20"&amp;RIGHT(BU$1,2))),AND($U872&gt;=DATEVALUE("10/1/20"&amp;RIGHT(BT$1,2)),$U872&lt;=DATEVALUE("9/30/20"&amp;RIGHT(BU$1,2))),AND($T872&lt;=DATEVALUE("10/1/20"&amp;RIGHT(BT$1,2)),$U872&gt;=DATEVALUE("9/30/20"&amp;RIGHT(BU$1,2)))),
IF(AND($T872&gt;=DATEVALUE("10/1/20"&amp;RIGHT(BT$1,2)),$U872&lt;=DATEVALUE("9/30/20"&amp;RIGHT(BU$1,2))),NETWORKDAYS($T872,$U872,Holidays!$J$3:$J$937),
IF(AND($T872&lt;DATEVALUE("10/1/20"&amp;RIGHT(BT$1,2)),$U872&lt;=DATEVALUE("9/30/20"&amp;RIGHT(BU$1,2))),NETWORKDAYS(DATEVALUE("10/1/20"&amp;RIGHT(BT$1,2)),$U872,Holidays!$J$3:$J$937),
IF($T872&lt;DATEVALUE("10/1/20"&amp;RIGHT(BT$1,2)),NETWORKDAYS(DATEVALUE("10/1/20"&amp;RIGHT(BT$1,2)),DATEVALUE("9/30/20"&amp;RIGHT(BU$1,2)),Holidays!$J$3:$J$937),
IF($T872&gt;=DATEVALUE("10/1/20"&amp;RIGHT(BT$1,2)),NETWORKDAYS($T872,DATEVALUE("9/30/20"&amp;RIGHT(BU$1,2)),Holidays!$J$3:$J$937),"")))),"")/(NETWORKDAYS($T872,$U872,Holidays!$J$3:$J$937)),0))</f>
        <v/>
      </c>
      <c r="BV872" s="87" t="str">
        <f>IF($Q872="","",IFERROR(IF(OR(AND($T872&gt;=DATEVALUE("10/1/20"&amp;RIGHT(BU$1,2)),$T872&lt;=DATEVALUE("9/30/20"&amp;RIGHT(BV$1,2))),AND($U872&gt;=DATEVALUE("10/1/20"&amp;RIGHT(BU$1,2)),$U872&lt;=DATEVALUE("9/30/20"&amp;RIGHT(BV$1,2))),AND($T872&lt;=DATEVALUE("10/1/20"&amp;RIGHT(BU$1,2)),$U872&gt;=DATEVALUE("9/30/20"&amp;RIGHT(BV$1,2)))),
IF(AND($T872&gt;=DATEVALUE("10/1/20"&amp;RIGHT(BU$1,2)),$U872&lt;=DATEVALUE("9/30/20"&amp;RIGHT(BV$1,2))),NETWORKDAYS($T872,$U872,Holidays!$J$3:$J$937),
IF(AND($T872&lt;DATEVALUE("10/1/20"&amp;RIGHT(BU$1,2)),$U872&lt;=DATEVALUE("9/30/20"&amp;RIGHT(BV$1,2))),NETWORKDAYS(DATEVALUE("10/1/20"&amp;RIGHT(BU$1,2)),$U872,Holidays!$J$3:$J$937),
IF($T872&lt;DATEVALUE("10/1/20"&amp;RIGHT(BU$1,2)),NETWORKDAYS(DATEVALUE("10/1/20"&amp;RIGHT(BU$1,2)),DATEVALUE("9/30/20"&amp;RIGHT(BV$1,2)),Holidays!$J$3:$J$937),
IF($T872&gt;=DATEVALUE("10/1/20"&amp;RIGHT(BU$1,2)),NETWORKDAYS($T872,DATEVALUE("9/30/20"&amp;RIGHT(BV$1,2)),Holidays!$J$3:$J$937),"")))),"")/(NETWORKDAYS($T872,$U872,Holidays!$J$3:$J$937)),0))</f>
        <v/>
      </c>
      <c r="BW872" s="87" t="str">
        <f>IF($Q872="","",IFERROR(IF(OR(AND($T872&gt;=DATEVALUE("10/1/20"&amp;RIGHT(BV$1,2)),$T872&lt;=DATEVALUE("9/30/20"&amp;RIGHT(BW$1,2))),AND($U872&gt;=DATEVALUE("10/1/20"&amp;RIGHT(BV$1,2)),$U872&lt;=DATEVALUE("9/30/20"&amp;RIGHT(BW$1,2))),AND($T872&lt;=DATEVALUE("10/1/20"&amp;RIGHT(BV$1,2)),$U872&gt;=DATEVALUE("9/30/20"&amp;RIGHT(BW$1,2)))),
IF(AND($T872&gt;=DATEVALUE("10/1/20"&amp;RIGHT(BV$1,2)),$U872&lt;=DATEVALUE("9/30/20"&amp;RIGHT(BW$1,2))),NETWORKDAYS($T872,$U872,Holidays!$J$3:$J$937),
IF(AND($T872&lt;DATEVALUE("10/1/20"&amp;RIGHT(BV$1,2)),$U872&lt;=DATEVALUE("9/30/20"&amp;RIGHT(BW$1,2))),NETWORKDAYS(DATEVALUE("10/1/20"&amp;RIGHT(BV$1,2)),$U872,Holidays!$J$3:$J$937),
IF($T872&lt;DATEVALUE("10/1/20"&amp;RIGHT(BV$1,2)),NETWORKDAYS(DATEVALUE("10/1/20"&amp;RIGHT(BV$1,2)),DATEVALUE("9/30/20"&amp;RIGHT(BW$1,2)),Holidays!$J$3:$J$937),
IF($T872&gt;=DATEVALUE("10/1/20"&amp;RIGHT(BV$1,2)),NETWORKDAYS($T872,DATEVALUE("9/30/20"&amp;RIGHT(BW$1,2)),Holidays!$J$3:$J$937),"")))),"")/(NETWORKDAYS($T872,$U872,Holidays!$J$3:$J$937)),0))</f>
        <v/>
      </c>
      <c r="BX872" s="87" t="str">
        <f>IF($Q872="","",IFERROR(IF(OR(AND($T872&gt;=DATEVALUE("10/1/20"&amp;RIGHT(BW$1,2)),$T872&lt;=DATEVALUE("9/30/20"&amp;RIGHT(BX$1,2))),AND($U872&gt;=DATEVALUE("10/1/20"&amp;RIGHT(BW$1,2)),$U872&lt;=DATEVALUE("9/30/20"&amp;RIGHT(BX$1,2))),AND($T872&lt;=DATEVALUE("10/1/20"&amp;RIGHT(BW$1,2)),$U872&gt;=DATEVALUE("9/30/20"&amp;RIGHT(BX$1,2)))),
IF(AND($T872&gt;=DATEVALUE("10/1/20"&amp;RIGHT(BW$1,2)),$U872&lt;=DATEVALUE("9/30/20"&amp;RIGHT(BX$1,2))),NETWORKDAYS($T872,$U872,Holidays!$J$3:$J$937),
IF(AND($T872&lt;DATEVALUE("10/1/20"&amp;RIGHT(BW$1,2)),$U872&lt;=DATEVALUE("9/30/20"&amp;RIGHT(BX$1,2))),NETWORKDAYS(DATEVALUE("10/1/20"&amp;RIGHT(BW$1,2)),$U872,Holidays!$J$3:$J$937),
IF($T872&lt;DATEVALUE("10/1/20"&amp;RIGHT(BW$1,2)),NETWORKDAYS(DATEVALUE("10/1/20"&amp;RIGHT(BW$1,2)),DATEVALUE("9/30/20"&amp;RIGHT(BX$1,2)),Holidays!$J$3:$J$937),
IF($T872&gt;=DATEVALUE("10/1/20"&amp;RIGHT(BW$1,2)),NETWORKDAYS($T872,DATEVALUE("9/30/20"&amp;RIGHT(BX$1,2)),Holidays!$J$3:$J$937),"")))),"")/(NETWORKDAYS($T872,$U872,Holidays!$J$3:$J$937)),0))</f>
        <v/>
      </c>
      <c r="BY872" s="87" t="str">
        <f>IF($Q872="","",IFERROR(IF(OR(AND($T872&gt;=DATEVALUE("10/1/20"&amp;RIGHT(BX$1,2)),$T872&lt;=DATEVALUE("9/30/20"&amp;RIGHT(BY$1,2))),AND($U872&gt;=DATEVALUE("10/1/20"&amp;RIGHT(BX$1,2)),$U872&lt;=DATEVALUE("9/30/20"&amp;RIGHT(BY$1,2))),AND($T872&lt;=DATEVALUE("10/1/20"&amp;RIGHT(BX$1,2)),$U872&gt;=DATEVALUE("9/30/20"&amp;RIGHT(BY$1,2)))),
IF(AND($T872&gt;=DATEVALUE("10/1/20"&amp;RIGHT(BX$1,2)),$U872&lt;=DATEVALUE("9/30/20"&amp;RIGHT(BY$1,2))),NETWORKDAYS($T872,$U872,Holidays!$J$3:$J$937),
IF(AND($T872&lt;DATEVALUE("10/1/20"&amp;RIGHT(BX$1,2)),$U872&lt;=DATEVALUE("9/30/20"&amp;RIGHT(BY$1,2))),NETWORKDAYS(DATEVALUE("10/1/20"&amp;RIGHT(BX$1,2)),$U872,Holidays!$J$3:$J$937),
IF($T872&lt;DATEVALUE("10/1/20"&amp;RIGHT(BX$1,2)),NETWORKDAYS(DATEVALUE("10/1/20"&amp;RIGHT(BX$1,2)),DATEVALUE("9/30/20"&amp;RIGHT(BY$1,2)),Holidays!$J$3:$J$937),
IF($T872&gt;=DATEVALUE("10/1/20"&amp;RIGHT(BX$1,2)),NETWORKDAYS($T872,DATEVALUE("9/30/20"&amp;RIGHT(BY$1,2)),Holidays!$J$3:$J$937),"")))),"")/(NETWORKDAYS($T872,$U872,Holidays!$J$3:$J$937)),0))</f>
        <v/>
      </c>
      <c r="BZ872" s="87" t="str">
        <f>IF($Q872="","",IFERROR(IF(OR(AND($T872&gt;=DATEVALUE("10/1/20"&amp;RIGHT(BY$1,2)),$T872&lt;=DATEVALUE("9/30/20"&amp;RIGHT(BZ$1,2))),AND($U872&gt;=DATEVALUE("10/1/20"&amp;RIGHT(BY$1,2)),$U872&lt;=DATEVALUE("9/30/20"&amp;RIGHT(BZ$1,2))),AND($T872&lt;=DATEVALUE("10/1/20"&amp;RIGHT(BY$1,2)),$U872&gt;=DATEVALUE("9/30/20"&amp;RIGHT(BZ$1,2)))),
IF(AND($T872&gt;=DATEVALUE("10/1/20"&amp;RIGHT(BY$1,2)),$U872&lt;=DATEVALUE("9/30/20"&amp;RIGHT(BZ$1,2))),NETWORKDAYS($T872,$U872,Holidays!$J$3:$J$937),
IF(AND($T872&lt;DATEVALUE("10/1/20"&amp;RIGHT(BY$1,2)),$U872&lt;=DATEVALUE("9/30/20"&amp;RIGHT(BZ$1,2))),NETWORKDAYS(DATEVALUE("10/1/20"&amp;RIGHT(BY$1,2)),$U872,Holidays!$J$3:$J$937),
IF($T872&lt;DATEVALUE("10/1/20"&amp;RIGHT(BY$1,2)),NETWORKDAYS(DATEVALUE("10/1/20"&amp;RIGHT(BY$1,2)),DATEVALUE("9/30/20"&amp;RIGHT(BZ$1,2)),Holidays!$J$3:$J$937),
IF($T872&gt;=DATEVALUE("10/1/20"&amp;RIGHT(BY$1,2)),NETWORKDAYS($T872,DATEVALUE("9/30/20"&amp;RIGHT(BZ$1,2)),Holidays!$J$3:$J$937),"")))),"")/(NETWORKDAYS($T872,$U872,Holidays!$J$3:$J$937)),0))</f>
        <v/>
      </c>
      <c r="CA872" s="87" t="str">
        <f>IF($Q872="","",IFERROR(IF(OR(AND($T872&gt;=DATEVALUE("10/1/20"&amp;RIGHT(BZ$1,2)),$T872&lt;=DATEVALUE("9/30/20"&amp;RIGHT(CA$1,2))),AND($U872&gt;=DATEVALUE("10/1/20"&amp;RIGHT(BZ$1,2)),$U872&lt;=DATEVALUE("9/30/20"&amp;RIGHT(CA$1,2))),AND($T872&lt;=DATEVALUE("10/1/20"&amp;RIGHT(BZ$1,2)),$U872&gt;=DATEVALUE("9/30/20"&amp;RIGHT(CA$1,2)))),
IF(AND($T872&gt;=DATEVALUE("10/1/20"&amp;RIGHT(BZ$1,2)),$U872&lt;=DATEVALUE("9/30/20"&amp;RIGHT(CA$1,2))),NETWORKDAYS($T872,$U872,Holidays!$J$3:$J$937),
IF(AND($T872&lt;DATEVALUE("10/1/20"&amp;RIGHT(BZ$1,2)),$U872&lt;=DATEVALUE("9/30/20"&amp;RIGHT(CA$1,2))),NETWORKDAYS(DATEVALUE("10/1/20"&amp;RIGHT(BZ$1,2)),$U872,Holidays!$J$3:$J$937),
IF($T872&lt;DATEVALUE("10/1/20"&amp;RIGHT(BZ$1,2)),NETWORKDAYS(DATEVALUE("10/1/20"&amp;RIGHT(BZ$1,2)),DATEVALUE("9/30/20"&amp;RIGHT(CA$1,2)),Holidays!$J$3:$J$937),
IF($T872&gt;=DATEVALUE("10/1/20"&amp;RIGHT(BZ$1,2)),NETWORKDAYS($T872,DATEVALUE("9/30/20"&amp;RIGHT(CA$1,2)),Holidays!$J$3:$J$937),"")))),"")/(NETWORKDAYS($T872,$U872,Holidays!$J$3:$J$937)),0))</f>
        <v/>
      </c>
      <c r="CB872" s="87" t="str">
        <f>IF($Q872="","",IFERROR(IF(OR(AND($T872&gt;=DATEVALUE("10/1/20"&amp;RIGHT(CA$1,2)),$T872&lt;=DATEVALUE("9/30/20"&amp;RIGHT(CB$1,2))),AND($U872&gt;=DATEVALUE("10/1/20"&amp;RIGHT(CA$1,2)),$U872&lt;=DATEVALUE("9/30/20"&amp;RIGHT(CB$1,2))),AND($T872&lt;=DATEVALUE("10/1/20"&amp;RIGHT(CA$1,2)),$U872&gt;=DATEVALUE("9/30/20"&amp;RIGHT(CB$1,2)))),
IF(AND($T872&gt;=DATEVALUE("10/1/20"&amp;RIGHT(CA$1,2)),$U872&lt;=DATEVALUE("9/30/20"&amp;RIGHT(CB$1,2))),NETWORKDAYS($T872,$U872,Holidays!$J$3:$J$937),
IF(AND($T872&lt;DATEVALUE("10/1/20"&amp;RIGHT(CA$1,2)),$U872&lt;=DATEVALUE("9/30/20"&amp;RIGHT(CB$1,2))),NETWORKDAYS(DATEVALUE("10/1/20"&amp;RIGHT(CA$1,2)),$U872,Holidays!$J$3:$J$937),
IF($T872&lt;DATEVALUE("10/1/20"&amp;RIGHT(CA$1,2)),NETWORKDAYS(DATEVALUE("10/1/20"&amp;RIGHT(CA$1,2)),DATEVALUE("9/30/20"&amp;RIGHT(CB$1,2)),Holidays!$J$3:$J$937),
IF($T872&gt;=DATEVALUE("10/1/20"&amp;RIGHT(CA$1,2)),NETWORKDAYS($T872,DATEVALUE("9/30/20"&amp;RIGHT(CB$1,2)),Holidays!$J$3:$J$937),"")))),"")/(NETWORKDAYS($T872,$U872,Holidays!$J$3:$J$937)),0))</f>
        <v/>
      </c>
    </row>
    <row r="873" spans="1:80">
      <c r="A873" s="97"/>
      <c r="B873" s="98" t="str">
        <f ca="1">IF(NOT($A873=""),OFFSET('WBS Reference &amp; User Procedure'!$A$1,MATCH($A873,'WBS Reference &amp; User Procedure'!$A:$A,0)-1,1),"")</f>
        <v/>
      </c>
      <c r="D873" s="97"/>
      <c r="T873" s="104" t="str">
        <f>IF(NOT(Q873=""),IF(NOT($S873=""),$S873,#REF!),"")</f>
        <v/>
      </c>
      <c r="U873" s="104" t="str">
        <f>IF(NOT(Q873=""),WORKDAY(T873,Q873,Holidays!$J$3:$J$937),"")</f>
        <v/>
      </c>
      <c r="V873" s="104"/>
      <c r="W873" s="104"/>
      <c r="X873" s="101" t="str">
        <f t="shared" si="197"/>
        <v/>
      </c>
      <c r="AL873" s="87" t="str">
        <f t="shared" ca="1" si="194"/>
        <v/>
      </c>
      <c r="AN873" s="87" t="str">
        <f t="shared" ca="1" si="195"/>
        <v/>
      </c>
      <c r="AO873" s="87" t="str">
        <f t="shared" ca="1" si="195"/>
        <v/>
      </c>
      <c r="AP873" s="87" t="str">
        <f t="shared" ca="1" si="195"/>
        <v/>
      </c>
      <c r="AQ873" s="87" t="str">
        <f t="shared" ca="1" si="195"/>
        <v/>
      </c>
      <c r="AR873" s="87" t="str">
        <f t="shared" ca="1" si="195"/>
        <v/>
      </c>
      <c r="AS873" s="87" t="str">
        <f t="shared" ca="1" si="195"/>
        <v/>
      </c>
      <c r="AT873" s="87" t="str">
        <f t="shared" ca="1" si="195"/>
        <v/>
      </c>
      <c r="AU873" s="87" t="str">
        <f t="shared" ca="1" si="195"/>
        <v/>
      </c>
      <c r="AV873" s="87" t="str">
        <f t="shared" ca="1" si="195"/>
        <v/>
      </c>
      <c r="AW873" s="87" t="str">
        <f t="shared" ca="1" si="195"/>
        <v/>
      </c>
      <c r="AX873" s="87" t="str">
        <f t="shared" ca="1" si="196"/>
        <v/>
      </c>
      <c r="AY873" s="87" t="str">
        <f t="shared" ca="1" si="196"/>
        <v/>
      </c>
      <c r="AZ873" s="87" t="str">
        <f t="shared" ca="1" si="196"/>
        <v/>
      </c>
      <c r="BA873" s="87" t="str">
        <f t="shared" ca="1" si="196"/>
        <v/>
      </c>
      <c r="BB873" s="87" t="str">
        <f t="shared" ca="1" si="196"/>
        <v/>
      </c>
      <c r="BC873" s="87" t="str">
        <f t="shared" ca="1" si="196"/>
        <v/>
      </c>
      <c r="BD873" s="87" t="str">
        <f t="shared" ca="1" si="196"/>
        <v/>
      </c>
      <c r="BE873" s="87" t="str">
        <f t="shared" ca="1" si="196"/>
        <v/>
      </c>
      <c r="BF873" s="87" t="str">
        <f t="shared" ca="1" si="196"/>
        <v/>
      </c>
      <c r="BG873" s="87" t="str">
        <f t="shared" ca="1" si="196"/>
        <v/>
      </c>
      <c r="BI873" s="87" t="str">
        <f>IF($Q873="","",IFERROR(IF(OR(AND($T873&gt;=DATEVALUE("10/1/20"&amp;RIGHT(BH$1,2)),$T873&lt;=DATEVALUE("9/30/20"&amp;RIGHT(BI$1,2))),AND($U873&gt;=DATEVALUE("10/1/20"&amp;RIGHT(BH$1,2)),$U873&lt;=DATEVALUE("9/30/20"&amp;RIGHT(BI$1,2))),AND($T873&lt;=DATEVALUE("10/1/20"&amp;RIGHT(BH$1,2)),$U873&gt;=DATEVALUE("9/30/20"&amp;RIGHT(BI$1,2)))),
IF(AND($T873&gt;=DATEVALUE("10/1/20"&amp;RIGHT(BH$1,2)),$U873&lt;=DATEVALUE("9/30/20"&amp;RIGHT(BI$1,2))),NETWORKDAYS($T873,$U873,Holidays!$J$3:$J$937),
IF(AND($T873&lt;DATEVALUE("10/1/20"&amp;RIGHT(BH$1,2)),$U873&lt;=DATEVALUE("9/30/20"&amp;RIGHT(BI$1,2))),NETWORKDAYS(DATEVALUE("10/1/20"&amp;RIGHT(BH$1,2)),$U873,Holidays!$J$3:$J$937),
IF($T873&lt;DATEVALUE("10/1/20"&amp;RIGHT(BH$1,2)),NETWORKDAYS(DATEVALUE("10/1/20"&amp;RIGHT(BH$1,2)),DATEVALUE("9/30/20"&amp;RIGHT(BI$1,2)),Holidays!$J$3:$J$937),
IF($T873&gt;=DATEVALUE("10/1/20"&amp;RIGHT(BH$1,2)),NETWORKDAYS($T873,DATEVALUE("9/30/20"&amp;RIGHT(BI$1,2)),Holidays!$J$3:$J$937),"")))),"")/(NETWORKDAYS($T873,$U873,Holidays!$J$3:$J$937)),0))</f>
        <v/>
      </c>
      <c r="BJ873" s="87" t="str">
        <f>IF($Q873="","",IFERROR(IF(OR(AND($T873&gt;=DATEVALUE("10/1/20"&amp;RIGHT(BI$1,2)),$T873&lt;=DATEVALUE("9/30/20"&amp;RIGHT(BJ$1,2))),AND($U873&gt;=DATEVALUE("10/1/20"&amp;RIGHT(BI$1,2)),$U873&lt;=DATEVALUE("9/30/20"&amp;RIGHT(BJ$1,2))),AND($T873&lt;=DATEVALUE("10/1/20"&amp;RIGHT(BI$1,2)),$U873&gt;=DATEVALUE("9/30/20"&amp;RIGHT(BJ$1,2)))),
IF(AND($T873&gt;=DATEVALUE("10/1/20"&amp;RIGHT(BI$1,2)),$U873&lt;=DATEVALUE("9/30/20"&amp;RIGHT(BJ$1,2))),NETWORKDAYS($T873,$U873,Holidays!$J$3:$J$937),
IF(AND($T873&lt;DATEVALUE("10/1/20"&amp;RIGHT(BI$1,2)),$U873&lt;=DATEVALUE("9/30/20"&amp;RIGHT(BJ$1,2))),NETWORKDAYS(DATEVALUE("10/1/20"&amp;RIGHT(BI$1,2)),$U873,Holidays!$J$3:$J$937),
IF($T873&lt;DATEVALUE("10/1/20"&amp;RIGHT(BI$1,2)),NETWORKDAYS(DATEVALUE("10/1/20"&amp;RIGHT(BI$1,2)),DATEVALUE("9/30/20"&amp;RIGHT(BJ$1,2)),Holidays!$J$3:$J$937),
IF($T873&gt;=DATEVALUE("10/1/20"&amp;RIGHT(BI$1,2)),NETWORKDAYS($T873,DATEVALUE("9/30/20"&amp;RIGHT(BJ$1,2)),Holidays!$J$3:$J$937),"")))),"")/(NETWORKDAYS($T873,$U873,Holidays!$J$3:$J$937)),0))</f>
        <v/>
      </c>
      <c r="BK873" s="87" t="str">
        <f>IF($Q873="","",IFERROR(IF(OR(AND($T873&gt;=DATEVALUE("10/1/20"&amp;RIGHT(BJ$1,2)),$T873&lt;=DATEVALUE("9/30/20"&amp;RIGHT(BK$1,2))),AND($U873&gt;=DATEVALUE("10/1/20"&amp;RIGHT(BJ$1,2)),$U873&lt;=DATEVALUE("9/30/20"&amp;RIGHT(BK$1,2))),AND($T873&lt;=DATEVALUE("10/1/20"&amp;RIGHT(BJ$1,2)),$U873&gt;=DATEVALUE("9/30/20"&amp;RIGHT(BK$1,2)))),
IF(AND($T873&gt;=DATEVALUE("10/1/20"&amp;RIGHT(BJ$1,2)),$U873&lt;=DATEVALUE("9/30/20"&amp;RIGHT(BK$1,2))),NETWORKDAYS($T873,$U873,Holidays!$J$3:$J$937),
IF(AND($T873&lt;DATEVALUE("10/1/20"&amp;RIGHT(BJ$1,2)),$U873&lt;=DATEVALUE("9/30/20"&amp;RIGHT(BK$1,2))),NETWORKDAYS(DATEVALUE("10/1/20"&amp;RIGHT(BJ$1,2)),$U873,Holidays!$J$3:$J$937),
IF($T873&lt;DATEVALUE("10/1/20"&amp;RIGHT(BJ$1,2)),NETWORKDAYS(DATEVALUE("10/1/20"&amp;RIGHT(BJ$1,2)),DATEVALUE("9/30/20"&amp;RIGHT(BK$1,2)),Holidays!$J$3:$J$937),
IF($T873&gt;=DATEVALUE("10/1/20"&amp;RIGHT(BJ$1,2)),NETWORKDAYS($T873,DATEVALUE("9/30/20"&amp;RIGHT(BK$1,2)),Holidays!$J$3:$J$937),"")))),"")/(NETWORKDAYS($T873,$U873,Holidays!$J$3:$J$937)),0))</f>
        <v/>
      </c>
      <c r="BL873" s="87" t="str">
        <f>IF($Q873="","",IFERROR(IF(OR(AND($T873&gt;=DATEVALUE("10/1/20"&amp;RIGHT(BK$1,2)),$T873&lt;=DATEVALUE("9/30/20"&amp;RIGHT(BL$1,2))),AND($U873&gt;=DATEVALUE("10/1/20"&amp;RIGHT(BK$1,2)),$U873&lt;=DATEVALUE("9/30/20"&amp;RIGHT(BL$1,2))),AND($T873&lt;=DATEVALUE("10/1/20"&amp;RIGHT(BK$1,2)),$U873&gt;=DATEVALUE("9/30/20"&amp;RIGHT(BL$1,2)))),
IF(AND($T873&gt;=DATEVALUE("10/1/20"&amp;RIGHT(BK$1,2)),$U873&lt;=DATEVALUE("9/30/20"&amp;RIGHT(BL$1,2))),NETWORKDAYS($T873,$U873,Holidays!$J$3:$J$937),
IF(AND($T873&lt;DATEVALUE("10/1/20"&amp;RIGHT(BK$1,2)),$U873&lt;=DATEVALUE("9/30/20"&amp;RIGHT(BL$1,2))),NETWORKDAYS(DATEVALUE("10/1/20"&amp;RIGHT(BK$1,2)),$U873,Holidays!$J$3:$J$937),
IF($T873&lt;DATEVALUE("10/1/20"&amp;RIGHT(BK$1,2)),NETWORKDAYS(DATEVALUE("10/1/20"&amp;RIGHT(BK$1,2)),DATEVALUE("9/30/20"&amp;RIGHT(BL$1,2)),Holidays!$J$3:$J$937),
IF($T873&gt;=DATEVALUE("10/1/20"&amp;RIGHT(BK$1,2)),NETWORKDAYS($T873,DATEVALUE("9/30/20"&amp;RIGHT(BL$1,2)),Holidays!$J$3:$J$937),"")))),"")/(NETWORKDAYS($T873,$U873,Holidays!$J$3:$J$937)),0))</f>
        <v/>
      </c>
      <c r="BM873" s="87" t="str">
        <f>IF($Q873="","",IFERROR(IF(OR(AND($T873&gt;=DATEVALUE("10/1/20"&amp;RIGHT(BL$1,2)),$T873&lt;=DATEVALUE("9/30/20"&amp;RIGHT(BM$1,2))),AND($U873&gt;=DATEVALUE("10/1/20"&amp;RIGHT(BL$1,2)),$U873&lt;=DATEVALUE("9/30/20"&amp;RIGHT(BM$1,2))),AND($T873&lt;=DATEVALUE("10/1/20"&amp;RIGHT(BL$1,2)),$U873&gt;=DATEVALUE("9/30/20"&amp;RIGHT(BM$1,2)))),
IF(AND($T873&gt;=DATEVALUE("10/1/20"&amp;RIGHT(BL$1,2)),$U873&lt;=DATEVALUE("9/30/20"&amp;RIGHT(BM$1,2))),NETWORKDAYS($T873,$U873,Holidays!$J$3:$J$937),
IF(AND($T873&lt;DATEVALUE("10/1/20"&amp;RIGHT(BL$1,2)),$U873&lt;=DATEVALUE("9/30/20"&amp;RIGHT(BM$1,2))),NETWORKDAYS(DATEVALUE("10/1/20"&amp;RIGHT(BL$1,2)),$U873,Holidays!$J$3:$J$937),
IF($T873&lt;DATEVALUE("10/1/20"&amp;RIGHT(BL$1,2)),NETWORKDAYS(DATEVALUE("10/1/20"&amp;RIGHT(BL$1,2)),DATEVALUE("9/30/20"&amp;RIGHT(BM$1,2)),Holidays!$J$3:$J$937),
IF($T873&gt;=DATEVALUE("10/1/20"&amp;RIGHT(BL$1,2)),NETWORKDAYS($T873,DATEVALUE("9/30/20"&amp;RIGHT(BM$1,2)),Holidays!$J$3:$J$937),"")))),"")/(NETWORKDAYS($T873,$U873,Holidays!$J$3:$J$937)),0))</f>
        <v/>
      </c>
      <c r="BN873" s="87" t="str">
        <f>IF($Q873="","",IFERROR(IF(OR(AND($T873&gt;=DATEVALUE("10/1/20"&amp;RIGHT(BM$1,2)),$T873&lt;=DATEVALUE("9/30/20"&amp;RIGHT(BN$1,2))),AND($U873&gt;=DATEVALUE("10/1/20"&amp;RIGHT(BM$1,2)),$U873&lt;=DATEVALUE("9/30/20"&amp;RIGHT(BN$1,2))),AND($T873&lt;=DATEVALUE("10/1/20"&amp;RIGHT(BM$1,2)),$U873&gt;=DATEVALUE("9/30/20"&amp;RIGHT(BN$1,2)))),
IF(AND($T873&gt;=DATEVALUE("10/1/20"&amp;RIGHT(BM$1,2)),$U873&lt;=DATEVALUE("9/30/20"&amp;RIGHT(BN$1,2))),NETWORKDAYS($T873,$U873,Holidays!$J$3:$J$937),
IF(AND($T873&lt;DATEVALUE("10/1/20"&amp;RIGHT(BM$1,2)),$U873&lt;=DATEVALUE("9/30/20"&amp;RIGHT(BN$1,2))),NETWORKDAYS(DATEVALUE("10/1/20"&amp;RIGHT(BM$1,2)),$U873,Holidays!$J$3:$J$937),
IF($T873&lt;DATEVALUE("10/1/20"&amp;RIGHT(BM$1,2)),NETWORKDAYS(DATEVALUE("10/1/20"&amp;RIGHT(BM$1,2)),DATEVALUE("9/30/20"&amp;RIGHT(BN$1,2)),Holidays!$J$3:$J$937),
IF($T873&gt;=DATEVALUE("10/1/20"&amp;RIGHT(BM$1,2)),NETWORKDAYS($T873,DATEVALUE("9/30/20"&amp;RIGHT(BN$1,2)),Holidays!$J$3:$J$937),"")))),"")/(NETWORKDAYS($T873,$U873,Holidays!$J$3:$J$937)),0))</f>
        <v/>
      </c>
      <c r="BO873" s="87" t="str">
        <f>IF($Q873="","",IFERROR(IF(OR(AND($T873&gt;=DATEVALUE("10/1/20"&amp;RIGHT(BN$1,2)),$T873&lt;=DATEVALUE("9/30/20"&amp;RIGHT(BO$1,2))),AND($U873&gt;=DATEVALUE("10/1/20"&amp;RIGHT(BN$1,2)),$U873&lt;=DATEVALUE("9/30/20"&amp;RIGHT(BO$1,2))),AND($T873&lt;=DATEVALUE("10/1/20"&amp;RIGHT(BN$1,2)),$U873&gt;=DATEVALUE("9/30/20"&amp;RIGHT(BO$1,2)))),
IF(AND($T873&gt;=DATEVALUE("10/1/20"&amp;RIGHT(BN$1,2)),$U873&lt;=DATEVALUE("9/30/20"&amp;RIGHT(BO$1,2))),NETWORKDAYS($T873,$U873,Holidays!$J$3:$J$937),
IF(AND($T873&lt;DATEVALUE("10/1/20"&amp;RIGHT(BN$1,2)),$U873&lt;=DATEVALUE("9/30/20"&amp;RIGHT(BO$1,2))),NETWORKDAYS(DATEVALUE("10/1/20"&amp;RIGHT(BN$1,2)),$U873,Holidays!$J$3:$J$937),
IF($T873&lt;DATEVALUE("10/1/20"&amp;RIGHT(BN$1,2)),NETWORKDAYS(DATEVALUE("10/1/20"&amp;RIGHT(BN$1,2)),DATEVALUE("9/30/20"&amp;RIGHT(BO$1,2)),Holidays!$J$3:$J$937),
IF($T873&gt;=DATEVALUE("10/1/20"&amp;RIGHT(BN$1,2)),NETWORKDAYS($T873,DATEVALUE("9/30/20"&amp;RIGHT(BO$1,2)),Holidays!$J$3:$J$937),"")))),"")/(NETWORKDAYS($T873,$U873,Holidays!$J$3:$J$937)),0))</f>
        <v/>
      </c>
      <c r="BP873" s="87" t="str">
        <f>IF($Q873="","",IFERROR(IF(OR(AND($T873&gt;=DATEVALUE("10/1/20"&amp;RIGHT(BO$1,2)),$T873&lt;=DATEVALUE("9/30/20"&amp;RIGHT(BP$1,2))),AND($U873&gt;=DATEVALUE("10/1/20"&amp;RIGHT(BO$1,2)),$U873&lt;=DATEVALUE("9/30/20"&amp;RIGHT(BP$1,2))),AND($T873&lt;=DATEVALUE("10/1/20"&amp;RIGHT(BO$1,2)),$U873&gt;=DATEVALUE("9/30/20"&amp;RIGHT(BP$1,2)))),
IF(AND($T873&gt;=DATEVALUE("10/1/20"&amp;RIGHT(BO$1,2)),$U873&lt;=DATEVALUE("9/30/20"&amp;RIGHT(BP$1,2))),NETWORKDAYS($T873,$U873,Holidays!$J$3:$J$937),
IF(AND($T873&lt;DATEVALUE("10/1/20"&amp;RIGHT(BO$1,2)),$U873&lt;=DATEVALUE("9/30/20"&amp;RIGHT(BP$1,2))),NETWORKDAYS(DATEVALUE("10/1/20"&amp;RIGHT(BO$1,2)),$U873,Holidays!$J$3:$J$937),
IF($T873&lt;DATEVALUE("10/1/20"&amp;RIGHT(BO$1,2)),NETWORKDAYS(DATEVALUE("10/1/20"&amp;RIGHT(BO$1,2)),DATEVALUE("9/30/20"&amp;RIGHT(BP$1,2)),Holidays!$J$3:$J$937),
IF($T873&gt;=DATEVALUE("10/1/20"&amp;RIGHT(BO$1,2)),NETWORKDAYS($T873,DATEVALUE("9/30/20"&amp;RIGHT(BP$1,2)),Holidays!$J$3:$J$937),"")))),"")/(NETWORKDAYS($T873,$U873,Holidays!$J$3:$J$937)),0))</f>
        <v/>
      </c>
      <c r="BQ873" s="87" t="str">
        <f>IF($Q873="","",IFERROR(IF(OR(AND($T873&gt;=DATEVALUE("10/1/20"&amp;RIGHT(BP$1,2)),$T873&lt;=DATEVALUE("9/30/20"&amp;RIGHT(BQ$1,2))),AND($U873&gt;=DATEVALUE("10/1/20"&amp;RIGHT(BP$1,2)),$U873&lt;=DATEVALUE("9/30/20"&amp;RIGHT(BQ$1,2))),AND($T873&lt;=DATEVALUE("10/1/20"&amp;RIGHT(BP$1,2)),$U873&gt;=DATEVALUE("9/30/20"&amp;RIGHT(BQ$1,2)))),
IF(AND($T873&gt;=DATEVALUE("10/1/20"&amp;RIGHT(BP$1,2)),$U873&lt;=DATEVALUE("9/30/20"&amp;RIGHT(BQ$1,2))),NETWORKDAYS($T873,$U873,Holidays!$J$3:$J$937),
IF(AND($T873&lt;DATEVALUE("10/1/20"&amp;RIGHT(BP$1,2)),$U873&lt;=DATEVALUE("9/30/20"&amp;RIGHT(BQ$1,2))),NETWORKDAYS(DATEVALUE("10/1/20"&amp;RIGHT(BP$1,2)),$U873,Holidays!$J$3:$J$937),
IF($T873&lt;DATEVALUE("10/1/20"&amp;RIGHT(BP$1,2)),NETWORKDAYS(DATEVALUE("10/1/20"&amp;RIGHT(BP$1,2)),DATEVALUE("9/30/20"&amp;RIGHT(BQ$1,2)),Holidays!$J$3:$J$937),
IF($T873&gt;=DATEVALUE("10/1/20"&amp;RIGHT(BP$1,2)),NETWORKDAYS($T873,DATEVALUE("9/30/20"&amp;RIGHT(BQ$1,2)),Holidays!$J$3:$J$937),"")))),"")/(NETWORKDAYS($T873,$U873,Holidays!$J$3:$J$937)),0))</f>
        <v/>
      </c>
      <c r="BR873" s="87" t="str">
        <f>IF($Q873="","",IFERROR(IF(OR(AND($T873&gt;=DATEVALUE("10/1/20"&amp;RIGHT(BQ$1,2)),$T873&lt;=DATEVALUE("9/30/20"&amp;RIGHT(BR$1,2))),AND($U873&gt;=DATEVALUE("10/1/20"&amp;RIGHT(BQ$1,2)),$U873&lt;=DATEVALUE("9/30/20"&amp;RIGHT(BR$1,2))),AND($T873&lt;=DATEVALUE("10/1/20"&amp;RIGHT(BQ$1,2)),$U873&gt;=DATEVALUE("9/30/20"&amp;RIGHT(BR$1,2)))),
IF(AND($T873&gt;=DATEVALUE("10/1/20"&amp;RIGHT(BQ$1,2)),$U873&lt;=DATEVALUE("9/30/20"&amp;RIGHT(BR$1,2))),NETWORKDAYS($T873,$U873,Holidays!$J$3:$J$937),
IF(AND($T873&lt;DATEVALUE("10/1/20"&amp;RIGHT(BQ$1,2)),$U873&lt;=DATEVALUE("9/30/20"&amp;RIGHT(BR$1,2))),NETWORKDAYS(DATEVALUE("10/1/20"&amp;RIGHT(BQ$1,2)),$U873,Holidays!$J$3:$J$937),
IF($T873&lt;DATEVALUE("10/1/20"&amp;RIGHT(BQ$1,2)),NETWORKDAYS(DATEVALUE("10/1/20"&amp;RIGHT(BQ$1,2)),DATEVALUE("9/30/20"&amp;RIGHT(BR$1,2)),Holidays!$J$3:$J$937),
IF($T873&gt;=DATEVALUE("10/1/20"&amp;RIGHT(BQ$1,2)),NETWORKDAYS($T873,DATEVALUE("9/30/20"&amp;RIGHT(BR$1,2)),Holidays!$J$3:$J$937),"")))),"")/(NETWORKDAYS($T873,$U873,Holidays!$J$3:$J$937)),0))</f>
        <v/>
      </c>
      <c r="BS873" s="87" t="str">
        <f>IF($Q873="","",IFERROR(IF(OR(AND($T873&gt;=DATEVALUE("10/1/20"&amp;RIGHT(BR$1,2)),$T873&lt;=DATEVALUE("9/30/20"&amp;RIGHT(BS$1,2))),AND($U873&gt;=DATEVALUE("10/1/20"&amp;RIGHT(BR$1,2)),$U873&lt;=DATEVALUE("9/30/20"&amp;RIGHT(BS$1,2))),AND($T873&lt;=DATEVALUE("10/1/20"&amp;RIGHT(BR$1,2)),$U873&gt;=DATEVALUE("9/30/20"&amp;RIGHT(BS$1,2)))),
IF(AND($T873&gt;=DATEVALUE("10/1/20"&amp;RIGHT(BR$1,2)),$U873&lt;=DATEVALUE("9/30/20"&amp;RIGHT(BS$1,2))),NETWORKDAYS($T873,$U873,Holidays!$J$3:$J$937),
IF(AND($T873&lt;DATEVALUE("10/1/20"&amp;RIGHT(BR$1,2)),$U873&lt;=DATEVALUE("9/30/20"&amp;RIGHT(BS$1,2))),NETWORKDAYS(DATEVALUE("10/1/20"&amp;RIGHT(BR$1,2)),$U873,Holidays!$J$3:$J$937),
IF($T873&lt;DATEVALUE("10/1/20"&amp;RIGHT(BR$1,2)),NETWORKDAYS(DATEVALUE("10/1/20"&amp;RIGHT(BR$1,2)),DATEVALUE("9/30/20"&amp;RIGHT(BS$1,2)),Holidays!$J$3:$J$937),
IF($T873&gt;=DATEVALUE("10/1/20"&amp;RIGHT(BR$1,2)),NETWORKDAYS($T873,DATEVALUE("9/30/20"&amp;RIGHT(BS$1,2)),Holidays!$J$3:$J$937),"")))),"")/(NETWORKDAYS($T873,$U873,Holidays!$J$3:$J$937)),0))</f>
        <v/>
      </c>
      <c r="BT873" s="87" t="str">
        <f>IF($Q873="","",IFERROR(IF(OR(AND($T873&gt;=DATEVALUE("10/1/20"&amp;RIGHT(BS$1,2)),$T873&lt;=DATEVALUE("9/30/20"&amp;RIGHT(BT$1,2))),AND($U873&gt;=DATEVALUE("10/1/20"&amp;RIGHT(BS$1,2)),$U873&lt;=DATEVALUE("9/30/20"&amp;RIGHT(BT$1,2))),AND($T873&lt;=DATEVALUE("10/1/20"&amp;RIGHT(BS$1,2)),$U873&gt;=DATEVALUE("9/30/20"&amp;RIGHT(BT$1,2)))),
IF(AND($T873&gt;=DATEVALUE("10/1/20"&amp;RIGHT(BS$1,2)),$U873&lt;=DATEVALUE("9/30/20"&amp;RIGHT(BT$1,2))),NETWORKDAYS($T873,$U873,Holidays!$J$3:$J$937),
IF(AND($T873&lt;DATEVALUE("10/1/20"&amp;RIGHT(BS$1,2)),$U873&lt;=DATEVALUE("9/30/20"&amp;RIGHT(BT$1,2))),NETWORKDAYS(DATEVALUE("10/1/20"&amp;RIGHT(BS$1,2)),$U873,Holidays!$J$3:$J$937),
IF($T873&lt;DATEVALUE("10/1/20"&amp;RIGHT(BS$1,2)),NETWORKDAYS(DATEVALUE("10/1/20"&amp;RIGHT(BS$1,2)),DATEVALUE("9/30/20"&amp;RIGHT(BT$1,2)),Holidays!$J$3:$J$937),
IF($T873&gt;=DATEVALUE("10/1/20"&amp;RIGHT(BS$1,2)),NETWORKDAYS($T873,DATEVALUE("9/30/20"&amp;RIGHT(BT$1,2)),Holidays!$J$3:$J$937),"")))),"")/(NETWORKDAYS($T873,$U873,Holidays!$J$3:$J$937)),0))</f>
        <v/>
      </c>
      <c r="BU873" s="87" t="str">
        <f>IF($Q873="","",IFERROR(IF(OR(AND($T873&gt;=DATEVALUE("10/1/20"&amp;RIGHT(BT$1,2)),$T873&lt;=DATEVALUE("9/30/20"&amp;RIGHT(BU$1,2))),AND($U873&gt;=DATEVALUE("10/1/20"&amp;RIGHT(BT$1,2)),$U873&lt;=DATEVALUE("9/30/20"&amp;RIGHT(BU$1,2))),AND($T873&lt;=DATEVALUE("10/1/20"&amp;RIGHT(BT$1,2)),$U873&gt;=DATEVALUE("9/30/20"&amp;RIGHT(BU$1,2)))),
IF(AND($T873&gt;=DATEVALUE("10/1/20"&amp;RIGHT(BT$1,2)),$U873&lt;=DATEVALUE("9/30/20"&amp;RIGHT(BU$1,2))),NETWORKDAYS($T873,$U873,Holidays!$J$3:$J$937),
IF(AND($T873&lt;DATEVALUE("10/1/20"&amp;RIGHT(BT$1,2)),$U873&lt;=DATEVALUE("9/30/20"&amp;RIGHT(BU$1,2))),NETWORKDAYS(DATEVALUE("10/1/20"&amp;RIGHT(BT$1,2)),$U873,Holidays!$J$3:$J$937),
IF($T873&lt;DATEVALUE("10/1/20"&amp;RIGHT(BT$1,2)),NETWORKDAYS(DATEVALUE("10/1/20"&amp;RIGHT(BT$1,2)),DATEVALUE("9/30/20"&amp;RIGHT(BU$1,2)),Holidays!$J$3:$J$937),
IF($T873&gt;=DATEVALUE("10/1/20"&amp;RIGHT(BT$1,2)),NETWORKDAYS($T873,DATEVALUE("9/30/20"&amp;RIGHT(BU$1,2)),Holidays!$J$3:$J$937),"")))),"")/(NETWORKDAYS($T873,$U873,Holidays!$J$3:$J$937)),0))</f>
        <v/>
      </c>
      <c r="BV873" s="87" t="str">
        <f>IF($Q873="","",IFERROR(IF(OR(AND($T873&gt;=DATEVALUE("10/1/20"&amp;RIGHT(BU$1,2)),$T873&lt;=DATEVALUE("9/30/20"&amp;RIGHT(BV$1,2))),AND($U873&gt;=DATEVALUE("10/1/20"&amp;RIGHT(BU$1,2)),$U873&lt;=DATEVALUE("9/30/20"&amp;RIGHT(BV$1,2))),AND($T873&lt;=DATEVALUE("10/1/20"&amp;RIGHT(BU$1,2)),$U873&gt;=DATEVALUE("9/30/20"&amp;RIGHT(BV$1,2)))),
IF(AND($T873&gt;=DATEVALUE("10/1/20"&amp;RIGHT(BU$1,2)),$U873&lt;=DATEVALUE("9/30/20"&amp;RIGHT(BV$1,2))),NETWORKDAYS($T873,$U873,Holidays!$J$3:$J$937),
IF(AND($T873&lt;DATEVALUE("10/1/20"&amp;RIGHT(BU$1,2)),$U873&lt;=DATEVALUE("9/30/20"&amp;RIGHT(BV$1,2))),NETWORKDAYS(DATEVALUE("10/1/20"&amp;RIGHT(BU$1,2)),$U873,Holidays!$J$3:$J$937),
IF($T873&lt;DATEVALUE("10/1/20"&amp;RIGHT(BU$1,2)),NETWORKDAYS(DATEVALUE("10/1/20"&amp;RIGHT(BU$1,2)),DATEVALUE("9/30/20"&amp;RIGHT(BV$1,2)),Holidays!$J$3:$J$937),
IF($T873&gt;=DATEVALUE("10/1/20"&amp;RIGHT(BU$1,2)),NETWORKDAYS($T873,DATEVALUE("9/30/20"&amp;RIGHT(BV$1,2)),Holidays!$J$3:$J$937),"")))),"")/(NETWORKDAYS($T873,$U873,Holidays!$J$3:$J$937)),0))</f>
        <v/>
      </c>
      <c r="BW873" s="87" t="str">
        <f>IF($Q873="","",IFERROR(IF(OR(AND($T873&gt;=DATEVALUE("10/1/20"&amp;RIGHT(BV$1,2)),$T873&lt;=DATEVALUE("9/30/20"&amp;RIGHT(BW$1,2))),AND($U873&gt;=DATEVALUE("10/1/20"&amp;RIGHT(BV$1,2)),$U873&lt;=DATEVALUE("9/30/20"&amp;RIGHT(BW$1,2))),AND($T873&lt;=DATEVALUE("10/1/20"&amp;RIGHT(BV$1,2)),$U873&gt;=DATEVALUE("9/30/20"&amp;RIGHT(BW$1,2)))),
IF(AND($T873&gt;=DATEVALUE("10/1/20"&amp;RIGHT(BV$1,2)),$U873&lt;=DATEVALUE("9/30/20"&amp;RIGHT(BW$1,2))),NETWORKDAYS($T873,$U873,Holidays!$J$3:$J$937),
IF(AND($T873&lt;DATEVALUE("10/1/20"&amp;RIGHT(BV$1,2)),$U873&lt;=DATEVALUE("9/30/20"&amp;RIGHT(BW$1,2))),NETWORKDAYS(DATEVALUE("10/1/20"&amp;RIGHT(BV$1,2)),$U873,Holidays!$J$3:$J$937),
IF($T873&lt;DATEVALUE("10/1/20"&amp;RIGHT(BV$1,2)),NETWORKDAYS(DATEVALUE("10/1/20"&amp;RIGHT(BV$1,2)),DATEVALUE("9/30/20"&amp;RIGHT(BW$1,2)),Holidays!$J$3:$J$937),
IF($T873&gt;=DATEVALUE("10/1/20"&amp;RIGHT(BV$1,2)),NETWORKDAYS($T873,DATEVALUE("9/30/20"&amp;RIGHT(BW$1,2)),Holidays!$J$3:$J$937),"")))),"")/(NETWORKDAYS($T873,$U873,Holidays!$J$3:$J$937)),0))</f>
        <v/>
      </c>
      <c r="BX873" s="87" t="str">
        <f>IF($Q873="","",IFERROR(IF(OR(AND($T873&gt;=DATEVALUE("10/1/20"&amp;RIGHT(BW$1,2)),$T873&lt;=DATEVALUE("9/30/20"&amp;RIGHT(BX$1,2))),AND($U873&gt;=DATEVALUE("10/1/20"&amp;RIGHT(BW$1,2)),$U873&lt;=DATEVALUE("9/30/20"&amp;RIGHT(BX$1,2))),AND($T873&lt;=DATEVALUE("10/1/20"&amp;RIGHT(BW$1,2)),$U873&gt;=DATEVALUE("9/30/20"&amp;RIGHT(BX$1,2)))),
IF(AND($T873&gt;=DATEVALUE("10/1/20"&amp;RIGHT(BW$1,2)),$U873&lt;=DATEVALUE("9/30/20"&amp;RIGHT(BX$1,2))),NETWORKDAYS($T873,$U873,Holidays!$J$3:$J$937),
IF(AND($T873&lt;DATEVALUE("10/1/20"&amp;RIGHT(BW$1,2)),$U873&lt;=DATEVALUE("9/30/20"&amp;RIGHT(BX$1,2))),NETWORKDAYS(DATEVALUE("10/1/20"&amp;RIGHT(BW$1,2)),$U873,Holidays!$J$3:$J$937),
IF($T873&lt;DATEVALUE("10/1/20"&amp;RIGHT(BW$1,2)),NETWORKDAYS(DATEVALUE("10/1/20"&amp;RIGHT(BW$1,2)),DATEVALUE("9/30/20"&amp;RIGHT(BX$1,2)),Holidays!$J$3:$J$937),
IF($T873&gt;=DATEVALUE("10/1/20"&amp;RIGHT(BW$1,2)),NETWORKDAYS($T873,DATEVALUE("9/30/20"&amp;RIGHT(BX$1,2)),Holidays!$J$3:$J$937),"")))),"")/(NETWORKDAYS($T873,$U873,Holidays!$J$3:$J$937)),0))</f>
        <v/>
      </c>
      <c r="BY873" s="87" t="str">
        <f>IF($Q873="","",IFERROR(IF(OR(AND($T873&gt;=DATEVALUE("10/1/20"&amp;RIGHT(BX$1,2)),$T873&lt;=DATEVALUE("9/30/20"&amp;RIGHT(BY$1,2))),AND($U873&gt;=DATEVALUE("10/1/20"&amp;RIGHT(BX$1,2)),$U873&lt;=DATEVALUE("9/30/20"&amp;RIGHT(BY$1,2))),AND($T873&lt;=DATEVALUE("10/1/20"&amp;RIGHT(BX$1,2)),$U873&gt;=DATEVALUE("9/30/20"&amp;RIGHT(BY$1,2)))),
IF(AND($T873&gt;=DATEVALUE("10/1/20"&amp;RIGHT(BX$1,2)),$U873&lt;=DATEVALUE("9/30/20"&amp;RIGHT(BY$1,2))),NETWORKDAYS($T873,$U873,Holidays!$J$3:$J$937),
IF(AND($T873&lt;DATEVALUE("10/1/20"&amp;RIGHT(BX$1,2)),$U873&lt;=DATEVALUE("9/30/20"&amp;RIGHT(BY$1,2))),NETWORKDAYS(DATEVALUE("10/1/20"&amp;RIGHT(BX$1,2)),$U873,Holidays!$J$3:$J$937),
IF($T873&lt;DATEVALUE("10/1/20"&amp;RIGHT(BX$1,2)),NETWORKDAYS(DATEVALUE("10/1/20"&amp;RIGHT(BX$1,2)),DATEVALUE("9/30/20"&amp;RIGHT(BY$1,2)),Holidays!$J$3:$J$937),
IF($T873&gt;=DATEVALUE("10/1/20"&amp;RIGHT(BX$1,2)),NETWORKDAYS($T873,DATEVALUE("9/30/20"&amp;RIGHT(BY$1,2)),Holidays!$J$3:$J$937),"")))),"")/(NETWORKDAYS($T873,$U873,Holidays!$J$3:$J$937)),0))</f>
        <v/>
      </c>
      <c r="BZ873" s="87" t="str">
        <f>IF($Q873="","",IFERROR(IF(OR(AND($T873&gt;=DATEVALUE("10/1/20"&amp;RIGHT(BY$1,2)),$T873&lt;=DATEVALUE("9/30/20"&amp;RIGHT(BZ$1,2))),AND($U873&gt;=DATEVALUE("10/1/20"&amp;RIGHT(BY$1,2)),$U873&lt;=DATEVALUE("9/30/20"&amp;RIGHT(BZ$1,2))),AND($T873&lt;=DATEVALUE("10/1/20"&amp;RIGHT(BY$1,2)),$U873&gt;=DATEVALUE("9/30/20"&amp;RIGHT(BZ$1,2)))),
IF(AND($T873&gt;=DATEVALUE("10/1/20"&amp;RIGHT(BY$1,2)),$U873&lt;=DATEVALUE("9/30/20"&amp;RIGHT(BZ$1,2))),NETWORKDAYS($T873,$U873,Holidays!$J$3:$J$937),
IF(AND($T873&lt;DATEVALUE("10/1/20"&amp;RIGHT(BY$1,2)),$U873&lt;=DATEVALUE("9/30/20"&amp;RIGHT(BZ$1,2))),NETWORKDAYS(DATEVALUE("10/1/20"&amp;RIGHT(BY$1,2)),$U873,Holidays!$J$3:$J$937),
IF($T873&lt;DATEVALUE("10/1/20"&amp;RIGHT(BY$1,2)),NETWORKDAYS(DATEVALUE("10/1/20"&amp;RIGHT(BY$1,2)),DATEVALUE("9/30/20"&amp;RIGHT(BZ$1,2)),Holidays!$J$3:$J$937),
IF($T873&gt;=DATEVALUE("10/1/20"&amp;RIGHT(BY$1,2)),NETWORKDAYS($T873,DATEVALUE("9/30/20"&amp;RIGHT(BZ$1,2)),Holidays!$J$3:$J$937),"")))),"")/(NETWORKDAYS($T873,$U873,Holidays!$J$3:$J$937)),0))</f>
        <v/>
      </c>
      <c r="CA873" s="87" t="str">
        <f>IF($Q873="","",IFERROR(IF(OR(AND($T873&gt;=DATEVALUE("10/1/20"&amp;RIGHT(BZ$1,2)),$T873&lt;=DATEVALUE("9/30/20"&amp;RIGHT(CA$1,2))),AND($U873&gt;=DATEVALUE("10/1/20"&amp;RIGHT(BZ$1,2)),$U873&lt;=DATEVALUE("9/30/20"&amp;RIGHT(CA$1,2))),AND($T873&lt;=DATEVALUE("10/1/20"&amp;RIGHT(BZ$1,2)),$U873&gt;=DATEVALUE("9/30/20"&amp;RIGHT(CA$1,2)))),
IF(AND($T873&gt;=DATEVALUE("10/1/20"&amp;RIGHT(BZ$1,2)),$U873&lt;=DATEVALUE("9/30/20"&amp;RIGHT(CA$1,2))),NETWORKDAYS($T873,$U873,Holidays!$J$3:$J$937),
IF(AND($T873&lt;DATEVALUE("10/1/20"&amp;RIGHT(BZ$1,2)),$U873&lt;=DATEVALUE("9/30/20"&amp;RIGHT(CA$1,2))),NETWORKDAYS(DATEVALUE("10/1/20"&amp;RIGHT(BZ$1,2)),$U873,Holidays!$J$3:$J$937),
IF($T873&lt;DATEVALUE("10/1/20"&amp;RIGHT(BZ$1,2)),NETWORKDAYS(DATEVALUE("10/1/20"&amp;RIGHT(BZ$1,2)),DATEVALUE("9/30/20"&amp;RIGHT(CA$1,2)),Holidays!$J$3:$J$937),
IF($T873&gt;=DATEVALUE("10/1/20"&amp;RIGHT(BZ$1,2)),NETWORKDAYS($T873,DATEVALUE("9/30/20"&amp;RIGHT(CA$1,2)),Holidays!$J$3:$J$937),"")))),"")/(NETWORKDAYS($T873,$U873,Holidays!$J$3:$J$937)),0))</f>
        <v/>
      </c>
      <c r="CB873" s="87" t="str">
        <f>IF($Q873="","",IFERROR(IF(OR(AND($T873&gt;=DATEVALUE("10/1/20"&amp;RIGHT(CA$1,2)),$T873&lt;=DATEVALUE("9/30/20"&amp;RIGHT(CB$1,2))),AND($U873&gt;=DATEVALUE("10/1/20"&amp;RIGHT(CA$1,2)),$U873&lt;=DATEVALUE("9/30/20"&amp;RIGHT(CB$1,2))),AND($T873&lt;=DATEVALUE("10/1/20"&amp;RIGHT(CA$1,2)),$U873&gt;=DATEVALUE("9/30/20"&amp;RIGHT(CB$1,2)))),
IF(AND($T873&gt;=DATEVALUE("10/1/20"&amp;RIGHT(CA$1,2)),$U873&lt;=DATEVALUE("9/30/20"&amp;RIGHT(CB$1,2))),NETWORKDAYS($T873,$U873,Holidays!$J$3:$J$937),
IF(AND($T873&lt;DATEVALUE("10/1/20"&amp;RIGHT(CA$1,2)),$U873&lt;=DATEVALUE("9/30/20"&amp;RIGHT(CB$1,2))),NETWORKDAYS(DATEVALUE("10/1/20"&amp;RIGHT(CA$1,2)),$U873,Holidays!$J$3:$J$937),
IF($T873&lt;DATEVALUE("10/1/20"&amp;RIGHT(CA$1,2)),NETWORKDAYS(DATEVALUE("10/1/20"&amp;RIGHT(CA$1,2)),DATEVALUE("9/30/20"&amp;RIGHT(CB$1,2)),Holidays!$J$3:$J$937),
IF($T873&gt;=DATEVALUE("10/1/20"&amp;RIGHT(CA$1,2)),NETWORKDAYS($T873,DATEVALUE("9/30/20"&amp;RIGHT(CB$1,2)),Holidays!$J$3:$J$937),"")))),"")/(NETWORKDAYS($T873,$U873,Holidays!$J$3:$J$937)),0))</f>
        <v/>
      </c>
    </row>
    <row r="874" spans="1:80">
      <c r="A874" s="97"/>
      <c r="B874" s="98" t="str">
        <f ca="1">IF(NOT($A874=""),OFFSET('WBS Reference &amp; User Procedure'!$A$1,MATCH($A874,'WBS Reference &amp; User Procedure'!$A:$A,0)-1,1),"")</f>
        <v/>
      </c>
      <c r="D874" s="97"/>
      <c r="T874" s="104" t="str">
        <f>IF(NOT(Q874=""),IF(NOT($S874=""),$S874,#REF!),"")</f>
        <v/>
      </c>
      <c r="U874" s="104" t="str">
        <f>IF(NOT(Q874=""),WORKDAY(T874,Q874,Holidays!$J$3:$J$937),"")</f>
        <v/>
      </c>
      <c r="V874" s="104"/>
      <c r="W874" s="104"/>
      <c r="X874" s="101" t="str">
        <f t="shared" si="197"/>
        <v/>
      </c>
      <c r="AL874" s="87" t="str">
        <f t="shared" ca="1" si="194"/>
        <v/>
      </c>
      <c r="AN874" s="87" t="str">
        <f t="shared" ca="1" si="195"/>
        <v/>
      </c>
      <c r="AO874" s="87" t="str">
        <f t="shared" ca="1" si="195"/>
        <v/>
      </c>
      <c r="AP874" s="87" t="str">
        <f t="shared" ca="1" si="195"/>
        <v/>
      </c>
      <c r="AQ874" s="87" t="str">
        <f t="shared" ca="1" si="195"/>
        <v/>
      </c>
      <c r="AR874" s="87" t="str">
        <f t="shared" ca="1" si="195"/>
        <v/>
      </c>
      <c r="AS874" s="87" t="str">
        <f t="shared" ca="1" si="195"/>
        <v/>
      </c>
      <c r="AT874" s="87" t="str">
        <f t="shared" ca="1" si="195"/>
        <v/>
      </c>
      <c r="AU874" s="87" t="str">
        <f t="shared" ca="1" si="195"/>
        <v/>
      </c>
      <c r="AV874" s="87" t="str">
        <f t="shared" ca="1" si="195"/>
        <v/>
      </c>
      <c r="AW874" s="87" t="str">
        <f t="shared" ca="1" si="195"/>
        <v/>
      </c>
      <c r="AX874" s="87" t="str">
        <f t="shared" ca="1" si="196"/>
        <v/>
      </c>
      <c r="AY874" s="87" t="str">
        <f t="shared" ca="1" si="196"/>
        <v/>
      </c>
      <c r="AZ874" s="87" t="str">
        <f t="shared" ca="1" si="196"/>
        <v/>
      </c>
      <c r="BA874" s="87" t="str">
        <f t="shared" ca="1" si="196"/>
        <v/>
      </c>
      <c r="BB874" s="87" t="str">
        <f t="shared" ca="1" si="196"/>
        <v/>
      </c>
      <c r="BC874" s="87" t="str">
        <f t="shared" ca="1" si="196"/>
        <v/>
      </c>
      <c r="BD874" s="87" t="str">
        <f t="shared" ca="1" si="196"/>
        <v/>
      </c>
      <c r="BE874" s="87" t="str">
        <f t="shared" ca="1" si="196"/>
        <v/>
      </c>
      <c r="BF874" s="87" t="str">
        <f t="shared" ca="1" si="196"/>
        <v/>
      </c>
      <c r="BG874" s="87" t="str">
        <f t="shared" ca="1" si="196"/>
        <v/>
      </c>
      <c r="BI874" s="87" t="str">
        <f>IF($Q874="","",IFERROR(IF(OR(AND($T874&gt;=DATEVALUE("10/1/20"&amp;RIGHT(BH$1,2)),$T874&lt;=DATEVALUE("9/30/20"&amp;RIGHT(BI$1,2))),AND($U874&gt;=DATEVALUE("10/1/20"&amp;RIGHT(BH$1,2)),$U874&lt;=DATEVALUE("9/30/20"&amp;RIGHT(BI$1,2))),AND($T874&lt;=DATEVALUE("10/1/20"&amp;RIGHT(BH$1,2)),$U874&gt;=DATEVALUE("9/30/20"&amp;RIGHT(BI$1,2)))),
IF(AND($T874&gt;=DATEVALUE("10/1/20"&amp;RIGHT(BH$1,2)),$U874&lt;=DATEVALUE("9/30/20"&amp;RIGHT(BI$1,2))),NETWORKDAYS($T874,$U874,Holidays!$J$3:$J$937),
IF(AND($T874&lt;DATEVALUE("10/1/20"&amp;RIGHT(BH$1,2)),$U874&lt;=DATEVALUE("9/30/20"&amp;RIGHT(BI$1,2))),NETWORKDAYS(DATEVALUE("10/1/20"&amp;RIGHT(BH$1,2)),$U874,Holidays!$J$3:$J$937),
IF($T874&lt;DATEVALUE("10/1/20"&amp;RIGHT(BH$1,2)),NETWORKDAYS(DATEVALUE("10/1/20"&amp;RIGHT(BH$1,2)),DATEVALUE("9/30/20"&amp;RIGHT(BI$1,2)),Holidays!$J$3:$J$937),
IF($T874&gt;=DATEVALUE("10/1/20"&amp;RIGHT(BH$1,2)),NETWORKDAYS($T874,DATEVALUE("9/30/20"&amp;RIGHT(BI$1,2)),Holidays!$J$3:$J$937),"")))),"")/(NETWORKDAYS($T874,$U874,Holidays!$J$3:$J$937)),0))</f>
        <v/>
      </c>
      <c r="BJ874" s="87" t="str">
        <f>IF($Q874="","",IFERROR(IF(OR(AND($T874&gt;=DATEVALUE("10/1/20"&amp;RIGHT(BI$1,2)),$T874&lt;=DATEVALUE("9/30/20"&amp;RIGHT(BJ$1,2))),AND($U874&gt;=DATEVALUE("10/1/20"&amp;RIGHT(BI$1,2)),$U874&lt;=DATEVALUE("9/30/20"&amp;RIGHT(BJ$1,2))),AND($T874&lt;=DATEVALUE("10/1/20"&amp;RIGHT(BI$1,2)),$U874&gt;=DATEVALUE("9/30/20"&amp;RIGHT(BJ$1,2)))),
IF(AND($T874&gt;=DATEVALUE("10/1/20"&amp;RIGHT(BI$1,2)),$U874&lt;=DATEVALUE("9/30/20"&amp;RIGHT(BJ$1,2))),NETWORKDAYS($T874,$U874,Holidays!$J$3:$J$937),
IF(AND($T874&lt;DATEVALUE("10/1/20"&amp;RIGHT(BI$1,2)),$U874&lt;=DATEVALUE("9/30/20"&amp;RIGHT(BJ$1,2))),NETWORKDAYS(DATEVALUE("10/1/20"&amp;RIGHT(BI$1,2)),$U874,Holidays!$J$3:$J$937),
IF($T874&lt;DATEVALUE("10/1/20"&amp;RIGHT(BI$1,2)),NETWORKDAYS(DATEVALUE("10/1/20"&amp;RIGHT(BI$1,2)),DATEVALUE("9/30/20"&amp;RIGHT(BJ$1,2)),Holidays!$J$3:$J$937),
IF($T874&gt;=DATEVALUE("10/1/20"&amp;RIGHT(BI$1,2)),NETWORKDAYS($T874,DATEVALUE("9/30/20"&amp;RIGHT(BJ$1,2)),Holidays!$J$3:$J$937),"")))),"")/(NETWORKDAYS($T874,$U874,Holidays!$J$3:$J$937)),0))</f>
        <v/>
      </c>
      <c r="BK874" s="87" t="str">
        <f>IF($Q874="","",IFERROR(IF(OR(AND($T874&gt;=DATEVALUE("10/1/20"&amp;RIGHT(BJ$1,2)),$T874&lt;=DATEVALUE("9/30/20"&amp;RIGHT(BK$1,2))),AND($U874&gt;=DATEVALUE("10/1/20"&amp;RIGHT(BJ$1,2)),$U874&lt;=DATEVALUE("9/30/20"&amp;RIGHT(BK$1,2))),AND($T874&lt;=DATEVALUE("10/1/20"&amp;RIGHT(BJ$1,2)),$U874&gt;=DATEVALUE("9/30/20"&amp;RIGHT(BK$1,2)))),
IF(AND($T874&gt;=DATEVALUE("10/1/20"&amp;RIGHT(BJ$1,2)),$U874&lt;=DATEVALUE("9/30/20"&amp;RIGHT(BK$1,2))),NETWORKDAYS($T874,$U874,Holidays!$J$3:$J$937),
IF(AND($T874&lt;DATEVALUE("10/1/20"&amp;RIGHT(BJ$1,2)),$U874&lt;=DATEVALUE("9/30/20"&amp;RIGHT(BK$1,2))),NETWORKDAYS(DATEVALUE("10/1/20"&amp;RIGHT(BJ$1,2)),$U874,Holidays!$J$3:$J$937),
IF($T874&lt;DATEVALUE("10/1/20"&amp;RIGHT(BJ$1,2)),NETWORKDAYS(DATEVALUE("10/1/20"&amp;RIGHT(BJ$1,2)),DATEVALUE("9/30/20"&amp;RIGHT(BK$1,2)),Holidays!$J$3:$J$937),
IF($T874&gt;=DATEVALUE("10/1/20"&amp;RIGHT(BJ$1,2)),NETWORKDAYS($T874,DATEVALUE("9/30/20"&amp;RIGHT(BK$1,2)),Holidays!$J$3:$J$937),"")))),"")/(NETWORKDAYS($T874,$U874,Holidays!$J$3:$J$937)),0))</f>
        <v/>
      </c>
      <c r="BL874" s="87" t="str">
        <f>IF($Q874="","",IFERROR(IF(OR(AND($T874&gt;=DATEVALUE("10/1/20"&amp;RIGHT(BK$1,2)),$T874&lt;=DATEVALUE("9/30/20"&amp;RIGHT(BL$1,2))),AND($U874&gt;=DATEVALUE("10/1/20"&amp;RIGHT(BK$1,2)),$U874&lt;=DATEVALUE("9/30/20"&amp;RIGHT(BL$1,2))),AND($T874&lt;=DATEVALUE("10/1/20"&amp;RIGHT(BK$1,2)),$U874&gt;=DATEVALUE("9/30/20"&amp;RIGHT(BL$1,2)))),
IF(AND($T874&gt;=DATEVALUE("10/1/20"&amp;RIGHT(BK$1,2)),$U874&lt;=DATEVALUE("9/30/20"&amp;RIGHT(BL$1,2))),NETWORKDAYS($T874,$U874,Holidays!$J$3:$J$937),
IF(AND($T874&lt;DATEVALUE("10/1/20"&amp;RIGHT(BK$1,2)),$U874&lt;=DATEVALUE("9/30/20"&amp;RIGHT(BL$1,2))),NETWORKDAYS(DATEVALUE("10/1/20"&amp;RIGHT(BK$1,2)),$U874,Holidays!$J$3:$J$937),
IF($T874&lt;DATEVALUE("10/1/20"&amp;RIGHT(BK$1,2)),NETWORKDAYS(DATEVALUE("10/1/20"&amp;RIGHT(BK$1,2)),DATEVALUE("9/30/20"&amp;RIGHT(BL$1,2)),Holidays!$J$3:$J$937),
IF($T874&gt;=DATEVALUE("10/1/20"&amp;RIGHT(BK$1,2)),NETWORKDAYS($T874,DATEVALUE("9/30/20"&amp;RIGHT(BL$1,2)),Holidays!$J$3:$J$937),"")))),"")/(NETWORKDAYS($T874,$U874,Holidays!$J$3:$J$937)),0))</f>
        <v/>
      </c>
      <c r="BM874" s="87" t="str">
        <f>IF($Q874="","",IFERROR(IF(OR(AND($T874&gt;=DATEVALUE("10/1/20"&amp;RIGHT(BL$1,2)),$T874&lt;=DATEVALUE("9/30/20"&amp;RIGHT(BM$1,2))),AND($U874&gt;=DATEVALUE("10/1/20"&amp;RIGHT(BL$1,2)),$U874&lt;=DATEVALUE("9/30/20"&amp;RIGHT(BM$1,2))),AND($T874&lt;=DATEVALUE("10/1/20"&amp;RIGHT(BL$1,2)),$U874&gt;=DATEVALUE("9/30/20"&amp;RIGHT(BM$1,2)))),
IF(AND($T874&gt;=DATEVALUE("10/1/20"&amp;RIGHT(BL$1,2)),$U874&lt;=DATEVALUE("9/30/20"&amp;RIGHT(BM$1,2))),NETWORKDAYS($T874,$U874,Holidays!$J$3:$J$937),
IF(AND($T874&lt;DATEVALUE("10/1/20"&amp;RIGHT(BL$1,2)),$U874&lt;=DATEVALUE("9/30/20"&amp;RIGHT(BM$1,2))),NETWORKDAYS(DATEVALUE("10/1/20"&amp;RIGHT(BL$1,2)),$U874,Holidays!$J$3:$J$937),
IF($T874&lt;DATEVALUE("10/1/20"&amp;RIGHT(BL$1,2)),NETWORKDAYS(DATEVALUE("10/1/20"&amp;RIGHT(BL$1,2)),DATEVALUE("9/30/20"&amp;RIGHT(BM$1,2)),Holidays!$J$3:$J$937),
IF($T874&gt;=DATEVALUE("10/1/20"&amp;RIGHT(BL$1,2)),NETWORKDAYS($T874,DATEVALUE("9/30/20"&amp;RIGHT(BM$1,2)),Holidays!$J$3:$J$937),"")))),"")/(NETWORKDAYS($T874,$U874,Holidays!$J$3:$J$937)),0))</f>
        <v/>
      </c>
      <c r="BN874" s="87" t="str">
        <f>IF($Q874="","",IFERROR(IF(OR(AND($T874&gt;=DATEVALUE("10/1/20"&amp;RIGHT(BM$1,2)),$T874&lt;=DATEVALUE("9/30/20"&amp;RIGHT(BN$1,2))),AND($U874&gt;=DATEVALUE("10/1/20"&amp;RIGHT(BM$1,2)),$U874&lt;=DATEVALUE("9/30/20"&amp;RIGHT(BN$1,2))),AND($T874&lt;=DATEVALUE("10/1/20"&amp;RIGHT(BM$1,2)),$U874&gt;=DATEVALUE("9/30/20"&amp;RIGHT(BN$1,2)))),
IF(AND($T874&gt;=DATEVALUE("10/1/20"&amp;RIGHT(BM$1,2)),$U874&lt;=DATEVALUE("9/30/20"&amp;RIGHT(BN$1,2))),NETWORKDAYS($T874,$U874,Holidays!$J$3:$J$937),
IF(AND($T874&lt;DATEVALUE("10/1/20"&amp;RIGHT(BM$1,2)),$U874&lt;=DATEVALUE("9/30/20"&amp;RIGHT(BN$1,2))),NETWORKDAYS(DATEVALUE("10/1/20"&amp;RIGHT(BM$1,2)),$U874,Holidays!$J$3:$J$937),
IF($T874&lt;DATEVALUE("10/1/20"&amp;RIGHT(BM$1,2)),NETWORKDAYS(DATEVALUE("10/1/20"&amp;RIGHT(BM$1,2)),DATEVALUE("9/30/20"&amp;RIGHT(BN$1,2)),Holidays!$J$3:$J$937),
IF($T874&gt;=DATEVALUE("10/1/20"&amp;RIGHT(BM$1,2)),NETWORKDAYS($T874,DATEVALUE("9/30/20"&amp;RIGHT(BN$1,2)),Holidays!$J$3:$J$937),"")))),"")/(NETWORKDAYS($T874,$U874,Holidays!$J$3:$J$937)),0))</f>
        <v/>
      </c>
      <c r="BO874" s="87" t="str">
        <f>IF($Q874="","",IFERROR(IF(OR(AND($T874&gt;=DATEVALUE("10/1/20"&amp;RIGHT(BN$1,2)),$T874&lt;=DATEVALUE("9/30/20"&amp;RIGHT(BO$1,2))),AND($U874&gt;=DATEVALUE("10/1/20"&amp;RIGHT(BN$1,2)),$U874&lt;=DATEVALUE("9/30/20"&amp;RIGHT(BO$1,2))),AND($T874&lt;=DATEVALUE("10/1/20"&amp;RIGHT(BN$1,2)),$U874&gt;=DATEVALUE("9/30/20"&amp;RIGHT(BO$1,2)))),
IF(AND($T874&gt;=DATEVALUE("10/1/20"&amp;RIGHT(BN$1,2)),$U874&lt;=DATEVALUE("9/30/20"&amp;RIGHT(BO$1,2))),NETWORKDAYS($T874,$U874,Holidays!$J$3:$J$937),
IF(AND($T874&lt;DATEVALUE("10/1/20"&amp;RIGHT(BN$1,2)),$U874&lt;=DATEVALUE("9/30/20"&amp;RIGHT(BO$1,2))),NETWORKDAYS(DATEVALUE("10/1/20"&amp;RIGHT(BN$1,2)),$U874,Holidays!$J$3:$J$937),
IF($T874&lt;DATEVALUE("10/1/20"&amp;RIGHT(BN$1,2)),NETWORKDAYS(DATEVALUE("10/1/20"&amp;RIGHT(BN$1,2)),DATEVALUE("9/30/20"&amp;RIGHT(BO$1,2)),Holidays!$J$3:$J$937),
IF($T874&gt;=DATEVALUE("10/1/20"&amp;RIGHT(BN$1,2)),NETWORKDAYS($T874,DATEVALUE("9/30/20"&amp;RIGHT(BO$1,2)),Holidays!$J$3:$J$937),"")))),"")/(NETWORKDAYS($T874,$U874,Holidays!$J$3:$J$937)),0))</f>
        <v/>
      </c>
      <c r="BP874" s="87" t="str">
        <f>IF($Q874="","",IFERROR(IF(OR(AND($T874&gt;=DATEVALUE("10/1/20"&amp;RIGHT(BO$1,2)),$T874&lt;=DATEVALUE("9/30/20"&amp;RIGHT(BP$1,2))),AND($U874&gt;=DATEVALUE("10/1/20"&amp;RIGHT(BO$1,2)),$U874&lt;=DATEVALUE("9/30/20"&amp;RIGHT(BP$1,2))),AND($T874&lt;=DATEVALUE("10/1/20"&amp;RIGHT(BO$1,2)),$U874&gt;=DATEVALUE("9/30/20"&amp;RIGHT(BP$1,2)))),
IF(AND($T874&gt;=DATEVALUE("10/1/20"&amp;RIGHT(BO$1,2)),$U874&lt;=DATEVALUE("9/30/20"&amp;RIGHT(BP$1,2))),NETWORKDAYS($T874,$U874,Holidays!$J$3:$J$937),
IF(AND($T874&lt;DATEVALUE("10/1/20"&amp;RIGHT(BO$1,2)),$U874&lt;=DATEVALUE("9/30/20"&amp;RIGHT(BP$1,2))),NETWORKDAYS(DATEVALUE("10/1/20"&amp;RIGHT(BO$1,2)),$U874,Holidays!$J$3:$J$937),
IF($T874&lt;DATEVALUE("10/1/20"&amp;RIGHT(BO$1,2)),NETWORKDAYS(DATEVALUE("10/1/20"&amp;RIGHT(BO$1,2)),DATEVALUE("9/30/20"&amp;RIGHT(BP$1,2)),Holidays!$J$3:$J$937),
IF($T874&gt;=DATEVALUE("10/1/20"&amp;RIGHT(BO$1,2)),NETWORKDAYS($T874,DATEVALUE("9/30/20"&amp;RIGHT(BP$1,2)),Holidays!$J$3:$J$937),"")))),"")/(NETWORKDAYS($T874,$U874,Holidays!$J$3:$J$937)),0))</f>
        <v/>
      </c>
      <c r="BQ874" s="87" t="str">
        <f>IF($Q874="","",IFERROR(IF(OR(AND($T874&gt;=DATEVALUE("10/1/20"&amp;RIGHT(BP$1,2)),$T874&lt;=DATEVALUE("9/30/20"&amp;RIGHT(BQ$1,2))),AND($U874&gt;=DATEVALUE("10/1/20"&amp;RIGHT(BP$1,2)),$U874&lt;=DATEVALUE("9/30/20"&amp;RIGHT(BQ$1,2))),AND($T874&lt;=DATEVALUE("10/1/20"&amp;RIGHT(BP$1,2)),$U874&gt;=DATEVALUE("9/30/20"&amp;RIGHT(BQ$1,2)))),
IF(AND($T874&gt;=DATEVALUE("10/1/20"&amp;RIGHT(BP$1,2)),$U874&lt;=DATEVALUE("9/30/20"&amp;RIGHT(BQ$1,2))),NETWORKDAYS($T874,$U874,Holidays!$J$3:$J$937),
IF(AND($T874&lt;DATEVALUE("10/1/20"&amp;RIGHT(BP$1,2)),$U874&lt;=DATEVALUE("9/30/20"&amp;RIGHT(BQ$1,2))),NETWORKDAYS(DATEVALUE("10/1/20"&amp;RIGHT(BP$1,2)),$U874,Holidays!$J$3:$J$937),
IF($T874&lt;DATEVALUE("10/1/20"&amp;RIGHT(BP$1,2)),NETWORKDAYS(DATEVALUE("10/1/20"&amp;RIGHT(BP$1,2)),DATEVALUE("9/30/20"&amp;RIGHT(BQ$1,2)),Holidays!$J$3:$J$937),
IF($T874&gt;=DATEVALUE("10/1/20"&amp;RIGHT(BP$1,2)),NETWORKDAYS($T874,DATEVALUE("9/30/20"&amp;RIGHT(BQ$1,2)),Holidays!$J$3:$J$937),"")))),"")/(NETWORKDAYS($T874,$U874,Holidays!$J$3:$J$937)),0))</f>
        <v/>
      </c>
      <c r="BR874" s="87" t="str">
        <f>IF($Q874="","",IFERROR(IF(OR(AND($T874&gt;=DATEVALUE("10/1/20"&amp;RIGHT(BQ$1,2)),$T874&lt;=DATEVALUE("9/30/20"&amp;RIGHT(BR$1,2))),AND($U874&gt;=DATEVALUE("10/1/20"&amp;RIGHT(BQ$1,2)),$U874&lt;=DATEVALUE("9/30/20"&amp;RIGHT(BR$1,2))),AND($T874&lt;=DATEVALUE("10/1/20"&amp;RIGHT(BQ$1,2)),$U874&gt;=DATEVALUE("9/30/20"&amp;RIGHT(BR$1,2)))),
IF(AND($T874&gt;=DATEVALUE("10/1/20"&amp;RIGHT(BQ$1,2)),$U874&lt;=DATEVALUE("9/30/20"&amp;RIGHT(BR$1,2))),NETWORKDAYS($T874,$U874,Holidays!$J$3:$J$937),
IF(AND($T874&lt;DATEVALUE("10/1/20"&amp;RIGHT(BQ$1,2)),$U874&lt;=DATEVALUE("9/30/20"&amp;RIGHT(BR$1,2))),NETWORKDAYS(DATEVALUE("10/1/20"&amp;RIGHT(BQ$1,2)),$U874,Holidays!$J$3:$J$937),
IF($T874&lt;DATEVALUE("10/1/20"&amp;RIGHT(BQ$1,2)),NETWORKDAYS(DATEVALUE("10/1/20"&amp;RIGHT(BQ$1,2)),DATEVALUE("9/30/20"&amp;RIGHT(BR$1,2)),Holidays!$J$3:$J$937),
IF($T874&gt;=DATEVALUE("10/1/20"&amp;RIGHT(BQ$1,2)),NETWORKDAYS($T874,DATEVALUE("9/30/20"&amp;RIGHT(BR$1,2)),Holidays!$J$3:$J$937),"")))),"")/(NETWORKDAYS($T874,$U874,Holidays!$J$3:$J$937)),0))</f>
        <v/>
      </c>
      <c r="BS874" s="87" t="str">
        <f>IF($Q874="","",IFERROR(IF(OR(AND($T874&gt;=DATEVALUE("10/1/20"&amp;RIGHT(BR$1,2)),$T874&lt;=DATEVALUE("9/30/20"&amp;RIGHT(BS$1,2))),AND($U874&gt;=DATEVALUE("10/1/20"&amp;RIGHT(BR$1,2)),$U874&lt;=DATEVALUE("9/30/20"&amp;RIGHT(BS$1,2))),AND($T874&lt;=DATEVALUE("10/1/20"&amp;RIGHT(BR$1,2)),$U874&gt;=DATEVALUE("9/30/20"&amp;RIGHT(BS$1,2)))),
IF(AND($T874&gt;=DATEVALUE("10/1/20"&amp;RIGHT(BR$1,2)),$U874&lt;=DATEVALUE("9/30/20"&amp;RIGHT(BS$1,2))),NETWORKDAYS($T874,$U874,Holidays!$J$3:$J$937),
IF(AND($T874&lt;DATEVALUE("10/1/20"&amp;RIGHT(BR$1,2)),$U874&lt;=DATEVALUE("9/30/20"&amp;RIGHT(BS$1,2))),NETWORKDAYS(DATEVALUE("10/1/20"&amp;RIGHT(BR$1,2)),$U874,Holidays!$J$3:$J$937),
IF($T874&lt;DATEVALUE("10/1/20"&amp;RIGHT(BR$1,2)),NETWORKDAYS(DATEVALUE("10/1/20"&amp;RIGHT(BR$1,2)),DATEVALUE("9/30/20"&amp;RIGHT(BS$1,2)),Holidays!$J$3:$J$937),
IF($T874&gt;=DATEVALUE("10/1/20"&amp;RIGHT(BR$1,2)),NETWORKDAYS($T874,DATEVALUE("9/30/20"&amp;RIGHT(BS$1,2)),Holidays!$J$3:$J$937),"")))),"")/(NETWORKDAYS($T874,$U874,Holidays!$J$3:$J$937)),0))</f>
        <v/>
      </c>
      <c r="BT874" s="87" t="str">
        <f>IF($Q874="","",IFERROR(IF(OR(AND($T874&gt;=DATEVALUE("10/1/20"&amp;RIGHT(BS$1,2)),$T874&lt;=DATEVALUE("9/30/20"&amp;RIGHT(BT$1,2))),AND($U874&gt;=DATEVALUE("10/1/20"&amp;RIGHT(BS$1,2)),$U874&lt;=DATEVALUE("9/30/20"&amp;RIGHT(BT$1,2))),AND($T874&lt;=DATEVALUE("10/1/20"&amp;RIGHT(BS$1,2)),$U874&gt;=DATEVALUE("9/30/20"&amp;RIGHT(BT$1,2)))),
IF(AND($T874&gt;=DATEVALUE("10/1/20"&amp;RIGHT(BS$1,2)),$U874&lt;=DATEVALUE("9/30/20"&amp;RIGHT(BT$1,2))),NETWORKDAYS($T874,$U874,Holidays!$J$3:$J$937),
IF(AND($T874&lt;DATEVALUE("10/1/20"&amp;RIGHT(BS$1,2)),$U874&lt;=DATEVALUE("9/30/20"&amp;RIGHT(BT$1,2))),NETWORKDAYS(DATEVALUE("10/1/20"&amp;RIGHT(BS$1,2)),$U874,Holidays!$J$3:$J$937),
IF($T874&lt;DATEVALUE("10/1/20"&amp;RIGHT(BS$1,2)),NETWORKDAYS(DATEVALUE("10/1/20"&amp;RIGHT(BS$1,2)),DATEVALUE("9/30/20"&amp;RIGHT(BT$1,2)),Holidays!$J$3:$J$937),
IF($T874&gt;=DATEVALUE("10/1/20"&amp;RIGHT(BS$1,2)),NETWORKDAYS($T874,DATEVALUE("9/30/20"&amp;RIGHT(BT$1,2)),Holidays!$J$3:$J$937),"")))),"")/(NETWORKDAYS($T874,$U874,Holidays!$J$3:$J$937)),0))</f>
        <v/>
      </c>
      <c r="BU874" s="87" t="str">
        <f>IF($Q874="","",IFERROR(IF(OR(AND($T874&gt;=DATEVALUE("10/1/20"&amp;RIGHT(BT$1,2)),$T874&lt;=DATEVALUE("9/30/20"&amp;RIGHT(BU$1,2))),AND($U874&gt;=DATEVALUE("10/1/20"&amp;RIGHT(BT$1,2)),$U874&lt;=DATEVALUE("9/30/20"&amp;RIGHT(BU$1,2))),AND($T874&lt;=DATEVALUE("10/1/20"&amp;RIGHT(BT$1,2)),$U874&gt;=DATEVALUE("9/30/20"&amp;RIGHT(BU$1,2)))),
IF(AND($T874&gt;=DATEVALUE("10/1/20"&amp;RIGHT(BT$1,2)),$U874&lt;=DATEVALUE("9/30/20"&amp;RIGHT(BU$1,2))),NETWORKDAYS($T874,$U874,Holidays!$J$3:$J$937),
IF(AND($T874&lt;DATEVALUE("10/1/20"&amp;RIGHT(BT$1,2)),$U874&lt;=DATEVALUE("9/30/20"&amp;RIGHT(BU$1,2))),NETWORKDAYS(DATEVALUE("10/1/20"&amp;RIGHT(BT$1,2)),$U874,Holidays!$J$3:$J$937),
IF($T874&lt;DATEVALUE("10/1/20"&amp;RIGHT(BT$1,2)),NETWORKDAYS(DATEVALUE("10/1/20"&amp;RIGHT(BT$1,2)),DATEVALUE("9/30/20"&amp;RIGHT(BU$1,2)),Holidays!$J$3:$J$937),
IF($T874&gt;=DATEVALUE("10/1/20"&amp;RIGHT(BT$1,2)),NETWORKDAYS($T874,DATEVALUE("9/30/20"&amp;RIGHT(BU$1,2)),Holidays!$J$3:$J$937),"")))),"")/(NETWORKDAYS($T874,$U874,Holidays!$J$3:$J$937)),0))</f>
        <v/>
      </c>
      <c r="BV874" s="87" t="str">
        <f>IF($Q874="","",IFERROR(IF(OR(AND($T874&gt;=DATEVALUE("10/1/20"&amp;RIGHT(BU$1,2)),$T874&lt;=DATEVALUE("9/30/20"&amp;RIGHT(BV$1,2))),AND($U874&gt;=DATEVALUE("10/1/20"&amp;RIGHT(BU$1,2)),$U874&lt;=DATEVALUE("9/30/20"&amp;RIGHT(BV$1,2))),AND($T874&lt;=DATEVALUE("10/1/20"&amp;RIGHT(BU$1,2)),$U874&gt;=DATEVALUE("9/30/20"&amp;RIGHT(BV$1,2)))),
IF(AND($T874&gt;=DATEVALUE("10/1/20"&amp;RIGHT(BU$1,2)),$U874&lt;=DATEVALUE("9/30/20"&amp;RIGHT(BV$1,2))),NETWORKDAYS($T874,$U874,Holidays!$J$3:$J$937),
IF(AND($T874&lt;DATEVALUE("10/1/20"&amp;RIGHT(BU$1,2)),$U874&lt;=DATEVALUE("9/30/20"&amp;RIGHT(BV$1,2))),NETWORKDAYS(DATEVALUE("10/1/20"&amp;RIGHT(BU$1,2)),$U874,Holidays!$J$3:$J$937),
IF($T874&lt;DATEVALUE("10/1/20"&amp;RIGHT(BU$1,2)),NETWORKDAYS(DATEVALUE("10/1/20"&amp;RIGHT(BU$1,2)),DATEVALUE("9/30/20"&amp;RIGHT(BV$1,2)),Holidays!$J$3:$J$937),
IF($T874&gt;=DATEVALUE("10/1/20"&amp;RIGHT(BU$1,2)),NETWORKDAYS($T874,DATEVALUE("9/30/20"&amp;RIGHT(BV$1,2)),Holidays!$J$3:$J$937),"")))),"")/(NETWORKDAYS($T874,$U874,Holidays!$J$3:$J$937)),0))</f>
        <v/>
      </c>
      <c r="BW874" s="87" t="str">
        <f>IF($Q874="","",IFERROR(IF(OR(AND($T874&gt;=DATEVALUE("10/1/20"&amp;RIGHT(BV$1,2)),$T874&lt;=DATEVALUE("9/30/20"&amp;RIGHT(BW$1,2))),AND($U874&gt;=DATEVALUE("10/1/20"&amp;RIGHT(BV$1,2)),$U874&lt;=DATEVALUE("9/30/20"&amp;RIGHT(BW$1,2))),AND($T874&lt;=DATEVALUE("10/1/20"&amp;RIGHT(BV$1,2)),$U874&gt;=DATEVALUE("9/30/20"&amp;RIGHT(BW$1,2)))),
IF(AND($T874&gt;=DATEVALUE("10/1/20"&amp;RIGHT(BV$1,2)),$U874&lt;=DATEVALUE("9/30/20"&amp;RIGHT(BW$1,2))),NETWORKDAYS($T874,$U874,Holidays!$J$3:$J$937),
IF(AND($T874&lt;DATEVALUE("10/1/20"&amp;RIGHT(BV$1,2)),$U874&lt;=DATEVALUE("9/30/20"&amp;RIGHT(BW$1,2))),NETWORKDAYS(DATEVALUE("10/1/20"&amp;RIGHT(BV$1,2)),$U874,Holidays!$J$3:$J$937),
IF($T874&lt;DATEVALUE("10/1/20"&amp;RIGHT(BV$1,2)),NETWORKDAYS(DATEVALUE("10/1/20"&amp;RIGHT(BV$1,2)),DATEVALUE("9/30/20"&amp;RIGHT(BW$1,2)),Holidays!$J$3:$J$937),
IF($T874&gt;=DATEVALUE("10/1/20"&amp;RIGHT(BV$1,2)),NETWORKDAYS($T874,DATEVALUE("9/30/20"&amp;RIGHT(BW$1,2)),Holidays!$J$3:$J$937),"")))),"")/(NETWORKDAYS($T874,$U874,Holidays!$J$3:$J$937)),0))</f>
        <v/>
      </c>
      <c r="BX874" s="87" t="str">
        <f>IF($Q874="","",IFERROR(IF(OR(AND($T874&gt;=DATEVALUE("10/1/20"&amp;RIGHT(BW$1,2)),$T874&lt;=DATEVALUE("9/30/20"&amp;RIGHT(BX$1,2))),AND($U874&gt;=DATEVALUE("10/1/20"&amp;RIGHT(BW$1,2)),$U874&lt;=DATEVALUE("9/30/20"&amp;RIGHT(BX$1,2))),AND($T874&lt;=DATEVALUE("10/1/20"&amp;RIGHT(BW$1,2)),$U874&gt;=DATEVALUE("9/30/20"&amp;RIGHT(BX$1,2)))),
IF(AND($T874&gt;=DATEVALUE("10/1/20"&amp;RIGHT(BW$1,2)),$U874&lt;=DATEVALUE("9/30/20"&amp;RIGHT(BX$1,2))),NETWORKDAYS($T874,$U874,Holidays!$J$3:$J$937),
IF(AND($T874&lt;DATEVALUE("10/1/20"&amp;RIGHT(BW$1,2)),$U874&lt;=DATEVALUE("9/30/20"&amp;RIGHT(BX$1,2))),NETWORKDAYS(DATEVALUE("10/1/20"&amp;RIGHT(BW$1,2)),$U874,Holidays!$J$3:$J$937),
IF($T874&lt;DATEVALUE("10/1/20"&amp;RIGHT(BW$1,2)),NETWORKDAYS(DATEVALUE("10/1/20"&amp;RIGHT(BW$1,2)),DATEVALUE("9/30/20"&amp;RIGHT(BX$1,2)),Holidays!$J$3:$J$937),
IF($T874&gt;=DATEVALUE("10/1/20"&amp;RIGHT(BW$1,2)),NETWORKDAYS($T874,DATEVALUE("9/30/20"&amp;RIGHT(BX$1,2)),Holidays!$J$3:$J$937),"")))),"")/(NETWORKDAYS($T874,$U874,Holidays!$J$3:$J$937)),0))</f>
        <v/>
      </c>
      <c r="BY874" s="87" t="str">
        <f>IF($Q874="","",IFERROR(IF(OR(AND($T874&gt;=DATEVALUE("10/1/20"&amp;RIGHT(BX$1,2)),$T874&lt;=DATEVALUE("9/30/20"&amp;RIGHT(BY$1,2))),AND($U874&gt;=DATEVALUE("10/1/20"&amp;RIGHT(BX$1,2)),$U874&lt;=DATEVALUE("9/30/20"&amp;RIGHT(BY$1,2))),AND($T874&lt;=DATEVALUE("10/1/20"&amp;RIGHT(BX$1,2)),$U874&gt;=DATEVALUE("9/30/20"&amp;RIGHT(BY$1,2)))),
IF(AND($T874&gt;=DATEVALUE("10/1/20"&amp;RIGHT(BX$1,2)),$U874&lt;=DATEVALUE("9/30/20"&amp;RIGHT(BY$1,2))),NETWORKDAYS($T874,$U874,Holidays!$J$3:$J$937),
IF(AND($T874&lt;DATEVALUE("10/1/20"&amp;RIGHT(BX$1,2)),$U874&lt;=DATEVALUE("9/30/20"&amp;RIGHT(BY$1,2))),NETWORKDAYS(DATEVALUE("10/1/20"&amp;RIGHT(BX$1,2)),$U874,Holidays!$J$3:$J$937),
IF($T874&lt;DATEVALUE("10/1/20"&amp;RIGHT(BX$1,2)),NETWORKDAYS(DATEVALUE("10/1/20"&amp;RIGHT(BX$1,2)),DATEVALUE("9/30/20"&amp;RIGHT(BY$1,2)),Holidays!$J$3:$J$937),
IF($T874&gt;=DATEVALUE("10/1/20"&amp;RIGHT(BX$1,2)),NETWORKDAYS($T874,DATEVALUE("9/30/20"&amp;RIGHT(BY$1,2)),Holidays!$J$3:$J$937),"")))),"")/(NETWORKDAYS($T874,$U874,Holidays!$J$3:$J$937)),0))</f>
        <v/>
      </c>
      <c r="BZ874" s="87" t="str">
        <f>IF($Q874="","",IFERROR(IF(OR(AND($T874&gt;=DATEVALUE("10/1/20"&amp;RIGHT(BY$1,2)),$T874&lt;=DATEVALUE("9/30/20"&amp;RIGHT(BZ$1,2))),AND($U874&gt;=DATEVALUE("10/1/20"&amp;RIGHT(BY$1,2)),$U874&lt;=DATEVALUE("9/30/20"&amp;RIGHT(BZ$1,2))),AND($T874&lt;=DATEVALUE("10/1/20"&amp;RIGHT(BY$1,2)),$U874&gt;=DATEVALUE("9/30/20"&amp;RIGHT(BZ$1,2)))),
IF(AND($T874&gt;=DATEVALUE("10/1/20"&amp;RIGHT(BY$1,2)),$U874&lt;=DATEVALUE("9/30/20"&amp;RIGHT(BZ$1,2))),NETWORKDAYS($T874,$U874,Holidays!$J$3:$J$937),
IF(AND($T874&lt;DATEVALUE("10/1/20"&amp;RIGHT(BY$1,2)),$U874&lt;=DATEVALUE("9/30/20"&amp;RIGHT(BZ$1,2))),NETWORKDAYS(DATEVALUE("10/1/20"&amp;RIGHT(BY$1,2)),$U874,Holidays!$J$3:$J$937),
IF($T874&lt;DATEVALUE("10/1/20"&amp;RIGHT(BY$1,2)),NETWORKDAYS(DATEVALUE("10/1/20"&amp;RIGHT(BY$1,2)),DATEVALUE("9/30/20"&amp;RIGHT(BZ$1,2)),Holidays!$J$3:$J$937),
IF($T874&gt;=DATEVALUE("10/1/20"&amp;RIGHT(BY$1,2)),NETWORKDAYS($T874,DATEVALUE("9/30/20"&amp;RIGHT(BZ$1,2)),Holidays!$J$3:$J$937),"")))),"")/(NETWORKDAYS($T874,$U874,Holidays!$J$3:$J$937)),0))</f>
        <v/>
      </c>
      <c r="CA874" s="87" t="str">
        <f>IF($Q874="","",IFERROR(IF(OR(AND($T874&gt;=DATEVALUE("10/1/20"&amp;RIGHT(BZ$1,2)),$T874&lt;=DATEVALUE("9/30/20"&amp;RIGHT(CA$1,2))),AND($U874&gt;=DATEVALUE("10/1/20"&amp;RIGHT(BZ$1,2)),$U874&lt;=DATEVALUE("9/30/20"&amp;RIGHT(CA$1,2))),AND($T874&lt;=DATEVALUE("10/1/20"&amp;RIGHT(BZ$1,2)),$U874&gt;=DATEVALUE("9/30/20"&amp;RIGHT(CA$1,2)))),
IF(AND($T874&gt;=DATEVALUE("10/1/20"&amp;RIGHT(BZ$1,2)),$U874&lt;=DATEVALUE("9/30/20"&amp;RIGHT(CA$1,2))),NETWORKDAYS($T874,$U874,Holidays!$J$3:$J$937),
IF(AND($T874&lt;DATEVALUE("10/1/20"&amp;RIGHT(BZ$1,2)),$U874&lt;=DATEVALUE("9/30/20"&amp;RIGHT(CA$1,2))),NETWORKDAYS(DATEVALUE("10/1/20"&amp;RIGHT(BZ$1,2)),$U874,Holidays!$J$3:$J$937),
IF($T874&lt;DATEVALUE("10/1/20"&amp;RIGHT(BZ$1,2)),NETWORKDAYS(DATEVALUE("10/1/20"&amp;RIGHT(BZ$1,2)),DATEVALUE("9/30/20"&amp;RIGHT(CA$1,2)),Holidays!$J$3:$J$937),
IF($T874&gt;=DATEVALUE("10/1/20"&amp;RIGHT(BZ$1,2)),NETWORKDAYS($T874,DATEVALUE("9/30/20"&amp;RIGHT(CA$1,2)),Holidays!$J$3:$J$937),"")))),"")/(NETWORKDAYS($T874,$U874,Holidays!$J$3:$J$937)),0))</f>
        <v/>
      </c>
      <c r="CB874" s="87" t="str">
        <f>IF($Q874="","",IFERROR(IF(OR(AND($T874&gt;=DATEVALUE("10/1/20"&amp;RIGHT(CA$1,2)),$T874&lt;=DATEVALUE("9/30/20"&amp;RIGHT(CB$1,2))),AND($U874&gt;=DATEVALUE("10/1/20"&amp;RIGHT(CA$1,2)),$U874&lt;=DATEVALUE("9/30/20"&amp;RIGHT(CB$1,2))),AND($T874&lt;=DATEVALUE("10/1/20"&amp;RIGHT(CA$1,2)),$U874&gt;=DATEVALUE("9/30/20"&amp;RIGHT(CB$1,2)))),
IF(AND($T874&gt;=DATEVALUE("10/1/20"&amp;RIGHT(CA$1,2)),$U874&lt;=DATEVALUE("9/30/20"&amp;RIGHT(CB$1,2))),NETWORKDAYS($T874,$U874,Holidays!$J$3:$J$937),
IF(AND($T874&lt;DATEVALUE("10/1/20"&amp;RIGHT(CA$1,2)),$U874&lt;=DATEVALUE("9/30/20"&amp;RIGHT(CB$1,2))),NETWORKDAYS(DATEVALUE("10/1/20"&amp;RIGHT(CA$1,2)),$U874,Holidays!$J$3:$J$937),
IF($T874&lt;DATEVALUE("10/1/20"&amp;RIGHT(CA$1,2)),NETWORKDAYS(DATEVALUE("10/1/20"&amp;RIGHT(CA$1,2)),DATEVALUE("9/30/20"&amp;RIGHT(CB$1,2)),Holidays!$J$3:$J$937),
IF($T874&gt;=DATEVALUE("10/1/20"&amp;RIGHT(CA$1,2)),NETWORKDAYS($T874,DATEVALUE("9/30/20"&amp;RIGHT(CB$1,2)),Holidays!$J$3:$J$937),"")))),"")/(NETWORKDAYS($T874,$U874,Holidays!$J$3:$J$937)),0))</f>
        <v/>
      </c>
    </row>
    <row r="875" spans="1:80">
      <c r="A875" s="97"/>
      <c r="B875" s="98" t="str">
        <f ca="1">IF(NOT($A875=""),OFFSET('WBS Reference &amp; User Procedure'!$A$1,MATCH($A875,'WBS Reference &amp; User Procedure'!$A:$A,0)-1,1),"")</f>
        <v/>
      </c>
      <c r="D875" s="97"/>
      <c r="T875" s="104" t="str">
        <f>IF(NOT(Q875=""),IF(NOT($S875=""),$S875,#REF!),"")</f>
        <v/>
      </c>
      <c r="U875" s="104" t="str">
        <f>IF(NOT(Q875=""),WORKDAY(T875,Q875,Holidays!$J$3:$J$937),"")</f>
        <v/>
      </c>
      <c r="V875" s="104"/>
      <c r="W875" s="104"/>
      <c r="X875" s="101" t="str">
        <f t="shared" si="197"/>
        <v/>
      </c>
      <c r="AL875" s="87" t="str">
        <f t="shared" ca="1" si="194"/>
        <v/>
      </c>
      <c r="AN875" s="87" t="str">
        <f t="shared" ca="1" si="195"/>
        <v/>
      </c>
      <c r="AO875" s="87" t="str">
        <f t="shared" ca="1" si="195"/>
        <v/>
      </c>
      <c r="AP875" s="87" t="str">
        <f t="shared" ca="1" si="195"/>
        <v/>
      </c>
      <c r="AQ875" s="87" t="str">
        <f t="shared" ca="1" si="195"/>
        <v/>
      </c>
      <c r="AR875" s="87" t="str">
        <f t="shared" ca="1" si="195"/>
        <v/>
      </c>
      <c r="AS875" s="87" t="str">
        <f t="shared" ca="1" si="195"/>
        <v/>
      </c>
      <c r="AT875" s="87" t="str">
        <f t="shared" ca="1" si="195"/>
        <v/>
      </c>
      <c r="AU875" s="87" t="str">
        <f t="shared" ca="1" si="195"/>
        <v/>
      </c>
      <c r="AV875" s="87" t="str">
        <f t="shared" ca="1" si="195"/>
        <v/>
      </c>
      <c r="AW875" s="87" t="str">
        <f t="shared" ca="1" si="195"/>
        <v/>
      </c>
      <c r="AX875" s="87" t="str">
        <f t="shared" ca="1" si="196"/>
        <v/>
      </c>
      <c r="AY875" s="87" t="str">
        <f t="shared" ca="1" si="196"/>
        <v/>
      </c>
      <c r="AZ875" s="87" t="str">
        <f t="shared" ca="1" si="196"/>
        <v/>
      </c>
      <c r="BA875" s="87" t="str">
        <f t="shared" ca="1" si="196"/>
        <v/>
      </c>
      <c r="BB875" s="87" t="str">
        <f t="shared" ca="1" si="196"/>
        <v/>
      </c>
      <c r="BC875" s="87" t="str">
        <f t="shared" ca="1" si="196"/>
        <v/>
      </c>
      <c r="BD875" s="87" t="str">
        <f t="shared" ca="1" si="196"/>
        <v/>
      </c>
      <c r="BE875" s="87" t="str">
        <f t="shared" ca="1" si="196"/>
        <v/>
      </c>
      <c r="BF875" s="87" t="str">
        <f t="shared" ca="1" si="196"/>
        <v/>
      </c>
      <c r="BG875" s="87" t="str">
        <f t="shared" ca="1" si="196"/>
        <v/>
      </c>
      <c r="BI875" s="87" t="str">
        <f>IF($Q875="","",IFERROR(IF(OR(AND($T875&gt;=DATEVALUE("10/1/20"&amp;RIGHT(BH$1,2)),$T875&lt;=DATEVALUE("9/30/20"&amp;RIGHT(BI$1,2))),AND($U875&gt;=DATEVALUE("10/1/20"&amp;RIGHT(BH$1,2)),$U875&lt;=DATEVALUE("9/30/20"&amp;RIGHT(BI$1,2))),AND($T875&lt;=DATEVALUE("10/1/20"&amp;RIGHT(BH$1,2)),$U875&gt;=DATEVALUE("9/30/20"&amp;RIGHT(BI$1,2)))),
IF(AND($T875&gt;=DATEVALUE("10/1/20"&amp;RIGHT(BH$1,2)),$U875&lt;=DATEVALUE("9/30/20"&amp;RIGHT(BI$1,2))),NETWORKDAYS($T875,$U875,Holidays!$J$3:$J$937),
IF(AND($T875&lt;DATEVALUE("10/1/20"&amp;RIGHT(BH$1,2)),$U875&lt;=DATEVALUE("9/30/20"&amp;RIGHT(BI$1,2))),NETWORKDAYS(DATEVALUE("10/1/20"&amp;RIGHT(BH$1,2)),$U875,Holidays!$J$3:$J$937),
IF($T875&lt;DATEVALUE("10/1/20"&amp;RIGHT(BH$1,2)),NETWORKDAYS(DATEVALUE("10/1/20"&amp;RIGHT(BH$1,2)),DATEVALUE("9/30/20"&amp;RIGHT(BI$1,2)),Holidays!$J$3:$J$937),
IF($T875&gt;=DATEVALUE("10/1/20"&amp;RIGHT(BH$1,2)),NETWORKDAYS($T875,DATEVALUE("9/30/20"&amp;RIGHT(BI$1,2)),Holidays!$J$3:$J$937),"")))),"")/(NETWORKDAYS($T875,$U875,Holidays!$J$3:$J$937)),0))</f>
        <v/>
      </c>
      <c r="BJ875" s="87" t="str">
        <f>IF($Q875="","",IFERROR(IF(OR(AND($T875&gt;=DATEVALUE("10/1/20"&amp;RIGHT(BI$1,2)),$T875&lt;=DATEVALUE("9/30/20"&amp;RIGHT(BJ$1,2))),AND($U875&gt;=DATEVALUE("10/1/20"&amp;RIGHT(BI$1,2)),$U875&lt;=DATEVALUE("9/30/20"&amp;RIGHT(BJ$1,2))),AND($T875&lt;=DATEVALUE("10/1/20"&amp;RIGHT(BI$1,2)),$U875&gt;=DATEVALUE("9/30/20"&amp;RIGHT(BJ$1,2)))),
IF(AND($T875&gt;=DATEVALUE("10/1/20"&amp;RIGHT(BI$1,2)),$U875&lt;=DATEVALUE("9/30/20"&amp;RIGHT(BJ$1,2))),NETWORKDAYS($T875,$U875,Holidays!$J$3:$J$937),
IF(AND($T875&lt;DATEVALUE("10/1/20"&amp;RIGHT(BI$1,2)),$U875&lt;=DATEVALUE("9/30/20"&amp;RIGHT(BJ$1,2))),NETWORKDAYS(DATEVALUE("10/1/20"&amp;RIGHT(BI$1,2)),$U875,Holidays!$J$3:$J$937),
IF($T875&lt;DATEVALUE("10/1/20"&amp;RIGHT(BI$1,2)),NETWORKDAYS(DATEVALUE("10/1/20"&amp;RIGHT(BI$1,2)),DATEVALUE("9/30/20"&amp;RIGHT(BJ$1,2)),Holidays!$J$3:$J$937),
IF($T875&gt;=DATEVALUE("10/1/20"&amp;RIGHT(BI$1,2)),NETWORKDAYS($T875,DATEVALUE("9/30/20"&amp;RIGHT(BJ$1,2)),Holidays!$J$3:$J$937),"")))),"")/(NETWORKDAYS($T875,$U875,Holidays!$J$3:$J$937)),0))</f>
        <v/>
      </c>
      <c r="BK875" s="87" t="str">
        <f>IF($Q875="","",IFERROR(IF(OR(AND($T875&gt;=DATEVALUE("10/1/20"&amp;RIGHT(BJ$1,2)),$T875&lt;=DATEVALUE("9/30/20"&amp;RIGHT(BK$1,2))),AND($U875&gt;=DATEVALUE("10/1/20"&amp;RIGHT(BJ$1,2)),$U875&lt;=DATEVALUE("9/30/20"&amp;RIGHT(BK$1,2))),AND($T875&lt;=DATEVALUE("10/1/20"&amp;RIGHT(BJ$1,2)),$U875&gt;=DATEVALUE("9/30/20"&amp;RIGHT(BK$1,2)))),
IF(AND($T875&gt;=DATEVALUE("10/1/20"&amp;RIGHT(BJ$1,2)),$U875&lt;=DATEVALUE("9/30/20"&amp;RIGHT(BK$1,2))),NETWORKDAYS($T875,$U875,Holidays!$J$3:$J$937),
IF(AND($T875&lt;DATEVALUE("10/1/20"&amp;RIGHT(BJ$1,2)),$U875&lt;=DATEVALUE("9/30/20"&amp;RIGHT(BK$1,2))),NETWORKDAYS(DATEVALUE("10/1/20"&amp;RIGHT(BJ$1,2)),$U875,Holidays!$J$3:$J$937),
IF($T875&lt;DATEVALUE("10/1/20"&amp;RIGHT(BJ$1,2)),NETWORKDAYS(DATEVALUE("10/1/20"&amp;RIGHT(BJ$1,2)),DATEVALUE("9/30/20"&amp;RIGHT(BK$1,2)),Holidays!$J$3:$J$937),
IF($T875&gt;=DATEVALUE("10/1/20"&amp;RIGHT(BJ$1,2)),NETWORKDAYS($T875,DATEVALUE("9/30/20"&amp;RIGHT(BK$1,2)),Holidays!$J$3:$J$937),"")))),"")/(NETWORKDAYS($T875,$U875,Holidays!$J$3:$J$937)),0))</f>
        <v/>
      </c>
      <c r="BL875" s="87" t="str">
        <f>IF($Q875="","",IFERROR(IF(OR(AND($T875&gt;=DATEVALUE("10/1/20"&amp;RIGHT(BK$1,2)),$T875&lt;=DATEVALUE("9/30/20"&amp;RIGHT(BL$1,2))),AND($U875&gt;=DATEVALUE("10/1/20"&amp;RIGHT(BK$1,2)),$U875&lt;=DATEVALUE("9/30/20"&amp;RIGHT(BL$1,2))),AND($T875&lt;=DATEVALUE("10/1/20"&amp;RIGHT(BK$1,2)),$U875&gt;=DATEVALUE("9/30/20"&amp;RIGHT(BL$1,2)))),
IF(AND($T875&gt;=DATEVALUE("10/1/20"&amp;RIGHT(BK$1,2)),$U875&lt;=DATEVALUE("9/30/20"&amp;RIGHT(BL$1,2))),NETWORKDAYS($T875,$U875,Holidays!$J$3:$J$937),
IF(AND($T875&lt;DATEVALUE("10/1/20"&amp;RIGHT(BK$1,2)),$U875&lt;=DATEVALUE("9/30/20"&amp;RIGHT(BL$1,2))),NETWORKDAYS(DATEVALUE("10/1/20"&amp;RIGHT(BK$1,2)),$U875,Holidays!$J$3:$J$937),
IF($T875&lt;DATEVALUE("10/1/20"&amp;RIGHT(BK$1,2)),NETWORKDAYS(DATEVALUE("10/1/20"&amp;RIGHT(BK$1,2)),DATEVALUE("9/30/20"&amp;RIGHT(BL$1,2)),Holidays!$J$3:$J$937),
IF($T875&gt;=DATEVALUE("10/1/20"&amp;RIGHT(BK$1,2)),NETWORKDAYS($T875,DATEVALUE("9/30/20"&amp;RIGHT(BL$1,2)),Holidays!$J$3:$J$937),"")))),"")/(NETWORKDAYS($T875,$U875,Holidays!$J$3:$J$937)),0))</f>
        <v/>
      </c>
      <c r="BM875" s="87" t="str">
        <f>IF($Q875="","",IFERROR(IF(OR(AND($T875&gt;=DATEVALUE("10/1/20"&amp;RIGHT(BL$1,2)),$T875&lt;=DATEVALUE("9/30/20"&amp;RIGHT(BM$1,2))),AND($U875&gt;=DATEVALUE("10/1/20"&amp;RIGHT(BL$1,2)),$U875&lt;=DATEVALUE("9/30/20"&amp;RIGHT(BM$1,2))),AND($T875&lt;=DATEVALUE("10/1/20"&amp;RIGHT(BL$1,2)),$U875&gt;=DATEVALUE("9/30/20"&amp;RIGHT(BM$1,2)))),
IF(AND($T875&gt;=DATEVALUE("10/1/20"&amp;RIGHT(BL$1,2)),$U875&lt;=DATEVALUE("9/30/20"&amp;RIGHT(BM$1,2))),NETWORKDAYS($T875,$U875,Holidays!$J$3:$J$937),
IF(AND($T875&lt;DATEVALUE("10/1/20"&amp;RIGHT(BL$1,2)),$U875&lt;=DATEVALUE("9/30/20"&amp;RIGHT(BM$1,2))),NETWORKDAYS(DATEVALUE("10/1/20"&amp;RIGHT(BL$1,2)),$U875,Holidays!$J$3:$J$937),
IF($T875&lt;DATEVALUE("10/1/20"&amp;RIGHT(BL$1,2)),NETWORKDAYS(DATEVALUE("10/1/20"&amp;RIGHT(BL$1,2)),DATEVALUE("9/30/20"&amp;RIGHT(BM$1,2)),Holidays!$J$3:$J$937),
IF($T875&gt;=DATEVALUE("10/1/20"&amp;RIGHT(BL$1,2)),NETWORKDAYS($T875,DATEVALUE("9/30/20"&amp;RIGHT(BM$1,2)),Holidays!$J$3:$J$937),"")))),"")/(NETWORKDAYS($T875,$U875,Holidays!$J$3:$J$937)),0))</f>
        <v/>
      </c>
      <c r="BN875" s="87" t="str">
        <f>IF($Q875="","",IFERROR(IF(OR(AND($T875&gt;=DATEVALUE("10/1/20"&amp;RIGHT(BM$1,2)),$T875&lt;=DATEVALUE("9/30/20"&amp;RIGHT(BN$1,2))),AND($U875&gt;=DATEVALUE("10/1/20"&amp;RIGHT(BM$1,2)),$U875&lt;=DATEVALUE("9/30/20"&amp;RIGHT(BN$1,2))),AND($T875&lt;=DATEVALUE("10/1/20"&amp;RIGHT(BM$1,2)),$U875&gt;=DATEVALUE("9/30/20"&amp;RIGHT(BN$1,2)))),
IF(AND($T875&gt;=DATEVALUE("10/1/20"&amp;RIGHT(BM$1,2)),$U875&lt;=DATEVALUE("9/30/20"&amp;RIGHT(BN$1,2))),NETWORKDAYS($T875,$U875,Holidays!$J$3:$J$937),
IF(AND($T875&lt;DATEVALUE("10/1/20"&amp;RIGHT(BM$1,2)),$U875&lt;=DATEVALUE("9/30/20"&amp;RIGHT(BN$1,2))),NETWORKDAYS(DATEVALUE("10/1/20"&amp;RIGHT(BM$1,2)),$U875,Holidays!$J$3:$J$937),
IF($T875&lt;DATEVALUE("10/1/20"&amp;RIGHT(BM$1,2)),NETWORKDAYS(DATEVALUE("10/1/20"&amp;RIGHT(BM$1,2)),DATEVALUE("9/30/20"&amp;RIGHT(BN$1,2)),Holidays!$J$3:$J$937),
IF($T875&gt;=DATEVALUE("10/1/20"&amp;RIGHT(BM$1,2)),NETWORKDAYS($T875,DATEVALUE("9/30/20"&amp;RIGHT(BN$1,2)),Holidays!$J$3:$J$937),"")))),"")/(NETWORKDAYS($T875,$U875,Holidays!$J$3:$J$937)),0))</f>
        <v/>
      </c>
      <c r="BO875" s="87" t="str">
        <f>IF($Q875="","",IFERROR(IF(OR(AND($T875&gt;=DATEVALUE("10/1/20"&amp;RIGHT(BN$1,2)),$T875&lt;=DATEVALUE("9/30/20"&amp;RIGHT(BO$1,2))),AND($U875&gt;=DATEVALUE("10/1/20"&amp;RIGHT(BN$1,2)),$U875&lt;=DATEVALUE("9/30/20"&amp;RIGHT(BO$1,2))),AND($T875&lt;=DATEVALUE("10/1/20"&amp;RIGHT(BN$1,2)),$U875&gt;=DATEVALUE("9/30/20"&amp;RIGHT(BO$1,2)))),
IF(AND($T875&gt;=DATEVALUE("10/1/20"&amp;RIGHT(BN$1,2)),$U875&lt;=DATEVALUE("9/30/20"&amp;RIGHT(BO$1,2))),NETWORKDAYS($T875,$U875,Holidays!$J$3:$J$937),
IF(AND($T875&lt;DATEVALUE("10/1/20"&amp;RIGHT(BN$1,2)),$U875&lt;=DATEVALUE("9/30/20"&amp;RIGHT(BO$1,2))),NETWORKDAYS(DATEVALUE("10/1/20"&amp;RIGHT(BN$1,2)),$U875,Holidays!$J$3:$J$937),
IF($T875&lt;DATEVALUE("10/1/20"&amp;RIGHT(BN$1,2)),NETWORKDAYS(DATEVALUE("10/1/20"&amp;RIGHT(BN$1,2)),DATEVALUE("9/30/20"&amp;RIGHT(BO$1,2)),Holidays!$J$3:$J$937),
IF($T875&gt;=DATEVALUE("10/1/20"&amp;RIGHT(BN$1,2)),NETWORKDAYS($T875,DATEVALUE("9/30/20"&amp;RIGHT(BO$1,2)),Holidays!$J$3:$J$937),"")))),"")/(NETWORKDAYS($T875,$U875,Holidays!$J$3:$J$937)),0))</f>
        <v/>
      </c>
      <c r="BP875" s="87" t="str">
        <f>IF($Q875="","",IFERROR(IF(OR(AND($T875&gt;=DATEVALUE("10/1/20"&amp;RIGHT(BO$1,2)),$T875&lt;=DATEVALUE("9/30/20"&amp;RIGHT(BP$1,2))),AND($U875&gt;=DATEVALUE("10/1/20"&amp;RIGHT(BO$1,2)),$U875&lt;=DATEVALUE("9/30/20"&amp;RIGHT(BP$1,2))),AND($T875&lt;=DATEVALUE("10/1/20"&amp;RIGHT(BO$1,2)),$U875&gt;=DATEVALUE("9/30/20"&amp;RIGHT(BP$1,2)))),
IF(AND($T875&gt;=DATEVALUE("10/1/20"&amp;RIGHT(BO$1,2)),$U875&lt;=DATEVALUE("9/30/20"&amp;RIGHT(BP$1,2))),NETWORKDAYS($T875,$U875,Holidays!$J$3:$J$937),
IF(AND($T875&lt;DATEVALUE("10/1/20"&amp;RIGHT(BO$1,2)),$U875&lt;=DATEVALUE("9/30/20"&amp;RIGHT(BP$1,2))),NETWORKDAYS(DATEVALUE("10/1/20"&amp;RIGHT(BO$1,2)),$U875,Holidays!$J$3:$J$937),
IF($T875&lt;DATEVALUE("10/1/20"&amp;RIGHT(BO$1,2)),NETWORKDAYS(DATEVALUE("10/1/20"&amp;RIGHT(BO$1,2)),DATEVALUE("9/30/20"&amp;RIGHT(BP$1,2)),Holidays!$J$3:$J$937),
IF($T875&gt;=DATEVALUE("10/1/20"&amp;RIGHT(BO$1,2)),NETWORKDAYS($T875,DATEVALUE("9/30/20"&amp;RIGHT(BP$1,2)),Holidays!$J$3:$J$937),"")))),"")/(NETWORKDAYS($T875,$U875,Holidays!$J$3:$J$937)),0))</f>
        <v/>
      </c>
      <c r="BQ875" s="87" t="str">
        <f>IF($Q875="","",IFERROR(IF(OR(AND($T875&gt;=DATEVALUE("10/1/20"&amp;RIGHT(BP$1,2)),$T875&lt;=DATEVALUE("9/30/20"&amp;RIGHT(BQ$1,2))),AND($U875&gt;=DATEVALUE("10/1/20"&amp;RIGHT(BP$1,2)),$U875&lt;=DATEVALUE("9/30/20"&amp;RIGHT(BQ$1,2))),AND($T875&lt;=DATEVALUE("10/1/20"&amp;RIGHT(BP$1,2)),$U875&gt;=DATEVALUE("9/30/20"&amp;RIGHT(BQ$1,2)))),
IF(AND($T875&gt;=DATEVALUE("10/1/20"&amp;RIGHT(BP$1,2)),$U875&lt;=DATEVALUE("9/30/20"&amp;RIGHT(BQ$1,2))),NETWORKDAYS($T875,$U875,Holidays!$J$3:$J$937),
IF(AND($T875&lt;DATEVALUE("10/1/20"&amp;RIGHT(BP$1,2)),$U875&lt;=DATEVALUE("9/30/20"&amp;RIGHT(BQ$1,2))),NETWORKDAYS(DATEVALUE("10/1/20"&amp;RIGHT(BP$1,2)),$U875,Holidays!$J$3:$J$937),
IF($T875&lt;DATEVALUE("10/1/20"&amp;RIGHT(BP$1,2)),NETWORKDAYS(DATEVALUE("10/1/20"&amp;RIGHT(BP$1,2)),DATEVALUE("9/30/20"&amp;RIGHT(BQ$1,2)),Holidays!$J$3:$J$937),
IF($T875&gt;=DATEVALUE("10/1/20"&amp;RIGHT(BP$1,2)),NETWORKDAYS($T875,DATEVALUE("9/30/20"&amp;RIGHT(BQ$1,2)),Holidays!$J$3:$J$937),"")))),"")/(NETWORKDAYS($T875,$U875,Holidays!$J$3:$J$937)),0))</f>
        <v/>
      </c>
      <c r="BR875" s="87" t="str">
        <f>IF($Q875="","",IFERROR(IF(OR(AND($T875&gt;=DATEVALUE("10/1/20"&amp;RIGHT(BQ$1,2)),$T875&lt;=DATEVALUE("9/30/20"&amp;RIGHT(BR$1,2))),AND($U875&gt;=DATEVALUE("10/1/20"&amp;RIGHT(BQ$1,2)),$U875&lt;=DATEVALUE("9/30/20"&amp;RIGHT(BR$1,2))),AND($T875&lt;=DATEVALUE("10/1/20"&amp;RIGHT(BQ$1,2)),$U875&gt;=DATEVALUE("9/30/20"&amp;RIGHT(BR$1,2)))),
IF(AND($T875&gt;=DATEVALUE("10/1/20"&amp;RIGHT(BQ$1,2)),$U875&lt;=DATEVALUE("9/30/20"&amp;RIGHT(BR$1,2))),NETWORKDAYS($T875,$U875,Holidays!$J$3:$J$937),
IF(AND($T875&lt;DATEVALUE("10/1/20"&amp;RIGHT(BQ$1,2)),$U875&lt;=DATEVALUE("9/30/20"&amp;RIGHT(BR$1,2))),NETWORKDAYS(DATEVALUE("10/1/20"&amp;RIGHT(BQ$1,2)),$U875,Holidays!$J$3:$J$937),
IF($T875&lt;DATEVALUE("10/1/20"&amp;RIGHT(BQ$1,2)),NETWORKDAYS(DATEVALUE("10/1/20"&amp;RIGHT(BQ$1,2)),DATEVALUE("9/30/20"&amp;RIGHT(BR$1,2)),Holidays!$J$3:$J$937),
IF($T875&gt;=DATEVALUE("10/1/20"&amp;RIGHT(BQ$1,2)),NETWORKDAYS($T875,DATEVALUE("9/30/20"&amp;RIGHT(BR$1,2)),Holidays!$J$3:$J$937),"")))),"")/(NETWORKDAYS($T875,$U875,Holidays!$J$3:$J$937)),0))</f>
        <v/>
      </c>
      <c r="BS875" s="87" t="str">
        <f>IF($Q875="","",IFERROR(IF(OR(AND($T875&gt;=DATEVALUE("10/1/20"&amp;RIGHT(BR$1,2)),$T875&lt;=DATEVALUE("9/30/20"&amp;RIGHT(BS$1,2))),AND($U875&gt;=DATEVALUE("10/1/20"&amp;RIGHT(BR$1,2)),$U875&lt;=DATEVALUE("9/30/20"&amp;RIGHT(BS$1,2))),AND($T875&lt;=DATEVALUE("10/1/20"&amp;RIGHT(BR$1,2)),$U875&gt;=DATEVALUE("9/30/20"&amp;RIGHT(BS$1,2)))),
IF(AND($T875&gt;=DATEVALUE("10/1/20"&amp;RIGHT(BR$1,2)),$U875&lt;=DATEVALUE("9/30/20"&amp;RIGHT(BS$1,2))),NETWORKDAYS($T875,$U875,Holidays!$J$3:$J$937),
IF(AND($T875&lt;DATEVALUE("10/1/20"&amp;RIGHT(BR$1,2)),$U875&lt;=DATEVALUE("9/30/20"&amp;RIGHT(BS$1,2))),NETWORKDAYS(DATEVALUE("10/1/20"&amp;RIGHT(BR$1,2)),$U875,Holidays!$J$3:$J$937),
IF($T875&lt;DATEVALUE("10/1/20"&amp;RIGHT(BR$1,2)),NETWORKDAYS(DATEVALUE("10/1/20"&amp;RIGHT(BR$1,2)),DATEVALUE("9/30/20"&amp;RIGHT(BS$1,2)),Holidays!$J$3:$J$937),
IF($T875&gt;=DATEVALUE("10/1/20"&amp;RIGHT(BR$1,2)),NETWORKDAYS($T875,DATEVALUE("9/30/20"&amp;RIGHT(BS$1,2)),Holidays!$J$3:$J$937),"")))),"")/(NETWORKDAYS($T875,$U875,Holidays!$J$3:$J$937)),0))</f>
        <v/>
      </c>
      <c r="BT875" s="87" t="str">
        <f>IF($Q875="","",IFERROR(IF(OR(AND($T875&gt;=DATEVALUE("10/1/20"&amp;RIGHT(BS$1,2)),$T875&lt;=DATEVALUE("9/30/20"&amp;RIGHT(BT$1,2))),AND($U875&gt;=DATEVALUE("10/1/20"&amp;RIGHT(BS$1,2)),$U875&lt;=DATEVALUE("9/30/20"&amp;RIGHT(BT$1,2))),AND($T875&lt;=DATEVALUE("10/1/20"&amp;RIGHT(BS$1,2)),$U875&gt;=DATEVALUE("9/30/20"&amp;RIGHT(BT$1,2)))),
IF(AND($T875&gt;=DATEVALUE("10/1/20"&amp;RIGHT(BS$1,2)),$U875&lt;=DATEVALUE("9/30/20"&amp;RIGHT(BT$1,2))),NETWORKDAYS($T875,$U875,Holidays!$J$3:$J$937),
IF(AND($T875&lt;DATEVALUE("10/1/20"&amp;RIGHT(BS$1,2)),$U875&lt;=DATEVALUE("9/30/20"&amp;RIGHT(BT$1,2))),NETWORKDAYS(DATEVALUE("10/1/20"&amp;RIGHT(BS$1,2)),$U875,Holidays!$J$3:$J$937),
IF($T875&lt;DATEVALUE("10/1/20"&amp;RIGHT(BS$1,2)),NETWORKDAYS(DATEVALUE("10/1/20"&amp;RIGHT(BS$1,2)),DATEVALUE("9/30/20"&amp;RIGHT(BT$1,2)),Holidays!$J$3:$J$937),
IF($T875&gt;=DATEVALUE("10/1/20"&amp;RIGHT(BS$1,2)),NETWORKDAYS($T875,DATEVALUE("9/30/20"&amp;RIGHT(BT$1,2)),Holidays!$J$3:$J$937),"")))),"")/(NETWORKDAYS($T875,$U875,Holidays!$J$3:$J$937)),0))</f>
        <v/>
      </c>
      <c r="BU875" s="87" t="str">
        <f>IF($Q875="","",IFERROR(IF(OR(AND($T875&gt;=DATEVALUE("10/1/20"&amp;RIGHT(BT$1,2)),$T875&lt;=DATEVALUE("9/30/20"&amp;RIGHT(BU$1,2))),AND($U875&gt;=DATEVALUE("10/1/20"&amp;RIGHT(BT$1,2)),$U875&lt;=DATEVALUE("9/30/20"&amp;RIGHT(BU$1,2))),AND($T875&lt;=DATEVALUE("10/1/20"&amp;RIGHT(BT$1,2)),$U875&gt;=DATEVALUE("9/30/20"&amp;RIGHT(BU$1,2)))),
IF(AND($T875&gt;=DATEVALUE("10/1/20"&amp;RIGHT(BT$1,2)),$U875&lt;=DATEVALUE("9/30/20"&amp;RIGHT(BU$1,2))),NETWORKDAYS($T875,$U875,Holidays!$J$3:$J$937),
IF(AND($T875&lt;DATEVALUE("10/1/20"&amp;RIGHT(BT$1,2)),$U875&lt;=DATEVALUE("9/30/20"&amp;RIGHT(BU$1,2))),NETWORKDAYS(DATEVALUE("10/1/20"&amp;RIGHT(BT$1,2)),$U875,Holidays!$J$3:$J$937),
IF($T875&lt;DATEVALUE("10/1/20"&amp;RIGHT(BT$1,2)),NETWORKDAYS(DATEVALUE("10/1/20"&amp;RIGHT(BT$1,2)),DATEVALUE("9/30/20"&amp;RIGHT(BU$1,2)),Holidays!$J$3:$J$937),
IF($T875&gt;=DATEVALUE("10/1/20"&amp;RIGHT(BT$1,2)),NETWORKDAYS($T875,DATEVALUE("9/30/20"&amp;RIGHT(BU$1,2)),Holidays!$J$3:$J$937),"")))),"")/(NETWORKDAYS($T875,$U875,Holidays!$J$3:$J$937)),0))</f>
        <v/>
      </c>
      <c r="BV875" s="87" t="str">
        <f>IF($Q875="","",IFERROR(IF(OR(AND($T875&gt;=DATEVALUE("10/1/20"&amp;RIGHT(BU$1,2)),$T875&lt;=DATEVALUE("9/30/20"&amp;RIGHT(BV$1,2))),AND($U875&gt;=DATEVALUE("10/1/20"&amp;RIGHT(BU$1,2)),$U875&lt;=DATEVALUE("9/30/20"&amp;RIGHT(BV$1,2))),AND($T875&lt;=DATEVALUE("10/1/20"&amp;RIGHT(BU$1,2)),$U875&gt;=DATEVALUE("9/30/20"&amp;RIGHT(BV$1,2)))),
IF(AND($T875&gt;=DATEVALUE("10/1/20"&amp;RIGHT(BU$1,2)),$U875&lt;=DATEVALUE("9/30/20"&amp;RIGHT(BV$1,2))),NETWORKDAYS($T875,$U875,Holidays!$J$3:$J$937),
IF(AND($T875&lt;DATEVALUE("10/1/20"&amp;RIGHT(BU$1,2)),$U875&lt;=DATEVALUE("9/30/20"&amp;RIGHT(BV$1,2))),NETWORKDAYS(DATEVALUE("10/1/20"&amp;RIGHT(BU$1,2)),$U875,Holidays!$J$3:$J$937),
IF($T875&lt;DATEVALUE("10/1/20"&amp;RIGHT(BU$1,2)),NETWORKDAYS(DATEVALUE("10/1/20"&amp;RIGHT(BU$1,2)),DATEVALUE("9/30/20"&amp;RIGHT(BV$1,2)),Holidays!$J$3:$J$937),
IF($T875&gt;=DATEVALUE("10/1/20"&amp;RIGHT(BU$1,2)),NETWORKDAYS($T875,DATEVALUE("9/30/20"&amp;RIGHT(BV$1,2)),Holidays!$J$3:$J$937),"")))),"")/(NETWORKDAYS($T875,$U875,Holidays!$J$3:$J$937)),0))</f>
        <v/>
      </c>
      <c r="BW875" s="87" t="str">
        <f>IF($Q875="","",IFERROR(IF(OR(AND($T875&gt;=DATEVALUE("10/1/20"&amp;RIGHT(BV$1,2)),$T875&lt;=DATEVALUE("9/30/20"&amp;RIGHT(BW$1,2))),AND($U875&gt;=DATEVALUE("10/1/20"&amp;RIGHT(BV$1,2)),$U875&lt;=DATEVALUE("9/30/20"&amp;RIGHT(BW$1,2))),AND($T875&lt;=DATEVALUE("10/1/20"&amp;RIGHT(BV$1,2)),$U875&gt;=DATEVALUE("9/30/20"&amp;RIGHT(BW$1,2)))),
IF(AND($T875&gt;=DATEVALUE("10/1/20"&amp;RIGHT(BV$1,2)),$U875&lt;=DATEVALUE("9/30/20"&amp;RIGHT(BW$1,2))),NETWORKDAYS($T875,$U875,Holidays!$J$3:$J$937),
IF(AND($T875&lt;DATEVALUE("10/1/20"&amp;RIGHT(BV$1,2)),$U875&lt;=DATEVALUE("9/30/20"&amp;RIGHT(BW$1,2))),NETWORKDAYS(DATEVALUE("10/1/20"&amp;RIGHT(BV$1,2)),$U875,Holidays!$J$3:$J$937),
IF($T875&lt;DATEVALUE("10/1/20"&amp;RIGHT(BV$1,2)),NETWORKDAYS(DATEVALUE("10/1/20"&amp;RIGHT(BV$1,2)),DATEVALUE("9/30/20"&amp;RIGHT(BW$1,2)),Holidays!$J$3:$J$937),
IF($T875&gt;=DATEVALUE("10/1/20"&amp;RIGHT(BV$1,2)),NETWORKDAYS($T875,DATEVALUE("9/30/20"&amp;RIGHT(BW$1,2)),Holidays!$J$3:$J$937),"")))),"")/(NETWORKDAYS($T875,$U875,Holidays!$J$3:$J$937)),0))</f>
        <v/>
      </c>
      <c r="BX875" s="87" t="str">
        <f>IF($Q875="","",IFERROR(IF(OR(AND($T875&gt;=DATEVALUE("10/1/20"&amp;RIGHT(BW$1,2)),$T875&lt;=DATEVALUE("9/30/20"&amp;RIGHT(BX$1,2))),AND($U875&gt;=DATEVALUE("10/1/20"&amp;RIGHT(BW$1,2)),$U875&lt;=DATEVALUE("9/30/20"&amp;RIGHT(BX$1,2))),AND($T875&lt;=DATEVALUE("10/1/20"&amp;RIGHT(BW$1,2)),$U875&gt;=DATEVALUE("9/30/20"&amp;RIGHT(BX$1,2)))),
IF(AND($T875&gt;=DATEVALUE("10/1/20"&amp;RIGHT(BW$1,2)),$U875&lt;=DATEVALUE("9/30/20"&amp;RIGHT(BX$1,2))),NETWORKDAYS($T875,$U875,Holidays!$J$3:$J$937),
IF(AND($T875&lt;DATEVALUE("10/1/20"&amp;RIGHT(BW$1,2)),$U875&lt;=DATEVALUE("9/30/20"&amp;RIGHT(BX$1,2))),NETWORKDAYS(DATEVALUE("10/1/20"&amp;RIGHT(BW$1,2)),$U875,Holidays!$J$3:$J$937),
IF($T875&lt;DATEVALUE("10/1/20"&amp;RIGHT(BW$1,2)),NETWORKDAYS(DATEVALUE("10/1/20"&amp;RIGHT(BW$1,2)),DATEVALUE("9/30/20"&amp;RIGHT(BX$1,2)),Holidays!$J$3:$J$937),
IF($T875&gt;=DATEVALUE("10/1/20"&amp;RIGHT(BW$1,2)),NETWORKDAYS($T875,DATEVALUE("9/30/20"&amp;RIGHT(BX$1,2)),Holidays!$J$3:$J$937),"")))),"")/(NETWORKDAYS($T875,$U875,Holidays!$J$3:$J$937)),0))</f>
        <v/>
      </c>
      <c r="BY875" s="87" t="str">
        <f>IF($Q875="","",IFERROR(IF(OR(AND($T875&gt;=DATEVALUE("10/1/20"&amp;RIGHT(BX$1,2)),$T875&lt;=DATEVALUE("9/30/20"&amp;RIGHT(BY$1,2))),AND($U875&gt;=DATEVALUE("10/1/20"&amp;RIGHT(BX$1,2)),$U875&lt;=DATEVALUE("9/30/20"&amp;RIGHT(BY$1,2))),AND($T875&lt;=DATEVALUE("10/1/20"&amp;RIGHT(BX$1,2)),$U875&gt;=DATEVALUE("9/30/20"&amp;RIGHT(BY$1,2)))),
IF(AND($T875&gt;=DATEVALUE("10/1/20"&amp;RIGHT(BX$1,2)),$U875&lt;=DATEVALUE("9/30/20"&amp;RIGHT(BY$1,2))),NETWORKDAYS($T875,$U875,Holidays!$J$3:$J$937),
IF(AND($T875&lt;DATEVALUE("10/1/20"&amp;RIGHT(BX$1,2)),$U875&lt;=DATEVALUE("9/30/20"&amp;RIGHT(BY$1,2))),NETWORKDAYS(DATEVALUE("10/1/20"&amp;RIGHT(BX$1,2)),$U875,Holidays!$J$3:$J$937),
IF($T875&lt;DATEVALUE("10/1/20"&amp;RIGHT(BX$1,2)),NETWORKDAYS(DATEVALUE("10/1/20"&amp;RIGHT(BX$1,2)),DATEVALUE("9/30/20"&amp;RIGHT(BY$1,2)),Holidays!$J$3:$J$937),
IF($T875&gt;=DATEVALUE("10/1/20"&amp;RIGHT(BX$1,2)),NETWORKDAYS($T875,DATEVALUE("9/30/20"&amp;RIGHT(BY$1,2)),Holidays!$J$3:$J$937),"")))),"")/(NETWORKDAYS($T875,$U875,Holidays!$J$3:$J$937)),0))</f>
        <v/>
      </c>
      <c r="BZ875" s="87" t="str">
        <f>IF($Q875="","",IFERROR(IF(OR(AND($T875&gt;=DATEVALUE("10/1/20"&amp;RIGHT(BY$1,2)),$T875&lt;=DATEVALUE("9/30/20"&amp;RIGHT(BZ$1,2))),AND($U875&gt;=DATEVALUE("10/1/20"&amp;RIGHT(BY$1,2)),$U875&lt;=DATEVALUE("9/30/20"&amp;RIGHT(BZ$1,2))),AND($T875&lt;=DATEVALUE("10/1/20"&amp;RIGHT(BY$1,2)),$U875&gt;=DATEVALUE("9/30/20"&amp;RIGHT(BZ$1,2)))),
IF(AND($T875&gt;=DATEVALUE("10/1/20"&amp;RIGHT(BY$1,2)),$U875&lt;=DATEVALUE("9/30/20"&amp;RIGHT(BZ$1,2))),NETWORKDAYS($T875,$U875,Holidays!$J$3:$J$937),
IF(AND($T875&lt;DATEVALUE("10/1/20"&amp;RIGHT(BY$1,2)),$U875&lt;=DATEVALUE("9/30/20"&amp;RIGHT(BZ$1,2))),NETWORKDAYS(DATEVALUE("10/1/20"&amp;RIGHT(BY$1,2)),$U875,Holidays!$J$3:$J$937),
IF($T875&lt;DATEVALUE("10/1/20"&amp;RIGHT(BY$1,2)),NETWORKDAYS(DATEVALUE("10/1/20"&amp;RIGHT(BY$1,2)),DATEVALUE("9/30/20"&amp;RIGHT(BZ$1,2)),Holidays!$J$3:$J$937),
IF($T875&gt;=DATEVALUE("10/1/20"&amp;RIGHT(BY$1,2)),NETWORKDAYS($T875,DATEVALUE("9/30/20"&amp;RIGHT(BZ$1,2)),Holidays!$J$3:$J$937),"")))),"")/(NETWORKDAYS($T875,$U875,Holidays!$J$3:$J$937)),0))</f>
        <v/>
      </c>
      <c r="CA875" s="87" t="str">
        <f>IF($Q875="","",IFERROR(IF(OR(AND($T875&gt;=DATEVALUE("10/1/20"&amp;RIGHT(BZ$1,2)),$T875&lt;=DATEVALUE("9/30/20"&amp;RIGHT(CA$1,2))),AND($U875&gt;=DATEVALUE("10/1/20"&amp;RIGHT(BZ$1,2)),$U875&lt;=DATEVALUE("9/30/20"&amp;RIGHT(CA$1,2))),AND($T875&lt;=DATEVALUE("10/1/20"&amp;RIGHT(BZ$1,2)),$U875&gt;=DATEVALUE("9/30/20"&amp;RIGHT(CA$1,2)))),
IF(AND($T875&gt;=DATEVALUE("10/1/20"&amp;RIGHT(BZ$1,2)),$U875&lt;=DATEVALUE("9/30/20"&amp;RIGHT(CA$1,2))),NETWORKDAYS($T875,$U875,Holidays!$J$3:$J$937),
IF(AND($T875&lt;DATEVALUE("10/1/20"&amp;RIGHT(BZ$1,2)),$U875&lt;=DATEVALUE("9/30/20"&amp;RIGHT(CA$1,2))),NETWORKDAYS(DATEVALUE("10/1/20"&amp;RIGHT(BZ$1,2)),$U875,Holidays!$J$3:$J$937),
IF($T875&lt;DATEVALUE("10/1/20"&amp;RIGHT(BZ$1,2)),NETWORKDAYS(DATEVALUE("10/1/20"&amp;RIGHT(BZ$1,2)),DATEVALUE("9/30/20"&amp;RIGHT(CA$1,2)),Holidays!$J$3:$J$937),
IF($T875&gt;=DATEVALUE("10/1/20"&amp;RIGHT(BZ$1,2)),NETWORKDAYS($T875,DATEVALUE("9/30/20"&amp;RIGHT(CA$1,2)),Holidays!$J$3:$J$937),"")))),"")/(NETWORKDAYS($T875,$U875,Holidays!$J$3:$J$937)),0))</f>
        <v/>
      </c>
      <c r="CB875" s="87" t="str">
        <f>IF($Q875="","",IFERROR(IF(OR(AND($T875&gt;=DATEVALUE("10/1/20"&amp;RIGHT(CA$1,2)),$T875&lt;=DATEVALUE("9/30/20"&amp;RIGHT(CB$1,2))),AND($U875&gt;=DATEVALUE("10/1/20"&amp;RIGHT(CA$1,2)),$U875&lt;=DATEVALUE("9/30/20"&amp;RIGHT(CB$1,2))),AND($T875&lt;=DATEVALUE("10/1/20"&amp;RIGHT(CA$1,2)),$U875&gt;=DATEVALUE("9/30/20"&amp;RIGHT(CB$1,2)))),
IF(AND($T875&gt;=DATEVALUE("10/1/20"&amp;RIGHT(CA$1,2)),$U875&lt;=DATEVALUE("9/30/20"&amp;RIGHT(CB$1,2))),NETWORKDAYS($T875,$U875,Holidays!$J$3:$J$937),
IF(AND($T875&lt;DATEVALUE("10/1/20"&amp;RIGHT(CA$1,2)),$U875&lt;=DATEVALUE("9/30/20"&amp;RIGHT(CB$1,2))),NETWORKDAYS(DATEVALUE("10/1/20"&amp;RIGHT(CA$1,2)),$U875,Holidays!$J$3:$J$937),
IF($T875&lt;DATEVALUE("10/1/20"&amp;RIGHT(CA$1,2)),NETWORKDAYS(DATEVALUE("10/1/20"&amp;RIGHT(CA$1,2)),DATEVALUE("9/30/20"&amp;RIGHT(CB$1,2)),Holidays!$J$3:$J$937),
IF($T875&gt;=DATEVALUE("10/1/20"&amp;RIGHT(CA$1,2)),NETWORKDAYS($T875,DATEVALUE("9/30/20"&amp;RIGHT(CB$1,2)),Holidays!$J$3:$J$937),"")))),"")/(NETWORKDAYS($T875,$U875,Holidays!$J$3:$J$937)),0))</f>
        <v/>
      </c>
    </row>
    <row r="876" spans="1:80">
      <c r="A876" s="97"/>
      <c r="B876" s="98" t="str">
        <f ca="1">IF(NOT($A876=""),OFFSET('WBS Reference &amp; User Procedure'!$A$1,MATCH($A876,'WBS Reference &amp; User Procedure'!$A:$A,0)-1,1),"")</f>
        <v/>
      </c>
      <c r="D876" s="97"/>
      <c r="T876" s="104" t="str">
        <f>IF(NOT(Q876=""),IF(NOT($S876=""),$S876,#REF!),"")</f>
        <v/>
      </c>
      <c r="U876" s="104" t="str">
        <f>IF(NOT(Q876=""),WORKDAY(T876,Q876,Holidays!$J$3:$J$937),"")</f>
        <v/>
      </c>
      <c r="V876" s="104"/>
      <c r="W876" s="104"/>
      <c r="X876" s="101" t="str">
        <f t="shared" si="197"/>
        <v/>
      </c>
      <c r="AL876" s="87" t="str">
        <f t="shared" ca="1" si="194"/>
        <v/>
      </c>
      <c r="AN876" s="87" t="str">
        <f t="shared" ref="AN876:AW885" ca="1" si="198">IF($Q876="","",IFERROR(OFFSET(INDIRECT("'"&amp;KEY_RESOURCE_STRUCTURE_TAB&amp;"'!"&amp;KEY_RATE_SET_INDEX&amp;""),$AL876-1,COLUMN()-34),0))</f>
        <v/>
      </c>
      <c r="AO876" s="87" t="str">
        <f t="shared" ca="1" si="198"/>
        <v/>
      </c>
      <c r="AP876" s="87" t="str">
        <f t="shared" ca="1" si="198"/>
        <v/>
      </c>
      <c r="AQ876" s="87" t="str">
        <f t="shared" ca="1" si="198"/>
        <v/>
      </c>
      <c r="AR876" s="87" t="str">
        <f t="shared" ca="1" si="198"/>
        <v/>
      </c>
      <c r="AS876" s="87" t="str">
        <f t="shared" ca="1" si="198"/>
        <v/>
      </c>
      <c r="AT876" s="87" t="str">
        <f t="shared" ca="1" si="198"/>
        <v/>
      </c>
      <c r="AU876" s="87" t="str">
        <f t="shared" ca="1" si="198"/>
        <v/>
      </c>
      <c r="AV876" s="87" t="str">
        <f t="shared" ca="1" si="198"/>
        <v/>
      </c>
      <c r="AW876" s="87" t="str">
        <f t="shared" ca="1" si="198"/>
        <v/>
      </c>
      <c r="AX876" s="87" t="str">
        <f t="shared" ref="AX876:BG885" ca="1" si="199">IF($Q876="","",IFERROR(OFFSET(INDIRECT("'"&amp;KEY_RESOURCE_STRUCTURE_TAB&amp;"'!"&amp;KEY_RATE_SET_INDEX&amp;""),$AL876-1,COLUMN()-34),0))</f>
        <v/>
      </c>
      <c r="AY876" s="87" t="str">
        <f t="shared" ca="1" si="199"/>
        <v/>
      </c>
      <c r="AZ876" s="87" t="str">
        <f t="shared" ca="1" si="199"/>
        <v/>
      </c>
      <c r="BA876" s="87" t="str">
        <f t="shared" ca="1" si="199"/>
        <v/>
      </c>
      <c r="BB876" s="87" t="str">
        <f t="shared" ca="1" si="199"/>
        <v/>
      </c>
      <c r="BC876" s="87" t="str">
        <f t="shared" ca="1" si="199"/>
        <v/>
      </c>
      <c r="BD876" s="87" t="str">
        <f t="shared" ca="1" si="199"/>
        <v/>
      </c>
      <c r="BE876" s="87" t="str">
        <f t="shared" ca="1" si="199"/>
        <v/>
      </c>
      <c r="BF876" s="87" t="str">
        <f t="shared" ca="1" si="199"/>
        <v/>
      </c>
      <c r="BG876" s="87" t="str">
        <f t="shared" ca="1" si="199"/>
        <v/>
      </c>
      <c r="BI876" s="87" t="str">
        <f>IF($Q876="","",IFERROR(IF(OR(AND($T876&gt;=DATEVALUE("10/1/20"&amp;RIGHT(BH$1,2)),$T876&lt;=DATEVALUE("9/30/20"&amp;RIGHT(BI$1,2))),AND($U876&gt;=DATEVALUE("10/1/20"&amp;RIGHT(BH$1,2)),$U876&lt;=DATEVALUE("9/30/20"&amp;RIGHT(BI$1,2))),AND($T876&lt;=DATEVALUE("10/1/20"&amp;RIGHT(BH$1,2)),$U876&gt;=DATEVALUE("9/30/20"&amp;RIGHT(BI$1,2)))),
IF(AND($T876&gt;=DATEVALUE("10/1/20"&amp;RIGHT(BH$1,2)),$U876&lt;=DATEVALUE("9/30/20"&amp;RIGHT(BI$1,2))),NETWORKDAYS($T876,$U876,Holidays!$J$3:$J$937),
IF(AND($T876&lt;DATEVALUE("10/1/20"&amp;RIGHT(BH$1,2)),$U876&lt;=DATEVALUE("9/30/20"&amp;RIGHT(BI$1,2))),NETWORKDAYS(DATEVALUE("10/1/20"&amp;RIGHT(BH$1,2)),$U876,Holidays!$J$3:$J$937),
IF($T876&lt;DATEVALUE("10/1/20"&amp;RIGHT(BH$1,2)),NETWORKDAYS(DATEVALUE("10/1/20"&amp;RIGHT(BH$1,2)),DATEVALUE("9/30/20"&amp;RIGHT(BI$1,2)),Holidays!$J$3:$J$937),
IF($T876&gt;=DATEVALUE("10/1/20"&amp;RIGHT(BH$1,2)),NETWORKDAYS($T876,DATEVALUE("9/30/20"&amp;RIGHT(BI$1,2)),Holidays!$J$3:$J$937),"")))),"")/(NETWORKDAYS($T876,$U876,Holidays!$J$3:$J$937)),0))</f>
        <v/>
      </c>
      <c r="BJ876" s="87" t="str">
        <f>IF($Q876="","",IFERROR(IF(OR(AND($T876&gt;=DATEVALUE("10/1/20"&amp;RIGHT(BI$1,2)),$T876&lt;=DATEVALUE("9/30/20"&amp;RIGHT(BJ$1,2))),AND($U876&gt;=DATEVALUE("10/1/20"&amp;RIGHT(BI$1,2)),$U876&lt;=DATEVALUE("9/30/20"&amp;RIGHT(BJ$1,2))),AND($T876&lt;=DATEVALUE("10/1/20"&amp;RIGHT(BI$1,2)),$U876&gt;=DATEVALUE("9/30/20"&amp;RIGHT(BJ$1,2)))),
IF(AND($T876&gt;=DATEVALUE("10/1/20"&amp;RIGHT(BI$1,2)),$U876&lt;=DATEVALUE("9/30/20"&amp;RIGHT(BJ$1,2))),NETWORKDAYS($T876,$U876,Holidays!$J$3:$J$937),
IF(AND($T876&lt;DATEVALUE("10/1/20"&amp;RIGHT(BI$1,2)),$U876&lt;=DATEVALUE("9/30/20"&amp;RIGHT(BJ$1,2))),NETWORKDAYS(DATEVALUE("10/1/20"&amp;RIGHT(BI$1,2)),$U876,Holidays!$J$3:$J$937),
IF($T876&lt;DATEVALUE("10/1/20"&amp;RIGHT(BI$1,2)),NETWORKDAYS(DATEVALUE("10/1/20"&amp;RIGHT(BI$1,2)),DATEVALUE("9/30/20"&amp;RIGHT(BJ$1,2)),Holidays!$J$3:$J$937),
IF($T876&gt;=DATEVALUE("10/1/20"&amp;RIGHT(BI$1,2)),NETWORKDAYS($T876,DATEVALUE("9/30/20"&amp;RIGHT(BJ$1,2)),Holidays!$J$3:$J$937),"")))),"")/(NETWORKDAYS($T876,$U876,Holidays!$J$3:$J$937)),0))</f>
        <v/>
      </c>
      <c r="BK876" s="87" t="str">
        <f>IF($Q876="","",IFERROR(IF(OR(AND($T876&gt;=DATEVALUE("10/1/20"&amp;RIGHT(BJ$1,2)),$T876&lt;=DATEVALUE("9/30/20"&amp;RIGHT(BK$1,2))),AND($U876&gt;=DATEVALUE("10/1/20"&amp;RIGHT(BJ$1,2)),$U876&lt;=DATEVALUE("9/30/20"&amp;RIGHT(BK$1,2))),AND($T876&lt;=DATEVALUE("10/1/20"&amp;RIGHT(BJ$1,2)),$U876&gt;=DATEVALUE("9/30/20"&amp;RIGHT(BK$1,2)))),
IF(AND($T876&gt;=DATEVALUE("10/1/20"&amp;RIGHT(BJ$1,2)),$U876&lt;=DATEVALUE("9/30/20"&amp;RIGHT(BK$1,2))),NETWORKDAYS($T876,$U876,Holidays!$J$3:$J$937),
IF(AND($T876&lt;DATEVALUE("10/1/20"&amp;RIGHT(BJ$1,2)),$U876&lt;=DATEVALUE("9/30/20"&amp;RIGHT(BK$1,2))),NETWORKDAYS(DATEVALUE("10/1/20"&amp;RIGHT(BJ$1,2)),$U876,Holidays!$J$3:$J$937),
IF($T876&lt;DATEVALUE("10/1/20"&amp;RIGHT(BJ$1,2)),NETWORKDAYS(DATEVALUE("10/1/20"&amp;RIGHT(BJ$1,2)),DATEVALUE("9/30/20"&amp;RIGHT(BK$1,2)),Holidays!$J$3:$J$937),
IF($T876&gt;=DATEVALUE("10/1/20"&amp;RIGHT(BJ$1,2)),NETWORKDAYS($T876,DATEVALUE("9/30/20"&amp;RIGHT(BK$1,2)),Holidays!$J$3:$J$937),"")))),"")/(NETWORKDAYS($T876,$U876,Holidays!$J$3:$J$937)),0))</f>
        <v/>
      </c>
      <c r="BL876" s="87" t="str">
        <f>IF($Q876="","",IFERROR(IF(OR(AND($T876&gt;=DATEVALUE("10/1/20"&amp;RIGHT(BK$1,2)),$T876&lt;=DATEVALUE("9/30/20"&amp;RIGHT(BL$1,2))),AND($U876&gt;=DATEVALUE("10/1/20"&amp;RIGHT(BK$1,2)),$U876&lt;=DATEVALUE("9/30/20"&amp;RIGHT(BL$1,2))),AND($T876&lt;=DATEVALUE("10/1/20"&amp;RIGHT(BK$1,2)),$U876&gt;=DATEVALUE("9/30/20"&amp;RIGHT(BL$1,2)))),
IF(AND($T876&gt;=DATEVALUE("10/1/20"&amp;RIGHT(BK$1,2)),$U876&lt;=DATEVALUE("9/30/20"&amp;RIGHT(BL$1,2))),NETWORKDAYS($T876,$U876,Holidays!$J$3:$J$937),
IF(AND($T876&lt;DATEVALUE("10/1/20"&amp;RIGHT(BK$1,2)),$U876&lt;=DATEVALUE("9/30/20"&amp;RIGHT(BL$1,2))),NETWORKDAYS(DATEVALUE("10/1/20"&amp;RIGHT(BK$1,2)),$U876,Holidays!$J$3:$J$937),
IF($T876&lt;DATEVALUE("10/1/20"&amp;RIGHT(BK$1,2)),NETWORKDAYS(DATEVALUE("10/1/20"&amp;RIGHT(BK$1,2)),DATEVALUE("9/30/20"&amp;RIGHT(BL$1,2)),Holidays!$J$3:$J$937),
IF($T876&gt;=DATEVALUE("10/1/20"&amp;RIGHT(BK$1,2)),NETWORKDAYS($T876,DATEVALUE("9/30/20"&amp;RIGHT(BL$1,2)),Holidays!$J$3:$J$937),"")))),"")/(NETWORKDAYS($T876,$U876,Holidays!$J$3:$J$937)),0))</f>
        <v/>
      </c>
      <c r="BM876" s="87" t="str">
        <f>IF($Q876="","",IFERROR(IF(OR(AND($T876&gt;=DATEVALUE("10/1/20"&amp;RIGHT(BL$1,2)),$T876&lt;=DATEVALUE("9/30/20"&amp;RIGHT(BM$1,2))),AND($U876&gt;=DATEVALUE("10/1/20"&amp;RIGHT(BL$1,2)),$U876&lt;=DATEVALUE("9/30/20"&amp;RIGHT(BM$1,2))),AND($T876&lt;=DATEVALUE("10/1/20"&amp;RIGHT(BL$1,2)),$U876&gt;=DATEVALUE("9/30/20"&amp;RIGHT(BM$1,2)))),
IF(AND($T876&gt;=DATEVALUE("10/1/20"&amp;RIGHT(BL$1,2)),$U876&lt;=DATEVALUE("9/30/20"&amp;RIGHT(BM$1,2))),NETWORKDAYS($T876,$U876,Holidays!$J$3:$J$937),
IF(AND($T876&lt;DATEVALUE("10/1/20"&amp;RIGHT(BL$1,2)),$U876&lt;=DATEVALUE("9/30/20"&amp;RIGHT(BM$1,2))),NETWORKDAYS(DATEVALUE("10/1/20"&amp;RIGHT(BL$1,2)),$U876,Holidays!$J$3:$J$937),
IF($T876&lt;DATEVALUE("10/1/20"&amp;RIGHT(BL$1,2)),NETWORKDAYS(DATEVALUE("10/1/20"&amp;RIGHT(BL$1,2)),DATEVALUE("9/30/20"&amp;RIGHT(BM$1,2)),Holidays!$J$3:$J$937),
IF($T876&gt;=DATEVALUE("10/1/20"&amp;RIGHT(BL$1,2)),NETWORKDAYS($T876,DATEVALUE("9/30/20"&amp;RIGHT(BM$1,2)),Holidays!$J$3:$J$937),"")))),"")/(NETWORKDAYS($T876,$U876,Holidays!$J$3:$J$937)),0))</f>
        <v/>
      </c>
      <c r="BN876" s="87" t="str">
        <f>IF($Q876="","",IFERROR(IF(OR(AND($T876&gt;=DATEVALUE("10/1/20"&amp;RIGHT(BM$1,2)),$T876&lt;=DATEVALUE("9/30/20"&amp;RIGHT(BN$1,2))),AND($U876&gt;=DATEVALUE("10/1/20"&amp;RIGHT(BM$1,2)),$U876&lt;=DATEVALUE("9/30/20"&amp;RIGHT(BN$1,2))),AND($T876&lt;=DATEVALUE("10/1/20"&amp;RIGHT(BM$1,2)),$U876&gt;=DATEVALUE("9/30/20"&amp;RIGHT(BN$1,2)))),
IF(AND($T876&gt;=DATEVALUE("10/1/20"&amp;RIGHT(BM$1,2)),$U876&lt;=DATEVALUE("9/30/20"&amp;RIGHT(BN$1,2))),NETWORKDAYS($T876,$U876,Holidays!$J$3:$J$937),
IF(AND($T876&lt;DATEVALUE("10/1/20"&amp;RIGHT(BM$1,2)),$U876&lt;=DATEVALUE("9/30/20"&amp;RIGHT(BN$1,2))),NETWORKDAYS(DATEVALUE("10/1/20"&amp;RIGHT(BM$1,2)),$U876,Holidays!$J$3:$J$937),
IF($T876&lt;DATEVALUE("10/1/20"&amp;RIGHT(BM$1,2)),NETWORKDAYS(DATEVALUE("10/1/20"&amp;RIGHT(BM$1,2)),DATEVALUE("9/30/20"&amp;RIGHT(BN$1,2)),Holidays!$J$3:$J$937),
IF($T876&gt;=DATEVALUE("10/1/20"&amp;RIGHT(BM$1,2)),NETWORKDAYS($T876,DATEVALUE("9/30/20"&amp;RIGHT(BN$1,2)),Holidays!$J$3:$J$937),"")))),"")/(NETWORKDAYS($T876,$U876,Holidays!$J$3:$J$937)),0))</f>
        <v/>
      </c>
      <c r="BO876" s="87" t="str">
        <f>IF($Q876="","",IFERROR(IF(OR(AND($T876&gt;=DATEVALUE("10/1/20"&amp;RIGHT(BN$1,2)),$T876&lt;=DATEVALUE("9/30/20"&amp;RIGHT(BO$1,2))),AND($U876&gt;=DATEVALUE("10/1/20"&amp;RIGHT(BN$1,2)),$U876&lt;=DATEVALUE("9/30/20"&amp;RIGHT(BO$1,2))),AND($T876&lt;=DATEVALUE("10/1/20"&amp;RIGHT(BN$1,2)),$U876&gt;=DATEVALUE("9/30/20"&amp;RIGHT(BO$1,2)))),
IF(AND($T876&gt;=DATEVALUE("10/1/20"&amp;RIGHT(BN$1,2)),$U876&lt;=DATEVALUE("9/30/20"&amp;RIGHT(BO$1,2))),NETWORKDAYS($T876,$U876,Holidays!$J$3:$J$937),
IF(AND($T876&lt;DATEVALUE("10/1/20"&amp;RIGHT(BN$1,2)),$U876&lt;=DATEVALUE("9/30/20"&amp;RIGHT(BO$1,2))),NETWORKDAYS(DATEVALUE("10/1/20"&amp;RIGHT(BN$1,2)),$U876,Holidays!$J$3:$J$937),
IF($T876&lt;DATEVALUE("10/1/20"&amp;RIGHT(BN$1,2)),NETWORKDAYS(DATEVALUE("10/1/20"&amp;RIGHT(BN$1,2)),DATEVALUE("9/30/20"&amp;RIGHT(BO$1,2)),Holidays!$J$3:$J$937),
IF($T876&gt;=DATEVALUE("10/1/20"&amp;RIGHT(BN$1,2)),NETWORKDAYS($T876,DATEVALUE("9/30/20"&amp;RIGHT(BO$1,2)),Holidays!$J$3:$J$937),"")))),"")/(NETWORKDAYS($T876,$U876,Holidays!$J$3:$J$937)),0))</f>
        <v/>
      </c>
      <c r="BP876" s="87" t="str">
        <f>IF($Q876="","",IFERROR(IF(OR(AND($T876&gt;=DATEVALUE("10/1/20"&amp;RIGHT(BO$1,2)),$T876&lt;=DATEVALUE("9/30/20"&amp;RIGHT(BP$1,2))),AND($U876&gt;=DATEVALUE("10/1/20"&amp;RIGHT(BO$1,2)),$U876&lt;=DATEVALUE("9/30/20"&amp;RIGHT(BP$1,2))),AND($T876&lt;=DATEVALUE("10/1/20"&amp;RIGHT(BO$1,2)),$U876&gt;=DATEVALUE("9/30/20"&amp;RIGHT(BP$1,2)))),
IF(AND($T876&gt;=DATEVALUE("10/1/20"&amp;RIGHT(BO$1,2)),$U876&lt;=DATEVALUE("9/30/20"&amp;RIGHT(BP$1,2))),NETWORKDAYS($T876,$U876,Holidays!$J$3:$J$937),
IF(AND($T876&lt;DATEVALUE("10/1/20"&amp;RIGHT(BO$1,2)),$U876&lt;=DATEVALUE("9/30/20"&amp;RIGHT(BP$1,2))),NETWORKDAYS(DATEVALUE("10/1/20"&amp;RIGHT(BO$1,2)),$U876,Holidays!$J$3:$J$937),
IF($T876&lt;DATEVALUE("10/1/20"&amp;RIGHT(BO$1,2)),NETWORKDAYS(DATEVALUE("10/1/20"&amp;RIGHT(BO$1,2)),DATEVALUE("9/30/20"&amp;RIGHT(BP$1,2)),Holidays!$J$3:$J$937),
IF($T876&gt;=DATEVALUE("10/1/20"&amp;RIGHT(BO$1,2)),NETWORKDAYS($T876,DATEVALUE("9/30/20"&amp;RIGHT(BP$1,2)),Holidays!$J$3:$J$937),"")))),"")/(NETWORKDAYS($T876,$U876,Holidays!$J$3:$J$937)),0))</f>
        <v/>
      </c>
      <c r="BQ876" s="87" t="str">
        <f>IF($Q876="","",IFERROR(IF(OR(AND($T876&gt;=DATEVALUE("10/1/20"&amp;RIGHT(BP$1,2)),$T876&lt;=DATEVALUE("9/30/20"&amp;RIGHT(BQ$1,2))),AND($U876&gt;=DATEVALUE("10/1/20"&amp;RIGHT(BP$1,2)),$U876&lt;=DATEVALUE("9/30/20"&amp;RIGHT(BQ$1,2))),AND($T876&lt;=DATEVALUE("10/1/20"&amp;RIGHT(BP$1,2)),$U876&gt;=DATEVALUE("9/30/20"&amp;RIGHT(BQ$1,2)))),
IF(AND($T876&gt;=DATEVALUE("10/1/20"&amp;RIGHT(BP$1,2)),$U876&lt;=DATEVALUE("9/30/20"&amp;RIGHT(BQ$1,2))),NETWORKDAYS($T876,$U876,Holidays!$J$3:$J$937),
IF(AND($T876&lt;DATEVALUE("10/1/20"&amp;RIGHT(BP$1,2)),$U876&lt;=DATEVALUE("9/30/20"&amp;RIGHT(BQ$1,2))),NETWORKDAYS(DATEVALUE("10/1/20"&amp;RIGHT(BP$1,2)),$U876,Holidays!$J$3:$J$937),
IF($T876&lt;DATEVALUE("10/1/20"&amp;RIGHT(BP$1,2)),NETWORKDAYS(DATEVALUE("10/1/20"&amp;RIGHT(BP$1,2)),DATEVALUE("9/30/20"&amp;RIGHT(BQ$1,2)),Holidays!$J$3:$J$937),
IF($T876&gt;=DATEVALUE("10/1/20"&amp;RIGHT(BP$1,2)),NETWORKDAYS($T876,DATEVALUE("9/30/20"&amp;RIGHT(BQ$1,2)),Holidays!$J$3:$J$937),"")))),"")/(NETWORKDAYS($T876,$U876,Holidays!$J$3:$J$937)),0))</f>
        <v/>
      </c>
      <c r="BR876" s="87" t="str">
        <f>IF($Q876="","",IFERROR(IF(OR(AND($T876&gt;=DATEVALUE("10/1/20"&amp;RIGHT(BQ$1,2)),$T876&lt;=DATEVALUE("9/30/20"&amp;RIGHT(BR$1,2))),AND($U876&gt;=DATEVALUE("10/1/20"&amp;RIGHT(BQ$1,2)),$U876&lt;=DATEVALUE("9/30/20"&amp;RIGHT(BR$1,2))),AND($T876&lt;=DATEVALUE("10/1/20"&amp;RIGHT(BQ$1,2)),$U876&gt;=DATEVALUE("9/30/20"&amp;RIGHT(BR$1,2)))),
IF(AND($T876&gt;=DATEVALUE("10/1/20"&amp;RIGHT(BQ$1,2)),$U876&lt;=DATEVALUE("9/30/20"&amp;RIGHT(BR$1,2))),NETWORKDAYS($T876,$U876,Holidays!$J$3:$J$937),
IF(AND($T876&lt;DATEVALUE("10/1/20"&amp;RIGHT(BQ$1,2)),$U876&lt;=DATEVALUE("9/30/20"&amp;RIGHT(BR$1,2))),NETWORKDAYS(DATEVALUE("10/1/20"&amp;RIGHT(BQ$1,2)),$U876,Holidays!$J$3:$J$937),
IF($T876&lt;DATEVALUE("10/1/20"&amp;RIGHT(BQ$1,2)),NETWORKDAYS(DATEVALUE("10/1/20"&amp;RIGHT(BQ$1,2)),DATEVALUE("9/30/20"&amp;RIGHT(BR$1,2)),Holidays!$J$3:$J$937),
IF($T876&gt;=DATEVALUE("10/1/20"&amp;RIGHT(BQ$1,2)),NETWORKDAYS($T876,DATEVALUE("9/30/20"&amp;RIGHT(BR$1,2)),Holidays!$J$3:$J$937),"")))),"")/(NETWORKDAYS($T876,$U876,Holidays!$J$3:$J$937)),0))</f>
        <v/>
      </c>
      <c r="BS876" s="87" t="str">
        <f>IF($Q876="","",IFERROR(IF(OR(AND($T876&gt;=DATEVALUE("10/1/20"&amp;RIGHT(BR$1,2)),$T876&lt;=DATEVALUE("9/30/20"&amp;RIGHT(BS$1,2))),AND($U876&gt;=DATEVALUE("10/1/20"&amp;RIGHT(BR$1,2)),$U876&lt;=DATEVALUE("9/30/20"&amp;RIGHT(BS$1,2))),AND($T876&lt;=DATEVALUE("10/1/20"&amp;RIGHT(BR$1,2)),$U876&gt;=DATEVALUE("9/30/20"&amp;RIGHT(BS$1,2)))),
IF(AND($T876&gt;=DATEVALUE("10/1/20"&amp;RIGHT(BR$1,2)),$U876&lt;=DATEVALUE("9/30/20"&amp;RIGHT(BS$1,2))),NETWORKDAYS($T876,$U876,Holidays!$J$3:$J$937),
IF(AND($T876&lt;DATEVALUE("10/1/20"&amp;RIGHT(BR$1,2)),$U876&lt;=DATEVALUE("9/30/20"&amp;RIGHT(BS$1,2))),NETWORKDAYS(DATEVALUE("10/1/20"&amp;RIGHT(BR$1,2)),$U876,Holidays!$J$3:$J$937),
IF($T876&lt;DATEVALUE("10/1/20"&amp;RIGHT(BR$1,2)),NETWORKDAYS(DATEVALUE("10/1/20"&amp;RIGHT(BR$1,2)),DATEVALUE("9/30/20"&amp;RIGHT(BS$1,2)),Holidays!$J$3:$J$937),
IF($T876&gt;=DATEVALUE("10/1/20"&amp;RIGHT(BR$1,2)),NETWORKDAYS($T876,DATEVALUE("9/30/20"&amp;RIGHT(BS$1,2)),Holidays!$J$3:$J$937),"")))),"")/(NETWORKDAYS($T876,$U876,Holidays!$J$3:$J$937)),0))</f>
        <v/>
      </c>
      <c r="BT876" s="87" t="str">
        <f>IF($Q876="","",IFERROR(IF(OR(AND($T876&gt;=DATEVALUE("10/1/20"&amp;RIGHT(BS$1,2)),$T876&lt;=DATEVALUE("9/30/20"&amp;RIGHT(BT$1,2))),AND($U876&gt;=DATEVALUE("10/1/20"&amp;RIGHT(BS$1,2)),$U876&lt;=DATEVALUE("9/30/20"&amp;RIGHT(BT$1,2))),AND($T876&lt;=DATEVALUE("10/1/20"&amp;RIGHT(BS$1,2)),$U876&gt;=DATEVALUE("9/30/20"&amp;RIGHT(BT$1,2)))),
IF(AND($T876&gt;=DATEVALUE("10/1/20"&amp;RIGHT(BS$1,2)),$U876&lt;=DATEVALUE("9/30/20"&amp;RIGHT(BT$1,2))),NETWORKDAYS($T876,$U876,Holidays!$J$3:$J$937),
IF(AND($T876&lt;DATEVALUE("10/1/20"&amp;RIGHT(BS$1,2)),$U876&lt;=DATEVALUE("9/30/20"&amp;RIGHT(BT$1,2))),NETWORKDAYS(DATEVALUE("10/1/20"&amp;RIGHT(BS$1,2)),$U876,Holidays!$J$3:$J$937),
IF($T876&lt;DATEVALUE("10/1/20"&amp;RIGHT(BS$1,2)),NETWORKDAYS(DATEVALUE("10/1/20"&amp;RIGHT(BS$1,2)),DATEVALUE("9/30/20"&amp;RIGHT(BT$1,2)),Holidays!$J$3:$J$937),
IF($T876&gt;=DATEVALUE("10/1/20"&amp;RIGHT(BS$1,2)),NETWORKDAYS($T876,DATEVALUE("9/30/20"&amp;RIGHT(BT$1,2)),Holidays!$J$3:$J$937),"")))),"")/(NETWORKDAYS($T876,$U876,Holidays!$J$3:$J$937)),0))</f>
        <v/>
      </c>
      <c r="BU876" s="87" t="str">
        <f>IF($Q876="","",IFERROR(IF(OR(AND($T876&gt;=DATEVALUE("10/1/20"&amp;RIGHT(BT$1,2)),$T876&lt;=DATEVALUE("9/30/20"&amp;RIGHT(BU$1,2))),AND($U876&gt;=DATEVALUE("10/1/20"&amp;RIGHT(BT$1,2)),$U876&lt;=DATEVALUE("9/30/20"&amp;RIGHT(BU$1,2))),AND($T876&lt;=DATEVALUE("10/1/20"&amp;RIGHT(BT$1,2)),$U876&gt;=DATEVALUE("9/30/20"&amp;RIGHT(BU$1,2)))),
IF(AND($T876&gt;=DATEVALUE("10/1/20"&amp;RIGHT(BT$1,2)),$U876&lt;=DATEVALUE("9/30/20"&amp;RIGHT(BU$1,2))),NETWORKDAYS($T876,$U876,Holidays!$J$3:$J$937),
IF(AND($T876&lt;DATEVALUE("10/1/20"&amp;RIGHT(BT$1,2)),$U876&lt;=DATEVALUE("9/30/20"&amp;RIGHT(BU$1,2))),NETWORKDAYS(DATEVALUE("10/1/20"&amp;RIGHT(BT$1,2)),$U876,Holidays!$J$3:$J$937),
IF($T876&lt;DATEVALUE("10/1/20"&amp;RIGHT(BT$1,2)),NETWORKDAYS(DATEVALUE("10/1/20"&amp;RIGHT(BT$1,2)),DATEVALUE("9/30/20"&amp;RIGHT(BU$1,2)),Holidays!$J$3:$J$937),
IF($T876&gt;=DATEVALUE("10/1/20"&amp;RIGHT(BT$1,2)),NETWORKDAYS($T876,DATEVALUE("9/30/20"&amp;RIGHT(BU$1,2)),Holidays!$J$3:$J$937),"")))),"")/(NETWORKDAYS($T876,$U876,Holidays!$J$3:$J$937)),0))</f>
        <v/>
      </c>
      <c r="BV876" s="87" t="str">
        <f>IF($Q876="","",IFERROR(IF(OR(AND($T876&gt;=DATEVALUE("10/1/20"&amp;RIGHT(BU$1,2)),$T876&lt;=DATEVALUE("9/30/20"&amp;RIGHT(BV$1,2))),AND($U876&gt;=DATEVALUE("10/1/20"&amp;RIGHT(BU$1,2)),$U876&lt;=DATEVALUE("9/30/20"&amp;RIGHT(BV$1,2))),AND($T876&lt;=DATEVALUE("10/1/20"&amp;RIGHT(BU$1,2)),$U876&gt;=DATEVALUE("9/30/20"&amp;RIGHT(BV$1,2)))),
IF(AND($T876&gt;=DATEVALUE("10/1/20"&amp;RIGHT(BU$1,2)),$U876&lt;=DATEVALUE("9/30/20"&amp;RIGHT(BV$1,2))),NETWORKDAYS($T876,$U876,Holidays!$J$3:$J$937),
IF(AND($T876&lt;DATEVALUE("10/1/20"&amp;RIGHT(BU$1,2)),$U876&lt;=DATEVALUE("9/30/20"&amp;RIGHT(BV$1,2))),NETWORKDAYS(DATEVALUE("10/1/20"&amp;RIGHT(BU$1,2)),$U876,Holidays!$J$3:$J$937),
IF($T876&lt;DATEVALUE("10/1/20"&amp;RIGHT(BU$1,2)),NETWORKDAYS(DATEVALUE("10/1/20"&amp;RIGHT(BU$1,2)),DATEVALUE("9/30/20"&amp;RIGHT(BV$1,2)),Holidays!$J$3:$J$937),
IF($T876&gt;=DATEVALUE("10/1/20"&amp;RIGHT(BU$1,2)),NETWORKDAYS($T876,DATEVALUE("9/30/20"&amp;RIGHT(BV$1,2)),Holidays!$J$3:$J$937),"")))),"")/(NETWORKDAYS($T876,$U876,Holidays!$J$3:$J$937)),0))</f>
        <v/>
      </c>
      <c r="BW876" s="87" t="str">
        <f>IF($Q876="","",IFERROR(IF(OR(AND($T876&gt;=DATEVALUE("10/1/20"&amp;RIGHT(BV$1,2)),$T876&lt;=DATEVALUE("9/30/20"&amp;RIGHT(BW$1,2))),AND($U876&gt;=DATEVALUE("10/1/20"&amp;RIGHT(BV$1,2)),$U876&lt;=DATEVALUE("9/30/20"&amp;RIGHT(BW$1,2))),AND($T876&lt;=DATEVALUE("10/1/20"&amp;RIGHT(BV$1,2)),$U876&gt;=DATEVALUE("9/30/20"&amp;RIGHT(BW$1,2)))),
IF(AND($T876&gt;=DATEVALUE("10/1/20"&amp;RIGHT(BV$1,2)),$U876&lt;=DATEVALUE("9/30/20"&amp;RIGHT(BW$1,2))),NETWORKDAYS($T876,$U876,Holidays!$J$3:$J$937),
IF(AND($T876&lt;DATEVALUE("10/1/20"&amp;RIGHT(BV$1,2)),$U876&lt;=DATEVALUE("9/30/20"&amp;RIGHT(BW$1,2))),NETWORKDAYS(DATEVALUE("10/1/20"&amp;RIGHT(BV$1,2)),$U876,Holidays!$J$3:$J$937),
IF($T876&lt;DATEVALUE("10/1/20"&amp;RIGHT(BV$1,2)),NETWORKDAYS(DATEVALUE("10/1/20"&amp;RIGHT(BV$1,2)),DATEVALUE("9/30/20"&amp;RIGHT(BW$1,2)),Holidays!$J$3:$J$937),
IF($T876&gt;=DATEVALUE("10/1/20"&amp;RIGHT(BV$1,2)),NETWORKDAYS($T876,DATEVALUE("9/30/20"&amp;RIGHT(BW$1,2)),Holidays!$J$3:$J$937),"")))),"")/(NETWORKDAYS($T876,$U876,Holidays!$J$3:$J$937)),0))</f>
        <v/>
      </c>
      <c r="BX876" s="87" t="str">
        <f>IF($Q876="","",IFERROR(IF(OR(AND($T876&gt;=DATEVALUE("10/1/20"&amp;RIGHT(BW$1,2)),$T876&lt;=DATEVALUE("9/30/20"&amp;RIGHT(BX$1,2))),AND($U876&gt;=DATEVALUE("10/1/20"&amp;RIGHT(BW$1,2)),$U876&lt;=DATEVALUE("9/30/20"&amp;RIGHT(BX$1,2))),AND($T876&lt;=DATEVALUE("10/1/20"&amp;RIGHT(BW$1,2)),$U876&gt;=DATEVALUE("9/30/20"&amp;RIGHT(BX$1,2)))),
IF(AND($T876&gt;=DATEVALUE("10/1/20"&amp;RIGHT(BW$1,2)),$U876&lt;=DATEVALUE("9/30/20"&amp;RIGHT(BX$1,2))),NETWORKDAYS($T876,$U876,Holidays!$J$3:$J$937),
IF(AND($T876&lt;DATEVALUE("10/1/20"&amp;RIGHT(BW$1,2)),$U876&lt;=DATEVALUE("9/30/20"&amp;RIGHT(BX$1,2))),NETWORKDAYS(DATEVALUE("10/1/20"&amp;RIGHT(BW$1,2)),$U876,Holidays!$J$3:$J$937),
IF($T876&lt;DATEVALUE("10/1/20"&amp;RIGHT(BW$1,2)),NETWORKDAYS(DATEVALUE("10/1/20"&amp;RIGHT(BW$1,2)),DATEVALUE("9/30/20"&amp;RIGHT(BX$1,2)),Holidays!$J$3:$J$937),
IF($T876&gt;=DATEVALUE("10/1/20"&amp;RIGHT(BW$1,2)),NETWORKDAYS($T876,DATEVALUE("9/30/20"&amp;RIGHT(BX$1,2)),Holidays!$J$3:$J$937),"")))),"")/(NETWORKDAYS($T876,$U876,Holidays!$J$3:$J$937)),0))</f>
        <v/>
      </c>
      <c r="BY876" s="87" t="str">
        <f>IF($Q876="","",IFERROR(IF(OR(AND($T876&gt;=DATEVALUE("10/1/20"&amp;RIGHT(BX$1,2)),$T876&lt;=DATEVALUE("9/30/20"&amp;RIGHT(BY$1,2))),AND($U876&gt;=DATEVALUE("10/1/20"&amp;RIGHT(BX$1,2)),$U876&lt;=DATEVALUE("9/30/20"&amp;RIGHT(BY$1,2))),AND($T876&lt;=DATEVALUE("10/1/20"&amp;RIGHT(BX$1,2)),$U876&gt;=DATEVALUE("9/30/20"&amp;RIGHT(BY$1,2)))),
IF(AND($T876&gt;=DATEVALUE("10/1/20"&amp;RIGHT(BX$1,2)),$U876&lt;=DATEVALUE("9/30/20"&amp;RIGHT(BY$1,2))),NETWORKDAYS($T876,$U876,Holidays!$J$3:$J$937),
IF(AND($T876&lt;DATEVALUE("10/1/20"&amp;RIGHT(BX$1,2)),$U876&lt;=DATEVALUE("9/30/20"&amp;RIGHT(BY$1,2))),NETWORKDAYS(DATEVALUE("10/1/20"&amp;RIGHT(BX$1,2)),$U876,Holidays!$J$3:$J$937),
IF($T876&lt;DATEVALUE("10/1/20"&amp;RIGHT(BX$1,2)),NETWORKDAYS(DATEVALUE("10/1/20"&amp;RIGHT(BX$1,2)),DATEVALUE("9/30/20"&amp;RIGHT(BY$1,2)),Holidays!$J$3:$J$937),
IF($T876&gt;=DATEVALUE("10/1/20"&amp;RIGHT(BX$1,2)),NETWORKDAYS($T876,DATEVALUE("9/30/20"&amp;RIGHT(BY$1,2)),Holidays!$J$3:$J$937),"")))),"")/(NETWORKDAYS($T876,$U876,Holidays!$J$3:$J$937)),0))</f>
        <v/>
      </c>
      <c r="BZ876" s="87" t="str">
        <f>IF($Q876="","",IFERROR(IF(OR(AND($T876&gt;=DATEVALUE("10/1/20"&amp;RIGHT(BY$1,2)),$T876&lt;=DATEVALUE("9/30/20"&amp;RIGHT(BZ$1,2))),AND($U876&gt;=DATEVALUE("10/1/20"&amp;RIGHT(BY$1,2)),$U876&lt;=DATEVALUE("9/30/20"&amp;RIGHT(BZ$1,2))),AND($T876&lt;=DATEVALUE("10/1/20"&amp;RIGHT(BY$1,2)),$U876&gt;=DATEVALUE("9/30/20"&amp;RIGHT(BZ$1,2)))),
IF(AND($T876&gt;=DATEVALUE("10/1/20"&amp;RIGHT(BY$1,2)),$U876&lt;=DATEVALUE("9/30/20"&amp;RIGHT(BZ$1,2))),NETWORKDAYS($T876,$U876,Holidays!$J$3:$J$937),
IF(AND($T876&lt;DATEVALUE("10/1/20"&amp;RIGHT(BY$1,2)),$U876&lt;=DATEVALUE("9/30/20"&amp;RIGHT(BZ$1,2))),NETWORKDAYS(DATEVALUE("10/1/20"&amp;RIGHT(BY$1,2)),$U876,Holidays!$J$3:$J$937),
IF($T876&lt;DATEVALUE("10/1/20"&amp;RIGHT(BY$1,2)),NETWORKDAYS(DATEVALUE("10/1/20"&amp;RIGHT(BY$1,2)),DATEVALUE("9/30/20"&amp;RIGHT(BZ$1,2)),Holidays!$J$3:$J$937),
IF($T876&gt;=DATEVALUE("10/1/20"&amp;RIGHT(BY$1,2)),NETWORKDAYS($T876,DATEVALUE("9/30/20"&amp;RIGHT(BZ$1,2)),Holidays!$J$3:$J$937),"")))),"")/(NETWORKDAYS($T876,$U876,Holidays!$J$3:$J$937)),0))</f>
        <v/>
      </c>
      <c r="CA876" s="87" t="str">
        <f>IF($Q876="","",IFERROR(IF(OR(AND($T876&gt;=DATEVALUE("10/1/20"&amp;RIGHT(BZ$1,2)),$T876&lt;=DATEVALUE("9/30/20"&amp;RIGHT(CA$1,2))),AND($U876&gt;=DATEVALUE("10/1/20"&amp;RIGHT(BZ$1,2)),$U876&lt;=DATEVALUE("9/30/20"&amp;RIGHT(CA$1,2))),AND($T876&lt;=DATEVALUE("10/1/20"&amp;RIGHT(BZ$1,2)),$U876&gt;=DATEVALUE("9/30/20"&amp;RIGHT(CA$1,2)))),
IF(AND($T876&gt;=DATEVALUE("10/1/20"&amp;RIGHT(BZ$1,2)),$U876&lt;=DATEVALUE("9/30/20"&amp;RIGHT(CA$1,2))),NETWORKDAYS($T876,$U876,Holidays!$J$3:$J$937),
IF(AND($T876&lt;DATEVALUE("10/1/20"&amp;RIGHT(BZ$1,2)),$U876&lt;=DATEVALUE("9/30/20"&amp;RIGHT(CA$1,2))),NETWORKDAYS(DATEVALUE("10/1/20"&amp;RIGHT(BZ$1,2)),$U876,Holidays!$J$3:$J$937),
IF($T876&lt;DATEVALUE("10/1/20"&amp;RIGHT(BZ$1,2)),NETWORKDAYS(DATEVALUE("10/1/20"&amp;RIGHT(BZ$1,2)),DATEVALUE("9/30/20"&amp;RIGHT(CA$1,2)),Holidays!$J$3:$J$937),
IF($T876&gt;=DATEVALUE("10/1/20"&amp;RIGHT(BZ$1,2)),NETWORKDAYS($T876,DATEVALUE("9/30/20"&amp;RIGHT(CA$1,2)),Holidays!$J$3:$J$937),"")))),"")/(NETWORKDAYS($T876,$U876,Holidays!$J$3:$J$937)),0))</f>
        <v/>
      </c>
      <c r="CB876" s="87" t="str">
        <f>IF($Q876="","",IFERROR(IF(OR(AND($T876&gt;=DATEVALUE("10/1/20"&amp;RIGHT(CA$1,2)),$T876&lt;=DATEVALUE("9/30/20"&amp;RIGHT(CB$1,2))),AND($U876&gt;=DATEVALUE("10/1/20"&amp;RIGHT(CA$1,2)),$U876&lt;=DATEVALUE("9/30/20"&amp;RIGHT(CB$1,2))),AND($T876&lt;=DATEVALUE("10/1/20"&amp;RIGHT(CA$1,2)),$U876&gt;=DATEVALUE("9/30/20"&amp;RIGHT(CB$1,2)))),
IF(AND($T876&gt;=DATEVALUE("10/1/20"&amp;RIGHT(CA$1,2)),$U876&lt;=DATEVALUE("9/30/20"&amp;RIGHT(CB$1,2))),NETWORKDAYS($T876,$U876,Holidays!$J$3:$J$937),
IF(AND($T876&lt;DATEVALUE("10/1/20"&amp;RIGHT(CA$1,2)),$U876&lt;=DATEVALUE("9/30/20"&amp;RIGHT(CB$1,2))),NETWORKDAYS(DATEVALUE("10/1/20"&amp;RIGHT(CA$1,2)),$U876,Holidays!$J$3:$J$937),
IF($T876&lt;DATEVALUE("10/1/20"&amp;RIGHT(CA$1,2)),NETWORKDAYS(DATEVALUE("10/1/20"&amp;RIGHT(CA$1,2)),DATEVALUE("9/30/20"&amp;RIGHT(CB$1,2)),Holidays!$J$3:$J$937),
IF($T876&gt;=DATEVALUE("10/1/20"&amp;RIGHT(CA$1,2)),NETWORKDAYS($T876,DATEVALUE("9/30/20"&amp;RIGHT(CB$1,2)),Holidays!$J$3:$J$937),"")))),"")/(NETWORKDAYS($T876,$U876,Holidays!$J$3:$J$937)),0))</f>
        <v/>
      </c>
    </row>
    <row r="877" spans="1:80">
      <c r="A877" s="97"/>
      <c r="B877" s="98" t="str">
        <f ca="1">IF(NOT($A877=""),OFFSET('WBS Reference &amp; User Procedure'!$A$1,MATCH($A877,'WBS Reference &amp; User Procedure'!$A:$A,0)-1,1),"")</f>
        <v/>
      </c>
      <c r="D877" s="97"/>
      <c r="T877" s="104" t="str">
        <f>IF(NOT(Q877=""),IF(NOT($S877=""),$S877,#REF!),"")</f>
        <v/>
      </c>
      <c r="U877" s="104" t="str">
        <f>IF(NOT(Q877=""),WORKDAY(T877,Q877,Holidays!$J$3:$J$937),"")</f>
        <v/>
      </c>
      <c r="V877" s="104"/>
      <c r="W877" s="104"/>
      <c r="X877" s="101" t="str">
        <f t="shared" si="197"/>
        <v/>
      </c>
      <c r="AL877" s="87" t="str">
        <f t="shared" ca="1" si="194"/>
        <v/>
      </c>
      <c r="AN877" s="87" t="str">
        <f t="shared" ca="1" si="198"/>
        <v/>
      </c>
      <c r="AO877" s="87" t="str">
        <f t="shared" ca="1" si="198"/>
        <v/>
      </c>
      <c r="AP877" s="87" t="str">
        <f t="shared" ca="1" si="198"/>
        <v/>
      </c>
      <c r="AQ877" s="87" t="str">
        <f t="shared" ca="1" si="198"/>
        <v/>
      </c>
      <c r="AR877" s="87" t="str">
        <f t="shared" ca="1" si="198"/>
        <v/>
      </c>
      <c r="AS877" s="87" t="str">
        <f t="shared" ca="1" si="198"/>
        <v/>
      </c>
      <c r="AT877" s="87" t="str">
        <f t="shared" ca="1" si="198"/>
        <v/>
      </c>
      <c r="AU877" s="87" t="str">
        <f t="shared" ca="1" si="198"/>
        <v/>
      </c>
      <c r="AV877" s="87" t="str">
        <f t="shared" ca="1" si="198"/>
        <v/>
      </c>
      <c r="AW877" s="87" t="str">
        <f t="shared" ca="1" si="198"/>
        <v/>
      </c>
      <c r="AX877" s="87" t="str">
        <f t="shared" ca="1" si="199"/>
        <v/>
      </c>
      <c r="AY877" s="87" t="str">
        <f t="shared" ca="1" si="199"/>
        <v/>
      </c>
      <c r="AZ877" s="87" t="str">
        <f t="shared" ca="1" si="199"/>
        <v/>
      </c>
      <c r="BA877" s="87" t="str">
        <f t="shared" ca="1" si="199"/>
        <v/>
      </c>
      <c r="BB877" s="87" t="str">
        <f t="shared" ca="1" si="199"/>
        <v/>
      </c>
      <c r="BC877" s="87" t="str">
        <f t="shared" ca="1" si="199"/>
        <v/>
      </c>
      <c r="BD877" s="87" t="str">
        <f t="shared" ca="1" si="199"/>
        <v/>
      </c>
      <c r="BE877" s="87" t="str">
        <f t="shared" ca="1" si="199"/>
        <v/>
      </c>
      <c r="BF877" s="87" t="str">
        <f t="shared" ca="1" si="199"/>
        <v/>
      </c>
      <c r="BG877" s="87" t="str">
        <f t="shared" ca="1" si="199"/>
        <v/>
      </c>
      <c r="BI877" s="87" t="str">
        <f>IF($Q877="","",IFERROR(IF(OR(AND($T877&gt;=DATEVALUE("10/1/20"&amp;RIGHT(BH$1,2)),$T877&lt;=DATEVALUE("9/30/20"&amp;RIGHT(BI$1,2))),AND($U877&gt;=DATEVALUE("10/1/20"&amp;RIGHT(BH$1,2)),$U877&lt;=DATEVALUE("9/30/20"&amp;RIGHT(BI$1,2))),AND($T877&lt;=DATEVALUE("10/1/20"&amp;RIGHT(BH$1,2)),$U877&gt;=DATEVALUE("9/30/20"&amp;RIGHT(BI$1,2)))),
IF(AND($T877&gt;=DATEVALUE("10/1/20"&amp;RIGHT(BH$1,2)),$U877&lt;=DATEVALUE("9/30/20"&amp;RIGHT(BI$1,2))),NETWORKDAYS($T877,$U877,Holidays!$J$3:$J$937),
IF(AND($T877&lt;DATEVALUE("10/1/20"&amp;RIGHT(BH$1,2)),$U877&lt;=DATEVALUE("9/30/20"&amp;RIGHT(BI$1,2))),NETWORKDAYS(DATEVALUE("10/1/20"&amp;RIGHT(BH$1,2)),$U877,Holidays!$J$3:$J$937),
IF($T877&lt;DATEVALUE("10/1/20"&amp;RIGHT(BH$1,2)),NETWORKDAYS(DATEVALUE("10/1/20"&amp;RIGHT(BH$1,2)),DATEVALUE("9/30/20"&amp;RIGHT(BI$1,2)),Holidays!$J$3:$J$937),
IF($T877&gt;=DATEVALUE("10/1/20"&amp;RIGHT(BH$1,2)),NETWORKDAYS($T877,DATEVALUE("9/30/20"&amp;RIGHT(BI$1,2)),Holidays!$J$3:$J$937),"")))),"")/(NETWORKDAYS($T877,$U877,Holidays!$J$3:$J$937)),0))</f>
        <v/>
      </c>
      <c r="BJ877" s="87" t="str">
        <f>IF($Q877="","",IFERROR(IF(OR(AND($T877&gt;=DATEVALUE("10/1/20"&amp;RIGHT(BI$1,2)),$T877&lt;=DATEVALUE("9/30/20"&amp;RIGHT(BJ$1,2))),AND($U877&gt;=DATEVALUE("10/1/20"&amp;RIGHT(BI$1,2)),$U877&lt;=DATEVALUE("9/30/20"&amp;RIGHT(BJ$1,2))),AND($T877&lt;=DATEVALUE("10/1/20"&amp;RIGHT(BI$1,2)),$U877&gt;=DATEVALUE("9/30/20"&amp;RIGHT(BJ$1,2)))),
IF(AND($T877&gt;=DATEVALUE("10/1/20"&amp;RIGHT(BI$1,2)),$U877&lt;=DATEVALUE("9/30/20"&amp;RIGHT(BJ$1,2))),NETWORKDAYS($T877,$U877,Holidays!$J$3:$J$937),
IF(AND($T877&lt;DATEVALUE("10/1/20"&amp;RIGHT(BI$1,2)),$U877&lt;=DATEVALUE("9/30/20"&amp;RIGHT(BJ$1,2))),NETWORKDAYS(DATEVALUE("10/1/20"&amp;RIGHT(BI$1,2)),$U877,Holidays!$J$3:$J$937),
IF($T877&lt;DATEVALUE("10/1/20"&amp;RIGHT(BI$1,2)),NETWORKDAYS(DATEVALUE("10/1/20"&amp;RIGHT(BI$1,2)),DATEVALUE("9/30/20"&amp;RIGHT(BJ$1,2)),Holidays!$J$3:$J$937),
IF($T877&gt;=DATEVALUE("10/1/20"&amp;RIGHT(BI$1,2)),NETWORKDAYS($T877,DATEVALUE("9/30/20"&amp;RIGHT(BJ$1,2)),Holidays!$J$3:$J$937),"")))),"")/(NETWORKDAYS($T877,$U877,Holidays!$J$3:$J$937)),0))</f>
        <v/>
      </c>
      <c r="BK877" s="87" t="str">
        <f>IF($Q877="","",IFERROR(IF(OR(AND($T877&gt;=DATEVALUE("10/1/20"&amp;RIGHT(BJ$1,2)),$T877&lt;=DATEVALUE("9/30/20"&amp;RIGHT(BK$1,2))),AND($U877&gt;=DATEVALUE("10/1/20"&amp;RIGHT(BJ$1,2)),$U877&lt;=DATEVALUE("9/30/20"&amp;RIGHT(BK$1,2))),AND($T877&lt;=DATEVALUE("10/1/20"&amp;RIGHT(BJ$1,2)),$U877&gt;=DATEVALUE("9/30/20"&amp;RIGHT(BK$1,2)))),
IF(AND($T877&gt;=DATEVALUE("10/1/20"&amp;RIGHT(BJ$1,2)),$U877&lt;=DATEVALUE("9/30/20"&amp;RIGHT(BK$1,2))),NETWORKDAYS($T877,$U877,Holidays!$J$3:$J$937),
IF(AND($T877&lt;DATEVALUE("10/1/20"&amp;RIGHT(BJ$1,2)),$U877&lt;=DATEVALUE("9/30/20"&amp;RIGHT(BK$1,2))),NETWORKDAYS(DATEVALUE("10/1/20"&amp;RIGHT(BJ$1,2)),$U877,Holidays!$J$3:$J$937),
IF($T877&lt;DATEVALUE("10/1/20"&amp;RIGHT(BJ$1,2)),NETWORKDAYS(DATEVALUE("10/1/20"&amp;RIGHT(BJ$1,2)),DATEVALUE("9/30/20"&amp;RIGHT(BK$1,2)),Holidays!$J$3:$J$937),
IF($T877&gt;=DATEVALUE("10/1/20"&amp;RIGHT(BJ$1,2)),NETWORKDAYS($T877,DATEVALUE("9/30/20"&amp;RIGHT(BK$1,2)),Holidays!$J$3:$J$937),"")))),"")/(NETWORKDAYS($T877,$U877,Holidays!$J$3:$J$937)),0))</f>
        <v/>
      </c>
      <c r="BL877" s="87" t="str">
        <f>IF($Q877="","",IFERROR(IF(OR(AND($T877&gt;=DATEVALUE("10/1/20"&amp;RIGHT(BK$1,2)),$T877&lt;=DATEVALUE("9/30/20"&amp;RIGHT(BL$1,2))),AND($U877&gt;=DATEVALUE("10/1/20"&amp;RIGHT(BK$1,2)),$U877&lt;=DATEVALUE("9/30/20"&amp;RIGHT(BL$1,2))),AND($T877&lt;=DATEVALUE("10/1/20"&amp;RIGHT(BK$1,2)),$U877&gt;=DATEVALUE("9/30/20"&amp;RIGHT(BL$1,2)))),
IF(AND($T877&gt;=DATEVALUE("10/1/20"&amp;RIGHT(BK$1,2)),$U877&lt;=DATEVALUE("9/30/20"&amp;RIGHT(BL$1,2))),NETWORKDAYS($T877,$U877,Holidays!$J$3:$J$937),
IF(AND($T877&lt;DATEVALUE("10/1/20"&amp;RIGHT(BK$1,2)),$U877&lt;=DATEVALUE("9/30/20"&amp;RIGHT(BL$1,2))),NETWORKDAYS(DATEVALUE("10/1/20"&amp;RIGHT(BK$1,2)),$U877,Holidays!$J$3:$J$937),
IF($T877&lt;DATEVALUE("10/1/20"&amp;RIGHT(BK$1,2)),NETWORKDAYS(DATEVALUE("10/1/20"&amp;RIGHT(BK$1,2)),DATEVALUE("9/30/20"&amp;RIGHT(BL$1,2)),Holidays!$J$3:$J$937),
IF($T877&gt;=DATEVALUE("10/1/20"&amp;RIGHT(BK$1,2)),NETWORKDAYS($T877,DATEVALUE("9/30/20"&amp;RIGHT(BL$1,2)),Holidays!$J$3:$J$937),"")))),"")/(NETWORKDAYS($T877,$U877,Holidays!$J$3:$J$937)),0))</f>
        <v/>
      </c>
      <c r="BM877" s="87" t="str">
        <f>IF($Q877="","",IFERROR(IF(OR(AND($T877&gt;=DATEVALUE("10/1/20"&amp;RIGHT(BL$1,2)),$T877&lt;=DATEVALUE("9/30/20"&amp;RIGHT(BM$1,2))),AND($U877&gt;=DATEVALUE("10/1/20"&amp;RIGHT(BL$1,2)),$U877&lt;=DATEVALUE("9/30/20"&amp;RIGHT(BM$1,2))),AND($T877&lt;=DATEVALUE("10/1/20"&amp;RIGHT(BL$1,2)),$U877&gt;=DATEVALUE("9/30/20"&amp;RIGHT(BM$1,2)))),
IF(AND($T877&gt;=DATEVALUE("10/1/20"&amp;RIGHT(BL$1,2)),$U877&lt;=DATEVALUE("9/30/20"&amp;RIGHT(BM$1,2))),NETWORKDAYS($T877,$U877,Holidays!$J$3:$J$937),
IF(AND($T877&lt;DATEVALUE("10/1/20"&amp;RIGHT(BL$1,2)),$U877&lt;=DATEVALUE("9/30/20"&amp;RIGHT(BM$1,2))),NETWORKDAYS(DATEVALUE("10/1/20"&amp;RIGHT(BL$1,2)),$U877,Holidays!$J$3:$J$937),
IF($T877&lt;DATEVALUE("10/1/20"&amp;RIGHT(BL$1,2)),NETWORKDAYS(DATEVALUE("10/1/20"&amp;RIGHT(BL$1,2)),DATEVALUE("9/30/20"&amp;RIGHT(BM$1,2)),Holidays!$J$3:$J$937),
IF($T877&gt;=DATEVALUE("10/1/20"&amp;RIGHT(BL$1,2)),NETWORKDAYS($T877,DATEVALUE("9/30/20"&amp;RIGHT(BM$1,2)),Holidays!$J$3:$J$937),"")))),"")/(NETWORKDAYS($T877,$U877,Holidays!$J$3:$J$937)),0))</f>
        <v/>
      </c>
      <c r="BN877" s="87" t="str">
        <f>IF($Q877="","",IFERROR(IF(OR(AND($T877&gt;=DATEVALUE("10/1/20"&amp;RIGHT(BM$1,2)),$T877&lt;=DATEVALUE("9/30/20"&amp;RIGHT(BN$1,2))),AND($U877&gt;=DATEVALUE("10/1/20"&amp;RIGHT(BM$1,2)),$U877&lt;=DATEVALUE("9/30/20"&amp;RIGHT(BN$1,2))),AND($T877&lt;=DATEVALUE("10/1/20"&amp;RIGHT(BM$1,2)),$U877&gt;=DATEVALUE("9/30/20"&amp;RIGHT(BN$1,2)))),
IF(AND($T877&gt;=DATEVALUE("10/1/20"&amp;RIGHT(BM$1,2)),$U877&lt;=DATEVALUE("9/30/20"&amp;RIGHT(BN$1,2))),NETWORKDAYS($T877,$U877,Holidays!$J$3:$J$937),
IF(AND($T877&lt;DATEVALUE("10/1/20"&amp;RIGHT(BM$1,2)),$U877&lt;=DATEVALUE("9/30/20"&amp;RIGHT(BN$1,2))),NETWORKDAYS(DATEVALUE("10/1/20"&amp;RIGHT(BM$1,2)),$U877,Holidays!$J$3:$J$937),
IF($T877&lt;DATEVALUE("10/1/20"&amp;RIGHT(BM$1,2)),NETWORKDAYS(DATEVALUE("10/1/20"&amp;RIGHT(BM$1,2)),DATEVALUE("9/30/20"&amp;RIGHT(BN$1,2)),Holidays!$J$3:$J$937),
IF($T877&gt;=DATEVALUE("10/1/20"&amp;RIGHT(BM$1,2)),NETWORKDAYS($T877,DATEVALUE("9/30/20"&amp;RIGHT(BN$1,2)),Holidays!$J$3:$J$937),"")))),"")/(NETWORKDAYS($T877,$U877,Holidays!$J$3:$J$937)),0))</f>
        <v/>
      </c>
      <c r="BO877" s="87" t="str">
        <f>IF($Q877="","",IFERROR(IF(OR(AND($T877&gt;=DATEVALUE("10/1/20"&amp;RIGHT(BN$1,2)),$T877&lt;=DATEVALUE("9/30/20"&amp;RIGHT(BO$1,2))),AND($U877&gt;=DATEVALUE("10/1/20"&amp;RIGHT(BN$1,2)),$U877&lt;=DATEVALUE("9/30/20"&amp;RIGHT(BO$1,2))),AND($T877&lt;=DATEVALUE("10/1/20"&amp;RIGHT(BN$1,2)),$U877&gt;=DATEVALUE("9/30/20"&amp;RIGHT(BO$1,2)))),
IF(AND($T877&gt;=DATEVALUE("10/1/20"&amp;RIGHT(BN$1,2)),$U877&lt;=DATEVALUE("9/30/20"&amp;RIGHT(BO$1,2))),NETWORKDAYS($T877,$U877,Holidays!$J$3:$J$937),
IF(AND($T877&lt;DATEVALUE("10/1/20"&amp;RIGHT(BN$1,2)),$U877&lt;=DATEVALUE("9/30/20"&amp;RIGHT(BO$1,2))),NETWORKDAYS(DATEVALUE("10/1/20"&amp;RIGHT(BN$1,2)),$U877,Holidays!$J$3:$J$937),
IF($T877&lt;DATEVALUE("10/1/20"&amp;RIGHT(BN$1,2)),NETWORKDAYS(DATEVALUE("10/1/20"&amp;RIGHT(BN$1,2)),DATEVALUE("9/30/20"&amp;RIGHT(BO$1,2)),Holidays!$J$3:$J$937),
IF($T877&gt;=DATEVALUE("10/1/20"&amp;RIGHT(BN$1,2)),NETWORKDAYS($T877,DATEVALUE("9/30/20"&amp;RIGHT(BO$1,2)),Holidays!$J$3:$J$937),"")))),"")/(NETWORKDAYS($T877,$U877,Holidays!$J$3:$J$937)),0))</f>
        <v/>
      </c>
      <c r="BP877" s="87" t="str">
        <f>IF($Q877="","",IFERROR(IF(OR(AND($T877&gt;=DATEVALUE("10/1/20"&amp;RIGHT(BO$1,2)),$T877&lt;=DATEVALUE("9/30/20"&amp;RIGHT(BP$1,2))),AND($U877&gt;=DATEVALUE("10/1/20"&amp;RIGHT(BO$1,2)),$U877&lt;=DATEVALUE("9/30/20"&amp;RIGHT(BP$1,2))),AND($T877&lt;=DATEVALUE("10/1/20"&amp;RIGHT(BO$1,2)),$U877&gt;=DATEVALUE("9/30/20"&amp;RIGHT(BP$1,2)))),
IF(AND($T877&gt;=DATEVALUE("10/1/20"&amp;RIGHT(BO$1,2)),$U877&lt;=DATEVALUE("9/30/20"&amp;RIGHT(BP$1,2))),NETWORKDAYS($T877,$U877,Holidays!$J$3:$J$937),
IF(AND($T877&lt;DATEVALUE("10/1/20"&amp;RIGHT(BO$1,2)),$U877&lt;=DATEVALUE("9/30/20"&amp;RIGHT(BP$1,2))),NETWORKDAYS(DATEVALUE("10/1/20"&amp;RIGHT(BO$1,2)),$U877,Holidays!$J$3:$J$937),
IF($T877&lt;DATEVALUE("10/1/20"&amp;RIGHT(BO$1,2)),NETWORKDAYS(DATEVALUE("10/1/20"&amp;RIGHT(BO$1,2)),DATEVALUE("9/30/20"&amp;RIGHT(BP$1,2)),Holidays!$J$3:$J$937),
IF($T877&gt;=DATEVALUE("10/1/20"&amp;RIGHT(BO$1,2)),NETWORKDAYS($T877,DATEVALUE("9/30/20"&amp;RIGHT(BP$1,2)),Holidays!$J$3:$J$937),"")))),"")/(NETWORKDAYS($T877,$U877,Holidays!$J$3:$J$937)),0))</f>
        <v/>
      </c>
      <c r="BQ877" s="87" t="str">
        <f>IF($Q877="","",IFERROR(IF(OR(AND($T877&gt;=DATEVALUE("10/1/20"&amp;RIGHT(BP$1,2)),$T877&lt;=DATEVALUE("9/30/20"&amp;RIGHT(BQ$1,2))),AND($U877&gt;=DATEVALUE("10/1/20"&amp;RIGHT(BP$1,2)),$U877&lt;=DATEVALUE("9/30/20"&amp;RIGHT(BQ$1,2))),AND($T877&lt;=DATEVALUE("10/1/20"&amp;RIGHT(BP$1,2)),$U877&gt;=DATEVALUE("9/30/20"&amp;RIGHT(BQ$1,2)))),
IF(AND($T877&gt;=DATEVALUE("10/1/20"&amp;RIGHT(BP$1,2)),$U877&lt;=DATEVALUE("9/30/20"&amp;RIGHT(BQ$1,2))),NETWORKDAYS($T877,$U877,Holidays!$J$3:$J$937),
IF(AND($T877&lt;DATEVALUE("10/1/20"&amp;RIGHT(BP$1,2)),$U877&lt;=DATEVALUE("9/30/20"&amp;RIGHT(BQ$1,2))),NETWORKDAYS(DATEVALUE("10/1/20"&amp;RIGHT(BP$1,2)),$U877,Holidays!$J$3:$J$937),
IF($T877&lt;DATEVALUE("10/1/20"&amp;RIGHT(BP$1,2)),NETWORKDAYS(DATEVALUE("10/1/20"&amp;RIGHT(BP$1,2)),DATEVALUE("9/30/20"&amp;RIGHT(BQ$1,2)),Holidays!$J$3:$J$937),
IF($T877&gt;=DATEVALUE("10/1/20"&amp;RIGHT(BP$1,2)),NETWORKDAYS($T877,DATEVALUE("9/30/20"&amp;RIGHT(BQ$1,2)),Holidays!$J$3:$J$937),"")))),"")/(NETWORKDAYS($T877,$U877,Holidays!$J$3:$J$937)),0))</f>
        <v/>
      </c>
      <c r="BR877" s="87" t="str">
        <f>IF($Q877="","",IFERROR(IF(OR(AND($T877&gt;=DATEVALUE("10/1/20"&amp;RIGHT(BQ$1,2)),$T877&lt;=DATEVALUE("9/30/20"&amp;RIGHT(BR$1,2))),AND($U877&gt;=DATEVALUE("10/1/20"&amp;RIGHT(BQ$1,2)),$U877&lt;=DATEVALUE("9/30/20"&amp;RIGHT(BR$1,2))),AND($T877&lt;=DATEVALUE("10/1/20"&amp;RIGHT(BQ$1,2)),$U877&gt;=DATEVALUE("9/30/20"&amp;RIGHT(BR$1,2)))),
IF(AND($T877&gt;=DATEVALUE("10/1/20"&amp;RIGHT(BQ$1,2)),$U877&lt;=DATEVALUE("9/30/20"&amp;RIGHT(BR$1,2))),NETWORKDAYS($T877,$U877,Holidays!$J$3:$J$937),
IF(AND($T877&lt;DATEVALUE("10/1/20"&amp;RIGHT(BQ$1,2)),$U877&lt;=DATEVALUE("9/30/20"&amp;RIGHT(BR$1,2))),NETWORKDAYS(DATEVALUE("10/1/20"&amp;RIGHT(BQ$1,2)),$U877,Holidays!$J$3:$J$937),
IF($T877&lt;DATEVALUE("10/1/20"&amp;RIGHT(BQ$1,2)),NETWORKDAYS(DATEVALUE("10/1/20"&amp;RIGHT(BQ$1,2)),DATEVALUE("9/30/20"&amp;RIGHT(BR$1,2)),Holidays!$J$3:$J$937),
IF($T877&gt;=DATEVALUE("10/1/20"&amp;RIGHT(BQ$1,2)),NETWORKDAYS($T877,DATEVALUE("9/30/20"&amp;RIGHT(BR$1,2)),Holidays!$J$3:$J$937),"")))),"")/(NETWORKDAYS($T877,$U877,Holidays!$J$3:$J$937)),0))</f>
        <v/>
      </c>
      <c r="BS877" s="87" t="str">
        <f>IF($Q877="","",IFERROR(IF(OR(AND($T877&gt;=DATEVALUE("10/1/20"&amp;RIGHT(BR$1,2)),$T877&lt;=DATEVALUE("9/30/20"&amp;RIGHT(BS$1,2))),AND($U877&gt;=DATEVALUE("10/1/20"&amp;RIGHT(BR$1,2)),$U877&lt;=DATEVALUE("9/30/20"&amp;RIGHT(BS$1,2))),AND($T877&lt;=DATEVALUE("10/1/20"&amp;RIGHT(BR$1,2)),$U877&gt;=DATEVALUE("9/30/20"&amp;RIGHT(BS$1,2)))),
IF(AND($T877&gt;=DATEVALUE("10/1/20"&amp;RIGHT(BR$1,2)),$U877&lt;=DATEVALUE("9/30/20"&amp;RIGHT(BS$1,2))),NETWORKDAYS($T877,$U877,Holidays!$J$3:$J$937),
IF(AND($T877&lt;DATEVALUE("10/1/20"&amp;RIGHT(BR$1,2)),$U877&lt;=DATEVALUE("9/30/20"&amp;RIGHT(BS$1,2))),NETWORKDAYS(DATEVALUE("10/1/20"&amp;RIGHT(BR$1,2)),$U877,Holidays!$J$3:$J$937),
IF($T877&lt;DATEVALUE("10/1/20"&amp;RIGHT(BR$1,2)),NETWORKDAYS(DATEVALUE("10/1/20"&amp;RIGHT(BR$1,2)),DATEVALUE("9/30/20"&amp;RIGHT(BS$1,2)),Holidays!$J$3:$J$937),
IF($T877&gt;=DATEVALUE("10/1/20"&amp;RIGHT(BR$1,2)),NETWORKDAYS($T877,DATEVALUE("9/30/20"&amp;RIGHT(BS$1,2)),Holidays!$J$3:$J$937),"")))),"")/(NETWORKDAYS($T877,$U877,Holidays!$J$3:$J$937)),0))</f>
        <v/>
      </c>
      <c r="BT877" s="87" t="str">
        <f>IF($Q877="","",IFERROR(IF(OR(AND($T877&gt;=DATEVALUE("10/1/20"&amp;RIGHT(BS$1,2)),$T877&lt;=DATEVALUE("9/30/20"&amp;RIGHT(BT$1,2))),AND($U877&gt;=DATEVALUE("10/1/20"&amp;RIGHT(BS$1,2)),$U877&lt;=DATEVALUE("9/30/20"&amp;RIGHT(BT$1,2))),AND($T877&lt;=DATEVALUE("10/1/20"&amp;RIGHT(BS$1,2)),$U877&gt;=DATEVALUE("9/30/20"&amp;RIGHT(BT$1,2)))),
IF(AND($T877&gt;=DATEVALUE("10/1/20"&amp;RIGHT(BS$1,2)),$U877&lt;=DATEVALUE("9/30/20"&amp;RIGHT(BT$1,2))),NETWORKDAYS($T877,$U877,Holidays!$J$3:$J$937),
IF(AND($T877&lt;DATEVALUE("10/1/20"&amp;RIGHT(BS$1,2)),$U877&lt;=DATEVALUE("9/30/20"&amp;RIGHT(BT$1,2))),NETWORKDAYS(DATEVALUE("10/1/20"&amp;RIGHT(BS$1,2)),$U877,Holidays!$J$3:$J$937),
IF($T877&lt;DATEVALUE("10/1/20"&amp;RIGHT(BS$1,2)),NETWORKDAYS(DATEVALUE("10/1/20"&amp;RIGHT(BS$1,2)),DATEVALUE("9/30/20"&amp;RIGHT(BT$1,2)),Holidays!$J$3:$J$937),
IF($T877&gt;=DATEVALUE("10/1/20"&amp;RIGHT(BS$1,2)),NETWORKDAYS($T877,DATEVALUE("9/30/20"&amp;RIGHT(BT$1,2)),Holidays!$J$3:$J$937),"")))),"")/(NETWORKDAYS($T877,$U877,Holidays!$J$3:$J$937)),0))</f>
        <v/>
      </c>
      <c r="BU877" s="87" t="str">
        <f>IF($Q877="","",IFERROR(IF(OR(AND($T877&gt;=DATEVALUE("10/1/20"&amp;RIGHT(BT$1,2)),$T877&lt;=DATEVALUE("9/30/20"&amp;RIGHT(BU$1,2))),AND($U877&gt;=DATEVALUE("10/1/20"&amp;RIGHT(BT$1,2)),$U877&lt;=DATEVALUE("9/30/20"&amp;RIGHT(BU$1,2))),AND($T877&lt;=DATEVALUE("10/1/20"&amp;RIGHT(BT$1,2)),$U877&gt;=DATEVALUE("9/30/20"&amp;RIGHT(BU$1,2)))),
IF(AND($T877&gt;=DATEVALUE("10/1/20"&amp;RIGHT(BT$1,2)),$U877&lt;=DATEVALUE("9/30/20"&amp;RIGHT(BU$1,2))),NETWORKDAYS($T877,$U877,Holidays!$J$3:$J$937),
IF(AND($T877&lt;DATEVALUE("10/1/20"&amp;RIGHT(BT$1,2)),$U877&lt;=DATEVALUE("9/30/20"&amp;RIGHT(BU$1,2))),NETWORKDAYS(DATEVALUE("10/1/20"&amp;RIGHT(BT$1,2)),$U877,Holidays!$J$3:$J$937),
IF($T877&lt;DATEVALUE("10/1/20"&amp;RIGHT(BT$1,2)),NETWORKDAYS(DATEVALUE("10/1/20"&amp;RIGHT(BT$1,2)),DATEVALUE("9/30/20"&amp;RIGHT(BU$1,2)),Holidays!$J$3:$J$937),
IF($T877&gt;=DATEVALUE("10/1/20"&amp;RIGHT(BT$1,2)),NETWORKDAYS($T877,DATEVALUE("9/30/20"&amp;RIGHT(BU$1,2)),Holidays!$J$3:$J$937),"")))),"")/(NETWORKDAYS($T877,$U877,Holidays!$J$3:$J$937)),0))</f>
        <v/>
      </c>
      <c r="BV877" s="87" t="str">
        <f>IF($Q877="","",IFERROR(IF(OR(AND($T877&gt;=DATEVALUE("10/1/20"&amp;RIGHT(BU$1,2)),$T877&lt;=DATEVALUE("9/30/20"&amp;RIGHT(BV$1,2))),AND($U877&gt;=DATEVALUE("10/1/20"&amp;RIGHT(BU$1,2)),$U877&lt;=DATEVALUE("9/30/20"&amp;RIGHT(BV$1,2))),AND($T877&lt;=DATEVALUE("10/1/20"&amp;RIGHT(BU$1,2)),$U877&gt;=DATEVALUE("9/30/20"&amp;RIGHT(BV$1,2)))),
IF(AND($T877&gt;=DATEVALUE("10/1/20"&amp;RIGHT(BU$1,2)),$U877&lt;=DATEVALUE("9/30/20"&amp;RIGHT(BV$1,2))),NETWORKDAYS($T877,$U877,Holidays!$J$3:$J$937),
IF(AND($T877&lt;DATEVALUE("10/1/20"&amp;RIGHT(BU$1,2)),$U877&lt;=DATEVALUE("9/30/20"&amp;RIGHT(BV$1,2))),NETWORKDAYS(DATEVALUE("10/1/20"&amp;RIGHT(BU$1,2)),$U877,Holidays!$J$3:$J$937),
IF($T877&lt;DATEVALUE("10/1/20"&amp;RIGHT(BU$1,2)),NETWORKDAYS(DATEVALUE("10/1/20"&amp;RIGHT(BU$1,2)),DATEVALUE("9/30/20"&amp;RIGHT(BV$1,2)),Holidays!$J$3:$J$937),
IF($T877&gt;=DATEVALUE("10/1/20"&amp;RIGHT(BU$1,2)),NETWORKDAYS($T877,DATEVALUE("9/30/20"&amp;RIGHT(BV$1,2)),Holidays!$J$3:$J$937),"")))),"")/(NETWORKDAYS($T877,$U877,Holidays!$J$3:$J$937)),0))</f>
        <v/>
      </c>
      <c r="BW877" s="87" t="str">
        <f>IF($Q877="","",IFERROR(IF(OR(AND($T877&gt;=DATEVALUE("10/1/20"&amp;RIGHT(BV$1,2)),$T877&lt;=DATEVALUE("9/30/20"&amp;RIGHT(BW$1,2))),AND($U877&gt;=DATEVALUE("10/1/20"&amp;RIGHT(BV$1,2)),$U877&lt;=DATEVALUE("9/30/20"&amp;RIGHT(BW$1,2))),AND($T877&lt;=DATEVALUE("10/1/20"&amp;RIGHT(BV$1,2)),$U877&gt;=DATEVALUE("9/30/20"&amp;RIGHT(BW$1,2)))),
IF(AND($T877&gt;=DATEVALUE("10/1/20"&amp;RIGHT(BV$1,2)),$U877&lt;=DATEVALUE("9/30/20"&amp;RIGHT(BW$1,2))),NETWORKDAYS($T877,$U877,Holidays!$J$3:$J$937),
IF(AND($T877&lt;DATEVALUE("10/1/20"&amp;RIGHT(BV$1,2)),$U877&lt;=DATEVALUE("9/30/20"&amp;RIGHT(BW$1,2))),NETWORKDAYS(DATEVALUE("10/1/20"&amp;RIGHT(BV$1,2)),$U877,Holidays!$J$3:$J$937),
IF($T877&lt;DATEVALUE("10/1/20"&amp;RIGHT(BV$1,2)),NETWORKDAYS(DATEVALUE("10/1/20"&amp;RIGHT(BV$1,2)),DATEVALUE("9/30/20"&amp;RIGHT(BW$1,2)),Holidays!$J$3:$J$937),
IF($T877&gt;=DATEVALUE("10/1/20"&amp;RIGHT(BV$1,2)),NETWORKDAYS($T877,DATEVALUE("9/30/20"&amp;RIGHT(BW$1,2)),Holidays!$J$3:$J$937),"")))),"")/(NETWORKDAYS($T877,$U877,Holidays!$J$3:$J$937)),0))</f>
        <v/>
      </c>
      <c r="BX877" s="87" t="str">
        <f>IF($Q877="","",IFERROR(IF(OR(AND($T877&gt;=DATEVALUE("10/1/20"&amp;RIGHT(BW$1,2)),$T877&lt;=DATEVALUE("9/30/20"&amp;RIGHT(BX$1,2))),AND($U877&gt;=DATEVALUE("10/1/20"&amp;RIGHT(BW$1,2)),$U877&lt;=DATEVALUE("9/30/20"&amp;RIGHT(BX$1,2))),AND($T877&lt;=DATEVALUE("10/1/20"&amp;RIGHT(BW$1,2)),$U877&gt;=DATEVALUE("9/30/20"&amp;RIGHT(BX$1,2)))),
IF(AND($T877&gt;=DATEVALUE("10/1/20"&amp;RIGHT(BW$1,2)),$U877&lt;=DATEVALUE("9/30/20"&amp;RIGHT(BX$1,2))),NETWORKDAYS($T877,$U877,Holidays!$J$3:$J$937),
IF(AND($T877&lt;DATEVALUE("10/1/20"&amp;RIGHT(BW$1,2)),$U877&lt;=DATEVALUE("9/30/20"&amp;RIGHT(BX$1,2))),NETWORKDAYS(DATEVALUE("10/1/20"&amp;RIGHT(BW$1,2)),$U877,Holidays!$J$3:$J$937),
IF($T877&lt;DATEVALUE("10/1/20"&amp;RIGHT(BW$1,2)),NETWORKDAYS(DATEVALUE("10/1/20"&amp;RIGHT(BW$1,2)),DATEVALUE("9/30/20"&amp;RIGHT(BX$1,2)),Holidays!$J$3:$J$937),
IF($T877&gt;=DATEVALUE("10/1/20"&amp;RIGHT(BW$1,2)),NETWORKDAYS($T877,DATEVALUE("9/30/20"&amp;RIGHT(BX$1,2)),Holidays!$J$3:$J$937),"")))),"")/(NETWORKDAYS($T877,$U877,Holidays!$J$3:$J$937)),0))</f>
        <v/>
      </c>
      <c r="BY877" s="87" t="str">
        <f>IF($Q877="","",IFERROR(IF(OR(AND($T877&gt;=DATEVALUE("10/1/20"&amp;RIGHT(BX$1,2)),$T877&lt;=DATEVALUE("9/30/20"&amp;RIGHT(BY$1,2))),AND($U877&gt;=DATEVALUE("10/1/20"&amp;RIGHT(BX$1,2)),$U877&lt;=DATEVALUE("9/30/20"&amp;RIGHT(BY$1,2))),AND($T877&lt;=DATEVALUE("10/1/20"&amp;RIGHT(BX$1,2)),$U877&gt;=DATEVALUE("9/30/20"&amp;RIGHT(BY$1,2)))),
IF(AND($T877&gt;=DATEVALUE("10/1/20"&amp;RIGHT(BX$1,2)),$U877&lt;=DATEVALUE("9/30/20"&amp;RIGHT(BY$1,2))),NETWORKDAYS($T877,$U877,Holidays!$J$3:$J$937),
IF(AND($T877&lt;DATEVALUE("10/1/20"&amp;RIGHT(BX$1,2)),$U877&lt;=DATEVALUE("9/30/20"&amp;RIGHT(BY$1,2))),NETWORKDAYS(DATEVALUE("10/1/20"&amp;RIGHT(BX$1,2)),$U877,Holidays!$J$3:$J$937),
IF($T877&lt;DATEVALUE("10/1/20"&amp;RIGHT(BX$1,2)),NETWORKDAYS(DATEVALUE("10/1/20"&amp;RIGHT(BX$1,2)),DATEVALUE("9/30/20"&amp;RIGHT(BY$1,2)),Holidays!$J$3:$J$937),
IF($T877&gt;=DATEVALUE("10/1/20"&amp;RIGHT(BX$1,2)),NETWORKDAYS($T877,DATEVALUE("9/30/20"&amp;RIGHT(BY$1,2)),Holidays!$J$3:$J$937),"")))),"")/(NETWORKDAYS($T877,$U877,Holidays!$J$3:$J$937)),0))</f>
        <v/>
      </c>
      <c r="BZ877" s="87" t="str">
        <f>IF($Q877="","",IFERROR(IF(OR(AND($T877&gt;=DATEVALUE("10/1/20"&amp;RIGHT(BY$1,2)),$T877&lt;=DATEVALUE("9/30/20"&amp;RIGHT(BZ$1,2))),AND($U877&gt;=DATEVALUE("10/1/20"&amp;RIGHT(BY$1,2)),$U877&lt;=DATEVALUE("9/30/20"&amp;RIGHT(BZ$1,2))),AND($T877&lt;=DATEVALUE("10/1/20"&amp;RIGHT(BY$1,2)),$U877&gt;=DATEVALUE("9/30/20"&amp;RIGHT(BZ$1,2)))),
IF(AND($T877&gt;=DATEVALUE("10/1/20"&amp;RIGHT(BY$1,2)),$U877&lt;=DATEVALUE("9/30/20"&amp;RIGHT(BZ$1,2))),NETWORKDAYS($T877,$U877,Holidays!$J$3:$J$937),
IF(AND($T877&lt;DATEVALUE("10/1/20"&amp;RIGHT(BY$1,2)),$U877&lt;=DATEVALUE("9/30/20"&amp;RIGHT(BZ$1,2))),NETWORKDAYS(DATEVALUE("10/1/20"&amp;RIGHT(BY$1,2)),$U877,Holidays!$J$3:$J$937),
IF($T877&lt;DATEVALUE("10/1/20"&amp;RIGHT(BY$1,2)),NETWORKDAYS(DATEVALUE("10/1/20"&amp;RIGHT(BY$1,2)),DATEVALUE("9/30/20"&amp;RIGHT(BZ$1,2)),Holidays!$J$3:$J$937),
IF($T877&gt;=DATEVALUE("10/1/20"&amp;RIGHT(BY$1,2)),NETWORKDAYS($T877,DATEVALUE("9/30/20"&amp;RIGHT(BZ$1,2)),Holidays!$J$3:$J$937),"")))),"")/(NETWORKDAYS($T877,$U877,Holidays!$J$3:$J$937)),0))</f>
        <v/>
      </c>
      <c r="CA877" s="87" t="str">
        <f>IF($Q877="","",IFERROR(IF(OR(AND($T877&gt;=DATEVALUE("10/1/20"&amp;RIGHT(BZ$1,2)),$T877&lt;=DATEVALUE("9/30/20"&amp;RIGHT(CA$1,2))),AND($U877&gt;=DATEVALUE("10/1/20"&amp;RIGHT(BZ$1,2)),$U877&lt;=DATEVALUE("9/30/20"&amp;RIGHT(CA$1,2))),AND($T877&lt;=DATEVALUE("10/1/20"&amp;RIGHT(BZ$1,2)),$U877&gt;=DATEVALUE("9/30/20"&amp;RIGHT(CA$1,2)))),
IF(AND($T877&gt;=DATEVALUE("10/1/20"&amp;RIGHT(BZ$1,2)),$U877&lt;=DATEVALUE("9/30/20"&amp;RIGHT(CA$1,2))),NETWORKDAYS($T877,$U877,Holidays!$J$3:$J$937),
IF(AND($T877&lt;DATEVALUE("10/1/20"&amp;RIGHT(BZ$1,2)),$U877&lt;=DATEVALUE("9/30/20"&amp;RIGHT(CA$1,2))),NETWORKDAYS(DATEVALUE("10/1/20"&amp;RIGHT(BZ$1,2)),$U877,Holidays!$J$3:$J$937),
IF($T877&lt;DATEVALUE("10/1/20"&amp;RIGHT(BZ$1,2)),NETWORKDAYS(DATEVALUE("10/1/20"&amp;RIGHT(BZ$1,2)),DATEVALUE("9/30/20"&amp;RIGHT(CA$1,2)),Holidays!$J$3:$J$937),
IF($T877&gt;=DATEVALUE("10/1/20"&amp;RIGHT(BZ$1,2)),NETWORKDAYS($T877,DATEVALUE("9/30/20"&amp;RIGHT(CA$1,2)),Holidays!$J$3:$J$937),"")))),"")/(NETWORKDAYS($T877,$U877,Holidays!$J$3:$J$937)),0))</f>
        <v/>
      </c>
      <c r="CB877" s="87" t="str">
        <f>IF($Q877="","",IFERROR(IF(OR(AND($T877&gt;=DATEVALUE("10/1/20"&amp;RIGHT(CA$1,2)),$T877&lt;=DATEVALUE("9/30/20"&amp;RIGHT(CB$1,2))),AND($U877&gt;=DATEVALUE("10/1/20"&amp;RIGHT(CA$1,2)),$U877&lt;=DATEVALUE("9/30/20"&amp;RIGHT(CB$1,2))),AND($T877&lt;=DATEVALUE("10/1/20"&amp;RIGHT(CA$1,2)),$U877&gt;=DATEVALUE("9/30/20"&amp;RIGHT(CB$1,2)))),
IF(AND($T877&gt;=DATEVALUE("10/1/20"&amp;RIGHT(CA$1,2)),$U877&lt;=DATEVALUE("9/30/20"&amp;RIGHT(CB$1,2))),NETWORKDAYS($T877,$U877,Holidays!$J$3:$J$937),
IF(AND($T877&lt;DATEVALUE("10/1/20"&amp;RIGHT(CA$1,2)),$U877&lt;=DATEVALUE("9/30/20"&amp;RIGHT(CB$1,2))),NETWORKDAYS(DATEVALUE("10/1/20"&amp;RIGHT(CA$1,2)),$U877,Holidays!$J$3:$J$937),
IF($T877&lt;DATEVALUE("10/1/20"&amp;RIGHT(CA$1,2)),NETWORKDAYS(DATEVALUE("10/1/20"&amp;RIGHT(CA$1,2)),DATEVALUE("9/30/20"&amp;RIGHT(CB$1,2)),Holidays!$J$3:$J$937),
IF($T877&gt;=DATEVALUE("10/1/20"&amp;RIGHT(CA$1,2)),NETWORKDAYS($T877,DATEVALUE("9/30/20"&amp;RIGHT(CB$1,2)),Holidays!$J$3:$J$937),"")))),"")/(NETWORKDAYS($T877,$U877,Holidays!$J$3:$J$937)),0))</f>
        <v/>
      </c>
    </row>
    <row r="878" spans="1:80">
      <c r="A878" s="97"/>
      <c r="B878" s="98" t="str">
        <f ca="1">IF(NOT($A878=""),OFFSET('WBS Reference &amp; User Procedure'!$A$1,MATCH($A878,'WBS Reference &amp; User Procedure'!$A:$A,0)-1,1),"")</f>
        <v/>
      </c>
      <c r="D878" s="97"/>
      <c r="T878" s="104" t="str">
        <f>IF(NOT(Q878=""),IF(NOT($S878=""),$S878,#REF!),"")</f>
        <v/>
      </c>
      <c r="U878" s="104" t="str">
        <f>IF(NOT(Q878=""),WORKDAY(T878,Q878,Holidays!$J$3:$J$937),"")</f>
        <v/>
      </c>
      <c r="V878" s="104"/>
      <c r="W878" s="104"/>
      <c r="X878" s="101" t="str">
        <f t="shared" si="197"/>
        <v/>
      </c>
      <c r="AL878" s="87" t="str">
        <f t="shared" ca="1" si="194"/>
        <v/>
      </c>
      <c r="AN878" s="87" t="str">
        <f t="shared" ca="1" si="198"/>
        <v/>
      </c>
      <c r="AO878" s="87" t="str">
        <f t="shared" ca="1" si="198"/>
        <v/>
      </c>
      <c r="AP878" s="87" t="str">
        <f t="shared" ca="1" si="198"/>
        <v/>
      </c>
      <c r="AQ878" s="87" t="str">
        <f t="shared" ca="1" si="198"/>
        <v/>
      </c>
      <c r="AR878" s="87" t="str">
        <f t="shared" ca="1" si="198"/>
        <v/>
      </c>
      <c r="AS878" s="87" t="str">
        <f t="shared" ca="1" si="198"/>
        <v/>
      </c>
      <c r="AT878" s="87" t="str">
        <f t="shared" ca="1" si="198"/>
        <v/>
      </c>
      <c r="AU878" s="87" t="str">
        <f t="shared" ca="1" si="198"/>
        <v/>
      </c>
      <c r="AV878" s="87" t="str">
        <f t="shared" ca="1" si="198"/>
        <v/>
      </c>
      <c r="AW878" s="87" t="str">
        <f t="shared" ca="1" si="198"/>
        <v/>
      </c>
      <c r="AX878" s="87" t="str">
        <f t="shared" ca="1" si="199"/>
        <v/>
      </c>
      <c r="AY878" s="87" t="str">
        <f t="shared" ca="1" si="199"/>
        <v/>
      </c>
      <c r="AZ878" s="87" t="str">
        <f t="shared" ca="1" si="199"/>
        <v/>
      </c>
      <c r="BA878" s="87" t="str">
        <f t="shared" ca="1" si="199"/>
        <v/>
      </c>
      <c r="BB878" s="87" t="str">
        <f t="shared" ca="1" si="199"/>
        <v/>
      </c>
      <c r="BC878" s="87" t="str">
        <f t="shared" ca="1" si="199"/>
        <v/>
      </c>
      <c r="BD878" s="87" t="str">
        <f t="shared" ca="1" si="199"/>
        <v/>
      </c>
      <c r="BE878" s="87" t="str">
        <f t="shared" ca="1" si="199"/>
        <v/>
      </c>
      <c r="BF878" s="87" t="str">
        <f t="shared" ca="1" si="199"/>
        <v/>
      </c>
      <c r="BG878" s="87" t="str">
        <f t="shared" ca="1" si="199"/>
        <v/>
      </c>
      <c r="BI878" s="87" t="str">
        <f>IF($Q878="","",IFERROR(IF(OR(AND($T878&gt;=DATEVALUE("10/1/20"&amp;RIGHT(BH$1,2)),$T878&lt;=DATEVALUE("9/30/20"&amp;RIGHT(BI$1,2))),AND($U878&gt;=DATEVALUE("10/1/20"&amp;RIGHT(BH$1,2)),$U878&lt;=DATEVALUE("9/30/20"&amp;RIGHT(BI$1,2))),AND($T878&lt;=DATEVALUE("10/1/20"&amp;RIGHT(BH$1,2)),$U878&gt;=DATEVALUE("9/30/20"&amp;RIGHT(BI$1,2)))),
IF(AND($T878&gt;=DATEVALUE("10/1/20"&amp;RIGHT(BH$1,2)),$U878&lt;=DATEVALUE("9/30/20"&amp;RIGHT(BI$1,2))),NETWORKDAYS($T878,$U878,Holidays!$J$3:$J$937),
IF(AND($T878&lt;DATEVALUE("10/1/20"&amp;RIGHT(BH$1,2)),$U878&lt;=DATEVALUE("9/30/20"&amp;RIGHT(BI$1,2))),NETWORKDAYS(DATEVALUE("10/1/20"&amp;RIGHT(BH$1,2)),$U878,Holidays!$J$3:$J$937),
IF($T878&lt;DATEVALUE("10/1/20"&amp;RIGHT(BH$1,2)),NETWORKDAYS(DATEVALUE("10/1/20"&amp;RIGHT(BH$1,2)),DATEVALUE("9/30/20"&amp;RIGHT(BI$1,2)),Holidays!$J$3:$J$937),
IF($T878&gt;=DATEVALUE("10/1/20"&amp;RIGHT(BH$1,2)),NETWORKDAYS($T878,DATEVALUE("9/30/20"&amp;RIGHT(BI$1,2)),Holidays!$J$3:$J$937),"")))),"")/(NETWORKDAYS($T878,$U878,Holidays!$J$3:$J$937)),0))</f>
        <v/>
      </c>
      <c r="BJ878" s="87" t="str">
        <f>IF($Q878="","",IFERROR(IF(OR(AND($T878&gt;=DATEVALUE("10/1/20"&amp;RIGHT(BI$1,2)),$T878&lt;=DATEVALUE("9/30/20"&amp;RIGHT(BJ$1,2))),AND($U878&gt;=DATEVALUE("10/1/20"&amp;RIGHT(BI$1,2)),$U878&lt;=DATEVALUE("9/30/20"&amp;RIGHT(BJ$1,2))),AND($T878&lt;=DATEVALUE("10/1/20"&amp;RIGHT(BI$1,2)),$U878&gt;=DATEVALUE("9/30/20"&amp;RIGHT(BJ$1,2)))),
IF(AND($T878&gt;=DATEVALUE("10/1/20"&amp;RIGHT(BI$1,2)),$U878&lt;=DATEVALUE("9/30/20"&amp;RIGHT(BJ$1,2))),NETWORKDAYS($T878,$U878,Holidays!$J$3:$J$937),
IF(AND($T878&lt;DATEVALUE("10/1/20"&amp;RIGHT(BI$1,2)),$U878&lt;=DATEVALUE("9/30/20"&amp;RIGHT(BJ$1,2))),NETWORKDAYS(DATEVALUE("10/1/20"&amp;RIGHT(BI$1,2)),$U878,Holidays!$J$3:$J$937),
IF($T878&lt;DATEVALUE("10/1/20"&amp;RIGHT(BI$1,2)),NETWORKDAYS(DATEVALUE("10/1/20"&amp;RIGHT(BI$1,2)),DATEVALUE("9/30/20"&amp;RIGHT(BJ$1,2)),Holidays!$J$3:$J$937),
IF($T878&gt;=DATEVALUE("10/1/20"&amp;RIGHT(BI$1,2)),NETWORKDAYS($T878,DATEVALUE("9/30/20"&amp;RIGHT(BJ$1,2)),Holidays!$J$3:$J$937),"")))),"")/(NETWORKDAYS($T878,$U878,Holidays!$J$3:$J$937)),0))</f>
        <v/>
      </c>
      <c r="BK878" s="87" t="str">
        <f>IF($Q878="","",IFERROR(IF(OR(AND($T878&gt;=DATEVALUE("10/1/20"&amp;RIGHT(BJ$1,2)),$T878&lt;=DATEVALUE("9/30/20"&amp;RIGHT(BK$1,2))),AND($U878&gt;=DATEVALUE("10/1/20"&amp;RIGHT(BJ$1,2)),$U878&lt;=DATEVALUE("9/30/20"&amp;RIGHT(BK$1,2))),AND($T878&lt;=DATEVALUE("10/1/20"&amp;RIGHT(BJ$1,2)),$U878&gt;=DATEVALUE("9/30/20"&amp;RIGHT(BK$1,2)))),
IF(AND($T878&gt;=DATEVALUE("10/1/20"&amp;RIGHT(BJ$1,2)),$U878&lt;=DATEVALUE("9/30/20"&amp;RIGHT(BK$1,2))),NETWORKDAYS($T878,$U878,Holidays!$J$3:$J$937),
IF(AND($T878&lt;DATEVALUE("10/1/20"&amp;RIGHT(BJ$1,2)),$U878&lt;=DATEVALUE("9/30/20"&amp;RIGHT(BK$1,2))),NETWORKDAYS(DATEVALUE("10/1/20"&amp;RIGHT(BJ$1,2)),$U878,Holidays!$J$3:$J$937),
IF($T878&lt;DATEVALUE("10/1/20"&amp;RIGHT(BJ$1,2)),NETWORKDAYS(DATEVALUE("10/1/20"&amp;RIGHT(BJ$1,2)),DATEVALUE("9/30/20"&amp;RIGHT(BK$1,2)),Holidays!$J$3:$J$937),
IF($T878&gt;=DATEVALUE("10/1/20"&amp;RIGHT(BJ$1,2)),NETWORKDAYS($T878,DATEVALUE("9/30/20"&amp;RIGHT(BK$1,2)),Holidays!$J$3:$J$937),"")))),"")/(NETWORKDAYS($T878,$U878,Holidays!$J$3:$J$937)),0))</f>
        <v/>
      </c>
      <c r="BL878" s="87" t="str">
        <f>IF($Q878="","",IFERROR(IF(OR(AND($T878&gt;=DATEVALUE("10/1/20"&amp;RIGHT(BK$1,2)),$T878&lt;=DATEVALUE("9/30/20"&amp;RIGHT(BL$1,2))),AND($U878&gt;=DATEVALUE("10/1/20"&amp;RIGHT(BK$1,2)),$U878&lt;=DATEVALUE("9/30/20"&amp;RIGHT(BL$1,2))),AND($T878&lt;=DATEVALUE("10/1/20"&amp;RIGHT(BK$1,2)),$U878&gt;=DATEVALUE("9/30/20"&amp;RIGHT(BL$1,2)))),
IF(AND($T878&gt;=DATEVALUE("10/1/20"&amp;RIGHT(BK$1,2)),$U878&lt;=DATEVALUE("9/30/20"&amp;RIGHT(BL$1,2))),NETWORKDAYS($T878,$U878,Holidays!$J$3:$J$937),
IF(AND($T878&lt;DATEVALUE("10/1/20"&amp;RIGHT(BK$1,2)),$U878&lt;=DATEVALUE("9/30/20"&amp;RIGHT(BL$1,2))),NETWORKDAYS(DATEVALUE("10/1/20"&amp;RIGHT(BK$1,2)),$U878,Holidays!$J$3:$J$937),
IF($T878&lt;DATEVALUE("10/1/20"&amp;RIGHT(BK$1,2)),NETWORKDAYS(DATEVALUE("10/1/20"&amp;RIGHT(BK$1,2)),DATEVALUE("9/30/20"&amp;RIGHT(BL$1,2)),Holidays!$J$3:$J$937),
IF($T878&gt;=DATEVALUE("10/1/20"&amp;RIGHT(BK$1,2)),NETWORKDAYS($T878,DATEVALUE("9/30/20"&amp;RIGHT(BL$1,2)),Holidays!$J$3:$J$937),"")))),"")/(NETWORKDAYS($T878,$U878,Holidays!$J$3:$J$937)),0))</f>
        <v/>
      </c>
      <c r="BM878" s="87" t="str">
        <f>IF($Q878="","",IFERROR(IF(OR(AND($T878&gt;=DATEVALUE("10/1/20"&amp;RIGHT(BL$1,2)),$T878&lt;=DATEVALUE("9/30/20"&amp;RIGHT(BM$1,2))),AND($U878&gt;=DATEVALUE("10/1/20"&amp;RIGHT(BL$1,2)),$U878&lt;=DATEVALUE("9/30/20"&amp;RIGHT(BM$1,2))),AND($T878&lt;=DATEVALUE("10/1/20"&amp;RIGHT(BL$1,2)),$U878&gt;=DATEVALUE("9/30/20"&amp;RIGHT(BM$1,2)))),
IF(AND($T878&gt;=DATEVALUE("10/1/20"&amp;RIGHT(BL$1,2)),$U878&lt;=DATEVALUE("9/30/20"&amp;RIGHT(BM$1,2))),NETWORKDAYS($T878,$U878,Holidays!$J$3:$J$937),
IF(AND($T878&lt;DATEVALUE("10/1/20"&amp;RIGHT(BL$1,2)),$U878&lt;=DATEVALUE("9/30/20"&amp;RIGHT(BM$1,2))),NETWORKDAYS(DATEVALUE("10/1/20"&amp;RIGHT(BL$1,2)),$U878,Holidays!$J$3:$J$937),
IF($T878&lt;DATEVALUE("10/1/20"&amp;RIGHT(BL$1,2)),NETWORKDAYS(DATEVALUE("10/1/20"&amp;RIGHT(BL$1,2)),DATEVALUE("9/30/20"&amp;RIGHT(BM$1,2)),Holidays!$J$3:$J$937),
IF($T878&gt;=DATEVALUE("10/1/20"&amp;RIGHT(BL$1,2)),NETWORKDAYS($T878,DATEVALUE("9/30/20"&amp;RIGHT(BM$1,2)),Holidays!$J$3:$J$937),"")))),"")/(NETWORKDAYS($T878,$U878,Holidays!$J$3:$J$937)),0))</f>
        <v/>
      </c>
      <c r="BN878" s="87" t="str">
        <f>IF($Q878="","",IFERROR(IF(OR(AND($T878&gt;=DATEVALUE("10/1/20"&amp;RIGHT(BM$1,2)),$T878&lt;=DATEVALUE("9/30/20"&amp;RIGHT(BN$1,2))),AND($U878&gt;=DATEVALUE("10/1/20"&amp;RIGHT(BM$1,2)),$U878&lt;=DATEVALUE("9/30/20"&amp;RIGHT(BN$1,2))),AND($T878&lt;=DATEVALUE("10/1/20"&amp;RIGHT(BM$1,2)),$U878&gt;=DATEVALUE("9/30/20"&amp;RIGHT(BN$1,2)))),
IF(AND($T878&gt;=DATEVALUE("10/1/20"&amp;RIGHT(BM$1,2)),$U878&lt;=DATEVALUE("9/30/20"&amp;RIGHT(BN$1,2))),NETWORKDAYS($T878,$U878,Holidays!$J$3:$J$937),
IF(AND($T878&lt;DATEVALUE("10/1/20"&amp;RIGHT(BM$1,2)),$U878&lt;=DATEVALUE("9/30/20"&amp;RIGHT(BN$1,2))),NETWORKDAYS(DATEVALUE("10/1/20"&amp;RIGHT(BM$1,2)),$U878,Holidays!$J$3:$J$937),
IF($T878&lt;DATEVALUE("10/1/20"&amp;RIGHT(BM$1,2)),NETWORKDAYS(DATEVALUE("10/1/20"&amp;RIGHT(BM$1,2)),DATEVALUE("9/30/20"&amp;RIGHT(BN$1,2)),Holidays!$J$3:$J$937),
IF($T878&gt;=DATEVALUE("10/1/20"&amp;RIGHT(BM$1,2)),NETWORKDAYS($T878,DATEVALUE("9/30/20"&amp;RIGHT(BN$1,2)),Holidays!$J$3:$J$937),"")))),"")/(NETWORKDAYS($T878,$U878,Holidays!$J$3:$J$937)),0))</f>
        <v/>
      </c>
      <c r="BO878" s="87" t="str">
        <f>IF($Q878="","",IFERROR(IF(OR(AND($T878&gt;=DATEVALUE("10/1/20"&amp;RIGHT(BN$1,2)),$T878&lt;=DATEVALUE("9/30/20"&amp;RIGHT(BO$1,2))),AND($U878&gt;=DATEVALUE("10/1/20"&amp;RIGHT(BN$1,2)),$U878&lt;=DATEVALUE("9/30/20"&amp;RIGHT(BO$1,2))),AND($T878&lt;=DATEVALUE("10/1/20"&amp;RIGHT(BN$1,2)),$U878&gt;=DATEVALUE("9/30/20"&amp;RIGHT(BO$1,2)))),
IF(AND($T878&gt;=DATEVALUE("10/1/20"&amp;RIGHT(BN$1,2)),$U878&lt;=DATEVALUE("9/30/20"&amp;RIGHT(BO$1,2))),NETWORKDAYS($T878,$U878,Holidays!$J$3:$J$937),
IF(AND($T878&lt;DATEVALUE("10/1/20"&amp;RIGHT(BN$1,2)),$U878&lt;=DATEVALUE("9/30/20"&amp;RIGHT(BO$1,2))),NETWORKDAYS(DATEVALUE("10/1/20"&amp;RIGHT(BN$1,2)),$U878,Holidays!$J$3:$J$937),
IF($T878&lt;DATEVALUE("10/1/20"&amp;RIGHT(BN$1,2)),NETWORKDAYS(DATEVALUE("10/1/20"&amp;RIGHT(BN$1,2)),DATEVALUE("9/30/20"&amp;RIGHT(BO$1,2)),Holidays!$J$3:$J$937),
IF($T878&gt;=DATEVALUE("10/1/20"&amp;RIGHT(BN$1,2)),NETWORKDAYS($T878,DATEVALUE("9/30/20"&amp;RIGHT(BO$1,2)),Holidays!$J$3:$J$937),"")))),"")/(NETWORKDAYS($T878,$U878,Holidays!$J$3:$J$937)),0))</f>
        <v/>
      </c>
      <c r="BP878" s="87" t="str">
        <f>IF($Q878="","",IFERROR(IF(OR(AND($T878&gt;=DATEVALUE("10/1/20"&amp;RIGHT(BO$1,2)),$T878&lt;=DATEVALUE("9/30/20"&amp;RIGHT(BP$1,2))),AND($U878&gt;=DATEVALUE("10/1/20"&amp;RIGHT(BO$1,2)),$U878&lt;=DATEVALUE("9/30/20"&amp;RIGHT(BP$1,2))),AND($T878&lt;=DATEVALUE("10/1/20"&amp;RIGHT(BO$1,2)),$U878&gt;=DATEVALUE("9/30/20"&amp;RIGHT(BP$1,2)))),
IF(AND($T878&gt;=DATEVALUE("10/1/20"&amp;RIGHT(BO$1,2)),$U878&lt;=DATEVALUE("9/30/20"&amp;RIGHT(BP$1,2))),NETWORKDAYS($T878,$U878,Holidays!$J$3:$J$937),
IF(AND($T878&lt;DATEVALUE("10/1/20"&amp;RIGHT(BO$1,2)),$U878&lt;=DATEVALUE("9/30/20"&amp;RIGHT(BP$1,2))),NETWORKDAYS(DATEVALUE("10/1/20"&amp;RIGHT(BO$1,2)),$U878,Holidays!$J$3:$J$937),
IF($T878&lt;DATEVALUE("10/1/20"&amp;RIGHT(BO$1,2)),NETWORKDAYS(DATEVALUE("10/1/20"&amp;RIGHT(BO$1,2)),DATEVALUE("9/30/20"&amp;RIGHT(BP$1,2)),Holidays!$J$3:$J$937),
IF($T878&gt;=DATEVALUE("10/1/20"&amp;RIGHT(BO$1,2)),NETWORKDAYS($T878,DATEVALUE("9/30/20"&amp;RIGHT(BP$1,2)),Holidays!$J$3:$J$937),"")))),"")/(NETWORKDAYS($T878,$U878,Holidays!$J$3:$J$937)),0))</f>
        <v/>
      </c>
      <c r="BQ878" s="87" t="str">
        <f>IF($Q878="","",IFERROR(IF(OR(AND($T878&gt;=DATEVALUE("10/1/20"&amp;RIGHT(BP$1,2)),$T878&lt;=DATEVALUE("9/30/20"&amp;RIGHT(BQ$1,2))),AND($U878&gt;=DATEVALUE("10/1/20"&amp;RIGHT(BP$1,2)),$U878&lt;=DATEVALUE("9/30/20"&amp;RIGHT(BQ$1,2))),AND($T878&lt;=DATEVALUE("10/1/20"&amp;RIGHT(BP$1,2)),$U878&gt;=DATEVALUE("9/30/20"&amp;RIGHT(BQ$1,2)))),
IF(AND($T878&gt;=DATEVALUE("10/1/20"&amp;RIGHT(BP$1,2)),$U878&lt;=DATEVALUE("9/30/20"&amp;RIGHT(BQ$1,2))),NETWORKDAYS($T878,$U878,Holidays!$J$3:$J$937),
IF(AND($T878&lt;DATEVALUE("10/1/20"&amp;RIGHT(BP$1,2)),$U878&lt;=DATEVALUE("9/30/20"&amp;RIGHT(BQ$1,2))),NETWORKDAYS(DATEVALUE("10/1/20"&amp;RIGHT(BP$1,2)),$U878,Holidays!$J$3:$J$937),
IF($T878&lt;DATEVALUE("10/1/20"&amp;RIGHT(BP$1,2)),NETWORKDAYS(DATEVALUE("10/1/20"&amp;RIGHT(BP$1,2)),DATEVALUE("9/30/20"&amp;RIGHT(BQ$1,2)),Holidays!$J$3:$J$937),
IF($T878&gt;=DATEVALUE("10/1/20"&amp;RIGHT(BP$1,2)),NETWORKDAYS($T878,DATEVALUE("9/30/20"&amp;RIGHT(BQ$1,2)),Holidays!$J$3:$J$937),"")))),"")/(NETWORKDAYS($T878,$U878,Holidays!$J$3:$J$937)),0))</f>
        <v/>
      </c>
      <c r="BR878" s="87" t="str">
        <f>IF($Q878="","",IFERROR(IF(OR(AND($T878&gt;=DATEVALUE("10/1/20"&amp;RIGHT(BQ$1,2)),$T878&lt;=DATEVALUE("9/30/20"&amp;RIGHT(BR$1,2))),AND($U878&gt;=DATEVALUE("10/1/20"&amp;RIGHT(BQ$1,2)),$U878&lt;=DATEVALUE("9/30/20"&amp;RIGHT(BR$1,2))),AND($T878&lt;=DATEVALUE("10/1/20"&amp;RIGHT(BQ$1,2)),$U878&gt;=DATEVALUE("9/30/20"&amp;RIGHT(BR$1,2)))),
IF(AND($T878&gt;=DATEVALUE("10/1/20"&amp;RIGHT(BQ$1,2)),$U878&lt;=DATEVALUE("9/30/20"&amp;RIGHT(BR$1,2))),NETWORKDAYS($T878,$U878,Holidays!$J$3:$J$937),
IF(AND($T878&lt;DATEVALUE("10/1/20"&amp;RIGHT(BQ$1,2)),$U878&lt;=DATEVALUE("9/30/20"&amp;RIGHT(BR$1,2))),NETWORKDAYS(DATEVALUE("10/1/20"&amp;RIGHT(BQ$1,2)),$U878,Holidays!$J$3:$J$937),
IF($T878&lt;DATEVALUE("10/1/20"&amp;RIGHT(BQ$1,2)),NETWORKDAYS(DATEVALUE("10/1/20"&amp;RIGHT(BQ$1,2)),DATEVALUE("9/30/20"&amp;RIGHT(BR$1,2)),Holidays!$J$3:$J$937),
IF($T878&gt;=DATEVALUE("10/1/20"&amp;RIGHT(BQ$1,2)),NETWORKDAYS($T878,DATEVALUE("9/30/20"&amp;RIGHT(BR$1,2)),Holidays!$J$3:$J$937),"")))),"")/(NETWORKDAYS($T878,$U878,Holidays!$J$3:$J$937)),0))</f>
        <v/>
      </c>
      <c r="BS878" s="87" t="str">
        <f>IF($Q878="","",IFERROR(IF(OR(AND($T878&gt;=DATEVALUE("10/1/20"&amp;RIGHT(BR$1,2)),$T878&lt;=DATEVALUE("9/30/20"&amp;RIGHT(BS$1,2))),AND($U878&gt;=DATEVALUE("10/1/20"&amp;RIGHT(BR$1,2)),$U878&lt;=DATEVALUE("9/30/20"&amp;RIGHT(BS$1,2))),AND($T878&lt;=DATEVALUE("10/1/20"&amp;RIGHT(BR$1,2)),$U878&gt;=DATEVALUE("9/30/20"&amp;RIGHT(BS$1,2)))),
IF(AND($T878&gt;=DATEVALUE("10/1/20"&amp;RIGHT(BR$1,2)),$U878&lt;=DATEVALUE("9/30/20"&amp;RIGHT(BS$1,2))),NETWORKDAYS($T878,$U878,Holidays!$J$3:$J$937),
IF(AND($T878&lt;DATEVALUE("10/1/20"&amp;RIGHT(BR$1,2)),$U878&lt;=DATEVALUE("9/30/20"&amp;RIGHT(BS$1,2))),NETWORKDAYS(DATEVALUE("10/1/20"&amp;RIGHT(BR$1,2)),$U878,Holidays!$J$3:$J$937),
IF($T878&lt;DATEVALUE("10/1/20"&amp;RIGHT(BR$1,2)),NETWORKDAYS(DATEVALUE("10/1/20"&amp;RIGHT(BR$1,2)),DATEVALUE("9/30/20"&amp;RIGHT(BS$1,2)),Holidays!$J$3:$J$937),
IF($T878&gt;=DATEVALUE("10/1/20"&amp;RIGHT(BR$1,2)),NETWORKDAYS($T878,DATEVALUE("9/30/20"&amp;RIGHT(BS$1,2)),Holidays!$J$3:$J$937),"")))),"")/(NETWORKDAYS($T878,$U878,Holidays!$J$3:$J$937)),0))</f>
        <v/>
      </c>
      <c r="BT878" s="87" t="str">
        <f>IF($Q878="","",IFERROR(IF(OR(AND($T878&gt;=DATEVALUE("10/1/20"&amp;RIGHT(BS$1,2)),$T878&lt;=DATEVALUE("9/30/20"&amp;RIGHT(BT$1,2))),AND($U878&gt;=DATEVALUE("10/1/20"&amp;RIGHT(BS$1,2)),$U878&lt;=DATEVALUE("9/30/20"&amp;RIGHT(BT$1,2))),AND($T878&lt;=DATEVALUE("10/1/20"&amp;RIGHT(BS$1,2)),$U878&gt;=DATEVALUE("9/30/20"&amp;RIGHT(BT$1,2)))),
IF(AND($T878&gt;=DATEVALUE("10/1/20"&amp;RIGHT(BS$1,2)),$U878&lt;=DATEVALUE("9/30/20"&amp;RIGHT(BT$1,2))),NETWORKDAYS($T878,$U878,Holidays!$J$3:$J$937),
IF(AND($T878&lt;DATEVALUE("10/1/20"&amp;RIGHT(BS$1,2)),$U878&lt;=DATEVALUE("9/30/20"&amp;RIGHT(BT$1,2))),NETWORKDAYS(DATEVALUE("10/1/20"&amp;RIGHT(BS$1,2)),$U878,Holidays!$J$3:$J$937),
IF($T878&lt;DATEVALUE("10/1/20"&amp;RIGHT(BS$1,2)),NETWORKDAYS(DATEVALUE("10/1/20"&amp;RIGHT(BS$1,2)),DATEVALUE("9/30/20"&amp;RIGHT(BT$1,2)),Holidays!$J$3:$J$937),
IF($T878&gt;=DATEVALUE("10/1/20"&amp;RIGHT(BS$1,2)),NETWORKDAYS($T878,DATEVALUE("9/30/20"&amp;RIGHT(BT$1,2)),Holidays!$J$3:$J$937),"")))),"")/(NETWORKDAYS($T878,$U878,Holidays!$J$3:$J$937)),0))</f>
        <v/>
      </c>
      <c r="BU878" s="87" t="str">
        <f>IF($Q878="","",IFERROR(IF(OR(AND($T878&gt;=DATEVALUE("10/1/20"&amp;RIGHT(BT$1,2)),$T878&lt;=DATEVALUE("9/30/20"&amp;RIGHT(BU$1,2))),AND($U878&gt;=DATEVALUE("10/1/20"&amp;RIGHT(BT$1,2)),$U878&lt;=DATEVALUE("9/30/20"&amp;RIGHT(BU$1,2))),AND($T878&lt;=DATEVALUE("10/1/20"&amp;RIGHT(BT$1,2)),$U878&gt;=DATEVALUE("9/30/20"&amp;RIGHT(BU$1,2)))),
IF(AND($T878&gt;=DATEVALUE("10/1/20"&amp;RIGHT(BT$1,2)),$U878&lt;=DATEVALUE("9/30/20"&amp;RIGHT(BU$1,2))),NETWORKDAYS($T878,$U878,Holidays!$J$3:$J$937),
IF(AND($T878&lt;DATEVALUE("10/1/20"&amp;RIGHT(BT$1,2)),$U878&lt;=DATEVALUE("9/30/20"&amp;RIGHT(BU$1,2))),NETWORKDAYS(DATEVALUE("10/1/20"&amp;RIGHT(BT$1,2)),$U878,Holidays!$J$3:$J$937),
IF($T878&lt;DATEVALUE("10/1/20"&amp;RIGHT(BT$1,2)),NETWORKDAYS(DATEVALUE("10/1/20"&amp;RIGHT(BT$1,2)),DATEVALUE("9/30/20"&amp;RIGHT(BU$1,2)),Holidays!$J$3:$J$937),
IF($T878&gt;=DATEVALUE("10/1/20"&amp;RIGHT(BT$1,2)),NETWORKDAYS($T878,DATEVALUE("9/30/20"&amp;RIGHT(BU$1,2)),Holidays!$J$3:$J$937),"")))),"")/(NETWORKDAYS($T878,$U878,Holidays!$J$3:$J$937)),0))</f>
        <v/>
      </c>
      <c r="BV878" s="87" t="str">
        <f>IF($Q878="","",IFERROR(IF(OR(AND($T878&gt;=DATEVALUE("10/1/20"&amp;RIGHT(BU$1,2)),$T878&lt;=DATEVALUE("9/30/20"&amp;RIGHT(BV$1,2))),AND($U878&gt;=DATEVALUE("10/1/20"&amp;RIGHT(BU$1,2)),$U878&lt;=DATEVALUE("9/30/20"&amp;RIGHT(BV$1,2))),AND($T878&lt;=DATEVALUE("10/1/20"&amp;RIGHT(BU$1,2)),$U878&gt;=DATEVALUE("9/30/20"&amp;RIGHT(BV$1,2)))),
IF(AND($T878&gt;=DATEVALUE("10/1/20"&amp;RIGHT(BU$1,2)),$U878&lt;=DATEVALUE("9/30/20"&amp;RIGHT(BV$1,2))),NETWORKDAYS($T878,$U878,Holidays!$J$3:$J$937),
IF(AND($T878&lt;DATEVALUE("10/1/20"&amp;RIGHT(BU$1,2)),$U878&lt;=DATEVALUE("9/30/20"&amp;RIGHT(BV$1,2))),NETWORKDAYS(DATEVALUE("10/1/20"&amp;RIGHT(BU$1,2)),$U878,Holidays!$J$3:$J$937),
IF($T878&lt;DATEVALUE("10/1/20"&amp;RIGHT(BU$1,2)),NETWORKDAYS(DATEVALUE("10/1/20"&amp;RIGHT(BU$1,2)),DATEVALUE("9/30/20"&amp;RIGHT(BV$1,2)),Holidays!$J$3:$J$937),
IF($T878&gt;=DATEVALUE("10/1/20"&amp;RIGHT(BU$1,2)),NETWORKDAYS($T878,DATEVALUE("9/30/20"&amp;RIGHT(BV$1,2)),Holidays!$J$3:$J$937),"")))),"")/(NETWORKDAYS($T878,$U878,Holidays!$J$3:$J$937)),0))</f>
        <v/>
      </c>
      <c r="BW878" s="87" t="str">
        <f>IF($Q878="","",IFERROR(IF(OR(AND($T878&gt;=DATEVALUE("10/1/20"&amp;RIGHT(BV$1,2)),$T878&lt;=DATEVALUE("9/30/20"&amp;RIGHT(BW$1,2))),AND($U878&gt;=DATEVALUE("10/1/20"&amp;RIGHT(BV$1,2)),$U878&lt;=DATEVALUE("9/30/20"&amp;RIGHT(BW$1,2))),AND($T878&lt;=DATEVALUE("10/1/20"&amp;RIGHT(BV$1,2)),$U878&gt;=DATEVALUE("9/30/20"&amp;RIGHT(BW$1,2)))),
IF(AND($T878&gt;=DATEVALUE("10/1/20"&amp;RIGHT(BV$1,2)),$U878&lt;=DATEVALUE("9/30/20"&amp;RIGHT(BW$1,2))),NETWORKDAYS($T878,$U878,Holidays!$J$3:$J$937),
IF(AND($T878&lt;DATEVALUE("10/1/20"&amp;RIGHT(BV$1,2)),$U878&lt;=DATEVALUE("9/30/20"&amp;RIGHT(BW$1,2))),NETWORKDAYS(DATEVALUE("10/1/20"&amp;RIGHT(BV$1,2)),$U878,Holidays!$J$3:$J$937),
IF($T878&lt;DATEVALUE("10/1/20"&amp;RIGHT(BV$1,2)),NETWORKDAYS(DATEVALUE("10/1/20"&amp;RIGHT(BV$1,2)),DATEVALUE("9/30/20"&amp;RIGHT(BW$1,2)),Holidays!$J$3:$J$937),
IF($T878&gt;=DATEVALUE("10/1/20"&amp;RIGHT(BV$1,2)),NETWORKDAYS($T878,DATEVALUE("9/30/20"&amp;RIGHT(BW$1,2)),Holidays!$J$3:$J$937),"")))),"")/(NETWORKDAYS($T878,$U878,Holidays!$J$3:$J$937)),0))</f>
        <v/>
      </c>
      <c r="BX878" s="87" t="str">
        <f>IF($Q878="","",IFERROR(IF(OR(AND($T878&gt;=DATEVALUE("10/1/20"&amp;RIGHT(BW$1,2)),$T878&lt;=DATEVALUE("9/30/20"&amp;RIGHT(BX$1,2))),AND($U878&gt;=DATEVALUE("10/1/20"&amp;RIGHT(BW$1,2)),$U878&lt;=DATEVALUE("9/30/20"&amp;RIGHT(BX$1,2))),AND($T878&lt;=DATEVALUE("10/1/20"&amp;RIGHT(BW$1,2)),$U878&gt;=DATEVALUE("9/30/20"&amp;RIGHT(BX$1,2)))),
IF(AND($T878&gt;=DATEVALUE("10/1/20"&amp;RIGHT(BW$1,2)),$U878&lt;=DATEVALUE("9/30/20"&amp;RIGHT(BX$1,2))),NETWORKDAYS($T878,$U878,Holidays!$J$3:$J$937),
IF(AND($T878&lt;DATEVALUE("10/1/20"&amp;RIGHT(BW$1,2)),$U878&lt;=DATEVALUE("9/30/20"&amp;RIGHT(BX$1,2))),NETWORKDAYS(DATEVALUE("10/1/20"&amp;RIGHT(BW$1,2)),$U878,Holidays!$J$3:$J$937),
IF($T878&lt;DATEVALUE("10/1/20"&amp;RIGHT(BW$1,2)),NETWORKDAYS(DATEVALUE("10/1/20"&amp;RIGHT(BW$1,2)),DATEVALUE("9/30/20"&amp;RIGHT(BX$1,2)),Holidays!$J$3:$J$937),
IF($T878&gt;=DATEVALUE("10/1/20"&amp;RIGHT(BW$1,2)),NETWORKDAYS($T878,DATEVALUE("9/30/20"&amp;RIGHT(BX$1,2)),Holidays!$J$3:$J$937),"")))),"")/(NETWORKDAYS($T878,$U878,Holidays!$J$3:$J$937)),0))</f>
        <v/>
      </c>
      <c r="BY878" s="87" t="str">
        <f>IF($Q878="","",IFERROR(IF(OR(AND($T878&gt;=DATEVALUE("10/1/20"&amp;RIGHT(BX$1,2)),$T878&lt;=DATEVALUE("9/30/20"&amp;RIGHT(BY$1,2))),AND($U878&gt;=DATEVALUE("10/1/20"&amp;RIGHT(BX$1,2)),$U878&lt;=DATEVALUE("9/30/20"&amp;RIGHT(BY$1,2))),AND($T878&lt;=DATEVALUE("10/1/20"&amp;RIGHT(BX$1,2)),$U878&gt;=DATEVALUE("9/30/20"&amp;RIGHT(BY$1,2)))),
IF(AND($T878&gt;=DATEVALUE("10/1/20"&amp;RIGHT(BX$1,2)),$U878&lt;=DATEVALUE("9/30/20"&amp;RIGHT(BY$1,2))),NETWORKDAYS($T878,$U878,Holidays!$J$3:$J$937),
IF(AND($T878&lt;DATEVALUE("10/1/20"&amp;RIGHT(BX$1,2)),$U878&lt;=DATEVALUE("9/30/20"&amp;RIGHT(BY$1,2))),NETWORKDAYS(DATEVALUE("10/1/20"&amp;RIGHT(BX$1,2)),$U878,Holidays!$J$3:$J$937),
IF($T878&lt;DATEVALUE("10/1/20"&amp;RIGHT(BX$1,2)),NETWORKDAYS(DATEVALUE("10/1/20"&amp;RIGHT(BX$1,2)),DATEVALUE("9/30/20"&amp;RIGHT(BY$1,2)),Holidays!$J$3:$J$937),
IF($T878&gt;=DATEVALUE("10/1/20"&amp;RIGHT(BX$1,2)),NETWORKDAYS($T878,DATEVALUE("9/30/20"&amp;RIGHT(BY$1,2)),Holidays!$J$3:$J$937),"")))),"")/(NETWORKDAYS($T878,$U878,Holidays!$J$3:$J$937)),0))</f>
        <v/>
      </c>
      <c r="BZ878" s="87" t="str">
        <f>IF($Q878="","",IFERROR(IF(OR(AND($T878&gt;=DATEVALUE("10/1/20"&amp;RIGHT(BY$1,2)),$T878&lt;=DATEVALUE("9/30/20"&amp;RIGHT(BZ$1,2))),AND($U878&gt;=DATEVALUE("10/1/20"&amp;RIGHT(BY$1,2)),$U878&lt;=DATEVALUE("9/30/20"&amp;RIGHT(BZ$1,2))),AND($T878&lt;=DATEVALUE("10/1/20"&amp;RIGHT(BY$1,2)),$U878&gt;=DATEVALUE("9/30/20"&amp;RIGHT(BZ$1,2)))),
IF(AND($T878&gt;=DATEVALUE("10/1/20"&amp;RIGHT(BY$1,2)),$U878&lt;=DATEVALUE("9/30/20"&amp;RIGHT(BZ$1,2))),NETWORKDAYS($T878,$U878,Holidays!$J$3:$J$937),
IF(AND($T878&lt;DATEVALUE("10/1/20"&amp;RIGHT(BY$1,2)),$U878&lt;=DATEVALUE("9/30/20"&amp;RIGHT(BZ$1,2))),NETWORKDAYS(DATEVALUE("10/1/20"&amp;RIGHT(BY$1,2)),$U878,Holidays!$J$3:$J$937),
IF($T878&lt;DATEVALUE("10/1/20"&amp;RIGHT(BY$1,2)),NETWORKDAYS(DATEVALUE("10/1/20"&amp;RIGHT(BY$1,2)),DATEVALUE("9/30/20"&amp;RIGHT(BZ$1,2)),Holidays!$J$3:$J$937),
IF($T878&gt;=DATEVALUE("10/1/20"&amp;RIGHT(BY$1,2)),NETWORKDAYS($T878,DATEVALUE("9/30/20"&amp;RIGHT(BZ$1,2)),Holidays!$J$3:$J$937),"")))),"")/(NETWORKDAYS($T878,$U878,Holidays!$J$3:$J$937)),0))</f>
        <v/>
      </c>
      <c r="CA878" s="87" t="str">
        <f>IF($Q878="","",IFERROR(IF(OR(AND($T878&gt;=DATEVALUE("10/1/20"&amp;RIGHT(BZ$1,2)),$T878&lt;=DATEVALUE("9/30/20"&amp;RIGHT(CA$1,2))),AND($U878&gt;=DATEVALUE("10/1/20"&amp;RIGHT(BZ$1,2)),$U878&lt;=DATEVALUE("9/30/20"&amp;RIGHT(CA$1,2))),AND($T878&lt;=DATEVALUE("10/1/20"&amp;RIGHT(BZ$1,2)),$U878&gt;=DATEVALUE("9/30/20"&amp;RIGHT(CA$1,2)))),
IF(AND($T878&gt;=DATEVALUE("10/1/20"&amp;RIGHT(BZ$1,2)),$U878&lt;=DATEVALUE("9/30/20"&amp;RIGHT(CA$1,2))),NETWORKDAYS($T878,$U878,Holidays!$J$3:$J$937),
IF(AND($T878&lt;DATEVALUE("10/1/20"&amp;RIGHT(BZ$1,2)),$U878&lt;=DATEVALUE("9/30/20"&amp;RIGHT(CA$1,2))),NETWORKDAYS(DATEVALUE("10/1/20"&amp;RIGHT(BZ$1,2)),$U878,Holidays!$J$3:$J$937),
IF($T878&lt;DATEVALUE("10/1/20"&amp;RIGHT(BZ$1,2)),NETWORKDAYS(DATEVALUE("10/1/20"&amp;RIGHT(BZ$1,2)),DATEVALUE("9/30/20"&amp;RIGHT(CA$1,2)),Holidays!$J$3:$J$937),
IF($T878&gt;=DATEVALUE("10/1/20"&amp;RIGHT(BZ$1,2)),NETWORKDAYS($T878,DATEVALUE("9/30/20"&amp;RIGHT(CA$1,2)),Holidays!$J$3:$J$937),"")))),"")/(NETWORKDAYS($T878,$U878,Holidays!$J$3:$J$937)),0))</f>
        <v/>
      </c>
      <c r="CB878" s="87" t="str">
        <f>IF($Q878="","",IFERROR(IF(OR(AND($T878&gt;=DATEVALUE("10/1/20"&amp;RIGHT(CA$1,2)),$T878&lt;=DATEVALUE("9/30/20"&amp;RIGHT(CB$1,2))),AND($U878&gt;=DATEVALUE("10/1/20"&amp;RIGHT(CA$1,2)),$U878&lt;=DATEVALUE("9/30/20"&amp;RIGHT(CB$1,2))),AND($T878&lt;=DATEVALUE("10/1/20"&amp;RIGHT(CA$1,2)),$U878&gt;=DATEVALUE("9/30/20"&amp;RIGHT(CB$1,2)))),
IF(AND($T878&gt;=DATEVALUE("10/1/20"&amp;RIGHT(CA$1,2)),$U878&lt;=DATEVALUE("9/30/20"&amp;RIGHT(CB$1,2))),NETWORKDAYS($T878,$U878,Holidays!$J$3:$J$937),
IF(AND($T878&lt;DATEVALUE("10/1/20"&amp;RIGHT(CA$1,2)),$U878&lt;=DATEVALUE("9/30/20"&amp;RIGHT(CB$1,2))),NETWORKDAYS(DATEVALUE("10/1/20"&amp;RIGHT(CA$1,2)),$U878,Holidays!$J$3:$J$937),
IF($T878&lt;DATEVALUE("10/1/20"&amp;RIGHT(CA$1,2)),NETWORKDAYS(DATEVALUE("10/1/20"&amp;RIGHT(CA$1,2)),DATEVALUE("9/30/20"&amp;RIGHT(CB$1,2)),Holidays!$J$3:$J$937),
IF($T878&gt;=DATEVALUE("10/1/20"&amp;RIGHT(CA$1,2)),NETWORKDAYS($T878,DATEVALUE("9/30/20"&amp;RIGHT(CB$1,2)),Holidays!$J$3:$J$937),"")))),"")/(NETWORKDAYS($T878,$U878,Holidays!$J$3:$J$937)),0))</f>
        <v/>
      </c>
    </row>
    <row r="879" spans="1:80">
      <c r="A879" s="97"/>
      <c r="B879" s="98" t="str">
        <f ca="1">IF(NOT($A879=""),OFFSET('WBS Reference &amp; User Procedure'!$A$1,MATCH($A879,'WBS Reference &amp; User Procedure'!$A:$A,0)-1,1),"")</f>
        <v/>
      </c>
      <c r="D879" s="97"/>
      <c r="T879" s="104" t="str">
        <f>IF(NOT(Q879=""),IF(NOT($S879=""),$S879,#REF!),"")</f>
        <v/>
      </c>
      <c r="U879" s="104" t="str">
        <f>IF(NOT(Q879=""),WORKDAY(T879,Q879,Holidays!$J$3:$J$937),"")</f>
        <v/>
      </c>
      <c r="V879" s="104"/>
      <c r="W879" s="104"/>
      <c r="X879" s="101" t="str">
        <f t="shared" si="197"/>
        <v/>
      </c>
      <c r="AL879" s="87" t="str">
        <f t="shared" ca="1" si="194"/>
        <v/>
      </c>
      <c r="AN879" s="87" t="str">
        <f t="shared" ca="1" si="198"/>
        <v/>
      </c>
      <c r="AO879" s="87" t="str">
        <f t="shared" ca="1" si="198"/>
        <v/>
      </c>
      <c r="AP879" s="87" t="str">
        <f t="shared" ca="1" si="198"/>
        <v/>
      </c>
      <c r="AQ879" s="87" t="str">
        <f t="shared" ca="1" si="198"/>
        <v/>
      </c>
      <c r="AR879" s="87" t="str">
        <f t="shared" ca="1" si="198"/>
        <v/>
      </c>
      <c r="AS879" s="87" t="str">
        <f t="shared" ca="1" si="198"/>
        <v/>
      </c>
      <c r="AT879" s="87" t="str">
        <f t="shared" ca="1" si="198"/>
        <v/>
      </c>
      <c r="AU879" s="87" t="str">
        <f t="shared" ca="1" si="198"/>
        <v/>
      </c>
      <c r="AV879" s="87" t="str">
        <f t="shared" ca="1" si="198"/>
        <v/>
      </c>
      <c r="AW879" s="87" t="str">
        <f t="shared" ca="1" si="198"/>
        <v/>
      </c>
      <c r="AX879" s="87" t="str">
        <f t="shared" ca="1" si="199"/>
        <v/>
      </c>
      <c r="AY879" s="87" t="str">
        <f t="shared" ca="1" si="199"/>
        <v/>
      </c>
      <c r="AZ879" s="87" t="str">
        <f t="shared" ca="1" si="199"/>
        <v/>
      </c>
      <c r="BA879" s="87" t="str">
        <f t="shared" ca="1" si="199"/>
        <v/>
      </c>
      <c r="BB879" s="87" t="str">
        <f t="shared" ca="1" si="199"/>
        <v/>
      </c>
      <c r="BC879" s="87" t="str">
        <f t="shared" ca="1" si="199"/>
        <v/>
      </c>
      <c r="BD879" s="87" t="str">
        <f t="shared" ca="1" si="199"/>
        <v/>
      </c>
      <c r="BE879" s="87" t="str">
        <f t="shared" ca="1" si="199"/>
        <v/>
      </c>
      <c r="BF879" s="87" t="str">
        <f t="shared" ca="1" si="199"/>
        <v/>
      </c>
      <c r="BG879" s="87" t="str">
        <f t="shared" ca="1" si="199"/>
        <v/>
      </c>
      <c r="BI879" s="87" t="str">
        <f>IF($Q879="","",IFERROR(IF(OR(AND($T879&gt;=DATEVALUE("10/1/20"&amp;RIGHT(BH$1,2)),$T879&lt;=DATEVALUE("9/30/20"&amp;RIGHT(BI$1,2))),AND($U879&gt;=DATEVALUE("10/1/20"&amp;RIGHT(BH$1,2)),$U879&lt;=DATEVALUE("9/30/20"&amp;RIGHT(BI$1,2))),AND($T879&lt;=DATEVALUE("10/1/20"&amp;RIGHT(BH$1,2)),$U879&gt;=DATEVALUE("9/30/20"&amp;RIGHT(BI$1,2)))),
IF(AND($T879&gt;=DATEVALUE("10/1/20"&amp;RIGHT(BH$1,2)),$U879&lt;=DATEVALUE("9/30/20"&amp;RIGHT(BI$1,2))),NETWORKDAYS($T879,$U879,Holidays!$J$3:$J$937),
IF(AND($T879&lt;DATEVALUE("10/1/20"&amp;RIGHT(BH$1,2)),$U879&lt;=DATEVALUE("9/30/20"&amp;RIGHT(BI$1,2))),NETWORKDAYS(DATEVALUE("10/1/20"&amp;RIGHT(BH$1,2)),$U879,Holidays!$J$3:$J$937),
IF($T879&lt;DATEVALUE("10/1/20"&amp;RIGHT(BH$1,2)),NETWORKDAYS(DATEVALUE("10/1/20"&amp;RIGHT(BH$1,2)),DATEVALUE("9/30/20"&amp;RIGHT(BI$1,2)),Holidays!$J$3:$J$937),
IF($T879&gt;=DATEVALUE("10/1/20"&amp;RIGHT(BH$1,2)),NETWORKDAYS($T879,DATEVALUE("9/30/20"&amp;RIGHT(BI$1,2)),Holidays!$J$3:$J$937),"")))),"")/(NETWORKDAYS($T879,$U879,Holidays!$J$3:$J$937)),0))</f>
        <v/>
      </c>
      <c r="BJ879" s="87" t="str">
        <f>IF($Q879="","",IFERROR(IF(OR(AND($T879&gt;=DATEVALUE("10/1/20"&amp;RIGHT(BI$1,2)),$T879&lt;=DATEVALUE("9/30/20"&amp;RIGHT(BJ$1,2))),AND($U879&gt;=DATEVALUE("10/1/20"&amp;RIGHT(BI$1,2)),$U879&lt;=DATEVALUE("9/30/20"&amp;RIGHT(BJ$1,2))),AND($T879&lt;=DATEVALUE("10/1/20"&amp;RIGHT(BI$1,2)),$U879&gt;=DATEVALUE("9/30/20"&amp;RIGHT(BJ$1,2)))),
IF(AND($T879&gt;=DATEVALUE("10/1/20"&amp;RIGHT(BI$1,2)),$U879&lt;=DATEVALUE("9/30/20"&amp;RIGHT(BJ$1,2))),NETWORKDAYS($T879,$U879,Holidays!$J$3:$J$937),
IF(AND($T879&lt;DATEVALUE("10/1/20"&amp;RIGHT(BI$1,2)),$U879&lt;=DATEVALUE("9/30/20"&amp;RIGHT(BJ$1,2))),NETWORKDAYS(DATEVALUE("10/1/20"&amp;RIGHT(BI$1,2)),$U879,Holidays!$J$3:$J$937),
IF($T879&lt;DATEVALUE("10/1/20"&amp;RIGHT(BI$1,2)),NETWORKDAYS(DATEVALUE("10/1/20"&amp;RIGHT(BI$1,2)),DATEVALUE("9/30/20"&amp;RIGHT(BJ$1,2)),Holidays!$J$3:$J$937),
IF($T879&gt;=DATEVALUE("10/1/20"&amp;RIGHT(BI$1,2)),NETWORKDAYS($T879,DATEVALUE("9/30/20"&amp;RIGHT(BJ$1,2)),Holidays!$J$3:$J$937),"")))),"")/(NETWORKDAYS($T879,$U879,Holidays!$J$3:$J$937)),0))</f>
        <v/>
      </c>
      <c r="BK879" s="87" t="str">
        <f>IF($Q879="","",IFERROR(IF(OR(AND($T879&gt;=DATEVALUE("10/1/20"&amp;RIGHT(BJ$1,2)),$T879&lt;=DATEVALUE("9/30/20"&amp;RIGHT(BK$1,2))),AND($U879&gt;=DATEVALUE("10/1/20"&amp;RIGHT(BJ$1,2)),$U879&lt;=DATEVALUE("9/30/20"&amp;RIGHT(BK$1,2))),AND($T879&lt;=DATEVALUE("10/1/20"&amp;RIGHT(BJ$1,2)),$U879&gt;=DATEVALUE("9/30/20"&amp;RIGHT(BK$1,2)))),
IF(AND($T879&gt;=DATEVALUE("10/1/20"&amp;RIGHT(BJ$1,2)),$U879&lt;=DATEVALUE("9/30/20"&amp;RIGHT(BK$1,2))),NETWORKDAYS($T879,$U879,Holidays!$J$3:$J$937),
IF(AND($T879&lt;DATEVALUE("10/1/20"&amp;RIGHT(BJ$1,2)),$U879&lt;=DATEVALUE("9/30/20"&amp;RIGHT(BK$1,2))),NETWORKDAYS(DATEVALUE("10/1/20"&amp;RIGHT(BJ$1,2)),$U879,Holidays!$J$3:$J$937),
IF($T879&lt;DATEVALUE("10/1/20"&amp;RIGHT(BJ$1,2)),NETWORKDAYS(DATEVALUE("10/1/20"&amp;RIGHT(BJ$1,2)),DATEVALUE("9/30/20"&amp;RIGHT(BK$1,2)),Holidays!$J$3:$J$937),
IF($T879&gt;=DATEVALUE("10/1/20"&amp;RIGHT(BJ$1,2)),NETWORKDAYS($T879,DATEVALUE("9/30/20"&amp;RIGHT(BK$1,2)),Holidays!$J$3:$J$937),"")))),"")/(NETWORKDAYS($T879,$U879,Holidays!$J$3:$J$937)),0))</f>
        <v/>
      </c>
      <c r="BL879" s="87" t="str">
        <f>IF($Q879="","",IFERROR(IF(OR(AND($T879&gt;=DATEVALUE("10/1/20"&amp;RIGHT(BK$1,2)),$T879&lt;=DATEVALUE("9/30/20"&amp;RIGHT(BL$1,2))),AND($U879&gt;=DATEVALUE("10/1/20"&amp;RIGHT(BK$1,2)),$U879&lt;=DATEVALUE("9/30/20"&amp;RIGHT(BL$1,2))),AND($T879&lt;=DATEVALUE("10/1/20"&amp;RIGHT(BK$1,2)),$U879&gt;=DATEVALUE("9/30/20"&amp;RIGHT(BL$1,2)))),
IF(AND($T879&gt;=DATEVALUE("10/1/20"&amp;RIGHT(BK$1,2)),$U879&lt;=DATEVALUE("9/30/20"&amp;RIGHT(BL$1,2))),NETWORKDAYS($T879,$U879,Holidays!$J$3:$J$937),
IF(AND($T879&lt;DATEVALUE("10/1/20"&amp;RIGHT(BK$1,2)),$U879&lt;=DATEVALUE("9/30/20"&amp;RIGHT(BL$1,2))),NETWORKDAYS(DATEVALUE("10/1/20"&amp;RIGHT(BK$1,2)),$U879,Holidays!$J$3:$J$937),
IF($T879&lt;DATEVALUE("10/1/20"&amp;RIGHT(BK$1,2)),NETWORKDAYS(DATEVALUE("10/1/20"&amp;RIGHT(BK$1,2)),DATEVALUE("9/30/20"&amp;RIGHT(BL$1,2)),Holidays!$J$3:$J$937),
IF($T879&gt;=DATEVALUE("10/1/20"&amp;RIGHT(BK$1,2)),NETWORKDAYS($T879,DATEVALUE("9/30/20"&amp;RIGHT(BL$1,2)),Holidays!$J$3:$J$937),"")))),"")/(NETWORKDAYS($T879,$U879,Holidays!$J$3:$J$937)),0))</f>
        <v/>
      </c>
      <c r="BM879" s="87" t="str">
        <f>IF($Q879="","",IFERROR(IF(OR(AND($T879&gt;=DATEVALUE("10/1/20"&amp;RIGHT(BL$1,2)),$T879&lt;=DATEVALUE("9/30/20"&amp;RIGHT(BM$1,2))),AND($U879&gt;=DATEVALUE("10/1/20"&amp;RIGHT(BL$1,2)),$U879&lt;=DATEVALUE("9/30/20"&amp;RIGHT(BM$1,2))),AND($T879&lt;=DATEVALUE("10/1/20"&amp;RIGHT(BL$1,2)),$U879&gt;=DATEVALUE("9/30/20"&amp;RIGHT(BM$1,2)))),
IF(AND($T879&gt;=DATEVALUE("10/1/20"&amp;RIGHT(BL$1,2)),$U879&lt;=DATEVALUE("9/30/20"&amp;RIGHT(BM$1,2))),NETWORKDAYS($T879,$U879,Holidays!$J$3:$J$937),
IF(AND($T879&lt;DATEVALUE("10/1/20"&amp;RIGHT(BL$1,2)),$U879&lt;=DATEVALUE("9/30/20"&amp;RIGHT(BM$1,2))),NETWORKDAYS(DATEVALUE("10/1/20"&amp;RIGHT(BL$1,2)),$U879,Holidays!$J$3:$J$937),
IF($T879&lt;DATEVALUE("10/1/20"&amp;RIGHT(BL$1,2)),NETWORKDAYS(DATEVALUE("10/1/20"&amp;RIGHT(BL$1,2)),DATEVALUE("9/30/20"&amp;RIGHT(BM$1,2)),Holidays!$J$3:$J$937),
IF($T879&gt;=DATEVALUE("10/1/20"&amp;RIGHT(BL$1,2)),NETWORKDAYS($T879,DATEVALUE("9/30/20"&amp;RIGHT(BM$1,2)),Holidays!$J$3:$J$937),"")))),"")/(NETWORKDAYS($T879,$U879,Holidays!$J$3:$J$937)),0))</f>
        <v/>
      </c>
      <c r="BN879" s="87" t="str">
        <f>IF($Q879="","",IFERROR(IF(OR(AND($T879&gt;=DATEVALUE("10/1/20"&amp;RIGHT(BM$1,2)),$T879&lt;=DATEVALUE("9/30/20"&amp;RIGHT(BN$1,2))),AND($U879&gt;=DATEVALUE("10/1/20"&amp;RIGHT(BM$1,2)),$U879&lt;=DATEVALUE("9/30/20"&amp;RIGHT(BN$1,2))),AND($T879&lt;=DATEVALUE("10/1/20"&amp;RIGHT(BM$1,2)),$U879&gt;=DATEVALUE("9/30/20"&amp;RIGHT(BN$1,2)))),
IF(AND($T879&gt;=DATEVALUE("10/1/20"&amp;RIGHT(BM$1,2)),$U879&lt;=DATEVALUE("9/30/20"&amp;RIGHT(BN$1,2))),NETWORKDAYS($T879,$U879,Holidays!$J$3:$J$937),
IF(AND($T879&lt;DATEVALUE("10/1/20"&amp;RIGHT(BM$1,2)),$U879&lt;=DATEVALUE("9/30/20"&amp;RIGHT(BN$1,2))),NETWORKDAYS(DATEVALUE("10/1/20"&amp;RIGHT(BM$1,2)),$U879,Holidays!$J$3:$J$937),
IF($T879&lt;DATEVALUE("10/1/20"&amp;RIGHT(BM$1,2)),NETWORKDAYS(DATEVALUE("10/1/20"&amp;RIGHT(BM$1,2)),DATEVALUE("9/30/20"&amp;RIGHT(BN$1,2)),Holidays!$J$3:$J$937),
IF($T879&gt;=DATEVALUE("10/1/20"&amp;RIGHT(BM$1,2)),NETWORKDAYS($T879,DATEVALUE("9/30/20"&amp;RIGHT(BN$1,2)),Holidays!$J$3:$J$937),"")))),"")/(NETWORKDAYS($T879,$U879,Holidays!$J$3:$J$937)),0))</f>
        <v/>
      </c>
      <c r="BO879" s="87" t="str">
        <f>IF($Q879="","",IFERROR(IF(OR(AND($T879&gt;=DATEVALUE("10/1/20"&amp;RIGHT(BN$1,2)),$T879&lt;=DATEVALUE("9/30/20"&amp;RIGHT(BO$1,2))),AND($U879&gt;=DATEVALUE("10/1/20"&amp;RIGHT(BN$1,2)),$U879&lt;=DATEVALUE("9/30/20"&amp;RIGHT(BO$1,2))),AND($T879&lt;=DATEVALUE("10/1/20"&amp;RIGHT(BN$1,2)),$U879&gt;=DATEVALUE("9/30/20"&amp;RIGHT(BO$1,2)))),
IF(AND($T879&gt;=DATEVALUE("10/1/20"&amp;RIGHT(BN$1,2)),$U879&lt;=DATEVALUE("9/30/20"&amp;RIGHT(BO$1,2))),NETWORKDAYS($T879,$U879,Holidays!$J$3:$J$937),
IF(AND($T879&lt;DATEVALUE("10/1/20"&amp;RIGHT(BN$1,2)),$U879&lt;=DATEVALUE("9/30/20"&amp;RIGHT(BO$1,2))),NETWORKDAYS(DATEVALUE("10/1/20"&amp;RIGHT(BN$1,2)),$U879,Holidays!$J$3:$J$937),
IF($T879&lt;DATEVALUE("10/1/20"&amp;RIGHT(BN$1,2)),NETWORKDAYS(DATEVALUE("10/1/20"&amp;RIGHT(BN$1,2)),DATEVALUE("9/30/20"&amp;RIGHT(BO$1,2)),Holidays!$J$3:$J$937),
IF($T879&gt;=DATEVALUE("10/1/20"&amp;RIGHT(BN$1,2)),NETWORKDAYS($T879,DATEVALUE("9/30/20"&amp;RIGHT(BO$1,2)),Holidays!$J$3:$J$937),"")))),"")/(NETWORKDAYS($T879,$U879,Holidays!$J$3:$J$937)),0))</f>
        <v/>
      </c>
      <c r="BP879" s="87" t="str">
        <f>IF($Q879="","",IFERROR(IF(OR(AND($T879&gt;=DATEVALUE("10/1/20"&amp;RIGHT(BO$1,2)),$T879&lt;=DATEVALUE("9/30/20"&amp;RIGHT(BP$1,2))),AND($U879&gt;=DATEVALUE("10/1/20"&amp;RIGHT(BO$1,2)),$U879&lt;=DATEVALUE("9/30/20"&amp;RIGHT(BP$1,2))),AND($T879&lt;=DATEVALUE("10/1/20"&amp;RIGHT(BO$1,2)),$U879&gt;=DATEVALUE("9/30/20"&amp;RIGHT(BP$1,2)))),
IF(AND($T879&gt;=DATEVALUE("10/1/20"&amp;RIGHT(BO$1,2)),$U879&lt;=DATEVALUE("9/30/20"&amp;RIGHT(BP$1,2))),NETWORKDAYS($T879,$U879,Holidays!$J$3:$J$937),
IF(AND($T879&lt;DATEVALUE("10/1/20"&amp;RIGHT(BO$1,2)),$U879&lt;=DATEVALUE("9/30/20"&amp;RIGHT(BP$1,2))),NETWORKDAYS(DATEVALUE("10/1/20"&amp;RIGHT(BO$1,2)),$U879,Holidays!$J$3:$J$937),
IF($T879&lt;DATEVALUE("10/1/20"&amp;RIGHT(BO$1,2)),NETWORKDAYS(DATEVALUE("10/1/20"&amp;RIGHT(BO$1,2)),DATEVALUE("9/30/20"&amp;RIGHT(BP$1,2)),Holidays!$J$3:$J$937),
IF($T879&gt;=DATEVALUE("10/1/20"&amp;RIGHT(BO$1,2)),NETWORKDAYS($T879,DATEVALUE("9/30/20"&amp;RIGHT(BP$1,2)),Holidays!$J$3:$J$937),"")))),"")/(NETWORKDAYS($T879,$U879,Holidays!$J$3:$J$937)),0))</f>
        <v/>
      </c>
      <c r="BQ879" s="87" t="str">
        <f>IF($Q879="","",IFERROR(IF(OR(AND($T879&gt;=DATEVALUE("10/1/20"&amp;RIGHT(BP$1,2)),$T879&lt;=DATEVALUE("9/30/20"&amp;RIGHT(BQ$1,2))),AND($U879&gt;=DATEVALUE("10/1/20"&amp;RIGHT(BP$1,2)),$U879&lt;=DATEVALUE("9/30/20"&amp;RIGHT(BQ$1,2))),AND($T879&lt;=DATEVALUE("10/1/20"&amp;RIGHT(BP$1,2)),$U879&gt;=DATEVALUE("9/30/20"&amp;RIGHT(BQ$1,2)))),
IF(AND($T879&gt;=DATEVALUE("10/1/20"&amp;RIGHT(BP$1,2)),$U879&lt;=DATEVALUE("9/30/20"&amp;RIGHT(BQ$1,2))),NETWORKDAYS($T879,$U879,Holidays!$J$3:$J$937),
IF(AND($T879&lt;DATEVALUE("10/1/20"&amp;RIGHT(BP$1,2)),$U879&lt;=DATEVALUE("9/30/20"&amp;RIGHT(BQ$1,2))),NETWORKDAYS(DATEVALUE("10/1/20"&amp;RIGHT(BP$1,2)),$U879,Holidays!$J$3:$J$937),
IF($T879&lt;DATEVALUE("10/1/20"&amp;RIGHT(BP$1,2)),NETWORKDAYS(DATEVALUE("10/1/20"&amp;RIGHT(BP$1,2)),DATEVALUE("9/30/20"&amp;RIGHT(BQ$1,2)),Holidays!$J$3:$J$937),
IF($T879&gt;=DATEVALUE("10/1/20"&amp;RIGHT(BP$1,2)),NETWORKDAYS($T879,DATEVALUE("9/30/20"&amp;RIGHT(BQ$1,2)),Holidays!$J$3:$J$937),"")))),"")/(NETWORKDAYS($T879,$U879,Holidays!$J$3:$J$937)),0))</f>
        <v/>
      </c>
      <c r="BR879" s="87" t="str">
        <f>IF($Q879="","",IFERROR(IF(OR(AND($T879&gt;=DATEVALUE("10/1/20"&amp;RIGHT(BQ$1,2)),$T879&lt;=DATEVALUE("9/30/20"&amp;RIGHT(BR$1,2))),AND($U879&gt;=DATEVALUE("10/1/20"&amp;RIGHT(BQ$1,2)),$U879&lt;=DATEVALUE("9/30/20"&amp;RIGHT(BR$1,2))),AND($T879&lt;=DATEVALUE("10/1/20"&amp;RIGHT(BQ$1,2)),$U879&gt;=DATEVALUE("9/30/20"&amp;RIGHT(BR$1,2)))),
IF(AND($T879&gt;=DATEVALUE("10/1/20"&amp;RIGHT(BQ$1,2)),$U879&lt;=DATEVALUE("9/30/20"&amp;RIGHT(BR$1,2))),NETWORKDAYS($T879,$U879,Holidays!$J$3:$J$937),
IF(AND($T879&lt;DATEVALUE("10/1/20"&amp;RIGHT(BQ$1,2)),$U879&lt;=DATEVALUE("9/30/20"&amp;RIGHT(BR$1,2))),NETWORKDAYS(DATEVALUE("10/1/20"&amp;RIGHT(BQ$1,2)),$U879,Holidays!$J$3:$J$937),
IF($T879&lt;DATEVALUE("10/1/20"&amp;RIGHT(BQ$1,2)),NETWORKDAYS(DATEVALUE("10/1/20"&amp;RIGHT(BQ$1,2)),DATEVALUE("9/30/20"&amp;RIGHT(BR$1,2)),Holidays!$J$3:$J$937),
IF($T879&gt;=DATEVALUE("10/1/20"&amp;RIGHT(BQ$1,2)),NETWORKDAYS($T879,DATEVALUE("9/30/20"&amp;RIGHT(BR$1,2)),Holidays!$J$3:$J$937),"")))),"")/(NETWORKDAYS($T879,$U879,Holidays!$J$3:$J$937)),0))</f>
        <v/>
      </c>
      <c r="BS879" s="87" t="str">
        <f>IF($Q879="","",IFERROR(IF(OR(AND($T879&gt;=DATEVALUE("10/1/20"&amp;RIGHT(BR$1,2)),$T879&lt;=DATEVALUE("9/30/20"&amp;RIGHT(BS$1,2))),AND($U879&gt;=DATEVALUE("10/1/20"&amp;RIGHT(BR$1,2)),$U879&lt;=DATEVALUE("9/30/20"&amp;RIGHT(BS$1,2))),AND($T879&lt;=DATEVALUE("10/1/20"&amp;RIGHT(BR$1,2)),$U879&gt;=DATEVALUE("9/30/20"&amp;RIGHT(BS$1,2)))),
IF(AND($T879&gt;=DATEVALUE("10/1/20"&amp;RIGHT(BR$1,2)),$U879&lt;=DATEVALUE("9/30/20"&amp;RIGHT(BS$1,2))),NETWORKDAYS($T879,$U879,Holidays!$J$3:$J$937),
IF(AND($T879&lt;DATEVALUE("10/1/20"&amp;RIGHT(BR$1,2)),$U879&lt;=DATEVALUE("9/30/20"&amp;RIGHT(BS$1,2))),NETWORKDAYS(DATEVALUE("10/1/20"&amp;RIGHT(BR$1,2)),$U879,Holidays!$J$3:$J$937),
IF($T879&lt;DATEVALUE("10/1/20"&amp;RIGHT(BR$1,2)),NETWORKDAYS(DATEVALUE("10/1/20"&amp;RIGHT(BR$1,2)),DATEVALUE("9/30/20"&amp;RIGHT(BS$1,2)),Holidays!$J$3:$J$937),
IF($T879&gt;=DATEVALUE("10/1/20"&amp;RIGHT(BR$1,2)),NETWORKDAYS($T879,DATEVALUE("9/30/20"&amp;RIGHT(BS$1,2)),Holidays!$J$3:$J$937),"")))),"")/(NETWORKDAYS($T879,$U879,Holidays!$J$3:$J$937)),0))</f>
        <v/>
      </c>
      <c r="BT879" s="87" t="str">
        <f>IF($Q879="","",IFERROR(IF(OR(AND($T879&gt;=DATEVALUE("10/1/20"&amp;RIGHT(BS$1,2)),$T879&lt;=DATEVALUE("9/30/20"&amp;RIGHT(BT$1,2))),AND($U879&gt;=DATEVALUE("10/1/20"&amp;RIGHT(BS$1,2)),$U879&lt;=DATEVALUE("9/30/20"&amp;RIGHT(BT$1,2))),AND($T879&lt;=DATEVALUE("10/1/20"&amp;RIGHT(BS$1,2)),$U879&gt;=DATEVALUE("9/30/20"&amp;RIGHT(BT$1,2)))),
IF(AND($T879&gt;=DATEVALUE("10/1/20"&amp;RIGHT(BS$1,2)),$U879&lt;=DATEVALUE("9/30/20"&amp;RIGHT(BT$1,2))),NETWORKDAYS($T879,$U879,Holidays!$J$3:$J$937),
IF(AND($T879&lt;DATEVALUE("10/1/20"&amp;RIGHT(BS$1,2)),$U879&lt;=DATEVALUE("9/30/20"&amp;RIGHT(BT$1,2))),NETWORKDAYS(DATEVALUE("10/1/20"&amp;RIGHT(BS$1,2)),$U879,Holidays!$J$3:$J$937),
IF($T879&lt;DATEVALUE("10/1/20"&amp;RIGHT(BS$1,2)),NETWORKDAYS(DATEVALUE("10/1/20"&amp;RIGHT(BS$1,2)),DATEVALUE("9/30/20"&amp;RIGHT(BT$1,2)),Holidays!$J$3:$J$937),
IF($T879&gt;=DATEVALUE("10/1/20"&amp;RIGHT(BS$1,2)),NETWORKDAYS($T879,DATEVALUE("9/30/20"&amp;RIGHT(BT$1,2)),Holidays!$J$3:$J$937),"")))),"")/(NETWORKDAYS($T879,$U879,Holidays!$J$3:$J$937)),0))</f>
        <v/>
      </c>
      <c r="BU879" s="87" t="str">
        <f>IF($Q879="","",IFERROR(IF(OR(AND($T879&gt;=DATEVALUE("10/1/20"&amp;RIGHT(BT$1,2)),$T879&lt;=DATEVALUE("9/30/20"&amp;RIGHT(BU$1,2))),AND($U879&gt;=DATEVALUE("10/1/20"&amp;RIGHT(BT$1,2)),$U879&lt;=DATEVALUE("9/30/20"&amp;RIGHT(BU$1,2))),AND($T879&lt;=DATEVALUE("10/1/20"&amp;RIGHT(BT$1,2)),$U879&gt;=DATEVALUE("9/30/20"&amp;RIGHT(BU$1,2)))),
IF(AND($T879&gt;=DATEVALUE("10/1/20"&amp;RIGHT(BT$1,2)),$U879&lt;=DATEVALUE("9/30/20"&amp;RIGHT(BU$1,2))),NETWORKDAYS($T879,$U879,Holidays!$J$3:$J$937),
IF(AND($T879&lt;DATEVALUE("10/1/20"&amp;RIGHT(BT$1,2)),$U879&lt;=DATEVALUE("9/30/20"&amp;RIGHT(BU$1,2))),NETWORKDAYS(DATEVALUE("10/1/20"&amp;RIGHT(BT$1,2)),$U879,Holidays!$J$3:$J$937),
IF($T879&lt;DATEVALUE("10/1/20"&amp;RIGHT(BT$1,2)),NETWORKDAYS(DATEVALUE("10/1/20"&amp;RIGHT(BT$1,2)),DATEVALUE("9/30/20"&amp;RIGHT(BU$1,2)),Holidays!$J$3:$J$937),
IF($T879&gt;=DATEVALUE("10/1/20"&amp;RIGHT(BT$1,2)),NETWORKDAYS($T879,DATEVALUE("9/30/20"&amp;RIGHT(BU$1,2)),Holidays!$J$3:$J$937),"")))),"")/(NETWORKDAYS($T879,$U879,Holidays!$J$3:$J$937)),0))</f>
        <v/>
      </c>
      <c r="BV879" s="87" t="str">
        <f>IF($Q879="","",IFERROR(IF(OR(AND($T879&gt;=DATEVALUE("10/1/20"&amp;RIGHT(BU$1,2)),$T879&lt;=DATEVALUE("9/30/20"&amp;RIGHT(BV$1,2))),AND($U879&gt;=DATEVALUE("10/1/20"&amp;RIGHT(BU$1,2)),$U879&lt;=DATEVALUE("9/30/20"&amp;RIGHT(BV$1,2))),AND($T879&lt;=DATEVALUE("10/1/20"&amp;RIGHT(BU$1,2)),$U879&gt;=DATEVALUE("9/30/20"&amp;RIGHT(BV$1,2)))),
IF(AND($T879&gt;=DATEVALUE("10/1/20"&amp;RIGHT(BU$1,2)),$U879&lt;=DATEVALUE("9/30/20"&amp;RIGHT(BV$1,2))),NETWORKDAYS($T879,$U879,Holidays!$J$3:$J$937),
IF(AND($T879&lt;DATEVALUE("10/1/20"&amp;RIGHT(BU$1,2)),$U879&lt;=DATEVALUE("9/30/20"&amp;RIGHT(BV$1,2))),NETWORKDAYS(DATEVALUE("10/1/20"&amp;RIGHT(BU$1,2)),$U879,Holidays!$J$3:$J$937),
IF($T879&lt;DATEVALUE("10/1/20"&amp;RIGHT(BU$1,2)),NETWORKDAYS(DATEVALUE("10/1/20"&amp;RIGHT(BU$1,2)),DATEVALUE("9/30/20"&amp;RIGHT(BV$1,2)),Holidays!$J$3:$J$937),
IF($T879&gt;=DATEVALUE("10/1/20"&amp;RIGHT(BU$1,2)),NETWORKDAYS($T879,DATEVALUE("9/30/20"&amp;RIGHT(BV$1,2)),Holidays!$J$3:$J$937),"")))),"")/(NETWORKDAYS($T879,$U879,Holidays!$J$3:$J$937)),0))</f>
        <v/>
      </c>
      <c r="BW879" s="87" t="str">
        <f>IF($Q879="","",IFERROR(IF(OR(AND($T879&gt;=DATEVALUE("10/1/20"&amp;RIGHT(BV$1,2)),$T879&lt;=DATEVALUE("9/30/20"&amp;RIGHT(BW$1,2))),AND($U879&gt;=DATEVALUE("10/1/20"&amp;RIGHT(BV$1,2)),$U879&lt;=DATEVALUE("9/30/20"&amp;RIGHT(BW$1,2))),AND($T879&lt;=DATEVALUE("10/1/20"&amp;RIGHT(BV$1,2)),$U879&gt;=DATEVALUE("9/30/20"&amp;RIGHT(BW$1,2)))),
IF(AND($T879&gt;=DATEVALUE("10/1/20"&amp;RIGHT(BV$1,2)),$U879&lt;=DATEVALUE("9/30/20"&amp;RIGHT(BW$1,2))),NETWORKDAYS($T879,$U879,Holidays!$J$3:$J$937),
IF(AND($T879&lt;DATEVALUE("10/1/20"&amp;RIGHT(BV$1,2)),$U879&lt;=DATEVALUE("9/30/20"&amp;RIGHT(BW$1,2))),NETWORKDAYS(DATEVALUE("10/1/20"&amp;RIGHT(BV$1,2)),$U879,Holidays!$J$3:$J$937),
IF($T879&lt;DATEVALUE("10/1/20"&amp;RIGHT(BV$1,2)),NETWORKDAYS(DATEVALUE("10/1/20"&amp;RIGHT(BV$1,2)),DATEVALUE("9/30/20"&amp;RIGHT(BW$1,2)),Holidays!$J$3:$J$937),
IF($T879&gt;=DATEVALUE("10/1/20"&amp;RIGHT(BV$1,2)),NETWORKDAYS($T879,DATEVALUE("9/30/20"&amp;RIGHT(BW$1,2)),Holidays!$J$3:$J$937),"")))),"")/(NETWORKDAYS($T879,$U879,Holidays!$J$3:$J$937)),0))</f>
        <v/>
      </c>
      <c r="BX879" s="87" t="str">
        <f>IF($Q879="","",IFERROR(IF(OR(AND($T879&gt;=DATEVALUE("10/1/20"&amp;RIGHT(BW$1,2)),$T879&lt;=DATEVALUE("9/30/20"&amp;RIGHT(BX$1,2))),AND($U879&gt;=DATEVALUE("10/1/20"&amp;RIGHT(BW$1,2)),$U879&lt;=DATEVALUE("9/30/20"&amp;RIGHT(BX$1,2))),AND($T879&lt;=DATEVALUE("10/1/20"&amp;RIGHT(BW$1,2)),$U879&gt;=DATEVALUE("9/30/20"&amp;RIGHT(BX$1,2)))),
IF(AND($T879&gt;=DATEVALUE("10/1/20"&amp;RIGHT(BW$1,2)),$U879&lt;=DATEVALUE("9/30/20"&amp;RIGHT(BX$1,2))),NETWORKDAYS($T879,$U879,Holidays!$J$3:$J$937),
IF(AND($T879&lt;DATEVALUE("10/1/20"&amp;RIGHT(BW$1,2)),$U879&lt;=DATEVALUE("9/30/20"&amp;RIGHT(BX$1,2))),NETWORKDAYS(DATEVALUE("10/1/20"&amp;RIGHT(BW$1,2)),$U879,Holidays!$J$3:$J$937),
IF($T879&lt;DATEVALUE("10/1/20"&amp;RIGHT(BW$1,2)),NETWORKDAYS(DATEVALUE("10/1/20"&amp;RIGHT(BW$1,2)),DATEVALUE("9/30/20"&amp;RIGHT(BX$1,2)),Holidays!$J$3:$J$937),
IF($T879&gt;=DATEVALUE("10/1/20"&amp;RIGHT(BW$1,2)),NETWORKDAYS($T879,DATEVALUE("9/30/20"&amp;RIGHT(BX$1,2)),Holidays!$J$3:$J$937),"")))),"")/(NETWORKDAYS($T879,$U879,Holidays!$J$3:$J$937)),0))</f>
        <v/>
      </c>
      <c r="BY879" s="87" t="str">
        <f>IF($Q879="","",IFERROR(IF(OR(AND($T879&gt;=DATEVALUE("10/1/20"&amp;RIGHT(BX$1,2)),$T879&lt;=DATEVALUE("9/30/20"&amp;RIGHT(BY$1,2))),AND($U879&gt;=DATEVALUE("10/1/20"&amp;RIGHT(BX$1,2)),$U879&lt;=DATEVALUE("9/30/20"&amp;RIGHT(BY$1,2))),AND($T879&lt;=DATEVALUE("10/1/20"&amp;RIGHT(BX$1,2)),$U879&gt;=DATEVALUE("9/30/20"&amp;RIGHT(BY$1,2)))),
IF(AND($T879&gt;=DATEVALUE("10/1/20"&amp;RIGHT(BX$1,2)),$U879&lt;=DATEVALUE("9/30/20"&amp;RIGHT(BY$1,2))),NETWORKDAYS($T879,$U879,Holidays!$J$3:$J$937),
IF(AND($T879&lt;DATEVALUE("10/1/20"&amp;RIGHT(BX$1,2)),$U879&lt;=DATEVALUE("9/30/20"&amp;RIGHT(BY$1,2))),NETWORKDAYS(DATEVALUE("10/1/20"&amp;RIGHT(BX$1,2)),$U879,Holidays!$J$3:$J$937),
IF($T879&lt;DATEVALUE("10/1/20"&amp;RIGHT(BX$1,2)),NETWORKDAYS(DATEVALUE("10/1/20"&amp;RIGHT(BX$1,2)),DATEVALUE("9/30/20"&amp;RIGHT(BY$1,2)),Holidays!$J$3:$J$937),
IF($T879&gt;=DATEVALUE("10/1/20"&amp;RIGHT(BX$1,2)),NETWORKDAYS($T879,DATEVALUE("9/30/20"&amp;RIGHT(BY$1,2)),Holidays!$J$3:$J$937),"")))),"")/(NETWORKDAYS($T879,$U879,Holidays!$J$3:$J$937)),0))</f>
        <v/>
      </c>
      <c r="BZ879" s="87" t="str">
        <f>IF($Q879="","",IFERROR(IF(OR(AND($T879&gt;=DATEVALUE("10/1/20"&amp;RIGHT(BY$1,2)),$T879&lt;=DATEVALUE("9/30/20"&amp;RIGHT(BZ$1,2))),AND($U879&gt;=DATEVALUE("10/1/20"&amp;RIGHT(BY$1,2)),$U879&lt;=DATEVALUE("9/30/20"&amp;RIGHT(BZ$1,2))),AND($T879&lt;=DATEVALUE("10/1/20"&amp;RIGHT(BY$1,2)),$U879&gt;=DATEVALUE("9/30/20"&amp;RIGHT(BZ$1,2)))),
IF(AND($T879&gt;=DATEVALUE("10/1/20"&amp;RIGHT(BY$1,2)),$U879&lt;=DATEVALUE("9/30/20"&amp;RIGHT(BZ$1,2))),NETWORKDAYS($T879,$U879,Holidays!$J$3:$J$937),
IF(AND($T879&lt;DATEVALUE("10/1/20"&amp;RIGHT(BY$1,2)),$U879&lt;=DATEVALUE("9/30/20"&amp;RIGHT(BZ$1,2))),NETWORKDAYS(DATEVALUE("10/1/20"&amp;RIGHT(BY$1,2)),$U879,Holidays!$J$3:$J$937),
IF($T879&lt;DATEVALUE("10/1/20"&amp;RIGHT(BY$1,2)),NETWORKDAYS(DATEVALUE("10/1/20"&amp;RIGHT(BY$1,2)),DATEVALUE("9/30/20"&amp;RIGHT(BZ$1,2)),Holidays!$J$3:$J$937),
IF($T879&gt;=DATEVALUE("10/1/20"&amp;RIGHT(BY$1,2)),NETWORKDAYS($T879,DATEVALUE("9/30/20"&amp;RIGHT(BZ$1,2)),Holidays!$J$3:$J$937),"")))),"")/(NETWORKDAYS($T879,$U879,Holidays!$J$3:$J$937)),0))</f>
        <v/>
      </c>
      <c r="CA879" s="87" t="str">
        <f>IF($Q879="","",IFERROR(IF(OR(AND($T879&gt;=DATEVALUE("10/1/20"&amp;RIGHT(BZ$1,2)),$T879&lt;=DATEVALUE("9/30/20"&amp;RIGHT(CA$1,2))),AND($U879&gt;=DATEVALUE("10/1/20"&amp;RIGHT(BZ$1,2)),$U879&lt;=DATEVALUE("9/30/20"&amp;RIGHT(CA$1,2))),AND($T879&lt;=DATEVALUE("10/1/20"&amp;RIGHT(BZ$1,2)),$U879&gt;=DATEVALUE("9/30/20"&amp;RIGHT(CA$1,2)))),
IF(AND($T879&gt;=DATEVALUE("10/1/20"&amp;RIGHT(BZ$1,2)),$U879&lt;=DATEVALUE("9/30/20"&amp;RIGHT(CA$1,2))),NETWORKDAYS($T879,$U879,Holidays!$J$3:$J$937),
IF(AND($T879&lt;DATEVALUE("10/1/20"&amp;RIGHT(BZ$1,2)),$U879&lt;=DATEVALUE("9/30/20"&amp;RIGHT(CA$1,2))),NETWORKDAYS(DATEVALUE("10/1/20"&amp;RIGHT(BZ$1,2)),$U879,Holidays!$J$3:$J$937),
IF($T879&lt;DATEVALUE("10/1/20"&amp;RIGHT(BZ$1,2)),NETWORKDAYS(DATEVALUE("10/1/20"&amp;RIGHT(BZ$1,2)),DATEVALUE("9/30/20"&amp;RIGHT(CA$1,2)),Holidays!$J$3:$J$937),
IF($T879&gt;=DATEVALUE("10/1/20"&amp;RIGHT(BZ$1,2)),NETWORKDAYS($T879,DATEVALUE("9/30/20"&amp;RIGHT(CA$1,2)),Holidays!$J$3:$J$937),"")))),"")/(NETWORKDAYS($T879,$U879,Holidays!$J$3:$J$937)),0))</f>
        <v/>
      </c>
      <c r="CB879" s="87" t="str">
        <f>IF($Q879="","",IFERROR(IF(OR(AND($T879&gt;=DATEVALUE("10/1/20"&amp;RIGHT(CA$1,2)),$T879&lt;=DATEVALUE("9/30/20"&amp;RIGHT(CB$1,2))),AND($U879&gt;=DATEVALUE("10/1/20"&amp;RIGHT(CA$1,2)),$U879&lt;=DATEVALUE("9/30/20"&amp;RIGHT(CB$1,2))),AND($T879&lt;=DATEVALUE("10/1/20"&amp;RIGHT(CA$1,2)),$U879&gt;=DATEVALUE("9/30/20"&amp;RIGHT(CB$1,2)))),
IF(AND($T879&gt;=DATEVALUE("10/1/20"&amp;RIGHT(CA$1,2)),$U879&lt;=DATEVALUE("9/30/20"&amp;RIGHT(CB$1,2))),NETWORKDAYS($T879,$U879,Holidays!$J$3:$J$937),
IF(AND($T879&lt;DATEVALUE("10/1/20"&amp;RIGHT(CA$1,2)),$U879&lt;=DATEVALUE("9/30/20"&amp;RIGHT(CB$1,2))),NETWORKDAYS(DATEVALUE("10/1/20"&amp;RIGHT(CA$1,2)),$U879,Holidays!$J$3:$J$937),
IF($T879&lt;DATEVALUE("10/1/20"&amp;RIGHT(CA$1,2)),NETWORKDAYS(DATEVALUE("10/1/20"&amp;RIGHT(CA$1,2)),DATEVALUE("9/30/20"&amp;RIGHT(CB$1,2)),Holidays!$J$3:$J$937),
IF($T879&gt;=DATEVALUE("10/1/20"&amp;RIGHT(CA$1,2)),NETWORKDAYS($T879,DATEVALUE("9/30/20"&amp;RIGHT(CB$1,2)),Holidays!$J$3:$J$937),"")))),"")/(NETWORKDAYS($T879,$U879,Holidays!$J$3:$J$937)),0))</f>
        <v/>
      </c>
    </row>
    <row r="880" spans="1:80">
      <c r="A880" s="97"/>
      <c r="B880" s="98" t="str">
        <f ca="1">IF(NOT($A880=""),OFFSET('WBS Reference &amp; User Procedure'!$A$1,MATCH($A880,'WBS Reference &amp; User Procedure'!$A:$A,0)-1,1),"")</f>
        <v/>
      </c>
      <c r="D880" s="97"/>
      <c r="T880" s="104" t="str">
        <f>IF(NOT(Q880=""),IF(NOT($S880=""),$S880,#REF!),"")</f>
        <v/>
      </c>
      <c r="U880" s="104" t="str">
        <f>IF(NOT(Q880=""),WORKDAY(T880,Q880,Holidays!$J$3:$J$937),"")</f>
        <v/>
      </c>
      <c r="V880" s="104"/>
      <c r="W880" s="104"/>
      <c r="X880" s="101" t="str">
        <f t="shared" si="197"/>
        <v/>
      </c>
      <c r="AL880" s="87" t="str">
        <f t="shared" ca="1" si="194"/>
        <v/>
      </c>
      <c r="AN880" s="87" t="str">
        <f t="shared" ca="1" si="198"/>
        <v/>
      </c>
      <c r="AO880" s="87" t="str">
        <f t="shared" ca="1" si="198"/>
        <v/>
      </c>
      <c r="AP880" s="87" t="str">
        <f t="shared" ca="1" si="198"/>
        <v/>
      </c>
      <c r="AQ880" s="87" t="str">
        <f t="shared" ca="1" si="198"/>
        <v/>
      </c>
      <c r="AR880" s="87" t="str">
        <f t="shared" ca="1" si="198"/>
        <v/>
      </c>
      <c r="AS880" s="87" t="str">
        <f t="shared" ca="1" si="198"/>
        <v/>
      </c>
      <c r="AT880" s="87" t="str">
        <f t="shared" ca="1" si="198"/>
        <v/>
      </c>
      <c r="AU880" s="87" t="str">
        <f t="shared" ca="1" si="198"/>
        <v/>
      </c>
      <c r="AV880" s="87" t="str">
        <f t="shared" ca="1" si="198"/>
        <v/>
      </c>
      <c r="AW880" s="87" t="str">
        <f t="shared" ca="1" si="198"/>
        <v/>
      </c>
      <c r="AX880" s="87" t="str">
        <f t="shared" ca="1" si="199"/>
        <v/>
      </c>
      <c r="AY880" s="87" t="str">
        <f t="shared" ca="1" si="199"/>
        <v/>
      </c>
      <c r="AZ880" s="87" t="str">
        <f t="shared" ca="1" si="199"/>
        <v/>
      </c>
      <c r="BA880" s="87" t="str">
        <f t="shared" ca="1" si="199"/>
        <v/>
      </c>
      <c r="BB880" s="87" t="str">
        <f t="shared" ca="1" si="199"/>
        <v/>
      </c>
      <c r="BC880" s="87" t="str">
        <f t="shared" ca="1" si="199"/>
        <v/>
      </c>
      <c r="BD880" s="87" t="str">
        <f t="shared" ca="1" si="199"/>
        <v/>
      </c>
      <c r="BE880" s="87" t="str">
        <f t="shared" ca="1" si="199"/>
        <v/>
      </c>
      <c r="BF880" s="87" t="str">
        <f t="shared" ca="1" si="199"/>
        <v/>
      </c>
      <c r="BG880" s="87" t="str">
        <f t="shared" ca="1" si="199"/>
        <v/>
      </c>
      <c r="BI880" s="87" t="str">
        <f>IF($Q880="","",IFERROR(IF(OR(AND($T880&gt;=DATEVALUE("10/1/20"&amp;RIGHT(BH$1,2)),$T880&lt;=DATEVALUE("9/30/20"&amp;RIGHT(BI$1,2))),AND($U880&gt;=DATEVALUE("10/1/20"&amp;RIGHT(BH$1,2)),$U880&lt;=DATEVALUE("9/30/20"&amp;RIGHT(BI$1,2))),AND($T880&lt;=DATEVALUE("10/1/20"&amp;RIGHT(BH$1,2)),$U880&gt;=DATEVALUE("9/30/20"&amp;RIGHT(BI$1,2)))),
IF(AND($T880&gt;=DATEVALUE("10/1/20"&amp;RIGHT(BH$1,2)),$U880&lt;=DATEVALUE("9/30/20"&amp;RIGHT(BI$1,2))),NETWORKDAYS($T880,$U880,Holidays!$J$3:$J$937),
IF(AND($T880&lt;DATEVALUE("10/1/20"&amp;RIGHT(BH$1,2)),$U880&lt;=DATEVALUE("9/30/20"&amp;RIGHT(BI$1,2))),NETWORKDAYS(DATEVALUE("10/1/20"&amp;RIGHT(BH$1,2)),$U880,Holidays!$J$3:$J$937),
IF($T880&lt;DATEVALUE("10/1/20"&amp;RIGHT(BH$1,2)),NETWORKDAYS(DATEVALUE("10/1/20"&amp;RIGHT(BH$1,2)),DATEVALUE("9/30/20"&amp;RIGHT(BI$1,2)),Holidays!$J$3:$J$937),
IF($T880&gt;=DATEVALUE("10/1/20"&amp;RIGHT(BH$1,2)),NETWORKDAYS($T880,DATEVALUE("9/30/20"&amp;RIGHT(BI$1,2)),Holidays!$J$3:$J$937),"")))),"")/(NETWORKDAYS($T880,$U880,Holidays!$J$3:$J$937)),0))</f>
        <v/>
      </c>
      <c r="BJ880" s="87" t="str">
        <f>IF($Q880="","",IFERROR(IF(OR(AND($T880&gt;=DATEVALUE("10/1/20"&amp;RIGHT(BI$1,2)),$T880&lt;=DATEVALUE("9/30/20"&amp;RIGHT(BJ$1,2))),AND($U880&gt;=DATEVALUE("10/1/20"&amp;RIGHT(BI$1,2)),$U880&lt;=DATEVALUE("9/30/20"&amp;RIGHT(BJ$1,2))),AND($T880&lt;=DATEVALUE("10/1/20"&amp;RIGHT(BI$1,2)),$U880&gt;=DATEVALUE("9/30/20"&amp;RIGHT(BJ$1,2)))),
IF(AND($T880&gt;=DATEVALUE("10/1/20"&amp;RIGHT(BI$1,2)),$U880&lt;=DATEVALUE("9/30/20"&amp;RIGHT(BJ$1,2))),NETWORKDAYS($T880,$U880,Holidays!$J$3:$J$937),
IF(AND($T880&lt;DATEVALUE("10/1/20"&amp;RIGHT(BI$1,2)),$U880&lt;=DATEVALUE("9/30/20"&amp;RIGHT(BJ$1,2))),NETWORKDAYS(DATEVALUE("10/1/20"&amp;RIGHT(BI$1,2)),$U880,Holidays!$J$3:$J$937),
IF($T880&lt;DATEVALUE("10/1/20"&amp;RIGHT(BI$1,2)),NETWORKDAYS(DATEVALUE("10/1/20"&amp;RIGHT(BI$1,2)),DATEVALUE("9/30/20"&amp;RIGHT(BJ$1,2)),Holidays!$J$3:$J$937),
IF($T880&gt;=DATEVALUE("10/1/20"&amp;RIGHT(BI$1,2)),NETWORKDAYS($T880,DATEVALUE("9/30/20"&amp;RIGHT(BJ$1,2)),Holidays!$J$3:$J$937),"")))),"")/(NETWORKDAYS($T880,$U880,Holidays!$J$3:$J$937)),0))</f>
        <v/>
      </c>
      <c r="BK880" s="87" t="str">
        <f>IF($Q880="","",IFERROR(IF(OR(AND($T880&gt;=DATEVALUE("10/1/20"&amp;RIGHT(BJ$1,2)),$T880&lt;=DATEVALUE("9/30/20"&amp;RIGHT(BK$1,2))),AND($U880&gt;=DATEVALUE("10/1/20"&amp;RIGHT(BJ$1,2)),$U880&lt;=DATEVALUE("9/30/20"&amp;RIGHT(BK$1,2))),AND($T880&lt;=DATEVALUE("10/1/20"&amp;RIGHT(BJ$1,2)),$U880&gt;=DATEVALUE("9/30/20"&amp;RIGHT(BK$1,2)))),
IF(AND($T880&gt;=DATEVALUE("10/1/20"&amp;RIGHT(BJ$1,2)),$U880&lt;=DATEVALUE("9/30/20"&amp;RIGHT(BK$1,2))),NETWORKDAYS($T880,$U880,Holidays!$J$3:$J$937),
IF(AND($T880&lt;DATEVALUE("10/1/20"&amp;RIGHT(BJ$1,2)),$U880&lt;=DATEVALUE("9/30/20"&amp;RIGHT(BK$1,2))),NETWORKDAYS(DATEVALUE("10/1/20"&amp;RIGHT(BJ$1,2)),$U880,Holidays!$J$3:$J$937),
IF($T880&lt;DATEVALUE("10/1/20"&amp;RIGHT(BJ$1,2)),NETWORKDAYS(DATEVALUE("10/1/20"&amp;RIGHT(BJ$1,2)),DATEVALUE("9/30/20"&amp;RIGHT(BK$1,2)),Holidays!$J$3:$J$937),
IF($T880&gt;=DATEVALUE("10/1/20"&amp;RIGHT(BJ$1,2)),NETWORKDAYS($T880,DATEVALUE("9/30/20"&amp;RIGHT(BK$1,2)),Holidays!$J$3:$J$937),"")))),"")/(NETWORKDAYS($T880,$U880,Holidays!$J$3:$J$937)),0))</f>
        <v/>
      </c>
      <c r="BL880" s="87" t="str">
        <f>IF($Q880="","",IFERROR(IF(OR(AND($T880&gt;=DATEVALUE("10/1/20"&amp;RIGHT(BK$1,2)),$T880&lt;=DATEVALUE("9/30/20"&amp;RIGHT(BL$1,2))),AND($U880&gt;=DATEVALUE("10/1/20"&amp;RIGHT(BK$1,2)),$U880&lt;=DATEVALUE("9/30/20"&amp;RIGHT(BL$1,2))),AND($T880&lt;=DATEVALUE("10/1/20"&amp;RIGHT(BK$1,2)),$U880&gt;=DATEVALUE("9/30/20"&amp;RIGHT(BL$1,2)))),
IF(AND($T880&gt;=DATEVALUE("10/1/20"&amp;RIGHT(BK$1,2)),$U880&lt;=DATEVALUE("9/30/20"&amp;RIGHT(BL$1,2))),NETWORKDAYS($T880,$U880,Holidays!$J$3:$J$937),
IF(AND($T880&lt;DATEVALUE("10/1/20"&amp;RIGHT(BK$1,2)),$U880&lt;=DATEVALUE("9/30/20"&amp;RIGHT(BL$1,2))),NETWORKDAYS(DATEVALUE("10/1/20"&amp;RIGHT(BK$1,2)),$U880,Holidays!$J$3:$J$937),
IF($T880&lt;DATEVALUE("10/1/20"&amp;RIGHT(BK$1,2)),NETWORKDAYS(DATEVALUE("10/1/20"&amp;RIGHT(BK$1,2)),DATEVALUE("9/30/20"&amp;RIGHT(BL$1,2)),Holidays!$J$3:$J$937),
IF($T880&gt;=DATEVALUE("10/1/20"&amp;RIGHT(BK$1,2)),NETWORKDAYS($T880,DATEVALUE("9/30/20"&amp;RIGHT(BL$1,2)),Holidays!$J$3:$J$937),"")))),"")/(NETWORKDAYS($T880,$U880,Holidays!$J$3:$J$937)),0))</f>
        <v/>
      </c>
      <c r="BM880" s="87" t="str">
        <f>IF($Q880="","",IFERROR(IF(OR(AND($T880&gt;=DATEVALUE("10/1/20"&amp;RIGHT(BL$1,2)),$T880&lt;=DATEVALUE("9/30/20"&amp;RIGHT(BM$1,2))),AND($U880&gt;=DATEVALUE("10/1/20"&amp;RIGHT(BL$1,2)),$U880&lt;=DATEVALUE("9/30/20"&amp;RIGHT(BM$1,2))),AND($T880&lt;=DATEVALUE("10/1/20"&amp;RIGHT(BL$1,2)),$U880&gt;=DATEVALUE("9/30/20"&amp;RIGHT(BM$1,2)))),
IF(AND($T880&gt;=DATEVALUE("10/1/20"&amp;RIGHT(BL$1,2)),$U880&lt;=DATEVALUE("9/30/20"&amp;RIGHT(BM$1,2))),NETWORKDAYS($T880,$U880,Holidays!$J$3:$J$937),
IF(AND($T880&lt;DATEVALUE("10/1/20"&amp;RIGHT(BL$1,2)),$U880&lt;=DATEVALUE("9/30/20"&amp;RIGHT(BM$1,2))),NETWORKDAYS(DATEVALUE("10/1/20"&amp;RIGHT(BL$1,2)),$U880,Holidays!$J$3:$J$937),
IF($T880&lt;DATEVALUE("10/1/20"&amp;RIGHT(BL$1,2)),NETWORKDAYS(DATEVALUE("10/1/20"&amp;RIGHT(BL$1,2)),DATEVALUE("9/30/20"&amp;RIGHT(BM$1,2)),Holidays!$J$3:$J$937),
IF($T880&gt;=DATEVALUE("10/1/20"&amp;RIGHT(BL$1,2)),NETWORKDAYS($T880,DATEVALUE("9/30/20"&amp;RIGHT(BM$1,2)),Holidays!$J$3:$J$937),"")))),"")/(NETWORKDAYS($T880,$U880,Holidays!$J$3:$J$937)),0))</f>
        <v/>
      </c>
      <c r="BN880" s="87" t="str">
        <f>IF($Q880="","",IFERROR(IF(OR(AND($T880&gt;=DATEVALUE("10/1/20"&amp;RIGHT(BM$1,2)),$T880&lt;=DATEVALUE("9/30/20"&amp;RIGHT(BN$1,2))),AND($U880&gt;=DATEVALUE("10/1/20"&amp;RIGHT(BM$1,2)),$U880&lt;=DATEVALUE("9/30/20"&amp;RIGHT(BN$1,2))),AND($T880&lt;=DATEVALUE("10/1/20"&amp;RIGHT(BM$1,2)),$U880&gt;=DATEVALUE("9/30/20"&amp;RIGHT(BN$1,2)))),
IF(AND($T880&gt;=DATEVALUE("10/1/20"&amp;RIGHT(BM$1,2)),$U880&lt;=DATEVALUE("9/30/20"&amp;RIGHT(BN$1,2))),NETWORKDAYS($T880,$U880,Holidays!$J$3:$J$937),
IF(AND($T880&lt;DATEVALUE("10/1/20"&amp;RIGHT(BM$1,2)),$U880&lt;=DATEVALUE("9/30/20"&amp;RIGHT(BN$1,2))),NETWORKDAYS(DATEVALUE("10/1/20"&amp;RIGHT(BM$1,2)),$U880,Holidays!$J$3:$J$937),
IF($T880&lt;DATEVALUE("10/1/20"&amp;RIGHT(BM$1,2)),NETWORKDAYS(DATEVALUE("10/1/20"&amp;RIGHT(BM$1,2)),DATEVALUE("9/30/20"&amp;RIGHT(BN$1,2)),Holidays!$J$3:$J$937),
IF($T880&gt;=DATEVALUE("10/1/20"&amp;RIGHT(BM$1,2)),NETWORKDAYS($T880,DATEVALUE("9/30/20"&amp;RIGHT(BN$1,2)),Holidays!$J$3:$J$937),"")))),"")/(NETWORKDAYS($T880,$U880,Holidays!$J$3:$J$937)),0))</f>
        <v/>
      </c>
      <c r="BO880" s="87" t="str">
        <f>IF($Q880="","",IFERROR(IF(OR(AND($T880&gt;=DATEVALUE("10/1/20"&amp;RIGHT(BN$1,2)),$T880&lt;=DATEVALUE("9/30/20"&amp;RIGHT(BO$1,2))),AND($U880&gt;=DATEVALUE("10/1/20"&amp;RIGHT(BN$1,2)),$U880&lt;=DATEVALUE("9/30/20"&amp;RIGHT(BO$1,2))),AND($T880&lt;=DATEVALUE("10/1/20"&amp;RIGHT(BN$1,2)),$U880&gt;=DATEVALUE("9/30/20"&amp;RIGHT(BO$1,2)))),
IF(AND($T880&gt;=DATEVALUE("10/1/20"&amp;RIGHT(BN$1,2)),$U880&lt;=DATEVALUE("9/30/20"&amp;RIGHT(BO$1,2))),NETWORKDAYS($T880,$U880,Holidays!$J$3:$J$937),
IF(AND($T880&lt;DATEVALUE("10/1/20"&amp;RIGHT(BN$1,2)),$U880&lt;=DATEVALUE("9/30/20"&amp;RIGHT(BO$1,2))),NETWORKDAYS(DATEVALUE("10/1/20"&amp;RIGHT(BN$1,2)),$U880,Holidays!$J$3:$J$937),
IF($T880&lt;DATEVALUE("10/1/20"&amp;RIGHT(BN$1,2)),NETWORKDAYS(DATEVALUE("10/1/20"&amp;RIGHT(BN$1,2)),DATEVALUE("9/30/20"&amp;RIGHT(BO$1,2)),Holidays!$J$3:$J$937),
IF($T880&gt;=DATEVALUE("10/1/20"&amp;RIGHT(BN$1,2)),NETWORKDAYS($T880,DATEVALUE("9/30/20"&amp;RIGHT(BO$1,2)),Holidays!$J$3:$J$937),"")))),"")/(NETWORKDAYS($T880,$U880,Holidays!$J$3:$J$937)),0))</f>
        <v/>
      </c>
      <c r="BP880" s="87" t="str">
        <f>IF($Q880="","",IFERROR(IF(OR(AND($T880&gt;=DATEVALUE("10/1/20"&amp;RIGHT(BO$1,2)),$T880&lt;=DATEVALUE("9/30/20"&amp;RIGHT(BP$1,2))),AND($U880&gt;=DATEVALUE("10/1/20"&amp;RIGHT(BO$1,2)),$U880&lt;=DATEVALUE("9/30/20"&amp;RIGHT(BP$1,2))),AND($T880&lt;=DATEVALUE("10/1/20"&amp;RIGHT(BO$1,2)),$U880&gt;=DATEVALUE("9/30/20"&amp;RIGHT(BP$1,2)))),
IF(AND($T880&gt;=DATEVALUE("10/1/20"&amp;RIGHT(BO$1,2)),$U880&lt;=DATEVALUE("9/30/20"&amp;RIGHT(BP$1,2))),NETWORKDAYS($T880,$U880,Holidays!$J$3:$J$937),
IF(AND($T880&lt;DATEVALUE("10/1/20"&amp;RIGHT(BO$1,2)),$U880&lt;=DATEVALUE("9/30/20"&amp;RIGHT(BP$1,2))),NETWORKDAYS(DATEVALUE("10/1/20"&amp;RIGHT(BO$1,2)),$U880,Holidays!$J$3:$J$937),
IF($T880&lt;DATEVALUE("10/1/20"&amp;RIGHT(BO$1,2)),NETWORKDAYS(DATEVALUE("10/1/20"&amp;RIGHT(BO$1,2)),DATEVALUE("9/30/20"&amp;RIGHT(BP$1,2)),Holidays!$J$3:$J$937),
IF($T880&gt;=DATEVALUE("10/1/20"&amp;RIGHT(BO$1,2)),NETWORKDAYS($T880,DATEVALUE("9/30/20"&amp;RIGHT(BP$1,2)),Holidays!$J$3:$J$937),"")))),"")/(NETWORKDAYS($T880,$U880,Holidays!$J$3:$J$937)),0))</f>
        <v/>
      </c>
      <c r="BQ880" s="87" t="str">
        <f>IF($Q880="","",IFERROR(IF(OR(AND($T880&gt;=DATEVALUE("10/1/20"&amp;RIGHT(BP$1,2)),$T880&lt;=DATEVALUE("9/30/20"&amp;RIGHT(BQ$1,2))),AND($U880&gt;=DATEVALUE("10/1/20"&amp;RIGHT(BP$1,2)),$U880&lt;=DATEVALUE("9/30/20"&amp;RIGHT(BQ$1,2))),AND($T880&lt;=DATEVALUE("10/1/20"&amp;RIGHT(BP$1,2)),$U880&gt;=DATEVALUE("9/30/20"&amp;RIGHT(BQ$1,2)))),
IF(AND($T880&gt;=DATEVALUE("10/1/20"&amp;RIGHT(BP$1,2)),$U880&lt;=DATEVALUE("9/30/20"&amp;RIGHT(BQ$1,2))),NETWORKDAYS($T880,$U880,Holidays!$J$3:$J$937),
IF(AND($T880&lt;DATEVALUE("10/1/20"&amp;RIGHT(BP$1,2)),$U880&lt;=DATEVALUE("9/30/20"&amp;RIGHT(BQ$1,2))),NETWORKDAYS(DATEVALUE("10/1/20"&amp;RIGHT(BP$1,2)),$U880,Holidays!$J$3:$J$937),
IF($T880&lt;DATEVALUE("10/1/20"&amp;RIGHT(BP$1,2)),NETWORKDAYS(DATEVALUE("10/1/20"&amp;RIGHT(BP$1,2)),DATEVALUE("9/30/20"&amp;RIGHT(BQ$1,2)),Holidays!$J$3:$J$937),
IF($T880&gt;=DATEVALUE("10/1/20"&amp;RIGHT(BP$1,2)),NETWORKDAYS($T880,DATEVALUE("9/30/20"&amp;RIGHT(BQ$1,2)),Holidays!$J$3:$J$937),"")))),"")/(NETWORKDAYS($T880,$U880,Holidays!$J$3:$J$937)),0))</f>
        <v/>
      </c>
      <c r="BR880" s="87" t="str">
        <f>IF($Q880="","",IFERROR(IF(OR(AND($T880&gt;=DATEVALUE("10/1/20"&amp;RIGHT(BQ$1,2)),$T880&lt;=DATEVALUE("9/30/20"&amp;RIGHT(BR$1,2))),AND($U880&gt;=DATEVALUE("10/1/20"&amp;RIGHT(BQ$1,2)),$U880&lt;=DATEVALUE("9/30/20"&amp;RIGHT(BR$1,2))),AND($T880&lt;=DATEVALUE("10/1/20"&amp;RIGHT(BQ$1,2)),$U880&gt;=DATEVALUE("9/30/20"&amp;RIGHT(BR$1,2)))),
IF(AND($T880&gt;=DATEVALUE("10/1/20"&amp;RIGHT(BQ$1,2)),$U880&lt;=DATEVALUE("9/30/20"&amp;RIGHT(BR$1,2))),NETWORKDAYS($T880,$U880,Holidays!$J$3:$J$937),
IF(AND($T880&lt;DATEVALUE("10/1/20"&amp;RIGHT(BQ$1,2)),$U880&lt;=DATEVALUE("9/30/20"&amp;RIGHT(BR$1,2))),NETWORKDAYS(DATEVALUE("10/1/20"&amp;RIGHT(BQ$1,2)),$U880,Holidays!$J$3:$J$937),
IF($T880&lt;DATEVALUE("10/1/20"&amp;RIGHT(BQ$1,2)),NETWORKDAYS(DATEVALUE("10/1/20"&amp;RIGHT(BQ$1,2)),DATEVALUE("9/30/20"&amp;RIGHT(BR$1,2)),Holidays!$J$3:$J$937),
IF($T880&gt;=DATEVALUE("10/1/20"&amp;RIGHT(BQ$1,2)),NETWORKDAYS($T880,DATEVALUE("9/30/20"&amp;RIGHT(BR$1,2)),Holidays!$J$3:$J$937),"")))),"")/(NETWORKDAYS($T880,$U880,Holidays!$J$3:$J$937)),0))</f>
        <v/>
      </c>
      <c r="BS880" s="87" t="str">
        <f>IF($Q880="","",IFERROR(IF(OR(AND($T880&gt;=DATEVALUE("10/1/20"&amp;RIGHT(BR$1,2)),$T880&lt;=DATEVALUE("9/30/20"&amp;RIGHT(BS$1,2))),AND($U880&gt;=DATEVALUE("10/1/20"&amp;RIGHT(BR$1,2)),$U880&lt;=DATEVALUE("9/30/20"&amp;RIGHT(BS$1,2))),AND($T880&lt;=DATEVALUE("10/1/20"&amp;RIGHT(BR$1,2)),$U880&gt;=DATEVALUE("9/30/20"&amp;RIGHT(BS$1,2)))),
IF(AND($T880&gt;=DATEVALUE("10/1/20"&amp;RIGHT(BR$1,2)),$U880&lt;=DATEVALUE("9/30/20"&amp;RIGHT(BS$1,2))),NETWORKDAYS($T880,$U880,Holidays!$J$3:$J$937),
IF(AND($T880&lt;DATEVALUE("10/1/20"&amp;RIGHT(BR$1,2)),$U880&lt;=DATEVALUE("9/30/20"&amp;RIGHT(BS$1,2))),NETWORKDAYS(DATEVALUE("10/1/20"&amp;RIGHT(BR$1,2)),$U880,Holidays!$J$3:$J$937),
IF($T880&lt;DATEVALUE("10/1/20"&amp;RIGHT(BR$1,2)),NETWORKDAYS(DATEVALUE("10/1/20"&amp;RIGHT(BR$1,2)),DATEVALUE("9/30/20"&amp;RIGHT(BS$1,2)),Holidays!$J$3:$J$937),
IF($T880&gt;=DATEVALUE("10/1/20"&amp;RIGHT(BR$1,2)),NETWORKDAYS($T880,DATEVALUE("9/30/20"&amp;RIGHT(BS$1,2)),Holidays!$J$3:$J$937),"")))),"")/(NETWORKDAYS($T880,$U880,Holidays!$J$3:$J$937)),0))</f>
        <v/>
      </c>
      <c r="BT880" s="87" t="str">
        <f>IF($Q880="","",IFERROR(IF(OR(AND($T880&gt;=DATEVALUE("10/1/20"&amp;RIGHT(BS$1,2)),$T880&lt;=DATEVALUE("9/30/20"&amp;RIGHT(BT$1,2))),AND($U880&gt;=DATEVALUE("10/1/20"&amp;RIGHT(BS$1,2)),$U880&lt;=DATEVALUE("9/30/20"&amp;RIGHT(BT$1,2))),AND($T880&lt;=DATEVALUE("10/1/20"&amp;RIGHT(BS$1,2)),$U880&gt;=DATEVALUE("9/30/20"&amp;RIGHT(BT$1,2)))),
IF(AND($T880&gt;=DATEVALUE("10/1/20"&amp;RIGHT(BS$1,2)),$U880&lt;=DATEVALUE("9/30/20"&amp;RIGHT(BT$1,2))),NETWORKDAYS($T880,$U880,Holidays!$J$3:$J$937),
IF(AND($T880&lt;DATEVALUE("10/1/20"&amp;RIGHT(BS$1,2)),$U880&lt;=DATEVALUE("9/30/20"&amp;RIGHT(BT$1,2))),NETWORKDAYS(DATEVALUE("10/1/20"&amp;RIGHT(BS$1,2)),$U880,Holidays!$J$3:$J$937),
IF($T880&lt;DATEVALUE("10/1/20"&amp;RIGHT(BS$1,2)),NETWORKDAYS(DATEVALUE("10/1/20"&amp;RIGHT(BS$1,2)),DATEVALUE("9/30/20"&amp;RIGHT(BT$1,2)),Holidays!$J$3:$J$937),
IF($T880&gt;=DATEVALUE("10/1/20"&amp;RIGHT(BS$1,2)),NETWORKDAYS($T880,DATEVALUE("9/30/20"&amp;RIGHT(BT$1,2)),Holidays!$J$3:$J$937),"")))),"")/(NETWORKDAYS($T880,$U880,Holidays!$J$3:$J$937)),0))</f>
        <v/>
      </c>
      <c r="BU880" s="87" t="str">
        <f>IF($Q880="","",IFERROR(IF(OR(AND($T880&gt;=DATEVALUE("10/1/20"&amp;RIGHT(BT$1,2)),$T880&lt;=DATEVALUE("9/30/20"&amp;RIGHT(BU$1,2))),AND($U880&gt;=DATEVALUE("10/1/20"&amp;RIGHT(BT$1,2)),$U880&lt;=DATEVALUE("9/30/20"&amp;RIGHT(BU$1,2))),AND($T880&lt;=DATEVALUE("10/1/20"&amp;RIGHT(BT$1,2)),$U880&gt;=DATEVALUE("9/30/20"&amp;RIGHT(BU$1,2)))),
IF(AND($T880&gt;=DATEVALUE("10/1/20"&amp;RIGHT(BT$1,2)),$U880&lt;=DATEVALUE("9/30/20"&amp;RIGHT(BU$1,2))),NETWORKDAYS($T880,$U880,Holidays!$J$3:$J$937),
IF(AND($T880&lt;DATEVALUE("10/1/20"&amp;RIGHT(BT$1,2)),$U880&lt;=DATEVALUE("9/30/20"&amp;RIGHT(BU$1,2))),NETWORKDAYS(DATEVALUE("10/1/20"&amp;RIGHT(BT$1,2)),$U880,Holidays!$J$3:$J$937),
IF($T880&lt;DATEVALUE("10/1/20"&amp;RIGHT(BT$1,2)),NETWORKDAYS(DATEVALUE("10/1/20"&amp;RIGHT(BT$1,2)),DATEVALUE("9/30/20"&amp;RIGHT(BU$1,2)),Holidays!$J$3:$J$937),
IF($T880&gt;=DATEVALUE("10/1/20"&amp;RIGHT(BT$1,2)),NETWORKDAYS($T880,DATEVALUE("9/30/20"&amp;RIGHT(BU$1,2)),Holidays!$J$3:$J$937),"")))),"")/(NETWORKDAYS($T880,$U880,Holidays!$J$3:$J$937)),0))</f>
        <v/>
      </c>
      <c r="BV880" s="87" t="str">
        <f>IF($Q880="","",IFERROR(IF(OR(AND($T880&gt;=DATEVALUE("10/1/20"&amp;RIGHT(BU$1,2)),$T880&lt;=DATEVALUE("9/30/20"&amp;RIGHT(BV$1,2))),AND($U880&gt;=DATEVALUE("10/1/20"&amp;RIGHT(BU$1,2)),$U880&lt;=DATEVALUE("9/30/20"&amp;RIGHT(BV$1,2))),AND($T880&lt;=DATEVALUE("10/1/20"&amp;RIGHT(BU$1,2)),$U880&gt;=DATEVALUE("9/30/20"&amp;RIGHT(BV$1,2)))),
IF(AND($T880&gt;=DATEVALUE("10/1/20"&amp;RIGHT(BU$1,2)),$U880&lt;=DATEVALUE("9/30/20"&amp;RIGHT(BV$1,2))),NETWORKDAYS($T880,$U880,Holidays!$J$3:$J$937),
IF(AND($T880&lt;DATEVALUE("10/1/20"&amp;RIGHT(BU$1,2)),$U880&lt;=DATEVALUE("9/30/20"&amp;RIGHT(BV$1,2))),NETWORKDAYS(DATEVALUE("10/1/20"&amp;RIGHT(BU$1,2)),$U880,Holidays!$J$3:$J$937),
IF($T880&lt;DATEVALUE("10/1/20"&amp;RIGHT(BU$1,2)),NETWORKDAYS(DATEVALUE("10/1/20"&amp;RIGHT(BU$1,2)),DATEVALUE("9/30/20"&amp;RIGHT(BV$1,2)),Holidays!$J$3:$J$937),
IF($T880&gt;=DATEVALUE("10/1/20"&amp;RIGHT(BU$1,2)),NETWORKDAYS($T880,DATEVALUE("9/30/20"&amp;RIGHT(BV$1,2)),Holidays!$J$3:$J$937),"")))),"")/(NETWORKDAYS($T880,$U880,Holidays!$J$3:$J$937)),0))</f>
        <v/>
      </c>
      <c r="BW880" s="87" t="str">
        <f>IF($Q880="","",IFERROR(IF(OR(AND($T880&gt;=DATEVALUE("10/1/20"&amp;RIGHT(BV$1,2)),$T880&lt;=DATEVALUE("9/30/20"&amp;RIGHT(BW$1,2))),AND($U880&gt;=DATEVALUE("10/1/20"&amp;RIGHT(BV$1,2)),$U880&lt;=DATEVALUE("9/30/20"&amp;RIGHT(BW$1,2))),AND($T880&lt;=DATEVALUE("10/1/20"&amp;RIGHT(BV$1,2)),$U880&gt;=DATEVALUE("9/30/20"&amp;RIGHT(BW$1,2)))),
IF(AND($T880&gt;=DATEVALUE("10/1/20"&amp;RIGHT(BV$1,2)),$U880&lt;=DATEVALUE("9/30/20"&amp;RIGHT(BW$1,2))),NETWORKDAYS($T880,$U880,Holidays!$J$3:$J$937),
IF(AND($T880&lt;DATEVALUE("10/1/20"&amp;RIGHT(BV$1,2)),$U880&lt;=DATEVALUE("9/30/20"&amp;RIGHT(BW$1,2))),NETWORKDAYS(DATEVALUE("10/1/20"&amp;RIGHT(BV$1,2)),$U880,Holidays!$J$3:$J$937),
IF($T880&lt;DATEVALUE("10/1/20"&amp;RIGHT(BV$1,2)),NETWORKDAYS(DATEVALUE("10/1/20"&amp;RIGHT(BV$1,2)),DATEVALUE("9/30/20"&amp;RIGHT(BW$1,2)),Holidays!$J$3:$J$937),
IF($T880&gt;=DATEVALUE("10/1/20"&amp;RIGHT(BV$1,2)),NETWORKDAYS($T880,DATEVALUE("9/30/20"&amp;RIGHT(BW$1,2)),Holidays!$J$3:$J$937),"")))),"")/(NETWORKDAYS($T880,$U880,Holidays!$J$3:$J$937)),0))</f>
        <v/>
      </c>
      <c r="BX880" s="87" t="str">
        <f>IF($Q880="","",IFERROR(IF(OR(AND($T880&gt;=DATEVALUE("10/1/20"&amp;RIGHT(BW$1,2)),$T880&lt;=DATEVALUE("9/30/20"&amp;RIGHT(BX$1,2))),AND($U880&gt;=DATEVALUE("10/1/20"&amp;RIGHT(BW$1,2)),$U880&lt;=DATEVALUE("9/30/20"&amp;RIGHT(BX$1,2))),AND($T880&lt;=DATEVALUE("10/1/20"&amp;RIGHT(BW$1,2)),$U880&gt;=DATEVALUE("9/30/20"&amp;RIGHT(BX$1,2)))),
IF(AND($T880&gt;=DATEVALUE("10/1/20"&amp;RIGHT(BW$1,2)),$U880&lt;=DATEVALUE("9/30/20"&amp;RIGHT(BX$1,2))),NETWORKDAYS($T880,$U880,Holidays!$J$3:$J$937),
IF(AND($T880&lt;DATEVALUE("10/1/20"&amp;RIGHT(BW$1,2)),$U880&lt;=DATEVALUE("9/30/20"&amp;RIGHT(BX$1,2))),NETWORKDAYS(DATEVALUE("10/1/20"&amp;RIGHT(BW$1,2)),$U880,Holidays!$J$3:$J$937),
IF($T880&lt;DATEVALUE("10/1/20"&amp;RIGHT(BW$1,2)),NETWORKDAYS(DATEVALUE("10/1/20"&amp;RIGHT(BW$1,2)),DATEVALUE("9/30/20"&amp;RIGHT(BX$1,2)),Holidays!$J$3:$J$937),
IF($T880&gt;=DATEVALUE("10/1/20"&amp;RIGHT(BW$1,2)),NETWORKDAYS($T880,DATEVALUE("9/30/20"&amp;RIGHT(BX$1,2)),Holidays!$J$3:$J$937),"")))),"")/(NETWORKDAYS($T880,$U880,Holidays!$J$3:$J$937)),0))</f>
        <v/>
      </c>
      <c r="BY880" s="87" t="str">
        <f>IF($Q880="","",IFERROR(IF(OR(AND($T880&gt;=DATEVALUE("10/1/20"&amp;RIGHT(BX$1,2)),$T880&lt;=DATEVALUE("9/30/20"&amp;RIGHT(BY$1,2))),AND($U880&gt;=DATEVALUE("10/1/20"&amp;RIGHT(BX$1,2)),$U880&lt;=DATEVALUE("9/30/20"&amp;RIGHT(BY$1,2))),AND($T880&lt;=DATEVALUE("10/1/20"&amp;RIGHT(BX$1,2)),$U880&gt;=DATEVALUE("9/30/20"&amp;RIGHT(BY$1,2)))),
IF(AND($T880&gt;=DATEVALUE("10/1/20"&amp;RIGHT(BX$1,2)),$U880&lt;=DATEVALUE("9/30/20"&amp;RIGHT(BY$1,2))),NETWORKDAYS($T880,$U880,Holidays!$J$3:$J$937),
IF(AND($T880&lt;DATEVALUE("10/1/20"&amp;RIGHT(BX$1,2)),$U880&lt;=DATEVALUE("9/30/20"&amp;RIGHT(BY$1,2))),NETWORKDAYS(DATEVALUE("10/1/20"&amp;RIGHT(BX$1,2)),$U880,Holidays!$J$3:$J$937),
IF($T880&lt;DATEVALUE("10/1/20"&amp;RIGHT(BX$1,2)),NETWORKDAYS(DATEVALUE("10/1/20"&amp;RIGHT(BX$1,2)),DATEVALUE("9/30/20"&amp;RIGHT(BY$1,2)),Holidays!$J$3:$J$937),
IF($T880&gt;=DATEVALUE("10/1/20"&amp;RIGHT(BX$1,2)),NETWORKDAYS($T880,DATEVALUE("9/30/20"&amp;RIGHT(BY$1,2)),Holidays!$J$3:$J$937),"")))),"")/(NETWORKDAYS($T880,$U880,Holidays!$J$3:$J$937)),0))</f>
        <v/>
      </c>
      <c r="BZ880" s="87" t="str">
        <f>IF($Q880="","",IFERROR(IF(OR(AND($T880&gt;=DATEVALUE("10/1/20"&amp;RIGHT(BY$1,2)),$T880&lt;=DATEVALUE("9/30/20"&amp;RIGHT(BZ$1,2))),AND($U880&gt;=DATEVALUE("10/1/20"&amp;RIGHT(BY$1,2)),$U880&lt;=DATEVALUE("9/30/20"&amp;RIGHT(BZ$1,2))),AND($T880&lt;=DATEVALUE("10/1/20"&amp;RIGHT(BY$1,2)),$U880&gt;=DATEVALUE("9/30/20"&amp;RIGHT(BZ$1,2)))),
IF(AND($T880&gt;=DATEVALUE("10/1/20"&amp;RIGHT(BY$1,2)),$U880&lt;=DATEVALUE("9/30/20"&amp;RIGHT(BZ$1,2))),NETWORKDAYS($T880,$U880,Holidays!$J$3:$J$937),
IF(AND($T880&lt;DATEVALUE("10/1/20"&amp;RIGHT(BY$1,2)),$U880&lt;=DATEVALUE("9/30/20"&amp;RIGHT(BZ$1,2))),NETWORKDAYS(DATEVALUE("10/1/20"&amp;RIGHT(BY$1,2)),$U880,Holidays!$J$3:$J$937),
IF($T880&lt;DATEVALUE("10/1/20"&amp;RIGHT(BY$1,2)),NETWORKDAYS(DATEVALUE("10/1/20"&amp;RIGHT(BY$1,2)),DATEVALUE("9/30/20"&amp;RIGHT(BZ$1,2)),Holidays!$J$3:$J$937),
IF($T880&gt;=DATEVALUE("10/1/20"&amp;RIGHT(BY$1,2)),NETWORKDAYS($T880,DATEVALUE("9/30/20"&amp;RIGHT(BZ$1,2)),Holidays!$J$3:$J$937),"")))),"")/(NETWORKDAYS($T880,$U880,Holidays!$J$3:$J$937)),0))</f>
        <v/>
      </c>
      <c r="CA880" s="87" t="str">
        <f>IF($Q880="","",IFERROR(IF(OR(AND($T880&gt;=DATEVALUE("10/1/20"&amp;RIGHT(BZ$1,2)),$T880&lt;=DATEVALUE("9/30/20"&amp;RIGHT(CA$1,2))),AND($U880&gt;=DATEVALUE("10/1/20"&amp;RIGHT(BZ$1,2)),$U880&lt;=DATEVALUE("9/30/20"&amp;RIGHT(CA$1,2))),AND($T880&lt;=DATEVALUE("10/1/20"&amp;RIGHT(BZ$1,2)),$U880&gt;=DATEVALUE("9/30/20"&amp;RIGHT(CA$1,2)))),
IF(AND($T880&gt;=DATEVALUE("10/1/20"&amp;RIGHT(BZ$1,2)),$U880&lt;=DATEVALUE("9/30/20"&amp;RIGHT(CA$1,2))),NETWORKDAYS($T880,$U880,Holidays!$J$3:$J$937),
IF(AND($T880&lt;DATEVALUE("10/1/20"&amp;RIGHT(BZ$1,2)),$U880&lt;=DATEVALUE("9/30/20"&amp;RIGHT(CA$1,2))),NETWORKDAYS(DATEVALUE("10/1/20"&amp;RIGHT(BZ$1,2)),$U880,Holidays!$J$3:$J$937),
IF($T880&lt;DATEVALUE("10/1/20"&amp;RIGHT(BZ$1,2)),NETWORKDAYS(DATEVALUE("10/1/20"&amp;RIGHT(BZ$1,2)),DATEVALUE("9/30/20"&amp;RIGHT(CA$1,2)),Holidays!$J$3:$J$937),
IF($T880&gt;=DATEVALUE("10/1/20"&amp;RIGHT(BZ$1,2)),NETWORKDAYS($T880,DATEVALUE("9/30/20"&amp;RIGHT(CA$1,2)),Holidays!$J$3:$J$937),"")))),"")/(NETWORKDAYS($T880,$U880,Holidays!$J$3:$J$937)),0))</f>
        <v/>
      </c>
      <c r="CB880" s="87" t="str">
        <f>IF($Q880="","",IFERROR(IF(OR(AND($T880&gt;=DATEVALUE("10/1/20"&amp;RIGHT(CA$1,2)),$T880&lt;=DATEVALUE("9/30/20"&amp;RIGHT(CB$1,2))),AND($U880&gt;=DATEVALUE("10/1/20"&amp;RIGHT(CA$1,2)),$U880&lt;=DATEVALUE("9/30/20"&amp;RIGHT(CB$1,2))),AND($T880&lt;=DATEVALUE("10/1/20"&amp;RIGHT(CA$1,2)),$U880&gt;=DATEVALUE("9/30/20"&amp;RIGHT(CB$1,2)))),
IF(AND($T880&gt;=DATEVALUE("10/1/20"&amp;RIGHT(CA$1,2)),$U880&lt;=DATEVALUE("9/30/20"&amp;RIGHT(CB$1,2))),NETWORKDAYS($T880,$U880,Holidays!$J$3:$J$937),
IF(AND($T880&lt;DATEVALUE("10/1/20"&amp;RIGHT(CA$1,2)),$U880&lt;=DATEVALUE("9/30/20"&amp;RIGHT(CB$1,2))),NETWORKDAYS(DATEVALUE("10/1/20"&amp;RIGHT(CA$1,2)),$U880,Holidays!$J$3:$J$937),
IF($T880&lt;DATEVALUE("10/1/20"&amp;RIGHT(CA$1,2)),NETWORKDAYS(DATEVALUE("10/1/20"&amp;RIGHT(CA$1,2)),DATEVALUE("9/30/20"&amp;RIGHT(CB$1,2)),Holidays!$J$3:$J$937),
IF($T880&gt;=DATEVALUE("10/1/20"&amp;RIGHT(CA$1,2)),NETWORKDAYS($T880,DATEVALUE("9/30/20"&amp;RIGHT(CB$1,2)),Holidays!$J$3:$J$937),"")))),"")/(NETWORKDAYS($T880,$U880,Holidays!$J$3:$J$937)),0))</f>
        <v/>
      </c>
    </row>
    <row r="881" spans="1:80">
      <c r="A881" s="97"/>
      <c r="B881" s="98" t="str">
        <f ca="1">IF(NOT($A881=""),OFFSET('WBS Reference &amp; User Procedure'!$A$1,MATCH($A881,'WBS Reference &amp; User Procedure'!$A:$A,0)-1,1),"")</f>
        <v/>
      </c>
      <c r="D881" s="97"/>
      <c r="T881" s="104" t="str">
        <f>IF(NOT(Q881=""),IF(NOT($S881=""),$S881,#REF!),"")</f>
        <v/>
      </c>
      <c r="U881" s="104" t="str">
        <f>IF(NOT(Q881=""),WORKDAY(T881,Q881,Holidays!$J$3:$J$937),"")</f>
        <v/>
      </c>
      <c r="V881" s="104"/>
      <c r="W881" s="104"/>
      <c r="X881" s="101" t="str">
        <f t="shared" si="197"/>
        <v/>
      </c>
      <c r="AL881" s="87" t="str">
        <f t="shared" ca="1" si="194"/>
        <v/>
      </c>
      <c r="AN881" s="87" t="str">
        <f t="shared" ca="1" si="198"/>
        <v/>
      </c>
      <c r="AO881" s="87" t="str">
        <f t="shared" ca="1" si="198"/>
        <v/>
      </c>
      <c r="AP881" s="87" t="str">
        <f t="shared" ca="1" si="198"/>
        <v/>
      </c>
      <c r="AQ881" s="87" t="str">
        <f t="shared" ca="1" si="198"/>
        <v/>
      </c>
      <c r="AR881" s="87" t="str">
        <f t="shared" ca="1" si="198"/>
        <v/>
      </c>
      <c r="AS881" s="87" t="str">
        <f t="shared" ca="1" si="198"/>
        <v/>
      </c>
      <c r="AT881" s="87" t="str">
        <f t="shared" ca="1" si="198"/>
        <v/>
      </c>
      <c r="AU881" s="87" t="str">
        <f t="shared" ca="1" si="198"/>
        <v/>
      </c>
      <c r="AV881" s="87" t="str">
        <f t="shared" ca="1" si="198"/>
        <v/>
      </c>
      <c r="AW881" s="87" t="str">
        <f t="shared" ca="1" si="198"/>
        <v/>
      </c>
      <c r="AX881" s="87" t="str">
        <f t="shared" ca="1" si="199"/>
        <v/>
      </c>
      <c r="AY881" s="87" t="str">
        <f t="shared" ca="1" si="199"/>
        <v/>
      </c>
      <c r="AZ881" s="87" t="str">
        <f t="shared" ca="1" si="199"/>
        <v/>
      </c>
      <c r="BA881" s="87" t="str">
        <f t="shared" ca="1" si="199"/>
        <v/>
      </c>
      <c r="BB881" s="87" t="str">
        <f t="shared" ca="1" si="199"/>
        <v/>
      </c>
      <c r="BC881" s="87" t="str">
        <f t="shared" ca="1" si="199"/>
        <v/>
      </c>
      <c r="BD881" s="87" t="str">
        <f t="shared" ca="1" si="199"/>
        <v/>
      </c>
      <c r="BE881" s="87" t="str">
        <f t="shared" ca="1" si="199"/>
        <v/>
      </c>
      <c r="BF881" s="87" t="str">
        <f t="shared" ca="1" si="199"/>
        <v/>
      </c>
      <c r="BG881" s="87" t="str">
        <f t="shared" ca="1" si="199"/>
        <v/>
      </c>
      <c r="BI881" s="87" t="str">
        <f>IF($Q881="","",IFERROR(IF(OR(AND($T881&gt;=DATEVALUE("10/1/20"&amp;RIGHT(BH$1,2)),$T881&lt;=DATEVALUE("9/30/20"&amp;RIGHT(BI$1,2))),AND($U881&gt;=DATEVALUE("10/1/20"&amp;RIGHT(BH$1,2)),$U881&lt;=DATEVALUE("9/30/20"&amp;RIGHT(BI$1,2))),AND($T881&lt;=DATEVALUE("10/1/20"&amp;RIGHT(BH$1,2)),$U881&gt;=DATEVALUE("9/30/20"&amp;RIGHT(BI$1,2)))),
IF(AND($T881&gt;=DATEVALUE("10/1/20"&amp;RIGHT(BH$1,2)),$U881&lt;=DATEVALUE("9/30/20"&amp;RIGHT(BI$1,2))),NETWORKDAYS($T881,$U881,Holidays!$J$3:$J$937),
IF(AND($T881&lt;DATEVALUE("10/1/20"&amp;RIGHT(BH$1,2)),$U881&lt;=DATEVALUE("9/30/20"&amp;RIGHT(BI$1,2))),NETWORKDAYS(DATEVALUE("10/1/20"&amp;RIGHT(BH$1,2)),$U881,Holidays!$J$3:$J$937),
IF($T881&lt;DATEVALUE("10/1/20"&amp;RIGHT(BH$1,2)),NETWORKDAYS(DATEVALUE("10/1/20"&amp;RIGHT(BH$1,2)),DATEVALUE("9/30/20"&amp;RIGHT(BI$1,2)),Holidays!$J$3:$J$937),
IF($T881&gt;=DATEVALUE("10/1/20"&amp;RIGHT(BH$1,2)),NETWORKDAYS($T881,DATEVALUE("9/30/20"&amp;RIGHT(BI$1,2)),Holidays!$J$3:$J$937),"")))),"")/(NETWORKDAYS($T881,$U881,Holidays!$J$3:$J$937)),0))</f>
        <v/>
      </c>
      <c r="BJ881" s="87" t="str">
        <f>IF($Q881="","",IFERROR(IF(OR(AND($T881&gt;=DATEVALUE("10/1/20"&amp;RIGHT(BI$1,2)),$T881&lt;=DATEVALUE("9/30/20"&amp;RIGHT(BJ$1,2))),AND($U881&gt;=DATEVALUE("10/1/20"&amp;RIGHT(BI$1,2)),$U881&lt;=DATEVALUE("9/30/20"&amp;RIGHT(BJ$1,2))),AND($T881&lt;=DATEVALUE("10/1/20"&amp;RIGHT(BI$1,2)),$U881&gt;=DATEVALUE("9/30/20"&amp;RIGHT(BJ$1,2)))),
IF(AND($T881&gt;=DATEVALUE("10/1/20"&amp;RIGHT(BI$1,2)),$U881&lt;=DATEVALUE("9/30/20"&amp;RIGHT(BJ$1,2))),NETWORKDAYS($T881,$U881,Holidays!$J$3:$J$937),
IF(AND($T881&lt;DATEVALUE("10/1/20"&amp;RIGHT(BI$1,2)),$U881&lt;=DATEVALUE("9/30/20"&amp;RIGHT(BJ$1,2))),NETWORKDAYS(DATEVALUE("10/1/20"&amp;RIGHT(BI$1,2)),$U881,Holidays!$J$3:$J$937),
IF($T881&lt;DATEVALUE("10/1/20"&amp;RIGHT(BI$1,2)),NETWORKDAYS(DATEVALUE("10/1/20"&amp;RIGHT(BI$1,2)),DATEVALUE("9/30/20"&amp;RIGHT(BJ$1,2)),Holidays!$J$3:$J$937),
IF($T881&gt;=DATEVALUE("10/1/20"&amp;RIGHT(BI$1,2)),NETWORKDAYS($T881,DATEVALUE("9/30/20"&amp;RIGHT(BJ$1,2)),Holidays!$J$3:$J$937),"")))),"")/(NETWORKDAYS($T881,$U881,Holidays!$J$3:$J$937)),0))</f>
        <v/>
      </c>
      <c r="BK881" s="87" t="str">
        <f>IF($Q881="","",IFERROR(IF(OR(AND($T881&gt;=DATEVALUE("10/1/20"&amp;RIGHT(BJ$1,2)),$T881&lt;=DATEVALUE("9/30/20"&amp;RIGHT(BK$1,2))),AND($U881&gt;=DATEVALUE("10/1/20"&amp;RIGHT(BJ$1,2)),$U881&lt;=DATEVALUE("9/30/20"&amp;RIGHT(BK$1,2))),AND($T881&lt;=DATEVALUE("10/1/20"&amp;RIGHT(BJ$1,2)),$U881&gt;=DATEVALUE("9/30/20"&amp;RIGHT(BK$1,2)))),
IF(AND($T881&gt;=DATEVALUE("10/1/20"&amp;RIGHT(BJ$1,2)),$U881&lt;=DATEVALUE("9/30/20"&amp;RIGHT(BK$1,2))),NETWORKDAYS($T881,$U881,Holidays!$J$3:$J$937),
IF(AND($T881&lt;DATEVALUE("10/1/20"&amp;RIGHT(BJ$1,2)),$U881&lt;=DATEVALUE("9/30/20"&amp;RIGHT(BK$1,2))),NETWORKDAYS(DATEVALUE("10/1/20"&amp;RIGHT(BJ$1,2)),$U881,Holidays!$J$3:$J$937),
IF($T881&lt;DATEVALUE("10/1/20"&amp;RIGHT(BJ$1,2)),NETWORKDAYS(DATEVALUE("10/1/20"&amp;RIGHT(BJ$1,2)),DATEVALUE("9/30/20"&amp;RIGHT(BK$1,2)),Holidays!$J$3:$J$937),
IF($T881&gt;=DATEVALUE("10/1/20"&amp;RIGHT(BJ$1,2)),NETWORKDAYS($T881,DATEVALUE("9/30/20"&amp;RIGHT(BK$1,2)),Holidays!$J$3:$J$937),"")))),"")/(NETWORKDAYS($T881,$U881,Holidays!$J$3:$J$937)),0))</f>
        <v/>
      </c>
      <c r="BL881" s="87" t="str">
        <f>IF($Q881="","",IFERROR(IF(OR(AND($T881&gt;=DATEVALUE("10/1/20"&amp;RIGHT(BK$1,2)),$T881&lt;=DATEVALUE("9/30/20"&amp;RIGHT(BL$1,2))),AND($U881&gt;=DATEVALUE("10/1/20"&amp;RIGHT(BK$1,2)),$U881&lt;=DATEVALUE("9/30/20"&amp;RIGHT(BL$1,2))),AND($T881&lt;=DATEVALUE("10/1/20"&amp;RIGHT(BK$1,2)),$U881&gt;=DATEVALUE("9/30/20"&amp;RIGHT(BL$1,2)))),
IF(AND($T881&gt;=DATEVALUE("10/1/20"&amp;RIGHT(BK$1,2)),$U881&lt;=DATEVALUE("9/30/20"&amp;RIGHT(BL$1,2))),NETWORKDAYS($T881,$U881,Holidays!$J$3:$J$937),
IF(AND($T881&lt;DATEVALUE("10/1/20"&amp;RIGHT(BK$1,2)),$U881&lt;=DATEVALUE("9/30/20"&amp;RIGHT(BL$1,2))),NETWORKDAYS(DATEVALUE("10/1/20"&amp;RIGHT(BK$1,2)),$U881,Holidays!$J$3:$J$937),
IF($T881&lt;DATEVALUE("10/1/20"&amp;RIGHT(BK$1,2)),NETWORKDAYS(DATEVALUE("10/1/20"&amp;RIGHT(BK$1,2)),DATEVALUE("9/30/20"&amp;RIGHT(BL$1,2)),Holidays!$J$3:$J$937),
IF($T881&gt;=DATEVALUE("10/1/20"&amp;RIGHT(BK$1,2)),NETWORKDAYS($T881,DATEVALUE("9/30/20"&amp;RIGHT(BL$1,2)),Holidays!$J$3:$J$937),"")))),"")/(NETWORKDAYS($T881,$U881,Holidays!$J$3:$J$937)),0))</f>
        <v/>
      </c>
      <c r="BM881" s="87" t="str">
        <f>IF($Q881="","",IFERROR(IF(OR(AND($T881&gt;=DATEVALUE("10/1/20"&amp;RIGHT(BL$1,2)),$T881&lt;=DATEVALUE("9/30/20"&amp;RIGHT(BM$1,2))),AND($U881&gt;=DATEVALUE("10/1/20"&amp;RIGHT(BL$1,2)),$U881&lt;=DATEVALUE("9/30/20"&amp;RIGHT(BM$1,2))),AND($T881&lt;=DATEVALUE("10/1/20"&amp;RIGHT(BL$1,2)),$U881&gt;=DATEVALUE("9/30/20"&amp;RIGHT(BM$1,2)))),
IF(AND($T881&gt;=DATEVALUE("10/1/20"&amp;RIGHT(BL$1,2)),$U881&lt;=DATEVALUE("9/30/20"&amp;RIGHT(BM$1,2))),NETWORKDAYS($T881,$U881,Holidays!$J$3:$J$937),
IF(AND($T881&lt;DATEVALUE("10/1/20"&amp;RIGHT(BL$1,2)),$U881&lt;=DATEVALUE("9/30/20"&amp;RIGHT(BM$1,2))),NETWORKDAYS(DATEVALUE("10/1/20"&amp;RIGHT(BL$1,2)),$U881,Holidays!$J$3:$J$937),
IF($T881&lt;DATEVALUE("10/1/20"&amp;RIGHT(BL$1,2)),NETWORKDAYS(DATEVALUE("10/1/20"&amp;RIGHT(BL$1,2)),DATEVALUE("9/30/20"&amp;RIGHT(BM$1,2)),Holidays!$J$3:$J$937),
IF($T881&gt;=DATEVALUE("10/1/20"&amp;RIGHT(BL$1,2)),NETWORKDAYS($T881,DATEVALUE("9/30/20"&amp;RIGHT(BM$1,2)),Holidays!$J$3:$J$937),"")))),"")/(NETWORKDAYS($T881,$U881,Holidays!$J$3:$J$937)),0))</f>
        <v/>
      </c>
      <c r="BN881" s="87" t="str">
        <f>IF($Q881="","",IFERROR(IF(OR(AND($T881&gt;=DATEVALUE("10/1/20"&amp;RIGHT(BM$1,2)),$T881&lt;=DATEVALUE("9/30/20"&amp;RIGHT(BN$1,2))),AND($U881&gt;=DATEVALUE("10/1/20"&amp;RIGHT(BM$1,2)),$U881&lt;=DATEVALUE("9/30/20"&amp;RIGHT(BN$1,2))),AND($T881&lt;=DATEVALUE("10/1/20"&amp;RIGHT(BM$1,2)),$U881&gt;=DATEVALUE("9/30/20"&amp;RIGHT(BN$1,2)))),
IF(AND($T881&gt;=DATEVALUE("10/1/20"&amp;RIGHT(BM$1,2)),$U881&lt;=DATEVALUE("9/30/20"&amp;RIGHT(BN$1,2))),NETWORKDAYS($T881,$U881,Holidays!$J$3:$J$937),
IF(AND($T881&lt;DATEVALUE("10/1/20"&amp;RIGHT(BM$1,2)),$U881&lt;=DATEVALUE("9/30/20"&amp;RIGHT(BN$1,2))),NETWORKDAYS(DATEVALUE("10/1/20"&amp;RIGHT(BM$1,2)),$U881,Holidays!$J$3:$J$937),
IF($T881&lt;DATEVALUE("10/1/20"&amp;RIGHT(BM$1,2)),NETWORKDAYS(DATEVALUE("10/1/20"&amp;RIGHT(BM$1,2)),DATEVALUE("9/30/20"&amp;RIGHT(BN$1,2)),Holidays!$J$3:$J$937),
IF($T881&gt;=DATEVALUE("10/1/20"&amp;RIGHT(BM$1,2)),NETWORKDAYS($T881,DATEVALUE("9/30/20"&amp;RIGHT(BN$1,2)),Holidays!$J$3:$J$937),"")))),"")/(NETWORKDAYS($T881,$U881,Holidays!$J$3:$J$937)),0))</f>
        <v/>
      </c>
      <c r="BO881" s="87" t="str">
        <f>IF($Q881="","",IFERROR(IF(OR(AND($T881&gt;=DATEVALUE("10/1/20"&amp;RIGHT(BN$1,2)),$T881&lt;=DATEVALUE("9/30/20"&amp;RIGHT(BO$1,2))),AND($U881&gt;=DATEVALUE("10/1/20"&amp;RIGHT(BN$1,2)),$U881&lt;=DATEVALUE("9/30/20"&amp;RIGHT(BO$1,2))),AND($T881&lt;=DATEVALUE("10/1/20"&amp;RIGHT(BN$1,2)),$U881&gt;=DATEVALUE("9/30/20"&amp;RIGHT(BO$1,2)))),
IF(AND($T881&gt;=DATEVALUE("10/1/20"&amp;RIGHT(BN$1,2)),$U881&lt;=DATEVALUE("9/30/20"&amp;RIGHT(BO$1,2))),NETWORKDAYS($T881,$U881,Holidays!$J$3:$J$937),
IF(AND($T881&lt;DATEVALUE("10/1/20"&amp;RIGHT(BN$1,2)),$U881&lt;=DATEVALUE("9/30/20"&amp;RIGHT(BO$1,2))),NETWORKDAYS(DATEVALUE("10/1/20"&amp;RIGHT(BN$1,2)),$U881,Holidays!$J$3:$J$937),
IF($T881&lt;DATEVALUE("10/1/20"&amp;RIGHT(BN$1,2)),NETWORKDAYS(DATEVALUE("10/1/20"&amp;RIGHT(BN$1,2)),DATEVALUE("9/30/20"&amp;RIGHT(BO$1,2)),Holidays!$J$3:$J$937),
IF($T881&gt;=DATEVALUE("10/1/20"&amp;RIGHT(BN$1,2)),NETWORKDAYS($T881,DATEVALUE("9/30/20"&amp;RIGHT(BO$1,2)),Holidays!$J$3:$J$937),"")))),"")/(NETWORKDAYS($T881,$U881,Holidays!$J$3:$J$937)),0))</f>
        <v/>
      </c>
      <c r="BP881" s="87" t="str">
        <f>IF($Q881="","",IFERROR(IF(OR(AND($T881&gt;=DATEVALUE("10/1/20"&amp;RIGHT(BO$1,2)),$T881&lt;=DATEVALUE("9/30/20"&amp;RIGHT(BP$1,2))),AND($U881&gt;=DATEVALUE("10/1/20"&amp;RIGHT(BO$1,2)),$U881&lt;=DATEVALUE("9/30/20"&amp;RIGHT(BP$1,2))),AND($T881&lt;=DATEVALUE("10/1/20"&amp;RIGHT(BO$1,2)),$U881&gt;=DATEVALUE("9/30/20"&amp;RIGHT(BP$1,2)))),
IF(AND($T881&gt;=DATEVALUE("10/1/20"&amp;RIGHT(BO$1,2)),$U881&lt;=DATEVALUE("9/30/20"&amp;RIGHT(BP$1,2))),NETWORKDAYS($T881,$U881,Holidays!$J$3:$J$937),
IF(AND($T881&lt;DATEVALUE("10/1/20"&amp;RIGHT(BO$1,2)),$U881&lt;=DATEVALUE("9/30/20"&amp;RIGHT(BP$1,2))),NETWORKDAYS(DATEVALUE("10/1/20"&amp;RIGHT(BO$1,2)),$U881,Holidays!$J$3:$J$937),
IF($T881&lt;DATEVALUE("10/1/20"&amp;RIGHT(BO$1,2)),NETWORKDAYS(DATEVALUE("10/1/20"&amp;RIGHT(BO$1,2)),DATEVALUE("9/30/20"&amp;RIGHT(BP$1,2)),Holidays!$J$3:$J$937),
IF($T881&gt;=DATEVALUE("10/1/20"&amp;RIGHT(BO$1,2)),NETWORKDAYS($T881,DATEVALUE("9/30/20"&amp;RIGHT(BP$1,2)),Holidays!$J$3:$J$937),"")))),"")/(NETWORKDAYS($T881,$U881,Holidays!$J$3:$J$937)),0))</f>
        <v/>
      </c>
      <c r="BQ881" s="87" t="str">
        <f>IF($Q881="","",IFERROR(IF(OR(AND($T881&gt;=DATEVALUE("10/1/20"&amp;RIGHT(BP$1,2)),$T881&lt;=DATEVALUE("9/30/20"&amp;RIGHT(BQ$1,2))),AND($U881&gt;=DATEVALUE("10/1/20"&amp;RIGHT(BP$1,2)),$U881&lt;=DATEVALUE("9/30/20"&amp;RIGHT(BQ$1,2))),AND($T881&lt;=DATEVALUE("10/1/20"&amp;RIGHT(BP$1,2)),$U881&gt;=DATEVALUE("9/30/20"&amp;RIGHT(BQ$1,2)))),
IF(AND($T881&gt;=DATEVALUE("10/1/20"&amp;RIGHT(BP$1,2)),$U881&lt;=DATEVALUE("9/30/20"&amp;RIGHT(BQ$1,2))),NETWORKDAYS($T881,$U881,Holidays!$J$3:$J$937),
IF(AND($T881&lt;DATEVALUE("10/1/20"&amp;RIGHT(BP$1,2)),$U881&lt;=DATEVALUE("9/30/20"&amp;RIGHT(BQ$1,2))),NETWORKDAYS(DATEVALUE("10/1/20"&amp;RIGHT(BP$1,2)),$U881,Holidays!$J$3:$J$937),
IF($T881&lt;DATEVALUE("10/1/20"&amp;RIGHT(BP$1,2)),NETWORKDAYS(DATEVALUE("10/1/20"&amp;RIGHT(BP$1,2)),DATEVALUE("9/30/20"&amp;RIGHT(BQ$1,2)),Holidays!$J$3:$J$937),
IF($T881&gt;=DATEVALUE("10/1/20"&amp;RIGHT(BP$1,2)),NETWORKDAYS($T881,DATEVALUE("9/30/20"&amp;RIGHT(BQ$1,2)),Holidays!$J$3:$J$937),"")))),"")/(NETWORKDAYS($T881,$U881,Holidays!$J$3:$J$937)),0))</f>
        <v/>
      </c>
      <c r="BR881" s="87" t="str">
        <f>IF($Q881="","",IFERROR(IF(OR(AND($T881&gt;=DATEVALUE("10/1/20"&amp;RIGHT(BQ$1,2)),$T881&lt;=DATEVALUE("9/30/20"&amp;RIGHT(BR$1,2))),AND($U881&gt;=DATEVALUE("10/1/20"&amp;RIGHT(BQ$1,2)),$U881&lt;=DATEVALUE("9/30/20"&amp;RIGHT(BR$1,2))),AND($T881&lt;=DATEVALUE("10/1/20"&amp;RIGHT(BQ$1,2)),$U881&gt;=DATEVALUE("9/30/20"&amp;RIGHT(BR$1,2)))),
IF(AND($T881&gt;=DATEVALUE("10/1/20"&amp;RIGHT(BQ$1,2)),$U881&lt;=DATEVALUE("9/30/20"&amp;RIGHT(BR$1,2))),NETWORKDAYS($T881,$U881,Holidays!$J$3:$J$937),
IF(AND($T881&lt;DATEVALUE("10/1/20"&amp;RIGHT(BQ$1,2)),$U881&lt;=DATEVALUE("9/30/20"&amp;RIGHT(BR$1,2))),NETWORKDAYS(DATEVALUE("10/1/20"&amp;RIGHT(BQ$1,2)),$U881,Holidays!$J$3:$J$937),
IF($T881&lt;DATEVALUE("10/1/20"&amp;RIGHT(BQ$1,2)),NETWORKDAYS(DATEVALUE("10/1/20"&amp;RIGHT(BQ$1,2)),DATEVALUE("9/30/20"&amp;RIGHT(BR$1,2)),Holidays!$J$3:$J$937),
IF($T881&gt;=DATEVALUE("10/1/20"&amp;RIGHT(BQ$1,2)),NETWORKDAYS($T881,DATEVALUE("9/30/20"&amp;RIGHT(BR$1,2)),Holidays!$J$3:$J$937),"")))),"")/(NETWORKDAYS($T881,$U881,Holidays!$J$3:$J$937)),0))</f>
        <v/>
      </c>
      <c r="BS881" s="87" t="str">
        <f>IF($Q881="","",IFERROR(IF(OR(AND($T881&gt;=DATEVALUE("10/1/20"&amp;RIGHT(BR$1,2)),$T881&lt;=DATEVALUE("9/30/20"&amp;RIGHT(BS$1,2))),AND($U881&gt;=DATEVALUE("10/1/20"&amp;RIGHT(BR$1,2)),$U881&lt;=DATEVALUE("9/30/20"&amp;RIGHT(BS$1,2))),AND($T881&lt;=DATEVALUE("10/1/20"&amp;RIGHT(BR$1,2)),$U881&gt;=DATEVALUE("9/30/20"&amp;RIGHT(BS$1,2)))),
IF(AND($T881&gt;=DATEVALUE("10/1/20"&amp;RIGHT(BR$1,2)),$U881&lt;=DATEVALUE("9/30/20"&amp;RIGHT(BS$1,2))),NETWORKDAYS($T881,$U881,Holidays!$J$3:$J$937),
IF(AND($T881&lt;DATEVALUE("10/1/20"&amp;RIGHT(BR$1,2)),$U881&lt;=DATEVALUE("9/30/20"&amp;RIGHT(BS$1,2))),NETWORKDAYS(DATEVALUE("10/1/20"&amp;RIGHT(BR$1,2)),$U881,Holidays!$J$3:$J$937),
IF($T881&lt;DATEVALUE("10/1/20"&amp;RIGHT(BR$1,2)),NETWORKDAYS(DATEVALUE("10/1/20"&amp;RIGHT(BR$1,2)),DATEVALUE("9/30/20"&amp;RIGHT(BS$1,2)),Holidays!$J$3:$J$937),
IF($T881&gt;=DATEVALUE("10/1/20"&amp;RIGHT(BR$1,2)),NETWORKDAYS($T881,DATEVALUE("9/30/20"&amp;RIGHT(BS$1,2)),Holidays!$J$3:$J$937),"")))),"")/(NETWORKDAYS($T881,$U881,Holidays!$J$3:$J$937)),0))</f>
        <v/>
      </c>
      <c r="BT881" s="87" t="str">
        <f>IF($Q881="","",IFERROR(IF(OR(AND($T881&gt;=DATEVALUE("10/1/20"&amp;RIGHT(BS$1,2)),$T881&lt;=DATEVALUE("9/30/20"&amp;RIGHT(BT$1,2))),AND($U881&gt;=DATEVALUE("10/1/20"&amp;RIGHT(BS$1,2)),$U881&lt;=DATEVALUE("9/30/20"&amp;RIGHT(BT$1,2))),AND($T881&lt;=DATEVALUE("10/1/20"&amp;RIGHT(BS$1,2)),$U881&gt;=DATEVALUE("9/30/20"&amp;RIGHT(BT$1,2)))),
IF(AND($T881&gt;=DATEVALUE("10/1/20"&amp;RIGHT(BS$1,2)),$U881&lt;=DATEVALUE("9/30/20"&amp;RIGHT(BT$1,2))),NETWORKDAYS($T881,$U881,Holidays!$J$3:$J$937),
IF(AND($T881&lt;DATEVALUE("10/1/20"&amp;RIGHT(BS$1,2)),$U881&lt;=DATEVALUE("9/30/20"&amp;RIGHT(BT$1,2))),NETWORKDAYS(DATEVALUE("10/1/20"&amp;RIGHT(BS$1,2)),$U881,Holidays!$J$3:$J$937),
IF($T881&lt;DATEVALUE("10/1/20"&amp;RIGHT(BS$1,2)),NETWORKDAYS(DATEVALUE("10/1/20"&amp;RIGHT(BS$1,2)),DATEVALUE("9/30/20"&amp;RIGHT(BT$1,2)),Holidays!$J$3:$J$937),
IF($T881&gt;=DATEVALUE("10/1/20"&amp;RIGHT(BS$1,2)),NETWORKDAYS($T881,DATEVALUE("9/30/20"&amp;RIGHT(BT$1,2)),Holidays!$J$3:$J$937),"")))),"")/(NETWORKDAYS($T881,$U881,Holidays!$J$3:$J$937)),0))</f>
        <v/>
      </c>
      <c r="BU881" s="87" t="str">
        <f>IF($Q881="","",IFERROR(IF(OR(AND($T881&gt;=DATEVALUE("10/1/20"&amp;RIGHT(BT$1,2)),$T881&lt;=DATEVALUE("9/30/20"&amp;RIGHT(BU$1,2))),AND($U881&gt;=DATEVALUE("10/1/20"&amp;RIGHT(BT$1,2)),$U881&lt;=DATEVALUE("9/30/20"&amp;RIGHT(BU$1,2))),AND($T881&lt;=DATEVALUE("10/1/20"&amp;RIGHT(BT$1,2)),$U881&gt;=DATEVALUE("9/30/20"&amp;RIGHT(BU$1,2)))),
IF(AND($T881&gt;=DATEVALUE("10/1/20"&amp;RIGHT(BT$1,2)),$U881&lt;=DATEVALUE("9/30/20"&amp;RIGHT(BU$1,2))),NETWORKDAYS($T881,$U881,Holidays!$J$3:$J$937),
IF(AND($T881&lt;DATEVALUE("10/1/20"&amp;RIGHT(BT$1,2)),$U881&lt;=DATEVALUE("9/30/20"&amp;RIGHT(BU$1,2))),NETWORKDAYS(DATEVALUE("10/1/20"&amp;RIGHT(BT$1,2)),$U881,Holidays!$J$3:$J$937),
IF($T881&lt;DATEVALUE("10/1/20"&amp;RIGHT(BT$1,2)),NETWORKDAYS(DATEVALUE("10/1/20"&amp;RIGHT(BT$1,2)),DATEVALUE("9/30/20"&amp;RIGHT(BU$1,2)),Holidays!$J$3:$J$937),
IF($T881&gt;=DATEVALUE("10/1/20"&amp;RIGHT(BT$1,2)),NETWORKDAYS($T881,DATEVALUE("9/30/20"&amp;RIGHT(BU$1,2)),Holidays!$J$3:$J$937),"")))),"")/(NETWORKDAYS($T881,$U881,Holidays!$J$3:$J$937)),0))</f>
        <v/>
      </c>
      <c r="BV881" s="87" t="str">
        <f>IF($Q881="","",IFERROR(IF(OR(AND($T881&gt;=DATEVALUE("10/1/20"&amp;RIGHT(BU$1,2)),$T881&lt;=DATEVALUE("9/30/20"&amp;RIGHT(BV$1,2))),AND($U881&gt;=DATEVALUE("10/1/20"&amp;RIGHT(BU$1,2)),$U881&lt;=DATEVALUE("9/30/20"&amp;RIGHT(BV$1,2))),AND($T881&lt;=DATEVALUE("10/1/20"&amp;RIGHT(BU$1,2)),$U881&gt;=DATEVALUE("9/30/20"&amp;RIGHT(BV$1,2)))),
IF(AND($T881&gt;=DATEVALUE("10/1/20"&amp;RIGHT(BU$1,2)),$U881&lt;=DATEVALUE("9/30/20"&amp;RIGHT(BV$1,2))),NETWORKDAYS($T881,$U881,Holidays!$J$3:$J$937),
IF(AND($T881&lt;DATEVALUE("10/1/20"&amp;RIGHT(BU$1,2)),$U881&lt;=DATEVALUE("9/30/20"&amp;RIGHT(BV$1,2))),NETWORKDAYS(DATEVALUE("10/1/20"&amp;RIGHT(BU$1,2)),$U881,Holidays!$J$3:$J$937),
IF($T881&lt;DATEVALUE("10/1/20"&amp;RIGHT(BU$1,2)),NETWORKDAYS(DATEVALUE("10/1/20"&amp;RIGHT(BU$1,2)),DATEVALUE("9/30/20"&amp;RIGHT(BV$1,2)),Holidays!$J$3:$J$937),
IF($T881&gt;=DATEVALUE("10/1/20"&amp;RIGHT(BU$1,2)),NETWORKDAYS($T881,DATEVALUE("9/30/20"&amp;RIGHT(BV$1,2)),Holidays!$J$3:$J$937),"")))),"")/(NETWORKDAYS($T881,$U881,Holidays!$J$3:$J$937)),0))</f>
        <v/>
      </c>
      <c r="BW881" s="87" t="str">
        <f>IF($Q881="","",IFERROR(IF(OR(AND($T881&gt;=DATEVALUE("10/1/20"&amp;RIGHT(BV$1,2)),$T881&lt;=DATEVALUE("9/30/20"&amp;RIGHT(BW$1,2))),AND($U881&gt;=DATEVALUE("10/1/20"&amp;RIGHT(BV$1,2)),$U881&lt;=DATEVALUE("9/30/20"&amp;RIGHT(BW$1,2))),AND($T881&lt;=DATEVALUE("10/1/20"&amp;RIGHT(BV$1,2)),$U881&gt;=DATEVALUE("9/30/20"&amp;RIGHT(BW$1,2)))),
IF(AND($T881&gt;=DATEVALUE("10/1/20"&amp;RIGHT(BV$1,2)),$U881&lt;=DATEVALUE("9/30/20"&amp;RIGHT(BW$1,2))),NETWORKDAYS($T881,$U881,Holidays!$J$3:$J$937),
IF(AND($T881&lt;DATEVALUE("10/1/20"&amp;RIGHT(BV$1,2)),$U881&lt;=DATEVALUE("9/30/20"&amp;RIGHT(BW$1,2))),NETWORKDAYS(DATEVALUE("10/1/20"&amp;RIGHT(BV$1,2)),$U881,Holidays!$J$3:$J$937),
IF($T881&lt;DATEVALUE("10/1/20"&amp;RIGHT(BV$1,2)),NETWORKDAYS(DATEVALUE("10/1/20"&amp;RIGHT(BV$1,2)),DATEVALUE("9/30/20"&amp;RIGHT(BW$1,2)),Holidays!$J$3:$J$937),
IF($T881&gt;=DATEVALUE("10/1/20"&amp;RIGHT(BV$1,2)),NETWORKDAYS($T881,DATEVALUE("9/30/20"&amp;RIGHT(BW$1,2)),Holidays!$J$3:$J$937),"")))),"")/(NETWORKDAYS($T881,$U881,Holidays!$J$3:$J$937)),0))</f>
        <v/>
      </c>
      <c r="BX881" s="87" t="str">
        <f>IF($Q881="","",IFERROR(IF(OR(AND($T881&gt;=DATEVALUE("10/1/20"&amp;RIGHT(BW$1,2)),$T881&lt;=DATEVALUE("9/30/20"&amp;RIGHT(BX$1,2))),AND($U881&gt;=DATEVALUE("10/1/20"&amp;RIGHT(BW$1,2)),$U881&lt;=DATEVALUE("9/30/20"&amp;RIGHT(BX$1,2))),AND($T881&lt;=DATEVALUE("10/1/20"&amp;RIGHT(BW$1,2)),$U881&gt;=DATEVALUE("9/30/20"&amp;RIGHT(BX$1,2)))),
IF(AND($T881&gt;=DATEVALUE("10/1/20"&amp;RIGHT(BW$1,2)),$U881&lt;=DATEVALUE("9/30/20"&amp;RIGHT(BX$1,2))),NETWORKDAYS($T881,$U881,Holidays!$J$3:$J$937),
IF(AND($T881&lt;DATEVALUE("10/1/20"&amp;RIGHT(BW$1,2)),$U881&lt;=DATEVALUE("9/30/20"&amp;RIGHT(BX$1,2))),NETWORKDAYS(DATEVALUE("10/1/20"&amp;RIGHT(BW$1,2)),$U881,Holidays!$J$3:$J$937),
IF($T881&lt;DATEVALUE("10/1/20"&amp;RIGHT(BW$1,2)),NETWORKDAYS(DATEVALUE("10/1/20"&amp;RIGHT(BW$1,2)),DATEVALUE("9/30/20"&amp;RIGHT(BX$1,2)),Holidays!$J$3:$J$937),
IF($T881&gt;=DATEVALUE("10/1/20"&amp;RIGHT(BW$1,2)),NETWORKDAYS($T881,DATEVALUE("9/30/20"&amp;RIGHT(BX$1,2)),Holidays!$J$3:$J$937),"")))),"")/(NETWORKDAYS($T881,$U881,Holidays!$J$3:$J$937)),0))</f>
        <v/>
      </c>
      <c r="BY881" s="87" t="str">
        <f>IF($Q881="","",IFERROR(IF(OR(AND($T881&gt;=DATEVALUE("10/1/20"&amp;RIGHT(BX$1,2)),$T881&lt;=DATEVALUE("9/30/20"&amp;RIGHT(BY$1,2))),AND($U881&gt;=DATEVALUE("10/1/20"&amp;RIGHT(BX$1,2)),$U881&lt;=DATEVALUE("9/30/20"&amp;RIGHT(BY$1,2))),AND($T881&lt;=DATEVALUE("10/1/20"&amp;RIGHT(BX$1,2)),$U881&gt;=DATEVALUE("9/30/20"&amp;RIGHT(BY$1,2)))),
IF(AND($T881&gt;=DATEVALUE("10/1/20"&amp;RIGHT(BX$1,2)),$U881&lt;=DATEVALUE("9/30/20"&amp;RIGHT(BY$1,2))),NETWORKDAYS($T881,$U881,Holidays!$J$3:$J$937),
IF(AND($T881&lt;DATEVALUE("10/1/20"&amp;RIGHT(BX$1,2)),$U881&lt;=DATEVALUE("9/30/20"&amp;RIGHT(BY$1,2))),NETWORKDAYS(DATEVALUE("10/1/20"&amp;RIGHT(BX$1,2)),$U881,Holidays!$J$3:$J$937),
IF($T881&lt;DATEVALUE("10/1/20"&amp;RIGHT(BX$1,2)),NETWORKDAYS(DATEVALUE("10/1/20"&amp;RIGHT(BX$1,2)),DATEVALUE("9/30/20"&amp;RIGHT(BY$1,2)),Holidays!$J$3:$J$937),
IF($T881&gt;=DATEVALUE("10/1/20"&amp;RIGHT(BX$1,2)),NETWORKDAYS($T881,DATEVALUE("9/30/20"&amp;RIGHT(BY$1,2)),Holidays!$J$3:$J$937),"")))),"")/(NETWORKDAYS($T881,$U881,Holidays!$J$3:$J$937)),0))</f>
        <v/>
      </c>
      <c r="BZ881" s="87" t="str">
        <f>IF($Q881="","",IFERROR(IF(OR(AND($T881&gt;=DATEVALUE("10/1/20"&amp;RIGHT(BY$1,2)),$T881&lt;=DATEVALUE("9/30/20"&amp;RIGHT(BZ$1,2))),AND($U881&gt;=DATEVALUE("10/1/20"&amp;RIGHT(BY$1,2)),$U881&lt;=DATEVALUE("9/30/20"&amp;RIGHT(BZ$1,2))),AND($T881&lt;=DATEVALUE("10/1/20"&amp;RIGHT(BY$1,2)),$U881&gt;=DATEVALUE("9/30/20"&amp;RIGHT(BZ$1,2)))),
IF(AND($T881&gt;=DATEVALUE("10/1/20"&amp;RIGHT(BY$1,2)),$U881&lt;=DATEVALUE("9/30/20"&amp;RIGHT(BZ$1,2))),NETWORKDAYS($T881,$U881,Holidays!$J$3:$J$937),
IF(AND($T881&lt;DATEVALUE("10/1/20"&amp;RIGHT(BY$1,2)),$U881&lt;=DATEVALUE("9/30/20"&amp;RIGHT(BZ$1,2))),NETWORKDAYS(DATEVALUE("10/1/20"&amp;RIGHT(BY$1,2)),$U881,Holidays!$J$3:$J$937),
IF($T881&lt;DATEVALUE("10/1/20"&amp;RIGHT(BY$1,2)),NETWORKDAYS(DATEVALUE("10/1/20"&amp;RIGHT(BY$1,2)),DATEVALUE("9/30/20"&amp;RIGHT(BZ$1,2)),Holidays!$J$3:$J$937),
IF($T881&gt;=DATEVALUE("10/1/20"&amp;RIGHT(BY$1,2)),NETWORKDAYS($T881,DATEVALUE("9/30/20"&amp;RIGHT(BZ$1,2)),Holidays!$J$3:$J$937),"")))),"")/(NETWORKDAYS($T881,$U881,Holidays!$J$3:$J$937)),0))</f>
        <v/>
      </c>
      <c r="CA881" s="87" t="str">
        <f>IF($Q881="","",IFERROR(IF(OR(AND($T881&gt;=DATEVALUE("10/1/20"&amp;RIGHT(BZ$1,2)),$T881&lt;=DATEVALUE("9/30/20"&amp;RIGHT(CA$1,2))),AND($U881&gt;=DATEVALUE("10/1/20"&amp;RIGHT(BZ$1,2)),$U881&lt;=DATEVALUE("9/30/20"&amp;RIGHT(CA$1,2))),AND($T881&lt;=DATEVALUE("10/1/20"&amp;RIGHT(BZ$1,2)),$U881&gt;=DATEVALUE("9/30/20"&amp;RIGHT(CA$1,2)))),
IF(AND($T881&gt;=DATEVALUE("10/1/20"&amp;RIGHT(BZ$1,2)),$U881&lt;=DATEVALUE("9/30/20"&amp;RIGHT(CA$1,2))),NETWORKDAYS($T881,$U881,Holidays!$J$3:$J$937),
IF(AND($T881&lt;DATEVALUE("10/1/20"&amp;RIGHT(BZ$1,2)),$U881&lt;=DATEVALUE("9/30/20"&amp;RIGHT(CA$1,2))),NETWORKDAYS(DATEVALUE("10/1/20"&amp;RIGHT(BZ$1,2)),$U881,Holidays!$J$3:$J$937),
IF($T881&lt;DATEVALUE("10/1/20"&amp;RIGHT(BZ$1,2)),NETWORKDAYS(DATEVALUE("10/1/20"&amp;RIGHT(BZ$1,2)),DATEVALUE("9/30/20"&amp;RIGHT(CA$1,2)),Holidays!$J$3:$J$937),
IF($T881&gt;=DATEVALUE("10/1/20"&amp;RIGHT(BZ$1,2)),NETWORKDAYS($T881,DATEVALUE("9/30/20"&amp;RIGHT(CA$1,2)),Holidays!$J$3:$J$937),"")))),"")/(NETWORKDAYS($T881,$U881,Holidays!$J$3:$J$937)),0))</f>
        <v/>
      </c>
      <c r="CB881" s="87" t="str">
        <f>IF($Q881="","",IFERROR(IF(OR(AND($T881&gt;=DATEVALUE("10/1/20"&amp;RIGHT(CA$1,2)),$T881&lt;=DATEVALUE("9/30/20"&amp;RIGHT(CB$1,2))),AND($U881&gt;=DATEVALUE("10/1/20"&amp;RIGHT(CA$1,2)),$U881&lt;=DATEVALUE("9/30/20"&amp;RIGHT(CB$1,2))),AND($T881&lt;=DATEVALUE("10/1/20"&amp;RIGHT(CA$1,2)),$U881&gt;=DATEVALUE("9/30/20"&amp;RIGHT(CB$1,2)))),
IF(AND($T881&gt;=DATEVALUE("10/1/20"&amp;RIGHT(CA$1,2)),$U881&lt;=DATEVALUE("9/30/20"&amp;RIGHT(CB$1,2))),NETWORKDAYS($T881,$U881,Holidays!$J$3:$J$937),
IF(AND($T881&lt;DATEVALUE("10/1/20"&amp;RIGHT(CA$1,2)),$U881&lt;=DATEVALUE("9/30/20"&amp;RIGHT(CB$1,2))),NETWORKDAYS(DATEVALUE("10/1/20"&amp;RIGHT(CA$1,2)),$U881,Holidays!$J$3:$J$937),
IF($T881&lt;DATEVALUE("10/1/20"&amp;RIGHT(CA$1,2)),NETWORKDAYS(DATEVALUE("10/1/20"&amp;RIGHT(CA$1,2)),DATEVALUE("9/30/20"&amp;RIGHT(CB$1,2)),Holidays!$J$3:$J$937),
IF($T881&gt;=DATEVALUE("10/1/20"&amp;RIGHT(CA$1,2)),NETWORKDAYS($T881,DATEVALUE("9/30/20"&amp;RIGHT(CB$1,2)),Holidays!$J$3:$J$937),"")))),"")/(NETWORKDAYS($T881,$U881,Holidays!$J$3:$J$937)),0))</f>
        <v/>
      </c>
    </row>
    <row r="882" spans="1:80">
      <c r="A882" s="97"/>
      <c r="B882" s="98" t="str">
        <f ca="1">IF(NOT($A882=""),OFFSET('WBS Reference &amp; User Procedure'!$A$1,MATCH($A882,'WBS Reference &amp; User Procedure'!$A:$A,0)-1,1),"")</f>
        <v/>
      </c>
      <c r="D882" s="97"/>
      <c r="T882" s="104" t="str">
        <f>IF(NOT(Q882=""),IF(NOT($S882=""),$S882,#REF!),"")</f>
        <v/>
      </c>
      <c r="U882" s="104" t="str">
        <f>IF(NOT(Q882=""),WORKDAY(T882,Q882,Holidays!$J$3:$J$937),"")</f>
        <v/>
      </c>
      <c r="V882" s="104"/>
      <c r="W882" s="104"/>
      <c r="X882" s="101" t="str">
        <f t="shared" si="197"/>
        <v/>
      </c>
      <c r="AL882" s="87" t="str">
        <f t="shared" ca="1" si="194"/>
        <v/>
      </c>
      <c r="AN882" s="87" t="str">
        <f t="shared" ca="1" si="198"/>
        <v/>
      </c>
      <c r="AO882" s="87" t="str">
        <f t="shared" ca="1" si="198"/>
        <v/>
      </c>
      <c r="AP882" s="87" t="str">
        <f t="shared" ca="1" si="198"/>
        <v/>
      </c>
      <c r="AQ882" s="87" t="str">
        <f t="shared" ca="1" si="198"/>
        <v/>
      </c>
      <c r="AR882" s="87" t="str">
        <f t="shared" ca="1" si="198"/>
        <v/>
      </c>
      <c r="AS882" s="87" t="str">
        <f t="shared" ca="1" si="198"/>
        <v/>
      </c>
      <c r="AT882" s="87" t="str">
        <f t="shared" ca="1" si="198"/>
        <v/>
      </c>
      <c r="AU882" s="87" t="str">
        <f t="shared" ca="1" si="198"/>
        <v/>
      </c>
      <c r="AV882" s="87" t="str">
        <f t="shared" ca="1" si="198"/>
        <v/>
      </c>
      <c r="AW882" s="87" t="str">
        <f t="shared" ca="1" si="198"/>
        <v/>
      </c>
      <c r="AX882" s="87" t="str">
        <f t="shared" ca="1" si="199"/>
        <v/>
      </c>
      <c r="AY882" s="87" t="str">
        <f t="shared" ca="1" si="199"/>
        <v/>
      </c>
      <c r="AZ882" s="87" t="str">
        <f t="shared" ca="1" si="199"/>
        <v/>
      </c>
      <c r="BA882" s="87" t="str">
        <f t="shared" ca="1" si="199"/>
        <v/>
      </c>
      <c r="BB882" s="87" t="str">
        <f t="shared" ca="1" si="199"/>
        <v/>
      </c>
      <c r="BC882" s="87" t="str">
        <f t="shared" ca="1" si="199"/>
        <v/>
      </c>
      <c r="BD882" s="87" t="str">
        <f t="shared" ca="1" si="199"/>
        <v/>
      </c>
      <c r="BE882" s="87" t="str">
        <f t="shared" ca="1" si="199"/>
        <v/>
      </c>
      <c r="BF882" s="87" t="str">
        <f t="shared" ca="1" si="199"/>
        <v/>
      </c>
      <c r="BG882" s="87" t="str">
        <f t="shared" ca="1" si="199"/>
        <v/>
      </c>
      <c r="BI882" s="87" t="str">
        <f>IF($Q882="","",IFERROR(IF(OR(AND($T882&gt;=DATEVALUE("10/1/20"&amp;RIGHT(BH$1,2)),$T882&lt;=DATEVALUE("9/30/20"&amp;RIGHT(BI$1,2))),AND($U882&gt;=DATEVALUE("10/1/20"&amp;RIGHT(BH$1,2)),$U882&lt;=DATEVALUE("9/30/20"&amp;RIGHT(BI$1,2))),AND($T882&lt;=DATEVALUE("10/1/20"&amp;RIGHT(BH$1,2)),$U882&gt;=DATEVALUE("9/30/20"&amp;RIGHT(BI$1,2)))),
IF(AND($T882&gt;=DATEVALUE("10/1/20"&amp;RIGHT(BH$1,2)),$U882&lt;=DATEVALUE("9/30/20"&amp;RIGHT(BI$1,2))),NETWORKDAYS($T882,$U882,Holidays!$J$3:$J$937),
IF(AND($T882&lt;DATEVALUE("10/1/20"&amp;RIGHT(BH$1,2)),$U882&lt;=DATEVALUE("9/30/20"&amp;RIGHT(BI$1,2))),NETWORKDAYS(DATEVALUE("10/1/20"&amp;RIGHT(BH$1,2)),$U882,Holidays!$J$3:$J$937),
IF($T882&lt;DATEVALUE("10/1/20"&amp;RIGHT(BH$1,2)),NETWORKDAYS(DATEVALUE("10/1/20"&amp;RIGHT(BH$1,2)),DATEVALUE("9/30/20"&amp;RIGHT(BI$1,2)),Holidays!$J$3:$J$937),
IF($T882&gt;=DATEVALUE("10/1/20"&amp;RIGHT(BH$1,2)),NETWORKDAYS($T882,DATEVALUE("9/30/20"&amp;RIGHT(BI$1,2)),Holidays!$J$3:$J$937),"")))),"")/(NETWORKDAYS($T882,$U882,Holidays!$J$3:$J$937)),0))</f>
        <v/>
      </c>
      <c r="BJ882" s="87" t="str">
        <f>IF($Q882="","",IFERROR(IF(OR(AND($T882&gt;=DATEVALUE("10/1/20"&amp;RIGHT(BI$1,2)),$T882&lt;=DATEVALUE("9/30/20"&amp;RIGHT(BJ$1,2))),AND($U882&gt;=DATEVALUE("10/1/20"&amp;RIGHT(BI$1,2)),$U882&lt;=DATEVALUE("9/30/20"&amp;RIGHT(BJ$1,2))),AND($T882&lt;=DATEVALUE("10/1/20"&amp;RIGHT(BI$1,2)),$U882&gt;=DATEVALUE("9/30/20"&amp;RIGHT(BJ$1,2)))),
IF(AND($T882&gt;=DATEVALUE("10/1/20"&amp;RIGHT(BI$1,2)),$U882&lt;=DATEVALUE("9/30/20"&amp;RIGHT(BJ$1,2))),NETWORKDAYS($T882,$U882,Holidays!$J$3:$J$937),
IF(AND($T882&lt;DATEVALUE("10/1/20"&amp;RIGHT(BI$1,2)),$U882&lt;=DATEVALUE("9/30/20"&amp;RIGHT(BJ$1,2))),NETWORKDAYS(DATEVALUE("10/1/20"&amp;RIGHT(BI$1,2)),$U882,Holidays!$J$3:$J$937),
IF($T882&lt;DATEVALUE("10/1/20"&amp;RIGHT(BI$1,2)),NETWORKDAYS(DATEVALUE("10/1/20"&amp;RIGHT(BI$1,2)),DATEVALUE("9/30/20"&amp;RIGHT(BJ$1,2)),Holidays!$J$3:$J$937),
IF($T882&gt;=DATEVALUE("10/1/20"&amp;RIGHT(BI$1,2)),NETWORKDAYS($T882,DATEVALUE("9/30/20"&amp;RIGHT(BJ$1,2)),Holidays!$J$3:$J$937),"")))),"")/(NETWORKDAYS($T882,$U882,Holidays!$J$3:$J$937)),0))</f>
        <v/>
      </c>
      <c r="BK882" s="87" t="str">
        <f>IF($Q882="","",IFERROR(IF(OR(AND($T882&gt;=DATEVALUE("10/1/20"&amp;RIGHT(BJ$1,2)),$T882&lt;=DATEVALUE("9/30/20"&amp;RIGHT(BK$1,2))),AND($U882&gt;=DATEVALUE("10/1/20"&amp;RIGHT(BJ$1,2)),$U882&lt;=DATEVALUE("9/30/20"&amp;RIGHT(BK$1,2))),AND($T882&lt;=DATEVALUE("10/1/20"&amp;RIGHT(BJ$1,2)),$U882&gt;=DATEVALUE("9/30/20"&amp;RIGHT(BK$1,2)))),
IF(AND($T882&gt;=DATEVALUE("10/1/20"&amp;RIGHT(BJ$1,2)),$U882&lt;=DATEVALUE("9/30/20"&amp;RIGHT(BK$1,2))),NETWORKDAYS($T882,$U882,Holidays!$J$3:$J$937),
IF(AND($T882&lt;DATEVALUE("10/1/20"&amp;RIGHT(BJ$1,2)),$U882&lt;=DATEVALUE("9/30/20"&amp;RIGHT(BK$1,2))),NETWORKDAYS(DATEVALUE("10/1/20"&amp;RIGHT(BJ$1,2)),$U882,Holidays!$J$3:$J$937),
IF($T882&lt;DATEVALUE("10/1/20"&amp;RIGHT(BJ$1,2)),NETWORKDAYS(DATEVALUE("10/1/20"&amp;RIGHT(BJ$1,2)),DATEVALUE("9/30/20"&amp;RIGHT(BK$1,2)),Holidays!$J$3:$J$937),
IF($T882&gt;=DATEVALUE("10/1/20"&amp;RIGHT(BJ$1,2)),NETWORKDAYS($T882,DATEVALUE("9/30/20"&amp;RIGHT(BK$1,2)),Holidays!$J$3:$J$937),"")))),"")/(NETWORKDAYS($T882,$U882,Holidays!$J$3:$J$937)),0))</f>
        <v/>
      </c>
      <c r="BL882" s="87" t="str">
        <f>IF($Q882="","",IFERROR(IF(OR(AND($T882&gt;=DATEVALUE("10/1/20"&amp;RIGHT(BK$1,2)),$T882&lt;=DATEVALUE("9/30/20"&amp;RIGHT(BL$1,2))),AND($U882&gt;=DATEVALUE("10/1/20"&amp;RIGHT(BK$1,2)),$U882&lt;=DATEVALUE("9/30/20"&amp;RIGHT(BL$1,2))),AND($T882&lt;=DATEVALUE("10/1/20"&amp;RIGHT(BK$1,2)),$U882&gt;=DATEVALUE("9/30/20"&amp;RIGHT(BL$1,2)))),
IF(AND($T882&gt;=DATEVALUE("10/1/20"&amp;RIGHT(BK$1,2)),$U882&lt;=DATEVALUE("9/30/20"&amp;RIGHT(BL$1,2))),NETWORKDAYS($T882,$U882,Holidays!$J$3:$J$937),
IF(AND($T882&lt;DATEVALUE("10/1/20"&amp;RIGHT(BK$1,2)),$U882&lt;=DATEVALUE("9/30/20"&amp;RIGHT(BL$1,2))),NETWORKDAYS(DATEVALUE("10/1/20"&amp;RIGHT(BK$1,2)),$U882,Holidays!$J$3:$J$937),
IF($T882&lt;DATEVALUE("10/1/20"&amp;RIGHT(BK$1,2)),NETWORKDAYS(DATEVALUE("10/1/20"&amp;RIGHT(BK$1,2)),DATEVALUE("9/30/20"&amp;RIGHT(BL$1,2)),Holidays!$J$3:$J$937),
IF($T882&gt;=DATEVALUE("10/1/20"&amp;RIGHT(BK$1,2)),NETWORKDAYS($T882,DATEVALUE("9/30/20"&amp;RIGHT(BL$1,2)),Holidays!$J$3:$J$937),"")))),"")/(NETWORKDAYS($T882,$U882,Holidays!$J$3:$J$937)),0))</f>
        <v/>
      </c>
      <c r="BM882" s="87" t="str">
        <f>IF($Q882="","",IFERROR(IF(OR(AND($T882&gt;=DATEVALUE("10/1/20"&amp;RIGHT(BL$1,2)),$T882&lt;=DATEVALUE("9/30/20"&amp;RIGHT(BM$1,2))),AND($U882&gt;=DATEVALUE("10/1/20"&amp;RIGHT(BL$1,2)),$U882&lt;=DATEVALUE("9/30/20"&amp;RIGHT(BM$1,2))),AND($T882&lt;=DATEVALUE("10/1/20"&amp;RIGHT(BL$1,2)),$U882&gt;=DATEVALUE("9/30/20"&amp;RIGHT(BM$1,2)))),
IF(AND($T882&gt;=DATEVALUE("10/1/20"&amp;RIGHT(BL$1,2)),$U882&lt;=DATEVALUE("9/30/20"&amp;RIGHT(BM$1,2))),NETWORKDAYS($T882,$U882,Holidays!$J$3:$J$937),
IF(AND($T882&lt;DATEVALUE("10/1/20"&amp;RIGHT(BL$1,2)),$U882&lt;=DATEVALUE("9/30/20"&amp;RIGHT(BM$1,2))),NETWORKDAYS(DATEVALUE("10/1/20"&amp;RIGHT(BL$1,2)),$U882,Holidays!$J$3:$J$937),
IF($T882&lt;DATEVALUE("10/1/20"&amp;RIGHT(BL$1,2)),NETWORKDAYS(DATEVALUE("10/1/20"&amp;RIGHT(BL$1,2)),DATEVALUE("9/30/20"&amp;RIGHT(BM$1,2)),Holidays!$J$3:$J$937),
IF($T882&gt;=DATEVALUE("10/1/20"&amp;RIGHT(BL$1,2)),NETWORKDAYS($T882,DATEVALUE("9/30/20"&amp;RIGHT(BM$1,2)),Holidays!$J$3:$J$937),"")))),"")/(NETWORKDAYS($T882,$U882,Holidays!$J$3:$J$937)),0))</f>
        <v/>
      </c>
      <c r="BN882" s="87" t="str">
        <f>IF($Q882="","",IFERROR(IF(OR(AND($T882&gt;=DATEVALUE("10/1/20"&amp;RIGHT(BM$1,2)),$T882&lt;=DATEVALUE("9/30/20"&amp;RIGHT(BN$1,2))),AND($U882&gt;=DATEVALUE("10/1/20"&amp;RIGHT(BM$1,2)),$U882&lt;=DATEVALUE("9/30/20"&amp;RIGHT(BN$1,2))),AND($T882&lt;=DATEVALUE("10/1/20"&amp;RIGHT(BM$1,2)),$U882&gt;=DATEVALUE("9/30/20"&amp;RIGHT(BN$1,2)))),
IF(AND($T882&gt;=DATEVALUE("10/1/20"&amp;RIGHT(BM$1,2)),$U882&lt;=DATEVALUE("9/30/20"&amp;RIGHT(BN$1,2))),NETWORKDAYS($T882,$U882,Holidays!$J$3:$J$937),
IF(AND($T882&lt;DATEVALUE("10/1/20"&amp;RIGHT(BM$1,2)),$U882&lt;=DATEVALUE("9/30/20"&amp;RIGHT(BN$1,2))),NETWORKDAYS(DATEVALUE("10/1/20"&amp;RIGHT(BM$1,2)),$U882,Holidays!$J$3:$J$937),
IF($T882&lt;DATEVALUE("10/1/20"&amp;RIGHT(BM$1,2)),NETWORKDAYS(DATEVALUE("10/1/20"&amp;RIGHT(BM$1,2)),DATEVALUE("9/30/20"&amp;RIGHT(BN$1,2)),Holidays!$J$3:$J$937),
IF($T882&gt;=DATEVALUE("10/1/20"&amp;RIGHT(BM$1,2)),NETWORKDAYS($T882,DATEVALUE("9/30/20"&amp;RIGHT(BN$1,2)),Holidays!$J$3:$J$937),"")))),"")/(NETWORKDAYS($T882,$U882,Holidays!$J$3:$J$937)),0))</f>
        <v/>
      </c>
      <c r="BO882" s="87" t="str">
        <f>IF($Q882="","",IFERROR(IF(OR(AND($T882&gt;=DATEVALUE("10/1/20"&amp;RIGHT(BN$1,2)),$T882&lt;=DATEVALUE("9/30/20"&amp;RIGHT(BO$1,2))),AND($U882&gt;=DATEVALUE("10/1/20"&amp;RIGHT(BN$1,2)),$U882&lt;=DATEVALUE("9/30/20"&amp;RIGHT(BO$1,2))),AND($T882&lt;=DATEVALUE("10/1/20"&amp;RIGHT(BN$1,2)),$U882&gt;=DATEVALUE("9/30/20"&amp;RIGHT(BO$1,2)))),
IF(AND($T882&gt;=DATEVALUE("10/1/20"&amp;RIGHT(BN$1,2)),$U882&lt;=DATEVALUE("9/30/20"&amp;RIGHT(BO$1,2))),NETWORKDAYS($T882,$U882,Holidays!$J$3:$J$937),
IF(AND($T882&lt;DATEVALUE("10/1/20"&amp;RIGHT(BN$1,2)),$U882&lt;=DATEVALUE("9/30/20"&amp;RIGHT(BO$1,2))),NETWORKDAYS(DATEVALUE("10/1/20"&amp;RIGHT(BN$1,2)),$U882,Holidays!$J$3:$J$937),
IF($T882&lt;DATEVALUE("10/1/20"&amp;RIGHT(BN$1,2)),NETWORKDAYS(DATEVALUE("10/1/20"&amp;RIGHT(BN$1,2)),DATEVALUE("9/30/20"&amp;RIGHT(BO$1,2)),Holidays!$J$3:$J$937),
IF($T882&gt;=DATEVALUE("10/1/20"&amp;RIGHT(BN$1,2)),NETWORKDAYS($T882,DATEVALUE("9/30/20"&amp;RIGHT(BO$1,2)),Holidays!$J$3:$J$937),"")))),"")/(NETWORKDAYS($T882,$U882,Holidays!$J$3:$J$937)),0))</f>
        <v/>
      </c>
      <c r="BP882" s="87" t="str">
        <f>IF($Q882="","",IFERROR(IF(OR(AND($T882&gt;=DATEVALUE("10/1/20"&amp;RIGHT(BO$1,2)),$T882&lt;=DATEVALUE("9/30/20"&amp;RIGHT(BP$1,2))),AND($U882&gt;=DATEVALUE("10/1/20"&amp;RIGHT(BO$1,2)),$U882&lt;=DATEVALUE("9/30/20"&amp;RIGHT(BP$1,2))),AND($T882&lt;=DATEVALUE("10/1/20"&amp;RIGHT(BO$1,2)),$U882&gt;=DATEVALUE("9/30/20"&amp;RIGHT(BP$1,2)))),
IF(AND($T882&gt;=DATEVALUE("10/1/20"&amp;RIGHT(BO$1,2)),$U882&lt;=DATEVALUE("9/30/20"&amp;RIGHT(BP$1,2))),NETWORKDAYS($T882,$U882,Holidays!$J$3:$J$937),
IF(AND($T882&lt;DATEVALUE("10/1/20"&amp;RIGHT(BO$1,2)),$U882&lt;=DATEVALUE("9/30/20"&amp;RIGHT(BP$1,2))),NETWORKDAYS(DATEVALUE("10/1/20"&amp;RIGHT(BO$1,2)),$U882,Holidays!$J$3:$J$937),
IF($T882&lt;DATEVALUE("10/1/20"&amp;RIGHT(BO$1,2)),NETWORKDAYS(DATEVALUE("10/1/20"&amp;RIGHT(BO$1,2)),DATEVALUE("9/30/20"&amp;RIGHT(BP$1,2)),Holidays!$J$3:$J$937),
IF($T882&gt;=DATEVALUE("10/1/20"&amp;RIGHT(BO$1,2)),NETWORKDAYS($T882,DATEVALUE("9/30/20"&amp;RIGHT(BP$1,2)),Holidays!$J$3:$J$937),"")))),"")/(NETWORKDAYS($T882,$U882,Holidays!$J$3:$J$937)),0))</f>
        <v/>
      </c>
      <c r="BQ882" s="87" t="str">
        <f>IF($Q882="","",IFERROR(IF(OR(AND($T882&gt;=DATEVALUE("10/1/20"&amp;RIGHT(BP$1,2)),$T882&lt;=DATEVALUE("9/30/20"&amp;RIGHT(BQ$1,2))),AND($U882&gt;=DATEVALUE("10/1/20"&amp;RIGHT(BP$1,2)),$U882&lt;=DATEVALUE("9/30/20"&amp;RIGHT(BQ$1,2))),AND($T882&lt;=DATEVALUE("10/1/20"&amp;RIGHT(BP$1,2)),$U882&gt;=DATEVALUE("9/30/20"&amp;RIGHT(BQ$1,2)))),
IF(AND($T882&gt;=DATEVALUE("10/1/20"&amp;RIGHT(BP$1,2)),$U882&lt;=DATEVALUE("9/30/20"&amp;RIGHT(BQ$1,2))),NETWORKDAYS($T882,$U882,Holidays!$J$3:$J$937),
IF(AND($T882&lt;DATEVALUE("10/1/20"&amp;RIGHT(BP$1,2)),$U882&lt;=DATEVALUE("9/30/20"&amp;RIGHT(BQ$1,2))),NETWORKDAYS(DATEVALUE("10/1/20"&amp;RIGHT(BP$1,2)),$U882,Holidays!$J$3:$J$937),
IF($T882&lt;DATEVALUE("10/1/20"&amp;RIGHT(BP$1,2)),NETWORKDAYS(DATEVALUE("10/1/20"&amp;RIGHT(BP$1,2)),DATEVALUE("9/30/20"&amp;RIGHT(BQ$1,2)),Holidays!$J$3:$J$937),
IF($T882&gt;=DATEVALUE("10/1/20"&amp;RIGHT(BP$1,2)),NETWORKDAYS($T882,DATEVALUE("9/30/20"&amp;RIGHT(BQ$1,2)),Holidays!$J$3:$J$937),"")))),"")/(NETWORKDAYS($T882,$U882,Holidays!$J$3:$J$937)),0))</f>
        <v/>
      </c>
      <c r="BR882" s="87" t="str">
        <f>IF($Q882="","",IFERROR(IF(OR(AND($T882&gt;=DATEVALUE("10/1/20"&amp;RIGHT(BQ$1,2)),$T882&lt;=DATEVALUE("9/30/20"&amp;RIGHT(BR$1,2))),AND($U882&gt;=DATEVALUE("10/1/20"&amp;RIGHT(BQ$1,2)),$U882&lt;=DATEVALUE("9/30/20"&amp;RIGHT(BR$1,2))),AND($T882&lt;=DATEVALUE("10/1/20"&amp;RIGHT(BQ$1,2)),$U882&gt;=DATEVALUE("9/30/20"&amp;RIGHT(BR$1,2)))),
IF(AND($T882&gt;=DATEVALUE("10/1/20"&amp;RIGHT(BQ$1,2)),$U882&lt;=DATEVALUE("9/30/20"&amp;RIGHT(BR$1,2))),NETWORKDAYS($T882,$U882,Holidays!$J$3:$J$937),
IF(AND($T882&lt;DATEVALUE("10/1/20"&amp;RIGHT(BQ$1,2)),$U882&lt;=DATEVALUE("9/30/20"&amp;RIGHT(BR$1,2))),NETWORKDAYS(DATEVALUE("10/1/20"&amp;RIGHT(BQ$1,2)),$U882,Holidays!$J$3:$J$937),
IF($T882&lt;DATEVALUE("10/1/20"&amp;RIGHT(BQ$1,2)),NETWORKDAYS(DATEVALUE("10/1/20"&amp;RIGHT(BQ$1,2)),DATEVALUE("9/30/20"&amp;RIGHT(BR$1,2)),Holidays!$J$3:$J$937),
IF($T882&gt;=DATEVALUE("10/1/20"&amp;RIGHT(BQ$1,2)),NETWORKDAYS($T882,DATEVALUE("9/30/20"&amp;RIGHT(BR$1,2)),Holidays!$J$3:$J$937),"")))),"")/(NETWORKDAYS($T882,$U882,Holidays!$J$3:$J$937)),0))</f>
        <v/>
      </c>
      <c r="BS882" s="87" t="str">
        <f>IF($Q882="","",IFERROR(IF(OR(AND($T882&gt;=DATEVALUE("10/1/20"&amp;RIGHT(BR$1,2)),$T882&lt;=DATEVALUE("9/30/20"&amp;RIGHT(BS$1,2))),AND($U882&gt;=DATEVALUE("10/1/20"&amp;RIGHT(BR$1,2)),$U882&lt;=DATEVALUE("9/30/20"&amp;RIGHT(BS$1,2))),AND($T882&lt;=DATEVALUE("10/1/20"&amp;RIGHT(BR$1,2)),$U882&gt;=DATEVALUE("9/30/20"&amp;RIGHT(BS$1,2)))),
IF(AND($T882&gt;=DATEVALUE("10/1/20"&amp;RIGHT(BR$1,2)),$U882&lt;=DATEVALUE("9/30/20"&amp;RIGHT(BS$1,2))),NETWORKDAYS($T882,$U882,Holidays!$J$3:$J$937),
IF(AND($T882&lt;DATEVALUE("10/1/20"&amp;RIGHT(BR$1,2)),$U882&lt;=DATEVALUE("9/30/20"&amp;RIGHT(BS$1,2))),NETWORKDAYS(DATEVALUE("10/1/20"&amp;RIGHT(BR$1,2)),$U882,Holidays!$J$3:$J$937),
IF($T882&lt;DATEVALUE("10/1/20"&amp;RIGHT(BR$1,2)),NETWORKDAYS(DATEVALUE("10/1/20"&amp;RIGHT(BR$1,2)),DATEVALUE("9/30/20"&amp;RIGHT(BS$1,2)),Holidays!$J$3:$J$937),
IF($T882&gt;=DATEVALUE("10/1/20"&amp;RIGHT(BR$1,2)),NETWORKDAYS($T882,DATEVALUE("9/30/20"&amp;RIGHT(BS$1,2)),Holidays!$J$3:$J$937),"")))),"")/(NETWORKDAYS($T882,$U882,Holidays!$J$3:$J$937)),0))</f>
        <v/>
      </c>
      <c r="BT882" s="87" t="str">
        <f>IF($Q882="","",IFERROR(IF(OR(AND($T882&gt;=DATEVALUE("10/1/20"&amp;RIGHT(BS$1,2)),$T882&lt;=DATEVALUE("9/30/20"&amp;RIGHT(BT$1,2))),AND($U882&gt;=DATEVALUE("10/1/20"&amp;RIGHT(BS$1,2)),$U882&lt;=DATEVALUE("9/30/20"&amp;RIGHT(BT$1,2))),AND($T882&lt;=DATEVALUE("10/1/20"&amp;RIGHT(BS$1,2)),$U882&gt;=DATEVALUE("9/30/20"&amp;RIGHT(BT$1,2)))),
IF(AND($T882&gt;=DATEVALUE("10/1/20"&amp;RIGHT(BS$1,2)),$U882&lt;=DATEVALUE("9/30/20"&amp;RIGHT(BT$1,2))),NETWORKDAYS($T882,$U882,Holidays!$J$3:$J$937),
IF(AND($T882&lt;DATEVALUE("10/1/20"&amp;RIGHT(BS$1,2)),$U882&lt;=DATEVALUE("9/30/20"&amp;RIGHT(BT$1,2))),NETWORKDAYS(DATEVALUE("10/1/20"&amp;RIGHT(BS$1,2)),$U882,Holidays!$J$3:$J$937),
IF($T882&lt;DATEVALUE("10/1/20"&amp;RIGHT(BS$1,2)),NETWORKDAYS(DATEVALUE("10/1/20"&amp;RIGHT(BS$1,2)),DATEVALUE("9/30/20"&amp;RIGHT(BT$1,2)),Holidays!$J$3:$J$937),
IF($T882&gt;=DATEVALUE("10/1/20"&amp;RIGHT(BS$1,2)),NETWORKDAYS($T882,DATEVALUE("9/30/20"&amp;RIGHT(BT$1,2)),Holidays!$J$3:$J$937),"")))),"")/(NETWORKDAYS($T882,$U882,Holidays!$J$3:$J$937)),0))</f>
        <v/>
      </c>
      <c r="BU882" s="87" t="str">
        <f>IF($Q882="","",IFERROR(IF(OR(AND($T882&gt;=DATEVALUE("10/1/20"&amp;RIGHT(BT$1,2)),$T882&lt;=DATEVALUE("9/30/20"&amp;RIGHT(BU$1,2))),AND($U882&gt;=DATEVALUE("10/1/20"&amp;RIGHT(BT$1,2)),$U882&lt;=DATEVALUE("9/30/20"&amp;RIGHT(BU$1,2))),AND($T882&lt;=DATEVALUE("10/1/20"&amp;RIGHT(BT$1,2)),$U882&gt;=DATEVALUE("9/30/20"&amp;RIGHT(BU$1,2)))),
IF(AND($T882&gt;=DATEVALUE("10/1/20"&amp;RIGHT(BT$1,2)),$U882&lt;=DATEVALUE("9/30/20"&amp;RIGHT(BU$1,2))),NETWORKDAYS($T882,$U882,Holidays!$J$3:$J$937),
IF(AND($T882&lt;DATEVALUE("10/1/20"&amp;RIGHT(BT$1,2)),$U882&lt;=DATEVALUE("9/30/20"&amp;RIGHT(BU$1,2))),NETWORKDAYS(DATEVALUE("10/1/20"&amp;RIGHT(BT$1,2)),$U882,Holidays!$J$3:$J$937),
IF($T882&lt;DATEVALUE("10/1/20"&amp;RIGHT(BT$1,2)),NETWORKDAYS(DATEVALUE("10/1/20"&amp;RIGHT(BT$1,2)),DATEVALUE("9/30/20"&amp;RIGHT(BU$1,2)),Holidays!$J$3:$J$937),
IF($T882&gt;=DATEVALUE("10/1/20"&amp;RIGHT(BT$1,2)),NETWORKDAYS($T882,DATEVALUE("9/30/20"&amp;RIGHT(BU$1,2)),Holidays!$J$3:$J$937),"")))),"")/(NETWORKDAYS($T882,$U882,Holidays!$J$3:$J$937)),0))</f>
        <v/>
      </c>
      <c r="BV882" s="87" t="str">
        <f>IF($Q882="","",IFERROR(IF(OR(AND($T882&gt;=DATEVALUE("10/1/20"&amp;RIGHT(BU$1,2)),$T882&lt;=DATEVALUE("9/30/20"&amp;RIGHT(BV$1,2))),AND($U882&gt;=DATEVALUE("10/1/20"&amp;RIGHT(BU$1,2)),$U882&lt;=DATEVALUE("9/30/20"&amp;RIGHT(BV$1,2))),AND($T882&lt;=DATEVALUE("10/1/20"&amp;RIGHT(BU$1,2)),$U882&gt;=DATEVALUE("9/30/20"&amp;RIGHT(BV$1,2)))),
IF(AND($T882&gt;=DATEVALUE("10/1/20"&amp;RIGHT(BU$1,2)),$U882&lt;=DATEVALUE("9/30/20"&amp;RIGHT(BV$1,2))),NETWORKDAYS($T882,$U882,Holidays!$J$3:$J$937),
IF(AND($T882&lt;DATEVALUE("10/1/20"&amp;RIGHT(BU$1,2)),$U882&lt;=DATEVALUE("9/30/20"&amp;RIGHT(BV$1,2))),NETWORKDAYS(DATEVALUE("10/1/20"&amp;RIGHT(BU$1,2)),$U882,Holidays!$J$3:$J$937),
IF($T882&lt;DATEVALUE("10/1/20"&amp;RIGHT(BU$1,2)),NETWORKDAYS(DATEVALUE("10/1/20"&amp;RIGHT(BU$1,2)),DATEVALUE("9/30/20"&amp;RIGHT(BV$1,2)),Holidays!$J$3:$J$937),
IF($T882&gt;=DATEVALUE("10/1/20"&amp;RIGHT(BU$1,2)),NETWORKDAYS($T882,DATEVALUE("9/30/20"&amp;RIGHT(BV$1,2)),Holidays!$J$3:$J$937),"")))),"")/(NETWORKDAYS($T882,$U882,Holidays!$J$3:$J$937)),0))</f>
        <v/>
      </c>
      <c r="BW882" s="87" t="str">
        <f>IF($Q882="","",IFERROR(IF(OR(AND($T882&gt;=DATEVALUE("10/1/20"&amp;RIGHT(BV$1,2)),$T882&lt;=DATEVALUE("9/30/20"&amp;RIGHT(BW$1,2))),AND($U882&gt;=DATEVALUE("10/1/20"&amp;RIGHT(BV$1,2)),$U882&lt;=DATEVALUE("9/30/20"&amp;RIGHT(BW$1,2))),AND($T882&lt;=DATEVALUE("10/1/20"&amp;RIGHT(BV$1,2)),$U882&gt;=DATEVALUE("9/30/20"&amp;RIGHT(BW$1,2)))),
IF(AND($T882&gt;=DATEVALUE("10/1/20"&amp;RIGHT(BV$1,2)),$U882&lt;=DATEVALUE("9/30/20"&amp;RIGHT(BW$1,2))),NETWORKDAYS($T882,$U882,Holidays!$J$3:$J$937),
IF(AND($T882&lt;DATEVALUE("10/1/20"&amp;RIGHT(BV$1,2)),$U882&lt;=DATEVALUE("9/30/20"&amp;RIGHT(BW$1,2))),NETWORKDAYS(DATEVALUE("10/1/20"&amp;RIGHT(BV$1,2)),$U882,Holidays!$J$3:$J$937),
IF($T882&lt;DATEVALUE("10/1/20"&amp;RIGHT(BV$1,2)),NETWORKDAYS(DATEVALUE("10/1/20"&amp;RIGHT(BV$1,2)),DATEVALUE("9/30/20"&amp;RIGHT(BW$1,2)),Holidays!$J$3:$J$937),
IF($T882&gt;=DATEVALUE("10/1/20"&amp;RIGHT(BV$1,2)),NETWORKDAYS($T882,DATEVALUE("9/30/20"&amp;RIGHT(BW$1,2)),Holidays!$J$3:$J$937),"")))),"")/(NETWORKDAYS($T882,$U882,Holidays!$J$3:$J$937)),0))</f>
        <v/>
      </c>
      <c r="BX882" s="87" t="str">
        <f>IF($Q882="","",IFERROR(IF(OR(AND($T882&gt;=DATEVALUE("10/1/20"&amp;RIGHT(BW$1,2)),$T882&lt;=DATEVALUE("9/30/20"&amp;RIGHT(BX$1,2))),AND($U882&gt;=DATEVALUE("10/1/20"&amp;RIGHT(BW$1,2)),$U882&lt;=DATEVALUE("9/30/20"&amp;RIGHT(BX$1,2))),AND($T882&lt;=DATEVALUE("10/1/20"&amp;RIGHT(BW$1,2)),$U882&gt;=DATEVALUE("9/30/20"&amp;RIGHT(BX$1,2)))),
IF(AND($T882&gt;=DATEVALUE("10/1/20"&amp;RIGHT(BW$1,2)),$U882&lt;=DATEVALUE("9/30/20"&amp;RIGHT(BX$1,2))),NETWORKDAYS($T882,$U882,Holidays!$J$3:$J$937),
IF(AND($T882&lt;DATEVALUE("10/1/20"&amp;RIGHT(BW$1,2)),$U882&lt;=DATEVALUE("9/30/20"&amp;RIGHT(BX$1,2))),NETWORKDAYS(DATEVALUE("10/1/20"&amp;RIGHT(BW$1,2)),$U882,Holidays!$J$3:$J$937),
IF($T882&lt;DATEVALUE("10/1/20"&amp;RIGHT(BW$1,2)),NETWORKDAYS(DATEVALUE("10/1/20"&amp;RIGHT(BW$1,2)),DATEVALUE("9/30/20"&amp;RIGHT(BX$1,2)),Holidays!$J$3:$J$937),
IF($T882&gt;=DATEVALUE("10/1/20"&amp;RIGHT(BW$1,2)),NETWORKDAYS($T882,DATEVALUE("9/30/20"&amp;RIGHT(BX$1,2)),Holidays!$J$3:$J$937),"")))),"")/(NETWORKDAYS($T882,$U882,Holidays!$J$3:$J$937)),0))</f>
        <v/>
      </c>
      <c r="BY882" s="87" t="str">
        <f>IF($Q882="","",IFERROR(IF(OR(AND($T882&gt;=DATEVALUE("10/1/20"&amp;RIGHT(BX$1,2)),$T882&lt;=DATEVALUE("9/30/20"&amp;RIGHT(BY$1,2))),AND($U882&gt;=DATEVALUE("10/1/20"&amp;RIGHT(BX$1,2)),$U882&lt;=DATEVALUE("9/30/20"&amp;RIGHT(BY$1,2))),AND($T882&lt;=DATEVALUE("10/1/20"&amp;RIGHT(BX$1,2)),$U882&gt;=DATEVALUE("9/30/20"&amp;RIGHT(BY$1,2)))),
IF(AND($T882&gt;=DATEVALUE("10/1/20"&amp;RIGHT(BX$1,2)),$U882&lt;=DATEVALUE("9/30/20"&amp;RIGHT(BY$1,2))),NETWORKDAYS($T882,$U882,Holidays!$J$3:$J$937),
IF(AND($T882&lt;DATEVALUE("10/1/20"&amp;RIGHT(BX$1,2)),$U882&lt;=DATEVALUE("9/30/20"&amp;RIGHT(BY$1,2))),NETWORKDAYS(DATEVALUE("10/1/20"&amp;RIGHT(BX$1,2)),$U882,Holidays!$J$3:$J$937),
IF($T882&lt;DATEVALUE("10/1/20"&amp;RIGHT(BX$1,2)),NETWORKDAYS(DATEVALUE("10/1/20"&amp;RIGHT(BX$1,2)),DATEVALUE("9/30/20"&amp;RIGHT(BY$1,2)),Holidays!$J$3:$J$937),
IF($T882&gt;=DATEVALUE("10/1/20"&amp;RIGHT(BX$1,2)),NETWORKDAYS($T882,DATEVALUE("9/30/20"&amp;RIGHT(BY$1,2)),Holidays!$J$3:$J$937),"")))),"")/(NETWORKDAYS($T882,$U882,Holidays!$J$3:$J$937)),0))</f>
        <v/>
      </c>
      <c r="BZ882" s="87" t="str">
        <f>IF($Q882="","",IFERROR(IF(OR(AND($T882&gt;=DATEVALUE("10/1/20"&amp;RIGHT(BY$1,2)),$T882&lt;=DATEVALUE("9/30/20"&amp;RIGHT(BZ$1,2))),AND($U882&gt;=DATEVALUE("10/1/20"&amp;RIGHT(BY$1,2)),$U882&lt;=DATEVALUE("9/30/20"&amp;RIGHT(BZ$1,2))),AND($T882&lt;=DATEVALUE("10/1/20"&amp;RIGHT(BY$1,2)),$U882&gt;=DATEVALUE("9/30/20"&amp;RIGHT(BZ$1,2)))),
IF(AND($T882&gt;=DATEVALUE("10/1/20"&amp;RIGHT(BY$1,2)),$U882&lt;=DATEVALUE("9/30/20"&amp;RIGHT(BZ$1,2))),NETWORKDAYS($T882,$U882,Holidays!$J$3:$J$937),
IF(AND($T882&lt;DATEVALUE("10/1/20"&amp;RIGHT(BY$1,2)),$U882&lt;=DATEVALUE("9/30/20"&amp;RIGHT(BZ$1,2))),NETWORKDAYS(DATEVALUE("10/1/20"&amp;RIGHT(BY$1,2)),$U882,Holidays!$J$3:$J$937),
IF($T882&lt;DATEVALUE("10/1/20"&amp;RIGHT(BY$1,2)),NETWORKDAYS(DATEVALUE("10/1/20"&amp;RIGHT(BY$1,2)),DATEVALUE("9/30/20"&amp;RIGHT(BZ$1,2)),Holidays!$J$3:$J$937),
IF($T882&gt;=DATEVALUE("10/1/20"&amp;RIGHT(BY$1,2)),NETWORKDAYS($T882,DATEVALUE("9/30/20"&amp;RIGHT(BZ$1,2)),Holidays!$J$3:$J$937),"")))),"")/(NETWORKDAYS($T882,$U882,Holidays!$J$3:$J$937)),0))</f>
        <v/>
      </c>
      <c r="CA882" s="87" t="str">
        <f>IF($Q882="","",IFERROR(IF(OR(AND($T882&gt;=DATEVALUE("10/1/20"&amp;RIGHT(BZ$1,2)),$T882&lt;=DATEVALUE("9/30/20"&amp;RIGHT(CA$1,2))),AND($U882&gt;=DATEVALUE("10/1/20"&amp;RIGHT(BZ$1,2)),$U882&lt;=DATEVALUE("9/30/20"&amp;RIGHT(CA$1,2))),AND($T882&lt;=DATEVALUE("10/1/20"&amp;RIGHT(BZ$1,2)),$U882&gt;=DATEVALUE("9/30/20"&amp;RIGHT(CA$1,2)))),
IF(AND($T882&gt;=DATEVALUE("10/1/20"&amp;RIGHT(BZ$1,2)),$U882&lt;=DATEVALUE("9/30/20"&amp;RIGHT(CA$1,2))),NETWORKDAYS($T882,$U882,Holidays!$J$3:$J$937),
IF(AND($T882&lt;DATEVALUE("10/1/20"&amp;RIGHT(BZ$1,2)),$U882&lt;=DATEVALUE("9/30/20"&amp;RIGHT(CA$1,2))),NETWORKDAYS(DATEVALUE("10/1/20"&amp;RIGHT(BZ$1,2)),$U882,Holidays!$J$3:$J$937),
IF($T882&lt;DATEVALUE("10/1/20"&amp;RIGHT(BZ$1,2)),NETWORKDAYS(DATEVALUE("10/1/20"&amp;RIGHT(BZ$1,2)),DATEVALUE("9/30/20"&amp;RIGHT(CA$1,2)),Holidays!$J$3:$J$937),
IF($T882&gt;=DATEVALUE("10/1/20"&amp;RIGHT(BZ$1,2)),NETWORKDAYS($T882,DATEVALUE("9/30/20"&amp;RIGHT(CA$1,2)),Holidays!$J$3:$J$937),"")))),"")/(NETWORKDAYS($T882,$U882,Holidays!$J$3:$J$937)),0))</f>
        <v/>
      </c>
      <c r="CB882" s="87" t="str">
        <f>IF($Q882="","",IFERROR(IF(OR(AND($T882&gt;=DATEVALUE("10/1/20"&amp;RIGHT(CA$1,2)),$T882&lt;=DATEVALUE("9/30/20"&amp;RIGHT(CB$1,2))),AND($U882&gt;=DATEVALUE("10/1/20"&amp;RIGHT(CA$1,2)),$U882&lt;=DATEVALUE("9/30/20"&amp;RIGHT(CB$1,2))),AND($T882&lt;=DATEVALUE("10/1/20"&amp;RIGHT(CA$1,2)),$U882&gt;=DATEVALUE("9/30/20"&amp;RIGHT(CB$1,2)))),
IF(AND($T882&gt;=DATEVALUE("10/1/20"&amp;RIGHT(CA$1,2)),$U882&lt;=DATEVALUE("9/30/20"&amp;RIGHT(CB$1,2))),NETWORKDAYS($T882,$U882,Holidays!$J$3:$J$937),
IF(AND($T882&lt;DATEVALUE("10/1/20"&amp;RIGHT(CA$1,2)),$U882&lt;=DATEVALUE("9/30/20"&amp;RIGHT(CB$1,2))),NETWORKDAYS(DATEVALUE("10/1/20"&amp;RIGHT(CA$1,2)),$U882,Holidays!$J$3:$J$937),
IF($T882&lt;DATEVALUE("10/1/20"&amp;RIGHT(CA$1,2)),NETWORKDAYS(DATEVALUE("10/1/20"&amp;RIGHT(CA$1,2)),DATEVALUE("9/30/20"&amp;RIGHT(CB$1,2)),Holidays!$J$3:$J$937),
IF($T882&gt;=DATEVALUE("10/1/20"&amp;RIGHT(CA$1,2)),NETWORKDAYS($T882,DATEVALUE("9/30/20"&amp;RIGHT(CB$1,2)),Holidays!$J$3:$J$937),"")))),"")/(NETWORKDAYS($T882,$U882,Holidays!$J$3:$J$937)),0))</f>
        <v/>
      </c>
    </row>
    <row r="883" spans="1:80">
      <c r="A883" s="97"/>
      <c r="B883" s="98" t="str">
        <f ca="1">IF(NOT($A883=""),OFFSET('WBS Reference &amp; User Procedure'!$A$1,MATCH($A883,'WBS Reference &amp; User Procedure'!$A:$A,0)-1,1),"")</f>
        <v/>
      </c>
      <c r="D883" s="97"/>
      <c r="T883" s="104" t="str">
        <f>IF(NOT(Q883=""),IF(NOT($S883=""),$S883,#REF!),"")</f>
        <v/>
      </c>
      <c r="U883" s="104" t="str">
        <f>IF(NOT(Q883=""),WORKDAY(T883,Q883,Holidays!$J$3:$J$937),"")</f>
        <v/>
      </c>
      <c r="V883" s="104"/>
      <c r="W883" s="104"/>
      <c r="X883" s="101" t="str">
        <f t="shared" si="197"/>
        <v/>
      </c>
      <c r="AL883" s="87" t="str">
        <f t="shared" ca="1" si="194"/>
        <v/>
      </c>
      <c r="AN883" s="87" t="str">
        <f t="shared" ca="1" si="198"/>
        <v/>
      </c>
      <c r="AO883" s="87" t="str">
        <f t="shared" ca="1" si="198"/>
        <v/>
      </c>
      <c r="AP883" s="87" t="str">
        <f t="shared" ca="1" si="198"/>
        <v/>
      </c>
      <c r="AQ883" s="87" t="str">
        <f t="shared" ca="1" si="198"/>
        <v/>
      </c>
      <c r="AR883" s="87" t="str">
        <f t="shared" ca="1" si="198"/>
        <v/>
      </c>
      <c r="AS883" s="87" t="str">
        <f t="shared" ca="1" si="198"/>
        <v/>
      </c>
      <c r="AT883" s="87" t="str">
        <f t="shared" ca="1" si="198"/>
        <v/>
      </c>
      <c r="AU883" s="87" t="str">
        <f t="shared" ca="1" si="198"/>
        <v/>
      </c>
      <c r="AV883" s="87" t="str">
        <f t="shared" ca="1" si="198"/>
        <v/>
      </c>
      <c r="AW883" s="87" t="str">
        <f t="shared" ca="1" si="198"/>
        <v/>
      </c>
      <c r="AX883" s="87" t="str">
        <f t="shared" ca="1" si="199"/>
        <v/>
      </c>
      <c r="AY883" s="87" t="str">
        <f t="shared" ca="1" si="199"/>
        <v/>
      </c>
      <c r="AZ883" s="87" t="str">
        <f t="shared" ca="1" si="199"/>
        <v/>
      </c>
      <c r="BA883" s="87" t="str">
        <f t="shared" ca="1" si="199"/>
        <v/>
      </c>
      <c r="BB883" s="87" t="str">
        <f t="shared" ca="1" si="199"/>
        <v/>
      </c>
      <c r="BC883" s="87" t="str">
        <f t="shared" ca="1" si="199"/>
        <v/>
      </c>
      <c r="BD883" s="87" t="str">
        <f t="shared" ca="1" si="199"/>
        <v/>
      </c>
      <c r="BE883" s="87" t="str">
        <f t="shared" ca="1" si="199"/>
        <v/>
      </c>
      <c r="BF883" s="87" t="str">
        <f t="shared" ca="1" si="199"/>
        <v/>
      </c>
      <c r="BG883" s="87" t="str">
        <f t="shared" ca="1" si="199"/>
        <v/>
      </c>
      <c r="BI883" s="87" t="str">
        <f>IF($Q883="","",IFERROR(IF(OR(AND($T883&gt;=DATEVALUE("10/1/20"&amp;RIGHT(BH$1,2)),$T883&lt;=DATEVALUE("9/30/20"&amp;RIGHT(BI$1,2))),AND($U883&gt;=DATEVALUE("10/1/20"&amp;RIGHT(BH$1,2)),$U883&lt;=DATEVALUE("9/30/20"&amp;RIGHT(BI$1,2))),AND($T883&lt;=DATEVALUE("10/1/20"&amp;RIGHT(BH$1,2)),$U883&gt;=DATEVALUE("9/30/20"&amp;RIGHT(BI$1,2)))),
IF(AND($T883&gt;=DATEVALUE("10/1/20"&amp;RIGHT(BH$1,2)),$U883&lt;=DATEVALUE("9/30/20"&amp;RIGHT(BI$1,2))),NETWORKDAYS($T883,$U883,Holidays!$J$3:$J$937),
IF(AND($T883&lt;DATEVALUE("10/1/20"&amp;RIGHT(BH$1,2)),$U883&lt;=DATEVALUE("9/30/20"&amp;RIGHT(BI$1,2))),NETWORKDAYS(DATEVALUE("10/1/20"&amp;RIGHT(BH$1,2)),$U883,Holidays!$J$3:$J$937),
IF($T883&lt;DATEVALUE("10/1/20"&amp;RIGHT(BH$1,2)),NETWORKDAYS(DATEVALUE("10/1/20"&amp;RIGHT(BH$1,2)),DATEVALUE("9/30/20"&amp;RIGHT(BI$1,2)),Holidays!$J$3:$J$937),
IF($T883&gt;=DATEVALUE("10/1/20"&amp;RIGHT(BH$1,2)),NETWORKDAYS($T883,DATEVALUE("9/30/20"&amp;RIGHT(BI$1,2)),Holidays!$J$3:$J$937),"")))),"")/(NETWORKDAYS($T883,$U883,Holidays!$J$3:$J$937)),0))</f>
        <v/>
      </c>
      <c r="BJ883" s="87" t="str">
        <f>IF($Q883="","",IFERROR(IF(OR(AND($T883&gt;=DATEVALUE("10/1/20"&amp;RIGHT(BI$1,2)),$T883&lt;=DATEVALUE("9/30/20"&amp;RIGHT(BJ$1,2))),AND($U883&gt;=DATEVALUE("10/1/20"&amp;RIGHT(BI$1,2)),$U883&lt;=DATEVALUE("9/30/20"&amp;RIGHT(BJ$1,2))),AND($T883&lt;=DATEVALUE("10/1/20"&amp;RIGHT(BI$1,2)),$U883&gt;=DATEVALUE("9/30/20"&amp;RIGHT(BJ$1,2)))),
IF(AND($T883&gt;=DATEVALUE("10/1/20"&amp;RIGHT(BI$1,2)),$U883&lt;=DATEVALUE("9/30/20"&amp;RIGHT(BJ$1,2))),NETWORKDAYS($T883,$U883,Holidays!$J$3:$J$937),
IF(AND($T883&lt;DATEVALUE("10/1/20"&amp;RIGHT(BI$1,2)),$U883&lt;=DATEVALUE("9/30/20"&amp;RIGHT(BJ$1,2))),NETWORKDAYS(DATEVALUE("10/1/20"&amp;RIGHT(BI$1,2)),$U883,Holidays!$J$3:$J$937),
IF($T883&lt;DATEVALUE("10/1/20"&amp;RIGHT(BI$1,2)),NETWORKDAYS(DATEVALUE("10/1/20"&amp;RIGHT(BI$1,2)),DATEVALUE("9/30/20"&amp;RIGHT(BJ$1,2)),Holidays!$J$3:$J$937),
IF($T883&gt;=DATEVALUE("10/1/20"&amp;RIGHT(BI$1,2)),NETWORKDAYS($T883,DATEVALUE("9/30/20"&amp;RIGHT(BJ$1,2)),Holidays!$J$3:$J$937),"")))),"")/(NETWORKDAYS($T883,$U883,Holidays!$J$3:$J$937)),0))</f>
        <v/>
      </c>
      <c r="BK883" s="87" t="str">
        <f>IF($Q883="","",IFERROR(IF(OR(AND($T883&gt;=DATEVALUE("10/1/20"&amp;RIGHT(BJ$1,2)),$T883&lt;=DATEVALUE("9/30/20"&amp;RIGHT(BK$1,2))),AND($U883&gt;=DATEVALUE("10/1/20"&amp;RIGHT(BJ$1,2)),$U883&lt;=DATEVALUE("9/30/20"&amp;RIGHT(BK$1,2))),AND($T883&lt;=DATEVALUE("10/1/20"&amp;RIGHT(BJ$1,2)),$U883&gt;=DATEVALUE("9/30/20"&amp;RIGHT(BK$1,2)))),
IF(AND($T883&gt;=DATEVALUE("10/1/20"&amp;RIGHT(BJ$1,2)),$U883&lt;=DATEVALUE("9/30/20"&amp;RIGHT(BK$1,2))),NETWORKDAYS($T883,$U883,Holidays!$J$3:$J$937),
IF(AND($T883&lt;DATEVALUE("10/1/20"&amp;RIGHT(BJ$1,2)),$U883&lt;=DATEVALUE("9/30/20"&amp;RIGHT(BK$1,2))),NETWORKDAYS(DATEVALUE("10/1/20"&amp;RIGHT(BJ$1,2)),$U883,Holidays!$J$3:$J$937),
IF($T883&lt;DATEVALUE("10/1/20"&amp;RIGHT(BJ$1,2)),NETWORKDAYS(DATEVALUE("10/1/20"&amp;RIGHT(BJ$1,2)),DATEVALUE("9/30/20"&amp;RIGHT(BK$1,2)),Holidays!$J$3:$J$937),
IF($T883&gt;=DATEVALUE("10/1/20"&amp;RIGHT(BJ$1,2)),NETWORKDAYS($T883,DATEVALUE("9/30/20"&amp;RIGHT(BK$1,2)),Holidays!$J$3:$J$937),"")))),"")/(NETWORKDAYS($T883,$U883,Holidays!$J$3:$J$937)),0))</f>
        <v/>
      </c>
      <c r="BL883" s="87" t="str">
        <f>IF($Q883="","",IFERROR(IF(OR(AND($T883&gt;=DATEVALUE("10/1/20"&amp;RIGHT(BK$1,2)),$T883&lt;=DATEVALUE("9/30/20"&amp;RIGHT(BL$1,2))),AND($U883&gt;=DATEVALUE("10/1/20"&amp;RIGHT(BK$1,2)),$U883&lt;=DATEVALUE("9/30/20"&amp;RIGHT(BL$1,2))),AND($T883&lt;=DATEVALUE("10/1/20"&amp;RIGHT(BK$1,2)),$U883&gt;=DATEVALUE("9/30/20"&amp;RIGHT(BL$1,2)))),
IF(AND($T883&gt;=DATEVALUE("10/1/20"&amp;RIGHT(BK$1,2)),$U883&lt;=DATEVALUE("9/30/20"&amp;RIGHT(BL$1,2))),NETWORKDAYS($T883,$U883,Holidays!$J$3:$J$937),
IF(AND($T883&lt;DATEVALUE("10/1/20"&amp;RIGHT(BK$1,2)),$U883&lt;=DATEVALUE("9/30/20"&amp;RIGHT(BL$1,2))),NETWORKDAYS(DATEVALUE("10/1/20"&amp;RIGHT(BK$1,2)),$U883,Holidays!$J$3:$J$937),
IF($T883&lt;DATEVALUE("10/1/20"&amp;RIGHT(BK$1,2)),NETWORKDAYS(DATEVALUE("10/1/20"&amp;RIGHT(BK$1,2)),DATEVALUE("9/30/20"&amp;RIGHT(BL$1,2)),Holidays!$J$3:$J$937),
IF($T883&gt;=DATEVALUE("10/1/20"&amp;RIGHT(BK$1,2)),NETWORKDAYS($T883,DATEVALUE("9/30/20"&amp;RIGHT(BL$1,2)),Holidays!$J$3:$J$937),"")))),"")/(NETWORKDAYS($T883,$U883,Holidays!$J$3:$J$937)),0))</f>
        <v/>
      </c>
      <c r="BM883" s="87" t="str">
        <f>IF($Q883="","",IFERROR(IF(OR(AND($T883&gt;=DATEVALUE("10/1/20"&amp;RIGHT(BL$1,2)),$T883&lt;=DATEVALUE("9/30/20"&amp;RIGHT(BM$1,2))),AND($U883&gt;=DATEVALUE("10/1/20"&amp;RIGHT(BL$1,2)),$U883&lt;=DATEVALUE("9/30/20"&amp;RIGHT(BM$1,2))),AND($T883&lt;=DATEVALUE("10/1/20"&amp;RIGHT(BL$1,2)),$U883&gt;=DATEVALUE("9/30/20"&amp;RIGHT(BM$1,2)))),
IF(AND($T883&gt;=DATEVALUE("10/1/20"&amp;RIGHT(BL$1,2)),$U883&lt;=DATEVALUE("9/30/20"&amp;RIGHT(BM$1,2))),NETWORKDAYS($T883,$U883,Holidays!$J$3:$J$937),
IF(AND($T883&lt;DATEVALUE("10/1/20"&amp;RIGHT(BL$1,2)),$U883&lt;=DATEVALUE("9/30/20"&amp;RIGHT(BM$1,2))),NETWORKDAYS(DATEVALUE("10/1/20"&amp;RIGHT(BL$1,2)),$U883,Holidays!$J$3:$J$937),
IF($T883&lt;DATEVALUE("10/1/20"&amp;RIGHT(BL$1,2)),NETWORKDAYS(DATEVALUE("10/1/20"&amp;RIGHT(BL$1,2)),DATEVALUE("9/30/20"&amp;RIGHT(BM$1,2)),Holidays!$J$3:$J$937),
IF($T883&gt;=DATEVALUE("10/1/20"&amp;RIGHT(BL$1,2)),NETWORKDAYS($T883,DATEVALUE("9/30/20"&amp;RIGHT(BM$1,2)),Holidays!$J$3:$J$937),"")))),"")/(NETWORKDAYS($T883,$U883,Holidays!$J$3:$J$937)),0))</f>
        <v/>
      </c>
      <c r="BN883" s="87" t="str">
        <f>IF($Q883="","",IFERROR(IF(OR(AND($T883&gt;=DATEVALUE("10/1/20"&amp;RIGHT(BM$1,2)),$T883&lt;=DATEVALUE("9/30/20"&amp;RIGHT(BN$1,2))),AND($U883&gt;=DATEVALUE("10/1/20"&amp;RIGHT(BM$1,2)),$U883&lt;=DATEVALUE("9/30/20"&amp;RIGHT(BN$1,2))),AND($T883&lt;=DATEVALUE("10/1/20"&amp;RIGHT(BM$1,2)),$U883&gt;=DATEVALUE("9/30/20"&amp;RIGHT(BN$1,2)))),
IF(AND($T883&gt;=DATEVALUE("10/1/20"&amp;RIGHT(BM$1,2)),$U883&lt;=DATEVALUE("9/30/20"&amp;RIGHT(BN$1,2))),NETWORKDAYS($T883,$U883,Holidays!$J$3:$J$937),
IF(AND($T883&lt;DATEVALUE("10/1/20"&amp;RIGHT(BM$1,2)),$U883&lt;=DATEVALUE("9/30/20"&amp;RIGHT(BN$1,2))),NETWORKDAYS(DATEVALUE("10/1/20"&amp;RIGHT(BM$1,2)),$U883,Holidays!$J$3:$J$937),
IF($T883&lt;DATEVALUE("10/1/20"&amp;RIGHT(BM$1,2)),NETWORKDAYS(DATEVALUE("10/1/20"&amp;RIGHT(BM$1,2)),DATEVALUE("9/30/20"&amp;RIGHT(BN$1,2)),Holidays!$J$3:$J$937),
IF($T883&gt;=DATEVALUE("10/1/20"&amp;RIGHT(BM$1,2)),NETWORKDAYS($T883,DATEVALUE("9/30/20"&amp;RIGHT(BN$1,2)),Holidays!$J$3:$J$937),"")))),"")/(NETWORKDAYS($T883,$U883,Holidays!$J$3:$J$937)),0))</f>
        <v/>
      </c>
      <c r="BO883" s="87" t="str">
        <f>IF($Q883="","",IFERROR(IF(OR(AND($T883&gt;=DATEVALUE("10/1/20"&amp;RIGHT(BN$1,2)),$T883&lt;=DATEVALUE("9/30/20"&amp;RIGHT(BO$1,2))),AND($U883&gt;=DATEVALUE("10/1/20"&amp;RIGHT(BN$1,2)),$U883&lt;=DATEVALUE("9/30/20"&amp;RIGHT(BO$1,2))),AND($T883&lt;=DATEVALUE("10/1/20"&amp;RIGHT(BN$1,2)),$U883&gt;=DATEVALUE("9/30/20"&amp;RIGHT(BO$1,2)))),
IF(AND($T883&gt;=DATEVALUE("10/1/20"&amp;RIGHT(BN$1,2)),$U883&lt;=DATEVALUE("9/30/20"&amp;RIGHT(BO$1,2))),NETWORKDAYS($T883,$U883,Holidays!$J$3:$J$937),
IF(AND($T883&lt;DATEVALUE("10/1/20"&amp;RIGHT(BN$1,2)),$U883&lt;=DATEVALUE("9/30/20"&amp;RIGHT(BO$1,2))),NETWORKDAYS(DATEVALUE("10/1/20"&amp;RIGHT(BN$1,2)),$U883,Holidays!$J$3:$J$937),
IF($T883&lt;DATEVALUE("10/1/20"&amp;RIGHT(BN$1,2)),NETWORKDAYS(DATEVALUE("10/1/20"&amp;RIGHT(BN$1,2)),DATEVALUE("9/30/20"&amp;RIGHT(BO$1,2)),Holidays!$J$3:$J$937),
IF($T883&gt;=DATEVALUE("10/1/20"&amp;RIGHT(BN$1,2)),NETWORKDAYS($T883,DATEVALUE("9/30/20"&amp;RIGHT(BO$1,2)),Holidays!$J$3:$J$937),"")))),"")/(NETWORKDAYS($T883,$U883,Holidays!$J$3:$J$937)),0))</f>
        <v/>
      </c>
      <c r="BP883" s="87" t="str">
        <f>IF($Q883="","",IFERROR(IF(OR(AND($T883&gt;=DATEVALUE("10/1/20"&amp;RIGHT(BO$1,2)),$T883&lt;=DATEVALUE("9/30/20"&amp;RIGHT(BP$1,2))),AND($U883&gt;=DATEVALUE("10/1/20"&amp;RIGHT(BO$1,2)),$U883&lt;=DATEVALUE("9/30/20"&amp;RIGHT(BP$1,2))),AND($T883&lt;=DATEVALUE("10/1/20"&amp;RIGHT(BO$1,2)),$U883&gt;=DATEVALUE("9/30/20"&amp;RIGHT(BP$1,2)))),
IF(AND($T883&gt;=DATEVALUE("10/1/20"&amp;RIGHT(BO$1,2)),$U883&lt;=DATEVALUE("9/30/20"&amp;RIGHT(BP$1,2))),NETWORKDAYS($T883,$U883,Holidays!$J$3:$J$937),
IF(AND($T883&lt;DATEVALUE("10/1/20"&amp;RIGHT(BO$1,2)),$U883&lt;=DATEVALUE("9/30/20"&amp;RIGHT(BP$1,2))),NETWORKDAYS(DATEVALUE("10/1/20"&amp;RIGHT(BO$1,2)),$U883,Holidays!$J$3:$J$937),
IF($T883&lt;DATEVALUE("10/1/20"&amp;RIGHT(BO$1,2)),NETWORKDAYS(DATEVALUE("10/1/20"&amp;RIGHT(BO$1,2)),DATEVALUE("9/30/20"&amp;RIGHT(BP$1,2)),Holidays!$J$3:$J$937),
IF($T883&gt;=DATEVALUE("10/1/20"&amp;RIGHT(BO$1,2)),NETWORKDAYS($T883,DATEVALUE("9/30/20"&amp;RIGHT(BP$1,2)),Holidays!$J$3:$J$937),"")))),"")/(NETWORKDAYS($T883,$U883,Holidays!$J$3:$J$937)),0))</f>
        <v/>
      </c>
      <c r="BQ883" s="87" t="str">
        <f>IF($Q883="","",IFERROR(IF(OR(AND($T883&gt;=DATEVALUE("10/1/20"&amp;RIGHT(BP$1,2)),$T883&lt;=DATEVALUE("9/30/20"&amp;RIGHT(BQ$1,2))),AND($U883&gt;=DATEVALUE("10/1/20"&amp;RIGHT(BP$1,2)),$U883&lt;=DATEVALUE("9/30/20"&amp;RIGHT(BQ$1,2))),AND($T883&lt;=DATEVALUE("10/1/20"&amp;RIGHT(BP$1,2)),$U883&gt;=DATEVALUE("9/30/20"&amp;RIGHT(BQ$1,2)))),
IF(AND($T883&gt;=DATEVALUE("10/1/20"&amp;RIGHT(BP$1,2)),$U883&lt;=DATEVALUE("9/30/20"&amp;RIGHT(BQ$1,2))),NETWORKDAYS($T883,$U883,Holidays!$J$3:$J$937),
IF(AND($T883&lt;DATEVALUE("10/1/20"&amp;RIGHT(BP$1,2)),$U883&lt;=DATEVALUE("9/30/20"&amp;RIGHT(BQ$1,2))),NETWORKDAYS(DATEVALUE("10/1/20"&amp;RIGHT(BP$1,2)),$U883,Holidays!$J$3:$J$937),
IF($T883&lt;DATEVALUE("10/1/20"&amp;RIGHT(BP$1,2)),NETWORKDAYS(DATEVALUE("10/1/20"&amp;RIGHT(BP$1,2)),DATEVALUE("9/30/20"&amp;RIGHT(BQ$1,2)),Holidays!$J$3:$J$937),
IF($T883&gt;=DATEVALUE("10/1/20"&amp;RIGHT(BP$1,2)),NETWORKDAYS($T883,DATEVALUE("9/30/20"&amp;RIGHT(BQ$1,2)),Holidays!$J$3:$J$937),"")))),"")/(NETWORKDAYS($T883,$U883,Holidays!$J$3:$J$937)),0))</f>
        <v/>
      </c>
      <c r="BR883" s="87" t="str">
        <f>IF($Q883="","",IFERROR(IF(OR(AND($T883&gt;=DATEVALUE("10/1/20"&amp;RIGHT(BQ$1,2)),$T883&lt;=DATEVALUE("9/30/20"&amp;RIGHT(BR$1,2))),AND($U883&gt;=DATEVALUE("10/1/20"&amp;RIGHT(BQ$1,2)),$U883&lt;=DATEVALUE("9/30/20"&amp;RIGHT(BR$1,2))),AND($T883&lt;=DATEVALUE("10/1/20"&amp;RIGHT(BQ$1,2)),$U883&gt;=DATEVALUE("9/30/20"&amp;RIGHT(BR$1,2)))),
IF(AND($T883&gt;=DATEVALUE("10/1/20"&amp;RIGHT(BQ$1,2)),$U883&lt;=DATEVALUE("9/30/20"&amp;RIGHT(BR$1,2))),NETWORKDAYS($T883,$U883,Holidays!$J$3:$J$937),
IF(AND($T883&lt;DATEVALUE("10/1/20"&amp;RIGHT(BQ$1,2)),$U883&lt;=DATEVALUE("9/30/20"&amp;RIGHT(BR$1,2))),NETWORKDAYS(DATEVALUE("10/1/20"&amp;RIGHT(BQ$1,2)),$U883,Holidays!$J$3:$J$937),
IF($T883&lt;DATEVALUE("10/1/20"&amp;RIGHT(BQ$1,2)),NETWORKDAYS(DATEVALUE("10/1/20"&amp;RIGHT(BQ$1,2)),DATEVALUE("9/30/20"&amp;RIGHT(BR$1,2)),Holidays!$J$3:$J$937),
IF($T883&gt;=DATEVALUE("10/1/20"&amp;RIGHT(BQ$1,2)),NETWORKDAYS($T883,DATEVALUE("9/30/20"&amp;RIGHT(BR$1,2)),Holidays!$J$3:$J$937),"")))),"")/(NETWORKDAYS($T883,$U883,Holidays!$J$3:$J$937)),0))</f>
        <v/>
      </c>
      <c r="BS883" s="87" t="str">
        <f>IF($Q883="","",IFERROR(IF(OR(AND($T883&gt;=DATEVALUE("10/1/20"&amp;RIGHT(BR$1,2)),$T883&lt;=DATEVALUE("9/30/20"&amp;RIGHT(BS$1,2))),AND($U883&gt;=DATEVALUE("10/1/20"&amp;RIGHT(BR$1,2)),$U883&lt;=DATEVALUE("9/30/20"&amp;RIGHT(BS$1,2))),AND($T883&lt;=DATEVALUE("10/1/20"&amp;RIGHT(BR$1,2)),$U883&gt;=DATEVALUE("9/30/20"&amp;RIGHT(BS$1,2)))),
IF(AND($T883&gt;=DATEVALUE("10/1/20"&amp;RIGHT(BR$1,2)),$U883&lt;=DATEVALUE("9/30/20"&amp;RIGHT(BS$1,2))),NETWORKDAYS($T883,$U883,Holidays!$J$3:$J$937),
IF(AND($T883&lt;DATEVALUE("10/1/20"&amp;RIGHT(BR$1,2)),$U883&lt;=DATEVALUE("9/30/20"&amp;RIGHT(BS$1,2))),NETWORKDAYS(DATEVALUE("10/1/20"&amp;RIGHT(BR$1,2)),$U883,Holidays!$J$3:$J$937),
IF($T883&lt;DATEVALUE("10/1/20"&amp;RIGHT(BR$1,2)),NETWORKDAYS(DATEVALUE("10/1/20"&amp;RIGHT(BR$1,2)),DATEVALUE("9/30/20"&amp;RIGHT(BS$1,2)),Holidays!$J$3:$J$937),
IF($T883&gt;=DATEVALUE("10/1/20"&amp;RIGHT(BR$1,2)),NETWORKDAYS($T883,DATEVALUE("9/30/20"&amp;RIGHT(BS$1,2)),Holidays!$J$3:$J$937),"")))),"")/(NETWORKDAYS($T883,$U883,Holidays!$J$3:$J$937)),0))</f>
        <v/>
      </c>
      <c r="BT883" s="87" t="str">
        <f>IF($Q883="","",IFERROR(IF(OR(AND($T883&gt;=DATEVALUE("10/1/20"&amp;RIGHT(BS$1,2)),$T883&lt;=DATEVALUE("9/30/20"&amp;RIGHT(BT$1,2))),AND($U883&gt;=DATEVALUE("10/1/20"&amp;RIGHT(BS$1,2)),$U883&lt;=DATEVALUE("9/30/20"&amp;RIGHT(BT$1,2))),AND($T883&lt;=DATEVALUE("10/1/20"&amp;RIGHT(BS$1,2)),$U883&gt;=DATEVALUE("9/30/20"&amp;RIGHT(BT$1,2)))),
IF(AND($T883&gt;=DATEVALUE("10/1/20"&amp;RIGHT(BS$1,2)),$U883&lt;=DATEVALUE("9/30/20"&amp;RIGHT(BT$1,2))),NETWORKDAYS($T883,$U883,Holidays!$J$3:$J$937),
IF(AND($T883&lt;DATEVALUE("10/1/20"&amp;RIGHT(BS$1,2)),$U883&lt;=DATEVALUE("9/30/20"&amp;RIGHT(BT$1,2))),NETWORKDAYS(DATEVALUE("10/1/20"&amp;RIGHT(BS$1,2)),$U883,Holidays!$J$3:$J$937),
IF($T883&lt;DATEVALUE("10/1/20"&amp;RIGHT(BS$1,2)),NETWORKDAYS(DATEVALUE("10/1/20"&amp;RIGHT(BS$1,2)),DATEVALUE("9/30/20"&amp;RIGHT(BT$1,2)),Holidays!$J$3:$J$937),
IF($T883&gt;=DATEVALUE("10/1/20"&amp;RIGHT(BS$1,2)),NETWORKDAYS($T883,DATEVALUE("9/30/20"&amp;RIGHT(BT$1,2)),Holidays!$J$3:$J$937),"")))),"")/(NETWORKDAYS($T883,$U883,Holidays!$J$3:$J$937)),0))</f>
        <v/>
      </c>
      <c r="BU883" s="87" t="str">
        <f>IF($Q883="","",IFERROR(IF(OR(AND($T883&gt;=DATEVALUE("10/1/20"&amp;RIGHT(BT$1,2)),$T883&lt;=DATEVALUE("9/30/20"&amp;RIGHT(BU$1,2))),AND($U883&gt;=DATEVALUE("10/1/20"&amp;RIGHT(BT$1,2)),$U883&lt;=DATEVALUE("9/30/20"&amp;RIGHT(BU$1,2))),AND($T883&lt;=DATEVALUE("10/1/20"&amp;RIGHT(BT$1,2)),$U883&gt;=DATEVALUE("9/30/20"&amp;RIGHT(BU$1,2)))),
IF(AND($T883&gt;=DATEVALUE("10/1/20"&amp;RIGHT(BT$1,2)),$U883&lt;=DATEVALUE("9/30/20"&amp;RIGHT(BU$1,2))),NETWORKDAYS($T883,$U883,Holidays!$J$3:$J$937),
IF(AND($T883&lt;DATEVALUE("10/1/20"&amp;RIGHT(BT$1,2)),$U883&lt;=DATEVALUE("9/30/20"&amp;RIGHT(BU$1,2))),NETWORKDAYS(DATEVALUE("10/1/20"&amp;RIGHT(BT$1,2)),$U883,Holidays!$J$3:$J$937),
IF($T883&lt;DATEVALUE("10/1/20"&amp;RIGHT(BT$1,2)),NETWORKDAYS(DATEVALUE("10/1/20"&amp;RIGHT(BT$1,2)),DATEVALUE("9/30/20"&amp;RIGHT(BU$1,2)),Holidays!$J$3:$J$937),
IF($T883&gt;=DATEVALUE("10/1/20"&amp;RIGHT(BT$1,2)),NETWORKDAYS($T883,DATEVALUE("9/30/20"&amp;RIGHT(BU$1,2)),Holidays!$J$3:$J$937),"")))),"")/(NETWORKDAYS($T883,$U883,Holidays!$J$3:$J$937)),0))</f>
        <v/>
      </c>
      <c r="BV883" s="87" t="str">
        <f>IF($Q883="","",IFERROR(IF(OR(AND($T883&gt;=DATEVALUE("10/1/20"&amp;RIGHT(BU$1,2)),$T883&lt;=DATEVALUE("9/30/20"&amp;RIGHT(BV$1,2))),AND($U883&gt;=DATEVALUE("10/1/20"&amp;RIGHT(BU$1,2)),$U883&lt;=DATEVALUE("9/30/20"&amp;RIGHT(BV$1,2))),AND($T883&lt;=DATEVALUE("10/1/20"&amp;RIGHT(BU$1,2)),$U883&gt;=DATEVALUE("9/30/20"&amp;RIGHT(BV$1,2)))),
IF(AND($T883&gt;=DATEVALUE("10/1/20"&amp;RIGHT(BU$1,2)),$U883&lt;=DATEVALUE("9/30/20"&amp;RIGHT(BV$1,2))),NETWORKDAYS($T883,$U883,Holidays!$J$3:$J$937),
IF(AND($T883&lt;DATEVALUE("10/1/20"&amp;RIGHT(BU$1,2)),$U883&lt;=DATEVALUE("9/30/20"&amp;RIGHT(BV$1,2))),NETWORKDAYS(DATEVALUE("10/1/20"&amp;RIGHT(BU$1,2)),$U883,Holidays!$J$3:$J$937),
IF($T883&lt;DATEVALUE("10/1/20"&amp;RIGHT(BU$1,2)),NETWORKDAYS(DATEVALUE("10/1/20"&amp;RIGHT(BU$1,2)),DATEVALUE("9/30/20"&amp;RIGHT(BV$1,2)),Holidays!$J$3:$J$937),
IF($T883&gt;=DATEVALUE("10/1/20"&amp;RIGHT(BU$1,2)),NETWORKDAYS($T883,DATEVALUE("9/30/20"&amp;RIGHT(BV$1,2)),Holidays!$J$3:$J$937),"")))),"")/(NETWORKDAYS($T883,$U883,Holidays!$J$3:$J$937)),0))</f>
        <v/>
      </c>
      <c r="BW883" s="87" t="str">
        <f>IF($Q883="","",IFERROR(IF(OR(AND($T883&gt;=DATEVALUE("10/1/20"&amp;RIGHT(BV$1,2)),$T883&lt;=DATEVALUE("9/30/20"&amp;RIGHT(BW$1,2))),AND($U883&gt;=DATEVALUE("10/1/20"&amp;RIGHT(BV$1,2)),$U883&lt;=DATEVALUE("9/30/20"&amp;RIGHT(BW$1,2))),AND($T883&lt;=DATEVALUE("10/1/20"&amp;RIGHT(BV$1,2)),$U883&gt;=DATEVALUE("9/30/20"&amp;RIGHT(BW$1,2)))),
IF(AND($T883&gt;=DATEVALUE("10/1/20"&amp;RIGHT(BV$1,2)),$U883&lt;=DATEVALUE("9/30/20"&amp;RIGHT(BW$1,2))),NETWORKDAYS($T883,$U883,Holidays!$J$3:$J$937),
IF(AND($T883&lt;DATEVALUE("10/1/20"&amp;RIGHT(BV$1,2)),$U883&lt;=DATEVALUE("9/30/20"&amp;RIGHT(BW$1,2))),NETWORKDAYS(DATEVALUE("10/1/20"&amp;RIGHT(BV$1,2)),$U883,Holidays!$J$3:$J$937),
IF($T883&lt;DATEVALUE("10/1/20"&amp;RIGHT(BV$1,2)),NETWORKDAYS(DATEVALUE("10/1/20"&amp;RIGHT(BV$1,2)),DATEVALUE("9/30/20"&amp;RIGHT(BW$1,2)),Holidays!$J$3:$J$937),
IF($T883&gt;=DATEVALUE("10/1/20"&amp;RIGHT(BV$1,2)),NETWORKDAYS($T883,DATEVALUE("9/30/20"&amp;RIGHT(BW$1,2)),Holidays!$J$3:$J$937),"")))),"")/(NETWORKDAYS($T883,$U883,Holidays!$J$3:$J$937)),0))</f>
        <v/>
      </c>
      <c r="BX883" s="87" t="str">
        <f>IF($Q883="","",IFERROR(IF(OR(AND($T883&gt;=DATEVALUE("10/1/20"&amp;RIGHT(BW$1,2)),$T883&lt;=DATEVALUE("9/30/20"&amp;RIGHT(BX$1,2))),AND($U883&gt;=DATEVALUE("10/1/20"&amp;RIGHT(BW$1,2)),$U883&lt;=DATEVALUE("9/30/20"&amp;RIGHT(BX$1,2))),AND($T883&lt;=DATEVALUE("10/1/20"&amp;RIGHT(BW$1,2)),$U883&gt;=DATEVALUE("9/30/20"&amp;RIGHT(BX$1,2)))),
IF(AND($T883&gt;=DATEVALUE("10/1/20"&amp;RIGHT(BW$1,2)),$U883&lt;=DATEVALUE("9/30/20"&amp;RIGHT(BX$1,2))),NETWORKDAYS($T883,$U883,Holidays!$J$3:$J$937),
IF(AND($T883&lt;DATEVALUE("10/1/20"&amp;RIGHT(BW$1,2)),$U883&lt;=DATEVALUE("9/30/20"&amp;RIGHT(BX$1,2))),NETWORKDAYS(DATEVALUE("10/1/20"&amp;RIGHT(BW$1,2)),$U883,Holidays!$J$3:$J$937),
IF($T883&lt;DATEVALUE("10/1/20"&amp;RIGHT(BW$1,2)),NETWORKDAYS(DATEVALUE("10/1/20"&amp;RIGHT(BW$1,2)),DATEVALUE("9/30/20"&amp;RIGHT(BX$1,2)),Holidays!$J$3:$J$937),
IF($T883&gt;=DATEVALUE("10/1/20"&amp;RIGHT(BW$1,2)),NETWORKDAYS($T883,DATEVALUE("9/30/20"&amp;RIGHT(BX$1,2)),Holidays!$J$3:$J$937),"")))),"")/(NETWORKDAYS($T883,$U883,Holidays!$J$3:$J$937)),0))</f>
        <v/>
      </c>
      <c r="BY883" s="87" t="str">
        <f>IF($Q883="","",IFERROR(IF(OR(AND($T883&gt;=DATEVALUE("10/1/20"&amp;RIGHT(BX$1,2)),$T883&lt;=DATEVALUE("9/30/20"&amp;RIGHT(BY$1,2))),AND($U883&gt;=DATEVALUE("10/1/20"&amp;RIGHT(BX$1,2)),$U883&lt;=DATEVALUE("9/30/20"&amp;RIGHT(BY$1,2))),AND($T883&lt;=DATEVALUE("10/1/20"&amp;RIGHT(BX$1,2)),$U883&gt;=DATEVALUE("9/30/20"&amp;RIGHT(BY$1,2)))),
IF(AND($T883&gt;=DATEVALUE("10/1/20"&amp;RIGHT(BX$1,2)),$U883&lt;=DATEVALUE("9/30/20"&amp;RIGHT(BY$1,2))),NETWORKDAYS($T883,$U883,Holidays!$J$3:$J$937),
IF(AND($T883&lt;DATEVALUE("10/1/20"&amp;RIGHT(BX$1,2)),$U883&lt;=DATEVALUE("9/30/20"&amp;RIGHT(BY$1,2))),NETWORKDAYS(DATEVALUE("10/1/20"&amp;RIGHT(BX$1,2)),$U883,Holidays!$J$3:$J$937),
IF($T883&lt;DATEVALUE("10/1/20"&amp;RIGHT(BX$1,2)),NETWORKDAYS(DATEVALUE("10/1/20"&amp;RIGHT(BX$1,2)),DATEVALUE("9/30/20"&amp;RIGHT(BY$1,2)),Holidays!$J$3:$J$937),
IF($T883&gt;=DATEVALUE("10/1/20"&amp;RIGHT(BX$1,2)),NETWORKDAYS($T883,DATEVALUE("9/30/20"&amp;RIGHT(BY$1,2)),Holidays!$J$3:$J$937),"")))),"")/(NETWORKDAYS($T883,$U883,Holidays!$J$3:$J$937)),0))</f>
        <v/>
      </c>
      <c r="BZ883" s="87" t="str">
        <f>IF($Q883="","",IFERROR(IF(OR(AND($T883&gt;=DATEVALUE("10/1/20"&amp;RIGHT(BY$1,2)),$T883&lt;=DATEVALUE("9/30/20"&amp;RIGHT(BZ$1,2))),AND($U883&gt;=DATEVALUE("10/1/20"&amp;RIGHT(BY$1,2)),$U883&lt;=DATEVALUE("9/30/20"&amp;RIGHT(BZ$1,2))),AND($T883&lt;=DATEVALUE("10/1/20"&amp;RIGHT(BY$1,2)),$U883&gt;=DATEVALUE("9/30/20"&amp;RIGHT(BZ$1,2)))),
IF(AND($T883&gt;=DATEVALUE("10/1/20"&amp;RIGHT(BY$1,2)),$U883&lt;=DATEVALUE("9/30/20"&amp;RIGHT(BZ$1,2))),NETWORKDAYS($T883,$U883,Holidays!$J$3:$J$937),
IF(AND($T883&lt;DATEVALUE("10/1/20"&amp;RIGHT(BY$1,2)),$U883&lt;=DATEVALUE("9/30/20"&amp;RIGHT(BZ$1,2))),NETWORKDAYS(DATEVALUE("10/1/20"&amp;RIGHT(BY$1,2)),$U883,Holidays!$J$3:$J$937),
IF($T883&lt;DATEVALUE("10/1/20"&amp;RIGHT(BY$1,2)),NETWORKDAYS(DATEVALUE("10/1/20"&amp;RIGHT(BY$1,2)),DATEVALUE("9/30/20"&amp;RIGHT(BZ$1,2)),Holidays!$J$3:$J$937),
IF($T883&gt;=DATEVALUE("10/1/20"&amp;RIGHT(BY$1,2)),NETWORKDAYS($T883,DATEVALUE("9/30/20"&amp;RIGHT(BZ$1,2)),Holidays!$J$3:$J$937),"")))),"")/(NETWORKDAYS($T883,$U883,Holidays!$J$3:$J$937)),0))</f>
        <v/>
      </c>
      <c r="CA883" s="87" t="str">
        <f>IF($Q883="","",IFERROR(IF(OR(AND($T883&gt;=DATEVALUE("10/1/20"&amp;RIGHT(BZ$1,2)),$T883&lt;=DATEVALUE("9/30/20"&amp;RIGHT(CA$1,2))),AND($U883&gt;=DATEVALUE("10/1/20"&amp;RIGHT(BZ$1,2)),$U883&lt;=DATEVALUE("9/30/20"&amp;RIGHT(CA$1,2))),AND($T883&lt;=DATEVALUE("10/1/20"&amp;RIGHT(BZ$1,2)),$U883&gt;=DATEVALUE("9/30/20"&amp;RIGHT(CA$1,2)))),
IF(AND($T883&gt;=DATEVALUE("10/1/20"&amp;RIGHT(BZ$1,2)),$U883&lt;=DATEVALUE("9/30/20"&amp;RIGHT(CA$1,2))),NETWORKDAYS($T883,$U883,Holidays!$J$3:$J$937),
IF(AND($T883&lt;DATEVALUE("10/1/20"&amp;RIGHT(BZ$1,2)),$U883&lt;=DATEVALUE("9/30/20"&amp;RIGHT(CA$1,2))),NETWORKDAYS(DATEVALUE("10/1/20"&amp;RIGHT(BZ$1,2)),$U883,Holidays!$J$3:$J$937),
IF($T883&lt;DATEVALUE("10/1/20"&amp;RIGHT(BZ$1,2)),NETWORKDAYS(DATEVALUE("10/1/20"&amp;RIGHT(BZ$1,2)),DATEVALUE("9/30/20"&amp;RIGHT(CA$1,2)),Holidays!$J$3:$J$937),
IF($T883&gt;=DATEVALUE("10/1/20"&amp;RIGHT(BZ$1,2)),NETWORKDAYS($T883,DATEVALUE("9/30/20"&amp;RIGHT(CA$1,2)),Holidays!$J$3:$J$937),"")))),"")/(NETWORKDAYS($T883,$U883,Holidays!$J$3:$J$937)),0))</f>
        <v/>
      </c>
      <c r="CB883" s="87" t="str">
        <f>IF($Q883="","",IFERROR(IF(OR(AND($T883&gt;=DATEVALUE("10/1/20"&amp;RIGHT(CA$1,2)),$T883&lt;=DATEVALUE("9/30/20"&amp;RIGHT(CB$1,2))),AND($U883&gt;=DATEVALUE("10/1/20"&amp;RIGHT(CA$1,2)),$U883&lt;=DATEVALUE("9/30/20"&amp;RIGHT(CB$1,2))),AND($T883&lt;=DATEVALUE("10/1/20"&amp;RIGHT(CA$1,2)),$U883&gt;=DATEVALUE("9/30/20"&amp;RIGHT(CB$1,2)))),
IF(AND($T883&gt;=DATEVALUE("10/1/20"&amp;RIGHT(CA$1,2)),$U883&lt;=DATEVALUE("9/30/20"&amp;RIGHT(CB$1,2))),NETWORKDAYS($T883,$U883,Holidays!$J$3:$J$937),
IF(AND($T883&lt;DATEVALUE("10/1/20"&amp;RIGHT(CA$1,2)),$U883&lt;=DATEVALUE("9/30/20"&amp;RIGHT(CB$1,2))),NETWORKDAYS(DATEVALUE("10/1/20"&amp;RIGHT(CA$1,2)),$U883,Holidays!$J$3:$J$937),
IF($T883&lt;DATEVALUE("10/1/20"&amp;RIGHT(CA$1,2)),NETWORKDAYS(DATEVALUE("10/1/20"&amp;RIGHT(CA$1,2)),DATEVALUE("9/30/20"&amp;RIGHT(CB$1,2)),Holidays!$J$3:$J$937),
IF($T883&gt;=DATEVALUE("10/1/20"&amp;RIGHT(CA$1,2)),NETWORKDAYS($T883,DATEVALUE("9/30/20"&amp;RIGHT(CB$1,2)),Holidays!$J$3:$J$937),"")))),"")/(NETWORKDAYS($T883,$U883,Holidays!$J$3:$J$937)),0))</f>
        <v/>
      </c>
    </row>
    <row r="884" spans="1:80">
      <c r="A884" s="97"/>
      <c r="B884" s="98" t="str">
        <f ca="1">IF(NOT($A884=""),OFFSET('WBS Reference &amp; User Procedure'!$A$1,MATCH($A884,'WBS Reference &amp; User Procedure'!$A:$A,0)-1,1),"")</f>
        <v/>
      </c>
      <c r="D884" s="97"/>
      <c r="T884" s="104" t="str">
        <f>IF(NOT(Q884=""),IF(NOT($S884=""),$S884,#REF!),"")</f>
        <v/>
      </c>
      <c r="U884" s="104" t="str">
        <f>IF(NOT(Q884=""),WORKDAY(T884,Q884,Holidays!$J$3:$J$937),"")</f>
        <v/>
      </c>
      <c r="V884" s="104"/>
      <c r="W884" s="104"/>
      <c r="X884" s="101" t="str">
        <f t="shared" si="197"/>
        <v/>
      </c>
      <c r="AL884" s="87" t="str">
        <f t="shared" ca="1" si="194"/>
        <v/>
      </c>
      <c r="AN884" s="87" t="str">
        <f t="shared" ca="1" si="198"/>
        <v/>
      </c>
      <c r="AO884" s="87" t="str">
        <f t="shared" ca="1" si="198"/>
        <v/>
      </c>
      <c r="AP884" s="87" t="str">
        <f t="shared" ca="1" si="198"/>
        <v/>
      </c>
      <c r="AQ884" s="87" t="str">
        <f t="shared" ca="1" si="198"/>
        <v/>
      </c>
      <c r="AR884" s="87" t="str">
        <f t="shared" ca="1" si="198"/>
        <v/>
      </c>
      <c r="AS884" s="87" t="str">
        <f t="shared" ca="1" si="198"/>
        <v/>
      </c>
      <c r="AT884" s="87" t="str">
        <f t="shared" ca="1" si="198"/>
        <v/>
      </c>
      <c r="AU884" s="87" t="str">
        <f t="shared" ca="1" si="198"/>
        <v/>
      </c>
      <c r="AV884" s="87" t="str">
        <f t="shared" ca="1" si="198"/>
        <v/>
      </c>
      <c r="AW884" s="87" t="str">
        <f t="shared" ca="1" si="198"/>
        <v/>
      </c>
      <c r="AX884" s="87" t="str">
        <f t="shared" ca="1" si="199"/>
        <v/>
      </c>
      <c r="AY884" s="87" t="str">
        <f t="shared" ca="1" si="199"/>
        <v/>
      </c>
      <c r="AZ884" s="87" t="str">
        <f t="shared" ca="1" si="199"/>
        <v/>
      </c>
      <c r="BA884" s="87" t="str">
        <f t="shared" ca="1" si="199"/>
        <v/>
      </c>
      <c r="BB884" s="87" t="str">
        <f t="shared" ca="1" si="199"/>
        <v/>
      </c>
      <c r="BC884" s="87" t="str">
        <f t="shared" ca="1" si="199"/>
        <v/>
      </c>
      <c r="BD884" s="87" t="str">
        <f t="shared" ca="1" si="199"/>
        <v/>
      </c>
      <c r="BE884" s="87" t="str">
        <f t="shared" ca="1" si="199"/>
        <v/>
      </c>
      <c r="BF884" s="87" t="str">
        <f t="shared" ca="1" si="199"/>
        <v/>
      </c>
      <c r="BG884" s="87" t="str">
        <f t="shared" ca="1" si="199"/>
        <v/>
      </c>
      <c r="BI884" s="87" t="str">
        <f>IF($Q884="","",IFERROR(IF(OR(AND($T884&gt;=DATEVALUE("10/1/20"&amp;RIGHT(BH$1,2)),$T884&lt;=DATEVALUE("9/30/20"&amp;RIGHT(BI$1,2))),AND($U884&gt;=DATEVALUE("10/1/20"&amp;RIGHT(BH$1,2)),$U884&lt;=DATEVALUE("9/30/20"&amp;RIGHT(BI$1,2))),AND($T884&lt;=DATEVALUE("10/1/20"&amp;RIGHT(BH$1,2)),$U884&gt;=DATEVALUE("9/30/20"&amp;RIGHT(BI$1,2)))),
IF(AND($T884&gt;=DATEVALUE("10/1/20"&amp;RIGHT(BH$1,2)),$U884&lt;=DATEVALUE("9/30/20"&amp;RIGHT(BI$1,2))),NETWORKDAYS($T884,$U884,Holidays!$J$3:$J$937),
IF(AND($T884&lt;DATEVALUE("10/1/20"&amp;RIGHT(BH$1,2)),$U884&lt;=DATEVALUE("9/30/20"&amp;RIGHT(BI$1,2))),NETWORKDAYS(DATEVALUE("10/1/20"&amp;RIGHT(BH$1,2)),$U884,Holidays!$J$3:$J$937),
IF($T884&lt;DATEVALUE("10/1/20"&amp;RIGHT(BH$1,2)),NETWORKDAYS(DATEVALUE("10/1/20"&amp;RIGHT(BH$1,2)),DATEVALUE("9/30/20"&amp;RIGHT(BI$1,2)),Holidays!$J$3:$J$937),
IF($T884&gt;=DATEVALUE("10/1/20"&amp;RIGHT(BH$1,2)),NETWORKDAYS($T884,DATEVALUE("9/30/20"&amp;RIGHT(BI$1,2)),Holidays!$J$3:$J$937),"")))),"")/(NETWORKDAYS($T884,$U884,Holidays!$J$3:$J$937)),0))</f>
        <v/>
      </c>
      <c r="BJ884" s="87" t="str">
        <f>IF($Q884="","",IFERROR(IF(OR(AND($T884&gt;=DATEVALUE("10/1/20"&amp;RIGHT(BI$1,2)),$T884&lt;=DATEVALUE("9/30/20"&amp;RIGHT(BJ$1,2))),AND($U884&gt;=DATEVALUE("10/1/20"&amp;RIGHT(BI$1,2)),$U884&lt;=DATEVALUE("9/30/20"&amp;RIGHT(BJ$1,2))),AND($T884&lt;=DATEVALUE("10/1/20"&amp;RIGHT(BI$1,2)),$U884&gt;=DATEVALUE("9/30/20"&amp;RIGHT(BJ$1,2)))),
IF(AND($T884&gt;=DATEVALUE("10/1/20"&amp;RIGHT(BI$1,2)),$U884&lt;=DATEVALUE("9/30/20"&amp;RIGHT(BJ$1,2))),NETWORKDAYS($T884,$U884,Holidays!$J$3:$J$937),
IF(AND($T884&lt;DATEVALUE("10/1/20"&amp;RIGHT(BI$1,2)),$U884&lt;=DATEVALUE("9/30/20"&amp;RIGHT(BJ$1,2))),NETWORKDAYS(DATEVALUE("10/1/20"&amp;RIGHT(BI$1,2)),$U884,Holidays!$J$3:$J$937),
IF($T884&lt;DATEVALUE("10/1/20"&amp;RIGHT(BI$1,2)),NETWORKDAYS(DATEVALUE("10/1/20"&amp;RIGHT(BI$1,2)),DATEVALUE("9/30/20"&amp;RIGHT(BJ$1,2)),Holidays!$J$3:$J$937),
IF($T884&gt;=DATEVALUE("10/1/20"&amp;RIGHT(BI$1,2)),NETWORKDAYS($T884,DATEVALUE("9/30/20"&amp;RIGHT(BJ$1,2)),Holidays!$J$3:$J$937),"")))),"")/(NETWORKDAYS($T884,$U884,Holidays!$J$3:$J$937)),0))</f>
        <v/>
      </c>
      <c r="BK884" s="87" t="str">
        <f>IF($Q884="","",IFERROR(IF(OR(AND($T884&gt;=DATEVALUE("10/1/20"&amp;RIGHT(BJ$1,2)),$T884&lt;=DATEVALUE("9/30/20"&amp;RIGHT(BK$1,2))),AND($U884&gt;=DATEVALUE("10/1/20"&amp;RIGHT(BJ$1,2)),$U884&lt;=DATEVALUE("9/30/20"&amp;RIGHT(BK$1,2))),AND($T884&lt;=DATEVALUE("10/1/20"&amp;RIGHT(BJ$1,2)),$U884&gt;=DATEVALUE("9/30/20"&amp;RIGHT(BK$1,2)))),
IF(AND($T884&gt;=DATEVALUE("10/1/20"&amp;RIGHT(BJ$1,2)),$U884&lt;=DATEVALUE("9/30/20"&amp;RIGHT(BK$1,2))),NETWORKDAYS($T884,$U884,Holidays!$J$3:$J$937),
IF(AND($T884&lt;DATEVALUE("10/1/20"&amp;RIGHT(BJ$1,2)),$U884&lt;=DATEVALUE("9/30/20"&amp;RIGHT(BK$1,2))),NETWORKDAYS(DATEVALUE("10/1/20"&amp;RIGHT(BJ$1,2)),$U884,Holidays!$J$3:$J$937),
IF($T884&lt;DATEVALUE("10/1/20"&amp;RIGHT(BJ$1,2)),NETWORKDAYS(DATEVALUE("10/1/20"&amp;RIGHT(BJ$1,2)),DATEVALUE("9/30/20"&amp;RIGHT(BK$1,2)),Holidays!$J$3:$J$937),
IF($T884&gt;=DATEVALUE("10/1/20"&amp;RIGHT(BJ$1,2)),NETWORKDAYS($T884,DATEVALUE("9/30/20"&amp;RIGHT(BK$1,2)),Holidays!$J$3:$J$937),"")))),"")/(NETWORKDAYS($T884,$U884,Holidays!$J$3:$J$937)),0))</f>
        <v/>
      </c>
      <c r="BL884" s="87" t="str">
        <f>IF($Q884="","",IFERROR(IF(OR(AND($T884&gt;=DATEVALUE("10/1/20"&amp;RIGHT(BK$1,2)),$T884&lt;=DATEVALUE("9/30/20"&amp;RIGHT(BL$1,2))),AND($U884&gt;=DATEVALUE("10/1/20"&amp;RIGHT(BK$1,2)),$U884&lt;=DATEVALUE("9/30/20"&amp;RIGHT(BL$1,2))),AND($T884&lt;=DATEVALUE("10/1/20"&amp;RIGHT(BK$1,2)),$U884&gt;=DATEVALUE("9/30/20"&amp;RIGHT(BL$1,2)))),
IF(AND($T884&gt;=DATEVALUE("10/1/20"&amp;RIGHT(BK$1,2)),$U884&lt;=DATEVALUE("9/30/20"&amp;RIGHT(BL$1,2))),NETWORKDAYS($T884,$U884,Holidays!$J$3:$J$937),
IF(AND($T884&lt;DATEVALUE("10/1/20"&amp;RIGHT(BK$1,2)),$U884&lt;=DATEVALUE("9/30/20"&amp;RIGHT(BL$1,2))),NETWORKDAYS(DATEVALUE("10/1/20"&amp;RIGHT(BK$1,2)),$U884,Holidays!$J$3:$J$937),
IF($T884&lt;DATEVALUE("10/1/20"&amp;RIGHT(BK$1,2)),NETWORKDAYS(DATEVALUE("10/1/20"&amp;RIGHT(BK$1,2)),DATEVALUE("9/30/20"&amp;RIGHT(BL$1,2)),Holidays!$J$3:$J$937),
IF($T884&gt;=DATEVALUE("10/1/20"&amp;RIGHT(BK$1,2)),NETWORKDAYS($T884,DATEVALUE("9/30/20"&amp;RIGHT(BL$1,2)),Holidays!$J$3:$J$937),"")))),"")/(NETWORKDAYS($T884,$U884,Holidays!$J$3:$J$937)),0))</f>
        <v/>
      </c>
      <c r="BM884" s="87" t="str">
        <f>IF($Q884="","",IFERROR(IF(OR(AND($T884&gt;=DATEVALUE("10/1/20"&amp;RIGHT(BL$1,2)),$T884&lt;=DATEVALUE("9/30/20"&amp;RIGHT(BM$1,2))),AND($U884&gt;=DATEVALUE("10/1/20"&amp;RIGHT(BL$1,2)),$U884&lt;=DATEVALUE("9/30/20"&amp;RIGHT(BM$1,2))),AND($T884&lt;=DATEVALUE("10/1/20"&amp;RIGHT(BL$1,2)),$U884&gt;=DATEVALUE("9/30/20"&amp;RIGHT(BM$1,2)))),
IF(AND($T884&gt;=DATEVALUE("10/1/20"&amp;RIGHT(BL$1,2)),$U884&lt;=DATEVALUE("9/30/20"&amp;RIGHT(BM$1,2))),NETWORKDAYS($T884,$U884,Holidays!$J$3:$J$937),
IF(AND($T884&lt;DATEVALUE("10/1/20"&amp;RIGHT(BL$1,2)),$U884&lt;=DATEVALUE("9/30/20"&amp;RIGHT(BM$1,2))),NETWORKDAYS(DATEVALUE("10/1/20"&amp;RIGHT(BL$1,2)),$U884,Holidays!$J$3:$J$937),
IF($T884&lt;DATEVALUE("10/1/20"&amp;RIGHT(BL$1,2)),NETWORKDAYS(DATEVALUE("10/1/20"&amp;RIGHT(BL$1,2)),DATEVALUE("9/30/20"&amp;RIGHT(BM$1,2)),Holidays!$J$3:$J$937),
IF($T884&gt;=DATEVALUE("10/1/20"&amp;RIGHT(BL$1,2)),NETWORKDAYS($T884,DATEVALUE("9/30/20"&amp;RIGHT(BM$1,2)),Holidays!$J$3:$J$937),"")))),"")/(NETWORKDAYS($T884,$U884,Holidays!$J$3:$J$937)),0))</f>
        <v/>
      </c>
      <c r="BN884" s="87" t="str">
        <f>IF($Q884="","",IFERROR(IF(OR(AND($T884&gt;=DATEVALUE("10/1/20"&amp;RIGHT(BM$1,2)),$T884&lt;=DATEVALUE("9/30/20"&amp;RIGHT(BN$1,2))),AND($U884&gt;=DATEVALUE("10/1/20"&amp;RIGHT(BM$1,2)),$U884&lt;=DATEVALUE("9/30/20"&amp;RIGHT(BN$1,2))),AND($T884&lt;=DATEVALUE("10/1/20"&amp;RIGHT(BM$1,2)),$U884&gt;=DATEVALUE("9/30/20"&amp;RIGHT(BN$1,2)))),
IF(AND($T884&gt;=DATEVALUE("10/1/20"&amp;RIGHT(BM$1,2)),$U884&lt;=DATEVALUE("9/30/20"&amp;RIGHT(BN$1,2))),NETWORKDAYS($T884,$U884,Holidays!$J$3:$J$937),
IF(AND($T884&lt;DATEVALUE("10/1/20"&amp;RIGHT(BM$1,2)),$U884&lt;=DATEVALUE("9/30/20"&amp;RIGHT(BN$1,2))),NETWORKDAYS(DATEVALUE("10/1/20"&amp;RIGHT(BM$1,2)),$U884,Holidays!$J$3:$J$937),
IF($T884&lt;DATEVALUE("10/1/20"&amp;RIGHT(BM$1,2)),NETWORKDAYS(DATEVALUE("10/1/20"&amp;RIGHT(BM$1,2)),DATEVALUE("9/30/20"&amp;RIGHT(BN$1,2)),Holidays!$J$3:$J$937),
IF($T884&gt;=DATEVALUE("10/1/20"&amp;RIGHT(BM$1,2)),NETWORKDAYS($T884,DATEVALUE("9/30/20"&amp;RIGHT(BN$1,2)),Holidays!$J$3:$J$937),"")))),"")/(NETWORKDAYS($T884,$U884,Holidays!$J$3:$J$937)),0))</f>
        <v/>
      </c>
      <c r="BO884" s="87" t="str">
        <f>IF($Q884="","",IFERROR(IF(OR(AND($T884&gt;=DATEVALUE("10/1/20"&amp;RIGHT(BN$1,2)),$T884&lt;=DATEVALUE("9/30/20"&amp;RIGHT(BO$1,2))),AND($U884&gt;=DATEVALUE("10/1/20"&amp;RIGHT(BN$1,2)),$U884&lt;=DATEVALUE("9/30/20"&amp;RIGHT(BO$1,2))),AND($T884&lt;=DATEVALUE("10/1/20"&amp;RIGHT(BN$1,2)),$U884&gt;=DATEVALUE("9/30/20"&amp;RIGHT(BO$1,2)))),
IF(AND($T884&gt;=DATEVALUE("10/1/20"&amp;RIGHT(BN$1,2)),$U884&lt;=DATEVALUE("9/30/20"&amp;RIGHT(BO$1,2))),NETWORKDAYS($T884,$U884,Holidays!$J$3:$J$937),
IF(AND($T884&lt;DATEVALUE("10/1/20"&amp;RIGHT(BN$1,2)),$U884&lt;=DATEVALUE("9/30/20"&amp;RIGHT(BO$1,2))),NETWORKDAYS(DATEVALUE("10/1/20"&amp;RIGHT(BN$1,2)),$U884,Holidays!$J$3:$J$937),
IF($T884&lt;DATEVALUE("10/1/20"&amp;RIGHT(BN$1,2)),NETWORKDAYS(DATEVALUE("10/1/20"&amp;RIGHT(BN$1,2)),DATEVALUE("9/30/20"&amp;RIGHT(BO$1,2)),Holidays!$J$3:$J$937),
IF($T884&gt;=DATEVALUE("10/1/20"&amp;RIGHT(BN$1,2)),NETWORKDAYS($T884,DATEVALUE("9/30/20"&amp;RIGHT(BO$1,2)),Holidays!$J$3:$J$937),"")))),"")/(NETWORKDAYS($T884,$U884,Holidays!$J$3:$J$937)),0))</f>
        <v/>
      </c>
      <c r="BP884" s="87" t="str">
        <f>IF($Q884="","",IFERROR(IF(OR(AND($T884&gt;=DATEVALUE("10/1/20"&amp;RIGHT(BO$1,2)),$T884&lt;=DATEVALUE("9/30/20"&amp;RIGHT(BP$1,2))),AND($U884&gt;=DATEVALUE("10/1/20"&amp;RIGHT(BO$1,2)),$U884&lt;=DATEVALUE("9/30/20"&amp;RIGHT(BP$1,2))),AND($T884&lt;=DATEVALUE("10/1/20"&amp;RIGHT(BO$1,2)),$U884&gt;=DATEVALUE("9/30/20"&amp;RIGHT(BP$1,2)))),
IF(AND($T884&gt;=DATEVALUE("10/1/20"&amp;RIGHT(BO$1,2)),$U884&lt;=DATEVALUE("9/30/20"&amp;RIGHT(BP$1,2))),NETWORKDAYS($T884,$U884,Holidays!$J$3:$J$937),
IF(AND($T884&lt;DATEVALUE("10/1/20"&amp;RIGHT(BO$1,2)),$U884&lt;=DATEVALUE("9/30/20"&amp;RIGHT(BP$1,2))),NETWORKDAYS(DATEVALUE("10/1/20"&amp;RIGHT(BO$1,2)),$U884,Holidays!$J$3:$J$937),
IF($T884&lt;DATEVALUE("10/1/20"&amp;RIGHT(BO$1,2)),NETWORKDAYS(DATEVALUE("10/1/20"&amp;RIGHT(BO$1,2)),DATEVALUE("9/30/20"&amp;RIGHT(BP$1,2)),Holidays!$J$3:$J$937),
IF($T884&gt;=DATEVALUE("10/1/20"&amp;RIGHT(BO$1,2)),NETWORKDAYS($T884,DATEVALUE("9/30/20"&amp;RIGHT(BP$1,2)),Holidays!$J$3:$J$937),"")))),"")/(NETWORKDAYS($T884,$U884,Holidays!$J$3:$J$937)),0))</f>
        <v/>
      </c>
      <c r="BQ884" s="87" t="str">
        <f>IF($Q884="","",IFERROR(IF(OR(AND($T884&gt;=DATEVALUE("10/1/20"&amp;RIGHT(BP$1,2)),$T884&lt;=DATEVALUE("9/30/20"&amp;RIGHT(BQ$1,2))),AND($U884&gt;=DATEVALUE("10/1/20"&amp;RIGHT(BP$1,2)),$U884&lt;=DATEVALUE("9/30/20"&amp;RIGHT(BQ$1,2))),AND($T884&lt;=DATEVALUE("10/1/20"&amp;RIGHT(BP$1,2)),$U884&gt;=DATEVALUE("9/30/20"&amp;RIGHT(BQ$1,2)))),
IF(AND($T884&gt;=DATEVALUE("10/1/20"&amp;RIGHT(BP$1,2)),$U884&lt;=DATEVALUE("9/30/20"&amp;RIGHT(BQ$1,2))),NETWORKDAYS($T884,$U884,Holidays!$J$3:$J$937),
IF(AND($T884&lt;DATEVALUE("10/1/20"&amp;RIGHT(BP$1,2)),$U884&lt;=DATEVALUE("9/30/20"&amp;RIGHT(BQ$1,2))),NETWORKDAYS(DATEVALUE("10/1/20"&amp;RIGHT(BP$1,2)),$U884,Holidays!$J$3:$J$937),
IF($T884&lt;DATEVALUE("10/1/20"&amp;RIGHT(BP$1,2)),NETWORKDAYS(DATEVALUE("10/1/20"&amp;RIGHT(BP$1,2)),DATEVALUE("9/30/20"&amp;RIGHT(BQ$1,2)),Holidays!$J$3:$J$937),
IF($T884&gt;=DATEVALUE("10/1/20"&amp;RIGHT(BP$1,2)),NETWORKDAYS($T884,DATEVALUE("9/30/20"&amp;RIGHT(BQ$1,2)),Holidays!$J$3:$J$937),"")))),"")/(NETWORKDAYS($T884,$U884,Holidays!$J$3:$J$937)),0))</f>
        <v/>
      </c>
      <c r="BR884" s="87" t="str">
        <f>IF($Q884="","",IFERROR(IF(OR(AND($T884&gt;=DATEVALUE("10/1/20"&amp;RIGHT(BQ$1,2)),$T884&lt;=DATEVALUE("9/30/20"&amp;RIGHT(BR$1,2))),AND($U884&gt;=DATEVALUE("10/1/20"&amp;RIGHT(BQ$1,2)),$U884&lt;=DATEVALUE("9/30/20"&amp;RIGHT(BR$1,2))),AND($T884&lt;=DATEVALUE("10/1/20"&amp;RIGHT(BQ$1,2)),$U884&gt;=DATEVALUE("9/30/20"&amp;RIGHT(BR$1,2)))),
IF(AND($T884&gt;=DATEVALUE("10/1/20"&amp;RIGHT(BQ$1,2)),$U884&lt;=DATEVALUE("9/30/20"&amp;RIGHT(BR$1,2))),NETWORKDAYS($T884,$U884,Holidays!$J$3:$J$937),
IF(AND($T884&lt;DATEVALUE("10/1/20"&amp;RIGHT(BQ$1,2)),$U884&lt;=DATEVALUE("9/30/20"&amp;RIGHT(BR$1,2))),NETWORKDAYS(DATEVALUE("10/1/20"&amp;RIGHT(BQ$1,2)),$U884,Holidays!$J$3:$J$937),
IF($T884&lt;DATEVALUE("10/1/20"&amp;RIGHT(BQ$1,2)),NETWORKDAYS(DATEVALUE("10/1/20"&amp;RIGHT(BQ$1,2)),DATEVALUE("9/30/20"&amp;RIGHT(BR$1,2)),Holidays!$J$3:$J$937),
IF($T884&gt;=DATEVALUE("10/1/20"&amp;RIGHT(BQ$1,2)),NETWORKDAYS($T884,DATEVALUE("9/30/20"&amp;RIGHT(BR$1,2)),Holidays!$J$3:$J$937),"")))),"")/(NETWORKDAYS($T884,$U884,Holidays!$J$3:$J$937)),0))</f>
        <v/>
      </c>
      <c r="BS884" s="87" t="str">
        <f>IF($Q884="","",IFERROR(IF(OR(AND($T884&gt;=DATEVALUE("10/1/20"&amp;RIGHT(BR$1,2)),$T884&lt;=DATEVALUE("9/30/20"&amp;RIGHT(BS$1,2))),AND($U884&gt;=DATEVALUE("10/1/20"&amp;RIGHT(BR$1,2)),$U884&lt;=DATEVALUE("9/30/20"&amp;RIGHT(BS$1,2))),AND($T884&lt;=DATEVALUE("10/1/20"&amp;RIGHT(BR$1,2)),$U884&gt;=DATEVALUE("9/30/20"&amp;RIGHT(BS$1,2)))),
IF(AND($T884&gt;=DATEVALUE("10/1/20"&amp;RIGHT(BR$1,2)),$U884&lt;=DATEVALUE("9/30/20"&amp;RIGHT(BS$1,2))),NETWORKDAYS($T884,$U884,Holidays!$J$3:$J$937),
IF(AND($T884&lt;DATEVALUE("10/1/20"&amp;RIGHT(BR$1,2)),$U884&lt;=DATEVALUE("9/30/20"&amp;RIGHT(BS$1,2))),NETWORKDAYS(DATEVALUE("10/1/20"&amp;RIGHT(BR$1,2)),$U884,Holidays!$J$3:$J$937),
IF($T884&lt;DATEVALUE("10/1/20"&amp;RIGHT(BR$1,2)),NETWORKDAYS(DATEVALUE("10/1/20"&amp;RIGHT(BR$1,2)),DATEVALUE("9/30/20"&amp;RIGHT(BS$1,2)),Holidays!$J$3:$J$937),
IF($T884&gt;=DATEVALUE("10/1/20"&amp;RIGHT(BR$1,2)),NETWORKDAYS($T884,DATEVALUE("9/30/20"&amp;RIGHT(BS$1,2)),Holidays!$J$3:$J$937),"")))),"")/(NETWORKDAYS($T884,$U884,Holidays!$J$3:$J$937)),0))</f>
        <v/>
      </c>
      <c r="BT884" s="87" t="str">
        <f>IF($Q884="","",IFERROR(IF(OR(AND($T884&gt;=DATEVALUE("10/1/20"&amp;RIGHT(BS$1,2)),$T884&lt;=DATEVALUE("9/30/20"&amp;RIGHT(BT$1,2))),AND($U884&gt;=DATEVALUE("10/1/20"&amp;RIGHT(BS$1,2)),$U884&lt;=DATEVALUE("9/30/20"&amp;RIGHT(BT$1,2))),AND($T884&lt;=DATEVALUE("10/1/20"&amp;RIGHT(BS$1,2)),$U884&gt;=DATEVALUE("9/30/20"&amp;RIGHT(BT$1,2)))),
IF(AND($T884&gt;=DATEVALUE("10/1/20"&amp;RIGHT(BS$1,2)),$U884&lt;=DATEVALUE("9/30/20"&amp;RIGHT(BT$1,2))),NETWORKDAYS($T884,$U884,Holidays!$J$3:$J$937),
IF(AND($T884&lt;DATEVALUE("10/1/20"&amp;RIGHT(BS$1,2)),$U884&lt;=DATEVALUE("9/30/20"&amp;RIGHT(BT$1,2))),NETWORKDAYS(DATEVALUE("10/1/20"&amp;RIGHT(BS$1,2)),$U884,Holidays!$J$3:$J$937),
IF($T884&lt;DATEVALUE("10/1/20"&amp;RIGHT(BS$1,2)),NETWORKDAYS(DATEVALUE("10/1/20"&amp;RIGHT(BS$1,2)),DATEVALUE("9/30/20"&amp;RIGHT(BT$1,2)),Holidays!$J$3:$J$937),
IF($T884&gt;=DATEVALUE("10/1/20"&amp;RIGHT(BS$1,2)),NETWORKDAYS($T884,DATEVALUE("9/30/20"&amp;RIGHT(BT$1,2)),Holidays!$J$3:$J$937),"")))),"")/(NETWORKDAYS($T884,$U884,Holidays!$J$3:$J$937)),0))</f>
        <v/>
      </c>
      <c r="BU884" s="87" t="str">
        <f>IF($Q884="","",IFERROR(IF(OR(AND($T884&gt;=DATEVALUE("10/1/20"&amp;RIGHT(BT$1,2)),$T884&lt;=DATEVALUE("9/30/20"&amp;RIGHT(BU$1,2))),AND($U884&gt;=DATEVALUE("10/1/20"&amp;RIGHT(BT$1,2)),$U884&lt;=DATEVALUE("9/30/20"&amp;RIGHT(BU$1,2))),AND($T884&lt;=DATEVALUE("10/1/20"&amp;RIGHT(BT$1,2)),$U884&gt;=DATEVALUE("9/30/20"&amp;RIGHT(BU$1,2)))),
IF(AND($T884&gt;=DATEVALUE("10/1/20"&amp;RIGHT(BT$1,2)),$U884&lt;=DATEVALUE("9/30/20"&amp;RIGHT(BU$1,2))),NETWORKDAYS($T884,$U884,Holidays!$J$3:$J$937),
IF(AND($T884&lt;DATEVALUE("10/1/20"&amp;RIGHT(BT$1,2)),$U884&lt;=DATEVALUE("9/30/20"&amp;RIGHT(BU$1,2))),NETWORKDAYS(DATEVALUE("10/1/20"&amp;RIGHT(BT$1,2)),$U884,Holidays!$J$3:$J$937),
IF($T884&lt;DATEVALUE("10/1/20"&amp;RIGHT(BT$1,2)),NETWORKDAYS(DATEVALUE("10/1/20"&amp;RIGHT(BT$1,2)),DATEVALUE("9/30/20"&amp;RIGHT(BU$1,2)),Holidays!$J$3:$J$937),
IF($T884&gt;=DATEVALUE("10/1/20"&amp;RIGHT(BT$1,2)),NETWORKDAYS($T884,DATEVALUE("9/30/20"&amp;RIGHT(BU$1,2)),Holidays!$J$3:$J$937),"")))),"")/(NETWORKDAYS($T884,$U884,Holidays!$J$3:$J$937)),0))</f>
        <v/>
      </c>
      <c r="BV884" s="87" t="str">
        <f>IF($Q884="","",IFERROR(IF(OR(AND($T884&gt;=DATEVALUE("10/1/20"&amp;RIGHT(BU$1,2)),$T884&lt;=DATEVALUE("9/30/20"&amp;RIGHT(BV$1,2))),AND($U884&gt;=DATEVALUE("10/1/20"&amp;RIGHT(BU$1,2)),$U884&lt;=DATEVALUE("9/30/20"&amp;RIGHT(BV$1,2))),AND($T884&lt;=DATEVALUE("10/1/20"&amp;RIGHT(BU$1,2)),$U884&gt;=DATEVALUE("9/30/20"&amp;RIGHT(BV$1,2)))),
IF(AND($T884&gt;=DATEVALUE("10/1/20"&amp;RIGHT(BU$1,2)),$U884&lt;=DATEVALUE("9/30/20"&amp;RIGHT(BV$1,2))),NETWORKDAYS($T884,$U884,Holidays!$J$3:$J$937),
IF(AND($T884&lt;DATEVALUE("10/1/20"&amp;RIGHT(BU$1,2)),$U884&lt;=DATEVALUE("9/30/20"&amp;RIGHT(BV$1,2))),NETWORKDAYS(DATEVALUE("10/1/20"&amp;RIGHT(BU$1,2)),$U884,Holidays!$J$3:$J$937),
IF($T884&lt;DATEVALUE("10/1/20"&amp;RIGHT(BU$1,2)),NETWORKDAYS(DATEVALUE("10/1/20"&amp;RIGHT(BU$1,2)),DATEVALUE("9/30/20"&amp;RIGHT(BV$1,2)),Holidays!$J$3:$J$937),
IF($T884&gt;=DATEVALUE("10/1/20"&amp;RIGHT(BU$1,2)),NETWORKDAYS($T884,DATEVALUE("9/30/20"&amp;RIGHT(BV$1,2)),Holidays!$J$3:$J$937),"")))),"")/(NETWORKDAYS($T884,$U884,Holidays!$J$3:$J$937)),0))</f>
        <v/>
      </c>
      <c r="BW884" s="87" t="str">
        <f>IF($Q884="","",IFERROR(IF(OR(AND($T884&gt;=DATEVALUE("10/1/20"&amp;RIGHT(BV$1,2)),$T884&lt;=DATEVALUE("9/30/20"&amp;RIGHT(BW$1,2))),AND($U884&gt;=DATEVALUE("10/1/20"&amp;RIGHT(BV$1,2)),$U884&lt;=DATEVALUE("9/30/20"&amp;RIGHT(BW$1,2))),AND($T884&lt;=DATEVALUE("10/1/20"&amp;RIGHT(BV$1,2)),$U884&gt;=DATEVALUE("9/30/20"&amp;RIGHT(BW$1,2)))),
IF(AND($T884&gt;=DATEVALUE("10/1/20"&amp;RIGHT(BV$1,2)),$U884&lt;=DATEVALUE("9/30/20"&amp;RIGHT(BW$1,2))),NETWORKDAYS($T884,$U884,Holidays!$J$3:$J$937),
IF(AND($T884&lt;DATEVALUE("10/1/20"&amp;RIGHT(BV$1,2)),$U884&lt;=DATEVALUE("9/30/20"&amp;RIGHT(BW$1,2))),NETWORKDAYS(DATEVALUE("10/1/20"&amp;RIGHT(BV$1,2)),$U884,Holidays!$J$3:$J$937),
IF($T884&lt;DATEVALUE("10/1/20"&amp;RIGHT(BV$1,2)),NETWORKDAYS(DATEVALUE("10/1/20"&amp;RIGHT(BV$1,2)),DATEVALUE("9/30/20"&amp;RIGHT(BW$1,2)),Holidays!$J$3:$J$937),
IF($T884&gt;=DATEVALUE("10/1/20"&amp;RIGHT(BV$1,2)),NETWORKDAYS($T884,DATEVALUE("9/30/20"&amp;RIGHT(BW$1,2)),Holidays!$J$3:$J$937),"")))),"")/(NETWORKDAYS($T884,$U884,Holidays!$J$3:$J$937)),0))</f>
        <v/>
      </c>
      <c r="BX884" s="87" t="str">
        <f>IF($Q884="","",IFERROR(IF(OR(AND($T884&gt;=DATEVALUE("10/1/20"&amp;RIGHT(BW$1,2)),$T884&lt;=DATEVALUE("9/30/20"&amp;RIGHT(BX$1,2))),AND($U884&gt;=DATEVALUE("10/1/20"&amp;RIGHT(BW$1,2)),$U884&lt;=DATEVALUE("9/30/20"&amp;RIGHT(BX$1,2))),AND($T884&lt;=DATEVALUE("10/1/20"&amp;RIGHT(BW$1,2)),$U884&gt;=DATEVALUE("9/30/20"&amp;RIGHT(BX$1,2)))),
IF(AND($T884&gt;=DATEVALUE("10/1/20"&amp;RIGHT(BW$1,2)),$U884&lt;=DATEVALUE("9/30/20"&amp;RIGHT(BX$1,2))),NETWORKDAYS($T884,$U884,Holidays!$J$3:$J$937),
IF(AND($T884&lt;DATEVALUE("10/1/20"&amp;RIGHT(BW$1,2)),$U884&lt;=DATEVALUE("9/30/20"&amp;RIGHT(BX$1,2))),NETWORKDAYS(DATEVALUE("10/1/20"&amp;RIGHT(BW$1,2)),$U884,Holidays!$J$3:$J$937),
IF($T884&lt;DATEVALUE("10/1/20"&amp;RIGHT(BW$1,2)),NETWORKDAYS(DATEVALUE("10/1/20"&amp;RIGHT(BW$1,2)),DATEVALUE("9/30/20"&amp;RIGHT(BX$1,2)),Holidays!$J$3:$J$937),
IF($T884&gt;=DATEVALUE("10/1/20"&amp;RIGHT(BW$1,2)),NETWORKDAYS($T884,DATEVALUE("9/30/20"&amp;RIGHT(BX$1,2)),Holidays!$J$3:$J$937),"")))),"")/(NETWORKDAYS($T884,$U884,Holidays!$J$3:$J$937)),0))</f>
        <v/>
      </c>
      <c r="BY884" s="87" t="str">
        <f>IF($Q884="","",IFERROR(IF(OR(AND($T884&gt;=DATEVALUE("10/1/20"&amp;RIGHT(BX$1,2)),$T884&lt;=DATEVALUE("9/30/20"&amp;RIGHT(BY$1,2))),AND($U884&gt;=DATEVALUE("10/1/20"&amp;RIGHT(BX$1,2)),$U884&lt;=DATEVALUE("9/30/20"&amp;RIGHT(BY$1,2))),AND($T884&lt;=DATEVALUE("10/1/20"&amp;RIGHT(BX$1,2)),$U884&gt;=DATEVALUE("9/30/20"&amp;RIGHT(BY$1,2)))),
IF(AND($T884&gt;=DATEVALUE("10/1/20"&amp;RIGHT(BX$1,2)),$U884&lt;=DATEVALUE("9/30/20"&amp;RIGHT(BY$1,2))),NETWORKDAYS($T884,$U884,Holidays!$J$3:$J$937),
IF(AND($T884&lt;DATEVALUE("10/1/20"&amp;RIGHT(BX$1,2)),$U884&lt;=DATEVALUE("9/30/20"&amp;RIGHT(BY$1,2))),NETWORKDAYS(DATEVALUE("10/1/20"&amp;RIGHT(BX$1,2)),$U884,Holidays!$J$3:$J$937),
IF($T884&lt;DATEVALUE("10/1/20"&amp;RIGHT(BX$1,2)),NETWORKDAYS(DATEVALUE("10/1/20"&amp;RIGHT(BX$1,2)),DATEVALUE("9/30/20"&amp;RIGHT(BY$1,2)),Holidays!$J$3:$J$937),
IF($T884&gt;=DATEVALUE("10/1/20"&amp;RIGHT(BX$1,2)),NETWORKDAYS($T884,DATEVALUE("9/30/20"&amp;RIGHT(BY$1,2)),Holidays!$J$3:$J$937),"")))),"")/(NETWORKDAYS($T884,$U884,Holidays!$J$3:$J$937)),0))</f>
        <v/>
      </c>
      <c r="BZ884" s="87" t="str">
        <f>IF($Q884="","",IFERROR(IF(OR(AND($T884&gt;=DATEVALUE("10/1/20"&amp;RIGHT(BY$1,2)),$T884&lt;=DATEVALUE("9/30/20"&amp;RIGHT(BZ$1,2))),AND($U884&gt;=DATEVALUE("10/1/20"&amp;RIGHT(BY$1,2)),$U884&lt;=DATEVALUE("9/30/20"&amp;RIGHT(BZ$1,2))),AND($T884&lt;=DATEVALUE("10/1/20"&amp;RIGHT(BY$1,2)),$U884&gt;=DATEVALUE("9/30/20"&amp;RIGHT(BZ$1,2)))),
IF(AND($T884&gt;=DATEVALUE("10/1/20"&amp;RIGHT(BY$1,2)),$U884&lt;=DATEVALUE("9/30/20"&amp;RIGHT(BZ$1,2))),NETWORKDAYS($T884,$U884,Holidays!$J$3:$J$937),
IF(AND($T884&lt;DATEVALUE("10/1/20"&amp;RIGHT(BY$1,2)),$U884&lt;=DATEVALUE("9/30/20"&amp;RIGHT(BZ$1,2))),NETWORKDAYS(DATEVALUE("10/1/20"&amp;RIGHT(BY$1,2)),$U884,Holidays!$J$3:$J$937),
IF($T884&lt;DATEVALUE("10/1/20"&amp;RIGHT(BY$1,2)),NETWORKDAYS(DATEVALUE("10/1/20"&amp;RIGHT(BY$1,2)),DATEVALUE("9/30/20"&amp;RIGHT(BZ$1,2)),Holidays!$J$3:$J$937),
IF($T884&gt;=DATEVALUE("10/1/20"&amp;RIGHT(BY$1,2)),NETWORKDAYS($T884,DATEVALUE("9/30/20"&amp;RIGHT(BZ$1,2)),Holidays!$J$3:$J$937),"")))),"")/(NETWORKDAYS($T884,$U884,Holidays!$J$3:$J$937)),0))</f>
        <v/>
      </c>
      <c r="CA884" s="87" t="str">
        <f>IF($Q884="","",IFERROR(IF(OR(AND($T884&gt;=DATEVALUE("10/1/20"&amp;RIGHT(BZ$1,2)),$T884&lt;=DATEVALUE("9/30/20"&amp;RIGHT(CA$1,2))),AND($U884&gt;=DATEVALUE("10/1/20"&amp;RIGHT(BZ$1,2)),$U884&lt;=DATEVALUE("9/30/20"&amp;RIGHT(CA$1,2))),AND($T884&lt;=DATEVALUE("10/1/20"&amp;RIGHT(BZ$1,2)),$U884&gt;=DATEVALUE("9/30/20"&amp;RIGHT(CA$1,2)))),
IF(AND($T884&gt;=DATEVALUE("10/1/20"&amp;RIGHT(BZ$1,2)),$U884&lt;=DATEVALUE("9/30/20"&amp;RIGHT(CA$1,2))),NETWORKDAYS($T884,$U884,Holidays!$J$3:$J$937),
IF(AND($T884&lt;DATEVALUE("10/1/20"&amp;RIGHT(BZ$1,2)),$U884&lt;=DATEVALUE("9/30/20"&amp;RIGHT(CA$1,2))),NETWORKDAYS(DATEVALUE("10/1/20"&amp;RIGHT(BZ$1,2)),$U884,Holidays!$J$3:$J$937),
IF($T884&lt;DATEVALUE("10/1/20"&amp;RIGHT(BZ$1,2)),NETWORKDAYS(DATEVALUE("10/1/20"&amp;RIGHT(BZ$1,2)),DATEVALUE("9/30/20"&amp;RIGHT(CA$1,2)),Holidays!$J$3:$J$937),
IF($T884&gt;=DATEVALUE("10/1/20"&amp;RIGHT(BZ$1,2)),NETWORKDAYS($T884,DATEVALUE("9/30/20"&amp;RIGHT(CA$1,2)),Holidays!$J$3:$J$937),"")))),"")/(NETWORKDAYS($T884,$U884,Holidays!$J$3:$J$937)),0))</f>
        <v/>
      </c>
      <c r="CB884" s="87" t="str">
        <f>IF($Q884="","",IFERROR(IF(OR(AND($T884&gt;=DATEVALUE("10/1/20"&amp;RIGHT(CA$1,2)),$T884&lt;=DATEVALUE("9/30/20"&amp;RIGHT(CB$1,2))),AND($U884&gt;=DATEVALUE("10/1/20"&amp;RIGHT(CA$1,2)),$U884&lt;=DATEVALUE("9/30/20"&amp;RIGHT(CB$1,2))),AND($T884&lt;=DATEVALUE("10/1/20"&amp;RIGHT(CA$1,2)),$U884&gt;=DATEVALUE("9/30/20"&amp;RIGHT(CB$1,2)))),
IF(AND($T884&gt;=DATEVALUE("10/1/20"&amp;RIGHT(CA$1,2)),$U884&lt;=DATEVALUE("9/30/20"&amp;RIGHT(CB$1,2))),NETWORKDAYS($T884,$U884,Holidays!$J$3:$J$937),
IF(AND($T884&lt;DATEVALUE("10/1/20"&amp;RIGHT(CA$1,2)),$U884&lt;=DATEVALUE("9/30/20"&amp;RIGHT(CB$1,2))),NETWORKDAYS(DATEVALUE("10/1/20"&amp;RIGHT(CA$1,2)),$U884,Holidays!$J$3:$J$937),
IF($T884&lt;DATEVALUE("10/1/20"&amp;RIGHT(CA$1,2)),NETWORKDAYS(DATEVALUE("10/1/20"&amp;RIGHT(CA$1,2)),DATEVALUE("9/30/20"&amp;RIGHT(CB$1,2)),Holidays!$J$3:$J$937),
IF($T884&gt;=DATEVALUE("10/1/20"&amp;RIGHT(CA$1,2)),NETWORKDAYS($T884,DATEVALUE("9/30/20"&amp;RIGHT(CB$1,2)),Holidays!$J$3:$J$937),"")))),"")/(NETWORKDAYS($T884,$U884,Holidays!$J$3:$J$937)),0))</f>
        <v/>
      </c>
    </row>
    <row r="885" spans="1:80">
      <c r="A885" s="97"/>
      <c r="B885" s="98" t="str">
        <f ca="1">IF(NOT($A885=""),OFFSET('WBS Reference &amp; User Procedure'!$A$1,MATCH($A885,'WBS Reference &amp; User Procedure'!$A:$A,0)-1,1),"")</f>
        <v/>
      </c>
      <c r="D885" s="97"/>
      <c r="T885" s="104" t="str">
        <f>IF(NOT(Q885=""),IF(NOT($S885=""),$S885,#REF!),"")</f>
        <v/>
      </c>
      <c r="U885" s="104" t="str">
        <f>IF(NOT(Q885=""),WORKDAY(T885,Q885,Holidays!$J$3:$J$937),"")</f>
        <v/>
      </c>
      <c r="V885" s="104"/>
      <c r="W885" s="104"/>
      <c r="X885" s="101" t="str">
        <f t="shared" si="197"/>
        <v/>
      </c>
      <c r="AL885" s="87" t="str">
        <f t="shared" ca="1" si="194"/>
        <v/>
      </c>
      <c r="AN885" s="87" t="str">
        <f t="shared" ca="1" si="198"/>
        <v/>
      </c>
      <c r="AO885" s="87" t="str">
        <f t="shared" ca="1" si="198"/>
        <v/>
      </c>
      <c r="AP885" s="87" t="str">
        <f t="shared" ca="1" si="198"/>
        <v/>
      </c>
      <c r="AQ885" s="87" t="str">
        <f t="shared" ca="1" si="198"/>
        <v/>
      </c>
      <c r="AR885" s="87" t="str">
        <f t="shared" ca="1" si="198"/>
        <v/>
      </c>
      <c r="AS885" s="87" t="str">
        <f t="shared" ca="1" si="198"/>
        <v/>
      </c>
      <c r="AT885" s="87" t="str">
        <f t="shared" ca="1" si="198"/>
        <v/>
      </c>
      <c r="AU885" s="87" t="str">
        <f t="shared" ca="1" si="198"/>
        <v/>
      </c>
      <c r="AV885" s="87" t="str">
        <f t="shared" ca="1" si="198"/>
        <v/>
      </c>
      <c r="AW885" s="87" t="str">
        <f t="shared" ca="1" si="198"/>
        <v/>
      </c>
      <c r="AX885" s="87" t="str">
        <f t="shared" ca="1" si="199"/>
        <v/>
      </c>
      <c r="AY885" s="87" t="str">
        <f t="shared" ca="1" si="199"/>
        <v/>
      </c>
      <c r="AZ885" s="87" t="str">
        <f t="shared" ca="1" si="199"/>
        <v/>
      </c>
      <c r="BA885" s="87" t="str">
        <f t="shared" ca="1" si="199"/>
        <v/>
      </c>
      <c r="BB885" s="87" t="str">
        <f t="shared" ca="1" si="199"/>
        <v/>
      </c>
      <c r="BC885" s="87" t="str">
        <f t="shared" ca="1" si="199"/>
        <v/>
      </c>
      <c r="BD885" s="87" t="str">
        <f t="shared" ca="1" si="199"/>
        <v/>
      </c>
      <c r="BE885" s="87" t="str">
        <f t="shared" ca="1" si="199"/>
        <v/>
      </c>
      <c r="BF885" s="87" t="str">
        <f t="shared" ca="1" si="199"/>
        <v/>
      </c>
      <c r="BG885" s="87" t="str">
        <f t="shared" ca="1" si="199"/>
        <v/>
      </c>
      <c r="BI885" s="87" t="str">
        <f>IF($Q885="","",IFERROR(IF(OR(AND($T885&gt;=DATEVALUE("10/1/20"&amp;RIGHT(BH$1,2)),$T885&lt;=DATEVALUE("9/30/20"&amp;RIGHT(BI$1,2))),AND($U885&gt;=DATEVALUE("10/1/20"&amp;RIGHT(BH$1,2)),$U885&lt;=DATEVALUE("9/30/20"&amp;RIGHT(BI$1,2))),AND($T885&lt;=DATEVALUE("10/1/20"&amp;RIGHT(BH$1,2)),$U885&gt;=DATEVALUE("9/30/20"&amp;RIGHT(BI$1,2)))),
IF(AND($T885&gt;=DATEVALUE("10/1/20"&amp;RIGHT(BH$1,2)),$U885&lt;=DATEVALUE("9/30/20"&amp;RIGHT(BI$1,2))),NETWORKDAYS($T885,$U885,Holidays!$J$3:$J$937),
IF(AND($T885&lt;DATEVALUE("10/1/20"&amp;RIGHT(BH$1,2)),$U885&lt;=DATEVALUE("9/30/20"&amp;RIGHT(BI$1,2))),NETWORKDAYS(DATEVALUE("10/1/20"&amp;RIGHT(BH$1,2)),$U885,Holidays!$J$3:$J$937),
IF($T885&lt;DATEVALUE("10/1/20"&amp;RIGHT(BH$1,2)),NETWORKDAYS(DATEVALUE("10/1/20"&amp;RIGHT(BH$1,2)),DATEVALUE("9/30/20"&amp;RIGHT(BI$1,2)),Holidays!$J$3:$J$937),
IF($T885&gt;=DATEVALUE("10/1/20"&amp;RIGHT(BH$1,2)),NETWORKDAYS($T885,DATEVALUE("9/30/20"&amp;RIGHT(BI$1,2)),Holidays!$J$3:$J$937),"")))),"")/(NETWORKDAYS($T885,$U885,Holidays!$J$3:$J$937)),0))</f>
        <v/>
      </c>
      <c r="BJ885" s="87" t="str">
        <f>IF($Q885="","",IFERROR(IF(OR(AND($T885&gt;=DATEVALUE("10/1/20"&amp;RIGHT(BI$1,2)),$T885&lt;=DATEVALUE("9/30/20"&amp;RIGHT(BJ$1,2))),AND($U885&gt;=DATEVALUE("10/1/20"&amp;RIGHT(BI$1,2)),$U885&lt;=DATEVALUE("9/30/20"&amp;RIGHT(BJ$1,2))),AND($T885&lt;=DATEVALUE("10/1/20"&amp;RIGHT(BI$1,2)),$U885&gt;=DATEVALUE("9/30/20"&amp;RIGHT(BJ$1,2)))),
IF(AND($T885&gt;=DATEVALUE("10/1/20"&amp;RIGHT(BI$1,2)),$U885&lt;=DATEVALUE("9/30/20"&amp;RIGHT(BJ$1,2))),NETWORKDAYS($T885,$U885,Holidays!$J$3:$J$937),
IF(AND($T885&lt;DATEVALUE("10/1/20"&amp;RIGHT(BI$1,2)),$U885&lt;=DATEVALUE("9/30/20"&amp;RIGHT(BJ$1,2))),NETWORKDAYS(DATEVALUE("10/1/20"&amp;RIGHT(BI$1,2)),$U885,Holidays!$J$3:$J$937),
IF($T885&lt;DATEVALUE("10/1/20"&amp;RIGHT(BI$1,2)),NETWORKDAYS(DATEVALUE("10/1/20"&amp;RIGHT(BI$1,2)),DATEVALUE("9/30/20"&amp;RIGHT(BJ$1,2)),Holidays!$J$3:$J$937),
IF($T885&gt;=DATEVALUE("10/1/20"&amp;RIGHT(BI$1,2)),NETWORKDAYS($T885,DATEVALUE("9/30/20"&amp;RIGHT(BJ$1,2)),Holidays!$J$3:$J$937),"")))),"")/(NETWORKDAYS($T885,$U885,Holidays!$J$3:$J$937)),0))</f>
        <v/>
      </c>
      <c r="BK885" s="87" t="str">
        <f>IF($Q885="","",IFERROR(IF(OR(AND($T885&gt;=DATEVALUE("10/1/20"&amp;RIGHT(BJ$1,2)),$T885&lt;=DATEVALUE("9/30/20"&amp;RIGHT(BK$1,2))),AND($U885&gt;=DATEVALUE("10/1/20"&amp;RIGHT(BJ$1,2)),$U885&lt;=DATEVALUE("9/30/20"&amp;RIGHT(BK$1,2))),AND($T885&lt;=DATEVALUE("10/1/20"&amp;RIGHT(BJ$1,2)),$U885&gt;=DATEVALUE("9/30/20"&amp;RIGHT(BK$1,2)))),
IF(AND($T885&gt;=DATEVALUE("10/1/20"&amp;RIGHT(BJ$1,2)),$U885&lt;=DATEVALUE("9/30/20"&amp;RIGHT(BK$1,2))),NETWORKDAYS($T885,$U885,Holidays!$J$3:$J$937),
IF(AND($T885&lt;DATEVALUE("10/1/20"&amp;RIGHT(BJ$1,2)),$U885&lt;=DATEVALUE("9/30/20"&amp;RIGHT(BK$1,2))),NETWORKDAYS(DATEVALUE("10/1/20"&amp;RIGHT(BJ$1,2)),$U885,Holidays!$J$3:$J$937),
IF($T885&lt;DATEVALUE("10/1/20"&amp;RIGHT(BJ$1,2)),NETWORKDAYS(DATEVALUE("10/1/20"&amp;RIGHT(BJ$1,2)),DATEVALUE("9/30/20"&amp;RIGHT(BK$1,2)),Holidays!$J$3:$J$937),
IF($T885&gt;=DATEVALUE("10/1/20"&amp;RIGHT(BJ$1,2)),NETWORKDAYS($T885,DATEVALUE("9/30/20"&amp;RIGHT(BK$1,2)),Holidays!$J$3:$J$937),"")))),"")/(NETWORKDAYS($T885,$U885,Holidays!$J$3:$J$937)),0))</f>
        <v/>
      </c>
      <c r="BL885" s="87" t="str">
        <f>IF($Q885="","",IFERROR(IF(OR(AND($T885&gt;=DATEVALUE("10/1/20"&amp;RIGHT(BK$1,2)),$T885&lt;=DATEVALUE("9/30/20"&amp;RIGHT(BL$1,2))),AND($U885&gt;=DATEVALUE("10/1/20"&amp;RIGHT(BK$1,2)),$U885&lt;=DATEVALUE("9/30/20"&amp;RIGHT(BL$1,2))),AND($T885&lt;=DATEVALUE("10/1/20"&amp;RIGHT(BK$1,2)),$U885&gt;=DATEVALUE("9/30/20"&amp;RIGHT(BL$1,2)))),
IF(AND($T885&gt;=DATEVALUE("10/1/20"&amp;RIGHT(BK$1,2)),$U885&lt;=DATEVALUE("9/30/20"&amp;RIGHT(BL$1,2))),NETWORKDAYS($T885,$U885,Holidays!$J$3:$J$937),
IF(AND($T885&lt;DATEVALUE("10/1/20"&amp;RIGHT(BK$1,2)),$U885&lt;=DATEVALUE("9/30/20"&amp;RIGHT(BL$1,2))),NETWORKDAYS(DATEVALUE("10/1/20"&amp;RIGHT(BK$1,2)),$U885,Holidays!$J$3:$J$937),
IF($T885&lt;DATEVALUE("10/1/20"&amp;RIGHT(BK$1,2)),NETWORKDAYS(DATEVALUE("10/1/20"&amp;RIGHT(BK$1,2)),DATEVALUE("9/30/20"&amp;RIGHT(BL$1,2)),Holidays!$J$3:$J$937),
IF($T885&gt;=DATEVALUE("10/1/20"&amp;RIGHT(BK$1,2)),NETWORKDAYS($T885,DATEVALUE("9/30/20"&amp;RIGHT(BL$1,2)),Holidays!$J$3:$J$937),"")))),"")/(NETWORKDAYS($T885,$U885,Holidays!$J$3:$J$937)),0))</f>
        <v/>
      </c>
      <c r="BM885" s="87" t="str">
        <f>IF($Q885="","",IFERROR(IF(OR(AND($T885&gt;=DATEVALUE("10/1/20"&amp;RIGHT(BL$1,2)),$T885&lt;=DATEVALUE("9/30/20"&amp;RIGHT(BM$1,2))),AND($U885&gt;=DATEVALUE("10/1/20"&amp;RIGHT(BL$1,2)),$U885&lt;=DATEVALUE("9/30/20"&amp;RIGHT(BM$1,2))),AND($T885&lt;=DATEVALUE("10/1/20"&amp;RIGHT(BL$1,2)),$U885&gt;=DATEVALUE("9/30/20"&amp;RIGHT(BM$1,2)))),
IF(AND($T885&gt;=DATEVALUE("10/1/20"&amp;RIGHT(BL$1,2)),$U885&lt;=DATEVALUE("9/30/20"&amp;RIGHT(BM$1,2))),NETWORKDAYS($T885,$U885,Holidays!$J$3:$J$937),
IF(AND($T885&lt;DATEVALUE("10/1/20"&amp;RIGHT(BL$1,2)),$U885&lt;=DATEVALUE("9/30/20"&amp;RIGHT(BM$1,2))),NETWORKDAYS(DATEVALUE("10/1/20"&amp;RIGHT(BL$1,2)),$U885,Holidays!$J$3:$J$937),
IF($T885&lt;DATEVALUE("10/1/20"&amp;RIGHT(BL$1,2)),NETWORKDAYS(DATEVALUE("10/1/20"&amp;RIGHT(BL$1,2)),DATEVALUE("9/30/20"&amp;RIGHT(BM$1,2)),Holidays!$J$3:$J$937),
IF($T885&gt;=DATEVALUE("10/1/20"&amp;RIGHT(BL$1,2)),NETWORKDAYS($T885,DATEVALUE("9/30/20"&amp;RIGHT(BM$1,2)),Holidays!$J$3:$J$937),"")))),"")/(NETWORKDAYS($T885,$U885,Holidays!$J$3:$J$937)),0))</f>
        <v/>
      </c>
      <c r="BN885" s="87" t="str">
        <f>IF($Q885="","",IFERROR(IF(OR(AND($T885&gt;=DATEVALUE("10/1/20"&amp;RIGHT(BM$1,2)),$T885&lt;=DATEVALUE("9/30/20"&amp;RIGHT(BN$1,2))),AND($U885&gt;=DATEVALUE("10/1/20"&amp;RIGHT(BM$1,2)),$U885&lt;=DATEVALUE("9/30/20"&amp;RIGHT(BN$1,2))),AND($T885&lt;=DATEVALUE("10/1/20"&amp;RIGHT(BM$1,2)),$U885&gt;=DATEVALUE("9/30/20"&amp;RIGHT(BN$1,2)))),
IF(AND($T885&gt;=DATEVALUE("10/1/20"&amp;RIGHT(BM$1,2)),$U885&lt;=DATEVALUE("9/30/20"&amp;RIGHT(BN$1,2))),NETWORKDAYS($T885,$U885,Holidays!$J$3:$J$937),
IF(AND($T885&lt;DATEVALUE("10/1/20"&amp;RIGHT(BM$1,2)),$U885&lt;=DATEVALUE("9/30/20"&amp;RIGHT(BN$1,2))),NETWORKDAYS(DATEVALUE("10/1/20"&amp;RIGHT(BM$1,2)),$U885,Holidays!$J$3:$J$937),
IF($T885&lt;DATEVALUE("10/1/20"&amp;RIGHT(BM$1,2)),NETWORKDAYS(DATEVALUE("10/1/20"&amp;RIGHT(BM$1,2)),DATEVALUE("9/30/20"&amp;RIGHT(BN$1,2)),Holidays!$J$3:$J$937),
IF($T885&gt;=DATEVALUE("10/1/20"&amp;RIGHT(BM$1,2)),NETWORKDAYS($T885,DATEVALUE("9/30/20"&amp;RIGHT(BN$1,2)),Holidays!$J$3:$J$937),"")))),"")/(NETWORKDAYS($T885,$U885,Holidays!$J$3:$J$937)),0))</f>
        <v/>
      </c>
      <c r="BO885" s="87" t="str">
        <f>IF($Q885="","",IFERROR(IF(OR(AND($T885&gt;=DATEVALUE("10/1/20"&amp;RIGHT(BN$1,2)),$T885&lt;=DATEVALUE("9/30/20"&amp;RIGHT(BO$1,2))),AND($U885&gt;=DATEVALUE("10/1/20"&amp;RIGHT(BN$1,2)),$U885&lt;=DATEVALUE("9/30/20"&amp;RIGHT(BO$1,2))),AND($T885&lt;=DATEVALUE("10/1/20"&amp;RIGHT(BN$1,2)),$U885&gt;=DATEVALUE("9/30/20"&amp;RIGHT(BO$1,2)))),
IF(AND($T885&gt;=DATEVALUE("10/1/20"&amp;RIGHT(BN$1,2)),$U885&lt;=DATEVALUE("9/30/20"&amp;RIGHT(BO$1,2))),NETWORKDAYS($T885,$U885,Holidays!$J$3:$J$937),
IF(AND($T885&lt;DATEVALUE("10/1/20"&amp;RIGHT(BN$1,2)),$U885&lt;=DATEVALUE("9/30/20"&amp;RIGHT(BO$1,2))),NETWORKDAYS(DATEVALUE("10/1/20"&amp;RIGHT(BN$1,2)),$U885,Holidays!$J$3:$J$937),
IF($T885&lt;DATEVALUE("10/1/20"&amp;RIGHT(BN$1,2)),NETWORKDAYS(DATEVALUE("10/1/20"&amp;RIGHT(BN$1,2)),DATEVALUE("9/30/20"&amp;RIGHT(BO$1,2)),Holidays!$J$3:$J$937),
IF($T885&gt;=DATEVALUE("10/1/20"&amp;RIGHT(BN$1,2)),NETWORKDAYS($T885,DATEVALUE("9/30/20"&amp;RIGHT(BO$1,2)),Holidays!$J$3:$J$937),"")))),"")/(NETWORKDAYS($T885,$U885,Holidays!$J$3:$J$937)),0))</f>
        <v/>
      </c>
      <c r="BP885" s="87" t="str">
        <f>IF($Q885="","",IFERROR(IF(OR(AND($T885&gt;=DATEVALUE("10/1/20"&amp;RIGHT(BO$1,2)),$T885&lt;=DATEVALUE("9/30/20"&amp;RIGHT(BP$1,2))),AND($U885&gt;=DATEVALUE("10/1/20"&amp;RIGHT(BO$1,2)),$U885&lt;=DATEVALUE("9/30/20"&amp;RIGHT(BP$1,2))),AND($T885&lt;=DATEVALUE("10/1/20"&amp;RIGHT(BO$1,2)),$U885&gt;=DATEVALUE("9/30/20"&amp;RIGHT(BP$1,2)))),
IF(AND($T885&gt;=DATEVALUE("10/1/20"&amp;RIGHT(BO$1,2)),$U885&lt;=DATEVALUE("9/30/20"&amp;RIGHT(BP$1,2))),NETWORKDAYS($T885,$U885,Holidays!$J$3:$J$937),
IF(AND($T885&lt;DATEVALUE("10/1/20"&amp;RIGHT(BO$1,2)),$U885&lt;=DATEVALUE("9/30/20"&amp;RIGHT(BP$1,2))),NETWORKDAYS(DATEVALUE("10/1/20"&amp;RIGHT(BO$1,2)),$U885,Holidays!$J$3:$J$937),
IF($T885&lt;DATEVALUE("10/1/20"&amp;RIGHT(BO$1,2)),NETWORKDAYS(DATEVALUE("10/1/20"&amp;RIGHT(BO$1,2)),DATEVALUE("9/30/20"&amp;RIGHT(BP$1,2)),Holidays!$J$3:$J$937),
IF($T885&gt;=DATEVALUE("10/1/20"&amp;RIGHT(BO$1,2)),NETWORKDAYS($T885,DATEVALUE("9/30/20"&amp;RIGHT(BP$1,2)),Holidays!$J$3:$J$937),"")))),"")/(NETWORKDAYS($T885,$U885,Holidays!$J$3:$J$937)),0))</f>
        <v/>
      </c>
      <c r="BQ885" s="87" t="str">
        <f>IF($Q885="","",IFERROR(IF(OR(AND($T885&gt;=DATEVALUE("10/1/20"&amp;RIGHT(BP$1,2)),$T885&lt;=DATEVALUE("9/30/20"&amp;RIGHT(BQ$1,2))),AND($U885&gt;=DATEVALUE("10/1/20"&amp;RIGHT(BP$1,2)),$U885&lt;=DATEVALUE("9/30/20"&amp;RIGHT(BQ$1,2))),AND($T885&lt;=DATEVALUE("10/1/20"&amp;RIGHT(BP$1,2)),$U885&gt;=DATEVALUE("9/30/20"&amp;RIGHT(BQ$1,2)))),
IF(AND($T885&gt;=DATEVALUE("10/1/20"&amp;RIGHT(BP$1,2)),$U885&lt;=DATEVALUE("9/30/20"&amp;RIGHT(BQ$1,2))),NETWORKDAYS($T885,$U885,Holidays!$J$3:$J$937),
IF(AND($T885&lt;DATEVALUE("10/1/20"&amp;RIGHT(BP$1,2)),$U885&lt;=DATEVALUE("9/30/20"&amp;RIGHT(BQ$1,2))),NETWORKDAYS(DATEVALUE("10/1/20"&amp;RIGHT(BP$1,2)),$U885,Holidays!$J$3:$J$937),
IF($T885&lt;DATEVALUE("10/1/20"&amp;RIGHT(BP$1,2)),NETWORKDAYS(DATEVALUE("10/1/20"&amp;RIGHT(BP$1,2)),DATEVALUE("9/30/20"&amp;RIGHT(BQ$1,2)),Holidays!$J$3:$J$937),
IF($T885&gt;=DATEVALUE("10/1/20"&amp;RIGHT(BP$1,2)),NETWORKDAYS($T885,DATEVALUE("9/30/20"&amp;RIGHT(BQ$1,2)),Holidays!$J$3:$J$937),"")))),"")/(NETWORKDAYS($T885,$U885,Holidays!$J$3:$J$937)),0))</f>
        <v/>
      </c>
      <c r="BR885" s="87" t="str">
        <f>IF($Q885="","",IFERROR(IF(OR(AND($T885&gt;=DATEVALUE("10/1/20"&amp;RIGHT(BQ$1,2)),$T885&lt;=DATEVALUE("9/30/20"&amp;RIGHT(BR$1,2))),AND($U885&gt;=DATEVALUE("10/1/20"&amp;RIGHT(BQ$1,2)),$U885&lt;=DATEVALUE("9/30/20"&amp;RIGHT(BR$1,2))),AND($T885&lt;=DATEVALUE("10/1/20"&amp;RIGHT(BQ$1,2)),$U885&gt;=DATEVALUE("9/30/20"&amp;RIGHT(BR$1,2)))),
IF(AND($T885&gt;=DATEVALUE("10/1/20"&amp;RIGHT(BQ$1,2)),$U885&lt;=DATEVALUE("9/30/20"&amp;RIGHT(BR$1,2))),NETWORKDAYS($T885,$U885,Holidays!$J$3:$J$937),
IF(AND($T885&lt;DATEVALUE("10/1/20"&amp;RIGHT(BQ$1,2)),$U885&lt;=DATEVALUE("9/30/20"&amp;RIGHT(BR$1,2))),NETWORKDAYS(DATEVALUE("10/1/20"&amp;RIGHT(BQ$1,2)),$U885,Holidays!$J$3:$J$937),
IF($T885&lt;DATEVALUE("10/1/20"&amp;RIGHT(BQ$1,2)),NETWORKDAYS(DATEVALUE("10/1/20"&amp;RIGHT(BQ$1,2)),DATEVALUE("9/30/20"&amp;RIGHT(BR$1,2)),Holidays!$J$3:$J$937),
IF($T885&gt;=DATEVALUE("10/1/20"&amp;RIGHT(BQ$1,2)),NETWORKDAYS($T885,DATEVALUE("9/30/20"&amp;RIGHT(BR$1,2)),Holidays!$J$3:$J$937),"")))),"")/(NETWORKDAYS($T885,$U885,Holidays!$J$3:$J$937)),0))</f>
        <v/>
      </c>
      <c r="BS885" s="87" t="str">
        <f>IF($Q885="","",IFERROR(IF(OR(AND($T885&gt;=DATEVALUE("10/1/20"&amp;RIGHT(BR$1,2)),$T885&lt;=DATEVALUE("9/30/20"&amp;RIGHT(BS$1,2))),AND($U885&gt;=DATEVALUE("10/1/20"&amp;RIGHT(BR$1,2)),$U885&lt;=DATEVALUE("9/30/20"&amp;RIGHT(BS$1,2))),AND($T885&lt;=DATEVALUE("10/1/20"&amp;RIGHT(BR$1,2)),$U885&gt;=DATEVALUE("9/30/20"&amp;RIGHT(BS$1,2)))),
IF(AND($T885&gt;=DATEVALUE("10/1/20"&amp;RIGHT(BR$1,2)),$U885&lt;=DATEVALUE("9/30/20"&amp;RIGHT(BS$1,2))),NETWORKDAYS($T885,$U885,Holidays!$J$3:$J$937),
IF(AND($T885&lt;DATEVALUE("10/1/20"&amp;RIGHT(BR$1,2)),$U885&lt;=DATEVALUE("9/30/20"&amp;RIGHT(BS$1,2))),NETWORKDAYS(DATEVALUE("10/1/20"&amp;RIGHT(BR$1,2)),$U885,Holidays!$J$3:$J$937),
IF($T885&lt;DATEVALUE("10/1/20"&amp;RIGHT(BR$1,2)),NETWORKDAYS(DATEVALUE("10/1/20"&amp;RIGHT(BR$1,2)),DATEVALUE("9/30/20"&amp;RIGHT(BS$1,2)),Holidays!$J$3:$J$937),
IF($T885&gt;=DATEVALUE("10/1/20"&amp;RIGHT(BR$1,2)),NETWORKDAYS($T885,DATEVALUE("9/30/20"&amp;RIGHT(BS$1,2)),Holidays!$J$3:$J$937),"")))),"")/(NETWORKDAYS($T885,$U885,Holidays!$J$3:$J$937)),0))</f>
        <v/>
      </c>
      <c r="BT885" s="87" t="str">
        <f>IF($Q885="","",IFERROR(IF(OR(AND($T885&gt;=DATEVALUE("10/1/20"&amp;RIGHT(BS$1,2)),$T885&lt;=DATEVALUE("9/30/20"&amp;RIGHT(BT$1,2))),AND($U885&gt;=DATEVALUE("10/1/20"&amp;RIGHT(BS$1,2)),$U885&lt;=DATEVALUE("9/30/20"&amp;RIGHT(BT$1,2))),AND($T885&lt;=DATEVALUE("10/1/20"&amp;RIGHT(BS$1,2)),$U885&gt;=DATEVALUE("9/30/20"&amp;RIGHT(BT$1,2)))),
IF(AND($T885&gt;=DATEVALUE("10/1/20"&amp;RIGHT(BS$1,2)),$U885&lt;=DATEVALUE("9/30/20"&amp;RIGHT(BT$1,2))),NETWORKDAYS($T885,$U885,Holidays!$J$3:$J$937),
IF(AND($T885&lt;DATEVALUE("10/1/20"&amp;RIGHT(BS$1,2)),$U885&lt;=DATEVALUE("9/30/20"&amp;RIGHT(BT$1,2))),NETWORKDAYS(DATEVALUE("10/1/20"&amp;RIGHT(BS$1,2)),$U885,Holidays!$J$3:$J$937),
IF($T885&lt;DATEVALUE("10/1/20"&amp;RIGHT(BS$1,2)),NETWORKDAYS(DATEVALUE("10/1/20"&amp;RIGHT(BS$1,2)),DATEVALUE("9/30/20"&amp;RIGHT(BT$1,2)),Holidays!$J$3:$J$937),
IF($T885&gt;=DATEVALUE("10/1/20"&amp;RIGHT(BS$1,2)),NETWORKDAYS($T885,DATEVALUE("9/30/20"&amp;RIGHT(BT$1,2)),Holidays!$J$3:$J$937),"")))),"")/(NETWORKDAYS($T885,$U885,Holidays!$J$3:$J$937)),0))</f>
        <v/>
      </c>
      <c r="BU885" s="87" t="str">
        <f>IF($Q885="","",IFERROR(IF(OR(AND($T885&gt;=DATEVALUE("10/1/20"&amp;RIGHT(BT$1,2)),$T885&lt;=DATEVALUE("9/30/20"&amp;RIGHT(BU$1,2))),AND($U885&gt;=DATEVALUE("10/1/20"&amp;RIGHT(BT$1,2)),$U885&lt;=DATEVALUE("9/30/20"&amp;RIGHT(BU$1,2))),AND($T885&lt;=DATEVALUE("10/1/20"&amp;RIGHT(BT$1,2)),$U885&gt;=DATEVALUE("9/30/20"&amp;RIGHT(BU$1,2)))),
IF(AND($T885&gt;=DATEVALUE("10/1/20"&amp;RIGHT(BT$1,2)),$U885&lt;=DATEVALUE("9/30/20"&amp;RIGHT(BU$1,2))),NETWORKDAYS($T885,$U885,Holidays!$J$3:$J$937),
IF(AND($T885&lt;DATEVALUE("10/1/20"&amp;RIGHT(BT$1,2)),$U885&lt;=DATEVALUE("9/30/20"&amp;RIGHT(BU$1,2))),NETWORKDAYS(DATEVALUE("10/1/20"&amp;RIGHT(BT$1,2)),$U885,Holidays!$J$3:$J$937),
IF($T885&lt;DATEVALUE("10/1/20"&amp;RIGHT(BT$1,2)),NETWORKDAYS(DATEVALUE("10/1/20"&amp;RIGHT(BT$1,2)),DATEVALUE("9/30/20"&amp;RIGHT(BU$1,2)),Holidays!$J$3:$J$937),
IF($T885&gt;=DATEVALUE("10/1/20"&amp;RIGHT(BT$1,2)),NETWORKDAYS($T885,DATEVALUE("9/30/20"&amp;RIGHT(BU$1,2)),Holidays!$J$3:$J$937),"")))),"")/(NETWORKDAYS($T885,$U885,Holidays!$J$3:$J$937)),0))</f>
        <v/>
      </c>
      <c r="BV885" s="87" t="str">
        <f>IF($Q885="","",IFERROR(IF(OR(AND($T885&gt;=DATEVALUE("10/1/20"&amp;RIGHT(BU$1,2)),$T885&lt;=DATEVALUE("9/30/20"&amp;RIGHT(BV$1,2))),AND($U885&gt;=DATEVALUE("10/1/20"&amp;RIGHT(BU$1,2)),$U885&lt;=DATEVALUE("9/30/20"&amp;RIGHT(BV$1,2))),AND($T885&lt;=DATEVALUE("10/1/20"&amp;RIGHT(BU$1,2)),$U885&gt;=DATEVALUE("9/30/20"&amp;RIGHT(BV$1,2)))),
IF(AND($T885&gt;=DATEVALUE("10/1/20"&amp;RIGHT(BU$1,2)),$U885&lt;=DATEVALUE("9/30/20"&amp;RIGHT(BV$1,2))),NETWORKDAYS($T885,$U885,Holidays!$J$3:$J$937),
IF(AND($T885&lt;DATEVALUE("10/1/20"&amp;RIGHT(BU$1,2)),$U885&lt;=DATEVALUE("9/30/20"&amp;RIGHT(BV$1,2))),NETWORKDAYS(DATEVALUE("10/1/20"&amp;RIGHT(BU$1,2)),$U885,Holidays!$J$3:$J$937),
IF($T885&lt;DATEVALUE("10/1/20"&amp;RIGHT(BU$1,2)),NETWORKDAYS(DATEVALUE("10/1/20"&amp;RIGHT(BU$1,2)),DATEVALUE("9/30/20"&amp;RIGHT(BV$1,2)),Holidays!$J$3:$J$937),
IF($T885&gt;=DATEVALUE("10/1/20"&amp;RIGHT(BU$1,2)),NETWORKDAYS($T885,DATEVALUE("9/30/20"&amp;RIGHT(BV$1,2)),Holidays!$J$3:$J$937),"")))),"")/(NETWORKDAYS($T885,$U885,Holidays!$J$3:$J$937)),0))</f>
        <v/>
      </c>
      <c r="BW885" s="87" t="str">
        <f>IF($Q885="","",IFERROR(IF(OR(AND($T885&gt;=DATEVALUE("10/1/20"&amp;RIGHT(BV$1,2)),$T885&lt;=DATEVALUE("9/30/20"&amp;RIGHT(BW$1,2))),AND($U885&gt;=DATEVALUE("10/1/20"&amp;RIGHT(BV$1,2)),$U885&lt;=DATEVALUE("9/30/20"&amp;RIGHT(BW$1,2))),AND($T885&lt;=DATEVALUE("10/1/20"&amp;RIGHT(BV$1,2)),$U885&gt;=DATEVALUE("9/30/20"&amp;RIGHT(BW$1,2)))),
IF(AND($T885&gt;=DATEVALUE("10/1/20"&amp;RIGHT(BV$1,2)),$U885&lt;=DATEVALUE("9/30/20"&amp;RIGHT(BW$1,2))),NETWORKDAYS($T885,$U885,Holidays!$J$3:$J$937),
IF(AND($T885&lt;DATEVALUE("10/1/20"&amp;RIGHT(BV$1,2)),$U885&lt;=DATEVALUE("9/30/20"&amp;RIGHT(BW$1,2))),NETWORKDAYS(DATEVALUE("10/1/20"&amp;RIGHT(BV$1,2)),$U885,Holidays!$J$3:$J$937),
IF($T885&lt;DATEVALUE("10/1/20"&amp;RIGHT(BV$1,2)),NETWORKDAYS(DATEVALUE("10/1/20"&amp;RIGHT(BV$1,2)),DATEVALUE("9/30/20"&amp;RIGHT(BW$1,2)),Holidays!$J$3:$J$937),
IF($T885&gt;=DATEVALUE("10/1/20"&amp;RIGHT(BV$1,2)),NETWORKDAYS($T885,DATEVALUE("9/30/20"&amp;RIGHT(BW$1,2)),Holidays!$J$3:$J$937),"")))),"")/(NETWORKDAYS($T885,$U885,Holidays!$J$3:$J$937)),0))</f>
        <v/>
      </c>
      <c r="BX885" s="87" t="str">
        <f>IF($Q885="","",IFERROR(IF(OR(AND($T885&gt;=DATEVALUE("10/1/20"&amp;RIGHT(BW$1,2)),$T885&lt;=DATEVALUE("9/30/20"&amp;RIGHT(BX$1,2))),AND($U885&gt;=DATEVALUE("10/1/20"&amp;RIGHT(BW$1,2)),$U885&lt;=DATEVALUE("9/30/20"&amp;RIGHT(BX$1,2))),AND($T885&lt;=DATEVALUE("10/1/20"&amp;RIGHT(BW$1,2)),$U885&gt;=DATEVALUE("9/30/20"&amp;RIGHT(BX$1,2)))),
IF(AND($T885&gt;=DATEVALUE("10/1/20"&amp;RIGHT(BW$1,2)),$U885&lt;=DATEVALUE("9/30/20"&amp;RIGHT(BX$1,2))),NETWORKDAYS($T885,$U885,Holidays!$J$3:$J$937),
IF(AND($T885&lt;DATEVALUE("10/1/20"&amp;RIGHT(BW$1,2)),$U885&lt;=DATEVALUE("9/30/20"&amp;RIGHT(BX$1,2))),NETWORKDAYS(DATEVALUE("10/1/20"&amp;RIGHT(BW$1,2)),$U885,Holidays!$J$3:$J$937),
IF($T885&lt;DATEVALUE("10/1/20"&amp;RIGHT(BW$1,2)),NETWORKDAYS(DATEVALUE("10/1/20"&amp;RIGHT(BW$1,2)),DATEVALUE("9/30/20"&amp;RIGHT(BX$1,2)),Holidays!$J$3:$J$937),
IF($T885&gt;=DATEVALUE("10/1/20"&amp;RIGHT(BW$1,2)),NETWORKDAYS($T885,DATEVALUE("9/30/20"&amp;RIGHT(BX$1,2)),Holidays!$J$3:$J$937),"")))),"")/(NETWORKDAYS($T885,$U885,Holidays!$J$3:$J$937)),0))</f>
        <v/>
      </c>
      <c r="BY885" s="87" t="str">
        <f>IF($Q885="","",IFERROR(IF(OR(AND($T885&gt;=DATEVALUE("10/1/20"&amp;RIGHT(BX$1,2)),$T885&lt;=DATEVALUE("9/30/20"&amp;RIGHT(BY$1,2))),AND($U885&gt;=DATEVALUE("10/1/20"&amp;RIGHT(BX$1,2)),$U885&lt;=DATEVALUE("9/30/20"&amp;RIGHT(BY$1,2))),AND($T885&lt;=DATEVALUE("10/1/20"&amp;RIGHT(BX$1,2)),$U885&gt;=DATEVALUE("9/30/20"&amp;RIGHT(BY$1,2)))),
IF(AND($T885&gt;=DATEVALUE("10/1/20"&amp;RIGHT(BX$1,2)),$U885&lt;=DATEVALUE("9/30/20"&amp;RIGHT(BY$1,2))),NETWORKDAYS($T885,$U885,Holidays!$J$3:$J$937),
IF(AND($T885&lt;DATEVALUE("10/1/20"&amp;RIGHT(BX$1,2)),$U885&lt;=DATEVALUE("9/30/20"&amp;RIGHT(BY$1,2))),NETWORKDAYS(DATEVALUE("10/1/20"&amp;RIGHT(BX$1,2)),$U885,Holidays!$J$3:$J$937),
IF($T885&lt;DATEVALUE("10/1/20"&amp;RIGHT(BX$1,2)),NETWORKDAYS(DATEVALUE("10/1/20"&amp;RIGHT(BX$1,2)),DATEVALUE("9/30/20"&amp;RIGHT(BY$1,2)),Holidays!$J$3:$J$937),
IF($T885&gt;=DATEVALUE("10/1/20"&amp;RIGHT(BX$1,2)),NETWORKDAYS($T885,DATEVALUE("9/30/20"&amp;RIGHT(BY$1,2)),Holidays!$J$3:$J$937),"")))),"")/(NETWORKDAYS($T885,$U885,Holidays!$J$3:$J$937)),0))</f>
        <v/>
      </c>
      <c r="BZ885" s="87" t="str">
        <f>IF($Q885="","",IFERROR(IF(OR(AND($T885&gt;=DATEVALUE("10/1/20"&amp;RIGHT(BY$1,2)),$T885&lt;=DATEVALUE("9/30/20"&amp;RIGHT(BZ$1,2))),AND($U885&gt;=DATEVALUE("10/1/20"&amp;RIGHT(BY$1,2)),$U885&lt;=DATEVALUE("9/30/20"&amp;RIGHT(BZ$1,2))),AND($T885&lt;=DATEVALUE("10/1/20"&amp;RIGHT(BY$1,2)),$U885&gt;=DATEVALUE("9/30/20"&amp;RIGHT(BZ$1,2)))),
IF(AND($T885&gt;=DATEVALUE("10/1/20"&amp;RIGHT(BY$1,2)),$U885&lt;=DATEVALUE("9/30/20"&amp;RIGHT(BZ$1,2))),NETWORKDAYS($T885,$U885,Holidays!$J$3:$J$937),
IF(AND($T885&lt;DATEVALUE("10/1/20"&amp;RIGHT(BY$1,2)),$U885&lt;=DATEVALUE("9/30/20"&amp;RIGHT(BZ$1,2))),NETWORKDAYS(DATEVALUE("10/1/20"&amp;RIGHT(BY$1,2)),$U885,Holidays!$J$3:$J$937),
IF($T885&lt;DATEVALUE("10/1/20"&amp;RIGHT(BY$1,2)),NETWORKDAYS(DATEVALUE("10/1/20"&amp;RIGHT(BY$1,2)),DATEVALUE("9/30/20"&amp;RIGHT(BZ$1,2)),Holidays!$J$3:$J$937),
IF($T885&gt;=DATEVALUE("10/1/20"&amp;RIGHT(BY$1,2)),NETWORKDAYS($T885,DATEVALUE("9/30/20"&amp;RIGHT(BZ$1,2)),Holidays!$J$3:$J$937),"")))),"")/(NETWORKDAYS($T885,$U885,Holidays!$J$3:$J$937)),0))</f>
        <v/>
      </c>
      <c r="CA885" s="87" t="str">
        <f>IF($Q885="","",IFERROR(IF(OR(AND($T885&gt;=DATEVALUE("10/1/20"&amp;RIGHT(BZ$1,2)),$T885&lt;=DATEVALUE("9/30/20"&amp;RIGHT(CA$1,2))),AND($U885&gt;=DATEVALUE("10/1/20"&amp;RIGHT(BZ$1,2)),$U885&lt;=DATEVALUE("9/30/20"&amp;RIGHT(CA$1,2))),AND($T885&lt;=DATEVALUE("10/1/20"&amp;RIGHT(BZ$1,2)),$U885&gt;=DATEVALUE("9/30/20"&amp;RIGHT(CA$1,2)))),
IF(AND($T885&gt;=DATEVALUE("10/1/20"&amp;RIGHT(BZ$1,2)),$U885&lt;=DATEVALUE("9/30/20"&amp;RIGHT(CA$1,2))),NETWORKDAYS($T885,$U885,Holidays!$J$3:$J$937),
IF(AND($T885&lt;DATEVALUE("10/1/20"&amp;RIGHT(BZ$1,2)),$U885&lt;=DATEVALUE("9/30/20"&amp;RIGHT(CA$1,2))),NETWORKDAYS(DATEVALUE("10/1/20"&amp;RIGHT(BZ$1,2)),$U885,Holidays!$J$3:$J$937),
IF($T885&lt;DATEVALUE("10/1/20"&amp;RIGHT(BZ$1,2)),NETWORKDAYS(DATEVALUE("10/1/20"&amp;RIGHT(BZ$1,2)),DATEVALUE("9/30/20"&amp;RIGHT(CA$1,2)),Holidays!$J$3:$J$937),
IF($T885&gt;=DATEVALUE("10/1/20"&amp;RIGHT(BZ$1,2)),NETWORKDAYS($T885,DATEVALUE("9/30/20"&amp;RIGHT(CA$1,2)),Holidays!$J$3:$J$937),"")))),"")/(NETWORKDAYS($T885,$U885,Holidays!$J$3:$J$937)),0))</f>
        <v/>
      </c>
      <c r="CB885" s="87" t="str">
        <f>IF($Q885="","",IFERROR(IF(OR(AND($T885&gt;=DATEVALUE("10/1/20"&amp;RIGHT(CA$1,2)),$T885&lt;=DATEVALUE("9/30/20"&amp;RIGHT(CB$1,2))),AND($U885&gt;=DATEVALUE("10/1/20"&amp;RIGHT(CA$1,2)),$U885&lt;=DATEVALUE("9/30/20"&amp;RIGHT(CB$1,2))),AND($T885&lt;=DATEVALUE("10/1/20"&amp;RIGHT(CA$1,2)),$U885&gt;=DATEVALUE("9/30/20"&amp;RIGHT(CB$1,2)))),
IF(AND($T885&gt;=DATEVALUE("10/1/20"&amp;RIGHT(CA$1,2)),$U885&lt;=DATEVALUE("9/30/20"&amp;RIGHT(CB$1,2))),NETWORKDAYS($T885,$U885,Holidays!$J$3:$J$937),
IF(AND($T885&lt;DATEVALUE("10/1/20"&amp;RIGHT(CA$1,2)),$U885&lt;=DATEVALUE("9/30/20"&amp;RIGHT(CB$1,2))),NETWORKDAYS(DATEVALUE("10/1/20"&amp;RIGHT(CA$1,2)),$U885,Holidays!$J$3:$J$937),
IF($T885&lt;DATEVALUE("10/1/20"&amp;RIGHT(CA$1,2)),NETWORKDAYS(DATEVALUE("10/1/20"&amp;RIGHT(CA$1,2)),DATEVALUE("9/30/20"&amp;RIGHT(CB$1,2)),Holidays!$J$3:$J$937),
IF($T885&gt;=DATEVALUE("10/1/20"&amp;RIGHT(CA$1,2)),NETWORKDAYS($T885,DATEVALUE("9/30/20"&amp;RIGHT(CB$1,2)),Holidays!$J$3:$J$937),"")))),"")/(NETWORKDAYS($T885,$U885,Holidays!$J$3:$J$937)),0))</f>
        <v/>
      </c>
    </row>
    <row r="886" spans="1:80">
      <c r="A886" s="97"/>
      <c r="B886" s="98" t="str">
        <f ca="1">IF(NOT($A886=""),OFFSET('WBS Reference &amp; User Procedure'!$A$1,MATCH($A886,'WBS Reference &amp; User Procedure'!$A:$A,0)-1,1),"")</f>
        <v/>
      </c>
      <c r="D886" s="97"/>
      <c r="T886" s="104" t="str">
        <f>IF(NOT(Q886=""),IF(NOT($S886=""),$S886,#REF!),"")</f>
        <v/>
      </c>
      <c r="U886" s="104" t="str">
        <f>IF(NOT(Q886=""),WORKDAY(T886,Q886,Holidays!$J$3:$J$937),"")</f>
        <v/>
      </c>
      <c r="V886" s="104"/>
      <c r="W886" s="104"/>
      <c r="X886" s="101" t="str">
        <f t="shared" si="197"/>
        <v/>
      </c>
      <c r="AL886" s="87" t="str">
        <f t="shared" ca="1" si="194"/>
        <v/>
      </c>
      <c r="AN886" s="87" t="str">
        <f t="shared" ref="AN886:AW895" ca="1" si="200">IF($Q886="","",IFERROR(OFFSET(INDIRECT("'"&amp;KEY_RESOURCE_STRUCTURE_TAB&amp;"'!"&amp;KEY_RATE_SET_INDEX&amp;""),$AL886-1,COLUMN()-34),0))</f>
        <v/>
      </c>
      <c r="AO886" s="87" t="str">
        <f t="shared" ca="1" si="200"/>
        <v/>
      </c>
      <c r="AP886" s="87" t="str">
        <f t="shared" ca="1" si="200"/>
        <v/>
      </c>
      <c r="AQ886" s="87" t="str">
        <f t="shared" ca="1" si="200"/>
        <v/>
      </c>
      <c r="AR886" s="87" t="str">
        <f t="shared" ca="1" si="200"/>
        <v/>
      </c>
      <c r="AS886" s="87" t="str">
        <f t="shared" ca="1" si="200"/>
        <v/>
      </c>
      <c r="AT886" s="87" t="str">
        <f t="shared" ca="1" si="200"/>
        <v/>
      </c>
      <c r="AU886" s="87" t="str">
        <f t="shared" ca="1" si="200"/>
        <v/>
      </c>
      <c r="AV886" s="87" t="str">
        <f t="shared" ca="1" si="200"/>
        <v/>
      </c>
      <c r="AW886" s="87" t="str">
        <f t="shared" ca="1" si="200"/>
        <v/>
      </c>
      <c r="AX886" s="87" t="str">
        <f t="shared" ref="AX886:BG895" ca="1" si="201">IF($Q886="","",IFERROR(OFFSET(INDIRECT("'"&amp;KEY_RESOURCE_STRUCTURE_TAB&amp;"'!"&amp;KEY_RATE_SET_INDEX&amp;""),$AL886-1,COLUMN()-34),0))</f>
        <v/>
      </c>
      <c r="AY886" s="87" t="str">
        <f t="shared" ca="1" si="201"/>
        <v/>
      </c>
      <c r="AZ886" s="87" t="str">
        <f t="shared" ca="1" si="201"/>
        <v/>
      </c>
      <c r="BA886" s="87" t="str">
        <f t="shared" ca="1" si="201"/>
        <v/>
      </c>
      <c r="BB886" s="87" t="str">
        <f t="shared" ca="1" si="201"/>
        <v/>
      </c>
      <c r="BC886" s="87" t="str">
        <f t="shared" ca="1" si="201"/>
        <v/>
      </c>
      <c r="BD886" s="87" t="str">
        <f t="shared" ca="1" si="201"/>
        <v/>
      </c>
      <c r="BE886" s="87" t="str">
        <f t="shared" ca="1" si="201"/>
        <v/>
      </c>
      <c r="BF886" s="87" t="str">
        <f t="shared" ca="1" si="201"/>
        <v/>
      </c>
      <c r="BG886" s="87" t="str">
        <f t="shared" ca="1" si="201"/>
        <v/>
      </c>
      <c r="BI886" s="87" t="str">
        <f>IF($Q886="","",IFERROR(IF(OR(AND($T886&gt;=DATEVALUE("10/1/20"&amp;RIGHT(BH$1,2)),$T886&lt;=DATEVALUE("9/30/20"&amp;RIGHT(BI$1,2))),AND($U886&gt;=DATEVALUE("10/1/20"&amp;RIGHT(BH$1,2)),$U886&lt;=DATEVALUE("9/30/20"&amp;RIGHT(BI$1,2))),AND($T886&lt;=DATEVALUE("10/1/20"&amp;RIGHT(BH$1,2)),$U886&gt;=DATEVALUE("9/30/20"&amp;RIGHT(BI$1,2)))),
IF(AND($T886&gt;=DATEVALUE("10/1/20"&amp;RIGHT(BH$1,2)),$U886&lt;=DATEVALUE("9/30/20"&amp;RIGHT(BI$1,2))),NETWORKDAYS($T886,$U886,Holidays!$J$3:$J$937),
IF(AND($T886&lt;DATEVALUE("10/1/20"&amp;RIGHT(BH$1,2)),$U886&lt;=DATEVALUE("9/30/20"&amp;RIGHT(BI$1,2))),NETWORKDAYS(DATEVALUE("10/1/20"&amp;RIGHT(BH$1,2)),$U886,Holidays!$J$3:$J$937),
IF($T886&lt;DATEVALUE("10/1/20"&amp;RIGHT(BH$1,2)),NETWORKDAYS(DATEVALUE("10/1/20"&amp;RIGHT(BH$1,2)),DATEVALUE("9/30/20"&amp;RIGHT(BI$1,2)),Holidays!$J$3:$J$937),
IF($T886&gt;=DATEVALUE("10/1/20"&amp;RIGHT(BH$1,2)),NETWORKDAYS($T886,DATEVALUE("9/30/20"&amp;RIGHT(BI$1,2)),Holidays!$J$3:$J$937),"")))),"")/(NETWORKDAYS($T886,$U886,Holidays!$J$3:$J$937)),0))</f>
        <v/>
      </c>
      <c r="BJ886" s="87" t="str">
        <f>IF($Q886="","",IFERROR(IF(OR(AND($T886&gt;=DATEVALUE("10/1/20"&amp;RIGHT(BI$1,2)),$T886&lt;=DATEVALUE("9/30/20"&amp;RIGHT(BJ$1,2))),AND($U886&gt;=DATEVALUE("10/1/20"&amp;RIGHT(BI$1,2)),$U886&lt;=DATEVALUE("9/30/20"&amp;RIGHT(BJ$1,2))),AND($T886&lt;=DATEVALUE("10/1/20"&amp;RIGHT(BI$1,2)),$U886&gt;=DATEVALUE("9/30/20"&amp;RIGHT(BJ$1,2)))),
IF(AND($T886&gt;=DATEVALUE("10/1/20"&amp;RIGHT(BI$1,2)),$U886&lt;=DATEVALUE("9/30/20"&amp;RIGHT(BJ$1,2))),NETWORKDAYS($T886,$U886,Holidays!$J$3:$J$937),
IF(AND($T886&lt;DATEVALUE("10/1/20"&amp;RIGHT(BI$1,2)),$U886&lt;=DATEVALUE("9/30/20"&amp;RIGHT(BJ$1,2))),NETWORKDAYS(DATEVALUE("10/1/20"&amp;RIGHT(BI$1,2)),$U886,Holidays!$J$3:$J$937),
IF($T886&lt;DATEVALUE("10/1/20"&amp;RIGHT(BI$1,2)),NETWORKDAYS(DATEVALUE("10/1/20"&amp;RIGHT(BI$1,2)),DATEVALUE("9/30/20"&amp;RIGHT(BJ$1,2)),Holidays!$J$3:$J$937),
IF($T886&gt;=DATEVALUE("10/1/20"&amp;RIGHT(BI$1,2)),NETWORKDAYS($T886,DATEVALUE("9/30/20"&amp;RIGHT(BJ$1,2)),Holidays!$J$3:$J$937),"")))),"")/(NETWORKDAYS($T886,$U886,Holidays!$J$3:$J$937)),0))</f>
        <v/>
      </c>
      <c r="BK886" s="87" t="str">
        <f>IF($Q886="","",IFERROR(IF(OR(AND($T886&gt;=DATEVALUE("10/1/20"&amp;RIGHT(BJ$1,2)),$T886&lt;=DATEVALUE("9/30/20"&amp;RIGHT(BK$1,2))),AND($U886&gt;=DATEVALUE("10/1/20"&amp;RIGHT(BJ$1,2)),$U886&lt;=DATEVALUE("9/30/20"&amp;RIGHT(BK$1,2))),AND($T886&lt;=DATEVALUE("10/1/20"&amp;RIGHT(BJ$1,2)),$U886&gt;=DATEVALUE("9/30/20"&amp;RIGHT(BK$1,2)))),
IF(AND($T886&gt;=DATEVALUE("10/1/20"&amp;RIGHT(BJ$1,2)),$U886&lt;=DATEVALUE("9/30/20"&amp;RIGHT(BK$1,2))),NETWORKDAYS($T886,$U886,Holidays!$J$3:$J$937),
IF(AND($T886&lt;DATEVALUE("10/1/20"&amp;RIGHT(BJ$1,2)),$U886&lt;=DATEVALUE("9/30/20"&amp;RIGHT(BK$1,2))),NETWORKDAYS(DATEVALUE("10/1/20"&amp;RIGHT(BJ$1,2)),$U886,Holidays!$J$3:$J$937),
IF($T886&lt;DATEVALUE("10/1/20"&amp;RIGHT(BJ$1,2)),NETWORKDAYS(DATEVALUE("10/1/20"&amp;RIGHT(BJ$1,2)),DATEVALUE("9/30/20"&amp;RIGHT(BK$1,2)),Holidays!$J$3:$J$937),
IF($T886&gt;=DATEVALUE("10/1/20"&amp;RIGHT(BJ$1,2)),NETWORKDAYS($T886,DATEVALUE("9/30/20"&amp;RIGHT(BK$1,2)),Holidays!$J$3:$J$937),"")))),"")/(NETWORKDAYS($T886,$U886,Holidays!$J$3:$J$937)),0))</f>
        <v/>
      </c>
      <c r="BL886" s="87" t="str">
        <f>IF($Q886="","",IFERROR(IF(OR(AND($T886&gt;=DATEVALUE("10/1/20"&amp;RIGHT(BK$1,2)),$T886&lt;=DATEVALUE("9/30/20"&amp;RIGHT(BL$1,2))),AND($U886&gt;=DATEVALUE("10/1/20"&amp;RIGHT(BK$1,2)),$U886&lt;=DATEVALUE("9/30/20"&amp;RIGHT(BL$1,2))),AND($T886&lt;=DATEVALUE("10/1/20"&amp;RIGHT(BK$1,2)),$U886&gt;=DATEVALUE("9/30/20"&amp;RIGHT(BL$1,2)))),
IF(AND($T886&gt;=DATEVALUE("10/1/20"&amp;RIGHT(BK$1,2)),$U886&lt;=DATEVALUE("9/30/20"&amp;RIGHT(BL$1,2))),NETWORKDAYS($T886,$U886,Holidays!$J$3:$J$937),
IF(AND($T886&lt;DATEVALUE("10/1/20"&amp;RIGHT(BK$1,2)),$U886&lt;=DATEVALUE("9/30/20"&amp;RIGHT(BL$1,2))),NETWORKDAYS(DATEVALUE("10/1/20"&amp;RIGHT(BK$1,2)),$U886,Holidays!$J$3:$J$937),
IF($T886&lt;DATEVALUE("10/1/20"&amp;RIGHT(BK$1,2)),NETWORKDAYS(DATEVALUE("10/1/20"&amp;RIGHT(BK$1,2)),DATEVALUE("9/30/20"&amp;RIGHT(BL$1,2)),Holidays!$J$3:$J$937),
IF($T886&gt;=DATEVALUE("10/1/20"&amp;RIGHT(BK$1,2)),NETWORKDAYS($T886,DATEVALUE("9/30/20"&amp;RIGHT(BL$1,2)),Holidays!$J$3:$J$937),"")))),"")/(NETWORKDAYS($T886,$U886,Holidays!$J$3:$J$937)),0))</f>
        <v/>
      </c>
      <c r="BM886" s="87" t="str">
        <f>IF($Q886="","",IFERROR(IF(OR(AND($T886&gt;=DATEVALUE("10/1/20"&amp;RIGHT(BL$1,2)),$T886&lt;=DATEVALUE("9/30/20"&amp;RIGHT(BM$1,2))),AND($U886&gt;=DATEVALUE("10/1/20"&amp;RIGHT(BL$1,2)),$U886&lt;=DATEVALUE("9/30/20"&amp;RIGHT(BM$1,2))),AND($T886&lt;=DATEVALUE("10/1/20"&amp;RIGHT(BL$1,2)),$U886&gt;=DATEVALUE("9/30/20"&amp;RIGHT(BM$1,2)))),
IF(AND($T886&gt;=DATEVALUE("10/1/20"&amp;RIGHT(BL$1,2)),$U886&lt;=DATEVALUE("9/30/20"&amp;RIGHT(BM$1,2))),NETWORKDAYS($T886,$U886,Holidays!$J$3:$J$937),
IF(AND($T886&lt;DATEVALUE("10/1/20"&amp;RIGHT(BL$1,2)),$U886&lt;=DATEVALUE("9/30/20"&amp;RIGHT(BM$1,2))),NETWORKDAYS(DATEVALUE("10/1/20"&amp;RIGHT(BL$1,2)),$U886,Holidays!$J$3:$J$937),
IF($T886&lt;DATEVALUE("10/1/20"&amp;RIGHT(BL$1,2)),NETWORKDAYS(DATEVALUE("10/1/20"&amp;RIGHT(BL$1,2)),DATEVALUE("9/30/20"&amp;RIGHT(BM$1,2)),Holidays!$J$3:$J$937),
IF($T886&gt;=DATEVALUE("10/1/20"&amp;RIGHT(BL$1,2)),NETWORKDAYS($T886,DATEVALUE("9/30/20"&amp;RIGHT(BM$1,2)),Holidays!$J$3:$J$937),"")))),"")/(NETWORKDAYS($T886,$U886,Holidays!$J$3:$J$937)),0))</f>
        <v/>
      </c>
      <c r="BN886" s="87" t="str">
        <f>IF($Q886="","",IFERROR(IF(OR(AND($T886&gt;=DATEVALUE("10/1/20"&amp;RIGHT(BM$1,2)),$T886&lt;=DATEVALUE("9/30/20"&amp;RIGHT(BN$1,2))),AND($U886&gt;=DATEVALUE("10/1/20"&amp;RIGHT(BM$1,2)),$U886&lt;=DATEVALUE("9/30/20"&amp;RIGHT(BN$1,2))),AND($T886&lt;=DATEVALUE("10/1/20"&amp;RIGHT(BM$1,2)),$U886&gt;=DATEVALUE("9/30/20"&amp;RIGHT(BN$1,2)))),
IF(AND($T886&gt;=DATEVALUE("10/1/20"&amp;RIGHT(BM$1,2)),$U886&lt;=DATEVALUE("9/30/20"&amp;RIGHT(BN$1,2))),NETWORKDAYS($T886,$U886,Holidays!$J$3:$J$937),
IF(AND($T886&lt;DATEVALUE("10/1/20"&amp;RIGHT(BM$1,2)),$U886&lt;=DATEVALUE("9/30/20"&amp;RIGHT(BN$1,2))),NETWORKDAYS(DATEVALUE("10/1/20"&amp;RIGHT(BM$1,2)),$U886,Holidays!$J$3:$J$937),
IF($T886&lt;DATEVALUE("10/1/20"&amp;RIGHT(BM$1,2)),NETWORKDAYS(DATEVALUE("10/1/20"&amp;RIGHT(BM$1,2)),DATEVALUE("9/30/20"&amp;RIGHT(BN$1,2)),Holidays!$J$3:$J$937),
IF($T886&gt;=DATEVALUE("10/1/20"&amp;RIGHT(BM$1,2)),NETWORKDAYS($T886,DATEVALUE("9/30/20"&amp;RIGHT(BN$1,2)),Holidays!$J$3:$J$937),"")))),"")/(NETWORKDAYS($T886,$U886,Holidays!$J$3:$J$937)),0))</f>
        <v/>
      </c>
      <c r="BO886" s="87" t="str">
        <f>IF($Q886="","",IFERROR(IF(OR(AND($T886&gt;=DATEVALUE("10/1/20"&amp;RIGHT(BN$1,2)),$T886&lt;=DATEVALUE("9/30/20"&amp;RIGHT(BO$1,2))),AND($U886&gt;=DATEVALUE("10/1/20"&amp;RIGHT(BN$1,2)),$U886&lt;=DATEVALUE("9/30/20"&amp;RIGHT(BO$1,2))),AND($T886&lt;=DATEVALUE("10/1/20"&amp;RIGHT(BN$1,2)),$U886&gt;=DATEVALUE("9/30/20"&amp;RIGHT(BO$1,2)))),
IF(AND($T886&gt;=DATEVALUE("10/1/20"&amp;RIGHT(BN$1,2)),$U886&lt;=DATEVALUE("9/30/20"&amp;RIGHT(BO$1,2))),NETWORKDAYS($T886,$U886,Holidays!$J$3:$J$937),
IF(AND($T886&lt;DATEVALUE("10/1/20"&amp;RIGHT(BN$1,2)),$U886&lt;=DATEVALUE("9/30/20"&amp;RIGHT(BO$1,2))),NETWORKDAYS(DATEVALUE("10/1/20"&amp;RIGHT(BN$1,2)),$U886,Holidays!$J$3:$J$937),
IF($T886&lt;DATEVALUE("10/1/20"&amp;RIGHT(BN$1,2)),NETWORKDAYS(DATEVALUE("10/1/20"&amp;RIGHT(BN$1,2)),DATEVALUE("9/30/20"&amp;RIGHT(BO$1,2)),Holidays!$J$3:$J$937),
IF($T886&gt;=DATEVALUE("10/1/20"&amp;RIGHT(BN$1,2)),NETWORKDAYS($T886,DATEVALUE("9/30/20"&amp;RIGHT(BO$1,2)),Holidays!$J$3:$J$937),"")))),"")/(NETWORKDAYS($T886,$U886,Holidays!$J$3:$J$937)),0))</f>
        <v/>
      </c>
      <c r="BP886" s="87" t="str">
        <f>IF($Q886="","",IFERROR(IF(OR(AND($T886&gt;=DATEVALUE("10/1/20"&amp;RIGHT(BO$1,2)),$T886&lt;=DATEVALUE("9/30/20"&amp;RIGHT(BP$1,2))),AND($U886&gt;=DATEVALUE("10/1/20"&amp;RIGHT(BO$1,2)),$U886&lt;=DATEVALUE("9/30/20"&amp;RIGHT(BP$1,2))),AND($T886&lt;=DATEVALUE("10/1/20"&amp;RIGHT(BO$1,2)),$U886&gt;=DATEVALUE("9/30/20"&amp;RIGHT(BP$1,2)))),
IF(AND($T886&gt;=DATEVALUE("10/1/20"&amp;RIGHT(BO$1,2)),$U886&lt;=DATEVALUE("9/30/20"&amp;RIGHT(BP$1,2))),NETWORKDAYS($T886,$U886,Holidays!$J$3:$J$937),
IF(AND($T886&lt;DATEVALUE("10/1/20"&amp;RIGHT(BO$1,2)),$U886&lt;=DATEVALUE("9/30/20"&amp;RIGHT(BP$1,2))),NETWORKDAYS(DATEVALUE("10/1/20"&amp;RIGHT(BO$1,2)),$U886,Holidays!$J$3:$J$937),
IF($T886&lt;DATEVALUE("10/1/20"&amp;RIGHT(BO$1,2)),NETWORKDAYS(DATEVALUE("10/1/20"&amp;RIGHT(BO$1,2)),DATEVALUE("9/30/20"&amp;RIGHT(BP$1,2)),Holidays!$J$3:$J$937),
IF($T886&gt;=DATEVALUE("10/1/20"&amp;RIGHT(BO$1,2)),NETWORKDAYS($T886,DATEVALUE("9/30/20"&amp;RIGHT(BP$1,2)),Holidays!$J$3:$J$937),"")))),"")/(NETWORKDAYS($T886,$U886,Holidays!$J$3:$J$937)),0))</f>
        <v/>
      </c>
      <c r="BQ886" s="87" t="str">
        <f>IF($Q886="","",IFERROR(IF(OR(AND($T886&gt;=DATEVALUE("10/1/20"&amp;RIGHT(BP$1,2)),$T886&lt;=DATEVALUE("9/30/20"&amp;RIGHT(BQ$1,2))),AND($U886&gt;=DATEVALUE("10/1/20"&amp;RIGHT(BP$1,2)),$U886&lt;=DATEVALUE("9/30/20"&amp;RIGHT(BQ$1,2))),AND($T886&lt;=DATEVALUE("10/1/20"&amp;RIGHT(BP$1,2)),$U886&gt;=DATEVALUE("9/30/20"&amp;RIGHT(BQ$1,2)))),
IF(AND($T886&gt;=DATEVALUE("10/1/20"&amp;RIGHT(BP$1,2)),$U886&lt;=DATEVALUE("9/30/20"&amp;RIGHT(BQ$1,2))),NETWORKDAYS($T886,$U886,Holidays!$J$3:$J$937),
IF(AND($T886&lt;DATEVALUE("10/1/20"&amp;RIGHT(BP$1,2)),$U886&lt;=DATEVALUE("9/30/20"&amp;RIGHT(BQ$1,2))),NETWORKDAYS(DATEVALUE("10/1/20"&amp;RIGHT(BP$1,2)),$U886,Holidays!$J$3:$J$937),
IF($T886&lt;DATEVALUE("10/1/20"&amp;RIGHT(BP$1,2)),NETWORKDAYS(DATEVALUE("10/1/20"&amp;RIGHT(BP$1,2)),DATEVALUE("9/30/20"&amp;RIGHT(BQ$1,2)),Holidays!$J$3:$J$937),
IF($T886&gt;=DATEVALUE("10/1/20"&amp;RIGHT(BP$1,2)),NETWORKDAYS($T886,DATEVALUE("9/30/20"&amp;RIGHT(BQ$1,2)),Holidays!$J$3:$J$937),"")))),"")/(NETWORKDAYS($T886,$U886,Holidays!$J$3:$J$937)),0))</f>
        <v/>
      </c>
      <c r="BR886" s="87" t="str">
        <f>IF($Q886="","",IFERROR(IF(OR(AND($T886&gt;=DATEVALUE("10/1/20"&amp;RIGHT(BQ$1,2)),$T886&lt;=DATEVALUE("9/30/20"&amp;RIGHT(BR$1,2))),AND($U886&gt;=DATEVALUE("10/1/20"&amp;RIGHT(BQ$1,2)),$U886&lt;=DATEVALUE("9/30/20"&amp;RIGHT(BR$1,2))),AND($T886&lt;=DATEVALUE("10/1/20"&amp;RIGHT(BQ$1,2)),$U886&gt;=DATEVALUE("9/30/20"&amp;RIGHT(BR$1,2)))),
IF(AND($T886&gt;=DATEVALUE("10/1/20"&amp;RIGHT(BQ$1,2)),$U886&lt;=DATEVALUE("9/30/20"&amp;RIGHT(BR$1,2))),NETWORKDAYS($T886,$U886,Holidays!$J$3:$J$937),
IF(AND($T886&lt;DATEVALUE("10/1/20"&amp;RIGHT(BQ$1,2)),$U886&lt;=DATEVALUE("9/30/20"&amp;RIGHT(BR$1,2))),NETWORKDAYS(DATEVALUE("10/1/20"&amp;RIGHT(BQ$1,2)),$U886,Holidays!$J$3:$J$937),
IF($T886&lt;DATEVALUE("10/1/20"&amp;RIGHT(BQ$1,2)),NETWORKDAYS(DATEVALUE("10/1/20"&amp;RIGHT(BQ$1,2)),DATEVALUE("9/30/20"&amp;RIGHT(BR$1,2)),Holidays!$J$3:$J$937),
IF($T886&gt;=DATEVALUE("10/1/20"&amp;RIGHT(BQ$1,2)),NETWORKDAYS($T886,DATEVALUE("9/30/20"&amp;RIGHT(BR$1,2)),Holidays!$J$3:$J$937),"")))),"")/(NETWORKDAYS($T886,$U886,Holidays!$J$3:$J$937)),0))</f>
        <v/>
      </c>
      <c r="BS886" s="87" t="str">
        <f>IF($Q886="","",IFERROR(IF(OR(AND($T886&gt;=DATEVALUE("10/1/20"&amp;RIGHT(BR$1,2)),$T886&lt;=DATEVALUE("9/30/20"&amp;RIGHT(BS$1,2))),AND($U886&gt;=DATEVALUE("10/1/20"&amp;RIGHT(BR$1,2)),$U886&lt;=DATEVALUE("9/30/20"&amp;RIGHT(BS$1,2))),AND($T886&lt;=DATEVALUE("10/1/20"&amp;RIGHT(BR$1,2)),$U886&gt;=DATEVALUE("9/30/20"&amp;RIGHT(BS$1,2)))),
IF(AND($T886&gt;=DATEVALUE("10/1/20"&amp;RIGHT(BR$1,2)),$U886&lt;=DATEVALUE("9/30/20"&amp;RIGHT(BS$1,2))),NETWORKDAYS($T886,$U886,Holidays!$J$3:$J$937),
IF(AND($T886&lt;DATEVALUE("10/1/20"&amp;RIGHT(BR$1,2)),$U886&lt;=DATEVALUE("9/30/20"&amp;RIGHT(BS$1,2))),NETWORKDAYS(DATEVALUE("10/1/20"&amp;RIGHT(BR$1,2)),$U886,Holidays!$J$3:$J$937),
IF($T886&lt;DATEVALUE("10/1/20"&amp;RIGHT(BR$1,2)),NETWORKDAYS(DATEVALUE("10/1/20"&amp;RIGHT(BR$1,2)),DATEVALUE("9/30/20"&amp;RIGHT(BS$1,2)),Holidays!$J$3:$J$937),
IF($T886&gt;=DATEVALUE("10/1/20"&amp;RIGHT(BR$1,2)),NETWORKDAYS($T886,DATEVALUE("9/30/20"&amp;RIGHT(BS$1,2)),Holidays!$J$3:$J$937),"")))),"")/(NETWORKDAYS($T886,$U886,Holidays!$J$3:$J$937)),0))</f>
        <v/>
      </c>
      <c r="BT886" s="87" t="str">
        <f>IF($Q886="","",IFERROR(IF(OR(AND($T886&gt;=DATEVALUE("10/1/20"&amp;RIGHT(BS$1,2)),$T886&lt;=DATEVALUE("9/30/20"&amp;RIGHT(BT$1,2))),AND($U886&gt;=DATEVALUE("10/1/20"&amp;RIGHT(BS$1,2)),$U886&lt;=DATEVALUE("9/30/20"&amp;RIGHT(BT$1,2))),AND($T886&lt;=DATEVALUE("10/1/20"&amp;RIGHT(BS$1,2)),$U886&gt;=DATEVALUE("9/30/20"&amp;RIGHT(BT$1,2)))),
IF(AND($T886&gt;=DATEVALUE("10/1/20"&amp;RIGHT(BS$1,2)),$U886&lt;=DATEVALUE("9/30/20"&amp;RIGHT(BT$1,2))),NETWORKDAYS($T886,$U886,Holidays!$J$3:$J$937),
IF(AND($T886&lt;DATEVALUE("10/1/20"&amp;RIGHT(BS$1,2)),$U886&lt;=DATEVALUE("9/30/20"&amp;RIGHT(BT$1,2))),NETWORKDAYS(DATEVALUE("10/1/20"&amp;RIGHT(BS$1,2)),$U886,Holidays!$J$3:$J$937),
IF($T886&lt;DATEVALUE("10/1/20"&amp;RIGHT(BS$1,2)),NETWORKDAYS(DATEVALUE("10/1/20"&amp;RIGHT(BS$1,2)),DATEVALUE("9/30/20"&amp;RIGHT(BT$1,2)),Holidays!$J$3:$J$937),
IF($T886&gt;=DATEVALUE("10/1/20"&amp;RIGHT(BS$1,2)),NETWORKDAYS($T886,DATEVALUE("9/30/20"&amp;RIGHT(BT$1,2)),Holidays!$J$3:$J$937),"")))),"")/(NETWORKDAYS($T886,$U886,Holidays!$J$3:$J$937)),0))</f>
        <v/>
      </c>
      <c r="BU886" s="87" t="str">
        <f>IF($Q886="","",IFERROR(IF(OR(AND($T886&gt;=DATEVALUE("10/1/20"&amp;RIGHT(BT$1,2)),$T886&lt;=DATEVALUE("9/30/20"&amp;RIGHT(BU$1,2))),AND($U886&gt;=DATEVALUE("10/1/20"&amp;RIGHT(BT$1,2)),$U886&lt;=DATEVALUE("9/30/20"&amp;RIGHT(BU$1,2))),AND($T886&lt;=DATEVALUE("10/1/20"&amp;RIGHT(BT$1,2)),$U886&gt;=DATEVALUE("9/30/20"&amp;RIGHT(BU$1,2)))),
IF(AND($T886&gt;=DATEVALUE("10/1/20"&amp;RIGHT(BT$1,2)),$U886&lt;=DATEVALUE("9/30/20"&amp;RIGHT(BU$1,2))),NETWORKDAYS($T886,$U886,Holidays!$J$3:$J$937),
IF(AND($T886&lt;DATEVALUE("10/1/20"&amp;RIGHT(BT$1,2)),$U886&lt;=DATEVALUE("9/30/20"&amp;RIGHT(BU$1,2))),NETWORKDAYS(DATEVALUE("10/1/20"&amp;RIGHT(BT$1,2)),$U886,Holidays!$J$3:$J$937),
IF($T886&lt;DATEVALUE("10/1/20"&amp;RIGHT(BT$1,2)),NETWORKDAYS(DATEVALUE("10/1/20"&amp;RIGHT(BT$1,2)),DATEVALUE("9/30/20"&amp;RIGHT(BU$1,2)),Holidays!$J$3:$J$937),
IF($T886&gt;=DATEVALUE("10/1/20"&amp;RIGHT(BT$1,2)),NETWORKDAYS($T886,DATEVALUE("9/30/20"&amp;RIGHT(BU$1,2)),Holidays!$J$3:$J$937),"")))),"")/(NETWORKDAYS($T886,$U886,Holidays!$J$3:$J$937)),0))</f>
        <v/>
      </c>
      <c r="BV886" s="87" t="str">
        <f>IF($Q886="","",IFERROR(IF(OR(AND($T886&gt;=DATEVALUE("10/1/20"&amp;RIGHT(BU$1,2)),$T886&lt;=DATEVALUE("9/30/20"&amp;RIGHT(BV$1,2))),AND($U886&gt;=DATEVALUE("10/1/20"&amp;RIGHT(BU$1,2)),$U886&lt;=DATEVALUE("9/30/20"&amp;RIGHT(BV$1,2))),AND($T886&lt;=DATEVALUE("10/1/20"&amp;RIGHT(BU$1,2)),$U886&gt;=DATEVALUE("9/30/20"&amp;RIGHT(BV$1,2)))),
IF(AND($T886&gt;=DATEVALUE("10/1/20"&amp;RIGHT(BU$1,2)),$U886&lt;=DATEVALUE("9/30/20"&amp;RIGHT(BV$1,2))),NETWORKDAYS($T886,$U886,Holidays!$J$3:$J$937),
IF(AND($T886&lt;DATEVALUE("10/1/20"&amp;RIGHT(BU$1,2)),$U886&lt;=DATEVALUE("9/30/20"&amp;RIGHT(BV$1,2))),NETWORKDAYS(DATEVALUE("10/1/20"&amp;RIGHT(BU$1,2)),$U886,Holidays!$J$3:$J$937),
IF($T886&lt;DATEVALUE("10/1/20"&amp;RIGHT(BU$1,2)),NETWORKDAYS(DATEVALUE("10/1/20"&amp;RIGHT(BU$1,2)),DATEVALUE("9/30/20"&amp;RIGHT(BV$1,2)),Holidays!$J$3:$J$937),
IF($T886&gt;=DATEVALUE("10/1/20"&amp;RIGHT(BU$1,2)),NETWORKDAYS($T886,DATEVALUE("9/30/20"&amp;RIGHT(BV$1,2)),Holidays!$J$3:$J$937),"")))),"")/(NETWORKDAYS($T886,$U886,Holidays!$J$3:$J$937)),0))</f>
        <v/>
      </c>
      <c r="BW886" s="87" t="str">
        <f>IF($Q886="","",IFERROR(IF(OR(AND($T886&gt;=DATEVALUE("10/1/20"&amp;RIGHT(BV$1,2)),$T886&lt;=DATEVALUE("9/30/20"&amp;RIGHT(BW$1,2))),AND($U886&gt;=DATEVALUE("10/1/20"&amp;RIGHT(BV$1,2)),$U886&lt;=DATEVALUE("9/30/20"&amp;RIGHT(BW$1,2))),AND($T886&lt;=DATEVALUE("10/1/20"&amp;RIGHT(BV$1,2)),$U886&gt;=DATEVALUE("9/30/20"&amp;RIGHT(BW$1,2)))),
IF(AND($T886&gt;=DATEVALUE("10/1/20"&amp;RIGHT(BV$1,2)),$U886&lt;=DATEVALUE("9/30/20"&amp;RIGHT(BW$1,2))),NETWORKDAYS($T886,$U886,Holidays!$J$3:$J$937),
IF(AND($T886&lt;DATEVALUE("10/1/20"&amp;RIGHT(BV$1,2)),$U886&lt;=DATEVALUE("9/30/20"&amp;RIGHT(BW$1,2))),NETWORKDAYS(DATEVALUE("10/1/20"&amp;RIGHT(BV$1,2)),$U886,Holidays!$J$3:$J$937),
IF($T886&lt;DATEVALUE("10/1/20"&amp;RIGHT(BV$1,2)),NETWORKDAYS(DATEVALUE("10/1/20"&amp;RIGHT(BV$1,2)),DATEVALUE("9/30/20"&amp;RIGHT(BW$1,2)),Holidays!$J$3:$J$937),
IF($T886&gt;=DATEVALUE("10/1/20"&amp;RIGHT(BV$1,2)),NETWORKDAYS($T886,DATEVALUE("9/30/20"&amp;RIGHT(BW$1,2)),Holidays!$J$3:$J$937),"")))),"")/(NETWORKDAYS($T886,$U886,Holidays!$J$3:$J$937)),0))</f>
        <v/>
      </c>
      <c r="BX886" s="87" t="str">
        <f>IF($Q886="","",IFERROR(IF(OR(AND($T886&gt;=DATEVALUE("10/1/20"&amp;RIGHT(BW$1,2)),$T886&lt;=DATEVALUE("9/30/20"&amp;RIGHT(BX$1,2))),AND($U886&gt;=DATEVALUE("10/1/20"&amp;RIGHT(BW$1,2)),$U886&lt;=DATEVALUE("9/30/20"&amp;RIGHT(BX$1,2))),AND($T886&lt;=DATEVALUE("10/1/20"&amp;RIGHT(BW$1,2)),$U886&gt;=DATEVALUE("9/30/20"&amp;RIGHT(BX$1,2)))),
IF(AND($T886&gt;=DATEVALUE("10/1/20"&amp;RIGHT(BW$1,2)),$U886&lt;=DATEVALUE("9/30/20"&amp;RIGHT(BX$1,2))),NETWORKDAYS($T886,$U886,Holidays!$J$3:$J$937),
IF(AND($T886&lt;DATEVALUE("10/1/20"&amp;RIGHT(BW$1,2)),$U886&lt;=DATEVALUE("9/30/20"&amp;RIGHT(BX$1,2))),NETWORKDAYS(DATEVALUE("10/1/20"&amp;RIGHT(BW$1,2)),$U886,Holidays!$J$3:$J$937),
IF($T886&lt;DATEVALUE("10/1/20"&amp;RIGHT(BW$1,2)),NETWORKDAYS(DATEVALUE("10/1/20"&amp;RIGHT(BW$1,2)),DATEVALUE("9/30/20"&amp;RIGHT(BX$1,2)),Holidays!$J$3:$J$937),
IF($T886&gt;=DATEVALUE("10/1/20"&amp;RIGHT(BW$1,2)),NETWORKDAYS($T886,DATEVALUE("9/30/20"&amp;RIGHT(BX$1,2)),Holidays!$J$3:$J$937),"")))),"")/(NETWORKDAYS($T886,$U886,Holidays!$J$3:$J$937)),0))</f>
        <v/>
      </c>
      <c r="BY886" s="87" t="str">
        <f>IF($Q886="","",IFERROR(IF(OR(AND($T886&gt;=DATEVALUE("10/1/20"&amp;RIGHT(BX$1,2)),$T886&lt;=DATEVALUE("9/30/20"&amp;RIGHT(BY$1,2))),AND($U886&gt;=DATEVALUE("10/1/20"&amp;RIGHT(BX$1,2)),$U886&lt;=DATEVALUE("9/30/20"&amp;RIGHT(BY$1,2))),AND($T886&lt;=DATEVALUE("10/1/20"&amp;RIGHT(BX$1,2)),$U886&gt;=DATEVALUE("9/30/20"&amp;RIGHT(BY$1,2)))),
IF(AND($T886&gt;=DATEVALUE("10/1/20"&amp;RIGHT(BX$1,2)),$U886&lt;=DATEVALUE("9/30/20"&amp;RIGHT(BY$1,2))),NETWORKDAYS($T886,$U886,Holidays!$J$3:$J$937),
IF(AND($T886&lt;DATEVALUE("10/1/20"&amp;RIGHT(BX$1,2)),$U886&lt;=DATEVALUE("9/30/20"&amp;RIGHT(BY$1,2))),NETWORKDAYS(DATEVALUE("10/1/20"&amp;RIGHT(BX$1,2)),$U886,Holidays!$J$3:$J$937),
IF($T886&lt;DATEVALUE("10/1/20"&amp;RIGHT(BX$1,2)),NETWORKDAYS(DATEVALUE("10/1/20"&amp;RIGHT(BX$1,2)),DATEVALUE("9/30/20"&amp;RIGHT(BY$1,2)),Holidays!$J$3:$J$937),
IF($T886&gt;=DATEVALUE("10/1/20"&amp;RIGHT(BX$1,2)),NETWORKDAYS($T886,DATEVALUE("9/30/20"&amp;RIGHT(BY$1,2)),Holidays!$J$3:$J$937),"")))),"")/(NETWORKDAYS($T886,$U886,Holidays!$J$3:$J$937)),0))</f>
        <v/>
      </c>
      <c r="BZ886" s="87" t="str">
        <f>IF($Q886="","",IFERROR(IF(OR(AND($T886&gt;=DATEVALUE("10/1/20"&amp;RIGHT(BY$1,2)),$T886&lt;=DATEVALUE("9/30/20"&amp;RIGHT(BZ$1,2))),AND($U886&gt;=DATEVALUE("10/1/20"&amp;RIGHT(BY$1,2)),$U886&lt;=DATEVALUE("9/30/20"&amp;RIGHT(BZ$1,2))),AND($T886&lt;=DATEVALUE("10/1/20"&amp;RIGHT(BY$1,2)),$U886&gt;=DATEVALUE("9/30/20"&amp;RIGHT(BZ$1,2)))),
IF(AND($T886&gt;=DATEVALUE("10/1/20"&amp;RIGHT(BY$1,2)),$U886&lt;=DATEVALUE("9/30/20"&amp;RIGHT(BZ$1,2))),NETWORKDAYS($T886,$U886,Holidays!$J$3:$J$937),
IF(AND($T886&lt;DATEVALUE("10/1/20"&amp;RIGHT(BY$1,2)),$U886&lt;=DATEVALUE("9/30/20"&amp;RIGHT(BZ$1,2))),NETWORKDAYS(DATEVALUE("10/1/20"&amp;RIGHT(BY$1,2)),$U886,Holidays!$J$3:$J$937),
IF($T886&lt;DATEVALUE("10/1/20"&amp;RIGHT(BY$1,2)),NETWORKDAYS(DATEVALUE("10/1/20"&amp;RIGHT(BY$1,2)),DATEVALUE("9/30/20"&amp;RIGHT(BZ$1,2)),Holidays!$J$3:$J$937),
IF($T886&gt;=DATEVALUE("10/1/20"&amp;RIGHT(BY$1,2)),NETWORKDAYS($T886,DATEVALUE("9/30/20"&amp;RIGHT(BZ$1,2)),Holidays!$J$3:$J$937),"")))),"")/(NETWORKDAYS($T886,$U886,Holidays!$J$3:$J$937)),0))</f>
        <v/>
      </c>
      <c r="CA886" s="87" t="str">
        <f>IF($Q886="","",IFERROR(IF(OR(AND($T886&gt;=DATEVALUE("10/1/20"&amp;RIGHT(BZ$1,2)),$T886&lt;=DATEVALUE("9/30/20"&amp;RIGHT(CA$1,2))),AND($U886&gt;=DATEVALUE("10/1/20"&amp;RIGHT(BZ$1,2)),$U886&lt;=DATEVALUE("9/30/20"&amp;RIGHT(CA$1,2))),AND($T886&lt;=DATEVALUE("10/1/20"&amp;RIGHT(BZ$1,2)),$U886&gt;=DATEVALUE("9/30/20"&amp;RIGHT(CA$1,2)))),
IF(AND($T886&gt;=DATEVALUE("10/1/20"&amp;RIGHT(BZ$1,2)),$U886&lt;=DATEVALUE("9/30/20"&amp;RIGHT(CA$1,2))),NETWORKDAYS($T886,$U886,Holidays!$J$3:$J$937),
IF(AND($T886&lt;DATEVALUE("10/1/20"&amp;RIGHT(BZ$1,2)),$U886&lt;=DATEVALUE("9/30/20"&amp;RIGHT(CA$1,2))),NETWORKDAYS(DATEVALUE("10/1/20"&amp;RIGHT(BZ$1,2)),$U886,Holidays!$J$3:$J$937),
IF($T886&lt;DATEVALUE("10/1/20"&amp;RIGHT(BZ$1,2)),NETWORKDAYS(DATEVALUE("10/1/20"&amp;RIGHT(BZ$1,2)),DATEVALUE("9/30/20"&amp;RIGHT(CA$1,2)),Holidays!$J$3:$J$937),
IF($T886&gt;=DATEVALUE("10/1/20"&amp;RIGHT(BZ$1,2)),NETWORKDAYS($T886,DATEVALUE("9/30/20"&amp;RIGHT(CA$1,2)),Holidays!$J$3:$J$937),"")))),"")/(NETWORKDAYS($T886,$U886,Holidays!$J$3:$J$937)),0))</f>
        <v/>
      </c>
      <c r="CB886" s="87" t="str">
        <f>IF($Q886="","",IFERROR(IF(OR(AND($T886&gt;=DATEVALUE("10/1/20"&amp;RIGHT(CA$1,2)),$T886&lt;=DATEVALUE("9/30/20"&amp;RIGHT(CB$1,2))),AND($U886&gt;=DATEVALUE("10/1/20"&amp;RIGHT(CA$1,2)),$U886&lt;=DATEVALUE("9/30/20"&amp;RIGHT(CB$1,2))),AND($T886&lt;=DATEVALUE("10/1/20"&amp;RIGHT(CA$1,2)),$U886&gt;=DATEVALUE("9/30/20"&amp;RIGHT(CB$1,2)))),
IF(AND($T886&gt;=DATEVALUE("10/1/20"&amp;RIGHT(CA$1,2)),$U886&lt;=DATEVALUE("9/30/20"&amp;RIGHT(CB$1,2))),NETWORKDAYS($T886,$U886,Holidays!$J$3:$J$937),
IF(AND($T886&lt;DATEVALUE("10/1/20"&amp;RIGHT(CA$1,2)),$U886&lt;=DATEVALUE("9/30/20"&amp;RIGHT(CB$1,2))),NETWORKDAYS(DATEVALUE("10/1/20"&amp;RIGHT(CA$1,2)),$U886,Holidays!$J$3:$J$937),
IF($T886&lt;DATEVALUE("10/1/20"&amp;RIGHT(CA$1,2)),NETWORKDAYS(DATEVALUE("10/1/20"&amp;RIGHT(CA$1,2)),DATEVALUE("9/30/20"&amp;RIGHT(CB$1,2)),Holidays!$J$3:$J$937),
IF($T886&gt;=DATEVALUE("10/1/20"&amp;RIGHT(CA$1,2)),NETWORKDAYS($T886,DATEVALUE("9/30/20"&amp;RIGHT(CB$1,2)),Holidays!$J$3:$J$937),"")))),"")/(NETWORKDAYS($T886,$U886,Holidays!$J$3:$J$937)),0))</f>
        <v/>
      </c>
    </row>
    <row r="887" spans="1:80">
      <c r="A887" s="97"/>
      <c r="B887" s="98" t="str">
        <f ca="1">IF(NOT($A887=""),OFFSET('WBS Reference &amp; User Procedure'!$A$1,MATCH($A887,'WBS Reference &amp; User Procedure'!$A:$A,0)-1,1),"")</f>
        <v/>
      </c>
      <c r="D887" s="97"/>
      <c r="T887" s="104" t="str">
        <f>IF(NOT(Q887=""),IF(NOT($S887=""),$S887,#REF!),"")</f>
        <v/>
      </c>
      <c r="U887" s="104" t="str">
        <f>IF(NOT(Q887=""),WORKDAY(T887,Q887,Holidays!$J$3:$J$937),"")</f>
        <v/>
      </c>
      <c r="V887" s="104"/>
      <c r="W887" s="104"/>
      <c r="X887" s="101" t="str">
        <f t="shared" si="197"/>
        <v/>
      </c>
      <c r="AL887" s="87" t="str">
        <f t="shared" ca="1" si="194"/>
        <v/>
      </c>
      <c r="AN887" s="87" t="str">
        <f t="shared" ca="1" si="200"/>
        <v/>
      </c>
      <c r="AO887" s="87" t="str">
        <f t="shared" ca="1" si="200"/>
        <v/>
      </c>
      <c r="AP887" s="87" t="str">
        <f t="shared" ca="1" si="200"/>
        <v/>
      </c>
      <c r="AQ887" s="87" t="str">
        <f t="shared" ca="1" si="200"/>
        <v/>
      </c>
      <c r="AR887" s="87" t="str">
        <f t="shared" ca="1" si="200"/>
        <v/>
      </c>
      <c r="AS887" s="87" t="str">
        <f t="shared" ca="1" si="200"/>
        <v/>
      </c>
      <c r="AT887" s="87" t="str">
        <f t="shared" ca="1" si="200"/>
        <v/>
      </c>
      <c r="AU887" s="87" t="str">
        <f t="shared" ca="1" si="200"/>
        <v/>
      </c>
      <c r="AV887" s="87" t="str">
        <f t="shared" ca="1" si="200"/>
        <v/>
      </c>
      <c r="AW887" s="87" t="str">
        <f t="shared" ca="1" si="200"/>
        <v/>
      </c>
      <c r="AX887" s="87" t="str">
        <f t="shared" ca="1" si="201"/>
        <v/>
      </c>
      <c r="AY887" s="87" t="str">
        <f t="shared" ca="1" si="201"/>
        <v/>
      </c>
      <c r="AZ887" s="87" t="str">
        <f t="shared" ca="1" si="201"/>
        <v/>
      </c>
      <c r="BA887" s="87" t="str">
        <f t="shared" ca="1" si="201"/>
        <v/>
      </c>
      <c r="BB887" s="87" t="str">
        <f t="shared" ca="1" si="201"/>
        <v/>
      </c>
      <c r="BC887" s="87" t="str">
        <f t="shared" ca="1" si="201"/>
        <v/>
      </c>
      <c r="BD887" s="87" t="str">
        <f t="shared" ca="1" si="201"/>
        <v/>
      </c>
      <c r="BE887" s="87" t="str">
        <f t="shared" ca="1" si="201"/>
        <v/>
      </c>
      <c r="BF887" s="87" t="str">
        <f t="shared" ca="1" si="201"/>
        <v/>
      </c>
      <c r="BG887" s="87" t="str">
        <f t="shared" ca="1" si="201"/>
        <v/>
      </c>
      <c r="BI887" s="87" t="str">
        <f>IF($Q887="","",IFERROR(IF(OR(AND($T887&gt;=DATEVALUE("10/1/20"&amp;RIGHT(BH$1,2)),$T887&lt;=DATEVALUE("9/30/20"&amp;RIGHT(BI$1,2))),AND($U887&gt;=DATEVALUE("10/1/20"&amp;RIGHT(BH$1,2)),$U887&lt;=DATEVALUE("9/30/20"&amp;RIGHT(BI$1,2))),AND($T887&lt;=DATEVALUE("10/1/20"&amp;RIGHT(BH$1,2)),$U887&gt;=DATEVALUE("9/30/20"&amp;RIGHT(BI$1,2)))),
IF(AND($T887&gt;=DATEVALUE("10/1/20"&amp;RIGHT(BH$1,2)),$U887&lt;=DATEVALUE("9/30/20"&amp;RIGHT(BI$1,2))),NETWORKDAYS($T887,$U887,Holidays!$J$3:$J$937),
IF(AND($T887&lt;DATEVALUE("10/1/20"&amp;RIGHT(BH$1,2)),$U887&lt;=DATEVALUE("9/30/20"&amp;RIGHT(BI$1,2))),NETWORKDAYS(DATEVALUE("10/1/20"&amp;RIGHT(BH$1,2)),$U887,Holidays!$J$3:$J$937),
IF($T887&lt;DATEVALUE("10/1/20"&amp;RIGHT(BH$1,2)),NETWORKDAYS(DATEVALUE("10/1/20"&amp;RIGHT(BH$1,2)),DATEVALUE("9/30/20"&amp;RIGHT(BI$1,2)),Holidays!$J$3:$J$937),
IF($T887&gt;=DATEVALUE("10/1/20"&amp;RIGHT(BH$1,2)),NETWORKDAYS($T887,DATEVALUE("9/30/20"&amp;RIGHT(BI$1,2)),Holidays!$J$3:$J$937),"")))),"")/(NETWORKDAYS($T887,$U887,Holidays!$J$3:$J$937)),0))</f>
        <v/>
      </c>
      <c r="BJ887" s="87" t="str">
        <f>IF($Q887="","",IFERROR(IF(OR(AND($T887&gt;=DATEVALUE("10/1/20"&amp;RIGHT(BI$1,2)),$T887&lt;=DATEVALUE("9/30/20"&amp;RIGHT(BJ$1,2))),AND($U887&gt;=DATEVALUE("10/1/20"&amp;RIGHT(BI$1,2)),$U887&lt;=DATEVALUE("9/30/20"&amp;RIGHT(BJ$1,2))),AND($T887&lt;=DATEVALUE("10/1/20"&amp;RIGHT(BI$1,2)),$U887&gt;=DATEVALUE("9/30/20"&amp;RIGHT(BJ$1,2)))),
IF(AND($T887&gt;=DATEVALUE("10/1/20"&amp;RIGHT(BI$1,2)),$U887&lt;=DATEVALUE("9/30/20"&amp;RIGHT(BJ$1,2))),NETWORKDAYS($T887,$U887,Holidays!$J$3:$J$937),
IF(AND($T887&lt;DATEVALUE("10/1/20"&amp;RIGHT(BI$1,2)),$U887&lt;=DATEVALUE("9/30/20"&amp;RIGHT(BJ$1,2))),NETWORKDAYS(DATEVALUE("10/1/20"&amp;RIGHT(BI$1,2)),$U887,Holidays!$J$3:$J$937),
IF($T887&lt;DATEVALUE("10/1/20"&amp;RIGHT(BI$1,2)),NETWORKDAYS(DATEVALUE("10/1/20"&amp;RIGHT(BI$1,2)),DATEVALUE("9/30/20"&amp;RIGHT(BJ$1,2)),Holidays!$J$3:$J$937),
IF($T887&gt;=DATEVALUE("10/1/20"&amp;RIGHT(BI$1,2)),NETWORKDAYS($T887,DATEVALUE("9/30/20"&amp;RIGHT(BJ$1,2)),Holidays!$J$3:$J$937),"")))),"")/(NETWORKDAYS($T887,$U887,Holidays!$J$3:$J$937)),0))</f>
        <v/>
      </c>
      <c r="BK887" s="87" t="str">
        <f>IF($Q887="","",IFERROR(IF(OR(AND($T887&gt;=DATEVALUE("10/1/20"&amp;RIGHT(BJ$1,2)),$T887&lt;=DATEVALUE("9/30/20"&amp;RIGHT(BK$1,2))),AND($U887&gt;=DATEVALUE("10/1/20"&amp;RIGHT(BJ$1,2)),$U887&lt;=DATEVALUE("9/30/20"&amp;RIGHT(BK$1,2))),AND($T887&lt;=DATEVALUE("10/1/20"&amp;RIGHT(BJ$1,2)),$U887&gt;=DATEVALUE("9/30/20"&amp;RIGHT(BK$1,2)))),
IF(AND($T887&gt;=DATEVALUE("10/1/20"&amp;RIGHT(BJ$1,2)),$U887&lt;=DATEVALUE("9/30/20"&amp;RIGHT(BK$1,2))),NETWORKDAYS($T887,$U887,Holidays!$J$3:$J$937),
IF(AND($T887&lt;DATEVALUE("10/1/20"&amp;RIGHT(BJ$1,2)),$U887&lt;=DATEVALUE("9/30/20"&amp;RIGHT(BK$1,2))),NETWORKDAYS(DATEVALUE("10/1/20"&amp;RIGHT(BJ$1,2)),$U887,Holidays!$J$3:$J$937),
IF($T887&lt;DATEVALUE("10/1/20"&amp;RIGHT(BJ$1,2)),NETWORKDAYS(DATEVALUE("10/1/20"&amp;RIGHT(BJ$1,2)),DATEVALUE("9/30/20"&amp;RIGHT(BK$1,2)),Holidays!$J$3:$J$937),
IF($T887&gt;=DATEVALUE("10/1/20"&amp;RIGHT(BJ$1,2)),NETWORKDAYS($T887,DATEVALUE("9/30/20"&amp;RIGHT(BK$1,2)),Holidays!$J$3:$J$937),"")))),"")/(NETWORKDAYS($T887,$U887,Holidays!$J$3:$J$937)),0))</f>
        <v/>
      </c>
      <c r="BL887" s="87" t="str">
        <f>IF($Q887="","",IFERROR(IF(OR(AND($T887&gt;=DATEVALUE("10/1/20"&amp;RIGHT(BK$1,2)),$T887&lt;=DATEVALUE("9/30/20"&amp;RIGHT(BL$1,2))),AND($U887&gt;=DATEVALUE("10/1/20"&amp;RIGHT(BK$1,2)),$U887&lt;=DATEVALUE("9/30/20"&amp;RIGHT(BL$1,2))),AND($T887&lt;=DATEVALUE("10/1/20"&amp;RIGHT(BK$1,2)),$U887&gt;=DATEVALUE("9/30/20"&amp;RIGHT(BL$1,2)))),
IF(AND($T887&gt;=DATEVALUE("10/1/20"&amp;RIGHT(BK$1,2)),$U887&lt;=DATEVALUE("9/30/20"&amp;RIGHT(BL$1,2))),NETWORKDAYS($T887,$U887,Holidays!$J$3:$J$937),
IF(AND($T887&lt;DATEVALUE("10/1/20"&amp;RIGHT(BK$1,2)),$U887&lt;=DATEVALUE("9/30/20"&amp;RIGHT(BL$1,2))),NETWORKDAYS(DATEVALUE("10/1/20"&amp;RIGHT(BK$1,2)),$U887,Holidays!$J$3:$J$937),
IF($T887&lt;DATEVALUE("10/1/20"&amp;RIGHT(BK$1,2)),NETWORKDAYS(DATEVALUE("10/1/20"&amp;RIGHT(BK$1,2)),DATEVALUE("9/30/20"&amp;RIGHT(BL$1,2)),Holidays!$J$3:$J$937),
IF($T887&gt;=DATEVALUE("10/1/20"&amp;RIGHT(BK$1,2)),NETWORKDAYS($T887,DATEVALUE("9/30/20"&amp;RIGHT(BL$1,2)),Holidays!$J$3:$J$937),"")))),"")/(NETWORKDAYS($T887,$U887,Holidays!$J$3:$J$937)),0))</f>
        <v/>
      </c>
      <c r="BM887" s="87" t="str">
        <f>IF($Q887="","",IFERROR(IF(OR(AND($T887&gt;=DATEVALUE("10/1/20"&amp;RIGHT(BL$1,2)),$T887&lt;=DATEVALUE("9/30/20"&amp;RIGHT(BM$1,2))),AND($U887&gt;=DATEVALUE("10/1/20"&amp;RIGHT(BL$1,2)),$U887&lt;=DATEVALUE("9/30/20"&amp;RIGHT(BM$1,2))),AND($T887&lt;=DATEVALUE("10/1/20"&amp;RIGHT(BL$1,2)),$U887&gt;=DATEVALUE("9/30/20"&amp;RIGHT(BM$1,2)))),
IF(AND($T887&gt;=DATEVALUE("10/1/20"&amp;RIGHT(BL$1,2)),$U887&lt;=DATEVALUE("9/30/20"&amp;RIGHT(BM$1,2))),NETWORKDAYS($T887,$U887,Holidays!$J$3:$J$937),
IF(AND($T887&lt;DATEVALUE("10/1/20"&amp;RIGHT(BL$1,2)),$U887&lt;=DATEVALUE("9/30/20"&amp;RIGHT(BM$1,2))),NETWORKDAYS(DATEVALUE("10/1/20"&amp;RIGHT(BL$1,2)),$U887,Holidays!$J$3:$J$937),
IF($T887&lt;DATEVALUE("10/1/20"&amp;RIGHT(BL$1,2)),NETWORKDAYS(DATEVALUE("10/1/20"&amp;RIGHT(BL$1,2)),DATEVALUE("9/30/20"&amp;RIGHT(BM$1,2)),Holidays!$J$3:$J$937),
IF($T887&gt;=DATEVALUE("10/1/20"&amp;RIGHT(BL$1,2)),NETWORKDAYS($T887,DATEVALUE("9/30/20"&amp;RIGHT(BM$1,2)),Holidays!$J$3:$J$937),"")))),"")/(NETWORKDAYS($T887,$U887,Holidays!$J$3:$J$937)),0))</f>
        <v/>
      </c>
      <c r="BN887" s="87" t="str">
        <f>IF($Q887="","",IFERROR(IF(OR(AND($T887&gt;=DATEVALUE("10/1/20"&amp;RIGHT(BM$1,2)),$T887&lt;=DATEVALUE("9/30/20"&amp;RIGHT(BN$1,2))),AND($U887&gt;=DATEVALUE("10/1/20"&amp;RIGHT(BM$1,2)),$U887&lt;=DATEVALUE("9/30/20"&amp;RIGHT(BN$1,2))),AND($T887&lt;=DATEVALUE("10/1/20"&amp;RIGHT(BM$1,2)),$U887&gt;=DATEVALUE("9/30/20"&amp;RIGHT(BN$1,2)))),
IF(AND($T887&gt;=DATEVALUE("10/1/20"&amp;RIGHT(BM$1,2)),$U887&lt;=DATEVALUE("9/30/20"&amp;RIGHT(BN$1,2))),NETWORKDAYS($T887,$U887,Holidays!$J$3:$J$937),
IF(AND($T887&lt;DATEVALUE("10/1/20"&amp;RIGHT(BM$1,2)),$U887&lt;=DATEVALUE("9/30/20"&amp;RIGHT(BN$1,2))),NETWORKDAYS(DATEVALUE("10/1/20"&amp;RIGHT(BM$1,2)),$U887,Holidays!$J$3:$J$937),
IF($T887&lt;DATEVALUE("10/1/20"&amp;RIGHT(BM$1,2)),NETWORKDAYS(DATEVALUE("10/1/20"&amp;RIGHT(BM$1,2)),DATEVALUE("9/30/20"&amp;RIGHT(BN$1,2)),Holidays!$J$3:$J$937),
IF($T887&gt;=DATEVALUE("10/1/20"&amp;RIGHT(BM$1,2)),NETWORKDAYS($T887,DATEVALUE("9/30/20"&amp;RIGHT(BN$1,2)),Holidays!$J$3:$J$937),"")))),"")/(NETWORKDAYS($T887,$U887,Holidays!$J$3:$J$937)),0))</f>
        <v/>
      </c>
      <c r="BO887" s="87" t="str">
        <f>IF($Q887="","",IFERROR(IF(OR(AND($T887&gt;=DATEVALUE("10/1/20"&amp;RIGHT(BN$1,2)),$T887&lt;=DATEVALUE("9/30/20"&amp;RIGHT(BO$1,2))),AND($U887&gt;=DATEVALUE("10/1/20"&amp;RIGHT(BN$1,2)),$U887&lt;=DATEVALUE("9/30/20"&amp;RIGHT(BO$1,2))),AND($T887&lt;=DATEVALUE("10/1/20"&amp;RIGHT(BN$1,2)),$U887&gt;=DATEVALUE("9/30/20"&amp;RIGHT(BO$1,2)))),
IF(AND($T887&gt;=DATEVALUE("10/1/20"&amp;RIGHT(BN$1,2)),$U887&lt;=DATEVALUE("9/30/20"&amp;RIGHT(BO$1,2))),NETWORKDAYS($T887,$U887,Holidays!$J$3:$J$937),
IF(AND($T887&lt;DATEVALUE("10/1/20"&amp;RIGHT(BN$1,2)),$U887&lt;=DATEVALUE("9/30/20"&amp;RIGHT(BO$1,2))),NETWORKDAYS(DATEVALUE("10/1/20"&amp;RIGHT(BN$1,2)),$U887,Holidays!$J$3:$J$937),
IF($T887&lt;DATEVALUE("10/1/20"&amp;RIGHT(BN$1,2)),NETWORKDAYS(DATEVALUE("10/1/20"&amp;RIGHT(BN$1,2)),DATEVALUE("9/30/20"&amp;RIGHT(BO$1,2)),Holidays!$J$3:$J$937),
IF($T887&gt;=DATEVALUE("10/1/20"&amp;RIGHT(BN$1,2)),NETWORKDAYS($T887,DATEVALUE("9/30/20"&amp;RIGHT(BO$1,2)),Holidays!$J$3:$J$937),"")))),"")/(NETWORKDAYS($T887,$U887,Holidays!$J$3:$J$937)),0))</f>
        <v/>
      </c>
      <c r="BP887" s="87" t="str">
        <f>IF($Q887="","",IFERROR(IF(OR(AND($T887&gt;=DATEVALUE("10/1/20"&amp;RIGHT(BO$1,2)),$T887&lt;=DATEVALUE("9/30/20"&amp;RIGHT(BP$1,2))),AND($U887&gt;=DATEVALUE("10/1/20"&amp;RIGHT(BO$1,2)),$U887&lt;=DATEVALUE("9/30/20"&amp;RIGHT(BP$1,2))),AND($T887&lt;=DATEVALUE("10/1/20"&amp;RIGHT(BO$1,2)),$U887&gt;=DATEVALUE("9/30/20"&amp;RIGHT(BP$1,2)))),
IF(AND($T887&gt;=DATEVALUE("10/1/20"&amp;RIGHT(BO$1,2)),$U887&lt;=DATEVALUE("9/30/20"&amp;RIGHT(BP$1,2))),NETWORKDAYS($T887,$U887,Holidays!$J$3:$J$937),
IF(AND($T887&lt;DATEVALUE("10/1/20"&amp;RIGHT(BO$1,2)),$U887&lt;=DATEVALUE("9/30/20"&amp;RIGHT(BP$1,2))),NETWORKDAYS(DATEVALUE("10/1/20"&amp;RIGHT(BO$1,2)),$U887,Holidays!$J$3:$J$937),
IF($T887&lt;DATEVALUE("10/1/20"&amp;RIGHT(BO$1,2)),NETWORKDAYS(DATEVALUE("10/1/20"&amp;RIGHT(BO$1,2)),DATEVALUE("9/30/20"&amp;RIGHT(BP$1,2)),Holidays!$J$3:$J$937),
IF($T887&gt;=DATEVALUE("10/1/20"&amp;RIGHT(BO$1,2)),NETWORKDAYS($T887,DATEVALUE("9/30/20"&amp;RIGHT(BP$1,2)),Holidays!$J$3:$J$937),"")))),"")/(NETWORKDAYS($T887,$U887,Holidays!$J$3:$J$937)),0))</f>
        <v/>
      </c>
      <c r="BQ887" s="87" t="str">
        <f>IF($Q887="","",IFERROR(IF(OR(AND($T887&gt;=DATEVALUE("10/1/20"&amp;RIGHT(BP$1,2)),$T887&lt;=DATEVALUE("9/30/20"&amp;RIGHT(BQ$1,2))),AND($U887&gt;=DATEVALUE("10/1/20"&amp;RIGHT(BP$1,2)),$U887&lt;=DATEVALUE("9/30/20"&amp;RIGHT(BQ$1,2))),AND($T887&lt;=DATEVALUE("10/1/20"&amp;RIGHT(BP$1,2)),$U887&gt;=DATEVALUE("9/30/20"&amp;RIGHT(BQ$1,2)))),
IF(AND($T887&gt;=DATEVALUE("10/1/20"&amp;RIGHT(BP$1,2)),$U887&lt;=DATEVALUE("9/30/20"&amp;RIGHT(BQ$1,2))),NETWORKDAYS($T887,$U887,Holidays!$J$3:$J$937),
IF(AND($T887&lt;DATEVALUE("10/1/20"&amp;RIGHT(BP$1,2)),$U887&lt;=DATEVALUE("9/30/20"&amp;RIGHT(BQ$1,2))),NETWORKDAYS(DATEVALUE("10/1/20"&amp;RIGHT(BP$1,2)),$U887,Holidays!$J$3:$J$937),
IF($T887&lt;DATEVALUE("10/1/20"&amp;RIGHT(BP$1,2)),NETWORKDAYS(DATEVALUE("10/1/20"&amp;RIGHT(BP$1,2)),DATEVALUE("9/30/20"&amp;RIGHT(BQ$1,2)),Holidays!$J$3:$J$937),
IF($T887&gt;=DATEVALUE("10/1/20"&amp;RIGHT(BP$1,2)),NETWORKDAYS($T887,DATEVALUE("9/30/20"&amp;RIGHT(BQ$1,2)),Holidays!$J$3:$J$937),"")))),"")/(NETWORKDAYS($T887,$U887,Holidays!$J$3:$J$937)),0))</f>
        <v/>
      </c>
      <c r="BR887" s="87" t="str">
        <f>IF($Q887="","",IFERROR(IF(OR(AND($T887&gt;=DATEVALUE("10/1/20"&amp;RIGHT(BQ$1,2)),$T887&lt;=DATEVALUE("9/30/20"&amp;RIGHT(BR$1,2))),AND($U887&gt;=DATEVALUE("10/1/20"&amp;RIGHT(BQ$1,2)),$U887&lt;=DATEVALUE("9/30/20"&amp;RIGHT(BR$1,2))),AND($T887&lt;=DATEVALUE("10/1/20"&amp;RIGHT(BQ$1,2)),$U887&gt;=DATEVALUE("9/30/20"&amp;RIGHT(BR$1,2)))),
IF(AND($T887&gt;=DATEVALUE("10/1/20"&amp;RIGHT(BQ$1,2)),$U887&lt;=DATEVALUE("9/30/20"&amp;RIGHT(BR$1,2))),NETWORKDAYS($T887,$U887,Holidays!$J$3:$J$937),
IF(AND($T887&lt;DATEVALUE("10/1/20"&amp;RIGHT(BQ$1,2)),$U887&lt;=DATEVALUE("9/30/20"&amp;RIGHT(BR$1,2))),NETWORKDAYS(DATEVALUE("10/1/20"&amp;RIGHT(BQ$1,2)),$U887,Holidays!$J$3:$J$937),
IF($T887&lt;DATEVALUE("10/1/20"&amp;RIGHT(BQ$1,2)),NETWORKDAYS(DATEVALUE("10/1/20"&amp;RIGHT(BQ$1,2)),DATEVALUE("9/30/20"&amp;RIGHT(BR$1,2)),Holidays!$J$3:$J$937),
IF($T887&gt;=DATEVALUE("10/1/20"&amp;RIGHT(BQ$1,2)),NETWORKDAYS($T887,DATEVALUE("9/30/20"&amp;RIGHT(BR$1,2)),Holidays!$J$3:$J$937),"")))),"")/(NETWORKDAYS($T887,$U887,Holidays!$J$3:$J$937)),0))</f>
        <v/>
      </c>
      <c r="BS887" s="87" t="str">
        <f>IF($Q887="","",IFERROR(IF(OR(AND($T887&gt;=DATEVALUE("10/1/20"&amp;RIGHT(BR$1,2)),$T887&lt;=DATEVALUE("9/30/20"&amp;RIGHT(BS$1,2))),AND($U887&gt;=DATEVALUE("10/1/20"&amp;RIGHT(BR$1,2)),$U887&lt;=DATEVALUE("9/30/20"&amp;RIGHT(BS$1,2))),AND($T887&lt;=DATEVALUE("10/1/20"&amp;RIGHT(BR$1,2)),$U887&gt;=DATEVALUE("9/30/20"&amp;RIGHT(BS$1,2)))),
IF(AND($T887&gt;=DATEVALUE("10/1/20"&amp;RIGHT(BR$1,2)),$U887&lt;=DATEVALUE("9/30/20"&amp;RIGHT(BS$1,2))),NETWORKDAYS($T887,$U887,Holidays!$J$3:$J$937),
IF(AND($T887&lt;DATEVALUE("10/1/20"&amp;RIGHT(BR$1,2)),$U887&lt;=DATEVALUE("9/30/20"&amp;RIGHT(BS$1,2))),NETWORKDAYS(DATEVALUE("10/1/20"&amp;RIGHT(BR$1,2)),$U887,Holidays!$J$3:$J$937),
IF($T887&lt;DATEVALUE("10/1/20"&amp;RIGHT(BR$1,2)),NETWORKDAYS(DATEVALUE("10/1/20"&amp;RIGHT(BR$1,2)),DATEVALUE("9/30/20"&amp;RIGHT(BS$1,2)),Holidays!$J$3:$J$937),
IF($T887&gt;=DATEVALUE("10/1/20"&amp;RIGHT(BR$1,2)),NETWORKDAYS($T887,DATEVALUE("9/30/20"&amp;RIGHT(BS$1,2)),Holidays!$J$3:$J$937),"")))),"")/(NETWORKDAYS($T887,$U887,Holidays!$J$3:$J$937)),0))</f>
        <v/>
      </c>
      <c r="BT887" s="87" t="str">
        <f>IF($Q887="","",IFERROR(IF(OR(AND($T887&gt;=DATEVALUE("10/1/20"&amp;RIGHT(BS$1,2)),$T887&lt;=DATEVALUE("9/30/20"&amp;RIGHT(BT$1,2))),AND($U887&gt;=DATEVALUE("10/1/20"&amp;RIGHT(BS$1,2)),$U887&lt;=DATEVALUE("9/30/20"&amp;RIGHT(BT$1,2))),AND($T887&lt;=DATEVALUE("10/1/20"&amp;RIGHT(BS$1,2)),$U887&gt;=DATEVALUE("9/30/20"&amp;RIGHT(BT$1,2)))),
IF(AND($T887&gt;=DATEVALUE("10/1/20"&amp;RIGHT(BS$1,2)),$U887&lt;=DATEVALUE("9/30/20"&amp;RIGHT(BT$1,2))),NETWORKDAYS($T887,$U887,Holidays!$J$3:$J$937),
IF(AND($T887&lt;DATEVALUE("10/1/20"&amp;RIGHT(BS$1,2)),$U887&lt;=DATEVALUE("9/30/20"&amp;RIGHT(BT$1,2))),NETWORKDAYS(DATEVALUE("10/1/20"&amp;RIGHT(BS$1,2)),$U887,Holidays!$J$3:$J$937),
IF($T887&lt;DATEVALUE("10/1/20"&amp;RIGHT(BS$1,2)),NETWORKDAYS(DATEVALUE("10/1/20"&amp;RIGHT(BS$1,2)),DATEVALUE("9/30/20"&amp;RIGHT(BT$1,2)),Holidays!$J$3:$J$937),
IF($T887&gt;=DATEVALUE("10/1/20"&amp;RIGHT(BS$1,2)),NETWORKDAYS($T887,DATEVALUE("9/30/20"&amp;RIGHT(BT$1,2)),Holidays!$J$3:$J$937),"")))),"")/(NETWORKDAYS($T887,$U887,Holidays!$J$3:$J$937)),0))</f>
        <v/>
      </c>
      <c r="BU887" s="87" t="str">
        <f>IF($Q887="","",IFERROR(IF(OR(AND($T887&gt;=DATEVALUE("10/1/20"&amp;RIGHT(BT$1,2)),$T887&lt;=DATEVALUE("9/30/20"&amp;RIGHT(BU$1,2))),AND($U887&gt;=DATEVALUE("10/1/20"&amp;RIGHT(BT$1,2)),$U887&lt;=DATEVALUE("9/30/20"&amp;RIGHT(BU$1,2))),AND($T887&lt;=DATEVALUE("10/1/20"&amp;RIGHT(BT$1,2)),$U887&gt;=DATEVALUE("9/30/20"&amp;RIGHT(BU$1,2)))),
IF(AND($T887&gt;=DATEVALUE("10/1/20"&amp;RIGHT(BT$1,2)),$U887&lt;=DATEVALUE("9/30/20"&amp;RIGHT(BU$1,2))),NETWORKDAYS($T887,$U887,Holidays!$J$3:$J$937),
IF(AND($T887&lt;DATEVALUE("10/1/20"&amp;RIGHT(BT$1,2)),$U887&lt;=DATEVALUE("9/30/20"&amp;RIGHT(BU$1,2))),NETWORKDAYS(DATEVALUE("10/1/20"&amp;RIGHT(BT$1,2)),$U887,Holidays!$J$3:$J$937),
IF($T887&lt;DATEVALUE("10/1/20"&amp;RIGHT(BT$1,2)),NETWORKDAYS(DATEVALUE("10/1/20"&amp;RIGHT(BT$1,2)),DATEVALUE("9/30/20"&amp;RIGHT(BU$1,2)),Holidays!$J$3:$J$937),
IF($T887&gt;=DATEVALUE("10/1/20"&amp;RIGHT(BT$1,2)),NETWORKDAYS($T887,DATEVALUE("9/30/20"&amp;RIGHT(BU$1,2)),Holidays!$J$3:$J$937),"")))),"")/(NETWORKDAYS($T887,$U887,Holidays!$J$3:$J$937)),0))</f>
        <v/>
      </c>
      <c r="BV887" s="87" t="str">
        <f>IF($Q887="","",IFERROR(IF(OR(AND($T887&gt;=DATEVALUE("10/1/20"&amp;RIGHT(BU$1,2)),$T887&lt;=DATEVALUE("9/30/20"&amp;RIGHT(BV$1,2))),AND($U887&gt;=DATEVALUE("10/1/20"&amp;RIGHT(BU$1,2)),$U887&lt;=DATEVALUE("9/30/20"&amp;RIGHT(BV$1,2))),AND($T887&lt;=DATEVALUE("10/1/20"&amp;RIGHT(BU$1,2)),$U887&gt;=DATEVALUE("9/30/20"&amp;RIGHT(BV$1,2)))),
IF(AND($T887&gt;=DATEVALUE("10/1/20"&amp;RIGHT(BU$1,2)),$U887&lt;=DATEVALUE("9/30/20"&amp;RIGHT(BV$1,2))),NETWORKDAYS($T887,$U887,Holidays!$J$3:$J$937),
IF(AND($T887&lt;DATEVALUE("10/1/20"&amp;RIGHT(BU$1,2)),$U887&lt;=DATEVALUE("9/30/20"&amp;RIGHT(BV$1,2))),NETWORKDAYS(DATEVALUE("10/1/20"&amp;RIGHT(BU$1,2)),$U887,Holidays!$J$3:$J$937),
IF($T887&lt;DATEVALUE("10/1/20"&amp;RIGHT(BU$1,2)),NETWORKDAYS(DATEVALUE("10/1/20"&amp;RIGHT(BU$1,2)),DATEVALUE("9/30/20"&amp;RIGHT(BV$1,2)),Holidays!$J$3:$J$937),
IF($T887&gt;=DATEVALUE("10/1/20"&amp;RIGHT(BU$1,2)),NETWORKDAYS($T887,DATEVALUE("9/30/20"&amp;RIGHT(BV$1,2)),Holidays!$J$3:$J$937),"")))),"")/(NETWORKDAYS($T887,$U887,Holidays!$J$3:$J$937)),0))</f>
        <v/>
      </c>
      <c r="BW887" s="87" t="str">
        <f>IF($Q887="","",IFERROR(IF(OR(AND($T887&gt;=DATEVALUE("10/1/20"&amp;RIGHT(BV$1,2)),$T887&lt;=DATEVALUE("9/30/20"&amp;RIGHT(BW$1,2))),AND($U887&gt;=DATEVALUE("10/1/20"&amp;RIGHT(BV$1,2)),$U887&lt;=DATEVALUE("9/30/20"&amp;RIGHT(BW$1,2))),AND($T887&lt;=DATEVALUE("10/1/20"&amp;RIGHT(BV$1,2)),$U887&gt;=DATEVALUE("9/30/20"&amp;RIGHT(BW$1,2)))),
IF(AND($T887&gt;=DATEVALUE("10/1/20"&amp;RIGHT(BV$1,2)),$U887&lt;=DATEVALUE("9/30/20"&amp;RIGHT(BW$1,2))),NETWORKDAYS($T887,$U887,Holidays!$J$3:$J$937),
IF(AND($T887&lt;DATEVALUE("10/1/20"&amp;RIGHT(BV$1,2)),$U887&lt;=DATEVALUE("9/30/20"&amp;RIGHT(BW$1,2))),NETWORKDAYS(DATEVALUE("10/1/20"&amp;RIGHT(BV$1,2)),$U887,Holidays!$J$3:$J$937),
IF($T887&lt;DATEVALUE("10/1/20"&amp;RIGHT(BV$1,2)),NETWORKDAYS(DATEVALUE("10/1/20"&amp;RIGHT(BV$1,2)),DATEVALUE("9/30/20"&amp;RIGHT(BW$1,2)),Holidays!$J$3:$J$937),
IF($T887&gt;=DATEVALUE("10/1/20"&amp;RIGHT(BV$1,2)),NETWORKDAYS($T887,DATEVALUE("9/30/20"&amp;RIGHT(BW$1,2)),Holidays!$J$3:$J$937),"")))),"")/(NETWORKDAYS($T887,$U887,Holidays!$J$3:$J$937)),0))</f>
        <v/>
      </c>
      <c r="BX887" s="87" t="str">
        <f>IF($Q887="","",IFERROR(IF(OR(AND($T887&gt;=DATEVALUE("10/1/20"&amp;RIGHT(BW$1,2)),$T887&lt;=DATEVALUE("9/30/20"&amp;RIGHT(BX$1,2))),AND($U887&gt;=DATEVALUE("10/1/20"&amp;RIGHT(BW$1,2)),$U887&lt;=DATEVALUE("9/30/20"&amp;RIGHT(BX$1,2))),AND($T887&lt;=DATEVALUE("10/1/20"&amp;RIGHT(BW$1,2)),$U887&gt;=DATEVALUE("9/30/20"&amp;RIGHT(BX$1,2)))),
IF(AND($T887&gt;=DATEVALUE("10/1/20"&amp;RIGHT(BW$1,2)),$U887&lt;=DATEVALUE("9/30/20"&amp;RIGHT(BX$1,2))),NETWORKDAYS($T887,$U887,Holidays!$J$3:$J$937),
IF(AND($T887&lt;DATEVALUE("10/1/20"&amp;RIGHT(BW$1,2)),$U887&lt;=DATEVALUE("9/30/20"&amp;RIGHT(BX$1,2))),NETWORKDAYS(DATEVALUE("10/1/20"&amp;RIGHT(BW$1,2)),$U887,Holidays!$J$3:$J$937),
IF($T887&lt;DATEVALUE("10/1/20"&amp;RIGHT(BW$1,2)),NETWORKDAYS(DATEVALUE("10/1/20"&amp;RIGHT(BW$1,2)),DATEVALUE("9/30/20"&amp;RIGHT(BX$1,2)),Holidays!$J$3:$J$937),
IF($T887&gt;=DATEVALUE("10/1/20"&amp;RIGHT(BW$1,2)),NETWORKDAYS($T887,DATEVALUE("9/30/20"&amp;RIGHT(BX$1,2)),Holidays!$J$3:$J$937),"")))),"")/(NETWORKDAYS($T887,$U887,Holidays!$J$3:$J$937)),0))</f>
        <v/>
      </c>
      <c r="BY887" s="87" t="str">
        <f>IF($Q887="","",IFERROR(IF(OR(AND($T887&gt;=DATEVALUE("10/1/20"&amp;RIGHT(BX$1,2)),$T887&lt;=DATEVALUE("9/30/20"&amp;RIGHT(BY$1,2))),AND($U887&gt;=DATEVALUE("10/1/20"&amp;RIGHT(BX$1,2)),$U887&lt;=DATEVALUE("9/30/20"&amp;RIGHT(BY$1,2))),AND($T887&lt;=DATEVALUE("10/1/20"&amp;RIGHT(BX$1,2)),$U887&gt;=DATEVALUE("9/30/20"&amp;RIGHT(BY$1,2)))),
IF(AND($T887&gt;=DATEVALUE("10/1/20"&amp;RIGHT(BX$1,2)),$U887&lt;=DATEVALUE("9/30/20"&amp;RIGHT(BY$1,2))),NETWORKDAYS($T887,$U887,Holidays!$J$3:$J$937),
IF(AND($T887&lt;DATEVALUE("10/1/20"&amp;RIGHT(BX$1,2)),$U887&lt;=DATEVALUE("9/30/20"&amp;RIGHT(BY$1,2))),NETWORKDAYS(DATEVALUE("10/1/20"&amp;RIGHT(BX$1,2)),$U887,Holidays!$J$3:$J$937),
IF($T887&lt;DATEVALUE("10/1/20"&amp;RIGHT(BX$1,2)),NETWORKDAYS(DATEVALUE("10/1/20"&amp;RIGHT(BX$1,2)),DATEVALUE("9/30/20"&amp;RIGHT(BY$1,2)),Holidays!$J$3:$J$937),
IF($T887&gt;=DATEVALUE("10/1/20"&amp;RIGHT(BX$1,2)),NETWORKDAYS($T887,DATEVALUE("9/30/20"&amp;RIGHT(BY$1,2)),Holidays!$J$3:$J$937),"")))),"")/(NETWORKDAYS($T887,$U887,Holidays!$J$3:$J$937)),0))</f>
        <v/>
      </c>
      <c r="BZ887" s="87" t="str">
        <f>IF($Q887="","",IFERROR(IF(OR(AND($T887&gt;=DATEVALUE("10/1/20"&amp;RIGHT(BY$1,2)),$T887&lt;=DATEVALUE("9/30/20"&amp;RIGHT(BZ$1,2))),AND($U887&gt;=DATEVALUE("10/1/20"&amp;RIGHT(BY$1,2)),$U887&lt;=DATEVALUE("9/30/20"&amp;RIGHT(BZ$1,2))),AND($T887&lt;=DATEVALUE("10/1/20"&amp;RIGHT(BY$1,2)),$U887&gt;=DATEVALUE("9/30/20"&amp;RIGHT(BZ$1,2)))),
IF(AND($T887&gt;=DATEVALUE("10/1/20"&amp;RIGHT(BY$1,2)),$U887&lt;=DATEVALUE("9/30/20"&amp;RIGHT(BZ$1,2))),NETWORKDAYS($T887,$U887,Holidays!$J$3:$J$937),
IF(AND($T887&lt;DATEVALUE("10/1/20"&amp;RIGHT(BY$1,2)),$U887&lt;=DATEVALUE("9/30/20"&amp;RIGHT(BZ$1,2))),NETWORKDAYS(DATEVALUE("10/1/20"&amp;RIGHT(BY$1,2)),$U887,Holidays!$J$3:$J$937),
IF($T887&lt;DATEVALUE("10/1/20"&amp;RIGHT(BY$1,2)),NETWORKDAYS(DATEVALUE("10/1/20"&amp;RIGHT(BY$1,2)),DATEVALUE("9/30/20"&amp;RIGHT(BZ$1,2)),Holidays!$J$3:$J$937),
IF($T887&gt;=DATEVALUE("10/1/20"&amp;RIGHT(BY$1,2)),NETWORKDAYS($T887,DATEVALUE("9/30/20"&amp;RIGHT(BZ$1,2)),Holidays!$J$3:$J$937),"")))),"")/(NETWORKDAYS($T887,$U887,Holidays!$J$3:$J$937)),0))</f>
        <v/>
      </c>
      <c r="CA887" s="87" t="str">
        <f>IF($Q887="","",IFERROR(IF(OR(AND($T887&gt;=DATEVALUE("10/1/20"&amp;RIGHT(BZ$1,2)),$T887&lt;=DATEVALUE("9/30/20"&amp;RIGHT(CA$1,2))),AND($U887&gt;=DATEVALUE("10/1/20"&amp;RIGHT(BZ$1,2)),$U887&lt;=DATEVALUE("9/30/20"&amp;RIGHT(CA$1,2))),AND($T887&lt;=DATEVALUE("10/1/20"&amp;RIGHT(BZ$1,2)),$U887&gt;=DATEVALUE("9/30/20"&amp;RIGHT(CA$1,2)))),
IF(AND($T887&gt;=DATEVALUE("10/1/20"&amp;RIGHT(BZ$1,2)),$U887&lt;=DATEVALUE("9/30/20"&amp;RIGHT(CA$1,2))),NETWORKDAYS($T887,$U887,Holidays!$J$3:$J$937),
IF(AND($T887&lt;DATEVALUE("10/1/20"&amp;RIGHT(BZ$1,2)),$U887&lt;=DATEVALUE("9/30/20"&amp;RIGHT(CA$1,2))),NETWORKDAYS(DATEVALUE("10/1/20"&amp;RIGHT(BZ$1,2)),$U887,Holidays!$J$3:$J$937),
IF($T887&lt;DATEVALUE("10/1/20"&amp;RIGHT(BZ$1,2)),NETWORKDAYS(DATEVALUE("10/1/20"&amp;RIGHT(BZ$1,2)),DATEVALUE("9/30/20"&amp;RIGHT(CA$1,2)),Holidays!$J$3:$J$937),
IF($T887&gt;=DATEVALUE("10/1/20"&amp;RIGHT(BZ$1,2)),NETWORKDAYS($T887,DATEVALUE("9/30/20"&amp;RIGHT(CA$1,2)),Holidays!$J$3:$J$937),"")))),"")/(NETWORKDAYS($T887,$U887,Holidays!$J$3:$J$937)),0))</f>
        <v/>
      </c>
      <c r="CB887" s="87" t="str">
        <f>IF($Q887="","",IFERROR(IF(OR(AND($T887&gt;=DATEVALUE("10/1/20"&amp;RIGHT(CA$1,2)),$T887&lt;=DATEVALUE("9/30/20"&amp;RIGHT(CB$1,2))),AND($U887&gt;=DATEVALUE("10/1/20"&amp;RIGHT(CA$1,2)),$U887&lt;=DATEVALUE("9/30/20"&amp;RIGHT(CB$1,2))),AND($T887&lt;=DATEVALUE("10/1/20"&amp;RIGHT(CA$1,2)),$U887&gt;=DATEVALUE("9/30/20"&amp;RIGHT(CB$1,2)))),
IF(AND($T887&gt;=DATEVALUE("10/1/20"&amp;RIGHT(CA$1,2)),$U887&lt;=DATEVALUE("9/30/20"&amp;RIGHT(CB$1,2))),NETWORKDAYS($T887,$U887,Holidays!$J$3:$J$937),
IF(AND($T887&lt;DATEVALUE("10/1/20"&amp;RIGHT(CA$1,2)),$U887&lt;=DATEVALUE("9/30/20"&amp;RIGHT(CB$1,2))),NETWORKDAYS(DATEVALUE("10/1/20"&amp;RIGHT(CA$1,2)),$U887,Holidays!$J$3:$J$937),
IF($T887&lt;DATEVALUE("10/1/20"&amp;RIGHT(CA$1,2)),NETWORKDAYS(DATEVALUE("10/1/20"&amp;RIGHT(CA$1,2)),DATEVALUE("9/30/20"&amp;RIGHT(CB$1,2)),Holidays!$J$3:$J$937),
IF($T887&gt;=DATEVALUE("10/1/20"&amp;RIGHT(CA$1,2)),NETWORKDAYS($T887,DATEVALUE("9/30/20"&amp;RIGHT(CB$1,2)),Holidays!$J$3:$J$937),"")))),"")/(NETWORKDAYS($T887,$U887,Holidays!$J$3:$J$937)),0))</f>
        <v/>
      </c>
    </row>
    <row r="888" spans="1:80">
      <c r="A888" s="97"/>
      <c r="B888" s="98" t="str">
        <f ca="1">IF(NOT($A888=""),OFFSET('WBS Reference &amp; User Procedure'!$A$1,MATCH($A888,'WBS Reference &amp; User Procedure'!$A:$A,0)-1,1),"")</f>
        <v/>
      </c>
      <c r="D888" s="97"/>
      <c r="T888" s="104" t="str">
        <f>IF(NOT(Q888=""),IF(NOT($S888=""),$S888,#REF!),"")</f>
        <v/>
      </c>
      <c r="U888" s="104" t="str">
        <f>IF(NOT(Q888=""),WORKDAY(T888,Q888,Holidays!$J$3:$J$937),"")</f>
        <v/>
      </c>
      <c r="V888" s="104"/>
      <c r="W888" s="104"/>
      <c r="X888" s="101" t="str">
        <f t="shared" si="197"/>
        <v/>
      </c>
      <c r="AL888" s="87" t="str">
        <f t="shared" ca="1" si="194"/>
        <v/>
      </c>
      <c r="AN888" s="87" t="str">
        <f t="shared" ca="1" si="200"/>
        <v/>
      </c>
      <c r="AO888" s="87" t="str">
        <f t="shared" ca="1" si="200"/>
        <v/>
      </c>
      <c r="AP888" s="87" t="str">
        <f t="shared" ca="1" si="200"/>
        <v/>
      </c>
      <c r="AQ888" s="87" t="str">
        <f t="shared" ca="1" si="200"/>
        <v/>
      </c>
      <c r="AR888" s="87" t="str">
        <f t="shared" ca="1" si="200"/>
        <v/>
      </c>
      <c r="AS888" s="87" t="str">
        <f t="shared" ca="1" si="200"/>
        <v/>
      </c>
      <c r="AT888" s="87" t="str">
        <f t="shared" ca="1" si="200"/>
        <v/>
      </c>
      <c r="AU888" s="87" t="str">
        <f t="shared" ca="1" si="200"/>
        <v/>
      </c>
      <c r="AV888" s="87" t="str">
        <f t="shared" ca="1" si="200"/>
        <v/>
      </c>
      <c r="AW888" s="87" t="str">
        <f t="shared" ca="1" si="200"/>
        <v/>
      </c>
      <c r="AX888" s="87" t="str">
        <f t="shared" ca="1" si="201"/>
        <v/>
      </c>
      <c r="AY888" s="87" t="str">
        <f t="shared" ca="1" si="201"/>
        <v/>
      </c>
      <c r="AZ888" s="87" t="str">
        <f t="shared" ca="1" si="201"/>
        <v/>
      </c>
      <c r="BA888" s="87" t="str">
        <f t="shared" ca="1" si="201"/>
        <v/>
      </c>
      <c r="BB888" s="87" t="str">
        <f t="shared" ca="1" si="201"/>
        <v/>
      </c>
      <c r="BC888" s="87" t="str">
        <f t="shared" ca="1" si="201"/>
        <v/>
      </c>
      <c r="BD888" s="87" t="str">
        <f t="shared" ca="1" si="201"/>
        <v/>
      </c>
      <c r="BE888" s="87" t="str">
        <f t="shared" ca="1" si="201"/>
        <v/>
      </c>
      <c r="BF888" s="87" t="str">
        <f t="shared" ca="1" si="201"/>
        <v/>
      </c>
      <c r="BG888" s="87" t="str">
        <f t="shared" ca="1" si="201"/>
        <v/>
      </c>
      <c r="BI888" s="87" t="str">
        <f>IF($Q888="","",IFERROR(IF(OR(AND($T888&gt;=DATEVALUE("10/1/20"&amp;RIGHT(BH$1,2)),$T888&lt;=DATEVALUE("9/30/20"&amp;RIGHT(BI$1,2))),AND($U888&gt;=DATEVALUE("10/1/20"&amp;RIGHT(BH$1,2)),$U888&lt;=DATEVALUE("9/30/20"&amp;RIGHT(BI$1,2))),AND($T888&lt;=DATEVALUE("10/1/20"&amp;RIGHT(BH$1,2)),$U888&gt;=DATEVALUE("9/30/20"&amp;RIGHT(BI$1,2)))),
IF(AND($T888&gt;=DATEVALUE("10/1/20"&amp;RIGHT(BH$1,2)),$U888&lt;=DATEVALUE("9/30/20"&amp;RIGHT(BI$1,2))),NETWORKDAYS($T888,$U888,Holidays!$J$3:$J$937),
IF(AND($T888&lt;DATEVALUE("10/1/20"&amp;RIGHT(BH$1,2)),$U888&lt;=DATEVALUE("9/30/20"&amp;RIGHT(BI$1,2))),NETWORKDAYS(DATEVALUE("10/1/20"&amp;RIGHT(BH$1,2)),$U888,Holidays!$J$3:$J$937),
IF($T888&lt;DATEVALUE("10/1/20"&amp;RIGHT(BH$1,2)),NETWORKDAYS(DATEVALUE("10/1/20"&amp;RIGHT(BH$1,2)),DATEVALUE("9/30/20"&amp;RIGHT(BI$1,2)),Holidays!$J$3:$J$937),
IF($T888&gt;=DATEVALUE("10/1/20"&amp;RIGHT(BH$1,2)),NETWORKDAYS($T888,DATEVALUE("9/30/20"&amp;RIGHT(BI$1,2)),Holidays!$J$3:$J$937),"")))),"")/(NETWORKDAYS($T888,$U888,Holidays!$J$3:$J$937)),0))</f>
        <v/>
      </c>
      <c r="BJ888" s="87" t="str">
        <f>IF($Q888="","",IFERROR(IF(OR(AND($T888&gt;=DATEVALUE("10/1/20"&amp;RIGHT(BI$1,2)),$T888&lt;=DATEVALUE("9/30/20"&amp;RIGHT(BJ$1,2))),AND($U888&gt;=DATEVALUE("10/1/20"&amp;RIGHT(BI$1,2)),$U888&lt;=DATEVALUE("9/30/20"&amp;RIGHT(BJ$1,2))),AND($T888&lt;=DATEVALUE("10/1/20"&amp;RIGHT(BI$1,2)),$U888&gt;=DATEVALUE("9/30/20"&amp;RIGHT(BJ$1,2)))),
IF(AND($T888&gt;=DATEVALUE("10/1/20"&amp;RIGHT(BI$1,2)),$U888&lt;=DATEVALUE("9/30/20"&amp;RIGHT(BJ$1,2))),NETWORKDAYS($T888,$U888,Holidays!$J$3:$J$937),
IF(AND($T888&lt;DATEVALUE("10/1/20"&amp;RIGHT(BI$1,2)),$U888&lt;=DATEVALUE("9/30/20"&amp;RIGHT(BJ$1,2))),NETWORKDAYS(DATEVALUE("10/1/20"&amp;RIGHT(BI$1,2)),$U888,Holidays!$J$3:$J$937),
IF($T888&lt;DATEVALUE("10/1/20"&amp;RIGHT(BI$1,2)),NETWORKDAYS(DATEVALUE("10/1/20"&amp;RIGHT(BI$1,2)),DATEVALUE("9/30/20"&amp;RIGHT(BJ$1,2)),Holidays!$J$3:$J$937),
IF($T888&gt;=DATEVALUE("10/1/20"&amp;RIGHT(BI$1,2)),NETWORKDAYS($T888,DATEVALUE("9/30/20"&amp;RIGHT(BJ$1,2)),Holidays!$J$3:$J$937),"")))),"")/(NETWORKDAYS($T888,$U888,Holidays!$J$3:$J$937)),0))</f>
        <v/>
      </c>
      <c r="BK888" s="87" t="str">
        <f>IF($Q888="","",IFERROR(IF(OR(AND($T888&gt;=DATEVALUE("10/1/20"&amp;RIGHT(BJ$1,2)),$T888&lt;=DATEVALUE("9/30/20"&amp;RIGHT(BK$1,2))),AND($U888&gt;=DATEVALUE("10/1/20"&amp;RIGHT(BJ$1,2)),$U888&lt;=DATEVALUE("9/30/20"&amp;RIGHT(BK$1,2))),AND($T888&lt;=DATEVALUE("10/1/20"&amp;RIGHT(BJ$1,2)),$U888&gt;=DATEVALUE("9/30/20"&amp;RIGHT(BK$1,2)))),
IF(AND($T888&gt;=DATEVALUE("10/1/20"&amp;RIGHT(BJ$1,2)),$U888&lt;=DATEVALUE("9/30/20"&amp;RIGHT(BK$1,2))),NETWORKDAYS($T888,$U888,Holidays!$J$3:$J$937),
IF(AND($T888&lt;DATEVALUE("10/1/20"&amp;RIGHT(BJ$1,2)),$U888&lt;=DATEVALUE("9/30/20"&amp;RIGHT(BK$1,2))),NETWORKDAYS(DATEVALUE("10/1/20"&amp;RIGHT(BJ$1,2)),$U888,Holidays!$J$3:$J$937),
IF($T888&lt;DATEVALUE("10/1/20"&amp;RIGHT(BJ$1,2)),NETWORKDAYS(DATEVALUE("10/1/20"&amp;RIGHT(BJ$1,2)),DATEVALUE("9/30/20"&amp;RIGHT(BK$1,2)),Holidays!$J$3:$J$937),
IF($T888&gt;=DATEVALUE("10/1/20"&amp;RIGHT(BJ$1,2)),NETWORKDAYS($T888,DATEVALUE("9/30/20"&amp;RIGHT(BK$1,2)),Holidays!$J$3:$J$937),"")))),"")/(NETWORKDAYS($T888,$U888,Holidays!$J$3:$J$937)),0))</f>
        <v/>
      </c>
      <c r="BL888" s="87" t="str">
        <f>IF($Q888="","",IFERROR(IF(OR(AND($T888&gt;=DATEVALUE("10/1/20"&amp;RIGHT(BK$1,2)),$T888&lt;=DATEVALUE("9/30/20"&amp;RIGHT(BL$1,2))),AND($U888&gt;=DATEVALUE("10/1/20"&amp;RIGHT(BK$1,2)),$U888&lt;=DATEVALUE("9/30/20"&amp;RIGHT(BL$1,2))),AND($T888&lt;=DATEVALUE("10/1/20"&amp;RIGHT(BK$1,2)),$U888&gt;=DATEVALUE("9/30/20"&amp;RIGHT(BL$1,2)))),
IF(AND($T888&gt;=DATEVALUE("10/1/20"&amp;RIGHT(BK$1,2)),$U888&lt;=DATEVALUE("9/30/20"&amp;RIGHT(BL$1,2))),NETWORKDAYS($T888,$U888,Holidays!$J$3:$J$937),
IF(AND($T888&lt;DATEVALUE("10/1/20"&amp;RIGHT(BK$1,2)),$U888&lt;=DATEVALUE("9/30/20"&amp;RIGHT(BL$1,2))),NETWORKDAYS(DATEVALUE("10/1/20"&amp;RIGHT(BK$1,2)),$U888,Holidays!$J$3:$J$937),
IF($T888&lt;DATEVALUE("10/1/20"&amp;RIGHT(BK$1,2)),NETWORKDAYS(DATEVALUE("10/1/20"&amp;RIGHT(BK$1,2)),DATEVALUE("9/30/20"&amp;RIGHT(BL$1,2)),Holidays!$J$3:$J$937),
IF($T888&gt;=DATEVALUE("10/1/20"&amp;RIGHT(BK$1,2)),NETWORKDAYS($T888,DATEVALUE("9/30/20"&amp;RIGHT(BL$1,2)),Holidays!$J$3:$J$937),"")))),"")/(NETWORKDAYS($T888,$U888,Holidays!$J$3:$J$937)),0))</f>
        <v/>
      </c>
      <c r="BM888" s="87" t="str">
        <f>IF($Q888="","",IFERROR(IF(OR(AND($T888&gt;=DATEVALUE("10/1/20"&amp;RIGHT(BL$1,2)),$T888&lt;=DATEVALUE("9/30/20"&amp;RIGHT(BM$1,2))),AND($U888&gt;=DATEVALUE("10/1/20"&amp;RIGHT(BL$1,2)),$U888&lt;=DATEVALUE("9/30/20"&amp;RIGHT(BM$1,2))),AND($T888&lt;=DATEVALUE("10/1/20"&amp;RIGHT(BL$1,2)),$U888&gt;=DATEVALUE("9/30/20"&amp;RIGHT(BM$1,2)))),
IF(AND($T888&gt;=DATEVALUE("10/1/20"&amp;RIGHT(BL$1,2)),$U888&lt;=DATEVALUE("9/30/20"&amp;RIGHT(BM$1,2))),NETWORKDAYS($T888,$U888,Holidays!$J$3:$J$937),
IF(AND($T888&lt;DATEVALUE("10/1/20"&amp;RIGHT(BL$1,2)),$U888&lt;=DATEVALUE("9/30/20"&amp;RIGHT(BM$1,2))),NETWORKDAYS(DATEVALUE("10/1/20"&amp;RIGHT(BL$1,2)),$U888,Holidays!$J$3:$J$937),
IF($T888&lt;DATEVALUE("10/1/20"&amp;RIGHT(BL$1,2)),NETWORKDAYS(DATEVALUE("10/1/20"&amp;RIGHT(BL$1,2)),DATEVALUE("9/30/20"&amp;RIGHT(BM$1,2)),Holidays!$J$3:$J$937),
IF($T888&gt;=DATEVALUE("10/1/20"&amp;RIGHT(BL$1,2)),NETWORKDAYS($T888,DATEVALUE("9/30/20"&amp;RIGHT(BM$1,2)),Holidays!$J$3:$J$937),"")))),"")/(NETWORKDAYS($T888,$U888,Holidays!$J$3:$J$937)),0))</f>
        <v/>
      </c>
      <c r="BN888" s="87" t="str">
        <f>IF($Q888="","",IFERROR(IF(OR(AND($T888&gt;=DATEVALUE("10/1/20"&amp;RIGHT(BM$1,2)),$T888&lt;=DATEVALUE("9/30/20"&amp;RIGHT(BN$1,2))),AND($U888&gt;=DATEVALUE("10/1/20"&amp;RIGHT(BM$1,2)),$U888&lt;=DATEVALUE("9/30/20"&amp;RIGHT(BN$1,2))),AND($T888&lt;=DATEVALUE("10/1/20"&amp;RIGHT(BM$1,2)),$U888&gt;=DATEVALUE("9/30/20"&amp;RIGHT(BN$1,2)))),
IF(AND($T888&gt;=DATEVALUE("10/1/20"&amp;RIGHT(BM$1,2)),$U888&lt;=DATEVALUE("9/30/20"&amp;RIGHT(BN$1,2))),NETWORKDAYS($T888,$U888,Holidays!$J$3:$J$937),
IF(AND($T888&lt;DATEVALUE("10/1/20"&amp;RIGHT(BM$1,2)),$U888&lt;=DATEVALUE("9/30/20"&amp;RIGHT(BN$1,2))),NETWORKDAYS(DATEVALUE("10/1/20"&amp;RIGHT(BM$1,2)),$U888,Holidays!$J$3:$J$937),
IF($T888&lt;DATEVALUE("10/1/20"&amp;RIGHT(BM$1,2)),NETWORKDAYS(DATEVALUE("10/1/20"&amp;RIGHT(BM$1,2)),DATEVALUE("9/30/20"&amp;RIGHT(BN$1,2)),Holidays!$J$3:$J$937),
IF($T888&gt;=DATEVALUE("10/1/20"&amp;RIGHT(BM$1,2)),NETWORKDAYS($T888,DATEVALUE("9/30/20"&amp;RIGHT(BN$1,2)),Holidays!$J$3:$J$937),"")))),"")/(NETWORKDAYS($T888,$U888,Holidays!$J$3:$J$937)),0))</f>
        <v/>
      </c>
      <c r="BO888" s="87" t="str">
        <f>IF($Q888="","",IFERROR(IF(OR(AND($T888&gt;=DATEVALUE("10/1/20"&amp;RIGHT(BN$1,2)),$T888&lt;=DATEVALUE("9/30/20"&amp;RIGHT(BO$1,2))),AND($U888&gt;=DATEVALUE("10/1/20"&amp;RIGHT(BN$1,2)),$U888&lt;=DATEVALUE("9/30/20"&amp;RIGHT(BO$1,2))),AND($T888&lt;=DATEVALUE("10/1/20"&amp;RIGHT(BN$1,2)),$U888&gt;=DATEVALUE("9/30/20"&amp;RIGHT(BO$1,2)))),
IF(AND($T888&gt;=DATEVALUE("10/1/20"&amp;RIGHT(BN$1,2)),$U888&lt;=DATEVALUE("9/30/20"&amp;RIGHT(BO$1,2))),NETWORKDAYS($T888,$U888,Holidays!$J$3:$J$937),
IF(AND($T888&lt;DATEVALUE("10/1/20"&amp;RIGHT(BN$1,2)),$U888&lt;=DATEVALUE("9/30/20"&amp;RIGHT(BO$1,2))),NETWORKDAYS(DATEVALUE("10/1/20"&amp;RIGHT(BN$1,2)),$U888,Holidays!$J$3:$J$937),
IF($T888&lt;DATEVALUE("10/1/20"&amp;RIGHT(BN$1,2)),NETWORKDAYS(DATEVALUE("10/1/20"&amp;RIGHT(BN$1,2)),DATEVALUE("9/30/20"&amp;RIGHT(BO$1,2)),Holidays!$J$3:$J$937),
IF($T888&gt;=DATEVALUE("10/1/20"&amp;RIGHT(BN$1,2)),NETWORKDAYS($T888,DATEVALUE("9/30/20"&amp;RIGHT(BO$1,2)),Holidays!$J$3:$J$937),"")))),"")/(NETWORKDAYS($T888,$U888,Holidays!$J$3:$J$937)),0))</f>
        <v/>
      </c>
      <c r="BP888" s="87" t="str">
        <f>IF($Q888="","",IFERROR(IF(OR(AND($T888&gt;=DATEVALUE("10/1/20"&amp;RIGHT(BO$1,2)),$T888&lt;=DATEVALUE("9/30/20"&amp;RIGHT(BP$1,2))),AND($U888&gt;=DATEVALUE("10/1/20"&amp;RIGHT(BO$1,2)),$U888&lt;=DATEVALUE("9/30/20"&amp;RIGHT(BP$1,2))),AND($T888&lt;=DATEVALUE("10/1/20"&amp;RIGHT(BO$1,2)),$U888&gt;=DATEVALUE("9/30/20"&amp;RIGHT(BP$1,2)))),
IF(AND($T888&gt;=DATEVALUE("10/1/20"&amp;RIGHT(BO$1,2)),$U888&lt;=DATEVALUE("9/30/20"&amp;RIGHT(BP$1,2))),NETWORKDAYS($T888,$U888,Holidays!$J$3:$J$937),
IF(AND($T888&lt;DATEVALUE("10/1/20"&amp;RIGHT(BO$1,2)),$U888&lt;=DATEVALUE("9/30/20"&amp;RIGHT(BP$1,2))),NETWORKDAYS(DATEVALUE("10/1/20"&amp;RIGHT(BO$1,2)),$U888,Holidays!$J$3:$J$937),
IF($T888&lt;DATEVALUE("10/1/20"&amp;RIGHT(BO$1,2)),NETWORKDAYS(DATEVALUE("10/1/20"&amp;RIGHT(BO$1,2)),DATEVALUE("9/30/20"&amp;RIGHT(BP$1,2)),Holidays!$J$3:$J$937),
IF($T888&gt;=DATEVALUE("10/1/20"&amp;RIGHT(BO$1,2)),NETWORKDAYS($T888,DATEVALUE("9/30/20"&amp;RIGHT(BP$1,2)),Holidays!$J$3:$J$937),"")))),"")/(NETWORKDAYS($T888,$U888,Holidays!$J$3:$J$937)),0))</f>
        <v/>
      </c>
      <c r="BQ888" s="87" t="str">
        <f>IF($Q888="","",IFERROR(IF(OR(AND($T888&gt;=DATEVALUE("10/1/20"&amp;RIGHT(BP$1,2)),$T888&lt;=DATEVALUE("9/30/20"&amp;RIGHT(BQ$1,2))),AND($U888&gt;=DATEVALUE("10/1/20"&amp;RIGHT(BP$1,2)),$U888&lt;=DATEVALUE("9/30/20"&amp;RIGHT(BQ$1,2))),AND($T888&lt;=DATEVALUE("10/1/20"&amp;RIGHT(BP$1,2)),$U888&gt;=DATEVALUE("9/30/20"&amp;RIGHT(BQ$1,2)))),
IF(AND($T888&gt;=DATEVALUE("10/1/20"&amp;RIGHT(BP$1,2)),$U888&lt;=DATEVALUE("9/30/20"&amp;RIGHT(BQ$1,2))),NETWORKDAYS($T888,$U888,Holidays!$J$3:$J$937),
IF(AND($T888&lt;DATEVALUE("10/1/20"&amp;RIGHT(BP$1,2)),$U888&lt;=DATEVALUE("9/30/20"&amp;RIGHT(BQ$1,2))),NETWORKDAYS(DATEVALUE("10/1/20"&amp;RIGHT(BP$1,2)),$U888,Holidays!$J$3:$J$937),
IF($T888&lt;DATEVALUE("10/1/20"&amp;RIGHT(BP$1,2)),NETWORKDAYS(DATEVALUE("10/1/20"&amp;RIGHT(BP$1,2)),DATEVALUE("9/30/20"&amp;RIGHT(BQ$1,2)),Holidays!$J$3:$J$937),
IF($T888&gt;=DATEVALUE("10/1/20"&amp;RIGHT(BP$1,2)),NETWORKDAYS($T888,DATEVALUE("9/30/20"&amp;RIGHT(BQ$1,2)),Holidays!$J$3:$J$937),"")))),"")/(NETWORKDAYS($T888,$U888,Holidays!$J$3:$J$937)),0))</f>
        <v/>
      </c>
      <c r="BR888" s="87" t="str">
        <f>IF($Q888="","",IFERROR(IF(OR(AND($T888&gt;=DATEVALUE("10/1/20"&amp;RIGHT(BQ$1,2)),$T888&lt;=DATEVALUE("9/30/20"&amp;RIGHT(BR$1,2))),AND($U888&gt;=DATEVALUE("10/1/20"&amp;RIGHT(BQ$1,2)),$U888&lt;=DATEVALUE("9/30/20"&amp;RIGHT(BR$1,2))),AND($T888&lt;=DATEVALUE("10/1/20"&amp;RIGHT(BQ$1,2)),$U888&gt;=DATEVALUE("9/30/20"&amp;RIGHT(BR$1,2)))),
IF(AND($T888&gt;=DATEVALUE("10/1/20"&amp;RIGHT(BQ$1,2)),$U888&lt;=DATEVALUE("9/30/20"&amp;RIGHT(BR$1,2))),NETWORKDAYS($T888,$U888,Holidays!$J$3:$J$937),
IF(AND($T888&lt;DATEVALUE("10/1/20"&amp;RIGHT(BQ$1,2)),$U888&lt;=DATEVALUE("9/30/20"&amp;RIGHT(BR$1,2))),NETWORKDAYS(DATEVALUE("10/1/20"&amp;RIGHT(BQ$1,2)),$U888,Holidays!$J$3:$J$937),
IF($T888&lt;DATEVALUE("10/1/20"&amp;RIGHT(BQ$1,2)),NETWORKDAYS(DATEVALUE("10/1/20"&amp;RIGHT(BQ$1,2)),DATEVALUE("9/30/20"&amp;RIGHT(BR$1,2)),Holidays!$J$3:$J$937),
IF($T888&gt;=DATEVALUE("10/1/20"&amp;RIGHT(BQ$1,2)),NETWORKDAYS($T888,DATEVALUE("9/30/20"&amp;RIGHT(BR$1,2)),Holidays!$J$3:$J$937),"")))),"")/(NETWORKDAYS($T888,$U888,Holidays!$J$3:$J$937)),0))</f>
        <v/>
      </c>
      <c r="BS888" s="87" t="str">
        <f>IF($Q888="","",IFERROR(IF(OR(AND($T888&gt;=DATEVALUE("10/1/20"&amp;RIGHT(BR$1,2)),$T888&lt;=DATEVALUE("9/30/20"&amp;RIGHT(BS$1,2))),AND($U888&gt;=DATEVALUE("10/1/20"&amp;RIGHT(BR$1,2)),$U888&lt;=DATEVALUE("9/30/20"&amp;RIGHT(BS$1,2))),AND($T888&lt;=DATEVALUE("10/1/20"&amp;RIGHT(BR$1,2)),$U888&gt;=DATEVALUE("9/30/20"&amp;RIGHT(BS$1,2)))),
IF(AND($T888&gt;=DATEVALUE("10/1/20"&amp;RIGHT(BR$1,2)),$U888&lt;=DATEVALUE("9/30/20"&amp;RIGHT(BS$1,2))),NETWORKDAYS($T888,$U888,Holidays!$J$3:$J$937),
IF(AND($T888&lt;DATEVALUE("10/1/20"&amp;RIGHT(BR$1,2)),$U888&lt;=DATEVALUE("9/30/20"&amp;RIGHT(BS$1,2))),NETWORKDAYS(DATEVALUE("10/1/20"&amp;RIGHT(BR$1,2)),$U888,Holidays!$J$3:$J$937),
IF($T888&lt;DATEVALUE("10/1/20"&amp;RIGHT(BR$1,2)),NETWORKDAYS(DATEVALUE("10/1/20"&amp;RIGHT(BR$1,2)),DATEVALUE("9/30/20"&amp;RIGHT(BS$1,2)),Holidays!$J$3:$J$937),
IF($T888&gt;=DATEVALUE("10/1/20"&amp;RIGHT(BR$1,2)),NETWORKDAYS($T888,DATEVALUE("9/30/20"&amp;RIGHT(BS$1,2)),Holidays!$J$3:$J$937),"")))),"")/(NETWORKDAYS($T888,$U888,Holidays!$J$3:$J$937)),0))</f>
        <v/>
      </c>
      <c r="BT888" s="87" t="str">
        <f>IF($Q888="","",IFERROR(IF(OR(AND($T888&gt;=DATEVALUE("10/1/20"&amp;RIGHT(BS$1,2)),$T888&lt;=DATEVALUE("9/30/20"&amp;RIGHT(BT$1,2))),AND($U888&gt;=DATEVALUE("10/1/20"&amp;RIGHT(BS$1,2)),$U888&lt;=DATEVALUE("9/30/20"&amp;RIGHT(BT$1,2))),AND($T888&lt;=DATEVALUE("10/1/20"&amp;RIGHT(BS$1,2)),$U888&gt;=DATEVALUE("9/30/20"&amp;RIGHT(BT$1,2)))),
IF(AND($T888&gt;=DATEVALUE("10/1/20"&amp;RIGHT(BS$1,2)),$U888&lt;=DATEVALUE("9/30/20"&amp;RIGHT(BT$1,2))),NETWORKDAYS($T888,$U888,Holidays!$J$3:$J$937),
IF(AND($T888&lt;DATEVALUE("10/1/20"&amp;RIGHT(BS$1,2)),$U888&lt;=DATEVALUE("9/30/20"&amp;RIGHT(BT$1,2))),NETWORKDAYS(DATEVALUE("10/1/20"&amp;RIGHT(BS$1,2)),$U888,Holidays!$J$3:$J$937),
IF($T888&lt;DATEVALUE("10/1/20"&amp;RIGHT(BS$1,2)),NETWORKDAYS(DATEVALUE("10/1/20"&amp;RIGHT(BS$1,2)),DATEVALUE("9/30/20"&amp;RIGHT(BT$1,2)),Holidays!$J$3:$J$937),
IF($T888&gt;=DATEVALUE("10/1/20"&amp;RIGHT(BS$1,2)),NETWORKDAYS($T888,DATEVALUE("9/30/20"&amp;RIGHT(BT$1,2)),Holidays!$J$3:$J$937),"")))),"")/(NETWORKDAYS($T888,$U888,Holidays!$J$3:$J$937)),0))</f>
        <v/>
      </c>
      <c r="BU888" s="87" t="str">
        <f>IF($Q888="","",IFERROR(IF(OR(AND($T888&gt;=DATEVALUE("10/1/20"&amp;RIGHT(BT$1,2)),$T888&lt;=DATEVALUE("9/30/20"&amp;RIGHT(BU$1,2))),AND($U888&gt;=DATEVALUE("10/1/20"&amp;RIGHT(BT$1,2)),$U888&lt;=DATEVALUE("9/30/20"&amp;RIGHT(BU$1,2))),AND($T888&lt;=DATEVALUE("10/1/20"&amp;RIGHT(BT$1,2)),$U888&gt;=DATEVALUE("9/30/20"&amp;RIGHT(BU$1,2)))),
IF(AND($T888&gt;=DATEVALUE("10/1/20"&amp;RIGHT(BT$1,2)),$U888&lt;=DATEVALUE("9/30/20"&amp;RIGHT(BU$1,2))),NETWORKDAYS($T888,$U888,Holidays!$J$3:$J$937),
IF(AND($T888&lt;DATEVALUE("10/1/20"&amp;RIGHT(BT$1,2)),$U888&lt;=DATEVALUE("9/30/20"&amp;RIGHT(BU$1,2))),NETWORKDAYS(DATEVALUE("10/1/20"&amp;RIGHT(BT$1,2)),$U888,Holidays!$J$3:$J$937),
IF($T888&lt;DATEVALUE("10/1/20"&amp;RIGHT(BT$1,2)),NETWORKDAYS(DATEVALUE("10/1/20"&amp;RIGHT(BT$1,2)),DATEVALUE("9/30/20"&amp;RIGHT(BU$1,2)),Holidays!$J$3:$J$937),
IF($T888&gt;=DATEVALUE("10/1/20"&amp;RIGHT(BT$1,2)),NETWORKDAYS($T888,DATEVALUE("9/30/20"&amp;RIGHT(BU$1,2)),Holidays!$J$3:$J$937),"")))),"")/(NETWORKDAYS($T888,$U888,Holidays!$J$3:$J$937)),0))</f>
        <v/>
      </c>
      <c r="BV888" s="87" t="str">
        <f>IF($Q888="","",IFERROR(IF(OR(AND($T888&gt;=DATEVALUE("10/1/20"&amp;RIGHT(BU$1,2)),$T888&lt;=DATEVALUE("9/30/20"&amp;RIGHT(BV$1,2))),AND($U888&gt;=DATEVALUE("10/1/20"&amp;RIGHT(BU$1,2)),$U888&lt;=DATEVALUE("9/30/20"&amp;RIGHT(BV$1,2))),AND($T888&lt;=DATEVALUE("10/1/20"&amp;RIGHT(BU$1,2)),$U888&gt;=DATEVALUE("9/30/20"&amp;RIGHT(BV$1,2)))),
IF(AND($T888&gt;=DATEVALUE("10/1/20"&amp;RIGHT(BU$1,2)),$U888&lt;=DATEVALUE("9/30/20"&amp;RIGHT(BV$1,2))),NETWORKDAYS($T888,$U888,Holidays!$J$3:$J$937),
IF(AND($T888&lt;DATEVALUE("10/1/20"&amp;RIGHT(BU$1,2)),$U888&lt;=DATEVALUE("9/30/20"&amp;RIGHT(BV$1,2))),NETWORKDAYS(DATEVALUE("10/1/20"&amp;RIGHT(BU$1,2)),$U888,Holidays!$J$3:$J$937),
IF($T888&lt;DATEVALUE("10/1/20"&amp;RIGHT(BU$1,2)),NETWORKDAYS(DATEVALUE("10/1/20"&amp;RIGHT(BU$1,2)),DATEVALUE("9/30/20"&amp;RIGHT(BV$1,2)),Holidays!$J$3:$J$937),
IF($T888&gt;=DATEVALUE("10/1/20"&amp;RIGHT(BU$1,2)),NETWORKDAYS($T888,DATEVALUE("9/30/20"&amp;RIGHT(BV$1,2)),Holidays!$J$3:$J$937),"")))),"")/(NETWORKDAYS($T888,$U888,Holidays!$J$3:$J$937)),0))</f>
        <v/>
      </c>
      <c r="BW888" s="87" t="str">
        <f>IF($Q888="","",IFERROR(IF(OR(AND($T888&gt;=DATEVALUE("10/1/20"&amp;RIGHT(BV$1,2)),$T888&lt;=DATEVALUE("9/30/20"&amp;RIGHT(BW$1,2))),AND($U888&gt;=DATEVALUE("10/1/20"&amp;RIGHT(BV$1,2)),$U888&lt;=DATEVALUE("9/30/20"&amp;RIGHT(BW$1,2))),AND($T888&lt;=DATEVALUE("10/1/20"&amp;RIGHT(BV$1,2)),$U888&gt;=DATEVALUE("9/30/20"&amp;RIGHT(BW$1,2)))),
IF(AND($T888&gt;=DATEVALUE("10/1/20"&amp;RIGHT(BV$1,2)),$U888&lt;=DATEVALUE("9/30/20"&amp;RIGHT(BW$1,2))),NETWORKDAYS($T888,$U888,Holidays!$J$3:$J$937),
IF(AND($T888&lt;DATEVALUE("10/1/20"&amp;RIGHT(BV$1,2)),$U888&lt;=DATEVALUE("9/30/20"&amp;RIGHT(BW$1,2))),NETWORKDAYS(DATEVALUE("10/1/20"&amp;RIGHT(BV$1,2)),$U888,Holidays!$J$3:$J$937),
IF($T888&lt;DATEVALUE("10/1/20"&amp;RIGHT(BV$1,2)),NETWORKDAYS(DATEVALUE("10/1/20"&amp;RIGHT(BV$1,2)),DATEVALUE("9/30/20"&amp;RIGHT(BW$1,2)),Holidays!$J$3:$J$937),
IF($T888&gt;=DATEVALUE("10/1/20"&amp;RIGHT(BV$1,2)),NETWORKDAYS($T888,DATEVALUE("9/30/20"&amp;RIGHT(BW$1,2)),Holidays!$J$3:$J$937),"")))),"")/(NETWORKDAYS($T888,$U888,Holidays!$J$3:$J$937)),0))</f>
        <v/>
      </c>
      <c r="BX888" s="87" t="str">
        <f>IF($Q888="","",IFERROR(IF(OR(AND($T888&gt;=DATEVALUE("10/1/20"&amp;RIGHT(BW$1,2)),$T888&lt;=DATEVALUE("9/30/20"&amp;RIGHT(BX$1,2))),AND($U888&gt;=DATEVALUE("10/1/20"&amp;RIGHT(BW$1,2)),$U888&lt;=DATEVALUE("9/30/20"&amp;RIGHT(BX$1,2))),AND($T888&lt;=DATEVALUE("10/1/20"&amp;RIGHT(BW$1,2)),$U888&gt;=DATEVALUE("9/30/20"&amp;RIGHT(BX$1,2)))),
IF(AND($T888&gt;=DATEVALUE("10/1/20"&amp;RIGHT(BW$1,2)),$U888&lt;=DATEVALUE("9/30/20"&amp;RIGHT(BX$1,2))),NETWORKDAYS($T888,$U888,Holidays!$J$3:$J$937),
IF(AND($T888&lt;DATEVALUE("10/1/20"&amp;RIGHT(BW$1,2)),$U888&lt;=DATEVALUE("9/30/20"&amp;RIGHT(BX$1,2))),NETWORKDAYS(DATEVALUE("10/1/20"&amp;RIGHT(BW$1,2)),$U888,Holidays!$J$3:$J$937),
IF($T888&lt;DATEVALUE("10/1/20"&amp;RIGHT(BW$1,2)),NETWORKDAYS(DATEVALUE("10/1/20"&amp;RIGHT(BW$1,2)),DATEVALUE("9/30/20"&amp;RIGHT(BX$1,2)),Holidays!$J$3:$J$937),
IF($T888&gt;=DATEVALUE("10/1/20"&amp;RIGHT(BW$1,2)),NETWORKDAYS($T888,DATEVALUE("9/30/20"&amp;RIGHT(BX$1,2)),Holidays!$J$3:$J$937),"")))),"")/(NETWORKDAYS($T888,$U888,Holidays!$J$3:$J$937)),0))</f>
        <v/>
      </c>
      <c r="BY888" s="87" t="str">
        <f>IF($Q888="","",IFERROR(IF(OR(AND($T888&gt;=DATEVALUE("10/1/20"&amp;RIGHT(BX$1,2)),$T888&lt;=DATEVALUE("9/30/20"&amp;RIGHT(BY$1,2))),AND($U888&gt;=DATEVALUE("10/1/20"&amp;RIGHT(BX$1,2)),$U888&lt;=DATEVALUE("9/30/20"&amp;RIGHT(BY$1,2))),AND($T888&lt;=DATEVALUE("10/1/20"&amp;RIGHT(BX$1,2)),$U888&gt;=DATEVALUE("9/30/20"&amp;RIGHT(BY$1,2)))),
IF(AND($T888&gt;=DATEVALUE("10/1/20"&amp;RIGHT(BX$1,2)),$U888&lt;=DATEVALUE("9/30/20"&amp;RIGHT(BY$1,2))),NETWORKDAYS($T888,$U888,Holidays!$J$3:$J$937),
IF(AND($T888&lt;DATEVALUE("10/1/20"&amp;RIGHT(BX$1,2)),$U888&lt;=DATEVALUE("9/30/20"&amp;RIGHT(BY$1,2))),NETWORKDAYS(DATEVALUE("10/1/20"&amp;RIGHT(BX$1,2)),$U888,Holidays!$J$3:$J$937),
IF($T888&lt;DATEVALUE("10/1/20"&amp;RIGHT(BX$1,2)),NETWORKDAYS(DATEVALUE("10/1/20"&amp;RIGHT(BX$1,2)),DATEVALUE("9/30/20"&amp;RIGHT(BY$1,2)),Holidays!$J$3:$J$937),
IF($T888&gt;=DATEVALUE("10/1/20"&amp;RIGHT(BX$1,2)),NETWORKDAYS($T888,DATEVALUE("9/30/20"&amp;RIGHT(BY$1,2)),Holidays!$J$3:$J$937),"")))),"")/(NETWORKDAYS($T888,$U888,Holidays!$J$3:$J$937)),0))</f>
        <v/>
      </c>
      <c r="BZ888" s="87" t="str">
        <f>IF($Q888="","",IFERROR(IF(OR(AND($T888&gt;=DATEVALUE("10/1/20"&amp;RIGHT(BY$1,2)),$T888&lt;=DATEVALUE("9/30/20"&amp;RIGHT(BZ$1,2))),AND($U888&gt;=DATEVALUE("10/1/20"&amp;RIGHT(BY$1,2)),$U888&lt;=DATEVALUE("9/30/20"&amp;RIGHT(BZ$1,2))),AND($T888&lt;=DATEVALUE("10/1/20"&amp;RIGHT(BY$1,2)),$U888&gt;=DATEVALUE("9/30/20"&amp;RIGHT(BZ$1,2)))),
IF(AND($T888&gt;=DATEVALUE("10/1/20"&amp;RIGHT(BY$1,2)),$U888&lt;=DATEVALUE("9/30/20"&amp;RIGHT(BZ$1,2))),NETWORKDAYS($T888,$U888,Holidays!$J$3:$J$937),
IF(AND($T888&lt;DATEVALUE("10/1/20"&amp;RIGHT(BY$1,2)),$U888&lt;=DATEVALUE("9/30/20"&amp;RIGHT(BZ$1,2))),NETWORKDAYS(DATEVALUE("10/1/20"&amp;RIGHT(BY$1,2)),$U888,Holidays!$J$3:$J$937),
IF($T888&lt;DATEVALUE("10/1/20"&amp;RIGHT(BY$1,2)),NETWORKDAYS(DATEVALUE("10/1/20"&amp;RIGHT(BY$1,2)),DATEVALUE("9/30/20"&amp;RIGHT(BZ$1,2)),Holidays!$J$3:$J$937),
IF($T888&gt;=DATEVALUE("10/1/20"&amp;RIGHT(BY$1,2)),NETWORKDAYS($T888,DATEVALUE("9/30/20"&amp;RIGHT(BZ$1,2)),Holidays!$J$3:$J$937),"")))),"")/(NETWORKDAYS($T888,$U888,Holidays!$J$3:$J$937)),0))</f>
        <v/>
      </c>
      <c r="CA888" s="87" t="str">
        <f>IF($Q888="","",IFERROR(IF(OR(AND($T888&gt;=DATEVALUE("10/1/20"&amp;RIGHT(BZ$1,2)),$T888&lt;=DATEVALUE("9/30/20"&amp;RIGHT(CA$1,2))),AND($U888&gt;=DATEVALUE("10/1/20"&amp;RIGHT(BZ$1,2)),$U888&lt;=DATEVALUE("9/30/20"&amp;RIGHT(CA$1,2))),AND($T888&lt;=DATEVALUE("10/1/20"&amp;RIGHT(BZ$1,2)),$U888&gt;=DATEVALUE("9/30/20"&amp;RIGHT(CA$1,2)))),
IF(AND($T888&gt;=DATEVALUE("10/1/20"&amp;RIGHT(BZ$1,2)),$U888&lt;=DATEVALUE("9/30/20"&amp;RIGHT(CA$1,2))),NETWORKDAYS($T888,$U888,Holidays!$J$3:$J$937),
IF(AND($T888&lt;DATEVALUE("10/1/20"&amp;RIGHT(BZ$1,2)),$U888&lt;=DATEVALUE("9/30/20"&amp;RIGHT(CA$1,2))),NETWORKDAYS(DATEVALUE("10/1/20"&amp;RIGHT(BZ$1,2)),$U888,Holidays!$J$3:$J$937),
IF($T888&lt;DATEVALUE("10/1/20"&amp;RIGHT(BZ$1,2)),NETWORKDAYS(DATEVALUE("10/1/20"&amp;RIGHT(BZ$1,2)),DATEVALUE("9/30/20"&amp;RIGHT(CA$1,2)),Holidays!$J$3:$J$937),
IF($T888&gt;=DATEVALUE("10/1/20"&amp;RIGHT(BZ$1,2)),NETWORKDAYS($T888,DATEVALUE("9/30/20"&amp;RIGHT(CA$1,2)),Holidays!$J$3:$J$937),"")))),"")/(NETWORKDAYS($T888,$U888,Holidays!$J$3:$J$937)),0))</f>
        <v/>
      </c>
      <c r="CB888" s="87" t="str">
        <f>IF($Q888="","",IFERROR(IF(OR(AND($T888&gt;=DATEVALUE("10/1/20"&amp;RIGHT(CA$1,2)),$T888&lt;=DATEVALUE("9/30/20"&amp;RIGHT(CB$1,2))),AND($U888&gt;=DATEVALUE("10/1/20"&amp;RIGHT(CA$1,2)),$U888&lt;=DATEVALUE("9/30/20"&amp;RIGHT(CB$1,2))),AND($T888&lt;=DATEVALUE("10/1/20"&amp;RIGHT(CA$1,2)),$U888&gt;=DATEVALUE("9/30/20"&amp;RIGHT(CB$1,2)))),
IF(AND($T888&gt;=DATEVALUE("10/1/20"&amp;RIGHT(CA$1,2)),$U888&lt;=DATEVALUE("9/30/20"&amp;RIGHT(CB$1,2))),NETWORKDAYS($T888,$U888,Holidays!$J$3:$J$937),
IF(AND($T888&lt;DATEVALUE("10/1/20"&amp;RIGHT(CA$1,2)),$U888&lt;=DATEVALUE("9/30/20"&amp;RIGHT(CB$1,2))),NETWORKDAYS(DATEVALUE("10/1/20"&amp;RIGHT(CA$1,2)),$U888,Holidays!$J$3:$J$937),
IF($T888&lt;DATEVALUE("10/1/20"&amp;RIGHT(CA$1,2)),NETWORKDAYS(DATEVALUE("10/1/20"&amp;RIGHT(CA$1,2)),DATEVALUE("9/30/20"&amp;RIGHT(CB$1,2)),Holidays!$J$3:$J$937),
IF($T888&gt;=DATEVALUE("10/1/20"&amp;RIGHT(CA$1,2)),NETWORKDAYS($T888,DATEVALUE("9/30/20"&amp;RIGHT(CB$1,2)),Holidays!$J$3:$J$937),"")))),"")/(NETWORKDAYS($T888,$U888,Holidays!$J$3:$J$937)),0))</f>
        <v/>
      </c>
    </row>
    <row r="889" spans="1:80">
      <c r="A889" s="97"/>
      <c r="B889" s="98" t="str">
        <f ca="1">IF(NOT($A889=""),OFFSET('WBS Reference &amp; User Procedure'!$A$1,MATCH($A889,'WBS Reference &amp; User Procedure'!$A:$A,0)-1,1),"")</f>
        <v/>
      </c>
      <c r="D889" s="97"/>
      <c r="T889" s="104" t="str">
        <f>IF(NOT(Q889=""),IF(NOT($S889=""),$S889,#REF!),"")</f>
        <v/>
      </c>
      <c r="U889" s="104" t="str">
        <f>IF(NOT(Q889=""),WORKDAY(T889,Q889,Holidays!$J$3:$J$937),"")</f>
        <v/>
      </c>
      <c r="V889" s="104"/>
      <c r="W889" s="104"/>
      <c r="X889" s="101" t="str">
        <f t="shared" si="197"/>
        <v/>
      </c>
      <c r="AL889" s="87" t="str">
        <f t="shared" ca="1" si="194"/>
        <v/>
      </c>
      <c r="AN889" s="87" t="str">
        <f t="shared" ca="1" si="200"/>
        <v/>
      </c>
      <c r="AO889" s="87" t="str">
        <f t="shared" ca="1" si="200"/>
        <v/>
      </c>
      <c r="AP889" s="87" t="str">
        <f t="shared" ca="1" si="200"/>
        <v/>
      </c>
      <c r="AQ889" s="87" t="str">
        <f t="shared" ca="1" si="200"/>
        <v/>
      </c>
      <c r="AR889" s="87" t="str">
        <f t="shared" ca="1" si="200"/>
        <v/>
      </c>
      <c r="AS889" s="87" t="str">
        <f t="shared" ca="1" si="200"/>
        <v/>
      </c>
      <c r="AT889" s="87" t="str">
        <f t="shared" ca="1" si="200"/>
        <v/>
      </c>
      <c r="AU889" s="87" t="str">
        <f t="shared" ca="1" si="200"/>
        <v/>
      </c>
      <c r="AV889" s="87" t="str">
        <f t="shared" ca="1" si="200"/>
        <v/>
      </c>
      <c r="AW889" s="87" t="str">
        <f t="shared" ca="1" si="200"/>
        <v/>
      </c>
      <c r="AX889" s="87" t="str">
        <f t="shared" ca="1" si="201"/>
        <v/>
      </c>
      <c r="AY889" s="87" t="str">
        <f t="shared" ca="1" si="201"/>
        <v/>
      </c>
      <c r="AZ889" s="87" t="str">
        <f t="shared" ca="1" si="201"/>
        <v/>
      </c>
      <c r="BA889" s="87" t="str">
        <f t="shared" ca="1" si="201"/>
        <v/>
      </c>
      <c r="BB889" s="87" t="str">
        <f t="shared" ca="1" si="201"/>
        <v/>
      </c>
      <c r="BC889" s="87" t="str">
        <f t="shared" ca="1" si="201"/>
        <v/>
      </c>
      <c r="BD889" s="87" t="str">
        <f t="shared" ca="1" si="201"/>
        <v/>
      </c>
      <c r="BE889" s="87" t="str">
        <f t="shared" ca="1" si="201"/>
        <v/>
      </c>
      <c r="BF889" s="87" t="str">
        <f t="shared" ca="1" si="201"/>
        <v/>
      </c>
      <c r="BG889" s="87" t="str">
        <f t="shared" ca="1" si="201"/>
        <v/>
      </c>
      <c r="BI889" s="87" t="str">
        <f>IF($Q889="","",IFERROR(IF(OR(AND($T889&gt;=DATEVALUE("10/1/20"&amp;RIGHT(BH$1,2)),$T889&lt;=DATEVALUE("9/30/20"&amp;RIGHT(BI$1,2))),AND($U889&gt;=DATEVALUE("10/1/20"&amp;RIGHT(BH$1,2)),$U889&lt;=DATEVALUE("9/30/20"&amp;RIGHT(BI$1,2))),AND($T889&lt;=DATEVALUE("10/1/20"&amp;RIGHT(BH$1,2)),$U889&gt;=DATEVALUE("9/30/20"&amp;RIGHT(BI$1,2)))),
IF(AND($T889&gt;=DATEVALUE("10/1/20"&amp;RIGHT(BH$1,2)),$U889&lt;=DATEVALUE("9/30/20"&amp;RIGHT(BI$1,2))),NETWORKDAYS($T889,$U889,Holidays!$J$3:$J$937),
IF(AND($T889&lt;DATEVALUE("10/1/20"&amp;RIGHT(BH$1,2)),$U889&lt;=DATEVALUE("9/30/20"&amp;RIGHT(BI$1,2))),NETWORKDAYS(DATEVALUE("10/1/20"&amp;RIGHT(BH$1,2)),$U889,Holidays!$J$3:$J$937),
IF($T889&lt;DATEVALUE("10/1/20"&amp;RIGHT(BH$1,2)),NETWORKDAYS(DATEVALUE("10/1/20"&amp;RIGHT(BH$1,2)),DATEVALUE("9/30/20"&amp;RIGHT(BI$1,2)),Holidays!$J$3:$J$937),
IF($T889&gt;=DATEVALUE("10/1/20"&amp;RIGHT(BH$1,2)),NETWORKDAYS($T889,DATEVALUE("9/30/20"&amp;RIGHT(BI$1,2)),Holidays!$J$3:$J$937),"")))),"")/(NETWORKDAYS($T889,$U889,Holidays!$J$3:$J$937)),0))</f>
        <v/>
      </c>
      <c r="BJ889" s="87" t="str">
        <f>IF($Q889="","",IFERROR(IF(OR(AND($T889&gt;=DATEVALUE("10/1/20"&amp;RIGHT(BI$1,2)),$T889&lt;=DATEVALUE("9/30/20"&amp;RIGHT(BJ$1,2))),AND($U889&gt;=DATEVALUE("10/1/20"&amp;RIGHT(BI$1,2)),$U889&lt;=DATEVALUE("9/30/20"&amp;RIGHT(BJ$1,2))),AND($T889&lt;=DATEVALUE("10/1/20"&amp;RIGHT(BI$1,2)),$U889&gt;=DATEVALUE("9/30/20"&amp;RIGHT(BJ$1,2)))),
IF(AND($T889&gt;=DATEVALUE("10/1/20"&amp;RIGHT(BI$1,2)),$U889&lt;=DATEVALUE("9/30/20"&amp;RIGHT(BJ$1,2))),NETWORKDAYS($T889,$U889,Holidays!$J$3:$J$937),
IF(AND($T889&lt;DATEVALUE("10/1/20"&amp;RIGHT(BI$1,2)),$U889&lt;=DATEVALUE("9/30/20"&amp;RIGHT(BJ$1,2))),NETWORKDAYS(DATEVALUE("10/1/20"&amp;RIGHT(BI$1,2)),$U889,Holidays!$J$3:$J$937),
IF($T889&lt;DATEVALUE("10/1/20"&amp;RIGHT(BI$1,2)),NETWORKDAYS(DATEVALUE("10/1/20"&amp;RIGHT(BI$1,2)),DATEVALUE("9/30/20"&amp;RIGHT(BJ$1,2)),Holidays!$J$3:$J$937),
IF($T889&gt;=DATEVALUE("10/1/20"&amp;RIGHT(BI$1,2)),NETWORKDAYS($T889,DATEVALUE("9/30/20"&amp;RIGHT(BJ$1,2)),Holidays!$J$3:$J$937),"")))),"")/(NETWORKDAYS($T889,$U889,Holidays!$J$3:$J$937)),0))</f>
        <v/>
      </c>
      <c r="BK889" s="87" t="str">
        <f>IF($Q889="","",IFERROR(IF(OR(AND($T889&gt;=DATEVALUE("10/1/20"&amp;RIGHT(BJ$1,2)),$T889&lt;=DATEVALUE("9/30/20"&amp;RIGHT(BK$1,2))),AND($U889&gt;=DATEVALUE("10/1/20"&amp;RIGHT(BJ$1,2)),$U889&lt;=DATEVALUE("9/30/20"&amp;RIGHT(BK$1,2))),AND($T889&lt;=DATEVALUE("10/1/20"&amp;RIGHT(BJ$1,2)),$U889&gt;=DATEVALUE("9/30/20"&amp;RIGHT(BK$1,2)))),
IF(AND($T889&gt;=DATEVALUE("10/1/20"&amp;RIGHT(BJ$1,2)),$U889&lt;=DATEVALUE("9/30/20"&amp;RIGHT(BK$1,2))),NETWORKDAYS($T889,$U889,Holidays!$J$3:$J$937),
IF(AND($T889&lt;DATEVALUE("10/1/20"&amp;RIGHT(BJ$1,2)),$U889&lt;=DATEVALUE("9/30/20"&amp;RIGHT(BK$1,2))),NETWORKDAYS(DATEVALUE("10/1/20"&amp;RIGHT(BJ$1,2)),$U889,Holidays!$J$3:$J$937),
IF($T889&lt;DATEVALUE("10/1/20"&amp;RIGHT(BJ$1,2)),NETWORKDAYS(DATEVALUE("10/1/20"&amp;RIGHT(BJ$1,2)),DATEVALUE("9/30/20"&amp;RIGHT(BK$1,2)),Holidays!$J$3:$J$937),
IF($T889&gt;=DATEVALUE("10/1/20"&amp;RIGHT(BJ$1,2)),NETWORKDAYS($T889,DATEVALUE("9/30/20"&amp;RIGHT(BK$1,2)),Holidays!$J$3:$J$937),"")))),"")/(NETWORKDAYS($T889,$U889,Holidays!$J$3:$J$937)),0))</f>
        <v/>
      </c>
      <c r="BL889" s="87" t="str">
        <f>IF($Q889="","",IFERROR(IF(OR(AND($T889&gt;=DATEVALUE("10/1/20"&amp;RIGHT(BK$1,2)),$T889&lt;=DATEVALUE("9/30/20"&amp;RIGHT(BL$1,2))),AND($U889&gt;=DATEVALUE("10/1/20"&amp;RIGHT(BK$1,2)),$U889&lt;=DATEVALUE("9/30/20"&amp;RIGHT(BL$1,2))),AND($T889&lt;=DATEVALUE("10/1/20"&amp;RIGHT(BK$1,2)),$U889&gt;=DATEVALUE("9/30/20"&amp;RIGHT(BL$1,2)))),
IF(AND($T889&gt;=DATEVALUE("10/1/20"&amp;RIGHT(BK$1,2)),$U889&lt;=DATEVALUE("9/30/20"&amp;RIGHT(BL$1,2))),NETWORKDAYS($T889,$U889,Holidays!$J$3:$J$937),
IF(AND($T889&lt;DATEVALUE("10/1/20"&amp;RIGHT(BK$1,2)),$U889&lt;=DATEVALUE("9/30/20"&amp;RIGHT(BL$1,2))),NETWORKDAYS(DATEVALUE("10/1/20"&amp;RIGHT(BK$1,2)),$U889,Holidays!$J$3:$J$937),
IF($T889&lt;DATEVALUE("10/1/20"&amp;RIGHT(BK$1,2)),NETWORKDAYS(DATEVALUE("10/1/20"&amp;RIGHT(BK$1,2)),DATEVALUE("9/30/20"&amp;RIGHT(BL$1,2)),Holidays!$J$3:$J$937),
IF($T889&gt;=DATEVALUE("10/1/20"&amp;RIGHT(BK$1,2)),NETWORKDAYS($T889,DATEVALUE("9/30/20"&amp;RIGHT(BL$1,2)),Holidays!$J$3:$J$937),"")))),"")/(NETWORKDAYS($T889,$U889,Holidays!$J$3:$J$937)),0))</f>
        <v/>
      </c>
      <c r="BM889" s="87" t="str">
        <f>IF($Q889="","",IFERROR(IF(OR(AND($T889&gt;=DATEVALUE("10/1/20"&amp;RIGHT(BL$1,2)),$T889&lt;=DATEVALUE("9/30/20"&amp;RIGHT(BM$1,2))),AND($U889&gt;=DATEVALUE("10/1/20"&amp;RIGHT(BL$1,2)),$U889&lt;=DATEVALUE("9/30/20"&amp;RIGHT(BM$1,2))),AND($T889&lt;=DATEVALUE("10/1/20"&amp;RIGHT(BL$1,2)),$U889&gt;=DATEVALUE("9/30/20"&amp;RIGHT(BM$1,2)))),
IF(AND($T889&gt;=DATEVALUE("10/1/20"&amp;RIGHT(BL$1,2)),$U889&lt;=DATEVALUE("9/30/20"&amp;RIGHT(BM$1,2))),NETWORKDAYS($T889,$U889,Holidays!$J$3:$J$937),
IF(AND($T889&lt;DATEVALUE("10/1/20"&amp;RIGHT(BL$1,2)),$U889&lt;=DATEVALUE("9/30/20"&amp;RIGHT(BM$1,2))),NETWORKDAYS(DATEVALUE("10/1/20"&amp;RIGHT(BL$1,2)),$U889,Holidays!$J$3:$J$937),
IF($T889&lt;DATEVALUE("10/1/20"&amp;RIGHT(BL$1,2)),NETWORKDAYS(DATEVALUE("10/1/20"&amp;RIGHT(BL$1,2)),DATEVALUE("9/30/20"&amp;RIGHT(BM$1,2)),Holidays!$J$3:$J$937),
IF($T889&gt;=DATEVALUE("10/1/20"&amp;RIGHT(BL$1,2)),NETWORKDAYS($T889,DATEVALUE("9/30/20"&amp;RIGHT(BM$1,2)),Holidays!$J$3:$J$937),"")))),"")/(NETWORKDAYS($T889,$U889,Holidays!$J$3:$J$937)),0))</f>
        <v/>
      </c>
      <c r="BN889" s="87" t="str">
        <f>IF($Q889="","",IFERROR(IF(OR(AND($T889&gt;=DATEVALUE("10/1/20"&amp;RIGHT(BM$1,2)),$T889&lt;=DATEVALUE("9/30/20"&amp;RIGHT(BN$1,2))),AND($U889&gt;=DATEVALUE("10/1/20"&amp;RIGHT(BM$1,2)),$U889&lt;=DATEVALUE("9/30/20"&amp;RIGHT(BN$1,2))),AND($T889&lt;=DATEVALUE("10/1/20"&amp;RIGHT(BM$1,2)),$U889&gt;=DATEVALUE("9/30/20"&amp;RIGHT(BN$1,2)))),
IF(AND($T889&gt;=DATEVALUE("10/1/20"&amp;RIGHT(BM$1,2)),$U889&lt;=DATEVALUE("9/30/20"&amp;RIGHT(BN$1,2))),NETWORKDAYS($T889,$U889,Holidays!$J$3:$J$937),
IF(AND($T889&lt;DATEVALUE("10/1/20"&amp;RIGHT(BM$1,2)),$U889&lt;=DATEVALUE("9/30/20"&amp;RIGHT(BN$1,2))),NETWORKDAYS(DATEVALUE("10/1/20"&amp;RIGHT(BM$1,2)),$U889,Holidays!$J$3:$J$937),
IF($T889&lt;DATEVALUE("10/1/20"&amp;RIGHT(BM$1,2)),NETWORKDAYS(DATEVALUE("10/1/20"&amp;RIGHT(BM$1,2)),DATEVALUE("9/30/20"&amp;RIGHT(BN$1,2)),Holidays!$J$3:$J$937),
IF($T889&gt;=DATEVALUE("10/1/20"&amp;RIGHT(BM$1,2)),NETWORKDAYS($T889,DATEVALUE("9/30/20"&amp;RIGHT(BN$1,2)),Holidays!$J$3:$J$937),"")))),"")/(NETWORKDAYS($T889,$U889,Holidays!$J$3:$J$937)),0))</f>
        <v/>
      </c>
      <c r="BO889" s="87" t="str">
        <f>IF($Q889="","",IFERROR(IF(OR(AND($T889&gt;=DATEVALUE("10/1/20"&amp;RIGHT(BN$1,2)),$T889&lt;=DATEVALUE("9/30/20"&amp;RIGHT(BO$1,2))),AND($U889&gt;=DATEVALUE("10/1/20"&amp;RIGHT(BN$1,2)),$U889&lt;=DATEVALUE("9/30/20"&amp;RIGHT(BO$1,2))),AND($T889&lt;=DATEVALUE("10/1/20"&amp;RIGHT(BN$1,2)),$U889&gt;=DATEVALUE("9/30/20"&amp;RIGHT(BO$1,2)))),
IF(AND($T889&gt;=DATEVALUE("10/1/20"&amp;RIGHT(BN$1,2)),$U889&lt;=DATEVALUE("9/30/20"&amp;RIGHT(BO$1,2))),NETWORKDAYS($T889,$U889,Holidays!$J$3:$J$937),
IF(AND($T889&lt;DATEVALUE("10/1/20"&amp;RIGHT(BN$1,2)),$U889&lt;=DATEVALUE("9/30/20"&amp;RIGHT(BO$1,2))),NETWORKDAYS(DATEVALUE("10/1/20"&amp;RIGHT(BN$1,2)),$U889,Holidays!$J$3:$J$937),
IF($T889&lt;DATEVALUE("10/1/20"&amp;RIGHT(BN$1,2)),NETWORKDAYS(DATEVALUE("10/1/20"&amp;RIGHT(BN$1,2)),DATEVALUE("9/30/20"&amp;RIGHT(BO$1,2)),Holidays!$J$3:$J$937),
IF($T889&gt;=DATEVALUE("10/1/20"&amp;RIGHT(BN$1,2)),NETWORKDAYS($T889,DATEVALUE("9/30/20"&amp;RIGHT(BO$1,2)),Holidays!$J$3:$J$937),"")))),"")/(NETWORKDAYS($T889,$U889,Holidays!$J$3:$J$937)),0))</f>
        <v/>
      </c>
      <c r="BP889" s="87" t="str">
        <f>IF($Q889="","",IFERROR(IF(OR(AND($T889&gt;=DATEVALUE("10/1/20"&amp;RIGHT(BO$1,2)),$T889&lt;=DATEVALUE("9/30/20"&amp;RIGHT(BP$1,2))),AND($U889&gt;=DATEVALUE("10/1/20"&amp;RIGHT(BO$1,2)),$U889&lt;=DATEVALUE("9/30/20"&amp;RIGHT(BP$1,2))),AND($T889&lt;=DATEVALUE("10/1/20"&amp;RIGHT(BO$1,2)),$U889&gt;=DATEVALUE("9/30/20"&amp;RIGHT(BP$1,2)))),
IF(AND($T889&gt;=DATEVALUE("10/1/20"&amp;RIGHT(BO$1,2)),$U889&lt;=DATEVALUE("9/30/20"&amp;RIGHT(BP$1,2))),NETWORKDAYS($T889,$U889,Holidays!$J$3:$J$937),
IF(AND($T889&lt;DATEVALUE("10/1/20"&amp;RIGHT(BO$1,2)),$U889&lt;=DATEVALUE("9/30/20"&amp;RIGHT(BP$1,2))),NETWORKDAYS(DATEVALUE("10/1/20"&amp;RIGHT(BO$1,2)),$U889,Holidays!$J$3:$J$937),
IF($T889&lt;DATEVALUE("10/1/20"&amp;RIGHT(BO$1,2)),NETWORKDAYS(DATEVALUE("10/1/20"&amp;RIGHT(BO$1,2)),DATEVALUE("9/30/20"&amp;RIGHT(BP$1,2)),Holidays!$J$3:$J$937),
IF($T889&gt;=DATEVALUE("10/1/20"&amp;RIGHT(BO$1,2)),NETWORKDAYS($T889,DATEVALUE("9/30/20"&amp;RIGHT(BP$1,2)),Holidays!$J$3:$J$937),"")))),"")/(NETWORKDAYS($T889,$U889,Holidays!$J$3:$J$937)),0))</f>
        <v/>
      </c>
      <c r="BQ889" s="87" t="str">
        <f>IF($Q889="","",IFERROR(IF(OR(AND($T889&gt;=DATEVALUE("10/1/20"&amp;RIGHT(BP$1,2)),$T889&lt;=DATEVALUE("9/30/20"&amp;RIGHT(BQ$1,2))),AND($U889&gt;=DATEVALUE("10/1/20"&amp;RIGHT(BP$1,2)),$U889&lt;=DATEVALUE("9/30/20"&amp;RIGHT(BQ$1,2))),AND($T889&lt;=DATEVALUE("10/1/20"&amp;RIGHT(BP$1,2)),$U889&gt;=DATEVALUE("9/30/20"&amp;RIGHT(BQ$1,2)))),
IF(AND($T889&gt;=DATEVALUE("10/1/20"&amp;RIGHT(BP$1,2)),$U889&lt;=DATEVALUE("9/30/20"&amp;RIGHT(BQ$1,2))),NETWORKDAYS($T889,$U889,Holidays!$J$3:$J$937),
IF(AND($T889&lt;DATEVALUE("10/1/20"&amp;RIGHT(BP$1,2)),$U889&lt;=DATEVALUE("9/30/20"&amp;RIGHT(BQ$1,2))),NETWORKDAYS(DATEVALUE("10/1/20"&amp;RIGHT(BP$1,2)),$U889,Holidays!$J$3:$J$937),
IF($T889&lt;DATEVALUE("10/1/20"&amp;RIGHT(BP$1,2)),NETWORKDAYS(DATEVALUE("10/1/20"&amp;RIGHT(BP$1,2)),DATEVALUE("9/30/20"&amp;RIGHT(BQ$1,2)),Holidays!$J$3:$J$937),
IF($T889&gt;=DATEVALUE("10/1/20"&amp;RIGHT(BP$1,2)),NETWORKDAYS($T889,DATEVALUE("9/30/20"&amp;RIGHT(BQ$1,2)),Holidays!$J$3:$J$937),"")))),"")/(NETWORKDAYS($T889,$U889,Holidays!$J$3:$J$937)),0))</f>
        <v/>
      </c>
      <c r="BR889" s="87" t="str">
        <f>IF($Q889="","",IFERROR(IF(OR(AND($T889&gt;=DATEVALUE("10/1/20"&amp;RIGHT(BQ$1,2)),$T889&lt;=DATEVALUE("9/30/20"&amp;RIGHT(BR$1,2))),AND($U889&gt;=DATEVALUE("10/1/20"&amp;RIGHT(BQ$1,2)),$U889&lt;=DATEVALUE("9/30/20"&amp;RIGHT(BR$1,2))),AND($T889&lt;=DATEVALUE("10/1/20"&amp;RIGHT(BQ$1,2)),$U889&gt;=DATEVALUE("9/30/20"&amp;RIGHT(BR$1,2)))),
IF(AND($T889&gt;=DATEVALUE("10/1/20"&amp;RIGHT(BQ$1,2)),$U889&lt;=DATEVALUE("9/30/20"&amp;RIGHT(BR$1,2))),NETWORKDAYS($T889,$U889,Holidays!$J$3:$J$937),
IF(AND($T889&lt;DATEVALUE("10/1/20"&amp;RIGHT(BQ$1,2)),$U889&lt;=DATEVALUE("9/30/20"&amp;RIGHT(BR$1,2))),NETWORKDAYS(DATEVALUE("10/1/20"&amp;RIGHT(BQ$1,2)),$U889,Holidays!$J$3:$J$937),
IF($T889&lt;DATEVALUE("10/1/20"&amp;RIGHT(BQ$1,2)),NETWORKDAYS(DATEVALUE("10/1/20"&amp;RIGHT(BQ$1,2)),DATEVALUE("9/30/20"&amp;RIGHT(BR$1,2)),Holidays!$J$3:$J$937),
IF($T889&gt;=DATEVALUE("10/1/20"&amp;RIGHT(BQ$1,2)),NETWORKDAYS($T889,DATEVALUE("9/30/20"&amp;RIGHT(BR$1,2)),Holidays!$J$3:$J$937),"")))),"")/(NETWORKDAYS($T889,$U889,Holidays!$J$3:$J$937)),0))</f>
        <v/>
      </c>
      <c r="BS889" s="87" t="str">
        <f>IF($Q889="","",IFERROR(IF(OR(AND($T889&gt;=DATEVALUE("10/1/20"&amp;RIGHT(BR$1,2)),$T889&lt;=DATEVALUE("9/30/20"&amp;RIGHT(BS$1,2))),AND($U889&gt;=DATEVALUE("10/1/20"&amp;RIGHT(BR$1,2)),$U889&lt;=DATEVALUE("9/30/20"&amp;RIGHT(BS$1,2))),AND($T889&lt;=DATEVALUE("10/1/20"&amp;RIGHT(BR$1,2)),$U889&gt;=DATEVALUE("9/30/20"&amp;RIGHT(BS$1,2)))),
IF(AND($T889&gt;=DATEVALUE("10/1/20"&amp;RIGHT(BR$1,2)),$U889&lt;=DATEVALUE("9/30/20"&amp;RIGHT(BS$1,2))),NETWORKDAYS($T889,$U889,Holidays!$J$3:$J$937),
IF(AND($T889&lt;DATEVALUE("10/1/20"&amp;RIGHT(BR$1,2)),$U889&lt;=DATEVALUE("9/30/20"&amp;RIGHT(BS$1,2))),NETWORKDAYS(DATEVALUE("10/1/20"&amp;RIGHT(BR$1,2)),$U889,Holidays!$J$3:$J$937),
IF($T889&lt;DATEVALUE("10/1/20"&amp;RIGHT(BR$1,2)),NETWORKDAYS(DATEVALUE("10/1/20"&amp;RIGHT(BR$1,2)),DATEVALUE("9/30/20"&amp;RIGHT(BS$1,2)),Holidays!$J$3:$J$937),
IF($T889&gt;=DATEVALUE("10/1/20"&amp;RIGHT(BR$1,2)),NETWORKDAYS($T889,DATEVALUE("9/30/20"&amp;RIGHT(BS$1,2)),Holidays!$J$3:$J$937),"")))),"")/(NETWORKDAYS($T889,$U889,Holidays!$J$3:$J$937)),0))</f>
        <v/>
      </c>
      <c r="BT889" s="87" t="str">
        <f>IF($Q889="","",IFERROR(IF(OR(AND($T889&gt;=DATEVALUE("10/1/20"&amp;RIGHT(BS$1,2)),$T889&lt;=DATEVALUE("9/30/20"&amp;RIGHT(BT$1,2))),AND($U889&gt;=DATEVALUE("10/1/20"&amp;RIGHT(BS$1,2)),$U889&lt;=DATEVALUE("9/30/20"&amp;RIGHT(BT$1,2))),AND($T889&lt;=DATEVALUE("10/1/20"&amp;RIGHT(BS$1,2)),$U889&gt;=DATEVALUE("9/30/20"&amp;RIGHT(BT$1,2)))),
IF(AND($T889&gt;=DATEVALUE("10/1/20"&amp;RIGHT(BS$1,2)),$U889&lt;=DATEVALUE("9/30/20"&amp;RIGHT(BT$1,2))),NETWORKDAYS($T889,$U889,Holidays!$J$3:$J$937),
IF(AND($T889&lt;DATEVALUE("10/1/20"&amp;RIGHT(BS$1,2)),$U889&lt;=DATEVALUE("9/30/20"&amp;RIGHT(BT$1,2))),NETWORKDAYS(DATEVALUE("10/1/20"&amp;RIGHT(BS$1,2)),$U889,Holidays!$J$3:$J$937),
IF($T889&lt;DATEVALUE("10/1/20"&amp;RIGHT(BS$1,2)),NETWORKDAYS(DATEVALUE("10/1/20"&amp;RIGHT(BS$1,2)),DATEVALUE("9/30/20"&amp;RIGHT(BT$1,2)),Holidays!$J$3:$J$937),
IF($T889&gt;=DATEVALUE("10/1/20"&amp;RIGHT(BS$1,2)),NETWORKDAYS($T889,DATEVALUE("9/30/20"&amp;RIGHT(BT$1,2)),Holidays!$J$3:$J$937),"")))),"")/(NETWORKDAYS($T889,$U889,Holidays!$J$3:$J$937)),0))</f>
        <v/>
      </c>
      <c r="BU889" s="87" t="str">
        <f>IF($Q889="","",IFERROR(IF(OR(AND($T889&gt;=DATEVALUE("10/1/20"&amp;RIGHT(BT$1,2)),$T889&lt;=DATEVALUE("9/30/20"&amp;RIGHT(BU$1,2))),AND($U889&gt;=DATEVALUE("10/1/20"&amp;RIGHT(BT$1,2)),$U889&lt;=DATEVALUE("9/30/20"&amp;RIGHT(BU$1,2))),AND($T889&lt;=DATEVALUE("10/1/20"&amp;RIGHT(BT$1,2)),$U889&gt;=DATEVALUE("9/30/20"&amp;RIGHT(BU$1,2)))),
IF(AND($T889&gt;=DATEVALUE("10/1/20"&amp;RIGHT(BT$1,2)),$U889&lt;=DATEVALUE("9/30/20"&amp;RIGHT(BU$1,2))),NETWORKDAYS($T889,$U889,Holidays!$J$3:$J$937),
IF(AND($T889&lt;DATEVALUE("10/1/20"&amp;RIGHT(BT$1,2)),$U889&lt;=DATEVALUE("9/30/20"&amp;RIGHT(BU$1,2))),NETWORKDAYS(DATEVALUE("10/1/20"&amp;RIGHT(BT$1,2)),$U889,Holidays!$J$3:$J$937),
IF($T889&lt;DATEVALUE("10/1/20"&amp;RIGHT(BT$1,2)),NETWORKDAYS(DATEVALUE("10/1/20"&amp;RIGHT(BT$1,2)),DATEVALUE("9/30/20"&amp;RIGHT(BU$1,2)),Holidays!$J$3:$J$937),
IF($T889&gt;=DATEVALUE("10/1/20"&amp;RIGHT(BT$1,2)),NETWORKDAYS($T889,DATEVALUE("9/30/20"&amp;RIGHT(BU$1,2)),Holidays!$J$3:$J$937),"")))),"")/(NETWORKDAYS($T889,$U889,Holidays!$J$3:$J$937)),0))</f>
        <v/>
      </c>
      <c r="BV889" s="87" t="str">
        <f>IF($Q889="","",IFERROR(IF(OR(AND($T889&gt;=DATEVALUE("10/1/20"&amp;RIGHT(BU$1,2)),$T889&lt;=DATEVALUE("9/30/20"&amp;RIGHT(BV$1,2))),AND($U889&gt;=DATEVALUE("10/1/20"&amp;RIGHT(BU$1,2)),$U889&lt;=DATEVALUE("9/30/20"&amp;RIGHT(BV$1,2))),AND($T889&lt;=DATEVALUE("10/1/20"&amp;RIGHT(BU$1,2)),$U889&gt;=DATEVALUE("9/30/20"&amp;RIGHT(BV$1,2)))),
IF(AND($T889&gt;=DATEVALUE("10/1/20"&amp;RIGHT(BU$1,2)),$U889&lt;=DATEVALUE("9/30/20"&amp;RIGHT(BV$1,2))),NETWORKDAYS($T889,$U889,Holidays!$J$3:$J$937),
IF(AND($T889&lt;DATEVALUE("10/1/20"&amp;RIGHT(BU$1,2)),$U889&lt;=DATEVALUE("9/30/20"&amp;RIGHT(BV$1,2))),NETWORKDAYS(DATEVALUE("10/1/20"&amp;RIGHT(BU$1,2)),$U889,Holidays!$J$3:$J$937),
IF($T889&lt;DATEVALUE("10/1/20"&amp;RIGHT(BU$1,2)),NETWORKDAYS(DATEVALUE("10/1/20"&amp;RIGHT(BU$1,2)),DATEVALUE("9/30/20"&amp;RIGHT(BV$1,2)),Holidays!$J$3:$J$937),
IF($T889&gt;=DATEVALUE("10/1/20"&amp;RIGHT(BU$1,2)),NETWORKDAYS($T889,DATEVALUE("9/30/20"&amp;RIGHT(BV$1,2)),Holidays!$J$3:$J$937),"")))),"")/(NETWORKDAYS($T889,$U889,Holidays!$J$3:$J$937)),0))</f>
        <v/>
      </c>
      <c r="BW889" s="87" t="str">
        <f>IF($Q889="","",IFERROR(IF(OR(AND($T889&gt;=DATEVALUE("10/1/20"&amp;RIGHT(BV$1,2)),$T889&lt;=DATEVALUE("9/30/20"&amp;RIGHT(BW$1,2))),AND($U889&gt;=DATEVALUE("10/1/20"&amp;RIGHT(BV$1,2)),$U889&lt;=DATEVALUE("9/30/20"&amp;RIGHT(BW$1,2))),AND($T889&lt;=DATEVALUE("10/1/20"&amp;RIGHT(BV$1,2)),$U889&gt;=DATEVALUE("9/30/20"&amp;RIGHT(BW$1,2)))),
IF(AND($T889&gt;=DATEVALUE("10/1/20"&amp;RIGHT(BV$1,2)),$U889&lt;=DATEVALUE("9/30/20"&amp;RIGHT(BW$1,2))),NETWORKDAYS($T889,$U889,Holidays!$J$3:$J$937),
IF(AND($T889&lt;DATEVALUE("10/1/20"&amp;RIGHT(BV$1,2)),$U889&lt;=DATEVALUE("9/30/20"&amp;RIGHT(BW$1,2))),NETWORKDAYS(DATEVALUE("10/1/20"&amp;RIGHT(BV$1,2)),$U889,Holidays!$J$3:$J$937),
IF($T889&lt;DATEVALUE("10/1/20"&amp;RIGHT(BV$1,2)),NETWORKDAYS(DATEVALUE("10/1/20"&amp;RIGHT(BV$1,2)),DATEVALUE("9/30/20"&amp;RIGHT(BW$1,2)),Holidays!$J$3:$J$937),
IF($T889&gt;=DATEVALUE("10/1/20"&amp;RIGHT(BV$1,2)),NETWORKDAYS($T889,DATEVALUE("9/30/20"&amp;RIGHT(BW$1,2)),Holidays!$J$3:$J$937),"")))),"")/(NETWORKDAYS($T889,$U889,Holidays!$J$3:$J$937)),0))</f>
        <v/>
      </c>
      <c r="BX889" s="87" t="str">
        <f>IF($Q889="","",IFERROR(IF(OR(AND($T889&gt;=DATEVALUE("10/1/20"&amp;RIGHT(BW$1,2)),$T889&lt;=DATEVALUE("9/30/20"&amp;RIGHT(BX$1,2))),AND($U889&gt;=DATEVALUE("10/1/20"&amp;RIGHT(BW$1,2)),$U889&lt;=DATEVALUE("9/30/20"&amp;RIGHT(BX$1,2))),AND($T889&lt;=DATEVALUE("10/1/20"&amp;RIGHT(BW$1,2)),$U889&gt;=DATEVALUE("9/30/20"&amp;RIGHT(BX$1,2)))),
IF(AND($T889&gt;=DATEVALUE("10/1/20"&amp;RIGHT(BW$1,2)),$U889&lt;=DATEVALUE("9/30/20"&amp;RIGHT(BX$1,2))),NETWORKDAYS($T889,$U889,Holidays!$J$3:$J$937),
IF(AND($T889&lt;DATEVALUE("10/1/20"&amp;RIGHT(BW$1,2)),$U889&lt;=DATEVALUE("9/30/20"&amp;RIGHT(BX$1,2))),NETWORKDAYS(DATEVALUE("10/1/20"&amp;RIGHT(BW$1,2)),$U889,Holidays!$J$3:$J$937),
IF($T889&lt;DATEVALUE("10/1/20"&amp;RIGHT(BW$1,2)),NETWORKDAYS(DATEVALUE("10/1/20"&amp;RIGHT(BW$1,2)),DATEVALUE("9/30/20"&amp;RIGHT(BX$1,2)),Holidays!$J$3:$J$937),
IF($T889&gt;=DATEVALUE("10/1/20"&amp;RIGHT(BW$1,2)),NETWORKDAYS($T889,DATEVALUE("9/30/20"&amp;RIGHT(BX$1,2)),Holidays!$J$3:$J$937),"")))),"")/(NETWORKDAYS($T889,$U889,Holidays!$J$3:$J$937)),0))</f>
        <v/>
      </c>
      <c r="BY889" s="87" t="str">
        <f>IF($Q889="","",IFERROR(IF(OR(AND($T889&gt;=DATEVALUE("10/1/20"&amp;RIGHT(BX$1,2)),$T889&lt;=DATEVALUE("9/30/20"&amp;RIGHT(BY$1,2))),AND($U889&gt;=DATEVALUE("10/1/20"&amp;RIGHT(BX$1,2)),$U889&lt;=DATEVALUE("9/30/20"&amp;RIGHT(BY$1,2))),AND($T889&lt;=DATEVALUE("10/1/20"&amp;RIGHT(BX$1,2)),$U889&gt;=DATEVALUE("9/30/20"&amp;RIGHT(BY$1,2)))),
IF(AND($T889&gt;=DATEVALUE("10/1/20"&amp;RIGHT(BX$1,2)),$U889&lt;=DATEVALUE("9/30/20"&amp;RIGHT(BY$1,2))),NETWORKDAYS($T889,$U889,Holidays!$J$3:$J$937),
IF(AND($T889&lt;DATEVALUE("10/1/20"&amp;RIGHT(BX$1,2)),$U889&lt;=DATEVALUE("9/30/20"&amp;RIGHT(BY$1,2))),NETWORKDAYS(DATEVALUE("10/1/20"&amp;RIGHT(BX$1,2)),$U889,Holidays!$J$3:$J$937),
IF($T889&lt;DATEVALUE("10/1/20"&amp;RIGHT(BX$1,2)),NETWORKDAYS(DATEVALUE("10/1/20"&amp;RIGHT(BX$1,2)),DATEVALUE("9/30/20"&amp;RIGHT(BY$1,2)),Holidays!$J$3:$J$937),
IF($T889&gt;=DATEVALUE("10/1/20"&amp;RIGHT(BX$1,2)),NETWORKDAYS($T889,DATEVALUE("9/30/20"&amp;RIGHT(BY$1,2)),Holidays!$J$3:$J$937),"")))),"")/(NETWORKDAYS($T889,$U889,Holidays!$J$3:$J$937)),0))</f>
        <v/>
      </c>
      <c r="BZ889" s="87" t="str">
        <f>IF($Q889="","",IFERROR(IF(OR(AND($T889&gt;=DATEVALUE("10/1/20"&amp;RIGHT(BY$1,2)),$T889&lt;=DATEVALUE("9/30/20"&amp;RIGHT(BZ$1,2))),AND($U889&gt;=DATEVALUE("10/1/20"&amp;RIGHT(BY$1,2)),$U889&lt;=DATEVALUE("9/30/20"&amp;RIGHT(BZ$1,2))),AND($T889&lt;=DATEVALUE("10/1/20"&amp;RIGHT(BY$1,2)),$U889&gt;=DATEVALUE("9/30/20"&amp;RIGHT(BZ$1,2)))),
IF(AND($T889&gt;=DATEVALUE("10/1/20"&amp;RIGHT(BY$1,2)),$U889&lt;=DATEVALUE("9/30/20"&amp;RIGHT(BZ$1,2))),NETWORKDAYS($T889,$U889,Holidays!$J$3:$J$937),
IF(AND($T889&lt;DATEVALUE("10/1/20"&amp;RIGHT(BY$1,2)),$U889&lt;=DATEVALUE("9/30/20"&amp;RIGHT(BZ$1,2))),NETWORKDAYS(DATEVALUE("10/1/20"&amp;RIGHT(BY$1,2)),$U889,Holidays!$J$3:$J$937),
IF($T889&lt;DATEVALUE("10/1/20"&amp;RIGHT(BY$1,2)),NETWORKDAYS(DATEVALUE("10/1/20"&amp;RIGHT(BY$1,2)),DATEVALUE("9/30/20"&amp;RIGHT(BZ$1,2)),Holidays!$J$3:$J$937),
IF($T889&gt;=DATEVALUE("10/1/20"&amp;RIGHT(BY$1,2)),NETWORKDAYS($T889,DATEVALUE("9/30/20"&amp;RIGHT(BZ$1,2)),Holidays!$J$3:$J$937),"")))),"")/(NETWORKDAYS($T889,$U889,Holidays!$J$3:$J$937)),0))</f>
        <v/>
      </c>
      <c r="CA889" s="87" t="str">
        <f>IF($Q889="","",IFERROR(IF(OR(AND($T889&gt;=DATEVALUE("10/1/20"&amp;RIGHT(BZ$1,2)),$T889&lt;=DATEVALUE("9/30/20"&amp;RIGHT(CA$1,2))),AND($U889&gt;=DATEVALUE("10/1/20"&amp;RIGHT(BZ$1,2)),$U889&lt;=DATEVALUE("9/30/20"&amp;RIGHT(CA$1,2))),AND($T889&lt;=DATEVALUE("10/1/20"&amp;RIGHT(BZ$1,2)),$U889&gt;=DATEVALUE("9/30/20"&amp;RIGHT(CA$1,2)))),
IF(AND($T889&gt;=DATEVALUE("10/1/20"&amp;RIGHT(BZ$1,2)),$U889&lt;=DATEVALUE("9/30/20"&amp;RIGHT(CA$1,2))),NETWORKDAYS($T889,$U889,Holidays!$J$3:$J$937),
IF(AND($T889&lt;DATEVALUE("10/1/20"&amp;RIGHT(BZ$1,2)),$U889&lt;=DATEVALUE("9/30/20"&amp;RIGHT(CA$1,2))),NETWORKDAYS(DATEVALUE("10/1/20"&amp;RIGHT(BZ$1,2)),$U889,Holidays!$J$3:$J$937),
IF($T889&lt;DATEVALUE("10/1/20"&amp;RIGHT(BZ$1,2)),NETWORKDAYS(DATEVALUE("10/1/20"&amp;RIGHT(BZ$1,2)),DATEVALUE("9/30/20"&amp;RIGHT(CA$1,2)),Holidays!$J$3:$J$937),
IF($T889&gt;=DATEVALUE("10/1/20"&amp;RIGHT(BZ$1,2)),NETWORKDAYS($T889,DATEVALUE("9/30/20"&amp;RIGHT(CA$1,2)),Holidays!$J$3:$J$937),"")))),"")/(NETWORKDAYS($T889,$U889,Holidays!$J$3:$J$937)),0))</f>
        <v/>
      </c>
      <c r="CB889" s="87" t="str">
        <f>IF($Q889="","",IFERROR(IF(OR(AND($T889&gt;=DATEVALUE("10/1/20"&amp;RIGHT(CA$1,2)),$T889&lt;=DATEVALUE("9/30/20"&amp;RIGHT(CB$1,2))),AND($U889&gt;=DATEVALUE("10/1/20"&amp;RIGHT(CA$1,2)),$U889&lt;=DATEVALUE("9/30/20"&amp;RIGHT(CB$1,2))),AND($T889&lt;=DATEVALUE("10/1/20"&amp;RIGHT(CA$1,2)),$U889&gt;=DATEVALUE("9/30/20"&amp;RIGHT(CB$1,2)))),
IF(AND($T889&gt;=DATEVALUE("10/1/20"&amp;RIGHT(CA$1,2)),$U889&lt;=DATEVALUE("9/30/20"&amp;RIGHT(CB$1,2))),NETWORKDAYS($T889,$U889,Holidays!$J$3:$J$937),
IF(AND($T889&lt;DATEVALUE("10/1/20"&amp;RIGHT(CA$1,2)),$U889&lt;=DATEVALUE("9/30/20"&amp;RIGHT(CB$1,2))),NETWORKDAYS(DATEVALUE("10/1/20"&amp;RIGHT(CA$1,2)),$U889,Holidays!$J$3:$J$937),
IF($T889&lt;DATEVALUE("10/1/20"&amp;RIGHT(CA$1,2)),NETWORKDAYS(DATEVALUE("10/1/20"&amp;RIGHT(CA$1,2)),DATEVALUE("9/30/20"&amp;RIGHT(CB$1,2)),Holidays!$J$3:$J$937),
IF($T889&gt;=DATEVALUE("10/1/20"&amp;RIGHT(CA$1,2)),NETWORKDAYS($T889,DATEVALUE("9/30/20"&amp;RIGHT(CB$1,2)),Holidays!$J$3:$J$937),"")))),"")/(NETWORKDAYS($T889,$U889,Holidays!$J$3:$J$937)),0))</f>
        <v/>
      </c>
    </row>
    <row r="890" spans="1:80">
      <c r="A890" s="97"/>
      <c r="B890" s="98" t="str">
        <f ca="1">IF(NOT($A890=""),OFFSET('WBS Reference &amp; User Procedure'!$A$1,MATCH($A890,'WBS Reference &amp; User Procedure'!$A:$A,0)-1,1),"")</f>
        <v/>
      </c>
      <c r="D890" s="97"/>
      <c r="T890" s="104" t="str">
        <f>IF(NOT(Q890=""),IF(NOT($S890=""),$S890,#REF!),"")</f>
        <v/>
      </c>
      <c r="U890" s="104" t="str">
        <f>IF(NOT(Q890=""),WORKDAY(T890,Q890,Holidays!$J$3:$J$937),"")</f>
        <v/>
      </c>
      <c r="V890" s="104"/>
      <c r="W890" s="104"/>
      <c r="X890" s="101" t="str">
        <f t="shared" si="197"/>
        <v/>
      </c>
      <c r="AL890" s="87" t="str">
        <f t="shared" ca="1" si="194"/>
        <v/>
      </c>
      <c r="AN890" s="87" t="str">
        <f t="shared" ca="1" si="200"/>
        <v/>
      </c>
      <c r="AO890" s="87" t="str">
        <f t="shared" ca="1" si="200"/>
        <v/>
      </c>
      <c r="AP890" s="87" t="str">
        <f t="shared" ca="1" si="200"/>
        <v/>
      </c>
      <c r="AQ890" s="87" t="str">
        <f t="shared" ca="1" si="200"/>
        <v/>
      </c>
      <c r="AR890" s="87" t="str">
        <f t="shared" ca="1" si="200"/>
        <v/>
      </c>
      <c r="AS890" s="87" t="str">
        <f t="shared" ca="1" si="200"/>
        <v/>
      </c>
      <c r="AT890" s="87" t="str">
        <f t="shared" ca="1" si="200"/>
        <v/>
      </c>
      <c r="AU890" s="87" t="str">
        <f t="shared" ca="1" si="200"/>
        <v/>
      </c>
      <c r="AV890" s="87" t="str">
        <f t="shared" ca="1" si="200"/>
        <v/>
      </c>
      <c r="AW890" s="87" t="str">
        <f t="shared" ca="1" si="200"/>
        <v/>
      </c>
      <c r="AX890" s="87" t="str">
        <f t="shared" ca="1" si="201"/>
        <v/>
      </c>
      <c r="AY890" s="87" t="str">
        <f t="shared" ca="1" si="201"/>
        <v/>
      </c>
      <c r="AZ890" s="87" t="str">
        <f t="shared" ca="1" si="201"/>
        <v/>
      </c>
      <c r="BA890" s="87" t="str">
        <f t="shared" ca="1" si="201"/>
        <v/>
      </c>
      <c r="BB890" s="87" t="str">
        <f t="shared" ca="1" si="201"/>
        <v/>
      </c>
      <c r="BC890" s="87" t="str">
        <f t="shared" ca="1" si="201"/>
        <v/>
      </c>
      <c r="BD890" s="87" t="str">
        <f t="shared" ca="1" si="201"/>
        <v/>
      </c>
      <c r="BE890" s="87" t="str">
        <f t="shared" ca="1" si="201"/>
        <v/>
      </c>
      <c r="BF890" s="87" t="str">
        <f t="shared" ca="1" si="201"/>
        <v/>
      </c>
      <c r="BG890" s="87" t="str">
        <f t="shared" ca="1" si="201"/>
        <v/>
      </c>
      <c r="BI890" s="87" t="str">
        <f>IF($Q890="","",IFERROR(IF(OR(AND($T890&gt;=DATEVALUE("10/1/20"&amp;RIGHT(BH$1,2)),$T890&lt;=DATEVALUE("9/30/20"&amp;RIGHT(BI$1,2))),AND($U890&gt;=DATEVALUE("10/1/20"&amp;RIGHT(BH$1,2)),$U890&lt;=DATEVALUE("9/30/20"&amp;RIGHT(BI$1,2))),AND($T890&lt;=DATEVALUE("10/1/20"&amp;RIGHT(BH$1,2)),$U890&gt;=DATEVALUE("9/30/20"&amp;RIGHT(BI$1,2)))),
IF(AND($T890&gt;=DATEVALUE("10/1/20"&amp;RIGHT(BH$1,2)),$U890&lt;=DATEVALUE("9/30/20"&amp;RIGHT(BI$1,2))),NETWORKDAYS($T890,$U890,Holidays!$J$3:$J$937),
IF(AND($T890&lt;DATEVALUE("10/1/20"&amp;RIGHT(BH$1,2)),$U890&lt;=DATEVALUE("9/30/20"&amp;RIGHT(BI$1,2))),NETWORKDAYS(DATEVALUE("10/1/20"&amp;RIGHT(BH$1,2)),$U890,Holidays!$J$3:$J$937),
IF($T890&lt;DATEVALUE("10/1/20"&amp;RIGHT(BH$1,2)),NETWORKDAYS(DATEVALUE("10/1/20"&amp;RIGHT(BH$1,2)),DATEVALUE("9/30/20"&amp;RIGHT(BI$1,2)),Holidays!$J$3:$J$937),
IF($T890&gt;=DATEVALUE("10/1/20"&amp;RIGHT(BH$1,2)),NETWORKDAYS($T890,DATEVALUE("9/30/20"&amp;RIGHT(BI$1,2)),Holidays!$J$3:$J$937),"")))),"")/(NETWORKDAYS($T890,$U890,Holidays!$J$3:$J$937)),0))</f>
        <v/>
      </c>
      <c r="BJ890" s="87" t="str">
        <f>IF($Q890="","",IFERROR(IF(OR(AND($T890&gt;=DATEVALUE("10/1/20"&amp;RIGHT(BI$1,2)),$T890&lt;=DATEVALUE("9/30/20"&amp;RIGHT(BJ$1,2))),AND($U890&gt;=DATEVALUE("10/1/20"&amp;RIGHT(BI$1,2)),$U890&lt;=DATEVALUE("9/30/20"&amp;RIGHT(BJ$1,2))),AND($T890&lt;=DATEVALUE("10/1/20"&amp;RIGHT(BI$1,2)),$U890&gt;=DATEVALUE("9/30/20"&amp;RIGHT(BJ$1,2)))),
IF(AND($T890&gt;=DATEVALUE("10/1/20"&amp;RIGHT(BI$1,2)),$U890&lt;=DATEVALUE("9/30/20"&amp;RIGHT(BJ$1,2))),NETWORKDAYS($T890,$U890,Holidays!$J$3:$J$937),
IF(AND($T890&lt;DATEVALUE("10/1/20"&amp;RIGHT(BI$1,2)),$U890&lt;=DATEVALUE("9/30/20"&amp;RIGHT(BJ$1,2))),NETWORKDAYS(DATEVALUE("10/1/20"&amp;RIGHT(BI$1,2)),$U890,Holidays!$J$3:$J$937),
IF($T890&lt;DATEVALUE("10/1/20"&amp;RIGHT(BI$1,2)),NETWORKDAYS(DATEVALUE("10/1/20"&amp;RIGHT(BI$1,2)),DATEVALUE("9/30/20"&amp;RIGHT(BJ$1,2)),Holidays!$J$3:$J$937),
IF($T890&gt;=DATEVALUE("10/1/20"&amp;RIGHT(BI$1,2)),NETWORKDAYS($T890,DATEVALUE("9/30/20"&amp;RIGHT(BJ$1,2)),Holidays!$J$3:$J$937),"")))),"")/(NETWORKDAYS($T890,$U890,Holidays!$J$3:$J$937)),0))</f>
        <v/>
      </c>
      <c r="BK890" s="87" t="str">
        <f>IF($Q890="","",IFERROR(IF(OR(AND($T890&gt;=DATEVALUE("10/1/20"&amp;RIGHT(BJ$1,2)),$T890&lt;=DATEVALUE("9/30/20"&amp;RIGHT(BK$1,2))),AND($U890&gt;=DATEVALUE("10/1/20"&amp;RIGHT(BJ$1,2)),$U890&lt;=DATEVALUE("9/30/20"&amp;RIGHT(BK$1,2))),AND($T890&lt;=DATEVALUE("10/1/20"&amp;RIGHT(BJ$1,2)),$U890&gt;=DATEVALUE("9/30/20"&amp;RIGHT(BK$1,2)))),
IF(AND($T890&gt;=DATEVALUE("10/1/20"&amp;RIGHT(BJ$1,2)),$U890&lt;=DATEVALUE("9/30/20"&amp;RIGHT(BK$1,2))),NETWORKDAYS($T890,$U890,Holidays!$J$3:$J$937),
IF(AND($T890&lt;DATEVALUE("10/1/20"&amp;RIGHT(BJ$1,2)),$U890&lt;=DATEVALUE("9/30/20"&amp;RIGHT(BK$1,2))),NETWORKDAYS(DATEVALUE("10/1/20"&amp;RIGHT(BJ$1,2)),$U890,Holidays!$J$3:$J$937),
IF($T890&lt;DATEVALUE("10/1/20"&amp;RIGHT(BJ$1,2)),NETWORKDAYS(DATEVALUE("10/1/20"&amp;RIGHT(BJ$1,2)),DATEVALUE("9/30/20"&amp;RIGHT(BK$1,2)),Holidays!$J$3:$J$937),
IF($T890&gt;=DATEVALUE("10/1/20"&amp;RIGHT(BJ$1,2)),NETWORKDAYS($T890,DATEVALUE("9/30/20"&amp;RIGHT(BK$1,2)),Holidays!$J$3:$J$937),"")))),"")/(NETWORKDAYS($T890,$U890,Holidays!$J$3:$J$937)),0))</f>
        <v/>
      </c>
      <c r="BL890" s="87" t="str">
        <f>IF($Q890="","",IFERROR(IF(OR(AND($T890&gt;=DATEVALUE("10/1/20"&amp;RIGHT(BK$1,2)),$T890&lt;=DATEVALUE("9/30/20"&amp;RIGHT(BL$1,2))),AND($U890&gt;=DATEVALUE("10/1/20"&amp;RIGHT(BK$1,2)),$U890&lt;=DATEVALUE("9/30/20"&amp;RIGHT(BL$1,2))),AND($T890&lt;=DATEVALUE("10/1/20"&amp;RIGHT(BK$1,2)),$U890&gt;=DATEVALUE("9/30/20"&amp;RIGHT(BL$1,2)))),
IF(AND($T890&gt;=DATEVALUE("10/1/20"&amp;RIGHT(BK$1,2)),$U890&lt;=DATEVALUE("9/30/20"&amp;RIGHT(BL$1,2))),NETWORKDAYS($T890,$U890,Holidays!$J$3:$J$937),
IF(AND($T890&lt;DATEVALUE("10/1/20"&amp;RIGHT(BK$1,2)),$U890&lt;=DATEVALUE("9/30/20"&amp;RIGHT(BL$1,2))),NETWORKDAYS(DATEVALUE("10/1/20"&amp;RIGHT(BK$1,2)),$U890,Holidays!$J$3:$J$937),
IF($T890&lt;DATEVALUE("10/1/20"&amp;RIGHT(BK$1,2)),NETWORKDAYS(DATEVALUE("10/1/20"&amp;RIGHT(BK$1,2)),DATEVALUE("9/30/20"&amp;RIGHT(BL$1,2)),Holidays!$J$3:$J$937),
IF($T890&gt;=DATEVALUE("10/1/20"&amp;RIGHT(BK$1,2)),NETWORKDAYS($T890,DATEVALUE("9/30/20"&amp;RIGHT(BL$1,2)),Holidays!$J$3:$J$937),"")))),"")/(NETWORKDAYS($T890,$U890,Holidays!$J$3:$J$937)),0))</f>
        <v/>
      </c>
      <c r="BM890" s="87" t="str">
        <f>IF($Q890="","",IFERROR(IF(OR(AND($T890&gt;=DATEVALUE("10/1/20"&amp;RIGHT(BL$1,2)),$T890&lt;=DATEVALUE("9/30/20"&amp;RIGHT(BM$1,2))),AND($U890&gt;=DATEVALUE("10/1/20"&amp;RIGHT(BL$1,2)),$U890&lt;=DATEVALUE("9/30/20"&amp;RIGHT(BM$1,2))),AND($T890&lt;=DATEVALUE("10/1/20"&amp;RIGHT(BL$1,2)),$U890&gt;=DATEVALUE("9/30/20"&amp;RIGHT(BM$1,2)))),
IF(AND($T890&gt;=DATEVALUE("10/1/20"&amp;RIGHT(BL$1,2)),$U890&lt;=DATEVALUE("9/30/20"&amp;RIGHT(BM$1,2))),NETWORKDAYS($T890,$U890,Holidays!$J$3:$J$937),
IF(AND($T890&lt;DATEVALUE("10/1/20"&amp;RIGHT(BL$1,2)),$U890&lt;=DATEVALUE("9/30/20"&amp;RIGHT(BM$1,2))),NETWORKDAYS(DATEVALUE("10/1/20"&amp;RIGHT(BL$1,2)),$U890,Holidays!$J$3:$J$937),
IF($T890&lt;DATEVALUE("10/1/20"&amp;RIGHT(BL$1,2)),NETWORKDAYS(DATEVALUE("10/1/20"&amp;RIGHT(BL$1,2)),DATEVALUE("9/30/20"&amp;RIGHT(BM$1,2)),Holidays!$J$3:$J$937),
IF($T890&gt;=DATEVALUE("10/1/20"&amp;RIGHT(BL$1,2)),NETWORKDAYS($T890,DATEVALUE("9/30/20"&amp;RIGHT(BM$1,2)),Holidays!$J$3:$J$937),"")))),"")/(NETWORKDAYS($T890,$U890,Holidays!$J$3:$J$937)),0))</f>
        <v/>
      </c>
      <c r="BN890" s="87" t="str">
        <f>IF($Q890="","",IFERROR(IF(OR(AND($T890&gt;=DATEVALUE("10/1/20"&amp;RIGHT(BM$1,2)),$T890&lt;=DATEVALUE("9/30/20"&amp;RIGHT(BN$1,2))),AND($U890&gt;=DATEVALUE("10/1/20"&amp;RIGHT(BM$1,2)),$U890&lt;=DATEVALUE("9/30/20"&amp;RIGHT(BN$1,2))),AND($T890&lt;=DATEVALUE("10/1/20"&amp;RIGHT(BM$1,2)),$U890&gt;=DATEVALUE("9/30/20"&amp;RIGHT(BN$1,2)))),
IF(AND($T890&gt;=DATEVALUE("10/1/20"&amp;RIGHT(BM$1,2)),$U890&lt;=DATEVALUE("9/30/20"&amp;RIGHT(BN$1,2))),NETWORKDAYS($T890,$U890,Holidays!$J$3:$J$937),
IF(AND($T890&lt;DATEVALUE("10/1/20"&amp;RIGHT(BM$1,2)),$U890&lt;=DATEVALUE("9/30/20"&amp;RIGHT(BN$1,2))),NETWORKDAYS(DATEVALUE("10/1/20"&amp;RIGHT(BM$1,2)),$U890,Holidays!$J$3:$J$937),
IF($T890&lt;DATEVALUE("10/1/20"&amp;RIGHT(BM$1,2)),NETWORKDAYS(DATEVALUE("10/1/20"&amp;RIGHT(BM$1,2)),DATEVALUE("9/30/20"&amp;RIGHT(BN$1,2)),Holidays!$J$3:$J$937),
IF($T890&gt;=DATEVALUE("10/1/20"&amp;RIGHT(BM$1,2)),NETWORKDAYS($T890,DATEVALUE("9/30/20"&amp;RIGHT(BN$1,2)),Holidays!$J$3:$J$937),"")))),"")/(NETWORKDAYS($T890,$U890,Holidays!$J$3:$J$937)),0))</f>
        <v/>
      </c>
      <c r="BO890" s="87" t="str">
        <f>IF($Q890="","",IFERROR(IF(OR(AND($T890&gt;=DATEVALUE("10/1/20"&amp;RIGHT(BN$1,2)),$T890&lt;=DATEVALUE("9/30/20"&amp;RIGHT(BO$1,2))),AND($U890&gt;=DATEVALUE("10/1/20"&amp;RIGHT(BN$1,2)),$U890&lt;=DATEVALUE("9/30/20"&amp;RIGHT(BO$1,2))),AND($T890&lt;=DATEVALUE("10/1/20"&amp;RIGHT(BN$1,2)),$U890&gt;=DATEVALUE("9/30/20"&amp;RIGHT(BO$1,2)))),
IF(AND($T890&gt;=DATEVALUE("10/1/20"&amp;RIGHT(BN$1,2)),$U890&lt;=DATEVALUE("9/30/20"&amp;RIGHT(BO$1,2))),NETWORKDAYS($T890,$U890,Holidays!$J$3:$J$937),
IF(AND($T890&lt;DATEVALUE("10/1/20"&amp;RIGHT(BN$1,2)),$U890&lt;=DATEVALUE("9/30/20"&amp;RIGHT(BO$1,2))),NETWORKDAYS(DATEVALUE("10/1/20"&amp;RIGHT(BN$1,2)),$U890,Holidays!$J$3:$J$937),
IF($T890&lt;DATEVALUE("10/1/20"&amp;RIGHT(BN$1,2)),NETWORKDAYS(DATEVALUE("10/1/20"&amp;RIGHT(BN$1,2)),DATEVALUE("9/30/20"&amp;RIGHT(BO$1,2)),Holidays!$J$3:$J$937),
IF($T890&gt;=DATEVALUE("10/1/20"&amp;RIGHT(BN$1,2)),NETWORKDAYS($T890,DATEVALUE("9/30/20"&amp;RIGHT(BO$1,2)),Holidays!$J$3:$J$937),"")))),"")/(NETWORKDAYS($T890,$U890,Holidays!$J$3:$J$937)),0))</f>
        <v/>
      </c>
      <c r="BP890" s="87" t="str">
        <f>IF($Q890="","",IFERROR(IF(OR(AND($T890&gt;=DATEVALUE("10/1/20"&amp;RIGHT(BO$1,2)),$T890&lt;=DATEVALUE("9/30/20"&amp;RIGHT(BP$1,2))),AND($U890&gt;=DATEVALUE("10/1/20"&amp;RIGHT(BO$1,2)),$U890&lt;=DATEVALUE("9/30/20"&amp;RIGHT(BP$1,2))),AND($T890&lt;=DATEVALUE("10/1/20"&amp;RIGHT(BO$1,2)),$U890&gt;=DATEVALUE("9/30/20"&amp;RIGHT(BP$1,2)))),
IF(AND($T890&gt;=DATEVALUE("10/1/20"&amp;RIGHT(BO$1,2)),$U890&lt;=DATEVALUE("9/30/20"&amp;RIGHT(BP$1,2))),NETWORKDAYS($T890,$U890,Holidays!$J$3:$J$937),
IF(AND($T890&lt;DATEVALUE("10/1/20"&amp;RIGHT(BO$1,2)),$U890&lt;=DATEVALUE("9/30/20"&amp;RIGHT(BP$1,2))),NETWORKDAYS(DATEVALUE("10/1/20"&amp;RIGHT(BO$1,2)),$U890,Holidays!$J$3:$J$937),
IF($T890&lt;DATEVALUE("10/1/20"&amp;RIGHT(BO$1,2)),NETWORKDAYS(DATEVALUE("10/1/20"&amp;RIGHT(BO$1,2)),DATEVALUE("9/30/20"&amp;RIGHT(BP$1,2)),Holidays!$J$3:$J$937),
IF($T890&gt;=DATEVALUE("10/1/20"&amp;RIGHT(BO$1,2)),NETWORKDAYS($T890,DATEVALUE("9/30/20"&amp;RIGHT(BP$1,2)),Holidays!$J$3:$J$937),"")))),"")/(NETWORKDAYS($T890,$U890,Holidays!$J$3:$J$937)),0))</f>
        <v/>
      </c>
      <c r="BQ890" s="87" t="str">
        <f>IF($Q890="","",IFERROR(IF(OR(AND($T890&gt;=DATEVALUE("10/1/20"&amp;RIGHT(BP$1,2)),$T890&lt;=DATEVALUE("9/30/20"&amp;RIGHT(BQ$1,2))),AND($U890&gt;=DATEVALUE("10/1/20"&amp;RIGHT(BP$1,2)),$U890&lt;=DATEVALUE("9/30/20"&amp;RIGHT(BQ$1,2))),AND($T890&lt;=DATEVALUE("10/1/20"&amp;RIGHT(BP$1,2)),$U890&gt;=DATEVALUE("9/30/20"&amp;RIGHT(BQ$1,2)))),
IF(AND($T890&gt;=DATEVALUE("10/1/20"&amp;RIGHT(BP$1,2)),$U890&lt;=DATEVALUE("9/30/20"&amp;RIGHT(BQ$1,2))),NETWORKDAYS($T890,$U890,Holidays!$J$3:$J$937),
IF(AND($T890&lt;DATEVALUE("10/1/20"&amp;RIGHT(BP$1,2)),$U890&lt;=DATEVALUE("9/30/20"&amp;RIGHT(BQ$1,2))),NETWORKDAYS(DATEVALUE("10/1/20"&amp;RIGHT(BP$1,2)),$U890,Holidays!$J$3:$J$937),
IF($T890&lt;DATEVALUE("10/1/20"&amp;RIGHT(BP$1,2)),NETWORKDAYS(DATEVALUE("10/1/20"&amp;RIGHT(BP$1,2)),DATEVALUE("9/30/20"&amp;RIGHT(BQ$1,2)),Holidays!$J$3:$J$937),
IF($T890&gt;=DATEVALUE("10/1/20"&amp;RIGHT(BP$1,2)),NETWORKDAYS($T890,DATEVALUE("9/30/20"&amp;RIGHT(BQ$1,2)),Holidays!$J$3:$J$937),"")))),"")/(NETWORKDAYS($T890,$U890,Holidays!$J$3:$J$937)),0))</f>
        <v/>
      </c>
      <c r="BR890" s="87" t="str">
        <f>IF($Q890="","",IFERROR(IF(OR(AND($T890&gt;=DATEVALUE("10/1/20"&amp;RIGHT(BQ$1,2)),$T890&lt;=DATEVALUE("9/30/20"&amp;RIGHT(BR$1,2))),AND($U890&gt;=DATEVALUE("10/1/20"&amp;RIGHT(BQ$1,2)),$U890&lt;=DATEVALUE("9/30/20"&amp;RIGHT(BR$1,2))),AND($T890&lt;=DATEVALUE("10/1/20"&amp;RIGHT(BQ$1,2)),$U890&gt;=DATEVALUE("9/30/20"&amp;RIGHT(BR$1,2)))),
IF(AND($T890&gt;=DATEVALUE("10/1/20"&amp;RIGHT(BQ$1,2)),$U890&lt;=DATEVALUE("9/30/20"&amp;RIGHT(BR$1,2))),NETWORKDAYS($T890,$U890,Holidays!$J$3:$J$937),
IF(AND($T890&lt;DATEVALUE("10/1/20"&amp;RIGHT(BQ$1,2)),$U890&lt;=DATEVALUE("9/30/20"&amp;RIGHT(BR$1,2))),NETWORKDAYS(DATEVALUE("10/1/20"&amp;RIGHT(BQ$1,2)),$U890,Holidays!$J$3:$J$937),
IF($T890&lt;DATEVALUE("10/1/20"&amp;RIGHT(BQ$1,2)),NETWORKDAYS(DATEVALUE("10/1/20"&amp;RIGHT(BQ$1,2)),DATEVALUE("9/30/20"&amp;RIGHT(BR$1,2)),Holidays!$J$3:$J$937),
IF($T890&gt;=DATEVALUE("10/1/20"&amp;RIGHT(BQ$1,2)),NETWORKDAYS($T890,DATEVALUE("9/30/20"&amp;RIGHT(BR$1,2)),Holidays!$J$3:$J$937),"")))),"")/(NETWORKDAYS($T890,$U890,Holidays!$J$3:$J$937)),0))</f>
        <v/>
      </c>
      <c r="BS890" s="87" t="str">
        <f>IF($Q890="","",IFERROR(IF(OR(AND($T890&gt;=DATEVALUE("10/1/20"&amp;RIGHT(BR$1,2)),$T890&lt;=DATEVALUE("9/30/20"&amp;RIGHT(BS$1,2))),AND($U890&gt;=DATEVALUE("10/1/20"&amp;RIGHT(BR$1,2)),$U890&lt;=DATEVALUE("9/30/20"&amp;RIGHT(BS$1,2))),AND($T890&lt;=DATEVALUE("10/1/20"&amp;RIGHT(BR$1,2)),$U890&gt;=DATEVALUE("9/30/20"&amp;RIGHT(BS$1,2)))),
IF(AND($T890&gt;=DATEVALUE("10/1/20"&amp;RIGHT(BR$1,2)),$U890&lt;=DATEVALUE("9/30/20"&amp;RIGHT(BS$1,2))),NETWORKDAYS($T890,$U890,Holidays!$J$3:$J$937),
IF(AND($T890&lt;DATEVALUE("10/1/20"&amp;RIGHT(BR$1,2)),$U890&lt;=DATEVALUE("9/30/20"&amp;RIGHT(BS$1,2))),NETWORKDAYS(DATEVALUE("10/1/20"&amp;RIGHT(BR$1,2)),$U890,Holidays!$J$3:$J$937),
IF($T890&lt;DATEVALUE("10/1/20"&amp;RIGHT(BR$1,2)),NETWORKDAYS(DATEVALUE("10/1/20"&amp;RIGHT(BR$1,2)),DATEVALUE("9/30/20"&amp;RIGHT(BS$1,2)),Holidays!$J$3:$J$937),
IF($T890&gt;=DATEVALUE("10/1/20"&amp;RIGHT(BR$1,2)),NETWORKDAYS($T890,DATEVALUE("9/30/20"&amp;RIGHT(BS$1,2)),Holidays!$J$3:$J$937),"")))),"")/(NETWORKDAYS($T890,$U890,Holidays!$J$3:$J$937)),0))</f>
        <v/>
      </c>
      <c r="BT890" s="87" t="str">
        <f>IF($Q890="","",IFERROR(IF(OR(AND($T890&gt;=DATEVALUE("10/1/20"&amp;RIGHT(BS$1,2)),$T890&lt;=DATEVALUE("9/30/20"&amp;RIGHT(BT$1,2))),AND($U890&gt;=DATEVALUE("10/1/20"&amp;RIGHT(BS$1,2)),$U890&lt;=DATEVALUE("9/30/20"&amp;RIGHT(BT$1,2))),AND($T890&lt;=DATEVALUE("10/1/20"&amp;RIGHT(BS$1,2)),$U890&gt;=DATEVALUE("9/30/20"&amp;RIGHT(BT$1,2)))),
IF(AND($T890&gt;=DATEVALUE("10/1/20"&amp;RIGHT(BS$1,2)),$U890&lt;=DATEVALUE("9/30/20"&amp;RIGHT(BT$1,2))),NETWORKDAYS($T890,$U890,Holidays!$J$3:$J$937),
IF(AND($T890&lt;DATEVALUE("10/1/20"&amp;RIGHT(BS$1,2)),$U890&lt;=DATEVALUE("9/30/20"&amp;RIGHT(BT$1,2))),NETWORKDAYS(DATEVALUE("10/1/20"&amp;RIGHT(BS$1,2)),$U890,Holidays!$J$3:$J$937),
IF($T890&lt;DATEVALUE("10/1/20"&amp;RIGHT(BS$1,2)),NETWORKDAYS(DATEVALUE("10/1/20"&amp;RIGHT(BS$1,2)),DATEVALUE("9/30/20"&amp;RIGHT(BT$1,2)),Holidays!$J$3:$J$937),
IF($T890&gt;=DATEVALUE("10/1/20"&amp;RIGHT(BS$1,2)),NETWORKDAYS($T890,DATEVALUE("9/30/20"&amp;RIGHT(BT$1,2)),Holidays!$J$3:$J$937),"")))),"")/(NETWORKDAYS($T890,$U890,Holidays!$J$3:$J$937)),0))</f>
        <v/>
      </c>
      <c r="BU890" s="87" t="str">
        <f>IF($Q890="","",IFERROR(IF(OR(AND($T890&gt;=DATEVALUE("10/1/20"&amp;RIGHT(BT$1,2)),$T890&lt;=DATEVALUE("9/30/20"&amp;RIGHT(BU$1,2))),AND($U890&gt;=DATEVALUE("10/1/20"&amp;RIGHT(BT$1,2)),$U890&lt;=DATEVALUE("9/30/20"&amp;RIGHT(BU$1,2))),AND($T890&lt;=DATEVALUE("10/1/20"&amp;RIGHT(BT$1,2)),$U890&gt;=DATEVALUE("9/30/20"&amp;RIGHT(BU$1,2)))),
IF(AND($T890&gt;=DATEVALUE("10/1/20"&amp;RIGHT(BT$1,2)),$U890&lt;=DATEVALUE("9/30/20"&amp;RIGHT(BU$1,2))),NETWORKDAYS($T890,$U890,Holidays!$J$3:$J$937),
IF(AND($T890&lt;DATEVALUE("10/1/20"&amp;RIGHT(BT$1,2)),$U890&lt;=DATEVALUE("9/30/20"&amp;RIGHT(BU$1,2))),NETWORKDAYS(DATEVALUE("10/1/20"&amp;RIGHT(BT$1,2)),$U890,Holidays!$J$3:$J$937),
IF($T890&lt;DATEVALUE("10/1/20"&amp;RIGHT(BT$1,2)),NETWORKDAYS(DATEVALUE("10/1/20"&amp;RIGHT(BT$1,2)),DATEVALUE("9/30/20"&amp;RIGHT(BU$1,2)),Holidays!$J$3:$J$937),
IF($T890&gt;=DATEVALUE("10/1/20"&amp;RIGHT(BT$1,2)),NETWORKDAYS($T890,DATEVALUE("9/30/20"&amp;RIGHT(BU$1,2)),Holidays!$J$3:$J$937),"")))),"")/(NETWORKDAYS($T890,$U890,Holidays!$J$3:$J$937)),0))</f>
        <v/>
      </c>
      <c r="BV890" s="87" t="str">
        <f>IF($Q890="","",IFERROR(IF(OR(AND($T890&gt;=DATEVALUE("10/1/20"&amp;RIGHT(BU$1,2)),$T890&lt;=DATEVALUE("9/30/20"&amp;RIGHT(BV$1,2))),AND($U890&gt;=DATEVALUE("10/1/20"&amp;RIGHT(BU$1,2)),$U890&lt;=DATEVALUE("9/30/20"&amp;RIGHT(BV$1,2))),AND($T890&lt;=DATEVALUE("10/1/20"&amp;RIGHT(BU$1,2)),$U890&gt;=DATEVALUE("9/30/20"&amp;RIGHT(BV$1,2)))),
IF(AND($T890&gt;=DATEVALUE("10/1/20"&amp;RIGHT(BU$1,2)),$U890&lt;=DATEVALUE("9/30/20"&amp;RIGHT(BV$1,2))),NETWORKDAYS($T890,$U890,Holidays!$J$3:$J$937),
IF(AND($T890&lt;DATEVALUE("10/1/20"&amp;RIGHT(BU$1,2)),$U890&lt;=DATEVALUE("9/30/20"&amp;RIGHT(BV$1,2))),NETWORKDAYS(DATEVALUE("10/1/20"&amp;RIGHT(BU$1,2)),$U890,Holidays!$J$3:$J$937),
IF($T890&lt;DATEVALUE("10/1/20"&amp;RIGHT(BU$1,2)),NETWORKDAYS(DATEVALUE("10/1/20"&amp;RIGHT(BU$1,2)),DATEVALUE("9/30/20"&amp;RIGHT(BV$1,2)),Holidays!$J$3:$J$937),
IF($T890&gt;=DATEVALUE("10/1/20"&amp;RIGHT(BU$1,2)),NETWORKDAYS($T890,DATEVALUE("9/30/20"&amp;RIGHT(BV$1,2)),Holidays!$J$3:$J$937),"")))),"")/(NETWORKDAYS($T890,$U890,Holidays!$J$3:$J$937)),0))</f>
        <v/>
      </c>
      <c r="BW890" s="87" t="str">
        <f>IF($Q890="","",IFERROR(IF(OR(AND($T890&gt;=DATEVALUE("10/1/20"&amp;RIGHT(BV$1,2)),$T890&lt;=DATEVALUE("9/30/20"&amp;RIGHT(BW$1,2))),AND($U890&gt;=DATEVALUE("10/1/20"&amp;RIGHT(BV$1,2)),$U890&lt;=DATEVALUE("9/30/20"&amp;RIGHT(BW$1,2))),AND($T890&lt;=DATEVALUE("10/1/20"&amp;RIGHT(BV$1,2)),$U890&gt;=DATEVALUE("9/30/20"&amp;RIGHT(BW$1,2)))),
IF(AND($T890&gt;=DATEVALUE("10/1/20"&amp;RIGHT(BV$1,2)),$U890&lt;=DATEVALUE("9/30/20"&amp;RIGHT(BW$1,2))),NETWORKDAYS($T890,$U890,Holidays!$J$3:$J$937),
IF(AND($T890&lt;DATEVALUE("10/1/20"&amp;RIGHT(BV$1,2)),$U890&lt;=DATEVALUE("9/30/20"&amp;RIGHT(BW$1,2))),NETWORKDAYS(DATEVALUE("10/1/20"&amp;RIGHT(BV$1,2)),$U890,Holidays!$J$3:$J$937),
IF($T890&lt;DATEVALUE("10/1/20"&amp;RIGHT(BV$1,2)),NETWORKDAYS(DATEVALUE("10/1/20"&amp;RIGHT(BV$1,2)),DATEVALUE("9/30/20"&amp;RIGHT(BW$1,2)),Holidays!$J$3:$J$937),
IF($T890&gt;=DATEVALUE("10/1/20"&amp;RIGHT(BV$1,2)),NETWORKDAYS($T890,DATEVALUE("9/30/20"&amp;RIGHT(BW$1,2)),Holidays!$J$3:$J$937),"")))),"")/(NETWORKDAYS($T890,$U890,Holidays!$J$3:$J$937)),0))</f>
        <v/>
      </c>
      <c r="BX890" s="87" t="str">
        <f>IF($Q890="","",IFERROR(IF(OR(AND($T890&gt;=DATEVALUE("10/1/20"&amp;RIGHT(BW$1,2)),$T890&lt;=DATEVALUE("9/30/20"&amp;RIGHT(BX$1,2))),AND($U890&gt;=DATEVALUE("10/1/20"&amp;RIGHT(BW$1,2)),$U890&lt;=DATEVALUE("9/30/20"&amp;RIGHT(BX$1,2))),AND($T890&lt;=DATEVALUE("10/1/20"&amp;RIGHT(BW$1,2)),$U890&gt;=DATEVALUE("9/30/20"&amp;RIGHT(BX$1,2)))),
IF(AND($T890&gt;=DATEVALUE("10/1/20"&amp;RIGHT(BW$1,2)),$U890&lt;=DATEVALUE("9/30/20"&amp;RIGHT(BX$1,2))),NETWORKDAYS($T890,$U890,Holidays!$J$3:$J$937),
IF(AND($T890&lt;DATEVALUE("10/1/20"&amp;RIGHT(BW$1,2)),$U890&lt;=DATEVALUE("9/30/20"&amp;RIGHT(BX$1,2))),NETWORKDAYS(DATEVALUE("10/1/20"&amp;RIGHT(BW$1,2)),$U890,Holidays!$J$3:$J$937),
IF($T890&lt;DATEVALUE("10/1/20"&amp;RIGHT(BW$1,2)),NETWORKDAYS(DATEVALUE("10/1/20"&amp;RIGHT(BW$1,2)),DATEVALUE("9/30/20"&amp;RIGHT(BX$1,2)),Holidays!$J$3:$J$937),
IF($T890&gt;=DATEVALUE("10/1/20"&amp;RIGHT(BW$1,2)),NETWORKDAYS($T890,DATEVALUE("9/30/20"&amp;RIGHT(BX$1,2)),Holidays!$J$3:$J$937),"")))),"")/(NETWORKDAYS($T890,$U890,Holidays!$J$3:$J$937)),0))</f>
        <v/>
      </c>
      <c r="BY890" s="87" t="str">
        <f>IF($Q890="","",IFERROR(IF(OR(AND($T890&gt;=DATEVALUE("10/1/20"&amp;RIGHT(BX$1,2)),$T890&lt;=DATEVALUE("9/30/20"&amp;RIGHT(BY$1,2))),AND($U890&gt;=DATEVALUE("10/1/20"&amp;RIGHT(BX$1,2)),$U890&lt;=DATEVALUE("9/30/20"&amp;RIGHT(BY$1,2))),AND($T890&lt;=DATEVALUE("10/1/20"&amp;RIGHT(BX$1,2)),$U890&gt;=DATEVALUE("9/30/20"&amp;RIGHT(BY$1,2)))),
IF(AND($T890&gt;=DATEVALUE("10/1/20"&amp;RIGHT(BX$1,2)),$U890&lt;=DATEVALUE("9/30/20"&amp;RIGHT(BY$1,2))),NETWORKDAYS($T890,$U890,Holidays!$J$3:$J$937),
IF(AND($T890&lt;DATEVALUE("10/1/20"&amp;RIGHT(BX$1,2)),$U890&lt;=DATEVALUE("9/30/20"&amp;RIGHT(BY$1,2))),NETWORKDAYS(DATEVALUE("10/1/20"&amp;RIGHT(BX$1,2)),$U890,Holidays!$J$3:$J$937),
IF($T890&lt;DATEVALUE("10/1/20"&amp;RIGHT(BX$1,2)),NETWORKDAYS(DATEVALUE("10/1/20"&amp;RIGHT(BX$1,2)),DATEVALUE("9/30/20"&amp;RIGHT(BY$1,2)),Holidays!$J$3:$J$937),
IF($T890&gt;=DATEVALUE("10/1/20"&amp;RIGHT(BX$1,2)),NETWORKDAYS($T890,DATEVALUE("9/30/20"&amp;RIGHT(BY$1,2)),Holidays!$J$3:$J$937),"")))),"")/(NETWORKDAYS($T890,$U890,Holidays!$J$3:$J$937)),0))</f>
        <v/>
      </c>
      <c r="BZ890" s="87" t="str">
        <f>IF($Q890="","",IFERROR(IF(OR(AND($T890&gt;=DATEVALUE("10/1/20"&amp;RIGHT(BY$1,2)),$T890&lt;=DATEVALUE("9/30/20"&amp;RIGHT(BZ$1,2))),AND($U890&gt;=DATEVALUE("10/1/20"&amp;RIGHT(BY$1,2)),$U890&lt;=DATEVALUE("9/30/20"&amp;RIGHT(BZ$1,2))),AND($T890&lt;=DATEVALUE("10/1/20"&amp;RIGHT(BY$1,2)),$U890&gt;=DATEVALUE("9/30/20"&amp;RIGHT(BZ$1,2)))),
IF(AND($T890&gt;=DATEVALUE("10/1/20"&amp;RIGHT(BY$1,2)),$U890&lt;=DATEVALUE("9/30/20"&amp;RIGHT(BZ$1,2))),NETWORKDAYS($T890,$U890,Holidays!$J$3:$J$937),
IF(AND($T890&lt;DATEVALUE("10/1/20"&amp;RIGHT(BY$1,2)),$U890&lt;=DATEVALUE("9/30/20"&amp;RIGHT(BZ$1,2))),NETWORKDAYS(DATEVALUE("10/1/20"&amp;RIGHT(BY$1,2)),$U890,Holidays!$J$3:$J$937),
IF($T890&lt;DATEVALUE("10/1/20"&amp;RIGHT(BY$1,2)),NETWORKDAYS(DATEVALUE("10/1/20"&amp;RIGHT(BY$1,2)),DATEVALUE("9/30/20"&amp;RIGHT(BZ$1,2)),Holidays!$J$3:$J$937),
IF($T890&gt;=DATEVALUE("10/1/20"&amp;RIGHT(BY$1,2)),NETWORKDAYS($T890,DATEVALUE("9/30/20"&amp;RIGHT(BZ$1,2)),Holidays!$J$3:$J$937),"")))),"")/(NETWORKDAYS($T890,$U890,Holidays!$J$3:$J$937)),0))</f>
        <v/>
      </c>
      <c r="CA890" s="87" t="str">
        <f>IF($Q890="","",IFERROR(IF(OR(AND($T890&gt;=DATEVALUE("10/1/20"&amp;RIGHT(BZ$1,2)),$T890&lt;=DATEVALUE("9/30/20"&amp;RIGHT(CA$1,2))),AND($U890&gt;=DATEVALUE("10/1/20"&amp;RIGHT(BZ$1,2)),$U890&lt;=DATEVALUE("9/30/20"&amp;RIGHT(CA$1,2))),AND($T890&lt;=DATEVALUE("10/1/20"&amp;RIGHT(BZ$1,2)),$U890&gt;=DATEVALUE("9/30/20"&amp;RIGHT(CA$1,2)))),
IF(AND($T890&gt;=DATEVALUE("10/1/20"&amp;RIGHT(BZ$1,2)),$U890&lt;=DATEVALUE("9/30/20"&amp;RIGHT(CA$1,2))),NETWORKDAYS($T890,$U890,Holidays!$J$3:$J$937),
IF(AND($T890&lt;DATEVALUE("10/1/20"&amp;RIGHT(BZ$1,2)),$U890&lt;=DATEVALUE("9/30/20"&amp;RIGHT(CA$1,2))),NETWORKDAYS(DATEVALUE("10/1/20"&amp;RIGHT(BZ$1,2)),$U890,Holidays!$J$3:$J$937),
IF($T890&lt;DATEVALUE("10/1/20"&amp;RIGHT(BZ$1,2)),NETWORKDAYS(DATEVALUE("10/1/20"&amp;RIGHT(BZ$1,2)),DATEVALUE("9/30/20"&amp;RIGHT(CA$1,2)),Holidays!$J$3:$J$937),
IF($T890&gt;=DATEVALUE("10/1/20"&amp;RIGHT(BZ$1,2)),NETWORKDAYS($T890,DATEVALUE("9/30/20"&amp;RIGHT(CA$1,2)),Holidays!$J$3:$J$937),"")))),"")/(NETWORKDAYS($T890,$U890,Holidays!$J$3:$J$937)),0))</f>
        <v/>
      </c>
      <c r="CB890" s="87" t="str">
        <f>IF($Q890="","",IFERROR(IF(OR(AND($T890&gt;=DATEVALUE("10/1/20"&amp;RIGHT(CA$1,2)),$T890&lt;=DATEVALUE("9/30/20"&amp;RIGHT(CB$1,2))),AND($U890&gt;=DATEVALUE("10/1/20"&amp;RIGHT(CA$1,2)),$U890&lt;=DATEVALUE("9/30/20"&amp;RIGHT(CB$1,2))),AND($T890&lt;=DATEVALUE("10/1/20"&amp;RIGHT(CA$1,2)),$U890&gt;=DATEVALUE("9/30/20"&amp;RIGHT(CB$1,2)))),
IF(AND($T890&gt;=DATEVALUE("10/1/20"&amp;RIGHT(CA$1,2)),$U890&lt;=DATEVALUE("9/30/20"&amp;RIGHT(CB$1,2))),NETWORKDAYS($T890,$U890,Holidays!$J$3:$J$937),
IF(AND($T890&lt;DATEVALUE("10/1/20"&amp;RIGHT(CA$1,2)),$U890&lt;=DATEVALUE("9/30/20"&amp;RIGHT(CB$1,2))),NETWORKDAYS(DATEVALUE("10/1/20"&amp;RIGHT(CA$1,2)),$U890,Holidays!$J$3:$J$937),
IF($T890&lt;DATEVALUE("10/1/20"&amp;RIGHT(CA$1,2)),NETWORKDAYS(DATEVALUE("10/1/20"&amp;RIGHT(CA$1,2)),DATEVALUE("9/30/20"&amp;RIGHT(CB$1,2)),Holidays!$J$3:$J$937),
IF($T890&gt;=DATEVALUE("10/1/20"&amp;RIGHT(CA$1,2)),NETWORKDAYS($T890,DATEVALUE("9/30/20"&amp;RIGHT(CB$1,2)),Holidays!$J$3:$J$937),"")))),"")/(NETWORKDAYS($T890,$U890,Holidays!$J$3:$J$937)),0))</f>
        <v/>
      </c>
    </row>
    <row r="891" spans="1:80">
      <c r="A891" s="97"/>
      <c r="B891" s="98" t="str">
        <f ca="1">IF(NOT($A891=""),OFFSET('WBS Reference &amp; User Procedure'!$A$1,MATCH($A891,'WBS Reference &amp; User Procedure'!$A:$A,0)-1,1),"")</f>
        <v/>
      </c>
      <c r="D891" s="97"/>
      <c r="T891" s="104" t="str">
        <f>IF(NOT(Q891=""),IF(NOT($S891=""),$S891,#REF!),"")</f>
        <v/>
      </c>
      <c r="U891" s="104" t="str">
        <f>IF(NOT(Q891=""),WORKDAY(T891,Q891,Holidays!$J$3:$J$937),"")</f>
        <v/>
      </c>
      <c r="V891" s="104"/>
      <c r="W891" s="104"/>
      <c r="X891" s="101" t="str">
        <f t="shared" si="197"/>
        <v/>
      </c>
      <c r="AL891" s="87" t="str">
        <f t="shared" ca="1" si="194"/>
        <v/>
      </c>
      <c r="AN891" s="87" t="str">
        <f t="shared" ca="1" si="200"/>
        <v/>
      </c>
      <c r="AO891" s="87" t="str">
        <f t="shared" ca="1" si="200"/>
        <v/>
      </c>
      <c r="AP891" s="87" t="str">
        <f t="shared" ca="1" si="200"/>
        <v/>
      </c>
      <c r="AQ891" s="87" t="str">
        <f t="shared" ca="1" si="200"/>
        <v/>
      </c>
      <c r="AR891" s="87" t="str">
        <f t="shared" ca="1" si="200"/>
        <v/>
      </c>
      <c r="AS891" s="87" t="str">
        <f t="shared" ca="1" si="200"/>
        <v/>
      </c>
      <c r="AT891" s="87" t="str">
        <f t="shared" ca="1" si="200"/>
        <v/>
      </c>
      <c r="AU891" s="87" t="str">
        <f t="shared" ca="1" si="200"/>
        <v/>
      </c>
      <c r="AV891" s="87" t="str">
        <f t="shared" ca="1" si="200"/>
        <v/>
      </c>
      <c r="AW891" s="87" t="str">
        <f t="shared" ca="1" si="200"/>
        <v/>
      </c>
      <c r="AX891" s="87" t="str">
        <f t="shared" ca="1" si="201"/>
        <v/>
      </c>
      <c r="AY891" s="87" t="str">
        <f t="shared" ca="1" si="201"/>
        <v/>
      </c>
      <c r="AZ891" s="87" t="str">
        <f t="shared" ca="1" si="201"/>
        <v/>
      </c>
      <c r="BA891" s="87" t="str">
        <f t="shared" ca="1" si="201"/>
        <v/>
      </c>
      <c r="BB891" s="87" t="str">
        <f t="shared" ca="1" si="201"/>
        <v/>
      </c>
      <c r="BC891" s="87" t="str">
        <f t="shared" ca="1" si="201"/>
        <v/>
      </c>
      <c r="BD891" s="87" t="str">
        <f t="shared" ca="1" si="201"/>
        <v/>
      </c>
      <c r="BE891" s="87" t="str">
        <f t="shared" ca="1" si="201"/>
        <v/>
      </c>
      <c r="BF891" s="87" t="str">
        <f t="shared" ca="1" si="201"/>
        <v/>
      </c>
      <c r="BG891" s="87" t="str">
        <f t="shared" ca="1" si="201"/>
        <v/>
      </c>
      <c r="BI891" s="87" t="str">
        <f>IF($Q891="","",IFERROR(IF(OR(AND($T891&gt;=DATEVALUE("10/1/20"&amp;RIGHT(BH$1,2)),$T891&lt;=DATEVALUE("9/30/20"&amp;RIGHT(BI$1,2))),AND($U891&gt;=DATEVALUE("10/1/20"&amp;RIGHT(BH$1,2)),$U891&lt;=DATEVALUE("9/30/20"&amp;RIGHT(BI$1,2))),AND($T891&lt;=DATEVALUE("10/1/20"&amp;RIGHT(BH$1,2)),$U891&gt;=DATEVALUE("9/30/20"&amp;RIGHT(BI$1,2)))),
IF(AND($T891&gt;=DATEVALUE("10/1/20"&amp;RIGHT(BH$1,2)),$U891&lt;=DATEVALUE("9/30/20"&amp;RIGHT(BI$1,2))),NETWORKDAYS($T891,$U891,Holidays!$J$3:$J$937),
IF(AND($T891&lt;DATEVALUE("10/1/20"&amp;RIGHT(BH$1,2)),$U891&lt;=DATEVALUE("9/30/20"&amp;RIGHT(BI$1,2))),NETWORKDAYS(DATEVALUE("10/1/20"&amp;RIGHT(BH$1,2)),$U891,Holidays!$J$3:$J$937),
IF($T891&lt;DATEVALUE("10/1/20"&amp;RIGHT(BH$1,2)),NETWORKDAYS(DATEVALUE("10/1/20"&amp;RIGHT(BH$1,2)),DATEVALUE("9/30/20"&amp;RIGHT(BI$1,2)),Holidays!$J$3:$J$937),
IF($T891&gt;=DATEVALUE("10/1/20"&amp;RIGHT(BH$1,2)),NETWORKDAYS($T891,DATEVALUE("9/30/20"&amp;RIGHT(BI$1,2)),Holidays!$J$3:$J$937),"")))),"")/(NETWORKDAYS($T891,$U891,Holidays!$J$3:$J$937)),0))</f>
        <v/>
      </c>
      <c r="BJ891" s="87" t="str">
        <f>IF($Q891="","",IFERROR(IF(OR(AND($T891&gt;=DATEVALUE("10/1/20"&amp;RIGHT(BI$1,2)),$T891&lt;=DATEVALUE("9/30/20"&amp;RIGHT(BJ$1,2))),AND($U891&gt;=DATEVALUE("10/1/20"&amp;RIGHT(BI$1,2)),$U891&lt;=DATEVALUE("9/30/20"&amp;RIGHT(BJ$1,2))),AND($T891&lt;=DATEVALUE("10/1/20"&amp;RIGHT(BI$1,2)),$U891&gt;=DATEVALUE("9/30/20"&amp;RIGHT(BJ$1,2)))),
IF(AND($T891&gt;=DATEVALUE("10/1/20"&amp;RIGHT(BI$1,2)),$U891&lt;=DATEVALUE("9/30/20"&amp;RIGHT(BJ$1,2))),NETWORKDAYS($T891,$U891,Holidays!$J$3:$J$937),
IF(AND($T891&lt;DATEVALUE("10/1/20"&amp;RIGHT(BI$1,2)),$U891&lt;=DATEVALUE("9/30/20"&amp;RIGHT(BJ$1,2))),NETWORKDAYS(DATEVALUE("10/1/20"&amp;RIGHT(BI$1,2)),$U891,Holidays!$J$3:$J$937),
IF($T891&lt;DATEVALUE("10/1/20"&amp;RIGHT(BI$1,2)),NETWORKDAYS(DATEVALUE("10/1/20"&amp;RIGHT(BI$1,2)),DATEVALUE("9/30/20"&amp;RIGHT(BJ$1,2)),Holidays!$J$3:$J$937),
IF($T891&gt;=DATEVALUE("10/1/20"&amp;RIGHT(BI$1,2)),NETWORKDAYS($T891,DATEVALUE("9/30/20"&amp;RIGHT(BJ$1,2)),Holidays!$J$3:$J$937),"")))),"")/(NETWORKDAYS($T891,$U891,Holidays!$J$3:$J$937)),0))</f>
        <v/>
      </c>
      <c r="BK891" s="87" t="str">
        <f>IF($Q891="","",IFERROR(IF(OR(AND($T891&gt;=DATEVALUE("10/1/20"&amp;RIGHT(BJ$1,2)),$T891&lt;=DATEVALUE("9/30/20"&amp;RIGHT(BK$1,2))),AND($U891&gt;=DATEVALUE("10/1/20"&amp;RIGHT(BJ$1,2)),$U891&lt;=DATEVALUE("9/30/20"&amp;RIGHT(BK$1,2))),AND($T891&lt;=DATEVALUE("10/1/20"&amp;RIGHT(BJ$1,2)),$U891&gt;=DATEVALUE("9/30/20"&amp;RIGHT(BK$1,2)))),
IF(AND($T891&gt;=DATEVALUE("10/1/20"&amp;RIGHT(BJ$1,2)),$U891&lt;=DATEVALUE("9/30/20"&amp;RIGHT(BK$1,2))),NETWORKDAYS($T891,$U891,Holidays!$J$3:$J$937),
IF(AND($T891&lt;DATEVALUE("10/1/20"&amp;RIGHT(BJ$1,2)),$U891&lt;=DATEVALUE("9/30/20"&amp;RIGHT(BK$1,2))),NETWORKDAYS(DATEVALUE("10/1/20"&amp;RIGHT(BJ$1,2)),$U891,Holidays!$J$3:$J$937),
IF($T891&lt;DATEVALUE("10/1/20"&amp;RIGHT(BJ$1,2)),NETWORKDAYS(DATEVALUE("10/1/20"&amp;RIGHT(BJ$1,2)),DATEVALUE("9/30/20"&amp;RIGHT(BK$1,2)),Holidays!$J$3:$J$937),
IF($T891&gt;=DATEVALUE("10/1/20"&amp;RIGHT(BJ$1,2)),NETWORKDAYS($T891,DATEVALUE("9/30/20"&amp;RIGHT(BK$1,2)),Holidays!$J$3:$J$937),"")))),"")/(NETWORKDAYS($T891,$U891,Holidays!$J$3:$J$937)),0))</f>
        <v/>
      </c>
      <c r="BL891" s="87" t="str">
        <f>IF($Q891="","",IFERROR(IF(OR(AND($T891&gt;=DATEVALUE("10/1/20"&amp;RIGHT(BK$1,2)),$T891&lt;=DATEVALUE("9/30/20"&amp;RIGHT(BL$1,2))),AND($U891&gt;=DATEVALUE("10/1/20"&amp;RIGHT(BK$1,2)),$U891&lt;=DATEVALUE("9/30/20"&amp;RIGHT(BL$1,2))),AND($T891&lt;=DATEVALUE("10/1/20"&amp;RIGHT(BK$1,2)),$U891&gt;=DATEVALUE("9/30/20"&amp;RIGHT(BL$1,2)))),
IF(AND($T891&gt;=DATEVALUE("10/1/20"&amp;RIGHT(BK$1,2)),$U891&lt;=DATEVALUE("9/30/20"&amp;RIGHT(BL$1,2))),NETWORKDAYS($T891,$U891,Holidays!$J$3:$J$937),
IF(AND($T891&lt;DATEVALUE("10/1/20"&amp;RIGHT(BK$1,2)),$U891&lt;=DATEVALUE("9/30/20"&amp;RIGHT(BL$1,2))),NETWORKDAYS(DATEVALUE("10/1/20"&amp;RIGHT(BK$1,2)),$U891,Holidays!$J$3:$J$937),
IF($T891&lt;DATEVALUE("10/1/20"&amp;RIGHT(BK$1,2)),NETWORKDAYS(DATEVALUE("10/1/20"&amp;RIGHT(BK$1,2)),DATEVALUE("9/30/20"&amp;RIGHT(BL$1,2)),Holidays!$J$3:$J$937),
IF($T891&gt;=DATEVALUE("10/1/20"&amp;RIGHT(BK$1,2)),NETWORKDAYS($T891,DATEVALUE("9/30/20"&amp;RIGHT(BL$1,2)),Holidays!$J$3:$J$937),"")))),"")/(NETWORKDAYS($T891,$U891,Holidays!$J$3:$J$937)),0))</f>
        <v/>
      </c>
      <c r="BM891" s="87" t="str">
        <f>IF($Q891="","",IFERROR(IF(OR(AND($T891&gt;=DATEVALUE("10/1/20"&amp;RIGHT(BL$1,2)),$T891&lt;=DATEVALUE("9/30/20"&amp;RIGHT(BM$1,2))),AND($U891&gt;=DATEVALUE("10/1/20"&amp;RIGHT(BL$1,2)),$U891&lt;=DATEVALUE("9/30/20"&amp;RIGHT(BM$1,2))),AND($T891&lt;=DATEVALUE("10/1/20"&amp;RIGHT(BL$1,2)),$U891&gt;=DATEVALUE("9/30/20"&amp;RIGHT(BM$1,2)))),
IF(AND($T891&gt;=DATEVALUE("10/1/20"&amp;RIGHT(BL$1,2)),$U891&lt;=DATEVALUE("9/30/20"&amp;RIGHT(BM$1,2))),NETWORKDAYS($T891,$U891,Holidays!$J$3:$J$937),
IF(AND($T891&lt;DATEVALUE("10/1/20"&amp;RIGHT(BL$1,2)),$U891&lt;=DATEVALUE("9/30/20"&amp;RIGHT(BM$1,2))),NETWORKDAYS(DATEVALUE("10/1/20"&amp;RIGHT(BL$1,2)),$U891,Holidays!$J$3:$J$937),
IF($T891&lt;DATEVALUE("10/1/20"&amp;RIGHT(BL$1,2)),NETWORKDAYS(DATEVALUE("10/1/20"&amp;RIGHT(BL$1,2)),DATEVALUE("9/30/20"&amp;RIGHT(BM$1,2)),Holidays!$J$3:$J$937),
IF($T891&gt;=DATEVALUE("10/1/20"&amp;RIGHT(BL$1,2)),NETWORKDAYS($T891,DATEVALUE("9/30/20"&amp;RIGHT(BM$1,2)),Holidays!$J$3:$J$937),"")))),"")/(NETWORKDAYS($T891,$U891,Holidays!$J$3:$J$937)),0))</f>
        <v/>
      </c>
      <c r="BN891" s="87" t="str">
        <f>IF($Q891="","",IFERROR(IF(OR(AND($T891&gt;=DATEVALUE("10/1/20"&amp;RIGHT(BM$1,2)),$T891&lt;=DATEVALUE("9/30/20"&amp;RIGHT(BN$1,2))),AND($U891&gt;=DATEVALUE("10/1/20"&amp;RIGHT(BM$1,2)),$U891&lt;=DATEVALUE("9/30/20"&amp;RIGHT(BN$1,2))),AND($T891&lt;=DATEVALUE("10/1/20"&amp;RIGHT(BM$1,2)),$U891&gt;=DATEVALUE("9/30/20"&amp;RIGHT(BN$1,2)))),
IF(AND($T891&gt;=DATEVALUE("10/1/20"&amp;RIGHT(BM$1,2)),$U891&lt;=DATEVALUE("9/30/20"&amp;RIGHT(BN$1,2))),NETWORKDAYS($T891,$U891,Holidays!$J$3:$J$937),
IF(AND($T891&lt;DATEVALUE("10/1/20"&amp;RIGHT(BM$1,2)),$U891&lt;=DATEVALUE("9/30/20"&amp;RIGHT(BN$1,2))),NETWORKDAYS(DATEVALUE("10/1/20"&amp;RIGHT(BM$1,2)),$U891,Holidays!$J$3:$J$937),
IF($T891&lt;DATEVALUE("10/1/20"&amp;RIGHT(BM$1,2)),NETWORKDAYS(DATEVALUE("10/1/20"&amp;RIGHT(BM$1,2)),DATEVALUE("9/30/20"&amp;RIGHT(BN$1,2)),Holidays!$J$3:$J$937),
IF($T891&gt;=DATEVALUE("10/1/20"&amp;RIGHT(BM$1,2)),NETWORKDAYS($T891,DATEVALUE("9/30/20"&amp;RIGHT(BN$1,2)),Holidays!$J$3:$J$937),"")))),"")/(NETWORKDAYS($T891,$U891,Holidays!$J$3:$J$937)),0))</f>
        <v/>
      </c>
      <c r="BO891" s="87" t="str">
        <f>IF($Q891="","",IFERROR(IF(OR(AND($T891&gt;=DATEVALUE("10/1/20"&amp;RIGHT(BN$1,2)),$T891&lt;=DATEVALUE("9/30/20"&amp;RIGHT(BO$1,2))),AND($U891&gt;=DATEVALUE("10/1/20"&amp;RIGHT(BN$1,2)),$U891&lt;=DATEVALUE("9/30/20"&amp;RIGHT(BO$1,2))),AND($T891&lt;=DATEVALUE("10/1/20"&amp;RIGHT(BN$1,2)),$U891&gt;=DATEVALUE("9/30/20"&amp;RIGHT(BO$1,2)))),
IF(AND($T891&gt;=DATEVALUE("10/1/20"&amp;RIGHT(BN$1,2)),$U891&lt;=DATEVALUE("9/30/20"&amp;RIGHT(BO$1,2))),NETWORKDAYS($T891,$U891,Holidays!$J$3:$J$937),
IF(AND($T891&lt;DATEVALUE("10/1/20"&amp;RIGHT(BN$1,2)),$U891&lt;=DATEVALUE("9/30/20"&amp;RIGHT(BO$1,2))),NETWORKDAYS(DATEVALUE("10/1/20"&amp;RIGHT(BN$1,2)),$U891,Holidays!$J$3:$J$937),
IF($T891&lt;DATEVALUE("10/1/20"&amp;RIGHT(BN$1,2)),NETWORKDAYS(DATEVALUE("10/1/20"&amp;RIGHT(BN$1,2)),DATEVALUE("9/30/20"&amp;RIGHT(BO$1,2)),Holidays!$J$3:$J$937),
IF($T891&gt;=DATEVALUE("10/1/20"&amp;RIGHT(BN$1,2)),NETWORKDAYS($T891,DATEVALUE("9/30/20"&amp;RIGHT(BO$1,2)),Holidays!$J$3:$J$937),"")))),"")/(NETWORKDAYS($T891,$U891,Holidays!$J$3:$J$937)),0))</f>
        <v/>
      </c>
      <c r="BP891" s="87" t="str">
        <f>IF($Q891="","",IFERROR(IF(OR(AND($T891&gt;=DATEVALUE("10/1/20"&amp;RIGHT(BO$1,2)),$T891&lt;=DATEVALUE("9/30/20"&amp;RIGHT(BP$1,2))),AND($U891&gt;=DATEVALUE("10/1/20"&amp;RIGHT(BO$1,2)),$U891&lt;=DATEVALUE("9/30/20"&amp;RIGHT(BP$1,2))),AND($T891&lt;=DATEVALUE("10/1/20"&amp;RIGHT(BO$1,2)),$U891&gt;=DATEVALUE("9/30/20"&amp;RIGHT(BP$1,2)))),
IF(AND($T891&gt;=DATEVALUE("10/1/20"&amp;RIGHT(BO$1,2)),$U891&lt;=DATEVALUE("9/30/20"&amp;RIGHT(BP$1,2))),NETWORKDAYS($T891,$U891,Holidays!$J$3:$J$937),
IF(AND($T891&lt;DATEVALUE("10/1/20"&amp;RIGHT(BO$1,2)),$U891&lt;=DATEVALUE("9/30/20"&amp;RIGHT(BP$1,2))),NETWORKDAYS(DATEVALUE("10/1/20"&amp;RIGHT(BO$1,2)),$U891,Holidays!$J$3:$J$937),
IF($T891&lt;DATEVALUE("10/1/20"&amp;RIGHT(BO$1,2)),NETWORKDAYS(DATEVALUE("10/1/20"&amp;RIGHT(BO$1,2)),DATEVALUE("9/30/20"&amp;RIGHT(BP$1,2)),Holidays!$J$3:$J$937),
IF($T891&gt;=DATEVALUE("10/1/20"&amp;RIGHT(BO$1,2)),NETWORKDAYS($T891,DATEVALUE("9/30/20"&amp;RIGHT(BP$1,2)),Holidays!$J$3:$J$937),"")))),"")/(NETWORKDAYS($T891,$U891,Holidays!$J$3:$J$937)),0))</f>
        <v/>
      </c>
      <c r="BQ891" s="87" t="str">
        <f>IF($Q891="","",IFERROR(IF(OR(AND($T891&gt;=DATEVALUE("10/1/20"&amp;RIGHT(BP$1,2)),$T891&lt;=DATEVALUE("9/30/20"&amp;RIGHT(BQ$1,2))),AND($U891&gt;=DATEVALUE("10/1/20"&amp;RIGHT(BP$1,2)),$U891&lt;=DATEVALUE("9/30/20"&amp;RIGHT(BQ$1,2))),AND($T891&lt;=DATEVALUE("10/1/20"&amp;RIGHT(BP$1,2)),$U891&gt;=DATEVALUE("9/30/20"&amp;RIGHT(BQ$1,2)))),
IF(AND($T891&gt;=DATEVALUE("10/1/20"&amp;RIGHT(BP$1,2)),$U891&lt;=DATEVALUE("9/30/20"&amp;RIGHT(BQ$1,2))),NETWORKDAYS($T891,$U891,Holidays!$J$3:$J$937),
IF(AND($T891&lt;DATEVALUE("10/1/20"&amp;RIGHT(BP$1,2)),$U891&lt;=DATEVALUE("9/30/20"&amp;RIGHT(BQ$1,2))),NETWORKDAYS(DATEVALUE("10/1/20"&amp;RIGHT(BP$1,2)),$U891,Holidays!$J$3:$J$937),
IF($T891&lt;DATEVALUE("10/1/20"&amp;RIGHT(BP$1,2)),NETWORKDAYS(DATEVALUE("10/1/20"&amp;RIGHT(BP$1,2)),DATEVALUE("9/30/20"&amp;RIGHT(BQ$1,2)),Holidays!$J$3:$J$937),
IF($T891&gt;=DATEVALUE("10/1/20"&amp;RIGHT(BP$1,2)),NETWORKDAYS($T891,DATEVALUE("9/30/20"&amp;RIGHT(BQ$1,2)),Holidays!$J$3:$J$937),"")))),"")/(NETWORKDAYS($T891,$U891,Holidays!$J$3:$J$937)),0))</f>
        <v/>
      </c>
      <c r="BR891" s="87" t="str">
        <f>IF($Q891="","",IFERROR(IF(OR(AND($T891&gt;=DATEVALUE("10/1/20"&amp;RIGHT(BQ$1,2)),$T891&lt;=DATEVALUE("9/30/20"&amp;RIGHT(BR$1,2))),AND($U891&gt;=DATEVALUE("10/1/20"&amp;RIGHT(BQ$1,2)),$U891&lt;=DATEVALUE("9/30/20"&amp;RIGHT(BR$1,2))),AND($T891&lt;=DATEVALUE("10/1/20"&amp;RIGHT(BQ$1,2)),$U891&gt;=DATEVALUE("9/30/20"&amp;RIGHT(BR$1,2)))),
IF(AND($T891&gt;=DATEVALUE("10/1/20"&amp;RIGHT(BQ$1,2)),$U891&lt;=DATEVALUE("9/30/20"&amp;RIGHT(BR$1,2))),NETWORKDAYS($T891,$U891,Holidays!$J$3:$J$937),
IF(AND($T891&lt;DATEVALUE("10/1/20"&amp;RIGHT(BQ$1,2)),$U891&lt;=DATEVALUE("9/30/20"&amp;RIGHT(BR$1,2))),NETWORKDAYS(DATEVALUE("10/1/20"&amp;RIGHT(BQ$1,2)),$U891,Holidays!$J$3:$J$937),
IF($T891&lt;DATEVALUE("10/1/20"&amp;RIGHT(BQ$1,2)),NETWORKDAYS(DATEVALUE("10/1/20"&amp;RIGHT(BQ$1,2)),DATEVALUE("9/30/20"&amp;RIGHT(BR$1,2)),Holidays!$J$3:$J$937),
IF($T891&gt;=DATEVALUE("10/1/20"&amp;RIGHT(BQ$1,2)),NETWORKDAYS($T891,DATEVALUE("9/30/20"&amp;RIGHT(BR$1,2)),Holidays!$J$3:$J$937),"")))),"")/(NETWORKDAYS($T891,$U891,Holidays!$J$3:$J$937)),0))</f>
        <v/>
      </c>
      <c r="BS891" s="87" t="str">
        <f>IF($Q891="","",IFERROR(IF(OR(AND($T891&gt;=DATEVALUE("10/1/20"&amp;RIGHT(BR$1,2)),$T891&lt;=DATEVALUE("9/30/20"&amp;RIGHT(BS$1,2))),AND($U891&gt;=DATEVALUE("10/1/20"&amp;RIGHT(BR$1,2)),$U891&lt;=DATEVALUE("9/30/20"&amp;RIGHT(BS$1,2))),AND($T891&lt;=DATEVALUE("10/1/20"&amp;RIGHT(BR$1,2)),$U891&gt;=DATEVALUE("9/30/20"&amp;RIGHT(BS$1,2)))),
IF(AND($T891&gt;=DATEVALUE("10/1/20"&amp;RIGHT(BR$1,2)),$U891&lt;=DATEVALUE("9/30/20"&amp;RIGHT(BS$1,2))),NETWORKDAYS($T891,$U891,Holidays!$J$3:$J$937),
IF(AND($T891&lt;DATEVALUE("10/1/20"&amp;RIGHT(BR$1,2)),$U891&lt;=DATEVALUE("9/30/20"&amp;RIGHT(BS$1,2))),NETWORKDAYS(DATEVALUE("10/1/20"&amp;RIGHT(BR$1,2)),$U891,Holidays!$J$3:$J$937),
IF($T891&lt;DATEVALUE("10/1/20"&amp;RIGHT(BR$1,2)),NETWORKDAYS(DATEVALUE("10/1/20"&amp;RIGHT(BR$1,2)),DATEVALUE("9/30/20"&amp;RIGHT(BS$1,2)),Holidays!$J$3:$J$937),
IF($T891&gt;=DATEVALUE("10/1/20"&amp;RIGHT(BR$1,2)),NETWORKDAYS($T891,DATEVALUE("9/30/20"&amp;RIGHT(BS$1,2)),Holidays!$J$3:$J$937),"")))),"")/(NETWORKDAYS($T891,$U891,Holidays!$J$3:$J$937)),0))</f>
        <v/>
      </c>
      <c r="BT891" s="87" t="str">
        <f>IF($Q891="","",IFERROR(IF(OR(AND($T891&gt;=DATEVALUE("10/1/20"&amp;RIGHT(BS$1,2)),$T891&lt;=DATEVALUE("9/30/20"&amp;RIGHT(BT$1,2))),AND($U891&gt;=DATEVALUE("10/1/20"&amp;RIGHT(BS$1,2)),$U891&lt;=DATEVALUE("9/30/20"&amp;RIGHT(BT$1,2))),AND($T891&lt;=DATEVALUE("10/1/20"&amp;RIGHT(BS$1,2)),$U891&gt;=DATEVALUE("9/30/20"&amp;RIGHT(BT$1,2)))),
IF(AND($T891&gt;=DATEVALUE("10/1/20"&amp;RIGHT(BS$1,2)),$U891&lt;=DATEVALUE("9/30/20"&amp;RIGHT(BT$1,2))),NETWORKDAYS($T891,$U891,Holidays!$J$3:$J$937),
IF(AND($T891&lt;DATEVALUE("10/1/20"&amp;RIGHT(BS$1,2)),$U891&lt;=DATEVALUE("9/30/20"&amp;RIGHT(BT$1,2))),NETWORKDAYS(DATEVALUE("10/1/20"&amp;RIGHT(BS$1,2)),$U891,Holidays!$J$3:$J$937),
IF($T891&lt;DATEVALUE("10/1/20"&amp;RIGHT(BS$1,2)),NETWORKDAYS(DATEVALUE("10/1/20"&amp;RIGHT(BS$1,2)),DATEVALUE("9/30/20"&amp;RIGHT(BT$1,2)),Holidays!$J$3:$J$937),
IF($T891&gt;=DATEVALUE("10/1/20"&amp;RIGHT(BS$1,2)),NETWORKDAYS($T891,DATEVALUE("9/30/20"&amp;RIGHT(BT$1,2)),Holidays!$J$3:$J$937),"")))),"")/(NETWORKDAYS($T891,$U891,Holidays!$J$3:$J$937)),0))</f>
        <v/>
      </c>
      <c r="BU891" s="87" t="str">
        <f>IF($Q891="","",IFERROR(IF(OR(AND($T891&gt;=DATEVALUE("10/1/20"&amp;RIGHT(BT$1,2)),$T891&lt;=DATEVALUE("9/30/20"&amp;RIGHT(BU$1,2))),AND($U891&gt;=DATEVALUE("10/1/20"&amp;RIGHT(BT$1,2)),$U891&lt;=DATEVALUE("9/30/20"&amp;RIGHT(BU$1,2))),AND($T891&lt;=DATEVALUE("10/1/20"&amp;RIGHT(BT$1,2)),$U891&gt;=DATEVALUE("9/30/20"&amp;RIGHT(BU$1,2)))),
IF(AND($T891&gt;=DATEVALUE("10/1/20"&amp;RIGHT(BT$1,2)),$U891&lt;=DATEVALUE("9/30/20"&amp;RIGHT(BU$1,2))),NETWORKDAYS($T891,$U891,Holidays!$J$3:$J$937),
IF(AND($T891&lt;DATEVALUE("10/1/20"&amp;RIGHT(BT$1,2)),$U891&lt;=DATEVALUE("9/30/20"&amp;RIGHT(BU$1,2))),NETWORKDAYS(DATEVALUE("10/1/20"&amp;RIGHT(BT$1,2)),$U891,Holidays!$J$3:$J$937),
IF($T891&lt;DATEVALUE("10/1/20"&amp;RIGHT(BT$1,2)),NETWORKDAYS(DATEVALUE("10/1/20"&amp;RIGHT(BT$1,2)),DATEVALUE("9/30/20"&amp;RIGHT(BU$1,2)),Holidays!$J$3:$J$937),
IF($T891&gt;=DATEVALUE("10/1/20"&amp;RIGHT(BT$1,2)),NETWORKDAYS($T891,DATEVALUE("9/30/20"&amp;RIGHT(BU$1,2)),Holidays!$J$3:$J$937),"")))),"")/(NETWORKDAYS($T891,$U891,Holidays!$J$3:$J$937)),0))</f>
        <v/>
      </c>
      <c r="BV891" s="87" t="str">
        <f>IF($Q891="","",IFERROR(IF(OR(AND($T891&gt;=DATEVALUE("10/1/20"&amp;RIGHT(BU$1,2)),$T891&lt;=DATEVALUE("9/30/20"&amp;RIGHT(BV$1,2))),AND($U891&gt;=DATEVALUE("10/1/20"&amp;RIGHT(BU$1,2)),$U891&lt;=DATEVALUE("9/30/20"&amp;RIGHT(BV$1,2))),AND($T891&lt;=DATEVALUE("10/1/20"&amp;RIGHT(BU$1,2)),$U891&gt;=DATEVALUE("9/30/20"&amp;RIGHT(BV$1,2)))),
IF(AND($T891&gt;=DATEVALUE("10/1/20"&amp;RIGHT(BU$1,2)),$U891&lt;=DATEVALUE("9/30/20"&amp;RIGHT(BV$1,2))),NETWORKDAYS($T891,$U891,Holidays!$J$3:$J$937),
IF(AND($T891&lt;DATEVALUE("10/1/20"&amp;RIGHT(BU$1,2)),$U891&lt;=DATEVALUE("9/30/20"&amp;RIGHT(BV$1,2))),NETWORKDAYS(DATEVALUE("10/1/20"&amp;RIGHT(BU$1,2)),$U891,Holidays!$J$3:$J$937),
IF($T891&lt;DATEVALUE("10/1/20"&amp;RIGHT(BU$1,2)),NETWORKDAYS(DATEVALUE("10/1/20"&amp;RIGHT(BU$1,2)),DATEVALUE("9/30/20"&amp;RIGHT(BV$1,2)),Holidays!$J$3:$J$937),
IF($T891&gt;=DATEVALUE("10/1/20"&amp;RIGHT(BU$1,2)),NETWORKDAYS($T891,DATEVALUE("9/30/20"&amp;RIGHT(BV$1,2)),Holidays!$J$3:$J$937),"")))),"")/(NETWORKDAYS($T891,$U891,Holidays!$J$3:$J$937)),0))</f>
        <v/>
      </c>
      <c r="BW891" s="87" t="str">
        <f>IF($Q891="","",IFERROR(IF(OR(AND($T891&gt;=DATEVALUE("10/1/20"&amp;RIGHT(BV$1,2)),$T891&lt;=DATEVALUE("9/30/20"&amp;RIGHT(BW$1,2))),AND($U891&gt;=DATEVALUE("10/1/20"&amp;RIGHT(BV$1,2)),$U891&lt;=DATEVALUE("9/30/20"&amp;RIGHT(BW$1,2))),AND($T891&lt;=DATEVALUE("10/1/20"&amp;RIGHT(BV$1,2)),$U891&gt;=DATEVALUE("9/30/20"&amp;RIGHT(BW$1,2)))),
IF(AND($T891&gt;=DATEVALUE("10/1/20"&amp;RIGHT(BV$1,2)),$U891&lt;=DATEVALUE("9/30/20"&amp;RIGHT(BW$1,2))),NETWORKDAYS($T891,$U891,Holidays!$J$3:$J$937),
IF(AND($T891&lt;DATEVALUE("10/1/20"&amp;RIGHT(BV$1,2)),$U891&lt;=DATEVALUE("9/30/20"&amp;RIGHT(BW$1,2))),NETWORKDAYS(DATEVALUE("10/1/20"&amp;RIGHT(BV$1,2)),$U891,Holidays!$J$3:$J$937),
IF($T891&lt;DATEVALUE("10/1/20"&amp;RIGHT(BV$1,2)),NETWORKDAYS(DATEVALUE("10/1/20"&amp;RIGHT(BV$1,2)),DATEVALUE("9/30/20"&amp;RIGHT(BW$1,2)),Holidays!$J$3:$J$937),
IF($T891&gt;=DATEVALUE("10/1/20"&amp;RIGHT(BV$1,2)),NETWORKDAYS($T891,DATEVALUE("9/30/20"&amp;RIGHT(BW$1,2)),Holidays!$J$3:$J$937),"")))),"")/(NETWORKDAYS($T891,$U891,Holidays!$J$3:$J$937)),0))</f>
        <v/>
      </c>
      <c r="BX891" s="87" t="str">
        <f>IF($Q891="","",IFERROR(IF(OR(AND($T891&gt;=DATEVALUE("10/1/20"&amp;RIGHT(BW$1,2)),$T891&lt;=DATEVALUE("9/30/20"&amp;RIGHT(BX$1,2))),AND($U891&gt;=DATEVALUE("10/1/20"&amp;RIGHT(BW$1,2)),$U891&lt;=DATEVALUE("9/30/20"&amp;RIGHT(BX$1,2))),AND($T891&lt;=DATEVALUE("10/1/20"&amp;RIGHT(BW$1,2)),$U891&gt;=DATEVALUE("9/30/20"&amp;RIGHT(BX$1,2)))),
IF(AND($T891&gt;=DATEVALUE("10/1/20"&amp;RIGHT(BW$1,2)),$U891&lt;=DATEVALUE("9/30/20"&amp;RIGHT(BX$1,2))),NETWORKDAYS($T891,$U891,Holidays!$J$3:$J$937),
IF(AND($T891&lt;DATEVALUE("10/1/20"&amp;RIGHT(BW$1,2)),$U891&lt;=DATEVALUE("9/30/20"&amp;RIGHT(BX$1,2))),NETWORKDAYS(DATEVALUE("10/1/20"&amp;RIGHT(BW$1,2)),$U891,Holidays!$J$3:$J$937),
IF($T891&lt;DATEVALUE("10/1/20"&amp;RIGHT(BW$1,2)),NETWORKDAYS(DATEVALUE("10/1/20"&amp;RIGHT(BW$1,2)),DATEVALUE("9/30/20"&amp;RIGHT(BX$1,2)),Holidays!$J$3:$J$937),
IF($T891&gt;=DATEVALUE("10/1/20"&amp;RIGHT(BW$1,2)),NETWORKDAYS($T891,DATEVALUE("9/30/20"&amp;RIGHT(BX$1,2)),Holidays!$J$3:$J$937),"")))),"")/(NETWORKDAYS($T891,$U891,Holidays!$J$3:$J$937)),0))</f>
        <v/>
      </c>
      <c r="BY891" s="87" t="str">
        <f>IF($Q891="","",IFERROR(IF(OR(AND($T891&gt;=DATEVALUE("10/1/20"&amp;RIGHT(BX$1,2)),$T891&lt;=DATEVALUE("9/30/20"&amp;RIGHT(BY$1,2))),AND($U891&gt;=DATEVALUE("10/1/20"&amp;RIGHT(BX$1,2)),$U891&lt;=DATEVALUE("9/30/20"&amp;RIGHT(BY$1,2))),AND($T891&lt;=DATEVALUE("10/1/20"&amp;RIGHT(BX$1,2)),$U891&gt;=DATEVALUE("9/30/20"&amp;RIGHT(BY$1,2)))),
IF(AND($T891&gt;=DATEVALUE("10/1/20"&amp;RIGHT(BX$1,2)),$U891&lt;=DATEVALUE("9/30/20"&amp;RIGHT(BY$1,2))),NETWORKDAYS($T891,$U891,Holidays!$J$3:$J$937),
IF(AND($T891&lt;DATEVALUE("10/1/20"&amp;RIGHT(BX$1,2)),$U891&lt;=DATEVALUE("9/30/20"&amp;RIGHT(BY$1,2))),NETWORKDAYS(DATEVALUE("10/1/20"&amp;RIGHT(BX$1,2)),$U891,Holidays!$J$3:$J$937),
IF($T891&lt;DATEVALUE("10/1/20"&amp;RIGHT(BX$1,2)),NETWORKDAYS(DATEVALUE("10/1/20"&amp;RIGHT(BX$1,2)),DATEVALUE("9/30/20"&amp;RIGHT(BY$1,2)),Holidays!$J$3:$J$937),
IF($T891&gt;=DATEVALUE("10/1/20"&amp;RIGHT(BX$1,2)),NETWORKDAYS($T891,DATEVALUE("9/30/20"&amp;RIGHT(BY$1,2)),Holidays!$J$3:$J$937),"")))),"")/(NETWORKDAYS($T891,$U891,Holidays!$J$3:$J$937)),0))</f>
        <v/>
      </c>
      <c r="BZ891" s="87" t="str">
        <f>IF($Q891="","",IFERROR(IF(OR(AND($T891&gt;=DATEVALUE("10/1/20"&amp;RIGHT(BY$1,2)),$T891&lt;=DATEVALUE("9/30/20"&amp;RIGHT(BZ$1,2))),AND($U891&gt;=DATEVALUE("10/1/20"&amp;RIGHT(BY$1,2)),$U891&lt;=DATEVALUE("9/30/20"&amp;RIGHT(BZ$1,2))),AND($T891&lt;=DATEVALUE("10/1/20"&amp;RIGHT(BY$1,2)),$U891&gt;=DATEVALUE("9/30/20"&amp;RIGHT(BZ$1,2)))),
IF(AND($T891&gt;=DATEVALUE("10/1/20"&amp;RIGHT(BY$1,2)),$U891&lt;=DATEVALUE("9/30/20"&amp;RIGHT(BZ$1,2))),NETWORKDAYS($T891,$U891,Holidays!$J$3:$J$937),
IF(AND($T891&lt;DATEVALUE("10/1/20"&amp;RIGHT(BY$1,2)),$U891&lt;=DATEVALUE("9/30/20"&amp;RIGHT(BZ$1,2))),NETWORKDAYS(DATEVALUE("10/1/20"&amp;RIGHT(BY$1,2)),$U891,Holidays!$J$3:$J$937),
IF($T891&lt;DATEVALUE("10/1/20"&amp;RIGHT(BY$1,2)),NETWORKDAYS(DATEVALUE("10/1/20"&amp;RIGHT(BY$1,2)),DATEVALUE("9/30/20"&amp;RIGHT(BZ$1,2)),Holidays!$J$3:$J$937),
IF($T891&gt;=DATEVALUE("10/1/20"&amp;RIGHT(BY$1,2)),NETWORKDAYS($T891,DATEVALUE("9/30/20"&amp;RIGHT(BZ$1,2)),Holidays!$J$3:$J$937),"")))),"")/(NETWORKDAYS($T891,$U891,Holidays!$J$3:$J$937)),0))</f>
        <v/>
      </c>
      <c r="CA891" s="87" t="str">
        <f>IF($Q891="","",IFERROR(IF(OR(AND($T891&gt;=DATEVALUE("10/1/20"&amp;RIGHT(BZ$1,2)),$T891&lt;=DATEVALUE("9/30/20"&amp;RIGHT(CA$1,2))),AND($U891&gt;=DATEVALUE("10/1/20"&amp;RIGHT(BZ$1,2)),$U891&lt;=DATEVALUE("9/30/20"&amp;RIGHT(CA$1,2))),AND($T891&lt;=DATEVALUE("10/1/20"&amp;RIGHT(BZ$1,2)),$U891&gt;=DATEVALUE("9/30/20"&amp;RIGHT(CA$1,2)))),
IF(AND($T891&gt;=DATEVALUE("10/1/20"&amp;RIGHT(BZ$1,2)),$U891&lt;=DATEVALUE("9/30/20"&amp;RIGHT(CA$1,2))),NETWORKDAYS($T891,$U891,Holidays!$J$3:$J$937),
IF(AND($T891&lt;DATEVALUE("10/1/20"&amp;RIGHT(BZ$1,2)),$U891&lt;=DATEVALUE("9/30/20"&amp;RIGHT(CA$1,2))),NETWORKDAYS(DATEVALUE("10/1/20"&amp;RIGHT(BZ$1,2)),$U891,Holidays!$J$3:$J$937),
IF($T891&lt;DATEVALUE("10/1/20"&amp;RIGHT(BZ$1,2)),NETWORKDAYS(DATEVALUE("10/1/20"&amp;RIGHT(BZ$1,2)),DATEVALUE("9/30/20"&amp;RIGHT(CA$1,2)),Holidays!$J$3:$J$937),
IF($T891&gt;=DATEVALUE("10/1/20"&amp;RIGHT(BZ$1,2)),NETWORKDAYS($T891,DATEVALUE("9/30/20"&amp;RIGHT(CA$1,2)),Holidays!$J$3:$J$937),"")))),"")/(NETWORKDAYS($T891,$U891,Holidays!$J$3:$J$937)),0))</f>
        <v/>
      </c>
      <c r="CB891" s="87" t="str">
        <f>IF($Q891="","",IFERROR(IF(OR(AND($T891&gt;=DATEVALUE("10/1/20"&amp;RIGHT(CA$1,2)),$T891&lt;=DATEVALUE("9/30/20"&amp;RIGHT(CB$1,2))),AND($U891&gt;=DATEVALUE("10/1/20"&amp;RIGHT(CA$1,2)),$U891&lt;=DATEVALUE("9/30/20"&amp;RIGHT(CB$1,2))),AND($T891&lt;=DATEVALUE("10/1/20"&amp;RIGHT(CA$1,2)),$U891&gt;=DATEVALUE("9/30/20"&amp;RIGHT(CB$1,2)))),
IF(AND($T891&gt;=DATEVALUE("10/1/20"&amp;RIGHT(CA$1,2)),$U891&lt;=DATEVALUE("9/30/20"&amp;RIGHT(CB$1,2))),NETWORKDAYS($T891,$U891,Holidays!$J$3:$J$937),
IF(AND($T891&lt;DATEVALUE("10/1/20"&amp;RIGHT(CA$1,2)),$U891&lt;=DATEVALUE("9/30/20"&amp;RIGHT(CB$1,2))),NETWORKDAYS(DATEVALUE("10/1/20"&amp;RIGHT(CA$1,2)),$U891,Holidays!$J$3:$J$937),
IF($T891&lt;DATEVALUE("10/1/20"&amp;RIGHT(CA$1,2)),NETWORKDAYS(DATEVALUE("10/1/20"&amp;RIGHT(CA$1,2)),DATEVALUE("9/30/20"&amp;RIGHT(CB$1,2)),Holidays!$J$3:$J$937),
IF($T891&gt;=DATEVALUE("10/1/20"&amp;RIGHT(CA$1,2)),NETWORKDAYS($T891,DATEVALUE("9/30/20"&amp;RIGHT(CB$1,2)),Holidays!$J$3:$J$937),"")))),"")/(NETWORKDAYS($T891,$U891,Holidays!$J$3:$J$937)),0))</f>
        <v/>
      </c>
    </row>
    <row r="892" spans="1:80">
      <c r="A892" s="97"/>
      <c r="B892" s="98" t="str">
        <f ca="1">IF(NOT($A892=""),OFFSET('WBS Reference &amp; User Procedure'!$A$1,MATCH($A892,'WBS Reference &amp; User Procedure'!$A:$A,0)-1,1),"")</f>
        <v/>
      </c>
      <c r="D892" s="97"/>
      <c r="T892" s="104" t="str">
        <f>IF(NOT(Q892=""),IF(NOT($S892=""),$S892,#REF!),"")</f>
        <v/>
      </c>
      <c r="U892" s="104" t="str">
        <f>IF(NOT(Q892=""),WORKDAY(T892,Q892,Holidays!$J$3:$J$937),"")</f>
        <v/>
      </c>
      <c r="V892" s="104"/>
      <c r="W892" s="104"/>
      <c r="X892" s="101" t="str">
        <f t="shared" si="197"/>
        <v/>
      </c>
      <c r="AL892" s="87" t="str">
        <f t="shared" ca="1" si="194"/>
        <v/>
      </c>
      <c r="AN892" s="87" t="str">
        <f t="shared" ca="1" si="200"/>
        <v/>
      </c>
      <c r="AO892" s="87" t="str">
        <f t="shared" ca="1" si="200"/>
        <v/>
      </c>
      <c r="AP892" s="87" t="str">
        <f t="shared" ca="1" si="200"/>
        <v/>
      </c>
      <c r="AQ892" s="87" t="str">
        <f t="shared" ca="1" si="200"/>
        <v/>
      </c>
      <c r="AR892" s="87" t="str">
        <f t="shared" ca="1" si="200"/>
        <v/>
      </c>
      <c r="AS892" s="87" t="str">
        <f t="shared" ca="1" si="200"/>
        <v/>
      </c>
      <c r="AT892" s="87" t="str">
        <f t="shared" ca="1" si="200"/>
        <v/>
      </c>
      <c r="AU892" s="87" t="str">
        <f t="shared" ca="1" si="200"/>
        <v/>
      </c>
      <c r="AV892" s="87" t="str">
        <f t="shared" ca="1" si="200"/>
        <v/>
      </c>
      <c r="AW892" s="87" t="str">
        <f t="shared" ca="1" si="200"/>
        <v/>
      </c>
      <c r="AX892" s="87" t="str">
        <f t="shared" ca="1" si="201"/>
        <v/>
      </c>
      <c r="AY892" s="87" t="str">
        <f t="shared" ca="1" si="201"/>
        <v/>
      </c>
      <c r="AZ892" s="87" t="str">
        <f t="shared" ca="1" si="201"/>
        <v/>
      </c>
      <c r="BA892" s="87" t="str">
        <f t="shared" ca="1" si="201"/>
        <v/>
      </c>
      <c r="BB892" s="87" t="str">
        <f t="shared" ca="1" si="201"/>
        <v/>
      </c>
      <c r="BC892" s="87" t="str">
        <f t="shared" ca="1" si="201"/>
        <v/>
      </c>
      <c r="BD892" s="87" t="str">
        <f t="shared" ca="1" si="201"/>
        <v/>
      </c>
      <c r="BE892" s="87" t="str">
        <f t="shared" ca="1" si="201"/>
        <v/>
      </c>
      <c r="BF892" s="87" t="str">
        <f t="shared" ca="1" si="201"/>
        <v/>
      </c>
      <c r="BG892" s="87" t="str">
        <f t="shared" ca="1" si="201"/>
        <v/>
      </c>
      <c r="BI892" s="87" t="str">
        <f>IF($Q892="","",IFERROR(IF(OR(AND($T892&gt;=DATEVALUE("10/1/20"&amp;RIGHT(BH$1,2)),$T892&lt;=DATEVALUE("9/30/20"&amp;RIGHT(BI$1,2))),AND($U892&gt;=DATEVALUE("10/1/20"&amp;RIGHT(BH$1,2)),$U892&lt;=DATEVALUE("9/30/20"&amp;RIGHT(BI$1,2))),AND($T892&lt;=DATEVALUE("10/1/20"&amp;RIGHT(BH$1,2)),$U892&gt;=DATEVALUE("9/30/20"&amp;RIGHT(BI$1,2)))),
IF(AND($T892&gt;=DATEVALUE("10/1/20"&amp;RIGHT(BH$1,2)),$U892&lt;=DATEVALUE("9/30/20"&amp;RIGHT(BI$1,2))),NETWORKDAYS($T892,$U892,Holidays!$J$3:$J$937),
IF(AND($T892&lt;DATEVALUE("10/1/20"&amp;RIGHT(BH$1,2)),$U892&lt;=DATEVALUE("9/30/20"&amp;RIGHT(BI$1,2))),NETWORKDAYS(DATEVALUE("10/1/20"&amp;RIGHT(BH$1,2)),$U892,Holidays!$J$3:$J$937),
IF($T892&lt;DATEVALUE("10/1/20"&amp;RIGHT(BH$1,2)),NETWORKDAYS(DATEVALUE("10/1/20"&amp;RIGHT(BH$1,2)),DATEVALUE("9/30/20"&amp;RIGHT(BI$1,2)),Holidays!$J$3:$J$937),
IF($T892&gt;=DATEVALUE("10/1/20"&amp;RIGHT(BH$1,2)),NETWORKDAYS($T892,DATEVALUE("9/30/20"&amp;RIGHT(BI$1,2)),Holidays!$J$3:$J$937),"")))),"")/(NETWORKDAYS($T892,$U892,Holidays!$J$3:$J$937)),0))</f>
        <v/>
      </c>
      <c r="BJ892" s="87" t="str">
        <f>IF($Q892="","",IFERROR(IF(OR(AND($T892&gt;=DATEVALUE("10/1/20"&amp;RIGHT(BI$1,2)),$T892&lt;=DATEVALUE("9/30/20"&amp;RIGHT(BJ$1,2))),AND($U892&gt;=DATEVALUE("10/1/20"&amp;RIGHT(BI$1,2)),$U892&lt;=DATEVALUE("9/30/20"&amp;RIGHT(BJ$1,2))),AND($T892&lt;=DATEVALUE("10/1/20"&amp;RIGHT(BI$1,2)),$U892&gt;=DATEVALUE("9/30/20"&amp;RIGHT(BJ$1,2)))),
IF(AND($T892&gt;=DATEVALUE("10/1/20"&amp;RIGHT(BI$1,2)),$U892&lt;=DATEVALUE("9/30/20"&amp;RIGHT(BJ$1,2))),NETWORKDAYS($T892,$U892,Holidays!$J$3:$J$937),
IF(AND($T892&lt;DATEVALUE("10/1/20"&amp;RIGHT(BI$1,2)),$U892&lt;=DATEVALUE("9/30/20"&amp;RIGHT(BJ$1,2))),NETWORKDAYS(DATEVALUE("10/1/20"&amp;RIGHT(BI$1,2)),$U892,Holidays!$J$3:$J$937),
IF($T892&lt;DATEVALUE("10/1/20"&amp;RIGHT(BI$1,2)),NETWORKDAYS(DATEVALUE("10/1/20"&amp;RIGHT(BI$1,2)),DATEVALUE("9/30/20"&amp;RIGHT(BJ$1,2)),Holidays!$J$3:$J$937),
IF($T892&gt;=DATEVALUE("10/1/20"&amp;RIGHT(BI$1,2)),NETWORKDAYS($T892,DATEVALUE("9/30/20"&amp;RIGHT(BJ$1,2)),Holidays!$J$3:$J$937),"")))),"")/(NETWORKDAYS($T892,$U892,Holidays!$J$3:$J$937)),0))</f>
        <v/>
      </c>
      <c r="BK892" s="87" t="str">
        <f>IF($Q892="","",IFERROR(IF(OR(AND($T892&gt;=DATEVALUE("10/1/20"&amp;RIGHT(BJ$1,2)),$T892&lt;=DATEVALUE("9/30/20"&amp;RIGHT(BK$1,2))),AND($U892&gt;=DATEVALUE("10/1/20"&amp;RIGHT(BJ$1,2)),$U892&lt;=DATEVALUE("9/30/20"&amp;RIGHT(BK$1,2))),AND($T892&lt;=DATEVALUE("10/1/20"&amp;RIGHT(BJ$1,2)),$U892&gt;=DATEVALUE("9/30/20"&amp;RIGHT(BK$1,2)))),
IF(AND($T892&gt;=DATEVALUE("10/1/20"&amp;RIGHT(BJ$1,2)),$U892&lt;=DATEVALUE("9/30/20"&amp;RIGHT(BK$1,2))),NETWORKDAYS($T892,$U892,Holidays!$J$3:$J$937),
IF(AND($T892&lt;DATEVALUE("10/1/20"&amp;RIGHT(BJ$1,2)),$U892&lt;=DATEVALUE("9/30/20"&amp;RIGHT(BK$1,2))),NETWORKDAYS(DATEVALUE("10/1/20"&amp;RIGHT(BJ$1,2)),$U892,Holidays!$J$3:$J$937),
IF($T892&lt;DATEVALUE("10/1/20"&amp;RIGHT(BJ$1,2)),NETWORKDAYS(DATEVALUE("10/1/20"&amp;RIGHT(BJ$1,2)),DATEVALUE("9/30/20"&amp;RIGHT(BK$1,2)),Holidays!$J$3:$J$937),
IF($T892&gt;=DATEVALUE("10/1/20"&amp;RIGHT(BJ$1,2)),NETWORKDAYS($T892,DATEVALUE("9/30/20"&amp;RIGHT(BK$1,2)),Holidays!$J$3:$J$937),"")))),"")/(NETWORKDAYS($T892,$U892,Holidays!$J$3:$J$937)),0))</f>
        <v/>
      </c>
      <c r="BL892" s="87" t="str">
        <f>IF($Q892="","",IFERROR(IF(OR(AND($T892&gt;=DATEVALUE("10/1/20"&amp;RIGHT(BK$1,2)),$T892&lt;=DATEVALUE("9/30/20"&amp;RIGHT(BL$1,2))),AND($U892&gt;=DATEVALUE("10/1/20"&amp;RIGHT(BK$1,2)),$U892&lt;=DATEVALUE("9/30/20"&amp;RIGHT(BL$1,2))),AND($T892&lt;=DATEVALUE("10/1/20"&amp;RIGHT(BK$1,2)),$U892&gt;=DATEVALUE("9/30/20"&amp;RIGHT(BL$1,2)))),
IF(AND($T892&gt;=DATEVALUE("10/1/20"&amp;RIGHT(BK$1,2)),$U892&lt;=DATEVALUE("9/30/20"&amp;RIGHT(BL$1,2))),NETWORKDAYS($T892,$U892,Holidays!$J$3:$J$937),
IF(AND($T892&lt;DATEVALUE("10/1/20"&amp;RIGHT(BK$1,2)),$U892&lt;=DATEVALUE("9/30/20"&amp;RIGHT(BL$1,2))),NETWORKDAYS(DATEVALUE("10/1/20"&amp;RIGHT(BK$1,2)),$U892,Holidays!$J$3:$J$937),
IF($T892&lt;DATEVALUE("10/1/20"&amp;RIGHT(BK$1,2)),NETWORKDAYS(DATEVALUE("10/1/20"&amp;RIGHT(BK$1,2)),DATEVALUE("9/30/20"&amp;RIGHT(BL$1,2)),Holidays!$J$3:$J$937),
IF($T892&gt;=DATEVALUE("10/1/20"&amp;RIGHT(BK$1,2)),NETWORKDAYS($T892,DATEVALUE("9/30/20"&amp;RIGHT(BL$1,2)),Holidays!$J$3:$J$937),"")))),"")/(NETWORKDAYS($T892,$U892,Holidays!$J$3:$J$937)),0))</f>
        <v/>
      </c>
      <c r="BM892" s="87" t="str">
        <f>IF($Q892="","",IFERROR(IF(OR(AND($T892&gt;=DATEVALUE("10/1/20"&amp;RIGHT(BL$1,2)),$T892&lt;=DATEVALUE("9/30/20"&amp;RIGHT(BM$1,2))),AND($U892&gt;=DATEVALUE("10/1/20"&amp;RIGHT(BL$1,2)),$U892&lt;=DATEVALUE("9/30/20"&amp;RIGHT(BM$1,2))),AND($T892&lt;=DATEVALUE("10/1/20"&amp;RIGHT(BL$1,2)),$U892&gt;=DATEVALUE("9/30/20"&amp;RIGHT(BM$1,2)))),
IF(AND($T892&gt;=DATEVALUE("10/1/20"&amp;RIGHT(BL$1,2)),$U892&lt;=DATEVALUE("9/30/20"&amp;RIGHT(BM$1,2))),NETWORKDAYS($T892,$U892,Holidays!$J$3:$J$937),
IF(AND($T892&lt;DATEVALUE("10/1/20"&amp;RIGHT(BL$1,2)),$U892&lt;=DATEVALUE("9/30/20"&amp;RIGHT(BM$1,2))),NETWORKDAYS(DATEVALUE("10/1/20"&amp;RIGHT(BL$1,2)),$U892,Holidays!$J$3:$J$937),
IF($T892&lt;DATEVALUE("10/1/20"&amp;RIGHT(BL$1,2)),NETWORKDAYS(DATEVALUE("10/1/20"&amp;RIGHT(BL$1,2)),DATEVALUE("9/30/20"&amp;RIGHT(BM$1,2)),Holidays!$J$3:$J$937),
IF($T892&gt;=DATEVALUE("10/1/20"&amp;RIGHT(BL$1,2)),NETWORKDAYS($T892,DATEVALUE("9/30/20"&amp;RIGHT(BM$1,2)),Holidays!$J$3:$J$937),"")))),"")/(NETWORKDAYS($T892,$U892,Holidays!$J$3:$J$937)),0))</f>
        <v/>
      </c>
      <c r="BN892" s="87" t="str">
        <f>IF($Q892="","",IFERROR(IF(OR(AND($T892&gt;=DATEVALUE("10/1/20"&amp;RIGHT(BM$1,2)),$T892&lt;=DATEVALUE("9/30/20"&amp;RIGHT(BN$1,2))),AND($U892&gt;=DATEVALUE("10/1/20"&amp;RIGHT(BM$1,2)),$U892&lt;=DATEVALUE("9/30/20"&amp;RIGHT(BN$1,2))),AND($T892&lt;=DATEVALUE("10/1/20"&amp;RIGHT(BM$1,2)),$U892&gt;=DATEVALUE("9/30/20"&amp;RIGHT(BN$1,2)))),
IF(AND($T892&gt;=DATEVALUE("10/1/20"&amp;RIGHT(BM$1,2)),$U892&lt;=DATEVALUE("9/30/20"&amp;RIGHT(BN$1,2))),NETWORKDAYS($T892,$U892,Holidays!$J$3:$J$937),
IF(AND($T892&lt;DATEVALUE("10/1/20"&amp;RIGHT(BM$1,2)),$U892&lt;=DATEVALUE("9/30/20"&amp;RIGHT(BN$1,2))),NETWORKDAYS(DATEVALUE("10/1/20"&amp;RIGHT(BM$1,2)),$U892,Holidays!$J$3:$J$937),
IF($T892&lt;DATEVALUE("10/1/20"&amp;RIGHT(BM$1,2)),NETWORKDAYS(DATEVALUE("10/1/20"&amp;RIGHT(BM$1,2)),DATEVALUE("9/30/20"&amp;RIGHT(BN$1,2)),Holidays!$J$3:$J$937),
IF($T892&gt;=DATEVALUE("10/1/20"&amp;RIGHT(BM$1,2)),NETWORKDAYS($T892,DATEVALUE("9/30/20"&amp;RIGHT(BN$1,2)),Holidays!$J$3:$J$937),"")))),"")/(NETWORKDAYS($T892,$U892,Holidays!$J$3:$J$937)),0))</f>
        <v/>
      </c>
      <c r="BO892" s="87" t="str">
        <f>IF($Q892="","",IFERROR(IF(OR(AND($T892&gt;=DATEVALUE("10/1/20"&amp;RIGHT(BN$1,2)),$T892&lt;=DATEVALUE("9/30/20"&amp;RIGHT(BO$1,2))),AND($U892&gt;=DATEVALUE("10/1/20"&amp;RIGHT(BN$1,2)),$U892&lt;=DATEVALUE("9/30/20"&amp;RIGHT(BO$1,2))),AND($T892&lt;=DATEVALUE("10/1/20"&amp;RIGHT(BN$1,2)),$U892&gt;=DATEVALUE("9/30/20"&amp;RIGHT(BO$1,2)))),
IF(AND($T892&gt;=DATEVALUE("10/1/20"&amp;RIGHT(BN$1,2)),$U892&lt;=DATEVALUE("9/30/20"&amp;RIGHT(BO$1,2))),NETWORKDAYS($T892,$U892,Holidays!$J$3:$J$937),
IF(AND($T892&lt;DATEVALUE("10/1/20"&amp;RIGHT(BN$1,2)),$U892&lt;=DATEVALUE("9/30/20"&amp;RIGHT(BO$1,2))),NETWORKDAYS(DATEVALUE("10/1/20"&amp;RIGHT(BN$1,2)),$U892,Holidays!$J$3:$J$937),
IF($T892&lt;DATEVALUE("10/1/20"&amp;RIGHT(BN$1,2)),NETWORKDAYS(DATEVALUE("10/1/20"&amp;RIGHT(BN$1,2)),DATEVALUE("9/30/20"&amp;RIGHT(BO$1,2)),Holidays!$J$3:$J$937),
IF($T892&gt;=DATEVALUE("10/1/20"&amp;RIGHT(BN$1,2)),NETWORKDAYS($T892,DATEVALUE("9/30/20"&amp;RIGHT(BO$1,2)),Holidays!$J$3:$J$937),"")))),"")/(NETWORKDAYS($T892,$U892,Holidays!$J$3:$J$937)),0))</f>
        <v/>
      </c>
      <c r="BP892" s="87" t="str">
        <f>IF($Q892="","",IFERROR(IF(OR(AND($T892&gt;=DATEVALUE("10/1/20"&amp;RIGHT(BO$1,2)),$T892&lt;=DATEVALUE("9/30/20"&amp;RIGHT(BP$1,2))),AND($U892&gt;=DATEVALUE("10/1/20"&amp;RIGHT(BO$1,2)),$U892&lt;=DATEVALUE("9/30/20"&amp;RIGHT(BP$1,2))),AND($T892&lt;=DATEVALUE("10/1/20"&amp;RIGHT(BO$1,2)),$U892&gt;=DATEVALUE("9/30/20"&amp;RIGHT(BP$1,2)))),
IF(AND($T892&gt;=DATEVALUE("10/1/20"&amp;RIGHT(BO$1,2)),$U892&lt;=DATEVALUE("9/30/20"&amp;RIGHT(BP$1,2))),NETWORKDAYS($T892,$U892,Holidays!$J$3:$J$937),
IF(AND($T892&lt;DATEVALUE("10/1/20"&amp;RIGHT(BO$1,2)),$U892&lt;=DATEVALUE("9/30/20"&amp;RIGHT(BP$1,2))),NETWORKDAYS(DATEVALUE("10/1/20"&amp;RIGHT(BO$1,2)),$U892,Holidays!$J$3:$J$937),
IF($T892&lt;DATEVALUE("10/1/20"&amp;RIGHT(BO$1,2)),NETWORKDAYS(DATEVALUE("10/1/20"&amp;RIGHT(BO$1,2)),DATEVALUE("9/30/20"&amp;RIGHT(BP$1,2)),Holidays!$J$3:$J$937),
IF($T892&gt;=DATEVALUE("10/1/20"&amp;RIGHT(BO$1,2)),NETWORKDAYS($T892,DATEVALUE("9/30/20"&amp;RIGHT(BP$1,2)),Holidays!$J$3:$J$937),"")))),"")/(NETWORKDAYS($T892,$U892,Holidays!$J$3:$J$937)),0))</f>
        <v/>
      </c>
      <c r="BQ892" s="87" t="str">
        <f>IF($Q892="","",IFERROR(IF(OR(AND($T892&gt;=DATEVALUE("10/1/20"&amp;RIGHT(BP$1,2)),$T892&lt;=DATEVALUE("9/30/20"&amp;RIGHT(BQ$1,2))),AND($U892&gt;=DATEVALUE("10/1/20"&amp;RIGHT(BP$1,2)),$U892&lt;=DATEVALUE("9/30/20"&amp;RIGHT(BQ$1,2))),AND($T892&lt;=DATEVALUE("10/1/20"&amp;RIGHT(BP$1,2)),$U892&gt;=DATEVALUE("9/30/20"&amp;RIGHT(BQ$1,2)))),
IF(AND($T892&gt;=DATEVALUE("10/1/20"&amp;RIGHT(BP$1,2)),$U892&lt;=DATEVALUE("9/30/20"&amp;RIGHT(BQ$1,2))),NETWORKDAYS($T892,$U892,Holidays!$J$3:$J$937),
IF(AND($T892&lt;DATEVALUE("10/1/20"&amp;RIGHT(BP$1,2)),$U892&lt;=DATEVALUE("9/30/20"&amp;RIGHT(BQ$1,2))),NETWORKDAYS(DATEVALUE("10/1/20"&amp;RIGHT(BP$1,2)),$U892,Holidays!$J$3:$J$937),
IF($T892&lt;DATEVALUE("10/1/20"&amp;RIGHT(BP$1,2)),NETWORKDAYS(DATEVALUE("10/1/20"&amp;RIGHT(BP$1,2)),DATEVALUE("9/30/20"&amp;RIGHT(BQ$1,2)),Holidays!$J$3:$J$937),
IF($T892&gt;=DATEVALUE("10/1/20"&amp;RIGHT(BP$1,2)),NETWORKDAYS($T892,DATEVALUE("9/30/20"&amp;RIGHT(BQ$1,2)),Holidays!$J$3:$J$937),"")))),"")/(NETWORKDAYS($T892,$U892,Holidays!$J$3:$J$937)),0))</f>
        <v/>
      </c>
      <c r="BR892" s="87" t="str">
        <f>IF($Q892="","",IFERROR(IF(OR(AND($T892&gt;=DATEVALUE("10/1/20"&amp;RIGHT(BQ$1,2)),$T892&lt;=DATEVALUE("9/30/20"&amp;RIGHT(BR$1,2))),AND($U892&gt;=DATEVALUE("10/1/20"&amp;RIGHT(BQ$1,2)),$U892&lt;=DATEVALUE("9/30/20"&amp;RIGHT(BR$1,2))),AND($T892&lt;=DATEVALUE("10/1/20"&amp;RIGHT(BQ$1,2)),$U892&gt;=DATEVALUE("9/30/20"&amp;RIGHT(BR$1,2)))),
IF(AND($T892&gt;=DATEVALUE("10/1/20"&amp;RIGHT(BQ$1,2)),$U892&lt;=DATEVALUE("9/30/20"&amp;RIGHT(BR$1,2))),NETWORKDAYS($T892,$U892,Holidays!$J$3:$J$937),
IF(AND($T892&lt;DATEVALUE("10/1/20"&amp;RIGHT(BQ$1,2)),$U892&lt;=DATEVALUE("9/30/20"&amp;RIGHT(BR$1,2))),NETWORKDAYS(DATEVALUE("10/1/20"&amp;RIGHT(BQ$1,2)),$U892,Holidays!$J$3:$J$937),
IF($T892&lt;DATEVALUE("10/1/20"&amp;RIGHT(BQ$1,2)),NETWORKDAYS(DATEVALUE("10/1/20"&amp;RIGHT(BQ$1,2)),DATEVALUE("9/30/20"&amp;RIGHT(BR$1,2)),Holidays!$J$3:$J$937),
IF($T892&gt;=DATEVALUE("10/1/20"&amp;RIGHT(BQ$1,2)),NETWORKDAYS($T892,DATEVALUE("9/30/20"&amp;RIGHT(BR$1,2)),Holidays!$J$3:$J$937),"")))),"")/(NETWORKDAYS($T892,$U892,Holidays!$J$3:$J$937)),0))</f>
        <v/>
      </c>
      <c r="BS892" s="87" t="str">
        <f>IF($Q892="","",IFERROR(IF(OR(AND($T892&gt;=DATEVALUE("10/1/20"&amp;RIGHT(BR$1,2)),$T892&lt;=DATEVALUE("9/30/20"&amp;RIGHT(BS$1,2))),AND($U892&gt;=DATEVALUE("10/1/20"&amp;RIGHT(BR$1,2)),$U892&lt;=DATEVALUE("9/30/20"&amp;RIGHT(BS$1,2))),AND($T892&lt;=DATEVALUE("10/1/20"&amp;RIGHT(BR$1,2)),$U892&gt;=DATEVALUE("9/30/20"&amp;RIGHT(BS$1,2)))),
IF(AND($T892&gt;=DATEVALUE("10/1/20"&amp;RIGHT(BR$1,2)),$U892&lt;=DATEVALUE("9/30/20"&amp;RIGHT(BS$1,2))),NETWORKDAYS($T892,$U892,Holidays!$J$3:$J$937),
IF(AND($T892&lt;DATEVALUE("10/1/20"&amp;RIGHT(BR$1,2)),$U892&lt;=DATEVALUE("9/30/20"&amp;RIGHT(BS$1,2))),NETWORKDAYS(DATEVALUE("10/1/20"&amp;RIGHT(BR$1,2)),$U892,Holidays!$J$3:$J$937),
IF($T892&lt;DATEVALUE("10/1/20"&amp;RIGHT(BR$1,2)),NETWORKDAYS(DATEVALUE("10/1/20"&amp;RIGHT(BR$1,2)),DATEVALUE("9/30/20"&amp;RIGHT(BS$1,2)),Holidays!$J$3:$J$937),
IF($T892&gt;=DATEVALUE("10/1/20"&amp;RIGHT(BR$1,2)),NETWORKDAYS($T892,DATEVALUE("9/30/20"&amp;RIGHT(BS$1,2)),Holidays!$J$3:$J$937),"")))),"")/(NETWORKDAYS($T892,$U892,Holidays!$J$3:$J$937)),0))</f>
        <v/>
      </c>
      <c r="BT892" s="87" t="str">
        <f>IF($Q892="","",IFERROR(IF(OR(AND($T892&gt;=DATEVALUE("10/1/20"&amp;RIGHT(BS$1,2)),$T892&lt;=DATEVALUE("9/30/20"&amp;RIGHT(BT$1,2))),AND($U892&gt;=DATEVALUE("10/1/20"&amp;RIGHT(BS$1,2)),$U892&lt;=DATEVALUE("9/30/20"&amp;RIGHT(BT$1,2))),AND($T892&lt;=DATEVALUE("10/1/20"&amp;RIGHT(BS$1,2)),$U892&gt;=DATEVALUE("9/30/20"&amp;RIGHT(BT$1,2)))),
IF(AND($T892&gt;=DATEVALUE("10/1/20"&amp;RIGHT(BS$1,2)),$U892&lt;=DATEVALUE("9/30/20"&amp;RIGHT(BT$1,2))),NETWORKDAYS($T892,$U892,Holidays!$J$3:$J$937),
IF(AND($T892&lt;DATEVALUE("10/1/20"&amp;RIGHT(BS$1,2)),$U892&lt;=DATEVALUE("9/30/20"&amp;RIGHT(BT$1,2))),NETWORKDAYS(DATEVALUE("10/1/20"&amp;RIGHT(BS$1,2)),$U892,Holidays!$J$3:$J$937),
IF($T892&lt;DATEVALUE("10/1/20"&amp;RIGHT(BS$1,2)),NETWORKDAYS(DATEVALUE("10/1/20"&amp;RIGHT(BS$1,2)),DATEVALUE("9/30/20"&amp;RIGHT(BT$1,2)),Holidays!$J$3:$J$937),
IF($T892&gt;=DATEVALUE("10/1/20"&amp;RIGHT(BS$1,2)),NETWORKDAYS($T892,DATEVALUE("9/30/20"&amp;RIGHT(BT$1,2)),Holidays!$J$3:$J$937),"")))),"")/(NETWORKDAYS($T892,$U892,Holidays!$J$3:$J$937)),0))</f>
        <v/>
      </c>
      <c r="BU892" s="87" t="str">
        <f>IF($Q892="","",IFERROR(IF(OR(AND($T892&gt;=DATEVALUE("10/1/20"&amp;RIGHT(BT$1,2)),$T892&lt;=DATEVALUE("9/30/20"&amp;RIGHT(BU$1,2))),AND($U892&gt;=DATEVALUE("10/1/20"&amp;RIGHT(BT$1,2)),$U892&lt;=DATEVALUE("9/30/20"&amp;RIGHT(BU$1,2))),AND($T892&lt;=DATEVALUE("10/1/20"&amp;RIGHT(BT$1,2)),$U892&gt;=DATEVALUE("9/30/20"&amp;RIGHT(BU$1,2)))),
IF(AND($T892&gt;=DATEVALUE("10/1/20"&amp;RIGHT(BT$1,2)),$U892&lt;=DATEVALUE("9/30/20"&amp;RIGHT(BU$1,2))),NETWORKDAYS($T892,$U892,Holidays!$J$3:$J$937),
IF(AND($T892&lt;DATEVALUE("10/1/20"&amp;RIGHT(BT$1,2)),$U892&lt;=DATEVALUE("9/30/20"&amp;RIGHT(BU$1,2))),NETWORKDAYS(DATEVALUE("10/1/20"&amp;RIGHT(BT$1,2)),$U892,Holidays!$J$3:$J$937),
IF($T892&lt;DATEVALUE("10/1/20"&amp;RIGHT(BT$1,2)),NETWORKDAYS(DATEVALUE("10/1/20"&amp;RIGHT(BT$1,2)),DATEVALUE("9/30/20"&amp;RIGHT(BU$1,2)),Holidays!$J$3:$J$937),
IF($T892&gt;=DATEVALUE("10/1/20"&amp;RIGHT(BT$1,2)),NETWORKDAYS($T892,DATEVALUE("9/30/20"&amp;RIGHT(BU$1,2)),Holidays!$J$3:$J$937),"")))),"")/(NETWORKDAYS($T892,$U892,Holidays!$J$3:$J$937)),0))</f>
        <v/>
      </c>
      <c r="BV892" s="87" t="str">
        <f>IF($Q892="","",IFERROR(IF(OR(AND($T892&gt;=DATEVALUE("10/1/20"&amp;RIGHT(BU$1,2)),$T892&lt;=DATEVALUE("9/30/20"&amp;RIGHT(BV$1,2))),AND($U892&gt;=DATEVALUE("10/1/20"&amp;RIGHT(BU$1,2)),$U892&lt;=DATEVALUE("9/30/20"&amp;RIGHT(BV$1,2))),AND($T892&lt;=DATEVALUE("10/1/20"&amp;RIGHT(BU$1,2)),$U892&gt;=DATEVALUE("9/30/20"&amp;RIGHT(BV$1,2)))),
IF(AND($T892&gt;=DATEVALUE("10/1/20"&amp;RIGHT(BU$1,2)),$U892&lt;=DATEVALUE("9/30/20"&amp;RIGHT(BV$1,2))),NETWORKDAYS($T892,$U892,Holidays!$J$3:$J$937),
IF(AND($T892&lt;DATEVALUE("10/1/20"&amp;RIGHT(BU$1,2)),$U892&lt;=DATEVALUE("9/30/20"&amp;RIGHT(BV$1,2))),NETWORKDAYS(DATEVALUE("10/1/20"&amp;RIGHT(BU$1,2)),$U892,Holidays!$J$3:$J$937),
IF($T892&lt;DATEVALUE("10/1/20"&amp;RIGHT(BU$1,2)),NETWORKDAYS(DATEVALUE("10/1/20"&amp;RIGHT(BU$1,2)),DATEVALUE("9/30/20"&amp;RIGHT(BV$1,2)),Holidays!$J$3:$J$937),
IF($T892&gt;=DATEVALUE("10/1/20"&amp;RIGHT(BU$1,2)),NETWORKDAYS($T892,DATEVALUE("9/30/20"&amp;RIGHT(BV$1,2)),Holidays!$J$3:$J$937),"")))),"")/(NETWORKDAYS($T892,$U892,Holidays!$J$3:$J$937)),0))</f>
        <v/>
      </c>
      <c r="BW892" s="87" t="str">
        <f>IF($Q892="","",IFERROR(IF(OR(AND($T892&gt;=DATEVALUE("10/1/20"&amp;RIGHT(BV$1,2)),$T892&lt;=DATEVALUE("9/30/20"&amp;RIGHT(BW$1,2))),AND($U892&gt;=DATEVALUE("10/1/20"&amp;RIGHT(BV$1,2)),$U892&lt;=DATEVALUE("9/30/20"&amp;RIGHT(BW$1,2))),AND($T892&lt;=DATEVALUE("10/1/20"&amp;RIGHT(BV$1,2)),$U892&gt;=DATEVALUE("9/30/20"&amp;RIGHT(BW$1,2)))),
IF(AND($T892&gt;=DATEVALUE("10/1/20"&amp;RIGHT(BV$1,2)),$U892&lt;=DATEVALUE("9/30/20"&amp;RIGHT(BW$1,2))),NETWORKDAYS($T892,$U892,Holidays!$J$3:$J$937),
IF(AND($T892&lt;DATEVALUE("10/1/20"&amp;RIGHT(BV$1,2)),$U892&lt;=DATEVALUE("9/30/20"&amp;RIGHT(BW$1,2))),NETWORKDAYS(DATEVALUE("10/1/20"&amp;RIGHT(BV$1,2)),$U892,Holidays!$J$3:$J$937),
IF($T892&lt;DATEVALUE("10/1/20"&amp;RIGHT(BV$1,2)),NETWORKDAYS(DATEVALUE("10/1/20"&amp;RIGHT(BV$1,2)),DATEVALUE("9/30/20"&amp;RIGHT(BW$1,2)),Holidays!$J$3:$J$937),
IF($T892&gt;=DATEVALUE("10/1/20"&amp;RIGHT(BV$1,2)),NETWORKDAYS($T892,DATEVALUE("9/30/20"&amp;RIGHT(BW$1,2)),Holidays!$J$3:$J$937),"")))),"")/(NETWORKDAYS($T892,$U892,Holidays!$J$3:$J$937)),0))</f>
        <v/>
      </c>
      <c r="BX892" s="87" t="str">
        <f>IF($Q892="","",IFERROR(IF(OR(AND($T892&gt;=DATEVALUE("10/1/20"&amp;RIGHT(BW$1,2)),$T892&lt;=DATEVALUE("9/30/20"&amp;RIGHT(BX$1,2))),AND($U892&gt;=DATEVALUE("10/1/20"&amp;RIGHT(BW$1,2)),$U892&lt;=DATEVALUE("9/30/20"&amp;RIGHT(BX$1,2))),AND($T892&lt;=DATEVALUE("10/1/20"&amp;RIGHT(BW$1,2)),$U892&gt;=DATEVALUE("9/30/20"&amp;RIGHT(BX$1,2)))),
IF(AND($T892&gt;=DATEVALUE("10/1/20"&amp;RIGHT(BW$1,2)),$U892&lt;=DATEVALUE("9/30/20"&amp;RIGHT(BX$1,2))),NETWORKDAYS($T892,$U892,Holidays!$J$3:$J$937),
IF(AND($T892&lt;DATEVALUE("10/1/20"&amp;RIGHT(BW$1,2)),$U892&lt;=DATEVALUE("9/30/20"&amp;RIGHT(BX$1,2))),NETWORKDAYS(DATEVALUE("10/1/20"&amp;RIGHT(BW$1,2)),$U892,Holidays!$J$3:$J$937),
IF($T892&lt;DATEVALUE("10/1/20"&amp;RIGHT(BW$1,2)),NETWORKDAYS(DATEVALUE("10/1/20"&amp;RIGHT(BW$1,2)),DATEVALUE("9/30/20"&amp;RIGHT(BX$1,2)),Holidays!$J$3:$J$937),
IF($T892&gt;=DATEVALUE("10/1/20"&amp;RIGHT(BW$1,2)),NETWORKDAYS($T892,DATEVALUE("9/30/20"&amp;RIGHT(BX$1,2)),Holidays!$J$3:$J$937),"")))),"")/(NETWORKDAYS($T892,$U892,Holidays!$J$3:$J$937)),0))</f>
        <v/>
      </c>
      <c r="BY892" s="87" t="str">
        <f>IF($Q892="","",IFERROR(IF(OR(AND($T892&gt;=DATEVALUE("10/1/20"&amp;RIGHT(BX$1,2)),$T892&lt;=DATEVALUE("9/30/20"&amp;RIGHT(BY$1,2))),AND($U892&gt;=DATEVALUE("10/1/20"&amp;RIGHT(BX$1,2)),$U892&lt;=DATEVALUE("9/30/20"&amp;RIGHT(BY$1,2))),AND($T892&lt;=DATEVALUE("10/1/20"&amp;RIGHT(BX$1,2)),$U892&gt;=DATEVALUE("9/30/20"&amp;RIGHT(BY$1,2)))),
IF(AND($T892&gt;=DATEVALUE("10/1/20"&amp;RIGHT(BX$1,2)),$U892&lt;=DATEVALUE("9/30/20"&amp;RIGHT(BY$1,2))),NETWORKDAYS($T892,$U892,Holidays!$J$3:$J$937),
IF(AND($T892&lt;DATEVALUE("10/1/20"&amp;RIGHT(BX$1,2)),$U892&lt;=DATEVALUE("9/30/20"&amp;RIGHT(BY$1,2))),NETWORKDAYS(DATEVALUE("10/1/20"&amp;RIGHT(BX$1,2)),$U892,Holidays!$J$3:$J$937),
IF($T892&lt;DATEVALUE("10/1/20"&amp;RIGHT(BX$1,2)),NETWORKDAYS(DATEVALUE("10/1/20"&amp;RIGHT(BX$1,2)),DATEVALUE("9/30/20"&amp;RIGHT(BY$1,2)),Holidays!$J$3:$J$937),
IF($T892&gt;=DATEVALUE("10/1/20"&amp;RIGHT(BX$1,2)),NETWORKDAYS($T892,DATEVALUE("9/30/20"&amp;RIGHT(BY$1,2)),Holidays!$J$3:$J$937),"")))),"")/(NETWORKDAYS($T892,$U892,Holidays!$J$3:$J$937)),0))</f>
        <v/>
      </c>
      <c r="BZ892" s="87" t="str">
        <f>IF($Q892="","",IFERROR(IF(OR(AND($T892&gt;=DATEVALUE("10/1/20"&amp;RIGHT(BY$1,2)),$T892&lt;=DATEVALUE("9/30/20"&amp;RIGHT(BZ$1,2))),AND($U892&gt;=DATEVALUE("10/1/20"&amp;RIGHT(BY$1,2)),$U892&lt;=DATEVALUE("9/30/20"&amp;RIGHT(BZ$1,2))),AND($T892&lt;=DATEVALUE("10/1/20"&amp;RIGHT(BY$1,2)),$U892&gt;=DATEVALUE("9/30/20"&amp;RIGHT(BZ$1,2)))),
IF(AND($T892&gt;=DATEVALUE("10/1/20"&amp;RIGHT(BY$1,2)),$U892&lt;=DATEVALUE("9/30/20"&amp;RIGHT(BZ$1,2))),NETWORKDAYS($T892,$U892,Holidays!$J$3:$J$937),
IF(AND($T892&lt;DATEVALUE("10/1/20"&amp;RIGHT(BY$1,2)),$U892&lt;=DATEVALUE("9/30/20"&amp;RIGHT(BZ$1,2))),NETWORKDAYS(DATEVALUE("10/1/20"&amp;RIGHT(BY$1,2)),$U892,Holidays!$J$3:$J$937),
IF($T892&lt;DATEVALUE("10/1/20"&amp;RIGHT(BY$1,2)),NETWORKDAYS(DATEVALUE("10/1/20"&amp;RIGHT(BY$1,2)),DATEVALUE("9/30/20"&amp;RIGHT(BZ$1,2)),Holidays!$J$3:$J$937),
IF($T892&gt;=DATEVALUE("10/1/20"&amp;RIGHT(BY$1,2)),NETWORKDAYS($T892,DATEVALUE("9/30/20"&amp;RIGHT(BZ$1,2)),Holidays!$J$3:$J$937),"")))),"")/(NETWORKDAYS($T892,$U892,Holidays!$J$3:$J$937)),0))</f>
        <v/>
      </c>
      <c r="CA892" s="87" t="str">
        <f>IF($Q892="","",IFERROR(IF(OR(AND($T892&gt;=DATEVALUE("10/1/20"&amp;RIGHT(BZ$1,2)),$T892&lt;=DATEVALUE("9/30/20"&amp;RIGHT(CA$1,2))),AND($U892&gt;=DATEVALUE("10/1/20"&amp;RIGHT(BZ$1,2)),$U892&lt;=DATEVALUE("9/30/20"&amp;RIGHT(CA$1,2))),AND($T892&lt;=DATEVALUE("10/1/20"&amp;RIGHT(BZ$1,2)),$U892&gt;=DATEVALUE("9/30/20"&amp;RIGHT(CA$1,2)))),
IF(AND($T892&gt;=DATEVALUE("10/1/20"&amp;RIGHT(BZ$1,2)),$U892&lt;=DATEVALUE("9/30/20"&amp;RIGHT(CA$1,2))),NETWORKDAYS($T892,$U892,Holidays!$J$3:$J$937),
IF(AND($T892&lt;DATEVALUE("10/1/20"&amp;RIGHT(BZ$1,2)),$U892&lt;=DATEVALUE("9/30/20"&amp;RIGHT(CA$1,2))),NETWORKDAYS(DATEVALUE("10/1/20"&amp;RIGHT(BZ$1,2)),$U892,Holidays!$J$3:$J$937),
IF($T892&lt;DATEVALUE("10/1/20"&amp;RIGHT(BZ$1,2)),NETWORKDAYS(DATEVALUE("10/1/20"&amp;RIGHT(BZ$1,2)),DATEVALUE("9/30/20"&amp;RIGHT(CA$1,2)),Holidays!$J$3:$J$937),
IF($T892&gt;=DATEVALUE("10/1/20"&amp;RIGHT(BZ$1,2)),NETWORKDAYS($T892,DATEVALUE("9/30/20"&amp;RIGHT(CA$1,2)),Holidays!$J$3:$J$937),"")))),"")/(NETWORKDAYS($T892,$U892,Holidays!$J$3:$J$937)),0))</f>
        <v/>
      </c>
      <c r="CB892" s="87" t="str">
        <f>IF($Q892="","",IFERROR(IF(OR(AND($T892&gt;=DATEVALUE("10/1/20"&amp;RIGHT(CA$1,2)),$T892&lt;=DATEVALUE("9/30/20"&amp;RIGHT(CB$1,2))),AND($U892&gt;=DATEVALUE("10/1/20"&amp;RIGHT(CA$1,2)),$U892&lt;=DATEVALUE("9/30/20"&amp;RIGHT(CB$1,2))),AND($T892&lt;=DATEVALUE("10/1/20"&amp;RIGHT(CA$1,2)),$U892&gt;=DATEVALUE("9/30/20"&amp;RIGHT(CB$1,2)))),
IF(AND($T892&gt;=DATEVALUE("10/1/20"&amp;RIGHT(CA$1,2)),$U892&lt;=DATEVALUE("9/30/20"&amp;RIGHT(CB$1,2))),NETWORKDAYS($T892,$U892,Holidays!$J$3:$J$937),
IF(AND($T892&lt;DATEVALUE("10/1/20"&amp;RIGHT(CA$1,2)),$U892&lt;=DATEVALUE("9/30/20"&amp;RIGHT(CB$1,2))),NETWORKDAYS(DATEVALUE("10/1/20"&amp;RIGHT(CA$1,2)),$U892,Holidays!$J$3:$J$937),
IF($T892&lt;DATEVALUE("10/1/20"&amp;RIGHT(CA$1,2)),NETWORKDAYS(DATEVALUE("10/1/20"&amp;RIGHT(CA$1,2)),DATEVALUE("9/30/20"&amp;RIGHT(CB$1,2)),Holidays!$J$3:$J$937),
IF($T892&gt;=DATEVALUE("10/1/20"&amp;RIGHT(CA$1,2)),NETWORKDAYS($T892,DATEVALUE("9/30/20"&amp;RIGHT(CB$1,2)),Holidays!$J$3:$J$937),"")))),"")/(NETWORKDAYS($T892,$U892,Holidays!$J$3:$J$937)),0))</f>
        <v/>
      </c>
    </row>
    <row r="893" spans="1:80">
      <c r="A893" s="97"/>
      <c r="B893" s="98" t="str">
        <f ca="1">IF(NOT($A893=""),OFFSET('WBS Reference &amp; User Procedure'!$A$1,MATCH($A893,'WBS Reference &amp; User Procedure'!$A:$A,0)-1,1),"")</f>
        <v/>
      </c>
      <c r="D893" s="97"/>
      <c r="T893" s="104" t="str">
        <f>IF(NOT(Q893=""),IF(NOT($S893=""),$S893,#REF!),"")</f>
        <v/>
      </c>
      <c r="U893" s="104" t="str">
        <f>IF(NOT(Q893=""),WORKDAY(T893,Q893,Holidays!$J$3:$J$937),"")</f>
        <v/>
      </c>
      <c r="V893" s="104"/>
      <c r="W893" s="104"/>
      <c r="X893" s="101" t="str">
        <f t="shared" si="197"/>
        <v/>
      </c>
      <c r="AL893" s="87" t="str">
        <f t="shared" ca="1" si="194"/>
        <v/>
      </c>
      <c r="AN893" s="87" t="str">
        <f t="shared" ca="1" si="200"/>
        <v/>
      </c>
      <c r="AO893" s="87" t="str">
        <f t="shared" ca="1" si="200"/>
        <v/>
      </c>
      <c r="AP893" s="87" t="str">
        <f t="shared" ca="1" si="200"/>
        <v/>
      </c>
      <c r="AQ893" s="87" t="str">
        <f t="shared" ca="1" si="200"/>
        <v/>
      </c>
      <c r="AR893" s="87" t="str">
        <f t="shared" ca="1" si="200"/>
        <v/>
      </c>
      <c r="AS893" s="87" t="str">
        <f t="shared" ca="1" si="200"/>
        <v/>
      </c>
      <c r="AT893" s="87" t="str">
        <f t="shared" ca="1" si="200"/>
        <v/>
      </c>
      <c r="AU893" s="87" t="str">
        <f t="shared" ca="1" si="200"/>
        <v/>
      </c>
      <c r="AV893" s="87" t="str">
        <f t="shared" ca="1" si="200"/>
        <v/>
      </c>
      <c r="AW893" s="87" t="str">
        <f t="shared" ca="1" si="200"/>
        <v/>
      </c>
      <c r="AX893" s="87" t="str">
        <f t="shared" ca="1" si="201"/>
        <v/>
      </c>
      <c r="AY893" s="87" t="str">
        <f t="shared" ca="1" si="201"/>
        <v/>
      </c>
      <c r="AZ893" s="87" t="str">
        <f t="shared" ca="1" si="201"/>
        <v/>
      </c>
      <c r="BA893" s="87" t="str">
        <f t="shared" ca="1" si="201"/>
        <v/>
      </c>
      <c r="BB893" s="87" t="str">
        <f t="shared" ca="1" si="201"/>
        <v/>
      </c>
      <c r="BC893" s="87" t="str">
        <f t="shared" ca="1" si="201"/>
        <v/>
      </c>
      <c r="BD893" s="87" t="str">
        <f t="shared" ca="1" si="201"/>
        <v/>
      </c>
      <c r="BE893" s="87" t="str">
        <f t="shared" ca="1" si="201"/>
        <v/>
      </c>
      <c r="BF893" s="87" t="str">
        <f t="shared" ca="1" si="201"/>
        <v/>
      </c>
      <c r="BG893" s="87" t="str">
        <f t="shared" ca="1" si="201"/>
        <v/>
      </c>
      <c r="BI893" s="87" t="str">
        <f>IF($Q893="","",IFERROR(IF(OR(AND($T893&gt;=DATEVALUE("10/1/20"&amp;RIGHT(BH$1,2)),$T893&lt;=DATEVALUE("9/30/20"&amp;RIGHT(BI$1,2))),AND($U893&gt;=DATEVALUE("10/1/20"&amp;RIGHT(BH$1,2)),$U893&lt;=DATEVALUE("9/30/20"&amp;RIGHT(BI$1,2))),AND($T893&lt;=DATEVALUE("10/1/20"&amp;RIGHT(BH$1,2)),$U893&gt;=DATEVALUE("9/30/20"&amp;RIGHT(BI$1,2)))),
IF(AND($T893&gt;=DATEVALUE("10/1/20"&amp;RIGHT(BH$1,2)),$U893&lt;=DATEVALUE("9/30/20"&amp;RIGHT(BI$1,2))),NETWORKDAYS($T893,$U893,Holidays!$J$3:$J$937),
IF(AND($T893&lt;DATEVALUE("10/1/20"&amp;RIGHT(BH$1,2)),$U893&lt;=DATEVALUE("9/30/20"&amp;RIGHT(BI$1,2))),NETWORKDAYS(DATEVALUE("10/1/20"&amp;RIGHT(BH$1,2)),$U893,Holidays!$J$3:$J$937),
IF($T893&lt;DATEVALUE("10/1/20"&amp;RIGHT(BH$1,2)),NETWORKDAYS(DATEVALUE("10/1/20"&amp;RIGHT(BH$1,2)),DATEVALUE("9/30/20"&amp;RIGHT(BI$1,2)),Holidays!$J$3:$J$937),
IF($T893&gt;=DATEVALUE("10/1/20"&amp;RIGHT(BH$1,2)),NETWORKDAYS($T893,DATEVALUE("9/30/20"&amp;RIGHT(BI$1,2)),Holidays!$J$3:$J$937),"")))),"")/(NETWORKDAYS($T893,$U893,Holidays!$J$3:$J$937)),0))</f>
        <v/>
      </c>
      <c r="BJ893" s="87" t="str">
        <f>IF($Q893="","",IFERROR(IF(OR(AND($T893&gt;=DATEVALUE("10/1/20"&amp;RIGHT(BI$1,2)),$T893&lt;=DATEVALUE("9/30/20"&amp;RIGHT(BJ$1,2))),AND($U893&gt;=DATEVALUE("10/1/20"&amp;RIGHT(BI$1,2)),$U893&lt;=DATEVALUE("9/30/20"&amp;RIGHT(BJ$1,2))),AND($T893&lt;=DATEVALUE("10/1/20"&amp;RIGHT(BI$1,2)),$U893&gt;=DATEVALUE("9/30/20"&amp;RIGHT(BJ$1,2)))),
IF(AND($T893&gt;=DATEVALUE("10/1/20"&amp;RIGHT(BI$1,2)),$U893&lt;=DATEVALUE("9/30/20"&amp;RIGHT(BJ$1,2))),NETWORKDAYS($T893,$U893,Holidays!$J$3:$J$937),
IF(AND($T893&lt;DATEVALUE("10/1/20"&amp;RIGHT(BI$1,2)),$U893&lt;=DATEVALUE("9/30/20"&amp;RIGHT(BJ$1,2))),NETWORKDAYS(DATEVALUE("10/1/20"&amp;RIGHT(BI$1,2)),$U893,Holidays!$J$3:$J$937),
IF($T893&lt;DATEVALUE("10/1/20"&amp;RIGHT(BI$1,2)),NETWORKDAYS(DATEVALUE("10/1/20"&amp;RIGHT(BI$1,2)),DATEVALUE("9/30/20"&amp;RIGHT(BJ$1,2)),Holidays!$J$3:$J$937),
IF($T893&gt;=DATEVALUE("10/1/20"&amp;RIGHT(BI$1,2)),NETWORKDAYS($T893,DATEVALUE("9/30/20"&amp;RIGHT(BJ$1,2)),Holidays!$J$3:$J$937),"")))),"")/(NETWORKDAYS($T893,$U893,Holidays!$J$3:$J$937)),0))</f>
        <v/>
      </c>
      <c r="BK893" s="87" t="str">
        <f>IF($Q893="","",IFERROR(IF(OR(AND($T893&gt;=DATEVALUE("10/1/20"&amp;RIGHT(BJ$1,2)),$T893&lt;=DATEVALUE("9/30/20"&amp;RIGHT(BK$1,2))),AND($U893&gt;=DATEVALUE("10/1/20"&amp;RIGHT(BJ$1,2)),$U893&lt;=DATEVALUE("9/30/20"&amp;RIGHT(BK$1,2))),AND($T893&lt;=DATEVALUE("10/1/20"&amp;RIGHT(BJ$1,2)),$U893&gt;=DATEVALUE("9/30/20"&amp;RIGHT(BK$1,2)))),
IF(AND($T893&gt;=DATEVALUE("10/1/20"&amp;RIGHT(BJ$1,2)),$U893&lt;=DATEVALUE("9/30/20"&amp;RIGHT(BK$1,2))),NETWORKDAYS($T893,$U893,Holidays!$J$3:$J$937),
IF(AND($T893&lt;DATEVALUE("10/1/20"&amp;RIGHT(BJ$1,2)),$U893&lt;=DATEVALUE("9/30/20"&amp;RIGHT(BK$1,2))),NETWORKDAYS(DATEVALUE("10/1/20"&amp;RIGHT(BJ$1,2)),$U893,Holidays!$J$3:$J$937),
IF($T893&lt;DATEVALUE("10/1/20"&amp;RIGHT(BJ$1,2)),NETWORKDAYS(DATEVALUE("10/1/20"&amp;RIGHT(BJ$1,2)),DATEVALUE("9/30/20"&amp;RIGHT(BK$1,2)),Holidays!$J$3:$J$937),
IF($T893&gt;=DATEVALUE("10/1/20"&amp;RIGHT(BJ$1,2)),NETWORKDAYS($T893,DATEVALUE("9/30/20"&amp;RIGHT(BK$1,2)),Holidays!$J$3:$J$937),"")))),"")/(NETWORKDAYS($T893,$U893,Holidays!$J$3:$J$937)),0))</f>
        <v/>
      </c>
      <c r="BL893" s="87" t="str">
        <f>IF($Q893="","",IFERROR(IF(OR(AND($T893&gt;=DATEVALUE("10/1/20"&amp;RIGHT(BK$1,2)),$T893&lt;=DATEVALUE("9/30/20"&amp;RIGHT(BL$1,2))),AND($U893&gt;=DATEVALUE("10/1/20"&amp;RIGHT(BK$1,2)),$U893&lt;=DATEVALUE("9/30/20"&amp;RIGHT(BL$1,2))),AND($T893&lt;=DATEVALUE("10/1/20"&amp;RIGHT(BK$1,2)),$U893&gt;=DATEVALUE("9/30/20"&amp;RIGHT(BL$1,2)))),
IF(AND($T893&gt;=DATEVALUE("10/1/20"&amp;RIGHT(BK$1,2)),$U893&lt;=DATEVALUE("9/30/20"&amp;RIGHT(BL$1,2))),NETWORKDAYS($T893,$U893,Holidays!$J$3:$J$937),
IF(AND($T893&lt;DATEVALUE("10/1/20"&amp;RIGHT(BK$1,2)),$U893&lt;=DATEVALUE("9/30/20"&amp;RIGHT(BL$1,2))),NETWORKDAYS(DATEVALUE("10/1/20"&amp;RIGHT(BK$1,2)),$U893,Holidays!$J$3:$J$937),
IF($T893&lt;DATEVALUE("10/1/20"&amp;RIGHT(BK$1,2)),NETWORKDAYS(DATEVALUE("10/1/20"&amp;RIGHT(BK$1,2)),DATEVALUE("9/30/20"&amp;RIGHT(BL$1,2)),Holidays!$J$3:$J$937),
IF($T893&gt;=DATEVALUE("10/1/20"&amp;RIGHT(BK$1,2)),NETWORKDAYS($T893,DATEVALUE("9/30/20"&amp;RIGHT(BL$1,2)),Holidays!$J$3:$J$937),"")))),"")/(NETWORKDAYS($T893,$U893,Holidays!$J$3:$J$937)),0))</f>
        <v/>
      </c>
      <c r="BM893" s="87" t="str">
        <f>IF($Q893="","",IFERROR(IF(OR(AND($T893&gt;=DATEVALUE("10/1/20"&amp;RIGHT(BL$1,2)),$T893&lt;=DATEVALUE("9/30/20"&amp;RIGHT(BM$1,2))),AND($U893&gt;=DATEVALUE("10/1/20"&amp;RIGHT(BL$1,2)),$U893&lt;=DATEVALUE("9/30/20"&amp;RIGHT(BM$1,2))),AND($T893&lt;=DATEVALUE("10/1/20"&amp;RIGHT(BL$1,2)),$U893&gt;=DATEVALUE("9/30/20"&amp;RIGHT(BM$1,2)))),
IF(AND($T893&gt;=DATEVALUE("10/1/20"&amp;RIGHT(BL$1,2)),$U893&lt;=DATEVALUE("9/30/20"&amp;RIGHT(BM$1,2))),NETWORKDAYS($T893,$U893,Holidays!$J$3:$J$937),
IF(AND($T893&lt;DATEVALUE("10/1/20"&amp;RIGHT(BL$1,2)),$U893&lt;=DATEVALUE("9/30/20"&amp;RIGHT(BM$1,2))),NETWORKDAYS(DATEVALUE("10/1/20"&amp;RIGHT(BL$1,2)),$U893,Holidays!$J$3:$J$937),
IF($T893&lt;DATEVALUE("10/1/20"&amp;RIGHT(BL$1,2)),NETWORKDAYS(DATEVALUE("10/1/20"&amp;RIGHT(BL$1,2)),DATEVALUE("9/30/20"&amp;RIGHT(BM$1,2)),Holidays!$J$3:$J$937),
IF($T893&gt;=DATEVALUE("10/1/20"&amp;RIGHT(BL$1,2)),NETWORKDAYS($T893,DATEVALUE("9/30/20"&amp;RIGHT(BM$1,2)),Holidays!$J$3:$J$937),"")))),"")/(NETWORKDAYS($T893,$U893,Holidays!$J$3:$J$937)),0))</f>
        <v/>
      </c>
      <c r="BN893" s="87" t="str">
        <f>IF($Q893="","",IFERROR(IF(OR(AND($T893&gt;=DATEVALUE("10/1/20"&amp;RIGHT(BM$1,2)),$T893&lt;=DATEVALUE("9/30/20"&amp;RIGHT(BN$1,2))),AND($U893&gt;=DATEVALUE("10/1/20"&amp;RIGHT(BM$1,2)),$U893&lt;=DATEVALUE("9/30/20"&amp;RIGHT(BN$1,2))),AND($T893&lt;=DATEVALUE("10/1/20"&amp;RIGHT(BM$1,2)),$U893&gt;=DATEVALUE("9/30/20"&amp;RIGHT(BN$1,2)))),
IF(AND($T893&gt;=DATEVALUE("10/1/20"&amp;RIGHT(BM$1,2)),$U893&lt;=DATEVALUE("9/30/20"&amp;RIGHT(BN$1,2))),NETWORKDAYS($T893,$U893,Holidays!$J$3:$J$937),
IF(AND($T893&lt;DATEVALUE("10/1/20"&amp;RIGHT(BM$1,2)),$U893&lt;=DATEVALUE("9/30/20"&amp;RIGHT(BN$1,2))),NETWORKDAYS(DATEVALUE("10/1/20"&amp;RIGHT(BM$1,2)),$U893,Holidays!$J$3:$J$937),
IF($T893&lt;DATEVALUE("10/1/20"&amp;RIGHT(BM$1,2)),NETWORKDAYS(DATEVALUE("10/1/20"&amp;RIGHT(BM$1,2)),DATEVALUE("9/30/20"&amp;RIGHT(BN$1,2)),Holidays!$J$3:$J$937),
IF($T893&gt;=DATEVALUE("10/1/20"&amp;RIGHT(BM$1,2)),NETWORKDAYS($T893,DATEVALUE("9/30/20"&amp;RIGHT(BN$1,2)),Holidays!$J$3:$J$937),"")))),"")/(NETWORKDAYS($T893,$U893,Holidays!$J$3:$J$937)),0))</f>
        <v/>
      </c>
      <c r="BO893" s="87" t="str">
        <f>IF($Q893="","",IFERROR(IF(OR(AND($T893&gt;=DATEVALUE("10/1/20"&amp;RIGHT(BN$1,2)),$T893&lt;=DATEVALUE("9/30/20"&amp;RIGHT(BO$1,2))),AND($U893&gt;=DATEVALUE("10/1/20"&amp;RIGHT(BN$1,2)),$U893&lt;=DATEVALUE("9/30/20"&amp;RIGHT(BO$1,2))),AND($T893&lt;=DATEVALUE("10/1/20"&amp;RIGHT(BN$1,2)),$U893&gt;=DATEVALUE("9/30/20"&amp;RIGHT(BO$1,2)))),
IF(AND($T893&gt;=DATEVALUE("10/1/20"&amp;RIGHT(BN$1,2)),$U893&lt;=DATEVALUE("9/30/20"&amp;RIGHT(BO$1,2))),NETWORKDAYS($T893,$U893,Holidays!$J$3:$J$937),
IF(AND($T893&lt;DATEVALUE("10/1/20"&amp;RIGHT(BN$1,2)),$U893&lt;=DATEVALUE("9/30/20"&amp;RIGHT(BO$1,2))),NETWORKDAYS(DATEVALUE("10/1/20"&amp;RIGHT(BN$1,2)),$U893,Holidays!$J$3:$J$937),
IF($T893&lt;DATEVALUE("10/1/20"&amp;RIGHT(BN$1,2)),NETWORKDAYS(DATEVALUE("10/1/20"&amp;RIGHT(BN$1,2)),DATEVALUE("9/30/20"&amp;RIGHT(BO$1,2)),Holidays!$J$3:$J$937),
IF($T893&gt;=DATEVALUE("10/1/20"&amp;RIGHT(BN$1,2)),NETWORKDAYS($T893,DATEVALUE("9/30/20"&amp;RIGHT(BO$1,2)),Holidays!$J$3:$J$937),"")))),"")/(NETWORKDAYS($T893,$U893,Holidays!$J$3:$J$937)),0))</f>
        <v/>
      </c>
      <c r="BP893" s="87" t="str">
        <f>IF($Q893="","",IFERROR(IF(OR(AND($T893&gt;=DATEVALUE("10/1/20"&amp;RIGHT(BO$1,2)),$T893&lt;=DATEVALUE("9/30/20"&amp;RIGHT(BP$1,2))),AND($U893&gt;=DATEVALUE("10/1/20"&amp;RIGHT(BO$1,2)),$U893&lt;=DATEVALUE("9/30/20"&amp;RIGHT(BP$1,2))),AND($T893&lt;=DATEVALUE("10/1/20"&amp;RIGHT(BO$1,2)),$U893&gt;=DATEVALUE("9/30/20"&amp;RIGHT(BP$1,2)))),
IF(AND($T893&gt;=DATEVALUE("10/1/20"&amp;RIGHT(BO$1,2)),$U893&lt;=DATEVALUE("9/30/20"&amp;RIGHT(BP$1,2))),NETWORKDAYS($T893,$U893,Holidays!$J$3:$J$937),
IF(AND($T893&lt;DATEVALUE("10/1/20"&amp;RIGHT(BO$1,2)),$U893&lt;=DATEVALUE("9/30/20"&amp;RIGHT(BP$1,2))),NETWORKDAYS(DATEVALUE("10/1/20"&amp;RIGHT(BO$1,2)),$U893,Holidays!$J$3:$J$937),
IF($T893&lt;DATEVALUE("10/1/20"&amp;RIGHT(BO$1,2)),NETWORKDAYS(DATEVALUE("10/1/20"&amp;RIGHT(BO$1,2)),DATEVALUE("9/30/20"&amp;RIGHT(BP$1,2)),Holidays!$J$3:$J$937),
IF($T893&gt;=DATEVALUE("10/1/20"&amp;RIGHT(BO$1,2)),NETWORKDAYS($T893,DATEVALUE("9/30/20"&amp;RIGHT(BP$1,2)),Holidays!$J$3:$J$937),"")))),"")/(NETWORKDAYS($T893,$U893,Holidays!$J$3:$J$937)),0))</f>
        <v/>
      </c>
      <c r="BQ893" s="87" t="str">
        <f>IF($Q893="","",IFERROR(IF(OR(AND($T893&gt;=DATEVALUE("10/1/20"&amp;RIGHT(BP$1,2)),$T893&lt;=DATEVALUE("9/30/20"&amp;RIGHT(BQ$1,2))),AND($U893&gt;=DATEVALUE("10/1/20"&amp;RIGHT(BP$1,2)),$U893&lt;=DATEVALUE("9/30/20"&amp;RIGHT(BQ$1,2))),AND($T893&lt;=DATEVALUE("10/1/20"&amp;RIGHT(BP$1,2)),$U893&gt;=DATEVALUE("9/30/20"&amp;RIGHT(BQ$1,2)))),
IF(AND($T893&gt;=DATEVALUE("10/1/20"&amp;RIGHT(BP$1,2)),$U893&lt;=DATEVALUE("9/30/20"&amp;RIGHT(BQ$1,2))),NETWORKDAYS($T893,$U893,Holidays!$J$3:$J$937),
IF(AND($T893&lt;DATEVALUE("10/1/20"&amp;RIGHT(BP$1,2)),$U893&lt;=DATEVALUE("9/30/20"&amp;RIGHT(BQ$1,2))),NETWORKDAYS(DATEVALUE("10/1/20"&amp;RIGHT(BP$1,2)),$U893,Holidays!$J$3:$J$937),
IF($T893&lt;DATEVALUE("10/1/20"&amp;RIGHT(BP$1,2)),NETWORKDAYS(DATEVALUE("10/1/20"&amp;RIGHT(BP$1,2)),DATEVALUE("9/30/20"&amp;RIGHT(BQ$1,2)),Holidays!$J$3:$J$937),
IF($T893&gt;=DATEVALUE("10/1/20"&amp;RIGHT(BP$1,2)),NETWORKDAYS($T893,DATEVALUE("9/30/20"&amp;RIGHT(BQ$1,2)),Holidays!$J$3:$J$937),"")))),"")/(NETWORKDAYS($T893,$U893,Holidays!$J$3:$J$937)),0))</f>
        <v/>
      </c>
      <c r="BR893" s="87" t="str">
        <f>IF($Q893="","",IFERROR(IF(OR(AND($T893&gt;=DATEVALUE("10/1/20"&amp;RIGHT(BQ$1,2)),$T893&lt;=DATEVALUE("9/30/20"&amp;RIGHT(BR$1,2))),AND($U893&gt;=DATEVALUE("10/1/20"&amp;RIGHT(BQ$1,2)),$U893&lt;=DATEVALUE("9/30/20"&amp;RIGHT(BR$1,2))),AND($T893&lt;=DATEVALUE("10/1/20"&amp;RIGHT(BQ$1,2)),$U893&gt;=DATEVALUE("9/30/20"&amp;RIGHT(BR$1,2)))),
IF(AND($T893&gt;=DATEVALUE("10/1/20"&amp;RIGHT(BQ$1,2)),$U893&lt;=DATEVALUE("9/30/20"&amp;RIGHT(BR$1,2))),NETWORKDAYS($T893,$U893,Holidays!$J$3:$J$937),
IF(AND($T893&lt;DATEVALUE("10/1/20"&amp;RIGHT(BQ$1,2)),$U893&lt;=DATEVALUE("9/30/20"&amp;RIGHT(BR$1,2))),NETWORKDAYS(DATEVALUE("10/1/20"&amp;RIGHT(BQ$1,2)),$U893,Holidays!$J$3:$J$937),
IF($T893&lt;DATEVALUE("10/1/20"&amp;RIGHT(BQ$1,2)),NETWORKDAYS(DATEVALUE("10/1/20"&amp;RIGHT(BQ$1,2)),DATEVALUE("9/30/20"&amp;RIGHT(BR$1,2)),Holidays!$J$3:$J$937),
IF($T893&gt;=DATEVALUE("10/1/20"&amp;RIGHT(BQ$1,2)),NETWORKDAYS($T893,DATEVALUE("9/30/20"&amp;RIGHT(BR$1,2)),Holidays!$J$3:$J$937),"")))),"")/(NETWORKDAYS($T893,$U893,Holidays!$J$3:$J$937)),0))</f>
        <v/>
      </c>
      <c r="BS893" s="87" t="str">
        <f>IF($Q893="","",IFERROR(IF(OR(AND($T893&gt;=DATEVALUE("10/1/20"&amp;RIGHT(BR$1,2)),$T893&lt;=DATEVALUE("9/30/20"&amp;RIGHT(BS$1,2))),AND($U893&gt;=DATEVALUE("10/1/20"&amp;RIGHT(BR$1,2)),$U893&lt;=DATEVALUE("9/30/20"&amp;RIGHT(BS$1,2))),AND($T893&lt;=DATEVALUE("10/1/20"&amp;RIGHT(BR$1,2)),$U893&gt;=DATEVALUE("9/30/20"&amp;RIGHT(BS$1,2)))),
IF(AND($T893&gt;=DATEVALUE("10/1/20"&amp;RIGHT(BR$1,2)),$U893&lt;=DATEVALUE("9/30/20"&amp;RIGHT(BS$1,2))),NETWORKDAYS($T893,$U893,Holidays!$J$3:$J$937),
IF(AND($T893&lt;DATEVALUE("10/1/20"&amp;RIGHT(BR$1,2)),$U893&lt;=DATEVALUE("9/30/20"&amp;RIGHT(BS$1,2))),NETWORKDAYS(DATEVALUE("10/1/20"&amp;RIGHT(BR$1,2)),$U893,Holidays!$J$3:$J$937),
IF($T893&lt;DATEVALUE("10/1/20"&amp;RIGHT(BR$1,2)),NETWORKDAYS(DATEVALUE("10/1/20"&amp;RIGHT(BR$1,2)),DATEVALUE("9/30/20"&amp;RIGHT(BS$1,2)),Holidays!$J$3:$J$937),
IF($T893&gt;=DATEVALUE("10/1/20"&amp;RIGHT(BR$1,2)),NETWORKDAYS($T893,DATEVALUE("9/30/20"&amp;RIGHT(BS$1,2)),Holidays!$J$3:$J$937),"")))),"")/(NETWORKDAYS($T893,$U893,Holidays!$J$3:$J$937)),0))</f>
        <v/>
      </c>
      <c r="BT893" s="87" t="str">
        <f>IF($Q893="","",IFERROR(IF(OR(AND($T893&gt;=DATEVALUE("10/1/20"&amp;RIGHT(BS$1,2)),$T893&lt;=DATEVALUE("9/30/20"&amp;RIGHT(BT$1,2))),AND($U893&gt;=DATEVALUE("10/1/20"&amp;RIGHT(BS$1,2)),$U893&lt;=DATEVALUE("9/30/20"&amp;RIGHT(BT$1,2))),AND($T893&lt;=DATEVALUE("10/1/20"&amp;RIGHT(BS$1,2)),$U893&gt;=DATEVALUE("9/30/20"&amp;RIGHT(BT$1,2)))),
IF(AND($T893&gt;=DATEVALUE("10/1/20"&amp;RIGHT(BS$1,2)),$U893&lt;=DATEVALUE("9/30/20"&amp;RIGHT(BT$1,2))),NETWORKDAYS($T893,$U893,Holidays!$J$3:$J$937),
IF(AND($T893&lt;DATEVALUE("10/1/20"&amp;RIGHT(BS$1,2)),$U893&lt;=DATEVALUE("9/30/20"&amp;RIGHT(BT$1,2))),NETWORKDAYS(DATEVALUE("10/1/20"&amp;RIGHT(BS$1,2)),$U893,Holidays!$J$3:$J$937),
IF($T893&lt;DATEVALUE("10/1/20"&amp;RIGHT(BS$1,2)),NETWORKDAYS(DATEVALUE("10/1/20"&amp;RIGHT(BS$1,2)),DATEVALUE("9/30/20"&amp;RIGHT(BT$1,2)),Holidays!$J$3:$J$937),
IF($T893&gt;=DATEVALUE("10/1/20"&amp;RIGHT(BS$1,2)),NETWORKDAYS($T893,DATEVALUE("9/30/20"&amp;RIGHT(BT$1,2)),Holidays!$J$3:$J$937),"")))),"")/(NETWORKDAYS($T893,$U893,Holidays!$J$3:$J$937)),0))</f>
        <v/>
      </c>
      <c r="BU893" s="87" t="str">
        <f>IF($Q893="","",IFERROR(IF(OR(AND($T893&gt;=DATEVALUE("10/1/20"&amp;RIGHT(BT$1,2)),$T893&lt;=DATEVALUE("9/30/20"&amp;RIGHT(BU$1,2))),AND($U893&gt;=DATEVALUE("10/1/20"&amp;RIGHT(BT$1,2)),$U893&lt;=DATEVALUE("9/30/20"&amp;RIGHT(BU$1,2))),AND($T893&lt;=DATEVALUE("10/1/20"&amp;RIGHT(BT$1,2)),$U893&gt;=DATEVALUE("9/30/20"&amp;RIGHT(BU$1,2)))),
IF(AND($T893&gt;=DATEVALUE("10/1/20"&amp;RIGHT(BT$1,2)),$U893&lt;=DATEVALUE("9/30/20"&amp;RIGHT(BU$1,2))),NETWORKDAYS($T893,$U893,Holidays!$J$3:$J$937),
IF(AND($T893&lt;DATEVALUE("10/1/20"&amp;RIGHT(BT$1,2)),$U893&lt;=DATEVALUE("9/30/20"&amp;RIGHT(BU$1,2))),NETWORKDAYS(DATEVALUE("10/1/20"&amp;RIGHT(BT$1,2)),$U893,Holidays!$J$3:$J$937),
IF($T893&lt;DATEVALUE("10/1/20"&amp;RIGHT(BT$1,2)),NETWORKDAYS(DATEVALUE("10/1/20"&amp;RIGHT(BT$1,2)),DATEVALUE("9/30/20"&amp;RIGHT(BU$1,2)),Holidays!$J$3:$J$937),
IF($T893&gt;=DATEVALUE("10/1/20"&amp;RIGHT(BT$1,2)),NETWORKDAYS($T893,DATEVALUE("9/30/20"&amp;RIGHT(BU$1,2)),Holidays!$J$3:$J$937),"")))),"")/(NETWORKDAYS($T893,$U893,Holidays!$J$3:$J$937)),0))</f>
        <v/>
      </c>
      <c r="BV893" s="87" t="str">
        <f>IF($Q893="","",IFERROR(IF(OR(AND($T893&gt;=DATEVALUE("10/1/20"&amp;RIGHT(BU$1,2)),$T893&lt;=DATEVALUE("9/30/20"&amp;RIGHT(BV$1,2))),AND($U893&gt;=DATEVALUE("10/1/20"&amp;RIGHT(BU$1,2)),$U893&lt;=DATEVALUE("9/30/20"&amp;RIGHT(BV$1,2))),AND($T893&lt;=DATEVALUE("10/1/20"&amp;RIGHT(BU$1,2)),$U893&gt;=DATEVALUE("9/30/20"&amp;RIGHT(BV$1,2)))),
IF(AND($T893&gt;=DATEVALUE("10/1/20"&amp;RIGHT(BU$1,2)),$U893&lt;=DATEVALUE("9/30/20"&amp;RIGHT(BV$1,2))),NETWORKDAYS($T893,$U893,Holidays!$J$3:$J$937),
IF(AND($T893&lt;DATEVALUE("10/1/20"&amp;RIGHT(BU$1,2)),$U893&lt;=DATEVALUE("9/30/20"&amp;RIGHT(BV$1,2))),NETWORKDAYS(DATEVALUE("10/1/20"&amp;RIGHT(BU$1,2)),$U893,Holidays!$J$3:$J$937),
IF($T893&lt;DATEVALUE("10/1/20"&amp;RIGHT(BU$1,2)),NETWORKDAYS(DATEVALUE("10/1/20"&amp;RIGHT(BU$1,2)),DATEVALUE("9/30/20"&amp;RIGHT(BV$1,2)),Holidays!$J$3:$J$937),
IF($T893&gt;=DATEVALUE("10/1/20"&amp;RIGHT(BU$1,2)),NETWORKDAYS($T893,DATEVALUE("9/30/20"&amp;RIGHT(BV$1,2)),Holidays!$J$3:$J$937),"")))),"")/(NETWORKDAYS($T893,$U893,Holidays!$J$3:$J$937)),0))</f>
        <v/>
      </c>
      <c r="BW893" s="87" t="str">
        <f>IF($Q893="","",IFERROR(IF(OR(AND($T893&gt;=DATEVALUE("10/1/20"&amp;RIGHT(BV$1,2)),$T893&lt;=DATEVALUE("9/30/20"&amp;RIGHT(BW$1,2))),AND($U893&gt;=DATEVALUE("10/1/20"&amp;RIGHT(BV$1,2)),$U893&lt;=DATEVALUE("9/30/20"&amp;RIGHT(BW$1,2))),AND($T893&lt;=DATEVALUE("10/1/20"&amp;RIGHT(BV$1,2)),$U893&gt;=DATEVALUE("9/30/20"&amp;RIGHT(BW$1,2)))),
IF(AND($T893&gt;=DATEVALUE("10/1/20"&amp;RIGHT(BV$1,2)),$U893&lt;=DATEVALUE("9/30/20"&amp;RIGHT(BW$1,2))),NETWORKDAYS($T893,$U893,Holidays!$J$3:$J$937),
IF(AND($T893&lt;DATEVALUE("10/1/20"&amp;RIGHT(BV$1,2)),$U893&lt;=DATEVALUE("9/30/20"&amp;RIGHT(BW$1,2))),NETWORKDAYS(DATEVALUE("10/1/20"&amp;RIGHT(BV$1,2)),$U893,Holidays!$J$3:$J$937),
IF($T893&lt;DATEVALUE("10/1/20"&amp;RIGHT(BV$1,2)),NETWORKDAYS(DATEVALUE("10/1/20"&amp;RIGHT(BV$1,2)),DATEVALUE("9/30/20"&amp;RIGHT(BW$1,2)),Holidays!$J$3:$J$937),
IF($T893&gt;=DATEVALUE("10/1/20"&amp;RIGHT(BV$1,2)),NETWORKDAYS($T893,DATEVALUE("9/30/20"&amp;RIGHT(BW$1,2)),Holidays!$J$3:$J$937),"")))),"")/(NETWORKDAYS($T893,$U893,Holidays!$J$3:$J$937)),0))</f>
        <v/>
      </c>
      <c r="BX893" s="87" t="str">
        <f>IF($Q893="","",IFERROR(IF(OR(AND($T893&gt;=DATEVALUE("10/1/20"&amp;RIGHT(BW$1,2)),$T893&lt;=DATEVALUE("9/30/20"&amp;RIGHT(BX$1,2))),AND($U893&gt;=DATEVALUE("10/1/20"&amp;RIGHT(BW$1,2)),$U893&lt;=DATEVALUE("9/30/20"&amp;RIGHT(BX$1,2))),AND($T893&lt;=DATEVALUE("10/1/20"&amp;RIGHT(BW$1,2)),$U893&gt;=DATEVALUE("9/30/20"&amp;RIGHT(BX$1,2)))),
IF(AND($T893&gt;=DATEVALUE("10/1/20"&amp;RIGHT(BW$1,2)),$U893&lt;=DATEVALUE("9/30/20"&amp;RIGHT(BX$1,2))),NETWORKDAYS($T893,$U893,Holidays!$J$3:$J$937),
IF(AND($T893&lt;DATEVALUE("10/1/20"&amp;RIGHT(BW$1,2)),$U893&lt;=DATEVALUE("9/30/20"&amp;RIGHT(BX$1,2))),NETWORKDAYS(DATEVALUE("10/1/20"&amp;RIGHT(BW$1,2)),$U893,Holidays!$J$3:$J$937),
IF($T893&lt;DATEVALUE("10/1/20"&amp;RIGHT(BW$1,2)),NETWORKDAYS(DATEVALUE("10/1/20"&amp;RIGHT(BW$1,2)),DATEVALUE("9/30/20"&amp;RIGHT(BX$1,2)),Holidays!$J$3:$J$937),
IF($T893&gt;=DATEVALUE("10/1/20"&amp;RIGHT(BW$1,2)),NETWORKDAYS($T893,DATEVALUE("9/30/20"&amp;RIGHT(BX$1,2)),Holidays!$J$3:$J$937),"")))),"")/(NETWORKDAYS($T893,$U893,Holidays!$J$3:$J$937)),0))</f>
        <v/>
      </c>
      <c r="BY893" s="87" t="str">
        <f>IF($Q893="","",IFERROR(IF(OR(AND($T893&gt;=DATEVALUE("10/1/20"&amp;RIGHT(BX$1,2)),$T893&lt;=DATEVALUE("9/30/20"&amp;RIGHT(BY$1,2))),AND($U893&gt;=DATEVALUE("10/1/20"&amp;RIGHT(BX$1,2)),$U893&lt;=DATEVALUE("9/30/20"&amp;RIGHT(BY$1,2))),AND($T893&lt;=DATEVALUE("10/1/20"&amp;RIGHT(BX$1,2)),$U893&gt;=DATEVALUE("9/30/20"&amp;RIGHT(BY$1,2)))),
IF(AND($T893&gt;=DATEVALUE("10/1/20"&amp;RIGHT(BX$1,2)),$U893&lt;=DATEVALUE("9/30/20"&amp;RIGHT(BY$1,2))),NETWORKDAYS($T893,$U893,Holidays!$J$3:$J$937),
IF(AND($T893&lt;DATEVALUE("10/1/20"&amp;RIGHT(BX$1,2)),$U893&lt;=DATEVALUE("9/30/20"&amp;RIGHT(BY$1,2))),NETWORKDAYS(DATEVALUE("10/1/20"&amp;RIGHT(BX$1,2)),$U893,Holidays!$J$3:$J$937),
IF($T893&lt;DATEVALUE("10/1/20"&amp;RIGHT(BX$1,2)),NETWORKDAYS(DATEVALUE("10/1/20"&amp;RIGHT(BX$1,2)),DATEVALUE("9/30/20"&amp;RIGHT(BY$1,2)),Holidays!$J$3:$J$937),
IF($T893&gt;=DATEVALUE("10/1/20"&amp;RIGHT(BX$1,2)),NETWORKDAYS($T893,DATEVALUE("9/30/20"&amp;RIGHT(BY$1,2)),Holidays!$J$3:$J$937),"")))),"")/(NETWORKDAYS($T893,$U893,Holidays!$J$3:$J$937)),0))</f>
        <v/>
      </c>
      <c r="BZ893" s="87" t="str">
        <f>IF($Q893="","",IFERROR(IF(OR(AND($T893&gt;=DATEVALUE("10/1/20"&amp;RIGHT(BY$1,2)),$T893&lt;=DATEVALUE("9/30/20"&amp;RIGHT(BZ$1,2))),AND($U893&gt;=DATEVALUE("10/1/20"&amp;RIGHT(BY$1,2)),$U893&lt;=DATEVALUE("9/30/20"&amp;RIGHT(BZ$1,2))),AND($T893&lt;=DATEVALUE("10/1/20"&amp;RIGHT(BY$1,2)),$U893&gt;=DATEVALUE("9/30/20"&amp;RIGHT(BZ$1,2)))),
IF(AND($T893&gt;=DATEVALUE("10/1/20"&amp;RIGHT(BY$1,2)),$U893&lt;=DATEVALUE("9/30/20"&amp;RIGHT(BZ$1,2))),NETWORKDAYS($T893,$U893,Holidays!$J$3:$J$937),
IF(AND($T893&lt;DATEVALUE("10/1/20"&amp;RIGHT(BY$1,2)),$U893&lt;=DATEVALUE("9/30/20"&amp;RIGHT(BZ$1,2))),NETWORKDAYS(DATEVALUE("10/1/20"&amp;RIGHT(BY$1,2)),$U893,Holidays!$J$3:$J$937),
IF($T893&lt;DATEVALUE("10/1/20"&amp;RIGHT(BY$1,2)),NETWORKDAYS(DATEVALUE("10/1/20"&amp;RIGHT(BY$1,2)),DATEVALUE("9/30/20"&amp;RIGHT(BZ$1,2)),Holidays!$J$3:$J$937),
IF($T893&gt;=DATEVALUE("10/1/20"&amp;RIGHT(BY$1,2)),NETWORKDAYS($T893,DATEVALUE("9/30/20"&amp;RIGHT(BZ$1,2)),Holidays!$J$3:$J$937),"")))),"")/(NETWORKDAYS($T893,$U893,Holidays!$J$3:$J$937)),0))</f>
        <v/>
      </c>
      <c r="CA893" s="87" t="str">
        <f>IF($Q893="","",IFERROR(IF(OR(AND($T893&gt;=DATEVALUE("10/1/20"&amp;RIGHT(BZ$1,2)),$T893&lt;=DATEVALUE("9/30/20"&amp;RIGHT(CA$1,2))),AND($U893&gt;=DATEVALUE("10/1/20"&amp;RIGHT(BZ$1,2)),$U893&lt;=DATEVALUE("9/30/20"&amp;RIGHT(CA$1,2))),AND($T893&lt;=DATEVALUE("10/1/20"&amp;RIGHT(BZ$1,2)),$U893&gt;=DATEVALUE("9/30/20"&amp;RIGHT(CA$1,2)))),
IF(AND($T893&gt;=DATEVALUE("10/1/20"&amp;RIGHT(BZ$1,2)),$U893&lt;=DATEVALUE("9/30/20"&amp;RIGHT(CA$1,2))),NETWORKDAYS($T893,$U893,Holidays!$J$3:$J$937),
IF(AND($T893&lt;DATEVALUE("10/1/20"&amp;RIGHT(BZ$1,2)),$U893&lt;=DATEVALUE("9/30/20"&amp;RIGHT(CA$1,2))),NETWORKDAYS(DATEVALUE("10/1/20"&amp;RIGHT(BZ$1,2)),$U893,Holidays!$J$3:$J$937),
IF($T893&lt;DATEVALUE("10/1/20"&amp;RIGHT(BZ$1,2)),NETWORKDAYS(DATEVALUE("10/1/20"&amp;RIGHT(BZ$1,2)),DATEVALUE("9/30/20"&amp;RIGHT(CA$1,2)),Holidays!$J$3:$J$937),
IF($T893&gt;=DATEVALUE("10/1/20"&amp;RIGHT(BZ$1,2)),NETWORKDAYS($T893,DATEVALUE("9/30/20"&amp;RIGHT(CA$1,2)),Holidays!$J$3:$J$937),"")))),"")/(NETWORKDAYS($T893,$U893,Holidays!$J$3:$J$937)),0))</f>
        <v/>
      </c>
      <c r="CB893" s="87" t="str">
        <f>IF($Q893="","",IFERROR(IF(OR(AND($T893&gt;=DATEVALUE("10/1/20"&amp;RIGHT(CA$1,2)),$T893&lt;=DATEVALUE("9/30/20"&amp;RIGHT(CB$1,2))),AND($U893&gt;=DATEVALUE("10/1/20"&amp;RIGHT(CA$1,2)),$U893&lt;=DATEVALUE("9/30/20"&amp;RIGHT(CB$1,2))),AND($T893&lt;=DATEVALUE("10/1/20"&amp;RIGHT(CA$1,2)),$U893&gt;=DATEVALUE("9/30/20"&amp;RIGHT(CB$1,2)))),
IF(AND($T893&gt;=DATEVALUE("10/1/20"&amp;RIGHT(CA$1,2)),$U893&lt;=DATEVALUE("9/30/20"&amp;RIGHT(CB$1,2))),NETWORKDAYS($T893,$U893,Holidays!$J$3:$J$937),
IF(AND($T893&lt;DATEVALUE("10/1/20"&amp;RIGHT(CA$1,2)),$U893&lt;=DATEVALUE("9/30/20"&amp;RIGHT(CB$1,2))),NETWORKDAYS(DATEVALUE("10/1/20"&amp;RIGHT(CA$1,2)),$U893,Holidays!$J$3:$J$937),
IF($T893&lt;DATEVALUE("10/1/20"&amp;RIGHT(CA$1,2)),NETWORKDAYS(DATEVALUE("10/1/20"&amp;RIGHT(CA$1,2)),DATEVALUE("9/30/20"&amp;RIGHT(CB$1,2)),Holidays!$J$3:$J$937),
IF($T893&gt;=DATEVALUE("10/1/20"&amp;RIGHT(CA$1,2)),NETWORKDAYS($T893,DATEVALUE("9/30/20"&amp;RIGHT(CB$1,2)),Holidays!$J$3:$J$937),"")))),"")/(NETWORKDAYS($T893,$U893,Holidays!$J$3:$J$937)),0))</f>
        <v/>
      </c>
    </row>
    <row r="894" spans="1:80">
      <c r="A894" s="97"/>
      <c r="B894" s="98" t="str">
        <f ca="1">IF(NOT($A894=""),OFFSET('WBS Reference &amp; User Procedure'!$A$1,MATCH($A894,'WBS Reference &amp; User Procedure'!$A:$A,0)-1,1),"")</f>
        <v/>
      </c>
      <c r="D894" s="97"/>
      <c r="T894" s="104" t="str">
        <f>IF(NOT(Q894=""),IF(NOT($S894=""),$S894,#REF!),"")</f>
        <v/>
      </c>
      <c r="U894" s="104" t="str">
        <f>IF(NOT(Q894=""),WORKDAY(T894,Q894,Holidays!$J$3:$J$937),"")</f>
        <v/>
      </c>
      <c r="V894" s="104"/>
      <c r="W894" s="104"/>
      <c r="X894" s="101" t="str">
        <f t="shared" si="197"/>
        <v/>
      </c>
      <c r="AL894" s="87" t="str">
        <f t="shared" ca="1" si="194"/>
        <v/>
      </c>
      <c r="AN894" s="87" t="str">
        <f t="shared" ca="1" si="200"/>
        <v/>
      </c>
      <c r="AO894" s="87" t="str">
        <f t="shared" ca="1" si="200"/>
        <v/>
      </c>
      <c r="AP894" s="87" t="str">
        <f t="shared" ca="1" si="200"/>
        <v/>
      </c>
      <c r="AQ894" s="87" t="str">
        <f t="shared" ca="1" si="200"/>
        <v/>
      </c>
      <c r="AR894" s="87" t="str">
        <f t="shared" ca="1" si="200"/>
        <v/>
      </c>
      <c r="AS894" s="87" t="str">
        <f t="shared" ca="1" si="200"/>
        <v/>
      </c>
      <c r="AT894" s="87" t="str">
        <f t="shared" ca="1" si="200"/>
        <v/>
      </c>
      <c r="AU894" s="87" t="str">
        <f t="shared" ca="1" si="200"/>
        <v/>
      </c>
      <c r="AV894" s="87" t="str">
        <f t="shared" ca="1" si="200"/>
        <v/>
      </c>
      <c r="AW894" s="87" t="str">
        <f t="shared" ca="1" si="200"/>
        <v/>
      </c>
      <c r="AX894" s="87" t="str">
        <f t="shared" ca="1" si="201"/>
        <v/>
      </c>
      <c r="AY894" s="87" t="str">
        <f t="shared" ca="1" si="201"/>
        <v/>
      </c>
      <c r="AZ894" s="87" t="str">
        <f t="shared" ca="1" si="201"/>
        <v/>
      </c>
      <c r="BA894" s="87" t="str">
        <f t="shared" ca="1" si="201"/>
        <v/>
      </c>
      <c r="BB894" s="87" t="str">
        <f t="shared" ca="1" si="201"/>
        <v/>
      </c>
      <c r="BC894" s="87" t="str">
        <f t="shared" ca="1" si="201"/>
        <v/>
      </c>
      <c r="BD894" s="87" t="str">
        <f t="shared" ca="1" si="201"/>
        <v/>
      </c>
      <c r="BE894" s="87" t="str">
        <f t="shared" ca="1" si="201"/>
        <v/>
      </c>
      <c r="BF894" s="87" t="str">
        <f t="shared" ca="1" si="201"/>
        <v/>
      </c>
      <c r="BG894" s="87" t="str">
        <f t="shared" ca="1" si="201"/>
        <v/>
      </c>
      <c r="BI894" s="87" t="str">
        <f>IF($Q894="","",IFERROR(IF(OR(AND($T894&gt;=DATEVALUE("10/1/20"&amp;RIGHT(BH$1,2)),$T894&lt;=DATEVALUE("9/30/20"&amp;RIGHT(BI$1,2))),AND($U894&gt;=DATEVALUE("10/1/20"&amp;RIGHT(BH$1,2)),$U894&lt;=DATEVALUE("9/30/20"&amp;RIGHT(BI$1,2))),AND($T894&lt;=DATEVALUE("10/1/20"&amp;RIGHT(BH$1,2)),$U894&gt;=DATEVALUE("9/30/20"&amp;RIGHT(BI$1,2)))),
IF(AND($T894&gt;=DATEVALUE("10/1/20"&amp;RIGHT(BH$1,2)),$U894&lt;=DATEVALUE("9/30/20"&amp;RIGHT(BI$1,2))),NETWORKDAYS($T894,$U894,Holidays!$J$3:$J$937),
IF(AND($T894&lt;DATEVALUE("10/1/20"&amp;RIGHT(BH$1,2)),$U894&lt;=DATEVALUE("9/30/20"&amp;RIGHT(BI$1,2))),NETWORKDAYS(DATEVALUE("10/1/20"&amp;RIGHT(BH$1,2)),$U894,Holidays!$J$3:$J$937),
IF($T894&lt;DATEVALUE("10/1/20"&amp;RIGHT(BH$1,2)),NETWORKDAYS(DATEVALUE("10/1/20"&amp;RIGHT(BH$1,2)),DATEVALUE("9/30/20"&amp;RIGHT(BI$1,2)),Holidays!$J$3:$J$937),
IF($T894&gt;=DATEVALUE("10/1/20"&amp;RIGHT(BH$1,2)),NETWORKDAYS($T894,DATEVALUE("9/30/20"&amp;RIGHT(BI$1,2)),Holidays!$J$3:$J$937),"")))),"")/(NETWORKDAYS($T894,$U894,Holidays!$J$3:$J$937)),0))</f>
        <v/>
      </c>
      <c r="BJ894" s="87" t="str">
        <f>IF($Q894="","",IFERROR(IF(OR(AND($T894&gt;=DATEVALUE("10/1/20"&amp;RIGHT(BI$1,2)),$T894&lt;=DATEVALUE("9/30/20"&amp;RIGHT(BJ$1,2))),AND($U894&gt;=DATEVALUE("10/1/20"&amp;RIGHT(BI$1,2)),$U894&lt;=DATEVALUE("9/30/20"&amp;RIGHT(BJ$1,2))),AND($T894&lt;=DATEVALUE("10/1/20"&amp;RIGHT(BI$1,2)),$U894&gt;=DATEVALUE("9/30/20"&amp;RIGHT(BJ$1,2)))),
IF(AND($T894&gt;=DATEVALUE("10/1/20"&amp;RIGHT(BI$1,2)),$U894&lt;=DATEVALUE("9/30/20"&amp;RIGHT(BJ$1,2))),NETWORKDAYS($T894,$U894,Holidays!$J$3:$J$937),
IF(AND($T894&lt;DATEVALUE("10/1/20"&amp;RIGHT(BI$1,2)),$U894&lt;=DATEVALUE("9/30/20"&amp;RIGHT(BJ$1,2))),NETWORKDAYS(DATEVALUE("10/1/20"&amp;RIGHT(BI$1,2)),$U894,Holidays!$J$3:$J$937),
IF($T894&lt;DATEVALUE("10/1/20"&amp;RIGHT(BI$1,2)),NETWORKDAYS(DATEVALUE("10/1/20"&amp;RIGHT(BI$1,2)),DATEVALUE("9/30/20"&amp;RIGHT(BJ$1,2)),Holidays!$J$3:$J$937),
IF($T894&gt;=DATEVALUE("10/1/20"&amp;RIGHT(BI$1,2)),NETWORKDAYS($T894,DATEVALUE("9/30/20"&amp;RIGHT(BJ$1,2)),Holidays!$J$3:$J$937),"")))),"")/(NETWORKDAYS($T894,$U894,Holidays!$J$3:$J$937)),0))</f>
        <v/>
      </c>
      <c r="BK894" s="87" t="str">
        <f>IF($Q894="","",IFERROR(IF(OR(AND($T894&gt;=DATEVALUE("10/1/20"&amp;RIGHT(BJ$1,2)),$T894&lt;=DATEVALUE("9/30/20"&amp;RIGHT(BK$1,2))),AND($U894&gt;=DATEVALUE("10/1/20"&amp;RIGHT(BJ$1,2)),$U894&lt;=DATEVALUE("9/30/20"&amp;RIGHT(BK$1,2))),AND($T894&lt;=DATEVALUE("10/1/20"&amp;RIGHT(BJ$1,2)),$U894&gt;=DATEVALUE("9/30/20"&amp;RIGHT(BK$1,2)))),
IF(AND($T894&gt;=DATEVALUE("10/1/20"&amp;RIGHT(BJ$1,2)),$U894&lt;=DATEVALUE("9/30/20"&amp;RIGHT(BK$1,2))),NETWORKDAYS($T894,$U894,Holidays!$J$3:$J$937),
IF(AND($T894&lt;DATEVALUE("10/1/20"&amp;RIGHT(BJ$1,2)),$U894&lt;=DATEVALUE("9/30/20"&amp;RIGHT(BK$1,2))),NETWORKDAYS(DATEVALUE("10/1/20"&amp;RIGHT(BJ$1,2)),$U894,Holidays!$J$3:$J$937),
IF($T894&lt;DATEVALUE("10/1/20"&amp;RIGHT(BJ$1,2)),NETWORKDAYS(DATEVALUE("10/1/20"&amp;RIGHT(BJ$1,2)),DATEVALUE("9/30/20"&amp;RIGHT(BK$1,2)),Holidays!$J$3:$J$937),
IF($T894&gt;=DATEVALUE("10/1/20"&amp;RIGHT(BJ$1,2)),NETWORKDAYS($T894,DATEVALUE("9/30/20"&amp;RIGHT(BK$1,2)),Holidays!$J$3:$J$937),"")))),"")/(NETWORKDAYS($T894,$U894,Holidays!$J$3:$J$937)),0))</f>
        <v/>
      </c>
      <c r="BL894" s="87" t="str">
        <f>IF($Q894="","",IFERROR(IF(OR(AND($T894&gt;=DATEVALUE("10/1/20"&amp;RIGHT(BK$1,2)),$T894&lt;=DATEVALUE("9/30/20"&amp;RIGHT(BL$1,2))),AND($U894&gt;=DATEVALUE("10/1/20"&amp;RIGHT(BK$1,2)),$U894&lt;=DATEVALUE("9/30/20"&amp;RIGHT(BL$1,2))),AND($T894&lt;=DATEVALUE("10/1/20"&amp;RIGHT(BK$1,2)),$U894&gt;=DATEVALUE("9/30/20"&amp;RIGHT(BL$1,2)))),
IF(AND($T894&gt;=DATEVALUE("10/1/20"&amp;RIGHT(BK$1,2)),$U894&lt;=DATEVALUE("9/30/20"&amp;RIGHT(BL$1,2))),NETWORKDAYS($T894,$U894,Holidays!$J$3:$J$937),
IF(AND($T894&lt;DATEVALUE("10/1/20"&amp;RIGHT(BK$1,2)),$U894&lt;=DATEVALUE("9/30/20"&amp;RIGHT(BL$1,2))),NETWORKDAYS(DATEVALUE("10/1/20"&amp;RIGHT(BK$1,2)),$U894,Holidays!$J$3:$J$937),
IF($T894&lt;DATEVALUE("10/1/20"&amp;RIGHT(BK$1,2)),NETWORKDAYS(DATEVALUE("10/1/20"&amp;RIGHT(BK$1,2)),DATEVALUE("9/30/20"&amp;RIGHT(BL$1,2)),Holidays!$J$3:$J$937),
IF($T894&gt;=DATEVALUE("10/1/20"&amp;RIGHT(BK$1,2)),NETWORKDAYS($T894,DATEVALUE("9/30/20"&amp;RIGHT(BL$1,2)),Holidays!$J$3:$J$937),"")))),"")/(NETWORKDAYS($T894,$U894,Holidays!$J$3:$J$937)),0))</f>
        <v/>
      </c>
      <c r="BM894" s="87" t="str">
        <f>IF($Q894="","",IFERROR(IF(OR(AND($T894&gt;=DATEVALUE("10/1/20"&amp;RIGHT(BL$1,2)),$T894&lt;=DATEVALUE("9/30/20"&amp;RIGHT(BM$1,2))),AND($U894&gt;=DATEVALUE("10/1/20"&amp;RIGHT(BL$1,2)),$U894&lt;=DATEVALUE("9/30/20"&amp;RIGHT(BM$1,2))),AND($T894&lt;=DATEVALUE("10/1/20"&amp;RIGHT(BL$1,2)),$U894&gt;=DATEVALUE("9/30/20"&amp;RIGHT(BM$1,2)))),
IF(AND($T894&gt;=DATEVALUE("10/1/20"&amp;RIGHT(BL$1,2)),$U894&lt;=DATEVALUE("9/30/20"&amp;RIGHT(BM$1,2))),NETWORKDAYS($T894,$U894,Holidays!$J$3:$J$937),
IF(AND($T894&lt;DATEVALUE("10/1/20"&amp;RIGHT(BL$1,2)),$U894&lt;=DATEVALUE("9/30/20"&amp;RIGHT(BM$1,2))),NETWORKDAYS(DATEVALUE("10/1/20"&amp;RIGHT(BL$1,2)),$U894,Holidays!$J$3:$J$937),
IF($T894&lt;DATEVALUE("10/1/20"&amp;RIGHT(BL$1,2)),NETWORKDAYS(DATEVALUE("10/1/20"&amp;RIGHT(BL$1,2)),DATEVALUE("9/30/20"&amp;RIGHT(BM$1,2)),Holidays!$J$3:$J$937),
IF($T894&gt;=DATEVALUE("10/1/20"&amp;RIGHT(BL$1,2)),NETWORKDAYS($T894,DATEVALUE("9/30/20"&amp;RIGHT(BM$1,2)),Holidays!$J$3:$J$937),"")))),"")/(NETWORKDAYS($T894,$U894,Holidays!$J$3:$J$937)),0))</f>
        <v/>
      </c>
      <c r="BN894" s="87" t="str">
        <f>IF($Q894="","",IFERROR(IF(OR(AND($T894&gt;=DATEVALUE("10/1/20"&amp;RIGHT(BM$1,2)),$T894&lt;=DATEVALUE("9/30/20"&amp;RIGHT(BN$1,2))),AND($U894&gt;=DATEVALUE("10/1/20"&amp;RIGHT(BM$1,2)),$U894&lt;=DATEVALUE("9/30/20"&amp;RIGHT(BN$1,2))),AND($T894&lt;=DATEVALUE("10/1/20"&amp;RIGHT(BM$1,2)),$U894&gt;=DATEVALUE("9/30/20"&amp;RIGHT(BN$1,2)))),
IF(AND($T894&gt;=DATEVALUE("10/1/20"&amp;RIGHT(BM$1,2)),$U894&lt;=DATEVALUE("9/30/20"&amp;RIGHT(BN$1,2))),NETWORKDAYS($T894,$U894,Holidays!$J$3:$J$937),
IF(AND($T894&lt;DATEVALUE("10/1/20"&amp;RIGHT(BM$1,2)),$U894&lt;=DATEVALUE("9/30/20"&amp;RIGHT(BN$1,2))),NETWORKDAYS(DATEVALUE("10/1/20"&amp;RIGHT(BM$1,2)),$U894,Holidays!$J$3:$J$937),
IF($T894&lt;DATEVALUE("10/1/20"&amp;RIGHT(BM$1,2)),NETWORKDAYS(DATEVALUE("10/1/20"&amp;RIGHT(BM$1,2)),DATEVALUE("9/30/20"&amp;RIGHT(BN$1,2)),Holidays!$J$3:$J$937),
IF($T894&gt;=DATEVALUE("10/1/20"&amp;RIGHT(BM$1,2)),NETWORKDAYS($T894,DATEVALUE("9/30/20"&amp;RIGHT(BN$1,2)),Holidays!$J$3:$J$937),"")))),"")/(NETWORKDAYS($T894,$U894,Holidays!$J$3:$J$937)),0))</f>
        <v/>
      </c>
      <c r="BO894" s="87" t="str">
        <f>IF($Q894="","",IFERROR(IF(OR(AND($T894&gt;=DATEVALUE("10/1/20"&amp;RIGHT(BN$1,2)),$T894&lt;=DATEVALUE("9/30/20"&amp;RIGHT(BO$1,2))),AND($U894&gt;=DATEVALUE("10/1/20"&amp;RIGHT(BN$1,2)),$U894&lt;=DATEVALUE("9/30/20"&amp;RIGHT(BO$1,2))),AND($T894&lt;=DATEVALUE("10/1/20"&amp;RIGHT(BN$1,2)),$U894&gt;=DATEVALUE("9/30/20"&amp;RIGHT(BO$1,2)))),
IF(AND($T894&gt;=DATEVALUE("10/1/20"&amp;RIGHT(BN$1,2)),$U894&lt;=DATEVALUE("9/30/20"&amp;RIGHT(BO$1,2))),NETWORKDAYS($T894,$U894,Holidays!$J$3:$J$937),
IF(AND($T894&lt;DATEVALUE("10/1/20"&amp;RIGHT(BN$1,2)),$U894&lt;=DATEVALUE("9/30/20"&amp;RIGHT(BO$1,2))),NETWORKDAYS(DATEVALUE("10/1/20"&amp;RIGHT(BN$1,2)),$U894,Holidays!$J$3:$J$937),
IF($T894&lt;DATEVALUE("10/1/20"&amp;RIGHT(BN$1,2)),NETWORKDAYS(DATEVALUE("10/1/20"&amp;RIGHT(BN$1,2)),DATEVALUE("9/30/20"&amp;RIGHT(BO$1,2)),Holidays!$J$3:$J$937),
IF($T894&gt;=DATEVALUE("10/1/20"&amp;RIGHT(BN$1,2)),NETWORKDAYS($T894,DATEVALUE("9/30/20"&amp;RIGHT(BO$1,2)),Holidays!$J$3:$J$937),"")))),"")/(NETWORKDAYS($T894,$U894,Holidays!$J$3:$J$937)),0))</f>
        <v/>
      </c>
      <c r="BP894" s="87" t="str">
        <f>IF($Q894="","",IFERROR(IF(OR(AND($T894&gt;=DATEVALUE("10/1/20"&amp;RIGHT(BO$1,2)),$T894&lt;=DATEVALUE("9/30/20"&amp;RIGHT(BP$1,2))),AND($U894&gt;=DATEVALUE("10/1/20"&amp;RIGHT(BO$1,2)),$U894&lt;=DATEVALUE("9/30/20"&amp;RIGHT(BP$1,2))),AND($T894&lt;=DATEVALUE("10/1/20"&amp;RIGHT(BO$1,2)),$U894&gt;=DATEVALUE("9/30/20"&amp;RIGHT(BP$1,2)))),
IF(AND($T894&gt;=DATEVALUE("10/1/20"&amp;RIGHT(BO$1,2)),$U894&lt;=DATEVALUE("9/30/20"&amp;RIGHT(BP$1,2))),NETWORKDAYS($T894,$U894,Holidays!$J$3:$J$937),
IF(AND($T894&lt;DATEVALUE("10/1/20"&amp;RIGHT(BO$1,2)),$U894&lt;=DATEVALUE("9/30/20"&amp;RIGHT(BP$1,2))),NETWORKDAYS(DATEVALUE("10/1/20"&amp;RIGHT(BO$1,2)),$U894,Holidays!$J$3:$J$937),
IF($T894&lt;DATEVALUE("10/1/20"&amp;RIGHT(BO$1,2)),NETWORKDAYS(DATEVALUE("10/1/20"&amp;RIGHT(BO$1,2)),DATEVALUE("9/30/20"&amp;RIGHT(BP$1,2)),Holidays!$J$3:$J$937),
IF($T894&gt;=DATEVALUE("10/1/20"&amp;RIGHT(BO$1,2)),NETWORKDAYS($T894,DATEVALUE("9/30/20"&amp;RIGHT(BP$1,2)),Holidays!$J$3:$J$937),"")))),"")/(NETWORKDAYS($T894,$U894,Holidays!$J$3:$J$937)),0))</f>
        <v/>
      </c>
      <c r="BQ894" s="87" t="str">
        <f>IF($Q894="","",IFERROR(IF(OR(AND($T894&gt;=DATEVALUE("10/1/20"&amp;RIGHT(BP$1,2)),$T894&lt;=DATEVALUE("9/30/20"&amp;RIGHT(BQ$1,2))),AND($U894&gt;=DATEVALUE("10/1/20"&amp;RIGHT(BP$1,2)),$U894&lt;=DATEVALUE("9/30/20"&amp;RIGHT(BQ$1,2))),AND($T894&lt;=DATEVALUE("10/1/20"&amp;RIGHT(BP$1,2)),$U894&gt;=DATEVALUE("9/30/20"&amp;RIGHT(BQ$1,2)))),
IF(AND($T894&gt;=DATEVALUE("10/1/20"&amp;RIGHT(BP$1,2)),$U894&lt;=DATEVALUE("9/30/20"&amp;RIGHT(BQ$1,2))),NETWORKDAYS($T894,$U894,Holidays!$J$3:$J$937),
IF(AND($T894&lt;DATEVALUE("10/1/20"&amp;RIGHT(BP$1,2)),$U894&lt;=DATEVALUE("9/30/20"&amp;RIGHT(BQ$1,2))),NETWORKDAYS(DATEVALUE("10/1/20"&amp;RIGHT(BP$1,2)),$U894,Holidays!$J$3:$J$937),
IF($T894&lt;DATEVALUE("10/1/20"&amp;RIGHT(BP$1,2)),NETWORKDAYS(DATEVALUE("10/1/20"&amp;RIGHT(BP$1,2)),DATEVALUE("9/30/20"&amp;RIGHT(BQ$1,2)),Holidays!$J$3:$J$937),
IF($T894&gt;=DATEVALUE("10/1/20"&amp;RIGHT(BP$1,2)),NETWORKDAYS($T894,DATEVALUE("9/30/20"&amp;RIGHT(BQ$1,2)),Holidays!$J$3:$J$937),"")))),"")/(NETWORKDAYS($T894,$U894,Holidays!$J$3:$J$937)),0))</f>
        <v/>
      </c>
      <c r="BR894" s="87" t="str">
        <f>IF($Q894="","",IFERROR(IF(OR(AND($T894&gt;=DATEVALUE("10/1/20"&amp;RIGHT(BQ$1,2)),$T894&lt;=DATEVALUE("9/30/20"&amp;RIGHT(BR$1,2))),AND($U894&gt;=DATEVALUE("10/1/20"&amp;RIGHT(BQ$1,2)),$U894&lt;=DATEVALUE("9/30/20"&amp;RIGHT(BR$1,2))),AND($T894&lt;=DATEVALUE("10/1/20"&amp;RIGHT(BQ$1,2)),$U894&gt;=DATEVALUE("9/30/20"&amp;RIGHT(BR$1,2)))),
IF(AND($T894&gt;=DATEVALUE("10/1/20"&amp;RIGHT(BQ$1,2)),$U894&lt;=DATEVALUE("9/30/20"&amp;RIGHT(BR$1,2))),NETWORKDAYS($T894,$U894,Holidays!$J$3:$J$937),
IF(AND($T894&lt;DATEVALUE("10/1/20"&amp;RIGHT(BQ$1,2)),$U894&lt;=DATEVALUE("9/30/20"&amp;RIGHT(BR$1,2))),NETWORKDAYS(DATEVALUE("10/1/20"&amp;RIGHT(BQ$1,2)),$U894,Holidays!$J$3:$J$937),
IF($T894&lt;DATEVALUE("10/1/20"&amp;RIGHT(BQ$1,2)),NETWORKDAYS(DATEVALUE("10/1/20"&amp;RIGHT(BQ$1,2)),DATEVALUE("9/30/20"&amp;RIGHT(BR$1,2)),Holidays!$J$3:$J$937),
IF($T894&gt;=DATEVALUE("10/1/20"&amp;RIGHT(BQ$1,2)),NETWORKDAYS($T894,DATEVALUE("9/30/20"&amp;RIGHT(BR$1,2)),Holidays!$J$3:$J$937),"")))),"")/(NETWORKDAYS($T894,$U894,Holidays!$J$3:$J$937)),0))</f>
        <v/>
      </c>
      <c r="BS894" s="87" t="str">
        <f>IF($Q894="","",IFERROR(IF(OR(AND($T894&gt;=DATEVALUE("10/1/20"&amp;RIGHT(BR$1,2)),$T894&lt;=DATEVALUE("9/30/20"&amp;RIGHT(BS$1,2))),AND($U894&gt;=DATEVALUE("10/1/20"&amp;RIGHT(BR$1,2)),$U894&lt;=DATEVALUE("9/30/20"&amp;RIGHT(BS$1,2))),AND($T894&lt;=DATEVALUE("10/1/20"&amp;RIGHT(BR$1,2)),$U894&gt;=DATEVALUE("9/30/20"&amp;RIGHT(BS$1,2)))),
IF(AND($T894&gt;=DATEVALUE("10/1/20"&amp;RIGHT(BR$1,2)),$U894&lt;=DATEVALUE("9/30/20"&amp;RIGHT(BS$1,2))),NETWORKDAYS($T894,$U894,Holidays!$J$3:$J$937),
IF(AND($T894&lt;DATEVALUE("10/1/20"&amp;RIGHT(BR$1,2)),$U894&lt;=DATEVALUE("9/30/20"&amp;RIGHT(BS$1,2))),NETWORKDAYS(DATEVALUE("10/1/20"&amp;RIGHT(BR$1,2)),$U894,Holidays!$J$3:$J$937),
IF($T894&lt;DATEVALUE("10/1/20"&amp;RIGHT(BR$1,2)),NETWORKDAYS(DATEVALUE("10/1/20"&amp;RIGHT(BR$1,2)),DATEVALUE("9/30/20"&amp;RIGHT(BS$1,2)),Holidays!$J$3:$J$937),
IF($T894&gt;=DATEVALUE("10/1/20"&amp;RIGHT(BR$1,2)),NETWORKDAYS($T894,DATEVALUE("9/30/20"&amp;RIGHT(BS$1,2)),Holidays!$J$3:$J$937),"")))),"")/(NETWORKDAYS($T894,$U894,Holidays!$J$3:$J$937)),0))</f>
        <v/>
      </c>
      <c r="BT894" s="87" t="str">
        <f>IF($Q894="","",IFERROR(IF(OR(AND($T894&gt;=DATEVALUE("10/1/20"&amp;RIGHT(BS$1,2)),$T894&lt;=DATEVALUE("9/30/20"&amp;RIGHT(BT$1,2))),AND($U894&gt;=DATEVALUE("10/1/20"&amp;RIGHT(BS$1,2)),$U894&lt;=DATEVALUE("9/30/20"&amp;RIGHT(BT$1,2))),AND($T894&lt;=DATEVALUE("10/1/20"&amp;RIGHT(BS$1,2)),$U894&gt;=DATEVALUE("9/30/20"&amp;RIGHT(BT$1,2)))),
IF(AND($T894&gt;=DATEVALUE("10/1/20"&amp;RIGHT(BS$1,2)),$U894&lt;=DATEVALUE("9/30/20"&amp;RIGHT(BT$1,2))),NETWORKDAYS($T894,$U894,Holidays!$J$3:$J$937),
IF(AND($T894&lt;DATEVALUE("10/1/20"&amp;RIGHT(BS$1,2)),$U894&lt;=DATEVALUE("9/30/20"&amp;RIGHT(BT$1,2))),NETWORKDAYS(DATEVALUE("10/1/20"&amp;RIGHT(BS$1,2)),$U894,Holidays!$J$3:$J$937),
IF($T894&lt;DATEVALUE("10/1/20"&amp;RIGHT(BS$1,2)),NETWORKDAYS(DATEVALUE("10/1/20"&amp;RIGHT(BS$1,2)),DATEVALUE("9/30/20"&amp;RIGHT(BT$1,2)),Holidays!$J$3:$J$937),
IF($T894&gt;=DATEVALUE("10/1/20"&amp;RIGHT(BS$1,2)),NETWORKDAYS($T894,DATEVALUE("9/30/20"&amp;RIGHT(BT$1,2)),Holidays!$J$3:$J$937),"")))),"")/(NETWORKDAYS($T894,$U894,Holidays!$J$3:$J$937)),0))</f>
        <v/>
      </c>
      <c r="BU894" s="87" t="str">
        <f>IF($Q894="","",IFERROR(IF(OR(AND($T894&gt;=DATEVALUE("10/1/20"&amp;RIGHT(BT$1,2)),$T894&lt;=DATEVALUE("9/30/20"&amp;RIGHT(BU$1,2))),AND($U894&gt;=DATEVALUE("10/1/20"&amp;RIGHT(BT$1,2)),$U894&lt;=DATEVALUE("9/30/20"&amp;RIGHT(BU$1,2))),AND($T894&lt;=DATEVALUE("10/1/20"&amp;RIGHT(BT$1,2)),$U894&gt;=DATEVALUE("9/30/20"&amp;RIGHT(BU$1,2)))),
IF(AND($T894&gt;=DATEVALUE("10/1/20"&amp;RIGHT(BT$1,2)),$U894&lt;=DATEVALUE("9/30/20"&amp;RIGHT(BU$1,2))),NETWORKDAYS($T894,$U894,Holidays!$J$3:$J$937),
IF(AND($T894&lt;DATEVALUE("10/1/20"&amp;RIGHT(BT$1,2)),$U894&lt;=DATEVALUE("9/30/20"&amp;RIGHT(BU$1,2))),NETWORKDAYS(DATEVALUE("10/1/20"&amp;RIGHT(BT$1,2)),$U894,Holidays!$J$3:$J$937),
IF($T894&lt;DATEVALUE("10/1/20"&amp;RIGHT(BT$1,2)),NETWORKDAYS(DATEVALUE("10/1/20"&amp;RIGHT(BT$1,2)),DATEVALUE("9/30/20"&amp;RIGHT(BU$1,2)),Holidays!$J$3:$J$937),
IF($T894&gt;=DATEVALUE("10/1/20"&amp;RIGHT(BT$1,2)),NETWORKDAYS($T894,DATEVALUE("9/30/20"&amp;RIGHT(BU$1,2)),Holidays!$J$3:$J$937),"")))),"")/(NETWORKDAYS($T894,$U894,Holidays!$J$3:$J$937)),0))</f>
        <v/>
      </c>
      <c r="BV894" s="87" t="str">
        <f>IF($Q894="","",IFERROR(IF(OR(AND($T894&gt;=DATEVALUE("10/1/20"&amp;RIGHT(BU$1,2)),$T894&lt;=DATEVALUE("9/30/20"&amp;RIGHT(BV$1,2))),AND($U894&gt;=DATEVALUE("10/1/20"&amp;RIGHT(BU$1,2)),$U894&lt;=DATEVALUE("9/30/20"&amp;RIGHT(BV$1,2))),AND($T894&lt;=DATEVALUE("10/1/20"&amp;RIGHT(BU$1,2)),$U894&gt;=DATEVALUE("9/30/20"&amp;RIGHT(BV$1,2)))),
IF(AND($T894&gt;=DATEVALUE("10/1/20"&amp;RIGHT(BU$1,2)),$U894&lt;=DATEVALUE("9/30/20"&amp;RIGHT(BV$1,2))),NETWORKDAYS($T894,$U894,Holidays!$J$3:$J$937),
IF(AND($T894&lt;DATEVALUE("10/1/20"&amp;RIGHT(BU$1,2)),$U894&lt;=DATEVALUE("9/30/20"&amp;RIGHT(BV$1,2))),NETWORKDAYS(DATEVALUE("10/1/20"&amp;RIGHT(BU$1,2)),$U894,Holidays!$J$3:$J$937),
IF($T894&lt;DATEVALUE("10/1/20"&amp;RIGHT(BU$1,2)),NETWORKDAYS(DATEVALUE("10/1/20"&amp;RIGHT(BU$1,2)),DATEVALUE("9/30/20"&amp;RIGHT(BV$1,2)),Holidays!$J$3:$J$937),
IF($T894&gt;=DATEVALUE("10/1/20"&amp;RIGHT(BU$1,2)),NETWORKDAYS($T894,DATEVALUE("9/30/20"&amp;RIGHT(BV$1,2)),Holidays!$J$3:$J$937),"")))),"")/(NETWORKDAYS($T894,$U894,Holidays!$J$3:$J$937)),0))</f>
        <v/>
      </c>
      <c r="BW894" s="87" t="str">
        <f>IF($Q894="","",IFERROR(IF(OR(AND($T894&gt;=DATEVALUE("10/1/20"&amp;RIGHT(BV$1,2)),$T894&lt;=DATEVALUE("9/30/20"&amp;RIGHT(BW$1,2))),AND($U894&gt;=DATEVALUE("10/1/20"&amp;RIGHT(BV$1,2)),$U894&lt;=DATEVALUE("9/30/20"&amp;RIGHT(BW$1,2))),AND($T894&lt;=DATEVALUE("10/1/20"&amp;RIGHT(BV$1,2)),$U894&gt;=DATEVALUE("9/30/20"&amp;RIGHT(BW$1,2)))),
IF(AND($T894&gt;=DATEVALUE("10/1/20"&amp;RIGHT(BV$1,2)),$U894&lt;=DATEVALUE("9/30/20"&amp;RIGHT(BW$1,2))),NETWORKDAYS($T894,$U894,Holidays!$J$3:$J$937),
IF(AND($T894&lt;DATEVALUE("10/1/20"&amp;RIGHT(BV$1,2)),$U894&lt;=DATEVALUE("9/30/20"&amp;RIGHT(BW$1,2))),NETWORKDAYS(DATEVALUE("10/1/20"&amp;RIGHT(BV$1,2)),$U894,Holidays!$J$3:$J$937),
IF($T894&lt;DATEVALUE("10/1/20"&amp;RIGHT(BV$1,2)),NETWORKDAYS(DATEVALUE("10/1/20"&amp;RIGHT(BV$1,2)),DATEVALUE("9/30/20"&amp;RIGHT(BW$1,2)),Holidays!$J$3:$J$937),
IF($T894&gt;=DATEVALUE("10/1/20"&amp;RIGHT(BV$1,2)),NETWORKDAYS($T894,DATEVALUE("9/30/20"&amp;RIGHT(BW$1,2)),Holidays!$J$3:$J$937),"")))),"")/(NETWORKDAYS($T894,$U894,Holidays!$J$3:$J$937)),0))</f>
        <v/>
      </c>
      <c r="BX894" s="87" t="str">
        <f>IF($Q894="","",IFERROR(IF(OR(AND($T894&gt;=DATEVALUE("10/1/20"&amp;RIGHT(BW$1,2)),$T894&lt;=DATEVALUE("9/30/20"&amp;RIGHT(BX$1,2))),AND($U894&gt;=DATEVALUE("10/1/20"&amp;RIGHT(BW$1,2)),$U894&lt;=DATEVALUE("9/30/20"&amp;RIGHT(BX$1,2))),AND($T894&lt;=DATEVALUE("10/1/20"&amp;RIGHT(BW$1,2)),$U894&gt;=DATEVALUE("9/30/20"&amp;RIGHT(BX$1,2)))),
IF(AND($T894&gt;=DATEVALUE("10/1/20"&amp;RIGHT(BW$1,2)),$U894&lt;=DATEVALUE("9/30/20"&amp;RIGHT(BX$1,2))),NETWORKDAYS($T894,$U894,Holidays!$J$3:$J$937),
IF(AND($T894&lt;DATEVALUE("10/1/20"&amp;RIGHT(BW$1,2)),$U894&lt;=DATEVALUE("9/30/20"&amp;RIGHT(BX$1,2))),NETWORKDAYS(DATEVALUE("10/1/20"&amp;RIGHT(BW$1,2)),$U894,Holidays!$J$3:$J$937),
IF($T894&lt;DATEVALUE("10/1/20"&amp;RIGHT(BW$1,2)),NETWORKDAYS(DATEVALUE("10/1/20"&amp;RIGHT(BW$1,2)),DATEVALUE("9/30/20"&amp;RIGHT(BX$1,2)),Holidays!$J$3:$J$937),
IF($T894&gt;=DATEVALUE("10/1/20"&amp;RIGHT(BW$1,2)),NETWORKDAYS($T894,DATEVALUE("9/30/20"&amp;RIGHT(BX$1,2)),Holidays!$J$3:$J$937),"")))),"")/(NETWORKDAYS($T894,$U894,Holidays!$J$3:$J$937)),0))</f>
        <v/>
      </c>
      <c r="BY894" s="87" t="str">
        <f>IF($Q894="","",IFERROR(IF(OR(AND($T894&gt;=DATEVALUE("10/1/20"&amp;RIGHT(BX$1,2)),$T894&lt;=DATEVALUE("9/30/20"&amp;RIGHT(BY$1,2))),AND($U894&gt;=DATEVALUE("10/1/20"&amp;RIGHT(BX$1,2)),$U894&lt;=DATEVALUE("9/30/20"&amp;RIGHT(BY$1,2))),AND($T894&lt;=DATEVALUE("10/1/20"&amp;RIGHT(BX$1,2)),$U894&gt;=DATEVALUE("9/30/20"&amp;RIGHT(BY$1,2)))),
IF(AND($T894&gt;=DATEVALUE("10/1/20"&amp;RIGHT(BX$1,2)),$U894&lt;=DATEVALUE("9/30/20"&amp;RIGHT(BY$1,2))),NETWORKDAYS($T894,$U894,Holidays!$J$3:$J$937),
IF(AND($T894&lt;DATEVALUE("10/1/20"&amp;RIGHT(BX$1,2)),$U894&lt;=DATEVALUE("9/30/20"&amp;RIGHT(BY$1,2))),NETWORKDAYS(DATEVALUE("10/1/20"&amp;RIGHT(BX$1,2)),$U894,Holidays!$J$3:$J$937),
IF($T894&lt;DATEVALUE("10/1/20"&amp;RIGHT(BX$1,2)),NETWORKDAYS(DATEVALUE("10/1/20"&amp;RIGHT(BX$1,2)),DATEVALUE("9/30/20"&amp;RIGHT(BY$1,2)),Holidays!$J$3:$J$937),
IF($T894&gt;=DATEVALUE("10/1/20"&amp;RIGHT(BX$1,2)),NETWORKDAYS($T894,DATEVALUE("9/30/20"&amp;RIGHT(BY$1,2)),Holidays!$J$3:$J$937),"")))),"")/(NETWORKDAYS($T894,$U894,Holidays!$J$3:$J$937)),0))</f>
        <v/>
      </c>
      <c r="BZ894" s="87" t="str">
        <f>IF($Q894="","",IFERROR(IF(OR(AND($T894&gt;=DATEVALUE("10/1/20"&amp;RIGHT(BY$1,2)),$T894&lt;=DATEVALUE("9/30/20"&amp;RIGHT(BZ$1,2))),AND($U894&gt;=DATEVALUE("10/1/20"&amp;RIGHT(BY$1,2)),$U894&lt;=DATEVALUE("9/30/20"&amp;RIGHT(BZ$1,2))),AND($T894&lt;=DATEVALUE("10/1/20"&amp;RIGHT(BY$1,2)),$U894&gt;=DATEVALUE("9/30/20"&amp;RIGHT(BZ$1,2)))),
IF(AND($T894&gt;=DATEVALUE("10/1/20"&amp;RIGHT(BY$1,2)),$U894&lt;=DATEVALUE("9/30/20"&amp;RIGHT(BZ$1,2))),NETWORKDAYS($T894,$U894,Holidays!$J$3:$J$937),
IF(AND($T894&lt;DATEVALUE("10/1/20"&amp;RIGHT(BY$1,2)),$U894&lt;=DATEVALUE("9/30/20"&amp;RIGHT(BZ$1,2))),NETWORKDAYS(DATEVALUE("10/1/20"&amp;RIGHT(BY$1,2)),$U894,Holidays!$J$3:$J$937),
IF($T894&lt;DATEVALUE("10/1/20"&amp;RIGHT(BY$1,2)),NETWORKDAYS(DATEVALUE("10/1/20"&amp;RIGHT(BY$1,2)),DATEVALUE("9/30/20"&amp;RIGHT(BZ$1,2)),Holidays!$J$3:$J$937),
IF($T894&gt;=DATEVALUE("10/1/20"&amp;RIGHT(BY$1,2)),NETWORKDAYS($T894,DATEVALUE("9/30/20"&amp;RIGHT(BZ$1,2)),Holidays!$J$3:$J$937),"")))),"")/(NETWORKDAYS($T894,$U894,Holidays!$J$3:$J$937)),0))</f>
        <v/>
      </c>
      <c r="CA894" s="87" t="str">
        <f>IF($Q894="","",IFERROR(IF(OR(AND($T894&gt;=DATEVALUE("10/1/20"&amp;RIGHT(BZ$1,2)),$T894&lt;=DATEVALUE("9/30/20"&amp;RIGHT(CA$1,2))),AND($U894&gt;=DATEVALUE("10/1/20"&amp;RIGHT(BZ$1,2)),$U894&lt;=DATEVALUE("9/30/20"&amp;RIGHT(CA$1,2))),AND($T894&lt;=DATEVALUE("10/1/20"&amp;RIGHT(BZ$1,2)),$U894&gt;=DATEVALUE("9/30/20"&amp;RIGHT(CA$1,2)))),
IF(AND($T894&gt;=DATEVALUE("10/1/20"&amp;RIGHT(BZ$1,2)),$U894&lt;=DATEVALUE("9/30/20"&amp;RIGHT(CA$1,2))),NETWORKDAYS($T894,$U894,Holidays!$J$3:$J$937),
IF(AND($T894&lt;DATEVALUE("10/1/20"&amp;RIGHT(BZ$1,2)),$U894&lt;=DATEVALUE("9/30/20"&amp;RIGHT(CA$1,2))),NETWORKDAYS(DATEVALUE("10/1/20"&amp;RIGHT(BZ$1,2)),$U894,Holidays!$J$3:$J$937),
IF($T894&lt;DATEVALUE("10/1/20"&amp;RIGHT(BZ$1,2)),NETWORKDAYS(DATEVALUE("10/1/20"&amp;RIGHT(BZ$1,2)),DATEVALUE("9/30/20"&amp;RIGHT(CA$1,2)),Holidays!$J$3:$J$937),
IF($T894&gt;=DATEVALUE("10/1/20"&amp;RIGHT(BZ$1,2)),NETWORKDAYS($T894,DATEVALUE("9/30/20"&amp;RIGHT(CA$1,2)),Holidays!$J$3:$J$937),"")))),"")/(NETWORKDAYS($T894,$U894,Holidays!$J$3:$J$937)),0))</f>
        <v/>
      </c>
      <c r="CB894" s="87" t="str">
        <f>IF($Q894="","",IFERROR(IF(OR(AND($T894&gt;=DATEVALUE("10/1/20"&amp;RIGHT(CA$1,2)),$T894&lt;=DATEVALUE("9/30/20"&amp;RIGHT(CB$1,2))),AND($U894&gt;=DATEVALUE("10/1/20"&amp;RIGHT(CA$1,2)),$U894&lt;=DATEVALUE("9/30/20"&amp;RIGHT(CB$1,2))),AND($T894&lt;=DATEVALUE("10/1/20"&amp;RIGHT(CA$1,2)),$U894&gt;=DATEVALUE("9/30/20"&amp;RIGHT(CB$1,2)))),
IF(AND($T894&gt;=DATEVALUE("10/1/20"&amp;RIGHT(CA$1,2)),$U894&lt;=DATEVALUE("9/30/20"&amp;RIGHT(CB$1,2))),NETWORKDAYS($T894,$U894,Holidays!$J$3:$J$937),
IF(AND($T894&lt;DATEVALUE("10/1/20"&amp;RIGHT(CA$1,2)),$U894&lt;=DATEVALUE("9/30/20"&amp;RIGHT(CB$1,2))),NETWORKDAYS(DATEVALUE("10/1/20"&amp;RIGHT(CA$1,2)),$U894,Holidays!$J$3:$J$937),
IF($T894&lt;DATEVALUE("10/1/20"&amp;RIGHT(CA$1,2)),NETWORKDAYS(DATEVALUE("10/1/20"&amp;RIGHT(CA$1,2)),DATEVALUE("9/30/20"&amp;RIGHT(CB$1,2)),Holidays!$J$3:$J$937),
IF($T894&gt;=DATEVALUE("10/1/20"&amp;RIGHT(CA$1,2)),NETWORKDAYS($T894,DATEVALUE("9/30/20"&amp;RIGHT(CB$1,2)),Holidays!$J$3:$J$937),"")))),"")/(NETWORKDAYS($T894,$U894,Holidays!$J$3:$J$937)),0))</f>
        <v/>
      </c>
    </row>
    <row r="895" spans="1:80">
      <c r="A895" s="97"/>
      <c r="B895" s="98" t="str">
        <f ca="1">IF(NOT($A895=""),OFFSET('WBS Reference &amp; User Procedure'!$A$1,MATCH($A895,'WBS Reference &amp; User Procedure'!$A:$A,0)-1,1),"")</f>
        <v/>
      </c>
      <c r="D895" s="97"/>
      <c r="T895" s="104" t="str">
        <f>IF(NOT(Q895=""),IF(NOT($S895=""),$S895,#REF!),"")</f>
        <v/>
      </c>
      <c r="U895" s="104" t="str">
        <f>IF(NOT(Q895=""),WORKDAY(T895,Q895,Holidays!$J$3:$J$937),"")</f>
        <v/>
      </c>
      <c r="V895" s="104"/>
      <c r="W895" s="104"/>
      <c r="X895" s="101" t="str">
        <f t="shared" si="197"/>
        <v/>
      </c>
      <c r="AL895" s="87" t="str">
        <f t="shared" ca="1" si="194"/>
        <v/>
      </c>
      <c r="AN895" s="87" t="str">
        <f t="shared" ca="1" si="200"/>
        <v/>
      </c>
      <c r="AO895" s="87" t="str">
        <f t="shared" ca="1" si="200"/>
        <v/>
      </c>
      <c r="AP895" s="87" t="str">
        <f t="shared" ca="1" si="200"/>
        <v/>
      </c>
      <c r="AQ895" s="87" t="str">
        <f t="shared" ca="1" si="200"/>
        <v/>
      </c>
      <c r="AR895" s="87" t="str">
        <f t="shared" ca="1" si="200"/>
        <v/>
      </c>
      <c r="AS895" s="87" t="str">
        <f t="shared" ca="1" si="200"/>
        <v/>
      </c>
      <c r="AT895" s="87" t="str">
        <f t="shared" ca="1" si="200"/>
        <v/>
      </c>
      <c r="AU895" s="87" t="str">
        <f t="shared" ca="1" si="200"/>
        <v/>
      </c>
      <c r="AV895" s="87" t="str">
        <f t="shared" ca="1" si="200"/>
        <v/>
      </c>
      <c r="AW895" s="87" t="str">
        <f t="shared" ca="1" si="200"/>
        <v/>
      </c>
      <c r="AX895" s="87" t="str">
        <f t="shared" ca="1" si="201"/>
        <v/>
      </c>
      <c r="AY895" s="87" t="str">
        <f t="shared" ca="1" si="201"/>
        <v/>
      </c>
      <c r="AZ895" s="87" t="str">
        <f t="shared" ca="1" si="201"/>
        <v/>
      </c>
      <c r="BA895" s="87" t="str">
        <f t="shared" ca="1" si="201"/>
        <v/>
      </c>
      <c r="BB895" s="87" t="str">
        <f t="shared" ca="1" si="201"/>
        <v/>
      </c>
      <c r="BC895" s="87" t="str">
        <f t="shared" ca="1" si="201"/>
        <v/>
      </c>
      <c r="BD895" s="87" t="str">
        <f t="shared" ca="1" si="201"/>
        <v/>
      </c>
      <c r="BE895" s="87" t="str">
        <f t="shared" ca="1" si="201"/>
        <v/>
      </c>
      <c r="BF895" s="87" t="str">
        <f t="shared" ca="1" si="201"/>
        <v/>
      </c>
      <c r="BG895" s="87" t="str">
        <f t="shared" ca="1" si="201"/>
        <v/>
      </c>
      <c r="BI895" s="87" t="str">
        <f>IF($Q895="","",IFERROR(IF(OR(AND($T895&gt;=DATEVALUE("10/1/20"&amp;RIGHT(BH$1,2)),$T895&lt;=DATEVALUE("9/30/20"&amp;RIGHT(BI$1,2))),AND($U895&gt;=DATEVALUE("10/1/20"&amp;RIGHT(BH$1,2)),$U895&lt;=DATEVALUE("9/30/20"&amp;RIGHT(BI$1,2))),AND($T895&lt;=DATEVALUE("10/1/20"&amp;RIGHT(BH$1,2)),$U895&gt;=DATEVALUE("9/30/20"&amp;RIGHT(BI$1,2)))),
IF(AND($T895&gt;=DATEVALUE("10/1/20"&amp;RIGHT(BH$1,2)),$U895&lt;=DATEVALUE("9/30/20"&amp;RIGHT(BI$1,2))),NETWORKDAYS($T895,$U895,Holidays!$J$3:$J$937),
IF(AND($T895&lt;DATEVALUE("10/1/20"&amp;RIGHT(BH$1,2)),$U895&lt;=DATEVALUE("9/30/20"&amp;RIGHT(BI$1,2))),NETWORKDAYS(DATEVALUE("10/1/20"&amp;RIGHT(BH$1,2)),$U895,Holidays!$J$3:$J$937),
IF($T895&lt;DATEVALUE("10/1/20"&amp;RIGHT(BH$1,2)),NETWORKDAYS(DATEVALUE("10/1/20"&amp;RIGHT(BH$1,2)),DATEVALUE("9/30/20"&amp;RIGHT(BI$1,2)),Holidays!$J$3:$J$937),
IF($T895&gt;=DATEVALUE("10/1/20"&amp;RIGHT(BH$1,2)),NETWORKDAYS($T895,DATEVALUE("9/30/20"&amp;RIGHT(BI$1,2)),Holidays!$J$3:$J$937),"")))),"")/(NETWORKDAYS($T895,$U895,Holidays!$J$3:$J$937)),0))</f>
        <v/>
      </c>
      <c r="BJ895" s="87" t="str">
        <f>IF($Q895="","",IFERROR(IF(OR(AND($T895&gt;=DATEVALUE("10/1/20"&amp;RIGHT(BI$1,2)),$T895&lt;=DATEVALUE("9/30/20"&amp;RIGHT(BJ$1,2))),AND($U895&gt;=DATEVALUE("10/1/20"&amp;RIGHT(BI$1,2)),$U895&lt;=DATEVALUE("9/30/20"&amp;RIGHT(BJ$1,2))),AND($T895&lt;=DATEVALUE("10/1/20"&amp;RIGHT(BI$1,2)),$U895&gt;=DATEVALUE("9/30/20"&amp;RIGHT(BJ$1,2)))),
IF(AND($T895&gt;=DATEVALUE("10/1/20"&amp;RIGHT(BI$1,2)),$U895&lt;=DATEVALUE("9/30/20"&amp;RIGHT(BJ$1,2))),NETWORKDAYS($T895,$U895,Holidays!$J$3:$J$937),
IF(AND($T895&lt;DATEVALUE("10/1/20"&amp;RIGHT(BI$1,2)),$U895&lt;=DATEVALUE("9/30/20"&amp;RIGHT(BJ$1,2))),NETWORKDAYS(DATEVALUE("10/1/20"&amp;RIGHT(BI$1,2)),$U895,Holidays!$J$3:$J$937),
IF($T895&lt;DATEVALUE("10/1/20"&amp;RIGHT(BI$1,2)),NETWORKDAYS(DATEVALUE("10/1/20"&amp;RIGHT(BI$1,2)),DATEVALUE("9/30/20"&amp;RIGHT(BJ$1,2)),Holidays!$J$3:$J$937),
IF($T895&gt;=DATEVALUE("10/1/20"&amp;RIGHT(BI$1,2)),NETWORKDAYS($T895,DATEVALUE("9/30/20"&amp;RIGHT(BJ$1,2)),Holidays!$J$3:$J$937),"")))),"")/(NETWORKDAYS($T895,$U895,Holidays!$J$3:$J$937)),0))</f>
        <v/>
      </c>
      <c r="BK895" s="87" t="str">
        <f>IF($Q895="","",IFERROR(IF(OR(AND($T895&gt;=DATEVALUE("10/1/20"&amp;RIGHT(BJ$1,2)),$T895&lt;=DATEVALUE("9/30/20"&amp;RIGHT(BK$1,2))),AND($U895&gt;=DATEVALUE("10/1/20"&amp;RIGHT(BJ$1,2)),$U895&lt;=DATEVALUE("9/30/20"&amp;RIGHT(BK$1,2))),AND($T895&lt;=DATEVALUE("10/1/20"&amp;RIGHT(BJ$1,2)),$U895&gt;=DATEVALUE("9/30/20"&amp;RIGHT(BK$1,2)))),
IF(AND($T895&gt;=DATEVALUE("10/1/20"&amp;RIGHT(BJ$1,2)),$U895&lt;=DATEVALUE("9/30/20"&amp;RIGHT(BK$1,2))),NETWORKDAYS($T895,$U895,Holidays!$J$3:$J$937),
IF(AND($T895&lt;DATEVALUE("10/1/20"&amp;RIGHT(BJ$1,2)),$U895&lt;=DATEVALUE("9/30/20"&amp;RIGHT(BK$1,2))),NETWORKDAYS(DATEVALUE("10/1/20"&amp;RIGHT(BJ$1,2)),$U895,Holidays!$J$3:$J$937),
IF($T895&lt;DATEVALUE("10/1/20"&amp;RIGHT(BJ$1,2)),NETWORKDAYS(DATEVALUE("10/1/20"&amp;RIGHT(BJ$1,2)),DATEVALUE("9/30/20"&amp;RIGHT(BK$1,2)),Holidays!$J$3:$J$937),
IF($T895&gt;=DATEVALUE("10/1/20"&amp;RIGHT(BJ$1,2)),NETWORKDAYS($T895,DATEVALUE("9/30/20"&amp;RIGHT(BK$1,2)),Holidays!$J$3:$J$937),"")))),"")/(NETWORKDAYS($T895,$U895,Holidays!$J$3:$J$937)),0))</f>
        <v/>
      </c>
      <c r="BL895" s="87" t="str">
        <f>IF($Q895="","",IFERROR(IF(OR(AND($T895&gt;=DATEVALUE("10/1/20"&amp;RIGHT(BK$1,2)),$T895&lt;=DATEVALUE("9/30/20"&amp;RIGHT(BL$1,2))),AND($U895&gt;=DATEVALUE("10/1/20"&amp;RIGHT(BK$1,2)),$U895&lt;=DATEVALUE("9/30/20"&amp;RIGHT(BL$1,2))),AND($T895&lt;=DATEVALUE("10/1/20"&amp;RIGHT(BK$1,2)),$U895&gt;=DATEVALUE("9/30/20"&amp;RIGHT(BL$1,2)))),
IF(AND($T895&gt;=DATEVALUE("10/1/20"&amp;RIGHT(BK$1,2)),$U895&lt;=DATEVALUE("9/30/20"&amp;RIGHT(BL$1,2))),NETWORKDAYS($T895,$U895,Holidays!$J$3:$J$937),
IF(AND($T895&lt;DATEVALUE("10/1/20"&amp;RIGHT(BK$1,2)),$U895&lt;=DATEVALUE("9/30/20"&amp;RIGHT(BL$1,2))),NETWORKDAYS(DATEVALUE("10/1/20"&amp;RIGHT(BK$1,2)),$U895,Holidays!$J$3:$J$937),
IF($T895&lt;DATEVALUE("10/1/20"&amp;RIGHT(BK$1,2)),NETWORKDAYS(DATEVALUE("10/1/20"&amp;RIGHT(BK$1,2)),DATEVALUE("9/30/20"&amp;RIGHT(BL$1,2)),Holidays!$J$3:$J$937),
IF($T895&gt;=DATEVALUE("10/1/20"&amp;RIGHT(BK$1,2)),NETWORKDAYS($T895,DATEVALUE("9/30/20"&amp;RIGHT(BL$1,2)),Holidays!$J$3:$J$937),"")))),"")/(NETWORKDAYS($T895,$U895,Holidays!$J$3:$J$937)),0))</f>
        <v/>
      </c>
      <c r="BM895" s="87" t="str">
        <f>IF($Q895="","",IFERROR(IF(OR(AND($T895&gt;=DATEVALUE("10/1/20"&amp;RIGHT(BL$1,2)),$T895&lt;=DATEVALUE("9/30/20"&amp;RIGHT(BM$1,2))),AND($U895&gt;=DATEVALUE("10/1/20"&amp;RIGHT(BL$1,2)),$U895&lt;=DATEVALUE("9/30/20"&amp;RIGHT(BM$1,2))),AND($T895&lt;=DATEVALUE("10/1/20"&amp;RIGHT(BL$1,2)),$U895&gt;=DATEVALUE("9/30/20"&amp;RIGHT(BM$1,2)))),
IF(AND($T895&gt;=DATEVALUE("10/1/20"&amp;RIGHT(BL$1,2)),$U895&lt;=DATEVALUE("9/30/20"&amp;RIGHT(BM$1,2))),NETWORKDAYS($T895,$U895,Holidays!$J$3:$J$937),
IF(AND($T895&lt;DATEVALUE("10/1/20"&amp;RIGHT(BL$1,2)),$U895&lt;=DATEVALUE("9/30/20"&amp;RIGHT(BM$1,2))),NETWORKDAYS(DATEVALUE("10/1/20"&amp;RIGHT(BL$1,2)),$U895,Holidays!$J$3:$J$937),
IF($T895&lt;DATEVALUE("10/1/20"&amp;RIGHT(BL$1,2)),NETWORKDAYS(DATEVALUE("10/1/20"&amp;RIGHT(BL$1,2)),DATEVALUE("9/30/20"&amp;RIGHT(BM$1,2)),Holidays!$J$3:$J$937),
IF($T895&gt;=DATEVALUE("10/1/20"&amp;RIGHT(BL$1,2)),NETWORKDAYS($T895,DATEVALUE("9/30/20"&amp;RIGHT(BM$1,2)),Holidays!$J$3:$J$937),"")))),"")/(NETWORKDAYS($T895,$U895,Holidays!$J$3:$J$937)),0))</f>
        <v/>
      </c>
      <c r="BN895" s="87" t="str">
        <f>IF($Q895="","",IFERROR(IF(OR(AND($T895&gt;=DATEVALUE("10/1/20"&amp;RIGHT(BM$1,2)),$T895&lt;=DATEVALUE("9/30/20"&amp;RIGHT(BN$1,2))),AND($U895&gt;=DATEVALUE("10/1/20"&amp;RIGHT(BM$1,2)),$U895&lt;=DATEVALUE("9/30/20"&amp;RIGHT(BN$1,2))),AND($T895&lt;=DATEVALUE("10/1/20"&amp;RIGHT(BM$1,2)),$U895&gt;=DATEVALUE("9/30/20"&amp;RIGHT(BN$1,2)))),
IF(AND($T895&gt;=DATEVALUE("10/1/20"&amp;RIGHT(BM$1,2)),$U895&lt;=DATEVALUE("9/30/20"&amp;RIGHT(BN$1,2))),NETWORKDAYS($T895,$U895,Holidays!$J$3:$J$937),
IF(AND($T895&lt;DATEVALUE("10/1/20"&amp;RIGHT(BM$1,2)),$U895&lt;=DATEVALUE("9/30/20"&amp;RIGHT(BN$1,2))),NETWORKDAYS(DATEVALUE("10/1/20"&amp;RIGHT(BM$1,2)),$U895,Holidays!$J$3:$J$937),
IF($T895&lt;DATEVALUE("10/1/20"&amp;RIGHT(BM$1,2)),NETWORKDAYS(DATEVALUE("10/1/20"&amp;RIGHT(BM$1,2)),DATEVALUE("9/30/20"&amp;RIGHT(BN$1,2)),Holidays!$J$3:$J$937),
IF($T895&gt;=DATEVALUE("10/1/20"&amp;RIGHT(BM$1,2)),NETWORKDAYS($T895,DATEVALUE("9/30/20"&amp;RIGHT(BN$1,2)),Holidays!$J$3:$J$937),"")))),"")/(NETWORKDAYS($T895,$U895,Holidays!$J$3:$J$937)),0))</f>
        <v/>
      </c>
      <c r="BO895" s="87" t="str">
        <f>IF($Q895="","",IFERROR(IF(OR(AND($T895&gt;=DATEVALUE("10/1/20"&amp;RIGHT(BN$1,2)),$T895&lt;=DATEVALUE("9/30/20"&amp;RIGHT(BO$1,2))),AND($U895&gt;=DATEVALUE("10/1/20"&amp;RIGHT(BN$1,2)),$U895&lt;=DATEVALUE("9/30/20"&amp;RIGHT(BO$1,2))),AND($T895&lt;=DATEVALUE("10/1/20"&amp;RIGHT(BN$1,2)),$U895&gt;=DATEVALUE("9/30/20"&amp;RIGHT(BO$1,2)))),
IF(AND($T895&gt;=DATEVALUE("10/1/20"&amp;RIGHT(BN$1,2)),$U895&lt;=DATEVALUE("9/30/20"&amp;RIGHT(BO$1,2))),NETWORKDAYS($T895,$U895,Holidays!$J$3:$J$937),
IF(AND($T895&lt;DATEVALUE("10/1/20"&amp;RIGHT(BN$1,2)),$U895&lt;=DATEVALUE("9/30/20"&amp;RIGHT(BO$1,2))),NETWORKDAYS(DATEVALUE("10/1/20"&amp;RIGHT(BN$1,2)),$U895,Holidays!$J$3:$J$937),
IF($T895&lt;DATEVALUE("10/1/20"&amp;RIGHT(BN$1,2)),NETWORKDAYS(DATEVALUE("10/1/20"&amp;RIGHT(BN$1,2)),DATEVALUE("9/30/20"&amp;RIGHT(BO$1,2)),Holidays!$J$3:$J$937),
IF($T895&gt;=DATEVALUE("10/1/20"&amp;RIGHT(BN$1,2)),NETWORKDAYS($T895,DATEVALUE("9/30/20"&amp;RIGHT(BO$1,2)),Holidays!$J$3:$J$937),"")))),"")/(NETWORKDAYS($T895,$U895,Holidays!$J$3:$J$937)),0))</f>
        <v/>
      </c>
      <c r="BP895" s="87" t="str">
        <f>IF($Q895="","",IFERROR(IF(OR(AND($T895&gt;=DATEVALUE("10/1/20"&amp;RIGHT(BO$1,2)),$T895&lt;=DATEVALUE("9/30/20"&amp;RIGHT(BP$1,2))),AND($U895&gt;=DATEVALUE("10/1/20"&amp;RIGHT(BO$1,2)),$U895&lt;=DATEVALUE("9/30/20"&amp;RIGHT(BP$1,2))),AND($T895&lt;=DATEVALUE("10/1/20"&amp;RIGHT(BO$1,2)),$U895&gt;=DATEVALUE("9/30/20"&amp;RIGHT(BP$1,2)))),
IF(AND($T895&gt;=DATEVALUE("10/1/20"&amp;RIGHT(BO$1,2)),$U895&lt;=DATEVALUE("9/30/20"&amp;RIGHT(BP$1,2))),NETWORKDAYS($T895,$U895,Holidays!$J$3:$J$937),
IF(AND($T895&lt;DATEVALUE("10/1/20"&amp;RIGHT(BO$1,2)),$U895&lt;=DATEVALUE("9/30/20"&amp;RIGHT(BP$1,2))),NETWORKDAYS(DATEVALUE("10/1/20"&amp;RIGHT(BO$1,2)),$U895,Holidays!$J$3:$J$937),
IF($T895&lt;DATEVALUE("10/1/20"&amp;RIGHT(BO$1,2)),NETWORKDAYS(DATEVALUE("10/1/20"&amp;RIGHT(BO$1,2)),DATEVALUE("9/30/20"&amp;RIGHT(BP$1,2)),Holidays!$J$3:$J$937),
IF($T895&gt;=DATEVALUE("10/1/20"&amp;RIGHT(BO$1,2)),NETWORKDAYS($T895,DATEVALUE("9/30/20"&amp;RIGHT(BP$1,2)),Holidays!$J$3:$J$937),"")))),"")/(NETWORKDAYS($T895,$U895,Holidays!$J$3:$J$937)),0))</f>
        <v/>
      </c>
      <c r="BQ895" s="87" t="str">
        <f>IF($Q895="","",IFERROR(IF(OR(AND($T895&gt;=DATEVALUE("10/1/20"&amp;RIGHT(BP$1,2)),$T895&lt;=DATEVALUE("9/30/20"&amp;RIGHT(BQ$1,2))),AND($U895&gt;=DATEVALUE("10/1/20"&amp;RIGHT(BP$1,2)),$U895&lt;=DATEVALUE("9/30/20"&amp;RIGHT(BQ$1,2))),AND($T895&lt;=DATEVALUE("10/1/20"&amp;RIGHT(BP$1,2)),$U895&gt;=DATEVALUE("9/30/20"&amp;RIGHT(BQ$1,2)))),
IF(AND($T895&gt;=DATEVALUE("10/1/20"&amp;RIGHT(BP$1,2)),$U895&lt;=DATEVALUE("9/30/20"&amp;RIGHT(BQ$1,2))),NETWORKDAYS($T895,$U895,Holidays!$J$3:$J$937),
IF(AND($T895&lt;DATEVALUE("10/1/20"&amp;RIGHT(BP$1,2)),$U895&lt;=DATEVALUE("9/30/20"&amp;RIGHT(BQ$1,2))),NETWORKDAYS(DATEVALUE("10/1/20"&amp;RIGHT(BP$1,2)),$U895,Holidays!$J$3:$J$937),
IF($T895&lt;DATEVALUE("10/1/20"&amp;RIGHT(BP$1,2)),NETWORKDAYS(DATEVALUE("10/1/20"&amp;RIGHT(BP$1,2)),DATEVALUE("9/30/20"&amp;RIGHT(BQ$1,2)),Holidays!$J$3:$J$937),
IF($T895&gt;=DATEVALUE("10/1/20"&amp;RIGHT(BP$1,2)),NETWORKDAYS($T895,DATEVALUE("9/30/20"&amp;RIGHT(BQ$1,2)),Holidays!$J$3:$J$937),"")))),"")/(NETWORKDAYS($T895,$U895,Holidays!$J$3:$J$937)),0))</f>
        <v/>
      </c>
      <c r="BR895" s="87" t="str">
        <f>IF($Q895="","",IFERROR(IF(OR(AND($T895&gt;=DATEVALUE("10/1/20"&amp;RIGHT(BQ$1,2)),$T895&lt;=DATEVALUE("9/30/20"&amp;RIGHT(BR$1,2))),AND($U895&gt;=DATEVALUE("10/1/20"&amp;RIGHT(BQ$1,2)),$U895&lt;=DATEVALUE("9/30/20"&amp;RIGHT(BR$1,2))),AND($T895&lt;=DATEVALUE("10/1/20"&amp;RIGHT(BQ$1,2)),$U895&gt;=DATEVALUE("9/30/20"&amp;RIGHT(BR$1,2)))),
IF(AND($T895&gt;=DATEVALUE("10/1/20"&amp;RIGHT(BQ$1,2)),$U895&lt;=DATEVALUE("9/30/20"&amp;RIGHT(BR$1,2))),NETWORKDAYS($T895,$U895,Holidays!$J$3:$J$937),
IF(AND($T895&lt;DATEVALUE("10/1/20"&amp;RIGHT(BQ$1,2)),$U895&lt;=DATEVALUE("9/30/20"&amp;RIGHT(BR$1,2))),NETWORKDAYS(DATEVALUE("10/1/20"&amp;RIGHT(BQ$1,2)),$U895,Holidays!$J$3:$J$937),
IF($T895&lt;DATEVALUE("10/1/20"&amp;RIGHT(BQ$1,2)),NETWORKDAYS(DATEVALUE("10/1/20"&amp;RIGHT(BQ$1,2)),DATEVALUE("9/30/20"&amp;RIGHT(BR$1,2)),Holidays!$J$3:$J$937),
IF($T895&gt;=DATEVALUE("10/1/20"&amp;RIGHT(BQ$1,2)),NETWORKDAYS($T895,DATEVALUE("9/30/20"&amp;RIGHT(BR$1,2)),Holidays!$J$3:$J$937),"")))),"")/(NETWORKDAYS($T895,$U895,Holidays!$J$3:$J$937)),0))</f>
        <v/>
      </c>
      <c r="BS895" s="87" t="str">
        <f>IF($Q895="","",IFERROR(IF(OR(AND($T895&gt;=DATEVALUE("10/1/20"&amp;RIGHT(BR$1,2)),$T895&lt;=DATEVALUE("9/30/20"&amp;RIGHT(BS$1,2))),AND($U895&gt;=DATEVALUE("10/1/20"&amp;RIGHT(BR$1,2)),$U895&lt;=DATEVALUE("9/30/20"&amp;RIGHT(BS$1,2))),AND($T895&lt;=DATEVALUE("10/1/20"&amp;RIGHT(BR$1,2)),$U895&gt;=DATEVALUE("9/30/20"&amp;RIGHT(BS$1,2)))),
IF(AND($T895&gt;=DATEVALUE("10/1/20"&amp;RIGHT(BR$1,2)),$U895&lt;=DATEVALUE("9/30/20"&amp;RIGHT(BS$1,2))),NETWORKDAYS($T895,$U895,Holidays!$J$3:$J$937),
IF(AND($T895&lt;DATEVALUE("10/1/20"&amp;RIGHT(BR$1,2)),$U895&lt;=DATEVALUE("9/30/20"&amp;RIGHT(BS$1,2))),NETWORKDAYS(DATEVALUE("10/1/20"&amp;RIGHT(BR$1,2)),$U895,Holidays!$J$3:$J$937),
IF($T895&lt;DATEVALUE("10/1/20"&amp;RIGHT(BR$1,2)),NETWORKDAYS(DATEVALUE("10/1/20"&amp;RIGHT(BR$1,2)),DATEVALUE("9/30/20"&amp;RIGHT(BS$1,2)),Holidays!$J$3:$J$937),
IF($T895&gt;=DATEVALUE("10/1/20"&amp;RIGHT(BR$1,2)),NETWORKDAYS($T895,DATEVALUE("9/30/20"&amp;RIGHT(BS$1,2)),Holidays!$J$3:$J$937),"")))),"")/(NETWORKDAYS($T895,$U895,Holidays!$J$3:$J$937)),0))</f>
        <v/>
      </c>
      <c r="BT895" s="87" t="str">
        <f>IF($Q895="","",IFERROR(IF(OR(AND($T895&gt;=DATEVALUE("10/1/20"&amp;RIGHT(BS$1,2)),$T895&lt;=DATEVALUE("9/30/20"&amp;RIGHT(BT$1,2))),AND($U895&gt;=DATEVALUE("10/1/20"&amp;RIGHT(BS$1,2)),$U895&lt;=DATEVALUE("9/30/20"&amp;RIGHT(BT$1,2))),AND($T895&lt;=DATEVALUE("10/1/20"&amp;RIGHT(BS$1,2)),$U895&gt;=DATEVALUE("9/30/20"&amp;RIGHT(BT$1,2)))),
IF(AND($T895&gt;=DATEVALUE("10/1/20"&amp;RIGHT(BS$1,2)),$U895&lt;=DATEVALUE("9/30/20"&amp;RIGHT(BT$1,2))),NETWORKDAYS($T895,$U895,Holidays!$J$3:$J$937),
IF(AND($T895&lt;DATEVALUE("10/1/20"&amp;RIGHT(BS$1,2)),$U895&lt;=DATEVALUE("9/30/20"&amp;RIGHT(BT$1,2))),NETWORKDAYS(DATEVALUE("10/1/20"&amp;RIGHT(BS$1,2)),$U895,Holidays!$J$3:$J$937),
IF($T895&lt;DATEVALUE("10/1/20"&amp;RIGHT(BS$1,2)),NETWORKDAYS(DATEVALUE("10/1/20"&amp;RIGHT(BS$1,2)),DATEVALUE("9/30/20"&amp;RIGHT(BT$1,2)),Holidays!$J$3:$J$937),
IF($T895&gt;=DATEVALUE("10/1/20"&amp;RIGHT(BS$1,2)),NETWORKDAYS($T895,DATEVALUE("9/30/20"&amp;RIGHT(BT$1,2)),Holidays!$J$3:$J$937),"")))),"")/(NETWORKDAYS($T895,$U895,Holidays!$J$3:$J$937)),0))</f>
        <v/>
      </c>
      <c r="BU895" s="87" t="str">
        <f>IF($Q895="","",IFERROR(IF(OR(AND($T895&gt;=DATEVALUE("10/1/20"&amp;RIGHT(BT$1,2)),$T895&lt;=DATEVALUE("9/30/20"&amp;RIGHT(BU$1,2))),AND($U895&gt;=DATEVALUE("10/1/20"&amp;RIGHT(BT$1,2)),$U895&lt;=DATEVALUE("9/30/20"&amp;RIGHT(BU$1,2))),AND($T895&lt;=DATEVALUE("10/1/20"&amp;RIGHT(BT$1,2)),$U895&gt;=DATEVALUE("9/30/20"&amp;RIGHT(BU$1,2)))),
IF(AND($T895&gt;=DATEVALUE("10/1/20"&amp;RIGHT(BT$1,2)),$U895&lt;=DATEVALUE("9/30/20"&amp;RIGHT(BU$1,2))),NETWORKDAYS($T895,$U895,Holidays!$J$3:$J$937),
IF(AND($T895&lt;DATEVALUE("10/1/20"&amp;RIGHT(BT$1,2)),$U895&lt;=DATEVALUE("9/30/20"&amp;RIGHT(BU$1,2))),NETWORKDAYS(DATEVALUE("10/1/20"&amp;RIGHT(BT$1,2)),$U895,Holidays!$J$3:$J$937),
IF($T895&lt;DATEVALUE("10/1/20"&amp;RIGHT(BT$1,2)),NETWORKDAYS(DATEVALUE("10/1/20"&amp;RIGHT(BT$1,2)),DATEVALUE("9/30/20"&amp;RIGHT(BU$1,2)),Holidays!$J$3:$J$937),
IF($T895&gt;=DATEVALUE("10/1/20"&amp;RIGHT(BT$1,2)),NETWORKDAYS($T895,DATEVALUE("9/30/20"&amp;RIGHT(BU$1,2)),Holidays!$J$3:$J$937),"")))),"")/(NETWORKDAYS($T895,$U895,Holidays!$J$3:$J$937)),0))</f>
        <v/>
      </c>
      <c r="BV895" s="87" t="str">
        <f>IF($Q895="","",IFERROR(IF(OR(AND($T895&gt;=DATEVALUE("10/1/20"&amp;RIGHT(BU$1,2)),$T895&lt;=DATEVALUE("9/30/20"&amp;RIGHT(BV$1,2))),AND($U895&gt;=DATEVALUE("10/1/20"&amp;RIGHT(BU$1,2)),$U895&lt;=DATEVALUE("9/30/20"&amp;RIGHT(BV$1,2))),AND($T895&lt;=DATEVALUE("10/1/20"&amp;RIGHT(BU$1,2)),$U895&gt;=DATEVALUE("9/30/20"&amp;RIGHT(BV$1,2)))),
IF(AND($T895&gt;=DATEVALUE("10/1/20"&amp;RIGHT(BU$1,2)),$U895&lt;=DATEVALUE("9/30/20"&amp;RIGHT(BV$1,2))),NETWORKDAYS($T895,$U895,Holidays!$J$3:$J$937),
IF(AND($T895&lt;DATEVALUE("10/1/20"&amp;RIGHT(BU$1,2)),$U895&lt;=DATEVALUE("9/30/20"&amp;RIGHT(BV$1,2))),NETWORKDAYS(DATEVALUE("10/1/20"&amp;RIGHT(BU$1,2)),$U895,Holidays!$J$3:$J$937),
IF($T895&lt;DATEVALUE("10/1/20"&amp;RIGHT(BU$1,2)),NETWORKDAYS(DATEVALUE("10/1/20"&amp;RIGHT(BU$1,2)),DATEVALUE("9/30/20"&amp;RIGHT(BV$1,2)),Holidays!$J$3:$J$937),
IF($T895&gt;=DATEVALUE("10/1/20"&amp;RIGHT(BU$1,2)),NETWORKDAYS($T895,DATEVALUE("9/30/20"&amp;RIGHT(BV$1,2)),Holidays!$J$3:$J$937),"")))),"")/(NETWORKDAYS($T895,$U895,Holidays!$J$3:$J$937)),0))</f>
        <v/>
      </c>
      <c r="BW895" s="87" t="str">
        <f>IF($Q895="","",IFERROR(IF(OR(AND($T895&gt;=DATEVALUE("10/1/20"&amp;RIGHT(BV$1,2)),$T895&lt;=DATEVALUE("9/30/20"&amp;RIGHT(BW$1,2))),AND($U895&gt;=DATEVALUE("10/1/20"&amp;RIGHT(BV$1,2)),$U895&lt;=DATEVALUE("9/30/20"&amp;RIGHT(BW$1,2))),AND($T895&lt;=DATEVALUE("10/1/20"&amp;RIGHT(BV$1,2)),$U895&gt;=DATEVALUE("9/30/20"&amp;RIGHT(BW$1,2)))),
IF(AND($T895&gt;=DATEVALUE("10/1/20"&amp;RIGHT(BV$1,2)),$U895&lt;=DATEVALUE("9/30/20"&amp;RIGHT(BW$1,2))),NETWORKDAYS($T895,$U895,Holidays!$J$3:$J$937),
IF(AND($T895&lt;DATEVALUE("10/1/20"&amp;RIGHT(BV$1,2)),$U895&lt;=DATEVALUE("9/30/20"&amp;RIGHT(BW$1,2))),NETWORKDAYS(DATEVALUE("10/1/20"&amp;RIGHT(BV$1,2)),$U895,Holidays!$J$3:$J$937),
IF($T895&lt;DATEVALUE("10/1/20"&amp;RIGHT(BV$1,2)),NETWORKDAYS(DATEVALUE("10/1/20"&amp;RIGHT(BV$1,2)),DATEVALUE("9/30/20"&amp;RIGHT(BW$1,2)),Holidays!$J$3:$J$937),
IF($T895&gt;=DATEVALUE("10/1/20"&amp;RIGHT(BV$1,2)),NETWORKDAYS($T895,DATEVALUE("9/30/20"&amp;RIGHT(BW$1,2)),Holidays!$J$3:$J$937),"")))),"")/(NETWORKDAYS($T895,$U895,Holidays!$J$3:$J$937)),0))</f>
        <v/>
      </c>
      <c r="BX895" s="87" t="str">
        <f>IF($Q895="","",IFERROR(IF(OR(AND($T895&gt;=DATEVALUE("10/1/20"&amp;RIGHT(BW$1,2)),$T895&lt;=DATEVALUE("9/30/20"&amp;RIGHT(BX$1,2))),AND($U895&gt;=DATEVALUE("10/1/20"&amp;RIGHT(BW$1,2)),$U895&lt;=DATEVALUE("9/30/20"&amp;RIGHT(BX$1,2))),AND($T895&lt;=DATEVALUE("10/1/20"&amp;RIGHT(BW$1,2)),$U895&gt;=DATEVALUE("9/30/20"&amp;RIGHT(BX$1,2)))),
IF(AND($T895&gt;=DATEVALUE("10/1/20"&amp;RIGHT(BW$1,2)),$U895&lt;=DATEVALUE("9/30/20"&amp;RIGHT(BX$1,2))),NETWORKDAYS($T895,$U895,Holidays!$J$3:$J$937),
IF(AND($T895&lt;DATEVALUE("10/1/20"&amp;RIGHT(BW$1,2)),$U895&lt;=DATEVALUE("9/30/20"&amp;RIGHT(BX$1,2))),NETWORKDAYS(DATEVALUE("10/1/20"&amp;RIGHT(BW$1,2)),$U895,Holidays!$J$3:$J$937),
IF($T895&lt;DATEVALUE("10/1/20"&amp;RIGHT(BW$1,2)),NETWORKDAYS(DATEVALUE("10/1/20"&amp;RIGHT(BW$1,2)),DATEVALUE("9/30/20"&amp;RIGHT(BX$1,2)),Holidays!$J$3:$J$937),
IF($T895&gt;=DATEVALUE("10/1/20"&amp;RIGHT(BW$1,2)),NETWORKDAYS($T895,DATEVALUE("9/30/20"&amp;RIGHT(BX$1,2)),Holidays!$J$3:$J$937),"")))),"")/(NETWORKDAYS($T895,$U895,Holidays!$J$3:$J$937)),0))</f>
        <v/>
      </c>
      <c r="BY895" s="87" t="str">
        <f>IF($Q895="","",IFERROR(IF(OR(AND($T895&gt;=DATEVALUE("10/1/20"&amp;RIGHT(BX$1,2)),$T895&lt;=DATEVALUE("9/30/20"&amp;RIGHT(BY$1,2))),AND($U895&gt;=DATEVALUE("10/1/20"&amp;RIGHT(BX$1,2)),$U895&lt;=DATEVALUE("9/30/20"&amp;RIGHT(BY$1,2))),AND($T895&lt;=DATEVALUE("10/1/20"&amp;RIGHT(BX$1,2)),$U895&gt;=DATEVALUE("9/30/20"&amp;RIGHT(BY$1,2)))),
IF(AND($T895&gt;=DATEVALUE("10/1/20"&amp;RIGHT(BX$1,2)),$U895&lt;=DATEVALUE("9/30/20"&amp;RIGHT(BY$1,2))),NETWORKDAYS($T895,$U895,Holidays!$J$3:$J$937),
IF(AND($T895&lt;DATEVALUE("10/1/20"&amp;RIGHT(BX$1,2)),$U895&lt;=DATEVALUE("9/30/20"&amp;RIGHT(BY$1,2))),NETWORKDAYS(DATEVALUE("10/1/20"&amp;RIGHT(BX$1,2)),$U895,Holidays!$J$3:$J$937),
IF($T895&lt;DATEVALUE("10/1/20"&amp;RIGHT(BX$1,2)),NETWORKDAYS(DATEVALUE("10/1/20"&amp;RIGHT(BX$1,2)),DATEVALUE("9/30/20"&amp;RIGHT(BY$1,2)),Holidays!$J$3:$J$937),
IF($T895&gt;=DATEVALUE("10/1/20"&amp;RIGHT(BX$1,2)),NETWORKDAYS($T895,DATEVALUE("9/30/20"&amp;RIGHT(BY$1,2)),Holidays!$J$3:$J$937),"")))),"")/(NETWORKDAYS($T895,$U895,Holidays!$J$3:$J$937)),0))</f>
        <v/>
      </c>
      <c r="BZ895" s="87" t="str">
        <f>IF($Q895="","",IFERROR(IF(OR(AND($T895&gt;=DATEVALUE("10/1/20"&amp;RIGHT(BY$1,2)),$T895&lt;=DATEVALUE("9/30/20"&amp;RIGHT(BZ$1,2))),AND($U895&gt;=DATEVALUE("10/1/20"&amp;RIGHT(BY$1,2)),$U895&lt;=DATEVALUE("9/30/20"&amp;RIGHT(BZ$1,2))),AND($T895&lt;=DATEVALUE("10/1/20"&amp;RIGHT(BY$1,2)),$U895&gt;=DATEVALUE("9/30/20"&amp;RIGHT(BZ$1,2)))),
IF(AND($T895&gt;=DATEVALUE("10/1/20"&amp;RIGHT(BY$1,2)),$U895&lt;=DATEVALUE("9/30/20"&amp;RIGHT(BZ$1,2))),NETWORKDAYS($T895,$U895,Holidays!$J$3:$J$937),
IF(AND($T895&lt;DATEVALUE("10/1/20"&amp;RIGHT(BY$1,2)),$U895&lt;=DATEVALUE("9/30/20"&amp;RIGHT(BZ$1,2))),NETWORKDAYS(DATEVALUE("10/1/20"&amp;RIGHT(BY$1,2)),$U895,Holidays!$J$3:$J$937),
IF($T895&lt;DATEVALUE("10/1/20"&amp;RIGHT(BY$1,2)),NETWORKDAYS(DATEVALUE("10/1/20"&amp;RIGHT(BY$1,2)),DATEVALUE("9/30/20"&amp;RIGHT(BZ$1,2)),Holidays!$J$3:$J$937),
IF($T895&gt;=DATEVALUE("10/1/20"&amp;RIGHT(BY$1,2)),NETWORKDAYS($T895,DATEVALUE("9/30/20"&amp;RIGHT(BZ$1,2)),Holidays!$J$3:$J$937),"")))),"")/(NETWORKDAYS($T895,$U895,Holidays!$J$3:$J$937)),0))</f>
        <v/>
      </c>
      <c r="CA895" s="87" t="str">
        <f>IF($Q895="","",IFERROR(IF(OR(AND($T895&gt;=DATEVALUE("10/1/20"&amp;RIGHT(BZ$1,2)),$T895&lt;=DATEVALUE("9/30/20"&amp;RIGHT(CA$1,2))),AND($U895&gt;=DATEVALUE("10/1/20"&amp;RIGHT(BZ$1,2)),$U895&lt;=DATEVALUE("9/30/20"&amp;RIGHT(CA$1,2))),AND($T895&lt;=DATEVALUE("10/1/20"&amp;RIGHT(BZ$1,2)),$U895&gt;=DATEVALUE("9/30/20"&amp;RIGHT(CA$1,2)))),
IF(AND($T895&gt;=DATEVALUE("10/1/20"&amp;RIGHT(BZ$1,2)),$U895&lt;=DATEVALUE("9/30/20"&amp;RIGHT(CA$1,2))),NETWORKDAYS($T895,$U895,Holidays!$J$3:$J$937),
IF(AND($T895&lt;DATEVALUE("10/1/20"&amp;RIGHT(BZ$1,2)),$U895&lt;=DATEVALUE("9/30/20"&amp;RIGHT(CA$1,2))),NETWORKDAYS(DATEVALUE("10/1/20"&amp;RIGHT(BZ$1,2)),$U895,Holidays!$J$3:$J$937),
IF($T895&lt;DATEVALUE("10/1/20"&amp;RIGHT(BZ$1,2)),NETWORKDAYS(DATEVALUE("10/1/20"&amp;RIGHT(BZ$1,2)),DATEVALUE("9/30/20"&amp;RIGHT(CA$1,2)),Holidays!$J$3:$J$937),
IF($T895&gt;=DATEVALUE("10/1/20"&amp;RIGHT(BZ$1,2)),NETWORKDAYS($T895,DATEVALUE("9/30/20"&amp;RIGHT(CA$1,2)),Holidays!$J$3:$J$937),"")))),"")/(NETWORKDAYS($T895,$U895,Holidays!$J$3:$J$937)),0))</f>
        <v/>
      </c>
      <c r="CB895" s="87" t="str">
        <f>IF($Q895="","",IFERROR(IF(OR(AND($T895&gt;=DATEVALUE("10/1/20"&amp;RIGHT(CA$1,2)),$T895&lt;=DATEVALUE("9/30/20"&amp;RIGHT(CB$1,2))),AND($U895&gt;=DATEVALUE("10/1/20"&amp;RIGHT(CA$1,2)),$U895&lt;=DATEVALUE("9/30/20"&amp;RIGHT(CB$1,2))),AND($T895&lt;=DATEVALUE("10/1/20"&amp;RIGHT(CA$1,2)),$U895&gt;=DATEVALUE("9/30/20"&amp;RIGHT(CB$1,2)))),
IF(AND($T895&gt;=DATEVALUE("10/1/20"&amp;RIGHT(CA$1,2)),$U895&lt;=DATEVALUE("9/30/20"&amp;RIGHT(CB$1,2))),NETWORKDAYS($T895,$U895,Holidays!$J$3:$J$937),
IF(AND($T895&lt;DATEVALUE("10/1/20"&amp;RIGHT(CA$1,2)),$U895&lt;=DATEVALUE("9/30/20"&amp;RIGHT(CB$1,2))),NETWORKDAYS(DATEVALUE("10/1/20"&amp;RIGHT(CA$1,2)),$U895,Holidays!$J$3:$J$937),
IF($T895&lt;DATEVALUE("10/1/20"&amp;RIGHT(CA$1,2)),NETWORKDAYS(DATEVALUE("10/1/20"&amp;RIGHT(CA$1,2)),DATEVALUE("9/30/20"&amp;RIGHT(CB$1,2)),Holidays!$J$3:$J$937),
IF($T895&gt;=DATEVALUE("10/1/20"&amp;RIGHT(CA$1,2)),NETWORKDAYS($T895,DATEVALUE("9/30/20"&amp;RIGHT(CB$1,2)),Holidays!$J$3:$J$937),"")))),"")/(NETWORKDAYS($T895,$U895,Holidays!$J$3:$J$937)),0))</f>
        <v/>
      </c>
    </row>
    <row r="896" spans="1:80">
      <c r="A896" s="97"/>
      <c r="B896" s="98" t="str">
        <f ca="1">IF(NOT($A896=""),OFFSET('WBS Reference &amp; User Procedure'!$A$1,MATCH($A896,'WBS Reference &amp; User Procedure'!$A:$A,0)-1,1),"")</f>
        <v/>
      </c>
      <c r="D896" s="97"/>
      <c r="T896" s="104" t="str">
        <f>IF(NOT(Q896=""),IF(NOT($S896=""),$S896,#REF!),"")</f>
        <v/>
      </c>
      <c r="U896" s="104" t="str">
        <f>IF(NOT(Q896=""),WORKDAY(T896,Q896,Holidays!$J$3:$J$937),"")</f>
        <v/>
      </c>
      <c r="V896" s="104"/>
      <c r="W896" s="104"/>
      <c r="X896" s="101" t="str">
        <f t="shared" si="197"/>
        <v/>
      </c>
      <c r="AL896" s="87" t="str">
        <f t="shared" ca="1" si="194"/>
        <v/>
      </c>
      <c r="AN896" s="87" t="str">
        <f t="shared" ref="AN896:AW905" ca="1" si="202">IF($Q896="","",IFERROR(OFFSET(INDIRECT("'"&amp;KEY_RESOURCE_STRUCTURE_TAB&amp;"'!"&amp;KEY_RATE_SET_INDEX&amp;""),$AL896-1,COLUMN()-34),0))</f>
        <v/>
      </c>
      <c r="AO896" s="87" t="str">
        <f t="shared" ca="1" si="202"/>
        <v/>
      </c>
      <c r="AP896" s="87" t="str">
        <f t="shared" ca="1" si="202"/>
        <v/>
      </c>
      <c r="AQ896" s="87" t="str">
        <f t="shared" ca="1" si="202"/>
        <v/>
      </c>
      <c r="AR896" s="87" t="str">
        <f t="shared" ca="1" si="202"/>
        <v/>
      </c>
      <c r="AS896" s="87" t="str">
        <f t="shared" ca="1" si="202"/>
        <v/>
      </c>
      <c r="AT896" s="87" t="str">
        <f t="shared" ca="1" si="202"/>
        <v/>
      </c>
      <c r="AU896" s="87" t="str">
        <f t="shared" ca="1" si="202"/>
        <v/>
      </c>
      <c r="AV896" s="87" t="str">
        <f t="shared" ca="1" si="202"/>
        <v/>
      </c>
      <c r="AW896" s="87" t="str">
        <f t="shared" ca="1" si="202"/>
        <v/>
      </c>
      <c r="AX896" s="87" t="str">
        <f t="shared" ref="AX896:BG905" ca="1" si="203">IF($Q896="","",IFERROR(OFFSET(INDIRECT("'"&amp;KEY_RESOURCE_STRUCTURE_TAB&amp;"'!"&amp;KEY_RATE_SET_INDEX&amp;""),$AL896-1,COLUMN()-34),0))</f>
        <v/>
      </c>
      <c r="AY896" s="87" t="str">
        <f t="shared" ca="1" si="203"/>
        <v/>
      </c>
      <c r="AZ896" s="87" t="str">
        <f t="shared" ca="1" si="203"/>
        <v/>
      </c>
      <c r="BA896" s="87" t="str">
        <f t="shared" ca="1" si="203"/>
        <v/>
      </c>
      <c r="BB896" s="87" t="str">
        <f t="shared" ca="1" si="203"/>
        <v/>
      </c>
      <c r="BC896" s="87" t="str">
        <f t="shared" ca="1" si="203"/>
        <v/>
      </c>
      <c r="BD896" s="87" t="str">
        <f t="shared" ca="1" si="203"/>
        <v/>
      </c>
      <c r="BE896" s="87" t="str">
        <f t="shared" ca="1" si="203"/>
        <v/>
      </c>
      <c r="BF896" s="87" t="str">
        <f t="shared" ca="1" si="203"/>
        <v/>
      </c>
      <c r="BG896" s="87" t="str">
        <f t="shared" ca="1" si="203"/>
        <v/>
      </c>
      <c r="BI896" s="87" t="str">
        <f>IF($Q896="","",IFERROR(IF(OR(AND($T896&gt;=DATEVALUE("10/1/20"&amp;RIGHT(BH$1,2)),$T896&lt;=DATEVALUE("9/30/20"&amp;RIGHT(BI$1,2))),AND($U896&gt;=DATEVALUE("10/1/20"&amp;RIGHT(BH$1,2)),$U896&lt;=DATEVALUE("9/30/20"&amp;RIGHT(BI$1,2))),AND($T896&lt;=DATEVALUE("10/1/20"&amp;RIGHT(BH$1,2)),$U896&gt;=DATEVALUE("9/30/20"&amp;RIGHT(BI$1,2)))),
IF(AND($T896&gt;=DATEVALUE("10/1/20"&amp;RIGHT(BH$1,2)),$U896&lt;=DATEVALUE("9/30/20"&amp;RIGHT(BI$1,2))),NETWORKDAYS($T896,$U896,Holidays!$J$3:$J$937),
IF(AND($T896&lt;DATEVALUE("10/1/20"&amp;RIGHT(BH$1,2)),$U896&lt;=DATEVALUE("9/30/20"&amp;RIGHT(BI$1,2))),NETWORKDAYS(DATEVALUE("10/1/20"&amp;RIGHT(BH$1,2)),$U896,Holidays!$J$3:$J$937),
IF($T896&lt;DATEVALUE("10/1/20"&amp;RIGHT(BH$1,2)),NETWORKDAYS(DATEVALUE("10/1/20"&amp;RIGHT(BH$1,2)),DATEVALUE("9/30/20"&amp;RIGHT(BI$1,2)),Holidays!$J$3:$J$937),
IF($T896&gt;=DATEVALUE("10/1/20"&amp;RIGHT(BH$1,2)),NETWORKDAYS($T896,DATEVALUE("9/30/20"&amp;RIGHT(BI$1,2)),Holidays!$J$3:$J$937),"")))),"")/(NETWORKDAYS($T896,$U896,Holidays!$J$3:$J$937)),0))</f>
        <v/>
      </c>
      <c r="BJ896" s="87" t="str">
        <f>IF($Q896="","",IFERROR(IF(OR(AND($T896&gt;=DATEVALUE("10/1/20"&amp;RIGHT(BI$1,2)),$T896&lt;=DATEVALUE("9/30/20"&amp;RIGHT(BJ$1,2))),AND($U896&gt;=DATEVALUE("10/1/20"&amp;RIGHT(BI$1,2)),$U896&lt;=DATEVALUE("9/30/20"&amp;RIGHT(BJ$1,2))),AND($T896&lt;=DATEVALUE("10/1/20"&amp;RIGHT(BI$1,2)),$U896&gt;=DATEVALUE("9/30/20"&amp;RIGHT(BJ$1,2)))),
IF(AND($T896&gt;=DATEVALUE("10/1/20"&amp;RIGHT(BI$1,2)),$U896&lt;=DATEVALUE("9/30/20"&amp;RIGHT(BJ$1,2))),NETWORKDAYS($T896,$U896,Holidays!$J$3:$J$937),
IF(AND($T896&lt;DATEVALUE("10/1/20"&amp;RIGHT(BI$1,2)),$U896&lt;=DATEVALUE("9/30/20"&amp;RIGHT(BJ$1,2))),NETWORKDAYS(DATEVALUE("10/1/20"&amp;RIGHT(BI$1,2)),$U896,Holidays!$J$3:$J$937),
IF($T896&lt;DATEVALUE("10/1/20"&amp;RIGHT(BI$1,2)),NETWORKDAYS(DATEVALUE("10/1/20"&amp;RIGHT(BI$1,2)),DATEVALUE("9/30/20"&amp;RIGHT(BJ$1,2)),Holidays!$J$3:$J$937),
IF($T896&gt;=DATEVALUE("10/1/20"&amp;RIGHT(BI$1,2)),NETWORKDAYS($T896,DATEVALUE("9/30/20"&amp;RIGHT(BJ$1,2)),Holidays!$J$3:$J$937),"")))),"")/(NETWORKDAYS($T896,$U896,Holidays!$J$3:$J$937)),0))</f>
        <v/>
      </c>
      <c r="BK896" s="87" t="str">
        <f>IF($Q896="","",IFERROR(IF(OR(AND($T896&gt;=DATEVALUE("10/1/20"&amp;RIGHT(BJ$1,2)),$T896&lt;=DATEVALUE("9/30/20"&amp;RIGHT(BK$1,2))),AND($U896&gt;=DATEVALUE("10/1/20"&amp;RIGHT(BJ$1,2)),$U896&lt;=DATEVALUE("9/30/20"&amp;RIGHT(BK$1,2))),AND($T896&lt;=DATEVALUE("10/1/20"&amp;RIGHT(BJ$1,2)),$U896&gt;=DATEVALUE("9/30/20"&amp;RIGHT(BK$1,2)))),
IF(AND($T896&gt;=DATEVALUE("10/1/20"&amp;RIGHT(BJ$1,2)),$U896&lt;=DATEVALUE("9/30/20"&amp;RIGHT(BK$1,2))),NETWORKDAYS($T896,$U896,Holidays!$J$3:$J$937),
IF(AND($T896&lt;DATEVALUE("10/1/20"&amp;RIGHT(BJ$1,2)),$U896&lt;=DATEVALUE("9/30/20"&amp;RIGHT(BK$1,2))),NETWORKDAYS(DATEVALUE("10/1/20"&amp;RIGHT(BJ$1,2)),$U896,Holidays!$J$3:$J$937),
IF($T896&lt;DATEVALUE("10/1/20"&amp;RIGHT(BJ$1,2)),NETWORKDAYS(DATEVALUE("10/1/20"&amp;RIGHT(BJ$1,2)),DATEVALUE("9/30/20"&amp;RIGHT(BK$1,2)),Holidays!$J$3:$J$937),
IF($T896&gt;=DATEVALUE("10/1/20"&amp;RIGHT(BJ$1,2)),NETWORKDAYS($T896,DATEVALUE("9/30/20"&amp;RIGHT(BK$1,2)),Holidays!$J$3:$J$937),"")))),"")/(NETWORKDAYS($T896,$U896,Holidays!$J$3:$J$937)),0))</f>
        <v/>
      </c>
      <c r="BL896" s="87" t="str">
        <f>IF($Q896="","",IFERROR(IF(OR(AND($T896&gt;=DATEVALUE("10/1/20"&amp;RIGHT(BK$1,2)),$T896&lt;=DATEVALUE("9/30/20"&amp;RIGHT(BL$1,2))),AND($U896&gt;=DATEVALUE("10/1/20"&amp;RIGHT(BK$1,2)),$U896&lt;=DATEVALUE("9/30/20"&amp;RIGHT(BL$1,2))),AND($T896&lt;=DATEVALUE("10/1/20"&amp;RIGHT(BK$1,2)),$U896&gt;=DATEVALUE("9/30/20"&amp;RIGHT(BL$1,2)))),
IF(AND($T896&gt;=DATEVALUE("10/1/20"&amp;RIGHT(BK$1,2)),$U896&lt;=DATEVALUE("9/30/20"&amp;RIGHT(BL$1,2))),NETWORKDAYS($T896,$U896,Holidays!$J$3:$J$937),
IF(AND($T896&lt;DATEVALUE("10/1/20"&amp;RIGHT(BK$1,2)),$U896&lt;=DATEVALUE("9/30/20"&amp;RIGHT(BL$1,2))),NETWORKDAYS(DATEVALUE("10/1/20"&amp;RIGHT(BK$1,2)),$U896,Holidays!$J$3:$J$937),
IF($T896&lt;DATEVALUE("10/1/20"&amp;RIGHT(BK$1,2)),NETWORKDAYS(DATEVALUE("10/1/20"&amp;RIGHT(BK$1,2)),DATEVALUE("9/30/20"&amp;RIGHT(BL$1,2)),Holidays!$J$3:$J$937),
IF($T896&gt;=DATEVALUE("10/1/20"&amp;RIGHT(BK$1,2)),NETWORKDAYS($T896,DATEVALUE("9/30/20"&amp;RIGHT(BL$1,2)),Holidays!$J$3:$J$937),"")))),"")/(NETWORKDAYS($T896,$U896,Holidays!$J$3:$J$937)),0))</f>
        <v/>
      </c>
      <c r="BM896" s="87" t="str">
        <f>IF($Q896="","",IFERROR(IF(OR(AND($T896&gt;=DATEVALUE("10/1/20"&amp;RIGHT(BL$1,2)),$T896&lt;=DATEVALUE("9/30/20"&amp;RIGHT(BM$1,2))),AND($U896&gt;=DATEVALUE("10/1/20"&amp;RIGHT(BL$1,2)),$U896&lt;=DATEVALUE("9/30/20"&amp;RIGHT(BM$1,2))),AND($T896&lt;=DATEVALUE("10/1/20"&amp;RIGHT(BL$1,2)),$U896&gt;=DATEVALUE("9/30/20"&amp;RIGHT(BM$1,2)))),
IF(AND($T896&gt;=DATEVALUE("10/1/20"&amp;RIGHT(BL$1,2)),$U896&lt;=DATEVALUE("9/30/20"&amp;RIGHT(BM$1,2))),NETWORKDAYS($T896,$U896,Holidays!$J$3:$J$937),
IF(AND($T896&lt;DATEVALUE("10/1/20"&amp;RIGHT(BL$1,2)),$U896&lt;=DATEVALUE("9/30/20"&amp;RIGHT(BM$1,2))),NETWORKDAYS(DATEVALUE("10/1/20"&amp;RIGHT(BL$1,2)),$U896,Holidays!$J$3:$J$937),
IF($T896&lt;DATEVALUE("10/1/20"&amp;RIGHT(BL$1,2)),NETWORKDAYS(DATEVALUE("10/1/20"&amp;RIGHT(BL$1,2)),DATEVALUE("9/30/20"&amp;RIGHT(BM$1,2)),Holidays!$J$3:$J$937),
IF($T896&gt;=DATEVALUE("10/1/20"&amp;RIGHT(BL$1,2)),NETWORKDAYS($T896,DATEVALUE("9/30/20"&amp;RIGHT(BM$1,2)),Holidays!$J$3:$J$937),"")))),"")/(NETWORKDAYS($T896,$U896,Holidays!$J$3:$J$937)),0))</f>
        <v/>
      </c>
      <c r="BN896" s="87" t="str">
        <f>IF($Q896="","",IFERROR(IF(OR(AND($T896&gt;=DATEVALUE("10/1/20"&amp;RIGHT(BM$1,2)),$T896&lt;=DATEVALUE("9/30/20"&amp;RIGHT(BN$1,2))),AND($U896&gt;=DATEVALUE("10/1/20"&amp;RIGHT(BM$1,2)),$U896&lt;=DATEVALUE("9/30/20"&amp;RIGHT(BN$1,2))),AND($T896&lt;=DATEVALUE("10/1/20"&amp;RIGHT(BM$1,2)),$U896&gt;=DATEVALUE("9/30/20"&amp;RIGHT(BN$1,2)))),
IF(AND($T896&gt;=DATEVALUE("10/1/20"&amp;RIGHT(BM$1,2)),$U896&lt;=DATEVALUE("9/30/20"&amp;RIGHT(BN$1,2))),NETWORKDAYS($T896,$U896,Holidays!$J$3:$J$937),
IF(AND($T896&lt;DATEVALUE("10/1/20"&amp;RIGHT(BM$1,2)),$U896&lt;=DATEVALUE("9/30/20"&amp;RIGHT(BN$1,2))),NETWORKDAYS(DATEVALUE("10/1/20"&amp;RIGHT(BM$1,2)),$U896,Holidays!$J$3:$J$937),
IF($T896&lt;DATEVALUE("10/1/20"&amp;RIGHT(BM$1,2)),NETWORKDAYS(DATEVALUE("10/1/20"&amp;RIGHT(BM$1,2)),DATEVALUE("9/30/20"&amp;RIGHT(BN$1,2)),Holidays!$J$3:$J$937),
IF($T896&gt;=DATEVALUE("10/1/20"&amp;RIGHT(BM$1,2)),NETWORKDAYS($T896,DATEVALUE("9/30/20"&amp;RIGHT(BN$1,2)),Holidays!$J$3:$J$937),"")))),"")/(NETWORKDAYS($T896,$U896,Holidays!$J$3:$J$937)),0))</f>
        <v/>
      </c>
      <c r="BO896" s="87" t="str">
        <f>IF($Q896="","",IFERROR(IF(OR(AND($T896&gt;=DATEVALUE("10/1/20"&amp;RIGHT(BN$1,2)),$T896&lt;=DATEVALUE("9/30/20"&amp;RIGHT(BO$1,2))),AND($U896&gt;=DATEVALUE("10/1/20"&amp;RIGHT(BN$1,2)),$U896&lt;=DATEVALUE("9/30/20"&amp;RIGHT(BO$1,2))),AND($T896&lt;=DATEVALUE("10/1/20"&amp;RIGHT(BN$1,2)),$U896&gt;=DATEVALUE("9/30/20"&amp;RIGHT(BO$1,2)))),
IF(AND($T896&gt;=DATEVALUE("10/1/20"&amp;RIGHT(BN$1,2)),$U896&lt;=DATEVALUE("9/30/20"&amp;RIGHT(BO$1,2))),NETWORKDAYS($T896,$U896,Holidays!$J$3:$J$937),
IF(AND($T896&lt;DATEVALUE("10/1/20"&amp;RIGHT(BN$1,2)),$U896&lt;=DATEVALUE("9/30/20"&amp;RIGHT(BO$1,2))),NETWORKDAYS(DATEVALUE("10/1/20"&amp;RIGHT(BN$1,2)),$U896,Holidays!$J$3:$J$937),
IF($T896&lt;DATEVALUE("10/1/20"&amp;RIGHT(BN$1,2)),NETWORKDAYS(DATEVALUE("10/1/20"&amp;RIGHT(BN$1,2)),DATEVALUE("9/30/20"&amp;RIGHT(BO$1,2)),Holidays!$J$3:$J$937),
IF($T896&gt;=DATEVALUE("10/1/20"&amp;RIGHT(BN$1,2)),NETWORKDAYS($T896,DATEVALUE("9/30/20"&amp;RIGHT(BO$1,2)),Holidays!$J$3:$J$937),"")))),"")/(NETWORKDAYS($T896,$U896,Holidays!$J$3:$J$937)),0))</f>
        <v/>
      </c>
      <c r="BP896" s="87" t="str">
        <f>IF($Q896="","",IFERROR(IF(OR(AND($T896&gt;=DATEVALUE("10/1/20"&amp;RIGHT(BO$1,2)),$T896&lt;=DATEVALUE("9/30/20"&amp;RIGHT(BP$1,2))),AND($U896&gt;=DATEVALUE("10/1/20"&amp;RIGHT(BO$1,2)),$U896&lt;=DATEVALUE("9/30/20"&amp;RIGHT(BP$1,2))),AND($T896&lt;=DATEVALUE("10/1/20"&amp;RIGHT(BO$1,2)),$U896&gt;=DATEVALUE("9/30/20"&amp;RIGHT(BP$1,2)))),
IF(AND($T896&gt;=DATEVALUE("10/1/20"&amp;RIGHT(BO$1,2)),$U896&lt;=DATEVALUE("9/30/20"&amp;RIGHT(BP$1,2))),NETWORKDAYS($T896,$U896,Holidays!$J$3:$J$937),
IF(AND($T896&lt;DATEVALUE("10/1/20"&amp;RIGHT(BO$1,2)),$U896&lt;=DATEVALUE("9/30/20"&amp;RIGHT(BP$1,2))),NETWORKDAYS(DATEVALUE("10/1/20"&amp;RIGHT(BO$1,2)),$U896,Holidays!$J$3:$J$937),
IF($T896&lt;DATEVALUE("10/1/20"&amp;RIGHT(BO$1,2)),NETWORKDAYS(DATEVALUE("10/1/20"&amp;RIGHT(BO$1,2)),DATEVALUE("9/30/20"&amp;RIGHT(BP$1,2)),Holidays!$J$3:$J$937),
IF($T896&gt;=DATEVALUE("10/1/20"&amp;RIGHT(BO$1,2)),NETWORKDAYS($T896,DATEVALUE("9/30/20"&amp;RIGHT(BP$1,2)),Holidays!$J$3:$J$937),"")))),"")/(NETWORKDAYS($T896,$U896,Holidays!$J$3:$J$937)),0))</f>
        <v/>
      </c>
      <c r="BQ896" s="87" t="str">
        <f>IF($Q896="","",IFERROR(IF(OR(AND($T896&gt;=DATEVALUE("10/1/20"&amp;RIGHT(BP$1,2)),$T896&lt;=DATEVALUE("9/30/20"&amp;RIGHT(BQ$1,2))),AND($U896&gt;=DATEVALUE("10/1/20"&amp;RIGHT(BP$1,2)),$U896&lt;=DATEVALUE("9/30/20"&amp;RIGHT(BQ$1,2))),AND($T896&lt;=DATEVALUE("10/1/20"&amp;RIGHT(BP$1,2)),$U896&gt;=DATEVALUE("9/30/20"&amp;RIGHT(BQ$1,2)))),
IF(AND($T896&gt;=DATEVALUE("10/1/20"&amp;RIGHT(BP$1,2)),$U896&lt;=DATEVALUE("9/30/20"&amp;RIGHT(BQ$1,2))),NETWORKDAYS($T896,$U896,Holidays!$J$3:$J$937),
IF(AND($T896&lt;DATEVALUE("10/1/20"&amp;RIGHT(BP$1,2)),$U896&lt;=DATEVALUE("9/30/20"&amp;RIGHT(BQ$1,2))),NETWORKDAYS(DATEVALUE("10/1/20"&amp;RIGHT(BP$1,2)),$U896,Holidays!$J$3:$J$937),
IF($T896&lt;DATEVALUE("10/1/20"&amp;RIGHT(BP$1,2)),NETWORKDAYS(DATEVALUE("10/1/20"&amp;RIGHT(BP$1,2)),DATEVALUE("9/30/20"&amp;RIGHT(BQ$1,2)),Holidays!$J$3:$J$937),
IF($T896&gt;=DATEVALUE("10/1/20"&amp;RIGHT(BP$1,2)),NETWORKDAYS($T896,DATEVALUE("9/30/20"&amp;RIGHT(BQ$1,2)),Holidays!$J$3:$J$937),"")))),"")/(NETWORKDAYS($T896,$U896,Holidays!$J$3:$J$937)),0))</f>
        <v/>
      </c>
      <c r="BR896" s="87" t="str">
        <f>IF($Q896="","",IFERROR(IF(OR(AND($T896&gt;=DATEVALUE("10/1/20"&amp;RIGHT(BQ$1,2)),$T896&lt;=DATEVALUE("9/30/20"&amp;RIGHT(BR$1,2))),AND($U896&gt;=DATEVALUE("10/1/20"&amp;RIGHT(BQ$1,2)),$U896&lt;=DATEVALUE("9/30/20"&amp;RIGHT(BR$1,2))),AND($T896&lt;=DATEVALUE("10/1/20"&amp;RIGHT(BQ$1,2)),$U896&gt;=DATEVALUE("9/30/20"&amp;RIGHT(BR$1,2)))),
IF(AND($T896&gt;=DATEVALUE("10/1/20"&amp;RIGHT(BQ$1,2)),$U896&lt;=DATEVALUE("9/30/20"&amp;RIGHT(BR$1,2))),NETWORKDAYS($T896,$U896,Holidays!$J$3:$J$937),
IF(AND($T896&lt;DATEVALUE("10/1/20"&amp;RIGHT(BQ$1,2)),$U896&lt;=DATEVALUE("9/30/20"&amp;RIGHT(BR$1,2))),NETWORKDAYS(DATEVALUE("10/1/20"&amp;RIGHT(BQ$1,2)),$U896,Holidays!$J$3:$J$937),
IF($T896&lt;DATEVALUE("10/1/20"&amp;RIGHT(BQ$1,2)),NETWORKDAYS(DATEVALUE("10/1/20"&amp;RIGHT(BQ$1,2)),DATEVALUE("9/30/20"&amp;RIGHT(BR$1,2)),Holidays!$J$3:$J$937),
IF($T896&gt;=DATEVALUE("10/1/20"&amp;RIGHT(BQ$1,2)),NETWORKDAYS($T896,DATEVALUE("9/30/20"&amp;RIGHT(BR$1,2)),Holidays!$J$3:$J$937),"")))),"")/(NETWORKDAYS($T896,$U896,Holidays!$J$3:$J$937)),0))</f>
        <v/>
      </c>
      <c r="BS896" s="87" t="str">
        <f>IF($Q896="","",IFERROR(IF(OR(AND($T896&gt;=DATEVALUE("10/1/20"&amp;RIGHT(BR$1,2)),$T896&lt;=DATEVALUE("9/30/20"&amp;RIGHT(BS$1,2))),AND($U896&gt;=DATEVALUE("10/1/20"&amp;RIGHT(BR$1,2)),$U896&lt;=DATEVALUE("9/30/20"&amp;RIGHT(BS$1,2))),AND($T896&lt;=DATEVALUE("10/1/20"&amp;RIGHT(BR$1,2)),$U896&gt;=DATEVALUE("9/30/20"&amp;RIGHT(BS$1,2)))),
IF(AND($T896&gt;=DATEVALUE("10/1/20"&amp;RIGHT(BR$1,2)),$U896&lt;=DATEVALUE("9/30/20"&amp;RIGHT(BS$1,2))),NETWORKDAYS($T896,$U896,Holidays!$J$3:$J$937),
IF(AND($T896&lt;DATEVALUE("10/1/20"&amp;RIGHT(BR$1,2)),$U896&lt;=DATEVALUE("9/30/20"&amp;RIGHT(BS$1,2))),NETWORKDAYS(DATEVALUE("10/1/20"&amp;RIGHT(BR$1,2)),$U896,Holidays!$J$3:$J$937),
IF($T896&lt;DATEVALUE("10/1/20"&amp;RIGHT(BR$1,2)),NETWORKDAYS(DATEVALUE("10/1/20"&amp;RIGHT(BR$1,2)),DATEVALUE("9/30/20"&amp;RIGHT(BS$1,2)),Holidays!$J$3:$J$937),
IF($T896&gt;=DATEVALUE("10/1/20"&amp;RIGHT(BR$1,2)),NETWORKDAYS($T896,DATEVALUE("9/30/20"&amp;RIGHT(BS$1,2)),Holidays!$J$3:$J$937),"")))),"")/(NETWORKDAYS($T896,$U896,Holidays!$J$3:$J$937)),0))</f>
        <v/>
      </c>
      <c r="BT896" s="87" t="str">
        <f>IF($Q896="","",IFERROR(IF(OR(AND($T896&gt;=DATEVALUE("10/1/20"&amp;RIGHT(BS$1,2)),$T896&lt;=DATEVALUE("9/30/20"&amp;RIGHT(BT$1,2))),AND($U896&gt;=DATEVALUE("10/1/20"&amp;RIGHT(BS$1,2)),$U896&lt;=DATEVALUE("9/30/20"&amp;RIGHT(BT$1,2))),AND($T896&lt;=DATEVALUE("10/1/20"&amp;RIGHT(BS$1,2)),$U896&gt;=DATEVALUE("9/30/20"&amp;RIGHT(BT$1,2)))),
IF(AND($T896&gt;=DATEVALUE("10/1/20"&amp;RIGHT(BS$1,2)),$U896&lt;=DATEVALUE("9/30/20"&amp;RIGHT(BT$1,2))),NETWORKDAYS($T896,$U896,Holidays!$J$3:$J$937),
IF(AND($T896&lt;DATEVALUE("10/1/20"&amp;RIGHT(BS$1,2)),$U896&lt;=DATEVALUE("9/30/20"&amp;RIGHT(BT$1,2))),NETWORKDAYS(DATEVALUE("10/1/20"&amp;RIGHT(BS$1,2)),$U896,Holidays!$J$3:$J$937),
IF($T896&lt;DATEVALUE("10/1/20"&amp;RIGHT(BS$1,2)),NETWORKDAYS(DATEVALUE("10/1/20"&amp;RIGHT(BS$1,2)),DATEVALUE("9/30/20"&amp;RIGHT(BT$1,2)),Holidays!$J$3:$J$937),
IF($T896&gt;=DATEVALUE("10/1/20"&amp;RIGHT(BS$1,2)),NETWORKDAYS($T896,DATEVALUE("9/30/20"&amp;RIGHT(BT$1,2)),Holidays!$J$3:$J$937),"")))),"")/(NETWORKDAYS($T896,$U896,Holidays!$J$3:$J$937)),0))</f>
        <v/>
      </c>
      <c r="BU896" s="87" t="str">
        <f>IF($Q896="","",IFERROR(IF(OR(AND($T896&gt;=DATEVALUE("10/1/20"&amp;RIGHT(BT$1,2)),$T896&lt;=DATEVALUE("9/30/20"&amp;RIGHT(BU$1,2))),AND($U896&gt;=DATEVALUE("10/1/20"&amp;RIGHT(BT$1,2)),$U896&lt;=DATEVALUE("9/30/20"&amp;RIGHT(BU$1,2))),AND($T896&lt;=DATEVALUE("10/1/20"&amp;RIGHT(BT$1,2)),$U896&gt;=DATEVALUE("9/30/20"&amp;RIGHT(BU$1,2)))),
IF(AND($T896&gt;=DATEVALUE("10/1/20"&amp;RIGHT(BT$1,2)),$U896&lt;=DATEVALUE("9/30/20"&amp;RIGHT(BU$1,2))),NETWORKDAYS($T896,$U896,Holidays!$J$3:$J$937),
IF(AND($T896&lt;DATEVALUE("10/1/20"&amp;RIGHT(BT$1,2)),$U896&lt;=DATEVALUE("9/30/20"&amp;RIGHT(BU$1,2))),NETWORKDAYS(DATEVALUE("10/1/20"&amp;RIGHT(BT$1,2)),$U896,Holidays!$J$3:$J$937),
IF($T896&lt;DATEVALUE("10/1/20"&amp;RIGHT(BT$1,2)),NETWORKDAYS(DATEVALUE("10/1/20"&amp;RIGHT(BT$1,2)),DATEVALUE("9/30/20"&amp;RIGHT(BU$1,2)),Holidays!$J$3:$J$937),
IF($T896&gt;=DATEVALUE("10/1/20"&amp;RIGHT(BT$1,2)),NETWORKDAYS($T896,DATEVALUE("9/30/20"&amp;RIGHT(BU$1,2)),Holidays!$J$3:$J$937),"")))),"")/(NETWORKDAYS($T896,$U896,Holidays!$J$3:$J$937)),0))</f>
        <v/>
      </c>
      <c r="BV896" s="87" t="str">
        <f>IF($Q896="","",IFERROR(IF(OR(AND($T896&gt;=DATEVALUE("10/1/20"&amp;RIGHT(BU$1,2)),$T896&lt;=DATEVALUE("9/30/20"&amp;RIGHT(BV$1,2))),AND($U896&gt;=DATEVALUE("10/1/20"&amp;RIGHT(BU$1,2)),$U896&lt;=DATEVALUE("9/30/20"&amp;RIGHT(BV$1,2))),AND($T896&lt;=DATEVALUE("10/1/20"&amp;RIGHT(BU$1,2)),$U896&gt;=DATEVALUE("9/30/20"&amp;RIGHT(BV$1,2)))),
IF(AND($T896&gt;=DATEVALUE("10/1/20"&amp;RIGHT(BU$1,2)),$U896&lt;=DATEVALUE("9/30/20"&amp;RIGHT(BV$1,2))),NETWORKDAYS($T896,$U896,Holidays!$J$3:$J$937),
IF(AND($T896&lt;DATEVALUE("10/1/20"&amp;RIGHT(BU$1,2)),$U896&lt;=DATEVALUE("9/30/20"&amp;RIGHT(BV$1,2))),NETWORKDAYS(DATEVALUE("10/1/20"&amp;RIGHT(BU$1,2)),$U896,Holidays!$J$3:$J$937),
IF($T896&lt;DATEVALUE("10/1/20"&amp;RIGHT(BU$1,2)),NETWORKDAYS(DATEVALUE("10/1/20"&amp;RIGHT(BU$1,2)),DATEVALUE("9/30/20"&amp;RIGHT(BV$1,2)),Holidays!$J$3:$J$937),
IF($T896&gt;=DATEVALUE("10/1/20"&amp;RIGHT(BU$1,2)),NETWORKDAYS($T896,DATEVALUE("9/30/20"&amp;RIGHT(BV$1,2)),Holidays!$J$3:$J$937),"")))),"")/(NETWORKDAYS($T896,$U896,Holidays!$J$3:$J$937)),0))</f>
        <v/>
      </c>
      <c r="BW896" s="87" t="str">
        <f>IF($Q896="","",IFERROR(IF(OR(AND($T896&gt;=DATEVALUE("10/1/20"&amp;RIGHT(BV$1,2)),$T896&lt;=DATEVALUE("9/30/20"&amp;RIGHT(BW$1,2))),AND($U896&gt;=DATEVALUE("10/1/20"&amp;RIGHT(BV$1,2)),$U896&lt;=DATEVALUE("9/30/20"&amp;RIGHT(BW$1,2))),AND($T896&lt;=DATEVALUE("10/1/20"&amp;RIGHT(BV$1,2)),$U896&gt;=DATEVALUE("9/30/20"&amp;RIGHT(BW$1,2)))),
IF(AND($T896&gt;=DATEVALUE("10/1/20"&amp;RIGHT(BV$1,2)),$U896&lt;=DATEVALUE("9/30/20"&amp;RIGHT(BW$1,2))),NETWORKDAYS($T896,$U896,Holidays!$J$3:$J$937),
IF(AND($T896&lt;DATEVALUE("10/1/20"&amp;RIGHT(BV$1,2)),$U896&lt;=DATEVALUE("9/30/20"&amp;RIGHT(BW$1,2))),NETWORKDAYS(DATEVALUE("10/1/20"&amp;RIGHT(BV$1,2)),$U896,Holidays!$J$3:$J$937),
IF($T896&lt;DATEVALUE("10/1/20"&amp;RIGHT(BV$1,2)),NETWORKDAYS(DATEVALUE("10/1/20"&amp;RIGHT(BV$1,2)),DATEVALUE("9/30/20"&amp;RIGHT(BW$1,2)),Holidays!$J$3:$J$937),
IF($T896&gt;=DATEVALUE("10/1/20"&amp;RIGHT(BV$1,2)),NETWORKDAYS($T896,DATEVALUE("9/30/20"&amp;RIGHT(BW$1,2)),Holidays!$J$3:$J$937),"")))),"")/(NETWORKDAYS($T896,$U896,Holidays!$J$3:$J$937)),0))</f>
        <v/>
      </c>
      <c r="BX896" s="87" t="str">
        <f>IF($Q896="","",IFERROR(IF(OR(AND($T896&gt;=DATEVALUE("10/1/20"&amp;RIGHT(BW$1,2)),$T896&lt;=DATEVALUE("9/30/20"&amp;RIGHT(BX$1,2))),AND($U896&gt;=DATEVALUE("10/1/20"&amp;RIGHT(BW$1,2)),$U896&lt;=DATEVALUE("9/30/20"&amp;RIGHT(BX$1,2))),AND($T896&lt;=DATEVALUE("10/1/20"&amp;RIGHT(BW$1,2)),$U896&gt;=DATEVALUE("9/30/20"&amp;RIGHT(BX$1,2)))),
IF(AND($T896&gt;=DATEVALUE("10/1/20"&amp;RIGHT(BW$1,2)),$U896&lt;=DATEVALUE("9/30/20"&amp;RIGHT(BX$1,2))),NETWORKDAYS($T896,$U896,Holidays!$J$3:$J$937),
IF(AND($T896&lt;DATEVALUE("10/1/20"&amp;RIGHT(BW$1,2)),$U896&lt;=DATEVALUE("9/30/20"&amp;RIGHT(BX$1,2))),NETWORKDAYS(DATEVALUE("10/1/20"&amp;RIGHT(BW$1,2)),$U896,Holidays!$J$3:$J$937),
IF($T896&lt;DATEVALUE("10/1/20"&amp;RIGHT(BW$1,2)),NETWORKDAYS(DATEVALUE("10/1/20"&amp;RIGHT(BW$1,2)),DATEVALUE("9/30/20"&amp;RIGHT(BX$1,2)),Holidays!$J$3:$J$937),
IF($T896&gt;=DATEVALUE("10/1/20"&amp;RIGHT(BW$1,2)),NETWORKDAYS($T896,DATEVALUE("9/30/20"&amp;RIGHT(BX$1,2)),Holidays!$J$3:$J$937),"")))),"")/(NETWORKDAYS($T896,$U896,Holidays!$J$3:$J$937)),0))</f>
        <v/>
      </c>
      <c r="BY896" s="87" t="str">
        <f>IF($Q896="","",IFERROR(IF(OR(AND($T896&gt;=DATEVALUE("10/1/20"&amp;RIGHT(BX$1,2)),$T896&lt;=DATEVALUE("9/30/20"&amp;RIGHT(BY$1,2))),AND($U896&gt;=DATEVALUE("10/1/20"&amp;RIGHT(BX$1,2)),$U896&lt;=DATEVALUE("9/30/20"&amp;RIGHT(BY$1,2))),AND($T896&lt;=DATEVALUE("10/1/20"&amp;RIGHT(BX$1,2)),$U896&gt;=DATEVALUE("9/30/20"&amp;RIGHT(BY$1,2)))),
IF(AND($T896&gt;=DATEVALUE("10/1/20"&amp;RIGHT(BX$1,2)),$U896&lt;=DATEVALUE("9/30/20"&amp;RIGHT(BY$1,2))),NETWORKDAYS($T896,$U896,Holidays!$J$3:$J$937),
IF(AND($T896&lt;DATEVALUE("10/1/20"&amp;RIGHT(BX$1,2)),$U896&lt;=DATEVALUE("9/30/20"&amp;RIGHT(BY$1,2))),NETWORKDAYS(DATEVALUE("10/1/20"&amp;RIGHT(BX$1,2)),$U896,Holidays!$J$3:$J$937),
IF($T896&lt;DATEVALUE("10/1/20"&amp;RIGHT(BX$1,2)),NETWORKDAYS(DATEVALUE("10/1/20"&amp;RIGHT(BX$1,2)),DATEVALUE("9/30/20"&amp;RIGHT(BY$1,2)),Holidays!$J$3:$J$937),
IF($T896&gt;=DATEVALUE("10/1/20"&amp;RIGHT(BX$1,2)),NETWORKDAYS($T896,DATEVALUE("9/30/20"&amp;RIGHT(BY$1,2)),Holidays!$J$3:$J$937),"")))),"")/(NETWORKDAYS($T896,$U896,Holidays!$J$3:$J$937)),0))</f>
        <v/>
      </c>
      <c r="BZ896" s="87" t="str">
        <f>IF($Q896="","",IFERROR(IF(OR(AND($T896&gt;=DATEVALUE("10/1/20"&amp;RIGHT(BY$1,2)),$T896&lt;=DATEVALUE("9/30/20"&amp;RIGHT(BZ$1,2))),AND($U896&gt;=DATEVALUE("10/1/20"&amp;RIGHT(BY$1,2)),$U896&lt;=DATEVALUE("9/30/20"&amp;RIGHT(BZ$1,2))),AND($T896&lt;=DATEVALUE("10/1/20"&amp;RIGHT(BY$1,2)),$U896&gt;=DATEVALUE("9/30/20"&amp;RIGHT(BZ$1,2)))),
IF(AND($T896&gt;=DATEVALUE("10/1/20"&amp;RIGHT(BY$1,2)),$U896&lt;=DATEVALUE("9/30/20"&amp;RIGHT(BZ$1,2))),NETWORKDAYS($T896,$U896,Holidays!$J$3:$J$937),
IF(AND($T896&lt;DATEVALUE("10/1/20"&amp;RIGHT(BY$1,2)),$U896&lt;=DATEVALUE("9/30/20"&amp;RIGHT(BZ$1,2))),NETWORKDAYS(DATEVALUE("10/1/20"&amp;RIGHT(BY$1,2)),$U896,Holidays!$J$3:$J$937),
IF($T896&lt;DATEVALUE("10/1/20"&amp;RIGHT(BY$1,2)),NETWORKDAYS(DATEVALUE("10/1/20"&amp;RIGHT(BY$1,2)),DATEVALUE("9/30/20"&amp;RIGHT(BZ$1,2)),Holidays!$J$3:$J$937),
IF($T896&gt;=DATEVALUE("10/1/20"&amp;RIGHT(BY$1,2)),NETWORKDAYS($T896,DATEVALUE("9/30/20"&amp;RIGHT(BZ$1,2)),Holidays!$J$3:$J$937),"")))),"")/(NETWORKDAYS($T896,$U896,Holidays!$J$3:$J$937)),0))</f>
        <v/>
      </c>
      <c r="CA896" s="87" t="str">
        <f>IF($Q896="","",IFERROR(IF(OR(AND($T896&gt;=DATEVALUE("10/1/20"&amp;RIGHT(BZ$1,2)),$T896&lt;=DATEVALUE("9/30/20"&amp;RIGHT(CA$1,2))),AND($U896&gt;=DATEVALUE("10/1/20"&amp;RIGHT(BZ$1,2)),$U896&lt;=DATEVALUE("9/30/20"&amp;RIGHT(CA$1,2))),AND($T896&lt;=DATEVALUE("10/1/20"&amp;RIGHT(BZ$1,2)),$U896&gt;=DATEVALUE("9/30/20"&amp;RIGHT(CA$1,2)))),
IF(AND($T896&gt;=DATEVALUE("10/1/20"&amp;RIGHT(BZ$1,2)),$U896&lt;=DATEVALUE("9/30/20"&amp;RIGHT(CA$1,2))),NETWORKDAYS($T896,$U896,Holidays!$J$3:$J$937),
IF(AND($T896&lt;DATEVALUE("10/1/20"&amp;RIGHT(BZ$1,2)),$U896&lt;=DATEVALUE("9/30/20"&amp;RIGHT(CA$1,2))),NETWORKDAYS(DATEVALUE("10/1/20"&amp;RIGHT(BZ$1,2)),$U896,Holidays!$J$3:$J$937),
IF($T896&lt;DATEVALUE("10/1/20"&amp;RIGHT(BZ$1,2)),NETWORKDAYS(DATEVALUE("10/1/20"&amp;RIGHT(BZ$1,2)),DATEVALUE("9/30/20"&amp;RIGHT(CA$1,2)),Holidays!$J$3:$J$937),
IF($T896&gt;=DATEVALUE("10/1/20"&amp;RIGHT(BZ$1,2)),NETWORKDAYS($T896,DATEVALUE("9/30/20"&amp;RIGHT(CA$1,2)),Holidays!$J$3:$J$937),"")))),"")/(NETWORKDAYS($T896,$U896,Holidays!$J$3:$J$937)),0))</f>
        <v/>
      </c>
      <c r="CB896" s="87" t="str">
        <f>IF($Q896="","",IFERROR(IF(OR(AND($T896&gt;=DATEVALUE("10/1/20"&amp;RIGHT(CA$1,2)),$T896&lt;=DATEVALUE("9/30/20"&amp;RIGHT(CB$1,2))),AND($U896&gt;=DATEVALUE("10/1/20"&amp;RIGHT(CA$1,2)),$U896&lt;=DATEVALUE("9/30/20"&amp;RIGHT(CB$1,2))),AND($T896&lt;=DATEVALUE("10/1/20"&amp;RIGHT(CA$1,2)),$U896&gt;=DATEVALUE("9/30/20"&amp;RIGHT(CB$1,2)))),
IF(AND($T896&gt;=DATEVALUE("10/1/20"&amp;RIGHT(CA$1,2)),$U896&lt;=DATEVALUE("9/30/20"&amp;RIGHT(CB$1,2))),NETWORKDAYS($T896,$U896,Holidays!$J$3:$J$937),
IF(AND($T896&lt;DATEVALUE("10/1/20"&amp;RIGHT(CA$1,2)),$U896&lt;=DATEVALUE("9/30/20"&amp;RIGHT(CB$1,2))),NETWORKDAYS(DATEVALUE("10/1/20"&amp;RIGHT(CA$1,2)),$U896,Holidays!$J$3:$J$937),
IF($T896&lt;DATEVALUE("10/1/20"&amp;RIGHT(CA$1,2)),NETWORKDAYS(DATEVALUE("10/1/20"&amp;RIGHT(CA$1,2)),DATEVALUE("9/30/20"&amp;RIGHT(CB$1,2)),Holidays!$J$3:$J$937),
IF($T896&gt;=DATEVALUE("10/1/20"&amp;RIGHT(CA$1,2)),NETWORKDAYS($T896,DATEVALUE("9/30/20"&amp;RIGHT(CB$1,2)),Holidays!$J$3:$J$937),"")))),"")/(NETWORKDAYS($T896,$U896,Holidays!$J$3:$J$937)),0))</f>
        <v/>
      </c>
    </row>
    <row r="897" spans="1:80">
      <c r="A897" s="97"/>
      <c r="B897" s="98" t="str">
        <f ca="1">IF(NOT($A897=""),OFFSET('WBS Reference &amp; User Procedure'!$A$1,MATCH($A897,'WBS Reference &amp; User Procedure'!$A:$A,0)-1,1),"")</f>
        <v/>
      </c>
      <c r="D897" s="97"/>
      <c r="T897" s="104" t="str">
        <f>IF(NOT(Q897=""),IF(NOT($S897=""),$S897,#REF!),"")</f>
        <v/>
      </c>
      <c r="U897" s="104" t="str">
        <f>IF(NOT(Q897=""),WORKDAY(T897,Q897,Holidays!$J$3:$J$937),"")</f>
        <v/>
      </c>
      <c r="V897" s="104"/>
      <c r="W897" s="104"/>
      <c r="X897" s="101" t="str">
        <f t="shared" si="197"/>
        <v/>
      </c>
      <c r="AL897" s="87" t="str">
        <f t="shared" ca="1" si="194"/>
        <v/>
      </c>
      <c r="AN897" s="87" t="str">
        <f t="shared" ca="1" si="202"/>
        <v/>
      </c>
      <c r="AO897" s="87" t="str">
        <f t="shared" ca="1" si="202"/>
        <v/>
      </c>
      <c r="AP897" s="87" t="str">
        <f t="shared" ca="1" si="202"/>
        <v/>
      </c>
      <c r="AQ897" s="87" t="str">
        <f t="shared" ca="1" si="202"/>
        <v/>
      </c>
      <c r="AR897" s="87" t="str">
        <f t="shared" ca="1" si="202"/>
        <v/>
      </c>
      <c r="AS897" s="87" t="str">
        <f t="shared" ca="1" si="202"/>
        <v/>
      </c>
      <c r="AT897" s="87" t="str">
        <f t="shared" ca="1" si="202"/>
        <v/>
      </c>
      <c r="AU897" s="87" t="str">
        <f t="shared" ca="1" si="202"/>
        <v/>
      </c>
      <c r="AV897" s="87" t="str">
        <f t="shared" ca="1" si="202"/>
        <v/>
      </c>
      <c r="AW897" s="87" t="str">
        <f t="shared" ca="1" si="202"/>
        <v/>
      </c>
      <c r="AX897" s="87" t="str">
        <f t="shared" ca="1" si="203"/>
        <v/>
      </c>
      <c r="AY897" s="87" t="str">
        <f t="shared" ca="1" si="203"/>
        <v/>
      </c>
      <c r="AZ897" s="87" t="str">
        <f t="shared" ca="1" si="203"/>
        <v/>
      </c>
      <c r="BA897" s="87" t="str">
        <f t="shared" ca="1" si="203"/>
        <v/>
      </c>
      <c r="BB897" s="87" t="str">
        <f t="shared" ca="1" si="203"/>
        <v/>
      </c>
      <c r="BC897" s="87" t="str">
        <f t="shared" ca="1" si="203"/>
        <v/>
      </c>
      <c r="BD897" s="87" t="str">
        <f t="shared" ca="1" si="203"/>
        <v/>
      </c>
      <c r="BE897" s="87" t="str">
        <f t="shared" ca="1" si="203"/>
        <v/>
      </c>
      <c r="BF897" s="87" t="str">
        <f t="shared" ca="1" si="203"/>
        <v/>
      </c>
      <c r="BG897" s="87" t="str">
        <f t="shared" ca="1" si="203"/>
        <v/>
      </c>
      <c r="BI897" s="87" t="str">
        <f>IF($Q897="","",IFERROR(IF(OR(AND($T897&gt;=DATEVALUE("10/1/20"&amp;RIGHT(BH$1,2)),$T897&lt;=DATEVALUE("9/30/20"&amp;RIGHT(BI$1,2))),AND($U897&gt;=DATEVALUE("10/1/20"&amp;RIGHT(BH$1,2)),$U897&lt;=DATEVALUE("9/30/20"&amp;RIGHT(BI$1,2))),AND($T897&lt;=DATEVALUE("10/1/20"&amp;RIGHT(BH$1,2)),$U897&gt;=DATEVALUE("9/30/20"&amp;RIGHT(BI$1,2)))),
IF(AND($T897&gt;=DATEVALUE("10/1/20"&amp;RIGHT(BH$1,2)),$U897&lt;=DATEVALUE("9/30/20"&amp;RIGHT(BI$1,2))),NETWORKDAYS($T897,$U897,Holidays!$J$3:$J$937),
IF(AND($T897&lt;DATEVALUE("10/1/20"&amp;RIGHT(BH$1,2)),$U897&lt;=DATEVALUE("9/30/20"&amp;RIGHT(BI$1,2))),NETWORKDAYS(DATEVALUE("10/1/20"&amp;RIGHT(BH$1,2)),$U897,Holidays!$J$3:$J$937),
IF($T897&lt;DATEVALUE("10/1/20"&amp;RIGHT(BH$1,2)),NETWORKDAYS(DATEVALUE("10/1/20"&amp;RIGHT(BH$1,2)),DATEVALUE("9/30/20"&amp;RIGHT(BI$1,2)),Holidays!$J$3:$J$937),
IF($T897&gt;=DATEVALUE("10/1/20"&amp;RIGHT(BH$1,2)),NETWORKDAYS($T897,DATEVALUE("9/30/20"&amp;RIGHT(BI$1,2)),Holidays!$J$3:$J$937),"")))),"")/(NETWORKDAYS($T897,$U897,Holidays!$J$3:$J$937)),0))</f>
        <v/>
      </c>
      <c r="BJ897" s="87" t="str">
        <f>IF($Q897="","",IFERROR(IF(OR(AND($T897&gt;=DATEVALUE("10/1/20"&amp;RIGHT(BI$1,2)),$T897&lt;=DATEVALUE("9/30/20"&amp;RIGHT(BJ$1,2))),AND($U897&gt;=DATEVALUE("10/1/20"&amp;RIGHT(BI$1,2)),$U897&lt;=DATEVALUE("9/30/20"&amp;RIGHT(BJ$1,2))),AND($T897&lt;=DATEVALUE("10/1/20"&amp;RIGHT(BI$1,2)),$U897&gt;=DATEVALUE("9/30/20"&amp;RIGHT(BJ$1,2)))),
IF(AND($T897&gt;=DATEVALUE("10/1/20"&amp;RIGHT(BI$1,2)),$U897&lt;=DATEVALUE("9/30/20"&amp;RIGHT(BJ$1,2))),NETWORKDAYS($T897,$U897,Holidays!$J$3:$J$937),
IF(AND($T897&lt;DATEVALUE("10/1/20"&amp;RIGHT(BI$1,2)),$U897&lt;=DATEVALUE("9/30/20"&amp;RIGHT(BJ$1,2))),NETWORKDAYS(DATEVALUE("10/1/20"&amp;RIGHT(BI$1,2)),$U897,Holidays!$J$3:$J$937),
IF($T897&lt;DATEVALUE("10/1/20"&amp;RIGHT(BI$1,2)),NETWORKDAYS(DATEVALUE("10/1/20"&amp;RIGHT(BI$1,2)),DATEVALUE("9/30/20"&amp;RIGHT(BJ$1,2)),Holidays!$J$3:$J$937),
IF($T897&gt;=DATEVALUE("10/1/20"&amp;RIGHT(BI$1,2)),NETWORKDAYS($T897,DATEVALUE("9/30/20"&amp;RIGHT(BJ$1,2)),Holidays!$J$3:$J$937),"")))),"")/(NETWORKDAYS($T897,$U897,Holidays!$J$3:$J$937)),0))</f>
        <v/>
      </c>
      <c r="BK897" s="87" t="str">
        <f>IF($Q897="","",IFERROR(IF(OR(AND($T897&gt;=DATEVALUE("10/1/20"&amp;RIGHT(BJ$1,2)),$T897&lt;=DATEVALUE("9/30/20"&amp;RIGHT(BK$1,2))),AND($U897&gt;=DATEVALUE("10/1/20"&amp;RIGHT(BJ$1,2)),$U897&lt;=DATEVALUE("9/30/20"&amp;RIGHT(BK$1,2))),AND($T897&lt;=DATEVALUE("10/1/20"&amp;RIGHT(BJ$1,2)),$U897&gt;=DATEVALUE("9/30/20"&amp;RIGHT(BK$1,2)))),
IF(AND($T897&gt;=DATEVALUE("10/1/20"&amp;RIGHT(BJ$1,2)),$U897&lt;=DATEVALUE("9/30/20"&amp;RIGHT(BK$1,2))),NETWORKDAYS($T897,$U897,Holidays!$J$3:$J$937),
IF(AND($T897&lt;DATEVALUE("10/1/20"&amp;RIGHT(BJ$1,2)),$U897&lt;=DATEVALUE("9/30/20"&amp;RIGHT(BK$1,2))),NETWORKDAYS(DATEVALUE("10/1/20"&amp;RIGHT(BJ$1,2)),$U897,Holidays!$J$3:$J$937),
IF($T897&lt;DATEVALUE("10/1/20"&amp;RIGHT(BJ$1,2)),NETWORKDAYS(DATEVALUE("10/1/20"&amp;RIGHT(BJ$1,2)),DATEVALUE("9/30/20"&amp;RIGHT(BK$1,2)),Holidays!$J$3:$J$937),
IF($T897&gt;=DATEVALUE("10/1/20"&amp;RIGHT(BJ$1,2)),NETWORKDAYS($T897,DATEVALUE("9/30/20"&amp;RIGHT(BK$1,2)),Holidays!$J$3:$J$937),"")))),"")/(NETWORKDAYS($T897,$U897,Holidays!$J$3:$J$937)),0))</f>
        <v/>
      </c>
      <c r="BL897" s="87" t="str">
        <f>IF($Q897="","",IFERROR(IF(OR(AND($T897&gt;=DATEVALUE("10/1/20"&amp;RIGHT(BK$1,2)),$T897&lt;=DATEVALUE("9/30/20"&amp;RIGHT(BL$1,2))),AND($U897&gt;=DATEVALUE("10/1/20"&amp;RIGHT(BK$1,2)),$U897&lt;=DATEVALUE("9/30/20"&amp;RIGHT(BL$1,2))),AND($T897&lt;=DATEVALUE("10/1/20"&amp;RIGHT(BK$1,2)),$U897&gt;=DATEVALUE("9/30/20"&amp;RIGHT(BL$1,2)))),
IF(AND($T897&gt;=DATEVALUE("10/1/20"&amp;RIGHT(BK$1,2)),$U897&lt;=DATEVALUE("9/30/20"&amp;RIGHT(BL$1,2))),NETWORKDAYS($T897,$U897,Holidays!$J$3:$J$937),
IF(AND($T897&lt;DATEVALUE("10/1/20"&amp;RIGHT(BK$1,2)),$U897&lt;=DATEVALUE("9/30/20"&amp;RIGHT(BL$1,2))),NETWORKDAYS(DATEVALUE("10/1/20"&amp;RIGHT(BK$1,2)),$U897,Holidays!$J$3:$J$937),
IF($T897&lt;DATEVALUE("10/1/20"&amp;RIGHT(BK$1,2)),NETWORKDAYS(DATEVALUE("10/1/20"&amp;RIGHT(BK$1,2)),DATEVALUE("9/30/20"&amp;RIGHT(BL$1,2)),Holidays!$J$3:$J$937),
IF($T897&gt;=DATEVALUE("10/1/20"&amp;RIGHT(BK$1,2)),NETWORKDAYS($T897,DATEVALUE("9/30/20"&amp;RIGHT(BL$1,2)),Holidays!$J$3:$J$937),"")))),"")/(NETWORKDAYS($T897,$U897,Holidays!$J$3:$J$937)),0))</f>
        <v/>
      </c>
      <c r="BM897" s="87" t="str">
        <f>IF($Q897="","",IFERROR(IF(OR(AND($T897&gt;=DATEVALUE("10/1/20"&amp;RIGHT(BL$1,2)),$T897&lt;=DATEVALUE("9/30/20"&amp;RIGHT(BM$1,2))),AND($U897&gt;=DATEVALUE("10/1/20"&amp;RIGHT(BL$1,2)),$U897&lt;=DATEVALUE("9/30/20"&amp;RIGHT(BM$1,2))),AND($T897&lt;=DATEVALUE("10/1/20"&amp;RIGHT(BL$1,2)),$U897&gt;=DATEVALUE("9/30/20"&amp;RIGHT(BM$1,2)))),
IF(AND($T897&gt;=DATEVALUE("10/1/20"&amp;RIGHT(BL$1,2)),$U897&lt;=DATEVALUE("9/30/20"&amp;RIGHT(BM$1,2))),NETWORKDAYS($T897,$U897,Holidays!$J$3:$J$937),
IF(AND($T897&lt;DATEVALUE("10/1/20"&amp;RIGHT(BL$1,2)),$U897&lt;=DATEVALUE("9/30/20"&amp;RIGHT(BM$1,2))),NETWORKDAYS(DATEVALUE("10/1/20"&amp;RIGHT(BL$1,2)),$U897,Holidays!$J$3:$J$937),
IF($T897&lt;DATEVALUE("10/1/20"&amp;RIGHT(BL$1,2)),NETWORKDAYS(DATEVALUE("10/1/20"&amp;RIGHT(BL$1,2)),DATEVALUE("9/30/20"&amp;RIGHT(BM$1,2)),Holidays!$J$3:$J$937),
IF($T897&gt;=DATEVALUE("10/1/20"&amp;RIGHT(BL$1,2)),NETWORKDAYS($T897,DATEVALUE("9/30/20"&amp;RIGHT(BM$1,2)),Holidays!$J$3:$J$937),"")))),"")/(NETWORKDAYS($T897,$U897,Holidays!$J$3:$J$937)),0))</f>
        <v/>
      </c>
      <c r="BN897" s="87" t="str">
        <f>IF($Q897="","",IFERROR(IF(OR(AND($T897&gt;=DATEVALUE("10/1/20"&amp;RIGHT(BM$1,2)),$T897&lt;=DATEVALUE("9/30/20"&amp;RIGHT(BN$1,2))),AND($U897&gt;=DATEVALUE("10/1/20"&amp;RIGHT(BM$1,2)),$U897&lt;=DATEVALUE("9/30/20"&amp;RIGHT(BN$1,2))),AND($T897&lt;=DATEVALUE("10/1/20"&amp;RIGHT(BM$1,2)),$U897&gt;=DATEVALUE("9/30/20"&amp;RIGHT(BN$1,2)))),
IF(AND($T897&gt;=DATEVALUE("10/1/20"&amp;RIGHT(BM$1,2)),$U897&lt;=DATEVALUE("9/30/20"&amp;RIGHT(BN$1,2))),NETWORKDAYS($T897,$U897,Holidays!$J$3:$J$937),
IF(AND($T897&lt;DATEVALUE("10/1/20"&amp;RIGHT(BM$1,2)),$U897&lt;=DATEVALUE("9/30/20"&amp;RIGHT(BN$1,2))),NETWORKDAYS(DATEVALUE("10/1/20"&amp;RIGHT(BM$1,2)),$U897,Holidays!$J$3:$J$937),
IF($T897&lt;DATEVALUE("10/1/20"&amp;RIGHT(BM$1,2)),NETWORKDAYS(DATEVALUE("10/1/20"&amp;RIGHT(BM$1,2)),DATEVALUE("9/30/20"&amp;RIGHT(BN$1,2)),Holidays!$J$3:$J$937),
IF($T897&gt;=DATEVALUE("10/1/20"&amp;RIGHT(BM$1,2)),NETWORKDAYS($T897,DATEVALUE("9/30/20"&amp;RIGHT(BN$1,2)),Holidays!$J$3:$J$937),"")))),"")/(NETWORKDAYS($T897,$U897,Holidays!$J$3:$J$937)),0))</f>
        <v/>
      </c>
      <c r="BO897" s="87" t="str">
        <f>IF($Q897="","",IFERROR(IF(OR(AND($T897&gt;=DATEVALUE("10/1/20"&amp;RIGHT(BN$1,2)),$T897&lt;=DATEVALUE("9/30/20"&amp;RIGHT(BO$1,2))),AND($U897&gt;=DATEVALUE("10/1/20"&amp;RIGHT(BN$1,2)),$U897&lt;=DATEVALUE("9/30/20"&amp;RIGHT(BO$1,2))),AND($T897&lt;=DATEVALUE("10/1/20"&amp;RIGHT(BN$1,2)),$U897&gt;=DATEVALUE("9/30/20"&amp;RIGHT(BO$1,2)))),
IF(AND($T897&gt;=DATEVALUE("10/1/20"&amp;RIGHT(BN$1,2)),$U897&lt;=DATEVALUE("9/30/20"&amp;RIGHT(BO$1,2))),NETWORKDAYS($T897,$U897,Holidays!$J$3:$J$937),
IF(AND($T897&lt;DATEVALUE("10/1/20"&amp;RIGHT(BN$1,2)),$U897&lt;=DATEVALUE("9/30/20"&amp;RIGHT(BO$1,2))),NETWORKDAYS(DATEVALUE("10/1/20"&amp;RIGHT(BN$1,2)),$U897,Holidays!$J$3:$J$937),
IF($T897&lt;DATEVALUE("10/1/20"&amp;RIGHT(BN$1,2)),NETWORKDAYS(DATEVALUE("10/1/20"&amp;RIGHT(BN$1,2)),DATEVALUE("9/30/20"&amp;RIGHT(BO$1,2)),Holidays!$J$3:$J$937),
IF($T897&gt;=DATEVALUE("10/1/20"&amp;RIGHT(BN$1,2)),NETWORKDAYS($T897,DATEVALUE("9/30/20"&amp;RIGHT(BO$1,2)),Holidays!$J$3:$J$937),"")))),"")/(NETWORKDAYS($T897,$U897,Holidays!$J$3:$J$937)),0))</f>
        <v/>
      </c>
      <c r="BP897" s="87" t="str">
        <f>IF($Q897="","",IFERROR(IF(OR(AND($T897&gt;=DATEVALUE("10/1/20"&amp;RIGHT(BO$1,2)),$T897&lt;=DATEVALUE("9/30/20"&amp;RIGHT(BP$1,2))),AND($U897&gt;=DATEVALUE("10/1/20"&amp;RIGHT(BO$1,2)),$U897&lt;=DATEVALUE("9/30/20"&amp;RIGHT(BP$1,2))),AND($T897&lt;=DATEVALUE("10/1/20"&amp;RIGHT(BO$1,2)),$U897&gt;=DATEVALUE("9/30/20"&amp;RIGHT(BP$1,2)))),
IF(AND($T897&gt;=DATEVALUE("10/1/20"&amp;RIGHT(BO$1,2)),$U897&lt;=DATEVALUE("9/30/20"&amp;RIGHT(BP$1,2))),NETWORKDAYS($T897,$U897,Holidays!$J$3:$J$937),
IF(AND($T897&lt;DATEVALUE("10/1/20"&amp;RIGHT(BO$1,2)),$U897&lt;=DATEVALUE("9/30/20"&amp;RIGHT(BP$1,2))),NETWORKDAYS(DATEVALUE("10/1/20"&amp;RIGHT(BO$1,2)),$U897,Holidays!$J$3:$J$937),
IF($T897&lt;DATEVALUE("10/1/20"&amp;RIGHT(BO$1,2)),NETWORKDAYS(DATEVALUE("10/1/20"&amp;RIGHT(BO$1,2)),DATEVALUE("9/30/20"&amp;RIGHT(BP$1,2)),Holidays!$J$3:$J$937),
IF($T897&gt;=DATEVALUE("10/1/20"&amp;RIGHT(BO$1,2)),NETWORKDAYS($T897,DATEVALUE("9/30/20"&amp;RIGHT(BP$1,2)),Holidays!$J$3:$J$937),"")))),"")/(NETWORKDAYS($T897,$U897,Holidays!$J$3:$J$937)),0))</f>
        <v/>
      </c>
      <c r="BQ897" s="87" t="str">
        <f>IF($Q897="","",IFERROR(IF(OR(AND($T897&gt;=DATEVALUE("10/1/20"&amp;RIGHT(BP$1,2)),$T897&lt;=DATEVALUE("9/30/20"&amp;RIGHT(BQ$1,2))),AND($U897&gt;=DATEVALUE("10/1/20"&amp;RIGHT(BP$1,2)),$U897&lt;=DATEVALUE("9/30/20"&amp;RIGHT(BQ$1,2))),AND($T897&lt;=DATEVALUE("10/1/20"&amp;RIGHT(BP$1,2)),$U897&gt;=DATEVALUE("9/30/20"&amp;RIGHT(BQ$1,2)))),
IF(AND($T897&gt;=DATEVALUE("10/1/20"&amp;RIGHT(BP$1,2)),$U897&lt;=DATEVALUE("9/30/20"&amp;RIGHT(BQ$1,2))),NETWORKDAYS($T897,$U897,Holidays!$J$3:$J$937),
IF(AND($T897&lt;DATEVALUE("10/1/20"&amp;RIGHT(BP$1,2)),$U897&lt;=DATEVALUE("9/30/20"&amp;RIGHT(BQ$1,2))),NETWORKDAYS(DATEVALUE("10/1/20"&amp;RIGHT(BP$1,2)),$U897,Holidays!$J$3:$J$937),
IF($T897&lt;DATEVALUE("10/1/20"&amp;RIGHT(BP$1,2)),NETWORKDAYS(DATEVALUE("10/1/20"&amp;RIGHT(BP$1,2)),DATEVALUE("9/30/20"&amp;RIGHT(BQ$1,2)),Holidays!$J$3:$J$937),
IF($T897&gt;=DATEVALUE("10/1/20"&amp;RIGHT(BP$1,2)),NETWORKDAYS($T897,DATEVALUE("9/30/20"&amp;RIGHT(BQ$1,2)),Holidays!$J$3:$J$937),"")))),"")/(NETWORKDAYS($T897,$U897,Holidays!$J$3:$J$937)),0))</f>
        <v/>
      </c>
      <c r="BR897" s="87" t="str">
        <f>IF($Q897="","",IFERROR(IF(OR(AND($T897&gt;=DATEVALUE("10/1/20"&amp;RIGHT(BQ$1,2)),$T897&lt;=DATEVALUE("9/30/20"&amp;RIGHT(BR$1,2))),AND($U897&gt;=DATEVALUE("10/1/20"&amp;RIGHT(BQ$1,2)),$U897&lt;=DATEVALUE("9/30/20"&amp;RIGHT(BR$1,2))),AND($T897&lt;=DATEVALUE("10/1/20"&amp;RIGHT(BQ$1,2)),$U897&gt;=DATEVALUE("9/30/20"&amp;RIGHT(BR$1,2)))),
IF(AND($T897&gt;=DATEVALUE("10/1/20"&amp;RIGHT(BQ$1,2)),$U897&lt;=DATEVALUE("9/30/20"&amp;RIGHT(BR$1,2))),NETWORKDAYS($T897,$U897,Holidays!$J$3:$J$937),
IF(AND($T897&lt;DATEVALUE("10/1/20"&amp;RIGHT(BQ$1,2)),$U897&lt;=DATEVALUE("9/30/20"&amp;RIGHT(BR$1,2))),NETWORKDAYS(DATEVALUE("10/1/20"&amp;RIGHT(BQ$1,2)),$U897,Holidays!$J$3:$J$937),
IF($T897&lt;DATEVALUE("10/1/20"&amp;RIGHT(BQ$1,2)),NETWORKDAYS(DATEVALUE("10/1/20"&amp;RIGHT(BQ$1,2)),DATEVALUE("9/30/20"&amp;RIGHT(BR$1,2)),Holidays!$J$3:$J$937),
IF($T897&gt;=DATEVALUE("10/1/20"&amp;RIGHT(BQ$1,2)),NETWORKDAYS($T897,DATEVALUE("9/30/20"&amp;RIGHT(BR$1,2)),Holidays!$J$3:$J$937),"")))),"")/(NETWORKDAYS($T897,$U897,Holidays!$J$3:$J$937)),0))</f>
        <v/>
      </c>
      <c r="BS897" s="87" t="str">
        <f>IF($Q897="","",IFERROR(IF(OR(AND($T897&gt;=DATEVALUE("10/1/20"&amp;RIGHT(BR$1,2)),$T897&lt;=DATEVALUE("9/30/20"&amp;RIGHT(BS$1,2))),AND($U897&gt;=DATEVALUE("10/1/20"&amp;RIGHT(BR$1,2)),$U897&lt;=DATEVALUE("9/30/20"&amp;RIGHT(BS$1,2))),AND($T897&lt;=DATEVALUE("10/1/20"&amp;RIGHT(BR$1,2)),$U897&gt;=DATEVALUE("9/30/20"&amp;RIGHT(BS$1,2)))),
IF(AND($T897&gt;=DATEVALUE("10/1/20"&amp;RIGHT(BR$1,2)),$U897&lt;=DATEVALUE("9/30/20"&amp;RIGHT(BS$1,2))),NETWORKDAYS($T897,$U897,Holidays!$J$3:$J$937),
IF(AND($T897&lt;DATEVALUE("10/1/20"&amp;RIGHT(BR$1,2)),$U897&lt;=DATEVALUE("9/30/20"&amp;RIGHT(BS$1,2))),NETWORKDAYS(DATEVALUE("10/1/20"&amp;RIGHT(BR$1,2)),$U897,Holidays!$J$3:$J$937),
IF($T897&lt;DATEVALUE("10/1/20"&amp;RIGHT(BR$1,2)),NETWORKDAYS(DATEVALUE("10/1/20"&amp;RIGHT(BR$1,2)),DATEVALUE("9/30/20"&amp;RIGHT(BS$1,2)),Holidays!$J$3:$J$937),
IF($T897&gt;=DATEVALUE("10/1/20"&amp;RIGHT(BR$1,2)),NETWORKDAYS($T897,DATEVALUE("9/30/20"&amp;RIGHT(BS$1,2)),Holidays!$J$3:$J$937),"")))),"")/(NETWORKDAYS($T897,$U897,Holidays!$J$3:$J$937)),0))</f>
        <v/>
      </c>
      <c r="BT897" s="87" t="str">
        <f>IF($Q897="","",IFERROR(IF(OR(AND($T897&gt;=DATEVALUE("10/1/20"&amp;RIGHT(BS$1,2)),$T897&lt;=DATEVALUE("9/30/20"&amp;RIGHT(BT$1,2))),AND($U897&gt;=DATEVALUE("10/1/20"&amp;RIGHT(BS$1,2)),$U897&lt;=DATEVALUE("9/30/20"&amp;RIGHT(BT$1,2))),AND($T897&lt;=DATEVALUE("10/1/20"&amp;RIGHT(BS$1,2)),$U897&gt;=DATEVALUE("9/30/20"&amp;RIGHT(BT$1,2)))),
IF(AND($T897&gt;=DATEVALUE("10/1/20"&amp;RIGHT(BS$1,2)),$U897&lt;=DATEVALUE("9/30/20"&amp;RIGHT(BT$1,2))),NETWORKDAYS($T897,$U897,Holidays!$J$3:$J$937),
IF(AND($T897&lt;DATEVALUE("10/1/20"&amp;RIGHT(BS$1,2)),$U897&lt;=DATEVALUE("9/30/20"&amp;RIGHT(BT$1,2))),NETWORKDAYS(DATEVALUE("10/1/20"&amp;RIGHT(BS$1,2)),$U897,Holidays!$J$3:$J$937),
IF($T897&lt;DATEVALUE("10/1/20"&amp;RIGHT(BS$1,2)),NETWORKDAYS(DATEVALUE("10/1/20"&amp;RIGHT(BS$1,2)),DATEVALUE("9/30/20"&amp;RIGHT(BT$1,2)),Holidays!$J$3:$J$937),
IF($T897&gt;=DATEVALUE("10/1/20"&amp;RIGHT(BS$1,2)),NETWORKDAYS($T897,DATEVALUE("9/30/20"&amp;RIGHT(BT$1,2)),Holidays!$J$3:$J$937),"")))),"")/(NETWORKDAYS($T897,$U897,Holidays!$J$3:$J$937)),0))</f>
        <v/>
      </c>
      <c r="BU897" s="87" t="str">
        <f>IF($Q897="","",IFERROR(IF(OR(AND($T897&gt;=DATEVALUE("10/1/20"&amp;RIGHT(BT$1,2)),$T897&lt;=DATEVALUE("9/30/20"&amp;RIGHT(BU$1,2))),AND($U897&gt;=DATEVALUE("10/1/20"&amp;RIGHT(BT$1,2)),$U897&lt;=DATEVALUE("9/30/20"&amp;RIGHT(BU$1,2))),AND($T897&lt;=DATEVALUE("10/1/20"&amp;RIGHT(BT$1,2)),$U897&gt;=DATEVALUE("9/30/20"&amp;RIGHT(BU$1,2)))),
IF(AND($T897&gt;=DATEVALUE("10/1/20"&amp;RIGHT(BT$1,2)),$U897&lt;=DATEVALUE("9/30/20"&amp;RIGHT(BU$1,2))),NETWORKDAYS($T897,$U897,Holidays!$J$3:$J$937),
IF(AND($T897&lt;DATEVALUE("10/1/20"&amp;RIGHT(BT$1,2)),$U897&lt;=DATEVALUE("9/30/20"&amp;RIGHT(BU$1,2))),NETWORKDAYS(DATEVALUE("10/1/20"&amp;RIGHT(BT$1,2)),$U897,Holidays!$J$3:$J$937),
IF($T897&lt;DATEVALUE("10/1/20"&amp;RIGHT(BT$1,2)),NETWORKDAYS(DATEVALUE("10/1/20"&amp;RIGHT(BT$1,2)),DATEVALUE("9/30/20"&amp;RIGHT(BU$1,2)),Holidays!$J$3:$J$937),
IF($T897&gt;=DATEVALUE("10/1/20"&amp;RIGHT(BT$1,2)),NETWORKDAYS($T897,DATEVALUE("9/30/20"&amp;RIGHT(BU$1,2)),Holidays!$J$3:$J$937),"")))),"")/(NETWORKDAYS($T897,$U897,Holidays!$J$3:$J$937)),0))</f>
        <v/>
      </c>
      <c r="BV897" s="87" t="str">
        <f>IF($Q897="","",IFERROR(IF(OR(AND($T897&gt;=DATEVALUE("10/1/20"&amp;RIGHT(BU$1,2)),$T897&lt;=DATEVALUE("9/30/20"&amp;RIGHT(BV$1,2))),AND($U897&gt;=DATEVALUE("10/1/20"&amp;RIGHT(BU$1,2)),$U897&lt;=DATEVALUE("9/30/20"&amp;RIGHT(BV$1,2))),AND($T897&lt;=DATEVALUE("10/1/20"&amp;RIGHT(BU$1,2)),$U897&gt;=DATEVALUE("9/30/20"&amp;RIGHT(BV$1,2)))),
IF(AND($T897&gt;=DATEVALUE("10/1/20"&amp;RIGHT(BU$1,2)),$U897&lt;=DATEVALUE("9/30/20"&amp;RIGHT(BV$1,2))),NETWORKDAYS($T897,$U897,Holidays!$J$3:$J$937),
IF(AND($T897&lt;DATEVALUE("10/1/20"&amp;RIGHT(BU$1,2)),$U897&lt;=DATEVALUE("9/30/20"&amp;RIGHT(BV$1,2))),NETWORKDAYS(DATEVALUE("10/1/20"&amp;RIGHT(BU$1,2)),$U897,Holidays!$J$3:$J$937),
IF($T897&lt;DATEVALUE("10/1/20"&amp;RIGHT(BU$1,2)),NETWORKDAYS(DATEVALUE("10/1/20"&amp;RIGHT(BU$1,2)),DATEVALUE("9/30/20"&amp;RIGHT(BV$1,2)),Holidays!$J$3:$J$937),
IF($T897&gt;=DATEVALUE("10/1/20"&amp;RIGHT(BU$1,2)),NETWORKDAYS($T897,DATEVALUE("9/30/20"&amp;RIGHT(BV$1,2)),Holidays!$J$3:$J$937),"")))),"")/(NETWORKDAYS($T897,$U897,Holidays!$J$3:$J$937)),0))</f>
        <v/>
      </c>
      <c r="BW897" s="87" t="str">
        <f>IF($Q897="","",IFERROR(IF(OR(AND($T897&gt;=DATEVALUE("10/1/20"&amp;RIGHT(BV$1,2)),$T897&lt;=DATEVALUE("9/30/20"&amp;RIGHT(BW$1,2))),AND($U897&gt;=DATEVALUE("10/1/20"&amp;RIGHT(BV$1,2)),$U897&lt;=DATEVALUE("9/30/20"&amp;RIGHT(BW$1,2))),AND($T897&lt;=DATEVALUE("10/1/20"&amp;RIGHT(BV$1,2)),$U897&gt;=DATEVALUE("9/30/20"&amp;RIGHT(BW$1,2)))),
IF(AND($T897&gt;=DATEVALUE("10/1/20"&amp;RIGHT(BV$1,2)),$U897&lt;=DATEVALUE("9/30/20"&amp;RIGHT(BW$1,2))),NETWORKDAYS($T897,$U897,Holidays!$J$3:$J$937),
IF(AND($T897&lt;DATEVALUE("10/1/20"&amp;RIGHT(BV$1,2)),$U897&lt;=DATEVALUE("9/30/20"&amp;RIGHT(BW$1,2))),NETWORKDAYS(DATEVALUE("10/1/20"&amp;RIGHT(BV$1,2)),$U897,Holidays!$J$3:$J$937),
IF($T897&lt;DATEVALUE("10/1/20"&amp;RIGHT(BV$1,2)),NETWORKDAYS(DATEVALUE("10/1/20"&amp;RIGHT(BV$1,2)),DATEVALUE("9/30/20"&amp;RIGHT(BW$1,2)),Holidays!$J$3:$J$937),
IF($T897&gt;=DATEVALUE("10/1/20"&amp;RIGHT(BV$1,2)),NETWORKDAYS($T897,DATEVALUE("9/30/20"&amp;RIGHT(BW$1,2)),Holidays!$J$3:$J$937),"")))),"")/(NETWORKDAYS($T897,$U897,Holidays!$J$3:$J$937)),0))</f>
        <v/>
      </c>
      <c r="BX897" s="87" t="str">
        <f>IF($Q897="","",IFERROR(IF(OR(AND($T897&gt;=DATEVALUE("10/1/20"&amp;RIGHT(BW$1,2)),$T897&lt;=DATEVALUE("9/30/20"&amp;RIGHT(BX$1,2))),AND($U897&gt;=DATEVALUE("10/1/20"&amp;RIGHT(BW$1,2)),$U897&lt;=DATEVALUE("9/30/20"&amp;RIGHT(BX$1,2))),AND($T897&lt;=DATEVALUE("10/1/20"&amp;RIGHT(BW$1,2)),$U897&gt;=DATEVALUE("9/30/20"&amp;RIGHT(BX$1,2)))),
IF(AND($T897&gt;=DATEVALUE("10/1/20"&amp;RIGHT(BW$1,2)),$U897&lt;=DATEVALUE("9/30/20"&amp;RIGHT(BX$1,2))),NETWORKDAYS($T897,$U897,Holidays!$J$3:$J$937),
IF(AND($T897&lt;DATEVALUE("10/1/20"&amp;RIGHT(BW$1,2)),$U897&lt;=DATEVALUE("9/30/20"&amp;RIGHT(BX$1,2))),NETWORKDAYS(DATEVALUE("10/1/20"&amp;RIGHT(BW$1,2)),$U897,Holidays!$J$3:$J$937),
IF($T897&lt;DATEVALUE("10/1/20"&amp;RIGHT(BW$1,2)),NETWORKDAYS(DATEVALUE("10/1/20"&amp;RIGHT(BW$1,2)),DATEVALUE("9/30/20"&amp;RIGHT(BX$1,2)),Holidays!$J$3:$J$937),
IF($T897&gt;=DATEVALUE("10/1/20"&amp;RIGHT(BW$1,2)),NETWORKDAYS($T897,DATEVALUE("9/30/20"&amp;RIGHT(BX$1,2)),Holidays!$J$3:$J$937),"")))),"")/(NETWORKDAYS($T897,$U897,Holidays!$J$3:$J$937)),0))</f>
        <v/>
      </c>
      <c r="BY897" s="87" t="str">
        <f>IF($Q897="","",IFERROR(IF(OR(AND($T897&gt;=DATEVALUE("10/1/20"&amp;RIGHT(BX$1,2)),$T897&lt;=DATEVALUE("9/30/20"&amp;RIGHT(BY$1,2))),AND($U897&gt;=DATEVALUE("10/1/20"&amp;RIGHT(BX$1,2)),$U897&lt;=DATEVALUE("9/30/20"&amp;RIGHT(BY$1,2))),AND($T897&lt;=DATEVALUE("10/1/20"&amp;RIGHT(BX$1,2)),$U897&gt;=DATEVALUE("9/30/20"&amp;RIGHT(BY$1,2)))),
IF(AND($T897&gt;=DATEVALUE("10/1/20"&amp;RIGHT(BX$1,2)),$U897&lt;=DATEVALUE("9/30/20"&amp;RIGHT(BY$1,2))),NETWORKDAYS($T897,$U897,Holidays!$J$3:$J$937),
IF(AND($T897&lt;DATEVALUE("10/1/20"&amp;RIGHT(BX$1,2)),$U897&lt;=DATEVALUE("9/30/20"&amp;RIGHT(BY$1,2))),NETWORKDAYS(DATEVALUE("10/1/20"&amp;RIGHT(BX$1,2)),$U897,Holidays!$J$3:$J$937),
IF($T897&lt;DATEVALUE("10/1/20"&amp;RIGHT(BX$1,2)),NETWORKDAYS(DATEVALUE("10/1/20"&amp;RIGHT(BX$1,2)),DATEVALUE("9/30/20"&amp;RIGHT(BY$1,2)),Holidays!$J$3:$J$937),
IF($T897&gt;=DATEVALUE("10/1/20"&amp;RIGHT(BX$1,2)),NETWORKDAYS($T897,DATEVALUE("9/30/20"&amp;RIGHT(BY$1,2)),Holidays!$J$3:$J$937),"")))),"")/(NETWORKDAYS($T897,$U897,Holidays!$J$3:$J$937)),0))</f>
        <v/>
      </c>
      <c r="BZ897" s="87" t="str">
        <f>IF($Q897="","",IFERROR(IF(OR(AND($T897&gt;=DATEVALUE("10/1/20"&amp;RIGHT(BY$1,2)),$T897&lt;=DATEVALUE("9/30/20"&amp;RIGHT(BZ$1,2))),AND($U897&gt;=DATEVALUE("10/1/20"&amp;RIGHT(BY$1,2)),$U897&lt;=DATEVALUE("9/30/20"&amp;RIGHT(BZ$1,2))),AND($T897&lt;=DATEVALUE("10/1/20"&amp;RIGHT(BY$1,2)),$U897&gt;=DATEVALUE("9/30/20"&amp;RIGHT(BZ$1,2)))),
IF(AND($T897&gt;=DATEVALUE("10/1/20"&amp;RIGHT(BY$1,2)),$U897&lt;=DATEVALUE("9/30/20"&amp;RIGHT(BZ$1,2))),NETWORKDAYS($T897,$U897,Holidays!$J$3:$J$937),
IF(AND($T897&lt;DATEVALUE("10/1/20"&amp;RIGHT(BY$1,2)),$U897&lt;=DATEVALUE("9/30/20"&amp;RIGHT(BZ$1,2))),NETWORKDAYS(DATEVALUE("10/1/20"&amp;RIGHT(BY$1,2)),$U897,Holidays!$J$3:$J$937),
IF($T897&lt;DATEVALUE("10/1/20"&amp;RIGHT(BY$1,2)),NETWORKDAYS(DATEVALUE("10/1/20"&amp;RIGHT(BY$1,2)),DATEVALUE("9/30/20"&amp;RIGHT(BZ$1,2)),Holidays!$J$3:$J$937),
IF($T897&gt;=DATEVALUE("10/1/20"&amp;RIGHT(BY$1,2)),NETWORKDAYS($T897,DATEVALUE("9/30/20"&amp;RIGHT(BZ$1,2)),Holidays!$J$3:$J$937),"")))),"")/(NETWORKDAYS($T897,$U897,Holidays!$J$3:$J$937)),0))</f>
        <v/>
      </c>
      <c r="CA897" s="87" t="str">
        <f>IF($Q897="","",IFERROR(IF(OR(AND($T897&gt;=DATEVALUE("10/1/20"&amp;RIGHT(BZ$1,2)),$T897&lt;=DATEVALUE("9/30/20"&amp;RIGHT(CA$1,2))),AND($U897&gt;=DATEVALUE("10/1/20"&amp;RIGHT(BZ$1,2)),$U897&lt;=DATEVALUE("9/30/20"&amp;RIGHT(CA$1,2))),AND($T897&lt;=DATEVALUE("10/1/20"&amp;RIGHT(BZ$1,2)),$U897&gt;=DATEVALUE("9/30/20"&amp;RIGHT(CA$1,2)))),
IF(AND($T897&gt;=DATEVALUE("10/1/20"&amp;RIGHT(BZ$1,2)),$U897&lt;=DATEVALUE("9/30/20"&amp;RIGHT(CA$1,2))),NETWORKDAYS($T897,$U897,Holidays!$J$3:$J$937),
IF(AND($T897&lt;DATEVALUE("10/1/20"&amp;RIGHT(BZ$1,2)),$U897&lt;=DATEVALUE("9/30/20"&amp;RIGHT(CA$1,2))),NETWORKDAYS(DATEVALUE("10/1/20"&amp;RIGHT(BZ$1,2)),$U897,Holidays!$J$3:$J$937),
IF($T897&lt;DATEVALUE("10/1/20"&amp;RIGHT(BZ$1,2)),NETWORKDAYS(DATEVALUE("10/1/20"&amp;RIGHT(BZ$1,2)),DATEVALUE("9/30/20"&amp;RIGHT(CA$1,2)),Holidays!$J$3:$J$937),
IF($T897&gt;=DATEVALUE("10/1/20"&amp;RIGHT(BZ$1,2)),NETWORKDAYS($T897,DATEVALUE("9/30/20"&amp;RIGHT(CA$1,2)),Holidays!$J$3:$J$937),"")))),"")/(NETWORKDAYS($T897,$U897,Holidays!$J$3:$J$937)),0))</f>
        <v/>
      </c>
      <c r="CB897" s="87" t="str">
        <f>IF($Q897="","",IFERROR(IF(OR(AND($T897&gt;=DATEVALUE("10/1/20"&amp;RIGHT(CA$1,2)),$T897&lt;=DATEVALUE("9/30/20"&amp;RIGHT(CB$1,2))),AND($U897&gt;=DATEVALUE("10/1/20"&amp;RIGHT(CA$1,2)),$U897&lt;=DATEVALUE("9/30/20"&amp;RIGHT(CB$1,2))),AND($T897&lt;=DATEVALUE("10/1/20"&amp;RIGHT(CA$1,2)),$U897&gt;=DATEVALUE("9/30/20"&amp;RIGHT(CB$1,2)))),
IF(AND($T897&gt;=DATEVALUE("10/1/20"&amp;RIGHT(CA$1,2)),$U897&lt;=DATEVALUE("9/30/20"&amp;RIGHT(CB$1,2))),NETWORKDAYS($T897,$U897,Holidays!$J$3:$J$937),
IF(AND($T897&lt;DATEVALUE("10/1/20"&amp;RIGHT(CA$1,2)),$U897&lt;=DATEVALUE("9/30/20"&amp;RIGHT(CB$1,2))),NETWORKDAYS(DATEVALUE("10/1/20"&amp;RIGHT(CA$1,2)),$U897,Holidays!$J$3:$J$937),
IF($T897&lt;DATEVALUE("10/1/20"&amp;RIGHT(CA$1,2)),NETWORKDAYS(DATEVALUE("10/1/20"&amp;RIGHT(CA$1,2)),DATEVALUE("9/30/20"&amp;RIGHT(CB$1,2)),Holidays!$J$3:$J$937),
IF($T897&gt;=DATEVALUE("10/1/20"&amp;RIGHT(CA$1,2)),NETWORKDAYS($T897,DATEVALUE("9/30/20"&amp;RIGHT(CB$1,2)),Holidays!$J$3:$J$937),"")))),"")/(NETWORKDAYS($T897,$U897,Holidays!$J$3:$J$937)),0))</f>
        <v/>
      </c>
    </row>
    <row r="898" spans="1:80">
      <c r="A898" s="97"/>
      <c r="B898" s="98" t="str">
        <f ca="1">IF(NOT($A898=""),OFFSET('WBS Reference &amp; User Procedure'!$A$1,MATCH($A898,'WBS Reference &amp; User Procedure'!$A:$A,0)-1,1),"")</f>
        <v/>
      </c>
      <c r="D898" s="97"/>
      <c r="T898" s="104" t="str">
        <f>IF(NOT(Q898=""),IF(NOT($S898=""),$S898,#REF!),"")</f>
        <v/>
      </c>
      <c r="U898" s="104" t="str">
        <f>IF(NOT(Q898=""),WORKDAY(T898,Q898,Holidays!$J$3:$J$937),"")</f>
        <v/>
      </c>
      <c r="V898" s="104"/>
      <c r="W898" s="104"/>
      <c r="X898" s="101" t="str">
        <f t="shared" si="197"/>
        <v/>
      </c>
      <c r="AL898" s="87" t="str">
        <f t="shared" ca="1" si="194"/>
        <v/>
      </c>
      <c r="AN898" s="87" t="str">
        <f t="shared" ca="1" si="202"/>
        <v/>
      </c>
      <c r="AO898" s="87" t="str">
        <f t="shared" ca="1" si="202"/>
        <v/>
      </c>
      <c r="AP898" s="87" t="str">
        <f t="shared" ca="1" si="202"/>
        <v/>
      </c>
      <c r="AQ898" s="87" t="str">
        <f t="shared" ca="1" si="202"/>
        <v/>
      </c>
      <c r="AR898" s="87" t="str">
        <f t="shared" ca="1" si="202"/>
        <v/>
      </c>
      <c r="AS898" s="87" t="str">
        <f t="shared" ca="1" si="202"/>
        <v/>
      </c>
      <c r="AT898" s="87" t="str">
        <f t="shared" ca="1" si="202"/>
        <v/>
      </c>
      <c r="AU898" s="87" t="str">
        <f t="shared" ca="1" si="202"/>
        <v/>
      </c>
      <c r="AV898" s="87" t="str">
        <f t="shared" ca="1" si="202"/>
        <v/>
      </c>
      <c r="AW898" s="87" t="str">
        <f t="shared" ca="1" si="202"/>
        <v/>
      </c>
      <c r="AX898" s="87" t="str">
        <f t="shared" ca="1" si="203"/>
        <v/>
      </c>
      <c r="AY898" s="87" t="str">
        <f t="shared" ca="1" si="203"/>
        <v/>
      </c>
      <c r="AZ898" s="87" t="str">
        <f t="shared" ca="1" si="203"/>
        <v/>
      </c>
      <c r="BA898" s="87" t="str">
        <f t="shared" ca="1" si="203"/>
        <v/>
      </c>
      <c r="BB898" s="87" t="str">
        <f t="shared" ca="1" si="203"/>
        <v/>
      </c>
      <c r="BC898" s="87" t="str">
        <f t="shared" ca="1" si="203"/>
        <v/>
      </c>
      <c r="BD898" s="87" t="str">
        <f t="shared" ca="1" si="203"/>
        <v/>
      </c>
      <c r="BE898" s="87" t="str">
        <f t="shared" ca="1" si="203"/>
        <v/>
      </c>
      <c r="BF898" s="87" t="str">
        <f t="shared" ca="1" si="203"/>
        <v/>
      </c>
      <c r="BG898" s="87" t="str">
        <f t="shared" ca="1" si="203"/>
        <v/>
      </c>
      <c r="BI898" s="87" t="str">
        <f>IF($Q898="","",IFERROR(IF(OR(AND($T898&gt;=DATEVALUE("10/1/20"&amp;RIGHT(BH$1,2)),$T898&lt;=DATEVALUE("9/30/20"&amp;RIGHT(BI$1,2))),AND($U898&gt;=DATEVALUE("10/1/20"&amp;RIGHT(BH$1,2)),$U898&lt;=DATEVALUE("9/30/20"&amp;RIGHT(BI$1,2))),AND($T898&lt;=DATEVALUE("10/1/20"&amp;RIGHT(BH$1,2)),$U898&gt;=DATEVALUE("9/30/20"&amp;RIGHT(BI$1,2)))),
IF(AND($T898&gt;=DATEVALUE("10/1/20"&amp;RIGHT(BH$1,2)),$U898&lt;=DATEVALUE("9/30/20"&amp;RIGHT(BI$1,2))),NETWORKDAYS($T898,$U898,Holidays!$J$3:$J$937),
IF(AND($T898&lt;DATEVALUE("10/1/20"&amp;RIGHT(BH$1,2)),$U898&lt;=DATEVALUE("9/30/20"&amp;RIGHT(BI$1,2))),NETWORKDAYS(DATEVALUE("10/1/20"&amp;RIGHT(BH$1,2)),$U898,Holidays!$J$3:$J$937),
IF($T898&lt;DATEVALUE("10/1/20"&amp;RIGHT(BH$1,2)),NETWORKDAYS(DATEVALUE("10/1/20"&amp;RIGHT(BH$1,2)),DATEVALUE("9/30/20"&amp;RIGHT(BI$1,2)),Holidays!$J$3:$J$937),
IF($T898&gt;=DATEVALUE("10/1/20"&amp;RIGHT(BH$1,2)),NETWORKDAYS($T898,DATEVALUE("9/30/20"&amp;RIGHT(BI$1,2)),Holidays!$J$3:$J$937),"")))),"")/(NETWORKDAYS($T898,$U898,Holidays!$J$3:$J$937)),0))</f>
        <v/>
      </c>
      <c r="BJ898" s="87" t="str">
        <f>IF($Q898="","",IFERROR(IF(OR(AND($T898&gt;=DATEVALUE("10/1/20"&amp;RIGHT(BI$1,2)),$T898&lt;=DATEVALUE("9/30/20"&amp;RIGHT(BJ$1,2))),AND($U898&gt;=DATEVALUE("10/1/20"&amp;RIGHT(BI$1,2)),$U898&lt;=DATEVALUE("9/30/20"&amp;RIGHT(BJ$1,2))),AND($T898&lt;=DATEVALUE("10/1/20"&amp;RIGHT(BI$1,2)),$U898&gt;=DATEVALUE("9/30/20"&amp;RIGHT(BJ$1,2)))),
IF(AND($T898&gt;=DATEVALUE("10/1/20"&amp;RIGHT(BI$1,2)),$U898&lt;=DATEVALUE("9/30/20"&amp;RIGHT(BJ$1,2))),NETWORKDAYS($T898,$U898,Holidays!$J$3:$J$937),
IF(AND($T898&lt;DATEVALUE("10/1/20"&amp;RIGHT(BI$1,2)),$U898&lt;=DATEVALUE("9/30/20"&amp;RIGHT(BJ$1,2))),NETWORKDAYS(DATEVALUE("10/1/20"&amp;RIGHT(BI$1,2)),$U898,Holidays!$J$3:$J$937),
IF($T898&lt;DATEVALUE("10/1/20"&amp;RIGHT(BI$1,2)),NETWORKDAYS(DATEVALUE("10/1/20"&amp;RIGHT(BI$1,2)),DATEVALUE("9/30/20"&amp;RIGHT(BJ$1,2)),Holidays!$J$3:$J$937),
IF($T898&gt;=DATEVALUE("10/1/20"&amp;RIGHT(BI$1,2)),NETWORKDAYS($T898,DATEVALUE("9/30/20"&amp;RIGHT(BJ$1,2)),Holidays!$J$3:$J$937),"")))),"")/(NETWORKDAYS($T898,$U898,Holidays!$J$3:$J$937)),0))</f>
        <v/>
      </c>
      <c r="BK898" s="87" t="str">
        <f>IF($Q898="","",IFERROR(IF(OR(AND($T898&gt;=DATEVALUE("10/1/20"&amp;RIGHT(BJ$1,2)),$T898&lt;=DATEVALUE("9/30/20"&amp;RIGHT(BK$1,2))),AND($U898&gt;=DATEVALUE("10/1/20"&amp;RIGHT(BJ$1,2)),$U898&lt;=DATEVALUE("9/30/20"&amp;RIGHT(BK$1,2))),AND($T898&lt;=DATEVALUE("10/1/20"&amp;RIGHT(BJ$1,2)),$U898&gt;=DATEVALUE("9/30/20"&amp;RIGHT(BK$1,2)))),
IF(AND($T898&gt;=DATEVALUE("10/1/20"&amp;RIGHT(BJ$1,2)),$U898&lt;=DATEVALUE("9/30/20"&amp;RIGHT(BK$1,2))),NETWORKDAYS($T898,$U898,Holidays!$J$3:$J$937),
IF(AND($T898&lt;DATEVALUE("10/1/20"&amp;RIGHT(BJ$1,2)),$U898&lt;=DATEVALUE("9/30/20"&amp;RIGHT(BK$1,2))),NETWORKDAYS(DATEVALUE("10/1/20"&amp;RIGHT(BJ$1,2)),$U898,Holidays!$J$3:$J$937),
IF($T898&lt;DATEVALUE("10/1/20"&amp;RIGHT(BJ$1,2)),NETWORKDAYS(DATEVALUE("10/1/20"&amp;RIGHT(BJ$1,2)),DATEVALUE("9/30/20"&amp;RIGHT(BK$1,2)),Holidays!$J$3:$J$937),
IF($T898&gt;=DATEVALUE("10/1/20"&amp;RIGHT(BJ$1,2)),NETWORKDAYS($T898,DATEVALUE("9/30/20"&amp;RIGHT(BK$1,2)),Holidays!$J$3:$J$937),"")))),"")/(NETWORKDAYS($T898,$U898,Holidays!$J$3:$J$937)),0))</f>
        <v/>
      </c>
      <c r="BL898" s="87" t="str">
        <f>IF($Q898="","",IFERROR(IF(OR(AND($T898&gt;=DATEVALUE("10/1/20"&amp;RIGHT(BK$1,2)),$T898&lt;=DATEVALUE("9/30/20"&amp;RIGHT(BL$1,2))),AND($U898&gt;=DATEVALUE("10/1/20"&amp;RIGHT(BK$1,2)),$U898&lt;=DATEVALUE("9/30/20"&amp;RIGHT(BL$1,2))),AND($T898&lt;=DATEVALUE("10/1/20"&amp;RIGHT(BK$1,2)),$U898&gt;=DATEVALUE("9/30/20"&amp;RIGHT(BL$1,2)))),
IF(AND($T898&gt;=DATEVALUE("10/1/20"&amp;RIGHT(BK$1,2)),$U898&lt;=DATEVALUE("9/30/20"&amp;RIGHT(BL$1,2))),NETWORKDAYS($T898,$U898,Holidays!$J$3:$J$937),
IF(AND($T898&lt;DATEVALUE("10/1/20"&amp;RIGHT(BK$1,2)),$U898&lt;=DATEVALUE("9/30/20"&amp;RIGHT(BL$1,2))),NETWORKDAYS(DATEVALUE("10/1/20"&amp;RIGHT(BK$1,2)),$U898,Holidays!$J$3:$J$937),
IF($T898&lt;DATEVALUE("10/1/20"&amp;RIGHT(BK$1,2)),NETWORKDAYS(DATEVALUE("10/1/20"&amp;RIGHT(BK$1,2)),DATEVALUE("9/30/20"&amp;RIGHT(BL$1,2)),Holidays!$J$3:$J$937),
IF($T898&gt;=DATEVALUE("10/1/20"&amp;RIGHT(BK$1,2)),NETWORKDAYS($T898,DATEVALUE("9/30/20"&amp;RIGHT(BL$1,2)),Holidays!$J$3:$J$937),"")))),"")/(NETWORKDAYS($T898,$U898,Holidays!$J$3:$J$937)),0))</f>
        <v/>
      </c>
      <c r="BM898" s="87" t="str">
        <f>IF($Q898="","",IFERROR(IF(OR(AND($T898&gt;=DATEVALUE("10/1/20"&amp;RIGHT(BL$1,2)),$T898&lt;=DATEVALUE("9/30/20"&amp;RIGHT(BM$1,2))),AND($U898&gt;=DATEVALUE("10/1/20"&amp;RIGHT(BL$1,2)),$U898&lt;=DATEVALUE("9/30/20"&amp;RIGHT(BM$1,2))),AND($T898&lt;=DATEVALUE("10/1/20"&amp;RIGHT(BL$1,2)),$U898&gt;=DATEVALUE("9/30/20"&amp;RIGHT(BM$1,2)))),
IF(AND($T898&gt;=DATEVALUE("10/1/20"&amp;RIGHT(BL$1,2)),$U898&lt;=DATEVALUE("9/30/20"&amp;RIGHT(BM$1,2))),NETWORKDAYS($T898,$U898,Holidays!$J$3:$J$937),
IF(AND($T898&lt;DATEVALUE("10/1/20"&amp;RIGHT(BL$1,2)),$U898&lt;=DATEVALUE("9/30/20"&amp;RIGHT(BM$1,2))),NETWORKDAYS(DATEVALUE("10/1/20"&amp;RIGHT(BL$1,2)),$U898,Holidays!$J$3:$J$937),
IF($T898&lt;DATEVALUE("10/1/20"&amp;RIGHT(BL$1,2)),NETWORKDAYS(DATEVALUE("10/1/20"&amp;RIGHT(BL$1,2)),DATEVALUE("9/30/20"&amp;RIGHT(BM$1,2)),Holidays!$J$3:$J$937),
IF($T898&gt;=DATEVALUE("10/1/20"&amp;RIGHT(BL$1,2)),NETWORKDAYS($T898,DATEVALUE("9/30/20"&amp;RIGHT(BM$1,2)),Holidays!$J$3:$J$937),"")))),"")/(NETWORKDAYS($T898,$U898,Holidays!$J$3:$J$937)),0))</f>
        <v/>
      </c>
      <c r="BN898" s="87" t="str">
        <f>IF($Q898="","",IFERROR(IF(OR(AND($T898&gt;=DATEVALUE("10/1/20"&amp;RIGHT(BM$1,2)),$T898&lt;=DATEVALUE("9/30/20"&amp;RIGHT(BN$1,2))),AND($U898&gt;=DATEVALUE("10/1/20"&amp;RIGHT(BM$1,2)),$U898&lt;=DATEVALUE("9/30/20"&amp;RIGHT(BN$1,2))),AND($T898&lt;=DATEVALUE("10/1/20"&amp;RIGHT(BM$1,2)),$U898&gt;=DATEVALUE("9/30/20"&amp;RIGHT(BN$1,2)))),
IF(AND($T898&gt;=DATEVALUE("10/1/20"&amp;RIGHT(BM$1,2)),$U898&lt;=DATEVALUE("9/30/20"&amp;RIGHT(BN$1,2))),NETWORKDAYS($T898,$U898,Holidays!$J$3:$J$937),
IF(AND($T898&lt;DATEVALUE("10/1/20"&amp;RIGHT(BM$1,2)),$U898&lt;=DATEVALUE("9/30/20"&amp;RIGHT(BN$1,2))),NETWORKDAYS(DATEVALUE("10/1/20"&amp;RIGHT(BM$1,2)),$U898,Holidays!$J$3:$J$937),
IF($T898&lt;DATEVALUE("10/1/20"&amp;RIGHT(BM$1,2)),NETWORKDAYS(DATEVALUE("10/1/20"&amp;RIGHT(BM$1,2)),DATEVALUE("9/30/20"&amp;RIGHT(BN$1,2)),Holidays!$J$3:$J$937),
IF($T898&gt;=DATEVALUE("10/1/20"&amp;RIGHT(BM$1,2)),NETWORKDAYS($T898,DATEVALUE("9/30/20"&amp;RIGHT(BN$1,2)),Holidays!$J$3:$J$937),"")))),"")/(NETWORKDAYS($T898,$U898,Holidays!$J$3:$J$937)),0))</f>
        <v/>
      </c>
      <c r="BO898" s="87" t="str">
        <f>IF($Q898="","",IFERROR(IF(OR(AND($T898&gt;=DATEVALUE("10/1/20"&amp;RIGHT(BN$1,2)),$T898&lt;=DATEVALUE("9/30/20"&amp;RIGHT(BO$1,2))),AND($U898&gt;=DATEVALUE("10/1/20"&amp;RIGHT(BN$1,2)),$U898&lt;=DATEVALUE("9/30/20"&amp;RIGHT(BO$1,2))),AND($T898&lt;=DATEVALUE("10/1/20"&amp;RIGHT(BN$1,2)),$U898&gt;=DATEVALUE("9/30/20"&amp;RIGHT(BO$1,2)))),
IF(AND($T898&gt;=DATEVALUE("10/1/20"&amp;RIGHT(BN$1,2)),$U898&lt;=DATEVALUE("9/30/20"&amp;RIGHT(BO$1,2))),NETWORKDAYS($T898,$U898,Holidays!$J$3:$J$937),
IF(AND($T898&lt;DATEVALUE("10/1/20"&amp;RIGHT(BN$1,2)),$U898&lt;=DATEVALUE("9/30/20"&amp;RIGHT(BO$1,2))),NETWORKDAYS(DATEVALUE("10/1/20"&amp;RIGHT(BN$1,2)),$U898,Holidays!$J$3:$J$937),
IF($T898&lt;DATEVALUE("10/1/20"&amp;RIGHT(BN$1,2)),NETWORKDAYS(DATEVALUE("10/1/20"&amp;RIGHT(BN$1,2)),DATEVALUE("9/30/20"&amp;RIGHT(BO$1,2)),Holidays!$J$3:$J$937),
IF($T898&gt;=DATEVALUE("10/1/20"&amp;RIGHT(BN$1,2)),NETWORKDAYS($T898,DATEVALUE("9/30/20"&amp;RIGHT(BO$1,2)),Holidays!$J$3:$J$937),"")))),"")/(NETWORKDAYS($T898,$U898,Holidays!$J$3:$J$937)),0))</f>
        <v/>
      </c>
      <c r="BP898" s="87" t="str">
        <f>IF($Q898="","",IFERROR(IF(OR(AND($T898&gt;=DATEVALUE("10/1/20"&amp;RIGHT(BO$1,2)),$T898&lt;=DATEVALUE("9/30/20"&amp;RIGHT(BP$1,2))),AND($U898&gt;=DATEVALUE("10/1/20"&amp;RIGHT(BO$1,2)),$U898&lt;=DATEVALUE("9/30/20"&amp;RIGHT(BP$1,2))),AND($T898&lt;=DATEVALUE("10/1/20"&amp;RIGHT(BO$1,2)),$U898&gt;=DATEVALUE("9/30/20"&amp;RIGHT(BP$1,2)))),
IF(AND($T898&gt;=DATEVALUE("10/1/20"&amp;RIGHT(BO$1,2)),$U898&lt;=DATEVALUE("9/30/20"&amp;RIGHT(BP$1,2))),NETWORKDAYS($T898,$U898,Holidays!$J$3:$J$937),
IF(AND($T898&lt;DATEVALUE("10/1/20"&amp;RIGHT(BO$1,2)),$U898&lt;=DATEVALUE("9/30/20"&amp;RIGHT(BP$1,2))),NETWORKDAYS(DATEVALUE("10/1/20"&amp;RIGHT(BO$1,2)),$U898,Holidays!$J$3:$J$937),
IF($T898&lt;DATEVALUE("10/1/20"&amp;RIGHT(BO$1,2)),NETWORKDAYS(DATEVALUE("10/1/20"&amp;RIGHT(BO$1,2)),DATEVALUE("9/30/20"&amp;RIGHT(BP$1,2)),Holidays!$J$3:$J$937),
IF($T898&gt;=DATEVALUE("10/1/20"&amp;RIGHT(BO$1,2)),NETWORKDAYS($T898,DATEVALUE("9/30/20"&amp;RIGHT(BP$1,2)),Holidays!$J$3:$J$937),"")))),"")/(NETWORKDAYS($T898,$U898,Holidays!$J$3:$J$937)),0))</f>
        <v/>
      </c>
      <c r="BQ898" s="87" t="str">
        <f>IF($Q898="","",IFERROR(IF(OR(AND($T898&gt;=DATEVALUE("10/1/20"&amp;RIGHT(BP$1,2)),$T898&lt;=DATEVALUE("9/30/20"&amp;RIGHT(BQ$1,2))),AND($U898&gt;=DATEVALUE("10/1/20"&amp;RIGHT(BP$1,2)),$U898&lt;=DATEVALUE("9/30/20"&amp;RIGHT(BQ$1,2))),AND($T898&lt;=DATEVALUE("10/1/20"&amp;RIGHT(BP$1,2)),$U898&gt;=DATEVALUE("9/30/20"&amp;RIGHT(BQ$1,2)))),
IF(AND($T898&gt;=DATEVALUE("10/1/20"&amp;RIGHT(BP$1,2)),$U898&lt;=DATEVALUE("9/30/20"&amp;RIGHT(BQ$1,2))),NETWORKDAYS($T898,$U898,Holidays!$J$3:$J$937),
IF(AND($T898&lt;DATEVALUE("10/1/20"&amp;RIGHT(BP$1,2)),$U898&lt;=DATEVALUE("9/30/20"&amp;RIGHT(BQ$1,2))),NETWORKDAYS(DATEVALUE("10/1/20"&amp;RIGHT(BP$1,2)),$U898,Holidays!$J$3:$J$937),
IF($T898&lt;DATEVALUE("10/1/20"&amp;RIGHT(BP$1,2)),NETWORKDAYS(DATEVALUE("10/1/20"&amp;RIGHT(BP$1,2)),DATEVALUE("9/30/20"&amp;RIGHT(BQ$1,2)),Holidays!$J$3:$J$937),
IF($T898&gt;=DATEVALUE("10/1/20"&amp;RIGHT(BP$1,2)),NETWORKDAYS($T898,DATEVALUE("9/30/20"&amp;RIGHT(BQ$1,2)),Holidays!$J$3:$J$937),"")))),"")/(NETWORKDAYS($T898,$U898,Holidays!$J$3:$J$937)),0))</f>
        <v/>
      </c>
      <c r="BR898" s="87" t="str">
        <f>IF($Q898="","",IFERROR(IF(OR(AND($T898&gt;=DATEVALUE("10/1/20"&amp;RIGHT(BQ$1,2)),$T898&lt;=DATEVALUE("9/30/20"&amp;RIGHT(BR$1,2))),AND($U898&gt;=DATEVALUE("10/1/20"&amp;RIGHT(BQ$1,2)),$U898&lt;=DATEVALUE("9/30/20"&amp;RIGHT(BR$1,2))),AND($T898&lt;=DATEVALUE("10/1/20"&amp;RIGHT(BQ$1,2)),$U898&gt;=DATEVALUE("9/30/20"&amp;RIGHT(BR$1,2)))),
IF(AND($T898&gt;=DATEVALUE("10/1/20"&amp;RIGHT(BQ$1,2)),$U898&lt;=DATEVALUE("9/30/20"&amp;RIGHT(BR$1,2))),NETWORKDAYS($T898,$U898,Holidays!$J$3:$J$937),
IF(AND($T898&lt;DATEVALUE("10/1/20"&amp;RIGHT(BQ$1,2)),$U898&lt;=DATEVALUE("9/30/20"&amp;RIGHT(BR$1,2))),NETWORKDAYS(DATEVALUE("10/1/20"&amp;RIGHT(BQ$1,2)),$U898,Holidays!$J$3:$J$937),
IF($T898&lt;DATEVALUE("10/1/20"&amp;RIGHT(BQ$1,2)),NETWORKDAYS(DATEVALUE("10/1/20"&amp;RIGHT(BQ$1,2)),DATEVALUE("9/30/20"&amp;RIGHT(BR$1,2)),Holidays!$J$3:$J$937),
IF($T898&gt;=DATEVALUE("10/1/20"&amp;RIGHT(BQ$1,2)),NETWORKDAYS($T898,DATEVALUE("9/30/20"&amp;RIGHT(BR$1,2)),Holidays!$J$3:$J$937),"")))),"")/(NETWORKDAYS($T898,$U898,Holidays!$J$3:$J$937)),0))</f>
        <v/>
      </c>
      <c r="BS898" s="87" t="str">
        <f>IF($Q898="","",IFERROR(IF(OR(AND($T898&gt;=DATEVALUE("10/1/20"&amp;RIGHT(BR$1,2)),$T898&lt;=DATEVALUE("9/30/20"&amp;RIGHT(BS$1,2))),AND($U898&gt;=DATEVALUE("10/1/20"&amp;RIGHT(BR$1,2)),$U898&lt;=DATEVALUE("9/30/20"&amp;RIGHT(BS$1,2))),AND($T898&lt;=DATEVALUE("10/1/20"&amp;RIGHT(BR$1,2)),$U898&gt;=DATEVALUE("9/30/20"&amp;RIGHT(BS$1,2)))),
IF(AND($T898&gt;=DATEVALUE("10/1/20"&amp;RIGHT(BR$1,2)),$U898&lt;=DATEVALUE("9/30/20"&amp;RIGHT(BS$1,2))),NETWORKDAYS($T898,$U898,Holidays!$J$3:$J$937),
IF(AND($T898&lt;DATEVALUE("10/1/20"&amp;RIGHT(BR$1,2)),$U898&lt;=DATEVALUE("9/30/20"&amp;RIGHT(BS$1,2))),NETWORKDAYS(DATEVALUE("10/1/20"&amp;RIGHT(BR$1,2)),$U898,Holidays!$J$3:$J$937),
IF($T898&lt;DATEVALUE("10/1/20"&amp;RIGHT(BR$1,2)),NETWORKDAYS(DATEVALUE("10/1/20"&amp;RIGHT(BR$1,2)),DATEVALUE("9/30/20"&amp;RIGHT(BS$1,2)),Holidays!$J$3:$J$937),
IF($T898&gt;=DATEVALUE("10/1/20"&amp;RIGHT(BR$1,2)),NETWORKDAYS($T898,DATEVALUE("9/30/20"&amp;RIGHT(BS$1,2)),Holidays!$J$3:$J$937),"")))),"")/(NETWORKDAYS($T898,$U898,Holidays!$J$3:$J$937)),0))</f>
        <v/>
      </c>
      <c r="BT898" s="87" t="str">
        <f>IF($Q898="","",IFERROR(IF(OR(AND($T898&gt;=DATEVALUE("10/1/20"&amp;RIGHT(BS$1,2)),$T898&lt;=DATEVALUE("9/30/20"&amp;RIGHT(BT$1,2))),AND($U898&gt;=DATEVALUE("10/1/20"&amp;RIGHT(BS$1,2)),$U898&lt;=DATEVALUE("9/30/20"&amp;RIGHT(BT$1,2))),AND($T898&lt;=DATEVALUE("10/1/20"&amp;RIGHT(BS$1,2)),$U898&gt;=DATEVALUE("9/30/20"&amp;RIGHT(BT$1,2)))),
IF(AND($T898&gt;=DATEVALUE("10/1/20"&amp;RIGHT(BS$1,2)),$U898&lt;=DATEVALUE("9/30/20"&amp;RIGHT(BT$1,2))),NETWORKDAYS($T898,$U898,Holidays!$J$3:$J$937),
IF(AND($T898&lt;DATEVALUE("10/1/20"&amp;RIGHT(BS$1,2)),$U898&lt;=DATEVALUE("9/30/20"&amp;RIGHT(BT$1,2))),NETWORKDAYS(DATEVALUE("10/1/20"&amp;RIGHT(BS$1,2)),$U898,Holidays!$J$3:$J$937),
IF($T898&lt;DATEVALUE("10/1/20"&amp;RIGHT(BS$1,2)),NETWORKDAYS(DATEVALUE("10/1/20"&amp;RIGHT(BS$1,2)),DATEVALUE("9/30/20"&amp;RIGHT(BT$1,2)),Holidays!$J$3:$J$937),
IF($T898&gt;=DATEVALUE("10/1/20"&amp;RIGHT(BS$1,2)),NETWORKDAYS($T898,DATEVALUE("9/30/20"&amp;RIGHT(BT$1,2)),Holidays!$J$3:$J$937),"")))),"")/(NETWORKDAYS($T898,$U898,Holidays!$J$3:$J$937)),0))</f>
        <v/>
      </c>
      <c r="BU898" s="87" t="str">
        <f>IF($Q898="","",IFERROR(IF(OR(AND($T898&gt;=DATEVALUE("10/1/20"&amp;RIGHT(BT$1,2)),$T898&lt;=DATEVALUE("9/30/20"&amp;RIGHT(BU$1,2))),AND($U898&gt;=DATEVALUE("10/1/20"&amp;RIGHT(BT$1,2)),$U898&lt;=DATEVALUE("9/30/20"&amp;RIGHT(BU$1,2))),AND($T898&lt;=DATEVALUE("10/1/20"&amp;RIGHT(BT$1,2)),$U898&gt;=DATEVALUE("9/30/20"&amp;RIGHT(BU$1,2)))),
IF(AND($T898&gt;=DATEVALUE("10/1/20"&amp;RIGHT(BT$1,2)),$U898&lt;=DATEVALUE("9/30/20"&amp;RIGHT(BU$1,2))),NETWORKDAYS($T898,$U898,Holidays!$J$3:$J$937),
IF(AND($T898&lt;DATEVALUE("10/1/20"&amp;RIGHT(BT$1,2)),$U898&lt;=DATEVALUE("9/30/20"&amp;RIGHT(BU$1,2))),NETWORKDAYS(DATEVALUE("10/1/20"&amp;RIGHT(BT$1,2)),$U898,Holidays!$J$3:$J$937),
IF($T898&lt;DATEVALUE("10/1/20"&amp;RIGHT(BT$1,2)),NETWORKDAYS(DATEVALUE("10/1/20"&amp;RIGHT(BT$1,2)),DATEVALUE("9/30/20"&amp;RIGHT(BU$1,2)),Holidays!$J$3:$J$937),
IF($T898&gt;=DATEVALUE("10/1/20"&amp;RIGHT(BT$1,2)),NETWORKDAYS($T898,DATEVALUE("9/30/20"&amp;RIGHT(BU$1,2)),Holidays!$J$3:$J$937),"")))),"")/(NETWORKDAYS($T898,$U898,Holidays!$J$3:$J$937)),0))</f>
        <v/>
      </c>
      <c r="BV898" s="87" t="str">
        <f>IF($Q898="","",IFERROR(IF(OR(AND($T898&gt;=DATEVALUE("10/1/20"&amp;RIGHT(BU$1,2)),$T898&lt;=DATEVALUE("9/30/20"&amp;RIGHT(BV$1,2))),AND($U898&gt;=DATEVALUE("10/1/20"&amp;RIGHT(BU$1,2)),$U898&lt;=DATEVALUE("9/30/20"&amp;RIGHT(BV$1,2))),AND($T898&lt;=DATEVALUE("10/1/20"&amp;RIGHT(BU$1,2)),$U898&gt;=DATEVALUE("9/30/20"&amp;RIGHT(BV$1,2)))),
IF(AND($T898&gt;=DATEVALUE("10/1/20"&amp;RIGHT(BU$1,2)),$U898&lt;=DATEVALUE("9/30/20"&amp;RIGHT(BV$1,2))),NETWORKDAYS($T898,$U898,Holidays!$J$3:$J$937),
IF(AND($T898&lt;DATEVALUE("10/1/20"&amp;RIGHT(BU$1,2)),$U898&lt;=DATEVALUE("9/30/20"&amp;RIGHT(BV$1,2))),NETWORKDAYS(DATEVALUE("10/1/20"&amp;RIGHT(BU$1,2)),$U898,Holidays!$J$3:$J$937),
IF($T898&lt;DATEVALUE("10/1/20"&amp;RIGHT(BU$1,2)),NETWORKDAYS(DATEVALUE("10/1/20"&amp;RIGHT(BU$1,2)),DATEVALUE("9/30/20"&amp;RIGHT(BV$1,2)),Holidays!$J$3:$J$937),
IF($T898&gt;=DATEVALUE("10/1/20"&amp;RIGHT(BU$1,2)),NETWORKDAYS($T898,DATEVALUE("9/30/20"&amp;RIGHT(BV$1,2)),Holidays!$J$3:$J$937),"")))),"")/(NETWORKDAYS($T898,$U898,Holidays!$J$3:$J$937)),0))</f>
        <v/>
      </c>
      <c r="BW898" s="87" t="str">
        <f>IF($Q898="","",IFERROR(IF(OR(AND($T898&gt;=DATEVALUE("10/1/20"&amp;RIGHT(BV$1,2)),$T898&lt;=DATEVALUE("9/30/20"&amp;RIGHT(BW$1,2))),AND($U898&gt;=DATEVALUE("10/1/20"&amp;RIGHT(BV$1,2)),$U898&lt;=DATEVALUE("9/30/20"&amp;RIGHT(BW$1,2))),AND($T898&lt;=DATEVALUE("10/1/20"&amp;RIGHT(BV$1,2)),$U898&gt;=DATEVALUE("9/30/20"&amp;RIGHT(BW$1,2)))),
IF(AND($T898&gt;=DATEVALUE("10/1/20"&amp;RIGHT(BV$1,2)),$U898&lt;=DATEVALUE("9/30/20"&amp;RIGHT(BW$1,2))),NETWORKDAYS($T898,$U898,Holidays!$J$3:$J$937),
IF(AND($T898&lt;DATEVALUE("10/1/20"&amp;RIGHT(BV$1,2)),$U898&lt;=DATEVALUE("9/30/20"&amp;RIGHT(BW$1,2))),NETWORKDAYS(DATEVALUE("10/1/20"&amp;RIGHT(BV$1,2)),$U898,Holidays!$J$3:$J$937),
IF($T898&lt;DATEVALUE("10/1/20"&amp;RIGHT(BV$1,2)),NETWORKDAYS(DATEVALUE("10/1/20"&amp;RIGHT(BV$1,2)),DATEVALUE("9/30/20"&amp;RIGHT(BW$1,2)),Holidays!$J$3:$J$937),
IF($T898&gt;=DATEVALUE("10/1/20"&amp;RIGHT(BV$1,2)),NETWORKDAYS($T898,DATEVALUE("9/30/20"&amp;RIGHT(BW$1,2)),Holidays!$J$3:$J$937),"")))),"")/(NETWORKDAYS($T898,$U898,Holidays!$J$3:$J$937)),0))</f>
        <v/>
      </c>
      <c r="BX898" s="87" t="str">
        <f>IF($Q898="","",IFERROR(IF(OR(AND($T898&gt;=DATEVALUE("10/1/20"&amp;RIGHT(BW$1,2)),$T898&lt;=DATEVALUE("9/30/20"&amp;RIGHT(BX$1,2))),AND($U898&gt;=DATEVALUE("10/1/20"&amp;RIGHT(BW$1,2)),$U898&lt;=DATEVALUE("9/30/20"&amp;RIGHT(BX$1,2))),AND($T898&lt;=DATEVALUE("10/1/20"&amp;RIGHT(BW$1,2)),$U898&gt;=DATEVALUE("9/30/20"&amp;RIGHT(BX$1,2)))),
IF(AND($T898&gt;=DATEVALUE("10/1/20"&amp;RIGHT(BW$1,2)),$U898&lt;=DATEVALUE("9/30/20"&amp;RIGHT(BX$1,2))),NETWORKDAYS($T898,$U898,Holidays!$J$3:$J$937),
IF(AND($T898&lt;DATEVALUE("10/1/20"&amp;RIGHT(BW$1,2)),$U898&lt;=DATEVALUE("9/30/20"&amp;RIGHT(BX$1,2))),NETWORKDAYS(DATEVALUE("10/1/20"&amp;RIGHT(BW$1,2)),$U898,Holidays!$J$3:$J$937),
IF($T898&lt;DATEVALUE("10/1/20"&amp;RIGHT(BW$1,2)),NETWORKDAYS(DATEVALUE("10/1/20"&amp;RIGHT(BW$1,2)),DATEVALUE("9/30/20"&amp;RIGHT(BX$1,2)),Holidays!$J$3:$J$937),
IF($T898&gt;=DATEVALUE("10/1/20"&amp;RIGHT(BW$1,2)),NETWORKDAYS($T898,DATEVALUE("9/30/20"&amp;RIGHT(BX$1,2)),Holidays!$J$3:$J$937),"")))),"")/(NETWORKDAYS($T898,$U898,Holidays!$J$3:$J$937)),0))</f>
        <v/>
      </c>
      <c r="BY898" s="87" t="str">
        <f>IF($Q898="","",IFERROR(IF(OR(AND($T898&gt;=DATEVALUE("10/1/20"&amp;RIGHT(BX$1,2)),$T898&lt;=DATEVALUE("9/30/20"&amp;RIGHT(BY$1,2))),AND($U898&gt;=DATEVALUE("10/1/20"&amp;RIGHT(BX$1,2)),$U898&lt;=DATEVALUE("9/30/20"&amp;RIGHT(BY$1,2))),AND($T898&lt;=DATEVALUE("10/1/20"&amp;RIGHT(BX$1,2)),$U898&gt;=DATEVALUE("9/30/20"&amp;RIGHT(BY$1,2)))),
IF(AND($T898&gt;=DATEVALUE("10/1/20"&amp;RIGHT(BX$1,2)),$U898&lt;=DATEVALUE("9/30/20"&amp;RIGHT(BY$1,2))),NETWORKDAYS($T898,$U898,Holidays!$J$3:$J$937),
IF(AND($T898&lt;DATEVALUE("10/1/20"&amp;RIGHT(BX$1,2)),$U898&lt;=DATEVALUE("9/30/20"&amp;RIGHT(BY$1,2))),NETWORKDAYS(DATEVALUE("10/1/20"&amp;RIGHT(BX$1,2)),$U898,Holidays!$J$3:$J$937),
IF($T898&lt;DATEVALUE("10/1/20"&amp;RIGHT(BX$1,2)),NETWORKDAYS(DATEVALUE("10/1/20"&amp;RIGHT(BX$1,2)),DATEVALUE("9/30/20"&amp;RIGHT(BY$1,2)),Holidays!$J$3:$J$937),
IF($T898&gt;=DATEVALUE("10/1/20"&amp;RIGHT(BX$1,2)),NETWORKDAYS($T898,DATEVALUE("9/30/20"&amp;RIGHT(BY$1,2)),Holidays!$J$3:$J$937),"")))),"")/(NETWORKDAYS($T898,$U898,Holidays!$J$3:$J$937)),0))</f>
        <v/>
      </c>
      <c r="BZ898" s="87" t="str">
        <f>IF($Q898="","",IFERROR(IF(OR(AND($T898&gt;=DATEVALUE("10/1/20"&amp;RIGHT(BY$1,2)),$T898&lt;=DATEVALUE("9/30/20"&amp;RIGHT(BZ$1,2))),AND($U898&gt;=DATEVALUE("10/1/20"&amp;RIGHT(BY$1,2)),$U898&lt;=DATEVALUE("9/30/20"&amp;RIGHT(BZ$1,2))),AND($T898&lt;=DATEVALUE("10/1/20"&amp;RIGHT(BY$1,2)),$U898&gt;=DATEVALUE("9/30/20"&amp;RIGHT(BZ$1,2)))),
IF(AND($T898&gt;=DATEVALUE("10/1/20"&amp;RIGHT(BY$1,2)),$U898&lt;=DATEVALUE("9/30/20"&amp;RIGHT(BZ$1,2))),NETWORKDAYS($T898,$U898,Holidays!$J$3:$J$937),
IF(AND($T898&lt;DATEVALUE("10/1/20"&amp;RIGHT(BY$1,2)),$U898&lt;=DATEVALUE("9/30/20"&amp;RIGHT(BZ$1,2))),NETWORKDAYS(DATEVALUE("10/1/20"&amp;RIGHT(BY$1,2)),$U898,Holidays!$J$3:$J$937),
IF($T898&lt;DATEVALUE("10/1/20"&amp;RIGHT(BY$1,2)),NETWORKDAYS(DATEVALUE("10/1/20"&amp;RIGHT(BY$1,2)),DATEVALUE("9/30/20"&amp;RIGHT(BZ$1,2)),Holidays!$J$3:$J$937),
IF($T898&gt;=DATEVALUE("10/1/20"&amp;RIGHT(BY$1,2)),NETWORKDAYS($T898,DATEVALUE("9/30/20"&amp;RIGHT(BZ$1,2)),Holidays!$J$3:$J$937),"")))),"")/(NETWORKDAYS($T898,$U898,Holidays!$J$3:$J$937)),0))</f>
        <v/>
      </c>
      <c r="CA898" s="87" t="str">
        <f>IF($Q898="","",IFERROR(IF(OR(AND($T898&gt;=DATEVALUE("10/1/20"&amp;RIGHT(BZ$1,2)),$T898&lt;=DATEVALUE("9/30/20"&amp;RIGHT(CA$1,2))),AND($U898&gt;=DATEVALUE("10/1/20"&amp;RIGHT(BZ$1,2)),$U898&lt;=DATEVALUE("9/30/20"&amp;RIGHT(CA$1,2))),AND($T898&lt;=DATEVALUE("10/1/20"&amp;RIGHT(BZ$1,2)),$U898&gt;=DATEVALUE("9/30/20"&amp;RIGHT(CA$1,2)))),
IF(AND($T898&gt;=DATEVALUE("10/1/20"&amp;RIGHT(BZ$1,2)),$U898&lt;=DATEVALUE("9/30/20"&amp;RIGHT(CA$1,2))),NETWORKDAYS($T898,$U898,Holidays!$J$3:$J$937),
IF(AND($T898&lt;DATEVALUE("10/1/20"&amp;RIGHT(BZ$1,2)),$U898&lt;=DATEVALUE("9/30/20"&amp;RIGHT(CA$1,2))),NETWORKDAYS(DATEVALUE("10/1/20"&amp;RIGHT(BZ$1,2)),$U898,Holidays!$J$3:$J$937),
IF($T898&lt;DATEVALUE("10/1/20"&amp;RIGHT(BZ$1,2)),NETWORKDAYS(DATEVALUE("10/1/20"&amp;RIGHT(BZ$1,2)),DATEVALUE("9/30/20"&amp;RIGHT(CA$1,2)),Holidays!$J$3:$J$937),
IF($T898&gt;=DATEVALUE("10/1/20"&amp;RIGHT(BZ$1,2)),NETWORKDAYS($T898,DATEVALUE("9/30/20"&amp;RIGHT(CA$1,2)),Holidays!$J$3:$J$937),"")))),"")/(NETWORKDAYS($T898,$U898,Holidays!$J$3:$J$937)),0))</f>
        <v/>
      </c>
      <c r="CB898" s="87" t="str">
        <f>IF($Q898="","",IFERROR(IF(OR(AND($T898&gt;=DATEVALUE("10/1/20"&amp;RIGHT(CA$1,2)),$T898&lt;=DATEVALUE("9/30/20"&amp;RIGHT(CB$1,2))),AND($U898&gt;=DATEVALUE("10/1/20"&amp;RIGHT(CA$1,2)),$U898&lt;=DATEVALUE("9/30/20"&amp;RIGHT(CB$1,2))),AND($T898&lt;=DATEVALUE("10/1/20"&amp;RIGHT(CA$1,2)),$U898&gt;=DATEVALUE("9/30/20"&amp;RIGHT(CB$1,2)))),
IF(AND($T898&gt;=DATEVALUE("10/1/20"&amp;RIGHT(CA$1,2)),$U898&lt;=DATEVALUE("9/30/20"&amp;RIGHT(CB$1,2))),NETWORKDAYS($T898,$U898,Holidays!$J$3:$J$937),
IF(AND($T898&lt;DATEVALUE("10/1/20"&amp;RIGHT(CA$1,2)),$U898&lt;=DATEVALUE("9/30/20"&amp;RIGHT(CB$1,2))),NETWORKDAYS(DATEVALUE("10/1/20"&amp;RIGHT(CA$1,2)),$U898,Holidays!$J$3:$J$937),
IF($T898&lt;DATEVALUE("10/1/20"&amp;RIGHT(CA$1,2)),NETWORKDAYS(DATEVALUE("10/1/20"&amp;RIGHT(CA$1,2)),DATEVALUE("9/30/20"&amp;RIGHT(CB$1,2)),Holidays!$J$3:$J$937),
IF($T898&gt;=DATEVALUE("10/1/20"&amp;RIGHT(CA$1,2)),NETWORKDAYS($T898,DATEVALUE("9/30/20"&amp;RIGHT(CB$1,2)),Holidays!$J$3:$J$937),"")))),"")/(NETWORKDAYS($T898,$U898,Holidays!$J$3:$J$937)),0))</f>
        <v/>
      </c>
    </row>
    <row r="899" spans="1:80">
      <c r="A899" s="97"/>
      <c r="B899" s="98" t="str">
        <f ca="1">IF(NOT($A899=""),OFFSET('WBS Reference &amp; User Procedure'!$A$1,MATCH($A899,'WBS Reference &amp; User Procedure'!$A:$A,0)-1,1),"")</f>
        <v/>
      </c>
      <c r="D899" s="97"/>
      <c r="T899" s="104" t="str">
        <f>IF(NOT(Q899=""),IF(NOT($S899=""),$S899,#REF!),"")</f>
        <v/>
      </c>
      <c r="U899" s="104" t="str">
        <f>IF(NOT(Q899=""),WORKDAY(T899,Q899,Holidays!$J$3:$J$937),"")</f>
        <v/>
      </c>
      <c r="V899" s="104"/>
      <c r="W899" s="104"/>
      <c r="X899" s="101" t="str">
        <f t="shared" si="197"/>
        <v/>
      </c>
      <c r="AL899" s="87" t="str">
        <f t="shared" ca="1" si="194"/>
        <v/>
      </c>
      <c r="AN899" s="87" t="str">
        <f t="shared" ca="1" si="202"/>
        <v/>
      </c>
      <c r="AO899" s="87" t="str">
        <f t="shared" ca="1" si="202"/>
        <v/>
      </c>
      <c r="AP899" s="87" t="str">
        <f t="shared" ca="1" si="202"/>
        <v/>
      </c>
      <c r="AQ899" s="87" t="str">
        <f t="shared" ca="1" si="202"/>
        <v/>
      </c>
      <c r="AR899" s="87" t="str">
        <f t="shared" ca="1" si="202"/>
        <v/>
      </c>
      <c r="AS899" s="87" t="str">
        <f t="shared" ca="1" si="202"/>
        <v/>
      </c>
      <c r="AT899" s="87" t="str">
        <f t="shared" ca="1" si="202"/>
        <v/>
      </c>
      <c r="AU899" s="87" t="str">
        <f t="shared" ca="1" si="202"/>
        <v/>
      </c>
      <c r="AV899" s="87" t="str">
        <f t="shared" ca="1" si="202"/>
        <v/>
      </c>
      <c r="AW899" s="87" t="str">
        <f t="shared" ca="1" si="202"/>
        <v/>
      </c>
      <c r="AX899" s="87" t="str">
        <f t="shared" ca="1" si="203"/>
        <v/>
      </c>
      <c r="AY899" s="87" t="str">
        <f t="shared" ca="1" si="203"/>
        <v/>
      </c>
      <c r="AZ899" s="87" t="str">
        <f t="shared" ca="1" si="203"/>
        <v/>
      </c>
      <c r="BA899" s="87" t="str">
        <f t="shared" ca="1" si="203"/>
        <v/>
      </c>
      <c r="BB899" s="87" t="str">
        <f t="shared" ca="1" si="203"/>
        <v/>
      </c>
      <c r="BC899" s="87" t="str">
        <f t="shared" ca="1" si="203"/>
        <v/>
      </c>
      <c r="BD899" s="87" t="str">
        <f t="shared" ca="1" si="203"/>
        <v/>
      </c>
      <c r="BE899" s="87" t="str">
        <f t="shared" ca="1" si="203"/>
        <v/>
      </c>
      <c r="BF899" s="87" t="str">
        <f t="shared" ca="1" si="203"/>
        <v/>
      </c>
      <c r="BG899" s="87" t="str">
        <f t="shared" ca="1" si="203"/>
        <v/>
      </c>
      <c r="BI899" s="87" t="str">
        <f>IF($Q899="","",IFERROR(IF(OR(AND($T899&gt;=DATEVALUE("10/1/20"&amp;RIGHT(BH$1,2)),$T899&lt;=DATEVALUE("9/30/20"&amp;RIGHT(BI$1,2))),AND($U899&gt;=DATEVALUE("10/1/20"&amp;RIGHT(BH$1,2)),$U899&lt;=DATEVALUE("9/30/20"&amp;RIGHT(BI$1,2))),AND($T899&lt;=DATEVALUE("10/1/20"&amp;RIGHT(BH$1,2)),$U899&gt;=DATEVALUE("9/30/20"&amp;RIGHT(BI$1,2)))),
IF(AND($T899&gt;=DATEVALUE("10/1/20"&amp;RIGHT(BH$1,2)),$U899&lt;=DATEVALUE("9/30/20"&amp;RIGHT(BI$1,2))),NETWORKDAYS($T899,$U899,Holidays!$J$3:$J$937),
IF(AND($T899&lt;DATEVALUE("10/1/20"&amp;RIGHT(BH$1,2)),$U899&lt;=DATEVALUE("9/30/20"&amp;RIGHT(BI$1,2))),NETWORKDAYS(DATEVALUE("10/1/20"&amp;RIGHT(BH$1,2)),$U899,Holidays!$J$3:$J$937),
IF($T899&lt;DATEVALUE("10/1/20"&amp;RIGHT(BH$1,2)),NETWORKDAYS(DATEVALUE("10/1/20"&amp;RIGHT(BH$1,2)),DATEVALUE("9/30/20"&amp;RIGHT(BI$1,2)),Holidays!$J$3:$J$937),
IF($T899&gt;=DATEVALUE("10/1/20"&amp;RIGHT(BH$1,2)),NETWORKDAYS($T899,DATEVALUE("9/30/20"&amp;RIGHT(BI$1,2)),Holidays!$J$3:$J$937),"")))),"")/(NETWORKDAYS($T899,$U899,Holidays!$J$3:$J$937)),0))</f>
        <v/>
      </c>
      <c r="BJ899" s="87" t="str">
        <f>IF($Q899="","",IFERROR(IF(OR(AND($T899&gt;=DATEVALUE("10/1/20"&amp;RIGHT(BI$1,2)),$T899&lt;=DATEVALUE("9/30/20"&amp;RIGHT(BJ$1,2))),AND($U899&gt;=DATEVALUE("10/1/20"&amp;RIGHT(BI$1,2)),$U899&lt;=DATEVALUE("9/30/20"&amp;RIGHT(BJ$1,2))),AND($T899&lt;=DATEVALUE("10/1/20"&amp;RIGHT(BI$1,2)),$U899&gt;=DATEVALUE("9/30/20"&amp;RIGHT(BJ$1,2)))),
IF(AND($T899&gt;=DATEVALUE("10/1/20"&amp;RIGHT(BI$1,2)),$U899&lt;=DATEVALUE("9/30/20"&amp;RIGHT(BJ$1,2))),NETWORKDAYS($T899,$U899,Holidays!$J$3:$J$937),
IF(AND($T899&lt;DATEVALUE("10/1/20"&amp;RIGHT(BI$1,2)),$U899&lt;=DATEVALUE("9/30/20"&amp;RIGHT(BJ$1,2))),NETWORKDAYS(DATEVALUE("10/1/20"&amp;RIGHT(BI$1,2)),$U899,Holidays!$J$3:$J$937),
IF($T899&lt;DATEVALUE("10/1/20"&amp;RIGHT(BI$1,2)),NETWORKDAYS(DATEVALUE("10/1/20"&amp;RIGHT(BI$1,2)),DATEVALUE("9/30/20"&amp;RIGHT(BJ$1,2)),Holidays!$J$3:$J$937),
IF($T899&gt;=DATEVALUE("10/1/20"&amp;RIGHT(BI$1,2)),NETWORKDAYS($T899,DATEVALUE("9/30/20"&amp;RIGHT(BJ$1,2)),Holidays!$J$3:$J$937),"")))),"")/(NETWORKDAYS($T899,$U899,Holidays!$J$3:$J$937)),0))</f>
        <v/>
      </c>
      <c r="BK899" s="87" t="str">
        <f>IF($Q899="","",IFERROR(IF(OR(AND($T899&gt;=DATEVALUE("10/1/20"&amp;RIGHT(BJ$1,2)),$T899&lt;=DATEVALUE("9/30/20"&amp;RIGHT(BK$1,2))),AND($U899&gt;=DATEVALUE("10/1/20"&amp;RIGHT(BJ$1,2)),$U899&lt;=DATEVALUE("9/30/20"&amp;RIGHT(BK$1,2))),AND($T899&lt;=DATEVALUE("10/1/20"&amp;RIGHT(BJ$1,2)),$U899&gt;=DATEVALUE("9/30/20"&amp;RIGHT(BK$1,2)))),
IF(AND($T899&gt;=DATEVALUE("10/1/20"&amp;RIGHT(BJ$1,2)),$U899&lt;=DATEVALUE("9/30/20"&amp;RIGHT(BK$1,2))),NETWORKDAYS($T899,$U899,Holidays!$J$3:$J$937),
IF(AND($T899&lt;DATEVALUE("10/1/20"&amp;RIGHT(BJ$1,2)),$U899&lt;=DATEVALUE("9/30/20"&amp;RIGHT(BK$1,2))),NETWORKDAYS(DATEVALUE("10/1/20"&amp;RIGHT(BJ$1,2)),$U899,Holidays!$J$3:$J$937),
IF($T899&lt;DATEVALUE("10/1/20"&amp;RIGHT(BJ$1,2)),NETWORKDAYS(DATEVALUE("10/1/20"&amp;RIGHT(BJ$1,2)),DATEVALUE("9/30/20"&amp;RIGHT(BK$1,2)),Holidays!$J$3:$J$937),
IF($T899&gt;=DATEVALUE("10/1/20"&amp;RIGHT(BJ$1,2)),NETWORKDAYS($T899,DATEVALUE("9/30/20"&amp;RIGHT(BK$1,2)),Holidays!$J$3:$J$937),"")))),"")/(NETWORKDAYS($T899,$U899,Holidays!$J$3:$J$937)),0))</f>
        <v/>
      </c>
      <c r="BL899" s="87" t="str">
        <f>IF($Q899="","",IFERROR(IF(OR(AND($T899&gt;=DATEVALUE("10/1/20"&amp;RIGHT(BK$1,2)),$T899&lt;=DATEVALUE("9/30/20"&amp;RIGHT(BL$1,2))),AND($U899&gt;=DATEVALUE("10/1/20"&amp;RIGHT(BK$1,2)),$U899&lt;=DATEVALUE("9/30/20"&amp;RIGHT(BL$1,2))),AND($T899&lt;=DATEVALUE("10/1/20"&amp;RIGHT(BK$1,2)),$U899&gt;=DATEVALUE("9/30/20"&amp;RIGHT(BL$1,2)))),
IF(AND($T899&gt;=DATEVALUE("10/1/20"&amp;RIGHT(BK$1,2)),$U899&lt;=DATEVALUE("9/30/20"&amp;RIGHT(BL$1,2))),NETWORKDAYS($T899,$U899,Holidays!$J$3:$J$937),
IF(AND($T899&lt;DATEVALUE("10/1/20"&amp;RIGHT(BK$1,2)),$U899&lt;=DATEVALUE("9/30/20"&amp;RIGHT(BL$1,2))),NETWORKDAYS(DATEVALUE("10/1/20"&amp;RIGHT(BK$1,2)),$U899,Holidays!$J$3:$J$937),
IF($T899&lt;DATEVALUE("10/1/20"&amp;RIGHT(BK$1,2)),NETWORKDAYS(DATEVALUE("10/1/20"&amp;RIGHT(BK$1,2)),DATEVALUE("9/30/20"&amp;RIGHT(BL$1,2)),Holidays!$J$3:$J$937),
IF($T899&gt;=DATEVALUE("10/1/20"&amp;RIGHT(BK$1,2)),NETWORKDAYS($T899,DATEVALUE("9/30/20"&amp;RIGHT(BL$1,2)),Holidays!$J$3:$J$937),"")))),"")/(NETWORKDAYS($T899,$U899,Holidays!$J$3:$J$937)),0))</f>
        <v/>
      </c>
      <c r="BM899" s="87" t="str">
        <f>IF($Q899="","",IFERROR(IF(OR(AND($T899&gt;=DATEVALUE("10/1/20"&amp;RIGHT(BL$1,2)),$T899&lt;=DATEVALUE("9/30/20"&amp;RIGHT(BM$1,2))),AND($U899&gt;=DATEVALUE("10/1/20"&amp;RIGHT(BL$1,2)),$U899&lt;=DATEVALUE("9/30/20"&amp;RIGHT(BM$1,2))),AND($T899&lt;=DATEVALUE("10/1/20"&amp;RIGHT(BL$1,2)),$U899&gt;=DATEVALUE("9/30/20"&amp;RIGHT(BM$1,2)))),
IF(AND($T899&gt;=DATEVALUE("10/1/20"&amp;RIGHT(BL$1,2)),$U899&lt;=DATEVALUE("9/30/20"&amp;RIGHT(BM$1,2))),NETWORKDAYS($T899,$U899,Holidays!$J$3:$J$937),
IF(AND($T899&lt;DATEVALUE("10/1/20"&amp;RIGHT(BL$1,2)),$U899&lt;=DATEVALUE("9/30/20"&amp;RIGHT(BM$1,2))),NETWORKDAYS(DATEVALUE("10/1/20"&amp;RIGHT(BL$1,2)),$U899,Holidays!$J$3:$J$937),
IF($T899&lt;DATEVALUE("10/1/20"&amp;RIGHT(BL$1,2)),NETWORKDAYS(DATEVALUE("10/1/20"&amp;RIGHT(BL$1,2)),DATEVALUE("9/30/20"&amp;RIGHT(BM$1,2)),Holidays!$J$3:$J$937),
IF($T899&gt;=DATEVALUE("10/1/20"&amp;RIGHT(BL$1,2)),NETWORKDAYS($T899,DATEVALUE("9/30/20"&amp;RIGHT(BM$1,2)),Holidays!$J$3:$J$937),"")))),"")/(NETWORKDAYS($T899,$U899,Holidays!$J$3:$J$937)),0))</f>
        <v/>
      </c>
      <c r="BN899" s="87" t="str">
        <f>IF($Q899="","",IFERROR(IF(OR(AND($T899&gt;=DATEVALUE("10/1/20"&amp;RIGHT(BM$1,2)),$T899&lt;=DATEVALUE("9/30/20"&amp;RIGHT(BN$1,2))),AND($U899&gt;=DATEVALUE("10/1/20"&amp;RIGHT(BM$1,2)),$U899&lt;=DATEVALUE("9/30/20"&amp;RIGHT(BN$1,2))),AND($T899&lt;=DATEVALUE("10/1/20"&amp;RIGHT(BM$1,2)),$U899&gt;=DATEVALUE("9/30/20"&amp;RIGHT(BN$1,2)))),
IF(AND($T899&gt;=DATEVALUE("10/1/20"&amp;RIGHT(BM$1,2)),$U899&lt;=DATEVALUE("9/30/20"&amp;RIGHT(BN$1,2))),NETWORKDAYS($T899,$U899,Holidays!$J$3:$J$937),
IF(AND($T899&lt;DATEVALUE("10/1/20"&amp;RIGHT(BM$1,2)),$U899&lt;=DATEVALUE("9/30/20"&amp;RIGHT(BN$1,2))),NETWORKDAYS(DATEVALUE("10/1/20"&amp;RIGHT(BM$1,2)),$U899,Holidays!$J$3:$J$937),
IF($T899&lt;DATEVALUE("10/1/20"&amp;RIGHT(BM$1,2)),NETWORKDAYS(DATEVALUE("10/1/20"&amp;RIGHT(BM$1,2)),DATEVALUE("9/30/20"&amp;RIGHT(BN$1,2)),Holidays!$J$3:$J$937),
IF($T899&gt;=DATEVALUE("10/1/20"&amp;RIGHT(BM$1,2)),NETWORKDAYS($T899,DATEVALUE("9/30/20"&amp;RIGHT(BN$1,2)),Holidays!$J$3:$J$937),"")))),"")/(NETWORKDAYS($T899,$U899,Holidays!$J$3:$J$937)),0))</f>
        <v/>
      </c>
      <c r="BO899" s="87" t="str">
        <f>IF($Q899="","",IFERROR(IF(OR(AND($T899&gt;=DATEVALUE("10/1/20"&amp;RIGHT(BN$1,2)),$T899&lt;=DATEVALUE("9/30/20"&amp;RIGHT(BO$1,2))),AND($U899&gt;=DATEVALUE("10/1/20"&amp;RIGHT(BN$1,2)),$U899&lt;=DATEVALUE("9/30/20"&amp;RIGHT(BO$1,2))),AND($T899&lt;=DATEVALUE("10/1/20"&amp;RIGHT(BN$1,2)),$U899&gt;=DATEVALUE("9/30/20"&amp;RIGHT(BO$1,2)))),
IF(AND($T899&gt;=DATEVALUE("10/1/20"&amp;RIGHT(BN$1,2)),$U899&lt;=DATEVALUE("9/30/20"&amp;RIGHT(BO$1,2))),NETWORKDAYS($T899,$U899,Holidays!$J$3:$J$937),
IF(AND($T899&lt;DATEVALUE("10/1/20"&amp;RIGHT(BN$1,2)),$U899&lt;=DATEVALUE("9/30/20"&amp;RIGHT(BO$1,2))),NETWORKDAYS(DATEVALUE("10/1/20"&amp;RIGHT(BN$1,2)),$U899,Holidays!$J$3:$J$937),
IF($T899&lt;DATEVALUE("10/1/20"&amp;RIGHT(BN$1,2)),NETWORKDAYS(DATEVALUE("10/1/20"&amp;RIGHT(BN$1,2)),DATEVALUE("9/30/20"&amp;RIGHT(BO$1,2)),Holidays!$J$3:$J$937),
IF($T899&gt;=DATEVALUE("10/1/20"&amp;RIGHT(BN$1,2)),NETWORKDAYS($T899,DATEVALUE("9/30/20"&amp;RIGHT(BO$1,2)),Holidays!$J$3:$J$937),"")))),"")/(NETWORKDAYS($T899,$U899,Holidays!$J$3:$J$937)),0))</f>
        <v/>
      </c>
      <c r="BP899" s="87" t="str">
        <f>IF($Q899="","",IFERROR(IF(OR(AND($T899&gt;=DATEVALUE("10/1/20"&amp;RIGHT(BO$1,2)),$T899&lt;=DATEVALUE("9/30/20"&amp;RIGHT(BP$1,2))),AND($U899&gt;=DATEVALUE("10/1/20"&amp;RIGHT(BO$1,2)),$U899&lt;=DATEVALUE("9/30/20"&amp;RIGHT(BP$1,2))),AND($T899&lt;=DATEVALUE("10/1/20"&amp;RIGHT(BO$1,2)),$U899&gt;=DATEVALUE("9/30/20"&amp;RIGHT(BP$1,2)))),
IF(AND($T899&gt;=DATEVALUE("10/1/20"&amp;RIGHT(BO$1,2)),$U899&lt;=DATEVALUE("9/30/20"&amp;RIGHT(BP$1,2))),NETWORKDAYS($T899,$U899,Holidays!$J$3:$J$937),
IF(AND($T899&lt;DATEVALUE("10/1/20"&amp;RIGHT(BO$1,2)),$U899&lt;=DATEVALUE("9/30/20"&amp;RIGHT(BP$1,2))),NETWORKDAYS(DATEVALUE("10/1/20"&amp;RIGHT(BO$1,2)),$U899,Holidays!$J$3:$J$937),
IF($T899&lt;DATEVALUE("10/1/20"&amp;RIGHT(BO$1,2)),NETWORKDAYS(DATEVALUE("10/1/20"&amp;RIGHT(BO$1,2)),DATEVALUE("9/30/20"&amp;RIGHT(BP$1,2)),Holidays!$J$3:$J$937),
IF($T899&gt;=DATEVALUE("10/1/20"&amp;RIGHT(BO$1,2)),NETWORKDAYS($T899,DATEVALUE("9/30/20"&amp;RIGHT(BP$1,2)),Holidays!$J$3:$J$937),"")))),"")/(NETWORKDAYS($T899,$U899,Holidays!$J$3:$J$937)),0))</f>
        <v/>
      </c>
      <c r="BQ899" s="87" t="str">
        <f>IF($Q899="","",IFERROR(IF(OR(AND($T899&gt;=DATEVALUE("10/1/20"&amp;RIGHT(BP$1,2)),$T899&lt;=DATEVALUE("9/30/20"&amp;RIGHT(BQ$1,2))),AND($U899&gt;=DATEVALUE("10/1/20"&amp;RIGHT(BP$1,2)),$U899&lt;=DATEVALUE("9/30/20"&amp;RIGHT(BQ$1,2))),AND($T899&lt;=DATEVALUE("10/1/20"&amp;RIGHT(BP$1,2)),$U899&gt;=DATEVALUE("9/30/20"&amp;RIGHT(BQ$1,2)))),
IF(AND($T899&gt;=DATEVALUE("10/1/20"&amp;RIGHT(BP$1,2)),$U899&lt;=DATEVALUE("9/30/20"&amp;RIGHT(BQ$1,2))),NETWORKDAYS($T899,$U899,Holidays!$J$3:$J$937),
IF(AND($T899&lt;DATEVALUE("10/1/20"&amp;RIGHT(BP$1,2)),$U899&lt;=DATEVALUE("9/30/20"&amp;RIGHT(BQ$1,2))),NETWORKDAYS(DATEVALUE("10/1/20"&amp;RIGHT(BP$1,2)),$U899,Holidays!$J$3:$J$937),
IF($T899&lt;DATEVALUE("10/1/20"&amp;RIGHT(BP$1,2)),NETWORKDAYS(DATEVALUE("10/1/20"&amp;RIGHT(BP$1,2)),DATEVALUE("9/30/20"&amp;RIGHT(BQ$1,2)),Holidays!$J$3:$J$937),
IF($T899&gt;=DATEVALUE("10/1/20"&amp;RIGHT(BP$1,2)),NETWORKDAYS($T899,DATEVALUE("9/30/20"&amp;RIGHT(BQ$1,2)),Holidays!$J$3:$J$937),"")))),"")/(NETWORKDAYS($T899,$U899,Holidays!$J$3:$J$937)),0))</f>
        <v/>
      </c>
      <c r="BR899" s="87" t="str">
        <f>IF($Q899="","",IFERROR(IF(OR(AND($T899&gt;=DATEVALUE("10/1/20"&amp;RIGHT(BQ$1,2)),$T899&lt;=DATEVALUE("9/30/20"&amp;RIGHT(BR$1,2))),AND($U899&gt;=DATEVALUE("10/1/20"&amp;RIGHT(BQ$1,2)),$U899&lt;=DATEVALUE("9/30/20"&amp;RIGHT(BR$1,2))),AND($T899&lt;=DATEVALUE("10/1/20"&amp;RIGHT(BQ$1,2)),$U899&gt;=DATEVALUE("9/30/20"&amp;RIGHT(BR$1,2)))),
IF(AND($T899&gt;=DATEVALUE("10/1/20"&amp;RIGHT(BQ$1,2)),$U899&lt;=DATEVALUE("9/30/20"&amp;RIGHT(BR$1,2))),NETWORKDAYS($T899,$U899,Holidays!$J$3:$J$937),
IF(AND($T899&lt;DATEVALUE("10/1/20"&amp;RIGHT(BQ$1,2)),$U899&lt;=DATEVALUE("9/30/20"&amp;RIGHT(BR$1,2))),NETWORKDAYS(DATEVALUE("10/1/20"&amp;RIGHT(BQ$1,2)),$U899,Holidays!$J$3:$J$937),
IF($T899&lt;DATEVALUE("10/1/20"&amp;RIGHT(BQ$1,2)),NETWORKDAYS(DATEVALUE("10/1/20"&amp;RIGHT(BQ$1,2)),DATEVALUE("9/30/20"&amp;RIGHT(BR$1,2)),Holidays!$J$3:$J$937),
IF($T899&gt;=DATEVALUE("10/1/20"&amp;RIGHT(BQ$1,2)),NETWORKDAYS($T899,DATEVALUE("9/30/20"&amp;RIGHT(BR$1,2)),Holidays!$J$3:$J$937),"")))),"")/(NETWORKDAYS($T899,$U899,Holidays!$J$3:$J$937)),0))</f>
        <v/>
      </c>
      <c r="BS899" s="87" t="str">
        <f>IF($Q899="","",IFERROR(IF(OR(AND($T899&gt;=DATEVALUE("10/1/20"&amp;RIGHT(BR$1,2)),$T899&lt;=DATEVALUE("9/30/20"&amp;RIGHT(BS$1,2))),AND($U899&gt;=DATEVALUE("10/1/20"&amp;RIGHT(BR$1,2)),$U899&lt;=DATEVALUE("9/30/20"&amp;RIGHT(BS$1,2))),AND($T899&lt;=DATEVALUE("10/1/20"&amp;RIGHT(BR$1,2)),$U899&gt;=DATEVALUE("9/30/20"&amp;RIGHT(BS$1,2)))),
IF(AND($T899&gt;=DATEVALUE("10/1/20"&amp;RIGHT(BR$1,2)),$U899&lt;=DATEVALUE("9/30/20"&amp;RIGHT(BS$1,2))),NETWORKDAYS($T899,$U899,Holidays!$J$3:$J$937),
IF(AND($T899&lt;DATEVALUE("10/1/20"&amp;RIGHT(BR$1,2)),$U899&lt;=DATEVALUE("9/30/20"&amp;RIGHT(BS$1,2))),NETWORKDAYS(DATEVALUE("10/1/20"&amp;RIGHT(BR$1,2)),$U899,Holidays!$J$3:$J$937),
IF($T899&lt;DATEVALUE("10/1/20"&amp;RIGHT(BR$1,2)),NETWORKDAYS(DATEVALUE("10/1/20"&amp;RIGHT(BR$1,2)),DATEVALUE("9/30/20"&amp;RIGHT(BS$1,2)),Holidays!$J$3:$J$937),
IF($T899&gt;=DATEVALUE("10/1/20"&amp;RIGHT(BR$1,2)),NETWORKDAYS($T899,DATEVALUE("9/30/20"&amp;RIGHT(BS$1,2)),Holidays!$J$3:$J$937),"")))),"")/(NETWORKDAYS($T899,$U899,Holidays!$J$3:$J$937)),0))</f>
        <v/>
      </c>
      <c r="BT899" s="87" t="str">
        <f>IF($Q899="","",IFERROR(IF(OR(AND($T899&gt;=DATEVALUE("10/1/20"&amp;RIGHT(BS$1,2)),$T899&lt;=DATEVALUE("9/30/20"&amp;RIGHT(BT$1,2))),AND($U899&gt;=DATEVALUE("10/1/20"&amp;RIGHT(BS$1,2)),$U899&lt;=DATEVALUE("9/30/20"&amp;RIGHT(BT$1,2))),AND($T899&lt;=DATEVALUE("10/1/20"&amp;RIGHT(BS$1,2)),$U899&gt;=DATEVALUE("9/30/20"&amp;RIGHT(BT$1,2)))),
IF(AND($T899&gt;=DATEVALUE("10/1/20"&amp;RIGHT(BS$1,2)),$U899&lt;=DATEVALUE("9/30/20"&amp;RIGHT(BT$1,2))),NETWORKDAYS($T899,$U899,Holidays!$J$3:$J$937),
IF(AND($T899&lt;DATEVALUE("10/1/20"&amp;RIGHT(BS$1,2)),$U899&lt;=DATEVALUE("9/30/20"&amp;RIGHT(BT$1,2))),NETWORKDAYS(DATEVALUE("10/1/20"&amp;RIGHT(BS$1,2)),$U899,Holidays!$J$3:$J$937),
IF($T899&lt;DATEVALUE("10/1/20"&amp;RIGHT(BS$1,2)),NETWORKDAYS(DATEVALUE("10/1/20"&amp;RIGHT(BS$1,2)),DATEVALUE("9/30/20"&amp;RIGHT(BT$1,2)),Holidays!$J$3:$J$937),
IF($T899&gt;=DATEVALUE("10/1/20"&amp;RIGHT(BS$1,2)),NETWORKDAYS($T899,DATEVALUE("9/30/20"&amp;RIGHT(BT$1,2)),Holidays!$J$3:$J$937),"")))),"")/(NETWORKDAYS($T899,$U899,Holidays!$J$3:$J$937)),0))</f>
        <v/>
      </c>
      <c r="BU899" s="87" t="str">
        <f>IF($Q899="","",IFERROR(IF(OR(AND($T899&gt;=DATEVALUE("10/1/20"&amp;RIGHT(BT$1,2)),$T899&lt;=DATEVALUE("9/30/20"&amp;RIGHT(BU$1,2))),AND($U899&gt;=DATEVALUE("10/1/20"&amp;RIGHT(BT$1,2)),$U899&lt;=DATEVALUE("9/30/20"&amp;RIGHT(BU$1,2))),AND($T899&lt;=DATEVALUE("10/1/20"&amp;RIGHT(BT$1,2)),$U899&gt;=DATEVALUE("9/30/20"&amp;RIGHT(BU$1,2)))),
IF(AND($T899&gt;=DATEVALUE("10/1/20"&amp;RIGHT(BT$1,2)),$U899&lt;=DATEVALUE("9/30/20"&amp;RIGHT(BU$1,2))),NETWORKDAYS($T899,$U899,Holidays!$J$3:$J$937),
IF(AND($T899&lt;DATEVALUE("10/1/20"&amp;RIGHT(BT$1,2)),$U899&lt;=DATEVALUE("9/30/20"&amp;RIGHT(BU$1,2))),NETWORKDAYS(DATEVALUE("10/1/20"&amp;RIGHT(BT$1,2)),$U899,Holidays!$J$3:$J$937),
IF($T899&lt;DATEVALUE("10/1/20"&amp;RIGHT(BT$1,2)),NETWORKDAYS(DATEVALUE("10/1/20"&amp;RIGHT(BT$1,2)),DATEVALUE("9/30/20"&amp;RIGHT(BU$1,2)),Holidays!$J$3:$J$937),
IF($T899&gt;=DATEVALUE("10/1/20"&amp;RIGHT(BT$1,2)),NETWORKDAYS($T899,DATEVALUE("9/30/20"&amp;RIGHT(BU$1,2)),Holidays!$J$3:$J$937),"")))),"")/(NETWORKDAYS($T899,$U899,Holidays!$J$3:$J$937)),0))</f>
        <v/>
      </c>
      <c r="BV899" s="87" t="str">
        <f>IF($Q899="","",IFERROR(IF(OR(AND($T899&gt;=DATEVALUE("10/1/20"&amp;RIGHT(BU$1,2)),$T899&lt;=DATEVALUE("9/30/20"&amp;RIGHT(BV$1,2))),AND($U899&gt;=DATEVALUE("10/1/20"&amp;RIGHT(BU$1,2)),$U899&lt;=DATEVALUE("9/30/20"&amp;RIGHT(BV$1,2))),AND($T899&lt;=DATEVALUE("10/1/20"&amp;RIGHT(BU$1,2)),$U899&gt;=DATEVALUE("9/30/20"&amp;RIGHT(BV$1,2)))),
IF(AND($T899&gt;=DATEVALUE("10/1/20"&amp;RIGHT(BU$1,2)),$U899&lt;=DATEVALUE("9/30/20"&amp;RIGHT(BV$1,2))),NETWORKDAYS($T899,$U899,Holidays!$J$3:$J$937),
IF(AND($T899&lt;DATEVALUE("10/1/20"&amp;RIGHT(BU$1,2)),$U899&lt;=DATEVALUE("9/30/20"&amp;RIGHT(BV$1,2))),NETWORKDAYS(DATEVALUE("10/1/20"&amp;RIGHT(BU$1,2)),$U899,Holidays!$J$3:$J$937),
IF($T899&lt;DATEVALUE("10/1/20"&amp;RIGHT(BU$1,2)),NETWORKDAYS(DATEVALUE("10/1/20"&amp;RIGHT(BU$1,2)),DATEVALUE("9/30/20"&amp;RIGHT(BV$1,2)),Holidays!$J$3:$J$937),
IF($T899&gt;=DATEVALUE("10/1/20"&amp;RIGHT(BU$1,2)),NETWORKDAYS($T899,DATEVALUE("9/30/20"&amp;RIGHT(BV$1,2)),Holidays!$J$3:$J$937),"")))),"")/(NETWORKDAYS($T899,$U899,Holidays!$J$3:$J$937)),0))</f>
        <v/>
      </c>
      <c r="BW899" s="87" t="str">
        <f>IF($Q899="","",IFERROR(IF(OR(AND($T899&gt;=DATEVALUE("10/1/20"&amp;RIGHT(BV$1,2)),$T899&lt;=DATEVALUE("9/30/20"&amp;RIGHT(BW$1,2))),AND($U899&gt;=DATEVALUE("10/1/20"&amp;RIGHT(BV$1,2)),$U899&lt;=DATEVALUE("9/30/20"&amp;RIGHT(BW$1,2))),AND($T899&lt;=DATEVALUE("10/1/20"&amp;RIGHT(BV$1,2)),$U899&gt;=DATEVALUE("9/30/20"&amp;RIGHT(BW$1,2)))),
IF(AND($T899&gt;=DATEVALUE("10/1/20"&amp;RIGHT(BV$1,2)),$U899&lt;=DATEVALUE("9/30/20"&amp;RIGHT(BW$1,2))),NETWORKDAYS($T899,$U899,Holidays!$J$3:$J$937),
IF(AND($T899&lt;DATEVALUE("10/1/20"&amp;RIGHT(BV$1,2)),$U899&lt;=DATEVALUE("9/30/20"&amp;RIGHT(BW$1,2))),NETWORKDAYS(DATEVALUE("10/1/20"&amp;RIGHT(BV$1,2)),$U899,Holidays!$J$3:$J$937),
IF($T899&lt;DATEVALUE("10/1/20"&amp;RIGHT(BV$1,2)),NETWORKDAYS(DATEVALUE("10/1/20"&amp;RIGHT(BV$1,2)),DATEVALUE("9/30/20"&amp;RIGHT(BW$1,2)),Holidays!$J$3:$J$937),
IF($T899&gt;=DATEVALUE("10/1/20"&amp;RIGHT(BV$1,2)),NETWORKDAYS($T899,DATEVALUE("9/30/20"&amp;RIGHT(BW$1,2)),Holidays!$J$3:$J$937),"")))),"")/(NETWORKDAYS($T899,$U899,Holidays!$J$3:$J$937)),0))</f>
        <v/>
      </c>
      <c r="BX899" s="87" t="str">
        <f>IF($Q899="","",IFERROR(IF(OR(AND($T899&gt;=DATEVALUE("10/1/20"&amp;RIGHT(BW$1,2)),$T899&lt;=DATEVALUE("9/30/20"&amp;RIGHT(BX$1,2))),AND($U899&gt;=DATEVALUE("10/1/20"&amp;RIGHT(BW$1,2)),$U899&lt;=DATEVALUE("9/30/20"&amp;RIGHT(BX$1,2))),AND($T899&lt;=DATEVALUE("10/1/20"&amp;RIGHT(BW$1,2)),$U899&gt;=DATEVALUE("9/30/20"&amp;RIGHT(BX$1,2)))),
IF(AND($T899&gt;=DATEVALUE("10/1/20"&amp;RIGHT(BW$1,2)),$U899&lt;=DATEVALUE("9/30/20"&amp;RIGHT(BX$1,2))),NETWORKDAYS($T899,$U899,Holidays!$J$3:$J$937),
IF(AND($T899&lt;DATEVALUE("10/1/20"&amp;RIGHT(BW$1,2)),$U899&lt;=DATEVALUE("9/30/20"&amp;RIGHT(BX$1,2))),NETWORKDAYS(DATEVALUE("10/1/20"&amp;RIGHT(BW$1,2)),$U899,Holidays!$J$3:$J$937),
IF($T899&lt;DATEVALUE("10/1/20"&amp;RIGHT(BW$1,2)),NETWORKDAYS(DATEVALUE("10/1/20"&amp;RIGHT(BW$1,2)),DATEVALUE("9/30/20"&amp;RIGHT(BX$1,2)),Holidays!$J$3:$J$937),
IF($T899&gt;=DATEVALUE("10/1/20"&amp;RIGHT(BW$1,2)),NETWORKDAYS($T899,DATEVALUE("9/30/20"&amp;RIGHT(BX$1,2)),Holidays!$J$3:$J$937),"")))),"")/(NETWORKDAYS($T899,$U899,Holidays!$J$3:$J$937)),0))</f>
        <v/>
      </c>
      <c r="BY899" s="87" t="str">
        <f>IF($Q899="","",IFERROR(IF(OR(AND($T899&gt;=DATEVALUE("10/1/20"&amp;RIGHT(BX$1,2)),$T899&lt;=DATEVALUE("9/30/20"&amp;RIGHT(BY$1,2))),AND($U899&gt;=DATEVALUE("10/1/20"&amp;RIGHT(BX$1,2)),$U899&lt;=DATEVALUE("9/30/20"&amp;RIGHT(BY$1,2))),AND($T899&lt;=DATEVALUE("10/1/20"&amp;RIGHT(BX$1,2)),$U899&gt;=DATEVALUE("9/30/20"&amp;RIGHT(BY$1,2)))),
IF(AND($T899&gt;=DATEVALUE("10/1/20"&amp;RIGHT(BX$1,2)),$U899&lt;=DATEVALUE("9/30/20"&amp;RIGHT(BY$1,2))),NETWORKDAYS($T899,$U899,Holidays!$J$3:$J$937),
IF(AND($T899&lt;DATEVALUE("10/1/20"&amp;RIGHT(BX$1,2)),$U899&lt;=DATEVALUE("9/30/20"&amp;RIGHT(BY$1,2))),NETWORKDAYS(DATEVALUE("10/1/20"&amp;RIGHT(BX$1,2)),$U899,Holidays!$J$3:$J$937),
IF($T899&lt;DATEVALUE("10/1/20"&amp;RIGHT(BX$1,2)),NETWORKDAYS(DATEVALUE("10/1/20"&amp;RIGHT(BX$1,2)),DATEVALUE("9/30/20"&amp;RIGHT(BY$1,2)),Holidays!$J$3:$J$937),
IF($T899&gt;=DATEVALUE("10/1/20"&amp;RIGHT(BX$1,2)),NETWORKDAYS($T899,DATEVALUE("9/30/20"&amp;RIGHT(BY$1,2)),Holidays!$J$3:$J$937),"")))),"")/(NETWORKDAYS($T899,$U899,Holidays!$J$3:$J$937)),0))</f>
        <v/>
      </c>
      <c r="BZ899" s="87" t="str">
        <f>IF($Q899="","",IFERROR(IF(OR(AND($T899&gt;=DATEVALUE("10/1/20"&amp;RIGHT(BY$1,2)),$T899&lt;=DATEVALUE("9/30/20"&amp;RIGHT(BZ$1,2))),AND($U899&gt;=DATEVALUE("10/1/20"&amp;RIGHT(BY$1,2)),$U899&lt;=DATEVALUE("9/30/20"&amp;RIGHT(BZ$1,2))),AND($T899&lt;=DATEVALUE("10/1/20"&amp;RIGHT(BY$1,2)),$U899&gt;=DATEVALUE("9/30/20"&amp;RIGHT(BZ$1,2)))),
IF(AND($T899&gt;=DATEVALUE("10/1/20"&amp;RIGHT(BY$1,2)),$U899&lt;=DATEVALUE("9/30/20"&amp;RIGHT(BZ$1,2))),NETWORKDAYS($T899,$U899,Holidays!$J$3:$J$937),
IF(AND($T899&lt;DATEVALUE("10/1/20"&amp;RIGHT(BY$1,2)),$U899&lt;=DATEVALUE("9/30/20"&amp;RIGHT(BZ$1,2))),NETWORKDAYS(DATEVALUE("10/1/20"&amp;RIGHT(BY$1,2)),$U899,Holidays!$J$3:$J$937),
IF($T899&lt;DATEVALUE("10/1/20"&amp;RIGHT(BY$1,2)),NETWORKDAYS(DATEVALUE("10/1/20"&amp;RIGHT(BY$1,2)),DATEVALUE("9/30/20"&amp;RIGHT(BZ$1,2)),Holidays!$J$3:$J$937),
IF($T899&gt;=DATEVALUE("10/1/20"&amp;RIGHT(BY$1,2)),NETWORKDAYS($T899,DATEVALUE("9/30/20"&amp;RIGHT(BZ$1,2)),Holidays!$J$3:$J$937),"")))),"")/(NETWORKDAYS($T899,$U899,Holidays!$J$3:$J$937)),0))</f>
        <v/>
      </c>
      <c r="CA899" s="87" t="str">
        <f>IF($Q899="","",IFERROR(IF(OR(AND($T899&gt;=DATEVALUE("10/1/20"&amp;RIGHT(BZ$1,2)),$T899&lt;=DATEVALUE("9/30/20"&amp;RIGHT(CA$1,2))),AND($U899&gt;=DATEVALUE("10/1/20"&amp;RIGHT(BZ$1,2)),$U899&lt;=DATEVALUE("9/30/20"&amp;RIGHT(CA$1,2))),AND($T899&lt;=DATEVALUE("10/1/20"&amp;RIGHT(BZ$1,2)),$U899&gt;=DATEVALUE("9/30/20"&amp;RIGHT(CA$1,2)))),
IF(AND($T899&gt;=DATEVALUE("10/1/20"&amp;RIGHT(BZ$1,2)),$U899&lt;=DATEVALUE("9/30/20"&amp;RIGHT(CA$1,2))),NETWORKDAYS($T899,$U899,Holidays!$J$3:$J$937),
IF(AND($T899&lt;DATEVALUE("10/1/20"&amp;RIGHT(BZ$1,2)),$U899&lt;=DATEVALUE("9/30/20"&amp;RIGHT(CA$1,2))),NETWORKDAYS(DATEVALUE("10/1/20"&amp;RIGHT(BZ$1,2)),$U899,Holidays!$J$3:$J$937),
IF($T899&lt;DATEVALUE("10/1/20"&amp;RIGHT(BZ$1,2)),NETWORKDAYS(DATEVALUE("10/1/20"&amp;RIGHT(BZ$1,2)),DATEVALUE("9/30/20"&amp;RIGHT(CA$1,2)),Holidays!$J$3:$J$937),
IF($T899&gt;=DATEVALUE("10/1/20"&amp;RIGHT(BZ$1,2)),NETWORKDAYS($T899,DATEVALUE("9/30/20"&amp;RIGHT(CA$1,2)),Holidays!$J$3:$J$937),"")))),"")/(NETWORKDAYS($T899,$U899,Holidays!$J$3:$J$937)),0))</f>
        <v/>
      </c>
      <c r="CB899" s="87" t="str">
        <f>IF($Q899="","",IFERROR(IF(OR(AND($T899&gt;=DATEVALUE("10/1/20"&amp;RIGHT(CA$1,2)),$T899&lt;=DATEVALUE("9/30/20"&amp;RIGHT(CB$1,2))),AND($U899&gt;=DATEVALUE("10/1/20"&amp;RIGHT(CA$1,2)),$U899&lt;=DATEVALUE("9/30/20"&amp;RIGHT(CB$1,2))),AND($T899&lt;=DATEVALUE("10/1/20"&amp;RIGHT(CA$1,2)),$U899&gt;=DATEVALUE("9/30/20"&amp;RIGHT(CB$1,2)))),
IF(AND($T899&gt;=DATEVALUE("10/1/20"&amp;RIGHT(CA$1,2)),$U899&lt;=DATEVALUE("9/30/20"&amp;RIGHT(CB$1,2))),NETWORKDAYS($T899,$U899,Holidays!$J$3:$J$937),
IF(AND($T899&lt;DATEVALUE("10/1/20"&amp;RIGHT(CA$1,2)),$U899&lt;=DATEVALUE("9/30/20"&amp;RIGHT(CB$1,2))),NETWORKDAYS(DATEVALUE("10/1/20"&amp;RIGHT(CA$1,2)),$U899,Holidays!$J$3:$J$937),
IF($T899&lt;DATEVALUE("10/1/20"&amp;RIGHT(CA$1,2)),NETWORKDAYS(DATEVALUE("10/1/20"&amp;RIGHT(CA$1,2)),DATEVALUE("9/30/20"&amp;RIGHT(CB$1,2)),Holidays!$J$3:$J$937),
IF($T899&gt;=DATEVALUE("10/1/20"&amp;RIGHT(CA$1,2)),NETWORKDAYS($T899,DATEVALUE("9/30/20"&amp;RIGHT(CB$1,2)),Holidays!$J$3:$J$937),"")))),"")/(NETWORKDAYS($T899,$U899,Holidays!$J$3:$J$937)),0))</f>
        <v/>
      </c>
    </row>
    <row r="900" spans="1:80">
      <c r="A900" s="97"/>
      <c r="B900" s="98" t="str">
        <f ca="1">IF(NOT($A900=""),OFFSET('WBS Reference &amp; User Procedure'!$A$1,MATCH($A900,'WBS Reference &amp; User Procedure'!$A:$A,0)-1,1),"")</f>
        <v/>
      </c>
      <c r="D900" s="97"/>
      <c r="T900" s="104" t="str">
        <f>IF(NOT(Q900=""),IF(NOT($S900=""),$S900,#REF!),"")</f>
        <v/>
      </c>
      <c r="U900" s="104" t="str">
        <f>IF(NOT(Q900=""),WORKDAY(T900,Q900,Holidays!$J$3:$J$937),"")</f>
        <v/>
      </c>
      <c r="V900" s="104"/>
      <c r="W900" s="104"/>
      <c r="X900" s="101" t="str">
        <f t="shared" si="197"/>
        <v/>
      </c>
      <c r="AL900" s="87" t="str">
        <f t="shared" ca="1" si="194"/>
        <v/>
      </c>
      <c r="AN900" s="87" t="str">
        <f t="shared" ca="1" si="202"/>
        <v/>
      </c>
      <c r="AO900" s="87" t="str">
        <f t="shared" ca="1" si="202"/>
        <v/>
      </c>
      <c r="AP900" s="87" t="str">
        <f t="shared" ca="1" si="202"/>
        <v/>
      </c>
      <c r="AQ900" s="87" t="str">
        <f t="shared" ca="1" si="202"/>
        <v/>
      </c>
      <c r="AR900" s="87" t="str">
        <f t="shared" ca="1" si="202"/>
        <v/>
      </c>
      <c r="AS900" s="87" t="str">
        <f t="shared" ca="1" si="202"/>
        <v/>
      </c>
      <c r="AT900" s="87" t="str">
        <f t="shared" ca="1" si="202"/>
        <v/>
      </c>
      <c r="AU900" s="87" t="str">
        <f t="shared" ca="1" si="202"/>
        <v/>
      </c>
      <c r="AV900" s="87" t="str">
        <f t="shared" ca="1" si="202"/>
        <v/>
      </c>
      <c r="AW900" s="87" t="str">
        <f t="shared" ca="1" si="202"/>
        <v/>
      </c>
      <c r="AX900" s="87" t="str">
        <f t="shared" ca="1" si="203"/>
        <v/>
      </c>
      <c r="AY900" s="87" t="str">
        <f t="shared" ca="1" si="203"/>
        <v/>
      </c>
      <c r="AZ900" s="87" t="str">
        <f t="shared" ca="1" si="203"/>
        <v/>
      </c>
      <c r="BA900" s="87" t="str">
        <f t="shared" ca="1" si="203"/>
        <v/>
      </c>
      <c r="BB900" s="87" t="str">
        <f t="shared" ca="1" si="203"/>
        <v/>
      </c>
      <c r="BC900" s="87" t="str">
        <f t="shared" ca="1" si="203"/>
        <v/>
      </c>
      <c r="BD900" s="87" t="str">
        <f t="shared" ca="1" si="203"/>
        <v/>
      </c>
      <c r="BE900" s="87" t="str">
        <f t="shared" ca="1" si="203"/>
        <v/>
      </c>
      <c r="BF900" s="87" t="str">
        <f t="shared" ca="1" si="203"/>
        <v/>
      </c>
      <c r="BG900" s="87" t="str">
        <f t="shared" ca="1" si="203"/>
        <v/>
      </c>
      <c r="BI900" s="87" t="str">
        <f>IF($Q900="","",IFERROR(IF(OR(AND($T900&gt;=DATEVALUE("10/1/20"&amp;RIGHT(BH$1,2)),$T900&lt;=DATEVALUE("9/30/20"&amp;RIGHT(BI$1,2))),AND($U900&gt;=DATEVALUE("10/1/20"&amp;RIGHT(BH$1,2)),$U900&lt;=DATEVALUE("9/30/20"&amp;RIGHT(BI$1,2))),AND($T900&lt;=DATEVALUE("10/1/20"&amp;RIGHT(BH$1,2)),$U900&gt;=DATEVALUE("9/30/20"&amp;RIGHT(BI$1,2)))),
IF(AND($T900&gt;=DATEVALUE("10/1/20"&amp;RIGHT(BH$1,2)),$U900&lt;=DATEVALUE("9/30/20"&amp;RIGHT(BI$1,2))),NETWORKDAYS($T900,$U900,Holidays!$J$3:$J$937),
IF(AND($T900&lt;DATEVALUE("10/1/20"&amp;RIGHT(BH$1,2)),$U900&lt;=DATEVALUE("9/30/20"&amp;RIGHT(BI$1,2))),NETWORKDAYS(DATEVALUE("10/1/20"&amp;RIGHT(BH$1,2)),$U900,Holidays!$J$3:$J$937),
IF($T900&lt;DATEVALUE("10/1/20"&amp;RIGHT(BH$1,2)),NETWORKDAYS(DATEVALUE("10/1/20"&amp;RIGHT(BH$1,2)),DATEVALUE("9/30/20"&amp;RIGHT(BI$1,2)),Holidays!$J$3:$J$937),
IF($T900&gt;=DATEVALUE("10/1/20"&amp;RIGHT(BH$1,2)),NETWORKDAYS($T900,DATEVALUE("9/30/20"&amp;RIGHT(BI$1,2)),Holidays!$J$3:$J$937),"")))),"")/(NETWORKDAYS($T900,$U900,Holidays!$J$3:$J$937)),0))</f>
        <v/>
      </c>
      <c r="BJ900" s="87" t="str">
        <f>IF($Q900="","",IFERROR(IF(OR(AND($T900&gt;=DATEVALUE("10/1/20"&amp;RIGHT(BI$1,2)),$T900&lt;=DATEVALUE("9/30/20"&amp;RIGHT(BJ$1,2))),AND($U900&gt;=DATEVALUE("10/1/20"&amp;RIGHT(BI$1,2)),$U900&lt;=DATEVALUE("9/30/20"&amp;RIGHT(BJ$1,2))),AND($T900&lt;=DATEVALUE("10/1/20"&amp;RIGHT(BI$1,2)),$U900&gt;=DATEVALUE("9/30/20"&amp;RIGHT(BJ$1,2)))),
IF(AND($T900&gt;=DATEVALUE("10/1/20"&amp;RIGHT(BI$1,2)),$U900&lt;=DATEVALUE("9/30/20"&amp;RIGHT(BJ$1,2))),NETWORKDAYS($T900,$U900,Holidays!$J$3:$J$937),
IF(AND($T900&lt;DATEVALUE("10/1/20"&amp;RIGHT(BI$1,2)),$U900&lt;=DATEVALUE("9/30/20"&amp;RIGHT(BJ$1,2))),NETWORKDAYS(DATEVALUE("10/1/20"&amp;RIGHT(BI$1,2)),$U900,Holidays!$J$3:$J$937),
IF($T900&lt;DATEVALUE("10/1/20"&amp;RIGHT(BI$1,2)),NETWORKDAYS(DATEVALUE("10/1/20"&amp;RIGHT(BI$1,2)),DATEVALUE("9/30/20"&amp;RIGHT(BJ$1,2)),Holidays!$J$3:$J$937),
IF($T900&gt;=DATEVALUE("10/1/20"&amp;RIGHT(BI$1,2)),NETWORKDAYS($T900,DATEVALUE("9/30/20"&amp;RIGHT(BJ$1,2)),Holidays!$J$3:$J$937),"")))),"")/(NETWORKDAYS($T900,$U900,Holidays!$J$3:$J$937)),0))</f>
        <v/>
      </c>
      <c r="BK900" s="87" t="str">
        <f>IF($Q900="","",IFERROR(IF(OR(AND($T900&gt;=DATEVALUE("10/1/20"&amp;RIGHT(BJ$1,2)),$T900&lt;=DATEVALUE("9/30/20"&amp;RIGHT(BK$1,2))),AND($U900&gt;=DATEVALUE("10/1/20"&amp;RIGHT(BJ$1,2)),$U900&lt;=DATEVALUE("9/30/20"&amp;RIGHT(BK$1,2))),AND($T900&lt;=DATEVALUE("10/1/20"&amp;RIGHT(BJ$1,2)),$U900&gt;=DATEVALUE("9/30/20"&amp;RIGHT(BK$1,2)))),
IF(AND($T900&gt;=DATEVALUE("10/1/20"&amp;RIGHT(BJ$1,2)),$U900&lt;=DATEVALUE("9/30/20"&amp;RIGHT(BK$1,2))),NETWORKDAYS($T900,$U900,Holidays!$J$3:$J$937),
IF(AND($T900&lt;DATEVALUE("10/1/20"&amp;RIGHT(BJ$1,2)),$U900&lt;=DATEVALUE("9/30/20"&amp;RIGHT(BK$1,2))),NETWORKDAYS(DATEVALUE("10/1/20"&amp;RIGHT(BJ$1,2)),$U900,Holidays!$J$3:$J$937),
IF($T900&lt;DATEVALUE("10/1/20"&amp;RIGHT(BJ$1,2)),NETWORKDAYS(DATEVALUE("10/1/20"&amp;RIGHT(BJ$1,2)),DATEVALUE("9/30/20"&amp;RIGHT(BK$1,2)),Holidays!$J$3:$J$937),
IF($T900&gt;=DATEVALUE("10/1/20"&amp;RIGHT(BJ$1,2)),NETWORKDAYS($T900,DATEVALUE("9/30/20"&amp;RIGHT(BK$1,2)),Holidays!$J$3:$J$937),"")))),"")/(NETWORKDAYS($T900,$U900,Holidays!$J$3:$J$937)),0))</f>
        <v/>
      </c>
      <c r="BL900" s="87" t="str">
        <f>IF($Q900="","",IFERROR(IF(OR(AND($T900&gt;=DATEVALUE("10/1/20"&amp;RIGHT(BK$1,2)),$T900&lt;=DATEVALUE("9/30/20"&amp;RIGHT(BL$1,2))),AND($U900&gt;=DATEVALUE("10/1/20"&amp;RIGHT(BK$1,2)),$U900&lt;=DATEVALUE("9/30/20"&amp;RIGHT(BL$1,2))),AND($T900&lt;=DATEVALUE("10/1/20"&amp;RIGHT(BK$1,2)),$U900&gt;=DATEVALUE("9/30/20"&amp;RIGHT(BL$1,2)))),
IF(AND($T900&gt;=DATEVALUE("10/1/20"&amp;RIGHT(BK$1,2)),$U900&lt;=DATEVALUE("9/30/20"&amp;RIGHT(BL$1,2))),NETWORKDAYS($T900,$U900,Holidays!$J$3:$J$937),
IF(AND($T900&lt;DATEVALUE("10/1/20"&amp;RIGHT(BK$1,2)),$U900&lt;=DATEVALUE("9/30/20"&amp;RIGHT(BL$1,2))),NETWORKDAYS(DATEVALUE("10/1/20"&amp;RIGHT(BK$1,2)),$U900,Holidays!$J$3:$J$937),
IF($T900&lt;DATEVALUE("10/1/20"&amp;RIGHT(BK$1,2)),NETWORKDAYS(DATEVALUE("10/1/20"&amp;RIGHT(BK$1,2)),DATEVALUE("9/30/20"&amp;RIGHT(BL$1,2)),Holidays!$J$3:$J$937),
IF($T900&gt;=DATEVALUE("10/1/20"&amp;RIGHT(BK$1,2)),NETWORKDAYS($T900,DATEVALUE("9/30/20"&amp;RIGHT(BL$1,2)),Holidays!$J$3:$J$937),"")))),"")/(NETWORKDAYS($T900,$U900,Holidays!$J$3:$J$937)),0))</f>
        <v/>
      </c>
      <c r="BM900" s="87" t="str">
        <f>IF($Q900="","",IFERROR(IF(OR(AND($T900&gt;=DATEVALUE("10/1/20"&amp;RIGHT(BL$1,2)),$T900&lt;=DATEVALUE("9/30/20"&amp;RIGHT(BM$1,2))),AND($U900&gt;=DATEVALUE("10/1/20"&amp;RIGHT(BL$1,2)),$U900&lt;=DATEVALUE("9/30/20"&amp;RIGHT(BM$1,2))),AND($T900&lt;=DATEVALUE("10/1/20"&amp;RIGHT(BL$1,2)),$U900&gt;=DATEVALUE("9/30/20"&amp;RIGHT(BM$1,2)))),
IF(AND($T900&gt;=DATEVALUE("10/1/20"&amp;RIGHT(BL$1,2)),$U900&lt;=DATEVALUE("9/30/20"&amp;RIGHT(BM$1,2))),NETWORKDAYS($T900,$U900,Holidays!$J$3:$J$937),
IF(AND($T900&lt;DATEVALUE("10/1/20"&amp;RIGHT(BL$1,2)),$U900&lt;=DATEVALUE("9/30/20"&amp;RIGHT(BM$1,2))),NETWORKDAYS(DATEVALUE("10/1/20"&amp;RIGHT(BL$1,2)),$U900,Holidays!$J$3:$J$937),
IF($T900&lt;DATEVALUE("10/1/20"&amp;RIGHT(BL$1,2)),NETWORKDAYS(DATEVALUE("10/1/20"&amp;RIGHT(BL$1,2)),DATEVALUE("9/30/20"&amp;RIGHT(BM$1,2)),Holidays!$J$3:$J$937),
IF($T900&gt;=DATEVALUE("10/1/20"&amp;RIGHT(BL$1,2)),NETWORKDAYS($T900,DATEVALUE("9/30/20"&amp;RIGHT(BM$1,2)),Holidays!$J$3:$J$937),"")))),"")/(NETWORKDAYS($T900,$U900,Holidays!$J$3:$J$937)),0))</f>
        <v/>
      </c>
      <c r="BN900" s="87" t="str">
        <f>IF($Q900="","",IFERROR(IF(OR(AND($T900&gt;=DATEVALUE("10/1/20"&amp;RIGHT(BM$1,2)),$T900&lt;=DATEVALUE("9/30/20"&amp;RIGHT(BN$1,2))),AND($U900&gt;=DATEVALUE("10/1/20"&amp;RIGHT(BM$1,2)),$U900&lt;=DATEVALUE("9/30/20"&amp;RIGHT(BN$1,2))),AND($T900&lt;=DATEVALUE("10/1/20"&amp;RIGHT(BM$1,2)),$U900&gt;=DATEVALUE("9/30/20"&amp;RIGHT(BN$1,2)))),
IF(AND($T900&gt;=DATEVALUE("10/1/20"&amp;RIGHT(BM$1,2)),$U900&lt;=DATEVALUE("9/30/20"&amp;RIGHT(BN$1,2))),NETWORKDAYS($T900,$U900,Holidays!$J$3:$J$937),
IF(AND($T900&lt;DATEVALUE("10/1/20"&amp;RIGHT(BM$1,2)),$U900&lt;=DATEVALUE("9/30/20"&amp;RIGHT(BN$1,2))),NETWORKDAYS(DATEVALUE("10/1/20"&amp;RIGHT(BM$1,2)),$U900,Holidays!$J$3:$J$937),
IF($T900&lt;DATEVALUE("10/1/20"&amp;RIGHT(BM$1,2)),NETWORKDAYS(DATEVALUE("10/1/20"&amp;RIGHT(BM$1,2)),DATEVALUE("9/30/20"&amp;RIGHT(BN$1,2)),Holidays!$J$3:$J$937),
IF($T900&gt;=DATEVALUE("10/1/20"&amp;RIGHT(BM$1,2)),NETWORKDAYS($T900,DATEVALUE("9/30/20"&amp;RIGHT(BN$1,2)),Holidays!$J$3:$J$937),"")))),"")/(NETWORKDAYS($T900,$U900,Holidays!$J$3:$J$937)),0))</f>
        <v/>
      </c>
      <c r="BO900" s="87" t="str">
        <f>IF($Q900="","",IFERROR(IF(OR(AND($T900&gt;=DATEVALUE("10/1/20"&amp;RIGHT(BN$1,2)),$T900&lt;=DATEVALUE("9/30/20"&amp;RIGHT(BO$1,2))),AND($U900&gt;=DATEVALUE("10/1/20"&amp;RIGHT(BN$1,2)),$U900&lt;=DATEVALUE("9/30/20"&amp;RIGHT(BO$1,2))),AND($T900&lt;=DATEVALUE("10/1/20"&amp;RIGHT(BN$1,2)),$U900&gt;=DATEVALUE("9/30/20"&amp;RIGHT(BO$1,2)))),
IF(AND($T900&gt;=DATEVALUE("10/1/20"&amp;RIGHT(BN$1,2)),$U900&lt;=DATEVALUE("9/30/20"&amp;RIGHT(BO$1,2))),NETWORKDAYS($T900,$U900,Holidays!$J$3:$J$937),
IF(AND($T900&lt;DATEVALUE("10/1/20"&amp;RIGHT(BN$1,2)),$U900&lt;=DATEVALUE("9/30/20"&amp;RIGHT(BO$1,2))),NETWORKDAYS(DATEVALUE("10/1/20"&amp;RIGHT(BN$1,2)),$U900,Holidays!$J$3:$J$937),
IF($T900&lt;DATEVALUE("10/1/20"&amp;RIGHT(BN$1,2)),NETWORKDAYS(DATEVALUE("10/1/20"&amp;RIGHT(BN$1,2)),DATEVALUE("9/30/20"&amp;RIGHT(BO$1,2)),Holidays!$J$3:$J$937),
IF($T900&gt;=DATEVALUE("10/1/20"&amp;RIGHT(BN$1,2)),NETWORKDAYS($T900,DATEVALUE("9/30/20"&amp;RIGHT(BO$1,2)),Holidays!$J$3:$J$937),"")))),"")/(NETWORKDAYS($T900,$U900,Holidays!$J$3:$J$937)),0))</f>
        <v/>
      </c>
      <c r="BP900" s="87" t="str">
        <f>IF($Q900="","",IFERROR(IF(OR(AND($T900&gt;=DATEVALUE("10/1/20"&amp;RIGHT(BO$1,2)),$T900&lt;=DATEVALUE("9/30/20"&amp;RIGHT(BP$1,2))),AND($U900&gt;=DATEVALUE("10/1/20"&amp;RIGHT(BO$1,2)),$U900&lt;=DATEVALUE("9/30/20"&amp;RIGHT(BP$1,2))),AND($T900&lt;=DATEVALUE("10/1/20"&amp;RIGHT(BO$1,2)),$U900&gt;=DATEVALUE("9/30/20"&amp;RIGHT(BP$1,2)))),
IF(AND($T900&gt;=DATEVALUE("10/1/20"&amp;RIGHT(BO$1,2)),$U900&lt;=DATEVALUE("9/30/20"&amp;RIGHT(BP$1,2))),NETWORKDAYS($T900,$U900,Holidays!$J$3:$J$937),
IF(AND($T900&lt;DATEVALUE("10/1/20"&amp;RIGHT(BO$1,2)),$U900&lt;=DATEVALUE("9/30/20"&amp;RIGHT(BP$1,2))),NETWORKDAYS(DATEVALUE("10/1/20"&amp;RIGHT(BO$1,2)),$U900,Holidays!$J$3:$J$937),
IF($T900&lt;DATEVALUE("10/1/20"&amp;RIGHT(BO$1,2)),NETWORKDAYS(DATEVALUE("10/1/20"&amp;RIGHT(BO$1,2)),DATEVALUE("9/30/20"&amp;RIGHT(BP$1,2)),Holidays!$J$3:$J$937),
IF($T900&gt;=DATEVALUE("10/1/20"&amp;RIGHT(BO$1,2)),NETWORKDAYS($T900,DATEVALUE("9/30/20"&amp;RIGHT(BP$1,2)),Holidays!$J$3:$J$937),"")))),"")/(NETWORKDAYS($T900,$U900,Holidays!$J$3:$J$937)),0))</f>
        <v/>
      </c>
      <c r="BQ900" s="87" t="str">
        <f>IF($Q900="","",IFERROR(IF(OR(AND($T900&gt;=DATEVALUE("10/1/20"&amp;RIGHT(BP$1,2)),$T900&lt;=DATEVALUE("9/30/20"&amp;RIGHT(BQ$1,2))),AND($U900&gt;=DATEVALUE("10/1/20"&amp;RIGHT(BP$1,2)),$U900&lt;=DATEVALUE("9/30/20"&amp;RIGHT(BQ$1,2))),AND($T900&lt;=DATEVALUE("10/1/20"&amp;RIGHT(BP$1,2)),$U900&gt;=DATEVALUE("9/30/20"&amp;RIGHT(BQ$1,2)))),
IF(AND($T900&gt;=DATEVALUE("10/1/20"&amp;RIGHT(BP$1,2)),$U900&lt;=DATEVALUE("9/30/20"&amp;RIGHT(BQ$1,2))),NETWORKDAYS($T900,$U900,Holidays!$J$3:$J$937),
IF(AND($T900&lt;DATEVALUE("10/1/20"&amp;RIGHT(BP$1,2)),$U900&lt;=DATEVALUE("9/30/20"&amp;RIGHT(BQ$1,2))),NETWORKDAYS(DATEVALUE("10/1/20"&amp;RIGHT(BP$1,2)),$U900,Holidays!$J$3:$J$937),
IF($T900&lt;DATEVALUE("10/1/20"&amp;RIGHT(BP$1,2)),NETWORKDAYS(DATEVALUE("10/1/20"&amp;RIGHT(BP$1,2)),DATEVALUE("9/30/20"&amp;RIGHT(BQ$1,2)),Holidays!$J$3:$J$937),
IF($T900&gt;=DATEVALUE("10/1/20"&amp;RIGHT(BP$1,2)),NETWORKDAYS($T900,DATEVALUE("9/30/20"&amp;RIGHT(BQ$1,2)),Holidays!$J$3:$J$937),"")))),"")/(NETWORKDAYS($T900,$U900,Holidays!$J$3:$J$937)),0))</f>
        <v/>
      </c>
      <c r="BR900" s="87" t="str">
        <f>IF($Q900="","",IFERROR(IF(OR(AND($T900&gt;=DATEVALUE("10/1/20"&amp;RIGHT(BQ$1,2)),$T900&lt;=DATEVALUE("9/30/20"&amp;RIGHT(BR$1,2))),AND($U900&gt;=DATEVALUE("10/1/20"&amp;RIGHT(BQ$1,2)),$U900&lt;=DATEVALUE("9/30/20"&amp;RIGHT(BR$1,2))),AND($T900&lt;=DATEVALUE("10/1/20"&amp;RIGHT(BQ$1,2)),$U900&gt;=DATEVALUE("9/30/20"&amp;RIGHT(BR$1,2)))),
IF(AND($T900&gt;=DATEVALUE("10/1/20"&amp;RIGHT(BQ$1,2)),$U900&lt;=DATEVALUE("9/30/20"&amp;RIGHT(BR$1,2))),NETWORKDAYS($T900,$U900,Holidays!$J$3:$J$937),
IF(AND($T900&lt;DATEVALUE("10/1/20"&amp;RIGHT(BQ$1,2)),$U900&lt;=DATEVALUE("9/30/20"&amp;RIGHT(BR$1,2))),NETWORKDAYS(DATEVALUE("10/1/20"&amp;RIGHT(BQ$1,2)),$U900,Holidays!$J$3:$J$937),
IF($T900&lt;DATEVALUE("10/1/20"&amp;RIGHT(BQ$1,2)),NETWORKDAYS(DATEVALUE("10/1/20"&amp;RIGHT(BQ$1,2)),DATEVALUE("9/30/20"&amp;RIGHT(BR$1,2)),Holidays!$J$3:$J$937),
IF($T900&gt;=DATEVALUE("10/1/20"&amp;RIGHT(BQ$1,2)),NETWORKDAYS($T900,DATEVALUE("9/30/20"&amp;RIGHT(BR$1,2)),Holidays!$J$3:$J$937),"")))),"")/(NETWORKDAYS($T900,$U900,Holidays!$J$3:$J$937)),0))</f>
        <v/>
      </c>
      <c r="BS900" s="87" t="str">
        <f>IF($Q900="","",IFERROR(IF(OR(AND($T900&gt;=DATEVALUE("10/1/20"&amp;RIGHT(BR$1,2)),$T900&lt;=DATEVALUE("9/30/20"&amp;RIGHT(BS$1,2))),AND($U900&gt;=DATEVALUE("10/1/20"&amp;RIGHT(BR$1,2)),$U900&lt;=DATEVALUE("9/30/20"&amp;RIGHT(BS$1,2))),AND($T900&lt;=DATEVALUE("10/1/20"&amp;RIGHT(BR$1,2)),$U900&gt;=DATEVALUE("9/30/20"&amp;RIGHT(BS$1,2)))),
IF(AND($T900&gt;=DATEVALUE("10/1/20"&amp;RIGHT(BR$1,2)),$U900&lt;=DATEVALUE("9/30/20"&amp;RIGHT(BS$1,2))),NETWORKDAYS($T900,$U900,Holidays!$J$3:$J$937),
IF(AND($T900&lt;DATEVALUE("10/1/20"&amp;RIGHT(BR$1,2)),$U900&lt;=DATEVALUE("9/30/20"&amp;RIGHT(BS$1,2))),NETWORKDAYS(DATEVALUE("10/1/20"&amp;RIGHT(BR$1,2)),$U900,Holidays!$J$3:$J$937),
IF($T900&lt;DATEVALUE("10/1/20"&amp;RIGHT(BR$1,2)),NETWORKDAYS(DATEVALUE("10/1/20"&amp;RIGHT(BR$1,2)),DATEVALUE("9/30/20"&amp;RIGHT(BS$1,2)),Holidays!$J$3:$J$937),
IF($T900&gt;=DATEVALUE("10/1/20"&amp;RIGHT(BR$1,2)),NETWORKDAYS($T900,DATEVALUE("9/30/20"&amp;RIGHT(BS$1,2)),Holidays!$J$3:$J$937),"")))),"")/(NETWORKDAYS($T900,$U900,Holidays!$J$3:$J$937)),0))</f>
        <v/>
      </c>
      <c r="BT900" s="87" t="str">
        <f>IF($Q900="","",IFERROR(IF(OR(AND($T900&gt;=DATEVALUE("10/1/20"&amp;RIGHT(BS$1,2)),$T900&lt;=DATEVALUE("9/30/20"&amp;RIGHT(BT$1,2))),AND($U900&gt;=DATEVALUE("10/1/20"&amp;RIGHT(BS$1,2)),$U900&lt;=DATEVALUE("9/30/20"&amp;RIGHT(BT$1,2))),AND($T900&lt;=DATEVALUE("10/1/20"&amp;RIGHT(BS$1,2)),$U900&gt;=DATEVALUE("9/30/20"&amp;RIGHT(BT$1,2)))),
IF(AND($T900&gt;=DATEVALUE("10/1/20"&amp;RIGHT(BS$1,2)),$U900&lt;=DATEVALUE("9/30/20"&amp;RIGHT(BT$1,2))),NETWORKDAYS($T900,$U900,Holidays!$J$3:$J$937),
IF(AND($T900&lt;DATEVALUE("10/1/20"&amp;RIGHT(BS$1,2)),$U900&lt;=DATEVALUE("9/30/20"&amp;RIGHT(BT$1,2))),NETWORKDAYS(DATEVALUE("10/1/20"&amp;RIGHT(BS$1,2)),$U900,Holidays!$J$3:$J$937),
IF($T900&lt;DATEVALUE("10/1/20"&amp;RIGHT(BS$1,2)),NETWORKDAYS(DATEVALUE("10/1/20"&amp;RIGHT(BS$1,2)),DATEVALUE("9/30/20"&amp;RIGHT(BT$1,2)),Holidays!$J$3:$J$937),
IF($T900&gt;=DATEVALUE("10/1/20"&amp;RIGHT(BS$1,2)),NETWORKDAYS($T900,DATEVALUE("9/30/20"&amp;RIGHT(BT$1,2)),Holidays!$J$3:$J$937),"")))),"")/(NETWORKDAYS($T900,$U900,Holidays!$J$3:$J$937)),0))</f>
        <v/>
      </c>
      <c r="BU900" s="87" t="str">
        <f>IF($Q900="","",IFERROR(IF(OR(AND($T900&gt;=DATEVALUE("10/1/20"&amp;RIGHT(BT$1,2)),$T900&lt;=DATEVALUE("9/30/20"&amp;RIGHT(BU$1,2))),AND($U900&gt;=DATEVALUE("10/1/20"&amp;RIGHT(BT$1,2)),$U900&lt;=DATEVALUE("9/30/20"&amp;RIGHT(BU$1,2))),AND($T900&lt;=DATEVALUE("10/1/20"&amp;RIGHT(BT$1,2)),$U900&gt;=DATEVALUE("9/30/20"&amp;RIGHT(BU$1,2)))),
IF(AND($T900&gt;=DATEVALUE("10/1/20"&amp;RIGHT(BT$1,2)),$U900&lt;=DATEVALUE("9/30/20"&amp;RIGHT(BU$1,2))),NETWORKDAYS($T900,$U900,Holidays!$J$3:$J$937),
IF(AND($T900&lt;DATEVALUE("10/1/20"&amp;RIGHT(BT$1,2)),$U900&lt;=DATEVALUE("9/30/20"&amp;RIGHT(BU$1,2))),NETWORKDAYS(DATEVALUE("10/1/20"&amp;RIGHT(BT$1,2)),$U900,Holidays!$J$3:$J$937),
IF($T900&lt;DATEVALUE("10/1/20"&amp;RIGHT(BT$1,2)),NETWORKDAYS(DATEVALUE("10/1/20"&amp;RIGHT(BT$1,2)),DATEVALUE("9/30/20"&amp;RIGHT(BU$1,2)),Holidays!$J$3:$J$937),
IF($T900&gt;=DATEVALUE("10/1/20"&amp;RIGHT(BT$1,2)),NETWORKDAYS($T900,DATEVALUE("9/30/20"&amp;RIGHT(BU$1,2)),Holidays!$J$3:$J$937),"")))),"")/(NETWORKDAYS($T900,$U900,Holidays!$J$3:$J$937)),0))</f>
        <v/>
      </c>
      <c r="BV900" s="87" t="str">
        <f>IF($Q900="","",IFERROR(IF(OR(AND($T900&gt;=DATEVALUE("10/1/20"&amp;RIGHT(BU$1,2)),$T900&lt;=DATEVALUE("9/30/20"&amp;RIGHT(BV$1,2))),AND($U900&gt;=DATEVALUE("10/1/20"&amp;RIGHT(BU$1,2)),$U900&lt;=DATEVALUE("9/30/20"&amp;RIGHT(BV$1,2))),AND($T900&lt;=DATEVALUE("10/1/20"&amp;RIGHT(BU$1,2)),$U900&gt;=DATEVALUE("9/30/20"&amp;RIGHT(BV$1,2)))),
IF(AND($T900&gt;=DATEVALUE("10/1/20"&amp;RIGHT(BU$1,2)),$U900&lt;=DATEVALUE("9/30/20"&amp;RIGHT(BV$1,2))),NETWORKDAYS($T900,$U900,Holidays!$J$3:$J$937),
IF(AND($T900&lt;DATEVALUE("10/1/20"&amp;RIGHT(BU$1,2)),$U900&lt;=DATEVALUE("9/30/20"&amp;RIGHT(BV$1,2))),NETWORKDAYS(DATEVALUE("10/1/20"&amp;RIGHT(BU$1,2)),$U900,Holidays!$J$3:$J$937),
IF($T900&lt;DATEVALUE("10/1/20"&amp;RIGHT(BU$1,2)),NETWORKDAYS(DATEVALUE("10/1/20"&amp;RIGHT(BU$1,2)),DATEVALUE("9/30/20"&amp;RIGHT(BV$1,2)),Holidays!$J$3:$J$937),
IF($T900&gt;=DATEVALUE("10/1/20"&amp;RIGHT(BU$1,2)),NETWORKDAYS($T900,DATEVALUE("9/30/20"&amp;RIGHT(BV$1,2)),Holidays!$J$3:$J$937),"")))),"")/(NETWORKDAYS($T900,$U900,Holidays!$J$3:$J$937)),0))</f>
        <v/>
      </c>
      <c r="BW900" s="87" t="str">
        <f>IF($Q900="","",IFERROR(IF(OR(AND($T900&gt;=DATEVALUE("10/1/20"&amp;RIGHT(BV$1,2)),$T900&lt;=DATEVALUE("9/30/20"&amp;RIGHT(BW$1,2))),AND($U900&gt;=DATEVALUE("10/1/20"&amp;RIGHT(BV$1,2)),$U900&lt;=DATEVALUE("9/30/20"&amp;RIGHT(BW$1,2))),AND($T900&lt;=DATEVALUE("10/1/20"&amp;RIGHT(BV$1,2)),$U900&gt;=DATEVALUE("9/30/20"&amp;RIGHT(BW$1,2)))),
IF(AND($T900&gt;=DATEVALUE("10/1/20"&amp;RIGHT(BV$1,2)),$U900&lt;=DATEVALUE("9/30/20"&amp;RIGHT(BW$1,2))),NETWORKDAYS($T900,$U900,Holidays!$J$3:$J$937),
IF(AND($T900&lt;DATEVALUE("10/1/20"&amp;RIGHT(BV$1,2)),$U900&lt;=DATEVALUE("9/30/20"&amp;RIGHT(BW$1,2))),NETWORKDAYS(DATEVALUE("10/1/20"&amp;RIGHT(BV$1,2)),$U900,Holidays!$J$3:$J$937),
IF($T900&lt;DATEVALUE("10/1/20"&amp;RIGHT(BV$1,2)),NETWORKDAYS(DATEVALUE("10/1/20"&amp;RIGHT(BV$1,2)),DATEVALUE("9/30/20"&amp;RIGHT(BW$1,2)),Holidays!$J$3:$J$937),
IF($T900&gt;=DATEVALUE("10/1/20"&amp;RIGHT(BV$1,2)),NETWORKDAYS($T900,DATEVALUE("9/30/20"&amp;RIGHT(BW$1,2)),Holidays!$J$3:$J$937),"")))),"")/(NETWORKDAYS($T900,$U900,Holidays!$J$3:$J$937)),0))</f>
        <v/>
      </c>
      <c r="BX900" s="87" t="str">
        <f>IF($Q900="","",IFERROR(IF(OR(AND($T900&gt;=DATEVALUE("10/1/20"&amp;RIGHT(BW$1,2)),$T900&lt;=DATEVALUE("9/30/20"&amp;RIGHT(BX$1,2))),AND($U900&gt;=DATEVALUE("10/1/20"&amp;RIGHT(BW$1,2)),$U900&lt;=DATEVALUE("9/30/20"&amp;RIGHT(BX$1,2))),AND($T900&lt;=DATEVALUE("10/1/20"&amp;RIGHT(BW$1,2)),$U900&gt;=DATEVALUE("9/30/20"&amp;RIGHT(BX$1,2)))),
IF(AND($T900&gt;=DATEVALUE("10/1/20"&amp;RIGHT(BW$1,2)),$U900&lt;=DATEVALUE("9/30/20"&amp;RIGHT(BX$1,2))),NETWORKDAYS($T900,$U900,Holidays!$J$3:$J$937),
IF(AND($T900&lt;DATEVALUE("10/1/20"&amp;RIGHT(BW$1,2)),$U900&lt;=DATEVALUE("9/30/20"&amp;RIGHT(BX$1,2))),NETWORKDAYS(DATEVALUE("10/1/20"&amp;RIGHT(BW$1,2)),$U900,Holidays!$J$3:$J$937),
IF($T900&lt;DATEVALUE("10/1/20"&amp;RIGHT(BW$1,2)),NETWORKDAYS(DATEVALUE("10/1/20"&amp;RIGHT(BW$1,2)),DATEVALUE("9/30/20"&amp;RIGHT(BX$1,2)),Holidays!$J$3:$J$937),
IF($T900&gt;=DATEVALUE("10/1/20"&amp;RIGHT(BW$1,2)),NETWORKDAYS($T900,DATEVALUE("9/30/20"&amp;RIGHT(BX$1,2)),Holidays!$J$3:$J$937),"")))),"")/(NETWORKDAYS($T900,$U900,Holidays!$J$3:$J$937)),0))</f>
        <v/>
      </c>
      <c r="BY900" s="87" t="str">
        <f>IF($Q900="","",IFERROR(IF(OR(AND($T900&gt;=DATEVALUE("10/1/20"&amp;RIGHT(BX$1,2)),$T900&lt;=DATEVALUE("9/30/20"&amp;RIGHT(BY$1,2))),AND($U900&gt;=DATEVALUE("10/1/20"&amp;RIGHT(BX$1,2)),$U900&lt;=DATEVALUE("9/30/20"&amp;RIGHT(BY$1,2))),AND($T900&lt;=DATEVALUE("10/1/20"&amp;RIGHT(BX$1,2)),$U900&gt;=DATEVALUE("9/30/20"&amp;RIGHT(BY$1,2)))),
IF(AND($T900&gt;=DATEVALUE("10/1/20"&amp;RIGHT(BX$1,2)),$U900&lt;=DATEVALUE("9/30/20"&amp;RIGHT(BY$1,2))),NETWORKDAYS($T900,$U900,Holidays!$J$3:$J$937),
IF(AND($T900&lt;DATEVALUE("10/1/20"&amp;RIGHT(BX$1,2)),$U900&lt;=DATEVALUE("9/30/20"&amp;RIGHT(BY$1,2))),NETWORKDAYS(DATEVALUE("10/1/20"&amp;RIGHT(BX$1,2)),$U900,Holidays!$J$3:$J$937),
IF($T900&lt;DATEVALUE("10/1/20"&amp;RIGHT(BX$1,2)),NETWORKDAYS(DATEVALUE("10/1/20"&amp;RIGHT(BX$1,2)),DATEVALUE("9/30/20"&amp;RIGHT(BY$1,2)),Holidays!$J$3:$J$937),
IF($T900&gt;=DATEVALUE("10/1/20"&amp;RIGHT(BX$1,2)),NETWORKDAYS($T900,DATEVALUE("9/30/20"&amp;RIGHT(BY$1,2)),Holidays!$J$3:$J$937),"")))),"")/(NETWORKDAYS($T900,$U900,Holidays!$J$3:$J$937)),0))</f>
        <v/>
      </c>
      <c r="BZ900" s="87" t="str">
        <f>IF($Q900="","",IFERROR(IF(OR(AND($T900&gt;=DATEVALUE("10/1/20"&amp;RIGHT(BY$1,2)),$T900&lt;=DATEVALUE("9/30/20"&amp;RIGHT(BZ$1,2))),AND($U900&gt;=DATEVALUE("10/1/20"&amp;RIGHT(BY$1,2)),$U900&lt;=DATEVALUE("9/30/20"&amp;RIGHT(BZ$1,2))),AND($T900&lt;=DATEVALUE("10/1/20"&amp;RIGHT(BY$1,2)),$U900&gt;=DATEVALUE("9/30/20"&amp;RIGHT(BZ$1,2)))),
IF(AND($T900&gt;=DATEVALUE("10/1/20"&amp;RIGHT(BY$1,2)),$U900&lt;=DATEVALUE("9/30/20"&amp;RIGHT(BZ$1,2))),NETWORKDAYS($T900,$U900,Holidays!$J$3:$J$937),
IF(AND($T900&lt;DATEVALUE("10/1/20"&amp;RIGHT(BY$1,2)),$U900&lt;=DATEVALUE("9/30/20"&amp;RIGHT(BZ$1,2))),NETWORKDAYS(DATEVALUE("10/1/20"&amp;RIGHT(BY$1,2)),$U900,Holidays!$J$3:$J$937),
IF($T900&lt;DATEVALUE("10/1/20"&amp;RIGHT(BY$1,2)),NETWORKDAYS(DATEVALUE("10/1/20"&amp;RIGHT(BY$1,2)),DATEVALUE("9/30/20"&amp;RIGHT(BZ$1,2)),Holidays!$J$3:$J$937),
IF($T900&gt;=DATEVALUE("10/1/20"&amp;RIGHT(BY$1,2)),NETWORKDAYS($T900,DATEVALUE("9/30/20"&amp;RIGHT(BZ$1,2)),Holidays!$J$3:$J$937),"")))),"")/(NETWORKDAYS($T900,$U900,Holidays!$J$3:$J$937)),0))</f>
        <v/>
      </c>
      <c r="CA900" s="87" t="str">
        <f>IF($Q900="","",IFERROR(IF(OR(AND($T900&gt;=DATEVALUE("10/1/20"&amp;RIGHT(BZ$1,2)),$T900&lt;=DATEVALUE("9/30/20"&amp;RIGHT(CA$1,2))),AND($U900&gt;=DATEVALUE("10/1/20"&amp;RIGHT(BZ$1,2)),$U900&lt;=DATEVALUE("9/30/20"&amp;RIGHT(CA$1,2))),AND($T900&lt;=DATEVALUE("10/1/20"&amp;RIGHT(BZ$1,2)),$U900&gt;=DATEVALUE("9/30/20"&amp;RIGHT(CA$1,2)))),
IF(AND($T900&gt;=DATEVALUE("10/1/20"&amp;RIGHT(BZ$1,2)),$U900&lt;=DATEVALUE("9/30/20"&amp;RIGHT(CA$1,2))),NETWORKDAYS($T900,$U900,Holidays!$J$3:$J$937),
IF(AND($T900&lt;DATEVALUE("10/1/20"&amp;RIGHT(BZ$1,2)),$U900&lt;=DATEVALUE("9/30/20"&amp;RIGHT(CA$1,2))),NETWORKDAYS(DATEVALUE("10/1/20"&amp;RIGHT(BZ$1,2)),$U900,Holidays!$J$3:$J$937),
IF($T900&lt;DATEVALUE("10/1/20"&amp;RIGHT(BZ$1,2)),NETWORKDAYS(DATEVALUE("10/1/20"&amp;RIGHT(BZ$1,2)),DATEVALUE("9/30/20"&amp;RIGHT(CA$1,2)),Holidays!$J$3:$J$937),
IF($T900&gt;=DATEVALUE("10/1/20"&amp;RIGHT(BZ$1,2)),NETWORKDAYS($T900,DATEVALUE("9/30/20"&amp;RIGHT(CA$1,2)),Holidays!$J$3:$J$937),"")))),"")/(NETWORKDAYS($T900,$U900,Holidays!$J$3:$J$937)),0))</f>
        <v/>
      </c>
      <c r="CB900" s="87" t="str">
        <f>IF($Q900="","",IFERROR(IF(OR(AND($T900&gt;=DATEVALUE("10/1/20"&amp;RIGHT(CA$1,2)),$T900&lt;=DATEVALUE("9/30/20"&amp;RIGHT(CB$1,2))),AND($U900&gt;=DATEVALUE("10/1/20"&amp;RIGHT(CA$1,2)),$U900&lt;=DATEVALUE("9/30/20"&amp;RIGHT(CB$1,2))),AND($T900&lt;=DATEVALUE("10/1/20"&amp;RIGHT(CA$1,2)),$U900&gt;=DATEVALUE("9/30/20"&amp;RIGHT(CB$1,2)))),
IF(AND($T900&gt;=DATEVALUE("10/1/20"&amp;RIGHT(CA$1,2)),$U900&lt;=DATEVALUE("9/30/20"&amp;RIGHT(CB$1,2))),NETWORKDAYS($T900,$U900,Holidays!$J$3:$J$937),
IF(AND($T900&lt;DATEVALUE("10/1/20"&amp;RIGHT(CA$1,2)),$U900&lt;=DATEVALUE("9/30/20"&amp;RIGHT(CB$1,2))),NETWORKDAYS(DATEVALUE("10/1/20"&amp;RIGHT(CA$1,2)),$U900,Holidays!$J$3:$J$937),
IF($T900&lt;DATEVALUE("10/1/20"&amp;RIGHT(CA$1,2)),NETWORKDAYS(DATEVALUE("10/1/20"&amp;RIGHT(CA$1,2)),DATEVALUE("9/30/20"&amp;RIGHT(CB$1,2)),Holidays!$J$3:$J$937),
IF($T900&gt;=DATEVALUE("10/1/20"&amp;RIGHT(CA$1,2)),NETWORKDAYS($T900,DATEVALUE("9/30/20"&amp;RIGHT(CB$1,2)),Holidays!$J$3:$J$937),"")))),"")/(NETWORKDAYS($T900,$U900,Holidays!$J$3:$J$937)),0))</f>
        <v/>
      </c>
    </row>
    <row r="901" spans="1:80">
      <c r="A901" s="97"/>
      <c r="B901" s="98" t="str">
        <f ca="1">IF(NOT($A901=""),OFFSET('WBS Reference &amp; User Procedure'!$A$1,MATCH($A901,'WBS Reference &amp; User Procedure'!$A:$A,0)-1,1),"")</f>
        <v/>
      </c>
      <c r="D901" s="97"/>
      <c r="T901" s="104" t="str">
        <f>IF(NOT(Q901=""),IF(NOT($S901=""),$S901,#REF!),"")</f>
        <v/>
      </c>
      <c r="U901" s="104" t="str">
        <f>IF(NOT(Q901=""),WORKDAY(T901,Q901,Holidays!$J$3:$J$937),"")</f>
        <v/>
      </c>
      <c r="V901" s="104"/>
      <c r="W901" s="104"/>
      <c r="X901" s="101" t="str">
        <f t="shared" si="197"/>
        <v/>
      </c>
      <c r="AL901" s="87" t="str">
        <f t="shared" ca="1" si="194"/>
        <v/>
      </c>
      <c r="AN901" s="87" t="str">
        <f t="shared" ca="1" si="202"/>
        <v/>
      </c>
      <c r="AO901" s="87" t="str">
        <f t="shared" ca="1" si="202"/>
        <v/>
      </c>
      <c r="AP901" s="87" t="str">
        <f t="shared" ca="1" si="202"/>
        <v/>
      </c>
      <c r="AQ901" s="87" t="str">
        <f t="shared" ca="1" si="202"/>
        <v/>
      </c>
      <c r="AR901" s="87" t="str">
        <f t="shared" ca="1" si="202"/>
        <v/>
      </c>
      <c r="AS901" s="87" t="str">
        <f t="shared" ca="1" si="202"/>
        <v/>
      </c>
      <c r="AT901" s="87" t="str">
        <f t="shared" ca="1" si="202"/>
        <v/>
      </c>
      <c r="AU901" s="87" t="str">
        <f t="shared" ca="1" si="202"/>
        <v/>
      </c>
      <c r="AV901" s="87" t="str">
        <f t="shared" ca="1" si="202"/>
        <v/>
      </c>
      <c r="AW901" s="87" t="str">
        <f t="shared" ca="1" si="202"/>
        <v/>
      </c>
      <c r="AX901" s="87" t="str">
        <f t="shared" ca="1" si="203"/>
        <v/>
      </c>
      <c r="AY901" s="87" t="str">
        <f t="shared" ca="1" si="203"/>
        <v/>
      </c>
      <c r="AZ901" s="87" t="str">
        <f t="shared" ca="1" si="203"/>
        <v/>
      </c>
      <c r="BA901" s="87" t="str">
        <f t="shared" ca="1" si="203"/>
        <v/>
      </c>
      <c r="BB901" s="87" t="str">
        <f t="shared" ca="1" si="203"/>
        <v/>
      </c>
      <c r="BC901" s="87" t="str">
        <f t="shared" ca="1" si="203"/>
        <v/>
      </c>
      <c r="BD901" s="87" t="str">
        <f t="shared" ca="1" si="203"/>
        <v/>
      </c>
      <c r="BE901" s="87" t="str">
        <f t="shared" ca="1" si="203"/>
        <v/>
      </c>
      <c r="BF901" s="87" t="str">
        <f t="shared" ca="1" si="203"/>
        <v/>
      </c>
      <c r="BG901" s="87" t="str">
        <f t="shared" ca="1" si="203"/>
        <v/>
      </c>
      <c r="BI901" s="87" t="str">
        <f>IF($Q901="","",IFERROR(IF(OR(AND($T901&gt;=DATEVALUE("10/1/20"&amp;RIGHT(BH$1,2)),$T901&lt;=DATEVALUE("9/30/20"&amp;RIGHT(BI$1,2))),AND($U901&gt;=DATEVALUE("10/1/20"&amp;RIGHT(BH$1,2)),$U901&lt;=DATEVALUE("9/30/20"&amp;RIGHT(BI$1,2))),AND($T901&lt;=DATEVALUE("10/1/20"&amp;RIGHT(BH$1,2)),$U901&gt;=DATEVALUE("9/30/20"&amp;RIGHT(BI$1,2)))),
IF(AND($T901&gt;=DATEVALUE("10/1/20"&amp;RIGHT(BH$1,2)),$U901&lt;=DATEVALUE("9/30/20"&amp;RIGHT(BI$1,2))),NETWORKDAYS($T901,$U901,Holidays!$J$3:$J$937),
IF(AND($T901&lt;DATEVALUE("10/1/20"&amp;RIGHT(BH$1,2)),$U901&lt;=DATEVALUE("9/30/20"&amp;RIGHT(BI$1,2))),NETWORKDAYS(DATEVALUE("10/1/20"&amp;RIGHT(BH$1,2)),$U901,Holidays!$J$3:$J$937),
IF($T901&lt;DATEVALUE("10/1/20"&amp;RIGHT(BH$1,2)),NETWORKDAYS(DATEVALUE("10/1/20"&amp;RIGHT(BH$1,2)),DATEVALUE("9/30/20"&amp;RIGHT(BI$1,2)),Holidays!$J$3:$J$937),
IF($T901&gt;=DATEVALUE("10/1/20"&amp;RIGHT(BH$1,2)),NETWORKDAYS($T901,DATEVALUE("9/30/20"&amp;RIGHT(BI$1,2)),Holidays!$J$3:$J$937),"")))),"")/(NETWORKDAYS($T901,$U901,Holidays!$J$3:$J$937)),0))</f>
        <v/>
      </c>
      <c r="BJ901" s="87" t="str">
        <f>IF($Q901="","",IFERROR(IF(OR(AND($T901&gt;=DATEVALUE("10/1/20"&amp;RIGHT(BI$1,2)),$T901&lt;=DATEVALUE("9/30/20"&amp;RIGHT(BJ$1,2))),AND($U901&gt;=DATEVALUE("10/1/20"&amp;RIGHT(BI$1,2)),$U901&lt;=DATEVALUE("9/30/20"&amp;RIGHT(BJ$1,2))),AND($T901&lt;=DATEVALUE("10/1/20"&amp;RIGHT(BI$1,2)),$U901&gt;=DATEVALUE("9/30/20"&amp;RIGHT(BJ$1,2)))),
IF(AND($T901&gt;=DATEVALUE("10/1/20"&amp;RIGHT(BI$1,2)),$U901&lt;=DATEVALUE("9/30/20"&amp;RIGHT(BJ$1,2))),NETWORKDAYS($T901,$U901,Holidays!$J$3:$J$937),
IF(AND($T901&lt;DATEVALUE("10/1/20"&amp;RIGHT(BI$1,2)),$U901&lt;=DATEVALUE("9/30/20"&amp;RIGHT(BJ$1,2))),NETWORKDAYS(DATEVALUE("10/1/20"&amp;RIGHT(BI$1,2)),$U901,Holidays!$J$3:$J$937),
IF($T901&lt;DATEVALUE("10/1/20"&amp;RIGHT(BI$1,2)),NETWORKDAYS(DATEVALUE("10/1/20"&amp;RIGHT(BI$1,2)),DATEVALUE("9/30/20"&amp;RIGHT(BJ$1,2)),Holidays!$J$3:$J$937),
IF($T901&gt;=DATEVALUE("10/1/20"&amp;RIGHT(BI$1,2)),NETWORKDAYS($T901,DATEVALUE("9/30/20"&amp;RIGHT(BJ$1,2)),Holidays!$J$3:$J$937),"")))),"")/(NETWORKDAYS($T901,$U901,Holidays!$J$3:$J$937)),0))</f>
        <v/>
      </c>
      <c r="BK901" s="87" t="str">
        <f>IF($Q901="","",IFERROR(IF(OR(AND($T901&gt;=DATEVALUE("10/1/20"&amp;RIGHT(BJ$1,2)),$T901&lt;=DATEVALUE("9/30/20"&amp;RIGHT(BK$1,2))),AND($U901&gt;=DATEVALUE("10/1/20"&amp;RIGHT(BJ$1,2)),$U901&lt;=DATEVALUE("9/30/20"&amp;RIGHT(BK$1,2))),AND($T901&lt;=DATEVALUE("10/1/20"&amp;RIGHT(BJ$1,2)),$U901&gt;=DATEVALUE("9/30/20"&amp;RIGHT(BK$1,2)))),
IF(AND($T901&gt;=DATEVALUE("10/1/20"&amp;RIGHT(BJ$1,2)),$U901&lt;=DATEVALUE("9/30/20"&amp;RIGHT(BK$1,2))),NETWORKDAYS($T901,$U901,Holidays!$J$3:$J$937),
IF(AND($T901&lt;DATEVALUE("10/1/20"&amp;RIGHT(BJ$1,2)),$U901&lt;=DATEVALUE("9/30/20"&amp;RIGHT(BK$1,2))),NETWORKDAYS(DATEVALUE("10/1/20"&amp;RIGHT(BJ$1,2)),$U901,Holidays!$J$3:$J$937),
IF($T901&lt;DATEVALUE("10/1/20"&amp;RIGHT(BJ$1,2)),NETWORKDAYS(DATEVALUE("10/1/20"&amp;RIGHT(BJ$1,2)),DATEVALUE("9/30/20"&amp;RIGHT(BK$1,2)),Holidays!$J$3:$J$937),
IF($T901&gt;=DATEVALUE("10/1/20"&amp;RIGHT(BJ$1,2)),NETWORKDAYS($T901,DATEVALUE("9/30/20"&amp;RIGHT(BK$1,2)),Holidays!$J$3:$J$937),"")))),"")/(NETWORKDAYS($T901,$U901,Holidays!$J$3:$J$937)),0))</f>
        <v/>
      </c>
      <c r="BL901" s="87" t="str">
        <f>IF($Q901="","",IFERROR(IF(OR(AND($T901&gt;=DATEVALUE("10/1/20"&amp;RIGHT(BK$1,2)),$T901&lt;=DATEVALUE("9/30/20"&amp;RIGHT(BL$1,2))),AND($U901&gt;=DATEVALUE("10/1/20"&amp;RIGHT(BK$1,2)),$U901&lt;=DATEVALUE("9/30/20"&amp;RIGHT(BL$1,2))),AND($T901&lt;=DATEVALUE("10/1/20"&amp;RIGHT(BK$1,2)),$U901&gt;=DATEVALUE("9/30/20"&amp;RIGHT(BL$1,2)))),
IF(AND($T901&gt;=DATEVALUE("10/1/20"&amp;RIGHT(BK$1,2)),$U901&lt;=DATEVALUE("9/30/20"&amp;RIGHT(BL$1,2))),NETWORKDAYS($T901,$U901,Holidays!$J$3:$J$937),
IF(AND($T901&lt;DATEVALUE("10/1/20"&amp;RIGHT(BK$1,2)),$U901&lt;=DATEVALUE("9/30/20"&amp;RIGHT(BL$1,2))),NETWORKDAYS(DATEVALUE("10/1/20"&amp;RIGHT(BK$1,2)),$U901,Holidays!$J$3:$J$937),
IF($T901&lt;DATEVALUE("10/1/20"&amp;RIGHT(BK$1,2)),NETWORKDAYS(DATEVALUE("10/1/20"&amp;RIGHT(BK$1,2)),DATEVALUE("9/30/20"&amp;RIGHT(BL$1,2)),Holidays!$J$3:$J$937),
IF($T901&gt;=DATEVALUE("10/1/20"&amp;RIGHT(BK$1,2)),NETWORKDAYS($T901,DATEVALUE("9/30/20"&amp;RIGHT(BL$1,2)),Holidays!$J$3:$J$937),"")))),"")/(NETWORKDAYS($T901,$U901,Holidays!$J$3:$J$937)),0))</f>
        <v/>
      </c>
      <c r="BM901" s="87" t="str">
        <f>IF($Q901="","",IFERROR(IF(OR(AND($T901&gt;=DATEVALUE("10/1/20"&amp;RIGHT(BL$1,2)),$T901&lt;=DATEVALUE("9/30/20"&amp;RIGHT(BM$1,2))),AND($U901&gt;=DATEVALUE("10/1/20"&amp;RIGHT(BL$1,2)),$U901&lt;=DATEVALUE("9/30/20"&amp;RIGHT(BM$1,2))),AND($T901&lt;=DATEVALUE("10/1/20"&amp;RIGHT(BL$1,2)),$U901&gt;=DATEVALUE("9/30/20"&amp;RIGHT(BM$1,2)))),
IF(AND($T901&gt;=DATEVALUE("10/1/20"&amp;RIGHT(BL$1,2)),$U901&lt;=DATEVALUE("9/30/20"&amp;RIGHT(BM$1,2))),NETWORKDAYS($T901,$U901,Holidays!$J$3:$J$937),
IF(AND($T901&lt;DATEVALUE("10/1/20"&amp;RIGHT(BL$1,2)),$U901&lt;=DATEVALUE("9/30/20"&amp;RIGHT(BM$1,2))),NETWORKDAYS(DATEVALUE("10/1/20"&amp;RIGHT(BL$1,2)),$U901,Holidays!$J$3:$J$937),
IF($T901&lt;DATEVALUE("10/1/20"&amp;RIGHT(BL$1,2)),NETWORKDAYS(DATEVALUE("10/1/20"&amp;RIGHT(BL$1,2)),DATEVALUE("9/30/20"&amp;RIGHT(BM$1,2)),Holidays!$J$3:$J$937),
IF($T901&gt;=DATEVALUE("10/1/20"&amp;RIGHT(BL$1,2)),NETWORKDAYS($T901,DATEVALUE("9/30/20"&amp;RIGHT(BM$1,2)),Holidays!$J$3:$J$937),"")))),"")/(NETWORKDAYS($T901,$U901,Holidays!$J$3:$J$937)),0))</f>
        <v/>
      </c>
      <c r="BN901" s="87" t="str">
        <f>IF($Q901="","",IFERROR(IF(OR(AND($T901&gt;=DATEVALUE("10/1/20"&amp;RIGHT(BM$1,2)),$T901&lt;=DATEVALUE("9/30/20"&amp;RIGHT(BN$1,2))),AND($U901&gt;=DATEVALUE("10/1/20"&amp;RIGHT(BM$1,2)),$U901&lt;=DATEVALUE("9/30/20"&amp;RIGHT(BN$1,2))),AND($T901&lt;=DATEVALUE("10/1/20"&amp;RIGHT(BM$1,2)),$U901&gt;=DATEVALUE("9/30/20"&amp;RIGHT(BN$1,2)))),
IF(AND($T901&gt;=DATEVALUE("10/1/20"&amp;RIGHT(BM$1,2)),$U901&lt;=DATEVALUE("9/30/20"&amp;RIGHT(BN$1,2))),NETWORKDAYS($T901,$U901,Holidays!$J$3:$J$937),
IF(AND($T901&lt;DATEVALUE("10/1/20"&amp;RIGHT(BM$1,2)),$U901&lt;=DATEVALUE("9/30/20"&amp;RIGHT(BN$1,2))),NETWORKDAYS(DATEVALUE("10/1/20"&amp;RIGHT(BM$1,2)),$U901,Holidays!$J$3:$J$937),
IF($T901&lt;DATEVALUE("10/1/20"&amp;RIGHT(BM$1,2)),NETWORKDAYS(DATEVALUE("10/1/20"&amp;RIGHT(BM$1,2)),DATEVALUE("9/30/20"&amp;RIGHT(BN$1,2)),Holidays!$J$3:$J$937),
IF($T901&gt;=DATEVALUE("10/1/20"&amp;RIGHT(BM$1,2)),NETWORKDAYS($T901,DATEVALUE("9/30/20"&amp;RIGHT(BN$1,2)),Holidays!$J$3:$J$937),"")))),"")/(NETWORKDAYS($T901,$U901,Holidays!$J$3:$J$937)),0))</f>
        <v/>
      </c>
      <c r="BO901" s="87" t="str">
        <f>IF($Q901="","",IFERROR(IF(OR(AND($T901&gt;=DATEVALUE("10/1/20"&amp;RIGHT(BN$1,2)),$T901&lt;=DATEVALUE("9/30/20"&amp;RIGHT(BO$1,2))),AND($U901&gt;=DATEVALUE("10/1/20"&amp;RIGHT(BN$1,2)),$U901&lt;=DATEVALUE("9/30/20"&amp;RIGHT(BO$1,2))),AND($T901&lt;=DATEVALUE("10/1/20"&amp;RIGHT(BN$1,2)),$U901&gt;=DATEVALUE("9/30/20"&amp;RIGHT(BO$1,2)))),
IF(AND($T901&gt;=DATEVALUE("10/1/20"&amp;RIGHT(BN$1,2)),$U901&lt;=DATEVALUE("9/30/20"&amp;RIGHT(BO$1,2))),NETWORKDAYS($T901,$U901,Holidays!$J$3:$J$937),
IF(AND($T901&lt;DATEVALUE("10/1/20"&amp;RIGHT(BN$1,2)),$U901&lt;=DATEVALUE("9/30/20"&amp;RIGHT(BO$1,2))),NETWORKDAYS(DATEVALUE("10/1/20"&amp;RIGHT(BN$1,2)),$U901,Holidays!$J$3:$J$937),
IF($T901&lt;DATEVALUE("10/1/20"&amp;RIGHT(BN$1,2)),NETWORKDAYS(DATEVALUE("10/1/20"&amp;RIGHT(BN$1,2)),DATEVALUE("9/30/20"&amp;RIGHT(BO$1,2)),Holidays!$J$3:$J$937),
IF($T901&gt;=DATEVALUE("10/1/20"&amp;RIGHT(BN$1,2)),NETWORKDAYS($T901,DATEVALUE("9/30/20"&amp;RIGHT(BO$1,2)),Holidays!$J$3:$J$937),"")))),"")/(NETWORKDAYS($T901,$U901,Holidays!$J$3:$J$937)),0))</f>
        <v/>
      </c>
      <c r="BP901" s="87" t="str">
        <f>IF($Q901="","",IFERROR(IF(OR(AND($T901&gt;=DATEVALUE("10/1/20"&amp;RIGHT(BO$1,2)),$T901&lt;=DATEVALUE("9/30/20"&amp;RIGHT(BP$1,2))),AND($U901&gt;=DATEVALUE("10/1/20"&amp;RIGHT(BO$1,2)),$U901&lt;=DATEVALUE("9/30/20"&amp;RIGHT(BP$1,2))),AND($T901&lt;=DATEVALUE("10/1/20"&amp;RIGHT(BO$1,2)),$U901&gt;=DATEVALUE("9/30/20"&amp;RIGHT(BP$1,2)))),
IF(AND($T901&gt;=DATEVALUE("10/1/20"&amp;RIGHT(BO$1,2)),$U901&lt;=DATEVALUE("9/30/20"&amp;RIGHT(BP$1,2))),NETWORKDAYS($T901,$U901,Holidays!$J$3:$J$937),
IF(AND($T901&lt;DATEVALUE("10/1/20"&amp;RIGHT(BO$1,2)),$U901&lt;=DATEVALUE("9/30/20"&amp;RIGHT(BP$1,2))),NETWORKDAYS(DATEVALUE("10/1/20"&amp;RIGHT(BO$1,2)),$U901,Holidays!$J$3:$J$937),
IF($T901&lt;DATEVALUE("10/1/20"&amp;RIGHT(BO$1,2)),NETWORKDAYS(DATEVALUE("10/1/20"&amp;RIGHT(BO$1,2)),DATEVALUE("9/30/20"&amp;RIGHT(BP$1,2)),Holidays!$J$3:$J$937),
IF($T901&gt;=DATEVALUE("10/1/20"&amp;RIGHT(BO$1,2)),NETWORKDAYS($T901,DATEVALUE("9/30/20"&amp;RIGHT(BP$1,2)),Holidays!$J$3:$J$937),"")))),"")/(NETWORKDAYS($T901,$U901,Holidays!$J$3:$J$937)),0))</f>
        <v/>
      </c>
      <c r="BQ901" s="87" t="str">
        <f>IF($Q901="","",IFERROR(IF(OR(AND($T901&gt;=DATEVALUE("10/1/20"&amp;RIGHT(BP$1,2)),$T901&lt;=DATEVALUE("9/30/20"&amp;RIGHT(BQ$1,2))),AND($U901&gt;=DATEVALUE("10/1/20"&amp;RIGHT(BP$1,2)),$U901&lt;=DATEVALUE("9/30/20"&amp;RIGHT(BQ$1,2))),AND($T901&lt;=DATEVALUE("10/1/20"&amp;RIGHT(BP$1,2)),$U901&gt;=DATEVALUE("9/30/20"&amp;RIGHT(BQ$1,2)))),
IF(AND($T901&gt;=DATEVALUE("10/1/20"&amp;RIGHT(BP$1,2)),$U901&lt;=DATEVALUE("9/30/20"&amp;RIGHT(BQ$1,2))),NETWORKDAYS($T901,$U901,Holidays!$J$3:$J$937),
IF(AND($T901&lt;DATEVALUE("10/1/20"&amp;RIGHT(BP$1,2)),$U901&lt;=DATEVALUE("9/30/20"&amp;RIGHT(BQ$1,2))),NETWORKDAYS(DATEVALUE("10/1/20"&amp;RIGHT(BP$1,2)),$U901,Holidays!$J$3:$J$937),
IF($T901&lt;DATEVALUE("10/1/20"&amp;RIGHT(BP$1,2)),NETWORKDAYS(DATEVALUE("10/1/20"&amp;RIGHT(BP$1,2)),DATEVALUE("9/30/20"&amp;RIGHT(BQ$1,2)),Holidays!$J$3:$J$937),
IF($T901&gt;=DATEVALUE("10/1/20"&amp;RIGHT(BP$1,2)),NETWORKDAYS($T901,DATEVALUE("9/30/20"&amp;RIGHT(BQ$1,2)),Holidays!$J$3:$J$937),"")))),"")/(NETWORKDAYS($T901,$U901,Holidays!$J$3:$J$937)),0))</f>
        <v/>
      </c>
      <c r="BR901" s="87" t="str">
        <f>IF($Q901="","",IFERROR(IF(OR(AND($T901&gt;=DATEVALUE("10/1/20"&amp;RIGHT(BQ$1,2)),$T901&lt;=DATEVALUE("9/30/20"&amp;RIGHT(BR$1,2))),AND($U901&gt;=DATEVALUE("10/1/20"&amp;RIGHT(BQ$1,2)),$U901&lt;=DATEVALUE("9/30/20"&amp;RIGHT(BR$1,2))),AND($T901&lt;=DATEVALUE("10/1/20"&amp;RIGHT(BQ$1,2)),$U901&gt;=DATEVALUE("9/30/20"&amp;RIGHT(BR$1,2)))),
IF(AND($T901&gt;=DATEVALUE("10/1/20"&amp;RIGHT(BQ$1,2)),$U901&lt;=DATEVALUE("9/30/20"&amp;RIGHT(BR$1,2))),NETWORKDAYS($T901,$U901,Holidays!$J$3:$J$937),
IF(AND($T901&lt;DATEVALUE("10/1/20"&amp;RIGHT(BQ$1,2)),$U901&lt;=DATEVALUE("9/30/20"&amp;RIGHT(BR$1,2))),NETWORKDAYS(DATEVALUE("10/1/20"&amp;RIGHT(BQ$1,2)),$U901,Holidays!$J$3:$J$937),
IF($T901&lt;DATEVALUE("10/1/20"&amp;RIGHT(BQ$1,2)),NETWORKDAYS(DATEVALUE("10/1/20"&amp;RIGHT(BQ$1,2)),DATEVALUE("9/30/20"&amp;RIGHT(BR$1,2)),Holidays!$J$3:$J$937),
IF($T901&gt;=DATEVALUE("10/1/20"&amp;RIGHT(BQ$1,2)),NETWORKDAYS($T901,DATEVALUE("9/30/20"&amp;RIGHT(BR$1,2)),Holidays!$J$3:$J$937),"")))),"")/(NETWORKDAYS($T901,$U901,Holidays!$J$3:$J$937)),0))</f>
        <v/>
      </c>
      <c r="BS901" s="87" t="str">
        <f>IF($Q901="","",IFERROR(IF(OR(AND($T901&gt;=DATEVALUE("10/1/20"&amp;RIGHT(BR$1,2)),$T901&lt;=DATEVALUE("9/30/20"&amp;RIGHT(BS$1,2))),AND($U901&gt;=DATEVALUE("10/1/20"&amp;RIGHT(BR$1,2)),$U901&lt;=DATEVALUE("9/30/20"&amp;RIGHT(BS$1,2))),AND($T901&lt;=DATEVALUE("10/1/20"&amp;RIGHT(BR$1,2)),$U901&gt;=DATEVALUE("9/30/20"&amp;RIGHT(BS$1,2)))),
IF(AND($T901&gt;=DATEVALUE("10/1/20"&amp;RIGHT(BR$1,2)),$U901&lt;=DATEVALUE("9/30/20"&amp;RIGHT(BS$1,2))),NETWORKDAYS($T901,$U901,Holidays!$J$3:$J$937),
IF(AND($T901&lt;DATEVALUE("10/1/20"&amp;RIGHT(BR$1,2)),$U901&lt;=DATEVALUE("9/30/20"&amp;RIGHT(BS$1,2))),NETWORKDAYS(DATEVALUE("10/1/20"&amp;RIGHT(BR$1,2)),$U901,Holidays!$J$3:$J$937),
IF($T901&lt;DATEVALUE("10/1/20"&amp;RIGHT(BR$1,2)),NETWORKDAYS(DATEVALUE("10/1/20"&amp;RIGHT(BR$1,2)),DATEVALUE("9/30/20"&amp;RIGHT(BS$1,2)),Holidays!$J$3:$J$937),
IF($T901&gt;=DATEVALUE("10/1/20"&amp;RIGHT(BR$1,2)),NETWORKDAYS($T901,DATEVALUE("9/30/20"&amp;RIGHT(BS$1,2)),Holidays!$J$3:$J$937),"")))),"")/(NETWORKDAYS($T901,$U901,Holidays!$J$3:$J$937)),0))</f>
        <v/>
      </c>
      <c r="BT901" s="87" t="str">
        <f>IF($Q901="","",IFERROR(IF(OR(AND($T901&gt;=DATEVALUE("10/1/20"&amp;RIGHT(BS$1,2)),$T901&lt;=DATEVALUE("9/30/20"&amp;RIGHT(BT$1,2))),AND($U901&gt;=DATEVALUE("10/1/20"&amp;RIGHT(BS$1,2)),$U901&lt;=DATEVALUE("9/30/20"&amp;RIGHT(BT$1,2))),AND($T901&lt;=DATEVALUE("10/1/20"&amp;RIGHT(BS$1,2)),$U901&gt;=DATEVALUE("9/30/20"&amp;RIGHT(BT$1,2)))),
IF(AND($T901&gt;=DATEVALUE("10/1/20"&amp;RIGHT(BS$1,2)),$U901&lt;=DATEVALUE("9/30/20"&amp;RIGHT(BT$1,2))),NETWORKDAYS($T901,$U901,Holidays!$J$3:$J$937),
IF(AND($T901&lt;DATEVALUE("10/1/20"&amp;RIGHT(BS$1,2)),$U901&lt;=DATEVALUE("9/30/20"&amp;RIGHT(BT$1,2))),NETWORKDAYS(DATEVALUE("10/1/20"&amp;RIGHT(BS$1,2)),$U901,Holidays!$J$3:$J$937),
IF($T901&lt;DATEVALUE("10/1/20"&amp;RIGHT(BS$1,2)),NETWORKDAYS(DATEVALUE("10/1/20"&amp;RIGHT(BS$1,2)),DATEVALUE("9/30/20"&amp;RIGHT(BT$1,2)),Holidays!$J$3:$J$937),
IF($T901&gt;=DATEVALUE("10/1/20"&amp;RIGHT(BS$1,2)),NETWORKDAYS($T901,DATEVALUE("9/30/20"&amp;RIGHT(BT$1,2)),Holidays!$J$3:$J$937),"")))),"")/(NETWORKDAYS($T901,$U901,Holidays!$J$3:$J$937)),0))</f>
        <v/>
      </c>
      <c r="BU901" s="87" t="str">
        <f>IF($Q901="","",IFERROR(IF(OR(AND($T901&gt;=DATEVALUE("10/1/20"&amp;RIGHT(BT$1,2)),$T901&lt;=DATEVALUE("9/30/20"&amp;RIGHT(BU$1,2))),AND($U901&gt;=DATEVALUE("10/1/20"&amp;RIGHT(BT$1,2)),$U901&lt;=DATEVALUE("9/30/20"&amp;RIGHT(BU$1,2))),AND($T901&lt;=DATEVALUE("10/1/20"&amp;RIGHT(BT$1,2)),$U901&gt;=DATEVALUE("9/30/20"&amp;RIGHT(BU$1,2)))),
IF(AND($T901&gt;=DATEVALUE("10/1/20"&amp;RIGHT(BT$1,2)),$U901&lt;=DATEVALUE("9/30/20"&amp;RIGHT(BU$1,2))),NETWORKDAYS($T901,$U901,Holidays!$J$3:$J$937),
IF(AND($T901&lt;DATEVALUE("10/1/20"&amp;RIGHT(BT$1,2)),$U901&lt;=DATEVALUE("9/30/20"&amp;RIGHT(BU$1,2))),NETWORKDAYS(DATEVALUE("10/1/20"&amp;RIGHT(BT$1,2)),$U901,Holidays!$J$3:$J$937),
IF($T901&lt;DATEVALUE("10/1/20"&amp;RIGHT(BT$1,2)),NETWORKDAYS(DATEVALUE("10/1/20"&amp;RIGHT(BT$1,2)),DATEVALUE("9/30/20"&amp;RIGHT(BU$1,2)),Holidays!$J$3:$J$937),
IF($T901&gt;=DATEVALUE("10/1/20"&amp;RIGHT(BT$1,2)),NETWORKDAYS($T901,DATEVALUE("9/30/20"&amp;RIGHT(BU$1,2)),Holidays!$J$3:$J$937),"")))),"")/(NETWORKDAYS($T901,$U901,Holidays!$J$3:$J$937)),0))</f>
        <v/>
      </c>
      <c r="BV901" s="87" t="str">
        <f>IF($Q901="","",IFERROR(IF(OR(AND($T901&gt;=DATEVALUE("10/1/20"&amp;RIGHT(BU$1,2)),$T901&lt;=DATEVALUE("9/30/20"&amp;RIGHT(BV$1,2))),AND($U901&gt;=DATEVALUE("10/1/20"&amp;RIGHT(BU$1,2)),$U901&lt;=DATEVALUE("9/30/20"&amp;RIGHT(BV$1,2))),AND($T901&lt;=DATEVALUE("10/1/20"&amp;RIGHT(BU$1,2)),$U901&gt;=DATEVALUE("9/30/20"&amp;RIGHT(BV$1,2)))),
IF(AND($T901&gt;=DATEVALUE("10/1/20"&amp;RIGHT(BU$1,2)),$U901&lt;=DATEVALUE("9/30/20"&amp;RIGHT(BV$1,2))),NETWORKDAYS($T901,$U901,Holidays!$J$3:$J$937),
IF(AND($T901&lt;DATEVALUE("10/1/20"&amp;RIGHT(BU$1,2)),$U901&lt;=DATEVALUE("9/30/20"&amp;RIGHT(BV$1,2))),NETWORKDAYS(DATEVALUE("10/1/20"&amp;RIGHT(BU$1,2)),$U901,Holidays!$J$3:$J$937),
IF($T901&lt;DATEVALUE("10/1/20"&amp;RIGHT(BU$1,2)),NETWORKDAYS(DATEVALUE("10/1/20"&amp;RIGHT(BU$1,2)),DATEVALUE("9/30/20"&amp;RIGHT(BV$1,2)),Holidays!$J$3:$J$937),
IF($T901&gt;=DATEVALUE("10/1/20"&amp;RIGHT(BU$1,2)),NETWORKDAYS($T901,DATEVALUE("9/30/20"&amp;RIGHT(BV$1,2)),Holidays!$J$3:$J$937),"")))),"")/(NETWORKDAYS($T901,$U901,Holidays!$J$3:$J$937)),0))</f>
        <v/>
      </c>
      <c r="BW901" s="87" t="str">
        <f>IF($Q901="","",IFERROR(IF(OR(AND($T901&gt;=DATEVALUE("10/1/20"&amp;RIGHT(BV$1,2)),$T901&lt;=DATEVALUE("9/30/20"&amp;RIGHT(BW$1,2))),AND($U901&gt;=DATEVALUE("10/1/20"&amp;RIGHT(BV$1,2)),$U901&lt;=DATEVALUE("9/30/20"&amp;RIGHT(BW$1,2))),AND($T901&lt;=DATEVALUE("10/1/20"&amp;RIGHT(BV$1,2)),$U901&gt;=DATEVALUE("9/30/20"&amp;RIGHT(BW$1,2)))),
IF(AND($T901&gt;=DATEVALUE("10/1/20"&amp;RIGHT(BV$1,2)),$U901&lt;=DATEVALUE("9/30/20"&amp;RIGHT(BW$1,2))),NETWORKDAYS($T901,$U901,Holidays!$J$3:$J$937),
IF(AND($T901&lt;DATEVALUE("10/1/20"&amp;RIGHT(BV$1,2)),$U901&lt;=DATEVALUE("9/30/20"&amp;RIGHT(BW$1,2))),NETWORKDAYS(DATEVALUE("10/1/20"&amp;RIGHT(BV$1,2)),$U901,Holidays!$J$3:$J$937),
IF($T901&lt;DATEVALUE("10/1/20"&amp;RIGHT(BV$1,2)),NETWORKDAYS(DATEVALUE("10/1/20"&amp;RIGHT(BV$1,2)),DATEVALUE("9/30/20"&amp;RIGHT(BW$1,2)),Holidays!$J$3:$J$937),
IF($T901&gt;=DATEVALUE("10/1/20"&amp;RIGHT(BV$1,2)),NETWORKDAYS($T901,DATEVALUE("9/30/20"&amp;RIGHT(BW$1,2)),Holidays!$J$3:$J$937),"")))),"")/(NETWORKDAYS($T901,$U901,Holidays!$J$3:$J$937)),0))</f>
        <v/>
      </c>
      <c r="BX901" s="87" t="str">
        <f>IF($Q901="","",IFERROR(IF(OR(AND($T901&gt;=DATEVALUE("10/1/20"&amp;RIGHT(BW$1,2)),$T901&lt;=DATEVALUE("9/30/20"&amp;RIGHT(BX$1,2))),AND($U901&gt;=DATEVALUE("10/1/20"&amp;RIGHT(BW$1,2)),$U901&lt;=DATEVALUE("9/30/20"&amp;RIGHT(BX$1,2))),AND($T901&lt;=DATEVALUE("10/1/20"&amp;RIGHT(BW$1,2)),$U901&gt;=DATEVALUE("9/30/20"&amp;RIGHT(BX$1,2)))),
IF(AND($T901&gt;=DATEVALUE("10/1/20"&amp;RIGHT(BW$1,2)),$U901&lt;=DATEVALUE("9/30/20"&amp;RIGHT(BX$1,2))),NETWORKDAYS($T901,$U901,Holidays!$J$3:$J$937),
IF(AND($T901&lt;DATEVALUE("10/1/20"&amp;RIGHT(BW$1,2)),$U901&lt;=DATEVALUE("9/30/20"&amp;RIGHT(BX$1,2))),NETWORKDAYS(DATEVALUE("10/1/20"&amp;RIGHT(BW$1,2)),$U901,Holidays!$J$3:$J$937),
IF($T901&lt;DATEVALUE("10/1/20"&amp;RIGHT(BW$1,2)),NETWORKDAYS(DATEVALUE("10/1/20"&amp;RIGHT(BW$1,2)),DATEVALUE("9/30/20"&amp;RIGHT(BX$1,2)),Holidays!$J$3:$J$937),
IF($T901&gt;=DATEVALUE("10/1/20"&amp;RIGHT(BW$1,2)),NETWORKDAYS($T901,DATEVALUE("9/30/20"&amp;RIGHT(BX$1,2)),Holidays!$J$3:$J$937),"")))),"")/(NETWORKDAYS($T901,$U901,Holidays!$J$3:$J$937)),0))</f>
        <v/>
      </c>
      <c r="BY901" s="87" t="str">
        <f>IF($Q901="","",IFERROR(IF(OR(AND($T901&gt;=DATEVALUE("10/1/20"&amp;RIGHT(BX$1,2)),$T901&lt;=DATEVALUE("9/30/20"&amp;RIGHT(BY$1,2))),AND($U901&gt;=DATEVALUE("10/1/20"&amp;RIGHT(BX$1,2)),$U901&lt;=DATEVALUE("9/30/20"&amp;RIGHT(BY$1,2))),AND($T901&lt;=DATEVALUE("10/1/20"&amp;RIGHT(BX$1,2)),$U901&gt;=DATEVALUE("9/30/20"&amp;RIGHT(BY$1,2)))),
IF(AND($T901&gt;=DATEVALUE("10/1/20"&amp;RIGHT(BX$1,2)),$U901&lt;=DATEVALUE("9/30/20"&amp;RIGHT(BY$1,2))),NETWORKDAYS($T901,$U901,Holidays!$J$3:$J$937),
IF(AND($T901&lt;DATEVALUE("10/1/20"&amp;RIGHT(BX$1,2)),$U901&lt;=DATEVALUE("9/30/20"&amp;RIGHT(BY$1,2))),NETWORKDAYS(DATEVALUE("10/1/20"&amp;RIGHT(BX$1,2)),$U901,Holidays!$J$3:$J$937),
IF($T901&lt;DATEVALUE("10/1/20"&amp;RIGHT(BX$1,2)),NETWORKDAYS(DATEVALUE("10/1/20"&amp;RIGHT(BX$1,2)),DATEVALUE("9/30/20"&amp;RIGHT(BY$1,2)),Holidays!$J$3:$J$937),
IF($T901&gt;=DATEVALUE("10/1/20"&amp;RIGHT(BX$1,2)),NETWORKDAYS($T901,DATEVALUE("9/30/20"&amp;RIGHT(BY$1,2)),Holidays!$J$3:$J$937),"")))),"")/(NETWORKDAYS($T901,$U901,Holidays!$J$3:$J$937)),0))</f>
        <v/>
      </c>
      <c r="BZ901" s="87" t="str">
        <f>IF($Q901="","",IFERROR(IF(OR(AND($T901&gt;=DATEVALUE("10/1/20"&amp;RIGHT(BY$1,2)),$T901&lt;=DATEVALUE("9/30/20"&amp;RIGHT(BZ$1,2))),AND($U901&gt;=DATEVALUE("10/1/20"&amp;RIGHT(BY$1,2)),$U901&lt;=DATEVALUE("9/30/20"&amp;RIGHT(BZ$1,2))),AND($T901&lt;=DATEVALUE("10/1/20"&amp;RIGHT(BY$1,2)),$U901&gt;=DATEVALUE("9/30/20"&amp;RIGHT(BZ$1,2)))),
IF(AND($T901&gt;=DATEVALUE("10/1/20"&amp;RIGHT(BY$1,2)),$U901&lt;=DATEVALUE("9/30/20"&amp;RIGHT(BZ$1,2))),NETWORKDAYS($T901,$U901,Holidays!$J$3:$J$937),
IF(AND($T901&lt;DATEVALUE("10/1/20"&amp;RIGHT(BY$1,2)),$U901&lt;=DATEVALUE("9/30/20"&amp;RIGHT(BZ$1,2))),NETWORKDAYS(DATEVALUE("10/1/20"&amp;RIGHT(BY$1,2)),$U901,Holidays!$J$3:$J$937),
IF($T901&lt;DATEVALUE("10/1/20"&amp;RIGHT(BY$1,2)),NETWORKDAYS(DATEVALUE("10/1/20"&amp;RIGHT(BY$1,2)),DATEVALUE("9/30/20"&amp;RIGHT(BZ$1,2)),Holidays!$J$3:$J$937),
IF($T901&gt;=DATEVALUE("10/1/20"&amp;RIGHT(BY$1,2)),NETWORKDAYS($T901,DATEVALUE("9/30/20"&amp;RIGHT(BZ$1,2)),Holidays!$J$3:$J$937),"")))),"")/(NETWORKDAYS($T901,$U901,Holidays!$J$3:$J$937)),0))</f>
        <v/>
      </c>
      <c r="CA901" s="87" t="str">
        <f>IF($Q901="","",IFERROR(IF(OR(AND($T901&gt;=DATEVALUE("10/1/20"&amp;RIGHT(BZ$1,2)),$T901&lt;=DATEVALUE("9/30/20"&amp;RIGHT(CA$1,2))),AND($U901&gt;=DATEVALUE("10/1/20"&amp;RIGHT(BZ$1,2)),$U901&lt;=DATEVALUE("9/30/20"&amp;RIGHT(CA$1,2))),AND($T901&lt;=DATEVALUE("10/1/20"&amp;RIGHT(BZ$1,2)),$U901&gt;=DATEVALUE("9/30/20"&amp;RIGHT(CA$1,2)))),
IF(AND($T901&gt;=DATEVALUE("10/1/20"&amp;RIGHT(BZ$1,2)),$U901&lt;=DATEVALUE("9/30/20"&amp;RIGHT(CA$1,2))),NETWORKDAYS($T901,$U901,Holidays!$J$3:$J$937),
IF(AND($T901&lt;DATEVALUE("10/1/20"&amp;RIGHT(BZ$1,2)),$U901&lt;=DATEVALUE("9/30/20"&amp;RIGHT(CA$1,2))),NETWORKDAYS(DATEVALUE("10/1/20"&amp;RIGHT(BZ$1,2)),$U901,Holidays!$J$3:$J$937),
IF($T901&lt;DATEVALUE("10/1/20"&amp;RIGHT(BZ$1,2)),NETWORKDAYS(DATEVALUE("10/1/20"&amp;RIGHT(BZ$1,2)),DATEVALUE("9/30/20"&amp;RIGHT(CA$1,2)),Holidays!$J$3:$J$937),
IF($T901&gt;=DATEVALUE("10/1/20"&amp;RIGHT(BZ$1,2)),NETWORKDAYS($T901,DATEVALUE("9/30/20"&amp;RIGHT(CA$1,2)),Holidays!$J$3:$J$937),"")))),"")/(NETWORKDAYS($T901,$U901,Holidays!$J$3:$J$937)),0))</f>
        <v/>
      </c>
      <c r="CB901" s="87" t="str">
        <f>IF($Q901="","",IFERROR(IF(OR(AND($T901&gt;=DATEVALUE("10/1/20"&amp;RIGHT(CA$1,2)),$T901&lt;=DATEVALUE("9/30/20"&amp;RIGHT(CB$1,2))),AND($U901&gt;=DATEVALUE("10/1/20"&amp;RIGHT(CA$1,2)),$U901&lt;=DATEVALUE("9/30/20"&amp;RIGHT(CB$1,2))),AND($T901&lt;=DATEVALUE("10/1/20"&amp;RIGHT(CA$1,2)),$U901&gt;=DATEVALUE("9/30/20"&amp;RIGHT(CB$1,2)))),
IF(AND($T901&gt;=DATEVALUE("10/1/20"&amp;RIGHT(CA$1,2)),$U901&lt;=DATEVALUE("9/30/20"&amp;RIGHT(CB$1,2))),NETWORKDAYS($T901,$U901,Holidays!$J$3:$J$937),
IF(AND($T901&lt;DATEVALUE("10/1/20"&amp;RIGHT(CA$1,2)),$U901&lt;=DATEVALUE("9/30/20"&amp;RIGHT(CB$1,2))),NETWORKDAYS(DATEVALUE("10/1/20"&amp;RIGHT(CA$1,2)),$U901,Holidays!$J$3:$J$937),
IF($T901&lt;DATEVALUE("10/1/20"&amp;RIGHT(CA$1,2)),NETWORKDAYS(DATEVALUE("10/1/20"&amp;RIGHT(CA$1,2)),DATEVALUE("9/30/20"&amp;RIGHT(CB$1,2)),Holidays!$J$3:$J$937),
IF($T901&gt;=DATEVALUE("10/1/20"&amp;RIGHT(CA$1,2)),NETWORKDAYS($T901,DATEVALUE("9/30/20"&amp;RIGHT(CB$1,2)),Holidays!$J$3:$J$937),"")))),"")/(NETWORKDAYS($T901,$U901,Holidays!$J$3:$J$937)),0))</f>
        <v/>
      </c>
    </row>
    <row r="902" spans="1:80">
      <c r="A902" s="97"/>
      <c r="B902" s="98" t="str">
        <f ca="1">IF(NOT($A902=""),OFFSET('WBS Reference &amp; User Procedure'!$A$1,MATCH($A902,'WBS Reference &amp; User Procedure'!$A:$A,0)-1,1),"")</f>
        <v/>
      </c>
      <c r="D902" s="97"/>
      <c r="T902" s="104" t="str">
        <f>IF(NOT(Q902=""),IF(NOT($S902=""),$S902,#REF!),"")</f>
        <v/>
      </c>
      <c r="U902" s="104" t="str">
        <f>IF(NOT(Q902=""),WORKDAY(T902,Q902,Holidays!$J$3:$J$937),"")</f>
        <v/>
      </c>
      <c r="V902" s="104"/>
      <c r="W902" s="104"/>
      <c r="X902" s="101" t="str">
        <f t="shared" si="197"/>
        <v/>
      </c>
      <c r="AL902" s="87" t="str">
        <f t="shared" ca="1" si="194"/>
        <v/>
      </c>
      <c r="AN902" s="87" t="str">
        <f t="shared" ca="1" si="202"/>
        <v/>
      </c>
      <c r="AO902" s="87" t="str">
        <f t="shared" ca="1" si="202"/>
        <v/>
      </c>
      <c r="AP902" s="87" t="str">
        <f t="shared" ca="1" si="202"/>
        <v/>
      </c>
      <c r="AQ902" s="87" t="str">
        <f t="shared" ca="1" si="202"/>
        <v/>
      </c>
      <c r="AR902" s="87" t="str">
        <f t="shared" ca="1" si="202"/>
        <v/>
      </c>
      <c r="AS902" s="87" t="str">
        <f t="shared" ca="1" si="202"/>
        <v/>
      </c>
      <c r="AT902" s="87" t="str">
        <f t="shared" ca="1" si="202"/>
        <v/>
      </c>
      <c r="AU902" s="87" t="str">
        <f t="shared" ca="1" si="202"/>
        <v/>
      </c>
      <c r="AV902" s="87" t="str">
        <f t="shared" ca="1" si="202"/>
        <v/>
      </c>
      <c r="AW902" s="87" t="str">
        <f t="shared" ca="1" si="202"/>
        <v/>
      </c>
      <c r="AX902" s="87" t="str">
        <f t="shared" ca="1" si="203"/>
        <v/>
      </c>
      <c r="AY902" s="87" t="str">
        <f t="shared" ca="1" si="203"/>
        <v/>
      </c>
      <c r="AZ902" s="87" t="str">
        <f t="shared" ca="1" si="203"/>
        <v/>
      </c>
      <c r="BA902" s="87" t="str">
        <f t="shared" ca="1" si="203"/>
        <v/>
      </c>
      <c r="BB902" s="87" t="str">
        <f t="shared" ca="1" si="203"/>
        <v/>
      </c>
      <c r="BC902" s="87" t="str">
        <f t="shared" ca="1" si="203"/>
        <v/>
      </c>
      <c r="BD902" s="87" t="str">
        <f t="shared" ca="1" si="203"/>
        <v/>
      </c>
      <c r="BE902" s="87" t="str">
        <f t="shared" ca="1" si="203"/>
        <v/>
      </c>
      <c r="BF902" s="87" t="str">
        <f t="shared" ca="1" si="203"/>
        <v/>
      </c>
      <c r="BG902" s="87" t="str">
        <f t="shared" ca="1" si="203"/>
        <v/>
      </c>
      <c r="BI902" s="87" t="str">
        <f>IF($Q902="","",IFERROR(IF(OR(AND($T902&gt;=DATEVALUE("10/1/20"&amp;RIGHT(BH$1,2)),$T902&lt;=DATEVALUE("9/30/20"&amp;RIGHT(BI$1,2))),AND($U902&gt;=DATEVALUE("10/1/20"&amp;RIGHT(BH$1,2)),$U902&lt;=DATEVALUE("9/30/20"&amp;RIGHT(BI$1,2))),AND($T902&lt;=DATEVALUE("10/1/20"&amp;RIGHT(BH$1,2)),$U902&gt;=DATEVALUE("9/30/20"&amp;RIGHT(BI$1,2)))),
IF(AND($T902&gt;=DATEVALUE("10/1/20"&amp;RIGHT(BH$1,2)),$U902&lt;=DATEVALUE("9/30/20"&amp;RIGHT(BI$1,2))),NETWORKDAYS($T902,$U902,Holidays!$J$3:$J$937),
IF(AND($T902&lt;DATEVALUE("10/1/20"&amp;RIGHT(BH$1,2)),$U902&lt;=DATEVALUE("9/30/20"&amp;RIGHT(BI$1,2))),NETWORKDAYS(DATEVALUE("10/1/20"&amp;RIGHT(BH$1,2)),$U902,Holidays!$J$3:$J$937),
IF($T902&lt;DATEVALUE("10/1/20"&amp;RIGHT(BH$1,2)),NETWORKDAYS(DATEVALUE("10/1/20"&amp;RIGHT(BH$1,2)),DATEVALUE("9/30/20"&amp;RIGHT(BI$1,2)),Holidays!$J$3:$J$937),
IF($T902&gt;=DATEVALUE("10/1/20"&amp;RIGHT(BH$1,2)),NETWORKDAYS($T902,DATEVALUE("9/30/20"&amp;RIGHT(BI$1,2)),Holidays!$J$3:$J$937),"")))),"")/(NETWORKDAYS($T902,$U902,Holidays!$J$3:$J$937)),0))</f>
        <v/>
      </c>
      <c r="BJ902" s="87" t="str">
        <f>IF($Q902="","",IFERROR(IF(OR(AND($T902&gt;=DATEVALUE("10/1/20"&amp;RIGHT(BI$1,2)),$T902&lt;=DATEVALUE("9/30/20"&amp;RIGHT(BJ$1,2))),AND($U902&gt;=DATEVALUE("10/1/20"&amp;RIGHT(BI$1,2)),$U902&lt;=DATEVALUE("9/30/20"&amp;RIGHT(BJ$1,2))),AND($T902&lt;=DATEVALUE("10/1/20"&amp;RIGHT(BI$1,2)),$U902&gt;=DATEVALUE("9/30/20"&amp;RIGHT(BJ$1,2)))),
IF(AND($T902&gt;=DATEVALUE("10/1/20"&amp;RIGHT(BI$1,2)),$U902&lt;=DATEVALUE("9/30/20"&amp;RIGHT(BJ$1,2))),NETWORKDAYS($T902,$U902,Holidays!$J$3:$J$937),
IF(AND($T902&lt;DATEVALUE("10/1/20"&amp;RIGHT(BI$1,2)),$U902&lt;=DATEVALUE("9/30/20"&amp;RIGHT(BJ$1,2))),NETWORKDAYS(DATEVALUE("10/1/20"&amp;RIGHT(BI$1,2)),$U902,Holidays!$J$3:$J$937),
IF($T902&lt;DATEVALUE("10/1/20"&amp;RIGHT(BI$1,2)),NETWORKDAYS(DATEVALUE("10/1/20"&amp;RIGHT(BI$1,2)),DATEVALUE("9/30/20"&amp;RIGHT(BJ$1,2)),Holidays!$J$3:$J$937),
IF($T902&gt;=DATEVALUE("10/1/20"&amp;RIGHT(BI$1,2)),NETWORKDAYS($T902,DATEVALUE("9/30/20"&amp;RIGHT(BJ$1,2)),Holidays!$J$3:$J$937),"")))),"")/(NETWORKDAYS($T902,$U902,Holidays!$J$3:$J$937)),0))</f>
        <v/>
      </c>
      <c r="BK902" s="87" t="str">
        <f>IF($Q902="","",IFERROR(IF(OR(AND($T902&gt;=DATEVALUE("10/1/20"&amp;RIGHT(BJ$1,2)),$T902&lt;=DATEVALUE("9/30/20"&amp;RIGHT(BK$1,2))),AND($U902&gt;=DATEVALUE("10/1/20"&amp;RIGHT(BJ$1,2)),$U902&lt;=DATEVALUE("9/30/20"&amp;RIGHT(BK$1,2))),AND($T902&lt;=DATEVALUE("10/1/20"&amp;RIGHT(BJ$1,2)),$U902&gt;=DATEVALUE("9/30/20"&amp;RIGHT(BK$1,2)))),
IF(AND($T902&gt;=DATEVALUE("10/1/20"&amp;RIGHT(BJ$1,2)),$U902&lt;=DATEVALUE("9/30/20"&amp;RIGHT(BK$1,2))),NETWORKDAYS($T902,$U902,Holidays!$J$3:$J$937),
IF(AND($T902&lt;DATEVALUE("10/1/20"&amp;RIGHT(BJ$1,2)),$U902&lt;=DATEVALUE("9/30/20"&amp;RIGHT(BK$1,2))),NETWORKDAYS(DATEVALUE("10/1/20"&amp;RIGHT(BJ$1,2)),$U902,Holidays!$J$3:$J$937),
IF($T902&lt;DATEVALUE("10/1/20"&amp;RIGHT(BJ$1,2)),NETWORKDAYS(DATEVALUE("10/1/20"&amp;RIGHT(BJ$1,2)),DATEVALUE("9/30/20"&amp;RIGHT(BK$1,2)),Holidays!$J$3:$J$937),
IF($T902&gt;=DATEVALUE("10/1/20"&amp;RIGHT(BJ$1,2)),NETWORKDAYS($T902,DATEVALUE("9/30/20"&amp;RIGHT(BK$1,2)),Holidays!$J$3:$J$937),"")))),"")/(NETWORKDAYS($T902,$U902,Holidays!$J$3:$J$937)),0))</f>
        <v/>
      </c>
      <c r="BL902" s="87" t="str">
        <f>IF($Q902="","",IFERROR(IF(OR(AND($T902&gt;=DATEVALUE("10/1/20"&amp;RIGHT(BK$1,2)),$T902&lt;=DATEVALUE("9/30/20"&amp;RIGHT(BL$1,2))),AND($U902&gt;=DATEVALUE("10/1/20"&amp;RIGHT(BK$1,2)),$U902&lt;=DATEVALUE("9/30/20"&amp;RIGHT(BL$1,2))),AND($T902&lt;=DATEVALUE("10/1/20"&amp;RIGHT(BK$1,2)),$U902&gt;=DATEVALUE("9/30/20"&amp;RIGHT(BL$1,2)))),
IF(AND($T902&gt;=DATEVALUE("10/1/20"&amp;RIGHT(BK$1,2)),$U902&lt;=DATEVALUE("9/30/20"&amp;RIGHT(BL$1,2))),NETWORKDAYS($T902,$U902,Holidays!$J$3:$J$937),
IF(AND($T902&lt;DATEVALUE("10/1/20"&amp;RIGHT(BK$1,2)),$U902&lt;=DATEVALUE("9/30/20"&amp;RIGHT(BL$1,2))),NETWORKDAYS(DATEVALUE("10/1/20"&amp;RIGHT(BK$1,2)),$U902,Holidays!$J$3:$J$937),
IF($T902&lt;DATEVALUE("10/1/20"&amp;RIGHT(BK$1,2)),NETWORKDAYS(DATEVALUE("10/1/20"&amp;RIGHT(BK$1,2)),DATEVALUE("9/30/20"&amp;RIGHT(BL$1,2)),Holidays!$J$3:$J$937),
IF($T902&gt;=DATEVALUE("10/1/20"&amp;RIGHT(BK$1,2)),NETWORKDAYS($T902,DATEVALUE("9/30/20"&amp;RIGHT(BL$1,2)),Holidays!$J$3:$J$937),"")))),"")/(NETWORKDAYS($T902,$U902,Holidays!$J$3:$J$937)),0))</f>
        <v/>
      </c>
      <c r="BM902" s="87" t="str">
        <f>IF($Q902="","",IFERROR(IF(OR(AND($T902&gt;=DATEVALUE("10/1/20"&amp;RIGHT(BL$1,2)),$T902&lt;=DATEVALUE("9/30/20"&amp;RIGHT(BM$1,2))),AND($U902&gt;=DATEVALUE("10/1/20"&amp;RIGHT(BL$1,2)),$U902&lt;=DATEVALUE("9/30/20"&amp;RIGHT(BM$1,2))),AND($T902&lt;=DATEVALUE("10/1/20"&amp;RIGHT(BL$1,2)),$U902&gt;=DATEVALUE("9/30/20"&amp;RIGHT(BM$1,2)))),
IF(AND($T902&gt;=DATEVALUE("10/1/20"&amp;RIGHT(BL$1,2)),$U902&lt;=DATEVALUE("9/30/20"&amp;RIGHT(BM$1,2))),NETWORKDAYS($T902,$U902,Holidays!$J$3:$J$937),
IF(AND($T902&lt;DATEVALUE("10/1/20"&amp;RIGHT(BL$1,2)),$U902&lt;=DATEVALUE("9/30/20"&amp;RIGHT(BM$1,2))),NETWORKDAYS(DATEVALUE("10/1/20"&amp;RIGHT(BL$1,2)),$U902,Holidays!$J$3:$J$937),
IF($T902&lt;DATEVALUE("10/1/20"&amp;RIGHT(BL$1,2)),NETWORKDAYS(DATEVALUE("10/1/20"&amp;RIGHT(BL$1,2)),DATEVALUE("9/30/20"&amp;RIGHT(BM$1,2)),Holidays!$J$3:$J$937),
IF($T902&gt;=DATEVALUE("10/1/20"&amp;RIGHT(BL$1,2)),NETWORKDAYS($T902,DATEVALUE("9/30/20"&amp;RIGHT(BM$1,2)),Holidays!$J$3:$J$937),"")))),"")/(NETWORKDAYS($T902,$U902,Holidays!$J$3:$J$937)),0))</f>
        <v/>
      </c>
      <c r="BN902" s="87" t="str">
        <f>IF($Q902="","",IFERROR(IF(OR(AND($T902&gt;=DATEVALUE("10/1/20"&amp;RIGHT(BM$1,2)),$T902&lt;=DATEVALUE("9/30/20"&amp;RIGHT(BN$1,2))),AND($U902&gt;=DATEVALUE("10/1/20"&amp;RIGHT(BM$1,2)),$U902&lt;=DATEVALUE("9/30/20"&amp;RIGHT(BN$1,2))),AND($T902&lt;=DATEVALUE("10/1/20"&amp;RIGHT(BM$1,2)),$U902&gt;=DATEVALUE("9/30/20"&amp;RIGHT(BN$1,2)))),
IF(AND($T902&gt;=DATEVALUE("10/1/20"&amp;RIGHT(BM$1,2)),$U902&lt;=DATEVALUE("9/30/20"&amp;RIGHT(BN$1,2))),NETWORKDAYS($T902,$U902,Holidays!$J$3:$J$937),
IF(AND($T902&lt;DATEVALUE("10/1/20"&amp;RIGHT(BM$1,2)),$U902&lt;=DATEVALUE("9/30/20"&amp;RIGHT(BN$1,2))),NETWORKDAYS(DATEVALUE("10/1/20"&amp;RIGHT(BM$1,2)),$U902,Holidays!$J$3:$J$937),
IF($T902&lt;DATEVALUE("10/1/20"&amp;RIGHT(BM$1,2)),NETWORKDAYS(DATEVALUE("10/1/20"&amp;RIGHT(BM$1,2)),DATEVALUE("9/30/20"&amp;RIGHT(BN$1,2)),Holidays!$J$3:$J$937),
IF($T902&gt;=DATEVALUE("10/1/20"&amp;RIGHT(BM$1,2)),NETWORKDAYS($T902,DATEVALUE("9/30/20"&amp;RIGHT(BN$1,2)),Holidays!$J$3:$J$937),"")))),"")/(NETWORKDAYS($T902,$U902,Holidays!$J$3:$J$937)),0))</f>
        <v/>
      </c>
      <c r="BO902" s="87" t="str">
        <f>IF($Q902="","",IFERROR(IF(OR(AND($T902&gt;=DATEVALUE("10/1/20"&amp;RIGHT(BN$1,2)),$T902&lt;=DATEVALUE("9/30/20"&amp;RIGHT(BO$1,2))),AND($U902&gt;=DATEVALUE("10/1/20"&amp;RIGHT(BN$1,2)),$U902&lt;=DATEVALUE("9/30/20"&amp;RIGHT(BO$1,2))),AND($T902&lt;=DATEVALUE("10/1/20"&amp;RIGHT(BN$1,2)),$U902&gt;=DATEVALUE("9/30/20"&amp;RIGHT(BO$1,2)))),
IF(AND($T902&gt;=DATEVALUE("10/1/20"&amp;RIGHT(BN$1,2)),$U902&lt;=DATEVALUE("9/30/20"&amp;RIGHT(BO$1,2))),NETWORKDAYS($T902,$U902,Holidays!$J$3:$J$937),
IF(AND($T902&lt;DATEVALUE("10/1/20"&amp;RIGHT(BN$1,2)),$U902&lt;=DATEVALUE("9/30/20"&amp;RIGHT(BO$1,2))),NETWORKDAYS(DATEVALUE("10/1/20"&amp;RIGHT(BN$1,2)),$U902,Holidays!$J$3:$J$937),
IF($T902&lt;DATEVALUE("10/1/20"&amp;RIGHT(BN$1,2)),NETWORKDAYS(DATEVALUE("10/1/20"&amp;RIGHT(BN$1,2)),DATEVALUE("9/30/20"&amp;RIGHT(BO$1,2)),Holidays!$J$3:$J$937),
IF($T902&gt;=DATEVALUE("10/1/20"&amp;RIGHT(BN$1,2)),NETWORKDAYS($T902,DATEVALUE("9/30/20"&amp;RIGHT(BO$1,2)),Holidays!$J$3:$J$937),"")))),"")/(NETWORKDAYS($T902,$U902,Holidays!$J$3:$J$937)),0))</f>
        <v/>
      </c>
      <c r="BP902" s="87" t="str">
        <f>IF($Q902="","",IFERROR(IF(OR(AND($T902&gt;=DATEVALUE("10/1/20"&amp;RIGHT(BO$1,2)),$T902&lt;=DATEVALUE("9/30/20"&amp;RIGHT(BP$1,2))),AND($U902&gt;=DATEVALUE("10/1/20"&amp;RIGHT(BO$1,2)),$U902&lt;=DATEVALUE("9/30/20"&amp;RIGHT(BP$1,2))),AND($T902&lt;=DATEVALUE("10/1/20"&amp;RIGHT(BO$1,2)),$U902&gt;=DATEVALUE("9/30/20"&amp;RIGHT(BP$1,2)))),
IF(AND($T902&gt;=DATEVALUE("10/1/20"&amp;RIGHT(BO$1,2)),$U902&lt;=DATEVALUE("9/30/20"&amp;RIGHT(BP$1,2))),NETWORKDAYS($T902,$U902,Holidays!$J$3:$J$937),
IF(AND($T902&lt;DATEVALUE("10/1/20"&amp;RIGHT(BO$1,2)),$U902&lt;=DATEVALUE("9/30/20"&amp;RIGHT(BP$1,2))),NETWORKDAYS(DATEVALUE("10/1/20"&amp;RIGHT(BO$1,2)),$U902,Holidays!$J$3:$J$937),
IF($T902&lt;DATEVALUE("10/1/20"&amp;RIGHT(BO$1,2)),NETWORKDAYS(DATEVALUE("10/1/20"&amp;RIGHT(BO$1,2)),DATEVALUE("9/30/20"&amp;RIGHT(BP$1,2)),Holidays!$J$3:$J$937),
IF($T902&gt;=DATEVALUE("10/1/20"&amp;RIGHT(BO$1,2)),NETWORKDAYS($T902,DATEVALUE("9/30/20"&amp;RIGHT(BP$1,2)),Holidays!$J$3:$J$937),"")))),"")/(NETWORKDAYS($T902,$U902,Holidays!$J$3:$J$937)),0))</f>
        <v/>
      </c>
      <c r="BQ902" s="87" t="str">
        <f>IF($Q902="","",IFERROR(IF(OR(AND($T902&gt;=DATEVALUE("10/1/20"&amp;RIGHT(BP$1,2)),$T902&lt;=DATEVALUE("9/30/20"&amp;RIGHT(BQ$1,2))),AND($U902&gt;=DATEVALUE("10/1/20"&amp;RIGHT(BP$1,2)),$U902&lt;=DATEVALUE("9/30/20"&amp;RIGHT(BQ$1,2))),AND($T902&lt;=DATEVALUE("10/1/20"&amp;RIGHT(BP$1,2)),$U902&gt;=DATEVALUE("9/30/20"&amp;RIGHT(BQ$1,2)))),
IF(AND($T902&gt;=DATEVALUE("10/1/20"&amp;RIGHT(BP$1,2)),$U902&lt;=DATEVALUE("9/30/20"&amp;RIGHT(BQ$1,2))),NETWORKDAYS($T902,$U902,Holidays!$J$3:$J$937),
IF(AND($T902&lt;DATEVALUE("10/1/20"&amp;RIGHT(BP$1,2)),$U902&lt;=DATEVALUE("9/30/20"&amp;RIGHT(BQ$1,2))),NETWORKDAYS(DATEVALUE("10/1/20"&amp;RIGHT(BP$1,2)),$U902,Holidays!$J$3:$J$937),
IF($T902&lt;DATEVALUE("10/1/20"&amp;RIGHT(BP$1,2)),NETWORKDAYS(DATEVALUE("10/1/20"&amp;RIGHT(BP$1,2)),DATEVALUE("9/30/20"&amp;RIGHT(BQ$1,2)),Holidays!$J$3:$J$937),
IF($T902&gt;=DATEVALUE("10/1/20"&amp;RIGHT(BP$1,2)),NETWORKDAYS($T902,DATEVALUE("9/30/20"&amp;RIGHT(BQ$1,2)),Holidays!$J$3:$J$937),"")))),"")/(NETWORKDAYS($T902,$U902,Holidays!$J$3:$J$937)),0))</f>
        <v/>
      </c>
      <c r="BR902" s="87" t="str">
        <f>IF($Q902="","",IFERROR(IF(OR(AND($T902&gt;=DATEVALUE("10/1/20"&amp;RIGHT(BQ$1,2)),$T902&lt;=DATEVALUE("9/30/20"&amp;RIGHT(BR$1,2))),AND($U902&gt;=DATEVALUE("10/1/20"&amp;RIGHT(BQ$1,2)),$U902&lt;=DATEVALUE("9/30/20"&amp;RIGHT(BR$1,2))),AND($T902&lt;=DATEVALUE("10/1/20"&amp;RIGHT(BQ$1,2)),$U902&gt;=DATEVALUE("9/30/20"&amp;RIGHT(BR$1,2)))),
IF(AND($T902&gt;=DATEVALUE("10/1/20"&amp;RIGHT(BQ$1,2)),$U902&lt;=DATEVALUE("9/30/20"&amp;RIGHT(BR$1,2))),NETWORKDAYS($T902,$U902,Holidays!$J$3:$J$937),
IF(AND($T902&lt;DATEVALUE("10/1/20"&amp;RIGHT(BQ$1,2)),$U902&lt;=DATEVALUE("9/30/20"&amp;RIGHT(BR$1,2))),NETWORKDAYS(DATEVALUE("10/1/20"&amp;RIGHT(BQ$1,2)),$U902,Holidays!$J$3:$J$937),
IF($T902&lt;DATEVALUE("10/1/20"&amp;RIGHT(BQ$1,2)),NETWORKDAYS(DATEVALUE("10/1/20"&amp;RIGHT(BQ$1,2)),DATEVALUE("9/30/20"&amp;RIGHT(BR$1,2)),Holidays!$J$3:$J$937),
IF($T902&gt;=DATEVALUE("10/1/20"&amp;RIGHT(BQ$1,2)),NETWORKDAYS($T902,DATEVALUE("9/30/20"&amp;RIGHT(BR$1,2)),Holidays!$J$3:$J$937),"")))),"")/(NETWORKDAYS($T902,$U902,Holidays!$J$3:$J$937)),0))</f>
        <v/>
      </c>
      <c r="BS902" s="87" t="str">
        <f>IF($Q902="","",IFERROR(IF(OR(AND($T902&gt;=DATEVALUE("10/1/20"&amp;RIGHT(BR$1,2)),$T902&lt;=DATEVALUE("9/30/20"&amp;RIGHT(BS$1,2))),AND($U902&gt;=DATEVALUE("10/1/20"&amp;RIGHT(BR$1,2)),$U902&lt;=DATEVALUE("9/30/20"&amp;RIGHT(BS$1,2))),AND($T902&lt;=DATEVALUE("10/1/20"&amp;RIGHT(BR$1,2)),$U902&gt;=DATEVALUE("9/30/20"&amp;RIGHT(BS$1,2)))),
IF(AND($T902&gt;=DATEVALUE("10/1/20"&amp;RIGHT(BR$1,2)),$U902&lt;=DATEVALUE("9/30/20"&amp;RIGHT(BS$1,2))),NETWORKDAYS($T902,$U902,Holidays!$J$3:$J$937),
IF(AND($T902&lt;DATEVALUE("10/1/20"&amp;RIGHT(BR$1,2)),$U902&lt;=DATEVALUE("9/30/20"&amp;RIGHT(BS$1,2))),NETWORKDAYS(DATEVALUE("10/1/20"&amp;RIGHT(BR$1,2)),$U902,Holidays!$J$3:$J$937),
IF($T902&lt;DATEVALUE("10/1/20"&amp;RIGHT(BR$1,2)),NETWORKDAYS(DATEVALUE("10/1/20"&amp;RIGHT(BR$1,2)),DATEVALUE("9/30/20"&amp;RIGHT(BS$1,2)),Holidays!$J$3:$J$937),
IF($T902&gt;=DATEVALUE("10/1/20"&amp;RIGHT(BR$1,2)),NETWORKDAYS($T902,DATEVALUE("9/30/20"&amp;RIGHT(BS$1,2)),Holidays!$J$3:$J$937),"")))),"")/(NETWORKDAYS($T902,$U902,Holidays!$J$3:$J$937)),0))</f>
        <v/>
      </c>
      <c r="BT902" s="87" t="str">
        <f>IF($Q902="","",IFERROR(IF(OR(AND($T902&gt;=DATEVALUE("10/1/20"&amp;RIGHT(BS$1,2)),$T902&lt;=DATEVALUE("9/30/20"&amp;RIGHT(BT$1,2))),AND($U902&gt;=DATEVALUE("10/1/20"&amp;RIGHT(BS$1,2)),$U902&lt;=DATEVALUE("9/30/20"&amp;RIGHT(BT$1,2))),AND($T902&lt;=DATEVALUE("10/1/20"&amp;RIGHT(BS$1,2)),$U902&gt;=DATEVALUE("9/30/20"&amp;RIGHT(BT$1,2)))),
IF(AND($T902&gt;=DATEVALUE("10/1/20"&amp;RIGHT(BS$1,2)),$U902&lt;=DATEVALUE("9/30/20"&amp;RIGHT(BT$1,2))),NETWORKDAYS($T902,$U902,Holidays!$J$3:$J$937),
IF(AND($T902&lt;DATEVALUE("10/1/20"&amp;RIGHT(BS$1,2)),$U902&lt;=DATEVALUE("9/30/20"&amp;RIGHT(BT$1,2))),NETWORKDAYS(DATEVALUE("10/1/20"&amp;RIGHT(BS$1,2)),$U902,Holidays!$J$3:$J$937),
IF($T902&lt;DATEVALUE("10/1/20"&amp;RIGHT(BS$1,2)),NETWORKDAYS(DATEVALUE("10/1/20"&amp;RIGHT(BS$1,2)),DATEVALUE("9/30/20"&amp;RIGHT(BT$1,2)),Holidays!$J$3:$J$937),
IF($T902&gt;=DATEVALUE("10/1/20"&amp;RIGHT(BS$1,2)),NETWORKDAYS($T902,DATEVALUE("9/30/20"&amp;RIGHT(BT$1,2)),Holidays!$J$3:$J$937),"")))),"")/(NETWORKDAYS($T902,$U902,Holidays!$J$3:$J$937)),0))</f>
        <v/>
      </c>
      <c r="BU902" s="87" t="str">
        <f>IF($Q902="","",IFERROR(IF(OR(AND($T902&gt;=DATEVALUE("10/1/20"&amp;RIGHT(BT$1,2)),$T902&lt;=DATEVALUE("9/30/20"&amp;RIGHT(BU$1,2))),AND($U902&gt;=DATEVALUE("10/1/20"&amp;RIGHT(BT$1,2)),$U902&lt;=DATEVALUE("9/30/20"&amp;RIGHT(BU$1,2))),AND($T902&lt;=DATEVALUE("10/1/20"&amp;RIGHT(BT$1,2)),$U902&gt;=DATEVALUE("9/30/20"&amp;RIGHT(BU$1,2)))),
IF(AND($T902&gt;=DATEVALUE("10/1/20"&amp;RIGHT(BT$1,2)),$U902&lt;=DATEVALUE("9/30/20"&amp;RIGHT(BU$1,2))),NETWORKDAYS($T902,$U902,Holidays!$J$3:$J$937),
IF(AND($T902&lt;DATEVALUE("10/1/20"&amp;RIGHT(BT$1,2)),$U902&lt;=DATEVALUE("9/30/20"&amp;RIGHT(BU$1,2))),NETWORKDAYS(DATEVALUE("10/1/20"&amp;RIGHT(BT$1,2)),$U902,Holidays!$J$3:$J$937),
IF($T902&lt;DATEVALUE("10/1/20"&amp;RIGHT(BT$1,2)),NETWORKDAYS(DATEVALUE("10/1/20"&amp;RIGHT(BT$1,2)),DATEVALUE("9/30/20"&amp;RIGHT(BU$1,2)),Holidays!$J$3:$J$937),
IF($T902&gt;=DATEVALUE("10/1/20"&amp;RIGHT(BT$1,2)),NETWORKDAYS($T902,DATEVALUE("9/30/20"&amp;RIGHT(BU$1,2)),Holidays!$J$3:$J$937),"")))),"")/(NETWORKDAYS($T902,$U902,Holidays!$J$3:$J$937)),0))</f>
        <v/>
      </c>
      <c r="BV902" s="87" t="str">
        <f>IF($Q902="","",IFERROR(IF(OR(AND($T902&gt;=DATEVALUE("10/1/20"&amp;RIGHT(BU$1,2)),$T902&lt;=DATEVALUE("9/30/20"&amp;RIGHT(BV$1,2))),AND($U902&gt;=DATEVALUE("10/1/20"&amp;RIGHT(BU$1,2)),$U902&lt;=DATEVALUE("9/30/20"&amp;RIGHT(BV$1,2))),AND($T902&lt;=DATEVALUE("10/1/20"&amp;RIGHT(BU$1,2)),$U902&gt;=DATEVALUE("9/30/20"&amp;RIGHT(BV$1,2)))),
IF(AND($T902&gt;=DATEVALUE("10/1/20"&amp;RIGHT(BU$1,2)),$U902&lt;=DATEVALUE("9/30/20"&amp;RIGHT(BV$1,2))),NETWORKDAYS($T902,$U902,Holidays!$J$3:$J$937),
IF(AND($T902&lt;DATEVALUE("10/1/20"&amp;RIGHT(BU$1,2)),$U902&lt;=DATEVALUE("9/30/20"&amp;RIGHT(BV$1,2))),NETWORKDAYS(DATEVALUE("10/1/20"&amp;RIGHT(BU$1,2)),$U902,Holidays!$J$3:$J$937),
IF($T902&lt;DATEVALUE("10/1/20"&amp;RIGHT(BU$1,2)),NETWORKDAYS(DATEVALUE("10/1/20"&amp;RIGHT(BU$1,2)),DATEVALUE("9/30/20"&amp;RIGHT(BV$1,2)),Holidays!$J$3:$J$937),
IF($T902&gt;=DATEVALUE("10/1/20"&amp;RIGHT(BU$1,2)),NETWORKDAYS($T902,DATEVALUE("9/30/20"&amp;RIGHT(BV$1,2)),Holidays!$J$3:$J$937),"")))),"")/(NETWORKDAYS($T902,$U902,Holidays!$J$3:$J$937)),0))</f>
        <v/>
      </c>
      <c r="BW902" s="87" t="str">
        <f>IF($Q902="","",IFERROR(IF(OR(AND($T902&gt;=DATEVALUE("10/1/20"&amp;RIGHT(BV$1,2)),$T902&lt;=DATEVALUE("9/30/20"&amp;RIGHT(BW$1,2))),AND($U902&gt;=DATEVALUE("10/1/20"&amp;RIGHT(BV$1,2)),$U902&lt;=DATEVALUE("9/30/20"&amp;RIGHT(BW$1,2))),AND($T902&lt;=DATEVALUE("10/1/20"&amp;RIGHT(BV$1,2)),$U902&gt;=DATEVALUE("9/30/20"&amp;RIGHT(BW$1,2)))),
IF(AND($T902&gt;=DATEVALUE("10/1/20"&amp;RIGHT(BV$1,2)),$U902&lt;=DATEVALUE("9/30/20"&amp;RIGHT(BW$1,2))),NETWORKDAYS($T902,$U902,Holidays!$J$3:$J$937),
IF(AND($T902&lt;DATEVALUE("10/1/20"&amp;RIGHT(BV$1,2)),$U902&lt;=DATEVALUE("9/30/20"&amp;RIGHT(BW$1,2))),NETWORKDAYS(DATEVALUE("10/1/20"&amp;RIGHT(BV$1,2)),$U902,Holidays!$J$3:$J$937),
IF($T902&lt;DATEVALUE("10/1/20"&amp;RIGHT(BV$1,2)),NETWORKDAYS(DATEVALUE("10/1/20"&amp;RIGHT(BV$1,2)),DATEVALUE("9/30/20"&amp;RIGHT(BW$1,2)),Holidays!$J$3:$J$937),
IF($T902&gt;=DATEVALUE("10/1/20"&amp;RIGHT(BV$1,2)),NETWORKDAYS($T902,DATEVALUE("9/30/20"&amp;RIGHT(BW$1,2)),Holidays!$J$3:$J$937),"")))),"")/(NETWORKDAYS($T902,$U902,Holidays!$J$3:$J$937)),0))</f>
        <v/>
      </c>
      <c r="BX902" s="87" t="str">
        <f>IF($Q902="","",IFERROR(IF(OR(AND($T902&gt;=DATEVALUE("10/1/20"&amp;RIGHT(BW$1,2)),$T902&lt;=DATEVALUE("9/30/20"&amp;RIGHT(BX$1,2))),AND($U902&gt;=DATEVALUE("10/1/20"&amp;RIGHT(BW$1,2)),$U902&lt;=DATEVALUE("9/30/20"&amp;RIGHT(BX$1,2))),AND($T902&lt;=DATEVALUE("10/1/20"&amp;RIGHT(BW$1,2)),$U902&gt;=DATEVALUE("9/30/20"&amp;RIGHT(BX$1,2)))),
IF(AND($T902&gt;=DATEVALUE("10/1/20"&amp;RIGHT(BW$1,2)),$U902&lt;=DATEVALUE("9/30/20"&amp;RIGHT(BX$1,2))),NETWORKDAYS($T902,$U902,Holidays!$J$3:$J$937),
IF(AND($T902&lt;DATEVALUE("10/1/20"&amp;RIGHT(BW$1,2)),$U902&lt;=DATEVALUE("9/30/20"&amp;RIGHT(BX$1,2))),NETWORKDAYS(DATEVALUE("10/1/20"&amp;RIGHT(BW$1,2)),$U902,Holidays!$J$3:$J$937),
IF($T902&lt;DATEVALUE("10/1/20"&amp;RIGHT(BW$1,2)),NETWORKDAYS(DATEVALUE("10/1/20"&amp;RIGHT(BW$1,2)),DATEVALUE("9/30/20"&amp;RIGHT(BX$1,2)),Holidays!$J$3:$J$937),
IF($T902&gt;=DATEVALUE("10/1/20"&amp;RIGHT(BW$1,2)),NETWORKDAYS($T902,DATEVALUE("9/30/20"&amp;RIGHT(BX$1,2)),Holidays!$J$3:$J$937),"")))),"")/(NETWORKDAYS($T902,$U902,Holidays!$J$3:$J$937)),0))</f>
        <v/>
      </c>
      <c r="BY902" s="87" t="str">
        <f>IF($Q902="","",IFERROR(IF(OR(AND($T902&gt;=DATEVALUE("10/1/20"&amp;RIGHT(BX$1,2)),$T902&lt;=DATEVALUE("9/30/20"&amp;RIGHT(BY$1,2))),AND($U902&gt;=DATEVALUE("10/1/20"&amp;RIGHT(BX$1,2)),$U902&lt;=DATEVALUE("9/30/20"&amp;RIGHT(BY$1,2))),AND($T902&lt;=DATEVALUE("10/1/20"&amp;RIGHT(BX$1,2)),$U902&gt;=DATEVALUE("9/30/20"&amp;RIGHT(BY$1,2)))),
IF(AND($T902&gt;=DATEVALUE("10/1/20"&amp;RIGHT(BX$1,2)),$U902&lt;=DATEVALUE("9/30/20"&amp;RIGHT(BY$1,2))),NETWORKDAYS($T902,$U902,Holidays!$J$3:$J$937),
IF(AND($T902&lt;DATEVALUE("10/1/20"&amp;RIGHT(BX$1,2)),$U902&lt;=DATEVALUE("9/30/20"&amp;RIGHT(BY$1,2))),NETWORKDAYS(DATEVALUE("10/1/20"&amp;RIGHT(BX$1,2)),$U902,Holidays!$J$3:$J$937),
IF($T902&lt;DATEVALUE("10/1/20"&amp;RIGHT(BX$1,2)),NETWORKDAYS(DATEVALUE("10/1/20"&amp;RIGHT(BX$1,2)),DATEVALUE("9/30/20"&amp;RIGHT(BY$1,2)),Holidays!$J$3:$J$937),
IF($T902&gt;=DATEVALUE("10/1/20"&amp;RIGHT(BX$1,2)),NETWORKDAYS($T902,DATEVALUE("9/30/20"&amp;RIGHT(BY$1,2)),Holidays!$J$3:$J$937),"")))),"")/(NETWORKDAYS($T902,$U902,Holidays!$J$3:$J$937)),0))</f>
        <v/>
      </c>
      <c r="BZ902" s="87" t="str">
        <f>IF($Q902="","",IFERROR(IF(OR(AND($T902&gt;=DATEVALUE("10/1/20"&amp;RIGHT(BY$1,2)),$T902&lt;=DATEVALUE("9/30/20"&amp;RIGHT(BZ$1,2))),AND($U902&gt;=DATEVALUE("10/1/20"&amp;RIGHT(BY$1,2)),$U902&lt;=DATEVALUE("9/30/20"&amp;RIGHT(BZ$1,2))),AND($T902&lt;=DATEVALUE("10/1/20"&amp;RIGHT(BY$1,2)),$U902&gt;=DATEVALUE("9/30/20"&amp;RIGHT(BZ$1,2)))),
IF(AND($T902&gt;=DATEVALUE("10/1/20"&amp;RIGHT(BY$1,2)),$U902&lt;=DATEVALUE("9/30/20"&amp;RIGHT(BZ$1,2))),NETWORKDAYS($T902,$U902,Holidays!$J$3:$J$937),
IF(AND($T902&lt;DATEVALUE("10/1/20"&amp;RIGHT(BY$1,2)),$U902&lt;=DATEVALUE("9/30/20"&amp;RIGHT(BZ$1,2))),NETWORKDAYS(DATEVALUE("10/1/20"&amp;RIGHT(BY$1,2)),$U902,Holidays!$J$3:$J$937),
IF($T902&lt;DATEVALUE("10/1/20"&amp;RIGHT(BY$1,2)),NETWORKDAYS(DATEVALUE("10/1/20"&amp;RIGHT(BY$1,2)),DATEVALUE("9/30/20"&amp;RIGHT(BZ$1,2)),Holidays!$J$3:$J$937),
IF($T902&gt;=DATEVALUE("10/1/20"&amp;RIGHT(BY$1,2)),NETWORKDAYS($T902,DATEVALUE("9/30/20"&amp;RIGHT(BZ$1,2)),Holidays!$J$3:$J$937),"")))),"")/(NETWORKDAYS($T902,$U902,Holidays!$J$3:$J$937)),0))</f>
        <v/>
      </c>
      <c r="CA902" s="87" t="str">
        <f>IF($Q902="","",IFERROR(IF(OR(AND($T902&gt;=DATEVALUE("10/1/20"&amp;RIGHT(BZ$1,2)),$T902&lt;=DATEVALUE("9/30/20"&amp;RIGHT(CA$1,2))),AND($U902&gt;=DATEVALUE("10/1/20"&amp;RIGHT(BZ$1,2)),$U902&lt;=DATEVALUE("9/30/20"&amp;RIGHT(CA$1,2))),AND($T902&lt;=DATEVALUE("10/1/20"&amp;RIGHT(BZ$1,2)),$U902&gt;=DATEVALUE("9/30/20"&amp;RIGHT(CA$1,2)))),
IF(AND($T902&gt;=DATEVALUE("10/1/20"&amp;RIGHT(BZ$1,2)),$U902&lt;=DATEVALUE("9/30/20"&amp;RIGHT(CA$1,2))),NETWORKDAYS($T902,$U902,Holidays!$J$3:$J$937),
IF(AND($T902&lt;DATEVALUE("10/1/20"&amp;RIGHT(BZ$1,2)),$U902&lt;=DATEVALUE("9/30/20"&amp;RIGHT(CA$1,2))),NETWORKDAYS(DATEVALUE("10/1/20"&amp;RIGHT(BZ$1,2)),$U902,Holidays!$J$3:$J$937),
IF($T902&lt;DATEVALUE("10/1/20"&amp;RIGHT(BZ$1,2)),NETWORKDAYS(DATEVALUE("10/1/20"&amp;RIGHT(BZ$1,2)),DATEVALUE("9/30/20"&amp;RIGHT(CA$1,2)),Holidays!$J$3:$J$937),
IF($T902&gt;=DATEVALUE("10/1/20"&amp;RIGHT(BZ$1,2)),NETWORKDAYS($T902,DATEVALUE("9/30/20"&amp;RIGHT(CA$1,2)),Holidays!$J$3:$J$937),"")))),"")/(NETWORKDAYS($T902,$U902,Holidays!$J$3:$J$937)),0))</f>
        <v/>
      </c>
      <c r="CB902" s="87" t="str">
        <f>IF($Q902="","",IFERROR(IF(OR(AND($T902&gt;=DATEVALUE("10/1/20"&amp;RIGHT(CA$1,2)),$T902&lt;=DATEVALUE("9/30/20"&amp;RIGHT(CB$1,2))),AND($U902&gt;=DATEVALUE("10/1/20"&amp;RIGHT(CA$1,2)),$U902&lt;=DATEVALUE("9/30/20"&amp;RIGHT(CB$1,2))),AND($T902&lt;=DATEVALUE("10/1/20"&amp;RIGHT(CA$1,2)),$U902&gt;=DATEVALUE("9/30/20"&amp;RIGHT(CB$1,2)))),
IF(AND($T902&gt;=DATEVALUE("10/1/20"&amp;RIGHT(CA$1,2)),$U902&lt;=DATEVALUE("9/30/20"&amp;RIGHT(CB$1,2))),NETWORKDAYS($T902,$U902,Holidays!$J$3:$J$937),
IF(AND($T902&lt;DATEVALUE("10/1/20"&amp;RIGHT(CA$1,2)),$U902&lt;=DATEVALUE("9/30/20"&amp;RIGHT(CB$1,2))),NETWORKDAYS(DATEVALUE("10/1/20"&amp;RIGHT(CA$1,2)),$U902,Holidays!$J$3:$J$937),
IF($T902&lt;DATEVALUE("10/1/20"&amp;RIGHT(CA$1,2)),NETWORKDAYS(DATEVALUE("10/1/20"&amp;RIGHT(CA$1,2)),DATEVALUE("9/30/20"&amp;RIGHT(CB$1,2)),Holidays!$J$3:$J$937),
IF($T902&gt;=DATEVALUE("10/1/20"&amp;RIGHT(CA$1,2)),NETWORKDAYS($T902,DATEVALUE("9/30/20"&amp;RIGHT(CB$1,2)),Holidays!$J$3:$J$937),"")))),"")/(NETWORKDAYS($T902,$U902,Holidays!$J$3:$J$937)),0))</f>
        <v/>
      </c>
    </row>
    <row r="903" spans="1:80">
      <c r="A903" s="97"/>
      <c r="B903" s="98" t="str">
        <f ca="1">IF(NOT($A903=""),OFFSET('WBS Reference &amp; User Procedure'!$A$1,MATCH($A903,'WBS Reference &amp; User Procedure'!$A:$A,0)-1,1),"")</f>
        <v/>
      </c>
      <c r="D903" s="97"/>
      <c r="T903" s="104" t="str">
        <f>IF(NOT(Q903=""),IF(NOT($S903=""),$S903,#REF!),"")</f>
        <v/>
      </c>
      <c r="U903" s="104" t="str">
        <f>IF(NOT(Q903=""),WORKDAY(T903,Q903,Holidays!$J$3:$J$937),"")</f>
        <v/>
      </c>
      <c r="V903" s="104"/>
      <c r="W903" s="104"/>
      <c r="X903" s="101" t="str">
        <f t="shared" si="197"/>
        <v/>
      </c>
      <c r="AL903" s="87" t="str">
        <f t="shared" ca="1" si="194"/>
        <v/>
      </c>
      <c r="AN903" s="87" t="str">
        <f t="shared" ca="1" si="202"/>
        <v/>
      </c>
      <c r="AO903" s="87" t="str">
        <f t="shared" ca="1" si="202"/>
        <v/>
      </c>
      <c r="AP903" s="87" t="str">
        <f t="shared" ca="1" si="202"/>
        <v/>
      </c>
      <c r="AQ903" s="87" t="str">
        <f t="shared" ca="1" si="202"/>
        <v/>
      </c>
      <c r="AR903" s="87" t="str">
        <f t="shared" ca="1" si="202"/>
        <v/>
      </c>
      <c r="AS903" s="87" t="str">
        <f t="shared" ca="1" si="202"/>
        <v/>
      </c>
      <c r="AT903" s="87" t="str">
        <f t="shared" ca="1" si="202"/>
        <v/>
      </c>
      <c r="AU903" s="87" t="str">
        <f t="shared" ca="1" si="202"/>
        <v/>
      </c>
      <c r="AV903" s="87" t="str">
        <f t="shared" ca="1" si="202"/>
        <v/>
      </c>
      <c r="AW903" s="87" t="str">
        <f t="shared" ca="1" si="202"/>
        <v/>
      </c>
      <c r="AX903" s="87" t="str">
        <f t="shared" ca="1" si="203"/>
        <v/>
      </c>
      <c r="AY903" s="87" t="str">
        <f t="shared" ca="1" si="203"/>
        <v/>
      </c>
      <c r="AZ903" s="87" t="str">
        <f t="shared" ca="1" si="203"/>
        <v/>
      </c>
      <c r="BA903" s="87" t="str">
        <f t="shared" ca="1" si="203"/>
        <v/>
      </c>
      <c r="BB903" s="87" t="str">
        <f t="shared" ca="1" si="203"/>
        <v/>
      </c>
      <c r="BC903" s="87" t="str">
        <f t="shared" ca="1" si="203"/>
        <v/>
      </c>
      <c r="BD903" s="87" t="str">
        <f t="shared" ca="1" si="203"/>
        <v/>
      </c>
      <c r="BE903" s="87" t="str">
        <f t="shared" ca="1" si="203"/>
        <v/>
      </c>
      <c r="BF903" s="87" t="str">
        <f t="shared" ca="1" si="203"/>
        <v/>
      </c>
      <c r="BG903" s="87" t="str">
        <f t="shared" ca="1" si="203"/>
        <v/>
      </c>
      <c r="BI903" s="87" t="str">
        <f>IF($Q903="","",IFERROR(IF(OR(AND($T903&gt;=DATEVALUE("10/1/20"&amp;RIGHT(BH$1,2)),$T903&lt;=DATEVALUE("9/30/20"&amp;RIGHT(BI$1,2))),AND($U903&gt;=DATEVALUE("10/1/20"&amp;RIGHT(BH$1,2)),$U903&lt;=DATEVALUE("9/30/20"&amp;RIGHT(BI$1,2))),AND($T903&lt;=DATEVALUE("10/1/20"&amp;RIGHT(BH$1,2)),$U903&gt;=DATEVALUE("9/30/20"&amp;RIGHT(BI$1,2)))),
IF(AND($T903&gt;=DATEVALUE("10/1/20"&amp;RIGHT(BH$1,2)),$U903&lt;=DATEVALUE("9/30/20"&amp;RIGHT(BI$1,2))),NETWORKDAYS($T903,$U903,Holidays!$J$3:$J$937),
IF(AND($T903&lt;DATEVALUE("10/1/20"&amp;RIGHT(BH$1,2)),$U903&lt;=DATEVALUE("9/30/20"&amp;RIGHT(BI$1,2))),NETWORKDAYS(DATEVALUE("10/1/20"&amp;RIGHT(BH$1,2)),$U903,Holidays!$J$3:$J$937),
IF($T903&lt;DATEVALUE("10/1/20"&amp;RIGHT(BH$1,2)),NETWORKDAYS(DATEVALUE("10/1/20"&amp;RIGHT(BH$1,2)),DATEVALUE("9/30/20"&amp;RIGHT(BI$1,2)),Holidays!$J$3:$J$937),
IF($T903&gt;=DATEVALUE("10/1/20"&amp;RIGHT(BH$1,2)),NETWORKDAYS($T903,DATEVALUE("9/30/20"&amp;RIGHT(BI$1,2)),Holidays!$J$3:$J$937),"")))),"")/(NETWORKDAYS($T903,$U903,Holidays!$J$3:$J$937)),0))</f>
        <v/>
      </c>
      <c r="BJ903" s="87" t="str">
        <f>IF($Q903="","",IFERROR(IF(OR(AND($T903&gt;=DATEVALUE("10/1/20"&amp;RIGHT(BI$1,2)),$T903&lt;=DATEVALUE("9/30/20"&amp;RIGHT(BJ$1,2))),AND($U903&gt;=DATEVALUE("10/1/20"&amp;RIGHT(BI$1,2)),$U903&lt;=DATEVALUE("9/30/20"&amp;RIGHT(BJ$1,2))),AND($T903&lt;=DATEVALUE("10/1/20"&amp;RIGHT(BI$1,2)),$U903&gt;=DATEVALUE("9/30/20"&amp;RIGHT(BJ$1,2)))),
IF(AND($T903&gt;=DATEVALUE("10/1/20"&amp;RIGHT(BI$1,2)),$U903&lt;=DATEVALUE("9/30/20"&amp;RIGHT(BJ$1,2))),NETWORKDAYS($T903,$U903,Holidays!$J$3:$J$937),
IF(AND($T903&lt;DATEVALUE("10/1/20"&amp;RIGHT(BI$1,2)),$U903&lt;=DATEVALUE("9/30/20"&amp;RIGHT(BJ$1,2))),NETWORKDAYS(DATEVALUE("10/1/20"&amp;RIGHT(BI$1,2)),$U903,Holidays!$J$3:$J$937),
IF($T903&lt;DATEVALUE("10/1/20"&amp;RIGHT(BI$1,2)),NETWORKDAYS(DATEVALUE("10/1/20"&amp;RIGHT(BI$1,2)),DATEVALUE("9/30/20"&amp;RIGHT(BJ$1,2)),Holidays!$J$3:$J$937),
IF($T903&gt;=DATEVALUE("10/1/20"&amp;RIGHT(BI$1,2)),NETWORKDAYS($T903,DATEVALUE("9/30/20"&amp;RIGHT(BJ$1,2)),Holidays!$J$3:$J$937),"")))),"")/(NETWORKDAYS($T903,$U903,Holidays!$J$3:$J$937)),0))</f>
        <v/>
      </c>
      <c r="BK903" s="87" t="str">
        <f>IF($Q903="","",IFERROR(IF(OR(AND($T903&gt;=DATEVALUE("10/1/20"&amp;RIGHT(BJ$1,2)),$T903&lt;=DATEVALUE("9/30/20"&amp;RIGHT(BK$1,2))),AND($U903&gt;=DATEVALUE("10/1/20"&amp;RIGHT(BJ$1,2)),$U903&lt;=DATEVALUE("9/30/20"&amp;RIGHT(BK$1,2))),AND($T903&lt;=DATEVALUE("10/1/20"&amp;RIGHT(BJ$1,2)),$U903&gt;=DATEVALUE("9/30/20"&amp;RIGHT(BK$1,2)))),
IF(AND($T903&gt;=DATEVALUE("10/1/20"&amp;RIGHT(BJ$1,2)),$U903&lt;=DATEVALUE("9/30/20"&amp;RIGHT(BK$1,2))),NETWORKDAYS($T903,$U903,Holidays!$J$3:$J$937),
IF(AND($T903&lt;DATEVALUE("10/1/20"&amp;RIGHT(BJ$1,2)),$U903&lt;=DATEVALUE("9/30/20"&amp;RIGHT(BK$1,2))),NETWORKDAYS(DATEVALUE("10/1/20"&amp;RIGHT(BJ$1,2)),$U903,Holidays!$J$3:$J$937),
IF($T903&lt;DATEVALUE("10/1/20"&amp;RIGHT(BJ$1,2)),NETWORKDAYS(DATEVALUE("10/1/20"&amp;RIGHT(BJ$1,2)),DATEVALUE("9/30/20"&amp;RIGHT(BK$1,2)),Holidays!$J$3:$J$937),
IF($T903&gt;=DATEVALUE("10/1/20"&amp;RIGHT(BJ$1,2)),NETWORKDAYS($T903,DATEVALUE("9/30/20"&amp;RIGHT(BK$1,2)),Holidays!$J$3:$J$937),"")))),"")/(NETWORKDAYS($T903,$U903,Holidays!$J$3:$J$937)),0))</f>
        <v/>
      </c>
      <c r="BL903" s="87" t="str">
        <f>IF($Q903="","",IFERROR(IF(OR(AND($T903&gt;=DATEVALUE("10/1/20"&amp;RIGHT(BK$1,2)),$T903&lt;=DATEVALUE("9/30/20"&amp;RIGHT(BL$1,2))),AND($U903&gt;=DATEVALUE("10/1/20"&amp;RIGHT(BK$1,2)),$U903&lt;=DATEVALUE("9/30/20"&amp;RIGHT(BL$1,2))),AND($T903&lt;=DATEVALUE("10/1/20"&amp;RIGHT(BK$1,2)),$U903&gt;=DATEVALUE("9/30/20"&amp;RIGHT(BL$1,2)))),
IF(AND($T903&gt;=DATEVALUE("10/1/20"&amp;RIGHT(BK$1,2)),$U903&lt;=DATEVALUE("9/30/20"&amp;RIGHT(BL$1,2))),NETWORKDAYS($T903,$U903,Holidays!$J$3:$J$937),
IF(AND($T903&lt;DATEVALUE("10/1/20"&amp;RIGHT(BK$1,2)),$U903&lt;=DATEVALUE("9/30/20"&amp;RIGHT(BL$1,2))),NETWORKDAYS(DATEVALUE("10/1/20"&amp;RIGHT(BK$1,2)),$U903,Holidays!$J$3:$J$937),
IF($T903&lt;DATEVALUE("10/1/20"&amp;RIGHT(BK$1,2)),NETWORKDAYS(DATEVALUE("10/1/20"&amp;RIGHT(BK$1,2)),DATEVALUE("9/30/20"&amp;RIGHT(BL$1,2)),Holidays!$J$3:$J$937),
IF($T903&gt;=DATEVALUE("10/1/20"&amp;RIGHT(BK$1,2)),NETWORKDAYS($T903,DATEVALUE("9/30/20"&amp;RIGHT(BL$1,2)),Holidays!$J$3:$J$937),"")))),"")/(NETWORKDAYS($T903,$U903,Holidays!$J$3:$J$937)),0))</f>
        <v/>
      </c>
      <c r="BM903" s="87" t="str">
        <f>IF($Q903="","",IFERROR(IF(OR(AND($T903&gt;=DATEVALUE("10/1/20"&amp;RIGHT(BL$1,2)),$T903&lt;=DATEVALUE("9/30/20"&amp;RIGHT(BM$1,2))),AND($U903&gt;=DATEVALUE("10/1/20"&amp;RIGHT(BL$1,2)),$U903&lt;=DATEVALUE("9/30/20"&amp;RIGHT(BM$1,2))),AND($T903&lt;=DATEVALUE("10/1/20"&amp;RIGHT(BL$1,2)),$U903&gt;=DATEVALUE("9/30/20"&amp;RIGHT(BM$1,2)))),
IF(AND($T903&gt;=DATEVALUE("10/1/20"&amp;RIGHT(BL$1,2)),$U903&lt;=DATEVALUE("9/30/20"&amp;RIGHT(BM$1,2))),NETWORKDAYS($T903,$U903,Holidays!$J$3:$J$937),
IF(AND($T903&lt;DATEVALUE("10/1/20"&amp;RIGHT(BL$1,2)),$U903&lt;=DATEVALUE("9/30/20"&amp;RIGHT(BM$1,2))),NETWORKDAYS(DATEVALUE("10/1/20"&amp;RIGHT(BL$1,2)),$U903,Holidays!$J$3:$J$937),
IF($T903&lt;DATEVALUE("10/1/20"&amp;RIGHT(BL$1,2)),NETWORKDAYS(DATEVALUE("10/1/20"&amp;RIGHT(BL$1,2)),DATEVALUE("9/30/20"&amp;RIGHT(BM$1,2)),Holidays!$J$3:$J$937),
IF($T903&gt;=DATEVALUE("10/1/20"&amp;RIGHT(BL$1,2)),NETWORKDAYS($T903,DATEVALUE("9/30/20"&amp;RIGHT(BM$1,2)),Holidays!$J$3:$J$937),"")))),"")/(NETWORKDAYS($T903,$U903,Holidays!$J$3:$J$937)),0))</f>
        <v/>
      </c>
      <c r="BN903" s="87" t="str">
        <f>IF($Q903="","",IFERROR(IF(OR(AND($T903&gt;=DATEVALUE("10/1/20"&amp;RIGHT(BM$1,2)),$T903&lt;=DATEVALUE("9/30/20"&amp;RIGHT(BN$1,2))),AND($U903&gt;=DATEVALUE("10/1/20"&amp;RIGHT(BM$1,2)),$U903&lt;=DATEVALUE("9/30/20"&amp;RIGHT(BN$1,2))),AND($T903&lt;=DATEVALUE("10/1/20"&amp;RIGHT(BM$1,2)),$U903&gt;=DATEVALUE("9/30/20"&amp;RIGHT(BN$1,2)))),
IF(AND($T903&gt;=DATEVALUE("10/1/20"&amp;RIGHT(BM$1,2)),$U903&lt;=DATEVALUE("9/30/20"&amp;RIGHT(BN$1,2))),NETWORKDAYS($T903,$U903,Holidays!$J$3:$J$937),
IF(AND($T903&lt;DATEVALUE("10/1/20"&amp;RIGHT(BM$1,2)),$U903&lt;=DATEVALUE("9/30/20"&amp;RIGHT(BN$1,2))),NETWORKDAYS(DATEVALUE("10/1/20"&amp;RIGHT(BM$1,2)),$U903,Holidays!$J$3:$J$937),
IF($T903&lt;DATEVALUE("10/1/20"&amp;RIGHT(BM$1,2)),NETWORKDAYS(DATEVALUE("10/1/20"&amp;RIGHT(BM$1,2)),DATEVALUE("9/30/20"&amp;RIGHT(BN$1,2)),Holidays!$J$3:$J$937),
IF($T903&gt;=DATEVALUE("10/1/20"&amp;RIGHT(BM$1,2)),NETWORKDAYS($T903,DATEVALUE("9/30/20"&amp;RIGHT(BN$1,2)),Holidays!$J$3:$J$937),"")))),"")/(NETWORKDAYS($T903,$U903,Holidays!$J$3:$J$937)),0))</f>
        <v/>
      </c>
      <c r="BO903" s="87" t="str">
        <f>IF($Q903="","",IFERROR(IF(OR(AND($T903&gt;=DATEVALUE("10/1/20"&amp;RIGHT(BN$1,2)),$T903&lt;=DATEVALUE("9/30/20"&amp;RIGHT(BO$1,2))),AND($U903&gt;=DATEVALUE("10/1/20"&amp;RIGHT(BN$1,2)),$U903&lt;=DATEVALUE("9/30/20"&amp;RIGHT(BO$1,2))),AND($T903&lt;=DATEVALUE("10/1/20"&amp;RIGHT(BN$1,2)),$U903&gt;=DATEVALUE("9/30/20"&amp;RIGHT(BO$1,2)))),
IF(AND($T903&gt;=DATEVALUE("10/1/20"&amp;RIGHT(BN$1,2)),$U903&lt;=DATEVALUE("9/30/20"&amp;RIGHT(BO$1,2))),NETWORKDAYS($T903,$U903,Holidays!$J$3:$J$937),
IF(AND($T903&lt;DATEVALUE("10/1/20"&amp;RIGHT(BN$1,2)),$U903&lt;=DATEVALUE("9/30/20"&amp;RIGHT(BO$1,2))),NETWORKDAYS(DATEVALUE("10/1/20"&amp;RIGHT(BN$1,2)),$U903,Holidays!$J$3:$J$937),
IF($T903&lt;DATEVALUE("10/1/20"&amp;RIGHT(BN$1,2)),NETWORKDAYS(DATEVALUE("10/1/20"&amp;RIGHT(BN$1,2)),DATEVALUE("9/30/20"&amp;RIGHT(BO$1,2)),Holidays!$J$3:$J$937),
IF($T903&gt;=DATEVALUE("10/1/20"&amp;RIGHT(BN$1,2)),NETWORKDAYS($T903,DATEVALUE("9/30/20"&amp;RIGHT(BO$1,2)),Holidays!$J$3:$J$937),"")))),"")/(NETWORKDAYS($T903,$U903,Holidays!$J$3:$J$937)),0))</f>
        <v/>
      </c>
      <c r="BP903" s="87" t="str">
        <f>IF($Q903="","",IFERROR(IF(OR(AND($T903&gt;=DATEVALUE("10/1/20"&amp;RIGHT(BO$1,2)),$T903&lt;=DATEVALUE("9/30/20"&amp;RIGHT(BP$1,2))),AND($U903&gt;=DATEVALUE("10/1/20"&amp;RIGHT(BO$1,2)),$U903&lt;=DATEVALUE("9/30/20"&amp;RIGHT(BP$1,2))),AND($T903&lt;=DATEVALUE("10/1/20"&amp;RIGHT(BO$1,2)),$U903&gt;=DATEVALUE("9/30/20"&amp;RIGHT(BP$1,2)))),
IF(AND($T903&gt;=DATEVALUE("10/1/20"&amp;RIGHT(BO$1,2)),$U903&lt;=DATEVALUE("9/30/20"&amp;RIGHT(BP$1,2))),NETWORKDAYS($T903,$U903,Holidays!$J$3:$J$937),
IF(AND($T903&lt;DATEVALUE("10/1/20"&amp;RIGHT(BO$1,2)),$U903&lt;=DATEVALUE("9/30/20"&amp;RIGHT(BP$1,2))),NETWORKDAYS(DATEVALUE("10/1/20"&amp;RIGHT(BO$1,2)),$U903,Holidays!$J$3:$J$937),
IF($T903&lt;DATEVALUE("10/1/20"&amp;RIGHT(BO$1,2)),NETWORKDAYS(DATEVALUE("10/1/20"&amp;RIGHT(BO$1,2)),DATEVALUE("9/30/20"&amp;RIGHT(BP$1,2)),Holidays!$J$3:$J$937),
IF($T903&gt;=DATEVALUE("10/1/20"&amp;RIGHT(BO$1,2)),NETWORKDAYS($T903,DATEVALUE("9/30/20"&amp;RIGHT(BP$1,2)),Holidays!$J$3:$J$937),"")))),"")/(NETWORKDAYS($T903,$U903,Holidays!$J$3:$J$937)),0))</f>
        <v/>
      </c>
      <c r="BQ903" s="87" t="str">
        <f>IF($Q903="","",IFERROR(IF(OR(AND($T903&gt;=DATEVALUE("10/1/20"&amp;RIGHT(BP$1,2)),$T903&lt;=DATEVALUE("9/30/20"&amp;RIGHT(BQ$1,2))),AND($U903&gt;=DATEVALUE("10/1/20"&amp;RIGHT(BP$1,2)),$U903&lt;=DATEVALUE("9/30/20"&amp;RIGHT(BQ$1,2))),AND($T903&lt;=DATEVALUE("10/1/20"&amp;RIGHT(BP$1,2)),$U903&gt;=DATEVALUE("9/30/20"&amp;RIGHT(BQ$1,2)))),
IF(AND($T903&gt;=DATEVALUE("10/1/20"&amp;RIGHT(BP$1,2)),$U903&lt;=DATEVALUE("9/30/20"&amp;RIGHT(BQ$1,2))),NETWORKDAYS($T903,$U903,Holidays!$J$3:$J$937),
IF(AND($T903&lt;DATEVALUE("10/1/20"&amp;RIGHT(BP$1,2)),$U903&lt;=DATEVALUE("9/30/20"&amp;RIGHT(BQ$1,2))),NETWORKDAYS(DATEVALUE("10/1/20"&amp;RIGHT(BP$1,2)),$U903,Holidays!$J$3:$J$937),
IF($T903&lt;DATEVALUE("10/1/20"&amp;RIGHT(BP$1,2)),NETWORKDAYS(DATEVALUE("10/1/20"&amp;RIGHT(BP$1,2)),DATEVALUE("9/30/20"&amp;RIGHT(BQ$1,2)),Holidays!$J$3:$J$937),
IF($T903&gt;=DATEVALUE("10/1/20"&amp;RIGHT(BP$1,2)),NETWORKDAYS($T903,DATEVALUE("9/30/20"&amp;RIGHT(BQ$1,2)),Holidays!$J$3:$J$937),"")))),"")/(NETWORKDAYS($T903,$U903,Holidays!$J$3:$J$937)),0))</f>
        <v/>
      </c>
      <c r="BR903" s="87" t="str">
        <f>IF($Q903="","",IFERROR(IF(OR(AND($T903&gt;=DATEVALUE("10/1/20"&amp;RIGHT(BQ$1,2)),$T903&lt;=DATEVALUE("9/30/20"&amp;RIGHT(BR$1,2))),AND($U903&gt;=DATEVALUE("10/1/20"&amp;RIGHT(BQ$1,2)),$U903&lt;=DATEVALUE("9/30/20"&amp;RIGHT(BR$1,2))),AND($T903&lt;=DATEVALUE("10/1/20"&amp;RIGHT(BQ$1,2)),$U903&gt;=DATEVALUE("9/30/20"&amp;RIGHT(BR$1,2)))),
IF(AND($T903&gt;=DATEVALUE("10/1/20"&amp;RIGHT(BQ$1,2)),$U903&lt;=DATEVALUE("9/30/20"&amp;RIGHT(BR$1,2))),NETWORKDAYS($T903,$U903,Holidays!$J$3:$J$937),
IF(AND($T903&lt;DATEVALUE("10/1/20"&amp;RIGHT(BQ$1,2)),$U903&lt;=DATEVALUE("9/30/20"&amp;RIGHT(BR$1,2))),NETWORKDAYS(DATEVALUE("10/1/20"&amp;RIGHT(BQ$1,2)),$U903,Holidays!$J$3:$J$937),
IF($T903&lt;DATEVALUE("10/1/20"&amp;RIGHT(BQ$1,2)),NETWORKDAYS(DATEVALUE("10/1/20"&amp;RIGHT(BQ$1,2)),DATEVALUE("9/30/20"&amp;RIGHT(BR$1,2)),Holidays!$J$3:$J$937),
IF($T903&gt;=DATEVALUE("10/1/20"&amp;RIGHT(BQ$1,2)),NETWORKDAYS($T903,DATEVALUE("9/30/20"&amp;RIGHT(BR$1,2)),Holidays!$J$3:$J$937),"")))),"")/(NETWORKDAYS($T903,$U903,Holidays!$J$3:$J$937)),0))</f>
        <v/>
      </c>
      <c r="BS903" s="87" t="str">
        <f>IF($Q903="","",IFERROR(IF(OR(AND($T903&gt;=DATEVALUE("10/1/20"&amp;RIGHT(BR$1,2)),$T903&lt;=DATEVALUE("9/30/20"&amp;RIGHT(BS$1,2))),AND($U903&gt;=DATEVALUE("10/1/20"&amp;RIGHT(BR$1,2)),$U903&lt;=DATEVALUE("9/30/20"&amp;RIGHT(BS$1,2))),AND($T903&lt;=DATEVALUE("10/1/20"&amp;RIGHT(BR$1,2)),$U903&gt;=DATEVALUE("9/30/20"&amp;RIGHT(BS$1,2)))),
IF(AND($T903&gt;=DATEVALUE("10/1/20"&amp;RIGHT(BR$1,2)),$U903&lt;=DATEVALUE("9/30/20"&amp;RIGHT(BS$1,2))),NETWORKDAYS($T903,$U903,Holidays!$J$3:$J$937),
IF(AND($T903&lt;DATEVALUE("10/1/20"&amp;RIGHT(BR$1,2)),$U903&lt;=DATEVALUE("9/30/20"&amp;RIGHT(BS$1,2))),NETWORKDAYS(DATEVALUE("10/1/20"&amp;RIGHT(BR$1,2)),$U903,Holidays!$J$3:$J$937),
IF($T903&lt;DATEVALUE("10/1/20"&amp;RIGHT(BR$1,2)),NETWORKDAYS(DATEVALUE("10/1/20"&amp;RIGHT(BR$1,2)),DATEVALUE("9/30/20"&amp;RIGHT(BS$1,2)),Holidays!$J$3:$J$937),
IF($T903&gt;=DATEVALUE("10/1/20"&amp;RIGHT(BR$1,2)),NETWORKDAYS($T903,DATEVALUE("9/30/20"&amp;RIGHT(BS$1,2)),Holidays!$J$3:$J$937),"")))),"")/(NETWORKDAYS($T903,$U903,Holidays!$J$3:$J$937)),0))</f>
        <v/>
      </c>
      <c r="BT903" s="87" t="str">
        <f>IF($Q903="","",IFERROR(IF(OR(AND($T903&gt;=DATEVALUE("10/1/20"&amp;RIGHT(BS$1,2)),$T903&lt;=DATEVALUE("9/30/20"&amp;RIGHT(BT$1,2))),AND($U903&gt;=DATEVALUE("10/1/20"&amp;RIGHT(BS$1,2)),$U903&lt;=DATEVALUE("9/30/20"&amp;RIGHT(BT$1,2))),AND($T903&lt;=DATEVALUE("10/1/20"&amp;RIGHT(BS$1,2)),$U903&gt;=DATEVALUE("9/30/20"&amp;RIGHT(BT$1,2)))),
IF(AND($T903&gt;=DATEVALUE("10/1/20"&amp;RIGHT(BS$1,2)),$U903&lt;=DATEVALUE("9/30/20"&amp;RIGHT(BT$1,2))),NETWORKDAYS($T903,$U903,Holidays!$J$3:$J$937),
IF(AND($T903&lt;DATEVALUE("10/1/20"&amp;RIGHT(BS$1,2)),$U903&lt;=DATEVALUE("9/30/20"&amp;RIGHT(BT$1,2))),NETWORKDAYS(DATEVALUE("10/1/20"&amp;RIGHT(BS$1,2)),$U903,Holidays!$J$3:$J$937),
IF($T903&lt;DATEVALUE("10/1/20"&amp;RIGHT(BS$1,2)),NETWORKDAYS(DATEVALUE("10/1/20"&amp;RIGHT(BS$1,2)),DATEVALUE("9/30/20"&amp;RIGHT(BT$1,2)),Holidays!$J$3:$J$937),
IF($T903&gt;=DATEVALUE("10/1/20"&amp;RIGHT(BS$1,2)),NETWORKDAYS($T903,DATEVALUE("9/30/20"&amp;RIGHT(BT$1,2)),Holidays!$J$3:$J$937),"")))),"")/(NETWORKDAYS($T903,$U903,Holidays!$J$3:$J$937)),0))</f>
        <v/>
      </c>
      <c r="BU903" s="87" t="str">
        <f>IF($Q903="","",IFERROR(IF(OR(AND($T903&gt;=DATEVALUE("10/1/20"&amp;RIGHT(BT$1,2)),$T903&lt;=DATEVALUE("9/30/20"&amp;RIGHT(BU$1,2))),AND($U903&gt;=DATEVALUE("10/1/20"&amp;RIGHT(BT$1,2)),$U903&lt;=DATEVALUE("9/30/20"&amp;RIGHT(BU$1,2))),AND($T903&lt;=DATEVALUE("10/1/20"&amp;RIGHT(BT$1,2)),$U903&gt;=DATEVALUE("9/30/20"&amp;RIGHT(BU$1,2)))),
IF(AND($T903&gt;=DATEVALUE("10/1/20"&amp;RIGHT(BT$1,2)),$U903&lt;=DATEVALUE("9/30/20"&amp;RIGHT(BU$1,2))),NETWORKDAYS($T903,$U903,Holidays!$J$3:$J$937),
IF(AND($T903&lt;DATEVALUE("10/1/20"&amp;RIGHT(BT$1,2)),$U903&lt;=DATEVALUE("9/30/20"&amp;RIGHT(BU$1,2))),NETWORKDAYS(DATEVALUE("10/1/20"&amp;RIGHT(BT$1,2)),$U903,Holidays!$J$3:$J$937),
IF($T903&lt;DATEVALUE("10/1/20"&amp;RIGHT(BT$1,2)),NETWORKDAYS(DATEVALUE("10/1/20"&amp;RIGHT(BT$1,2)),DATEVALUE("9/30/20"&amp;RIGHT(BU$1,2)),Holidays!$J$3:$J$937),
IF($T903&gt;=DATEVALUE("10/1/20"&amp;RIGHT(BT$1,2)),NETWORKDAYS($T903,DATEVALUE("9/30/20"&amp;RIGHT(BU$1,2)),Holidays!$J$3:$J$937),"")))),"")/(NETWORKDAYS($T903,$U903,Holidays!$J$3:$J$937)),0))</f>
        <v/>
      </c>
      <c r="BV903" s="87" t="str">
        <f>IF($Q903="","",IFERROR(IF(OR(AND($T903&gt;=DATEVALUE("10/1/20"&amp;RIGHT(BU$1,2)),$T903&lt;=DATEVALUE("9/30/20"&amp;RIGHT(BV$1,2))),AND($U903&gt;=DATEVALUE("10/1/20"&amp;RIGHT(BU$1,2)),$U903&lt;=DATEVALUE("9/30/20"&amp;RIGHT(BV$1,2))),AND($T903&lt;=DATEVALUE("10/1/20"&amp;RIGHT(BU$1,2)),$U903&gt;=DATEVALUE("9/30/20"&amp;RIGHT(BV$1,2)))),
IF(AND($T903&gt;=DATEVALUE("10/1/20"&amp;RIGHT(BU$1,2)),$U903&lt;=DATEVALUE("9/30/20"&amp;RIGHT(BV$1,2))),NETWORKDAYS($T903,$U903,Holidays!$J$3:$J$937),
IF(AND($T903&lt;DATEVALUE("10/1/20"&amp;RIGHT(BU$1,2)),$U903&lt;=DATEVALUE("9/30/20"&amp;RIGHT(BV$1,2))),NETWORKDAYS(DATEVALUE("10/1/20"&amp;RIGHT(BU$1,2)),$U903,Holidays!$J$3:$J$937),
IF($T903&lt;DATEVALUE("10/1/20"&amp;RIGHT(BU$1,2)),NETWORKDAYS(DATEVALUE("10/1/20"&amp;RIGHT(BU$1,2)),DATEVALUE("9/30/20"&amp;RIGHT(BV$1,2)),Holidays!$J$3:$J$937),
IF($T903&gt;=DATEVALUE("10/1/20"&amp;RIGHT(BU$1,2)),NETWORKDAYS($T903,DATEVALUE("9/30/20"&amp;RIGHT(BV$1,2)),Holidays!$J$3:$J$937),"")))),"")/(NETWORKDAYS($T903,$U903,Holidays!$J$3:$J$937)),0))</f>
        <v/>
      </c>
      <c r="BW903" s="87" t="str">
        <f>IF($Q903="","",IFERROR(IF(OR(AND($T903&gt;=DATEVALUE("10/1/20"&amp;RIGHT(BV$1,2)),$T903&lt;=DATEVALUE("9/30/20"&amp;RIGHT(BW$1,2))),AND($U903&gt;=DATEVALUE("10/1/20"&amp;RIGHT(BV$1,2)),$U903&lt;=DATEVALUE("9/30/20"&amp;RIGHT(BW$1,2))),AND($T903&lt;=DATEVALUE("10/1/20"&amp;RIGHT(BV$1,2)),$U903&gt;=DATEVALUE("9/30/20"&amp;RIGHT(BW$1,2)))),
IF(AND($T903&gt;=DATEVALUE("10/1/20"&amp;RIGHT(BV$1,2)),$U903&lt;=DATEVALUE("9/30/20"&amp;RIGHT(BW$1,2))),NETWORKDAYS($T903,$U903,Holidays!$J$3:$J$937),
IF(AND($T903&lt;DATEVALUE("10/1/20"&amp;RIGHT(BV$1,2)),$U903&lt;=DATEVALUE("9/30/20"&amp;RIGHT(BW$1,2))),NETWORKDAYS(DATEVALUE("10/1/20"&amp;RIGHT(BV$1,2)),$U903,Holidays!$J$3:$J$937),
IF($T903&lt;DATEVALUE("10/1/20"&amp;RIGHT(BV$1,2)),NETWORKDAYS(DATEVALUE("10/1/20"&amp;RIGHT(BV$1,2)),DATEVALUE("9/30/20"&amp;RIGHT(BW$1,2)),Holidays!$J$3:$J$937),
IF($T903&gt;=DATEVALUE("10/1/20"&amp;RIGHT(BV$1,2)),NETWORKDAYS($T903,DATEVALUE("9/30/20"&amp;RIGHT(BW$1,2)),Holidays!$J$3:$J$937),"")))),"")/(NETWORKDAYS($T903,$U903,Holidays!$J$3:$J$937)),0))</f>
        <v/>
      </c>
      <c r="BX903" s="87" t="str">
        <f>IF($Q903="","",IFERROR(IF(OR(AND($T903&gt;=DATEVALUE("10/1/20"&amp;RIGHT(BW$1,2)),$T903&lt;=DATEVALUE("9/30/20"&amp;RIGHT(BX$1,2))),AND($U903&gt;=DATEVALUE("10/1/20"&amp;RIGHT(BW$1,2)),$U903&lt;=DATEVALUE("9/30/20"&amp;RIGHT(BX$1,2))),AND($T903&lt;=DATEVALUE("10/1/20"&amp;RIGHT(BW$1,2)),$U903&gt;=DATEVALUE("9/30/20"&amp;RIGHT(BX$1,2)))),
IF(AND($T903&gt;=DATEVALUE("10/1/20"&amp;RIGHT(BW$1,2)),$U903&lt;=DATEVALUE("9/30/20"&amp;RIGHT(BX$1,2))),NETWORKDAYS($T903,$U903,Holidays!$J$3:$J$937),
IF(AND($T903&lt;DATEVALUE("10/1/20"&amp;RIGHT(BW$1,2)),$U903&lt;=DATEVALUE("9/30/20"&amp;RIGHT(BX$1,2))),NETWORKDAYS(DATEVALUE("10/1/20"&amp;RIGHT(BW$1,2)),$U903,Holidays!$J$3:$J$937),
IF($T903&lt;DATEVALUE("10/1/20"&amp;RIGHT(BW$1,2)),NETWORKDAYS(DATEVALUE("10/1/20"&amp;RIGHT(BW$1,2)),DATEVALUE("9/30/20"&amp;RIGHT(BX$1,2)),Holidays!$J$3:$J$937),
IF($T903&gt;=DATEVALUE("10/1/20"&amp;RIGHT(BW$1,2)),NETWORKDAYS($T903,DATEVALUE("9/30/20"&amp;RIGHT(BX$1,2)),Holidays!$J$3:$J$937),"")))),"")/(NETWORKDAYS($T903,$U903,Holidays!$J$3:$J$937)),0))</f>
        <v/>
      </c>
      <c r="BY903" s="87" t="str">
        <f>IF($Q903="","",IFERROR(IF(OR(AND($T903&gt;=DATEVALUE("10/1/20"&amp;RIGHT(BX$1,2)),$T903&lt;=DATEVALUE("9/30/20"&amp;RIGHT(BY$1,2))),AND($U903&gt;=DATEVALUE("10/1/20"&amp;RIGHT(BX$1,2)),$U903&lt;=DATEVALUE("9/30/20"&amp;RIGHT(BY$1,2))),AND($T903&lt;=DATEVALUE("10/1/20"&amp;RIGHT(BX$1,2)),$U903&gt;=DATEVALUE("9/30/20"&amp;RIGHT(BY$1,2)))),
IF(AND($T903&gt;=DATEVALUE("10/1/20"&amp;RIGHT(BX$1,2)),$U903&lt;=DATEVALUE("9/30/20"&amp;RIGHT(BY$1,2))),NETWORKDAYS($T903,$U903,Holidays!$J$3:$J$937),
IF(AND($T903&lt;DATEVALUE("10/1/20"&amp;RIGHT(BX$1,2)),$U903&lt;=DATEVALUE("9/30/20"&amp;RIGHT(BY$1,2))),NETWORKDAYS(DATEVALUE("10/1/20"&amp;RIGHT(BX$1,2)),$U903,Holidays!$J$3:$J$937),
IF($T903&lt;DATEVALUE("10/1/20"&amp;RIGHT(BX$1,2)),NETWORKDAYS(DATEVALUE("10/1/20"&amp;RIGHT(BX$1,2)),DATEVALUE("9/30/20"&amp;RIGHT(BY$1,2)),Holidays!$J$3:$J$937),
IF($T903&gt;=DATEVALUE("10/1/20"&amp;RIGHT(BX$1,2)),NETWORKDAYS($T903,DATEVALUE("9/30/20"&amp;RIGHT(BY$1,2)),Holidays!$J$3:$J$937),"")))),"")/(NETWORKDAYS($T903,$U903,Holidays!$J$3:$J$937)),0))</f>
        <v/>
      </c>
      <c r="BZ903" s="87" t="str">
        <f>IF($Q903="","",IFERROR(IF(OR(AND($T903&gt;=DATEVALUE("10/1/20"&amp;RIGHT(BY$1,2)),$T903&lt;=DATEVALUE("9/30/20"&amp;RIGHT(BZ$1,2))),AND($U903&gt;=DATEVALUE("10/1/20"&amp;RIGHT(BY$1,2)),$U903&lt;=DATEVALUE("9/30/20"&amp;RIGHT(BZ$1,2))),AND($T903&lt;=DATEVALUE("10/1/20"&amp;RIGHT(BY$1,2)),$U903&gt;=DATEVALUE("9/30/20"&amp;RIGHT(BZ$1,2)))),
IF(AND($T903&gt;=DATEVALUE("10/1/20"&amp;RIGHT(BY$1,2)),$U903&lt;=DATEVALUE("9/30/20"&amp;RIGHT(BZ$1,2))),NETWORKDAYS($T903,$U903,Holidays!$J$3:$J$937),
IF(AND($T903&lt;DATEVALUE("10/1/20"&amp;RIGHT(BY$1,2)),$U903&lt;=DATEVALUE("9/30/20"&amp;RIGHT(BZ$1,2))),NETWORKDAYS(DATEVALUE("10/1/20"&amp;RIGHT(BY$1,2)),$U903,Holidays!$J$3:$J$937),
IF($T903&lt;DATEVALUE("10/1/20"&amp;RIGHT(BY$1,2)),NETWORKDAYS(DATEVALUE("10/1/20"&amp;RIGHT(BY$1,2)),DATEVALUE("9/30/20"&amp;RIGHT(BZ$1,2)),Holidays!$J$3:$J$937),
IF($T903&gt;=DATEVALUE("10/1/20"&amp;RIGHT(BY$1,2)),NETWORKDAYS($T903,DATEVALUE("9/30/20"&amp;RIGHT(BZ$1,2)),Holidays!$J$3:$J$937),"")))),"")/(NETWORKDAYS($T903,$U903,Holidays!$J$3:$J$937)),0))</f>
        <v/>
      </c>
      <c r="CA903" s="87" t="str">
        <f>IF($Q903="","",IFERROR(IF(OR(AND($T903&gt;=DATEVALUE("10/1/20"&amp;RIGHT(BZ$1,2)),$T903&lt;=DATEVALUE("9/30/20"&amp;RIGHT(CA$1,2))),AND($U903&gt;=DATEVALUE("10/1/20"&amp;RIGHT(BZ$1,2)),$U903&lt;=DATEVALUE("9/30/20"&amp;RIGHT(CA$1,2))),AND($T903&lt;=DATEVALUE("10/1/20"&amp;RIGHT(BZ$1,2)),$U903&gt;=DATEVALUE("9/30/20"&amp;RIGHT(CA$1,2)))),
IF(AND($T903&gt;=DATEVALUE("10/1/20"&amp;RIGHT(BZ$1,2)),$U903&lt;=DATEVALUE("9/30/20"&amp;RIGHT(CA$1,2))),NETWORKDAYS($T903,$U903,Holidays!$J$3:$J$937),
IF(AND($T903&lt;DATEVALUE("10/1/20"&amp;RIGHT(BZ$1,2)),$U903&lt;=DATEVALUE("9/30/20"&amp;RIGHT(CA$1,2))),NETWORKDAYS(DATEVALUE("10/1/20"&amp;RIGHT(BZ$1,2)),$U903,Holidays!$J$3:$J$937),
IF($T903&lt;DATEVALUE("10/1/20"&amp;RIGHT(BZ$1,2)),NETWORKDAYS(DATEVALUE("10/1/20"&amp;RIGHT(BZ$1,2)),DATEVALUE("9/30/20"&amp;RIGHT(CA$1,2)),Holidays!$J$3:$J$937),
IF($T903&gt;=DATEVALUE("10/1/20"&amp;RIGHT(BZ$1,2)),NETWORKDAYS($T903,DATEVALUE("9/30/20"&amp;RIGHT(CA$1,2)),Holidays!$J$3:$J$937),"")))),"")/(NETWORKDAYS($T903,$U903,Holidays!$J$3:$J$937)),0))</f>
        <v/>
      </c>
      <c r="CB903" s="87" t="str">
        <f>IF($Q903="","",IFERROR(IF(OR(AND($T903&gt;=DATEVALUE("10/1/20"&amp;RIGHT(CA$1,2)),$T903&lt;=DATEVALUE("9/30/20"&amp;RIGHT(CB$1,2))),AND($U903&gt;=DATEVALUE("10/1/20"&amp;RIGHT(CA$1,2)),$U903&lt;=DATEVALUE("9/30/20"&amp;RIGHT(CB$1,2))),AND($T903&lt;=DATEVALUE("10/1/20"&amp;RIGHT(CA$1,2)),$U903&gt;=DATEVALUE("9/30/20"&amp;RIGHT(CB$1,2)))),
IF(AND($T903&gt;=DATEVALUE("10/1/20"&amp;RIGHT(CA$1,2)),$U903&lt;=DATEVALUE("9/30/20"&amp;RIGHT(CB$1,2))),NETWORKDAYS($T903,$U903,Holidays!$J$3:$J$937),
IF(AND($T903&lt;DATEVALUE("10/1/20"&amp;RIGHT(CA$1,2)),$U903&lt;=DATEVALUE("9/30/20"&amp;RIGHT(CB$1,2))),NETWORKDAYS(DATEVALUE("10/1/20"&amp;RIGHT(CA$1,2)),$U903,Holidays!$J$3:$J$937),
IF($T903&lt;DATEVALUE("10/1/20"&amp;RIGHT(CA$1,2)),NETWORKDAYS(DATEVALUE("10/1/20"&amp;RIGHT(CA$1,2)),DATEVALUE("9/30/20"&amp;RIGHT(CB$1,2)),Holidays!$J$3:$J$937),
IF($T903&gt;=DATEVALUE("10/1/20"&amp;RIGHT(CA$1,2)),NETWORKDAYS($T903,DATEVALUE("9/30/20"&amp;RIGHT(CB$1,2)),Holidays!$J$3:$J$937),"")))),"")/(NETWORKDAYS($T903,$U903,Holidays!$J$3:$J$937)),0))</f>
        <v/>
      </c>
    </row>
    <row r="904" spans="1:80">
      <c r="A904" s="97"/>
      <c r="B904" s="98" t="str">
        <f ca="1">IF(NOT($A904=""),OFFSET('WBS Reference &amp; User Procedure'!$A$1,MATCH($A904,'WBS Reference &amp; User Procedure'!$A:$A,0)-1,1),"")</f>
        <v/>
      </c>
      <c r="D904" s="97"/>
      <c r="T904" s="104" t="str">
        <f>IF(NOT(Q904=""),IF(NOT($S904=""),$S904,#REF!),"")</f>
        <v/>
      </c>
      <c r="U904" s="104" t="str">
        <f>IF(NOT(Q904=""),WORKDAY(T904,Q904,Holidays!$J$3:$J$937),"")</f>
        <v/>
      </c>
      <c r="V904" s="104"/>
      <c r="W904" s="104"/>
      <c r="X904" s="101" t="str">
        <f t="shared" si="197"/>
        <v/>
      </c>
      <c r="AL904" s="87" t="str">
        <f t="shared" ca="1" si="194"/>
        <v/>
      </c>
      <c r="AN904" s="87" t="str">
        <f t="shared" ca="1" si="202"/>
        <v/>
      </c>
      <c r="AO904" s="87" t="str">
        <f t="shared" ca="1" si="202"/>
        <v/>
      </c>
      <c r="AP904" s="87" t="str">
        <f t="shared" ca="1" si="202"/>
        <v/>
      </c>
      <c r="AQ904" s="87" t="str">
        <f t="shared" ca="1" si="202"/>
        <v/>
      </c>
      <c r="AR904" s="87" t="str">
        <f t="shared" ca="1" si="202"/>
        <v/>
      </c>
      <c r="AS904" s="87" t="str">
        <f t="shared" ca="1" si="202"/>
        <v/>
      </c>
      <c r="AT904" s="87" t="str">
        <f t="shared" ca="1" si="202"/>
        <v/>
      </c>
      <c r="AU904" s="87" t="str">
        <f t="shared" ca="1" si="202"/>
        <v/>
      </c>
      <c r="AV904" s="87" t="str">
        <f t="shared" ca="1" si="202"/>
        <v/>
      </c>
      <c r="AW904" s="87" t="str">
        <f t="shared" ca="1" si="202"/>
        <v/>
      </c>
      <c r="AX904" s="87" t="str">
        <f t="shared" ca="1" si="203"/>
        <v/>
      </c>
      <c r="AY904" s="87" t="str">
        <f t="shared" ca="1" si="203"/>
        <v/>
      </c>
      <c r="AZ904" s="87" t="str">
        <f t="shared" ca="1" si="203"/>
        <v/>
      </c>
      <c r="BA904" s="87" t="str">
        <f t="shared" ca="1" si="203"/>
        <v/>
      </c>
      <c r="BB904" s="87" t="str">
        <f t="shared" ca="1" si="203"/>
        <v/>
      </c>
      <c r="BC904" s="87" t="str">
        <f t="shared" ca="1" si="203"/>
        <v/>
      </c>
      <c r="BD904" s="87" t="str">
        <f t="shared" ca="1" si="203"/>
        <v/>
      </c>
      <c r="BE904" s="87" t="str">
        <f t="shared" ca="1" si="203"/>
        <v/>
      </c>
      <c r="BF904" s="87" t="str">
        <f t="shared" ca="1" si="203"/>
        <v/>
      </c>
      <c r="BG904" s="87" t="str">
        <f t="shared" ca="1" si="203"/>
        <v/>
      </c>
      <c r="BI904" s="87" t="str">
        <f>IF($Q904="","",IFERROR(IF(OR(AND($T904&gt;=DATEVALUE("10/1/20"&amp;RIGHT(BH$1,2)),$T904&lt;=DATEVALUE("9/30/20"&amp;RIGHT(BI$1,2))),AND($U904&gt;=DATEVALUE("10/1/20"&amp;RIGHT(BH$1,2)),$U904&lt;=DATEVALUE("9/30/20"&amp;RIGHT(BI$1,2))),AND($T904&lt;=DATEVALUE("10/1/20"&amp;RIGHT(BH$1,2)),$U904&gt;=DATEVALUE("9/30/20"&amp;RIGHT(BI$1,2)))),
IF(AND($T904&gt;=DATEVALUE("10/1/20"&amp;RIGHT(BH$1,2)),$U904&lt;=DATEVALUE("9/30/20"&amp;RIGHT(BI$1,2))),NETWORKDAYS($T904,$U904,Holidays!$J$3:$J$937),
IF(AND($T904&lt;DATEVALUE("10/1/20"&amp;RIGHT(BH$1,2)),$U904&lt;=DATEVALUE("9/30/20"&amp;RIGHT(BI$1,2))),NETWORKDAYS(DATEVALUE("10/1/20"&amp;RIGHT(BH$1,2)),$U904,Holidays!$J$3:$J$937),
IF($T904&lt;DATEVALUE("10/1/20"&amp;RIGHT(BH$1,2)),NETWORKDAYS(DATEVALUE("10/1/20"&amp;RIGHT(BH$1,2)),DATEVALUE("9/30/20"&amp;RIGHT(BI$1,2)),Holidays!$J$3:$J$937),
IF($T904&gt;=DATEVALUE("10/1/20"&amp;RIGHT(BH$1,2)),NETWORKDAYS($T904,DATEVALUE("9/30/20"&amp;RIGHT(BI$1,2)),Holidays!$J$3:$J$937),"")))),"")/(NETWORKDAYS($T904,$U904,Holidays!$J$3:$J$937)),0))</f>
        <v/>
      </c>
      <c r="BJ904" s="87" t="str">
        <f>IF($Q904="","",IFERROR(IF(OR(AND($T904&gt;=DATEVALUE("10/1/20"&amp;RIGHT(BI$1,2)),$T904&lt;=DATEVALUE("9/30/20"&amp;RIGHT(BJ$1,2))),AND($U904&gt;=DATEVALUE("10/1/20"&amp;RIGHT(BI$1,2)),$U904&lt;=DATEVALUE("9/30/20"&amp;RIGHT(BJ$1,2))),AND($T904&lt;=DATEVALUE("10/1/20"&amp;RIGHT(BI$1,2)),$U904&gt;=DATEVALUE("9/30/20"&amp;RIGHT(BJ$1,2)))),
IF(AND($T904&gt;=DATEVALUE("10/1/20"&amp;RIGHT(BI$1,2)),$U904&lt;=DATEVALUE("9/30/20"&amp;RIGHT(BJ$1,2))),NETWORKDAYS($T904,$U904,Holidays!$J$3:$J$937),
IF(AND($T904&lt;DATEVALUE("10/1/20"&amp;RIGHT(BI$1,2)),$U904&lt;=DATEVALUE("9/30/20"&amp;RIGHT(BJ$1,2))),NETWORKDAYS(DATEVALUE("10/1/20"&amp;RIGHT(BI$1,2)),$U904,Holidays!$J$3:$J$937),
IF($T904&lt;DATEVALUE("10/1/20"&amp;RIGHT(BI$1,2)),NETWORKDAYS(DATEVALUE("10/1/20"&amp;RIGHT(BI$1,2)),DATEVALUE("9/30/20"&amp;RIGHT(BJ$1,2)),Holidays!$J$3:$J$937),
IF($T904&gt;=DATEVALUE("10/1/20"&amp;RIGHT(BI$1,2)),NETWORKDAYS($T904,DATEVALUE("9/30/20"&amp;RIGHT(BJ$1,2)),Holidays!$J$3:$J$937),"")))),"")/(NETWORKDAYS($T904,$U904,Holidays!$J$3:$J$937)),0))</f>
        <v/>
      </c>
      <c r="BK904" s="87" t="str">
        <f>IF($Q904="","",IFERROR(IF(OR(AND($T904&gt;=DATEVALUE("10/1/20"&amp;RIGHT(BJ$1,2)),$T904&lt;=DATEVALUE("9/30/20"&amp;RIGHT(BK$1,2))),AND($U904&gt;=DATEVALUE("10/1/20"&amp;RIGHT(BJ$1,2)),$U904&lt;=DATEVALUE("9/30/20"&amp;RIGHT(BK$1,2))),AND($T904&lt;=DATEVALUE("10/1/20"&amp;RIGHT(BJ$1,2)),$U904&gt;=DATEVALUE("9/30/20"&amp;RIGHT(BK$1,2)))),
IF(AND($T904&gt;=DATEVALUE("10/1/20"&amp;RIGHT(BJ$1,2)),$U904&lt;=DATEVALUE("9/30/20"&amp;RIGHT(BK$1,2))),NETWORKDAYS($T904,$U904,Holidays!$J$3:$J$937),
IF(AND($T904&lt;DATEVALUE("10/1/20"&amp;RIGHT(BJ$1,2)),$U904&lt;=DATEVALUE("9/30/20"&amp;RIGHT(BK$1,2))),NETWORKDAYS(DATEVALUE("10/1/20"&amp;RIGHT(BJ$1,2)),$U904,Holidays!$J$3:$J$937),
IF($T904&lt;DATEVALUE("10/1/20"&amp;RIGHT(BJ$1,2)),NETWORKDAYS(DATEVALUE("10/1/20"&amp;RIGHT(BJ$1,2)),DATEVALUE("9/30/20"&amp;RIGHT(BK$1,2)),Holidays!$J$3:$J$937),
IF($T904&gt;=DATEVALUE("10/1/20"&amp;RIGHT(BJ$1,2)),NETWORKDAYS($T904,DATEVALUE("9/30/20"&amp;RIGHT(BK$1,2)),Holidays!$J$3:$J$937),"")))),"")/(NETWORKDAYS($T904,$U904,Holidays!$J$3:$J$937)),0))</f>
        <v/>
      </c>
      <c r="BL904" s="87" t="str">
        <f>IF($Q904="","",IFERROR(IF(OR(AND($T904&gt;=DATEVALUE("10/1/20"&amp;RIGHT(BK$1,2)),$T904&lt;=DATEVALUE("9/30/20"&amp;RIGHT(BL$1,2))),AND($U904&gt;=DATEVALUE("10/1/20"&amp;RIGHT(BK$1,2)),$U904&lt;=DATEVALUE("9/30/20"&amp;RIGHT(BL$1,2))),AND($T904&lt;=DATEVALUE("10/1/20"&amp;RIGHT(BK$1,2)),$U904&gt;=DATEVALUE("9/30/20"&amp;RIGHT(BL$1,2)))),
IF(AND($T904&gt;=DATEVALUE("10/1/20"&amp;RIGHT(BK$1,2)),$U904&lt;=DATEVALUE("9/30/20"&amp;RIGHT(BL$1,2))),NETWORKDAYS($T904,$U904,Holidays!$J$3:$J$937),
IF(AND($T904&lt;DATEVALUE("10/1/20"&amp;RIGHT(BK$1,2)),$U904&lt;=DATEVALUE("9/30/20"&amp;RIGHT(BL$1,2))),NETWORKDAYS(DATEVALUE("10/1/20"&amp;RIGHT(BK$1,2)),$U904,Holidays!$J$3:$J$937),
IF($T904&lt;DATEVALUE("10/1/20"&amp;RIGHT(BK$1,2)),NETWORKDAYS(DATEVALUE("10/1/20"&amp;RIGHT(BK$1,2)),DATEVALUE("9/30/20"&amp;RIGHT(BL$1,2)),Holidays!$J$3:$J$937),
IF($T904&gt;=DATEVALUE("10/1/20"&amp;RIGHT(BK$1,2)),NETWORKDAYS($T904,DATEVALUE("9/30/20"&amp;RIGHT(BL$1,2)),Holidays!$J$3:$J$937),"")))),"")/(NETWORKDAYS($T904,$U904,Holidays!$J$3:$J$937)),0))</f>
        <v/>
      </c>
      <c r="BM904" s="87" t="str">
        <f>IF($Q904="","",IFERROR(IF(OR(AND($T904&gt;=DATEVALUE("10/1/20"&amp;RIGHT(BL$1,2)),$T904&lt;=DATEVALUE("9/30/20"&amp;RIGHT(BM$1,2))),AND($U904&gt;=DATEVALUE("10/1/20"&amp;RIGHT(BL$1,2)),$U904&lt;=DATEVALUE("9/30/20"&amp;RIGHT(BM$1,2))),AND($T904&lt;=DATEVALUE("10/1/20"&amp;RIGHT(BL$1,2)),$U904&gt;=DATEVALUE("9/30/20"&amp;RIGHT(BM$1,2)))),
IF(AND($T904&gt;=DATEVALUE("10/1/20"&amp;RIGHT(BL$1,2)),$U904&lt;=DATEVALUE("9/30/20"&amp;RIGHT(BM$1,2))),NETWORKDAYS($T904,$U904,Holidays!$J$3:$J$937),
IF(AND($T904&lt;DATEVALUE("10/1/20"&amp;RIGHT(BL$1,2)),$U904&lt;=DATEVALUE("9/30/20"&amp;RIGHT(BM$1,2))),NETWORKDAYS(DATEVALUE("10/1/20"&amp;RIGHT(BL$1,2)),$U904,Holidays!$J$3:$J$937),
IF($T904&lt;DATEVALUE("10/1/20"&amp;RIGHT(BL$1,2)),NETWORKDAYS(DATEVALUE("10/1/20"&amp;RIGHT(BL$1,2)),DATEVALUE("9/30/20"&amp;RIGHT(BM$1,2)),Holidays!$J$3:$J$937),
IF($T904&gt;=DATEVALUE("10/1/20"&amp;RIGHT(BL$1,2)),NETWORKDAYS($T904,DATEVALUE("9/30/20"&amp;RIGHT(BM$1,2)),Holidays!$J$3:$J$937),"")))),"")/(NETWORKDAYS($T904,$U904,Holidays!$J$3:$J$937)),0))</f>
        <v/>
      </c>
      <c r="BN904" s="87" t="str">
        <f>IF($Q904="","",IFERROR(IF(OR(AND($T904&gt;=DATEVALUE("10/1/20"&amp;RIGHT(BM$1,2)),$T904&lt;=DATEVALUE("9/30/20"&amp;RIGHT(BN$1,2))),AND($U904&gt;=DATEVALUE("10/1/20"&amp;RIGHT(BM$1,2)),$U904&lt;=DATEVALUE("9/30/20"&amp;RIGHT(BN$1,2))),AND($T904&lt;=DATEVALUE("10/1/20"&amp;RIGHT(BM$1,2)),$U904&gt;=DATEVALUE("9/30/20"&amp;RIGHT(BN$1,2)))),
IF(AND($T904&gt;=DATEVALUE("10/1/20"&amp;RIGHT(BM$1,2)),$U904&lt;=DATEVALUE("9/30/20"&amp;RIGHT(BN$1,2))),NETWORKDAYS($T904,$U904,Holidays!$J$3:$J$937),
IF(AND($T904&lt;DATEVALUE("10/1/20"&amp;RIGHT(BM$1,2)),$U904&lt;=DATEVALUE("9/30/20"&amp;RIGHT(BN$1,2))),NETWORKDAYS(DATEVALUE("10/1/20"&amp;RIGHT(BM$1,2)),$U904,Holidays!$J$3:$J$937),
IF($T904&lt;DATEVALUE("10/1/20"&amp;RIGHT(BM$1,2)),NETWORKDAYS(DATEVALUE("10/1/20"&amp;RIGHT(BM$1,2)),DATEVALUE("9/30/20"&amp;RIGHT(BN$1,2)),Holidays!$J$3:$J$937),
IF($T904&gt;=DATEVALUE("10/1/20"&amp;RIGHT(BM$1,2)),NETWORKDAYS($T904,DATEVALUE("9/30/20"&amp;RIGHT(BN$1,2)),Holidays!$J$3:$J$937),"")))),"")/(NETWORKDAYS($T904,$U904,Holidays!$J$3:$J$937)),0))</f>
        <v/>
      </c>
      <c r="BO904" s="87" t="str">
        <f>IF($Q904="","",IFERROR(IF(OR(AND($T904&gt;=DATEVALUE("10/1/20"&amp;RIGHT(BN$1,2)),$T904&lt;=DATEVALUE("9/30/20"&amp;RIGHT(BO$1,2))),AND($U904&gt;=DATEVALUE("10/1/20"&amp;RIGHT(BN$1,2)),$U904&lt;=DATEVALUE("9/30/20"&amp;RIGHT(BO$1,2))),AND($T904&lt;=DATEVALUE("10/1/20"&amp;RIGHT(BN$1,2)),$U904&gt;=DATEVALUE("9/30/20"&amp;RIGHT(BO$1,2)))),
IF(AND($T904&gt;=DATEVALUE("10/1/20"&amp;RIGHT(BN$1,2)),$U904&lt;=DATEVALUE("9/30/20"&amp;RIGHT(BO$1,2))),NETWORKDAYS($T904,$U904,Holidays!$J$3:$J$937),
IF(AND($T904&lt;DATEVALUE("10/1/20"&amp;RIGHT(BN$1,2)),$U904&lt;=DATEVALUE("9/30/20"&amp;RIGHT(BO$1,2))),NETWORKDAYS(DATEVALUE("10/1/20"&amp;RIGHT(BN$1,2)),$U904,Holidays!$J$3:$J$937),
IF($T904&lt;DATEVALUE("10/1/20"&amp;RIGHT(BN$1,2)),NETWORKDAYS(DATEVALUE("10/1/20"&amp;RIGHT(BN$1,2)),DATEVALUE("9/30/20"&amp;RIGHT(BO$1,2)),Holidays!$J$3:$J$937),
IF($T904&gt;=DATEVALUE("10/1/20"&amp;RIGHT(BN$1,2)),NETWORKDAYS($T904,DATEVALUE("9/30/20"&amp;RIGHT(BO$1,2)),Holidays!$J$3:$J$937),"")))),"")/(NETWORKDAYS($T904,$U904,Holidays!$J$3:$J$937)),0))</f>
        <v/>
      </c>
      <c r="BP904" s="87" t="str">
        <f>IF($Q904="","",IFERROR(IF(OR(AND($T904&gt;=DATEVALUE("10/1/20"&amp;RIGHT(BO$1,2)),$T904&lt;=DATEVALUE("9/30/20"&amp;RIGHT(BP$1,2))),AND($U904&gt;=DATEVALUE("10/1/20"&amp;RIGHT(BO$1,2)),$U904&lt;=DATEVALUE("9/30/20"&amp;RIGHT(BP$1,2))),AND($T904&lt;=DATEVALUE("10/1/20"&amp;RIGHT(BO$1,2)),$U904&gt;=DATEVALUE("9/30/20"&amp;RIGHT(BP$1,2)))),
IF(AND($T904&gt;=DATEVALUE("10/1/20"&amp;RIGHT(BO$1,2)),$U904&lt;=DATEVALUE("9/30/20"&amp;RIGHT(BP$1,2))),NETWORKDAYS($T904,$U904,Holidays!$J$3:$J$937),
IF(AND($T904&lt;DATEVALUE("10/1/20"&amp;RIGHT(BO$1,2)),$U904&lt;=DATEVALUE("9/30/20"&amp;RIGHT(BP$1,2))),NETWORKDAYS(DATEVALUE("10/1/20"&amp;RIGHT(BO$1,2)),$U904,Holidays!$J$3:$J$937),
IF($T904&lt;DATEVALUE("10/1/20"&amp;RIGHT(BO$1,2)),NETWORKDAYS(DATEVALUE("10/1/20"&amp;RIGHT(BO$1,2)),DATEVALUE("9/30/20"&amp;RIGHT(BP$1,2)),Holidays!$J$3:$J$937),
IF($T904&gt;=DATEVALUE("10/1/20"&amp;RIGHT(BO$1,2)),NETWORKDAYS($T904,DATEVALUE("9/30/20"&amp;RIGHT(BP$1,2)),Holidays!$J$3:$J$937),"")))),"")/(NETWORKDAYS($T904,$U904,Holidays!$J$3:$J$937)),0))</f>
        <v/>
      </c>
      <c r="BQ904" s="87" t="str">
        <f>IF($Q904="","",IFERROR(IF(OR(AND($T904&gt;=DATEVALUE("10/1/20"&amp;RIGHT(BP$1,2)),$T904&lt;=DATEVALUE("9/30/20"&amp;RIGHT(BQ$1,2))),AND($U904&gt;=DATEVALUE("10/1/20"&amp;RIGHT(BP$1,2)),$U904&lt;=DATEVALUE("9/30/20"&amp;RIGHT(BQ$1,2))),AND($T904&lt;=DATEVALUE("10/1/20"&amp;RIGHT(BP$1,2)),$U904&gt;=DATEVALUE("9/30/20"&amp;RIGHT(BQ$1,2)))),
IF(AND($T904&gt;=DATEVALUE("10/1/20"&amp;RIGHT(BP$1,2)),$U904&lt;=DATEVALUE("9/30/20"&amp;RIGHT(BQ$1,2))),NETWORKDAYS($T904,$U904,Holidays!$J$3:$J$937),
IF(AND($T904&lt;DATEVALUE("10/1/20"&amp;RIGHT(BP$1,2)),$U904&lt;=DATEVALUE("9/30/20"&amp;RIGHT(BQ$1,2))),NETWORKDAYS(DATEVALUE("10/1/20"&amp;RIGHT(BP$1,2)),$U904,Holidays!$J$3:$J$937),
IF($T904&lt;DATEVALUE("10/1/20"&amp;RIGHT(BP$1,2)),NETWORKDAYS(DATEVALUE("10/1/20"&amp;RIGHT(BP$1,2)),DATEVALUE("9/30/20"&amp;RIGHT(BQ$1,2)),Holidays!$J$3:$J$937),
IF($T904&gt;=DATEVALUE("10/1/20"&amp;RIGHT(BP$1,2)),NETWORKDAYS($T904,DATEVALUE("9/30/20"&amp;RIGHT(BQ$1,2)),Holidays!$J$3:$J$937),"")))),"")/(NETWORKDAYS($T904,$U904,Holidays!$J$3:$J$937)),0))</f>
        <v/>
      </c>
      <c r="BR904" s="87" t="str">
        <f>IF($Q904="","",IFERROR(IF(OR(AND($T904&gt;=DATEVALUE("10/1/20"&amp;RIGHT(BQ$1,2)),$T904&lt;=DATEVALUE("9/30/20"&amp;RIGHT(BR$1,2))),AND($U904&gt;=DATEVALUE("10/1/20"&amp;RIGHT(BQ$1,2)),$U904&lt;=DATEVALUE("9/30/20"&amp;RIGHT(BR$1,2))),AND($T904&lt;=DATEVALUE("10/1/20"&amp;RIGHT(BQ$1,2)),$U904&gt;=DATEVALUE("9/30/20"&amp;RIGHT(BR$1,2)))),
IF(AND($T904&gt;=DATEVALUE("10/1/20"&amp;RIGHT(BQ$1,2)),$U904&lt;=DATEVALUE("9/30/20"&amp;RIGHT(BR$1,2))),NETWORKDAYS($T904,$U904,Holidays!$J$3:$J$937),
IF(AND($T904&lt;DATEVALUE("10/1/20"&amp;RIGHT(BQ$1,2)),$U904&lt;=DATEVALUE("9/30/20"&amp;RIGHT(BR$1,2))),NETWORKDAYS(DATEVALUE("10/1/20"&amp;RIGHT(BQ$1,2)),$U904,Holidays!$J$3:$J$937),
IF($T904&lt;DATEVALUE("10/1/20"&amp;RIGHT(BQ$1,2)),NETWORKDAYS(DATEVALUE("10/1/20"&amp;RIGHT(BQ$1,2)),DATEVALUE("9/30/20"&amp;RIGHT(BR$1,2)),Holidays!$J$3:$J$937),
IF($T904&gt;=DATEVALUE("10/1/20"&amp;RIGHT(BQ$1,2)),NETWORKDAYS($T904,DATEVALUE("9/30/20"&amp;RIGHT(BR$1,2)),Holidays!$J$3:$J$937),"")))),"")/(NETWORKDAYS($T904,$U904,Holidays!$J$3:$J$937)),0))</f>
        <v/>
      </c>
      <c r="BS904" s="87" t="str">
        <f>IF($Q904="","",IFERROR(IF(OR(AND($T904&gt;=DATEVALUE("10/1/20"&amp;RIGHT(BR$1,2)),$T904&lt;=DATEVALUE("9/30/20"&amp;RIGHT(BS$1,2))),AND($U904&gt;=DATEVALUE("10/1/20"&amp;RIGHT(BR$1,2)),$U904&lt;=DATEVALUE("9/30/20"&amp;RIGHT(BS$1,2))),AND($T904&lt;=DATEVALUE("10/1/20"&amp;RIGHT(BR$1,2)),$U904&gt;=DATEVALUE("9/30/20"&amp;RIGHT(BS$1,2)))),
IF(AND($T904&gt;=DATEVALUE("10/1/20"&amp;RIGHT(BR$1,2)),$U904&lt;=DATEVALUE("9/30/20"&amp;RIGHT(BS$1,2))),NETWORKDAYS($T904,$U904,Holidays!$J$3:$J$937),
IF(AND($T904&lt;DATEVALUE("10/1/20"&amp;RIGHT(BR$1,2)),$U904&lt;=DATEVALUE("9/30/20"&amp;RIGHT(BS$1,2))),NETWORKDAYS(DATEVALUE("10/1/20"&amp;RIGHT(BR$1,2)),$U904,Holidays!$J$3:$J$937),
IF($T904&lt;DATEVALUE("10/1/20"&amp;RIGHT(BR$1,2)),NETWORKDAYS(DATEVALUE("10/1/20"&amp;RIGHT(BR$1,2)),DATEVALUE("9/30/20"&amp;RIGHT(BS$1,2)),Holidays!$J$3:$J$937),
IF($T904&gt;=DATEVALUE("10/1/20"&amp;RIGHT(BR$1,2)),NETWORKDAYS($T904,DATEVALUE("9/30/20"&amp;RIGHT(BS$1,2)),Holidays!$J$3:$J$937),"")))),"")/(NETWORKDAYS($T904,$U904,Holidays!$J$3:$J$937)),0))</f>
        <v/>
      </c>
      <c r="BT904" s="87" t="str">
        <f>IF($Q904="","",IFERROR(IF(OR(AND($T904&gt;=DATEVALUE("10/1/20"&amp;RIGHT(BS$1,2)),$T904&lt;=DATEVALUE("9/30/20"&amp;RIGHT(BT$1,2))),AND($U904&gt;=DATEVALUE("10/1/20"&amp;RIGHT(BS$1,2)),$U904&lt;=DATEVALUE("9/30/20"&amp;RIGHT(BT$1,2))),AND($T904&lt;=DATEVALUE("10/1/20"&amp;RIGHT(BS$1,2)),$U904&gt;=DATEVALUE("9/30/20"&amp;RIGHT(BT$1,2)))),
IF(AND($T904&gt;=DATEVALUE("10/1/20"&amp;RIGHT(BS$1,2)),$U904&lt;=DATEVALUE("9/30/20"&amp;RIGHT(BT$1,2))),NETWORKDAYS($T904,$U904,Holidays!$J$3:$J$937),
IF(AND($T904&lt;DATEVALUE("10/1/20"&amp;RIGHT(BS$1,2)),$U904&lt;=DATEVALUE("9/30/20"&amp;RIGHT(BT$1,2))),NETWORKDAYS(DATEVALUE("10/1/20"&amp;RIGHT(BS$1,2)),$U904,Holidays!$J$3:$J$937),
IF($T904&lt;DATEVALUE("10/1/20"&amp;RIGHT(BS$1,2)),NETWORKDAYS(DATEVALUE("10/1/20"&amp;RIGHT(BS$1,2)),DATEVALUE("9/30/20"&amp;RIGHT(BT$1,2)),Holidays!$J$3:$J$937),
IF($T904&gt;=DATEVALUE("10/1/20"&amp;RIGHT(BS$1,2)),NETWORKDAYS($T904,DATEVALUE("9/30/20"&amp;RIGHT(BT$1,2)),Holidays!$J$3:$J$937),"")))),"")/(NETWORKDAYS($T904,$U904,Holidays!$J$3:$J$937)),0))</f>
        <v/>
      </c>
      <c r="BU904" s="87" t="str">
        <f>IF($Q904="","",IFERROR(IF(OR(AND($T904&gt;=DATEVALUE("10/1/20"&amp;RIGHT(BT$1,2)),$T904&lt;=DATEVALUE("9/30/20"&amp;RIGHT(BU$1,2))),AND($U904&gt;=DATEVALUE("10/1/20"&amp;RIGHT(BT$1,2)),$U904&lt;=DATEVALUE("9/30/20"&amp;RIGHT(BU$1,2))),AND($T904&lt;=DATEVALUE("10/1/20"&amp;RIGHT(BT$1,2)),$U904&gt;=DATEVALUE("9/30/20"&amp;RIGHT(BU$1,2)))),
IF(AND($T904&gt;=DATEVALUE("10/1/20"&amp;RIGHT(BT$1,2)),$U904&lt;=DATEVALUE("9/30/20"&amp;RIGHT(BU$1,2))),NETWORKDAYS($T904,$U904,Holidays!$J$3:$J$937),
IF(AND($T904&lt;DATEVALUE("10/1/20"&amp;RIGHT(BT$1,2)),$U904&lt;=DATEVALUE("9/30/20"&amp;RIGHT(BU$1,2))),NETWORKDAYS(DATEVALUE("10/1/20"&amp;RIGHT(BT$1,2)),$U904,Holidays!$J$3:$J$937),
IF($T904&lt;DATEVALUE("10/1/20"&amp;RIGHT(BT$1,2)),NETWORKDAYS(DATEVALUE("10/1/20"&amp;RIGHT(BT$1,2)),DATEVALUE("9/30/20"&amp;RIGHT(BU$1,2)),Holidays!$J$3:$J$937),
IF($T904&gt;=DATEVALUE("10/1/20"&amp;RIGHT(BT$1,2)),NETWORKDAYS($T904,DATEVALUE("9/30/20"&amp;RIGHT(BU$1,2)),Holidays!$J$3:$J$937),"")))),"")/(NETWORKDAYS($T904,$U904,Holidays!$J$3:$J$937)),0))</f>
        <v/>
      </c>
      <c r="BV904" s="87" t="str">
        <f>IF($Q904="","",IFERROR(IF(OR(AND($T904&gt;=DATEVALUE("10/1/20"&amp;RIGHT(BU$1,2)),$T904&lt;=DATEVALUE("9/30/20"&amp;RIGHT(BV$1,2))),AND($U904&gt;=DATEVALUE("10/1/20"&amp;RIGHT(BU$1,2)),$U904&lt;=DATEVALUE("9/30/20"&amp;RIGHT(BV$1,2))),AND($T904&lt;=DATEVALUE("10/1/20"&amp;RIGHT(BU$1,2)),$U904&gt;=DATEVALUE("9/30/20"&amp;RIGHT(BV$1,2)))),
IF(AND($T904&gt;=DATEVALUE("10/1/20"&amp;RIGHT(BU$1,2)),$U904&lt;=DATEVALUE("9/30/20"&amp;RIGHT(BV$1,2))),NETWORKDAYS($T904,$U904,Holidays!$J$3:$J$937),
IF(AND($T904&lt;DATEVALUE("10/1/20"&amp;RIGHT(BU$1,2)),$U904&lt;=DATEVALUE("9/30/20"&amp;RIGHT(BV$1,2))),NETWORKDAYS(DATEVALUE("10/1/20"&amp;RIGHT(BU$1,2)),$U904,Holidays!$J$3:$J$937),
IF($T904&lt;DATEVALUE("10/1/20"&amp;RIGHT(BU$1,2)),NETWORKDAYS(DATEVALUE("10/1/20"&amp;RIGHT(BU$1,2)),DATEVALUE("9/30/20"&amp;RIGHT(BV$1,2)),Holidays!$J$3:$J$937),
IF($T904&gt;=DATEVALUE("10/1/20"&amp;RIGHT(BU$1,2)),NETWORKDAYS($T904,DATEVALUE("9/30/20"&amp;RIGHT(BV$1,2)),Holidays!$J$3:$J$937),"")))),"")/(NETWORKDAYS($T904,$U904,Holidays!$J$3:$J$937)),0))</f>
        <v/>
      </c>
      <c r="BW904" s="87" t="str">
        <f>IF($Q904="","",IFERROR(IF(OR(AND($T904&gt;=DATEVALUE("10/1/20"&amp;RIGHT(BV$1,2)),$T904&lt;=DATEVALUE("9/30/20"&amp;RIGHT(BW$1,2))),AND($U904&gt;=DATEVALUE("10/1/20"&amp;RIGHT(BV$1,2)),$U904&lt;=DATEVALUE("9/30/20"&amp;RIGHT(BW$1,2))),AND($T904&lt;=DATEVALUE("10/1/20"&amp;RIGHT(BV$1,2)),$U904&gt;=DATEVALUE("9/30/20"&amp;RIGHT(BW$1,2)))),
IF(AND($T904&gt;=DATEVALUE("10/1/20"&amp;RIGHT(BV$1,2)),$U904&lt;=DATEVALUE("9/30/20"&amp;RIGHT(BW$1,2))),NETWORKDAYS($T904,$U904,Holidays!$J$3:$J$937),
IF(AND($T904&lt;DATEVALUE("10/1/20"&amp;RIGHT(BV$1,2)),$U904&lt;=DATEVALUE("9/30/20"&amp;RIGHT(BW$1,2))),NETWORKDAYS(DATEVALUE("10/1/20"&amp;RIGHT(BV$1,2)),$U904,Holidays!$J$3:$J$937),
IF($T904&lt;DATEVALUE("10/1/20"&amp;RIGHT(BV$1,2)),NETWORKDAYS(DATEVALUE("10/1/20"&amp;RIGHT(BV$1,2)),DATEVALUE("9/30/20"&amp;RIGHT(BW$1,2)),Holidays!$J$3:$J$937),
IF($T904&gt;=DATEVALUE("10/1/20"&amp;RIGHT(BV$1,2)),NETWORKDAYS($T904,DATEVALUE("9/30/20"&amp;RIGHT(BW$1,2)),Holidays!$J$3:$J$937),"")))),"")/(NETWORKDAYS($T904,$U904,Holidays!$J$3:$J$937)),0))</f>
        <v/>
      </c>
      <c r="BX904" s="87" t="str">
        <f>IF($Q904="","",IFERROR(IF(OR(AND($T904&gt;=DATEVALUE("10/1/20"&amp;RIGHT(BW$1,2)),$T904&lt;=DATEVALUE("9/30/20"&amp;RIGHT(BX$1,2))),AND($U904&gt;=DATEVALUE("10/1/20"&amp;RIGHT(BW$1,2)),$U904&lt;=DATEVALUE("9/30/20"&amp;RIGHT(BX$1,2))),AND($T904&lt;=DATEVALUE("10/1/20"&amp;RIGHT(BW$1,2)),$U904&gt;=DATEVALUE("9/30/20"&amp;RIGHT(BX$1,2)))),
IF(AND($T904&gt;=DATEVALUE("10/1/20"&amp;RIGHT(BW$1,2)),$U904&lt;=DATEVALUE("9/30/20"&amp;RIGHT(BX$1,2))),NETWORKDAYS($T904,$U904,Holidays!$J$3:$J$937),
IF(AND($T904&lt;DATEVALUE("10/1/20"&amp;RIGHT(BW$1,2)),$U904&lt;=DATEVALUE("9/30/20"&amp;RIGHT(BX$1,2))),NETWORKDAYS(DATEVALUE("10/1/20"&amp;RIGHT(BW$1,2)),$U904,Holidays!$J$3:$J$937),
IF($T904&lt;DATEVALUE("10/1/20"&amp;RIGHT(BW$1,2)),NETWORKDAYS(DATEVALUE("10/1/20"&amp;RIGHT(BW$1,2)),DATEVALUE("9/30/20"&amp;RIGHT(BX$1,2)),Holidays!$J$3:$J$937),
IF($T904&gt;=DATEVALUE("10/1/20"&amp;RIGHT(BW$1,2)),NETWORKDAYS($T904,DATEVALUE("9/30/20"&amp;RIGHT(BX$1,2)),Holidays!$J$3:$J$937),"")))),"")/(NETWORKDAYS($T904,$U904,Holidays!$J$3:$J$937)),0))</f>
        <v/>
      </c>
      <c r="BY904" s="87" t="str">
        <f>IF($Q904="","",IFERROR(IF(OR(AND($T904&gt;=DATEVALUE("10/1/20"&amp;RIGHT(BX$1,2)),$T904&lt;=DATEVALUE("9/30/20"&amp;RIGHT(BY$1,2))),AND($U904&gt;=DATEVALUE("10/1/20"&amp;RIGHT(BX$1,2)),$U904&lt;=DATEVALUE("9/30/20"&amp;RIGHT(BY$1,2))),AND($T904&lt;=DATEVALUE("10/1/20"&amp;RIGHT(BX$1,2)),$U904&gt;=DATEVALUE("9/30/20"&amp;RIGHT(BY$1,2)))),
IF(AND($T904&gt;=DATEVALUE("10/1/20"&amp;RIGHT(BX$1,2)),$U904&lt;=DATEVALUE("9/30/20"&amp;RIGHT(BY$1,2))),NETWORKDAYS($T904,$U904,Holidays!$J$3:$J$937),
IF(AND($T904&lt;DATEVALUE("10/1/20"&amp;RIGHT(BX$1,2)),$U904&lt;=DATEVALUE("9/30/20"&amp;RIGHT(BY$1,2))),NETWORKDAYS(DATEVALUE("10/1/20"&amp;RIGHT(BX$1,2)),$U904,Holidays!$J$3:$J$937),
IF($T904&lt;DATEVALUE("10/1/20"&amp;RIGHT(BX$1,2)),NETWORKDAYS(DATEVALUE("10/1/20"&amp;RIGHT(BX$1,2)),DATEVALUE("9/30/20"&amp;RIGHT(BY$1,2)),Holidays!$J$3:$J$937),
IF($T904&gt;=DATEVALUE("10/1/20"&amp;RIGHT(BX$1,2)),NETWORKDAYS($T904,DATEVALUE("9/30/20"&amp;RIGHT(BY$1,2)),Holidays!$J$3:$J$937),"")))),"")/(NETWORKDAYS($T904,$U904,Holidays!$J$3:$J$937)),0))</f>
        <v/>
      </c>
      <c r="BZ904" s="87" t="str">
        <f>IF($Q904="","",IFERROR(IF(OR(AND($T904&gt;=DATEVALUE("10/1/20"&amp;RIGHT(BY$1,2)),$T904&lt;=DATEVALUE("9/30/20"&amp;RIGHT(BZ$1,2))),AND($U904&gt;=DATEVALUE("10/1/20"&amp;RIGHT(BY$1,2)),$U904&lt;=DATEVALUE("9/30/20"&amp;RIGHT(BZ$1,2))),AND($T904&lt;=DATEVALUE("10/1/20"&amp;RIGHT(BY$1,2)),$U904&gt;=DATEVALUE("9/30/20"&amp;RIGHT(BZ$1,2)))),
IF(AND($T904&gt;=DATEVALUE("10/1/20"&amp;RIGHT(BY$1,2)),$U904&lt;=DATEVALUE("9/30/20"&amp;RIGHT(BZ$1,2))),NETWORKDAYS($T904,$U904,Holidays!$J$3:$J$937),
IF(AND($T904&lt;DATEVALUE("10/1/20"&amp;RIGHT(BY$1,2)),$U904&lt;=DATEVALUE("9/30/20"&amp;RIGHT(BZ$1,2))),NETWORKDAYS(DATEVALUE("10/1/20"&amp;RIGHT(BY$1,2)),$U904,Holidays!$J$3:$J$937),
IF($T904&lt;DATEVALUE("10/1/20"&amp;RIGHT(BY$1,2)),NETWORKDAYS(DATEVALUE("10/1/20"&amp;RIGHT(BY$1,2)),DATEVALUE("9/30/20"&amp;RIGHT(BZ$1,2)),Holidays!$J$3:$J$937),
IF($T904&gt;=DATEVALUE("10/1/20"&amp;RIGHT(BY$1,2)),NETWORKDAYS($T904,DATEVALUE("9/30/20"&amp;RIGHT(BZ$1,2)),Holidays!$J$3:$J$937),"")))),"")/(NETWORKDAYS($T904,$U904,Holidays!$J$3:$J$937)),0))</f>
        <v/>
      </c>
      <c r="CA904" s="87" t="str">
        <f>IF($Q904="","",IFERROR(IF(OR(AND($T904&gt;=DATEVALUE("10/1/20"&amp;RIGHT(BZ$1,2)),$T904&lt;=DATEVALUE("9/30/20"&amp;RIGHT(CA$1,2))),AND($U904&gt;=DATEVALUE("10/1/20"&amp;RIGHT(BZ$1,2)),$U904&lt;=DATEVALUE("9/30/20"&amp;RIGHT(CA$1,2))),AND($T904&lt;=DATEVALUE("10/1/20"&amp;RIGHT(BZ$1,2)),$U904&gt;=DATEVALUE("9/30/20"&amp;RIGHT(CA$1,2)))),
IF(AND($T904&gt;=DATEVALUE("10/1/20"&amp;RIGHT(BZ$1,2)),$U904&lt;=DATEVALUE("9/30/20"&amp;RIGHT(CA$1,2))),NETWORKDAYS($T904,$U904,Holidays!$J$3:$J$937),
IF(AND($T904&lt;DATEVALUE("10/1/20"&amp;RIGHT(BZ$1,2)),$U904&lt;=DATEVALUE("9/30/20"&amp;RIGHT(CA$1,2))),NETWORKDAYS(DATEVALUE("10/1/20"&amp;RIGHT(BZ$1,2)),$U904,Holidays!$J$3:$J$937),
IF($T904&lt;DATEVALUE("10/1/20"&amp;RIGHT(BZ$1,2)),NETWORKDAYS(DATEVALUE("10/1/20"&amp;RIGHT(BZ$1,2)),DATEVALUE("9/30/20"&amp;RIGHT(CA$1,2)),Holidays!$J$3:$J$937),
IF($T904&gt;=DATEVALUE("10/1/20"&amp;RIGHT(BZ$1,2)),NETWORKDAYS($T904,DATEVALUE("9/30/20"&amp;RIGHT(CA$1,2)),Holidays!$J$3:$J$937),"")))),"")/(NETWORKDAYS($T904,$U904,Holidays!$J$3:$J$937)),0))</f>
        <v/>
      </c>
      <c r="CB904" s="87" t="str">
        <f>IF($Q904="","",IFERROR(IF(OR(AND($T904&gt;=DATEVALUE("10/1/20"&amp;RIGHT(CA$1,2)),$T904&lt;=DATEVALUE("9/30/20"&amp;RIGHT(CB$1,2))),AND($U904&gt;=DATEVALUE("10/1/20"&amp;RIGHT(CA$1,2)),$U904&lt;=DATEVALUE("9/30/20"&amp;RIGHT(CB$1,2))),AND($T904&lt;=DATEVALUE("10/1/20"&amp;RIGHT(CA$1,2)),$U904&gt;=DATEVALUE("9/30/20"&amp;RIGHT(CB$1,2)))),
IF(AND($T904&gt;=DATEVALUE("10/1/20"&amp;RIGHT(CA$1,2)),$U904&lt;=DATEVALUE("9/30/20"&amp;RIGHT(CB$1,2))),NETWORKDAYS($T904,$U904,Holidays!$J$3:$J$937),
IF(AND($T904&lt;DATEVALUE("10/1/20"&amp;RIGHT(CA$1,2)),$U904&lt;=DATEVALUE("9/30/20"&amp;RIGHT(CB$1,2))),NETWORKDAYS(DATEVALUE("10/1/20"&amp;RIGHT(CA$1,2)),$U904,Holidays!$J$3:$J$937),
IF($T904&lt;DATEVALUE("10/1/20"&amp;RIGHT(CA$1,2)),NETWORKDAYS(DATEVALUE("10/1/20"&amp;RIGHT(CA$1,2)),DATEVALUE("9/30/20"&amp;RIGHT(CB$1,2)),Holidays!$J$3:$J$937),
IF($T904&gt;=DATEVALUE("10/1/20"&amp;RIGHT(CA$1,2)),NETWORKDAYS($T904,DATEVALUE("9/30/20"&amp;RIGHT(CB$1,2)),Holidays!$J$3:$J$937),"")))),"")/(NETWORKDAYS($T904,$U904,Holidays!$J$3:$J$937)),0))</f>
        <v/>
      </c>
    </row>
    <row r="905" spans="1:80">
      <c r="A905" s="97"/>
      <c r="B905" s="98" t="str">
        <f ca="1">IF(NOT($A905=""),OFFSET('WBS Reference &amp; User Procedure'!$A$1,MATCH($A905,'WBS Reference &amp; User Procedure'!$A:$A,0)-1,1),"")</f>
        <v/>
      </c>
      <c r="D905" s="97"/>
      <c r="T905" s="104" t="str">
        <f>IF(NOT(Q905=""),IF(NOT($S905=""),$S905,#REF!),"")</f>
        <v/>
      </c>
      <c r="U905" s="104" t="str">
        <f>IF(NOT(Q905=""),WORKDAY(T905,Q905,Holidays!$J$3:$J$937),"")</f>
        <v/>
      </c>
      <c r="V905" s="104"/>
      <c r="W905" s="104"/>
      <c r="X905" s="101" t="str">
        <f t="shared" si="197"/>
        <v/>
      </c>
      <c r="AL905" s="87" t="str">
        <f t="shared" ca="1" si="194"/>
        <v/>
      </c>
      <c r="AN905" s="87" t="str">
        <f t="shared" ca="1" si="202"/>
        <v/>
      </c>
      <c r="AO905" s="87" t="str">
        <f t="shared" ca="1" si="202"/>
        <v/>
      </c>
      <c r="AP905" s="87" t="str">
        <f t="shared" ca="1" si="202"/>
        <v/>
      </c>
      <c r="AQ905" s="87" t="str">
        <f t="shared" ca="1" si="202"/>
        <v/>
      </c>
      <c r="AR905" s="87" t="str">
        <f t="shared" ca="1" si="202"/>
        <v/>
      </c>
      <c r="AS905" s="87" t="str">
        <f t="shared" ca="1" si="202"/>
        <v/>
      </c>
      <c r="AT905" s="87" t="str">
        <f t="shared" ca="1" si="202"/>
        <v/>
      </c>
      <c r="AU905" s="87" t="str">
        <f t="shared" ca="1" si="202"/>
        <v/>
      </c>
      <c r="AV905" s="87" t="str">
        <f t="shared" ca="1" si="202"/>
        <v/>
      </c>
      <c r="AW905" s="87" t="str">
        <f t="shared" ca="1" si="202"/>
        <v/>
      </c>
      <c r="AX905" s="87" t="str">
        <f t="shared" ca="1" si="203"/>
        <v/>
      </c>
      <c r="AY905" s="87" t="str">
        <f t="shared" ca="1" si="203"/>
        <v/>
      </c>
      <c r="AZ905" s="87" t="str">
        <f t="shared" ca="1" si="203"/>
        <v/>
      </c>
      <c r="BA905" s="87" t="str">
        <f t="shared" ca="1" si="203"/>
        <v/>
      </c>
      <c r="BB905" s="87" t="str">
        <f t="shared" ca="1" si="203"/>
        <v/>
      </c>
      <c r="BC905" s="87" t="str">
        <f t="shared" ca="1" si="203"/>
        <v/>
      </c>
      <c r="BD905" s="87" t="str">
        <f t="shared" ca="1" si="203"/>
        <v/>
      </c>
      <c r="BE905" s="87" t="str">
        <f t="shared" ca="1" si="203"/>
        <v/>
      </c>
      <c r="BF905" s="87" t="str">
        <f t="shared" ca="1" si="203"/>
        <v/>
      </c>
      <c r="BG905" s="87" t="str">
        <f t="shared" ca="1" si="203"/>
        <v/>
      </c>
      <c r="BI905" s="87" t="str">
        <f>IF($Q905="","",IFERROR(IF(OR(AND($T905&gt;=DATEVALUE("10/1/20"&amp;RIGHT(BH$1,2)),$T905&lt;=DATEVALUE("9/30/20"&amp;RIGHT(BI$1,2))),AND($U905&gt;=DATEVALUE("10/1/20"&amp;RIGHT(BH$1,2)),$U905&lt;=DATEVALUE("9/30/20"&amp;RIGHT(BI$1,2))),AND($T905&lt;=DATEVALUE("10/1/20"&amp;RIGHT(BH$1,2)),$U905&gt;=DATEVALUE("9/30/20"&amp;RIGHT(BI$1,2)))),
IF(AND($T905&gt;=DATEVALUE("10/1/20"&amp;RIGHT(BH$1,2)),$U905&lt;=DATEVALUE("9/30/20"&amp;RIGHT(BI$1,2))),NETWORKDAYS($T905,$U905,Holidays!$J$3:$J$937),
IF(AND($T905&lt;DATEVALUE("10/1/20"&amp;RIGHT(BH$1,2)),$U905&lt;=DATEVALUE("9/30/20"&amp;RIGHT(BI$1,2))),NETWORKDAYS(DATEVALUE("10/1/20"&amp;RIGHT(BH$1,2)),$U905,Holidays!$J$3:$J$937),
IF($T905&lt;DATEVALUE("10/1/20"&amp;RIGHT(BH$1,2)),NETWORKDAYS(DATEVALUE("10/1/20"&amp;RIGHT(BH$1,2)),DATEVALUE("9/30/20"&amp;RIGHT(BI$1,2)),Holidays!$J$3:$J$937),
IF($T905&gt;=DATEVALUE("10/1/20"&amp;RIGHT(BH$1,2)),NETWORKDAYS($T905,DATEVALUE("9/30/20"&amp;RIGHT(BI$1,2)),Holidays!$J$3:$J$937),"")))),"")/(NETWORKDAYS($T905,$U905,Holidays!$J$3:$J$937)),0))</f>
        <v/>
      </c>
      <c r="BJ905" s="87" t="str">
        <f>IF($Q905="","",IFERROR(IF(OR(AND($T905&gt;=DATEVALUE("10/1/20"&amp;RIGHT(BI$1,2)),$T905&lt;=DATEVALUE("9/30/20"&amp;RIGHT(BJ$1,2))),AND($U905&gt;=DATEVALUE("10/1/20"&amp;RIGHT(BI$1,2)),$U905&lt;=DATEVALUE("9/30/20"&amp;RIGHT(BJ$1,2))),AND($T905&lt;=DATEVALUE("10/1/20"&amp;RIGHT(BI$1,2)),$U905&gt;=DATEVALUE("9/30/20"&amp;RIGHT(BJ$1,2)))),
IF(AND($T905&gt;=DATEVALUE("10/1/20"&amp;RIGHT(BI$1,2)),$U905&lt;=DATEVALUE("9/30/20"&amp;RIGHT(BJ$1,2))),NETWORKDAYS($T905,$U905,Holidays!$J$3:$J$937),
IF(AND($T905&lt;DATEVALUE("10/1/20"&amp;RIGHT(BI$1,2)),$U905&lt;=DATEVALUE("9/30/20"&amp;RIGHT(BJ$1,2))),NETWORKDAYS(DATEVALUE("10/1/20"&amp;RIGHT(BI$1,2)),$U905,Holidays!$J$3:$J$937),
IF($T905&lt;DATEVALUE("10/1/20"&amp;RIGHT(BI$1,2)),NETWORKDAYS(DATEVALUE("10/1/20"&amp;RIGHT(BI$1,2)),DATEVALUE("9/30/20"&amp;RIGHT(BJ$1,2)),Holidays!$J$3:$J$937),
IF($T905&gt;=DATEVALUE("10/1/20"&amp;RIGHT(BI$1,2)),NETWORKDAYS($T905,DATEVALUE("9/30/20"&amp;RIGHT(BJ$1,2)),Holidays!$J$3:$J$937),"")))),"")/(NETWORKDAYS($T905,$U905,Holidays!$J$3:$J$937)),0))</f>
        <v/>
      </c>
      <c r="BK905" s="87" t="str">
        <f>IF($Q905="","",IFERROR(IF(OR(AND($T905&gt;=DATEVALUE("10/1/20"&amp;RIGHT(BJ$1,2)),$T905&lt;=DATEVALUE("9/30/20"&amp;RIGHT(BK$1,2))),AND($U905&gt;=DATEVALUE("10/1/20"&amp;RIGHT(BJ$1,2)),$U905&lt;=DATEVALUE("9/30/20"&amp;RIGHT(BK$1,2))),AND($T905&lt;=DATEVALUE("10/1/20"&amp;RIGHT(BJ$1,2)),$U905&gt;=DATEVALUE("9/30/20"&amp;RIGHT(BK$1,2)))),
IF(AND($T905&gt;=DATEVALUE("10/1/20"&amp;RIGHT(BJ$1,2)),$U905&lt;=DATEVALUE("9/30/20"&amp;RIGHT(BK$1,2))),NETWORKDAYS($T905,$U905,Holidays!$J$3:$J$937),
IF(AND($T905&lt;DATEVALUE("10/1/20"&amp;RIGHT(BJ$1,2)),$U905&lt;=DATEVALUE("9/30/20"&amp;RIGHT(BK$1,2))),NETWORKDAYS(DATEVALUE("10/1/20"&amp;RIGHT(BJ$1,2)),$U905,Holidays!$J$3:$J$937),
IF($T905&lt;DATEVALUE("10/1/20"&amp;RIGHT(BJ$1,2)),NETWORKDAYS(DATEVALUE("10/1/20"&amp;RIGHT(BJ$1,2)),DATEVALUE("9/30/20"&amp;RIGHT(BK$1,2)),Holidays!$J$3:$J$937),
IF($T905&gt;=DATEVALUE("10/1/20"&amp;RIGHT(BJ$1,2)),NETWORKDAYS($T905,DATEVALUE("9/30/20"&amp;RIGHT(BK$1,2)),Holidays!$J$3:$J$937),"")))),"")/(NETWORKDAYS($T905,$U905,Holidays!$J$3:$J$937)),0))</f>
        <v/>
      </c>
      <c r="BL905" s="87" t="str">
        <f>IF($Q905="","",IFERROR(IF(OR(AND($T905&gt;=DATEVALUE("10/1/20"&amp;RIGHT(BK$1,2)),$T905&lt;=DATEVALUE("9/30/20"&amp;RIGHT(BL$1,2))),AND($U905&gt;=DATEVALUE("10/1/20"&amp;RIGHT(BK$1,2)),$U905&lt;=DATEVALUE("9/30/20"&amp;RIGHT(BL$1,2))),AND($T905&lt;=DATEVALUE("10/1/20"&amp;RIGHT(BK$1,2)),$U905&gt;=DATEVALUE("9/30/20"&amp;RIGHT(BL$1,2)))),
IF(AND($T905&gt;=DATEVALUE("10/1/20"&amp;RIGHT(BK$1,2)),$U905&lt;=DATEVALUE("9/30/20"&amp;RIGHT(BL$1,2))),NETWORKDAYS($T905,$U905,Holidays!$J$3:$J$937),
IF(AND($T905&lt;DATEVALUE("10/1/20"&amp;RIGHT(BK$1,2)),$U905&lt;=DATEVALUE("9/30/20"&amp;RIGHT(BL$1,2))),NETWORKDAYS(DATEVALUE("10/1/20"&amp;RIGHT(BK$1,2)),$U905,Holidays!$J$3:$J$937),
IF($T905&lt;DATEVALUE("10/1/20"&amp;RIGHT(BK$1,2)),NETWORKDAYS(DATEVALUE("10/1/20"&amp;RIGHT(BK$1,2)),DATEVALUE("9/30/20"&amp;RIGHT(BL$1,2)),Holidays!$J$3:$J$937),
IF($T905&gt;=DATEVALUE("10/1/20"&amp;RIGHT(BK$1,2)),NETWORKDAYS($T905,DATEVALUE("9/30/20"&amp;RIGHT(BL$1,2)),Holidays!$J$3:$J$937),"")))),"")/(NETWORKDAYS($T905,$U905,Holidays!$J$3:$J$937)),0))</f>
        <v/>
      </c>
      <c r="BM905" s="87" t="str">
        <f>IF($Q905="","",IFERROR(IF(OR(AND($T905&gt;=DATEVALUE("10/1/20"&amp;RIGHT(BL$1,2)),$T905&lt;=DATEVALUE("9/30/20"&amp;RIGHT(BM$1,2))),AND($U905&gt;=DATEVALUE("10/1/20"&amp;RIGHT(BL$1,2)),$U905&lt;=DATEVALUE("9/30/20"&amp;RIGHT(BM$1,2))),AND($T905&lt;=DATEVALUE("10/1/20"&amp;RIGHT(BL$1,2)),$U905&gt;=DATEVALUE("9/30/20"&amp;RIGHT(BM$1,2)))),
IF(AND($T905&gt;=DATEVALUE("10/1/20"&amp;RIGHT(BL$1,2)),$U905&lt;=DATEVALUE("9/30/20"&amp;RIGHT(BM$1,2))),NETWORKDAYS($T905,$U905,Holidays!$J$3:$J$937),
IF(AND($T905&lt;DATEVALUE("10/1/20"&amp;RIGHT(BL$1,2)),$U905&lt;=DATEVALUE("9/30/20"&amp;RIGHT(BM$1,2))),NETWORKDAYS(DATEVALUE("10/1/20"&amp;RIGHT(BL$1,2)),$U905,Holidays!$J$3:$J$937),
IF($T905&lt;DATEVALUE("10/1/20"&amp;RIGHT(BL$1,2)),NETWORKDAYS(DATEVALUE("10/1/20"&amp;RIGHT(BL$1,2)),DATEVALUE("9/30/20"&amp;RIGHT(BM$1,2)),Holidays!$J$3:$J$937),
IF($T905&gt;=DATEVALUE("10/1/20"&amp;RIGHT(BL$1,2)),NETWORKDAYS($T905,DATEVALUE("9/30/20"&amp;RIGHT(BM$1,2)),Holidays!$J$3:$J$937),"")))),"")/(NETWORKDAYS($T905,$U905,Holidays!$J$3:$J$937)),0))</f>
        <v/>
      </c>
      <c r="BN905" s="87" t="str">
        <f>IF($Q905="","",IFERROR(IF(OR(AND($T905&gt;=DATEVALUE("10/1/20"&amp;RIGHT(BM$1,2)),$T905&lt;=DATEVALUE("9/30/20"&amp;RIGHT(BN$1,2))),AND($U905&gt;=DATEVALUE("10/1/20"&amp;RIGHT(BM$1,2)),$U905&lt;=DATEVALUE("9/30/20"&amp;RIGHT(BN$1,2))),AND($T905&lt;=DATEVALUE("10/1/20"&amp;RIGHT(BM$1,2)),$U905&gt;=DATEVALUE("9/30/20"&amp;RIGHT(BN$1,2)))),
IF(AND($T905&gt;=DATEVALUE("10/1/20"&amp;RIGHT(BM$1,2)),$U905&lt;=DATEVALUE("9/30/20"&amp;RIGHT(BN$1,2))),NETWORKDAYS($T905,$U905,Holidays!$J$3:$J$937),
IF(AND($T905&lt;DATEVALUE("10/1/20"&amp;RIGHT(BM$1,2)),$U905&lt;=DATEVALUE("9/30/20"&amp;RIGHT(BN$1,2))),NETWORKDAYS(DATEVALUE("10/1/20"&amp;RIGHT(BM$1,2)),$U905,Holidays!$J$3:$J$937),
IF($T905&lt;DATEVALUE("10/1/20"&amp;RIGHT(BM$1,2)),NETWORKDAYS(DATEVALUE("10/1/20"&amp;RIGHT(BM$1,2)),DATEVALUE("9/30/20"&amp;RIGHT(BN$1,2)),Holidays!$J$3:$J$937),
IF($T905&gt;=DATEVALUE("10/1/20"&amp;RIGHT(BM$1,2)),NETWORKDAYS($T905,DATEVALUE("9/30/20"&amp;RIGHT(BN$1,2)),Holidays!$J$3:$J$937),"")))),"")/(NETWORKDAYS($T905,$U905,Holidays!$J$3:$J$937)),0))</f>
        <v/>
      </c>
      <c r="BO905" s="87" t="str">
        <f>IF($Q905="","",IFERROR(IF(OR(AND($T905&gt;=DATEVALUE("10/1/20"&amp;RIGHT(BN$1,2)),$T905&lt;=DATEVALUE("9/30/20"&amp;RIGHT(BO$1,2))),AND($U905&gt;=DATEVALUE("10/1/20"&amp;RIGHT(BN$1,2)),$U905&lt;=DATEVALUE("9/30/20"&amp;RIGHT(BO$1,2))),AND($T905&lt;=DATEVALUE("10/1/20"&amp;RIGHT(BN$1,2)),$U905&gt;=DATEVALUE("9/30/20"&amp;RIGHT(BO$1,2)))),
IF(AND($T905&gt;=DATEVALUE("10/1/20"&amp;RIGHT(BN$1,2)),$U905&lt;=DATEVALUE("9/30/20"&amp;RIGHT(BO$1,2))),NETWORKDAYS($T905,$U905,Holidays!$J$3:$J$937),
IF(AND($T905&lt;DATEVALUE("10/1/20"&amp;RIGHT(BN$1,2)),$U905&lt;=DATEVALUE("9/30/20"&amp;RIGHT(BO$1,2))),NETWORKDAYS(DATEVALUE("10/1/20"&amp;RIGHT(BN$1,2)),$U905,Holidays!$J$3:$J$937),
IF($T905&lt;DATEVALUE("10/1/20"&amp;RIGHT(BN$1,2)),NETWORKDAYS(DATEVALUE("10/1/20"&amp;RIGHT(BN$1,2)),DATEVALUE("9/30/20"&amp;RIGHT(BO$1,2)),Holidays!$J$3:$J$937),
IF($T905&gt;=DATEVALUE("10/1/20"&amp;RIGHT(BN$1,2)),NETWORKDAYS($T905,DATEVALUE("9/30/20"&amp;RIGHT(BO$1,2)),Holidays!$J$3:$J$937),"")))),"")/(NETWORKDAYS($T905,$U905,Holidays!$J$3:$J$937)),0))</f>
        <v/>
      </c>
      <c r="BP905" s="87" t="str">
        <f>IF($Q905="","",IFERROR(IF(OR(AND($T905&gt;=DATEVALUE("10/1/20"&amp;RIGHT(BO$1,2)),$T905&lt;=DATEVALUE("9/30/20"&amp;RIGHT(BP$1,2))),AND($U905&gt;=DATEVALUE("10/1/20"&amp;RIGHT(BO$1,2)),$U905&lt;=DATEVALUE("9/30/20"&amp;RIGHT(BP$1,2))),AND($T905&lt;=DATEVALUE("10/1/20"&amp;RIGHT(BO$1,2)),$U905&gt;=DATEVALUE("9/30/20"&amp;RIGHT(BP$1,2)))),
IF(AND($T905&gt;=DATEVALUE("10/1/20"&amp;RIGHT(BO$1,2)),$U905&lt;=DATEVALUE("9/30/20"&amp;RIGHT(BP$1,2))),NETWORKDAYS($T905,$U905,Holidays!$J$3:$J$937),
IF(AND($T905&lt;DATEVALUE("10/1/20"&amp;RIGHT(BO$1,2)),$U905&lt;=DATEVALUE("9/30/20"&amp;RIGHT(BP$1,2))),NETWORKDAYS(DATEVALUE("10/1/20"&amp;RIGHT(BO$1,2)),$U905,Holidays!$J$3:$J$937),
IF($T905&lt;DATEVALUE("10/1/20"&amp;RIGHT(BO$1,2)),NETWORKDAYS(DATEVALUE("10/1/20"&amp;RIGHT(BO$1,2)),DATEVALUE("9/30/20"&amp;RIGHT(BP$1,2)),Holidays!$J$3:$J$937),
IF($T905&gt;=DATEVALUE("10/1/20"&amp;RIGHT(BO$1,2)),NETWORKDAYS($T905,DATEVALUE("9/30/20"&amp;RIGHT(BP$1,2)),Holidays!$J$3:$J$937),"")))),"")/(NETWORKDAYS($T905,$U905,Holidays!$J$3:$J$937)),0))</f>
        <v/>
      </c>
      <c r="BQ905" s="87" t="str">
        <f>IF($Q905="","",IFERROR(IF(OR(AND($T905&gt;=DATEVALUE("10/1/20"&amp;RIGHT(BP$1,2)),$T905&lt;=DATEVALUE("9/30/20"&amp;RIGHT(BQ$1,2))),AND($U905&gt;=DATEVALUE("10/1/20"&amp;RIGHT(BP$1,2)),$U905&lt;=DATEVALUE("9/30/20"&amp;RIGHT(BQ$1,2))),AND($T905&lt;=DATEVALUE("10/1/20"&amp;RIGHT(BP$1,2)),$U905&gt;=DATEVALUE("9/30/20"&amp;RIGHT(BQ$1,2)))),
IF(AND($T905&gt;=DATEVALUE("10/1/20"&amp;RIGHT(BP$1,2)),$U905&lt;=DATEVALUE("9/30/20"&amp;RIGHT(BQ$1,2))),NETWORKDAYS($T905,$U905,Holidays!$J$3:$J$937),
IF(AND($T905&lt;DATEVALUE("10/1/20"&amp;RIGHT(BP$1,2)),$U905&lt;=DATEVALUE("9/30/20"&amp;RIGHT(BQ$1,2))),NETWORKDAYS(DATEVALUE("10/1/20"&amp;RIGHT(BP$1,2)),$U905,Holidays!$J$3:$J$937),
IF($T905&lt;DATEVALUE("10/1/20"&amp;RIGHT(BP$1,2)),NETWORKDAYS(DATEVALUE("10/1/20"&amp;RIGHT(BP$1,2)),DATEVALUE("9/30/20"&amp;RIGHT(BQ$1,2)),Holidays!$J$3:$J$937),
IF($T905&gt;=DATEVALUE("10/1/20"&amp;RIGHT(BP$1,2)),NETWORKDAYS($T905,DATEVALUE("9/30/20"&amp;RIGHT(BQ$1,2)),Holidays!$J$3:$J$937),"")))),"")/(NETWORKDAYS($T905,$U905,Holidays!$J$3:$J$937)),0))</f>
        <v/>
      </c>
      <c r="BR905" s="87" t="str">
        <f>IF($Q905="","",IFERROR(IF(OR(AND($T905&gt;=DATEVALUE("10/1/20"&amp;RIGHT(BQ$1,2)),$T905&lt;=DATEVALUE("9/30/20"&amp;RIGHT(BR$1,2))),AND($U905&gt;=DATEVALUE("10/1/20"&amp;RIGHT(BQ$1,2)),$U905&lt;=DATEVALUE("9/30/20"&amp;RIGHT(BR$1,2))),AND($T905&lt;=DATEVALUE("10/1/20"&amp;RIGHT(BQ$1,2)),$U905&gt;=DATEVALUE("9/30/20"&amp;RIGHT(BR$1,2)))),
IF(AND($T905&gt;=DATEVALUE("10/1/20"&amp;RIGHT(BQ$1,2)),$U905&lt;=DATEVALUE("9/30/20"&amp;RIGHT(BR$1,2))),NETWORKDAYS($T905,$U905,Holidays!$J$3:$J$937),
IF(AND($T905&lt;DATEVALUE("10/1/20"&amp;RIGHT(BQ$1,2)),$U905&lt;=DATEVALUE("9/30/20"&amp;RIGHT(BR$1,2))),NETWORKDAYS(DATEVALUE("10/1/20"&amp;RIGHT(BQ$1,2)),$U905,Holidays!$J$3:$J$937),
IF($T905&lt;DATEVALUE("10/1/20"&amp;RIGHT(BQ$1,2)),NETWORKDAYS(DATEVALUE("10/1/20"&amp;RIGHT(BQ$1,2)),DATEVALUE("9/30/20"&amp;RIGHT(BR$1,2)),Holidays!$J$3:$J$937),
IF($T905&gt;=DATEVALUE("10/1/20"&amp;RIGHT(BQ$1,2)),NETWORKDAYS($T905,DATEVALUE("9/30/20"&amp;RIGHT(BR$1,2)),Holidays!$J$3:$J$937),"")))),"")/(NETWORKDAYS($T905,$U905,Holidays!$J$3:$J$937)),0))</f>
        <v/>
      </c>
      <c r="BS905" s="87" t="str">
        <f>IF($Q905="","",IFERROR(IF(OR(AND($T905&gt;=DATEVALUE("10/1/20"&amp;RIGHT(BR$1,2)),$T905&lt;=DATEVALUE("9/30/20"&amp;RIGHT(BS$1,2))),AND($U905&gt;=DATEVALUE("10/1/20"&amp;RIGHT(BR$1,2)),$U905&lt;=DATEVALUE("9/30/20"&amp;RIGHT(BS$1,2))),AND($T905&lt;=DATEVALUE("10/1/20"&amp;RIGHT(BR$1,2)),$U905&gt;=DATEVALUE("9/30/20"&amp;RIGHT(BS$1,2)))),
IF(AND($T905&gt;=DATEVALUE("10/1/20"&amp;RIGHT(BR$1,2)),$U905&lt;=DATEVALUE("9/30/20"&amp;RIGHT(BS$1,2))),NETWORKDAYS($T905,$U905,Holidays!$J$3:$J$937),
IF(AND($T905&lt;DATEVALUE("10/1/20"&amp;RIGHT(BR$1,2)),$U905&lt;=DATEVALUE("9/30/20"&amp;RIGHT(BS$1,2))),NETWORKDAYS(DATEVALUE("10/1/20"&amp;RIGHT(BR$1,2)),$U905,Holidays!$J$3:$J$937),
IF($T905&lt;DATEVALUE("10/1/20"&amp;RIGHT(BR$1,2)),NETWORKDAYS(DATEVALUE("10/1/20"&amp;RIGHT(BR$1,2)),DATEVALUE("9/30/20"&amp;RIGHT(BS$1,2)),Holidays!$J$3:$J$937),
IF($T905&gt;=DATEVALUE("10/1/20"&amp;RIGHT(BR$1,2)),NETWORKDAYS($T905,DATEVALUE("9/30/20"&amp;RIGHT(BS$1,2)),Holidays!$J$3:$J$937),"")))),"")/(NETWORKDAYS($T905,$U905,Holidays!$J$3:$J$937)),0))</f>
        <v/>
      </c>
      <c r="BT905" s="87" t="str">
        <f>IF($Q905="","",IFERROR(IF(OR(AND($T905&gt;=DATEVALUE("10/1/20"&amp;RIGHT(BS$1,2)),$T905&lt;=DATEVALUE("9/30/20"&amp;RIGHT(BT$1,2))),AND($U905&gt;=DATEVALUE("10/1/20"&amp;RIGHT(BS$1,2)),$U905&lt;=DATEVALUE("9/30/20"&amp;RIGHT(BT$1,2))),AND($T905&lt;=DATEVALUE("10/1/20"&amp;RIGHT(BS$1,2)),$U905&gt;=DATEVALUE("9/30/20"&amp;RIGHT(BT$1,2)))),
IF(AND($T905&gt;=DATEVALUE("10/1/20"&amp;RIGHT(BS$1,2)),$U905&lt;=DATEVALUE("9/30/20"&amp;RIGHT(BT$1,2))),NETWORKDAYS($T905,$U905,Holidays!$J$3:$J$937),
IF(AND($T905&lt;DATEVALUE("10/1/20"&amp;RIGHT(BS$1,2)),$U905&lt;=DATEVALUE("9/30/20"&amp;RIGHT(BT$1,2))),NETWORKDAYS(DATEVALUE("10/1/20"&amp;RIGHT(BS$1,2)),$U905,Holidays!$J$3:$J$937),
IF($T905&lt;DATEVALUE("10/1/20"&amp;RIGHT(BS$1,2)),NETWORKDAYS(DATEVALUE("10/1/20"&amp;RIGHT(BS$1,2)),DATEVALUE("9/30/20"&amp;RIGHT(BT$1,2)),Holidays!$J$3:$J$937),
IF($T905&gt;=DATEVALUE("10/1/20"&amp;RIGHT(BS$1,2)),NETWORKDAYS($T905,DATEVALUE("9/30/20"&amp;RIGHT(BT$1,2)),Holidays!$J$3:$J$937),"")))),"")/(NETWORKDAYS($T905,$U905,Holidays!$J$3:$J$937)),0))</f>
        <v/>
      </c>
      <c r="BU905" s="87" t="str">
        <f>IF($Q905="","",IFERROR(IF(OR(AND($T905&gt;=DATEVALUE("10/1/20"&amp;RIGHT(BT$1,2)),$T905&lt;=DATEVALUE("9/30/20"&amp;RIGHT(BU$1,2))),AND($U905&gt;=DATEVALUE("10/1/20"&amp;RIGHT(BT$1,2)),$U905&lt;=DATEVALUE("9/30/20"&amp;RIGHT(BU$1,2))),AND($T905&lt;=DATEVALUE("10/1/20"&amp;RIGHT(BT$1,2)),$U905&gt;=DATEVALUE("9/30/20"&amp;RIGHT(BU$1,2)))),
IF(AND($T905&gt;=DATEVALUE("10/1/20"&amp;RIGHT(BT$1,2)),$U905&lt;=DATEVALUE("9/30/20"&amp;RIGHT(BU$1,2))),NETWORKDAYS($T905,$U905,Holidays!$J$3:$J$937),
IF(AND($T905&lt;DATEVALUE("10/1/20"&amp;RIGHT(BT$1,2)),$U905&lt;=DATEVALUE("9/30/20"&amp;RIGHT(BU$1,2))),NETWORKDAYS(DATEVALUE("10/1/20"&amp;RIGHT(BT$1,2)),$U905,Holidays!$J$3:$J$937),
IF($T905&lt;DATEVALUE("10/1/20"&amp;RIGHT(BT$1,2)),NETWORKDAYS(DATEVALUE("10/1/20"&amp;RIGHT(BT$1,2)),DATEVALUE("9/30/20"&amp;RIGHT(BU$1,2)),Holidays!$J$3:$J$937),
IF($T905&gt;=DATEVALUE("10/1/20"&amp;RIGHT(BT$1,2)),NETWORKDAYS($T905,DATEVALUE("9/30/20"&amp;RIGHT(BU$1,2)),Holidays!$J$3:$J$937),"")))),"")/(NETWORKDAYS($T905,$U905,Holidays!$J$3:$J$937)),0))</f>
        <v/>
      </c>
      <c r="BV905" s="87" t="str">
        <f>IF($Q905="","",IFERROR(IF(OR(AND($T905&gt;=DATEVALUE("10/1/20"&amp;RIGHT(BU$1,2)),$T905&lt;=DATEVALUE("9/30/20"&amp;RIGHT(BV$1,2))),AND($U905&gt;=DATEVALUE("10/1/20"&amp;RIGHT(BU$1,2)),$U905&lt;=DATEVALUE("9/30/20"&amp;RIGHT(BV$1,2))),AND($T905&lt;=DATEVALUE("10/1/20"&amp;RIGHT(BU$1,2)),$U905&gt;=DATEVALUE("9/30/20"&amp;RIGHT(BV$1,2)))),
IF(AND($T905&gt;=DATEVALUE("10/1/20"&amp;RIGHT(BU$1,2)),$U905&lt;=DATEVALUE("9/30/20"&amp;RIGHT(BV$1,2))),NETWORKDAYS($T905,$U905,Holidays!$J$3:$J$937),
IF(AND($T905&lt;DATEVALUE("10/1/20"&amp;RIGHT(BU$1,2)),$U905&lt;=DATEVALUE("9/30/20"&amp;RIGHT(BV$1,2))),NETWORKDAYS(DATEVALUE("10/1/20"&amp;RIGHT(BU$1,2)),$U905,Holidays!$J$3:$J$937),
IF($T905&lt;DATEVALUE("10/1/20"&amp;RIGHT(BU$1,2)),NETWORKDAYS(DATEVALUE("10/1/20"&amp;RIGHT(BU$1,2)),DATEVALUE("9/30/20"&amp;RIGHT(BV$1,2)),Holidays!$J$3:$J$937),
IF($T905&gt;=DATEVALUE("10/1/20"&amp;RIGHT(BU$1,2)),NETWORKDAYS($T905,DATEVALUE("9/30/20"&amp;RIGHT(BV$1,2)),Holidays!$J$3:$J$937),"")))),"")/(NETWORKDAYS($T905,$U905,Holidays!$J$3:$J$937)),0))</f>
        <v/>
      </c>
      <c r="BW905" s="87" t="str">
        <f>IF($Q905="","",IFERROR(IF(OR(AND($T905&gt;=DATEVALUE("10/1/20"&amp;RIGHT(BV$1,2)),$T905&lt;=DATEVALUE("9/30/20"&amp;RIGHT(BW$1,2))),AND($U905&gt;=DATEVALUE("10/1/20"&amp;RIGHT(BV$1,2)),$U905&lt;=DATEVALUE("9/30/20"&amp;RIGHT(BW$1,2))),AND($T905&lt;=DATEVALUE("10/1/20"&amp;RIGHT(BV$1,2)),$U905&gt;=DATEVALUE("9/30/20"&amp;RIGHT(BW$1,2)))),
IF(AND($T905&gt;=DATEVALUE("10/1/20"&amp;RIGHT(BV$1,2)),$U905&lt;=DATEVALUE("9/30/20"&amp;RIGHT(BW$1,2))),NETWORKDAYS($T905,$U905,Holidays!$J$3:$J$937),
IF(AND($T905&lt;DATEVALUE("10/1/20"&amp;RIGHT(BV$1,2)),$U905&lt;=DATEVALUE("9/30/20"&amp;RIGHT(BW$1,2))),NETWORKDAYS(DATEVALUE("10/1/20"&amp;RIGHT(BV$1,2)),$U905,Holidays!$J$3:$J$937),
IF($T905&lt;DATEVALUE("10/1/20"&amp;RIGHT(BV$1,2)),NETWORKDAYS(DATEVALUE("10/1/20"&amp;RIGHT(BV$1,2)),DATEVALUE("9/30/20"&amp;RIGHT(BW$1,2)),Holidays!$J$3:$J$937),
IF($T905&gt;=DATEVALUE("10/1/20"&amp;RIGHT(BV$1,2)),NETWORKDAYS($T905,DATEVALUE("9/30/20"&amp;RIGHT(BW$1,2)),Holidays!$J$3:$J$937),"")))),"")/(NETWORKDAYS($T905,$U905,Holidays!$J$3:$J$937)),0))</f>
        <v/>
      </c>
      <c r="BX905" s="87" t="str">
        <f>IF($Q905="","",IFERROR(IF(OR(AND($T905&gt;=DATEVALUE("10/1/20"&amp;RIGHT(BW$1,2)),$T905&lt;=DATEVALUE("9/30/20"&amp;RIGHT(BX$1,2))),AND($U905&gt;=DATEVALUE("10/1/20"&amp;RIGHT(BW$1,2)),$U905&lt;=DATEVALUE("9/30/20"&amp;RIGHT(BX$1,2))),AND($T905&lt;=DATEVALUE("10/1/20"&amp;RIGHT(BW$1,2)),$U905&gt;=DATEVALUE("9/30/20"&amp;RIGHT(BX$1,2)))),
IF(AND($T905&gt;=DATEVALUE("10/1/20"&amp;RIGHT(BW$1,2)),$U905&lt;=DATEVALUE("9/30/20"&amp;RIGHT(BX$1,2))),NETWORKDAYS($T905,$U905,Holidays!$J$3:$J$937),
IF(AND($T905&lt;DATEVALUE("10/1/20"&amp;RIGHT(BW$1,2)),$U905&lt;=DATEVALUE("9/30/20"&amp;RIGHT(BX$1,2))),NETWORKDAYS(DATEVALUE("10/1/20"&amp;RIGHT(BW$1,2)),$U905,Holidays!$J$3:$J$937),
IF($T905&lt;DATEVALUE("10/1/20"&amp;RIGHT(BW$1,2)),NETWORKDAYS(DATEVALUE("10/1/20"&amp;RIGHT(BW$1,2)),DATEVALUE("9/30/20"&amp;RIGHT(BX$1,2)),Holidays!$J$3:$J$937),
IF($T905&gt;=DATEVALUE("10/1/20"&amp;RIGHT(BW$1,2)),NETWORKDAYS($T905,DATEVALUE("9/30/20"&amp;RIGHT(BX$1,2)),Holidays!$J$3:$J$937),"")))),"")/(NETWORKDAYS($T905,$U905,Holidays!$J$3:$J$937)),0))</f>
        <v/>
      </c>
      <c r="BY905" s="87" t="str">
        <f>IF($Q905="","",IFERROR(IF(OR(AND($T905&gt;=DATEVALUE("10/1/20"&amp;RIGHT(BX$1,2)),$T905&lt;=DATEVALUE("9/30/20"&amp;RIGHT(BY$1,2))),AND($U905&gt;=DATEVALUE("10/1/20"&amp;RIGHT(BX$1,2)),$U905&lt;=DATEVALUE("9/30/20"&amp;RIGHT(BY$1,2))),AND($T905&lt;=DATEVALUE("10/1/20"&amp;RIGHT(BX$1,2)),$U905&gt;=DATEVALUE("9/30/20"&amp;RIGHT(BY$1,2)))),
IF(AND($T905&gt;=DATEVALUE("10/1/20"&amp;RIGHT(BX$1,2)),$U905&lt;=DATEVALUE("9/30/20"&amp;RIGHT(BY$1,2))),NETWORKDAYS($T905,$U905,Holidays!$J$3:$J$937),
IF(AND($T905&lt;DATEVALUE("10/1/20"&amp;RIGHT(BX$1,2)),$U905&lt;=DATEVALUE("9/30/20"&amp;RIGHT(BY$1,2))),NETWORKDAYS(DATEVALUE("10/1/20"&amp;RIGHT(BX$1,2)),$U905,Holidays!$J$3:$J$937),
IF($T905&lt;DATEVALUE("10/1/20"&amp;RIGHT(BX$1,2)),NETWORKDAYS(DATEVALUE("10/1/20"&amp;RIGHT(BX$1,2)),DATEVALUE("9/30/20"&amp;RIGHT(BY$1,2)),Holidays!$J$3:$J$937),
IF($T905&gt;=DATEVALUE("10/1/20"&amp;RIGHT(BX$1,2)),NETWORKDAYS($T905,DATEVALUE("9/30/20"&amp;RIGHT(BY$1,2)),Holidays!$J$3:$J$937),"")))),"")/(NETWORKDAYS($T905,$U905,Holidays!$J$3:$J$937)),0))</f>
        <v/>
      </c>
      <c r="BZ905" s="87" t="str">
        <f>IF($Q905="","",IFERROR(IF(OR(AND($T905&gt;=DATEVALUE("10/1/20"&amp;RIGHT(BY$1,2)),$T905&lt;=DATEVALUE("9/30/20"&amp;RIGHT(BZ$1,2))),AND($U905&gt;=DATEVALUE("10/1/20"&amp;RIGHT(BY$1,2)),$U905&lt;=DATEVALUE("9/30/20"&amp;RIGHT(BZ$1,2))),AND($T905&lt;=DATEVALUE("10/1/20"&amp;RIGHT(BY$1,2)),$U905&gt;=DATEVALUE("9/30/20"&amp;RIGHT(BZ$1,2)))),
IF(AND($T905&gt;=DATEVALUE("10/1/20"&amp;RIGHT(BY$1,2)),$U905&lt;=DATEVALUE("9/30/20"&amp;RIGHT(BZ$1,2))),NETWORKDAYS($T905,$U905,Holidays!$J$3:$J$937),
IF(AND($T905&lt;DATEVALUE("10/1/20"&amp;RIGHT(BY$1,2)),$U905&lt;=DATEVALUE("9/30/20"&amp;RIGHT(BZ$1,2))),NETWORKDAYS(DATEVALUE("10/1/20"&amp;RIGHT(BY$1,2)),$U905,Holidays!$J$3:$J$937),
IF($T905&lt;DATEVALUE("10/1/20"&amp;RIGHT(BY$1,2)),NETWORKDAYS(DATEVALUE("10/1/20"&amp;RIGHT(BY$1,2)),DATEVALUE("9/30/20"&amp;RIGHT(BZ$1,2)),Holidays!$J$3:$J$937),
IF($T905&gt;=DATEVALUE("10/1/20"&amp;RIGHT(BY$1,2)),NETWORKDAYS($T905,DATEVALUE("9/30/20"&amp;RIGHT(BZ$1,2)),Holidays!$J$3:$J$937),"")))),"")/(NETWORKDAYS($T905,$U905,Holidays!$J$3:$J$937)),0))</f>
        <v/>
      </c>
      <c r="CA905" s="87" t="str">
        <f>IF($Q905="","",IFERROR(IF(OR(AND($T905&gt;=DATEVALUE("10/1/20"&amp;RIGHT(BZ$1,2)),$T905&lt;=DATEVALUE("9/30/20"&amp;RIGHT(CA$1,2))),AND($U905&gt;=DATEVALUE("10/1/20"&amp;RIGHT(BZ$1,2)),$U905&lt;=DATEVALUE("9/30/20"&amp;RIGHT(CA$1,2))),AND($T905&lt;=DATEVALUE("10/1/20"&amp;RIGHT(BZ$1,2)),$U905&gt;=DATEVALUE("9/30/20"&amp;RIGHT(CA$1,2)))),
IF(AND($T905&gt;=DATEVALUE("10/1/20"&amp;RIGHT(BZ$1,2)),$U905&lt;=DATEVALUE("9/30/20"&amp;RIGHT(CA$1,2))),NETWORKDAYS($T905,$U905,Holidays!$J$3:$J$937),
IF(AND($T905&lt;DATEVALUE("10/1/20"&amp;RIGHT(BZ$1,2)),$U905&lt;=DATEVALUE("9/30/20"&amp;RIGHT(CA$1,2))),NETWORKDAYS(DATEVALUE("10/1/20"&amp;RIGHT(BZ$1,2)),$U905,Holidays!$J$3:$J$937),
IF($T905&lt;DATEVALUE("10/1/20"&amp;RIGHT(BZ$1,2)),NETWORKDAYS(DATEVALUE("10/1/20"&amp;RIGHT(BZ$1,2)),DATEVALUE("9/30/20"&amp;RIGHT(CA$1,2)),Holidays!$J$3:$J$937),
IF($T905&gt;=DATEVALUE("10/1/20"&amp;RIGHT(BZ$1,2)),NETWORKDAYS($T905,DATEVALUE("9/30/20"&amp;RIGHT(CA$1,2)),Holidays!$J$3:$J$937),"")))),"")/(NETWORKDAYS($T905,$U905,Holidays!$J$3:$J$937)),0))</f>
        <v/>
      </c>
      <c r="CB905" s="87" t="str">
        <f>IF($Q905="","",IFERROR(IF(OR(AND($T905&gt;=DATEVALUE("10/1/20"&amp;RIGHT(CA$1,2)),$T905&lt;=DATEVALUE("9/30/20"&amp;RIGHT(CB$1,2))),AND($U905&gt;=DATEVALUE("10/1/20"&amp;RIGHT(CA$1,2)),$U905&lt;=DATEVALUE("9/30/20"&amp;RIGHT(CB$1,2))),AND($T905&lt;=DATEVALUE("10/1/20"&amp;RIGHT(CA$1,2)),$U905&gt;=DATEVALUE("9/30/20"&amp;RIGHT(CB$1,2)))),
IF(AND($T905&gt;=DATEVALUE("10/1/20"&amp;RIGHT(CA$1,2)),$U905&lt;=DATEVALUE("9/30/20"&amp;RIGHT(CB$1,2))),NETWORKDAYS($T905,$U905,Holidays!$J$3:$J$937),
IF(AND($T905&lt;DATEVALUE("10/1/20"&amp;RIGHT(CA$1,2)),$U905&lt;=DATEVALUE("9/30/20"&amp;RIGHT(CB$1,2))),NETWORKDAYS(DATEVALUE("10/1/20"&amp;RIGHT(CA$1,2)),$U905,Holidays!$J$3:$J$937),
IF($T905&lt;DATEVALUE("10/1/20"&amp;RIGHT(CA$1,2)),NETWORKDAYS(DATEVALUE("10/1/20"&amp;RIGHT(CA$1,2)),DATEVALUE("9/30/20"&amp;RIGHT(CB$1,2)),Holidays!$J$3:$J$937),
IF($T905&gt;=DATEVALUE("10/1/20"&amp;RIGHT(CA$1,2)),NETWORKDAYS($T905,DATEVALUE("9/30/20"&amp;RIGHT(CB$1,2)),Holidays!$J$3:$J$937),"")))),"")/(NETWORKDAYS($T905,$U905,Holidays!$J$3:$J$937)),0))</f>
        <v/>
      </c>
    </row>
    <row r="906" spans="1:80">
      <c r="A906" s="97"/>
      <c r="B906" s="98" t="str">
        <f ca="1">IF(NOT($A906=""),OFFSET('WBS Reference &amp; User Procedure'!$A$1,MATCH($A906,'WBS Reference &amp; User Procedure'!$A:$A,0)-1,1),"")</f>
        <v/>
      </c>
      <c r="D906" s="97"/>
      <c r="T906" s="104" t="str">
        <f>IF(NOT(Q906=""),IF(NOT($S906=""),$S906,#REF!),"")</f>
        <v/>
      </c>
      <c r="U906" s="104" t="str">
        <f>IF(NOT(Q906=""),WORKDAY(T906,Q906,Holidays!$J$3:$J$937),"")</f>
        <v/>
      </c>
      <c r="V906" s="104"/>
      <c r="W906" s="104"/>
      <c r="X906" s="101" t="str">
        <f t="shared" si="197"/>
        <v/>
      </c>
      <c r="AL906" s="87" t="str">
        <f t="shared" ca="1" si="194"/>
        <v/>
      </c>
      <c r="AN906" s="87" t="str">
        <f t="shared" ref="AN906:AW915" ca="1" si="204">IF($Q906="","",IFERROR(OFFSET(INDIRECT("'"&amp;KEY_RESOURCE_STRUCTURE_TAB&amp;"'!"&amp;KEY_RATE_SET_INDEX&amp;""),$AL906-1,COLUMN()-34),0))</f>
        <v/>
      </c>
      <c r="AO906" s="87" t="str">
        <f t="shared" ca="1" si="204"/>
        <v/>
      </c>
      <c r="AP906" s="87" t="str">
        <f t="shared" ca="1" si="204"/>
        <v/>
      </c>
      <c r="AQ906" s="87" t="str">
        <f t="shared" ca="1" si="204"/>
        <v/>
      </c>
      <c r="AR906" s="87" t="str">
        <f t="shared" ca="1" si="204"/>
        <v/>
      </c>
      <c r="AS906" s="87" t="str">
        <f t="shared" ca="1" si="204"/>
        <v/>
      </c>
      <c r="AT906" s="87" t="str">
        <f t="shared" ca="1" si="204"/>
        <v/>
      </c>
      <c r="AU906" s="87" t="str">
        <f t="shared" ca="1" si="204"/>
        <v/>
      </c>
      <c r="AV906" s="87" t="str">
        <f t="shared" ca="1" si="204"/>
        <v/>
      </c>
      <c r="AW906" s="87" t="str">
        <f t="shared" ca="1" si="204"/>
        <v/>
      </c>
      <c r="AX906" s="87" t="str">
        <f t="shared" ref="AX906:BG915" ca="1" si="205">IF($Q906="","",IFERROR(OFFSET(INDIRECT("'"&amp;KEY_RESOURCE_STRUCTURE_TAB&amp;"'!"&amp;KEY_RATE_SET_INDEX&amp;""),$AL906-1,COLUMN()-34),0))</f>
        <v/>
      </c>
      <c r="AY906" s="87" t="str">
        <f t="shared" ca="1" si="205"/>
        <v/>
      </c>
      <c r="AZ906" s="87" t="str">
        <f t="shared" ca="1" si="205"/>
        <v/>
      </c>
      <c r="BA906" s="87" t="str">
        <f t="shared" ca="1" si="205"/>
        <v/>
      </c>
      <c r="BB906" s="87" t="str">
        <f t="shared" ca="1" si="205"/>
        <v/>
      </c>
      <c r="BC906" s="87" t="str">
        <f t="shared" ca="1" si="205"/>
        <v/>
      </c>
      <c r="BD906" s="87" t="str">
        <f t="shared" ca="1" si="205"/>
        <v/>
      </c>
      <c r="BE906" s="87" t="str">
        <f t="shared" ca="1" si="205"/>
        <v/>
      </c>
      <c r="BF906" s="87" t="str">
        <f t="shared" ca="1" si="205"/>
        <v/>
      </c>
      <c r="BG906" s="87" t="str">
        <f t="shared" ca="1" si="205"/>
        <v/>
      </c>
      <c r="BI906" s="87" t="str">
        <f>IF($Q906="","",IFERROR(IF(OR(AND($T906&gt;=DATEVALUE("10/1/20"&amp;RIGHT(BH$1,2)),$T906&lt;=DATEVALUE("9/30/20"&amp;RIGHT(BI$1,2))),AND($U906&gt;=DATEVALUE("10/1/20"&amp;RIGHT(BH$1,2)),$U906&lt;=DATEVALUE("9/30/20"&amp;RIGHT(BI$1,2))),AND($T906&lt;=DATEVALUE("10/1/20"&amp;RIGHT(BH$1,2)),$U906&gt;=DATEVALUE("9/30/20"&amp;RIGHT(BI$1,2)))),
IF(AND($T906&gt;=DATEVALUE("10/1/20"&amp;RIGHT(BH$1,2)),$U906&lt;=DATEVALUE("9/30/20"&amp;RIGHT(BI$1,2))),NETWORKDAYS($T906,$U906,Holidays!$J$3:$J$937),
IF(AND($T906&lt;DATEVALUE("10/1/20"&amp;RIGHT(BH$1,2)),$U906&lt;=DATEVALUE("9/30/20"&amp;RIGHT(BI$1,2))),NETWORKDAYS(DATEVALUE("10/1/20"&amp;RIGHT(BH$1,2)),$U906,Holidays!$J$3:$J$937),
IF($T906&lt;DATEVALUE("10/1/20"&amp;RIGHT(BH$1,2)),NETWORKDAYS(DATEVALUE("10/1/20"&amp;RIGHT(BH$1,2)),DATEVALUE("9/30/20"&amp;RIGHT(BI$1,2)),Holidays!$J$3:$J$937),
IF($T906&gt;=DATEVALUE("10/1/20"&amp;RIGHT(BH$1,2)),NETWORKDAYS($T906,DATEVALUE("9/30/20"&amp;RIGHT(BI$1,2)),Holidays!$J$3:$J$937),"")))),"")/(NETWORKDAYS($T906,$U906,Holidays!$J$3:$J$937)),0))</f>
        <v/>
      </c>
      <c r="BJ906" s="87" t="str">
        <f>IF($Q906="","",IFERROR(IF(OR(AND($T906&gt;=DATEVALUE("10/1/20"&amp;RIGHT(BI$1,2)),$T906&lt;=DATEVALUE("9/30/20"&amp;RIGHT(BJ$1,2))),AND($U906&gt;=DATEVALUE("10/1/20"&amp;RIGHT(BI$1,2)),$U906&lt;=DATEVALUE("9/30/20"&amp;RIGHT(BJ$1,2))),AND($T906&lt;=DATEVALUE("10/1/20"&amp;RIGHT(BI$1,2)),$U906&gt;=DATEVALUE("9/30/20"&amp;RIGHT(BJ$1,2)))),
IF(AND($T906&gt;=DATEVALUE("10/1/20"&amp;RIGHT(BI$1,2)),$U906&lt;=DATEVALUE("9/30/20"&amp;RIGHT(BJ$1,2))),NETWORKDAYS($T906,$U906,Holidays!$J$3:$J$937),
IF(AND($T906&lt;DATEVALUE("10/1/20"&amp;RIGHT(BI$1,2)),$U906&lt;=DATEVALUE("9/30/20"&amp;RIGHT(BJ$1,2))),NETWORKDAYS(DATEVALUE("10/1/20"&amp;RIGHT(BI$1,2)),$U906,Holidays!$J$3:$J$937),
IF($T906&lt;DATEVALUE("10/1/20"&amp;RIGHT(BI$1,2)),NETWORKDAYS(DATEVALUE("10/1/20"&amp;RIGHT(BI$1,2)),DATEVALUE("9/30/20"&amp;RIGHT(BJ$1,2)),Holidays!$J$3:$J$937),
IF($T906&gt;=DATEVALUE("10/1/20"&amp;RIGHT(BI$1,2)),NETWORKDAYS($T906,DATEVALUE("9/30/20"&amp;RIGHT(BJ$1,2)),Holidays!$J$3:$J$937),"")))),"")/(NETWORKDAYS($T906,$U906,Holidays!$J$3:$J$937)),0))</f>
        <v/>
      </c>
      <c r="BK906" s="87" t="str">
        <f>IF($Q906="","",IFERROR(IF(OR(AND($T906&gt;=DATEVALUE("10/1/20"&amp;RIGHT(BJ$1,2)),$T906&lt;=DATEVALUE("9/30/20"&amp;RIGHT(BK$1,2))),AND($U906&gt;=DATEVALUE("10/1/20"&amp;RIGHT(BJ$1,2)),$U906&lt;=DATEVALUE("9/30/20"&amp;RIGHT(BK$1,2))),AND($T906&lt;=DATEVALUE("10/1/20"&amp;RIGHT(BJ$1,2)),$U906&gt;=DATEVALUE("9/30/20"&amp;RIGHT(BK$1,2)))),
IF(AND($T906&gt;=DATEVALUE("10/1/20"&amp;RIGHT(BJ$1,2)),$U906&lt;=DATEVALUE("9/30/20"&amp;RIGHT(BK$1,2))),NETWORKDAYS($T906,$U906,Holidays!$J$3:$J$937),
IF(AND($T906&lt;DATEVALUE("10/1/20"&amp;RIGHT(BJ$1,2)),$U906&lt;=DATEVALUE("9/30/20"&amp;RIGHT(BK$1,2))),NETWORKDAYS(DATEVALUE("10/1/20"&amp;RIGHT(BJ$1,2)),$U906,Holidays!$J$3:$J$937),
IF($T906&lt;DATEVALUE("10/1/20"&amp;RIGHT(BJ$1,2)),NETWORKDAYS(DATEVALUE("10/1/20"&amp;RIGHT(BJ$1,2)),DATEVALUE("9/30/20"&amp;RIGHT(BK$1,2)),Holidays!$J$3:$J$937),
IF($T906&gt;=DATEVALUE("10/1/20"&amp;RIGHT(BJ$1,2)),NETWORKDAYS($T906,DATEVALUE("9/30/20"&amp;RIGHT(BK$1,2)),Holidays!$J$3:$J$937),"")))),"")/(NETWORKDAYS($T906,$U906,Holidays!$J$3:$J$937)),0))</f>
        <v/>
      </c>
      <c r="BL906" s="87" t="str">
        <f>IF($Q906="","",IFERROR(IF(OR(AND($T906&gt;=DATEVALUE("10/1/20"&amp;RIGHT(BK$1,2)),$T906&lt;=DATEVALUE("9/30/20"&amp;RIGHT(BL$1,2))),AND($U906&gt;=DATEVALUE("10/1/20"&amp;RIGHT(BK$1,2)),$U906&lt;=DATEVALUE("9/30/20"&amp;RIGHT(BL$1,2))),AND($T906&lt;=DATEVALUE("10/1/20"&amp;RIGHT(BK$1,2)),$U906&gt;=DATEVALUE("9/30/20"&amp;RIGHT(BL$1,2)))),
IF(AND($T906&gt;=DATEVALUE("10/1/20"&amp;RIGHT(BK$1,2)),$U906&lt;=DATEVALUE("9/30/20"&amp;RIGHT(BL$1,2))),NETWORKDAYS($T906,$U906,Holidays!$J$3:$J$937),
IF(AND($T906&lt;DATEVALUE("10/1/20"&amp;RIGHT(BK$1,2)),$U906&lt;=DATEVALUE("9/30/20"&amp;RIGHT(BL$1,2))),NETWORKDAYS(DATEVALUE("10/1/20"&amp;RIGHT(BK$1,2)),$U906,Holidays!$J$3:$J$937),
IF($T906&lt;DATEVALUE("10/1/20"&amp;RIGHT(BK$1,2)),NETWORKDAYS(DATEVALUE("10/1/20"&amp;RIGHT(BK$1,2)),DATEVALUE("9/30/20"&amp;RIGHT(BL$1,2)),Holidays!$J$3:$J$937),
IF($T906&gt;=DATEVALUE("10/1/20"&amp;RIGHT(BK$1,2)),NETWORKDAYS($T906,DATEVALUE("9/30/20"&amp;RIGHT(BL$1,2)),Holidays!$J$3:$J$937),"")))),"")/(NETWORKDAYS($T906,$U906,Holidays!$J$3:$J$937)),0))</f>
        <v/>
      </c>
      <c r="BM906" s="87" t="str">
        <f>IF($Q906="","",IFERROR(IF(OR(AND($T906&gt;=DATEVALUE("10/1/20"&amp;RIGHT(BL$1,2)),$T906&lt;=DATEVALUE("9/30/20"&amp;RIGHT(BM$1,2))),AND($U906&gt;=DATEVALUE("10/1/20"&amp;RIGHT(BL$1,2)),$U906&lt;=DATEVALUE("9/30/20"&amp;RIGHT(BM$1,2))),AND($T906&lt;=DATEVALUE("10/1/20"&amp;RIGHT(BL$1,2)),$U906&gt;=DATEVALUE("9/30/20"&amp;RIGHT(BM$1,2)))),
IF(AND($T906&gt;=DATEVALUE("10/1/20"&amp;RIGHT(BL$1,2)),$U906&lt;=DATEVALUE("9/30/20"&amp;RIGHT(BM$1,2))),NETWORKDAYS($T906,$U906,Holidays!$J$3:$J$937),
IF(AND($T906&lt;DATEVALUE("10/1/20"&amp;RIGHT(BL$1,2)),$U906&lt;=DATEVALUE("9/30/20"&amp;RIGHT(BM$1,2))),NETWORKDAYS(DATEVALUE("10/1/20"&amp;RIGHT(BL$1,2)),$U906,Holidays!$J$3:$J$937),
IF($T906&lt;DATEVALUE("10/1/20"&amp;RIGHT(BL$1,2)),NETWORKDAYS(DATEVALUE("10/1/20"&amp;RIGHT(BL$1,2)),DATEVALUE("9/30/20"&amp;RIGHT(BM$1,2)),Holidays!$J$3:$J$937),
IF($T906&gt;=DATEVALUE("10/1/20"&amp;RIGHT(BL$1,2)),NETWORKDAYS($T906,DATEVALUE("9/30/20"&amp;RIGHT(BM$1,2)),Holidays!$J$3:$J$937),"")))),"")/(NETWORKDAYS($T906,$U906,Holidays!$J$3:$J$937)),0))</f>
        <v/>
      </c>
      <c r="BN906" s="87" t="str">
        <f>IF($Q906="","",IFERROR(IF(OR(AND($T906&gt;=DATEVALUE("10/1/20"&amp;RIGHT(BM$1,2)),$T906&lt;=DATEVALUE("9/30/20"&amp;RIGHT(BN$1,2))),AND($U906&gt;=DATEVALUE("10/1/20"&amp;RIGHT(BM$1,2)),$U906&lt;=DATEVALUE("9/30/20"&amp;RIGHT(BN$1,2))),AND($T906&lt;=DATEVALUE("10/1/20"&amp;RIGHT(BM$1,2)),$U906&gt;=DATEVALUE("9/30/20"&amp;RIGHT(BN$1,2)))),
IF(AND($T906&gt;=DATEVALUE("10/1/20"&amp;RIGHT(BM$1,2)),$U906&lt;=DATEVALUE("9/30/20"&amp;RIGHT(BN$1,2))),NETWORKDAYS($T906,$U906,Holidays!$J$3:$J$937),
IF(AND($T906&lt;DATEVALUE("10/1/20"&amp;RIGHT(BM$1,2)),$U906&lt;=DATEVALUE("9/30/20"&amp;RIGHT(BN$1,2))),NETWORKDAYS(DATEVALUE("10/1/20"&amp;RIGHT(BM$1,2)),$U906,Holidays!$J$3:$J$937),
IF($T906&lt;DATEVALUE("10/1/20"&amp;RIGHT(BM$1,2)),NETWORKDAYS(DATEVALUE("10/1/20"&amp;RIGHT(BM$1,2)),DATEVALUE("9/30/20"&amp;RIGHT(BN$1,2)),Holidays!$J$3:$J$937),
IF($T906&gt;=DATEVALUE("10/1/20"&amp;RIGHT(BM$1,2)),NETWORKDAYS($T906,DATEVALUE("9/30/20"&amp;RIGHT(BN$1,2)),Holidays!$J$3:$J$937),"")))),"")/(NETWORKDAYS($T906,$U906,Holidays!$J$3:$J$937)),0))</f>
        <v/>
      </c>
      <c r="BO906" s="87" t="str">
        <f>IF($Q906="","",IFERROR(IF(OR(AND($T906&gt;=DATEVALUE("10/1/20"&amp;RIGHT(BN$1,2)),$T906&lt;=DATEVALUE("9/30/20"&amp;RIGHT(BO$1,2))),AND($U906&gt;=DATEVALUE("10/1/20"&amp;RIGHT(BN$1,2)),$U906&lt;=DATEVALUE("9/30/20"&amp;RIGHT(BO$1,2))),AND($T906&lt;=DATEVALUE("10/1/20"&amp;RIGHT(BN$1,2)),$U906&gt;=DATEVALUE("9/30/20"&amp;RIGHT(BO$1,2)))),
IF(AND($T906&gt;=DATEVALUE("10/1/20"&amp;RIGHT(BN$1,2)),$U906&lt;=DATEVALUE("9/30/20"&amp;RIGHT(BO$1,2))),NETWORKDAYS($T906,$U906,Holidays!$J$3:$J$937),
IF(AND($T906&lt;DATEVALUE("10/1/20"&amp;RIGHT(BN$1,2)),$U906&lt;=DATEVALUE("9/30/20"&amp;RIGHT(BO$1,2))),NETWORKDAYS(DATEVALUE("10/1/20"&amp;RIGHT(BN$1,2)),$U906,Holidays!$J$3:$J$937),
IF($T906&lt;DATEVALUE("10/1/20"&amp;RIGHT(BN$1,2)),NETWORKDAYS(DATEVALUE("10/1/20"&amp;RIGHT(BN$1,2)),DATEVALUE("9/30/20"&amp;RIGHT(BO$1,2)),Holidays!$J$3:$J$937),
IF($T906&gt;=DATEVALUE("10/1/20"&amp;RIGHT(BN$1,2)),NETWORKDAYS($T906,DATEVALUE("9/30/20"&amp;RIGHT(BO$1,2)),Holidays!$J$3:$J$937),"")))),"")/(NETWORKDAYS($T906,$U906,Holidays!$J$3:$J$937)),0))</f>
        <v/>
      </c>
      <c r="BP906" s="87" t="str">
        <f>IF($Q906="","",IFERROR(IF(OR(AND($T906&gt;=DATEVALUE("10/1/20"&amp;RIGHT(BO$1,2)),$T906&lt;=DATEVALUE("9/30/20"&amp;RIGHT(BP$1,2))),AND($U906&gt;=DATEVALUE("10/1/20"&amp;RIGHT(BO$1,2)),$U906&lt;=DATEVALUE("9/30/20"&amp;RIGHT(BP$1,2))),AND($T906&lt;=DATEVALUE("10/1/20"&amp;RIGHT(BO$1,2)),$U906&gt;=DATEVALUE("9/30/20"&amp;RIGHT(BP$1,2)))),
IF(AND($T906&gt;=DATEVALUE("10/1/20"&amp;RIGHT(BO$1,2)),$U906&lt;=DATEVALUE("9/30/20"&amp;RIGHT(BP$1,2))),NETWORKDAYS($T906,$U906,Holidays!$J$3:$J$937),
IF(AND($T906&lt;DATEVALUE("10/1/20"&amp;RIGHT(BO$1,2)),$U906&lt;=DATEVALUE("9/30/20"&amp;RIGHT(BP$1,2))),NETWORKDAYS(DATEVALUE("10/1/20"&amp;RIGHT(BO$1,2)),$U906,Holidays!$J$3:$J$937),
IF($T906&lt;DATEVALUE("10/1/20"&amp;RIGHT(BO$1,2)),NETWORKDAYS(DATEVALUE("10/1/20"&amp;RIGHT(BO$1,2)),DATEVALUE("9/30/20"&amp;RIGHT(BP$1,2)),Holidays!$J$3:$J$937),
IF($T906&gt;=DATEVALUE("10/1/20"&amp;RIGHT(BO$1,2)),NETWORKDAYS($T906,DATEVALUE("9/30/20"&amp;RIGHT(BP$1,2)),Holidays!$J$3:$J$937),"")))),"")/(NETWORKDAYS($T906,$U906,Holidays!$J$3:$J$937)),0))</f>
        <v/>
      </c>
      <c r="BQ906" s="87" t="str">
        <f>IF($Q906="","",IFERROR(IF(OR(AND($T906&gt;=DATEVALUE("10/1/20"&amp;RIGHT(BP$1,2)),$T906&lt;=DATEVALUE("9/30/20"&amp;RIGHT(BQ$1,2))),AND($U906&gt;=DATEVALUE("10/1/20"&amp;RIGHT(BP$1,2)),$U906&lt;=DATEVALUE("9/30/20"&amp;RIGHT(BQ$1,2))),AND($T906&lt;=DATEVALUE("10/1/20"&amp;RIGHT(BP$1,2)),$U906&gt;=DATEVALUE("9/30/20"&amp;RIGHT(BQ$1,2)))),
IF(AND($T906&gt;=DATEVALUE("10/1/20"&amp;RIGHT(BP$1,2)),$U906&lt;=DATEVALUE("9/30/20"&amp;RIGHT(BQ$1,2))),NETWORKDAYS($T906,$U906,Holidays!$J$3:$J$937),
IF(AND($T906&lt;DATEVALUE("10/1/20"&amp;RIGHT(BP$1,2)),$U906&lt;=DATEVALUE("9/30/20"&amp;RIGHT(BQ$1,2))),NETWORKDAYS(DATEVALUE("10/1/20"&amp;RIGHT(BP$1,2)),$U906,Holidays!$J$3:$J$937),
IF($T906&lt;DATEVALUE("10/1/20"&amp;RIGHT(BP$1,2)),NETWORKDAYS(DATEVALUE("10/1/20"&amp;RIGHT(BP$1,2)),DATEVALUE("9/30/20"&amp;RIGHT(BQ$1,2)),Holidays!$J$3:$J$937),
IF($T906&gt;=DATEVALUE("10/1/20"&amp;RIGHT(BP$1,2)),NETWORKDAYS($T906,DATEVALUE("9/30/20"&amp;RIGHT(BQ$1,2)),Holidays!$J$3:$J$937),"")))),"")/(NETWORKDAYS($T906,$U906,Holidays!$J$3:$J$937)),0))</f>
        <v/>
      </c>
      <c r="BR906" s="87" t="str">
        <f>IF($Q906="","",IFERROR(IF(OR(AND($T906&gt;=DATEVALUE("10/1/20"&amp;RIGHT(BQ$1,2)),$T906&lt;=DATEVALUE("9/30/20"&amp;RIGHT(BR$1,2))),AND($U906&gt;=DATEVALUE("10/1/20"&amp;RIGHT(BQ$1,2)),$U906&lt;=DATEVALUE("9/30/20"&amp;RIGHT(BR$1,2))),AND($T906&lt;=DATEVALUE("10/1/20"&amp;RIGHT(BQ$1,2)),$U906&gt;=DATEVALUE("9/30/20"&amp;RIGHT(BR$1,2)))),
IF(AND($T906&gt;=DATEVALUE("10/1/20"&amp;RIGHT(BQ$1,2)),$U906&lt;=DATEVALUE("9/30/20"&amp;RIGHT(BR$1,2))),NETWORKDAYS($T906,$U906,Holidays!$J$3:$J$937),
IF(AND($T906&lt;DATEVALUE("10/1/20"&amp;RIGHT(BQ$1,2)),$U906&lt;=DATEVALUE("9/30/20"&amp;RIGHT(BR$1,2))),NETWORKDAYS(DATEVALUE("10/1/20"&amp;RIGHT(BQ$1,2)),$U906,Holidays!$J$3:$J$937),
IF($T906&lt;DATEVALUE("10/1/20"&amp;RIGHT(BQ$1,2)),NETWORKDAYS(DATEVALUE("10/1/20"&amp;RIGHT(BQ$1,2)),DATEVALUE("9/30/20"&amp;RIGHT(BR$1,2)),Holidays!$J$3:$J$937),
IF($T906&gt;=DATEVALUE("10/1/20"&amp;RIGHT(BQ$1,2)),NETWORKDAYS($T906,DATEVALUE("9/30/20"&amp;RIGHT(BR$1,2)),Holidays!$J$3:$J$937),"")))),"")/(NETWORKDAYS($T906,$U906,Holidays!$J$3:$J$937)),0))</f>
        <v/>
      </c>
      <c r="BS906" s="87" t="str">
        <f>IF($Q906="","",IFERROR(IF(OR(AND($T906&gt;=DATEVALUE("10/1/20"&amp;RIGHT(BR$1,2)),$T906&lt;=DATEVALUE("9/30/20"&amp;RIGHT(BS$1,2))),AND($U906&gt;=DATEVALUE("10/1/20"&amp;RIGHT(BR$1,2)),$U906&lt;=DATEVALUE("9/30/20"&amp;RIGHT(BS$1,2))),AND($T906&lt;=DATEVALUE("10/1/20"&amp;RIGHT(BR$1,2)),$U906&gt;=DATEVALUE("9/30/20"&amp;RIGHT(BS$1,2)))),
IF(AND($T906&gt;=DATEVALUE("10/1/20"&amp;RIGHT(BR$1,2)),$U906&lt;=DATEVALUE("9/30/20"&amp;RIGHT(BS$1,2))),NETWORKDAYS($T906,$U906,Holidays!$J$3:$J$937),
IF(AND($T906&lt;DATEVALUE("10/1/20"&amp;RIGHT(BR$1,2)),$U906&lt;=DATEVALUE("9/30/20"&amp;RIGHT(BS$1,2))),NETWORKDAYS(DATEVALUE("10/1/20"&amp;RIGHT(BR$1,2)),$U906,Holidays!$J$3:$J$937),
IF($T906&lt;DATEVALUE("10/1/20"&amp;RIGHT(BR$1,2)),NETWORKDAYS(DATEVALUE("10/1/20"&amp;RIGHT(BR$1,2)),DATEVALUE("9/30/20"&amp;RIGHT(BS$1,2)),Holidays!$J$3:$J$937),
IF($T906&gt;=DATEVALUE("10/1/20"&amp;RIGHT(BR$1,2)),NETWORKDAYS($T906,DATEVALUE("9/30/20"&amp;RIGHT(BS$1,2)),Holidays!$J$3:$J$937),"")))),"")/(NETWORKDAYS($T906,$U906,Holidays!$J$3:$J$937)),0))</f>
        <v/>
      </c>
      <c r="BT906" s="87" t="str">
        <f>IF($Q906="","",IFERROR(IF(OR(AND($T906&gt;=DATEVALUE("10/1/20"&amp;RIGHT(BS$1,2)),$T906&lt;=DATEVALUE("9/30/20"&amp;RIGHT(BT$1,2))),AND($U906&gt;=DATEVALUE("10/1/20"&amp;RIGHT(BS$1,2)),$U906&lt;=DATEVALUE("9/30/20"&amp;RIGHT(BT$1,2))),AND($T906&lt;=DATEVALUE("10/1/20"&amp;RIGHT(BS$1,2)),$U906&gt;=DATEVALUE("9/30/20"&amp;RIGHT(BT$1,2)))),
IF(AND($T906&gt;=DATEVALUE("10/1/20"&amp;RIGHT(BS$1,2)),$U906&lt;=DATEVALUE("9/30/20"&amp;RIGHT(BT$1,2))),NETWORKDAYS($T906,$U906,Holidays!$J$3:$J$937),
IF(AND($T906&lt;DATEVALUE("10/1/20"&amp;RIGHT(BS$1,2)),$U906&lt;=DATEVALUE("9/30/20"&amp;RIGHT(BT$1,2))),NETWORKDAYS(DATEVALUE("10/1/20"&amp;RIGHT(BS$1,2)),$U906,Holidays!$J$3:$J$937),
IF($T906&lt;DATEVALUE("10/1/20"&amp;RIGHT(BS$1,2)),NETWORKDAYS(DATEVALUE("10/1/20"&amp;RIGHT(BS$1,2)),DATEVALUE("9/30/20"&amp;RIGHT(BT$1,2)),Holidays!$J$3:$J$937),
IF($T906&gt;=DATEVALUE("10/1/20"&amp;RIGHT(BS$1,2)),NETWORKDAYS($T906,DATEVALUE("9/30/20"&amp;RIGHT(BT$1,2)),Holidays!$J$3:$J$937),"")))),"")/(NETWORKDAYS($T906,$U906,Holidays!$J$3:$J$937)),0))</f>
        <v/>
      </c>
      <c r="BU906" s="87" t="str">
        <f>IF($Q906="","",IFERROR(IF(OR(AND($T906&gt;=DATEVALUE("10/1/20"&amp;RIGHT(BT$1,2)),$T906&lt;=DATEVALUE("9/30/20"&amp;RIGHT(BU$1,2))),AND($U906&gt;=DATEVALUE("10/1/20"&amp;RIGHT(BT$1,2)),$U906&lt;=DATEVALUE("9/30/20"&amp;RIGHT(BU$1,2))),AND($T906&lt;=DATEVALUE("10/1/20"&amp;RIGHT(BT$1,2)),$U906&gt;=DATEVALUE("9/30/20"&amp;RIGHT(BU$1,2)))),
IF(AND($T906&gt;=DATEVALUE("10/1/20"&amp;RIGHT(BT$1,2)),$U906&lt;=DATEVALUE("9/30/20"&amp;RIGHT(BU$1,2))),NETWORKDAYS($T906,$U906,Holidays!$J$3:$J$937),
IF(AND($T906&lt;DATEVALUE("10/1/20"&amp;RIGHT(BT$1,2)),$U906&lt;=DATEVALUE("9/30/20"&amp;RIGHT(BU$1,2))),NETWORKDAYS(DATEVALUE("10/1/20"&amp;RIGHT(BT$1,2)),$U906,Holidays!$J$3:$J$937),
IF($T906&lt;DATEVALUE("10/1/20"&amp;RIGHT(BT$1,2)),NETWORKDAYS(DATEVALUE("10/1/20"&amp;RIGHT(BT$1,2)),DATEVALUE("9/30/20"&amp;RIGHT(BU$1,2)),Holidays!$J$3:$J$937),
IF($T906&gt;=DATEVALUE("10/1/20"&amp;RIGHT(BT$1,2)),NETWORKDAYS($T906,DATEVALUE("9/30/20"&amp;RIGHT(BU$1,2)),Holidays!$J$3:$J$937),"")))),"")/(NETWORKDAYS($T906,$U906,Holidays!$J$3:$J$937)),0))</f>
        <v/>
      </c>
      <c r="BV906" s="87" t="str">
        <f>IF($Q906="","",IFERROR(IF(OR(AND($T906&gt;=DATEVALUE("10/1/20"&amp;RIGHT(BU$1,2)),$T906&lt;=DATEVALUE("9/30/20"&amp;RIGHT(BV$1,2))),AND($U906&gt;=DATEVALUE("10/1/20"&amp;RIGHT(BU$1,2)),$U906&lt;=DATEVALUE("9/30/20"&amp;RIGHT(BV$1,2))),AND($T906&lt;=DATEVALUE("10/1/20"&amp;RIGHT(BU$1,2)),$U906&gt;=DATEVALUE("9/30/20"&amp;RIGHT(BV$1,2)))),
IF(AND($T906&gt;=DATEVALUE("10/1/20"&amp;RIGHT(BU$1,2)),$U906&lt;=DATEVALUE("9/30/20"&amp;RIGHT(BV$1,2))),NETWORKDAYS($T906,$U906,Holidays!$J$3:$J$937),
IF(AND($T906&lt;DATEVALUE("10/1/20"&amp;RIGHT(BU$1,2)),$U906&lt;=DATEVALUE("9/30/20"&amp;RIGHT(BV$1,2))),NETWORKDAYS(DATEVALUE("10/1/20"&amp;RIGHT(BU$1,2)),$U906,Holidays!$J$3:$J$937),
IF($T906&lt;DATEVALUE("10/1/20"&amp;RIGHT(BU$1,2)),NETWORKDAYS(DATEVALUE("10/1/20"&amp;RIGHT(BU$1,2)),DATEVALUE("9/30/20"&amp;RIGHT(BV$1,2)),Holidays!$J$3:$J$937),
IF($T906&gt;=DATEVALUE("10/1/20"&amp;RIGHT(BU$1,2)),NETWORKDAYS($T906,DATEVALUE("9/30/20"&amp;RIGHT(BV$1,2)),Holidays!$J$3:$J$937),"")))),"")/(NETWORKDAYS($T906,$U906,Holidays!$J$3:$J$937)),0))</f>
        <v/>
      </c>
      <c r="BW906" s="87" t="str">
        <f>IF($Q906="","",IFERROR(IF(OR(AND($T906&gt;=DATEVALUE("10/1/20"&amp;RIGHT(BV$1,2)),$T906&lt;=DATEVALUE("9/30/20"&amp;RIGHT(BW$1,2))),AND($U906&gt;=DATEVALUE("10/1/20"&amp;RIGHT(BV$1,2)),$U906&lt;=DATEVALUE("9/30/20"&amp;RIGHT(BW$1,2))),AND($T906&lt;=DATEVALUE("10/1/20"&amp;RIGHT(BV$1,2)),$U906&gt;=DATEVALUE("9/30/20"&amp;RIGHT(BW$1,2)))),
IF(AND($T906&gt;=DATEVALUE("10/1/20"&amp;RIGHT(BV$1,2)),$U906&lt;=DATEVALUE("9/30/20"&amp;RIGHT(BW$1,2))),NETWORKDAYS($T906,$U906,Holidays!$J$3:$J$937),
IF(AND($T906&lt;DATEVALUE("10/1/20"&amp;RIGHT(BV$1,2)),$U906&lt;=DATEVALUE("9/30/20"&amp;RIGHT(BW$1,2))),NETWORKDAYS(DATEVALUE("10/1/20"&amp;RIGHT(BV$1,2)),$U906,Holidays!$J$3:$J$937),
IF($T906&lt;DATEVALUE("10/1/20"&amp;RIGHT(BV$1,2)),NETWORKDAYS(DATEVALUE("10/1/20"&amp;RIGHT(BV$1,2)),DATEVALUE("9/30/20"&amp;RIGHT(BW$1,2)),Holidays!$J$3:$J$937),
IF($T906&gt;=DATEVALUE("10/1/20"&amp;RIGHT(BV$1,2)),NETWORKDAYS($T906,DATEVALUE("9/30/20"&amp;RIGHT(BW$1,2)),Holidays!$J$3:$J$937),"")))),"")/(NETWORKDAYS($T906,$U906,Holidays!$J$3:$J$937)),0))</f>
        <v/>
      </c>
      <c r="BX906" s="87" t="str">
        <f>IF($Q906="","",IFERROR(IF(OR(AND($T906&gt;=DATEVALUE("10/1/20"&amp;RIGHT(BW$1,2)),$T906&lt;=DATEVALUE("9/30/20"&amp;RIGHT(BX$1,2))),AND($U906&gt;=DATEVALUE("10/1/20"&amp;RIGHT(BW$1,2)),$U906&lt;=DATEVALUE("9/30/20"&amp;RIGHT(BX$1,2))),AND($T906&lt;=DATEVALUE("10/1/20"&amp;RIGHT(BW$1,2)),$U906&gt;=DATEVALUE("9/30/20"&amp;RIGHT(BX$1,2)))),
IF(AND($T906&gt;=DATEVALUE("10/1/20"&amp;RIGHT(BW$1,2)),$U906&lt;=DATEVALUE("9/30/20"&amp;RIGHT(BX$1,2))),NETWORKDAYS($T906,$U906,Holidays!$J$3:$J$937),
IF(AND($T906&lt;DATEVALUE("10/1/20"&amp;RIGHT(BW$1,2)),$U906&lt;=DATEVALUE("9/30/20"&amp;RIGHT(BX$1,2))),NETWORKDAYS(DATEVALUE("10/1/20"&amp;RIGHT(BW$1,2)),$U906,Holidays!$J$3:$J$937),
IF($T906&lt;DATEVALUE("10/1/20"&amp;RIGHT(BW$1,2)),NETWORKDAYS(DATEVALUE("10/1/20"&amp;RIGHT(BW$1,2)),DATEVALUE("9/30/20"&amp;RIGHT(BX$1,2)),Holidays!$J$3:$J$937),
IF($T906&gt;=DATEVALUE("10/1/20"&amp;RIGHT(BW$1,2)),NETWORKDAYS($T906,DATEVALUE("9/30/20"&amp;RIGHT(BX$1,2)),Holidays!$J$3:$J$937),"")))),"")/(NETWORKDAYS($T906,$U906,Holidays!$J$3:$J$937)),0))</f>
        <v/>
      </c>
      <c r="BY906" s="87" t="str">
        <f>IF($Q906="","",IFERROR(IF(OR(AND($T906&gt;=DATEVALUE("10/1/20"&amp;RIGHT(BX$1,2)),$T906&lt;=DATEVALUE("9/30/20"&amp;RIGHT(BY$1,2))),AND($U906&gt;=DATEVALUE("10/1/20"&amp;RIGHT(BX$1,2)),$U906&lt;=DATEVALUE("9/30/20"&amp;RIGHT(BY$1,2))),AND($T906&lt;=DATEVALUE("10/1/20"&amp;RIGHT(BX$1,2)),$U906&gt;=DATEVALUE("9/30/20"&amp;RIGHT(BY$1,2)))),
IF(AND($T906&gt;=DATEVALUE("10/1/20"&amp;RIGHT(BX$1,2)),$U906&lt;=DATEVALUE("9/30/20"&amp;RIGHT(BY$1,2))),NETWORKDAYS($T906,$U906,Holidays!$J$3:$J$937),
IF(AND($T906&lt;DATEVALUE("10/1/20"&amp;RIGHT(BX$1,2)),$U906&lt;=DATEVALUE("9/30/20"&amp;RIGHT(BY$1,2))),NETWORKDAYS(DATEVALUE("10/1/20"&amp;RIGHT(BX$1,2)),$U906,Holidays!$J$3:$J$937),
IF($T906&lt;DATEVALUE("10/1/20"&amp;RIGHT(BX$1,2)),NETWORKDAYS(DATEVALUE("10/1/20"&amp;RIGHT(BX$1,2)),DATEVALUE("9/30/20"&amp;RIGHT(BY$1,2)),Holidays!$J$3:$J$937),
IF($T906&gt;=DATEVALUE("10/1/20"&amp;RIGHT(BX$1,2)),NETWORKDAYS($T906,DATEVALUE("9/30/20"&amp;RIGHT(BY$1,2)),Holidays!$J$3:$J$937),"")))),"")/(NETWORKDAYS($T906,$U906,Holidays!$J$3:$J$937)),0))</f>
        <v/>
      </c>
      <c r="BZ906" s="87" t="str">
        <f>IF($Q906="","",IFERROR(IF(OR(AND($T906&gt;=DATEVALUE("10/1/20"&amp;RIGHT(BY$1,2)),$T906&lt;=DATEVALUE("9/30/20"&amp;RIGHT(BZ$1,2))),AND($U906&gt;=DATEVALUE("10/1/20"&amp;RIGHT(BY$1,2)),$U906&lt;=DATEVALUE("9/30/20"&amp;RIGHT(BZ$1,2))),AND($T906&lt;=DATEVALUE("10/1/20"&amp;RIGHT(BY$1,2)),$U906&gt;=DATEVALUE("9/30/20"&amp;RIGHT(BZ$1,2)))),
IF(AND($T906&gt;=DATEVALUE("10/1/20"&amp;RIGHT(BY$1,2)),$U906&lt;=DATEVALUE("9/30/20"&amp;RIGHT(BZ$1,2))),NETWORKDAYS($T906,$U906,Holidays!$J$3:$J$937),
IF(AND($T906&lt;DATEVALUE("10/1/20"&amp;RIGHT(BY$1,2)),$U906&lt;=DATEVALUE("9/30/20"&amp;RIGHT(BZ$1,2))),NETWORKDAYS(DATEVALUE("10/1/20"&amp;RIGHT(BY$1,2)),$U906,Holidays!$J$3:$J$937),
IF($T906&lt;DATEVALUE("10/1/20"&amp;RIGHT(BY$1,2)),NETWORKDAYS(DATEVALUE("10/1/20"&amp;RIGHT(BY$1,2)),DATEVALUE("9/30/20"&amp;RIGHT(BZ$1,2)),Holidays!$J$3:$J$937),
IF($T906&gt;=DATEVALUE("10/1/20"&amp;RIGHT(BY$1,2)),NETWORKDAYS($T906,DATEVALUE("9/30/20"&amp;RIGHT(BZ$1,2)),Holidays!$J$3:$J$937),"")))),"")/(NETWORKDAYS($T906,$U906,Holidays!$J$3:$J$937)),0))</f>
        <v/>
      </c>
      <c r="CA906" s="87" t="str">
        <f>IF($Q906="","",IFERROR(IF(OR(AND($T906&gt;=DATEVALUE("10/1/20"&amp;RIGHT(BZ$1,2)),$T906&lt;=DATEVALUE("9/30/20"&amp;RIGHT(CA$1,2))),AND($U906&gt;=DATEVALUE("10/1/20"&amp;RIGHT(BZ$1,2)),$U906&lt;=DATEVALUE("9/30/20"&amp;RIGHT(CA$1,2))),AND($T906&lt;=DATEVALUE("10/1/20"&amp;RIGHT(BZ$1,2)),$U906&gt;=DATEVALUE("9/30/20"&amp;RIGHT(CA$1,2)))),
IF(AND($T906&gt;=DATEVALUE("10/1/20"&amp;RIGHT(BZ$1,2)),$U906&lt;=DATEVALUE("9/30/20"&amp;RIGHT(CA$1,2))),NETWORKDAYS($T906,$U906,Holidays!$J$3:$J$937),
IF(AND($T906&lt;DATEVALUE("10/1/20"&amp;RIGHT(BZ$1,2)),$U906&lt;=DATEVALUE("9/30/20"&amp;RIGHT(CA$1,2))),NETWORKDAYS(DATEVALUE("10/1/20"&amp;RIGHT(BZ$1,2)),$U906,Holidays!$J$3:$J$937),
IF($T906&lt;DATEVALUE("10/1/20"&amp;RIGHT(BZ$1,2)),NETWORKDAYS(DATEVALUE("10/1/20"&amp;RIGHT(BZ$1,2)),DATEVALUE("9/30/20"&amp;RIGHT(CA$1,2)),Holidays!$J$3:$J$937),
IF($T906&gt;=DATEVALUE("10/1/20"&amp;RIGHT(BZ$1,2)),NETWORKDAYS($T906,DATEVALUE("9/30/20"&amp;RIGHT(CA$1,2)),Holidays!$J$3:$J$937),"")))),"")/(NETWORKDAYS($T906,$U906,Holidays!$J$3:$J$937)),0))</f>
        <v/>
      </c>
      <c r="CB906" s="87" t="str">
        <f>IF($Q906="","",IFERROR(IF(OR(AND($T906&gt;=DATEVALUE("10/1/20"&amp;RIGHT(CA$1,2)),$T906&lt;=DATEVALUE("9/30/20"&amp;RIGHT(CB$1,2))),AND($U906&gt;=DATEVALUE("10/1/20"&amp;RIGHT(CA$1,2)),$U906&lt;=DATEVALUE("9/30/20"&amp;RIGHT(CB$1,2))),AND($T906&lt;=DATEVALUE("10/1/20"&amp;RIGHT(CA$1,2)),$U906&gt;=DATEVALUE("9/30/20"&amp;RIGHT(CB$1,2)))),
IF(AND($T906&gt;=DATEVALUE("10/1/20"&amp;RIGHT(CA$1,2)),$U906&lt;=DATEVALUE("9/30/20"&amp;RIGHT(CB$1,2))),NETWORKDAYS($T906,$U906,Holidays!$J$3:$J$937),
IF(AND($T906&lt;DATEVALUE("10/1/20"&amp;RIGHT(CA$1,2)),$U906&lt;=DATEVALUE("9/30/20"&amp;RIGHT(CB$1,2))),NETWORKDAYS(DATEVALUE("10/1/20"&amp;RIGHT(CA$1,2)),$U906,Holidays!$J$3:$J$937),
IF($T906&lt;DATEVALUE("10/1/20"&amp;RIGHT(CA$1,2)),NETWORKDAYS(DATEVALUE("10/1/20"&amp;RIGHT(CA$1,2)),DATEVALUE("9/30/20"&amp;RIGHT(CB$1,2)),Holidays!$J$3:$J$937),
IF($T906&gt;=DATEVALUE("10/1/20"&amp;RIGHT(CA$1,2)),NETWORKDAYS($T906,DATEVALUE("9/30/20"&amp;RIGHT(CB$1,2)),Holidays!$J$3:$J$937),"")))),"")/(NETWORKDAYS($T906,$U906,Holidays!$J$3:$J$937)),0))</f>
        <v/>
      </c>
    </row>
    <row r="907" spans="1:80">
      <c r="A907" s="97"/>
      <c r="B907" s="98" t="str">
        <f ca="1">IF(NOT($A907=""),OFFSET('WBS Reference &amp; User Procedure'!$A$1,MATCH($A907,'WBS Reference &amp; User Procedure'!$A:$A,0)-1,1),"")</f>
        <v/>
      </c>
      <c r="D907" s="97"/>
      <c r="T907" s="104" t="str">
        <f>IF(NOT(Q907=""),IF(NOT($S907=""),$S907,#REF!),"")</f>
        <v/>
      </c>
      <c r="U907" s="104" t="str">
        <f>IF(NOT(Q907=""),WORKDAY(T907,Q907,Holidays!$J$3:$J$937),"")</f>
        <v/>
      </c>
      <c r="V907" s="104"/>
      <c r="W907" s="104"/>
      <c r="X907" s="101" t="str">
        <f t="shared" si="197"/>
        <v/>
      </c>
      <c r="AL907" s="87" t="str">
        <f t="shared" ca="1" si="194"/>
        <v/>
      </c>
      <c r="AN907" s="87" t="str">
        <f t="shared" ca="1" si="204"/>
        <v/>
      </c>
      <c r="AO907" s="87" t="str">
        <f t="shared" ca="1" si="204"/>
        <v/>
      </c>
      <c r="AP907" s="87" t="str">
        <f t="shared" ca="1" si="204"/>
        <v/>
      </c>
      <c r="AQ907" s="87" t="str">
        <f t="shared" ca="1" si="204"/>
        <v/>
      </c>
      <c r="AR907" s="87" t="str">
        <f t="shared" ca="1" si="204"/>
        <v/>
      </c>
      <c r="AS907" s="87" t="str">
        <f t="shared" ca="1" si="204"/>
        <v/>
      </c>
      <c r="AT907" s="87" t="str">
        <f t="shared" ca="1" si="204"/>
        <v/>
      </c>
      <c r="AU907" s="87" t="str">
        <f t="shared" ca="1" si="204"/>
        <v/>
      </c>
      <c r="AV907" s="87" t="str">
        <f t="shared" ca="1" si="204"/>
        <v/>
      </c>
      <c r="AW907" s="87" t="str">
        <f t="shared" ca="1" si="204"/>
        <v/>
      </c>
      <c r="AX907" s="87" t="str">
        <f t="shared" ca="1" si="205"/>
        <v/>
      </c>
      <c r="AY907" s="87" t="str">
        <f t="shared" ca="1" si="205"/>
        <v/>
      </c>
      <c r="AZ907" s="87" t="str">
        <f t="shared" ca="1" si="205"/>
        <v/>
      </c>
      <c r="BA907" s="87" t="str">
        <f t="shared" ca="1" si="205"/>
        <v/>
      </c>
      <c r="BB907" s="87" t="str">
        <f t="shared" ca="1" si="205"/>
        <v/>
      </c>
      <c r="BC907" s="87" t="str">
        <f t="shared" ca="1" si="205"/>
        <v/>
      </c>
      <c r="BD907" s="87" t="str">
        <f t="shared" ca="1" si="205"/>
        <v/>
      </c>
      <c r="BE907" s="87" t="str">
        <f t="shared" ca="1" si="205"/>
        <v/>
      </c>
      <c r="BF907" s="87" t="str">
        <f t="shared" ca="1" si="205"/>
        <v/>
      </c>
      <c r="BG907" s="87" t="str">
        <f t="shared" ca="1" si="205"/>
        <v/>
      </c>
      <c r="BI907" s="87" t="str">
        <f>IF($Q907="","",IFERROR(IF(OR(AND($T907&gt;=DATEVALUE("10/1/20"&amp;RIGHT(BH$1,2)),$T907&lt;=DATEVALUE("9/30/20"&amp;RIGHT(BI$1,2))),AND($U907&gt;=DATEVALUE("10/1/20"&amp;RIGHT(BH$1,2)),$U907&lt;=DATEVALUE("9/30/20"&amp;RIGHT(BI$1,2))),AND($T907&lt;=DATEVALUE("10/1/20"&amp;RIGHT(BH$1,2)),$U907&gt;=DATEVALUE("9/30/20"&amp;RIGHT(BI$1,2)))),
IF(AND($T907&gt;=DATEVALUE("10/1/20"&amp;RIGHT(BH$1,2)),$U907&lt;=DATEVALUE("9/30/20"&amp;RIGHT(BI$1,2))),NETWORKDAYS($T907,$U907,Holidays!$J$3:$J$937),
IF(AND($T907&lt;DATEVALUE("10/1/20"&amp;RIGHT(BH$1,2)),$U907&lt;=DATEVALUE("9/30/20"&amp;RIGHT(BI$1,2))),NETWORKDAYS(DATEVALUE("10/1/20"&amp;RIGHT(BH$1,2)),$U907,Holidays!$J$3:$J$937),
IF($T907&lt;DATEVALUE("10/1/20"&amp;RIGHT(BH$1,2)),NETWORKDAYS(DATEVALUE("10/1/20"&amp;RIGHT(BH$1,2)),DATEVALUE("9/30/20"&amp;RIGHT(BI$1,2)),Holidays!$J$3:$J$937),
IF($T907&gt;=DATEVALUE("10/1/20"&amp;RIGHT(BH$1,2)),NETWORKDAYS($T907,DATEVALUE("9/30/20"&amp;RIGHT(BI$1,2)),Holidays!$J$3:$J$937),"")))),"")/(NETWORKDAYS($T907,$U907,Holidays!$J$3:$J$937)),0))</f>
        <v/>
      </c>
      <c r="BJ907" s="87" t="str">
        <f>IF($Q907="","",IFERROR(IF(OR(AND($T907&gt;=DATEVALUE("10/1/20"&amp;RIGHT(BI$1,2)),$T907&lt;=DATEVALUE("9/30/20"&amp;RIGHT(BJ$1,2))),AND($U907&gt;=DATEVALUE("10/1/20"&amp;RIGHT(BI$1,2)),$U907&lt;=DATEVALUE("9/30/20"&amp;RIGHT(BJ$1,2))),AND($T907&lt;=DATEVALUE("10/1/20"&amp;RIGHT(BI$1,2)),$U907&gt;=DATEVALUE("9/30/20"&amp;RIGHT(BJ$1,2)))),
IF(AND($T907&gt;=DATEVALUE("10/1/20"&amp;RIGHT(BI$1,2)),$U907&lt;=DATEVALUE("9/30/20"&amp;RIGHT(BJ$1,2))),NETWORKDAYS($T907,$U907,Holidays!$J$3:$J$937),
IF(AND($T907&lt;DATEVALUE("10/1/20"&amp;RIGHT(BI$1,2)),$U907&lt;=DATEVALUE("9/30/20"&amp;RIGHT(BJ$1,2))),NETWORKDAYS(DATEVALUE("10/1/20"&amp;RIGHT(BI$1,2)),$U907,Holidays!$J$3:$J$937),
IF($T907&lt;DATEVALUE("10/1/20"&amp;RIGHT(BI$1,2)),NETWORKDAYS(DATEVALUE("10/1/20"&amp;RIGHT(BI$1,2)),DATEVALUE("9/30/20"&amp;RIGHT(BJ$1,2)),Holidays!$J$3:$J$937),
IF($T907&gt;=DATEVALUE("10/1/20"&amp;RIGHT(BI$1,2)),NETWORKDAYS($T907,DATEVALUE("9/30/20"&amp;RIGHT(BJ$1,2)),Holidays!$J$3:$J$937),"")))),"")/(NETWORKDAYS($T907,$U907,Holidays!$J$3:$J$937)),0))</f>
        <v/>
      </c>
      <c r="BK907" s="87" t="str">
        <f>IF($Q907="","",IFERROR(IF(OR(AND($T907&gt;=DATEVALUE("10/1/20"&amp;RIGHT(BJ$1,2)),$T907&lt;=DATEVALUE("9/30/20"&amp;RIGHT(BK$1,2))),AND($U907&gt;=DATEVALUE("10/1/20"&amp;RIGHT(BJ$1,2)),$U907&lt;=DATEVALUE("9/30/20"&amp;RIGHT(BK$1,2))),AND($T907&lt;=DATEVALUE("10/1/20"&amp;RIGHT(BJ$1,2)),$U907&gt;=DATEVALUE("9/30/20"&amp;RIGHT(BK$1,2)))),
IF(AND($T907&gt;=DATEVALUE("10/1/20"&amp;RIGHT(BJ$1,2)),$U907&lt;=DATEVALUE("9/30/20"&amp;RIGHT(BK$1,2))),NETWORKDAYS($T907,$U907,Holidays!$J$3:$J$937),
IF(AND($T907&lt;DATEVALUE("10/1/20"&amp;RIGHT(BJ$1,2)),$U907&lt;=DATEVALUE("9/30/20"&amp;RIGHT(BK$1,2))),NETWORKDAYS(DATEVALUE("10/1/20"&amp;RIGHT(BJ$1,2)),$U907,Holidays!$J$3:$J$937),
IF($T907&lt;DATEVALUE("10/1/20"&amp;RIGHT(BJ$1,2)),NETWORKDAYS(DATEVALUE("10/1/20"&amp;RIGHT(BJ$1,2)),DATEVALUE("9/30/20"&amp;RIGHT(BK$1,2)),Holidays!$J$3:$J$937),
IF($T907&gt;=DATEVALUE("10/1/20"&amp;RIGHT(BJ$1,2)),NETWORKDAYS($T907,DATEVALUE("9/30/20"&amp;RIGHT(BK$1,2)),Holidays!$J$3:$J$937),"")))),"")/(NETWORKDAYS($T907,$U907,Holidays!$J$3:$J$937)),0))</f>
        <v/>
      </c>
      <c r="BL907" s="87" t="str">
        <f>IF($Q907="","",IFERROR(IF(OR(AND($T907&gt;=DATEVALUE("10/1/20"&amp;RIGHT(BK$1,2)),$T907&lt;=DATEVALUE("9/30/20"&amp;RIGHT(BL$1,2))),AND($U907&gt;=DATEVALUE("10/1/20"&amp;RIGHT(BK$1,2)),$U907&lt;=DATEVALUE("9/30/20"&amp;RIGHT(BL$1,2))),AND($T907&lt;=DATEVALUE("10/1/20"&amp;RIGHT(BK$1,2)),$U907&gt;=DATEVALUE("9/30/20"&amp;RIGHT(BL$1,2)))),
IF(AND($T907&gt;=DATEVALUE("10/1/20"&amp;RIGHT(BK$1,2)),$U907&lt;=DATEVALUE("9/30/20"&amp;RIGHT(BL$1,2))),NETWORKDAYS($T907,$U907,Holidays!$J$3:$J$937),
IF(AND($T907&lt;DATEVALUE("10/1/20"&amp;RIGHT(BK$1,2)),$U907&lt;=DATEVALUE("9/30/20"&amp;RIGHT(BL$1,2))),NETWORKDAYS(DATEVALUE("10/1/20"&amp;RIGHT(BK$1,2)),$U907,Holidays!$J$3:$J$937),
IF($T907&lt;DATEVALUE("10/1/20"&amp;RIGHT(BK$1,2)),NETWORKDAYS(DATEVALUE("10/1/20"&amp;RIGHT(BK$1,2)),DATEVALUE("9/30/20"&amp;RIGHT(BL$1,2)),Holidays!$J$3:$J$937),
IF($T907&gt;=DATEVALUE("10/1/20"&amp;RIGHT(BK$1,2)),NETWORKDAYS($T907,DATEVALUE("9/30/20"&amp;RIGHT(BL$1,2)),Holidays!$J$3:$J$937),"")))),"")/(NETWORKDAYS($T907,$U907,Holidays!$J$3:$J$937)),0))</f>
        <v/>
      </c>
      <c r="BM907" s="87" t="str">
        <f>IF($Q907="","",IFERROR(IF(OR(AND($T907&gt;=DATEVALUE("10/1/20"&amp;RIGHT(BL$1,2)),$T907&lt;=DATEVALUE("9/30/20"&amp;RIGHT(BM$1,2))),AND($U907&gt;=DATEVALUE("10/1/20"&amp;RIGHT(BL$1,2)),$U907&lt;=DATEVALUE("9/30/20"&amp;RIGHT(BM$1,2))),AND($T907&lt;=DATEVALUE("10/1/20"&amp;RIGHT(BL$1,2)),$U907&gt;=DATEVALUE("9/30/20"&amp;RIGHT(BM$1,2)))),
IF(AND($T907&gt;=DATEVALUE("10/1/20"&amp;RIGHT(BL$1,2)),$U907&lt;=DATEVALUE("9/30/20"&amp;RIGHT(BM$1,2))),NETWORKDAYS($T907,$U907,Holidays!$J$3:$J$937),
IF(AND($T907&lt;DATEVALUE("10/1/20"&amp;RIGHT(BL$1,2)),$U907&lt;=DATEVALUE("9/30/20"&amp;RIGHT(BM$1,2))),NETWORKDAYS(DATEVALUE("10/1/20"&amp;RIGHT(BL$1,2)),$U907,Holidays!$J$3:$J$937),
IF($T907&lt;DATEVALUE("10/1/20"&amp;RIGHT(BL$1,2)),NETWORKDAYS(DATEVALUE("10/1/20"&amp;RIGHT(BL$1,2)),DATEVALUE("9/30/20"&amp;RIGHT(BM$1,2)),Holidays!$J$3:$J$937),
IF($T907&gt;=DATEVALUE("10/1/20"&amp;RIGHT(BL$1,2)),NETWORKDAYS($T907,DATEVALUE("9/30/20"&amp;RIGHT(BM$1,2)),Holidays!$J$3:$J$937),"")))),"")/(NETWORKDAYS($T907,$U907,Holidays!$J$3:$J$937)),0))</f>
        <v/>
      </c>
      <c r="BN907" s="87" t="str">
        <f>IF($Q907="","",IFERROR(IF(OR(AND($T907&gt;=DATEVALUE("10/1/20"&amp;RIGHT(BM$1,2)),$T907&lt;=DATEVALUE("9/30/20"&amp;RIGHT(BN$1,2))),AND($U907&gt;=DATEVALUE("10/1/20"&amp;RIGHT(BM$1,2)),$U907&lt;=DATEVALUE("9/30/20"&amp;RIGHT(BN$1,2))),AND($T907&lt;=DATEVALUE("10/1/20"&amp;RIGHT(BM$1,2)),$U907&gt;=DATEVALUE("9/30/20"&amp;RIGHT(BN$1,2)))),
IF(AND($T907&gt;=DATEVALUE("10/1/20"&amp;RIGHT(BM$1,2)),$U907&lt;=DATEVALUE("9/30/20"&amp;RIGHT(BN$1,2))),NETWORKDAYS($T907,$U907,Holidays!$J$3:$J$937),
IF(AND($T907&lt;DATEVALUE("10/1/20"&amp;RIGHT(BM$1,2)),$U907&lt;=DATEVALUE("9/30/20"&amp;RIGHT(BN$1,2))),NETWORKDAYS(DATEVALUE("10/1/20"&amp;RIGHT(BM$1,2)),$U907,Holidays!$J$3:$J$937),
IF($T907&lt;DATEVALUE("10/1/20"&amp;RIGHT(BM$1,2)),NETWORKDAYS(DATEVALUE("10/1/20"&amp;RIGHT(BM$1,2)),DATEVALUE("9/30/20"&amp;RIGHT(BN$1,2)),Holidays!$J$3:$J$937),
IF($T907&gt;=DATEVALUE("10/1/20"&amp;RIGHT(BM$1,2)),NETWORKDAYS($T907,DATEVALUE("9/30/20"&amp;RIGHT(BN$1,2)),Holidays!$J$3:$J$937),"")))),"")/(NETWORKDAYS($T907,$U907,Holidays!$J$3:$J$937)),0))</f>
        <v/>
      </c>
      <c r="BO907" s="87" t="str">
        <f>IF($Q907="","",IFERROR(IF(OR(AND($T907&gt;=DATEVALUE("10/1/20"&amp;RIGHT(BN$1,2)),$T907&lt;=DATEVALUE("9/30/20"&amp;RIGHT(BO$1,2))),AND($U907&gt;=DATEVALUE("10/1/20"&amp;RIGHT(BN$1,2)),$U907&lt;=DATEVALUE("9/30/20"&amp;RIGHT(BO$1,2))),AND($T907&lt;=DATEVALUE("10/1/20"&amp;RIGHT(BN$1,2)),$U907&gt;=DATEVALUE("9/30/20"&amp;RIGHT(BO$1,2)))),
IF(AND($T907&gt;=DATEVALUE("10/1/20"&amp;RIGHT(BN$1,2)),$U907&lt;=DATEVALUE("9/30/20"&amp;RIGHT(BO$1,2))),NETWORKDAYS($T907,$U907,Holidays!$J$3:$J$937),
IF(AND($T907&lt;DATEVALUE("10/1/20"&amp;RIGHT(BN$1,2)),$U907&lt;=DATEVALUE("9/30/20"&amp;RIGHT(BO$1,2))),NETWORKDAYS(DATEVALUE("10/1/20"&amp;RIGHT(BN$1,2)),$U907,Holidays!$J$3:$J$937),
IF($T907&lt;DATEVALUE("10/1/20"&amp;RIGHT(BN$1,2)),NETWORKDAYS(DATEVALUE("10/1/20"&amp;RIGHT(BN$1,2)),DATEVALUE("9/30/20"&amp;RIGHT(BO$1,2)),Holidays!$J$3:$J$937),
IF($T907&gt;=DATEVALUE("10/1/20"&amp;RIGHT(BN$1,2)),NETWORKDAYS($T907,DATEVALUE("9/30/20"&amp;RIGHT(BO$1,2)),Holidays!$J$3:$J$937),"")))),"")/(NETWORKDAYS($T907,$U907,Holidays!$J$3:$J$937)),0))</f>
        <v/>
      </c>
      <c r="BP907" s="87" t="str">
        <f>IF($Q907="","",IFERROR(IF(OR(AND($T907&gt;=DATEVALUE("10/1/20"&amp;RIGHT(BO$1,2)),$T907&lt;=DATEVALUE("9/30/20"&amp;RIGHT(BP$1,2))),AND($U907&gt;=DATEVALUE("10/1/20"&amp;RIGHT(BO$1,2)),$U907&lt;=DATEVALUE("9/30/20"&amp;RIGHT(BP$1,2))),AND($T907&lt;=DATEVALUE("10/1/20"&amp;RIGHT(BO$1,2)),$U907&gt;=DATEVALUE("9/30/20"&amp;RIGHT(BP$1,2)))),
IF(AND($T907&gt;=DATEVALUE("10/1/20"&amp;RIGHT(BO$1,2)),$U907&lt;=DATEVALUE("9/30/20"&amp;RIGHT(BP$1,2))),NETWORKDAYS($T907,$U907,Holidays!$J$3:$J$937),
IF(AND($T907&lt;DATEVALUE("10/1/20"&amp;RIGHT(BO$1,2)),$U907&lt;=DATEVALUE("9/30/20"&amp;RIGHT(BP$1,2))),NETWORKDAYS(DATEVALUE("10/1/20"&amp;RIGHT(BO$1,2)),$U907,Holidays!$J$3:$J$937),
IF($T907&lt;DATEVALUE("10/1/20"&amp;RIGHT(BO$1,2)),NETWORKDAYS(DATEVALUE("10/1/20"&amp;RIGHT(BO$1,2)),DATEVALUE("9/30/20"&amp;RIGHT(BP$1,2)),Holidays!$J$3:$J$937),
IF($T907&gt;=DATEVALUE("10/1/20"&amp;RIGHT(BO$1,2)),NETWORKDAYS($T907,DATEVALUE("9/30/20"&amp;RIGHT(BP$1,2)),Holidays!$J$3:$J$937),"")))),"")/(NETWORKDAYS($T907,$U907,Holidays!$J$3:$J$937)),0))</f>
        <v/>
      </c>
      <c r="BQ907" s="87" t="str">
        <f>IF($Q907="","",IFERROR(IF(OR(AND($T907&gt;=DATEVALUE("10/1/20"&amp;RIGHT(BP$1,2)),$T907&lt;=DATEVALUE("9/30/20"&amp;RIGHT(BQ$1,2))),AND($U907&gt;=DATEVALUE("10/1/20"&amp;RIGHT(BP$1,2)),$U907&lt;=DATEVALUE("9/30/20"&amp;RIGHT(BQ$1,2))),AND($T907&lt;=DATEVALUE("10/1/20"&amp;RIGHT(BP$1,2)),$U907&gt;=DATEVALUE("9/30/20"&amp;RIGHT(BQ$1,2)))),
IF(AND($T907&gt;=DATEVALUE("10/1/20"&amp;RIGHT(BP$1,2)),$U907&lt;=DATEVALUE("9/30/20"&amp;RIGHT(BQ$1,2))),NETWORKDAYS($T907,$U907,Holidays!$J$3:$J$937),
IF(AND($T907&lt;DATEVALUE("10/1/20"&amp;RIGHT(BP$1,2)),$U907&lt;=DATEVALUE("9/30/20"&amp;RIGHT(BQ$1,2))),NETWORKDAYS(DATEVALUE("10/1/20"&amp;RIGHT(BP$1,2)),$U907,Holidays!$J$3:$J$937),
IF($T907&lt;DATEVALUE("10/1/20"&amp;RIGHT(BP$1,2)),NETWORKDAYS(DATEVALUE("10/1/20"&amp;RIGHT(BP$1,2)),DATEVALUE("9/30/20"&amp;RIGHT(BQ$1,2)),Holidays!$J$3:$J$937),
IF($T907&gt;=DATEVALUE("10/1/20"&amp;RIGHT(BP$1,2)),NETWORKDAYS($T907,DATEVALUE("9/30/20"&amp;RIGHT(BQ$1,2)),Holidays!$J$3:$J$937),"")))),"")/(NETWORKDAYS($T907,$U907,Holidays!$J$3:$J$937)),0))</f>
        <v/>
      </c>
      <c r="BR907" s="87" t="str">
        <f>IF($Q907="","",IFERROR(IF(OR(AND($T907&gt;=DATEVALUE("10/1/20"&amp;RIGHT(BQ$1,2)),$T907&lt;=DATEVALUE("9/30/20"&amp;RIGHT(BR$1,2))),AND($U907&gt;=DATEVALUE("10/1/20"&amp;RIGHT(BQ$1,2)),$U907&lt;=DATEVALUE("9/30/20"&amp;RIGHT(BR$1,2))),AND($T907&lt;=DATEVALUE("10/1/20"&amp;RIGHT(BQ$1,2)),$U907&gt;=DATEVALUE("9/30/20"&amp;RIGHT(BR$1,2)))),
IF(AND($T907&gt;=DATEVALUE("10/1/20"&amp;RIGHT(BQ$1,2)),$U907&lt;=DATEVALUE("9/30/20"&amp;RIGHT(BR$1,2))),NETWORKDAYS($T907,$U907,Holidays!$J$3:$J$937),
IF(AND($T907&lt;DATEVALUE("10/1/20"&amp;RIGHT(BQ$1,2)),$U907&lt;=DATEVALUE("9/30/20"&amp;RIGHT(BR$1,2))),NETWORKDAYS(DATEVALUE("10/1/20"&amp;RIGHT(BQ$1,2)),$U907,Holidays!$J$3:$J$937),
IF($T907&lt;DATEVALUE("10/1/20"&amp;RIGHT(BQ$1,2)),NETWORKDAYS(DATEVALUE("10/1/20"&amp;RIGHT(BQ$1,2)),DATEVALUE("9/30/20"&amp;RIGHT(BR$1,2)),Holidays!$J$3:$J$937),
IF($T907&gt;=DATEVALUE("10/1/20"&amp;RIGHT(BQ$1,2)),NETWORKDAYS($T907,DATEVALUE("9/30/20"&amp;RIGHT(BR$1,2)),Holidays!$J$3:$J$937),"")))),"")/(NETWORKDAYS($T907,$U907,Holidays!$J$3:$J$937)),0))</f>
        <v/>
      </c>
      <c r="BS907" s="87" t="str">
        <f>IF($Q907="","",IFERROR(IF(OR(AND($T907&gt;=DATEVALUE("10/1/20"&amp;RIGHT(BR$1,2)),$T907&lt;=DATEVALUE("9/30/20"&amp;RIGHT(BS$1,2))),AND($U907&gt;=DATEVALUE("10/1/20"&amp;RIGHT(BR$1,2)),$U907&lt;=DATEVALUE("9/30/20"&amp;RIGHT(BS$1,2))),AND($T907&lt;=DATEVALUE("10/1/20"&amp;RIGHT(BR$1,2)),$U907&gt;=DATEVALUE("9/30/20"&amp;RIGHT(BS$1,2)))),
IF(AND($T907&gt;=DATEVALUE("10/1/20"&amp;RIGHT(BR$1,2)),$U907&lt;=DATEVALUE("9/30/20"&amp;RIGHT(BS$1,2))),NETWORKDAYS($T907,$U907,Holidays!$J$3:$J$937),
IF(AND($T907&lt;DATEVALUE("10/1/20"&amp;RIGHT(BR$1,2)),$U907&lt;=DATEVALUE("9/30/20"&amp;RIGHT(BS$1,2))),NETWORKDAYS(DATEVALUE("10/1/20"&amp;RIGHT(BR$1,2)),$U907,Holidays!$J$3:$J$937),
IF($T907&lt;DATEVALUE("10/1/20"&amp;RIGHT(BR$1,2)),NETWORKDAYS(DATEVALUE("10/1/20"&amp;RIGHT(BR$1,2)),DATEVALUE("9/30/20"&amp;RIGHT(BS$1,2)),Holidays!$J$3:$J$937),
IF($T907&gt;=DATEVALUE("10/1/20"&amp;RIGHT(BR$1,2)),NETWORKDAYS($T907,DATEVALUE("9/30/20"&amp;RIGHT(BS$1,2)),Holidays!$J$3:$J$937),"")))),"")/(NETWORKDAYS($T907,$U907,Holidays!$J$3:$J$937)),0))</f>
        <v/>
      </c>
      <c r="BT907" s="87" t="str">
        <f>IF($Q907="","",IFERROR(IF(OR(AND($T907&gt;=DATEVALUE("10/1/20"&amp;RIGHT(BS$1,2)),$T907&lt;=DATEVALUE("9/30/20"&amp;RIGHT(BT$1,2))),AND($U907&gt;=DATEVALUE("10/1/20"&amp;RIGHT(BS$1,2)),$U907&lt;=DATEVALUE("9/30/20"&amp;RIGHT(BT$1,2))),AND($T907&lt;=DATEVALUE("10/1/20"&amp;RIGHT(BS$1,2)),$U907&gt;=DATEVALUE("9/30/20"&amp;RIGHT(BT$1,2)))),
IF(AND($T907&gt;=DATEVALUE("10/1/20"&amp;RIGHT(BS$1,2)),$U907&lt;=DATEVALUE("9/30/20"&amp;RIGHT(BT$1,2))),NETWORKDAYS($T907,$U907,Holidays!$J$3:$J$937),
IF(AND($T907&lt;DATEVALUE("10/1/20"&amp;RIGHT(BS$1,2)),$U907&lt;=DATEVALUE("9/30/20"&amp;RIGHT(BT$1,2))),NETWORKDAYS(DATEVALUE("10/1/20"&amp;RIGHT(BS$1,2)),$U907,Holidays!$J$3:$J$937),
IF($T907&lt;DATEVALUE("10/1/20"&amp;RIGHT(BS$1,2)),NETWORKDAYS(DATEVALUE("10/1/20"&amp;RIGHT(BS$1,2)),DATEVALUE("9/30/20"&amp;RIGHT(BT$1,2)),Holidays!$J$3:$J$937),
IF($T907&gt;=DATEVALUE("10/1/20"&amp;RIGHT(BS$1,2)),NETWORKDAYS($T907,DATEVALUE("9/30/20"&amp;RIGHT(BT$1,2)),Holidays!$J$3:$J$937),"")))),"")/(NETWORKDAYS($T907,$U907,Holidays!$J$3:$J$937)),0))</f>
        <v/>
      </c>
      <c r="BU907" s="87" t="str">
        <f>IF($Q907="","",IFERROR(IF(OR(AND($T907&gt;=DATEVALUE("10/1/20"&amp;RIGHT(BT$1,2)),$T907&lt;=DATEVALUE("9/30/20"&amp;RIGHT(BU$1,2))),AND($U907&gt;=DATEVALUE("10/1/20"&amp;RIGHT(BT$1,2)),$U907&lt;=DATEVALUE("9/30/20"&amp;RIGHT(BU$1,2))),AND($T907&lt;=DATEVALUE("10/1/20"&amp;RIGHT(BT$1,2)),$U907&gt;=DATEVALUE("9/30/20"&amp;RIGHT(BU$1,2)))),
IF(AND($T907&gt;=DATEVALUE("10/1/20"&amp;RIGHT(BT$1,2)),$U907&lt;=DATEVALUE("9/30/20"&amp;RIGHT(BU$1,2))),NETWORKDAYS($T907,$U907,Holidays!$J$3:$J$937),
IF(AND($T907&lt;DATEVALUE("10/1/20"&amp;RIGHT(BT$1,2)),$U907&lt;=DATEVALUE("9/30/20"&amp;RIGHT(BU$1,2))),NETWORKDAYS(DATEVALUE("10/1/20"&amp;RIGHT(BT$1,2)),$U907,Holidays!$J$3:$J$937),
IF($T907&lt;DATEVALUE("10/1/20"&amp;RIGHT(BT$1,2)),NETWORKDAYS(DATEVALUE("10/1/20"&amp;RIGHT(BT$1,2)),DATEVALUE("9/30/20"&amp;RIGHT(BU$1,2)),Holidays!$J$3:$J$937),
IF($T907&gt;=DATEVALUE("10/1/20"&amp;RIGHT(BT$1,2)),NETWORKDAYS($T907,DATEVALUE("9/30/20"&amp;RIGHT(BU$1,2)),Holidays!$J$3:$J$937),"")))),"")/(NETWORKDAYS($T907,$U907,Holidays!$J$3:$J$937)),0))</f>
        <v/>
      </c>
      <c r="BV907" s="87" t="str">
        <f>IF($Q907="","",IFERROR(IF(OR(AND($T907&gt;=DATEVALUE("10/1/20"&amp;RIGHT(BU$1,2)),$T907&lt;=DATEVALUE("9/30/20"&amp;RIGHT(BV$1,2))),AND($U907&gt;=DATEVALUE("10/1/20"&amp;RIGHT(BU$1,2)),$U907&lt;=DATEVALUE("9/30/20"&amp;RIGHT(BV$1,2))),AND($T907&lt;=DATEVALUE("10/1/20"&amp;RIGHT(BU$1,2)),$U907&gt;=DATEVALUE("9/30/20"&amp;RIGHT(BV$1,2)))),
IF(AND($T907&gt;=DATEVALUE("10/1/20"&amp;RIGHT(BU$1,2)),$U907&lt;=DATEVALUE("9/30/20"&amp;RIGHT(BV$1,2))),NETWORKDAYS($T907,$U907,Holidays!$J$3:$J$937),
IF(AND($T907&lt;DATEVALUE("10/1/20"&amp;RIGHT(BU$1,2)),$U907&lt;=DATEVALUE("9/30/20"&amp;RIGHT(BV$1,2))),NETWORKDAYS(DATEVALUE("10/1/20"&amp;RIGHT(BU$1,2)),$U907,Holidays!$J$3:$J$937),
IF($T907&lt;DATEVALUE("10/1/20"&amp;RIGHT(BU$1,2)),NETWORKDAYS(DATEVALUE("10/1/20"&amp;RIGHT(BU$1,2)),DATEVALUE("9/30/20"&amp;RIGHT(BV$1,2)),Holidays!$J$3:$J$937),
IF($T907&gt;=DATEVALUE("10/1/20"&amp;RIGHT(BU$1,2)),NETWORKDAYS($T907,DATEVALUE("9/30/20"&amp;RIGHT(BV$1,2)),Holidays!$J$3:$J$937),"")))),"")/(NETWORKDAYS($T907,$U907,Holidays!$J$3:$J$937)),0))</f>
        <v/>
      </c>
      <c r="BW907" s="87" t="str">
        <f>IF($Q907="","",IFERROR(IF(OR(AND($T907&gt;=DATEVALUE("10/1/20"&amp;RIGHT(BV$1,2)),$T907&lt;=DATEVALUE("9/30/20"&amp;RIGHT(BW$1,2))),AND($U907&gt;=DATEVALUE("10/1/20"&amp;RIGHT(BV$1,2)),$U907&lt;=DATEVALUE("9/30/20"&amp;RIGHT(BW$1,2))),AND($T907&lt;=DATEVALUE("10/1/20"&amp;RIGHT(BV$1,2)),$U907&gt;=DATEVALUE("9/30/20"&amp;RIGHT(BW$1,2)))),
IF(AND($T907&gt;=DATEVALUE("10/1/20"&amp;RIGHT(BV$1,2)),$U907&lt;=DATEVALUE("9/30/20"&amp;RIGHT(BW$1,2))),NETWORKDAYS($T907,$U907,Holidays!$J$3:$J$937),
IF(AND($T907&lt;DATEVALUE("10/1/20"&amp;RIGHT(BV$1,2)),$U907&lt;=DATEVALUE("9/30/20"&amp;RIGHT(BW$1,2))),NETWORKDAYS(DATEVALUE("10/1/20"&amp;RIGHT(BV$1,2)),$U907,Holidays!$J$3:$J$937),
IF($T907&lt;DATEVALUE("10/1/20"&amp;RIGHT(BV$1,2)),NETWORKDAYS(DATEVALUE("10/1/20"&amp;RIGHT(BV$1,2)),DATEVALUE("9/30/20"&amp;RIGHT(BW$1,2)),Holidays!$J$3:$J$937),
IF($T907&gt;=DATEVALUE("10/1/20"&amp;RIGHT(BV$1,2)),NETWORKDAYS($T907,DATEVALUE("9/30/20"&amp;RIGHT(BW$1,2)),Holidays!$J$3:$J$937),"")))),"")/(NETWORKDAYS($T907,$U907,Holidays!$J$3:$J$937)),0))</f>
        <v/>
      </c>
      <c r="BX907" s="87" t="str">
        <f>IF($Q907="","",IFERROR(IF(OR(AND($T907&gt;=DATEVALUE("10/1/20"&amp;RIGHT(BW$1,2)),$T907&lt;=DATEVALUE("9/30/20"&amp;RIGHT(BX$1,2))),AND($U907&gt;=DATEVALUE("10/1/20"&amp;RIGHT(BW$1,2)),$U907&lt;=DATEVALUE("9/30/20"&amp;RIGHT(BX$1,2))),AND($T907&lt;=DATEVALUE("10/1/20"&amp;RIGHT(BW$1,2)),$U907&gt;=DATEVALUE("9/30/20"&amp;RIGHT(BX$1,2)))),
IF(AND($T907&gt;=DATEVALUE("10/1/20"&amp;RIGHT(BW$1,2)),$U907&lt;=DATEVALUE("9/30/20"&amp;RIGHT(BX$1,2))),NETWORKDAYS($T907,$U907,Holidays!$J$3:$J$937),
IF(AND($T907&lt;DATEVALUE("10/1/20"&amp;RIGHT(BW$1,2)),$U907&lt;=DATEVALUE("9/30/20"&amp;RIGHT(BX$1,2))),NETWORKDAYS(DATEVALUE("10/1/20"&amp;RIGHT(BW$1,2)),$U907,Holidays!$J$3:$J$937),
IF($T907&lt;DATEVALUE("10/1/20"&amp;RIGHT(BW$1,2)),NETWORKDAYS(DATEVALUE("10/1/20"&amp;RIGHT(BW$1,2)),DATEVALUE("9/30/20"&amp;RIGHT(BX$1,2)),Holidays!$J$3:$J$937),
IF($T907&gt;=DATEVALUE("10/1/20"&amp;RIGHT(BW$1,2)),NETWORKDAYS($T907,DATEVALUE("9/30/20"&amp;RIGHT(BX$1,2)),Holidays!$J$3:$J$937),"")))),"")/(NETWORKDAYS($T907,$U907,Holidays!$J$3:$J$937)),0))</f>
        <v/>
      </c>
      <c r="BY907" s="87" t="str">
        <f>IF($Q907="","",IFERROR(IF(OR(AND($T907&gt;=DATEVALUE("10/1/20"&amp;RIGHT(BX$1,2)),$T907&lt;=DATEVALUE("9/30/20"&amp;RIGHT(BY$1,2))),AND($U907&gt;=DATEVALUE("10/1/20"&amp;RIGHT(BX$1,2)),$U907&lt;=DATEVALUE("9/30/20"&amp;RIGHT(BY$1,2))),AND($T907&lt;=DATEVALUE("10/1/20"&amp;RIGHT(BX$1,2)),$U907&gt;=DATEVALUE("9/30/20"&amp;RIGHT(BY$1,2)))),
IF(AND($T907&gt;=DATEVALUE("10/1/20"&amp;RIGHT(BX$1,2)),$U907&lt;=DATEVALUE("9/30/20"&amp;RIGHT(BY$1,2))),NETWORKDAYS($T907,$U907,Holidays!$J$3:$J$937),
IF(AND($T907&lt;DATEVALUE("10/1/20"&amp;RIGHT(BX$1,2)),$U907&lt;=DATEVALUE("9/30/20"&amp;RIGHT(BY$1,2))),NETWORKDAYS(DATEVALUE("10/1/20"&amp;RIGHT(BX$1,2)),$U907,Holidays!$J$3:$J$937),
IF($T907&lt;DATEVALUE("10/1/20"&amp;RIGHT(BX$1,2)),NETWORKDAYS(DATEVALUE("10/1/20"&amp;RIGHT(BX$1,2)),DATEVALUE("9/30/20"&amp;RIGHT(BY$1,2)),Holidays!$J$3:$J$937),
IF($T907&gt;=DATEVALUE("10/1/20"&amp;RIGHT(BX$1,2)),NETWORKDAYS($T907,DATEVALUE("9/30/20"&amp;RIGHT(BY$1,2)),Holidays!$J$3:$J$937),"")))),"")/(NETWORKDAYS($T907,$U907,Holidays!$J$3:$J$937)),0))</f>
        <v/>
      </c>
      <c r="BZ907" s="87" t="str">
        <f>IF($Q907="","",IFERROR(IF(OR(AND($T907&gt;=DATEVALUE("10/1/20"&amp;RIGHT(BY$1,2)),$T907&lt;=DATEVALUE("9/30/20"&amp;RIGHT(BZ$1,2))),AND($U907&gt;=DATEVALUE("10/1/20"&amp;RIGHT(BY$1,2)),$U907&lt;=DATEVALUE("9/30/20"&amp;RIGHT(BZ$1,2))),AND($T907&lt;=DATEVALUE("10/1/20"&amp;RIGHT(BY$1,2)),$U907&gt;=DATEVALUE("9/30/20"&amp;RIGHT(BZ$1,2)))),
IF(AND($T907&gt;=DATEVALUE("10/1/20"&amp;RIGHT(BY$1,2)),$U907&lt;=DATEVALUE("9/30/20"&amp;RIGHT(BZ$1,2))),NETWORKDAYS($T907,$U907,Holidays!$J$3:$J$937),
IF(AND($T907&lt;DATEVALUE("10/1/20"&amp;RIGHT(BY$1,2)),$U907&lt;=DATEVALUE("9/30/20"&amp;RIGHT(BZ$1,2))),NETWORKDAYS(DATEVALUE("10/1/20"&amp;RIGHT(BY$1,2)),$U907,Holidays!$J$3:$J$937),
IF($T907&lt;DATEVALUE("10/1/20"&amp;RIGHT(BY$1,2)),NETWORKDAYS(DATEVALUE("10/1/20"&amp;RIGHT(BY$1,2)),DATEVALUE("9/30/20"&amp;RIGHT(BZ$1,2)),Holidays!$J$3:$J$937),
IF($T907&gt;=DATEVALUE("10/1/20"&amp;RIGHT(BY$1,2)),NETWORKDAYS($T907,DATEVALUE("9/30/20"&amp;RIGHT(BZ$1,2)),Holidays!$J$3:$J$937),"")))),"")/(NETWORKDAYS($T907,$U907,Holidays!$J$3:$J$937)),0))</f>
        <v/>
      </c>
      <c r="CA907" s="87" t="str">
        <f>IF($Q907="","",IFERROR(IF(OR(AND($T907&gt;=DATEVALUE("10/1/20"&amp;RIGHT(BZ$1,2)),$T907&lt;=DATEVALUE("9/30/20"&amp;RIGHT(CA$1,2))),AND($U907&gt;=DATEVALUE("10/1/20"&amp;RIGHT(BZ$1,2)),$U907&lt;=DATEVALUE("9/30/20"&amp;RIGHT(CA$1,2))),AND($T907&lt;=DATEVALUE("10/1/20"&amp;RIGHT(BZ$1,2)),$U907&gt;=DATEVALUE("9/30/20"&amp;RIGHT(CA$1,2)))),
IF(AND($T907&gt;=DATEVALUE("10/1/20"&amp;RIGHT(BZ$1,2)),$U907&lt;=DATEVALUE("9/30/20"&amp;RIGHT(CA$1,2))),NETWORKDAYS($T907,$U907,Holidays!$J$3:$J$937),
IF(AND($T907&lt;DATEVALUE("10/1/20"&amp;RIGHT(BZ$1,2)),$U907&lt;=DATEVALUE("9/30/20"&amp;RIGHT(CA$1,2))),NETWORKDAYS(DATEVALUE("10/1/20"&amp;RIGHT(BZ$1,2)),$U907,Holidays!$J$3:$J$937),
IF($T907&lt;DATEVALUE("10/1/20"&amp;RIGHT(BZ$1,2)),NETWORKDAYS(DATEVALUE("10/1/20"&amp;RIGHT(BZ$1,2)),DATEVALUE("9/30/20"&amp;RIGHT(CA$1,2)),Holidays!$J$3:$J$937),
IF($T907&gt;=DATEVALUE("10/1/20"&amp;RIGHT(BZ$1,2)),NETWORKDAYS($T907,DATEVALUE("9/30/20"&amp;RIGHT(CA$1,2)),Holidays!$J$3:$J$937),"")))),"")/(NETWORKDAYS($T907,$U907,Holidays!$J$3:$J$937)),0))</f>
        <v/>
      </c>
      <c r="CB907" s="87" t="str">
        <f>IF($Q907="","",IFERROR(IF(OR(AND($T907&gt;=DATEVALUE("10/1/20"&amp;RIGHT(CA$1,2)),$T907&lt;=DATEVALUE("9/30/20"&amp;RIGHT(CB$1,2))),AND($U907&gt;=DATEVALUE("10/1/20"&amp;RIGHT(CA$1,2)),$U907&lt;=DATEVALUE("9/30/20"&amp;RIGHT(CB$1,2))),AND($T907&lt;=DATEVALUE("10/1/20"&amp;RIGHT(CA$1,2)),$U907&gt;=DATEVALUE("9/30/20"&amp;RIGHT(CB$1,2)))),
IF(AND($T907&gt;=DATEVALUE("10/1/20"&amp;RIGHT(CA$1,2)),$U907&lt;=DATEVALUE("9/30/20"&amp;RIGHT(CB$1,2))),NETWORKDAYS($T907,$U907,Holidays!$J$3:$J$937),
IF(AND($T907&lt;DATEVALUE("10/1/20"&amp;RIGHT(CA$1,2)),$U907&lt;=DATEVALUE("9/30/20"&amp;RIGHT(CB$1,2))),NETWORKDAYS(DATEVALUE("10/1/20"&amp;RIGHT(CA$1,2)),$U907,Holidays!$J$3:$J$937),
IF($T907&lt;DATEVALUE("10/1/20"&amp;RIGHT(CA$1,2)),NETWORKDAYS(DATEVALUE("10/1/20"&amp;RIGHT(CA$1,2)),DATEVALUE("9/30/20"&amp;RIGHT(CB$1,2)),Holidays!$J$3:$J$937),
IF($T907&gt;=DATEVALUE("10/1/20"&amp;RIGHT(CA$1,2)),NETWORKDAYS($T907,DATEVALUE("9/30/20"&amp;RIGHT(CB$1,2)),Holidays!$J$3:$J$937),"")))),"")/(NETWORKDAYS($T907,$U907,Holidays!$J$3:$J$937)),0))</f>
        <v/>
      </c>
    </row>
    <row r="908" spans="1:80">
      <c r="A908" s="97"/>
      <c r="B908" s="98" t="str">
        <f ca="1">IF(NOT($A908=""),OFFSET('WBS Reference &amp; User Procedure'!$A$1,MATCH($A908,'WBS Reference &amp; User Procedure'!$A:$A,0)-1,1),"")</f>
        <v/>
      </c>
      <c r="D908" s="97"/>
      <c r="T908" s="104" t="str">
        <f>IF(NOT(Q908=""),IF(NOT($S908=""),$S908,#REF!),"")</f>
        <v/>
      </c>
      <c r="U908" s="104" t="str">
        <f>IF(NOT(Q908=""),WORKDAY(T908,Q908,Holidays!$J$3:$J$937),"")</f>
        <v/>
      </c>
      <c r="V908" s="104"/>
      <c r="W908" s="104"/>
      <c r="X908" s="101" t="str">
        <f t="shared" si="197"/>
        <v/>
      </c>
      <c r="AL908" s="87" t="str">
        <f t="shared" ca="1" si="194"/>
        <v/>
      </c>
      <c r="AN908" s="87" t="str">
        <f t="shared" ca="1" si="204"/>
        <v/>
      </c>
      <c r="AO908" s="87" t="str">
        <f t="shared" ca="1" si="204"/>
        <v/>
      </c>
      <c r="AP908" s="87" t="str">
        <f t="shared" ca="1" si="204"/>
        <v/>
      </c>
      <c r="AQ908" s="87" t="str">
        <f t="shared" ca="1" si="204"/>
        <v/>
      </c>
      <c r="AR908" s="87" t="str">
        <f t="shared" ca="1" si="204"/>
        <v/>
      </c>
      <c r="AS908" s="87" t="str">
        <f t="shared" ca="1" si="204"/>
        <v/>
      </c>
      <c r="AT908" s="87" t="str">
        <f t="shared" ca="1" si="204"/>
        <v/>
      </c>
      <c r="AU908" s="87" t="str">
        <f t="shared" ca="1" si="204"/>
        <v/>
      </c>
      <c r="AV908" s="87" t="str">
        <f t="shared" ca="1" si="204"/>
        <v/>
      </c>
      <c r="AW908" s="87" t="str">
        <f t="shared" ca="1" si="204"/>
        <v/>
      </c>
      <c r="AX908" s="87" t="str">
        <f t="shared" ca="1" si="205"/>
        <v/>
      </c>
      <c r="AY908" s="87" t="str">
        <f t="shared" ca="1" si="205"/>
        <v/>
      </c>
      <c r="AZ908" s="87" t="str">
        <f t="shared" ca="1" si="205"/>
        <v/>
      </c>
      <c r="BA908" s="87" t="str">
        <f t="shared" ca="1" si="205"/>
        <v/>
      </c>
      <c r="BB908" s="87" t="str">
        <f t="shared" ca="1" si="205"/>
        <v/>
      </c>
      <c r="BC908" s="87" t="str">
        <f t="shared" ca="1" si="205"/>
        <v/>
      </c>
      <c r="BD908" s="87" t="str">
        <f t="shared" ca="1" si="205"/>
        <v/>
      </c>
      <c r="BE908" s="87" t="str">
        <f t="shared" ca="1" si="205"/>
        <v/>
      </c>
      <c r="BF908" s="87" t="str">
        <f t="shared" ca="1" si="205"/>
        <v/>
      </c>
      <c r="BG908" s="87" t="str">
        <f t="shared" ca="1" si="205"/>
        <v/>
      </c>
      <c r="BI908" s="87" t="str">
        <f>IF($Q908="","",IFERROR(IF(OR(AND($T908&gt;=DATEVALUE("10/1/20"&amp;RIGHT(BH$1,2)),$T908&lt;=DATEVALUE("9/30/20"&amp;RIGHT(BI$1,2))),AND($U908&gt;=DATEVALUE("10/1/20"&amp;RIGHT(BH$1,2)),$U908&lt;=DATEVALUE("9/30/20"&amp;RIGHT(BI$1,2))),AND($T908&lt;=DATEVALUE("10/1/20"&amp;RIGHT(BH$1,2)),$U908&gt;=DATEVALUE("9/30/20"&amp;RIGHT(BI$1,2)))),
IF(AND($T908&gt;=DATEVALUE("10/1/20"&amp;RIGHT(BH$1,2)),$U908&lt;=DATEVALUE("9/30/20"&amp;RIGHT(BI$1,2))),NETWORKDAYS($T908,$U908,Holidays!$J$3:$J$937),
IF(AND($T908&lt;DATEVALUE("10/1/20"&amp;RIGHT(BH$1,2)),$U908&lt;=DATEVALUE("9/30/20"&amp;RIGHT(BI$1,2))),NETWORKDAYS(DATEVALUE("10/1/20"&amp;RIGHT(BH$1,2)),$U908,Holidays!$J$3:$J$937),
IF($T908&lt;DATEVALUE("10/1/20"&amp;RIGHT(BH$1,2)),NETWORKDAYS(DATEVALUE("10/1/20"&amp;RIGHT(BH$1,2)),DATEVALUE("9/30/20"&amp;RIGHT(BI$1,2)),Holidays!$J$3:$J$937),
IF($T908&gt;=DATEVALUE("10/1/20"&amp;RIGHT(BH$1,2)),NETWORKDAYS($T908,DATEVALUE("9/30/20"&amp;RIGHT(BI$1,2)),Holidays!$J$3:$J$937),"")))),"")/(NETWORKDAYS($T908,$U908,Holidays!$J$3:$J$937)),0))</f>
        <v/>
      </c>
      <c r="BJ908" s="87" t="str">
        <f>IF($Q908="","",IFERROR(IF(OR(AND($T908&gt;=DATEVALUE("10/1/20"&amp;RIGHT(BI$1,2)),$T908&lt;=DATEVALUE("9/30/20"&amp;RIGHT(BJ$1,2))),AND($U908&gt;=DATEVALUE("10/1/20"&amp;RIGHT(BI$1,2)),$U908&lt;=DATEVALUE("9/30/20"&amp;RIGHT(BJ$1,2))),AND($T908&lt;=DATEVALUE("10/1/20"&amp;RIGHT(BI$1,2)),$U908&gt;=DATEVALUE("9/30/20"&amp;RIGHT(BJ$1,2)))),
IF(AND($T908&gt;=DATEVALUE("10/1/20"&amp;RIGHT(BI$1,2)),$U908&lt;=DATEVALUE("9/30/20"&amp;RIGHT(BJ$1,2))),NETWORKDAYS($T908,$U908,Holidays!$J$3:$J$937),
IF(AND($T908&lt;DATEVALUE("10/1/20"&amp;RIGHT(BI$1,2)),$U908&lt;=DATEVALUE("9/30/20"&amp;RIGHT(BJ$1,2))),NETWORKDAYS(DATEVALUE("10/1/20"&amp;RIGHT(BI$1,2)),$U908,Holidays!$J$3:$J$937),
IF($T908&lt;DATEVALUE("10/1/20"&amp;RIGHT(BI$1,2)),NETWORKDAYS(DATEVALUE("10/1/20"&amp;RIGHT(BI$1,2)),DATEVALUE("9/30/20"&amp;RIGHT(BJ$1,2)),Holidays!$J$3:$J$937),
IF($T908&gt;=DATEVALUE("10/1/20"&amp;RIGHT(BI$1,2)),NETWORKDAYS($T908,DATEVALUE("9/30/20"&amp;RIGHT(BJ$1,2)),Holidays!$J$3:$J$937),"")))),"")/(NETWORKDAYS($T908,$U908,Holidays!$J$3:$J$937)),0))</f>
        <v/>
      </c>
      <c r="BK908" s="87" t="str">
        <f>IF($Q908="","",IFERROR(IF(OR(AND($T908&gt;=DATEVALUE("10/1/20"&amp;RIGHT(BJ$1,2)),$T908&lt;=DATEVALUE("9/30/20"&amp;RIGHT(BK$1,2))),AND($U908&gt;=DATEVALUE("10/1/20"&amp;RIGHT(BJ$1,2)),$U908&lt;=DATEVALUE("9/30/20"&amp;RIGHT(BK$1,2))),AND($T908&lt;=DATEVALUE("10/1/20"&amp;RIGHT(BJ$1,2)),$U908&gt;=DATEVALUE("9/30/20"&amp;RIGHT(BK$1,2)))),
IF(AND($T908&gt;=DATEVALUE("10/1/20"&amp;RIGHT(BJ$1,2)),$U908&lt;=DATEVALUE("9/30/20"&amp;RIGHT(BK$1,2))),NETWORKDAYS($T908,$U908,Holidays!$J$3:$J$937),
IF(AND($T908&lt;DATEVALUE("10/1/20"&amp;RIGHT(BJ$1,2)),$U908&lt;=DATEVALUE("9/30/20"&amp;RIGHT(BK$1,2))),NETWORKDAYS(DATEVALUE("10/1/20"&amp;RIGHT(BJ$1,2)),$U908,Holidays!$J$3:$J$937),
IF($T908&lt;DATEVALUE("10/1/20"&amp;RIGHT(BJ$1,2)),NETWORKDAYS(DATEVALUE("10/1/20"&amp;RIGHT(BJ$1,2)),DATEVALUE("9/30/20"&amp;RIGHT(BK$1,2)),Holidays!$J$3:$J$937),
IF($T908&gt;=DATEVALUE("10/1/20"&amp;RIGHT(BJ$1,2)),NETWORKDAYS($T908,DATEVALUE("9/30/20"&amp;RIGHT(BK$1,2)),Holidays!$J$3:$J$937),"")))),"")/(NETWORKDAYS($T908,$U908,Holidays!$J$3:$J$937)),0))</f>
        <v/>
      </c>
      <c r="BL908" s="87" t="str">
        <f>IF($Q908="","",IFERROR(IF(OR(AND($T908&gt;=DATEVALUE("10/1/20"&amp;RIGHT(BK$1,2)),$T908&lt;=DATEVALUE("9/30/20"&amp;RIGHT(BL$1,2))),AND($U908&gt;=DATEVALUE("10/1/20"&amp;RIGHT(BK$1,2)),$U908&lt;=DATEVALUE("9/30/20"&amp;RIGHT(BL$1,2))),AND($T908&lt;=DATEVALUE("10/1/20"&amp;RIGHT(BK$1,2)),$U908&gt;=DATEVALUE("9/30/20"&amp;RIGHT(BL$1,2)))),
IF(AND($T908&gt;=DATEVALUE("10/1/20"&amp;RIGHT(BK$1,2)),$U908&lt;=DATEVALUE("9/30/20"&amp;RIGHT(BL$1,2))),NETWORKDAYS($T908,$U908,Holidays!$J$3:$J$937),
IF(AND($T908&lt;DATEVALUE("10/1/20"&amp;RIGHT(BK$1,2)),$U908&lt;=DATEVALUE("9/30/20"&amp;RIGHT(BL$1,2))),NETWORKDAYS(DATEVALUE("10/1/20"&amp;RIGHT(BK$1,2)),$U908,Holidays!$J$3:$J$937),
IF($T908&lt;DATEVALUE("10/1/20"&amp;RIGHT(BK$1,2)),NETWORKDAYS(DATEVALUE("10/1/20"&amp;RIGHT(BK$1,2)),DATEVALUE("9/30/20"&amp;RIGHT(BL$1,2)),Holidays!$J$3:$J$937),
IF($T908&gt;=DATEVALUE("10/1/20"&amp;RIGHT(BK$1,2)),NETWORKDAYS($T908,DATEVALUE("9/30/20"&amp;RIGHT(BL$1,2)),Holidays!$J$3:$J$937),"")))),"")/(NETWORKDAYS($T908,$U908,Holidays!$J$3:$J$937)),0))</f>
        <v/>
      </c>
      <c r="BM908" s="87" t="str">
        <f>IF($Q908="","",IFERROR(IF(OR(AND($T908&gt;=DATEVALUE("10/1/20"&amp;RIGHT(BL$1,2)),$T908&lt;=DATEVALUE("9/30/20"&amp;RIGHT(BM$1,2))),AND($U908&gt;=DATEVALUE("10/1/20"&amp;RIGHT(BL$1,2)),$U908&lt;=DATEVALUE("9/30/20"&amp;RIGHT(BM$1,2))),AND($T908&lt;=DATEVALUE("10/1/20"&amp;RIGHT(BL$1,2)),$U908&gt;=DATEVALUE("9/30/20"&amp;RIGHT(BM$1,2)))),
IF(AND($T908&gt;=DATEVALUE("10/1/20"&amp;RIGHT(BL$1,2)),$U908&lt;=DATEVALUE("9/30/20"&amp;RIGHT(BM$1,2))),NETWORKDAYS($T908,$U908,Holidays!$J$3:$J$937),
IF(AND($T908&lt;DATEVALUE("10/1/20"&amp;RIGHT(BL$1,2)),$U908&lt;=DATEVALUE("9/30/20"&amp;RIGHT(BM$1,2))),NETWORKDAYS(DATEVALUE("10/1/20"&amp;RIGHT(BL$1,2)),$U908,Holidays!$J$3:$J$937),
IF($T908&lt;DATEVALUE("10/1/20"&amp;RIGHT(BL$1,2)),NETWORKDAYS(DATEVALUE("10/1/20"&amp;RIGHT(BL$1,2)),DATEVALUE("9/30/20"&amp;RIGHT(BM$1,2)),Holidays!$J$3:$J$937),
IF($T908&gt;=DATEVALUE("10/1/20"&amp;RIGHT(BL$1,2)),NETWORKDAYS($T908,DATEVALUE("9/30/20"&amp;RIGHT(BM$1,2)),Holidays!$J$3:$J$937),"")))),"")/(NETWORKDAYS($T908,$U908,Holidays!$J$3:$J$937)),0))</f>
        <v/>
      </c>
      <c r="BN908" s="87" t="str">
        <f>IF($Q908="","",IFERROR(IF(OR(AND($T908&gt;=DATEVALUE("10/1/20"&amp;RIGHT(BM$1,2)),$T908&lt;=DATEVALUE("9/30/20"&amp;RIGHT(BN$1,2))),AND($U908&gt;=DATEVALUE("10/1/20"&amp;RIGHT(BM$1,2)),$U908&lt;=DATEVALUE("9/30/20"&amp;RIGHT(BN$1,2))),AND($T908&lt;=DATEVALUE("10/1/20"&amp;RIGHT(BM$1,2)),$U908&gt;=DATEVALUE("9/30/20"&amp;RIGHT(BN$1,2)))),
IF(AND($T908&gt;=DATEVALUE("10/1/20"&amp;RIGHT(BM$1,2)),$U908&lt;=DATEVALUE("9/30/20"&amp;RIGHT(BN$1,2))),NETWORKDAYS($T908,$U908,Holidays!$J$3:$J$937),
IF(AND($T908&lt;DATEVALUE("10/1/20"&amp;RIGHT(BM$1,2)),$U908&lt;=DATEVALUE("9/30/20"&amp;RIGHT(BN$1,2))),NETWORKDAYS(DATEVALUE("10/1/20"&amp;RIGHT(BM$1,2)),$U908,Holidays!$J$3:$J$937),
IF($T908&lt;DATEVALUE("10/1/20"&amp;RIGHT(BM$1,2)),NETWORKDAYS(DATEVALUE("10/1/20"&amp;RIGHT(BM$1,2)),DATEVALUE("9/30/20"&amp;RIGHT(BN$1,2)),Holidays!$J$3:$J$937),
IF($T908&gt;=DATEVALUE("10/1/20"&amp;RIGHT(BM$1,2)),NETWORKDAYS($T908,DATEVALUE("9/30/20"&amp;RIGHT(BN$1,2)),Holidays!$J$3:$J$937),"")))),"")/(NETWORKDAYS($T908,$U908,Holidays!$J$3:$J$937)),0))</f>
        <v/>
      </c>
      <c r="BO908" s="87" t="str">
        <f>IF($Q908="","",IFERROR(IF(OR(AND($T908&gt;=DATEVALUE("10/1/20"&amp;RIGHT(BN$1,2)),$T908&lt;=DATEVALUE("9/30/20"&amp;RIGHT(BO$1,2))),AND($U908&gt;=DATEVALUE("10/1/20"&amp;RIGHT(BN$1,2)),$U908&lt;=DATEVALUE("9/30/20"&amp;RIGHT(BO$1,2))),AND($T908&lt;=DATEVALUE("10/1/20"&amp;RIGHT(BN$1,2)),$U908&gt;=DATEVALUE("9/30/20"&amp;RIGHT(BO$1,2)))),
IF(AND($T908&gt;=DATEVALUE("10/1/20"&amp;RIGHT(BN$1,2)),$U908&lt;=DATEVALUE("9/30/20"&amp;RIGHT(BO$1,2))),NETWORKDAYS($T908,$U908,Holidays!$J$3:$J$937),
IF(AND($T908&lt;DATEVALUE("10/1/20"&amp;RIGHT(BN$1,2)),$U908&lt;=DATEVALUE("9/30/20"&amp;RIGHT(BO$1,2))),NETWORKDAYS(DATEVALUE("10/1/20"&amp;RIGHT(BN$1,2)),$U908,Holidays!$J$3:$J$937),
IF($T908&lt;DATEVALUE("10/1/20"&amp;RIGHT(BN$1,2)),NETWORKDAYS(DATEVALUE("10/1/20"&amp;RIGHT(BN$1,2)),DATEVALUE("9/30/20"&amp;RIGHT(BO$1,2)),Holidays!$J$3:$J$937),
IF($T908&gt;=DATEVALUE("10/1/20"&amp;RIGHT(BN$1,2)),NETWORKDAYS($T908,DATEVALUE("9/30/20"&amp;RIGHT(BO$1,2)),Holidays!$J$3:$J$937),"")))),"")/(NETWORKDAYS($T908,$U908,Holidays!$J$3:$J$937)),0))</f>
        <v/>
      </c>
      <c r="BP908" s="87" t="str">
        <f>IF($Q908="","",IFERROR(IF(OR(AND($T908&gt;=DATEVALUE("10/1/20"&amp;RIGHT(BO$1,2)),$T908&lt;=DATEVALUE("9/30/20"&amp;RIGHT(BP$1,2))),AND($U908&gt;=DATEVALUE("10/1/20"&amp;RIGHT(BO$1,2)),$U908&lt;=DATEVALUE("9/30/20"&amp;RIGHT(BP$1,2))),AND($T908&lt;=DATEVALUE("10/1/20"&amp;RIGHT(BO$1,2)),$U908&gt;=DATEVALUE("9/30/20"&amp;RIGHT(BP$1,2)))),
IF(AND($T908&gt;=DATEVALUE("10/1/20"&amp;RIGHT(BO$1,2)),$U908&lt;=DATEVALUE("9/30/20"&amp;RIGHT(BP$1,2))),NETWORKDAYS($T908,$U908,Holidays!$J$3:$J$937),
IF(AND($T908&lt;DATEVALUE("10/1/20"&amp;RIGHT(BO$1,2)),$U908&lt;=DATEVALUE("9/30/20"&amp;RIGHT(BP$1,2))),NETWORKDAYS(DATEVALUE("10/1/20"&amp;RIGHT(BO$1,2)),$U908,Holidays!$J$3:$J$937),
IF($T908&lt;DATEVALUE("10/1/20"&amp;RIGHT(BO$1,2)),NETWORKDAYS(DATEVALUE("10/1/20"&amp;RIGHT(BO$1,2)),DATEVALUE("9/30/20"&amp;RIGHT(BP$1,2)),Holidays!$J$3:$J$937),
IF($T908&gt;=DATEVALUE("10/1/20"&amp;RIGHT(BO$1,2)),NETWORKDAYS($T908,DATEVALUE("9/30/20"&amp;RIGHT(BP$1,2)),Holidays!$J$3:$J$937),"")))),"")/(NETWORKDAYS($T908,$U908,Holidays!$J$3:$J$937)),0))</f>
        <v/>
      </c>
      <c r="BQ908" s="87" t="str">
        <f>IF($Q908="","",IFERROR(IF(OR(AND($T908&gt;=DATEVALUE("10/1/20"&amp;RIGHT(BP$1,2)),$T908&lt;=DATEVALUE("9/30/20"&amp;RIGHT(BQ$1,2))),AND($U908&gt;=DATEVALUE("10/1/20"&amp;RIGHT(BP$1,2)),$U908&lt;=DATEVALUE("9/30/20"&amp;RIGHT(BQ$1,2))),AND($T908&lt;=DATEVALUE("10/1/20"&amp;RIGHT(BP$1,2)),$U908&gt;=DATEVALUE("9/30/20"&amp;RIGHT(BQ$1,2)))),
IF(AND($T908&gt;=DATEVALUE("10/1/20"&amp;RIGHT(BP$1,2)),$U908&lt;=DATEVALUE("9/30/20"&amp;RIGHT(BQ$1,2))),NETWORKDAYS($T908,$U908,Holidays!$J$3:$J$937),
IF(AND($T908&lt;DATEVALUE("10/1/20"&amp;RIGHT(BP$1,2)),$U908&lt;=DATEVALUE("9/30/20"&amp;RIGHT(BQ$1,2))),NETWORKDAYS(DATEVALUE("10/1/20"&amp;RIGHT(BP$1,2)),$U908,Holidays!$J$3:$J$937),
IF($T908&lt;DATEVALUE("10/1/20"&amp;RIGHT(BP$1,2)),NETWORKDAYS(DATEVALUE("10/1/20"&amp;RIGHT(BP$1,2)),DATEVALUE("9/30/20"&amp;RIGHT(BQ$1,2)),Holidays!$J$3:$J$937),
IF($T908&gt;=DATEVALUE("10/1/20"&amp;RIGHT(BP$1,2)),NETWORKDAYS($T908,DATEVALUE("9/30/20"&amp;RIGHT(BQ$1,2)),Holidays!$J$3:$J$937),"")))),"")/(NETWORKDAYS($T908,$U908,Holidays!$J$3:$J$937)),0))</f>
        <v/>
      </c>
      <c r="BR908" s="87" t="str">
        <f>IF($Q908="","",IFERROR(IF(OR(AND($T908&gt;=DATEVALUE("10/1/20"&amp;RIGHT(BQ$1,2)),$T908&lt;=DATEVALUE("9/30/20"&amp;RIGHT(BR$1,2))),AND($U908&gt;=DATEVALUE("10/1/20"&amp;RIGHT(BQ$1,2)),$U908&lt;=DATEVALUE("9/30/20"&amp;RIGHT(BR$1,2))),AND($T908&lt;=DATEVALUE("10/1/20"&amp;RIGHT(BQ$1,2)),$U908&gt;=DATEVALUE("9/30/20"&amp;RIGHT(BR$1,2)))),
IF(AND($T908&gt;=DATEVALUE("10/1/20"&amp;RIGHT(BQ$1,2)),$U908&lt;=DATEVALUE("9/30/20"&amp;RIGHT(BR$1,2))),NETWORKDAYS($T908,$U908,Holidays!$J$3:$J$937),
IF(AND($T908&lt;DATEVALUE("10/1/20"&amp;RIGHT(BQ$1,2)),$U908&lt;=DATEVALUE("9/30/20"&amp;RIGHT(BR$1,2))),NETWORKDAYS(DATEVALUE("10/1/20"&amp;RIGHT(BQ$1,2)),$U908,Holidays!$J$3:$J$937),
IF($T908&lt;DATEVALUE("10/1/20"&amp;RIGHT(BQ$1,2)),NETWORKDAYS(DATEVALUE("10/1/20"&amp;RIGHT(BQ$1,2)),DATEVALUE("9/30/20"&amp;RIGHT(BR$1,2)),Holidays!$J$3:$J$937),
IF($T908&gt;=DATEVALUE("10/1/20"&amp;RIGHT(BQ$1,2)),NETWORKDAYS($T908,DATEVALUE("9/30/20"&amp;RIGHT(BR$1,2)),Holidays!$J$3:$J$937),"")))),"")/(NETWORKDAYS($T908,$U908,Holidays!$J$3:$J$937)),0))</f>
        <v/>
      </c>
      <c r="BS908" s="87" t="str">
        <f>IF($Q908="","",IFERROR(IF(OR(AND($T908&gt;=DATEVALUE("10/1/20"&amp;RIGHT(BR$1,2)),$T908&lt;=DATEVALUE("9/30/20"&amp;RIGHT(BS$1,2))),AND($U908&gt;=DATEVALUE("10/1/20"&amp;RIGHT(BR$1,2)),$U908&lt;=DATEVALUE("9/30/20"&amp;RIGHT(BS$1,2))),AND($T908&lt;=DATEVALUE("10/1/20"&amp;RIGHT(BR$1,2)),$U908&gt;=DATEVALUE("9/30/20"&amp;RIGHT(BS$1,2)))),
IF(AND($T908&gt;=DATEVALUE("10/1/20"&amp;RIGHT(BR$1,2)),$U908&lt;=DATEVALUE("9/30/20"&amp;RIGHT(BS$1,2))),NETWORKDAYS($T908,$U908,Holidays!$J$3:$J$937),
IF(AND($T908&lt;DATEVALUE("10/1/20"&amp;RIGHT(BR$1,2)),$U908&lt;=DATEVALUE("9/30/20"&amp;RIGHT(BS$1,2))),NETWORKDAYS(DATEVALUE("10/1/20"&amp;RIGHT(BR$1,2)),$U908,Holidays!$J$3:$J$937),
IF($T908&lt;DATEVALUE("10/1/20"&amp;RIGHT(BR$1,2)),NETWORKDAYS(DATEVALUE("10/1/20"&amp;RIGHT(BR$1,2)),DATEVALUE("9/30/20"&amp;RIGHT(BS$1,2)),Holidays!$J$3:$J$937),
IF($T908&gt;=DATEVALUE("10/1/20"&amp;RIGHT(BR$1,2)),NETWORKDAYS($T908,DATEVALUE("9/30/20"&amp;RIGHT(BS$1,2)),Holidays!$J$3:$J$937),"")))),"")/(NETWORKDAYS($T908,$U908,Holidays!$J$3:$J$937)),0))</f>
        <v/>
      </c>
      <c r="BT908" s="87" t="str">
        <f>IF($Q908="","",IFERROR(IF(OR(AND($T908&gt;=DATEVALUE("10/1/20"&amp;RIGHT(BS$1,2)),$T908&lt;=DATEVALUE("9/30/20"&amp;RIGHT(BT$1,2))),AND($U908&gt;=DATEVALUE("10/1/20"&amp;RIGHT(BS$1,2)),$U908&lt;=DATEVALUE("9/30/20"&amp;RIGHT(BT$1,2))),AND($T908&lt;=DATEVALUE("10/1/20"&amp;RIGHT(BS$1,2)),$U908&gt;=DATEVALUE("9/30/20"&amp;RIGHT(BT$1,2)))),
IF(AND($T908&gt;=DATEVALUE("10/1/20"&amp;RIGHT(BS$1,2)),$U908&lt;=DATEVALUE("9/30/20"&amp;RIGHT(BT$1,2))),NETWORKDAYS($T908,$U908,Holidays!$J$3:$J$937),
IF(AND($T908&lt;DATEVALUE("10/1/20"&amp;RIGHT(BS$1,2)),$U908&lt;=DATEVALUE("9/30/20"&amp;RIGHT(BT$1,2))),NETWORKDAYS(DATEVALUE("10/1/20"&amp;RIGHT(BS$1,2)),$U908,Holidays!$J$3:$J$937),
IF($T908&lt;DATEVALUE("10/1/20"&amp;RIGHT(BS$1,2)),NETWORKDAYS(DATEVALUE("10/1/20"&amp;RIGHT(BS$1,2)),DATEVALUE("9/30/20"&amp;RIGHT(BT$1,2)),Holidays!$J$3:$J$937),
IF($T908&gt;=DATEVALUE("10/1/20"&amp;RIGHT(BS$1,2)),NETWORKDAYS($T908,DATEVALUE("9/30/20"&amp;RIGHT(BT$1,2)),Holidays!$J$3:$J$937),"")))),"")/(NETWORKDAYS($T908,$U908,Holidays!$J$3:$J$937)),0))</f>
        <v/>
      </c>
      <c r="BU908" s="87" t="str">
        <f>IF($Q908="","",IFERROR(IF(OR(AND($T908&gt;=DATEVALUE("10/1/20"&amp;RIGHT(BT$1,2)),$T908&lt;=DATEVALUE("9/30/20"&amp;RIGHT(BU$1,2))),AND($U908&gt;=DATEVALUE("10/1/20"&amp;RIGHT(BT$1,2)),$U908&lt;=DATEVALUE("9/30/20"&amp;RIGHT(BU$1,2))),AND($T908&lt;=DATEVALUE("10/1/20"&amp;RIGHT(BT$1,2)),$U908&gt;=DATEVALUE("9/30/20"&amp;RIGHT(BU$1,2)))),
IF(AND($T908&gt;=DATEVALUE("10/1/20"&amp;RIGHT(BT$1,2)),$U908&lt;=DATEVALUE("9/30/20"&amp;RIGHT(BU$1,2))),NETWORKDAYS($T908,$U908,Holidays!$J$3:$J$937),
IF(AND($T908&lt;DATEVALUE("10/1/20"&amp;RIGHT(BT$1,2)),$U908&lt;=DATEVALUE("9/30/20"&amp;RIGHT(BU$1,2))),NETWORKDAYS(DATEVALUE("10/1/20"&amp;RIGHT(BT$1,2)),$U908,Holidays!$J$3:$J$937),
IF($T908&lt;DATEVALUE("10/1/20"&amp;RIGHT(BT$1,2)),NETWORKDAYS(DATEVALUE("10/1/20"&amp;RIGHT(BT$1,2)),DATEVALUE("9/30/20"&amp;RIGHT(BU$1,2)),Holidays!$J$3:$J$937),
IF($T908&gt;=DATEVALUE("10/1/20"&amp;RIGHT(BT$1,2)),NETWORKDAYS($T908,DATEVALUE("9/30/20"&amp;RIGHT(BU$1,2)),Holidays!$J$3:$J$937),"")))),"")/(NETWORKDAYS($T908,$U908,Holidays!$J$3:$J$937)),0))</f>
        <v/>
      </c>
      <c r="BV908" s="87" t="str">
        <f>IF($Q908="","",IFERROR(IF(OR(AND($T908&gt;=DATEVALUE("10/1/20"&amp;RIGHT(BU$1,2)),$T908&lt;=DATEVALUE("9/30/20"&amp;RIGHT(BV$1,2))),AND($U908&gt;=DATEVALUE("10/1/20"&amp;RIGHT(BU$1,2)),$U908&lt;=DATEVALUE("9/30/20"&amp;RIGHT(BV$1,2))),AND($T908&lt;=DATEVALUE("10/1/20"&amp;RIGHT(BU$1,2)),$U908&gt;=DATEVALUE("9/30/20"&amp;RIGHT(BV$1,2)))),
IF(AND($T908&gt;=DATEVALUE("10/1/20"&amp;RIGHT(BU$1,2)),$U908&lt;=DATEVALUE("9/30/20"&amp;RIGHT(BV$1,2))),NETWORKDAYS($T908,$U908,Holidays!$J$3:$J$937),
IF(AND($T908&lt;DATEVALUE("10/1/20"&amp;RIGHT(BU$1,2)),$U908&lt;=DATEVALUE("9/30/20"&amp;RIGHT(BV$1,2))),NETWORKDAYS(DATEVALUE("10/1/20"&amp;RIGHT(BU$1,2)),$U908,Holidays!$J$3:$J$937),
IF($T908&lt;DATEVALUE("10/1/20"&amp;RIGHT(BU$1,2)),NETWORKDAYS(DATEVALUE("10/1/20"&amp;RIGHT(BU$1,2)),DATEVALUE("9/30/20"&amp;RIGHT(BV$1,2)),Holidays!$J$3:$J$937),
IF($T908&gt;=DATEVALUE("10/1/20"&amp;RIGHT(BU$1,2)),NETWORKDAYS($T908,DATEVALUE("9/30/20"&amp;RIGHT(BV$1,2)),Holidays!$J$3:$J$937),"")))),"")/(NETWORKDAYS($T908,$U908,Holidays!$J$3:$J$937)),0))</f>
        <v/>
      </c>
      <c r="BW908" s="87" t="str">
        <f>IF($Q908="","",IFERROR(IF(OR(AND($T908&gt;=DATEVALUE("10/1/20"&amp;RIGHT(BV$1,2)),$T908&lt;=DATEVALUE("9/30/20"&amp;RIGHT(BW$1,2))),AND($U908&gt;=DATEVALUE("10/1/20"&amp;RIGHT(BV$1,2)),$U908&lt;=DATEVALUE("9/30/20"&amp;RIGHT(BW$1,2))),AND($T908&lt;=DATEVALUE("10/1/20"&amp;RIGHT(BV$1,2)),$U908&gt;=DATEVALUE("9/30/20"&amp;RIGHT(BW$1,2)))),
IF(AND($T908&gt;=DATEVALUE("10/1/20"&amp;RIGHT(BV$1,2)),$U908&lt;=DATEVALUE("9/30/20"&amp;RIGHT(BW$1,2))),NETWORKDAYS($T908,$U908,Holidays!$J$3:$J$937),
IF(AND($T908&lt;DATEVALUE("10/1/20"&amp;RIGHT(BV$1,2)),$U908&lt;=DATEVALUE("9/30/20"&amp;RIGHT(BW$1,2))),NETWORKDAYS(DATEVALUE("10/1/20"&amp;RIGHT(BV$1,2)),$U908,Holidays!$J$3:$J$937),
IF($T908&lt;DATEVALUE("10/1/20"&amp;RIGHT(BV$1,2)),NETWORKDAYS(DATEVALUE("10/1/20"&amp;RIGHT(BV$1,2)),DATEVALUE("9/30/20"&amp;RIGHT(BW$1,2)),Holidays!$J$3:$J$937),
IF($T908&gt;=DATEVALUE("10/1/20"&amp;RIGHT(BV$1,2)),NETWORKDAYS($T908,DATEVALUE("9/30/20"&amp;RIGHT(BW$1,2)),Holidays!$J$3:$J$937),"")))),"")/(NETWORKDAYS($T908,$U908,Holidays!$J$3:$J$937)),0))</f>
        <v/>
      </c>
      <c r="BX908" s="87" t="str">
        <f>IF($Q908="","",IFERROR(IF(OR(AND($T908&gt;=DATEVALUE("10/1/20"&amp;RIGHT(BW$1,2)),$T908&lt;=DATEVALUE("9/30/20"&amp;RIGHT(BX$1,2))),AND($U908&gt;=DATEVALUE("10/1/20"&amp;RIGHT(BW$1,2)),$U908&lt;=DATEVALUE("9/30/20"&amp;RIGHT(BX$1,2))),AND($T908&lt;=DATEVALUE("10/1/20"&amp;RIGHT(BW$1,2)),$U908&gt;=DATEVALUE("9/30/20"&amp;RIGHT(BX$1,2)))),
IF(AND($T908&gt;=DATEVALUE("10/1/20"&amp;RIGHT(BW$1,2)),$U908&lt;=DATEVALUE("9/30/20"&amp;RIGHT(BX$1,2))),NETWORKDAYS($T908,$U908,Holidays!$J$3:$J$937),
IF(AND($T908&lt;DATEVALUE("10/1/20"&amp;RIGHT(BW$1,2)),$U908&lt;=DATEVALUE("9/30/20"&amp;RIGHT(BX$1,2))),NETWORKDAYS(DATEVALUE("10/1/20"&amp;RIGHT(BW$1,2)),$U908,Holidays!$J$3:$J$937),
IF($T908&lt;DATEVALUE("10/1/20"&amp;RIGHT(BW$1,2)),NETWORKDAYS(DATEVALUE("10/1/20"&amp;RIGHT(BW$1,2)),DATEVALUE("9/30/20"&amp;RIGHT(BX$1,2)),Holidays!$J$3:$J$937),
IF($T908&gt;=DATEVALUE("10/1/20"&amp;RIGHT(BW$1,2)),NETWORKDAYS($T908,DATEVALUE("9/30/20"&amp;RIGHT(BX$1,2)),Holidays!$J$3:$J$937),"")))),"")/(NETWORKDAYS($T908,$U908,Holidays!$J$3:$J$937)),0))</f>
        <v/>
      </c>
      <c r="BY908" s="87" t="str">
        <f>IF($Q908="","",IFERROR(IF(OR(AND($T908&gt;=DATEVALUE("10/1/20"&amp;RIGHT(BX$1,2)),$T908&lt;=DATEVALUE("9/30/20"&amp;RIGHT(BY$1,2))),AND($U908&gt;=DATEVALUE("10/1/20"&amp;RIGHT(BX$1,2)),$U908&lt;=DATEVALUE("9/30/20"&amp;RIGHT(BY$1,2))),AND($T908&lt;=DATEVALUE("10/1/20"&amp;RIGHT(BX$1,2)),$U908&gt;=DATEVALUE("9/30/20"&amp;RIGHT(BY$1,2)))),
IF(AND($T908&gt;=DATEVALUE("10/1/20"&amp;RIGHT(BX$1,2)),$U908&lt;=DATEVALUE("9/30/20"&amp;RIGHT(BY$1,2))),NETWORKDAYS($T908,$U908,Holidays!$J$3:$J$937),
IF(AND($T908&lt;DATEVALUE("10/1/20"&amp;RIGHT(BX$1,2)),$U908&lt;=DATEVALUE("9/30/20"&amp;RIGHT(BY$1,2))),NETWORKDAYS(DATEVALUE("10/1/20"&amp;RIGHT(BX$1,2)),$U908,Holidays!$J$3:$J$937),
IF($T908&lt;DATEVALUE("10/1/20"&amp;RIGHT(BX$1,2)),NETWORKDAYS(DATEVALUE("10/1/20"&amp;RIGHT(BX$1,2)),DATEVALUE("9/30/20"&amp;RIGHT(BY$1,2)),Holidays!$J$3:$J$937),
IF($T908&gt;=DATEVALUE("10/1/20"&amp;RIGHT(BX$1,2)),NETWORKDAYS($T908,DATEVALUE("9/30/20"&amp;RIGHT(BY$1,2)),Holidays!$J$3:$J$937),"")))),"")/(NETWORKDAYS($T908,$U908,Holidays!$J$3:$J$937)),0))</f>
        <v/>
      </c>
      <c r="BZ908" s="87" t="str">
        <f>IF($Q908="","",IFERROR(IF(OR(AND($T908&gt;=DATEVALUE("10/1/20"&amp;RIGHT(BY$1,2)),$T908&lt;=DATEVALUE("9/30/20"&amp;RIGHT(BZ$1,2))),AND($U908&gt;=DATEVALUE("10/1/20"&amp;RIGHT(BY$1,2)),$U908&lt;=DATEVALUE("9/30/20"&amp;RIGHT(BZ$1,2))),AND($T908&lt;=DATEVALUE("10/1/20"&amp;RIGHT(BY$1,2)),$U908&gt;=DATEVALUE("9/30/20"&amp;RIGHT(BZ$1,2)))),
IF(AND($T908&gt;=DATEVALUE("10/1/20"&amp;RIGHT(BY$1,2)),$U908&lt;=DATEVALUE("9/30/20"&amp;RIGHT(BZ$1,2))),NETWORKDAYS($T908,$U908,Holidays!$J$3:$J$937),
IF(AND($T908&lt;DATEVALUE("10/1/20"&amp;RIGHT(BY$1,2)),$U908&lt;=DATEVALUE("9/30/20"&amp;RIGHT(BZ$1,2))),NETWORKDAYS(DATEVALUE("10/1/20"&amp;RIGHT(BY$1,2)),$U908,Holidays!$J$3:$J$937),
IF($T908&lt;DATEVALUE("10/1/20"&amp;RIGHT(BY$1,2)),NETWORKDAYS(DATEVALUE("10/1/20"&amp;RIGHT(BY$1,2)),DATEVALUE("9/30/20"&amp;RIGHT(BZ$1,2)),Holidays!$J$3:$J$937),
IF($T908&gt;=DATEVALUE("10/1/20"&amp;RIGHT(BY$1,2)),NETWORKDAYS($T908,DATEVALUE("9/30/20"&amp;RIGHT(BZ$1,2)),Holidays!$J$3:$J$937),"")))),"")/(NETWORKDAYS($T908,$U908,Holidays!$J$3:$J$937)),0))</f>
        <v/>
      </c>
      <c r="CA908" s="87" t="str">
        <f>IF($Q908="","",IFERROR(IF(OR(AND($T908&gt;=DATEVALUE("10/1/20"&amp;RIGHT(BZ$1,2)),$T908&lt;=DATEVALUE("9/30/20"&amp;RIGHT(CA$1,2))),AND($U908&gt;=DATEVALUE("10/1/20"&amp;RIGHT(BZ$1,2)),$U908&lt;=DATEVALUE("9/30/20"&amp;RIGHT(CA$1,2))),AND($T908&lt;=DATEVALUE("10/1/20"&amp;RIGHT(BZ$1,2)),$U908&gt;=DATEVALUE("9/30/20"&amp;RIGHT(CA$1,2)))),
IF(AND($T908&gt;=DATEVALUE("10/1/20"&amp;RIGHT(BZ$1,2)),$U908&lt;=DATEVALUE("9/30/20"&amp;RIGHT(CA$1,2))),NETWORKDAYS($T908,$U908,Holidays!$J$3:$J$937),
IF(AND($T908&lt;DATEVALUE("10/1/20"&amp;RIGHT(BZ$1,2)),$U908&lt;=DATEVALUE("9/30/20"&amp;RIGHT(CA$1,2))),NETWORKDAYS(DATEVALUE("10/1/20"&amp;RIGHT(BZ$1,2)),$U908,Holidays!$J$3:$J$937),
IF($T908&lt;DATEVALUE("10/1/20"&amp;RIGHT(BZ$1,2)),NETWORKDAYS(DATEVALUE("10/1/20"&amp;RIGHT(BZ$1,2)),DATEVALUE("9/30/20"&amp;RIGHT(CA$1,2)),Holidays!$J$3:$J$937),
IF($T908&gt;=DATEVALUE("10/1/20"&amp;RIGHT(BZ$1,2)),NETWORKDAYS($T908,DATEVALUE("9/30/20"&amp;RIGHT(CA$1,2)),Holidays!$J$3:$J$937),"")))),"")/(NETWORKDAYS($T908,$U908,Holidays!$J$3:$J$937)),0))</f>
        <v/>
      </c>
      <c r="CB908" s="87" t="str">
        <f>IF($Q908="","",IFERROR(IF(OR(AND($T908&gt;=DATEVALUE("10/1/20"&amp;RIGHT(CA$1,2)),$T908&lt;=DATEVALUE("9/30/20"&amp;RIGHT(CB$1,2))),AND($U908&gt;=DATEVALUE("10/1/20"&amp;RIGHT(CA$1,2)),$U908&lt;=DATEVALUE("9/30/20"&amp;RIGHT(CB$1,2))),AND($T908&lt;=DATEVALUE("10/1/20"&amp;RIGHT(CA$1,2)),$U908&gt;=DATEVALUE("9/30/20"&amp;RIGHT(CB$1,2)))),
IF(AND($T908&gt;=DATEVALUE("10/1/20"&amp;RIGHT(CA$1,2)),$U908&lt;=DATEVALUE("9/30/20"&amp;RIGHT(CB$1,2))),NETWORKDAYS($T908,$U908,Holidays!$J$3:$J$937),
IF(AND($T908&lt;DATEVALUE("10/1/20"&amp;RIGHT(CA$1,2)),$U908&lt;=DATEVALUE("9/30/20"&amp;RIGHT(CB$1,2))),NETWORKDAYS(DATEVALUE("10/1/20"&amp;RIGHT(CA$1,2)),$U908,Holidays!$J$3:$J$937),
IF($T908&lt;DATEVALUE("10/1/20"&amp;RIGHT(CA$1,2)),NETWORKDAYS(DATEVALUE("10/1/20"&amp;RIGHT(CA$1,2)),DATEVALUE("9/30/20"&amp;RIGHT(CB$1,2)),Holidays!$J$3:$J$937),
IF($T908&gt;=DATEVALUE("10/1/20"&amp;RIGHT(CA$1,2)),NETWORKDAYS($T908,DATEVALUE("9/30/20"&amp;RIGHT(CB$1,2)),Holidays!$J$3:$J$937),"")))),"")/(NETWORKDAYS($T908,$U908,Holidays!$J$3:$J$937)),0))</f>
        <v/>
      </c>
    </row>
    <row r="909" spans="1:80">
      <c r="A909" s="97"/>
      <c r="B909" s="98" t="str">
        <f ca="1">IF(NOT($A909=""),OFFSET('WBS Reference &amp; User Procedure'!$A$1,MATCH($A909,'WBS Reference &amp; User Procedure'!$A:$A,0)-1,1),"")</f>
        <v/>
      </c>
      <c r="D909" s="97"/>
      <c r="T909" s="104" t="str">
        <f>IF(NOT(Q909=""),IF(NOT($S909=""),$S909,#REF!),"")</f>
        <v/>
      </c>
      <c r="U909" s="104" t="str">
        <f>IF(NOT(Q909=""),WORKDAY(T909,Q909,Holidays!$J$3:$J$937),"")</f>
        <v/>
      </c>
      <c r="V909" s="104"/>
      <c r="W909" s="104"/>
      <c r="X909" s="101" t="str">
        <f t="shared" si="197"/>
        <v/>
      </c>
      <c r="AL909" s="87" t="str">
        <f t="shared" ca="1" si="194"/>
        <v/>
      </c>
      <c r="AN909" s="87" t="str">
        <f t="shared" ca="1" si="204"/>
        <v/>
      </c>
      <c r="AO909" s="87" t="str">
        <f t="shared" ca="1" si="204"/>
        <v/>
      </c>
      <c r="AP909" s="87" t="str">
        <f t="shared" ca="1" si="204"/>
        <v/>
      </c>
      <c r="AQ909" s="87" t="str">
        <f t="shared" ca="1" si="204"/>
        <v/>
      </c>
      <c r="AR909" s="87" t="str">
        <f t="shared" ca="1" si="204"/>
        <v/>
      </c>
      <c r="AS909" s="87" t="str">
        <f t="shared" ca="1" si="204"/>
        <v/>
      </c>
      <c r="AT909" s="87" t="str">
        <f t="shared" ca="1" si="204"/>
        <v/>
      </c>
      <c r="AU909" s="87" t="str">
        <f t="shared" ca="1" si="204"/>
        <v/>
      </c>
      <c r="AV909" s="87" t="str">
        <f t="shared" ca="1" si="204"/>
        <v/>
      </c>
      <c r="AW909" s="87" t="str">
        <f t="shared" ca="1" si="204"/>
        <v/>
      </c>
      <c r="AX909" s="87" t="str">
        <f t="shared" ca="1" si="205"/>
        <v/>
      </c>
      <c r="AY909" s="87" t="str">
        <f t="shared" ca="1" si="205"/>
        <v/>
      </c>
      <c r="AZ909" s="87" t="str">
        <f t="shared" ca="1" si="205"/>
        <v/>
      </c>
      <c r="BA909" s="87" t="str">
        <f t="shared" ca="1" si="205"/>
        <v/>
      </c>
      <c r="BB909" s="87" t="str">
        <f t="shared" ca="1" si="205"/>
        <v/>
      </c>
      <c r="BC909" s="87" t="str">
        <f t="shared" ca="1" si="205"/>
        <v/>
      </c>
      <c r="BD909" s="87" t="str">
        <f t="shared" ca="1" si="205"/>
        <v/>
      </c>
      <c r="BE909" s="87" t="str">
        <f t="shared" ca="1" si="205"/>
        <v/>
      </c>
      <c r="BF909" s="87" t="str">
        <f t="shared" ca="1" si="205"/>
        <v/>
      </c>
      <c r="BG909" s="87" t="str">
        <f t="shared" ca="1" si="205"/>
        <v/>
      </c>
      <c r="BI909" s="87" t="str">
        <f>IF($Q909="","",IFERROR(IF(OR(AND($T909&gt;=DATEVALUE("10/1/20"&amp;RIGHT(BH$1,2)),$T909&lt;=DATEVALUE("9/30/20"&amp;RIGHT(BI$1,2))),AND($U909&gt;=DATEVALUE("10/1/20"&amp;RIGHT(BH$1,2)),$U909&lt;=DATEVALUE("9/30/20"&amp;RIGHT(BI$1,2))),AND($T909&lt;=DATEVALUE("10/1/20"&amp;RIGHT(BH$1,2)),$U909&gt;=DATEVALUE("9/30/20"&amp;RIGHT(BI$1,2)))),
IF(AND($T909&gt;=DATEVALUE("10/1/20"&amp;RIGHT(BH$1,2)),$U909&lt;=DATEVALUE("9/30/20"&amp;RIGHT(BI$1,2))),NETWORKDAYS($T909,$U909,Holidays!$J$3:$J$937),
IF(AND($T909&lt;DATEVALUE("10/1/20"&amp;RIGHT(BH$1,2)),$U909&lt;=DATEVALUE("9/30/20"&amp;RIGHT(BI$1,2))),NETWORKDAYS(DATEVALUE("10/1/20"&amp;RIGHT(BH$1,2)),$U909,Holidays!$J$3:$J$937),
IF($T909&lt;DATEVALUE("10/1/20"&amp;RIGHT(BH$1,2)),NETWORKDAYS(DATEVALUE("10/1/20"&amp;RIGHT(BH$1,2)),DATEVALUE("9/30/20"&amp;RIGHT(BI$1,2)),Holidays!$J$3:$J$937),
IF($T909&gt;=DATEVALUE("10/1/20"&amp;RIGHT(BH$1,2)),NETWORKDAYS($T909,DATEVALUE("9/30/20"&amp;RIGHT(BI$1,2)),Holidays!$J$3:$J$937),"")))),"")/(NETWORKDAYS($T909,$U909,Holidays!$J$3:$J$937)),0))</f>
        <v/>
      </c>
      <c r="BJ909" s="87" t="str">
        <f>IF($Q909="","",IFERROR(IF(OR(AND($T909&gt;=DATEVALUE("10/1/20"&amp;RIGHT(BI$1,2)),$T909&lt;=DATEVALUE("9/30/20"&amp;RIGHT(BJ$1,2))),AND($U909&gt;=DATEVALUE("10/1/20"&amp;RIGHT(BI$1,2)),$U909&lt;=DATEVALUE("9/30/20"&amp;RIGHT(BJ$1,2))),AND($T909&lt;=DATEVALUE("10/1/20"&amp;RIGHT(BI$1,2)),$U909&gt;=DATEVALUE("9/30/20"&amp;RIGHT(BJ$1,2)))),
IF(AND($T909&gt;=DATEVALUE("10/1/20"&amp;RIGHT(BI$1,2)),$U909&lt;=DATEVALUE("9/30/20"&amp;RIGHT(BJ$1,2))),NETWORKDAYS($T909,$U909,Holidays!$J$3:$J$937),
IF(AND($T909&lt;DATEVALUE("10/1/20"&amp;RIGHT(BI$1,2)),$U909&lt;=DATEVALUE("9/30/20"&amp;RIGHT(BJ$1,2))),NETWORKDAYS(DATEVALUE("10/1/20"&amp;RIGHT(BI$1,2)),$U909,Holidays!$J$3:$J$937),
IF($T909&lt;DATEVALUE("10/1/20"&amp;RIGHT(BI$1,2)),NETWORKDAYS(DATEVALUE("10/1/20"&amp;RIGHT(BI$1,2)),DATEVALUE("9/30/20"&amp;RIGHT(BJ$1,2)),Holidays!$J$3:$J$937),
IF($T909&gt;=DATEVALUE("10/1/20"&amp;RIGHT(BI$1,2)),NETWORKDAYS($T909,DATEVALUE("9/30/20"&amp;RIGHT(BJ$1,2)),Holidays!$J$3:$J$937),"")))),"")/(NETWORKDAYS($T909,$U909,Holidays!$J$3:$J$937)),0))</f>
        <v/>
      </c>
      <c r="BK909" s="87" t="str">
        <f>IF($Q909="","",IFERROR(IF(OR(AND($T909&gt;=DATEVALUE("10/1/20"&amp;RIGHT(BJ$1,2)),$T909&lt;=DATEVALUE("9/30/20"&amp;RIGHT(BK$1,2))),AND($U909&gt;=DATEVALUE("10/1/20"&amp;RIGHT(BJ$1,2)),$U909&lt;=DATEVALUE("9/30/20"&amp;RIGHT(BK$1,2))),AND($T909&lt;=DATEVALUE("10/1/20"&amp;RIGHT(BJ$1,2)),$U909&gt;=DATEVALUE("9/30/20"&amp;RIGHT(BK$1,2)))),
IF(AND($T909&gt;=DATEVALUE("10/1/20"&amp;RIGHT(BJ$1,2)),$U909&lt;=DATEVALUE("9/30/20"&amp;RIGHT(BK$1,2))),NETWORKDAYS($T909,$U909,Holidays!$J$3:$J$937),
IF(AND($T909&lt;DATEVALUE("10/1/20"&amp;RIGHT(BJ$1,2)),$U909&lt;=DATEVALUE("9/30/20"&amp;RIGHT(BK$1,2))),NETWORKDAYS(DATEVALUE("10/1/20"&amp;RIGHT(BJ$1,2)),$U909,Holidays!$J$3:$J$937),
IF($T909&lt;DATEVALUE("10/1/20"&amp;RIGHT(BJ$1,2)),NETWORKDAYS(DATEVALUE("10/1/20"&amp;RIGHT(BJ$1,2)),DATEVALUE("9/30/20"&amp;RIGHT(BK$1,2)),Holidays!$J$3:$J$937),
IF($T909&gt;=DATEVALUE("10/1/20"&amp;RIGHT(BJ$1,2)),NETWORKDAYS($T909,DATEVALUE("9/30/20"&amp;RIGHT(BK$1,2)),Holidays!$J$3:$J$937),"")))),"")/(NETWORKDAYS($T909,$U909,Holidays!$J$3:$J$937)),0))</f>
        <v/>
      </c>
      <c r="BL909" s="87" t="str">
        <f>IF($Q909="","",IFERROR(IF(OR(AND($T909&gt;=DATEVALUE("10/1/20"&amp;RIGHT(BK$1,2)),$T909&lt;=DATEVALUE("9/30/20"&amp;RIGHT(BL$1,2))),AND($U909&gt;=DATEVALUE("10/1/20"&amp;RIGHT(BK$1,2)),$U909&lt;=DATEVALUE("9/30/20"&amp;RIGHT(BL$1,2))),AND($T909&lt;=DATEVALUE("10/1/20"&amp;RIGHT(BK$1,2)),$U909&gt;=DATEVALUE("9/30/20"&amp;RIGHT(BL$1,2)))),
IF(AND($T909&gt;=DATEVALUE("10/1/20"&amp;RIGHT(BK$1,2)),$U909&lt;=DATEVALUE("9/30/20"&amp;RIGHT(BL$1,2))),NETWORKDAYS($T909,$U909,Holidays!$J$3:$J$937),
IF(AND($T909&lt;DATEVALUE("10/1/20"&amp;RIGHT(BK$1,2)),$U909&lt;=DATEVALUE("9/30/20"&amp;RIGHT(BL$1,2))),NETWORKDAYS(DATEVALUE("10/1/20"&amp;RIGHT(BK$1,2)),$U909,Holidays!$J$3:$J$937),
IF($T909&lt;DATEVALUE("10/1/20"&amp;RIGHT(BK$1,2)),NETWORKDAYS(DATEVALUE("10/1/20"&amp;RIGHT(BK$1,2)),DATEVALUE("9/30/20"&amp;RIGHT(BL$1,2)),Holidays!$J$3:$J$937),
IF($T909&gt;=DATEVALUE("10/1/20"&amp;RIGHT(BK$1,2)),NETWORKDAYS($T909,DATEVALUE("9/30/20"&amp;RIGHT(BL$1,2)),Holidays!$J$3:$J$937),"")))),"")/(NETWORKDAYS($T909,$U909,Holidays!$J$3:$J$937)),0))</f>
        <v/>
      </c>
      <c r="BM909" s="87" t="str">
        <f>IF($Q909="","",IFERROR(IF(OR(AND($T909&gt;=DATEVALUE("10/1/20"&amp;RIGHT(BL$1,2)),$T909&lt;=DATEVALUE("9/30/20"&amp;RIGHT(BM$1,2))),AND($U909&gt;=DATEVALUE("10/1/20"&amp;RIGHT(BL$1,2)),$U909&lt;=DATEVALUE("9/30/20"&amp;RIGHT(BM$1,2))),AND($T909&lt;=DATEVALUE("10/1/20"&amp;RIGHT(BL$1,2)),$U909&gt;=DATEVALUE("9/30/20"&amp;RIGHT(BM$1,2)))),
IF(AND($T909&gt;=DATEVALUE("10/1/20"&amp;RIGHT(BL$1,2)),$U909&lt;=DATEVALUE("9/30/20"&amp;RIGHT(BM$1,2))),NETWORKDAYS($T909,$U909,Holidays!$J$3:$J$937),
IF(AND($T909&lt;DATEVALUE("10/1/20"&amp;RIGHT(BL$1,2)),$U909&lt;=DATEVALUE("9/30/20"&amp;RIGHT(BM$1,2))),NETWORKDAYS(DATEVALUE("10/1/20"&amp;RIGHT(BL$1,2)),$U909,Holidays!$J$3:$J$937),
IF($T909&lt;DATEVALUE("10/1/20"&amp;RIGHT(BL$1,2)),NETWORKDAYS(DATEVALUE("10/1/20"&amp;RIGHT(BL$1,2)),DATEVALUE("9/30/20"&amp;RIGHT(BM$1,2)),Holidays!$J$3:$J$937),
IF($T909&gt;=DATEVALUE("10/1/20"&amp;RIGHT(BL$1,2)),NETWORKDAYS($T909,DATEVALUE("9/30/20"&amp;RIGHT(BM$1,2)),Holidays!$J$3:$J$937),"")))),"")/(NETWORKDAYS($T909,$U909,Holidays!$J$3:$J$937)),0))</f>
        <v/>
      </c>
      <c r="BN909" s="87" t="str">
        <f>IF($Q909="","",IFERROR(IF(OR(AND($T909&gt;=DATEVALUE("10/1/20"&amp;RIGHT(BM$1,2)),$T909&lt;=DATEVALUE("9/30/20"&amp;RIGHT(BN$1,2))),AND($U909&gt;=DATEVALUE("10/1/20"&amp;RIGHT(BM$1,2)),$U909&lt;=DATEVALUE("9/30/20"&amp;RIGHT(BN$1,2))),AND($T909&lt;=DATEVALUE("10/1/20"&amp;RIGHT(BM$1,2)),$U909&gt;=DATEVALUE("9/30/20"&amp;RIGHT(BN$1,2)))),
IF(AND($T909&gt;=DATEVALUE("10/1/20"&amp;RIGHT(BM$1,2)),$U909&lt;=DATEVALUE("9/30/20"&amp;RIGHT(BN$1,2))),NETWORKDAYS($T909,$U909,Holidays!$J$3:$J$937),
IF(AND($T909&lt;DATEVALUE("10/1/20"&amp;RIGHT(BM$1,2)),$U909&lt;=DATEVALUE("9/30/20"&amp;RIGHT(BN$1,2))),NETWORKDAYS(DATEVALUE("10/1/20"&amp;RIGHT(BM$1,2)),$U909,Holidays!$J$3:$J$937),
IF($T909&lt;DATEVALUE("10/1/20"&amp;RIGHT(BM$1,2)),NETWORKDAYS(DATEVALUE("10/1/20"&amp;RIGHT(BM$1,2)),DATEVALUE("9/30/20"&amp;RIGHT(BN$1,2)),Holidays!$J$3:$J$937),
IF($T909&gt;=DATEVALUE("10/1/20"&amp;RIGHT(BM$1,2)),NETWORKDAYS($T909,DATEVALUE("9/30/20"&amp;RIGHT(BN$1,2)),Holidays!$J$3:$J$937),"")))),"")/(NETWORKDAYS($T909,$U909,Holidays!$J$3:$J$937)),0))</f>
        <v/>
      </c>
      <c r="BO909" s="87" t="str">
        <f>IF($Q909="","",IFERROR(IF(OR(AND($T909&gt;=DATEVALUE("10/1/20"&amp;RIGHT(BN$1,2)),$T909&lt;=DATEVALUE("9/30/20"&amp;RIGHT(BO$1,2))),AND($U909&gt;=DATEVALUE("10/1/20"&amp;RIGHT(BN$1,2)),$U909&lt;=DATEVALUE("9/30/20"&amp;RIGHT(BO$1,2))),AND($T909&lt;=DATEVALUE("10/1/20"&amp;RIGHT(BN$1,2)),$U909&gt;=DATEVALUE("9/30/20"&amp;RIGHT(BO$1,2)))),
IF(AND($T909&gt;=DATEVALUE("10/1/20"&amp;RIGHT(BN$1,2)),$U909&lt;=DATEVALUE("9/30/20"&amp;RIGHT(BO$1,2))),NETWORKDAYS($T909,$U909,Holidays!$J$3:$J$937),
IF(AND($T909&lt;DATEVALUE("10/1/20"&amp;RIGHT(BN$1,2)),$U909&lt;=DATEVALUE("9/30/20"&amp;RIGHT(BO$1,2))),NETWORKDAYS(DATEVALUE("10/1/20"&amp;RIGHT(BN$1,2)),$U909,Holidays!$J$3:$J$937),
IF($T909&lt;DATEVALUE("10/1/20"&amp;RIGHT(BN$1,2)),NETWORKDAYS(DATEVALUE("10/1/20"&amp;RIGHT(BN$1,2)),DATEVALUE("9/30/20"&amp;RIGHT(BO$1,2)),Holidays!$J$3:$J$937),
IF($T909&gt;=DATEVALUE("10/1/20"&amp;RIGHT(BN$1,2)),NETWORKDAYS($T909,DATEVALUE("9/30/20"&amp;RIGHT(BO$1,2)),Holidays!$J$3:$J$937),"")))),"")/(NETWORKDAYS($T909,$U909,Holidays!$J$3:$J$937)),0))</f>
        <v/>
      </c>
      <c r="BP909" s="87" t="str">
        <f>IF($Q909="","",IFERROR(IF(OR(AND($T909&gt;=DATEVALUE("10/1/20"&amp;RIGHT(BO$1,2)),$T909&lt;=DATEVALUE("9/30/20"&amp;RIGHT(BP$1,2))),AND($U909&gt;=DATEVALUE("10/1/20"&amp;RIGHT(BO$1,2)),$U909&lt;=DATEVALUE("9/30/20"&amp;RIGHT(BP$1,2))),AND($T909&lt;=DATEVALUE("10/1/20"&amp;RIGHT(BO$1,2)),$U909&gt;=DATEVALUE("9/30/20"&amp;RIGHT(BP$1,2)))),
IF(AND($T909&gt;=DATEVALUE("10/1/20"&amp;RIGHT(BO$1,2)),$U909&lt;=DATEVALUE("9/30/20"&amp;RIGHT(BP$1,2))),NETWORKDAYS($T909,$U909,Holidays!$J$3:$J$937),
IF(AND($T909&lt;DATEVALUE("10/1/20"&amp;RIGHT(BO$1,2)),$U909&lt;=DATEVALUE("9/30/20"&amp;RIGHT(BP$1,2))),NETWORKDAYS(DATEVALUE("10/1/20"&amp;RIGHT(BO$1,2)),$U909,Holidays!$J$3:$J$937),
IF($T909&lt;DATEVALUE("10/1/20"&amp;RIGHT(BO$1,2)),NETWORKDAYS(DATEVALUE("10/1/20"&amp;RIGHT(BO$1,2)),DATEVALUE("9/30/20"&amp;RIGHT(BP$1,2)),Holidays!$J$3:$J$937),
IF($T909&gt;=DATEVALUE("10/1/20"&amp;RIGHT(BO$1,2)),NETWORKDAYS($T909,DATEVALUE("9/30/20"&amp;RIGHT(BP$1,2)),Holidays!$J$3:$J$937),"")))),"")/(NETWORKDAYS($T909,$U909,Holidays!$J$3:$J$937)),0))</f>
        <v/>
      </c>
      <c r="BQ909" s="87" t="str">
        <f>IF($Q909="","",IFERROR(IF(OR(AND($T909&gt;=DATEVALUE("10/1/20"&amp;RIGHT(BP$1,2)),$T909&lt;=DATEVALUE("9/30/20"&amp;RIGHT(BQ$1,2))),AND($U909&gt;=DATEVALUE("10/1/20"&amp;RIGHT(BP$1,2)),$U909&lt;=DATEVALUE("9/30/20"&amp;RIGHT(BQ$1,2))),AND($T909&lt;=DATEVALUE("10/1/20"&amp;RIGHT(BP$1,2)),$U909&gt;=DATEVALUE("9/30/20"&amp;RIGHT(BQ$1,2)))),
IF(AND($T909&gt;=DATEVALUE("10/1/20"&amp;RIGHT(BP$1,2)),$U909&lt;=DATEVALUE("9/30/20"&amp;RIGHT(BQ$1,2))),NETWORKDAYS($T909,$U909,Holidays!$J$3:$J$937),
IF(AND($T909&lt;DATEVALUE("10/1/20"&amp;RIGHT(BP$1,2)),$U909&lt;=DATEVALUE("9/30/20"&amp;RIGHT(BQ$1,2))),NETWORKDAYS(DATEVALUE("10/1/20"&amp;RIGHT(BP$1,2)),$U909,Holidays!$J$3:$J$937),
IF($T909&lt;DATEVALUE("10/1/20"&amp;RIGHT(BP$1,2)),NETWORKDAYS(DATEVALUE("10/1/20"&amp;RIGHT(BP$1,2)),DATEVALUE("9/30/20"&amp;RIGHT(BQ$1,2)),Holidays!$J$3:$J$937),
IF($T909&gt;=DATEVALUE("10/1/20"&amp;RIGHT(BP$1,2)),NETWORKDAYS($T909,DATEVALUE("9/30/20"&amp;RIGHT(BQ$1,2)),Holidays!$J$3:$J$937),"")))),"")/(NETWORKDAYS($T909,$U909,Holidays!$J$3:$J$937)),0))</f>
        <v/>
      </c>
      <c r="BR909" s="87" t="str">
        <f>IF($Q909="","",IFERROR(IF(OR(AND($T909&gt;=DATEVALUE("10/1/20"&amp;RIGHT(BQ$1,2)),$T909&lt;=DATEVALUE("9/30/20"&amp;RIGHT(BR$1,2))),AND($U909&gt;=DATEVALUE("10/1/20"&amp;RIGHT(BQ$1,2)),$U909&lt;=DATEVALUE("9/30/20"&amp;RIGHT(BR$1,2))),AND($T909&lt;=DATEVALUE("10/1/20"&amp;RIGHT(BQ$1,2)),$U909&gt;=DATEVALUE("9/30/20"&amp;RIGHT(BR$1,2)))),
IF(AND($T909&gt;=DATEVALUE("10/1/20"&amp;RIGHT(BQ$1,2)),$U909&lt;=DATEVALUE("9/30/20"&amp;RIGHT(BR$1,2))),NETWORKDAYS($T909,$U909,Holidays!$J$3:$J$937),
IF(AND($T909&lt;DATEVALUE("10/1/20"&amp;RIGHT(BQ$1,2)),$U909&lt;=DATEVALUE("9/30/20"&amp;RIGHT(BR$1,2))),NETWORKDAYS(DATEVALUE("10/1/20"&amp;RIGHT(BQ$1,2)),$U909,Holidays!$J$3:$J$937),
IF($T909&lt;DATEVALUE("10/1/20"&amp;RIGHT(BQ$1,2)),NETWORKDAYS(DATEVALUE("10/1/20"&amp;RIGHT(BQ$1,2)),DATEVALUE("9/30/20"&amp;RIGHT(BR$1,2)),Holidays!$J$3:$J$937),
IF($T909&gt;=DATEVALUE("10/1/20"&amp;RIGHT(BQ$1,2)),NETWORKDAYS($T909,DATEVALUE("9/30/20"&amp;RIGHT(BR$1,2)),Holidays!$J$3:$J$937),"")))),"")/(NETWORKDAYS($T909,$U909,Holidays!$J$3:$J$937)),0))</f>
        <v/>
      </c>
      <c r="BS909" s="87" t="str">
        <f>IF($Q909="","",IFERROR(IF(OR(AND($T909&gt;=DATEVALUE("10/1/20"&amp;RIGHT(BR$1,2)),$T909&lt;=DATEVALUE("9/30/20"&amp;RIGHT(BS$1,2))),AND($U909&gt;=DATEVALUE("10/1/20"&amp;RIGHT(BR$1,2)),$U909&lt;=DATEVALUE("9/30/20"&amp;RIGHT(BS$1,2))),AND($T909&lt;=DATEVALUE("10/1/20"&amp;RIGHT(BR$1,2)),$U909&gt;=DATEVALUE("9/30/20"&amp;RIGHT(BS$1,2)))),
IF(AND($T909&gt;=DATEVALUE("10/1/20"&amp;RIGHT(BR$1,2)),$U909&lt;=DATEVALUE("9/30/20"&amp;RIGHT(BS$1,2))),NETWORKDAYS($T909,$U909,Holidays!$J$3:$J$937),
IF(AND($T909&lt;DATEVALUE("10/1/20"&amp;RIGHT(BR$1,2)),$U909&lt;=DATEVALUE("9/30/20"&amp;RIGHT(BS$1,2))),NETWORKDAYS(DATEVALUE("10/1/20"&amp;RIGHT(BR$1,2)),$U909,Holidays!$J$3:$J$937),
IF($T909&lt;DATEVALUE("10/1/20"&amp;RIGHT(BR$1,2)),NETWORKDAYS(DATEVALUE("10/1/20"&amp;RIGHT(BR$1,2)),DATEVALUE("9/30/20"&amp;RIGHT(BS$1,2)),Holidays!$J$3:$J$937),
IF($T909&gt;=DATEVALUE("10/1/20"&amp;RIGHT(BR$1,2)),NETWORKDAYS($T909,DATEVALUE("9/30/20"&amp;RIGHT(BS$1,2)),Holidays!$J$3:$J$937),"")))),"")/(NETWORKDAYS($T909,$U909,Holidays!$J$3:$J$937)),0))</f>
        <v/>
      </c>
      <c r="BT909" s="87" t="str">
        <f>IF($Q909="","",IFERROR(IF(OR(AND($T909&gt;=DATEVALUE("10/1/20"&amp;RIGHT(BS$1,2)),$T909&lt;=DATEVALUE("9/30/20"&amp;RIGHT(BT$1,2))),AND($U909&gt;=DATEVALUE("10/1/20"&amp;RIGHT(BS$1,2)),$U909&lt;=DATEVALUE("9/30/20"&amp;RIGHT(BT$1,2))),AND($T909&lt;=DATEVALUE("10/1/20"&amp;RIGHT(BS$1,2)),$U909&gt;=DATEVALUE("9/30/20"&amp;RIGHT(BT$1,2)))),
IF(AND($T909&gt;=DATEVALUE("10/1/20"&amp;RIGHT(BS$1,2)),$U909&lt;=DATEVALUE("9/30/20"&amp;RIGHT(BT$1,2))),NETWORKDAYS($T909,$U909,Holidays!$J$3:$J$937),
IF(AND($T909&lt;DATEVALUE("10/1/20"&amp;RIGHT(BS$1,2)),$U909&lt;=DATEVALUE("9/30/20"&amp;RIGHT(BT$1,2))),NETWORKDAYS(DATEVALUE("10/1/20"&amp;RIGHT(BS$1,2)),$U909,Holidays!$J$3:$J$937),
IF($T909&lt;DATEVALUE("10/1/20"&amp;RIGHT(BS$1,2)),NETWORKDAYS(DATEVALUE("10/1/20"&amp;RIGHT(BS$1,2)),DATEVALUE("9/30/20"&amp;RIGHT(BT$1,2)),Holidays!$J$3:$J$937),
IF($T909&gt;=DATEVALUE("10/1/20"&amp;RIGHT(BS$1,2)),NETWORKDAYS($T909,DATEVALUE("9/30/20"&amp;RIGHT(BT$1,2)),Holidays!$J$3:$J$937),"")))),"")/(NETWORKDAYS($T909,$U909,Holidays!$J$3:$J$937)),0))</f>
        <v/>
      </c>
      <c r="BU909" s="87" t="str">
        <f>IF($Q909="","",IFERROR(IF(OR(AND($T909&gt;=DATEVALUE("10/1/20"&amp;RIGHT(BT$1,2)),$T909&lt;=DATEVALUE("9/30/20"&amp;RIGHT(BU$1,2))),AND($U909&gt;=DATEVALUE("10/1/20"&amp;RIGHT(BT$1,2)),$U909&lt;=DATEVALUE("9/30/20"&amp;RIGHT(BU$1,2))),AND($T909&lt;=DATEVALUE("10/1/20"&amp;RIGHT(BT$1,2)),$U909&gt;=DATEVALUE("9/30/20"&amp;RIGHT(BU$1,2)))),
IF(AND($T909&gt;=DATEVALUE("10/1/20"&amp;RIGHT(BT$1,2)),$U909&lt;=DATEVALUE("9/30/20"&amp;RIGHT(BU$1,2))),NETWORKDAYS($T909,$U909,Holidays!$J$3:$J$937),
IF(AND($T909&lt;DATEVALUE("10/1/20"&amp;RIGHT(BT$1,2)),$U909&lt;=DATEVALUE("9/30/20"&amp;RIGHT(BU$1,2))),NETWORKDAYS(DATEVALUE("10/1/20"&amp;RIGHT(BT$1,2)),$U909,Holidays!$J$3:$J$937),
IF($T909&lt;DATEVALUE("10/1/20"&amp;RIGHT(BT$1,2)),NETWORKDAYS(DATEVALUE("10/1/20"&amp;RIGHT(BT$1,2)),DATEVALUE("9/30/20"&amp;RIGHT(BU$1,2)),Holidays!$J$3:$J$937),
IF($T909&gt;=DATEVALUE("10/1/20"&amp;RIGHT(BT$1,2)),NETWORKDAYS($T909,DATEVALUE("9/30/20"&amp;RIGHT(BU$1,2)),Holidays!$J$3:$J$937),"")))),"")/(NETWORKDAYS($T909,$U909,Holidays!$J$3:$J$937)),0))</f>
        <v/>
      </c>
      <c r="BV909" s="87" t="str">
        <f>IF($Q909="","",IFERROR(IF(OR(AND($T909&gt;=DATEVALUE("10/1/20"&amp;RIGHT(BU$1,2)),$T909&lt;=DATEVALUE("9/30/20"&amp;RIGHT(BV$1,2))),AND($U909&gt;=DATEVALUE("10/1/20"&amp;RIGHT(BU$1,2)),$U909&lt;=DATEVALUE("9/30/20"&amp;RIGHT(BV$1,2))),AND($T909&lt;=DATEVALUE("10/1/20"&amp;RIGHT(BU$1,2)),$U909&gt;=DATEVALUE("9/30/20"&amp;RIGHT(BV$1,2)))),
IF(AND($T909&gt;=DATEVALUE("10/1/20"&amp;RIGHT(BU$1,2)),$U909&lt;=DATEVALUE("9/30/20"&amp;RIGHT(BV$1,2))),NETWORKDAYS($T909,$U909,Holidays!$J$3:$J$937),
IF(AND($T909&lt;DATEVALUE("10/1/20"&amp;RIGHT(BU$1,2)),$U909&lt;=DATEVALUE("9/30/20"&amp;RIGHT(BV$1,2))),NETWORKDAYS(DATEVALUE("10/1/20"&amp;RIGHT(BU$1,2)),$U909,Holidays!$J$3:$J$937),
IF($T909&lt;DATEVALUE("10/1/20"&amp;RIGHT(BU$1,2)),NETWORKDAYS(DATEVALUE("10/1/20"&amp;RIGHT(BU$1,2)),DATEVALUE("9/30/20"&amp;RIGHT(BV$1,2)),Holidays!$J$3:$J$937),
IF($T909&gt;=DATEVALUE("10/1/20"&amp;RIGHT(BU$1,2)),NETWORKDAYS($T909,DATEVALUE("9/30/20"&amp;RIGHT(BV$1,2)),Holidays!$J$3:$J$937),"")))),"")/(NETWORKDAYS($T909,$U909,Holidays!$J$3:$J$937)),0))</f>
        <v/>
      </c>
      <c r="BW909" s="87" t="str">
        <f>IF($Q909="","",IFERROR(IF(OR(AND($T909&gt;=DATEVALUE("10/1/20"&amp;RIGHT(BV$1,2)),$T909&lt;=DATEVALUE("9/30/20"&amp;RIGHT(BW$1,2))),AND($U909&gt;=DATEVALUE("10/1/20"&amp;RIGHT(BV$1,2)),$U909&lt;=DATEVALUE("9/30/20"&amp;RIGHT(BW$1,2))),AND($T909&lt;=DATEVALUE("10/1/20"&amp;RIGHT(BV$1,2)),$U909&gt;=DATEVALUE("9/30/20"&amp;RIGHT(BW$1,2)))),
IF(AND($T909&gt;=DATEVALUE("10/1/20"&amp;RIGHT(BV$1,2)),$U909&lt;=DATEVALUE("9/30/20"&amp;RIGHT(BW$1,2))),NETWORKDAYS($T909,$U909,Holidays!$J$3:$J$937),
IF(AND($T909&lt;DATEVALUE("10/1/20"&amp;RIGHT(BV$1,2)),$U909&lt;=DATEVALUE("9/30/20"&amp;RIGHT(BW$1,2))),NETWORKDAYS(DATEVALUE("10/1/20"&amp;RIGHT(BV$1,2)),$U909,Holidays!$J$3:$J$937),
IF($T909&lt;DATEVALUE("10/1/20"&amp;RIGHT(BV$1,2)),NETWORKDAYS(DATEVALUE("10/1/20"&amp;RIGHT(BV$1,2)),DATEVALUE("9/30/20"&amp;RIGHT(BW$1,2)),Holidays!$J$3:$J$937),
IF($T909&gt;=DATEVALUE("10/1/20"&amp;RIGHT(BV$1,2)),NETWORKDAYS($T909,DATEVALUE("9/30/20"&amp;RIGHT(BW$1,2)),Holidays!$J$3:$J$937),"")))),"")/(NETWORKDAYS($T909,$U909,Holidays!$J$3:$J$937)),0))</f>
        <v/>
      </c>
      <c r="BX909" s="87" t="str">
        <f>IF($Q909="","",IFERROR(IF(OR(AND($T909&gt;=DATEVALUE("10/1/20"&amp;RIGHT(BW$1,2)),$T909&lt;=DATEVALUE("9/30/20"&amp;RIGHT(BX$1,2))),AND($U909&gt;=DATEVALUE("10/1/20"&amp;RIGHT(BW$1,2)),$U909&lt;=DATEVALUE("9/30/20"&amp;RIGHT(BX$1,2))),AND($T909&lt;=DATEVALUE("10/1/20"&amp;RIGHT(BW$1,2)),$U909&gt;=DATEVALUE("9/30/20"&amp;RIGHT(BX$1,2)))),
IF(AND($T909&gt;=DATEVALUE("10/1/20"&amp;RIGHT(BW$1,2)),$U909&lt;=DATEVALUE("9/30/20"&amp;RIGHT(BX$1,2))),NETWORKDAYS($T909,$U909,Holidays!$J$3:$J$937),
IF(AND($T909&lt;DATEVALUE("10/1/20"&amp;RIGHT(BW$1,2)),$U909&lt;=DATEVALUE("9/30/20"&amp;RIGHT(BX$1,2))),NETWORKDAYS(DATEVALUE("10/1/20"&amp;RIGHT(BW$1,2)),$U909,Holidays!$J$3:$J$937),
IF($T909&lt;DATEVALUE("10/1/20"&amp;RIGHT(BW$1,2)),NETWORKDAYS(DATEVALUE("10/1/20"&amp;RIGHT(BW$1,2)),DATEVALUE("9/30/20"&amp;RIGHT(BX$1,2)),Holidays!$J$3:$J$937),
IF($T909&gt;=DATEVALUE("10/1/20"&amp;RIGHT(BW$1,2)),NETWORKDAYS($T909,DATEVALUE("9/30/20"&amp;RIGHT(BX$1,2)),Holidays!$J$3:$J$937),"")))),"")/(NETWORKDAYS($T909,$U909,Holidays!$J$3:$J$937)),0))</f>
        <v/>
      </c>
      <c r="BY909" s="87" t="str">
        <f>IF($Q909="","",IFERROR(IF(OR(AND($T909&gt;=DATEVALUE("10/1/20"&amp;RIGHT(BX$1,2)),$T909&lt;=DATEVALUE("9/30/20"&amp;RIGHT(BY$1,2))),AND($U909&gt;=DATEVALUE("10/1/20"&amp;RIGHT(BX$1,2)),$U909&lt;=DATEVALUE("9/30/20"&amp;RIGHT(BY$1,2))),AND($T909&lt;=DATEVALUE("10/1/20"&amp;RIGHT(BX$1,2)),$U909&gt;=DATEVALUE("9/30/20"&amp;RIGHT(BY$1,2)))),
IF(AND($T909&gt;=DATEVALUE("10/1/20"&amp;RIGHT(BX$1,2)),$U909&lt;=DATEVALUE("9/30/20"&amp;RIGHT(BY$1,2))),NETWORKDAYS($T909,$U909,Holidays!$J$3:$J$937),
IF(AND($T909&lt;DATEVALUE("10/1/20"&amp;RIGHT(BX$1,2)),$U909&lt;=DATEVALUE("9/30/20"&amp;RIGHT(BY$1,2))),NETWORKDAYS(DATEVALUE("10/1/20"&amp;RIGHT(BX$1,2)),$U909,Holidays!$J$3:$J$937),
IF($T909&lt;DATEVALUE("10/1/20"&amp;RIGHT(BX$1,2)),NETWORKDAYS(DATEVALUE("10/1/20"&amp;RIGHT(BX$1,2)),DATEVALUE("9/30/20"&amp;RIGHT(BY$1,2)),Holidays!$J$3:$J$937),
IF($T909&gt;=DATEVALUE("10/1/20"&amp;RIGHT(BX$1,2)),NETWORKDAYS($T909,DATEVALUE("9/30/20"&amp;RIGHT(BY$1,2)),Holidays!$J$3:$J$937),"")))),"")/(NETWORKDAYS($T909,$U909,Holidays!$J$3:$J$937)),0))</f>
        <v/>
      </c>
      <c r="BZ909" s="87" t="str">
        <f>IF($Q909="","",IFERROR(IF(OR(AND($T909&gt;=DATEVALUE("10/1/20"&amp;RIGHT(BY$1,2)),$T909&lt;=DATEVALUE("9/30/20"&amp;RIGHT(BZ$1,2))),AND($U909&gt;=DATEVALUE("10/1/20"&amp;RIGHT(BY$1,2)),$U909&lt;=DATEVALUE("9/30/20"&amp;RIGHT(BZ$1,2))),AND($T909&lt;=DATEVALUE("10/1/20"&amp;RIGHT(BY$1,2)),$U909&gt;=DATEVALUE("9/30/20"&amp;RIGHT(BZ$1,2)))),
IF(AND($T909&gt;=DATEVALUE("10/1/20"&amp;RIGHT(BY$1,2)),$U909&lt;=DATEVALUE("9/30/20"&amp;RIGHT(BZ$1,2))),NETWORKDAYS($T909,$U909,Holidays!$J$3:$J$937),
IF(AND($T909&lt;DATEVALUE("10/1/20"&amp;RIGHT(BY$1,2)),$U909&lt;=DATEVALUE("9/30/20"&amp;RIGHT(BZ$1,2))),NETWORKDAYS(DATEVALUE("10/1/20"&amp;RIGHT(BY$1,2)),$U909,Holidays!$J$3:$J$937),
IF($T909&lt;DATEVALUE("10/1/20"&amp;RIGHT(BY$1,2)),NETWORKDAYS(DATEVALUE("10/1/20"&amp;RIGHT(BY$1,2)),DATEVALUE("9/30/20"&amp;RIGHT(BZ$1,2)),Holidays!$J$3:$J$937),
IF($T909&gt;=DATEVALUE("10/1/20"&amp;RIGHT(BY$1,2)),NETWORKDAYS($T909,DATEVALUE("9/30/20"&amp;RIGHT(BZ$1,2)),Holidays!$J$3:$J$937),"")))),"")/(NETWORKDAYS($T909,$U909,Holidays!$J$3:$J$937)),0))</f>
        <v/>
      </c>
      <c r="CA909" s="87" t="str">
        <f>IF($Q909="","",IFERROR(IF(OR(AND($T909&gt;=DATEVALUE("10/1/20"&amp;RIGHT(BZ$1,2)),$T909&lt;=DATEVALUE("9/30/20"&amp;RIGHT(CA$1,2))),AND($U909&gt;=DATEVALUE("10/1/20"&amp;RIGHT(BZ$1,2)),$U909&lt;=DATEVALUE("9/30/20"&amp;RIGHT(CA$1,2))),AND($T909&lt;=DATEVALUE("10/1/20"&amp;RIGHT(BZ$1,2)),$U909&gt;=DATEVALUE("9/30/20"&amp;RIGHT(CA$1,2)))),
IF(AND($T909&gt;=DATEVALUE("10/1/20"&amp;RIGHT(BZ$1,2)),$U909&lt;=DATEVALUE("9/30/20"&amp;RIGHT(CA$1,2))),NETWORKDAYS($T909,$U909,Holidays!$J$3:$J$937),
IF(AND($T909&lt;DATEVALUE("10/1/20"&amp;RIGHT(BZ$1,2)),$U909&lt;=DATEVALUE("9/30/20"&amp;RIGHT(CA$1,2))),NETWORKDAYS(DATEVALUE("10/1/20"&amp;RIGHT(BZ$1,2)),$U909,Holidays!$J$3:$J$937),
IF($T909&lt;DATEVALUE("10/1/20"&amp;RIGHT(BZ$1,2)),NETWORKDAYS(DATEVALUE("10/1/20"&amp;RIGHT(BZ$1,2)),DATEVALUE("9/30/20"&amp;RIGHT(CA$1,2)),Holidays!$J$3:$J$937),
IF($T909&gt;=DATEVALUE("10/1/20"&amp;RIGHT(BZ$1,2)),NETWORKDAYS($T909,DATEVALUE("9/30/20"&amp;RIGHT(CA$1,2)),Holidays!$J$3:$J$937),"")))),"")/(NETWORKDAYS($T909,$U909,Holidays!$J$3:$J$937)),0))</f>
        <v/>
      </c>
      <c r="CB909" s="87" t="str">
        <f>IF($Q909="","",IFERROR(IF(OR(AND($T909&gt;=DATEVALUE("10/1/20"&amp;RIGHT(CA$1,2)),$T909&lt;=DATEVALUE("9/30/20"&amp;RIGHT(CB$1,2))),AND($U909&gt;=DATEVALUE("10/1/20"&amp;RIGHT(CA$1,2)),$U909&lt;=DATEVALUE("9/30/20"&amp;RIGHT(CB$1,2))),AND($T909&lt;=DATEVALUE("10/1/20"&amp;RIGHT(CA$1,2)),$U909&gt;=DATEVALUE("9/30/20"&amp;RIGHT(CB$1,2)))),
IF(AND($T909&gt;=DATEVALUE("10/1/20"&amp;RIGHT(CA$1,2)),$U909&lt;=DATEVALUE("9/30/20"&amp;RIGHT(CB$1,2))),NETWORKDAYS($T909,$U909,Holidays!$J$3:$J$937),
IF(AND($T909&lt;DATEVALUE("10/1/20"&amp;RIGHT(CA$1,2)),$U909&lt;=DATEVALUE("9/30/20"&amp;RIGHT(CB$1,2))),NETWORKDAYS(DATEVALUE("10/1/20"&amp;RIGHT(CA$1,2)),$U909,Holidays!$J$3:$J$937),
IF($T909&lt;DATEVALUE("10/1/20"&amp;RIGHT(CA$1,2)),NETWORKDAYS(DATEVALUE("10/1/20"&amp;RIGHT(CA$1,2)),DATEVALUE("9/30/20"&amp;RIGHT(CB$1,2)),Holidays!$J$3:$J$937),
IF($T909&gt;=DATEVALUE("10/1/20"&amp;RIGHT(CA$1,2)),NETWORKDAYS($T909,DATEVALUE("9/30/20"&amp;RIGHT(CB$1,2)),Holidays!$J$3:$J$937),"")))),"")/(NETWORKDAYS($T909,$U909,Holidays!$J$3:$J$937)),0))</f>
        <v/>
      </c>
    </row>
    <row r="910" spans="1:80">
      <c r="A910" s="97"/>
      <c r="B910" s="98" t="str">
        <f ca="1">IF(NOT($A910=""),OFFSET('WBS Reference &amp; User Procedure'!$A$1,MATCH($A910,'WBS Reference &amp; User Procedure'!$A:$A,0)-1,1),"")</f>
        <v/>
      </c>
      <c r="D910" s="97"/>
      <c r="T910" s="104" t="str">
        <f>IF(NOT(Q910=""),IF(NOT($S910=""),$S910,#REF!),"")</f>
        <v/>
      </c>
      <c r="U910" s="104" t="str">
        <f>IF(NOT(Q910=""),WORKDAY(T910,Q910,Holidays!$J$3:$J$937),"")</f>
        <v/>
      </c>
      <c r="V910" s="104"/>
      <c r="W910" s="104"/>
      <c r="X910" s="101" t="str">
        <f t="shared" si="197"/>
        <v/>
      </c>
      <c r="AL910" s="87" t="str">
        <f t="shared" ca="1" si="194"/>
        <v/>
      </c>
      <c r="AN910" s="87" t="str">
        <f t="shared" ca="1" si="204"/>
        <v/>
      </c>
      <c r="AO910" s="87" t="str">
        <f t="shared" ca="1" si="204"/>
        <v/>
      </c>
      <c r="AP910" s="87" t="str">
        <f t="shared" ca="1" si="204"/>
        <v/>
      </c>
      <c r="AQ910" s="87" t="str">
        <f t="shared" ca="1" si="204"/>
        <v/>
      </c>
      <c r="AR910" s="87" t="str">
        <f t="shared" ca="1" si="204"/>
        <v/>
      </c>
      <c r="AS910" s="87" t="str">
        <f t="shared" ca="1" si="204"/>
        <v/>
      </c>
      <c r="AT910" s="87" t="str">
        <f t="shared" ca="1" si="204"/>
        <v/>
      </c>
      <c r="AU910" s="87" t="str">
        <f t="shared" ca="1" si="204"/>
        <v/>
      </c>
      <c r="AV910" s="87" t="str">
        <f t="shared" ca="1" si="204"/>
        <v/>
      </c>
      <c r="AW910" s="87" t="str">
        <f t="shared" ca="1" si="204"/>
        <v/>
      </c>
      <c r="AX910" s="87" t="str">
        <f t="shared" ca="1" si="205"/>
        <v/>
      </c>
      <c r="AY910" s="87" t="str">
        <f t="shared" ca="1" si="205"/>
        <v/>
      </c>
      <c r="AZ910" s="87" t="str">
        <f t="shared" ca="1" si="205"/>
        <v/>
      </c>
      <c r="BA910" s="87" t="str">
        <f t="shared" ca="1" si="205"/>
        <v/>
      </c>
      <c r="BB910" s="87" t="str">
        <f t="shared" ca="1" si="205"/>
        <v/>
      </c>
      <c r="BC910" s="87" t="str">
        <f t="shared" ca="1" si="205"/>
        <v/>
      </c>
      <c r="BD910" s="87" t="str">
        <f t="shared" ca="1" si="205"/>
        <v/>
      </c>
      <c r="BE910" s="87" t="str">
        <f t="shared" ca="1" si="205"/>
        <v/>
      </c>
      <c r="BF910" s="87" t="str">
        <f t="shared" ca="1" si="205"/>
        <v/>
      </c>
      <c r="BG910" s="87" t="str">
        <f t="shared" ca="1" si="205"/>
        <v/>
      </c>
      <c r="BI910" s="87" t="str">
        <f>IF($Q910="","",IFERROR(IF(OR(AND($T910&gt;=DATEVALUE("10/1/20"&amp;RIGHT(BH$1,2)),$T910&lt;=DATEVALUE("9/30/20"&amp;RIGHT(BI$1,2))),AND($U910&gt;=DATEVALUE("10/1/20"&amp;RIGHT(BH$1,2)),$U910&lt;=DATEVALUE("9/30/20"&amp;RIGHT(BI$1,2))),AND($T910&lt;=DATEVALUE("10/1/20"&amp;RIGHT(BH$1,2)),$U910&gt;=DATEVALUE("9/30/20"&amp;RIGHT(BI$1,2)))),
IF(AND($T910&gt;=DATEVALUE("10/1/20"&amp;RIGHT(BH$1,2)),$U910&lt;=DATEVALUE("9/30/20"&amp;RIGHT(BI$1,2))),NETWORKDAYS($T910,$U910,Holidays!$J$3:$J$937),
IF(AND($T910&lt;DATEVALUE("10/1/20"&amp;RIGHT(BH$1,2)),$U910&lt;=DATEVALUE("9/30/20"&amp;RIGHT(BI$1,2))),NETWORKDAYS(DATEVALUE("10/1/20"&amp;RIGHT(BH$1,2)),$U910,Holidays!$J$3:$J$937),
IF($T910&lt;DATEVALUE("10/1/20"&amp;RIGHT(BH$1,2)),NETWORKDAYS(DATEVALUE("10/1/20"&amp;RIGHT(BH$1,2)),DATEVALUE("9/30/20"&amp;RIGHT(BI$1,2)),Holidays!$J$3:$J$937),
IF($T910&gt;=DATEVALUE("10/1/20"&amp;RIGHT(BH$1,2)),NETWORKDAYS($T910,DATEVALUE("9/30/20"&amp;RIGHT(BI$1,2)),Holidays!$J$3:$J$937),"")))),"")/(NETWORKDAYS($T910,$U910,Holidays!$J$3:$J$937)),0))</f>
        <v/>
      </c>
      <c r="BJ910" s="87" t="str">
        <f>IF($Q910="","",IFERROR(IF(OR(AND($T910&gt;=DATEVALUE("10/1/20"&amp;RIGHT(BI$1,2)),$T910&lt;=DATEVALUE("9/30/20"&amp;RIGHT(BJ$1,2))),AND($U910&gt;=DATEVALUE("10/1/20"&amp;RIGHT(BI$1,2)),$U910&lt;=DATEVALUE("9/30/20"&amp;RIGHT(BJ$1,2))),AND($T910&lt;=DATEVALUE("10/1/20"&amp;RIGHT(BI$1,2)),$U910&gt;=DATEVALUE("9/30/20"&amp;RIGHT(BJ$1,2)))),
IF(AND($T910&gt;=DATEVALUE("10/1/20"&amp;RIGHT(BI$1,2)),$U910&lt;=DATEVALUE("9/30/20"&amp;RIGHT(BJ$1,2))),NETWORKDAYS($T910,$U910,Holidays!$J$3:$J$937),
IF(AND($T910&lt;DATEVALUE("10/1/20"&amp;RIGHT(BI$1,2)),$U910&lt;=DATEVALUE("9/30/20"&amp;RIGHT(BJ$1,2))),NETWORKDAYS(DATEVALUE("10/1/20"&amp;RIGHT(BI$1,2)),$U910,Holidays!$J$3:$J$937),
IF($T910&lt;DATEVALUE("10/1/20"&amp;RIGHT(BI$1,2)),NETWORKDAYS(DATEVALUE("10/1/20"&amp;RIGHT(BI$1,2)),DATEVALUE("9/30/20"&amp;RIGHT(BJ$1,2)),Holidays!$J$3:$J$937),
IF($T910&gt;=DATEVALUE("10/1/20"&amp;RIGHT(BI$1,2)),NETWORKDAYS($T910,DATEVALUE("9/30/20"&amp;RIGHT(BJ$1,2)),Holidays!$J$3:$J$937),"")))),"")/(NETWORKDAYS($T910,$U910,Holidays!$J$3:$J$937)),0))</f>
        <v/>
      </c>
      <c r="BK910" s="87" t="str">
        <f>IF($Q910="","",IFERROR(IF(OR(AND($T910&gt;=DATEVALUE("10/1/20"&amp;RIGHT(BJ$1,2)),$T910&lt;=DATEVALUE("9/30/20"&amp;RIGHT(BK$1,2))),AND($U910&gt;=DATEVALUE("10/1/20"&amp;RIGHT(BJ$1,2)),$U910&lt;=DATEVALUE("9/30/20"&amp;RIGHT(BK$1,2))),AND($T910&lt;=DATEVALUE("10/1/20"&amp;RIGHT(BJ$1,2)),$U910&gt;=DATEVALUE("9/30/20"&amp;RIGHT(BK$1,2)))),
IF(AND($T910&gt;=DATEVALUE("10/1/20"&amp;RIGHT(BJ$1,2)),$U910&lt;=DATEVALUE("9/30/20"&amp;RIGHT(BK$1,2))),NETWORKDAYS($T910,$U910,Holidays!$J$3:$J$937),
IF(AND($T910&lt;DATEVALUE("10/1/20"&amp;RIGHT(BJ$1,2)),$U910&lt;=DATEVALUE("9/30/20"&amp;RIGHT(BK$1,2))),NETWORKDAYS(DATEVALUE("10/1/20"&amp;RIGHT(BJ$1,2)),$U910,Holidays!$J$3:$J$937),
IF($T910&lt;DATEVALUE("10/1/20"&amp;RIGHT(BJ$1,2)),NETWORKDAYS(DATEVALUE("10/1/20"&amp;RIGHT(BJ$1,2)),DATEVALUE("9/30/20"&amp;RIGHT(BK$1,2)),Holidays!$J$3:$J$937),
IF($T910&gt;=DATEVALUE("10/1/20"&amp;RIGHT(BJ$1,2)),NETWORKDAYS($T910,DATEVALUE("9/30/20"&amp;RIGHT(BK$1,2)),Holidays!$J$3:$J$937),"")))),"")/(NETWORKDAYS($T910,$U910,Holidays!$J$3:$J$937)),0))</f>
        <v/>
      </c>
      <c r="BL910" s="87" t="str">
        <f>IF($Q910="","",IFERROR(IF(OR(AND($T910&gt;=DATEVALUE("10/1/20"&amp;RIGHT(BK$1,2)),$T910&lt;=DATEVALUE("9/30/20"&amp;RIGHT(BL$1,2))),AND($U910&gt;=DATEVALUE("10/1/20"&amp;RIGHT(BK$1,2)),$U910&lt;=DATEVALUE("9/30/20"&amp;RIGHT(BL$1,2))),AND($T910&lt;=DATEVALUE("10/1/20"&amp;RIGHT(BK$1,2)),$U910&gt;=DATEVALUE("9/30/20"&amp;RIGHT(BL$1,2)))),
IF(AND($T910&gt;=DATEVALUE("10/1/20"&amp;RIGHT(BK$1,2)),$U910&lt;=DATEVALUE("9/30/20"&amp;RIGHT(BL$1,2))),NETWORKDAYS($T910,$U910,Holidays!$J$3:$J$937),
IF(AND($T910&lt;DATEVALUE("10/1/20"&amp;RIGHT(BK$1,2)),$U910&lt;=DATEVALUE("9/30/20"&amp;RIGHT(BL$1,2))),NETWORKDAYS(DATEVALUE("10/1/20"&amp;RIGHT(BK$1,2)),$U910,Holidays!$J$3:$J$937),
IF($T910&lt;DATEVALUE("10/1/20"&amp;RIGHT(BK$1,2)),NETWORKDAYS(DATEVALUE("10/1/20"&amp;RIGHT(BK$1,2)),DATEVALUE("9/30/20"&amp;RIGHT(BL$1,2)),Holidays!$J$3:$J$937),
IF($T910&gt;=DATEVALUE("10/1/20"&amp;RIGHT(BK$1,2)),NETWORKDAYS($T910,DATEVALUE("9/30/20"&amp;RIGHT(BL$1,2)),Holidays!$J$3:$J$937),"")))),"")/(NETWORKDAYS($T910,$U910,Holidays!$J$3:$J$937)),0))</f>
        <v/>
      </c>
      <c r="BM910" s="87" t="str">
        <f>IF($Q910="","",IFERROR(IF(OR(AND($T910&gt;=DATEVALUE("10/1/20"&amp;RIGHT(BL$1,2)),$T910&lt;=DATEVALUE("9/30/20"&amp;RIGHT(BM$1,2))),AND($U910&gt;=DATEVALUE("10/1/20"&amp;RIGHT(BL$1,2)),$U910&lt;=DATEVALUE("9/30/20"&amp;RIGHT(BM$1,2))),AND($T910&lt;=DATEVALUE("10/1/20"&amp;RIGHT(BL$1,2)),$U910&gt;=DATEVALUE("9/30/20"&amp;RIGHT(BM$1,2)))),
IF(AND($T910&gt;=DATEVALUE("10/1/20"&amp;RIGHT(BL$1,2)),$U910&lt;=DATEVALUE("9/30/20"&amp;RIGHT(BM$1,2))),NETWORKDAYS($T910,$U910,Holidays!$J$3:$J$937),
IF(AND($T910&lt;DATEVALUE("10/1/20"&amp;RIGHT(BL$1,2)),$U910&lt;=DATEVALUE("9/30/20"&amp;RIGHT(BM$1,2))),NETWORKDAYS(DATEVALUE("10/1/20"&amp;RIGHT(BL$1,2)),$U910,Holidays!$J$3:$J$937),
IF($T910&lt;DATEVALUE("10/1/20"&amp;RIGHT(BL$1,2)),NETWORKDAYS(DATEVALUE("10/1/20"&amp;RIGHT(BL$1,2)),DATEVALUE("9/30/20"&amp;RIGHT(BM$1,2)),Holidays!$J$3:$J$937),
IF($T910&gt;=DATEVALUE("10/1/20"&amp;RIGHT(BL$1,2)),NETWORKDAYS($T910,DATEVALUE("9/30/20"&amp;RIGHT(BM$1,2)),Holidays!$J$3:$J$937),"")))),"")/(NETWORKDAYS($T910,$U910,Holidays!$J$3:$J$937)),0))</f>
        <v/>
      </c>
      <c r="BN910" s="87" t="str">
        <f>IF($Q910="","",IFERROR(IF(OR(AND($T910&gt;=DATEVALUE("10/1/20"&amp;RIGHT(BM$1,2)),$T910&lt;=DATEVALUE("9/30/20"&amp;RIGHT(BN$1,2))),AND($U910&gt;=DATEVALUE("10/1/20"&amp;RIGHT(BM$1,2)),$U910&lt;=DATEVALUE("9/30/20"&amp;RIGHT(BN$1,2))),AND($T910&lt;=DATEVALUE("10/1/20"&amp;RIGHT(BM$1,2)),$U910&gt;=DATEVALUE("9/30/20"&amp;RIGHT(BN$1,2)))),
IF(AND($T910&gt;=DATEVALUE("10/1/20"&amp;RIGHT(BM$1,2)),$U910&lt;=DATEVALUE("9/30/20"&amp;RIGHT(BN$1,2))),NETWORKDAYS($T910,$U910,Holidays!$J$3:$J$937),
IF(AND($T910&lt;DATEVALUE("10/1/20"&amp;RIGHT(BM$1,2)),$U910&lt;=DATEVALUE("9/30/20"&amp;RIGHT(BN$1,2))),NETWORKDAYS(DATEVALUE("10/1/20"&amp;RIGHT(BM$1,2)),$U910,Holidays!$J$3:$J$937),
IF($T910&lt;DATEVALUE("10/1/20"&amp;RIGHT(BM$1,2)),NETWORKDAYS(DATEVALUE("10/1/20"&amp;RIGHT(BM$1,2)),DATEVALUE("9/30/20"&amp;RIGHT(BN$1,2)),Holidays!$J$3:$J$937),
IF($T910&gt;=DATEVALUE("10/1/20"&amp;RIGHT(BM$1,2)),NETWORKDAYS($T910,DATEVALUE("9/30/20"&amp;RIGHT(BN$1,2)),Holidays!$J$3:$J$937),"")))),"")/(NETWORKDAYS($T910,$U910,Holidays!$J$3:$J$937)),0))</f>
        <v/>
      </c>
      <c r="BO910" s="87" t="str">
        <f>IF($Q910="","",IFERROR(IF(OR(AND($T910&gt;=DATEVALUE("10/1/20"&amp;RIGHT(BN$1,2)),$T910&lt;=DATEVALUE("9/30/20"&amp;RIGHT(BO$1,2))),AND($U910&gt;=DATEVALUE("10/1/20"&amp;RIGHT(BN$1,2)),$U910&lt;=DATEVALUE("9/30/20"&amp;RIGHT(BO$1,2))),AND($T910&lt;=DATEVALUE("10/1/20"&amp;RIGHT(BN$1,2)),$U910&gt;=DATEVALUE("9/30/20"&amp;RIGHT(BO$1,2)))),
IF(AND($T910&gt;=DATEVALUE("10/1/20"&amp;RIGHT(BN$1,2)),$U910&lt;=DATEVALUE("9/30/20"&amp;RIGHT(BO$1,2))),NETWORKDAYS($T910,$U910,Holidays!$J$3:$J$937),
IF(AND($T910&lt;DATEVALUE("10/1/20"&amp;RIGHT(BN$1,2)),$U910&lt;=DATEVALUE("9/30/20"&amp;RIGHT(BO$1,2))),NETWORKDAYS(DATEVALUE("10/1/20"&amp;RIGHT(BN$1,2)),$U910,Holidays!$J$3:$J$937),
IF($T910&lt;DATEVALUE("10/1/20"&amp;RIGHT(BN$1,2)),NETWORKDAYS(DATEVALUE("10/1/20"&amp;RIGHT(BN$1,2)),DATEVALUE("9/30/20"&amp;RIGHT(BO$1,2)),Holidays!$J$3:$J$937),
IF($T910&gt;=DATEVALUE("10/1/20"&amp;RIGHT(BN$1,2)),NETWORKDAYS($T910,DATEVALUE("9/30/20"&amp;RIGHT(BO$1,2)),Holidays!$J$3:$J$937),"")))),"")/(NETWORKDAYS($T910,$U910,Holidays!$J$3:$J$937)),0))</f>
        <v/>
      </c>
      <c r="BP910" s="87" t="str">
        <f>IF($Q910="","",IFERROR(IF(OR(AND($T910&gt;=DATEVALUE("10/1/20"&amp;RIGHT(BO$1,2)),$T910&lt;=DATEVALUE("9/30/20"&amp;RIGHT(BP$1,2))),AND($U910&gt;=DATEVALUE("10/1/20"&amp;RIGHT(BO$1,2)),$U910&lt;=DATEVALUE("9/30/20"&amp;RIGHT(BP$1,2))),AND($T910&lt;=DATEVALUE("10/1/20"&amp;RIGHT(BO$1,2)),$U910&gt;=DATEVALUE("9/30/20"&amp;RIGHT(BP$1,2)))),
IF(AND($T910&gt;=DATEVALUE("10/1/20"&amp;RIGHT(BO$1,2)),$U910&lt;=DATEVALUE("9/30/20"&amp;RIGHT(BP$1,2))),NETWORKDAYS($T910,$U910,Holidays!$J$3:$J$937),
IF(AND($T910&lt;DATEVALUE("10/1/20"&amp;RIGHT(BO$1,2)),$U910&lt;=DATEVALUE("9/30/20"&amp;RIGHT(BP$1,2))),NETWORKDAYS(DATEVALUE("10/1/20"&amp;RIGHT(BO$1,2)),$U910,Holidays!$J$3:$J$937),
IF($T910&lt;DATEVALUE("10/1/20"&amp;RIGHT(BO$1,2)),NETWORKDAYS(DATEVALUE("10/1/20"&amp;RIGHT(BO$1,2)),DATEVALUE("9/30/20"&amp;RIGHT(BP$1,2)),Holidays!$J$3:$J$937),
IF($T910&gt;=DATEVALUE("10/1/20"&amp;RIGHT(BO$1,2)),NETWORKDAYS($T910,DATEVALUE("9/30/20"&amp;RIGHT(BP$1,2)),Holidays!$J$3:$J$937),"")))),"")/(NETWORKDAYS($T910,$U910,Holidays!$J$3:$J$937)),0))</f>
        <v/>
      </c>
      <c r="BQ910" s="87" t="str">
        <f>IF($Q910="","",IFERROR(IF(OR(AND($T910&gt;=DATEVALUE("10/1/20"&amp;RIGHT(BP$1,2)),$T910&lt;=DATEVALUE("9/30/20"&amp;RIGHT(BQ$1,2))),AND($U910&gt;=DATEVALUE("10/1/20"&amp;RIGHT(BP$1,2)),$U910&lt;=DATEVALUE("9/30/20"&amp;RIGHT(BQ$1,2))),AND($T910&lt;=DATEVALUE("10/1/20"&amp;RIGHT(BP$1,2)),$U910&gt;=DATEVALUE("9/30/20"&amp;RIGHT(BQ$1,2)))),
IF(AND($T910&gt;=DATEVALUE("10/1/20"&amp;RIGHT(BP$1,2)),$U910&lt;=DATEVALUE("9/30/20"&amp;RIGHT(BQ$1,2))),NETWORKDAYS($T910,$U910,Holidays!$J$3:$J$937),
IF(AND($T910&lt;DATEVALUE("10/1/20"&amp;RIGHT(BP$1,2)),$U910&lt;=DATEVALUE("9/30/20"&amp;RIGHT(BQ$1,2))),NETWORKDAYS(DATEVALUE("10/1/20"&amp;RIGHT(BP$1,2)),$U910,Holidays!$J$3:$J$937),
IF($T910&lt;DATEVALUE("10/1/20"&amp;RIGHT(BP$1,2)),NETWORKDAYS(DATEVALUE("10/1/20"&amp;RIGHT(BP$1,2)),DATEVALUE("9/30/20"&amp;RIGHT(BQ$1,2)),Holidays!$J$3:$J$937),
IF($T910&gt;=DATEVALUE("10/1/20"&amp;RIGHT(BP$1,2)),NETWORKDAYS($T910,DATEVALUE("9/30/20"&amp;RIGHT(BQ$1,2)),Holidays!$J$3:$J$937),"")))),"")/(NETWORKDAYS($T910,$U910,Holidays!$J$3:$J$937)),0))</f>
        <v/>
      </c>
      <c r="BR910" s="87" t="str">
        <f>IF($Q910="","",IFERROR(IF(OR(AND($T910&gt;=DATEVALUE("10/1/20"&amp;RIGHT(BQ$1,2)),$T910&lt;=DATEVALUE("9/30/20"&amp;RIGHT(BR$1,2))),AND($U910&gt;=DATEVALUE("10/1/20"&amp;RIGHT(BQ$1,2)),$U910&lt;=DATEVALUE("9/30/20"&amp;RIGHT(BR$1,2))),AND($T910&lt;=DATEVALUE("10/1/20"&amp;RIGHT(BQ$1,2)),$U910&gt;=DATEVALUE("9/30/20"&amp;RIGHT(BR$1,2)))),
IF(AND($T910&gt;=DATEVALUE("10/1/20"&amp;RIGHT(BQ$1,2)),$U910&lt;=DATEVALUE("9/30/20"&amp;RIGHT(BR$1,2))),NETWORKDAYS($T910,$U910,Holidays!$J$3:$J$937),
IF(AND($T910&lt;DATEVALUE("10/1/20"&amp;RIGHT(BQ$1,2)),$U910&lt;=DATEVALUE("9/30/20"&amp;RIGHT(BR$1,2))),NETWORKDAYS(DATEVALUE("10/1/20"&amp;RIGHT(BQ$1,2)),$U910,Holidays!$J$3:$J$937),
IF($T910&lt;DATEVALUE("10/1/20"&amp;RIGHT(BQ$1,2)),NETWORKDAYS(DATEVALUE("10/1/20"&amp;RIGHT(BQ$1,2)),DATEVALUE("9/30/20"&amp;RIGHT(BR$1,2)),Holidays!$J$3:$J$937),
IF($T910&gt;=DATEVALUE("10/1/20"&amp;RIGHT(BQ$1,2)),NETWORKDAYS($T910,DATEVALUE("9/30/20"&amp;RIGHT(BR$1,2)),Holidays!$J$3:$J$937),"")))),"")/(NETWORKDAYS($T910,$U910,Holidays!$J$3:$J$937)),0))</f>
        <v/>
      </c>
      <c r="BS910" s="87" t="str">
        <f>IF($Q910="","",IFERROR(IF(OR(AND($T910&gt;=DATEVALUE("10/1/20"&amp;RIGHT(BR$1,2)),$T910&lt;=DATEVALUE("9/30/20"&amp;RIGHT(BS$1,2))),AND($U910&gt;=DATEVALUE("10/1/20"&amp;RIGHT(BR$1,2)),$U910&lt;=DATEVALUE("9/30/20"&amp;RIGHT(BS$1,2))),AND($T910&lt;=DATEVALUE("10/1/20"&amp;RIGHT(BR$1,2)),$U910&gt;=DATEVALUE("9/30/20"&amp;RIGHT(BS$1,2)))),
IF(AND($T910&gt;=DATEVALUE("10/1/20"&amp;RIGHT(BR$1,2)),$U910&lt;=DATEVALUE("9/30/20"&amp;RIGHT(BS$1,2))),NETWORKDAYS($T910,$U910,Holidays!$J$3:$J$937),
IF(AND($T910&lt;DATEVALUE("10/1/20"&amp;RIGHT(BR$1,2)),$U910&lt;=DATEVALUE("9/30/20"&amp;RIGHT(BS$1,2))),NETWORKDAYS(DATEVALUE("10/1/20"&amp;RIGHT(BR$1,2)),$U910,Holidays!$J$3:$J$937),
IF($T910&lt;DATEVALUE("10/1/20"&amp;RIGHT(BR$1,2)),NETWORKDAYS(DATEVALUE("10/1/20"&amp;RIGHT(BR$1,2)),DATEVALUE("9/30/20"&amp;RIGHT(BS$1,2)),Holidays!$J$3:$J$937),
IF($T910&gt;=DATEVALUE("10/1/20"&amp;RIGHT(BR$1,2)),NETWORKDAYS($T910,DATEVALUE("9/30/20"&amp;RIGHT(BS$1,2)),Holidays!$J$3:$J$937),"")))),"")/(NETWORKDAYS($T910,$U910,Holidays!$J$3:$J$937)),0))</f>
        <v/>
      </c>
      <c r="BT910" s="87" t="str">
        <f>IF($Q910="","",IFERROR(IF(OR(AND($T910&gt;=DATEVALUE("10/1/20"&amp;RIGHT(BS$1,2)),$T910&lt;=DATEVALUE("9/30/20"&amp;RIGHT(BT$1,2))),AND($U910&gt;=DATEVALUE("10/1/20"&amp;RIGHT(BS$1,2)),$U910&lt;=DATEVALUE("9/30/20"&amp;RIGHT(BT$1,2))),AND($T910&lt;=DATEVALUE("10/1/20"&amp;RIGHT(BS$1,2)),$U910&gt;=DATEVALUE("9/30/20"&amp;RIGHT(BT$1,2)))),
IF(AND($T910&gt;=DATEVALUE("10/1/20"&amp;RIGHT(BS$1,2)),$U910&lt;=DATEVALUE("9/30/20"&amp;RIGHT(BT$1,2))),NETWORKDAYS($T910,$U910,Holidays!$J$3:$J$937),
IF(AND($T910&lt;DATEVALUE("10/1/20"&amp;RIGHT(BS$1,2)),$U910&lt;=DATEVALUE("9/30/20"&amp;RIGHT(BT$1,2))),NETWORKDAYS(DATEVALUE("10/1/20"&amp;RIGHT(BS$1,2)),$U910,Holidays!$J$3:$J$937),
IF($T910&lt;DATEVALUE("10/1/20"&amp;RIGHT(BS$1,2)),NETWORKDAYS(DATEVALUE("10/1/20"&amp;RIGHT(BS$1,2)),DATEVALUE("9/30/20"&amp;RIGHT(BT$1,2)),Holidays!$J$3:$J$937),
IF($T910&gt;=DATEVALUE("10/1/20"&amp;RIGHT(BS$1,2)),NETWORKDAYS($T910,DATEVALUE("9/30/20"&amp;RIGHT(BT$1,2)),Holidays!$J$3:$J$937),"")))),"")/(NETWORKDAYS($T910,$U910,Holidays!$J$3:$J$937)),0))</f>
        <v/>
      </c>
      <c r="BU910" s="87" t="str">
        <f>IF($Q910="","",IFERROR(IF(OR(AND($T910&gt;=DATEVALUE("10/1/20"&amp;RIGHT(BT$1,2)),$T910&lt;=DATEVALUE("9/30/20"&amp;RIGHT(BU$1,2))),AND($U910&gt;=DATEVALUE("10/1/20"&amp;RIGHT(BT$1,2)),$U910&lt;=DATEVALUE("9/30/20"&amp;RIGHT(BU$1,2))),AND($T910&lt;=DATEVALUE("10/1/20"&amp;RIGHT(BT$1,2)),$U910&gt;=DATEVALUE("9/30/20"&amp;RIGHT(BU$1,2)))),
IF(AND($T910&gt;=DATEVALUE("10/1/20"&amp;RIGHT(BT$1,2)),$U910&lt;=DATEVALUE("9/30/20"&amp;RIGHT(BU$1,2))),NETWORKDAYS($T910,$U910,Holidays!$J$3:$J$937),
IF(AND($T910&lt;DATEVALUE("10/1/20"&amp;RIGHT(BT$1,2)),$U910&lt;=DATEVALUE("9/30/20"&amp;RIGHT(BU$1,2))),NETWORKDAYS(DATEVALUE("10/1/20"&amp;RIGHT(BT$1,2)),$U910,Holidays!$J$3:$J$937),
IF($T910&lt;DATEVALUE("10/1/20"&amp;RIGHT(BT$1,2)),NETWORKDAYS(DATEVALUE("10/1/20"&amp;RIGHT(BT$1,2)),DATEVALUE("9/30/20"&amp;RIGHT(BU$1,2)),Holidays!$J$3:$J$937),
IF($T910&gt;=DATEVALUE("10/1/20"&amp;RIGHT(BT$1,2)),NETWORKDAYS($T910,DATEVALUE("9/30/20"&amp;RIGHT(BU$1,2)),Holidays!$J$3:$J$937),"")))),"")/(NETWORKDAYS($T910,$U910,Holidays!$J$3:$J$937)),0))</f>
        <v/>
      </c>
      <c r="BV910" s="87" t="str">
        <f>IF($Q910="","",IFERROR(IF(OR(AND($T910&gt;=DATEVALUE("10/1/20"&amp;RIGHT(BU$1,2)),$T910&lt;=DATEVALUE("9/30/20"&amp;RIGHT(BV$1,2))),AND($U910&gt;=DATEVALUE("10/1/20"&amp;RIGHT(BU$1,2)),$U910&lt;=DATEVALUE("9/30/20"&amp;RIGHT(BV$1,2))),AND($T910&lt;=DATEVALUE("10/1/20"&amp;RIGHT(BU$1,2)),$U910&gt;=DATEVALUE("9/30/20"&amp;RIGHT(BV$1,2)))),
IF(AND($T910&gt;=DATEVALUE("10/1/20"&amp;RIGHT(BU$1,2)),$U910&lt;=DATEVALUE("9/30/20"&amp;RIGHT(BV$1,2))),NETWORKDAYS($T910,$U910,Holidays!$J$3:$J$937),
IF(AND($T910&lt;DATEVALUE("10/1/20"&amp;RIGHT(BU$1,2)),$U910&lt;=DATEVALUE("9/30/20"&amp;RIGHT(BV$1,2))),NETWORKDAYS(DATEVALUE("10/1/20"&amp;RIGHT(BU$1,2)),$U910,Holidays!$J$3:$J$937),
IF($T910&lt;DATEVALUE("10/1/20"&amp;RIGHT(BU$1,2)),NETWORKDAYS(DATEVALUE("10/1/20"&amp;RIGHT(BU$1,2)),DATEVALUE("9/30/20"&amp;RIGHT(BV$1,2)),Holidays!$J$3:$J$937),
IF($T910&gt;=DATEVALUE("10/1/20"&amp;RIGHT(BU$1,2)),NETWORKDAYS($T910,DATEVALUE("9/30/20"&amp;RIGHT(BV$1,2)),Holidays!$J$3:$J$937),"")))),"")/(NETWORKDAYS($T910,$U910,Holidays!$J$3:$J$937)),0))</f>
        <v/>
      </c>
      <c r="BW910" s="87" t="str">
        <f>IF($Q910="","",IFERROR(IF(OR(AND($T910&gt;=DATEVALUE("10/1/20"&amp;RIGHT(BV$1,2)),$T910&lt;=DATEVALUE("9/30/20"&amp;RIGHT(BW$1,2))),AND($U910&gt;=DATEVALUE("10/1/20"&amp;RIGHT(BV$1,2)),$U910&lt;=DATEVALUE("9/30/20"&amp;RIGHT(BW$1,2))),AND($T910&lt;=DATEVALUE("10/1/20"&amp;RIGHT(BV$1,2)),$U910&gt;=DATEVALUE("9/30/20"&amp;RIGHT(BW$1,2)))),
IF(AND($T910&gt;=DATEVALUE("10/1/20"&amp;RIGHT(BV$1,2)),$U910&lt;=DATEVALUE("9/30/20"&amp;RIGHT(BW$1,2))),NETWORKDAYS($T910,$U910,Holidays!$J$3:$J$937),
IF(AND($T910&lt;DATEVALUE("10/1/20"&amp;RIGHT(BV$1,2)),$U910&lt;=DATEVALUE("9/30/20"&amp;RIGHT(BW$1,2))),NETWORKDAYS(DATEVALUE("10/1/20"&amp;RIGHT(BV$1,2)),$U910,Holidays!$J$3:$J$937),
IF($T910&lt;DATEVALUE("10/1/20"&amp;RIGHT(BV$1,2)),NETWORKDAYS(DATEVALUE("10/1/20"&amp;RIGHT(BV$1,2)),DATEVALUE("9/30/20"&amp;RIGHT(BW$1,2)),Holidays!$J$3:$J$937),
IF($T910&gt;=DATEVALUE("10/1/20"&amp;RIGHT(BV$1,2)),NETWORKDAYS($T910,DATEVALUE("9/30/20"&amp;RIGHT(BW$1,2)),Holidays!$J$3:$J$937),"")))),"")/(NETWORKDAYS($T910,$U910,Holidays!$J$3:$J$937)),0))</f>
        <v/>
      </c>
      <c r="BX910" s="87" t="str">
        <f>IF($Q910="","",IFERROR(IF(OR(AND($T910&gt;=DATEVALUE("10/1/20"&amp;RIGHT(BW$1,2)),$T910&lt;=DATEVALUE("9/30/20"&amp;RIGHT(BX$1,2))),AND($U910&gt;=DATEVALUE("10/1/20"&amp;RIGHT(BW$1,2)),$U910&lt;=DATEVALUE("9/30/20"&amp;RIGHT(BX$1,2))),AND($T910&lt;=DATEVALUE("10/1/20"&amp;RIGHT(BW$1,2)),$U910&gt;=DATEVALUE("9/30/20"&amp;RIGHT(BX$1,2)))),
IF(AND($T910&gt;=DATEVALUE("10/1/20"&amp;RIGHT(BW$1,2)),$U910&lt;=DATEVALUE("9/30/20"&amp;RIGHT(BX$1,2))),NETWORKDAYS($T910,$U910,Holidays!$J$3:$J$937),
IF(AND($T910&lt;DATEVALUE("10/1/20"&amp;RIGHT(BW$1,2)),$U910&lt;=DATEVALUE("9/30/20"&amp;RIGHT(BX$1,2))),NETWORKDAYS(DATEVALUE("10/1/20"&amp;RIGHT(BW$1,2)),$U910,Holidays!$J$3:$J$937),
IF($T910&lt;DATEVALUE("10/1/20"&amp;RIGHT(BW$1,2)),NETWORKDAYS(DATEVALUE("10/1/20"&amp;RIGHT(BW$1,2)),DATEVALUE("9/30/20"&amp;RIGHT(BX$1,2)),Holidays!$J$3:$J$937),
IF($T910&gt;=DATEVALUE("10/1/20"&amp;RIGHT(BW$1,2)),NETWORKDAYS($T910,DATEVALUE("9/30/20"&amp;RIGHT(BX$1,2)),Holidays!$J$3:$J$937),"")))),"")/(NETWORKDAYS($T910,$U910,Holidays!$J$3:$J$937)),0))</f>
        <v/>
      </c>
      <c r="BY910" s="87" t="str">
        <f>IF($Q910="","",IFERROR(IF(OR(AND($T910&gt;=DATEVALUE("10/1/20"&amp;RIGHT(BX$1,2)),$T910&lt;=DATEVALUE("9/30/20"&amp;RIGHT(BY$1,2))),AND($U910&gt;=DATEVALUE("10/1/20"&amp;RIGHT(BX$1,2)),$U910&lt;=DATEVALUE("9/30/20"&amp;RIGHT(BY$1,2))),AND($T910&lt;=DATEVALUE("10/1/20"&amp;RIGHT(BX$1,2)),$U910&gt;=DATEVALUE("9/30/20"&amp;RIGHT(BY$1,2)))),
IF(AND($T910&gt;=DATEVALUE("10/1/20"&amp;RIGHT(BX$1,2)),$U910&lt;=DATEVALUE("9/30/20"&amp;RIGHT(BY$1,2))),NETWORKDAYS($T910,$U910,Holidays!$J$3:$J$937),
IF(AND($T910&lt;DATEVALUE("10/1/20"&amp;RIGHT(BX$1,2)),$U910&lt;=DATEVALUE("9/30/20"&amp;RIGHT(BY$1,2))),NETWORKDAYS(DATEVALUE("10/1/20"&amp;RIGHT(BX$1,2)),$U910,Holidays!$J$3:$J$937),
IF($T910&lt;DATEVALUE("10/1/20"&amp;RIGHT(BX$1,2)),NETWORKDAYS(DATEVALUE("10/1/20"&amp;RIGHT(BX$1,2)),DATEVALUE("9/30/20"&amp;RIGHT(BY$1,2)),Holidays!$J$3:$J$937),
IF($T910&gt;=DATEVALUE("10/1/20"&amp;RIGHT(BX$1,2)),NETWORKDAYS($T910,DATEVALUE("9/30/20"&amp;RIGHT(BY$1,2)),Holidays!$J$3:$J$937),"")))),"")/(NETWORKDAYS($T910,$U910,Holidays!$J$3:$J$937)),0))</f>
        <v/>
      </c>
      <c r="BZ910" s="87" t="str">
        <f>IF($Q910="","",IFERROR(IF(OR(AND($T910&gt;=DATEVALUE("10/1/20"&amp;RIGHT(BY$1,2)),$T910&lt;=DATEVALUE("9/30/20"&amp;RIGHT(BZ$1,2))),AND($U910&gt;=DATEVALUE("10/1/20"&amp;RIGHT(BY$1,2)),$U910&lt;=DATEVALUE("9/30/20"&amp;RIGHT(BZ$1,2))),AND($T910&lt;=DATEVALUE("10/1/20"&amp;RIGHT(BY$1,2)),$U910&gt;=DATEVALUE("9/30/20"&amp;RIGHT(BZ$1,2)))),
IF(AND($T910&gt;=DATEVALUE("10/1/20"&amp;RIGHT(BY$1,2)),$U910&lt;=DATEVALUE("9/30/20"&amp;RIGHT(BZ$1,2))),NETWORKDAYS($T910,$U910,Holidays!$J$3:$J$937),
IF(AND($T910&lt;DATEVALUE("10/1/20"&amp;RIGHT(BY$1,2)),$U910&lt;=DATEVALUE("9/30/20"&amp;RIGHT(BZ$1,2))),NETWORKDAYS(DATEVALUE("10/1/20"&amp;RIGHT(BY$1,2)),$U910,Holidays!$J$3:$J$937),
IF($T910&lt;DATEVALUE("10/1/20"&amp;RIGHT(BY$1,2)),NETWORKDAYS(DATEVALUE("10/1/20"&amp;RIGHT(BY$1,2)),DATEVALUE("9/30/20"&amp;RIGHT(BZ$1,2)),Holidays!$J$3:$J$937),
IF($T910&gt;=DATEVALUE("10/1/20"&amp;RIGHT(BY$1,2)),NETWORKDAYS($T910,DATEVALUE("9/30/20"&amp;RIGHT(BZ$1,2)),Holidays!$J$3:$J$937),"")))),"")/(NETWORKDAYS($T910,$U910,Holidays!$J$3:$J$937)),0))</f>
        <v/>
      </c>
      <c r="CA910" s="87" t="str">
        <f>IF($Q910="","",IFERROR(IF(OR(AND($T910&gt;=DATEVALUE("10/1/20"&amp;RIGHT(BZ$1,2)),$T910&lt;=DATEVALUE("9/30/20"&amp;RIGHT(CA$1,2))),AND($U910&gt;=DATEVALUE("10/1/20"&amp;RIGHT(BZ$1,2)),$U910&lt;=DATEVALUE("9/30/20"&amp;RIGHT(CA$1,2))),AND($T910&lt;=DATEVALUE("10/1/20"&amp;RIGHT(BZ$1,2)),$U910&gt;=DATEVALUE("9/30/20"&amp;RIGHT(CA$1,2)))),
IF(AND($T910&gt;=DATEVALUE("10/1/20"&amp;RIGHT(BZ$1,2)),$U910&lt;=DATEVALUE("9/30/20"&amp;RIGHT(CA$1,2))),NETWORKDAYS($T910,$U910,Holidays!$J$3:$J$937),
IF(AND($T910&lt;DATEVALUE("10/1/20"&amp;RIGHT(BZ$1,2)),$U910&lt;=DATEVALUE("9/30/20"&amp;RIGHT(CA$1,2))),NETWORKDAYS(DATEVALUE("10/1/20"&amp;RIGHT(BZ$1,2)),$U910,Holidays!$J$3:$J$937),
IF($T910&lt;DATEVALUE("10/1/20"&amp;RIGHT(BZ$1,2)),NETWORKDAYS(DATEVALUE("10/1/20"&amp;RIGHT(BZ$1,2)),DATEVALUE("9/30/20"&amp;RIGHT(CA$1,2)),Holidays!$J$3:$J$937),
IF($T910&gt;=DATEVALUE("10/1/20"&amp;RIGHT(BZ$1,2)),NETWORKDAYS($T910,DATEVALUE("9/30/20"&amp;RIGHT(CA$1,2)),Holidays!$J$3:$J$937),"")))),"")/(NETWORKDAYS($T910,$U910,Holidays!$J$3:$J$937)),0))</f>
        <v/>
      </c>
      <c r="CB910" s="87" t="str">
        <f>IF($Q910="","",IFERROR(IF(OR(AND($T910&gt;=DATEVALUE("10/1/20"&amp;RIGHT(CA$1,2)),$T910&lt;=DATEVALUE("9/30/20"&amp;RIGHT(CB$1,2))),AND($U910&gt;=DATEVALUE("10/1/20"&amp;RIGHT(CA$1,2)),$U910&lt;=DATEVALUE("9/30/20"&amp;RIGHT(CB$1,2))),AND($T910&lt;=DATEVALUE("10/1/20"&amp;RIGHT(CA$1,2)),$U910&gt;=DATEVALUE("9/30/20"&amp;RIGHT(CB$1,2)))),
IF(AND($T910&gt;=DATEVALUE("10/1/20"&amp;RIGHT(CA$1,2)),$U910&lt;=DATEVALUE("9/30/20"&amp;RIGHT(CB$1,2))),NETWORKDAYS($T910,$U910,Holidays!$J$3:$J$937),
IF(AND($T910&lt;DATEVALUE("10/1/20"&amp;RIGHT(CA$1,2)),$U910&lt;=DATEVALUE("9/30/20"&amp;RIGHT(CB$1,2))),NETWORKDAYS(DATEVALUE("10/1/20"&amp;RIGHT(CA$1,2)),$U910,Holidays!$J$3:$J$937),
IF($T910&lt;DATEVALUE("10/1/20"&amp;RIGHT(CA$1,2)),NETWORKDAYS(DATEVALUE("10/1/20"&amp;RIGHT(CA$1,2)),DATEVALUE("9/30/20"&amp;RIGHT(CB$1,2)),Holidays!$J$3:$J$937),
IF($T910&gt;=DATEVALUE("10/1/20"&amp;RIGHT(CA$1,2)),NETWORKDAYS($T910,DATEVALUE("9/30/20"&amp;RIGHT(CB$1,2)),Holidays!$J$3:$J$937),"")))),"")/(NETWORKDAYS($T910,$U910,Holidays!$J$3:$J$937)),0))</f>
        <v/>
      </c>
    </row>
    <row r="911" spans="1:80">
      <c r="A911" s="97"/>
      <c r="B911" s="98" t="str">
        <f ca="1">IF(NOT($A911=""),OFFSET('WBS Reference &amp; User Procedure'!$A$1,MATCH($A911,'WBS Reference &amp; User Procedure'!$A:$A,0)-1,1),"")</f>
        <v/>
      </c>
      <c r="D911" s="97"/>
      <c r="T911" s="104" t="str">
        <f>IF(NOT(Q911=""),IF(NOT($S911=""),$S911,#REF!),"")</f>
        <v/>
      </c>
      <c r="U911" s="104" t="str">
        <f>IF(NOT(Q911=""),WORKDAY(T911,Q911,Holidays!$J$3:$J$937),"")</f>
        <v/>
      </c>
      <c r="V911" s="104"/>
      <c r="W911" s="104"/>
      <c r="X911" s="101" t="str">
        <f t="shared" si="197"/>
        <v/>
      </c>
      <c r="AL911" s="87" t="str">
        <f t="shared" ca="1" si="194"/>
        <v/>
      </c>
      <c r="AN911" s="87" t="str">
        <f t="shared" ca="1" si="204"/>
        <v/>
      </c>
      <c r="AO911" s="87" t="str">
        <f t="shared" ca="1" si="204"/>
        <v/>
      </c>
      <c r="AP911" s="87" t="str">
        <f t="shared" ca="1" si="204"/>
        <v/>
      </c>
      <c r="AQ911" s="87" t="str">
        <f t="shared" ca="1" si="204"/>
        <v/>
      </c>
      <c r="AR911" s="87" t="str">
        <f t="shared" ca="1" si="204"/>
        <v/>
      </c>
      <c r="AS911" s="87" t="str">
        <f t="shared" ca="1" si="204"/>
        <v/>
      </c>
      <c r="AT911" s="87" t="str">
        <f t="shared" ca="1" si="204"/>
        <v/>
      </c>
      <c r="AU911" s="87" t="str">
        <f t="shared" ca="1" si="204"/>
        <v/>
      </c>
      <c r="AV911" s="87" t="str">
        <f t="shared" ca="1" si="204"/>
        <v/>
      </c>
      <c r="AW911" s="87" t="str">
        <f t="shared" ca="1" si="204"/>
        <v/>
      </c>
      <c r="AX911" s="87" t="str">
        <f t="shared" ca="1" si="205"/>
        <v/>
      </c>
      <c r="AY911" s="87" t="str">
        <f t="shared" ca="1" si="205"/>
        <v/>
      </c>
      <c r="AZ911" s="87" t="str">
        <f t="shared" ca="1" si="205"/>
        <v/>
      </c>
      <c r="BA911" s="87" t="str">
        <f t="shared" ca="1" si="205"/>
        <v/>
      </c>
      <c r="BB911" s="87" t="str">
        <f t="shared" ca="1" si="205"/>
        <v/>
      </c>
      <c r="BC911" s="87" t="str">
        <f t="shared" ca="1" si="205"/>
        <v/>
      </c>
      <c r="BD911" s="87" t="str">
        <f t="shared" ca="1" si="205"/>
        <v/>
      </c>
      <c r="BE911" s="87" t="str">
        <f t="shared" ca="1" si="205"/>
        <v/>
      </c>
      <c r="BF911" s="87" t="str">
        <f t="shared" ca="1" si="205"/>
        <v/>
      </c>
      <c r="BG911" s="87" t="str">
        <f t="shared" ca="1" si="205"/>
        <v/>
      </c>
      <c r="BI911" s="87" t="str">
        <f>IF($Q911="","",IFERROR(IF(OR(AND($T911&gt;=DATEVALUE("10/1/20"&amp;RIGHT(BH$1,2)),$T911&lt;=DATEVALUE("9/30/20"&amp;RIGHT(BI$1,2))),AND($U911&gt;=DATEVALUE("10/1/20"&amp;RIGHT(BH$1,2)),$U911&lt;=DATEVALUE("9/30/20"&amp;RIGHT(BI$1,2))),AND($T911&lt;=DATEVALUE("10/1/20"&amp;RIGHT(BH$1,2)),$U911&gt;=DATEVALUE("9/30/20"&amp;RIGHT(BI$1,2)))),
IF(AND($T911&gt;=DATEVALUE("10/1/20"&amp;RIGHT(BH$1,2)),$U911&lt;=DATEVALUE("9/30/20"&amp;RIGHT(BI$1,2))),NETWORKDAYS($T911,$U911,Holidays!$J$3:$J$937),
IF(AND($T911&lt;DATEVALUE("10/1/20"&amp;RIGHT(BH$1,2)),$U911&lt;=DATEVALUE("9/30/20"&amp;RIGHT(BI$1,2))),NETWORKDAYS(DATEVALUE("10/1/20"&amp;RIGHT(BH$1,2)),$U911,Holidays!$J$3:$J$937),
IF($T911&lt;DATEVALUE("10/1/20"&amp;RIGHT(BH$1,2)),NETWORKDAYS(DATEVALUE("10/1/20"&amp;RIGHT(BH$1,2)),DATEVALUE("9/30/20"&amp;RIGHT(BI$1,2)),Holidays!$J$3:$J$937),
IF($T911&gt;=DATEVALUE("10/1/20"&amp;RIGHT(BH$1,2)),NETWORKDAYS($T911,DATEVALUE("9/30/20"&amp;RIGHT(BI$1,2)),Holidays!$J$3:$J$937),"")))),"")/(NETWORKDAYS($T911,$U911,Holidays!$J$3:$J$937)),0))</f>
        <v/>
      </c>
      <c r="BJ911" s="87" t="str">
        <f>IF($Q911="","",IFERROR(IF(OR(AND($T911&gt;=DATEVALUE("10/1/20"&amp;RIGHT(BI$1,2)),$T911&lt;=DATEVALUE("9/30/20"&amp;RIGHT(BJ$1,2))),AND($U911&gt;=DATEVALUE("10/1/20"&amp;RIGHT(BI$1,2)),$U911&lt;=DATEVALUE("9/30/20"&amp;RIGHT(BJ$1,2))),AND($T911&lt;=DATEVALUE("10/1/20"&amp;RIGHT(BI$1,2)),$U911&gt;=DATEVALUE("9/30/20"&amp;RIGHT(BJ$1,2)))),
IF(AND($T911&gt;=DATEVALUE("10/1/20"&amp;RIGHT(BI$1,2)),$U911&lt;=DATEVALUE("9/30/20"&amp;RIGHT(BJ$1,2))),NETWORKDAYS($T911,$U911,Holidays!$J$3:$J$937),
IF(AND($T911&lt;DATEVALUE("10/1/20"&amp;RIGHT(BI$1,2)),$U911&lt;=DATEVALUE("9/30/20"&amp;RIGHT(BJ$1,2))),NETWORKDAYS(DATEVALUE("10/1/20"&amp;RIGHT(BI$1,2)),$U911,Holidays!$J$3:$J$937),
IF($T911&lt;DATEVALUE("10/1/20"&amp;RIGHT(BI$1,2)),NETWORKDAYS(DATEVALUE("10/1/20"&amp;RIGHT(BI$1,2)),DATEVALUE("9/30/20"&amp;RIGHT(BJ$1,2)),Holidays!$J$3:$J$937),
IF($T911&gt;=DATEVALUE("10/1/20"&amp;RIGHT(BI$1,2)),NETWORKDAYS($T911,DATEVALUE("9/30/20"&amp;RIGHT(BJ$1,2)),Holidays!$J$3:$J$937),"")))),"")/(NETWORKDAYS($T911,$U911,Holidays!$J$3:$J$937)),0))</f>
        <v/>
      </c>
      <c r="BK911" s="87" t="str">
        <f>IF($Q911="","",IFERROR(IF(OR(AND($T911&gt;=DATEVALUE("10/1/20"&amp;RIGHT(BJ$1,2)),$T911&lt;=DATEVALUE("9/30/20"&amp;RIGHT(BK$1,2))),AND($U911&gt;=DATEVALUE("10/1/20"&amp;RIGHT(BJ$1,2)),$U911&lt;=DATEVALUE("9/30/20"&amp;RIGHT(BK$1,2))),AND($T911&lt;=DATEVALUE("10/1/20"&amp;RIGHT(BJ$1,2)),$U911&gt;=DATEVALUE("9/30/20"&amp;RIGHT(BK$1,2)))),
IF(AND($T911&gt;=DATEVALUE("10/1/20"&amp;RIGHT(BJ$1,2)),$U911&lt;=DATEVALUE("9/30/20"&amp;RIGHT(BK$1,2))),NETWORKDAYS($T911,$U911,Holidays!$J$3:$J$937),
IF(AND($T911&lt;DATEVALUE("10/1/20"&amp;RIGHT(BJ$1,2)),$U911&lt;=DATEVALUE("9/30/20"&amp;RIGHT(BK$1,2))),NETWORKDAYS(DATEVALUE("10/1/20"&amp;RIGHT(BJ$1,2)),$U911,Holidays!$J$3:$J$937),
IF($T911&lt;DATEVALUE("10/1/20"&amp;RIGHT(BJ$1,2)),NETWORKDAYS(DATEVALUE("10/1/20"&amp;RIGHT(BJ$1,2)),DATEVALUE("9/30/20"&amp;RIGHT(BK$1,2)),Holidays!$J$3:$J$937),
IF($T911&gt;=DATEVALUE("10/1/20"&amp;RIGHT(BJ$1,2)),NETWORKDAYS($T911,DATEVALUE("9/30/20"&amp;RIGHT(BK$1,2)),Holidays!$J$3:$J$937),"")))),"")/(NETWORKDAYS($T911,$U911,Holidays!$J$3:$J$937)),0))</f>
        <v/>
      </c>
      <c r="BL911" s="87" t="str">
        <f>IF($Q911="","",IFERROR(IF(OR(AND($T911&gt;=DATEVALUE("10/1/20"&amp;RIGHT(BK$1,2)),$T911&lt;=DATEVALUE("9/30/20"&amp;RIGHT(BL$1,2))),AND($U911&gt;=DATEVALUE("10/1/20"&amp;RIGHT(BK$1,2)),$U911&lt;=DATEVALUE("9/30/20"&amp;RIGHT(BL$1,2))),AND($T911&lt;=DATEVALUE("10/1/20"&amp;RIGHT(BK$1,2)),$U911&gt;=DATEVALUE("9/30/20"&amp;RIGHT(BL$1,2)))),
IF(AND($T911&gt;=DATEVALUE("10/1/20"&amp;RIGHT(BK$1,2)),$U911&lt;=DATEVALUE("9/30/20"&amp;RIGHT(BL$1,2))),NETWORKDAYS($T911,$U911,Holidays!$J$3:$J$937),
IF(AND($T911&lt;DATEVALUE("10/1/20"&amp;RIGHT(BK$1,2)),$U911&lt;=DATEVALUE("9/30/20"&amp;RIGHT(BL$1,2))),NETWORKDAYS(DATEVALUE("10/1/20"&amp;RIGHT(BK$1,2)),$U911,Holidays!$J$3:$J$937),
IF($T911&lt;DATEVALUE("10/1/20"&amp;RIGHT(BK$1,2)),NETWORKDAYS(DATEVALUE("10/1/20"&amp;RIGHT(BK$1,2)),DATEVALUE("9/30/20"&amp;RIGHT(BL$1,2)),Holidays!$J$3:$J$937),
IF($T911&gt;=DATEVALUE("10/1/20"&amp;RIGHT(BK$1,2)),NETWORKDAYS($T911,DATEVALUE("9/30/20"&amp;RIGHT(BL$1,2)),Holidays!$J$3:$J$937),"")))),"")/(NETWORKDAYS($T911,$U911,Holidays!$J$3:$J$937)),0))</f>
        <v/>
      </c>
      <c r="BM911" s="87" t="str">
        <f>IF($Q911="","",IFERROR(IF(OR(AND($T911&gt;=DATEVALUE("10/1/20"&amp;RIGHT(BL$1,2)),$T911&lt;=DATEVALUE("9/30/20"&amp;RIGHT(BM$1,2))),AND($U911&gt;=DATEVALUE("10/1/20"&amp;RIGHT(BL$1,2)),$U911&lt;=DATEVALUE("9/30/20"&amp;RIGHT(BM$1,2))),AND($T911&lt;=DATEVALUE("10/1/20"&amp;RIGHT(BL$1,2)),$U911&gt;=DATEVALUE("9/30/20"&amp;RIGHT(BM$1,2)))),
IF(AND($T911&gt;=DATEVALUE("10/1/20"&amp;RIGHT(BL$1,2)),$U911&lt;=DATEVALUE("9/30/20"&amp;RIGHT(BM$1,2))),NETWORKDAYS($T911,$U911,Holidays!$J$3:$J$937),
IF(AND($T911&lt;DATEVALUE("10/1/20"&amp;RIGHT(BL$1,2)),$U911&lt;=DATEVALUE("9/30/20"&amp;RIGHT(BM$1,2))),NETWORKDAYS(DATEVALUE("10/1/20"&amp;RIGHT(BL$1,2)),$U911,Holidays!$J$3:$J$937),
IF($T911&lt;DATEVALUE("10/1/20"&amp;RIGHT(BL$1,2)),NETWORKDAYS(DATEVALUE("10/1/20"&amp;RIGHT(BL$1,2)),DATEVALUE("9/30/20"&amp;RIGHT(BM$1,2)),Holidays!$J$3:$J$937),
IF($T911&gt;=DATEVALUE("10/1/20"&amp;RIGHT(BL$1,2)),NETWORKDAYS($T911,DATEVALUE("9/30/20"&amp;RIGHT(BM$1,2)),Holidays!$J$3:$J$937),"")))),"")/(NETWORKDAYS($T911,$U911,Holidays!$J$3:$J$937)),0))</f>
        <v/>
      </c>
      <c r="BN911" s="87" t="str">
        <f>IF($Q911="","",IFERROR(IF(OR(AND($T911&gt;=DATEVALUE("10/1/20"&amp;RIGHT(BM$1,2)),$T911&lt;=DATEVALUE("9/30/20"&amp;RIGHT(BN$1,2))),AND($U911&gt;=DATEVALUE("10/1/20"&amp;RIGHT(BM$1,2)),$U911&lt;=DATEVALUE("9/30/20"&amp;RIGHT(BN$1,2))),AND($T911&lt;=DATEVALUE("10/1/20"&amp;RIGHT(BM$1,2)),$U911&gt;=DATEVALUE("9/30/20"&amp;RIGHT(BN$1,2)))),
IF(AND($T911&gt;=DATEVALUE("10/1/20"&amp;RIGHT(BM$1,2)),$U911&lt;=DATEVALUE("9/30/20"&amp;RIGHT(BN$1,2))),NETWORKDAYS($T911,$U911,Holidays!$J$3:$J$937),
IF(AND($T911&lt;DATEVALUE("10/1/20"&amp;RIGHT(BM$1,2)),$U911&lt;=DATEVALUE("9/30/20"&amp;RIGHT(BN$1,2))),NETWORKDAYS(DATEVALUE("10/1/20"&amp;RIGHT(BM$1,2)),$U911,Holidays!$J$3:$J$937),
IF($T911&lt;DATEVALUE("10/1/20"&amp;RIGHT(BM$1,2)),NETWORKDAYS(DATEVALUE("10/1/20"&amp;RIGHT(BM$1,2)),DATEVALUE("9/30/20"&amp;RIGHT(BN$1,2)),Holidays!$J$3:$J$937),
IF($T911&gt;=DATEVALUE("10/1/20"&amp;RIGHT(BM$1,2)),NETWORKDAYS($T911,DATEVALUE("9/30/20"&amp;RIGHT(BN$1,2)),Holidays!$J$3:$J$937),"")))),"")/(NETWORKDAYS($T911,$U911,Holidays!$J$3:$J$937)),0))</f>
        <v/>
      </c>
      <c r="BO911" s="87" t="str">
        <f>IF($Q911="","",IFERROR(IF(OR(AND($T911&gt;=DATEVALUE("10/1/20"&amp;RIGHT(BN$1,2)),$T911&lt;=DATEVALUE("9/30/20"&amp;RIGHT(BO$1,2))),AND($U911&gt;=DATEVALUE("10/1/20"&amp;RIGHT(BN$1,2)),$U911&lt;=DATEVALUE("9/30/20"&amp;RIGHT(BO$1,2))),AND($T911&lt;=DATEVALUE("10/1/20"&amp;RIGHT(BN$1,2)),$U911&gt;=DATEVALUE("9/30/20"&amp;RIGHT(BO$1,2)))),
IF(AND($T911&gt;=DATEVALUE("10/1/20"&amp;RIGHT(BN$1,2)),$U911&lt;=DATEVALUE("9/30/20"&amp;RIGHT(BO$1,2))),NETWORKDAYS($T911,$U911,Holidays!$J$3:$J$937),
IF(AND($T911&lt;DATEVALUE("10/1/20"&amp;RIGHT(BN$1,2)),$U911&lt;=DATEVALUE("9/30/20"&amp;RIGHT(BO$1,2))),NETWORKDAYS(DATEVALUE("10/1/20"&amp;RIGHT(BN$1,2)),$U911,Holidays!$J$3:$J$937),
IF($T911&lt;DATEVALUE("10/1/20"&amp;RIGHT(BN$1,2)),NETWORKDAYS(DATEVALUE("10/1/20"&amp;RIGHT(BN$1,2)),DATEVALUE("9/30/20"&amp;RIGHT(BO$1,2)),Holidays!$J$3:$J$937),
IF($T911&gt;=DATEVALUE("10/1/20"&amp;RIGHT(BN$1,2)),NETWORKDAYS($T911,DATEVALUE("9/30/20"&amp;RIGHT(BO$1,2)),Holidays!$J$3:$J$937),"")))),"")/(NETWORKDAYS($T911,$U911,Holidays!$J$3:$J$937)),0))</f>
        <v/>
      </c>
      <c r="BP911" s="87" t="str">
        <f>IF($Q911="","",IFERROR(IF(OR(AND($T911&gt;=DATEVALUE("10/1/20"&amp;RIGHT(BO$1,2)),$T911&lt;=DATEVALUE("9/30/20"&amp;RIGHT(BP$1,2))),AND($U911&gt;=DATEVALUE("10/1/20"&amp;RIGHT(BO$1,2)),$U911&lt;=DATEVALUE("9/30/20"&amp;RIGHT(BP$1,2))),AND($T911&lt;=DATEVALUE("10/1/20"&amp;RIGHT(BO$1,2)),$U911&gt;=DATEVALUE("9/30/20"&amp;RIGHT(BP$1,2)))),
IF(AND($T911&gt;=DATEVALUE("10/1/20"&amp;RIGHT(BO$1,2)),$U911&lt;=DATEVALUE("9/30/20"&amp;RIGHT(BP$1,2))),NETWORKDAYS($T911,$U911,Holidays!$J$3:$J$937),
IF(AND($T911&lt;DATEVALUE("10/1/20"&amp;RIGHT(BO$1,2)),$U911&lt;=DATEVALUE("9/30/20"&amp;RIGHT(BP$1,2))),NETWORKDAYS(DATEVALUE("10/1/20"&amp;RIGHT(BO$1,2)),$U911,Holidays!$J$3:$J$937),
IF($T911&lt;DATEVALUE("10/1/20"&amp;RIGHT(BO$1,2)),NETWORKDAYS(DATEVALUE("10/1/20"&amp;RIGHT(BO$1,2)),DATEVALUE("9/30/20"&amp;RIGHT(BP$1,2)),Holidays!$J$3:$J$937),
IF($T911&gt;=DATEVALUE("10/1/20"&amp;RIGHT(BO$1,2)),NETWORKDAYS($T911,DATEVALUE("9/30/20"&amp;RIGHT(BP$1,2)),Holidays!$J$3:$J$937),"")))),"")/(NETWORKDAYS($T911,$U911,Holidays!$J$3:$J$937)),0))</f>
        <v/>
      </c>
      <c r="BQ911" s="87" t="str">
        <f>IF($Q911="","",IFERROR(IF(OR(AND($T911&gt;=DATEVALUE("10/1/20"&amp;RIGHT(BP$1,2)),$T911&lt;=DATEVALUE("9/30/20"&amp;RIGHT(BQ$1,2))),AND($U911&gt;=DATEVALUE("10/1/20"&amp;RIGHT(BP$1,2)),$U911&lt;=DATEVALUE("9/30/20"&amp;RIGHT(BQ$1,2))),AND($T911&lt;=DATEVALUE("10/1/20"&amp;RIGHT(BP$1,2)),$U911&gt;=DATEVALUE("9/30/20"&amp;RIGHT(BQ$1,2)))),
IF(AND($T911&gt;=DATEVALUE("10/1/20"&amp;RIGHT(BP$1,2)),$U911&lt;=DATEVALUE("9/30/20"&amp;RIGHT(BQ$1,2))),NETWORKDAYS($T911,$U911,Holidays!$J$3:$J$937),
IF(AND($T911&lt;DATEVALUE("10/1/20"&amp;RIGHT(BP$1,2)),$U911&lt;=DATEVALUE("9/30/20"&amp;RIGHT(BQ$1,2))),NETWORKDAYS(DATEVALUE("10/1/20"&amp;RIGHT(BP$1,2)),$U911,Holidays!$J$3:$J$937),
IF($T911&lt;DATEVALUE("10/1/20"&amp;RIGHT(BP$1,2)),NETWORKDAYS(DATEVALUE("10/1/20"&amp;RIGHT(BP$1,2)),DATEVALUE("9/30/20"&amp;RIGHT(BQ$1,2)),Holidays!$J$3:$J$937),
IF($T911&gt;=DATEVALUE("10/1/20"&amp;RIGHT(BP$1,2)),NETWORKDAYS($T911,DATEVALUE("9/30/20"&amp;RIGHT(BQ$1,2)),Holidays!$J$3:$J$937),"")))),"")/(NETWORKDAYS($T911,$U911,Holidays!$J$3:$J$937)),0))</f>
        <v/>
      </c>
      <c r="BR911" s="87" t="str">
        <f>IF($Q911="","",IFERROR(IF(OR(AND($T911&gt;=DATEVALUE("10/1/20"&amp;RIGHT(BQ$1,2)),$T911&lt;=DATEVALUE("9/30/20"&amp;RIGHT(BR$1,2))),AND($U911&gt;=DATEVALUE("10/1/20"&amp;RIGHT(BQ$1,2)),$U911&lt;=DATEVALUE("9/30/20"&amp;RIGHT(BR$1,2))),AND($T911&lt;=DATEVALUE("10/1/20"&amp;RIGHT(BQ$1,2)),$U911&gt;=DATEVALUE("9/30/20"&amp;RIGHT(BR$1,2)))),
IF(AND($T911&gt;=DATEVALUE("10/1/20"&amp;RIGHT(BQ$1,2)),$U911&lt;=DATEVALUE("9/30/20"&amp;RIGHT(BR$1,2))),NETWORKDAYS($T911,$U911,Holidays!$J$3:$J$937),
IF(AND($T911&lt;DATEVALUE("10/1/20"&amp;RIGHT(BQ$1,2)),$U911&lt;=DATEVALUE("9/30/20"&amp;RIGHT(BR$1,2))),NETWORKDAYS(DATEVALUE("10/1/20"&amp;RIGHT(BQ$1,2)),$U911,Holidays!$J$3:$J$937),
IF($T911&lt;DATEVALUE("10/1/20"&amp;RIGHT(BQ$1,2)),NETWORKDAYS(DATEVALUE("10/1/20"&amp;RIGHT(BQ$1,2)),DATEVALUE("9/30/20"&amp;RIGHT(BR$1,2)),Holidays!$J$3:$J$937),
IF($T911&gt;=DATEVALUE("10/1/20"&amp;RIGHT(BQ$1,2)),NETWORKDAYS($T911,DATEVALUE("9/30/20"&amp;RIGHT(BR$1,2)),Holidays!$J$3:$J$937),"")))),"")/(NETWORKDAYS($T911,$U911,Holidays!$J$3:$J$937)),0))</f>
        <v/>
      </c>
      <c r="BS911" s="87" t="str">
        <f>IF($Q911="","",IFERROR(IF(OR(AND($T911&gt;=DATEVALUE("10/1/20"&amp;RIGHT(BR$1,2)),$T911&lt;=DATEVALUE("9/30/20"&amp;RIGHT(BS$1,2))),AND($U911&gt;=DATEVALUE("10/1/20"&amp;RIGHT(BR$1,2)),$U911&lt;=DATEVALUE("9/30/20"&amp;RIGHT(BS$1,2))),AND($T911&lt;=DATEVALUE("10/1/20"&amp;RIGHT(BR$1,2)),$U911&gt;=DATEVALUE("9/30/20"&amp;RIGHT(BS$1,2)))),
IF(AND($T911&gt;=DATEVALUE("10/1/20"&amp;RIGHT(BR$1,2)),$U911&lt;=DATEVALUE("9/30/20"&amp;RIGHT(BS$1,2))),NETWORKDAYS($T911,$U911,Holidays!$J$3:$J$937),
IF(AND($T911&lt;DATEVALUE("10/1/20"&amp;RIGHT(BR$1,2)),$U911&lt;=DATEVALUE("9/30/20"&amp;RIGHT(BS$1,2))),NETWORKDAYS(DATEVALUE("10/1/20"&amp;RIGHT(BR$1,2)),$U911,Holidays!$J$3:$J$937),
IF($T911&lt;DATEVALUE("10/1/20"&amp;RIGHT(BR$1,2)),NETWORKDAYS(DATEVALUE("10/1/20"&amp;RIGHT(BR$1,2)),DATEVALUE("9/30/20"&amp;RIGHT(BS$1,2)),Holidays!$J$3:$J$937),
IF($T911&gt;=DATEVALUE("10/1/20"&amp;RIGHT(BR$1,2)),NETWORKDAYS($T911,DATEVALUE("9/30/20"&amp;RIGHT(BS$1,2)),Holidays!$J$3:$J$937),"")))),"")/(NETWORKDAYS($T911,$U911,Holidays!$J$3:$J$937)),0))</f>
        <v/>
      </c>
      <c r="BT911" s="87" t="str">
        <f>IF($Q911="","",IFERROR(IF(OR(AND($T911&gt;=DATEVALUE("10/1/20"&amp;RIGHT(BS$1,2)),$T911&lt;=DATEVALUE("9/30/20"&amp;RIGHT(BT$1,2))),AND($U911&gt;=DATEVALUE("10/1/20"&amp;RIGHT(BS$1,2)),$U911&lt;=DATEVALUE("9/30/20"&amp;RIGHT(BT$1,2))),AND($T911&lt;=DATEVALUE("10/1/20"&amp;RIGHT(BS$1,2)),$U911&gt;=DATEVALUE("9/30/20"&amp;RIGHT(BT$1,2)))),
IF(AND($T911&gt;=DATEVALUE("10/1/20"&amp;RIGHT(BS$1,2)),$U911&lt;=DATEVALUE("9/30/20"&amp;RIGHT(BT$1,2))),NETWORKDAYS($T911,$U911,Holidays!$J$3:$J$937),
IF(AND($T911&lt;DATEVALUE("10/1/20"&amp;RIGHT(BS$1,2)),$U911&lt;=DATEVALUE("9/30/20"&amp;RIGHT(BT$1,2))),NETWORKDAYS(DATEVALUE("10/1/20"&amp;RIGHT(BS$1,2)),$U911,Holidays!$J$3:$J$937),
IF($T911&lt;DATEVALUE("10/1/20"&amp;RIGHT(BS$1,2)),NETWORKDAYS(DATEVALUE("10/1/20"&amp;RIGHT(BS$1,2)),DATEVALUE("9/30/20"&amp;RIGHT(BT$1,2)),Holidays!$J$3:$J$937),
IF($T911&gt;=DATEVALUE("10/1/20"&amp;RIGHT(BS$1,2)),NETWORKDAYS($T911,DATEVALUE("9/30/20"&amp;RIGHT(BT$1,2)),Holidays!$J$3:$J$937),"")))),"")/(NETWORKDAYS($T911,$U911,Holidays!$J$3:$J$937)),0))</f>
        <v/>
      </c>
      <c r="BU911" s="87" t="str">
        <f>IF($Q911="","",IFERROR(IF(OR(AND($T911&gt;=DATEVALUE("10/1/20"&amp;RIGHT(BT$1,2)),$T911&lt;=DATEVALUE("9/30/20"&amp;RIGHT(BU$1,2))),AND($U911&gt;=DATEVALUE("10/1/20"&amp;RIGHT(BT$1,2)),$U911&lt;=DATEVALUE("9/30/20"&amp;RIGHT(BU$1,2))),AND($T911&lt;=DATEVALUE("10/1/20"&amp;RIGHT(BT$1,2)),$U911&gt;=DATEVALUE("9/30/20"&amp;RIGHT(BU$1,2)))),
IF(AND($T911&gt;=DATEVALUE("10/1/20"&amp;RIGHT(BT$1,2)),$U911&lt;=DATEVALUE("9/30/20"&amp;RIGHT(BU$1,2))),NETWORKDAYS($T911,$U911,Holidays!$J$3:$J$937),
IF(AND($T911&lt;DATEVALUE("10/1/20"&amp;RIGHT(BT$1,2)),$U911&lt;=DATEVALUE("9/30/20"&amp;RIGHT(BU$1,2))),NETWORKDAYS(DATEVALUE("10/1/20"&amp;RIGHT(BT$1,2)),$U911,Holidays!$J$3:$J$937),
IF($T911&lt;DATEVALUE("10/1/20"&amp;RIGHT(BT$1,2)),NETWORKDAYS(DATEVALUE("10/1/20"&amp;RIGHT(BT$1,2)),DATEVALUE("9/30/20"&amp;RIGHT(BU$1,2)),Holidays!$J$3:$J$937),
IF($T911&gt;=DATEVALUE("10/1/20"&amp;RIGHT(BT$1,2)),NETWORKDAYS($T911,DATEVALUE("9/30/20"&amp;RIGHT(BU$1,2)),Holidays!$J$3:$J$937),"")))),"")/(NETWORKDAYS($T911,$U911,Holidays!$J$3:$J$937)),0))</f>
        <v/>
      </c>
      <c r="BV911" s="87" t="str">
        <f>IF($Q911="","",IFERROR(IF(OR(AND($T911&gt;=DATEVALUE("10/1/20"&amp;RIGHT(BU$1,2)),$T911&lt;=DATEVALUE("9/30/20"&amp;RIGHT(BV$1,2))),AND($U911&gt;=DATEVALUE("10/1/20"&amp;RIGHT(BU$1,2)),$U911&lt;=DATEVALUE("9/30/20"&amp;RIGHT(BV$1,2))),AND($T911&lt;=DATEVALUE("10/1/20"&amp;RIGHT(BU$1,2)),$U911&gt;=DATEVALUE("9/30/20"&amp;RIGHT(BV$1,2)))),
IF(AND($T911&gt;=DATEVALUE("10/1/20"&amp;RIGHT(BU$1,2)),$U911&lt;=DATEVALUE("9/30/20"&amp;RIGHT(BV$1,2))),NETWORKDAYS($T911,$U911,Holidays!$J$3:$J$937),
IF(AND($T911&lt;DATEVALUE("10/1/20"&amp;RIGHT(BU$1,2)),$U911&lt;=DATEVALUE("9/30/20"&amp;RIGHT(BV$1,2))),NETWORKDAYS(DATEVALUE("10/1/20"&amp;RIGHT(BU$1,2)),$U911,Holidays!$J$3:$J$937),
IF($T911&lt;DATEVALUE("10/1/20"&amp;RIGHT(BU$1,2)),NETWORKDAYS(DATEVALUE("10/1/20"&amp;RIGHT(BU$1,2)),DATEVALUE("9/30/20"&amp;RIGHT(BV$1,2)),Holidays!$J$3:$J$937),
IF($T911&gt;=DATEVALUE("10/1/20"&amp;RIGHT(BU$1,2)),NETWORKDAYS($T911,DATEVALUE("9/30/20"&amp;RIGHT(BV$1,2)),Holidays!$J$3:$J$937),"")))),"")/(NETWORKDAYS($T911,$U911,Holidays!$J$3:$J$937)),0))</f>
        <v/>
      </c>
      <c r="BW911" s="87" t="str">
        <f>IF($Q911="","",IFERROR(IF(OR(AND($T911&gt;=DATEVALUE("10/1/20"&amp;RIGHT(BV$1,2)),$T911&lt;=DATEVALUE("9/30/20"&amp;RIGHT(BW$1,2))),AND($U911&gt;=DATEVALUE("10/1/20"&amp;RIGHT(BV$1,2)),$U911&lt;=DATEVALUE("9/30/20"&amp;RIGHT(BW$1,2))),AND($T911&lt;=DATEVALUE("10/1/20"&amp;RIGHT(BV$1,2)),$U911&gt;=DATEVALUE("9/30/20"&amp;RIGHT(BW$1,2)))),
IF(AND($T911&gt;=DATEVALUE("10/1/20"&amp;RIGHT(BV$1,2)),$U911&lt;=DATEVALUE("9/30/20"&amp;RIGHT(BW$1,2))),NETWORKDAYS($T911,$U911,Holidays!$J$3:$J$937),
IF(AND($T911&lt;DATEVALUE("10/1/20"&amp;RIGHT(BV$1,2)),$U911&lt;=DATEVALUE("9/30/20"&amp;RIGHT(BW$1,2))),NETWORKDAYS(DATEVALUE("10/1/20"&amp;RIGHT(BV$1,2)),$U911,Holidays!$J$3:$J$937),
IF($T911&lt;DATEVALUE("10/1/20"&amp;RIGHT(BV$1,2)),NETWORKDAYS(DATEVALUE("10/1/20"&amp;RIGHT(BV$1,2)),DATEVALUE("9/30/20"&amp;RIGHT(BW$1,2)),Holidays!$J$3:$J$937),
IF($T911&gt;=DATEVALUE("10/1/20"&amp;RIGHT(BV$1,2)),NETWORKDAYS($T911,DATEVALUE("9/30/20"&amp;RIGHT(BW$1,2)),Holidays!$J$3:$J$937),"")))),"")/(NETWORKDAYS($T911,$U911,Holidays!$J$3:$J$937)),0))</f>
        <v/>
      </c>
      <c r="BX911" s="87" t="str">
        <f>IF($Q911="","",IFERROR(IF(OR(AND($T911&gt;=DATEVALUE("10/1/20"&amp;RIGHT(BW$1,2)),$T911&lt;=DATEVALUE("9/30/20"&amp;RIGHT(BX$1,2))),AND($U911&gt;=DATEVALUE("10/1/20"&amp;RIGHT(BW$1,2)),$U911&lt;=DATEVALUE("9/30/20"&amp;RIGHT(BX$1,2))),AND($T911&lt;=DATEVALUE("10/1/20"&amp;RIGHT(BW$1,2)),$U911&gt;=DATEVALUE("9/30/20"&amp;RIGHT(BX$1,2)))),
IF(AND($T911&gt;=DATEVALUE("10/1/20"&amp;RIGHT(BW$1,2)),$U911&lt;=DATEVALUE("9/30/20"&amp;RIGHT(BX$1,2))),NETWORKDAYS($T911,$U911,Holidays!$J$3:$J$937),
IF(AND($T911&lt;DATEVALUE("10/1/20"&amp;RIGHT(BW$1,2)),$U911&lt;=DATEVALUE("9/30/20"&amp;RIGHT(BX$1,2))),NETWORKDAYS(DATEVALUE("10/1/20"&amp;RIGHT(BW$1,2)),$U911,Holidays!$J$3:$J$937),
IF($T911&lt;DATEVALUE("10/1/20"&amp;RIGHT(BW$1,2)),NETWORKDAYS(DATEVALUE("10/1/20"&amp;RIGHT(BW$1,2)),DATEVALUE("9/30/20"&amp;RIGHT(BX$1,2)),Holidays!$J$3:$J$937),
IF($T911&gt;=DATEVALUE("10/1/20"&amp;RIGHT(BW$1,2)),NETWORKDAYS($T911,DATEVALUE("9/30/20"&amp;RIGHT(BX$1,2)),Holidays!$J$3:$J$937),"")))),"")/(NETWORKDAYS($T911,$U911,Holidays!$J$3:$J$937)),0))</f>
        <v/>
      </c>
      <c r="BY911" s="87" t="str">
        <f>IF($Q911="","",IFERROR(IF(OR(AND($T911&gt;=DATEVALUE("10/1/20"&amp;RIGHT(BX$1,2)),$T911&lt;=DATEVALUE("9/30/20"&amp;RIGHT(BY$1,2))),AND($U911&gt;=DATEVALUE("10/1/20"&amp;RIGHT(BX$1,2)),$U911&lt;=DATEVALUE("9/30/20"&amp;RIGHT(BY$1,2))),AND($T911&lt;=DATEVALUE("10/1/20"&amp;RIGHT(BX$1,2)),$U911&gt;=DATEVALUE("9/30/20"&amp;RIGHT(BY$1,2)))),
IF(AND($T911&gt;=DATEVALUE("10/1/20"&amp;RIGHT(BX$1,2)),$U911&lt;=DATEVALUE("9/30/20"&amp;RIGHT(BY$1,2))),NETWORKDAYS($T911,$U911,Holidays!$J$3:$J$937),
IF(AND($T911&lt;DATEVALUE("10/1/20"&amp;RIGHT(BX$1,2)),$U911&lt;=DATEVALUE("9/30/20"&amp;RIGHT(BY$1,2))),NETWORKDAYS(DATEVALUE("10/1/20"&amp;RIGHT(BX$1,2)),$U911,Holidays!$J$3:$J$937),
IF($T911&lt;DATEVALUE("10/1/20"&amp;RIGHT(BX$1,2)),NETWORKDAYS(DATEVALUE("10/1/20"&amp;RIGHT(BX$1,2)),DATEVALUE("9/30/20"&amp;RIGHT(BY$1,2)),Holidays!$J$3:$J$937),
IF($T911&gt;=DATEVALUE("10/1/20"&amp;RIGHT(BX$1,2)),NETWORKDAYS($T911,DATEVALUE("9/30/20"&amp;RIGHT(BY$1,2)),Holidays!$J$3:$J$937),"")))),"")/(NETWORKDAYS($T911,$U911,Holidays!$J$3:$J$937)),0))</f>
        <v/>
      </c>
      <c r="BZ911" s="87" t="str">
        <f>IF($Q911="","",IFERROR(IF(OR(AND($T911&gt;=DATEVALUE("10/1/20"&amp;RIGHT(BY$1,2)),$T911&lt;=DATEVALUE("9/30/20"&amp;RIGHT(BZ$1,2))),AND($U911&gt;=DATEVALUE("10/1/20"&amp;RIGHT(BY$1,2)),$U911&lt;=DATEVALUE("9/30/20"&amp;RIGHT(BZ$1,2))),AND($T911&lt;=DATEVALUE("10/1/20"&amp;RIGHT(BY$1,2)),$U911&gt;=DATEVALUE("9/30/20"&amp;RIGHT(BZ$1,2)))),
IF(AND($T911&gt;=DATEVALUE("10/1/20"&amp;RIGHT(BY$1,2)),$U911&lt;=DATEVALUE("9/30/20"&amp;RIGHT(BZ$1,2))),NETWORKDAYS($T911,$U911,Holidays!$J$3:$J$937),
IF(AND($T911&lt;DATEVALUE("10/1/20"&amp;RIGHT(BY$1,2)),$U911&lt;=DATEVALUE("9/30/20"&amp;RIGHT(BZ$1,2))),NETWORKDAYS(DATEVALUE("10/1/20"&amp;RIGHT(BY$1,2)),$U911,Holidays!$J$3:$J$937),
IF($T911&lt;DATEVALUE("10/1/20"&amp;RIGHT(BY$1,2)),NETWORKDAYS(DATEVALUE("10/1/20"&amp;RIGHT(BY$1,2)),DATEVALUE("9/30/20"&amp;RIGHT(BZ$1,2)),Holidays!$J$3:$J$937),
IF($T911&gt;=DATEVALUE("10/1/20"&amp;RIGHT(BY$1,2)),NETWORKDAYS($T911,DATEVALUE("9/30/20"&amp;RIGHT(BZ$1,2)),Holidays!$J$3:$J$937),"")))),"")/(NETWORKDAYS($T911,$U911,Holidays!$J$3:$J$937)),0))</f>
        <v/>
      </c>
      <c r="CA911" s="87" t="str">
        <f>IF($Q911="","",IFERROR(IF(OR(AND($T911&gt;=DATEVALUE("10/1/20"&amp;RIGHT(BZ$1,2)),$T911&lt;=DATEVALUE("9/30/20"&amp;RIGHT(CA$1,2))),AND($U911&gt;=DATEVALUE("10/1/20"&amp;RIGHT(BZ$1,2)),$U911&lt;=DATEVALUE("9/30/20"&amp;RIGHT(CA$1,2))),AND($T911&lt;=DATEVALUE("10/1/20"&amp;RIGHT(BZ$1,2)),$U911&gt;=DATEVALUE("9/30/20"&amp;RIGHT(CA$1,2)))),
IF(AND($T911&gt;=DATEVALUE("10/1/20"&amp;RIGHT(BZ$1,2)),$U911&lt;=DATEVALUE("9/30/20"&amp;RIGHT(CA$1,2))),NETWORKDAYS($T911,$U911,Holidays!$J$3:$J$937),
IF(AND($T911&lt;DATEVALUE("10/1/20"&amp;RIGHT(BZ$1,2)),$U911&lt;=DATEVALUE("9/30/20"&amp;RIGHT(CA$1,2))),NETWORKDAYS(DATEVALUE("10/1/20"&amp;RIGHT(BZ$1,2)),$U911,Holidays!$J$3:$J$937),
IF($T911&lt;DATEVALUE("10/1/20"&amp;RIGHT(BZ$1,2)),NETWORKDAYS(DATEVALUE("10/1/20"&amp;RIGHT(BZ$1,2)),DATEVALUE("9/30/20"&amp;RIGHT(CA$1,2)),Holidays!$J$3:$J$937),
IF($T911&gt;=DATEVALUE("10/1/20"&amp;RIGHT(BZ$1,2)),NETWORKDAYS($T911,DATEVALUE("9/30/20"&amp;RIGHT(CA$1,2)),Holidays!$J$3:$J$937),"")))),"")/(NETWORKDAYS($T911,$U911,Holidays!$J$3:$J$937)),0))</f>
        <v/>
      </c>
      <c r="CB911" s="87" t="str">
        <f>IF($Q911="","",IFERROR(IF(OR(AND($T911&gt;=DATEVALUE("10/1/20"&amp;RIGHT(CA$1,2)),$T911&lt;=DATEVALUE("9/30/20"&amp;RIGHT(CB$1,2))),AND($U911&gt;=DATEVALUE("10/1/20"&amp;RIGHT(CA$1,2)),$U911&lt;=DATEVALUE("9/30/20"&amp;RIGHT(CB$1,2))),AND($T911&lt;=DATEVALUE("10/1/20"&amp;RIGHT(CA$1,2)),$U911&gt;=DATEVALUE("9/30/20"&amp;RIGHT(CB$1,2)))),
IF(AND($T911&gt;=DATEVALUE("10/1/20"&amp;RIGHT(CA$1,2)),$U911&lt;=DATEVALUE("9/30/20"&amp;RIGHT(CB$1,2))),NETWORKDAYS($T911,$U911,Holidays!$J$3:$J$937),
IF(AND($T911&lt;DATEVALUE("10/1/20"&amp;RIGHT(CA$1,2)),$U911&lt;=DATEVALUE("9/30/20"&amp;RIGHT(CB$1,2))),NETWORKDAYS(DATEVALUE("10/1/20"&amp;RIGHT(CA$1,2)),$U911,Holidays!$J$3:$J$937),
IF($T911&lt;DATEVALUE("10/1/20"&amp;RIGHT(CA$1,2)),NETWORKDAYS(DATEVALUE("10/1/20"&amp;RIGHT(CA$1,2)),DATEVALUE("9/30/20"&amp;RIGHT(CB$1,2)),Holidays!$J$3:$J$937),
IF($T911&gt;=DATEVALUE("10/1/20"&amp;RIGHT(CA$1,2)),NETWORKDAYS($T911,DATEVALUE("9/30/20"&amp;RIGHT(CB$1,2)),Holidays!$J$3:$J$937),"")))),"")/(NETWORKDAYS($T911,$U911,Holidays!$J$3:$J$937)),0))</f>
        <v/>
      </c>
    </row>
    <row r="912" spans="1:80">
      <c r="A912" s="97"/>
      <c r="B912" s="98" t="str">
        <f ca="1">IF(NOT($A912=""),OFFSET('WBS Reference &amp; User Procedure'!$A$1,MATCH($A912,'WBS Reference &amp; User Procedure'!$A:$A,0)-1,1),"")</f>
        <v/>
      </c>
      <c r="D912" s="97"/>
      <c r="T912" s="104" t="str">
        <f>IF(NOT(Q912=""),IF(NOT($S912=""),$S912,#REF!),"")</f>
        <v/>
      </c>
      <c r="U912" s="104" t="str">
        <f>IF(NOT(Q912=""),WORKDAY(T912,Q912,Holidays!$J$3:$J$937),"")</f>
        <v/>
      </c>
      <c r="V912" s="104"/>
      <c r="W912" s="104"/>
      <c r="X912" s="101" t="str">
        <f t="shared" si="197"/>
        <v/>
      </c>
      <c r="AL912" s="87" t="str">
        <f t="shared" ca="1" si="194"/>
        <v/>
      </c>
      <c r="AN912" s="87" t="str">
        <f t="shared" ca="1" si="204"/>
        <v/>
      </c>
      <c r="AO912" s="87" t="str">
        <f t="shared" ca="1" si="204"/>
        <v/>
      </c>
      <c r="AP912" s="87" t="str">
        <f t="shared" ca="1" si="204"/>
        <v/>
      </c>
      <c r="AQ912" s="87" t="str">
        <f t="shared" ca="1" si="204"/>
        <v/>
      </c>
      <c r="AR912" s="87" t="str">
        <f t="shared" ca="1" si="204"/>
        <v/>
      </c>
      <c r="AS912" s="87" t="str">
        <f t="shared" ca="1" si="204"/>
        <v/>
      </c>
      <c r="AT912" s="87" t="str">
        <f t="shared" ca="1" si="204"/>
        <v/>
      </c>
      <c r="AU912" s="87" t="str">
        <f t="shared" ca="1" si="204"/>
        <v/>
      </c>
      <c r="AV912" s="87" t="str">
        <f t="shared" ca="1" si="204"/>
        <v/>
      </c>
      <c r="AW912" s="87" t="str">
        <f t="shared" ca="1" si="204"/>
        <v/>
      </c>
      <c r="AX912" s="87" t="str">
        <f t="shared" ca="1" si="205"/>
        <v/>
      </c>
      <c r="AY912" s="87" t="str">
        <f t="shared" ca="1" si="205"/>
        <v/>
      </c>
      <c r="AZ912" s="87" t="str">
        <f t="shared" ca="1" si="205"/>
        <v/>
      </c>
      <c r="BA912" s="87" t="str">
        <f t="shared" ca="1" si="205"/>
        <v/>
      </c>
      <c r="BB912" s="87" t="str">
        <f t="shared" ca="1" si="205"/>
        <v/>
      </c>
      <c r="BC912" s="87" t="str">
        <f t="shared" ca="1" si="205"/>
        <v/>
      </c>
      <c r="BD912" s="87" t="str">
        <f t="shared" ca="1" si="205"/>
        <v/>
      </c>
      <c r="BE912" s="87" t="str">
        <f t="shared" ca="1" si="205"/>
        <v/>
      </c>
      <c r="BF912" s="87" t="str">
        <f t="shared" ca="1" si="205"/>
        <v/>
      </c>
      <c r="BG912" s="87" t="str">
        <f t="shared" ca="1" si="205"/>
        <v/>
      </c>
      <c r="BI912" s="87" t="str">
        <f>IF($Q912="","",IFERROR(IF(OR(AND($T912&gt;=DATEVALUE("10/1/20"&amp;RIGHT(BH$1,2)),$T912&lt;=DATEVALUE("9/30/20"&amp;RIGHT(BI$1,2))),AND($U912&gt;=DATEVALUE("10/1/20"&amp;RIGHT(BH$1,2)),$U912&lt;=DATEVALUE("9/30/20"&amp;RIGHT(BI$1,2))),AND($T912&lt;=DATEVALUE("10/1/20"&amp;RIGHT(BH$1,2)),$U912&gt;=DATEVALUE("9/30/20"&amp;RIGHT(BI$1,2)))),
IF(AND($T912&gt;=DATEVALUE("10/1/20"&amp;RIGHT(BH$1,2)),$U912&lt;=DATEVALUE("9/30/20"&amp;RIGHT(BI$1,2))),NETWORKDAYS($T912,$U912,Holidays!$J$3:$J$937),
IF(AND($T912&lt;DATEVALUE("10/1/20"&amp;RIGHT(BH$1,2)),$U912&lt;=DATEVALUE("9/30/20"&amp;RIGHT(BI$1,2))),NETWORKDAYS(DATEVALUE("10/1/20"&amp;RIGHT(BH$1,2)),$U912,Holidays!$J$3:$J$937),
IF($T912&lt;DATEVALUE("10/1/20"&amp;RIGHT(BH$1,2)),NETWORKDAYS(DATEVALUE("10/1/20"&amp;RIGHT(BH$1,2)),DATEVALUE("9/30/20"&amp;RIGHT(BI$1,2)),Holidays!$J$3:$J$937),
IF($T912&gt;=DATEVALUE("10/1/20"&amp;RIGHT(BH$1,2)),NETWORKDAYS($T912,DATEVALUE("9/30/20"&amp;RIGHT(BI$1,2)),Holidays!$J$3:$J$937),"")))),"")/(NETWORKDAYS($T912,$U912,Holidays!$J$3:$J$937)),0))</f>
        <v/>
      </c>
      <c r="BJ912" s="87" t="str">
        <f>IF($Q912="","",IFERROR(IF(OR(AND($T912&gt;=DATEVALUE("10/1/20"&amp;RIGHT(BI$1,2)),$T912&lt;=DATEVALUE("9/30/20"&amp;RIGHT(BJ$1,2))),AND($U912&gt;=DATEVALUE("10/1/20"&amp;RIGHT(BI$1,2)),$U912&lt;=DATEVALUE("9/30/20"&amp;RIGHT(BJ$1,2))),AND($T912&lt;=DATEVALUE("10/1/20"&amp;RIGHT(BI$1,2)),$U912&gt;=DATEVALUE("9/30/20"&amp;RIGHT(BJ$1,2)))),
IF(AND($T912&gt;=DATEVALUE("10/1/20"&amp;RIGHT(BI$1,2)),$U912&lt;=DATEVALUE("9/30/20"&amp;RIGHT(BJ$1,2))),NETWORKDAYS($T912,$U912,Holidays!$J$3:$J$937),
IF(AND($T912&lt;DATEVALUE("10/1/20"&amp;RIGHT(BI$1,2)),$U912&lt;=DATEVALUE("9/30/20"&amp;RIGHT(BJ$1,2))),NETWORKDAYS(DATEVALUE("10/1/20"&amp;RIGHT(BI$1,2)),$U912,Holidays!$J$3:$J$937),
IF($T912&lt;DATEVALUE("10/1/20"&amp;RIGHT(BI$1,2)),NETWORKDAYS(DATEVALUE("10/1/20"&amp;RIGHT(BI$1,2)),DATEVALUE("9/30/20"&amp;RIGHT(BJ$1,2)),Holidays!$J$3:$J$937),
IF($T912&gt;=DATEVALUE("10/1/20"&amp;RIGHT(BI$1,2)),NETWORKDAYS($T912,DATEVALUE("9/30/20"&amp;RIGHT(BJ$1,2)),Holidays!$J$3:$J$937),"")))),"")/(NETWORKDAYS($T912,$U912,Holidays!$J$3:$J$937)),0))</f>
        <v/>
      </c>
      <c r="BK912" s="87" t="str">
        <f>IF($Q912="","",IFERROR(IF(OR(AND($T912&gt;=DATEVALUE("10/1/20"&amp;RIGHT(BJ$1,2)),$T912&lt;=DATEVALUE("9/30/20"&amp;RIGHT(BK$1,2))),AND($U912&gt;=DATEVALUE("10/1/20"&amp;RIGHT(BJ$1,2)),$U912&lt;=DATEVALUE("9/30/20"&amp;RIGHT(BK$1,2))),AND($T912&lt;=DATEVALUE("10/1/20"&amp;RIGHT(BJ$1,2)),$U912&gt;=DATEVALUE("9/30/20"&amp;RIGHT(BK$1,2)))),
IF(AND($T912&gt;=DATEVALUE("10/1/20"&amp;RIGHT(BJ$1,2)),$U912&lt;=DATEVALUE("9/30/20"&amp;RIGHT(BK$1,2))),NETWORKDAYS($T912,$U912,Holidays!$J$3:$J$937),
IF(AND($T912&lt;DATEVALUE("10/1/20"&amp;RIGHT(BJ$1,2)),$U912&lt;=DATEVALUE("9/30/20"&amp;RIGHT(BK$1,2))),NETWORKDAYS(DATEVALUE("10/1/20"&amp;RIGHT(BJ$1,2)),$U912,Holidays!$J$3:$J$937),
IF($T912&lt;DATEVALUE("10/1/20"&amp;RIGHT(BJ$1,2)),NETWORKDAYS(DATEVALUE("10/1/20"&amp;RIGHT(BJ$1,2)),DATEVALUE("9/30/20"&amp;RIGHT(BK$1,2)),Holidays!$J$3:$J$937),
IF($T912&gt;=DATEVALUE("10/1/20"&amp;RIGHT(BJ$1,2)),NETWORKDAYS($T912,DATEVALUE("9/30/20"&amp;RIGHT(BK$1,2)),Holidays!$J$3:$J$937),"")))),"")/(NETWORKDAYS($T912,$U912,Holidays!$J$3:$J$937)),0))</f>
        <v/>
      </c>
      <c r="BL912" s="87" t="str">
        <f>IF($Q912="","",IFERROR(IF(OR(AND($T912&gt;=DATEVALUE("10/1/20"&amp;RIGHT(BK$1,2)),$T912&lt;=DATEVALUE("9/30/20"&amp;RIGHT(BL$1,2))),AND($U912&gt;=DATEVALUE("10/1/20"&amp;RIGHT(BK$1,2)),$U912&lt;=DATEVALUE("9/30/20"&amp;RIGHT(BL$1,2))),AND($T912&lt;=DATEVALUE("10/1/20"&amp;RIGHT(BK$1,2)),$U912&gt;=DATEVALUE("9/30/20"&amp;RIGHT(BL$1,2)))),
IF(AND($T912&gt;=DATEVALUE("10/1/20"&amp;RIGHT(BK$1,2)),$U912&lt;=DATEVALUE("9/30/20"&amp;RIGHT(BL$1,2))),NETWORKDAYS($T912,$U912,Holidays!$J$3:$J$937),
IF(AND($T912&lt;DATEVALUE("10/1/20"&amp;RIGHT(BK$1,2)),$U912&lt;=DATEVALUE("9/30/20"&amp;RIGHT(BL$1,2))),NETWORKDAYS(DATEVALUE("10/1/20"&amp;RIGHT(BK$1,2)),$U912,Holidays!$J$3:$J$937),
IF($T912&lt;DATEVALUE("10/1/20"&amp;RIGHT(BK$1,2)),NETWORKDAYS(DATEVALUE("10/1/20"&amp;RIGHT(BK$1,2)),DATEVALUE("9/30/20"&amp;RIGHT(BL$1,2)),Holidays!$J$3:$J$937),
IF($T912&gt;=DATEVALUE("10/1/20"&amp;RIGHT(BK$1,2)),NETWORKDAYS($T912,DATEVALUE("9/30/20"&amp;RIGHT(BL$1,2)),Holidays!$J$3:$J$937),"")))),"")/(NETWORKDAYS($T912,$U912,Holidays!$J$3:$J$937)),0))</f>
        <v/>
      </c>
      <c r="BM912" s="87" t="str">
        <f>IF($Q912="","",IFERROR(IF(OR(AND($T912&gt;=DATEVALUE("10/1/20"&amp;RIGHT(BL$1,2)),$T912&lt;=DATEVALUE("9/30/20"&amp;RIGHT(BM$1,2))),AND($U912&gt;=DATEVALUE("10/1/20"&amp;RIGHT(BL$1,2)),$U912&lt;=DATEVALUE("9/30/20"&amp;RIGHT(BM$1,2))),AND($T912&lt;=DATEVALUE("10/1/20"&amp;RIGHT(BL$1,2)),$U912&gt;=DATEVALUE("9/30/20"&amp;RIGHT(BM$1,2)))),
IF(AND($T912&gt;=DATEVALUE("10/1/20"&amp;RIGHT(BL$1,2)),$U912&lt;=DATEVALUE("9/30/20"&amp;RIGHT(BM$1,2))),NETWORKDAYS($T912,$U912,Holidays!$J$3:$J$937),
IF(AND($T912&lt;DATEVALUE("10/1/20"&amp;RIGHT(BL$1,2)),$U912&lt;=DATEVALUE("9/30/20"&amp;RIGHT(BM$1,2))),NETWORKDAYS(DATEVALUE("10/1/20"&amp;RIGHT(BL$1,2)),$U912,Holidays!$J$3:$J$937),
IF($T912&lt;DATEVALUE("10/1/20"&amp;RIGHT(BL$1,2)),NETWORKDAYS(DATEVALUE("10/1/20"&amp;RIGHT(BL$1,2)),DATEVALUE("9/30/20"&amp;RIGHT(BM$1,2)),Holidays!$J$3:$J$937),
IF($T912&gt;=DATEVALUE("10/1/20"&amp;RIGHT(BL$1,2)),NETWORKDAYS($T912,DATEVALUE("9/30/20"&amp;RIGHT(BM$1,2)),Holidays!$J$3:$J$937),"")))),"")/(NETWORKDAYS($T912,$U912,Holidays!$J$3:$J$937)),0))</f>
        <v/>
      </c>
      <c r="BN912" s="87" t="str">
        <f>IF($Q912="","",IFERROR(IF(OR(AND($T912&gt;=DATEVALUE("10/1/20"&amp;RIGHT(BM$1,2)),$T912&lt;=DATEVALUE("9/30/20"&amp;RIGHT(BN$1,2))),AND($U912&gt;=DATEVALUE("10/1/20"&amp;RIGHT(BM$1,2)),$U912&lt;=DATEVALUE("9/30/20"&amp;RIGHT(BN$1,2))),AND($T912&lt;=DATEVALUE("10/1/20"&amp;RIGHT(BM$1,2)),$U912&gt;=DATEVALUE("9/30/20"&amp;RIGHT(BN$1,2)))),
IF(AND($T912&gt;=DATEVALUE("10/1/20"&amp;RIGHT(BM$1,2)),$U912&lt;=DATEVALUE("9/30/20"&amp;RIGHT(BN$1,2))),NETWORKDAYS($T912,$U912,Holidays!$J$3:$J$937),
IF(AND($T912&lt;DATEVALUE("10/1/20"&amp;RIGHT(BM$1,2)),$U912&lt;=DATEVALUE("9/30/20"&amp;RIGHT(BN$1,2))),NETWORKDAYS(DATEVALUE("10/1/20"&amp;RIGHT(BM$1,2)),$U912,Holidays!$J$3:$J$937),
IF($T912&lt;DATEVALUE("10/1/20"&amp;RIGHT(BM$1,2)),NETWORKDAYS(DATEVALUE("10/1/20"&amp;RIGHT(BM$1,2)),DATEVALUE("9/30/20"&amp;RIGHT(BN$1,2)),Holidays!$J$3:$J$937),
IF($T912&gt;=DATEVALUE("10/1/20"&amp;RIGHT(BM$1,2)),NETWORKDAYS($T912,DATEVALUE("9/30/20"&amp;RIGHT(BN$1,2)),Holidays!$J$3:$J$937),"")))),"")/(NETWORKDAYS($T912,$U912,Holidays!$J$3:$J$937)),0))</f>
        <v/>
      </c>
      <c r="BO912" s="87" t="str">
        <f>IF($Q912="","",IFERROR(IF(OR(AND($T912&gt;=DATEVALUE("10/1/20"&amp;RIGHT(BN$1,2)),$T912&lt;=DATEVALUE("9/30/20"&amp;RIGHT(BO$1,2))),AND($U912&gt;=DATEVALUE("10/1/20"&amp;RIGHT(BN$1,2)),$U912&lt;=DATEVALUE("9/30/20"&amp;RIGHT(BO$1,2))),AND($T912&lt;=DATEVALUE("10/1/20"&amp;RIGHT(BN$1,2)),$U912&gt;=DATEVALUE("9/30/20"&amp;RIGHT(BO$1,2)))),
IF(AND($T912&gt;=DATEVALUE("10/1/20"&amp;RIGHT(BN$1,2)),$U912&lt;=DATEVALUE("9/30/20"&amp;RIGHT(BO$1,2))),NETWORKDAYS($T912,$U912,Holidays!$J$3:$J$937),
IF(AND($T912&lt;DATEVALUE("10/1/20"&amp;RIGHT(BN$1,2)),$U912&lt;=DATEVALUE("9/30/20"&amp;RIGHT(BO$1,2))),NETWORKDAYS(DATEVALUE("10/1/20"&amp;RIGHT(BN$1,2)),$U912,Holidays!$J$3:$J$937),
IF($T912&lt;DATEVALUE("10/1/20"&amp;RIGHT(BN$1,2)),NETWORKDAYS(DATEVALUE("10/1/20"&amp;RIGHT(BN$1,2)),DATEVALUE("9/30/20"&amp;RIGHT(BO$1,2)),Holidays!$J$3:$J$937),
IF($T912&gt;=DATEVALUE("10/1/20"&amp;RIGHT(BN$1,2)),NETWORKDAYS($T912,DATEVALUE("9/30/20"&amp;RIGHT(BO$1,2)),Holidays!$J$3:$J$937),"")))),"")/(NETWORKDAYS($T912,$U912,Holidays!$J$3:$J$937)),0))</f>
        <v/>
      </c>
      <c r="BP912" s="87" t="str">
        <f>IF($Q912="","",IFERROR(IF(OR(AND($T912&gt;=DATEVALUE("10/1/20"&amp;RIGHT(BO$1,2)),$T912&lt;=DATEVALUE("9/30/20"&amp;RIGHT(BP$1,2))),AND($U912&gt;=DATEVALUE("10/1/20"&amp;RIGHT(BO$1,2)),$U912&lt;=DATEVALUE("9/30/20"&amp;RIGHT(BP$1,2))),AND($T912&lt;=DATEVALUE("10/1/20"&amp;RIGHT(BO$1,2)),$U912&gt;=DATEVALUE("9/30/20"&amp;RIGHT(BP$1,2)))),
IF(AND($T912&gt;=DATEVALUE("10/1/20"&amp;RIGHT(BO$1,2)),$U912&lt;=DATEVALUE("9/30/20"&amp;RIGHT(BP$1,2))),NETWORKDAYS($T912,$U912,Holidays!$J$3:$J$937),
IF(AND($T912&lt;DATEVALUE("10/1/20"&amp;RIGHT(BO$1,2)),$U912&lt;=DATEVALUE("9/30/20"&amp;RIGHT(BP$1,2))),NETWORKDAYS(DATEVALUE("10/1/20"&amp;RIGHT(BO$1,2)),$U912,Holidays!$J$3:$J$937),
IF($T912&lt;DATEVALUE("10/1/20"&amp;RIGHT(BO$1,2)),NETWORKDAYS(DATEVALUE("10/1/20"&amp;RIGHT(BO$1,2)),DATEVALUE("9/30/20"&amp;RIGHT(BP$1,2)),Holidays!$J$3:$J$937),
IF($T912&gt;=DATEVALUE("10/1/20"&amp;RIGHT(BO$1,2)),NETWORKDAYS($T912,DATEVALUE("9/30/20"&amp;RIGHT(BP$1,2)),Holidays!$J$3:$J$937),"")))),"")/(NETWORKDAYS($T912,$U912,Holidays!$J$3:$J$937)),0))</f>
        <v/>
      </c>
      <c r="BQ912" s="87" t="str">
        <f>IF($Q912="","",IFERROR(IF(OR(AND($T912&gt;=DATEVALUE("10/1/20"&amp;RIGHT(BP$1,2)),$T912&lt;=DATEVALUE("9/30/20"&amp;RIGHT(BQ$1,2))),AND($U912&gt;=DATEVALUE("10/1/20"&amp;RIGHT(BP$1,2)),$U912&lt;=DATEVALUE("9/30/20"&amp;RIGHT(BQ$1,2))),AND($T912&lt;=DATEVALUE("10/1/20"&amp;RIGHT(BP$1,2)),$U912&gt;=DATEVALUE("9/30/20"&amp;RIGHT(BQ$1,2)))),
IF(AND($T912&gt;=DATEVALUE("10/1/20"&amp;RIGHT(BP$1,2)),$U912&lt;=DATEVALUE("9/30/20"&amp;RIGHT(BQ$1,2))),NETWORKDAYS($T912,$U912,Holidays!$J$3:$J$937),
IF(AND($T912&lt;DATEVALUE("10/1/20"&amp;RIGHT(BP$1,2)),$U912&lt;=DATEVALUE("9/30/20"&amp;RIGHT(BQ$1,2))),NETWORKDAYS(DATEVALUE("10/1/20"&amp;RIGHT(BP$1,2)),$U912,Holidays!$J$3:$J$937),
IF($T912&lt;DATEVALUE("10/1/20"&amp;RIGHT(BP$1,2)),NETWORKDAYS(DATEVALUE("10/1/20"&amp;RIGHT(BP$1,2)),DATEVALUE("9/30/20"&amp;RIGHT(BQ$1,2)),Holidays!$J$3:$J$937),
IF($T912&gt;=DATEVALUE("10/1/20"&amp;RIGHT(BP$1,2)),NETWORKDAYS($T912,DATEVALUE("9/30/20"&amp;RIGHT(BQ$1,2)),Holidays!$J$3:$J$937),"")))),"")/(NETWORKDAYS($T912,$U912,Holidays!$J$3:$J$937)),0))</f>
        <v/>
      </c>
      <c r="BR912" s="87" t="str">
        <f>IF($Q912="","",IFERROR(IF(OR(AND($T912&gt;=DATEVALUE("10/1/20"&amp;RIGHT(BQ$1,2)),$T912&lt;=DATEVALUE("9/30/20"&amp;RIGHT(BR$1,2))),AND($U912&gt;=DATEVALUE("10/1/20"&amp;RIGHT(BQ$1,2)),$U912&lt;=DATEVALUE("9/30/20"&amp;RIGHT(BR$1,2))),AND($T912&lt;=DATEVALUE("10/1/20"&amp;RIGHT(BQ$1,2)),$U912&gt;=DATEVALUE("9/30/20"&amp;RIGHT(BR$1,2)))),
IF(AND($T912&gt;=DATEVALUE("10/1/20"&amp;RIGHT(BQ$1,2)),$U912&lt;=DATEVALUE("9/30/20"&amp;RIGHT(BR$1,2))),NETWORKDAYS($T912,$U912,Holidays!$J$3:$J$937),
IF(AND($T912&lt;DATEVALUE("10/1/20"&amp;RIGHT(BQ$1,2)),$U912&lt;=DATEVALUE("9/30/20"&amp;RIGHT(BR$1,2))),NETWORKDAYS(DATEVALUE("10/1/20"&amp;RIGHT(BQ$1,2)),$U912,Holidays!$J$3:$J$937),
IF($T912&lt;DATEVALUE("10/1/20"&amp;RIGHT(BQ$1,2)),NETWORKDAYS(DATEVALUE("10/1/20"&amp;RIGHT(BQ$1,2)),DATEVALUE("9/30/20"&amp;RIGHT(BR$1,2)),Holidays!$J$3:$J$937),
IF($T912&gt;=DATEVALUE("10/1/20"&amp;RIGHT(BQ$1,2)),NETWORKDAYS($T912,DATEVALUE("9/30/20"&amp;RIGHT(BR$1,2)),Holidays!$J$3:$J$937),"")))),"")/(NETWORKDAYS($T912,$U912,Holidays!$J$3:$J$937)),0))</f>
        <v/>
      </c>
      <c r="BS912" s="87" t="str">
        <f>IF($Q912="","",IFERROR(IF(OR(AND($T912&gt;=DATEVALUE("10/1/20"&amp;RIGHT(BR$1,2)),$T912&lt;=DATEVALUE("9/30/20"&amp;RIGHT(BS$1,2))),AND($U912&gt;=DATEVALUE("10/1/20"&amp;RIGHT(BR$1,2)),$U912&lt;=DATEVALUE("9/30/20"&amp;RIGHT(BS$1,2))),AND($T912&lt;=DATEVALUE("10/1/20"&amp;RIGHT(BR$1,2)),$U912&gt;=DATEVALUE("9/30/20"&amp;RIGHT(BS$1,2)))),
IF(AND($T912&gt;=DATEVALUE("10/1/20"&amp;RIGHT(BR$1,2)),$U912&lt;=DATEVALUE("9/30/20"&amp;RIGHT(BS$1,2))),NETWORKDAYS($T912,$U912,Holidays!$J$3:$J$937),
IF(AND($T912&lt;DATEVALUE("10/1/20"&amp;RIGHT(BR$1,2)),$U912&lt;=DATEVALUE("9/30/20"&amp;RIGHT(BS$1,2))),NETWORKDAYS(DATEVALUE("10/1/20"&amp;RIGHT(BR$1,2)),$U912,Holidays!$J$3:$J$937),
IF($T912&lt;DATEVALUE("10/1/20"&amp;RIGHT(BR$1,2)),NETWORKDAYS(DATEVALUE("10/1/20"&amp;RIGHT(BR$1,2)),DATEVALUE("9/30/20"&amp;RIGHT(BS$1,2)),Holidays!$J$3:$J$937),
IF($T912&gt;=DATEVALUE("10/1/20"&amp;RIGHT(BR$1,2)),NETWORKDAYS($T912,DATEVALUE("9/30/20"&amp;RIGHT(BS$1,2)),Holidays!$J$3:$J$937),"")))),"")/(NETWORKDAYS($T912,$U912,Holidays!$J$3:$J$937)),0))</f>
        <v/>
      </c>
      <c r="BT912" s="87" t="str">
        <f>IF($Q912="","",IFERROR(IF(OR(AND($T912&gt;=DATEVALUE("10/1/20"&amp;RIGHT(BS$1,2)),$T912&lt;=DATEVALUE("9/30/20"&amp;RIGHT(BT$1,2))),AND($U912&gt;=DATEVALUE("10/1/20"&amp;RIGHT(BS$1,2)),$U912&lt;=DATEVALUE("9/30/20"&amp;RIGHT(BT$1,2))),AND($T912&lt;=DATEVALUE("10/1/20"&amp;RIGHT(BS$1,2)),$U912&gt;=DATEVALUE("9/30/20"&amp;RIGHT(BT$1,2)))),
IF(AND($T912&gt;=DATEVALUE("10/1/20"&amp;RIGHT(BS$1,2)),$U912&lt;=DATEVALUE("9/30/20"&amp;RIGHT(BT$1,2))),NETWORKDAYS($T912,$U912,Holidays!$J$3:$J$937),
IF(AND($T912&lt;DATEVALUE("10/1/20"&amp;RIGHT(BS$1,2)),$U912&lt;=DATEVALUE("9/30/20"&amp;RIGHT(BT$1,2))),NETWORKDAYS(DATEVALUE("10/1/20"&amp;RIGHT(BS$1,2)),$U912,Holidays!$J$3:$J$937),
IF($T912&lt;DATEVALUE("10/1/20"&amp;RIGHT(BS$1,2)),NETWORKDAYS(DATEVALUE("10/1/20"&amp;RIGHT(BS$1,2)),DATEVALUE("9/30/20"&amp;RIGHT(BT$1,2)),Holidays!$J$3:$J$937),
IF($T912&gt;=DATEVALUE("10/1/20"&amp;RIGHT(BS$1,2)),NETWORKDAYS($T912,DATEVALUE("9/30/20"&amp;RIGHT(BT$1,2)),Holidays!$J$3:$J$937),"")))),"")/(NETWORKDAYS($T912,$U912,Holidays!$J$3:$J$937)),0))</f>
        <v/>
      </c>
      <c r="BU912" s="87" t="str">
        <f>IF($Q912="","",IFERROR(IF(OR(AND($T912&gt;=DATEVALUE("10/1/20"&amp;RIGHT(BT$1,2)),$T912&lt;=DATEVALUE("9/30/20"&amp;RIGHT(BU$1,2))),AND($U912&gt;=DATEVALUE("10/1/20"&amp;RIGHT(BT$1,2)),$U912&lt;=DATEVALUE("9/30/20"&amp;RIGHT(BU$1,2))),AND($T912&lt;=DATEVALUE("10/1/20"&amp;RIGHT(BT$1,2)),$U912&gt;=DATEVALUE("9/30/20"&amp;RIGHT(BU$1,2)))),
IF(AND($T912&gt;=DATEVALUE("10/1/20"&amp;RIGHT(BT$1,2)),$U912&lt;=DATEVALUE("9/30/20"&amp;RIGHT(BU$1,2))),NETWORKDAYS($T912,$U912,Holidays!$J$3:$J$937),
IF(AND($T912&lt;DATEVALUE("10/1/20"&amp;RIGHT(BT$1,2)),$U912&lt;=DATEVALUE("9/30/20"&amp;RIGHT(BU$1,2))),NETWORKDAYS(DATEVALUE("10/1/20"&amp;RIGHT(BT$1,2)),$U912,Holidays!$J$3:$J$937),
IF($T912&lt;DATEVALUE("10/1/20"&amp;RIGHT(BT$1,2)),NETWORKDAYS(DATEVALUE("10/1/20"&amp;RIGHT(BT$1,2)),DATEVALUE("9/30/20"&amp;RIGHT(BU$1,2)),Holidays!$J$3:$J$937),
IF($T912&gt;=DATEVALUE("10/1/20"&amp;RIGHT(BT$1,2)),NETWORKDAYS($T912,DATEVALUE("9/30/20"&amp;RIGHT(BU$1,2)),Holidays!$J$3:$J$937),"")))),"")/(NETWORKDAYS($T912,$U912,Holidays!$J$3:$J$937)),0))</f>
        <v/>
      </c>
      <c r="BV912" s="87" t="str">
        <f>IF($Q912="","",IFERROR(IF(OR(AND($T912&gt;=DATEVALUE("10/1/20"&amp;RIGHT(BU$1,2)),$T912&lt;=DATEVALUE("9/30/20"&amp;RIGHT(BV$1,2))),AND($U912&gt;=DATEVALUE("10/1/20"&amp;RIGHT(BU$1,2)),$U912&lt;=DATEVALUE("9/30/20"&amp;RIGHT(BV$1,2))),AND($T912&lt;=DATEVALUE("10/1/20"&amp;RIGHT(BU$1,2)),$U912&gt;=DATEVALUE("9/30/20"&amp;RIGHT(BV$1,2)))),
IF(AND($T912&gt;=DATEVALUE("10/1/20"&amp;RIGHT(BU$1,2)),$U912&lt;=DATEVALUE("9/30/20"&amp;RIGHT(BV$1,2))),NETWORKDAYS($T912,$U912,Holidays!$J$3:$J$937),
IF(AND($T912&lt;DATEVALUE("10/1/20"&amp;RIGHT(BU$1,2)),$U912&lt;=DATEVALUE("9/30/20"&amp;RIGHT(BV$1,2))),NETWORKDAYS(DATEVALUE("10/1/20"&amp;RIGHT(BU$1,2)),$U912,Holidays!$J$3:$J$937),
IF($T912&lt;DATEVALUE("10/1/20"&amp;RIGHT(BU$1,2)),NETWORKDAYS(DATEVALUE("10/1/20"&amp;RIGHT(BU$1,2)),DATEVALUE("9/30/20"&amp;RIGHT(BV$1,2)),Holidays!$J$3:$J$937),
IF($T912&gt;=DATEVALUE("10/1/20"&amp;RIGHT(BU$1,2)),NETWORKDAYS($T912,DATEVALUE("9/30/20"&amp;RIGHT(BV$1,2)),Holidays!$J$3:$J$937),"")))),"")/(NETWORKDAYS($T912,$U912,Holidays!$J$3:$J$937)),0))</f>
        <v/>
      </c>
      <c r="BW912" s="87" t="str">
        <f>IF($Q912="","",IFERROR(IF(OR(AND($T912&gt;=DATEVALUE("10/1/20"&amp;RIGHT(BV$1,2)),$T912&lt;=DATEVALUE("9/30/20"&amp;RIGHT(BW$1,2))),AND($U912&gt;=DATEVALUE("10/1/20"&amp;RIGHT(BV$1,2)),$U912&lt;=DATEVALUE("9/30/20"&amp;RIGHT(BW$1,2))),AND($T912&lt;=DATEVALUE("10/1/20"&amp;RIGHT(BV$1,2)),$U912&gt;=DATEVALUE("9/30/20"&amp;RIGHT(BW$1,2)))),
IF(AND($T912&gt;=DATEVALUE("10/1/20"&amp;RIGHT(BV$1,2)),$U912&lt;=DATEVALUE("9/30/20"&amp;RIGHT(BW$1,2))),NETWORKDAYS($T912,$U912,Holidays!$J$3:$J$937),
IF(AND($T912&lt;DATEVALUE("10/1/20"&amp;RIGHT(BV$1,2)),$U912&lt;=DATEVALUE("9/30/20"&amp;RIGHT(BW$1,2))),NETWORKDAYS(DATEVALUE("10/1/20"&amp;RIGHT(BV$1,2)),$U912,Holidays!$J$3:$J$937),
IF($T912&lt;DATEVALUE("10/1/20"&amp;RIGHT(BV$1,2)),NETWORKDAYS(DATEVALUE("10/1/20"&amp;RIGHT(BV$1,2)),DATEVALUE("9/30/20"&amp;RIGHT(BW$1,2)),Holidays!$J$3:$J$937),
IF($T912&gt;=DATEVALUE("10/1/20"&amp;RIGHT(BV$1,2)),NETWORKDAYS($T912,DATEVALUE("9/30/20"&amp;RIGHT(BW$1,2)),Holidays!$J$3:$J$937),"")))),"")/(NETWORKDAYS($T912,$U912,Holidays!$J$3:$J$937)),0))</f>
        <v/>
      </c>
      <c r="BX912" s="87" t="str">
        <f>IF($Q912="","",IFERROR(IF(OR(AND($T912&gt;=DATEVALUE("10/1/20"&amp;RIGHT(BW$1,2)),$T912&lt;=DATEVALUE("9/30/20"&amp;RIGHT(BX$1,2))),AND($U912&gt;=DATEVALUE("10/1/20"&amp;RIGHT(BW$1,2)),$U912&lt;=DATEVALUE("9/30/20"&amp;RIGHT(BX$1,2))),AND($T912&lt;=DATEVALUE("10/1/20"&amp;RIGHT(BW$1,2)),$U912&gt;=DATEVALUE("9/30/20"&amp;RIGHT(BX$1,2)))),
IF(AND($T912&gt;=DATEVALUE("10/1/20"&amp;RIGHT(BW$1,2)),$U912&lt;=DATEVALUE("9/30/20"&amp;RIGHT(BX$1,2))),NETWORKDAYS($T912,$U912,Holidays!$J$3:$J$937),
IF(AND($T912&lt;DATEVALUE("10/1/20"&amp;RIGHT(BW$1,2)),$U912&lt;=DATEVALUE("9/30/20"&amp;RIGHT(BX$1,2))),NETWORKDAYS(DATEVALUE("10/1/20"&amp;RIGHT(BW$1,2)),$U912,Holidays!$J$3:$J$937),
IF($T912&lt;DATEVALUE("10/1/20"&amp;RIGHT(BW$1,2)),NETWORKDAYS(DATEVALUE("10/1/20"&amp;RIGHT(BW$1,2)),DATEVALUE("9/30/20"&amp;RIGHT(BX$1,2)),Holidays!$J$3:$J$937),
IF($T912&gt;=DATEVALUE("10/1/20"&amp;RIGHT(BW$1,2)),NETWORKDAYS($T912,DATEVALUE("9/30/20"&amp;RIGHT(BX$1,2)),Holidays!$J$3:$J$937),"")))),"")/(NETWORKDAYS($T912,$U912,Holidays!$J$3:$J$937)),0))</f>
        <v/>
      </c>
      <c r="BY912" s="87" t="str">
        <f>IF($Q912="","",IFERROR(IF(OR(AND($T912&gt;=DATEVALUE("10/1/20"&amp;RIGHT(BX$1,2)),$T912&lt;=DATEVALUE("9/30/20"&amp;RIGHT(BY$1,2))),AND($U912&gt;=DATEVALUE("10/1/20"&amp;RIGHT(BX$1,2)),$U912&lt;=DATEVALUE("9/30/20"&amp;RIGHT(BY$1,2))),AND($T912&lt;=DATEVALUE("10/1/20"&amp;RIGHT(BX$1,2)),$U912&gt;=DATEVALUE("9/30/20"&amp;RIGHT(BY$1,2)))),
IF(AND($T912&gt;=DATEVALUE("10/1/20"&amp;RIGHT(BX$1,2)),$U912&lt;=DATEVALUE("9/30/20"&amp;RIGHT(BY$1,2))),NETWORKDAYS($T912,$U912,Holidays!$J$3:$J$937),
IF(AND($T912&lt;DATEVALUE("10/1/20"&amp;RIGHT(BX$1,2)),$U912&lt;=DATEVALUE("9/30/20"&amp;RIGHT(BY$1,2))),NETWORKDAYS(DATEVALUE("10/1/20"&amp;RIGHT(BX$1,2)),$U912,Holidays!$J$3:$J$937),
IF($T912&lt;DATEVALUE("10/1/20"&amp;RIGHT(BX$1,2)),NETWORKDAYS(DATEVALUE("10/1/20"&amp;RIGHT(BX$1,2)),DATEVALUE("9/30/20"&amp;RIGHT(BY$1,2)),Holidays!$J$3:$J$937),
IF($T912&gt;=DATEVALUE("10/1/20"&amp;RIGHT(BX$1,2)),NETWORKDAYS($T912,DATEVALUE("9/30/20"&amp;RIGHT(BY$1,2)),Holidays!$J$3:$J$937),"")))),"")/(NETWORKDAYS($T912,$U912,Holidays!$J$3:$J$937)),0))</f>
        <v/>
      </c>
      <c r="BZ912" s="87" t="str">
        <f>IF($Q912="","",IFERROR(IF(OR(AND($T912&gt;=DATEVALUE("10/1/20"&amp;RIGHT(BY$1,2)),$T912&lt;=DATEVALUE("9/30/20"&amp;RIGHT(BZ$1,2))),AND($U912&gt;=DATEVALUE("10/1/20"&amp;RIGHT(BY$1,2)),$U912&lt;=DATEVALUE("9/30/20"&amp;RIGHT(BZ$1,2))),AND($T912&lt;=DATEVALUE("10/1/20"&amp;RIGHT(BY$1,2)),$U912&gt;=DATEVALUE("9/30/20"&amp;RIGHT(BZ$1,2)))),
IF(AND($T912&gt;=DATEVALUE("10/1/20"&amp;RIGHT(BY$1,2)),$U912&lt;=DATEVALUE("9/30/20"&amp;RIGHT(BZ$1,2))),NETWORKDAYS($T912,$U912,Holidays!$J$3:$J$937),
IF(AND($T912&lt;DATEVALUE("10/1/20"&amp;RIGHT(BY$1,2)),$U912&lt;=DATEVALUE("9/30/20"&amp;RIGHT(BZ$1,2))),NETWORKDAYS(DATEVALUE("10/1/20"&amp;RIGHT(BY$1,2)),$U912,Holidays!$J$3:$J$937),
IF($T912&lt;DATEVALUE("10/1/20"&amp;RIGHT(BY$1,2)),NETWORKDAYS(DATEVALUE("10/1/20"&amp;RIGHT(BY$1,2)),DATEVALUE("9/30/20"&amp;RIGHT(BZ$1,2)),Holidays!$J$3:$J$937),
IF($T912&gt;=DATEVALUE("10/1/20"&amp;RIGHT(BY$1,2)),NETWORKDAYS($T912,DATEVALUE("9/30/20"&amp;RIGHT(BZ$1,2)),Holidays!$J$3:$J$937),"")))),"")/(NETWORKDAYS($T912,$U912,Holidays!$J$3:$J$937)),0))</f>
        <v/>
      </c>
      <c r="CA912" s="87" t="str">
        <f>IF($Q912="","",IFERROR(IF(OR(AND($T912&gt;=DATEVALUE("10/1/20"&amp;RIGHT(BZ$1,2)),$T912&lt;=DATEVALUE("9/30/20"&amp;RIGHT(CA$1,2))),AND($U912&gt;=DATEVALUE("10/1/20"&amp;RIGHT(BZ$1,2)),$U912&lt;=DATEVALUE("9/30/20"&amp;RIGHT(CA$1,2))),AND($T912&lt;=DATEVALUE("10/1/20"&amp;RIGHT(BZ$1,2)),$U912&gt;=DATEVALUE("9/30/20"&amp;RIGHT(CA$1,2)))),
IF(AND($T912&gt;=DATEVALUE("10/1/20"&amp;RIGHT(BZ$1,2)),$U912&lt;=DATEVALUE("9/30/20"&amp;RIGHT(CA$1,2))),NETWORKDAYS($T912,$U912,Holidays!$J$3:$J$937),
IF(AND($T912&lt;DATEVALUE("10/1/20"&amp;RIGHT(BZ$1,2)),$U912&lt;=DATEVALUE("9/30/20"&amp;RIGHT(CA$1,2))),NETWORKDAYS(DATEVALUE("10/1/20"&amp;RIGHT(BZ$1,2)),$U912,Holidays!$J$3:$J$937),
IF($T912&lt;DATEVALUE("10/1/20"&amp;RIGHT(BZ$1,2)),NETWORKDAYS(DATEVALUE("10/1/20"&amp;RIGHT(BZ$1,2)),DATEVALUE("9/30/20"&amp;RIGHT(CA$1,2)),Holidays!$J$3:$J$937),
IF($T912&gt;=DATEVALUE("10/1/20"&amp;RIGHT(BZ$1,2)),NETWORKDAYS($T912,DATEVALUE("9/30/20"&amp;RIGHT(CA$1,2)),Holidays!$J$3:$J$937),"")))),"")/(NETWORKDAYS($T912,$U912,Holidays!$J$3:$J$937)),0))</f>
        <v/>
      </c>
      <c r="CB912" s="87" t="str">
        <f>IF($Q912="","",IFERROR(IF(OR(AND($T912&gt;=DATEVALUE("10/1/20"&amp;RIGHT(CA$1,2)),$T912&lt;=DATEVALUE("9/30/20"&amp;RIGHT(CB$1,2))),AND($U912&gt;=DATEVALUE("10/1/20"&amp;RIGHT(CA$1,2)),$U912&lt;=DATEVALUE("9/30/20"&amp;RIGHT(CB$1,2))),AND($T912&lt;=DATEVALUE("10/1/20"&amp;RIGHT(CA$1,2)),$U912&gt;=DATEVALUE("9/30/20"&amp;RIGHT(CB$1,2)))),
IF(AND($T912&gt;=DATEVALUE("10/1/20"&amp;RIGHT(CA$1,2)),$U912&lt;=DATEVALUE("9/30/20"&amp;RIGHT(CB$1,2))),NETWORKDAYS($T912,$U912,Holidays!$J$3:$J$937),
IF(AND($T912&lt;DATEVALUE("10/1/20"&amp;RIGHT(CA$1,2)),$U912&lt;=DATEVALUE("9/30/20"&amp;RIGHT(CB$1,2))),NETWORKDAYS(DATEVALUE("10/1/20"&amp;RIGHT(CA$1,2)),$U912,Holidays!$J$3:$J$937),
IF($T912&lt;DATEVALUE("10/1/20"&amp;RIGHT(CA$1,2)),NETWORKDAYS(DATEVALUE("10/1/20"&amp;RIGHT(CA$1,2)),DATEVALUE("9/30/20"&amp;RIGHT(CB$1,2)),Holidays!$J$3:$J$937),
IF($T912&gt;=DATEVALUE("10/1/20"&amp;RIGHT(CA$1,2)),NETWORKDAYS($T912,DATEVALUE("9/30/20"&amp;RIGHT(CB$1,2)),Holidays!$J$3:$J$937),"")))),"")/(NETWORKDAYS($T912,$U912,Holidays!$J$3:$J$937)),0))</f>
        <v/>
      </c>
    </row>
    <row r="913" spans="1:80">
      <c r="A913" s="97"/>
      <c r="B913" s="98" t="str">
        <f ca="1">IF(NOT($A913=""),OFFSET('WBS Reference &amp; User Procedure'!$A$1,MATCH($A913,'WBS Reference &amp; User Procedure'!$A:$A,0)-1,1),"")</f>
        <v/>
      </c>
      <c r="D913" s="97"/>
      <c r="T913" s="104" t="str">
        <f>IF(NOT(Q913=""),IF(NOT($S913=""),$S913,#REF!),"")</f>
        <v/>
      </c>
      <c r="U913" s="104" t="str">
        <f>IF(NOT(Q913=""),WORKDAY(T913,Q913,Holidays!$J$3:$J$937),"")</f>
        <v/>
      </c>
      <c r="V913" s="104"/>
      <c r="W913" s="104"/>
      <c r="X913" s="101" t="str">
        <f t="shared" si="197"/>
        <v/>
      </c>
      <c r="AL913" s="87" t="str">
        <f t="shared" ca="1" si="194"/>
        <v/>
      </c>
      <c r="AN913" s="87" t="str">
        <f t="shared" ca="1" si="204"/>
        <v/>
      </c>
      <c r="AO913" s="87" t="str">
        <f t="shared" ca="1" si="204"/>
        <v/>
      </c>
      <c r="AP913" s="87" t="str">
        <f t="shared" ca="1" si="204"/>
        <v/>
      </c>
      <c r="AQ913" s="87" t="str">
        <f t="shared" ca="1" si="204"/>
        <v/>
      </c>
      <c r="AR913" s="87" t="str">
        <f t="shared" ca="1" si="204"/>
        <v/>
      </c>
      <c r="AS913" s="87" t="str">
        <f t="shared" ca="1" si="204"/>
        <v/>
      </c>
      <c r="AT913" s="87" t="str">
        <f t="shared" ca="1" si="204"/>
        <v/>
      </c>
      <c r="AU913" s="87" t="str">
        <f t="shared" ca="1" si="204"/>
        <v/>
      </c>
      <c r="AV913" s="87" t="str">
        <f t="shared" ca="1" si="204"/>
        <v/>
      </c>
      <c r="AW913" s="87" t="str">
        <f t="shared" ca="1" si="204"/>
        <v/>
      </c>
      <c r="AX913" s="87" t="str">
        <f t="shared" ca="1" si="205"/>
        <v/>
      </c>
      <c r="AY913" s="87" t="str">
        <f t="shared" ca="1" si="205"/>
        <v/>
      </c>
      <c r="AZ913" s="87" t="str">
        <f t="shared" ca="1" si="205"/>
        <v/>
      </c>
      <c r="BA913" s="87" t="str">
        <f t="shared" ca="1" si="205"/>
        <v/>
      </c>
      <c r="BB913" s="87" t="str">
        <f t="shared" ca="1" si="205"/>
        <v/>
      </c>
      <c r="BC913" s="87" t="str">
        <f t="shared" ca="1" si="205"/>
        <v/>
      </c>
      <c r="BD913" s="87" t="str">
        <f t="shared" ca="1" si="205"/>
        <v/>
      </c>
      <c r="BE913" s="87" t="str">
        <f t="shared" ca="1" si="205"/>
        <v/>
      </c>
      <c r="BF913" s="87" t="str">
        <f t="shared" ca="1" si="205"/>
        <v/>
      </c>
      <c r="BG913" s="87" t="str">
        <f t="shared" ca="1" si="205"/>
        <v/>
      </c>
      <c r="BI913" s="87" t="str">
        <f>IF($Q913="","",IFERROR(IF(OR(AND($T913&gt;=DATEVALUE("10/1/20"&amp;RIGHT(BH$1,2)),$T913&lt;=DATEVALUE("9/30/20"&amp;RIGHT(BI$1,2))),AND($U913&gt;=DATEVALUE("10/1/20"&amp;RIGHT(BH$1,2)),$U913&lt;=DATEVALUE("9/30/20"&amp;RIGHT(BI$1,2))),AND($T913&lt;=DATEVALUE("10/1/20"&amp;RIGHT(BH$1,2)),$U913&gt;=DATEVALUE("9/30/20"&amp;RIGHT(BI$1,2)))),
IF(AND($T913&gt;=DATEVALUE("10/1/20"&amp;RIGHT(BH$1,2)),$U913&lt;=DATEVALUE("9/30/20"&amp;RIGHT(BI$1,2))),NETWORKDAYS($T913,$U913,Holidays!$J$3:$J$937),
IF(AND($T913&lt;DATEVALUE("10/1/20"&amp;RIGHT(BH$1,2)),$U913&lt;=DATEVALUE("9/30/20"&amp;RIGHT(BI$1,2))),NETWORKDAYS(DATEVALUE("10/1/20"&amp;RIGHT(BH$1,2)),$U913,Holidays!$J$3:$J$937),
IF($T913&lt;DATEVALUE("10/1/20"&amp;RIGHT(BH$1,2)),NETWORKDAYS(DATEVALUE("10/1/20"&amp;RIGHT(BH$1,2)),DATEVALUE("9/30/20"&amp;RIGHT(BI$1,2)),Holidays!$J$3:$J$937),
IF($T913&gt;=DATEVALUE("10/1/20"&amp;RIGHT(BH$1,2)),NETWORKDAYS($T913,DATEVALUE("9/30/20"&amp;RIGHT(BI$1,2)),Holidays!$J$3:$J$937),"")))),"")/(NETWORKDAYS($T913,$U913,Holidays!$J$3:$J$937)),0))</f>
        <v/>
      </c>
      <c r="BJ913" s="87" t="str">
        <f>IF($Q913="","",IFERROR(IF(OR(AND($T913&gt;=DATEVALUE("10/1/20"&amp;RIGHT(BI$1,2)),$T913&lt;=DATEVALUE("9/30/20"&amp;RIGHT(BJ$1,2))),AND($U913&gt;=DATEVALUE("10/1/20"&amp;RIGHT(BI$1,2)),$U913&lt;=DATEVALUE("9/30/20"&amp;RIGHT(BJ$1,2))),AND($T913&lt;=DATEVALUE("10/1/20"&amp;RIGHT(BI$1,2)),$U913&gt;=DATEVALUE("9/30/20"&amp;RIGHT(BJ$1,2)))),
IF(AND($T913&gt;=DATEVALUE("10/1/20"&amp;RIGHT(BI$1,2)),$U913&lt;=DATEVALUE("9/30/20"&amp;RIGHT(BJ$1,2))),NETWORKDAYS($T913,$U913,Holidays!$J$3:$J$937),
IF(AND($T913&lt;DATEVALUE("10/1/20"&amp;RIGHT(BI$1,2)),$U913&lt;=DATEVALUE("9/30/20"&amp;RIGHT(BJ$1,2))),NETWORKDAYS(DATEVALUE("10/1/20"&amp;RIGHT(BI$1,2)),$U913,Holidays!$J$3:$J$937),
IF($T913&lt;DATEVALUE("10/1/20"&amp;RIGHT(BI$1,2)),NETWORKDAYS(DATEVALUE("10/1/20"&amp;RIGHT(BI$1,2)),DATEVALUE("9/30/20"&amp;RIGHT(BJ$1,2)),Holidays!$J$3:$J$937),
IF($T913&gt;=DATEVALUE("10/1/20"&amp;RIGHT(BI$1,2)),NETWORKDAYS($T913,DATEVALUE("9/30/20"&amp;RIGHT(BJ$1,2)),Holidays!$J$3:$J$937),"")))),"")/(NETWORKDAYS($T913,$U913,Holidays!$J$3:$J$937)),0))</f>
        <v/>
      </c>
      <c r="BK913" s="87" t="str">
        <f>IF($Q913="","",IFERROR(IF(OR(AND($T913&gt;=DATEVALUE("10/1/20"&amp;RIGHT(BJ$1,2)),$T913&lt;=DATEVALUE("9/30/20"&amp;RIGHT(BK$1,2))),AND($U913&gt;=DATEVALUE("10/1/20"&amp;RIGHT(BJ$1,2)),$U913&lt;=DATEVALUE("9/30/20"&amp;RIGHT(BK$1,2))),AND($T913&lt;=DATEVALUE("10/1/20"&amp;RIGHT(BJ$1,2)),$U913&gt;=DATEVALUE("9/30/20"&amp;RIGHT(BK$1,2)))),
IF(AND($T913&gt;=DATEVALUE("10/1/20"&amp;RIGHT(BJ$1,2)),$U913&lt;=DATEVALUE("9/30/20"&amp;RIGHT(BK$1,2))),NETWORKDAYS($T913,$U913,Holidays!$J$3:$J$937),
IF(AND($T913&lt;DATEVALUE("10/1/20"&amp;RIGHT(BJ$1,2)),$U913&lt;=DATEVALUE("9/30/20"&amp;RIGHT(BK$1,2))),NETWORKDAYS(DATEVALUE("10/1/20"&amp;RIGHT(BJ$1,2)),$U913,Holidays!$J$3:$J$937),
IF($T913&lt;DATEVALUE("10/1/20"&amp;RIGHT(BJ$1,2)),NETWORKDAYS(DATEVALUE("10/1/20"&amp;RIGHT(BJ$1,2)),DATEVALUE("9/30/20"&amp;RIGHT(BK$1,2)),Holidays!$J$3:$J$937),
IF($T913&gt;=DATEVALUE("10/1/20"&amp;RIGHT(BJ$1,2)),NETWORKDAYS($T913,DATEVALUE("9/30/20"&amp;RIGHT(BK$1,2)),Holidays!$J$3:$J$937),"")))),"")/(NETWORKDAYS($T913,$U913,Holidays!$J$3:$J$937)),0))</f>
        <v/>
      </c>
      <c r="BL913" s="87" t="str">
        <f>IF($Q913="","",IFERROR(IF(OR(AND($T913&gt;=DATEVALUE("10/1/20"&amp;RIGHT(BK$1,2)),$T913&lt;=DATEVALUE("9/30/20"&amp;RIGHT(BL$1,2))),AND($U913&gt;=DATEVALUE("10/1/20"&amp;RIGHT(BK$1,2)),$U913&lt;=DATEVALUE("9/30/20"&amp;RIGHT(BL$1,2))),AND($T913&lt;=DATEVALUE("10/1/20"&amp;RIGHT(BK$1,2)),$U913&gt;=DATEVALUE("9/30/20"&amp;RIGHT(BL$1,2)))),
IF(AND($T913&gt;=DATEVALUE("10/1/20"&amp;RIGHT(BK$1,2)),$U913&lt;=DATEVALUE("9/30/20"&amp;RIGHT(BL$1,2))),NETWORKDAYS($T913,$U913,Holidays!$J$3:$J$937),
IF(AND($T913&lt;DATEVALUE("10/1/20"&amp;RIGHT(BK$1,2)),$U913&lt;=DATEVALUE("9/30/20"&amp;RIGHT(BL$1,2))),NETWORKDAYS(DATEVALUE("10/1/20"&amp;RIGHT(BK$1,2)),$U913,Holidays!$J$3:$J$937),
IF($T913&lt;DATEVALUE("10/1/20"&amp;RIGHT(BK$1,2)),NETWORKDAYS(DATEVALUE("10/1/20"&amp;RIGHT(BK$1,2)),DATEVALUE("9/30/20"&amp;RIGHT(BL$1,2)),Holidays!$J$3:$J$937),
IF($T913&gt;=DATEVALUE("10/1/20"&amp;RIGHT(BK$1,2)),NETWORKDAYS($T913,DATEVALUE("9/30/20"&amp;RIGHT(BL$1,2)),Holidays!$J$3:$J$937),"")))),"")/(NETWORKDAYS($T913,$U913,Holidays!$J$3:$J$937)),0))</f>
        <v/>
      </c>
      <c r="BM913" s="87" t="str">
        <f>IF($Q913="","",IFERROR(IF(OR(AND($T913&gt;=DATEVALUE("10/1/20"&amp;RIGHT(BL$1,2)),$T913&lt;=DATEVALUE("9/30/20"&amp;RIGHT(BM$1,2))),AND($U913&gt;=DATEVALUE("10/1/20"&amp;RIGHT(BL$1,2)),$U913&lt;=DATEVALUE("9/30/20"&amp;RIGHT(BM$1,2))),AND($T913&lt;=DATEVALUE("10/1/20"&amp;RIGHT(BL$1,2)),$U913&gt;=DATEVALUE("9/30/20"&amp;RIGHT(BM$1,2)))),
IF(AND($T913&gt;=DATEVALUE("10/1/20"&amp;RIGHT(BL$1,2)),$U913&lt;=DATEVALUE("9/30/20"&amp;RIGHT(BM$1,2))),NETWORKDAYS($T913,$U913,Holidays!$J$3:$J$937),
IF(AND($T913&lt;DATEVALUE("10/1/20"&amp;RIGHT(BL$1,2)),$U913&lt;=DATEVALUE("9/30/20"&amp;RIGHT(BM$1,2))),NETWORKDAYS(DATEVALUE("10/1/20"&amp;RIGHT(BL$1,2)),$U913,Holidays!$J$3:$J$937),
IF($T913&lt;DATEVALUE("10/1/20"&amp;RIGHT(BL$1,2)),NETWORKDAYS(DATEVALUE("10/1/20"&amp;RIGHT(BL$1,2)),DATEVALUE("9/30/20"&amp;RIGHT(BM$1,2)),Holidays!$J$3:$J$937),
IF($T913&gt;=DATEVALUE("10/1/20"&amp;RIGHT(BL$1,2)),NETWORKDAYS($T913,DATEVALUE("9/30/20"&amp;RIGHT(BM$1,2)),Holidays!$J$3:$J$937),"")))),"")/(NETWORKDAYS($T913,$U913,Holidays!$J$3:$J$937)),0))</f>
        <v/>
      </c>
      <c r="BN913" s="87" t="str">
        <f>IF($Q913="","",IFERROR(IF(OR(AND($T913&gt;=DATEVALUE("10/1/20"&amp;RIGHT(BM$1,2)),$T913&lt;=DATEVALUE("9/30/20"&amp;RIGHT(BN$1,2))),AND($U913&gt;=DATEVALUE("10/1/20"&amp;RIGHT(BM$1,2)),$U913&lt;=DATEVALUE("9/30/20"&amp;RIGHT(BN$1,2))),AND($T913&lt;=DATEVALUE("10/1/20"&amp;RIGHT(BM$1,2)),$U913&gt;=DATEVALUE("9/30/20"&amp;RIGHT(BN$1,2)))),
IF(AND($T913&gt;=DATEVALUE("10/1/20"&amp;RIGHT(BM$1,2)),$U913&lt;=DATEVALUE("9/30/20"&amp;RIGHT(BN$1,2))),NETWORKDAYS($T913,$U913,Holidays!$J$3:$J$937),
IF(AND($T913&lt;DATEVALUE("10/1/20"&amp;RIGHT(BM$1,2)),$U913&lt;=DATEVALUE("9/30/20"&amp;RIGHT(BN$1,2))),NETWORKDAYS(DATEVALUE("10/1/20"&amp;RIGHT(BM$1,2)),$U913,Holidays!$J$3:$J$937),
IF($T913&lt;DATEVALUE("10/1/20"&amp;RIGHT(BM$1,2)),NETWORKDAYS(DATEVALUE("10/1/20"&amp;RIGHT(BM$1,2)),DATEVALUE("9/30/20"&amp;RIGHT(BN$1,2)),Holidays!$J$3:$J$937),
IF($T913&gt;=DATEVALUE("10/1/20"&amp;RIGHT(BM$1,2)),NETWORKDAYS($T913,DATEVALUE("9/30/20"&amp;RIGHT(BN$1,2)),Holidays!$J$3:$J$937),"")))),"")/(NETWORKDAYS($T913,$U913,Holidays!$J$3:$J$937)),0))</f>
        <v/>
      </c>
      <c r="BO913" s="87" t="str">
        <f>IF($Q913="","",IFERROR(IF(OR(AND($T913&gt;=DATEVALUE("10/1/20"&amp;RIGHT(BN$1,2)),$T913&lt;=DATEVALUE("9/30/20"&amp;RIGHT(BO$1,2))),AND($U913&gt;=DATEVALUE("10/1/20"&amp;RIGHT(BN$1,2)),$U913&lt;=DATEVALUE("9/30/20"&amp;RIGHT(BO$1,2))),AND($T913&lt;=DATEVALUE("10/1/20"&amp;RIGHT(BN$1,2)),$U913&gt;=DATEVALUE("9/30/20"&amp;RIGHT(BO$1,2)))),
IF(AND($T913&gt;=DATEVALUE("10/1/20"&amp;RIGHT(BN$1,2)),$U913&lt;=DATEVALUE("9/30/20"&amp;RIGHT(BO$1,2))),NETWORKDAYS($T913,$U913,Holidays!$J$3:$J$937),
IF(AND($T913&lt;DATEVALUE("10/1/20"&amp;RIGHT(BN$1,2)),$U913&lt;=DATEVALUE("9/30/20"&amp;RIGHT(BO$1,2))),NETWORKDAYS(DATEVALUE("10/1/20"&amp;RIGHT(BN$1,2)),$U913,Holidays!$J$3:$J$937),
IF($T913&lt;DATEVALUE("10/1/20"&amp;RIGHT(BN$1,2)),NETWORKDAYS(DATEVALUE("10/1/20"&amp;RIGHT(BN$1,2)),DATEVALUE("9/30/20"&amp;RIGHT(BO$1,2)),Holidays!$J$3:$J$937),
IF($T913&gt;=DATEVALUE("10/1/20"&amp;RIGHT(BN$1,2)),NETWORKDAYS($T913,DATEVALUE("9/30/20"&amp;RIGHT(BO$1,2)),Holidays!$J$3:$J$937),"")))),"")/(NETWORKDAYS($T913,$U913,Holidays!$J$3:$J$937)),0))</f>
        <v/>
      </c>
      <c r="BP913" s="87" t="str">
        <f>IF($Q913="","",IFERROR(IF(OR(AND($T913&gt;=DATEVALUE("10/1/20"&amp;RIGHT(BO$1,2)),$T913&lt;=DATEVALUE("9/30/20"&amp;RIGHT(BP$1,2))),AND($U913&gt;=DATEVALUE("10/1/20"&amp;RIGHT(BO$1,2)),$U913&lt;=DATEVALUE("9/30/20"&amp;RIGHT(BP$1,2))),AND($T913&lt;=DATEVALUE("10/1/20"&amp;RIGHT(BO$1,2)),$U913&gt;=DATEVALUE("9/30/20"&amp;RIGHT(BP$1,2)))),
IF(AND($T913&gt;=DATEVALUE("10/1/20"&amp;RIGHT(BO$1,2)),$U913&lt;=DATEVALUE("9/30/20"&amp;RIGHT(BP$1,2))),NETWORKDAYS($T913,$U913,Holidays!$J$3:$J$937),
IF(AND($T913&lt;DATEVALUE("10/1/20"&amp;RIGHT(BO$1,2)),$U913&lt;=DATEVALUE("9/30/20"&amp;RIGHT(BP$1,2))),NETWORKDAYS(DATEVALUE("10/1/20"&amp;RIGHT(BO$1,2)),$U913,Holidays!$J$3:$J$937),
IF($T913&lt;DATEVALUE("10/1/20"&amp;RIGHT(BO$1,2)),NETWORKDAYS(DATEVALUE("10/1/20"&amp;RIGHT(BO$1,2)),DATEVALUE("9/30/20"&amp;RIGHT(BP$1,2)),Holidays!$J$3:$J$937),
IF($T913&gt;=DATEVALUE("10/1/20"&amp;RIGHT(BO$1,2)),NETWORKDAYS($T913,DATEVALUE("9/30/20"&amp;RIGHT(BP$1,2)),Holidays!$J$3:$J$937),"")))),"")/(NETWORKDAYS($T913,$U913,Holidays!$J$3:$J$937)),0))</f>
        <v/>
      </c>
      <c r="BQ913" s="87" t="str">
        <f>IF($Q913="","",IFERROR(IF(OR(AND($T913&gt;=DATEVALUE("10/1/20"&amp;RIGHT(BP$1,2)),$T913&lt;=DATEVALUE("9/30/20"&amp;RIGHT(BQ$1,2))),AND($U913&gt;=DATEVALUE("10/1/20"&amp;RIGHT(BP$1,2)),$U913&lt;=DATEVALUE("9/30/20"&amp;RIGHT(BQ$1,2))),AND($T913&lt;=DATEVALUE("10/1/20"&amp;RIGHT(BP$1,2)),$U913&gt;=DATEVALUE("9/30/20"&amp;RIGHT(BQ$1,2)))),
IF(AND($T913&gt;=DATEVALUE("10/1/20"&amp;RIGHT(BP$1,2)),$U913&lt;=DATEVALUE("9/30/20"&amp;RIGHT(BQ$1,2))),NETWORKDAYS($T913,$U913,Holidays!$J$3:$J$937),
IF(AND($T913&lt;DATEVALUE("10/1/20"&amp;RIGHT(BP$1,2)),$U913&lt;=DATEVALUE("9/30/20"&amp;RIGHT(BQ$1,2))),NETWORKDAYS(DATEVALUE("10/1/20"&amp;RIGHT(BP$1,2)),$U913,Holidays!$J$3:$J$937),
IF($T913&lt;DATEVALUE("10/1/20"&amp;RIGHT(BP$1,2)),NETWORKDAYS(DATEVALUE("10/1/20"&amp;RIGHT(BP$1,2)),DATEVALUE("9/30/20"&amp;RIGHT(BQ$1,2)),Holidays!$J$3:$J$937),
IF($T913&gt;=DATEVALUE("10/1/20"&amp;RIGHT(BP$1,2)),NETWORKDAYS($T913,DATEVALUE("9/30/20"&amp;RIGHT(BQ$1,2)),Holidays!$J$3:$J$937),"")))),"")/(NETWORKDAYS($T913,$U913,Holidays!$J$3:$J$937)),0))</f>
        <v/>
      </c>
      <c r="BR913" s="87" t="str">
        <f>IF($Q913="","",IFERROR(IF(OR(AND($T913&gt;=DATEVALUE("10/1/20"&amp;RIGHT(BQ$1,2)),$T913&lt;=DATEVALUE("9/30/20"&amp;RIGHT(BR$1,2))),AND($U913&gt;=DATEVALUE("10/1/20"&amp;RIGHT(BQ$1,2)),$U913&lt;=DATEVALUE("9/30/20"&amp;RIGHT(BR$1,2))),AND($T913&lt;=DATEVALUE("10/1/20"&amp;RIGHT(BQ$1,2)),$U913&gt;=DATEVALUE("9/30/20"&amp;RIGHT(BR$1,2)))),
IF(AND($T913&gt;=DATEVALUE("10/1/20"&amp;RIGHT(BQ$1,2)),$U913&lt;=DATEVALUE("9/30/20"&amp;RIGHT(BR$1,2))),NETWORKDAYS($T913,$U913,Holidays!$J$3:$J$937),
IF(AND($T913&lt;DATEVALUE("10/1/20"&amp;RIGHT(BQ$1,2)),$U913&lt;=DATEVALUE("9/30/20"&amp;RIGHT(BR$1,2))),NETWORKDAYS(DATEVALUE("10/1/20"&amp;RIGHT(BQ$1,2)),$U913,Holidays!$J$3:$J$937),
IF($T913&lt;DATEVALUE("10/1/20"&amp;RIGHT(BQ$1,2)),NETWORKDAYS(DATEVALUE("10/1/20"&amp;RIGHT(BQ$1,2)),DATEVALUE("9/30/20"&amp;RIGHT(BR$1,2)),Holidays!$J$3:$J$937),
IF($T913&gt;=DATEVALUE("10/1/20"&amp;RIGHT(BQ$1,2)),NETWORKDAYS($T913,DATEVALUE("9/30/20"&amp;RIGHT(BR$1,2)),Holidays!$J$3:$J$937),"")))),"")/(NETWORKDAYS($T913,$U913,Holidays!$J$3:$J$937)),0))</f>
        <v/>
      </c>
      <c r="BS913" s="87" t="str">
        <f>IF($Q913="","",IFERROR(IF(OR(AND($T913&gt;=DATEVALUE("10/1/20"&amp;RIGHT(BR$1,2)),$T913&lt;=DATEVALUE("9/30/20"&amp;RIGHT(BS$1,2))),AND($U913&gt;=DATEVALUE("10/1/20"&amp;RIGHT(BR$1,2)),$U913&lt;=DATEVALUE("9/30/20"&amp;RIGHT(BS$1,2))),AND($T913&lt;=DATEVALUE("10/1/20"&amp;RIGHT(BR$1,2)),$U913&gt;=DATEVALUE("9/30/20"&amp;RIGHT(BS$1,2)))),
IF(AND($T913&gt;=DATEVALUE("10/1/20"&amp;RIGHT(BR$1,2)),$U913&lt;=DATEVALUE("9/30/20"&amp;RIGHT(BS$1,2))),NETWORKDAYS($T913,$U913,Holidays!$J$3:$J$937),
IF(AND($T913&lt;DATEVALUE("10/1/20"&amp;RIGHT(BR$1,2)),$U913&lt;=DATEVALUE("9/30/20"&amp;RIGHT(BS$1,2))),NETWORKDAYS(DATEVALUE("10/1/20"&amp;RIGHT(BR$1,2)),$U913,Holidays!$J$3:$J$937),
IF($T913&lt;DATEVALUE("10/1/20"&amp;RIGHT(BR$1,2)),NETWORKDAYS(DATEVALUE("10/1/20"&amp;RIGHT(BR$1,2)),DATEVALUE("9/30/20"&amp;RIGHT(BS$1,2)),Holidays!$J$3:$J$937),
IF($T913&gt;=DATEVALUE("10/1/20"&amp;RIGHT(BR$1,2)),NETWORKDAYS($T913,DATEVALUE("9/30/20"&amp;RIGHT(BS$1,2)),Holidays!$J$3:$J$937),"")))),"")/(NETWORKDAYS($T913,$U913,Holidays!$J$3:$J$937)),0))</f>
        <v/>
      </c>
      <c r="BT913" s="87" t="str">
        <f>IF($Q913="","",IFERROR(IF(OR(AND($T913&gt;=DATEVALUE("10/1/20"&amp;RIGHT(BS$1,2)),$T913&lt;=DATEVALUE("9/30/20"&amp;RIGHT(BT$1,2))),AND($U913&gt;=DATEVALUE("10/1/20"&amp;RIGHT(BS$1,2)),$U913&lt;=DATEVALUE("9/30/20"&amp;RIGHT(BT$1,2))),AND($T913&lt;=DATEVALUE("10/1/20"&amp;RIGHT(BS$1,2)),$U913&gt;=DATEVALUE("9/30/20"&amp;RIGHT(BT$1,2)))),
IF(AND($T913&gt;=DATEVALUE("10/1/20"&amp;RIGHT(BS$1,2)),$U913&lt;=DATEVALUE("9/30/20"&amp;RIGHT(BT$1,2))),NETWORKDAYS($T913,$U913,Holidays!$J$3:$J$937),
IF(AND($T913&lt;DATEVALUE("10/1/20"&amp;RIGHT(BS$1,2)),$U913&lt;=DATEVALUE("9/30/20"&amp;RIGHT(BT$1,2))),NETWORKDAYS(DATEVALUE("10/1/20"&amp;RIGHT(BS$1,2)),$U913,Holidays!$J$3:$J$937),
IF($T913&lt;DATEVALUE("10/1/20"&amp;RIGHT(BS$1,2)),NETWORKDAYS(DATEVALUE("10/1/20"&amp;RIGHT(BS$1,2)),DATEVALUE("9/30/20"&amp;RIGHT(BT$1,2)),Holidays!$J$3:$J$937),
IF($T913&gt;=DATEVALUE("10/1/20"&amp;RIGHT(BS$1,2)),NETWORKDAYS($T913,DATEVALUE("9/30/20"&amp;RIGHT(BT$1,2)),Holidays!$J$3:$J$937),"")))),"")/(NETWORKDAYS($T913,$U913,Holidays!$J$3:$J$937)),0))</f>
        <v/>
      </c>
      <c r="BU913" s="87" t="str">
        <f>IF($Q913="","",IFERROR(IF(OR(AND($T913&gt;=DATEVALUE("10/1/20"&amp;RIGHT(BT$1,2)),$T913&lt;=DATEVALUE("9/30/20"&amp;RIGHT(BU$1,2))),AND($U913&gt;=DATEVALUE("10/1/20"&amp;RIGHT(BT$1,2)),$U913&lt;=DATEVALUE("9/30/20"&amp;RIGHT(BU$1,2))),AND($T913&lt;=DATEVALUE("10/1/20"&amp;RIGHT(BT$1,2)),$U913&gt;=DATEVALUE("9/30/20"&amp;RIGHT(BU$1,2)))),
IF(AND($T913&gt;=DATEVALUE("10/1/20"&amp;RIGHT(BT$1,2)),$U913&lt;=DATEVALUE("9/30/20"&amp;RIGHT(BU$1,2))),NETWORKDAYS($T913,$U913,Holidays!$J$3:$J$937),
IF(AND($T913&lt;DATEVALUE("10/1/20"&amp;RIGHT(BT$1,2)),$U913&lt;=DATEVALUE("9/30/20"&amp;RIGHT(BU$1,2))),NETWORKDAYS(DATEVALUE("10/1/20"&amp;RIGHT(BT$1,2)),$U913,Holidays!$J$3:$J$937),
IF($T913&lt;DATEVALUE("10/1/20"&amp;RIGHT(BT$1,2)),NETWORKDAYS(DATEVALUE("10/1/20"&amp;RIGHT(BT$1,2)),DATEVALUE("9/30/20"&amp;RIGHT(BU$1,2)),Holidays!$J$3:$J$937),
IF($T913&gt;=DATEVALUE("10/1/20"&amp;RIGHT(BT$1,2)),NETWORKDAYS($T913,DATEVALUE("9/30/20"&amp;RIGHT(BU$1,2)),Holidays!$J$3:$J$937),"")))),"")/(NETWORKDAYS($T913,$U913,Holidays!$J$3:$J$937)),0))</f>
        <v/>
      </c>
      <c r="BV913" s="87" t="str">
        <f>IF($Q913="","",IFERROR(IF(OR(AND($T913&gt;=DATEVALUE("10/1/20"&amp;RIGHT(BU$1,2)),$T913&lt;=DATEVALUE("9/30/20"&amp;RIGHT(BV$1,2))),AND($U913&gt;=DATEVALUE("10/1/20"&amp;RIGHT(BU$1,2)),$U913&lt;=DATEVALUE("9/30/20"&amp;RIGHT(BV$1,2))),AND($T913&lt;=DATEVALUE("10/1/20"&amp;RIGHT(BU$1,2)),$U913&gt;=DATEVALUE("9/30/20"&amp;RIGHT(BV$1,2)))),
IF(AND($T913&gt;=DATEVALUE("10/1/20"&amp;RIGHT(BU$1,2)),$U913&lt;=DATEVALUE("9/30/20"&amp;RIGHT(BV$1,2))),NETWORKDAYS($T913,$U913,Holidays!$J$3:$J$937),
IF(AND($T913&lt;DATEVALUE("10/1/20"&amp;RIGHT(BU$1,2)),$U913&lt;=DATEVALUE("9/30/20"&amp;RIGHT(BV$1,2))),NETWORKDAYS(DATEVALUE("10/1/20"&amp;RIGHT(BU$1,2)),$U913,Holidays!$J$3:$J$937),
IF($T913&lt;DATEVALUE("10/1/20"&amp;RIGHT(BU$1,2)),NETWORKDAYS(DATEVALUE("10/1/20"&amp;RIGHT(BU$1,2)),DATEVALUE("9/30/20"&amp;RIGHT(BV$1,2)),Holidays!$J$3:$J$937),
IF($T913&gt;=DATEVALUE("10/1/20"&amp;RIGHT(BU$1,2)),NETWORKDAYS($T913,DATEVALUE("9/30/20"&amp;RIGHT(BV$1,2)),Holidays!$J$3:$J$937),"")))),"")/(NETWORKDAYS($T913,$U913,Holidays!$J$3:$J$937)),0))</f>
        <v/>
      </c>
      <c r="BW913" s="87" t="str">
        <f>IF($Q913="","",IFERROR(IF(OR(AND($T913&gt;=DATEVALUE("10/1/20"&amp;RIGHT(BV$1,2)),$T913&lt;=DATEVALUE("9/30/20"&amp;RIGHT(BW$1,2))),AND($U913&gt;=DATEVALUE("10/1/20"&amp;RIGHT(BV$1,2)),$U913&lt;=DATEVALUE("9/30/20"&amp;RIGHT(BW$1,2))),AND($T913&lt;=DATEVALUE("10/1/20"&amp;RIGHT(BV$1,2)),$U913&gt;=DATEVALUE("9/30/20"&amp;RIGHT(BW$1,2)))),
IF(AND($T913&gt;=DATEVALUE("10/1/20"&amp;RIGHT(BV$1,2)),$U913&lt;=DATEVALUE("9/30/20"&amp;RIGHT(BW$1,2))),NETWORKDAYS($T913,$U913,Holidays!$J$3:$J$937),
IF(AND($T913&lt;DATEVALUE("10/1/20"&amp;RIGHT(BV$1,2)),$U913&lt;=DATEVALUE("9/30/20"&amp;RIGHT(BW$1,2))),NETWORKDAYS(DATEVALUE("10/1/20"&amp;RIGHT(BV$1,2)),$U913,Holidays!$J$3:$J$937),
IF($T913&lt;DATEVALUE("10/1/20"&amp;RIGHT(BV$1,2)),NETWORKDAYS(DATEVALUE("10/1/20"&amp;RIGHT(BV$1,2)),DATEVALUE("9/30/20"&amp;RIGHT(BW$1,2)),Holidays!$J$3:$J$937),
IF($T913&gt;=DATEVALUE("10/1/20"&amp;RIGHT(BV$1,2)),NETWORKDAYS($T913,DATEVALUE("9/30/20"&amp;RIGHT(BW$1,2)),Holidays!$J$3:$J$937),"")))),"")/(NETWORKDAYS($T913,$U913,Holidays!$J$3:$J$937)),0))</f>
        <v/>
      </c>
      <c r="BX913" s="87" t="str">
        <f>IF($Q913="","",IFERROR(IF(OR(AND($T913&gt;=DATEVALUE("10/1/20"&amp;RIGHT(BW$1,2)),$T913&lt;=DATEVALUE("9/30/20"&amp;RIGHT(BX$1,2))),AND($U913&gt;=DATEVALUE("10/1/20"&amp;RIGHT(BW$1,2)),$U913&lt;=DATEVALUE("9/30/20"&amp;RIGHT(BX$1,2))),AND($T913&lt;=DATEVALUE("10/1/20"&amp;RIGHT(BW$1,2)),$U913&gt;=DATEVALUE("9/30/20"&amp;RIGHT(BX$1,2)))),
IF(AND($T913&gt;=DATEVALUE("10/1/20"&amp;RIGHT(BW$1,2)),$U913&lt;=DATEVALUE("9/30/20"&amp;RIGHT(BX$1,2))),NETWORKDAYS($T913,$U913,Holidays!$J$3:$J$937),
IF(AND($T913&lt;DATEVALUE("10/1/20"&amp;RIGHT(BW$1,2)),$U913&lt;=DATEVALUE("9/30/20"&amp;RIGHT(BX$1,2))),NETWORKDAYS(DATEVALUE("10/1/20"&amp;RIGHT(BW$1,2)),$U913,Holidays!$J$3:$J$937),
IF($T913&lt;DATEVALUE("10/1/20"&amp;RIGHT(BW$1,2)),NETWORKDAYS(DATEVALUE("10/1/20"&amp;RIGHT(BW$1,2)),DATEVALUE("9/30/20"&amp;RIGHT(BX$1,2)),Holidays!$J$3:$J$937),
IF($T913&gt;=DATEVALUE("10/1/20"&amp;RIGHT(BW$1,2)),NETWORKDAYS($T913,DATEVALUE("9/30/20"&amp;RIGHT(BX$1,2)),Holidays!$J$3:$J$937),"")))),"")/(NETWORKDAYS($T913,$U913,Holidays!$J$3:$J$937)),0))</f>
        <v/>
      </c>
      <c r="BY913" s="87" t="str">
        <f>IF($Q913="","",IFERROR(IF(OR(AND($T913&gt;=DATEVALUE("10/1/20"&amp;RIGHT(BX$1,2)),$T913&lt;=DATEVALUE("9/30/20"&amp;RIGHT(BY$1,2))),AND($U913&gt;=DATEVALUE("10/1/20"&amp;RIGHT(BX$1,2)),$U913&lt;=DATEVALUE("9/30/20"&amp;RIGHT(BY$1,2))),AND($T913&lt;=DATEVALUE("10/1/20"&amp;RIGHT(BX$1,2)),$U913&gt;=DATEVALUE("9/30/20"&amp;RIGHT(BY$1,2)))),
IF(AND($T913&gt;=DATEVALUE("10/1/20"&amp;RIGHT(BX$1,2)),$U913&lt;=DATEVALUE("9/30/20"&amp;RIGHT(BY$1,2))),NETWORKDAYS($T913,$U913,Holidays!$J$3:$J$937),
IF(AND($T913&lt;DATEVALUE("10/1/20"&amp;RIGHT(BX$1,2)),$U913&lt;=DATEVALUE("9/30/20"&amp;RIGHT(BY$1,2))),NETWORKDAYS(DATEVALUE("10/1/20"&amp;RIGHT(BX$1,2)),$U913,Holidays!$J$3:$J$937),
IF($T913&lt;DATEVALUE("10/1/20"&amp;RIGHT(BX$1,2)),NETWORKDAYS(DATEVALUE("10/1/20"&amp;RIGHT(BX$1,2)),DATEVALUE("9/30/20"&amp;RIGHT(BY$1,2)),Holidays!$J$3:$J$937),
IF($T913&gt;=DATEVALUE("10/1/20"&amp;RIGHT(BX$1,2)),NETWORKDAYS($T913,DATEVALUE("9/30/20"&amp;RIGHT(BY$1,2)),Holidays!$J$3:$J$937),"")))),"")/(NETWORKDAYS($T913,$U913,Holidays!$J$3:$J$937)),0))</f>
        <v/>
      </c>
      <c r="BZ913" s="87" t="str">
        <f>IF($Q913="","",IFERROR(IF(OR(AND($T913&gt;=DATEVALUE("10/1/20"&amp;RIGHT(BY$1,2)),$T913&lt;=DATEVALUE("9/30/20"&amp;RIGHT(BZ$1,2))),AND($U913&gt;=DATEVALUE("10/1/20"&amp;RIGHT(BY$1,2)),$U913&lt;=DATEVALUE("9/30/20"&amp;RIGHT(BZ$1,2))),AND($T913&lt;=DATEVALUE("10/1/20"&amp;RIGHT(BY$1,2)),$U913&gt;=DATEVALUE("9/30/20"&amp;RIGHT(BZ$1,2)))),
IF(AND($T913&gt;=DATEVALUE("10/1/20"&amp;RIGHT(BY$1,2)),$U913&lt;=DATEVALUE("9/30/20"&amp;RIGHT(BZ$1,2))),NETWORKDAYS($T913,$U913,Holidays!$J$3:$J$937),
IF(AND($T913&lt;DATEVALUE("10/1/20"&amp;RIGHT(BY$1,2)),$U913&lt;=DATEVALUE("9/30/20"&amp;RIGHT(BZ$1,2))),NETWORKDAYS(DATEVALUE("10/1/20"&amp;RIGHT(BY$1,2)),$U913,Holidays!$J$3:$J$937),
IF($T913&lt;DATEVALUE("10/1/20"&amp;RIGHT(BY$1,2)),NETWORKDAYS(DATEVALUE("10/1/20"&amp;RIGHT(BY$1,2)),DATEVALUE("9/30/20"&amp;RIGHT(BZ$1,2)),Holidays!$J$3:$J$937),
IF($T913&gt;=DATEVALUE("10/1/20"&amp;RIGHT(BY$1,2)),NETWORKDAYS($T913,DATEVALUE("9/30/20"&amp;RIGHT(BZ$1,2)),Holidays!$J$3:$J$937),"")))),"")/(NETWORKDAYS($T913,$U913,Holidays!$J$3:$J$937)),0))</f>
        <v/>
      </c>
      <c r="CA913" s="87" t="str">
        <f>IF($Q913="","",IFERROR(IF(OR(AND($T913&gt;=DATEVALUE("10/1/20"&amp;RIGHT(BZ$1,2)),$T913&lt;=DATEVALUE("9/30/20"&amp;RIGHT(CA$1,2))),AND($U913&gt;=DATEVALUE("10/1/20"&amp;RIGHT(BZ$1,2)),$U913&lt;=DATEVALUE("9/30/20"&amp;RIGHT(CA$1,2))),AND($T913&lt;=DATEVALUE("10/1/20"&amp;RIGHT(BZ$1,2)),$U913&gt;=DATEVALUE("9/30/20"&amp;RIGHT(CA$1,2)))),
IF(AND($T913&gt;=DATEVALUE("10/1/20"&amp;RIGHT(BZ$1,2)),$U913&lt;=DATEVALUE("9/30/20"&amp;RIGHT(CA$1,2))),NETWORKDAYS($T913,$U913,Holidays!$J$3:$J$937),
IF(AND($T913&lt;DATEVALUE("10/1/20"&amp;RIGHT(BZ$1,2)),$U913&lt;=DATEVALUE("9/30/20"&amp;RIGHT(CA$1,2))),NETWORKDAYS(DATEVALUE("10/1/20"&amp;RIGHT(BZ$1,2)),$U913,Holidays!$J$3:$J$937),
IF($T913&lt;DATEVALUE("10/1/20"&amp;RIGHT(BZ$1,2)),NETWORKDAYS(DATEVALUE("10/1/20"&amp;RIGHT(BZ$1,2)),DATEVALUE("9/30/20"&amp;RIGHT(CA$1,2)),Holidays!$J$3:$J$937),
IF($T913&gt;=DATEVALUE("10/1/20"&amp;RIGHT(BZ$1,2)),NETWORKDAYS($T913,DATEVALUE("9/30/20"&amp;RIGHT(CA$1,2)),Holidays!$J$3:$J$937),"")))),"")/(NETWORKDAYS($T913,$U913,Holidays!$J$3:$J$937)),0))</f>
        <v/>
      </c>
      <c r="CB913" s="87" t="str">
        <f>IF($Q913="","",IFERROR(IF(OR(AND($T913&gt;=DATEVALUE("10/1/20"&amp;RIGHT(CA$1,2)),$T913&lt;=DATEVALUE("9/30/20"&amp;RIGHT(CB$1,2))),AND($U913&gt;=DATEVALUE("10/1/20"&amp;RIGHT(CA$1,2)),$U913&lt;=DATEVALUE("9/30/20"&amp;RIGHT(CB$1,2))),AND($T913&lt;=DATEVALUE("10/1/20"&amp;RIGHT(CA$1,2)),$U913&gt;=DATEVALUE("9/30/20"&amp;RIGHT(CB$1,2)))),
IF(AND($T913&gt;=DATEVALUE("10/1/20"&amp;RIGHT(CA$1,2)),$U913&lt;=DATEVALUE("9/30/20"&amp;RIGHT(CB$1,2))),NETWORKDAYS($T913,$U913,Holidays!$J$3:$J$937),
IF(AND($T913&lt;DATEVALUE("10/1/20"&amp;RIGHT(CA$1,2)),$U913&lt;=DATEVALUE("9/30/20"&amp;RIGHT(CB$1,2))),NETWORKDAYS(DATEVALUE("10/1/20"&amp;RIGHT(CA$1,2)),$U913,Holidays!$J$3:$J$937),
IF($T913&lt;DATEVALUE("10/1/20"&amp;RIGHT(CA$1,2)),NETWORKDAYS(DATEVALUE("10/1/20"&amp;RIGHT(CA$1,2)),DATEVALUE("9/30/20"&amp;RIGHT(CB$1,2)),Holidays!$J$3:$J$937),
IF($T913&gt;=DATEVALUE("10/1/20"&amp;RIGHT(CA$1,2)),NETWORKDAYS($T913,DATEVALUE("9/30/20"&amp;RIGHT(CB$1,2)),Holidays!$J$3:$J$937),"")))),"")/(NETWORKDAYS($T913,$U913,Holidays!$J$3:$J$937)),0))</f>
        <v/>
      </c>
    </row>
    <row r="914" spans="1:80">
      <c r="A914" s="97"/>
      <c r="B914" s="98" t="str">
        <f ca="1">IF(NOT($A914=""),OFFSET('WBS Reference &amp; User Procedure'!$A$1,MATCH($A914,'WBS Reference &amp; User Procedure'!$A:$A,0)-1,1),"")</f>
        <v/>
      </c>
      <c r="D914" s="97"/>
      <c r="T914" s="104" t="str">
        <f>IF(NOT(Q914=""),IF(NOT($S914=""),$S914,#REF!),"")</f>
        <v/>
      </c>
      <c r="U914" s="104" t="str">
        <f>IF(NOT(Q914=""),WORKDAY(T914,Q914,Holidays!$J$3:$J$937),"")</f>
        <v/>
      </c>
      <c r="V914" s="104"/>
      <c r="W914" s="104"/>
      <c r="X914" s="101" t="str">
        <f t="shared" si="197"/>
        <v/>
      </c>
      <c r="AL914" s="87" t="str">
        <f t="shared" ca="1" si="194"/>
        <v/>
      </c>
      <c r="AN914" s="87" t="str">
        <f t="shared" ca="1" si="204"/>
        <v/>
      </c>
      <c r="AO914" s="87" t="str">
        <f t="shared" ca="1" si="204"/>
        <v/>
      </c>
      <c r="AP914" s="87" t="str">
        <f t="shared" ca="1" si="204"/>
        <v/>
      </c>
      <c r="AQ914" s="87" t="str">
        <f t="shared" ca="1" si="204"/>
        <v/>
      </c>
      <c r="AR914" s="87" t="str">
        <f t="shared" ca="1" si="204"/>
        <v/>
      </c>
      <c r="AS914" s="87" t="str">
        <f t="shared" ca="1" si="204"/>
        <v/>
      </c>
      <c r="AT914" s="87" t="str">
        <f t="shared" ca="1" si="204"/>
        <v/>
      </c>
      <c r="AU914" s="87" t="str">
        <f t="shared" ca="1" si="204"/>
        <v/>
      </c>
      <c r="AV914" s="87" t="str">
        <f t="shared" ca="1" si="204"/>
        <v/>
      </c>
      <c r="AW914" s="87" t="str">
        <f t="shared" ca="1" si="204"/>
        <v/>
      </c>
      <c r="AX914" s="87" t="str">
        <f t="shared" ca="1" si="205"/>
        <v/>
      </c>
      <c r="AY914" s="87" t="str">
        <f t="shared" ca="1" si="205"/>
        <v/>
      </c>
      <c r="AZ914" s="87" t="str">
        <f t="shared" ca="1" si="205"/>
        <v/>
      </c>
      <c r="BA914" s="87" t="str">
        <f t="shared" ca="1" si="205"/>
        <v/>
      </c>
      <c r="BB914" s="87" t="str">
        <f t="shared" ca="1" si="205"/>
        <v/>
      </c>
      <c r="BC914" s="87" t="str">
        <f t="shared" ca="1" si="205"/>
        <v/>
      </c>
      <c r="BD914" s="87" t="str">
        <f t="shared" ca="1" si="205"/>
        <v/>
      </c>
      <c r="BE914" s="87" t="str">
        <f t="shared" ca="1" si="205"/>
        <v/>
      </c>
      <c r="BF914" s="87" t="str">
        <f t="shared" ca="1" si="205"/>
        <v/>
      </c>
      <c r="BG914" s="87" t="str">
        <f t="shared" ca="1" si="205"/>
        <v/>
      </c>
      <c r="BI914" s="87" t="str">
        <f>IF($Q914="","",IFERROR(IF(OR(AND($T914&gt;=DATEVALUE("10/1/20"&amp;RIGHT(BH$1,2)),$T914&lt;=DATEVALUE("9/30/20"&amp;RIGHT(BI$1,2))),AND($U914&gt;=DATEVALUE("10/1/20"&amp;RIGHT(BH$1,2)),$U914&lt;=DATEVALUE("9/30/20"&amp;RIGHT(BI$1,2))),AND($T914&lt;=DATEVALUE("10/1/20"&amp;RIGHT(BH$1,2)),$U914&gt;=DATEVALUE("9/30/20"&amp;RIGHT(BI$1,2)))),
IF(AND($T914&gt;=DATEVALUE("10/1/20"&amp;RIGHT(BH$1,2)),$U914&lt;=DATEVALUE("9/30/20"&amp;RIGHT(BI$1,2))),NETWORKDAYS($T914,$U914,Holidays!$J$3:$J$937),
IF(AND($T914&lt;DATEVALUE("10/1/20"&amp;RIGHT(BH$1,2)),$U914&lt;=DATEVALUE("9/30/20"&amp;RIGHT(BI$1,2))),NETWORKDAYS(DATEVALUE("10/1/20"&amp;RIGHT(BH$1,2)),$U914,Holidays!$J$3:$J$937),
IF($T914&lt;DATEVALUE("10/1/20"&amp;RIGHT(BH$1,2)),NETWORKDAYS(DATEVALUE("10/1/20"&amp;RIGHT(BH$1,2)),DATEVALUE("9/30/20"&amp;RIGHT(BI$1,2)),Holidays!$J$3:$J$937),
IF($T914&gt;=DATEVALUE("10/1/20"&amp;RIGHT(BH$1,2)),NETWORKDAYS($T914,DATEVALUE("9/30/20"&amp;RIGHT(BI$1,2)),Holidays!$J$3:$J$937),"")))),"")/(NETWORKDAYS($T914,$U914,Holidays!$J$3:$J$937)),0))</f>
        <v/>
      </c>
      <c r="BJ914" s="87" t="str">
        <f>IF($Q914="","",IFERROR(IF(OR(AND($T914&gt;=DATEVALUE("10/1/20"&amp;RIGHT(BI$1,2)),$T914&lt;=DATEVALUE("9/30/20"&amp;RIGHT(BJ$1,2))),AND($U914&gt;=DATEVALUE("10/1/20"&amp;RIGHT(BI$1,2)),$U914&lt;=DATEVALUE("9/30/20"&amp;RIGHT(BJ$1,2))),AND($T914&lt;=DATEVALUE("10/1/20"&amp;RIGHT(BI$1,2)),$U914&gt;=DATEVALUE("9/30/20"&amp;RIGHT(BJ$1,2)))),
IF(AND($T914&gt;=DATEVALUE("10/1/20"&amp;RIGHT(BI$1,2)),$U914&lt;=DATEVALUE("9/30/20"&amp;RIGHT(BJ$1,2))),NETWORKDAYS($T914,$U914,Holidays!$J$3:$J$937),
IF(AND($T914&lt;DATEVALUE("10/1/20"&amp;RIGHT(BI$1,2)),$U914&lt;=DATEVALUE("9/30/20"&amp;RIGHT(BJ$1,2))),NETWORKDAYS(DATEVALUE("10/1/20"&amp;RIGHT(BI$1,2)),$U914,Holidays!$J$3:$J$937),
IF($T914&lt;DATEVALUE("10/1/20"&amp;RIGHT(BI$1,2)),NETWORKDAYS(DATEVALUE("10/1/20"&amp;RIGHT(BI$1,2)),DATEVALUE("9/30/20"&amp;RIGHT(BJ$1,2)),Holidays!$J$3:$J$937),
IF($T914&gt;=DATEVALUE("10/1/20"&amp;RIGHT(BI$1,2)),NETWORKDAYS($T914,DATEVALUE("9/30/20"&amp;RIGHT(BJ$1,2)),Holidays!$J$3:$J$937),"")))),"")/(NETWORKDAYS($T914,$U914,Holidays!$J$3:$J$937)),0))</f>
        <v/>
      </c>
      <c r="BK914" s="87" t="str">
        <f>IF($Q914="","",IFERROR(IF(OR(AND($T914&gt;=DATEVALUE("10/1/20"&amp;RIGHT(BJ$1,2)),$T914&lt;=DATEVALUE("9/30/20"&amp;RIGHT(BK$1,2))),AND($U914&gt;=DATEVALUE("10/1/20"&amp;RIGHT(BJ$1,2)),$U914&lt;=DATEVALUE("9/30/20"&amp;RIGHT(BK$1,2))),AND($T914&lt;=DATEVALUE("10/1/20"&amp;RIGHT(BJ$1,2)),$U914&gt;=DATEVALUE("9/30/20"&amp;RIGHT(BK$1,2)))),
IF(AND($T914&gt;=DATEVALUE("10/1/20"&amp;RIGHT(BJ$1,2)),$U914&lt;=DATEVALUE("9/30/20"&amp;RIGHT(BK$1,2))),NETWORKDAYS($T914,$U914,Holidays!$J$3:$J$937),
IF(AND($T914&lt;DATEVALUE("10/1/20"&amp;RIGHT(BJ$1,2)),$U914&lt;=DATEVALUE("9/30/20"&amp;RIGHT(BK$1,2))),NETWORKDAYS(DATEVALUE("10/1/20"&amp;RIGHT(BJ$1,2)),$U914,Holidays!$J$3:$J$937),
IF($T914&lt;DATEVALUE("10/1/20"&amp;RIGHT(BJ$1,2)),NETWORKDAYS(DATEVALUE("10/1/20"&amp;RIGHT(BJ$1,2)),DATEVALUE("9/30/20"&amp;RIGHT(BK$1,2)),Holidays!$J$3:$J$937),
IF($T914&gt;=DATEVALUE("10/1/20"&amp;RIGHT(BJ$1,2)),NETWORKDAYS($T914,DATEVALUE("9/30/20"&amp;RIGHT(BK$1,2)),Holidays!$J$3:$J$937),"")))),"")/(NETWORKDAYS($T914,$U914,Holidays!$J$3:$J$937)),0))</f>
        <v/>
      </c>
      <c r="BL914" s="87" t="str">
        <f>IF($Q914="","",IFERROR(IF(OR(AND($T914&gt;=DATEVALUE("10/1/20"&amp;RIGHT(BK$1,2)),$T914&lt;=DATEVALUE("9/30/20"&amp;RIGHT(BL$1,2))),AND($U914&gt;=DATEVALUE("10/1/20"&amp;RIGHT(BK$1,2)),$U914&lt;=DATEVALUE("9/30/20"&amp;RIGHT(BL$1,2))),AND($T914&lt;=DATEVALUE("10/1/20"&amp;RIGHT(BK$1,2)),$U914&gt;=DATEVALUE("9/30/20"&amp;RIGHT(BL$1,2)))),
IF(AND($T914&gt;=DATEVALUE("10/1/20"&amp;RIGHT(BK$1,2)),$U914&lt;=DATEVALUE("9/30/20"&amp;RIGHT(BL$1,2))),NETWORKDAYS($T914,$U914,Holidays!$J$3:$J$937),
IF(AND($T914&lt;DATEVALUE("10/1/20"&amp;RIGHT(BK$1,2)),$U914&lt;=DATEVALUE("9/30/20"&amp;RIGHT(BL$1,2))),NETWORKDAYS(DATEVALUE("10/1/20"&amp;RIGHT(BK$1,2)),$U914,Holidays!$J$3:$J$937),
IF($T914&lt;DATEVALUE("10/1/20"&amp;RIGHT(BK$1,2)),NETWORKDAYS(DATEVALUE("10/1/20"&amp;RIGHT(BK$1,2)),DATEVALUE("9/30/20"&amp;RIGHT(BL$1,2)),Holidays!$J$3:$J$937),
IF($T914&gt;=DATEVALUE("10/1/20"&amp;RIGHT(BK$1,2)),NETWORKDAYS($T914,DATEVALUE("9/30/20"&amp;RIGHT(BL$1,2)),Holidays!$J$3:$J$937),"")))),"")/(NETWORKDAYS($T914,$U914,Holidays!$J$3:$J$937)),0))</f>
        <v/>
      </c>
      <c r="BM914" s="87" t="str">
        <f>IF($Q914="","",IFERROR(IF(OR(AND($T914&gt;=DATEVALUE("10/1/20"&amp;RIGHT(BL$1,2)),$T914&lt;=DATEVALUE("9/30/20"&amp;RIGHT(BM$1,2))),AND($U914&gt;=DATEVALUE("10/1/20"&amp;RIGHT(BL$1,2)),$U914&lt;=DATEVALUE("9/30/20"&amp;RIGHT(BM$1,2))),AND($T914&lt;=DATEVALUE("10/1/20"&amp;RIGHT(BL$1,2)),$U914&gt;=DATEVALUE("9/30/20"&amp;RIGHT(BM$1,2)))),
IF(AND($T914&gt;=DATEVALUE("10/1/20"&amp;RIGHT(BL$1,2)),$U914&lt;=DATEVALUE("9/30/20"&amp;RIGHT(BM$1,2))),NETWORKDAYS($T914,$U914,Holidays!$J$3:$J$937),
IF(AND($T914&lt;DATEVALUE("10/1/20"&amp;RIGHT(BL$1,2)),$U914&lt;=DATEVALUE("9/30/20"&amp;RIGHT(BM$1,2))),NETWORKDAYS(DATEVALUE("10/1/20"&amp;RIGHT(BL$1,2)),$U914,Holidays!$J$3:$J$937),
IF($T914&lt;DATEVALUE("10/1/20"&amp;RIGHT(BL$1,2)),NETWORKDAYS(DATEVALUE("10/1/20"&amp;RIGHT(BL$1,2)),DATEVALUE("9/30/20"&amp;RIGHT(BM$1,2)),Holidays!$J$3:$J$937),
IF($T914&gt;=DATEVALUE("10/1/20"&amp;RIGHT(BL$1,2)),NETWORKDAYS($T914,DATEVALUE("9/30/20"&amp;RIGHT(BM$1,2)),Holidays!$J$3:$J$937),"")))),"")/(NETWORKDAYS($T914,$U914,Holidays!$J$3:$J$937)),0))</f>
        <v/>
      </c>
      <c r="BN914" s="87" t="str">
        <f>IF($Q914="","",IFERROR(IF(OR(AND($T914&gt;=DATEVALUE("10/1/20"&amp;RIGHT(BM$1,2)),$T914&lt;=DATEVALUE("9/30/20"&amp;RIGHT(BN$1,2))),AND($U914&gt;=DATEVALUE("10/1/20"&amp;RIGHT(BM$1,2)),$U914&lt;=DATEVALUE("9/30/20"&amp;RIGHT(BN$1,2))),AND($T914&lt;=DATEVALUE("10/1/20"&amp;RIGHT(BM$1,2)),$U914&gt;=DATEVALUE("9/30/20"&amp;RIGHT(BN$1,2)))),
IF(AND($T914&gt;=DATEVALUE("10/1/20"&amp;RIGHT(BM$1,2)),$U914&lt;=DATEVALUE("9/30/20"&amp;RIGHT(BN$1,2))),NETWORKDAYS($T914,$U914,Holidays!$J$3:$J$937),
IF(AND($T914&lt;DATEVALUE("10/1/20"&amp;RIGHT(BM$1,2)),$U914&lt;=DATEVALUE("9/30/20"&amp;RIGHT(BN$1,2))),NETWORKDAYS(DATEVALUE("10/1/20"&amp;RIGHT(BM$1,2)),$U914,Holidays!$J$3:$J$937),
IF($T914&lt;DATEVALUE("10/1/20"&amp;RIGHT(BM$1,2)),NETWORKDAYS(DATEVALUE("10/1/20"&amp;RIGHT(BM$1,2)),DATEVALUE("9/30/20"&amp;RIGHT(BN$1,2)),Holidays!$J$3:$J$937),
IF($T914&gt;=DATEVALUE("10/1/20"&amp;RIGHT(BM$1,2)),NETWORKDAYS($T914,DATEVALUE("9/30/20"&amp;RIGHT(BN$1,2)),Holidays!$J$3:$J$937),"")))),"")/(NETWORKDAYS($T914,$U914,Holidays!$J$3:$J$937)),0))</f>
        <v/>
      </c>
      <c r="BO914" s="87" t="str">
        <f>IF($Q914="","",IFERROR(IF(OR(AND($T914&gt;=DATEVALUE("10/1/20"&amp;RIGHT(BN$1,2)),$T914&lt;=DATEVALUE("9/30/20"&amp;RIGHT(BO$1,2))),AND($U914&gt;=DATEVALUE("10/1/20"&amp;RIGHT(BN$1,2)),$U914&lt;=DATEVALUE("9/30/20"&amp;RIGHT(BO$1,2))),AND($T914&lt;=DATEVALUE("10/1/20"&amp;RIGHT(BN$1,2)),$U914&gt;=DATEVALUE("9/30/20"&amp;RIGHT(BO$1,2)))),
IF(AND($T914&gt;=DATEVALUE("10/1/20"&amp;RIGHT(BN$1,2)),$U914&lt;=DATEVALUE("9/30/20"&amp;RIGHT(BO$1,2))),NETWORKDAYS($T914,$U914,Holidays!$J$3:$J$937),
IF(AND($T914&lt;DATEVALUE("10/1/20"&amp;RIGHT(BN$1,2)),$U914&lt;=DATEVALUE("9/30/20"&amp;RIGHT(BO$1,2))),NETWORKDAYS(DATEVALUE("10/1/20"&amp;RIGHT(BN$1,2)),$U914,Holidays!$J$3:$J$937),
IF($T914&lt;DATEVALUE("10/1/20"&amp;RIGHT(BN$1,2)),NETWORKDAYS(DATEVALUE("10/1/20"&amp;RIGHT(BN$1,2)),DATEVALUE("9/30/20"&amp;RIGHT(BO$1,2)),Holidays!$J$3:$J$937),
IF($T914&gt;=DATEVALUE("10/1/20"&amp;RIGHT(BN$1,2)),NETWORKDAYS($T914,DATEVALUE("9/30/20"&amp;RIGHT(BO$1,2)),Holidays!$J$3:$J$937),"")))),"")/(NETWORKDAYS($T914,$U914,Holidays!$J$3:$J$937)),0))</f>
        <v/>
      </c>
      <c r="BP914" s="87" t="str">
        <f>IF($Q914="","",IFERROR(IF(OR(AND($T914&gt;=DATEVALUE("10/1/20"&amp;RIGHT(BO$1,2)),$T914&lt;=DATEVALUE("9/30/20"&amp;RIGHT(BP$1,2))),AND($U914&gt;=DATEVALUE("10/1/20"&amp;RIGHT(BO$1,2)),$U914&lt;=DATEVALUE("9/30/20"&amp;RIGHT(BP$1,2))),AND($T914&lt;=DATEVALUE("10/1/20"&amp;RIGHT(BO$1,2)),$U914&gt;=DATEVALUE("9/30/20"&amp;RIGHT(BP$1,2)))),
IF(AND($T914&gt;=DATEVALUE("10/1/20"&amp;RIGHT(BO$1,2)),$U914&lt;=DATEVALUE("9/30/20"&amp;RIGHT(BP$1,2))),NETWORKDAYS($T914,$U914,Holidays!$J$3:$J$937),
IF(AND($T914&lt;DATEVALUE("10/1/20"&amp;RIGHT(BO$1,2)),$U914&lt;=DATEVALUE("9/30/20"&amp;RIGHT(BP$1,2))),NETWORKDAYS(DATEVALUE("10/1/20"&amp;RIGHT(BO$1,2)),$U914,Holidays!$J$3:$J$937),
IF($T914&lt;DATEVALUE("10/1/20"&amp;RIGHT(BO$1,2)),NETWORKDAYS(DATEVALUE("10/1/20"&amp;RIGHT(BO$1,2)),DATEVALUE("9/30/20"&amp;RIGHT(BP$1,2)),Holidays!$J$3:$J$937),
IF($T914&gt;=DATEVALUE("10/1/20"&amp;RIGHT(BO$1,2)),NETWORKDAYS($T914,DATEVALUE("9/30/20"&amp;RIGHT(BP$1,2)),Holidays!$J$3:$J$937),"")))),"")/(NETWORKDAYS($T914,$U914,Holidays!$J$3:$J$937)),0))</f>
        <v/>
      </c>
      <c r="BQ914" s="87" t="str">
        <f>IF($Q914="","",IFERROR(IF(OR(AND($T914&gt;=DATEVALUE("10/1/20"&amp;RIGHT(BP$1,2)),$T914&lt;=DATEVALUE("9/30/20"&amp;RIGHT(BQ$1,2))),AND($U914&gt;=DATEVALUE("10/1/20"&amp;RIGHT(BP$1,2)),$U914&lt;=DATEVALUE("9/30/20"&amp;RIGHT(BQ$1,2))),AND($T914&lt;=DATEVALUE("10/1/20"&amp;RIGHT(BP$1,2)),$U914&gt;=DATEVALUE("9/30/20"&amp;RIGHT(BQ$1,2)))),
IF(AND($T914&gt;=DATEVALUE("10/1/20"&amp;RIGHT(BP$1,2)),$U914&lt;=DATEVALUE("9/30/20"&amp;RIGHT(BQ$1,2))),NETWORKDAYS($T914,$U914,Holidays!$J$3:$J$937),
IF(AND($T914&lt;DATEVALUE("10/1/20"&amp;RIGHT(BP$1,2)),$U914&lt;=DATEVALUE("9/30/20"&amp;RIGHT(BQ$1,2))),NETWORKDAYS(DATEVALUE("10/1/20"&amp;RIGHT(BP$1,2)),$U914,Holidays!$J$3:$J$937),
IF($T914&lt;DATEVALUE("10/1/20"&amp;RIGHT(BP$1,2)),NETWORKDAYS(DATEVALUE("10/1/20"&amp;RIGHT(BP$1,2)),DATEVALUE("9/30/20"&amp;RIGHT(BQ$1,2)),Holidays!$J$3:$J$937),
IF($T914&gt;=DATEVALUE("10/1/20"&amp;RIGHT(BP$1,2)),NETWORKDAYS($T914,DATEVALUE("9/30/20"&amp;RIGHT(BQ$1,2)),Holidays!$J$3:$J$937),"")))),"")/(NETWORKDAYS($T914,$U914,Holidays!$J$3:$J$937)),0))</f>
        <v/>
      </c>
      <c r="BR914" s="87" t="str">
        <f>IF($Q914="","",IFERROR(IF(OR(AND($T914&gt;=DATEVALUE("10/1/20"&amp;RIGHT(BQ$1,2)),$T914&lt;=DATEVALUE("9/30/20"&amp;RIGHT(BR$1,2))),AND($U914&gt;=DATEVALUE("10/1/20"&amp;RIGHT(BQ$1,2)),$U914&lt;=DATEVALUE("9/30/20"&amp;RIGHT(BR$1,2))),AND($T914&lt;=DATEVALUE("10/1/20"&amp;RIGHT(BQ$1,2)),$U914&gt;=DATEVALUE("9/30/20"&amp;RIGHT(BR$1,2)))),
IF(AND($T914&gt;=DATEVALUE("10/1/20"&amp;RIGHT(BQ$1,2)),$U914&lt;=DATEVALUE("9/30/20"&amp;RIGHT(BR$1,2))),NETWORKDAYS($T914,$U914,Holidays!$J$3:$J$937),
IF(AND($T914&lt;DATEVALUE("10/1/20"&amp;RIGHT(BQ$1,2)),$U914&lt;=DATEVALUE("9/30/20"&amp;RIGHT(BR$1,2))),NETWORKDAYS(DATEVALUE("10/1/20"&amp;RIGHT(BQ$1,2)),$U914,Holidays!$J$3:$J$937),
IF($T914&lt;DATEVALUE("10/1/20"&amp;RIGHT(BQ$1,2)),NETWORKDAYS(DATEVALUE("10/1/20"&amp;RIGHT(BQ$1,2)),DATEVALUE("9/30/20"&amp;RIGHT(BR$1,2)),Holidays!$J$3:$J$937),
IF($T914&gt;=DATEVALUE("10/1/20"&amp;RIGHT(BQ$1,2)),NETWORKDAYS($T914,DATEVALUE("9/30/20"&amp;RIGHT(BR$1,2)),Holidays!$J$3:$J$937),"")))),"")/(NETWORKDAYS($T914,$U914,Holidays!$J$3:$J$937)),0))</f>
        <v/>
      </c>
      <c r="BS914" s="87" t="str">
        <f>IF($Q914="","",IFERROR(IF(OR(AND($T914&gt;=DATEVALUE("10/1/20"&amp;RIGHT(BR$1,2)),$T914&lt;=DATEVALUE("9/30/20"&amp;RIGHT(BS$1,2))),AND($U914&gt;=DATEVALUE("10/1/20"&amp;RIGHT(BR$1,2)),$U914&lt;=DATEVALUE("9/30/20"&amp;RIGHT(BS$1,2))),AND($T914&lt;=DATEVALUE("10/1/20"&amp;RIGHT(BR$1,2)),$U914&gt;=DATEVALUE("9/30/20"&amp;RIGHT(BS$1,2)))),
IF(AND($T914&gt;=DATEVALUE("10/1/20"&amp;RIGHT(BR$1,2)),$U914&lt;=DATEVALUE("9/30/20"&amp;RIGHT(BS$1,2))),NETWORKDAYS($T914,$U914,Holidays!$J$3:$J$937),
IF(AND($T914&lt;DATEVALUE("10/1/20"&amp;RIGHT(BR$1,2)),$U914&lt;=DATEVALUE("9/30/20"&amp;RIGHT(BS$1,2))),NETWORKDAYS(DATEVALUE("10/1/20"&amp;RIGHT(BR$1,2)),$U914,Holidays!$J$3:$J$937),
IF($T914&lt;DATEVALUE("10/1/20"&amp;RIGHT(BR$1,2)),NETWORKDAYS(DATEVALUE("10/1/20"&amp;RIGHT(BR$1,2)),DATEVALUE("9/30/20"&amp;RIGHT(BS$1,2)),Holidays!$J$3:$J$937),
IF($T914&gt;=DATEVALUE("10/1/20"&amp;RIGHT(BR$1,2)),NETWORKDAYS($T914,DATEVALUE("9/30/20"&amp;RIGHT(BS$1,2)),Holidays!$J$3:$J$937),"")))),"")/(NETWORKDAYS($T914,$U914,Holidays!$J$3:$J$937)),0))</f>
        <v/>
      </c>
      <c r="BT914" s="87" t="str">
        <f>IF($Q914="","",IFERROR(IF(OR(AND($T914&gt;=DATEVALUE("10/1/20"&amp;RIGHT(BS$1,2)),$T914&lt;=DATEVALUE("9/30/20"&amp;RIGHT(BT$1,2))),AND($U914&gt;=DATEVALUE("10/1/20"&amp;RIGHT(BS$1,2)),$U914&lt;=DATEVALUE("9/30/20"&amp;RIGHT(BT$1,2))),AND($T914&lt;=DATEVALUE("10/1/20"&amp;RIGHT(BS$1,2)),$U914&gt;=DATEVALUE("9/30/20"&amp;RIGHT(BT$1,2)))),
IF(AND($T914&gt;=DATEVALUE("10/1/20"&amp;RIGHT(BS$1,2)),$U914&lt;=DATEVALUE("9/30/20"&amp;RIGHT(BT$1,2))),NETWORKDAYS($T914,$U914,Holidays!$J$3:$J$937),
IF(AND($T914&lt;DATEVALUE("10/1/20"&amp;RIGHT(BS$1,2)),$U914&lt;=DATEVALUE("9/30/20"&amp;RIGHT(BT$1,2))),NETWORKDAYS(DATEVALUE("10/1/20"&amp;RIGHT(BS$1,2)),$U914,Holidays!$J$3:$J$937),
IF($T914&lt;DATEVALUE("10/1/20"&amp;RIGHT(BS$1,2)),NETWORKDAYS(DATEVALUE("10/1/20"&amp;RIGHT(BS$1,2)),DATEVALUE("9/30/20"&amp;RIGHT(BT$1,2)),Holidays!$J$3:$J$937),
IF($T914&gt;=DATEVALUE("10/1/20"&amp;RIGHT(BS$1,2)),NETWORKDAYS($T914,DATEVALUE("9/30/20"&amp;RIGHT(BT$1,2)),Holidays!$J$3:$J$937),"")))),"")/(NETWORKDAYS($T914,$U914,Holidays!$J$3:$J$937)),0))</f>
        <v/>
      </c>
      <c r="BU914" s="87" t="str">
        <f>IF($Q914="","",IFERROR(IF(OR(AND($T914&gt;=DATEVALUE("10/1/20"&amp;RIGHT(BT$1,2)),$T914&lt;=DATEVALUE("9/30/20"&amp;RIGHT(BU$1,2))),AND($U914&gt;=DATEVALUE("10/1/20"&amp;RIGHT(BT$1,2)),$U914&lt;=DATEVALUE("9/30/20"&amp;RIGHT(BU$1,2))),AND($T914&lt;=DATEVALUE("10/1/20"&amp;RIGHT(BT$1,2)),$U914&gt;=DATEVALUE("9/30/20"&amp;RIGHT(BU$1,2)))),
IF(AND($T914&gt;=DATEVALUE("10/1/20"&amp;RIGHT(BT$1,2)),$U914&lt;=DATEVALUE("9/30/20"&amp;RIGHT(BU$1,2))),NETWORKDAYS($T914,$U914,Holidays!$J$3:$J$937),
IF(AND($T914&lt;DATEVALUE("10/1/20"&amp;RIGHT(BT$1,2)),$U914&lt;=DATEVALUE("9/30/20"&amp;RIGHT(BU$1,2))),NETWORKDAYS(DATEVALUE("10/1/20"&amp;RIGHT(BT$1,2)),$U914,Holidays!$J$3:$J$937),
IF($T914&lt;DATEVALUE("10/1/20"&amp;RIGHT(BT$1,2)),NETWORKDAYS(DATEVALUE("10/1/20"&amp;RIGHT(BT$1,2)),DATEVALUE("9/30/20"&amp;RIGHT(BU$1,2)),Holidays!$J$3:$J$937),
IF($T914&gt;=DATEVALUE("10/1/20"&amp;RIGHT(BT$1,2)),NETWORKDAYS($T914,DATEVALUE("9/30/20"&amp;RIGHT(BU$1,2)),Holidays!$J$3:$J$937),"")))),"")/(NETWORKDAYS($T914,$U914,Holidays!$J$3:$J$937)),0))</f>
        <v/>
      </c>
      <c r="BV914" s="87" t="str">
        <f>IF($Q914="","",IFERROR(IF(OR(AND($T914&gt;=DATEVALUE("10/1/20"&amp;RIGHT(BU$1,2)),$T914&lt;=DATEVALUE("9/30/20"&amp;RIGHT(BV$1,2))),AND($U914&gt;=DATEVALUE("10/1/20"&amp;RIGHT(BU$1,2)),$U914&lt;=DATEVALUE("9/30/20"&amp;RIGHT(BV$1,2))),AND($T914&lt;=DATEVALUE("10/1/20"&amp;RIGHT(BU$1,2)),$U914&gt;=DATEVALUE("9/30/20"&amp;RIGHT(BV$1,2)))),
IF(AND($T914&gt;=DATEVALUE("10/1/20"&amp;RIGHT(BU$1,2)),$U914&lt;=DATEVALUE("9/30/20"&amp;RIGHT(BV$1,2))),NETWORKDAYS($T914,$U914,Holidays!$J$3:$J$937),
IF(AND($T914&lt;DATEVALUE("10/1/20"&amp;RIGHT(BU$1,2)),$U914&lt;=DATEVALUE("9/30/20"&amp;RIGHT(BV$1,2))),NETWORKDAYS(DATEVALUE("10/1/20"&amp;RIGHT(BU$1,2)),$U914,Holidays!$J$3:$J$937),
IF($T914&lt;DATEVALUE("10/1/20"&amp;RIGHT(BU$1,2)),NETWORKDAYS(DATEVALUE("10/1/20"&amp;RIGHT(BU$1,2)),DATEVALUE("9/30/20"&amp;RIGHT(BV$1,2)),Holidays!$J$3:$J$937),
IF($T914&gt;=DATEVALUE("10/1/20"&amp;RIGHT(BU$1,2)),NETWORKDAYS($T914,DATEVALUE("9/30/20"&amp;RIGHT(BV$1,2)),Holidays!$J$3:$J$937),"")))),"")/(NETWORKDAYS($T914,$U914,Holidays!$J$3:$J$937)),0))</f>
        <v/>
      </c>
      <c r="BW914" s="87" t="str">
        <f>IF($Q914="","",IFERROR(IF(OR(AND($T914&gt;=DATEVALUE("10/1/20"&amp;RIGHT(BV$1,2)),$T914&lt;=DATEVALUE("9/30/20"&amp;RIGHT(BW$1,2))),AND($U914&gt;=DATEVALUE("10/1/20"&amp;RIGHT(BV$1,2)),$U914&lt;=DATEVALUE("9/30/20"&amp;RIGHT(BW$1,2))),AND($T914&lt;=DATEVALUE("10/1/20"&amp;RIGHT(BV$1,2)),$U914&gt;=DATEVALUE("9/30/20"&amp;RIGHT(BW$1,2)))),
IF(AND($T914&gt;=DATEVALUE("10/1/20"&amp;RIGHT(BV$1,2)),$U914&lt;=DATEVALUE("9/30/20"&amp;RIGHT(BW$1,2))),NETWORKDAYS($T914,$U914,Holidays!$J$3:$J$937),
IF(AND($T914&lt;DATEVALUE("10/1/20"&amp;RIGHT(BV$1,2)),$U914&lt;=DATEVALUE("9/30/20"&amp;RIGHT(BW$1,2))),NETWORKDAYS(DATEVALUE("10/1/20"&amp;RIGHT(BV$1,2)),$U914,Holidays!$J$3:$J$937),
IF($T914&lt;DATEVALUE("10/1/20"&amp;RIGHT(BV$1,2)),NETWORKDAYS(DATEVALUE("10/1/20"&amp;RIGHT(BV$1,2)),DATEVALUE("9/30/20"&amp;RIGHT(BW$1,2)),Holidays!$J$3:$J$937),
IF($T914&gt;=DATEVALUE("10/1/20"&amp;RIGHT(BV$1,2)),NETWORKDAYS($T914,DATEVALUE("9/30/20"&amp;RIGHT(BW$1,2)),Holidays!$J$3:$J$937),"")))),"")/(NETWORKDAYS($T914,$U914,Holidays!$J$3:$J$937)),0))</f>
        <v/>
      </c>
      <c r="BX914" s="87" t="str">
        <f>IF($Q914="","",IFERROR(IF(OR(AND($T914&gt;=DATEVALUE("10/1/20"&amp;RIGHT(BW$1,2)),$T914&lt;=DATEVALUE("9/30/20"&amp;RIGHT(BX$1,2))),AND($U914&gt;=DATEVALUE("10/1/20"&amp;RIGHT(BW$1,2)),$U914&lt;=DATEVALUE("9/30/20"&amp;RIGHT(BX$1,2))),AND($T914&lt;=DATEVALUE("10/1/20"&amp;RIGHT(BW$1,2)),$U914&gt;=DATEVALUE("9/30/20"&amp;RIGHT(BX$1,2)))),
IF(AND($T914&gt;=DATEVALUE("10/1/20"&amp;RIGHT(BW$1,2)),$U914&lt;=DATEVALUE("9/30/20"&amp;RIGHT(BX$1,2))),NETWORKDAYS($T914,$U914,Holidays!$J$3:$J$937),
IF(AND($T914&lt;DATEVALUE("10/1/20"&amp;RIGHT(BW$1,2)),$U914&lt;=DATEVALUE("9/30/20"&amp;RIGHT(BX$1,2))),NETWORKDAYS(DATEVALUE("10/1/20"&amp;RIGHT(BW$1,2)),$U914,Holidays!$J$3:$J$937),
IF($T914&lt;DATEVALUE("10/1/20"&amp;RIGHT(BW$1,2)),NETWORKDAYS(DATEVALUE("10/1/20"&amp;RIGHT(BW$1,2)),DATEVALUE("9/30/20"&amp;RIGHT(BX$1,2)),Holidays!$J$3:$J$937),
IF($T914&gt;=DATEVALUE("10/1/20"&amp;RIGHT(BW$1,2)),NETWORKDAYS($T914,DATEVALUE("9/30/20"&amp;RIGHT(BX$1,2)),Holidays!$J$3:$J$937),"")))),"")/(NETWORKDAYS($T914,$U914,Holidays!$J$3:$J$937)),0))</f>
        <v/>
      </c>
      <c r="BY914" s="87" t="str">
        <f>IF($Q914="","",IFERROR(IF(OR(AND($T914&gt;=DATEVALUE("10/1/20"&amp;RIGHT(BX$1,2)),$T914&lt;=DATEVALUE("9/30/20"&amp;RIGHT(BY$1,2))),AND($U914&gt;=DATEVALUE("10/1/20"&amp;RIGHT(BX$1,2)),$U914&lt;=DATEVALUE("9/30/20"&amp;RIGHT(BY$1,2))),AND($T914&lt;=DATEVALUE("10/1/20"&amp;RIGHT(BX$1,2)),$U914&gt;=DATEVALUE("9/30/20"&amp;RIGHT(BY$1,2)))),
IF(AND($T914&gt;=DATEVALUE("10/1/20"&amp;RIGHT(BX$1,2)),$U914&lt;=DATEVALUE("9/30/20"&amp;RIGHT(BY$1,2))),NETWORKDAYS($T914,$U914,Holidays!$J$3:$J$937),
IF(AND($T914&lt;DATEVALUE("10/1/20"&amp;RIGHT(BX$1,2)),$U914&lt;=DATEVALUE("9/30/20"&amp;RIGHT(BY$1,2))),NETWORKDAYS(DATEVALUE("10/1/20"&amp;RIGHT(BX$1,2)),$U914,Holidays!$J$3:$J$937),
IF($T914&lt;DATEVALUE("10/1/20"&amp;RIGHT(BX$1,2)),NETWORKDAYS(DATEVALUE("10/1/20"&amp;RIGHT(BX$1,2)),DATEVALUE("9/30/20"&amp;RIGHT(BY$1,2)),Holidays!$J$3:$J$937),
IF($T914&gt;=DATEVALUE("10/1/20"&amp;RIGHT(BX$1,2)),NETWORKDAYS($T914,DATEVALUE("9/30/20"&amp;RIGHT(BY$1,2)),Holidays!$J$3:$J$937),"")))),"")/(NETWORKDAYS($T914,$U914,Holidays!$J$3:$J$937)),0))</f>
        <v/>
      </c>
      <c r="BZ914" s="87" t="str">
        <f>IF($Q914="","",IFERROR(IF(OR(AND($T914&gt;=DATEVALUE("10/1/20"&amp;RIGHT(BY$1,2)),$T914&lt;=DATEVALUE("9/30/20"&amp;RIGHT(BZ$1,2))),AND($U914&gt;=DATEVALUE("10/1/20"&amp;RIGHT(BY$1,2)),$U914&lt;=DATEVALUE("9/30/20"&amp;RIGHT(BZ$1,2))),AND($T914&lt;=DATEVALUE("10/1/20"&amp;RIGHT(BY$1,2)),$U914&gt;=DATEVALUE("9/30/20"&amp;RIGHT(BZ$1,2)))),
IF(AND($T914&gt;=DATEVALUE("10/1/20"&amp;RIGHT(BY$1,2)),$U914&lt;=DATEVALUE("9/30/20"&amp;RIGHT(BZ$1,2))),NETWORKDAYS($T914,$U914,Holidays!$J$3:$J$937),
IF(AND($T914&lt;DATEVALUE("10/1/20"&amp;RIGHT(BY$1,2)),$U914&lt;=DATEVALUE("9/30/20"&amp;RIGHT(BZ$1,2))),NETWORKDAYS(DATEVALUE("10/1/20"&amp;RIGHT(BY$1,2)),$U914,Holidays!$J$3:$J$937),
IF($T914&lt;DATEVALUE("10/1/20"&amp;RIGHT(BY$1,2)),NETWORKDAYS(DATEVALUE("10/1/20"&amp;RIGHT(BY$1,2)),DATEVALUE("9/30/20"&amp;RIGHT(BZ$1,2)),Holidays!$J$3:$J$937),
IF($T914&gt;=DATEVALUE("10/1/20"&amp;RIGHT(BY$1,2)),NETWORKDAYS($T914,DATEVALUE("9/30/20"&amp;RIGHT(BZ$1,2)),Holidays!$J$3:$J$937),"")))),"")/(NETWORKDAYS($T914,$U914,Holidays!$J$3:$J$937)),0))</f>
        <v/>
      </c>
      <c r="CA914" s="87" t="str">
        <f>IF($Q914="","",IFERROR(IF(OR(AND($T914&gt;=DATEVALUE("10/1/20"&amp;RIGHT(BZ$1,2)),$T914&lt;=DATEVALUE("9/30/20"&amp;RIGHT(CA$1,2))),AND($U914&gt;=DATEVALUE("10/1/20"&amp;RIGHT(BZ$1,2)),$U914&lt;=DATEVALUE("9/30/20"&amp;RIGHT(CA$1,2))),AND($T914&lt;=DATEVALUE("10/1/20"&amp;RIGHT(BZ$1,2)),$U914&gt;=DATEVALUE("9/30/20"&amp;RIGHT(CA$1,2)))),
IF(AND($T914&gt;=DATEVALUE("10/1/20"&amp;RIGHT(BZ$1,2)),$U914&lt;=DATEVALUE("9/30/20"&amp;RIGHT(CA$1,2))),NETWORKDAYS($T914,$U914,Holidays!$J$3:$J$937),
IF(AND($T914&lt;DATEVALUE("10/1/20"&amp;RIGHT(BZ$1,2)),$U914&lt;=DATEVALUE("9/30/20"&amp;RIGHT(CA$1,2))),NETWORKDAYS(DATEVALUE("10/1/20"&amp;RIGHT(BZ$1,2)),$U914,Holidays!$J$3:$J$937),
IF($T914&lt;DATEVALUE("10/1/20"&amp;RIGHT(BZ$1,2)),NETWORKDAYS(DATEVALUE("10/1/20"&amp;RIGHT(BZ$1,2)),DATEVALUE("9/30/20"&amp;RIGHT(CA$1,2)),Holidays!$J$3:$J$937),
IF($T914&gt;=DATEVALUE("10/1/20"&amp;RIGHT(BZ$1,2)),NETWORKDAYS($T914,DATEVALUE("9/30/20"&amp;RIGHT(CA$1,2)),Holidays!$J$3:$J$937),"")))),"")/(NETWORKDAYS($T914,$U914,Holidays!$J$3:$J$937)),0))</f>
        <v/>
      </c>
      <c r="CB914" s="87" t="str">
        <f>IF($Q914="","",IFERROR(IF(OR(AND($T914&gt;=DATEVALUE("10/1/20"&amp;RIGHT(CA$1,2)),$T914&lt;=DATEVALUE("9/30/20"&amp;RIGHT(CB$1,2))),AND($U914&gt;=DATEVALUE("10/1/20"&amp;RIGHT(CA$1,2)),$U914&lt;=DATEVALUE("9/30/20"&amp;RIGHT(CB$1,2))),AND($T914&lt;=DATEVALUE("10/1/20"&amp;RIGHT(CA$1,2)),$U914&gt;=DATEVALUE("9/30/20"&amp;RIGHT(CB$1,2)))),
IF(AND($T914&gt;=DATEVALUE("10/1/20"&amp;RIGHT(CA$1,2)),$U914&lt;=DATEVALUE("9/30/20"&amp;RIGHT(CB$1,2))),NETWORKDAYS($T914,$U914,Holidays!$J$3:$J$937),
IF(AND($T914&lt;DATEVALUE("10/1/20"&amp;RIGHT(CA$1,2)),$U914&lt;=DATEVALUE("9/30/20"&amp;RIGHT(CB$1,2))),NETWORKDAYS(DATEVALUE("10/1/20"&amp;RIGHT(CA$1,2)),$U914,Holidays!$J$3:$J$937),
IF($T914&lt;DATEVALUE("10/1/20"&amp;RIGHT(CA$1,2)),NETWORKDAYS(DATEVALUE("10/1/20"&amp;RIGHT(CA$1,2)),DATEVALUE("9/30/20"&amp;RIGHT(CB$1,2)),Holidays!$J$3:$J$937),
IF($T914&gt;=DATEVALUE("10/1/20"&amp;RIGHT(CA$1,2)),NETWORKDAYS($T914,DATEVALUE("9/30/20"&amp;RIGHT(CB$1,2)),Holidays!$J$3:$J$937),"")))),"")/(NETWORKDAYS($T914,$U914,Holidays!$J$3:$J$937)),0))</f>
        <v/>
      </c>
    </row>
    <row r="915" spans="1:80">
      <c r="A915" s="97"/>
      <c r="B915" s="98" t="str">
        <f ca="1">IF(NOT($A915=""),OFFSET('WBS Reference &amp; User Procedure'!$A$1,MATCH($A915,'WBS Reference &amp; User Procedure'!$A:$A,0)-1,1),"")</f>
        <v/>
      </c>
      <c r="D915" s="97"/>
      <c r="T915" s="104" t="str">
        <f>IF(NOT(Q915=""),IF(NOT($S915=""),$S915,#REF!),"")</f>
        <v/>
      </c>
      <c r="U915" s="104" t="str">
        <f>IF(NOT(Q915=""),WORKDAY(T915,Q915,Holidays!$J$3:$J$937),"")</f>
        <v/>
      </c>
      <c r="V915" s="104"/>
      <c r="W915" s="104"/>
      <c r="X915" s="101" t="str">
        <f t="shared" si="197"/>
        <v/>
      </c>
      <c r="AL915" s="87" t="str">
        <f t="shared" ca="1" si="194"/>
        <v/>
      </c>
      <c r="AN915" s="87" t="str">
        <f t="shared" ca="1" si="204"/>
        <v/>
      </c>
      <c r="AO915" s="87" t="str">
        <f t="shared" ca="1" si="204"/>
        <v/>
      </c>
      <c r="AP915" s="87" t="str">
        <f t="shared" ca="1" si="204"/>
        <v/>
      </c>
      <c r="AQ915" s="87" t="str">
        <f t="shared" ca="1" si="204"/>
        <v/>
      </c>
      <c r="AR915" s="87" t="str">
        <f t="shared" ca="1" si="204"/>
        <v/>
      </c>
      <c r="AS915" s="87" t="str">
        <f t="shared" ca="1" si="204"/>
        <v/>
      </c>
      <c r="AT915" s="87" t="str">
        <f t="shared" ca="1" si="204"/>
        <v/>
      </c>
      <c r="AU915" s="87" t="str">
        <f t="shared" ca="1" si="204"/>
        <v/>
      </c>
      <c r="AV915" s="87" t="str">
        <f t="shared" ca="1" si="204"/>
        <v/>
      </c>
      <c r="AW915" s="87" t="str">
        <f t="shared" ca="1" si="204"/>
        <v/>
      </c>
      <c r="AX915" s="87" t="str">
        <f t="shared" ca="1" si="205"/>
        <v/>
      </c>
      <c r="AY915" s="87" t="str">
        <f t="shared" ca="1" si="205"/>
        <v/>
      </c>
      <c r="AZ915" s="87" t="str">
        <f t="shared" ca="1" si="205"/>
        <v/>
      </c>
      <c r="BA915" s="87" t="str">
        <f t="shared" ca="1" si="205"/>
        <v/>
      </c>
      <c r="BB915" s="87" t="str">
        <f t="shared" ca="1" si="205"/>
        <v/>
      </c>
      <c r="BC915" s="87" t="str">
        <f t="shared" ca="1" si="205"/>
        <v/>
      </c>
      <c r="BD915" s="87" t="str">
        <f t="shared" ca="1" si="205"/>
        <v/>
      </c>
      <c r="BE915" s="87" t="str">
        <f t="shared" ca="1" si="205"/>
        <v/>
      </c>
      <c r="BF915" s="87" t="str">
        <f t="shared" ca="1" si="205"/>
        <v/>
      </c>
      <c r="BG915" s="87" t="str">
        <f t="shared" ca="1" si="205"/>
        <v/>
      </c>
      <c r="BI915" s="87" t="str">
        <f>IF($Q915="","",IFERROR(IF(OR(AND($T915&gt;=DATEVALUE("10/1/20"&amp;RIGHT(BH$1,2)),$T915&lt;=DATEVALUE("9/30/20"&amp;RIGHT(BI$1,2))),AND($U915&gt;=DATEVALUE("10/1/20"&amp;RIGHT(BH$1,2)),$U915&lt;=DATEVALUE("9/30/20"&amp;RIGHT(BI$1,2))),AND($T915&lt;=DATEVALUE("10/1/20"&amp;RIGHT(BH$1,2)),$U915&gt;=DATEVALUE("9/30/20"&amp;RIGHT(BI$1,2)))),
IF(AND($T915&gt;=DATEVALUE("10/1/20"&amp;RIGHT(BH$1,2)),$U915&lt;=DATEVALUE("9/30/20"&amp;RIGHT(BI$1,2))),NETWORKDAYS($T915,$U915,Holidays!$J$3:$J$937),
IF(AND($T915&lt;DATEVALUE("10/1/20"&amp;RIGHT(BH$1,2)),$U915&lt;=DATEVALUE("9/30/20"&amp;RIGHT(BI$1,2))),NETWORKDAYS(DATEVALUE("10/1/20"&amp;RIGHT(BH$1,2)),$U915,Holidays!$J$3:$J$937),
IF($T915&lt;DATEVALUE("10/1/20"&amp;RIGHT(BH$1,2)),NETWORKDAYS(DATEVALUE("10/1/20"&amp;RIGHT(BH$1,2)),DATEVALUE("9/30/20"&amp;RIGHT(BI$1,2)),Holidays!$J$3:$J$937),
IF($T915&gt;=DATEVALUE("10/1/20"&amp;RIGHT(BH$1,2)),NETWORKDAYS($T915,DATEVALUE("9/30/20"&amp;RIGHT(BI$1,2)),Holidays!$J$3:$J$937),"")))),"")/(NETWORKDAYS($T915,$U915,Holidays!$J$3:$J$937)),0))</f>
        <v/>
      </c>
      <c r="BJ915" s="87" t="str">
        <f>IF($Q915="","",IFERROR(IF(OR(AND($T915&gt;=DATEVALUE("10/1/20"&amp;RIGHT(BI$1,2)),$T915&lt;=DATEVALUE("9/30/20"&amp;RIGHT(BJ$1,2))),AND($U915&gt;=DATEVALUE("10/1/20"&amp;RIGHT(BI$1,2)),$U915&lt;=DATEVALUE("9/30/20"&amp;RIGHT(BJ$1,2))),AND($T915&lt;=DATEVALUE("10/1/20"&amp;RIGHT(BI$1,2)),$U915&gt;=DATEVALUE("9/30/20"&amp;RIGHT(BJ$1,2)))),
IF(AND($T915&gt;=DATEVALUE("10/1/20"&amp;RIGHT(BI$1,2)),$U915&lt;=DATEVALUE("9/30/20"&amp;RIGHT(BJ$1,2))),NETWORKDAYS($T915,$U915,Holidays!$J$3:$J$937),
IF(AND($T915&lt;DATEVALUE("10/1/20"&amp;RIGHT(BI$1,2)),$U915&lt;=DATEVALUE("9/30/20"&amp;RIGHT(BJ$1,2))),NETWORKDAYS(DATEVALUE("10/1/20"&amp;RIGHT(BI$1,2)),$U915,Holidays!$J$3:$J$937),
IF($T915&lt;DATEVALUE("10/1/20"&amp;RIGHT(BI$1,2)),NETWORKDAYS(DATEVALUE("10/1/20"&amp;RIGHT(BI$1,2)),DATEVALUE("9/30/20"&amp;RIGHT(BJ$1,2)),Holidays!$J$3:$J$937),
IF($T915&gt;=DATEVALUE("10/1/20"&amp;RIGHT(BI$1,2)),NETWORKDAYS($T915,DATEVALUE("9/30/20"&amp;RIGHT(BJ$1,2)),Holidays!$J$3:$J$937),"")))),"")/(NETWORKDAYS($T915,$U915,Holidays!$J$3:$J$937)),0))</f>
        <v/>
      </c>
      <c r="BK915" s="87" t="str">
        <f>IF($Q915="","",IFERROR(IF(OR(AND($T915&gt;=DATEVALUE("10/1/20"&amp;RIGHT(BJ$1,2)),$T915&lt;=DATEVALUE("9/30/20"&amp;RIGHT(BK$1,2))),AND($U915&gt;=DATEVALUE("10/1/20"&amp;RIGHT(BJ$1,2)),$U915&lt;=DATEVALUE("9/30/20"&amp;RIGHT(BK$1,2))),AND($T915&lt;=DATEVALUE("10/1/20"&amp;RIGHT(BJ$1,2)),$U915&gt;=DATEVALUE("9/30/20"&amp;RIGHT(BK$1,2)))),
IF(AND($T915&gt;=DATEVALUE("10/1/20"&amp;RIGHT(BJ$1,2)),$U915&lt;=DATEVALUE("9/30/20"&amp;RIGHT(BK$1,2))),NETWORKDAYS($T915,$U915,Holidays!$J$3:$J$937),
IF(AND($T915&lt;DATEVALUE("10/1/20"&amp;RIGHT(BJ$1,2)),$U915&lt;=DATEVALUE("9/30/20"&amp;RIGHT(BK$1,2))),NETWORKDAYS(DATEVALUE("10/1/20"&amp;RIGHT(BJ$1,2)),$U915,Holidays!$J$3:$J$937),
IF($T915&lt;DATEVALUE("10/1/20"&amp;RIGHT(BJ$1,2)),NETWORKDAYS(DATEVALUE("10/1/20"&amp;RIGHT(BJ$1,2)),DATEVALUE("9/30/20"&amp;RIGHT(BK$1,2)),Holidays!$J$3:$J$937),
IF($T915&gt;=DATEVALUE("10/1/20"&amp;RIGHT(BJ$1,2)),NETWORKDAYS($T915,DATEVALUE("9/30/20"&amp;RIGHT(BK$1,2)),Holidays!$J$3:$J$937),"")))),"")/(NETWORKDAYS($T915,$U915,Holidays!$J$3:$J$937)),0))</f>
        <v/>
      </c>
      <c r="BL915" s="87" t="str">
        <f>IF($Q915="","",IFERROR(IF(OR(AND($T915&gt;=DATEVALUE("10/1/20"&amp;RIGHT(BK$1,2)),$T915&lt;=DATEVALUE("9/30/20"&amp;RIGHT(BL$1,2))),AND($U915&gt;=DATEVALUE("10/1/20"&amp;RIGHT(BK$1,2)),$U915&lt;=DATEVALUE("9/30/20"&amp;RIGHT(BL$1,2))),AND($T915&lt;=DATEVALUE("10/1/20"&amp;RIGHT(BK$1,2)),$U915&gt;=DATEVALUE("9/30/20"&amp;RIGHT(BL$1,2)))),
IF(AND($T915&gt;=DATEVALUE("10/1/20"&amp;RIGHT(BK$1,2)),$U915&lt;=DATEVALUE("9/30/20"&amp;RIGHT(BL$1,2))),NETWORKDAYS($T915,$U915,Holidays!$J$3:$J$937),
IF(AND($T915&lt;DATEVALUE("10/1/20"&amp;RIGHT(BK$1,2)),$U915&lt;=DATEVALUE("9/30/20"&amp;RIGHT(BL$1,2))),NETWORKDAYS(DATEVALUE("10/1/20"&amp;RIGHT(BK$1,2)),$U915,Holidays!$J$3:$J$937),
IF($T915&lt;DATEVALUE("10/1/20"&amp;RIGHT(BK$1,2)),NETWORKDAYS(DATEVALUE("10/1/20"&amp;RIGHT(BK$1,2)),DATEVALUE("9/30/20"&amp;RIGHT(BL$1,2)),Holidays!$J$3:$J$937),
IF($T915&gt;=DATEVALUE("10/1/20"&amp;RIGHT(BK$1,2)),NETWORKDAYS($T915,DATEVALUE("9/30/20"&amp;RIGHT(BL$1,2)),Holidays!$J$3:$J$937),"")))),"")/(NETWORKDAYS($T915,$U915,Holidays!$J$3:$J$937)),0))</f>
        <v/>
      </c>
      <c r="BM915" s="87" t="str">
        <f>IF($Q915="","",IFERROR(IF(OR(AND($T915&gt;=DATEVALUE("10/1/20"&amp;RIGHT(BL$1,2)),$T915&lt;=DATEVALUE("9/30/20"&amp;RIGHT(BM$1,2))),AND($U915&gt;=DATEVALUE("10/1/20"&amp;RIGHT(BL$1,2)),$U915&lt;=DATEVALUE("9/30/20"&amp;RIGHT(BM$1,2))),AND($T915&lt;=DATEVALUE("10/1/20"&amp;RIGHT(BL$1,2)),$U915&gt;=DATEVALUE("9/30/20"&amp;RIGHT(BM$1,2)))),
IF(AND($T915&gt;=DATEVALUE("10/1/20"&amp;RIGHT(BL$1,2)),$U915&lt;=DATEVALUE("9/30/20"&amp;RIGHT(BM$1,2))),NETWORKDAYS($T915,$U915,Holidays!$J$3:$J$937),
IF(AND($T915&lt;DATEVALUE("10/1/20"&amp;RIGHT(BL$1,2)),$U915&lt;=DATEVALUE("9/30/20"&amp;RIGHT(BM$1,2))),NETWORKDAYS(DATEVALUE("10/1/20"&amp;RIGHT(BL$1,2)),$U915,Holidays!$J$3:$J$937),
IF($T915&lt;DATEVALUE("10/1/20"&amp;RIGHT(BL$1,2)),NETWORKDAYS(DATEVALUE("10/1/20"&amp;RIGHT(BL$1,2)),DATEVALUE("9/30/20"&amp;RIGHT(BM$1,2)),Holidays!$J$3:$J$937),
IF($T915&gt;=DATEVALUE("10/1/20"&amp;RIGHT(BL$1,2)),NETWORKDAYS($T915,DATEVALUE("9/30/20"&amp;RIGHT(BM$1,2)),Holidays!$J$3:$J$937),"")))),"")/(NETWORKDAYS($T915,$U915,Holidays!$J$3:$J$937)),0))</f>
        <v/>
      </c>
      <c r="BN915" s="87" t="str">
        <f>IF($Q915="","",IFERROR(IF(OR(AND($T915&gt;=DATEVALUE("10/1/20"&amp;RIGHT(BM$1,2)),$T915&lt;=DATEVALUE("9/30/20"&amp;RIGHT(BN$1,2))),AND($U915&gt;=DATEVALUE("10/1/20"&amp;RIGHT(BM$1,2)),$U915&lt;=DATEVALUE("9/30/20"&amp;RIGHT(BN$1,2))),AND($T915&lt;=DATEVALUE("10/1/20"&amp;RIGHT(BM$1,2)),$U915&gt;=DATEVALUE("9/30/20"&amp;RIGHT(BN$1,2)))),
IF(AND($T915&gt;=DATEVALUE("10/1/20"&amp;RIGHT(BM$1,2)),$U915&lt;=DATEVALUE("9/30/20"&amp;RIGHT(BN$1,2))),NETWORKDAYS($T915,$U915,Holidays!$J$3:$J$937),
IF(AND($T915&lt;DATEVALUE("10/1/20"&amp;RIGHT(BM$1,2)),$U915&lt;=DATEVALUE("9/30/20"&amp;RIGHT(BN$1,2))),NETWORKDAYS(DATEVALUE("10/1/20"&amp;RIGHT(BM$1,2)),$U915,Holidays!$J$3:$J$937),
IF($T915&lt;DATEVALUE("10/1/20"&amp;RIGHT(BM$1,2)),NETWORKDAYS(DATEVALUE("10/1/20"&amp;RIGHT(BM$1,2)),DATEVALUE("9/30/20"&amp;RIGHT(BN$1,2)),Holidays!$J$3:$J$937),
IF($T915&gt;=DATEVALUE("10/1/20"&amp;RIGHT(BM$1,2)),NETWORKDAYS($T915,DATEVALUE("9/30/20"&amp;RIGHT(BN$1,2)),Holidays!$J$3:$J$937),"")))),"")/(NETWORKDAYS($T915,$U915,Holidays!$J$3:$J$937)),0))</f>
        <v/>
      </c>
      <c r="BO915" s="87" t="str">
        <f>IF($Q915="","",IFERROR(IF(OR(AND($T915&gt;=DATEVALUE("10/1/20"&amp;RIGHT(BN$1,2)),$T915&lt;=DATEVALUE("9/30/20"&amp;RIGHT(BO$1,2))),AND($U915&gt;=DATEVALUE("10/1/20"&amp;RIGHT(BN$1,2)),$U915&lt;=DATEVALUE("9/30/20"&amp;RIGHT(BO$1,2))),AND($T915&lt;=DATEVALUE("10/1/20"&amp;RIGHT(BN$1,2)),$U915&gt;=DATEVALUE("9/30/20"&amp;RIGHT(BO$1,2)))),
IF(AND($T915&gt;=DATEVALUE("10/1/20"&amp;RIGHT(BN$1,2)),$U915&lt;=DATEVALUE("9/30/20"&amp;RIGHT(BO$1,2))),NETWORKDAYS($T915,$U915,Holidays!$J$3:$J$937),
IF(AND($T915&lt;DATEVALUE("10/1/20"&amp;RIGHT(BN$1,2)),$U915&lt;=DATEVALUE("9/30/20"&amp;RIGHT(BO$1,2))),NETWORKDAYS(DATEVALUE("10/1/20"&amp;RIGHT(BN$1,2)),$U915,Holidays!$J$3:$J$937),
IF($T915&lt;DATEVALUE("10/1/20"&amp;RIGHT(BN$1,2)),NETWORKDAYS(DATEVALUE("10/1/20"&amp;RIGHT(BN$1,2)),DATEVALUE("9/30/20"&amp;RIGHT(BO$1,2)),Holidays!$J$3:$J$937),
IF($T915&gt;=DATEVALUE("10/1/20"&amp;RIGHT(BN$1,2)),NETWORKDAYS($T915,DATEVALUE("9/30/20"&amp;RIGHT(BO$1,2)),Holidays!$J$3:$J$937),"")))),"")/(NETWORKDAYS($T915,$U915,Holidays!$J$3:$J$937)),0))</f>
        <v/>
      </c>
      <c r="BP915" s="87" t="str">
        <f>IF($Q915="","",IFERROR(IF(OR(AND($T915&gt;=DATEVALUE("10/1/20"&amp;RIGHT(BO$1,2)),$T915&lt;=DATEVALUE("9/30/20"&amp;RIGHT(BP$1,2))),AND($U915&gt;=DATEVALUE("10/1/20"&amp;RIGHT(BO$1,2)),$U915&lt;=DATEVALUE("9/30/20"&amp;RIGHT(BP$1,2))),AND($T915&lt;=DATEVALUE("10/1/20"&amp;RIGHT(BO$1,2)),$U915&gt;=DATEVALUE("9/30/20"&amp;RIGHT(BP$1,2)))),
IF(AND($T915&gt;=DATEVALUE("10/1/20"&amp;RIGHT(BO$1,2)),$U915&lt;=DATEVALUE("9/30/20"&amp;RIGHT(BP$1,2))),NETWORKDAYS($T915,$U915,Holidays!$J$3:$J$937),
IF(AND($T915&lt;DATEVALUE("10/1/20"&amp;RIGHT(BO$1,2)),$U915&lt;=DATEVALUE("9/30/20"&amp;RIGHT(BP$1,2))),NETWORKDAYS(DATEVALUE("10/1/20"&amp;RIGHT(BO$1,2)),$U915,Holidays!$J$3:$J$937),
IF($T915&lt;DATEVALUE("10/1/20"&amp;RIGHT(BO$1,2)),NETWORKDAYS(DATEVALUE("10/1/20"&amp;RIGHT(BO$1,2)),DATEVALUE("9/30/20"&amp;RIGHT(BP$1,2)),Holidays!$J$3:$J$937),
IF($T915&gt;=DATEVALUE("10/1/20"&amp;RIGHT(BO$1,2)),NETWORKDAYS($T915,DATEVALUE("9/30/20"&amp;RIGHT(BP$1,2)),Holidays!$J$3:$J$937),"")))),"")/(NETWORKDAYS($T915,$U915,Holidays!$J$3:$J$937)),0))</f>
        <v/>
      </c>
      <c r="BQ915" s="87" t="str">
        <f>IF($Q915="","",IFERROR(IF(OR(AND($T915&gt;=DATEVALUE("10/1/20"&amp;RIGHT(BP$1,2)),$T915&lt;=DATEVALUE("9/30/20"&amp;RIGHT(BQ$1,2))),AND($U915&gt;=DATEVALUE("10/1/20"&amp;RIGHT(BP$1,2)),$U915&lt;=DATEVALUE("9/30/20"&amp;RIGHT(BQ$1,2))),AND($T915&lt;=DATEVALUE("10/1/20"&amp;RIGHT(BP$1,2)),$U915&gt;=DATEVALUE("9/30/20"&amp;RIGHT(BQ$1,2)))),
IF(AND($T915&gt;=DATEVALUE("10/1/20"&amp;RIGHT(BP$1,2)),$U915&lt;=DATEVALUE("9/30/20"&amp;RIGHT(BQ$1,2))),NETWORKDAYS($T915,$U915,Holidays!$J$3:$J$937),
IF(AND($T915&lt;DATEVALUE("10/1/20"&amp;RIGHT(BP$1,2)),$U915&lt;=DATEVALUE("9/30/20"&amp;RIGHT(BQ$1,2))),NETWORKDAYS(DATEVALUE("10/1/20"&amp;RIGHT(BP$1,2)),$U915,Holidays!$J$3:$J$937),
IF($T915&lt;DATEVALUE("10/1/20"&amp;RIGHT(BP$1,2)),NETWORKDAYS(DATEVALUE("10/1/20"&amp;RIGHT(BP$1,2)),DATEVALUE("9/30/20"&amp;RIGHT(BQ$1,2)),Holidays!$J$3:$J$937),
IF($T915&gt;=DATEVALUE("10/1/20"&amp;RIGHT(BP$1,2)),NETWORKDAYS($T915,DATEVALUE("9/30/20"&amp;RIGHT(BQ$1,2)),Holidays!$J$3:$J$937),"")))),"")/(NETWORKDAYS($T915,$U915,Holidays!$J$3:$J$937)),0))</f>
        <v/>
      </c>
      <c r="BR915" s="87" t="str">
        <f>IF($Q915="","",IFERROR(IF(OR(AND($T915&gt;=DATEVALUE("10/1/20"&amp;RIGHT(BQ$1,2)),$T915&lt;=DATEVALUE("9/30/20"&amp;RIGHT(BR$1,2))),AND($U915&gt;=DATEVALUE("10/1/20"&amp;RIGHT(BQ$1,2)),$U915&lt;=DATEVALUE("9/30/20"&amp;RIGHT(BR$1,2))),AND($T915&lt;=DATEVALUE("10/1/20"&amp;RIGHT(BQ$1,2)),$U915&gt;=DATEVALUE("9/30/20"&amp;RIGHT(BR$1,2)))),
IF(AND($T915&gt;=DATEVALUE("10/1/20"&amp;RIGHT(BQ$1,2)),$U915&lt;=DATEVALUE("9/30/20"&amp;RIGHT(BR$1,2))),NETWORKDAYS($T915,$U915,Holidays!$J$3:$J$937),
IF(AND($T915&lt;DATEVALUE("10/1/20"&amp;RIGHT(BQ$1,2)),$U915&lt;=DATEVALUE("9/30/20"&amp;RIGHT(BR$1,2))),NETWORKDAYS(DATEVALUE("10/1/20"&amp;RIGHT(BQ$1,2)),$U915,Holidays!$J$3:$J$937),
IF($T915&lt;DATEVALUE("10/1/20"&amp;RIGHT(BQ$1,2)),NETWORKDAYS(DATEVALUE("10/1/20"&amp;RIGHT(BQ$1,2)),DATEVALUE("9/30/20"&amp;RIGHT(BR$1,2)),Holidays!$J$3:$J$937),
IF($T915&gt;=DATEVALUE("10/1/20"&amp;RIGHT(BQ$1,2)),NETWORKDAYS($T915,DATEVALUE("9/30/20"&amp;RIGHT(BR$1,2)),Holidays!$J$3:$J$937),"")))),"")/(NETWORKDAYS($T915,$U915,Holidays!$J$3:$J$937)),0))</f>
        <v/>
      </c>
      <c r="BS915" s="87" t="str">
        <f>IF($Q915="","",IFERROR(IF(OR(AND($T915&gt;=DATEVALUE("10/1/20"&amp;RIGHT(BR$1,2)),$T915&lt;=DATEVALUE("9/30/20"&amp;RIGHT(BS$1,2))),AND($U915&gt;=DATEVALUE("10/1/20"&amp;RIGHT(BR$1,2)),$U915&lt;=DATEVALUE("9/30/20"&amp;RIGHT(BS$1,2))),AND($T915&lt;=DATEVALUE("10/1/20"&amp;RIGHT(BR$1,2)),$U915&gt;=DATEVALUE("9/30/20"&amp;RIGHT(BS$1,2)))),
IF(AND($T915&gt;=DATEVALUE("10/1/20"&amp;RIGHT(BR$1,2)),$U915&lt;=DATEVALUE("9/30/20"&amp;RIGHT(BS$1,2))),NETWORKDAYS($T915,$U915,Holidays!$J$3:$J$937),
IF(AND($T915&lt;DATEVALUE("10/1/20"&amp;RIGHT(BR$1,2)),$U915&lt;=DATEVALUE("9/30/20"&amp;RIGHT(BS$1,2))),NETWORKDAYS(DATEVALUE("10/1/20"&amp;RIGHT(BR$1,2)),$U915,Holidays!$J$3:$J$937),
IF($T915&lt;DATEVALUE("10/1/20"&amp;RIGHT(BR$1,2)),NETWORKDAYS(DATEVALUE("10/1/20"&amp;RIGHT(BR$1,2)),DATEVALUE("9/30/20"&amp;RIGHT(BS$1,2)),Holidays!$J$3:$J$937),
IF($T915&gt;=DATEVALUE("10/1/20"&amp;RIGHT(BR$1,2)),NETWORKDAYS($T915,DATEVALUE("9/30/20"&amp;RIGHT(BS$1,2)),Holidays!$J$3:$J$937),"")))),"")/(NETWORKDAYS($T915,$U915,Holidays!$J$3:$J$937)),0))</f>
        <v/>
      </c>
      <c r="BT915" s="87" t="str">
        <f>IF($Q915="","",IFERROR(IF(OR(AND($T915&gt;=DATEVALUE("10/1/20"&amp;RIGHT(BS$1,2)),$T915&lt;=DATEVALUE("9/30/20"&amp;RIGHT(BT$1,2))),AND($U915&gt;=DATEVALUE("10/1/20"&amp;RIGHT(BS$1,2)),$U915&lt;=DATEVALUE("9/30/20"&amp;RIGHT(BT$1,2))),AND($T915&lt;=DATEVALUE("10/1/20"&amp;RIGHT(BS$1,2)),$U915&gt;=DATEVALUE("9/30/20"&amp;RIGHT(BT$1,2)))),
IF(AND($T915&gt;=DATEVALUE("10/1/20"&amp;RIGHT(BS$1,2)),$U915&lt;=DATEVALUE("9/30/20"&amp;RIGHT(BT$1,2))),NETWORKDAYS($T915,$U915,Holidays!$J$3:$J$937),
IF(AND($T915&lt;DATEVALUE("10/1/20"&amp;RIGHT(BS$1,2)),$U915&lt;=DATEVALUE("9/30/20"&amp;RIGHT(BT$1,2))),NETWORKDAYS(DATEVALUE("10/1/20"&amp;RIGHT(BS$1,2)),$U915,Holidays!$J$3:$J$937),
IF($T915&lt;DATEVALUE("10/1/20"&amp;RIGHT(BS$1,2)),NETWORKDAYS(DATEVALUE("10/1/20"&amp;RIGHT(BS$1,2)),DATEVALUE("9/30/20"&amp;RIGHT(BT$1,2)),Holidays!$J$3:$J$937),
IF($T915&gt;=DATEVALUE("10/1/20"&amp;RIGHT(BS$1,2)),NETWORKDAYS($T915,DATEVALUE("9/30/20"&amp;RIGHT(BT$1,2)),Holidays!$J$3:$J$937),"")))),"")/(NETWORKDAYS($T915,$U915,Holidays!$J$3:$J$937)),0))</f>
        <v/>
      </c>
      <c r="BU915" s="87" t="str">
        <f>IF($Q915="","",IFERROR(IF(OR(AND($T915&gt;=DATEVALUE("10/1/20"&amp;RIGHT(BT$1,2)),$T915&lt;=DATEVALUE("9/30/20"&amp;RIGHT(BU$1,2))),AND($U915&gt;=DATEVALUE("10/1/20"&amp;RIGHT(BT$1,2)),$U915&lt;=DATEVALUE("9/30/20"&amp;RIGHT(BU$1,2))),AND($T915&lt;=DATEVALUE("10/1/20"&amp;RIGHT(BT$1,2)),$U915&gt;=DATEVALUE("9/30/20"&amp;RIGHT(BU$1,2)))),
IF(AND($T915&gt;=DATEVALUE("10/1/20"&amp;RIGHT(BT$1,2)),$U915&lt;=DATEVALUE("9/30/20"&amp;RIGHT(BU$1,2))),NETWORKDAYS($T915,$U915,Holidays!$J$3:$J$937),
IF(AND($T915&lt;DATEVALUE("10/1/20"&amp;RIGHT(BT$1,2)),$U915&lt;=DATEVALUE("9/30/20"&amp;RIGHT(BU$1,2))),NETWORKDAYS(DATEVALUE("10/1/20"&amp;RIGHT(BT$1,2)),$U915,Holidays!$J$3:$J$937),
IF($T915&lt;DATEVALUE("10/1/20"&amp;RIGHT(BT$1,2)),NETWORKDAYS(DATEVALUE("10/1/20"&amp;RIGHT(BT$1,2)),DATEVALUE("9/30/20"&amp;RIGHT(BU$1,2)),Holidays!$J$3:$J$937),
IF($T915&gt;=DATEVALUE("10/1/20"&amp;RIGHT(BT$1,2)),NETWORKDAYS($T915,DATEVALUE("9/30/20"&amp;RIGHT(BU$1,2)),Holidays!$J$3:$J$937),"")))),"")/(NETWORKDAYS($T915,$U915,Holidays!$J$3:$J$937)),0))</f>
        <v/>
      </c>
      <c r="BV915" s="87" t="str">
        <f>IF($Q915="","",IFERROR(IF(OR(AND($T915&gt;=DATEVALUE("10/1/20"&amp;RIGHT(BU$1,2)),$T915&lt;=DATEVALUE("9/30/20"&amp;RIGHT(BV$1,2))),AND($U915&gt;=DATEVALUE("10/1/20"&amp;RIGHT(BU$1,2)),$U915&lt;=DATEVALUE("9/30/20"&amp;RIGHT(BV$1,2))),AND($T915&lt;=DATEVALUE("10/1/20"&amp;RIGHT(BU$1,2)),$U915&gt;=DATEVALUE("9/30/20"&amp;RIGHT(BV$1,2)))),
IF(AND($T915&gt;=DATEVALUE("10/1/20"&amp;RIGHT(BU$1,2)),$U915&lt;=DATEVALUE("9/30/20"&amp;RIGHT(BV$1,2))),NETWORKDAYS($T915,$U915,Holidays!$J$3:$J$937),
IF(AND($T915&lt;DATEVALUE("10/1/20"&amp;RIGHT(BU$1,2)),$U915&lt;=DATEVALUE("9/30/20"&amp;RIGHT(BV$1,2))),NETWORKDAYS(DATEVALUE("10/1/20"&amp;RIGHT(BU$1,2)),$U915,Holidays!$J$3:$J$937),
IF($T915&lt;DATEVALUE("10/1/20"&amp;RIGHT(BU$1,2)),NETWORKDAYS(DATEVALUE("10/1/20"&amp;RIGHT(BU$1,2)),DATEVALUE("9/30/20"&amp;RIGHT(BV$1,2)),Holidays!$J$3:$J$937),
IF($T915&gt;=DATEVALUE("10/1/20"&amp;RIGHT(BU$1,2)),NETWORKDAYS($T915,DATEVALUE("9/30/20"&amp;RIGHT(BV$1,2)),Holidays!$J$3:$J$937),"")))),"")/(NETWORKDAYS($T915,$U915,Holidays!$J$3:$J$937)),0))</f>
        <v/>
      </c>
      <c r="BW915" s="87" t="str">
        <f>IF($Q915="","",IFERROR(IF(OR(AND($T915&gt;=DATEVALUE("10/1/20"&amp;RIGHT(BV$1,2)),$T915&lt;=DATEVALUE("9/30/20"&amp;RIGHT(BW$1,2))),AND($U915&gt;=DATEVALUE("10/1/20"&amp;RIGHT(BV$1,2)),$U915&lt;=DATEVALUE("9/30/20"&amp;RIGHT(BW$1,2))),AND($T915&lt;=DATEVALUE("10/1/20"&amp;RIGHT(BV$1,2)),$U915&gt;=DATEVALUE("9/30/20"&amp;RIGHT(BW$1,2)))),
IF(AND($T915&gt;=DATEVALUE("10/1/20"&amp;RIGHT(BV$1,2)),$U915&lt;=DATEVALUE("9/30/20"&amp;RIGHT(BW$1,2))),NETWORKDAYS($T915,$U915,Holidays!$J$3:$J$937),
IF(AND($T915&lt;DATEVALUE("10/1/20"&amp;RIGHT(BV$1,2)),$U915&lt;=DATEVALUE("9/30/20"&amp;RIGHT(BW$1,2))),NETWORKDAYS(DATEVALUE("10/1/20"&amp;RIGHT(BV$1,2)),$U915,Holidays!$J$3:$J$937),
IF($T915&lt;DATEVALUE("10/1/20"&amp;RIGHT(BV$1,2)),NETWORKDAYS(DATEVALUE("10/1/20"&amp;RIGHT(BV$1,2)),DATEVALUE("9/30/20"&amp;RIGHT(BW$1,2)),Holidays!$J$3:$J$937),
IF($T915&gt;=DATEVALUE("10/1/20"&amp;RIGHT(BV$1,2)),NETWORKDAYS($T915,DATEVALUE("9/30/20"&amp;RIGHT(BW$1,2)),Holidays!$J$3:$J$937),"")))),"")/(NETWORKDAYS($T915,$U915,Holidays!$J$3:$J$937)),0))</f>
        <v/>
      </c>
      <c r="BX915" s="87" t="str">
        <f>IF($Q915="","",IFERROR(IF(OR(AND($T915&gt;=DATEVALUE("10/1/20"&amp;RIGHT(BW$1,2)),$T915&lt;=DATEVALUE("9/30/20"&amp;RIGHT(BX$1,2))),AND($U915&gt;=DATEVALUE("10/1/20"&amp;RIGHT(BW$1,2)),$U915&lt;=DATEVALUE("9/30/20"&amp;RIGHT(BX$1,2))),AND($T915&lt;=DATEVALUE("10/1/20"&amp;RIGHT(BW$1,2)),$U915&gt;=DATEVALUE("9/30/20"&amp;RIGHT(BX$1,2)))),
IF(AND($T915&gt;=DATEVALUE("10/1/20"&amp;RIGHT(BW$1,2)),$U915&lt;=DATEVALUE("9/30/20"&amp;RIGHT(BX$1,2))),NETWORKDAYS($T915,$U915,Holidays!$J$3:$J$937),
IF(AND($T915&lt;DATEVALUE("10/1/20"&amp;RIGHT(BW$1,2)),$U915&lt;=DATEVALUE("9/30/20"&amp;RIGHT(BX$1,2))),NETWORKDAYS(DATEVALUE("10/1/20"&amp;RIGHT(BW$1,2)),$U915,Holidays!$J$3:$J$937),
IF($T915&lt;DATEVALUE("10/1/20"&amp;RIGHT(BW$1,2)),NETWORKDAYS(DATEVALUE("10/1/20"&amp;RIGHT(BW$1,2)),DATEVALUE("9/30/20"&amp;RIGHT(BX$1,2)),Holidays!$J$3:$J$937),
IF($T915&gt;=DATEVALUE("10/1/20"&amp;RIGHT(BW$1,2)),NETWORKDAYS($T915,DATEVALUE("9/30/20"&amp;RIGHT(BX$1,2)),Holidays!$J$3:$J$937),"")))),"")/(NETWORKDAYS($T915,$U915,Holidays!$J$3:$J$937)),0))</f>
        <v/>
      </c>
      <c r="BY915" s="87" t="str">
        <f>IF($Q915="","",IFERROR(IF(OR(AND($T915&gt;=DATEVALUE("10/1/20"&amp;RIGHT(BX$1,2)),$T915&lt;=DATEVALUE("9/30/20"&amp;RIGHT(BY$1,2))),AND($U915&gt;=DATEVALUE("10/1/20"&amp;RIGHT(BX$1,2)),$U915&lt;=DATEVALUE("9/30/20"&amp;RIGHT(BY$1,2))),AND($T915&lt;=DATEVALUE("10/1/20"&amp;RIGHT(BX$1,2)),$U915&gt;=DATEVALUE("9/30/20"&amp;RIGHT(BY$1,2)))),
IF(AND($T915&gt;=DATEVALUE("10/1/20"&amp;RIGHT(BX$1,2)),$U915&lt;=DATEVALUE("9/30/20"&amp;RIGHT(BY$1,2))),NETWORKDAYS($T915,$U915,Holidays!$J$3:$J$937),
IF(AND($T915&lt;DATEVALUE("10/1/20"&amp;RIGHT(BX$1,2)),$U915&lt;=DATEVALUE("9/30/20"&amp;RIGHT(BY$1,2))),NETWORKDAYS(DATEVALUE("10/1/20"&amp;RIGHT(BX$1,2)),$U915,Holidays!$J$3:$J$937),
IF($T915&lt;DATEVALUE("10/1/20"&amp;RIGHT(BX$1,2)),NETWORKDAYS(DATEVALUE("10/1/20"&amp;RIGHT(BX$1,2)),DATEVALUE("9/30/20"&amp;RIGHT(BY$1,2)),Holidays!$J$3:$J$937),
IF($T915&gt;=DATEVALUE("10/1/20"&amp;RIGHT(BX$1,2)),NETWORKDAYS($T915,DATEVALUE("9/30/20"&amp;RIGHT(BY$1,2)),Holidays!$J$3:$J$937),"")))),"")/(NETWORKDAYS($T915,$U915,Holidays!$J$3:$J$937)),0))</f>
        <v/>
      </c>
      <c r="BZ915" s="87" t="str">
        <f>IF($Q915="","",IFERROR(IF(OR(AND($T915&gt;=DATEVALUE("10/1/20"&amp;RIGHT(BY$1,2)),$T915&lt;=DATEVALUE("9/30/20"&amp;RIGHT(BZ$1,2))),AND($U915&gt;=DATEVALUE("10/1/20"&amp;RIGHT(BY$1,2)),$U915&lt;=DATEVALUE("9/30/20"&amp;RIGHT(BZ$1,2))),AND($T915&lt;=DATEVALUE("10/1/20"&amp;RIGHT(BY$1,2)),$U915&gt;=DATEVALUE("9/30/20"&amp;RIGHT(BZ$1,2)))),
IF(AND($T915&gt;=DATEVALUE("10/1/20"&amp;RIGHT(BY$1,2)),$U915&lt;=DATEVALUE("9/30/20"&amp;RIGHT(BZ$1,2))),NETWORKDAYS($T915,$U915,Holidays!$J$3:$J$937),
IF(AND($T915&lt;DATEVALUE("10/1/20"&amp;RIGHT(BY$1,2)),$U915&lt;=DATEVALUE("9/30/20"&amp;RIGHT(BZ$1,2))),NETWORKDAYS(DATEVALUE("10/1/20"&amp;RIGHT(BY$1,2)),$U915,Holidays!$J$3:$J$937),
IF($T915&lt;DATEVALUE("10/1/20"&amp;RIGHT(BY$1,2)),NETWORKDAYS(DATEVALUE("10/1/20"&amp;RIGHT(BY$1,2)),DATEVALUE("9/30/20"&amp;RIGHT(BZ$1,2)),Holidays!$J$3:$J$937),
IF($T915&gt;=DATEVALUE("10/1/20"&amp;RIGHT(BY$1,2)),NETWORKDAYS($T915,DATEVALUE("9/30/20"&amp;RIGHT(BZ$1,2)),Holidays!$J$3:$J$937),"")))),"")/(NETWORKDAYS($T915,$U915,Holidays!$J$3:$J$937)),0))</f>
        <v/>
      </c>
      <c r="CA915" s="87" t="str">
        <f>IF($Q915="","",IFERROR(IF(OR(AND($T915&gt;=DATEVALUE("10/1/20"&amp;RIGHT(BZ$1,2)),$T915&lt;=DATEVALUE("9/30/20"&amp;RIGHT(CA$1,2))),AND($U915&gt;=DATEVALUE("10/1/20"&amp;RIGHT(BZ$1,2)),$U915&lt;=DATEVALUE("9/30/20"&amp;RIGHT(CA$1,2))),AND($T915&lt;=DATEVALUE("10/1/20"&amp;RIGHT(BZ$1,2)),$U915&gt;=DATEVALUE("9/30/20"&amp;RIGHT(CA$1,2)))),
IF(AND($T915&gt;=DATEVALUE("10/1/20"&amp;RIGHT(BZ$1,2)),$U915&lt;=DATEVALUE("9/30/20"&amp;RIGHT(CA$1,2))),NETWORKDAYS($T915,$U915,Holidays!$J$3:$J$937),
IF(AND($T915&lt;DATEVALUE("10/1/20"&amp;RIGHT(BZ$1,2)),$U915&lt;=DATEVALUE("9/30/20"&amp;RIGHT(CA$1,2))),NETWORKDAYS(DATEVALUE("10/1/20"&amp;RIGHT(BZ$1,2)),$U915,Holidays!$J$3:$J$937),
IF($T915&lt;DATEVALUE("10/1/20"&amp;RIGHT(BZ$1,2)),NETWORKDAYS(DATEVALUE("10/1/20"&amp;RIGHT(BZ$1,2)),DATEVALUE("9/30/20"&amp;RIGHT(CA$1,2)),Holidays!$J$3:$J$937),
IF($T915&gt;=DATEVALUE("10/1/20"&amp;RIGHT(BZ$1,2)),NETWORKDAYS($T915,DATEVALUE("9/30/20"&amp;RIGHT(CA$1,2)),Holidays!$J$3:$J$937),"")))),"")/(NETWORKDAYS($T915,$U915,Holidays!$J$3:$J$937)),0))</f>
        <v/>
      </c>
      <c r="CB915" s="87" t="str">
        <f>IF($Q915="","",IFERROR(IF(OR(AND($T915&gt;=DATEVALUE("10/1/20"&amp;RIGHT(CA$1,2)),$T915&lt;=DATEVALUE("9/30/20"&amp;RIGHT(CB$1,2))),AND($U915&gt;=DATEVALUE("10/1/20"&amp;RIGHT(CA$1,2)),$U915&lt;=DATEVALUE("9/30/20"&amp;RIGHT(CB$1,2))),AND($T915&lt;=DATEVALUE("10/1/20"&amp;RIGHT(CA$1,2)),$U915&gt;=DATEVALUE("9/30/20"&amp;RIGHT(CB$1,2)))),
IF(AND($T915&gt;=DATEVALUE("10/1/20"&amp;RIGHT(CA$1,2)),$U915&lt;=DATEVALUE("9/30/20"&amp;RIGHT(CB$1,2))),NETWORKDAYS($T915,$U915,Holidays!$J$3:$J$937),
IF(AND($T915&lt;DATEVALUE("10/1/20"&amp;RIGHT(CA$1,2)),$U915&lt;=DATEVALUE("9/30/20"&amp;RIGHT(CB$1,2))),NETWORKDAYS(DATEVALUE("10/1/20"&amp;RIGHT(CA$1,2)),$U915,Holidays!$J$3:$J$937),
IF($T915&lt;DATEVALUE("10/1/20"&amp;RIGHT(CA$1,2)),NETWORKDAYS(DATEVALUE("10/1/20"&amp;RIGHT(CA$1,2)),DATEVALUE("9/30/20"&amp;RIGHT(CB$1,2)),Holidays!$J$3:$J$937),
IF($T915&gt;=DATEVALUE("10/1/20"&amp;RIGHT(CA$1,2)),NETWORKDAYS($T915,DATEVALUE("9/30/20"&amp;RIGHT(CB$1,2)),Holidays!$J$3:$J$937),"")))),"")/(NETWORKDAYS($T915,$U915,Holidays!$J$3:$J$937)),0))</f>
        <v/>
      </c>
    </row>
    <row r="916" spans="1:80">
      <c r="A916" s="97"/>
      <c r="B916" s="98" t="str">
        <f ca="1">IF(NOT($A916=""),OFFSET('WBS Reference &amp; User Procedure'!$A$1,MATCH($A916,'WBS Reference &amp; User Procedure'!$A:$A,0)-1,1),"")</f>
        <v/>
      </c>
      <c r="D916" s="97"/>
      <c r="T916" s="104" t="str">
        <f>IF(NOT(Q916=""),IF(NOT($S916=""),$S916,#REF!),"")</f>
        <v/>
      </c>
      <c r="U916" s="104" t="str">
        <f>IF(NOT(Q916=""),WORKDAY(T916,Q916,Holidays!$J$3:$J$937),"")</f>
        <v/>
      </c>
      <c r="V916" s="104"/>
      <c r="W916" s="104"/>
      <c r="X916" s="101" t="str">
        <f t="shared" si="197"/>
        <v/>
      </c>
      <c r="AL916" s="87" t="str">
        <f t="shared" ca="1" si="194"/>
        <v/>
      </c>
      <c r="AN916" s="87" t="str">
        <f t="shared" ref="AN916:AW925" ca="1" si="206">IF($Q916="","",IFERROR(OFFSET(INDIRECT("'"&amp;KEY_RESOURCE_STRUCTURE_TAB&amp;"'!"&amp;KEY_RATE_SET_INDEX&amp;""),$AL916-1,COLUMN()-34),0))</f>
        <v/>
      </c>
      <c r="AO916" s="87" t="str">
        <f t="shared" ca="1" si="206"/>
        <v/>
      </c>
      <c r="AP916" s="87" t="str">
        <f t="shared" ca="1" si="206"/>
        <v/>
      </c>
      <c r="AQ916" s="87" t="str">
        <f t="shared" ca="1" si="206"/>
        <v/>
      </c>
      <c r="AR916" s="87" t="str">
        <f t="shared" ca="1" si="206"/>
        <v/>
      </c>
      <c r="AS916" s="87" t="str">
        <f t="shared" ca="1" si="206"/>
        <v/>
      </c>
      <c r="AT916" s="87" t="str">
        <f t="shared" ca="1" si="206"/>
        <v/>
      </c>
      <c r="AU916" s="87" t="str">
        <f t="shared" ca="1" si="206"/>
        <v/>
      </c>
      <c r="AV916" s="87" t="str">
        <f t="shared" ca="1" si="206"/>
        <v/>
      </c>
      <c r="AW916" s="87" t="str">
        <f t="shared" ca="1" si="206"/>
        <v/>
      </c>
      <c r="AX916" s="87" t="str">
        <f t="shared" ref="AX916:BG925" ca="1" si="207">IF($Q916="","",IFERROR(OFFSET(INDIRECT("'"&amp;KEY_RESOURCE_STRUCTURE_TAB&amp;"'!"&amp;KEY_RATE_SET_INDEX&amp;""),$AL916-1,COLUMN()-34),0))</f>
        <v/>
      </c>
      <c r="AY916" s="87" t="str">
        <f t="shared" ca="1" si="207"/>
        <v/>
      </c>
      <c r="AZ916" s="87" t="str">
        <f t="shared" ca="1" si="207"/>
        <v/>
      </c>
      <c r="BA916" s="87" t="str">
        <f t="shared" ca="1" si="207"/>
        <v/>
      </c>
      <c r="BB916" s="87" t="str">
        <f t="shared" ca="1" si="207"/>
        <v/>
      </c>
      <c r="BC916" s="87" t="str">
        <f t="shared" ca="1" si="207"/>
        <v/>
      </c>
      <c r="BD916" s="87" t="str">
        <f t="shared" ca="1" si="207"/>
        <v/>
      </c>
      <c r="BE916" s="87" t="str">
        <f t="shared" ca="1" si="207"/>
        <v/>
      </c>
      <c r="BF916" s="87" t="str">
        <f t="shared" ca="1" si="207"/>
        <v/>
      </c>
      <c r="BG916" s="87" t="str">
        <f t="shared" ca="1" si="207"/>
        <v/>
      </c>
      <c r="BI916" s="87" t="str">
        <f>IF($Q916="","",IFERROR(IF(OR(AND($T916&gt;=DATEVALUE("10/1/20"&amp;RIGHT(BH$1,2)),$T916&lt;=DATEVALUE("9/30/20"&amp;RIGHT(BI$1,2))),AND($U916&gt;=DATEVALUE("10/1/20"&amp;RIGHT(BH$1,2)),$U916&lt;=DATEVALUE("9/30/20"&amp;RIGHT(BI$1,2))),AND($T916&lt;=DATEVALUE("10/1/20"&amp;RIGHT(BH$1,2)),$U916&gt;=DATEVALUE("9/30/20"&amp;RIGHT(BI$1,2)))),
IF(AND($T916&gt;=DATEVALUE("10/1/20"&amp;RIGHT(BH$1,2)),$U916&lt;=DATEVALUE("9/30/20"&amp;RIGHT(BI$1,2))),NETWORKDAYS($T916,$U916,Holidays!$J$3:$J$937),
IF(AND($T916&lt;DATEVALUE("10/1/20"&amp;RIGHT(BH$1,2)),$U916&lt;=DATEVALUE("9/30/20"&amp;RIGHT(BI$1,2))),NETWORKDAYS(DATEVALUE("10/1/20"&amp;RIGHT(BH$1,2)),$U916,Holidays!$J$3:$J$937),
IF($T916&lt;DATEVALUE("10/1/20"&amp;RIGHT(BH$1,2)),NETWORKDAYS(DATEVALUE("10/1/20"&amp;RIGHT(BH$1,2)),DATEVALUE("9/30/20"&amp;RIGHT(BI$1,2)),Holidays!$J$3:$J$937),
IF($T916&gt;=DATEVALUE("10/1/20"&amp;RIGHT(BH$1,2)),NETWORKDAYS($T916,DATEVALUE("9/30/20"&amp;RIGHT(BI$1,2)),Holidays!$J$3:$J$937),"")))),"")/(NETWORKDAYS($T916,$U916,Holidays!$J$3:$J$937)),0))</f>
        <v/>
      </c>
      <c r="BJ916" s="87" t="str">
        <f>IF($Q916="","",IFERROR(IF(OR(AND($T916&gt;=DATEVALUE("10/1/20"&amp;RIGHT(BI$1,2)),$T916&lt;=DATEVALUE("9/30/20"&amp;RIGHT(BJ$1,2))),AND($U916&gt;=DATEVALUE("10/1/20"&amp;RIGHT(BI$1,2)),$U916&lt;=DATEVALUE("9/30/20"&amp;RIGHT(BJ$1,2))),AND($T916&lt;=DATEVALUE("10/1/20"&amp;RIGHT(BI$1,2)),$U916&gt;=DATEVALUE("9/30/20"&amp;RIGHT(BJ$1,2)))),
IF(AND($T916&gt;=DATEVALUE("10/1/20"&amp;RIGHT(BI$1,2)),$U916&lt;=DATEVALUE("9/30/20"&amp;RIGHT(BJ$1,2))),NETWORKDAYS($T916,$U916,Holidays!$J$3:$J$937),
IF(AND($T916&lt;DATEVALUE("10/1/20"&amp;RIGHT(BI$1,2)),$U916&lt;=DATEVALUE("9/30/20"&amp;RIGHT(BJ$1,2))),NETWORKDAYS(DATEVALUE("10/1/20"&amp;RIGHT(BI$1,2)),$U916,Holidays!$J$3:$J$937),
IF($T916&lt;DATEVALUE("10/1/20"&amp;RIGHT(BI$1,2)),NETWORKDAYS(DATEVALUE("10/1/20"&amp;RIGHT(BI$1,2)),DATEVALUE("9/30/20"&amp;RIGHT(BJ$1,2)),Holidays!$J$3:$J$937),
IF($T916&gt;=DATEVALUE("10/1/20"&amp;RIGHT(BI$1,2)),NETWORKDAYS($T916,DATEVALUE("9/30/20"&amp;RIGHT(BJ$1,2)),Holidays!$J$3:$J$937),"")))),"")/(NETWORKDAYS($T916,$U916,Holidays!$J$3:$J$937)),0))</f>
        <v/>
      </c>
      <c r="BK916" s="87" t="str">
        <f>IF($Q916="","",IFERROR(IF(OR(AND($T916&gt;=DATEVALUE("10/1/20"&amp;RIGHT(BJ$1,2)),$T916&lt;=DATEVALUE("9/30/20"&amp;RIGHT(BK$1,2))),AND($U916&gt;=DATEVALUE("10/1/20"&amp;RIGHT(BJ$1,2)),$U916&lt;=DATEVALUE("9/30/20"&amp;RIGHT(BK$1,2))),AND($T916&lt;=DATEVALUE("10/1/20"&amp;RIGHT(BJ$1,2)),$U916&gt;=DATEVALUE("9/30/20"&amp;RIGHT(BK$1,2)))),
IF(AND($T916&gt;=DATEVALUE("10/1/20"&amp;RIGHT(BJ$1,2)),$U916&lt;=DATEVALUE("9/30/20"&amp;RIGHT(BK$1,2))),NETWORKDAYS($T916,$U916,Holidays!$J$3:$J$937),
IF(AND($T916&lt;DATEVALUE("10/1/20"&amp;RIGHT(BJ$1,2)),$U916&lt;=DATEVALUE("9/30/20"&amp;RIGHT(BK$1,2))),NETWORKDAYS(DATEVALUE("10/1/20"&amp;RIGHT(BJ$1,2)),$U916,Holidays!$J$3:$J$937),
IF($T916&lt;DATEVALUE("10/1/20"&amp;RIGHT(BJ$1,2)),NETWORKDAYS(DATEVALUE("10/1/20"&amp;RIGHT(BJ$1,2)),DATEVALUE("9/30/20"&amp;RIGHT(BK$1,2)),Holidays!$J$3:$J$937),
IF($T916&gt;=DATEVALUE("10/1/20"&amp;RIGHT(BJ$1,2)),NETWORKDAYS($T916,DATEVALUE("9/30/20"&amp;RIGHT(BK$1,2)),Holidays!$J$3:$J$937),"")))),"")/(NETWORKDAYS($T916,$U916,Holidays!$J$3:$J$937)),0))</f>
        <v/>
      </c>
      <c r="BL916" s="87" t="str">
        <f>IF($Q916="","",IFERROR(IF(OR(AND($T916&gt;=DATEVALUE("10/1/20"&amp;RIGHT(BK$1,2)),$T916&lt;=DATEVALUE("9/30/20"&amp;RIGHT(BL$1,2))),AND($U916&gt;=DATEVALUE("10/1/20"&amp;RIGHT(BK$1,2)),$U916&lt;=DATEVALUE("9/30/20"&amp;RIGHT(BL$1,2))),AND($T916&lt;=DATEVALUE("10/1/20"&amp;RIGHT(BK$1,2)),$U916&gt;=DATEVALUE("9/30/20"&amp;RIGHT(BL$1,2)))),
IF(AND($T916&gt;=DATEVALUE("10/1/20"&amp;RIGHT(BK$1,2)),$U916&lt;=DATEVALUE("9/30/20"&amp;RIGHT(BL$1,2))),NETWORKDAYS($T916,$U916,Holidays!$J$3:$J$937),
IF(AND($T916&lt;DATEVALUE("10/1/20"&amp;RIGHT(BK$1,2)),$U916&lt;=DATEVALUE("9/30/20"&amp;RIGHT(BL$1,2))),NETWORKDAYS(DATEVALUE("10/1/20"&amp;RIGHT(BK$1,2)),$U916,Holidays!$J$3:$J$937),
IF($T916&lt;DATEVALUE("10/1/20"&amp;RIGHT(BK$1,2)),NETWORKDAYS(DATEVALUE("10/1/20"&amp;RIGHT(BK$1,2)),DATEVALUE("9/30/20"&amp;RIGHT(BL$1,2)),Holidays!$J$3:$J$937),
IF($T916&gt;=DATEVALUE("10/1/20"&amp;RIGHT(BK$1,2)),NETWORKDAYS($T916,DATEVALUE("9/30/20"&amp;RIGHT(BL$1,2)),Holidays!$J$3:$J$937),"")))),"")/(NETWORKDAYS($T916,$U916,Holidays!$J$3:$J$937)),0))</f>
        <v/>
      </c>
      <c r="BM916" s="87" t="str">
        <f>IF($Q916="","",IFERROR(IF(OR(AND($T916&gt;=DATEVALUE("10/1/20"&amp;RIGHT(BL$1,2)),$T916&lt;=DATEVALUE("9/30/20"&amp;RIGHT(BM$1,2))),AND($U916&gt;=DATEVALUE("10/1/20"&amp;RIGHT(BL$1,2)),$U916&lt;=DATEVALUE("9/30/20"&amp;RIGHT(BM$1,2))),AND($T916&lt;=DATEVALUE("10/1/20"&amp;RIGHT(BL$1,2)),$U916&gt;=DATEVALUE("9/30/20"&amp;RIGHT(BM$1,2)))),
IF(AND($T916&gt;=DATEVALUE("10/1/20"&amp;RIGHT(BL$1,2)),$U916&lt;=DATEVALUE("9/30/20"&amp;RIGHT(BM$1,2))),NETWORKDAYS($T916,$U916,Holidays!$J$3:$J$937),
IF(AND($T916&lt;DATEVALUE("10/1/20"&amp;RIGHT(BL$1,2)),$U916&lt;=DATEVALUE("9/30/20"&amp;RIGHT(BM$1,2))),NETWORKDAYS(DATEVALUE("10/1/20"&amp;RIGHT(BL$1,2)),$U916,Holidays!$J$3:$J$937),
IF($T916&lt;DATEVALUE("10/1/20"&amp;RIGHT(BL$1,2)),NETWORKDAYS(DATEVALUE("10/1/20"&amp;RIGHT(BL$1,2)),DATEVALUE("9/30/20"&amp;RIGHT(BM$1,2)),Holidays!$J$3:$J$937),
IF($T916&gt;=DATEVALUE("10/1/20"&amp;RIGHT(BL$1,2)),NETWORKDAYS($T916,DATEVALUE("9/30/20"&amp;RIGHT(BM$1,2)),Holidays!$J$3:$J$937),"")))),"")/(NETWORKDAYS($T916,$U916,Holidays!$J$3:$J$937)),0))</f>
        <v/>
      </c>
      <c r="BN916" s="87" t="str">
        <f>IF($Q916="","",IFERROR(IF(OR(AND($T916&gt;=DATEVALUE("10/1/20"&amp;RIGHT(BM$1,2)),$T916&lt;=DATEVALUE("9/30/20"&amp;RIGHT(BN$1,2))),AND($U916&gt;=DATEVALUE("10/1/20"&amp;RIGHT(BM$1,2)),$U916&lt;=DATEVALUE("9/30/20"&amp;RIGHT(BN$1,2))),AND($T916&lt;=DATEVALUE("10/1/20"&amp;RIGHT(BM$1,2)),$U916&gt;=DATEVALUE("9/30/20"&amp;RIGHT(BN$1,2)))),
IF(AND($T916&gt;=DATEVALUE("10/1/20"&amp;RIGHT(BM$1,2)),$U916&lt;=DATEVALUE("9/30/20"&amp;RIGHT(BN$1,2))),NETWORKDAYS($T916,$U916,Holidays!$J$3:$J$937),
IF(AND($T916&lt;DATEVALUE("10/1/20"&amp;RIGHT(BM$1,2)),$U916&lt;=DATEVALUE("9/30/20"&amp;RIGHT(BN$1,2))),NETWORKDAYS(DATEVALUE("10/1/20"&amp;RIGHT(BM$1,2)),$U916,Holidays!$J$3:$J$937),
IF($T916&lt;DATEVALUE("10/1/20"&amp;RIGHT(BM$1,2)),NETWORKDAYS(DATEVALUE("10/1/20"&amp;RIGHT(BM$1,2)),DATEVALUE("9/30/20"&amp;RIGHT(BN$1,2)),Holidays!$J$3:$J$937),
IF($T916&gt;=DATEVALUE("10/1/20"&amp;RIGHT(BM$1,2)),NETWORKDAYS($T916,DATEVALUE("9/30/20"&amp;RIGHT(BN$1,2)),Holidays!$J$3:$J$937),"")))),"")/(NETWORKDAYS($T916,$U916,Holidays!$J$3:$J$937)),0))</f>
        <v/>
      </c>
      <c r="BO916" s="87" t="str">
        <f>IF($Q916="","",IFERROR(IF(OR(AND($T916&gt;=DATEVALUE("10/1/20"&amp;RIGHT(BN$1,2)),$T916&lt;=DATEVALUE("9/30/20"&amp;RIGHT(BO$1,2))),AND($U916&gt;=DATEVALUE("10/1/20"&amp;RIGHT(BN$1,2)),$U916&lt;=DATEVALUE("9/30/20"&amp;RIGHT(BO$1,2))),AND($T916&lt;=DATEVALUE("10/1/20"&amp;RIGHT(BN$1,2)),$U916&gt;=DATEVALUE("9/30/20"&amp;RIGHT(BO$1,2)))),
IF(AND($T916&gt;=DATEVALUE("10/1/20"&amp;RIGHT(BN$1,2)),$U916&lt;=DATEVALUE("9/30/20"&amp;RIGHT(BO$1,2))),NETWORKDAYS($T916,$U916,Holidays!$J$3:$J$937),
IF(AND($T916&lt;DATEVALUE("10/1/20"&amp;RIGHT(BN$1,2)),$U916&lt;=DATEVALUE("9/30/20"&amp;RIGHT(BO$1,2))),NETWORKDAYS(DATEVALUE("10/1/20"&amp;RIGHT(BN$1,2)),$U916,Holidays!$J$3:$J$937),
IF($T916&lt;DATEVALUE("10/1/20"&amp;RIGHT(BN$1,2)),NETWORKDAYS(DATEVALUE("10/1/20"&amp;RIGHT(BN$1,2)),DATEVALUE("9/30/20"&amp;RIGHT(BO$1,2)),Holidays!$J$3:$J$937),
IF($T916&gt;=DATEVALUE("10/1/20"&amp;RIGHT(BN$1,2)),NETWORKDAYS($T916,DATEVALUE("9/30/20"&amp;RIGHT(BO$1,2)),Holidays!$J$3:$J$937),"")))),"")/(NETWORKDAYS($T916,$U916,Holidays!$J$3:$J$937)),0))</f>
        <v/>
      </c>
      <c r="BP916" s="87" t="str">
        <f>IF($Q916="","",IFERROR(IF(OR(AND($T916&gt;=DATEVALUE("10/1/20"&amp;RIGHT(BO$1,2)),$T916&lt;=DATEVALUE("9/30/20"&amp;RIGHT(BP$1,2))),AND($U916&gt;=DATEVALUE("10/1/20"&amp;RIGHT(BO$1,2)),$U916&lt;=DATEVALUE("9/30/20"&amp;RIGHT(BP$1,2))),AND($T916&lt;=DATEVALUE("10/1/20"&amp;RIGHT(BO$1,2)),$U916&gt;=DATEVALUE("9/30/20"&amp;RIGHT(BP$1,2)))),
IF(AND($T916&gt;=DATEVALUE("10/1/20"&amp;RIGHT(BO$1,2)),$U916&lt;=DATEVALUE("9/30/20"&amp;RIGHT(BP$1,2))),NETWORKDAYS($T916,$U916,Holidays!$J$3:$J$937),
IF(AND($T916&lt;DATEVALUE("10/1/20"&amp;RIGHT(BO$1,2)),$U916&lt;=DATEVALUE("9/30/20"&amp;RIGHT(BP$1,2))),NETWORKDAYS(DATEVALUE("10/1/20"&amp;RIGHT(BO$1,2)),$U916,Holidays!$J$3:$J$937),
IF($T916&lt;DATEVALUE("10/1/20"&amp;RIGHT(BO$1,2)),NETWORKDAYS(DATEVALUE("10/1/20"&amp;RIGHT(BO$1,2)),DATEVALUE("9/30/20"&amp;RIGHT(BP$1,2)),Holidays!$J$3:$J$937),
IF($T916&gt;=DATEVALUE("10/1/20"&amp;RIGHT(BO$1,2)),NETWORKDAYS($T916,DATEVALUE("9/30/20"&amp;RIGHT(BP$1,2)),Holidays!$J$3:$J$937),"")))),"")/(NETWORKDAYS($T916,$U916,Holidays!$J$3:$J$937)),0))</f>
        <v/>
      </c>
      <c r="BQ916" s="87" t="str">
        <f>IF($Q916="","",IFERROR(IF(OR(AND($T916&gt;=DATEVALUE("10/1/20"&amp;RIGHT(BP$1,2)),$T916&lt;=DATEVALUE("9/30/20"&amp;RIGHT(BQ$1,2))),AND($U916&gt;=DATEVALUE("10/1/20"&amp;RIGHT(BP$1,2)),$U916&lt;=DATEVALUE("9/30/20"&amp;RIGHT(BQ$1,2))),AND($T916&lt;=DATEVALUE("10/1/20"&amp;RIGHT(BP$1,2)),$U916&gt;=DATEVALUE("9/30/20"&amp;RIGHT(BQ$1,2)))),
IF(AND($T916&gt;=DATEVALUE("10/1/20"&amp;RIGHT(BP$1,2)),$U916&lt;=DATEVALUE("9/30/20"&amp;RIGHT(BQ$1,2))),NETWORKDAYS($T916,$U916,Holidays!$J$3:$J$937),
IF(AND($T916&lt;DATEVALUE("10/1/20"&amp;RIGHT(BP$1,2)),$U916&lt;=DATEVALUE("9/30/20"&amp;RIGHT(BQ$1,2))),NETWORKDAYS(DATEVALUE("10/1/20"&amp;RIGHT(BP$1,2)),$U916,Holidays!$J$3:$J$937),
IF($T916&lt;DATEVALUE("10/1/20"&amp;RIGHT(BP$1,2)),NETWORKDAYS(DATEVALUE("10/1/20"&amp;RIGHT(BP$1,2)),DATEVALUE("9/30/20"&amp;RIGHT(BQ$1,2)),Holidays!$J$3:$J$937),
IF($T916&gt;=DATEVALUE("10/1/20"&amp;RIGHT(BP$1,2)),NETWORKDAYS($T916,DATEVALUE("9/30/20"&amp;RIGHT(BQ$1,2)),Holidays!$J$3:$J$937),"")))),"")/(NETWORKDAYS($T916,$U916,Holidays!$J$3:$J$937)),0))</f>
        <v/>
      </c>
      <c r="BR916" s="87" t="str">
        <f>IF($Q916="","",IFERROR(IF(OR(AND($T916&gt;=DATEVALUE("10/1/20"&amp;RIGHT(BQ$1,2)),$T916&lt;=DATEVALUE("9/30/20"&amp;RIGHT(BR$1,2))),AND($U916&gt;=DATEVALUE("10/1/20"&amp;RIGHT(BQ$1,2)),$U916&lt;=DATEVALUE("9/30/20"&amp;RIGHT(BR$1,2))),AND($T916&lt;=DATEVALUE("10/1/20"&amp;RIGHT(BQ$1,2)),$U916&gt;=DATEVALUE("9/30/20"&amp;RIGHT(BR$1,2)))),
IF(AND($T916&gt;=DATEVALUE("10/1/20"&amp;RIGHT(BQ$1,2)),$U916&lt;=DATEVALUE("9/30/20"&amp;RIGHT(BR$1,2))),NETWORKDAYS($T916,$U916,Holidays!$J$3:$J$937),
IF(AND($T916&lt;DATEVALUE("10/1/20"&amp;RIGHT(BQ$1,2)),$U916&lt;=DATEVALUE("9/30/20"&amp;RIGHT(BR$1,2))),NETWORKDAYS(DATEVALUE("10/1/20"&amp;RIGHT(BQ$1,2)),$U916,Holidays!$J$3:$J$937),
IF($T916&lt;DATEVALUE("10/1/20"&amp;RIGHT(BQ$1,2)),NETWORKDAYS(DATEVALUE("10/1/20"&amp;RIGHT(BQ$1,2)),DATEVALUE("9/30/20"&amp;RIGHT(BR$1,2)),Holidays!$J$3:$J$937),
IF($T916&gt;=DATEVALUE("10/1/20"&amp;RIGHT(BQ$1,2)),NETWORKDAYS($T916,DATEVALUE("9/30/20"&amp;RIGHT(BR$1,2)),Holidays!$J$3:$J$937),"")))),"")/(NETWORKDAYS($T916,$U916,Holidays!$J$3:$J$937)),0))</f>
        <v/>
      </c>
      <c r="BS916" s="87" t="str">
        <f>IF($Q916="","",IFERROR(IF(OR(AND($T916&gt;=DATEVALUE("10/1/20"&amp;RIGHT(BR$1,2)),$T916&lt;=DATEVALUE("9/30/20"&amp;RIGHT(BS$1,2))),AND($U916&gt;=DATEVALUE("10/1/20"&amp;RIGHT(BR$1,2)),$U916&lt;=DATEVALUE("9/30/20"&amp;RIGHT(BS$1,2))),AND($T916&lt;=DATEVALUE("10/1/20"&amp;RIGHT(BR$1,2)),$U916&gt;=DATEVALUE("9/30/20"&amp;RIGHT(BS$1,2)))),
IF(AND($T916&gt;=DATEVALUE("10/1/20"&amp;RIGHT(BR$1,2)),$U916&lt;=DATEVALUE("9/30/20"&amp;RIGHT(BS$1,2))),NETWORKDAYS($T916,$U916,Holidays!$J$3:$J$937),
IF(AND($T916&lt;DATEVALUE("10/1/20"&amp;RIGHT(BR$1,2)),$U916&lt;=DATEVALUE("9/30/20"&amp;RIGHT(BS$1,2))),NETWORKDAYS(DATEVALUE("10/1/20"&amp;RIGHT(BR$1,2)),$U916,Holidays!$J$3:$J$937),
IF($T916&lt;DATEVALUE("10/1/20"&amp;RIGHT(BR$1,2)),NETWORKDAYS(DATEVALUE("10/1/20"&amp;RIGHT(BR$1,2)),DATEVALUE("9/30/20"&amp;RIGHT(BS$1,2)),Holidays!$J$3:$J$937),
IF($T916&gt;=DATEVALUE("10/1/20"&amp;RIGHT(BR$1,2)),NETWORKDAYS($T916,DATEVALUE("9/30/20"&amp;RIGHT(BS$1,2)),Holidays!$J$3:$J$937),"")))),"")/(NETWORKDAYS($T916,$U916,Holidays!$J$3:$J$937)),0))</f>
        <v/>
      </c>
      <c r="BT916" s="87" t="str">
        <f>IF($Q916="","",IFERROR(IF(OR(AND($T916&gt;=DATEVALUE("10/1/20"&amp;RIGHT(BS$1,2)),$T916&lt;=DATEVALUE("9/30/20"&amp;RIGHT(BT$1,2))),AND($U916&gt;=DATEVALUE("10/1/20"&amp;RIGHT(BS$1,2)),$U916&lt;=DATEVALUE("9/30/20"&amp;RIGHT(BT$1,2))),AND($T916&lt;=DATEVALUE("10/1/20"&amp;RIGHT(BS$1,2)),$U916&gt;=DATEVALUE("9/30/20"&amp;RIGHT(BT$1,2)))),
IF(AND($T916&gt;=DATEVALUE("10/1/20"&amp;RIGHT(BS$1,2)),$U916&lt;=DATEVALUE("9/30/20"&amp;RIGHT(BT$1,2))),NETWORKDAYS($T916,$U916,Holidays!$J$3:$J$937),
IF(AND($T916&lt;DATEVALUE("10/1/20"&amp;RIGHT(BS$1,2)),$U916&lt;=DATEVALUE("9/30/20"&amp;RIGHT(BT$1,2))),NETWORKDAYS(DATEVALUE("10/1/20"&amp;RIGHT(BS$1,2)),$U916,Holidays!$J$3:$J$937),
IF($T916&lt;DATEVALUE("10/1/20"&amp;RIGHT(BS$1,2)),NETWORKDAYS(DATEVALUE("10/1/20"&amp;RIGHT(BS$1,2)),DATEVALUE("9/30/20"&amp;RIGHT(BT$1,2)),Holidays!$J$3:$J$937),
IF($T916&gt;=DATEVALUE("10/1/20"&amp;RIGHT(BS$1,2)),NETWORKDAYS($T916,DATEVALUE("9/30/20"&amp;RIGHT(BT$1,2)),Holidays!$J$3:$J$937),"")))),"")/(NETWORKDAYS($T916,$U916,Holidays!$J$3:$J$937)),0))</f>
        <v/>
      </c>
      <c r="BU916" s="87" t="str">
        <f>IF($Q916="","",IFERROR(IF(OR(AND($T916&gt;=DATEVALUE("10/1/20"&amp;RIGHT(BT$1,2)),$T916&lt;=DATEVALUE("9/30/20"&amp;RIGHT(BU$1,2))),AND($U916&gt;=DATEVALUE("10/1/20"&amp;RIGHT(BT$1,2)),$U916&lt;=DATEVALUE("9/30/20"&amp;RIGHT(BU$1,2))),AND($T916&lt;=DATEVALUE("10/1/20"&amp;RIGHT(BT$1,2)),$U916&gt;=DATEVALUE("9/30/20"&amp;RIGHT(BU$1,2)))),
IF(AND($T916&gt;=DATEVALUE("10/1/20"&amp;RIGHT(BT$1,2)),$U916&lt;=DATEVALUE("9/30/20"&amp;RIGHT(BU$1,2))),NETWORKDAYS($T916,$U916,Holidays!$J$3:$J$937),
IF(AND($T916&lt;DATEVALUE("10/1/20"&amp;RIGHT(BT$1,2)),$U916&lt;=DATEVALUE("9/30/20"&amp;RIGHT(BU$1,2))),NETWORKDAYS(DATEVALUE("10/1/20"&amp;RIGHT(BT$1,2)),$U916,Holidays!$J$3:$J$937),
IF($T916&lt;DATEVALUE("10/1/20"&amp;RIGHT(BT$1,2)),NETWORKDAYS(DATEVALUE("10/1/20"&amp;RIGHT(BT$1,2)),DATEVALUE("9/30/20"&amp;RIGHT(BU$1,2)),Holidays!$J$3:$J$937),
IF($T916&gt;=DATEVALUE("10/1/20"&amp;RIGHT(BT$1,2)),NETWORKDAYS($T916,DATEVALUE("9/30/20"&amp;RIGHT(BU$1,2)),Holidays!$J$3:$J$937),"")))),"")/(NETWORKDAYS($T916,$U916,Holidays!$J$3:$J$937)),0))</f>
        <v/>
      </c>
      <c r="BV916" s="87" t="str">
        <f>IF($Q916="","",IFERROR(IF(OR(AND($T916&gt;=DATEVALUE("10/1/20"&amp;RIGHT(BU$1,2)),$T916&lt;=DATEVALUE("9/30/20"&amp;RIGHT(BV$1,2))),AND($U916&gt;=DATEVALUE("10/1/20"&amp;RIGHT(BU$1,2)),$U916&lt;=DATEVALUE("9/30/20"&amp;RIGHT(BV$1,2))),AND($T916&lt;=DATEVALUE("10/1/20"&amp;RIGHT(BU$1,2)),$U916&gt;=DATEVALUE("9/30/20"&amp;RIGHT(BV$1,2)))),
IF(AND($T916&gt;=DATEVALUE("10/1/20"&amp;RIGHT(BU$1,2)),$U916&lt;=DATEVALUE("9/30/20"&amp;RIGHT(BV$1,2))),NETWORKDAYS($T916,$U916,Holidays!$J$3:$J$937),
IF(AND($T916&lt;DATEVALUE("10/1/20"&amp;RIGHT(BU$1,2)),$U916&lt;=DATEVALUE("9/30/20"&amp;RIGHT(BV$1,2))),NETWORKDAYS(DATEVALUE("10/1/20"&amp;RIGHT(BU$1,2)),$U916,Holidays!$J$3:$J$937),
IF($T916&lt;DATEVALUE("10/1/20"&amp;RIGHT(BU$1,2)),NETWORKDAYS(DATEVALUE("10/1/20"&amp;RIGHT(BU$1,2)),DATEVALUE("9/30/20"&amp;RIGHT(BV$1,2)),Holidays!$J$3:$J$937),
IF($T916&gt;=DATEVALUE("10/1/20"&amp;RIGHT(BU$1,2)),NETWORKDAYS($T916,DATEVALUE("9/30/20"&amp;RIGHT(BV$1,2)),Holidays!$J$3:$J$937),"")))),"")/(NETWORKDAYS($T916,$U916,Holidays!$J$3:$J$937)),0))</f>
        <v/>
      </c>
      <c r="BW916" s="87" t="str">
        <f>IF($Q916="","",IFERROR(IF(OR(AND($T916&gt;=DATEVALUE("10/1/20"&amp;RIGHT(BV$1,2)),$T916&lt;=DATEVALUE("9/30/20"&amp;RIGHT(BW$1,2))),AND($U916&gt;=DATEVALUE("10/1/20"&amp;RIGHT(BV$1,2)),$U916&lt;=DATEVALUE("9/30/20"&amp;RIGHT(BW$1,2))),AND($T916&lt;=DATEVALUE("10/1/20"&amp;RIGHT(BV$1,2)),$U916&gt;=DATEVALUE("9/30/20"&amp;RIGHT(BW$1,2)))),
IF(AND($T916&gt;=DATEVALUE("10/1/20"&amp;RIGHT(BV$1,2)),$U916&lt;=DATEVALUE("9/30/20"&amp;RIGHT(BW$1,2))),NETWORKDAYS($T916,$U916,Holidays!$J$3:$J$937),
IF(AND($T916&lt;DATEVALUE("10/1/20"&amp;RIGHT(BV$1,2)),$U916&lt;=DATEVALUE("9/30/20"&amp;RIGHT(BW$1,2))),NETWORKDAYS(DATEVALUE("10/1/20"&amp;RIGHT(BV$1,2)),$U916,Holidays!$J$3:$J$937),
IF($T916&lt;DATEVALUE("10/1/20"&amp;RIGHT(BV$1,2)),NETWORKDAYS(DATEVALUE("10/1/20"&amp;RIGHT(BV$1,2)),DATEVALUE("9/30/20"&amp;RIGHT(BW$1,2)),Holidays!$J$3:$J$937),
IF($T916&gt;=DATEVALUE("10/1/20"&amp;RIGHT(BV$1,2)),NETWORKDAYS($T916,DATEVALUE("9/30/20"&amp;RIGHT(BW$1,2)),Holidays!$J$3:$J$937),"")))),"")/(NETWORKDAYS($T916,$U916,Holidays!$J$3:$J$937)),0))</f>
        <v/>
      </c>
      <c r="BX916" s="87" t="str">
        <f>IF($Q916="","",IFERROR(IF(OR(AND($T916&gt;=DATEVALUE("10/1/20"&amp;RIGHT(BW$1,2)),$T916&lt;=DATEVALUE("9/30/20"&amp;RIGHT(BX$1,2))),AND($U916&gt;=DATEVALUE("10/1/20"&amp;RIGHT(BW$1,2)),$U916&lt;=DATEVALUE("9/30/20"&amp;RIGHT(BX$1,2))),AND($T916&lt;=DATEVALUE("10/1/20"&amp;RIGHT(BW$1,2)),$U916&gt;=DATEVALUE("9/30/20"&amp;RIGHT(BX$1,2)))),
IF(AND($T916&gt;=DATEVALUE("10/1/20"&amp;RIGHT(BW$1,2)),$U916&lt;=DATEVALUE("9/30/20"&amp;RIGHT(BX$1,2))),NETWORKDAYS($T916,$U916,Holidays!$J$3:$J$937),
IF(AND($T916&lt;DATEVALUE("10/1/20"&amp;RIGHT(BW$1,2)),$U916&lt;=DATEVALUE("9/30/20"&amp;RIGHT(BX$1,2))),NETWORKDAYS(DATEVALUE("10/1/20"&amp;RIGHT(BW$1,2)),$U916,Holidays!$J$3:$J$937),
IF($T916&lt;DATEVALUE("10/1/20"&amp;RIGHT(BW$1,2)),NETWORKDAYS(DATEVALUE("10/1/20"&amp;RIGHT(BW$1,2)),DATEVALUE("9/30/20"&amp;RIGHT(BX$1,2)),Holidays!$J$3:$J$937),
IF($T916&gt;=DATEVALUE("10/1/20"&amp;RIGHT(BW$1,2)),NETWORKDAYS($T916,DATEVALUE("9/30/20"&amp;RIGHT(BX$1,2)),Holidays!$J$3:$J$937),"")))),"")/(NETWORKDAYS($T916,$U916,Holidays!$J$3:$J$937)),0))</f>
        <v/>
      </c>
      <c r="BY916" s="87" t="str">
        <f>IF($Q916="","",IFERROR(IF(OR(AND($T916&gt;=DATEVALUE("10/1/20"&amp;RIGHT(BX$1,2)),$T916&lt;=DATEVALUE("9/30/20"&amp;RIGHT(BY$1,2))),AND($U916&gt;=DATEVALUE("10/1/20"&amp;RIGHT(BX$1,2)),$U916&lt;=DATEVALUE("9/30/20"&amp;RIGHT(BY$1,2))),AND($T916&lt;=DATEVALUE("10/1/20"&amp;RIGHT(BX$1,2)),$U916&gt;=DATEVALUE("9/30/20"&amp;RIGHT(BY$1,2)))),
IF(AND($T916&gt;=DATEVALUE("10/1/20"&amp;RIGHT(BX$1,2)),$U916&lt;=DATEVALUE("9/30/20"&amp;RIGHT(BY$1,2))),NETWORKDAYS($T916,$U916,Holidays!$J$3:$J$937),
IF(AND($T916&lt;DATEVALUE("10/1/20"&amp;RIGHT(BX$1,2)),$U916&lt;=DATEVALUE("9/30/20"&amp;RIGHT(BY$1,2))),NETWORKDAYS(DATEVALUE("10/1/20"&amp;RIGHT(BX$1,2)),$U916,Holidays!$J$3:$J$937),
IF($T916&lt;DATEVALUE("10/1/20"&amp;RIGHT(BX$1,2)),NETWORKDAYS(DATEVALUE("10/1/20"&amp;RIGHT(BX$1,2)),DATEVALUE("9/30/20"&amp;RIGHT(BY$1,2)),Holidays!$J$3:$J$937),
IF($T916&gt;=DATEVALUE("10/1/20"&amp;RIGHT(BX$1,2)),NETWORKDAYS($T916,DATEVALUE("9/30/20"&amp;RIGHT(BY$1,2)),Holidays!$J$3:$J$937),"")))),"")/(NETWORKDAYS($T916,$U916,Holidays!$J$3:$J$937)),0))</f>
        <v/>
      </c>
      <c r="BZ916" s="87" t="str">
        <f>IF($Q916="","",IFERROR(IF(OR(AND($T916&gt;=DATEVALUE("10/1/20"&amp;RIGHT(BY$1,2)),$T916&lt;=DATEVALUE("9/30/20"&amp;RIGHT(BZ$1,2))),AND($U916&gt;=DATEVALUE("10/1/20"&amp;RIGHT(BY$1,2)),$U916&lt;=DATEVALUE("9/30/20"&amp;RIGHT(BZ$1,2))),AND($T916&lt;=DATEVALUE("10/1/20"&amp;RIGHT(BY$1,2)),$U916&gt;=DATEVALUE("9/30/20"&amp;RIGHT(BZ$1,2)))),
IF(AND($T916&gt;=DATEVALUE("10/1/20"&amp;RIGHT(BY$1,2)),$U916&lt;=DATEVALUE("9/30/20"&amp;RIGHT(BZ$1,2))),NETWORKDAYS($T916,$U916,Holidays!$J$3:$J$937),
IF(AND($T916&lt;DATEVALUE("10/1/20"&amp;RIGHT(BY$1,2)),$U916&lt;=DATEVALUE("9/30/20"&amp;RIGHT(BZ$1,2))),NETWORKDAYS(DATEVALUE("10/1/20"&amp;RIGHT(BY$1,2)),$U916,Holidays!$J$3:$J$937),
IF($T916&lt;DATEVALUE("10/1/20"&amp;RIGHT(BY$1,2)),NETWORKDAYS(DATEVALUE("10/1/20"&amp;RIGHT(BY$1,2)),DATEVALUE("9/30/20"&amp;RIGHT(BZ$1,2)),Holidays!$J$3:$J$937),
IF($T916&gt;=DATEVALUE("10/1/20"&amp;RIGHT(BY$1,2)),NETWORKDAYS($T916,DATEVALUE("9/30/20"&amp;RIGHT(BZ$1,2)),Holidays!$J$3:$J$937),"")))),"")/(NETWORKDAYS($T916,$U916,Holidays!$J$3:$J$937)),0))</f>
        <v/>
      </c>
      <c r="CA916" s="87" t="str">
        <f>IF($Q916="","",IFERROR(IF(OR(AND($T916&gt;=DATEVALUE("10/1/20"&amp;RIGHT(BZ$1,2)),$T916&lt;=DATEVALUE("9/30/20"&amp;RIGHT(CA$1,2))),AND($U916&gt;=DATEVALUE("10/1/20"&amp;RIGHT(BZ$1,2)),$U916&lt;=DATEVALUE("9/30/20"&amp;RIGHT(CA$1,2))),AND($T916&lt;=DATEVALUE("10/1/20"&amp;RIGHT(BZ$1,2)),$U916&gt;=DATEVALUE("9/30/20"&amp;RIGHT(CA$1,2)))),
IF(AND($T916&gt;=DATEVALUE("10/1/20"&amp;RIGHT(BZ$1,2)),$U916&lt;=DATEVALUE("9/30/20"&amp;RIGHT(CA$1,2))),NETWORKDAYS($T916,$U916,Holidays!$J$3:$J$937),
IF(AND($T916&lt;DATEVALUE("10/1/20"&amp;RIGHT(BZ$1,2)),$U916&lt;=DATEVALUE("9/30/20"&amp;RIGHT(CA$1,2))),NETWORKDAYS(DATEVALUE("10/1/20"&amp;RIGHT(BZ$1,2)),$U916,Holidays!$J$3:$J$937),
IF($T916&lt;DATEVALUE("10/1/20"&amp;RIGHT(BZ$1,2)),NETWORKDAYS(DATEVALUE("10/1/20"&amp;RIGHT(BZ$1,2)),DATEVALUE("9/30/20"&amp;RIGHT(CA$1,2)),Holidays!$J$3:$J$937),
IF($T916&gt;=DATEVALUE("10/1/20"&amp;RIGHT(BZ$1,2)),NETWORKDAYS($T916,DATEVALUE("9/30/20"&amp;RIGHT(CA$1,2)),Holidays!$J$3:$J$937),"")))),"")/(NETWORKDAYS($T916,$U916,Holidays!$J$3:$J$937)),0))</f>
        <v/>
      </c>
      <c r="CB916" s="87" t="str">
        <f>IF($Q916="","",IFERROR(IF(OR(AND($T916&gt;=DATEVALUE("10/1/20"&amp;RIGHT(CA$1,2)),$T916&lt;=DATEVALUE("9/30/20"&amp;RIGHT(CB$1,2))),AND($U916&gt;=DATEVALUE("10/1/20"&amp;RIGHT(CA$1,2)),$U916&lt;=DATEVALUE("9/30/20"&amp;RIGHT(CB$1,2))),AND($T916&lt;=DATEVALUE("10/1/20"&amp;RIGHT(CA$1,2)),$U916&gt;=DATEVALUE("9/30/20"&amp;RIGHT(CB$1,2)))),
IF(AND($T916&gt;=DATEVALUE("10/1/20"&amp;RIGHT(CA$1,2)),$U916&lt;=DATEVALUE("9/30/20"&amp;RIGHT(CB$1,2))),NETWORKDAYS($T916,$U916,Holidays!$J$3:$J$937),
IF(AND($T916&lt;DATEVALUE("10/1/20"&amp;RIGHT(CA$1,2)),$U916&lt;=DATEVALUE("9/30/20"&amp;RIGHT(CB$1,2))),NETWORKDAYS(DATEVALUE("10/1/20"&amp;RIGHT(CA$1,2)),$U916,Holidays!$J$3:$J$937),
IF($T916&lt;DATEVALUE("10/1/20"&amp;RIGHT(CA$1,2)),NETWORKDAYS(DATEVALUE("10/1/20"&amp;RIGHT(CA$1,2)),DATEVALUE("9/30/20"&amp;RIGHT(CB$1,2)),Holidays!$J$3:$J$937),
IF($T916&gt;=DATEVALUE("10/1/20"&amp;RIGHT(CA$1,2)),NETWORKDAYS($T916,DATEVALUE("9/30/20"&amp;RIGHT(CB$1,2)),Holidays!$J$3:$J$937),"")))),"")/(NETWORKDAYS($T916,$U916,Holidays!$J$3:$J$937)),0))</f>
        <v/>
      </c>
    </row>
    <row r="917" spans="1:80">
      <c r="A917" s="97"/>
      <c r="B917" s="98" t="str">
        <f ca="1">IF(NOT($A917=""),OFFSET('WBS Reference &amp; User Procedure'!$A$1,MATCH($A917,'WBS Reference &amp; User Procedure'!$A:$A,0)-1,1),"")</f>
        <v/>
      </c>
      <c r="D917" s="97"/>
      <c r="T917" s="104" t="str">
        <f>IF(NOT(Q917=""),IF(NOT($S917=""),$S917,#REF!),"")</f>
        <v/>
      </c>
      <c r="U917" s="104" t="str">
        <f>IF(NOT(Q917=""),WORKDAY(T917,Q917,Holidays!$J$3:$J$937),"")</f>
        <v/>
      </c>
      <c r="V917" s="104"/>
      <c r="W917" s="104"/>
      <c r="X917" s="101" t="str">
        <f t="shared" si="197"/>
        <v/>
      </c>
      <c r="AL917" s="87" t="str">
        <f t="shared" ca="1" si="194"/>
        <v/>
      </c>
      <c r="AN917" s="87" t="str">
        <f t="shared" ca="1" si="206"/>
        <v/>
      </c>
      <c r="AO917" s="87" t="str">
        <f t="shared" ca="1" si="206"/>
        <v/>
      </c>
      <c r="AP917" s="87" t="str">
        <f t="shared" ca="1" si="206"/>
        <v/>
      </c>
      <c r="AQ917" s="87" t="str">
        <f t="shared" ca="1" si="206"/>
        <v/>
      </c>
      <c r="AR917" s="87" t="str">
        <f t="shared" ca="1" si="206"/>
        <v/>
      </c>
      <c r="AS917" s="87" t="str">
        <f t="shared" ca="1" si="206"/>
        <v/>
      </c>
      <c r="AT917" s="87" t="str">
        <f t="shared" ca="1" si="206"/>
        <v/>
      </c>
      <c r="AU917" s="87" t="str">
        <f t="shared" ca="1" si="206"/>
        <v/>
      </c>
      <c r="AV917" s="87" t="str">
        <f t="shared" ca="1" si="206"/>
        <v/>
      </c>
      <c r="AW917" s="87" t="str">
        <f t="shared" ca="1" si="206"/>
        <v/>
      </c>
      <c r="AX917" s="87" t="str">
        <f t="shared" ca="1" si="207"/>
        <v/>
      </c>
      <c r="AY917" s="87" t="str">
        <f t="shared" ca="1" si="207"/>
        <v/>
      </c>
      <c r="AZ917" s="87" t="str">
        <f t="shared" ca="1" si="207"/>
        <v/>
      </c>
      <c r="BA917" s="87" t="str">
        <f t="shared" ca="1" si="207"/>
        <v/>
      </c>
      <c r="BB917" s="87" t="str">
        <f t="shared" ca="1" si="207"/>
        <v/>
      </c>
      <c r="BC917" s="87" t="str">
        <f t="shared" ca="1" si="207"/>
        <v/>
      </c>
      <c r="BD917" s="87" t="str">
        <f t="shared" ca="1" si="207"/>
        <v/>
      </c>
      <c r="BE917" s="87" t="str">
        <f t="shared" ca="1" si="207"/>
        <v/>
      </c>
      <c r="BF917" s="87" t="str">
        <f t="shared" ca="1" si="207"/>
        <v/>
      </c>
      <c r="BG917" s="87" t="str">
        <f t="shared" ca="1" si="207"/>
        <v/>
      </c>
      <c r="BI917" s="87" t="str">
        <f>IF($Q917="","",IFERROR(IF(OR(AND($T917&gt;=DATEVALUE("10/1/20"&amp;RIGHT(BH$1,2)),$T917&lt;=DATEVALUE("9/30/20"&amp;RIGHT(BI$1,2))),AND($U917&gt;=DATEVALUE("10/1/20"&amp;RIGHT(BH$1,2)),$U917&lt;=DATEVALUE("9/30/20"&amp;RIGHT(BI$1,2))),AND($T917&lt;=DATEVALUE("10/1/20"&amp;RIGHT(BH$1,2)),$U917&gt;=DATEVALUE("9/30/20"&amp;RIGHT(BI$1,2)))),
IF(AND($T917&gt;=DATEVALUE("10/1/20"&amp;RIGHT(BH$1,2)),$U917&lt;=DATEVALUE("9/30/20"&amp;RIGHT(BI$1,2))),NETWORKDAYS($T917,$U917,Holidays!$J$3:$J$937),
IF(AND($T917&lt;DATEVALUE("10/1/20"&amp;RIGHT(BH$1,2)),$U917&lt;=DATEVALUE("9/30/20"&amp;RIGHT(BI$1,2))),NETWORKDAYS(DATEVALUE("10/1/20"&amp;RIGHT(BH$1,2)),$U917,Holidays!$J$3:$J$937),
IF($T917&lt;DATEVALUE("10/1/20"&amp;RIGHT(BH$1,2)),NETWORKDAYS(DATEVALUE("10/1/20"&amp;RIGHT(BH$1,2)),DATEVALUE("9/30/20"&amp;RIGHT(BI$1,2)),Holidays!$J$3:$J$937),
IF($T917&gt;=DATEVALUE("10/1/20"&amp;RIGHT(BH$1,2)),NETWORKDAYS($T917,DATEVALUE("9/30/20"&amp;RIGHT(BI$1,2)),Holidays!$J$3:$J$937),"")))),"")/(NETWORKDAYS($T917,$U917,Holidays!$J$3:$J$937)),0))</f>
        <v/>
      </c>
      <c r="BJ917" s="87" t="str">
        <f>IF($Q917="","",IFERROR(IF(OR(AND($T917&gt;=DATEVALUE("10/1/20"&amp;RIGHT(BI$1,2)),$T917&lt;=DATEVALUE("9/30/20"&amp;RIGHT(BJ$1,2))),AND($U917&gt;=DATEVALUE("10/1/20"&amp;RIGHT(BI$1,2)),$U917&lt;=DATEVALUE("9/30/20"&amp;RIGHT(BJ$1,2))),AND($T917&lt;=DATEVALUE("10/1/20"&amp;RIGHT(BI$1,2)),$U917&gt;=DATEVALUE("9/30/20"&amp;RIGHT(BJ$1,2)))),
IF(AND($T917&gt;=DATEVALUE("10/1/20"&amp;RIGHT(BI$1,2)),$U917&lt;=DATEVALUE("9/30/20"&amp;RIGHT(BJ$1,2))),NETWORKDAYS($T917,$U917,Holidays!$J$3:$J$937),
IF(AND($T917&lt;DATEVALUE("10/1/20"&amp;RIGHT(BI$1,2)),$U917&lt;=DATEVALUE("9/30/20"&amp;RIGHT(BJ$1,2))),NETWORKDAYS(DATEVALUE("10/1/20"&amp;RIGHT(BI$1,2)),$U917,Holidays!$J$3:$J$937),
IF($T917&lt;DATEVALUE("10/1/20"&amp;RIGHT(BI$1,2)),NETWORKDAYS(DATEVALUE("10/1/20"&amp;RIGHT(BI$1,2)),DATEVALUE("9/30/20"&amp;RIGHT(BJ$1,2)),Holidays!$J$3:$J$937),
IF($T917&gt;=DATEVALUE("10/1/20"&amp;RIGHT(BI$1,2)),NETWORKDAYS($T917,DATEVALUE("9/30/20"&amp;RIGHT(BJ$1,2)),Holidays!$J$3:$J$937),"")))),"")/(NETWORKDAYS($T917,$U917,Holidays!$J$3:$J$937)),0))</f>
        <v/>
      </c>
      <c r="BK917" s="87" t="str">
        <f>IF($Q917="","",IFERROR(IF(OR(AND($T917&gt;=DATEVALUE("10/1/20"&amp;RIGHT(BJ$1,2)),$T917&lt;=DATEVALUE("9/30/20"&amp;RIGHT(BK$1,2))),AND($U917&gt;=DATEVALUE("10/1/20"&amp;RIGHT(BJ$1,2)),$U917&lt;=DATEVALUE("9/30/20"&amp;RIGHT(BK$1,2))),AND($T917&lt;=DATEVALUE("10/1/20"&amp;RIGHT(BJ$1,2)),$U917&gt;=DATEVALUE("9/30/20"&amp;RIGHT(BK$1,2)))),
IF(AND($T917&gt;=DATEVALUE("10/1/20"&amp;RIGHT(BJ$1,2)),$U917&lt;=DATEVALUE("9/30/20"&amp;RIGHT(BK$1,2))),NETWORKDAYS($T917,$U917,Holidays!$J$3:$J$937),
IF(AND($T917&lt;DATEVALUE("10/1/20"&amp;RIGHT(BJ$1,2)),$U917&lt;=DATEVALUE("9/30/20"&amp;RIGHT(BK$1,2))),NETWORKDAYS(DATEVALUE("10/1/20"&amp;RIGHT(BJ$1,2)),$U917,Holidays!$J$3:$J$937),
IF($T917&lt;DATEVALUE("10/1/20"&amp;RIGHT(BJ$1,2)),NETWORKDAYS(DATEVALUE("10/1/20"&amp;RIGHT(BJ$1,2)),DATEVALUE("9/30/20"&amp;RIGHT(BK$1,2)),Holidays!$J$3:$J$937),
IF($T917&gt;=DATEVALUE("10/1/20"&amp;RIGHT(BJ$1,2)),NETWORKDAYS($T917,DATEVALUE("9/30/20"&amp;RIGHT(BK$1,2)),Holidays!$J$3:$J$937),"")))),"")/(NETWORKDAYS($T917,$U917,Holidays!$J$3:$J$937)),0))</f>
        <v/>
      </c>
      <c r="BL917" s="87" t="str">
        <f>IF($Q917="","",IFERROR(IF(OR(AND($T917&gt;=DATEVALUE("10/1/20"&amp;RIGHT(BK$1,2)),$T917&lt;=DATEVALUE("9/30/20"&amp;RIGHT(BL$1,2))),AND($U917&gt;=DATEVALUE("10/1/20"&amp;RIGHT(BK$1,2)),$U917&lt;=DATEVALUE("9/30/20"&amp;RIGHT(BL$1,2))),AND($T917&lt;=DATEVALUE("10/1/20"&amp;RIGHT(BK$1,2)),$U917&gt;=DATEVALUE("9/30/20"&amp;RIGHT(BL$1,2)))),
IF(AND($T917&gt;=DATEVALUE("10/1/20"&amp;RIGHT(BK$1,2)),$U917&lt;=DATEVALUE("9/30/20"&amp;RIGHT(BL$1,2))),NETWORKDAYS($T917,$U917,Holidays!$J$3:$J$937),
IF(AND($T917&lt;DATEVALUE("10/1/20"&amp;RIGHT(BK$1,2)),$U917&lt;=DATEVALUE("9/30/20"&amp;RIGHT(BL$1,2))),NETWORKDAYS(DATEVALUE("10/1/20"&amp;RIGHT(BK$1,2)),$U917,Holidays!$J$3:$J$937),
IF($T917&lt;DATEVALUE("10/1/20"&amp;RIGHT(BK$1,2)),NETWORKDAYS(DATEVALUE("10/1/20"&amp;RIGHT(BK$1,2)),DATEVALUE("9/30/20"&amp;RIGHT(BL$1,2)),Holidays!$J$3:$J$937),
IF($T917&gt;=DATEVALUE("10/1/20"&amp;RIGHT(BK$1,2)),NETWORKDAYS($T917,DATEVALUE("9/30/20"&amp;RIGHT(BL$1,2)),Holidays!$J$3:$J$937),"")))),"")/(NETWORKDAYS($T917,$U917,Holidays!$J$3:$J$937)),0))</f>
        <v/>
      </c>
      <c r="BM917" s="87" t="str">
        <f>IF($Q917="","",IFERROR(IF(OR(AND($T917&gt;=DATEVALUE("10/1/20"&amp;RIGHT(BL$1,2)),$T917&lt;=DATEVALUE("9/30/20"&amp;RIGHT(BM$1,2))),AND($U917&gt;=DATEVALUE("10/1/20"&amp;RIGHT(BL$1,2)),$U917&lt;=DATEVALUE("9/30/20"&amp;RIGHT(BM$1,2))),AND($T917&lt;=DATEVALUE("10/1/20"&amp;RIGHT(BL$1,2)),$U917&gt;=DATEVALUE("9/30/20"&amp;RIGHT(BM$1,2)))),
IF(AND($T917&gt;=DATEVALUE("10/1/20"&amp;RIGHT(BL$1,2)),$U917&lt;=DATEVALUE("9/30/20"&amp;RIGHT(BM$1,2))),NETWORKDAYS($T917,$U917,Holidays!$J$3:$J$937),
IF(AND($T917&lt;DATEVALUE("10/1/20"&amp;RIGHT(BL$1,2)),$U917&lt;=DATEVALUE("9/30/20"&amp;RIGHT(BM$1,2))),NETWORKDAYS(DATEVALUE("10/1/20"&amp;RIGHT(BL$1,2)),$U917,Holidays!$J$3:$J$937),
IF($T917&lt;DATEVALUE("10/1/20"&amp;RIGHT(BL$1,2)),NETWORKDAYS(DATEVALUE("10/1/20"&amp;RIGHT(BL$1,2)),DATEVALUE("9/30/20"&amp;RIGHT(BM$1,2)),Holidays!$J$3:$J$937),
IF($T917&gt;=DATEVALUE("10/1/20"&amp;RIGHT(BL$1,2)),NETWORKDAYS($T917,DATEVALUE("9/30/20"&amp;RIGHT(BM$1,2)),Holidays!$J$3:$J$937),"")))),"")/(NETWORKDAYS($T917,$U917,Holidays!$J$3:$J$937)),0))</f>
        <v/>
      </c>
      <c r="BN917" s="87" t="str">
        <f>IF($Q917="","",IFERROR(IF(OR(AND($T917&gt;=DATEVALUE("10/1/20"&amp;RIGHT(BM$1,2)),$T917&lt;=DATEVALUE("9/30/20"&amp;RIGHT(BN$1,2))),AND($U917&gt;=DATEVALUE("10/1/20"&amp;RIGHT(BM$1,2)),$U917&lt;=DATEVALUE("9/30/20"&amp;RIGHT(BN$1,2))),AND($T917&lt;=DATEVALUE("10/1/20"&amp;RIGHT(BM$1,2)),$U917&gt;=DATEVALUE("9/30/20"&amp;RIGHT(BN$1,2)))),
IF(AND($T917&gt;=DATEVALUE("10/1/20"&amp;RIGHT(BM$1,2)),$U917&lt;=DATEVALUE("9/30/20"&amp;RIGHT(BN$1,2))),NETWORKDAYS($T917,$U917,Holidays!$J$3:$J$937),
IF(AND($T917&lt;DATEVALUE("10/1/20"&amp;RIGHT(BM$1,2)),$U917&lt;=DATEVALUE("9/30/20"&amp;RIGHT(BN$1,2))),NETWORKDAYS(DATEVALUE("10/1/20"&amp;RIGHT(BM$1,2)),$U917,Holidays!$J$3:$J$937),
IF($T917&lt;DATEVALUE("10/1/20"&amp;RIGHT(BM$1,2)),NETWORKDAYS(DATEVALUE("10/1/20"&amp;RIGHT(BM$1,2)),DATEVALUE("9/30/20"&amp;RIGHT(BN$1,2)),Holidays!$J$3:$J$937),
IF($T917&gt;=DATEVALUE("10/1/20"&amp;RIGHT(BM$1,2)),NETWORKDAYS($T917,DATEVALUE("9/30/20"&amp;RIGHT(BN$1,2)),Holidays!$J$3:$J$937),"")))),"")/(NETWORKDAYS($T917,$U917,Holidays!$J$3:$J$937)),0))</f>
        <v/>
      </c>
      <c r="BO917" s="87" t="str">
        <f>IF($Q917="","",IFERROR(IF(OR(AND($T917&gt;=DATEVALUE("10/1/20"&amp;RIGHT(BN$1,2)),$T917&lt;=DATEVALUE("9/30/20"&amp;RIGHT(BO$1,2))),AND($U917&gt;=DATEVALUE("10/1/20"&amp;RIGHT(BN$1,2)),$U917&lt;=DATEVALUE("9/30/20"&amp;RIGHT(BO$1,2))),AND($T917&lt;=DATEVALUE("10/1/20"&amp;RIGHT(BN$1,2)),$U917&gt;=DATEVALUE("9/30/20"&amp;RIGHT(BO$1,2)))),
IF(AND($T917&gt;=DATEVALUE("10/1/20"&amp;RIGHT(BN$1,2)),$U917&lt;=DATEVALUE("9/30/20"&amp;RIGHT(BO$1,2))),NETWORKDAYS($T917,$U917,Holidays!$J$3:$J$937),
IF(AND($T917&lt;DATEVALUE("10/1/20"&amp;RIGHT(BN$1,2)),$U917&lt;=DATEVALUE("9/30/20"&amp;RIGHT(BO$1,2))),NETWORKDAYS(DATEVALUE("10/1/20"&amp;RIGHT(BN$1,2)),$U917,Holidays!$J$3:$J$937),
IF($T917&lt;DATEVALUE("10/1/20"&amp;RIGHT(BN$1,2)),NETWORKDAYS(DATEVALUE("10/1/20"&amp;RIGHT(BN$1,2)),DATEVALUE("9/30/20"&amp;RIGHT(BO$1,2)),Holidays!$J$3:$J$937),
IF($T917&gt;=DATEVALUE("10/1/20"&amp;RIGHT(BN$1,2)),NETWORKDAYS($T917,DATEVALUE("9/30/20"&amp;RIGHT(BO$1,2)),Holidays!$J$3:$J$937),"")))),"")/(NETWORKDAYS($T917,$U917,Holidays!$J$3:$J$937)),0))</f>
        <v/>
      </c>
      <c r="BP917" s="87" t="str">
        <f>IF($Q917="","",IFERROR(IF(OR(AND($T917&gt;=DATEVALUE("10/1/20"&amp;RIGHT(BO$1,2)),$T917&lt;=DATEVALUE("9/30/20"&amp;RIGHT(BP$1,2))),AND($U917&gt;=DATEVALUE("10/1/20"&amp;RIGHT(BO$1,2)),$U917&lt;=DATEVALUE("9/30/20"&amp;RIGHT(BP$1,2))),AND($T917&lt;=DATEVALUE("10/1/20"&amp;RIGHT(BO$1,2)),$U917&gt;=DATEVALUE("9/30/20"&amp;RIGHT(BP$1,2)))),
IF(AND($T917&gt;=DATEVALUE("10/1/20"&amp;RIGHT(BO$1,2)),$U917&lt;=DATEVALUE("9/30/20"&amp;RIGHT(BP$1,2))),NETWORKDAYS($T917,$U917,Holidays!$J$3:$J$937),
IF(AND($T917&lt;DATEVALUE("10/1/20"&amp;RIGHT(BO$1,2)),$U917&lt;=DATEVALUE("9/30/20"&amp;RIGHT(BP$1,2))),NETWORKDAYS(DATEVALUE("10/1/20"&amp;RIGHT(BO$1,2)),$U917,Holidays!$J$3:$J$937),
IF($T917&lt;DATEVALUE("10/1/20"&amp;RIGHT(BO$1,2)),NETWORKDAYS(DATEVALUE("10/1/20"&amp;RIGHT(BO$1,2)),DATEVALUE("9/30/20"&amp;RIGHT(BP$1,2)),Holidays!$J$3:$J$937),
IF($T917&gt;=DATEVALUE("10/1/20"&amp;RIGHT(BO$1,2)),NETWORKDAYS($T917,DATEVALUE("9/30/20"&amp;RIGHT(BP$1,2)),Holidays!$J$3:$J$937),"")))),"")/(NETWORKDAYS($T917,$U917,Holidays!$J$3:$J$937)),0))</f>
        <v/>
      </c>
      <c r="BQ917" s="87" t="str">
        <f>IF($Q917="","",IFERROR(IF(OR(AND($T917&gt;=DATEVALUE("10/1/20"&amp;RIGHT(BP$1,2)),$T917&lt;=DATEVALUE("9/30/20"&amp;RIGHT(BQ$1,2))),AND($U917&gt;=DATEVALUE("10/1/20"&amp;RIGHT(BP$1,2)),$U917&lt;=DATEVALUE("9/30/20"&amp;RIGHT(BQ$1,2))),AND($T917&lt;=DATEVALUE("10/1/20"&amp;RIGHT(BP$1,2)),$U917&gt;=DATEVALUE("9/30/20"&amp;RIGHT(BQ$1,2)))),
IF(AND($T917&gt;=DATEVALUE("10/1/20"&amp;RIGHT(BP$1,2)),$U917&lt;=DATEVALUE("9/30/20"&amp;RIGHT(BQ$1,2))),NETWORKDAYS($T917,$U917,Holidays!$J$3:$J$937),
IF(AND($T917&lt;DATEVALUE("10/1/20"&amp;RIGHT(BP$1,2)),$U917&lt;=DATEVALUE("9/30/20"&amp;RIGHT(BQ$1,2))),NETWORKDAYS(DATEVALUE("10/1/20"&amp;RIGHT(BP$1,2)),$U917,Holidays!$J$3:$J$937),
IF($T917&lt;DATEVALUE("10/1/20"&amp;RIGHT(BP$1,2)),NETWORKDAYS(DATEVALUE("10/1/20"&amp;RIGHT(BP$1,2)),DATEVALUE("9/30/20"&amp;RIGHT(BQ$1,2)),Holidays!$J$3:$J$937),
IF($T917&gt;=DATEVALUE("10/1/20"&amp;RIGHT(BP$1,2)),NETWORKDAYS($T917,DATEVALUE("9/30/20"&amp;RIGHT(BQ$1,2)),Holidays!$J$3:$J$937),"")))),"")/(NETWORKDAYS($T917,$U917,Holidays!$J$3:$J$937)),0))</f>
        <v/>
      </c>
      <c r="BR917" s="87" t="str">
        <f>IF($Q917="","",IFERROR(IF(OR(AND($T917&gt;=DATEVALUE("10/1/20"&amp;RIGHT(BQ$1,2)),$T917&lt;=DATEVALUE("9/30/20"&amp;RIGHT(BR$1,2))),AND($U917&gt;=DATEVALUE("10/1/20"&amp;RIGHT(BQ$1,2)),$U917&lt;=DATEVALUE("9/30/20"&amp;RIGHT(BR$1,2))),AND($T917&lt;=DATEVALUE("10/1/20"&amp;RIGHT(BQ$1,2)),$U917&gt;=DATEVALUE("9/30/20"&amp;RIGHT(BR$1,2)))),
IF(AND($T917&gt;=DATEVALUE("10/1/20"&amp;RIGHT(BQ$1,2)),$U917&lt;=DATEVALUE("9/30/20"&amp;RIGHT(BR$1,2))),NETWORKDAYS($T917,$U917,Holidays!$J$3:$J$937),
IF(AND($T917&lt;DATEVALUE("10/1/20"&amp;RIGHT(BQ$1,2)),$U917&lt;=DATEVALUE("9/30/20"&amp;RIGHT(BR$1,2))),NETWORKDAYS(DATEVALUE("10/1/20"&amp;RIGHT(BQ$1,2)),$U917,Holidays!$J$3:$J$937),
IF($T917&lt;DATEVALUE("10/1/20"&amp;RIGHT(BQ$1,2)),NETWORKDAYS(DATEVALUE("10/1/20"&amp;RIGHT(BQ$1,2)),DATEVALUE("9/30/20"&amp;RIGHT(BR$1,2)),Holidays!$J$3:$J$937),
IF($T917&gt;=DATEVALUE("10/1/20"&amp;RIGHT(BQ$1,2)),NETWORKDAYS($T917,DATEVALUE("9/30/20"&amp;RIGHT(BR$1,2)),Holidays!$J$3:$J$937),"")))),"")/(NETWORKDAYS($T917,$U917,Holidays!$J$3:$J$937)),0))</f>
        <v/>
      </c>
      <c r="BS917" s="87" t="str">
        <f>IF($Q917="","",IFERROR(IF(OR(AND($T917&gt;=DATEVALUE("10/1/20"&amp;RIGHT(BR$1,2)),$T917&lt;=DATEVALUE("9/30/20"&amp;RIGHT(BS$1,2))),AND($U917&gt;=DATEVALUE("10/1/20"&amp;RIGHT(BR$1,2)),$U917&lt;=DATEVALUE("9/30/20"&amp;RIGHT(BS$1,2))),AND($T917&lt;=DATEVALUE("10/1/20"&amp;RIGHT(BR$1,2)),$U917&gt;=DATEVALUE("9/30/20"&amp;RIGHT(BS$1,2)))),
IF(AND($T917&gt;=DATEVALUE("10/1/20"&amp;RIGHT(BR$1,2)),$U917&lt;=DATEVALUE("9/30/20"&amp;RIGHT(BS$1,2))),NETWORKDAYS($T917,$U917,Holidays!$J$3:$J$937),
IF(AND($T917&lt;DATEVALUE("10/1/20"&amp;RIGHT(BR$1,2)),$U917&lt;=DATEVALUE("9/30/20"&amp;RIGHT(BS$1,2))),NETWORKDAYS(DATEVALUE("10/1/20"&amp;RIGHT(BR$1,2)),$U917,Holidays!$J$3:$J$937),
IF($T917&lt;DATEVALUE("10/1/20"&amp;RIGHT(BR$1,2)),NETWORKDAYS(DATEVALUE("10/1/20"&amp;RIGHT(BR$1,2)),DATEVALUE("9/30/20"&amp;RIGHT(BS$1,2)),Holidays!$J$3:$J$937),
IF($T917&gt;=DATEVALUE("10/1/20"&amp;RIGHT(BR$1,2)),NETWORKDAYS($T917,DATEVALUE("9/30/20"&amp;RIGHT(BS$1,2)),Holidays!$J$3:$J$937),"")))),"")/(NETWORKDAYS($T917,$U917,Holidays!$J$3:$J$937)),0))</f>
        <v/>
      </c>
      <c r="BT917" s="87" t="str">
        <f>IF($Q917="","",IFERROR(IF(OR(AND($T917&gt;=DATEVALUE("10/1/20"&amp;RIGHT(BS$1,2)),$T917&lt;=DATEVALUE("9/30/20"&amp;RIGHT(BT$1,2))),AND($U917&gt;=DATEVALUE("10/1/20"&amp;RIGHT(BS$1,2)),$U917&lt;=DATEVALUE("9/30/20"&amp;RIGHT(BT$1,2))),AND($T917&lt;=DATEVALUE("10/1/20"&amp;RIGHT(BS$1,2)),$U917&gt;=DATEVALUE("9/30/20"&amp;RIGHT(BT$1,2)))),
IF(AND($T917&gt;=DATEVALUE("10/1/20"&amp;RIGHT(BS$1,2)),$U917&lt;=DATEVALUE("9/30/20"&amp;RIGHT(BT$1,2))),NETWORKDAYS($T917,$U917,Holidays!$J$3:$J$937),
IF(AND($T917&lt;DATEVALUE("10/1/20"&amp;RIGHT(BS$1,2)),$U917&lt;=DATEVALUE("9/30/20"&amp;RIGHT(BT$1,2))),NETWORKDAYS(DATEVALUE("10/1/20"&amp;RIGHT(BS$1,2)),$U917,Holidays!$J$3:$J$937),
IF($T917&lt;DATEVALUE("10/1/20"&amp;RIGHT(BS$1,2)),NETWORKDAYS(DATEVALUE("10/1/20"&amp;RIGHT(BS$1,2)),DATEVALUE("9/30/20"&amp;RIGHT(BT$1,2)),Holidays!$J$3:$J$937),
IF($T917&gt;=DATEVALUE("10/1/20"&amp;RIGHT(BS$1,2)),NETWORKDAYS($T917,DATEVALUE("9/30/20"&amp;RIGHT(BT$1,2)),Holidays!$J$3:$J$937),"")))),"")/(NETWORKDAYS($T917,$U917,Holidays!$J$3:$J$937)),0))</f>
        <v/>
      </c>
      <c r="BU917" s="87" t="str">
        <f>IF($Q917="","",IFERROR(IF(OR(AND($T917&gt;=DATEVALUE("10/1/20"&amp;RIGHT(BT$1,2)),$T917&lt;=DATEVALUE("9/30/20"&amp;RIGHT(BU$1,2))),AND($U917&gt;=DATEVALUE("10/1/20"&amp;RIGHT(BT$1,2)),$U917&lt;=DATEVALUE("9/30/20"&amp;RIGHT(BU$1,2))),AND($T917&lt;=DATEVALUE("10/1/20"&amp;RIGHT(BT$1,2)),$U917&gt;=DATEVALUE("9/30/20"&amp;RIGHT(BU$1,2)))),
IF(AND($T917&gt;=DATEVALUE("10/1/20"&amp;RIGHT(BT$1,2)),$U917&lt;=DATEVALUE("9/30/20"&amp;RIGHT(BU$1,2))),NETWORKDAYS($T917,$U917,Holidays!$J$3:$J$937),
IF(AND($T917&lt;DATEVALUE("10/1/20"&amp;RIGHT(BT$1,2)),$U917&lt;=DATEVALUE("9/30/20"&amp;RIGHT(BU$1,2))),NETWORKDAYS(DATEVALUE("10/1/20"&amp;RIGHT(BT$1,2)),$U917,Holidays!$J$3:$J$937),
IF($T917&lt;DATEVALUE("10/1/20"&amp;RIGHT(BT$1,2)),NETWORKDAYS(DATEVALUE("10/1/20"&amp;RIGHT(BT$1,2)),DATEVALUE("9/30/20"&amp;RIGHT(BU$1,2)),Holidays!$J$3:$J$937),
IF($T917&gt;=DATEVALUE("10/1/20"&amp;RIGHT(BT$1,2)),NETWORKDAYS($T917,DATEVALUE("9/30/20"&amp;RIGHT(BU$1,2)),Holidays!$J$3:$J$937),"")))),"")/(NETWORKDAYS($T917,$U917,Holidays!$J$3:$J$937)),0))</f>
        <v/>
      </c>
      <c r="BV917" s="87" t="str">
        <f>IF($Q917="","",IFERROR(IF(OR(AND($T917&gt;=DATEVALUE("10/1/20"&amp;RIGHT(BU$1,2)),$T917&lt;=DATEVALUE("9/30/20"&amp;RIGHT(BV$1,2))),AND($U917&gt;=DATEVALUE("10/1/20"&amp;RIGHT(BU$1,2)),$U917&lt;=DATEVALUE("9/30/20"&amp;RIGHT(BV$1,2))),AND($T917&lt;=DATEVALUE("10/1/20"&amp;RIGHT(BU$1,2)),$U917&gt;=DATEVALUE("9/30/20"&amp;RIGHT(BV$1,2)))),
IF(AND($T917&gt;=DATEVALUE("10/1/20"&amp;RIGHT(BU$1,2)),$U917&lt;=DATEVALUE("9/30/20"&amp;RIGHT(BV$1,2))),NETWORKDAYS($T917,$U917,Holidays!$J$3:$J$937),
IF(AND($T917&lt;DATEVALUE("10/1/20"&amp;RIGHT(BU$1,2)),$U917&lt;=DATEVALUE("9/30/20"&amp;RIGHT(BV$1,2))),NETWORKDAYS(DATEVALUE("10/1/20"&amp;RIGHT(BU$1,2)),$U917,Holidays!$J$3:$J$937),
IF($T917&lt;DATEVALUE("10/1/20"&amp;RIGHT(BU$1,2)),NETWORKDAYS(DATEVALUE("10/1/20"&amp;RIGHT(BU$1,2)),DATEVALUE("9/30/20"&amp;RIGHT(BV$1,2)),Holidays!$J$3:$J$937),
IF($T917&gt;=DATEVALUE("10/1/20"&amp;RIGHT(BU$1,2)),NETWORKDAYS($T917,DATEVALUE("9/30/20"&amp;RIGHT(BV$1,2)),Holidays!$J$3:$J$937),"")))),"")/(NETWORKDAYS($T917,$U917,Holidays!$J$3:$J$937)),0))</f>
        <v/>
      </c>
      <c r="BW917" s="87" t="str">
        <f>IF($Q917="","",IFERROR(IF(OR(AND($T917&gt;=DATEVALUE("10/1/20"&amp;RIGHT(BV$1,2)),$T917&lt;=DATEVALUE("9/30/20"&amp;RIGHT(BW$1,2))),AND($U917&gt;=DATEVALUE("10/1/20"&amp;RIGHT(BV$1,2)),$U917&lt;=DATEVALUE("9/30/20"&amp;RIGHT(BW$1,2))),AND($T917&lt;=DATEVALUE("10/1/20"&amp;RIGHT(BV$1,2)),$U917&gt;=DATEVALUE("9/30/20"&amp;RIGHT(BW$1,2)))),
IF(AND($T917&gt;=DATEVALUE("10/1/20"&amp;RIGHT(BV$1,2)),$U917&lt;=DATEVALUE("9/30/20"&amp;RIGHT(BW$1,2))),NETWORKDAYS($T917,$U917,Holidays!$J$3:$J$937),
IF(AND($T917&lt;DATEVALUE("10/1/20"&amp;RIGHT(BV$1,2)),$U917&lt;=DATEVALUE("9/30/20"&amp;RIGHT(BW$1,2))),NETWORKDAYS(DATEVALUE("10/1/20"&amp;RIGHT(BV$1,2)),$U917,Holidays!$J$3:$J$937),
IF($T917&lt;DATEVALUE("10/1/20"&amp;RIGHT(BV$1,2)),NETWORKDAYS(DATEVALUE("10/1/20"&amp;RIGHT(BV$1,2)),DATEVALUE("9/30/20"&amp;RIGHT(BW$1,2)),Holidays!$J$3:$J$937),
IF($T917&gt;=DATEVALUE("10/1/20"&amp;RIGHT(BV$1,2)),NETWORKDAYS($T917,DATEVALUE("9/30/20"&amp;RIGHT(BW$1,2)),Holidays!$J$3:$J$937),"")))),"")/(NETWORKDAYS($T917,$U917,Holidays!$J$3:$J$937)),0))</f>
        <v/>
      </c>
      <c r="BX917" s="87" t="str">
        <f>IF($Q917="","",IFERROR(IF(OR(AND($T917&gt;=DATEVALUE("10/1/20"&amp;RIGHT(BW$1,2)),$T917&lt;=DATEVALUE("9/30/20"&amp;RIGHT(BX$1,2))),AND($U917&gt;=DATEVALUE("10/1/20"&amp;RIGHT(BW$1,2)),$U917&lt;=DATEVALUE("9/30/20"&amp;RIGHT(BX$1,2))),AND($T917&lt;=DATEVALUE("10/1/20"&amp;RIGHT(BW$1,2)),$U917&gt;=DATEVALUE("9/30/20"&amp;RIGHT(BX$1,2)))),
IF(AND($T917&gt;=DATEVALUE("10/1/20"&amp;RIGHT(BW$1,2)),$U917&lt;=DATEVALUE("9/30/20"&amp;RIGHT(BX$1,2))),NETWORKDAYS($T917,$U917,Holidays!$J$3:$J$937),
IF(AND($T917&lt;DATEVALUE("10/1/20"&amp;RIGHT(BW$1,2)),$U917&lt;=DATEVALUE("9/30/20"&amp;RIGHT(BX$1,2))),NETWORKDAYS(DATEVALUE("10/1/20"&amp;RIGHT(BW$1,2)),$U917,Holidays!$J$3:$J$937),
IF($T917&lt;DATEVALUE("10/1/20"&amp;RIGHT(BW$1,2)),NETWORKDAYS(DATEVALUE("10/1/20"&amp;RIGHT(BW$1,2)),DATEVALUE("9/30/20"&amp;RIGHT(BX$1,2)),Holidays!$J$3:$J$937),
IF($T917&gt;=DATEVALUE("10/1/20"&amp;RIGHT(BW$1,2)),NETWORKDAYS($T917,DATEVALUE("9/30/20"&amp;RIGHT(BX$1,2)),Holidays!$J$3:$J$937),"")))),"")/(NETWORKDAYS($T917,$U917,Holidays!$J$3:$J$937)),0))</f>
        <v/>
      </c>
      <c r="BY917" s="87" t="str">
        <f>IF($Q917="","",IFERROR(IF(OR(AND($T917&gt;=DATEVALUE("10/1/20"&amp;RIGHT(BX$1,2)),$T917&lt;=DATEVALUE("9/30/20"&amp;RIGHT(BY$1,2))),AND($U917&gt;=DATEVALUE("10/1/20"&amp;RIGHT(BX$1,2)),$U917&lt;=DATEVALUE("9/30/20"&amp;RIGHT(BY$1,2))),AND($T917&lt;=DATEVALUE("10/1/20"&amp;RIGHT(BX$1,2)),$U917&gt;=DATEVALUE("9/30/20"&amp;RIGHT(BY$1,2)))),
IF(AND($T917&gt;=DATEVALUE("10/1/20"&amp;RIGHT(BX$1,2)),$U917&lt;=DATEVALUE("9/30/20"&amp;RIGHT(BY$1,2))),NETWORKDAYS($T917,$U917,Holidays!$J$3:$J$937),
IF(AND($T917&lt;DATEVALUE("10/1/20"&amp;RIGHT(BX$1,2)),$U917&lt;=DATEVALUE("9/30/20"&amp;RIGHT(BY$1,2))),NETWORKDAYS(DATEVALUE("10/1/20"&amp;RIGHT(BX$1,2)),$U917,Holidays!$J$3:$J$937),
IF($T917&lt;DATEVALUE("10/1/20"&amp;RIGHT(BX$1,2)),NETWORKDAYS(DATEVALUE("10/1/20"&amp;RIGHT(BX$1,2)),DATEVALUE("9/30/20"&amp;RIGHT(BY$1,2)),Holidays!$J$3:$J$937),
IF($T917&gt;=DATEVALUE("10/1/20"&amp;RIGHT(BX$1,2)),NETWORKDAYS($T917,DATEVALUE("9/30/20"&amp;RIGHT(BY$1,2)),Holidays!$J$3:$J$937),"")))),"")/(NETWORKDAYS($T917,$U917,Holidays!$J$3:$J$937)),0))</f>
        <v/>
      </c>
      <c r="BZ917" s="87" t="str">
        <f>IF($Q917="","",IFERROR(IF(OR(AND($T917&gt;=DATEVALUE("10/1/20"&amp;RIGHT(BY$1,2)),$T917&lt;=DATEVALUE("9/30/20"&amp;RIGHT(BZ$1,2))),AND($U917&gt;=DATEVALUE("10/1/20"&amp;RIGHT(BY$1,2)),$U917&lt;=DATEVALUE("9/30/20"&amp;RIGHT(BZ$1,2))),AND($T917&lt;=DATEVALUE("10/1/20"&amp;RIGHT(BY$1,2)),$U917&gt;=DATEVALUE("9/30/20"&amp;RIGHT(BZ$1,2)))),
IF(AND($T917&gt;=DATEVALUE("10/1/20"&amp;RIGHT(BY$1,2)),$U917&lt;=DATEVALUE("9/30/20"&amp;RIGHT(BZ$1,2))),NETWORKDAYS($T917,$U917,Holidays!$J$3:$J$937),
IF(AND($T917&lt;DATEVALUE("10/1/20"&amp;RIGHT(BY$1,2)),$U917&lt;=DATEVALUE("9/30/20"&amp;RIGHT(BZ$1,2))),NETWORKDAYS(DATEVALUE("10/1/20"&amp;RIGHT(BY$1,2)),$U917,Holidays!$J$3:$J$937),
IF($T917&lt;DATEVALUE("10/1/20"&amp;RIGHT(BY$1,2)),NETWORKDAYS(DATEVALUE("10/1/20"&amp;RIGHT(BY$1,2)),DATEVALUE("9/30/20"&amp;RIGHT(BZ$1,2)),Holidays!$J$3:$J$937),
IF($T917&gt;=DATEVALUE("10/1/20"&amp;RIGHT(BY$1,2)),NETWORKDAYS($T917,DATEVALUE("9/30/20"&amp;RIGHT(BZ$1,2)),Holidays!$J$3:$J$937),"")))),"")/(NETWORKDAYS($T917,$U917,Holidays!$J$3:$J$937)),0))</f>
        <v/>
      </c>
      <c r="CA917" s="87" t="str">
        <f>IF($Q917="","",IFERROR(IF(OR(AND($T917&gt;=DATEVALUE("10/1/20"&amp;RIGHT(BZ$1,2)),$T917&lt;=DATEVALUE("9/30/20"&amp;RIGHT(CA$1,2))),AND($U917&gt;=DATEVALUE("10/1/20"&amp;RIGHT(BZ$1,2)),$U917&lt;=DATEVALUE("9/30/20"&amp;RIGHT(CA$1,2))),AND($T917&lt;=DATEVALUE("10/1/20"&amp;RIGHT(BZ$1,2)),$U917&gt;=DATEVALUE("9/30/20"&amp;RIGHT(CA$1,2)))),
IF(AND($T917&gt;=DATEVALUE("10/1/20"&amp;RIGHT(BZ$1,2)),$U917&lt;=DATEVALUE("9/30/20"&amp;RIGHT(CA$1,2))),NETWORKDAYS($T917,$U917,Holidays!$J$3:$J$937),
IF(AND($T917&lt;DATEVALUE("10/1/20"&amp;RIGHT(BZ$1,2)),$U917&lt;=DATEVALUE("9/30/20"&amp;RIGHT(CA$1,2))),NETWORKDAYS(DATEVALUE("10/1/20"&amp;RIGHT(BZ$1,2)),$U917,Holidays!$J$3:$J$937),
IF($T917&lt;DATEVALUE("10/1/20"&amp;RIGHT(BZ$1,2)),NETWORKDAYS(DATEVALUE("10/1/20"&amp;RIGHT(BZ$1,2)),DATEVALUE("9/30/20"&amp;RIGHT(CA$1,2)),Holidays!$J$3:$J$937),
IF($T917&gt;=DATEVALUE("10/1/20"&amp;RIGHT(BZ$1,2)),NETWORKDAYS($T917,DATEVALUE("9/30/20"&amp;RIGHT(CA$1,2)),Holidays!$J$3:$J$937),"")))),"")/(NETWORKDAYS($T917,$U917,Holidays!$J$3:$J$937)),0))</f>
        <v/>
      </c>
      <c r="CB917" s="87" t="str">
        <f>IF($Q917="","",IFERROR(IF(OR(AND($T917&gt;=DATEVALUE("10/1/20"&amp;RIGHT(CA$1,2)),$T917&lt;=DATEVALUE("9/30/20"&amp;RIGHT(CB$1,2))),AND($U917&gt;=DATEVALUE("10/1/20"&amp;RIGHT(CA$1,2)),$U917&lt;=DATEVALUE("9/30/20"&amp;RIGHT(CB$1,2))),AND($T917&lt;=DATEVALUE("10/1/20"&amp;RIGHT(CA$1,2)),$U917&gt;=DATEVALUE("9/30/20"&amp;RIGHT(CB$1,2)))),
IF(AND($T917&gt;=DATEVALUE("10/1/20"&amp;RIGHT(CA$1,2)),$U917&lt;=DATEVALUE("9/30/20"&amp;RIGHT(CB$1,2))),NETWORKDAYS($T917,$U917,Holidays!$J$3:$J$937),
IF(AND($T917&lt;DATEVALUE("10/1/20"&amp;RIGHT(CA$1,2)),$U917&lt;=DATEVALUE("9/30/20"&amp;RIGHT(CB$1,2))),NETWORKDAYS(DATEVALUE("10/1/20"&amp;RIGHT(CA$1,2)),$U917,Holidays!$J$3:$J$937),
IF($T917&lt;DATEVALUE("10/1/20"&amp;RIGHT(CA$1,2)),NETWORKDAYS(DATEVALUE("10/1/20"&amp;RIGHT(CA$1,2)),DATEVALUE("9/30/20"&amp;RIGHT(CB$1,2)),Holidays!$J$3:$J$937),
IF($T917&gt;=DATEVALUE("10/1/20"&amp;RIGHT(CA$1,2)),NETWORKDAYS($T917,DATEVALUE("9/30/20"&amp;RIGHT(CB$1,2)),Holidays!$J$3:$J$937),"")))),"")/(NETWORKDAYS($T917,$U917,Holidays!$J$3:$J$937)),0))</f>
        <v/>
      </c>
    </row>
    <row r="918" spans="1:80">
      <c r="A918" s="97"/>
      <c r="B918" s="98" t="str">
        <f ca="1">IF(NOT($A918=""),OFFSET('WBS Reference &amp; User Procedure'!$A$1,MATCH($A918,'WBS Reference &amp; User Procedure'!$A:$A,0)-1,1),"")</f>
        <v/>
      </c>
      <c r="D918" s="97"/>
      <c r="T918" s="104" t="str">
        <f>IF(NOT(Q918=""),IF(NOT($S918=""),$S918,#REF!),"")</f>
        <v/>
      </c>
      <c r="U918" s="104" t="str">
        <f>IF(NOT(Q918=""),WORKDAY(T918,Q918,Holidays!$J$3:$J$937),"")</f>
        <v/>
      </c>
      <c r="V918" s="104"/>
      <c r="W918" s="104"/>
      <c r="X918" s="101" t="str">
        <f t="shared" si="197"/>
        <v/>
      </c>
      <c r="AL918" s="87" t="str">
        <f t="shared" ca="1" si="194"/>
        <v/>
      </c>
      <c r="AN918" s="87" t="str">
        <f t="shared" ca="1" si="206"/>
        <v/>
      </c>
      <c r="AO918" s="87" t="str">
        <f t="shared" ca="1" si="206"/>
        <v/>
      </c>
      <c r="AP918" s="87" t="str">
        <f t="shared" ca="1" si="206"/>
        <v/>
      </c>
      <c r="AQ918" s="87" t="str">
        <f t="shared" ca="1" si="206"/>
        <v/>
      </c>
      <c r="AR918" s="87" t="str">
        <f t="shared" ca="1" si="206"/>
        <v/>
      </c>
      <c r="AS918" s="87" t="str">
        <f t="shared" ca="1" si="206"/>
        <v/>
      </c>
      <c r="AT918" s="87" t="str">
        <f t="shared" ca="1" si="206"/>
        <v/>
      </c>
      <c r="AU918" s="87" t="str">
        <f t="shared" ca="1" si="206"/>
        <v/>
      </c>
      <c r="AV918" s="87" t="str">
        <f t="shared" ca="1" si="206"/>
        <v/>
      </c>
      <c r="AW918" s="87" t="str">
        <f t="shared" ca="1" si="206"/>
        <v/>
      </c>
      <c r="AX918" s="87" t="str">
        <f t="shared" ca="1" si="207"/>
        <v/>
      </c>
      <c r="AY918" s="87" t="str">
        <f t="shared" ca="1" si="207"/>
        <v/>
      </c>
      <c r="AZ918" s="87" t="str">
        <f t="shared" ca="1" si="207"/>
        <v/>
      </c>
      <c r="BA918" s="87" t="str">
        <f t="shared" ca="1" si="207"/>
        <v/>
      </c>
      <c r="BB918" s="87" t="str">
        <f t="shared" ca="1" si="207"/>
        <v/>
      </c>
      <c r="BC918" s="87" t="str">
        <f t="shared" ca="1" si="207"/>
        <v/>
      </c>
      <c r="BD918" s="87" t="str">
        <f t="shared" ca="1" si="207"/>
        <v/>
      </c>
      <c r="BE918" s="87" t="str">
        <f t="shared" ca="1" si="207"/>
        <v/>
      </c>
      <c r="BF918" s="87" t="str">
        <f t="shared" ca="1" si="207"/>
        <v/>
      </c>
      <c r="BG918" s="87" t="str">
        <f t="shared" ca="1" si="207"/>
        <v/>
      </c>
      <c r="BI918" s="87" t="str">
        <f>IF($Q918="","",IFERROR(IF(OR(AND($T918&gt;=DATEVALUE("10/1/20"&amp;RIGHT(BH$1,2)),$T918&lt;=DATEVALUE("9/30/20"&amp;RIGHT(BI$1,2))),AND($U918&gt;=DATEVALUE("10/1/20"&amp;RIGHT(BH$1,2)),$U918&lt;=DATEVALUE("9/30/20"&amp;RIGHT(BI$1,2))),AND($T918&lt;=DATEVALUE("10/1/20"&amp;RIGHT(BH$1,2)),$U918&gt;=DATEVALUE("9/30/20"&amp;RIGHT(BI$1,2)))),
IF(AND($T918&gt;=DATEVALUE("10/1/20"&amp;RIGHT(BH$1,2)),$U918&lt;=DATEVALUE("9/30/20"&amp;RIGHT(BI$1,2))),NETWORKDAYS($T918,$U918,Holidays!$J$3:$J$937),
IF(AND($T918&lt;DATEVALUE("10/1/20"&amp;RIGHT(BH$1,2)),$U918&lt;=DATEVALUE("9/30/20"&amp;RIGHT(BI$1,2))),NETWORKDAYS(DATEVALUE("10/1/20"&amp;RIGHT(BH$1,2)),$U918,Holidays!$J$3:$J$937),
IF($T918&lt;DATEVALUE("10/1/20"&amp;RIGHT(BH$1,2)),NETWORKDAYS(DATEVALUE("10/1/20"&amp;RIGHT(BH$1,2)),DATEVALUE("9/30/20"&amp;RIGHT(BI$1,2)),Holidays!$J$3:$J$937),
IF($T918&gt;=DATEVALUE("10/1/20"&amp;RIGHT(BH$1,2)),NETWORKDAYS($T918,DATEVALUE("9/30/20"&amp;RIGHT(BI$1,2)),Holidays!$J$3:$J$937),"")))),"")/(NETWORKDAYS($T918,$U918,Holidays!$J$3:$J$937)),0))</f>
        <v/>
      </c>
      <c r="BJ918" s="87" t="str">
        <f>IF($Q918="","",IFERROR(IF(OR(AND($T918&gt;=DATEVALUE("10/1/20"&amp;RIGHT(BI$1,2)),$T918&lt;=DATEVALUE("9/30/20"&amp;RIGHT(BJ$1,2))),AND($U918&gt;=DATEVALUE("10/1/20"&amp;RIGHT(BI$1,2)),$U918&lt;=DATEVALUE("9/30/20"&amp;RIGHT(BJ$1,2))),AND($T918&lt;=DATEVALUE("10/1/20"&amp;RIGHT(BI$1,2)),$U918&gt;=DATEVALUE("9/30/20"&amp;RIGHT(BJ$1,2)))),
IF(AND($T918&gt;=DATEVALUE("10/1/20"&amp;RIGHT(BI$1,2)),$U918&lt;=DATEVALUE("9/30/20"&amp;RIGHT(BJ$1,2))),NETWORKDAYS($T918,$U918,Holidays!$J$3:$J$937),
IF(AND($T918&lt;DATEVALUE("10/1/20"&amp;RIGHT(BI$1,2)),$U918&lt;=DATEVALUE("9/30/20"&amp;RIGHT(BJ$1,2))),NETWORKDAYS(DATEVALUE("10/1/20"&amp;RIGHT(BI$1,2)),$U918,Holidays!$J$3:$J$937),
IF($T918&lt;DATEVALUE("10/1/20"&amp;RIGHT(BI$1,2)),NETWORKDAYS(DATEVALUE("10/1/20"&amp;RIGHT(BI$1,2)),DATEVALUE("9/30/20"&amp;RIGHT(BJ$1,2)),Holidays!$J$3:$J$937),
IF($T918&gt;=DATEVALUE("10/1/20"&amp;RIGHT(BI$1,2)),NETWORKDAYS($T918,DATEVALUE("9/30/20"&amp;RIGHT(BJ$1,2)),Holidays!$J$3:$J$937),"")))),"")/(NETWORKDAYS($T918,$U918,Holidays!$J$3:$J$937)),0))</f>
        <v/>
      </c>
      <c r="BK918" s="87" t="str">
        <f>IF($Q918="","",IFERROR(IF(OR(AND($T918&gt;=DATEVALUE("10/1/20"&amp;RIGHT(BJ$1,2)),$T918&lt;=DATEVALUE("9/30/20"&amp;RIGHT(BK$1,2))),AND($U918&gt;=DATEVALUE("10/1/20"&amp;RIGHT(BJ$1,2)),$U918&lt;=DATEVALUE("9/30/20"&amp;RIGHT(BK$1,2))),AND($T918&lt;=DATEVALUE("10/1/20"&amp;RIGHT(BJ$1,2)),$U918&gt;=DATEVALUE("9/30/20"&amp;RIGHT(BK$1,2)))),
IF(AND($T918&gt;=DATEVALUE("10/1/20"&amp;RIGHT(BJ$1,2)),$U918&lt;=DATEVALUE("9/30/20"&amp;RIGHT(BK$1,2))),NETWORKDAYS($T918,$U918,Holidays!$J$3:$J$937),
IF(AND($T918&lt;DATEVALUE("10/1/20"&amp;RIGHT(BJ$1,2)),$U918&lt;=DATEVALUE("9/30/20"&amp;RIGHT(BK$1,2))),NETWORKDAYS(DATEVALUE("10/1/20"&amp;RIGHT(BJ$1,2)),$U918,Holidays!$J$3:$J$937),
IF($T918&lt;DATEVALUE("10/1/20"&amp;RIGHT(BJ$1,2)),NETWORKDAYS(DATEVALUE("10/1/20"&amp;RIGHT(BJ$1,2)),DATEVALUE("9/30/20"&amp;RIGHT(BK$1,2)),Holidays!$J$3:$J$937),
IF($T918&gt;=DATEVALUE("10/1/20"&amp;RIGHT(BJ$1,2)),NETWORKDAYS($T918,DATEVALUE("9/30/20"&amp;RIGHT(BK$1,2)),Holidays!$J$3:$J$937),"")))),"")/(NETWORKDAYS($T918,$U918,Holidays!$J$3:$J$937)),0))</f>
        <v/>
      </c>
      <c r="BL918" s="87" t="str">
        <f>IF($Q918="","",IFERROR(IF(OR(AND($T918&gt;=DATEVALUE("10/1/20"&amp;RIGHT(BK$1,2)),$T918&lt;=DATEVALUE("9/30/20"&amp;RIGHT(BL$1,2))),AND($U918&gt;=DATEVALUE("10/1/20"&amp;RIGHT(BK$1,2)),$U918&lt;=DATEVALUE("9/30/20"&amp;RIGHT(BL$1,2))),AND($T918&lt;=DATEVALUE("10/1/20"&amp;RIGHT(BK$1,2)),$U918&gt;=DATEVALUE("9/30/20"&amp;RIGHT(BL$1,2)))),
IF(AND($T918&gt;=DATEVALUE("10/1/20"&amp;RIGHT(BK$1,2)),$U918&lt;=DATEVALUE("9/30/20"&amp;RIGHT(BL$1,2))),NETWORKDAYS($T918,$U918,Holidays!$J$3:$J$937),
IF(AND($T918&lt;DATEVALUE("10/1/20"&amp;RIGHT(BK$1,2)),$U918&lt;=DATEVALUE("9/30/20"&amp;RIGHT(BL$1,2))),NETWORKDAYS(DATEVALUE("10/1/20"&amp;RIGHT(BK$1,2)),$U918,Holidays!$J$3:$J$937),
IF($T918&lt;DATEVALUE("10/1/20"&amp;RIGHT(BK$1,2)),NETWORKDAYS(DATEVALUE("10/1/20"&amp;RIGHT(BK$1,2)),DATEVALUE("9/30/20"&amp;RIGHT(BL$1,2)),Holidays!$J$3:$J$937),
IF($T918&gt;=DATEVALUE("10/1/20"&amp;RIGHT(BK$1,2)),NETWORKDAYS($T918,DATEVALUE("9/30/20"&amp;RIGHT(BL$1,2)),Holidays!$J$3:$J$937),"")))),"")/(NETWORKDAYS($T918,$U918,Holidays!$J$3:$J$937)),0))</f>
        <v/>
      </c>
      <c r="BM918" s="87" t="str">
        <f>IF($Q918="","",IFERROR(IF(OR(AND($T918&gt;=DATEVALUE("10/1/20"&amp;RIGHT(BL$1,2)),$T918&lt;=DATEVALUE("9/30/20"&amp;RIGHT(BM$1,2))),AND($U918&gt;=DATEVALUE("10/1/20"&amp;RIGHT(BL$1,2)),$U918&lt;=DATEVALUE("9/30/20"&amp;RIGHT(BM$1,2))),AND($T918&lt;=DATEVALUE("10/1/20"&amp;RIGHT(BL$1,2)),$U918&gt;=DATEVALUE("9/30/20"&amp;RIGHT(BM$1,2)))),
IF(AND($T918&gt;=DATEVALUE("10/1/20"&amp;RIGHT(BL$1,2)),$U918&lt;=DATEVALUE("9/30/20"&amp;RIGHT(BM$1,2))),NETWORKDAYS($T918,$U918,Holidays!$J$3:$J$937),
IF(AND($T918&lt;DATEVALUE("10/1/20"&amp;RIGHT(BL$1,2)),$U918&lt;=DATEVALUE("9/30/20"&amp;RIGHT(BM$1,2))),NETWORKDAYS(DATEVALUE("10/1/20"&amp;RIGHT(BL$1,2)),$U918,Holidays!$J$3:$J$937),
IF($T918&lt;DATEVALUE("10/1/20"&amp;RIGHT(BL$1,2)),NETWORKDAYS(DATEVALUE("10/1/20"&amp;RIGHT(BL$1,2)),DATEVALUE("9/30/20"&amp;RIGHT(BM$1,2)),Holidays!$J$3:$J$937),
IF($T918&gt;=DATEVALUE("10/1/20"&amp;RIGHT(BL$1,2)),NETWORKDAYS($T918,DATEVALUE("9/30/20"&amp;RIGHT(BM$1,2)),Holidays!$J$3:$J$937),"")))),"")/(NETWORKDAYS($T918,$U918,Holidays!$J$3:$J$937)),0))</f>
        <v/>
      </c>
      <c r="BN918" s="87" t="str">
        <f>IF($Q918="","",IFERROR(IF(OR(AND($T918&gt;=DATEVALUE("10/1/20"&amp;RIGHT(BM$1,2)),$T918&lt;=DATEVALUE("9/30/20"&amp;RIGHT(BN$1,2))),AND($U918&gt;=DATEVALUE("10/1/20"&amp;RIGHT(BM$1,2)),$U918&lt;=DATEVALUE("9/30/20"&amp;RIGHT(BN$1,2))),AND($T918&lt;=DATEVALUE("10/1/20"&amp;RIGHT(BM$1,2)),$U918&gt;=DATEVALUE("9/30/20"&amp;RIGHT(BN$1,2)))),
IF(AND($T918&gt;=DATEVALUE("10/1/20"&amp;RIGHT(BM$1,2)),$U918&lt;=DATEVALUE("9/30/20"&amp;RIGHT(BN$1,2))),NETWORKDAYS($T918,$U918,Holidays!$J$3:$J$937),
IF(AND($T918&lt;DATEVALUE("10/1/20"&amp;RIGHT(BM$1,2)),$U918&lt;=DATEVALUE("9/30/20"&amp;RIGHT(BN$1,2))),NETWORKDAYS(DATEVALUE("10/1/20"&amp;RIGHT(BM$1,2)),$U918,Holidays!$J$3:$J$937),
IF($T918&lt;DATEVALUE("10/1/20"&amp;RIGHT(BM$1,2)),NETWORKDAYS(DATEVALUE("10/1/20"&amp;RIGHT(BM$1,2)),DATEVALUE("9/30/20"&amp;RIGHT(BN$1,2)),Holidays!$J$3:$J$937),
IF($T918&gt;=DATEVALUE("10/1/20"&amp;RIGHT(BM$1,2)),NETWORKDAYS($T918,DATEVALUE("9/30/20"&amp;RIGHT(BN$1,2)),Holidays!$J$3:$J$937),"")))),"")/(NETWORKDAYS($T918,$U918,Holidays!$J$3:$J$937)),0))</f>
        <v/>
      </c>
      <c r="BO918" s="87" t="str">
        <f>IF($Q918="","",IFERROR(IF(OR(AND($T918&gt;=DATEVALUE("10/1/20"&amp;RIGHT(BN$1,2)),$T918&lt;=DATEVALUE("9/30/20"&amp;RIGHT(BO$1,2))),AND($U918&gt;=DATEVALUE("10/1/20"&amp;RIGHT(BN$1,2)),$U918&lt;=DATEVALUE("9/30/20"&amp;RIGHT(BO$1,2))),AND($T918&lt;=DATEVALUE("10/1/20"&amp;RIGHT(BN$1,2)),$U918&gt;=DATEVALUE("9/30/20"&amp;RIGHT(BO$1,2)))),
IF(AND($T918&gt;=DATEVALUE("10/1/20"&amp;RIGHT(BN$1,2)),$U918&lt;=DATEVALUE("9/30/20"&amp;RIGHT(BO$1,2))),NETWORKDAYS($T918,$U918,Holidays!$J$3:$J$937),
IF(AND($T918&lt;DATEVALUE("10/1/20"&amp;RIGHT(BN$1,2)),$U918&lt;=DATEVALUE("9/30/20"&amp;RIGHT(BO$1,2))),NETWORKDAYS(DATEVALUE("10/1/20"&amp;RIGHT(BN$1,2)),$U918,Holidays!$J$3:$J$937),
IF($T918&lt;DATEVALUE("10/1/20"&amp;RIGHT(BN$1,2)),NETWORKDAYS(DATEVALUE("10/1/20"&amp;RIGHT(BN$1,2)),DATEVALUE("9/30/20"&amp;RIGHT(BO$1,2)),Holidays!$J$3:$J$937),
IF($T918&gt;=DATEVALUE("10/1/20"&amp;RIGHT(BN$1,2)),NETWORKDAYS($T918,DATEVALUE("9/30/20"&amp;RIGHT(BO$1,2)),Holidays!$J$3:$J$937),"")))),"")/(NETWORKDAYS($T918,$U918,Holidays!$J$3:$J$937)),0))</f>
        <v/>
      </c>
      <c r="BP918" s="87" t="str">
        <f>IF($Q918="","",IFERROR(IF(OR(AND($T918&gt;=DATEVALUE("10/1/20"&amp;RIGHT(BO$1,2)),$T918&lt;=DATEVALUE("9/30/20"&amp;RIGHT(BP$1,2))),AND($U918&gt;=DATEVALUE("10/1/20"&amp;RIGHT(BO$1,2)),$U918&lt;=DATEVALUE("9/30/20"&amp;RIGHT(BP$1,2))),AND($T918&lt;=DATEVALUE("10/1/20"&amp;RIGHT(BO$1,2)),$U918&gt;=DATEVALUE("9/30/20"&amp;RIGHT(BP$1,2)))),
IF(AND($T918&gt;=DATEVALUE("10/1/20"&amp;RIGHT(BO$1,2)),$U918&lt;=DATEVALUE("9/30/20"&amp;RIGHT(BP$1,2))),NETWORKDAYS($T918,$U918,Holidays!$J$3:$J$937),
IF(AND($T918&lt;DATEVALUE("10/1/20"&amp;RIGHT(BO$1,2)),$U918&lt;=DATEVALUE("9/30/20"&amp;RIGHT(BP$1,2))),NETWORKDAYS(DATEVALUE("10/1/20"&amp;RIGHT(BO$1,2)),$U918,Holidays!$J$3:$J$937),
IF($T918&lt;DATEVALUE("10/1/20"&amp;RIGHT(BO$1,2)),NETWORKDAYS(DATEVALUE("10/1/20"&amp;RIGHT(BO$1,2)),DATEVALUE("9/30/20"&amp;RIGHT(BP$1,2)),Holidays!$J$3:$J$937),
IF($T918&gt;=DATEVALUE("10/1/20"&amp;RIGHT(BO$1,2)),NETWORKDAYS($T918,DATEVALUE("9/30/20"&amp;RIGHT(BP$1,2)),Holidays!$J$3:$J$937),"")))),"")/(NETWORKDAYS($T918,$U918,Holidays!$J$3:$J$937)),0))</f>
        <v/>
      </c>
      <c r="BQ918" s="87" t="str">
        <f>IF($Q918="","",IFERROR(IF(OR(AND($T918&gt;=DATEVALUE("10/1/20"&amp;RIGHT(BP$1,2)),$T918&lt;=DATEVALUE("9/30/20"&amp;RIGHT(BQ$1,2))),AND($U918&gt;=DATEVALUE("10/1/20"&amp;RIGHT(BP$1,2)),$U918&lt;=DATEVALUE("9/30/20"&amp;RIGHT(BQ$1,2))),AND($T918&lt;=DATEVALUE("10/1/20"&amp;RIGHT(BP$1,2)),$U918&gt;=DATEVALUE("9/30/20"&amp;RIGHT(BQ$1,2)))),
IF(AND($T918&gt;=DATEVALUE("10/1/20"&amp;RIGHT(BP$1,2)),$U918&lt;=DATEVALUE("9/30/20"&amp;RIGHT(BQ$1,2))),NETWORKDAYS($T918,$U918,Holidays!$J$3:$J$937),
IF(AND($T918&lt;DATEVALUE("10/1/20"&amp;RIGHT(BP$1,2)),$U918&lt;=DATEVALUE("9/30/20"&amp;RIGHT(BQ$1,2))),NETWORKDAYS(DATEVALUE("10/1/20"&amp;RIGHT(BP$1,2)),$U918,Holidays!$J$3:$J$937),
IF($T918&lt;DATEVALUE("10/1/20"&amp;RIGHT(BP$1,2)),NETWORKDAYS(DATEVALUE("10/1/20"&amp;RIGHT(BP$1,2)),DATEVALUE("9/30/20"&amp;RIGHT(BQ$1,2)),Holidays!$J$3:$J$937),
IF($T918&gt;=DATEVALUE("10/1/20"&amp;RIGHT(BP$1,2)),NETWORKDAYS($T918,DATEVALUE("9/30/20"&amp;RIGHT(BQ$1,2)),Holidays!$J$3:$J$937),"")))),"")/(NETWORKDAYS($T918,$U918,Holidays!$J$3:$J$937)),0))</f>
        <v/>
      </c>
      <c r="BR918" s="87" t="str">
        <f>IF($Q918="","",IFERROR(IF(OR(AND($T918&gt;=DATEVALUE("10/1/20"&amp;RIGHT(BQ$1,2)),$T918&lt;=DATEVALUE("9/30/20"&amp;RIGHT(BR$1,2))),AND($U918&gt;=DATEVALUE("10/1/20"&amp;RIGHT(BQ$1,2)),$U918&lt;=DATEVALUE("9/30/20"&amp;RIGHT(BR$1,2))),AND($T918&lt;=DATEVALUE("10/1/20"&amp;RIGHT(BQ$1,2)),$U918&gt;=DATEVALUE("9/30/20"&amp;RIGHT(BR$1,2)))),
IF(AND($T918&gt;=DATEVALUE("10/1/20"&amp;RIGHT(BQ$1,2)),$U918&lt;=DATEVALUE("9/30/20"&amp;RIGHT(BR$1,2))),NETWORKDAYS($T918,$U918,Holidays!$J$3:$J$937),
IF(AND($T918&lt;DATEVALUE("10/1/20"&amp;RIGHT(BQ$1,2)),$U918&lt;=DATEVALUE("9/30/20"&amp;RIGHT(BR$1,2))),NETWORKDAYS(DATEVALUE("10/1/20"&amp;RIGHT(BQ$1,2)),$U918,Holidays!$J$3:$J$937),
IF($T918&lt;DATEVALUE("10/1/20"&amp;RIGHT(BQ$1,2)),NETWORKDAYS(DATEVALUE("10/1/20"&amp;RIGHT(BQ$1,2)),DATEVALUE("9/30/20"&amp;RIGHT(BR$1,2)),Holidays!$J$3:$J$937),
IF($T918&gt;=DATEVALUE("10/1/20"&amp;RIGHT(BQ$1,2)),NETWORKDAYS($T918,DATEVALUE("9/30/20"&amp;RIGHT(BR$1,2)),Holidays!$J$3:$J$937),"")))),"")/(NETWORKDAYS($T918,$U918,Holidays!$J$3:$J$937)),0))</f>
        <v/>
      </c>
      <c r="BS918" s="87" t="str">
        <f>IF($Q918="","",IFERROR(IF(OR(AND($T918&gt;=DATEVALUE("10/1/20"&amp;RIGHT(BR$1,2)),$T918&lt;=DATEVALUE("9/30/20"&amp;RIGHT(BS$1,2))),AND($U918&gt;=DATEVALUE("10/1/20"&amp;RIGHT(BR$1,2)),$U918&lt;=DATEVALUE("9/30/20"&amp;RIGHT(BS$1,2))),AND($T918&lt;=DATEVALUE("10/1/20"&amp;RIGHT(BR$1,2)),$U918&gt;=DATEVALUE("9/30/20"&amp;RIGHT(BS$1,2)))),
IF(AND($T918&gt;=DATEVALUE("10/1/20"&amp;RIGHT(BR$1,2)),$U918&lt;=DATEVALUE("9/30/20"&amp;RIGHT(BS$1,2))),NETWORKDAYS($T918,$U918,Holidays!$J$3:$J$937),
IF(AND($T918&lt;DATEVALUE("10/1/20"&amp;RIGHT(BR$1,2)),$U918&lt;=DATEVALUE("9/30/20"&amp;RIGHT(BS$1,2))),NETWORKDAYS(DATEVALUE("10/1/20"&amp;RIGHT(BR$1,2)),$U918,Holidays!$J$3:$J$937),
IF($T918&lt;DATEVALUE("10/1/20"&amp;RIGHT(BR$1,2)),NETWORKDAYS(DATEVALUE("10/1/20"&amp;RIGHT(BR$1,2)),DATEVALUE("9/30/20"&amp;RIGHT(BS$1,2)),Holidays!$J$3:$J$937),
IF($T918&gt;=DATEVALUE("10/1/20"&amp;RIGHT(BR$1,2)),NETWORKDAYS($T918,DATEVALUE("9/30/20"&amp;RIGHT(BS$1,2)),Holidays!$J$3:$J$937),"")))),"")/(NETWORKDAYS($T918,$U918,Holidays!$J$3:$J$937)),0))</f>
        <v/>
      </c>
      <c r="BT918" s="87" t="str">
        <f>IF($Q918="","",IFERROR(IF(OR(AND($T918&gt;=DATEVALUE("10/1/20"&amp;RIGHT(BS$1,2)),$T918&lt;=DATEVALUE("9/30/20"&amp;RIGHT(BT$1,2))),AND($U918&gt;=DATEVALUE("10/1/20"&amp;RIGHT(BS$1,2)),$U918&lt;=DATEVALUE("9/30/20"&amp;RIGHT(BT$1,2))),AND($T918&lt;=DATEVALUE("10/1/20"&amp;RIGHT(BS$1,2)),$U918&gt;=DATEVALUE("9/30/20"&amp;RIGHT(BT$1,2)))),
IF(AND($T918&gt;=DATEVALUE("10/1/20"&amp;RIGHT(BS$1,2)),$U918&lt;=DATEVALUE("9/30/20"&amp;RIGHT(BT$1,2))),NETWORKDAYS($T918,$U918,Holidays!$J$3:$J$937),
IF(AND($T918&lt;DATEVALUE("10/1/20"&amp;RIGHT(BS$1,2)),$U918&lt;=DATEVALUE("9/30/20"&amp;RIGHT(BT$1,2))),NETWORKDAYS(DATEVALUE("10/1/20"&amp;RIGHT(BS$1,2)),$U918,Holidays!$J$3:$J$937),
IF($T918&lt;DATEVALUE("10/1/20"&amp;RIGHT(BS$1,2)),NETWORKDAYS(DATEVALUE("10/1/20"&amp;RIGHT(BS$1,2)),DATEVALUE("9/30/20"&amp;RIGHT(BT$1,2)),Holidays!$J$3:$J$937),
IF($T918&gt;=DATEVALUE("10/1/20"&amp;RIGHT(BS$1,2)),NETWORKDAYS($T918,DATEVALUE("9/30/20"&amp;RIGHT(BT$1,2)),Holidays!$J$3:$J$937),"")))),"")/(NETWORKDAYS($T918,$U918,Holidays!$J$3:$J$937)),0))</f>
        <v/>
      </c>
      <c r="BU918" s="87" t="str">
        <f>IF($Q918="","",IFERROR(IF(OR(AND($T918&gt;=DATEVALUE("10/1/20"&amp;RIGHT(BT$1,2)),$T918&lt;=DATEVALUE("9/30/20"&amp;RIGHT(BU$1,2))),AND($U918&gt;=DATEVALUE("10/1/20"&amp;RIGHT(BT$1,2)),$U918&lt;=DATEVALUE("9/30/20"&amp;RIGHT(BU$1,2))),AND($T918&lt;=DATEVALUE("10/1/20"&amp;RIGHT(BT$1,2)),$U918&gt;=DATEVALUE("9/30/20"&amp;RIGHT(BU$1,2)))),
IF(AND($T918&gt;=DATEVALUE("10/1/20"&amp;RIGHT(BT$1,2)),$U918&lt;=DATEVALUE("9/30/20"&amp;RIGHT(BU$1,2))),NETWORKDAYS($T918,$U918,Holidays!$J$3:$J$937),
IF(AND($T918&lt;DATEVALUE("10/1/20"&amp;RIGHT(BT$1,2)),$U918&lt;=DATEVALUE("9/30/20"&amp;RIGHT(BU$1,2))),NETWORKDAYS(DATEVALUE("10/1/20"&amp;RIGHT(BT$1,2)),$U918,Holidays!$J$3:$J$937),
IF($T918&lt;DATEVALUE("10/1/20"&amp;RIGHT(BT$1,2)),NETWORKDAYS(DATEVALUE("10/1/20"&amp;RIGHT(BT$1,2)),DATEVALUE("9/30/20"&amp;RIGHT(BU$1,2)),Holidays!$J$3:$J$937),
IF($T918&gt;=DATEVALUE("10/1/20"&amp;RIGHT(BT$1,2)),NETWORKDAYS($T918,DATEVALUE("9/30/20"&amp;RIGHT(BU$1,2)),Holidays!$J$3:$J$937),"")))),"")/(NETWORKDAYS($T918,$U918,Holidays!$J$3:$J$937)),0))</f>
        <v/>
      </c>
      <c r="BV918" s="87" t="str">
        <f>IF($Q918="","",IFERROR(IF(OR(AND($T918&gt;=DATEVALUE("10/1/20"&amp;RIGHT(BU$1,2)),$T918&lt;=DATEVALUE("9/30/20"&amp;RIGHT(BV$1,2))),AND($U918&gt;=DATEVALUE("10/1/20"&amp;RIGHT(BU$1,2)),$U918&lt;=DATEVALUE("9/30/20"&amp;RIGHT(BV$1,2))),AND($T918&lt;=DATEVALUE("10/1/20"&amp;RIGHT(BU$1,2)),$U918&gt;=DATEVALUE("9/30/20"&amp;RIGHT(BV$1,2)))),
IF(AND($T918&gt;=DATEVALUE("10/1/20"&amp;RIGHT(BU$1,2)),$U918&lt;=DATEVALUE("9/30/20"&amp;RIGHT(BV$1,2))),NETWORKDAYS($T918,$U918,Holidays!$J$3:$J$937),
IF(AND($T918&lt;DATEVALUE("10/1/20"&amp;RIGHT(BU$1,2)),$U918&lt;=DATEVALUE("9/30/20"&amp;RIGHT(BV$1,2))),NETWORKDAYS(DATEVALUE("10/1/20"&amp;RIGHT(BU$1,2)),$U918,Holidays!$J$3:$J$937),
IF($T918&lt;DATEVALUE("10/1/20"&amp;RIGHT(BU$1,2)),NETWORKDAYS(DATEVALUE("10/1/20"&amp;RIGHT(BU$1,2)),DATEVALUE("9/30/20"&amp;RIGHT(BV$1,2)),Holidays!$J$3:$J$937),
IF($T918&gt;=DATEVALUE("10/1/20"&amp;RIGHT(BU$1,2)),NETWORKDAYS($T918,DATEVALUE("9/30/20"&amp;RIGHT(BV$1,2)),Holidays!$J$3:$J$937),"")))),"")/(NETWORKDAYS($T918,$U918,Holidays!$J$3:$J$937)),0))</f>
        <v/>
      </c>
      <c r="BW918" s="87" t="str">
        <f>IF($Q918="","",IFERROR(IF(OR(AND($T918&gt;=DATEVALUE("10/1/20"&amp;RIGHT(BV$1,2)),$T918&lt;=DATEVALUE("9/30/20"&amp;RIGHT(BW$1,2))),AND($U918&gt;=DATEVALUE("10/1/20"&amp;RIGHT(BV$1,2)),$U918&lt;=DATEVALUE("9/30/20"&amp;RIGHT(BW$1,2))),AND($T918&lt;=DATEVALUE("10/1/20"&amp;RIGHT(BV$1,2)),$U918&gt;=DATEVALUE("9/30/20"&amp;RIGHT(BW$1,2)))),
IF(AND($T918&gt;=DATEVALUE("10/1/20"&amp;RIGHT(BV$1,2)),$U918&lt;=DATEVALUE("9/30/20"&amp;RIGHT(BW$1,2))),NETWORKDAYS($T918,$U918,Holidays!$J$3:$J$937),
IF(AND($T918&lt;DATEVALUE("10/1/20"&amp;RIGHT(BV$1,2)),$U918&lt;=DATEVALUE("9/30/20"&amp;RIGHT(BW$1,2))),NETWORKDAYS(DATEVALUE("10/1/20"&amp;RIGHT(BV$1,2)),$U918,Holidays!$J$3:$J$937),
IF($T918&lt;DATEVALUE("10/1/20"&amp;RIGHT(BV$1,2)),NETWORKDAYS(DATEVALUE("10/1/20"&amp;RIGHT(BV$1,2)),DATEVALUE("9/30/20"&amp;RIGHT(BW$1,2)),Holidays!$J$3:$J$937),
IF($T918&gt;=DATEVALUE("10/1/20"&amp;RIGHT(BV$1,2)),NETWORKDAYS($T918,DATEVALUE("9/30/20"&amp;RIGHT(BW$1,2)),Holidays!$J$3:$J$937),"")))),"")/(NETWORKDAYS($T918,$U918,Holidays!$J$3:$J$937)),0))</f>
        <v/>
      </c>
      <c r="BX918" s="87" t="str">
        <f>IF($Q918="","",IFERROR(IF(OR(AND($T918&gt;=DATEVALUE("10/1/20"&amp;RIGHT(BW$1,2)),$T918&lt;=DATEVALUE("9/30/20"&amp;RIGHT(BX$1,2))),AND($U918&gt;=DATEVALUE("10/1/20"&amp;RIGHT(BW$1,2)),$U918&lt;=DATEVALUE("9/30/20"&amp;RIGHT(BX$1,2))),AND($T918&lt;=DATEVALUE("10/1/20"&amp;RIGHT(BW$1,2)),$U918&gt;=DATEVALUE("9/30/20"&amp;RIGHT(BX$1,2)))),
IF(AND($T918&gt;=DATEVALUE("10/1/20"&amp;RIGHT(BW$1,2)),$U918&lt;=DATEVALUE("9/30/20"&amp;RIGHT(BX$1,2))),NETWORKDAYS($T918,$U918,Holidays!$J$3:$J$937),
IF(AND($T918&lt;DATEVALUE("10/1/20"&amp;RIGHT(BW$1,2)),$U918&lt;=DATEVALUE("9/30/20"&amp;RIGHT(BX$1,2))),NETWORKDAYS(DATEVALUE("10/1/20"&amp;RIGHT(BW$1,2)),$U918,Holidays!$J$3:$J$937),
IF($T918&lt;DATEVALUE("10/1/20"&amp;RIGHT(BW$1,2)),NETWORKDAYS(DATEVALUE("10/1/20"&amp;RIGHT(BW$1,2)),DATEVALUE("9/30/20"&amp;RIGHT(BX$1,2)),Holidays!$J$3:$J$937),
IF($T918&gt;=DATEVALUE("10/1/20"&amp;RIGHT(BW$1,2)),NETWORKDAYS($T918,DATEVALUE("9/30/20"&amp;RIGHT(BX$1,2)),Holidays!$J$3:$J$937),"")))),"")/(NETWORKDAYS($T918,$U918,Holidays!$J$3:$J$937)),0))</f>
        <v/>
      </c>
      <c r="BY918" s="87" t="str">
        <f>IF($Q918="","",IFERROR(IF(OR(AND($T918&gt;=DATEVALUE("10/1/20"&amp;RIGHT(BX$1,2)),$T918&lt;=DATEVALUE("9/30/20"&amp;RIGHT(BY$1,2))),AND($U918&gt;=DATEVALUE("10/1/20"&amp;RIGHT(BX$1,2)),$U918&lt;=DATEVALUE("9/30/20"&amp;RIGHT(BY$1,2))),AND($T918&lt;=DATEVALUE("10/1/20"&amp;RIGHT(BX$1,2)),$U918&gt;=DATEVALUE("9/30/20"&amp;RIGHT(BY$1,2)))),
IF(AND($T918&gt;=DATEVALUE("10/1/20"&amp;RIGHT(BX$1,2)),$U918&lt;=DATEVALUE("9/30/20"&amp;RIGHT(BY$1,2))),NETWORKDAYS($T918,$U918,Holidays!$J$3:$J$937),
IF(AND($T918&lt;DATEVALUE("10/1/20"&amp;RIGHT(BX$1,2)),$U918&lt;=DATEVALUE("9/30/20"&amp;RIGHT(BY$1,2))),NETWORKDAYS(DATEVALUE("10/1/20"&amp;RIGHT(BX$1,2)),$U918,Holidays!$J$3:$J$937),
IF($T918&lt;DATEVALUE("10/1/20"&amp;RIGHT(BX$1,2)),NETWORKDAYS(DATEVALUE("10/1/20"&amp;RIGHT(BX$1,2)),DATEVALUE("9/30/20"&amp;RIGHT(BY$1,2)),Holidays!$J$3:$J$937),
IF($T918&gt;=DATEVALUE("10/1/20"&amp;RIGHT(BX$1,2)),NETWORKDAYS($T918,DATEVALUE("9/30/20"&amp;RIGHT(BY$1,2)),Holidays!$J$3:$J$937),"")))),"")/(NETWORKDAYS($T918,$U918,Holidays!$J$3:$J$937)),0))</f>
        <v/>
      </c>
      <c r="BZ918" s="87" t="str">
        <f>IF($Q918="","",IFERROR(IF(OR(AND($T918&gt;=DATEVALUE("10/1/20"&amp;RIGHT(BY$1,2)),$T918&lt;=DATEVALUE("9/30/20"&amp;RIGHT(BZ$1,2))),AND($U918&gt;=DATEVALUE("10/1/20"&amp;RIGHT(BY$1,2)),$U918&lt;=DATEVALUE("9/30/20"&amp;RIGHT(BZ$1,2))),AND($T918&lt;=DATEVALUE("10/1/20"&amp;RIGHT(BY$1,2)),$U918&gt;=DATEVALUE("9/30/20"&amp;RIGHT(BZ$1,2)))),
IF(AND($T918&gt;=DATEVALUE("10/1/20"&amp;RIGHT(BY$1,2)),$U918&lt;=DATEVALUE("9/30/20"&amp;RIGHT(BZ$1,2))),NETWORKDAYS($T918,$U918,Holidays!$J$3:$J$937),
IF(AND($T918&lt;DATEVALUE("10/1/20"&amp;RIGHT(BY$1,2)),$U918&lt;=DATEVALUE("9/30/20"&amp;RIGHT(BZ$1,2))),NETWORKDAYS(DATEVALUE("10/1/20"&amp;RIGHT(BY$1,2)),$U918,Holidays!$J$3:$J$937),
IF($T918&lt;DATEVALUE("10/1/20"&amp;RIGHT(BY$1,2)),NETWORKDAYS(DATEVALUE("10/1/20"&amp;RIGHT(BY$1,2)),DATEVALUE("9/30/20"&amp;RIGHT(BZ$1,2)),Holidays!$J$3:$J$937),
IF($T918&gt;=DATEVALUE("10/1/20"&amp;RIGHT(BY$1,2)),NETWORKDAYS($T918,DATEVALUE("9/30/20"&amp;RIGHT(BZ$1,2)),Holidays!$J$3:$J$937),"")))),"")/(NETWORKDAYS($T918,$U918,Holidays!$J$3:$J$937)),0))</f>
        <v/>
      </c>
      <c r="CA918" s="87" t="str">
        <f>IF($Q918="","",IFERROR(IF(OR(AND($T918&gt;=DATEVALUE("10/1/20"&amp;RIGHT(BZ$1,2)),$T918&lt;=DATEVALUE("9/30/20"&amp;RIGHT(CA$1,2))),AND($U918&gt;=DATEVALUE("10/1/20"&amp;RIGHT(BZ$1,2)),$U918&lt;=DATEVALUE("9/30/20"&amp;RIGHT(CA$1,2))),AND($T918&lt;=DATEVALUE("10/1/20"&amp;RIGHT(BZ$1,2)),$U918&gt;=DATEVALUE("9/30/20"&amp;RIGHT(CA$1,2)))),
IF(AND($T918&gt;=DATEVALUE("10/1/20"&amp;RIGHT(BZ$1,2)),$U918&lt;=DATEVALUE("9/30/20"&amp;RIGHT(CA$1,2))),NETWORKDAYS($T918,$U918,Holidays!$J$3:$J$937),
IF(AND($T918&lt;DATEVALUE("10/1/20"&amp;RIGHT(BZ$1,2)),$U918&lt;=DATEVALUE("9/30/20"&amp;RIGHT(CA$1,2))),NETWORKDAYS(DATEVALUE("10/1/20"&amp;RIGHT(BZ$1,2)),$U918,Holidays!$J$3:$J$937),
IF($T918&lt;DATEVALUE("10/1/20"&amp;RIGHT(BZ$1,2)),NETWORKDAYS(DATEVALUE("10/1/20"&amp;RIGHT(BZ$1,2)),DATEVALUE("9/30/20"&amp;RIGHT(CA$1,2)),Holidays!$J$3:$J$937),
IF($T918&gt;=DATEVALUE("10/1/20"&amp;RIGHT(BZ$1,2)),NETWORKDAYS($T918,DATEVALUE("9/30/20"&amp;RIGHT(CA$1,2)),Holidays!$J$3:$J$937),"")))),"")/(NETWORKDAYS($T918,$U918,Holidays!$J$3:$J$937)),0))</f>
        <v/>
      </c>
      <c r="CB918" s="87" t="str">
        <f>IF($Q918="","",IFERROR(IF(OR(AND($T918&gt;=DATEVALUE("10/1/20"&amp;RIGHT(CA$1,2)),$T918&lt;=DATEVALUE("9/30/20"&amp;RIGHT(CB$1,2))),AND($U918&gt;=DATEVALUE("10/1/20"&amp;RIGHT(CA$1,2)),$U918&lt;=DATEVALUE("9/30/20"&amp;RIGHT(CB$1,2))),AND($T918&lt;=DATEVALUE("10/1/20"&amp;RIGHT(CA$1,2)),$U918&gt;=DATEVALUE("9/30/20"&amp;RIGHT(CB$1,2)))),
IF(AND($T918&gt;=DATEVALUE("10/1/20"&amp;RIGHT(CA$1,2)),$U918&lt;=DATEVALUE("9/30/20"&amp;RIGHT(CB$1,2))),NETWORKDAYS($T918,$U918,Holidays!$J$3:$J$937),
IF(AND($T918&lt;DATEVALUE("10/1/20"&amp;RIGHT(CA$1,2)),$U918&lt;=DATEVALUE("9/30/20"&amp;RIGHT(CB$1,2))),NETWORKDAYS(DATEVALUE("10/1/20"&amp;RIGHT(CA$1,2)),$U918,Holidays!$J$3:$J$937),
IF($T918&lt;DATEVALUE("10/1/20"&amp;RIGHT(CA$1,2)),NETWORKDAYS(DATEVALUE("10/1/20"&amp;RIGHT(CA$1,2)),DATEVALUE("9/30/20"&amp;RIGHT(CB$1,2)),Holidays!$J$3:$J$937),
IF($T918&gt;=DATEVALUE("10/1/20"&amp;RIGHT(CA$1,2)),NETWORKDAYS($T918,DATEVALUE("9/30/20"&amp;RIGHT(CB$1,2)),Holidays!$J$3:$J$937),"")))),"")/(NETWORKDAYS($T918,$U918,Holidays!$J$3:$J$937)),0))</f>
        <v/>
      </c>
    </row>
    <row r="919" spans="1:80">
      <c r="A919" s="97"/>
      <c r="B919" s="98" t="str">
        <f ca="1">IF(NOT($A919=""),OFFSET('WBS Reference &amp; User Procedure'!$A$1,MATCH($A919,'WBS Reference &amp; User Procedure'!$A:$A,0)-1,1),"")</f>
        <v/>
      </c>
      <c r="D919" s="97"/>
      <c r="T919" s="104" t="str">
        <f>IF(NOT(Q919=""),IF(NOT($S919=""),$S919,#REF!),"")</f>
        <v/>
      </c>
      <c r="U919" s="104" t="str">
        <f>IF(NOT(Q919=""),WORKDAY(T919,Q919,Holidays!$J$3:$J$937),"")</f>
        <v/>
      </c>
      <c r="V919" s="104"/>
      <c r="W919" s="104"/>
      <c r="X919" s="101" t="str">
        <f t="shared" si="197"/>
        <v/>
      </c>
      <c r="AL919" s="87" t="str">
        <f t="shared" ca="1" si="194"/>
        <v/>
      </c>
      <c r="AN919" s="87" t="str">
        <f t="shared" ca="1" si="206"/>
        <v/>
      </c>
      <c r="AO919" s="87" t="str">
        <f t="shared" ca="1" si="206"/>
        <v/>
      </c>
      <c r="AP919" s="87" t="str">
        <f t="shared" ca="1" si="206"/>
        <v/>
      </c>
      <c r="AQ919" s="87" t="str">
        <f t="shared" ca="1" si="206"/>
        <v/>
      </c>
      <c r="AR919" s="87" t="str">
        <f t="shared" ca="1" si="206"/>
        <v/>
      </c>
      <c r="AS919" s="87" t="str">
        <f t="shared" ca="1" si="206"/>
        <v/>
      </c>
      <c r="AT919" s="87" t="str">
        <f t="shared" ca="1" si="206"/>
        <v/>
      </c>
      <c r="AU919" s="87" t="str">
        <f t="shared" ca="1" si="206"/>
        <v/>
      </c>
      <c r="AV919" s="87" t="str">
        <f t="shared" ca="1" si="206"/>
        <v/>
      </c>
      <c r="AW919" s="87" t="str">
        <f t="shared" ca="1" si="206"/>
        <v/>
      </c>
      <c r="AX919" s="87" t="str">
        <f t="shared" ca="1" si="207"/>
        <v/>
      </c>
      <c r="AY919" s="87" t="str">
        <f t="shared" ca="1" si="207"/>
        <v/>
      </c>
      <c r="AZ919" s="87" t="str">
        <f t="shared" ca="1" si="207"/>
        <v/>
      </c>
      <c r="BA919" s="87" t="str">
        <f t="shared" ca="1" si="207"/>
        <v/>
      </c>
      <c r="BB919" s="87" t="str">
        <f t="shared" ca="1" si="207"/>
        <v/>
      </c>
      <c r="BC919" s="87" t="str">
        <f t="shared" ca="1" si="207"/>
        <v/>
      </c>
      <c r="BD919" s="87" t="str">
        <f t="shared" ca="1" si="207"/>
        <v/>
      </c>
      <c r="BE919" s="87" t="str">
        <f t="shared" ca="1" si="207"/>
        <v/>
      </c>
      <c r="BF919" s="87" t="str">
        <f t="shared" ca="1" si="207"/>
        <v/>
      </c>
      <c r="BG919" s="87" t="str">
        <f t="shared" ca="1" si="207"/>
        <v/>
      </c>
      <c r="BI919" s="87" t="str">
        <f>IF($Q919="","",IFERROR(IF(OR(AND($T919&gt;=DATEVALUE("10/1/20"&amp;RIGHT(BH$1,2)),$T919&lt;=DATEVALUE("9/30/20"&amp;RIGHT(BI$1,2))),AND($U919&gt;=DATEVALUE("10/1/20"&amp;RIGHT(BH$1,2)),$U919&lt;=DATEVALUE("9/30/20"&amp;RIGHT(BI$1,2))),AND($T919&lt;=DATEVALUE("10/1/20"&amp;RIGHT(BH$1,2)),$U919&gt;=DATEVALUE("9/30/20"&amp;RIGHT(BI$1,2)))),
IF(AND($T919&gt;=DATEVALUE("10/1/20"&amp;RIGHT(BH$1,2)),$U919&lt;=DATEVALUE("9/30/20"&amp;RIGHT(BI$1,2))),NETWORKDAYS($T919,$U919,Holidays!$J$3:$J$937),
IF(AND($T919&lt;DATEVALUE("10/1/20"&amp;RIGHT(BH$1,2)),$U919&lt;=DATEVALUE("9/30/20"&amp;RIGHT(BI$1,2))),NETWORKDAYS(DATEVALUE("10/1/20"&amp;RIGHT(BH$1,2)),$U919,Holidays!$J$3:$J$937),
IF($T919&lt;DATEVALUE("10/1/20"&amp;RIGHT(BH$1,2)),NETWORKDAYS(DATEVALUE("10/1/20"&amp;RIGHT(BH$1,2)),DATEVALUE("9/30/20"&amp;RIGHT(BI$1,2)),Holidays!$J$3:$J$937),
IF($T919&gt;=DATEVALUE("10/1/20"&amp;RIGHT(BH$1,2)),NETWORKDAYS($T919,DATEVALUE("9/30/20"&amp;RIGHT(BI$1,2)),Holidays!$J$3:$J$937),"")))),"")/(NETWORKDAYS($T919,$U919,Holidays!$J$3:$J$937)),0))</f>
        <v/>
      </c>
      <c r="BJ919" s="87" t="str">
        <f>IF($Q919="","",IFERROR(IF(OR(AND($T919&gt;=DATEVALUE("10/1/20"&amp;RIGHT(BI$1,2)),$T919&lt;=DATEVALUE("9/30/20"&amp;RIGHT(BJ$1,2))),AND($U919&gt;=DATEVALUE("10/1/20"&amp;RIGHT(BI$1,2)),$U919&lt;=DATEVALUE("9/30/20"&amp;RIGHT(BJ$1,2))),AND($T919&lt;=DATEVALUE("10/1/20"&amp;RIGHT(BI$1,2)),$U919&gt;=DATEVALUE("9/30/20"&amp;RIGHT(BJ$1,2)))),
IF(AND($T919&gt;=DATEVALUE("10/1/20"&amp;RIGHT(BI$1,2)),$U919&lt;=DATEVALUE("9/30/20"&amp;RIGHT(BJ$1,2))),NETWORKDAYS($T919,$U919,Holidays!$J$3:$J$937),
IF(AND($T919&lt;DATEVALUE("10/1/20"&amp;RIGHT(BI$1,2)),$U919&lt;=DATEVALUE("9/30/20"&amp;RIGHT(BJ$1,2))),NETWORKDAYS(DATEVALUE("10/1/20"&amp;RIGHT(BI$1,2)),$U919,Holidays!$J$3:$J$937),
IF($T919&lt;DATEVALUE("10/1/20"&amp;RIGHT(BI$1,2)),NETWORKDAYS(DATEVALUE("10/1/20"&amp;RIGHT(BI$1,2)),DATEVALUE("9/30/20"&amp;RIGHT(BJ$1,2)),Holidays!$J$3:$J$937),
IF($T919&gt;=DATEVALUE("10/1/20"&amp;RIGHT(BI$1,2)),NETWORKDAYS($T919,DATEVALUE("9/30/20"&amp;RIGHT(BJ$1,2)),Holidays!$J$3:$J$937),"")))),"")/(NETWORKDAYS($T919,$U919,Holidays!$J$3:$J$937)),0))</f>
        <v/>
      </c>
      <c r="BK919" s="87" t="str">
        <f>IF($Q919="","",IFERROR(IF(OR(AND($T919&gt;=DATEVALUE("10/1/20"&amp;RIGHT(BJ$1,2)),$T919&lt;=DATEVALUE("9/30/20"&amp;RIGHT(BK$1,2))),AND($U919&gt;=DATEVALUE("10/1/20"&amp;RIGHT(BJ$1,2)),$U919&lt;=DATEVALUE("9/30/20"&amp;RIGHT(BK$1,2))),AND($T919&lt;=DATEVALUE("10/1/20"&amp;RIGHT(BJ$1,2)),$U919&gt;=DATEVALUE("9/30/20"&amp;RIGHT(BK$1,2)))),
IF(AND($T919&gt;=DATEVALUE("10/1/20"&amp;RIGHT(BJ$1,2)),$U919&lt;=DATEVALUE("9/30/20"&amp;RIGHT(BK$1,2))),NETWORKDAYS($T919,$U919,Holidays!$J$3:$J$937),
IF(AND($T919&lt;DATEVALUE("10/1/20"&amp;RIGHT(BJ$1,2)),$U919&lt;=DATEVALUE("9/30/20"&amp;RIGHT(BK$1,2))),NETWORKDAYS(DATEVALUE("10/1/20"&amp;RIGHT(BJ$1,2)),$U919,Holidays!$J$3:$J$937),
IF($T919&lt;DATEVALUE("10/1/20"&amp;RIGHT(BJ$1,2)),NETWORKDAYS(DATEVALUE("10/1/20"&amp;RIGHT(BJ$1,2)),DATEVALUE("9/30/20"&amp;RIGHT(BK$1,2)),Holidays!$J$3:$J$937),
IF($T919&gt;=DATEVALUE("10/1/20"&amp;RIGHT(BJ$1,2)),NETWORKDAYS($T919,DATEVALUE("9/30/20"&amp;RIGHT(BK$1,2)),Holidays!$J$3:$J$937),"")))),"")/(NETWORKDAYS($T919,$U919,Holidays!$J$3:$J$937)),0))</f>
        <v/>
      </c>
      <c r="BL919" s="87" t="str">
        <f>IF($Q919="","",IFERROR(IF(OR(AND($T919&gt;=DATEVALUE("10/1/20"&amp;RIGHT(BK$1,2)),$T919&lt;=DATEVALUE("9/30/20"&amp;RIGHT(BL$1,2))),AND($U919&gt;=DATEVALUE("10/1/20"&amp;RIGHT(BK$1,2)),$U919&lt;=DATEVALUE("9/30/20"&amp;RIGHT(BL$1,2))),AND($T919&lt;=DATEVALUE("10/1/20"&amp;RIGHT(BK$1,2)),$U919&gt;=DATEVALUE("9/30/20"&amp;RIGHT(BL$1,2)))),
IF(AND($T919&gt;=DATEVALUE("10/1/20"&amp;RIGHT(BK$1,2)),$U919&lt;=DATEVALUE("9/30/20"&amp;RIGHT(BL$1,2))),NETWORKDAYS($T919,$U919,Holidays!$J$3:$J$937),
IF(AND($T919&lt;DATEVALUE("10/1/20"&amp;RIGHT(BK$1,2)),$U919&lt;=DATEVALUE("9/30/20"&amp;RIGHT(BL$1,2))),NETWORKDAYS(DATEVALUE("10/1/20"&amp;RIGHT(BK$1,2)),$U919,Holidays!$J$3:$J$937),
IF($T919&lt;DATEVALUE("10/1/20"&amp;RIGHT(BK$1,2)),NETWORKDAYS(DATEVALUE("10/1/20"&amp;RIGHT(BK$1,2)),DATEVALUE("9/30/20"&amp;RIGHT(BL$1,2)),Holidays!$J$3:$J$937),
IF($T919&gt;=DATEVALUE("10/1/20"&amp;RIGHT(BK$1,2)),NETWORKDAYS($T919,DATEVALUE("9/30/20"&amp;RIGHT(BL$1,2)),Holidays!$J$3:$J$937),"")))),"")/(NETWORKDAYS($T919,$U919,Holidays!$J$3:$J$937)),0))</f>
        <v/>
      </c>
      <c r="BM919" s="87" t="str">
        <f>IF($Q919="","",IFERROR(IF(OR(AND($T919&gt;=DATEVALUE("10/1/20"&amp;RIGHT(BL$1,2)),$T919&lt;=DATEVALUE("9/30/20"&amp;RIGHT(BM$1,2))),AND($U919&gt;=DATEVALUE("10/1/20"&amp;RIGHT(BL$1,2)),$U919&lt;=DATEVALUE("9/30/20"&amp;RIGHT(BM$1,2))),AND($T919&lt;=DATEVALUE("10/1/20"&amp;RIGHT(BL$1,2)),$U919&gt;=DATEVALUE("9/30/20"&amp;RIGHT(BM$1,2)))),
IF(AND($T919&gt;=DATEVALUE("10/1/20"&amp;RIGHT(BL$1,2)),$U919&lt;=DATEVALUE("9/30/20"&amp;RIGHT(BM$1,2))),NETWORKDAYS($T919,$U919,Holidays!$J$3:$J$937),
IF(AND($T919&lt;DATEVALUE("10/1/20"&amp;RIGHT(BL$1,2)),$U919&lt;=DATEVALUE("9/30/20"&amp;RIGHT(BM$1,2))),NETWORKDAYS(DATEVALUE("10/1/20"&amp;RIGHT(BL$1,2)),$U919,Holidays!$J$3:$J$937),
IF($T919&lt;DATEVALUE("10/1/20"&amp;RIGHT(BL$1,2)),NETWORKDAYS(DATEVALUE("10/1/20"&amp;RIGHT(BL$1,2)),DATEVALUE("9/30/20"&amp;RIGHT(BM$1,2)),Holidays!$J$3:$J$937),
IF($T919&gt;=DATEVALUE("10/1/20"&amp;RIGHT(BL$1,2)),NETWORKDAYS($T919,DATEVALUE("9/30/20"&amp;RIGHT(BM$1,2)),Holidays!$J$3:$J$937),"")))),"")/(NETWORKDAYS($T919,$U919,Holidays!$J$3:$J$937)),0))</f>
        <v/>
      </c>
      <c r="BN919" s="87" t="str">
        <f>IF($Q919="","",IFERROR(IF(OR(AND($T919&gt;=DATEVALUE("10/1/20"&amp;RIGHT(BM$1,2)),$T919&lt;=DATEVALUE("9/30/20"&amp;RIGHT(BN$1,2))),AND($U919&gt;=DATEVALUE("10/1/20"&amp;RIGHT(BM$1,2)),$U919&lt;=DATEVALUE("9/30/20"&amp;RIGHT(BN$1,2))),AND($T919&lt;=DATEVALUE("10/1/20"&amp;RIGHT(BM$1,2)),$U919&gt;=DATEVALUE("9/30/20"&amp;RIGHT(BN$1,2)))),
IF(AND($T919&gt;=DATEVALUE("10/1/20"&amp;RIGHT(BM$1,2)),$U919&lt;=DATEVALUE("9/30/20"&amp;RIGHT(BN$1,2))),NETWORKDAYS($T919,$U919,Holidays!$J$3:$J$937),
IF(AND($T919&lt;DATEVALUE("10/1/20"&amp;RIGHT(BM$1,2)),$U919&lt;=DATEVALUE("9/30/20"&amp;RIGHT(BN$1,2))),NETWORKDAYS(DATEVALUE("10/1/20"&amp;RIGHT(BM$1,2)),$U919,Holidays!$J$3:$J$937),
IF($T919&lt;DATEVALUE("10/1/20"&amp;RIGHT(BM$1,2)),NETWORKDAYS(DATEVALUE("10/1/20"&amp;RIGHT(BM$1,2)),DATEVALUE("9/30/20"&amp;RIGHT(BN$1,2)),Holidays!$J$3:$J$937),
IF($T919&gt;=DATEVALUE("10/1/20"&amp;RIGHT(BM$1,2)),NETWORKDAYS($T919,DATEVALUE("9/30/20"&amp;RIGHT(BN$1,2)),Holidays!$J$3:$J$937),"")))),"")/(NETWORKDAYS($T919,$U919,Holidays!$J$3:$J$937)),0))</f>
        <v/>
      </c>
      <c r="BO919" s="87" t="str">
        <f>IF($Q919="","",IFERROR(IF(OR(AND($T919&gt;=DATEVALUE("10/1/20"&amp;RIGHT(BN$1,2)),$T919&lt;=DATEVALUE("9/30/20"&amp;RIGHT(BO$1,2))),AND($U919&gt;=DATEVALUE("10/1/20"&amp;RIGHT(BN$1,2)),$U919&lt;=DATEVALUE("9/30/20"&amp;RIGHT(BO$1,2))),AND($T919&lt;=DATEVALUE("10/1/20"&amp;RIGHT(BN$1,2)),$U919&gt;=DATEVALUE("9/30/20"&amp;RIGHT(BO$1,2)))),
IF(AND($T919&gt;=DATEVALUE("10/1/20"&amp;RIGHT(BN$1,2)),$U919&lt;=DATEVALUE("9/30/20"&amp;RIGHT(BO$1,2))),NETWORKDAYS($T919,$U919,Holidays!$J$3:$J$937),
IF(AND($T919&lt;DATEVALUE("10/1/20"&amp;RIGHT(BN$1,2)),$U919&lt;=DATEVALUE("9/30/20"&amp;RIGHT(BO$1,2))),NETWORKDAYS(DATEVALUE("10/1/20"&amp;RIGHT(BN$1,2)),$U919,Holidays!$J$3:$J$937),
IF($T919&lt;DATEVALUE("10/1/20"&amp;RIGHT(BN$1,2)),NETWORKDAYS(DATEVALUE("10/1/20"&amp;RIGHT(BN$1,2)),DATEVALUE("9/30/20"&amp;RIGHT(BO$1,2)),Holidays!$J$3:$J$937),
IF($T919&gt;=DATEVALUE("10/1/20"&amp;RIGHT(BN$1,2)),NETWORKDAYS($T919,DATEVALUE("9/30/20"&amp;RIGHT(BO$1,2)),Holidays!$J$3:$J$937),"")))),"")/(NETWORKDAYS($T919,$U919,Holidays!$J$3:$J$937)),0))</f>
        <v/>
      </c>
      <c r="BP919" s="87" t="str">
        <f>IF($Q919="","",IFERROR(IF(OR(AND($T919&gt;=DATEVALUE("10/1/20"&amp;RIGHT(BO$1,2)),$T919&lt;=DATEVALUE("9/30/20"&amp;RIGHT(BP$1,2))),AND($U919&gt;=DATEVALUE("10/1/20"&amp;RIGHT(BO$1,2)),$U919&lt;=DATEVALUE("9/30/20"&amp;RIGHT(BP$1,2))),AND($T919&lt;=DATEVALUE("10/1/20"&amp;RIGHT(BO$1,2)),$U919&gt;=DATEVALUE("9/30/20"&amp;RIGHT(BP$1,2)))),
IF(AND($T919&gt;=DATEVALUE("10/1/20"&amp;RIGHT(BO$1,2)),$U919&lt;=DATEVALUE("9/30/20"&amp;RIGHT(BP$1,2))),NETWORKDAYS($T919,$U919,Holidays!$J$3:$J$937),
IF(AND($T919&lt;DATEVALUE("10/1/20"&amp;RIGHT(BO$1,2)),$U919&lt;=DATEVALUE("9/30/20"&amp;RIGHT(BP$1,2))),NETWORKDAYS(DATEVALUE("10/1/20"&amp;RIGHT(BO$1,2)),$U919,Holidays!$J$3:$J$937),
IF($T919&lt;DATEVALUE("10/1/20"&amp;RIGHT(BO$1,2)),NETWORKDAYS(DATEVALUE("10/1/20"&amp;RIGHT(BO$1,2)),DATEVALUE("9/30/20"&amp;RIGHT(BP$1,2)),Holidays!$J$3:$J$937),
IF($T919&gt;=DATEVALUE("10/1/20"&amp;RIGHT(BO$1,2)),NETWORKDAYS($T919,DATEVALUE("9/30/20"&amp;RIGHT(BP$1,2)),Holidays!$J$3:$J$937),"")))),"")/(NETWORKDAYS($T919,$U919,Holidays!$J$3:$J$937)),0))</f>
        <v/>
      </c>
      <c r="BQ919" s="87" t="str">
        <f>IF($Q919="","",IFERROR(IF(OR(AND($T919&gt;=DATEVALUE("10/1/20"&amp;RIGHT(BP$1,2)),$T919&lt;=DATEVALUE("9/30/20"&amp;RIGHT(BQ$1,2))),AND($U919&gt;=DATEVALUE("10/1/20"&amp;RIGHT(BP$1,2)),$U919&lt;=DATEVALUE("9/30/20"&amp;RIGHT(BQ$1,2))),AND($T919&lt;=DATEVALUE("10/1/20"&amp;RIGHT(BP$1,2)),$U919&gt;=DATEVALUE("9/30/20"&amp;RIGHT(BQ$1,2)))),
IF(AND($T919&gt;=DATEVALUE("10/1/20"&amp;RIGHT(BP$1,2)),$U919&lt;=DATEVALUE("9/30/20"&amp;RIGHT(BQ$1,2))),NETWORKDAYS($T919,$U919,Holidays!$J$3:$J$937),
IF(AND($T919&lt;DATEVALUE("10/1/20"&amp;RIGHT(BP$1,2)),$U919&lt;=DATEVALUE("9/30/20"&amp;RIGHT(BQ$1,2))),NETWORKDAYS(DATEVALUE("10/1/20"&amp;RIGHT(BP$1,2)),$U919,Holidays!$J$3:$J$937),
IF($T919&lt;DATEVALUE("10/1/20"&amp;RIGHT(BP$1,2)),NETWORKDAYS(DATEVALUE("10/1/20"&amp;RIGHT(BP$1,2)),DATEVALUE("9/30/20"&amp;RIGHT(BQ$1,2)),Holidays!$J$3:$J$937),
IF($T919&gt;=DATEVALUE("10/1/20"&amp;RIGHT(BP$1,2)),NETWORKDAYS($T919,DATEVALUE("9/30/20"&amp;RIGHT(BQ$1,2)),Holidays!$J$3:$J$937),"")))),"")/(NETWORKDAYS($T919,$U919,Holidays!$J$3:$J$937)),0))</f>
        <v/>
      </c>
      <c r="BR919" s="87" t="str">
        <f>IF($Q919="","",IFERROR(IF(OR(AND($T919&gt;=DATEVALUE("10/1/20"&amp;RIGHT(BQ$1,2)),$T919&lt;=DATEVALUE("9/30/20"&amp;RIGHT(BR$1,2))),AND($U919&gt;=DATEVALUE("10/1/20"&amp;RIGHT(BQ$1,2)),$U919&lt;=DATEVALUE("9/30/20"&amp;RIGHT(BR$1,2))),AND($T919&lt;=DATEVALUE("10/1/20"&amp;RIGHT(BQ$1,2)),$U919&gt;=DATEVALUE("9/30/20"&amp;RIGHT(BR$1,2)))),
IF(AND($T919&gt;=DATEVALUE("10/1/20"&amp;RIGHT(BQ$1,2)),$U919&lt;=DATEVALUE("9/30/20"&amp;RIGHT(BR$1,2))),NETWORKDAYS($T919,$U919,Holidays!$J$3:$J$937),
IF(AND($T919&lt;DATEVALUE("10/1/20"&amp;RIGHT(BQ$1,2)),$U919&lt;=DATEVALUE("9/30/20"&amp;RIGHT(BR$1,2))),NETWORKDAYS(DATEVALUE("10/1/20"&amp;RIGHT(BQ$1,2)),$U919,Holidays!$J$3:$J$937),
IF($T919&lt;DATEVALUE("10/1/20"&amp;RIGHT(BQ$1,2)),NETWORKDAYS(DATEVALUE("10/1/20"&amp;RIGHT(BQ$1,2)),DATEVALUE("9/30/20"&amp;RIGHT(BR$1,2)),Holidays!$J$3:$J$937),
IF($T919&gt;=DATEVALUE("10/1/20"&amp;RIGHT(BQ$1,2)),NETWORKDAYS($T919,DATEVALUE("9/30/20"&amp;RIGHT(BR$1,2)),Holidays!$J$3:$J$937),"")))),"")/(NETWORKDAYS($T919,$U919,Holidays!$J$3:$J$937)),0))</f>
        <v/>
      </c>
      <c r="BS919" s="87" t="str">
        <f>IF($Q919="","",IFERROR(IF(OR(AND($T919&gt;=DATEVALUE("10/1/20"&amp;RIGHT(BR$1,2)),$T919&lt;=DATEVALUE("9/30/20"&amp;RIGHT(BS$1,2))),AND($U919&gt;=DATEVALUE("10/1/20"&amp;RIGHT(BR$1,2)),$U919&lt;=DATEVALUE("9/30/20"&amp;RIGHT(BS$1,2))),AND($T919&lt;=DATEVALUE("10/1/20"&amp;RIGHT(BR$1,2)),$U919&gt;=DATEVALUE("9/30/20"&amp;RIGHT(BS$1,2)))),
IF(AND($T919&gt;=DATEVALUE("10/1/20"&amp;RIGHT(BR$1,2)),$U919&lt;=DATEVALUE("9/30/20"&amp;RIGHT(BS$1,2))),NETWORKDAYS($T919,$U919,Holidays!$J$3:$J$937),
IF(AND($T919&lt;DATEVALUE("10/1/20"&amp;RIGHT(BR$1,2)),$U919&lt;=DATEVALUE("9/30/20"&amp;RIGHT(BS$1,2))),NETWORKDAYS(DATEVALUE("10/1/20"&amp;RIGHT(BR$1,2)),$U919,Holidays!$J$3:$J$937),
IF($T919&lt;DATEVALUE("10/1/20"&amp;RIGHT(BR$1,2)),NETWORKDAYS(DATEVALUE("10/1/20"&amp;RIGHT(BR$1,2)),DATEVALUE("9/30/20"&amp;RIGHT(BS$1,2)),Holidays!$J$3:$J$937),
IF($T919&gt;=DATEVALUE("10/1/20"&amp;RIGHT(BR$1,2)),NETWORKDAYS($T919,DATEVALUE("9/30/20"&amp;RIGHT(BS$1,2)),Holidays!$J$3:$J$937),"")))),"")/(NETWORKDAYS($T919,$U919,Holidays!$J$3:$J$937)),0))</f>
        <v/>
      </c>
      <c r="BT919" s="87" t="str">
        <f>IF($Q919="","",IFERROR(IF(OR(AND($T919&gt;=DATEVALUE("10/1/20"&amp;RIGHT(BS$1,2)),$T919&lt;=DATEVALUE("9/30/20"&amp;RIGHT(BT$1,2))),AND($U919&gt;=DATEVALUE("10/1/20"&amp;RIGHT(BS$1,2)),$U919&lt;=DATEVALUE("9/30/20"&amp;RIGHT(BT$1,2))),AND($T919&lt;=DATEVALUE("10/1/20"&amp;RIGHT(BS$1,2)),$U919&gt;=DATEVALUE("9/30/20"&amp;RIGHT(BT$1,2)))),
IF(AND($T919&gt;=DATEVALUE("10/1/20"&amp;RIGHT(BS$1,2)),$U919&lt;=DATEVALUE("9/30/20"&amp;RIGHT(BT$1,2))),NETWORKDAYS($T919,$U919,Holidays!$J$3:$J$937),
IF(AND($T919&lt;DATEVALUE("10/1/20"&amp;RIGHT(BS$1,2)),$U919&lt;=DATEVALUE("9/30/20"&amp;RIGHT(BT$1,2))),NETWORKDAYS(DATEVALUE("10/1/20"&amp;RIGHT(BS$1,2)),$U919,Holidays!$J$3:$J$937),
IF($T919&lt;DATEVALUE("10/1/20"&amp;RIGHT(BS$1,2)),NETWORKDAYS(DATEVALUE("10/1/20"&amp;RIGHT(BS$1,2)),DATEVALUE("9/30/20"&amp;RIGHT(BT$1,2)),Holidays!$J$3:$J$937),
IF($T919&gt;=DATEVALUE("10/1/20"&amp;RIGHT(BS$1,2)),NETWORKDAYS($T919,DATEVALUE("9/30/20"&amp;RIGHT(BT$1,2)),Holidays!$J$3:$J$937),"")))),"")/(NETWORKDAYS($T919,$U919,Holidays!$J$3:$J$937)),0))</f>
        <v/>
      </c>
      <c r="BU919" s="87" t="str">
        <f>IF($Q919="","",IFERROR(IF(OR(AND($T919&gt;=DATEVALUE("10/1/20"&amp;RIGHT(BT$1,2)),$T919&lt;=DATEVALUE("9/30/20"&amp;RIGHT(BU$1,2))),AND($U919&gt;=DATEVALUE("10/1/20"&amp;RIGHT(BT$1,2)),$U919&lt;=DATEVALUE("9/30/20"&amp;RIGHT(BU$1,2))),AND($T919&lt;=DATEVALUE("10/1/20"&amp;RIGHT(BT$1,2)),$U919&gt;=DATEVALUE("9/30/20"&amp;RIGHT(BU$1,2)))),
IF(AND($T919&gt;=DATEVALUE("10/1/20"&amp;RIGHT(BT$1,2)),$U919&lt;=DATEVALUE("9/30/20"&amp;RIGHT(BU$1,2))),NETWORKDAYS($T919,$U919,Holidays!$J$3:$J$937),
IF(AND($T919&lt;DATEVALUE("10/1/20"&amp;RIGHT(BT$1,2)),$U919&lt;=DATEVALUE("9/30/20"&amp;RIGHT(BU$1,2))),NETWORKDAYS(DATEVALUE("10/1/20"&amp;RIGHT(BT$1,2)),$U919,Holidays!$J$3:$J$937),
IF($T919&lt;DATEVALUE("10/1/20"&amp;RIGHT(BT$1,2)),NETWORKDAYS(DATEVALUE("10/1/20"&amp;RIGHT(BT$1,2)),DATEVALUE("9/30/20"&amp;RIGHT(BU$1,2)),Holidays!$J$3:$J$937),
IF($T919&gt;=DATEVALUE("10/1/20"&amp;RIGHT(BT$1,2)),NETWORKDAYS($T919,DATEVALUE("9/30/20"&amp;RIGHT(BU$1,2)),Holidays!$J$3:$J$937),"")))),"")/(NETWORKDAYS($T919,$U919,Holidays!$J$3:$J$937)),0))</f>
        <v/>
      </c>
      <c r="BV919" s="87" t="str">
        <f>IF($Q919="","",IFERROR(IF(OR(AND($T919&gt;=DATEVALUE("10/1/20"&amp;RIGHT(BU$1,2)),$T919&lt;=DATEVALUE("9/30/20"&amp;RIGHT(BV$1,2))),AND($U919&gt;=DATEVALUE("10/1/20"&amp;RIGHT(BU$1,2)),$U919&lt;=DATEVALUE("9/30/20"&amp;RIGHT(BV$1,2))),AND($T919&lt;=DATEVALUE("10/1/20"&amp;RIGHT(BU$1,2)),$U919&gt;=DATEVALUE("9/30/20"&amp;RIGHT(BV$1,2)))),
IF(AND($T919&gt;=DATEVALUE("10/1/20"&amp;RIGHT(BU$1,2)),$U919&lt;=DATEVALUE("9/30/20"&amp;RIGHT(BV$1,2))),NETWORKDAYS($T919,$U919,Holidays!$J$3:$J$937),
IF(AND($T919&lt;DATEVALUE("10/1/20"&amp;RIGHT(BU$1,2)),$U919&lt;=DATEVALUE("9/30/20"&amp;RIGHT(BV$1,2))),NETWORKDAYS(DATEVALUE("10/1/20"&amp;RIGHT(BU$1,2)),$U919,Holidays!$J$3:$J$937),
IF($T919&lt;DATEVALUE("10/1/20"&amp;RIGHT(BU$1,2)),NETWORKDAYS(DATEVALUE("10/1/20"&amp;RIGHT(BU$1,2)),DATEVALUE("9/30/20"&amp;RIGHT(BV$1,2)),Holidays!$J$3:$J$937),
IF($T919&gt;=DATEVALUE("10/1/20"&amp;RIGHT(BU$1,2)),NETWORKDAYS($T919,DATEVALUE("9/30/20"&amp;RIGHT(BV$1,2)),Holidays!$J$3:$J$937),"")))),"")/(NETWORKDAYS($T919,$U919,Holidays!$J$3:$J$937)),0))</f>
        <v/>
      </c>
      <c r="BW919" s="87" t="str">
        <f>IF($Q919="","",IFERROR(IF(OR(AND($T919&gt;=DATEVALUE("10/1/20"&amp;RIGHT(BV$1,2)),$T919&lt;=DATEVALUE("9/30/20"&amp;RIGHT(BW$1,2))),AND($U919&gt;=DATEVALUE("10/1/20"&amp;RIGHT(BV$1,2)),$U919&lt;=DATEVALUE("9/30/20"&amp;RIGHT(BW$1,2))),AND($T919&lt;=DATEVALUE("10/1/20"&amp;RIGHT(BV$1,2)),$U919&gt;=DATEVALUE("9/30/20"&amp;RIGHT(BW$1,2)))),
IF(AND($T919&gt;=DATEVALUE("10/1/20"&amp;RIGHT(BV$1,2)),$U919&lt;=DATEVALUE("9/30/20"&amp;RIGHT(BW$1,2))),NETWORKDAYS($T919,$U919,Holidays!$J$3:$J$937),
IF(AND($T919&lt;DATEVALUE("10/1/20"&amp;RIGHT(BV$1,2)),$U919&lt;=DATEVALUE("9/30/20"&amp;RIGHT(BW$1,2))),NETWORKDAYS(DATEVALUE("10/1/20"&amp;RIGHT(BV$1,2)),$U919,Holidays!$J$3:$J$937),
IF($T919&lt;DATEVALUE("10/1/20"&amp;RIGHT(BV$1,2)),NETWORKDAYS(DATEVALUE("10/1/20"&amp;RIGHT(BV$1,2)),DATEVALUE("9/30/20"&amp;RIGHT(BW$1,2)),Holidays!$J$3:$J$937),
IF($T919&gt;=DATEVALUE("10/1/20"&amp;RIGHT(BV$1,2)),NETWORKDAYS($T919,DATEVALUE("9/30/20"&amp;RIGHT(BW$1,2)),Holidays!$J$3:$J$937),"")))),"")/(NETWORKDAYS($T919,$U919,Holidays!$J$3:$J$937)),0))</f>
        <v/>
      </c>
      <c r="BX919" s="87" t="str">
        <f>IF($Q919="","",IFERROR(IF(OR(AND($T919&gt;=DATEVALUE("10/1/20"&amp;RIGHT(BW$1,2)),$T919&lt;=DATEVALUE("9/30/20"&amp;RIGHT(BX$1,2))),AND($U919&gt;=DATEVALUE("10/1/20"&amp;RIGHT(BW$1,2)),$U919&lt;=DATEVALUE("9/30/20"&amp;RIGHT(BX$1,2))),AND($T919&lt;=DATEVALUE("10/1/20"&amp;RIGHT(BW$1,2)),$U919&gt;=DATEVALUE("9/30/20"&amp;RIGHT(BX$1,2)))),
IF(AND($T919&gt;=DATEVALUE("10/1/20"&amp;RIGHT(BW$1,2)),$U919&lt;=DATEVALUE("9/30/20"&amp;RIGHT(BX$1,2))),NETWORKDAYS($T919,$U919,Holidays!$J$3:$J$937),
IF(AND($T919&lt;DATEVALUE("10/1/20"&amp;RIGHT(BW$1,2)),$U919&lt;=DATEVALUE("9/30/20"&amp;RIGHT(BX$1,2))),NETWORKDAYS(DATEVALUE("10/1/20"&amp;RIGHT(BW$1,2)),$U919,Holidays!$J$3:$J$937),
IF($T919&lt;DATEVALUE("10/1/20"&amp;RIGHT(BW$1,2)),NETWORKDAYS(DATEVALUE("10/1/20"&amp;RIGHT(BW$1,2)),DATEVALUE("9/30/20"&amp;RIGHT(BX$1,2)),Holidays!$J$3:$J$937),
IF($T919&gt;=DATEVALUE("10/1/20"&amp;RIGHT(BW$1,2)),NETWORKDAYS($T919,DATEVALUE("9/30/20"&amp;RIGHT(BX$1,2)),Holidays!$J$3:$J$937),"")))),"")/(NETWORKDAYS($T919,$U919,Holidays!$J$3:$J$937)),0))</f>
        <v/>
      </c>
      <c r="BY919" s="87" t="str">
        <f>IF($Q919="","",IFERROR(IF(OR(AND($T919&gt;=DATEVALUE("10/1/20"&amp;RIGHT(BX$1,2)),$T919&lt;=DATEVALUE("9/30/20"&amp;RIGHT(BY$1,2))),AND($U919&gt;=DATEVALUE("10/1/20"&amp;RIGHT(BX$1,2)),$U919&lt;=DATEVALUE("9/30/20"&amp;RIGHT(BY$1,2))),AND($T919&lt;=DATEVALUE("10/1/20"&amp;RIGHT(BX$1,2)),$U919&gt;=DATEVALUE("9/30/20"&amp;RIGHT(BY$1,2)))),
IF(AND($T919&gt;=DATEVALUE("10/1/20"&amp;RIGHT(BX$1,2)),$U919&lt;=DATEVALUE("9/30/20"&amp;RIGHT(BY$1,2))),NETWORKDAYS($T919,$U919,Holidays!$J$3:$J$937),
IF(AND($T919&lt;DATEVALUE("10/1/20"&amp;RIGHT(BX$1,2)),$U919&lt;=DATEVALUE("9/30/20"&amp;RIGHT(BY$1,2))),NETWORKDAYS(DATEVALUE("10/1/20"&amp;RIGHT(BX$1,2)),$U919,Holidays!$J$3:$J$937),
IF($T919&lt;DATEVALUE("10/1/20"&amp;RIGHT(BX$1,2)),NETWORKDAYS(DATEVALUE("10/1/20"&amp;RIGHT(BX$1,2)),DATEVALUE("9/30/20"&amp;RIGHT(BY$1,2)),Holidays!$J$3:$J$937),
IF($T919&gt;=DATEVALUE("10/1/20"&amp;RIGHT(BX$1,2)),NETWORKDAYS($T919,DATEVALUE("9/30/20"&amp;RIGHT(BY$1,2)),Holidays!$J$3:$J$937),"")))),"")/(NETWORKDAYS($T919,$U919,Holidays!$J$3:$J$937)),0))</f>
        <v/>
      </c>
      <c r="BZ919" s="87" t="str">
        <f>IF($Q919="","",IFERROR(IF(OR(AND($T919&gt;=DATEVALUE("10/1/20"&amp;RIGHT(BY$1,2)),$T919&lt;=DATEVALUE("9/30/20"&amp;RIGHT(BZ$1,2))),AND($U919&gt;=DATEVALUE("10/1/20"&amp;RIGHT(BY$1,2)),$U919&lt;=DATEVALUE("9/30/20"&amp;RIGHT(BZ$1,2))),AND($T919&lt;=DATEVALUE("10/1/20"&amp;RIGHT(BY$1,2)),$U919&gt;=DATEVALUE("9/30/20"&amp;RIGHT(BZ$1,2)))),
IF(AND($T919&gt;=DATEVALUE("10/1/20"&amp;RIGHT(BY$1,2)),$U919&lt;=DATEVALUE("9/30/20"&amp;RIGHT(BZ$1,2))),NETWORKDAYS($T919,$U919,Holidays!$J$3:$J$937),
IF(AND($T919&lt;DATEVALUE("10/1/20"&amp;RIGHT(BY$1,2)),$U919&lt;=DATEVALUE("9/30/20"&amp;RIGHT(BZ$1,2))),NETWORKDAYS(DATEVALUE("10/1/20"&amp;RIGHT(BY$1,2)),$U919,Holidays!$J$3:$J$937),
IF($T919&lt;DATEVALUE("10/1/20"&amp;RIGHT(BY$1,2)),NETWORKDAYS(DATEVALUE("10/1/20"&amp;RIGHT(BY$1,2)),DATEVALUE("9/30/20"&amp;RIGHT(BZ$1,2)),Holidays!$J$3:$J$937),
IF($T919&gt;=DATEVALUE("10/1/20"&amp;RIGHT(BY$1,2)),NETWORKDAYS($T919,DATEVALUE("9/30/20"&amp;RIGHT(BZ$1,2)),Holidays!$J$3:$J$937),"")))),"")/(NETWORKDAYS($T919,$U919,Holidays!$J$3:$J$937)),0))</f>
        <v/>
      </c>
      <c r="CA919" s="87" t="str">
        <f>IF($Q919="","",IFERROR(IF(OR(AND($T919&gt;=DATEVALUE("10/1/20"&amp;RIGHT(BZ$1,2)),$T919&lt;=DATEVALUE("9/30/20"&amp;RIGHT(CA$1,2))),AND($U919&gt;=DATEVALUE("10/1/20"&amp;RIGHT(BZ$1,2)),$U919&lt;=DATEVALUE("9/30/20"&amp;RIGHT(CA$1,2))),AND($T919&lt;=DATEVALUE("10/1/20"&amp;RIGHT(BZ$1,2)),$U919&gt;=DATEVALUE("9/30/20"&amp;RIGHT(CA$1,2)))),
IF(AND($T919&gt;=DATEVALUE("10/1/20"&amp;RIGHT(BZ$1,2)),$U919&lt;=DATEVALUE("9/30/20"&amp;RIGHT(CA$1,2))),NETWORKDAYS($T919,$U919,Holidays!$J$3:$J$937),
IF(AND($T919&lt;DATEVALUE("10/1/20"&amp;RIGHT(BZ$1,2)),$U919&lt;=DATEVALUE("9/30/20"&amp;RIGHT(CA$1,2))),NETWORKDAYS(DATEVALUE("10/1/20"&amp;RIGHT(BZ$1,2)),$U919,Holidays!$J$3:$J$937),
IF($T919&lt;DATEVALUE("10/1/20"&amp;RIGHT(BZ$1,2)),NETWORKDAYS(DATEVALUE("10/1/20"&amp;RIGHT(BZ$1,2)),DATEVALUE("9/30/20"&amp;RIGHT(CA$1,2)),Holidays!$J$3:$J$937),
IF($T919&gt;=DATEVALUE("10/1/20"&amp;RIGHT(BZ$1,2)),NETWORKDAYS($T919,DATEVALUE("9/30/20"&amp;RIGHT(CA$1,2)),Holidays!$J$3:$J$937),"")))),"")/(NETWORKDAYS($T919,$U919,Holidays!$J$3:$J$937)),0))</f>
        <v/>
      </c>
      <c r="CB919" s="87" t="str">
        <f>IF($Q919="","",IFERROR(IF(OR(AND($T919&gt;=DATEVALUE("10/1/20"&amp;RIGHT(CA$1,2)),$T919&lt;=DATEVALUE("9/30/20"&amp;RIGHT(CB$1,2))),AND($U919&gt;=DATEVALUE("10/1/20"&amp;RIGHT(CA$1,2)),$U919&lt;=DATEVALUE("9/30/20"&amp;RIGHT(CB$1,2))),AND($T919&lt;=DATEVALUE("10/1/20"&amp;RIGHT(CA$1,2)),$U919&gt;=DATEVALUE("9/30/20"&amp;RIGHT(CB$1,2)))),
IF(AND($T919&gt;=DATEVALUE("10/1/20"&amp;RIGHT(CA$1,2)),$U919&lt;=DATEVALUE("9/30/20"&amp;RIGHT(CB$1,2))),NETWORKDAYS($T919,$U919,Holidays!$J$3:$J$937),
IF(AND($T919&lt;DATEVALUE("10/1/20"&amp;RIGHT(CA$1,2)),$U919&lt;=DATEVALUE("9/30/20"&amp;RIGHT(CB$1,2))),NETWORKDAYS(DATEVALUE("10/1/20"&amp;RIGHT(CA$1,2)),$U919,Holidays!$J$3:$J$937),
IF($T919&lt;DATEVALUE("10/1/20"&amp;RIGHT(CA$1,2)),NETWORKDAYS(DATEVALUE("10/1/20"&amp;RIGHT(CA$1,2)),DATEVALUE("9/30/20"&amp;RIGHT(CB$1,2)),Holidays!$J$3:$J$937),
IF($T919&gt;=DATEVALUE("10/1/20"&amp;RIGHT(CA$1,2)),NETWORKDAYS($T919,DATEVALUE("9/30/20"&amp;RIGHT(CB$1,2)),Holidays!$J$3:$J$937),"")))),"")/(NETWORKDAYS($T919,$U919,Holidays!$J$3:$J$937)),0))</f>
        <v/>
      </c>
    </row>
    <row r="920" spans="1:80">
      <c r="A920" s="97"/>
      <c r="B920" s="98" t="str">
        <f ca="1">IF(NOT($A920=""),OFFSET('WBS Reference &amp; User Procedure'!$A$1,MATCH($A920,'WBS Reference &amp; User Procedure'!$A:$A,0)-1,1),"")</f>
        <v/>
      </c>
      <c r="D920" s="97"/>
      <c r="T920" s="104" t="str">
        <f>IF(NOT(Q920=""),IF(NOT($S920=""),$S920,#REF!),"")</f>
        <v/>
      </c>
      <c r="U920" s="104" t="str">
        <f>IF(NOT(Q920=""),WORKDAY(T920,Q920,Holidays!$J$3:$J$937),"")</f>
        <v/>
      </c>
      <c r="V920" s="104"/>
      <c r="W920" s="104"/>
      <c r="X920" s="101" t="str">
        <f t="shared" si="197"/>
        <v/>
      </c>
      <c r="AL920" s="87" t="str">
        <f t="shared" ca="1" si="194"/>
        <v/>
      </c>
      <c r="AN920" s="87" t="str">
        <f t="shared" ca="1" si="206"/>
        <v/>
      </c>
      <c r="AO920" s="87" t="str">
        <f t="shared" ca="1" si="206"/>
        <v/>
      </c>
      <c r="AP920" s="87" t="str">
        <f t="shared" ca="1" si="206"/>
        <v/>
      </c>
      <c r="AQ920" s="87" t="str">
        <f t="shared" ca="1" si="206"/>
        <v/>
      </c>
      <c r="AR920" s="87" t="str">
        <f t="shared" ca="1" si="206"/>
        <v/>
      </c>
      <c r="AS920" s="87" t="str">
        <f t="shared" ca="1" si="206"/>
        <v/>
      </c>
      <c r="AT920" s="87" t="str">
        <f t="shared" ca="1" si="206"/>
        <v/>
      </c>
      <c r="AU920" s="87" t="str">
        <f t="shared" ca="1" si="206"/>
        <v/>
      </c>
      <c r="AV920" s="87" t="str">
        <f t="shared" ca="1" si="206"/>
        <v/>
      </c>
      <c r="AW920" s="87" t="str">
        <f t="shared" ca="1" si="206"/>
        <v/>
      </c>
      <c r="AX920" s="87" t="str">
        <f t="shared" ca="1" si="207"/>
        <v/>
      </c>
      <c r="AY920" s="87" t="str">
        <f t="shared" ca="1" si="207"/>
        <v/>
      </c>
      <c r="AZ920" s="87" t="str">
        <f t="shared" ca="1" si="207"/>
        <v/>
      </c>
      <c r="BA920" s="87" t="str">
        <f t="shared" ca="1" si="207"/>
        <v/>
      </c>
      <c r="BB920" s="87" t="str">
        <f t="shared" ca="1" si="207"/>
        <v/>
      </c>
      <c r="BC920" s="87" t="str">
        <f t="shared" ca="1" si="207"/>
        <v/>
      </c>
      <c r="BD920" s="87" t="str">
        <f t="shared" ca="1" si="207"/>
        <v/>
      </c>
      <c r="BE920" s="87" t="str">
        <f t="shared" ca="1" si="207"/>
        <v/>
      </c>
      <c r="BF920" s="87" t="str">
        <f t="shared" ca="1" si="207"/>
        <v/>
      </c>
      <c r="BG920" s="87" t="str">
        <f t="shared" ca="1" si="207"/>
        <v/>
      </c>
      <c r="BI920" s="87" t="str">
        <f>IF($Q920="","",IFERROR(IF(OR(AND($T920&gt;=DATEVALUE("10/1/20"&amp;RIGHT(BH$1,2)),$T920&lt;=DATEVALUE("9/30/20"&amp;RIGHT(BI$1,2))),AND($U920&gt;=DATEVALUE("10/1/20"&amp;RIGHT(BH$1,2)),$U920&lt;=DATEVALUE("9/30/20"&amp;RIGHT(BI$1,2))),AND($T920&lt;=DATEVALUE("10/1/20"&amp;RIGHT(BH$1,2)),$U920&gt;=DATEVALUE("9/30/20"&amp;RIGHT(BI$1,2)))),
IF(AND($T920&gt;=DATEVALUE("10/1/20"&amp;RIGHT(BH$1,2)),$U920&lt;=DATEVALUE("9/30/20"&amp;RIGHT(BI$1,2))),NETWORKDAYS($T920,$U920,Holidays!$J$3:$J$937),
IF(AND($T920&lt;DATEVALUE("10/1/20"&amp;RIGHT(BH$1,2)),$U920&lt;=DATEVALUE("9/30/20"&amp;RIGHT(BI$1,2))),NETWORKDAYS(DATEVALUE("10/1/20"&amp;RIGHT(BH$1,2)),$U920,Holidays!$J$3:$J$937),
IF($T920&lt;DATEVALUE("10/1/20"&amp;RIGHT(BH$1,2)),NETWORKDAYS(DATEVALUE("10/1/20"&amp;RIGHT(BH$1,2)),DATEVALUE("9/30/20"&amp;RIGHT(BI$1,2)),Holidays!$J$3:$J$937),
IF($T920&gt;=DATEVALUE("10/1/20"&amp;RIGHT(BH$1,2)),NETWORKDAYS($T920,DATEVALUE("9/30/20"&amp;RIGHT(BI$1,2)),Holidays!$J$3:$J$937),"")))),"")/(NETWORKDAYS($T920,$U920,Holidays!$J$3:$J$937)),0))</f>
        <v/>
      </c>
      <c r="BJ920" s="87" t="str">
        <f>IF($Q920="","",IFERROR(IF(OR(AND($T920&gt;=DATEVALUE("10/1/20"&amp;RIGHT(BI$1,2)),$T920&lt;=DATEVALUE("9/30/20"&amp;RIGHT(BJ$1,2))),AND($U920&gt;=DATEVALUE("10/1/20"&amp;RIGHT(BI$1,2)),$U920&lt;=DATEVALUE("9/30/20"&amp;RIGHT(BJ$1,2))),AND($T920&lt;=DATEVALUE("10/1/20"&amp;RIGHT(BI$1,2)),$U920&gt;=DATEVALUE("9/30/20"&amp;RIGHT(BJ$1,2)))),
IF(AND($T920&gt;=DATEVALUE("10/1/20"&amp;RIGHT(BI$1,2)),$U920&lt;=DATEVALUE("9/30/20"&amp;RIGHT(BJ$1,2))),NETWORKDAYS($T920,$U920,Holidays!$J$3:$J$937),
IF(AND($T920&lt;DATEVALUE("10/1/20"&amp;RIGHT(BI$1,2)),$U920&lt;=DATEVALUE("9/30/20"&amp;RIGHT(BJ$1,2))),NETWORKDAYS(DATEVALUE("10/1/20"&amp;RIGHT(BI$1,2)),$U920,Holidays!$J$3:$J$937),
IF($T920&lt;DATEVALUE("10/1/20"&amp;RIGHT(BI$1,2)),NETWORKDAYS(DATEVALUE("10/1/20"&amp;RIGHT(BI$1,2)),DATEVALUE("9/30/20"&amp;RIGHT(BJ$1,2)),Holidays!$J$3:$J$937),
IF($T920&gt;=DATEVALUE("10/1/20"&amp;RIGHT(BI$1,2)),NETWORKDAYS($T920,DATEVALUE("9/30/20"&amp;RIGHT(BJ$1,2)),Holidays!$J$3:$J$937),"")))),"")/(NETWORKDAYS($T920,$U920,Holidays!$J$3:$J$937)),0))</f>
        <v/>
      </c>
      <c r="BK920" s="87" t="str">
        <f>IF($Q920="","",IFERROR(IF(OR(AND($T920&gt;=DATEVALUE("10/1/20"&amp;RIGHT(BJ$1,2)),$T920&lt;=DATEVALUE("9/30/20"&amp;RIGHT(BK$1,2))),AND($U920&gt;=DATEVALUE("10/1/20"&amp;RIGHT(BJ$1,2)),$U920&lt;=DATEVALUE("9/30/20"&amp;RIGHT(BK$1,2))),AND($T920&lt;=DATEVALUE("10/1/20"&amp;RIGHT(BJ$1,2)),$U920&gt;=DATEVALUE("9/30/20"&amp;RIGHT(BK$1,2)))),
IF(AND($T920&gt;=DATEVALUE("10/1/20"&amp;RIGHT(BJ$1,2)),$U920&lt;=DATEVALUE("9/30/20"&amp;RIGHT(BK$1,2))),NETWORKDAYS($T920,$U920,Holidays!$J$3:$J$937),
IF(AND($T920&lt;DATEVALUE("10/1/20"&amp;RIGHT(BJ$1,2)),$U920&lt;=DATEVALUE("9/30/20"&amp;RIGHT(BK$1,2))),NETWORKDAYS(DATEVALUE("10/1/20"&amp;RIGHT(BJ$1,2)),$U920,Holidays!$J$3:$J$937),
IF($T920&lt;DATEVALUE("10/1/20"&amp;RIGHT(BJ$1,2)),NETWORKDAYS(DATEVALUE("10/1/20"&amp;RIGHT(BJ$1,2)),DATEVALUE("9/30/20"&amp;RIGHT(BK$1,2)),Holidays!$J$3:$J$937),
IF($T920&gt;=DATEVALUE("10/1/20"&amp;RIGHT(BJ$1,2)),NETWORKDAYS($T920,DATEVALUE("9/30/20"&amp;RIGHT(BK$1,2)),Holidays!$J$3:$J$937),"")))),"")/(NETWORKDAYS($T920,$U920,Holidays!$J$3:$J$937)),0))</f>
        <v/>
      </c>
      <c r="BL920" s="87" t="str">
        <f>IF($Q920="","",IFERROR(IF(OR(AND($T920&gt;=DATEVALUE("10/1/20"&amp;RIGHT(BK$1,2)),$T920&lt;=DATEVALUE("9/30/20"&amp;RIGHT(BL$1,2))),AND($U920&gt;=DATEVALUE("10/1/20"&amp;RIGHT(BK$1,2)),$U920&lt;=DATEVALUE("9/30/20"&amp;RIGHT(BL$1,2))),AND($T920&lt;=DATEVALUE("10/1/20"&amp;RIGHT(BK$1,2)),$U920&gt;=DATEVALUE("9/30/20"&amp;RIGHT(BL$1,2)))),
IF(AND($T920&gt;=DATEVALUE("10/1/20"&amp;RIGHT(BK$1,2)),$U920&lt;=DATEVALUE("9/30/20"&amp;RIGHT(BL$1,2))),NETWORKDAYS($T920,$U920,Holidays!$J$3:$J$937),
IF(AND($T920&lt;DATEVALUE("10/1/20"&amp;RIGHT(BK$1,2)),$U920&lt;=DATEVALUE("9/30/20"&amp;RIGHT(BL$1,2))),NETWORKDAYS(DATEVALUE("10/1/20"&amp;RIGHT(BK$1,2)),$U920,Holidays!$J$3:$J$937),
IF($T920&lt;DATEVALUE("10/1/20"&amp;RIGHT(BK$1,2)),NETWORKDAYS(DATEVALUE("10/1/20"&amp;RIGHT(BK$1,2)),DATEVALUE("9/30/20"&amp;RIGHT(BL$1,2)),Holidays!$J$3:$J$937),
IF($T920&gt;=DATEVALUE("10/1/20"&amp;RIGHT(BK$1,2)),NETWORKDAYS($T920,DATEVALUE("9/30/20"&amp;RIGHT(BL$1,2)),Holidays!$J$3:$J$937),"")))),"")/(NETWORKDAYS($T920,$U920,Holidays!$J$3:$J$937)),0))</f>
        <v/>
      </c>
      <c r="BM920" s="87" t="str">
        <f>IF($Q920="","",IFERROR(IF(OR(AND($T920&gt;=DATEVALUE("10/1/20"&amp;RIGHT(BL$1,2)),$T920&lt;=DATEVALUE("9/30/20"&amp;RIGHT(BM$1,2))),AND($U920&gt;=DATEVALUE("10/1/20"&amp;RIGHT(BL$1,2)),$U920&lt;=DATEVALUE("9/30/20"&amp;RIGHT(BM$1,2))),AND($T920&lt;=DATEVALUE("10/1/20"&amp;RIGHT(BL$1,2)),$U920&gt;=DATEVALUE("9/30/20"&amp;RIGHT(BM$1,2)))),
IF(AND($T920&gt;=DATEVALUE("10/1/20"&amp;RIGHT(BL$1,2)),$U920&lt;=DATEVALUE("9/30/20"&amp;RIGHT(BM$1,2))),NETWORKDAYS($T920,$U920,Holidays!$J$3:$J$937),
IF(AND($T920&lt;DATEVALUE("10/1/20"&amp;RIGHT(BL$1,2)),$U920&lt;=DATEVALUE("9/30/20"&amp;RIGHT(BM$1,2))),NETWORKDAYS(DATEVALUE("10/1/20"&amp;RIGHT(BL$1,2)),$U920,Holidays!$J$3:$J$937),
IF($T920&lt;DATEVALUE("10/1/20"&amp;RIGHT(BL$1,2)),NETWORKDAYS(DATEVALUE("10/1/20"&amp;RIGHT(BL$1,2)),DATEVALUE("9/30/20"&amp;RIGHT(BM$1,2)),Holidays!$J$3:$J$937),
IF($T920&gt;=DATEVALUE("10/1/20"&amp;RIGHT(BL$1,2)),NETWORKDAYS($T920,DATEVALUE("9/30/20"&amp;RIGHT(BM$1,2)),Holidays!$J$3:$J$937),"")))),"")/(NETWORKDAYS($T920,$U920,Holidays!$J$3:$J$937)),0))</f>
        <v/>
      </c>
      <c r="BN920" s="87" t="str">
        <f>IF($Q920="","",IFERROR(IF(OR(AND($T920&gt;=DATEVALUE("10/1/20"&amp;RIGHT(BM$1,2)),$T920&lt;=DATEVALUE("9/30/20"&amp;RIGHT(BN$1,2))),AND($U920&gt;=DATEVALUE("10/1/20"&amp;RIGHT(BM$1,2)),$U920&lt;=DATEVALUE("9/30/20"&amp;RIGHT(BN$1,2))),AND($T920&lt;=DATEVALUE("10/1/20"&amp;RIGHT(BM$1,2)),$U920&gt;=DATEVALUE("9/30/20"&amp;RIGHT(BN$1,2)))),
IF(AND($T920&gt;=DATEVALUE("10/1/20"&amp;RIGHT(BM$1,2)),$U920&lt;=DATEVALUE("9/30/20"&amp;RIGHT(BN$1,2))),NETWORKDAYS($T920,$U920,Holidays!$J$3:$J$937),
IF(AND($T920&lt;DATEVALUE("10/1/20"&amp;RIGHT(BM$1,2)),$U920&lt;=DATEVALUE("9/30/20"&amp;RIGHT(BN$1,2))),NETWORKDAYS(DATEVALUE("10/1/20"&amp;RIGHT(BM$1,2)),$U920,Holidays!$J$3:$J$937),
IF($T920&lt;DATEVALUE("10/1/20"&amp;RIGHT(BM$1,2)),NETWORKDAYS(DATEVALUE("10/1/20"&amp;RIGHT(BM$1,2)),DATEVALUE("9/30/20"&amp;RIGHT(BN$1,2)),Holidays!$J$3:$J$937),
IF($T920&gt;=DATEVALUE("10/1/20"&amp;RIGHT(BM$1,2)),NETWORKDAYS($T920,DATEVALUE("9/30/20"&amp;RIGHT(BN$1,2)),Holidays!$J$3:$J$937),"")))),"")/(NETWORKDAYS($T920,$U920,Holidays!$J$3:$J$937)),0))</f>
        <v/>
      </c>
      <c r="BO920" s="87" t="str">
        <f>IF($Q920="","",IFERROR(IF(OR(AND($T920&gt;=DATEVALUE("10/1/20"&amp;RIGHT(BN$1,2)),$T920&lt;=DATEVALUE("9/30/20"&amp;RIGHT(BO$1,2))),AND($U920&gt;=DATEVALUE("10/1/20"&amp;RIGHT(BN$1,2)),$U920&lt;=DATEVALUE("9/30/20"&amp;RIGHT(BO$1,2))),AND($T920&lt;=DATEVALUE("10/1/20"&amp;RIGHT(BN$1,2)),$U920&gt;=DATEVALUE("9/30/20"&amp;RIGHT(BO$1,2)))),
IF(AND($T920&gt;=DATEVALUE("10/1/20"&amp;RIGHT(BN$1,2)),$U920&lt;=DATEVALUE("9/30/20"&amp;RIGHT(BO$1,2))),NETWORKDAYS($T920,$U920,Holidays!$J$3:$J$937),
IF(AND($T920&lt;DATEVALUE("10/1/20"&amp;RIGHT(BN$1,2)),$U920&lt;=DATEVALUE("9/30/20"&amp;RIGHT(BO$1,2))),NETWORKDAYS(DATEVALUE("10/1/20"&amp;RIGHT(BN$1,2)),$U920,Holidays!$J$3:$J$937),
IF($T920&lt;DATEVALUE("10/1/20"&amp;RIGHT(BN$1,2)),NETWORKDAYS(DATEVALUE("10/1/20"&amp;RIGHT(BN$1,2)),DATEVALUE("9/30/20"&amp;RIGHT(BO$1,2)),Holidays!$J$3:$J$937),
IF($T920&gt;=DATEVALUE("10/1/20"&amp;RIGHT(BN$1,2)),NETWORKDAYS($T920,DATEVALUE("9/30/20"&amp;RIGHT(BO$1,2)),Holidays!$J$3:$J$937),"")))),"")/(NETWORKDAYS($T920,$U920,Holidays!$J$3:$J$937)),0))</f>
        <v/>
      </c>
      <c r="BP920" s="87" t="str">
        <f>IF($Q920="","",IFERROR(IF(OR(AND($T920&gt;=DATEVALUE("10/1/20"&amp;RIGHT(BO$1,2)),$T920&lt;=DATEVALUE("9/30/20"&amp;RIGHT(BP$1,2))),AND($U920&gt;=DATEVALUE("10/1/20"&amp;RIGHT(BO$1,2)),$U920&lt;=DATEVALUE("9/30/20"&amp;RIGHT(BP$1,2))),AND($T920&lt;=DATEVALUE("10/1/20"&amp;RIGHT(BO$1,2)),$U920&gt;=DATEVALUE("9/30/20"&amp;RIGHT(BP$1,2)))),
IF(AND($T920&gt;=DATEVALUE("10/1/20"&amp;RIGHT(BO$1,2)),$U920&lt;=DATEVALUE("9/30/20"&amp;RIGHT(BP$1,2))),NETWORKDAYS($T920,$U920,Holidays!$J$3:$J$937),
IF(AND($T920&lt;DATEVALUE("10/1/20"&amp;RIGHT(BO$1,2)),$U920&lt;=DATEVALUE("9/30/20"&amp;RIGHT(BP$1,2))),NETWORKDAYS(DATEVALUE("10/1/20"&amp;RIGHT(BO$1,2)),$U920,Holidays!$J$3:$J$937),
IF($T920&lt;DATEVALUE("10/1/20"&amp;RIGHT(BO$1,2)),NETWORKDAYS(DATEVALUE("10/1/20"&amp;RIGHT(BO$1,2)),DATEVALUE("9/30/20"&amp;RIGHT(BP$1,2)),Holidays!$J$3:$J$937),
IF($T920&gt;=DATEVALUE("10/1/20"&amp;RIGHT(BO$1,2)),NETWORKDAYS($T920,DATEVALUE("9/30/20"&amp;RIGHT(BP$1,2)),Holidays!$J$3:$J$937),"")))),"")/(NETWORKDAYS($T920,$U920,Holidays!$J$3:$J$937)),0))</f>
        <v/>
      </c>
      <c r="BQ920" s="87" t="str">
        <f>IF($Q920="","",IFERROR(IF(OR(AND($T920&gt;=DATEVALUE("10/1/20"&amp;RIGHT(BP$1,2)),$T920&lt;=DATEVALUE("9/30/20"&amp;RIGHT(BQ$1,2))),AND($U920&gt;=DATEVALUE("10/1/20"&amp;RIGHT(BP$1,2)),$U920&lt;=DATEVALUE("9/30/20"&amp;RIGHT(BQ$1,2))),AND($T920&lt;=DATEVALUE("10/1/20"&amp;RIGHT(BP$1,2)),$U920&gt;=DATEVALUE("9/30/20"&amp;RIGHT(BQ$1,2)))),
IF(AND($T920&gt;=DATEVALUE("10/1/20"&amp;RIGHT(BP$1,2)),$U920&lt;=DATEVALUE("9/30/20"&amp;RIGHT(BQ$1,2))),NETWORKDAYS($T920,$U920,Holidays!$J$3:$J$937),
IF(AND($T920&lt;DATEVALUE("10/1/20"&amp;RIGHT(BP$1,2)),$U920&lt;=DATEVALUE("9/30/20"&amp;RIGHT(BQ$1,2))),NETWORKDAYS(DATEVALUE("10/1/20"&amp;RIGHT(BP$1,2)),$U920,Holidays!$J$3:$J$937),
IF($T920&lt;DATEVALUE("10/1/20"&amp;RIGHT(BP$1,2)),NETWORKDAYS(DATEVALUE("10/1/20"&amp;RIGHT(BP$1,2)),DATEVALUE("9/30/20"&amp;RIGHT(BQ$1,2)),Holidays!$J$3:$J$937),
IF($T920&gt;=DATEVALUE("10/1/20"&amp;RIGHT(BP$1,2)),NETWORKDAYS($T920,DATEVALUE("9/30/20"&amp;RIGHT(BQ$1,2)),Holidays!$J$3:$J$937),"")))),"")/(NETWORKDAYS($T920,$U920,Holidays!$J$3:$J$937)),0))</f>
        <v/>
      </c>
      <c r="BR920" s="87" t="str">
        <f>IF($Q920="","",IFERROR(IF(OR(AND($T920&gt;=DATEVALUE("10/1/20"&amp;RIGHT(BQ$1,2)),$T920&lt;=DATEVALUE("9/30/20"&amp;RIGHT(BR$1,2))),AND($U920&gt;=DATEVALUE("10/1/20"&amp;RIGHT(BQ$1,2)),$U920&lt;=DATEVALUE("9/30/20"&amp;RIGHT(BR$1,2))),AND($T920&lt;=DATEVALUE("10/1/20"&amp;RIGHT(BQ$1,2)),$U920&gt;=DATEVALUE("9/30/20"&amp;RIGHT(BR$1,2)))),
IF(AND($T920&gt;=DATEVALUE("10/1/20"&amp;RIGHT(BQ$1,2)),$U920&lt;=DATEVALUE("9/30/20"&amp;RIGHT(BR$1,2))),NETWORKDAYS($T920,$U920,Holidays!$J$3:$J$937),
IF(AND($T920&lt;DATEVALUE("10/1/20"&amp;RIGHT(BQ$1,2)),$U920&lt;=DATEVALUE("9/30/20"&amp;RIGHT(BR$1,2))),NETWORKDAYS(DATEVALUE("10/1/20"&amp;RIGHT(BQ$1,2)),$U920,Holidays!$J$3:$J$937),
IF($T920&lt;DATEVALUE("10/1/20"&amp;RIGHT(BQ$1,2)),NETWORKDAYS(DATEVALUE("10/1/20"&amp;RIGHT(BQ$1,2)),DATEVALUE("9/30/20"&amp;RIGHT(BR$1,2)),Holidays!$J$3:$J$937),
IF($T920&gt;=DATEVALUE("10/1/20"&amp;RIGHT(BQ$1,2)),NETWORKDAYS($T920,DATEVALUE("9/30/20"&amp;RIGHT(BR$1,2)),Holidays!$J$3:$J$937),"")))),"")/(NETWORKDAYS($T920,$U920,Holidays!$J$3:$J$937)),0))</f>
        <v/>
      </c>
      <c r="BS920" s="87" t="str">
        <f>IF($Q920="","",IFERROR(IF(OR(AND($T920&gt;=DATEVALUE("10/1/20"&amp;RIGHT(BR$1,2)),$T920&lt;=DATEVALUE("9/30/20"&amp;RIGHT(BS$1,2))),AND($U920&gt;=DATEVALUE("10/1/20"&amp;RIGHT(BR$1,2)),$U920&lt;=DATEVALUE("9/30/20"&amp;RIGHT(BS$1,2))),AND($T920&lt;=DATEVALUE("10/1/20"&amp;RIGHT(BR$1,2)),$U920&gt;=DATEVALUE("9/30/20"&amp;RIGHT(BS$1,2)))),
IF(AND($T920&gt;=DATEVALUE("10/1/20"&amp;RIGHT(BR$1,2)),$U920&lt;=DATEVALUE("9/30/20"&amp;RIGHT(BS$1,2))),NETWORKDAYS($T920,$U920,Holidays!$J$3:$J$937),
IF(AND($T920&lt;DATEVALUE("10/1/20"&amp;RIGHT(BR$1,2)),$U920&lt;=DATEVALUE("9/30/20"&amp;RIGHT(BS$1,2))),NETWORKDAYS(DATEVALUE("10/1/20"&amp;RIGHT(BR$1,2)),$U920,Holidays!$J$3:$J$937),
IF($T920&lt;DATEVALUE("10/1/20"&amp;RIGHT(BR$1,2)),NETWORKDAYS(DATEVALUE("10/1/20"&amp;RIGHT(BR$1,2)),DATEVALUE("9/30/20"&amp;RIGHT(BS$1,2)),Holidays!$J$3:$J$937),
IF($T920&gt;=DATEVALUE("10/1/20"&amp;RIGHT(BR$1,2)),NETWORKDAYS($T920,DATEVALUE("9/30/20"&amp;RIGHT(BS$1,2)),Holidays!$J$3:$J$937),"")))),"")/(NETWORKDAYS($T920,$U920,Holidays!$J$3:$J$937)),0))</f>
        <v/>
      </c>
      <c r="BT920" s="87" t="str">
        <f>IF($Q920="","",IFERROR(IF(OR(AND($T920&gt;=DATEVALUE("10/1/20"&amp;RIGHT(BS$1,2)),$T920&lt;=DATEVALUE("9/30/20"&amp;RIGHT(BT$1,2))),AND($U920&gt;=DATEVALUE("10/1/20"&amp;RIGHT(BS$1,2)),$U920&lt;=DATEVALUE("9/30/20"&amp;RIGHT(BT$1,2))),AND($T920&lt;=DATEVALUE("10/1/20"&amp;RIGHT(BS$1,2)),$U920&gt;=DATEVALUE("9/30/20"&amp;RIGHT(BT$1,2)))),
IF(AND($T920&gt;=DATEVALUE("10/1/20"&amp;RIGHT(BS$1,2)),$U920&lt;=DATEVALUE("9/30/20"&amp;RIGHT(BT$1,2))),NETWORKDAYS($T920,$U920,Holidays!$J$3:$J$937),
IF(AND($T920&lt;DATEVALUE("10/1/20"&amp;RIGHT(BS$1,2)),$U920&lt;=DATEVALUE("9/30/20"&amp;RIGHT(BT$1,2))),NETWORKDAYS(DATEVALUE("10/1/20"&amp;RIGHT(BS$1,2)),$U920,Holidays!$J$3:$J$937),
IF($T920&lt;DATEVALUE("10/1/20"&amp;RIGHT(BS$1,2)),NETWORKDAYS(DATEVALUE("10/1/20"&amp;RIGHT(BS$1,2)),DATEVALUE("9/30/20"&amp;RIGHT(BT$1,2)),Holidays!$J$3:$J$937),
IF($T920&gt;=DATEVALUE("10/1/20"&amp;RIGHT(BS$1,2)),NETWORKDAYS($T920,DATEVALUE("9/30/20"&amp;RIGHT(BT$1,2)),Holidays!$J$3:$J$937),"")))),"")/(NETWORKDAYS($T920,$U920,Holidays!$J$3:$J$937)),0))</f>
        <v/>
      </c>
      <c r="BU920" s="87" t="str">
        <f>IF($Q920="","",IFERROR(IF(OR(AND($T920&gt;=DATEVALUE("10/1/20"&amp;RIGHT(BT$1,2)),$T920&lt;=DATEVALUE("9/30/20"&amp;RIGHT(BU$1,2))),AND($U920&gt;=DATEVALUE("10/1/20"&amp;RIGHT(BT$1,2)),$U920&lt;=DATEVALUE("9/30/20"&amp;RIGHT(BU$1,2))),AND($T920&lt;=DATEVALUE("10/1/20"&amp;RIGHT(BT$1,2)),$U920&gt;=DATEVALUE("9/30/20"&amp;RIGHT(BU$1,2)))),
IF(AND($T920&gt;=DATEVALUE("10/1/20"&amp;RIGHT(BT$1,2)),$U920&lt;=DATEVALUE("9/30/20"&amp;RIGHT(BU$1,2))),NETWORKDAYS($T920,$U920,Holidays!$J$3:$J$937),
IF(AND($T920&lt;DATEVALUE("10/1/20"&amp;RIGHT(BT$1,2)),$U920&lt;=DATEVALUE("9/30/20"&amp;RIGHT(BU$1,2))),NETWORKDAYS(DATEVALUE("10/1/20"&amp;RIGHT(BT$1,2)),$U920,Holidays!$J$3:$J$937),
IF($T920&lt;DATEVALUE("10/1/20"&amp;RIGHT(BT$1,2)),NETWORKDAYS(DATEVALUE("10/1/20"&amp;RIGHT(BT$1,2)),DATEVALUE("9/30/20"&amp;RIGHT(BU$1,2)),Holidays!$J$3:$J$937),
IF($T920&gt;=DATEVALUE("10/1/20"&amp;RIGHT(BT$1,2)),NETWORKDAYS($T920,DATEVALUE("9/30/20"&amp;RIGHT(BU$1,2)),Holidays!$J$3:$J$937),"")))),"")/(NETWORKDAYS($T920,$U920,Holidays!$J$3:$J$937)),0))</f>
        <v/>
      </c>
      <c r="BV920" s="87" t="str">
        <f>IF($Q920="","",IFERROR(IF(OR(AND($T920&gt;=DATEVALUE("10/1/20"&amp;RIGHT(BU$1,2)),$T920&lt;=DATEVALUE("9/30/20"&amp;RIGHT(BV$1,2))),AND($U920&gt;=DATEVALUE("10/1/20"&amp;RIGHT(BU$1,2)),$U920&lt;=DATEVALUE("9/30/20"&amp;RIGHT(BV$1,2))),AND($T920&lt;=DATEVALUE("10/1/20"&amp;RIGHT(BU$1,2)),$U920&gt;=DATEVALUE("9/30/20"&amp;RIGHT(BV$1,2)))),
IF(AND($T920&gt;=DATEVALUE("10/1/20"&amp;RIGHT(BU$1,2)),$U920&lt;=DATEVALUE("9/30/20"&amp;RIGHT(BV$1,2))),NETWORKDAYS($T920,$U920,Holidays!$J$3:$J$937),
IF(AND($T920&lt;DATEVALUE("10/1/20"&amp;RIGHT(BU$1,2)),$U920&lt;=DATEVALUE("9/30/20"&amp;RIGHT(BV$1,2))),NETWORKDAYS(DATEVALUE("10/1/20"&amp;RIGHT(BU$1,2)),$U920,Holidays!$J$3:$J$937),
IF($T920&lt;DATEVALUE("10/1/20"&amp;RIGHT(BU$1,2)),NETWORKDAYS(DATEVALUE("10/1/20"&amp;RIGHT(BU$1,2)),DATEVALUE("9/30/20"&amp;RIGHT(BV$1,2)),Holidays!$J$3:$J$937),
IF($T920&gt;=DATEVALUE("10/1/20"&amp;RIGHT(BU$1,2)),NETWORKDAYS($T920,DATEVALUE("9/30/20"&amp;RIGHT(BV$1,2)),Holidays!$J$3:$J$937),"")))),"")/(NETWORKDAYS($T920,$U920,Holidays!$J$3:$J$937)),0))</f>
        <v/>
      </c>
      <c r="BW920" s="87" t="str">
        <f>IF($Q920="","",IFERROR(IF(OR(AND($T920&gt;=DATEVALUE("10/1/20"&amp;RIGHT(BV$1,2)),$T920&lt;=DATEVALUE("9/30/20"&amp;RIGHT(BW$1,2))),AND($U920&gt;=DATEVALUE("10/1/20"&amp;RIGHT(BV$1,2)),$U920&lt;=DATEVALUE("9/30/20"&amp;RIGHT(BW$1,2))),AND($T920&lt;=DATEVALUE("10/1/20"&amp;RIGHT(BV$1,2)),$U920&gt;=DATEVALUE("9/30/20"&amp;RIGHT(BW$1,2)))),
IF(AND($T920&gt;=DATEVALUE("10/1/20"&amp;RIGHT(BV$1,2)),$U920&lt;=DATEVALUE("9/30/20"&amp;RIGHT(BW$1,2))),NETWORKDAYS($T920,$U920,Holidays!$J$3:$J$937),
IF(AND($T920&lt;DATEVALUE("10/1/20"&amp;RIGHT(BV$1,2)),$U920&lt;=DATEVALUE("9/30/20"&amp;RIGHT(BW$1,2))),NETWORKDAYS(DATEVALUE("10/1/20"&amp;RIGHT(BV$1,2)),$U920,Holidays!$J$3:$J$937),
IF($T920&lt;DATEVALUE("10/1/20"&amp;RIGHT(BV$1,2)),NETWORKDAYS(DATEVALUE("10/1/20"&amp;RIGHT(BV$1,2)),DATEVALUE("9/30/20"&amp;RIGHT(BW$1,2)),Holidays!$J$3:$J$937),
IF($T920&gt;=DATEVALUE("10/1/20"&amp;RIGHT(BV$1,2)),NETWORKDAYS($T920,DATEVALUE("9/30/20"&amp;RIGHT(BW$1,2)),Holidays!$J$3:$J$937),"")))),"")/(NETWORKDAYS($T920,$U920,Holidays!$J$3:$J$937)),0))</f>
        <v/>
      </c>
      <c r="BX920" s="87" t="str">
        <f>IF($Q920="","",IFERROR(IF(OR(AND($T920&gt;=DATEVALUE("10/1/20"&amp;RIGHT(BW$1,2)),$T920&lt;=DATEVALUE("9/30/20"&amp;RIGHT(BX$1,2))),AND($U920&gt;=DATEVALUE("10/1/20"&amp;RIGHT(BW$1,2)),$U920&lt;=DATEVALUE("9/30/20"&amp;RIGHT(BX$1,2))),AND($T920&lt;=DATEVALUE("10/1/20"&amp;RIGHT(BW$1,2)),$U920&gt;=DATEVALUE("9/30/20"&amp;RIGHT(BX$1,2)))),
IF(AND($T920&gt;=DATEVALUE("10/1/20"&amp;RIGHT(BW$1,2)),$U920&lt;=DATEVALUE("9/30/20"&amp;RIGHT(BX$1,2))),NETWORKDAYS($T920,$U920,Holidays!$J$3:$J$937),
IF(AND($T920&lt;DATEVALUE("10/1/20"&amp;RIGHT(BW$1,2)),$U920&lt;=DATEVALUE("9/30/20"&amp;RIGHT(BX$1,2))),NETWORKDAYS(DATEVALUE("10/1/20"&amp;RIGHT(BW$1,2)),$U920,Holidays!$J$3:$J$937),
IF($T920&lt;DATEVALUE("10/1/20"&amp;RIGHT(BW$1,2)),NETWORKDAYS(DATEVALUE("10/1/20"&amp;RIGHT(BW$1,2)),DATEVALUE("9/30/20"&amp;RIGHT(BX$1,2)),Holidays!$J$3:$J$937),
IF($T920&gt;=DATEVALUE("10/1/20"&amp;RIGHT(BW$1,2)),NETWORKDAYS($T920,DATEVALUE("9/30/20"&amp;RIGHT(BX$1,2)),Holidays!$J$3:$J$937),"")))),"")/(NETWORKDAYS($T920,$U920,Holidays!$J$3:$J$937)),0))</f>
        <v/>
      </c>
      <c r="BY920" s="87" t="str">
        <f>IF($Q920="","",IFERROR(IF(OR(AND($T920&gt;=DATEVALUE("10/1/20"&amp;RIGHT(BX$1,2)),$T920&lt;=DATEVALUE("9/30/20"&amp;RIGHT(BY$1,2))),AND($U920&gt;=DATEVALUE("10/1/20"&amp;RIGHT(BX$1,2)),$U920&lt;=DATEVALUE("9/30/20"&amp;RIGHT(BY$1,2))),AND($T920&lt;=DATEVALUE("10/1/20"&amp;RIGHT(BX$1,2)),$U920&gt;=DATEVALUE("9/30/20"&amp;RIGHT(BY$1,2)))),
IF(AND($T920&gt;=DATEVALUE("10/1/20"&amp;RIGHT(BX$1,2)),$U920&lt;=DATEVALUE("9/30/20"&amp;RIGHT(BY$1,2))),NETWORKDAYS($T920,$U920,Holidays!$J$3:$J$937),
IF(AND($T920&lt;DATEVALUE("10/1/20"&amp;RIGHT(BX$1,2)),$U920&lt;=DATEVALUE("9/30/20"&amp;RIGHT(BY$1,2))),NETWORKDAYS(DATEVALUE("10/1/20"&amp;RIGHT(BX$1,2)),$U920,Holidays!$J$3:$J$937),
IF($T920&lt;DATEVALUE("10/1/20"&amp;RIGHT(BX$1,2)),NETWORKDAYS(DATEVALUE("10/1/20"&amp;RIGHT(BX$1,2)),DATEVALUE("9/30/20"&amp;RIGHT(BY$1,2)),Holidays!$J$3:$J$937),
IF($T920&gt;=DATEVALUE("10/1/20"&amp;RIGHT(BX$1,2)),NETWORKDAYS($T920,DATEVALUE("9/30/20"&amp;RIGHT(BY$1,2)),Holidays!$J$3:$J$937),"")))),"")/(NETWORKDAYS($T920,$U920,Holidays!$J$3:$J$937)),0))</f>
        <v/>
      </c>
      <c r="BZ920" s="87" t="str">
        <f>IF($Q920="","",IFERROR(IF(OR(AND($T920&gt;=DATEVALUE("10/1/20"&amp;RIGHT(BY$1,2)),$T920&lt;=DATEVALUE("9/30/20"&amp;RIGHT(BZ$1,2))),AND($U920&gt;=DATEVALUE("10/1/20"&amp;RIGHT(BY$1,2)),$U920&lt;=DATEVALUE("9/30/20"&amp;RIGHT(BZ$1,2))),AND($T920&lt;=DATEVALUE("10/1/20"&amp;RIGHT(BY$1,2)),$U920&gt;=DATEVALUE("9/30/20"&amp;RIGHT(BZ$1,2)))),
IF(AND($T920&gt;=DATEVALUE("10/1/20"&amp;RIGHT(BY$1,2)),$U920&lt;=DATEVALUE("9/30/20"&amp;RIGHT(BZ$1,2))),NETWORKDAYS($T920,$U920,Holidays!$J$3:$J$937),
IF(AND($T920&lt;DATEVALUE("10/1/20"&amp;RIGHT(BY$1,2)),$U920&lt;=DATEVALUE("9/30/20"&amp;RIGHT(BZ$1,2))),NETWORKDAYS(DATEVALUE("10/1/20"&amp;RIGHT(BY$1,2)),$U920,Holidays!$J$3:$J$937),
IF($T920&lt;DATEVALUE("10/1/20"&amp;RIGHT(BY$1,2)),NETWORKDAYS(DATEVALUE("10/1/20"&amp;RIGHT(BY$1,2)),DATEVALUE("9/30/20"&amp;RIGHT(BZ$1,2)),Holidays!$J$3:$J$937),
IF($T920&gt;=DATEVALUE("10/1/20"&amp;RIGHT(BY$1,2)),NETWORKDAYS($T920,DATEVALUE("9/30/20"&amp;RIGHT(BZ$1,2)),Holidays!$J$3:$J$937),"")))),"")/(NETWORKDAYS($T920,$U920,Holidays!$J$3:$J$937)),0))</f>
        <v/>
      </c>
      <c r="CA920" s="87" t="str">
        <f>IF($Q920="","",IFERROR(IF(OR(AND($T920&gt;=DATEVALUE("10/1/20"&amp;RIGHT(BZ$1,2)),$T920&lt;=DATEVALUE("9/30/20"&amp;RIGHT(CA$1,2))),AND($U920&gt;=DATEVALUE("10/1/20"&amp;RIGHT(BZ$1,2)),$U920&lt;=DATEVALUE("9/30/20"&amp;RIGHT(CA$1,2))),AND($T920&lt;=DATEVALUE("10/1/20"&amp;RIGHT(BZ$1,2)),$U920&gt;=DATEVALUE("9/30/20"&amp;RIGHT(CA$1,2)))),
IF(AND($T920&gt;=DATEVALUE("10/1/20"&amp;RIGHT(BZ$1,2)),$U920&lt;=DATEVALUE("9/30/20"&amp;RIGHT(CA$1,2))),NETWORKDAYS($T920,$U920,Holidays!$J$3:$J$937),
IF(AND($T920&lt;DATEVALUE("10/1/20"&amp;RIGHT(BZ$1,2)),$U920&lt;=DATEVALUE("9/30/20"&amp;RIGHT(CA$1,2))),NETWORKDAYS(DATEVALUE("10/1/20"&amp;RIGHT(BZ$1,2)),$U920,Holidays!$J$3:$J$937),
IF($T920&lt;DATEVALUE("10/1/20"&amp;RIGHT(BZ$1,2)),NETWORKDAYS(DATEVALUE("10/1/20"&amp;RIGHT(BZ$1,2)),DATEVALUE("9/30/20"&amp;RIGHT(CA$1,2)),Holidays!$J$3:$J$937),
IF($T920&gt;=DATEVALUE("10/1/20"&amp;RIGHT(BZ$1,2)),NETWORKDAYS($T920,DATEVALUE("9/30/20"&amp;RIGHT(CA$1,2)),Holidays!$J$3:$J$937),"")))),"")/(NETWORKDAYS($T920,$U920,Holidays!$J$3:$J$937)),0))</f>
        <v/>
      </c>
      <c r="CB920" s="87" t="str">
        <f>IF($Q920="","",IFERROR(IF(OR(AND($T920&gt;=DATEVALUE("10/1/20"&amp;RIGHT(CA$1,2)),$T920&lt;=DATEVALUE("9/30/20"&amp;RIGHT(CB$1,2))),AND($U920&gt;=DATEVALUE("10/1/20"&amp;RIGHT(CA$1,2)),$U920&lt;=DATEVALUE("9/30/20"&amp;RIGHT(CB$1,2))),AND($T920&lt;=DATEVALUE("10/1/20"&amp;RIGHT(CA$1,2)),$U920&gt;=DATEVALUE("9/30/20"&amp;RIGHT(CB$1,2)))),
IF(AND($T920&gt;=DATEVALUE("10/1/20"&amp;RIGHT(CA$1,2)),$U920&lt;=DATEVALUE("9/30/20"&amp;RIGHT(CB$1,2))),NETWORKDAYS($T920,$U920,Holidays!$J$3:$J$937),
IF(AND($T920&lt;DATEVALUE("10/1/20"&amp;RIGHT(CA$1,2)),$U920&lt;=DATEVALUE("9/30/20"&amp;RIGHT(CB$1,2))),NETWORKDAYS(DATEVALUE("10/1/20"&amp;RIGHT(CA$1,2)),$U920,Holidays!$J$3:$J$937),
IF($T920&lt;DATEVALUE("10/1/20"&amp;RIGHT(CA$1,2)),NETWORKDAYS(DATEVALUE("10/1/20"&amp;RIGHT(CA$1,2)),DATEVALUE("9/30/20"&amp;RIGHT(CB$1,2)),Holidays!$J$3:$J$937),
IF($T920&gt;=DATEVALUE("10/1/20"&amp;RIGHT(CA$1,2)),NETWORKDAYS($T920,DATEVALUE("9/30/20"&amp;RIGHT(CB$1,2)),Holidays!$J$3:$J$937),"")))),"")/(NETWORKDAYS($T920,$U920,Holidays!$J$3:$J$937)),0))</f>
        <v/>
      </c>
    </row>
    <row r="921" spans="1:80">
      <c r="A921" s="97"/>
      <c r="B921" s="98" t="str">
        <f ca="1">IF(NOT($A921=""),OFFSET('WBS Reference &amp; User Procedure'!$A$1,MATCH($A921,'WBS Reference &amp; User Procedure'!$A:$A,0)-1,1),"")</f>
        <v/>
      </c>
      <c r="D921" s="97"/>
      <c r="T921" s="104" t="str">
        <f>IF(NOT(Q921=""),IF(NOT($S921=""),$S921,#REF!),"")</f>
        <v/>
      </c>
      <c r="U921" s="104" t="str">
        <f>IF(NOT(Q921=""),WORKDAY(T921,Q921,Holidays!$J$3:$J$937),"")</f>
        <v/>
      </c>
      <c r="V921" s="104"/>
      <c r="W921" s="104"/>
      <c r="X921" s="101" t="str">
        <f t="shared" si="197"/>
        <v/>
      </c>
      <c r="AL921" s="87" t="str">
        <f t="shared" ca="1" si="194"/>
        <v/>
      </c>
      <c r="AN921" s="87" t="str">
        <f t="shared" ca="1" si="206"/>
        <v/>
      </c>
      <c r="AO921" s="87" t="str">
        <f t="shared" ca="1" si="206"/>
        <v/>
      </c>
      <c r="AP921" s="87" t="str">
        <f t="shared" ca="1" si="206"/>
        <v/>
      </c>
      <c r="AQ921" s="87" t="str">
        <f t="shared" ca="1" si="206"/>
        <v/>
      </c>
      <c r="AR921" s="87" t="str">
        <f t="shared" ca="1" si="206"/>
        <v/>
      </c>
      <c r="AS921" s="87" t="str">
        <f t="shared" ca="1" si="206"/>
        <v/>
      </c>
      <c r="AT921" s="87" t="str">
        <f t="shared" ca="1" si="206"/>
        <v/>
      </c>
      <c r="AU921" s="87" t="str">
        <f t="shared" ca="1" si="206"/>
        <v/>
      </c>
      <c r="AV921" s="87" t="str">
        <f t="shared" ca="1" si="206"/>
        <v/>
      </c>
      <c r="AW921" s="87" t="str">
        <f t="shared" ca="1" si="206"/>
        <v/>
      </c>
      <c r="AX921" s="87" t="str">
        <f t="shared" ca="1" si="207"/>
        <v/>
      </c>
      <c r="AY921" s="87" t="str">
        <f t="shared" ca="1" si="207"/>
        <v/>
      </c>
      <c r="AZ921" s="87" t="str">
        <f t="shared" ca="1" si="207"/>
        <v/>
      </c>
      <c r="BA921" s="87" t="str">
        <f t="shared" ca="1" si="207"/>
        <v/>
      </c>
      <c r="BB921" s="87" t="str">
        <f t="shared" ca="1" si="207"/>
        <v/>
      </c>
      <c r="BC921" s="87" t="str">
        <f t="shared" ca="1" si="207"/>
        <v/>
      </c>
      <c r="BD921" s="87" t="str">
        <f t="shared" ca="1" si="207"/>
        <v/>
      </c>
      <c r="BE921" s="87" t="str">
        <f t="shared" ca="1" si="207"/>
        <v/>
      </c>
      <c r="BF921" s="87" t="str">
        <f t="shared" ca="1" si="207"/>
        <v/>
      </c>
      <c r="BG921" s="87" t="str">
        <f t="shared" ca="1" si="207"/>
        <v/>
      </c>
      <c r="BI921" s="87" t="str">
        <f>IF($Q921="","",IFERROR(IF(OR(AND($T921&gt;=DATEVALUE("10/1/20"&amp;RIGHT(BH$1,2)),$T921&lt;=DATEVALUE("9/30/20"&amp;RIGHT(BI$1,2))),AND($U921&gt;=DATEVALUE("10/1/20"&amp;RIGHT(BH$1,2)),$U921&lt;=DATEVALUE("9/30/20"&amp;RIGHT(BI$1,2))),AND($T921&lt;=DATEVALUE("10/1/20"&amp;RIGHT(BH$1,2)),$U921&gt;=DATEVALUE("9/30/20"&amp;RIGHT(BI$1,2)))),
IF(AND($T921&gt;=DATEVALUE("10/1/20"&amp;RIGHT(BH$1,2)),$U921&lt;=DATEVALUE("9/30/20"&amp;RIGHT(BI$1,2))),NETWORKDAYS($T921,$U921,Holidays!$J$3:$J$937),
IF(AND($T921&lt;DATEVALUE("10/1/20"&amp;RIGHT(BH$1,2)),$U921&lt;=DATEVALUE("9/30/20"&amp;RIGHT(BI$1,2))),NETWORKDAYS(DATEVALUE("10/1/20"&amp;RIGHT(BH$1,2)),$U921,Holidays!$J$3:$J$937),
IF($T921&lt;DATEVALUE("10/1/20"&amp;RIGHT(BH$1,2)),NETWORKDAYS(DATEVALUE("10/1/20"&amp;RIGHT(BH$1,2)),DATEVALUE("9/30/20"&amp;RIGHT(BI$1,2)),Holidays!$J$3:$J$937),
IF($T921&gt;=DATEVALUE("10/1/20"&amp;RIGHT(BH$1,2)),NETWORKDAYS($T921,DATEVALUE("9/30/20"&amp;RIGHT(BI$1,2)),Holidays!$J$3:$J$937),"")))),"")/(NETWORKDAYS($T921,$U921,Holidays!$J$3:$J$937)),0))</f>
        <v/>
      </c>
      <c r="BJ921" s="87" t="str">
        <f>IF($Q921="","",IFERROR(IF(OR(AND($T921&gt;=DATEVALUE("10/1/20"&amp;RIGHT(BI$1,2)),$T921&lt;=DATEVALUE("9/30/20"&amp;RIGHT(BJ$1,2))),AND($U921&gt;=DATEVALUE("10/1/20"&amp;RIGHT(BI$1,2)),$U921&lt;=DATEVALUE("9/30/20"&amp;RIGHT(BJ$1,2))),AND($T921&lt;=DATEVALUE("10/1/20"&amp;RIGHT(BI$1,2)),$U921&gt;=DATEVALUE("9/30/20"&amp;RIGHT(BJ$1,2)))),
IF(AND($T921&gt;=DATEVALUE("10/1/20"&amp;RIGHT(BI$1,2)),$U921&lt;=DATEVALUE("9/30/20"&amp;RIGHT(BJ$1,2))),NETWORKDAYS($T921,$U921,Holidays!$J$3:$J$937),
IF(AND($T921&lt;DATEVALUE("10/1/20"&amp;RIGHT(BI$1,2)),$U921&lt;=DATEVALUE("9/30/20"&amp;RIGHT(BJ$1,2))),NETWORKDAYS(DATEVALUE("10/1/20"&amp;RIGHT(BI$1,2)),$U921,Holidays!$J$3:$J$937),
IF($T921&lt;DATEVALUE("10/1/20"&amp;RIGHT(BI$1,2)),NETWORKDAYS(DATEVALUE("10/1/20"&amp;RIGHT(BI$1,2)),DATEVALUE("9/30/20"&amp;RIGHT(BJ$1,2)),Holidays!$J$3:$J$937),
IF($T921&gt;=DATEVALUE("10/1/20"&amp;RIGHT(BI$1,2)),NETWORKDAYS($T921,DATEVALUE("9/30/20"&amp;RIGHT(BJ$1,2)),Holidays!$J$3:$J$937),"")))),"")/(NETWORKDAYS($T921,$U921,Holidays!$J$3:$J$937)),0))</f>
        <v/>
      </c>
      <c r="BK921" s="87" t="str">
        <f>IF($Q921="","",IFERROR(IF(OR(AND($T921&gt;=DATEVALUE("10/1/20"&amp;RIGHT(BJ$1,2)),$T921&lt;=DATEVALUE("9/30/20"&amp;RIGHT(BK$1,2))),AND($U921&gt;=DATEVALUE("10/1/20"&amp;RIGHT(BJ$1,2)),$U921&lt;=DATEVALUE("9/30/20"&amp;RIGHT(BK$1,2))),AND($T921&lt;=DATEVALUE("10/1/20"&amp;RIGHT(BJ$1,2)),$U921&gt;=DATEVALUE("9/30/20"&amp;RIGHT(BK$1,2)))),
IF(AND($T921&gt;=DATEVALUE("10/1/20"&amp;RIGHT(BJ$1,2)),$U921&lt;=DATEVALUE("9/30/20"&amp;RIGHT(BK$1,2))),NETWORKDAYS($T921,$U921,Holidays!$J$3:$J$937),
IF(AND($T921&lt;DATEVALUE("10/1/20"&amp;RIGHT(BJ$1,2)),$U921&lt;=DATEVALUE("9/30/20"&amp;RIGHT(BK$1,2))),NETWORKDAYS(DATEVALUE("10/1/20"&amp;RIGHT(BJ$1,2)),$U921,Holidays!$J$3:$J$937),
IF($T921&lt;DATEVALUE("10/1/20"&amp;RIGHT(BJ$1,2)),NETWORKDAYS(DATEVALUE("10/1/20"&amp;RIGHT(BJ$1,2)),DATEVALUE("9/30/20"&amp;RIGHT(BK$1,2)),Holidays!$J$3:$J$937),
IF($T921&gt;=DATEVALUE("10/1/20"&amp;RIGHT(BJ$1,2)),NETWORKDAYS($T921,DATEVALUE("9/30/20"&amp;RIGHT(BK$1,2)),Holidays!$J$3:$J$937),"")))),"")/(NETWORKDAYS($T921,$U921,Holidays!$J$3:$J$937)),0))</f>
        <v/>
      </c>
      <c r="BL921" s="87" t="str">
        <f>IF($Q921="","",IFERROR(IF(OR(AND($T921&gt;=DATEVALUE("10/1/20"&amp;RIGHT(BK$1,2)),$T921&lt;=DATEVALUE("9/30/20"&amp;RIGHT(BL$1,2))),AND($U921&gt;=DATEVALUE("10/1/20"&amp;RIGHT(BK$1,2)),$U921&lt;=DATEVALUE("9/30/20"&amp;RIGHT(BL$1,2))),AND($T921&lt;=DATEVALUE("10/1/20"&amp;RIGHT(BK$1,2)),$U921&gt;=DATEVALUE("9/30/20"&amp;RIGHT(BL$1,2)))),
IF(AND($T921&gt;=DATEVALUE("10/1/20"&amp;RIGHT(BK$1,2)),$U921&lt;=DATEVALUE("9/30/20"&amp;RIGHT(BL$1,2))),NETWORKDAYS($T921,$U921,Holidays!$J$3:$J$937),
IF(AND($T921&lt;DATEVALUE("10/1/20"&amp;RIGHT(BK$1,2)),$U921&lt;=DATEVALUE("9/30/20"&amp;RIGHT(BL$1,2))),NETWORKDAYS(DATEVALUE("10/1/20"&amp;RIGHT(BK$1,2)),$U921,Holidays!$J$3:$J$937),
IF($T921&lt;DATEVALUE("10/1/20"&amp;RIGHT(BK$1,2)),NETWORKDAYS(DATEVALUE("10/1/20"&amp;RIGHT(BK$1,2)),DATEVALUE("9/30/20"&amp;RIGHT(BL$1,2)),Holidays!$J$3:$J$937),
IF($T921&gt;=DATEVALUE("10/1/20"&amp;RIGHT(BK$1,2)),NETWORKDAYS($T921,DATEVALUE("9/30/20"&amp;RIGHT(BL$1,2)),Holidays!$J$3:$J$937),"")))),"")/(NETWORKDAYS($T921,$U921,Holidays!$J$3:$J$937)),0))</f>
        <v/>
      </c>
      <c r="BM921" s="87" t="str">
        <f>IF($Q921="","",IFERROR(IF(OR(AND($T921&gt;=DATEVALUE("10/1/20"&amp;RIGHT(BL$1,2)),$T921&lt;=DATEVALUE("9/30/20"&amp;RIGHT(BM$1,2))),AND($U921&gt;=DATEVALUE("10/1/20"&amp;RIGHT(BL$1,2)),$U921&lt;=DATEVALUE("9/30/20"&amp;RIGHT(BM$1,2))),AND($T921&lt;=DATEVALUE("10/1/20"&amp;RIGHT(BL$1,2)),$U921&gt;=DATEVALUE("9/30/20"&amp;RIGHT(BM$1,2)))),
IF(AND($T921&gt;=DATEVALUE("10/1/20"&amp;RIGHT(BL$1,2)),$U921&lt;=DATEVALUE("9/30/20"&amp;RIGHT(BM$1,2))),NETWORKDAYS($T921,$U921,Holidays!$J$3:$J$937),
IF(AND($T921&lt;DATEVALUE("10/1/20"&amp;RIGHT(BL$1,2)),$U921&lt;=DATEVALUE("9/30/20"&amp;RIGHT(BM$1,2))),NETWORKDAYS(DATEVALUE("10/1/20"&amp;RIGHT(BL$1,2)),$U921,Holidays!$J$3:$J$937),
IF($T921&lt;DATEVALUE("10/1/20"&amp;RIGHT(BL$1,2)),NETWORKDAYS(DATEVALUE("10/1/20"&amp;RIGHT(BL$1,2)),DATEVALUE("9/30/20"&amp;RIGHT(BM$1,2)),Holidays!$J$3:$J$937),
IF($T921&gt;=DATEVALUE("10/1/20"&amp;RIGHT(BL$1,2)),NETWORKDAYS($T921,DATEVALUE("9/30/20"&amp;RIGHT(BM$1,2)),Holidays!$J$3:$J$937),"")))),"")/(NETWORKDAYS($T921,$U921,Holidays!$J$3:$J$937)),0))</f>
        <v/>
      </c>
      <c r="BN921" s="87" t="str">
        <f>IF($Q921="","",IFERROR(IF(OR(AND($T921&gt;=DATEVALUE("10/1/20"&amp;RIGHT(BM$1,2)),$T921&lt;=DATEVALUE("9/30/20"&amp;RIGHT(BN$1,2))),AND($U921&gt;=DATEVALUE("10/1/20"&amp;RIGHT(BM$1,2)),$U921&lt;=DATEVALUE("9/30/20"&amp;RIGHT(BN$1,2))),AND($T921&lt;=DATEVALUE("10/1/20"&amp;RIGHT(BM$1,2)),$U921&gt;=DATEVALUE("9/30/20"&amp;RIGHT(BN$1,2)))),
IF(AND($T921&gt;=DATEVALUE("10/1/20"&amp;RIGHT(BM$1,2)),$U921&lt;=DATEVALUE("9/30/20"&amp;RIGHT(BN$1,2))),NETWORKDAYS($T921,$U921,Holidays!$J$3:$J$937),
IF(AND($T921&lt;DATEVALUE("10/1/20"&amp;RIGHT(BM$1,2)),$U921&lt;=DATEVALUE("9/30/20"&amp;RIGHT(BN$1,2))),NETWORKDAYS(DATEVALUE("10/1/20"&amp;RIGHT(BM$1,2)),$U921,Holidays!$J$3:$J$937),
IF($T921&lt;DATEVALUE("10/1/20"&amp;RIGHT(BM$1,2)),NETWORKDAYS(DATEVALUE("10/1/20"&amp;RIGHT(BM$1,2)),DATEVALUE("9/30/20"&amp;RIGHT(BN$1,2)),Holidays!$J$3:$J$937),
IF($T921&gt;=DATEVALUE("10/1/20"&amp;RIGHT(BM$1,2)),NETWORKDAYS($T921,DATEVALUE("9/30/20"&amp;RIGHT(BN$1,2)),Holidays!$J$3:$J$937),"")))),"")/(NETWORKDAYS($T921,$U921,Holidays!$J$3:$J$937)),0))</f>
        <v/>
      </c>
      <c r="BO921" s="87" t="str">
        <f>IF($Q921="","",IFERROR(IF(OR(AND($T921&gt;=DATEVALUE("10/1/20"&amp;RIGHT(BN$1,2)),$T921&lt;=DATEVALUE("9/30/20"&amp;RIGHT(BO$1,2))),AND($U921&gt;=DATEVALUE("10/1/20"&amp;RIGHT(BN$1,2)),$U921&lt;=DATEVALUE("9/30/20"&amp;RIGHT(BO$1,2))),AND($T921&lt;=DATEVALUE("10/1/20"&amp;RIGHT(BN$1,2)),$U921&gt;=DATEVALUE("9/30/20"&amp;RIGHT(BO$1,2)))),
IF(AND($T921&gt;=DATEVALUE("10/1/20"&amp;RIGHT(BN$1,2)),$U921&lt;=DATEVALUE("9/30/20"&amp;RIGHT(BO$1,2))),NETWORKDAYS($T921,$U921,Holidays!$J$3:$J$937),
IF(AND($T921&lt;DATEVALUE("10/1/20"&amp;RIGHT(BN$1,2)),$U921&lt;=DATEVALUE("9/30/20"&amp;RIGHT(BO$1,2))),NETWORKDAYS(DATEVALUE("10/1/20"&amp;RIGHT(BN$1,2)),$U921,Holidays!$J$3:$J$937),
IF($T921&lt;DATEVALUE("10/1/20"&amp;RIGHT(BN$1,2)),NETWORKDAYS(DATEVALUE("10/1/20"&amp;RIGHT(BN$1,2)),DATEVALUE("9/30/20"&amp;RIGHT(BO$1,2)),Holidays!$J$3:$J$937),
IF($T921&gt;=DATEVALUE("10/1/20"&amp;RIGHT(BN$1,2)),NETWORKDAYS($T921,DATEVALUE("9/30/20"&amp;RIGHT(BO$1,2)),Holidays!$J$3:$J$937),"")))),"")/(NETWORKDAYS($T921,$U921,Holidays!$J$3:$J$937)),0))</f>
        <v/>
      </c>
      <c r="BP921" s="87" t="str">
        <f>IF($Q921="","",IFERROR(IF(OR(AND($T921&gt;=DATEVALUE("10/1/20"&amp;RIGHT(BO$1,2)),$T921&lt;=DATEVALUE("9/30/20"&amp;RIGHT(BP$1,2))),AND($U921&gt;=DATEVALUE("10/1/20"&amp;RIGHT(BO$1,2)),$U921&lt;=DATEVALUE("9/30/20"&amp;RIGHT(BP$1,2))),AND($T921&lt;=DATEVALUE("10/1/20"&amp;RIGHT(BO$1,2)),$U921&gt;=DATEVALUE("9/30/20"&amp;RIGHT(BP$1,2)))),
IF(AND($T921&gt;=DATEVALUE("10/1/20"&amp;RIGHT(BO$1,2)),$U921&lt;=DATEVALUE("9/30/20"&amp;RIGHT(BP$1,2))),NETWORKDAYS($T921,$U921,Holidays!$J$3:$J$937),
IF(AND($T921&lt;DATEVALUE("10/1/20"&amp;RIGHT(BO$1,2)),$U921&lt;=DATEVALUE("9/30/20"&amp;RIGHT(BP$1,2))),NETWORKDAYS(DATEVALUE("10/1/20"&amp;RIGHT(BO$1,2)),$U921,Holidays!$J$3:$J$937),
IF($T921&lt;DATEVALUE("10/1/20"&amp;RIGHT(BO$1,2)),NETWORKDAYS(DATEVALUE("10/1/20"&amp;RIGHT(BO$1,2)),DATEVALUE("9/30/20"&amp;RIGHT(BP$1,2)),Holidays!$J$3:$J$937),
IF($T921&gt;=DATEVALUE("10/1/20"&amp;RIGHT(BO$1,2)),NETWORKDAYS($T921,DATEVALUE("9/30/20"&amp;RIGHT(BP$1,2)),Holidays!$J$3:$J$937),"")))),"")/(NETWORKDAYS($T921,$U921,Holidays!$J$3:$J$937)),0))</f>
        <v/>
      </c>
      <c r="BQ921" s="87" t="str">
        <f>IF($Q921="","",IFERROR(IF(OR(AND($T921&gt;=DATEVALUE("10/1/20"&amp;RIGHT(BP$1,2)),$T921&lt;=DATEVALUE("9/30/20"&amp;RIGHT(BQ$1,2))),AND($U921&gt;=DATEVALUE("10/1/20"&amp;RIGHT(BP$1,2)),$U921&lt;=DATEVALUE("9/30/20"&amp;RIGHT(BQ$1,2))),AND($T921&lt;=DATEVALUE("10/1/20"&amp;RIGHT(BP$1,2)),$U921&gt;=DATEVALUE("9/30/20"&amp;RIGHT(BQ$1,2)))),
IF(AND($T921&gt;=DATEVALUE("10/1/20"&amp;RIGHT(BP$1,2)),$U921&lt;=DATEVALUE("9/30/20"&amp;RIGHT(BQ$1,2))),NETWORKDAYS($T921,$U921,Holidays!$J$3:$J$937),
IF(AND($T921&lt;DATEVALUE("10/1/20"&amp;RIGHT(BP$1,2)),$U921&lt;=DATEVALUE("9/30/20"&amp;RIGHT(BQ$1,2))),NETWORKDAYS(DATEVALUE("10/1/20"&amp;RIGHT(BP$1,2)),$U921,Holidays!$J$3:$J$937),
IF($T921&lt;DATEVALUE("10/1/20"&amp;RIGHT(BP$1,2)),NETWORKDAYS(DATEVALUE("10/1/20"&amp;RIGHT(BP$1,2)),DATEVALUE("9/30/20"&amp;RIGHT(BQ$1,2)),Holidays!$J$3:$J$937),
IF($T921&gt;=DATEVALUE("10/1/20"&amp;RIGHT(BP$1,2)),NETWORKDAYS($T921,DATEVALUE("9/30/20"&amp;RIGHT(BQ$1,2)),Holidays!$J$3:$J$937),"")))),"")/(NETWORKDAYS($T921,$U921,Holidays!$J$3:$J$937)),0))</f>
        <v/>
      </c>
      <c r="BR921" s="87" t="str">
        <f>IF($Q921="","",IFERROR(IF(OR(AND($T921&gt;=DATEVALUE("10/1/20"&amp;RIGHT(BQ$1,2)),$T921&lt;=DATEVALUE("9/30/20"&amp;RIGHT(BR$1,2))),AND($U921&gt;=DATEVALUE("10/1/20"&amp;RIGHT(BQ$1,2)),$U921&lt;=DATEVALUE("9/30/20"&amp;RIGHT(BR$1,2))),AND($T921&lt;=DATEVALUE("10/1/20"&amp;RIGHT(BQ$1,2)),$U921&gt;=DATEVALUE("9/30/20"&amp;RIGHT(BR$1,2)))),
IF(AND($T921&gt;=DATEVALUE("10/1/20"&amp;RIGHT(BQ$1,2)),$U921&lt;=DATEVALUE("9/30/20"&amp;RIGHT(BR$1,2))),NETWORKDAYS($T921,$U921,Holidays!$J$3:$J$937),
IF(AND($T921&lt;DATEVALUE("10/1/20"&amp;RIGHT(BQ$1,2)),$U921&lt;=DATEVALUE("9/30/20"&amp;RIGHT(BR$1,2))),NETWORKDAYS(DATEVALUE("10/1/20"&amp;RIGHT(BQ$1,2)),$U921,Holidays!$J$3:$J$937),
IF($T921&lt;DATEVALUE("10/1/20"&amp;RIGHT(BQ$1,2)),NETWORKDAYS(DATEVALUE("10/1/20"&amp;RIGHT(BQ$1,2)),DATEVALUE("9/30/20"&amp;RIGHT(BR$1,2)),Holidays!$J$3:$J$937),
IF($T921&gt;=DATEVALUE("10/1/20"&amp;RIGHT(BQ$1,2)),NETWORKDAYS($T921,DATEVALUE("9/30/20"&amp;RIGHT(BR$1,2)),Holidays!$J$3:$J$937),"")))),"")/(NETWORKDAYS($T921,$U921,Holidays!$J$3:$J$937)),0))</f>
        <v/>
      </c>
      <c r="BS921" s="87" t="str">
        <f>IF($Q921="","",IFERROR(IF(OR(AND($T921&gt;=DATEVALUE("10/1/20"&amp;RIGHT(BR$1,2)),$T921&lt;=DATEVALUE("9/30/20"&amp;RIGHT(BS$1,2))),AND($U921&gt;=DATEVALUE("10/1/20"&amp;RIGHT(BR$1,2)),$U921&lt;=DATEVALUE("9/30/20"&amp;RIGHT(BS$1,2))),AND($T921&lt;=DATEVALUE("10/1/20"&amp;RIGHT(BR$1,2)),$U921&gt;=DATEVALUE("9/30/20"&amp;RIGHT(BS$1,2)))),
IF(AND($T921&gt;=DATEVALUE("10/1/20"&amp;RIGHT(BR$1,2)),$U921&lt;=DATEVALUE("9/30/20"&amp;RIGHT(BS$1,2))),NETWORKDAYS($T921,$U921,Holidays!$J$3:$J$937),
IF(AND($T921&lt;DATEVALUE("10/1/20"&amp;RIGHT(BR$1,2)),$U921&lt;=DATEVALUE("9/30/20"&amp;RIGHT(BS$1,2))),NETWORKDAYS(DATEVALUE("10/1/20"&amp;RIGHT(BR$1,2)),$U921,Holidays!$J$3:$J$937),
IF($T921&lt;DATEVALUE("10/1/20"&amp;RIGHT(BR$1,2)),NETWORKDAYS(DATEVALUE("10/1/20"&amp;RIGHT(BR$1,2)),DATEVALUE("9/30/20"&amp;RIGHT(BS$1,2)),Holidays!$J$3:$J$937),
IF($T921&gt;=DATEVALUE("10/1/20"&amp;RIGHT(BR$1,2)),NETWORKDAYS($T921,DATEVALUE("9/30/20"&amp;RIGHT(BS$1,2)),Holidays!$J$3:$J$937),"")))),"")/(NETWORKDAYS($T921,$U921,Holidays!$J$3:$J$937)),0))</f>
        <v/>
      </c>
      <c r="BT921" s="87" t="str">
        <f>IF($Q921="","",IFERROR(IF(OR(AND($T921&gt;=DATEVALUE("10/1/20"&amp;RIGHT(BS$1,2)),$T921&lt;=DATEVALUE("9/30/20"&amp;RIGHT(BT$1,2))),AND($U921&gt;=DATEVALUE("10/1/20"&amp;RIGHT(BS$1,2)),$U921&lt;=DATEVALUE("9/30/20"&amp;RIGHT(BT$1,2))),AND($T921&lt;=DATEVALUE("10/1/20"&amp;RIGHT(BS$1,2)),$U921&gt;=DATEVALUE("9/30/20"&amp;RIGHT(BT$1,2)))),
IF(AND($T921&gt;=DATEVALUE("10/1/20"&amp;RIGHT(BS$1,2)),$U921&lt;=DATEVALUE("9/30/20"&amp;RIGHT(BT$1,2))),NETWORKDAYS($T921,$U921,Holidays!$J$3:$J$937),
IF(AND($T921&lt;DATEVALUE("10/1/20"&amp;RIGHT(BS$1,2)),$U921&lt;=DATEVALUE("9/30/20"&amp;RIGHT(BT$1,2))),NETWORKDAYS(DATEVALUE("10/1/20"&amp;RIGHT(BS$1,2)),$U921,Holidays!$J$3:$J$937),
IF($T921&lt;DATEVALUE("10/1/20"&amp;RIGHT(BS$1,2)),NETWORKDAYS(DATEVALUE("10/1/20"&amp;RIGHT(BS$1,2)),DATEVALUE("9/30/20"&amp;RIGHT(BT$1,2)),Holidays!$J$3:$J$937),
IF($T921&gt;=DATEVALUE("10/1/20"&amp;RIGHT(BS$1,2)),NETWORKDAYS($T921,DATEVALUE("9/30/20"&amp;RIGHT(BT$1,2)),Holidays!$J$3:$J$937),"")))),"")/(NETWORKDAYS($T921,$U921,Holidays!$J$3:$J$937)),0))</f>
        <v/>
      </c>
      <c r="BU921" s="87" t="str">
        <f>IF($Q921="","",IFERROR(IF(OR(AND($T921&gt;=DATEVALUE("10/1/20"&amp;RIGHT(BT$1,2)),$T921&lt;=DATEVALUE("9/30/20"&amp;RIGHT(BU$1,2))),AND($U921&gt;=DATEVALUE("10/1/20"&amp;RIGHT(BT$1,2)),$U921&lt;=DATEVALUE("9/30/20"&amp;RIGHT(BU$1,2))),AND($T921&lt;=DATEVALUE("10/1/20"&amp;RIGHT(BT$1,2)),$U921&gt;=DATEVALUE("9/30/20"&amp;RIGHT(BU$1,2)))),
IF(AND($T921&gt;=DATEVALUE("10/1/20"&amp;RIGHT(BT$1,2)),$U921&lt;=DATEVALUE("9/30/20"&amp;RIGHT(BU$1,2))),NETWORKDAYS($T921,$U921,Holidays!$J$3:$J$937),
IF(AND($T921&lt;DATEVALUE("10/1/20"&amp;RIGHT(BT$1,2)),$U921&lt;=DATEVALUE("9/30/20"&amp;RIGHT(BU$1,2))),NETWORKDAYS(DATEVALUE("10/1/20"&amp;RIGHT(BT$1,2)),$U921,Holidays!$J$3:$J$937),
IF($T921&lt;DATEVALUE("10/1/20"&amp;RIGHT(BT$1,2)),NETWORKDAYS(DATEVALUE("10/1/20"&amp;RIGHT(BT$1,2)),DATEVALUE("9/30/20"&amp;RIGHT(BU$1,2)),Holidays!$J$3:$J$937),
IF($T921&gt;=DATEVALUE("10/1/20"&amp;RIGHT(BT$1,2)),NETWORKDAYS($T921,DATEVALUE("9/30/20"&amp;RIGHT(BU$1,2)),Holidays!$J$3:$J$937),"")))),"")/(NETWORKDAYS($T921,$U921,Holidays!$J$3:$J$937)),0))</f>
        <v/>
      </c>
      <c r="BV921" s="87" t="str">
        <f>IF($Q921="","",IFERROR(IF(OR(AND($T921&gt;=DATEVALUE("10/1/20"&amp;RIGHT(BU$1,2)),$T921&lt;=DATEVALUE("9/30/20"&amp;RIGHT(BV$1,2))),AND($U921&gt;=DATEVALUE("10/1/20"&amp;RIGHT(BU$1,2)),$U921&lt;=DATEVALUE("9/30/20"&amp;RIGHT(BV$1,2))),AND($T921&lt;=DATEVALUE("10/1/20"&amp;RIGHT(BU$1,2)),$U921&gt;=DATEVALUE("9/30/20"&amp;RIGHT(BV$1,2)))),
IF(AND($T921&gt;=DATEVALUE("10/1/20"&amp;RIGHT(BU$1,2)),$U921&lt;=DATEVALUE("9/30/20"&amp;RIGHT(BV$1,2))),NETWORKDAYS($T921,$U921,Holidays!$J$3:$J$937),
IF(AND($T921&lt;DATEVALUE("10/1/20"&amp;RIGHT(BU$1,2)),$U921&lt;=DATEVALUE("9/30/20"&amp;RIGHT(BV$1,2))),NETWORKDAYS(DATEVALUE("10/1/20"&amp;RIGHT(BU$1,2)),$U921,Holidays!$J$3:$J$937),
IF($T921&lt;DATEVALUE("10/1/20"&amp;RIGHT(BU$1,2)),NETWORKDAYS(DATEVALUE("10/1/20"&amp;RIGHT(BU$1,2)),DATEVALUE("9/30/20"&amp;RIGHT(BV$1,2)),Holidays!$J$3:$J$937),
IF($T921&gt;=DATEVALUE("10/1/20"&amp;RIGHT(BU$1,2)),NETWORKDAYS($T921,DATEVALUE("9/30/20"&amp;RIGHT(BV$1,2)),Holidays!$J$3:$J$937),"")))),"")/(NETWORKDAYS($T921,$U921,Holidays!$J$3:$J$937)),0))</f>
        <v/>
      </c>
      <c r="BW921" s="87" t="str">
        <f>IF($Q921="","",IFERROR(IF(OR(AND($T921&gt;=DATEVALUE("10/1/20"&amp;RIGHT(BV$1,2)),$T921&lt;=DATEVALUE("9/30/20"&amp;RIGHT(BW$1,2))),AND($U921&gt;=DATEVALUE("10/1/20"&amp;RIGHT(BV$1,2)),$U921&lt;=DATEVALUE("9/30/20"&amp;RIGHT(BW$1,2))),AND($T921&lt;=DATEVALUE("10/1/20"&amp;RIGHT(BV$1,2)),$U921&gt;=DATEVALUE("9/30/20"&amp;RIGHT(BW$1,2)))),
IF(AND($T921&gt;=DATEVALUE("10/1/20"&amp;RIGHT(BV$1,2)),$U921&lt;=DATEVALUE("9/30/20"&amp;RIGHT(BW$1,2))),NETWORKDAYS($T921,$U921,Holidays!$J$3:$J$937),
IF(AND($T921&lt;DATEVALUE("10/1/20"&amp;RIGHT(BV$1,2)),$U921&lt;=DATEVALUE("9/30/20"&amp;RIGHT(BW$1,2))),NETWORKDAYS(DATEVALUE("10/1/20"&amp;RIGHT(BV$1,2)),$U921,Holidays!$J$3:$J$937),
IF($T921&lt;DATEVALUE("10/1/20"&amp;RIGHT(BV$1,2)),NETWORKDAYS(DATEVALUE("10/1/20"&amp;RIGHT(BV$1,2)),DATEVALUE("9/30/20"&amp;RIGHT(BW$1,2)),Holidays!$J$3:$J$937),
IF($T921&gt;=DATEVALUE("10/1/20"&amp;RIGHT(BV$1,2)),NETWORKDAYS($T921,DATEVALUE("9/30/20"&amp;RIGHT(BW$1,2)),Holidays!$J$3:$J$937),"")))),"")/(NETWORKDAYS($T921,$U921,Holidays!$J$3:$J$937)),0))</f>
        <v/>
      </c>
      <c r="BX921" s="87" t="str">
        <f>IF($Q921="","",IFERROR(IF(OR(AND($T921&gt;=DATEVALUE("10/1/20"&amp;RIGHT(BW$1,2)),$T921&lt;=DATEVALUE("9/30/20"&amp;RIGHT(BX$1,2))),AND($U921&gt;=DATEVALUE("10/1/20"&amp;RIGHT(BW$1,2)),$U921&lt;=DATEVALUE("9/30/20"&amp;RIGHT(BX$1,2))),AND($T921&lt;=DATEVALUE("10/1/20"&amp;RIGHT(BW$1,2)),$U921&gt;=DATEVALUE("9/30/20"&amp;RIGHT(BX$1,2)))),
IF(AND($T921&gt;=DATEVALUE("10/1/20"&amp;RIGHT(BW$1,2)),$U921&lt;=DATEVALUE("9/30/20"&amp;RIGHT(BX$1,2))),NETWORKDAYS($T921,$U921,Holidays!$J$3:$J$937),
IF(AND($T921&lt;DATEVALUE("10/1/20"&amp;RIGHT(BW$1,2)),$U921&lt;=DATEVALUE("9/30/20"&amp;RIGHT(BX$1,2))),NETWORKDAYS(DATEVALUE("10/1/20"&amp;RIGHT(BW$1,2)),$U921,Holidays!$J$3:$J$937),
IF($T921&lt;DATEVALUE("10/1/20"&amp;RIGHT(BW$1,2)),NETWORKDAYS(DATEVALUE("10/1/20"&amp;RIGHT(BW$1,2)),DATEVALUE("9/30/20"&amp;RIGHT(BX$1,2)),Holidays!$J$3:$J$937),
IF($T921&gt;=DATEVALUE("10/1/20"&amp;RIGHT(BW$1,2)),NETWORKDAYS($T921,DATEVALUE("9/30/20"&amp;RIGHT(BX$1,2)),Holidays!$J$3:$J$937),"")))),"")/(NETWORKDAYS($T921,$U921,Holidays!$J$3:$J$937)),0))</f>
        <v/>
      </c>
      <c r="BY921" s="87" t="str">
        <f>IF($Q921="","",IFERROR(IF(OR(AND($T921&gt;=DATEVALUE("10/1/20"&amp;RIGHT(BX$1,2)),$T921&lt;=DATEVALUE("9/30/20"&amp;RIGHT(BY$1,2))),AND($U921&gt;=DATEVALUE("10/1/20"&amp;RIGHT(BX$1,2)),$U921&lt;=DATEVALUE("9/30/20"&amp;RIGHT(BY$1,2))),AND($T921&lt;=DATEVALUE("10/1/20"&amp;RIGHT(BX$1,2)),$U921&gt;=DATEVALUE("9/30/20"&amp;RIGHT(BY$1,2)))),
IF(AND($T921&gt;=DATEVALUE("10/1/20"&amp;RIGHT(BX$1,2)),$U921&lt;=DATEVALUE("9/30/20"&amp;RIGHT(BY$1,2))),NETWORKDAYS($T921,$U921,Holidays!$J$3:$J$937),
IF(AND($T921&lt;DATEVALUE("10/1/20"&amp;RIGHT(BX$1,2)),$U921&lt;=DATEVALUE("9/30/20"&amp;RIGHT(BY$1,2))),NETWORKDAYS(DATEVALUE("10/1/20"&amp;RIGHT(BX$1,2)),$U921,Holidays!$J$3:$J$937),
IF($T921&lt;DATEVALUE("10/1/20"&amp;RIGHT(BX$1,2)),NETWORKDAYS(DATEVALUE("10/1/20"&amp;RIGHT(BX$1,2)),DATEVALUE("9/30/20"&amp;RIGHT(BY$1,2)),Holidays!$J$3:$J$937),
IF($T921&gt;=DATEVALUE("10/1/20"&amp;RIGHT(BX$1,2)),NETWORKDAYS($T921,DATEVALUE("9/30/20"&amp;RIGHT(BY$1,2)),Holidays!$J$3:$J$937),"")))),"")/(NETWORKDAYS($T921,$U921,Holidays!$J$3:$J$937)),0))</f>
        <v/>
      </c>
      <c r="BZ921" s="87" t="str">
        <f>IF($Q921="","",IFERROR(IF(OR(AND($T921&gt;=DATEVALUE("10/1/20"&amp;RIGHT(BY$1,2)),$T921&lt;=DATEVALUE("9/30/20"&amp;RIGHT(BZ$1,2))),AND($U921&gt;=DATEVALUE("10/1/20"&amp;RIGHT(BY$1,2)),$U921&lt;=DATEVALUE("9/30/20"&amp;RIGHT(BZ$1,2))),AND($T921&lt;=DATEVALUE("10/1/20"&amp;RIGHT(BY$1,2)),$U921&gt;=DATEVALUE("9/30/20"&amp;RIGHT(BZ$1,2)))),
IF(AND($T921&gt;=DATEVALUE("10/1/20"&amp;RIGHT(BY$1,2)),$U921&lt;=DATEVALUE("9/30/20"&amp;RIGHT(BZ$1,2))),NETWORKDAYS($T921,$U921,Holidays!$J$3:$J$937),
IF(AND($T921&lt;DATEVALUE("10/1/20"&amp;RIGHT(BY$1,2)),$U921&lt;=DATEVALUE("9/30/20"&amp;RIGHT(BZ$1,2))),NETWORKDAYS(DATEVALUE("10/1/20"&amp;RIGHT(BY$1,2)),$U921,Holidays!$J$3:$J$937),
IF($T921&lt;DATEVALUE("10/1/20"&amp;RIGHT(BY$1,2)),NETWORKDAYS(DATEVALUE("10/1/20"&amp;RIGHT(BY$1,2)),DATEVALUE("9/30/20"&amp;RIGHT(BZ$1,2)),Holidays!$J$3:$J$937),
IF($T921&gt;=DATEVALUE("10/1/20"&amp;RIGHT(BY$1,2)),NETWORKDAYS($T921,DATEVALUE("9/30/20"&amp;RIGHT(BZ$1,2)),Holidays!$J$3:$J$937),"")))),"")/(NETWORKDAYS($T921,$U921,Holidays!$J$3:$J$937)),0))</f>
        <v/>
      </c>
      <c r="CA921" s="87" t="str">
        <f>IF($Q921="","",IFERROR(IF(OR(AND($T921&gt;=DATEVALUE("10/1/20"&amp;RIGHT(BZ$1,2)),$T921&lt;=DATEVALUE("9/30/20"&amp;RIGHT(CA$1,2))),AND($U921&gt;=DATEVALUE("10/1/20"&amp;RIGHT(BZ$1,2)),$U921&lt;=DATEVALUE("9/30/20"&amp;RIGHT(CA$1,2))),AND($T921&lt;=DATEVALUE("10/1/20"&amp;RIGHT(BZ$1,2)),$U921&gt;=DATEVALUE("9/30/20"&amp;RIGHT(CA$1,2)))),
IF(AND($T921&gt;=DATEVALUE("10/1/20"&amp;RIGHT(BZ$1,2)),$U921&lt;=DATEVALUE("9/30/20"&amp;RIGHT(CA$1,2))),NETWORKDAYS($T921,$U921,Holidays!$J$3:$J$937),
IF(AND($T921&lt;DATEVALUE("10/1/20"&amp;RIGHT(BZ$1,2)),$U921&lt;=DATEVALUE("9/30/20"&amp;RIGHT(CA$1,2))),NETWORKDAYS(DATEVALUE("10/1/20"&amp;RIGHT(BZ$1,2)),$U921,Holidays!$J$3:$J$937),
IF($T921&lt;DATEVALUE("10/1/20"&amp;RIGHT(BZ$1,2)),NETWORKDAYS(DATEVALUE("10/1/20"&amp;RIGHT(BZ$1,2)),DATEVALUE("9/30/20"&amp;RIGHT(CA$1,2)),Holidays!$J$3:$J$937),
IF($T921&gt;=DATEVALUE("10/1/20"&amp;RIGHT(BZ$1,2)),NETWORKDAYS($T921,DATEVALUE("9/30/20"&amp;RIGHT(CA$1,2)),Holidays!$J$3:$J$937),"")))),"")/(NETWORKDAYS($T921,$U921,Holidays!$J$3:$J$937)),0))</f>
        <v/>
      </c>
      <c r="CB921" s="87" t="str">
        <f>IF($Q921="","",IFERROR(IF(OR(AND($T921&gt;=DATEVALUE("10/1/20"&amp;RIGHT(CA$1,2)),$T921&lt;=DATEVALUE("9/30/20"&amp;RIGHT(CB$1,2))),AND($U921&gt;=DATEVALUE("10/1/20"&amp;RIGHT(CA$1,2)),$U921&lt;=DATEVALUE("9/30/20"&amp;RIGHT(CB$1,2))),AND($T921&lt;=DATEVALUE("10/1/20"&amp;RIGHT(CA$1,2)),$U921&gt;=DATEVALUE("9/30/20"&amp;RIGHT(CB$1,2)))),
IF(AND($T921&gt;=DATEVALUE("10/1/20"&amp;RIGHT(CA$1,2)),$U921&lt;=DATEVALUE("9/30/20"&amp;RIGHT(CB$1,2))),NETWORKDAYS($T921,$U921,Holidays!$J$3:$J$937),
IF(AND($T921&lt;DATEVALUE("10/1/20"&amp;RIGHT(CA$1,2)),$U921&lt;=DATEVALUE("9/30/20"&amp;RIGHT(CB$1,2))),NETWORKDAYS(DATEVALUE("10/1/20"&amp;RIGHT(CA$1,2)),$U921,Holidays!$J$3:$J$937),
IF($T921&lt;DATEVALUE("10/1/20"&amp;RIGHT(CA$1,2)),NETWORKDAYS(DATEVALUE("10/1/20"&amp;RIGHT(CA$1,2)),DATEVALUE("9/30/20"&amp;RIGHT(CB$1,2)),Holidays!$J$3:$J$937),
IF($T921&gt;=DATEVALUE("10/1/20"&amp;RIGHT(CA$1,2)),NETWORKDAYS($T921,DATEVALUE("9/30/20"&amp;RIGHT(CB$1,2)),Holidays!$J$3:$J$937),"")))),"")/(NETWORKDAYS($T921,$U921,Holidays!$J$3:$J$937)),0))</f>
        <v/>
      </c>
    </row>
    <row r="922" spans="1:80">
      <c r="A922" s="97"/>
      <c r="B922" s="98" t="str">
        <f ca="1">IF(NOT($A922=""),OFFSET('WBS Reference &amp; User Procedure'!$A$1,MATCH($A922,'WBS Reference &amp; User Procedure'!$A:$A,0)-1,1),"")</f>
        <v/>
      </c>
      <c r="D922" s="97"/>
      <c r="T922" s="104" t="str">
        <f>IF(NOT(Q922=""),IF(NOT($S922=""),$S922,#REF!),"")</f>
        <v/>
      </c>
      <c r="U922" s="104" t="str">
        <f>IF(NOT(Q922=""),WORKDAY(T922,Q922,Holidays!$J$3:$J$937),"")</f>
        <v/>
      </c>
      <c r="V922" s="104"/>
      <c r="W922" s="104"/>
      <c r="X922" s="101" t="str">
        <f t="shared" si="197"/>
        <v/>
      </c>
      <c r="AL922" s="87" t="str">
        <f t="shared" ca="1" si="194"/>
        <v/>
      </c>
      <c r="AN922" s="87" t="str">
        <f t="shared" ca="1" si="206"/>
        <v/>
      </c>
      <c r="AO922" s="87" t="str">
        <f t="shared" ca="1" si="206"/>
        <v/>
      </c>
      <c r="AP922" s="87" t="str">
        <f t="shared" ca="1" si="206"/>
        <v/>
      </c>
      <c r="AQ922" s="87" t="str">
        <f t="shared" ca="1" si="206"/>
        <v/>
      </c>
      <c r="AR922" s="87" t="str">
        <f t="shared" ca="1" si="206"/>
        <v/>
      </c>
      <c r="AS922" s="87" t="str">
        <f t="shared" ca="1" si="206"/>
        <v/>
      </c>
      <c r="AT922" s="87" t="str">
        <f t="shared" ca="1" si="206"/>
        <v/>
      </c>
      <c r="AU922" s="87" t="str">
        <f t="shared" ca="1" si="206"/>
        <v/>
      </c>
      <c r="AV922" s="87" t="str">
        <f t="shared" ca="1" si="206"/>
        <v/>
      </c>
      <c r="AW922" s="87" t="str">
        <f t="shared" ca="1" si="206"/>
        <v/>
      </c>
      <c r="AX922" s="87" t="str">
        <f t="shared" ca="1" si="207"/>
        <v/>
      </c>
      <c r="AY922" s="87" t="str">
        <f t="shared" ca="1" si="207"/>
        <v/>
      </c>
      <c r="AZ922" s="87" t="str">
        <f t="shared" ca="1" si="207"/>
        <v/>
      </c>
      <c r="BA922" s="87" t="str">
        <f t="shared" ca="1" si="207"/>
        <v/>
      </c>
      <c r="BB922" s="87" t="str">
        <f t="shared" ca="1" si="207"/>
        <v/>
      </c>
      <c r="BC922" s="87" t="str">
        <f t="shared" ca="1" si="207"/>
        <v/>
      </c>
      <c r="BD922" s="87" t="str">
        <f t="shared" ca="1" si="207"/>
        <v/>
      </c>
      <c r="BE922" s="87" t="str">
        <f t="shared" ca="1" si="207"/>
        <v/>
      </c>
      <c r="BF922" s="87" t="str">
        <f t="shared" ca="1" si="207"/>
        <v/>
      </c>
      <c r="BG922" s="87" t="str">
        <f t="shared" ca="1" si="207"/>
        <v/>
      </c>
      <c r="BI922" s="87" t="str">
        <f>IF($Q922="","",IFERROR(IF(OR(AND($T922&gt;=DATEVALUE("10/1/20"&amp;RIGHT(BH$1,2)),$T922&lt;=DATEVALUE("9/30/20"&amp;RIGHT(BI$1,2))),AND($U922&gt;=DATEVALUE("10/1/20"&amp;RIGHT(BH$1,2)),$U922&lt;=DATEVALUE("9/30/20"&amp;RIGHT(BI$1,2))),AND($T922&lt;=DATEVALUE("10/1/20"&amp;RIGHT(BH$1,2)),$U922&gt;=DATEVALUE("9/30/20"&amp;RIGHT(BI$1,2)))),
IF(AND($T922&gt;=DATEVALUE("10/1/20"&amp;RIGHT(BH$1,2)),$U922&lt;=DATEVALUE("9/30/20"&amp;RIGHT(BI$1,2))),NETWORKDAYS($T922,$U922,Holidays!$J$3:$J$937),
IF(AND($T922&lt;DATEVALUE("10/1/20"&amp;RIGHT(BH$1,2)),$U922&lt;=DATEVALUE("9/30/20"&amp;RIGHT(BI$1,2))),NETWORKDAYS(DATEVALUE("10/1/20"&amp;RIGHT(BH$1,2)),$U922,Holidays!$J$3:$J$937),
IF($T922&lt;DATEVALUE("10/1/20"&amp;RIGHT(BH$1,2)),NETWORKDAYS(DATEVALUE("10/1/20"&amp;RIGHT(BH$1,2)),DATEVALUE("9/30/20"&amp;RIGHT(BI$1,2)),Holidays!$J$3:$J$937),
IF($T922&gt;=DATEVALUE("10/1/20"&amp;RIGHT(BH$1,2)),NETWORKDAYS($T922,DATEVALUE("9/30/20"&amp;RIGHT(BI$1,2)),Holidays!$J$3:$J$937),"")))),"")/(NETWORKDAYS($T922,$U922,Holidays!$J$3:$J$937)),0))</f>
        <v/>
      </c>
      <c r="BJ922" s="87" t="str">
        <f>IF($Q922="","",IFERROR(IF(OR(AND($T922&gt;=DATEVALUE("10/1/20"&amp;RIGHT(BI$1,2)),$T922&lt;=DATEVALUE("9/30/20"&amp;RIGHT(BJ$1,2))),AND($U922&gt;=DATEVALUE("10/1/20"&amp;RIGHT(BI$1,2)),$U922&lt;=DATEVALUE("9/30/20"&amp;RIGHT(BJ$1,2))),AND($T922&lt;=DATEVALUE("10/1/20"&amp;RIGHT(BI$1,2)),$U922&gt;=DATEVALUE("9/30/20"&amp;RIGHT(BJ$1,2)))),
IF(AND($T922&gt;=DATEVALUE("10/1/20"&amp;RIGHT(BI$1,2)),$U922&lt;=DATEVALUE("9/30/20"&amp;RIGHT(BJ$1,2))),NETWORKDAYS($T922,$U922,Holidays!$J$3:$J$937),
IF(AND($T922&lt;DATEVALUE("10/1/20"&amp;RIGHT(BI$1,2)),$U922&lt;=DATEVALUE("9/30/20"&amp;RIGHT(BJ$1,2))),NETWORKDAYS(DATEVALUE("10/1/20"&amp;RIGHT(BI$1,2)),$U922,Holidays!$J$3:$J$937),
IF($T922&lt;DATEVALUE("10/1/20"&amp;RIGHT(BI$1,2)),NETWORKDAYS(DATEVALUE("10/1/20"&amp;RIGHT(BI$1,2)),DATEVALUE("9/30/20"&amp;RIGHT(BJ$1,2)),Holidays!$J$3:$J$937),
IF($T922&gt;=DATEVALUE("10/1/20"&amp;RIGHT(BI$1,2)),NETWORKDAYS($T922,DATEVALUE("9/30/20"&amp;RIGHT(BJ$1,2)),Holidays!$J$3:$J$937),"")))),"")/(NETWORKDAYS($T922,$U922,Holidays!$J$3:$J$937)),0))</f>
        <v/>
      </c>
      <c r="BK922" s="87" t="str">
        <f>IF($Q922="","",IFERROR(IF(OR(AND($T922&gt;=DATEVALUE("10/1/20"&amp;RIGHT(BJ$1,2)),$T922&lt;=DATEVALUE("9/30/20"&amp;RIGHT(BK$1,2))),AND($U922&gt;=DATEVALUE("10/1/20"&amp;RIGHT(BJ$1,2)),$U922&lt;=DATEVALUE("9/30/20"&amp;RIGHT(BK$1,2))),AND($T922&lt;=DATEVALUE("10/1/20"&amp;RIGHT(BJ$1,2)),$U922&gt;=DATEVALUE("9/30/20"&amp;RIGHT(BK$1,2)))),
IF(AND($T922&gt;=DATEVALUE("10/1/20"&amp;RIGHT(BJ$1,2)),$U922&lt;=DATEVALUE("9/30/20"&amp;RIGHT(BK$1,2))),NETWORKDAYS($T922,$U922,Holidays!$J$3:$J$937),
IF(AND($T922&lt;DATEVALUE("10/1/20"&amp;RIGHT(BJ$1,2)),$U922&lt;=DATEVALUE("9/30/20"&amp;RIGHT(BK$1,2))),NETWORKDAYS(DATEVALUE("10/1/20"&amp;RIGHT(BJ$1,2)),$U922,Holidays!$J$3:$J$937),
IF($T922&lt;DATEVALUE("10/1/20"&amp;RIGHT(BJ$1,2)),NETWORKDAYS(DATEVALUE("10/1/20"&amp;RIGHT(BJ$1,2)),DATEVALUE("9/30/20"&amp;RIGHT(BK$1,2)),Holidays!$J$3:$J$937),
IF($T922&gt;=DATEVALUE("10/1/20"&amp;RIGHT(BJ$1,2)),NETWORKDAYS($T922,DATEVALUE("9/30/20"&amp;RIGHT(BK$1,2)),Holidays!$J$3:$J$937),"")))),"")/(NETWORKDAYS($T922,$U922,Holidays!$J$3:$J$937)),0))</f>
        <v/>
      </c>
      <c r="BL922" s="87" t="str">
        <f>IF($Q922="","",IFERROR(IF(OR(AND($T922&gt;=DATEVALUE("10/1/20"&amp;RIGHT(BK$1,2)),$T922&lt;=DATEVALUE("9/30/20"&amp;RIGHT(BL$1,2))),AND($U922&gt;=DATEVALUE("10/1/20"&amp;RIGHT(BK$1,2)),$U922&lt;=DATEVALUE("9/30/20"&amp;RIGHT(BL$1,2))),AND($T922&lt;=DATEVALUE("10/1/20"&amp;RIGHT(BK$1,2)),$U922&gt;=DATEVALUE("9/30/20"&amp;RIGHT(BL$1,2)))),
IF(AND($T922&gt;=DATEVALUE("10/1/20"&amp;RIGHT(BK$1,2)),$U922&lt;=DATEVALUE("9/30/20"&amp;RIGHT(BL$1,2))),NETWORKDAYS($T922,$U922,Holidays!$J$3:$J$937),
IF(AND($T922&lt;DATEVALUE("10/1/20"&amp;RIGHT(BK$1,2)),$U922&lt;=DATEVALUE("9/30/20"&amp;RIGHT(BL$1,2))),NETWORKDAYS(DATEVALUE("10/1/20"&amp;RIGHT(BK$1,2)),$U922,Holidays!$J$3:$J$937),
IF($T922&lt;DATEVALUE("10/1/20"&amp;RIGHT(BK$1,2)),NETWORKDAYS(DATEVALUE("10/1/20"&amp;RIGHT(BK$1,2)),DATEVALUE("9/30/20"&amp;RIGHT(BL$1,2)),Holidays!$J$3:$J$937),
IF($T922&gt;=DATEVALUE("10/1/20"&amp;RIGHT(BK$1,2)),NETWORKDAYS($T922,DATEVALUE("9/30/20"&amp;RIGHT(BL$1,2)),Holidays!$J$3:$J$937),"")))),"")/(NETWORKDAYS($T922,$U922,Holidays!$J$3:$J$937)),0))</f>
        <v/>
      </c>
      <c r="BM922" s="87" t="str">
        <f>IF($Q922="","",IFERROR(IF(OR(AND($T922&gt;=DATEVALUE("10/1/20"&amp;RIGHT(BL$1,2)),$T922&lt;=DATEVALUE("9/30/20"&amp;RIGHT(BM$1,2))),AND($U922&gt;=DATEVALUE("10/1/20"&amp;RIGHT(BL$1,2)),$U922&lt;=DATEVALUE("9/30/20"&amp;RIGHT(BM$1,2))),AND($T922&lt;=DATEVALUE("10/1/20"&amp;RIGHT(BL$1,2)),$U922&gt;=DATEVALUE("9/30/20"&amp;RIGHT(BM$1,2)))),
IF(AND($T922&gt;=DATEVALUE("10/1/20"&amp;RIGHT(BL$1,2)),$U922&lt;=DATEVALUE("9/30/20"&amp;RIGHT(BM$1,2))),NETWORKDAYS($T922,$U922,Holidays!$J$3:$J$937),
IF(AND($T922&lt;DATEVALUE("10/1/20"&amp;RIGHT(BL$1,2)),$U922&lt;=DATEVALUE("9/30/20"&amp;RIGHT(BM$1,2))),NETWORKDAYS(DATEVALUE("10/1/20"&amp;RIGHT(BL$1,2)),$U922,Holidays!$J$3:$J$937),
IF($T922&lt;DATEVALUE("10/1/20"&amp;RIGHT(BL$1,2)),NETWORKDAYS(DATEVALUE("10/1/20"&amp;RIGHT(BL$1,2)),DATEVALUE("9/30/20"&amp;RIGHT(BM$1,2)),Holidays!$J$3:$J$937),
IF($T922&gt;=DATEVALUE("10/1/20"&amp;RIGHT(BL$1,2)),NETWORKDAYS($T922,DATEVALUE("9/30/20"&amp;RIGHT(BM$1,2)),Holidays!$J$3:$J$937),"")))),"")/(NETWORKDAYS($T922,$U922,Holidays!$J$3:$J$937)),0))</f>
        <v/>
      </c>
      <c r="BN922" s="87" t="str">
        <f>IF($Q922="","",IFERROR(IF(OR(AND($T922&gt;=DATEVALUE("10/1/20"&amp;RIGHT(BM$1,2)),$T922&lt;=DATEVALUE("9/30/20"&amp;RIGHT(BN$1,2))),AND($U922&gt;=DATEVALUE("10/1/20"&amp;RIGHT(BM$1,2)),$U922&lt;=DATEVALUE("9/30/20"&amp;RIGHT(BN$1,2))),AND($T922&lt;=DATEVALUE("10/1/20"&amp;RIGHT(BM$1,2)),$U922&gt;=DATEVALUE("9/30/20"&amp;RIGHT(BN$1,2)))),
IF(AND($T922&gt;=DATEVALUE("10/1/20"&amp;RIGHT(BM$1,2)),$U922&lt;=DATEVALUE("9/30/20"&amp;RIGHT(BN$1,2))),NETWORKDAYS($T922,$U922,Holidays!$J$3:$J$937),
IF(AND($T922&lt;DATEVALUE("10/1/20"&amp;RIGHT(BM$1,2)),$U922&lt;=DATEVALUE("9/30/20"&amp;RIGHT(BN$1,2))),NETWORKDAYS(DATEVALUE("10/1/20"&amp;RIGHT(BM$1,2)),$U922,Holidays!$J$3:$J$937),
IF($T922&lt;DATEVALUE("10/1/20"&amp;RIGHT(BM$1,2)),NETWORKDAYS(DATEVALUE("10/1/20"&amp;RIGHT(BM$1,2)),DATEVALUE("9/30/20"&amp;RIGHT(BN$1,2)),Holidays!$J$3:$J$937),
IF($T922&gt;=DATEVALUE("10/1/20"&amp;RIGHT(BM$1,2)),NETWORKDAYS($T922,DATEVALUE("9/30/20"&amp;RIGHT(BN$1,2)),Holidays!$J$3:$J$937),"")))),"")/(NETWORKDAYS($T922,$U922,Holidays!$J$3:$J$937)),0))</f>
        <v/>
      </c>
      <c r="BO922" s="87" t="str">
        <f>IF($Q922="","",IFERROR(IF(OR(AND($T922&gt;=DATEVALUE("10/1/20"&amp;RIGHT(BN$1,2)),$T922&lt;=DATEVALUE("9/30/20"&amp;RIGHT(BO$1,2))),AND($U922&gt;=DATEVALUE("10/1/20"&amp;RIGHT(BN$1,2)),$U922&lt;=DATEVALUE("9/30/20"&amp;RIGHT(BO$1,2))),AND($T922&lt;=DATEVALUE("10/1/20"&amp;RIGHT(BN$1,2)),$U922&gt;=DATEVALUE("9/30/20"&amp;RIGHT(BO$1,2)))),
IF(AND($T922&gt;=DATEVALUE("10/1/20"&amp;RIGHT(BN$1,2)),$U922&lt;=DATEVALUE("9/30/20"&amp;RIGHT(BO$1,2))),NETWORKDAYS($T922,$U922,Holidays!$J$3:$J$937),
IF(AND($T922&lt;DATEVALUE("10/1/20"&amp;RIGHT(BN$1,2)),$U922&lt;=DATEVALUE("9/30/20"&amp;RIGHT(BO$1,2))),NETWORKDAYS(DATEVALUE("10/1/20"&amp;RIGHT(BN$1,2)),$U922,Holidays!$J$3:$J$937),
IF($T922&lt;DATEVALUE("10/1/20"&amp;RIGHT(BN$1,2)),NETWORKDAYS(DATEVALUE("10/1/20"&amp;RIGHT(BN$1,2)),DATEVALUE("9/30/20"&amp;RIGHT(BO$1,2)),Holidays!$J$3:$J$937),
IF($T922&gt;=DATEVALUE("10/1/20"&amp;RIGHT(BN$1,2)),NETWORKDAYS($T922,DATEVALUE("9/30/20"&amp;RIGHT(BO$1,2)),Holidays!$J$3:$J$937),"")))),"")/(NETWORKDAYS($T922,$U922,Holidays!$J$3:$J$937)),0))</f>
        <v/>
      </c>
      <c r="BP922" s="87" t="str">
        <f>IF($Q922="","",IFERROR(IF(OR(AND($T922&gt;=DATEVALUE("10/1/20"&amp;RIGHT(BO$1,2)),$T922&lt;=DATEVALUE("9/30/20"&amp;RIGHT(BP$1,2))),AND($U922&gt;=DATEVALUE("10/1/20"&amp;RIGHT(BO$1,2)),$U922&lt;=DATEVALUE("9/30/20"&amp;RIGHT(BP$1,2))),AND($T922&lt;=DATEVALUE("10/1/20"&amp;RIGHT(BO$1,2)),$U922&gt;=DATEVALUE("9/30/20"&amp;RIGHT(BP$1,2)))),
IF(AND($T922&gt;=DATEVALUE("10/1/20"&amp;RIGHT(BO$1,2)),$U922&lt;=DATEVALUE("9/30/20"&amp;RIGHT(BP$1,2))),NETWORKDAYS($T922,$U922,Holidays!$J$3:$J$937),
IF(AND($T922&lt;DATEVALUE("10/1/20"&amp;RIGHT(BO$1,2)),$U922&lt;=DATEVALUE("9/30/20"&amp;RIGHT(BP$1,2))),NETWORKDAYS(DATEVALUE("10/1/20"&amp;RIGHT(BO$1,2)),$U922,Holidays!$J$3:$J$937),
IF($T922&lt;DATEVALUE("10/1/20"&amp;RIGHT(BO$1,2)),NETWORKDAYS(DATEVALUE("10/1/20"&amp;RIGHT(BO$1,2)),DATEVALUE("9/30/20"&amp;RIGHT(BP$1,2)),Holidays!$J$3:$J$937),
IF($T922&gt;=DATEVALUE("10/1/20"&amp;RIGHT(BO$1,2)),NETWORKDAYS($T922,DATEVALUE("9/30/20"&amp;RIGHT(BP$1,2)),Holidays!$J$3:$J$937),"")))),"")/(NETWORKDAYS($T922,$U922,Holidays!$J$3:$J$937)),0))</f>
        <v/>
      </c>
      <c r="BQ922" s="87" t="str">
        <f>IF($Q922="","",IFERROR(IF(OR(AND($T922&gt;=DATEVALUE("10/1/20"&amp;RIGHT(BP$1,2)),$T922&lt;=DATEVALUE("9/30/20"&amp;RIGHT(BQ$1,2))),AND($U922&gt;=DATEVALUE("10/1/20"&amp;RIGHT(BP$1,2)),$U922&lt;=DATEVALUE("9/30/20"&amp;RIGHT(BQ$1,2))),AND($T922&lt;=DATEVALUE("10/1/20"&amp;RIGHT(BP$1,2)),$U922&gt;=DATEVALUE("9/30/20"&amp;RIGHT(BQ$1,2)))),
IF(AND($T922&gt;=DATEVALUE("10/1/20"&amp;RIGHT(BP$1,2)),$U922&lt;=DATEVALUE("9/30/20"&amp;RIGHT(BQ$1,2))),NETWORKDAYS($T922,$U922,Holidays!$J$3:$J$937),
IF(AND($T922&lt;DATEVALUE("10/1/20"&amp;RIGHT(BP$1,2)),$U922&lt;=DATEVALUE("9/30/20"&amp;RIGHT(BQ$1,2))),NETWORKDAYS(DATEVALUE("10/1/20"&amp;RIGHT(BP$1,2)),$U922,Holidays!$J$3:$J$937),
IF($T922&lt;DATEVALUE("10/1/20"&amp;RIGHT(BP$1,2)),NETWORKDAYS(DATEVALUE("10/1/20"&amp;RIGHT(BP$1,2)),DATEVALUE("9/30/20"&amp;RIGHT(BQ$1,2)),Holidays!$J$3:$J$937),
IF($T922&gt;=DATEVALUE("10/1/20"&amp;RIGHT(BP$1,2)),NETWORKDAYS($T922,DATEVALUE("9/30/20"&amp;RIGHT(BQ$1,2)),Holidays!$J$3:$J$937),"")))),"")/(NETWORKDAYS($T922,$U922,Holidays!$J$3:$J$937)),0))</f>
        <v/>
      </c>
      <c r="BR922" s="87" t="str">
        <f>IF($Q922="","",IFERROR(IF(OR(AND($T922&gt;=DATEVALUE("10/1/20"&amp;RIGHT(BQ$1,2)),$T922&lt;=DATEVALUE("9/30/20"&amp;RIGHT(BR$1,2))),AND($U922&gt;=DATEVALUE("10/1/20"&amp;RIGHT(BQ$1,2)),$U922&lt;=DATEVALUE("9/30/20"&amp;RIGHT(BR$1,2))),AND($T922&lt;=DATEVALUE("10/1/20"&amp;RIGHT(BQ$1,2)),$U922&gt;=DATEVALUE("9/30/20"&amp;RIGHT(BR$1,2)))),
IF(AND($T922&gt;=DATEVALUE("10/1/20"&amp;RIGHT(BQ$1,2)),$U922&lt;=DATEVALUE("9/30/20"&amp;RIGHT(BR$1,2))),NETWORKDAYS($T922,$U922,Holidays!$J$3:$J$937),
IF(AND($T922&lt;DATEVALUE("10/1/20"&amp;RIGHT(BQ$1,2)),$U922&lt;=DATEVALUE("9/30/20"&amp;RIGHT(BR$1,2))),NETWORKDAYS(DATEVALUE("10/1/20"&amp;RIGHT(BQ$1,2)),$U922,Holidays!$J$3:$J$937),
IF($T922&lt;DATEVALUE("10/1/20"&amp;RIGHT(BQ$1,2)),NETWORKDAYS(DATEVALUE("10/1/20"&amp;RIGHT(BQ$1,2)),DATEVALUE("9/30/20"&amp;RIGHT(BR$1,2)),Holidays!$J$3:$J$937),
IF($T922&gt;=DATEVALUE("10/1/20"&amp;RIGHT(BQ$1,2)),NETWORKDAYS($T922,DATEVALUE("9/30/20"&amp;RIGHT(BR$1,2)),Holidays!$J$3:$J$937),"")))),"")/(NETWORKDAYS($T922,$U922,Holidays!$J$3:$J$937)),0))</f>
        <v/>
      </c>
      <c r="BS922" s="87" t="str">
        <f>IF($Q922="","",IFERROR(IF(OR(AND($T922&gt;=DATEVALUE("10/1/20"&amp;RIGHT(BR$1,2)),$T922&lt;=DATEVALUE("9/30/20"&amp;RIGHT(BS$1,2))),AND($U922&gt;=DATEVALUE("10/1/20"&amp;RIGHT(BR$1,2)),$U922&lt;=DATEVALUE("9/30/20"&amp;RIGHT(BS$1,2))),AND($T922&lt;=DATEVALUE("10/1/20"&amp;RIGHT(BR$1,2)),$U922&gt;=DATEVALUE("9/30/20"&amp;RIGHT(BS$1,2)))),
IF(AND($T922&gt;=DATEVALUE("10/1/20"&amp;RIGHT(BR$1,2)),$U922&lt;=DATEVALUE("9/30/20"&amp;RIGHT(BS$1,2))),NETWORKDAYS($T922,$U922,Holidays!$J$3:$J$937),
IF(AND($T922&lt;DATEVALUE("10/1/20"&amp;RIGHT(BR$1,2)),$U922&lt;=DATEVALUE("9/30/20"&amp;RIGHT(BS$1,2))),NETWORKDAYS(DATEVALUE("10/1/20"&amp;RIGHT(BR$1,2)),$U922,Holidays!$J$3:$J$937),
IF($T922&lt;DATEVALUE("10/1/20"&amp;RIGHT(BR$1,2)),NETWORKDAYS(DATEVALUE("10/1/20"&amp;RIGHT(BR$1,2)),DATEVALUE("9/30/20"&amp;RIGHT(BS$1,2)),Holidays!$J$3:$J$937),
IF($T922&gt;=DATEVALUE("10/1/20"&amp;RIGHT(BR$1,2)),NETWORKDAYS($T922,DATEVALUE("9/30/20"&amp;RIGHT(BS$1,2)),Holidays!$J$3:$J$937),"")))),"")/(NETWORKDAYS($T922,$U922,Holidays!$J$3:$J$937)),0))</f>
        <v/>
      </c>
      <c r="BT922" s="87" t="str">
        <f>IF($Q922="","",IFERROR(IF(OR(AND($T922&gt;=DATEVALUE("10/1/20"&amp;RIGHT(BS$1,2)),$T922&lt;=DATEVALUE("9/30/20"&amp;RIGHT(BT$1,2))),AND($U922&gt;=DATEVALUE("10/1/20"&amp;RIGHT(BS$1,2)),$U922&lt;=DATEVALUE("9/30/20"&amp;RIGHT(BT$1,2))),AND($T922&lt;=DATEVALUE("10/1/20"&amp;RIGHT(BS$1,2)),$U922&gt;=DATEVALUE("9/30/20"&amp;RIGHT(BT$1,2)))),
IF(AND($T922&gt;=DATEVALUE("10/1/20"&amp;RIGHT(BS$1,2)),$U922&lt;=DATEVALUE("9/30/20"&amp;RIGHT(BT$1,2))),NETWORKDAYS($T922,$U922,Holidays!$J$3:$J$937),
IF(AND($T922&lt;DATEVALUE("10/1/20"&amp;RIGHT(BS$1,2)),$U922&lt;=DATEVALUE("9/30/20"&amp;RIGHT(BT$1,2))),NETWORKDAYS(DATEVALUE("10/1/20"&amp;RIGHT(BS$1,2)),$U922,Holidays!$J$3:$J$937),
IF($T922&lt;DATEVALUE("10/1/20"&amp;RIGHT(BS$1,2)),NETWORKDAYS(DATEVALUE("10/1/20"&amp;RIGHT(BS$1,2)),DATEVALUE("9/30/20"&amp;RIGHT(BT$1,2)),Holidays!$J$3:$J$937),
IF($T922&gt;=DATEVALUE("10/1/20"&amp;RIGHT(BS$1,2)),NETWORKDAYS($T922,DATEVALUE("9/30/20"&amp;RIGHT(BT$1,2)),Holidays!$J$3:$J$937),"")))),"")/(NETWORKDAYS($T922,$U922,Holidays!$J$3:$J$937)),0))</f>
        <v/>
      </c>
      <c r="BU922" s="87" t="str">
        <f>IF($Q922="","",IFERROR(IF(OR(AND($T922&gt;=DATEVALUE("10/1/20"&amp;RIGHT(BT$1,2)),$T922&lt;=DATEVALUE("9/30/20"&amp;RIGHT(BU$1,2))),AND($U922&gt;=DATEVALUE("10/1/20"&amp;RIGHT(BT$1,2)),$U922&lt;=DATEVALUE("9/30/20"&amp;RIGHT(BU$1,2))),AND($T922&lt;=DATEVALUE("10/1/20"&amp;RIGHT(BT$1,2)),$U922&gt;=DATEVALUE("9/30/20"&amp;RIGHT(BU$1,2)))),
IF(AND($T922&gt;=DATEVALUE("10/1/20"&amp;RIGHT(BT$1,2)),$U922&lt;=DATEVALUE("9/30/20"&amp;RIGHT(BU$1,2))),NETWORKDAYS($T922,$U922,Holidays!$J$3:$J$937),
IF(AND($T922&lt;DATEVALUE("10/1/20"&amp;RIGHT(BT$1,2)),$U922&lt;=DATEVALUE("9/30/20"&amp;RIGHT(BU$1,2))),NETWORKDAYS(DATEVALUE("10/1/20"&amp;RIGHT(BT$1,2)),$U922,Holidays!$J$3:$J$937),
IF($T922&lt;DATEVALUE("10/1/20"&amp;RIGHT(BT$1,2)),NETWORKDAYS(DATEVALUE("10/1/20"&amp;RIGHT(BT$1,2)),DATEVALUE("9/30/20"&amp;RIGHT(BU$1,2)),Holidays!$J$3:$J$937),
IF($T922&gt;=DATEVALUE("10/1/20"&amp;RIGHT(BT$1,2)),NETWORKDAYS($T922,DATEVALUE("9/30/20"&amp;RIGHT(BU$1,2)),Holidays!$J$3:$J$937),"")))),"")/(NETWORKDAYS($T922,$U922,Holidays!$J$3:$J$937)),0))</f>
        <v/>
      </c>
      <c r="BV922" s="87" t="str">
        <f>IF($Q922="","",IFERROR(IF(OR(AND($T922&gt;=DATEVALUE("10/1/20"&amp;RIGHT(BU$1,2)),$T922&lt;=DATEVALUE("9/30/20"&amp;RIGHT(BV$1,2))),AND($U922&gt;=DATEVALUE("10/1/20"&amp;RIGHT(BU$1,2)),$U922&lt;=DATEVALUE("9/30/20"&amp;RIGHT(BV$1,2))),AND($T922&lt;=DATEVALUE("10/1/20"&amp;RIGHT(BU$1,2)),$U922&gt;=DATEVALUE("9/30/20"&amp;RIGHT(BV$1,2)))),
IF(AND($T922&gt;=DATEVALUE("10/1/20"&amp;RIGHT(BU$1,2)),$U922&lt;=DATEVALUE("9/30/20"&amp;RIGHT(BV$1,2))),NETWORKDAYS($T922,$U922,Holidays!$J$3:$J$937),
IF(AND($T922&lt;DATEVALUE("10/1/20"&amp;RIGHT(BU$1,2)),$U922&lt;=DATEVALUE("9/30/20"&amp;RIGHT(BV$1,2))),NETWORKDAYS(DATEVALUE("10/1/20"&amp;RIGHT(BU$1,2)),$U922,Holidays!$J$3:$J$937),
IF($T922&lt;DATEVALUE("10/1/20"&amp;RIGHT(BU$1,2)),NETWORKDAYS(DATEVALUE("10/1/20"&amp;RIGHT(BU$1,2)),DATEVALUE("9/30/20"&amp;RIGHT(BV$1,2)),Holidays!$J$3:$J$937),
IF($T922&gt;=DATEVALUE("10/1/20"&amp;RIGHT(BU$1,2)),NETWORKDAYS($T922,DATEVALUE("9/30/20"&amp;RIGHT(BV$1,2)),Holidays!$J$3:$J$937),"")))),"")/(NETWORKDAYS($T922,$U922,Holidays!$J$3:$J$937)),0))</f>
        <v/>
      </c>
      <c r="BW922" s="87" t="str">
        <f>IF($Q922="","",IFERROR(IF(OR(AND($T922&gt;=DATEVALUE("10/1/20"&amp;RIGHT(BV$1,2)),$T922&lt;=DATEVALUE("9/30/20"&amp;RIGHT(BW$1,2))),AND($U922&gt;=DATEVALUE("10/1/20"&amp;RIGHT(BV$1,2)),$U922&lt;=DATEVALUE("9/30/20"&amp;RIGHT(BW$1,2))),AND($T922&lt;=DATEVALUE("10/1/20"&amp;RIGHT(BV$1,2)),$U922&gt;=DATEVALUE("9/30/20"&amp;RIGHT(BW$1,2)))),
IF(AND($T922&gt;=DATEVALUE("10/1/20"&amp;RIGHT(BV$1,2)),$U922&lt;=DATEVALUE("9/30/20"&amp;RIGHT(BW$1,2))),NETWORKDAYS($T922,$U922,Holidays!$J$3:$J$937),
IF(AND($T922&lt;DATEVALUE("10/1/20"&amp;RIGHT(BV$1,2)),$U922&lt;=DATEVALUE("9/30/20"&amp;RIGHT(BW$1,2))),NETWORKDAYS(DATEVALUE("10/1/20"&amp;RIGHT(BV$1,2)),$U922,Holidays!$J$3:$J$937),
IF($T922&lt;DATEVALUE("10/1/20"&amp;RIGHT(BV$1,2)),NETWORKDAYS(DATEVALUE("10/1/20"&amp;RIGHT(BV$1,2)),DATEVALUE("9/30/20"&amp;RIGHT(BW$1,2)),Holidays!$J$3:$J$937),
IF($T922&gt;=DATEVALUE("10/1/20"&amp;RIGHT(BV$1,2)),NETWORKDAYS($T922,DATEVALUE("9/30/20"&amp;RIGHT(BW$1,2)),Holidays!$J$3:$J$937),"")))),"")/(NETWORKDAYS($T922,$U922,Holidays!$J$3:$J$937)),0))</f>
        <v/>
      </c>
      <c r="BX922" s="87" t="str">
        <f>IF($Q922="","",IFERROR(IF(OR(AND($T922&gt;=DATEVALUE("10/1/20"&amp;RIGHT(BW$1,2)),$T922&lt;=DATEVALUE("9/30/20"&amp;RIGHT(BX$1,2))),AND($U922&gt;=DATEVALUE("10/1/20"&amp;RIGHT(BW$1,2)),$U922&lt;=DATEVALUE("9/30/20"&amp;RIGHT(BX$1,2))),AND($T922&lt;=DATEVALUE("10/1/20"&amp;RIGHT(BW$1,2)),$U922&gt;=DATEVALUE("9/30/20"&amp;RIGHT(BX$1,2)))),
IF(AND($T922&gt;=DATEVALUE("10/1/20"&amp;RIGHT(BW$1,2)),$U922&lt;=DATEVALUE("9/30/20"&amp;RIGHT(BX$1,2))),NETWORKDAYS($T922,$U922,Holidays!$J$3:$J$937),
IF(AND($T922&lt;DATEVALUE("10/1/20"&amp;RIGHT(BW$1,2)),$U922&lt;=DATEVALUE("9/30/20"&amp;RIGHT(BX$1,2))),NETWORKDAYS(DATEVALUE("10/1/20"&amp;RIGHT(BW$1,2)),$U922,Holidays!$J$3:$J$937),
IF($T922&lt;DATEVALUE("10/1/20"&amp;RIGHT(BW$1,2)),NETWORKDAYS(DATEVALUE("10/1/20"&amp;RIGHT(BW$1,2)),DATEVALUE("9/30/20"&amp;RIGHT(BX$1,2)),Holidays!$J$3:$J$937),
IF($T922&gt;=DATEVALUE("10/1/20"&amp;RIGHT(BW$1,2)),NETWORKDAYS($T922,DATEVALUE("9/30/20"&amp;RIGHT(BX$1,2)),Holidays!$J$3:$J$937),"")))),"")/(NETWORKDAYS($T922,$U922,Holidays!$J$3:$J$937)),0))</f>
        <v/>
      </c>
      <c r="BY922" s="87" t="str">
        <f>IF($Q922="","",IFERROR(IF(OR(AND($T922&gt;=DATEVALUE("10/1/20"&amp;RIGHT(BX$1,2)),$T922&lt;=DATEVALUE("9/30/20"&amp;RIGHT(BY$1,2))),AND($U922&gt;=DATEVALUE("10/1/20"&amp;RIGHT(BX$1,2)),$U922&lt;=DATEVALUE("9/30/20"&amp;RIGHT(BY$1,2))),AND($T922&lt;=DATEVALUE("10/1/20"&amp;RIGHT(BX$1,2)),$U922&gt;=DATEVALUE("9/30/20"&amp;RIGHT(BY$1,2)))),
IF(AND($T922&gt;=DATEVALUE("10/1/20"&amp;RIGHT(BX$1,2)),$U922&lt;=DATEVALUE("9/30/20"&amp;RIGHT(BY$1,2))),NETWORKDAYS($T922,$U922,Holidays!$J$3:$J$937),
IF(AND($T922&lt;DATEVALUE("10/1/20"&amp;RIGHT(BX$1,2)),$U922&lt;=DATEVALUE("9/30/20"&amp;RIGHT(BY$1,2))),NETWORKDAYS(DATEVALUE("10/1/20"&amp;RIGHT(BX$1,2)),$U922,Holidays!$J$3:$J$937),
IF($T922&lt;DATEVALUE("10/1/20"&amp;RIGHT(BX$1,2)),NETWORKDAYS(DATEVALUE("10/1/20"&amp;RIGHT(BX$1,2)),DATEVALUE("9/30/20"&amp;RIGHT(BY$1,2)),Holidays!$J$3:$J$937),
IF($T922&gt;=DATEVALUE("10/1/20"&amp;RIGHT(BX$1,2)),NETWORKDAYS($T922,DATEVALUE("9/30/20"&amp;RIGHT(BY$1,2)),Holidays!$J$3:$J$937),"")))),"")/(NETWORKDAYS($T922,$U922,Holidays!$J$3:$J$937)),0))</f>
        <v/>
      </c>
      <c r="BZ922" s="87" t="str">
        <f>IF($Q922="","",IFERROR(IF(OR(AND($T922&gt;=DATEVALUE("10/1/20"&amp;RIGHT(BY$1,2)),$T922&lt;=DATEVALUE("9/30/20"&amp;RIGHT(BZ$1,2))),AND($U922&gt;=DATEVALUE("10/1/20"&amp;RIGHT(BY$1,2)),$U922&lt;=DATEVALUE("9/30/20"&amp;RIGHT(BZ$1,2))),AND($T922&lt;=DATEVALUE("10/1/20"&amp;RIGHT(BY$1,2)),$U922&gt;=DATEVALUE("9/30/20"&amp;RIGHT(BZ$1,2)))),
IF(AND($T922&gt;=DATEVALUE("10/1/20"&amp;RIGHT(BY$1,2)),$U922&lt;=DATEVALUE("9/30/20"&amp;RIGHT(BZ$1,2))),NETWORKDAYS($T922,$U922,Holidays!$J$3:$J$937),
IF(AND($T922&lt;DATEVALUE("10/1/20"&amp;RIGHT(BY$1,2)),$U922&lt;=DATEVALUE("9/30/20"&amp;RIGHT(BZ$1,2))),NETWORKDAYS(DATEVALUE("10/1/20"&amp;RIGHT(BY$1,2)),$U922,Holidays!$J$3:$J$937),
IF($T922&lt;DATEVALUE("10/1/20"&amp;RIGHT(BY$1,2)),NETWORKDAYS(DATEVALUE("10/1/20"&amp;RIGHT(BY$1,2)),DATEVALUE("9/30/20"&amp;RIGHT(BZ$1,2)),Holidays!$J$3:$J$937),
IF($T922&gt;=DATEVALUE("10/1/20"&amp;RIGHT(BY$1,2)),NETWORKDAYS($T922,DATEVALUE("9/30/20"&amp;RIGHT(BZ$1,2)),Holidays!$J$3:$J$937),"")))),"")/(NETWORKDAYS($T922,$U922,Holidays!$J$3:$J$937)),0))</f>
        <v/>
      </c>
      <c r="CA922" s="87" t="str">
        <f>IF($Q922="","",IFERROR(IF(OR(AND($T922&gt;=DATEVALUE("10/1/20"&amp;RIGHT(BZ$1,2)),$T922&lt;=DATEVALUE("9/30/20"&amp;RIGHT(CA$1,2))),AND($U922&gt;=DATEVALUE("10/1/20"&amp;RIGHT(BZ$1,2)),$U922&lt;=DATEVALUE("9/30/20"&amp;RIGHT(CA$1,2))),AND($T922&lt;=DATEVALUE("10/1/20"&amp;RIGHT(BZ$1,2)),$U922&gt;=DATEVALUE("9/30/20"&amp;RIGHT(CA$1,2)))),
IF(AND($T922&gt;=DATEVALUE("10/1/20"&amp;RIGHT(BZ$1,2)),$U922&lt;=DATEVALUE("9/30/20"&amp;RIGHT(CA$1,2))),NETWORKDAYS($T922,$U922,Holidays!$J$3:$J$937),
IF(AND($T922&lt;DATEVALUE("10/1/20"&amp;RIGHT(BZ$1,2)),$U922&lt;=DATEVALUE("9/30/20"&amp;RIGHT(CA$1,2))),NETWORKDAYS(DATEVALUE("10/1/20"&amp;RIGHT(BZ$1,2)),$U922,Holidays!$J$3:$J$937),
IF($T922&lt;DATEVALUE("10/1/20"&amp;RIGHT(BZ$1,2)),NETWORKDAYS(DATEVALUE("10/1/20"&amp;RIGHT(BZ$1,2)),DATEVALUE("9/30/20"&amp;RIGHT(CA$1,2)),Holidays!$J$3:$J$937),
IF($T922&gt;=DATEVALUE("10/1/20"&amp;RIGHT(BZ$1,2)),NETWORKDAYS($T922,DATEVALUE("9/30/20"&amp;RIGHT(CA$1,2)),Holidays!$J$3:$J$937),"")))),"")/(NETWORKDAYS($T922,$U922,Holidays!$J$3:$J$937)),0))</f>
        <v/>
      </c>
      <c r="CB922" s="87" t="str">
        <f>IF($Q922="","",IFERROR(IF(OR(AND($T922&gt;=DATEVALUE("10/1/20"&amp;RIGHT(CA$1,2)),$T922&lt;=DATEVALUE("9/30/20"&amp;RIGHT(CB$1,2))),AND($U922&gt;=DATEVALUE("10/1/20"&amp;RIGHT(CA$1,2)),$U922&lt;=DATEVALUE("9/30/20"&amp;RIGHT(CB$1,2))),AND($T922&lt;=DATEVALUE("10/1/20"&amp;RIGHT(CA$1,2)),$U922&gt;=DATEVALUE("9/30/20"&amp;RIGHT(CB$1,2)))),
IF(AND($T922&gt;=DATEVALUE("10/1/20"&amp;RIGHT(CA$1,2)),$U922&lt;=DATEVALUE("9/30/20"&amp;RIGHT(CB$1,2))),NETWORKDAYS($T922,$U922,Holidays!$J$3:$J$937),
IF(AND($T922&lt;DATEVALUE("10/1/20"&amp;RIGHT(CA$1,2)),$U922&lt;=DATEVALUE("9/30/20"&amp;RIGHT(CB$1,2))),NETWORKDAYS(DATEVALUE("10/1/20"&amp;RIGHT(CA$1,2)),$U922,Holidays!$J$3:$J$937),
IF($T922&lt;DATEVALUE("10/1/20"&amp;RIGHT(CA$1,2)),NETWORKDAYS(DATEVALUE("10/1/20"&amp;RIGHT(CA$1,2)),DATEVALUE("9/30/20"&amp;RIGHT(CB$1,2)),Holidays!$J$3:$J$937),
IF($T922&gt;=DATEVALUE("10/1/20"&amp;RIGHT(CA$1,2)),NETWORKDAYS($T922,DATEVALUE("9/30/20"&amp;RIGHT(CB$1,2)),Holidays!$J$3:$J$937),"")))),"")/(NETWORKDAYS($T922,$U922,Holidays!$J$3:$J$937)),0))</f>
        <v/>
      </c>
    </row>
    <row r="923" spans="1:80">
      <c r="A923" s="97"/>
      <c r="B923" s="98" t="str">
        <f ca="1">IF(NOT($A923=""),OFFSET('WBS Reference &amp; User Procedure'!$A$1,MATCH($A923,'WBS Reference &amp; User Procedure'!$A:$A,0)-1,1),"")</f>
        <v/>
      </c>
      <c r="D923" s="97"/>
      <c r="T923" s="104" t="str">
        <f>IF(NOT(Q923=""),IF(NOT($S923=""),$S923,#REF!),"")</f>
        <v/>
      </c>
      <c r="U923" s="104" t="str">
        <f>IF(NOT(Q923=""),WORKDAY(T923,Q923,Holidays!$J$3:$J$937),"")</f>
        <v/>
      </c>
      <c r="V923" s="104"/>
      <c r="W923" s="104"/>
      <c r="X923" s="101" t="str">
        <f t="shared" si="197"/>
        <v/>
      </c>
      <c r="AL923" s="87" t="str">
        <f t="shared" ca="1" si="194"/>
        <v/>
      </c>
      <c r="AN923" s="87" t="str">
        <f t="shared" ca="1" si="206"/>
        <v/>
      </c>
      <c r="AO923" s="87" t="str">
        <f t="shared" ca="1" si="206"/>
        <v/>
      </c>
      <c r="AP923" s="87" t="str">
        <f t="shared" ca="1" si="206"/>
        <v/>
      </c>
      <c r="AQ923" s="87" t="str">
        <f t="shared" ca="1" si="206"/>
        <v/>
      </c>
      <c r="AR923" s="87" t="str">
        <f t="shared" ca="1" si="206"/>
        <v/>
      </c>
      <c r="AS923" s="87" t="str">
        <f t="shared" ca="1" si="206"/>
        <v/>
      </c>
      <c r="AT923" s="87" t="str">
        <f t="shared" ca="1" si="206"/>
        <v/>
      </c>
      <c r="AU923" s="87" t="str">
        <f t="shared" ca="1" si="206"/>
        <v/>
      </c>
      <c r="AV923" s="87" t="str">
        <f t="shared" ca="1" si="206"/>
        <v/>
      </c>
      <c r="AW923" s="87" t="str">
        <f t="shared" ca="1" si="206"/>
        <v/>
      </c>
      <c r="AX923" s="87" t="str">
        <f t="shared" ca="1" si="207"/>
        <v/>
      </c>
      <c r="AY923" s="87" t="str">
        <f t="shared" ca="1" si="207"/>
        <v/>
      </c>
      <c r="AZ923" s="87" t="str">
        <f t="shared" ca="1" si="207"/>
        <v/>
      </c>
      <c r="BA923" s="87" t="str">
        <f t="shared" ca="1" si="207"/>
        <v/>
      </c>
      <c r="BB923" s="87" t="str">
        <f t="shared" ca="1" si="207"/>
        <v/>
      </c>
      <c r="BC923" s="87" t="str">
        <f t="shared" ca="1" si="207"/>
        <v/>
      </c>
      <c r="BD923" s="87" t="str">
        <f t="shared" ca="1" si="207"/>
        <v/>
      </c>
      <c r="BE923" s="87" t="str">
        <f t="shared" ca="1" si="207"/>
        <v/>
      </c>
      <c r="BF923" s="87" t="str">
        <f t="shared" ca="1" si="207"/>
        <v/>
      </c>
      <c r="BG923" s="87" t="str">
        <f t="shared" ca="1" si="207"/>
        <v/>
      </c>
      <c r="BI923" s="87" t="str">
        <f>IF($Q923="","",IFERROR(IF(OR(AND($T923&gt;=DATEVALUE("10/1/20"&amp;RIGHT(BH$1,2)),$T923&lt;=DATEVALUE("9/30/20"&amp;RIGHT(BI$1,2))),AND($U923&gt;=DATEVALUE("10/1/20"&amp;RIGHT(BH$1,2)),$U923&lt;=DATEVALUE("9/30/20"&amp;RIGHT(BI$1,2))),AND($T923&lt;=DATEVALUE("10/1/20"&amp;RIGHT(BH$1,2)),$U923&gt;=DATEVALUE("9/30/20"&amp;RIGHT(BI$1,2)))),
IF(AND($T923&gt;=DATEVALUE("10/1/20"&amp;RIGHT(BH$1,2)),$U923&lt;=DATEVALUE("9/30/20"&amp;RIGHT(BI$1,2))),NETWORKDAYS($T923,$U923,Holidays!$J$3:$J$937),
IF(AND($T923&lt;DATEVALUE("10/1/20"&amp;RIGHT(BH$1,2)),$U923&lt;=DATEVALUE("9/30/20"&amp;RIGHT(BI$1,2))),NETWORKDAYS(DATEVALUE("10/1/20"&amp;RIGHT(BH$1,2)),$U923,Holidays!$J$3:$J$937),
IF($T923&lt;DATEVALUE("10/1/20"&amp;RIGHT(BH$1,2)),NETWORKDAYS(DATEVALUE("10/1/20"&amp;RIGHT(BH$1,2)),DATEVALUE("9/30/20"&amp;RIGHT(BI$1,2)),Holidays!$J$3:$J$937),
IF($T923&gt;=DATEVALUE("10/1/20"&amp;RIGHT(BH$1,2)),NETWORKDAYS($T923,DATEVALUE("9/30/20"&amp;RIGHT(BI$1,2)),Holidays!$J$3:$J$937),"")))),"")/(NETWORKDAYS($T923,$U923,Holidays!$J$3:$J$937)),0))</f>
        <v/>
      </c>
      <c r="BJ923" s="87" t="str">
        <f>IF($Q923="","",IFERROR(IF(OR(AND($T923&gt;=DATEVALUE("10/1/20"&amp;RIGHT(BI$1,2)),$T923&lt;=DATEVALUE("9/30/20"&amp;RIGHT(BJ$1,2))),AND($U923&gt;=DATEVALUE("10/1/20"&amp;RIGHT(BI$1,2)),$U923&lt;=DATEVALUE("9/30/20"&amp;RIGHT(BJ$1,2))),AND($T923&lt;=DATEVALUE("10/1/20"&amp;RIGHT(BI$1,2)),$U923&gt;=DATEVALUE("9/30/20"&amp;RIGHT(BJ$1,2)))),
IF(AND($T923&gt;=DATEVALUE("10/1/20"&amp;RIGHT(BI$1,2)),$U923&lt;=DATEVALUE("9/30/20"&amp;RIGHT(BJ$1,2))),NETWORKDAYS($T923,$U923,Holidays!$J$3:$J$937),
IF(AND($T923&lt;DATEVALUE("10/1/20"&amp;RIGHT(BI$1,2)),$U923&lt;=DATEVALUE("9/30/20"&amp;RIGHT(BJ$1,2))),NETWORKDAYS(DATEVALUE("10/1/20"&amp;RIGHT(BI$1,2)),$U923,Holidays!$J$3:$J$937),
IF($T923&lt;DATEVALUE("10/1/20"&amp;RIGHT(BI$1,2)),NETWORKDAYS(DATEVALUE("10/1/20"&amp;RIGHT(BI$1,2)),DATEVALUE("9/30/20"&amp;RIGHT(BJ$1,2)),Holidays!$J$3:$J$937),
IF($T923&gt;=DATEVALUE("10/1/20"&amp;RIGHT(BI$1,2)),NETWORKDAYS($T923,DATEVALUE("9/30/20"&amp;RIGHT(BJ$1,2)),Holidays!$J$3:$J$937),"")))),"")/(NETWORKDAYS($T923,$U923,Holidays!$J$3:$J$937)),0))</f>
        <v/>
      </c>
      <c r="BK923" s="87" t="str">
        <f>IF($Q923="","",IFERROR(IF(OR(AND($T923&gt;=DATEVALUE("10/1/20"&amp;RIGHT(BJ$1,2)),$T923&lt;=DATEVALUE("9/30/20"&amp;RIGHT(BK$1,2))),AND($U923&gt;=DATEVALUE("10/1/20"&amp;RIGHT(BJ$1,2)),$U923&lt;=DATEVALUE("9/30/20"&amp;RIGHT(BK$1,2))),AND($T923&lt;=DATEVALUE("10/1/20"&amp;RIGHT(BJ$1,2)),$U923&gt;=DATEVALUE("9/30/20"&amp;RIGHT(BK$1,2)))),
IF(AND($T923&gt;=DATEVALUE("10/1/20"&amp;RIGHT(BJ$1,2)),$U923&lt;=DATEVALUE("9/30/20"&amp;RIGHT(BK$1,2))),NETWORKDAYS($T923,$U923,Holidays!$J$3:$J$937),
IF(AND($T923&lt;DATEVALUE("10/1/20"&amp;RIGHT(BJ$1,2)),$U923&lt;=DATEVALUE("9/30/20"&amp;RIGHT(BK$1,2))),NETWORKDAYS(DATEVALUE("10/1/20"&amp;RIGHT(BJ$1,2)),$U923,Holidays!$J$3:$J$937),
IF($T923&lt;DATEVALUE("10/1/20"&amp;RIGHT(BJ$1,2)),NETWORKDAYS(DATEVALUE("10/1/20"&amp;RIGHT(BJ$1,2)),DATEVALUE("9/30/20"&amp;RIGHT(BK$1,2)),Holidays!$J$3:$J$937),
IF($T923&gt;=DATEVALUE("10/1/20"&amp;RIGHT(BJ$1,2)),NETWORKDAYS($T923,DATEVALUE("9/30/20"&amp;RIGHT(BK$1,2)),Holidays!$J$3:$J$937),"")))),"")/(NETWORKDAYS($T923,$U923,Holidays!$J$3:$J$937)),0))</f>
        <v/>
      </c>
      <c r="BL923" s="87" t="str">
        <f>IF($Q923="","",IFERROR(IF(OR(AND($T923&gt;=DATEVALUE("10/1/20"&amp;RIGHT(BK$1,2)),$T923&lt;=DATEVALUE("9/30/20"&amp;RIGHT(BL$1,2))),AND($U923&gt;=DATEVALUE("10/1/20"&amp;RIGHT(BK$1,2)),$U923&lt;=DATEVALUE("9/30/20"&amp;RIGHT(BL$1,2))),AND($T923&lt;=DATEVALUE("10/1/20"&amp;RIGHT(BK$1,2)),$U923&gt;=DATEVALUE("9/30/20"&amp;RIGHT(BL$1,2)))),
IF(AND($T923&gt;=DATEVALUE("10/1/20"&amp;RIGHT(BK$1,2)),$U923&lt;=DATEVALUE("9/30/20"&amp;RIGHT(BL$1,2))),NETWORKDAYS($T923,$U923,Holidays!$J$3:$J$937),
IF(AND($T923&lt;DATEVALUE("10/1/20"&amp;RIGHT(BK$1,2)),$U923&lt;=DATEVALUE("9/30/20"&amp;RIGHT(BL$1,2))),NETWORKDAYS(DATEVALUE("10/1/20"&amp;RIGHT(BK$1,2)),$U923,Holidays!$J$3:$J$937),
IF($T923&lt;DATEVALUE("10/1/20"&amp;RIGHT(BK$1,2)),NETWORKDAYS(DATEVALUE("10/1/20"&amp;RIGHT(BK$1,2)),DATEVALUE("9/30/20"&amp;RIGHT(BL$1,2)),Holidays!$J$3:$J$937),
IF($T923&gt;=DATEVALUE("10/1/20"&amp;RIGHT(BK$1,2)),NETWORKDAYS($T923,DATEVALUE("9/30/20"&amp;RIGHT(BL$1,2)),Holidays!$J$3:$J$937),"")))),"")/(NETWORKDAYS($T923,$U923,Holidays!$J$3:$J$937)),0))</f>
        <v/>
      </c>
      <c r="BM923" s="87" t="str">
        <f>IF($Q923="","",IFERROR(IF(OR(AND($T923&gt;=DATEVALUE("10/1/20"&amp;RIGHT(BL$1,2)),$T923&lt;=DATEVALUE("9/30/20"&amp;RIGHT(BM$1,2))),AND($U923&gt;=DATEVALUE("10/1/20"&amp;RIGHT(BL$1,2)),$U923&lt;=DATEVALUE("9/30/20"&amp;RIGHT(BM$1,2))),AND($T923&lt;=DATEVALUE("10/1/20"&amp;RIGHT(BL$1,2)),$U923&gt;=DATEVALUE("9/30/20"&amp;RIGHT(BM$1,2)))),
IF(AND($T923&gt;=DATEVALUE("10/1/20"&amp;RIGHT(BL$1,2)),$U923&lt;=DATEVALUE("9/30/20"&amp;RIGHT(BM$1,2))),NETWORKDAYS($T923,$U923,Holidays!$J$3:$J$937),
IF(AND($T923&lt;DATEVALUE("10/1/20"&amp;RIGHT(BL$1,2)),$U923&lt;=DATEVALUE("9/30/20"&amp;RIGHT(BM$1,2))),NETWORKDAYS(DATEVALUE("10/1/20"&amp;RIGHT(BL$1,2)),$U923,Holidays!$J$3:$J$937),
IF($T923&lt;DATEVALUE("10/1/20"&amp;RIGHT(BL$1,2)),NETWORKDAYS(DATEVALUE("10/1/20"&amp;RIGHT(BL$1,2)),DATEVALUE("9/30/20"&amp;RIGHT(BM$1,2)),Holidays!$J$3:$J$937),
IF($T923&gt;=DATEVALUE("10/1/20"&amp;RIGHT(BL$1,2)),NETWORKDAYS($T923,DATEVALUE("9/30/20"&amp;RIGHT(BM$1,2)),Holidays!$J$3:$J$937),"")))),"")/(NETWORKDAYS($T923,$U923,Holidays!$J$3:$J$937)),0))</f>
        <v/>
      </c>
      <c r="BN923" s="87" t="str">
        <f>IF($Q923="","",IFERROR(IF(OR(AND($T923&gt;=DATEVALUE("10/1/20"&amp;RIGHT(BM$1,2)),$T923&lt;=DATEVALUE("9/30/20"&amp;RIGHT(BN$1,2))),AND($U923&gt;=DATEVALUE("10/1/20"&amp;RIGHT(BM$1,2)),$U923&lt;=DATEVALUE("9/30/20"&amp;RIGHT(BN$1,2))),AND($T923&lt;=DATEVALUE("10/1/20"&amp;RIGHT(BM$1,2)),$U923&gt;=DATEVALUE("9/30/20"&amp;RIGHT(BN$1,2)))),
IF(AND($T923&gt;=DATEVALUE("10/1/20"&amp;RIGHT(BM$1,2)),$U923&lt;=DATEVALUE("9/30/20"&amp;RIGHT(BN$1,2))),NETWORKDAYS($T923,$U923,Holidays!$J$3:$J$937),
IF(AND($T923&lt;DATEVALUE("10/1/20"&amp;RIGHT(BM$1,2)),$U923&lt;=DATEVALUE("9/30/20"&amp;RIGHT(BN$1,2))),NETWORKDAYS(DATEVALUE("10/1/20"&amp;RIGHT(BM$1,2)),$U923,Holidays!$J$3:$J$937),
IF($T923&lt;DATEVALUE("10/1/20"&amp;RIGHT(BM$1,2)),NETWORKDAYS(DATEVALUE("10/1/20"&amp;RIGHT(BM$1,2)),DATEVALUE("9/30/20"&amp;RIGHT(BN$1,2)),Holidays!$J$3:$J$937),
IF($T923&gt;=DATEVALUE("10/1/20"&amp;RIGHT(BM$1,2)),NETWORKDAYS($T923,DATEVALUE("9/30/20"&amp;RIGHT(BN$1,2)),Holidays!$J$3:$J$937),"")))),"")/(NETWORKDAYS($T923,$U923,Holidays!$J$3:$J$937)),0))</f>
        <v/>
      </c>
      <c r="BO923" s="87" t="str">
        <f>IF($Q923="","",IFERROR(IF(OR(AND($T923&gt;=DATEVALUE("10/1/20"&amp;RIGHT(BN$1,2)),$T923&lt;=DATEVALUE("9/30/20"&amp;RIGHT(BO$1,2))),AND($U923&gt;=DATEVALUE("10/1/20"&amp;RIGHT(BN$1,2)),$U923&lt;=DATEVALUE("9/30/20"&amp;RIGHT(BO$1,2))),AND($T923&lt;=DATEVALUE("10/1/20"&amp;RIGHT(BN$1,2)),$U923&gt;=DATEVALUE("9/30/20"&amp;RIGHT(BO$1,2)))),
IF(AND($T923&gt;=DATEVALUE("10/1/20"&amp;RIGHT(BN$1,2)),$U923&lt;=DATEVALUE("9/30/20"&amp;RIGHT(BO$1,2))),NETWORKDAYS($T923,$U923,Holidays!$J$3:$J$937),
IF(AND($T923&lt;DATEVALUE("10/1/20"&amp;RIGHT(BN$1,2)),$U923&lt;=DATEVALUE("9/30/20"&amp;RIGHT(BO$1,2))),NETWORKDAYS(DATEVALUE("10/1/20"&amp;RIGHT(BN$1,2)),$U923,Holidays!$J$3:$J$937),
IF($T923&lt;DATEVALUE("10/1/20"&amp;RIGHT(BN$1,2)),NETWORKDAYS(DATEVALUE("10/1/20"&amp;RIGHT(BN$1,2)),DATEVALUE("9/30/20"&amp;RIGHT(BO$1,2)),Holidays!$J$3:$J$937),
IF($T923&gt;=DATEVALUE("10/1/20"&amp;RIGHT(BN$1,2)),NETWORKDAYS($T923,DATEVALUE("9/30/20"&amp;RIGHT(BO$1,2)),Holidays!$J$3:$J$937),"")))),"")/(NETWORKDAYS($T923,$U923,Holidays!$J$3:$J$937)),0))</f>
        <v/>
      </c>
      <c r="BP923" s="87" t="str">
        <f>IF($Q923="","",IFERROR(IF(OR(AND($T923&gt;=DATEVALUE("10/1/20"&amp;RIGHT(BO$1,2)),$T923&lt;=DATEVALUE("9/30/20"&amp;RIGHT(BP$1,2))),AND($U923&gt;=DATEVALUE("10/1/20"&amp;RIGHT(BO$1,2)),$U923&lt;=DATEVALUE("9/30/20"&amp;RIGHT(BP$1,2))),AND($T923&lt;=DATEVALUE("10/1/20"&amp;RIGHT(BO$1,2)),$U923&gt;=DATEVALUE("9/30/20"&amp;RIGHT(BP$1,2)))),
IF(AND($T923&gt;=DATEVALUE("10/1/20"&amp;RIGHT(BO$1,2)),$U923&lt;=DATEVALUE("9/30/20"&amp;RIGHT(BP$1,2))),NETWORKDAYS($T923,$U923,Holidays!$J$3:$J$937),
IF(AND($T923&lt;DATEVALUE("10/1/20"&amp;RIGHT(BO$1,2)),$U923&lt;=DATEVALUE("9/30/20"&amp;RIGHT(BP$1,2))),NETWORKDAYS(DATEVALUE("10/1/20"&amp;RIGHT(BO$1,2)),$U923,Holidays!$J$3:$J$937),
IF($T923&lt;DATEVALUE("10/1/20"&amp;RIGHT(BO$1,2)),NETWORKDAYS(DATEVALUE("10/1/20"&amp;RIGHT(BO$1,2)),DATEVALUE("9/30/20"&amp;RIGHT(BP$1,2)),Holidays!$J$3:$J$937),
IF($T923&gt;=DATEVALUE("10/1/20"&amp;RIGHT(BO$1,2)),NETWORKDAYS($T923,DATEVALUE("9/30/20"&amp;RIGHT(BP$1,2)),Holidays!$J$3:$J$937),"")))),"")/(NETWORKDAYS($T923,$U923,Holidays!$J$3:$J$937)),0))</f>
        <v/>
      </c>
      <c r="BQ923" s="87" t="str">
        <f>IF($Q923="","",IFERROR(IF(OR(AND($T923&gt;=DATEVALUE("10/1/20"&amp;RIGHT(BP$1,2)),$T923&lt;=DATEVALUE("9/30/20"&amp;RIGHT(BQ$1,2))),AND($U923&gt;=DATEVALUE("10/1/20"&amp;RIGHT(BP$1,2)),$U923&lt;=DATEVALUE("9/30/20"&amp;RIGHT(BQ$1,2))),AND($T923&lt;=DATEVALUE("10/1/20"&amp;RIGHT(BP$1,2)),$U923&gt;=DATEVALUE("9/30/20"&amp;RIGHT(BQ$1,2)))),
IF(AND($T923&gt;=DATEVALUE("10/1/20"&amp;RIGHT(BP$1,2)),$U923&lt;=DATEVALUE("9/30/20"&amp;RIGHT(BQ$1,2))),NETWORKDAYS($T923,$U923,Holidays!$J$3:$J$937),
IF(AND($T923&lt;DATEVALUE("10/1/20"&amp;RIGHT(BP$1,2)),$U923&lt;=DATEVALUE("9/30/20"&amp;RIGHT(BQ$1,2))),NETWORKDAYS(DATEVALUE("10/1/20"&amp;RIGHT(BP$1,2)),$U923,Holidays!$J$3:$J$937),
IF($T923&lt;DATEVALUE("10/1/20"&amp;RIGHT(BP$1,2)),NETWORKDAYS(DATEVALUE("10/1/20"&amp;RIGHT(BP$1,2)),DATEVALUE("9/30/20"&amp;RIGHT(BQ$1,2)),Holidays!$J$3:$J$937),
IF($T923&gt;=DATEVALUE("10/1/20"&amp;RIGHT(BP$1,2)),NETWORKDAYS($T923,DATEVALUE("9/30/20"&amp;RIGHT(BQ$1,2)),Holidays!$J$3:$J$937),"")))),"")/(NETWORKDAYS($T923,$U923,Holidays!$J$3:$J$937)),0))</f>
        <v/>
      </c>
      <c r="BR923" s="87" t="str">
        <f>IF($Q923="","",IFERROR(IF(OR(AND($T923&gt;=DATEVALUE("10/1/20"&amp;RIGHT(BQ$1,2)),$T923&lt;=DATEVALUE("9/30/20"&amp;RIGHT(BR$1,2))),AND($U923&gt;=DATEVALUE("10/1/20"&amp;RIGHT(BQ$1,2)),$U923&lt;=DATEVALUE("9/30/20"&amp;RIGHT(BR$1,2))),AND($T923&lt;=DATEVALUE("10/1/20"&amp;RIGHT(BQ$1,2)),$U923&gt;=DATEVALUE("9/30/20"&amp;RIGHT(BR$1,2)))),
IF(AND($T923&gt;=DATEVALUE("10/1/20"&amp;RIGHT(BQ$1,2)),$U923&lt;=DATEVALUE("9/30/20"&amp;RIGHT(BR$1,2))),NETWORKDAYS($T923,$U923,Holidays!$J$3:$J$937),
IF(AND($T923&lt;DATEVALUE("10/1/20"&amp;RIGHT(BQ$1,2)),$U923&lt;=DATEVALUE("9/30/20"&amp;RIGHT(BR$1,2))),NETWORKDAYS(DATEVALUE("10/1/20"&amp;RIGHT(BQ$1,2)),$U923,Holidays!$J$3:$J$937),
IF($T923&lt;DATEVALUE("10/1/20"&amp;RIGHT(BQ$1,2)),NETWORKDAYS(DATEVALUE("10/1/20"&amp;RIGHT(BQ$1,2)),DATEVALUE("9/30/20"&amp;RIGHT(BR$1,2)),Holidays!$J$3:$J$937),
IF($T923&gt;=DATEVALUE("10/1/20"&amp;RIGHT(BQ$1,2)),NETWORKDAYS($T923,DATEVALUE("9/30/20"&amp;RIGHT(BR$1,2)),Holidays!$J$3:$J$937),"")))),"")/(NETWORKDAYS($T923,$U923,Holidays!$J$3:$J$937)),0))</f>
        <v/>
      </c>
      <c r="BS923" s="87" t="str">
        <f>IF($Q923="","",IFERROR(IF(OR(AND($T923&gt;=DATEVALUE("10/1/20"&amp;RIGHT(BR$1,2)),$T923&lt;=DATEVALUE("9/30/20"&amp;RIGHT(BS$1,2))),AND($U923&gt;=DATEVALUE("10/1/20"&amp;RIGHT(BR$1,2)),$U923&lt;=DATEVALUE("9/30/20"&amp;RIGHT(BS$1,2))),AND($T923&lt;=DATEVALUE("10/1/20"&amp;RIGHT(BR$1,2)),$U923&gt;=DATEVALUE("9/30/20"&amp;RIGHT(BS$1,2)))),
IF(AND($T923&gt;=DATEVALUE("10/1/20"&amp;RIGHT(BR$1,2)),$U923&lt;=DATEVALUE("9/30/20"&amp;RIGHT(BS$1,2))),NETWORKDAYS($T923,$U923,Holidays!$J$3:$J$937),
IF(AND($T923&lt;DATEVALUE("10/1/20"&amp;RIGHT(BR$1,2)),$U923&lt;=DATEVALUE("9/30/20"&amp;RIGHT(BS$1,2))),NETWORKDAYS(DATEVALUE("10/1/20"&amp;RIGHT(BR$1,2)),$U923,Holidays!$J$3:$J$937),
IF($T923&lt;DATEVALUE("10/1/20"&amp;RIGHT(BR$1,2)),NETWORKDAYS(DATEVALUE("10/1/20"&amp;RIGHT(BR$1,2)),DATEVALUE("9/30/20"&amp;RIGHT(BS$1,2)),Holidays!$J$3:$J$937),
IF($T923&gt;=DATEVALUE("10/1/20"&amp;RIGHT(BR$1,2)),NETWORKDAYS($T923,DATEVALUE("9/30/20"&amp;RIGHT(BS$1,2)),Holidays!$J$3:$J$937),"")))),"")/(NETWORKDAYS($T923,$U923,Holidays!$J$3:$J$937)),0))</f>
        <v/>
      </c>
      <c r="BT923" s="87" t="str">
        <f>IF($Q923="","",IFERROR(IF(OR(AND($T923&gt;=DATEVALUE("10/1/20"&amp;RIGHT(BS$1,2)),$T923&lt;=DATEVALUE("9/30/20"&amp;RIGHT(BT$1,2))),AND($U923&gt;=DATEVALUE("10/1/20"&amp;RIGHT(BS$1,2)),$U923&lt;=DATEVALUE("9/30/20"&amp;RIGHT(BT$1,2))),AND($T923&lt;=DATEVALUE("10/1/20"&amp;RIGHT(BS$1,2)),$U923&gt;=DATEVALUE("9/30/20"&amp;RIGHT(BT$1,2)))),
IF(AND($T923&gt;=DATEVALUE("10/1/20"&amp;RIGHT(BS$1,2)),$U923&lt;=DATEVALUE("9/30/20"&amp;RIGHT(BT$1,2))),NETWORKDAYS($T923,$U923,Holidays!$J$3:$J$937),
IF(AND($T923&lt;DATEVALUE("10/1/20"&amp;RIGHT(BS$1,2)),$U923&lt;=DATEVALUE("9/30/20"&amp;RIGHT(BT$1,2))),NETWORKDAYS(DATEVALUE("10/1/20"&amp;RIGHT(BS$1,2)),$U923,Holidays!$J$3:$J$937),
IF($T923&lt;DATEVALUE("10/1/20"&amp;RIGHT(BS$1,2)),NETWORKDAYS(DATEVALUE("10/1/20"&amp;RIGHT(BS$1,2)),DATEVALUE("9/30/20"&amp;RIGHT(BT$1,2)),Holidays!$J$3:$J$937),
IF($T923&gt;=DATEVALUE("10/1/20"&amp;RIGHT(BS$1,2)),NETWORKDAYS($T923,DATEVALUE("9/30/20"&amp;RIGHT(BT$1,2)),Holidays!$J$3:$J$937),"")))),"")/(NETWORKDAYS($T923,$U923,Holidays!$J$3:$J$937)),0))</f>
        <v/>
      </c>
      <c r="BU923" s="87" t="str">
        <f>IF($Q923="","",IFERROR(IF(OR(AND($T923&gt;=DATEVALUE("10/1/20"&amp;RIGHT(BT$1,2)),$T923&lt;=DATEVALUE("9/30/20"&amp;RIGHT(BU$1,2))),AND($U923&gt;=DATEVALUE("10/1/20"&amp;RIGHT(BT$1,2)),$U923&lt;=DATEVALUE("9/30/20"&amp;RIGHT(BU$1,2))),AND($T923&lt;=DATEVALUE("10/1/20"&amp;RIGHT(BT$1,2)),$U923&gt;=DATEVALUE("9/30/20"&amp;RIGHT(BU$1,2)))),
IF(AND($T923&gt;=DATEVALUE("10/1/20"&amp;RIGHT(BT$1,2)),$U923&lt;=DATEVALUE("9/30/20"&amp;RIGHT(BU$1,2))),NETWORKDAYS($T923,$U923,Holidays!$J$3:$J$937),
IF(AND($T923&lt;DATEVALUE("10/1/20"&amp;RIGHT(BT$1,2)),$U923&lt;=DATEVALUE("9/30/20"&amp;RIGHT(BU$1,2))),NETWORKDAYS(DATEVALUE("10/1/20"&amp;RIGHT(BT$1,2)),$U923,Holidays!$J$3:$J$937),
IF($T923&lt;DATEVALUE("10/1/20"&amp;RIGHT(BT$1,2)),NETWORKDAYS(DATEVALUE("10/1/20"&amp;RIGHT(BT$1,2)),DATEVALUE("9/30/20"&amp;RIGHT(BU$1,2)),Holidays!$J$3:$J$937),
IF($T923&gt;=DATEVALUE("10/1/20"&amp;RIGHT(BT$1,2)),NETWORKDAYS($T923,DATEVALUE("9/30/20"&amp;RIGHT(BU$1,2)),Holidays!$J$3:$J$937),"")))),"")/(NETWORKDAYS($T923,$U923,Holidays!$J$3:$J$937)),0))</f>
        <v/>
      </c>
      <c r="BV923" s="87" t="str">
        <f>IF($Q923="","",IFERROR(IF(OR(AND($T923&gt;=DATEVALUE("10/1/20"&amp;RIGHT(BU$1,2)),$T923&lt;=DATEVALUE("9/30/20"&amp;RIGHT(BV$1,2))),AND($U923&gt;=DATEVALUE("10/1/20"&amp;RIGHT(BU$1,2)),$U923&lt;=DATEVALUE("9/30/20"&amp;RIGHT(BV$1,2))),AND($T923&lt;=DATEVALUE("10/1/20"&amp;RIGHT(BU$1,2)),$U923&gt;=DATEVALUE("9/30/20"&amp;RIGHT(BV$1,2)))),
IF(AND($T923&gt;=DATEVALUE("10/1/20"&amp;RIGHT(BU$1,2)),$U923&lt;=DATEVALUE("9/30/20"&amp;RIGHT(BV$1,2))),NETWORKDAYS($T923,$U923,Holidays!$J$3:$J$937),
IF(AND($T923&lt;DATEVALUE("10/1/20"&amp;RIGHT(BU$1,2)),$U923&lt;=DATEVALUE("9/30/20"&amp;RIGHT(BV$1,2))),NETWORKDAYS(DATEVALUE("10/1/20"&amp;RIGHT(BU$1,2)),$U923,Holidays!$J$3:$J$937),
IF($T923&lt;DATEVALUE("10/1/20"&amp;RIGHT(BU$1,2)),NETWORKDAYS(DATEVALUE("10/1/20"&amp;RIGHT(BU$1,2)),DATEVALUE("9/30/20"&amp;RIGHT(BV$1,2)),Holidays!$J$3:$J$937),
IF($T923&gt;=DATEVALUE("10/1/20"&amp;RIGHT(BU$1,2)),NETWORKDAYS($T923,DATEVALUE("9/30/20"&amp;RIGHT(BV$1,2)),Holidays!$J$3:$J$937),"")))),"")/(NETWORKDAYS($T923,$U923,Holidays!$J$3:$J$937)),0))</f>
        <v/>
      </c>
      <c r="BW923" s="87" t="str">
        <f>IF($Q923="","",IFERROR(IF(OR(AND($T923&gt;=DATEVALUE("10/1/20"&amp;RIGHT(BV$1,2)),$T923&lt;=DATEVALUE("9/30/20"&amp;RIGHT(BW$1,2))),AND($U923&gt;=DATEVALUE("10/1/20"&amp;RIGHT(BV$1,2)),$U923&lt;=DATEVALUE("9/30/20"&amp;RIGHT(BW$1,2))),AND($T923&lt;=DATEVALUE("10/1/20"&amp;RIGHT(BV$1,2)),$U923&gt;=DATEVALUE("9/30/20"&amp;RIGHT(BW$1,2)))),
IF(AND($T923&gt;=DATEVALUE("10/1/20"&amp;RIGHT(BV$1,2)),$U923&lt;=DATEVALUE("9/30/20"&amp;RIGHT(BW$1,2))),NETWORKDAYS($T923,$U923,Holidays!$J$3:$J$937),
IF(AND($T923&lt;DATEVALUE("10/1/20"&amp;RIGHT(BV$1,2)),$U923&lt;=DATEVALUE("9/30/20"&amp;RIGHT(BW$1,2))),NETWORKDAYS(DATEVALUE("10/1/20"&amp;RIGHT(BV$1,2)),$U923,Holidays!$J$3:$J$937),
IF($T923&lt;DATEVALUE("10/1/20"&amp;RIGHT(BV$1,2)),NETWORKDAYS(DATEVALUE("10/1/20"&amp;RIGHT(BV$1,2)),DATEVALUE("9/30/20"&amp;RIGHT(BW$1,2)),Holidays!$J$3:$J$937),
IF($T923&gt;=DATEVALUE("10/1/20"&amp;RIGHT(BV$1,2)),NETWORKDAYS($T923,DATEVALUE("9/30/20"&amp;RIGHT(BW$1,2)),Holidays!$J$3:$J$937),"")))),"")/(NETWORKDAYS($T923,$U923,Holidays!$J$3:$J$937)),0))</f>
        <v/>
      </c>
      <c r="BX923" s="87" t="str">
        <f>IF($Q923="","",IFERROR(IF(OR(AND($T923&gt;=DATEVALUE("10/1/20"&amp;RIGHT(BW$1,2)),$T923&lt;=DATEVALUE("9/30/20"&amp;RIGHT(BX$1,2))),AND($U923&gt;=DATEVALUE("10/1/20"&amp;RIGHT(BW$1,2)),$U923&lt;=DATEVALUE("9/30/20"&amp;RIGHT(BX$1,2))),AND($T923&lt;=DATEVALUE("10/1/20"&amp;RIGHT(BW$1,2)),$U923&gt;=DATEVALUE("9/30/20"&amp;RIGHT(BX$1,2)))),
IF(AND($T923&gt;=DATEVALUE("10/1/20"&amp;RIGHT(BW$1,2)),$U923&lt;=DATEVALUE("9/30/20"&amp;RIGHT(BX$1,2))),NETWORKDAYS($T923,$U923,Holidays!$J$3:$J$937),
IF(AND($T923&lt;DATEVALUE("10/1/20"&amp;RIGHT(BW$1,2)),$U923&lt;=DATEVALUE("9/30/20"&amp;RIGHT(BX$1,2))),NETWORKDAYS(DATEVALUE("10/1/20"&amp;RIGHT(BW$1,2)),$U923,Holidays!$J$3:$J$937),
IF($T923&lt;DATEVALUE("10/1/20"&amp;RIGHT(BW$1,2)),NETWORKDAYS(DATEVALUE("10/1/20"&amp;RIGHT(BW$1,2)),DATEVALUE("9/30/20"&amp;RIGHT(BX$1,2)),Holidays!$J$3:$J$937),
IF($T923&gt;=DATEVALUE("10/1/20"&amp;RIGHT(BW$1,2)),NETWORKDAYS($T923,DATEVALUE("9/30/20"&amp;RIGHT(BX$1,2)),Holidays!$J$3:$J$937),"")))),"")/(NETWORKDAYS($T923,$U923,Holidays!$J$3:$J$937)),0))</f>
        <v/>
      </c>
      <c r="BY923" s="87" t="str">
        <f>IF($Q923="","",IFERROR(IF(OR(AND($T923&gt;=DATEVALUE("10/1/20"&amp;RIGHT(BX$1,2)),$T923&lt;=DATEVALUE("9/30/20"&amp;RIGHT(BY$1,2))),AND($U923&gt;=DATEVALUE("10/1/20"&amp;RIGHT(BX$1,2)),$U923&lt;=DATEVALUE("9/30/20"&amp;RIGHT(BY$1,2))),AND($T923&lt;=DATEVALUE("10/1/20"&amp;RIGHT(BX$1,2)),$U923&gt;=DATEVALUE("9/30/20"&amp;RIGHT(BY$1,2)))),
IF(AND($T923&gt;=DATEVALUE("10/1/20"&amp;RIGHT(BX$1,2)),$U923&lt;=DATEVALUE("9/30/20"&amp;RIGHT(BY$1,2))),NETWORKDAYS($T923,$U923,Holidays!$J$3:$J$937),
IF(AND($T923&lt;DATEVALUE("10/1/20"&amp;RIGHT(BX$1,2)),$U923&lt;=DATEVALUE("9/30/20"&amp;RIGHT(BY$1,2))),NETWORKDAYS(DATEVALUE("10/1/20"&amp;RIGHT(BX$1,2)),$U923,Holidays!$J$3:$J$937),
IF($T923&lt;DATEVALUE("10/1/20"&amp;RIGHT(BX$1,2)),NETWORKDAYS(DATEVALUE("10/1/20"&amp;RIGHT(BX$1,2)),DATEVALUE("9/30/20"&amp;RIGHT(BY$1,2)),Holidays!$J$3:$J$937),
IF($T923&gt;=DATEVALUE("10/1/20"&amp;RIGHT(BX$1,2)),NETWORKDAYS($T923,DATEVALUE("9/30/20"&amp;RIGHT(BY$1,2)),Holidays!$J$3:$J$937),"")))),"")/(NETWORKDAYS($T923,$U923,Holidays!$J$3:$J$937)),0))</f>
        <v/>
      </c>
      <c r="BZ923" s="87" t="str">
        <f>IF($Q923="","",IFERROR(IF(OR(AND($T923&gt;=DATEVALUE("10/1/20"&amp;RIGHT(BY$1,2)),$T923&lt;=DATEVALUE("9/30/20"&amp;RIGHT(BZ$1,2))),AND($U923&gt;=DATEVALUE("10/1/20"&amp;RIGHT(BY$1,2)),$U923&lt;=DATEVALUE("9/30/20"&amp;RIGHT(BZ$1,2))),AND($T923&lt;=DATEVALUE("10/1/20"&amp;RIGHT(BY$1,2)),$U923&gt;=DATEVALUE("9/30/20"&amp;RIGHT(BZ$1,2)))),
IF(AND($T923&gt;=DATEVALUE("10/1/20"&amp;RIGHT(BY$1,2)),$U923&lt;=DATEVALUE("9/30/20"&amp;RIGHT(BZ$1,2))),NETWORKDAYS($T923,$U923,Holidays!$J$3:$J$937),
IF(AND($T923&lt;DATEVALUE("10/1/20"&amp;RIGHT(BY$1,2)),$U923&lt;=DATEVALUE("9/30/20"&amp;RIGHT(BZ$1,2))),NETWORKDAYS(DATEVALUE("10/1/20"&amp;RIGHT(BY$1,2)),$U923,Holidays!$J$3:$J$937),
IF($T923&lt;DATEVALUE("10/1/20"&amp;RIGHT(BY$1,2)),NETWORKDAYS(DATEVALUE("10/1/20"&amp;RIGHT(BY$1,2)),DATEVALUE("9/30/20"&amp;RIGHT(BZ$1,2)),Holidays!$J$3:$J$937),
IF($T923&gt;=DATEVALUE("10/1/20"&amp;RIGHT(BY$1,2)),NETWORKDAYS($T923,DATEVALUE("9/30/20"&amp;RIGHT(BZ$1,2)),Holidays!$J$3:$J$937),"")))),"")/(NETWORKDAYS($T923,$U923,Holidays!$J$3:$J$937)),0))</f>
        <v/>
      </c>
      <c r="CA923" s="87" t="str">
        <f>IF($Q923="","",IFERROR(IF(OR(AND($T923&gt;=DATEVALUE("10/1/20"&amp;RIGHT(BZ$1,2)),$T923&lt;=DATEVALUE("9/30/20"&amp;RIGHT(CA$1,2))),AND($U923&gt;=DATEVALUE("10/1/20"&amp;RIGHT(BZ$1,2)),$U923&lt;=DATEVALUE("9/30/20"&amp;RIGHT(CA$1,2))),AND($T923&lt;=DATEVALUE("10/1/20"&amp;RIGHT(BZ$1,2)),$U923&gt;=DATEVALUE("9/30/20"&amp;RIGHT(CA$1,2)))),
IF(AND($T923&gt;=DATEVALUE("10/1/20"&amp;RIGHT(BZ$1,2)),$U923&lt;=DATEVALUE("9/30/20"&amp;RIGHT(CA$1,2))),NETWORKDAYS($T923,$U923,Holidays!$J$3:$J$937),
IF(AND($T923&lt;DATEVALUE("10/1/20"&amp;RIGHT(BZ$1,2)),$U923&lt;=DATEVALUE("9/30/20"&amp;RIGHT(CA$1,2))),NETWORKDAYS(DATEVALUE("10/1/20"&amp;RIGHT(BZ$1,2)),$U923,Holidays!$J$3:$J$937),
IF($T923&lt;DATEVALUE("10/1/20"&amp;RIGHT(BZ$1,2)),NETWORKDAYS(DATEVALUE("10/1/20"&amp;RIGHT(BZ$1,2)),DATEVALUE("9/30/20"&amp;RIGHT(CA$1,2)),Holidays!$J$3:$J$937),
IF($T923&gt;=DATEVALUE("10/1/20"&amp;RIGHT(BZ$1,2)),NETWORKDAYS($T923,DATEVALUE("9/30/20"&amp;RIGHT(CA$1,2)),Holidays!$J$3:$J$937),"")))),"")/(NETWORKDAYS($T923,$U923,Holidays!$J$3:$J$937)),0))</f>
        <v/>
      </c>
      <c r="CB923" s="87" t="str">
        <f>IF($Q923="","",IFERROR(IF(OR(AND($T923&gt;=DATEVALUE("10/1/20"&amp;RIGHT(CA$1,2)),$T923&lt;=DATEVALUE("9/30/20"&amp;RIGHT(CB$1,2))),AND($U923&gt;=DATEVALUE("10/1/20"&amp;RIGHT(CA$1,2)),$U923&lt;=DATEVALUE("9/30/20"&amp;RIGHT(CB$1,2))),AND($T923&lt;=DATEVALUE("10/1/20"&amp;RIGHT(CA$1,2)),$U923&gt;=DATEVALUE("9/30/20"&amp;RIGHT(CB$1,2)))),
IF(AND($T923&gt;=DATEVALUE("10/1/20"&amp;RIGHT(CA$1,2)),$U923&lt;=DATEVALUE("9/30/20"&amp;RIGHT(CB$1,2))),NETWORKDAYS($T923,$U923,Holidays!$J$3:$J$937),
IF(AND($T923&lt;DATEVALUE("10/1/20"&amp;RIGHT(CA$1,2)),$U923&lt;=DATEVALUE("9/30/20"&amp;RIGHT(CB$1,2))),NETWORKDAYS(DATEVALUE("10/1/20"&amp;RIGHT(CA$1,2)),$U923,Holidays!$J$3:$J$937),
IF($T923&lt;DATEVALUE("10/1/20"&amp;RIGHT(CA$1,2)),NETWORKDAYS(DATEVALUE("10/1/20"&amp;RIGHT(CA$1,2)),DATEVALUE("9/30/20"&amp;RIGHT(CB$1,2)),Holidays!$J$3:$J$937),
IF($T923&gt;=DATEVALUE("10/1/20"&amp;RIGHT(CA$1,2)),NETWORKDAYS($T923,DATEVALUE("9/30/20"&amp;RIGHT(CB$1,2)),Holidays!$J$3:$J$937),"")))),"")/(NETWORKDAYS($T923,$U923,Holidays!$J$3:$J$937)),0))</f>
        <v/>
      </c>
    </row>
    <row r="924" spans="1:80">
      <c r="A924" s="97"/>
      <c r="B924" s="98" t="str">
        <f ca="1">IF(NOT($A924=""),OFFSET('WBS Reference &amp; User Procedure'!$A$1,MATCH($A924,'WBS Reference &amp; User Procedure'!$A:$A,0)-1,1),"")</f>
        <v/>
      </c>
      <c r="D924" s="97"/>
      <c r="T924" s="104" t="str">
        <f>IF(NOT(Q924=""),IF(NOT($S924=""),$S924,#REF!),"")</f>
        <v/>
      </c>
      <c r="U924" s="104" t="str">
        <f>IF(NOT(Q924=""),WORKDAY(T924,Q924,Holidays!$J$3:$J$937),"")</f>
        <v/>
      </c>
      <c r="V924" s="104"/>
      <c r="W924" s="104"/>
      <c r="X924" s="101" t="str">
        <f t="shared" si="197"/>
        <v/>
      </c>
      <c r="AL924" s="87" t="str">
        <f t="shared" ca="1" si="194"/>
        <v/>
      </c>
      <c r="AN924" s="87" t="str">
        <f t="shared" ca="1" si="206"/>
        <v/>
      </c>
      <c r="AO924" s="87" t="str">
        <f t="shared" ca="1" si="206"/>
        <v/>
      </c>
      <c r="AP924" s="87" t="str">
        <f t="shared" ca="1" si="206"/>
        <v/>
      </c>
      <c r="AQ924" s="87" t="str">
        <f t="shared" ca="1" si="206"/>
        <v/>
      </c>
      <c r="AR924" s="87" t="str">
        <f t="shared" ca="1" si="206"/>
        <v/>
      </c>
      <c r="AS924" s="87" t="str">
        <f t="shared" ca="1" si="206"/>
        <v/>
      </c>
      <c r="AT924" s="87" t="str">
        <f t="shared" ca="1" si="206"/>
        <v/>
      </c>
      <c r="AU924" s="87" t="str">
        <f t="shared" ca="1" si="206"/>
        <v/>
      </c>
      <c r="AV924" s="87" t="str">
        <f t="shared" ca="1" si="206"/>
        <v/>
      </c>
      <c r="AW924" s="87" t="str">
        <f t="shared" ca="1" si="206"/>
        <v/>
      </c>
      <c r="AX924" s="87" t="str">
        <f t="shared" ca="1" si="207"/>
        <v/>
      </c>
      <c r="AY924" s="87" t="str">
        <f t="shared" ca="1" si="207"/>
        <v/>
      </c>
      <c r="AZ924" s="87" t="str">
        <f t="shared" ca="1" si="207"/>
        <v/>
      </c>
      <c r="BA924" s="87" t="str">
        <f t="shared" ca="1" si="207"/>
        <v/>
      </c>
      <c r="BB924" s="87" t="str">
        <f t="shared" ca="1" si="207"/>
        <v/>
      </c>
      <c r="BC924" s="87" t="str">
        <f t="shared" ca="1" si="207"/>
        <v/>
      </c>
      <c r="BD924" s="87" t="str">
        <f t="shared" ca="1" si="207"/>
        <v/>
      </c>
      <c r="BE924" s="87" t="str">
        <f t="shared" ca="1" si="207"/>
        <v/>
      </c>
      <c r="BF924" s="87" t="str">
        <f t="shared" ca="1" si="207"/>
        <v/>
      </c>
      <c r="BG924" s="87" t="str">
        <f t="shared" ca="1" si="207"/>
        <v/>
      </c>
      <c r="BI924" s="87" t="str">
        <f>IF($Q924="","",IFERROR(IF(OR(AND($T924&gt;=DATEVALUE("10/1/20"&amp;RIGHT(BH$1,2)),$T924&lt;=DATEVALUE("9/30/20"&amp;RIGHT(BI$1,2))),AND($U924&gt;=DATEVALUE("10/1/20"&amp;RIGHT(BH$1,2)),$U924&lt;=DATEVALUE("9/30/20"&amp;RIGHT(BI$1,2))),AND($T924&lt;=DATEVALUE("10/1/20"&amp;RIGHT(BH$1,2)),$U924&gt;=DATEVALUE("9/30/20"&amp;RIGHT(BI$1,2)))),
IF(AND($T924&gt;=DATEVALUE("10/1/20"&amp;RIGHT(BH$1,2)),$U924&lt;=DATEVALUE("9/30/20"&amp;RIGHT(BI$1,2))),NETWORKDAYS($T924,$U924,Holidays!$J$3:$J$937),
IF(AND($T924&lt;DATEVALUE("10/1/20"&amp;RIGHT(BH$1,2)),$U924&lt;=DATEVALUE("9/30/20"&amp;RIGHT(BI$1,2))),NETWORKDAYS(DATEVALUE("10/1/20"&amp;RIGHT(BH$1,2)),$U924,Holidays!$J$3:$J$937),
IF($T924&lt;DATEVALUE("10/1/20"&amp;RIGHT(BH$1,2)),NETWORKDAYS(DATEVALUE("10/1/20"&amp;RIGHT(BH$1,2)),DATEVALUE("9/30/20"&amp;RIGHT(BI$1,2)),Holidays!$J$3:$J$937),
IF($T924&gt;=DATEVALUE("10/1/20"&amp;RIGHT(BH$1,2)),NETWORKDAYS($T924,DATEVALUE("9/30/20"&amp;RIGHT(BI$1,2)),Holidays!$J$3:$J$937),"")))),"")/(NETWORKDAYS($T924,$U924,Holidays!$J$3:$J$937)),0))</f>
        <v/>
      </c>
      <c r="BJ924" s="87" t="str">
        <f>IF($Q924="","",IFERROR(IF(OR(AND($T924&gt;=DATEVALUE("10/1/20"&amp;RIGHT(BI$1,2)),$T924&lt;=DATEVALUE("9/30/20"&amp;RIGHT(BJ$1,2))),AND($U924&gt;=DATEVALUE("10/1/20"&amp;RIGHT(BI$1,2)),$U924&lt;=DATEVALUE("9/30/20"&amp;RIGHT(BJ$1,2))),AND($T924&lt;=DATEVALUE("10/1/20"&amp;RIGHT(BI$1,2)),$U924&gt;=DATEVALUE("9/30/20"&amp;RIGHT(BJ$1,2)))),
IF(AND($T924&gt;=DATEVALUE("10/1/20"&amp;RIGHT(BI$1,2)),$U924&lt;=DATEVALUE("9/30/20"&amp;RIGHT(BJ$1,2))),NETWORKDAYS($T924,$U924,Holidays!$J$3:$J$937),
IF(AND($T924&lt;DATEVALUE("10/1/20"&amp;RIGHT(BI$1,2)),$U924&lt;=DATEVALUE("9/30/20"&amp;RIGHT(BJ$1,2))),NETWORKDAYS(DATEVALUE("10/1/20"&amp;RIGHT(BI$1,2)),$U924,Holidays!$J$3:$J$937),
IF($T924&lt;DATEVALUE("10/1/20"&amp;RIGHT(BI$1,2)),NETWORKDAYS(DATEVALUE("10/1/20"&amp;RIGHT(BI$1,2)),DATEVALUE("9/30/20"&amp;RIGHT(BJ$1,2)),Holidays!$J$3:$J$937),
IF($T924&gt;=DATEVALUE("10/1/20"&amp;RIGHT(BI$1,2)),NETWORKDAYS($T924,DATEVALUE("9/30/20"&amp;RIGHT(BJ$1,2)),Holidays!$J$3:$J$937),"")))),"")/(NETWORKDAYS($T924,$U924,Holidays!$J$3:$J$937)),0))</f>
        <v/>
      </c>
      <c r="BK924" s="87" t="str">
        <f>IF($Q924="","",IFERROR(IF(OR(AND($T924&gt;=DATEVALUE("10/1/20"&amp;RIGHT(BJ$1,2)),$T924&lt;=DATEVALUE("9/30/20"&amp;RIGHT(BK$1,2))),AND($U924&gt;=DATEVALUE("10/1/20"&amp;RIGHT(BJ$1,2)),$U924&lt;=DATEVALUE("9/30/20"&amp;RIGHT(BK$1,2))),AND($T924&lt;=DATEVALUE("10/1/20"&amp;RIGHT(BJ$1,2)),$U924&gt;=DATEVALUE("9/30/20"&amp;RIGHT(BK$1,2)))),
IF(AND($T924&gt;=DATEVALUE("10/1/20"&amp;RIGHT(BJ$1,2)),$U924&lt;=DATEVALUE("9/30/20"&amp;RIGHT(BK$1,2))),NETWORKDAYS($T924,$U924,Holidays!$J$3:$J$937),
IF(AND($T924&lt;DATEVALUE("10/1/20"&amp;RIGHT(BJ$1,2)),$U924&lt;=DATEVALUE("9/30/20"&amp;RIGHT(BK$1,2))),NETWORKDAYS(DATEVALUE("10/1/20"&amp;RIGHT(BJ$1,2)),$U924,Holidays!$J$3:$J$937),
IF($T924&lt;DATEVALUE("10/1/20"&amp;RIGHT(BJ$1,2)),NETWORKDAYS(DATEVALUE("10/1/20"&amp;RIGHT(BJ$1,2)),DATEVALUE("9/30/20"&amp;RIGHT(BK$1,2)),Holidays!$J$3:$J$937),
IF($T924&gt;=DATEVALUE("10/1/20"&amp;RIGHT(BJ$1,2)),NETWORKDAYS($T924,DATEVALUE("9/30/20"&amp;RIGHT(BK$1,2)),Holidays!$J$3:$J$937),"")))),"")/(NETWORKDAYS($T924,$U924,Holidays!$J$3:$J$937)),0))</f>
        <v/>
      </c>
      <c r="BL924" s="87" t="str">
        <f>IF($Q924="","",IFERROR(IF(OR(AND($T924&gt;=DATEVALUE("10/1/20"&amp;RIGHT(BK$1,2)),$T924&lt;=DATEVALUE("9/30/20"&amp;RIGHT(BL$1,2))),AND($U924&gt;=DATEVALUE("10/1/20"&amp;RIGHT(BK$1,2)),$U924&lt;=DATEVALUE("9/30/20"&amp;RIGHT(BL$1,2))),AND($T924&lt;=DATEVALUE("10/1/20"&amp;RIGHT(BK$1,2)),$U924&gt;=DATEVALUE("9/30/20"&amp;RIGHT(BL$1,2)))),
IF(AND($T924&gt;=DATEVALUE("10/1/20"&amp;RIGHT(BK$1,2)),$U924&lt;=DATEVALUE("9/30/20"&amp;RIGHT(BL$1,2))),NETWORKDAYS($T924,$U924,Holidays!$J$3:$J$937),
IF(AND($T924&lt;DATEVALUE("10/1/20"&amp;RIGHT(BK$1,2)),$U924&lt;=DATEVALUE("9/30/20"&amp;RIGHT(BL$1,2))),NETWORKDAYS(DATEVALUE("10/1/20"&amp;RIGHT(BK$1,2)),$U924,Holidays!$J$3:$J$937),
IF($T924&lt;DATEVALUE("10/1/20"&amp;RIGHT(BK$1,2)),NETWORKDAYS(DATEVALUE("10/1/20"&amp;RIGHT(BK$1,2)),DATEVALUE("9/30/20"&amp;RIGHT(BL$1,2)),Holidays!$J$3:$J$937),
IF($T924&gt;=DATEVALUE("10/1/20"&amp;RIGHT(BK$1,2)),NETWORKDAYS($T924,DATEVALUE("9/30/20"&amp;RIGHT(BL$1,2)),Holidays!$J$3:$J$937),"")))),"")/(NETWORKDAYS($T924,$U924,Holidays!$J$3:$J$937)),0))</f>
        <v/>
      </c>
      <c r="BM924" s="87" t="str">
        <f>IF($Q924="","",IFERROR(IF(OR(AND($T924&gt;=DATEVALUE("10/1/20"&amp;RIGHT(BL$1,2)),$T924&lt;=DATEVALUE("9/30/20"&amp;RIGHT(BM$1,2))),AND($U924&gt;=DATEVALUE("10/1/20"&amp;RIGHT(BL$1,2)),$U924&lt;=DATEVALUE("9/30/20"&amp;RIGHT(BM$1,2))),AND($T924&lt;=DATEVALUE("10/1/20"&amp;RIGHT(BL$1,2)),$U924&gt;=DATEVALUE("9/30/20"&amp;RIGHT(BM$1,2)))),
IF(AND($T924&gt;=DATEVALUE("10/1/20"&amp;RIGHT(BL$1,2)),$U924&lt;=DATEVALUE("9/30/20"&amp;RIGHT(BM$1,2))),NETWORKDAYS($T924,$U924,Holidays!$J$3:$J$937),
IF(AND($T924&lt;DATEVALUE("10/1/20"&amp;RIGHT(BL$1,2)),$U924&lt;=DATEVALUE("9/30/20"&amp;RIGHT(BM$1,2))),NETWORKDAYS(DATEVALUE("10/1/20"&amp;RIGHT(BL$1,2)),$U924,Holidays!$J$3:$J$937),
IF($T924&lt;DATEVALUE("10/1/20"&amp;RIGHT(BL$1,2)),NETWORKDAYS(DATEVALUE("10/1/20"&amp;RIGHT(BL$1,2)),DATEVALUE("9/30/20"&amp;RIGHT(BM$1,2)),Holidays!$J$3:$J$937),
IF($T924&gt;=DATEVALUE("10/1/20"&amp;RIGHT(BL$1,2)),NETWORKDAYS($T924,DATEVALUE("9/30/20"&amp;RIGHT(BM$1,2)),Holidays!$J$3:$J$937),"")))),"")/(NETWORKDAYS($T924,$U924,Holidays!$J$3:$J$937)),0))</f>
        <v/>
      </c>
      <c r="BN924" s="87" t="str">
        <f>IF($Q924="","",IFERROR(IF(OR(AND($T924&gt;=DATEVALUE("10/1/20"&amp;RIGHT(BM$1,2)),$T924&lt;=DATEVALUE("9/30/20"&amp;RIGHT(BN$1,2))),AND($U924&gt;=DATEVALUE("10/1/20"&amp;RIGHT(BM$1,2)),$U924&lt;=DATEVALUE("9/30/20"&amp;RIGHT(BN$1,2))),AND($T924&lt;=DATEVALUE("10/1/20"&amp;RIGHT(BM$1,2)),$U924&gt;=DATEVALUE("9/30/20"&amp;RIGHT(BN$1,2)))),
IF(AND($T924&gt;=DATEVALUE("10/1/20"&amp;RIGHT(BM$1,2)),$U924&lt;=DATEVALUE("9/30/20"&amp;RIGHT(BN$1,2))),NETWORKDAYS($T924,$U924,Holidays!$J$3:$J$937),
IF(AND($T924&lt;DATEVALUE("10/1/20"&amp;RIGHT(BM$1,2)),$U924&lt;=DATEVALUE("9/30/20"&amp;RIGHT(BN$1,2))),NETWORKDAYS(DATEVALUE("10/1/20"&amp;RIGHT(BM$1,2)),$U924,Holidays!$J$3:$J$937),
IF($T924&lt;DATEVALUE("10/1/20"&amp;RIGHT(BM$1,2)),NETWORKDAYS(DATEVALUE("10/1/20"&amp;RIGHT(BM$1,2)),DATEVALUE("9/30/20"&amp;RIGHT(BN$1,2)),Holidays!$J$3:$J$937),
IF($T924&gt;=DATEVALUE("10/1/20"&amp;RIGHT(BM$1,2)),NETWORKDAYS($T924,DATEVALUE("9/30/20"&amp;RIGHT(BN$1,2)),Holidays!$J$3:$J$937),"")))),"")/(NETWORKDAYS($T924,$U924,Holidays!$J$3:$J$937)),0))</f>
        <v/>
      </c>
      <c r="BO924" s="87" t="str">
        <f>IF($Q924="","",IFERROR(IF(OR(AND($T924&gt;=DATEVALUE("10/1/20"&amp;RIGHT(BN$1,2)),$T924&lt;=DATEVALUE("9/30/20"&amp;RIGHT(BO$1,2))),AND($U924&gt;=DATEVALUE("10/1/20"&amp;RIGHT(BN$1,2)),$U924&lt;=DATEVALUE("9/30/20"&amp;RIGHT(BO$1,2))),AND($T924&lt;=DATEVALUE("10/1/20"&amp;RIGHT(BN$1,2)),$U924&gt;=DATEVALUE("9/30/20"&amp;RIGHT(BO$1,2)))),
IF(AND($T924&gt;=DATEVALUE("10/1/20"&amp;RIGHT(BN$1,2)),$U924&lt;=DATEVALUE("9/30/20"&amp;RIGHT(BO$1,2))),NETWORKDAYS($T924,$U924,Holidays!$J$3:$J$937),
IF(AND($T924&lt;DATEVALUE("10/1/20"&amp;RIGHT(BN$1,2)),$U924&lt;=DATEVALUE("9/30/20"&amp;RIGHT(BO$1,2))),NETWORKDAYS(DATEVALUE("10/1/20"&amp;RIGHT(BN$1,2)),$U924,Holidays!$J$3:$J$937),
IF($T924&lt;DATEVALUE("10/1/20"&amp;RIGHT(BN$1,2)),NETWORKDAYS(DATEVALUE("10/1/20"&amp;RIGHT(BN$1,2)),DATEVALUE("9/30/20"&amp;RIGHT(BO$1,2)),Holidays!$J$3:$J$937),
IF($T924&gt;=DATEVALUE("10/1/20"&amp;RIGHT(BN$1,2)),NETWORKDAYS($T924,DATEVALUE("9/30/20"&amp;RIGHT(BO$1,2)),Holidays!$J$3:$J$937),"")))),"")/(NETWORKDAYS($T924,$U924,Holidays!$J$3:$J$937)),0))</f>
        <v/>
      </c>
      <c r="BP924" s="87" t="str">
        <f>IF($Q924="","",IFERROR(IF(OR(AND($T924&gt;=DATEVALUE("10/1/20"&amp;RIGHT(BO$1,2)),$T924&lt;=DATEVALUE("9/30/20"&amp;RIGHT(BP$1,2))),AND($U924&gt;=DATEVALUE("10/1/20"&amp;RIGHT(BO$1,2)),$U924&lt;=DATEVALUE("9/30/20"&amp;RIGHT(BP$1,2))),AND($T924&lt;=DATEVALUE("10/1/20"&amp;RIGHT(BO$1,2)),$U924&gt;=DATEVALUE("9/30/20"&amp;RIGHT(BP$1,2)))),
IF(AND($T924&gt;=DATEVALUE("10/1/20"&amp;RIGHT(BO$1,2)),$U924&lt;=DATEVALUE("9/30/20"&amp;RIGHT(BP$1,2))),NETWORKDAYS($T924,$U924,Holidays!$J$3:$J$937),
IF(AND($T924&lt;DATEVALUE("10/1/20"&amp;RIGHT(BO$1,2)),$U924&lt;=DATEVALUE("9/30/20"&amp;RIGHT(BP$1,2))),NETWORKDAYS(DATEVALUE("10/1/20"&amp;RIGHT(BO$1,2)),$U924,Holidays!$J$3:$J$937),
IF($T924&lt;DATEVALUE("10/1/20"&amp;RIGHT(BO$1,2)),NETWORKDAYS(DATEVALUE("10/1/20"&amp;RIGHT(BO$1,2)),DATEVALUE("9/30/20"&amp;RIGHT(BP$1,2)),Holidays!$J$3:$J$937),
IF($T924&gt;=DATEVALUE("10/1/20"&amp;RIGHT(BO$1,2)),NETWORKDAYS($T924,DATEVALUE("9/30/20"&amp;RIGHT(BP$1,2)),Holidays!$J$3:$J$937),"")))),"")/(NETWORKDAYS($T924,$U924,Holidays!$J$3:$J$937)),0))</f>
        <v/>
      </c>
      <c r="BQ924" s="87" t="str">
        <f>IF($Q924="","",IFERROR(IF(OR(AND($T924&gt;=DATEVALUE("10/1/20"&amp;RIGHT(BP$1,2)),$T924&lt;=DATEVALUE("9/30/20"&amp;RIGHT(BQ$1,2))),AND($U924&gt;=DATEVALUE("10/1/20"&amp;RIGHT(BP$1,2)),$U924&lt;=DATEVALUE("9/30/20"&amp;RIGHT(BQ$1,2))),AND($T924&lt;=DATEVALUE("10/1/20"&amp;RIGHT(BP$1,2)),$U924&gt;=DATEVALUE("9/30/20"&amp;RIGHT(BQ$1,2)))),
IF(AND($T924&gt;=DATEVALUE("10/1/20"&amp;RIGHT(BP$1,2)),$U924&lt;=DATEVALUE("9/30/20"&amp;RIGHT(BQ$1,2))),NETWORKDAYS($T924,$U924,Holidays!$J$3:$J$937),
IF(AND($T924&lt;DATEVALUE("10/1/20"&amp;RIGHT(BP$1,2)),$U924&lt;=DATEVALUE("9/30/20"&amp;RIGHT(BQ$1,2))),NETWORKDAYS(DATEVALUE("10/1/20"&amp;RIGHT(BP$1,2)),$U924,Holidays!$J$3:$J$937),
IF($T924&lt;DATEVALUE("10/1/20"&amp;RIGHT(BP$1,2)),NETWORKDAYS(DATEVALUE("10/1/20"&amp;RIGHT(BP$1,2)),DATEVALUE("9/30/20"&amp;RIGHT(BQ$1,2)),Holidays!$J$3:$J$937),
IF($T924&gt;=DATEVALUE("10/1/20"&amp;RIGHT(BP$1,2)),NETWORKDAYS($T924,DATEVALUE("9/30/20"&amp;RIGHT(BQ$1,2)),Holidays!$J$3:$J$937),"")))),"")/(NETWORKDAYS($T924,$U924,Holidays!$J$3:$J$937)),0))</f>
        <v/>
      </c>
      <c r="BR924" s="87" t="str">
        <f>IF($Q924="","",IFERROR(IF(OR(AND($T924&gt;=DATEVALUE("10/1/20"&amp;RIGHT(BQ$1,2)),$T924&lt;=DATEVALUE("9/30/20"&amp;RIGHT(BR$1,2))),AND($U924&gt;=DATEVALUE("10/1/20"&amp;RIGHT(BQ$1,2)),$U924&lt;=DATEVALUE("9/30/20"&amp;RIGHT(BR$1,2))),AND($T924&lt;=DATEVALUE("10/1/20"&amp;RIGHT(BQ$1,2)),$U924&gt;=DATEVALUE("9/30/20"&amp;RIGHT(BR$1,2)))),
IF(AND($T924&gt;=DATEVALUE("10/1/20"&amp;RIGHT(BQ$1,2)),$U924&lt;=DATEVALUE("9/30/20"&amp;RIGHT(BR$1,2))),NETWORKDAYS($T924,$U924,Holidays!$J$3:$J$937),
IF(AND($T924&lt;DATEVALUE("10/1/20"&amp;RIGHT(BQ$1,2)),$U924&lt;=DATEVALUE("9/30/20"&amp;RIGHT(BR$1,2))),NETWORKDAYS(DATEVALUE("10/1/20"&amp;RIGHT(BQ$1,2)),$U924,Holidays!$J$3:$J$937),
IF($T924&lt;DATEVALUE("10/1/20"&amp;RIGHT(BQ$1,2)),NETWORKDAYS(DATEVALUE("10/1/20"&amp;RIGHT(BQ$1,2)),DATEVALUE("9/30/20"&amp;RIGHT(BR$1,2)),Holidays!$J$3:$J$937),
IF($T924&gt;=DATEVALUE("10/1/20"&amp;RIGHT(BQ$1,2)),NETWORKDAYS($T924,DATEVALUE("9/30/20"&amp;RIGHT(BR$1,2)),Holidays!$J$3:$J$937),"")))),"")/(NETWORKDAYS($T924,$U924,Holidays!$J$3:$J$937)),0))</f>
        <v/>
      </c>
      <c r="BS924" s="87" t="str">
        <f>IF($Q924="","",IFERROR(IF(OR(AND($T924&gt;=DATEVALUE("10/1/20"&amp;RIGHT(BR$1,2)),$T924&lt;=DATEVALUE("9/30/20"&amp;RIGHT(BS$1,2))),AND($U924&gt;=DATEVALUE("10/1/20"&amp;RIGHT(BR$1,2)),$U924&lt;=DATEVALUE("9/30/20"&amp;RIGHT(BS$1,2))),AND($T924&lt;=DATEVALUE("10/1/20"&amp;RIGHT(BR$1,2)),$U924&gt;=DATEVALUE("9/30/20"&amp;RIGHT(BS$1,2)))),
IF(AND($T924&gt;=DATEVALUE("10/1/20"&amp;RIGHT(BR$1,2)),$U924&lt;=DATEVALUE("9/30/20"&amp;RIGHT(BS$1,2))),NETWORKDAYS($T924,$U924,Holidays!$J$3:$J$937),
IF(AND($T924&lt;DATEVALUE("10/1/20"&amp;RIGHT(BR$1,2)),$U924&lt;=DATEVALUE("9/30/20"&amp;RIGHT(BS$1,2))),NETWORKDAYS(DATEVALUE("10/1/20"&amp;RIGHT(BR$1,2)),$U924,Holidays!$J$3:$J$937),
IF($T924&lt;DATEVALUE("10/1/20"&amp;RIGHT(BR$1,2)),NETWORKDAYS(DATEVALUE("10/1/20"&amp;RIGHT(BR$1,2)),DATEVALUE("9/30/20"&amp;RIGHT(BS$1,2)),Holidays!$J$3:$J$937),
IF($T924&gt;=DATEVALUE("10/1/20"&amp;RIGHT(BR$1,2)),NETWORKDAYS($T924,DATEVALUE("9/30/20"&amp;RIGHT(BS$1,2)),Holidays!$J$3:$J$937),"")))),"")/(NETWORKDAYS($T924,$U924,Holidays!$J$3:$J$937)),0))</f>
        <v/>
      </c>
      <c r="BT924" s="87" t="str">
        <f>IF($Q924="","",IFERROR(IF(OR(AND($T924&gt;=DATEVALUE("10/1/20"&amp;RIGHT(BS$1,2)),$T924&lt;=DATEVALUE("9/30/20"&amp;RIGHT(BT$1,2))),AND($U924&gt;=DATEVALUE("10/1/20"&amp;RIGHT(BS$1,2)),$U924&lt;=DATEVALUE("9/30/20"&amp;RIGHT(BT$1,2))),AND($T924&lt;=DATEVALUE("10/1/20"&amp;RIGHT(BS$1,2)),$U924&gt;=DATEVALUE("9/30/20"&amp;RIGHT(BT$1,2)))),
IF(AND($T924&gt;=DATEVALUE("10/1/20"&amp;RIGHT(BS$1,2)),$U924&lt;=DATEVALUE("9/30/20"&amp;RIGHT(BT$1,2))),NETWORKDAYS($T924,$U924,Holidays!$J$3:$J$937),
IF(AND($T924&lt;DATEVALUE("10/1/20"&amp;RIGHT(BS$1,2)),$U924&lt;=DATEVALUE("9/30/20"&amp;RIGHT(BT$1,2))),NETWORKDAYS(DATEVALUE("10/1/20"&amp;RIGHT(BS$1,2)),$U924,Holidays!$J$3:$J$937),
IF($T924&lt;DATEVALUE("10/1/20"&amp;RIGHT(BS$1,2)),NETWORKDAYS(DATEVALUE("10/1/20"&amp;RIGHT(BS$1,2)),DATEVALUE("9/30/20"&amp;RIGHT(BT$1,2)),Holidays!$J$3:$J$937),
IF($T924&gt;=DATEVALUE("10/1/20"&amp;RIGHT(BS$1,2)),NETWORKDAYS($T924,DATEVALUE("9/30/20"&amp;RIGHT(BT$1,2)),Holidays!$J$3:$J$937),"")))),"")/(NETWORKDAYS($T924,$U924,Holidays!$J$3:$J$937)),0))</f>
        <v/>
      </c>
      <c r="BU924" s="87" t="str">
        <f>IF($Q924="","",IFERROR(IF(OR(AND($T924&gt;=DATEVALUE("10/1/20"&amp;RIGHT(BT$1,2)),$T924&lt;=DATEVALUE("9/30/20"&amp;RIGHT(BU$1,2))),AND($U924&gt;=DATEVALUE("10/1/20"&amp;RIGHT(BT$1,2)),$U924&lt;=DATEVALUE("9/30/20"&amp;RIGHT(BU$1,2))),AND($T924&lt;=DATEVALUE("10/1/20"&amp;RIGHT(BT$1,2)),$U924&gt;=DATEVALUE("9/30/20"&amp;RIGHT(BU$1,2)))),
IF(AND($T924&gt;=DATEVALUE("10/1/20"&amp;RIGHT(BT$1,2)),$U924&lt;=DATEVALUE("9/30/20"&amp;RIGHT(BU$1,2))),NETWORKDAYS($T924,$U924,Holidays!$J$3:$J$937),
IF(AND($T924&lt;DATEVALUE("10/1/20"&amp;RIGHT(BT$1,2)),$U924&lt;=DATEVALUE("9/30/20"&amp;RIGHT(BU$1,2))),NETWORKDAYS(DATEVALUE("10/1/20"&amp;RIGHT(BT$1,2)),$U924,Holidays!$J$3:$J$937),
IF($T924&lt;DATEVALUE("10/1/20"&amp;RIGHT(BT$1,2)),NETWORKDAYS(DATEVALUE("10/1/20"&amp;RIGHT(BT$1,2)),DATEVALUE("9/30/20"&amp;RIGHT(BU$1,2)),Holidays!$J$3:$J$937),
IF($T924&gt;=DATEVALUE("10/1/20"&amp;RIGHT(BT$1,2)),NETWORKDAYS($T924,DATEVALUE("9/30/20"&amp;RIGHT(BU$1,2)),Holidays!$J$3:$J$937),"")))),"")/(NETWORKDAYS($T924,$U924,Holidays!$J$3:$J$937)),0))</f>
        <v/>
      </c>
      <c r="BV924" s="87" t="str">
        <f>IF($Q924="","",IFERROR(IF(OR(AND($T924&gt;=DATEVALUE("10/1/20"&amp;RIGHT(BU$1,2)),$T924&lt;=DATEVALUE("9/30/20"&amp;RIGHT(BV$1,2))),AND($U924&gt;=DATEVALUE("10/1/20"&amp;RIGHT(BU$1,2)),$U924&lt;=DATEVALUE("9/30/20"&amp;RIGHT(BV$1,2))),AND($T924&lt;=DATEVALUE("10/1/20"&amp;RIGHT(BU$1,2)),$U924&gt;=DATEVALUE("9/30/20"&amp;RIGHT(BV$1,2)))),
IF(AND($T924&gt;=DATEVALUE("10/1/20"&amp;RIGHT(BU$1,2)),$U924&lt;=DATEVALUE("9/30/20"&amp;RIGHT(BV$1,2))),NETWORKDAYS($T924,$U924,Holidays!$J$3:$J$937),
IF(AND($T924&lt;DATEVALUE("10/1/20"&amp;RIGHT(BU$1,2)),$U924&lt;=DATEVALUE("9/30/20"&amp;RIGHT(BV$1,2))),NETWORKDAYS(DATEVALUE("10/1/20"&amp;RIGHT(BU$1,2)),$U924,Holidays!$J$3:$J$937),
IF($T924&lt;DATEVALUE("10/1/20"&amp;RIGHT(BU$1,2)),NETWORKDAYS(DATEVALUE("10/1/20"&amp;RIGHT(BU$1,2)),DATEVALUE("9/30/20"&amp;RIGHT(BV$1,2)),Holidays!$J$3:$J$937),
IF($T924&gt;=DATEVALUE("10/1/20"&amp;RIGHT(BU$1,2)),NETWORKDAYS($T924,DATEVALUE("9/30/20"&amp;RIGHT(BV$1,2)),Holidays!$J$3:$J$937),"")))),"")/(NETWORKDAYS($T924,$U924,Holidays!$J$3:$J$937)),0))</f>
        <v/>
      </c>
      <c r="BW924" s="87" t="str">
        <f>IF($Q924="","",IFERROR(IF(OR(AND($T924&gt;=DATEVALUE("10/1/20"&amp;RIGHT(BV$1,2)),$T924&lt;=DATEVALUE("9/30/20"&amp;RIGHT(BW$1,2))),AND($U924&gt;=DATEVALUE("10/1/20"&amp;RIGHT(BV$1,2)),$U924&lt;=DATEVALUE("9/30/20"&amp;RIGHT(BW$1,2))),AND($T924&lt;=DATEVALUE("10/1/20"&amp;RIGHT(BV$1,2)),$U924&gt;=DATEVALUE("9/30/20"&amp;RIGHT(BW$1,2)))),
IF(AND($T924&gt;=DATEVALUE("10/1/20"&amp;RIGHT(BV$1,2)),$U924&lt;=DATEVALUE("9/30/20"&amp;RIGHT(BW$1,2))),NETWORKDAYS($T924,$U924,Holidays!$J$3:$J$937),
IF(AND($T924&lt;DATEVALUE("10/1/20"&amp;RIGHT(BV$1,2)),$U924&lt;=DATEVALUE("9/30/20"&amp;RIGHT(BW$1,2))),NETWORKDAYS(DATEVALUE("10/1/20"&amp;RIGHT(BV$1,2)),$U924,Holidays!$J$3:$J$937),
IF($T924&lt;DATEVALUE("10/1/20"&amp;RIGHT(BV$1,2)),NETWORKDAYS(DATEVALUE("10/1/20"&amp;RIGHT(BV$1,2)),DATEVALUE("9/30/20"&amp;RIGHT(BW$1,2)),Holidays!$J$3:$J$937),
IF($T924&gt;=DATEVALUE("10/1/20"&amp;RIGHT(BV$1,2)),NETWORKDAYS($T924,DATEVALUE("9/30/20"&amp;RIGHT(BW$1,2)),Holidays!$J$3:$J$937),"")))),"")/(NETWORKDAYS($T924,$U924,Holidays!$J$3:$J$937)),0))</f>
        <v/>
      </c>
      <c r="BX924" s="87" t="str">
        <f>IF($Q924="","",IFERROR(IF(OR(AND($T924&gt;=DATEVALUE("10/1/20"&amp;RIGHT(BW$1,2)),$T924&lt;=DATEVALUE("9/30/20"&amp;RIGHT(BX$1,2))),AND($U924&gt;=DATEVALUE("10/1/20"&amp;RIGHT(BW$1,2)),$U924&lt;=DATEVALUE("9/30/20"&amp;RIGHT(BX$1,2))),AND($T924&lt;=DATEVALUE("10/1/20"&amp;RIGHT(BW$1,2)),$U924&gt;=DATEVALUE("9/30/20"&amp;RIGHT(BX$1,2)))),
IF(AND($T924&gt;=DATEVALUE("10/1/20"&amp;RIGHT(BW$1,2)),$U924&lt;=DATEVALUE("9/30/20"&amp;RIGHT(BX$1,2))),NETWORKDAYS($T924,$U924,Holidays!$J$3:$J$937),
IF(AND($T924&lt;DATEVALUE("10/1/20"&amp;RIGHT(BW$1,2)),$U924&lt;=DATEVALUE("9/30/20"&amp;RIGHT(BX$1,2))),NETWORKDAYS(DATEVALUE("10/1/20"&amp;RIGHT(BW$1,2)),$U924,Holidays!$J$3:$J$937),
IF($T924&lt;DATEVALUE("10/1/20"&amp;RIGHT(BW$1,2)),NETWORKDAYS(DATEVALUE("10/1/20"&amp;RIGHT(BW$1,2)),DATEVALUE("9/30/20"&amp;RIGHT(BX$1,2)),Holidays!$J$3:$J$937),
IF($T924&gt;=DATEVALUE("10/1/20"&amp;RIGHT(BW$1,2)),NETWORKDAYS($T924,DATEVALUE("9/30/20"&amp;RIGHT(BX$1,2)),Holidays!$J$3:$J$937),"")))),"")/(NETWORKDAYS($T924,$U924,Holidays!$J$3:$J$937)),0))</f>
        <v/>
      </c>
      <c r="BY924" s="87" t="str">
        <f>IF($Q924="","",IFERROR(IF(OR(AND($T924&gt;=DATEVALUE("10/1/20"&amp;RIGHT(BX$1,2)),$T924&lt;=DATEVALUE("9/30/20"&amp;RIGHT(BY$1,2))),AND($U924&gt;=DATEVALUE("10/1/20"&amp;RIGHT(BX$1,2)),$U924&lt;=DATEVALUE("9/30/20"&amp;RIGHT(BY$1,2))),AND($T924&lt;=DATEVALUE("10/1/20"&amp;RIGHT(BX$1,2)),$U924&gt;=DATEVALUE("9/30/20"&amp;RIGHT(BY$1,2)))),
IF(AND($T924&gt;=DATEVALUE("10/1/20"&amp;RIGHT(BX$1,2)),$U924&lt;=DATEVALUE("9/30/20"&amp;RIGHT(BY$1,2))),NETWORKDAYS($T924,$U924,Holidays!$J$3:$J$937),
IF(AND($T924&lt;DATEVALUE("10/1/20"&amp;RIGHT(BX$1,2)),$U924&lt;=DATEVALUE("9/30/20"&amp;RIGHT(BY$1,2))),NETWORKDAYS(DATEVALUE("10/1/20"&amp;RIGHT(BX$1,2)),$U924,Holidays!$J$3:$J$937),
IF($T924&lt;DATEVALUE("10/1/20"&amp;RIGHT(BX$1,2)),NETWORKDAYS(DATEVALUE("10/1/20"&amp;RIGHT(BX$1,2)),DATEVALUE("9/30/20"&amp;RIGHT(BY$1,2)),Holidays!$J$3:$J$937),
IF($T924&gt;=DATEVALUE("10/1/20"&amp;RIGHT(BX$1,2)),NETWORKDAYS($T924,DATEVALUE("9/30/20"&amp;RIGHT(BY$1,2)),Holidays!$J$3:$J$937),"")))),"")/(NETWORKDAYS($T924,$U924,Holidays!$J$3:$J$937)),0))</f>
        <v/>
      </c>
      <c r="BZ924" s="87" t="str">
        <f>IF($Q924="","",IFERROR(IF(OR(AND($T924&gt;=DATEVALUE("10/1/20"&amp;RIGHT(BY$1,2)),$T924&lt;=DATEVALUE("9/30/20"&amp;RIGHT(BZ$1,2))),AND($U924&gt;=DATEVALUE("10/1/20"&amp;RIGHT(BY$1,2)),$U924&lt;=DATEVALUE("9/30/20"&amp;RIGHT(BZ$1,2))),AND($T924&lt;=DATEVALUE("10/1/20"&amp;RIGHT(BY$1,2)),$U924&gt;=DATEVALUE("9/30/20"&amp;RIGHT(BZ$1,2)))),
IF(AND($T924&gt;=DATEVALUE("10/1/20"&amp;RIGHT(BY$1,2)),$U924&lt;=DATEVALUE("9/30/20"&amp;RIGHT(BZ$1,2))),NETWORKDAYS($T924,$U924,Holidays!$J$3:$J$937),
IF(AND($T924&lt;DATEVALUE("10/1/20"&amp;RIGHT(BY$1,2)),$U924&lt;=DATEVALUE("9/30/20"&amp;RIGHT(BZ$1,2))),NETWORKDAYS(DATEVALUE("10/1/20"&amp;RIGHT(BY$1,2)),$U924,Holidays!$J$3:$J$937),
IF($T924&lt;DATEVALUE("10/1/20"&amp;RIGHT(BY$1,2)),NETWORKDAYS(DATEVALUE("10/1/20"&amp;RIGHT(BY$1,2)),DATEVALUE("9/30/20"&amp;RIGHT(BZ$1,2)),Holidays!$J$3:$J$937),
IF($T924&gt;=DATEVALUE("10/1/20"&amp;RIGHT(BY$1,2)),NETWORKDAYS($T924,DATEVALUE("9/30/20"&amp;RIGHT(BZ$1,2)),Holidays!$J$3:$J$937),"")))),"")/(NETWORKDAYS($T924,$U924,Holidays!$J$3:$J$937)),0))</f>
        <v/>
      </c>
      <c r="CA924" s="87" t="str">
        <f>IF($Q924="","",IFERROR(IF(OR(AND($T924&gt;=DATEVALUE("10/1/20"&amp;RIGHT(BZ$1,2)),$T924&lt;=DATEVALUE("9/30/20"&amp;RIGHT(CA$1,2))),AND($U924&gt;=DATEVALUE("10/1/20"&amp;RIGHT(BZ$1,2)),$U924&lt;=DATEVALUE("9/30/20"&amp;RIGHT(CA$1,2))),AND($T924&lt;=DATEVALUE("10/1/20"&amp;RIGHT(BZ$1,2)),$U924&gt;=DATEVALUE("9/30/20"&amp;RIGHT(CA$1,2)))),
IF(AND($T924&gt;=DATEVALUE("10/1/20"&amp;RIGHT(BZ$1,2)),$U924&lt;=DATEVALUE("9/30/20"&amp;RIGHT(CA$1,2))),NETWORKDAYS($T924,$U924,Holidays!$J$3:$J$937),
IF(AND($T924&lt;DATEVALUE("10/1/20"&amp;RIGHT(BZ$1,2)),$U924&lt;=DATEVALUE("9/30/20"&amp;RIGHT(CA$1,2))),NETWORKDAYS(DATEVALUE("10/1/20"&amp;RIGHT(BZ$1,2)),$U924,Holidays!$J$3:$J$937),
IF($T924&lt;DATEVALUE("10/1/20"&amp;RIGHT(BZ$1,2)),NETWORKDAYS(DATEVALUE("10/1/20"&amp;RIGHT(BZ$1,2)),DATEVALUE("9/30/20"&amp;RIGHT(CA$1,2)),Holidays!$J$3:$J$937),
IF($T924&gt;=DATEVALUE("10/1/20"&amp;RIGHT(BZ$1,2)),NETWORKDAYS($T924,DATEVALUE("9/30/20"&amp;RIGHT(CA$1,2)),Holidays!$J$3:$J$937),"")))),"")/(NETWORKDAYS($T924,$U924,Holidays!$J$3:$J$937)),0))</f>
        <v/>
      </c>
      <c r="CB924" s="87" t="str">
        <f>IF($Q924="","",IFERROR(IF(OR(AND($T924&gt;=DATEVALUE("10/1/20"&amp;RIGHT(CA$1,2)),$T924&lt;=DATEVALUE("9/30/20"&amp;RIGHT(CB$1,2))),AND($U924&gt;=DATEVALUE("10/1/20"&amp;RIGHT(CA$1,2)),$U924&lt;=DATEVALUE("9/30/20"&amp;RIGHT(CB$1,2))),AND($T924&lt;=DATEVALUE("10/1/20"&amp;RIGHT(CA$1,2)),$U924&gt;=DATEVALUE("9/30/20"&amp;RIGHT(CB$1,2)))),
IF(AND($T924&gt;=DATEVALUE("10/1/20"&amp;RIGHT(CA$1,2)),$U924&lt;=DATEVALUE("9/30/20"&amp;RIGHT(CB$1,2))),NETWORKDAYS($T924,$U924,Holidays!$J$3:$J$937),
IF(AND($T924&lt;DATEVALUE("10/1/20"&amp;RIGHT(CA$1,2)),$U924&lt;=DATEVALUE("9/30/20"&amp;RIGHT(CB$1,2))),NETWORKDAYS(DATEVALUE("10/1/20"&amp;RIGHT(CA$1,2)),$U924,Holidays!$J$3:$J$937),
IF($T924&lt;DATEVALUE("10/1/20"&amp;RIGHT(CA$1,2)),NETWORKDAYS(DATEVALUE("10/1/20"&amp;RIGHT(CA$1,2)),DATEVALUE("9/30/20"&amp;RIGHT(CB$1,2)),Holidays!$J$3:$J$937),
IF($T924&gt;=DATEVALUE("10/1/20"&amp;RIGHT(CA$1,2)),NETWORKDAYS($T924,DATEVALUE("9/30/20"&amp;RIGHT(CB$1,2)),Holidays!$J$3:$J$937),"")))),"")/(NETWORKDAYS($T924,$U924,Holidays!$J$3:$J$937)),0))</f>
        <v/>
      </c>
    </row>
    <row r="925" spans="1:80">
      <c r="A925" s="97"/>
      <c r="B925" s="98" t="str">
        <f ca="1">IF(NOT($A925=""),OFFSET('WBS Reference &amp; User Procedure'!$A$1,MATCH($A925,'WBS Reference &amp; User Procedure'!$A:$A,0)-1,1),"")</f>
        <v/>
      </c>
      <c r="D925" s="97"/>
      <c r="T925" s="104" t="str">
        <f>IF(NOT(Q925=""),IF(NOT($S925=""),$S925,#REF!),"")</f>
        <v/>
      </c>
      <c r="U925" s="104" t="str">
        <f>IF(NOT(Q925=""),WORKDAY(T925,Q925,Holidays!$J$3:$J$937),"")</f>
        <v/>
      </c>
      <c r="V925" s="104"/>
      <c r="W925" s="104"/>
      <c r="X925" s="101" t="str">
        <f t="shared" si="197"/>
        <v/>
      </c>
      <c r="AL925" s="87" t="str">
        <f t="shared" ca="1" si="194"/>
        <v/>
      </c>
      <c r="AN925" s="87" t="str">
        <f t="shared" ca="1" si="206"/>
        <v/>
      </c>
      <c r="AO925" s="87" t="str">
        <f t="shared" ca="1" si="206"/>
        <v/>
      </c>
      <c r="AP925" s="87" t="str">
        <f t="shared" ca="1" si="206"/>
        <v/>
      </c>
      <c r="AQ925" s="87" t="str">
        <f t="shared" ca="1" si="206"/>
        <v/>
      </c>
      <c r="AR925" s="87" t="str">
        <f t="shared" ca="1" si="206"/>
        <v/>
      </c>
      <c r="AS925" s="87" t="str">
        <f t="shared" ca="1" si="206"/>
        <v/>
      </c>
      <c r="AT925" s="87" t="str">
        <f t="shared" ca="1" si="206"/>
        <v/>
      </c>
      <c r="AU925" s="87" t="str">
        <f t="shared" ca="1" si="206"/>
        <v/>
      </c>
      <c r="AV925" s="87" t="str">
        <f t="shared" ca="1" si="206"/>
        <v/>
      </c>
      <c r="AW925" s="87" t="str">
        <f t="shared" ca="1" si="206"/>
        <v/>
      </c>
      <c r="AX925" s="87" t="str">
        <f t="shared" ca="1" si="207"/>
        <v/>
      </c>
      <c r="AY925" s="87" t="str">
        <f t="shared" ca="1" si="207"/>
        <v/>
      </c>
      <c r="AZ925" s="87" t="str">
        <f t="shared" ca="1" si="207"/>
        <v/>
      </c>
      <c r="BA925" s="87" t="str">
        <f t="shared" ca="1" si="207"/>
        <v/>
      </c>
      <c r="BB925" s="87" t="str">
        <f t="shared" ca="1" si="207"/>
        <v/>
      </c>
      <c r="BC925" s="87" t="str">
        <f t="shared" ca="1" si="207"/>
        <v/>
      </c>
      <c r="BD925" s="87" t="str">
        <f t="shared" ca="1" si="207"/>
        <v/>
      </c>
      <c r="BE925" s="87" t="str">
        <f t="shared" ca="1" si="207"/>
        <v/>
      </c>
      <c r="BF925" s="87" t="str">
        <f t="shared" ca="1" si="207"/>
        <v/>
      </c>
      <c r="BG925" s="87" t="str">
        <f t="shared" ca="1" si="207"/>
        <v/>
      </c>
      <c r="BI925" s="87" t="str">
        <f>IF($Q925="","",IFERROR(IF(OR(AND($T925&gt;=DATEVALUE("10/1/20"&amp;RIGHT(BH$1,2)),$T925&lt;=DATEVALUE("9/30/20"&amp;RIGHT(BI$1,2))),AND($U925&gt;=DATEVALUE("10/1/20"&amp;RIGHT(BH$1,2)),$U925&lt;=DATEVALUE("9/30/20"&amp;RIGHT(BI$1,2))),AND($T925&lt;=DATEVALUE("10/1/20"&amp;RIGHT(BH$1,2)),$U925&gt;=DATEVALUE("9/30/20"&amp;RIGHT(BI$1,2)))),
IF(AND($T925&gt;=DATEVALUE("10/1/20"&amp;RIGHT(BH$1,2)),$U925&lt;=DATEVALUE("9/30/20"&amp;RIGHT(BI$1,2))),NETWORKDAYS($T925,$U925,Holidays!$J$3:$J$937),
IF(AND($T925&lt;DATEVALUE("10/1/20"&amp;RIGHT(BH$1,2)),$U925&lt;=DATEVALUE("9/30/20"&amp;RIGHT(BI$1,2))),NETWORKDAYS(DATEVALUE("10/1/20"&amp;RIGHT(BH$1,2)),$U925,Holidays!$J$3:$J$937),
IF($T925&lt;DATEVALUE("10/1/20"&amp;RIGHT(BH$1,2)),NETWORKDAYS(DATEVALUE("10/1/20"&amp;RIGHT(BH$1,2)),DATEVALUE("9/30/20"&amp;RIGHT(BI$1,2)),Holidays!$J$3:$J$937),
IF($T925&gt;=DATEVALUE("10/1/20"&amp;RIGHT(BH$1,2)),NETWORKDAYS($T925,DATEVALUE("9/30/20"&amp;RIGHT(BI$1,2)),Holidays!$J$3:$J$937),"")))),"")/(NETWORKDAYS($T925,$U925,Holidays!$J$3:$J$937)),0))</f>
        <v/>
      </c>
      <c r="BJ925" s="87" t="str">
        <f>IF($Q925="","",IFERROR(IF(OR(AND($T925&gt;=DATEVALUE("10/1/20"&amp;RIGHT(BI$1,2)),$T925&lt;=DATEVALUE("9/30/20"&amp;RIGHT(BJ$1,2))),AND($U925&gt;=DATEVALUE("10/1/20"&amp;RIGHT(BI$1,2)),$U925&lt;=DATEVALUE("9/30/20"&amp;RIGHT(BJ$1,2))),AND($T925&lt;=DATEVALUE("10/1/20"&amp;RIGHT(BI$1,2)),$U925&gt;=DATEVALUE("9/30/20"&amp;RIGHT(BJ$1,2)))),
IF(AND($T925&gt;=DATEVALUE("10/1/20"&amp;RIGHT(BI$1,2)),$U925&lt;=DATEVALUE("9/30/20"&amp;RIGHT(BJ$1,2))),NETWORKDAYS($T925,$U925,Holidays!$J$3:$J$937),
IF(AND($T925&lt;DATEVALUE("10/1/20"&amp;RIGHT(BI$1,2)),$U925&lt;=DATEVALUE("9/30/20"&amp;RIGHT(BJ$1,2))),NETWORKDAYS(DATEVALUE("10/1/20"&amp;RIGHT(BI$1,2)),$U925,Holidays!$J$3:$J$937),
IF($T925&lt;DATEVALUE("10/1/20"&amp;RIGHT(BI$1,2)),NETWORKDAYS(DATEVALUE("10/1/20"&amp;RIGHT(BI$1,2)),DATEVALUE("9/30/20"&amp;RIGHT(BJ$1,2)),Holidays!$J$3:$J$937),
IF($T925&gt;=DATEVALUE("10/1/20"&amp;RIGHT(BI$1,2)),NETWORKDAYS($T925,DATEVALUE("9/30/20"&amp;RIGHT(BJ$1,2)),Holidays!$J$3:$J$937),"")))),"")/(NETWORKDAYS($T925,$U925,Holidays!$J$3:$J$937)),0))</f>
        <v/>
      </c>
      <c r="BK925" s="87" t="str">
        <f>IF($Q925="","",IFERROR(IF(OR(AND($T925&gt;=DATEVALUE("10/1/20"&amp;RIGHT(BJ$1,2)),$T925&lt;=DATEVALUE("9/30/20"&amp;RIGHT(BK$1,2))),AND($U925&gt;=DATEVALUE("10/1/20"&amp;RIGHT(BJ$1,2)),$U925&lt;=DATEVALUE("9/30/20"&amp;RIGHT(BK$1,2))),AND($T925&lt;=DATEVALUE("10/1/20"&amp;RIGHT(BJ$1,2)),$U925&gt;=DATEVALUE("9/30/20"&amp;RIGHT(BK$1,2)))),
IF(AND($T925&gt;=DATEVALUE("10/1/20"&amp;RIGHT(BJ$1,2)),$U925&lt;=DATEVALUE("9/30/20"&amp;RIGHT(BK$1,2))),NETWORKDAYS($T925,$U925,Holidays!$J$3:$J$937),
IF(AND($T925&lt;DATEVALUE("10/1/20"&amp;RIGHT(BJ$1,2)),$U925&lt;=DATEVALUE("9/30/20"&amp;RIGHT(BK$1,2))),NETWORKDAYS(DATEVALUE("10/1/20"&amp;RIGHT(BJ$1,2)),$U925,Holidays!$J$3:$J$937),
IF($T925&lt;DATEVALUE("10/1/20"&amp;RIGHT(BJ$1,2)),NETWORKDAYS(DATEVALUE("10/1/20"&amp;RIGHT(BJ$1,2)),DATEVALUE("9/30/20"&amp;RIGHT(BK$1,2)),Holidays!$J$3:$J$937),
IF($T925&gt;=DATEVALUE("10/1/20"&amp;RIGHT(BJ$1,2)),NETWORKDAYS($T925,DATEVALUE("9/30/20"&amp;RIGHT(BK$1,2)),Holidays!$J$3:$J$937),"")))),"")/(NETWORKDAYS($T925,$U925,Holidays!$J$3:$J$937)),0))</f>
        <v/>
      </c>
      <c r="BL925" s="87" t="str">
        <f>IF($Q925="","",IFERROR(IF(OR(AND($T925&gt;=DATEVALUE("10/1/20"&amp;RIGHT(BK$1,2)),$T925&lt;=DATEVALUE("9/30/20"&amp;RIGHT(BL$1,2))),AND($U925&gt;=DATEVALUE("10/1/20"&amp;RIGHT(BK$1,2)),$U925&lt;=DATEVALUE("9/30/20"&amp;RIGHT(BL$1,2))),AND($T925&lt;=DATEVALUE("10/1/20"&amp;RIGHT(BK$1,2)),$U925&gt;=DATEVALUE("9/30/20"&amp;RIGHT(BL$1,2)))),
IF(AND($T925&gt;=DATEVALUE("10/1/20"&amp;RIGHT(BK$1,2)),$U925&lt;=DATEVALUE("9/30/20"&amp;RIGHT(BL$1,2))),NETWORKDAYS($T925,$U925,Holidays!$J$3:$J$937),
IF(AND($T925&lt;DATEVALUE("10/1/20"&amp;RIGHT(BK$1,2)),$U925&lt;=DATEVALUE("9/30/20"&amp;RIGHT(BL$1,2))),NETWORKDAYS(DATEVALUE("10/1/20"&amp;RIGHT(BK$1,2)),$U925,Holidays!$J$3:$J$937),
IF($T925&lt;DATEVALUE("10/1/20"&amp;RIGHT(BK$1,2)),NETWORKDAYS(DATEVALUE("10/1/20"&amp;RIGHT(BK$1,2)),DATEVALUE("9/30/20"&amp;RIGHT(BL$1,2)),Holidays!$J$3:$J$937),
IF($T925&gt;=DATEVALUE("10/1/20"&amp;RIGHT(BK$1,2)),NETWORKDAYS($T925,DATEVALUE("9/30/20"&amp;RIGHT(BL$1,2)),Holidays!$J$3:$J$937),"")))),"")/(NETWORKDAYS($T925,$U925,Holidays!$J$3:$J$937)),0))</f>
        <v/>
      </c>
      <c r="BM925" s="87" t="str">
        <f>IF($Q925="","",IFERROR(IF(OR(AND($T925&gt;=DATEVALUE("10/1/20"&amp;RIGHT(BL$1,2)),$T925&lt;=DATEVALUE("9/30/20"&amp;RIGHT(BM$1,2))),AND($U925&gt;=DATEVALUE("10/1/20"&amp;RIGHT(BL$1,2)),$U925&lt;=DATEVALUE("9/30/20"&amp;RIGHT(BM$1,2))),AND($T925&lt;=DATEVALUE("10/1/20"&amp;RIGHT(BL$1,2)),$U925&gt;=DATEVALUE("9/30/20"&amp;RIGHT(BM$1,2)))),
IF(AND($T925&gt;=DATEVALUE("10/1/20"&amp;RIGHT(BL$1,2)),$U925&lt;=DATEVALUE("9/30/20"&amp;RIGHT(BM$1,2))),NETWORKDAYS($T925,$U925,Holidays!$J$3:$J$937),
IF(AND($T925&lt;DATEVALUE("10/1/20"&amp;RIGHT(BL$1,2)),$U925&lt;=DATEVALUE("9/30/20"&amp;RIGHT(BM$1,2))),NETWORKDAYS(DATEVALUE("10/1/20"&amp;RIGHT(BL$1,2)),$U925,Holidays!$J$3:$J$937),
IF($T925&lt;DATEVALUE("10/1/20"&amp;RIGHT(BL$1,2)),NETWORKDAYS(DATEVALUE("10/1/20"&amp;RIGHT(BL$1,2)),DATEVALUE("9/30/20"&amp;RIGHT(BM$1,2)),Holidays!$J$3:$J$937),
IF($T925&gt;=DATEVALUE("10/1/20"&amp;RIGHT(BL$1,2)),NETWORKDAYS($T925,DATEVALUE("9/30/20"&amp;RIGHT(BM$1,2)),Holidays!$J$3:$J$937),"")))),"")/(NETWORKDAYS($T925,$U925,Holidays!$J$3:$J$937)),0))</f>
        <v/>
      </c>
      <c r="BN925" s="87" t="str">
        <f>IF($Q925="","",IFERROR(IF(OR(AND($T925&gt;=DATEVALUE("10/1/20"&amp;RIGHT(BM$1,2)),$T925&lt;=DATEVALUE("9/30/20"&amp;RIGHT(BN$1,2))),AND($U925&gt;=DATEVALUE("10/1/20"&amp;RIGHT(BM$1,2)),$U925&lt;=DATEVALUE("9/30/20"&amp;RIGHT(BN$1,2))),AND($T925&lt;=DATEVALUE("10/1/20"&amp;RIGHT(BM$1,2)),$U925&gt;=DATEVALUE("9/30/20"&amp;RIGHT(BN$1,2)))),
IF(AND($T925&gt;=DATEVALUE("10/1/20"&amp;RIGHT(BM$1,2)),$U925&lt;=DATEVALUE("9/30/20"&amp;RIGHT(BN$1,2))),NETWORKDAYS($T925,$U925,Holidays!$J$3:$J$937),
IF(AND($T925&lt;DATEVALUE("10/1/20"&amp;RIGHT(BM$1,2)),$U925&lt;=DATEVALUE("9/30/20"&amp;RIGHT(BN$1,2))),NETWORKDAYS(DATEVALUE("10/1/20"&amp;RIGHT(BM$1,2)),$U925,Holidays!$J$3:$J$937),
IF($T925&lt;DATEVALUE("10/1/20"&amp;RIGHT(BM$1,2)),NETWORKDAYS(DATEVALUE("10/1/20"&amp;RIGHT(BM$1,2)),DATEVALUE("9/30/20"&amp;RIGHT(BN$1,2)),Holidays!$J$3:$J$937),
IF($T925&gt;=DATEVALUE("10/1/20"&amp;RIGHT(BM$1,2)),NETWORKDAYS($T925,DATEVALUE("9/30/20"&amp;RIGHT(BN$1,2)),Holidays!$J$3:$J$937),"")))),"")/(NETWORKDAYS($T925,$U925,Holidays!$J$3:$J$937)),0))</f>
        <v/>
      </c>
      <c r="BO925" s="87" t="str">
        <f>IF($Q925="","",IFERROR(IF(OR(AND($T925&gt;=DATEVALUE("10/1/20"&amp;RIGHT(BN$1,2)),$T925&lt;=DATEVALUE("9/30/20"&amp;RIGHT(BO$1,2))),AND($U925&gt;=DATEVALUE("10/1/20"&amp;RIGHT(BN$1,2)),$U925&lt;=DATEVALUE("9/30/20"&amp;RIGHT(BO$1,2))),AND($T925&lt;=DATEVALUE("10/1/20"&amp;RIGHT(BN$1,2)),$U925&gt;=DATEVALUE("9/30/20"&amp;RIGHT(BO$1,2)))),
IF(AND($T925&gt;=DATEVALUE("10/1/20"&amp;RIGHT(BN$1,2)),$U925&lt;=DATEVALUE("9/30/20"&amp;RIGHT(BO$1,2))),NETWORKDAYS($T925,$U925,Holidays!$J$3:$J$937),
IF(AND($T925&lt;DATEVALUE("10/1/20"&amp;RIGHT(BN$1,2)),$U925&lt;=DATEVALUE("9/30/20"&amp;RIGHT(BO$1,2))),NETWORKDAYS(DATEVALUE("10/1/20"&amp;RIGHT(BN$1,2)),$U925,Holidays!$J$3:$J$937),
IF($T925&lt;DATEVALUE("10/1/20"&amp;RIGHT(BN$1,2)),NETWORKDAYS(DATEVALUE("10/1/20"&amp;RIGHT(BN$1,2)),DATEVALUE("9/30/20"&amp;RIGHT(BO$1,2)),Holidays!$J$3:$J$937),
IF($T925&gt;=DATEVALUE("10/1/20"&amp;RIGHT(BN$1,2)),NETWORKDAYS($T925,DATEVALUE("9/30/20"&amp;RIGHT(BO$1,2)),Holidays!$J$3:$J$937),"")))),"")/(NETWORKDAYS($T925,$U925,Holidays!$J$3:$J$937)),0))</f>
        <v/>
      </c>
      <c r="BP925" s="87" t="str">
        <f>IF($Q925="","",IFERROR(IF(OR(AND($T925&gt;=DATEVALUE("10/1/20"&amp;RIGHT(BO$1,2)),$T925&lt;=DATEVALUE("9/30/20"&amp;RIGHT(BP$1,2))),AND($U925&gt;=DATEVALUE("10/1/20"&amp;RIGHT(BO$1,2)),$U925&lt;=DATEVALUE("9/30/20"&amp;RIGHT(BP$1,2))),AND($T925&lt;=DATEVALUE("10/1/20"&amp;RIGHT(BO$1,2)),$U925&gt;=DATEVALUE("9/30/20"&amp;RIGHT(BP$1,2)))),
IF(AND($T925&gt;=DATEVALUE("10/1/20"&amp;RIGHT(BO$1,2)),$U925&lt;=DATEVALUE("9/30/20"&amp;RIGHT(BP$1,2))),NETWORKDAYS($T925,$U925,Holidays!$J$3:$J$937),
IF(AND($T925&lt;DATEVALUE("10/1/20"&amp;RIGHT(BO$1,2)),$U925&lt;=DATEVALUE("9/30/20"&amp;RIGHT(BP$1,2))),NETWORKDAYS(DATEVALUE("10/1/20"&amp;RIGHT(BO$1,2)),$U925,Holidays!$J$3:$J$937),
IF($T925&lt;DATEVALUE("10/1/20"&amp;RIGHT(BO$1,2)),NETWORKDAYS(DATEVALUE("10/1/20"&amp;RIGHT(BO$1,2)),DATEVALUE("9/30/20"&amp;RIGHT(BP$1,2)),Holidays!$J$3:$J$937),
IF($T925&gt;=DATEVALUE("10/1/20"&amp;RIGHT(BO$1,2)),NETWORKDAYS($T925,DATEVALUE("9/30/20"&amp;RIGHT(BP$1,2)),Holidays!$J$3:$J$937),"")))),"")/(NETWORKDAYS($T925,$U925,Holidays!$J$3:$J$937)),0))</f>
        <v/>
      </c>
      <c r="BQ925" s="87" t="str">
        <f>IF($Q925="","",IFERROR(IF(OR(AND($T925&gt;=DATEVALUE("10/1/20"&amp;RIGHT(BP$1,2)),$T925&lt;=DATEVALUE("9/30/20"&amp;RIGHT(BQ$1,2))),AND($U925&gt;=DATEVALUE("10/1/20"&amp;RIGHT(BP$1,2)),$U925&lt;=DATEVALUE("9/30/20"&amp;RIGHT(BQ$1,2))),AND($T925&lt;=DATEVALUE("10/1/20"&amp;RIGHT(BP$1,2)),$U925&gt;=DATEVALUE("9/30/20"&amp;RIGHT(BQ$1,2)))),
IF(AND($T925&gt;=DATEVALUE("10/1/20"&amp;RIGHT(BP$1,2)),$U925&lt;=DATEVALUE("9/30/20"&amp;RIGHT(BQ$1,2))),NETWORKDAYS($T925,$U925,Holidays!$J$3:$J$937),
IF(AND($T925&lt;DATEVALUE("10/1/20"&amp;RIGHT(BP$1,2)),$U925&lt;=DATEVALUE("9/30/20"&amp;RIGHT(BQ$1,2))),NETWORKDAYS(DATEVALUE("10/1/20"&amp;RIGHT(BP$1,2)),$U925,Holidays!$J$3:$J$937),
IF($T925&lt;DATEVALUE("10/1/20"&amp;RIGHT(BP$1,2)),NETWORKDAYS(DATEVALUE("10/1/20"&amp;RIGHT(BP$1,2)),DATEVALUE("9/30/20"&amp;RIGHT(BQ$1,2)),Holidays!$J$3:$J$937),
IF($T925&gt;=DATEVALUE("10/1/20"&amp;RIGHT(BP$1,2)),NETWORKDAYS($T925,DATEVALUE("9/30/20"&amp;RIGHT(BQ$1,2)),Holidays!$J$3:$J$937),"")))),"")/(NETWORKDAYS($T925,$U925,Holidays!$J$3:$J$937)),0))</f>
        <v/>
      </c>
      <c r="BR925" s="87" t="str">
        <f>IF($Q925="","",IFERROR(IF(OR(AND($T925&gt;=DATEVALUE("10/1/20"&amp;RIGHT(BQ$1,2)),$T925&lt;=DATEVALUE("9/30/20"&amp;RIGHT(BR$1,2))),AND($U925&gt;=DATEVALUE("10/1/20"&amp;RIGHT(BQ$1,2)),$U925&lt;=DATEVALUE("9/30/20"&amp;RIGHT(BR$1,2))),AND($T925&lt;=DATEVALUE("10/1/20"&amp;RIGHT(BQ$1,2)),$U925&gt;=DATEVALUE("9/30/20"&amp;RIGHT(BR$1,2)))),
IF(AND($T925&gt;=DATEVALUE("10/1/20"&amp;RIGHT(BQ$1,2)),$U925&lt;=DATEVALUE("9/30/20"&amp;RIGHT(BR$1,2))),NETWORKDAYS($T925,$U925,Holidays!$J$3:$J$937),
IF(AND($T925&lt;DATEVALUE("10/1/20"&amp;RIGHT(BQ$1,2)),$U925&lt;=DATEVALUE("9/30/20"&amp;RIGHT(BR$1,2))),NETWORKDAYS(DATEVALUE("10/1/20"&amp;RIGHT(BQ$1,2)),$U925,Holidays!$J$3:$J$937),
IF($T925&lt;DATEVALUE("10/1/20"&amp;RIGHT(BQ$1,2)),NETWORKDAYS(DATEVALUE("10/1/20"&amp;RIGHT(BQ$1,2)),DATEVALUE("9/30/20"&amp;RIGHT(BR$1,2)),Holidays!$J$3:$J$937),
IF($T925&gt;=DATEVALUE("10/1/20"&amp;RIGHT(BQ$1,2)),NETWORKDAYS($T925,DATEVALUE("9/30/20"&amp;RIGHT(BR$1,2)),Holidays!$J$3:$J$937),"")))),"")/(NETWORKDAYS($T925,$U925,Holidays!$J$3:$J$937)),0))</f>
        <v/>
      </c>
      <c r="BS925" s="87" t="str">
        <f>IF($Q925="","",IFERROR(IF(OR(AND($T925&gt;=DATEVALUE("10/1/20"&amp;RIGHT(BR$1,2)),$T925&lt;=DATEVALUE("9/30/20"&amp;RIGHT(BS$1,2))),AND($U925&gt;=DATEVALUE("10/1/20"&amp;RIGHT(BR$1,2)),$U925&lt;=DATEVALUE("9/30/20"&amp;RIGHT(BS$1,2))),AND($T925&lt;=DATEVALUE("10/1/20"&amp;RIGHT(BR$1,2)),$U925&gt;=DATEVALUE("9/30/20"&amp;RIGHT(BS$1,2)))),
IF(AND($T925&gt;=DATEVALUE("10/1/20"&amp;RIGHT(BR$1,2)),$U925&lt;=DATEVALUE("9/30/20"&amp;RIGHT(BS$1,2))),NETWORKDAYS($T925,$U925,Holidays!$J$3:$J$937),
IF(AND($T925&lt;DATEVALUE("10/1/20"&amp;RIGHT(BR$1,2)),$U925&lt;=DATEVALUE("9/30/20"&amp;RIGHT(BS$1,2))),NETWORKDAYS(DATEVALUE("10/1/20"&amp;RIGHT(BR$1,2)),$U925,Holidays!$J$3:$J$937),
IF($T925&lt;DATEVALUE("10/1/20"&amp;RIGHT(BR$1,2)),NETWORKDAYS(DATEVALUE("10/1/20"&amp;RIGHT(BR$1,2)),DATEVALUE("9/30/20"&amp;RIGHT(BS$1,2)),Holidays!$J$3:$J$937),
IF($T925&gt;=DATEVALUE("10/1/20"&amp;RIGHT(BR$1,2)),NETWORKDAYS($T925,DATEVALUE("9/30/20"&amp;RIGHT(BS$1,2)),Holidays!$J$3:$J$937),"")))),"")/(NETWORKDAYS($T925,$U925,Holidays!$J$3:$J$937)),0))</f>
        <v/>
      </c>
      <c r="BT925" s="87" t="str">
        <f>IF($Q925="","",IFERROR(IF(OR(AND($T925&gt;=DATEVALUE("10/1/20"&amp;RIGHT(BS$1,2)),$T925&lt;=DATEVALUE("9/30/20"&amp;RIGHT(BT$1,2))),AND($U925&gt;=DATEVALUE("10/1/20"&amp;RIGHT(BS$1,2)),$U925&lt;=DATEVALUE("9/30/20"&amp;RIGHT(BT$1,2))),AND($T925&lt;=DATEVALUE("10/1/20"&amp;RIGHT(BS$1,2)),$U925&gt;=DATEVALUE("9/30/20"&amp;RIGHT(BT$1,2)))),
IF(AND($T925&gt;=DATEVALUE("10/1/20"&amp;RIGHT(BS$1,2)),$U925&lt;=DATEVALUE("9/30/20"&amp;RIGHT(BT$1,2))),NETWORKDAYS($T925,$U925,Holidays!$J$3:$J$937),
IF(AND($T925&lt;DATEVALUE("10/1/20"&amp;RIGHT(BS$1,2)),$U925&lt;=DATEVALUE("9/30/20"&amp;RIGHT(BT$1,2))),NETWORKDAYS(DATEVALUE("10/1/20"&amp;RIGHT(BS$1,2)),$U925,Holidays!$J$3:$J$937),
IF($T925&lt;DATEVALUE("10/1/20"&amp;RIGHT(BS$1,2)),NETWORKDAYS(DATEVALUE("10/1/20"&amp;RIGHT(BS$1,2)),DATEVALUE("9/30/20"&amp;RIGHT(BT$1,2)),Holidays!$J$3:$J$937),
IF($T925&gt;=DATEVALUE("10/1/20"&amp;RIGHT(BS$1,2)),NETWORKDAYS($T925,DATEVALUE("9/30/20"&amp;RIGHT(BT$1,2)),Holidays!$J$3:$J$937),"")))),"")/(NETWORKDAYS($T925,$U925,Holidays!$J$3:$J$937)),0))</f>
        <v/>
      </c>
      <c r="BU925" s="87" t="str">
        <f>IF($Q925="","",IFERROR(IF(OR(AND($T925&gt;=DATEVALUE("10/1/20"&amp;RIGHT(BT$1,2)),$T925&lt;=DATEVALUE("9/30/20"&amp;RIGHT(BU$1,2))),AND($U925&gt;=DATEVALUE("10/1/20"&amp;RIGHT(BT$1,2)),$U925&lt;=DATEVALUE("9/30/20"&amp;RIGHT(BU$1,2))),AND($T925&lt;=DATEVALUE("10/1/20"&amp;RIGHT(BT$1,2)),$U925&gt;=DATEVALUE("9/30/20"&amp;RIGHT(BU$1,2)))),
IF(AND($T925&gt;=DATEVALUE("10/1/20"&amp;RIGHT(BT$1,2)),$U925&lt;=DATEVALUE("9/30/20"&amp;RIGHT(BU$1,2))),NETWORKDAYS($T925,$U925,Holidays!$J$3:$J$937),
IF(AND($T925&lt;DATEVALUE("10/1/20"&amp;RIGHT(BT$1,2)),$U925&lt;=DATEVALUE("9/30/20"&amp;RIGHT(BU$1,2))),NETWORKDAYS(DATEVALUE("10/1/20"&amp;RIGHT(BT$1,2)),$U925,Holidays!$J$3:$J$937),
IF($T925&lt;DATEVALUE("10/1/20"&amp;RIGHT(BT$1,2)),NETWORKDAYS(DATEVALUE("10/1/20"&amp;RIGHT(BT$1,2)),DATEVALUE("9/30/20"&amp;RIGHT(BU$1,2)),Holidays!$J$3:$J$937),
IF($T925&gt;=DATEVALUE("10/1/20"&amp;RIGHT(BT$1,2)),NETWORKDAYS($T925,DATEVALUE("9/30/20"&amp;RIGHT(BU$1,2)),Holidays!$J$3:$J$937),"")))),"")/(NETWORKDAYS($T925,$U925,Holidays!$J$3:$J$937)),0))</f>
        <v/>
      </c>
      <c r="BV925" s="87" t="str">
        <f>IF($Q925="","",IFERROR(IF(OR(AND($T925&gt;=DATEVALUE("10/1/20"&amp;RIGHT(BU$1,2)),$T925&lt;=DATEVALUE("9/30/20"&amp;RIGHT(BV$1,2))),AND($U925&gt;=DATEVALUE("10/1/20"&amp;RIGHT(BU$1,2)),$U925&lt;=DATEVALUE("9/30/20"&amp;RIGHT(BV$1,2))),AND($T925&lt;=DATEVALUE("10/1/20"&amp;RIGHT(BU$1,2)),$U925&gt;=DATEVALUE("9/30/20"&amp;RIGHT(BV$1,2)))),
IF(AND($T925&gt;=DATEVALUE("10/1/20"&amp;RIGHT(BU$1,2)),$U925&lt;=DATEVALUE("9/30/20"&amp;RIGHT(BV$1,2))),NETWORKDAYS($T925,$U925,Holidays!$J$3:$J$937),
IF(AND($T925&lt;DATEVALUE("10/1/20"&amp;RIGHT(BU$1,2)),$U925&lt;=DATEVALUE("9/30/20"&amp;RIGHT(BV$1,2))),NETWORKDAYS(DATEVALUE("10/1/20"&amp;RIGHT(BU$1,2)),$U925,Holidays!$J$3:$J$937),
IF($T925&lt;DATEVALUE("10/1/20"&amp;RIGHT(BU$1,2)),NETWORKDAYS(DATEVALUE("10/1/20"&amp;RIGHT(BU$1,2)),DATEVALUE("9/30/20"&amp;RIGHT(BV$1,2)),Holidays!$J$3:$J$937),
IF($T925&gt;=DATEVALUE("10/1/20"&amp;RIGHT(BU$1,2)),NETWORKDAYS($T925,DATEVALUE("9/30/20"&amp;RIGHT(BV$1,2)),Holidays!$J$3:$J$937),"")))),"")/(NETWORKDAYS($T925,$U925,Holidays!$J$3:$J$937)),0))</f>
        <v/>
      </c>
      <c r="BW925" s="87" t="str">
        <f>IF($Q925="","",IFERROR(IF(OR(AND($T925&gt;=DATEVALUE("10/1/20"&amp;RIGHT(BV$1,2)),$T925&lt;=DATEVALUE("9/30/20"&amp;RIGHT(BW$1,2))),AND($U925&gt;=DATEVALUE("10/1/20"&amp;RIGHT(BV$1,2)),$U925&lt;=DATEVALUE("9/30/20"&amp;RIGHT(BW$1,2))),AND($T925&lt;=DATEVALUE("10/1/20"&amp;RIGHT(BV$1,2)),$U925&gt;=DATEVALUE("9/30/20"&amp;RIGHT(BW$1,2)))),
IF(AND($T925&gt;=DATEVALUE("10/1/20"&amp;RIGHT(BV$1,2)),$U925&lt;=DATEVALUE("9/30/20"&amp;RIGHT(BW$1,2))),NETWORKDAYS($T925,$U925,Holidays!$J$3:$J$937),
IF(AND($T925&lt;DATEVALUE("10/1/20"&amp;RIGHT(BV$1,2)),$U925&lt;=DATEVALUE("9/30/20"&amp;RIGHT(BW$1,2))),NETWORKDAYS(DATEVALUE("10/1/20"&amp;RIGHT(BV$1,2)),$U925,Holidays!$J$3:$J$937),
IF($T925&lt;DATEVALUE("10/1/20"&amp;RIGHT(BV$1,2)),NETWORKDAYS(DATEVALUE("10/1/20"&amp;RIGHT(BV$1,2)),DATEVALUE("9/30/20"&amp;RIGHT(BW$1,2)),Holidays!$J$3:$J$937),
IF($T925&gt;=DATEVALUE("10/1/20"&amp;RIGHT(BV$1,2)),NETWORKDAYS($T925,DATEVALUE("9/30/20"&amp;RIGHT(BW$1,2)),Holidays!$J$3:$J$937),"")))),"")/(NETWORKDAYS($T925,$U925,Holidays!$J$3:$J$937)),0))</f>
        <v/>
      </c>
      <c r="BX925" s="87" t="str">
        <f>IF($Q925="","",IFERROR(IF(OR(AND($T925&gt;=DATEVALUE("10/1/20"&amp;RIGHT(BW$1,2)),$T925&lt;=DATEVALUE("9/30/20"&amp;RIGHT(BX$1,2))),AND($U925&gt;=DATEVALUE("10/1/20"&amp;RIGHT(BW$1,2)),$U925&lt;=DATEVALUE("9/30/20"&amp;RIGHT(BX$1,2))),AND($T925&lt;=DATEVALUE("10/1/20"&amp;RIGHT(BW$1,2)),$U925&gt;=DATEVALUE("9/30/20"&amp;RIGHT(BX$1,2)))),
IF(AND($T925&gt;=DATEVALUE("10/1/20"&amp;RIGHT(BW$1,2)),$U925&lt;=DATEVALUE("9/30/20"&amp;RIGHT(BX$1,2))),NETWORKDAYS($T925,$U925,Holidays!$J$3:$J$937),
IF(AND($T925&lt;DATEVALUE("10/1/20"&amp;RIGHT(BW$1,2)),$U925&lt;=DATEVALUE("9/30/20"&amp;RIGHT(BX$1,2))),NETWORKDAYS(DATEVALUE("10/1/20"&amp;RIGHT(BW$1,2)),$U925,Holidays!$J$3:$J$937),
IF($T925&lt;DATEVALUE("10/1/20"&amp;RIGHT(BW$1,2)),NETWORKDAYS(DATEVALUE("10/1/20"&amp;RIGHT(BW$1,2)),DATEVALUE("9/30/20"&amp;RIGHT(BX$1,2)),Holidays!$J$3:$J$937),
IF($T925&gt;=DATEVALUE("10/1/20"&amp;RIGHT(BW$1,2)),NETWORKDAYS($T925,DATEVALUE("9/30/20"&amp;RIGHT(BX$1,2)),Holidays!$J$3:$J$937),"")))),"")/(NETWORKDAYS($T925,$U925,Holidays!$J$3:$J$937)),0))</f>
        <v/>
      </c>
      <c r="BY925" s="87" t="str">
        <f>IF($Q925="","",IFERROR(IF(OR(AND($T925&gt;=DATEVALUE("10/1/20"&amp;RIGHT(BX$1,2)),$T925&lt;=DATEVALUE("9/30/20"&amp;RIGHT(BY$1,2))),AND($U925&gt;=DATEVALUE("10/1/20"&amp;RIGHT(BX$1,2)),$U925&lt;=DATEVALUE("9/30/20"&amp;RIGHT(BY$1,2))),AND($T925&lt;=DATEVALUE("10/1/20"&amp;RIGHT(BX$1,2)),$U925&gt;=DATEVALUE("9/30/20"&amp;RIGHT(BY$1,2)))),
IF(AND($T925&gt;=DATEVALUE("10/1/20"&amp;RIGHT(BX$1,2)),$U925&lt;=DATEVALUE("9/30/20"&amp;RIGHT(BY$1,2))),NETWORKDAYS($T925,$U925,Holidays!$J$3:$J$937),
IF(AND($T925&lt;DATEVALUE("10/1/20"&amp;RIGHT(BX$1,2)),$U925&lt;=DATEVALUE("9/30/20"&amp;RIGHT(BY$1,2))),NETWORKDAYS(DATEVALUE("10/1/20"&amp;RIGHT(BX$1,2)),$U925,Holidays!$J$3:$J$937),
IF($T925&lt;DATEVALUE("10/1/20"&amp;RIGHT(BX$1,2)),NETWORKDAYS(DATEVALUE("10/1/20"&amp;RIGHT(BX$1,2)),DATEVALUE("9/30/20"&amp;RIGHT(BY$1,2)),Holidays!$J$3:$J$937),
IF($T925&gt;=DATEVALUE("10/1/20"&amp;RIGHT(BX$1,2)),NETWORKDAYS($T925,DATEVALUE("9/30/20"&amp;RIGHT(BY$1,2)),Holidays!$J$3:$J$937),"")))),"")/(NETWORKDAYS($T925,$U925,Holidays!$J$3:$J$937)),0))</f>
        <v/>
      </c>
      <c r="BZ925" s="87" t="str">
        <f>IF($Q925="","",IFERROR(IF(OR(AND($T925&gt;=DATEVALUE("10/1/20"&amp;RIGHT(BY$1,2)),$T925&lt;=DATEVALUE("9/30/20"&amp;RIGHT(BZ$1,2))),AND($U925&gt;=DATEVALUE("10/1/20"&amp;RIGHT(BY$1,2)),$U925&lt;=DATEVALUE("9/30/20"&amp;RIGHT(BZ$1,2))),AND($T925&lt;=DATEVALUE("10/1/20"&amp;RIGHT(BY$1,2)),$U925&gt;=DATEVALUE("9/30/20"&amp;RIGHT(BZ$1,2)))),
IF(AND($T925&gt;=DATEVALUE("10/1/20"&amp;RIGHT(BY$1,2)),$U925&lt;=DATEVALUE("9/30/20"&amp;RIGHT(BZ$1,2))),NETWORKDAYS($T925,$U925,Holidays!$J$3:$J$937),
IF(AND($T925&lt;DATEVALUE("10/1/20"&amp;RIGHT(BY$1,2)),$U925&lt;=DATEVALUE("9/30/20"&amp;RIGHT(BZ$1,2))),NETWORKDAYS(DATEVALUE("10/1/20"&amp;RIGHT(BY$1,2)),$U925,Holidays!$J$3:$J$937),
IF($T925&lt;DATEVALUE("10/1/20"&amp;RIGHT(BY$1,2)),NETWORKDAYS(DATEVALUE("10/1/20"&amp;RIGHT(BY$1,2)),DATEVALUE("9/30/20"&amp;RIGHT(BZ$1,2)),Holidays!$J$3:$J$937),
IF($T925&gt;=DATEVALUE("10/1/20"&amp;RIGHT(BY$1,2)),NETWORKDAYS($T925,DATEVALUE("9/30/20"&amp;RIGHT(BZ$1,2)),Holidays!$J$3:$J$937),"")))),"")/(NETWORKDAYS($T925,$U925,Holidays!$J$3:$J$937)),0))</f>
        <v/>
      </c>
      <c r="CA925" s="87" t="str">
        <f>IF($Q925="","",IFERROR(IF(OR(AND($T925&gt;=DATEVALUE("10/1/20"&amp;RIGHT(BZ$1,2)),$T925&lt;=DATEVALUE("9/30/20"&amp;RIGHT(CA$1,2))),AND($U925&gt;=DATEVALUE("10/1/20"&amp;RIGHT(BZ$1,2)),$U925&lt;=DATEVALUE("9/30/20"&amp;RIGHT(CA$1,2))),AND($T925&lt;=DATEVALUE("10/1/20"&amp;RIGHT(BZ$1,2)),$U925&gt;=DATEVALUE("9/30/20"&amp;RIGHT(CA$1,2)))),
IF(AND($T925&gt;=DATEVALUE("10/1/20"&amp;RIGHT(BZ$1,2)),$U925&lt;=DATEVALUE("9/30/20"&amp;RIGHT(CA$1,2))),NETWORKDAYS($T925,$U925,Holidays!$J$3:$J$937),
IF(AND($T925&lt;DATEVALUE("10/1/20"&amp;RIGHT(BZ$1,2)),$U925&lt;=DATEVALUE("9/30/20"&amp;RIGHT(CA$1,2))),NETWORKDAYS(DATEVALUE("10/1/20"&amp;RIGHT(BZ$1,2)),$U925,Holidays!$J$3:$J$937),
IF($T925&lt;DATEVALUE("10/1/20"&amp;RIGHT(BZ$1,2)),NETWORKDAYS(DATEVALUE("10/1/20"&amp;RIGHT(BZ$1,2)),DATEVALUE("9/30/20"&amp;RIGHT(CA$1,2)),Holidays!$J$3:$J$937),
IF($T925&gt;=DATEVALUE("10/1/20"&amp;RIGHT(BZ$1,2)),NETWORKDAYS($T925,DATEVALUE("9/30/20"&amp;RIGHT(CA$1,2)),Holidays!$J$3:$J$937),"")))),"")/(NETWORKDAYS($T925,$U925,Holidays!$J$3:$J$937)),0))</f>
        <v/>
      </c>
      <c r="CB925" s="87" t="str">
        <f>IF($Q925="","",IFERROR(IF(OR(AND($T925&gt;=DATEVALUE("10/1/20"&amp;RIGHT(CA$1,2)),$T925&lt;=DATEVALUE("9/30/20"&amp;RIGHT(CB$1,2))),AND($U925&gt;=DATEVALUE("10/1/20"&amp;RIGHT(CA$1,2)),$U925&lt;=DATEVALUE("9/30/20"&amp;RIGHT(CB$1,2))),AND($T925&lt;=DATEVALUE("10/1/20"&amp;RIGHT(CA$1,2)),$U925&gt;=DATEVALUE("9/30/20"&amp;RIGHT(CB$1,2)))),
IF(AND($T925&gt;=DATEVALUE("10/1/20"&amp;RIGHT(CA$1,2)),$U925&lt;=DATEVALUE("9/30/20"&amp;RIGHT(CB$1,2))),NETWORKDAYS($T925,$U925,Holidays!$J$3:$J$937),
IF(AND($T925&lt;DATEVALUE("10/1/20"&amp;RIGHT(CA$1,2)),$U925&lt;=DATEVALUE("9/30/20"&amp;RIGHT(CB$1,2))),NETWORKDAYS(DATEVALUE("10/1/20"&amp;RIGHT(CA$1,2)),$U925,Holidays!$J$3:$J$937),
IF($T925&lt;DATEVALUE("10/1/20"&amp;RIGHT(CA$1,2)),NETWORKDAYS(DATEVALUE("10/1/20"&amp;RIGHT(CA$1,2)),DATEVALUE("9/30/20"&amp;RIGHT(CB$1,2)),Holidays!$J$3:$J$937),
IF($T925&gt;=DATEVALUE("10/1/20"&amp;RIGHT(CA$1,2)),NETWORKDAYS($T925,DATEVALUE("9/30/20"&amp;RIGHT(CB$1,2)),Holidays!$J$3:$J$937),"")))),"")/(NETWORKDAYS($T925,$U925,Holidays!$J$3:$J$937)),0))</f>
        <v/>
      </c>
    </row>
    <row r="926" spans="1:80">
      <c r="A926" s="97"/>
      <c r="B926" s="98" t="str">
        <f ca="1">IF(NOT($A926=""),OFFSET('WBS Reference &amp; User Procedure'!$A$1,MATCH($A926,'WBS Reference &amp; User Procedure'!$A:$A,0)-1,1),"")</f>
        <v/>
      </c>
      <c r="D926" s="97"/>
      <c r="T926" s="104" t="str">
        <f>IF(NOT(Q926=""),IF(NOT($S926=""),$S926,#REF!),"")</f>
        <v/>
      </c>
      <c r="U926" s="104" t="str">
        <f>IF(NOT(Q926=""),WORKDAY(T926,Q926,Holidays!$J$3:$J$937),"")</f>
        <v/>
      </c>
      <c r="V926" s="104"/>
      <c r="W926" s="104"/>
      <c r="X926" s="101" t="str">
        <f t="shared" si="197"/>
        <v/>
      </c>
      <c r="AL926" s="87" t="str">
        <f t="shared" ref="AL926:AL947" ca="1" si="208">IF(Q926="","",IFERROR(MATCH($I926,INDIRECT("'"&amp;KEY_RESOURCE_STRUCTURE_TAB&amp;"'!B:B"),0),0))</f>
        <v/>
      </c>
      <c r="AN926" s="87" t="str">
        <f t="shared" ref="AN926:AW935" ca="1" si="209">IF($Q926="","",IFERROR(OFFSET(INDIRECT("'"&amp;KEY_RESOURCE_STRUCTURE_TAB&amp;"'!"&amp;KEY_RATE_SET_INDEX&amp;""),$AL926-1,COLUMN()-34),0))</f>
        <v/>
      </c>
      <c r="AO926" s="87" t="str">
        <f t="shared" ca="1" si="209"/>
        <v/>
      </c>
      <c r="AP926" s="87" t="str">
        <f t="shared" ca="1" si="209"/>
        <v/>
      </c>
      <c r="AQ926" s="87" t="str">
        <f t="shared" ca="1" si="209"/>
        <v/>
      </c>
      <c r="AR926" s="87" t="str">
        <f t="shared" ca="1" si="209"/>
        <v/>
      </c>
      <c r="AS926" s="87" t="str">
        <f t="shared" ca="1" si="209"/>
        <v/>
      </c>
      <c r="AT926" s="87" t="str">
        <f t="shared" ca="1" si="209"/>
        <v/>
      </c>
      <c r="AU926" s="87" t="str">
        <f t="shared" ca="1" si="209"/>
        <v/>
      </c>
      <c r="AV926" s="87" t="str">
        <f t="shared" ca="1" si="209"/>
        <v/>
      </c>
      <c r="AW926" s="87" t="str">
        <f t="shared" ca="1" si="209"/>
        <v/>
      </c>
      <c r="AX926" s="87" t="str">
        <f t="shared" ref="AX926:BG935" ca="1" si="210">IF($Q926="","",IFERROR(OFFSET(INDIRECT("'"&amp;KEY_RESOURCE_STRUCTURE_TAB&amp;"'!"&amp;KEY_RATE_SET_INDEX&amp;""),$AL926-1,COLUMN()-34),0))</f>
        <v/>
      </c>
      <c r="AY926" s="87" t="str">
        <f t="shared" ca="1" si="210"/>
        <v/>
      </c>
      <c r="AZ926" s="87" t="str">
        <f t="shared" ca="1" si="210"/>
        <v/>
      </c>
      <c r="BA926" s="87" t="str">
        <f t="shared" ca="1" si="210"/>
        <v/>
      </c>
      <c r="BB926" s="87" t="str">
        <f t="shared" ca="1" si="210"/>
        <v/>
      </c>
      <c r="BC926" s="87" t="str">
        <f t="shared" ca="1" si="210"/>
        <v/>
      </c>
      <c r="BD926" s="87" t="str">
        <f t="shared" ca="1" si="210"/>
        <v/>
      </c>
      <c r="BE926" s="87" t="str">
        <f t="shared" ca="1" si="210"/>
        <v/>
      </c>
      <c r="BF926" s="87" t="str">
        <f t="shared" ca="1" si="210"/>
        <v/>
      </c>
      <c r="BG926" s="87" t="str">
        <f t="shared" ca="1" si="210"/>
        <v/>
      </c>
      <c r="BI926" s="87" t="str">
        <f>IF($Q926="","",IFERROR(IF(OR(AND($T926&gt;=DATEVALUE("10/1/20"&amp;RIGHT(BH$1,2)),$T926&lt;=DATEVALUE("9/30/20"&amp;RIGHT(BI$1,2))),AND($U926&gt;=DATEVALUE("10/1/20"&amp;RIGHT(BH$1,2)),$U926&lt;=DATEVALUE("9/30/20"&amp;RIGHT(BI$1,2))),AND($T926&lt;=DATEVALUE("10/1/20"&amp;RIGHT(BH$1,2)),$U926&gt;=DATEVALUE("9/30/20"&amp;RIGHT(BI$1,2)))),
IF(AND($T926&gt;=DATEVALUE("10/1/20"&amp;RIGHT(BH$1,2)),$U926&lt;=DATEVALUE("9/30/20"&amp;RIGHT(BI$1,2))),NETWORKDAYS($T926,$U926,Holidays!$J$3:$J$937),
IF(AND($T926&lt;DATEVALUE("10/1/20"&amp;RIGHT(BH$1,2)),$U926&lt;=DATEVALUE("9/30/20"&amp;RIGHT(BI$1,2))),NETWORKDAYS(DATEVALUE("10/1/20"&amp;RIGHT(BH$1,2)),$U926,Holidays!$J$3:$J$937),
IF($T926&lt;DATEVALUE("10/1/20"&amp;RIGHT(BH$1,2)),NETWORKDAYS(DATEVALUE("10/1/20"&amp;RIGHT(BH$1,2)),DATEVALUE("9/30/20"&amp;RIGHT(BI$1,2)),Holidays!$J$3:$J$937),
IF($T926&gt;=DATEVALUE("10/1/20"&amp;RIGHT(BH$1,2)),NETWORKDAYS($T926,DATEVALUE("9/30/20"&amp;RIGHT(BI$1,2)),Holidays!$J$3:$J$937),"")))),"")/(NETWORKDAYS($T926,$U926,Holidays!$J$3:$J$937)),0))</f>
        <v/>
      </c>
      <c r="BJ926" s="87" t="str">
        <f>IF($Q926="","",IFERROR(IF(OR(AND($T926&gt;=DATEVALUE("10/1/20"&amp;RIGHT(BI$1,2)),$T926&lt;=DATEVALUE("9/30/20"&amp;RIGHT(BJ$1,2))),AND($U926&gt;=DATEVALUE("10/1/20"&amp;RIGHT(BI$1,2)),$U926&lt;=DATEVALUE("9/30/20"&amp;RIGHT(BJ$1,2))),AND($T926&lt;=DATEVALUE("10/1/20"&amp;RIGHT(BI$1,2)),$U926&gt;=DATEVALUE("9/30/20"&amp;RIGHT(BJ$1,2)))),
IF(AND($T926&gt;=DATEVALUE("10/1/20"&amp;RIGHT(BI$1,2)),$U926&lt;=DATEVALUE("9/30/20"&amp;RIGHT(BJ$1,2))),NETWORKDAYS($T926,$U926,Holidays!$J$3:$J$937),
IF(AND($T926&lt;DATEVALUE("10/1/20"&amp;RIGHT(BI$1,2)),$U926&lt;=DATEVALUE("9/30/20"&amp;RIGHT(BJ$1,2))),NETWORKDAYS(DATEVALUE("10/1/20"&amp;RIGHT(BI$1,2)),$U926,Holidays!$J$3:$J$937),
IF($T926&lt;DATEVALUE("10/1/20"&amp;RIGHT(BI$1,2)),NETWORKDAYS(DATEVALUE("10/1/20"&amp;RIGHT(BI$1,2)),DATEVALUE("9/30/20"&amp;RIGHT(BJ$1,2)),Holidays!$J$3:$J$937),
IF($T926&gt;=DATEVALUE("10/1/20"&amp;RIGHT(BI$1,2)),NETWORKDAYS($T926,DATEVALUE("9/30/20"&amp;RIGHT(BJ$1,2)),Holidays!$J$3:$J$937),"")))),"")/(NETWORKDAYS($T926,$U926,Holidays!$J$3:$J$937)),0))</f>
        <v/>
      </c>
      <c r="BK926" s="87" t="str">
        <f>IF($Q926="","",IFERROR(IF(OR(AND($T926&gt;=DATEVALUE("10/1/20"&amp;RIGHT(BJ$1,2)),$T926&lt;=DATEVALUE("9/30/20"&amp;RIGHT(BK$1,2))),AND($U926&gt;=DATEVALUE("10/1/20"&amp;RIGHT(BJ$1,2)),$U926&lt;=DATEVALUE("9/30/20"&amp;RIGHT(BK$1,2))),AND($T926&lt;=DATEVALUE("10/1/20"&amp;RIGHT(BJ$1,2)),$U926&gt;=DATEVALUE("9/30/20"&amp;RIGHT(BK$1,2)))),
IF(AND($T926&gt;=DATEVALUE("10/1/20"&amp;RIGHT(BJ$1,2)),$U926&lt;=DATEVALUE("9/30/20"&amp;RIGHT(BK$1,2))),NETWORKDAYS($T926,$U926,Holidays!$J$3:$J$937),
IF(AND($T926&lt;DATEVALUE("10/1/20"&amp;RIGHT(BJ$1,2)),$U926&lt;=DATEVALUE("9/30/20"&amp;RIGHT(BK$1,2))),NETWORKDAYS(DATEVALUE("10/1/20"&amp;RIGHT(BJ$1,2)),$U926,Holidays!$J$3:$J$937),
IF($T926&lt;DATEVALUE("10/1/20"&amp;RIGHT(BJ$1,2)),NETWORKDAYS(DATEVALUE("10/1/20"&amp;RIGHT(BJ$1,2)),DATEVALUE("9/30/20"&amp;RIGHT(BK$1,2)),Holidays!$J$3:$J$937),
IF($T926&gt;=DATEVALUE("10/1/20"&amp;RIGHT(BJ$1,2)),NETWORKDAYS($T926,DATEVALUE("9/30/20"&amp;RIGHT(BK$1,2)),Holidays!$J$3:$J$937),"")))),"")/(NETWORKDAYS($T926,$U926,Holidays!$J$3:$J$937)),0))</f>
        <v/>
      </c>
      <c r="BL926" s="87" t="str">
        <f>IF($Q926="","",IFERROR(IF(OR(AND($T926&gt;=DATEVALUE("10/1/20"&amp;RIGHT(BK$1,2)),$T926&lt;=DATEVALUE("9/30/20"&amp;RIGHT(BL$1,2))),AND($U926&gt;=DATEVALUE("10/1/20"&amp;RIGHT(BK$1,2)),$U926&lt;=DATEVALUE("9/30/20"&amp;RIGHT(BL$1,2))),AND($T926&lt;=DATEVALUE("10/1/20"&amp;RIGHT(BK$1,2)),$U926&gt;=DATEVALUE("9/30/20"&amp;RIGHT(BL$1,2)))),
IF(AND($T926&gt;=DATEVALUE("10/1/20"&amp;RIGHT(BK$1,2)),$U926&lt;=DATEVALUE("9/30/20"&amp;RIGHT(BL$1,2))),NETWORKDAYS($T926,$U926,Holidays!$J$3:$J$937),
IF(AND($T926&lt;DATEVALUE("10/1/20"&amp;RIGHT(BK$1,2)),$U926&lt;=DATEVALUE("9/30/20"&amp;RIGHT(BL$1,2))),NETWORKDAYS(DATEVALUE("10/1/20"&amp;RIGHT(BK$1,2)),$U926,Holidays!$J$3:$J$937),
IF($T926&lt;DATEVALUE("10/1/20"&amp;RIGHT(BK$1,2)),NETWORKDAYS(DATEVALUE("10/1/20"&amp;RIGHT(BK$1,2)),DATEVALUE("9/30/20"&amp;RIGHT(BL$1,2)),Holidays!$J$3:$J$937),
IF($T926&gt;=DATEVALUE("10/1/20"&amp;RIGHT(BK$1,2)),NETWORKDAYS($T926,DATEVALUE("9/30/20"&amp;RIGHT(BL$1,2)),Holidays!$J$3:$J$937),"")))),"")/(NETWORKDAYS($T926,$U926,Holidays!$J$3:$J$937)),0))</f>
        <v/>
      </c>
      <c r="BM926" s="87" t="str">
        <f>IF($Q926="","",IFERROR(IF(OR(AND($T926&gt;=DATEVALUE("10/1/20"&amp;RIGHT(BL$1,2)),$T926&lt;=DATEVALUE("9/30/20"&amp;RIGHT(BM$1,2))),AND($U926&gt;=DATEVALUE("10/1/20"&amp;RIGHT(BL$1,2)),$U926&lt;=DATEVALUE("9/30/20"&amp;RIGHT(BM$1,2))),AND($T926&lt;=DATEVALUE("10/1/20"&amp;RIGHT(BL$1,2)),$U926&gt;=DATEVALUE("9/30/20"&amp;RIGHT(BM$1,2)))),
IF(AND($T926&gt;=DATEVALUE("10/1/20"&amp;RIGHT(BL$1,2)),$U926&lt;=DATEVALUE("9/30/20"&amp;RIGHT(BM$1,2))),NETWORKDAYS($T926,$U926,Holidays!$J$3:$J$937),
IF(AND($T926&lt;DATEVALUE("10/1/20"&amp;RIGHT(BL$1,2)),$U926&lt;=DATEVALUE("9/30/20"&amp;RIGHT(BM$1,2))),NETWORKDAYS(DATEVALUE("10/1/20"&amp;RIGHT(BL$1,2)),$U926,Holidays!$J$3:$J$937),
IF($T926&lt;DATEVALUE("10/1/20"&amp;RIGHT(BL$1,2)),NETWORKDAYS(DATEVALUE("10/1/20"&amp;RIGHT(BL$1,2)),DATEVALUE("9/30/20"&amp;RIGHT(BM$1,2)),Holidays!$J$3:$J$937),
IF($T926&gt;=DATEVALUE("10/1/20"&amp;RIGHT(BL$1,2)),NETWORKDAYS($T926,DATEVALUE("9/30/20"&amp;RIGHT(BM$1,2)),Holidays!$J$3:$J$937),"")))),"")/(NETWORKDAYS($T926,$U926,Holidays!$J$3:$J$937)),0))</f>
        <v/>
      </c>
      <c r="BN926" s="87" t="str">
        <f>IF($Q926="","",IFERROR(IF(OR(AND($T926&gt;=DATEVALUE("10/1/20"&amp;RIGHT(BM$1,2)),$T926&lt;=DATEVALUE("9/30/20"&amp;RIGHT(BN$1,2))),AND($U926&gt;=DATEVALUE("10/1/20"&amp;RIGHT(BM$1,2)),$U926&lt;=DATEVALUE("9/30/20"&amp;RIGHT(BN$1,2))),AND($T926&lt;=DATEVALUE("10/1/20"&amp;RIGHT(BM$1,2)),$U926&gt;=DATEVALUE("9/30/20"&amp;RIGHT(BN$1,2)))),
IF(AND($T926&gt;=DATEVALUE("10/1/20"&amp;RIGHT(BM$1,2)),$U926&lt;=DATEVALUE("9/30/20"&amp;RIGHT(BN$1,2))),NETWORKDAYS($T926,$U926,Holidays!$J$3:$J$937),
IF(AND($T926&lt;DATEVALUE("10/1/20"&amp;RIGHT(BM$1,2)),$U926&lt;=DATEVALUE("9/30/20"&amp;RIGHT(BN$1,2))),NETWORKDAYS(DATEVALUE("10/1/20"&amp;RIGHT(BM$1,2)),$U926,Holidays!$J$3:$J$937),
IF($T926&lt;DATEVALUE("10/1/20"&amp;RIGHT(BM$1,2)),NETWORKDAYS(DATEVALUE("10/1/20"&amp;RIGHT(BM$1,2)),DATEVALUE("9/30/20"&amp;RIGHT(BN$1,2)),Holidays!$J$3:$J$937),
IF($T926&gt;=DATEVALUE("10/1/20"&amp;RIGHT(BM$1,2)),NETWORKDAYS($T926,DATEVALUE("9/30/20"&amp;RIGHT(BN$1,2)),Holidays!$J$3:$J$937),"")))),"")/(NETWORKDAYS($T926,$U926,Holidays!$J$3:$J$937)),0))</f>
        <v/>
      </c>
      <c r="BO926" s="87" t="str">
        <f>IF($Q926="","",IFERROR(IF(OR(AND($T926&gt;=DATEVALUE("10/1/20"&amp;RIGHT(BN$1,2)),$T926&lt;=DATEVALUE("9/30/20"&amp;RIGHT(BO$1,2))),AND($U926&gt;=DATEVALUE("10/1/20"&amp;RIGHT(BN$1,2)),$U926&lt;=DATEVALUE("9/30/20"&amp;RIGHT(BO$1,2))),AND($T926&lt;=DATEVALUE("10/1/20"&amp;RIGHT(BN$1,2)),$U926&gt;=DATEVALUE("9/30/20"&amp;RIGHT(BO$1,2)))),
IF(AND($T926&gt;=DATEVALUE("10/1/20"&amp;RIGHT(BN$1,2)),$U926&lt;=DATEVALUE("9/30/20"&amp;RIGHT(BO$1,2))),NETWORKDAYS($T926,$U926,Holidays!$J$3:$J$937),
IF(AND($T926&lt;DATEVALUE("10/1/20"&amp;RIGHT(BN$1,2)),$U926&lt;=DATEVALUE("9/30/20"&amp;RIGHT(BO$1,2))),NETWORKDAYS(DATEVALUE("10/1/20"&amp;RIGHT(BN$1,2)),$U926,Holidays!$J$3:$J$937),
IF($T926&lt;DATEVALUE("10/1/20"&amp;RIGHT(BN$1,2)),NETWORKDAYS(DATEVALUE("10/1/20"&amp;RIGHT(BN$1,2)),DATEVALUE("9/30/20"&amp;RIGHT(BO$1,2)),Holidays!$J$3:$J$937),
IF($T926&gt;=DATEVALUE("10/1/20"&amp;RIGHT(BN$1,2)),NETWORKDAYS($T926,DATEVALUE("9/30/20"&amp;RIGHT(BO$1,2)),Holidays!$J$3:$J$937),"")))),"")/(NETWORKDAYS($T926,$U926,Holidays!$J$3:$J$937)),0))</f>
        <v/>
      </c>
      <c r="BP926" s="87" t="str">
        <f>IF($Q926="","",IFERROR(IF(OR(AND($T926&gt;=DATEVALUE("10/1/20"&amp;RIGHT(BO$1,2)),$T926&lt;=DATEVALUE("9/30/20"&amp;RIGHT(BP$1,2))),AND($U926&gt;=DATEVALUE("10/1/20"&amp;RIGHT(BO$1,2)),$U926&lt;=DATEVALUE("9/30/20"&amp;RIGHT(BP$1,2))),AND($T926&lt;=DATEVALUE("10/1/20"&amp;RIGHT(BO$1,2)),$U926&gt;=DATEVALUE("9/30/20"&amp;RIGHT(BP$1,2)))),
IF(AND($T926&gt;=DATEVALUE("10/1/20"&amp;RIGHT(BO$1,2)),$U926&lt;=DATEVALUE("9/30/20"&amp;RIGHT(BP$1,2))),NETWORKDAYS($T926,$U926,Holidays!$J$3:$J$937),
IF(AND($T926&lt;DATEVALUE("10/1/20"&amp;RIGHT(BO$1,2)),$U926&lt;=DATEVALUE("9/30/20"&amp;RIGHT(BP$1,2))),NETWORKDAYS(DATEVALUE("10/1/20"&amp;RIGHT(BO$1,2)),$U926,Holidays!$J$3:$J$937),
IF($T926&lt;DATEVALUE("10/1/20"&amp;RIGHT(BO$1,2)),NETWORKDAYS(DATEVALUE("10/1/20"&amp;RIGHT(BO$1,2)),DATEVALUE("9/30/20"&amp;RIGHT(BP$1,2)),Holidays!$J$3:$J$937),
IF($T926&gt;=DATEVALUE("10/1/20"&amp;RIGHT(BO$1,2)),NETWORKDAYS($T926,DATEVALUE("9/30/20"&amp;RIGHT(BP$1,2)),Holidays!$J$3:$J$937),"")))),"")/(NETWORKDAYS($T926,$U926,Holidays!$J$3:$J$937)),0))</f>
        <v/>
      </c>
      <c r="BQ926" s="87" t="str">
        <f>IF($Q926="","",IFERROR(IF(OR(AND($T926&gt;=DATEVALUE("10/1/20"&amp;RIGHT(BP$1,2)),$T926&lt;=DATEVALUE("9/30/20"&amp;RIGHT(BQ$1,2))),AND($U926&gt;=DATEVALUE("10/1/20"&amp;RIGHT(BP$1,2)),$U926&lt;=DATEVALUE("9/30/20"&amp;RIGHT(BQ$1,2))),AND($T926&lt;=DATEVALUE("10/1/20"&amp;RIGHT(BP$1,2)),$U926&gt;=DATEVALUE("9/30/20"&amp;RIGHT(BQ$1,2)))),
IF(AND($T926&gt;=DATEVALUE("10/1/20"&amp;RIGHT(BP$1,2)),$U926&lt;=DATEVALUE("9/30/20"&amp;RIGHT(BQ$1,2))),NETWORKDAYS($T926,$U926,Holidays!$J$3:$J$937),
IF(AND($T926&lt;DATEVALUE("10/1/20"&amp;RIGHT(BP$1,2)),$U926&lt;=DATEVALUE("9/30/20"&amp;RIGHT(BQ$1,2))),NETWORKDAYS(DATEVALUE("10/1/20"&amp;RIGHT(BP$1,2)),$U926,Holidays!$J$3:$J$937),
IF($T926&lt;DATEVALUE("10/1/20"&amp;RIGHT(BP$1,2)),NETWORKDAYS(DATEVALUE("10/1/20"&amp;RIGHT(BP$1,2)),DATEVALUE("9/30/20"&amp;RIGHT(BQ$1,2)),Holidays!$J$3:$J$937),
IF($T926&gt;=DATEVALUE("10/1/20"&amp;RIGHT(BP$1,2)),NETWORKDAYS($T926,DATEVALUE("9/30/20"&amp;RIGHT(BQ$1,2)),Holidays!$J$3:$J$937),"")))),"")/(NETWORKDAYS($T926,$U926,Holidays!$J$3:$J$937)),0))</f>
        <v/>
      </c>
      <c r="BR926" s="87" t="str">
        <f>IF($Q926="","",IFERROR(IF(OR(AND($T926&gt;=DATEVALUE("10/1/20"&amp;RIGHT(BQ$1,2)),$T926&lt;=DATEVALUE("9/30/20"&amp;RIGHT(BR$1,2))),AND($U926&gt;=DATEVALUE("10/1/20"&amp;RIGHT(BQ$1,2)),$U926&lt;=DATEVALUE("9/30/20"&amp;RIGHT(BR$1,2))),AND($T926&lt;=DATEVALUE("10/1/20"&amp;RIGHT(BQ$1,2)),$U926&gt;=DATEVALUE("9/30/20"&amp;RIGHT(BR$1,2)))),
IF(AND($T926&gt;=DATEVALUE("10/1/20"&amp;RIGHT(BQ$1,2)),$U926&lt;=DATEVALUE("9/30/20"&amp;RIGHT(BR$1,2))),NETWORKDAYS($T926,$U926,Holidays!$J$3:$J$937),
IF(AND($T926&lt;DATEVALUE("10/1/20"&amp;RIGHT(BQ$1,2)),$U926&lt;=DATEVALUE("9/30/20"&amp;RIGHT(BR$1,2))),NETWORKDAYS(DATEVALUE("10/1/20"&amp;RIGHT(BQ$1,2)),$U926,Holidays!$J$3:$J$937),
IF($T926&lt;DATEVALUE("10/1/20"&amp;RIGHT(BQ$1,2)),NETWORKDAYS(DATEVALUE("10/1/20"&amp;RIGHT(BQ$1,2)),DATEVALUE("9/30/20"&amp;RIGHT(BR$1,2)),Holidays!$J$3:$J$937),
IF($T926&gt;=DATEVALUE("10/1/20"&amp;RIGHT(BQ$1,2)),NETWORKDAYS($T926,DATEVALUE("9/30/20"&amp;RIGHT(BR$1,2)),Holidays!$J$3:$J$937),"")))),"")/(NETWORKDAYS($T926,$U926,Holidays!$J$3:$J$937)),0))</f>
        <v/>
      </c>
      <c r="BS926" s="87" t="str">
        <f>IF($Q926="","",IFERROR(IF(OR(AND($T926&gt;=DATEVALUE("10/1/20"&amp;RIGHT(BR$1,2)),$T926&lt;=DATEVALUE("9/30/20"&amp;RIGHT(BS$1,2))),AND($U926&gt;=DATEVALUE("10/1/20"&amp;RIGHT(BR$1,2)),$U926&lt;=DATEVALUE("9/30/20"&amp;RIGHT(BS$1,2))),AND($T926&lt;=DATEVALUE("10/1/20"&amp;RIGHT(BR$1,2)),$U926&gt;=DATEVALUE("9/30/20"&amp;RIGHT(BS$1,2)))),
IF(AND($T926&gt;=DATEVALUE("10/1/20"&amp;RIGHT(BR$1,2)),$U926&lt;=DATEVALUE("9/30/20"&amp;RIGHT(BS$1,2))),NETWORKDAYS($T926,$U926,Holidays!$J$3:$J$937),
IF(AND($T926&lt;DATEVALUE("10/1/20"&amp;RIGHT(BR$1,2)),$U926&lt;=DATEVALUE("9/30/20"&amp;RIGHT(BS$1,2))),NETWORKDAYS(DATEVALUE("10/1/20"&amp;RIGHT(BR$1,2)),$U926,Holidays!$J$3:$J$937),
IF($T926&lt;DATEVALUE("10/1/20"&amp;RIGHT(BR$1,2)),NETWORKDAYS(DATEVALUE("10/1/20"&amp;RIGHT(BR$1,2)),DATEVALUE("9/30/20"&amp;RIGHT(BS$1,2)),Holidays!$J$3:$J$937),
IF($T926&gt;=DATEVALUE("10/1/20"&amp;RIGHT(BR$1,2)),NETWORKDAYS($T926,DATEVALUE("9/30/20"&amp;RIGHT(BS$1,2)),Holidays!$J$3:$J$937),"")))),"")/(NETWORKDAYS($T926,$U926,Holidays!$J$3:$J$937)),0))</f>
        <v/>
      </c>
      <c r="BT926" s="87" t="str">
        <f>IF($Q926="","",IFERROR(IF(OR(AND($T926&gt;=DATEVALUE("10/1/20"&amp;RIGHT(BS$1,2)),$T926&lt;=DATEVALUE("9/30/20"&amp;RIGHT(BT$1,2))),AND($U926&gt;=DATEVALUE("10/1/20"&amp;RIGHT(BS$1,2)),$U926&lt;=DATEVALUE("9/30/20"&amp;RIGHT(BT$1,2))),AND($T926&lt;=DATEVALUE("10/1/20"&amp;RIGHT(BS$1,2)),$U926&gt;=DATEVALUE("9/30/20"&amp;RIGHT(BT$1,2)))),
IF(AND($T926&gt;=DATEVALUE("10/1/20"&amp;RIGHT(BS$1,2)),$U926&lt;=DATEVALUE("9/30/20"&amp;RIGHT(BT$1,2))),NETWORKDAYS($T926,$U926,Holidays!$J$3:$J$937),
IF(AND($T926&lt;DATEVALUE("10/1/20"&amp;RIGHT(BS$1,2)),$U926&lt;=DATEVALUE("9/30/20"&amp;RIGHT(BT$1,2))),NETWORKDAYS(DATEVALUE("10/1/20"&amp;RIGHT(BS$1,2)),$U926,Holidays!$J$3:$J$937),
IF($T926&lt;DATEVALUE("10/1/20"&amp;RIGHT(BS$1,2)),NETWORKDAYS(DATEVALUE("10/1/20"&amp;RIGHT(BS$1,2)),DATEVALUE("9/30/20"&amp;RIGHT(BT$1,2)),Holidays!$J$3:$J$937),
IF($T926&gt;=DATEVALUE("10/1/20"&amp;RIGHT(BS$1,2)),NETWORKDAYS($T926,DATEVALUE("9/30/20"&amp;RIGHT(BT$1,2)),Holidays!$J$3:$J$937),"")))),"")/(NETWORKDAYS($T926,$U926,Holidays!$J$3:$J$937)),0))</f>
        <v/>
      </c>
      <c r="BU926" s="87" t="str">
        <f>IF($Q926="","",IFERROR(IF(OR(AND($T926&gt;=DATEVALUE("10/1/20"&amp;RIGHT(BT$1,2)),$T926&lt;=DATEVALUE("9/30/20"&amp;RIGHT(BU$1,2))),AND($U926&gt;=DATEVALUE("10/1/20"&amp;RIGHT(BT$1,2)),$U926&lt;=DATEVALUE("9/30/20"&amp;RIGHT(BU$1,2))),AND($T926&lt;=DATEVALUE("10/1/20"&amp;RIGHT(BT$1,2)),$U926&gt;=DATEVALUE("9/30/20"&amp;RIGHT(BU$1,2)))),
IF(AND($T926&gt;=DATEVALUE("10/1/20"&amp;RIGHT(BT$1,2)),$U926&lt;=DATEVALUE("9/30/20"&amp;RIGHT(BU$1,2))),NETWORKDAYS($T926,$U926,Holidays!$J$3:$J$937),
IF(AND($T926&lt;DATEVALUE("10/1/20"&amp;RIGHT(BT$1,2)),$U926&lt;=DATEVALUE("9/30/20"&amp;RIGHT(BU$1,2))),NETWORKDAYS(DATEVALUE("10/1/20"&amp;RIGHT(BT$1,2)),$U926,Holidays!$J$3:$J$937),
IF($T926&lt;DATEVALUE("10/1/20"&amp;RIGHT(BT$1,2)),NETWORKDAYS(DATEVALUE("10/1/20"&amp;RIGHT(BT$1,2)),DATEVALUE("9/30/20"&amp;RIGHT(BU$1,2)),Holidays!$J$3:$J$937),
IF($T926&gt;=DATEVALUE("10/1/20"&amp;RIGHT(BT$1,2)),NETWORKDAYS($T926,DATEVALUE("9/30/20"&amp;RIGHT(BU$1,2)),Holidays!$J$3:$J$937),"")))),"")/(NETWORKDAYS($T926,$U926,Holidays!$J$3:$J$937)),0))</f>
        <v/>
      </c>
      <c r="BV926" s="87" t="str">
        <f>IF($Q926="","",IFERROR(IF(OR(AND($T926&gt;=DATEVALUE("10/1/20"&amp;RIGHT(BU$1,2)),$T926&lt;=DATEVALUE("9/30/20"&amp;RIGHT(BV$1,2))),AND($U926&gt;=DATEVALUE("10/1/20"&amp;RIGHT(BU$1,2)),$U926&lt;=DATEVALUE("9/30/20"&amp;RIGHT(BV$1,2))),AND($T926&lt;=DATEVALUE("10/1/20"&amp;RIGHT(BU$1,2)),$U926&gt;=DATEVALUE("9/30/20"&amp;RIGHT(BV$1,2)))),
IF(AND($T926&gt;=DATEVALUE("10/1/20"&amp;RIGHT(BU$1,2)),$U926&lt;=DATEVALUE("9/30/20"&amp;RIGHT(BV$1,2))),NETWORKDAYS($T926,$U926,Holidays!$J$3:$J$937),
IF(AND($T926&lt;DATEVALUE("10/1/20"&amp;RIGHT(BU$1,2)),$U926&lt;=DATEVALUE("9/30/20"&amp;RIGHT(BV$1,2))),NETWORKDAYS(DATEVALUE("10/1/20"&amp;RIGHT(BU$1,2)),$U926,Holidays!$J$3:$J$937),
IF($T926&lt;DATEVALUE("10/1/20"&amp;RIGHT(BU$1,2)),NETWORKDAYS(DATEVALUE("10/1/20"&amp;RIGHT(BU$1,2)),DATEVALUE("9/30/20"&amp;RIGHT(BV$1,2)),Holidays!$J$3:$J$937),
IF($T926&gt;=DATEVALUE("10/1/20"&amp;RIGHT(BU$1,2)),NETWORKDAYS($T926,DATEVALUE("9/30/20"&amp;RIGHT(BV$1,2)),Holidays!$J$3:$J$937),"")))),"")/(NETWORKDAYS($T926,$U926,Holidays!$J$3:$J$937)),0))</f>
        <v/>
      </c>
      <c r="BW926" s="87" t="str">
        <f>IF($Q926="","",IFERROR(IF(OR(AND($T926&gt;=DATEVALUE("10/1/20"&amp;RIGHT(BV$1,2)),$T926&lt;=DATEVALUE("9/30/20"&amp;RIGHT(BW$1,2))),AND($U926&gt;=DATEVALUE("10/1/20"&amp;RIGHT(BV$1,2)),$U926&lt;=DATEVALUE("9/30/20"&amp;RIGHT(BW$1,2))),AND($T926&lt;=DATEVALUE("10/1/20"&amp;RIGHT(BV$1,2)),$U926&gt;=DATEVALUE("9/30/20"&amp;RIGHT(BW$1,2)))),
IF(AND($T926&gt;=DATEVALUE("10/1/20"&amp;RIGHT(BV$1,2)),$U926&lt;=DATEVALUE("9/30/20"&amp;RIGHT(BW$1,2))),NETWORKDAYS($T926,$U926,Holidays!$J$3:$J$937),
IF(AND($T926&lt;DATEVALUE("10/1/20"&amp;RIGHT(BV$1,2)),$U926&lt;=DATEVALUE("9/30/20"&amp;RIGHT(BW$1,2))),NETWORKDAYS(DATEVALUE("10/1/20"&amp;RIGHT(BV$1,2)),$U926,Holidays!$J$3:$J$937),
IF($T926&lt;DATEVALUE("10/1/20"&amp;RIGHT(BV$1,2)),NETWORKDAYS(DATEVALUE("10/1/20"&amp;RIGHT(BV$1,2)),DATEVALUE("9/30/20"&amp;RIGHT(BW$1,2)),Holidays!$J$3:$J$937),
IF($T926&gt;=DATEVALUE("10/1/20"&amp;RIGHT(BV$1,2)),NETWORKDAYS($T926,DATEVALUE("9/30/20"&amp;RIGHT(BW$1,2)),Holidays!$J$3:$J$937),"")))),"")/(NETWORKDAYS($T926,$U926,Holidays!$J$3:$J$937)),0))</f>
        <v/>
      </c>
      <c r="BX926" s="87" t="str">
        <f>IF($Q926="","",IFERROR(IF(OR(AND($T926&gt;=DATEVALUE("10/1/20"&amp;RIGHT(BW$1,2)),$T926&lt;=DATEVALUE("9/30/20"&amp;RIGHT(BX$1,2))),AND($U926&gt;=DATEVALUE("10/1/20"&amp;RIGHT(BW$1,2)),$U926&lt;=DATEVALUE("9/30/20"&amp;RIGHT(BX$1,2))),AND($T926&lt;=DATEVALUE("10/1/20"&amp;RIGHT(BW$1,2)),$U926&gt;=DATEVALUE("9/30/20"&amp;RIGHT(BX$1,2)))),
IF(AND($T926&gt;=DATEVALUE("10/1/20"&amp;RIGHT(BW$1,2)),$U926&lt;=DATEVALUE("9/30/20"&amp;RIGHT(BX$1,2))),NETWORKDAYS($T926,$U926,Holidays!$J$3:$J$937),
IF(AND($T926&lt;DATEVALUE("10/1/20"&amp;RIGHT(BW$1,2)),$U926&lt;=DATEVALUE("9/30/20"&amp;RIGHT(BX$1,2))),NETWORKDAYS(DATEVALUE("10/1/20"&amp;RIGHT(BW$1,2)),$U926,Holidays!$J$3:$J$937),
IF($T926&lt;DATEVALUE("10/1/20"&amp;RIGHT(BW$1,2)),NETWORKDAYS(DATEVALUE("10/1/20"&amp;RIGHT(BW$1,2)),DATEVALUE("9/30/20"&amp;RIGHT(BX$1,2)),Holidays!$J$3:$J$937),
IF($T926&gt;=DATEVALUE("10/1/20"&amp;RIGHT(BW$1,2)),NETWORKDAYS($T926,DATEVALUE("9/30/20"&amp;RIGHT(BX$1,2)),Holidays!$J$3:$J$937),"")))),"")/(NETWORKDAYS($T926,$U926,Holidays!$J$3:$J$937)),0))</f>
        <v/>
      </c>
      <c r="BY926" s="87" t="str">
        <f>IF($Q926="","",IFERROR(IF(OR(AND($T926&gt;=DATEVALUE("10/1/20"&amp;RIGHT(BX$1,2)),$T926&lt;=DATEVALUE("9/30/20"&amp;RIGHT(BY$1,2))),AND($U926&gt;=DATEVALUE("10/1/20"&amp;RIGHT(BX$1,2)),$U926&lt;=DATEVALUE("9/30/20"&amp;RIGHT(BY$1,2))),AND($T926&lt;=DATEVALUE("10/1/20"&amp;RIGHT(BX$1,2)),$U926&gt;=DATEVALUE("9/30/20"&amp;RIGHT(BY$1,2)))),
IF(AND($T926&gt;=DATEVALUE("10/1/20"&amp;RIGHT(BX$1,2)),$U926&lt;=DATEVALUE("9/30/20"&amp;RIGHT(BY$1,2))),NETWORKDAYS($T926,$U926,Holidays!$J$3:$J$937),
IF(AND($T926&lt;DATEVALUE("10/1/20"&amp;RIGHT(BX$1,2)),$U926&lt;=DATEVALUE("9/30/20"&amp;RIGHT(BY$1,2))),NETWORKDAYS(DATEVALUE("10/1/20"&amp;RIGHT(BX$1,2)),$U926,Holidays!$J$3:$J$937),
IF($T926&lt;DATEVALUE("10/1/20"&amp;RIGHT(BX$1,2)),NETWORKDAYS(DATEVALUE("10/1/20"&amp;RIGHT(BX$1,2)),DATEVALUE("9/30/20"&amp;RIGHT(BY$1,2)),Holidays!$J$3:$J$937),
IF($T926&gt;=DATEVALUE("10/1/20"&amp;RIGHT(BX$1,2)),NETWORKDAYS($T926,DATEVALUE("9/30/20"&amp;RIGHT(BY$1,2)),Holidays!$J$3:$J$937),"")))),"")/(NETWORKDAYS($T926,$U926,Holidays!$J$3:$J$937)),0))</f>
        <v/>
      </c>
      <c r="BZ926" s="87" t="str">
        <f>IF($Q926="","",IFERROR(IF(OR(AND($T926&gt;=DATEVALUE("10/1/20"&amp;RIGHT(BY$1,2)),$T926&lt;=DATEVALUE("9/30/20"&amp;RIGHT(BZ$1,2))),AND($U926&gt;=DATEVALUE("10/1/20"&amp;RIGHT(BY$1,2)),$U926&lt;=DATEVALUE("9/30/20"&amp;RIGHT(BZ$1,2))),AND($T926&lt;=DATEVALUE("10/1/20"&amp;RIGHT(BY$1,2)),$U926&gt;=DATEVALUE("9/30/20"&amp;RIGHT(BZ$1,2)))),
IF(AND($T926&gt;=DATEVALUE("10/1/20"&amp;RIGHT(BY$1,2)),$U926&lt;=DATEVALUE("9/30/20"&amp;RIGHT(BZ$1,2))),NETWORKDAYS($T926,$U926,Holidays!$J$3:$J$937),
IF(AND($T926&lt;DATEVALUE("10/1/20"&amp;RIGHT(BY$1,2)),$U926&lt;=DATEVALUE("9/30/20"&amp;RIGHT(BZ$1,2))),NETWORKDAYS(DATEVALUE("10/1/20"&amp;RIGHT(BY$1,2)),$U926,Holidays!$J$3:$J$937),
IF($T926&lt;DATEVALUE("10/1/20"&amp;RIGHT(BY$1,2)),NETWORKDAYS(DATEVALUE("10/1/20"&amp;RIGHT(BY$1,2)),DATEVALUE("9/30/20"&amp;RIGHT(BZ$1,2)),Holidays!$J$3:$J$937),
IF($T926&gt;=DATEVALUE("10/1/20"&amp;RIGHT(BY$1,2)),NETWORKDAYS($T926,DATEVALUE("9/30/20"&amp;RIGHT(BZ$1,2)),Holidays!$J$3:$J$937),"")))),"")/(NETWORKDAYS($T926,$U926,Holidays!$J$3:$J$937)),0))</f>
        <v/>
      </c>
      <c r="CA926" s="87" t="str">
        <f>IF($Q926="","",IFERROR(IF(OR(AND($T926&gt;=DATEVALUE("10/1/20"&amp;RIGHT(BZ$1,2)),$T926&lt;=DATEVALUE("9/30/20"&amp;RIGHT(CA$1,2))),AND($U926&gt;=DATEVALUE("10/1/20"&amp;RIGHT(BZ$1,2)),$U926&lt;=DATEVALUE("9/30/20"&amp;RIGHT(CA$1,2))),AND($T926&lt;=DATEVALUE("10/1/20"&amp;RIGHT(BZ$1,2)),$U926&gt;=DATEVALUE("9/30/20"&amp;RIGHT(CA$1,2)))),
IF(AND($T926&gt;=DATEVALUE("10/1/20"&amp;RIGHT(BZ$1,2)),$U926&lt;=DATEVALUE("9/30/20"&amp;RIGHT(CA$1,2))),NETWORKDAYS($T926,$U926,Holidays!$J$3:$J$937),
IF(AND($T926&lt;DATEVALUE("10/1/20"&amp;RIGHT(BZ$1,2)),$U926&lt;=DATEVALUE("9/30/20"&amp;RIGHT(CA$1,2))),NETWORKDAYS(DATEVALUE("10/1/20"&amp;RIGHT(BZ$1,2)),$U926,Holidays!$J$3:$J$937),
IF($T926&lt;DATEVALUE("10/1/20"&amp;RIGHT(BZ$1,2)),NETWORKDAYS(DATEVALUE("10/1/20"&amp;RIGHT(BZ$1,2)),DATEVALUE("9/30/20"&amp;RIGHT(CA$1,2)),Holidays!$J$3:$J$937),
IF($T926&gt;=DATEVALUE("10/1/20"&amp;RIGHT(BZ$1,2)),NETWORKDAYS($T926,DATEVALUE("9/30/20"&amp;RIGHT(CA$1,2)),Holidays!$J$3:$J$937),"")))),"")/(NETWORKDAYS($T926,$U926,Holidays!$J$3:$J$937)),0))</f>
        <v/>
      </c>
      <c r="CB926" s="87" t="str">
        <f>IF($Q926="","",IFERROR(IF(OR(AND($T926&gt;=DATEVALUE("10/1/20"&amp;RIGHT(CA$1,2)),$T926&lt;=DATEVALUE("9/30/20"&amp;RIGHT(CB$1,2))),AND($U926&gt;=DATEVALUE("10/1/20"&amp;RIGHT(CA$1,2)),$U926&lt;=DATEVALUE("9/30/20"&amp;RIGHT(CB$1,2))),AND($T926&lt;=DATEVALUE("10/1/20"&amp;RIGHT(CA$1,2)),$U926&gt;=DATEVALUE("9/30/20"&amp;RIGHT(CB$1,2)))),
IF(AND($T926&gt;=DATEVALUE("10/1/20"&amp;RIGHT(CA$1,2)),$U926&lt;=DATEVALUE("9/30/20"&amp;RIGHT(CB$1,2))),NETWORKDAYS($T926,$U926,Holidays!$J$3:$J$937),
IF(AND($T926&lt;DATEVALUE("10/1/20"&amp;RIGHT(CA$1,2)),$U926&lt;=DATEVALUE("9/30/20"&amp;RIGHT(CB$1,2))),NETWORKDAYS(DATEVALUE("10/1/20"&amp;RIGHT(CA$1,2)),$U926,Holidays!$J$3:$J$937),
IF($T926&lt;DATEVALUE("10/1/20"&amp;RIGHT(CA$1,2)),NETWORKDAYS(DATEVALUE("10/1/20"&amp;RIGHT(CA$1,2)),DATEVALUE("9/30/20"&amp;RIGHT(CB$1,2)),Holidays!$J$3:$J$937),
IF($T926&gt;=DATEVALUE("10/1/20"&amp;RIGHT(CA$1,2)),NETWORKDAYS($T926,DATEVALUE("9/30/20"&amp;RIGHT(CB$1,2)),Holidays!$J$3:$J$937),"")))),"")/(NETWORKDAYS($T926,$U926,Holidays!$J$3:$J$937)),0))</f>
        <v/>
      </c>
    </row>
    <row r="927" spans="1:80">
      <c r="A927" s="97"/>
      <c r="B927" s="98" t="str">
        <f ca="1">IF(NOT($A927=""),OFFSET('WBS Reference &amp; User Procedure'!$A$1,MATCH($A927,'WBS Reference &amp; User Procedure'!$A:$A,0)-1,1),"")</f>
        <v/>
      </c>
      <c r="D927" s="97"/>
      <c r="T927" s="104" t="str">
        <f>IF(NOT(Q927=""),IF(NOT($S927=""),$S927,#REF!),"")</f>
        <v/>
      </c>
      <c r="U927" s="104" t="str">
        <f>IF(NOT(Q927=""),WORKDAY(T927,Q927,Holidays!$J$3:$J$937),"")</f>
        <v/>
      </c>
      <c r="V927" s="104"/>
      <c r="W927" s="104"/>
      <c r="X927" s="101" t="str">
        <f t="shared" si="197"/>
        <v/>
      </c>
      <c r="AL927" s="87" t="str">
        <f t="shared" ca="1" si="208"/>
        <v/>
      </c>
      <c r="AN927" s="87" t="str">
        <f t="shared" ca="1" si="209"/>
        <v/>
      </c>
      <c r="AO927" s="87" t="str">
        <f t="shared" ca="1" si="209"/>
        <v/>
      </c>
      <c r="AP927" s="87" t="str">
        <f t="shared" ca="1" si="209"/>
        <v/>
      </c>
      <c r="AQ927" s="87" t="str">
        <f t="shared" ca="1" si="209"/>
        <v/>
      </c>
      <c r="AR927" s="87" t="str">
        <f t="shared" ca="1" si="209"/>
        <v/>
      </c>
      <c r="AS927" s="87" t="str">
        <f t="shared" ca="1" si="209"/>
        <v/>
      </c>
      <c r="AT927" s="87" t="str">
        <f t="shared" ca="1" si="209"/>
        <v/>
      </c>
      <c r="AU927" s="87" t="str">
        <f t="shared" ca="1" si="209"/>
        <v/>
      </c>
      <c r="AV927" s="87" t="str">
        <f t="shared" ca="1" si="209"/>
        <v/>
      </c>
      <c r="AW927" s="87" t="str">
        <f t="shared" ca="1" si="209"/>
        <v/>
      </c>
      <c r="AX927" s="87" t="str">
        <f t="shared" ca="1" si="210"/>
        <v/>
      </c>
      <c r="AY927" s="87" t="str">
        <f t="shared" ca="1" si="210"/>
        <v/>
      </c>
      <c r="AZ927" s="87" t="str">
        <f t="shared" ca="1" si="210"/>
        <v/>
      </c>
      <c r="BA927" s="87" t="str">
        <f t="shared" ca="1" si="210"/>
        <v/>
      </c>
      <c r="BB927" s="87" t="str">
        <f t="shared" ca="1" si="210"/>
        <v/>
      </c>
      <c r="BC927" s="87" t="str">
        <f t="shared" ca="1" si="210"/>
        <v/>
      </c>
      <c r="BD927" s="87" t="str">
        <f t="shared" ca="1" si="210"/>
        <v/>
      </c>
      <c r="BE927" s="87" t="str">
        <f t="shared" ca="1" si="210"/>
        <v/>
      </c>
      <c r="BF927" s="87" t="str">
        <f t="shared" ca="1" si="210"/>
        <v/>
      </c>
      <c r="BG927" s="87" t="str">
        <f t="shared" ca="1" si="210"/>
        <v/>
      </c>
      <c r="BI927" s="87" t="str">
        <f>IF($Q927="","",IFERROR(IF(OR(AND($T927&gt;=DATEVALUE("10/1/20"&amp;RIGHT(BH$1,2)),$T927&lt;=DATEVALUE("9/30/20"&amp;RIGHT(BI$1,2))),AND($U927&gt;=DATEVALUE("10/1/20"&amp;RIGHT(BH$1,2)),$U927&lt;=DATEVALUE("9/30/20"&amp;RIGHT(BI$1,2))),AND($T927&lt;=DATEVALUE("10/1/20"&amp;RIGHT(BH$1,2)),$U927&gt;=DATEVALUE("9/30/20"&amp;RIGHT(BI$1,2)))),
IF(AND($T927&gt;=DATEVALUE("10/1/20"&amp;RIGHT(BH$1,2)),$U927&lt;=DATEVALUE("9/30/20"&amp;RIGHT(BI$1,2))),NETWORKDAYS($T927,$U927,Holidays!$J$3:$J$937),
IF(AND($T927&lt;DATEVALUE("10/1/20"&amp;RIGHT(BH$1,2)),$U927&lt;=DATEVALUE("9/30/20"&amp;RIGHT(BI$1,2))),NETWORKDAYS(DATEVALUE("10/1/20"&amp;RIGHT(BH$1,2)),$U927,Holidays!$J$3:$J$937),
IF($T927&lt;DATEVALUE("10/1/20"&amp;RIGHT(BH$1,2)),NETWORKDAYS(DATEVALUE("10/1/20"&amp;RIGHT(BH$1,2)),DATEVALUE("9/30/20"&amp;RIGHT(BI$1,2)),Holidays!$J$3:$J$937),
IF($T927&gt;=DATEVALUE("10/1/20"&amp;RIGHT(BH$1,2)),NETWORKDAYS($T927,DATEVALUE("9/30/20"&amp;RIGHT(BI$1,2)),Holidays!$J$3:$J$937),"")))),"")/(NETWORKDAYS($T927,$U927,Holidays!$J$3:$J$937)),0))</f>
        <v/>
      </c>
      <c r="BJ927" s="87" t="str">
        <f>IF($Q927="","",IFERROR(IF(OR(AND($T927&gt;=DATEVALUE("10/1/20"&amp;RIGHT(BI$1,2)),$T927&lt;=DATEVALUE("9/30/20"&amp;RIGHT(BJ$1,2))),AND($U927&gt;=DATEVALUE("10/1/20"&amp;RIGHT(BI$1,2)),$U927&lt;=DATEVALUE("9/30/20"&amp;RIGHT(BJ$1,2))),AND($T927&lt;=DATEVALUE("10/1/20"&amp;RIGHT(BI$1,2)),$U927&gt;=DATEVALUE("9/30/20"&amp;RIGHT(BJ$1,2)))),
IF(AND($T927&gt;=DATEVALUE("10/1/20"&amp;RIGHT(BI$1,2)),$U927&lt;=DATEVALUE("9/30/20"&amp;RIGHT(BJ$1,2))),NETWORKDAYS($T927,$U927,Holidays!$J$3:$J$937),
IF(AND($T927&lt;DATEVALUE("10/1/20"&amp;RIGHT(BI$1,2)),$U927&lt;=DATEVALUE("9/30/20"&amp;RIGHT(BJ$1,2))),NETWORKDAYS(DATEVALUE("10/1/20"&amp;RIGHT(BI$1,2)),$U927,Holidays!$J$3:$J$937),
IF($T927&lt;DATEVALUE("10/1/20"&amp;RIGHT(BI$1,2)),NETWORKDAYS(DATEVALUE("10/1/20"&amp;RIGHT(BI$1,2)),DATEVALUE("9/30/20"&amp;RIGHT(BJ$1,2)),Holidays!$J$3:$J$937),
IF($T927&gt;=DATEVALUE("10/1/20"&amp;RIGHT(BI$1,2)),NETWORKDAYS($T927,DATEVALUE("9/30/20"&amp;RIGHT(BJ$1,2)),Holidays!$J$3:$J$937),"")))),"")/(NETWORKDAYS($T927,$U927,Holidays!$J$3:$J$937)),0))</f>
        <v/>
      </c>
      <c r="BK927" s="87" t="str">
        <f>IF($Q927="","",IFERROR(IF(OR(AND($T927&gt;=DATEVALUE("10/1/20"&amp;RIGHT(BJ$1,2)),$T927&lt;=DATEVALUE("9/30/20"&amp;RIGHT(BK$1,2))),AND($U927&gt;=DATEVALUE("10/1/20"&amp;RIGHT(BJ$1,2)),$U927&lt;=DATEVALUE("9/30/20"&amp;RIGHT(BK$1,2))),AND($T927&lt;=DATEVALUE("10/1/20"&amp;RIGHT(BJ$1,2)),$U927&gt;=DATEVALUE("9/30/20"&amp;RIGHT(BK$1,2)))),
IF(AND($T927&gt;=DATEVALUE("10/1/20"&amp;RIGHT(BJ$1,2)),$U927&lt;=DATEVALUE("9/30/20"&amp;RIGHT(BK$1,2))),NETWORKDAYS($T927,$U927,Holidays!$J$3:$J$937),
IF(AND($T927&lt;DATEVALUE("10/1/20"&amp;RIGHT(BJ$1,2)),$U927&lt;=DATEVALUE("9/30/20"&amp;RIGHT(BK$1,2))),NETWORKDAYS(DATEVALUE("10/1/20"&amp;RIGHT(BJ$1,2)),$U927,Holidays!$J$3:$J$937),
IF($T927&lt;DATEVALUE("10/1/20"&amp;RIGHT(BJ$1,2)),NETWORKDAYS(DATEVALUE("10/1/20"&amp;RIGHT(BJ$1,2)),DATEVALUE("9/30/20"&amp;RIGHT(BK$1,2)),Holidays!$J$3:$J$937),
IF($T927&gt;=DATEVALUE("10/1/20"&amp;RIGHT(BJ$1,2)),NETWORKDAYS($T927,DATEVALUE("9/30/20"&amp;RIGHT(BK$1,2)),Holidays!$J$3:$J$937),"")))),"")/(NETWORKDAYS($T927,$U927,Holidays!$J$3:$J$937)),0))</f>
        <v/>
      </c>
      <c r="BL927" s="87" t="str">
        <f>IF($Q927="","",IFERROR(IF(OR(AND($T927&gt;=DATEVALUE("10/1/20"&amp;RIGHT(BK$1,2)),$T927&lt;=DATEVALUE("9/30/20"&amp;RIGHT(BL$1,2))),AND($U927&gt;=DATEVALUE("10/1/20"&amp;RIGHT(BK$1,2)),$U927&lt;=DATEVALUE("9/30/20"&amp;RIGHT(BL$1,2))),AND($T927&lt;=DATEVALUE("10/1/20"&amp;RIGHT(BK$1,2)),$U927&gt;=DATEVALUE("9/30/20"&amp;RIGHT(BL$1,2)))),
IF(AND($T927&gt;=DATEVALUE("10/1/20"&amp;RIGHT(BK$1,2)),$U927&lt;=DATEVALUE("9/30/20"&amp;RIGHT(BL$1,2))),NETWORKDAYS($T927,$U927,Holidays!$J$3:$J$937),
IF(AND($T927&lt;DATEVALUE("10/1/20"&amp;RIGHT(BK$1,2)),$U927&lt;=DATEVALUE("9/30/20"&amp;RIGHT(BL$1,2))),NETWORKDAYS(DATEVALUE("10/1/20"&amp;RIGHT(BK$1,2)),$U927,Holidays!$J$3:$J$937),
IF($T927&lt;DATEVALUE("10/1/20"&amp;RIGHT(BK$1,2)),NETWORKDAYS(DATEVALUE("10/1/20"&amp;RIGHT(BK$1,2)),DATEVALUE("9/30/20"&amp;RIGHT(BL$1,2)),Holidays!$J$3:$J$937),
IF($T927&gt;=DATEVALUE("10/1/20"&amp;RIGHT(BK$1,2)),NETWORKDAYS($T927,DATEVALUE("9/30/20"&amp;RIGHT(BL$1,2)),Holidays!$J$3:$J$937),"")))),"")/(NETWORKDAYS($T927,$U927,Holidays!$J$3:$J$937)),0))</f>
        <v/>
      </c>
      <c r="BM927" s="87" t="str">
        <f>IF($Q927="","",IFERROR(IF(OR(AND($T927&gt;=DATEVALUE("10/1/20"&amp;RIGHT(BL$1,2)),$T927&lt;=DATEVALUE("9/30/20"&amp;RIGHT(BM$1,2))),AND($U927&gt;=DATEVALUE("10/1/20"&amp;RIGHT(BL$1,2)),$U927&lt;=DATEVALUE("9/30/20"&amp;RIGHT(BM$1,2))),AND($T927&lt;=DATEVALUE("10/1/20"&amp;RIGHT(BL$1,2)),$U927&gt;=DATEVALUE("9/30/20"&amp;RIGHT(BM$1,2)))),
IF(AND($T927&gt;=DATEVALUE("10/1/20"&amp;RIGHT(BL$1,2)),$U927&lt;=DATEVALUE("9/30/20"&amp;RIGHT(BM$1,2))),NETWORKDAYS($T927,$U927,Holidays!$J$3:$J$937),
IF(AND($T927&lt;DATEVALUE("10/1/20"&amp;RIGHT(BL$1,2)),$U927&lt;=DATEVALUE("9/30/20"&amp;RIGHT(BM$1,2))),NETWORKDAYS(DATEVALUE("10/1/20"&amp;RIGHT(BL$1,2)),$U927,Holidays!$J$3:$J$937),
IF($T927&lt;DATEVALUE("10/1/20"&amp;RIGHT(BL$1,2)),NETWORKDAYS(DATEVALUE("10/1/20"&amp;RIGHT(BL$1,2)),DATEVALUE("9/30/20"&amp;RIGHT(BM$1,2)),Holidays!$J$3:$J$937),
IF($T927&gt;=DATEVALUE("10/1/20"&amp;RIGHT(BL$1,2)),NETWORKDAYS($T927,DATEVALUE("9/30/20"&amp;RIGHT(BM$1,2)),Holidays!$J$3:$J$937),"")))),"")/(NETWORKDAYS($T927,$U927,Holidays!$J$3:$J$937)),0))</f>
        <v/>
      </c>
      <c r="BN927" s="87" t="str">
        <f>IF($Q927="","",IFERROR(IF(OR(AND($T927&gt;=DATEVALUE("10/1/20"&amp;RIGHT(BM$1,2)),$T927&lt;=DATEVALUE("9/30/20"&amp;RIGHT(BN$1,2))),AND($U927&gt;=DATEVALUE("10/1/20"&amp;RIGHT(BM$1,2)),$U927&lt;=DATEVALUE("9/30/20"&amp;RIGHT(BN$1,2))),AND($T927&lt;=DATEVALUE("10/1/20"&amp;RIGHT(BM$1,2)),$U927&gt;=DATEVALUE("9/30/20"&amp;RIGHT(BN$1,2)))),
IF(AND($T927&gt;=DATEVALUE("10/1/20"&amp;RIGHT(BM$1,2)),$U927&lt;=DATEVALUE("9/30/20"&amp;RIGHT(BN$1,2))),NETWORKDAYS($T927,$U927,Holidays!$J$3:$J$937),
IF(AND($T927&lt;DATEVALUE("10/1/20"&amp;RIGHT(BM$1,2)),$U927&lt;=DATEVALUE("9/30/20"&amp;RIGHT(BN$1,2))),NETWORKDAYS(DATEVALUE("10/1/20"&amp;RIGHT(BM$1,2)),$U927,Holidays!$J$3:$J$937),
IF($T927&lt;DATEVALUE("10/1/20"&amp;RIGHT(BM$1,2)),NETWORKDAYS(DATEVALUE("10/1/20"&amp;RIGHT(BM$1,2)),DATEVALUE("9/30/20"&amp;RIGHT(BN$1,2)),Holidays!$J$3:$J$937),
IF($T927&gt;=DATEVALUE("10/1/20"&amp;RIGHT(BM$1,2)),NETWORKDAYS($T927,DATEVALUE("9/30/20"&amp;RIGHT(BN$1,2)),Holidays!$J$3:$J$937),"")))),"")/(NETWORKDAYS($T927,$U927,Holidays!$J$3:$J$937)),0))</f>
        <v/>
      </c>
      <c r="BO927" s="87" t="str">
        <f>IF($Q927="","",IFERROR(IF(OR(AND($T927&gt;=DATEVALUE("10/1/20"&amp;RIGHT(BN$1,2)),$T927&lt;=DATEVALUE("9/30/20"&amp;RIGHT(BO$1,2))),AND($U927&gt;=DATEVALUE("10/1/20"&amp;RIGHT(BN$1,2)),$U927&lt;=DATEVALUE("9/30/20"&amp;RIGHT(BO$1,2))),AND($T927&lt;=DATEVALUE("10/1/20"&amp;RIGHT(BN$1,2)),$U927&gt;=DATEVALUE("9/30/20"&amp;RIGHT(BO$1,2)))),
IF(AND($T927&gt;=DATEVALUE("10/1/20"&amp;RIGHT(BN$1,2)),$U927&lt;=DATEVALUE("9/30/20"&amp;RIGHT(BO$1,2))),NETWORKDAYS($T927,$U927,Holidays!$J$3:$J$937),
IF(AND($T927&lt;DATEVALUE("10/1/20"&amp;RIGHT(BN$1,2)),$U927&lt;=DATEVALUE("9/30/20"&amp;RIGHT(BO$1,2))),NETWORKDAYS(DATEVALUE("10/1/20"&amp;RIGHT(BN$1,2)),$U927,Holidays!$J$3:$J$937),
IF($T927&lt;DATEVALUE("10/1/20"&amp;RIGHT(BN$1,2)),NETWORKDAYS(DATEVALUE("10/1/20"&amp;RIGHT(BN$1,2)),DATEVALUE("9/30/20"&amp;RIGHT(BO$1,2)),Holidays!$J$3:$J$937),
IF($T927&gt;=DATEVALUE("10/1/20"&amp;RIGHT(BN$1,2)),NETWORKDAYS($T927,DATEVALUE("9/30/20"&amp;RIGHT(BO$1,2)),Holidays!$J$3:$J$937),"")))),"")/(NETWORKDAYS($T927,$U927,Holidays!$J$3:$J$937)),0))</f>
        <v/>
      </c>
      <c r="BP927" s="87" t="str">
        <f>IF($Q927="","",IFERROR(IF(OR(AND($T927&gt;=DATEVALUE("10/1/20"&amp;RIGHT(BO$1,2)),$T927&lt;=DATEVALUE("9/30/20"&amp;RIGHT(BP$1,2))),AND($U927&gt;=DATEVALUE("10/1/20"&amp;RIGHT(BO$1,2)),$U927&lt;=DATEVALUE("9/30/20"&amp;RIGHT(BP$1,2))),AND($T927&lt;=DATEVALUE("10/1/20"&amp;RIGHT(BO$1,2)),$U927&gt;=DATEVALUE("9/30/20"&amp;RIGHT(BP$1,2)))),
IF(AND($T927&gt;=DATEVALUE("10/1/20"&amp;RIGHT(BO$1,2)),$U927&lt;=DATEVALUE("9/30/20"&amp;RIGHT(BP$1,2))),NETWORKDAYS($T927,$U927,Holidays!$J$3:$J$937),
IF(AND($T927&lt;DATEVALUE("10/1/20"&amp;RIGHT(BO$1,2)),$U927&lt;=DATEVALUE("9/30/20"&amp;RIGHT(BP$1,2))),NETWORKDAYS(DATEVALUE("10/1/20"&amp;RIGHT(BO$1,2)),$U927,Holidays!$J$3:$J$937),
IF($T927&lt;DATEVALUE("10/1/20"&amp;RIGHT(BO$1,2)),NETWORKDAYS(DATEVALUE("10/1/20"&amp;RIGHT(BO$1,2)),DATEVALUE("9/30/20"&amp;RIGHT(BP$1,2)),Holidays!$J$3:$J$937),
IF($T927&gt;=DATEVALUE("10/1/20"&amp;RIGHT(BO$1,2)),NETWORKDAYS($T927,DATEVALUE("9/30/20"&amp;RIGHT(BP$1,2)),Holidays!$J$3:$J$937),"")))),"")/(NETWORKDAYS($T927,$U927,Holidays!$J$3:$J$937)),0))</f>
        <v/>
      </c>
      <c r="BQ927" s="87" t="str">
        <f>IF($Q927="","",IFERROR(IF(OR(AND($T927&gt;=DATEVALUE("10/1/20"&amp;RIGHT(BP$1,2)),$T927&lt;=DATEVALUE("9/30/20"&amp;RIGHT(BQ$1,2))),AND($U927&gt;=DATEVALUE("10/1/20"&amp;RIGHT(BP$1,2)),$U927&lt;=DATEVALUE("9/30/20"&amp;RIGHT(BQ$1,2))),AND($T927&lt;=DATEVALUE("10/1/20"&amp;RIGHT(BP$1,2)),$U927&gt;=DATEVALUE("9/30/20"&amp;RIGHT(BQ$1,2)))),
IF(AND($T927&gt;=DATEVALUE("10/1/20"&amp;RIGHT(BP$1,2)),$U927&lt;=DATEVALUE("9/30/20"&amp;RIGHT(BQ$1,2))),NETWORKDAYS($T927,$U927,Holidays!$J$3:$J$937),
IF(AND($T927&lt;DATEVALUE("10/1/20"&amp;RIGHT(BP$1,2)),$U927&lt;=DATEVALUE("9/30/20"&amp;RIGHT(BQ$1,2))),NETWORKDAYS(DATEVALUE("10/1/20"&amp;RIGHT(BP$1,2)),$U927,Holidays!$J$3:$J$937),
IF($T927&lt;DATEVALUE("10/1/20"&amp;RIGHT(BP$1,2)),NETWORKDAYS(DATEVALUE("10/1/20"&amp;RIGHT(BP$1,2)),DATEVALUE("9/30/20"&amp;RIGHT(BQ$1,2)),Holidays!$J$3:$J$937),
IF($T927&gt;=DATEVALUE("10/1/20"&amp;RIGHT(BP$1,2)),NETWORKDAYS($T927,DATEVALUE("9/30/20"&amp;RIGHT(BQ$1,2)),Holidays!$J$3:$J$937),"")))),"")/(NETWORKDAYS($T927,$U927,Holidays!$J$3:$J$937)),0))</f>
        <v/>
      </c>
      <c r="BR927" s="87" t="str">
        <f>IF($Q927="","",IFERROR(IF(OR(AND($T927&gt;=DATEVALUE("10/1/20"&amp;RIGHT(BQ$1,2)),$T927&lt;=DATEVALUE("9/30/20"&amp;RIGHT(BR$1,2))),AND($U927&gt;=DATEVALUE("10/1/20"&amp;RIGHT(BQ$1,2)),$U927&lt;=DATEVALUE("9/30/20"&amp;RIGHT(BR$1,2))),AND($T927&lt;=DATEVALUE("10/1/20"&amp;RIGHT(BQ$1,2)),$U927&gt;=DATEVALUE("9/30/20"&amp;RIGHT(BR$1,2)))),
IF(AND($T927&gt;=DATEVALUE("10/1/20"&amp;RIGHT(BQ$1,2)),$U927&lt;=DATEVALUE("9/30/20"&amp;RIGHT(BR$1,2))),NETWORKDAYS($T927,$U927,Holidays!$J$3:$J$937),
IF(AND($T927&lt;DATEVALUE("10/1/20"&amp;RIGHT(BQ$1,2)),$U927&lt;=DATEVALUE("9/30/20"&amp;RIGHT(BR$1,2))),NETWORKDAYS(DATEVALUE("10/1/20"&amp;RIGHT(BQ$1,2)),$U927,Holidays!$J$3:$J$937),
IF($T927&lt;DATEVALUE("10/1/20"&amp;RIGHT(BQ$1,2)),NETWORKDAYS(DATEVALUE("10/1/20"&amp;RIGHT(BQ$1,2)),DATEVALUE("9/30/20"&amp;RIGHT(BR$1,2)),Holidays!$J$3:$J$937),
IF($T927&gt;=DATEVALUE("10/1/20"&amp;RIGHT(BQ$1,2)),NETWORKDAYS($T927,DATEVALUE("9/30/20"&amp;RIGHT(BR$1,2)),Holidays!$J$3:$J$937),"")))),"")/(NETWORKDAYS($T927,$U927,Holidays!$J$3:$J$937)),0))</f>
        <v/>
      </c>
      <c r="BS927" s="87" t="str">
        <f>IF($Q927="","",IFERROR(IF(OR(AND($T927&gt;=DATEVALUE("10/1/20"&amp;RIGHT(BR$1,2)),$T927&lt;=DATEVALUE("9/30/20"&amp;RIGHT(BS$1,2))),AND($U927&gt;=DATEVALUE("10/1/20"&amp;RIGHT(BR$1,2)),$U927&lt;=DATEVALUE("9/30/20"&amp;RIGHT(BS$1,2))),AND($T927&lt;=DATEVALUE("10/1/20"&amp;RIGHT(BR$1,2)),$U927&gt;=DATEVALUE("9/30/20"&amp;RIGHT(BS$1,2)))),
IF(AND($T927&gt;=DATEVALUE("10/1/20"&amp;RIGHT(BR$1,2)),$U927&lt;=DATEVALUE("9/30/20"&amp;RIGHT(BS$1,2))),NETWORKDAYS($T927,$U927,Holidays!$J$3:$J$937),
IF(AND($T927&lt;DATEVALUE("10/1/20"&amp;RIGHT(BR$1,2)),$U927&lt;=DATEVALUE("9/30/20"&amp;RIGHT(BS$1,2))),NETWORKDAYS(DATEVALUE("10/1/20"&amp;RIGHT(BR$1,2)),$U927,Holidays!$J$3:$J$937),
IF($T927&lt;DATEVALUE("10/1/20"&amp;RIGHT(BR$1,2)),NETWORKDAYS(DATEVALUE("10/1/20"&amp;RIGHT(BR$1,2)),DATEVALUE("9/30/20"&amp;RIGHT(BS$1,2)),Holidays!$J$3:$J$937),
IF($T927&gt;=DATEVALUE("10/1/20"&amp;RIGHT(BR$1,2)),NETWORKDAYS($T927,DATEVALUE("9/30/20"&amp;RIGHT(BS$1,2)),Holidays!$J$3:$J$937),"")))),"")/(NETWORKDAYS($T927,$U927,Holidays!$J$3:$J$937)),0))</f>
        <v/>
      </c>
      <c r="BT927" s="87" t="str">
        <f>IF($Q927="","",IFERROR(IF(OR(AND($T927&gt;=DATEVALUE("10/1/20"&amp;RIGHT(BS$1,2)),$T927&lt;=DATEVALUE("9/30/20"&amp;RIGHT(BT$1,2))),AND($U927&gt;=DATEVALUE("10/1/20"&amp;RIGHT(BS$1,2)),$U927&lt;=DATEVALUE("9/30/20"&amp;RIGHT(BT$1,2))),AND($T927&lt;=DATEVALUE("10/1/20"&amp;RIGHT(BS$1,2)),$U927&gt;=DATEVALUE("9/30/20"&amp;RIGHT(BT$1,2)))),
IF(AND($T927&gt;=DATEVALUE("10/1/20"&amp;RIGHT(BS$1,2)),$U927&lt;=DATEVALUE("9/30/20"&amp;RIGHT(BT$1,2))),NETWORKDAYS($T927,$U927,Holidays!$J$3:$J$937),
IF(AND($T927&lt;DATEVALUE("10/1/20"&amp;RIGHT(BS$1,2)),$U927&lt;=DATEVALUE("9/30/20"&amp;RIGHT(BT$1,2))),NETWORKDAYS(DATEVALUE("10/1/20"&amp;RIGHT(BS$1,2)),$U927,Holidays!$J$3:$J$937),
IF($T927&lt;DATEVALUE("10/1/20"&amp;RIGHT(BS$1,2)),NETWORKDAYS(DATEVALUE("10/1/20"&amp;RIGHT(BS$1,2)),DATEVALUE("9/30/20"&amp;RIGHT(BT$1,2)),Holidays!$J$3:$J$937),
IF($T927&gt;=DATEVALUE("10/1/20"&amp;RIGHT(BS$1,2)),NETWORKDAYS($T927,DATEVALUE("9/30/20"&amp;RIGHT(BT$1,2)),Holidays!$J$3:$J$937),"")))),"")/(NETWORKDAYS($T927,$U927,Holidays!$J$3:$J$937)),0))</f>
        <v/>
      </c>
      <c r="BU927" s="87" t="str">
        <f>IF($Q927="","",IFERROR(IF(OR(AND($T927&gt;=DATEVALUE("10/1/20"&amp;RIGHT(BT$1,2)),$T927&lt;=DATEVALUE("9/30/20"&amp;RIGHT(BU$1,2))),AND($U927&gt;=DATEVALUE("10/1/20"&amp;RIGHT(BT$1,2)),$U927&lt;=DATEVALUE("9/30/20"&amp;RIGHT(BU$1,2))),AND($T927&lt;=DATEVALUE("10/1/20"&amp;RIGHT(BT$1,2)),$U927&gt;=DATEVALUE("9/30/20"&amp;RIGHT(BU$1,2)))),
IF(AND($T927&gt;=DATEVALUE("10/1/20"&amp;RIGHT(BT$1,2)),$U927&lt;=DATEVALUE("9/30/20"&amp;RIGHT(BU$1,2))),NETWORKDAYS($T927,$U927,Holidays!$J$3:$J$937),
IF(AND($T927&lt;DATEVALUE("10/1/20"&amp;RIGHT(BT$1,2)),$U927&lt;=DATEVALUE("9/30/20"&amp;RIGHT(BU$1,2))),NETWORKDAYS(DATEVALUE("10/1/20"&amp;RIGHT(BT$1,2)),$U927,Holidays!$J$3:$J$937),
IF($T927&lt;DATEVALUE("10/1/20"&amp;RIGHT(BT$1,2)),NETWORKDAYS(DATEVALUE("10/1/20"&amp;RIGHT(BT$1,2)),DATEVALUE("9/30/20"&amp;RIGHT(BU$1,2)),Holidays!$J$3:$J$937),
IF($T927&gt;=DATEVALUE("10/1/20"&amp;RIGHT(BT$1,2)),NETWORKDAYS($T927,DATEVALUE("9/30/20"&amp;RIGHT(BU$1,2)),Holidays!$J$3:$J$937),"")))),"")/(NETWORKDAYS($T927,$U927,Holidays!$J$3:$J$937)),0))</f>
        <v/>
      </c>
      <c r="BV927" s="87" t="str">
        <f>IF($Q927="","",IFERROR(IF(OR(AND($T927&gt;=DATEVALUE("10/1/20"&amp;RIGHT(BU$1,2)),$T927&lt;=DATEVALUE("9/30/20"&amp;RIGHT(BV$1,2))),AND($U927&gt;=DATEVALUE("10/1/20"&amp;RIGHT(BU$1,2)),$U927&lt;=DATEVALUE("9/30/20"&amp;RIGHT(BV$1,2))),AND($T927&lt;=DATEVALUE("10/1/20"&amp;RIGHT(BU$1,2)),$U927&gt;=DATEVALUE("9/30/20"&amp;RIGHT(BV$1,2)))),
IF(AND($T927&gt;=DATEVALUE("10/1/20"&amp;RIGHT(BU$1,2)),$U927&lt;=DATEVALUE("9/30/20"&amp;RIGHT(BV$1,2))),NETWORKDAYS($T927,$U927,Holidays!$J$3:$J$937),
IF(AND($T927&lt;DATEVALUE("10/1/20"&amp;RIGHT(BU$1,2)),$U927&lt;=DATEVALUE("9/30/20"&amp;RIGHT(BV$1,2))),NETWORKDAYS(DATEVALUE("10/1/20"&amp;RIGHT(BU$1,2)),$U927,Holidays!$J$3:$J$937),
IF($T927&lt;DATEVALUE("10/1/20"&amp;RIGHT(BU$1,2)),NETWORKDAYS(DATEVALUE("10/1/20"&amp;RIGHT(BU$1,2)),DATEVALUE("9/30/20"&amp;RIGHT(BV$1,2)),Holidays!$J$3:$J$937),
IF($T927&gt;=DATEVALUE("10/1/20"&amp;RIGHT(BU$1,2)),NETWORKDAYS($T927,DATEVALUE("9/30/20"&amp;RIGHT(BV$1,2)),Holidays!$J$3:$J$937),"")))),"")/(NETWORKDAYS($T927,$U927,Holidays!$J$3:$J$937)),0))</f>
        <v/>
      </c>
      <c r="BW927" s="87" t="str">
        <f>IF($Q927="","",IFERROR(IF(OR(AND($T927&gt;=DATEVALUE("10/1/20"&amp;RIGHT(BV$1,2)),$T927&lt;=DATEVALUE("9/30/20"&amp;RIGHT(BW$1,2))),AND($U927&gt;=DATEVALUE("10/1/20"&amp;RIGHT(BV$1,2)),$U927&lt;=DATEVALUE("9/30/20"&amp;RIGHT(BW$1,2))),AND($T927&lt;=DATEVALUE("10/1/20"&amp;RIGHT(BV$1,2)),$U927&gt;=DATEVALUE("9/30/20"&amp;RIGHT(BW$1,2)))),
IF(AND($T927&gt;=DATEVALUE("10/1/20"&amp;RIGHT(BV$1,2)),$U927&lt;=DATEVALUE("9/30/20"&amp;RIGHT(BW$1,2))),NETWORKDAYS($T927,$U927,Holidays!$J$3:$J$937),
IF(AND($T927&lt;DATEVALUE("10/1/20"&amp;RIGHT(BV$1,2)),$U927&lt;=DATEVALUE("9/30/20"&amp;RIGHT(BW$1,2))),NETWORKDAYS(DATEVALUE("10/1/20"&amp;RIGHT(BV$1,2)),$U927,Holidays!$J$3:$J$937),
IF($T927&lt;DATEVALUE("10/1/20"&amp;RIGHT(BV$1,2)),NETWORKDAYS(DATEVALUE("10/1/20"&amp;RIGHT(BV$1,2)),DATEVALUE("9/30/20"&amp;RIGHT(BW$1,2)),Holidays!$J$3:$J$937),
IF($T927&gt;=DATEVALUE("10/1/20"&amp;RIGHT(BV$1,2)),NETWORKDAYS($T927,DATEVALUE("9/30/20"&amp;RIGHT(BW$1,2)),Holidays!$J$3:$J$937),"")))),"")/(NETWORKDAYS($T927,$U927,Holidays!$J$3:$J$937)),0))</f>
        <v/>
      </c>
      <c r="BX927" s="87" t="str">
        <f>IF($Q927="","",IFERROR(IF(OR(AND($T927&gt;=DATEVALUE("10/1/20"&amp;RIGHT(BW$1,2)),$T927&lt;=DATEVALUE("9/30/20"&amp;RIGHT(BX$1,2))),AND($U927&gt;=DATEVALUE("10/1/20"&amp;RIGHT(BW$1,2)),$U927&lt;=DATEVALUE("9/30/20"&amp;RIGHT(BX$1,2))),AND($T927&lt;=DATEVALUE("10/1/20"&amp;RIGHT(BW$1,2)),$U927&gt;=DATEVALUE("9/30/20"&amp;RIGHT(BX$1,2)))),
IF(AND($T927&gt;=DATEVALUE("10/1/20"&amp;RIGHT(BW$1,2)),$U927&lt;=DATEVALUE("9/30/20"&amp;RIGHT(BX$1,2))),NETWORKDAYS($T927,$U927,Holidays!$J$3:$J$937),
IF(AND($T927&lt;DATEVALUE("10/1/20"&amp;RIGHT(BW$1,2)),$U927&lt;=DATEVALUE("9/30/20"&amp;RIGHT(BX$1,2))),NETWORKDAYS(DATEVALUE("10/1/20"&amp;RIGHT(BW$1,2)),$U927,Holidays!$J$3:$J$937),
IF($T927&lt;DATEVALUE("10/1/20"&amp;RIGHT(BW$1,2)),NETWORKDAYS(DATEVALUE("10/1/20"&amp;RIGHT(BW$1,2)),DATEVALUE("9/30/20"&amp;RIGHT(BX$1,2)),Holidays!$J$3:$J$937),
IF($T927&gt;=DATEVALUE("10/1/20"&amp;RIGHT(BW$1,2)),NETWORKDAYS($T927,DATEVALUE("9/30/20"&amp;RIGHT(BX$1,2)),Holidays!$J$3:$J$937),"")))),"")/(NETWORKDAYS($T927,$U927,Holidays!$J$3:$J$937)),0))</f>
        <v/>
      </c>
      <c r="BY927" s="87" t="str">
        <f>IF($Q927="","",IFERROR(IF(OR(AND($T927&gt;=DATEVALUE("10/1/20"&amp;RIGHT(BX$1,2)),$T927&lt;=DATEVALUE("9/30/20"&amp;RIGHT(BY$1,2))),AND($U927&gt;=DATEVALUE("10/1/20"&amp;RIGHT(BX$1,2)),$U927&lt;=DATEVALUE("9/30/20"&amp;RIGHT(BY$1,2))),AND($T927&lt;=DATEVALUE("10/1/20"&amp;RIGHT(BX$1,2)),$U927&gt;=DATEVALUE("9/30/20"&amp;RIGHT(BY$1,2)))),
IF(AND($T927&gt;=DATEVALUE("10/1/20"&amp;RIGHT(BX$1,2)),$U927&lt;=DATEVALUE("9/30/20"&amp;RIGHT(BY$1,2))),NETWORKDAYS($T927,$U927,Holidays!$J$3:$J$937),
IF(AND($T927&lt;DATEVALUE("10/1/20"&amp;RIGHT(BX$1,2)),$U927&lt;=DATEVALUE("9/30/20"&amp;RIGHT(BY$1,2))),NETWORKDAYS(DATEVALUE("10/1/20"&amp;RIGHT(BX$1,2)),$U927,Holidays!$J$3:$J$937),
IF($T927&lt;DATEVALUE("10/1/20"&amp;RIGHT(BX$1,2)),NETWORKDAYS(DATEVALUE("10/1/20"&amp;RIGHT(BX$1,2)),DATEVALUE("9/30/20"&amp;RIGHT(BY$1,2)),Holidays!$J$3:$J$937),
IF($T927&gt;=DATEVALUE("10/1/20"&amp;RIGHT(BX$1,2)),NETWORKDAYS($T927,DATEVALUE("9/30/20"&amp;RIGHT(BY$1,2)),Holidays!$J$3:$J$937),"")))),"")/(NETWORKDAYS($T927,$U927,Holidays!$J$3:$J$937)),0))</f>
        <v/>
      </c>
      <c r="BZ927" s="87" t="str">
        <f>IF($Q927="","",IFERROR(IF(OR(AND($T927&gt;=DATEVALUE("10/1/20"&amp;RIGHT(BY$1,2)),$T927&lt;=DATEVALUE("9/30/20"&amp;RIGHT(BZ$1,2))),AND($U927&gt;=DATEVALUE("10/1/20"&amp;RIGHT(BY$1,2)),$U927&lt;=DATEVALUE("9/30/20"&amp;RIGHT(BZ$1,2))),AND($T927&lt;=DATEVALUE("10/1/20"&amp;RIGHT(BY$1,2)),$U927&gt;=DATEVALUE("9/30/20"&amp;RIGHT(BZ$1,2)))),
IF(AND($T927&gt;=DATEVALUE("10/1/20"&amp;RIGHT(BY$1,2)),$U927&lt;=DATEVALUE("9/30/20"&amp;RIGHT(BZ$1,2))),NETWORKDAYS($T927,$U927,Holidays!$J$3:$J$937),
IF(AND($T927&lt;DATEVALUE("10/1/20"&amp;RIGHT(BY$1,2)),$U927&lt;=DATEVALUE("9/30/20"&amp;RIGHT(BZ$1,2))),NETWORKDAYS(DATEVALUE("10/1/20"&amp;RIGHT(BY$1,2)),$U927,Holidays!$J$3:$J$937),
IF($T927&lt;DATEVALUE("10/1/20"&amp;RIGHT(BY$1,2)),NETWORKDAYS(DATEVALUE("10/1/20"&amp;RIGHT(BY$1,2)),DATEVALUE("9/30/20"&amp;RIGHT(BZ$1,2)),Holidays!$J$3:$J$937),
IF($T927&gt;=DATEVALUE("10/1/20"&amp;RIGHT(BY$1,2)),NETWORKDAYS($T927,DATEVALUE("9/30/20"&amp;RIGHT(BZ$1,2)),Holidays!$J$3:$J$937),"")))),"")/(NETWORKDAYS($T927,$U927,Holidays!$J$3:$J$937)),0))</f>
        <v/>
      </c>
      <c r="CA927" s="87" t="str">
        <f>IF($Q927="","",IFERROR(IF(OR(AND($T927&gt;=DATEVALUE("10/1/20"&amp;RIGHT(BZ$1,2)),$T927&lt;=DATEVALUE("9/30/20"&amp;RIGHT(CA$1,2))),AND($U927&gt;=DATEVALUE("10/1/20"&amp;RIGHT(BZ$1,2)),$U927&lt;=DATEVALUE("9/30/20"&amp;RIGHT(CA$1,2))),AND($T927&lt;=DATEVALUE("10/1/20"&amp;RIGHT(BZ$1,2)),$U927&gt;=DATEVALUE("9/30/20"&amp;RIGHT(CA$1,2)))),
IF(AND($T927&gt;=DATEVALUE("10/1/20"&amp;RIGHT(BZ$1,2)),$U927&lt;=DATEVALUE("9/30/20"&amp;RIGHT(CA$1,2))),NETWORKDAYS($T927,$U927,Holidays!$J$3:$J$937),
IF(AND($T927&lt;DATEVALUE("10/1/20"&amp;RIGHT(BZ$1,2)),$U927&lt;=DATEVALUE("9/30/20"&amp;RIGHT(CA$1,2))),NETWORKDAYS(DATEVALUE("10/1/20"&amp;RIGHT(BZ$1,2)),$U927,Holidays!$J$3:$J$937),
IF($T927&lt;DATEVALUE("10/1/20"&amp;RIGHT(BZ$1,2)),NETWORKDAYS(DATEVALUE("10/1/20"&amp;RIGHT(BZ$1,2)),DATEVALUE("9/30/20"&amp;RIGHT(CA$1,2)),Holidays!$J$3:$J$937),
IF($T927&gt;=DATEVALUE("10/1/20"&amp;RIGHT(BZ$1,2)),NETWORKDAYS($T927,DATEVALUE("9/30/20"&amp;RIGHT(CA$1,2)),Holidays!$J$3:$J$937),"")))),"")/(NETWORKDAYS($T927,$U927,Holidays!$J$3:$J$937)),0))</f>
        <v/>
      </c>
      <c r="CB927" s="87" t="str">
        <f>IF($Q927="","",IFERROR(IF(OR(AND($T927&gt;=DATEVALUE("10/1/20"&amp;RIGHT(CA$1,2)),$T927&lt;=DATEVALUE("9/30/20"&amp;RIGHT(CB$1,2))),AND($U927&gt;=DATEVALUE("10/1/20"&amp;RIGHT(CA$1,2)),$U927&lt;=DATEVALUE("9/30/20"&amp;RIGHT(CB$1,2))),AND($T927&lt;=DATEVALUE("10/1/20"&amp;RIGHT(CA$1,2)),$U927&gt;=DATEVALUE("9/30/20"&amp;RIGHT(CB$1,2)))),
IF(AND($T927&gt;=DATEVALUE("10/1/20"&amp;RIGHT(CA$1,2)),$U927&lt;=DATEVALUE("9/30/20"&amp;RIGHT(CB$1,2))),NETWORKDAYS($T927,$U927,Holidays!$J$3:$J$937),
IF(AND($T927&lt;DATEVALUE("10/1/20"&amp;RIGHT(CA$1,2)),$U927&lt;=DATEVALUE("9/30/20"&amp;RIGHT(CB$1,2))),NETWORKDAYS(DATEVALUE("10/1/20"&amp;RIGHT(CA$1,2)),$U927,Holidays!$J$3:$J$937),
IF($T927&lt;DATEVALUE("10/1/20"&amp;RIGHT(CA$1,2)),NETWORKDAYS(DATEVALUE("10/1/20"&amp;RIGHT(CA$1,2)),DATEVALUE("9/30/20"&amp;RIGHT(CB$1,2)),Holidays!$J$3:$J$937),
IF($T927&gt;=DATEVALUE("10/1/20"&amp;RIGHT(CA$1,2)),NETWORKDAYS($T927,DATEVALUE("9/30/20"&amp;RIGHT(CB$1,2)),Holidays!$J$3:$J$937),"")))),"")/(NETWORKDAYS($T927,$U927,Holidays!$J$3:$J$937)),0))</f>
        <v/>
      </c>
    </row>
    <row r="928" spans="1:80">
      <c r="A928" s="97"/>
      <c r="B928" s="98" t="str">
        <f ca="1">IF(NOT($A928=""),OFFSET('WBS Reference &amp; User Procedure'!$A$1,MATCH($A928,'WBS Reference &amp; User Procedure'!$A:$A,0)-1,1),"")</f>
        <v/>
      </c>
      <c r="D928" s="97"/>
      <c r="T928" s="104" t="str">
        <f>IF(NOT(Q928=""),IF(NOT($S928=""),$S928,#REF!),"")</f>
        <v/>
      </c>
      <c r="U928" s="104" t="str">
        <f>IF(NOT(Q928=""),WORKDAY(T928,Q928,Holidays!$J$3:$J$937),"")</f>
        <v/>
      </c>
      <c r="V928" s="104"/>
      <c r="W928" s="104"/>
      <c r="X928" s="101" t="str">
        <f t="shared" si="197"/>
        <v/>
      </c>
      <c r="AL928" s="87" t="str">
        <f t="shared" ca="1" si="208"/>
        <v/>
      </c>
      <c r="AN928" s="87" t="str">
        <f t="shared" ca="1" si="209"/>
        <v/>
      </c>
      <c r="AO928" s="87" t="str">
        <f t="shared" ca="1" si="209"/>
        <v/>
      </c>
      <c r="AP928" s="87" t="str">
        <f t="shared" ca="1" si="209"/>
        <v/>
      </c>
      <c r="AQ928" s="87" t="str">
        <f t="shared" ca="1" si="209"/>
        <v/>
      </c>
      <c r="AR928" s="87" t="str">
        <f t="shared" ca="1" si="209"/>
        <v/>
      </c>
      <c r="AS928" s="87" t="str">
        <f t="shared" ca="1" si="209"/>
        <v/>
      </c>
      <c r="AT928" s="87" t="str">
        <f t="shared" ca="1" si="209"/>
        <v/>
      </c>
      <c r="AU928" s="87" t="str">
        <f t="shared" ca="1" si="209"/>
        <v/>
      </c>
      <c r="AV928" s="87" t="str">
        <f t="shared" ca="1" si="209"/>
        <v/>
      </c>
      <c r="AW928" s="87" t="str">
        <f t="shared" ca="1" si="209"/>
        <v/>
      </c>
      <c r="AX928" s="87" t="str">
        <f t="shared" ca="1" si="210"/>
        <v/>
      </c>
      <c r="AY928" s="87" t="str">
        <f t="shared" ca="1" si="210"/>
        <v/>
      </c>
      <c r="AZ928" s="87" t="str">
        <f t="shared" ca="1" si="210"/>
        <v/>
      </c>
      <c r="BA928" s="87" t="str">
        <f t="shared" ca="1" si="210"/>
        <v/>
      </c>
      <c r="BB928" s="87" t="str">
        <f t="shared" ca="1" si="210"/>
        <v/>
      </c>
      <c r="BC928" s="87" t="str">
        <f t="shared" ca="1" si="210"/>
        <v/>
      </c>
      <c r="BD928" s="87" t="str">
        <f t="shared" ca="1" si="210"/>
        <v/>
      </c>
      <c r="BE928" s="87" t="str">
        <f t="shared" ca="1" si="210"/>
        <v/>
      </c>
      <c r="BF928" s="87" t="str">
        <f t="shared" ca="1" si="210"/>
        <v/>
      </c>
      <c r="BG928" s="87" t="str">
        <f t="shared" ca="1" si="210"/>
        <v/>
      </c>
      <c r="BI928" s="87" t="str">
        <f>IF($Q928="","",IFERROR(IF(OR(AND($T928&gt;=DATEVALUE("10/1/20"&amp;RIGHT(BH$1,2)),$T928&lt;=DATEVALUE("9/30/20"&amp;RIGHT(BI$1,2))),AND($U928&gt;=DATEVALUE("10/1/20"&amp;RIGHT(BH$1,2)),$U928&lt;=DATEVALUE("9/30/20"&amp;RIGHT(BI$1,2))),AND($T928&lt;=DATEVALUE("10/1/20"&amp;RIGHT(BH$1,2)),$U928&gt;=DATEVALUE("9/30/20"&amp;RIGHT(BI$1,2)))),
IF(AND($T928&gt;=DATEVALUE("10/1/20"&amp;RIGHT(BH$1,2)),$U928&lt;=DATEVALUE("9/30/20"&amp;RIGHT(BI$1,2))),NETWORKDAYS($T928,$U928,Holidays!$J$3:$J$937),
IF(AND($T928&lt;DATEVALUE("10/1/20"&amp;RIGHT(BH$1,2)),$U928&lt;=DATEVALUE("9/30/20"&amp;RIGHT(BI$1,2))),NETWORKDAYS(DATEVALUE("10/1/20"&amp;RIGHT(BH$1,2)),$U928,Holidays!$J$3:$J$937),
IF($T928&lt;DATEVALUE("10/1/20"&amp;RIGHT(BH$1,2)),NETWORKDAYS(DATEVALUE("10/1/20"&amp;RIGHT(BH$1,2)),DATEVALUE("9/30/20"&amp;RIGHT(BI$1,2)),Holidays!$J$3:$J$937),
IF($T928&gt;=DATEVALUE("10/1/20"&amp;RIGHT(BH$1,2)),NETWORKDAYS($T928,DATEVALUE("9/30/20"&amp;RIGHT(BI$1,2)),Holidays!$J$3:$J$937),"")))),"")/(NETWORKDAYS($T928,$U928,Holidays!$J$3:$J$937)),0))</f>
        <v/>
      </c>
      <c r="BJ928" s="87" t="str">
        <f>IF($Q928="","",IFERROR(IF(OR(AND($T928&gt;=DATEVALUE("10/1/20"&amp;RIGHT(BI$1,2)),$T928&lt;=DATEVALUE("9/30/20"&amp;RIGHT(BJ$1,2))),AND($U928&gt;=DATEVALUE("10/1/20"&amp;RIGHT(BI$1,2)),$U928&lt;=DATEVALUE("9/30/20"&amp;RIGHT(BJ$1,2))),AND($T928&lt;=DATEVALUE("10/1/20"&amp;RIGHT(BI$1,2)),$U928&gt;=DATEVALUE("9/30/20"&amp;RIGHT(BJ$1,2)))),
IF(AND($T928&gt;=DATEVALUE("10/1/20"&amp;RIGHT(BI$1,2)),$U928&lt;=DATEVALUE("9/30/20"&amp;RIGHT(BJ$1,2))),NETWORKDAYS($T928,$U928,Holidays!$J$3:$J$937),
IF(AND($T928&lt;DATEVALUE("10/1/20"&amp;RIGHT(BI$1,2)),$U928&lt;=DATEVALUE("9/30/20"&amp;RIGHT(BJ$1,2))),NETWORKDAYS(DATEVALUE("10/1/20"&amp;RIGHT(BI$1,2)),$U928,Holidays!$J$3:$J$937),
IF($T928&lt;DATEVALUE("10/1/20"&amp;RIGHT(BI$1,2)),NETWORKDAYS(DATEVALUE("10/1/20"&amp;RIGHT(BI$1,2)),DATEVALUE("9/30/20"&amp;RIGHT(BJ$1,2)),Holidays!$J$3:$J$937),
IF($T928&gt;=DATEVALUE("10/1/20"&amp;RIGHT(BI$1,2)),NETWORKDAYS($T928,DATEVALUE("9/30/20"&amp;RIGHT(BJ$1,2)),Holidays!$J$3:$J$937),"")))),"")/(NETWORKDAYS($T928,$U928,Holidays!$J$3:$J$937)),0))</f>
        <v/>
      </c>
      <c r="BK928" s="87" t="str">
        <f>IF($Q928="","",IFERROR(IF(OR(AND($T928&gt;=DATEVALUE("10/1/20"&amp;RIGHT(BJ$1,2)),$T928&lt;=DATEVALUE("9/30/20"&amp;RIGHT(BK$1,2))),AND($U928&gt;=DATEVALUE("10/1/20"&amp;RIGHT(BJ$1,2)),$U928&lt;=DATEVALUE("9/30/20"&amp;RIGHT(BK$1,2))),AND($T928&lt;=DATEVALUE("10/1/20"&amp;RIGHT(BJ$1,2)),$U928&gt;=DATEVALUE("9/30/20"&amp;RIGHT(BK$1,2)))),
IF(AND($T928&gt;=DATEVALUE("10/1/20"&amp;RIGHT(BJ$1,2)),$U928&lt;=DATEVALUE("9/30/20"&amp;RIGHT(BK$1,2))),NETWORKDAYS($T928,$U928,Holidays!$J$3:$J$937),
IF(AND($T928&lt;DATEVALUE("10/1/20"&amp;RIGHT(BJ$1,2)),$U928&lt;=DATEVALUE("9/30/20"&amp;RIGHT(BK$1,2))),NETWORKDAYS(DATEVALUE("10/1/20"&amp;RIGHT(BJ$1,2)),$U928,Holidays!$J$3:$J$937),
IF($T928&lt;DATEVALUE("10/1/20"&amp;RIGHT(BJ$1,2)),NETWORKDAYS(DATEVALUE("10/1/20"&amp;RIGHT(BJ$1,2)),DATEVALUE("9/30/20"&amp;RIGHT(BK$1,2)),Holidays!$J$3:$J$937),
IF($T928&gt;=DATEVALUE("10/1/20"&amp;RIGHT(BJ$1,2)),NETWORKDAYS($T928,DATEVALUE("9/30/20"&amp;RIGHT(BK$1,2)),Holidays!$J$3:$J$937),"")))),"")/(NETWORKDAYS($T928,$U928,Holidays!$J$3:$J$937)),0))</f>
        <v/>
      </c>
      <c r="BL928" s="87" t="str">
        <f>IF($Q928="","",IFERROR(IF(OR(AND($T928&gt;=DATEVALUE("10/1/20"&amp;RIGHT(BK$1,2)),$T928&lt;=DATEVALUE("9/30/20"&amp;RIGHT(BL$1,2))),AND($U928&gt;=DATEVALUE("10/1/20"&amp;RIGHT(BK$1,2)),$U928&lt;=DATEVALUE("9/30/20"&amp;RIGHT(BL$1,2))),AND($T928&lt;=DATEVALUE("10/1/20"&amp;RIGHT(BK$1,2)),$U928&gt;=DATEVALUE("9/30/20"&amp;RIGHT(BL$1,2)))),
IF(AND($T928&gt;=DATEVALUE("10/1/20"&amp;RIGHT(BK$1,2)),$U928&lt;=DATEVALUE("9/30/20"&amp;RIGHT(BL$1,2))),NETWORKDAYS($T928,$U928,Holidays!$J$3:$J$937),
IF(AND($T928&lt;DATEVALUE("10/1/20"&amp;RIGHT(BK$1,2)),$U928&lt;=DATEVALUE("9/30/20"&amp;RIGHT(BL$1,2))),NETWORKDAYS(DATEVALUE("10/1/20"&amp;RIGHT(BK$1,2)),$U928,Holidays!$J$3:$J$937),
IF($T928&lt;DATEVALUE("10/1/20"&amp;RIGHT(BK$1,2)),NETWORKDAYS(DATEVALUE("10/1/20"&amp;RIGHT(BK$1,2)),DATEVALUE("9/30/20"&amp;RIGHT(BL$1,2)),Holidays!$J$3:$J$937),
IF($T928&gt;=DATEVALUE("10/1/20"&amp;RIGHT(BK$1,2)),NETWORKDAYS($T928,DATEVALUE("9/30/20"&amp;RIGHT(BL$1,2)),Holidays!$J$3:$J$937),"")))),"")/(NETWORKDAYS($T928,$U928,Holidays!$J$3:$J$937)),0))</f>
        <v/>
      </c>
      <c r="BM928" s="87" t="str">
        <f>IF($Q928="","",IFERROR(IF(OR(AND($T928&gt;=DATEVALUE("10/1/20"&amp;RIGHT(BL$1,2)),$T928&lt;=DATEVALUE("9/30/20"&amp;RIGHT(BM$1,2))),AND($U928&gt;=DATEVALUE("10/1/20"&amp;RIGHT(BL$1,2)),$U928&lt;=DATEVALUE("9/30/20"&amp;RIGHT(BM$1,2))),AND($T928&lt;=DATEVALUE("10/1/20"&amp;RIGHT(BL$1,2)),$U928&gt;=DATEVALUE("9/30/20"&amp;RIGHT(BM$1,2)))),
IF(AND($T928&gt;=DATEVALUE("10/1/20"&amp;RIGHT(BL$1,2)),$U928&lt;=DATEVALUE("9/30/20"&amp;RIGHT(BM$1,2))),NETWORKDAYS($T928,$U928,Holidays!$J$3:$J$937),
IF(AND($T928&lt;DATEVALUE("10/1/20"&amp;RIGHT(BL$1,2)),$U928&lt;=DATEVALUE("9/30/20"&amp;RIGHT(BM$1,2))),NETWORKDAYS(DATEVALUE("10/1/20"&amp;RIGHT(BL$1,2)),$U928,Holidays!$J$3:$J$937),
IF($T928&lt;DATEVALUE("10/1/20"&amp;RIGHT(BL$1,2)),NETWORKDAYS(DATEVALUE("10/1/20"&amp;RIGHT(BL$1,2)),DATEVALUE("9/30/20"&amp;RIGHT(BM$1,2)),Holidays!$J$3:$J$937),
IF($T928&gt;=DATEVALUE("10/1/20"&amp;RIGHT(BL$1,2)),NETWORKDAYS($T928,DATEVALUE("9/30/20"&amp;RIGHT(BM$1,2)),Holidays!$J$3:$J$937),"")))),"")/(NETWORKDAYS($T928,$U928,Holidays!$J$3:$J$937)),0))</f>
        <v/>
      </c>
      <c r="BN928" s="87" t="str">
        <f>IF($Q928="","",IFERROR(IF(OR(AND($T928&gt;=DATEVALUE("10/1/20"&amp;RIGHT(BM$1,2)),$T928&lt;=DATEVALUE("9/30/20"&amp;RIGHT(BN$1,2))),AND($U928&gt;=DATEVALUE("10/1/20"&amp;RIGHT(BM$1,2)),$U928&lt;=DATEVALUE("9/30/20"&amp;RIGHT(BN$1,2))),AND($T928&lt;=DATEVALUE("10/1/20"&amp;RIGHT(BM$1,2)),$U928&gt;=DATEVALUE("9/30/20"&amp;RIGHT(BN$1,2)))),
IF(AND($T928&gt;=DATEVALUE("10/1/20"&amp;RIGHT(BM$1,2)),$U928&lt;=DATEVALUE("9/30/20"&amp;RIGHT(BN$1,2))),NETWORKDAYS($T928,$U928,Holidays!$J$3:$J$937),
IF(AND($T928&lt;DATEVALUE("10/1/20"&amp;RIGHT(BM$1,2)),$U928&lt;=DATEVALUE("9/30/20"&amp;RIGHT(BN$1,2))),NETWORKDAYS(DATEVALUE("10/1/20"&amp;RIGHT(BM$1,2)),$U928,Holidays!$J$3:$J$937),
IF($T928&lt;DATEVALUE("10/1/20"&amp;RIGHT(BM$1,2)),NETWORKDAYS(DATEVALUE("10/1/20"&amp;RIGHT(BM$1,2)),DATEVALUE("9/30/20"&amp;RIGHT(BN$1,2)),Holidays!$J$3:$J$937),
IF($T928&gt;=DATEVALUE("10/1/20"&amp;RIGHT(BM$1,2)),NETWORKDAYS($T928,DATEVALUE("9/30/20"&amp;RIGHT(BN$1,2)),Holidays!$J$3:$J$937),"")))),"")/(NETWORKDAYS($T928,$U928,Holidays!$J$3:$J$937)),0))</f>
        <v/>
      </c>
      <c r="BO928" s="87" t="str">
        <f>IF($Q928="","",IFERROR(IF(OR(AND($T928&gt;=DATEVALUE("10/1/20"&amp;RIGHT(BN$1,2)),$T928&lt;=DATEVALUE("9/30/20"&amp;RIGHT(BO$1,2))),AND($U928&gt;=DATEVALUE("10/1/20"&amp;RIGHT(BN$1,2)),$U928&lt;=DATEVALUE("9/30/20"&amp;RIGHT(BO$1,2))),AND($T928&lt;=DATEVALUE("10/1/20"&amp;RIGHT(BN$1,2)),$U928&gt;=DATEVALUE("9/30/20"&amp;RIGHT(BO$1,2)))),
IF(AND($T928&gt;=DATEVALUE("10/1/20"&amp;RIGHT(BN$1,2)),$U928&lt;=DATEVALUE("9/30/20"&amp;RIGHT(BO$1,2))),NETWORKDAYS($T928,$U928,Holidays!$J$3:$J$937),
IF(AND($T928&lt;DATEVALUE("10/1/20"&amp;RIGHT(BN$1,2)),$U928&lt;=DATEVALUE("9/30/20"&amp;RIGHT(BO$1,2))),NETWORKDAYS(DATEVALUE("10/1/20"&amp;RIGHT(BN$1,2)),$U928,Holidays!$J$3:$J$937),
IF($T928&lt;DATEVALUE("10/1/20"&amp;RIGHT(BN$1,2)),NETWORKDAYS(DATEVALUE("10/1/20"&amp;RIGHT(BN$1,2)),DATEVALUE("9/30/20"&amp;RIGHT(BO$1,2)),Holidays!$J$3:$J$937),
IF($T928&gt;=DATEVALUE("10/1/20"&amp;RIGHT(BN$1,2)),NETWORKDAYS($T928,DATEVALUE("9/30/20"&amp;RIGHT(BO$1,2)),Holidays!$J$3:$J$937),"")))),"")/(NETWORKDAYS($T928,$U928,Holidays!$J$3:$J$937)),0))</f>
        <v/>
      </c>
      <c r="BP928" s="87" t="str">
        <f>IF($Q928="","",IFERROR(IF(OR(AND($T928&gt;=DATEVALUE("10/1/20"&amp;RIGHT(BO$1,2)),$T928&lt;=DATEVALUE("9/30/20"&amp;RIGHT(BP$1,2))),AND($U928&gt;=DATEVALUE("10/1/20"&amp;RIGHT(BO$1,2)),$U928&lt;=DATEVALUE("9/30/20"&amp;RIGHT(BP$1,2))),AND($T928&lt;=DATEVALUE("10/1/20"&amp;RIGHT(BO$1,2)),$U928&gt;=DATEVALUE("9/30/20"&amp;RIGHT(BP$1,2)))),
IF(AND($T928&gt;=DATEVALUE("10/1/20"&amp;RIGHT(BO$1,2)),$U928&lt;=DATEVALUE("9/30/20"&amp;RIGHT(BP$1,2))),NETWORKDAYS($T928,$U928,Holidays!$J$3:$J$937),
IF(AND($T928&lt;DATEVALUE("10/1/20"&amp;RIGHT(BO$1,2)),$U928&lt;=DATEVALUE("9/30/20"&amp;RIGHT(BP$1,2))),NETWORKDAYS(DATEVALUE("10/1/20"&amp;RIGHT(BO$1,2)),$U928,Holidays!$J$3:$J$937),
IF($T928&lt;DATEVALUE("10/1/20"&amp;RIGHT(BO$1,2)),NETWORKDAYS(DATEVALUE("10/1/20"&amp;RIGHT(BO$1,2)),DATEVALUE("9/30/20"&amp;RIGHT(BP$1,2)),Holidays!$J$3:$J$937),
IF($T928&gt;=DATEVALUE("10/1/20"&amp;RIGHT(BO$1,2)),NETWORKDAYS($T928,DATEVALUE("9/30/20"&amp;RIGHT(BP$1,2)),Holidays!$J$3:$J$937),"")))),"")/(NETWORKDAYS($T928,$U928,Holidays!$J$3:$J$937)),0))</f>
        <v/>
      </c>
      <c r="BQ928" s="87" t="str">
        <f>IF($Q928="","",IFERROR(IF(OR(AND($T928&gt;=DATEVALUE("10/1/20"&amp;RIGHT(BP$1,2)),$T928&lt;=DATEVALUE("9/30/20"&amp;RIGHT(BQ$1,2))),AND($U928&gt;=DATEVALUE("10/1/20"&amp;RIGHT(BP$1,2)),$U928&lt;=DATEVALUE("9/30/20"&amp;RIGHT(BQ$1,2))),AND($T928&lt;=DATEVALUE("10/1/20"&amp;RIGHT(BP$1,2)),$U928&gt;=DATEVALUE("9/30/20"&amp;RIGHT(BQ$1,2)))),
IF(AND($T928&gt;=DATEVALUE("10/1/20"&amp;RIGHT(BP$1,2)),$U928&lt;=DATEVALUE("9/30/20"&amp;RIGHT(BQ$1,2))),NETWORKDAYS($T928,$U928,Holidays!$J$3:$J$937),
IF(AND($T928&lt;DATEVALUE("10/1/20"&amp;RIGHT(BP$1,2)),$U928&lt;=DATEVALUE("9/30/20"&amp;RIGHT(BQ$1,2))),NETWORKDAYS(DATEVALUE("10/1/20"&amp;RIGHT(BP$1,2)),$U928,Holidays!$J$3:$J$937),
IF($T928&lt;DATEVALUE("10/1/20"&amp;RIGHT(BP$1,2)),NETWORKDAYS(DATEVALUE("10/1/20"&amp;RIGHT(BP$1,2)),DATEVALUE("9/30/20"&amp;RIGHT(BQ$1,2)),Holidays!$J$3:$J$937),
IF($T928&gt;=DATEVALUE("10/1/20"&amp;RIGHT(BP$1,2)),NETWORKDAYS($T928,DATEVALUE("9/30/20"&amp;RIGHT(BQ$1,2)),Holidays!$J$3:$J$937),"")))),"")/(NETWORKDAYS($T928,$U928,Holidays!$J$3:$J$937)),0))</f>
        <v/>
      </c>
      <c r="BR928" s="87" t="str">
        <f>IF($Q928="","",IFERROR(IF(OR(AND($T928&gt;=DATEVALUE("10/1/20"&amp;RIGHT(BQ$1,2)),$T928&lt;=DATEVALUE("9/30/20"&amp;RIGHT(BR$1,2))),AND($U928&gt;=DATEVALUE("10/1/20"&amp;RIGHT(BQ$1,2)),$U928&lt;=DATEVALUE("9/30/20"&amp;RIGHT(BR$1,2))),AND($T928&lt;=DATEVALUE("10/1/20"&amp;RIGHT(BQ$1,2)),$U928&gt;=DATEVALUE("9/30/20"&amp;RIGHT(BR$1,2)))),
IF(AND($T928&gt;=DATEVALUE("10/1/20"&amp;RIGHT(BQ$1,2)),$U928&lt;=DATEVALUE("9/30/20"&amp;RIGHT(BR$1,2))),NETWORKDAYS($T928,$U928,Holidays!$J$3:$J$937),
IF(AND($T928&lt;DATEVALUE("10/1/20"&amp;RIGHT(BQ$1,2)),$U928&lt;=DATEVALUE("9/30/20"&amp;RIGHT(BR$1,2))),NETWORKDAYS(DATEVALUE("10/1/20"&amp;RIGHT(BQ$1,2)),$U928,Holidays!$J$3:$J$937),
IF($T928&lt;DATEVALUE("10/1/20"&amp;RIGHT(BQ$1,2)),NETWORKDAYS(DATEVALUE("10/1/20"&amp;RIGHT(BQ$1,2)),DATEVALUE("9/30/20"&amp;RIGHT(BR$1,2)),Holidays!$J$3:$J$937),
IF($T928&gt;=DATEVALUE("10/1/20"&amp;RIGHT(BQ$1,2)),NETWORKDAYS($T928,DATEVALUE("9/30/20"&amp;RIGHT(BR$1,2)),Holidays!$J$3:$J$937),"")))),"")/(NETWORKDAYS($T928,$U928,Holidays!$J$3:$J$937)),0))</f>
        <v/>
      </c>
      <c r="BS928" s="87" t="str">
        <f>IF($Q928="","",IFERROR(IF(OR(AND($T928&gt;=DATEVALUE("10/1/20"&amp;RIGHT(BR$1,2)),$T928&lt;=DATEVALUE("9/30/20"&amp;RIGHT(BS$1,2))),AND($U928&gt;=DATEVALUE("10/1/20"&amp;RIGHT(BR$1,2)),$U928&lt;=DATEVALUE("9/30/20"&amp;RIGHT(BS$1,2))),AND($T928&lt;=DATEVALUE("10/1/20"&amp;RIGHT(BR$1,2)),$U928&gt;=DATEVALUE("9/30/20"&amp;RIGHT(BS$1,2)))),
IF(AND($T928&gt;=DATEVALUE("10/1/20"&amp;RIGHT(BR$1,2)),$U928&lt;=DATEVALUE("9/30/20"&amp;RIGHT(BS$1,2))),NETWORKDAYS($T928,$U928,Holidays!$J$3:$J$937),
IF(AND($T928&lt;DATEVALUE("10/1/20"&amp;RIGHT(BR$1,2)),$U928&lt;=DATEVALUE("9/30/20"&amp;RIGHT(BS$1,2))),NETWORKDAYS(DATEVALUE("10/1/20"&amp;RIGHT(BR$1,2)),$U928,Holidays!$J$3:$J$937),
IF($T928&lt;DATEVALUE("10/1/20"&amp;RIGHT(BR$1,2)),NETWORKDAYS(DATEVALUE("10/1/20"&amp;RIGHT(BR$1,2)),DATEVALUE("9/30/20"&amp;RIGHT(BS$1,2)),Holidays!$J$3:$J$937),
IF($T928&gt;=DATEVALUE("10/1/20"&amp;RIGHT(BR$1,2)),NETWORKDAYS($T928,DATEVALUE("9/30/20"&amp;RIGHT(BS$1,2)),Holidays!$J$3:$J$937),"")))),"")/(NETWORKDAYS($T928,$U928,Holidays!$J$3:$J$937)),0))</f>
        <v/>
      </c>
      <c r="BT928" s="87" t="str">
        <f>IF($Q928="","",IFERROR(IF(OR(AND($T928&gt;=DATEVALUE("10/1/20"&amp;RIGHT(BS$1,2)),$T928&lt;=DATEVALUE("9/30/20"&amp;RIGHT(BT$1,2))),AND($U928&gt;=DATEVALUE("10/1/20"&amp;RIGHT(BS$1,2)),$U928&lt;=DATEVALUE("9/30/20"&amp;RIGHT(BT$1,2))),AND($T928&lt;=DATEVALUE("10/1/20"&amp;RIGHT(BS$1,2)),$U928&gt;=DATEVALUE("9/30/20"&amp;RIGHT(BT$1,2)))),
IF(AND($T928&gt;=DATEVALUE("10/1/20"&amp;RIGHT(BS$1,2)),$U928&lt;=DATEVALUE("9/30/20"&amp;RIGHT(BT$1,2))),NETWORKDAYS($T928,$U928,Holidays!$J$3:$J$937),
IF(AND($T928&lt;DATEVALUE("10/1/20"&amp;RIGHT(BS$1,2)),$U928&lt;=DATEVALUE("9/30/20"&amp;RIGHT(BT$1,2))),NETWORKDAYS(DATEVALUE("10/1/20"&amp;RIGHT(BS$1,2)),$U928,Holidays!$J$3:$J$937),
IF($T928&lt;DATEVALUE("10/1/20"&amp;RIGHT(BS$1,2)),NETWORKDAYS(DATEVALUE("10/1/20"&amp;RIGHT(BS$1,2)),DATEVALUE("9/30/20"&amp;RIGHT(BT$1,2)),Holidays!$J$3:$J$937),
IF($T928&gt;=DATEVALUE("10/1/20"&amp;RIGHT(BS$1,2)),NETWORKDAYS($T928,DATEVALUE("9/30/20"&amp;RIGHT(BT$1,2)),Holidays!$J$3:$J$937),"")))),"")/(NETWORKDAYS($T928,$U928,Holidays!$J$3:$J$937)),0))</f>
        <v/>
      </c>
      <c r="BU928" s="87" t="str">
        <f>IF($Q928="","",IFERROR(IF(OR(AND($T928&gt;=DATEVALUE("10/1/20"&amp;RIGHT(BT$1,2)),$T928&lt;=DATEVALUE("9/30/20"&amp;RIGHT(BU$1,2))),AND($U928&gt;=DATEVALUE("10/1/20"&amp;RIGHT(BT$1,2)),$U928&lt;=DATEVALUE("9/30/20"&amp;RIGHT(BU$1,2))),AND($T928&lt;=DATEVALUE("10/1/20"&amp;RIGHT(BT$1,2)),$U928&gt;=DATEVALUE("9/30/20"&amp;RIGHT(BU$1,2)))),
IF(AND($T928&gt;=DATEVALUE("10/1/20"&amp;RIGHT(BT$1,2)),$U928&lt;=DATEVALUE("9/30/20"&amp;RIGHT(BU$1,2))),NETWORKDAYS($T928,$U928,Holidays!$J$3:$J$937),
IF(AND($T928&lt;DATEVALUE("10/1/20"&amp;RIGHT(BT$1,2)),$U928&lt;=DATEVALUE("9/30/20"&amp;RIGHT(BU$1,2))),NETWORKDAYS(DATEVALUE("10/1/20"&amp;RIGHT(BT$1,2)),$U928,Holidays!$J$3:$J$937),
IF($T928&lt;DATEVALUE("10/1/20"&amp;RIGHT(BT$1,2)),NETWORKDAYS(DATEVALUE("10/1/20"&amp;RIGHT(BT$1,2)),DATEVALUE("9/30/20"&amp;RIGHT(BU$1,2)),Holidays!$J$3:$J$937),
IF($T928&gt;=DATEVALUE("10/1/20"&amp;RIGHT(BT$1,2)),NETWORKDAYS($T928,DATEVALUE("9/30/20"&amp;RIGHT(BU$1,2)),Holidays!$J$3:$J$937),"")))),"")/(NETWORKDAYS($T928,$U928,Holidays!$J$3:$J$937)),0))</f>
        <v/>
      </c>
      <c r="BV928" s="87" t="str">
        <f>IF($Q928="","",IFERROR(IF(OR(AND($T928&gt;=DATEVALUE("10/1/20"&amp;RIGHT(BU$1,2)),$T928&lt;=DATEVALUE("9/30/20"&amp;RIGHT(BV$1,2))),AND($U928&gt;=DATEVALUE("10/1/20"&amp;RIGHT(BU$1,2)),$U928&lt;=DATEVALUE("9/30/20"&amp;RIGHT(BV$1,2))),AND($T928&lt;=DATEVALUE("10/1/20"&amp;RIGHT(BU$1,2)),$U928&gt;=DATEVALUE("9/30/20"&amp;RIGHT(BV$1,2)))),
IF(AND($T928&gt;=DATEVALUE("10/1/20"&amp;RIGHT(BU$1,2)),$U928&lt;=DATEVALUE("9/30/20"&amp;RIGHT(BV$1,2))),NETWORKDAYS($T928,$U928,Holidays!$J$3:$J$937),
IF(AND($T928&lt;DATEVALUE("10/1/20"&amp;RIGHT(BU$1,2)),$U928&lt;=DATEVALUE("9/30/20"&amp;RIGHT(BV$1,2))),NETWORKDAYS(DATEVALUE("10/1/20"&amp;RIGHT(BU$1,2)),$U928,Holidays!$J$3:$J$937),
IF($T928&lt;DATEVALUE("10/1/20"&amp;RIGHT(BU$1,2)),NETWORKDAYS(DATEVALUE("10/1/20"&amp;RIGHT(BU$1,2)),DATEVALUE("9/30/20"&amp;RIGHT(BV$1,2)),Holidays!$J$3:$J$937),
IF($T928&gt;=DATEVALUE("10/1/20"&amp;RIGHT(BU$1,2)),NETWORKDAYS($T928,DATEVALUE("9/30/20"&amp;RIGHT(BV$1,2)),Holidays!$J$3:$J$937),"")))),"")/(NETWORKDAYS($T928,$U928,Holidays!$J$3:$J$937)),0))</f>
        <v/>
      </c>
      <c r="BW928" s="87" t="str">
        <f>IF($Q928="","",IFERROR(IF(OR(AND($T928&gt;=DATEVALUE("10/1/20"&amp;RIGHT(BV$1,2)),$T928&lt;=DATEVALUE("9/30/20"&amp;RIGHT(BW$1,2))),AND($U928&gt;=DATEVALUE("10/1/20"&amp;RIGHT(BV$1,2)),$U928&lt;=DATEVALUE("9/30/20"&amp;RIGHT(BW$1,2))),AND($T928&lt;=DATEVALUE("10/1/20"&amp;RIGHT(BV$1,2)),$U928&gt;=DATEVALUE("9/30/20"&amp;RIGHT(BW$1,2)))),
IF(AND($T928&gt;=DATEVALUE("10/1/20"&amp;RIGHT(BV$1,2)),$U928&lt;=DATEVALUE("9/30/20"&amp;RIGHT(BW$1,2))),NETWORKDAYS($T928,$U928,Holidays!$J$3:$J$937),
IF(AND($T928&lt;DATEVALUE("10/1/20"&amp;RIGHT(BV$1,2)),$U928&lt;=DATEVALUE("9/30/20"&amp;RIGHT(BW$1,2))),NETWORKDAYS(DATEVALUE("10/1/20"&amp;RIGHT(BV$1,2)),$U928,Holidays!$J$3:$J$937),
IF($T928&lt;DATEVALUE("10/1/20"&amp;RIGHT(BV$1,2)),NETWORKDAYS(DATEVALUE("10/1/20"&amp;RIGHT(BV$1,2)),DATEVALUE("9/30/20"&amp;RIGHT(BW$1,2)),Holidays!$J$3:$J$937),
IF($T928&gt;=DATEVALUE("10/1/20"&amp;RIGHT(BV$1,2)),NETWORKDAYS($T928,DATEVALUE("9/30/20"&amp;RIGHT(BW$1,2)),Holidays!$J$3:$J$937),"")))),"")/(NETWORKDAYS($T928,$U928,Holidays!$J$3:$J$937)),0))</f>
        <v/>
      </c>
      <c r="BX928" s="87" t="str">
        <f>IF($Q928="","",IFERROR(IF(OR(AND($T928&gt;=DATEVALUE("10/1/20"&amp;RIGHT(BW$1,2)),$T928&lt;=DATEVALUE("9/30/20"&amp;RIGHT(BX$1,2))),AND($U928&gt;=DATEVALUE("10/1/20"&amp;RIGHT(BW$1,2)),$U928&lt;=DATEVALUE("9/30/20"&amp;RIGHT(BX$1,2))),AND($T928&lt;=DATEVALUE("10/1/20"&amp;RIGHT(BW$1,2)),$U928&gt;=DATEVALUE("9/30/20"&amp;RIGHT(BX$1,2)))),
IF(AND($T928&gt;=DATEVALUE("10/1/20"&amp;RIGHT(BW$1,2)),$U928&lt;=DATEVALUE("9/30/20"&amp;RIGHT(BX$1,2))),NETWORKDAYS($T928,$U928,Holidays!$J$3:$J$937),
IF(AND($T928&lt;DATEVALUE("10/1/20"&amp;RIGHT(BW$1,2)),$U928&lt;=DATEVALUE("9/30/20"&amp;RIGHT(BX$1,2))),NETWORKDAYS(DATEVALUE("10/1/20"&amp;RIGHT(BW$1,2)),$U928,Holidays!$J$3:$J$937),
IF($T928&lt;DATEVALUE("10/1/20"&amp;RIGHT(BW$1,2)),NETWORKDAYS(DATEVALUE("10/1/20"&amp;RIGHT(BW$1,2)),DATEVALUE("9/30/20"&amp;RIGHT(BX$1,2)),Holidays!$J$3:$J$937),
IF($T928&gt;=DATEVALUE("10/1/20"&amp;RIGHT(BW$1,2)),NETWORKDAYS($T928,DATEVALUE("9/30/20"&amp;RIGHT(BX$1,2)),Holidays!$J$3:$J$937),"")))),"")/(NETWORKDAYS($T928,$U928,Holidays!$J$3:$J$937)),0))</f>
        <v/>
      </c>
      <c r="BY928" s="87" t="str">
        <f>IF($Q928="","",IFERROR(IF(OR(AND($T928&gt;=DATEVALUE("10/1/20"&amp;RIGHT(BX$1,2)),$T928&lt;=DATEVALUE("9/30/20"&amp;RIGHT(BY$1,2))),AND($U928&gt;=DATEVALUE("10/1/20"&amp;RIGHT(BX$1,2)),$U928&lt;=DATEVALUE("9/30/20"&amp;RIGHT(BY$1,2))),AND($T928&lt;=DATEVALUE("10/1/20"&amp;RIGHT(BX$1,2)),$U928&gt;=DATEVALUE("9/30/20"&amp;RIGHT(BY$1,2)))),
IF(AND($T928&gt;=DATEVALUE("10/1/20"&amp;RIGHT(BX$1,2)),$U928&lt;=DATEVALUE("9/30/20"&amp;RIGHT(BY$1,2))),NETWORKDAYS($T928,$U928,Holidays!$J$3:$J$937),
IF(AND($T928&lt;DATEVALUE("10/1/20"&amp;RIGHT(BX$1,2)),$U928&lt;=DATEVALUE("9/30/20"&amp;RIGHT(BY$1,2))),NETWORKDAYS(DATEVALUE("10/1/20"&amp;RIGHT(BX$1,2)),$U928,Holidays!$J$3:$J$937),
IF($T928&lt;DATEVALUE("10/1/20"&amp;RIGHT(BX$1,2)),NETWORKDAYS(DATEVALUE("10/1/20"&amp;RIGHT(BX$1,2)),DATEVALUE("9/30/20"&amp;RIGHT(BY$1,2)),Holidays!$J$3:$J$937),
IF($T928&gt;=DATEVALUE("10/1/20"&amp;RIGHT(BX$1,2)),NETWORKDAYS($T928,DATEVALUE("9/30/20"&amp;RIGHT(BY$1,2)),Holidays!$J$3:$J$937),"")))),"")/(NETWORKDAYS($T928,$U928,Holidays!$J$3:$J$937)),0))</f>
        <v/>
      </c>
      <c r="BZ928" s="87" t="str">
        <f>IF($Q928="","",IFERROR(IF(OR(AND($T928&gt;=DATEVALUE("10/1/20"&amp;RIGHT(BY$1,2)),$T928&lt;=DATEVALUE("9/30/20"&amp;RIGHT(BZ$1,2))),AND($U928&gt;=DATEVALUE("10/1/20"&amp;RIGHT(BY$1,2)),$U928&lt;=DATEVALUE("9/30/20"&amp;RIGHT(BZ$1,2))),AND($T928&lt;=DATEVALUE("10/1/20"&amp;RIGHT(BY$1,2)),$U928&gt;=DATEVALUE("9/30/20"&amp;RIGHT(BZ$1,2)))),
IF(AND($T928&gt;=DATEVALUE("10/1/20"&amp;RIGHT(BY$1,2)),$U928&lt;=DATEVALUE("9/30/20"&amp;RIGHT(BZ$1,2))),NETWORKDAYS($T928,$U928,Holidays!$J$3:$J$937),
IF(AND($T928&lt;DATEVALUE("10/1/20"&amp;RIGHT(BY$1,2)),$U928&lt;=DATEVALUE("9/30/20"&amp;RIGHT(BZ$1,2))),NETWORKDAYS(DATEVALUE("10/1/20"&amp;RIGHT(BY$1,2)),$U928,Holidays!$J$3:$J$937),
IF($T928&lt;DATEVALUE("10/1/20"&amp;RIGHT(BY$1,2)),NETWORKDAYS(DATEVALUE("10/1/20"&amp;RIGHT(BY$1,2)),DATEVALUE("9/30/20"&amp;RIGHT(BZ$1,2)),Holidays!$J$3:$J$937),
IF($T928&gt;=DATEVALUE("10/1/20"&amp;RIGHT(BY$1,2)),NETWORKDAYS($T928,DATEVALUE("9/30/20"&amp;RIGHT(BZ$1,2)),Holidays!$J$3:$J$937),"")))),"")/(NETWORKDAYS($T928,$U928,Holidays!$J$3:$J$937)),0))</f>
        <v/>
      </c>
      <c r="CA928" s="87" t="str">
        <f>IF($Q928="","",IFERROR(IF(OR(AND($T928&gt;=DATEVALUE("10/1/20"&amp;RIGHT(BZ$1,2)),$T928&lt;=DATEVALUE("9/30/20"&amp;RIGHT(CA$1,2))),AND($U928&gt;=DATEVALUE("10/1/20"&amp;RIGHT(BZ$1,2)),$U928&lt;=DATEVALUE("9/30/20"&amp;RIGHT(CA$1,2))),AND($T928&lt;=DATEVALUE("10/1/20"&amp;RIGHT(BZ$1,2)),$U928&gt;=DATEVALUE("9/30/20"&amp;RIGHT(CA$1,2)))),
IF(AND($T928&gt;=DATEVALUE("10/1/20"&amp;RIGHT(BZ$1,2)),$U928&lt;=DATEVALUE("9/30/20"&amp;RIGHT(CA$1,2))),NETWORKDAYS($T928,$U928,Holidays!$J$3:$J$937),
IF(AND($T928&lt;DATEVALUE("10/1/20"&amp;RIGHT(BZ$1,2)),$U928&lt;=DATEVALUE("9/30/20"&amp;RIGHT(CA$1,2))),NETWORKDAYS(DATEVALUE("10/1/20"&amp;RIGHT(BZ$1,2)),$U928,Holidays!$J$3:$J$937),
IF($T928&lt;DATEVALUE("10/1/20"&amp;RIGHT(BZ$1,2)),NETWORKDAYS(DATEVALUE("10/1/20"&amp;RIGHT(BZ$1,2)),DATEVALUE("9/30/20"&amp;RIGHT(CA$1,2)),Holidays!$J$3:$J$937),
IF($T928&gt;=DATEVALUE("10/1/20"&amp;RIGHT(BZ$1,2)),NETWORKDAYS($T928,DATEVALUE("9/30/20"&amp;RIGHT(CA$1,2)),Holidays!$J$3:$J$937),"")))),"")/(NETWORKDAYS($T928,$U928,Holidays!$J$3:$J$937)),0))</f>
        <v/>
      </c>
      <c r="CB928" s="87" t="str">
        <f>IF($Q928="","",IFERROR(IF(OR(AND($T928&gt;=DATEVALUE("10/1/20"&amp;RIGHT(CA$1,2)),$T928&lt;=DATEVALUE("9/30/20"&amp;RIGHT(CB$1,2))),AND($U928&gt;=DATEVALUE("10/1/20"&amp;RIGHT(CA$1,2)),$U928&lt;=DATEVALUE("9/30/20"&amp;RIGHT(CB$1,2))),AND($T928&lt;=DATEVALUE("10/1/20"&amp;RIGHT(CA$1,2)),$U928&gt;=DATEVALUE("9/30/20"&amp;RIGHT(CB$1,2)))),
IF(AND($T928&gt;=DATEVALUE("10/1/20"&amp;RIGHT(CA$1,2)),$U928&lt;=DATEVALUE("9/30/20"&amp;RIGHT(CB$1,2))),NETWORKDAYS($T928,$U928,Holidays!$J$3:$J$937),
IF(AND($T928&lt;DATEVALUE("10/1/20"&amp;RIGHT(CA$1,2)),$U928&lt;=DATEVALUE("9/30/20"&amp;RIGHT(CB$1,2))),NETWORKDAYS(DATEVALUE("10/1/20"&amp;RIGHT(CA$1,2)),$U928,Holidays!$J$3:$J$937),
IF($T928&lt;DATEVALUE("10/1/20"&amp;RIGHT(CA$1,2)),NETWORKDAYS(DATEVALUE("10/1/20"&amp;RIGHT(CA$1,2)),DATEVALUE("9/30/20"&amp;RIGHT(CB$1,2)),Holidays!$J$3:$J$937),
IF($T928&gt;=DATEVALUE("10/1/20"&amp;RIGHT(CA$1,2)),NETWORKDAYS($T928,DATEVALUE("9/30/20"&amp;RIGHT(CB$1,2)),Holidays!$J$3:$J$937),"")))),"")/(NETWORKDAYS($T928,$U928,Holidays!$J$3:$J$937)),0))</f>
        <v/>
      </c>
    </row>
    <row r="929" spans="1:80">
      <c r="A929" s="97"/>
      <c r="B929" s="98" t="str">
        <f ca="1">IF(NOT($A929=""),OFFSET('WBS Reference &amp; User Procedure'!$A$1,MATCH($A929,'WBS Reference &amp; User Procedure'!$A:$A,0)-1,1),"")</f>
        <v/>
      </c>
      <c r="D929" s="97"/>
      <c r="T929" s="104" t="str">
        <f>IF(NOT(Q929=""),IF(NOT($S929=""),$S929,#REF!),"")</f>
        <v/>
      </c>
      <c r="U929" s="104" t="str">
        <f>IF(NOT(Q929=""),WORKDAY(T929,Q929,Holidays!$J$3:$J$937),"")</f>
        <v/>
      </c>
      <c r="V929" s="104"/>
      <c r="W929" s="104"/>
      <c r="X929" s="101" t="str">
        <f t="shared" si="197"/>
        <v/>
      </c>
      <c r="AL929" s="87" t="str">
        <f t="shared" ca="1" si="208"/>
        <v/>
      </c>
      <c r="AN929" s="87" t="str">
        <f t="shared" ca="1" si="209"/>
        <v/>
      </c>
      <c r="AO929" s="87" t="str">
        <f t="shared" ca="1" si="209"/>
        <v/>
      </c>
      <c r="AP929" s="87" t="str">
        <f t="shared" ca="1" si="209"/>
        <v/>
      </c>
      <c r="AQ929" s="87" t="str">
        <f t="shared" ca="1" si="209"/>
        <v/>
      </c>
      <c r="AR929" s="87" t="str">
        <f t="shared" ca="1" si="209"/>
        <v/>
      </c>
      <c r="AS929" s="87" t="str">
        <f t="shared" ca="1" si="209"/>
        <v/>
      </c>
      <c r="AT929" s="87" t="str">
        <f t="shared" ca="1" si="209"/>
        <v/>
      </c>
      <c r="AU929" s="87" t="str">
        <f t="shared" ca="1" si="209"/>
        <v/>
      </c>
      <c r="AV929" s="87" t="str">
        <f t="shared" ca="1" si="209"/>
        <v/>
      </c>
      <c r="AW929" s="87" t="str">
        <f t="shared" ca="1" si="209"/>
        <v/>
      </c>
      <c r="AX929" s="87" t="str">
        <f t="shared" ca="1" si="210"/>
        <v/>
      </c>
      <c r="AY929" s="87" t="str">
        <f t="shared" ca="1" si="210"/>
        <v/>
      </c>
      <c r="AZ929" s="87" t="str">
        <f t="shared" ca="1" si="210"/>
        <v/>
      </c>
      <c r="BA929" s="87" t="str">
        <f t="shared" ca="1" si="210"/>
        <v/>
      </c>
      <c r="BB929" s="87" t="str">
        <f t="shared" ca="1" si="210"/>
        <v/>
      </c>
      <c r="BC929" s="87" t="str">
        <f t="shared" ca="1" si="210"/>
        <v/>
      </c>
      <c r="BD929" s="87" t="str">
        <f t="shared" ca="1" si="210"/>
        <v/>
      </c>
      <c r="BE929" s="87" t="str">
        <f t="shared" ca="1" si="210"/>
        <v/>
      </c>
      <c r="BF929" s="87" t="str">
        <f t="shared" ca="1" si="210"/>
        <v/>
      </c>
      <c r="BG929" s="87" t="str">
        <f t="shared" ca="1" si="210"/>
        <v/>
      </c>
      <c r="BI929" s="87" t="str">
        <f>IF($Q929="","",IFERROR(IF(OR(AND($T929&gt;=DATEVALUE("10/1/20"&amp;RIGHT(BH$1,2)),$T929&lt;=DATEVALUE("9/30/20"&amp;RIGHT(BI$1,2))),AND($U929&gt;=DATEVALUE("10/1/20"&amp;RIGHT(BH$1,2)),$U929&lt;=DATEVALUE("9/30/20"&amp;RIGHT(BI$1,2))),AND($T929&lt;=DATEVALUE("10/1/20"&amp;RIGHT(BH$1,2)),$U929&gt;=DATEVALUE("9/30/20"&amp;RIGHT(BI$1,2)))),
IF(AND($T929&gt;=DATEVALUE("10/1/20"&amp;RIGHT(BH$1,2)),$U929&lt;=DATEVALUE("9/30/20"&amp;RIGHT(BI$1,2))),NETWORKDAYS($T929,$U929,Holidays!$J$3:$J$937),
IF(AND($T929&lt;DATEVALUE("10/1/20"&amp;RIGHT(BH$1,2)),$U929&lt;=DATEVALUE("9/30/20"&amp;RIGHT(BI$1,2))),NETWORKDAYS(DATEVALUE("10/1/20"&amp;RIGHT(BH$1,2)),$U929,Holidays!$J$3:$J$937),
IF($T929&lt;DATEVALUE("10/1/20"&amp;RIGHT(BH$1,2)),NETWORKDAYS(DATEVALUE("10/1/20"&amp;RIGHT(BH$1,2)),DATEVALUE("9/30/20"&amp;RIGHT(BI$1,2)),Holidays!$J$3:$J$937),
IF($T929&gt;=DATEVALUE("10/1/20"&amp;RIGHT(BH$1,2)),NETWORKDAYS($T929,DATEVALUE("9/30/20"&amp;RIGHT(BI$1,2)),Holidays!$J$3:$J$937),"")))),"")/(NETWORKDAYS($T929,$U929,Holidays!$J$3:$J$937)),0))</f>
        <v/>
      </c>
      <c r="BJ929" s="87" t="str">
        <f>IF($Q929="","",IFERROR(IF(OR(AND($T929&gt;=DATEVALUE("10/1/20"&amp;RIGHT(BI$1,2)),$T929&lt;=DATEVALUE("9/30/20"&amp;RIGHT(BJ$1,2))),AND($U929&gt;=DATEVALUE("10/1/20"&amp;RIGHT(BI$1,2)),$U929&lt;=DATEVALUE("9/30/20"&amp;RIGHT(BJ$1,2))),AND($T929&lt;=DATEVALUE("10/1/20"&amp;RIGHT(BI$1,2)),$U929&gt;=DATEVALUE("9/30/20"&amp;RIGHT(BJ$1,2)))),
IF(AND($T929&gt;=DATEVALUE("10/1/20"&amp;RIGHT(BI$1,2)),$U929&lt;=DATEVALUE("9/30/20"&amp;RIGHT(BJ$1,2))),NETWORKDAYS($T929,$U929,Holidays!$J$3:$J$937),
IF(AND($T929&lt;DATEVALUE("10/1/20"&amp;RIGHT(BI$1,2)),$U929&lt;=DATEVALUE("9/30/20"&amp;RIGHT(BJ$1,2))),NETWORKDAYS(DATEVALUE("10/1/20"&amp;RIGHT(BI$1,2)),$U929,Holidays!$J$3:$J$937),
IF($T929&lt;DATEVALUE("10/1/20"&amp;RIGHT(BI$1,2)),NETWORKDAYS(DATEVALUE("10/1/20"&amp;RIGHT(BI$1,2)),DATEVALUE("9/30/20"&amp;RIGHT(BJ$1,2)),Holidays!$J$3:$J$937),
IF($T929&gt;=DATEVALUE("10/1/20"&amp;RIGHT(BI$1,2)),NETWORKDAYS($T929,DATEVALUE("9/30/20"&amp;RIGHT(BJ$1,2)),Holidays!$J$3:$J$937),"")))),"")/(NETWORKDAYS($T929,$U929,Holidays!$J$3:$J$937)),0))</f>
        <v/>
      </c>
      <c r="BK929" s="87" t="str">
        <f>IF($Q929="","",IFERROR(IF(OR(AND($T929&gt;=DATEVALUE("10/1/20"&amp;RIGHT(BJ$1,2)),$T929&lt;=DATEVALUE("9/30/20"&amp;RIGHT(BK$1,2))),AND($U929&gt;=DATEVALUE("10/1/20"&amp;RIGHT(BJ$1,2)),$U929&lt;=DATEVALUE("9/30/20"&amp;RIGHT(BK$1,2))),AND($T929&lt;=DATEVALUE("10/1/20"&amp;RIGHT(BJ$1,2)),$U929&gt;=DATEVALUE("9/30/20"&amp;RIGHT(BK$1,2)))),
IF(AND($T929&gt;=DATEVALUE("10/1/20"&amp;RIGHT(BJ$1,2)),$U929&lt;=DATEVALUE("9/30/20"&amp;RIGHT(BK$1,2))),NETWORKDAYS($T929,$U929,Holidays!$J$3:$J$937),
IF(AND($T929&lt;DATEVALUE("10/1/20"&amp;RIGHT(BJ$1,2)),$U929&lt;=DATEVALUE("9/30/20"&amp;RIGHT(BK$1,2))),NETWORKDAYS(DATEVALUE("10/1/20"&amp;RIGHT(BJ$1,2)),$U929,Holidays!$J$3:$J$937),
IF($T929&lt;DATEVALUE("10/1/20"&amp;RIGHT(BJ$1,2)),NETWORKDAYS(DATEVALUE("10/1/20"&amp;RIGHT(BJ$1,2)),DATEVALUE("9/30/20"&amp;RIGHT(BK$1,2)),Holidays!$J$3:$J$937),
IF($T929&gt;=DATEVALUE("10/1/20"&amp;RIGHT(BJ$1,2)),NETWORKDAYS($T929,DATEVALUE("9/30/20"&amp;RIGHT(BK$1,2)),Holidays!$J$3:$J$937),"")))),"")/(NETWORKDAYS($T929,$U929,Holidays!$J$3:$J$937)),0))</f>
        <v/>
      </c>
      <c r="BL929" s="87" t="str">
        <f>IF($Q929="","",IFERROR(IF(OR(AND($T929&gt;=DATEVALUE("10/1/20"&amp;RIGHT(BK$1,2)),$T929&lt;=DATEVALUE("9/30/20"&amp;RIGHT(BL$1,2))),AND($U929&gt;=DATEVALUE("10/1/20"&amp;RIGHT(BK$1,2)),$U929&lt;=DATEVALUE("9/30/20"&amp;RIGHT(BL$1,2))),AND($T929&lt;=DATEVALUE("10/1/20"&amp;RIGHT(BK$1,2)),$U929&gt;=DATEVALUE("9/30/20"&amp;RIGHT(BL$1,2)))),
IF(AND($T929&gt;=DATEVALUE("10/1/20"&amp;RIGHT(BK$1,2)),$U929&lt;=DATEVALUE("9/30/20"&amp;RIGHT(BL$1,2))),NETWORKDAYS($T929,$U929,Holidays!$J$3:$J$937),
IF(AND($T929&lt;DATEVALUE("10/1/20"&amp;RIGHT(BK$1,2)),$U929&lt;=DATEVALUE("9/30/20"&amp;RIGHT(BL$1,2))),NETWORKDAYS(DATEVALUE("10/1/20"&amp;RIGHT(BK$1,2)),$U929,Holidays!$J$3:$J$937),
IF($T929&lt;DATEVALUE("10/1/20"&amp;RIGHT(BK$1,2)),NETWORKDAYS(DATEVALUE("10/1/20"&amp;RIGHT(BK$1,2)),DATEVALUE("9/30/20"&amp;RIGHT(BL$1,2)),Holidays!$J$3:$J$937),
IF($T929&gt;=DATEVALUE("10/1/20"&amp;RIGHT(BK$1,2)),NETWORKDAYS($T929,DATEVALUE("9/30/20"&amp;RIGHT(BL$1,2)),Holidays!$J$3:$J$937),"")))),"")/(NETWORKDAYS($T929,$U929,Holidays!$J$3:$J$937)),0))</f>
        <v/>
      </c>
      <c r="BM929" s="87" t="str">
        <f>IF($Q929="","",IFERROR(IF(OR(AND($T929&gt;=DATEVALUE("10/1/20"&amp;RIGHT(BL$1,2)),$T929&lt;=DATEVALUE("9/30/20"&amp;RIGHT(BM$1,2))),AND($U929&gt;=DATEVALUE("10/1/20"&amp;RIGHT(BL$1,2)),$U929&lt;=DATEVALUE("9/30/20"&amp;RIGHT(BM$1,2))),AND($T929&lt;=DATEVALUE("10/1/20"&amp;RIGHT(BL$1,2)),$U929&gt;=DATEVALUE("9/30/20"&amp;RIGHT(BM$1,2)))),
IF(AND($T929&gt;=DATEVALUE("10/1/20"&amp;RIGHT(BL$1,2)),$U929&lt;=DATEVALUE("9/30/20"&amp;RIGHT(BM$1,2))),NETWORKDAYS($T929,$U929,Holidays!$J$3:$J$937),
IF(AND($T929&lt;DATEVALUE("10/1/20"&amp;RIGHT(BL$1,2)),$U929&lt;=DATEVALUE("9/30/20"&amp;RIGHT(BM$1,2))),NETWORKDAYS(DATEVALUE("10/1/20"&amp;RIGHT(BL$1,2)),$U929,Holidays!$J$3:$J$937),
IF($T929&lt;DATEVALUE("10/1/20"&amp;RIGHT(BL$1,2)),NETWORKDAYS(DATEVALUE("10/1/20"&amp;RIGHT(BL$1,2)),DATEVALUE("9/30/20"&amp;RIGHT(BM$1,2)),Holidays!$J$3:$J$937),
IF($T929&gt;=DATEVALUE("10/1/20"&amp;RIGHT(BL$1,2)),NETWORKDAYS($T929,DATEVALUE("9/30/20"&amp;RIGHT(BM$1,2)),Holidays!$J$3:$J$937),"")))),"")/(NETWORKDAYS($T929,$U929,Holidays!$J$3:$J$937)),0))</f>
        <v/>
      </c>
      <c r="BN929" s="87" t="str">
        <f>IF($Q929="","",IFERROR(IF(OR(AND($T929&gt;=DATEVALUE("10/1/20"&amp;RIGHT(BM$1,2)),$T929&lt;=DATEVALUE("9/30/20"&amp;RIGHT(BN$1,2))),AND($U929&gt;=DATEVALUE("10/1/20"&amp;RIGHT(BM$1,2)),$U929&lt;=DATEVALUE("9/30/20"&amp;RIGHT(BN$1,2))),AND($T929&lt;=DATEVALUE("10/1/20"&amp;RIGHT(BM$1,2)),$U929&gt;=DATEVALUE("9/30/20"&amp;RIGHT(BN$1,2)))),
IF(AND($T929&gt;=DATEVALUE("10/1/20"&amp;RIGHT(BM$1,2)),$U929&lt;=DATEVALUE("9/30/20"&amp;RIGHT(BN$1,2))),NETWORKDAYS($T929,$U929,Holidays!$J$3:$J$937),
IF(AND($T929&lt;DATEVALUE("10/1/20"&amp;RIGHT(BM$1,2)),$U929&lt;=DATEVALUE("9/30/20"&amp;RIGHT(BN$1,2))),NETWORKDAYS(DATEVALUE("10/1/20"&amp;RIGHT(BM$1,2)),$U929,Holidays!$J$3:$J$937),
IF($T929&lt;DATEVALUE("10/1/20"&amp;RIGHT(BM$1,2)),NETWORKDAYS(DATEVALUE("10/1/20"&amp;RIGHT(BM$1,2)),DATEVALUE("9/30/20"&amp;RIGHT(BN$1,2)),Holidays!$J$3:$J$937),
IF($T929&gt;=DATEVALUE("10/1/20"&amp;RIGHT(BM$1,2)),NETWORKDAYS($T929,DATEVALUE("9/30/20"&amp;RIGHT(BN$1,2)),Holidays!$J$3:$J$937),"")))),"")/(NETWORKDAYS($T929,$U929,Holidays!$J$3:$J$937)),0))</f>
        <v/>
      </c>
      <c r="BO929" s="87" t="str">
        <f>IF($Q929="","",IFERROR(IF(OR(AND($T929&gt;=DATEVALUE("10/1/20"&amp;RIGHT(BN$1,2)),$T929&lt;=DATEVALUE("9/30/20"&amp;RIGHT(BO$1,2))),AND($U929&gt;=DATEVALUE("10/1/20"&amp;RIGHT(BN$1,2)),$U929&lt;=DATEVALUE("9/30/20"&amp;RIGHT(BO$1,2))),AND($T929&lt;=DATEVALUE("10/1/20"&amp;RIGHT(BN$1,2)),$U929&gt;=DATEVALUE("9/30/20"&amp;RIGHT(BO$1,2)))),
IF(AND($T929&gt;=DATEVALUE("10/1/20"&amp;RIGHT(BN$1,2)),$U929&lt;=DATEVALUE("9/30/20"&amp;RIGHT(BO$1,2))),NETWORKDAYS($T929,$U929,Holidays!$J$3:$J$937),
IF(AND($T929&lt;DATEVALUE("10/1/20"&amp;RIGHT(BN$1,2)),$U929&lt;=DATEVALUE("9/30/20"&amp;RIGHT(BO$1,2))),NETWORKDAYS(DATEVALUE("10/1/20"&amp;RIGHT(BN$1,2)),$U929,Holidays!$J$3:$J$937),
IF($T929&lt;DATEVALUE("10/1/20"&amp;RIGHT(BN$1,2)),NETWORKDAYS(DATEVALUE("10/1/20"&amp;RIGHT(BN$1,2)),DATEVALUE("9/30/20"&amp;RIGHT(BO$1,2)),Holidays!$J$3:$J$937),
IF($T929&gt;=DATEVALUE("10/1/20"&amp;RIGHT(BN$1,2)),NETWORKDAYS($T929,DATEVALUE("9/30/20"&amp;RIGHT(BO$1,2)),Holidays!$J$3:$J$937),"")))),"")/(NETWORKDAYS($T929,$U929,Holidays!$J$3:$J$937)),0))</f>
        <v/>
      </c>
      <c r="BP929" s="87" t="str">
        <f>IF($Q929="","",IFERROR(IF(OR(AND($T929&gt;=DATEVALUE("10/1/20"&amp;RIGHT(BO$1,2)),$T929&lt;=DATEVALUE("9/30/20"&amp;RIGHT(BP$1,2))),AND($U929&gt;=DATEVALUE("10/1/20"&amp;RIGHT(BO$1,2)),$U929&lt;=DATEVALUE("9/30/20"&amp;RIGHT(BP$1,2))),AND($T929&lt;=DATEVALUE("10/1/20"&amp;RIGHT(BO$1,2)),$U929&gt;=DATEVALUE("9/30/20"&amp;RIGHT(BP$1,2)))),
IF(AND($T929&gt;=DATEVALUE("10/1/20"&amp;RIGHT(BO$1,2)),$U929&lt;=DATEVALUE("9/30/20"&amp;RIGHT(BP$1,2))),NETWORKDAYS($T929,$U929,Holidays!$J$3:$J$937),
IF(AND($T929&lt;DATEVALUE("10/1/20"&amp;RIGHT(BO$1,2)),$U929&lt;=DATEVALUE("9/30/20"&amp;RIGHT(BP$1,2))),NETWORKDAYS(DATEVALUE("10/1/20"&amp;RIGHT(BO$1,2)),$U929,Holidays!$J$3:$J$937),
IF($T929&lt;DATEVALUE("10/1/20"&amp;RIGHT(BO$1,2)),NETWORKDAYS(DATEVALUE("10/1/20"&amp;RIGHT(BO$1,2)),DATEVALUE("9/30/20"&amp;RIGHT(BP$1,2)),Holidays!$J$3:$J$937),
IF($T929&gt;=DATEVALUE("10/1/20"&amp;RIGHT(BO$1,2)),NETWORKDAYS($T929,DATEVALUE("9/30/20"&amp;RIGHT(BP$1,2)),Holidays!$J$3:$J$937),"")))),"")/(NETWORKDAYS($T929,$U929,Holidays!$J$3:$J$937)),0))</f>
        <v/>
      </c>
      <c r="BQ929" s="87" t="str">
        <f>IF($Q929="","",IFERROR(IF(OR(AND($T929&gt;=DATEVALUE("10/1/20"&amp;RIGHT(BP$1,2)),$T929&lt;=DATEVALUE("9/30/20"&amp;RIGHT(BQ$1,2))),AND($U929&gt;=DATEVALUE("10/1/20"&amp;RIGHT(BP$1,2)),$U929&lt;=DATEVALUE("9/30/20"&amp;RIGHT(BQ$1,2))),AND($T929&lt;=DATEVALUE("10/1/20"&amp;RIGHT(BP$1,2)),$U929&gt;=DATEVALUE("9/30/20"&amp;RIGHT(BQ$1,2)))),
IF(AND($T929&gt;=DATEVALUE("10/1/20"&amp;RIGHT(BP$1,2)),$U929&lt;=DATEVALUE("9/30/20"&amp;RIGHT(BQ$1,2))),NETWORKDAYS($T929,$U929,Holidays!$J$3:$J$937),
IF(AND($T929&lt;DATEVALUE("10/1/20"&amp;RIGHT(BP$1,2)),$U929&lt;=DATEVALUE("9/30/20"&amp;RIGHT(BQ$1,2))),NETWORKDAYS(DATEVALUE("10/1/20"&amp;RIGHT(BP$1,2)),$U929,Holidays!$J$3:$J$937),
IF($T929&lt;DATEVALUE("10/1/20"&amp;RIGHT(BP$1,2)),NETWORKDAYS(DATEVALUE("10/1/20"&amp;RIGHT(BP$1,2)),DATEVALUE("9/30/20"&amp;RIGHT(BQ$1,2)),Holidays!$J$3:$J$937),
IF($T929&gt;=DATEVALUE("10/1/20"&amp;RIGHT(BP$1,2)),NETWORKDAYS($T929,DATEVALUE("9/30/20"&amp;RIGHT(BQ$1,2)),Holidays!$J$3:$J$937),"")))),"")/(NETWORKDAYS($T929,$U929,Holidays!$J$3:$J$937)),0))</f>
        <v/>
      </c>
      <c r="BR929" s="87" t="str">
        <f>IF($Q929="","",IFERROR(IF(OR(AND($T929&gt;=DATEVALUE("10/1/20"&amp;RIGHT(BQ$1,2)),$T929&lt;=DATEVALUE("9/30/20"&amp;RIGHT(BR$1,2))),AND($U929&gt;=DATEVALUE("10/1/20"&amp;RIGHT(BQ$1,2)),$U929&lt;=DATEVALUE("9/30/20"&amp;RIGHT(BR$1,2))),AND($T929&lt;=DATEVALUE("10/1/20"&amp;RIGHT(BQ$1,2)),$U929&gt;=DATEVALUE("9/30/20"&amp;RIGHT(BR$1,2)))),
IF(AND($T929&gt;=DATEVALUE("10/1/20"&amp;RIGHT(BQ$1,2)),$U929&lt;=DATEVALUE("9/30/20"&amp;RIGHT(BR$1,2))),NETWORKDAYS($T929,$U929,Holidays!$J$3:$J$937),
IF(AND($T929&lt;DATEVALUE("10/1/20"&amp;RIGHT(BQ$1,2)),$U929&lt;=DATEVALUE("9/30/20"&amp;RIGHT(BR$1,2))),NETWORKDAYS(DATEVALUE("10/1/20"&amp;RIGHT(BQ$1,2)),$U929,Holidays!$J$3:$J$937),
IF($T929&lt;DATEVALUE("10/1/20"&amp;RIGHT(BQ$1,2)),NETWORKDAYS(DATEVALUE("10/1/20"&amp;RIGHT(BQ$1,2)),DATEVALUE("9/30/20"&amp;RIGHT(BR$1,2)),Holidays!$J$3:$J$937),
IF($T929&gt;=DATEVALUE("10/1/20"&amp;RIGHT(BQ$1,2)),NETWORKDAYS($T929,DATEVALUE("9/30/20"&amp;RIGHT(BR$1,2)),Holidays!$J$3:$J$937),"")))),"")/(NETWORKDAYS($T929,$U929,Holidays!$J$3:$J$937)),0))</f>
        <v/>
      </c>
      <c r="BS929" s="87" t="str">
        <f>IF($Q929="","",IFERROR(IF(OR(AND($T929&gt;=DATEVALUE("10/1/20"&amp;RIGHT(BR$1,2)),$T929&lt;=DATEVALUE("9/30/20"&amp;RIGHT(BS$1,2))),AND($U929&gt;=DATEVALUE("10/1/20"&amp;RIGHT(BR$1,2)),$U929&lt;=DATEVALUE("9/30/20"&amp;RIGHT(BS$1,2))),AND($T929&lt;=DATEVALUE("10/1/20"&amp;RIGHT(BR$1,2)),$U929&gt;=DATEVALUE("9/30/20"&amp;RIGHT(BS$1,2)))),
IF(AND($T929&gt;=DATEVALUE("10/1/20"&amp;RIGHT(BR$1,2)),$U929&lt;=DATEVALUE("9/30/20"&amp;RIGHT(BS$1,2))),NETWORKDAYS($T929,$U929,Holidays!$J$3:$J$937),
IF(AND($T929&lt;DATEVALUE("10/1/20"&amp;RIGHT(BR$1,2)),$U929&lt;=DATEVALUE("9/30/20"&amp;RIGHT(BS$1,2))),NETWORKDAYS(DATEVALUE("10/1/20"&amp;RIGHT(BR$1,2)),$U929,Holidays!$J$3:$J$937),
IF($T929&lt;DATEVALUE("10/1/20"&amp;RIGHT(BR$1,2)),NETWORKDAYS(DATEVALUE("10/1/20"&amp;RIGHT(BR$1,2)),DATEVALUE("9/30/20"&amp;RIGHT(BS$1,2)),Holidays!$J$3:$J$937),
IF($T929&gt;=DATEVALUE("10/1/20"&amp;RIGHT(BR$1,2)),NETWORKDAYS($T929,DATEVALUE("9/30/20"&amp;RIGHT(BS$1,2)),Holidays!$J$3:$J$937),"")))),"")/(NETWORKDAYS($T929,$U929,Holidays!$J$3:$J$937)),0))</f>
        <v/>
      </c>
      <c r="BT929" s="87" t="str">
        <f>IF($Q929="","",IFERROR(IF(OR(AND($T929&gt;=DATEVALUE("10/1/20"&amp;RIGHT(BS$1,2)),$T929&lt;=DATEVALUE("9/30/20"&amp;RIGHT(BT$1,2))),AND($U929&gt;=DATEVALUE("10/1/20"&amp;RIGHT(BS$1,2)),$U929&lt;=DATEVALUE("9/30/20"&amp;RIGHT(BT$1,2))),AND($T929&lt;=DATEVALUE("10/1/20"&amp;RIGHT(BS$1,2)),$U929&gt;=DATEVALUE("9/30/20"&amp;RIGHT(BT$1,2)))),
IF(AND($T929&gt;=DATEVALUE("10/1/20"&amp;RIGHT(BS$1,2)),$U929&lt;=DATEVALUE("9/30/20"&amp;RIGHT(BT$1,2))),NETWORKDAYS($T929,$U929,Holidays!$J$3:$J$937),
IF(AND($T929&lt;DATEVALUE("10/1/20"&amp;RIGHT(BS$1,2)),$U929&lt;=DATEVALUE("9/30/20"&amp;RIGHT(BT$1,2))),NETWORKDAYS(DATEVALUE("10/1/20"&amp;RIGHT(BS$1,2)),$U929,Holidays!$J$3:$J$937),
IF($T929&lt;DATEVALUE("10/1/20"&amp;RIGHT(BS$1,2)),NETWORKDAYS(DATEVALUE("10/1/20"&amp;RIGHT(BS$1,2)),DATEVALUE("9/30/20"&amp;RIGHT(BT$1,2)),Holidays!$J$3:$J$937),
IF($T929&gt;=DATEVALUE("10/1/20"&amp;RIGHT(BS$1,2)),NETWORKDAYS($T929,DATEVALUE("9/30/20"&amp;RIGHT(BT$1,2)),Holidays!$J$3:$J$937),"")))),"")/(NETWORKDAYS($T929,$U929,Holidays!$J$3:$J$937)),0))</f>
        <v/>
      </c>
      <c r="BU929" s="87" t="str">
        <f>IF($Q929="","",IFERROR(IF(OR(AND($T929&gt;=DATEVALUE("10/1/20"&amp;RIGHT(BT$1,2)),$T929&lt;=DATEVALUE("9/30/20"&amp;RIGHT(BU$1,2))),AND($U929&gt;=DATEVALUE("10/1/20"&amp;RIGHT(BT$1,2)),$U929&lt;=DATEVALUE("9/30/20"&amp;RIGHT(BU$1,2))),AND($T929&lt;=DATEVALUE("10/1/20"&amp;RIGHT(BT$1,2)),$U929&gt;=DATEVALUE("9/30/20"&amp;RIGHT(BU$1,2)))),
IF(AND($T929&gt;=DATEVALUE("10/1/20"&amp;RIGHT(BT$1,2)),$U929&lt;=DATEVALUE("9/30/20"&amp;RIGHT(BU$1,2))),NETWORKDAYS($T929,$U929,Holidays!$J$3:$J$937),
IF(AND($T929&lt;DATEVALUE("10/1/20"&amp;RIGHT(BT$1,2)),$U929&lt;=DATEVALUE("9/30/20"&amp;RIGHT(BU$1,2))),NETWORKDAYS(DATEVALUE("10/1/20"&amp;RIGHT(BT$1,2)),$U929,Holidays!$J$3:$J$937),
IF($T929&lt;DATEVALUE("10/1/20"&amp;RIGHT(BT$1,2)),NETWORKDAYS(DATEVALUE("10/1/20"&amp;RIGHT(BT$1,2)),DATEVALUE("9/30/20"&amp;RIGHT(BU$1,2)),Holidays!$J$3:$J$937),
IF($T929&gt;=DATEVALUE("10/1/20"&amp;RIGHT(BT$1,2)),NETWORKDAYS($T929,DATEVALUE("9/30/20"&amp;RIGHT(BU$1,2)),Holidays!$J$3:$J$937),"")))),"")/(NETWORKDAYS($T929,$U929,Holidays!$J$3:$J$937)),0))</f>
        <v/>
      </c>
      <c r="BV929" s="87" t="str">
        <f>IF($Q929="","",IFERROR(IF(OR(AND($T929&gt;=DATEVALUE("10/1/20"&amp;RIGHT(BU$1,2)),$T929&lt;=DATEVALUE("9/30/20"&amp;RIGHT(BV$1,2))),AND($U929&gt;=DATEVALUE("10/1/20"&amp;RIGHT(BU$1,2)),$U929&lt;=DATEVALUE("9/30/20"&amp;RIGHT(BV$1,2))),AND($T929&lt;=DATEVALUE("10/1/20"&amp;RIGHT(BU$1,2)),$U929&gt;=DATEVALUE("9/30/20"&amp;RIGHT(BV$1,2)))),
IF(AND($T929&gt;=DATEVALUE("10/1/20"&amp;RIGHT(BU$1,2)),$U929&lt;=DATEVALUE("9/30/20"&amp;RIGHT(BV$1,2))),NETWORKDAYS($T929,$U929,Holidays!$J$3:$J$937),
IF(AND($T929&lt;DATEVALUE("10/1/20"&amp;RIGHT(BU$1,2)),$U929&lt;=DATEVALUE("9/30/20"&amp;RIGHT(BV$1,2))),NETWORKDAYS(DATEVALUE("10/1/20"&amp;RIGHT(BU$1,2)),$U929,Holidays!$J$3:$J$937),
IF($T929&lt;DATEVALUE("10/1/20"&amp;RIGHT(BU$1,2)),NETWORKDAYS(DATEVALUE("10/1/20"&amp;RIGHT(BU$1,2)),DATEVALUE("9/30/20"&amp;RIGHT(BV$1,2)),Holidays!$J$3:$J$937),
IF($T929&gt;=DATEVALUE("10/1/20"&amp;RIGHT(BU$1,2)),NETWORKDAYS($T929,DATEVALUE("9/30/20"&amp;RIGHT(BV$1,2)),Holidays!$J$3:$J$937),"")))),"")/(NETWORKDAYS($T929,$U929,Holidays!$J$3:$J$937)),0))</f>
        <v/>
      </c>
      <c r="BW929" s="87" t="str">
        <f>IF($Q929="","",IFERROR(IF(OR(AND($T929&gt;=DATEVALUE("10/1/20"&amp;RIGHT(BV$1,2)),$T929&lt;=DATEVALUE("9/30/20"&amp;RIGHT(BW$1,2))),AND($U929&gt;=DATEVALUE("10/1/20"&amp;RIGHT(BV$1,2)),$U929&lt;=DATEVALUE("9/30/20"&amp;RIGHT(BW$1,2))),AND($T929&lt;=DATEVALUE("10/1/20"&amp;RIGHT(BV$1,2)),$U929&gt;=DATEVALUE("9/30/20"&amp;RIGHT(BW$1,2)))),
IF(AND($T929&gt;=DATEVALUE("10/1/20"&amp;RIGHT(BV$1,2)),$U929&lt;=DATEVALUE("9/30/20"&amp;RIGHT(BW$1,2))),NETWORKDAYS($T929,$U929,Holidays!$J$3:$J$937),
IF(AND($T929&lt;DATEVALUE("10/1/20"&amp;RIGHT(BV$1,2)),$U929&lt;=DATEVALUE("9/30/20"&amp;RIGHT(BW$1,2))),NETWORKDAYS(DATEVALUE("10/1/20"&amp;RIGHT(BV$1,2)),$U929,Holidays!$J$3:$J$937),
IF($T929&lt;DATEVALUE("10/1/20"&amp;RIGHT(BV$1,2)),NETWORKDAYS(DATEVALUE("10/1/20"&amp;RIGHT(BV$1,2)),DATEVALUE("9/30/20"&amp;RIGHT(BW$1,2)),Holidays!$J$3:$J$937),
IF($T929&gt;=DATEVALUE("10/1/20"&amp;RIGHT(BV$1,2)),NETWORKDAYS($T929,DATEVALUE("9/30/20"&amp;RIGHT(BW$1,2)),Holidays!$J$3:$J$937),"")))),"")/(NETWORKDAYS($T929,$U929,Holidays!$J$3:$J$937)),0))</f>
        <v/>
      </c>
      <c r="BX929" s="87" t="str">
        <f>IF($Q929="","",IFERROR(IF(OR(AND($T929&gt;=DATEVALUE("10/1/20"&amp;RIGHT(BW$1,2)),$T929&lt;=DATEVALUE("9/30/20"&amp;RIGHT(BX$1,2))),AND($U929&gt;=DATEVALUE("10/1/20"&amp;RIGHT(BW$1,2)),$U929&lt;=DATEVALUE("9/30/20"&amp;RIGHT(BX$1,2))),AND($T929&lt;=DATEVALUE("10/1/20"&amp;RIGHT(BW$1,2)),$U929&gt;=DATEVALUE("9/30/20"&amp;RIGHT(BX$1,2)))),
IF(AND($T929&gt;=DATEVALUE("10/1/20"&amp;RIGHT(BW$1,2)),$U929&lt;=DATEVALUE("9/30/20"&amp;RIGHT(BX$1,2))),NETWORKDAYS($T929,$U929,Holidays!$J$3:$J$937),
IF(AND($T929&lt;DATEVALUE("10/1/20"&amp;RIGHT(BW$1,2)),$U929&lt;=DATEVALUE("9/30/20"&amp;RIGHT(BX$1,2))),NETWORKDAYS(DATEVALUE("10/1/20"&amp;RIGHT(BW$1,2)),$U929,Holidays!$J$3:$J$937),
IF($T929&lt;DATEVALUE("10/1/20"&amp;RIGHT(BW$1,2)),NETWORKDAYS(DATEVALUE("10/1/20"&amp;RIGHT(BW$1,2)),DATEVALUE("9/30/20"&amp;RIGHT(BX$1,2)),Holidays!$J$3:$J$937),
IF($T929&gt;=DATEVALUE("10/1/20"&amp;RIGHT(BW$1,2)),NETWORKDAYS($T929,DATEVALUE("9/30/20"&amp;RIGHT(BX$1,2)),Holidays!$J$3:$J$937),"")))),"")/(NETWORKDAYS($T929,$U929,Holidays!$J$3:$J$937)),0))</f>
        <v/>
      </c>
      <c r="BY929" s="87" t="str">
        <f>IF($Q929="","",IFERROR(IF(OR(AND($T929&gt;=DATEVALUE("10/1/20"&amp;RIGHT(BX$1,2)),$T929&lt;=DATEVALUE("9/30/20"&amp;RIGHT(BY$1,2))),AND($U929&gt;=DATEVALUE("10/1/20"&amp;RIGHT(BX$1,2)),$U929&lt;=DATEVALUE("9/30/20"&amp;RIGHT(BY$1,2))),AND($T929&lt;=DATEVALUE("10/1/20"&amp;RIGHT(BX$1,2)),$U929&gt;=DATEVALUE("9/30/20"&amp;RIGHT(BY$1,2)))),
IF(AND($T929&gt;=DATEVALUE("10/1/20"&amp;RIGHT(BX$1,2)),$U929&lt;=DATEVALUE("9/30/20"&amp;RIGHT(BY$1,2))),NETWORKDAYS($T929,$U929,Holidays!$J$3:$J$937),
IF(AND($T929&lt;DATEVALUE("10/1/20"&amp;RIGHT(BX$1,2)),$U929&lt;=DATEVALUE("9/30/20"&amp;RIGHT(BY$1,2))),NETWORKDAYS(DATEVALUE("10/1/20"&amp;RIGHT(BX$1,2)),$U929,Holidays!$J$3:$J$937),
IF($T929&lt;DATEVALUE("10/1/20"&amp;RIGHT(BX$1,2)),NETWORKDAYS(DATEVALUE("10/1/20"&amp;RIGHT(BX$1,2)),DATEVALUE("9/30/20"&amp;RIGHT(BY$1,2)),Holidays!$J$3:$J$937),
IF($T929&gt;=DATEVALUE("10/1/20"&amp;RIGHT(BX$1,2)),NETWORKDAYS($T929,DATEVALUE("9/30/20"&amp;RIGHT(BY$1,2)),Holidays!$J$3:$J$937),"")))),"")/(NETWORKDAYS($T929,$U929,Holidays!$J$3:$J$937)),0))</f>
        <v/>
      </c>
      <c r="BZ929" s="87" t="str">
        <f>IF($Q929="","",IFERROR(IF(OR(AND($T929&gt;=DATEVALUE("10/1/20"&amp;RIGHT(BY$1,2)),$T929&lt;=DATEVALUE("9/30/20"&amp;RIGHT(BZ$1,2))),AND($U929&gt;=DATEVALUE("10/1/20"&amp;RIGHT(BY$1,2)),$U929&lt;=DATEVALUE("9/30/20"&amp;RIGHT(BZ$1,2))),AND($T929&lt;=DATEVALUE("10/1/20"&amp;RIGHT(BY$1,2)),$U929&gt;=DATEVALUE("9/30/20"&amp;RIGHT(BZ$1,2)))),
IF(AND($T929&gt;=DATEVALUE("10/1/20"&amp;RIGHT(BY$1,2)),$U929&lt;=DATEVALUE("9/30/20"&amp;RIGHT(BZ$1,2))),NETWORKDAYS($T929,$U929,Holidays!$J$3:$J$937),
IF(AND($T929&lt;DATEVALUE("10/1/20"&amp;RIGHT(BY$1,2)),$U929&lt;=DATEVALUE("9/30/20"&amp;RIGHT(BZ$1,2))),NETWORKDAYS(DATEVALUE("10/1/20"&amp;RIGHT(BY$1,2)),$U929,Holidays!$J$3:$J$937),
IF($T929&lt;DATEVALUE("10/1/20"&amp;RIGHT(BY$1,2)),NETWORKDAYS(DATEVALUE("10/1/20"&amp;RIGHT(BY$1,2)),DATEVALUE("9/30/20"&amp;RIGHT(BZ$1,2)),Holidays!$J$3:$J$937),
IF($T929&gt;=DATEVALUE("10/1/20"&amp;RIGHT(BY$1,2)),NETWORKDAYS($T929,DATEVALUE("9/30/20"&amp;RIGHT(BZ$1,2)),Holidays!$J$3:$J$937),"")))),"")/(NETWORKDAYS($T929,$U929,Holidays!$J$3:$J$937)),0))</f>
        <v/>
      </c>
      <c r="CA929" s="87" t="str">
        <f>IF($Q929="","",IFERROR(IF(OR(AND($T929&gt;=DATEVALUE("10/1/20"&amp;RIGHT(BZ$1,2)),$T929&lt;=DATEVALUE("9/30/20"&amp;RIGHT(CA$1,2))),AND($U929&gt;=DATEVALUE("10/1/20"&amp;RIGHT(BZ$1,2)),$U929&lt;=DATEVALUE("9/30/20"&amp;RIGHT(CA$1,2))),AND($T929&lt;=DATEVALUE("10/1/20"&amp;RIGHT(BZ$1,2)),$U929&gt;=DATEVALUE("9/30/20"&amp;RIGHT(CA$1,2)))),
IF(AND($T929&gt;=DATEVALUE("10/1/20"&amp;RIGHT(BZ$1,2)),$U929&lt;=DATEVALUE("9/30/20"&amp;RIGHT(CA$1,2))),NETWORKDAYS($T929,$U929,Holidays!$J$3:$J$937),
IF(AND($T929&lt;DATEVALUE("10/1/20"&amp;RIGHT(BZ$1,2)),$U929&lt;=DATEVALUE("9/30/20"&amp;RIGHT(CA$1,2))),NETWORKDAYS(DATEVALUE("10/1/20"&amp;RIGHT(BZ$1,2)),$U929,Holidays!$J$3:$J$937),
IF($T929&lt;DATEVALUE("10/1/20"&amp;RIGHT(BZ$1,2)),NETWORKDAYS(DATEVALUE("10/1/20"&amp;RIGHT(BZ$1,2)),DATEVALUE("9/30/20"&amp;RIGHT(CA$1,2)),Holidays!$J$3:$J$937),
IF($T929&gt;=DATEVALUE("10/1/20"&amp;RIGHT(BZ$1,2)),NETWORKDAYS($T929,DATEVALUE("9/30/20"&amp;RIGHT(CA$1,2)),Holidays!$J$3:$J$937),"")))),"")/(NETWORKDAYS($T929,$U929,Holidays!$J$3:$J$937)),0))</f>
        <v/>
      </c>
      <c r="CB929" s="87" t="str">
        <f>IF($Q929="","",IFERROR(IF(OR(AND($T929&gt;=DATEVALUE("10/1/20"&amp;RIGHT(CA$1,2)),$T929&lt;=DATEVALUE("9/30/20"&amp;RIGHT(CB$1,2))),AND($U929&gt;=DATEVALUE("10/1/20"&amp;RIGHT(CA$1,2)),$U929&lt;=DATEVALUE("9/30/20"&amp;RIGHT(CB$1,2))),AND($T929&lt;=DATEVALUE("10/1/20"&amp;RIGHT(CA$1,2)),$U929&gt;=DATEVALUE("9/30/20"&amp;RIGHT(CB$1,2)))),
IF(AND($T929&gt;=DATEVALUE("10/1/20"&amp;RIGHT(CA$1,2)),$U929&lt;=DATEVALUE("9/30/20"&amp;RIGHT(CB$1,2))),NETWORKDAYS($T929,$U929,Holidays!$J$3:$J$937),
IF(AND($T929&lt;DATEVALUE("10/1/20"&amp;RIGHT(CA$1,2)),$U929&lt;=DATEVALUE("9/30/20"&amp;RIGHT(CB$1,2))),NETWORKDAYS(DATEVALUE("10/1/20"&amp;RIGHT(CA$1,2)),$U929,Holidays!$J$3:$J$937),
IF($T929&lt;DATEVALUE("10/1/20"&amp;RIGHT(CA$1,2)),NETWORKDAYS(DATEVALUE("10/1/20"&amp;RIGHT(CA$1,2)),DATEVALUE("9/30/20"&amp;RIGHT(CB$1,2)),Holidays!$J$3:$J$937),
IF($T929&gt;=DATEVALUE("10/1/20"&amp;RIGHT(CA$1,2)),NETWORKDAYS($T929,DATEVALUE("9/30/20"&amp;RIGHT(CB$1,2)),Holidays!$J$3:$J$937),"")))),"")/(NETWORKDAYS($T929,$U929,Holidays!$J$3:$J$937)),0))</f>
        <v/>
      </c>
    </row>
    <row r="930" spans="1:80">
      <c r="A930" s="97"/>
      <c r="B930" s="98" t="str">
        <f ca="1">IF(NOT($A930=""),OFFSET('WBS Reference &amp; User Procedure'!$A$1,MATCH($A930,'WBS Reference &amp; User Procedure'!$A:$A,0)-1,1),"")</f>
        <v/>
      </c>
      <c r="D930" s="97"/>
      <c r="T930" s="104" t="str">
        <f>IF(NOT(Q930=""),IF(NOT($S930=""),$S930,#REF!),"")</f>
        <v/>
      </c>
      <c r="U930" s="104" t="str">
        <f>IF(NOT(Q930=""),WORKDAY(T930,Q930,Holidays!$J$3:$J$937),"")</f>
        <v/>
      </c>
      <c r="V930" s="104"/>
      <c r="W930" s="104"/>
      <c r="X930" s="101" t="str">
        <f t="shared" si="197"/>
        <v/>
      </c>
      <c r="AL930" s="87" t="str">
        <f t="shared" ca="1" si="208"/>
        <v/>
      </c>
      <c r="AN930" s="87" t="str">
        <f t="shared" ca="1" si="209"/>
        <v/>
      </c>
      <c r="AO930" s="87" t="str">
        <f t="shared" ca="1" si="209"/>
        <v/>
      </c>
      <c r="AP930" s="87" t="str">
        <f t="shared" ca="1" si="209"/>
        <v/>
      </c>
      <c r="AQ930" s="87" t="str">
        <f t="shared" ca="1" si="209"/>
        <v/>
      </c>
      <c r="AR930" s="87" t="str">
        <f t="shared" ca="1" si="209"/>
        <v/>
      </c>
      <c r="AS930" s="87" t="str">
        <f t="shared" ca="1" si="209"/>
        <v/>
      </c>
      <c r="AT930" s="87" t="str">
        <f t="shared" ca="1" si="209"/>
        <v/>
      </c>
      <c r="AU930" s="87" t="str">
        <f t="shared" ca="1" si="209"/>
        <v/>
      </c>
      <c r="AV930" s="87" t="str">
        <f t="shared" ca="1" si="209"/>
        <v/>
      </c>
      <c r="AW930" s="87" t="str">
        <f t="shared" ca="1" si="209"/>
        <v/>
      </c>
      <c r="AX930" s="87" t="str">
        <f t="shared" ca="1" si="210"/>
        <v/>
      </c>
      <c r="AY930" s="87" t="str">
        <f t="shared" ca="1" si="210"/>
        <v/>
      </c>
      <c r="AZ930" s="87" t="str">
        <f t="shared" ca="1" si="210"/>
        <v/>
      </c>
      <c r="BA930" s="87" t="str">
        <f t="shared" ca="1" si="210"/>
        <v/>
      </c>
      <c r="BB930" s="87" t="str">
        <f t="shared" ca="1" si="210"/>
        <v/>
      </c>
      <c r="BC930" s="87" t="str">
        <f t="shared" ca="1" si="210"/>
        <v/>
      </c>
      <c r="BD930" s="87" t="str">
        <f t="shared" ca="1" si="210"/>
        <v/>
      </c>
      <c r="BE930" s="87" t="str">
        <f t="shared" ca="1" si="210"/>
        <v/>
      </c>
      <c r="BF930" s="87" t="str">
        <f t="shared" ca="1" si="210"/>
        <v/>
      </c>
      <c r="BG930" s="87" t="str">
        <f t="shared" ca="1" si="210"/>
        <v/>
      </c>
      <c r="BI930" s="87" t="str">
        <f>IF($Q930="","",IFERROR(IF(OR(AND($T930&gt;=DATEVALUE("10/1/20"&amp;RIGHT(BH$1,2)),$T930&lt;=DATEVALUE("9/30/20"&amp;RIGHT(BI$1,2))),AND($U930&gt;=DATEVALUE("10/1/20"&amp;RIGHT(BH$1,2)),$U930&lt;=DATEVALUE("9/30/20"&amp;RIGHT(BI$1,2))),AND($T930&lt;=DATEVALUE("10/1/20"&amp;RIGHT(BH$1,2)),$U930&gt;=DATEVALUE("9/30/20"&amp;RIGHT(BI$1,2)))),
IF(AND($T930&gt;=DATEVALUE("10/1/20"&amp;RIGHT(BH$1,2)),$U930&lt;=DATEVALUE("9/30/20"&amp;RIGHT(BI$1,2))),NETWORKDAYS($T930,$U930,Holidays!$J$3:$J$937),
IF(AND($T930&lt;DATEVALUE("10/1/20"&amp;RIGHT(BH$1,2)),$U930&lt;=DATEVALUE("9/30/20"&amp;RIGHT(BI$1,2))),NETWORKDAYS(DATEVALUE("10/1/20"&amp;RIGHT(BH$1,2)),$U930,Holidays!$J$3:$J$937),
IF($T930&lt;DATEVALUE("10/1/20"&amp;RIGHT(BH$1,2)),NETWORKDAYS(DATEVALUE("10/1/20"&amp;RIGHT(BH$1,2)),DATEVALUE("9/30/20"&amp;RIGHT(BI$1,2)),Holidays!$J$3:$J$937),
IF($T930&gt;=DATEVALUE("10/1/20"&amp;RIGHT(BH$1,2)),NETWORKDAYS($T930,DATEVALUE("9/30/20"&amp;RIGHT(BI$1,2)),Holidays!$J$3:$J$937),"")))),"")/(NETWORKDAYS($T930,$U930,Holidays!$J$3:$J$937)),0))</f>
        <v/>
      </c>
      <c r="BJ930" s="87" t="str">
        <f>IF($Q930="","",IFERROR(IF(OR(AND($T930&gt;=DATEVALUE("10/1/20"&amp;RIGHT(BI$1,2)),$T930&lt;=DATEVALUE("9/30/20"&amp;RIGHT(BJ$1,2))),AND($U930&gt;=DATEVALUE("10/1/20"&amp;RIGHT(BI$1,2)),$U930&lt;=DATEVALUE("9/30/20"&amp;RIGHT(BJ$1,2))),AND($T930&lt;=DATEVALUE("10/1/20"&amp;RIGHT(BI$1,2)),$U930&gt;=DATEVALUE("9/30/20"&amp;RIGHT(BJ$1,2)))),
IF(AND($T930&gt;=DATEVALUE("10/1/20"&amp;RIGHT(BI$1,2)),$U930&lt;=DATEVALUE("9/30/20"&amp;RIGHT(BJ$1,2))),NETWORKDAYS($T930,$U930,Holidays!$J$3:$J$937),
IF(AND($T930&lt;DATEVALUE("10/1/20"&amp;RIGHT(BI$1,2)),$U930&lt;=DATEVALUE("9/30/20"&amp;RIGHT(BJ$1,2))),NETWORKDAYS(DATEVALUE("10/1/20"&amp;RIGHT(BI$1,2)),$U930,Holidays!$J$3:$J$937),
IF($T930&lt;DATEVALUE("10/1/20"&amp;RIGHT(BI$1,2)),NETWORKDAYS(DATEVALUE("10/1/20"&amp;RIGHT(BI$1,2)),DATEVALUE("9/30/20"&amp;RIGHT(BJ$1,2)),Holidays!$J$3:$J$937),
IF($T930&gt;=DATEVALUE("10/1/20"&amp;RIGHT(BI$1,2)),NETWORKDAYS($T930,DATEVALUE("9/30/20"&amp;RIGHT(BJ$1,2)),Holidays!$J$3:$J$937),"")))),"")/(NETWORKDAYS($T930,$U930,Holidays!$J$3:$J$937)),0))</f>
        <v/>
      </c>
      <c r="BK930" s="87" t="str">
        <f>IF($Q930="","",IFERROR(IF(OR(AND($T930&gt;=DATEVALUE("10/1/20"&amp;RIGHT(BJ$1,2)),$T930&lt;=DATEVALUE("9/30/20"&amp;RIGHT(BK$1,2))),AND($U930&gt;=DATEVALUE("10/1/20"&amp;RIGHT(BJ$1,2)),$U930&lt;=DATEVALUE("9/30/20"&amp;RIGHT(BK$1,2))),AND($T930&lt;=DATEVALUE("10/1/20"&amp;RIGHT(BJ$1,2)),$U930&gt;=DATEVALUE("9/30/20"&amp;RIGHT(BK$1,2)))),
IF(AND($T930&gt;=DATEVALUE("10/1/20"&amp;RIGHT(BJ$1,2)),$U930&lt;=DATEVALUE("9/30/20"&amp;RIGHT(BK$1,2))),NETWORKDAYS($T930,$U930,Holidays!$J$3:$J$937),
IF(AND($T930&lt;DATEVALUE("10/1/20"&amp;RIGHT(BJ$1,2)),$U930&lt;=DATEVALUE("9/30/20"&amp;RIGHT(BK$1,2))),NETWORKDAYS(DATEVALUE("10/1/20"&amp;RIGHT(BJ$1,2)),$U930,Holidays!$J$3:$J$937),
IF($T930&lt;DATEVALUE("10/1/20"&amp;RIGHT(BJ$1,2)),NETWORKDAYS(DATEVALUE("10/1/20"&amp;RIGHT(BJ$1,2)),DATEVALUE("9/30/20"&amp;RIGHT(BK$1,2)),Holidays!$J$3:$J$937),
IF($T930&gt;=DATEVALUE("10/1/20"&amp;RIGHT(BJ$1,2)),NETWORKDAYS($T930,DATEVALUE("9/30/20"&amp;RIGHT(BK$1,2)),Holidays!$J$3:$J$937),"")))),"")/(NETWORKDAYS($T930,$U930,Holidays!$J$3:$J$937)),0))</f>
        <v/>
      </c>
      <c r="BL930" s="87" t="str">
        <f>IF($Q930="","",IFERROR(IF(OR(AND($T930&gt;=DATEVALUE("10/1/20"&amp;RIGHT(BK$1,2)),$T930&lt;=DATEVALUE("9/30/20"&amp;RIGHT(BL$1,2))),AND($U930&gt;=DATEVALUE("10/1/20"&amp;RIGHT(BK$1,2)),$U930&lt;=DATEVALUE("9/30/20"&amp;RIGHT(BL$1,2))),AND($T930&lt;=DATEVALUE("10/1/20"&amp;RIGHT(BK$1,2)),$U930&gt;=DATEVALUE("9/30/20"&amp;RIGHT(BL$1,2)))),
IF(AND($T930&gt;=DATEVALUE("10/1/20"&amp;RIGHT(BK$1,2)),$U930&lt;=DATEVALUE("9/30/20"&amp;RIGHT(BL$1,2))),NETWORKDAYS($T930,$U930,Holidays!$J$3:$J$937),
IF(AND($T930&lt;DATEVALUE("10/1/20"&amp;RIGHT(BK$1,2)),$U930&lt;=DATEVALUE("9/30/20"&amp;RIGHT(BL$1,2))),NETWORKDAYS(DATEVALUE("10/1/20"&amp;RIGHT(BK$1,2)),$U930,Holidays!$J$3:$J$937),
IF($T930&lt;DATEVALUE("10/1/20"&amp;RIGHT(BK$1,2)),NETWORKDAYS(DATEVALUE("10/1/20"&amp;RIGHT(BK$1,2)),DATEVALUE("9/30/20"&amp;RIGHT(BL$1,2)),Holidays!$J$3:$J$937),
IF($T930&gt;=DATEVALUE("10/1/20"&amp;RIGHT(BK$1,2)),NETWORKDAYS($T930,DATEVALUE("9/30/20"&amp;RIGHT(BL$1,2)),Holidays!$J$3:$J$937),"")))),"")/(NETWORKDAYS($T930,$U930,Holidays!$J$3:$J$937)),0))</f>
        <v/>
      </c>
      <c r="BM930" s="87" t="str">
        <f>IF($Q930="","",IFERROR(IF(OR(AND($T930&gt;=DATEVALUE("10/1/20"&amp;RIGHT(BL$1,2)),$T930&lt;=DATEVALUE("9/30/20"&amp;RIGHT(BM$1,2))),AND($U930&gt;=DATEVALUE("10/1/20"&amp;RIGHT(BL$1,2)),$U930&lt;=DATEVALUE("9/30/20"&amp;RIGHT(BM$1,2))),AND($T930&lt;=DATEVALUE("10/1/20"&amp;RIGHT(BL$1,2)),$U930&gt;=DATEVALUE("9/30/20"&amp;RIGHT(BM$1,2)))),
IF(AND($T930&gt;=DATEVALUE("10/1/20"&amp;RIGHT(BL$1,2)),$U930&lt;=DATEVALUE("9/30/20"&amp;RIGHT(BM$1,2))),NETWORKDAYS($T930,$U930,Holidays!$J$3:$J$937),
IF(AND($T930&lt;DATEVALUE("10/1/20"&amp;RIGHT(BL$1,2)),$U930&lt;=DATEVALUE("9/30/20"&amp;RIGHT(BM$1,2))),NETWORKDAYS(DATEVALUE("10/1/20"&amp;RIGHT(BL$1,2)),$U930,Holidays!$J$3:$J$937),
IF($T930&lt;DATEVALUE("10/1/20"&amp;RIGHT(BL$1,2)),NETWORKDAYS(DATEVALUE("10/1/20"&amp;RIGHT(BL$1,2)),DATEVALUE("9/30/20"&amp;RIGHT(BM$1,2)),Holidays!$J$3:$J$937),
IF($T930&gt;=DATEVALUE("10/1/20"&amp;RIGHT(BL$1,2)),NETWORKDAYS($T930,DATEVALUE("9/30/20"&amp;RIGHT(BM$1,2)),Holidays!$J$3:$J$937),"")))),"")/(NETWORKDAYS($T930,$U930,Holidays!$J$3:$J$937)),0))</f>
        <v/>
      </c>
      <c r="BN930" s="87" t="str">
        <f>IF($Q930="","",IFERROR(IF(OR(AND($T930&gt;=DATEVALUE("10/1/20"&amp;RIGHT(BM$1,2)),$T930&lt;=DATEVALUE("9/30/20"&amp;RIGHT(BN$1,2))),AND($U930&gt;=DATEVALUE("10/1/20"&amp;RIGHT(BM$1,2)),$U930&lt;=DATEVALUE("9/30/20"&amp;RIGHT(BN$1,2))),AND($T930&lt;=DATEVALUE("10/1/20"&amp;RIGHT(BM$1,2)),$U930&gt;=DATEVALUE("9/30/20"&amp;RIGHT(BN$1,2)))),
IF(AND($T930&gt;=DATEVALUE("10/1/20"&amp;RIGHT(BM$1,2)),$U930&lt;=DATEVALUE("9/30/20"&amp;RIGHT(BN$1,2))),NETWORKDAYS($T930,$U930,Holidays!$J$3:$J$937),
IF(AND($T930&lt;DATEVALUE("10/1/20"&amp;RIGHT(BM$1,2)),$U930&lt;=DATEVALUE("9/30/20"&amp;RIGHT(BN$1,2))),NETWORKDAYS(DATEVALUE("10/1/20"&amp;RIGHT(BM$1,2)),$U930,Holidays!$J$3:$J$937),
IF($T930&lt;DATEVALUE("10/1/20"&amp;RIGHT(BM$1,2)),NETWORKDAYS(DATEVALUE("10/1/20"&amp;RIGHT(BM$1,2)),DATEVALUE("9/30/20"&amp;RIGHT(BN$1,2)),Holidays!$J$3:$J$937),
IF($T930&gt;=DATEVALUE("10/1/20"&amp;RIGHT(BM$1,2)),NETWORKDAYS($T930,DATEVALUE("9/30/20"&amp;RIGHT(BN$1,2)),Holidays!$J$3:$J$937),"")))),"")/(NETWORKDAYS($T930,$U930,Holidays!$J$3:$J$937)),0))</f>
        <v/>
      </c>
      <c r="BO930" s="87" t="str">
        <f>IF($Q930="","",IFERROR(IF(OR(AND($T930&gt;=DATEVALUE("10/1/20"&amp;RIGHT(BN$1,2)),$T930&lt;=DATEVALUE("9/30/20"&amp;RIGHT(BO$1,2))),AND($U930&gt;=DATEVALUE("10/1/20"&amp;RIGHT(BN$1,2)),$U930&lt;=DATEVALUE("9/30/20"&amp;RIGHT(BO$1,2))),AND($T930&lt;=DATEVALUE("10/1/20"&amp;RIGHT(BN$1,2)),$U930&gt;=DATEVALUE("9/30/20"&amp;RIGHT(BO$1,2)))),
IF(AND($T930&gt;=DATEVALUE("10/1/20"&amp;RIGHT(BN$1,2)),$U930&lt;=DATEVALUE("9/30/20"&amp;RIGHT(BO$1,2))),NETWORKDAYS($T930,$U930,Holidays!$J$3:$J$937),
IF(AND($T930&lt;DATEVALUE("10/1/20"&amp;RIGHT(BN$1,2)),$U930&lt;=DATEVALUE("9/30/20"&amp;RIGHT(BO$1,2))),NETWORKDAYS(DATEVALUE("10/1/20"&amp;RIGHT(BN$1,2)),$U930,Holidays!$J$3:$J$937),
IF($T930&lt;DATEVALUE("10/1/20"&amp;RIGHT(BN$1,2)),NETWORKDAYS(DATEVALUE("10/1/20"&amp;RIGHT(BN$1,2)),DATEVALUE("9/30/20"&amp;RIGHT(BO$1,2)),Holidays!$J$3:$J$937),
IF($T930&gt;=DATEVALUE("10/1/20"&amp;RIGHT(BN$1,2)),NETWORKDAYS($T930,DATEVALUE("9/30/20"&amp;RIGHT(BO$1,2)),Holidays!$J$3:$J$937),"")))),"")/(NETWORKDAYS($T930,$U930,Holidays!$J$3:$J$937)),0))</f>
        <v/>
      </c>
      <c r="BP930" s="87" t="str">
        <f>IF($Q930="","",IFERROR(IF(OR(AND($T930&gt;=DATEVALUE("10/1/20"&amp;RIGHT(BO$1,2)),$T930&lt;=DATEVALUE("9/30/20"&amp;RIGHT(BP$1,2))),AND($U930&gt;=DATEVALUE("10/1/20"&amp;RIGHT(BO$1,2)),$U930&lt;=DATEVALUE("9/30/20"&amp;RIGHT(BP$1,2))),AND($T930&lt;=DATEVALUE("10/1/20"&amp;RIGHT(BO$1,2)),$U930&gt;=DATEVALUE("9/30/20"&amp;RIGHT(BP$1,2)))),
IF(AND($T930&gt;=DATEVALUE("10/1/20"&amp;RIGHT(BO$1,2)),$U930&lt;=DATEVALUE("9/30/20"&amp;RIGHT(BP$1,2))),NETWORKDAYS($T930,$U930,Holidays!$J$3:$J$937),
IF(AND($T930&lt;DATEVALUE("10/1/20"&amp;RIGHT(BO$1,2)),$U930&lt;=DATEVALUE("9/30/20"&amp;RIGHT(BP$1,2))),NETWORKDAYS(DATEVALUE("10/1/20"&amp;RIGHT(BO$1,2)),$U930,Holidays!$J$3:$J$937),
IF($T930&lt;DATEVALUE("10/1/20"&amp;RIGHT(BO$1,2)),NETWORKDAYS(DATEVALUE("10/1/20"&amp;RIGHT(BO$1,2)),DATEVALUE("9/30/20"&amp;RIGHT(BP$1,2)),Holidays!$J$3:$J$937),
IF($T930&gt;=DATEVALUE("10/1/20"&amp;RIGHT(BO$1,2)),NETWORKDAYS($T930,DATEVALUE("9/30/20"&amp;RIGHT(BP$1,2)),Holidays!$J$3:$J$937),"")))),"")/(NETWORKDAYS($T930,$U930,Holidays!$J$3:$J$937)),0))</f>
        <v/>
      </c>
      <c r="BQ930" s="87" t="str">
        <f>IF($Q930="","",IFERROR(IF(OR(AND($T930&gt;=DATEVALUE("10/1/20"&amp;RIGHT(BP$1,2)),$T930&lt;=DATEVALUE("9/30/20"&amp;RIGHT(BQ$1,2))),AND($U930&gt;=DATEVALUE("10/1/20"&amp;RIGHT(BP$1,2)),$U930&lt;=DATEVALUE("9/30/20"&amp;RIGHT(BQ$1,2))),AND($T930&lt;=DATEVALUE("10/1/20"&amp;RIGHT(BP$1,2)),$U930&gt;=DATEVALUE("9/30/20"&amp;RIGHT(BQ$1,2)))),
IF(AND($T930&gt;=DATEVALUE("10/1/20"&amp;RIGHT(BP$1,2)),$U930&lt;=DATEVALUE("9/30/20"&amp;RIGHT(BQ$1,2))),NETWORKDAYS($T930,$U930,Holidays!$J$3:$J$937),
IF(AND($T930&lt;DATEVALUE("10/1/20"&amp;RIGHT(BP$1,2)),$U930&lt;=DATEVALUE("9/30/20"&amp;RIGHT(BQ$1,2))),NETWORKDAYS(DATEVALUE("10/1/20"&amp;RIGHT(BP$1,2)),$U930,Holidays!$J$3:$J$937),
IF($T930&lt;DATEVALUE("10/1/20"&amp;RIGHT(BP$1,2)),NETWORKDAYS(DATEVALUE("10/1/20"&amp;RIGHT(BP$1,2)),DATEVALUE("9/30/20"&amp;RIGHT(BQ$1,2)),Holidays!$J$3:$J$937),
IF($T930&gt;=DATEVALUE("10/1/20"&amp;RIGHT(BP$1,2)),NETWORKDAYS($T930,DATEVALUE("9/30/20"&amp;RIGHT(BQ$1,2)),Holidays!$J$3:$J$937),"")))),"")/(NETWORKDAYS($T930,$U930,Holidays!$J$3:$J$937)),0))</f>
        <v/>
      </c>
      <c r="BR930" s="87" t="str">
        <f>IF($Q930="","",IFERROR(IF(OR(AND($T930&gt;=DATEVALUE("10/1/20"&amp;RIGHT(BQ$1,2)),$T930&lt;=DATEVALUE("9/30/20"&amp;RIGHT(BR$1,2))),AND($U930&gt;=DATEVALUE("10/1/20"&amp;RIGHT(BQ$1,2)),$U930&lt;=DATEVALUE("9/30/20"&amp;RIGHT(BR$1,2))),AND($T930&lt;=DATEVALUE("10/1/20"&amp;RIGHT(BQ$1,2)),$U930&gt;=DATEVALUE("9/30/20"&amp;RIGHT(BR$1,2)))),
IF(AND($T930&gt;=DATEVALUE("10/1/20"&amp;RIGHT(BQ$1,2)),$U930&lt;=DATEVALUE("9/30/20"&amp;RIGHT(BR$1,2))),NETWORKDAYS($T930,$U930,Holidays!$J$3:$J$937),
IF(AND($T930&lt;DATEVALUE("10/1/20"&amp;RIGHT(BQ$1,2)),$U930&lt;=DATEVALUE("9/30/20"&amp;RIGHT(BR$1,2))),NETWORKDAYS(DATEVALUE("10/1/20"&amp;RIGHT(BQ$1,2)),$U930,Holidays!$J$3:$J$937),
IF($T930&lt;DATEVALUE("10/1/20"&amp;RIGHT(BQ$1,2)),NETWORKDAYS(DATEVALUE("10/1/20"&amp;RIGHT(BQ$1,2)),DATEVALUE("9/30/20"&amp;RIGHT(BR$1,2)),Holidays!$J$3:$J$937),
IF($T930&gt;=DATEVALUE("10/1/20"&amp;RIGHT(BQ$1,2)),NETWORKDAYS($T930,DATEVALUE("9/30/20"&amp;RIGHT(BR$1,2)),Holidays!$J$3:$J$937),"")))),"")/(NETWORKDAYS($T930,$U930,Holidays!$J$3:$J$937)),0))</f>
        <v/>
      </c>
      <c r="BS930" s="87" t="str">
        <f>IF($Q930="","",IFERROR(IF(OR(AND($T930&gt;=DATEVALUE("10/1/20"&amp;RIGHT(BR$1,2)),$T930&lt;=DATEVALUE("9/30/20"&amp;RIGHT(BS$1,2))),AND($U930&gt;=DATEVALUE("10/1/20"&amp;RIGHT(BR$1,2)),$U930&lt;=DATEVALUE("9/30/20"&amp;RIGHT(BS$1,2))),AND($T930&lt;=DATEVALUE("10/1/20"&amp;RIGHT(BR$1,2)),$U930&gt;=DATEVALUE("9/30/20"&amp;RIGHT(BS$1,2)))),
IF(AND($T930&gt;=DATEVALUE("10/1/20"&amp;RIGHT(BR$1,2)),$U930&lt;=DATEVALUE("9/30/20"&amp;RIGHT(BS$1,2))),NETWORKDAYS($T930,$U930,Holidays!$J$3:$J$937),
IF(AND($T930&lt;DATEVALUE("10/1/20"&amp;RIGHT(BR$1,2)),$U930&lt;=DATEVALUE("9/30/20"&amp;RIGHT(BS$1,2))),NETWORKDAYS(DATEVALUE("10/1/20"&amp;RIGHT(BR$1,2)),$U930,Holidays!$J$3:$J$937),
IF($T930&lt;DATEVALUE("10/1/20"&amp;RIGHT(BR$1,2)),NETWORKDAYS(DATEVALUE("10/1/20"&amp;RIGHT(BR$1,2)),DATEVALUE("9/30/20"&amp;RIGHT(BS$1,2)),Holidays!$J$3:$J$937),
IF($T930&gt;=DATEVALUE("10/1/20"&amp;RIGHT(BR$1,2)),NETWORKDAYS($T930,DATEVALUE("9/30/20"&amp;RIGHT(BS$1,2)),Holidays!$J$3:$J$937),"")))),"")/(NETWORKDAYS($T930,$U930,Holidays!$J$3:$J$937)),0))</f>
        <v/>
      </c>
      <c r="BT930" s="87" t="str">
        <f>IF($Q930="","",IFERROR(IF(OR(AND($T930&gt;=DATEVALUE("10/1/20"&amp;RIGHT(BS$1,2)),$T930&lt;=DATEVALUE("9/30/20"&amp;RIGHT(BT$1,2))),AND($U930&gt;=DATEVALUE("10/1/20"&amp;RIGHT(BS$1,2)),$U930&lt;=DATEVALUE("9/30/20"&amp;RIGHT(BT$1,2))),AND($T930&lt;=DATEVALUE("10/1/20"&amp;RIGHT(BS$1,2)),$U930&gt;=DATEVALUE("9/30/20"&amp;RIGHT(BT$1,2)))),
IF(AND($T930&gt;=DATEVALUE("10/1/20"&amp;RIGHT(BS$1,2)),$U930&lt;=DATEVALUE("9/30/20"&amp;RIGHT(BT$1,2))),NETWORKDAYS($T930,$U930,Holidays!$J$3:$J$937),
IF(AND($T930&lt;DATEVALUE("10/1/20"&amp;RIGHT(BS$1,2)),$U930&lt;=DATEVALUE("9/30/20"&amp;RIGHT(BT$1,2))),NETWORKDAYS(DATEVALUE("10/1/20"&amp;RIGHT(BS$1,2)),$U930,Holidays!$J$3:$J$937),
IF($T930&lt;DATEVALUE("10/1/20"&amp;RIGHT(BS$1,2)),NETWORKDAYS(DATEVALUE("10/1/20"&amp;RIGHT(BS$1,2)),DATEVALUE("9/30/20"&amp;RIGHT(BT$1,2)),Holidays!$J$3:$J$937),
IF($T930&gt;=DATEVALUE("10/1/20"&amp;RIGHT(BS$1,2)),NETWORKDAYS($T930,DATEVALUE("9/30/20"&amp;RIGHT(BT$1,2)),Holidays!$J$3:$J$937),"")))),"")/(NETWORKDAYS($T930,$U930,Holidays!$J$3:$J$937)),0))</f>
        <v/>
      </c>
      <c r="BU930" s="87" t="str">
        <f>IF($Q930="","",IFERROR(IF(OR(AND($T930&gt;=DATEVALUE("10/1/20"&amp;RIGHT(BT$1,2)),$T930&lt;=DATEVALUE("9/30/20"&amp;RIGHT(BU$1,2))),AND($U930&gt;=DATEVALUE("10/1/20"&amp;RIGHT(BT$1,2)),$U930&lt;=DATEVALUE("9/30/20"&amp;RIGHT(BU$1,2))),AND($T930&lt;=DATEVALUE("10/1/20"&amp;RIGHT(BT$1,2)),$U930&gt;=DATEVALUE("9/30/20"&amp;RIGHT(BU$1,2)))),
IF(AND($T930&gt;=DATEVALUE("10/1/20"&amp;RIGHT(BT$1,2)),$U930&lt;=DATEVALUE("9/30/20"&amp;RIGHT(BU$1,2))),NETWORKDAYS($T930,$U930,Holidays!$J$3:$J$937),
IF(AND($T930&lt;DATEVALUE("10/1/20"&amp;RIGHT(BT$1,2)),$U930&lt;=DATEVALUE("9/30/20"&amp;RIGHT(BU$1,2))),NETWORKDAYS(DATEVALUE("10/1/20"&amp;RIGHT(BT$1,2)),$U930,Holidays!$J$3:$J$937),
IF($T930&lt;DATEVALUE("10/1/20"&amp;RIGHT(BT$1,2)),NETWORKDAYS(DATEVALUE("10/1/20"&amp;RIGHT(BT$1,2)),DATEVALUE("9/30/20"&amp;RIGHT(BU$1,2)),Holidays!$J$3:$J$937),
IF($T930&gt;=DATEVALUE("10/1/20"&amp;RIGHT(BT$1,2)),NETWORKDAYS($T930,DATEVALUE("9/30/20"&amp;RIGHT(BU$1,2)),Holidays!$J$3:$J$937),"")))),"")/(NETWORKDAYS($T930,$U930,Holidays!$J$3:$J$937)),0))</f>
        <v/>
      </c>
      <c r="BV930" s="87" t="str">
        <f>IF($Q930="","",IFERROR(IF(OR(AND($T930&gt;=DATEVALUE("10/1/20"&amp;RIGHT(BU$1,2)),$T930&lt;=DATEVALUE("9/30/20"&amp;RIGHT(BV$1,2))),AND($U930&gt;=DATEVALUE("10/1/20"&amp;RIGHT(BU$1,2)),$U930&lt;=DATEVALUE("9/30/20"&amp;RIGHT(BV$1,2))),AND($T930&lt;=DATEVALUE("10/1/20"&amp;RIGHT(BU$1,2)),$U930&gt;=DATEVALUE("9/30/20"&amp;RIGHT(BV$1,2)))),
IF(AND($T930&gt;=DATEVALUE("10/1/20"&amp;RIGHT(BU$1,2)),$U930&lt;=DATEVALUE("9/30/20"&amp;RIGHT(BV$1,2))),NETWORKDAYS($T930,$U930,Holidays!$J$3:$J$937),
IF(AND($T930&lt;DATEVALUE("10/1/20"&amp;RIGHT(BU$1,2)),$U930&lt;=DATEVALUE("9/30/20"&amp;RIGHT(BV$1,2))),NETWORKDAYS(DATEVALUE("10/1/20"&amp;RIGHT(BU$1,2)),$U930,Holidays!$J$3:$J$937),
IF($T930&lt;DATEVALUE("10/1/20"&amp;RIGHT(BU$1,2)),NETWORKDAYS(DATEVALUE("10/1/20"&amp;RIGHT(BU$1,2)),DATEVALUE("9/30/20"&amp;RIGHT(BV$1,2)),Holidays!$J$3:$J$937),
IF($T930&gt;=DATEVALUE("10/1/20"&amp;RIGHT(BU$1,2)),NETWORKDAYS($T930,DATEVALUE("9/30/20"&amp;RIGHT(BV$1,2)),Holidays!$J$3:$J$937),"")))),"")/(NETWORKDAYS($T930,$U930,Holidays!$J$3:$J$937)),0))</f>
        <v/>
      </c>
      <c r="BW930" s="87" t="str">
        <f>IF($Q930="","",IFERROR(IF(OR(AND($T930&gt;=DATEVALUE("10/1/20"&amp;RIGHT(BV$1,2)),$T930&lt;=DATEVALUE("9/30/20"&amp;RIGHT(BW$1,2))),AND($U930&gt;=DATEVALUE("10/1/20"&amp;RIGHT(BV$1,2)),$U930&lt;=DATEVALUE("9/30/20"&amp;RIGHT(BW$1,2))),AND($T930&lt;=DATEVALUE("10/1/20"&amp;RIGHT(BV$1,2)),$U930&gt;=DATEVALUE("9/30/20"&amp;RIGHT(BW$1,2)))),
IF(AND($T930&gt;=DATEVALUE("10/1/20"&amp;RIGHT(BV$1,2)),$U930&lt;=DATEVALUE("9/30/20"&amp;RIGHT(BW$1,2))),NETWORKDAYS($T930,$U930,Holidays!$J$3:$J$937),
IF(AND($T930&lt;DATEVALUE("10/1/20"&amp;RIGHT(BV$1,2)),$U930&lt;=DATEVALUE("9/30/20"&amp;RIGHT(BW$1,2))),NETWORKDAYS(DATEVALUE("10/1/20"&amp;RIGHT(BV$1,2)),$U930,Holidays!$J$3:$J$937),
IF($T930&lt;DATEVALUE("10/1/20"&amp;RIGHT(BV$1,2)),NETWORKDAYS(DATEVALUE("10/1/20"&amp;RIGHT(BV$1,2)),DATEVALUE("9/30/20"&amp;RIGHT(BW$1,2)),Holidays!$J$3:$J$937),
IF($T930&gt;=DATEVALUE("10/1/20"&amp;RIGHT(BV$1,2)),NETWORKDAYS($T930,DATEVALUE("9/30/20"&amp;RIGHT(BW$1,2)),Holidays!$J$3:$J$937),"")))),"")/(NETWORKDAYS($T930,$U930,Holidays!$J$3:$J$937)),0))</f>
        <v/>
      </c>
      <c r="BX930" s="87" t="str">
        <f>IF($Q930="","",IFERROR(IF(OR(AND($T930&gt;=DATEVALUE("10/1/20"&amp;RIGHT(BW$1,2)),$T930&lt;=DATEVALUE("9/30/20"&amp;RIGHT(BX$1,2))),AND($U930&gt;=DATEVALUE("10/1/20"&amp;RIGHT(BW$1,2)),$U930&lt;=DATEVALUE("9/30/20"&amp;RIGHT(BX$1,2))),AND($T930&lt;=DATEVALUE("10/1/20"&amp;RIGHT(BW$1,2)),$U930&gt;=DATEVALUE("9/30/20"&amp;RIGHT(BX$1,2)))),
IF(AND($T930&gt;=DATEVALUE("10/1/20"&amp;RIGHT(BW$1,2)),$U930&lt;=DATEVALUE("9/30/20"&amp;RIGHT(BX$1,2))),NETWORKDAYS($T930,$U930,Holidays!$J$3:$J$937),
IF(AND($T930&lt;DATEVALUE("10/1/20"&amp;RIGHT(BW$1,2)),$U930&lt;=DATEVALUE("9/30/20"&amp;RIGHT(BX$1,2))),NETWORKDAYS(DATEVALUE("10/1/20"&amp;RIGHT(BW$1,2)),$U930,Holidays!$J$3:$J$937),
IF($T930&lt;DATEVALUE("10/1/20"&amp;RIGHT(BW$1,2)),NETWORKDAYS(DATEVALUE("10/1/20"&amp;RIGHT(BW$1,2)),DATEVALUE("9/30/20"&amp;RIGHT(BX$1,2)),Holidays!$J$3:$J$937),
IF($T930&gt;=DATEVALUE("10/1/20"&amp;RIGHT(BW$1,2)),NETWORKDAYS($T930,DATEVALUE("9/30/20"&amp;RIGHT(BX$1,2)),Holidays!$J$3:$J$937),"")))),"")/(NETWORKDAYS($T930,$U930,Holidays!$J$3:$J$937)),0))</f>
        <v/>
      </c>
      <c r="BY930" s="87" t="str">
        <f>IF($Q930="","",IFERROR(IF(OR(AND($T930&gt;=DATEVALUE("10/1/20"&amp;RIGHT(BX$1,2)),$T930&lt;=DATEVALUE("9/30/20"&amp;RIGHT(BY$1,2))),AND($U930&gt;=DATEVALUE("10/1/20"&amp;RIGHT(BX$1,2)),$U930&lt;=DATEVALUE("9/30/20"&amp;RIGHT(BY$1,2))),AND($T930&lt;=DATEVALUE("10/1/20"&amp;RIGHT(BX$1,2)),$U930&gt;=DATEVALUE("9/30/20"&amp;RIGHT(BY$1,2)))),
IF(AND($T930&gt;=DATEVALUE("10/1/20"&amp;RIGHT(BX$1,2)),$U930&lt;=DATEVALUE("9/30/20"&amp;RIGHT(BY$1,2))),NETWORKDAYS($T930,$U930,Holidays!$J$3:$J$937),
IF(AND($T930&lt;DATEVALUE("10/1/20"&amp;RIGHT(BX$1,2)),$U930&lt;=DATEVALUE("9/30/20"&amp;RIGHT(BY$1,2))),NETWORKDAYS(DATEVALUE("10/1/20"&amp;RIGHT(BX$1,2)),$U930,Holidays!$J$3:$J$937),
IF($T930&lt;DATEVALUE("10/1/20"&amp;RIGHT(BX$1,2)),NETWORKDAYS(DATEVALUE("10/1/20"&amp;RIGHT(BX$1,2)),DATEVALUE("9/30/20"&amp;RIGHT(BY$1,2)),Holidays!$J$3:$J$937),
IF($T930&gt;=DATEVALUE("10/1/20"&amp;RIGHT(BX$1,2)),NETWORKDAYS($T930,DATEVALUE("9/30/20"&amp;RIGHT(BY$1,2)),Holidays!$J$3:$J$937),"")))),"")/(NETWORKDAYS($T930,$U930,Holidays!$J$3:$J$937)),0))</f>
        <v/>
      </c>
      <c r="BZ930" s="87" t="str">
        <f>IF($Q930="","",IFERROR(IF(OR(AND($T930&gt;=DATEVALUE("10/1/20"&amp;RIGHT(BY$1,2)),$T930&lt;=DATEVALUE("9/30/20"&amp;RIGHT(BZ$1,2))),AND($U930&gt;=DATEVALUE("10/1/20"&amp;RIGHT(BY$1,2)),$U930&lt;=DATEVALUE("9/30/20"&amp;RIGHT(BZ$1,2))),AND($T930&lt;=DATEVALUE("10/1/20"&amp;RIGHT(BY$1,2)),$U930&gt;=DATEVALUE("9/30/20"&amp;RIGHT(BZ$1,2)))),
IF(AND($T930&gt;=DATEVALUE("10/1/20"&amp;RIGHT(BY$1,2)),$U930&lt;=DATEVALUE("9/30/20"&amp;RIGHT(BZ$1,2))),NETWORKDAYS($T930,$U930,Holidays!$J$3:$J$937),
IF(AND($T930&lt;DATEVALUE("10/1/20"&amp;RIGHT(BY$1,2)),$U930&lt;=DATEVALUE("9/30/20"&amp;RIGHT(BZ$1,2))),NETWORKDAYS(DATEVALUE("10/1/20"&amp;RIGHT(BY$1,2)),$U930,Holidays!$J$3:$J$937),
IF($T930&lt;DATEVALUE("10/1/20"&amp;RIGHT(BY$1,2)),NETWORKDAYS(DATEVALUE("10/1/20"&amp;RIGHT(BY$1,2)),DATEVALUE("9/30/20"&amp;RIGHT(BZ$1,2)),Holidays!$J$3:$J$937),
IF($T930&gt;=DATEVALUE("10/1/20"&amp;RIGHT(BY$1,2)),NETWORKDAYS($T930,DATEVALUE("9/30/20"&amp;RIGHT(BZ$1,2)),Holidays!$J$3:$J$937),"")))),"")/(NETWORKDAYS($T930,$U930,Holidays!$J$3:$J$937)),0))</f>
        <v/>
      </c>
      <c r="CA930" s="87" t="str">
        <f>IF($Q930="","",IFERROR(IF(OR(AND($T930&gt;=DATEVALUE("10/1/20"&amp;RIGHT(BZ$1,2)),$T930&lt;=DATEVALUE("9/30/20"&amp;RIGHT(CA$1,2))),AND($U930&gt;=DATEVALUE("10/1/20"&amp;RIGHT(BZ$1,2)),$U930&lt;=DATEVALUE("9/30/20"&amp;RIGHT(CA$1,2))),AND($T930&lt;=DATEVALUE("10/1/20"&amp;RIGHT(BZ$1,2)),$U930&gt;=DATEVALUE("9/30/20"&amp;RIGHT(CA$1,2)))),
IF(AND($T930&gt;=DATEVALUE("10/1/20"&amp;RIGHT(BZ$1,2)),$U930&lt;=DATEVALUE("9/30/20"&amp;RIGHT(CA$1,2))),NETWORKDAYS($T930,$U930,Holidays!$J$3:$J$937),
IF(AND($T930&lt;DATEVALUE("10/1/20"&amp;RIGHT(BZ$1,2)),$U930&lt;=DATEVALUE("9/30/20"&amp;RIGHT(CA$1,2))),NETWORKDAYS(DATEVALUE("10/1/20"&amp;RIGHT(BZ$1,2)),$U930,Holidays!$J$3:$J$937),
IF($T930&lt;DATEVALUE("10/1/20"&amp;RIGHT(BZ$1,2)),NETWORKDAYS(DATEVALUE("10/1/20"&amp;RIGHT(BZ$1,2)),DATEVALUE("9/30/20"&amp;RIGHT(CA$1,2)),Holidays!$J$3:$J$937),
IF($T930&gt;=DATEVALUE("10/1/20"&amp;RIGHT(BZ$1,2)),NETWORKDAYS($T930,DATEVALUE("9/30/20"&amp;RIGHT(CA$1,2)),Holidays!$J$3:$J$937),"")))),"")/(NETWORKDAYS($T930,$U930,Holidays!$J$3:$J$937)),0))</f>
        <v/>
      </c>
      <c r="CB930" s="87" t="str">
        <f>IF($Q930="","",IFERROR(IF(OR(AND($T930&gt;=DATEVALUE("10/1/20"&amp;RIGHT(CA$1,2)),$T930&lt;=DATEVALUE("9/30/20"&amp;RIGHT(CB$1,2))),AND($U930&gt;=DATEVALUE("10/1/20"&amp;RIGHT(CA$1,2)),$U930&lt;=DATEVALUE("9/30/20"&amp;RIGHT(CB$1,2))),AND($T930&lt;=DATEVALUE("10/1/20"&amp;RIGHT(CA$1,2)),$U930&gt;=DATEVALUE("9/30/20"&amp;RIGHT(CB$1,2)))),
IF(AND($T930&gt;=DATEVALUE("10/1/20"&amp;RIGHT(CA$1,2)),$U930&lt;=DATEVALUE("9/30/20"&amp;RIGHT(CB$1,2))),NETWORKDAYS($T930,$U930,Holidays!$J$3:$J$937),
IF(AND($T930&lt;DATEVALUE("10/1/20"&amp;RIGHT(CA$1,2)),$U930&lt;=DATEVALUE("9/30/20"&amp;RIGHT(CB$1,2))),NETWORKDAYS(DATEVALUE("10/1/20"&amp;RIGHT(CA$1,2)),$U930,Holidays!$J$3:$J$937),
IF($T930&lt;DATEVALUE("10/1/20"&amp;RIGHT(CA$1,2)),NETWORKDAYS(DATEVALUE("10/1/20"&amp;RIGHT(CA$1,2)),DATEVALUE("9/30/20"&amp;RIGHT(CB$1,2)),Holidays!$J$3:$J$937),
IF($T930&gt;=DATEVALUE("10/1/20"&amp;RIGHT(CA$1,2)),NETWORKDAYS($T930,DATEVALUE("9/30/20"&amp;RIGHT(CB$1,2)),Holidays!$J$3:$J$937),"")))),"")/(NETWORKDAYS($T930,$U930,Holidays!$J$3:$J$937)),0))</f>
        <v/>
      </c>
    </row>
    <row r="931" spans="1:80">
      <c r="A931" s="97"/>
      <c r="B931" s="98" t="str">
        <f ca="1">IF(NOT($A931=""),OFFSET('WBS Reference &amp; User Procedure'!$A$1,MATCH($A931,'WBS Reference &amp; User Procedure'!$A:$A,0)-1,1),"")</f>
        <v/>
      </c>
      <c r="D931" s="97"/>
      <c r="T931" s="104" t="str">
        <f>IF(NOT(Q931=""),IF(NOT($S931=""),$S931,#REF!),"")</f>
        <v/>
      </c>
      <c r="U931" s="104" t="str">
        <f>IF(NOT(Q931=""),WORKDAY(T931,Q931,Holidays!$J$3:$J$937),"")</f>
        <v/>
      </c>
      <c r="V931" s="104"/>
      <c r="W931" s="104"/>
      <c r="X931" s="101" t="str">
        <f t="shared" si="197"/>
        <v/>
      </c>
      <c r="AL931" s="87" t="str">
        <f t="shared" ca="1" si="208"/>
        <v/>
      </c>
      <c r="AN931" s="87" t="str">
        <f t="shared" ca="1" si="209"/>
        <v/>
      </c>
      <c r="AO931" s="87" t="str">
        <f t="shared" ca="1" si="209"/>
        <v/>
      </c>
      <c r="AP931" s="87" t="str">
        <f t="shared" ca="1" si="209"/>
        <v/>
      </c>
      <c r="AQ931" s="87" t="str">
        <f t="shared" ca="1" si="209"/>
        <v/>
      </c>
      <c r="AR931" s="87" t="str">
        <f t="shared" ca="1" si="209"/>
        <v/>
      </c>
      <c r="AS931" s="87" t="str">
        <f t="shared" ca="1" si="209"/>
        <v/>
      </c>
      <c r="AT931" s="87" t="str">
        <f t="shared" ca="1" si="209"/>
        <v/>
      </c>
      <c r="AU931" s="87" t="str">
        <f t="shared" ca="1" si="209"/>
        <v/>
      </c>
      <c r="AV931" s="87" t="str">
        <f t="shared" ca="1" si="209"/>
        <v/>
      </c>
      <c r="AW931" s="87" t="str">
        <f t="shared" ca="1" si="209"/>
        <v/>
      </c>
      <c r="AX931" s="87" t="str">
        <f t="shared" ca="1" si="210"/>
        <v/>
      </c>
      <c r="AY931" s="87" t="str">
        <f t="shared" ca="1" si="210"/>
        <v/>
      </c>
      <c r="AZ931" s="87" t="str">
        <f t="shared" ca="1" si="210"/>
        <v/>
      </c>
      <c r="BA931" s="87" t="str">
        <f t="shared" ca="1" si="210"/>
        <v/>
      </c>
      <c r="BB931" s="87" t="str">
        <f t="shared" ca="1" si="210"/>
        <v/>
      </c>
      <c r="BC931" s="87" t="str">
        <f t="shared" ca="1" si="210"/>
        <v/>
      </c>
      <c r="BD931" s="87" t="str">
        <f t="shared" ca="1" si="210"/>
        <v/>
      </c>
      <c r="BE931" s="87" t="str">
        <f t="shared" ca="1" si="210"/>
        <v/>
      </c>
      <c r="BF931" s="87" t="str">
        <f t="shared" ca="1" si="210"/>
        <v/>
      </c>
      <c r="BG931" s="87" t="str">
        <f t="shared" ca="1" si="210"/>
        <v/>
      </c>
      <c r="BI931" s="87" t="str">
        <f>IF($Q931="","",IFERROR(IF(OR(AND($T931&gt;=DATEVALUE("10/1/20"&amp;RIGHT(BH$1,2)),$T931&lt;=DATEVALUE("9/30/20"&amp;RIGHT(BI$1,2))),AND($U931&gt;=DATEVALUE("10/1/20"&amp;RIGHT(BH$1,2)),$U931&lt;=DATEVALUE("9/30/20"&amp;RIGHT(BI$1,2))),AND($T931&lt;=DATEVALUE("10/1/20"&amp;RIGHT(BH$1,2)),$U931&gt;=DATEVALUE("9/30/20"&amp;RIGHT(BI$1,2)))),
IF(AND($T931&gt;=DATEVALUE("10/1/20"&amp;RIGHT(BH$1,2)),$U931&lt;=DATEVALUE("9/30/20"&amp;RIGHT(BI$1,2))),NETWORKDAYS($T931,$U931,Holidays!$J$3:$J$937),
IF(AND($T931&lt;DATEVALUE("10/1/20"&amp;RIGHT(BH$1,2)),$U931&lt;=DATEVALUE("9/30/20"&amp;RIGHT(BI$1,2))),NETWORKDAYS(DATEVALUE("10/1/20"&amp;RIGHT(BH$1,2)),$U931,Holidays!$J$3:$J$937),
IF($T931&lt;DATEVALUE("10/1/20"&amp;RIGHT(BH$1,2)),NETWORKDAYS(DATEVALUE("10/1/20"&amp;RIGHT(BH$1,2)),DATEVALUE("9/30/20"&amp;RIGHT(BI$1,2)),Holidays!$J$3:$J$937),
IF($T931&gt;=DATEVALUE("10/1/20"&amp;RIGHT(BH$1,2)),NETWORKDAYS($T931,DATEVALUE("9/30/20"&amp;RIGHT(BI$1,2)),Holidays!$J$3:$J$937),"")))),"")/(NETWORKDAYS($T931,$U931,Holidays!$J$3:$J$937)),0))</f>
        <v/>
      </c>
      <c r="BJ931" s="87" t="str">
        <f>IF($Q931="","",IFERROR(IF(OR(AND($T931&gt;=DATEVALUE("10/1/20"&amp;RIGHT(BI$1,2)),$T931&lt;=DATEVALUE("9/30/20"&amp;RIGHT(BJ$1,2))),AND($U931&gt;=DATEVALUE("10/1/20"&amp;RIGHT(BI$1,2)),$U931&lt;=DATEVALUE("9/30/20"&amp;RIGHT(BJ$1,2))),AND($T931&lt;=DATEVALUE("10/1/20"&amp;RIGHT(BI$1,2)),$U931&gt;=DATEVALUE("9/30/20"&amp;RIGHT(BJ$1,2)))),
IF(AND($T931&gt;=DATEVALUE("10/1/20"&amp;RIGHT(BI$1,2)),$U931&lt;=DATEVALUE("9/30/20"&amp;RIGHT(BJ$1,2))),NETWORKDAYS($T931,$U931,Holidays!$J$3:$J$937),
IF(AND($T931&lt;DATEVALUE("10/1/20"&amp;RIGHT(BI$1,2)),$U931&lt;=DATEVALUE("9/30/20"&amp;RIGHT(BJ$1,2))),NETWORKDAYS(DATEVALUE("10/1/20"&amp;RIGHT(BI$1,2)),$U931,Holidays!$J$3:$J$937),
IF($T931&lt;DATEVALUE("10/1/20"&amp;RIGHT(BI$1,2)),NETWORKDAYS(DATEVALUE("10/1/20"&amp;RIGHT(BI$1,2)),DATEVALUE("9/30/20"&amp;RIGHT(BJ$1,2)),Holidays!$J$3:$J$937),
IF($T931&gt;=DATEVALUE("10/1/20"&amp;RIGHT(BI$1,2)),NETWORKDAYS($T931,DATEVALUE("9/30/20"&amp;RIGHT(BJ$1,2)),Holidays!$J$3:$J$937),"")))),"")/(NETWORKDAYS($T931,$U931,Holidays!$J$3:$J$937)),0))</f>
        <v/>
      </c>
      <c r="BK931" s="87" t="str">
        <f>IF($Q931="","",IFERROR(IF(OR(AND($T931&gt;=DATEVALUE("10/1/20"&amp;RIGHT(BJ$1,2)),$T931&lt;=DATEVALUE("9/30/20"&amp;RIGHT(BK$1,2))),AND($U931&gt;=DATEVALUE("10/1/20"&amp;RIGHT(BJ$1,2)),$U931&lt;=DATEVALUE("9/30/20"&amp;RIGHT(BK$1,2))),AND($T931&lt;=DATEVALUE("10/1/20"&amp;RIGHT(BJ$1,2)),$U931&gt;=DATEVALUE("9/30/20"&amp;RIGHT(BK$1,2)))),
IF(AND($T931&gt;=DATEVALUE("10/1/20"&amp;RIGHT(BJ$1,2)),$U931&lt;=DATEVALUE("9/30/20"&amp;RIGHT(BK$1,2))),NETWORKDAYS($T931,$U931,Holidays!$J$3:$J$937),
IF(AND($T931&lt;DATEVALUE("10/1/20"&amp;RIGHT(BJ$1,2)),$U931&lt;=DATEVALUE("9/30/20"&amp;RIGHT(BK$1,2))),NETWORKDAYS(DATEVALUE("10/1/20"&amp;RIGHT(BJ$1,2)),$U931,Holidays!$J$3:$J$937),
IF($T931&lt;DATEVALUE("10/1/20"&amp;RIGHT(BJ$1,2)),NETWORKDAYS(DATEVALUE("10/1/20"&amp;RIGHT(BJ$1,2)),DATEVALUE("9/30/20"&amp;RIGHT(BK$1,2)),Holidays!$J$3:$J$937),
IF($T931&gt;=DATEVALUE("10/1/20"&amp;RIGHT(BJ$1,2)),NETWORKDAYS($T931,DATEVALUE("9/30/20"&amp;RIGHT(BK$1,2)),Holidays!$J$3:$J$937),"")))),"")/(NETWORKDAYS($T931,$U931,Holidays!$J$3:$J$937)),0))</f>
        <v/>
      </c>
      <c r="BL931" s="87" t="str">
        <f>IF($Q931="","",IFERROR(IF(OR(AND($T931&gt;=DATEVALUE("10/1/20"&amp;RIGHT(BK$1,2)),$T931&lt;=DATEVALUE("9/30/20"&amp;RIGHT(BL$1,2))),AND($U931&gt;=DATEVALUE("10/1/20"&amp;RIGHT(BK$1,2)),$U931&lt;=DATEVALUE("9/30/20"&amp;RIGHT(BL$1,2))),AND($T931&lt;=DATEVALUE("10/1/20"&amp;RIGHT(BK$1,2)),$U931&gt;=DATEVALUE("9/30/20"&amp;RIGHT(BL$1,2)))),
IF(AND($T931&gt;=DATEVALUE("10/1/20"&amp;RIGHT(BK$1,2)),$U931&lt;=DATEVALUE("9/30/20"&amp;RIGHT(BL$1,2))),NETWORKDAYS($T931,$U931,Holidays!$J$3:$J$937),
IF(AND($T931&lt;DATEVALUE("10/1/20"&amp;RIGHT(BK$1,2)),$U931&lt;=DATEVALUE("9/30/20"&amp;RIGHT(BL$1,2))),NETWORKDAYS(DATEVALUE("10/1/20"&amp;RIGHT(BK$1,2)),$U931,Holidays!$J$3:$J$937),
IF($T931&lt;DATEVALUE("10/1/20"&amp;RIGHT(BK$1,2)),NETWORKDAYS(DATEVALUE("10/1/20"&amp;RIGHT(BK$1,2)),DATEVALUE("9/30/20"&amp;RIGHT(BL$1,2)),Holidays!$J$3:$J$937),
IF($T931&gt;=DATEVALUE("10/1/20"&amp;RIGHT(BK$1,2)),NETWORKDAYS($T931,DATEVALUE("9/30/20"&amp;RIGHT(BL$1,2)),Holidays!$J$3:$J$937),"")))),"")/(NETWORKDAYS($T931,$U931,Holidays!$J$3:$J$937)),0))</f>
        <v/>
      </c>
      <c r="BM931" s="87" t="str">
        <f>IF($Q931="","",IFERROR(IF(OR(AND($T931&gt;=DATEVALUE("10/1/20"&amp;RIGHT(BL$1,2)),$T931&lt;=DATEVALUE("9/30/20"&amp;RIGHT(BM$1,2))),AND($U931&gt;=DATEVALUE("10/1/20"&amp;RIGHT(BL$1,2)),$U931&lt;=DATEVALUE("9/30/20"&amp;RIGHT(BM$1,2))),AND($T931&lt;=DATEVALUE("10/1/20"&amp;RIGHT(BL$1,2)),$U931&gt;=DATEVALUE("9/30/20"&amp;RIGHT(BM$1,2)))),
IF(AND($T931&gt;=DATEVALUE("10/1/20"&amp;RIGHT(BL$1,2)),$U931&lt;=DATEVALUE("9/30/20"&amp;RIGHT(BM$1,2))),NETWORKDAYS($T931,$U931,Holidays!$J$3:$J$937),
IF(AND($T931&lt;DATEVALUE("10/1/20"&amp;RIGHT(BL$1,2)),$U931&lt;=DATEVALUE("9/30/20"&amp;RIGHT(BM$1,2))),NETWORKDAYS(DATEVALUE("10/1/20"&amp;RIGHT(BL$1,2)),$U931,Holidays!$J$3:$J$937),
IF($T931&lt;DATEVALUE("10/1/20"&amp;RIGHT(BL$1,2)),NETWORKDAYS(DATEVALUE("10/1/20"&amp;RIGHT(BL$1,2)),DATEVALUE("9/30/20"&amp;RIGHT(BM$1,2)),Holidays!$J$3:$J$937),
IF($T931&gt;=DATEVALUE("10/1/20"&amp;RIGHT(BL$1,2)),NETWORKDAYS($T931,DATEVALUE("9/30/20"&amp;RIGHT(BM$1,2)),Holidays!$J$3:$J$937),"")))),"")/(NETWORKDAYS($T931,$U931,Holidays!$J$3:$J$937)),0))</f>
        <v/>
      </c>
      <c r="BN931" s="87" t="str">
        <f>IF($Q931="","",IFERROR(IF(OR(AND($T931&gt;=DATEVALUE("10/1/20"&amp;RIGHT(BM$1,2)),$T931&lt;=DATEVALUE("9/30/20"&amp;RIGHT(BN$1,2))),AND($U931&gt;=DATEVALUE("10/1/20"&amp;RIGHT(BM$1,2)),$U931&lt;=DATEVALUE("9/30/20"&amp;RIGHT(BN$1,2))),AND($T931&lt;=DATEVALUE("10/1/20"&amp;RIGHT(BM$1,2)),$U931&gt;=DATEVALUE("9/30/20"&amp;RIGHT(BN$1,2)))),
IF(AND($T931&gt;=DATEVALUE("10/1/20"&amp;RIGHT(BM$1,2)),$U931&lt;=DATEVALUE("9/30/20"&amp;RIGHT(BN$1,2))),NETWORKDAYS($T931,$U931,Holidays!$J$3:$J$937),
IF(AND($T931&lt;DATEVALUE("10/1/20"&amp;RIGHT(BM$1,2)),$U931&lt;=DATEVALUE("9/30/20"&amp;RIGHT(BN$1,2))),NETWORKDAYS(DATEVALUE("10/1/20"&amp;RIGHT(BM$1,2)),$U931,Holidays!$J$3:$J$937),
IF($T931&lt;DATEVALUE("10/1/20"&amp;RIGHT(BM$1,2)),NETWORKDAYS(DATEVALUE("10/1/20"&amp;RIGHT(BM$1,2)),DATEVALUE("9/30/20"&amp;RIGHT(BN$1,2)),Holidays!$J$3:$J$937),
IF($T931&gt;=DATEVALUE("10/1/20"&amp;RIGHT(BM$1,2)),NETWORKDAYS($T931,DATEVALUE("9/30/20"&amp;RIGHT(BN$1,2)),Holidays!$J$3:$J$937),"")))),"")/(NETWORKDAYS($T931,$U931,Holidays!$J$3:$J$937)),0))</f>
        <v/>
      </c>
      <c r="BO931" s="87" t="str">
        <f>IF($Q931="","",IFERROR(IF(OR(AND($T931&gt;=DATEVALUE("10/1/20"&amp;RIGHT(BN$1,2)),$T931&lt;=DATEVALUE("9/30/20"&amp;RIGHT(BO$1,2))),AND($U931&gt;=DATEVALUE("10/1/20"&amp;RIGHT(BN$1,2)),$U931&lt;=DATEVALUE("9/30/20"&amp;RIGHT(BO$1,2))),AND($T931&lt;=DATEVALUE("10/1/20"&amp;RIGHT(BN$1,2)),$U931&gt;=DATEVALUE("9/30/20"&amp;RIGHT(BO$1,2)))),
IF(AND($T931&gt;=DATEVALUE("10/1/20"&amp;RIGHT(BN$1,2)),$U931&lt;=DATEVALUE("9/30/20"&amp;RIGHT(BO$1,2))),NETWORKDAYS($T931,$U931,Holidays!$J$3:$J$937),
IF(AND($T931&lt;DATEVALUE("10/1/20"&amp;RIGHT(BN$1,2)),$U931&lt;=DATEVALUE("9/30/20"&amp;RIGHT(BO$1,2))),NETWORKDAYS(DATEVALUE("10/1/20"&amp;RIGHT(BN$1,2)),$U931,Holidays!$J$3:$J$937),
IF($T931&lt;DATEVALUE("10/1/20"&amp;RIGHT(BN$1,2)),NETWORKDAYS(DATEVALUE("10/1/20"&amp;RIGHT(BN$1,2)),DATEVALUE("9/30/20"&amp;RIGHT(BO$1,2)),Holidays!$J$3:$J$937),
IF($T931&gt;=DATEVALUE("10/1/20"&amp;RIGHT(BN$1,2)),NETWORKDAYS($T931,DATEVALUE("9/30/20"&amp;RIGHT(BO$1,2)),Holidays!$J$3:$J$937),"")))),"")/(NETWORKDAYS($T931,$U931,Holidays!$J$3:$J$937)),0))</f>
        <v/>
      </c>
      <c r="BP931" s="87" t="str">
        <f>IF($Q931="","",IFERROR(IF(OR(AND($T931&gt;=DATEVALUE("10/1/20"&amp;RIGHT(BO$1,2)),$T931&lt;=DATEVALUE("9/30/20"&amp;RIGHT(BP$1,2))),AND($U931&gt;=DATEVALUE("10/1/20"&amp;RIGHT(BO$1,2)),$U931&lt;=DATEVALUE("9/30/20"&amp;RIGHT(BP$1,2))),AND($T931&lt;=DATEVALUE("10/1/20"&amp;RIGHT(BO$1,2)),$U931&gt;=DATEVALUE("9/30/20"&amp;RIGHT(BP$1,2)))),
IF(AND($T931&gt;=DATEVALUE("10/1/20"&amp;RIGHT(BO$1,2)),$U931&lt;=DATEVALUE("9/30/20"&amp;RIGHT(BP$1,2))),NETWORKDAYS($T931,$U931,Holidays!$J$3:$J$937),
IF(AND($T931&lt;DATEVALUE("10/1/20"&amp;RIGHT(BO$1,2)),$U931&lt;=DATEVALUE("9/30/20"&amp;RIGHT(BP$1,2))),NETWORKDAYS(DATEVALUE("10/1/20"&amp;RIGHT(BO$1,2)),$U931,Holidays!$J$3:$J$937),
IF($T931&lt;DATEVALUE("10/1/20"&amp;RIGHT(BO$1,2)),NETWORKDAYS(DATEVALUE("10/1/20"&amp;RIGHT(BO$1,2)),DATEVALUE("9/30/20"&amp;RIGHT(BP$1,2)),Holidays!$J$3:$J$937),
IF($T931&gt;=DATEVALUE("10/1/20"&amp;RIGHT(BO$1,2)),NETWORKDAYS($T931,DATEVALUE("9/30/20"&amp;RIGHT(BP$1,2)),Holidays!$J$3:$J$937),"")))),"")/(NETWORKDAYS($T931,$U931,Holidays!$J$3:$J$937)),0))</f>
        <v/>
      </c>
      <c r="BQ931" s="87" t="str">
        <f>IF($Q931="","",IFERROR(IF(OR(AND($T931&gt;=DATEVALUE("10/1/20"&amp;RIGHT(BP$1,2)),$T931&lt;=DATEVALUE("9/30/20"&amp;RIGHT(BQ$1,2))),AND($U931&gt;=DATEVALUE("10/1/20"&amp;RIGHT(BP$1,2)),$U931&lt;=DATEVALUE("9/30/20"&amp;RIGHT(BQ$1,2))),AND($T931&lt;=DATEVALUE("10/1/20"&amp;RIGHT(BP$1,2)),$U931&gt;=DATEVALUE("9/30/20"&amp;RIGHT(BQ$1,2)))),
IF(AND($T931&gt;=DATEVALUE("10/1/20"&amp;RIGHT(BP$1,2)),$U931&lt;=DATEVALUE("9/30/20"&amp;RIGHT(BQ$1,2))),NETWORKDAYS($T931,$U931,Holidays!$J$3:$J$937),
IF(AND($T931&lt;DATEVALUE("10/1/20"&amp;RIGHT(BP$1,2)),$U931&lt;=DATEVALUE("9/30/20"&amp;RIGHT(BQ$1,2))),NETWORKDAYS(DATEVALUE("10/1/20"&amp;RIGHT(BP$1,2)),$U931,Holidays!$J$3:$J$937),
IF($T931&lt;DATEVALUE("10/1/20"&amp;RIGHT(BP$1,2)),NETWORKDAYS(DATEVALUE("10/1/20"&amp;RIGHT(BP$1,2)),DATEVALUE("9/30/20"&amp;RIGHT(BQ$1,2)),Holidays!$J$3:$J$937),
IF($T931&gt;=DATEVALUE("10/1/20"&amp;RIGHT(BP$1,2)),NETWORKDAYS($T931,DATEVALUE("9/30/20"&amp;RIGHT(BQ$1,2)),Holidays!$J$3:$J$937),"")))),"")/(NETWORKDAYS($T931,$U931,Holidays!$J$3:$J$937)),0))</f>
        <v/>
      </c>
      <c r="BR931" s="87" t="str">
        <f>IF($Q931="","",IFERROR(IF(OR(AND($T931&gt;=DATEVALUE("10/1/20"&amp;RIGHT(BQ$1,2)),$T931&lt;=DATEVALUE("9/30/20"&amp;RIGHT(BR$1,2))),AND($U931&gt;=DATEVALUE("10/1/20"&amp;RIGHT(BQ$1,2)),$U931&lt;=DATEVALUE("9/30/20"&amp;RIGHT(BR$1,2))),AND($T931&lt;=DATEVALUE("10/1/20"&amp;RIGHT(BQ$1,2)),$U931&gt;=DATEVALUE("9/30/20"&amp;RIGHT(BR$1,2)))),
IF(AND($T931&gt;=DATEVALUE("10/1/20"&amp;RIGHT(BQ$1,2)),$U931&lt;=DATEVALUE("9/30/20"&amp;RIGHT(BR$1,2))),NETWORKDAYS($T931,$U931,Holidays!$J$3:$J$937),
IF(AND($T931&lt;DATEVALUE("10/1/20"&amp;RIGHT(BQ$1,2)),$U931&lt;=DATEVALUE("9/30/20"&amp;RIGHT(BR$1,2))),NETWORKDAYS(DATEVALUE("10/1/20"&amp;RIGHT(BQ$1,2)),$U931,Holidays!$J$3:$J$937),
IF($T931&lt;DATEVALUE("10/1/20"&amp;RIGHT(BQ$1,2)),NETWORKDAYS(DATEVALUE("10/1/20"&amp;RIGHT(BQ$1,2)),DATEVALUE("9/30/20"&amp;RIGHT(BR$1,2)),Holidays!$J$3:$J$937),
IF($T931&gt;=DATEVALUE("10/1/20"&amp;RIGHT(BQ$1,2)),NETWORKDAYS($T931,DATEVALUE("9/30/20"&amp;RIGHT(BR$1,2)),Holidays!$J$3:$J$937),"")))),"")/(NETWORKDAYS($T931,$U931,Holidays!$J$3:$J$937)),0))</f>
        <v/>
      </c>
      <c r="BS931" s="87" t="str">
        <f>IF($Q931="","",IFERROR(IF(OR(AND($T931&gt;=DATEVALUE("10/1/20"&amp;RIGHT(BR$1,2)),$T931&lt;=DATEVALUE("9/30/20"&amp;RIGHT(BS$1,2))),AND($U931&gt;=DATEVALUE("10/1/20"&amp;RIGHT(BR$1,2)),$U931&lt;=DATEVALUE("9/30/20"&amp;RIGHT(BS$1,2))),AND($T931&lt;=DATEVALUE("10/1/20"&amp;RIGHT(BR$1,2)),$U931&gt;=DATEVALUE("9/30/20"&amp;RIGHT(BS$1,2)))),
IF(AND($T931&gt;=DATEVALUE("10/1/20"&amp;RIGHT(BR$1,2)),$U931&lt;=DATEVALUE("9/30/20"&amp;RIGHT(BS$1,2))),NETWORKDAYS($T931,$U931,Holidays!$J$3:$J$937),
IF(AND($T931&lt;DATEVALUE("10/1/20"&amp;RIGHT(BR$1,2)),$U931&lt;=DATEVALUE("9/30/20"&amp;RIGHT(BS$1,2))),NETWORKDAYS(DATEVALUE("10/1/20"&amp;RIGHT(BR$1,2)),$U931,Holidays!$J$3:$J$937),
IF($T931&lt;DATEVALUE("10/1/20"&amp;RIGHT(BR$1,2)),NETWORKDAYS(DATEVALUE("10/1/20"&amp;RIGHT(BR$1,2)),DATEVALUE("9/30/20"&amp;RIGHT(BS$1,2)),Holidays!$J$3:$J$937),
IF($T931&gt;=DATEVALUE("10/1/20"&amp;RIGHT(BR$1,2)),NETWORKDAYS($T931,DATEVALUE("9/30/20"&amp;RIGHT(BS$1,2)),Holidays!$J$3:$J$937),"")))),"")/(NETWORKDAYS($T931,$U931,Holidays!$J$3:$J$937)),0))</f>
        <v/>
      </c>
      <c r="BT931" s="87" t="str">
        <f>IF($Q931="","",IFERROR(IF(OR(AND($T931&gt;=DATEVALUE("10/1/20"&amp;RIGHT(BS$1,2)),$T931&lt;=DATEVALUE("9/30/20"&amp;RIGHT(BT$1,2))),AND($U931&gt;=DATEVALUE("10/1/20"&amp;RIGHT(BS$1,2)),$U931&lt;=DATEVALUE("9/30/20"&amp;RIGHT(BT$1,2))),AND($T931&lt;=DATEVALUE("10/1/20"&amp;RIGHT(BS$1,2)),$U931&gt;=DATEVALUE("9/30/20"&amp;RIGHT(BT$1,2)))),
IF(AND($T931&gt;=DATEVALUE("10/1/20"&amp;RIGHT(BS$1,2)),$U931&lt;=DATEVALUE("9/30/20"&amp;RIGHT(BT$1,2))),NETWORKDAYS($T931,$U931,Holidays!$J$3:$J$937),
IF(AND($T931&lt;DATEVALUE("10/1/20"&amp;RIGHT(BS$1,2)),$U931&lt;=DATEVALUE("9/30/20"&amp;RIGHT(BT$1,2))),NETWORKDAYS(DATEVALUE("10/1/20"&amp;RIGHT(BS$1,2)),$U931,Holidays!$J$3:$J$937),
IF($T931&lt;DATEVALUE("10/1/20"&amp;RIGHT(BS$1,2)),NETWORKDAYS(DATEVALUE("10/1/20"&amp;RIGHT(BS$1,2)),DATEVALUE("9/30/20"&amp;RIGHT(BT$1,2)),Holidays!$J$3:$J$937),
IF($T931&gt;=DATEVALUE("10/1/20"&amp;RIGHT(BS$1,2)),NETWORKDAYS($T931,DATEVALUE("9/30/20"&amp;RIGHT(BT$1,2)),Holidays!$J$3:$J$937),"")))),"")/(NETWORKDAYS($T931,$U931,Holidays!$J$3:$J$937)),0))</f>
        <v/>
      </c>
      <c r="BU931" s="87" t="str">
        <f>IF($Q931="","",IFERROR(IF(OR(AND($T931&gt;=DATEVALUE("10/1/20"&amp;RIGHT(BT$1,2)),$T931&lt;=DATEVALUE("9/30/20"&amp;RIGHT(BU$1,2))),AND($U931&gt;=DATEVALUE("10/1/20"&amp;RIGHT(BT$1,2)),$U931&lt;=DATEVALUE("9/30/20"&amp;RIGHT(BU$1,2))),AND($T931&lt;=DATEVALUE("10/1/20"&amp;RIGHT(BT$1,2)),$U931&gt;=DATEVALUE("9/30/20"&amp;RIGHT(BU$1,2)))),
IF(AND($T931&gt;=DATEVALUE("10/1/20"&amp;RIGHT(BT$1,2)),$U931&lt;=DATEVALUE("9/30/20"&amp;RIGHT(BU$1,2))),NETWORKDAYS($T931,$U931,Holidays!$J$3:$J$937),
IF(AND($T931&lt;DATEVALUE("10/1/20"&amp;RIGHT(BT$1,2)),$U931&lt;=DATEVALUE("9/30/20"&amp;RIGHT(BU$1,2))),NETWORKDAYS(DATEVALUE("10/1/20"&amp;RIGHT(BT$1,2)),$U931,Holidays!$J$3:$J$937),
IF($T931&lt;DATEVALUE("10/1/20"&amp;RIGHT(BT$1,2)),NETWORKDAYS(DATEVALUE("10/1/20"&amp;RIGHT(BT$1,2)),DATEVALUE("9/30/20"&amp;RIGHT(BU$1,2)),Holidays!$J$3:$J$937),
IF($T931&gt;=DATEVALUE("10/1/20"&amp;RIGHT(BT$1,2)),NETWORKDAYS($T931,DATEVALUE("9/30/20"&amp;RIGHT(BU$1,2)),Holidays!$J$3:$J$937),"")))),"")/(NETWORKDAYS($T931,$U931,Holidays!$J$3:$J$937)),0))</f>
        <v/>
      </c>
      <c r="BV931" s="87" t="str">
        <f>IF($Q931="","",IFERROR(IF(OR(AND($T931&gt;=DATEVALUE("10/1/20"&amp;RIGHT(BU$1,2)),$T931&lt;=DATEVALUE("9/30/20"&amp;RIGHT(BV$1,2))),AND($U931&gt;=DATEVALUE("10/1/20"&amp;RIGHT(BU$1,2)),$U931&lt;=DATEVALUE("9/30/20"&amp;RIGHT(BV$1,2))),AND($T931&lt;=DATEVALUE("10/1/20"&amp;RIGHT(BU$1,2)),$U931&gt;=DATEVALUE("9/30/20"&amp;RIGHT(BV$1,2)))),
IF(AND($T931&gt;=DATEVALUE("10/1/20"&amp;RIGHT(BU$1,2)),$U931&lt;=DATEVALUE("9/30/20"&amp;RIGHT(BV$1,2))),NETWORKDAYS($T931,$U931,Holidays!$J$3:$J$937),
IF(AND($T931&lt;DATEVALUE("10/1/20"&amp;RIGHT(BU$1,2)),$U931&lt;=DATEVALUE("9/30/20"&amp;RIGHT(BV$1,2))),NETWORKDAYS(DATEVALUE("10/1/20"&amp;RIGHT(BU$1,2)),$U931,Holidays!$J$3:$J$937),
IF($T931&lt;DATEVALUE("10/1/20"&amp;RIGHT(BU$1,2)),NETWORKDAYS(DATEVALUE("10/1/20"&amp;RIGHT(BU$1,2)),DATEVALUE("9/30/20"&amp;RIGHT(BV$1,2)),Holidays!$J$3:$J$937),
IF($T931&gt;=DATEVALUE("10/1/20"&amp;RIGHT(BU$1,2)),NETWORKDAYS($T931,DATEVALUE("9/30/20"&amp;RIGHT(BV$1,2)),Holidays!$J$3:$J$937),"")))),"")/(NETWORKDAYS($T931,$U931,Holidays!$J$3:$J$937)),0))</f>
        <v/>
      </c>
      <c r="BW931" s="87" t="str">
        <f>IF($Q931="","",IFERROR(IF(OR(AND($T931&gt;=DATEVALUE("10/1/20"&amp;RIGHT(BV$1,2)),$T931&lt;=DATEVALUE("9/30/20"&amp;RIGHT(BW$1,2))),AND($U931&gt;=DATEVALUE("10/1/20"&amp;RIGHT(BV$1,2)),$U931&lt;=DATEVALUE("9/30/20"&amp;RIGHT(BW$1,2))),AND($T931&lt;=DATEVALUE("10/1/20"&amp;RIGHT(BV$1,2)),$U931&gt;=DATEVALUE("9/30/20"&amp;RIGHT(BW$1,2)))),
IF(AND($T931&gt;=DATEVALUE("10/1/20"&amp;RIGHT(BV$1,2)),$U931&lt;=DATEVALUE("9/30/20"&amp;RIGHT(BW$1,2))),NETWORKDAYS($T931,$U931,Holidays!$J$3:$J$937),
IF(AND($T931&lt;DATEVALUE("10/1/20"&amp;RIGHT(BV$1,2)),$U931&lt;=DATEVALUE("9/30/20"&amp;RIGHT(BW$1,2))),NETWORKDAYS(DATEVALUE("10/1/20"&amp;RIGHT(BV$1,2)),$U931,Holidays!$J$3:$J$937),
IF($T931&lt;DATEVALUE("10/1/20"&amp;RIGHT(BV$1,2)),NETWORKDAYS(DATEVALUE("10/1/20"&amp;RIGHT(BV$1,2)),DATEVALUE("9/30/20"&amp;RIGHT(BW$1,2)),Holidays!$J$3:$J$937),
IF($T931&gt;=DATEVALUE("10/1/20"&amp;RIGHT(BV$1,2)),NETWORKDAYS($T931,DATEVALUE("9/30/20"&amp;RIGHT(BW$1,2)),Holidays!$J$3:$J$937),"")))),"")/(NETWORKDAYS($T931,$U931,Holidays!$J$3:$J$937)),0))</f>
        <v/>
      </c>
      <c r="BX931" s="87" t="str">
        <f>IF($Q931="","",IFERROR(IF(OR(AND($T931&gt;=DATEVALUE("10/1/20"&amp;RIGHT(BW$1,2)),$T931&lt;=DATEVALUE("9/30/20"&amp;RIGHT(BX$1,2))),AND($U931&gt;=DATEVALUE("10/1/20"&amp;RIGHT(BW$1,2)),$U931&lt;=DATEVALUE("9/30/20"&amp;RIGHT(BX$1,2))),AND($T931&lt;=DATEVALUE("10/1/20"&amp;RIGHT(BW$1,2)),$U931&gt;=DATEVALUE("9/30/20"&amp;RIGHT(BX$1,2)))),
IF(AND($T931&gt;=DATEVALUE("10/1/20"&amp;RIGHT(BW$1,2)),$U931&lt;=DATEVALUE("9/30/20"&amp;RIGHT(BX$1,2))),NETWORKDAYS($T931,$U931,Holidays!$J$3:$J$937),
IF(AND($T931&lt;DATEVALUE("10/1/20"&amp;RIGHT(BW$1,2)),$U931&lt;=DATEVALUE("9/30/20"&amp;RIGHT(BX$1,2))),NETWORKDAYS(DATEVALUE("10/1/20"&amp;RIGHT(BW$1,2)),$U931,Holidays!$J$3:$J$937),
IF($T931&lt;DATEVALUE("10/1/20"&amp;RIGHT(BW$1,2)),NETWORKDAYS(DATEVALUE("10/1/20"&amp;RIGHT(BW$1,2)),DATEVALUE("9/30/20"&amp;RIGHT(BX$1,2)),Holidays!$J$3:$J$937),
IF($T931&gt;=DATEVALUE("10/1/20"&amp;RIGHT(BW$1,2)),NETWORKDAYS($T931,DATEVALUE("9/30/20"&amp;RIGHT(BX$1,2)),Holidays!$J$3:$J$937),"")))),"")/(NETWORKDAYS($T931,$U931,Holidays!$J$3:$J$937)),0))</f>
        <v/>
      </c>
      <c r="BY931" s="87" t="str">
        <f>IF($Q931="","",IFERROR(IF(OR(AND($T931&gt;=DATEVALUE("10/1/20"&amp;RIGHT(BX$1,2)),$T931&lt;=DATEVALUE("9/30/20"&amp;RIGHT(BY$1,2))),AND($U931&gt;=DATEVALUE("10/1/20"&amp;RIGHT(BX$1,2)),$U931&lt;=DATEVALUE("9/30/20"&amp;RIGHT(BY$1,2))),AND($T931&lt;=DATEVALUE("10/1/20"&amp;RIGHT(BX$1,2)),$U931&gt;=DATEVALUE("9/30/20"&amp;RIGHT(BY$1,2)))),
IF(AND($T931&gt;=DATEVALUE("10/1/20"&amp;RIGHT(BX$1,2)),$U931&lt;=DATEVALUE("9/30/20"&amp;RIGHT(BY$1,2))),NETWORKDAYS($T931,$U931,Holidays!$J$3:$J$937),
IF(AND($T931&lt;DATEVALUE("10/1/20"&amp;RIGHT(BX$1,2)),$U931&lt;=DATEVALUE("9/30/20"&amp;RIGHT(BY$1,2))),NETWORKDAYS(DATEVALUE("10/1/20"&amp;RIGHT(BX$1,2)),$U931,Holidays!$J$3:$J$937),
IF($T931&lt;DATEVALUE("10/1/20"&amp;RIGHT(BX$1,2)),NETWORKDAYS(DATEVALUE("10/1/20"&amp;RIGHT(BX$1,2)),DATEVALUE("9/30/20"&amp;RIGHT(BY$1,2)),Holidays!$J$3:$J$937),
IF($T931&gt;=DATEVALUE("10/1/20"&amp;RIGHT(BX$1,2)),NETWORKDAYS($T931,DATEVALUE("9/30/20"&amp;RIGHT(BY$1,2)),Holidays!$J$3:$J$937),"")))),"")/(NETWORKDAYS($T931,$U931,Holidays!$J$3:$J$937)),0))</f>
        <v/>
      </c>
      <c r="BZ931" s="87" t="str">
        <f>IF($Q931="","",IFERROR(IF(OR(AND($T931&gt;=DATEVALUE("10/1/20"&amp;RIGHT(BY$1,2)),$T931&lt;=DATEVALUE("9/30/20"&amp;RIGHT(BZ$1,2))),AND($U931&gt;=DATEVALUE("10/1/20"&amp;RIGHT(BY$1,2)),$U931&lt;=DATEVALUE("9/30/20"&amp;RIGHT(BZ$1,2))),AND($T931&lt;=DATEVALUE("10/1/20"&amp;RIGHT(BY$1,2)),$U931&gt;=DATEVALUE("9/30/20"&amp;RIGHT(BZ$1,2)))),
IF(AND($T931&gt;=DATEVALUE("10/1/20"&amp;RIGHT(BY$1,2)),$U931&lt;=DATEVALUE("9/30/20"&amp;RIGHT(BZ$1,2))),NETWORKDAYS($T931,$U931,Holidays!$J$3:$J$937),
IF(AND($T931&lt;DATEVALUE("10/1/20"&amp;RIGHT(BY$1,2)),$U931&lt;=DATEVALUE("9/30/20"&amp;RIGHT(BZ$1,2))),NETWORKDAYS(DATEVALUE("10/1/20"&amp;RIGHT(BY$1,2)),$U931,Holidays!$J$3:$J$937),
IF($T931&lt;DATEVALUE("10/1/20"&amp;RIGHT(BY$1,2)),NETWORKDAYS(DATEVALUE("10/1/20"&amp;RIGHT(BY$1,2)),DATEVALUE("9/30/20"&amp;RIGHT(BZ$1,2)),Holidays!$J$3:$J$937),
IF($T931&gt;=DATEVALUE("10/1/20"&amp;RIGHT(BY$1,2)),NETWORKDAYS($T931,DATEVALUE("9/30/20"&amp;RIGHT(BZ$1,2)),Holidays!$J$3:$J$937),"")))),"")/(NETWORKDAYS($T931,$U931,Holidays!$J$3:$J$937)),0))</f>
        <v/>
      </c>
      <c r="CA931" s="87" t="str">
        <f>IF($Q931="","",IFERROR(IF(OR(AND($T931&gt;=DATEVALUE("10/1/20"&amp;RIGHT(BZ$1,2)),$T931&lt;=DATEVALUE("9/30/20"&amp;RIGHT(CA$1,2))),AND($U931&gt;=DATEVALUE("10/1/20"&amp;RIGHT(BZ$1,2)),$U931&lt;=DATEVALUE("9/30/20"&amp;RIGHT(CA$1,2))),AND($T931&lt;=DATEVALUE("10/1/20"&amp;RIGHT(BZ$1,2)),$U931&gt;=DATEVALUE("9/30/20"&amp;RIGHT(CA$1,2)))),
IF(AND($T931&gt;=DATEVALUE("10/1/20"&amp;RIGHT(BZ$1,2)),$U931&lt;=DATEVALUE("9/30/20"&amp;RIGHT(CA$1,2))),NETWORKDAYS($T931,$U931,Holidays!$J$3:$J$937),
IF(AND($T931&lt;DATEVALUE("10/1/20"&amp;RIGHT(BZ$1,2)),$U931&lt;=DATEVALUE("9/30/20"&amp;RIGHT(CA$1,2))),NETWORKDAYS(DATEVALUE("10/1/20"&amp;RIGHT(BZ$1,2)),$U931,Holidays!$J$3:$J$937),
IF($T931&lt;DATEVALUE("10/1/20"&amp;RIGHT(BZ$1,2)),NETWORKDAYS(DATEVALUE("10/1/20"&amp;RIGHT(BZ$1,2)),DATEVALUE("9/30/20"&amp;RIGHT(CA$1,2)),Holidays!$J$3:$J$937),
IF($T931&gt;=DATEVALUE("10/1/20"&amp;RIGHT(BZ$1,2)),NETWORKDAYS($T931,DATEVALUE("9/30/20"&amp;RIGHT(CA$1,2)),Holidays!$J$3:$J$937),"")))),"")/(NETWORKDAYS($T931,$U931,Holidays!$J$3:$J$937)),0))</f>
        <v/>
      </c>
      <c r="CB931" s="87" t="str">
        <f>IF($Q931="","",IFERROR(IF(OR(AND($T931&gt;=DATEVALUE("10/1/20"&amp;RIGHT(CA$1,2)),$T931&lt;=DATEVALUE("9/30/20"&amp;RIGHT(CB$1,2))),AND($U931&gt;=DATEVALUE("10/1/20"&amp;RIGHT(CA$1,2)),$U931&lt;=DATEVALUE("9/30/20"&amp;RIGHT(CB$1,2))),AND($T931&lt;=DATEVALUE("10/1/20"&amp;RIGHT(CA$1,2)),$U931&gt;=DATEVALUE("9/30/20"&amp;RIGHT(CB$1,2)))),
IF(AND($T931&gt;=DATEVALUE("10/1/20"&amp;RIGHT(CA$1,2)),$U931&lt;=DATEVALUE("9/30/20"&amp;RIGHT(CB$1,2))),NETWORKDAYS($T931,$U931,Holidays!$J$3:$J$937),
IF(AND($T931&lt;DATEVALUE("10/1/20"&amp;RIGHT(CA$1,2)),$U931&lt;=DATEVALUE("9/30/20"&amp;RIGHT(CB$1,2))),NETWORKDAYS(DATEVALUE("10/1/20"&amp;RIGHT(CA$1,2)),$U931,Holidays!$J$3:$J$937),
IF($T931&lt;DATEVALUE("10/1/20"&amp;RIGHT(CA$1,2)),NETWORKDAYS(DATEVALUE("10/1/20"&amp;RIGHT(CA$1,2)),DATEVALUE("9/30/20"&amp;RIGHT(CB$1,2)),Holidays!$J$3:$J$937),
IF($T931&gt;=DATEVALUE("10/1/20"&amp;RIGHT(CA$1,2)),NETWORKDAYS($T931,DATEVALUE("9/30/20"&amp;RIGHT(CB$1,2)),Holidays!$J$3:$J$937),"")))),"")/(NETWORKDAYS($T931,$U931,Holidays!$J$3:$J$937)),0))</f>
        <v/>
      </c>
    </row>
    <row r="932" spans="1:80">
      <c r="A932" s="97"/>
      <c r="B932" s="98" t="str">
        <f ca="1">IF(NOT($A932=""),OFFSET('WBS Reference &amp; User Procedure'!$A$1,MATCH($A932,'WBS Reference &amp; User Procedure'!$A:$A,0)-1,1),"")</f>
        <v/>
      </c>
      <c r="D932" s="97"/>
      <c r="T932" s="104" t="str">
        <f>IF(NOT(Q932=""),IF(NOT($S932=""),$S932,#REF!),"")</f>
        <v/>
      </c>
      <c r="U932" s="104" t="str">
        <f>IF(NOT(Q932=""),WORKDAY(T932,Q932,Holidays!$J$3:$J$937),"")</f>
        <v/>
      </c>
      <c r="V932" s="104"/>
      <c r="W932" s="104"/>
      <c r="X932" s="101" t="str">
        <f t="shared" si="197"/>
        <v/>
      </c>
      <c r="AL932" s="87" t="str">
        <f t="shared" ca="1" si="208"/>
        <v/>
      </c>
      <c r="AN932" s="87" t="str">
        <f t="shared" ca="1" si="209"/>
        <v/>
      </c>
      <c r="AO932" s="87" t="str">
        <f t="shared" ca="1" si="209"/>
        <v/>
      </c>
      <c r="AP932" s="87" t="str">
        <f t="shared" ca="1" si="209"/>
        <v/>
      </c>
      <c r="AQ932" s="87" t="str">
        <f t="shared" ca="1" si="209"/>
        <v/>
      </c>
      <c r="AR932" s="87" t="str">
        <f t="shared" ca="1" si="209"/>
        <v/>
      </c>
      <c r="AS932" s="87" t="str">
        <f t="shared" ca="1" si="209"/>
        <v/>
      </c>
      <c r="AT932" s="87" t="str">
        <f t="shared" ca="1" si="209"/>
        <v/>
      </c>
      <c r="AU932" s="87" t="str">
        <f t="shared" ca="1" si="209"/>
        <v/>
      </c>
      <c r="AV932" s="87" t="str">
        <f t="shared" ca="1" si="209"/>
        <v/>
      </c>
      <c r="AW932" s="87" t="str">
        <f t="shared" ca="1" si="209"/>
        <v/>
      </c>
      <c r="AX932" s="87" t="str">
        <f t="shared" ca="1" si="210"/>
        <v/>
      </c>
      <c r="AY932" s="87" t="str">
        <f t="shared" ca="1" si="210"/>
        <v/>
      </c>
      <c r="AZ932" s="87" t="str">
        <f t="shared" ca="1" si="210"/>
        <v/>
      </c>
      <c r="BA932" s="87" t="str">
        <f t="shared" ca="1" si="210"/>
        <v/>
      </c>
      <c r="BB932" s="87" t="str">
        <f t="shared" ca="1" si="210"/>
        <v/>
      </c>
      <c r="BC932" s="87" t="str">
        <f t="shared" ca="1" si="210"/>
        <v/>
      </c>
      <c r="BD932" s="87" t="str">
        <f t="shared" ca="1" si="210"/>
        <v/>
      </c>
      <c r="BE932" s="87" t="str">
        <f t="shared" ca="1" si="210"/>
        <v/>
      </c>
      <c r="BF932" s="87" t="str">
        <f t="shared" ca="1" si="210"/>
        <v/>
      </c>
      <c r="BG932" s="87" t="str">
        <f t="shared" ca="1" si="210"/>
        <v/>
      </c>
      <c r="BI932" s="87" t="str">
        <f>IF($Q932="","",IFERROR(IF(OR(AND($T932&gt;=DATEVALUE("10/1/20"&amp;RIGHT(BH$1,2)),$T932&lt;=DATEVALUE("9/30/20"&amp;RIGHT(BI$1,2))),AND($U932&gt;=DATEVALUE("10/1/20"&amp;RIGHT(BH$1,2)),$U932&lt;=DATEVALUE("9/30/20"&amp;RIGHT(BI$1,2))),AND($T932&lt;=DATEVALUE("10/1/20"&amp;RIGHT(BH$1,2)),$U932&gt;=DATEVALUE("9/30/20"&amp;RIGHT(BI$1,2)))),
IF(AND($T932&gt;=DATEVALUE("10/1/20"&amp;RIGHT(BH$1,2)),$U932&lt;=DATEVALUE("9/30/20"&amp;RIGHT(BI$1,2))),NETWORKDAYS($T932,$U932,Holidays!$J$3:$J$937),
IF(AND($T932&lt;DATEVALUE("10/1/20"&amp;RIGHT(BH$1,2)),$U932&lt;=DATEVALUE("9/30/20"&amp;RIGHT(BI$1,2))),NETWORKDAYS(DATEVALUE("10/1/20"&amp;RIGHT(BH$1,2)),$U932,Holidays!$J$3:$J$937),
IF($T932&lt;DATEVALUE("10/1/20"&amp;RIGHT(BH$1,2)),NETWORKDAYS(DATEVALUE("10/1/20"&amp;RIGHT(BH$1,2)),DATEVALUE("9/30/20"&amp;RIGHT(BI$1,2)),Holidays!$J$3:$J$937),
IF($T932&gt;=DATEVALUE("10/1/20"&amp;RIGHT(BH$1,2)),NETWORKDAYS($T932,DATEVALUE("9/30/20"&amp;RIGHT(BI$1,2)),Holidays!$J$3:$J$937),"")))),"")/(NETWORKDAYS($T932,$U932,Holidays!$J$3:$J$937)),0))</f>
        <v/>
      </c>
      <c r="BJ932" s="87" t="str">
        <f>IF($Q932="","",IFERROR(IF(OR(AND($T932&gt;=DATEVALUE("10/1/20"&amp;RIGHT(BI$1,2)),$T932&lt;=DATEVALUE("9/30/20"&amp;RIGHT(BJ$1,2))),AND($U932&gt;=DATEVALUE("10/1/20"&amp;RIGHT(BI$1,2)),$U932&lt;=DATEVALUE("9/30/20"&amp;RIGHT(BJ$1,2))),AND($T932&lt;=DATEVALUE("10/1/20"&amp;RIGHT(BI$1,2)),$U932&gt;=DATEVALUE("9/30/20"&amp;RIGHT(BJ$1,2)))),
IF(AND($T932&gt;=DATEVALUE("10/1/20"&amp;RIGHT(BI$1,2)),$U932&lt;=DATEVALUE("9/30/20"&amp;RIGHT(BJ$1,2))),NETWORKDAYS($T932,$U932,Holidays!$J$3:$J$937),
IF(AND($T932&lt;DATEVALUE("10/1/20"&amp;RIGHT(BI$1,2)),$U932&lt;=DATEVALUE("9/30/20"&amp;RIGHT(BJ$1,2))),NETWORKDAYS(DATEVALUE("10/1/20"&amp;RIGHT(BI$1,2)),$U932,Holidays!$J$3:$J$937),
IF($T932&lt;DATEVALUE("10/1/20"&amp;RIGHT(BI$1,2)),NETWORKDAYS(DATEVALUE("10/1/20"&amp;RIGHT(BI$1,2)),DATEVALUE("9/30/20"&amp;RIGHT(BJ$1,2)),Holidays!$J$3:$J$937),
IF($T932&gt;=DATEVALUE("10/1/20"&amp;RIGHT(BI$1,2)),NETWORKDAYS($T932,DATEVALUE("9/30/20"&amp;RIGHT(BJ$1,2)),Holidays!$J$3:$J$937),"")))),"")/(NETWORKDAYS($T932,$U932,Holidays!$J$3:$J$937)),0))</f>
        <v/>
      </c>
      <c r="BK932" s="87" t="str">
        <f>IF($Q932="","",IFERROR(IF(OR(AND($T932&gt;=DATEVALUE("10/1/20"&amp;RIGHT(BJ$1,2)),$T932&lt;=DATEVALUE("9/30/20"&amp;RIGHT(BK$1,2))),AND($U932&gt;=DATEVALUE("10/1/20"&amp;RIGHT(BJ$1,2)),$U932&lt;=DATEVALUE("9/30/20"&amp;RIGHT(BK$1,2))),AND($T932&lt;=DATEVALUE("10/1/20"&amp;RIGHT(BJ$1,2)),$U932&gt;=DATEVALUE("9/30/20"&amp;RIGHT(BK$1,2)))),
IF(AND($T932&gt;=DATEVALUE("10/1/20"&amp;RIGHT(BJ$1,2)),$U932&lt;=DATEVALUE("9/30/20"&amp;RIGHT(BK$1,2))),NETWORKDAYS($T932,$U932,Holidays!$J$3:$J$937),
IF(AND($T932&lt;DATEVALUE("10/1/20"&amp;RIGHT(BJ$1,2)),$U932&lt;=DATEVALUE("9/30/20"&amp;RIGHT(BK$1,2))),NETWORKDAYS(DATEVALUE("10/1/20"&amp;RIGHT(BJ$1,2)),$U932,Holidays!$J$3:$J$937),
IF($T932&lt;DATEVALUE("10/1/20"&amp;RIGHT(BJ$1,2)),NETWORKDAYS(DATEVALUE("10/1/20"&amp;RIGHT(BJ$1,2)),DATEVALUE("9/30/20"&amp;RIGHT(BK$1,2)),Holidays!$J$3:$J$937),
IF($T932&gt;=DATEVALUE("10/1/20"&amp;RIGHT(BJ$1,2)),NETWORKDAYS($T932,DATEVALUE("9/30/20"&amp;RIGHT(BK$1,2)),Holidays!$J$3:$J$937),"")))),"")/(NETWORKDAYS($T932,$U932,Holidays!$J$3:$J$937)),0))</f>
        <v/>
      </c>
      <c r="BL932" s="87" t="str">
        <f>IF($Q932="","",IFERROR(IF(OR(AND($T932&gt;=DATEVALUE("10/1/20"&amp;RIGHT(BK$1,2)),$T932&lt;=DATEVALUE("9/30/20"&amp;RIGHT(BL$1,2))),AND($U932&gt;=DATEVALUE("10/1/20"&amp;RIGHT(BK$1,2)),$U932&lt;=DATEVALUE("9/30/20"&amp;RIGHT(BL$1,2))),AND($T932&lt;=DATEVALUE("10/1/20"&amp;RIGHT(BK$1,2)),$U932&gt;=DATEVALUE("9/30/20"&amp;RIGHT(BL$1,2)))),
IF(AND($T932&gt;=DATEVALUE("10/1/20"&amp;RIGHT(BK$1,2)),$U932&lt;=DATEVALUE("9/30/20"&amp;RIGHT(BL$1,2))),NETWORKDAYS($T932,$U932,Holidays!$J$3:$J$937),
IF(AND($T932&lt;DATEVALUE("10/1/20"&amp;RIGHT(BK$1,2)),$U932&lt;=DATEVALUE("9/30/20"&amp;RIGHT(BL$1,2))),NETWORKDAYS(DATEVALUE("10/1/20"&amp;RIGHT(BK$1,2)),$U932,Holidays!$J$3:$J$937),
IF($T932&lt;DATEVALUE("10/1/20"&amp;RIGHT(BK$1,2)),NETWORKDAYS(DATEVALUE("10/1/20"&amp;RIGHT(BK$1,2)),DATEVALUE("9/30/20"&amp;RIGHT(BL$1,2)),Holidays!$J$3:$J$937),
IF($T932&gt;=DATEVALUE("10/1/20"&amp;RIGHT(BK$1,2)),NETWORKDAYS($T932,DATEVALUE("9/30/20"&amp;RIGHT(BL$1,2)),Holidays!$J$3:$J$937),"")))),"")/(NETWORKDAYS($T932,$U932,Holidays!$J$3:$J$937)),0))</f>
        <v/>
      </c>
      <c r="BM932" s="87" t="str">
        <f>IF($Q932="","",IFERROR(IF(OR(AND($T932&gt;=DATEVALUE("10/1/20"&amp;RIGHT(BL$1,2)),$T932&lt;=DATEVALUE("9/30/20"&amp;RIGHT(BM$1,2))),AND($U932&gt;=DATEVALUE("10/1/20"&amp;RIGHT(BL$1,2)),$U932&lt;=DATEVALUE("9/30/20"&amp;RIGHT(BM$1,2))),AND($T932&lt;=DATEVALUE("10/1/20"&amp;RIGHT(BL$1,2)),$U932&gt;=DATEVALUE("9/30/20"&amp;RIGHT(BM$1,2)))),
IF(AND($T932&gt;=DATEVALUE("10/1/20"&amp;RIGHT(BL$1,2)),$U932&lt;=DATEVALUE("9/30/20"&amp;RIGHT(BM$1,2))),NETWORKDAYS($T932,$U932,Holidays!$J$3:$J$937),
IF(AND($T932&lt;DATEVALUE("10/1/20"&amp;RIGHT(BL$1,2)),$U932&lt;=DATEVALUE("9/30/20"&amp;RIGHT(BM$1,2))),NETWORKDAYS(DATEVALUE("10/1/20"&amp;RIGHT(BL$1,2)),$U932,Holidays!$J$3:$J$937),
IF($T932&lt;DATEVALUE("10/1/20"&amp;RIGHT(BL$1,2)),NETWORKDAYS(DATEVALUE("10/1/20"&amp;RIGHT(BL$1,2)),DATEVALUE("9/30/20"&amp;RIGHT(BM$1,2)),Holidays!$J$3:$J$937),
IF($T932&gt;=DATEVALUE("10/1/20"&amp;RIGHT(BL$1,2)),NETWORKDAYS($T932,DATEVALUE("9/30/20"&amp;RIGHT(BM$1,2)),Holidays!$J$3:$J$937),"")))),"")/(NETWORKDAYS($T932,$U932,Holidays!$J$3:$J$937)),0))</f>
        <v/>
      </c>
      <c r="BN932" s="87" t="str">
        <f>IF($Q932="","",IFERROR(IF(OR(AND($T932&gt;=DATEVALUE("10/1/20"&amp;RIGHT(BM$1,2)),$T932&lt;=DATEVALUE("9/30/20"&amp;RIGHT(BN$1,2))),AND($U932&gt;=DATEVALUE("10/1/20"&amp;RIGHT(BM$1,2)),$U932&lt;=DATEVALUE("9/30/20"&amp;RIGHT(BN$1,2))),AND($T932&lt;=DATEVALUE("10/1/20"&amp;RIGHT(BM$1,2)),$U932&gt;=DATEVALUE("9/30/20"&amp;RIGHT(BN$1,2)))),
IF(AND($T932&gt;=DATEVALUE("10/1/20"&amp;RIGHT(BM$1,2)),$U932&lt;=DATEVALUE("9/30/20"&amp;RIGHT(BN$1,2))),NETWORKDAYS($T932,$U932,Holidays!$J$3:$J$937),
IF(AND($T932&lt;DATEVALUE("10/1/20"&amp;RIGHT(BM$1,2)),$U932&lt;=DATEVALUE("9/30/20"&amp;RIGHT(BN$1,2))),NETWORKDAYS(DATEVALUE("10/1/20"&amp;RIGHT(BM$1,2)),$U932,Holidays!$J$3:$J$937),
IF($T932&lt;DATEVALUE("10/1/20"&amp;RIGHT(BM$1,2)),NETWORKDAYS(DATEVALUE("10/1/20"&amp;RIGHT(BM$1,2)),DATEVALUE("9/30/20"&amp;RIGHT(BN$1,2)),Holidays!$J$3:$J$937),
IF($T932&gt;=DATEVALUE("10/1/20"&amp;RIGHT(BM$1,2)),NETWORKDAYS($T932,DATEVALUE("9/30/20"&amp;RIGHT(BN$1,2)),Holidays!$J$3:$J$937),"")))),"")/(NETWORKDAYS($T932,$U932,Holidays!$J$3:$J$937)),0))</f>
        <v/>
      </c>
      <c r="BO932" s="87" t="str">
        <f>IF($Q932="","",IFERROR(IF(OR(AND($T932&gt;=DATEVALUE("10/1/20"&amp;RIGHT(BN$1,2)),$T932&lt;=DATEVALUE("9/30/20"&amp;RIGHT(BO$1,2))),AND($U932&gt;=DATEVALUE("10/1/20"&amp;RIGHT(BN$1,2)),$U932&lt;=DATEVALUE("9/30/20"&amp;RIGHT(BO$1,2))),AND($T932&lt;=DATEVALUE("10/1/20"&amp;RIGHT(BN$1,2)),$U932&gt;=DATEVALUE("9/30/20"&amp;RIGHT(BO$1,2)))),
IF(AND($T932&gt;=DATEVALUE("10/1/20"&amp;RIGHT(BN$1,2)),$U932&lt;=DATEVALUE("9/30/20"&amp;RIGHT(BO$1,2))),NETWORKDAYS($T932,$U932,Holidays!$J$3:$J$937),
IF(AND($T932&lt;DATEVALUE("10/1/20"&amp;RIGHT(BN$1,2)),$U932&lt;=DATEVALUE("9/30/20"&amp;RIGHT(BO$1,2))),NETWORKDAYS(DATEVALUE("10/1/20"&amp;RIGHT(BN$1,2)),$U932,Holidays!$J$3:$J$937),
IF($T932&lt;DATEVALUE("10/1/20"&amp;RIGHT(BN$1,2)),NETWORKDAYS(DATEVALUE("10/1/20"&amp;RIGHT(BN$1,2)),DATEVALUE("9/30/20"&amp;RIGHT(BO$1,2)),Holidays!$J$3:$J$937),
IF($T932&gt;=DATEVALUE("10/1/20"&amp;RIGHT(BN$1,2)),NETWORKDAYS($T932,DATEVALUE("9/30/20"&amp;RIGHT(BO$1,2)),Holidays!$J$3:$J$937),"")))),"")/(NETWORKDAYS($T932,$U932,Holidays!$J$3:$J$937)),0))</f>
        <v/>
      </c>
      <c r="BP932" s="87" t="str">
        <f>IF($Q932="","",IFERROR(IF(OR(AND($T932&gt;=DATEVALUE("10/1/20"&amp;RIGHT(BO$1,2)),$T932&lt;=DATEVALUE("9/30/20"&amp;RIGHT(BP$1,2))),AND($U932&gt;=DATEVALUE("10/1/20"&amp;RIGHT(BO$1,2)),$U932&lt;=DATEVALUE("9/30/20"&amp;RIGHT(BP$1,2))),AND($T932&lt;=DATEVALUE("10/1/20"&amp;RIGHT(BO$1,2)),$U932&gt;=DATEVALUE("9/30/20"&amp;RIGHT(BP$1,2)))),
IF(AND($T932&gt;=DATEVALUE("10/1/20"&amp;RIGHT(BO$1,2)),$U932&lt;=DATEVALUE("9/30/20"&amp;RIGHT(BP$1,2))),NETWORKDAYS($T932,$U932,Holidays!$J$3:$J$937),
IF(AND($T932&lt;DATEVALUE("10/1/20"&amp;RIGHT(BO$1,2)),$U932&lt;=DATEVALUE("9/30/20"&amp;RIGHT(BP$1,2))),NETWORKDAYS(DATEVALUE("10/1/20"&amp;RIGHT(BO$1,2)),$U932,Holidays!$J$3:$J$937),
IF($T932&lt;DATEVALUE("10/1/20"&amp;RIGHT(BO$1,2)),NETWORKDAYS(DATEVALUE("10/1/20"&amp;RIGHT(BO$1,2)),DATEVALUE("9/30/20"&amp;RIGHT(BP$1,2)),Holidays!$J$3:$J$937),
IF($T932&gt;=DATEVALUE("10/1/20"&amp;RIGHT(BO$1,2)),NETWORKDAYS($T932,DATEVALUE("9/30/20"&amp;RIGHT(BP$1,2)),Holidays!$J$3:$J$937),"")))),"")/(NETWORKDAYS($T932,$U932,Holidays!$J$3:$J$937)),0))</f>
        <v/>
      </c>
      <c r="BQ932" s="87" t="str">
        <f>IF($Q932="","",IFERROR(IF(OR(AND($T932&gt;=DATEVALUE("10/1/20"&amp;RIGHT(BP$1,2)),$T932&lt;=DATEVALUE("9/30/20"&amp;RIGHT(BQ$1,2))),AND($U932&gt;=DATEVALUE("10/1/20"&amp;RIGHT(BP$1,2)),$U932&lt;=DATEVALUE("9/30/20"&amp;RIGHT(BQ$1,2))),AND($T932&lt;=DATEVALUE("10/1/20"&amp;RIGHT(BP$1,2)),$U932&gt;=DATEVALUE("9/30/20"&amp;RIGHT(BQ$1,2)))),
IF(AND($T932&gt;=DATEVALUE("10/1/20"&amp;RIGHT(BP$1,2)),$U932&lt;=DATEVALUE("9/30/20"&amp;RIGHT(BQ$1,2))),NETWORKDAYS($T932,$U932,Holidays!$J$3:$J$937),
IF(AND($T932&lt;DATEVALUE("10/1/20"&amp;RIGHT(BP$1,2)),$U932&lt;=DATEVALUE("9/30/20"&amp;RIGHT(BQ$1,2))),NETWORKDAYS(DATEVALUE("10/1/20"&amp;RIGHT(BP$1,2)),$U932,Holidays!$J$3:$J$937),
IF($T932&lt;DATEVALUE("10/1/20"&amp;RIGHT(BP$1,2)),NETWORKDAYS(DATEVALUE("10/1/20"&amp;RIGHT(BP$1,2)),DATEVALUE("9/30/20"&amp;RIGHT(BQ$1,2)),Holidays!$J$3:$J$937),
IF($T932&gt;=DATEVALUE("10/1/20"&amp;RIGHT(BP$1,2)),NETWORKDAYS($T932,DATEVALUE("9/30/20"&amp;RIGHT(BQ$1,2)),Holidays!$J$3:$J$937),"")))),"")/(NETWORKDAYS($T932,$U932,Holidays!$J$3:$J$937)),0))</f>
        <v/>
      </c>
      <c r="BR932" s="87" t="str">
        <f>IF($Q932="","",IFERROR(IF(OR(AND($T932&gt;=DATEVALUE("10/1/20"&amp;RIGHT(BQ$1,2)),$T932&lt;=DATEVALUE("9/30/20"&amp;RIGHT(BR$1,2))),AND($U932&gt;=DATEVALUE("10/1/20"&amp;RIGHT(BQ$1,2)),$U932&lt;=DATEVALUE("9/30/20"&amp;RIGHT(BR$1,2))),AND($T932&lt;=DATEVALUE("10/1/20"&amp;RIGHT(BQ$1,2)),$U932&gt;=DATEVALUE("9/30/20"&amp;RIGHT(BR$1,2)))),
IF(AND($T932&gt;=DATEVALUE("10/1/20"&amp;RIGHT(BQ$1,2)),$U932&lt;=DATEVALUE("9/30/20"&amp;RIGHT(BR$1,2))),NETWORKDAYS($T932,$U932,Holidays!$J$3:$J$937),
IF(AND($T932&lt;DATEVALUE("10/1/20"&amp;RIGHT(BQ$1,2)),$U932&lt;=DATEVALUE("9/30/20"&amp;RIGHT(BR$1,2))),NETWORKDAYS(DATEVALUE("10/1/20"&amp;RIGHT(BQ$1,2)),$U932,Holidays!$J$3:$J$937),
IF($T932&lt;DATEVALUE("10/1/20"&amp;RIGHT(BQ$1,2)),NETWORKDAYS(DATEVALUE("10/1/20"&amp;RIGHT(BQ$1,2)),DATEVALUE("9/30/20"&amp;RIGHT(BR$1,2)),Holidays!$J$3:$J$937),
IF($T932&gt;=DATEVALUE("10/1/20"&amp;RIGHT(BQ$1,2)),NETWORKDAYS($T932,DATEVALUE("9/30/20"&amp;RIGHT(BR$1,2)),Holidays!$J$3:$J$937),"")))),"")/(NETWORKDAYS($T932,$U932,Holidays!$J$3:$J$937)),0))</f>
        <v/>
      </c>
      <c r="BS932" s="87" t="str">
        <f>IF($Q932="","",IFERROR(IF(OR(AND($T932&gt;=DATEVALUE("10/1/20"&amp;RIGHT(BR$1,2)),$T932&lt;=DATEVALUE("9/30/20"&amp;RIGHT(BS$1,2))),AND($U932&gt;=DATEVALUE("10/1/20"&amp;RIGHT(BR$1,2)),$U932&lt;=DATEVALUE("9/30/20"&amp;RIGHT(BS$1,2))),AND($T932&lt;=DATEVALUE("10/1/20"&amp;RIGHT(BR$1,2)),$U932&gt;=DATEVALUE("9/30/20"&amp;RIGHT(BS$1,2)))),
IF(AND($T932&gt;=DATEVALUE("10/1/20"&amp;RIGHT(BR$1,2)),$U932&lt;=DATEVALUE("9/30/20"&amp;RIGHT(BS$1,2))),NETWORKDAYS($T932,$U932,Holidays!$J$3:$J$937),
IF(AND($T932&lt;DATEVALUE("10/1/20"&amp;RIGHT(BR$1,2)),$U932&lt;=DATEVALUE("9/30/20"&amp;RIGHT(BS$1,2))),NETWORKDAYS(DATEVALUE("10/1/20"&amp;RIGHT(BR$1,2)),$U932,Holidays!$J$3:$J$937),
IF($T932&lt;DATEVALUE("10/1/20"&amp;RIGHT(BR$1,2)),NETWORKDAYS(DATEVALUE("10/1/20"&amp;RIGHT(BR$1,2)),DATEVALUE("9/30/20"&amp;RIGHT(BS$1,2)),Holidays!$J$3:$J$937),
IF($T932&gt;=DATEVALUE("10/1/20"&amp;RIGHT(BR$1,2)),NETWORKDAYS($T932,DATEVALUE("9/30/20"&amp;RIGHT(BS$1,2)),Holidays!$J$3:$J$937),"")))),"")/(NETWORKDAYS($T932,$U932,Holidays!$J$3:$J$937)),0))</f>
        <v/>
      </c>
      <c r="BT932" s="87" t="str">
        <f>IF($Q932="","",IFERROR(IF(OR(AND($T932&gt;=DATEVALUE("10/1/20"&amp;RIGHT(BS$1,2)),$T932&lt;=DATEVALUE("9/30/20"&amp;RIGHT(BT$1,2))),AND($U932&gt;=DATEVALUE("10/1/20"&amp;RIGHT(BS$1,2)),$U932&lt;=DATEVALUE("9/30/20"&amp;RIGHT(BT$1,2))),AND($T932&lt;=DATEVALUE("10/1/20"&amp;RIGHT(BS$1,2)),$U932&gt;=DATEVALUE("9/30/20"&amp;RIGHT(BT$1,2)))),
IF(AND($T932&gt;=DATEVALUE("10/1/20"&amp;RIGHT(BS$1,2)),$U932&lt;=DATEVALUE("9/30/20"&amp;RIGHT(BT$1,2))),NETWORKDAYS($T932,$U932,Holidays!$J$3:$J$937),
IF(AND($T932&lt;DATEVALUE("10/1/20"&amp;RIGHT(BS$1,2)),$U932&lt;=DATEVALUE("9/30/20"&amp;RIGHT(BT$1,2))),NETWORKDAYS(DATEVALUE("10/1/20"&amp;RIGHT(BS$1,2)),$U932,Holidays!$J$3:$J$937),
IF($T932&lt;DATEVALUE("10/1/20"&amp;RIGHT(BS$1,2)),NETWORKDAYS(DATEVALUE("10/1/20"&amp;RIGHT(BS$1,2)),DATEVALUE("9/30/20"&amp;RIGHT(BT$1,2)),Holidays!$J$3:$J$937),
IF($T932&gt;=DATEVALUE("10/1/20"&amp;RIGHT(BS$1,2)),NETWORKDAYS($T932,DATEVALUE("9/30/20"&amp;RIGHT(BT$1,2)),Holidays!$J$3:$J$937),"")))),"")/(NETWORKDAYS($T932,$U932,Holidays!$J$3:$J$937)),0))</f>
        <v/>
      </c>
      <c r="BU932" s="87" t="str">
        <f>IF($Q932="","",IFERROR(IF(OR(AND($T932&gt;=DATEVALUE("10/1/20"&amp;RIGHT(BT$1,2)),$T932&lt;=DATEVALUE("9/30/20"&amp;RIGHT(BU$1,2))),AND($U932&gt;=DATEVALUE("10/1/20"&amp;RIGHT(BT$1,2)),$U932&lt;=DATEVALUE("9/30/20"&amp;RIGHT(BU$1,2))),AND($T932&lt;=DATEVALUE("10/1/20"&amp;RIGHT(BT$1,2)),$U932&gt;=DATEVALUE("9/30/20"&amp;RIGHT(BU$1,2)))),
IF(AND($T932&gt;=DATEVALUE("10/1/20"&amp;RIGHT(BT$1,2)),$U932&lt;=DATEVALUE("9/30/20"&amp;RIGHT(BU$1,2))),NETWORKDAYS($T932,$U932,Holidays!$J$3:$J$937),
IF(AND($T932&lt;DATEVALUE("10/1/20"&amp;RIGHT(BT$1,2)),$U932&lt;=DATEVALUE("9/30/20"&amp;RIGHT(BU$1,2))),NETWORKDAYS(DATEVALUE("10/1/20"&amp;RIGHT(BT$1,2)),$U932,Holidays!$J$3:$J$937),
IF($T932&lt;DATEVALUE("10/1/20"&amp;RIGHT(BT$1,2)),NETWORKDAYS(DATEVALUE("10/1/20"&amp;RIGHT(BT$1,2)),DATEVALUE("9/30/20"&amp;RIGHT(BU$1,2)),Holidays!$J$3:$J$937),
IF($T932&gt;=DATEVALUE("10/1/20"&amp;RIGHT(BT$1,2)),NETWORKDAYS($T932,DATEVALUE("9/30/20"&amp;RIGHT(BU$1,2)),Holidays!$J$3:$J$937),"")))),"")/(NETWORKDAYS($T932,$U932,Holidays!$J$3:$J$937)),0))</f>
        <v/>
      </c>
      <c r="BV932" s="87" t="str">
        <f>IF($Q932="","",IFERROR(IF(OR(AND($T932&gt;=DATEVALUE("10/1/20"&amp;RIGHT(BU$1,2)),$T932&lt;=DATEVALUE("9/30/20"&amp;RIGHT(BV$1,2))),AND($U932&gt;=DATEVALUE("10/1/20"&amp;RIGHT(BU$1,2)),$U932&lt;=DATEVALUE("9/30/20"&amp;RIGHT(BV$1,2))),AND($T932&lt;=DATEVALUE("10/1/20"&amp;RIGHT(BU$1,2)),$U932&gt;=DATEVALUE("9/30/20"&amp;RIGHT(BV$1,2)))),
IF(AND($T932&gt;=DATEVALUE("10/1/20"&amp;RIGHT(BU$1,2)),$U932&lt;=DATEVALUE("9/30/20"&amp;RIGHT(BV$1,2))),NETWORKDAYS($T932,$U932,Holidays!$J$3:$J$937),
IF(AND($T932&lt;DATEVALUE("10/1/20"&amp;RIGHT(BU$1,2)),$U932&lt;=DATEVALUE("9/30/20"&amp;RIGHT(BV$1,2))),NETWORKDAYS(DATEVALUE("10/1/20"&amp;RIGHT(BU$1,2)),$U932,Holidays!$J$3:$J$937),
IF($T932&lt;DATEVALUE("10/1/20"&amp;RIGHT(BU$1,2)),NETWORKDAYS(DATEVALUE("10/1/20"&amp;RIGHT(BU$1,2)),DATEVALUE("9/30/20"&amp;RIGHT(BV$1,2)),Holidays!$J$3:$J$937),
IF($T932&gt;=DATEVALUE("10/1/20"&amp;RIGHT(BU$1,2)),NETWORKDAYS($T932,DATEVALUE("9/30/20"&amp;RIGHT(BV$1,2)),Holidays!$J$3:$J$937),"")))),"")/(NETWORKDAYS($T932,$U932,Holidays!$J$3:$J$937)),0))</f>
        <v/>
      </c>
      <c r="BW932" s="87" t="str">
        <f>IF($Q932="","",IFERROR(IF(OR(AND($T932&gt;=DATEVALUE("10/1/20"&amp;RIGHT(BV$1,2)),$T932&lt;=DATEVALUE("9/30/20"&amp;RIGHT(BW$1,2))),AND($U932&gt;=DATEVALUE("10/1/20"&amp;RIGHT(BV$1,2)),$U932&lt;=DATEVALUE("9/30/20"&amp;RIGHT(BW$1,2))),AND($T932&lt;=DATEVALUE("10/1/20"&amp;RIGHT(BV$1,2)),$U932&gt;=DATEVALUE("9/30/20"&amp;RIGHT(BW$1,2)))),
IF(AND($T932&gt;=DATEVALUE("10/1/20"&amp;RIGHT(BV$1,2)),$U932&lt;=DATEVALUE("9/30/20"&amp;RIGHT(BW$1,2))),NETWORKDAYS($T932,$U932,Holidays!$J$3:$J$937),
IF(AND($T932&lt;DATEVALUE("10/1/20"&amp;RIGHT(BV$1,2)),$U932&lt;=DATEVALUE("9/30/20"&amp;RIGHT(BW$1,2))),NETWORKDAYS(DATEVALUE("10/1/20"&amp;RIGHT(BV$1,2)),$U932,Holidays!$J$3:$J$937),
IF($T932&lt;DATEVALUE("10/1/20"&amp;RIGHT(BV$1,2)),NETWORKDAYS(DATEVALUE("10/1/20"&amp;RIGHT(BV$1,2)),DATEVALUE("9/30/20"&amp;RIGHT(BW$1,2)),Holidays!$J$3:$J$937),
IF($T932&gt;=DATEVALUE("10/1/20"&amp;RIGHT(BV$1,2)),NETWORKDAYS($T932,DATEVALUE("9/30/20"&amp;RIGHT(BW$1,2)),Holidays!$J$3:$J$937),"")))),"")/(NETWORKDAYS($T932,$U932,Holidays!$J$3:$J$937)),0))</f>
        <v/>
      </c>
      <c r="BX932" s="87" t="str">
        <f>IF($Q932="","",IFERROR(IF(OR(AND($T932&gt;=DATEVALUE("10/1/20"&amp;RIGHT(BW$1,2)),$T932&lt;=DATEVALUE("9/30/20"&amp;RIGHT(BX$1,2))),AND($U932&gt;=DATEVALUE("10/1/20"&amp;RIGHT(BW$1,2)),$U932&lt;=DATEVALUE("9/30/20"&amp;RIGHT(BX$1,2))),AND($T932&lt;=DATEVALUE("10/1/20"&amp;RIGHT(BW$1,2)),$U932&gt;=DATEVALUE("9/30/20"&amp;RIGHT(BX$1,2)))),
IF(AND($T932&gt;=DATEVALUE("10/1/20"&amp;RIGHT(BW$1,2)),$U932&lt;=DATEVALUE("9/30/20"&amp;RIGHT(BX$1,2))),NETWORKDAYS($T932,$U932,Holidays!$J$3:$J$937),
IF(AND($T932&lt;DATEVALUE("10/1/20"&amp;RIGHT(BW$1,2)),$U932&lt;=DATEVALUE("9/30/20"&amp;RIGHT(BX$1,2))),NETWORKDAYS(DATEVALUE("10/1/20"&amp;RIGHT(BW$1,2)),$U932,Holidays!$J$3:$J$937),
IF($T932&lt;DATEVALUE("10/1/20"&amp;RIGHT(BW$1,2)),NETWORKDAYS(DATEVALUE("10/1/20"&amp;RIGHT(BW$1,2)),DATEVALUE("9/30/20"&amp;RIGHT(BX$1,2)),Holidays!$J$3:$J$937),
IF($T932&gt;=DATEVALUE("10/1/20"&amp;RIGHT(BW$1,2)),NETWORKDAYS($T932,DATEVALUE("9/30/20"&amp;RIGHT(BX$1,2)),Holidays!$J$3:$J$937),"")))),"")/(NETWORKDAYS($T932,$U932,Holidays!$J$3:$J$937)),0))</f>
        <v/>
      </c>
      <c r="BY932" s="87" t="str">
        <f>IF($Q932="","",IFERROR(IF(OR(AND($T932&gt;=DATEVALUE("10/1/20"&amp;RIGHT(BX$1,2)),$T932&lt;=DATEVALUE("9/30/20"&amp;RIGHT(BY$1,2))),AND($U932&gt;=DATEVALUE("10/1/20"&amp;RIGHT(BX$1,2)),$U932&lt;=DATEVALUE("9/30/20"&amp;RIGHT(BY$1,2))),AND($T932&lt;=DATEVALUE("10/1/20"&amp;RIGHT(BX$1,2)),$U932&gt;=DATEVALUE("9/30/20"&amp;RIGHT(BY$1,2)))),
IF(AND($T932&gt;=DATEVALUE("10/1/20"&amp;RIGHT(BX$1,2)),$U932&lt;=DATEVALUE("9/30/20"&amp;RIGHT(BY$1,2))),NETWORKDAYS($T932,$U932,Holidays!$J$3:$J$937),
IF(AND($T932&lt;DATEVALUE("10/1/20"&amp;RIGHT(BX$1,2)),$U932&lt;=DATEVALUE("9/30/20"&amp;RIGHT(BY$1,2))),NETWORKDAYS(DATEVALUE("10/1/20"&amp;RIGHT(BX$1,2)),$U932,Holidays!$J$3:$J$937),
IF($T932&lt;DATEVALUE("10/1/20"&amp;RIGHT(BX$1,2)),NETWORKDAYS(DATEVALUE("10/1/20"&amp;RIGHT(BX$1,2)),DATEVALUE("9/30/20"&amp;RIGHT(BY$1,2)),Holidays!$J$3:$J$937),
IF($T932&gt;=DATEVALUE("10/1/20"&amp;RIGHT(BX$1,2)),NETWORKDAYS($T932,DATEVALUE("9/30/20"&amp;RIGHT(BY$1,2)),Holidays!$J$3:$J$937),"")))),"")/(NETWORKDAYS($T932,$U932,Holidays!$J$3:$J$937)),0))</f>
        <v/>
      </c>
      <c r="BZ932" s="87" t="str">
        <f>IF($Q932="","",IFERROR(IF(OR(AND($T932&gt;=DATEVALUE("10/1/20"&amp;RIGHT(BY$1,2)),$T932&lt;=DATEVALUE("9/30/20"&amp;RIGHT(BZ$1,2))),AND($U932&gt;=DATEVALUE("10/1/20"&amp;RIGHT(BY$1,2)),$U932&lt;=DATEVALUE("9/30/20"&amp;RIGHT(BZ$1,2))),AND($T932&lt;=DATEVALUE("10/1/20"&amp;RIGHT(BY$1,2)),$U932&gt;=DATEVALUE("9/30/20"&amp;RIGHT(BZ$1,2)))),
IF(AND($T932&gt;=DATEVALUE("10/1/20"&amp;RIGHT(BY$1,2)),$U932&lt;=DATEVALUE("9/30/20"&amp;RIGHT(BZ$1,2))),NETWORKDAYS($T932,$U932,Holidays!$J$3:$J$937),
IF(AND($T932&lt;DATEVALUE("10/1/20"&amp;RIGHT(BY$1,2)),$U932&lt;=DATEVALUE("9/30/20"&amp;RIGHT(BZ$1,2))),NETWORKDAYS(DATEVALUE("10/1/20"&amp;RIGHT(BY$1,2)),$U932,Holidays!$J$3:$J$937),
IF($T932&lt;DATEVALUE("10/1/20"&amp;RIGHT(BY$1,2)),NETWORKDAYS(DATEVALUE("10/1/20"&amp;RIGHT(BY$1,2)),DATEVALUE("9/30/20"&amp;RIGHT(BZ$1,2)),Holidays!$J$3:$J$937),
IF($T932&gt;=DATEVALUE("10/1/20"&amp;RIGHT(BY$1,2)),NETWORKDAYS($T932,DATEVALUE("9/30/20"&amp;RIGHT(BZ$1,2)),Holidays!$J$3:$J$937),"")))),"")/(NETWORKDAYS($T932,$U932,Holidays!$J$3:$J$937)),0))</f>
        <v/>
      </c>
      <c r="CA932" s="87" t="str">
        <f>IF($Q932="","",IFERROR(IF(OR(AND($T932&gt;=DATEVALUE("10/1/20"&amp;RIGHT(BZ$1,2)),$T932&lt;=DATEVALUE("9/30/20"&amp;RIGHT(CA$1,2))),AND($U932&gt;=DATEVALUE("10/1/20"&amp;RIGHT(BZ$1,2)),$U932&lt;=DATEVALUE("9/30/20"&amp;RIGHT(CA$1,2))),AND($T932&lt;=DATEVALUE("10/1/20"&amp;RIGHT(BZ$1,2)),$U932&gt;=DATEVALUE("9/30/20"&amp;RIGHT(CA$1,2)))),
IF(AND($T932&gt;=DATEVALUE("10/1/20"&amp;RIGHT(BZ$1,2)),$U932&lt;=DATEVALUE("9/30/20"&amp;RIGHT(CA$1,2))),NETWORKDAYS($T932,$U932,Holidays!$J$3:$J$937),
IF(AND($T932&lt;DATEVALUE("10/1/20"&amp;RIGHT(BZ$1,2)),$U932&lt;=DATEVALUE("9/30/20"&amp;RIGHT(CA$1,2))),NETWORKDAYS(DATEVALUE("10/1/20"&amp;RIGHT(BZ$1,2)),$U932,Holidays!$J$3:$J$937),
IF($T932&lt;DATEVALUE("10/1/20"&amp;RIGHT(BZ$1,2)),NETWORKDAYS(DATEVALUE("10/1/20"&amp;RIGHT(BZ$1,2)),DATEVALUE("9/30/20"&amp;RIGHT(CA$1,2)),Holidays!$J$3:$J$937),
IF($T932&gt;=DATEVALUE("10/1/20"&amp;RIGHT(BZ$1,2)),NETWORKDAYS($T932,DATEVALUE("9/30/20"&amp;RIGHT(CA$1,2)),Holidays!$J$3:$J$937),"")))),"")/(NETWORKDAYS($T932,$U932,Holidays!$J$3:$J$937)),0))</f>
        <v/>
      </c>
      <c r="CB932" s="87" t="str">
        <f>IF($Q932="","",IFERROR(IF(OR(AND($T932&gt;=DATEVALUE("10/1/20"&amp;RIGHT(CA$1,2)),$T932&lt;=DATEVALUE("9/30/20"&amp;RIGHT(CB$1,2))),AND($U932&gt;=DATEVALUE("10/1/20"&amp;RIGHT(CA$1,2)),$U932&lt;=DATEVALUE("9/30/20"&amp;RIGHT(CB$1,2))),AND($T932&lt;=DATEVALUE("10/1/20"&amp;RIGHT(CA$1,2)),$U932&gt;=DATEVALUE("9/30/20"&amp;RIGHT(CB$1,2)))),
IF(AND($T932&gt;=DATEVALUE("10/1/20"&amp;RIGHT(CA$1,2)),$U932&lt;=DATEVALUE("9/30/20"&amp;RIGHT(CB$1,2))),NETWORKDAYS($T932,$U932,Holidays!$J$3:$J$937),
IF(AND($T932&lt;DATEVALUE("10/1/20"&amp;RIGHT(CA$1,2)),$U932&lt;=DATEVALUE("9/30/20"&amp;RIGHT(CB$1,2))),NETWORKDAYS(DATEVALUE("10/1/20"&amp;RIGHT(CA$1,2)),$U932,Holidays!$J$3:$J$937),
IF($T932&lt;DATEVALUE("10/1/20"&amp;RIGHT(CA$1,2)),NETWORKDAYS(DATEVALUE("10/1/20"&amp;RIGHT(CA$1,2)),DATEVALUE("9/30/20"&amp;RIGHT(CB$1,2)),Holidays!$J$3:$J$937),
IF($T932&gt;=DATEVALUE("10/1/20"&amp;RIGHT(CA$1,2)),NETWORKDAYS($T932,DATEVALUE("9/30/20"&amp;RIGHT(CB$1,2)),Holidays!$J$3:$J$937),"")))),"")/(NETWORKDAYS($T932,$U932,Holidays!$J$3:$J$937)),0))</f>
        <v/>
      </c>
    </row>
    <row r="933" spans="1:80">
      <c r="A933" s="97"/>
      <c r="B933" s="98" t="str">
        <f ca="1">IF(NOT($A933=""),OFFSET('WBS Reference &amp; User Procedure'!$A$1,MATCH($A933,'WBS Reference &amp; User Procedure'!$A:$A,0)-1,1),"")</f>
        <v/>
      </c>
      <c r="D933" s="97"/>
      <c r="T933" s="104" t="str">
        <f>IF(NOT(Q933=""),IF(NOT($S933=""),$S933,#REF!),"")</f>
        <v/>
      </c>
      <c r="U933" s="104" t="str">
        <f>IF(NOT(Q933=""),WORKDAY(T933,Q933,Holidays!$J$3:$J$937),"")</f>
        <v/>
      </c>
      <c r="V933" s="104"/>
      <c r="W933" s="104"/>
      <c r="X933" s="101" t="str">
        <f t="shared" si="197"/>
        <v/>
      </c>
      <c r="AL933" s="87" t="str">
        <f t="shared" ca="1" si="208"/>
        <v/>
      </c>
      <c r="AN933" s="87" t="str">
        <f t="shared" ca="1" si="209"/>
        <v/>
      </c>
      <c r="AO933" s="87" t="str">
        <f t="shared" ca="1" si="209"/>
        <v/>
      </c>
      <c r="AP933" s="87" t="str">
        <f t="shared" ca="1" si="209"/>
        <v/>
      </c>
      <c r="AQ933" s="87" t="str">
        <f t="shared" ca="1" si="209"/>
        <v/>
      </c>
      <c r="AR933" s="87" t="str">
        <f t="shared" ca="1" si="209"/>
        <v/>
      </c>
      <c r="AS933" s="87" t="str">
        <f t="shared" ca="1" si="209"/>
        <v/>
      </c>
      <c r="AT933" s="87" t="str">
        <f t="shared" ca="1" si="209"/>
        <v/>
      </c>
      <c r="AU933" s="87" t="str">
        <f t="shared" ca="1" si="209"/>
        <v/>
      </c>
      <c r="AV933" s="87" t="str">
        <f t="shared" ca="1" si="209"/>
        <v/>
      </c>
      <c r="AW933" s="87" t="str">
        <f t="shared" ca="1" si="209"/>
        <v/>
      </c>
      <c r="AX933" s="87" t="str">
        <f t="shared" ca="1" si="210"/>
        <v/>
      </c>
      <c r="AY933" s="87" t="str">
        <f t="shared" ca="1" si="210"/>
        <v/>
      </c>
      <c r="AZ933" s="87" t="str">
        <f t="shared" ca="1" si="210"/>
        <v/>
      </c>
      <c r="BA933" s="87" t="str">
        <f t="shared" ca="1" si="210"/>
        <v/>
      </c>
      <c r="BB933" s="87" t="str">
        <f t="shared" ca="1" si="210"/>
        <v/>
      </c>
      <c r="BC933" s="87" t="str">
        <f t="shared" ca="1" si="210"/>
        <v/>
      </c>
      <c r="BD933" s="87" t="str">
        <f t="shared" ca="1" si="210"/>
        <v/>
      </c>
      <c r="BE933" s="87" t="str">
        <f t="shared" ca="1" si="210"/>
        <v/>
      </c>
      <c r="BF933" s="87" t="str">
        <f t="shared" ca="1" si="210"/>
        <v/>
      </c>
      <c r="BG933" s="87" t="str">
        <f t="shared" ca="1" si="210"/>
        <v/>
      </c>
      <c r="BI933" s="87" t="str">
        <f>IF($Q933="","",IFERROR(IF(OR(AND($T933&gt;=DATEVALUE("10/1/20"&amp;RIGHT(BH$1,2)),$T933&lt;=DATEVALUE("9/30/20"&amp;RIGHT(BI$1,2))),AND($U933&gt;=DATEVALUE("10/1/20"&amp;RIGHT(BH$1,2)),$U933&lt;=DATEVALUE("9/30/20"&amp;RIGHT(BI$1,2))),AND($T933&lt;=DATEVALUE("10/1/20"&amp;RIGHT(BH$1,2)),$U933&gt;=DATEVALUE("9/30/20"&amp;RIGHT(BI$1,2)))),
IF(AND($T933&gt;=DATEVALUE("10/1/20"&amp;RIGHT(BH$1,2)),$U933&lt;=DATEVALUE("9/30/20"&amp;RIGHT(BI$1,2))),NETWORKDAYS($T933,$U933,Holidays!$J$3:$J$937),
IF(AND($T933&lt;DATEVALUE("10/1/20"&amp;RIGHT(BH$1,2)),$U933&lt;=DATEVALUE("9/30/20"&amp;RIGHT(BI$1,2))),NETWORKDAYS(DATEVALUE("10/1/20"&amp;RIGHT(BH$1,2)),$U933,Holidays!$J$3:$J$937),
IF($T933&lt;DATEVALUE("10/1/20"&amp;RIGHT(BH$1,2)),NETWORKDAYS(DATEVALUE("10/1/20"&amp;RIGHT(BH$1,2)),DATEVALUE("9/30/20"&amp;RIGHT(BI$1,2)),Holidays!$J$3:$J$937),
IF($T933&gt;=DATEVALUE("10/1/20"&amp;RIGHT(BH$1,2)),NETWORKDAYS($T933,DATEVALUE("9/30/20"&amp;RIGHT(BI$1,2)),Holidays!$J$3:$J$937),"")))),"")/(NETWORKDAYS($T933,$U933,Holidays!$J$3:$J$937)),0))</f>
        <v/>
      </c>
      <c r="BJ933" s="87" t="str">
        <f>IF($Q933="","",IFERROR(IF(OR(AND($T933&gt;=DATEVALUE("10/1/20"&amp;RIGHT(BI$1,2)),$T933&lt;=DATEVALUE("9/30/20"&amp;RIGHT(BJ$1,2))),AND($U933&gt;=DATEVALUE("10/1/20"&amp;RIGHT(BI$1,2)),$U933&lt;=DATEVALUE("9/30/20"&amp;RIGHT(BJ$1,2))),AND($T933&lt;=DATEVALUE("10/1/20"&amp;RIGHT(BI$1,2)),$U933&gt;=DATEVALUE("9/30/20"&amp;RIGHT(BJ$1,2)))),
IF(AND($T933&gt;=DATEVALUE("10/1/20"&amp;RIGHT(BI$1,2)),$U933&lt;=DATEVALUE("9/30/20"&amp;RIGHT(BJ$1,2))),NETWORKDAYS($T933,$U933,Holidays!$J$3:$J$937),
IF(AND($T933&lt;DATEVALUE("10/1/20"&amp;RIGHT(BI$1,2)),$U933&lt;=DATEVALUE("9/30/20"&amp;RIGHT(BJ$1,2))),NETWORKDAYS(DATEVALUE("10/1/20"&amp;RIGHT(BI$1,2)),$U933,Holidays!$J$3:$J$937),
IF($T933&lt;DATEVALUE("10/1/20"&amp;RIGHT(BI$1,2)),NETWORKDAYS(DATEVALUE("10/1/20"&amp;RIGHT(BI$1,2)),DATEVALUE("9/30/20"&amp;RIGHT(BJ$1,2)),Holidays!$J$3:$J$937),
IF($T933&gt;=DATEVALUE("10/1/20"&amp;RIGHT(BI$1,2)),NETWORKDAYS($T933,DATEVALUE("9/30/20"&amp;RIGHT(BJ$1,2)),Holidays!$J$3:$J$937),"")))),"")/(NETWORKDAYS($T933,$U933,Holidays!$J$3:$J$937)),0))</f>
        <v/>
      </c>
      <c r="BK933" s="87" t="str">
        <f>IF($Q933="","",IFERROR(IF(OR(AND($T933&gt;=DATEVALUE("10/1/20"&amp;RIGHT(BJ$1,2)),$T933&lt;=DATEVALUE("9/30/20"&amp;RIGHT(BK$1,2))),AND($U933&gt;=DATEVALUE("10/1/20"&amp;RIGHT(BJ$1,2)),$U933&lt;=DATEVALUE("9/30/20"&amp;RIGHT(BK$1,2))),AND($T933&lt;=DATEVALUE("10/1/20"&amp;RIGHT(BJ$1,2)),$U933&gt;=DATEVALUE("9/30/20"&amp;RIGHT(BK$1,2)))),
IF(AND($T933&gt;=DATEVALUE("10/1/20"&amp;RIGHT(BJ$1,2)),$U933&lt;=DATEVALUE("9/30/20"&amp;RIGHT(BK$1,2))),NETWORKDAYS($T933,$U933,Holidays!$J$3:$J$937),
IF(AND($T933&lt;DATEVALUE("10/1/20"&amp;RIGHT(BJ$1,2)),$U933&lt;=DATEVALUE("9/30/20"&amp;RIGHT(BK$1,2))),NETWORKDAYS(DATEVALUE("10/1/20"&amp;RIGHT(BJ$1,2)),$U933,Holidays!$J$3:$J$937),
IF($T933&lt;DATEVALUE("10/1/20"&amp;RIGHT(BJ$1,2)),NETWORKDAYS(DATEVALUE("10/1/20"&amp;RIGHT(BJ$1,2)),DATEVALUE("9/30/20"&amp;RIGHT(BK$1,2)),Holidays!$J$3:$J$937),
IF($T933&gt;=DATEVALUE("10/1/20"&amp;RIGHT(BJ$1,2)),NETWORKDAYS($T933,DATEVALUE("9/30/20"&amp;RIGHT(BK$1,2)),Holidays!$J$3:$J$937),"")))),"")/(NETWORKDAYS($T933,$U933,Holidays!$J$3:$J$937)),0))</f>
        <v/>
      </c>
      <c r="BL933" s="87" t="str">
        <f>IF($Q933="","",IFERROR(IF(OR(AND($T933&gt;=DATEVALUE("10/1/20"&amp;RIGHT(BK$1,2)),$T933&lt;=DATEVALUE("9/30/20"&amp;RIGHT(BL$1,2))),AND($U933&gt;=DATEVALUE("10/1/20"&amp;RIGHT(BK$1,2)),$U933&lt;=DATEVALUE("9/30/20"&amp;RIGHT(BL$1,2))),AND($T933&lt;=DATEVALUE("10/1/20"&amp;RIGHT(BK$1,2)),$U933&gt;=DATEVALUE("9/30/20"&amp;RIGHT(BL$1,2)))),
IF(AND($T933&gt;=DATEVALUE("10/1/20"&amp;RIGHT(BK$1,2)),$U933&lt;=DATEVALUE("9/30/20"&amp;RIGHT(BL$1,2))),NETWORKDAYS($T933,$U933,Holidays!$J$3:$J$937),
IF(AND($T933&lt;DATEVALUE("10/1/20"&amp;RIGHT(BK$1,2)),$U933&lt;=DATEVALUE("9/30/20"&amp;RIGHT(BL$1,2))),NETWORKDAYS(DATEVALUE("10/1/20"&amp;RIGHT(BK$1,2)),$U933,Holidays!$J$3:$J$937),
IF($T933&lt;DATEVALUE("10/1/20"&amp;RIGHT(BK$1,2)),NETWORKDAYS(DATEVALUE("10/1/20"&amp;RIGHT(BK$1,2)),DATEVALUE("9/30/20"&amp;RIGHT(BL$1,2)),Holidays!$J$3:$J$937),
IF($T933&gt;=DATEVALUE("10/1/20"&amp;RIGHT(BK$1,2)),NETWORKDAYS($T933,DATEVALUE("9/30/20"&amp;RIGHT(BL$1,2)),Holidays!$J$3:$J$937),"")))),"")/(NETWORKDAYS($T933,$U933,Holidays!$J$3:$J$937)),0))</f>
        <v/>
      </c>
      <c r="BM933" s="87" t="str">
        <f>IF($Q933="","",IFERROR(IF(OR(AND($T933&gt;=DATEVALUE("10/1/20"&amp;RIGHT(BL$1,2)),$T933&lt;=DATEVALUE("9/30/20"&amp;RIGHT(BM$1,2))),AND($U933&gt;=DATEVALUE("10/1/20"&amp;RIGHT(BL$1,2)),$U933&lt;=DATEVALUE("9/30/20"&amp;RIGHT(BM$1,2))),AND($T933&lt;=DATEVALUE("10/1/20"&amp;RIGHT(BL$1,2)),$U933&gt;=DATEVALUE("9/30/20"&amp;RIGHT(BM$1,2)))),
IF(AND($T933&gt;=DATEVALUE("10/1/20"&amp;RIGHT(BL$1,2)),$U933&lt;=DATEVALUE("9/30/20"&amp;RIGHT(BM$1,2))),NETWORKDAYS($T933,$U933,Holidays!$J$3:$J$937),
IF(AND($T933&lt;DATEVALUE("10/1/20"&amp;RIGHT(BL$1,2)),$U933&lt;=DATEVALUE("9/30/20"&amp;RIGHT(BM$1,2))),NETWORKDAYS(DATEVALUE("10/1/20"&amp;RIGHT(BL$1,2)),$U933,Holidays!$J$3:$J$937),
IF($T933&lt;DATEVALUE("10/1/20"&amp;RIGHT(BL$1,2)),NETWORKDAYS(DATEVALUE("10/1/20"&amp;RIGHT(BL$1,2)),DATEVALUE("9/30/20"&amp;RIGHT(BM$1,2)),Holidays!$J$3:$J$937),
IF($T933&gt;=DATEVALUE("10/1/20"&amp;RIGHT(BL$1,2)),NETWORKDAYS($T933,DATEVALUE("9/30/20"&amp;RIGHT(BM$1,2)),Holidays!$J$3:$J$937),"")))),"")/(NETWORKDAYS($T933,$U933,Holidays!$J$3:$J$937)),0))</f>
        <v/>
      </c>
      <c r="BN933" s="87" t="str">
        <f>IF($Q933="","",IFERROR(IF(OR(AND($T933&gt;=DATEVALUE("10/1/20"&amp;RIGHT(BM$1,2)),$T933&lt;=DATEVALUE("9/30/20"&amp;RIGHT(BN$1,2))),AND($U933&gt;=DATEVALUE("10/1/20"&amp;RIGHT(BM$1,2)),$U933&lt;=DATEVALUE("9/30/20"&amp;RIGHT(BN$1,2))),AND($T933&lt;=DATEVALUE("10/1/20"&amp;RIGHT(BM$1,2)),$U933&gt;=DATEVALUE("9/30/20"&amp;RIGHT(BN$1,2)))),
IF(AND($T933&gt;=DATEVALUE("10/1/20"&amp;RIGHT(BM$1,2)),$U933&lt;=DATEVALUE("9/30/20"&amp;RIGHT(BN$1,2))),NETWORKDAYS($T933,$U933,Holidays!$J$3:$J$937),
IF(AND($T933&lt;DATEVALUE("10/1/20"&amp;RIGHT(BM$1,2)),$U933&lt;=DATEVALUE("9/30/20"&amp;RIGHT(BN$1,2))),NETWORKDAYS(DATEVALUE("10/1/20"&amp;RIGHT(BM$1,2)),$U933,Holidays!$J$3:$J$937),
IF($T933&lt;DATEVALUE("10/1/20"&amp;RIGHT(BM$1,2)),NETWORKDAYS(DATEVALUE("10/1/20"&amp;RIGHT(BM$1,2)),DATEVALUE("9/30/20"&amp;RIGHT(BN$1,2)),Holidays!$J$3:$J$937),
IF($T933&gt;=DATEVALUE("10/1/20"&amp;RIGHT(BM$1,2)),NETWORKDAYS($T933,DATEVALUE("9/30/20"&amp;RIGHT(BN$1,2)),Holidays!$J$3:$J$937),"")))),"")/(NETWORKDAYS($T933,$U933,Holidays!$J$3:$J$937)),0))</f>
        <v/>
      </c>
      <c r="BO933" s="87" t="str">
        <f>IF($Q933="","",IFERROR(IF(OR(AND($T933&gt;=DATEVALUE("10/1/20"&amp;RIGHT(BN$1,2)),$T933&lt;=DATEVALUE("9/30/20"&amp;RIGHT(BO$1,2))),AND($U933&gt;=DATEVALUE("10/1/20"&amp;RIGHT(BN$1,2)),$U933&lt;=DATEVALUE("9/30/20"&amp;RIGHT(BO$1,2))),AND($T933&lt;=DATEVALUE("10/1/20"&amp;RIGHT(BN$1,2)),$U933&gt;=DATEVALUE("9/30/20"&amp;RIGHT(BO$1,2)))),
IF(AND($T933&gt;=DATEVALUE("10/1/20"&amp;RIGHT(BN$1,2)),$U933&lt;=DATEVALUE("9/30/20"&amp;RIGHT(BO$1,2))),NETWORKDAYS($T933,$U933,Holidays!$J$3:$J$937),
IF(AND($T933&lt;DATEVALUE("10/1/20"&amp;RIGHT(BN$1,2)),$U933&lt;=DATEVALUE("9/30/20"&amp;RIGHT(BO$1,2))),NETWORKDAYS(DATEVALUE("10/1/20"&amp;RIGHT(BN$1,2)),$U933,Holidays!$J$3:$J$937),
IF($T933&lt;DATEVALUE("10/1/20"&amp;RIGHT(BN$1,2)),NETWORKDAYS(DATEVALUE("10/1/20"&amp;RIGHT(BN$1,2)),DATEVALUE("9/30/20"&amp;RIGHT(BO$1,2)),Holidays!$J$3:$J$937),
IF($T933&gt;=DATEVALUE("10/1/20"&amp;RIGHT(BN$1,2)),NETWORKDAYS($T933,DATEVALUE("9/30/20"&amp;RIGHT(BO$1,2)),Holidays!$J$3:$J$937),"")))),"")/(NETWORKDAYS($T933,$U933,Holidays!$J$3:$J$937)),0))</f>
        <v/>
      </c>
      <c r="BP933" s="87" t="str">
        <f>IF($Q933="","",IFERROR(IF(OR(AND($T933&gt;=DATEVALUE("10/1/20"&amp;RIGHT(BO$1,2)),$T933&lt;=DATEVALUE("9/30/20"&amp;RIGHT(BP$1,2))),AND($U933&gt;=DATEVALUE("10/1/20"&amp;RIGHT(BO$1,2)),$U933&lt;=DATEVALUE("9/30/20"&amp;RIGHT(BP$1,2))),AND($T933&lt;=DATEVALUE("10/1/20"&amp;RIGHT(BO$1,2)),$U933&gt;=DATEVALUE("9/30/20"&amp;RIGHT(BP$1,2)))),
IF(AND($T933&gt;=DATEVALUE("10/1/20"&amp;RIGHT(BO$1,2)),$U933&lt;=DATEVALUE("9/30/20"&amp;RIGHT(BP$1,2))),NETWORKDAYS($T933,$U933,Holidays!$J$3:$J$937),
IF(AND($T933&lt;DATEVALUE("10/1/20"&amp;RIGHT(BO$1,2)),$U933&lt;=DATEVALUE("9/30/20"&amp;RIGHT(BP$1,2))),NETWORKDAYS(DATEVALUE("10/1/20"&amp;RIGHT(BO$1,2)),$U933,Holidays!$J$3:$J$937),
IF($T933&lt;DATEVALUE("10/1/20"&amp;RIGHT(BO$1,2)),NETWORKDAYS(DATEVALUE("10/1/20"&amp;RIGHT(BO$1,2)),DATEVALUE("9/30/20"&amp;RIGHT(BP$1,2)),Holidays!$J$3:$J$937),
IF($T933&gt;=DATEVALUE("10/1/20"&amp;RIGHT(BO$1,2)),NETWORKDAYS($T933,DATEVALUE("9/30/20"&amp;RIGHT(BP$1,2)),Holidays!$J$3:$J$937),"")))),"")/(NETWORKDAYS($T933,$U933,Holidays!$J$3:$J$937)),0))</f>
        <v/>
      </c>
      <c r="BQ933" s="87" t="str">
        <f>IF($Q933="","",IFERROR(IF(OR(AND($T933&gt;=DATEVALUE("10/1/20"&amp;RIGHT(BP$1,2)),$T933&lt;=DATEVALUE("9/30/20"&amp;RIGHT(BQ$1,2))),AND($U933&gt;=DATEVALUE("10/1/20"&amp;RIGHT(BP$1,2)),$U933&lt;=DATEVALUE("9/30/20"&amp;RIGHT(BQ$1,2))),AND($T933&lt;=DATEVALUE("10/1/20"&amp;RIGHT(BP$1,2)),$U933&gt;=DATEVALUE("9/30/20"&amp;RIGHT(BQ$1,2)))),
IF(AND($T933&gt;=DATEVALUE("10/1/20"&amp;RIGHT(BP$1,2)),$U933&lt;=DATEVALUE("9/30/20"&amp;RIGHT(BQ$1,2))),NETWORKDAYS($T933,$U933,Holidays!$J$3:$J$937),
IF(AND($T933&lt;DATEVALUE("10/1/20"&amp;RIGHT(BP$1,2)),$U933&lt;=DATEVALUE("9/30/20"&amp;RIGHT(BQ$1,2))),NETWORKDAYS(DATEVALUE("10/1/20"&amp;RIGHT(BP$1,2)),$U933,Holidays!$J$3:$J$937),
IF($T933&lt;DATEVALUE("10/1/20"&amp;RIGHT(BP$1,2)),NETWORKDAYS(DATEVALUE("10/1/20"&amp;RIGHT(BP$1,2)),DATEVALUE("9/30/20"&amp;RIGHT(BQ$1,2)),Holidays!$J$3:$J$937),
IF($T933&gt;=DATEVALUE("10/1/20"&amp;RIGHT(BP$1,2)),NETWORKDAYS($T933,DATEVALUE("9/30/20"&amp;RIGHT(BQ$1,2)),Holidays!$J$3:$J$937),"")))),"")/(NETWORKDAYS($T933,$U933,Holidays!$J$3:$J$937)),0))</f>
        <v/>
      </c>
      <c r="BR933" s="87" t="str">
        <f>IF($Q933="","",IFERROR(IF(OR(AND($T933&gt;=DATEVALUE("10/1/20"&amp;RIGHT(BQ$1,2)),$T933&lt;=DATEVALUE("9/30/20"&amp;RIGHT(BR$1,2))),AND($U933&gt;=DATEVALUE("10/1/20"&amp;RIGHT(BQ$1,2)),$U933&lt;=DATEVALUE("9/30/20"&amp;RIGHT(BR$1,2))),AND($T933&lt;=DATEVALUE("10/1/20"&amp;RIGHT(BQ$1,2)),$U933&gt;=DATEVALUE("9/30/20"&amp;RIGHT(BR$1,2)))),
IF(AND($T933&gt;=DATEVALUE("10/1/20"&amp;RIGHT(BQ$1,2)),$U933&lt;=DATEVALUE("9/30/20"&amp;RIGHT(BR$1,2))),NETWORKDAYS($T933,$U933,Holidays!$J$3:$J$937),
IF(AND($T933&lt;DATEVALUE("10/1/20"&amp;RIGHT(BQ$1,2)),$U933&lt;=DATEVALUE("9/30/20"&amp;RIGHT(BR$1,2))),NETWORKDAYS(DATEVALUE("10/1/20"&amp;RIGHT(BQ$1,2)),$U933,Holidays!$J$3:$J$937),
IF($T933&lt;DATEVALUE("10/1/20"&amp;RIGHT(BQ$1,2)),NETWORKDAYS(DATEVALUE("10/1/20"&amp;RIGHT(BQ$1,2)),DATEVALUE("9/30/20"&amp;RIGHT(BR$1,2)),Holidays!$J$3:$J$937),
IF($T933&gt;=DATEVALUE("10/1/20"&amp;RIGHT(BQ$1,2)),NETWORKDAYS($T933,DATEVALUE("9/30/20"&amp;RIGHT(BR$1,2)),Holidays!$J$3:$J$937),"")))),"")/(NETWORKDAYS($T933,$U933,Holidays!$J$3:$J$937)),0))</f>
        <v/>
      </c>
      <c r="BS933" s="87" t="str">
        <f>IF($Q933="","",IFERROR(IF(OR(AND($T933&gt;=DATEVALUE("10/1/20"&amp;RIGHT(BR$1,2)),$T933&lt;=DATEVALUE("9/30/20"&amp;RIGHT(BS$1,2))),AND($U933&gt;=DATEVALUE("10/1/20"&amp;RIGHT(BR$1,2)),$U933&lt;=DATEVALUE("9/30/20"&amp;RIGHT(BS$1,2))),AND($T933&lt;=DATEVALUE("10/1/20"&amp;RIGHT(BR$1,2)),$U933&gt;=DATEVALUE("9/30/20"&amp;RIGHT(BS$1,2)))),
IF(AND($T933&gt;=DATEVALUE("10/1/20"&amp;RIGHT(BR$1,2)),$U933&lt;=DATEVALUE("9/30/20"&amp;RIGHT(BS$1,2))),NETWORKDAYS($T933,$U933,Holidays!$J$3:$J$937),
IF(AND($T933&lt;DATEVALUE("10/1/20"&amp;RIGHT(BR$1,2)),$U933&lt;=DATEVALUE("9/30/20"&amp;RIGHT(BS$1,2))),NETWORKDAYS(DATEVALUE("10/1/20"&amp;RIGHT(BR$1,2)),$U933,Holidays!$J$3:$J$937),
IF($T933&lt;DATEVALUE("10/1/20"&amp;RIGHT(BR$1,2)),NETWORKDAYS(DATEVALUE("10/1/20"&amp;RIGHT(BR$1,2)),DATEVALUE("9/30/20"&amp;RIGHT(BS$1,2)),Holidays!$J$3:$J$937),
IF($T933&gt;=DATEVALUE("10/1/20"&amp;RIGHT(BR$1,2)),NETWORKDAYS($T933,DATEVALUE("9/30/20"&amp;RIGHT(BS$1,2)),Holidays!$J$3:$J$937),"")))),"")/(NETWORKDAYS($T933,$U933,Holidays!$J$3:$J$937)),0))</f>
        <v/>
      </c>
      <c r="BT933" s="87" t="str">
        <f>IF($Q933="","",IFERROR(IF(OR(AND($T933&gt;=DATEVALUE("10/1/20"&amp;RIGHT(BS$1,2)),$T933&lt;=DATEVALUE("9/30/20"&amp;RIGHT(BT$1,2))),AND($U933&gt;=DATEVALUE("10/1/20"&amp;RIGHT(BS$1,2)),$U933&lt;=DATEVALUE("9/30/20"&amp;RIGHT(BT$1,2))),AND($T933&lt;=DATEVALUE("10/1/20"&amp;RIGHT(BS$1,2)),$U933&gt;=DATEVALUE("9/30/20"&amp;RIGHT(BT$1,2)))),
IF(AND($T933&gt;=DATEVALUE("10/1/20"&amp;RIGHT(BS$1,2)),$U933&lt;=DATEVALUE("9/30/20"&amp;RIGHT(BT$1,2))),NETWORKDAYS($T933,$U933,Holidays!$J$3:$J$937),
IF(AND($T933&lt;DATEVALUE("10/1/20"&amp;RIGHT(BS$1,2)),$U933&lt;=DATEVALUE("9/30/20"&amp;RIGHT(BT$1,2))),NETWORKDAYS(DATEVALUE("10/1/20"&amp;RIGHT(BS$1,2)),$U933,Holidays!$J$3:$J$937),
IF($T933&lt;DATEVALUE("10/1/20"&amp;RIGHT(BS$1,2)),NETWORKDAYS(DATEVALUE("10/1/20"&amp;RIGHT(BS$1,2)),DATEVALUE("9/30/20"&amp;RIGHT(BT$1,2)),Holidays!$J$3:$J$937),
IF($T933&gt;=DATEVALUE("10/1/20"&amp;RIGHT(BS$1,2)),NETWORKDAYS($T933,DATEVALUE("9/30/20"&amp;RIGHT(BT$1,2)),Holidays!$J$3:$J$937),"")))),"")/(NETWORKDAYS($T933,$U933,Holidays!$J$3:$J$937)),0))</f>
        <v/>
      </c>
      <c r="BU933" s="87" t="str">
        <f>IF($Q933="","",IFERROR(IF(OR(AND($T933&gt;=DATEVALUE("10/1/20"&amp;RIGHT(BT$1,2)),$T933&lt;=DATEVALUE("9/30/20"&amp;RIGHT(BU$1,2))),AND($U933&gt;=DATEVALUE("10/1/20"&amp;RIGHT(BT$1,2)),$U933&lt;=DATEVALUE("9/30/20"&amp;RIGHT(BU$1,2))),AND($T933&lt;=DATEVALUE("10/1/20"&amp;RIGHT(BT$1,2)),$U933&gt;=DATEVALUE("9/30/20"&amp;RIGHT(BU$1,2)))),
IF(AND($T933&gt;=DATEVALUE("10/1/20"&amp;RIGHT(BT$1,2)),$U933&lt;=DATEVALUE("9/30/20"&amp;RIGHT(BU$1,2))),NETWORKDAYS($T933,$U933,Holidays!$J$3:$J$937),
IF(AND($T933&lt;DATEVALUE("10/1/20"&amp;RIGHT(BT$1,2)),$U933&lt;=DATEVALUE("9/30/20"&amp;RIGHT(BU$1,2))),NETWORKDAYS(DATEVALUE("10/1/20"&amp;RIGHT(BT$1,2)),$U933,Holidays!$J$3:$J$937),
IF($T933&lt;DATEVALUE("10/1/20"&amp;RIGHT(BT$1,2)),NETWORKDAYS(DATEVALUE("10/1/20"&amp;RIGHT(BT$1,2)),DATEVALUE("9/30/20"&amp;RIGHT(BU$1,2)),Holidays!$J$3:$J$937),
IF($T933&gt;=DATEVALUE("10/1/20"&amp;RIGHT(BT$1,2)),NETWORKDAYS($T933,DATEVALUE("9/30/20"&amp;RIGHT(BU$1,2)),Holidays!$J$3:$J$937),"")))),"")/(NETWORKDAYS($T933,$U933,Holidays!$J$3:$J$937)),0))</f>
        <v/>
      </c>
      <c r="BV933" s="87" t="str">
        <f>IF($Q933="","",IFERROR(IF(OR(AND($T933&gt;=DATEVALUE("10/1/20"&amp;RIGHT(BU$1,2)),$T933&lt;=DATEVALUE("9/30/20"&amp;RIGHT(BV$1,2))),AND($U933&gt;=DATEVALUE("10/1/20"&amp;RIGHT(BU$1,2)),$U933&lt;=DATEVALUE("9/30/20"&amp;RIGHT(BV$1,2))),AND($T933&lt;=DATEVALUE("10/1/20"&amp;RIGHT(BU$1,2)),$U933&gt;=DATEVALUE("9/30/20"&amp;RIGHT(BV$1,2)))),
IF(AND($T933&gt;=DATEVALUE("10/1/20"&amp;RIGHT(BU$1,2)),$U933&lt;=DATEVALUE("9/30/20"&amp;RIGHT(BV$1,2))),NETWORKDAYS($T933,$U933,Holidays!$J$3:$J$937),
IF(AND($T933&lt;DATEVALUE("10/1/20"&amp;RIGHT(BU$1,2)),$U933&lt;=DATEVALUE("9/30/20"&amp;RIGHT(BV$1,2))),NETWORKDAYS(DATEVALUE("10/1/20"&amp;RIGHT(BU$1,2)),$U933,Holidays!$J$3:$J$937),
IF($T933&lt;DATEVALUE("10/1/20"&amp;RIGHT(BU$1,2)),NETWORKDAYS(DATEVALUE("10/1/20"&amp;RIGHT(BU$1,2)),DATEVALUE("9/30/20"&amp;RIGHT(BV$1,2)),Holidays!$J$3:$J$937),
IF($T933&gt;=DATEVALUE("10/1/20"&amp;RIGHT(BU$1,2)),NETWORKDAYS($T933,DATEVALUE("9/30/20"&amp;RIGHT(BV$1,2)),Holidays!$J$3:$J$937),"")))),"")/(NETWORKDAYS($T933,$U933,Holidays!$J$3:$J$937)),0))</f>
        <v/>
      </c>
      <c r="BW933" s="87" t="str">
        <f>IF($Q933="","",IFERROR(IF(OR(AND($T933&gt;=DATEVALUE("10/1/20"&amp;RIGHT(BV$1,2)),$T933&lt;=DATEVALUE("9/30/20"&amp;RIGHT(BW$1,2))),AND($U933&gt;=DATEVALUE("10/1/20"&amp;RIGHT(BV$1,2)),$U933&lt;=DATEVALUE("9/30/20"&amp;RIGHT(BW$1,2))),AND($T933&lt;=DATEVALUE("10/1/20"&amp;RIGHT(BV$1,2)),$U933&gt;=DATEVALUE("9/30/20"&amp;RIGHT(BW$1,2)))),
IF(AND($T933&gt;=DATEVALUE("10/1/20"&amp;RIGHT(BV$1,2)),$U933&lt;=DATEVALUE("9/30/20"&amp;RIGHT(BW$1,2))),NETWORKDAYS($T933,$U933,Holidays!$J$3:$J$937),
IF(AND($T933&lt;DATEVALUE("10/1/20"&amp;RIGHT(BV$1,2)),$U933&lt;=DATEVALUE("9/30/20"&amp;RIGHT(BW$1,2))),NETWORKDAYS(DATEVALUE("10/1/20"&amp;RIGHT(BV$1,2)),$U933,Holidays!$J$3:$J$937),
IF($T933&lt;DATEVALUE("10/1/20"&amp;RIGHT(BV$1,2)),NETWORKDAYS(DATEVALUE("10/1/20"&amp;RIGHT(BV$1,2)),DATEVALUE("9/30/20"&amp;RIGHT(BW$1,2)),Holidays!$J$3:$J$937),
IF($T933&gt;=DATEVALUE("10/1/20"&amp;RIGHT(BV$1,2)),NETWORKDAYS($T933,DATEVALUE("9/30/20"&amp;RIGHT(BW$1,2)),Holidays!$J$3:$J$937),"")))),"")/(NETWORKDAYS($T933,$U933,Holidays!$J$3:$J$937)),0))</f>
        <v/>
      </c>
      <c r="BX933" s="87" t="str">
        <f>IF($Q933="","",IFERROR(IF(OR(AND($T933&gt;=DATEVALUE("10/1/20"&amp;RIGHT(BW$1,2)),$T933&lt;=DATEVALUE("9/30/20"&amp;RIGHT(BX$1,2))),AND($U933&gt;=DATEVALUE("10/1/20"&amp;RIGHT(BW$1,2)),$U933&lt;=DATEVALUE("9/30/20"&amp;RIGHT(BX$1,2))),AND($T933&lt;=DATEVALUE("10/1/20"&amp;RIGHT(BW$1,2)),$U933&gt;=DATEVALUE("9/30/20"&amp;RIGHT(BX$1,2)))),
IF(AND($T933&gt;=DATEVALUE("10/1/20"&amp;RIGHT(BW$1,2)),$U933&lt;=DATEVALUE("9/30/20"&amp;RIGHT(BX$1,2))),NETWORKDAYS($T933,$U933,Holidays!$J$3:$J$937),
IF(AND($T933&lt;DATEVALUE("10/1/20"&amp;RIGHT(BW$1,2)),$U933&lt;=DATEVALUE("9/30/20"&amp;RIGHT(BX$1,2))),NETWORKDAYS(DATEVALUE("10/1/20"&amp;RIGHT(BW$1,2)),$U933,Holidays!$J$3:$J$937),
IF($T933&lt;DATEVALUE("10/1/20"&amp;RIGHT(BW$1,2)),NETWORKDAYS(DATEVALUE("10/1/20"&amp;RIGHT(BW$1,2)),DATEVALUE("9/30/20"&amp;RIGHT(BX$1,2)),Holidays!$J$3:$J$937),
IF($T933&gt;=DATEVALUE("10/1/20"&amp;RIGHT(BW$1,2)),NETWORKDAYS($T933,DATEVALUE("9/30/20"&amp;RIGHT(BX$1,2)),Holidays!$J$3:$J$937),"")))),"")/(NETWORKDAYS($T933,$U933,Holidays!$J$3:$J$937)),0))</f>
        <v/>
      </c>
      <c r="BY933" s="87" t="str">
        <f>IF($Q933="","",IFERROR(IF(OR(AND($T933&gt;=DATEVALUE("10/1/20"&amp;RIGHT(BX$1,2)),$T933&lt;=DATEVALUE("9/30/20"&amp;RIGHT(BY$1,2))),AND($U933&gt;=DATEVALUE("10/1/20"&amp;RIGHT(BX$1,2)),$U933&lt;=DATEVALUE("9/30/20"&amp;RIGHT(BY$1,2))),AND($T933&lt;=DATEVALUE("10/1/20"&amp;RIGHT(BX$1,2)),$U933&gt;=DATEVALUE("9/30/20"&amp;RIGHT(BY$1,2)))),
IF(AND($T933&gt;=DATEVALUE("10/1/20"&amp;RIGHT(BX$1,2)),$U933&lt;=DATEVALUE("9/30/20"&amp;RIGHT(BY$1,2))),NETWORKDAYS($T933,$U933,Holidays!$J$3:$J$937),
IF(AND($T933&lt;DATEVALUE("10/1/20"&amp;RIGHT(BX$1,2)),$U933&lt;=DATEVALUE("9/30/20"&amp;RIGHT(BY$1,2))),NETWORKDAYS(DATEVALUE("10/1/20"&amp;RIGHT(BX$1,2)),$U933,Holidays!$J$3:$J$937),
IF($T933&lt;DATEVALUE("10/1/20"&amp;RIGHT(BX$1,2)),NETWORKDAYS(DATEVALUE("10/1/20"&amp;RIGHT(BX$1,2)),DATEVALUE("9/30/20"&amp;RIGHT(BY$1,2)),Holidays!$J$3:$J$937),
IF($T933&gt;=DATEVALUE("10/1/20"&amp;RIGHT(BX$1,2)),NETWORKDAYS($T933,DATEVALUE("9/30/20"&amp;RIGHT(BY$1,2)),Holidays!$J$3:$J$937),"")))),"")/(NETWORKDAYS($T933,$U933,Holidays!$J$3:$J$937)),0))</f>
        <v/>
      </c>
      <c r="BZ933" s="87" t="str">
        <f>IF($Q933="","",IFERROR(IF(OR(AND($T933&gt;=DATEVALUE("10/1/20"&amp;RIGHT(BY$1,2)),$T933&lt;=DATEVALUE("9/30/20"&amp;RIGHT(BZ$1,2))),AND($U933&gt;=DATEVALUE("10/1/20"&amp;RIGHT(BY$1,2)),$U933&lt;=DATEVALUE("9/30/20"&amp;RIGHT(BZ$1,2))),AND($T933&lt;=DATEVALUE("10/1/20"&amp;RIGHT(BY$1,2)),$U933&gt;=DATEVALUE("9/30/20"&amp;RIGHT(BZ$1,2)))),
IF(AND($T933&gt;=DATEVALUE("10/1/20"&amp;RIGHT(BY$1,2)),$U933&lt;=DATEVALUE("9/30/20"&amp;RIGHT(BZ$1,2))),NETWORKDAYS($T933,$U933,Holidays!$J$3:$J$937),
IF(AND($T933&lt;DATEVALUE("10/1/20"&amp;RIGHT(BY$1,2)),$U933&lt;=DATEVALUE("9/30/20"&amp;RIGHT(BZ$1,2))),NETWORKDAYS(DATEVALUE("10/1/20"&amp;RIGHT(BY$1,2)),$U933,Holidays!$J$3:$J$937),
IF($T933&lt;DATEVALUE("10/1/20"&amp;RIGHT(BY$1,2)),NETWORKDAYS(DATEVALUE("10/1/20"&amp;RIGHT(BY$1,2)),DATEVALUE("9/30/20"&amp;RIGHT(BZ$1,2)),Holidays!$J$3:$J$937),
IF($T933&gt;=DATEVALUE("10/1/20"&amp;RIGHT(BY$1,2)),NETWORKDAYS($T933,DATEVALUE("9/30/20"&amp;RIGHT(BZ$1,2)),Holidays!$J$3:$J$937),"")))),"")/(NETWORKDAYS($T933,$U933,Holidays!$J$3:$J$937)),0))</f>
        <v/>
      </c>
      <c r="CA933" s="87" t="str">
        <f>IF($Q933="","",IFERROR(IF(OR(AND($T933&gt;=DATEVALUE("10/1/20"&amp;RIGHT(BZ$1,2)),$T933&lt;=DATEVALUE("9/30/20"&amp;RIGHT(CA$1,2))),AND($U933&gt;=DATEVALUE("10/1/20"&amp;RIGHT(BZ$1,2)),$U933&lt;=DATEVALUE("9/30/20"&amp;RIGHT(CA$1,2))),AND($T933&lt;=DATEVALUE("10/1/20"&amp;RIGHT(BZ$1,2)),$U933&gt;=DATEVALUE("9/30/20"&amp;RIGHT(CA$1,2)))),
IF(AND($T933&gt;=DATEVALUE("10/1/20"&amp;RIGHT(BZ$1,2)),$U933&lt;=DATEVALUE("9/30/20"&amp;RIGHT(CA$1,2))),NETWORKDAYS($T933,$U933,Holidays!$J$3:$J$937),
IF(AND($T933&lt;DATEVALUE("10/1/20"&amp;RIGHT(BZ$1,2)),$U933&lt;=DATEVALUE("9/30/20"&amp;RIGHT(CA$1,2))),NETWORKDAYS(DATEVALUE("10/1/20"&amp;RIGHT(BZ$1,2)),$U933,Holidays!$J$3:$J$937),
IF($T933&lt;DATEVALUE("10/1/20"&amp;RIGHT(BZ$1,2)),NETWORKDAYS(DATEVALUE("10/1/20"&amp;RIGHT(BZ$1,2)),DATEVALUE("9/30/20"&amp;RIGHT(CA$1,2)),Holidays!$J$3:$J$937),
IF($T933&gt;=DATEVALUE("10/1/20"&amp;RIGHT(BZ$1,2)),NETWORKDAYS($T933,DATEVALUE("9/30/20"&amp;RIGHT(CA$1,2)),Holidays!$J$3:$J$937),"")))),"")/(NETWORKDAYS($T933,$U933,Holidays!$J$3:$J$937)),0))</f>
        <v/>
      </c>
      <c r="CB933" s="87" t="str">
        <f>IF($Q933="","",IFERROR(IF(OR(AND($T933&gt;=DATEVALUE("10/1/20"&amp;RIGHT(CA$1,2)),$T933&lt;=DATEVALUE("9/30/20"&amp;RIGHT(CB$1,2))),AND($U933&gt;=DATEVALUE("10/1/20"&amp;RIGHT(CA$1,2)),$U933&lt;=DATEVALUE("9/30/20"&amp;RIGHT(CB$1,2))),AND($T933&lt;=DATEVALUE("10/1/20"&amp;RIGHT(CA$1,2)),$U933&gt;=DATEVALUE("9/30/20"&amp;RIGHT(CB$1,2)))),
IF(AND($T933&gt;=DATEVALUE("10/1/20"&amp;RIGHT(CA$1,2)),$U933&lt;=DATEVALUE("9/30/20"&amp;RIGHT(CB$1,2))),NETWORKDAYS($T933,$U933,Holidays!$J$3:$J$937),
IF(AND($T933&lt;DATEVALUE("10/1/20"&amp;RIGHT(CA$1,2)),$U933&lt;=DATEVALUE("9/30/20"&amp;RIGHT(CB$1,2))),NETWORKDAYS(DATEVALUE("10/1/20"&amp;RIGHT(CA$1,2)),$U933,Holidays!$J$3:$J$937),
IF($T933&lt;DATEVALUE("10/1/20"&amp;RIGHT(CA$1,2)),NETWORKDAYS(DATEVALUE("10/1/20"&amp;RIGHT(CA$1,2)),DATEVALUE("9/30/20"&amp;RIGHT(CB$1,2)),Holidays!$J$3:$J$937),
IF($T933&gt;=DATEVALUE("10/1/20"&amp;RIGHT(CA$1,2)),NETWORKDAYS($T933,DATEVALUE("9/30/20"&amp;RIGHT(CB$1,2)),Holidays!$J$3:$J$937),"")))),"")/(NETWORKDAYS($T933,$U933,Holidays!$J$3:$J$937)),0))</f>
        <v/>
      </c>
    </row>
    <row r="934" spans="1:80">
      <c r="A934" s="97"/>
      <c r="B934" s="98" t="str">
        <f ca="1">IF(NOT($A934=""),OFFSET('WBS Reference &amp; User Procedure'!$A$1,MATCH($A934,'WBS Reference &amp; User Procedure'!$A:$A,0)-1,1),"")</f>
        <v/>
      </c>
      <c r="D934" s="97"/>
      <c r="T934" s="104" t="str">
        <f>IF(NOT(Q934=""),IF(NOT($S934=""),$S934,#REF!),"")</f>
        <v/>
      </c>
      <c r="U934" s="104" t="str">
        <f>IF(NOT(Q934=""),WORKDAY(T934,Q934,Holidays!$J$3:$J$937),"")</f>
        <v/>
      </c>
      <c r="V934" s="104"/>
      <c r="W934" s="104"/>
      <c r="X934" s="101" t="str">
        <f t="shared" ref="X934:X947" si="211">IFERROR(IF(NOT(Q934=""),IF(NOT(H934=""),$H934,M934)*SUMPRODUCT($AN934:$BG934,$BI934:$CB934),""),0)</f>
        <v/>
      </c>
      <c r="AL934" s="87" t="str">
        <f t="shared" ca="1" si="208"/>
        <v/>
      </c>
      <c r="AN934" s="87" t="str">
        <f t="shared" ca="1" si="209"/>
        <v/>
      </c>
      <c r="AO934" s="87" t="str">
        <f t="shared" ca="1" si="209"/>
        <v/>
      </c>
      <c r="AP934" s="87" t="str">
        <f t="shared" ca="1" si="209"/>
        <v/>
      </c>
      <c r="AQ934" s="87" t="str">
        <f t="shared" ca="1" si="209"/>
        <v/>
      </c>
      <c r="AR934" s="87" t="str">
        <f t="shared" ca="1" si="209"/>
        <v/>
      </c>
      <c r="AS934" s="87" t="str">
        <f t="shared" ca="1" si="209"/>
        <v/>
      </c>
      <c r="AT934" s="87" t="str">
        <f t="shared" ca="1" si="209"/>
        <v/>
      </c>
      <c r="AU934" s="87" t="str">
        <f t="shared" ca="1" si="209"/>
        <v/>
      </c>
      <c r="AV934" s="87" t="str">
        <f t="shared" ca="1" si="209"/>
        <v/>
      </c>
      <c r="AW934" s="87" t="str">
        <f t="shared" ca="1" si="209"/>
        <v/>
      </c>
      <c r="AX934" s="87" t="str">
        <f t="shared" ca="1" si="210"/>
        <v/>
      </c>
      <c r="AY934" s="87" t="str">
        <f t="shared" ca="1" si="210"/>
        <v/>
      </c>
      <c r="AZ934" s="87" t="str">
        <f t="shared" ca="1" si="210"/>
        <v/>
      </c>
      <c r="BA934" s="87" t="str">
        <f t="shared" ca="1" si="210"/>
        <v/>
      </c>
      <c r="BB934" s="87" t="str">
        <f t="shared" ca="1" si="210"/>
        <v/>
      </c>
      <c r="BC934" s="87" t="str">
        <f t="shared" ca="1" si="210"/>
        <v/>
      </c>
      <c r="BD934" s="87" t="str">
        <f t="shared" ca="1" si="210"/>
        <v/>
      </c>
      <c r="BE934" s="87" t="str">
        <f t="shared" ca="1" si="210"/>
        <v/>
      </c>
      <c r="BF934" s="87" t="str">
        <f t="shared" ca="1" si="210"/>
        <v/>
      </c>
      <c r="BG934" s="87" t="str">
        <f t="shared" ca="1" si="210"/>
        <v/>
      </c>
      <c r="BI934" s="87" t="str">
        <f>IF($Q934="","",IFERROR(IF(OR(AND($T934&gt;=DATEVALUE("10/1/20"&amp;RIGHT(BH$1,2)),$T934&lt;=DATEVALUE("9/30/20"&amp;RIGHT(BI$1,2))),AND($U934&gt;=DATEVALUE("10/1/20"&amp;RIGHT(BH$1,2)),$U934&lt;=DATEVALUE("9/30/20"&amp;RIGHT(BI$1,2))),AND($T934&lt;=DATEVALUE("10/1/20"&amp;RIGHT(BH$1,2)),$U934&gt;=DATEVALUE("9/30/20"&amp;RIGHT(BI$1,2)))),
IF(AND($T934&gt;=DATEVALUE("10/1/20"&amp;RIGHT(BH$1,2)),$U934&lt;=DATEVALUE("9/30/20"&amp;RIGHT(BI$1,2))),NETWORKDAYS($T934,$U934,Holidays!$J$3:$J$937),
IF(AND($T934&lt;DATEVALUE("10/1/20"&amp;RIGHT(BH$1,2)),$U934&lt;=DATEVALUE("9/30/20"&amp;RIGHT(BI$1,2))),NETWORKDAYS(DATEVALUE("10/1/20"&amp;RIGHT(BH$1,2)),$U934,Holidays!$J$3:$J$937),
IF($T934&lt;DATEVALUE("10/1/20"&amp;RIGHT(BH$1,2)),NETWORKDAYS(DATEVALUE("10/1/20"&amp;RIGHT(BH$1,2)),DATEVALUE("9/30/20"&amp;RIGHT(BI$1,2)),Holidays!$J$3:$J$937),
IF($T934&gt;=DATEVALUE("10/1/20"&amp;RIGHT(BH$1,2)),NETWORKDAYS($T934,DATEVALUE("9/30/20"&amp;RIGHT(BI$1,2)),Holidays!$J$3:$J$937),"")))),"")/(NETWORKDAYS($T934,$U934,Holidays!$J$3:$J$937)),0))</f>
        <v/>
      </c>
      <c r="BJ934" s="87" t="str">
        <f>IF($Q934="","",IFERROR(IF(OR(AND($T934&gt;=DATEVALUE("10/1/20"&amp;RIGHT(BI$1,2)),$T934&lt;=DATEVALUE("9/30/20"&amp;RIGHT(BJ$1,2))),AND($U934&gt;=DATEVALUE("10/1/20"&amp;RIGHT(BI$1,2)),$U934&lt;=DATEVALUE("9/30/20"&amp;RIGHT(BJ$1,2))),AND($T934&lt;=DATEVALUE("10/1/20"&amp;RIGHT(BI$1,2)),$U934&gt;=DATEVALUE("9/30/20"&amp;RIGHT(BJ$1,2)))),
IF(AND($T934&gt;=DATEVALUE("10/1/20"&amp;RIGHT(BI$1,2)),$U934&lt;=DATEVALUE("9/30/20"&amp;RIGHT(BJ$1,2))),NETWORKDAYS($T934,$U934,Holidays!$J$3:$J$937),
IF(AND($T934&lt;DATEVALUE("10/1/20"&amp;RIGHT(BI$1,2)),$U934&lt;=DATEVALUE("9/30/20"&amp;RIGHT(BJ$1,2))),NETWORKDAYS(DATEVALUE("10/1/20"&amp;RIGHT(BI$1,2)),$U934,Holidays!$J$3:$J$937),
IF($T934&lt;DATEVALUE("10/1/20"&amp;RIGHT(BI$1,2)),NETWORKDAYS(DATEVALUE("10/1/20"&amp;RIGHT(BI$1,2)),DATEVALUE("9/30/20"&amp;RIGHT(BJ$1,2)),Holidays!$J$3:$J$937),
IF($T934&gt;=DATEVALUE("10/1/20"&amp;RIGHT(BI$1,2)),NETWORKDAYS($T934,DATEVALUE("9/30/20"&amp;RIGHT(BJ$1,2)),Holidays!$J$3:$J$937),"")))),"")/(NETWORKDAYS($T934,$U934,Holidays!$J$3:$J$937)),0))</f>
        <v/>
      </c>
      <c r="BK934" s="87" t="str">
        <f>IF($Q934="","",IFERROR(IF(OR(AND($T934&gt;=DATEVALUE("10/1/20"&amp;RIGHT(BJ$1,2)),$T934&lt;=DATEVALUE("9/30/20"&amp;RIGHT(BK$1,2))),AND($U934&gt;=DATEVALUE("10/1/20"&amp;RIGHT(BJ$1,2)),$U934&lt;=DATEVALUE("9/30/20"&amp;RIGHT(BK$1,2))),AND($T934&lt;=DATEVALUE("10/1/20"&amp;RIGHT(BJ$1,2)),$U934&gt;=DATEVALUE("9/30/20"&amp;RIGHT(BK$1,2)))),
IF(AND($T934&gt;=DATEVALUE("10/1/20"&amp;RIGHT(BJ$1,2)),$U934&lt;=DATEVALUE("9/30/20"&amp;RIGHT(BK$1,2))),NETWORKDAYS($T934,$U934,Holidays!$J$3:$J$937),
IF(AND($T934&lt;DATEVALUE("10/1/20"&amp;RIGHT(BJ$1,2)),$U934&lt;=DATEVALUE("9/30/20"&amp;RIGHT(BK$1,2))),NETWORKDAYS(DATEVALUE("10/1/20"&amp;RIGHT(BJ$1,2)),$U934,Holidays!$J$3:$J$937),
IF($T934&lt;DATEVALUE("10/1/20"&amp;RIGHT(BJ$1,2)),NETWORKDAYS(DATEVALUE("10/1/20"&amp;RIGHT(BJ$1,2)),DATEVALUE("9/30/20"&amp;RIGHT(BK$1,2)),Holidays!$J$3:$J$937),
IF($T934&gt;=DATEVALUE("10/1/20"&amp;RIGHT(BJ$1,2)),NETWORKDAYS($T934,DATEVALUE("9/30/20"&amp;RIGHT(BK$1,2)),Holidays!$J$3:$J$937),"")))),"")/(NETWORKDAYS($T934,$U934,Holidays!$J$3:$J$937)),0))</f>
        <v/>
      </c>
      <c r="BL934" s="87" t="str">
        <f>IF($Q934="","",IFERROR(IF(OR(AND($T934&gt;=DATEVALUE("10/1/20"&amp;RIGHT(BK$1,2)),$T934&lt;=DATEVALUE("9/30/20"&amp;RIGHT(BL$1,2))),AND($U934&gt;=DATEVALUE("10/1/20"&amp;RIGHT(BK$1,2)),$U934&lt;=DATEVALUE("9/30/20"&amp;RIGHT(BL$1,2))),AND($T934&lt;=DATEVALUE("10/1/20"&amp;RIGHT(BK$1,2)),$U934&gt;=DATEVALUE("9/30/20"&amp;RIGHT(BL$1,2)))),
IF(AND($T934&gt;=DATEVALUE("10/1/20"&amp;RIGHT(BK$1,2)),$U934&lt;=DATEVALUE("9/30/20"&amp;RIGHT(BL$1,2))),NETWORKDAYS($T934,$U934,Holidays!$J$3:$J$937),
IF(AND($T934&lt;DATEVALUE("10/1/20"&amp;RIGHT(BK$1,2)),$U934&lt;=DATEVALUE("9/30/20"&amp;RIGHT(BL$1,2))),NETWORKDAYS(DATEVALUE("10/1/20"&amp;RIGHT(BK$1,2)),$U934,Holidays!$J$3:$J$937),
IF($T934&lt;DATEVALUE("10/1/20"&amp;RIGHT(BK$1,2)),NETWORKDAYS(DATEVALUE("10/1/20"&amp;RIGHT(BK$1,2)),DATEVALUE("9/30/20"&amp;RIGHT(BL$1,2)),Holidays!$J$3:$J$937),
IF($T934&gt;=DATEVALUE("10/1/20"&amp;RIGHT(BK$1,2)),NETWORKDAYS($T934,DATEVALUE("9/30/20"&amp;RIGHT(BL$1,2)),Holidays!$J$3:$J$937),"")))),"")/(NETWORKDAYS($T934,$U934,Holidays!$J$3:$J$937)),0))</f>
        <v/>
      </c>
      <c r="BM934" s="87" t="str">
        <f>IF($Q934="","",IFERROR(IF(OR(AND($T934&gt;=DATEVALUE("10/1/20"&amp;RIGHT(BL$1,2)),$T934&lt;=DATEVALUE("9/30/20"&amp;RIGHT(BM$1,2))),AND($U934&gt;=DATEVALUE("10/1/20"&amp;RIGHT(BL$1,2)),$U934&lt;=DATEVALUE("9/30/20"&amp;RIGHT(BM$1,2))),AND($T934&lt;=DATEVALUE("10/1/20"&amp;RIGHT(BL$1,2)),$U934&gt;=DATEVALUE("9/30/20"&amp;RIGHT(BM$1,2)))),
IF(AND($T934&gt;=DATEVALUE("10/1/20"&amp;RIGHT(BL$1,2)),$U934&lt;=DATEVALUE("9/30/20"&amp;RIGHT(BM$1,2))),NETWORKDAYS($T934,$U934,Holidays!$J$3:$J$937),
IF(AND($T934&lt;DATEVALUE("10/1/20"&amp;RIGHT(BL$1,2)),$U934&lt;=DATEVALUE("9/30/20"&amp;RIGHT(BM$1,2))),NETWORKDAYS(DATEVALUE("10/1/20"&amp;RIGHT(BL$1,2)),$U934,Holidays!$J$3:$J$937),
IF($T934&lt;DATEVALUE("10/1/20"&amp;RIGHT(BL$1,2)),NETWORKDAYS(DATEVALUE("10/1/20"&amp;RIGHT(BL$1,2)),DATEVALUE("9/30/20"&amp;RIGHT(BM$1,2)),Holidays!$J$3:$J$937),
IF($T934&gt;=DATEVALUE("10/1/20"&amp;RIGHT(BL$1,2)),NETWORKDAYS($T934,DATEVALUE("9/30/20"&amp;RIGHT(BM$1,2)),Holidays!$J$3:$J$937),"")))),"")/(NETWORKDAYS($T934,$U934,Holidays!$J$3:$J$937)),0))</f>
        <v/>
      </c>
      <c r="BN934" s="87" t="str">
        <f>IF($Q934="","",IFERROR(IF(OR(AND($T934&gt;=DATEVALUE("10/1/20"&amp;RIGHT(BM$1,2)),$T934&lt;=DATEVALUE("9/30/20"&amp;RIGHT(BN$1,2))),AND($U934&gt;=DATEVALUE("10/1/20"&amp;RIGHT(BM$1,2)),$U934&lt;=DATEVALUE("9/30/20"&amp;RIGHT(BN$1,2))),AND($T934&lt;=DATEVALUE("10/1/20"&amp;RIGHT(BM$1,2)),$U934&gt;=DATEVALUE("9/30/20"&amp;RIGHT(BN$1,2)))),
IF(AND($T934&gt;=DATEVALUE("10/1/20"&amp;RIGHT(BM$1,2)),$U934&lt;=DATEVALUE("9/30/20"&amp;RIGHT(BN$1,2))),NETWORKDAYS($T934,$U934,Holidays!$J$3:$J$937),
IF(AND($T934&lt;DATEVALUE("10/1/20"&amp;RIGHT(BM$1,2)),$U934&lt;=DATEVALUE("9/30/20"&amp;RIGHT(BN$1,2))),NETWORKDAYS(DATEVALUE("10/1/20"&amp;RIGHT(BM$1,2)),$U934,Holidays!$J$3:$J$937),
IF($T934&lt;DATEVALUE("10/1/20"&amp;RIGHT(BM$1,2)),NETWORKDAYS(DATEVALUE("10/1/20"&amp;RIGHT(BM$1,2)),DATEVALUE("9/30/20"&amp;RIGHT(BN$1,2)),Holidays!$J$3:$J$937),
IF($T934&gt;=DATEVALUE("10/1/20"&amp;RIGHT(BM$1,2)),NETWORKDAYS($T934,DATEVALUE("9/30/20"&amp;RIGHT(BN$1,2)),Holidays!$J$3:$J$937),"")))),"")/(NETWORKDAYS($T934,$U934,Holidays!$J$3:$J$937)),0))</f>
        <v/>
      </c>
      <c r="BO934" s="87" t="str">
        <f>IF($Q934="","",IFERROR(IF(OR(AND($T934&gt;=DATEVALUE("10/1/20"&amp;RIGHT(BN$1,2)),$T934&lt;=DATEVALUE("9/30/20"&amp;RIGHT(BO$1,2))),AND($U934&gt;=DATEVALUE("10/1/20"&amp;RIGHT(BN$1,2)),$U934&lt;=DATEVALUE("9/30/20"&amp;RIGHT(BO$1,2))),AND($T934&lt;=DATEVALUE("10/1/20"&amp;RIGHT(BN$1,2)),$U934&gt;=DATEVALUE("9/30/20"&amp;RIGHT(BO$1,2)))),
IF(AND($T934&gt;=DATEVALUE("10/1/20"&amp;RIGHT(BN$1,2)),$U934&lt;=DATEVALUE("9/30/20"&amp;RIGHT(BO$1,2))),NETWORKDAYS($T934,$U934,Holidays!$J$3:$J$937),
IF(AND($T934&lt;DATEVALUE("10/1/20"&amp;RIGHT(BN$1,2)),$U934&lt;=DATEVALUE("9/30/20"&amp;RIGHT(BO$1,2))),NETWORKDAYS(DATEVALUE("10/1/20"&amp;RIGHT(BN$1,2)),$U934,Holidays!$J$3:$J$937),
IF($T934&lt;DATEVALUE("10/1/20"&amp;RIGHT(BN$1,2)),NETWORKDAYS(DATEVALUE("10/1/20"&amp;RIGHT(BN$1,2)),DATEVALUE("9/30/20"&amp;RIGHT(BO$1,2)),Holidays!$J$3:$J$937),
IF($T934&gt;=DATEVALUE("10/1/20"&amp;RIGHT(BN$1,2)),NETWORKDAYS($T934,DATEVALUE("9/30/20"&amp;RIGHT(BO$1,2)),Holidays!$J$3:$J$937),"")))),"")/(NETWORKDAYS($T934,$U934,Holidays!$J$3:$J$937)),0))</f>
        <v/>
      </c>
      <c r="BP934" s="87" t="str">
        <f>IF($Q934="","",IFERROR(IF(OR(AND($T934&gt;=DATEVALUE("10/1/20"&amp;RIGHT(BO$1,2)),$T934&lt;=DATEVALUE("9/30/20"&amp;RIGHT(BP$1,2))),AND($U934&gt;=DATEVALUE("10/1/20"&amp;RIGHT(BO$1,2)),$U934&lt;=DATEVALUE("9/30/20"&amp;RIGHT(BP$1,2))),AND($T934&lt;=DATEVALUE("10/1/20"&amp;RIGHT(BO$1,2)),$U934&gt;=DATEVALUE("9/30/20"&amp;RIGHT(BP$1,2)))),
IF(AND($T934&gt;=DATEVALUE("10/1/20"&amp;RIGHT(BO$1,2)),$U934&lt;=DATEVALUE("9/30/20"&amp;RIGHT(BP$1,2))),NETWORKDAYS($T934,$U934,Holidays!$J$3:$J$937),
IF(AND($T934&lt;DATEVALUE("10/1/20"&amp;RIGHT(BO$1,2)),$U934&lt;=DATEVALUE("9/30/20"&amp;RIGHT(BP$1,2))),NETWORKDAYS(DATEVALUE("10/1/20"&amp;RIGHT(BO$1,2)),$U934,Holidays!$J$3:$J$937),
IF($T934&lt;DATEVALUE("10/1/20"&amp;RIGHT(BO$1,2)),NETWORKDAYS(DATEVALUE("10/1/20"&amp;RIGHT(BO$1,2)),DATEVALUE("9/30/20"&amp;RIGHT(BP$1,2)),Holidays!$J$3:$J$937),
IF($T934&gt;=DATEVALUE("10/1/20"&amp;RIGHT(BO$1,2)),NETWORKDAYS($T934,DATEVALUE("9/30/20"&amp;RIGHT(BP$1,2)),Holidays!$J$3:$J$937),"")))),"")/(NETWORKDAYS($T934,$U934,Holidays!$J$3:$J$937)),0))</f>
        <v/>
      </c>
      <c r="BQ934" s="87" t="str">
        <f>IF($Q934="","",IFERROR(IF(OR(AND($T934&gt;=DATEVALUE("10/1/20"&amp;RIGHT(BP$1,2)),$T934&lt;=DATEVALUE("9/30/20"&amp;RIGHT(BQ$1,2))),AND($U934&gt;=DATEVALUE("10/1/20"&amp;RIGHT(BP$1,2)),$U934&lt;=DATEVALUE("9/30/20"&amp;RIGHT(BQ$1,2))),AND($T934&lt;=DATEVALUE("10/1/20"&amp;RIGHT(BP$1,2)),$U934&gt;=DATEVALUE("9/30/20"&amp;RIGHT(BQ$1,2)))),
IF(AND($T934&gt;=DATEVALUE("10/1/20"&amp;RIGHT(BP$1,2)),$U934&lt;=DATEVALUE("9/30/20"&amp;RIGHT(BQ$1,2))),NETWORKDAYS($T934,$U934,Holidays!$J$3:$J$937),
IF(AND($T934&lt;DATEVALUE("10/1/20"&amp;RIGHT(BP$1,2)),$U934&lt;=DATEVALUE("9/30/20"&amp;RIGHT(BQ$1,2))),NETWORKDAYS(DATEVALUE("10/1/20"&amp;RIGHT(BP$1,2)),$U934,Holidays!$J$3:$J$937),
IF($T934&lt;DATEVALUE("10/1/20"&amp;RIGHT(BP$1,2)),NETWORKDAYS(DATEVALUE("10/1/20"&amp;RIGHT(BP$1,2)),DATEVALUE("9/30/20"&amp;RIGHT(BQ$1,2)),Holidays!$J$3:$J$937),
IF($T934&gt;=DATEVALUE("10/1/20"&amp;RIGHT(BP$1,2)),NETWORKDAYS($T934,DATEVALUE("9/30/20"&amp;RIGHT(BQ$1,2)),Holidays!$J$3:$J$937),"")))),"")/(NETWORKDAYS($T934,$U934,Holidays!$J$3:$J$937)),0))</f>
        <v/>
      </c>
      <c r="BR934" s="87" t="str">
        <f>IF($Q934="","",IFERROR(IF(OR(AND($T934&gt;=DATEVALUE("10/1/20"&amp;RIGHT(BQ$1,2)),$T934&lt;=DATEVALUE("9/30/20"&amp;RIGHT(BR$1,2))),AND($U934&gt;=DATEVALUE("10/1/20"&amp;RIGHT(BQ$1,2)),$U934&lt;=DATEVALUE("9/30/20"&amp;RIGHT(BR$1,2))),AND($T934&lt;=DATEVALUE("10/1/20"&amp;RIGHT(BQ$1,2)),$U934&gt;=DATEVALUE("9/30/20"&amp;RIGHT(BR$1,2)))),
IF(AND($T934&gt;=DATEVALUE("10/1/20"&amp;RIGHT(BQ$1,2)),$U934&lt;=DATEVALUE("9/30/20"&amp;RIGHT(BR$1,2))),NETWORKDAYS($T934,$U934,Holidays!$J$3:$J$937),
IF(AND($T934&lt;DATEVALUE("10/1/20"&amp;RIGHT(BQ$1,2)),$U934&lt;=DATEVALUE("9/30/20"&amp;RIGHT(BR$1,2))),NETWORKDAYS(DATEVALUE("10/1/20"&amp;RIGHT(BQ$1,2)),$U934,Holidays!$J$3:$J$937),
IF($T934&lt;DATEVALUE("10/1/20"&amp;RIGHT(BQ$1,2)),NETWORKDAYS(DATEVALUE("10/1/20"&amp;RIGHT(BQ$1,2)),DATEVALUE("9/30/20"&amp;RIGHT(BR$1,2)),Holidays!$J$3:$J$937),
IF($T934&gt;=DATEVALUE("10/1/20"&amp;RIGHT(BQ$1,2)),NETWORKDAYS($T934,DATEVALUE("9/30/20"&amp;RIGHT(BR$1,2)),Holidays!$J$3:$J$937),"")))),"")/(NETWORKDAYS($T934,$U934,Holidays!$J$3:$J$937)),0))</f>
        <v/>
      </c>
      <c r="BS934" s="87" t="str">
        <f>IF($Q934="","",IFERROR(IF(OR(AND($T934&gt;=DATEVALUE("10/1/20"&amp;RIGHT(BR$1,2)),$T934&lt;=DATEVALUE("9/30/20"&amp;RIGHT(BS$1,2))),AND($U934&gt;=DATEVALUE("10/1/20"&amp;RIGHT(BR$1,2)),$U934&lt;=DATEVALUE("9/30/20"&amp;RIGHT(BS$1,2))),AND($T934&lt;=DATEVALUE("10/1/20"&amp;RIGHT(BR$1,2)),$U934&gt;=DATEVALUE("9/30/20"&amp;RIGHT(BS$1,2)))),
IF(AND($T934&gt;=DATEVALUE("10/1/20"&amp;RIGHT(BR$1,2)),$U934&lt;=DATEVALUE("9/30/20"&amp;RIGHT(BS$1,2))),NETWORKDAYS($T934,$U934,Holidays!$J$3:$J$937),
IF(AND($T934&lt;DATEVALUE("10/1/20"&amp;RIGHT(BR$1,2)),$U934&lt;=DATEVALUE("9/30/20"&amp;RIGHT(BS$1,2))),NETWORKDAYS(DATEVALUE("10/1/20"&amp;RIGHT(BR$1,2)),$U934,Holidays!$J$3:$J$937),
IF($T934&lt;DATEVALUE("10/1/20"&amp;RIGHT(BR$1,2)),NETWORKDAYS(DATEVALUE("10/1/20"&amp;RIGHT(BR$1,2)),DATEVALUE("9/30/20"&amp;RIGHT(BS$1,2)),Holidays!$J$3:$J$937),
IF($T934&gt;=DATEVALUE("10/1/20"&amp;RIGHT(BR$1,2)),NETWORKDAYS($T934,DATEVALUE("9/30/20"&amp;RIGHT(BS$1,2)),Holidays!$J$3:$J$937),"")))),"")/(NETWORKDAYS($T934,$U934,Holidays!$J$3:$J$937)),0))</f>
        <v/>
      </c>
      <c r="BT934" s="87" t="str">
        <f>IF($Q934="","",IFERROR(IF(OR(AND($T934&gt;=DATEVALUE("10/1/20"&amp;RIGHT(BS$1,2)),$T934&lt;=DATEVALUE("9/30/20"&amp;RIGHT(BT$1,2))),AND($U934&gt;=DATEVALUE("10/1/20"&amp;RIGHT(BS$1,2)),$U934&lt;=DATEVALUE("9/30/20"&amp;RIGHT(BT$1,2))),AND($T934&lt;=DATEVALUE("10/1/20"&amp;RIGHT(BS$1,2)),$U934&gt;=DATEVALUE("9/30/20"&amp;RIGHT(BT$1,2)))),
IF(AND($T934&gt;=DATEVALUE("10/1/20"&amp;RIGHT(BS$1,2)),$U934&lt;=DATEVALUE("9/30/20"&amp;RIGHT(BT$1,2))),NETWORKDAYS($T934,$U934,Holidays!$J$3:$J$937),
IF(AND($T934&lt;DATEVALUE("10/1/20"&amp;RIGHT(BS$1,2)),$U934&lt;=DATEVALUE("9/30/20"&amp;RIGHT(BT$1,2))),NETWORKDAYS(DATEVALUE("10/1/20"&amp;RIGHT(BS$1,2)),$U934,Holidays!$J$3:$J$937),
IF($T934&lt;DATEVALUE("10/1/20"&amp;RIGHT(BS$1,2)),NETWORKDAYS(DATEVALUE("10/1/20"&amp;RIGHT(BS$1,2)),DATEVALUE("9/30/20"&amp;RIGHT(BT$1,2)),Holidays!$J$3:$J$937),
IF($T934&gt;=DATEVALUE("10/1/20"&amp;RIGHT(BS$1,2)),NETWORKDAYS($T934,DATEVALUE("9/30/20"&amp;RIGHT(BT$1,2)),Holidays!$J$3:$J$937),"")))),"")/(NETWORKDAYS($T934,$U934,Holidays!$J$3:$J$937)),0))</f>
        <v/>
      </c>
      <c r="BU934" s="87" t="str">
        <f>IF($Q934="","",IFERROR(IF(OR(AND($T934&gt;=DATEVALUE("10/1/20"&amp;RIGHT(BT$1,2)),$T934&lt;=DATEVALUE("9/30/20"&amp;RIGHT(BU$1,2))),AND($U934&gt;=DATEVALUE("10/1/20"&amp;RIGHT(BT$1,2)),$U934&lt;=DATEVALUE("9/30/20"&amp;RIGHT(BU$1,2))),AND($T934&lt;=DATEVALUE("10/1/20"&amp;RIGHT(BT$1,2)),$U934&gt;=DATEVALUE("9/30/20"&amp;RIGHT(BU$1,2)))),
IF(AND($T934&gt;=DATEVALUE("10/1/20"&amp;RIGHT(BT$1,2)),$U934&lt;=DATEVALUE("9/30/20"&amp;RIGHT(BU$1,2))),NETWORKDAYS($T934,$U934,Holidays!$J$3:$J$937),
IF(AND($T934&lt;DATEVALUE("10/1/20"&amp;RIGHT(BT$1,2)),$U934&lt;=DATEVALUE("9/30/20"&amp;RIGHT(BU$1,2))),NETWORKDAYS(DATEVALUE("10/1/20"&amp;RIGHT(BT$1,2)),$U934,Holidays!$J$3:$J$937),
IF($T934&lt;DATEVALUE("10/1/20"&amp;RIGHT(BT$1,2)),NETWORKDAYS(DATEVALUE("10/1/20"&amp;RIGHT(BT$1,2)),DATEVALUE("9/30/20"&amp;RIGHT(BU$1,2)),Holidays!$J$3:$J$937),
IF($T934&gt;=DATEVALUE("10/1/20"&amp;RIGHT(BT$1,2)),NETWORKDAYS($T934,DATEVALUE("9/30/20"&amp;RIGHT(BU$1,2)),Holidays!$J$3:$J$937),"")))),"")/(NETWORKDAYS($T934,$U934,Holidays!$J$3:$J$937)),0))</f>
        <v/>
      </c>
      <c r="BV934" s="87" t="str">
        <f>IF($Q934="","",IFERROR(IF(OR(AND($T934&gt;=DATEVALUE("10/1/20"&amp;RIGHT(BU$1,2)),$T934&lt;=DATEVALUE("9/30/20"&amp;RIGHT(BV$1,2))),AND($U934&gt;=DATEVALUE("10/1/20"&amp;RIGHT(BU$1,2)),$U934&lt;=DATEVALUE("9/30/20"&amp;RIGHT(BV$1,2))),AND($T934&lt;=DATEVALUE("10/1/20"&amp;RIGHT(BU$1,2)),$U934&gt;=DATEVALUE("9/30/20"&amp;RIGHT(BV$1,2)))),
IF(AND($T934&gt;=DATEVALUE("10/1/20"&amp;RIGHT(BU$1,2)),$U934&lt;=DATEVALUE("9/30/20"&amp;RIGHT(BV$1,2))),NETWORKDAYS($T934,$U934,Holidays!$J$3:$J$937),
IF(AND($T934&lt;DATEVALUE("10/1/20"&amp;RIGHT(BU$1,2)),$U934&lt;=DATEVALUE("9/30/20"&amp;RIGHT(BV$1,2))),NETWORKDAYS(DATEVALUE("10/1/20"&amp;RIGHT(BU$1,2)),$U934,Holidays!$J$3:$J$937),
IF($T934&lt;DATEVALUE("10/1/20"&amp;RIGHT(BU$1,2)),NETWORKDAYS(DATEVALUE("10/1/20"&amp;RIGHT(BU$1,2)),DATEVALUE("9/30/20"&amp;RIGHT(BV$1,2)),Holidays!$J$3:$J$937),
IF($T934&gt;=DATEVALUE("10/1/20"&amp;RIGHT(BU$1,2)),NETWORKDAYS($T934,DATEVALUE("9/30/20"&amp;RIGHT(BV$1,2)),Holidays!$J$3:$J$937),"")))),"")/(NETWORKDAYS($T934,$U934,Holidays!$J$3:$J$937)),0))</f>
        <v/>
      </c>
      <c r="BW934" s="87" t="str">
        <f>IF($Q934="","",IFERROR(IF(OR(AND($T934&gt;=DATEVALUE("10/1/20"&amp;RIGHT(BV$1,2)),$T934&lt;=DATEVALUE("9/30/20"&amp;RIGHT(BW$1,2))),AND($U934&gt;=DATEVALUE("10/1/20"&amp;RIGHT(BV$1,2)),$U934&lt;=DATEVALUE("9/30/20"&amp;RIGHT(BW$1,2))),AND($T934&lt;=DATEVALUE("10/1/20"&amp;RIGHT(BV$1,2)),$U934&gt;=DATEVALUE("9/30/20"&amp;RIGHT(BW$1,2)))),
IF(AND($T934&gt;=DATEVALUE("10/1/20"&amp;RIGHT(BV$1,2)),$U934&lt;=DATEVALUE("9/30/20"&amp;RIGHT(BW$1,2))),NETWORKDAYS($T934,$U934,Holidays!$J$3:$J$937),
IF(AND($T934&lt;DATEVALUE("10/1/20"&amp;RIGHT(BV$1,2)),$U934&lt;=DATEVALUE("9/30/20"&amp;RIGHT(BW$1,2))),NETWORKDAYS(DATEVALUE("10/1/20"&amp;RIGHT(BV$1,2)),$U934,Holidays!$J$3:$J$937),
IF($T934&lt;DATEVALUE("10/1/20"&amp;RIGHT(BV$1,2)),NETWORKDAYS(DATEVALUE("10/1/20"&amp;RIGHT(BV$1,2)),DATEVALUE("9/30/20"&amp;RIGHT(BW$1,2)),Holidays!$J$3:$J$937),
IF($T934&gt;=DATEVALUE("10/1/20"&amp;RIGHT(BV$1,2)),NETWORKDAYS($T934,DATEVALUE("9/30/20"&amp;RIGHT(BW$1,2)),Holidays!$J$3:$J$937),"")))),"")/(NETWORKDAYS($T934,$U934,Holidays!$J$3:$J$937)),0))</f>
        <v/>
      </c>
      <c r="BX934" s="87" t="str">
        <f>IF($Q934="","",IFERROR(IF(OR(AND($T934&gt;=DATEVALUE("10/1/20"&amp;RIGHT(BW$1,2)),$T934&lt;=DATEVALUE("9/30/20"&amp;RIGHT(BX$1,2))),AND($U934&gt;=DATEVALUE("10/1/20"&amp;RIGHT(BW$1,2)),$U934&lt;=DATEVALUE("9/30/20"&amp;RIGHT(BX$1,2))),AND($T934&lt;=DATEVALUE("10/1/20"&amp;RIGHT(BW$1,2)),$U934&gt;=DATEVALUE("9/30/20"&amp;RIGHT(BX$1,2)))),
IF(AND($T934&gt;=DATEVALUE("10/1/20"&amp;RIGHT(BW$1,2)),$U934&lt;=DATEVALUE("9/30/20"&amp;RIGHT(BX$1,2))),NETWORKDAYS($T934,$U934,Holidays!$J$3:$J$937),
IF(AND($T934&lt;DATEVALUE("10/1/20"&amp;RIGHT(BW$1,2)),$U934&lt;=DATEVALUE("9/30/20"&amp;RIGHT(BX$1,2))),NETWORKDAYS(DATEVALUE("10/1/20"&amp;RIGHT(BW$1,2)),$U934,Holidays!$J$3:$J$937),
IF($T934&lt;DATEVALUE("10/1/20"&amp;RIGHT(BW$1,2)),NETWORKDAYS(DATEVALUE("10/1/20"&amp;RIGHT(BW$1,2)),DATEVALUE("9/30/20"&amp;RIGHT(BX$1,2)),Holidays!$J$3:$J$937),
IF($T934&gt;=DATEVALUE("10/1/20"&amp;RIGHT(BW$1,2)),NETWORKDAYS($T934,DATEVALUE("9/30/20"&amp;RIGHT(BX$1,2)),Holidays!$J$3:$J$937),"")))),"")/(NETWORKDAYS($T934,$U934,Holidays!$J$3:$J$937)),0))</f>
        <v/>
      </c>
      <c r="BY934" s="87" t="str">
        <f>IF($Q934="","",IFERROR(IF(OR(AND($T934&gt;=DATEVALUE("10/1/20"&amp;RIGHT(BX$1,2)),$T934&lt;=DATEVALUE("9/30/20"&amp;RIGHT(BY$1,2))),AND($U934&gt;=DATEVALUE("10/1/20"&amp;RIGHT(BX$1,2)),$U934&lt;=DATEVALUE("9/30/20"&amp;RIGHT(BY$1,2))),AND($T934&lt;=DATEVALUE("10/1/20"&amp;RIGHT(BX$1,2)),$U934&gt;=DATEVALUE("9/30/20"&amp;RIGHT(BY$1,2)))),
IF(AND($T934&gt;=DATEVALUE("10/1/20"&amp;RIGHT(BX$1,2)),$U934&lt;=DATEVALUE("9/30/20"&amp;RIGHT(BY$1,2))),NETWORKDAYS($T934,$U934,Holidays!$J$3:$J$937),
IF(AND($T934&lt;DATEVALUE("10/1/20"&amp;RIGHT(BX$1,2)),$U934&lt;=DATEVALUE("9/30/20"&amp;RIGHT(BY$1,2))),NETWORKDAYS(DATEVALUE("10/1/20"&amp;RIGHT(BX$1,2)),$U934,Holidays!$J$3:$J$937),
IF($T934&lt;DATEVALUE("10/1/20"&amp;RIGHT(BX$1,2)),NETWORKDAYS(DATEVALUE("10/1/20"&amp;RIGHT(BX$1,2)),DATEVALUE("9/30/20"&amp;RIGHT(BY$1,2)),Holidays!$J$3:$J$937),
IF($T934&gt;=DATEVALUE("10/1/20"&amp;RIGHT(BX$1,2)),NETWORKDAYS($T934,DATEVALUE("9/30/20"&amp;RIGHT(BY$1,2)),Holidays!$J$3:$J$937),"")))),"")/(NETWORKDAYS($T934,$U934,Holidays!$J$3:$J$937)),0))</f>
        <v/>
      </c>
      <c r="BZ934" s="87" t="str">
        <f>IF($Q934="","",IFERROR(IF(OR(AND($T934&gt;=DATEVALUE("10/1/20"&amp;RIGHT(BY$1,2)),$T934&lt;=DATEVALUE("9/30/20"&amp;RIGHT(BZ$1,2))),AND($U934&gt;=DATEVALUE("10/1/20"&amp;RIGHT(BY$1,2)),$U934&lt;=DATEVALUE("9/30/20"&amp;RIGHT(BZ$1,2))),AND($T934&lt;=DATEVALUE("10/1/20"&amp;RIGHT(BY$1,2)),$U934&gt;=DATEVALUE("9/30/20"&amp;RIGHT(BZ$1,2)))),
IF(AND($T934&gt;=DATEVALUE("10/1/20"&amp;RIGHT(BY$1,2)),$U934&lt;=DATEVALUE("9/30/20"&amp;RIGHT(BZ$1,2))),NETWORKDAYS($T934,$U934,Holidays!$J$3:$J$937),
IF(AND($T934&lt;DATEVALUE("10/1/20"&amp;RIGHT(BY$1,2)),$U934&lt;=DATEVALUE("9/30/20"&amp;RIGHT(BZ$1,2))),NETWORKDAYS(DATEVALUE("10/1/20"&amp;RIGHT(BY$1,2)),$U934,Holidays!$J$3:$J$937),
IF($T934&lt;DATEVALUE("10/1/20"&amp;RIGHT(BY$1,2)),NETWORKDAYS(DATEVALUE("10/1/20"&amp;RIGHT(BY$1,2)),DATEVALUE("9/30/20"&amp;RIGHT(BZ$1,2)),Holidays!$J$3:$J$937),
IF($T934&gt;=DATEVALUE("10/1/20"&amp;RIGHT(BY$1,2)),NETWORKDAYS($T934,DATEVALUE("9/30/20"&amp;RIGHT(BZ$1,2)),Holidays!$J$3:$J$937),"")))),"")/(NETWORKDAYS($T934,$U934,Holidays!$J$3:$J$937)),0))</f>
        <v/>
      </c>
      <c r="CA934" s="87" t="str">
        <f>IF($Q934="","",IFERROR(IF(OR(AND($T934&gt;=DATEVALUE("10/1/20"&amp;RIGHT(BZ$1,2)),$T934&lt;=DATEVALUE("9/30/20"&amp;RIGHT(CA$1,2))),AND($U934&gt;=DATEVALUE("10/1/20"&amp;RIGHT(BZ$1,2)),$U934&lt;=DATEVALUE("9/30/20"&amp;RIGHT(CA$1,2))),AND($T934&lt;=DATEVALUE("10/1/20"&amp;RIGHT(BZ$1,2)),$U934&gt;=DATEVALUE("9/30/20"&amp;RIGHT(CA$1,2)))),
IF(AND($T934&gt;=DATEVALUE("10/1/20"&amp;RIGHT(BZ$1,2)),$U934&lt;=DATEVALUE("9/30/20"&amp;RIGHT(CA$1,2))),NETWORKDAYS($T934,$U934,Holidays!$J$3:$J$937),
IF(AND($T934&lt;DATEVALUE("10/1/20"&amp;RIGHT(BZ$1,2)),$U934&lt;=DATEVALUE("9/30/20"&amp;RIGHT(CA$1,2))),NETWORKDAYS(DATEVALUE("10/1/20"&amp;RIGHT(BZ$1,2)),$U934,Holidays!$J$3:$J$937),
IF($T934&lt;DATEVALUE("10/1/20"&amp;RIGHT(BZ$1,2)),NETWORKDAYS(DATEVALUE("10/1/20"&amp;RIGHT(BZ$1,2)),DATEVALUE("9/30/20"&amp;RIGHT(CA$1,2)),Holidays!$J$3:$J$937),
IF($T934&gt;=DATEVALUE("10/1/20"&amp;RIGHT(BZ$1,2)),NETWORKDAYS($T934,DATEVALUE("9/30/20"&amp;RIGHT(CA$1,2)),Holidays!$J$3:$J$937),"")))),"")/(NETWORKDAYS($T934,$U934,Holidays!$J$3:$J$937)),0))</f>
        <v/>
      </c>
      <c r="CB934" s="87" t="str">
        <f>IF($Q934="","",IFERROR(IF(OR(AND($T934&gt;=DATEVALUE("10/1/20"&amp;RIGHT(CA$1,2)),$T934&lt;=DATEVALUE("9/30/20"&amp;RIGHT(CB$1,2))),AND($U934&gt;=DATEVALUE("10/1/20"&amp;RIGHT(CA$1,2)),$U934&lt;=DATEVALUE("9/30/20"&amp;RIGHT(CB$1,2))),AND($T934&lt;=DATEVALUE("10/1/20"&amp;RIGHT(CA$1,2)),$U934&gt;=DATEVALUE("9/30/20"&amp;RIGHT(CB$1,2)))),
IF(AND($T934&gt;=DATEVALUE("10/1/20"&amp;RIGHT(CA$1,2)),$U934&lt;=DATEVALUE("9/30/20"&amp;RIGHT(CB$1,2))),NETWORKDAYS($T934,$U934,Holidays!$J$3:$J$937),
IF(AND($T934&lt;DATEVALUE("10/1/20"&amp;RIGHT(CA$1,2)),$U934&lt;=DATEVALUE("9/30/20"&amp;RIGHT(CB$1,2))),NETWORKDAYS(DATEVALUE("10/1/20"&amp;RIGHT(CA$1,2)),$U934,Holidays!$J$3:$J$937),
IF($T934&lt;DATEVALUE("10/1/20"&amp;RIGHT(CA$1,2)),NETWORKDAYS(DATEVALUE("10/1/20"&amp;RIGHT(CA$1,2)),DATEVALUE("9/30/20"&amp;RIGHT(CB$1,2)),Holidays!$J$3:$J$937),
IF($T934&gt;=DATEVALUE("10/1/20"&amp;RIGHT(CA$1,2)),NETWORKDAYS($T934,DATEVALUE("9/30/20"&amp;RIGHT(CB$1,2)),Holidays!$J$3:$J$937),"")))),"")/(NETWORKDAYS($T934,$U934,Holidays!$J$3:$J$937)),0))</f>
        <v/>
      </c>
    </row>
    <row r="935" spans="1:80">
      <c r="A935" s="97"/>
      <c r="B935" s="98" t="str">
        <f ca="1">IF(NOT($A935=""),OFFSET('WBS Reference &amp; User Procedure'!$A$1,MATCH($A935,'WBS Reference &amp; User Procedure'!$A:$A,0)-1,1),"")</f>
        <v/>
      </c>
      <c r="D935" s="97"/>
      <c r="T935" s="104" t="str">
        <f>IF(NOT(Q935=""),IF(NOT($S935=""),$S935,#REF!),"")</f>
        <v/>
      </c>
      <c r="U935" s="104" t="str">
        <f>IF(NOT(Q935=""),WORKDAY(T935,Q935,Holidays!$J$3:$J$937),"")</f>
        <v/>
      </c>
      <c r="V935" s="104"/>
      <c r="W935" s="104"/>
      <c r="X935" s="101" t="str">
        <f t="shared" si="211"/>
        <v/>
      </c>
      <c r="AL935" s="87" t="str">
        <f t="shared" ca="1" si="208"/>
        <v/>
      </c>
      <c r="AN935" s="87" t="str">
        <f t="shared" ca="1" si="209"/>
        <v/>
      </c>
      <c r="AO935" s="87" t="str">
        <f t="shared" ca="1" si="209"/>
        <v/>
      </c>
      <c r="AP935" s="87" t="str">
        <f t="shared" ca="1" si="209"/>
        <v/>
      </c>
      <c r="AQ935" s="87" t="str">
        <f t="shared" ca="1" si="209"/>
        <v/>
      </c>
      <c r="AR935" s="87" t="str">
        <f t="shared" ca="1" si="209"/>
        <v/>
      </c>
      <c r="AS935" s="87" t="str">
        <f t="shared" ca="1" si="209"/>
        <v/>
      </c>
      <c r="AT935" s="87" t="str">
        <f t="shared" ca="1" si="209"/>
        <v/>
      </c>
      <c r="AU935" s="87" t="str">
        <f t="shared" ca="1" si="209"/>
        <v/>
      </c>
      <c r="AV935" s="87" t="str">
        <f t="shared" ca="1" si="209"/>
        <v/>
      </c>
      <c r="AW935" s="87" t="str">
        <f t="shared" ca="1" si="209"/>
        <v/>
      </c>
      <c r="AX935" s="87" t="str">
        <f t="shared" ca="1" si="210"/>
        <v/>
      </c>
      <c r="AY935" s="87" t="str">
        <f t="shared" ca="1" si="210"/>
        <v/>
      </c>
      <c r="AZ935" s="87" t="str">
        <f t="shared" ca="1" si="210"/>
        <v/>
      </c>
      <c r="BA935" s="87" t="str">
        <f t="shared" ca="1" si="210"/>
        <v/>
      </c>
      <c r="BB935" s="87" t="str">
        <f t="shared" ca="1" si="210"/>
        <v/>
      </c>
      <c r="BC935" s="87" t="str">
        <f t="shared" ca="1" si="210"/>
        <v/>
      </c>
      <c r="BD935" s="87" t="str">
        <f t="shared" ca="1" si="210"/>
        <v/>
      </c>
      <c r="BE935" s="87" t="str">
        <f t="shared" ca="1" si="210"/>
        <v/>
      </c>
      <c r="BF935" s="87" t="str">
        <f t="shared" ca="1" si="210"/>
        <v/>
      </c>
      <c r="BG935" s="87" t="str">
        <f t="shared" ca="1" si="210"/>
        <v/>
      </c>
      <c r="BI935" s="87" t="str">
        <f>IF($Q935="","",IFERROR(IF(OR(AND($T935&gt;=DATEVALUE("10/1/20"&amp;RIGHT(BH$1,2)),$T935&lt;=DATEVALUE("9/30/20"&amp;RIGHT(BI$1,2))),AND($U935&gt;=DATEVALUE("10/1/20"&amp;RIGHT(BH$1,2)),$U935&lt;=DATEVALUE("9/30/20"&amp;RIGHT(BI$1,2))),AND($T935&lt;=DATEVALUE("10/1/20"&amp;RIGHT(BH$1,2)),$U935&gt;=DATEVALUE("9/30/20"&amp;RIGHT(BI$1,2)))),
IF(AND($T935&gt;=DATEVALUE("10/1/20"&amp;RIGHT(BH$1,2)),$U935&lt;=DATEVALUE("9/30/20"&amp;RIGHT(BI$1,2))),NETWORKDAYS($T935,$U935,Holidays!$J$3:$J$937),
IF(AND($T935&lt;DATEVALUE("10/1/20"&amp;RIGHT(BH$1,2)),$U935&lt;=DATEVALUE("9/30/20"&amp;RIGHT(BI$1,2))),NETWORKDAYS(DATEVALUE("10/1/20"&amp;RIGHT(BH$1,2)),$U935,Holidays!$J$3:$J$937),
IF($T935&lt;DATEVALUE("10/1/20"&amp;RIGHT(BH$1,2)),NETWORKDAYS(DATEVALUE("10/1/20"&amp;RIGHT(BH$1,2)),DATEVALUE("9/30/20"&amp;RIGHT(BI$1,2)),Holidays!$J$3:$J$937),
IF($T935&gt;=DATEVALUE("10/1/20"&amp;RIGHT(BH$1,2)),NETWORKDAYS($T935,DATEVALUE("9/30/20"&amp;RIGHT(BI$1,2)),Holidays!$J$3:$J$937),"")))),"")/(NETWORKDAYS($T935,$U935,Holidays!$J$3:$J$937)),0))</f>
        <v/>
      </c>
      <c r="BJ935" s="87" t="str">
        <f>IF($Q935="","",IFERROR(IF(OR(AND($T935&gt;=DATEVALUE("10/1/20"&amp;RIGHT(BI$1,2)),$T935&lt;=DATEVALUE("9/30/20"&amp;RIGHT(BJ$1,2))),AND($U935&gt;=DATEVALUE("10/1/20"&amp;RIGHT(BI$1,2)),$U935&lt;=DATEVALUE("9/30/20"&amp;RIGHT(BJ$1,2))),AND($T935&lt;=DATEVALUE("10/1/20"&amp;RIGHT(BI$1,2)),$U935&gt;=DATEVALUE("9/30/20"&amp;RIGHT(BJ$1,2)))),
IF(AND($T935&gt;=DATEVALUE("10/1/20"&amp;RIGHT(BI$1,2)),$U935&lt;=DATEVALUE("9/30/20"&amp;RIGHT(BJ$1,2))),NETWORKDAYS($T935,$U935,Holidays!$J$3:$J$937),
IF(AND($T935&lt;DATEVALUE("10/1/20"&amp;RIGHT(BI$1,2)),$U935&lt;=DATEVALUE("9/30/20"&amp;RIGHT(BJ$1,2))),NETWORKDAYS(DATEVALUE("10/1/20"&amp;RIGHT(BI$1,2)),$U935,Holidays!$J$3:$J$937),
IF($T935&lt;DATEVALUE("10/1/20"&amp;RIGHT(BI$1,2)),NETWORKDAYS(DATEVALUE("10/1/20"&amp;RIGHT(BI$1,2)),DATEVALUE("9/30/20"&amp;RIGHT(BJ$1,2)),Holidays!$J$3:$J$937),
IF($T935&gt;=DATEVALUE("10/1/20"&amp;RIGHT(BI$1,2)),NETWORKDAYS($T935,DATEVALUE("9/30/20"&amp;RIGHT(BJ$1,2)),Holidays!$J$3:$J$937),"")))),"")/(NETWORKDAYS($T935,$U935,Holidays!$J$3:$J$937)),0))</f>
        <v/>
      </c>
      <c r="BK935" s="87" t="str">
        <f>IF($Q935="","",IFERROR(IF(OR(AND($T935&gt;=DATEVALUE("10/1/20"&amp;RIGHT(BJ$1,2)),$T935&lt;=DATEVALUE("9/30/20"&amp;RIGHT(BK$1,2))),AND($U935&gt;=DATEVALUE("10/1/20"&amp;RIGHT(BJ$1,2)),$U935&lt;=DATEVALUE("9/30/20"&amp;RIGHT(BK$1,2))),AND($T935&lt;=DATEVALUE("10/1/20"&amp;RIGHT(BJ$1,2)),$U935&gt;=DATEVALUE("9/30/20"&amp;RIGHT(BK$1,2)))),
IF(AND($T935&gt;=DATEVALUE("10/1/20"&amp;RIGHT(BJ$1,2)),$U935&lt;=DATEVALUE("9/30/20"&amp;RIGHT(BK$1,2))),NETWORKDAYS($T935,$U935,Holidays!$J$3:$J$937),
IF(AND($T935&lt;DATEVALUE("10/1/20"&amp;RIGHT(BJ$1,2)),$U935&lt;=DATEVALUE("9/30/20"&amp;RIGHT(BK$1,2))),NETWORKDAYS(DATEVALUE("10/1/20"&amp;RIGHT(BJ$1,2)),$U935,Holidays!$J$3:$J$937),
IF($T935&lt;DATEVALUE("10/1/20"&amp;RIGHT(BJ$1,2)),NETWORKDAYS(DATEVALUE("10/1/20"&amp;RIGHT(BJ$1,2)),DATEVALUE("9/30/20"&amp;RIGHT(BK$1,2)),Holidays!$J$3:$J$937),
IF($T935&gt;=DATEVALUE("10/1/20"&amp;RIGHT(BJ$1,2)),NETWORKDAYS($T935,DATEVALUE("9/30/20"&amp;RIGHT(BK$1,2)),Holidays!$J$3:$J$937),"")))),"")/(NETWORKDAYS($T935,$U935,Holidays!$J$3:$J$937)),0))</f>
        <v/>
      </c>
      <c r="BL935" s="87" t="str">
        <f>IF($Q935="","",IFERROR(IF(OR(AND($T935&gt;=DATEVALUE("10/1/20"&amp;RIGHT(BK$1,2)),$T935&lt;=DATEVALUE("9/30/20"&amp;RIGHT(BL$1,2))),AND($U935&gt;=DATEVALUE("10/1/20"&amp;RIGHT(BK$1,2)),$U935&lt;=DATEVALUE("9/30/20"&amp;RIGHT(BL$1,2))),AND($T935&lt;=DATEVALUE("10/1/20"&amp;RIGHT(BK$1,2)),$U935&gt;=DATEVALUE("9/30/20"&amp;RIGHT(BL$1,2)))),
IF(AND($T935&gt;=DATEVALUE("10/1/20"&amp;RIGHT(BK$1,2)),$U935&lt;=DATEVALUE("9/30/20"&amp;RIGHT(BL$1,2))),NETWORKDAYS($T935,$U935,Holidays!$J$3:$J$937),
IF(AND($T935&lt;DATEVALUE("10/1/20"&amp;RIGHT(BK$1,2)),$U935&lt;=DATEVALUE("9/30/20"&amp;RIGHT(BL$1,2))),NETWORKDAYS(DATEVALUE("10/1/20"&amp;RIGHT(BK$1,2)),$U935,Holidays!$J$3:$J$937),
IF($T935&lt;DATEVALUE("10/1/20"&amp;RIGHT(BK$1,2)),NETWORKDAYS(DATEVALUE("10/1/20"&amp;RIGHT(BK$1,2)),DATEVALUE("9/30/20"&amp;RIGHT(BL$1,2)),Holidays!$J$3:$J$937),
IF($T935&gt;=DATEVALUE("10/1/20"&amp;RIGHT(BK$1,2)),NETWORKDAYS($T935,DATEVALUE("9/30/20"&amp;RIGHT(BL$1,2)),Holidays!$J$3:$J$937),"")))),"")/(NETWORKDAYS($T935,$U935,Holidays!$J$3:$J$937)),0))</f>
        <v/>
      </c>
      <c r="BM935" s="87" t="str">
        <f>IF($Q935="","",IFERROR(IF(OR(AND($T935&gt;=DATEVALUE("10/1/20"&amp;RIGHT(BL$1,2)),$T935&lt;=DATEVALUE("9/30/20"&amp;RIGHT(BM$1,2))),AND($U935&gt;=DATEVALUE("10/1/20"&amp;RIGHT(BL$1,2)),$U935&lt;=DATEVALUE("9/30/20"&amp;RIGHT(BM$1,2))),AND($T935&lt;=DATEVALUE("10/1/20"&amp;RIGHT(BL$1,2)),$U935&gt;=DATEVALUE("9/30/20"&amp;RIGHT(BM$1,2)))),
IF(AND($T935&gt;=DATEVALUE("10/1/20"&amp;RIGHT(BL$1,2)),$U935&lt;=DATEVALUE("9/30/20"&amp;RIGHT(BM$1,2))),NETWORKDAYS($T935,$U935,Holidays!$J$3:$J$937),
IF(AND($T935&lt;DATEVALUE("10/1/20"&amp;RIGHT(BL$1,2)),$U935&lt;=DATEVALUE("9/30/20"&amp;RIGHT(BM$1,2))),NETWORKDAYS(DATEVALUE("10/1/20"&amp;RIGHT(BL$1,2)),$U935,Holidays!$J$3:$J$937),
IF($T935&lt;DATEVALUE("10/1/20"&amp;RIGHT(BL$1,2)),NETWORKDAYS(DATEVALUE("10/1/20"&amp;RIGHT(BL$1,2)),DATEVALUE("9/30/20"&amp;RIGHT(BM$1,2)),Holidays!$J$3:$J$937),
IF($T935&gt;=DATEVALUE("10/1/20"&amp;RIGHT(BL$1,2)),NETWORKDAYS($T935,DATEVALUE("9/30/20"&amp;RIGHT(BM$1,2)),Holidays!$J$3:$J$937),"")))),"")/(NETWORKDAYS($T935,$U935,Holidays!$J$3:$J$937)),0))</f>
        <v/>
      </c>
      <c r="BN935" s="87" t="str">
        <f>IF($Q935="","",IFERROR(IF(OR(AND($T935&gt;=DATEVALUE("10/1/20"&amp;RIGHT(BM$1,2)),$T935&lt;=DATEVALUE("9/30/20"&amp;RIGHT(BN$1,2))),AND($U935&gt;=DATEVALUE("10/1/20"&amp;RIGHT(BM$1,2)),$U935&lt;=DATEVALUE("9/30/20"&amp;RIGHT(BN$1,2))),AND($T935&lt;=DATEVALUE("10/1/20"&amp;RIGHT(BM$1,2)),$U935&gt;=DATEVALUE("9/30/20"&amp;RIGHT(BN$1,2)))),
IF(AND($T935&gt;=DATEVALUE("10/1/20"&amp;RIGHT(BM$1,2)),$U935&lt;=DATEVALUE("9/30/20"&amp;RIGHT(BN$1,2))),NETWORKDAYS($T935,$U935,Holidays!$J$3:$J$937),
IF(AND($T935&lt;DATEVALUE("10/1/20"&amp;RIGHT(BM$1,2)),$U935&lt;=DATEVALUE("9/30/20"&amp;RIGHT(BN$1,2))),NETWORKDAYS(DATEVALUE("10/1/20"&amp;RIGHT(BM$1,2)),$U935,Holidays!$J$3:$J$937),
IF($T935&lt;DATEVALUE("10/1/20"&amp;RIGHT(BM$1,2)),NETWORKDAYS(DATEVALUE("10/1/20"&amp;RIGHT(BM$1,2)),DATEVALUE("9/30/20"&amp;RIGHT(BN$1,2)),Holidays!$J$3:$J$937),
IF($T935&gt;=DATEVALUE("10/1/20"&amp;RIGHT(BM$1,2)),NETWORKDAYS($T935,DATEVALUE("9/30/20"&amp;RIGHT(BN$1,2)),Holidays!$J$3:$J$937),"")))),"")/(NETWORKDAYS($T935,$U935,Holidays!$J$3:$J$937)),0))</f>
        <v/>
      </c>
      <c r="BO935" s="87" t="str">
        <f>IF($Q935="","",IFERROR(IF(OR(AND($T935&gt;=DATEVALUE("10/1/20"&amp;RIGHT(BN$1,2)),$T935&lt;=DATEVALUE("9/30/20"&amp;RIGHT(BO$1,2))),AND($U935&gt;=DATEVALUE("10/1/20"&amp;RIGHT(BN$1,2)),$U935&lt;=DATEVALUE("9/30/20"&amp;RIGHT(BO$1,2))),AND($T935&lt;=DATEVALUE("10/1/20"&amp;RIGHT(BN$1,2)),$U935&gt;=DATEVALUE("9/30/20"&amp;RIGHT(BO$1,2)))),
IF(AND($T935&gt;=DATEVALUE("10/1/20"&amp;RIGHT(BN$1,2)),$U935&lt;=DATEVALUE("9/30/20"&amp;RIGHT(BO$1,2))),NETWORKDAYS($T935,$U935,Holidays!$J$3:$J$937),
IF(AND($T935&lt;DATEVALUE("10/1/20"&amp;RIGHT(BN$1,2)),$U935&lt;=DATEVALUE("9/30/20"&amp;RIGHT(BO$1,2))),NETWORKDAYS(DATEVALUE("10/1/20"&amp;RIGHT(BN$1,2)),$U935,Holidays!$J$3:$J$937),
IF($T935&lt;DATEVALUE("10/1/20"&amp;RIGHT(BN$1,2)),NETWORKDAYS(DATEVALUE("10/1/20"&amp;RIGHT(BN$1,2)),DATEVALUE("9/30/20"&amp;RIGHT(BO$1,2)),Holidays!$J$3:$J$937),
IF($T935&gt;=DATEVALUE("10/1/20"&amp;RIGHT(BN$1,2)),NETWORKDAYS($T935,DATEVALUE("9/30/20"&amp;RIGHT(BO$1,2)),Holidays!$J$3:$J$937),"")))),"")/(NETWORKDAYS($T935,$U935,Holidays!$J$3:$J$937)),0))</f>
        <v/>
      </c>
      <c r="BP935" s="87" t="str">
        <f>IF($Q935="","",IFERROR(IF(OR(AND($T935&gt;=DATEVALUE("10/1/20"&amp;RIGHT(BO$1,2)),$T935&lt;=DATEVALUE("9/30/20"&amp;RIGHT(BP$1,2))),AND($U935&gt;=DATEVALUE("10/1/20"&amp;RIGHT(BO$1,2)),$U935&lt;=DATEVALUE("9/30/20"&amp;RIGHT(BP$1,2))),AND($T935&lt;=DATEVALUE("10/1/20"&amp;RIGHT(BO$1,2)),$U935&gt;=DATEVALUE("9/30/20"&amp;RIGHT(BP$1,2)))),
IF(AND($T935&gt;=DATEVALUE("10/1/20"&amp;RIGHT(BO$1,2)),$U935&lt;=DATEVALUE("9/30/20"&amp;RIGHT(BP$1,2))),NETWORKDAYS($T935,$U935,Holidays!$J$3:$J$937),
IF(AND($T935&lt;DATEVALUE("10/1/20"&amp;RIGHT(BO$1,2)),$U935&lt;=DATEVALUE("9/30/20"&amp;RIGHT(BP$1,2))),NETWORKDAYS(DATEVALUE("10/1/20"&amp;RIGHT(BO$1,2)),$U935,Holidays!$J$3:$J$937),
IF($T935&lt;DATEVALUE("10/1/20"&amp;RIGHT(BO$1,2)),NETWORKDAYS(DATEVALUE("10/1/20"&amp;RIGHT(BO$1,2)),DATEVALUE("9/30/20"&amp;RIGHT(BP$1,2)),Holidays!$J$3:$J$937),
IF($T935&gt;=DATEVALUE("10/1/20"&amp;RIGHT(BO$1,2)),NETWORKDAYS($T935,DATEVALUE("9/30/20"&amp;RIGHT(BP$1,2)),Holidays!$J$3:$J$937),"")))),"")/(NETWORKDAYS($T935,$U935,Holidays!$J$3:$J$937)),0))</f>
        <v/>
      </c>
      <c r="BQ935" s="87" t="str">
        <f>IF($Q935="","",IFERROR(IF(OR(AND($T935&gt;=DATEVALUE("10/1/20"&amp;RIGHT(BP$1,2)),$T935&lt;=DATEVALUE("9/30/20"&amp;RIGHT(BQ$1,2))),AND($U935&gt;=DATEVALUE("10/1/20"&amp;RIGHT(BP$1,2)),$U935&lt;=DATEVALUE("9/30/20"&amp;RIGHT(BQ$1,2))),AND($T935&lt;=DATEVALUE("10/1/20"&amp;RIGHT(BP$1,2)),$U935&gt;=DATEVALUE("9/30/20"&amp;RIGHT(BQ$1,2)))),
IF(AND($T935&gt;=DATEVALUE("10/1/20"&amp;RIGHT(BP$1,2)),$U935&lt;=DATEVALUE("9/30/20"&amp;RIGHT(BQ$1,2))),NETWORKDAYS($T935,$U935,Holidays!$J$3:$J$937),
IF(AND($T935&lt;DATEVALUE("10/1/20"&amp;RIGHT(BP$1,2)),$U935&lt;=DATEVALUE("9/30/20"&amp;RIGHT(BQ$1,2))),NETWORKDAYS(DATEVALUE("10/1/20"&amp;RIGHT(BP$1,2)),$U935,Holidays!$J$3:$J$937),
IF($T935&lt;DATEVALUE("10/1/20"&amp;RIGHT(BP$1,2)),NETWORKDAYS(DATEVALUE("10/1/20"&amp;RIGHT(BP$1,2)),DATEVALUE("9/30/20"&amp;RIGHT(BQ$1,2)),Holidays!$J$3:$J$937),
IF($T935&gt;=DATEVALUE("10/1/20"&amp;RIGHT(BP$1,2)),NETWORKDAYS($T935,DATEVALUE("9/30/20"&amp;RIGHT(BQ$1,2)),Holidays!$J$3:$J$937),"")))),"")/(NETWORKDAYS($T935,$U935,Holidays!$J$3:$J$937)),0))</f>
        <v/>
      </c>
      <c r="BR935" s="87" t="str">
        <f>IF($Q935="","",IFERROR(IF(OR(AND($T935&gt;=DATEVALUE("10/1/20"&amp;RIGHT(BQ$1,2)),$T935&lt;=DATEVALUE("9/30/20"&amp;RIGHT(BR$1,2))),AND($U935&gt;=DATEVALUE("10/1/20"&amp;RIGHT(BQ$1,2)),$U935&lt;=DATEVALUE("9/30/20"&amp;RIGHT(BR$1,2))),AND($T935&lt;=DATEVALUE("10/1/20"&amp;RIGHT(BQ$1,2)),$U935&gt;=DATEVALUE("9/30/20"&amp;RIGHT(BR$1,2)))),
IF(AND($T935&gt;=DATEVALUE("10/1/20"&amp;RIGHT(BQ$1,2)),$U935&lt;=DATEVALUE("9/30/20"&amp;RIGHT(BR$1,2))),NETWORKDAYS($T935,$U935,Holidays!$J$3:$J$937),
IF(AND($T935&lt;DATEVALUE("10/1/20"&amp;RIGHT(BQ$1,2)),$U935&lt;=DATEVALUE("9/30/20"&amp;RIGHT(BR$1,2))),NETWORKDAYS(DATEVALUE("10/1/20"&amp;RIGHT(BQ$1,2)),$U935,Holidays!$J$3:$J$937),
IF($T935&lt;DATEVALUE("10/1/20"&amp;RIGHT(BQ$1,2)),NETWORKDAYS(DATEVALUE("10/1/20"&amp;RIGHT(BQ$1,2)),DATEVALUE("9/30/20"&amp;RIGHT(BR$1,2)),Holidays!$J$3:$J$937),
IF($T935&gt;=DATEVALUE("10/1/20"&amp;RIGHT(BQ$1,2)),NETWORKDAYS($T935,DATEVALUE("9/30/20"&amp;RIGHT(BR$1,2)),Holidays!$J$3:$J$937),"")))),"")/(NETWORKDAYS($T935,$U935,Holidays!$J$3:$J$937)),0))</f>
        <v/>
      </c>
      <c r="BS935" s="87" t="str">
        <f>IF($Q935="","",IFERROR(IF(OR(AND($T935&gt;=DATEVALUE("10/1/20"&amp;RIGHT(BR$1,2)),$T935&lt;=DATEVALUE("9/30/20"&amp;RIGHT(BS$1,2))),AND($U935&gt;=DATEVALUE("10/1/20"&amp;RIGHT(BR$1,2)),$U935&lt;=DATEVALUE("9/30/20"&amp;RIGHT(BS$1,2))),AND($T935&lt;=DATEVALUE("10/1/20"&amp;RIGHT(BR$1,2)),$U935&gt;=DATEVALUE("9/30/20"&amp;RIGHT(BS$1,2)))),
IF(AND($T935&gt;=DATEVALUE("10/1/20"&amp;RIGHT(BR$1,2)),$U935&lt;=DATEVALUE("9/30/20"&amp;RIGHT(BS$1,2))),NETWORKDAYS($T935,$U935,Holidays!$J$3:$J$937),
IF(AND($T935&lt;DATEVALUE("10/1/20"&amp;RIGHT(BR$1,2)),$U935&lt;=DATEVALUE("9/30/20"&amp;RIGHT(BS$1,2))),NETWORKDAYS(DATEVALUE("10/1/20"&amp;RIGHT(BR$1,2)),$U935,Holidays!$J$3:$J$937),
IF($T935&lt;DATEVALUE("10/1/20"&amp;RIGHT(BR$1,2)),NETWORKDAYS(DATEVALUE("10/1/20"&amp;RIGHT(BR$1,2)),DATEVALUE("9/30/20"&amp;RIGHT(BS$1,2)),Holidays!$J$3:$J$937),
IF($T935&gt;=DATEVALUE("10/1/20"&amp;RIGHT(BR$1,2)),NETWORKDAYS($T935,DATEVALUE("9/30/20"&amp;RIGHT(BS$1,2)),Holidays!$J$3:$J$937),"")))),"")/(NETWORKDAYS($T935,$U935,Holidays!$J$3:$J$937)),0))</f>
        <v/>
      </c>
      <c r="BT935" s="87" t="str">
        <f>IF($Q935="","",IFERROR(IF(OR(AND($T935&gt;=DATEVALUE("10/1/20"&amp;RIGHT(BS$1,2)),$T935&lt;=DATEVALUE("9/30/20"&amp;RIGHT(BT$1,2))),AND($U935&gt;=DATEVALUE("10/1/20"&amp;RIGHT(BS$1,2)),$U935&lt;=DATEVALUE("9/30/20"&amp;RIGHT(BT$1,2))),AND($T935&lt;=DATEVALUE("10/1/20"&amp;RIGHT(BS$1,2)),$U935&gt;=DATEVALUE("9/30/20"&amp;RIGHT(BT$1,2)))),
IF(AND($T935&gt;=DATEVALUE("10/1/20"&amp;RIGHT(BS$1,2)),$U935&lt;=DATEVALUE("9/30/20"&amp;RIGHT(BT$1,2))),NETWORKDAYS($T935,$U935,Holidays!$J$3:$J$937),
IF(AND($T935&lt;DATEVALUE("10/1/20"&amp;RIGHT(BS$1,2)),$U935&lt;=DATEVALUE("9/30/20"&amp;RIGHT(BT$1,2))),NETWORKDAYS(DATEVALUE("10/1/20"&amp;RIGHT(BS$1,2)),$U935,Holidays!$J$3:$J$937),
IF($T935&lt;DATEVALUE("10/1/20"&amp;RIGHT(BS$1,2)),NETWORKDAYS(DATEVALUE("10/1/20"&amp;RIGHT(BS$1,2)),DATEVALUE("9/30/20"&amp;RIGHT(BT$1,2)),Holidays!$J$3:$J$937),
IF($T935&gt;=DATEVALUE("10/1/20"&amp;RIGHT(BS$1,2)),NETWORKDAYS($T935,DATEVALUE("9/30/20"&amp;RIGHT(BT$1,2)),Holidays!$J$3:$J$937),"")))),"")/(NETWORKDAYS($T935,$U935,Holidays!$J$3:$J$937)),0))</f>
        <v/>
      </c>
      <c r="BU935" s="87" t="str">
        <f>IF($Q935="","",IFERROR(IF(OR(AND($T935&gt;=DATEVALUE("10/1/20"&amp;RIGHT(BT$1,2)),$T935&lt;=DATEVALUE("9/30/20"&amp;RIGHT(BU$1,2))),AND($U935&gt;=DATEVALUE("10/1/20"&amp;RIGHT(BT$1,2)),$U935&lt;=DATEVALUE("9/30/20"&amp;RIGHT(BU$1,2))),AND($T935&lt;=DATEVALUE("10/1/20"&amp;RIGHT(BT$1,2)),$U935&gt;=DATEVALUE("9/30/20"&amp;RIGHT(BU$1,2)))),
IF(AND($T935&gt;=DATEVALUE("10/1/20"&amp;RIGHT(BT$1,2)),$U935&lt;=DATEVALUE("9/30/20"&amp;RIGHT(BU$1,2))),NETWORKDAYS($T935,$U935,Holidays!$J$3:$J$937),
IF(AND($T935&lt;DATEVALUE("10/1/20"&amp;RIGHT(BT$1,2)),$U935&lt;=DATEVALUE("9/30/20"&amp;RIGHT(BU$1,2))),NETWORKDAYS(DATEVALUE("10/1/20"&amp;RIGHT(BT$1,2)),$U935,Holidays!$J$3:$J$937),
IF($T935&lt;DATEVALUE("10/1/20"&amp;RIGHT(BT$1,2)),NETWORKDAYS(DATEVALUE("10/1/20"&amp;RIGHT(BT$1,2)),DATEVALUE("9/30/20"&amp;RIGHT(BU$1,2)),Holidays!$J$3:$J$937),
IF($T935&gt;=DATEVALUE("10/1/20"&amp;RIGHT(BT$1,2)),NETWORKDAYS($T935,DATEVALUE("9/30/20"&amp;RIGHT(BU$1,2)),Holidays!$J$3:$J$937),"")))),"")/(NETWORKDAYS($T935,$U935,Holidays!$J$3:$J$937)),0))</f>
        <v/>
      </c>
      <c r="BV935" s="87" t="str">
        <f>IF($Q935="","",IFERROR(IF(OR(AND($T935&gt;=DATEVALUE("10/1/20"&amp;RIGHT(BU$1,2)),$T935&lt;=DATEVALUE("9/30/20"&amp;RIGHT(BV$1,2))),AND($U935&gt;=DATEVALUE("10/1/20"&amp;RIGHT(BU$1,2)),$U935&lt;=DATEVALUE("9/30/20"&amp;RIGHT(BV$1,2))),AND($T935&lt;=DATEVALUE("10/1/20"&amp;RIGHT(BU$1,2)),$U935&gt;=DATEVALUE("9/30/20"&amp;RIGHT(BV$1,2)))),
IF(AND($T935&gt;=DATEVALUE("10/1/20"&amp;RIGHT(BU$1,2)),$U935&lt;=DATEVALUE("9/30/20"&amp;RIGHT(BV$1,2))),NETWORKDAYS($T935,$U935,Holidays!$J$3:$J$937),
IF(AND($T935&lt;DATEVALUE("10/1/20"&amp;RIGHT(BU$1,2)),$U935&lt;=DATEVALUE("9/30/20"&amp;RIGHT(BV$1,2))),NETWORKDAYS(DATEVALUE("10/1/20"&amp;RIGHT(BU$1,2)),$U935,Holidays!$J$3:$J$937),
IF($T935&lt;DATEVALUE("10/1/20"&amp;RIGHT(BU$1,2)),NETWORKDAYS(DATEVALUE("10/1/20"&amp;RIGHT(BU$1,2)),DATEVALUE("9/30/20"&amp;RIGHT(BV$1,2)),Holidays!$J$3:$J$937),
IF($T935&gt;=DATEVALUE("10/1/20"&amp;RIGHT(BU$1,2)),NETWORKDAYS($T935,DATEVALUE("9/30/20"&amp;RIGHT(BV$1,2)),Holidays!$J$3:$J$937),"")))),"")/(NETWORKDAYS($T935,$U935,Holidays!$J$3:$J$937)),0))</f>
        <v/>
      </c>
      <c r="BW935" s="87" t="str">
        <f>IF($Q935="","",IFERROR(IF(OR(AND($T935&gt;=DATEVALUE("10/1/20"&amp;RIGHT(BV$1,2)),$T935&lt;=DATEVALUE("9/30/20"&amp;RIGHT(BW$1,2))),AND($U935&gt;=DATEVALUE("10/1/20"&amp;RIGHT(BV$1,2)),$U935&lt;=DATEVALUE("9/30/20"&amp;RIGHT(BW$1,2))),AND($T935&lt;=DATEVALUE("10/1/20"&amp;RIGHT(BV$1,2)),$U935&gt;=DATEVALUE("9/30/20"&amp;RIGHT(BW$1,2)))),
IF(AND($T935&gt;=DATEVALUE("10/1/20"&amp;RIGHT(BV$1,2)),$U935&lt;=DATEVALUE("9/30/20"&amp;RIGHT(BW$1,2))),NETWORKDAYS($T935,$U935,Holidays!$J$3:$J$937),
IF(AND($T935&lt;DATEVALUE("10/1/20"&amp;RIGHT(BV$1,2)),$U935&lt;=DATEVALUE("9/30/20"&amp;RIGHT(BW$1,2))),NETWORKDAYS(DATEVALUE("10/1/20"&amp;RIGHT(BV$1,2)),$U935,Holidays!$J$3:$J$937),
IF($T935&lt;DATEVALUE("10/1/20"&amp;RIGHT(BV$1,2)),NETWORKDAYS(DATEVALUE("10/1/20"&amp;RIGHT(BV$1,2)),DATEVALUE("9/30/20"&amp;RIGHT(BW$1,2)),Holidays!$J$3:$J$937),
IF($T935&gt;=DATEVALUE("10/1/20"&amp;RIGHT(BV$1,2)),NETWORKDAYS($T935,DATEVALUE("9/30/20"&amp;RIGHT(BW$1,2)),Holidays!$J$3:$J$937),"")))),"")/(NETWORKDAYS($T935,$U935,Holidays!$J$3:$J$937)),0))</f>
        <v/>
      </c>
      <c r="BX935" s="87" t="str">
        <f>IF($Q935="","",IFERROR(IF(OR(AND($T935&gt;=DATEVALUE("10/1/20"&amp;RIGHT(BW$1,2)),$T935&lt;=DATEVALUE("9/30/20"&amp;RIGHT(BX$1,2))),AND($U935&gt;=DATEVALUE("10/1/20"&amp;RIGHT(BW$1,2)),$U935&lt;=DATEVALUE("9/30/20"&amp;RIGHT(BX$1,2))),AND($T935&lt;=DATEVALUE("10/1/20"&amp;RIGHT(BW$1,2)),$U935&gt;=DATEVALUE("9/30/20"&amp;RIGHT(BX$1,2)))),
IF(AND($T935&gt;=DATEVALUE("10/1/20"&amp;RIGHT(BW$1,2)),$U935&lt;=DATEVALUE("9/30/20"&amp;RIGHT(BX$1,2))),NETWORKDAYS($T935,$U935,Holidays!$J$3:$J$937),
IF(AND($T935&lt;DATEVALUE("10/1/20"&amp;RIGHT(BW$1,2)),$U935&lt;=DATEVALUE("9/30/20"&amp;RIGHT(BX$1,2))),NETWORKDAYS(DATEVALUE("10/1/20"&amp;RIGHT(BW$1,2)),$U935,Holidays!$J$3:$J$937),
IF($T935&lt;DATEVALUE("10/1/20"&amp;RIGHT(BW$1,2)),NETWORKDAYS(DATEVALUE("10/1/20"&amp;RIGHT(BW$1,2)),DATEVALUE("9/30/20"&amp;RIGHT(BX$1,2)),Holidays!$J$3:$J$937),
IF($T935&gt;=DATEVALUE("10/1/20"&amp;RIGHT(BW$1,2)),NETWORKDAYS($T935,DATEVALUE("9/30/20"&amp;RIGHT(BX$1,2)),Holidays!$J$3:$J$937),"")))),"")/(NETWORKDAYS($T935,$U935,Holidays!$J$3:$J$937)),0))</f>
        <v/>
      </c>
      <c r="BY935" s="87" t="str">
        <f>IF($Q935="","",IFERROR(IF(OR(AND($T935&gt;=DATEVALUE("10/1/20"&amp;RIGHT(BX$1,2)),$T935&lt;=DATEVALUE("9/30/20"&amp;RIGHT(BY$1,2))),AND($U935&gt;=DATEVALUE("10/1/20"&amp;RIGHT(BX$1,2)),$U935&lt;=DATEVALUE("9/30/20"&amp;RIGHT(BY$1,2))),AND($T935&lt;=DATEVALUE("10/1/20"&amp;RIGHT(BX$1,2)),$U935&gt;=DATEVALUE("9/30/20"&amp;RIGHT(BY$1,2)))),
IF(AND($T935&gt;=DATEVALUE("10/1/20"&amp;RIGHT(BX$1,2)),$U935&lt;=DATEVALUE("9/30/20"&amp;RIGHT(BY$1,2))),NETWORKDAYS($T935,$U935,Holidays!$J$3:$J$937),
IF(AND($T935&lt;DATEVALUE("10/1/20"&amp;RIGHT(BX$1,2)),$U935&lt;=DATEVALUE("9/30/20"&amp;RIGHT(BY$1,2))),NETWORKDAYS(DATEVALUE("10/1/20"&amp;RIGHT(BX$1,2)),$U935,Holidays!$J$3:$J$937),
IF($T935&lt;DATEVALUE("10/1/20"&amp;RIGHT(BX$1,2)),NETWORKDAYS(DATEVALUE("10/1/20"&amp;RIGHT(BX$1,2)),DATEVALUE("9/30/20"&amp;RIGHT(BY$1,2)),Holidays!$J$3:$J$937),
IF($T935&gt;=DATEVALUE("10/1/20"&amp;RIGHT(BX$1,2)),NETWORKDAYS($T935,DATEVALUE("9/30/20"&amp;RIGHT(BY$1,2)),Holidays!$J$3:$J$937),"")))),"")/(NETWORKDAYS($T935,$U935,Holidays!$J$3:$J$937)),0))</f>
        <v/>
      </c>
      <c r="BZ935" s="87" t="str">
        <f>IF($Q935="","",IFERROR(IF(OR(AND($T935&gt;=DATEVALUE("10/1/20"&amp;RIGHT(BY$1,2)),$T935&lt;=DATEVALUE("9/30/20"&amp;RIGHT(BZ$1,2))),AND($U935&gt;=DATEVALUE("10/1/20"&amp;RIGHT(BY$1,2)),$U935&lt;=DATEVALUE("9/30/20"&amp;RIGHT(BZ$1,2))),AND($T935&lt;=DATEVALUE("10/1/20"&amp;RIGHT(BY$1,2)),$U935&gt;=DATEVALUE("9/30/20"&amp;RIGHT(BZ$1,2)))),
IF(AND($T935&gt;=DATEVALUE("10/1/20"&amp;RIGHT(BY$1,2)),$U935&lt;=DATEVALUE("9/30/20"&amp;RIGHT(BZ$1,2))),NETWORKDAYS($T935,$U935,Holidays!$J$3:$J$937),
IF(AND($T935&lt;DATEVALUE("10/1/20"&amp;RIGHT(BY$1,2)),$U935&lt;=DATEVALUE("9/30/20"&amp;RIGHT(BZ$1,2))),NETWORKDAYS(DATEVALUE("10/1/20"&amp;RIGHT(BY$1,2)),$U935,Holidays!$J$3:$J$937),
IF($T935&lt;DATEVALUE("10/1/20"&amp;RIGHT(BY$1,2)),NETWORKDAYS(DATEVALUE("10/1/20"&amp;RIGHT(BY$1,2)),DATEVALUE("9/30/20"&amp;RIGHT(BZ$1,2)),Holidays!$J$3:$J$937),
IF($T935&gt;=DATEVALUE("10/1/20"&amp;RIGHT(BY$1,2)),NETWORKDAYS($T935,DATEVALUE("9/30/20"&amp;RIGHT(BZ$1,2)),Holidays!$J$3:$J$937),"")))),"")/(NETWORKDAYS($T935,$U935,Holidays!$J$3:$J$937)),0))</f>
        <v/>
      </c>
      <c r="CA935" s="87" t="str">
        <f>IF($Q935="","",IFERROR(IF(OR(AND($T935&gt;=DATEVALUE("10/1/20"&amp;RIGHT(BZ$1,2)),$T935&lt;=DATEVALUE("9/30/20"&amp;RIGHT(CA$1,2))),AND($U935&gt;=DATEVALUE("10/1/20"&amp;RIGHT(BZ$1,2)),$U935&lt;=DATEVALUE("9/30/20"&amp;RIGHT(CA$1,2))),AND($T935&lt;=DATEVALUE("10/1/20"&amp;RIGHT(BZ$1,2)),$U935&gt;=DATEVALUE("9/30/20"&amp;RIGHT(CA$1,2)))),
IF(AND($T935&gt;=DATEVALUE("10/1/20"&amp;RIGHT(BZ$1,2)),$U935&lt;=DATEVALUE("9/30/20"&amp;RIGHT(CA$1,2))),NETWORKDAYS($T935,$U935,Holidays!$J$3:$J$937),
IF(AND($T935&lt;DATEVALUE("10/1/20"&amp;RIGHT(BZ$1,2)),$U935&lt;=DATEVALUE("9/30/20"&amp;RIGHT(CA$1,2))),NETWORKDAYS(DATEVALUE("10/1/20"&amp;RIGHT(BZ$1,2)),$U935,Holidays!$J$3:$J$937),
IF($T935&lt;DATEVALUE("10/1/20"&amp;RIGHT(BZ$1,2)),NETWORKDAYS(DATEVALUE("10/1/20"&amp;RIGHT(BZ$1,2)),DATEVALUE("9/30/20"&amp;RIGHT(CA$1,2)),Holidays!$J$3:$J$937),
IF($T935&gt;=DATEVALUE("10/1/20"&amp;RIGHT(BZ$1,2)),NETWORKDAYS($T935,DATEVALUE("9/30/20"&amp;RIGHT(CA$1,2)),Holidays!$J$3:$J$937),"")))),"")/(NETWORKDAYS($T935,$U935,Holidays!$J$3:$J$937)),0))</f>
        <v/>
      </c>
      <c r="CB935" s="87" t="str">
        <f>IF($Q935="","",IFERROR(IF(OR(AND($T935&gt;=DATEVALUE("10/1/20"&amp;RIGHT(CA$1,2)),$T935&lt;=DATEVALUE("9/30/20"&amp;RIGHT(CB$1,2))),AND($U935&gt;=DATEVALUE("10/1/20"&amp;RIGHT(CA$1,2)),$U935&lt;=DATEVALUE("9/30/20"&amp;RIGHT(CB$1,2))),AND($T935&lt;=DATEVALUE("10/1/20"&amp;RIGHT(CA$1,2)),$U935&gt;=DATEVALUE("9/30/20"&amp;RIGHT(CB$1,2)))),
IF(AND($T935&gt;=DATEVALUE("10/1/20"&amp;RIGHT(CA$1,2)),$U935&lt;=DATEVALUE("9/30/20"&amp;RIGHT(CB$1,2))),NETWORKDAYS($T935,$U935,Holidays!$J$3:$J$937),
IF(AND($T935&lt;DATEVALUE("10/1/20"&amp;RIGHT(CA$1,2)),$U935&lt;=DATEVALUE("9/30/20"&amp;RIGHT(CB$1,2))),NETWORKDAYS(DATEVALUE("10/1/20"&amp;RIGHT(CA$1,2)),$U935,Holidays!$J$3:$J$937),
IF($T935&lt;DATEVALUE("10/1/20"&amp;RIGHT(CA$1,2)),NETWORKDAYS(DATEVALUE("10/1/20"&amp;RIGHT(CA$1,2)),DATEVALUE("9/30/20"&amp;RIGHT(CB$1,2)),Holidays!$J$3:$J$937),
IF($T935&gt;=DATEVALUE("10/1/20"&amp;RIGHT(CA$1,2)),NETWORKDAYS($T935,DATEVALUE("9/30/20"&amp;RIGHT(CB$1,2)),Holidays!$J$3:$J$937),"")))),"")/(NETWORKDAYS($T935,$U935,Holidays!$J$3:$J$937)),0))</f>
        <v/>
      </c>
    </row>
    <row r="936" spans="1:80">
      <c r="A936" s="97"/>
      <c r="B936" s="98" t="str">
        <f ca="1">IF(NOT($A936=""),OFFSET('WBS Reference &amp; User Procedure'!$A$1,MATCH($A936,'WBS Reference &amp; User Procedure'!$A:$A,0)-1,1),"")</f>
        <v/>
      </c>
      <c r="D936" s="97"/>
      <c r="T936" s="104" t="str">
        <f>IF(NOT(Q936=""),IF(NOT($S936=""),$S936,#REF!),"")</f>
        <v/>
      </c>
      <c r="U936" s="104" t="str">
        <f>IF(NOT(Q936=""),WORKDAY(T936,Q936,Holidays!$J$3:$J$937),"")</f>
        <v/>
      </c>
      <c r="V936" s="104"/>
      <c r="W936" s="104"/>
      <c r="X936" s="101" t="str">
        <f t="shared" si="211"/>
        <v/>
      </c>
      <c r="AL936" s="87" t="str">
        <f t="shared" ca="1" si="208"/>
        <v/>
      </c>
      <c r="AN936" s="87" t="str">
        <f t="shared" ref="AN936:AW947" ca="1" si="212">IF($Q936="","",IFERROR(OFFSET(INDIRECT("'"&amp;KEY_RESOURCE_STRUCTURE_TAB&amp;"'!"&amp;KEY_RATE_SET_INDEX&amp;""),$AL936-1,COLUMN()-34),0))</f>
        <v/>
      </c>
      <c r="AO936" s="87" t="str">
        <f t="shared" ca="1" si="212"/>
        <v/>
      </c>
      <c r="AP936" s="87" t="str">
        <f t="shared" ca="1" si="212"/>
        <v/>
      </c>
      <c r="AQ936" s="87" t="str">
        <f t="shared" ca="1" si="212"/>
        <v/>
      </c>
      <c r="AR936" s="87" t="str">
        <f t="shared" ca="1" si="212"/>
        <v/>
      </c>
      <c r="AS936" s="87" t="str">
        <f t="shared" ca="1" si="212"/>
        <v/>
      </c>
      <c r="AT936" s="87" t="str">
        <f t="shared" ca="1" si="212"/>
        <v/>
      </c>
      <c r="AU936" s="87" t="str">
        <f t="shared" ca="1" si="212"/>
        <v/>
      </c>
      <c r="AV936" s="87" t="str">
        <f t="shared" ca="1" si="212"/>
        <v/>
      </c>
      <c r="AW936" s="87" t="str">
        <f t="shared" ca="1" si="212"/>
        <v/>
      </c>
      <c r="AX936" s="87" t="str">
        <f t="shared" ref="AX936:BG947" ca="1" si="213">IF($Q936="","",IFERROR(OFFSET(INDIRECT("'"&amp;KEY_RESOURCE_STRUCTURE_TAB&amp;"'!"&amp;KEY_RATE_SET_INDEX&amp;""),$AL936-1,COLUMN()-34),0))</f>
        <v/>
      </c>
      <c r="AY936" s="87" t="str">
        <f t="shared" ca="1" si="213"/>
        <v/>
      </c>
      <c r="AZ936" s="87" t="str">
        <f t="shared" ca="1" si="213"/>
        <v/>
      </c>
      <c r="BA936" s="87" t="str">
        <f t="shared" ca="1" si="213"/>
        <v/>
      </c>
      <c r="BB936" s="87" t="str">
        <f t="shared" ca="1" si="213"/>
        <v/>
      </c>
      <c r="BC936" s="87" t="str">
        <f t="shared" ca="1" si="213"/>
        <v/>
      </c>
      <c r="BD936" s="87" t="str">
        <f t="shared" ca="1" si="213"/>
        <v/>
      </c>
      <c r="BE936" s="87" t="str">
        <f t="shared" ca="1" si="213"/>
        <v/>
      </c>
      <c r="BF936" s="87" t="str">
        <f t="shared" ca="1" si="213"/>
        <v/>
      </c>
      <c r="BG936" s="87" t="str">
        <f t="shared" ca="1" si="213"/>
        <v/>
      </c>
      <c r="BI936" s="87" t="str">
        <f>IF($Q936="","",IFERROR(IF(OR(AND($T936&gt;=DATEVALUE("10/1/20"&amp;RIGHT(BH$1,2)),$T936&lt;=DATEVALUE("9/30/20"&amp;RIGHT(BI$1,2))),AND($U936&gt;=DATEVALUE("10/1/20"&amp;RIGHT(BH$1,2)),$U936&lt;=DATEVALUE("9/30/20"&amp;RIGHT(BI$1,2))),AND($T936&lt;=DATEVALUE("10/1/20"&amp;RIGHT(BH$1,2)),$U936&gt;=DATEVALUE("9/30/20"&amp;RIGHT(BI$1,2)))),
IF(AND($T936&gt;=DATEVALUE("10/1/20"&amp;RIGHT(BH$1,2)),$U936&lt;=DATEVALUE("9/30/20"&amp;RIGHT(BI$1,2))),NETWORKDAYS($T936,$U936,Holidays!$J$3:$J$937),
IF(AND($T936&lt;DATEVALUE("10/1/20"&amp;RIGHT(BH$1,2)),$U936&lt;=DATEVALUE("9/30/20"&amp;RIGHT(BI$1,2))),NETWORKDAYS(DATEVALUE("10/1/20"&amp;RIGHT(BH$1,2)),$U936,Holidays!$J$3:$J$937),
IF($T936&lt;DATEVALUE("10/1/20"&amp;RIGHT(BH$1,2)),NETWORKDAYS(DATEVALUE("10/1/20"&amp;RIGHT(BH$1,2)),DATEVALUE("9/30/20"&amp;RIGHT(BI$1,2)),Holidays!$J$3:$J$937),
IF($T936&gt;=DATEVALUE("10/1/20"&amp;RIGHT(BH$1,2)),NETWORKDAYS($T936,DATEVALUE("9/30/20"&amp;RIGHT(BI$1,2)),Holidays!$J$3:$J$937),"")))),"")/(NETWORKDAYS($T936,$U936,Holidays!$J$3:$J$937)),0))</f>
        <v/>
      </c>
      <c r="BJ936" s="87" t="str">
        <f>IF($Q936="","",IFERROR(IF(OR(AND($T936&gt;=DATEVALUE("10/1/20"&amp;RIGHT(BI$1,2)),$T936&lt;=DATEVALUE("9/30/20"&amp;RIGHT(BJ$1,2))),AND($U936&gt;=DATEVALUE("10/1/20"&amp;RIGHT(BI$1,2)),$U936&lt;=DATEVALUE("9/30/20"&amp;RIGHT(BJ$1,2))),AND($T936&lt;=DATEVALUE("10/1/20"&amp;RIGHT(BI$1,2)),$U936&gt;=DATEVALUE("9/30/20"&amp;RIGHT(BJ$1,2)))),
IF(AND($T936&gt;=DATEVALUE("10/1/20"&amp;RIGHT(BI$1,2)),$U936&lt;=DATEVALUE("9/30/20"&amp;RIGHT(BJ$1,2))),NETWORKDAYS($T936,$U936,Holidays!$J$3:$J$937),
IF(AND($T936&lt;DATEVALUE("10/1/20"&amp;RIGHT(BI$1,2)),$U936&lt;=DATEVALUE("9/30/20"&amp;RIGHT(BJ$1,2))),NETWORKDAYS(DATEVALUE("10/1/20"&amp;RIGHT(BI$1,2)),$U936,Holidays!$J$3:$J$937),
IF($T936&lt;DATEVALUE("10/1/20"&amp;RIGHT(BI$1,2)),NETWORKDAYS(DATEVALUE("10/1/20"&amp;RIGHT(BI$1,2)),DATEVALUE("9/30/20"&amp;RIGHT(BJ$1,2)),Holidays!$J$3:$J$937),
IF($T936&gt;=DATEVALUE("10/1/20"&amp;RIGHT(BI$1,2)),NETWORKDAYS($T936,DATEVALUE("9/30/20"&amp;RIGHT(BJ$1,2)),Holidays!$J$3:$J$937),"")))),"")/(NETWORKDAYS($T936,$U936,Holidays!$J$3:$J$937)),0))</f>
        <v/>
      </c>
      <c r="BK936" s="87" t="str">
        <f>IF($Q936="","",IFERROR(IF(OR(AND($T936&gt;=DATEVALUE("10/1/20"&amp;RIGHT(BJ$1,2)),$T936&lt;=DATEVALUE("9/30/20"&amp;RIGHT(BK$1,2))),AND($U936&gt;=DATEVALUE("10/1/20"&amp;RIGHT(BJ$1,2)),$U936&lt;=DATEVALUE("9/30/20"&amp;RIGHT(BK$1,2))),AND($T936&lt;=DATEVALUE("10/1/20"&amp;RIGHT(BJ$1,2)),$U936&gt;=DATEVALUE("9/30/20"&amp;RIGHT(BK$1,2)))),
IF(AND($T936&gt;=DATEVALUE("10/1/20"&amp;RIGHT(BJ$1,2)),$U936&lt;=DATEVALUE("9/30/20"&amp;RIGHT(BK$1,2))),NETWORKDAYS($T936,$U936,Holidays!$J$3:$J$937),
IF(AND($T936&lt;DATEVALUE("10/1/20"&amp;RIGHT(BJ$1,2)),$U936&lt;=DATEVALUE("9/30/20"&amp;RIGHT(BK$1,2))),NETWORKDAYS(DATEVALUE("10/1/20"&amp;RIGHT(BJ$1,2)),$U936,Holidays!$J$3:$J$937),
IF($T936&lt;DATEVALUE("10/1/20"&amp;RIGHT(BJ$1,2)),NETWORKDAYS(DATEVALUE("10/1/20"&amp;RIGHT(BJ$1,2)),DATEVALUE("9/30/20"&amp;RIGHT(BK$1,2)),Holidays!$J$3:$J$937),
IF($T936&gt;=DATEVALUE("10/1/20"&amp;RIGHT(BJ$1,2)),NETWORKDAYS($T936,DATEVALUE("9/30/20"&amp;RIGHT(BK$1,2)),Holidays!$J$3:$J$937),"")))),"")/(NETWORKDAYS($T936,$U936,Holidays!$J$3:$J$937)),0))</f>
        <v/>
      </c>
      <c r="BL936" s="87" t="str">
        <f>IF($Q936="","",IFERROR(IF(OR(AND($T936&gt;=DATEVALUE("10/1/20"&amp;RIGHT(BK$1,2)),$T936&lt;=DATEVALUE("9/30/20"&amp;RIGHT(BL$1,2))),AND($U936&gt;=DATEVALUE("10/1/20"&amp;RIGHT(BK$1,2)),$U936&lt;=DATEVALUE("9/30/20"&amp;RIGHT(BL$1,2))),AND($T936&lt;=DATEVALUE("10/1/20"&amp;RIGHT(BK$1,2)),$U936&gt;=DATEVALUE("9/30/20"&amp;RIGHT(BL$1,2)))),
IF(AND($T936&gt;=DATEVALUE("10/1/20"&amp;RIGHT(BK$1,2)),$U936&lt;=DATEVALUE("9/30/20"&amp;RIGHT(BL$1,2))),NETWORKDAYS($T936,$U936,Holidays!$J$3:$J$937),
IF(AND($T936&lt;DATEVALUE("10/1/20"&amp;RIGHT(BK$1,2)),$U936&lt;=DATEVALUE("9/30/20"&amp;RIGHT(BL$1,2))),NETWORKDAYS(DATEVALUE("10/1/20"&amp;RIGHT(BK$1,2)),$U936,Holidays!$J$3:$J$937),
IF($T936&lt;DATEVALUE("10/1/20"&amp;RIGHT(BK$1,2)),NETWORKDAYS(DATEVALUE("10/1/20"&amp;RIGHT(BK$1,2)),DATEVALUE("9/30/20"&amp;RIGHT(BL$1,2)),Holidays!$J$3:$J$937),
IF($T936&gt;=DATEVALUE("10/1/20"&amp;RIGHT(BK$1,2)),NETWORKDAYS($T936,DATEVALUE("9/30/20"&amp;RIGHT(BL$1,2)),Holidays!$J$3:$J$937),"")))),"")/(NETWORKDAYS($T936,$U936,Holidays!$J$3:$J$937)),0))</f>
        <v/>
      </c>
      <c r="BM936" s="87" t="str">
        <f>IF($Q936="","",IFERROR(IF(OR(AND($T936&gt;=DATEVALUE("10/1/20"&amp;RIGHT(BL$1,2)),$T936&lt;=DATEVALUE("9/30/20"&amp;RIGHT(BM$1,2))),AND($U936&gt;=DATEVALUE("10/1/20"&amp;RIGHT(BL$1,2)),$U936&lt;=DATEVALUE("9/30/20"&amp;RIGHT(BM$1,2))),AND($T936&lt;=DATEVALUE("10/1/20"&amp;RIGHT(BL$1,2)),$U936&gt;=DATEVALUE("9/30/20"&amp;RIGHT(BM$1,2)))),
IF(AND($T936&gt;=DATEVALUE("10/1/20"&amp;RIGHT(BL$1,2)),$U936&lt;=DATEVALUE("9/30/20"&amp;RIGHT(BM$1,2))),NETWORKDAYS($T936,$U936,Holidays!$J$3:$J$937),
IF(AND($T936&lt;DATEVALUE("10/1/20"&amp;RIGHT(BL$1,2)),$U936&lt;=DATEVALUE("9/30/20"&amp;RIGHT(BM$1,2))),NETWORKDAYS(DATEVALUE("10/1/20"&amp;RIGHT(BL$1,2)),$U936,Holidays!$J$3:$J$937),
IF($T936&lt;DATEVALUE("10/1/20"&amp;RIGHT(BL$1,2)),NETWORKDAYS(DATEVALUE("10/1/20"&amp;RIGHT(BL$1,2)),DATEVALUE("9/30/20"&amp;RIGHT(BM$1,2)),Holidays!$J$3:$J$937),
IF($T936&gt;=DATEVALUE("10/1/20"&amp;RIGHT(BL$1,2)),NETWORKDAYS($T936,DATEVALUE("9/30/20"&amp;RIGHT(BM$1,2)),Holidays!$J$3:$J$937),"")))),"")/(NETWORKDAYS($T936,$U936,Holidays!$J$3:$J$937)),0))</f>
        <v/>
      </c>
      <c r="BN936" s="87" t="str">
        <f>IF($Q936="","",IFERROR(IF(OR(AND($T936&gt;=DATEVALUE("10/1/20"&amp;RIGHT(BM$1,2)),$T936&lt;=DATEVALUE("9/30/20"&amp;RIGHT(BN$1,2))),AND($U936&gt;=DATEVALUE("10/1/20"&amp;RIGHT(BM$1,2)),$U936&lt;=DATEVALUE("9/30/20"&amp;RIGHT(BN$1,2))),AND($T936&lt;=DATEVALUE("10/1/20"&amp;RIGHT(BM$1,2)),$U936&gt;=DATEVALUE("9/30/20"&amp;RIGHT(BN$1,2)))),
IF(AND($T936&gt;=DATEVALUE("10/1/20"&amp;RIGHT(BM$1,2)),$U936&lt;=DATEVALUE("9/30/20"&amp;RIGHT(BN$1,2))),NETWORKDAYS($T936,$U936,Holidays!$J$3:$J$937),
IF(AND($T936&lt;DATEVALUE("10/1/20"&amp;RIGHT(BM$1,2)),$U936&lt;=DATEVALUE("9/30/20"&amp;RIGHT(BN$1,2))),NETWORKDAYS(DATEVALUE("10/1/20"&amp;RIGHT(BM$1,2)),$U936,Holidays!$J$3:$J$937),
IF($T936&lt;DATEVALUE("10/1/20"&amp;RIGHT(BM$1,2)),NETWORKDAYS(DATEVALUE("10/1/20"&amp;RIGHT(BM$1,2)),DATEVALUE("9/30/20"&amp;RIGHT(BN$1,2)),Holidays!$J$3:$J$937),
IF($T936&gt;=DATEVALUE("10/1/20"&amp;RIGHT(BM$1,2)),NETWORKDAYS($T936,DATEVALUE("9/30/20"&amp;RIGHT(BN$1,2)),Holidays!$J$3:$J$937),"")))),"")/(NETWORKDAYS($T936,$U936,Holidays!$J$3:$J$937)),0))</f>
        <v/>
      </c>
      <c r="BO936" s="87" t="str">
        <f>IF($Q936="","",IFERROR(IF(OR(AND($T936&gt;=DATEVALUE("10/1/20"&amp;RIGHT(BN$1,2)),$T936&lt;=DATEVALUE("9/30/20"&amp;RIGHT(BO$1,2))),AND($U936&gt;=DATEVALUE("10/1/20"&amp;RIGHT(BN$1,2)),$U936&lt;=DATEVALUE("9/30/20"&amp;RIGHT(BO$1,2))),AND($T936&lt;=DATEVALUE("10/1/20"&amp;RIGHT(BN$1,2)),$U936&gt;=DATEVALUE("9/30/20"&amp;RIGHT(BO$1,2)))),
IF(AND($T936&gt;=DATEVALUE("10/1/20"&amp;RIGHT(BN$1,2)),$U936&lt;=DATEVALUE("9/30/20"&amp;RIGHT(BO$1,2))),NETWORKDAYS($T936,$U936,Holidays!$J$3:$J$937),
IF(AND($T936&lt;DATEVALUE("10/1/20"&amp;RIGHT(BN$1,2)),$U936&lt;=DATEVALUE("9/30/20"&amp;RIGHT(BO$1,2))),NETWORKDAYS(DATEVALUE("10/1/20"&amp;RIGHT(BN$1,2)),$U936,Holidays!$J$3:$J$937),
IF($T936&lt;DATEVALUE("10/1/20"&amp;RIGHT(BN$1,2)),NETWORKDAYS(DATEVALUE("10/1/20"&amp;RIGHT(BN$1,2)),DATEVALUE("9/30/20"&amp;RIGHT(BO$1,2)),Holidays!$J$3:$J$937),
IF($T936&gt;=DATEVALUE("10/1/20"&amp;RIGHT(BN$1,2)),NETWORKDAYS($T936,DATEVALUE("9/30/20"&amp;RIGHT(BO$1,2)),Holidays!$J$3:$J$937),"")))),"")/(NETWORKDAYS($T936,$U936,Holidays!$J$3:$J$937)),0))</f>
        <v/>
      </c>
      <c r="BP936" s="87" t="str">
        <f>IF($Q936="","",IFERROR(IF(OR(AND($T936&gt;=DATEVALUE("10/1/20"&amp;RIGHT(BO$1,2)),$T936&lt;=DATEVALUE("9/30/20"&amp;RIGHT(BP$1,2))),AND($U936&gt;=DATEVALUE("10/1/20"&amp;RIGHT(BO$1,2)),$U936&lt;=DATEVALUE("9/30/20"&amp;RIGHT(BP$1,2))),AND($T936&lt;=DATEVALUE("10/1/20"&amp;RIGHT(BO$1,2)),$U936&gt;=DATEVALUE("9/30/20"&amp;RIGHT(BP$1,2)))),
IF(AND($T936&gt;=DATEVALUE("10/1/20"&amp;RIGHT(BO$1,2)),$U936&lt;=DATEVALUE("9/30/20"&amp;RIGHT(BP$1,2))),NETWORKDAYS($T936,$U936,Holidays!$J$3:$J$937),
IF(AND($T936&lt;DATEVALUE("10/1/20"&amp;RIGHT(BO$1,2)),$U936&lt;=DATEVALUE("9/30/20"&amp;RIGHT(BP$1,2))),NETWORKDAYS(DATEVALUE("10/1/20"&amp;RIGHT(BO$1,2)),$U936,Holidays!$J$3:$J$937),
IF($T936&lt;DATEVALUE("10/1/20"&amp;RIGHT(BO$1,2)),NETWORKDAYS(DATEVALUE("10/1/20"&amp;RIGHT(BO$1,2)),DATEVALUE("9/30/20"&amp;RIGHT(BP$1,2)),Holidays!$J$3:$J$937),
IF($T936&gt;=DATEVALUE("10/1/20"&amp;RIGHT(BO$1,2)),NETWORKDAYS($T936,DATEVALUE("9/30/20"&amp;RIGHT(BP$1,2)),Holidays!$J$3:$J$937),"")))),"")/(NETWORKDAYS($T936,$U936,Holidays!$J$3:$J$937)),0))</f>
        <v/>
      </c>
      <c r="BQ936" s="87" t="str">
        <f>IF($Q936="","",IFERROR(IF(OR(AND($T936&gt;=DATEVALUE("10/1/20"&amp;RIGHT(BP$1,2)),$T936&lt;=DATEVALUE("9/30/20"&amp;RIGHT(BQ$1,2))),AND($U936&gt;=DATEVALUE("10/1/20"&amp;RIGHT(BP$1,2)),$U936&lt;=DATEVALUE("9/30/20"&amp;RIGHT(BQ$1,2))),AND($T936&lt;=DATEVALUE("10/1/20"&amp;RIGHT(BP$1,2)),$U936&gt;=DATEVALUE("9/30/20"&amp;RIGHT(BQ$1,2)))),
IF(AND($T936&gt;=DATEVALUE("10/1/20"&amp;RIGHT(BP$1,2)),$U936&lt;=DATEVALUE("9/30/20"&amp;RIGHT(BQ$1,2))),NETWORKDAYS($T936,$U936,Holidays!$J$3:$J$937),
IF(AND($T936&lt;DATEVALUE("10/1/20"&amp;RIGHT(BP$1,2)),$U936&lt;=DATEVALUE("9/30/20"&amp;RIGHT(BQ$1,2))),NETWORKDAYS(DATEVALUE("10/1/20"&amp;RIGHT(BP$1,2)),$U936,Holidays!$J$3:$J$937),
IF($T936&lt;DATEVALUE("10/1/20"&amp;RIGHT(BP$1,2)),NETWORKDAYS(DATEVALUE("10/1/20"&amp;RIGHT(BP$1,2)),DATEVALUE("9/30/20"&amp;RIGHT(BQ$1,2)),Holidays!$J$3:$J$937),
IF($T936&gt;=DATEVALUE("10/1/20"&amp;RIGHT(BP$1,2)),NETWORKDAYS($T936,DATEVALUE("9/30/20"&amp;RIGHT(BQ$1,2)),Holidays!$J$3:$J$937),"")))),"")/(NETWORKDAYS($T936,$U936,Holidays!$J$3:$J$937)),0))</f>
        <v/>
      </c>
      <c r="BR936" s="87" t="str">
        <f>IF($Q936="","",IFERROR(IF(OR(AND($T936&gt;=DATEVALUE("10/1/20"&amp;RIGHT(BQ$1,2)),$T936&lt;=DATEVALUE("9/30/20"&amp;RIGHT(BR$1,2))),AND($U936&gt;=DATEVALUE("10/1/20"&amp;RIGHT(BQ$1,2)),$U936&lt;=DATEVALUE("9/30/20"&amp;RIGHT(BR$1,2))),AND($T936&lt;=DATEVALUE("10/1/20"&amp;RIGHT(BQ$1,2)),$U936&gt;=DATEVALUE("9/30/20"&amp;RIGHT(BR$1,2)))),
IF(AND($T936&gt;=DATEVALUE("10/1/20"&amp;RIGHT(BQ$1,2)),$U936&lt;=DATEVALUE("9/30/20"&amp;RIGHT(BR$1,2))),NETWORKDAYS($T936,$U936,Holidays!$J$3:$J$937),
IF(AND($T936&lt;DATEVALUE("10/1/20"&amp;RIGHT(BQ$1,2)),$U936&lt;=DATEVALUE("9/30/20"&amp;RIGHT(BR$1,2))),NETWORKDAYS(DATEVALUE("10/1/20"&amp;RIGHT(BQ$1,2)),$U936,Holidays!$J$3:$J$937),
IF($T936&lt;DATEVALUE("10/1/20"&amp;RIGHT(BQ$1,2)),NETWORKDAYS(DATEVALUE("10/1/20"&amp;RIGHT(BQ$1,2)),DATEVALUE("9/30/20"&amp;RIGHT(BR$1,2)),Holidays!$J$3:$J$937),
IF($T936&gt;=DATEVALUE("10/1/20"&amp;RIGHT(BQ$1,2)),NETWORKDAYS($T936,DATEVALUE("9/30/20"&amp;RIGHT(BR$1,2)),Holidays!$J$3:$J$937),"")))),"")/(NETWORKDAYS($T936,$U936,Holidays!$J$3:$J$937)),0))</f>
        <v/>
      </c>
      <c r="BS936" s="87" t="str">
        <f>IF($Q936="","",IFERROR(IF(OR(AND($T936&gt;=DATEVALUE("10/1/20"&amp;RIGHT(BR$1,2)),$T936&lt;=DATEVALUE("9/30/20"&amp;RIGHT(BS$1,2))),AND($U936&gt;=DATEVALUE("10/1/20"&amp;RIGHT(BR$1,2)),$U936&lt;=DATEVALUE("9/30/20"&amp;RIGHT(BS$1,2))),AND($T936&lt;=DATEVALUE("10/1/20"&amp;RIGHT(BR$1,2)),$U936&gt;=DATEVALUE("9/30/20"&amp;RIGHT(BS$1,2)))),
IF(AND($T936&gt;=DATEVALUE("10/1/20"&amp;RIGHT(BR$1,2)),$U936&lt;=DATEVALUE("9/30/20"&amp;RIGHT(BS$1,2))),NETWORKDAYS($T936,$U936,Holidays!$J$3:$J$937),
IF(AND($T936&lt;DATEVALUE("10/1/20"&amp;RIGHT(BR$1,2)),$U936&lt;=DATEVALUE("9/30/20"&amp;RIGHT(BS$1,2))),NETWORKDAYS(DATEVALUE("10/1/20"&amp;RIGHT(BR$1,2)),$U936,Holidays!$J$3:$J$937),
IF($T936&lt;DATEVALUE("10/1/20"&amp;RIGHT(BR$1,2)),NETWORKDAYS(DATEVALUE("10/1/20"&amp;RIGHT(BR$1,2)),DATEVALUE("9/30/20"&amp;RIGHT(BS$1,2)),Holidays!$J$3:$J$937),
IF($T936&gt;=DATEVALUE("10/1/20"&amp;RIGHT(BR$1,2)),NETWORKDAYS($T936,DATEVALUE("9/30/20"&amp;RIGHT(BS$1,2)),Holidays!$J$3:$J$937),"")))),"")/(NETWORKDAYS($T936,$U936,Holidays!$J$3:$J$937)),0))</f>
        <v/>
      </c>
      <c r="BT936" s="87" t="str">
        <f>IF($Q936="","",IFERROR(IF(OR(AND($T936&gt;=DATEVALUE("10/1/20"&amp;RIGHT(BS$1,2)),$T936&lt;=DATEVALUE("9/30/20"&amp;RIGHT(BT$1,2))),AND($U936&gt;=DATEVALUE("10/1/20"&amp;RIGHT(BS$1,2)),$U936&lt;=DATEVALUE("9/30/20"&amp;RIGHT(BT$1,2))),AND($T936&lt;=DATEVALUE("10/1/20"&amp;RIGHT(BS$1,2)),$U936&gt;=DATEVALUE("9/30/20"&amp;RIGHT(BT$1,2)))),
IF(AND($T936&gt;=DATEVALUE("10/1/20"&amp;RIGHT(BS$1,2)),$U936&lt;=DATEVALUE("9/30/20"&amp;RIGHT(BT$1,2))),NETWORKDAYS($T936,$U936,Holidays!$J$3:$J$937),
IF(AND($T936&lt;DATEVALUE("10/1/20"&amp;RIGHT(BS$1,2)),$U936&lt;=DATEVALUE("9/30/20"&amp;RIGHT(BT$1,2))),NETWORKDAYS(DATEVALUE("10/1/20"&amp;RIGHT(BS$1,2)),$U936,Holidays!$J$3:$J$937),
IF($T936&lt;DATEVALUE("10/1/20"&amp;RIGHT(BS$1,2)),NETWORKDAYS(DATEVALUE("10/1/20"&amp;RIGHT(BS$1,2)),DATEVALUE("9/30/20"&amp;RIGHT(BT$1,2)),Holidays!$J$3:$J$937),
IF($T936&gt;=DATEVALUE("10/1/20"&amp;RIGHT(BS$1,2)),NETWORKDAYS($T936,DATEVALUE("9/30/20"&amp;RIGHT(BT$1,2)),Holidays!$J$3:$J$937),"")))),"")/(NETWORKDAYS($T936,$U936,Holidays!$J$3:$J$937)),0))</f>
        <v/>
      </c>
      <c r="BU936" s="87" t="str">
        <f>IF($Q936="","",IFERROR(IF(OR(AND($T936&gt;=DATEVALUE("10/1/20"&amp;RIGHT(BT$1,2)),$T936&lt;=DATEVALUE("9/30/20"&amp;RIGHT(BU$1,2))),AND($U936&gt;=DATEVALUE("10/1/20"&amp;RIGHT(BT$1,2)),$U936&lt;=DATEVALUE("9/30/20"&amp;RIGHT(BU$1,2))),AND($T936&lt;=DATEVALUE("10/1/20"&amp;RIGHT(BT$1,2)),$U936&gt;=DATEVALUE("9/30/20"&amp;RIGHT(BU$1,2)))),
IF(AND($T936&gt;=DATEVALUE("10/1/20"&amp;RIGHT(BT$1,2)),$U936&lt;=DATEVALUE("9/30/20"&amp;RIGHT(BU$1,2))),NETWORKDAYS($T936,$U936,Holidays!$J$3:$J$937),
IF(AND($T936&lt;DATEVALUE("10/1/20"&amp;RIGHT(BT$1,2)),$U936&lt;=DATEVALUE("9/30/20"&amp;RIGHT(BU$1,2))),NETWORKDAYS(DATEVALUE("10/1/20"&amp;RIGHT(BT$1,2)),$U936,Holidays!$J$3:$J$937),
IF($T936&lt;DATEVALUE("10/1/20"&amp;RIGHT(BT$1,2)),NETWORKDAYS(DATEVALUE("10/1/20"&amp;RIGHT(BT$1,2)),DATEVALUE("9/30/20"&amp;RIGHT(BU$1,2)),Holidays!$J$3:$J$937),
IF($T936&gt;=DATEVALUE("10/1/20"&amp;RIGHT(BT$1,2)),NETWORKDAYS($T936,DATEVALUE("9/30/20"&amp;RIGHT(BU$1,2)),Holidays!$J$3:$J$937),"")))),"")/(NETWORKDAYS($T936,$U936,Holidays!$J$3:$J$937)),0))</f>
        <v/>
      </c>
      <c r="BV936" s="87" t="str">
        <f>IF($Q936="","",IFERROR(IF(OR(AND($T936&gt;=DATEVALUE("10/1/20"&amp;RIGHT(BU$1,2)),$T936&lt;=DATEVALUE("9/30/20"&amp;RIGHT(BV$1,2))),AND($U936&gt;=DATEVALUE("10/1/20"&amp;RIGHT(BU$1,2)),$U936&lt;=DATEVALUE("9/30/20"&amp;RIGHT(BV$1,2))),AND($T936&lt;=DATEVALUE("10/1/20"&amp;RIGHT(BU$1,2)),$U936&gt;=DATEVALUE("9/30/20"&amp;RIGHT(BV$1,2)))),
IF(AND($T936&gt;=DATEVALUE("10/1/20"&amp;RIGHT(BU$1,2)),$U936&lt;=DATEVALUE("9/30/20"&amp;RIGHT(BV$1,2))),NETWORKDAYS($T936,$U936,Holidays!$J$3:$J$937),
IF(AND($T936&lt;DATEVALUE("10/1/20"&amp;RIGHT(BU$1,2)),$U936&lt;=DATEVALUE("9/30/20"&amp;RIGHT(BV$1,2))),NETWORKDAYS(DATEVALUE("10/1/20"&amp;RIGHT(BU$1,2)),$U936,Holidays!$J$3:$J$937),
IF($T936&lt;DATEVALUE("10/1/20"&amp;RIGHT(BU$1,2)),NETWORKDAYS(DATEVALUE("10/1/20"&amp;RIGHT(BU$1,2)),DATEVALUE("9/30/20"&amp;RIGHT(BV$1,2)),Holidays!$J$3:$J$937),
IF($T936&gt;=DATEVALUE("10/1/20"&amp;RIGHT(BU$1,2)),NETWORKDAYS($T936,DATEVALUE("9/30/20"&amp;RIGHT(BV$1,2)),Holidays!$J$3:$J$937),"")))),"")/(NETWORKDAYS($T936,$U936,Holidays!$J$3:$J$937)),0))</f>
        <v/>
      </c>
      <c r="BW936" s="87" t="str">
        <f>IF($Q936="","",IFERROR(IF(OR(AND($T936&gt;=DATEVALUE("10/1/20"&amp;RIGHT(BV$1,2)),$T936&lt;=DATEVALUE("9/30/20"&amp;RIGHT(BW$1,2))),AND($U936&gt;=DATEVALUE("10/1/20"&amp;RIGHT(BV$1,2)),$U936&lt;=DATEVALUE("9/30/20"&amp;RIGHT(BW$1,2))),AND($T936&lt;=DATEVALUE("10/1/20"&amp;RIGHT(BV$1,2)),$U936&gt;=DATEVALUE("9/30/20"&amp;RIGHT(BW$1,2)))),
IF(AND($T936&gt;=DATEVALUE("10/1/20"&amp;RIGHT(BV$1,2)),$U936&lt;=DATEVALUE("9/30/20"&amp;RIGHT(BW$1,2))),NETWORKDAYS($T936,$U936,Holidays!$J$3:$J$937),
IF(AND($T936&lt;DATEVALUE("10/1/20"&amp;RIGHT(BV$1,2)),$U936&lt;=DATEVALUE("9/30/20"&amp;RIGHT(BW$1,2))),NETWORKDAYS(DATEVALUE("10/1/20"&amp;RIGHT(BV$1,2)),$U936,Holidays!$J$3:$J$937),
IF($T936&lt;DATEVALUE("10/1/20"&amp;RIGHT(BV$1,2)),NETWORKDAYS(DATEVALUE("10/1/20"&amp;RIGHT(BV$1,2)),DATEVALUE("9/30/20"&amp;RIGHT(BW$1,2)),Holidays!$J$3:$J$937),
IF($T936&gt;=DATEVALUE("10/1/20"&amp;RIGHT(BV$1,2)),NETWORKDAYS($T936,DATEVALUE("9/30/20"&amp;RIGHT(BW$1,2)),Holidays!$J$3:$J$937),"")))),"")/(NETWORKDAYS($T936,$U936,Holidays!$J$3:$J$937)),0))</f>
        <v/>
      </c>
      <c r="BX936" s="87" t="str">
        <f>IF($Q936="","",IFERROR(IF(OR(AND($T936&gt;=DATEVALUE("10/1/20"&amp;RIGHT(BW$1,2)),$T936&lt;=DATEVALUE("9/30/20"&amp;RIGHT(BX$1,2))),AND($U936&gt;=DATEVALUE("10/1/20"&amp;RIGHT(BW$1,2)),$U936&lt;=DATEVALUE("9/30/20"&amp;RIGHT(BX$1,2))),AND($T936&lt;=DATEVALUE("10/1/20"&amp;RIGHT(BW$1,2)),$U936&gt;=DATEVALUE("9/30/20"&amp;RIGHT(BX$1,2)))),
IF(AND($T936&gt;=DATEVALUE("10/1/20"&amp;RIGHT(BW$1,2)),$U936&lt;=DATEVALUE("9/30/20"&amp;RIGHT(BX$1,2))),NETWORKDAYS($T936,$U936,Holidays!$J$3:$J$937),
IF(AND($T936&lt;DATEVALUE("10/1/20"&amp;RIGHT(BW$1,2)),$U936&lt;=DATEVALUE("9/30/20"&amp;RIGHT(BX$1,2))),NETWORKDAYS(DATEVALUE("10/1/20"&amp;RIGHT(BW$1,2)),$U936,Holidays!$J$3:$J$937),
IF($T936&lt;DATEVALUE("10/1/20"&amp;RIGHT(BW$1,2)),NETWORKDAYS(DATEVALUE("10/1/20"&amp;RIGHT(BW$1,2)),DATEVALUE("9/30/20"&amp;RIGHT(BX$1,2)),Holidays!$J$3:$J$937),
IF($T936&gt;=DATEVALUE("10/1/20"&amp;RIGHT(BW$1,2)),NETWORKDAYS($T936,DATEVALUE("9/30/20"&amp;RIGHT(BX$1,2)),Holidays!$J$3:$J$937),"")))),"")/(NETWORKDAYS($T936,$U936,Holidays!$J$3:$J$937)),0))</f>
        <v/>
      </c>
      <c r="BY936" s="87" t="str">
        <f>IF($Q936="","",IFERROR(IF(OR(AND($T936&gt;=DATEVALUE("10/1/20"&amp;RIGHT(BX$1,2)),$T936&lt;=DATEVALUE("9/30/20"&amp;RIGHT(BY$1,2))),AND($U936&gt;=DATEVALUE("10/1/20"&amp;RIGHT(BX$1,2)),$U936&lt;=DATEVALUE("9/30/20"&amp;RIGHT(BY$1,2))),AND($T936&lt;=DATEVALUE("10/1/20"&amp;RIGHT(BX$1,2)),$U936&gt;=DATEVALUE("9/30/20"&amp;RIGHT(BY$1,2)))),
IF(AND($T936&gt;=DATEVALUE("10/1/20"&amp;RIGHT(BX$1,2)),$U936&lt;=DATEVALUE("9/30/20"&amp;RIGHT(BY$1,2))),NETWORKDAYS($T936,$U936,Holidays!$J$3:$J$937),
IF(AND($T936&lt;DATEVALUE("10/1/20"&amp;RIGHT(BX$1,2)),$U936&lt;=DATEVALUE("9/30/20"&amp;RIGHT(BY$1,2))),NETWORKDAYS(DATEVALUE("10/1/20"&amp;RIGHT(BX$1,2)),$U936,Holidays!$J$3:$J$937),
IF($T936&lt;DATEVALUE("10/1/20"&amp;RIGHT(BX$1,2)),NETWORKDAYS(DATEVALUE("10/1/20"&amp;RIGHT(BX$1,2)),DATEVALUE("9/30/20"&amp;RIGHT(BY$1,2)),Holidays!$J$3:$J$937),
IF($T936&gt;=DATEVALUE("10/1/20"&amp;RIGHT(BX$1,2)),NETWORKDAYS($T936,DATEVALUE("9/30/20"&amp;RIGHT(BY$1,2)),Holidays!$J$3:$J$937),"")))),"")/(NETWORKDAYS($T936,$U936,Holidays!$J$3:$J$937)),0))</f>
        <v/>
      </c>
      <c r="BZ936" s="87" t="str">
        <f>IF($Q936="","",IFERROR(IF(OR(AND($T936&gt;=DATEVALUE("10/1/20"&amp;RIGHT(BY$1,2)),$T936&lt;=DATEVALUE("9/30/20"&amp;RIGHT(BZ$1,2))),AND($U936&gt;=DATEVALUE("10/1/20"&amp;RIGHT(BY$1,2)),$U936&lt;=DATEVALUE("9/30/20"&amp;RIGHT(BZ$1,2))),AND($T936&lt;=DATEVALUE("10/1/20"&amp;RIGHT(BY$1,2)),$U936&gt;=DATEVALUE("9/30/20"&amp;RIGHT(BZ$1,2)))),
IF(AND($T936&gt;=DATEVALUE("10/1/20"&amp;RIGHT(BY$1,2)),$U936&lt;=DATEVALUE("9/30/20"&amp;RIGHT(BZ$1,2))),NETWORKDAYS($T936,$U936,Holidays!$J$3:$J$937),
IF(AND($T936&lt;DATEVALUE("10/1/20"&amp;RIGHT(BY$1,2)),$U936&lt;=DATEVALUE("9/30/20"&amp;RIGHT(BZ$1,2))),NETWORKDAYS(DATEVALUE("10/1/20"&amp;RIGHT(BY$1,2)),$U936,Holidays!$J$3:$J$937),
IF($T936&lt;DATEVALUE("10/1/20"&amp;RIGHT(BY$1,2)),NETWORKDAYS(DATEVALUE("10/1/20"&amp;RIGHT(BY$1,2)),DATEVALUE("9/30/20"&amp;RIGHT(BZ$1,2)),Holidays!$J$3:$J$937),
IF($T936&gt;=DATEVALUE("10/1/20"&amp;RIGHT(BY$1,2)),NETWORKDAYS($T936,DATEVALUE("9/30/20"&amp;RIGHT(BZ$1,2)),Holidays!$J$3:$J$937),"")))),"")/(NETWORKDAYS($T936,$U936,Holidays!$J$3:$J$937)),0))</f>
        <v/>
      </c>
      <c r="CA936" s="87" t="str">
        <f>IF($Q936="","",IFERROR(IF(OR(AND($T936&gt;=DATEVALUE("10/1/20"&amp;RIGHT(BZ$1,2)),$T936&lt;=DATEVALUE("9/30/20"&amp;RIGHT(CA$1,2))),AND($U936&gt;=DATEVALUE("10/1/20"&amp;RIGHT(BZ$1,2)),$U936&lt;=DATEVALUE("9/30/20"&amp;RIGHT(CA$1,2))),AND($T936&lt;=DATEVALUE("10/1/20"&amp;RIGHT(BZ$1,2)),$U936&gt;=DATEVALUE("9/30/20"&amp;RIGHT(CA$1,2)))),
IF(AND($T936&gt;=DATEVALUE("10/1/20"&amp;RIGHT(BZ$1,2)),$U936&lt;=DATEVALUE("9/30/20"&amp;RIGHT(CA$1,2))),NETWORKDAYS($T936,$U936,Holidays!$J$3:$J$937),
IF(AND($T936&lt;DATEVALUE("10/1/20"&amp;RIGHT(BZ$1,2)),$U936&lt;=DATEVALUE("9/30/20"&amp;RIGHT(CA$1,2))),NETWORKDAYS(DATEVALUE("10/1/20"&amp;RIGHT(BZ$1,2)),$U936,Holidays!$J$3:$J$937),
IF($T936&lt;DATEVALUE("10/1/20"&amp;RIGHT(BZ$1,2)),NETWORKDAYS(DATEVALUE("10/1/20"&amp;RIGHT(BZ$1,2)),DATEVALUE("9/30/20"&amp;RIGHT(CA$1,2)),Holidays!$J$3:$J$937),
IF($T936&gt;=DATEVALUE("10/1/20"&amp;RIGHT(BZ$1,2)),NETWORKDAYS($T936,DATEVALUE("9/30/20"&amp;RIGHT(CA$1,2)),Holidays!$J$3:$J$937),"")))),"")/(NETWORKDAYS($T936,$U936,Holidays!$J$3:$J$937)),0))</f>
        <v/>
      </c>
      <c r="CB936" s="87" t="str">
        <f>IF($Q936="","",IFERROR(IF(OR(AND($T936&gt;=DATEVALUE("10/1/20"&amp;RIGHT(CA$1,2)),$T936&lt;=DATEVALUE("9/30/20"&amp;RIGHT(CB$1,2))),AND($U936&gt;=DATEVALUE("10/1/20"&amp;RIGHT(CA$1,2)),$U936&lt;=DATEVALUE("9/30/20"&amp;RIGHT(CB$1,2))),AND($T936&lt;=DATEVALUE("10/1/20"&amp;RIGHT(CA$1,2)),$U936&gt;=DATEVALUE("9/30/20"&amp;RIGHT(CB$1,2)))),
IF(AND($T936&gt;=DATEVALUE("10/1/20"&amp;RIGHT(CA$1,2)),$U936&lt;=DATEVALUE("9/30/20"&amp;RIGHT(CB$1,2))),NETWORKDAYS($T936,$U936,Holidays!$J$3:$J$937),
IF(AND($T936&lt;DATEVALUE("10/1/20"&amp;RIGHT(CA$1,2)),$U936&lt;=DATEVALUE("9/30/20"&amp;RIGHT(CB$1,2))),NETWORKDAYS(DATEVALUE("10/1/20"&amp;RIGHT(CA$1,2)),$U936,Holidays!$J$3:$J$937),
IF($T936&lt;DATEVALUE("10/1/20"&amp;RIGHT(CA$1,2)),NETWORKDAYS(DATEVALUE("10/1/20"&amp;RIGHT(CA$1,2)),DATEVALUE("9/30/20"&amp;RIGHT(CB$1,2)),Holidays!$J$3:$J$937),
IF($T936&gt;=DATEVALUE("10/1/20"&amp;RIGHT(CA$1,2)),NETWORKDAYS($T936,DATEVALUE("9/30/20"&amp;RIGHT(CB$1,2)),Holidays!$J$3:$J$937),"")))),"")/(NETWORKDAYS($T936,$U936,Holidays!$J$3:$J$937)),0))</f>
        <v/>
      </c>
    </row>
    <row r="937" spans="1:80">
      <c r="A937" s="97"/>
      <c r="B937" s="98" t="str">
        <f ca="1">IF(NOT($A937=""),OFFSET('WBS Reference &amp; User Procedure'!$A$1,MATCH($A937,'WBS Reference &amp; User Procedure'!$A:$A,0)-1,1),"")</f>
        <v/>
      </c>
      <c r="D937" s="97"/>
      <c r="T937" s="104" t="str">
        <f>IF(NOT(Q937=""),IF(NOT($S937=""),$S937,#REF!),"")</f>
        <v/>
      </c>
      <c r="U937" s="104" t="str">
        <f>IF(NOT(Q937=""),WORKDAY(T937,Q937,Holidays!$J$3:$J$937),"")</f>
        <v/>
      </c>
      <c r="V937" s="104"/>
      <c r="W937" s="104"/>
      <c r="X937" s="101" t="str">
        <f t="shared" si="211"/>
        <v/>
      </c>
      <c r="AL937" s="87" t="str">
        <f t="shared" ca="1" si="208"/>
        <v/>
      </c>
      <c r="AN937" s="87" t="str">
        <f t="shared" ca="1" si="212"/>
        <v/>
      </c>
      <c r="AO937" s="87" t="str">
        <f t="shared" ca="1" si="212"/>
        <v/>
      </c>
      <c r="AP937" s="87" t="str">
        <f t="shared" ca="1" si="212"/>
        <v/>
      </c>
      <c r="AQ937" s="87" t="str">
        <f t="shared" ca="1" si="212"/>
        <v/>
      </c>
      <c r="AR937" s="87" t="str">
        <f t="shared" ca="1" si="212"/>
        <v/>
      </c>
      <c r="AS937" s="87" t="str">
        <f t="shared" ca="1" si="212"/>
        <v/>
      </c>
      <c r="AT937" s="87" t="str">
        <f t="shared" ca="1" si="212"/>
        <v/>
      </c>
      <c r="AU937" s="87" t="str">
        <f t="shared" ca="1" si="212"/>
        <v/>
      </c>
      <c r="AV937" s="87" t="str">
        <f t="shared" ca="1" si="212"/>
        <v/>
      </c>
      <c r="AW937" s="87" t="str">
        <f t="shared" ca="1" si="212"/>
        <v/>
      </c>
      <c r="AX937" s="87" t="str">
        <f t="shared" ca="1" si="213"/>
        <v/>
      </c>
      <c r="AY937" s="87" t="str">
        <f t="shared" ca="1" si="213"/>
        <v/>
      </c>
      <c r="AZ937" s="87" t="str">
        <f t="shared" ca="1" si="213"/>
        <v/>
      </c>
      <c r="BA937" s="87" t="str">
        <f t="shared" ca="1" si="213"/>
        <v/>
      </c>
      <c r="BB937" s="87" t="str">
        <f t="shared" ca="1" si="213"/>
        <v/>
      </c>
      <c r="BC937" s="87" t="str">
        <f t="shared" ca="1" si="213"/>
        <v/>
      </c>
      <c r="BD937" s="87" t="str">
        <f t="shared" ca="1" si="213"/>
        <v/>
      </c>
      <c r="BE937" s="87" t="str">
        <f t="shared" ca="1" si="213"/>
        <v/>
      </c>
      <c r="BF937" s="87" t="str">
        <f t="shared" ca="1" si="213"/>
        <v/>
      </c>
      <c r="BG937" s="87" t="str">
        <f t="shared" ca="1" si="213"/>
        <v/>
      </c>
      <c r="BI937" s="87" t="str">
        <f>IF($Q937="","",IFERROR(IF(OR(AND($T937&gt;=DATEVALUE("10/1/20"&amp;RIGHT(BH$1,2)),$T937&lt;=DATEVALUE("9/30/20"&amp;RIGHT(BI$1,2))),AND($U937&gt;=DATEVALUE("10/1/20"&amp;RIGHT(BH$1,2)),$U937&lt;=DATEVALUE("9/30/20"&amp;RIGHT(BI$1,2))),AND($T937&lt;=DATEVALUE("10/1/20"&amp;RIGHT(BH$1,2)),$U937&gt;=DATEVALUE("9/30/20"&amp;RIGHT(BI$1,2)))),
IF(AND($T937&gt;=DATEVALUE("10/1/20"&amp;RIGHT(BH$1,2)),$U937&lt;=DATEVALUE("9/30/20"&amp;RIGHT(BI$1,2))),NETWORKDAYS($T937,$U937,Holidays!$J$3:$J$937),
IF(AND($T937&lt;DATEVALUE("10/1/20"&amp;RIGHT(BH$1,2)),$U937&lt;=DATEVALUE("9/30/20"&amp;RIGHT(BI$1,2))),NETWORKDAYS(DATEVALUE("10/1/20"&amp;RIGHT(BH$1,2)),$U937,Holidays!$J$3:$J$937),
IF($T937&lt;DATEVALUE("10/1/20"&amp;RIGHT(BH$1,2)),NETWORKDAYS(DATEVALUE("10/1/20"&amp;RIGHT(BH$1,2)),DATEVALUE("9/30/20"&amp;RIGHT(BI$1,2)),Holidays!$J$3:$J$937),
IF($T937&gt;=DATEVALUE("10/1/20"&amp;RIGHT(BH$1,2)),NETWORKDAYS($T937,DATEVALUE("9/30/20"&amp;RIGHT(BI$1,2)),Holidays!$J$3:$J$937),"")))),"")/(NETWORKDAYS($T937,$U937,Holidays!$J$3:$J$937)),0))</f>
        <v/>
      </c>
      <c r="BJ937" s="87" t="str">
        <f>IF($Q937="","",IFERROR(IF(OR(AND($T937&gt;=DATEVALUE("10/1/20"&amp;RIGHT(BI$1,2)),$T937&lt;=DATEVALUE("9/30/20"&amp;RIGHT(BJ$1,2))),AND($U937&gt;=DATEVALUE("10/1/20"&amp;RIGHT(BI$1,2)),$U937&lt;=DATEVALUE("9/30/20"&amp;RIGHT(BJ$1,2))),AND($T937&lt;=DATEVALUE("10/1/20"&amp;RIGHT(BI$1,2)),$U937&gt;=DATEVALUE("9/30/20"&amp;RIGHT(BJ$1,2)))),
IF(AND($T937&gt;=DATEVALUE("10/1/20"&amp;RIGHT(BI$1,2)),$U937&lt;=DATEVALUE("9/30/20"&amp;RIGHT(BJ$1,2))),NETWORKDAYS($T937,$U937,Holidays!$J$3:$J$937),
IF(AND($T937&lt;DATEVALUE("10/1/20"&amp;RIGHT(BI$1,2)),$U937&lt;=DATEVALUE("9/30/20"&amp;RIGHT(BJ$1,2))),NETWORKDAYS(DATEVALUE("10/1/20"&amp;RIGHT(BI$1,2)),$U937,Holidays!$J$3:$J$937),
IF($T937&lt;DATEVALUE("10/1/20"&amp;RIGHT(BI$1,2)),NETWORKDAYS(DATEVALUE("10/1/20"&amp;RIGHT(BI$1,2)),DATEVALUE("9/30/20"&amp;RIGHT(BJ$1,2)),Holidays!$J$3:$J$937),
IF($T937&gt;=DATEVALUE("10/1/20"&amp;RIGHT(BI$1,2)),NETWORKDAYS($T937,DATEVALUE("9/30/20"&amp;RIGHT(BJ$1,2)),Holidays!$J$3:$J$937),"")))),"")/(NETWORKDAYS($T937,$U937,Holidays!$J$3:$J$937)),0))</f>
        <v/>
      </c>
      <c r="BK937" s="87" t="str">
        <f>IF($Q937="","",IFERROR(IF(OR(AND($T937&gt;=DATEVALUE("10/1/20"&amp;RIGHT(BJ$1,2)),$T937&lt;=DATEVALUE("9/30/20"&amp;RIGHT(BK$1,2))),AND($U937&gt;=DATEVALUE("10/1/20"&amp;RIGHT(BJ$1,2)),$U937&lt;=DATEVALUE("9/30/20"&amp;RIGHT(BK$1,2))),AND($T937&lt;=DATEVALUE("10/1/20"&amp;RIGHT(BJ$1,2)),$U937&gt;=DATEVALUE("9/30/20"&amp;RIGHT(BK$1,2)))),
IF(AND($T937&gt;=DATEVALUE("10/1/20"&amp;RIGHT(BJ$1,2)),$U937&lt;=DATEVALUE("9/30/20"&amp;RIGHT(BK$1,2))),NETWORKDAYS($T937,$U937,Holidays!$J$3:$J$937),
IF(AND($T937&lt;DATEVALUE("10/1/20"&amp;RIGHT(BJ$1,2)),$U937&lt;=DATEVALUE("9/30/20"&amp;RIGHT(BK$1,2))),NETWORKDAYS(DATEVALUE("10/1/20"&amp;RIGHT(BJ$1,2)),$U937,Holidays!$J$3:$J$937),
IF($T937&lt;DATEVALUE("10/1/20"&amp;RIGHT(BJ$1,2)),NETWORKDAYS(DATEVALUE("10/1/20"&amp;RIGHT(BJ$1,2)),DATEVALUE("9/30/20"&amp;RIGHT(BK$1,2)),Holidays!$J$3:$J$937),
IF($T937&gt;=DATEVALUE("10/1/20"&amp;RIGHT(BJ$1,2)),NETWORKDAYS($T937,DATEVALUE("9/30/20"&amp;RIGHT(BK$1,2)),Holidays!$J$3:$J$937),"")))),"")/(NETWORKDAYS($T937,$U937,Holidays!$J$3:$J$937)),0))</f>
        <v/>
      </c>
      <c r="BL937" s="87" t="str">
        <f>IF($Q937="","",IFERROR(IF(OR(AND($T937&gt;=DATEVALUE("10/1/20"&amp;RIGHT(BK$1,2)),$T937&lt;=DATEVALUE("9/30/20"&amp;RIGHT(BL$1,2))),AND($U937&gt;=DATEVALUE("10/1/20"&amp;RIGHT(BK$1,2)),$U937&lt;=DATEVALUE("9/30/20"&amp;RIGHT(BL$1,2))),AND($T937&lt;=DATEVALUE("10/1/20"&amp;RIGHT(BK$1,2)),$U937&gt;=DATEVALUE("9/30/20"&amp;RIGHT(BL$1,2)))),
IF(AND($T937&gt;=DATEVALUE("10/1/20"&amp;RIGHT(BK$1,2)),$U937&lt;=DATEVALUE("9/30/20"&amp;RIGHT(BL$1,2))),NETWORKDAYS($T937,$U937,Holidays!$J$3:$J$937),
IF(AND($T937&lt;DATEVALUE("10/1/20"&amp;RIGHT(BK$1,2)),$U937&lt;=DATEVALUE("9/30/20"&amp;RIGHT(BL$1,2))),NETWORKDAYS(DATEVALUE("10/1/20"&amp;RIGHT(BK$1,2)),$U937,Holidays!$J$3:$J$937),
IF($T937&lt;DATEVALUE("10/1/20"&amp;RIGHT(BK$1,2)),NETWORKDAYS(DATEVALUE("10/1/20"&amp;RIGHT(BK$1,2)),DATEVALUE("9/30/20"&amp;RIGHT(BL$1,2)),Holidays!$J$3:$J$937),
IF($T937&gt;=DATEVALUE("10/1/20"&amp;RIGHT(BK$1,2)),NETWORKDAYS($T937,DATEVALUE("9/30/20"&amp;RIGHT(BL$1,2)),Holidays!$J$3:$J$937),"")))),"")/(NETWORKDAYS($T937,$U937,Holidays!$J$3:$J$937)),0))</f>
        <v/>
      </c>
      <c r="BM937" s="87" t="str">
        <f>IF($Q937="","",IFERROR(IF(OR(AND($T937&gt;=DATEVALUE("10/1/20"&amp;RIGHT(BL$1,2)),$T937&lt;=DATEVALUE("9/30/20"&amp;RIGHT(BM$1,2))),AND($U937&gt;=DATEVALUE("10/1/20"&amp;RIGHT(BL$1,2)),$U937&lt;=DATEVALUE("9/30/20"&amp;RIGHT(BM$1,2))),AND($T937&lt;=DATEVALUE("10/1/20"&amp;RIGHT(BL$1,2)),$U937&gt;=DATEVALUE("9/30/20"&amp;RIGHT(BM$1,2)))),
IF(AND($T937&gt;=DATEVALUE("10/1/20"&amp;RIGHT(BL$1,2)),$U937&lt;=DATEVALUE("9/30/20"&amp;RIGHT(BM$1,2))),NETWORKDAYS($T937,$U937,Holidays!$J$3:$J$937),
IF(AND($T937&lt;DATEVALUE("10/1/20"&amp;RIGHT(BL$1,2)),$U937&lt;=DATEVALUE("9/30/20"&amp;RIGHT(BM$1,2))),NETWORKDAYS(DATEVALUE("10/1/20"&amp;RIGHT(BL$1,2)),$U937,Holidays!$J$3:$J$937),
IF($T937&lt;DATEVALUE("10/1/20"&amp;RIGHT(BL$1,2)),NETWORKDAYS(DATEVALUE("10/1/20"&amp;RIGHT(BL$1,2)),DATEVALUE("9/30/20"&amp;RIGHT(BM$1,2)),Holidays!$J$3:$J$937),
IF($T937&gt;=DATEVALUE("10/1/20"&amp;RIGHT(BL$1,2)),NETWORKDAYS($T937,DATEVALUE("9/30/20"&amp;RIGHT(BM$1,2)),Holidays!$J$3:$J$937),"")))),"")/(NETWORKDAYS($T937,$U937,Holidays!$J$3:$J$937)),0))</f>
        <v/>
      </c>
      <c r="BN937" s="87" t="str">
        <f>IF($Q937="","",IFERROR(IF(OR(AND($T937&gt;=DATEVALUE("10/1/20"&amp;RIGHT(BM$1,2)),$T937&lt;=DATEVALUE("9/30/20"&amp;RIGHT(BN$1,2))),AND($U937&gt;=DATEVALUE("10/1/20"&amp;RIGHT(BM$1,2)),$U937&lt;=DATEVALUE("9/30/20"&amp;RIGHT(BN$1,2))),AND($T937&lt;=DATEVALUE("10/1/20"&amp;RIGHT(BM$1,2)),$U937&gt;=DATEVALUE("9/30/20"&amp;RIGHT(BN$1,2)))),
IF(AND($T937&gt;=DATEVALUE("10/1/20"&amp;RIGHT(BM$1,2)),$U937&lt;=DATEVALUE("9/30/20"&amp;RIGHT(BN$1,2))),NETWORKDAYS($T937,$U937,Holidays!$J$3:$J$937),
IF(AND($T937&lt;DATEVALUE("10/1/20"&amp;RIGHT(BM$1,2)),$U937&lt;=DATEVALUE("9/30/20"&amp;RIGHT(BN$1,2))),NETWORKDAYS(DATEVALUE("10/1/20"&amp;RIGHT(BM$1,2)),$U937,Holidays!$J$3:$J$937),
IF($T937&lt;DATEVALUE("10/1/20"&amp;RIGHT(BM$1,2)),NETWORKDAYS(DATEVALUE("10/1/20"&amp;RIGHT(BM$1,2)),DATEVALUE("9/30/20"&amp;RIGHT(BN$1,2)),Holidays!$J$3:$J$937),
IF($T937&gt;=DATEVALUE("10/1/20"&amp;RIGHT(BM$1,2)),NETWORKDAYS($T937,DATEVALUE("9/30/20"&amp;RIGHT(BN$1,2)),Holidays!$J$3:$J$937),"")))),"")/(NETWORKDAYS($T937,$U937,Holidays!$J$3:$J$937)),0))</f>
        <v/>
      </c>
      <c r="BO937" s="87" t="str">
        <f>IF($Q937="","",IFERROR(IF(OR(AND($T937&gt;=DATEVALUE("10/1/20"&amp;RIGHT(BN$1,2)),$T937&lt;=DATEVALUE("9/30/20"&amp;RIGHT(BO$1,2))),AND($U937&gt;=DATEVALUE("10/1/20"&amp;RIGHT(BN$1,2)),$U937&lt;=DATEVALUE("9/30/20"&amp;RIGHT(BO$1,2))),AND($T937&lt;=DATEVALUE("10/1/20"&amp;RIGHT(BN$1,2)),$U937&gt;=DATEVALUE("9/30/20"&amp;RIGHT(BO$1,2)))),
IF(AND($T937&gt;=DATEVALUE("10/1/20"&amp;RIGHT(BN$1,2)),$U937&lt;=DATEVALUE("9/30/20"&amp;RIGHT(BO$1,2))),NETWORKDAYS($T937,$U937,Holidays!$J$3:$J$937),
IF(AND($T937&lt;DATEVALUE("10/1/20"&amp;RIGHT(BN$1,2)),$U937&lt;=DATEVALUE("9/30/20"&amp;RIGHT(BO$1,2))),NETWORKDAYS(DATEVALUE("10/1/20"&amp;RIGHT(BN$1,2)),$U937,Holidays!$J$3:$J$937),
IF($T937&lt;DATEVALUE("10/1/20"&amp;RIGHT(BN$1,2)),NETWORKDAYS(DATEVALUE("10/1/20"&amp;RIGHT(BN$1,2)),DATEVALUE("9/30/20"&amp;RIGHT(BO$1,2)),Holidays!$J$3:$J$937),
IF($T937&gt;=DATEVALUE("10/1/20"&amp;RIGHT(BN$1,2)),NETWORKDAYS($T937,DATEVALUE("9/30/20"&amp;RIGHT(BO$1,2)),Holidays!$J$3:$J$937),"")))),"")/(NETWORKDAYS($T937,$U937,Holidays!$J$3:$J$937)),0))</f>
        <v/>
      </c>
      <c r="BP937" s="87" t="str">
        <f>IF($Q937="","",IFERROR(IF(OR(AND($T937&gt;=DATEVALUE("10/1/20"&amp;RIGHT(BO$1,2)),$T937&lt;=DATEVALUE("9/30/20"&amp;RIGHT(BP$1,2))),AND($U937&gt;=DATEVALUE("10/1/20"&amp;RIGHT(BO$1,2)),$U937&lt;=DATEVALUE("9/30/20"&amp;RIGHT(BP$1,2))),AND($T937&lt;=DATEVALUE("10/1/20"&amp;RIGHT(BO$1,2)),$U937&gt;=DATEVALUE("9/30/20"&amp;RIGHT(BP$1,2)))),
IF(AND($T937&gt;=DATEVALUE("10/1/20"&amp;RIGHT(BO$1,2)),$U937&lt;=DATEVALUE("9/30/20"&amp;RIGHT(BP$1,2))),NETWORKDAYS($T937,$U937,Holidays!$J$3:$J$937),
IF(AND($T937&lt;DATEVALUE("10/1/20"&amp;RIGHT(BO$1,2)),$U937&lt;=DATEVALUE("9/30/20"&amp;RIGHT(BP$1,2))),NETWORKDAYS(DATEVALUE("10/1/20"&amp;RIGHT(BO$1,2)),$U937,Holidays!$J$3:$J$937),
IF($T937&lt;DATEVALUE("10/1/20"&amp;RIGHT(BO$1,2)),NETWORKDAYS(DATEVALUE("10/1/20"&amp;RIGHT(BO$1,2)),DATEVALUE("9/30/20"&amp;RIGHT(BP$1,2)),Holidays!$J$3:$J$937),
IF($T937&gt;=DATEVALUE("10/1/20"&amp;RIGHT(BO$1,2)),NETWORKDAYS($T937,DATEVALUE("9/30/20"&amp;RIGHT(BP$1,2)),Holidays!$J$3:$J$937),"")))),"")/(NETWORKDAYS($T937,$U937,Holidays!$J$3:$J$937)),0))</f>
        <v/>
      </c>
      <c r="BQ937" s="87" t="str">
        <f>IF($Q937="","",IFERROR(IF(OR(AND($T937&gt;=DATEVALUE("10/1/20"&amp;RIGHT(BP$1,2)),$T937&lt;=DATEVALUE("9/30/20"&amp;RIGHT(BQ$1,2))),AND($U937&gt;=DATEVALUE("10/1/20"&amp;RIGHT(BP$1,2)),$U937&lt;=DATEVALUE("9/30/20"&amp;RIGHT(BQ$1,2))),AND($T937&lt;=DATEVALUE("10/1/20"&amp;RIGHT(BP$1,2)),$U937&gt;=DATEVALUE("9/30/20"&amp;RIGHT(BQ$1,2)))),
IF(AND($T937&gt;=DATEVALUE("10/1/20"&amp;RIGHT(BP$1,2)),$U937&lt;=DATEVALUE("9/30/20"&amp;RIGHT(BQ$1,2))),NETWORKDAYS($T937,$U937,Holidays!$J$3:$J$937),
IF(AND($T937&lt;DATEVALUE("10/1/20"&amp;RIGHT(BP$1,2)),$U937&lt;=DATEVALUE("9/30/20"&amp;RIGHT(BQ$1,2))),NETWORKDAYS(DATEVALUE("10/1/20"&amp;RIGHT(BP$1,2)),$U937,Holidays!$J$3:$J$937),
IF($T937&lt;DATEVALUE("10/1/20"&amp;RIGHT(BP$1,2)),NETWORKDAYS(DATEVALUE("10/1/20"&amp;RIGHT(BP$1,2)),DATEVALUE("9/30/20"&amp;RIGHT(BQ$1,2)),Holidays!$J$3:$J$937),
IF($T937&gt;=DATEVALUE("10/1/20"&amp;RIGHT(BP$1,2)),NETWORKDAYS($T937,DATEVALUE("9/30/20"&amp;RIGHT(BQ$1,2)),Holidays!$J$3:$J$937),"")))),"")/(NETWORKDAYS($T937,$U937,Holidays!$J$3:$J$937)),0))</f>
        <v/>
      </c>
      <c r="BR937" s="87" t="str">
        <f>IF($Q937="","",IFERROR(IF(OR(AND($T937&gt;=DATEVALUE("10/1/20"&amp;RIGHT(BQ$1,2)),$T937&lt;=DATEVALUE("9/30/20"&amp;RIGHT(BR$1,2))),AND($U937&gt;=DATEVALUE("10/1/20"&amp;RIGHT(BQ$1,2)),$U937&lt;=DATEVALUE("9/30/20"&amp;RIGHT(BR$1,2))),AND($T937&lt;=DATEVALUE("10/1/20"&amp;RIGHT(BQ$1,2)),$U937&gt;=DATEVALUE("9/30/20"&amp;RIGHT(BR$1,2)))),
IF(AND($T937&gt;=DATEVALUE("10/1/20"&amp;RIGHT(BQ$1,2)),$U937&lt;=DATEVALUE("9/30/20"&amp;RIGHT(BR$1,2))),NETWORKDAYS($T937,$U937,Holidays!$J$3:$J$937),
IF(AND($T937&lt;DATEVALUE("10/1/20"&amp;RIGHT(BQ$1,2)),$U937&lt;=DATEVALUE("9/30/20"&amp;RIGHT(BR$1,2))),NETWORKDAYS(DATEVALUE("10/1/20"&amp;RIGHT(BQ$1,2)),$U937,Holidays!$J$3:$J$937),
IF($T937&lt;DATEVALUE("10/1/20"&amp;RIGHT(BQ$1,2)),NETWORKDAYS(DATEVALUE("10/1/20"&amp;RIGHT(BQ$1,2)),DATEVALUE("9/30/20"&amp;RIGHT(BR$1,2)),Holidays!$J$3:$J$937),
IF($T937&gt;=DATEVALUE("10/1/20"&amp;RIGHT(BQ$1,2)),NETWORKDAYS($T937,DATEVALUE("9/30/20"&amp;RIGHT(BR$1,2)),Holidays!$J$3:$J$937),"")))),"")/(NETWORKDAYS($T937,$U937,Holidays!$J$3:$J$937)),0))</f>
        <v/>
      </c>
      <c r="BS937" s="87" t="str">
        <f>IF($Q937="","",IFERROR(IF(OR(AND($T937&gt;=DATEVALUE("10/1/20"&amp;RIGHT(BR$1,2)),$T937&lt;=DATEVALUE("9/30/20"&amp;RIGHT(BS$1,2))),AND($U937&gt;=DATEVALUE("10/1/20"&amp;RIGHT(BR$1,2)),$U937&lt;=DATEVALUE("9/30/20"&amp;RIGHT(BS$1,2))),AND($T937&lt;=DATEVALUE("10/1/20"&amp;RIGHT(BR$1,2)),$U937&gt;=DATEVALUE("9/30/20"&amp;RIGHT(BS$1,2)))),
IF(AND($T937&gt;=DATEVALUE("10/1/20"&amp;RIGHT(BR$1,2)),$U937&lt;=DATEVALUE("9/30/20"&amp;RIGHT(BS$1,2))),NETWORKDAYS($T937,$U937,Holidays!$J$3:$J$937),
IF(AND($T937&lt;DATEVALUE("10/1/20"&amp;RIGHT(BR$1,2)),$U937&lt;=DATEVALUE("9/30/20"&amp;RIGHT(BS$1,2))),NETWORKDAYS(DATEVALUE("10/1/20"&amp;RIGHT(BR$1,2)),$U937,Holidays!$J$3:$J$937),
IF($T937&lt;DATEVALUE("10/1/20"&amp;RIGHT(BR$1,2)),NETWORKDAYS(DATEVALUE("10/1/20"&amp;RIGHT(BR$1,2)),DATEVALUE("9/30/20"&amp;RIGHT(BS$1,2)),Holidays!$J$3:$J$937),
IF($T937&gt;=DATEVALUE("10/1/20"&amp;RIGHT(BR$1,2)),NETWORKDAYS($T937,DATEVALUE("9/30/20"&amp;RIGHT(BS$1,2)),Holidays!$J$3:$J$937),"")))),"")/(NETWORKDAYS($T937,$U937,Holidays!$J$3:$J$937)),0))</f>
        <v/>
      </c>
      <c r="BT937" s="87" t="str">
        <f>IF($Q937="","",IFERROR(IF(OR(AND($T937&gt;=DATEVALUE("10/1/20"&amp;RIGHT(BS$1,2)),$T937&lt;=DATEVALUE("9/30/20"&amp;RIGHT(BT$1,2))),AND($U937&gt;=DATEVALUE("10/1/20"&amp;RIGHT(BS$1,2)),$U937&lt;=DATEVALUE("9/30/20"&amp;RIGHT(BT$1,2))),AND($T937&lt;=DATEVALUE("10/1/20"&amp;RIGHT(BS$1,2)),$U937&gt;=DATEVALUE("9/30/20"&amp;RIGHT(BT$1,2)))),
IF(AND($T937&gt;=DATEVALUE("10/1/20"&amp;RIGHT(BS$1,2)),$U937&lt;=DATEVALUE("9/30/20"&amp;RIGHT(BT$1,2))),NETWORKDAYS($T937,$U937,Holidays!$J$3:$J$937),
IF(AND($T937&lt;DATEVALUE("10/1/20"&amp;RIGHT(BS$1,2)),$U937&lt;=DATEVALUE("9/30/20"&amp;RIGHT(BT$1,2))),NETWORKDAYS(DATEVALUE("10/1/20"&amp;RIGHT(BS$1,2)),$U937,Holidays!$J$3:$J$937),
IF($T937&lt;DATEVALUE("10/1/20"&amp;RIGHT(BS$1,2)),NETWORKDAYS(DATEVALUE("10/1/20"&amp;RIGHT(BS$1,2)),DATEVALUE("9/30/20"&amp;RIGHT(BT$1,2)),Holidays!$J$3:$J$937),
IF($T937&gt;=DATEVALUE("10/1/20"&amp;RIGHT(BS$1,2)),NETWORKDAYS($T937,DATEVALUE("9/30/20"&amp;RIGHT(BT$1,2)),Holidays!$J$3:$J$937),"")))),"")/(NETWORKDAYS($T937,$U937,Holidays!$J$3:$J$937)),0))</f>
        <v/>
      </c>
      <c r="BU937" s="87" t="str">
        <f>IF($Q937="","",IFERROR(IF(OR(AND($T937&gt;=DATEVALUE("10/1/20"&amp;RIGHT(BT$1,2)),$T937&lt;=DATEVALUE("9/30/20"&amp;RIGHT(BU$1,2))),AND($U937&gt;=DATEVALUE("10/1/20"&amp;RIGHT(BT$1,2)),$U937&lt;=DATEVALUE("9/30/20"&amp;RIGHT(BU$1,2))),AND($T937&lt;=DATEVALUE("10/1/20"&amp;RIGHT(BT$1,2)),$U937&gt;=DATEVALUE("9/30/20"&amp;RIGHT(BU$1,2)))),
IF(AND($T937&gt;=DATEVALUE("10/1/20"&amp;RIGHT(BT$1,2)),$U937&lt;=DATEVALUE("9/30/20"&amp;RIGHT(BU$1,2))),NETWORKDAYS($T937,$U937,Holidays!$J$3:$J$937),
IF(AND($T937&lt;DATEVALUE("10/1/20"&amp;RIGHT(BT$1,2)),$U937&lt;=DATEVALUE("9/30/20"&amp;RIGHT(BU$1,2))),NETWORKDAYS(DATEVALUE("10/1/20"&amp;RIGHT(BT$1,2)),$U937,Holidays!$J$3:$J$937),
IF($T937&lt;DATEVALUE("10/1/20"&amp;RIGHT(BT$1,2)),NETWORKDAYS(DATEVALUE("10/1/20"&amp;RIGHT(BT$1,2)),DATEVALUE("9/30/20"&amp;RIGHT(BU$1,2)),Holidays!$J$3:$J$937),
IF($T937&gt;=DATEVALUE("10/1/20"&amp;RIGHT(BT$1,2)),NETWORKDAYS($T937,DATEVALUE("9/30/20"&amp;RIGHT(BU$1,2)),Holidays!$J$3:$J$937),"")))),"")/(NETWORKDAYS($T937,$U937,Holidays!$J$3:$J$937)),0))</f>
        <v/>
      </c>
      <c r="BV937" s="87" t="str">
        <f>IF($Q937="","",IFERROR(IF(OR(AND($T937&gt;=DATEVALUE("10/1/20"&amp;RIGHT(BU$1,2)),$T937&lt;=DATEVALUE("9/30/20"&amp;RIGHT(BV$1,2))),AND($U937&gt;=DATEVALUE("10/1/20"&amp;RIGHT(BU$1,2)),$U937&lt;=DATEVALUE("9/30/20"&amp;RIGHT(BV$1,2))),AND($T937&lt;=DATEVALUE("10/1/20"&amp;RIGHT(BU$1,2)),$U937&gt;=DATEVALUE("9/30/20"&amp;RIGHT(BV$1,2)))),
IF(AND($T937&gt;=DATEVALUE("10/1/20"&amp;RIGHT(BU$1,2)),$U937&lt;=DATEVALUE("9/30/20"&amp;RIGHT(BV$1,2))),NETWORKDAYS($T937,$U937,Holidays!$J$3:$J$937),
IF(AND($T937&lt;DATEVALUE("10/1/20"&amp;RIGHT(BU$1,2)),$U937&lt;=DATEVALUE("9/30/20"&amp;RIGHT(BV$1,2))),NETWORKDAYS(DATEVALUE("10/1/20"&amp;RIGHT(BU$1,2)),$U937,Holidays!$J$3:$J$937),
IF($T937&lt;DATEVALUE("10/1/20"&amp;RIGHT(BU$1,2)),NETWORKDAYS(DATEVALUE("10/1/20"&amp;RIGHT(BU$1,2)),DATEVALUE("9/30/20"&amp;RIGHT(BV$1,2)),Holidays!$J$3:$J$937),
IF($T937&gt;=DATEVALUE("10/1/20"&amp;RIGHT(BU$1,2)),NETWORKDAYS($T937,DATEVALUE("9/30/20"&amp;RIGHT(BV$1,2)),Holidays!$J$3:$J$937),"")))),"")/(NETWORKDAYS($T937,$U937,Holidays!$J$3:$J$937)),0))</f>
        <v/>
      </c>
      <c r="BW937" s="87" t="str">
        <f>IF($Q937="","",IFERROR(IF(OR(AND($T937&gt;=DATEVALUE("10/1/20"&amp;RIGHT(BV$1,2)),$T937&lt;=DATEVALUE("9/30/20"&amp;RIGHT(BW$1,2))),AND($U937&gt;=DATEVALUE("10/1/20"&amp;RIGHT(BV$1,2)),$U937&lt;=DATEVALUE("9/30/20"&amp;RIGHT(BW$1,2))),AND($T937&lt;=DATEVALUE("10/1/20"&amp;RIGHT(BV$1,2)),$U937&gt;=DATEVALUE("9/30/20"&amp;RIGHT(BW$1,2)))),
IF(AND($T937&gt;=DATEVALUE("10/1/20"&amp;RIGHT(BV$1,2)),$U937&lt;=DATEVALUE("9/30/20"&amp;RIGHT(BW$1,2))),NETWORKDAYS($T937,$U937,Holidays!$J$3:$J$937),
IF(AND($T937&lt;DATEVALUE("10/1/20"&amp;RIGHT(BV$1,2)),$U937&lt;=DATEVALUE("9/30/20"&amp;RIGHT(BW$1,2))),NETWORKDAYS(DATEVALUE("10/1/20"&amp;RIGHT(BV$1,2)),$U937,Holidays!$J$3:$J$937),
IF($T937&lt;DATEVALUE("10/1/20"&amp;RIGHT(BV$1,2)),NETWORKDAYS(DATEVALUE("10/1/20"&amp;RIGHT(BV$1,2)),DATEVALUE("9/30/20"&amp;RIGHT(BW$1,2)),Holidays!$J$3:$J$937),
IF($T937&gt;=DATEVALUE("10/1/20"&amp;RIGHT(BV$1,2)),NETWORKDAYS($T937,DATEVALUE("9/30/20"&amp;RIGHT(BW$1,2)),Holidays!$J$3:$J$937),"")))),"")/(NETWORKDAYS($T937,$U937,Holidays!$J$3:$J$937)),0))</f>
        <v/>
      </c>
      <c r="BX937" s="87" t="str">
        <f>IF($Q937="","",IFERROR(IF(OR(AND($T937&gt;=DATEVALUE("10/1/20"&amp;RIGHT(BW$1,2)),$T937&lt;=DATEVALUE("9/30/20"&amp;RIGHT(BX$1,2))),AND($U937&gt;=DATEVALUE("10/1/20"&amp;RIGHT(BW$1,2)),$U937&lt;=DATEVALUE("9/30/20"&amp;RIGHT(BX$1,2))),AND($T937&lt;=DATEVALUE("10/1/20"&amp;RIGHT(BW$1,2)),$U937&gt;=DATEVALUE("9/30/20"&amp;RIGHT(BX$1,2)))),
IF(AND($T937&gt;=DATEVALUE("10/1/20"&amp;RIGHT(BW$1,2)),$U937&lt;=DATEVALUE("9/30/20"&amp;RIGHT(BX$1,2))),NETWORKDAYS($T937,$U937,Holidays!$J$3:$J$937),
IF(AND($T937&lt;DATEVALUE("10/1/20"&amp;RIGHT(BW$1,2)),$U937&lt;=DATEVALUE("9/30/20"&amp;RIGHT(BX$1,2))),NETWORKDAYS(DATEVALUE("10/1/20"&amp;RIGHT(BW$1,2)),$U937,Holidays!$J$3:$J$937),
IF($T937&lt;DATEVALUE("10/1/20"&amp;RIGHT(BW$1,2)),NETWORKDAYS(DATEVALUE("10/1/20"&amp;RIGHT(BW$1,2)),DATEVALUE("9/30/20"&amp;RIGHT(BX$1,2)),Holidays!$J$3:$J$937),
IF($T937&gt;=DATEVALUE("10/1/20"&amp;RIGHT(BW$1,2)),NETWORKDAYS($T937,DATEVALUE("9/30/20"&amp;RIGHT(BX$1,2)),Holidays!$J$3:$J$937),"")))),"")/(NETWORKDAYS($T937,$U937,Holidays!$J$3:$J$937)),0))</f>
        <v/>
      </c>
      <c r="BY937" s="87" t="str">
        <f>IF($Q937="","",IFERROR(IF(OR(AND($T937&gt;=DATEVALUE("10/1/20"&amp;RIGHT(BX$1,2)),$T937&lt;=DATEVALUE("9/30/20"&amp;RIGHT(BY$1,2))),AND($U937&gt;=DATEVALUE("10/1/20"&amp;RIGHT(BX$1,2)),$U937&lt;=DATEVALUE("9/30/20"&amp;RIGHT(BY$1,2))),AND($T937&lt;=DATEVALUE("10/1/20"&amp;RIGHT(BX$1,2)),$U937&gt;=DATEVALUE("9/30/20"&amp;RIGHT(BY$1,2)))),
IF(AND($T937&gt;=DATEVALUE("10/1/20"&amp;RIGHT(BX$1,2)),$U937&lt;=DATEVALUE("9/30/20"&amp;RIGHT(BY$1,2))),NETWORKDAYS($T937,$U937,Holidays!$J$3:$J$937),
IF(AND($T937&lt;DATEVALUE("10/1/20"&amp;RIGHT(BX$1,2)),$U937&lt;=DATEVALUE("9/30/20"&amp;RIGHT(BY$1,2))),NETWORKDAYS(DATEVALUE("10/1/20"&amp;RIGHT(BX$1,2)),$U937,Holidays!$J$3:$J$937),
IF($T937&lt;DATEVALUE("10/1/20"&amp;RIGHT(BX$1,2)),NETWORKDAYS(DATEVALUE("10/1/20"&amp;RIGHT(BX$1,2)),DATEVALUE("9/30/20"&amp;RIGHT(BY$1,2)),Holidays!$J$3:$J$937),
IF($T937&gt;=DATEVALUE("10/1/20"&amp;RIGHT(BX$1,2)),NETWORKDAYS($T937,DATEVALUE("9/30/20"&amp;RIGHT(BY$1,2)),Holidays!$J$3:$J$937),"")))),"")/(NETWORKDAYS($T937,$U937,Holidays!$J$3:$J$937)),0))</f>
        <v/>
      </c>
      <c r="BZ937" s="87" t="str">
        <f>IF($Q937="","",IFERROR(IF(OR(AND($T937&gt;=DATEVALUE("10/1/20"&amp;RIGHT(BY$1,2)),$T937&lt;=DATEVALUE("9/30/20"&amp;RIGHT(BZ$1,2))),AND($U937&gt;=DATEVALUE("10/1/20"&amp;RIGHT(BY$1,2)),$U937&lt;=DATEVALUE("9/30/20"&amp;RIGHT(BZ$1,2))),AND($T937&lt;=DATEVALUE("10/1/20"&amp;RIGHT(BY$1,2)),$U937&gt;=DATEVALUE("9/30/20"&amp;RIGHT(BZ$1,2)))),
IF(AND($T937&gt;=DATEVALUE("10/1/20"&amp;RIGHT(BY$1,2)),$U937&lt;=DATEVALUE("9/30/20"&amp;RIGHT(BZ$1,2))),NETWORKDAYS($T937,$U937,Holidays!$J$3:$J$937),
IF(AND($T937&lt;DATEVALUE("10/1/20"&amp;RIGHT(BY$1,2)),$U937&lt;=DATEVALUE("9/30/20"&amp;RIGHT(BZ$1,2))),NETWORKDAYS(DATEVALUE("10/1/20"&amp;RIGHT(BY$1,2)),$U937,Holidays!$J$3:$J$937),
IF($T937&lt;DATEVALUE("10/1/20"&amp;RIGHT(BY$1,2)),NETWORKDAYS(DATEVALUE("10/1/20"&amp;RIGHT(BY$1,2)),DATEVALUE("9/30/20"&amp;RIGHT(BZ$1,2)),Holidays!$J$3:$J$937),
IF($T937&gt;=DATEVALUE("10/1/20"&amp;RIGHT(BY$1,2)),NETWORKDAYS($T937,DATEVALUE("9/30/20"&amp;RIGHT(BZ$1,2)),Holidays!$J$3:$J$937),"")))),"")/(NETWORKDAYS($T937,$U937,Holidays!$J$3:$J$937)),0))</f>
        <v/>
      </c>
      <c r="CA937" s="87" t="str">
        <f>IF($Q937="","",IFERROR(IF(OR(AND($T937&gt;=DATEVALUE("10/1/20"&amp;RIGHT(BZ$1,2)),$T937&lt;=DATEVALUE("9/30/20"&amp;RIGHT(CA$1,2))),AND($U937&gt;=DATEVALUE("10/1/20"&amp;RIGHT(BZ$1,2)),$U937&lt;=DATEVALUE("9/30/20"&amp;RIGHT(CA$1,2))),AND($T937&lt;=DATEVALUE("10/1/20"&amp;RIGHT(BZ$1,2)),$U937&gt;=DATEVALUE("9/30/20"&amp;RIGHT(CA$1,2)))),
IF(AND($T937&gt;=DATEVALUE("10/1/20"&amp;RIGHT(BZ$1,2)),$U937&lt;=DATEVALUE("9/30/20"&amp;RIGHT(CA$1,2))),NETWORKDAYS($T937,$U937,Holidays!$J$3:$J$937),
IF(AND($T937&lt;DATEVALUE("10/1/20"&amp;RIGHT(BZ$1,2)),$U937&lt;=DATEVALUE("9/30/20"&amp;RIGHT(CA$1,2))),NETWORKDAYS(DATEVALUE("10/1/20"&amp;RIGHT(BZ$1,2)),$U937,Holidays!$J$3:$J$937),
IF($T937&lt;DATEVALUE("10/1/20"&amp;RIGHT(BZ$1,2)),NETWORKDAYS(DATEVALUE("10/1/20"&amp;RIGHT(BZ$1,2)),DATEVALUE("9/30/20"&amp;RIGHT(CA$1,2)),Holidays!$J$3:$J$937),
IF($T937&gt;=DATEVALUE("10/1/20"&amp;RIGHT(BZ$1,2)),NETWORKDAYS($T937,DATEVALUE("9/30/20"&amp;RIGHT(CA$1,2)),Holidays!$J$3:$J$937),"")))),"")/(NETWORKDAYS($T937,$U937,Holidays!$J$3:$J$937)),0))</f>
        <v/>
      </c>
      <c r="CB937" s="87" t="str">
        <f>IF($Q937="","",IFERROR(IF(OR(AND($T937&gt;=DATEVALUE("10/1/20"&amp;RIGHT(CA$1,2)),$T937&lt;=DATEVALUE("9/30/20"&amp;RIGHT(CB$1,2))),AND($U937&gt;=DATEVALUE("10/1/20"&amp;RIGHT(CA$1,2)),$U937&lt;=DATEVALUE("9/30/20"&amp;RIGHT(CB$1,2))),AND($T937&lt;=DATEVALUE("10/1/20"&amp;RIGHT(CA$1,2)),$U937&gt;=DATEVALUE("9/30/20"&amp;RIGHT(CB$1,2)))),
IF(AND($T937&gt;=DATEVALUE("10/1/20"&amp;RIGHT(CA$1,2)),$U937&lt;=DATEVALUE("9/30/20"&amp;RIGHT(CB$1,2))),NETWORKDAYS($T937,$U937,Holidays!$J$3:$J$937),
IF(AND($T937&lt;DATEVALUE("10/1/20"&amp;RIGHT(CA$1,2)),$U937&lt;=DATEVALUE("9/30/20"&amp;RIGHT(CB$1,2))),NETWORKDAYS(DATEVALUE("10/1/20"&amp;RIGHT(CA$1,2)),$U937,Holidays!$J$3:$J$937),
IF($T937&lt;DATEVALUE("10/1/20"&amp;RIGHT(CA$1,2)),NETWORKDAYS(DATEVALUE("10/1/20"&amp;RIGHT(CA$1,2)),DATEVALUE("9/30/20"&amp;RIGHT(CB$1,2)),Holidays!$J$3:$J$937),
IF($T937&gt;=DATEVALUE("10/1/20"&amp;RIGHT(CA$1,2)),NETWORKDAYS($T937,DATEVALUE("9/30/20"&amp;RIGHT(CB$1,2)),Holidays!$J$3:$J$937),"")))),"")/(NETWORKDAYS($T937,$U937,Holidays!$J$3:$J$937)),0))</f>
        <v/>
      </c>
    </row>
    <row r="938" spans="1:80">
      <c r="A938" s="97"/>
      <c r="B938" s="98" t="str">
        <f ca="1">IF(NOT($A938=""),OFFSET('WBS Reference &amp; User Procedure'!$A$1,MATCH($A938,'WBS Reference &amp; User Procedure'!$A:$A,0)-1,1),"")</f>
        <v/>
      </c>
      <c r="D938" s="97"/>
      <c r="T938" s="104" t="str">
        <f>IF(NOT(Q938=""),IF(NOT($S938=""),$S938,#REF!),"")</f>
        <v/>
      </c>
      <c r="U938" s="104" t="str">
        <f>IF(NOT(Q938=""),WORKDAY(T938,Q938,Holidays!$J$3:$J$937),"")</f>
        <v/>
      </c>
      <c r="V938" s="104"/>
      <c r="W938" s="104"/>
      <c r="X938" s="101" t="str">
        <f t="shared" si="211"/>
        <v/>
      </c>
      <c r="AL938" s="87" t="str">
        <f t="shared" ca="1" si="208"/>
        <v/>
      </c>
      <c r="AN938" s="87" t="str">
        <f t="shared" ca="1" si="212"/>
        <v/>
      </c>
      <c r="AO938" s="87" t="str">
        <f t="shared" ca="1" si="212"/>
        <v/>
      </c>
      <c r="AP938" s="87" t="str">
        <f t="shared" ca="1" si="212"/>
        <v/>
      </c>
      <c r="AQ938" s="87" t="str">
        <f t="shared" ca="1" si="212"/>
        <v/>
      </c>
      <c r="AR938" s="87" t="str">
        <f t="shared" ca="1" si="212"/>
        <v/>
      </c>
      <c r="AS938" s="87" t="str">
        <f t="shared" ca="1" si="212"/>
        <v/>
      </c>
      <c r="AT938" s="87" t="str">
        <f t="shared" ca="1" si="212"/>
        <v/>
      </c>
      <c r="AU938" s="87" t="str">
        <f t="shared" ca="1" si="212"/>
        <v/>
      </c>
      <c r="AV938" s="87" t="str">
        <f t="shared" ca="1" si="212"/>
        <v/>
      </c>
      <c r="AW938" s="87" t="str">
        <f t="shared" ca="1" si="212"/>
        <v/>
      </c>
      <c r="AX938" s="87" t="str">
        <f t="shared" ca="1" si="213"/>
        <v/>
      </c>
      <c r="AY938" s="87" t="str">
        <f t="shared" ca="1" si="213"/>
        <v/>
      </c>
      <c r="AZ938" s="87" t="str">
        <f t="shared" ca="1" si="213"/>
        <v/>
      </c>
      <c r="BA938" s="87" t="str">
        <f t="shared" ca="1" si="213"/>
        <v/>
      </c>
      <c r="BB938" s="87" t="str">
        <f t="shared" ca="1" si="213"/>
        <v/>
      </c>
      <c r="BC938" s="87" t="str">
        <f t="shared" ca="1" si="213"/>
        <v/>
      </c>
      <c r="BD938" s="87" t="str">
        <f t="shared" ca="1" si="213"/>
        <v/>
      </c>
      <c r="BE938" s="87" t="str">
        <f t="shared" ca="1" si="213"/>
        <v/>
      </c>
      <c r="BF938" s="87" t="str">
        <f t="shared" ca="1" si="213"/>
        <v/>
      </c>
      <c r="BG938" s="87" t="str">
        <f t="shared" ca="1" si="213"/>
        <v/>
      </c>
      <c r="BI938" s="87" t="str">
        <f>IF($Q938="","",IFERROR(IF(OR(AND($T938&gt;=DATEVALUE("10/1/20"&amp;RIGHT(BH$1,2)),$T938&lt;=DATEVALUE("9/30/20"&amp;RIGHT(BI$1,2))),AND($U938&gt;=DATEVALUE("10/1/20"&amp;RIGHT(BH$1,2)),$U938&lt;=DATEVALUE("9/30/20"&amp;RIGHT(BI$1,2))),AND($T938&lt;=DATEVALUE("10/1/20"&amp;RIGHT(BH$1,2)),$U938&gt;=DATEVALUE("9/30/20"&amp;RIGHT(BI$1,2)))),
IF(AND($T938&gt;=DATEVALUE("10/1/20"&amp;RIGHT(BH$1,2)),$U938&lt;=DATEVALUE("9/30/20"&amp;RIGHT(BI$1,2))),NETWORKDAYS($T938,$U938,Holidays!$J$3:$J$937),
IF(AND($T938&lt;DATEVALUE("10/1/20"&amp;RIGHT(BH$1,2)),$U938&lt;=DATEVALUE("9/30/20"&amp;RIGHT(BI$1,2))),NETWORKDAYS(DATEVALUE("10/1/20"&amp;RIGHT(BH$1,2)),$U938,Holidays!$J$3:$J$937),
IF($T938&lt;DATEVALUE("10/1/20"&amp;RIGHT(BH$1,2)),NETWORKDAYS(DATEVALUE("10/1/20"&amp;RIGHT(BH$1,2)),DATEVALUE("9/30/20"&amp;RIGHT(BI$1,2)),Holidays!$J$3:$J$937),
IF($T938&gt;=DATEVALUE("10/1/20"&amp;RIGHT(BH$1,2)),NETWORKDAYS($T938,DATEVALUE("9/30/20"&amp;RIGHT(BI$1,2)),Holidays!$J$3:$J$937),"")))),"")/(NETWORKDAYS($T938,$U938,Holidays!$J$3:$J$937)),0))</f>
        <v/>
      </c>
      <c r="BJ938" s="87" t="str">
        <f>IF($Q938="","",IFERROR(IF(OR(AND($T938&gt;=DATEVALUE("10/1/20"&amp;RIGHT(BI$1,2)),$T938&lt;=DATEVALUE("9/30/20"&amp;RIGHT(BJ$1,2))),AND($U938&gt;=DATEVALUE("10/1/20"&amp;RIGHT(BI$1,2)),$U938&lt;=DATEVALUE("9/30/20"&amp;RIGHT(BJ$1,2))),AND($T938&lt;=DATEVALUE("10/1/20"&amp;RIGHT(BI$1,2)),$U938&gt;=DATEVALUE("9/30/20"&amp;RIGHT(BJ$1,2)))),
IF(AND($T938&gt;=DATEVALUE("10/1/20"&amp;RIGHT(BI$1,2)),$U938&lt;=DATEVALUE("9/30/20"&amp;RIGHT(BJ$1,2))),NETWORKDAYS($T938,$U938,Holidays!$J$3:$J$937),
IF(AND($T938&lt;DATEVALUE("10/1/20"&amp;RIGHT(BI$1,2)),$U938&lt;=DATEVALUE("9/30/20"&amp;RIGHT(BJ$1,2))),NETWORKDAYS(DATEVALUE("10/1/20"&amp;RIGHT(BI$1,2)),$U938,Holidays!$J$3:$J$937),
IF($T938&lt;DATEVALUE("10/1/20"&amp;RIGHT(BI$1,2)),NETWORKDAYS(DATEVALUE("10/1/20"&amp;RIGHT(BI$1,2)),DATEVALUE("9/30/20"&amp;RIGHT(BJ$1,2)),Holidays!$J$3:$J$937),
IF($T938&gt;=DATEVALUE("10/1/20"&amp;RIGHT(BI$1,2)),NETWORKDAYS($T938,DATEVALUE("9/30/20"&amp;RIGHT(BJ$1,2)),Holidays!$J$3:$J$937),"")))),"")/(NETWORKDAYS($T938,$U938,Holidays!$J$3:$J$937)),0))</f>
        <v/>
      </c>
      <c r="BK938" s="87" t="str">
        <f>IF($Q938="","",IFERROR(IF(OR(AND($T938&gt;=DATEVALUE("10/1/20"&amp;RIGHT(BJ$1,2)),$T938&lt;=DATEVALUE("9/30/20"&amp;RIGHT(BK$1,2))),AND($U938&gt;=DATEVALUE("10/1/20"&amp;RIGHT(BJ$1,2)),$U938&lt;=DATEVALUE("9/30/20"&amp;RIGHT(BK$1,2))),AND($T938&lt;=DATEVALUE("10/1/20"&amp;RIGHT(BJ$1,2)),$U938&gt;=DATEVALUE("9/30/20"&amp;RIGHT(BK$1,2)))),
IF(AND($T938&gt;=DATEVALUE("10/1/20"&amp;RIGHT(BJ$1,2)),$U938&lt;=DATEVALUE("9/30/20"&amp;RIGHT(BK$1,2))),NETWORKDAYS($T938,$U938,Holidays!$J$3:$J$937),
IF(AND($T938&lt;DATEVALUE("10/1/20"&amp;RIGHT(BJ$1,2)),$U938&lt;=DATEVALUE("9/30/20"&amp;RIGHT(BK$1,2))),NETWORKDAYS(DATEVALUE("10/1/20"&amp;RIGHT(BJ$1,2)),$U938,Holidays!$J$3:$J$937),
IF($T938&lt;DATEVALUE("10/1/20"&amp;RIGHT(BJ$1,2)),NETWORKDAYS(DATEVALUE("10/1/20"&amp;RIGHT(BJ$1,2)),DATEVALUE("9/30/20"&amp;RIGHT(BK$1,2)),Holidays!$J$3:$J$937),
IF($T938&gt;=DATEVALUE("10/1/20"&amp;RIGHT(BJ$1,2)),NETWORKDAYS($T938,DATEVALUE("9/30/20"&amp;RIGHT(BK$1,2)),Holidays!$J$3:$J$937),"")))),"")/(NETWORKDAYS($T938,$U938,Holidays!$J$3:$J$937)),0))</f>
        <v/>
      </c>
      <c r="BL938" s="87" t="str">
        <f>IF($Q938="","",IFERROR(IF(OR(AND($T938&gt;=DATEVALUE("10/1/20"&amp;RIGHT(BK$1,2)),$T938&lt;=DATEVALUE("9/30/20"&amp;RIGHT(BL$1,2))),AND($U938&gt;=DATEVALUE("10/1/20"&amp;RIGHT(BK$1,2)),$U938&lt;=DATEVALUE("9/30/20"&amp;RIGHT(BL$1,2))),AND($T938&lt;=DATEVALUE("10/1/20"&amp;RIGHT(BK$1,2)),$U938&gt;=DATEVALUE("9/30/20"&amp;RIGHT(BL$1,2)))),
IF(AND($T938&gt;=DATEVALUE("10/1/20"&amp;RIGHT(BK$1,2)),$U938&lt;=DATEVALUE("9/30/20"&amp;RIGHT(BL$1,2))),NETWORKDAYS($T938,$U938,Holidays!$J$3:$J$937),
IF(AND($T938&lt;DATEVALUE("10/1/20"&amp;RIGHT(BK$1,2)),$U938&lt;=DATEVALUE("9/30/20"&amp;RIGHT(BL$1,2))),NETWORKDAYS(DATEVALUE("10/1/20"&amp;RIGHT(BK$1,2)),$U938,Holidays!$J$3:$J$937),
IF($T938&lt;DATEVALUE("10/1/20"&amp;RIGHT(BK$1,2)),NETWORKDAYS(DATEVALUE("10/1/20"&amp;RIGHT(BK$1,2)),DATEVALUE("9/30/20"&amp;RIGHT(BL$1,2)),Holidays!$J$3:$J$937),
IF($T938&gt;=DATEVALUE("10/1/20"&amp;RIGHT(BK$1,2)),NETWORKDAYS($T938,DATEVALUE("9/30/20"&amp;RIGHT(BL$1,2)),Holidays!$J$3:$J$937),"")))),"")/(NETWORKDAYS($T938,$U938,Holidays!$J$3:$J$937)),0))</f>
        <v/>
      </c>
      <c r="BM938" s="87" t="str">
        <f>IF($Q938="","",IFERROR(IF(OR(AND($T938&gt;=DATEVALUE("10/1/20"&amp;RIGHT(BL$1,2)),$T938&lt;=DATEVALUE("9/30/20"&amp;RIGHT(BM$1,2))),AND($U938&gt;=DATEVALUE("10/1/20"&amp;RIGHT(BL$1,2)),$U938&lt;=DATEVALUE("9/30/20"&amp;RIGHT(BM$1,2))),AND($T938&lt;=DATEVALUE("10/1/20"&amp;RIGHT(BL$1,2)),$U938&gt;=DATEVALUE("9/30/20"&amp;RIGHT(BM$1,2)))),
IF(AND($T938&gt;=DATEVALUE("10/1/20"&amp;RIGHT(BL$1,2)),$U938&lt;=DATEVALUE("9/30/20"&amp;RIGHT(BM$1,2))),NETWORKDAYS($T938,$U938,Holidays!$J$3:$J$937),
IF(AND($T938&lt;DATEVALUE("10/1/20"&amp;RIGHT(BL$1,2)),$U938&lt;=DATEVALUE("9/30/20"&amp;RIGHT(BM$1,2))),NETWORKDAYS(DATEVALUE("10/1/20"&amp;RIGHT(BL$1,2)),$U938,Holidays!$J$3:$J$937),
IF($T938&lt;DATEVALUE("10/1/20"&amp;RIGHT(BL$1,2)),NETWORKDAYS(DATEVALUE("10/1/20"&amp;RIGHT(BL$1,2)),DATEVALUE("9/30/20"&amp;RIGHT(BM$1,2)),Holidays!$J$3:$J$937),
IF($T938&gt;=DATEVALUE("10/1/20"&amp;RIGHT(BL$1,2)),NETWORKDAYS($T938,DATEVALUE("9/30/20"&amp;RIGHT(BM$1,2)),Holidays!$J$3:$J$937),"")))),"")/(NETWORKDAYS($T938,$U938,Holidays!$J$3:$J$937)),0))</f>
        <v/>
      </c>
      <c r="BN938" s="87" t="str">
        <f>IF($Q938="","",IFERROR(IF(OR(AND($T938&gt;=DATEVALUE("10/1/20"&amp;RIGHT(BM$1,2)),$T938&lt;=DATEVALUE("9/30/20"&amp;RIGHT(BN$1,2))),AND($U938&gt;=DATEVALUE("10/1/20"&amp;RIGHT(BM$1,2)),$U938&lt;=DATEVALUE("9/30/20"&amp;RIGHT(BN$1,2))),AND($T938&lt;=DATEVALUE("10/1/20"&amp;RIGHT(BM$1,2)),$U938&gt;=DATEVALUE("9/30/20"&amp;RIGHT(BN$1,2)))),
IF(AND($T938&gt;=DATEVALUE("10/1/20"&amp;RIGHT(BM$1,2)),$U938&lt;=DATEVALUE("9/30/20"&amp;RIGHT(BN$1,2))),NETWORKDAYS($T938,$U938,Holidays!$J$3:$J$937),
IF(AND($T938&lt;DATEVALUE("10/1/20"&amp;RIGHT(BM$1,2)),$U938&lt;=DATEVALUE("9/30/20"&amp;RIGHT(BN$1,2))),NETWORKDAYS(DATEVALUE("10/1/20"&amp;RIGHT(BM$1,2)),$U938,Holidays!$J$3:$J$937),
IF($T938&lt;DATEVALUE("10/1/20"&amp;RIGHT(BM$1,2)),NETWORKDAYS(DATEVALUE("10/1/20"&amp;RIGHT(BM$1,2)),DATEVALUE("9/30/20"&amp;RIGHT(BN$1,2)),Holidays!$J$3:$J$937),
IF($T938&gt;=DATEVALUE("10/1/20"&amp;RIGHT(BM$1,2)),NETWORKDAYS($T938,DATEVALUE("9/30/20"&amp;RIGHT(BN$1,2)),Holidays!$J$3:$J$937),"")))),"")/(NETWORKDAYS($T938,$U938,Holidays!$J$3:$J$937)),0))</f>
        <v/>
      </c>
      <c r="BO938" s="87" t="str">
        <f>IF($Q938="","",IFERROR(IF(OR(AND($T938&gt;=DATEVALUE("10/1/20"&amp;RIGHT(BN$1,2)),$T938&lt;=DATEVALUE("9/30/20"&amp;RIGHT(BO$1,2))),AND($U938&gt;=DATEVALUE("10/1/20"&amp;RIGHT(BN$1,2)),$U938&lt;=DATEVALUE("9/30/20"&amp;RIGHT(BO$1,2))),AND($T938&lt;=DATEVALUE("10/1/20"&amp;RIGHT(BN$1,2)),$U938&gt;=DATEVALUE("9/30/20"&amp;RIGHT(BO$1,2)))),
IF(AND($T938&gt;=DATEVALUE("10/1/20"&amp;RIGHT(BN$1,2)),$U938&lt;=DATEVALUE("9/30/20"&amp;RIGHT(BO$1,2))),NETWORKDAYS($T938,$U938,Holidays!$J$3:$J$937),
IF(AND($T938&lt;DATEVALUE("10/1/20"&amp;RIGHT(BN$1,2)),$U938&lt;=DATEVALUE("9/30/20"&amp;RIGHT(BO$1,2))),NETWORKDAYS(DATEVALUE("10/1/20"&amp;RIGHT(BN$1,2)),$U938,Holidays!$J$3:$J$937),
IF($T938&lt;DATEVALUE("10/1/20"&amp;RIGHT(BN$1,2)),NETWORKDAYS(DATEVALUE("10/1/20"&amp;RIGHT(BN$1,2)),DATEVALUE("9/30/20"&amp;RIGHT(BO$1,2)),Holidays!$J$3:$J$937),
IF($T938&gt;=DATEVALUE("10/1/20"&amp;RIGHT(BN$1,2)),NETWORKDAYS($T938,DATEVALUE("9/30/20"&amp;RIGHT(BO$1,2)),Holidays!$J$3:$J$937),"")))),"")/(NETWORKDAYS($T938,$U938,Holidays!$J$3:$J$937)),0))</f>
        <v/>
      </c>
      <c r="BP938" s="87" t="str">
        <f>IF($Q938="","",IFERROR(IF(OR(AND($T938&gt;=DATEVALUE("10/1/20"&amp;RIGHT(BO$1,2)),$T938&lt;=DATEVALUE("9/30/20"&amp;RIGHT(BP$1,2))),AND($U938&gt;=DATEVALUE("10/1/20"&amp;RIGHT(BO$1,2)),$U938&lt;=DATEVALUE("9/30/20"&amp;RIGHT(BP$1,2))),AND($T938&lt;=DATEVALUE("10/1/20"&amp;RIGHT(BO$1,2)),$U938&gt;=DATEVALUE("9/30/20"&amp;RIGHT(BP$1,2)))),
IF(AND($T938&gt;=DATEVALUE("10/1/20"&amp;RIGHT(BO$1,2)),$U938&lt;=DATEVALUE("9/30/20"&amp;RIGHT(BP$1,2))),NETWORKDAYS($T938,$U938,Holidays!$J$3:$J$937),
IF(AND($T938&lt;DATEVALUE("10/1/20"&amp;RIGHT(BO$1,2)),$U938&lt;=DATEVALUE("9/30/20"&amp;RIGHT(BP$1,2))),NETWORKDAYS(DATEVALUE("10/1/20"&amp;RIGHT(BO$1,2)),$U938,Holidays!$J$3:$J$937),
IF($T938&lt;DATEVALUE("10/1/20"&amp;RIGHT(BO$1,2)),NETWORKDAYS(DATEVALUE("10/1/20"&amp;RIGHT(BO$1,2)),DATEVALUE("9/30/20"&amp;RIGHT(BP$1,2)),Holidays!$J$3:$J$937),
IF($T938&gt;=DATEVALUE("10/1/20"&amp;RIGHT(BO$1,2)),NETWORKDAYS($T938,DATEVALUE("9/30/20"&amp;RIGHT(BP$1,2)),Holidays!$J$3:$J$937),"")))),"")/(NETWORKDAYS($T938,$U938,Holidays!$J$3:$J$937)),0))</f>
        <v/>
      </c>
      <c r="BQ938" s="87" t="str">
        <f>IF($Q938="","",IFERROR(IF(OR(AND($T938&gt;=DATEVALUE("10/1/20"&amp;RIGHT(BP$1,2)),$T938&lt;=DATEVALUE("9/30/20"&amp;RIGHT(BQ$1,2))),AND($U938&gt;=DATEVALUE("10/1/20"&amp;RIGHT(BP$1,2)),$U938&lt;=DATEVALUE("9/30/20"&amp;RIGHT(BQ$1,2))),AND($T938&lt;=DATEVALUE("10/1/20"&amp;RIGHT(BP$1,2)),$U938&gt;=DATEVALUE("9/30/20"&amp;RIGHT(BQ$1,2)))),
IF(AND($T938&gt;=DATEVALUE("10/1/20"&amp;RIGHT(BP$1,2)),$U938&lt;=DATEVALUE("9/30/20"&amp;RIGHT(BQ$1,2))),NETWORKDAYS($T938,$U938,Holidays!$J$3:$J$937),
IF(AND($T938&lt;DATEVALUE("10/1/20"&amp;RIGHT(BP$1,2)),$U938&lt;=DATEVALUE("9/30/20"&amp;RIGHT(BQ$1,2))),NETWORKDAYS(DATEVALUE("10/1/20"&amp;RIGHT(BP$1,2)),$U938,Holidays!$J$3:$J$937),
IF($T938&lt;DATEVALUE("10/1/20"&amp;RIGHT(BP$1,2)),NETWORKDAYS(DATEVALUE("10/1/20"&amp;RIGHT(BP$1,2)),DATEVALUE("9/30/20"&amp;RIGHT(BQ$1,2)),Holidays!$J$3:$J$937),
IF($T938&gt;=DATEVALUE("10/1/20"&amp;RIGHT(BP$1,2)),NETWORKDAYS($T938,DATEVALUE("9/30/20"&amp;RIGHT(BQ$1,2)),Holidays!$J$3:$J$937),"")))),"")/(NETWORKDAYS($T938,$U938,Holidays!$J$3:$J$937)),0))</f>
        <v/>
      </c>
      <c r="BR938" s="87" t="str">
        <f>IF($Q938="","",IFERROR(IF(OR(AND($T938&gt;=DATEVALUE("10/1/20"&amp;RIGHT(BQ$1,2)),$T938&lt;=DATEVALUE("9/30/20"&amp;RIGHT(BR$1,2))),AND($U938&gt;=DATEVALUE("10/1/20"&amp;RIGHT(BQ$1,2)),$U938&lt;=DATEVALUE("9/30/20"&amp;RIGHT(BR$1,2))),AND($T938&lt;=DATEVALUE("10/1/20"&amp;RIGHT(BQ$1,2)),$U938&gt;=DATEVALUE("9/30/20"&amp;RIGHT(BR$1,2)))),
IF(AND($T938&gt;=DATEVALUE("10/1/20"&amp;RIGHT(BQ$1,2)),$U938&lt;=DATEVALUE("9/30/20"&amp;RIGHT(BR$1,2))),NETWORKDAYS($T938,$U938,Holidays!$J$3:$J$937),
IF(AND($T938&lt;DATEVALUE("10/1/20"&amp;RIGHT(BQ$1,2)),$U938&lt;=DATEVALUE("9/30/20"&amp;RIGHT(BR$1,2))),NETWORKDAYS(DATEVALUE("10/1/20"&amp;RIGHT(BQ$1,2)),$U938,Holidays!$J$3:$J$937),
IF($T938&lt;DATEVALUE("10/1/20"&amp;RIGHT(BQ$1,2)),NETWORKDAYS(DATEVALUE("10/1/20"&amp;RIGHT(BQ$1,2)),DATEVALUE("9/30/20"&amp;RIGHT(BR$1,2)),Holidays!$J$3:$J$937),
IF($T938&gt;=DATEVALUE("10/1/20"&amp;RIGHT(BQ$1,2)),NETWORKDAYS($T938,DATEVALUE("9/30/20"&amp;RIGHT(BR$1,2)),Holidays!$J$3:$J$937),"")))),"")/(NETWORKDAYS($T938,$U938,Holidays!$J$3:$J$937)),0))</f>
        <v/>
      </c>
      <c r="BS938" s="87" t="str">
        <f>IF($Q938="","",IFERROR(IF(OR(AND($T938&gt;=DATEVALUE("10/1/20"&amp;RIGHT(BR$1,2)),$T938&lt;=DATEVALUE("9/30/20"&amp;RIGHT(BS$1,2))),AND($U938&gt;=DATEVALUE("10/1/20"&amp;RIGHT(BR$1,2)),$U938&lt;=DATEVALUE("9/30/20"&amp;RIGHT(BS$1,2))),AND($T938&lt;=DATEVALUE("10/1/20"&amp;RIGHT(BR$1,2)),$U938&gt;=DATEVALUE("9/30/20"&amp;RIGHT(BS$1,2)))),
IF(AND($T938&gt;=DATEVALUE("10/1/20"&amp;RIGHT(BR$1,2)),$U938&lt;=DATEVALUE("9/30/20"&amp;RIGHT(BS$1,2))),NETWORKDAYS($T938,$U938,Holidays!$J$3:$J$937),
IF(AND($T938&lt;DATEVALUE("10/1/20"&amp;RIGHT(BR$1,2)),$U938&lt;=DATEVALUE("9/30/20"&amp;RIGHT(BS$1,2))),NETWORKDAYS(DATEVALUE("10/1/20"&amp;RIGHT(BR$1,2)),$U938,Holidays!$J$3:$J$937),
IF($T938&lt;DATEVALUE("10/1/20"&amp;RIGHT(BR$1,2)),NETWORKDAYS(DATEVALUE("10/1/20"&amp;RIGHT(BR$1,2)),DATEVALUE("9/30/20"&amp;RIGHT(BS$1,2)),Holidays!$J$3:$J$937),
IF($T938&gt;=DATEVALUE("10/1/20"&amp;RIGHT(BR$1,2)),NETWORKDAYS($T938,DATEVALUE("9/30/20"&amp;RIGHT(BS$1,2)),Holidays!$J$3:$J$937),"")))),"")/(NETWORKDAYS($T938,$U938,Holidays!$J$3:$J$937)),0))</f>
        <v/>
      </c>
      <c r="BT938" s="87" t="str">
        <f>IF($Q938="","",IFERROR(IF(OR(AND($T938&gt;=DATEVALUE("10/1/20"&amp;RIGHT(BS$1,2)),$T938&lt;=DATEVALUE("9/30/20"&amp;RIGHT(BT$1,2))),AND($U938&gt;=DATEVALUE("10/1/20"&amp;RIGHT(BS$1,2)),$U938&lt;=DATEVALUE("9/30/20"&amp;RIGHT(BT$1,2))),AND($T938&lt;=DATEVALUE("10/1/20"&amp;RIGHT(BS$1,2)),$U938&gt;=DATEVALUE("9/30/20"&amp;RIGHT(BT$1,2)))),
IF(AND($T938&gt;=DATEVALUE("10/1/20"&amp;RIGHT(BS$1,2)),$U938&lt;=DATEVALUE("9/30/20"&amp;RIGHT(BT$1,2))),NETWORKDAYS($T938,$U938,Holidays!$J$3:$J$937),
IF(AND($T938&lt;DATEVALUE("10/1/20"&amp;RIGHT(BS$1,2)),$U938&lt;=DATEVALUE("9/30/20"&amp;RIGHT(BT$1,2))),NETWORKDAYS(DATEVALUE("10/1/20"&amp;RIGHT(BS$1,2)),$U938,Holidays!$J$3:$J$937),
IF($T938&lt;DATEVALUE("10/1/20"&amp;RIGHT(BS$1,2)),NETWORKDAYS(DATEVALUE("10/1/20"&amp;RIGHT(BS$1,2)),DATEVALUE("9/30/20"&amp;RIGHT(BT$1,2)),Holidays!$J$3:$J$937),
IF($T938&gt;=DATEVALUE("10/1/20"&amp;RIGHT(BS$1,2)),NETWORKDAYS($T938,DATEVALUE("9/30/20"&amp;RIGHT(BT$1,2)),Holidays!$J$3:$J$937),"")))),"")/(NETWORKDAYS($T938,$U938,Holidays!$J$3:$J$937)),0))</f>
        <v/>
      </c>
      <c r="BU938" s="87" t="str">
        <f>IF($Q938="","",IFERROR(IF(OR(AND($T938&gt;=DATEVALUE("10/1/20"&amp;RIGHT(BT$1,2)),$T938&lt;=DATEVALUE("9/30/20"&amp;RIGHT(BU$1,2))),AND($U938&gt;=DATEVALUE("10/1/20"&amp;RIGHT(BT$1,2)),$U938&lt;=DATEVALUE("9/30/20"&amp;RIGHT(BU$1,2))),AND($T938&lt;=DATEVALUE("10/1/20"&amp;RIGHT(BT$1,2)),$U938&gt;=DATEVALUE("9/30/20"&amp;RIGHT(BU$1,2)))),
IF(AND($T938&gt;=DATEVALUE("10/1/20"&amp;RIGHT(BT$1,2)),$U938&lt;=DATEVALUE("9/30/20"&amp;RIGHT(BU$1,2))),NETWORKDAYS($T938,$U938,Holidays!$J$3:$J$937),
IF(AND($T938&lt;DATEVALUE("10/1/20"&amp;RIGHT(BT$1,2)),$U938&lt;=DATEVALUE("9/30/20"&amp;RIGHT(BU$1,2))),NETWORKDAYS(DATEVALUE("10/1/20"&amp;RIGHT(BT$1,2)),$U938,Holidays!$J$3:$J$937),
IF($T938&lt;DATEVALUE("10/1/20"&amp;RIGHT(BT$1,2)),NETWORKDAYS(DATEVALUE("10/1/20"&amp;RIGHT(BT$1,2)),DATEVALUE("9/30/20"&amp;RIGHT(BU$1,2)),Holidays!$J$3:$J$937),
IF($T938&gt;=DATEVALUE("10/1/20"&amp;RIGHT(BT$1,2)),NETWORKDAYS($T938,DATEVALUE("9/30/20"&amp;RIGHT(BU$1,2)),Holidays!$J$3:$J$937),"")))),"")/(NETWORKDAYS($T938,$U938,Holidays!$J$3:$J$937)),0))</f>
        <v/>
      </c>
      <c r="BV938" s="87" t="str">
        <f>IF($Q938="","",IFERROR(IF(OR(AND($T938&gt;=DATEVALUE("10/1/20"&amp;RIGHT(BU$1,2)),$T938&lt;=DATEVALUE("9/30/20"&amp;RIGHT(BV$1,2))),AND($U938&gt;=DATEVALUE("10/1/20"&amp;RIGHT(BU$1,2)),$U938&lt;=DATEVALUE("9/30/20"&amp;RIGHT(BV$1,2))),AND($T938&lt;=DATEVALUE("10/1/20"&amp;RIGHT(BU$1,2)),$U938&gt;=DATEVALUE("9/30/20"&amp;RIGHT(BV$1,2)))),
IF(AND($T938&gt;=DATEVALUE("10/1/20"&amp;RIGHT(BU$1,2)),$U938&lt;=DATEVALUE("9/30/20"&amp;RIGHT(BV$1,2))),NETWORKDAYS($T938,$U938,Holidays!$J$3:$J$937),
IF(AND($T938&lt;DATEVALUE("10/1/20"&amp;RIGHT(BU$1,2)),$U938&lt;=DATEVALUE("9/30/20"&amp;RIGHT(BV$1,2))),NETWORKDAYS(DATEVALUE("10/1/20"&amp;RIGHT(BU$1,2)),$U938,Holidays!$J$3:$J$937),
IF($T938&lt;DATEVALUE("10/1/20"&amp;RIGHT(BU$1,2)),NETWORKDAYS(DATEVALUE("10/1/20"&amp;RIGHT(BU$1,2)),DATEVALUE("9/30/20"&amp;RIGHT(BV$1,2)),Holidays!$J$3:$J$937),
IF($T938&gt;=DATEVALUE("10/1/20"&amp;RIGHT(BU$1,2)),NETWORKDAYS($T938,DATEVALUE("9/30/20"&amp;RIGHT(BV$1,2)),Holidays!$J$3:$J$937),"")))),"")/(NETWORKDAYS($T938,$U938,Holidays!$J$3:$J$937)),0))</f>
        <v/>
      </c>
      <c r="BW938" s="87" t="str">
        <f>IF($Q938="","",IFERROR(IF(OR(AND($T938&gt;=DATEVALUE("10/1/20"&amp;RIGHT(BV$1,2)),$T938&lt;=DATEVALUE("9/30/20"&amp;RIGHT(BW$1,2))),AND($U938&gt;=DATEVALUE("10/1/20"&amp;RIGHT(BV$1,2)),$U938&lt;=DATEVALUE("9/30/20"&amp;RIGHT(BW$1,2))),AND($T938&lt;=DATEVALUE("10/1/20"&amp;RIGHT(BV$1,2)),$U938&gt;=DATEVALUE("9/30/20"&amp;RIGHT(BW$1,2)))),
IF(AND($T938&gt;=DATEVALUE("10/1/20"&amp;RIGHT(BV$1,2)),$U938&lt;=DATEVALUE("9/30/20"&amp;RIGHT(BW$1,2))),NETWORKDAYS($T938,$U938,Holidays!$J$3:$J$937),
IF(AND($T938&lt;DATEVALUE("10/1/20"&amp;RIGHT(BV$1,2)),$U938&lt;=DATEVALUE("9/30/20"&amp;RIGHT(BW$1,2))),NETWORKDAYS(DATEVALUE("10/1/20"&amp;RIGHT(BV$1,2)),$U938,Holidays!$J$3:$J$937),
IF($T938&lt;DATEVALUE("10/1/20"&amp;RIGHT(BV$1,2)),NETWORKDAYS(DATEVALUE("10/1/20"&amp;RIGHT(BV$1,2)),DATEVALUE("9/30/20"&amp;RIGHT(BW$1,2)),Holidays!$J$3:$J$937),
IF($T938&gt;=DATEVALUE("10/1/20"&amp;RIGHT(BV$1,2)),NETWORKDAYS($T938,DATEVALUE("9/30/20"&amp;RIGHT(BW$1,2)),Holidays!$J$3:$J$937),"")))),"")/(NETWORKDAYS($T938,$U938,Holidays!$J$3:$J$937)),0))</f>
        <v/>
      </c>
      <c r="BX938" s="87" t="str">
        <f>IF($Q938="","",IFERROR(IF(OR(AND($T938&gt;=DATEVALUE("10/1/20"&amp;RIGHT(BW$1,2)),$T938&lt;=DATEVALUE("9/30/20"&amp;RIGHT(BX$1,2))),AND($U938&gt;=DATEVALUE("10/1/20"&amp;RIGHT(BW$1,2)),$U938&lt;=DATEVALUE("9/30/20"&amp;RIGHT(BX$1,2))),AND($T938&lt;=DATEVALUE("10/1/20"&amp;RIGHT(BW$1,2)),$U938&gt;=DATEVALUE("9/30/20"&amp;RIGHT(BX$1,2)))),
IF(AND($T938&gt;=DATEVALUE("10/1/20"&amp;RIGHT(BW$1,2)),$U938&lt;=DATEVALUE("9/30/20"&amp;RIGHT(BX$1,2))),NETWORKDAYS($T938,$U938,Holidays!$J$3:$J$937),
IF(AND($T938&lt;DATEVALUE("10/1/20"&amp;RIGHT(BW$1,2)),$U938&lt;=DATEVALUE("9/30/20"&amp;RIGHT(BX$1,2))),NETWORKDAYS(DATEVALUE("10/1/20"&amp;RIGHT(BW$1,2)),$U938,Holidays!$J$3:$J$937),
IF($T938&lt;DATEVALUE("10/1/20"&amp;RIGHT(BW$1,2)),NETWORKDAYS(DATEVALUE("10/1/20"&amp;RIGHT(BW$1,2)),DATEVALUE("9/30/20"&amp;RIGHT(BX$1,2)),Holidays!$J$3:$J$937),
IF($T938&gt;=DATEVALUE("10/1/20"&amp;RIGHT(BW$1,2)),NETWORKDAYS($T938,DATEVALUE("9/30/20"&amp;RIGHT(BX$1,2)),Holidays!$J$3:$J$937),"")))),"")/(NETWORKDAYS($T938,$U938,Holidays!$J$3:$J$937)),0))</f>
        <v/>
      </c>
      <c r="BY938" s="87" t="str">
        <f>IF($Q938="","",IFERROR(IF(OR(AND($T938&gt;=DATEVALUE("10/1/20"&amp;RIGHT(BX$1,2)),$T938&lt;=DATEVALUE("9/30/20"&amp;RIGHT(BY$1,2))),AND($U938&gt;=DATEVALUE("10/1/20"&amp;RIGHT(BX$1,2)),$U938&lt;=DATEVALUE("9/30/20"&amp;RIGHT(BY$1,2))),AND($T938&lt;=DATEVALUE("10/1/20"&amp;RIGHT(BX$1,2)),$U938&gt;=DATEVALUE("9/30/20"&amp;RIGHT(BY$1,2)))),
IF(AND($T938&gt;=DATEVALUE("10/1/20"&amp;RIGHT(BX$1,2)),$U938&lt;=DATEVALUE("9/30/20"&amp;RIGHT(BY$1,2))),NETWORKDAYS($T938,$U938,Holidays!$J$3:$J$937),
IF(AND($T938&lt;DATEVALUE("10/1/20"&amp;RIGHT(BX$1,2)),$U938&lt;=DATEVALUE("9/30/20"&amp;RIGHT(BY$1,2))),NETWORKDAYS(DATEVALUE("10/1/20"&amp;RIGHT(BX$1,2)),$U938,Holidays!$J$3:$J$937),
IF($T938&lt;DATEVALUE("10/1/20"&amp;RIGHT(BX$1,2)),NETWORKDAYS(DATEVALUE("10/1/20"&amp;RIGHT(BX$1,2)),DATEVALUE("9/30/20"&amp;RIGHT(BY$1,2)),Holidays!$J$3:$J$937),
IF($T938&gt;=DATEVALUE("10/1/20"&amp;RIGHT(BX$1,2)),NETWORKDAYS($T938,DATEVALUE("9/30/20"&amp;RIGHT(BY$1,2)),Holidays!$J$3:$J$937),"")))),"")/(NETWORKDAYS($T938,$U938,Holidays!$J$3:$J$937)),0))</f>
        <v/>
      </c>
      <c r="BZ938" s="87" t="str">
        <f>IF($Q938="","",IFERROR(IF(OR(AND($T938&gt;=DATEVALUE("10/1/20"&amp;RIGHT(BY$1,2)),$T938&lt;=DATEVALUE("9/30/20"&amp;RIGHT(BZ$1,2))),AND($U938&gt;=DATEVALUE("10/1/20"&amp;RIGHT(BY$1,2)),$U938&lt;=DATEVALUE("9/30/20"&amp;RIGHT(BZ$1,2))),AND($T938&lt;=DATEVALUE("10/1/20"&amp;RIGHT(BY$1,2)),$U938&gt;=DATEVALUE("9/30/20"&amp;RIGHT(BZ$1,2)))),
IF(AND($T938&gt;=DATEVALUE("10/1/20"&amp;RIGHT(BY$1,2)),$U938&lt;=DATEVALUE("9/30/20"&amp;RIGHT(BZ$1,2))),NETWORKDAYS($T938,$U938,Holidays!$J$3:$J$937),
IF(AND($T938&lt;DATEVALUE("10/1/20"&amp;RIGHT(BY$1,2)),$U938&lt;=DATEVALUE("9/30/20"&amp;RIGHT(BZ$1,2))),NETWORKDAYS(DATEVALUE("10/1/20"&amp;RIGHT(BY$1,2)),$U938,Holidays!$J$3:$J$937),
IF($T938&lt;DATEVALUE("10/1/20"&amp;RIGHT(BY$1,2)),NETWORKDAYS(DATEVALUE("10/1/20"&amp;RIGHT(BY$1,2)),DATEVALUE("9/30/20"&amp;RIGHT(BZ$1,2)),Holidays!$J$3:$J$937),
IF($T938&gt;=DATEVALUE("10/1/20"&amp;RIGHT(BY$1,2)),NETWORKDAYS($T938,DATEVALUE("9/30/20"&amp;RIGHT(BZ$1,2)),Holidays!$J$3:$J$937),"")))),"")/(NETWORKDAYS($T938,$U938,Holidays!$J$3:$J$937)),0))</f>
        <v/>
      </c>
      <c r="CA938" s="87" t="str">
        <f>IF($Q938="","",IFERROR(IF(OR(AND($T938&gt;=DATEVALUE("10/1/20"&amp;RIGHT(BZ$1,2)),$T938&lt;=DATEVALUE("9/30/20"&amp;RIGHT(CA$1,2))),AND($U938&gt;=DATEVALUE("10/1/20"&amp;RIGHT(BZ$1,2)),$U938&lt;=DATEVALUE("9/30/20"&amp;RIGHT(CA$1,2))),AND($T938&lt;=DATEVALUE("10/1/20"&amp;RIGHT(BZ$1,2)),$U938&gt;=DATEVALUE("9/30/20"&amp;RIGHT(CA$1,2)))),
IF(AND($T938&gt;=DATEVALUE("10/1/20"&amp;RIGHT(BZ$1,2)),$U938&lt;=DATEVALUE("9/30/20"&amp;RIGHT(CA$1,2))),NETWORKDAYS($T938,$U938,Holidays!$J$3:$J$937),
IF(AND($T938&lt;DATEVALUE("10/1/20"&amp;RIGHT(BZ$1,2)),$U938&lt;=DATEVALUE("9/30/20"&amp;RIGHT(CA$1,2))),NETWORKDAYS(DATEVALUE("10/1/20"&amp;RIGHT(BZ$1,2)),$U938,Holidays!$J$3:$J$937),
IF($T938&lt;DATEVALUE("10/1/20"&amp;RIGHT(BZ$1,2)),NETWORKDAYS(DATEVALUE("10/1/20"&amp;RIGHT(BZ$1,2)),DATEVALUE("9/30/20"&amp;RIGHT(CA$1,2)),Holidays!$J$3:$J$937),
IF($T938&gt;=DATEVALUE("10/1/20"&amp;RIGHT(BZ$1,2)),NETWORKDAYS($T938,DATEVALUE("9/30/20"&amp;RIGHT(CA$1,2)),Holidays!$J$3:$J$937),"")))),"")/(NETWORKDAYS($T938,$U938,Holidays!$J$3:$J$937)),0))</f>
        <v/>
      </c>
      <c r="CB938" s="87" t="str">
        <f>IF($Q938="","",IFERROR(IF(OR(AND($T938&gt;=DATEVALUE("10/1/20"&amp;RIGHT(CA$1,2)),$T938&lt;=DATEVALUE("9/30/20"&amp;RIGHT(CB$1,2))),AND($U938&gt;=DATEVALUE("10/1/20"&amp;RIGHT(CA$1,2)),$U938&lt;=DATEVALUE("9/30/20"&amp;RIGHT(CB$1,2))),AND($T938&lt;=DATEVALUE("10/1/20"&amp;RIGHT(CA$1,2)),$U938&gt;=DATEVALUE("9/30/20"&amp;RIGHT(CB$1,2)))),
IF(AND($T938&gt;=DATEVALUE("10/1/20"&amp;RIGHT(CA$1,2)),$U938&lt;=DATEVALUE("9/30/20"&amp;RIGHT(CB$1,2))),NETWORKDAYS($T938,$U938,Holidays!$J$3:$J$937),
IF(AND($T938&lt;DATEVALUE("10/1/20"&amp;RIGHT(CA$1,2)),$U938&lt;=DATEVALUE("9/30/20"&amp;RIGHT(CB$1,2))),NETWORKDAYS(DATEVALUE("10/1/20"&amp;RIGHT(CA$1,2)),$U938,Holidays!$J$3:$J$937),
IF($T938&lt;DATEVALUE("10/1/20"&amp;RIGHT(CA$1,2)),NETWORKDAYS(DATEVALUE("10/1/20"&amp;RIGHT(CA$1,2)),DATEVALUE("9/30/20"&amp;RIGHT(CB$1,2)),Holidays!$J$3:$J$937),
IF($T938&gt;=DATEVALUE("10/1/20"&amp;RIGHT(CA$1,2)),NETWORKDAYS($T938,DATEVALUE("9/30/20"&amp;RIGHT(CB$1,2)),Holidays!$J$3:$J$937),"")))),"")/(NETWORKDAYS($T938,$U938,Holidays!$J$3:$J$937)),0))</f>
        <v/>
      </c>
    </row>
    <row r="939" spans="1:80">
      <c r="A939" s="97"/>
      <c r="B939" s="98" t="str">
        <f ca="1">IF(NOT($A939=""),OFFSET('WBS Reference &amp; User Procedure'!$A$1,MATCH($A939,'WBS Reference &amp; User Procedure'!$A:$A,0)-1,1),"")</f>
        <v/>
      </c>
      <c r="D939" s="97"/>
      <c r="T939" s="104" t="str">
        <f>IF(NOT(Q939=""),IF(NOT($S939=""),$S939,#REF!),"")</f>
        <v/>
      </c>
      <c r="U939" s="104" t="str">
        <f>IF(NOT(Q939=""),WORKDAY(T939,Q939,Holidays!$J$3:$J$937),"")</f>
        <v/>
      </c>
      <c r="V939" s="104"/>
      <c r="W939" s="104"/>
      <c r="X939" s="101" t="str">
        <f t="shared" si="211"/>
        <v/>
      </c>
      <c r="AL939" s="87" t="str">
        <f t="shared" ca="1" si="208"/>
        <v/>
      </c>
      <c r="AN939" s="87" t="str">
        <f t="shared" ca="1" si="212"/>
        <v/>
      </c>
      <c r="AO939" s="87" t="str">
        <f t="shared" ca="1" si="212"/>
        <v/>
      </c>
      <c r="AP939" s="87" t="str">
        <f t="shared" ca="1" si="212"/>
        <v/>
      </c>
      <c r="AQ939" s="87" t="str">
        <f t="shared" ca="1" si="212"/>
        <v/>
      </c>
      <c r="AR939" s="87" t="str">
        <f t="shared" ca="1" si="212"/>
        <v/>
      </c>
      <c r="AS939" s="87" t="str">
        <f t="shared" ca="1" si="212"/>
        <v/>
      </c>
      <c r="AT939" s="87" t="str">
        <f t="shared" ca="1" si="212"/>
        <v/>
      </c>
      <c r="AU939" s="87" t="str">
        <f t="shared" ca="1" si="212"/>
        <v/>
      </c>
      <c r="AV939" s="87" t="str">
        <f t="shared" ca="1" si="212"/>
        <v/>
      </c>
      <c r="AW939" s="87" t="str">
        <f t="shared" ca="1" si="212"/>
        <v/>
      </c>
      <c r="AX939" s="87" t="str">
        <f t="shared" ca="1" si="213"/>
        <v/>
      </c>
      <c r="AY939" s="87" t="str">
        <f t="shared" ca="1" si="213"/>
        <v/>
      </c>
      <c r="AZ939" s="87" t="str">
        <f t="shared" ca="1" si="213"/>
        <v/>
      </c>
      <c r="BA939" s="87" t="str">
        <f t="shared" ca="1" si="213"/>
        <v/>
      </c>
      <c r="BB939" s="87" t="str">
        <f t="shared" ca="1" si="213"/>
        <v/>
      </c>
      <c r="BC939" s="87" t="str">
        <f t="shared" ca="1" si="213"/>
        <v/>
      </c>
      <c r="BD939" s="87" t="str">
        <f t="shared" ca="1" si="213"/>
        <v/>
      </c>
      <c r="BE939" s="87" t="str">
        <f t="shared" ca="1" si="213"/>
        <v/>
      </c>
      <c r="BF939" s="87" t="str">
        <f t="shared" ca="1" si="213"/>
        <v/>
      </c>
      <c r="BG939" s="87" t="str">
        <f t="shared" ca="1" si="213"/>
        <v/>
      </c>
      <c r="BI939" s="87" t="str">
        <f>IF($Q939="","",IFERROR(IF(OR(AND($T939&gt;=DATEVALUE("10/1/20"&amp;RIGHT(BH$1,2)),$T939&lt;=DATEVALUE("9/30/20"&amp;RIGHT(BI$1,2))),AND($U939&gt;=DATEVALUE("10/1/20"&amp;RIGHT(BH$1,2)),$U939&lt;=DATEVALUE("9/30/20"&amp;RIGHT(BI$1,2))),AND($T939&lt;=DATEVALUE("10/1/20"&amp;RIGHT(BH$1,2)),$U939&gt;=DATEVALUE("9/30/20"&amp;RIGHT(BI$1,2)))),
IF(AND($T939&gt;=DATEVALUE("10/1/20"&amp;RIGHT(BH$1,2)),$U939&lt;=DATEVALUE("9/30/20"&amp;RIGHT(BI$1,2))),NETWORKDAYS($T939,$U939,Holidays!$J$3:$J$937),
IF(AND($T939&lt;DATEVALUE("10/1/20"&amp;RIGHT(BH$1,2)),$U939&lt;=DATEVALUE("9/30/20"&amp;RIGHT(BI$1,2))),NETWORKDAYS(DATEVALUE("10/1/20"&amp;RIGHT(BH$1,2)),$U939,Holidays!$J$3:$J$937),
IF($T939&lt;DATEVALUE("10/1/20"&amp;RIGHT(BH$1,2)),NETWORKDAYS(DATEVALUE("10/1/20"&amp;RIGHT(BH$1,2)),DATEVALUE("9/30/20"&amp;RIGHT(BI$1,2)),Holidays!$J$3:$J$937),
IF($T939&gt;=DATEVALUE("10/1/20"&amp;RIGHT(BH$1,2)),NETWORKDAYS($T939,DATEVALUE("9/30/20"&amp;RIGHT(BI$1,2)),Holidays!$J$3:$J$937),"")))),"")/(NETWORKDAYS($T939,$U939,Holidays!$J$3:$J$937)),0))</f>
        <v/>
      </c>
      <c r="BJ939" s="87" t="str">
        <f>IF($Q939="","",IFERROR(IF(OR(AND($T939&gt;=DATEVALUE("10/1/20"&amp;RIGHT(BI$1,2)),$T939&lt;=DATEVALUE("9/30/20"&amp;RIGHT(BJ$1,2))),AND($U939&gt;=DATEVALUE("10/1/20"&amp;RIGHT(BI$1,2)),$U939&lt;=DATEVALUE("9/30/20"&amp;RIGHT(BJ$1,2))),AND($T939&lt;=DATEVALUE("10/1/20"&amp;RIGHT(BI$1,2)),$U939&gt;=DATEVALUE("9/30/20"&amp;RIGHT(BJ$1,2)))),
IF(AND($T939&gt;=DATEVALUE("10/1/20"&amp;RIGHT(BI$1,2)),$U939&lt;=DATEVALUE("9/30/20"&amp;RIGHT(BJ$1,2))),NETWORKDAYS($T939,$U939,Holidays!$J$3:$J$937),
IF(AND($T939&lt;DATEVALUE("10/1/20"&amp;RIGHT(BI$1,2)),$U939&lt;=DATEVALUE("9/30/20"&amp;RIGHT(BJ$1,2))),NETWORKDAYS(DATEVALUE("10/1/20"&amp;RIGHT(BI$1,2)),$U939,Holidays!$J$3:$J$937),
IF($T939&lt;DATEVALUE("10/1/20"&amp;RIGHT(BI$1,2)),NETWORKDAYS(DATEVALUE("10/1/20"&amp;RIGHT(BI$1,2)),DATEVALUE("9/30/20"&amp;RIGHT(BJ$1,2)),Holidays!$J$3:$J$937),
IF($T939&gt;=DATEVALUE("10/1/20"&amp;RIGHT(BI$1,2)),NETWORKDAYS($T939,DATEVALUE("9/30/20"&amp;RIGHT(BJ$1,2)),Holidays!$J$3:$J$937),"")))),"")/(NETWORKDAYS($T939,$U939,Holidays!$J$3:$J$937)),0))</f>
        <v/>
      </c>
      <c r="BK939" s="87" t="str">
        <f>IF($Q939="","",IFERROR(IF(OR(AND($T939&gt;=DATEVALUE("10/1/20"&amp;RIGHT(BJ$1,2)),$T939&lt;=DATEVALUE("9/30/20"&amp;RIGHT(BK$1,2))),AND($U939&gt;=DATEVALUE("10/1/20"&amp;RIGHT(BJ$1,2)),$U939&lt;=DATEVALUE("9/30/20"&amp;RIGHT(BK$1,2))),AND($T939&lt;=DATEVALUE("10/1/20"&amp;RIGHT(BJ$1,2)),$U939&gt;=DATEVALUE("9/30/20"&amp;RIGHT(BK$1,2)))),
IF(AND($T939&gt;=DATEVALUE("10/1/20"&amp;RIGHT(BJ$1,2)),$U939&lt;=DATEVALUE("9/30/20"&amp;RIGHT(BK$1,2))),NETWORKDAYS($T939,$U939,Holidays!$J$3:$J$937),
IF(AND($T939&lt;DATEVALUE("10/1/20"&amp;RIGHT(BJ$1,2)),$U939&lt;=DATEVALUE("9/30/20"&amp;RIGHT(BK$1,2))),NETWORKDAYS(DATEVALUE("10/1/20"&amp;RIGHT(BJ$1,2)),$U939,Holidays!$J$3:$J$937),
IF($T939&lt;DATEVALUE("10/1/20"&amp;RIGHT(BJ$1,2)),NETWORKDAYS(DATEVALUE("10/1/20"&amp;RIGHT(BJ$1,2)),DATEVALUE("9/30/20"&amp;RIGHT(BK$1,2)),Holidays!$J$3:$J$937),
IF($T939&gt;=DATEVALUE("10/1/20"&amp;RIGHT(BJ$1,2)),NETWORKDAYS($T939,DATEVALUE("9/30/20"&amp;RIGHT(BK$1,2)),Holidays!$J$3:$J$937),"")))),"")/(NETWORKDAYS($T939,$U939,Holidays!$J$3:$J$937)),0))</f>
        <v/>
      </c>
      <c r="BL939" s="87" t="str">
        <f>IF($Q939="","",IFERROR(IF(OR(AND($T939&gt;=DATEVALUE("10/1/20"&amp;RIGHT(BK$1,2)),$T939&lt;=DATEVALUE("9/30/20"&amp;RIGHT(BL$1,2))),AND($U939&gt;=DATEVALUE("10/1/20"&amp;RIGHT(BK$1,2)),$U939&lt;=DATEVALUE("9/30/20"&amp;RIGHT(BL$1,2))),AND($T939&lt;=DATEVALUE("10/1/20"&amp;RIGHT(BK$1,2)),$U939&gt;=DATEVALUE("9/30/20"&amp;RIGHT(BL$1,2)))),
IF(AND($T939&gt;=DATEVALUE("10/1/20"&amp;RIGHT(BK$1,2)),$U939&lt;=DATEVALUE("9/30/20"&amp;RIGHT(BL$1,2))),NETWORKDAYS($T939,$U939,Holidays!$J$3:$J$937),
IF(AND($T939&lt;DATEVALUE("10/1/20"&amp;RIGHT(BK$1,2)),$U939&lt;=DATEVALUE("9/30/20"&amp;RIGHT(BL$1,2))),NETWORKDAYS(DATEVALUE("10/1/20"&amp;RIGHT(BK$1,2)),$U939,Holidays!$J$3:$J$937),
IF($T939&lt;DATEVALUE("10/1/20"&amp;RIGHT(BK$1,2)),NETWORKDAYS(DATEVALUE("10/1/20"&amp;RIGHT(BK$1,2)),DATEVALUE("9/30/20"&amp;RIGHT(BL$1,2)),Holidays!$J$3:$J$937),
IF($T939&gt;=DATEVALUE("10/1/20"&amp;RIGHT(BK$1,2)),NETWORKDAYS($T939,DATEVALUE("9/30/20"&amp;RIGHT(BL$1,2)),Holidays!$J$3:$J$937),"")))),"")/(NETWORKDAYS($T939,$U939,Holidays!$J$3:$J$937)),0))</f>
        <v/>
      </c>
      <c r="BM939" s="87" t="str">
        <f>IF($Q939="","",IFERROR(IF(OR(AND($T939&gt;=DATEVALUE("10/1/20"&amp;RIGHT(BL$1,2)),$T939&lt;=DATEVALUE("9/30/20"&amp;RIGHT(BM$1,2))),AND($U939&gt;=DATEVALUE("10/1/20"&amp;RIGHT(BL$1,2)),$U939&lt;=DATEVALUE("9/30/20"&amp;RIGHT(BM$1,2))),AND($T939&lt;=DATEVALUE("10/1/20"&amp;RIGHT(BL$1,2)),$U939&gt;=DATEVALUE("9/30/20"&amp;RIGHT(BM$1,2)))),
IF(AND($T939&gt;=DATEVALUE("10/1/20"&amp;RIGHT(BL$1,2)),$U939&lt;=DATEVALUE("9/30/20"&amp;RIGHT(BM$1,2))),NETWORKDAYS($T939,$U939,Holidays!$J$3:$J$937),
IF(AND($T939&lt;DATEVALUE("10/1/20"&amp;RIGHT(BL$1,2)),$U939&lt;=DATEVALUE("9/30/20"&amp;RIGHT(BM$1,2))),NETWORKDAYS(DATEVALUE("10/1/20"&amp;RIGHT(BL$1,2)),$U939,Holidays!$J$3:$J$937),
IF($T939&lt;DATEVALUE("10/1/20"&amp;RIGHT(BL$1,2)),NETWORKDAYS(DATEVALUE("10/1/20"&amp;RIGHT(BL$1,2)),DATEVALUE("9/30/20"&amp;RIGHT(BM$1,2)),Holidays!$J$3:$J$937),
IF($T939&gt;=DATEVALUE("10/1/20"&amp;RIGHT(BL$1,2)),NETWORKDAYS($T939,DATEVALUE("9/30/20"&amp;RIGHT(BM$1,2)),Holidays!$J$3:$J$937),"")))),"")/(NETWORKDAYS($T939,$U939,Holidays!$J$3:$J$937)),0))</f>
        <v/>
      </c>
      <c r="BN939" s="87" t="str">
        <f>IF($Q939="","",IFERROR(IF(OR(AND($T939&gt;=DATEVALUE("10/1/20"&amp;RIGHT(BM$1,2)),$T939&lt;=DATEVALUE("9/30/20"&amp;RIGHT(BN$1,2))),AND($U939&gt;=DATEVALUE("10/1/20"&amp;RIGHT(BM$1,2)),$U939&lt;=DATEVALUE("9/30/20"&amp;RIGHT(BN$1,2))),AND($T939&lt;=DATEVALUE("10/1/20"&amp;RIGHT(BM$1,2)),$U939&gt;=DATEVALUE("9/30/20"&amp;RIGHT(BN$1,2)))),
IF(AND($T939&gt;=DATEVALUE("10/1/20"&amp;RIGHT(BM$1,2)),$U939&lt;=DATEVALUE("9/30/20"&amp;RIGHT(BN$1,2))),NETWORKDAYS($T939,$U939,Holidays!$J$3:$J$937),
IF(AND($T939&lt;DATEVALUE("10/1/20"&amp;RIGHT(BM$1,2)),$U939&lt;=DATEVALUE("9/30/20"&amp;RIGHT(BN$1,2))),NETWORKDAYS(DATEVALUE("10/1/20"&amp;RIGHT(BM$1,2)),$U939,Holidays!$J$3:$J$937),
IF($T939&lt;DATEVALUE("10/1/20"&amp;RIGHT(BM$1,2)),NETWORKDAYS(DATEVALUE("10/1/20"&amp;RIGHT(BM$1,2)),DATEVALUE("9/30/20"&amp;RIGHT(BN$1,2)),Holidays!$J$3:$J$937),
IF($T939&gt;=DATEVALUE("10/1/20"&amp;RIGHT(BM$1,2)),NETWORKDAYS($T939,DATEVALUE("9/30/20"&amp;RIGHT(BN$1,2)),Holidays!$J$3:$J$937),"")))),"")/(NETWORKDAYS($T939,$U939,Holidays!$J$3:$J$937)),0))</f>
        <v/>
      </c>
      <c r="BO939" s="87" t="str">
        <f>IF($Q939="","",IFERROR(IF(OR(AND($T939&gt;=DATEVALUE("10/1/20"&amp;RIGHT(BN$1,2)),$T939&lt;=DATEVALUE("9/30/20"&amp;RIGHT(BO$1,2))),AND($U939&gt;=DATEVALUE("10/1/20"&amp;RIGHT(BN$1,2)),$U939&lt;=DATEVALUE("9/30/20"&amp;RIGHT(BO$1,2))),AND($T939&lt;=DATEVALUE("10/1/20"&amp;RIGHT(BN$1,2)),$U939&gt;=DATEVALUE("9/30/20"&amp;RIGHT(BO$1,2)))),
IF(AND($T939&gt;=DATEVALUE("10/1/20"&amp;RIGHT(BN$1,2)),$U939&lt;=DATEVALUE("9/30/20"&amp;RIGHT(BO$1,2))),NETWORKDAYS($T939,$U939,Holidays!$J$3:$J$937),
IF(AND($T939&lt;DATEVALUE("10/1/20"&amp;RIGHT(BN$1,2)),$U939&lt;=DATEVALUE("9/30/20"&amp;RIGHT(BO$1,2))),NETWORKDAYS(DATEVALUE("10/1/20"&amp;RIGHT(BN$1,2)),$U939,Holidays!$J$3:$J$937),
IF($T939&lt;DATEVALUE("10/1/20"&amp;RIGHT(BN$1,2)),NETWORKDAYS(DATEVALUE("10/1/20"&amp;RIGHT(BN$1,2)),DATEVALUE("9/30/20"&amp;RIGHT(BO$1,2)),Holidays!$J$3:$J$937),
IF($T939&gt;=DATEVALUE("10/1/20"&amp;RIGHT(BN$1,2)),NETWORKDAYS($T939,DATEVALUE("9/30/20"&amp;RIGHT(BO$1,2)),Holidays!$J$3:$J$937),"")))),"")/(NETWORKDAYS($T939,$U939,Holidays!$J$3:$J$937)),0))</f>
        <v/>
      </c>
      <c r="BP939" s="87" t="str">
        <f>IF($Q939="","",IFERROR(IF(OR(AND($T939&gt;=DATEVALUE("10/1/20"&amp;RIGHT(BO$1,2)),$T939&lt;=DATEVALUE("9/30/20"&amp;RIGHT(BP$1,2))),AND($U939&gt;=DATEVALUE("10/1/20"&amp;RIGHT(BO$1,2)),$U939&lt;=DATEVALUE("9/30/20"&amp;RIGHT(BP$1,2))),AND($T939&lt;=DATEVALUE("10/1/20"&amp;RIGHT(BO$1,2)),$U939&gt;=DATEVALUE("9/30/20"&amp;RIGHT(BP$1,2)))),
IF(AND($T939&gt;=DATEVALUE("10/1/20"&amp;RIGHT(BO$1,2)),$U939&lt;=DATEVALUE("9/30/20"&amp;RIGHT(BP$1,2))),NETWORKDAYS($T939,$U939,Holidays!$J$3:$J$937),
IF(AND($T939&lt;DATEVALUE("10/1/20"&amp;RIGHT(BO$1,2)),$U939&lt;=DATEVALUE("9/30/20"&amp;RIGHT(BP$1,2))),NETWORKDAYS(DATEVALUE("10/1/20"&amp;RIGHT(BO$1,2)),$U939,Holidays!$J$3:$J$937),
IF($T939&lt;DATEVALUE("10/1/20"&amp;RIGHT(BO$1,2)),NETWORKDAYS(DATEVALUE("10/1/20"&amp;RIGHT(BO$1,2)),DATEVALUE("9/30/20"&amp;RIGHT(BP$1,2)),Holidays!$J$3:$J$937),
IF($T939&gt;=DATEVALUE("10/1/20"&amp;RIGHT(BO$1,2)),NETWORKDAYS($T939,DATEVALUE("9/30/20"&amp;RIGHT(BP$1,2)),Holidays!$J$3:$J$937),"")))),"")/(NETWORKDAYS($T939,$U939,Holidays!$J$3:$J$937)),0))</f>
        <v/>
      </c>
      <c r="BQ939" s="87" t="str">
        <f>IF($Q939="","",IFERROR(IF(OR(AND($T939&gt;=DATEVALUE("10/1/20"&amp;RIGHT(BP$1,2)),$T939&lt;=DATEVALUE("9/30/20"&amp;RIGHT(BQ$1,2))),AND($U939&gt;=DATEVALUE("10/1/20"&amp;RIGHT(BP$1,2)),$U939&lt;=DATEVALUE("9/30/20"&amp;RIGHT(BQ$1,2))),AND($T939&lt;=DATEVALUE("10/1/20"&amp;RIGHT(BP$1,2)),$U939&gt;=DATEVALUE("9/30/20"&amp;RIGHT(BQ$1,2)))),
IF(AND($T939&gt;=DATEVALUE("10/1/20"&amp;RIGHT(BP$1,2)),$U939&lt;=DATEVALUE("9/30/20"&amp;RIGHT(BQ$1,2))),NETWORKDAYS($T939,$U939,Holidays!$J$3:$J$937),
IF(AND($T939&lt;DATEVALUE("10/1/20"&amp;RIGHT(BP$1,2)),$U939&lt;=DATEVALUE("9/30/20"&amp;RIGHT(BQ$1,2))),NETWORKDAYS(DATEVALUE("10/1/20"&amp;RIGHT(BP$1,2)),$U939,Holidays!$J$3:$J$937),
IF($T939&lt;DATEVALUE("10/1/20"&amp;RIGHT(BP$1,2)),NETWORKDAYS(DATEVALUE("10/1/20"&amp;RIGHT(BP$1,2)),DATEVALUE("9/30/20"&amp;RIGHT(BQ$1,2)),Holidays!$J$3:$J$937),
IF($T939&gt;=DATEVALUE("10/1/20"&amp;RIGHT(BP$1,2)),NETWORKDAYS($T939,DATEVALUE("9/30/20"&amp;RIGHT(BQ$1,2)),Holidays!$J$3:$J$937),"")))),"")/(NETWORKDAYS($T939,$U939,Holidays!$J$3:$J$937)),0))</f>
        <v/>
      </c>
      <c r="BR939" s="87" t="str">
        <f>IF($Q939="","",IFERROR(IF(OR(AND($T939&gt;=DATEVALUE("10/1/20"&amp;RIGHT(BQ$1,2)),$T939&lt;=DATEVALUE("9/30/20"&amp;RIGHT(BR$1,2))),AND($U939&gt;=DATEVALUE("10/1/20"&amp;RIGHT(BQ$1,2)),$U939&lt;=DATEVALUE("9/30/20"&amp;RIGHT(BR$1,2))),AND($T939&lt;=DATEVALUE("10/1/20"&amp;RIGHT(BQ$1,2)),$U939&gt;=DATEVALUE("9/30/20"&amp;RIGHT(BR$1,2)))),
IF(AND($T939&gt;=DATEVALUE("10/1/20"&amp;RIGHT(BQ$1,2)),$U939&lt;=DATEVALUE("9/30/20"&amp;RIGHT(BR$1,2))),NETWORKDAYS($T939,$U939,Holidays!$J$3:$J$937),
IF(AND($T939&lt;DATEVALUE("10/1/20"&amp;RIGHT(BQ$1,2)),$U939&lt;=DATEVALUE("9/30/20"&amp;RIGHT(BR$1,2))),NETWORKDAYS(DATEVALUE("10/1/20"&amp;RIGHT(BQ$1,2)),$U939,Holidays!$J$3:$J$937),
IF($T939&lt;DATEVALUE("10/1/20"&amp;RIGHT(BQ$1,2)),NETWORKDAYS(DATEVALUE("10/1/20"&amp;RIGHT(BQ$1,2)),DATEVALUE("9/30/20"&amp;RIGHT(BR$1,2)),Holidays!$J$3:$J$937),
IF($T939&gt;=DATEVALUE("10/1/20"&amp;RIGHT(BQ$1,2)),NETWORKDAYS($T939,DATEVALUE("9/30/20"&amp;RIGHT(BR$1,2)),Holidays!$J$3:$J$937),"")))),"")/(NETWORKDAYS($T939,$U939,Holidays!$J$3:$J$937)),0))</f>
        <v/>
      </c>
      <c r="BS939" s="87" t="str">
        <f>IF($Q939="","",IFERROR(IF(OR(AND($T939&gt;=DATEVALUE("10/1/20"&amp;RIGHT(BR$1,2)),$T939&lt;=DATEVALUE("9/30/20"&amp;RIGHT(BS$1,2))),AND($U939&gt;=DATEVALUE("10/1/20"&amp;RIGHT(BR$1,2)),$U939&lt;=DATEVALUE("9/30/20"&amp;RIGHT(BS$1,2))),AND($T939&lt;=DATEVALUE("10/1/20"&amp;RIGHT(BR$1,2)),$U939&gt;=DATEVALUE("9/30/20"&amp;RIGHT(BS$1,2)))),
IF(AND($T939&gt;=DATEVALUE("10/1/20"&amp;RIGHT(BR$1,2)),$U939&lt;=DATEVALUE("9/30/20"&amp;RIGHT(BS$1,2))),NETWORKDAYS($T939,$U939,Holidays!$J$3:$J$937),
IF(AND($T939&lt;DATEVALUE("10/1/20"&amp;RIGHT(BR$1,2)),$U939&lt;=DATEVALUE("9/30/20"&amp;RIGHT(BS$1,2))),NETWORKDAYS(DATEVALUE("10/1/20"&amp;RIGHT(BR$1,2)),$U939,Holidays!$J$3:$J$937),
IF($T939&lt;DATEVALUE("10/1/20"&amp;RIGHT(BR$1,2)),NETWORKDAYS(DATEVALUE("10/1/20"&amp;RIGHT(BR$1,2)),DATEVALUE("9/30/20"&amp;RIGHT(BS$1,2)),Holidays!$J$3:$J$937),
IF($T939&gt;=DATEVALUE("10/1/20"&amp;RIGHT(BR$1,2)),NETWORKDAYS($T939,DATEVALUE("9/30/20"&amp;RIGHT(BS$1,2)),Holidays!$J$3:$J$937),"")))),"")/(NETWORKDAYS($T939,$U939,Holidays!$J$3:$J$937)),0))</f>
        <v/>
      </c>
      <c r="BT939" s="87" t="str">
        <f>IF($Q939="","",IFERROR(IF(OR(AND($T939&gt;=DATEVALUE("10/1/20"&amp;RIGHT(BS$1,2)),$T939&lt;=DATEVALUE("9/30/20"&amp;RIGHT(BT$1,2))),AND($U939&gt;=DATEVALUE("10/1/20"&amp;RIGHT(BS$1,2)),$U939&lt;=DATEVALUE("9/30/20"&amp;RIGHT(BT$1,2))),AND($T939&lt;=DATEVALUE("10/1/20"&amp;RIGHT(BS$1,2)),$U939&gt;=DATEVALUE("9/30/20"&amp;RIGHT(BT$1,2)))),
IF(AND($T939&gt;=DATEVALUE("10/1/20"&amp;RIGHT(BS$1,2)),$U939&lt;=DATEVALUE("9/30/20"&amp;RIGHT(BT$1,2))),NETWORKDAYS($T939,$U939,Holidays!$J$3:$J$937),
IF(AND($T939&lt;DATEVALUE("10/1/20"&amp;RIGHT(BS$1,2)),$U939&lt;=DATEVALUE("9/30/20"&amp;RIGHT(BT$1,2))),NETWORKDAYS(DATEVALUE("10/1/20"&amp;RIGHT(BS$1,2)),$U939,Holidays!$J$3:$J$937),
IF($T939&lt;DATEVALUE("10/1/20"&amp;RIGHT(BS$1,2)),NETWORKDAYS(DATEVALUE("10/1/20"&amp;RIGHT(BS$1,2)),DATEVALUE("9/30/20"&amp;RIGHT(BT$1,2)),Holidays!$J$3:$J$937),
IF($T939&gt;=DATEVALUE("10/1/20"&amp;RIGHT(BS$1,2)),NETWORKDAYS($T939,DATEVALUE("9/30/20"&amp;RIGHT(BT$1,2)),Holidays!$J$3:$J$937),"")))),"")/(NETWORKDAYS($T939,$U939,Holidays!$J$3:$J$937)),0))</f>
        <v/>
      </c>
      <c r="BU939" s="87" t="str">
        <f>IF($Q939="","",IFERROR(IF(OR(AND($T939&gt;=DATEVALUE("10/1/20"&amp;RIGHT(BT$1,2)),$T939&lt;=DATEVALUE("9/30/20"&amp;RIGHT(BU$1,2))),AND($U939&gt;=DATEVALUE("10/1/20"&amp;RIGHT(BT$1,2)),$U939&lt;=DATEVALUE("9/30/20"&amp;RIGHT(BU$1,2))),AND($T939&lt;=DATEVALUE("10/1/20"&amp;RIGHT(BT$1,2)),$U939&gt;=DATEVALUE("9/30/20"&amp;RIGHT(BU$1,2)))),
IF(AND($T939&gt;=DATEVALUE("10/1/20"&amp;RIGHT(BT$1,2)),$U939&lt;=DATEVALUE("9/30/20"&amp;RIGHT(BU$1,2))),NETWORKDAYS($T939,$U939,Holidays!$J$3:$J$937),
IF(AND($T939&lt;DATEVALUE("10/1/20"&amp;RIGHT(BT$1,2)),$U939&lt;=DATEVALUE("9/30/20"&amp;RIGHT(BU$1,2))),NETWORKDAYS(DATEVALUE("10/1/20"&amp;RIGHT(BT$1,2)),$U939,Holidays!$J$3:$J$937),
IF($T939&lt;DATEVALUE("10/1/20"&amp;RIGHT(BT$1,2)),NETWORKDAYS(DATEVALUE("10/1/20"&amp;RIGHT(BT$1,2)),DATEVALUE("9/30/20"&amp;RIGHT(BU$1,2)),Holidays!$J$3:$J$937),
IF($T939&gt;=DATEVALUE("10/1/20"&amp;RIGHT(BT$1,2)),NETWORKDAYS($T939,DATEVALUE("9/30/20"&amp;RIGHT(BU$1,2)),Holidays!$J$3:$J$937),"")))),"")/(NETWORKDAYS($T939,$U939,Holidays!$J$3:$J$937)),0))</f>
        <v/>
      </c>
      <c r="BV939" s="87" t="str">
        <f>IF($Q939="","",IFERROR(IF(OR(AND($T939&gt;=DATEVALUE("10/1/20"&amp;RIGHT(BU$1,2)),$T939&lt;=DATEVALUE("9/30/20"&amp;RIGHT(BV$1,2))),AND($U939&gt;=DATEVALUE("10/1/20"&amp;RIGHT(BU$1,2)),$U939&lt;=DATEVALUE("9/30/20"&amp;RIGHT(BV$1,2))),AND($T939&lt;=DATEVALUE("10/1/20"&amp;RIGHT(BU$1,2)),$U939&gt;=DATEVALUE("9/30/20"&amp;RIGHT(BV$1,2)))),
IF(AND($T939&gt;=DATEVALUE("10/1/20"&amp;RIGHT(BU$1,2)),$U939&lt;=DATEVALUE("9/30/20"&amp;RIGHT(BV$1,2))),NETWORKDAYS($T939,$U939,Holidays!$J$3:$J$937),
IF(AND($T939&lt;DATEVALUE("10/1/20"&amp;RIGHT(BU$1,2)),$U939&lt;=DATEVALUE("9/30/20"&amp;RIGHT(BV$1,2))),NETWORKDAYS(DATEVALUE("10/1/20"&amp;RIGHT(BU$1,2)),$U939,Holidays!$J$3:$J$937),
IF($T939&lt;DATEVALUE("10/1/20"&amp;RIGHT(BU$1,2)),NETWORKDAYS(DATEVALUE("10/1/20"&amp;RIGHT(BU$1,2)),DATEVALUE("9/30/20"&amp;RIGHT(BV$1,2)),Holidays!$J$3:$J$937),
IF($T939&gt;=DATEVALUE("10/1/20"&amp;RIGHT(BU$1,2)),NETWORKDAYS($T939,DATEVALUE("9/30/20"&amp;RIGHT(BV$1,2)),Holidays!$J$3:$J$937),"")))),"")/(NETWORKDAYS($T939,$U939,Holidays!$J$3:$J$937)),0))</f>
        <v/>
      </c>
      <c r="BW939" s="87" t="str">
        <f>IF($Q939="","",IFERROR(IF(OR(AND($T939&gt;=DATEVALUE("10/1/20"&amp;RIGHT(BV$1,2)),$T939&lt;=DATEVALUE("9/30/20"&amp;RIGHT(BW$1,2))),AND($U939&gt;=DATEVALUE("10/1/20"&amp;RIGHT(BV$1,2)),$U939&lt;=DATEVALUE("9/30/20"&amp;RIGHT(BW$1,2))),AND($T939&lt;=DATEVALUE("10/1/20"&amp;RIGHT(BV$1,2)),$U939&gt;=DATEVALUE("9/30/20"&amp;RIGHT(BW$1,2)))),
IF(AND($T939&gt;=DATEVALUE("10/1/20"&amp;RIGHT(BV$1,2)),$U939&lt;=DATEVALUE("9/30/20"&amp;RIGHT(BW$1,2))),NETWORKDAYS($T939,$U939,Holidays!$J$3:$J$937),
IF(AND($T939&lt;DATEVALUE("10/1/20"&amp;RIGHT(BV$1,2)),$U939&lt;=DATEVALUE("9/30/20"&amp;RIGHT(BW$1,2))),NETWORKDAYS(DATEVALUE("10/1/20"&amp;RIGHT(BV$1,2)),$U939,Holidays!$J$3:$J$937),
IF($T939&lt;DATEVALUE("10/1/20"&amp;RIGHT(BV$1,2)),NETWORKDAYS(DATEVALUE("10/1/20"&amp;RIGHT(BV$1,2)),DATEVALUE("9/30/20"&amp;RIGHT(BW$1,2)),Holidays!$J$3:$J$937),
IF($T939&gt;=DATEVALUE("10/1/20"&amp;RIGHT(BV$1,2)),NETWORKDAYS($T939,DATEVALUE("9/30/20"&amp;RIGHT(BW$1,2)),Holidays!$J$3:$J$937),"")))),"")/(NETWORKDAYS($T939,$U939,Holidays!$J$3:$J$937)),0))</f>
        <v/>
      </c>
      <c r="BX939" s="87" t="str">
        <f>IF($Q939="","",IFERROR(IF(OR(AND($T939&gt;=DATEVALUE("10/1/20"&amp;RIGHT(BW$1,2)),$T939&lt;=DATEVALUE("9/30/20"&amp;RIGHT(BX$1,2))),AND($U939&gt;=DATEVALUE("10/1/20"&amp;RIGHT(BW$1,2)),$U939&lt;=DATEVALUE("9/30/20"&amp;RIGHT(BX$1,2))),AND($T939&lt;=DATEVALUE("10/1/20"&amp;RIGHT(BW$1,2)),$U939&gt;=DATEVALUE("9/30/20"&amp;RIGHT(BX$1,2)))),
IF(AND($T939&gt;=DATEVALUE("10/1/20"&amp;RIGHT(BW$1,2)),$U939&lt;=DATEVALUE("9/30/20"&amp;RIGHT(BX$1,2))),NETWORKDAYS($T939,$U939,Holidays!$J$3:$J$937),
IF(AND($T939&lt;DATEVALUE("10/1/20"&amp;RIGHT(BW$1,2)),$U939&lt;=DATEVALUE("9/30/20"&amp;RIGHT(BX$1,2))),NETWORKDAYS(DATEVALUE("10/1/20"&amp;RIGHT(BW$1,2)),$U939,Holidays!$J$3:$J$937),
IF($T939&lt;DATEVALUE("10/1/20"&amp;RIGHT(BW$1,2)),NETWORKDAYS(DATEVALUE("10/1/20"&amp;RIGHT(BW$1,2)),DATEVALUE("9/30/20"&amp;RIGHT(BX$1,2)),Holidays!$J$3:$J$937),
IF($T939&gt;=DATEVALUE("10/1/20"&amp;RIGHT(BW$1,2)),NETWORKDAYS($T939,DATEVALUE("9/30/20"&amp;RIGHT(BX$1,2)),Holidays!$J$3:$J$937),"")))),"")/(NETWORKDAYS($T939,$U939,Holidays!$J$3:$J$937)),0))</f>
        <v/>
      </c>
      <c r="BY939" s="87" t="str">
        <f>IF($Q939="","",IFERROR(IF(OR(AND($T939&gt;=DATEVALUE("10/1/20"&amp;RIGHT(BX$1,2)),$T939&lt;=DATEVALUE("9/30/20"&amp;RIGHT(BY$1,2))),AND($U939&gt;=DATEVALUE("10/1/20"&amp;RIGHT(BX$1,2)),$U939&lt;=DATEVALUE("9/30/20"&amp;RIGHT(BY$1,2))),AND($T939&lt;=DATEVALUE("10/1/20"&amp;RIGHT(BX$1,2)),$U939&gt;=DATEVALUE("9/30/20"&amp;RIGHT(BY$1,2)))),
IF(AND($T939&gt;=DATEVALUE("10/1/20"&amp;RIGHT(BX$1,2)),$U939&lt;=DATEVALUE("9/30/20"&amp;RIGHT(BY$1,2))),NETWORKDAYS($T939,$U939,Holidays!$J$3:$J$937),
IF(AND($T939&lt;DATEVALUE("10/1/20"&amp;RIGHT(BX$1,2)),$U939&lt;=DATEVALUE("9/30/20"&amp;RIGHT(BY$1,2))),NETWORKDAYS(DATEVALUE("10/1/20"&amp;RIGHT(BX$1,2)),$U939,Holidays!$J$3:$J$937),
IF($T939&lt;DATEVALUE("10/1/20"&amp;RIGHT(BX$1,2)),NETWORKDAYS(DATEVALUE("10/1/20"&amp;RIGHT(BX$1,2)),DATEVALUE("9/30/20"&amp;RIGHT(BY$1,2)),Holidays!$J$3:$J$937),
IF($T939&gt;=DATEVALUE("10/1/20"&amp;RIGHT(BX$1,2)),NETWORKDAYS($T939,DATEVALUE("9/30/20"&amp;RIGHT(BY$1,2)),Holidays!$J$3:$J$937),"")))),"")/(NETWORKDAYS($T939,$U939,Holidays!$J$3:$J$937)),0))</f>
        <v/>
      </c>
      <c r="BZ939" s="87" t="str">
        <f>IF($Q939="","",IFERROR(IF(OR(AND($T939&gt;=DATEVALUE("10/1/20"&amp;RIGHT(BY$1,2)),$T939&lt;=DATEVALUE("9/30/20"&amp;RIGHT(BZ$1,2))),AND($U939&gt;=DATEVALUE("10/1/20"&amp;RIGHT(BY$1,2)),$U939&lt;=DATEVALUE("9/30/20"&amp;RIGHT(BZ$1,2))),AND($T939&lt;=DATEVALUE("10/1/20"&amp;RIGHT(BY$1,2)),$U939&gt;=DATEVALUE("9/30/20"&amp;RIGHT(BZ$1,2)))),
IF(AND($T939&gt;=DATEVALUE("10/1/20"&amp;RIGHT(BY$1,2)),$U939&lt;=DATEVALUE("9/30/20"&amp;RIGHT(BZ$1,2))),NETWORKDAYS($T939,$U939,Holidays!$J$3:$J$937),
IF(AND($T939&lt;DATEVALUE("10/1/20"&amp;RIGHT(BY$1,2)),$U939&lt;=DATEVALUE("9/30/20"&amp;RIGHT(BZ$1,2))),NETWORKDAYS(DATEVALUE("10/1/20"&amp;RIGHT(BY$1,2)),$U939,Holidays!$J$3:$J$937),
IF($T939&lt;DATEVALUE("10/1/20"&amp;RIGHT(BY$1,2)),NETWORKDAYS(DATEVALUE("10/1/20"&amp;RIGHT(BY$1,2)),DATEVALUE("9/30/20"&amp;RIGHT(BZ$1,2)),Holidays!$J$3:$J$937),
IF($T939&gt;=DATEVALUE("10/1/20"&amp;RIGHT(BY$1,2)),NETWORKDAYS($T939,DATEVALUE("9/30/20"&amp;RIGHT(BZ$1,2)),Holidays!$J$3:$J$937),"")))),"")/(NETWORKDAYS($T939,$U939,Holidays!$J$3:$J$937)),0))</f>
        <v/>
      </c>
      <c r="CA939" s="87" t="str">
        <f>IF($Q939="","",IFERROR(IF(OR(AND($T939&gt;=DATEVALUE("10/1/20"&amp;RIGHT(BZ$1,2)),$T939&lt;=DATEVALUE("9/30/20"&amp;RIGHT(CA$1,2))),AND($U939&gt;=DATEVALUE("10/1/20"&amp;RIGHT(BZ$1,2)),$U939&lt;=DATEVALUE("9/30/20"&amp;RIGHT(CA$1,2))),AND($T939&lt;=DATEVALUE("10/1/20"&amp;RIGHT(BZ$1,2)),$U939&gt;=DATEVALUE("9/30/20"&amp;RIGHT(CA$1,2)))),
IF(AND($T939&gt;=DATEVALUE("10/1/20"&amp;RIGHT(BZ$1,2)),$U939&lt;=DATEVALUE("9/30/20"&amp;RIGHT(CA$1,2))),NETWORKDAYS($T939,$U939,Holidays!$J$3:$J$937),
IF(AND($T939&lt;DATEVALUE("10/1/20"&amp;RIGHT(BZ$1,2)),$U939&lt;=DATEVALUE("9/30/20"&amp;RIGHT(CA$1,2))),NETWORKDAYS(DATEVALUE("10/1/20"&amp;RIGHT(BZ$1,2)),$U939,Holidays!$J$3:$J$937),
IF($T939&lt;DATEVALUE("10/1/20"&amp;RIGHT(BZ$1,2)),NETWORKDAYS(DATEVALUE("10/1/20"&amp;RIGHT(BZ$1,2)),DATEVALUE("9/30/20"&amp;RIGHT(CA$1,2)),Holidays!$J$3:$J$937),
IF($T939&gt;=DATEVALUE("10/1/20"&amp;RIGHT(BZ$1,2)),NETWORKDAYS($T939,DATEVALUE("9/30/20"&amp;RIGHT(CA$1,2)),Holidays!$J$3:$J$937),"")))),"")/(NETWORKDAYS($T939,$U939,Holidays!$J$3:$J$937)),0))</f>
        <v/>
      </c>
      <c r="CB939" s="87" t="str">
        <f>IF($Q939="","",IFERROR(IF(OR(AND($T939&gt;=DATEVALUE("10/1/20"&amp;RIGHT(CA$1,2)),$T939&lt;=DATEVALUE("9/30/20"&amp;RIGHT(CB$1,2))),AND($U939&gt;=DATEVALUE("10/1/20"&amp;RIGHT(CA$1,2)),$U939&lt;=DATEVALUE("9/30/20"&amp;RIGHT(CB$1,2))),AND($T939&lt;=DATEVALUE("10/1/20"&amp;RIGHT(CA$1,2)),$U939&gt;=DATEVALUE("9/30/20"&amp;RIGHT(CB$1,2)))),
IF(AND($T939&gt;=DATEVALUE("10/1/20"&amp;RIGHT(CA$1,2)),$U939&lt;=DATEVALUE("9/30/20"&amp;RIGHT(CB$1,2))),NETWORKDAYS($T939,$U939,Holidays!$J$3:$J$937),
IF(AND($T939&lt;DATEVALUE("10/1/20"&amp;RIGHT(CA$1,2)),$U939&lt;=DATEVALUE("9/30/20"&amp;RIGHT(CB$1,2))),NETWORKDAYS(DATEVALUE("10/1/20"&amp;RIGHT(CA$1,2)),$U939,Holidays!$J$3:$J$937),
IF($T939&lt;DATEVALUE("10/1/20"&amp;RIGHT(CA$1,2)),NETWORKDAYS(DATEVALUE("10/1/20"&amp;RIGHT(CA$1,2)),DATEVALUE("9/30/20"&amp;RIGHT(CB$1,2)),Holidays!$J$3:$J$937),
IF($T939&gt;=DATEVALUE("10/1/20"&amp;RIGHT(CA$1,2)),NETWORKDAYS($T939,DATEVALUE("9/30/20"&amp;RIGHT(CB$1,2)),Holidays!$J$3:$J$937),"")))),"")/(NETWORKDAYS($T939,$U939,Holidays!$J$3:$J$937)),0))</f>
        <v/>
      </c>
    </row>
    <row r="940" spans="1:80">
      <c r="A940" s="97"/>
      <c r="B940" s="98" t="str">
        <f ca="1">IF(NOT($A940=""),OFFSET('WBS Reference &amp; User Procedure'!$A$1,MATCH($A940,'WBS Reference &amp; User Procedure'!$A:$A,0)-1,1),"")</f>
        <v/>
      </c>
      <c r="D940" s="97"/>
      <c r="T940" s="104" t="str">
        <f>IF(NOT(Q940=""),IF(NOT($S940=""),$S940,#REF!),"")</f>
        <v/>
      </c>
      <c r="U940" s="104" t="str">
        <f>IF(NOT(Q940=""),WORKDAY(T940,Q940,Holidays!$J$3:$J$937),"")</f>
        <v/>
      </c>
      <c r="V940" s="104"/>
      <c r="W940" s="104"/>
      <c r="X940" s="101" t="str">
        <f t="shared" si="211"/>
        <v/>
      </c>
      <c r="AL940" s="87" t="str">
        <f t="shared" ca="1" si="208"/>
        <v/>
      </c>
      <c r="AN940" s="87" t="str">
        <f t="shared" ca="1" si="212"/>
        <v/>
      </c>
      <c r="AO940" s="87" t="str">
        <f t="shared" ca="1" si="212"/>
        <v/>
      </c>
      <c r="AP940" s="87" t="str">
        <f t="shared" ca="1" si="212"/>
        <v/>
      </c>
      <c r="AQ940" s="87" t="str">
        <f t="shared" ca="1" si="212"/>
        <v/>
      </c>
      <c r="AR940" s="87" t="str">
        <f t="shared" ca="1" si="212"/>
        <v/>
      </c>
      <c r="AS940" s="87" t="str">
        <f t="shared" ca="1" si="212"/>
        <v/>
      </c>
      <c r="AT940" s="87" t="str">
        <f t="shared" ca="1" si="212"/>
        <v/>
      </c>
      <c r="AU940" s="87" t="str">
        <f t="shared" ca="1" si="212"/>
        <v/>
      </c>
      <c r="AV940" s="87" t="str">
        <f t="shared" ca="1" si="212"/>
        <v/>
      </c>
      <c r="AW940" s="87" t="str">
        <f t="shared" ca="1" si="212"/>
        <v/>
      </c>
      <c r="AX940" s="87" t="str">
        <f t="shared" ca="1" si="213"/>
        <v/>
      </c>
      <c r="AY940" s="87" t="str">
        <f t="shared" ca="1" si="213"/>
        <v/>
      </c>
      <c r="AZ940" s="87" t="str">
        <f t="shared" ca="1" si="213"/>
        <v/>
      </c>
      <c r="BA940" s="87" t="str">
        <f t="shared" ca="1" si="213"/>
        <v/>
      </c>
      <c r="BB940" s="87" t="str">
        <f t="shared" ca="1" si="213"/>
        <v/>
      </c>
      <c r="BC940" s="87" t="str">
        <f t="shared" ca="1" si="213"/>
        <v/>
      </c>
      <c r="BD940" s="87" t="str">
        <f t="shared" ca="1" si="213"/>
        <v/>
      </c>
      <c r="BE940" s="87" t="str">
        <f t="shared" ca="1" si="213"/>
        <v/>
      </c>
      <c r="BF940" s="87" t="str">
        <f t="shared" ca="1" si="213"/>
        <v/>
      </c>
      <c r="BG940" s="87" t="str">
        <f t="shared" ca="1" si="213"/>
        <v/>
      </c>
      <c r="BI940" s="87" t="str">
        <f>IF($Q940="","",IFERROR(IF(OR(AND($T940&gt;=DATEVALUE("10/1/20"&amp;RIGHT(BH$1,2)),$T940&lt;=DATEVALUE("9/30/20"&amp;RIGHT(BI$1,2))),AND($U940&gt;=DATEVALUE("10/1/20"&amp;RIGHT(BH$1,2)),$U940&lt;=DATEVALUE("9/30/20"&amp;RIGHT(BI$1,2))),AND($T940&lt;=DATEVALUE("10/1/20"&amp;RIGHT(BH$1,2)),$U940&gt;=DATEVALUE("9/30/20"&amp;RIGHT(BI$1,2)))),
IF(AND($T940&gt;=DATEVALUE("10/1/20"&amp;RIGHT(BH$1,2)),$U940&lt;=DATEVALUE("9/30/20"&amp;RIGHT(BI$1,2))),NETWORKDAYS($T940,$U940,Holidays!$J$3:$J$937),
IF(AND($T940&lt;DATEVALUE("10/1/20"&amp;RIGHT(BH$1,2)),$U940&lt;=DATEVALUE("9/30/20"&amp;RIGHT(BI$1,2))),NETWORKDAYS(DATEVALUE("10/1/20"&amp;RIGHT(BH$1,2)),$U940,Holidays!$J$3:$J$937),
IF($T940&lt;DATEVALUE("10/1/20"&amp;RIGHT(BH$1,2)),NETWORKDAYS(DATEVALUE("10/1/20"&amp;RIGHT(BH$1,2)),DATEVALUE("9/30/20"&amp;RIGHT(BI$1,2)),Holidays!$J$3:$J$937),
IF($T940&gt;=DATEVALUE("10/1/20"&amp;RIGHT(BH$1,2)),NETWORKDAYS($T940,DATEVALUE("9/30/20"&amp;RIGHT(BI$1,2)),Holidays!$J$3:$J$937),"")))),"")/(NETWORKDAYS($T940,$U940,Holidays!$J$3:$J$937)),0))</f>
        <v/>
      </c>
      <c r="BJ940" s="87" t="str">
        <f>IF($Q940="","",IFERROR(IF(OR(AND($T940&gt;=DATEVALUE("10/1/20"&amp;RIGHT(BI$1,2)),$T940&lt;=DATEVALUE("9/30/20"&amp;RIGHT(BJ$1,2))),AND($U940&gt;=DATEVALUE("10/1/20"&amp;RIGHT(BI$1,2)),$U940&lt;=DATEVALUE("9/30/20"&amp;RIGHT(BJ$1,2))),AND($T940&lt;=DATEVALUE("10/1/20"&amp;RIGHT(BI$1,2)),$U940&gt;=DATEVALUE("9/30/20"&amp;RIGHT(BJ$1,2)))),
IF(AND($T940&gt;=DATEVALUE("10/1/20"&amp;RIGHT(BI$1,2)),$U940&lt;=DATEVALUE("9/30/20"&amp;RIGHT(BJ$1,2))),NETWORKDAYS($T940,$U940,Holidays!$J$3:$J$937),
IF(AND($T940&lt;DATEVALUE("10/1/20"&amp;RIGHT(BI$1,2)),$U940&lt;=DATEVALUE("9/30/20"&amp;RIGHT(BJ$1,2))),NETWORKDAYS(DATEVALUE("10/1/20"&amp;RIGHT(BI$1,2)),$U940,Holidays!$J$3:$J$937),
IF($T940&lt;DATEVALUE("10/1/20"&amp;RIGHT(BI$1,2)),NETWORKDAYS(DATEVALUE("10/1/20"&amp;RIGHT(BI$1,2)),DATEVALUE("9/30/20"&amp;RIGHT(BJ$1,2)),Holidays!$J$3:$J$937),
IF($T940&gt;=DATEVALUE("10/1/20"&amp;RIGHT(BI$1,2)),NETWORKDAYS($T940,DATEVALUE("9/30/20"&amp;RIGHT(BJ$1,2)),Holidays!$J$3:$J$937),"")))),"")/(NETWORKDAYS($T940,$U940,Holidays!$J$3:$J$937)),0))</f>
        <v/>
      </c>
      <c r="BK940" s="87" t="str">
        <f>IF($Q940="","",IFERROR(IF(OR(AND($T940&gt;=DATEVALUE("10/1/20"&amp;RIGHT(BJ$1,2)),$T940&lt;=DATEVALUE("9/30/20"&amp;RIGHT(BK$1,2))),AND($U940&gt;=DATEVALUE("10/1/20"&amp;RIGHT(BJ$1,2)),$U940&lt;=DATEVALUE("9/30/20"&amp;RIGHT(BK$1,2))),AND($T940&lt;=DATEVALUE("10/1/20"&amp;RIGHT(BJ$1,2)),$U940&gt;=DATEVALUE("9/30/20"&amp;RIGHT(BK$1,2)))),
IF(AND($T940&gt;=DATEVALUE("10/1/20"&amp;RIGHT(BJ$1,2)),$U940&lt;=DATEVALUE("9/30/20"&amp;RIGHT(BK$1,2))),NETWORKDAYS($T940,$U940,Holidays!$J$3:$J$937),
IF(AND($T940&lt;DATEVALUE("10/1/20"&amp;RIGHT(BJ$1,2)),$U940&lt;=DATEVALUE("9/30/20"&amp;RIGHT(BK$1,2))),NETWORKDAYS(DATEVALUE("10/1/20"&amp;RIGHT(BJ$1,2)),$U940,Holidays!$J$3:$J$937),
IF($T940&lt;DATEVALUE("10/1/20"&amp;RIGHT(BJ$1,2)),NETWORKDAYS(DATEVALUE("10/1/20"&amp;RIGHT(BJ$1,2)),DATEVALUE("9/30/20"&amp;RIGHT(BK$1,2)),Holidays!$J$3:$J$937),
IF($T940&gt;=DATEVALUE("10/1/20"&amp;RIGHT(BJ$1,2)),NETWORKDAYS($T940,DATEVALUE("9/30/20"&amp;RIGHT(BK$1,2)),Holidays!$J$3:$J$937),"")))),"")/(NETWORKDAYS($T940,$U940,Holidays!$J$3:$J$937)),0))</f>
        <v/>
      </c>
      <c r="BL940" s="87" t="str">
        <f>IF($Q940="","",IFERROR(IF(OR(AND($T940&gt;=DATEVALUE("10/1/20"&amp;RIGHT(BK$1,2)),$T940&lt;=DATEVALUE("9/30/20"&amp;RIGHT(BL$1,2))),AND($U940&gt;=DATEVALUE("10/1/20"&amp;RIGHT(BK$1,2)),$U940&lt;=DATEVALUE("9/30/20"&amp;RIGHT(BL$1,2))),AND($T940&lt;=DATEVALUE("10/1/20"&amp;RIGHT(BK$1,2)),$U940&gt;=DATEVALUE("9/30/20"&amp;RIGHT(BL$1,2)))),
IF(AND($T940&gt;=DATEVALUE("10/1/20"&amp;RIGHT(BK$1,2)),$U940&lt;=DATEVALUE("9/30/20"&amp;RIGHT(BL$1,2))),NETWORKDAYS($T940,$U940,Holidays!$J$3:$J$937),
IF(AND($T940&lt;DATEVALUE("10/1/20"&amp;RIGHT(BK$1,2)),$U940&lt;=DATEVALUE("9/30/20"&amp;RIGHT(BL$1,2))),NETWORKDAYS(DATEVALUE("10/1/20"&amp;RIGHT(BK$1,2)),$U940,Holidays!$J$3:$J$937),
IF($T940&lt;DATEVALUE("10/1/20"&amp;RIGHT(BK$1,2)),NETWORKDAYS(DATEVALUE("10/1/20"&amp;RIGHT(BK$1,2)),DATEVALUE("9/30/20"&amp;RIGHT(BL$1,2)),Holidays!$J$3:$J$937),
IF($T940&gt;=DATEVALUE("10/1/20"&amp;RIGHT(BK$1,2)),NETWORKDAYS($T940,DATEVALUE("9/30/20"&amp;RIGHT(BL$1,2)),Holidays!$J$3:$J$937),"")))),"")/(NETWORKDAYS($T940,$U940,Holidays!$J$3:$J$937)),0))</f>
        <v/>
      </c>
      <c r="BM940" s="87" t="str">
        <f>IF($Q940="","",IFERROR(IF(OR(AND($T940&gt;=DATEVALUE("10/1/20"&amp;RIGHT(BL$1,2)),$T940&lt;=DATEVALUE("9/30/20"&amp;RIGHT(BM$1,2))),AND($U940&gt;=DATEVALUE("10/1/20"&amp;RIGHT(BL$1,2)),$U940&lt;=DATEVALUE("9/30/20"&amp;RIGHT(BM$1,2))),AND($T940&lt;=DATEVALUE("10/1/20"&amp;RIGHT(BL$1,2)),$U940&gt;=DATEVALUE("9/30/20"&amp;RIGHT(BM$1,2)))),
IF(AND($T940&gt;=DATEVALUE("10/1/20"&amp;RIGHT(BL$1,2)),$U940&lt;=DATEVALUE("9/30/20"&amp;RIGHT(BM$1,2))),NETWORKDAYS($T940,$U940,Holidays!$J$3:$J$937),
IF(AND($T940&lt;DATEVALUE("10/1/20"&amp;RIGHT(BL$1,2)),$U940&lt;=DATEVALUE("9/30/20"&amp;RIGHT(BM$1,2))),NETWORKDAYS(DATEVALUE("10/1/20"&amp;RIGHT(BL$1,2)),$U940,Holidays!$J$3:$J$937),
IF($T940&lt;DATEVALUE("10/1/20"&amp;RIGHT(BL$1,2)),NETWORKDAYS(DATEVALUE("10/1/20"&amp;RIGHT(BL$1,2)),DATEVALUE("9/30/20"&amp;RIGHT(BM$1,2)),Holidays!$J$3:$J$937),
IF($T940&gt;=DATEVALUE("10/1/20"&amp;RIGHT(BL$1,2)),NETWORKDAYS($T940,DATEVALUE("9/30/20"&amp;RIGHT(BM$1,2)),Holidays!$J$3:$J$937),"")))),"")/(NETWORKDAYS($T940,$U940,Holidays!$J$3:$J$937)),0))</f>
        <v/>
      </c>
      <c r="BN940" s="87" t="str">
        <f>IF($Q940="","",IFERROR(IF(OR(AND($T940&gt;=DATEVALUE("10/1/20"&amp;RIGHT(BM$1,2)),$T940&lt;=DATEVALUE("9/30/20"&amp;RIGHT(BN$1,2))),AND($U940&gt;=DATEVALUE("10/1/20"&amp;RIGHT(BM$1,2)),$U940&lt;=DATEVALUE("9/30/20"&amp;RIGHT(BN$1,2))),AND($T940&lt;=DATEVALUE("10/1/20"&amp;RIGHT(BM$1,2)),$U940&gt;=DATEVALUE("9/30/20"&amp;RIGHT(BN$1,2)))),
IF(AND($T940&gt;=DATEVALUE("10/1/20"&amp;RIGHT(BM$1,2)),$U940&lt;=DATEVALUE("9/30/20"&amp;RIGHT(BN$1,2))),NETWORKDAYS($T940,$U940,Holidays!$J$3:$J$937),
IF(AND($T940&lt;DATEVALUE("10/1/20"&amp;RIGHT(BM$1,2)),$U940&lt;=DATEVALUE("9/30/20"&amp;RIGHT(BN$1,2))),NETWORKDAYS(DATEVALUE("10/1/20"&amp;RIGHT(BM$1,2)),$U940,Holidays!$J$3:$J$937),
IF($T940&lt;DATEVALUE("10/1/20"&amp;RIGHT(BM$1,2)),NETWORKDAYS(DATEVALUE("10/1/20"&amp;RIGHT(BM$1,2)),DATEVALUE("9/30/20"&amp;RIGHT(BN$1,2)),Holidays!$J$3:$J$937),
IF($T940&gt;=DATEVALUE("10/1/20"&amp;RIGHT(BM$1,2)),NETWORKDAYS($T940,DATEVALUE("9/30/20"&amp;RIGHT(BN$1,2)),Holidays!$J$3:$J$937),"")))),"")/(NETWORKDAYS($T940,$U940,Holidays!$J$3:$J$937)),0))</f>
        <v/>
      </c>
      <c r="BO940" s="87" t="str">
        <f>IF($Q940="","",IFERROR(IF(OR(AND($T940&gt;=DATEVALUE("10/1/20"&amp;RIGHT(BN$1,2)),$T940&lt;=DATEVALUE("9/30/20"&amp;RIGHT(BO$1,2))),AND($U940&gt;=DATEVALUE("10/1/20"&amp;RIGHT(BN$1,2)),$U940&lt;=DATEVALUE("9/30/20"&amp;RIGHT(BO$1,2))),AND($T940&lt;=DATEVALUE("10/1/20"&amp;RIGHT(BN$1,2)),$U940&gt;=DATEVALUE("9/30/20"&amp;RIGHT(BO$1,2)))),
IF(AND($T940&gt;=DATEVALUE("10/1/20"&amp;RIGHT(BN$1,2)),$U940&lt;=DATEVALUE("9/30/20"&amp;RIGHT(BO$1,2))),NETWORKDAYS($T940,$U940,Holidays!$J$3:$J$937),
IF(AND($T940&lt;DATEVALUE("10/1/20"&amp;RIGHT(BN$1,2)),$U940&lt;=DATEVALUE("9/30/20"&amp;RIGHT(BO$1,2))),NETWORKDAYS(DATEVALUE("10/1/20"&amp;RIGHT(BN$1,2)),$U940,Holidays!$J$3:$J$937),
IF($T940&lt;DATEVALUE("10/1/20"&amp;RIGHT(BN$1,2)),NETWORKDAYS(DATEVALUE("10/1/20"&amp;RIGHT(BN$1,2)),DATEVALUE("9/30/20"&amp;RIGHT(BO$1,2)),Holidays!$J$3:$J$937),
IF($T940&gt;=DATEVALUE("10/1/20"&amp;RIGHT(BN$1,2)),NETWORKDAYS($T940,DATEVALUE("9/30/20"&amp;RIGHT(BO$1,2)),Holidays!$J$3:$J$937),"")))),"")/(NETWORKDAYS($T940,$U940,Holidays!$J$3:$J$937)),0))</f>
        <v/>
      </c>
      <c r="BP940" s="87" t="str">
        <f>IF($Q940="","",IFERROR(IF(OR(AND($T940&gt;=DATEVALUE("10/1/20"&amp;RIGHT(BO$1,2)),$T940&lt;=DATEVALUE("9/30/20"&amp;RIGHT(BP$1,2))),AND($U940&gt;=DATEVALUE("10/1/20"&amp;RIGHT(BO$1,2)),$U940&lt;=DATEVALUE("9/30/20"&amp;RIGHT(BP$1,2))),AND($T940&lt;=DATEVALUE("10/1/20"&amp;RIGHT(BO$1,2)),$U940&gt;=DATEVALUE("9/30/20"&amp;RIGHT(BP$1,2)))),
IF(AND($T940&gt;=DATEVALUE("10/1/20"&amp;RIGHT(BO$1,2)),$U940&lt;=DATEVALUE("9/30/20"&amp;RIGHT(BP$1,2))),NETWORKDAYS($T940,$U940,Holidays!$J$3:$J$937),
IF(AND($T940&lt;DATEVALUE("10/1/20"&amp;RIGHT(BO$1,2)),$U940&lt;=DATEVALUE("9/30/20"&amp;RIGHT(BP$1,2))),NETWORKDAYS(DATEVALUE("10/1/20"&amp;RIGHT(BO$1,2)),$U940,Holidays!$J$3:$J$937),
IF($T940&lt;DATEVALUE("10/1/20"&amp;RIGHT(BO$1,2)),NETWORKDAYS(DATEVALUE("10/1/20"&amp;RIGHT(BO$1,2)),DATEVALUE("9/30/20"&amp;RIGHT(BP$1,2)),Holidays!$J$3:$J$937),
IF($T940&gt;=DATEVALUE("10/1/20"&amp;RIGHT(BO$1,2)),NETWORKDAYS($T940,DATEVALUE("9/30/20"&amp;RIGHT(BP$1,2)),Holidays!$J$3:$J$937),"")))),"")/(NETWORKDAYS($T940,$U940,Holidays!$J$3:$J$937)),0))</f>
        <v/>
      </c>
      <c r="BQ940" s="87" t="str">
        <f>IF($Q940="","",IFERROR(IF(OR(AND($T940&gt;=DATEVALUE("10/1/20"&amp;RIGHT(BP$1,2)),$T940&lt;=DATEVALUE("9/30/20"&amp;RIGHT(BQ$1,2))),AND($U940&gt;=DATEVALUE("10/1/20"&amp;RIGHT(BP$1,2)),$U940&lt;=DATEVALUE("9/30/20"&amp;RIGHT(BQ$1,2))),AND($T940&lt;=DATEVALUE("10/1/20"&amp;RIGHT(BP$1,2)),$U940&gt;=DATEVALUE("9/30/20"&amp;RIGHT(BQ$1,2)))),
IF(AND($T940&gt;=DATEVALUE("10/1/20"&amp;RIGHT(BP$1,2)),$U940&lt;=DATEVALUE("9/30/20"&amp;RIGHT(BQ$1,2))),NETWORKDAYS($T940,$U940,Holidays!$J$3:$J$937),
IF(AND($T940&lt;DATEVALUE("10/1/20"&amp;RIGHT(BP$1,2)),$U940&lt;=DATEVALUE("9/30/20"&amp;RIGHT(BQ$1,2))),NETWORKDAYS(DATEVALUE("10/1/20"&amp;RIGHT(BP$1,2)),$U940,Holidays!$J$3:$J$937),
IF($T940&lt;DATEVALUE("10/1/20"&amp;RIGHT(BP$1,2)),NETWORKDAYS(DATEVALUE("10/1/20"&amp;RIGHT(BP$1,2)),DATEVALUE("9/30/20"&amp;RIGHT(BQ$1,2)),Holidays!$J$3:$J$937),
IF($T940&gt;=DATEVALUE("10/1/20"&amp;RIGHT(BP$1,2)),NETWORKDAYS($T940,DATEVALUE("9/30/20"&amp;RIGHT(BQ$1,2)),Holidays!$J$3:$J$937),"")))),"")/(NETWORKDAYS($T940,$U940,Holidays!$J$3:$J$937)),0))</f>
        <v/>
      </c>
      <c r="BR940" s="87" t="str">
        <f>IF($Q940="","",IFERROR(IF(OR(AND($T940&gt;=DATEVALUE("10/1/20"&amp;RIGHT(BQ$1,2)),$T940&lt;=DATEVALUE("9/30/20"&amp;RIGHT(BR$1,2))),AND($U940&gt;=DATEVALUE("10/1/20"&amp;RIGHT(BQ$1,2)),$U940&lt;=DATEVALUE("9/30/20"&amp;RIGHT(BR$1,2))),AND($T940&lt;=DATEVALUE("10/1/20"&amp;RIGHT(BQ$1,2)),$U940&gt;=DATEVALUE("9/30/20"&amp;RIGHT(BR$1,2)))),
IF(AND($T940&gt;=DATEVALUE("10/1/20"&amp;RIGHT(BQ$1,2)),$U940&lt;=DATEVALUE("9/30/20"&amp;RIGHT(BR$1,2))),NETWORKDAYS($T940,$U940,Holidays!$J$3:$J$937),
IF(AND($T940&lt;DATEVALUE("10/1/20"&amp;RIGHT(BQ$1,2)),$U940&lt;=DATEVALUE("9/30/20"&amp;RIGHT(BR$1,2))),NETWORKDAYS(DATEVALUE("10/1/20"&amp;RIGHT(BQ$1,2)),$U940,Holidays!$J$3:$J$937),
IF($T940&lt;DATEVALUE("10/1/20"&amp;RIGHT(BQ$1,2)),NETWORKDAYS(DATEVALUE("10/1/20"&amp;RIGHT(BQ$1,2)),DATEVALUE("9/30/20"&amp;RIGHT(BR$1,2)),Holidays!$J$3:$J$937),
IF($T940&gt;=DATEVALUE("10/1/20"&amp;RIGHT(BQ$1,2)),NETWORKDAYS($T940,DATEVALUE("9/30/20"&amp;RIGHT(BR$1,2)),Holidays!$J$3:$J$937),"")))),"")/(NETWORKDAYS($T940,$U940,Holidays!$J$3:$J$937)),0))</f>
        <v/>
      </c>
      <c r="BS940" s="87" t="str">
        <f>IF($Q940="","",IFERROR(IF(OR(AND($T940&gt;=DATEVALUE("10/1/20"&amp;RIGHT(BR$1,2)),$T940&lt;=DATEVALUE("9/30/20"&amp;RIGHT(BS$1,2))),AND($U940&gt;=DATEVALUE("10/1/20"&amp;RIGHT(BR$1,2)),$U940&lt;=DATEVALUE("9/30/20"&amp;RIGHT(BS$1,2))),AND($T940&lt;=DATEVALUE("10/1/20"&amp;RIGHT(BR$1,2)),$U940&gt;=DATEVALUE("9/30/20"&amp;RIGHT(BS$1,2)))),
IF(AND($T940&gt;=DATEVALUE("10/1/20"&amp;RIGHT(BR$1,2)),$U940&lt;=DATEVALUE("9/30/20"&amp;RIGHT(BS$1,2))),NETWORKDAYS($T940,$U940,Holidays!$J$3:$J$937),
IF(AND($T940&lt;DATEVALUE("10/1/20"&amp;RIGHT(BR$1,2)),$U940&lt;=DATEVALUE("9/30/20"&amp;RIGHT(BS$1,2))),NETWORKDAYS(DATEVALUE("10/1/20"&amp;RIGHT(BR$1,2)),$U940,Holidays!$J$3:$J$937),
IF($T940&lt;DATEVALUE("10/1/20"&amp;RIGHT(BR$1,2)),NETWORKDAYS(DATEVALUE("10/1/20"&amp;RIGHT(BR$1,2)),DATEVALUE("9/30/20"&amp;RIGHT(BS$1,2)),Holidays!$J$3:$J$937),
IF($T940&gt;=DATEVALUE("10/1/20"&amp;RIGHT(BR$1,2)),NETWORKDAYS($T940,DATEVALUE("9/30/20"&amp;RIGHT(BS$1,2)),Holidays!$J$3:$J$937),"")))),"")/(NETWORKDAYS($T940,$U940,Holidays!$J$3:$J$937)),0))</f>
        <v/>
      </c>
      <c r="BT940" s="87" t="str">
        <f>IF($Q940="","",IFERROR(IF(OR(AND($T940&gt;=DATEVALUE("10/1/20"&amp;RIGHT(BS$1,2)),$T940&lt;=DATEVALUE("9/30/20"&amp;RIGHT(BT$1,2))),AND($U940&gt;=DATEVALUE("10/1/20"&amp;RIGHT(BS$1,2)),$U940&lt;=DATEVALUE("9/30/20"&amp;RIGHT(BT$1,2))),AND($T940&lt;=DATEVALUE("10/1/20"&amp;RIGHT(BS$1,2)),$U940&gt;=DATEVALUE("9/30/20"&amp;RIGHT(BT$1,2)))),
IF(AND($T940&gt;=DATEVALUE("10/1/20"&amp;RIGHT(BS$1,2)),$U940&lt;=DATEVALUE("9/30/20"&amp;RIGHT(BT$1,2))),NETWORKDAYS($T940,$U940,Holidays!$J$3:$J$937),
IF(AND($T940&lt;DATEVALUE("10/1/20"&amp;RIGHT(BS$1,2)),$U940&lt;=DATEVALUE("9/30/20"&amp;RIGHT(BT$1,2))),NETWORKDAYS(DATEVALUE("10/1/20"&amp;RIGHT(BS$1,2)),$U940,Holidays!$J$3:$J$937),
IF($T940&lt;DATEVALUE("10/1/20"&amp;RIGHT(BS$1,2)),NETWORKDAYS(DATEVALUE("10/1/20"&amp;RIGHT(BS$1,2)),DATEVALUE("9/30/20"&amp;RIGHT(BT$1,2)),Holidays!$J$3:$J$937),
IF($T940&gt;=DATEVALUE("10/1/20"&amp;RIGHT(BS$1,2)),NETWORKDAYS($T940,DATEVALUE("9/30/20"&amp;RIGHT(BT$1,2)),Holidays!$J$3:$J$937),"")))),"")/(NETWORKDAYS($T940,$U940,Holidays!$J$3:$J$937)),0))</f>
        <v/>
      </c>
      <c r="BU940" s="87" t="str">
        <f>IF($Q940="","",IFERROR(IF(OR(AND($T940&gt;=DATEVALUE("10/1/20"&amp;RIGHT(BT$1,2)),$T940&lt;=DATEVALUE("9/30/20"&amp;RIGHT(BU$1,2))),AND($U940&gt;=DATEVALUE("10/1/20"&amp;RIGHT(BT$1,2)),$U940&lt;=DATEVALUE("9/30/20"&amp;RIGHT(BU$1,2))),AND($T940&lt;=DATEVALUE("10/1/20"&amp;RIGHT(BT$1,2)),$U940&gt;=DATEVALUE("9/30/20"&amp;RIGHT(BU$1,2)))),
IF(AND($T940&gt;=DATEVALUE("10/1/20"&amp;RIGHT(BT$1,2)),$U940&lt;=DATEVALUE("9/30/20"&amp;RIGHT(BU$1,2))),NETWORKDAYS($T940,$U940,Holidays!$J$3:$J$937),
IF(AND($T940&lt;DATEVALUE("10/1/20"&amp;RIGHT(BT$1,2)),$U940&lt;=DATEVALUE("9/30/20"&amp;RIGHT(BU$1,2))),NETWORKDAYS(DATEVALUE("10/1/20"&amp;RIGHT(BT$1,2)),$U940,Holidays!$J$3:$J$937),
IF($T940&lt;DATEVALUE("10/1/20"&amp;RIGHT(BT$1,2)),NETWORKDAYS(DATEVALUE("10/1/20"&amp;RIGHT(BT$1,2)),DATEVALUE("9/30/20"&amp;RIGHT(BU$1,2)),Holidays!$J$3:$J$937),
IF($T940&gt;=DATEVALUE("10/1/20"&amp;RIGHT(BT$1,2)),NETWORKDAYS($T940,DATEVALUE("9/30/20"&amp;RIGHT(BU$1,2)),Holidays!$J$3:$J$937),"")))),"")/(NETWORKDAYS($T940,$U940,Holidays!$J$3:$J$937)),0))</f>
        <v/>
      </c>
      <c r="BV940" s="87" t="str">
        <f>IF($Q940="","",IFERROR(IF(OR(AND($T940&gt;=DATEVALUE("10/1/20"&amp;RIGHT(BU$1,2)),$T940&lt;=DATEVALUE("9/30/20"&amp;RIGHT(BV$1,2))),AND($U940&gt;=DATEVALUE("10/1/20"&amp;RIGHT(BU$1,2)),$U940&lt;=DATEVALUE("9/30/20"&amp;RIGHT(BV$1,2))),AND($T940&lt;=DATEVALUE("10/1/20"&amp;RIGHT(BU$1,2)),$U940&gt;=DATEVALUE("9/30/20"&amp;RIGHT(BV$1,2)))),
IF(AND($T940&gt;=DATEVALUE("10/1/20"&amp;RIGHT(BU$1,2)),$U940&lt;=DATEVALUE("9/30/20"&amp;RIGHT(BV$1,2))),NETWORKDAYS($T940,$U940,Holidays!$J$3:$J$937),
IF(AND($T940&lt;DATEVALUE("10/1/20"&amp;RIGHT(BU$1,2)),$U940&lt;=DATEVALUE("9/30/20"&amp;RIGHT(BV$1,2))),NETWORKDAYS(DATEVALUE("10/1/20"&amp;RIGHT(BU$1,2)),$U940,Holidays!$J$3:$J$937),
IF($T940&lt;DATEVALUE("10/1/20"&amp;RIGHT(BU$1,2)),NETWORKDAYS(DATEVALUE("10/1/20"&amp;RIGHT(BU$1,2)),DATEVALUE("9/30/20"&amp;RIGHT(BV$1,2)),Holidays!$J$3:$J$937),
IF($T940&gt;=DATEVALUE("10/1/20"&amp;RIGHT(BU$1,2)),NETWORKDAYS($T940,DATEVALUE("9/30/20"&amp;RIGHT(BV$1,2)),Holidays!$J$3:$J$937),"")))),"")/(NETWORKDAYS($T940,$U940,Holidays!$J$3:$J$937)),0))</f>
        <v/>
      </c>
      <c r="BW940" s="87" t="str">
        <f>IF($Q940="","",IFERROR(IF(OR(AND($T940&gt;=DATEVALUE("10/1/20"&amp;RIGHT(BV$1,2)),$T940&lt;=DATEVALUE("9/30/20"&amp;RIGHT(BW$1,2))),AND($U940&gt;=DATEVALUE("10/1/20"&amp;RIGHT(BV$1,2)),$U940&lt;=DATEVALUE("9/30/20"&amp;RIGHT(BW$1,2))),AND($T940&lt;=DATEVALUE("10/1/20"&amp;RIGHT(BV$1,2)),$U940&gt;=DATEVALUE("9/30/20"&amp;RIGHT(BW$1,2)))),
IF(AND($T940&gt;=DATEVALUE("10/1/20"&amp;RIGHT(BV$1,2)),$U940&lt;=DATEVALUE("9/30/20"&amp;RIGHT(BW$1,2))),NETWORKDAYS($T940,$U940,Holidays!$J$3:$J$937),
IF(AND($T940&lt;DATEVALUE("10/1/20"&amp;RIGHT(BV$1,2)),$U940&lt;=DATEVALUE("9/30/20"&amp;RIGHT(BW$1,2))),NETWORKDAYS(DATEVALUE("10/1/20"&amp;RIGHT(BV$1,2)),$U940,Holidays!$J$3:$J$937),
IF($T940&lt;DATEVALUE("10/1/20"&amp;RIGHT(BV$1,2)),NETWORKDAYS(DATEVALUE("10/1/20"&amp;RIGHT(BV$1,2)),DATEVALUE("9/30/20"&amp;RIGHT(BW$1,2)),Holidays!$J$3:$J$937),
IF($T940&gt;=DATEVALUE("10/1/20"&amp;RIGHT(BV$1,2)),NETWORKDAYS($T940,DATEVALUE("9/30/20"&amp;RIGHT(BW$1,2)),Holidays!$J$3:$J$937),"")))),"")/(NETWORKDAYS($T940,$U940,Holidays!$J$3:$J$937)),0))</f>
        <v/>
      </c>
      <c r="BX940" s="87" t="str">
        <f>IF($Q940="","",IFERROR(IF(OR(AND($T940&gt;=DATEVALUE("10/1/20"&amp;RIGHT(BW$1,2)),$T940&lt;=DATEVALUE("9/30/20"&amp;RIGHT(BX$1,2))),AND($U940&gt;=DATEVALUE("10/1/20"&amp;RIGHT(BW$1,2)),$U940&lt;=DATEVALUE("9/30/20"&amp;RIGHT(BX$1,2))),AND($T940&lt;=DATEVALUE("10/1/20"&amp;RIGHT(BW$1,2)),$U940&gt;=DATEVALUE("9/30/20"&amp;RIGHT(BX$1,2)))),
IF(AND($T940&gt;=DATEVALUE("10/1/20"&amp;RIGHT(BW$1,2)),$U940&lt;=DATEVALUE("9/30/20"&amp;RIGHT(BX$1,2))),NETWORKDAYS($T940,$U940,Holidays!$J$3:$J$937),
IF(AND($T940&lt;DATEVALUE("10/1/20"&amp;RIGHT(BW$1,2)),$U940&lt;=DATEVALUE("9/30/20"&amp;RIGHT(BX$1,2))),NETWORKDAYS(DATEVALUE("10/1/20"&amp;RIGHT(BW$1,2)),$U940,Holidays!$J$3:$J$937),
IF($T940&lt;DATEVALUE("10/1/20"&amp;RIGHT(BW$1,2)),NETWORKDAYS(DATEVALUE("10/1/20"&amp;RIGHT(BW$1,2)),DATEVALUE("9/30/20"&amp;RIGHT(BX$1,2)),Holidays!$J$3:$J$937),
IF($T940&gt;=DATEVALUE("10/1/20"&amp;RIGHT(BW$1,2)),NETWORKDAYS($T940,DATEVALUE("9/30/20"&amp;RIGHT(BX$1,2)),Holidays!$J$3:$J$937),"")))),"")/(NETWORKDAYS($T940,$U940,Holidays!$J$3:$J$937)),0))</f>
        <v/>
      </c>
      <c r="BY940" s="87" t="str">
        <f>IF($Q940="","",IFERROR(IF(OR(AND($T940&gt;=DATEVALUE("10/1/20"&amp;RIGHT(BX$1,2)),$T940&lt;=DATEVALUE("9/30/20"&amp;RIGHT(BY$1,2))),AND($U940&gt;=DATEVALUE("10/1/20"&amp;RIGHT(BX$1,2)),$U940&lt;=DATEVALUE("9/30/20"&amp;RIGHT(BY$1,2))),AND($T940&lt;=DATEVALUE("10/1/20"&amp;RIGHT(BX$1,2)),$U940&gt;=DATEVALUE("9/30/20"&amp;RIGHT(BY$1,2)))),
IF(AND($T940&gt;=DATEVALUE("10/1/20"&amp;RIGHT(BX$1,2)),$U940&lt;=DATEVALUE("9/30/20"&amp;RIGHT(BY$1,2))),NETWORKDAYS($T940,$U940,Holidays!$J$3:$J$937),
IF(AND($T940&lt;DATEVALUE("10/1/20"&amp;RIGHT(BX$1,2)),$U940&lt;=DATEVALUE("9/30/20"&amp;RIGHT(BY$1,2))),NETWORKDAYS(DATEVALUE("10/1/20"&amp;RIGHT(BX$1,2)),$U940,Holidays!$J$3:$J$937),
IF($T940&lt;DATEVALUE("10/1/20"&amp;RIGHT(BX$1,2)),NETWORKDAYS(DATEVALUE("10/1/20"&amp;RIGHT(BX$1,2)),DATEVALUE("9/30/20"&amp;RIGHT(BY$1,2)),Holidays!$J$3:$J$937),
IF($T940&gt;=DATEVALUE("10/1/20"&amp;RIGHT(BX$1,2)),NETWORKDAYS($T940,DATEVALUE("9/30/20"&amp;RIGHT(BY$1,2)),Holidays!$J$3:$J$937),"")))),"")/(NETWORKDAYS($T940,$U940,Holidays!$J$3:$J$937)),0))</f>
        <v/>
      </c>
      <c r="BZ940" s="87" t="str">
        <f>IF($Q940="","",IFERROR(IF(OR(AND($T940&gt;=DATEVALUE("10/1/20"&amp;RIGHT(BY$1,2)),$T940&lt;=DATEVALUE("9/30/20"&amp;RIGHT(BZ$1,2))),AND($U940&gt;=DATEVALUE("10/1/20"&amp;RIGHT(BY$1,2)),$U940&lt;=DATEVALUE("9/30/20"&amp;RIGHT(BZ$1,2))),AND($T940&lt;=DATEVALUE("10/1/20"&amp;RIGHT(BY$1,2)),$U940&gt;=DATEVALUE("9/30/20"&amp;RIGHT(BZ$1,2)))),
IF(AND($T940&gt;=DATEVALUE("10/1/20"&amp;RIGHT(BY$1,2)),$U940&lt;=DATEVALUE("9/30/20"&amp;RIGHT(BZ$1,2))),NETWORKDAYS($T940,$U940,Holidays!$J$3:$J$937),
IF(AND($T940&lt;DATEVALUE("10/1/20"&amp;RIGHT(BY$1,2)),$U940&lt;=DATEVALUE("9/30/20"&amp;RIGHT(BZ$1,2))),NETWORKDAYS(DATEVALUE("10/1/20"&amp;RIGHT(BY$1,2)),$U940,Holidays!$J$3:$J$937),
IF($T940&lt;DATEVALUE("10/1/20"&amp;RIGHT(BY$1,2)),NETWORKDAYS(DATEVALUE("10/1/20"&amp;RIGHT(BY$1,2)),DATEVALUE("9/30/20"&amp;RIGHT(BZ$1,2)),Holidays!$J$3:$J$937),
IF($T940&gt;=DATEVALUE("10/1/20"&amp;RIGHT(BY$1,2)),NETWORKDAYS($T940,DATEVALUE("9/30/20"&amp;RIGHT(BZ$1,2)),Holidays!$J$3:$J$937),"")))),"")/(NETWORKDAYS($T940,$U940,Holidays!$J$3:$J$937)),0))</f>
        <v/>
      </c>
      <c r="CA940" s="87" t="str">
        <f>IF($Q940="","",IFERROR(IF(OR(AND($T940&gt;=DATEVALUE("10/1/20"&amp;RIGHT(BZ$1,2)),$T940&lt;=DATEVALUE("9/30/20"&amp;RIGHT(CA$1,2))),AND($U940&gt;=DATEVALUE("10/1/20"&amp;RIGHT(BZ$1,2)),$U940&lt;=DATEVALUE("9/30/20"&amp;RIGHT(CA$1,2))),AND($T940&lt;=DATEVALUE("10/1/20"&amp;RIGHT(BZ$1,2)),$U940&gt;=DATEVALUE("9/30/20"&amp;RIGHT(CA$1,2)))),
IF(AND($T940&gt;=DATEVALUE("10/1/20"&amp;RIGHT(BZ$1,2)),$U940&lt;=DATEVALUE("9/30/20"&amp;RIGHT(CA$1,2))),NETWORKDAYS($T940,$U940,Holidays!$J$3:$J$937),
IF(AND($T940&lt;DATEVALUE("10/1/20"&amp;RIGHT(BZ$1,2)),$U940&lt;=DATEVALUE("9/30/20"&amp;RIGHT(CA$1,2))),NETWORKDAYS(DATEVALUE("10/1/20"&amp;RIGHT(BZ$1,2)),$U940,Holidays!$J$3:$J$937),
IF($T940&lt;DATEVALUE("10/1/20"&amp;RIGHT(BZ$1,2)),NETWORKDAYS(DATEVALUE("10/1/20"&amp;RIGHT(BZ$1,2)),DATEVALUE("9/30/20"&amp;RIGHT(CA$1,2)),Holidays!$J$3:$J$937),
IF($T940&gt;=DATEVALUE("10/1/20"&amp;RIGHT(BZ$1,2)),NETWORKDAYS($T940,DATEVALUE("9/30/20"&amp;RIGHT(CA$1,2)),Holidays!$J$3:$J$937),"")))),"")/(NETWORKDAYS($T940,$U940,Holidays!$J$3:$J$937)),0))</f>
        <v/>
      </c>
      <c r="CB940" s="87" t="str">
        <f>IF($Q940="","",IFERROR(IF(OR(AND($T940&gt;=DATEVALUE("10/1/20"&amp;RIGHT(CA$1,2)),$T940&lt;=DATEVALUE("9/30/20"&amp;RIGHT(CB$1,2))),AND($U940&gt;=DATEVALUE("10/1/20"&amp;RIGHT(CA$1,2)),$U940&lt;=DATEVALUE("9/30/20"&amp;RIGHT(CB$1,2))),AND($T940&lt;=DATEVALUE("10/1/20"&amp;RIGHT(CA$1,2)),$U940&gt;=DATEVALUE("9/30/20"&amp;RIGHT(CB$1,2)))),
IF(AND($T940&gt;=DATEVALUE("10/1/20"&amp;RIGHT(CA$1,2)),$U940&lt;=DATEVALUE("9/30/20"&amp;RIGHT(CB$1,2))),NETWORKDAYS($T940,$U940,Holidays!$J$3:$J$937),
IF(AND($T940&lt;DATEVALUE("10/1/20"&amp;RIGHT(CA$1,2)),$U940&lt;=DATEVALUE("9/30/20"&amp;RIGHT(CB$1,2))),NETWORKDAYS(DATEVALUE("10/1/20"&amp;RIGHT(CA$1,2)),$U940,Holidays!$J$3:$J$937),
IF($T940&lt;DATEVALUE("10/1/20"&amp;RIGHT(CA$1,2)),NETWORKDAYS(DATEVALUE("10/1/20"&amp;RIGHT(CA$1,2)),DATEVALUE("9/30/20"&amp;RIGHT(CB$1,2)),Holidays!$J$3:$J$937),
IF($T940&gt;=DATEVALUE("10/1/20"&amp;RIGHT(CA$1,2)),NETWORKDAYS($T940,DATEVALUE("9/30/20"&amp;RIGHT(CB$1,2)),Holidays!$J$3:$J$937),"")))),"")/(NETWORKDAYS($T940,$U940,Holidays!$J$3:$J$937)),0))</f>
        <v/>
      </c>
    </row>
    <row r="941" spans="1:80">
      <c r="A941" s="97"/>
      <c r="B941" s="98" t="str">
        <f ca="1">IF(NOT($A941=""),OFFSET('WBS Reference &amp; User Procedure'!$A$1,MATCH($A941,'WBS Reference &amp; User Procedure'!$A:$A,0)-1,1),"")</f>
        <v/>
      </c>
      <c r="D941" s="97"/>
      <c r="T941" s="104" t="str">
        <f>IF(NOT(Q941=""),IF(NOT($S941=""),$S941,#REF!),"")</f>
        <v/>
      </c>
      <c r="U941" s="104" t="str">
        <f>IF(NOT(Q941=""),WORKDAY(T941,Q941,Holidays!$J$3:$J$937),"")</f>
        <v/>
      </c>
      <c r="V941" s="104"/>
      <c r="W941" s="104"/>
      <c r="X941" s="101" t="str">
        <f t="shared" si="211"/>
        <v/>
      </c>
      <c r="AL941" s="87" t="str">
        <f t="shared" ca="1" si="208"/>
        <v/>
      </c>
      <c r="AN941" s="87" t="str">
        <f t="shared" ca="1" si="212"/>
        <v/>
      </c>
      <c r="AO941" s="87" t="str">
        <f t="shared" ca="1" si="212"/>
        <v/>
      </c>
      <c r="AP941" s="87" t="str">
        <f t="shared" ca="1" si="212"/>
        <v/>
      </c>
      <c r="AQ941" s="87" t="str">
        <f t="shared" ca="1" si="212"/>
        <v/>
      </c>
      <c r="AR941" s="87" t="str">
        <f t="shared" ca="1" si="212"/>
        <v/>
      </c>
      <c r="AS941" s="87" t="str">
        <f t="shared" ca="1" si="212"/>
        <v/>
      </c>
      <c r="AT941" s="87" t="str">
        <f t="shared" ca="1" si="212"/>
        <v/>
      </c>
      <c r="AU941" s="87" t="str">
        <f t="shared" ca="1" si="212"/>
        <v/>
      </c>
      <c r="AV941" s="87" t="str">
        <f t="shared" ca="1" si="212"/>
        <v/>
      </c>
      <c r="AW941" s="87" t="str">
        <f t="shared" ca="1" si="212"/>
        <v/>
      </c>
      <c r="AX941" s="87" t="str">
        <f t="shared" ca="1" si="213"/>
        <v/>
      </c>
      <c r="AY941" s="87" t="str">
        <f t="shared" ca="1" si="213"/>
        <v/>
      </c>
      <c r="AZ941" s="87" t="str">
        <f t="shared" ca="1" si="213"/>
        <v/>
      </c>
      <c r="BA941" s="87" t="str">
        <f t="shared" ca="1" si="213"/>
        <v/>
      </c>
      <c r="BB941" s="87" t="str">
        <f t="shared" ca="1" si="213"/>
        <v/>
      </c>
      <c r="BC941" s="87" t="str">
        <f t="shared" ca="1" si="213"/>
        <v/>
      </c>
      <c r="BD941" s="87" t="str">
        <f t="shared" ca="1" si="213"/>
        <v/>
      </c>
      <c r="BE941" s="87" t="str">
        <f t="shared" ca="1" si="213"/>
        <v/>
      </c>
      <c r="BF941" s="87" t="str">
        <f t="shared" ca="1" si="213"/>
        <v/>
      </c>
      <c r="BG941" s="87" t="str">
        <f t="shared" ca="1" si="213"/>
        <v/>
      </c>
      <c r="BI941" s="87" t="str">
        <f>IF($Q941="","",IFERROR(IF(OR(AND($T941&gt;=DATEVALUE("10/1/20"&amp;RIGHT(BH$1,2)),$T941&lt;=DATEVALUE("9/30/20"&amp;RIGHT(BI$1,2))),AND($U941&gt;=DATEVALUE("10/1/20"&amp;RIGHT(BH$1,2)),$U941&lt;=DATEVALUE("9/30/20"&amp;RIGHT(BI$1,2))),AND($T941&lt;=DATEVALUE("10/1/20"&amp;RIGHT(BH$1,2)),$U941&gt;=DATEVALUE("9/30/20"&amp;RIGHT(BI$1,2)))),
IF(AND($T941&gt;=DATEVALUE("10/1/20"&amp;RIGHT(BH$1,2)),$U941&lt;=DATEVALUE("9/30/20"&amp;RIGHT(BI$1,2))),NETWORKDAYS($T941,$U941,Holidays!$J$3:$J$937),
IF(AND($T941&lt;DATEVALUE("10/1/20"&amp;RIGHT(BH$1,2)),$U941&lt;=DATEVALUE("9/30/20"&amp;RIGHT(BI$1,2))),NETWORKDAYS(DATEVALUE("10/1/20"&amp;RIGHT(BH$1,2)),$U941,Holidays!$J$3:$J$937),
IF($T941&lt;DATEVALUE("10/1/20"&amp;RIGHT(BH$1,2)),NETWORKDAYS(DATEVALUE("10/1/20"&amp;RIGHT(BH$1,2)),DATEVALUE("9/30/20"&amp;RIGHT(BI$1,2)),Holidays!$J$3:$J$937),
IF($T941&gt;=DATEVALUE("10/1/20"&amp;RIGHT(BH$1,2)),NETWORKDAYS($T941,DATEVALUE("9/30/20"&amp;RIGHT(BI$1,2)),Holidays!$J$3:$J$937),"")))),"")/(NETWORKDAYS($T941,$U941,Holidays!$J$3:$J$937)),0))</f>
        <v/>
      </c>
      <c r="BJ941" s="87" t="str">
        <f>IF($Q941="","",IFERROR(IF(OR(AND($T941&gt;=DATEVALUE("10/1/20"&amp;RIGHT(BI$1,2)),$T941&lt;=DATEVALUE("9/30/20"&amp;RIGHT(BJ$1,2))),AND($U941&gt;=DATEVALUE("10/1/20"&amp;RIGHT(BI$1,2)),$U941&lt;=DATEVALUE("9/30/20"&amp;RIGHT(BJ$1,2))),AND($T941&lt;=DATEVALUE("10/1/20"&amp;RIGHT(BI$1,2)),$U941&gt;=DATEVALUE("9/30/20"&amp;RIGHT(BJ$1,2)))),
IF(AND($T941&gt;=DATEVALUE("10/1/20"&amp;RIGHT(BI$1,2)),$U941&lt;=DATEVALUE("9/30/20"&amp;RIGHT(BJ$1,2))),NETWORKDAYS($T941,$U941,Holidays!$J$3:$J$937),
IF(AND($T941&lt;DATEVALUE("10/1/20"&amp;RIGHT(BI$1,2)),$U941&lt;=DATEVALUE("9/30/20"&amp;RIGHT(BJ$1,2))),NETWORKDAYS(DATEVALUE("10/1/20"&amp;RIGHT(BI$1,2)),$U941,Holidays!$J$3:$J$937),
IF($T941&lt;DATEVALUE("10/1/20"&amp;RIGHT(BI$1,2)),NETWORKDAYS(DATEVALUE("10/1/20"&amp;RIGHT(BI$1,2)),DATEVALUE("9/30/20"&amp;RIGHT(BJ$1,2)),Holidays!$J$3:$J$937),
IF($T941&gt;=DATEVALUE("10/1/20"&amp;RIGHT(BI$1,2)),NETWORKDAYS($T941,DATEVALUE("9/30/20"&amp;RIGHT(BJ$1,2)),Holidays!$J$3:$J$937),"")))),"")/(NETWORKDAYS($T941,$U941,Holidays!$J$3:$J$937)),0))</f>
        <v/>
      </c>
      <c r="BK941" s="87" t="str">
        <f>IF($Q941="","",IFERROR(IF(OR(AND($T941&gt;=DATEVALUE("10/1/20"&amp;RIGHT(BJ$1,2)),$T941&lt;=DATEVALUE("9/30/20"&amp;RIGHT(BK$1,2))),AND($U941&gt;=DATEVALUE("10/1/20"&amp;RIGHT(BJ$1,2)),$U941&lt;=DATEVALUE("9/30/20"&amp;RIGHT(BK$1,2))),AND($T941&lt;=DATEVALUE("10/1/20"&amp;RIGHT(BJ$1,2)),$U941&gt;=DATEVALUE("9/30/20"&amp;RIGHT(BK$1,2)))),
IF(AND($T941&gt;=DATEVALUE("10/1/20"&amp;RIGHT(BJ$1,2)),$U941&lt;=DATEVALUE("9/30/20"&amp;RIGHT(BK$1,2))),NETWORKDAYS($T941,$U941,Holidays!$J$3:$J$937),
IF(AND($T941&lt;DATEVALUE("10/1/20"&amp;RIGHT(BJ$1,2)),$U941&lt;=DATEVALUE("9/30/20"&amp;RIGHT(BK$1,2))),NETWORKDAYS(DATEVALUE("10/1/20"&amp;RIGHT(BJ$1,2)),$U941,Holidays!$J$3:$J$937),
IF($T941&lt;DATEVALUE("10/1/20"&amp;RIGHT(BJ$1,2)),NETWORKDAYS(DATEVALUE("10/1/20"&amp;RIGHT(BJ$1,2)),DATEVALUE("9/30/20"&amp;RIGHT(BK$1,2)),Holidays!$J$3:$J$937),
IF($T941&gt;=DATEVALUE("10/1/20"&amp;RIGHT(BJ$1,2)),NETWORKDAYS($T941,DATEVALUE("9/30/20"&amp;RIGHT(BK$1,2)),Holidays!$J$3:$J$937),"")))),"")/(NETWORKDAYS($T941,$U941,Holidays!$J$3:$J$937)),0))</f>
        <v/>
      </c>
      <c r="BL941" s="87" t="str">
        <f>IF($Q941="","",IFERROR(IF(OR(AND($T941&gt;=DATEVALUE("10/1/20"&amp;RIGHT(BK$1,2)),$T941&lt;=DATEVALUE("9/30/20"&amp;RIGHT(BL$1,2))),AND($U941&gt;=DATEVALUE("10/1/20"&amp;RIGHT(BK$1,2)),$U941&lt;=DATEVALUE("9/30/20"&amp;RIGHT(BL$1,2))),AND($T941&lt;=DATEVALUE("10/1/20"&amp;RIGHT(BK$1,2)),$U941&gt;=DATEVALUE("9/30/20"&amp;RIGHT(BL$1,2)))),
IF(AND($T941&gt;=DATEVALUE("10/1/20"&amp;RIGHT(BK$1,2)),$U941&lt;=DATEVALUE("9/30/20"&amp;RIGHT(BL$1,2))),NETWORKDAYS($T941,$U941,Holidays!$J$3:$J$937),
IF(AND($T941&lt;DATEVALUE("10/1/20"&amp;RIGHT(BK$1,2)),$U941&lt;=DATEVALUE("9/30/20"&amp;RIGHT(BL$1,2))),NETWORKDAYS(DATEVALUE("10/1/20"&amp;RIGHT(BK$1,2)),$U941,Holidays!$J$3:$J$937),
IF($T941&lt;DATEVALUE("10/1/20"&amp;RIGHT(BK$1,2)),NETWORKDAYS(DATEVALUE("10/1/20"&amp;RIGHT(BK$1,2)),DATEVALUE("9/30/20"&amp;RIGHT(BL$1,2)),Holidays!$J$3:$J$937),
IF($T941&gt;=DATEVALUE("10/1/20"&amp;RIGHT(BK$1,2)),NETWORKDAYS($T941,DATEVALUE("9/30/20"&amp;RIGHT(BL$1,2)),Holidays!$J$3:$J$937),"")))),"")/(NETWORKDAYS($T941,$U941,Holidays!$J$3:$J$937)),0))</f>
        <v/>
      </c>
      <c r="BM941" s="87" t="str">
        <f>IF($Q941="","",IFERROR(IF(OR(AND($T941&gt;=DATEVALUE("10/1/20"&amp;RIGHT(BL$1,2)),$T941&lt;=DATEVALUE("9/30/20"&amp;RIGHT(BM$1,2))),AND($U941&gt;=DATEVALUE("10/1/20"&amp;RIGHT(BL$1,2)),$U941&lt;=DATEVALUE("9/30/20"&amp;RIGHT(BM$1,2))),AND($T941&lt;=DATEVALUE("10/1/20"&amp;RIGHT(BL$1,2)),$U941&gt;=DATEVALUE("9/30/20"&amp;RIGHT(BM$1,2)))),
IF(AND($T941&gt;=DATEVALUE("10/1/20"&amp;RIGHT(BL$1,2)),$U941&lt;=DATEVALUE("9/30/20"&amp;RIGHT(BM$1,2))),NETWORKDAYS($T941,$U941,Holidays!$J$3:$J$937),
IF(AND($T941&lt;DATEVALUE("10/1/20"&amp;RIGHT(BL$1,2)),$U941&lt;=DATEVALUE("9/30/20"&amp;RIGHT(BM$1,2))),NETWORKDAYS(DATEVALUE("10/1/20"&amp;RIGHT(BL$1,2)),$U941,Holidays!$J$3:$J$937),
IF($T941&lt;DATEVALUE("10/1/20"&amp;RIGHT(BL$1,2)),NETWORKDAYS(DATEVALUE("10/1/20"&amp;RIGHT(BL$1,2)),DATEVALUE("9/30/20"&amp;RIGHT(BM$1,2)),Holidays!$J$3:$J$937),
IF($T941&gt;=DATEVALUE("10/1/20"&amp;RIGHT(BL$1,2)),NETWORKDAYS($T941,DATEVALUE("9/30/20"&amp;RIGHT(BM$1,2)),Holidays!$J$3:$J$937),"")))),"")/(NETWORKDAYS($T941,$U941,Holidays!$J$3:$J$937)),0))</f>
        <v/>
      </c>
      <c r="BN941" s="87" t="str">
        <f>IF($Q941="","",IFERROR(IF(OR(AND($T941&gt;=DATEVALUE("10/1/20"&amp;RIGHT(BM$1,2)),$T941&lt;=DATEVALUE("9/30/20"&amp;RIGHT(BN$1,2))),AND($U941&gt;=DATEVALUE("10/1/20"&amp;RIGHT(BM$1,2)),$U941&lt;=DATEVALUE("9/30/20"&amp;RIGHT(BN$1,2))),AND($T941&lt;=DATEVALUE("10/1/20"&amp;RIGHT(BM$1,2)),$U941&gt;=DATEVALUE("9/30/20"&amp;RIGHT(BN$1,2)))),
IF(AND($T941&gt;=DATEVALUE("10/1/20"&amp;RIGHT(BM$1,2)),$U941&lt;=DATEVALUE("9/30/20"&amp;RIGHT(BN$1,2))),NETWORKDAYS($T941,$U941,Holidays!$J$3:$J$937),
IF(AND($T941&lt;DATEVALUE("10/1/20"&amp;RIGHT(BM$1,2)),$U941&lt;=DATEVALUE("9/30/20"&amp;RIGHT(BN$1,2))),NETWORKDAYS(DATEVALUE("10/1/20"&amp;RIGHT(BM$1,2)),$U941,Holidays!$J$3:$J$937),
IF($T941&lt;DATEVALUE("10/1/20"&amp;RIGHT(BM$1,2)),NETWORKDAYS(DATEVALUE("10/1/20"&amp;RIGHT(BM$1,2)),DATEVALUE("9/30/20"&amp;RIGHT(BN$1,2)),Holidays!$J$3:$J$937),
IF($T941&gt;=DATEVALUE("10/1/20"&amp;RIGHT(BM$1,2)),NETWORKDAYS($T941,DATEVALUE("9/30/20"&amp;RIGHT(BN$1,2)),Holidays!$J$3:$J$937),"")))),"")/(NETWORKDAYS($T941,$U941,Holidays!$J$3:$J$937)),0))</f>
        <v/>
      </c>
      <c r="BO941" s="87" t="str">
        <f>IF($Q941="","",IFERROR(IF(OR(AND($T941&gt;=DATEVALUE("10/1/20"&amp;RIGHT(BN$1,2)),$T941&lt;=DATEVALUE("9/30/20"&amp;RIGHT(BO$1,2))),AND($U941&gt;=DATEVALUE("10/1/20"&amp;RIGHT(BN$1,2)),$U941&lt;=DATEVALUE("9/30/20"&amp;RIGHT(BO$1,2))),AND($T941&lt;=DATEVALUE("10/1/20"&amp;RIGHT(BN$1,2)),$U941&gt;=DATEVALUE("9/30/20"&amp;RIGHT(BO$1,2)))),
IF(AND($T941&gt;=DATEVALUE("10/1/20"&amp;RIGHT(BN$1,2)),$U941&lt;=DATEVALUE("9/30/20"&amp;RIGHT(BO$1,2))),NETWORKDAYS($T941,$U941,Holidays!$J$3:$J$937),
IF(AND($T941&lt;DATEVALUE("10/1/20"&amp;RIGHT(BN$1,2)),$U941&lt;=DATEVALUE("9/30/20"&amp;RIGHT(BO$1,2))),NETWORKDAYS(DATEVALUE("10/1/20"&amp;RIGHT(BN$1,2)),$U941,Holidays!$J$3:$J$937),
IF($T941&lt;DATEVALUE("10/1/20"&amp;RIGHT(BN$1,2)),NETWORKDAYS(DATEVALUE("10/1/20"&amp;RIGHT(BN$1,2)),DATEVALUE("9/30/20"&amp;RIGHT(BO$1,2)),Holidays!$J$3:$J$937),
IF($T941&gt;=DATEVALUE("10/1/20"&amp;RIGHT(BN$1,2)),NETWORKDAYS($T941,DATEVALUE("9/30/20"&amp;RIGHT(BO$1,2)),Holidays!$J$3:$J$937),"")))),"")/(NETWORKDAYS($T941,$U941,Holidays!$J$3:$J$937)),0))</f>
        <v/>
      </c>
      <c r="BP941" s="87" t="str">
        <f>IF($Q941="","",IFERROR(IF(OR(AND($T941&gt;=DATEVALUE("10/1/20"&amp;RIGHT(BO$1,2)),$T941&lt;=DATEVALUE("9/30/20"&amp;RIGHT(BP$1,2))),AND($U941&gt;=DATEVALUE("10/1/20"&amp;RIGHT(BO$1,2)),$U941&lt;=DATEVALUE("9/30/20"&amp;RIGHT(BP$1,2))),AND($T941&lt;=DATEVALUE("10/1/20"&amp;RIGHT(BO$1,2)),$U941&gt;=DATEVALUE("9/30/20"&amp;RIGHT(BP$1,2)))),
IF(AND($T941&gt;=DATEVALUE("10/1/20"&amp;RIGHT(BO$1,2)),$U941&lt;=DATEVALUE("9/30/20"&amp;RIGHT(BP$1,2))),NETWORKDAYS($T941,$U941,Holidays!$J$3:$J$937),
IF(AND($T941&lt;DATEVALUE("10/1/20"&amp;RIGHT(BO$1,2)),$U941&lt;=DATEVALUE("9/30/20"&amp;RIGHT(BP$1,2))),NETWORKDAYS(DATEVALUE("10/1/20"&amp;RIGHT(BO$1,2)),$U941,Holidays!$J$3:$J$937),
IF($T941&lt;DATEVALUE("10/1/20"&amp;RIGHT(BO$1,2)),NETWORKDAYS(DATEVALUE("10/1/20"&amp;RIGHT(BO$1,2)),DATEVALUE("9/30/20"&amp;RIGHT(BP$1,2)),Holidays!$J$3:$J$937),
IF($T941&gt;=DATEVALUE("10/1/20"&amp;RIGHT(BO$1,2)),NETWORKDAYS($T941,DATEVALUE("9/30/20"&amp;RIGHT(BP$1,2)),Holidays!$J$3:$J$937),"")))),"")/(NETWORKDAYS($T941,$U941,Holidays!$J$3:$J$937)),0))</f>
        <v/>
      </c>
      <c r="BQ941" s="87" t="str">
        <f>IF($Q941="","",IFERROR(IF(OR(AND($T941&gt;=DATEVALUE("10/1/20"&amp;RIGHT(BP$1,2)),$T941&lt;=DATEVALUE("9/30/20"&amp;RIGHT(BQ$1,2))),AND($U941&gt;=DATEVALUE("10/1/20"&amp;RIGHT(BP$1,2)),$U941&lt;=DATEVALUE("9/30/20"&amp;RIGHT(BQ$1,2))),AND($T941&lt;=DATEVALUE("10/1/20"&amp;RIGHT(BP$1,2)),$U941&gt;=DATEVALUE("9/30/20"&amp;RIGHT(BQ$1,2)))),
IF(AND($T941&gt;=DATEVALUE("10/1/20"&amp;RIGHT(BP$1,2)),$U941&lt;=DATEVALUE("9/30/20"&amp;RIGHT(BQ$1,2))),NETWORKDAYS($T941,$U941,Holidays!$J$3:$J$937),
IF(AND($T941&lt;DATEVALUE("10/1/20"&amp;RIGHT(BP$1,2)),$U941&lt;=DATEVALUE("9/30/20"&amp;RIGHT(BQ$1,2))),NETWORKDAYS(DATEVALUE("10/1/20"&amp;RIGHT(BP$1,2)),$U941,Holidays!$J$3:$J$937),
IF($T941&lt;DATEVALUE("10/1/20"&amp;RIGHT(BP$1,2)),NETWORKDAYS(DATEVALUE("10/1/20"&amp;RIGHT(BP$1,2)),DATEVALUE("9/30/20"&amp;RIGHT(BQ$1,2)),Holidays!$J$3:$J$937),
IF($T941&gt;=DATEVALUE("10/1/20"&amp;RIGHT(BP$1,2)),NETWORKDAYS($T941,DATEVALUE("9/30/20"&amp;RIGHT(BQ$1,2)),Holidays!$J$3:$J$937),"")))),"")/(NETWORKDAYS($T941,$U941,Holidays!$J$3:$J$937)),0))</f>
        <v/>
      </c>
      <c r="BR941" s="87" t="str">
        <f>IF($Q941="","",IFERROR(IF(OR(AND($T941&gt;=DATEVALUE("10/1/20"&amp;RIGHT(BQ$1,2)),$T941&lt;=DATEVALUE("9/30/20"&amp;RIGHT(BR$1,2))),AND($U941&gt;=DATEVALUE("10/1/20"&amp;RIGHT(BQ$1,2)),$U941&lt;=DATEVALUE("9/30/20"&amp;RIGHT(BR$1,2))),AND($T941&lt;=DATEVALUE("10/1/20"&amp;RIGHT(BQ$1,2)),$U941&gt;=DATEVALUE("9/30/20"&amp;RIGHT(BR$1,2)))),
IF(AND($T941&gt;=DATEVALUE("10/1/20"&amp;RIGHT(BQ$1,2)),$U941&lt;=DATEVALUE("9/30/20"&amp;RIGHT(BR$1,2))),NETWORKDAYS($T941,$U941,Holidays!$J$3:$J$937),
IF(AND($T941&lt;DATEVALUE("10/1/20"&amp;RIGHT(BQ$1,2)),$U941&lt;=DATEVALUE("9/30/20"&amp;RIGHT(BR$1,2))),NETWORKDAYS(DATEVALUE("10/1/20"&amp;RIGHT(BQ$1,2)),$U941,Holidays!$J$3:$J$937),
IF($T941&lt;DATEVALUE("10/1/20"&amp;RIGHT(BQ$1,2)),NETWORKDAYS(DATEVALUE("10/1/20"&amp;RIGHT(BQ$1,2)),DATEVALUE("9/30/20"&amp;RIGHT(BR$1,2)),Holidays!$J$3:$J$937),
IF($T941&gt;=DATEVALUE("10/1/20"&amp;RIGHT(BQ$1,2)),NETWORKDAYS($T941,DATEVALUE("9/30/20"&amp;RIGHT(BR$1,2)),Holidays!$J$3:$J$937),"")))),"")/(NETWORKDAYS($T941,$U941,Holidays!$J$3:$J$937)),0))</f>
        <v/>
      </c>
      <c r="BS941" s="87" t="str">
        <f>IF($Q941="","",IFERROR(IF(OR(AND($T941&gt;=DATEVALUE("10/1/20"&amp;RIGHT(BR$1,2)),$T941&lt;=DATEVALUE("9/30/20"&amp;RIGHT(BS$1,2))),AND($U941&gt;=DATEVALUE("10/1/20"&amp;RIGHT(BR$1,2)),$U941&lt;=DATEVALUE("9/30/20"&amp;RIGHT(BS$1,2))),AND($T941&lt;=DATEVALUE("10/1/20"&amp;RIGHT(BR$1,2)),$U941&gt;=DATEVALUE("9/30/20"&amp;RIGHT(BS$1,2)))),
IF(AND($T941&gt;=DATEVALUE("10/1/20"&amp;RIGHT(BR$1,2)),$U941&lt;=DATEVALUE("9/30/20"&amp;RIGHT(BS$1,2))),NETWORKDAYS($T941,$U941,Holidays!$J$3:$J$937),
IF(AND($T941&lt;DATEVALUE("10/1/20"&amp;RIGHT(BR$1,2)),$U941&lt;=DATEVALUE("9/30/20"&amp;RIGHT(BS$1,2))),NETWORKDAYS(DATEVALUE("10/1/20"&amp;RIGHT(BR$1,2)),$U941,Holidays!$J$3:$J$937),
IF($T941&lt;DATEVALUE("10/1/20"&amp;RIGHT(BR$1,2)),NETWORKDAYS(DATEVALUE("10/1/20"&amp;RIGHT(BR$1,2)),DATEVALUE("9/30/20"&amp;RIGHT(BS$1,2)),Holidays!$J$3:$J$937),
IF($T941&gt;=DATEVALUE("10/1/20"&amp;RIGHT(BR$1,2)),NETWORKDAYS($T941,DATEVALUE("9/30/20"&amp;RIGHT(BS$1,2)),Holidays!$J$3:$J$937),"")))),"")/(NETWORKDAYS($T941,$U941,Holidays!$J$3:$J$937)),0))</f>
        <v/>
      </c>
      <c r="BT941" s="87" t="str">
        <f>IF($Q941="","",IFERROR(IF(OR(AND($T941&gt;=DATEVALUE("10/1/20"&amp;RIGHT(BS$1,2)),$T941&lt;=DATEVALUE("9/30/20"&amp;RIGHT(BT$1,2))),AND($U941&gt;=DATEVALUE("10/1/20"&amp;RIGHT(BS$1,2)),$U941&lt;=DATEVALUE("9/30/20"&amp;RIGHT(BT$1,2))),AND($T941&lt;=DATEVALUE("10/1/20"&amp;RIGHT(BS$1,2)),$U941&gt;=DATEVALUE("9/30/20"&amp;RIGHT(BT$1,2)))),
IF(AND($T941&gt;=DATEVALUE("10/1/20"&amp;RIGHT(BS$1,2)),$U941&lt;=DATEVALUE("9/30/20"&amp;RIGHT(BT$1,2))),NETWORKDAYS($T941,$U941,Holidays!$J$3:$J$937),
IF(AND($T941&lt;DATEVALUE("10/1/20"&amp;RIGHT(BS$1,2)),$U941&lt;=DATEVALUE("9/30/20"&amp;RIGHT(BT$1,2))),NETWORKDAYS(DATEVALUE("10/1/20"&amp;RIGHT(BS$1,2)),$U941,Holidays!$J$3:$J$937),
IF($T941&lt;DATEVALUE("10/1/20"&amp;RIGHT(BS$1,2)),NETWORKDAYS(DATEVALUE("10/1/20"&amp;RIGHT(BS$1,2)),DATEVALUE("9/30/20"&amp;RIGHT(BT$1,2)),Holidays!$J$3:$J$937),
IF($T941&gt;=DATEVALUE("10/1/20"&amp;RIGHT(BS$1,2)),NETWORKDAYS($T941,DATEVALUE("9/30/20"&amp;RIGHT(BT$1,2)),Holidays!$J$3:$J$937),"")))),"")/(NETWORKDAYS($T941,$U941,Holidays!$J$3:$J$937)),0))</f>
        <v/>
      </c>
      <c r="BU941" s="87" t="str">
        <f>IF($Q941="","",IFERROR(IF(OR(AND($T941&gt;=DATEVALUE("10/1/20"&amp;RIGHT(BT$1,2)),$T941&lt;=DATEVALUE("9/30/20"&amp;RIGHT(BU$1,2))),AND($U941&gt;=DATEVALUE("10/1/20"&amp;RIGHT(BT$1,2)),$U941&lt;=DATEVALUE("9/30/20"&amp;RIGHT(BU$1,2))),AND($T941&lt;=DATEVALUE("10/1/20"&amp;RIGHT(BT$1,2)),$U941&gt;=DATEVALUE("9/30/20"&amp;RIGHT(BU$1,2)))),
IF(AND($T941&gt;=DATEVALUE("10/1/20"&amp;RIGHT(BT$1,2)),$U941&lt;=DATEVALUE("9/30/20"&amp;RIGHT(BU$1,2))),NETWORKDAYS($T941,$U941,Holidays!$J$3:$J$937),
IF(AND($T941&lt;DATEVALUE("10/1/20"&amp;RIGHT(BT$1,2)),$U941&lt;=DATEVALUE("9/30/20"&amp;RIGHT(BU$1,2))),NETWORKDAYS(DATEVALUE("10/1/20"&amp;RIGHT(BT$1,2)),$U941,Holidays!$J$3:$J$937),
IF($T941&lt;DATEVALUE("10/1/20"&amp;RIGHT(BT$1,2)),NETWORKDAYS(DATEVALUE("10/1/20"&amp;RIGHT(BT$1,2)),DATEVALUE("9/30/20"&amp;RIGHT(BU$1,2)),Holidays!$J$3:$J$937),
IF($T941&gt;=DATEVALUE("10/1/20"&amp;RIGHT(BT$1,2)),NETWORKDAYS($T941,DATEVALUE("9/30/20"&amp;RIGHT(BU$1,2)),Holidays!$J$3:$J$937),"")))),"")/(NETWORKDAYS($T941,$U941,Holidays!$J$3:$J$937)),0))</f>
        <v/>
      </c>
      <c r="BV941" s="87" t="str">
        <f>IF($Q941="","",IFERROR(IF(OR(AND($T941&gt;=DATEVALUE("10/1/20"&amp;RIGHT(BU$1,2)),$T941&lt;=DATEVALUE("9/30/20"&amp;RIGHT(BV$1,2))),AND($U941&gt;=DATEVALUE("10/1/20"&amp;RIGHT(BU$1,2)),$U941&lt;=DATEVALUE("9/30/20"&amp;RIGHT(BV$1,2))),AND($T941&lt;=DATEVALUE("10/1/20"&amp;RIGHT(BU$1,2)),$U941&gt;=DATEVALUE("9/30/20"&amp;RIGHT(BV$1,2)))),
IF(AND($T941&gt;=DATEVALUE("10/1/20"&amp;RIGHT(BU$1,2)),$U941&lt;=DATEVALUE("9/30/20"&amp;RIGHT(BV$1,2))),NETWORKDAYS($T941,$U941,Holidays!$J$3:$J$937),
IF(AND($T941&lt;DATEVALUE("10/1/20"&amp;RIGHT(BU$1,2)),$U941&lt;=DATEVALUE("9/30/20"&amp;RIGHT(BV$1,2))),NETWORKDAYS(DATEVALUE("10/1/20"&amp;RIGHT(BU$1,2)),$U941,Holidays!$J$3:$J$937),
IF($T941&lt;DATEVALUE("10/1/20"&amp;RIGHT(BU$1,2)),NETWORKDAYS(DATEVALUE("10/1/20"&amp;RIGHT(BU$1,2)),DATEVALUE("9/30/20"&amp;RIGHT(BV$1,2)),Holidays!$J$3:$J$937),
IF($T941&gt;=DATEVALUE("10/1/20"&amp;RIGHT(BU$1,2)),NETWORKDAYS($T941,DATEVALUE("9/30/20"&amp;RIGHT(BV$1,2)),Holidays!$J$3:$J$937),"")))),"")/(NETWORKDAYS($T941,$U941,Holidays!$J$3:$J$937)),0))</f>
        <v/>
      </c>
      <c r="BW941" s="87" t="str">
        <f>IF($Q941="","",IFERROR(IF(OR(AND($T941&gt;=DATEVALUE("10/1/20"&amp;RIGHT(BV$1,2)),$T941&lt;=DATEVALUE("9/30/20"&amp;RIGHT(BW$1,2))),AND($U941&gt;=DATEVALUE("10/1/20"&amp;RIGHT(BV$1,2)),$U941&lt;=DATEVALUE("9/30/20"&amp;RIGHT(BW$1,2))),AND($T941&lt;=DATEVALUE("10/1/20"&amp;RIGHT(BV$1,2)),$U941&gt;=DATEVALUE("9/30/20"&amp;RIGHT(BW$1,2)))),
IF(AND($T941&gt;=DATEVALUE("10/1/20"&amp;RIGHT(BV$1,2)),$U941&lt;=DATEVALUE("9/30/20"&amp;RIGHT(BW$1,2))),NETWORKDAYS($T941,$U941,Holidays!$J$3:$J$937),
IF(AND($T941&lt;DATEVALUE("10/1/20"&amp;RIGHT(BV$1,2)),$U941&lt;=DATEVALUE("9/30/20"&amp;RIGHT(BW$1,2))),NETWORKDAYS(DATEVALUE("10/1/20"&amp;RIGHT(BV$1,2)),$U941,Holidays!$J$3:$J$937),
IF($T941&lt;DATEVALUE("10/1/20"&amp;RIGHT(BV$1,2)),NETWORKDAYS(DATEVALUE("10/1/20"&amp;RIGHT(BV$1,2)),DATEVALUE("9/30/20"&amp;RIGHT(BW$1,2)),Holidays!$J$3:$J$937),
IF($T941&gt;=DATEVALUE("10/1/20"&amp;RIGHT(BV$1,2)),NETWORKDAYS($T941,DATEVALUE("9/30/20"&amp;RIGHT(BW$1,2)),Holidays!$J$3:$J$937),"")))),"")/(NETWORKDAYS($T941,$U941,Holidays!$J$3:$J$937)),0))</f>
        <v/>
      </c>
      <c r="BX941" s="87" t="str">
        <f>IF($Q941="","",IFERROR(IF(OR(AND($T941&gt;=DATEVALUE("10/1/20"&amp;RIGHT(BW$1,2)),$T941&lt;=DATEVALUE("9/30/20"&amp;RIGHT(BX$1,2))),AND($U941&gt;=DATEVALUE("10/1/20"&amp;RIGHT(BW$1,2)),$U941&lt;=DATEVALUE("9/30/20"&amp;RIGHT(BX$1,2))),AND($T941&lt;=DATEVALUE("10/1/20"&amp;RIGHT(BW$1,2)),$U941&gt;=DATEVALUE("9/30/20"&amp;RIGHT(BX$1,2)))),
IF(AND($T941&gt;=DATEVALUE("10/1/20"&amp;RIGHT(BW$1,2)),$U941&lt;=DATEVALUE("9/30/20"&amp;RIGHT(BX$1,2))),NETWORKDAYS($T941,$U941,Holidays!$J$3:$J$937),
IF(AND($T941&lt;DATEVALUE("10/1/20"&amp;RIGHT(BW$1,2)),$U941&lt;=DATEVALUE("9/30/20"&amp;RIGHT(BX$1,2))),NETWORKDAYS(DATEVALUE("10/1/20"&amp;RIGHT(BW$1,2)),$U941,Holidays!$J$3:$J$937),
IF($T941&lt;DATEVALUE("10/1/20"&amp;RIGHT(BW$1,2)),NETWORKDAYS(DATEVALUE("10/1/20"&amp;RIGHT(BW$1,2)),DATEVALUE("9/30/20"&amp;RIGHT(BX$1,2)),Holidays!$J$3:$J$937),
IF($T941&gt;=DATEVALUE("10/1/20"&amp;RIGHT(BW$1,2)),NETWORKDAYS($T941,DATEVALUE("9/30/20"&amp;RIGHT(BX$1,2)),Holidays!$J$3:$J$937),"")))),"")/(NETWORKDAYS($T941,$U941,Holidays!$J$3:$J$937)),0))</f>
        <v/>
      </c>
      <c r="BY941" s="87" t="str">
        <f>IF($Q941="","",IFERROR(IF(OR(AND($T941&gt;=DATEVALUE("10/1/20"&amp;RIGHT(BX$1,2)),$T941&lt;=DATEVALUE("9/30/20"&amp;RIGHT(BY$1,2))),AND($U941&gt;=DATEVALUE("10/1/20"&amp;RIGHT(BX$1,2)),$U941&lt;=DATEVALUE("9/30/20"&amp;RIGHT(BY$1,2))),AND($T941&lt;=DATEVALUE("10/1/20"&amp;RIGHT(BX$1,2)),$U941&gt;=DATEVALUE("9/30/20"&amp;RIGHT(BY$1,2)))),
IF(AND($T941&gt;=DATEVALUE("10/1/20"&amp;RIGHT(BX$1,2)),$U941&lt;=DATEVALUE("9/30/20"&amp;RIGHT(BY$1,2))),NETWORKDAYS($T941,$U941,Holidays!$J$3:$J$937),
IF(AND($T941&lt;DATEVALUE("10/1/20"&amp;RIGHT(BX$1,2)),$U941&lt;=DATEVALUE("9/30/20"&amp;RIGHT(BY$1,2))),NETWORKDAYS(DATEVALUE("10/1/20"&amp;RIGHT(BX$1,2)),$U941,Holidays!$J$3:$J$937),
IF($T941&lt;DATEVALUE("10/1/20"&amp;RIGHT(BX$1,2)),NETWORKDAYS(DATEVALUE("10/1/20"&amp;RIGHT(BX$1,2)),DATEVALUE("9/30/20"&amp;RIGHT(BY$1,2)),Holidays!$J$3:$J$937),
IF($T941&gt;=DATEVALUE("10/1/20"&amp;RIGHT(BX$1,2)),NETWORKDAYS($T941,DATEVALUE("9/30/20"&amp;RIGHT(BY$1,2)),Holidays!$J$3:$J$937),"")))),"")/(NETWORKDAYS($T941,$U941,Holidays!$J$3:$J$937)),0))</f>
        <v/>
      </c>
      <c r="BZ941" s="87" t="str">
        <f>IF($Q941="","",IFERROR(IF(OR(AND($T941&gt;=DATEVALUE("10/1/20"&amp;RIGHT(BY$1,2)),$T941&lt;=DATEVALUE("9/30/20"&amp;RIGHT(BZ$1,2))),AND($U941&gt;=DATEVALUE("10/1/20"&amp;RIGHT(BY$1,2)),$U941&lt;=DATEVALUE("9/30/20"&amp;RIGHT(BZ$1,2))),AND($T941&lt;=DATEVALUE("10/1/20"&amp;RIGHT(BY$1,2)),$U941&gt;=DATEVALUE("9/30/20"&amp;RIGHT(BZ$1,2)))),
IF(AND($T941&gt;=DATEVALUE("10/1/20"&amp;RIGHT(BY$1,2)),$U941&lt;=DATEVALUE("9/30/20"&amp;RIGHT(BZ$1,2))),NETWORKDAYS($T941,$U941,Holidays!$J$3:$J$937),
IF(AND($T941&lt;DATEVALUE("10/1/20"&amp;RIGHT(BY$1,2)),$U941&lt;=DATEVALUE("9/30/20"&amp;RIGHT(BZ$1,2))),NETWORKDAYS(DATEVALUE("10/1/20"&amp;RIGHT(BY$1,2)),$U941,Holidays!$J$3:$J$937),
IF($T941&lt;DATEVALUE("10/1/20"&amp;RIGHT(BY$1,2)),NETWORKDAYS(DATEVALUE("10/1/20"&amp;RIGHT(BY$1,2)),DATEVALUE("9/30/20"&amp;RIGHT(BZ$1,2)),Holidays!$J$3:$J$937),
IF($T941&gt;=DATEVALUE("10/1/20"&amp;RIGHT(BY$1,2)),NETWORKDAYS($T941,DATEVALUE("9/30/20"&amp;RIGHT(BZ$1,2)),Holidays!$J$3:$J$937),"")))),"")/(NETWORKDAYS($T941,$U941,Holidays!$J$3:$J$937)),0))</f>
        <v/>
      </c>
      <c r="CA941" s="87" t="str">
        <f>IF($Q941="","",IFERROR(IF(OR(AND($T941&gt;=DATEVALUE("10/1/20"&amp;RIGHT(BZ$1,2)),$T941&lt;=DATEVALUE("9/30/20"&amp;RIGHT(CA$1,2))),AND($U941&gt;=DATEVALUE("10/1/20"&amp;RIGHT(BZ$1,2)),$U941&lt;=DATEVALUE("9/30/20"&amp;RIGHT(CA$1,2))),AND($T941&lt;=DATEVALUE("10/1/20"&amp;RIGHT(BZ$1,2)),$U941&gt;=DATEVALUE("9/30/20"&amp;RIGHT(CA$1,2)))),
IF(AND($T941&gt;=DATEVALUE("10/1/20"&amp;RIGHT(BZ$1,2)),$U941&lt;=DATEVALUE("9/30/20"&amp;RIGHT(CA$1,2))),NETWORKDAYS($T941,$U941,Holidays!$J$3:$J$937),
IF(AND($T941&lt;DATEVALUE("10/1/20"&amp;RIGHT(BZ$1,2)),$U941&lt;=DATEVALUE("9/30/20"&amp;RIGHT(CA$1,2))),NETWORKDAYS(DATEVALUE("10/1/20"&amp;RIGHT(BZ$1,2)),$U941,Holidays!$J$3:$J$937),
IF($T941&lt;DATEVALUE("10/1/20"&amp;RIGHT(BZ$1,2)),NETWORKDAYS(DATEVALUE("10/1/20"&amp;RIGHT(BZ$1,2)),DATEVALUE("9/30/20"&amp;RIGHT(CA$1,2)),Holidays!$J$3:$J$937),
IF($T941&gt;=DATEVALUE("10/1/20"&amp;RIGHT(BZ$1,2)),NETWORKDAYS($T941,DATEVALUE("9/30/20"&amp;RIGHT(CA$1,2)),Holidays!$J$3:$J$937),"")))),"")/(NETWORKDAYS($T941,$U941,Holidays!$J$3:$J$937)),0))</f>
        <v/>
      </c>
      <c r="CB941" s="87" t="str">
        <f>IF($Q941="","",IFERROR(IF(OR(AND($T941&gt;=DATEVALUE("10/1/20"&amp;RIGHT(CA$1,2)),$T941&lt;=DATEVALUE("9/30/20"&amp;RIGHT(CB$1,2))),AND($U941&gt;=DATEVALUE("10/1/20"&amp;RIGHT(CA$1,2)),$U941&lt;=DATEVALUE("9/30/20"&amp;RIGHT(CB$1,2))),AND($T941&lt;=DATEVALUE("10/1/20"&amp;RIGHT(CA$1,2)),$U941&gt;=DATEVALUE("9/30/20"&amp;RIGHT(CB$1,2)))),
IF(AND($T941&gt;=DATEVALUE("10/1/20"&amp;RIGHT(CA$1,2)),$U941&lt;=DATEVALUE("9/30/20"&amp;RIGHT(CB$1,2))),NETWORKDAYS($T941,$U941,Holidays!$J$3:$J$937),
IF(AND($T941&lt;DATEVALUE("10/1/20"&amp;RIGHT(CA$1,2)),$U941&lt;=DATEVALUE("9/30/20"&amp;RIGHT(CB$1,2))),NETWORKDAYS(DATEVALUE("10/1/20"&amp;RIGHT(CA$1,2)),$U941,Holidays!$J$3:$J$937),
IF($T941&lt;DATEVALUE("10/1/20"&amp;RIGHT(CA$1,2)),NETWORKDAYS(DATEVALUE("10/1/20"&amp;RIGHT(CA$1,2)),DATEVALUE("9/30/20"&amp;RIGHT(CB$1,2)),Holidays!$J$3:$J$937),
IF($T941&gt;=DATEVALUE("10/1/20"&amp;RIGHT(CA$1,2)),NETWORKDAYS($T941,DATEVALUE("9/30/20"&amp;RIGHT(CB$1,2)),Holidays!$J$3:$J$937),"")))),"")/(NETWORKDAYS($T941,$U941,Holidays!$J$3:$J$937)),0))</f>
        <v/>
      </c>
    </row>
    <row r="942" spans="1:80">
      <c r="A942" s="97"/>
      <c r="B942" s="98" t="str">
        <f ca="1">IF(NOT($A942=""),OFFSET('WBS Reference &amp; User Procedure'!$A$1,MATCH($A942,'WBS Reference &amp; User Procedure'!$A:$A,0)-1,1),"")</f>
        <v/>
      </c>
      <c r="D942" s="97"/>
      <c r="T942" s="104" t="str">
        <f>IF(NOT(Q942=""),IF(NOT($S942=""),$S942,#REF!),"")</f>
        <v/>
      </c>
      <c r="U942" s="104" t="str">
        <f>IF(NOT(Q942=""),WORKDAY(T942,Q942,Holidays!$J$3:$J$937),"")</f>
        <v/>
      </c>
      <c r="V942" s="104"/>
      <c r="W942" s="104"/>
      <c r="X942" s="101" t="str">
        <f t="shared" si="211"/>
        <v/>
      </c>
      <c r="AL942" s="87" t="str">
        <f t="shared" ca="1" si="208"/>
        <v/>
      </c>
      <c r="AN942" s="87" t="str">
        <f t="shared" ca="1" si="212"/>
        <v/>
      </c>
      <c r="AO942" s="87" t="str">
        <f t="shared" ca="1" si="212"/>
        <v/>
      </c>
      <c r="AP942" s="87" t="str">
        <f t="shared" ca="1" si="212"/>
        <v/>
      </c>
      <c r="AQ942" s="87" t="str">
        <f t="shared" ca="1" si="212"/>
        <v/>
      </c>
      <c r="AR942" s="87" t="str">
        <f t="shared" ca="1" si="212"/>
        <v/>
      </c>
      <c r="AS942" s="87" t="str">
        <f t="shared" ca="1" si="212"/>
        <v/>
      </c>
      <c r="AT942" s="87" t="str">
        <f t="shared" ca="1" si="212"/>
        <v/>
      </c>
      <c r="AU942" s="87" t="str">
        <f t="shared" ca="1" si="212"/>
        <v/>
      </c>
      <c r="AV942" s="87" t="str">
        <f t="shared" ca="1" si="212"/>
        <v/>
      </c>
      <c r="AW942" s="87" t="str">
        <f t="shared" ca="1" si="212"/>
        <v/>
      </c>
      <c r="AX942" s="87" t="str">
        <f t="shared" ca="1" si="213"/>
        <v/>
      </c>
      <c r="AY942" s="87" t="str">
        <f t="shared" ca="1" si="213"/>
        <v/>
      </c>
      <c r="AZ942" s="87" t="str">
        <f t="shared" ca="1" si="213"/>
        <v/>
      </c>
      <c r="BA942" s="87" t="str">
        <f t="shared" ca="1" si="213"/>
        <v/>
      </c>
      <c r="BB942" s="87" t="str">
        <f t="shared" ca="1" si="213"/>
        <v/>
      </c>
      <c r="BC942" s="87" t="str">
        <f t="shared" ca="1" si="213"/>
        <v/>
      </c>
      <c r="BD942" s="87" t="str">
        <f t="shared" ca="1" si="213"/>
        <v/>
      </c>
      <c r="BE942" s="87" t="str">
        <f t="shared" ca="1" si="213"/>
        <v/>
      </c>
      <c r="BF942" s="87" t="str">
        <f t="shared" ca="1" si="213"/>
        <v/>
      </c>
      <c r="BG942" s="87" t="str">
        <f t="shared" ca="1" si="213"/>
        <v/>
      </c>
      <c r="BI942" s="87" t="str">
        <f>IF($Q942="","",IFERROR(IF(OR(AND($T942&gt;=DATEVALUE("10/1/20"&amp;RIGHT(BH$1,2)),$T942&lt;=DATEVALUE("9/30/20"&amp;RIGHT(BI$1,2))),AND($U942&gt;=DATEVALUE("10/1/20"&amp;RIGHT(BH$1,2)),$U942&lt;=DATEVALUE("9/30/20"&amp;RIGHT(BI$1,2))),AND($T942&lt;=DATEVALUE("10/1/20"&amp;RIGHT(BH$1,2)),$U942&gt;=DATEVALUE("9/30/20"&amp;RIGHT(BI$1,2)))),
IF(AND($T942&gt;=DATEVALUE("10/1/20"&amp;RIGHT(BH$1,2)),$U942&lt;=DATEVALUE("9/30/20"&amp;RIGHT(BI$1,2))),NETWORKDAYS($T942,$U942,Holidays!$J$3:$J$937),
IF(AND($T942&lt;DATEVALUE("10/1/20"&amp;RIGHT(BH$1,2)),$U942&lt;=DATEVALUE("9/30/20"&amp;RIGHT(BI$1,2))),NETWORKDAYS(DATEVALUE("10/1/20"&amp;RIGHT(BH$1,2)),$U942,Holidays!$J$3:$J$937),
IF($T942&lt;DATEVALUE("10/1/20"&amp;RIGHT(BH$1,2)),NETWORKDAYS(DATEVALUE("10/1/20"&amp;RIGHT(BH$1,2)),DATEVALUE("9/30/20"&amp;RIGHT(BI$1,2)),Holidays!$J$3:$J$937),
IF($T942&gt;=DATEVALUE("10/1/20"&amp;RIGHT(BH$1,2)),NETWORKDAYS($T942,DATEVALUE("9/30/20"&amp;RIGHT(BI$1,2)),Holidays!$J$3:$J$937),"")))),"")/(NETWORKDAYS($T942,$U942,Holidays!$J$3:$J$937)),0))</f>
        <v/>
      </c>
      <c r="BJ942" s="87" t="str">
        <f>IF($Q942="","",IFERROR(IF(OR(AND($T942&gt;=DATEVALUE("10/1/20"&amp;RIGHT(BI$1,2)),$T942&lt;=DATEVALUE("9/30/20"&amp;RIGHT(BJ$1,2))),AND($U942&gt;=DATEVALUE("10/1/20"&amp;RIGHT(BI$1,2)),$U942&lt;=DATEVALUE("9/30/20"&amp;RIGHT(BJ$1,2))),AND($T942&lt;=DATEVALUE("10/1/20"&amp;RIGHT(BI$1,2)),$U942&gt;=DATEVALUE("9/30/20"&amp;RIGHT(BJ$1,2)))),
IF(AND($T942&gt;=DATEVALUE("10/1/20"&amp;RIGHT(BI$1,2)),$U942&lt;=DATEVALUE("9/30/20"&amp;RIGHT(BJ$1,2))),NETWORKDAYS($T942,$U942,Holidays!$J$3:$J$937),
IF(AND($T942&lt;DATEVALUE("10/1/20"&amp;RIGHT(BI$1,2)),$U942&lt;=DATEVALUE("9/30/20"&amp;RIGHT(BJ$1,2))),NETWORKDAYS(DATEVALUE("10/1/20"&amp;RIGHT(BI$1,2)),$U942,Holidays!$J$3:$J$937),
IF($T942&lt;DATEVALUE("10/1/20"&amp;RIGHT(BI$1,2)),NETWORKDAYS(DATEVALUE("10/1/20"&amp;RIGHT(BI$1,2)),DATEVALUE("9/30/20"&amp;RIGHT(BJ$1,2)),Holidays!$J$3:$J$937),
IF($T942&gt;=DATEVALUE("10/1/20"&amp;RIGHT(BI$1,2)),NETWORKDAYS($T942,DATEVALUE("9/30/20"&amp;RIGHT(BJ$1,2)),Holidays!$J$3:$J$937),"")))),"")/(NETWORKDAYS($T942,$U942,Holidays!$J$3:$J$937)),0))</f>
        <v/>
      </c>
      <c r="BK942" s="87" t="str">
        <f>IF($Q942="","",IFERROR(IF(OR(AND($T942&gt;=DATEVALUE("10/1/20"&amp;RIGHT(BJ$1,2)),$T942&lt;=DATEVALUE("9/30/20"&amp;RIGHT(BK$1,2))),AND($U942&gt;=DATEVALUE("10/1/20"&amp;RIGHT(BJ$1,2)),$U942&lt;=DATEVALUE("9/30/20"&amp;RIGHT(BK$1,2))),AND($T942&lt;=DATEVALUE("10/1/20"&amp;RIGHT(BJ$1,2)),$U942&gt;=DATEVALUE("9/30/20"&amp;RIGHT(BK$1,2)))),
IF(AND($T942&gt;=DATEVALUE("10/1/20"&amp;RIGHT(BJ$1,2)),$U942&lt;=DATEVALUE("9/30/20"&amp;RIGHT(BK$1,2))),NETWORKDAYS($T942,$U942,Holidays!$J$3:$J$937),
IF(AND($T942&lt;DATEVALUE("10/1/20"&amp;RIGHT(BJ$1,2)),$U942&lt;=DATEVALUE("9/30/20"&amp;RIGHT(BK$1,2))),NETWORKDAYS(DATEVALUE("10/1/20"&amp;RIGHT(BJ$1,2)),$U942,Holidays!$J$3:$J$937),
IF($T942&lt;DATEVALUE("10/1/20"&amp;RIGHT(BJ$1,2)),NETWORKDAYS(DATEVALUE("10/1/20"&amp;RIGHT(BJ$1,2)),DATEVALUE("9/30/20"&amp;RIGHT(BK$1,2)),Holidays!$J$3:$J$937),
IF($T942&gt;=DATEVALUE("10/1/20"&amp;RIGHT(BJ$1,2)),NETWORKDAYS($T942,DATEVALUE("9/30/20"&amp;RIGHT(BK$1,2)),Holidays!$J$3:$J$937),"")))),"")/(NETWORKDAYS($T942,$U942,Holidays!$J$3:$J$937)),0))</f>
        <v/>
      </c>
      <c r="BL942" s="87" t="str">
        <f>IF($Q942="","",IFERROR(IF(OR(AND($T942&gt;=DATEVALUE("10/1/20"&amp;RIGHT(BK$1,2)),$T942&lt;=DATEVALUE("9/30/20"&amp;RIGHT(BL$1,2))),AND($U942&gt;=DATEVALUE("10/1/20"&amp;RIGHT(BK$1,2)),$U942&lt;=DATEVALUE("9/30/20"&amp;RIGHT(BL$1,2))),AND($T942&lt;=DATEVALUE("10/1/20"&amp;RIGHT(BK$1,2)),$U942&gt;=DATEVALUE("9/30/20"&amp;RIGHT(BL$1,2)))),
IF(AND($T942&gt;=DATEVALUE("10/1/20"&amp;RIGHT(BK$1,2)),$U942&lt;=DATEVALUE("9/30/20"&amp;RIGHT(BL$1,2))),NETWORKDAYS($T942,$U942,Holidays!$J$3:$J$937),
IF(AND($T942&lt;DATEVALUE("10/1/20"&amp;RIGHT(BK$1,2)),$U942&lt;=DATEVALUE("9/30/20"&amp;RIGHT(BL$1,2))),NETWORKDAYS(DATEVALUE("10/1/20"&amp;RIGHT(BK$1,2)),$U942,Holidays!$J$3:$J$937),
IF($T942&lt;DATEVALUE("10/1/20"&amp;RIGHT(BK$1,2)),NETWORKDAYS(DATEVALUE("10/1/20"&amp;RIGHT(BK$1,2)),DATEVALUE("9/30/20"&amp;RIGHT(BL$1,2)),Holidays!$J$3:$J$937),
IF($T942&gt;=DATEVALUE("10/1/20"&amp;RIGHT(BK$1,2)),NETWORKDAYS($T942,DATEVALUE("9/30/20"&amp;RIGHT(BL$1,2)),Holidays!$J$3:$J$937),"")))),"")/(NETWORKDAYS($T942,$U942,Holidays!$J$3:$J$937)),0))</f>
        <v/>
      </c>
      <c r="BM942" s="87" t="str">
        <f>IF($Q942="","",IFERROR(IF(OR(AND($T942&gt;=DATEVALUE("10/1/20"&amp;RIGHT(BL$1,2)),$T942&lt;=DATEVALUE("9/30/20"&amp;RIGHT(BM$1,2))),AND($U942&gt;=DATEVALUE("10/1/20"&amp;RIGHT(BL$1,2)),$U942&lt;=DATEVALUE("9/30/20"&amp;RIGHT(BM$1,2))),AND($T942&lt;=DATEVALUE("10/1/20"&amp;RIGHT(BL$1,2)),$U942&gt;=DATEVALUE("9/30/20"&amp;RIGHT(BM$1,2)))),
IF(AND($T942&gt;=DATEVALUE("10/1/20"&amp;RIGHT(BL$1,2)),$U942&lt;=DATEVALUE("9/30/20"&amp;RIGHT(BM$1,2))),NETWORKDAYS($T942,$U942,Holidays!$J$3:$J$937),
IF(AND($T942&lt;DATEVALUE("10/1/20"&amp;RIGHT(BL$1,2)),$U942&lt;=DATEVALUE("9/30/20"&amp;RIGHT(BM$1,2))),NETWORKDAYS(DATEVALUE("10/1/20"&amp;RIGHT(BL$1,2)),$U942,Holidays!$J$3:$J$937),
IF($T942&lt;DATEVALUE("10/1/20"&amp;RIGHT(BL$1,2)),NETWORKDAYS(DATEVALUE("10/1/20"&amp;RIGHT(BL$1,2)),DATEVALUE("9/30/20"&amp;RIGHT(BM$1,2)),Holidays!$J$3:$J$937),
IF($T942&gt;=DATEVALUE("10/1/20"&amp;RIGHT(BL$1,2)),NETWORKDAYS($T942,DATEVALUE("9/30/20"&amp;RIGHT(BM$1,2)),Holidays!$J$3:$J$937),"")))),"")/(NETWORKDAYS($T942,$U942,Holidays!$J$3:$J$937)),0))</f>
        <v/>
      </c>
      <c r="BN942" s="87" t="str">
        <f>IF($Q942="","",IFERROR(IF(OR(AND($T942&gt;=DATEVALUE("10/1/20"&amp;RIGHT(BM$1,2)),$T942&lt;=DATEVALUE("9/30/20"&amp;RIGHT(BN$1,2))),AND($U942&gt;=DATEVALUE("10/1/20"&amp;RIGHT(BM$1,2)),$U942&lt;=DATEVALUE("9/30/20"&amp;RIGHT(BN$1,2))),AND($T942&lt;=DATEVALUE("10/1/20"&amp;RIGHT(BM$1,2)),$U942&gt;=DATEVALUE("9/30/20"&amp;RIGHT(BN$1,2)))),
IF(AND($T942&gt;=DATEVALUE("10/1/20"&amp;RIGHT(BM$1,2)),$U942&lt;=DATEVALUE("9/30/20"&amp;RIGHT(BN$1,2))),NETWORKDAYS($T942,$U942,Holidays!$J$3:$J$937),
IF(AND($T942&lt;DATEVALUE("10/1/20"&amp;RIGHT(BM$1,2)),$U942&lt;=DATEVALUE("9/30/20"&amp;RIGHT(BN$1,2))),NETWORKDAYS(DATEVALUE("10/1/20"&amp;RIGHT(BM$1,2)),$U942,Holidays!$J$3:$J$937),
IF($T942&lt;DATEVALUE("10/1/20"&amp;RIGHT(BM$1,2)),NETWORKDAYS(DATEVALUE("10/1/20"&amp;RIGHT(BM$1,2)),DATEVALUE("9/30/20"&amp;RIGHT(BN$1,2)),Holidays!$J$3:$J$937),
IF($T942&gt;=DATEVALUE("10/1/20"&amp;RIGHT(BM$1,2)),NETWORKDAYS($T942,DATEVALUE("9/30/20"&amp;RIGHT(BN$1,2)),Holidays!$J$3:$J$937),"")))),"")/(NETWORKDAYS($T942,$U942,Holidays!$J$3:$J$937)),0))</f>
        <v/>
      </c>
      <c r="BO942" s="87" t="str">
        <f>IF($Q942="","",IFERROR(IF(OR(AND($T942&gt;=DATEVALUE("10/1/20"&amp;RIGHT(BN$1,2)),$T942&lt;=DATEVALUE("9/30/20"&amp;RIGHT(BO$1,2))),AND($U942&gt;=DATEVALUE("10/1/20"&amp;RIGHT(BN$1,2)),$U942&lt;=DATEVALUE("9/30/20"&amp;RIGHT(BO$1,2))),AND($T942&lt;=DATEVALUE("10/1/20"&amp;RIGHT(BN$1,2)),$U942&gt;=DATEVALUE("9/30/20"&amp;RIGHT(BO$1,2)))),
IF(AND($T942&gt;=DATEVALUE("10/1/20"&amp;RIGHT(BN$1,2)),$U942&lt;=DATEVALUE("9/30/20"&amp;RIGHT(BO$1,2))),NETWORKDAYS($T942,$U942,Holidays!$J$3:$J$937),
IF(AND($T942&lt;DATEVALUE("10/1/20"&amp;RIGHT(BN$1,2)),$U942&lt;=DATEVALUE("9/30/20"&amp;RIGHT(BO$1,2))),NETWORKDAYS(DATEVALUE("10/1/20"&amp;RIGHT(BN$1,2)),$U942,Holidays!$J$3:$J$937),
IF($T942&lt;DATEVALUE("10/1/20"&amp;RIGHT(BN$1,2)),NETWORKDAYS(DATEVALUE("10/1/20"&amp;RIGHT(BN$1,2)),DATEVALUE("9/30/20"&amp;RIGHT(BO$1,2)),Holidays!$J$3:$J$937),
IF($T942&gt;=DATEVALUE("10/1/20"&amp;RIGHT(BN$1,2)),NETWORKDAYS($T942,DATEVALUE("9/30/20"&amp;RIGHT(BO$1,2)),Holidays!$J$3:$J$937),"")))),"")/(NETWORKDAYS($T942,$U942,Holidays!$J$3:$J$937)),0))</f>
        <v/>
      </c>
      <c r="BP942" s="87" t="str">
        <f>IF($Q942="","",IFERROR(IF(OR(AND($T942&gt;=DATEVALUE("10/1/20"&amp;RIGHT(BO$1,2)),$T942&lt;=DATEVALUE("9/30/20"&amp;RIGHT(BP$1,2))),AND($U942&gt;=DATEVALUE("10/1/20"&amp;RIGHT(BO$1,2)),$U942&lt;=DATEVALUE("9/30/20"&amp;RIGHT(BP$1,2))),AND($T942&lt;=DATEVALUE("10/1/20"&amp;RIGHT(BO$1,2)),$U942&gt;=DATEVALUE("9/30/20"&amp;RIGHT(BP$1,2)))),
IF(AND($T942&gt;=DATEVALUE("10/1/20"&amp;RIGHT(BO$1,2)),$U942&lt;=DATEVALUE("9/30/20"&amp;RIGHT(BP$1,2))),NETWORKDAYS($T942,$U942,Holidays!$J$3:$J$937),
IF(AND($T942&lt;DATEVALUE("10/1/20"&amp;RIGHT(BO$1,2)),$U942&lt;=DATEVALUE("9/30/20"&amp;RIGHT(BP$1,2))),NETWORKDAYS(DATEVALUE("10/1/20"&amp;RIGHT(BO$1,2)),$U942,Holidays!$J$3:$J$937),
IF($T942&lt;DATEVALUE("10/1/20"&amp;RIGHT(BO$1,2)),NETWORKDAYS(DATEVALUE("10/1/20"&amp;RIGHT(BO$1,2)),DATEVALUE("9/30/20"&amp;RIGHT(BP$1,2)),Holidays!$J$3:$J$937),
IF($T942&gt;=DATEVALUE("10/1/20"&amp;RIGHT(BO$1,2)),NETWORKDAYS($T942,DATEVALUE("9/30/20"&amp;RIGHT(BP$1,2)),Holidays!$J$3:$J$937),"")))),"")/(NETWORKDAYS($T942,$U942,Holidays!$J$3:$J$937)),0))</f>
        <v/>
      </c>
      <c r="BQ942" s="87" t="str">
        <f>IF($Q942="","",IFERROR(IF(OR(AND($T942&gt;=DATEVALUE("10/1/20"&amp;RIGHT(BP$1,2)),$T942&lt;=DATEVALUE("9/30/20"&amp;RIGHT(BQ$1,2))),AND($U942&gt;=DATEVALUE("10/1/20"&amp;RIGHT(BP$1,2)),$U942&lt;=DATEVALUE("9/30/20"&amp;RIGHT(BQ$1,2))),AND($T942&lt;=DATEVALUE("10/1/20"&amp;RIGHT(BP$1,2)),$U942&gt;=DATEVALUE("9/30/20"&amp;RIGHT(BQ$1,2)))),
IF(AND($T942&gt;=DATEVALUE("10/1/20"&amp;RIGHT(BP$1,2)),$U942&lt;=DATEVALUE("9/30/20"&amp;RIGHT(BQ$1,2))),NETWORKDAYS($T942,$U942,Holidays!$J$3:$J$937),
IF(AND($T942&lt;DATEVALUE("10/1/20"&amp;RIGHT(BP$1,2)),$U942&lt;=DATEVALUE("9/30/20"&amp;RIGHT(BQ$1,2))),NETWORKDAYS(DATEVALUE("10/1/20"&amp;RIGHT(BP$1,2)),$U942,Holidays!$J$3:$J$937),
IF($T942&lt;DATEVALUE("10/1/20"&amp;RIGHT(BP$1,2)),NETWORKDAYS(DATEVALUE("10/1/20"&amp;RIGHT(BP$1,2)),DATEVALUE("9/30/20"&amp;RIGHT(BQ$1,2)),Holidays!$J$3:$J$937),
IF($T942&gt;=DATEVALUE("10/1/20"&amp;RIGHT(BP$1,2)),NETWORKDAYS($T942,DATEVALUE("9/30/20"&amp;RIGHT(BQ$1,2)),Holidays!$J$3:$J$937),"")))),"")/(NETWORKDAYS($T942,$U942,Holidays!$J$3:$J$937)),0))</f>
        <v/>
      </c>
      <c r="BR942" s="87" t="str">
        <f>IF($Q942="","",IFERROR(IF(OR(AND($T942&gt;=DATEVALUE("10/1/20"&amp;RIGHT(BQ$1,2)),$T942&lt;=DATEVALUE("9/30/20"&amp;RIGHT(BR$1,2))),AND($U942&gt;=DATEVALUE("10/1/20"&amp;RIGHT(BQ$1,2)),$U942&lt;=DATEVALUE("9/30/20"&amp;RIGHT(BR$1,2))),AND($T942&lt;=DATEVALUE("10/1/20"&amp;RIGHT(BQ$1,2)),$U942&gt;=DATEVALUE("9/30/20"&amp;RIGHT(BR$1,2)))),
IF(AND($T942&gt;=DATEVALUE("10/1/20"&amp;RIGHT(BQ$1,2)),$U942&lt;=DATEVALUE("9/30/20"&amp;RIGHT(BR$1,2))),NETWORKDAYS($T942,$U942,Holidays!$J$3:$J$937),
IF(AND($T942&lt;DATEVALUE("10/1/20"&amp;RIGHT(BQ$1,2)),$U942&lt;=DATEVALUE("9/30/20"&amp;RIGHT(BR$1,2))),NETWORKDAYS(DATEVALUE("10/1/20"&amp;RIGHT(BQ$1,2)),$U942,Holidays!$J$3:$J$937),
IF($T942&lt;DATEVALUE("10/1/20"&amp;RIGHT(BQ$1,2)),NETWORKDAYS(DATEVALUE("10/1/20"&amp;RIGHT(BQ$1,2)),DATEVALUE("9/30/20"&amp;RIGHT(BR$1,2)),Holidays!$J$3:$J$937),
IF($T942&gt;=DATEVALUE("10/1/20"&amp;RIGHT(BQ$1,2)),NETWORKDAYS($T942,DATEVALUE("9/30/20"&amp;RIGHT(BR$1,2)),Holidays!$J$3:$J$937),"")))),"")/(NETWORKDAYS($T942,$U942,Holidays!$J$3:$J$937)),0))</f>
        <v/>
      </c>
      <c r="BS942" s="87" t="str">
        <f>IF($Q942="","",IFERROR(IF(OR(AND($T942&gt;=DATEVALUE("10/1/20"&amp;RIGHT(BR$1,2)),$T942&lt;=DATEVALUE("9/30/20"&amp;RIGHT(BS$1,2))),AND($U942&gt;=DATEVALUE("10/1/20"&amp;RIGHT(BR$1,2)),$U942&lt;=DATEVALUE("9/30/20"&amp;RIGHT(BS$1,2))),AND($T942&lt;=DATEVALUE("10/1/20"&amp;RIGHT(BR$1,2)),$U942&gt;=DATEVALUE("9/30/20"&amp;RIGHT(BS$1,2)))),
IF(AND($T942&gt;=DATEVALUE("10/1/20"&amp;RIGHT(BR$1,2)),$U942&lt;=DATEVALUE("9/30/20"&amp;RIGHT(BS$1,2))),NETWORKDAYS($T942,$U942,Holidays!$J$3:$J$937),
IF(AND($T942&lt;DATEVALUE("10/1/20"&amp;RIGHT(BR$1,2)),$U942&lt;=DATEVALUE("9/30/20"&amp;RIGHT(BS$1,2))),NETWORKDAYS(DATEVALUE("10/1/20"&amp;RIGHT(BR$1,2)),$U942,Holidays!$J$3:$J$937),
IF($T942&lt;DATEVALUE("10/1/20"&amp;RIGHT(BR$1,2)),NETWORKDAYS(DATEVALUE("10/1/20"&amp;RIGHT(BR$1,2)),DATEVALUE("9/30/20"&amp;RIGHT(BS$1,2)),Holidays!$J$3:$J$937),
IF($T942&gt;=DATEVALUE("10/1/20"&amp;RIGHT(BR$1,2)),NETWORKDAYS($T942,DATEVALUE("9/30/20"&amp;RIGHT(BS$1,2)),Holidays!$J$3:$J$937),"")))),"")/(NETWORKDAYS($T942,$U942,Holidays!$J$3:$J$937)),0))</f>
        <v/>
      </c>
      <c r="BT942" s="87" t="str">
        <f>IF($Q942="","",IFERROR(IF(OR(AND($T942&gt;=DATEVALUE("10/1/20"&amp;RIGHT(BS$1,2)),$T942&lt;=DATEVALUE("9/30/20"&amp;RIGHT(BT$1,2))),AND($U942&gt;=DATEVALUE("10/1/20"&amp;RIGHT(BS$1,2)),$U942&lt;=DATEVALUE("9/30/20"&amp;RIGHT(BT$1,2))),AND($T942&lt;=DATEVALUE("10/1/20"&amp;RIGHT(BS$1,2)),$U942&gt;=DATEVALUE("9/30/20"&amp;RIGHT(BT$1,2)))),
IF(AND($T942&gt;=DATEVALUE("10/1/20"&amp;RIGHT(BS$1,2)),$U942&lt;=DATEVALUE("9/30/20"&amp;RIGHT(BT$1,2))),NETWORKDAYS($T942,$U942,Holidays!$J$3:$J$937),
IF(AND($T942&lt;DATEVALUE("10/1/20"&amp;RIGHT(BS$1,2)),$U942&lt;=DATEVALUE("9/30/20"&amp;RIGHT(BT$1,2))),NETWORKDAYS(DATEVALUE("10/1/20"&amp;RIGHT(BS$1,2)),$U942,Holidays!$J$3:$J$937),
IF($T942&lt;DATEVALUE("10/1/20"&amp;RIGHT(BS$1,2)),NETWORKDAYS(DATEVALUE("10/1/20"&amp;RIGHT(BS$1,2)),DATEVALUE("9/30/20"&amp;RIGHT(BT$1,2)),Holidays!$J$3:$J$937),
IF($T942&gt;=DATEVALUE("10/1/20"&amp;RIGHT(BS$1,2)),NETWORKDAYS($T942,DATEVALUE("9/30/20"&amp;RIGHT(BT$1,2)),Holidays!$J$3:$J$937),"")))),"")/(NETWORKDAYS($T942,$U942,Holidays!$J$3:$J$937)),0))</f>
        <v/>
      </c>
      <c r="BU942" s="87" t="str">
        <f>IF($Q942="","",IFERROR(IF(OR(AND($T942&gt;=DATEVALUE("10/1/20"&amp;RIGHT(BT$1,2)),$T942&lt;=DATEVALUE("9/30/20"&amp;RIGHT(BU$1,2))),AND($U942&gt;=DATEVALUE("10/1/20"&amp;RIGHT(BT$1,2)),$U942&lt;=DATEVALUE("9/30/20"&amp;RIGHT(BU$1,2))),AND($T942&lt;=DATEVALUE("10/1/20"&amp;RIGHT(BT$1,2)),$U942&gt;=DATEVALUE("9/30/20"&amp;RIGHT(BU$1,2)))),
IF(AND($T942&gt;=DATEVALUE("10/1/20"&amp;RIGHT(BT$1,2)),$U942&lt;=DATEVALUE("9/30/20"&amp;RIGHT(BU$1,2))),NETWORKDAYS($T942,$U942,Holidays!$J$3:$J$937),
IF(AND($T942&lt;DATEVALUE("10/1/20"&amp;RIGHT(BT$1,2)),$U942&lt;=DATEVALUE("9/30/20"&amp;RIGHT(BU$1,2))),NETWORKDAYS(DATEVALUE("10/1/20"&amp;RIGHT(BT$1,2)),$U942,Holidays!$J$3:$J$937),
IF($T942&lt;DATEVALUE("10/1/20"&amp;RIGHT(BT$1,2)),NETWORKDAYS(DATEVALUE("10/1/20"&amp;RIGHT(BT$1,2)),DATEVALUE("9/30/20"&amp;RIGHT(BU$1,2)),Holidays!$J$3:$J$937),
IF($T942&gt;=DATEVALUE("10/1/20"&amp;RIGHT(BT$1,2)),NETWORKDAYS($T942,DATEVALUE("9/30/20"&amp;RIGHT(BU$1,2)),Holidays!$J$3:$J$937),"")))),"")/(NETWORKDAYS($T942,$U942,Holidays!$J$3:$J$937)),0))</f>
        <v/>
      </c>
      <c r="BV942" s="87" t="str">
        <f>IF($Q942="","",IFERROR(IF(OR(AND($T942&gt;=DATEVALUE("10/1/20"&amp;RIGHT(BU$1,2)),$T942&lt;=DATEVALUE("9/30/20"&amp;RIGHT(BV$1,2))),AND($U942&gt;=DATEVALUE("10/1/20"&amp;RIGHT(BU$1,2)),$U942&lt;=DATEVALUE("9/30/20"&amp;RIGHT(BV$1,2))),AND($T942&lt;=DATEVALUE("10/1/20"&amp;RIGHT(BU$1,2)),$U942&gt;=DATEVALUE("9/30/20"&amp;RIGHT(BV$1,2)))),
IF(AND($T942&gt;=DATEVALUE("10/1/20"&amp;RIGHT(BU$1,2)),$U942&lt;=DATEVALUE("9/30/20"&amp;RIGHT(BV$1,2))),NETWORKDAYS($T942,$U942,Holidays!$J$3:$J$937),
IF(AND($T942&lt;DATEVALUE("10/1/20"&amp;RIGHT(BU$1,2)),$U942&lt;=DATEVALUE("9/30/20"&amp;RIGHT(BV$1,2))),NETWORKDAYS(DATEVALUE("10/1/20"&amp;RIGHT(BU$1,2)),$U942,Holidays!$J$3:$J$937),
IF($T942&lt;DATEVALUE("10/1/20"&amp;RIGHT(BU$1,2)),NETWORKDAYS(DATEVALUE("10/1/20"&amp;RIGHT(BU$1,2)),DATEVALUE("9/30/20"&amp;RIGHT(BV$1,2)),Holidays!$J$3:$J$937),
IF($T942&gt;=DATEVALUE("10/1/20"&amp;RIGHT(BU$1,2)),NETWORKDAYS($T942,DATEVALUE("9/30/20"&amp;RIGHT(BV$1,2)),Holidays!$J$3:$J$937),"")))),"")/(NETWORKDAYS($T942,$U942,Holidays!$J$3:$J$937)),0))</f>
        <v/>
      </c>
      <c r="BW942" s="87" t="str">
        <f>IF($Q942="","",IFERROR(IF(OR(AND($T942&gt;=DATEVALUE("10/1/20"&amp;RIGHT(BV$1,2)),$T942&lt;=DATEVALUE("9/30/20"&amp;RIGHT(BW$1,2))),AND($U942&gt;=DATEVALUE("10/1/20"&amp;RIGHT(BV$1,2)),$U942&lt;=DATEVALUE("9/30/20"&amp;RIGHT(BW$1,2))),AND($T942&lt;=DATEVALUE("10/1/20"&amp;RIGHT(BV$1,2)),$U942&gt;=DATEVALUE("9/30/20"&amp;RIGHT(BW$1,2)))),
IF(AND($T942&gt;=DATEVALUE("10/1/20"&amp;RIGHT(BV$1,2)),$U942&lt;=DATEVALUE("9/30/20"&amp;RIGHT(BW$1,2))),NETWORKDAYS($T942,$U942,Holidays!$J$3:$J$937),
IF(AND($T942&lt;DATEVALUE("10/1/20"&amp;RIGHT(BV$1,2)),$U942&lt;=DATEVALUE("9/30/20"&amp;RIGHT(BW$1,2))),NETWORKDAYS(DATEVALUE("10/1/20"&amp;RIGHT(BV$1,2)),$U942,Holidays!$J$3:$J$937),
IF($T942&lt;DATEVALUE("10/1/20"&amp;RIGHT(BV$1,2)),NETWORKDAYS(DATEVALUE("10/1/20"&amp;RIGHT(BV$1,2)),DATEVALUE("9/30/20"&amp;RIGHT(BW$1,2)),Holidays!$J$3:$J$937),
IF($T942&gt;=DATEVALUE("10/1/20"&amp;RIGHT(BV$1,2)),NETWORKDAYS($T942,DATEVALUE("9/30/20"&amp;RIGHT(BW$1,2)),Holidays!$J$3:$J$937),"")))),"")/(NETWORKDAYS($T942,$U942,Holidays!$J$3:$J$937)),0))</f>
        <v/>
      </c>
      <c r="BX942" s="87" t="str">
        <f>IF($Q942="","",IFERROR(IF(OR(AND($T942&gt;=DATEVALUE("10/1/20"&amp;RIGHT(BW$1,2)),$T942&lt;=DATEVALUE("9/30/20"&amp;RIGHT(BX$1,2))),AND($U942&gt;=DATEVALUE("10/1/20"&amp;RIGHT(BW$1,2)),$U942&lt;=DATEVALUE("9/30/20"&amp;RIGHT(BX$1,2))),AND($T942&lt;=DATEVALUE("10/1/20"&amp;RIGHT(BW$1,2)),$U942&gt;=DATEVALUE("9/30/20"&amp;RIGHT(BX$1,2)))),
IF(AND($T942&gt;=DATEVALUE("10/1/20"&amp;RIGHT(BW$1,2)),$U942&lt;=DATEVALUE("9/30/20"&amp;RIGHT(BX$1,2))),NETWORKDAYS($T942,$U942,Holidays!$J$3:$J$937),
IF(AND($T942&lt;DATEVALUE("10/1/20"&amp;RIGHT(BW$1,2)),$U942&lt;=DATEVALUE("9/30/20"&amp;RIGHT(BX$1,2))),NETWORKDAYS(DATEVALUE("10/1/20"&amp;RIGHT(BW$1,2)),$U942,Holidays!$J$3:$J$937),
IF($T942&lt;DATEVALUE("10/1/20"&amp;RIGHT(BW$1,2)),NETWORKDAYS(DATEVALUE("10/1/20"&amp;RIGHT(BW$1,2)),DATEVALUE("9/30/20"&amp;RIGHT(BX$1,2)),Holidays!$J$3:$J$937),
IF($T942&gt;=DATEVALUE("10/1/20"&amp;RIGHT(BW$1,2)),NETWORKDAYS($T942,DATEVALUE("9/30/20"&amp;RIGHT(BX$1,2)),Holidays!$J$3:$J$937),"")))),"")/(NETWORKDAYS($T942,$U942,Holidays!$J$3:$J$937)),0))</f>
        <v/>
      </c>
      <c r="BY942" s="87" t="str">
        <f>IF($Q942="","",IFERROR(IF(OR(AND($T942&gt;=DATEVALUE("10/1/20"&amp;RIGHT(BX$1,2)),$T942&lt;=DATEVALUE("9/30/20"&amp;RIGHT(BY$1,2))),AND($U942&gt;=DATEVALUE("10/1/20"&amp;RIGHT(BX$1,2)),$U942&lt;=DATEVALUE("9/30/20"&amp;RIGHT(BY$1,2))),AND($T942&lt;=DATEVALUE("10/1/20"&amp;RIGHT(BX$1,2)),$U942&gt;=DATEVALUE("9/30/20"&amp;RIGHT(BY$1,2)))),
IF(AND($T942&gt;=DATEVALUE("10/1/20"&amp;RIGHT(BX$1,2)),$U942&lt;=DATEVALUE("9/30/20"&amp;RIGHT(BY$1,2))),NETWORKDAYS($T942,$U942,Holidays!$J$3:$J$937),
IF(AND($T942&lt;DATEVALUE("10/1/20"&amp;RIGHT(BX$1,2)),$U942&lt;=DATEVALUE("9/30/20"&amp;RIGHT(BY$1,2))),NETWORKDAYS(DATEVALUE("10/1/20"&amp;RIGHT(BX$1,2)),$U942,Holidays!$J$3:$J$937),
IF($T942&lt;DATEVALUE("10/1/20"&amp;RIGHT(BX$1,2)),NETWORKDAYS(DATEVALUE("10/1/20"&amp;RIGHT(BX$1,2)),DATEVALUE("9/30/20"&amp;RIGHT(BY$1,2)),Holidays!$J$3:$J$937),
IF($T942&gt;=DATEVALUE("10/1/20"&amp;RIGHT(BX$1,2)),NETWORKDAYS($T942,DATEVALUE("9/30/20"&amp;RIGHT(BY$1,2)),Holidays!$J$3:$J$937),"")))),"")/(NETWORKDAYS($T942,$U942,Holidays!$J$3:$J$937)),0))</f>
        <v/>
      </c>
      <c r="BZ942" s="87" t="str">
        <f>IF($Q942="","",IFERROR(IF(OR(AND($T942&gt;=DATEVALUE("10/1/20"&amp;RIGHT(BY$1,2)),$T942&lt;=DATEVALUE("9/30/20"&amp;RIGHT(BZ$1,2))),AND($U942&gt;=DATEVALUE("10/1/20"&amp;RIGHT(BY$1,2)),$U942&lt;=DATEVALUE("9/30/20"&amp;RIGHT(BZ$1,2))),AND($T942&lt;=DATEVALUE("10/1/20"&amp;RIGHT(BY$1,2)),$U942&gt;=DATEVALUE("9/30/20"&amp;RIGHT(BZ$1,2)))),
IF(AND($T942&gt;=DATEVALUE("10/1/20"&amp;RIGHT(BY$1,2)),$U942&lt;=DATEVALUE("9/30/20"&amp;RIGHT(BZ$1,2))),NETWORKDAYS($T942,$U942,Holidays!$J$3:$J$937),
IF(AND($T942&lt;DATEVALUE("10/1/20"&amp;RIGHT(BY$1,2)),$U942&lt;=DATEVALUE("9/30/20"&amp;RIGHT(BZ$1,2))),NETWORKDAYS(DATEVALUE("10/1/20"&amp;RIGHT(BY$1,2)),$U942,Holidays!$J$3:$J$937),
IF($T942&lt;DATEVALUE("10/1/20"&amp;RIGHT(BY$1,2)),NETWORKDAYS(DATEVALUE("10/1/20"&amp;RIGHT(BY$1,2)),DATEVALUE("9/30/20"&amp;RIGHT(BZ$1,2)),Holidays!$J$3:$J$937),
IF($T942&gt;=DATEVALUE("10/1/20"&amp;RIGHT(BY$1,2)),NETWORKDAYS($T942,DATEVALUE("9/30/20"&amp;RIGHT(BZ$1,2)),Holidays!$J$3:$J$937),"")))),"")/(NETWORKDAYS($T942,$U942,Holidays!$J$3:$J$937)),0))</f>
        <v/>
      </c>
      <c r="CA942" s="87" t="str">
        <f>IF($Q942="","",IFERROR(IF(OR(AND($T942&gt;=DATEVALUE("10/1/20"&amp;RIGHT(BZ$1,2)),$T942&lt;=DATEVALUE("9/30/20"&amp;RIGHT(CA$1,2))),AND($U942&gt;=DATEVALUE("10/1/20"&amp;RIGHT(BZ$1,2)),$U942&lt;=DATEVALUE("9/30/20"&amp;RIGHT(CA$1,2))),AND($T942&lt;=DATEVALUE("10/1/20"&amp;RIGHT(BZ$1,2)),$U942&gt;=DATEVALUE("9/30/20"&amp;RIGHT(CA$1,2)))),
IF(AND($T942&gt;=DATEVALUE("10/1/20"&amp;RIGHT(BZ$1,2)),$U942&lt;=DATEVALUE("9/30/20"&amp;RIGHT(CA$1,2))),NETWORKDAYS($T942,$U942,Holidays!$J$3:$J$937),
IF(AND($T942&lt;DATEVALUE("10/1/20"&amp;RIGHT(BZ$1,2)),$U942&lt;=DATEVALUE("9/30/20"&amp;RIGHT(CA$1,2))),NETWORKDAYS(DATEVALUE("10/1/20"&amp;RIGHT(BZ$1,2)),$U942,Holidays!$J$3:$J$937),
IF($T942&lt;DATEVALUE("10/1/20"&amp;RIGHT(BZ$1,2)),NETWORKDAYS(DATEVALUE("10/1/20"&amp;RIGHT(BZ$1,2)),DATEVALUE("9/30/20"&amp;RIGHT(CA$1,2)),Holidays!$J$3:$J$937),
IF($T942&gt;=DATEVALUE("10/1/20"&amp;RIGHT(BZ$1,2)),NETWORKDAYS($T942,DATEVALUE("9/30/20"&amp;RIGHT(CA$1,2)),Holidays!$J$3:$J$937),"")))),"")/(NETWORKDAYS($T942,$U942,Holidays!$J$3:$J$937)),0))</f>
        <v/>
      </c>
      <c r="CB942" s="87" t="str">
        <f>IF($Q942="","",IFERROR(IF(OR(AND($T942&gt;=DATEVALUE("10/1/20"&amp;RIGHT(CA$1,2)),$T942&lt;=DATEVALUE("9/30/20"&amp;RIGHT(CB$1,2))),AND($U942&gt;=DATEVALUE("10/1/20"&amp;RIGHT(CA$1,2)),$U942&lt;=DATEVALUE("9/30/20"&amp;RIGHT(CB$1,2))),AND($T942&lt;=DATEVALUE("10/1/20"&amp;RIGHT(CA$1,2)),$U942&gt;=DATEVALUE("9/30/20"&amp;RIGHT(CB$1,2)))),
IF(AND($T942&gt;=DATEVALUE("10/1/20"&amp;RIGHT(CA$1,2)),$U942&lt;=DATEVALUE("9/30/20"&amp;RIGHT(CB$1,2))),NETWORKDAYS($T942,$U942,Holidays!$J$3:$J$937),
IF(AND($T942&lt;DATEVALUE("10/1/20"&amp;RIGHT(CA$1,2)),$U942&lt;=DATEVALUE("9/30/20"&amp;RIGHT(CB$1,2))),NETWORKDAYS(DATEVALUE("10/1/20"&amp;RIGHT(CA$1,2)),$U942,Holidays!$J$3:$J$937),
IF($T942&lt;DATEVALUE("10/1/20"&amp;RIGHT(CA$1,2)),NETWORKDAYS(DATEVALUE("10/1/20"&amp;RIGHT(CA$1,2)),DATEVALUE("9/30/20"&amp;RIGHT(CB$1,2)),Holidays!$J$3:$J$937),
IF($T942&gt;=DATEVALUE("10/1/20"&amp;RIGHT(CA$1,2)),NETWORKDAYS($T942,DATEVALUE("9/30/20"&amp;RIGHT(CB$1,2)),Holidays!$J$3:$J$937),"")))),"")/(NETWORKDAYS($T942,$U942,Holidays!$J$3:$J$937)),0))</f>
        <v/>
      </c>
    </row>
    <row r="943" spans="1:80">
      <c r="A943" s="97"/>
      <c r="B943" s="98" t="str">
        <f ca="1">IF(NOT($A943=""),OFFSET('WBS Reference &amp; User Procedure'!$A$1,MATCH($A943,'WBS Reference &amp; User Procedure'!$A:$A,0)-1,1),"")</f>
        <v/>
      </c>
      <c r="D943" s="97"/>
      <c r="T943" s="104" t="str">
        <f>IF(NOT(Q943=""),IF(NOT($S943=""),$S943,#REF!),"")</f>
        <v/>
      </c>
      <c r="U943" s="104" t="str">
        <f>IF(NOT(Q943=""),WORKDAY(T943,Q943,Holidays!$J$3:$J$937),"")</f>
        <v/>
      </c>
      <c r="V943" s="104"/>
      <c r="W943" s="104"/>
      <c r="X943" s="101" t="str">
        <f t="shared" si="211"/>
        <v/>
      </c>
      <c r="AL943" s="87" t="str">
        <f t="shared" ca="1" si="208"/>
        <v/>
      </c>
      <c r="AN943" s="87" t="str">
        <f t="shared" ca="1" si="212"/>
        <v/>
      </c>
      <c r="AO943" s="87" t="str">
        <f t="shared" ca="1" si="212"/>
        <v/>
      </c>
      <c r="AP943" s="87" t="str">
        <f t="shared" ca="1" si="212"/>
        <v/>
      </c>
      <c r="AQ943" s="87" t="str">
        <f t="shared" ca="1" si="212"/>
        <v/>
      </c>
      <c r="AR943" s="87" t="str">
        <f t="shared" ca="1" si="212"/>
        <v/>
      </c>
      <c r="AS943" s="87" t="str">
        <f t="shared" ca="1" si="212"/>
        <v/>
      </c>
      <c r="AT943" s="87" t="str">
        <f t="shared" ca="1" si="212"/>
        <v/>
      </c>
      <c r="AU943" s="87" t="str">
        <f t="shared" ca="1" si="212"/>
        <v/>
      </c>
      <c r="AV943" s="87" t="str">
        <f t="shared" ca="1" si="212"/>
        <v/>
      </c>
      <c r="AW943" s="87" t="str">
        <f t="shared" ca="1" si="212"/>
        <v/>
      </c>
      <c r="AX943" s="87" t="str">
        <f t="shared" ca="1" si="213"/>
        <v/>
      </c>
      <c r="AY943" s="87" t="str">
        <f t="shared" ca="1" si="213"/>
        <v/>
      </c>
      <c r="AZ943" s="87" t="str">
        <f t="shared" ca="1" si="213"/>
        <v/>
      </c>
      <c r="BA943" s="87" t="str">
        <f t="shared" ca="1" si="213"/>
        <v/>
      </c>
      <c r="BB943" s="87" t="str">
        <f t="shared" ca="1" si="213"/>
        <v/>
      </c>
      <c r="BC943" s="87" t="str">
        <f t="shared" ca="1" si="213"/>
        <v/>
      </c>
      <c r="BD943" s="87" t="str">
        <f t="shared" ca="1" si="213"/>
        <v/>
      </c>
      <c r="BE943" s="87" t="str">
        <f t="shared" ca="1" si="213"/>
        <v/>
      </c>
      <c r="BF943" s="87" t="str">
        <f t="shared" ca="1" si="213"/>
        <v/>
      </c>
      <c r="BG943" s="87" t="str">
        <f t="shared" ca="1" si="213"/>
        <v/>
      </c>
      <c r="BI943" s="87" t="str">
        <f>IF($Q943="","",IFERROR(IF(OR(AND($T943&gt;=DATEVALUE("10/1/20"&amp;RIGHT(BH$1,2)),$T943&lt;=DATEVALUE("9/30/20"&amp;RIGHT(BI$1,2))),AND($U943&gt;=DATEVALUE("10/1/20"&amp;RIGHT(BH$1,2)),$U943&lt;=DATEVALUE("9/30/20"&amp;RIGHT(BI$1,2))),AND($T943&lt;=DATEVALUE("10/1/20"&amp;RIGHT(BH$1,2)),$U943&gt;=DATEVALUE("9/30/20"&amp;RIGHT(BI$1,2)))),
IF(AND($T943&gt;=DATEVALUE("10/1/20"&amp;RIGHT(BH$1,2)),$U943&lt;=DATEVALUE("9/30/20"&amp;RIGHT(BI$1,2))),NETWORKDAYS($T943,$U943,Holidays!$J$3:$J$937),
IF(AND($T943&lt;DATEVALUE("10/1/20"&amp;RIGHT(BH$1,2)),$U943&lt;=DATEVALUE("9/30/20"&amp;RIGHT(BI$1,2))),NETWORKDAYS(DATEVALUE("10/1/20"&amp;RIGHT(BH$1,2)),$U943,Holidays!$J$3:$J$937),
IF($T943&lt;DATEVALUE("10/1/20"&amp;RIGHT(BH$1,2)),NETWORKDAYS(DATEVALUE("10/1/20"&amp;RIGHT(BH$1,2)),DATEVALUE("9/30/20"&amp;RIGHT(BI$1,2)),Holidays!$J$3:$J$937),
IF($T943&gt;=DATEVALUE("10/1/20"&amp;RIGHT(BH$1,2)),NETWORKDAYS($T943,DATEVALUE("9/30/20"&amp;RIGHT(BI$1,2)),Holidays!$J$3:$J$937),"")))),"")/(NETWORKDAYS($T943,$U943,Holidays!$J$3:$J$937)),0))</f>
        <v/>
      </c>
      <c r="BJ943" s="87" t="str">
        <f>IF($Q943="","",IFERROR(IF(OR(AND($T943&gt;=DATEVALUE("10/1/20"&amp;RIGHT(BI$1,2)),$T943&lt;=DATEVALUE("9/30/20"&amp;RIGHT(BJ$1,2))),AND($U943&gt;=DATEVALUE("10/1/20"&amp;RIGHT(BI$1,2)),$U943&lt;=DATEVALUE("9/30/20"&amp;RIGHT(BJ$1,2))),AND($T943&lt;=DATEVALUE("10/1/20"&amp;RIGHT(BI$1,2)),$U943&gt;=DATEVALUE("9/30/20"&amp;RIGHT(BJ$1,2)))),
IF(AND($T943&gt;=DATEVALUE("10/1/20"&amp;RIGHT(BI$1,2)),$U943&lt;=DATEVALUE("9/30/20"&amp;RIGHT(BJ$1,2))),NETWORKDAYS($T943,$U943,Holidays!$J$3:$J$937),
IF(AND($T943&lt;DATEVALUE("10/1/20"&amp;RIGHT(BI$1,2)),$U943&lt;=DATEVALUE("9/30/20"&amp;RIGHT(BJ$1,2))),NETWORKDAYS(DATEVALUE("10/1/20"&amp;RIGHT(BI$1,2)),$U943,Holidays!$J$3:$J$937),
IF($T943&lt;DATEVALUE("10/1/20"&amp;RIGHT(BI$1,2)),NETWORKDAYS(DATEVALUE("10/1/20"&amp;RIGHT(BI$1,2)),DATEVALUE("9/30/20"&amp;RIGHT(BJ$1,2)),Holidays!$J$3:$J$937),
IF($T943&gt;=DATEVALUE("10/1/20"&amp;RIGHT(BI$1,2)),NETWORKDAYS($T943,DATEVALUE("9/30/20"&amp;RIGHT(BJ$1,2)),Holidays!$J$3:$J$937),"")))),"")/(NETWORKDAYS($T943,$U943,Holidays!$J$3:$J$937)),0))</f>
        <v/>
      </c>
      <c r="BK943" s="87" t="str">
        <f>IF($Q943="","",IFERROR(IF(OR(AND($T943&gt;=DATEVALUE("10/1/20"&amp;RIGHT(BJ$1,2)),$T943&lt;=DATEVALUE("9/30/20"&amp;RIGHT(BK$1,2))),AND($U943&gt;=DATEVALUE("10/1/20"&amp;RIGHT(BJ$1,2)),$U943&lt;=DATEVALUE("9/30/20"&amp;RIGHT(BK$1,2))),AND($T943&lt;=DATEVALUE("10/1/20"&amp;RIGHT(BJ$1,2)),$U943&gt;=DATEVALUE("9/30/20"&amp;RIGHT(BK$1,2)))),
IF(AND($T943&gt;=DATEVALUE("10/1/20"&amp;RIGHT(BJ$1,2)),$U943&lt;=DATEVALUE("9/30/20"&amp;RIGHT(BK$1,2))),NETWORKDAYS($T943,$U943,Holidays!$J$3:$J$937),
IF(AND($T943&lt;DATEVALUE("10/1/20"&amp;RIGHT(BJ$1,2)),$U943&lt;=DATEVALUE("9/30/20"&amp;RIGHT(BK$1,2))),NETWORKDAYS(DATEVALUE("10/1/20"&amp;RIGHT(BJ$1,2)),$U943,Holidays!$J$3:$J$937),
IF($T943&lt;DATEVALUE("10/1/20"&amp;RIGHT(BJ$1,2)),NETWORKDAYS(DATEVALUE("10/1/20"&amp;RIGHT(BJ$1,2)),DATEVALUE("9/30/20"&amp;RIGHT(BK$1,2)),Holidays!$J$3:$J$937),
IF($T943&gt;=DATEVALUE("10/1/20"&amp;RIGHT(BJ$1,2)),NETWORKDAYS($T943,DATEVALUE("9/30/20"&amp;RIGHT(BK$1,2)),Holidays!$J$3:$J$937),"")))),"")/(NETWORKDAYS($T943,$U943,Holidays!$J$3:$J$937)),0))</f>
        <v/>
      </c>
      <c r="BL943" s="87" t="str">
        <f>IF($Q943="","",IFERROR(IF(OR(AND($T943&gt;=DATEVALUE("10/1/20"&amp;RIGHT(BK$1,2)),$T943&lt;=DATEVALUE("9/30/20"&amp;RIGHT(BL$1,2))),AND($U943&gt;=DATEVALUE("10/1/20"&amp;RIGHT(BK$1,2)),$U943&lt;=DATEVALUE("9/30/20"&amp;RIGHT(BL$1,2))),AND($T943&lt;=DATEVALUE("10/1/20"&amp;RIGHT(BK$1,2)),$U943&gt;=DATEVALUE("9/30/20"&amp;RIGHT(BL$1,2)))),
IF(AND($T943&gt;=DATEVALUE("10/1/20"&amp;RIGHT(BK$1,2)),$U943&lt;=DATEVALUE("9/30/20"&amp;RIGHT(BL$1,2))),NETWORKDAYS($T943,$U943,Holidays!$J$3:$J$937),
IF(AND($T943&lt;DATEVALUE("10/1/20"&amp;RIGHT(BK$1,2)),$U943&lt;=DATEVALUE("9/30/20"&amp;RIGHT(BL$1,2))),NETWORKDAYS(DATEVALUE("10/1/20"&amp;RIGHT(BK$1,2)),$U943,Holidays!$J$3:$J$937),
IF($T943&lt;DATEVALUE("10/1/20"&amp;RIGHT(BK$1,2)),NETWORKDAYS(DATEVALUE("10/1/20"&amp;RIGHT(BK$1,2)),DATEVALUE("9/30/20"&amp;RIGHT(BL$1,2)),Holidays!$J$3:$J$937),
IF($T943&gt;=DATEVALUE("10/1/20"&amp;RIGHT(BK$1,2)),NETWORKDAYS($T943,DATEVALUE("9/30/20"&amp;RIGHT(BL$1,2)),Holidays!$J$3:$J$937),"")))),"")/(NETWORKDAYS($T943,$U943,Holidays!$J$3:$J$937)),0))</f>
        <v/>
      </c>
      <c r="BM943" s="87" t="str">
        <f>IF($Q943="","",IFERROR(IF(OR(AND($T943&gt;=DATEVALUE("10/1/20"&amp;RIGHT(BL$1,2)),$T943&lt;=DATEVALUE("9/30/20"&amp;RIGHT(BM$1,2))),AND($U943&gt;=DATEVALUE("10/1/20"&amp;RIGHT(BL$1,2)),$U943&lt;=DATEVALUE("9/30/20"&amp;RIGHT(BM$1,2))),AND($T943&lt;=DATEVALUE("10/1/20"&amp;RIGHT(BL$1,2)),$U943&gt;=DATEVALUE("9/30/20"&amp;RIGHT(BM$1,2)))),
IF(AND($T943&gt;=DATEVALUE("10/1/20"&amp;RIGHT(BL$1,2)),$U943&lt;=DATEVALUE("9/30/20"&amp;RIGHT(BM$1,2))),NETWORKDAYS($T943,$U943,Holidays!$J$3:$J$937),
IF(AND($T943&lt;DATEVALUE("10/1/20"&amp;RIGHT(BL$1,2)),$U943&lt;=DATEVALUE("9/30/20"&amp;RIGHT(BM$1,2))),NETWORKDAYS(DATEVALUE("10/1/20"&amp;RIGHT(BL$1,2)),$U943,Holidays!$J$3:$J$937),
IF($T943&lt;DATEVALUE("10/1/20"&amp;RIGHT(BL$1,2)),NETWORKDAYS(DATEVALUE("10/1/20"&amp;RIGHT(BL$1,2)),DATEVALUE("9/30/20"&amp;RIGHT(BM$1,2)),Holidays!$J$3:$J$937),
IF($T943&gt;=DATEVALUE("10/1/20"&amp;RIGHT(BL$1,2)),NETWORKDAYS($T943,DATEVALUE("9/30/20"&amp;RIGHT(BM$1,2)),Holidays!$J$3:$J$937),"")))),"")/(NETWORKDAYS($T943,$U943,Holidays!$J$3:$J$937)),0))</f>
        <v/>
      </c>
      <c r="BN943" s="87" t="str">
        <f>IF($Q943="","",IFERROR(IF(OR(AND($T943&gt;=DATEVALUE("10/1/20"&amp;RIGHT(BM$1,2)),$T943&lt;=DATEVALUE("9/30/20"&amp;RIGHT(BN$1,2))),AND($U943&gt;=DATEVALUE("10/1/20"&amp;RIGHT(BM$1,2)),$U943&lt;=DATEVALUE("9/30/20"&amp;RIGHT(BN$1,2))),AND($T943&lt;=DATEVALUE("10/1/20"&amp;RIGHT(BM$1,2)),$U943&gt;=DATEVALUE("9/30/20"&amp;RIGHT(BN$1,2)))),
IF(AND($T943&gt;=DATEVALUE("10/1/20"&amp;RIGHT(BM$1,2)),$U943&lt;=DATEVALUE("9/30/20"&amp;RIGHT(BN$1,2))),NETWORKDAYS($T943,$U943,Holidays!$J$3:$J$937),
IF(AND($T943&lt;DATEVALUE("10/1/20"&amp;RIGHT(BM$1,2)),$U943&lt;=DATEVALUE("9/30/20"&amp;RIGHT(BN$1,2))),NETWORKDAYS(DATEVALUE("10/1/20"&amp;RIGHT(BM$1,2)),$U943,Holidays!$J$3:$J$937),
IF($T943&lt;DATEVALUE("10/1/20"&amp;RIGHT(BM$1,2)),NETWORKDAYS(DATEVALUE("10/1/20"&amp;RIGHT(BM$1,2)),DATEVALUE("9/30/20"&amp;RIGHT(BN$1,2)),Holidays!$J$3:$J$937),
IF($T943&gt;=DATEVALUE("10/1/20"&amp;RIGHT(BM$1,2)),NETWORKDAYS($T943,DATEVALUE("9/30/20"&amp;RIGHT(BN$1,2)),Holidays!$J$3:$J$937),"")))),"")/(NETWORKDAYS($T943,$U943,Holidays!$J$3:$J$937)),0))</f>
        <v/>
      </c>
      <c r="BO943" s="87" t="str">
        <f>IF($Q943="","",IFERROR(IF(OR(AND($T943&gt;=DATEVALUE("10/1/20"&amp;RIGHT(BN$1,2)),$T943&lt;=DATEVALUE("9/30/20"&amp;RIGHT(BO$1,2))),AND($U943&gt;=DATEVALUE("10/1/20"&amp;RIGHT(BN$1,2)),$U943&lt;=DATEVALUE("9/30/20"&amp;RIGHT(BO$1,2))),AND($T943&lt;=DATEVALUE("10/1/20"&amp;RIGHT(BN$1,2)),$U943&gt;=DATEVALUE("9/30/20"&amp;RIGHT(BO$1,2)))),
IF(AND($T943&gt;=DATEVALUE("10/1/20"&amp;RIGHT(BN$1,2)),$U943&lt;=DATEVALUE("9/30/20"&amp;RIGHT(BO$1,2))),NETWORKDAYS($T943,$U943,Holidays!$J$3:$J$937),
IF(AND($T943&lt;DATEVALUE("10/1/20"&amp;RIGHT(BN$1,2)),$U943&lt;=DATEVALUE("9/30/20"&amp;RIGHT(BO$1,2))),NETWORKDAYS(DATEVALUE("10/1/20"&amp;RIGHT(BN$1,2)),$U943,Holidays!$J$3:$J$937),
IF($T943&lt;DATEVALUE("10/1/20"&amp;RIGHT(BN$1,2)),NETWORKDAYS(DATEVALUE("10/1/20"&amp;RIGHT(BN$1,2)),DATEVALUE("9/30/20"&amp;RIGHT(BO$1,2)),Holidays!$J$3:$J$937),
IF($T943&gt;=DATEVALUE("10/1/20"&amp;RIGHT(BN$1,2)),NETWORKDAYS($T943,DATEVALUE("9/30/20"&amp;RIGHT(BO$1,2)),Holidays!$J$3:$J$937),"")))),"")/(NETWORKDAYS($T943,$U943,Holidays!$J$3:$J$937)),0))</f>
        <v/>
      </c>
      <c r="BP943" s="87" t="str">
        <f>IF($Q943="","",IFERROR(IF(OR(AND($T943&gt;=DATEVALUE("10/1/20"&amp;RIGHT(BO$1,2)),$T943&lt;=DATEVALUE("9/30/20"&amp;RIGHT(BP$1,2))),AND($U943&gt;=DATEVALUE("10/1/20"&amp;RIGHT(BO$1,2)),$U943&lt;=DATEVALUE("9/30/20"&amp;RIGHT(BP$1,2))),AND($T943&lt;=DATEVALUE("10/1/20"&amp;RIGHT(BO$1,2)),$U943&gt;=DATEVALUE("9/30/20"&amp;RIGHT(BP$1,2)))),
IF(AND($T943&gt;=DATEVALUE("10/1/20"&amp;RIGHT(BO$1,2)),$U943&lt;=DATEVALUE("9/30/20"&amp;RIGHT(BP$1,2))),NETWORKDAYS($T943,$U943,Holidays!$J$3:$J$937),
IF(AND($T943&lt;DATEVALUE("10/1/20"&amp;RIGHT(BO$1,2)),$U943&lt;=DATEVALUE("9/30/20"&amp;RIGHT(BP$1,2))),NETWORKDAYS(DATEVALUE("10/1/20"&amp;RIGHT(BO$1,2)),$U943,Holidays!$J$3:$J$937),
IF($T943&lt;DATEVALUE("10/1/20"&amp;RIGHT(BO$1,2)),NETWORKDAYS(DATEVALUE("10/1/20"&amp;RIGHT(BO$1,2)),DATEVALUE("9/30/20"&amp;RIGHT(BP$1,2)),Holidays!$J$3:$J$937),
IF($T943&gt;=DATEVALUE("10/1/20"&amp;RIGHT(BO$1,2)),NETWORKDAYS($T943,DATEVALUE("9/30/20"&amp;RIGHT(BP$1,2)),Holidays!$J$3:$J$937),"")))),"")/(NETWORKDAYS($T943,$U943,Holidays!$J$3:$J$937)),0))</f>
        <v/>
      </c>
      <c r="BQ943" s="87" t="str">
        <f>IF($Q943="","",IFERROR(IF(OR(AND($T943&gt;=DATEVALUE("10/1/20"&amp;RIGHT(BP$1,2)),$T943&lt;=DATEVALUE("9/30/20"&amp;RIGHT(BQ$1,2))),AND($U943&gt;=DATEVALUE("10/1/20"&amp;RIGHT(BP$1,2)),$U943&lt;=DATEVALUE("9/30/20"&amp;RIGHT(BQ$1,2))),AND($T943&lt;=DATEVALUE("10/1/20"&amp;RIGHT(BP$1,2)),$U943&gt;=DATEVALUE("9/30/20"&amp;RIGHT(BQ$1,2)))),
IF(AND($T943&gt;=DATEVALUE("10/1/20"&amp;RIGHT(BP$1,2)),$U943&lt;=DATEVALUE("9/30/20"&amp;RIGHT(BQ$1,2))),NETWORKDAYS($T943,$U943,Holidays!$J$3:$J$937),
IF(AND($T943&lt;DATEVALUE("10/1/20"&amp;RIGHT(BP$1,2)),$U943&lt;=DATEVALUE("9/30/20"&amp;RIGHT(BQ$1,2))),NETWORKDAYS(DATEVALUE("10/1/20"&amp;RIGHT(BP$1,2)),$U943,Holidays!$J$3:$J$937),
IF($T943&lt;DATEVALUE("10/1/20"&amp;RIGHT(BP$1,2)),NETWORKDAYS(DATEVALUE("10/1/20"&amp;RIGHT(BP$1,2)),DATEVALUE("9/30/20"&amp;RIGHT(BQ$1,2)),Holidays!$J$3:$J$937),
IF($T943&gt;=DATEVALUE("10/1/20"&amp;RIGHT(BP$1,2)),NETWORKDAYS($T943,DATEVALUE("9/30/20"&amp;RIGHT(BQ$1,2)),Holidays!$J$3:$J$937),"")))),"")/(NETWORKDAYS($T943,$U943,Holidays!$J$3:$J$937)),0))</f>
        <v/>
      </c>
      <c r="BR943" s="87" t="str">
        <f>IF($Q943="","",IFERROR(IF(OR(AND($T943&gt;=DATEVALUE("10/1/20"&amp;RIGHT(BQ$1,2)),$T943&lt;=DATEVALUE("9/30/20"&amp;RIGHT(BR$1,2))),AND($U943&gt;=DATEVALUE("10/1/20"&amp;RIGHT(BQ$1,2)),$U943&lt;=DATEVALUE("9/30/20"&amp;RIGHT(BR$1,2))),AND($T943&lt;=DATEVALUE("10/1/20"&amp;RIGHT(BQ$1,2)),$U943&gt;=DATEVALUE("9/30/20"&amp;RIGHT(BR$1,2)))),
IF(AND($T943&gt;=DATEVALUE("10/1/20"&amp;RIGHT(BQ$1,2)),$U943&lt;=DATEVALUE("9/30/20"&amp;RIGHT(BR$1,2))),NETWORKDAYS($T943,$U943,Holidays!$J$3:$J$937),
IF(AND($T943&lt;DATEVALUE("10/1/20"&amp;RIGHT(BQ$1,2)),$U943&lt;=DATEVALUE("9/30/20"&amp;RIGHT(BR$1,2))),NETWORKDAYS(DATEVALUE("10/1/20"&amp;RIGHT(BQ$1,2)),$U943,Holidays!$J$3:$J$937),
IF($T943&lt;DATEVALUE("10/1/20"&amp;RIGHT(BQ$1,2)),NETWORKDAYS(DATEVALUE("10/1/20"&amp;RIGHT(BQ$1,2)),DATEVALUE("9/30/20"&amp;RIGHT(BR$1,2)),Holidays!$J$3:$J$937),
IF($T943&gt;=DATEVALUE("10/1/20"&amp;RIGHT(BQ$1,2)),NETWORKDAYS($T943,DATEVALUE("9/30/20"&amp;RIGHT(BR$1,2)),Holidays!$J$3:$J$937),"")))),"")/(NETWORKDAYS($T943,$U943,Holidays!$J$3:$J$937)),0))</f>
        <v/>
      </c>
      <c r="BS943" s="87" t="str">
        <f>IF($Q943="","",IFERROR(IF(OR(AND($T943&gt;=DATEVALUE("10/1/20"&amp;RIGHT(BR$1,2)),$T943&lt;=DATEVALUE("9/30/20"&amp;RIGHT(BS$1,2))),AND($U943&gt;=DATEVALUE("10/1/20"&amp;RIGHT(BR$1,2)),$U943&lt;=DATEVALUE("9/30/20"&amp;RIGHT(BS$1,2))),AND($T943&lt;=DATEVALUE("10/1/20"&amp;RIGHT(BR$1,2)),$U943&gt;=DATEVALUE("9/30/20"&amp;RIGHT(BS$1,2)))),
IF(AND($T943&gt;=DATEVALUE("10/1/20"&amp;RIGHT(BR$1,2)),$U943&lt;=DATEVALUE("9/30/20"&amp;RIGHT(BS$1,2))),NETWORKDAYS($T943,$U943,Holidays!$J$3:$J$937),
IF(AND($T943&lt;DATEVALUE("10/1/20"&amp;RIGHT(BR$1,2)),$U943&lt;=DATEVALUE("9/30/20"&amp;RIGHT(BS$1,2))),NETWORKDAYS(DATEVALUE("10/1/20"&amp;RIGHT(BR$1,2)),$U943,Holidays!$J$3:$J$937),
IF($T943&lt;DATEVALUE("10/1/20"&amp;RIGHT(BR$1,2)),NETWORKDAYS(DATEVALUE("10/1/20"&amp;RIGHT(BR$1,2)),DATEVALUE("9/30/20"&amp;RIGHT(BS$1,2)),Holidays!$J$3:$J$937),
IF($T943&gt;=DATEVALUE("10/1/20"&amp;RIGHT(BR$1,2)),NETWORKDAYS($T943,DATEVALUE("9/30/20"&amp;RIGHT(BS$1,2)),Holidays!$J$3:$J$937),"")))),"")/(NETWORKDAYS($T943,$U943,Holidays!$J$3:$J$937)),0))</f>
        <v/>
      </c>
      <c r="BT943" s="87" t="str">
        <f>IF($Q943="","",IFERROR(IF(OR(AND($T943&gt;=DATEVALUE("10/1/20"&amp;RIGHT(BS$1,2)),$T943&lt;=DATEVALUE("9/30/20"&amp;RIGHT(BT$1,2))),AND($U943&gt;=DATEVALUE("10/1/20"&amp;RIGHT(BS$1,2)),$U943&lt;=DATEVALUE("9/30/20"&amp;RIGHT(BT$1,2))),AND($T943&lt;=DATEVALUE("10/1/20"&amp;RIGHT(BS$1,2)),$U943&gt;=DATEVALUE("9/30/20"&amp;RIGHT(BT$1,2)))),
IF(AND($T943&gt;=DATEVALUE("10/1/20"&amp;RIGHT(BS$1,2)),$U943&lt;=DATEVALUE("9/30/20"&amp;RIGHT(BT$1,2))),NETWORKDAYS($T943,$U943,Holidays!$J$3:$J$937),
IF(AND($T943&lt;DATEVALUE("10/1/20"&amp;RIGHT(BS$1,2)),$U943&lt;=DATEVALUE("9/30/20"&amp;RIGHT(BT$1,2))),NETWORKDAYS(DATEVALUE("10/1/20"&amp;RIGHT(BS$1,2)),$U943,Holidays!$J$3:$J$937),
IF($T943&lt;DATEVALUE("10/1/20"&amp;RIGHT(BS$1,2)),NETWORKDAYS(DATEVALUE("10/1/20"&amp;RIGHT(BS$1,2)),DATEVALUE("9/30/20"&amp;RIGHT(BT$1,2)),Holidays!$J$3:$J$937),
IF($T943&gt;=DATEVALUE("10/1/20"&amp;RIGHT(BS$1,2)),NETWORKDAYS($T943,DATEVALUE("9/30/20"&amp;RIGHT(BT$1,2)),Holidays!$J$3:$J$937),"")))),"")/(NETWORKDAYS($T943,$U943,Holidays!$J$3:$J$937)),0))</f>
        <v/>
      </c>
      <c r="BU943" s="87" t="str">
        <f>IF($Q943="","",IFERROR(IF(OR(AND($T943&gt;=DATEVALUE("10/1/20"&amp;RIGHT(BT$1,2)),$T943&lt;=DATEVALUE("9/30/20"&amp;RIGHT(BU$1,2))),AND($U943&gt;=DATEVALUE("10/1/20"&amp;RIGHT(BT$1,2)),$U943&lt;=DATEVALUE("9/30/20"&amp;RIGHT(BU$1,2))),AND($T943&lt;=DATEVALUE("10/1/20"&amp;RIGHT(BT$1,2)),$U943&gt;=DATEVALUE("9/30/20"&amp;RIGHT(BU$1,2)))),
IF(AND($T943&gt;=DATEVALUE("10/1/20"&amp;RIGHT(BT$1,2)),$U943&lt;=DATEVALUE("9/30/20"&amp;RIGHT(BU$1,2))),NETWORKDAYS($T943,$U943,Holidays!$J$3:$J$937),
IF(AND($T943&lt;DATEVALUE("10/1/20"&amp;RIGHT(BT$1,2)),$U943&lt;=DATEVALUE("9/30/20"&amp;RIGHT(BU$1,2))),NETWORKDAYS(DATEVALUE("10/1/20"&amp;RIGHT(BT$1,2)),$U943,Holidays!$J$3:$J$937),
IF($T943&lt;DATEVALUE("10/1/20"&amp;RIGHT(BT$1,2)),NETWORKDAYS(DATEVALUE("10/1/20"&amp;RIGHT(BT$1,2)),DATEVALUE("9/30/20"&amp;RIGHT(BU$1,2)),Holidays!$J$3:$J$937),
IF($T943&gt;=DATEVALUE("10/1/20"&amp;RIGHT(BT$1,2)),NETWORKDAYS($T943,DATEVALUE("9/30/20"&amp;RIGHT(BU$1,2)),Holidays!$J$3:$J$937),"")))),"")/(NETWORKDAYS($T943,$U943,Holidays!$J$3:$J$937)),0))</f>
        <v/>
      </c>
      <c r="BV943" s="87" t="str">
        <f>IF($Q943="","",IFERROR(IF(OR(AND($T943&gt;=DATEVALUE("10/1/20"&amp;RIGHT(BU$1,2)),$T943&lt;=DATEVALUE("9/30/20"&amp;RIGHT(BV$1,2))),AND($U943&gt;=DATEVALUE("10/1/20"&amp;RIGHT(BU$1,2)),$U943&lt;=DATEVALUE("9/30/20"&amp;RIGHT(BV$1,2))),AND($T943&lt;=DATEVALUE("10/1/20"&amp;RIGHT(BU$1,2)),$U943&gt;=DATEVALUE("9/30/20"&amp;RIGHT(BV$1,2)))),
IF(AND($T943&gt;=DATEVALUE("10/1/20"&amp;RIGHT(BU$1,2)),$U943&lt;=DATEVALUE("9/30/20"&amp;RIGHT(BV$1,2))),NETWORKDAYS($T943,$U943,Holidays!$J$3:$J$937),
IF(AND($T943&lt;DATEVALUE("10/1/20"&amp;RIGHT(BU$1,2)),$U943&lt;=DATEVALUE("9/30/20"&amp;RIGHT(BV$1,2))),NETWORKDAYS(DATEVALUE("10/1/20"&amp;RIGHT(BU$1,2)),$U943,Holidays!$J$3:$J$937),
IF($T943&lt;DATEVALUE("10/1/20"&amp;RIGHT(BU$1,2)),NETWORKDAYS(DATEVALUE("10/1/20"&amp;RIGHT(BU$1,2)),DATEVALUE("9/30/20"&amp;RIGHT(BV$1,2)),Holidays!$J$3:$J$937),
IF($T943&gt;=DATEVALUE("10/1/20"&amp;RIGHT(BU$1,2)),NETWORKDAYS($T943,DATEVALUE("9/30/20"&amp;RIGHT(BV$1,2)),Holidays!$J$3:$J$937),"")))),"")/(NETWORKDAYS($T943,$U943,Holidays!$J$3:$J$937)),0))</f>
        <v/>
      </c>
      <c r="BW943" s="87" t="str">
        <f>IF($Q943="","",IFERROR(IF(OR(AND($T943&gt;=DATEVALUE("10/1/20"&amp;RIGHT(BV$1,2)),$T943&lt;=DATEVALUE("9/30/20"&amp;RIGHT(BW$1,2))),AND($U943&gt;=DATEVALUE("10/1/20"&amp;RIGHT(BV$1,2)),$U943&lt;=DATEVALUE("9/30/20"&amp;RIGHT(BW$1,2))),AND($T943&lt;=DATEVALUE("10/1/20"&amp;RIGHT(BV$1,2)),$U943&gt;=DATEVALUE("9/30/20"&amp;RIGHT(BW$1,2)))),
IF(AND($T943&gt;=DATEVALUE("10/1/20"&amp;RIGHT(BV$1,2)),$U943&lt;=DATEVALUE("9/30/20"&amp;RIGHT(BW$1,2))),NETWORKDAYS($T943,$U943,Holidays!$J$3:$J$937),
IF(AND($T943&lt;DATEVALUE("10/1/20"&amp;RIGHT(BV$1,2)),$U943&lt;=DATEVALUE("9/30/20"&amp;RIGHT(BW$1,2))),NETWORKDAYS(DATEVALUE("10/1/20"&amp;RIGHT(BV$1,2)),$U943,Holidays!$J$3:$J$937),
IF($T943&lt;DATEVALUE("10/1/20"&amp;RIGHT(BV$1,2)),NETWORKDAYS(DATEVALUE("10/1/20"&amp;RIGHT(BV$1,2)),DATEVALUE("9/30/20"&amp;RIGHT(BW$1,2)),Holidays!$J$3:$J$937),
IF($T943&gt;=DATEVALUE("10/1/20"&amp;RIGHT(BV$1,2)),NETWORKDAYS($T943,DATEVALUE("9/30/20"&amp;RIGHT(BW$1,2)),Holidays!$J$3:$J$937),"")))),"")/(NETWORKDAYS($T943,$U943,Holidays!$J$3:$J$937)),0))</f>
        <v/>
      </c>
      <c r="BX943" s="87" t="str">
        <f>IF($Q943="","",IFERROR(IF(OR(AND($T943&gt;=DATEVALUE("10/1/20"&amp;RIGHT(BW$1,2)),$T943&lt;=DATEVALUE("9/30/20"&amp;RIGHT(BX$1,2))),AND($U943&gt;=DATEVALUE("10/1/20"&amp;RIGHT(BW$1,2)),$U943&lt;=DATEVALUE("9/30/20"&amp;RIGHT(BX$1,2))),AND($T943&lt;=DATEVALUE("10/1/20"&amp;RIGHT(BW$1,2)),$U943&gt;=DATEVALUE("9/30/20"&amp;RIGHT(BX$1,2)))),
IF(AND($T943&gt;=DATEVALUE("10/1/20"&amp;RIGHT(BW$1,2)),$U943&lt;=DATEVALUE("9/30/20"&amp;RIGHT(BX$1,2))),NETWORKDAYS($T943,$U943,Holidays!$J$3:$J$937),
IF(AND($T943&lt;DATEVALUE("10/1/20"&amp;RIGHT(BW$1,2)),$U943&lt;=DATEVALUE("9/30/20"&amp;RIGHT(BX$1,2))),NETWORKDAYS(DATEVALUE("10/1/20"&amp;RIGHT(BW$1,2)),$U943,Holidays!$J$3:$J$937),
IF($T943&lt;DATEVALUE("10/1/20"&amp;RIGHT(BW$1,2)),NETWORKDAYS(DATEVALUE("10/1/20"&amp;RIGHT(BW$1,2)),DATEVALUE("9/30/20"&amp;RIGHT(BX$1,2)),Holidays!$J$3:$J$937),
IF($T943&gt;=DATEVALUE("10/1/20"&amp;RIGHT(BW$1,2)),NETWORKDAYS($T943,DATEVALUE("9/30/20"&amp;RIGHT(BX$1,2)),Holidays!$J$3:$J$937),"")))),"")/(NETWORKDAYS($T943,$U943,Holidays!$J$3:$J$937)),0))</f>
        <v/>
      </c>
      <c r="BY943" s="87" t="str">
        <f>IF($Q943="","",IFERROR(IF(OR(AND($T943&gt;=DATEVALUE("10/1/20"&amp;RIGHT(BX$1,2)),$T943&lt;=DATEVALUE("9/30/20"&amp;RIGHT(BY$1,2))),AND($U943&gt;=DATEVALUE("10/1/20"&amp;RIGHT(BX$1,2)),$U943&lt;=DATEVALUE("9/30/20"&amp;RIGHT(BY$1,2))),AND($T943&lt;=DATEVALUE("10/1/20"&amp;RIGHT(BX$1,2)),$U943&gt;=DATEVALUE("9/30/20"&amp;RIGHT(BY$1,2)))),
IF(AND($T943&gt;=DATEVALUE("10/1/20"&amp;RIGHT(BX$1,2)),$U943&lt;=DATEVALUE("9/30/20"&amp;RIGHT(BY$1,2))),NETWORKDAYS($T943,$U943,Holidays!$J$3:$J$937),
IF(AND($T943&lt;DATEVALUE("10/1/20"&amp;RIGHT(BX$1,2)),$U943&lt;=DATEVALUE("9/30/20"&amp;RIGHT(BY$1,2))),NETWORKDAYS(DATEVALUE("10/1/20"&amp;RIGHT(BX$1,2)),$U943,Holidays!$J$3:$J$937),
IF($T943&lt;DATEVALUE("10/1/20"&amp;RIGHT(BX$1,2)),NETWORKDAYS(DATEVALUE("10/1/20"&amp;RIGHT(BX$1,2)),DATEVALUE("9/30/20"&amp;RIGHT(BY$1,2)),Holidays!$J$3:$J$937),
IF($T943&gt;=DATEVALUE("10/1/20"&amp;RIGHT(BX$1,2)),NETWORKDAYS($T943,DATEVALUE("9/30/20"&amp;RIGHT(BY$1,2)),Holidays!$J$3:$J$937),"")))),"")/(NETWORKDAYS($T943,$U943,Holidays!$J$3:$J$937)),0))</f>
        <v/>
      </c>
      <c r="BZ943" s="87" t="str">
        <f>IF($Q943="","",IFERROR(IF(OR(AND($T943&gt;=DATEVALUE("10/1/20"&amp;RIGHT(BY$1,2)),$T943&lt;=DATEVALUE("9/30/20"&amp;RIGHT(BZ$1,2))),AND($U943&gt;=DATEVALUE("10/1/20"&amp;RIGHT(BY$1,2)),$U943&lt;=DATEVALUE("9/30/20"&amp;RIGHT(BZ$1,2))),AND($T943&lt;=DATEVALUE("10/1/20"&amp;RIGHT(BY$1,2)),$U943&gt;=DATEVALUE("9/30/20"&amp;RIGHT(BZ$1,2)))),
IF(AND($T943&gt;=DATEVALUE("10/1/20"&amp;RIGHT(BY$1,2)),$U943&lt;=DATEVALUE("9/30/20"&amp;RIGHT(BZ$1,2))),NETWORKDAYS($T943,$U943,Holidays!$J$3:$J$937),
IF(AND($T943&lt;DATEVALUE("10/1/20"&amp;RIGHT(BY$1,2)),$U943&lt;=DATEVALUE("9/30/20"&amp;RIGHT(BZ$1,2))),NETWORKDAYS(DATEVALUE("10/1/20"&amp;RIGHT(BY$1,2)),$U943,Holidays!$J$3:$J$937),
IF($T943&lt;DATEVALUE("10/1/20"&amp;RIGHT(BY$1,2)),NETWORKDAYS(DATEVALUE("10/1/20"&amp;RIGHT(BY$1,2)),DATEVALUE("9/30/20"&amp;RIGHT(BZ$1,2)),Holidays!$J$3:$J$937),
IF($T943&gt;=DATEVALUE("10/1/20"&amp;RIGHT(BY$1,2)),NETWORKDAYS($T943,DATEVALUE("9/30/20"&amp;RIGHT(BZ$1,2)),Holidays!$J$3:$J$937),"")))),"")/(NETWORKDAYS($T943,$U943,Holidays!$J$3:$J$937)),0))</f>
        <v/>
      </c>
      <c r="CA943" s="87" t="str">
        <f>IF($Q943="","",IFERROR(IF(OR(AND($T943&gt;=DATEVALUE("10/1/20"&amp;RIGHT(BZ$1,2)),$T943&lt;=DATEVALUE("9/30/20"&amp;RIGHT(CA$1,2))),AND($U943&gt;=DATEVALUE("10/1/20"&amp;RIGHT(BZ$1,2)),$U943&lt;=DATEVALUE("9/30/20"&amp;RIGHT(CA$1,2))),AND($T943&lt;=DATEVALUE("10/1/20"&amp;RIGHT(BZ$1,2)),$U943&gt;=DATEVALUE("9/30/20"&amp;RIGHT(CA$1,2)))),
IF(AND($T943&gt;=DATEVALUE("10/1/20"&amp;RIGHT(BZ$1,2)),$U943&lt;=DATEVALUE("9/30/20"&amp;RIGHT(CA$1,2))),NETWORKDAYS($T943,$U943,Holidays!$J$3:$J$937),
IF(AND($T943&lt;DATEVALUE("10/1/20"&amp;RIGHT(BZ$1,2)),$U943&lt;=DATEVALUE("9/30/20"&amp;RIGHT(CA$1,2))),NETWORKDAYS(DATEVALUE("10/1/20"&amp;RIGHT(BZ$1,2)),$U943,Holidays!$J$3:$J$937),
IF($T943&lt;DATEVALUE("10/1/20"&amp;RIGHT(BZ$1,2)),NETWORKDAYS(DATEVALUE("10/1/20"&amp;RIGHT(BZ$1,2)),DATEVALUE("9/30/20"&amp;RIGHT(CA$1,2)),Holidays!$J$3:$J$937),
IF($T943&gt;=DATEVALUE("10/1/20"&amp;RIGHT(BZ$1,2)),NETWORKDAYS($T943,DATEVALUE("9/30/20"&amp;RIGHT(CA$1,2)),Holidays!$J$3:$J$937),"")))),"")/(NETWORKDAYS($T943,$U943,Holidays!$J$3:$J$937)),0))</f>
        <v/>
      </c>
      <c r="CB943" s="87" t="str">
        <f>IF($Q943="","",IFERROR(IF(OR(AND($T943&gt;=DATEVALUE("10/1/20"&amp;RIGHT(CA$1,2)),$T943&lt;=DATEVALUE("9/30/20"&amp;RIGHT(CB$1,2))),AND($U943&gt;=DATEVALUE("10/1/20"&amp;RIGHT(CA$1,2)),$U943&lt;=DATEVALUE("9/30/20"&amp;RIGHT(CB$1,2))),AND($T943&lt;=DATEVALUE("10/1/20"&amp;RIGHT(CA$1,2)),$U943&gt;=DATEVALUE("9/30/20"&amp;RIGHT(CB$1,2)))),
IF(AND($T943&gt;=DATEVALUE("10/1/20"&amp;RIGHT(CA$1,2)),$U943&lt;=DATEVALUE("9/30/20"&amp;RIGHT(CB$1,2))),NETWORKDAYS($T943,$U943,Holidays!$J$3:$J$937),
IF(AND($T943&lt;DATEVALUE("10/1/20"&amp;RIGHT(CA$1,2)),$U943&lt;=DATEVALUE("9/30/20"&amp;RIGHT(CB$1,2))),NETWORKDAYS(DATEVALUE("10/1/20"&amp;RIGHT(CA$1,2)),$U943,Holidays!$J$3:$J$937),
IF($T943&lt;DATEVALUE("10/1/20"&amp;RIGHT(CA$1,2)),NETWORKDAYS(DATEVALUE("10/1/20"&amp;RIGHT(CA$1,2)),DATEVALUE("9/30/20"&amp;RIGHT(CB$1,2)),Holidays!$J$3:$J$937),
IF($T943&gt;=DATEVALUE("10/1/20"&amp;RIGHT(CA$1,2)),NETWORKDAYS($T943,DATEVALUE("9/30/20"&amp;RIGHT(CB$1,2)),Holidays!$J$3:$J$937),"")))),"")/(NETWORKDAYS($T943,$U943,Holidays!$J$3:$J$937)),0))</f>
        <v/>
      </c>
    </row>
    <row r="944" spans="1:80">
      <c r="A944" s="97"/>
      <c r="B944" s="98" t="str">
        <f ca="1">IF(NOT($A944=""),OFFSET('WBS Reference &amp; User Procedure'!$A$1,MATCH($A944,'WBS Reference &amp; User Procedure'!$A:$A,0)-1,1),"")</f>
        <v/>
      </c>
      <c r="D944" s="97"/>
      <c r="T944" s="104" t="str">
        <f>IF(NOT(Q944=""),IF(NOT($S944=""),$S944,#REF!),"")</f>
        <v/>
      </c>
      <c r="U944" s="104" t="str">
        <f>IF(NOT(Q944=""),WORKDAY(T944,Q944,Holidays!$J$3:$J$937),"")</f>
        <v/>
      </c>
      <c r="V944" s="104"/>
      <c r="W944" s="104"/>
      <c r="X944" s="101" t="str">
        <f t="shared" si="211"/>
        <v/>
      </c>
      <c r="AL944" s="87" t="str">
        <f t="shared" ca="1" si="208"/>
        <v/>
      </c>
      <c r="AN944" s="87" t="str">
        <f t="shared" ca="1" si="212"/>
        <v/>
      </c>
      <c r="AO944" s="87" t="str">
        <f t="shared" ca="1" si="212"/>
        <v/>
      </c>
      <c r="AP944" s="87" t="str">
        <f t="shared" ca="1" si="212"/>
        <v/>
      </c>
      <c r="AQ944" s="87" t="str">
        <f t="shared" ca="1" si="212"/>
        <v/>
      </c>
      <c r="AR944" s="87" t="str">
        <f t="shared" ca="1" si="212"/>
        <v/>
      </c>
      <c r="AS944" s="87" t="str">
        <f t="shared" ca="1" si="212"/>
        <v/>
      </c>
      <c r="AT944" s="87" t="str">
        <f t="shared" ca="1" si="212"/>
        <v/>
      </c>
      <c r="AU944" s="87" t="str">
        <f t="shared" ca="1" si="212"/>
        <v/>
      </c>
      <c r="AV944" s="87" t="str">
        <f t="shared" ca="1" si="212"/>
        <v/>
      </c>
      <c r="AW944" s="87" t="str">
        <f t="shared" ca="1" si="212"/>
        <v/>
      </c>
      <c r="AX944" s="87" t="str">
        <f t="shared" ca="1" si="213"/>
        <v/>
      </c>
      <c r="AY944" s="87" t="str">
        <f t="shared" ca="1" si="213"/>
        <v/>
      </c>
      <c r="AZ944" s="87" t="str">
        <f t="shared" ca="1" si="213"/>
        <v/>
      </c>
      <c r="BA944" s="87" t="str">
        <f t="shared" ca="1" si="213"/>
        <v/>
      </c>
      <c r="BB944" s="87" t="str">
        <f t="shared" ca="1" si="213"/>
        <v/>
      </c>
      <c r="BC944" s="87" t="str">
        <f t="shared" ca="1" si="213"/>
        <v/>
      </c>
      <c r="BD944" s="87" t="str">
        <f t="shared" ca="1" si="213"/>
        <v/>
      </c>
      <c r="BE944" s="87" t="str">
        <f t="shared" ca="1" si="213"/>
        <v/>
      </c>
      <c r="BF944" s="87" t="str">
        <f t="shared" ca="1" si="213"/>
        <v/>
      </c>
      <c r="BG944" s="87" t="str">
        <f t="shared" ca="1" si="213"/>
        <v/>
      </c>
      <c r="BI944" s="87" t="str">
        <f>IF($Q944="","",IFERROR(IF(OR(AND($T944&gt;=DATEVALUE("10/1/20"&amp;RIGHT(BH$1,2)),$T944&lt;=DATEVALUE("9/30/20"&amp;RIGHT(BI$1,2))),AND($U944&gt;=DATEVALUE("10/1/20"&amp;RIGHT(BH$1,2)),$U944&lt;=DATEVALUE("9/30/20"&amp;RIGHT(BI$1,2))),AND($T944&lt;=DATEVALUE("10/1/20"&amp;RIGHT(BH$1,2)),$U944&gt;=DATEVALUE("9/30/20"&amp;RIGHT(BI$1,2)))),
IF(AND($T944&gt;=DATEVALUE("10/1/20"&amp;RIGHT(BH$1,2)),$U944&lt;=DATEVALUE("9/30/20"&amp;RIGHT(BI$1,2))),NETWORKDAYS($T944,$U944,Holidays!$J$3:$J$937),
IF(AND($T944&lt;DATEVALUE("10/1/20"&amp;RIGHT(BH$1,2)),$U944&lt;=DATEVALUE("9/30/20"&amp;RIGHT(BI$1,2))),NETWORKDAYS(DATEVALUE("10/1/20"&amp;RIGHT(BH$1,2)),$U944,Holidays!$J$3:$J$937),
IF($T944&lt;DATEVALUE("10/1/20"&amp;RIGHT(BH$1,2)),NETWORKDAYS(DATEVALUE("10/1/20"&amp;RIGHT(BH$1,2)),DATEVALUE("9/30/20"&amp;RIGHT(BI$1,2)),Holidays!$J$3:$J$937),
IF($T944&gt;=DATEVALUE("10/1/20"&amp;RIGHT(BH$1,2)),NETWORKDAYS($T944,DATEVALUE("9/30/20"&amp;RIGHT(BI$1,2)),Holidays!$J$3:$J$937),"")))),"")/(NETWORKDAYS($T944,$U944,Holidays!$J$3:$J$937)),0))</f>
        <v/>
      </c>
      <c r="BJ944" s="87" t="str">
        <f>IF($Q944="","",IFERROR(IF(OR(AND($T944&gt;=DATEVALUE("10/1/20"&amp;RIGHT(BI$1,2)),$T944&lt;=DATEVALUE("9/30/20"&amp;RIGHT(BJ$1,2))),AND($U944&gt;=DATEVALUE("10/1/20"&amp;RIGHT(BI$1,2)),$U944&lt;=DATEVALUE("9/30/20"&amp;RIGHT(BJ$1,2))),AND($T944&lt;=DATEVALUE("10/1/20"&amp;RIGHT(BI$1,2)),$U944&gt;=DATEVALUE("9/30/20"&amp;RIGHT(BJ$1,2)))),
IF(AND($T944&gt;=DATEVALUE("10/1/20"&amp;RIGHT(BI$1,2)),$U944&lt;=DATEVALUE("9/30/20"&amp;RIGHT(BJ$1,2))),NETWORKDAYS($T944,$U944,Holidays!$J$3:$J$937),
IF(AND($T944&lt;DATEVALUE("10/1/20"&amp;RIGHT(BI$1,2)),$U944&lt;=DATEVALUE("9/30/20"&amp;RIGHT(BJ$1,2))),NETWORKDAYS(DATEVALUE("10/1/20"&amp;RIGHT(BI$1,2)),$U944,Holidays!$J$3:$J$937),
IF($T944&lt;DATEVALUE("10/1/20"&amp;RIGHT(BI$1,2)),NETWORKDAYS(DATEVALUE("10/1/20"&amp;RIGHT(BI$1,2)),DATEVALUE("9/30/20"&amp;RIGHT(BJ$1,2)),Holidays!$J$3:$J$937),
IF($T944&gt;=DATEVALUE("10/1/20"&amp;RIGHT(BI$1,2)),NETWORKDAYS($T944,DATEVALUE("9/30/20"&amp;RIGHT(BJ$1,2)),Holidays!$J$3:$J$937),"")))),"")/(NETWORKDAYS($T944,$U944,Holidays!$J$3:$J$937)),0))</f>
        <v/>
      </c>
      <c r="BK944" s="87" t="str">
        <f>IF($Q944="","",IFERROR(IF(OR(AND($T944&gt;=DATEVALUE("10/1/20"&amp;RIGHT(BJ$1,2)),$T944&lt;=DATEVALUE("9/30/20"&amp;RIGHT(BK$1,2))),AND($U944&gt;=DATEVALUE("10/1/20"&amp;RIGHT(BJ$1,2)),$U944&lt;=DATEVALUE("9/30/20"&amp;RIGHT(BK$1,2))),AND($T944&lt;=DATEVALUE("10/1/20"&amp;RIGHT(BJ$1,2)),$U944&gt;=DATEVALUE("9/30/20"&amp;RIGHT(BK$1,2)))),
IF(AND($T944&gt;=DATEVALUE("10/1/20"&amp;RIGHT(BJ$1,2)),$U944&lt;=DATEVALUE("9/30/20"&amp;RIGHT(BK$1,2))),NETWORKDAYS($T944,$U944,Holidays!$J$3:$J$937),
IF(AND($T944&lt;DATEVALUE("10/1/20"&amp;RIGHT(BJ$1,2)),$U944&lt;=DATEVALUE("9/30/20"&amp;RIGHT(BK$1,2))),NETWORKDAYS(DATEVALUE("10/1/20"&amp;RIGHT(BJ$1,2)),$U944,Holidays!$J$3:$J$937),
IF($T944&lt;DATEVALUE("10/1/20"&amp;RIGHT(BJ$1,2)),NETWORKDAYS(DATEVALUE("10/1/20"&amp;RIGHT(BJ$1,2)),DATEVALUE("9/30/20"&amp;RIGHT(BK$1,2)),Holidays!$J$3:$J$937),
IF($T944&gt;=DATEVALUE("10/1/20"&amp;RIGHT(BJ$1,2)),NETWORKDAYS($T944,DATEVALUE("9/30/20"&amp;RIGHT(BK$1,2)),Holidays!$J$3:$J$937),"")))),"")/(NETWORKDAYS($T944,$U944,Holidays!$J$3:$J$937)),0))</f>
        <v/>
      </c>
      <c r="BL944" s="87" t="str">
        <f>IF($Q944="","",IFERROR(IF(OR(AND($T944&gt;=DATEVALUE("10/1/20"&amp;RIGHT(BK$1,2)),$T944&lt;=DATEVALUE("9/30/20"&amp;RIGHT(BL$1,2))),AND($U944&gt;=DATEVALUE("10/1/20"&amp;RIGHT(BK$1,2)),$U944&lt;=DATEVALUE("9/30/20"&amp;RIGHT(BL$1,2))),AND($T944&lt;=DATEVALUE("10/1/20"&amp;RIGHT(BK$1,2)),$U944&gt;=DATEVALUE("9/30/20"&amp;RIGHT(BL$1,2)))),
IF(AND($T944&gt;=DATEVALUE("10/1/20"&amp;RIGHT(BK$1,2)),$U944&lt;=DATEVALUE("9/30/20"&amp;RIGHT(BL$1,2))),NETWORKDAYS($T944,$U944,Holidays!$J$3:$J$937),
IF(AND($T944&lt;DATEVALUE("10/1/20"&amp;RIGHT(BK$1,2)),$U944&lt;=DATEVALUE("9/30/20"&amp;RIGHT(BL$1,2))),NETWORKDAYS(DATEVALUE("10/1/20"&amp;RIGHT(BK$1,2)),$U944,Holidays!$J$3:$J$937),
IF($T944&lt;DATEVALUE("10/1/20"&amp;RIGHT(BK$1,2)),NETWORKDAYS(DATEVALUE("10/1/20"&amp;RIGHT(BK$1,2)),DATEVALUE("9/30/20"&amp;RIGHT(BL$1,2)),Holidays!$J$3:$J$937),
IF($T944&gt;=DATEVALUE("10/1/20"&amp;RIGHT(BK$1,2)),NETWORKDAYS($T944,DATEVALUE("9/30/20"&amp;RIGHT(BL$1,2)),Holidays!$J$3:$J$937),"")))),"")/(NETWORKDAYS($T944,$U944,Holidays!$J$3:$J$937)),0))</f>
        <v/>
      </c>
      <c r="BM944" s="87" t="str">
        <f>IF($Q944="","",IFERROR(IF(OR(AND($T944&gt;=DATEVALUE("10/1/20"&amp;RIGHT(BL$1,2)),$T944&lt;=DATEVALUE("9/30/20"&amp;RIGHT(BM$1,2))),AND($U944&gt;=DATEVALUE("10/1/20"&amp;RIGHT(BL$1,2)),$U944&lt;=DATEVALUE("9/30/20"&amp;RIGHT(BM$1,2))),AND($T944&lt;=DATEVALUE("10/1/20"&amp;RIGHT(BL$1,2)),$U944&gt;=DATEVALUE("9/30/20"&amp;RIGHT(BM$1,2)))),
IF(AND($T944&gt;=DATEVALUE("10/1/20"&amp;RIGHT(BL$1,2)),$U944&lt;=DATEVALUE("9/30/20"&amp;RIGHT(BM$1,2))),NETWORKDAYS($T944,$U944,Holidays!$J$3:$J$937),
IF(AND($T944&lt;DATEVALUE("10/1/20"&amp;RIGHT(BL$1,2)),$U944&lt;=DATEVALUE("9/30/20"&amp;RIGHT(BM$1,2))),NETWORKDAYS(DATEVALUE("10/1/20"&amp;RIGHT(BL$1,2)),$U944,Holidays!$J$3:$J$937),
IF($T944&lt;DATEVALUE("10/1/20"&amp;RIGHT(BL$1,2)),NETWORKDAYS(DATEVALUE("10/1/20"&amp;RIGHT(BL$1,2)),DATEVALUE("9/30/20"&amp;RIGHT(BM$1,2)),Holidays!$J$3:$J$937),
IF($T944&gt;=DATEVALUE("10/1/20"&amp;RIGHT(BL$1,2)),NETWORKDAYS($T944,DATEVALUE("9/30/20"&amp;RIGHT(BM$1,2)),Holidays!$J$3:$J$937),"")))),"")/(NETWORKDAYS($T944,$U944,Holidays!$J$3:$J$937)),0))</f>
        <v/>
      </c>
      <c r="BN944" s="87" t="str">
        <f>IF($Q944="","",IFERROR(IF(OR(AND($T944&gt;=DATEVALUE("10/1/20"&amp;RIGHT(BM$1,2)),$T944&lt;=DATEVALUE("9/30/20"&amp;RIGHT(BN$1,2))),AND($U944&gt;=DATEVALUE("10/1/20"&amp;RIGHT(BM$1,2)),$U944&lt;=DATEVALUE("9/30/20"&amp;RIGHT(BN$1,2))),AND($T944&lt;=DATEVALUE("10/1/20"&amp;RIGHT(BM$1,2)),$U944&gt;=DATEVALUE("9/30/20"&amp;RIGHT(BN$1,2)))),
IF(AND($T944&gt;=DATEVALUE("10/1/20"&amp;RIGHT(BM$1,2)),$U944&lt;=DATEVALUE("9/30/20"&amp;RIGHT(BN$1,2))),NETWORKDAYS($T944,$U944,Holidays!$J$3:$J$937),
IF(AND($T944&lt;DATEVALUE("10/1/20"&amp;RIGHT(BM$1,2)),$U944&lt;=DATEVALUE("9/30/20"&amp;RIGHT(BN$1,2))),NETWORKDAYS(DATEVALUE("10/1/20"&amp;RIGHT(BM$1,2)),$U944,Holidays!$J$3:$J$937),
IF($T944&lt;DATEVALUE("10/1/20"&amp;RIGHT(BM$1,2)),NETWORKDAYS(DATEVALUE("10/1/20"&amp;RIGHT(BM$1,2)),DATEVALUE("9/30/20"&amp;RIGHT(BN$1,2)),Holidays!$J$3:$J$937),
IF($T944&gt;=DATEVALUE("10/1/20"&amp;RIGHT(BM$1,2)),NETWORKDAYS($T944,DATEVALUE("9/30/20"&amp;RIGHT(BN$1,2)),Holidays!$J$3:$J$937),"")))),"")/(NETWORKDAYS($T944,$U944,Holidays!$J$3:$J$937)),0))</f>
        <v/>
      </c>
      <c r="BO944" s="87" t="str">
        <f>IF($Q944="","",IFERROR(IF(OR(AND($T944&gt;=DATEVALUE("10/1/20"&amp;RIGHT(BN$1,2)),$T944&lt;=DATEVALUE("9/30/20"&amp;RIGHT(BO$1,2))),AND($U944&gt;=DATEVALUE("10/1/20"&amp;RIGHT(BN$1,2)),$U944&lt;=DATEVALUE("9/30/20"&amp;RIGHT(BO$1,2))),AND($T944&lt;=DATEVALUE("10/1/20"&amp;RIGHT(BN$1,2)),$U944&gt;=DATEVALUE("9/30/20"&amp;RIGHT(BO$1,2)))),
IF(AND($T944&gt;=DATEVALUE("10/1/20"&amp;RIGHT(BN$1,2)),$U944&lt;=DATEVALUE("9/30/20"&amp;RIGHT(BO$1,2))),NETWORKDAYS($T944,$U944,Holidays!$J$3:$J$937),
IF(AND($T944&lt;DATEVALUE("10/1/20"&amp;RIGHT(BN$1,2)),$U944&lt;=DATEVALUE("9/30/20"&amp;RIGHT(BO$1,2))),NETWORKDAYS(DATEVALUE("10/1/20"&amp;RIGHT(BN$1,2)),$U944,Holidays!$J$3:$J$937),
IF($T944&lt;DATEVALUE("10/1/20"&amp;RIGHT(BN$1,2)),NETWORKDAYS(DATEVALUE("10/1/20"&amp;RIGHT(BN$1,2)),DATEVALUE("9/30/20"&amp;RIGHT(BO$1,2)),Holidays!$J$3:$J$937),
IF($T944&gt;=DATEVALUE("10/1/20"&amp;RIGHT(BN$1,2)),NETWORKDAYS($T944,DATEVALUE("9/30/20"&amp;RIGHT(BO$1,2)),Holidays!$J$3:$J$937),"")))),"")/(NETWORKDAYS($T944,$U944,Holidays!$J$3:$J$937)),0))</f>
        <v/>
      </c>
      <c r="BP944" s="87" t="str">
        <f>IF($Q944="","",IFERROR(IF(OR(AND($T944&gt;=DATEVALUE("10/1/20"&amp;RIGHT(BO$1,2)),$T944&lt;=DATEVALUE("9/30/20"&amp;RIGHT(BP$1,2))),AND($U944&gt;=DATEVALUE("10/1/20"&amp;RIGHT(BO$1,2)),$U944&lt;=DATEVALUE("9/30/20"&amp;RIGHT(BP$1,2))),AND($T944&lt;=DATEVALUE("10/1/20"&amp;RIGHT(BO$1,2)),$U944&gt;=DATEVALUE("9/30/20"&amp;RIGHT(BP$1,2)))),
IF(AND($T944&gt;=DATEVALUE("10/1/20"&amp;RIGHT(BO$1,2)),$U944&lt;=DATEVALUE("9/30/20"&amp;RIGHT(BP$1,2))),NETWORKDAYS($T944,$U944,Holidays!$J$3:$J$937),
IF(AND($T944&lt;DATEVALUE("10/1/20"&amp;RIGHT(BO$1,2)),$U944&lt;=DATEVALUE("9/30/20"&amp;RIGHT(BP$1,2))),NETWORKDAYS(DATEVALUE("10/1/20"&amp;RIGHT(BO$1,2)),$U944,Holidays!$J$3:$J$937),
IF($T944&lt;DATEVALUE("10/1/20"&amp;RIGHT(BO$1,2)),NETWORKDAYS(DATEVALUE("10/1/20"&amp;RIGHT(BO$1,2)),DATEVALUE("9/30/20"&amp;RIGHT(BP$1,2)),Holidays!$J$3:$J$937),
IF($T944&gt;=DATEVALUE("10/1/20"&amp;RIGHT(BO$1,2)),NETWORKDAYS($T944,DATEVALUE("9/30/20"&amp;RIGHT(BP$1,2)),Holidays!$J$3:$J$937),"")))),"")/(NETWORKDAYS($T944,$U944,Holidays!$J$3:$J$937)),0))</f>
        <v/>
      </c>
      <c r="BQ944" s="87" t="str">
        <f>IF($Q944="","",IFERROR(IF(OR(AND($T944&gt;=DATEVALUE("10/1/20"&amp;RIGHT(BP$1,2)),$T944&lt;=DATEVALUE("9/30/20"&amp;RIGHT(BQ$1,2))),AND($U944&gt;=DATEVALUE("10/1/20"&amp;RIGHT(BP$1,2)),$U944&lt;=DATEVALUE("9/30/20"&amp;RIGHT(BQ$1,2))),AND($T944&lt;=DATEVALUE("10/1/20"&amp;RIGHT(BP$1,2)),$U944&gt;=DATEVALUE("9/30/20"&amp;RIGHT(BQ$1,2)))),
IF(AND($T944&gt;=DATEVALUE("10/1/20"&amp;RIGHT(BP$1,2)),$U944&lt;=DATEVALUE("9/30/20"&amp;RIGHT(BQ$1,2))),NETWORKDAYS($T944,$U944,Holidays!$J$3:$J$937),
IF(AND($T944&lt;DATEVALUE("10/1/20"&amp;RIGHT(BP$1,2)),$U944&lt;=DATEVALUE("9/30/20"&amp;RIGHT(BQ$1,2))),NETWORKDAYS(DATEVALUE("10/1/20"&amp;RIGHT(BP$1,2)),$U944,Holidays!$J$3:$J$937),
IF($T944&lt;DATEVALUE("10/1/20"&amp;RIGHT(BP$1,2)),NETWORKDAYS(DATEVALUE("10/1/20"&amp;RIGHT(BP$1,2)),DATEVALUE("9/30/20"&amp;RIGHT(BQ$1,2)),Holidays!$J$3:$J$937),
IF($T944&gt;=DATEVALUE("10/1/20"&amp;RIGHT(BP$1,2)),NETWORKDAYS($T944,DATEVALUE("9/30/20"&amp;RIGHT(BQ$1,2)),Holidays!$J$3:$J$937),"")))),"")/(NETWORKDAYS($T944,$U944,Holidays!$J$3:$J$937)),0))</f>
        <v/>
      </c>
      <c r="BR944" s="87" t="str">
        <f>IF($Q944="","",IFERROR(IF(OR(AND($T944&gt;=DATEVALUE("10/1/20"&amp;RIGHT(BQ$1,2)),$T944&lt;=DATEVALUE("9/30/20"&amp;RIGHT(BR$1,2))),AND($U944&gt;=DATEVALUE("10/1/20"&amp;RIGHT(BQ$1,2)),$U944&lt;=DATEVALUE("9/30/20"&amp;RIGHT(BR$1,2))),AND($T944&lt;=DATEVALUE("10/1/20"&amp;RIGHT(BQ$1,2)),$U944&gt;=DATEVALUE("9/30/20"&amp;RIGHT(BR$1,2)))),
IF(AND($T944&gt;=DATEVALUE("10/1/20"&amp;RIGHT(BQ$1,2)),$U944&lt;=DATEVALUE("9/30/20"&amp;RIGHT(BR$1,2))),NETWORKDAYS($T944,$U944,Holidays!$J$3:$J$937),
IF(AND($T944&lt;DATEVALUE("10/1/20"&amp;RIGHT(BQ$1,2)),$U944&lt;=DATEVALUE("9/30/20"&amp;RIGHT(BR$1,2))),NETWORKDAYS(DATEVALUE("10/1/20"&amp;RIGHT(BQ$1,2)),$U944,Holidays!$J$3:$J$937),
IF($T944&lt;DATEVALUE("10/1/20"&amp;RIGHT(BQ$1,2)),NETWORKDAYS(DATEVALUE("10/1/20"&amp;RIGHT(BQ$1,2)),DATEVALUE("9/30/20"&amp;RIGHT(BR$1,2)),Holidays!$J$3:$J$937),
IF($T944&gt;=DATEVALUE("10/1/20"&amp;RIGHT(BQ$1,2)),NETWORKDAYS($T944,DATEVALUE("9/30/20"&amp;RIGHT(BR$1,2)),Holidays!$J$3:$J$937),"")))),"")/(NETWORKDAYS($T944,$U944,Holidays!$J$3:$J$937)),0))</f>
        <v/>
      </c>
      <c r="BS944" s="87" t="str">
        <f>IF($Q944="","",IFERROR(IF(OR(AND($T944&gt;=DATEVALUE("10/1/20"&amp;RIGHT(BR$1,2)),$T944&lt;=DATEVALUE("9/30/20"&amp;RIGHT(BS$1,2))),AND($U944&gt;=DATEVALUE("10/1/20"&amp;RIGHT(BR$1,2)),$U944&lt;=DATEVALUE("9/30/20"&amp;RIGHT(BS$1,2))),AND($T944&lt;=DATEVALUE("10/1/20"&amp;RIGHT(BR$1,2)),$U944&gt;=DATEVALUE("9/30/20"&amp;RIGHT(BS$1,2)))),
IF(AND($T944&gt;=DATEVALUE("10/1/20"&amp;RIGHT(BR$1,2)),$U944&lt;=DATEVALUE("9/30/20"&amp;RIGHT(BS$1,2))),NETWORKDAYS($T944,$U944,Holidays!$J$3:$J$937),
IF(AND($T944&lt;DATEVALUE("10/1/20"&amp;RIGHT(BR$1,2)),$U944&lt;=DATEVALUE("9/30/20"&amp;RIGHT(BS$1,2))),NETWORKDAYS(DATEVALUE("10/1/20"&amp;RIGHT(BR$1,2)),$U944,Holidays!$J$3:$J$937),
IF($T944&lt;DATEVALUE("10/1/20"&amp;RIGHT(BR$1,2)),NETWORKDAYS(DATEVALUE("10/1/20"&amp;RIGHT(BR$1,2)),DATEVALUE("9/30/20"&amp;RIGHT(BS$1,2)),Holidays!$J$3:$J$937),
IF($T944&gt;=DATEVALUE("10/1/20"&amp;RIGHT(BR$1,2)),NETWORKDAYS($T944,DATEVALUE("9/30/20"&amp;RIGHT(BS$1,2)),Holidays!$J$3:$J$937),"")))),"")/(NETWORKDAYS($T944,$U944,Holidays!$J$3:$J$937)),0))</f>
        <v/>
      </c>
      <c r="BT944" s="87" t="str">
        <f>IF($Q944="","",IFERROR(IF(OR(AND($T944&gt;=DATEVALUE("10/1/20"&amp;RIGHT(BS$1,2)),$T944&lt;=DATEVALUE("9/30/20"&amp;RIGHT(BT$1,2))),AND($U944&gt;=DATEVALUE("10/1/20"&amp;RIGHT(BS$1,2)),$U944&lt;=DATEVALUE("9/30/20"&amp;RIGHT(BT$1,2))),AND($T944&lt;=DATEVALUE("10/1/20"&amp;RIGHT(BS$1,2)),$U944&gt;=DATEVALUE("9/30/20"&amp;RIGHT(BT$1,2)))),
IF(AND($T944&gt;=DATEVALUE("10/1/20"&amp;RIGHT(BS$1,2)),$U944&lt;=DATEVALUE("9/30/20"&amp;RIGHT(BT$1,2))),NETWORKDAYS($T944,$U944,Holidays!$J$3:$J$937),
IF(AND($T944&lt;DATEVALUE("10/1/20"&amp;RIGHT(BS$1,2)),$U944&lt;=DATEVALUE("9/30/20"&amp;RIGHT(BT$1,2))),NETWORKDAYS(DATEVALUE("10/1/20"&amp;RIGHT(BS$1,2)),$U944,Holidays!$J$3:$J$937),
IF($T944&lt;DATEVALUE("10/1/20"&amp;RIGHT(BS$1,2)),NETWORKDAYS(DATEVALUE("10/1/20"&amp;RIGHT(BS$1,2)),DATEVALUE("9/30/20"&amp;RIGHT(BT$1,2)),Holidays!$J$3:$J$937),
IF($T944&gt;=DATEVALUE("10/1/20"&amp;RIGHT(BS$1,2)),NETWORKDAYS($T944,DATEVALUE("9/30/20"&amp;RIGHT(BT$1,2)),Holidays!$J$3:$J$937),"")))),"")/(NETWORKDAYS($T944,$U944,Holidays!$J$3:$J$937)),0))</f>
        <v/>
      </c>
      <c r="BU944" s="87" t="str">
        <f>IF($Q944="","",IFERROR(IF(OR(AND($T944&gt;=DATEVALUE("10/1/20"&amp;RIGHT(BT$1,2)),$T944&lt;=DATEVALUE("9/30/20"&amp;RIGHT(BU$1,2))),AND($U944&gt;=DATEVALUE("10/1/20"&amp;RIGHT(BT$1,2)),$U944&lt;=DATEVALUE("9/30/20"&amp;RIGHT(BU$1,2))),AND($T944&lt;=DATEVALUE("10/1/20"&amp;RIGHT(BT$1,2)),$U944&gt;=DATEVALUE("9/30/20"&amp;RIGHT(BU$1,2)))),
IF(AND($T944&gt;=DATEVALUE("10/1/20"&amp;RIGHT(BT$1,2)),$U944&lt;=DATEVALUE("9/30/20"&amp;RIGHT(BU$1,2))),NETWORKDAYS($T944,$U944,Holidays!$J$3:$J$937),
IF(AND($T944&lt;DATEVALUE("10/1/20"&amp;RIGHT(BT$1,2)),$U944&lt;=DATEVALUE("9/30/20"&amp;RIGHT(BU$1,2))),NETWORKDAYS(DATEVALUE("10/1/20"&amp;RIGHT(BT$1,2)),$U944,Holidays!$J$3:$J$937),
IF($T944&lt;DATEVALUE("10/1/20"&amp;RIGHT(BT$1,2)),NETWORKDAYS(DATEVALUE("10/1/20"&amp;RIGHT(BT$1,2)),DATEVALUE("9/30/20"&amp;RIGHT(BU$1,2)),Holidays!$J$3:$J$937),
IF($T944&gt;=DATEVALUE("10/1/20"&amp;RIGHT(BT$1,2)),NETWORKDAYS($T944,DATEVALUE("9/30/20"&amp;RIGHT(BU$1,2)),Holidays!$J$3:$J$937),"")))),"")/(NETWORKDAYS($T944,$U944,Holidays!$J$3:$J$937)),0))</f>
        <v/>
      </c>
      <c r="BV944" s="87" t="str">
        <f>IF($Q944="","",IFERROR(IF(OR(AND($T944&gt;=DATEVALUE("10/1/20"&amp;RIGHT(BU$1,2)),$T944&lt;=DATEVALUE("9/30/20"&amp;RIGHT(BV$1,2))),AND($U944&gt;=DATEVALUE("10/1/20"&amp;RIGHT(BU$1,2)),$U944&lt;=DATEVALUE("9/30/20"&amp;RIGHT(BV$1,2))),AND($T944&lt;=DATEVALUE("10/1/20"&amp;RIGHT(BU$1,2)),$U944&gt;=DATEVALUE("9/30/20"&amp;RIGHT(BV$1,2)))),
IF(AND($T944&gt;=DATEVALUE("10/1/20"&amp;RIGHT(BU$1,2)),$U944&lt;=DATEVALUE("9/30/20"&amp;RIGHT(BV$1,2))),NETWORKDAYS($T944,$U944,Holidays!$J$3:$J$937),
IF(AND($T944&lt;DATEVALUE("10/1/20"&amp;RIGHT(BU$1,2)),$U944&lt;=DATEVALUE("9/30/20"&amp;RIGHT(BV$1,2))),NETWORKDAYS(DATEVALUE("10/1/20"&amp;RIGHT(BU$1,2)),$U944,Holidays!$J$3:$J$937),
IF($T944&lt;DATEVALUE("10/1/20"&amp;RIGHT(BU$1,2)),NETWORKDAYS(DATEVALUE("10/1/20"&amp;RIGHT(BU$1,2)),DATEVALUE("9/30/20"&amp;RIGHT(BV$1,2)),Holidays!$J$3:$J$937),
IF($T944&gt;=DATEVALUE("10/1/20"&amp;RIGHT(BU$1,2)),NETWORKDAYS($T944,DATEVALUE("9/30/20"&amp;RIGHT(BV$1,2)),Holidays!$J$3:$J$937),"")))),"")/(NETWORKDAYS($T944,$U944,Holidays!$J$3:$J$937)),0))</f>
        <v/>
      </c>
      <c r="BW944" s="87" t="str">
        <f>IF($Q944="","",IFERROR(IF(OR(AND($T944&gt;=DATEVALUE("10/1/20"&amp;RIGHT(BV$1,2)),$T944&lt;=DATEVALUE("9/30/20"&amp;RIGHT(BW$1,2))),AND($U944&gt;=DATEVALUE("10/1/20"&amp;RIGHT(BV$1,2)),$U944&lt;=DATEVALUE("9/30/20"&amp;RIGHT(BW$1,2))),AND($T944&lt;=DATEVALUE("10/1/20"&amp;RIGHT(BV$1,2)),$U944&gt;=DATEVALUE("9/30/20"&amp;RIGHT(BW$1,2)))),
IF(AND($T944&gt;=DATEVALUE("10/1/20"&amp;RIGHT(BV$1,2)),$U944&lt;=DATEVALUE("9/30/20"&amp;RIGHT(BW$1,2))),NETWORKDAYS($T944,$U944,Holidays!$J$3:$J$937),
IF(AND($T944&lt;DATEVALUE("10/1/20"&amp;RIGHT(BV$1,2)),$U944&lt;=DATEVALUE("9/30/20"&amp;RIGHT(BW$1,2))),NETWORKDAYS(DATEVALUE("10/1/20"&amp;RIGHT(BV$1,2)),$U944,Holidays!$J$3:$J$937),
IF($T944&lt;DATEVALUE("10/1/20"&amp;RIGHT(BV$1,2)),NETWORKDAYS(DATEVALUE("10/1/20"&amp;RIGHT(BV$1,2)),DATEVALUE("9/30/20"&amp;RIGHT(BW$1,2)),Holidays!$J$3:$J$937),
IF($T944&gt;=DATEVALUE("10/1/20"&amp;RIGHT(BV$1,2)),NETWORKDAYS($T944,DATEVALUE("9/30/20"&amp;RIGHT(BW$1,2)),Holidays!$J$3:$J$937),"")))),"")/(NETWORKDAYS($T944,$U944,Holidays!$J$3:$J$937)),0))</f>
        <v/>
      </c>
      <c r="BX944" s="87" t="str">
        <f>IF($Q944="","",IFERROR(IF(OR(AND($T944&gt;=DATEVALUE("10/1/20"&amp;RIGHT(BW$1,2)),$T944&lt;=DATEVALUE("9/30/20"&amp;RIGHT(BX$1,2))),AND($U944&gt;=DATEVALUE("10/1/20"&amp;RIGHT(BW$1,2)),$U944&lt;=DATEVALUE("9/30/20"&amp;RIGHT(BX$1,2))),AND($T944&lt;=DATEVALUE("10/1/20"&amp;RIGHT(BW$1,2)),$U944&gt;=DATEVALUE("9/30/20"&amp;RIGHT(BX$1,2)))),
IF(AND($T944&gt;=DATEVALUE("10/1/20"&amp;RIGHT(BW$1,2)),$U944&lt;=DATEVALUE("9/30/20"&amp;RIGHT(BX$1,2))),NETWORKDAYS($T944,$U944,Holidays!$J$3:$J$937),
IF(AND($T944&lt;DATEVALUE("10/1/20"&amp;RIGHT(BW$1,2)),$U944&lt;=DATEVALUE("9/30/20"&amp;RIGHT(BX$1,2))),NETWORKDAYS(DATEVALUE("10/1/20"&amp;RIGHT(BW$1,2)),$U944,Holidays!$J$3:$J$937),
IF($T944&lt;DATEVALUE("10/1/20"&amp;RIGHT(BW$1,2)),NETWORKDAYS(DATEVALUE("10/1/20"&amp;RIGHT(BW$1,2)),DATEVALUE("9/30/20"&amp;RIGHT(BX$1,2)),Holidays!$J$3:$J$937),
IF($T944&gt;=DATEVALUE("10/1/20"&amp;RIGHT(BW$1,2)),NETWORKDAYS($T944,DATEVALUE("9/30/20"&amp;RIGHT(BX$1,2)),Holidays!$J$3:$J$937),"")))),"")/(NETWORKDAYS($T944,$U944,Holidays!$J$3:$J$937)),0))</f>
        <v/>
      </c>
      <c r="BY944" s="87" t="str">
        <f>IF($Q944="","",IFERROR(IF(OR(AND($T944&gt;=DATEVALUE("10/1/20"&amp;RIGHT(BX$1,2)),$T944&lt;=DATEVALUE("9/30/20"&amp;RIGHT(BY$1,2))),AND($U944&gt;=DATEVALUE("10/1/20"&amp;RIGHT(BX$1,2)),$U944&lt;=DATEVALUE("9/30/20"&amp;RIGHT(BY$1,2))),AND($T944&lt;=DATEVALUE("10/1/20"&amp;RIGHT(BX$1,2)),$U944&gt;=DATEVALUE("9/30/20"&amp;RIGHT(BY$1,2)))),
IF(AND($T944&gt;=DATEVALUE("10/1/20"&amp;RIGHT(BX$1,2)),$U944&lt;=DATEVALUE("9/30/20"&amp;RIGHT(BY$1,2))),NETWORKDAYS($T944,$U944,Holidays!$J$3:$J$937),
IF(AND($T944&lt;DATEVALUE("10/1/20"&amp;RIGHT(BX$1,2)),$U944&lt;=DATEVALUE("9/30/20"&amp;RIGHT(BY$1,2))),NETWORKDAYS(DATEVALUE("10/1/20"&amp;RIGHT(BX$1,2)),$U944,Holidays!$J$3:$J$937),
IF($T944&lt;DATEVALUE("10/1/20"&amp;RIGHT(BX$1,2)),NETWORKDAYS(DATEVALUE("10/1/20"&amp;RIGHT(BX$1,2)),DATEVALUE("9/30/20"&amp;RIGHT(BY$1,2)),Holidays!$J$3:$J$937),
IF($T944&gt;=DATEVALUE("10/1/20"&amp;RIGHT(BX$1,2)),NETWORKDAYS($T944,DATEVALUE("9/30/20"&amp;RIGHT(BY$1,2)),Holidays!$J$3:$J$937),"")))),"")/(NETWORKDAYS($T944,$U944,Holidays!$J$3:$J$937)),0))</f>
        <v/>
      </c>
      <c r="BZ944" s="87" t="str">
        <f>IF($Q944="","",IFERROR(IF(OR(AND($T944&gt;=DATEVALUE("10/1/20"&amp;RIGHT(BY$1,2)),$T944&lt;=DATEVALUE("9/30/20"&amp;RIGHT(BZ$1,2))),AND($U944&gt;=DATEVALUE("10/1/20"&amp;RIGHT(BY$1,2)),$U944&lt;=DATEVALUE("9/30/20"&amp;RIGHT(BZ$1,2))),AND($T944&lt;=DATEVALUE("10/1/20"&amp;RIGHT(BY$1,2)),$U944&gt;=DATEVALUE("9/30/20"&amp;RIGHT(BZ$1,2)))),
IF(AND($T944&gt;=DATEVALUE("10/1/20"&amp;RIGHT(BY$1,2)),$U944&lt;=DATEVALUE("9/30/20"&amp;RIGHT(BZ$1,2))),NETWORKDAYS($T944,$U944,Holidays!$J$3:$J$937),
IF(AND($T944&lt;DATEVALUE("10/1/20"&amp;RIGHT(BY$1,2)),$U944&lt;=DATEVALUE("9/30/20"&amp;RIGHT(BZ$1,2))),NETWORKDAYS(DATEVALUE("10/1/20"&amp;RIGHT(BY$1,2)),$U944,Holidays!$J$3:$J$937),
IF($T944&lt;DATEVALUE("10/1/20"&amp;RIGHT(BY$1,2)),NETWORKDAYS(DATEVALUE("10/1/20"&amp;RIGHT(BY$1,2)),DATEVALUE("9/30/20"&amp;RIGHT(BZ$1,2)),Holidays!$J$3:$J$937),
IF($T944&gt;=DATEVALUE("10/1/20"&amp;RIGHT(BY$1,2)),NETWORKDAYS($T944,DATEVALUE("9/30/20"&amp;RIGHT(BZ$1,2)),Holidays!$J$3:$J$937),"")))),"")/(NETWORKDAYS($T944,$U944,Holidays!$J$3:$J$937)),0))</f>
        <v/>
      </c>
      <c r="CA944" s="87" t="str">
        <f>IF($Q944="","",IFERROR(IF(OR(AND($T944&gt;=DATEVALUE("10/1/20"&amp;RIGHT(BZ$1,2)),$T944&lt;=DATEVALUE("9/30/20"&amp;RIGHT(CA$1,2))),AND($U944&gt;=DATEVALUE("10/1/20"&amp;RIGHT(BZ$1,2)),$U944&lt;=DATEVALUE("9/30/20"&amp;RIGHT(CA$1,2))),AND($T944&lt;=DATEVALUE("10/1/20"&amp;RIGHT(BZ$1,2)),$U944&gt;=DATEVALUE("9/30/20"&amp;RIGHT(CA$1,2)))),
IF(AND($T944&gt;=DATEVALUE("10/1/20"&amp;RIGHT(BZ$1,2)),$U944&lt;=DATEVALUE("9/30/20"&amp;RIGHT(CA$1,2))),NETWORKDAYS($T944,$U944,Holidays!$J$3:$J$937),
IF(AND($T944&lt;DATEVALUE("10/1/20"&amp;RIGHT(BZ$1,2)),$U944&lt;=DATEVALUE("9/30/20"&amp;RIGHT(CA$1,2))),NETWORKDAYS(DATEVALUE("10/1/20"&amp;RIGHT(BZ$1,2)),$U944,Holidays!$J$3:$J$937),
IF($T944&lt;DATEVALUE("10/1/20"&amp;RIGHT(BZ$1,2)),NETWORKDAYS(DATEVALUE("10/1/20"&amp;RIGHT(BZ$1,2)),DATEVALUE("9/30/20"&amp;RIGHT(CA$1,2)),Holidays!$J$3:$J$937),
IF($T944&gt;=DATEVALUE("10/1/20"&amp;RIGHT(BZ$1,2)),NETWORKDAYS($T944,DATEVALUE("9/30/20"&amp;RIGHT(CA$1,2)),Holidays!$J$3:$J$937),"")))),"")/(NETWORKDAYS($T944,$U944,Holidays!$J$3:$J$937)),0))</f>
        <v/>
      </c>
      <c r="CB944" s="87" t="str">
        <f>IF($Q944="","",IFERROR(IF(OR(AND($T944&gt;=DATEVALUE("10/1/20"&amp;RIGHT(CA$1,2)),$T944&lt;=DATEVALUE("9/30/20"&amp;RIGHT(CB$1,2))),AND($U944&gt;=DATEVALUE("10/1/20"&amp;RIGHT(CA$1,2)),$U944&lt;=DATEVALUE("9/30/20"&amp;RIGHT(CB$1,2))),AND($T944&lt;=DATEVALUE("10/1/20"&amp;RIGHT(CA$1,2)),$U944&gt;=DATEVALUE("9/30/20"&amp;RIGHT(CB$1,2)))),
IF(AND($T944&gt;=DATEVALUE("10/1/20"&amp;RIGHT(CA$1,2)),$U944&lt;=DATEVALUE("9/30/20"&amp;RIGHT(CB$1,2))),NETWORKDAYS($T944,$U944,Holidays!$J$3:$J$937),
IF(AND($T944&lt;DATEVALUE("10/1/20"&amp;RIGHT(CA$1,2)),$U944&lt;=DATEVALUE("9/30/20"&amp;RIGHT(CB$1,2))),NETWORKDAYS(DATEVALUE("10/1/20"&amp;RIGHT(CA$1,2)),$U944,Holidays!$J$3:$J$937),
IF($T944&lt;DATEVALUE("10/1/20"&amp;RIGHT(CA$1,2)),NETWORKDAYS(DATEVALUE("10/1/20"&amp;RIGHT(CA$1,2)),DATEVALUE("9/30/20"&amp;RIGHT(CB$1,2)),Holidays!$J$3:$J$937),
IF($T944&gt;=DATEVALUE("10/1/20"&amp;RIGHT(CA$1,2)),NETWORKDAYS($T944,DATEVALUE("9/30/20"&amp;RIGHT(CB$1,2)),Holidays!$J$3:$J$937),"")))),"")/(NETWORKDAYS($T944,$U944,Holidays!$J$3:$J$937)),0))</f>
        <v/>
      </c>
    </row>
    <row r="945" spans="1:80">
      <c r="A945" s="97"/>
      <c r="B945" s="98" t="str">
        <f ca="1">IF(NOT($A945=""),OFFSET('WBS Reference &amp; User Procedure'!$A$1,MATCH($A945,'WBS Reference &amp; User Procedure'!$A:$A,0)-1,1),"")</f>
        <v/>
      </c>
      <c r="D945" s="97"/>
      <c r="T945" s="104" t="str">
        <f>IF(NOT(Q945=""),IF(NOT($S945=""),$S945,#REF!),"")</f>
        <v/>
      </c>
      <c r="U945" s="104" t="str">
        <f>IF(NOT(Q945=""),WORKDAY(T945,Q945,Holidays!$J$3:$J$937),"")</f>
        <v/>
      </c>
      <c r="V945" s="104"/>
      <c r="W945" s="104"/>
      <c r="X945" s="101" t="str">
        <f t="shared" si="211"/>
        <v/>
      </c>
      <c r="AL945" s="87" t="str">
        <f t="shared" ca="1" si="208"/>
        <v/>
      </c>
      <c r="AN945" s="87" t="str">
        <f t="shared" ca="1" si="212"/>
        <v/>
      </c>
      <c r="AO945" s="87" t="str">
        <f t="shared" ca="1" si="212"/>
        <v/>
      </c>
      <c r="AP945" s="87" t="str">
        <f t="shared" ca="1" si="212"/>
        <v/>
      </c>
      <c r="AQ945" s="87" t="str">
        <f t="shared" ca="1" si="212"/>
        <v/>
      </c>
      <c r="AR945" s="87" t="str">
        <f t="shared" ca="1" si="212"/>
        <v/>
      </c>
      <c r="AS945" s="87" t="str">
        <f t="shared" ca="1" si="212"/>
        <v/>
      </c>
      <c r="AT945" s="87" t="str">
        <f t="shared" ca="1" si="212"/>
        <v/>
      </c>
      <c r="AU945" s="87" t="str">
        <f t="shared" ca="1" si="212"/>
        <v/>
      </c>
      <c r="AV945" s="87" t="str">
        <f t="shared" ca="1" si="212"/>
        <v/>
      </c>
      <c r="AW945" s="87" t="str">
        <f t="shared" ca="1" si="212"/>
        <v/>
      </c>
      <c r="AX945" s="87" t="str">
        <f t="shared" ca="1" si="213"/>
        <v/>
      </c>
      <c r="AY945" s="87" t="str">
        <f t="shared" ca="1" si="213"/>
        <v/>
      </c>
      <c r="AZ945" s="87" t="str">
        <f t="shared" ca="1" si="213"/>
        <v/>
      </c>
      <c r="BA945" s="87" t="str">
        <f t="shared" ca="1" si="213"/>
        <v/>
      </c>
      <c r="BB945" s="87" t="str">
        <f t="shared" ca="1" si="213"/>
        <v/>
      </c>
      <c r="BC945" s="87" t="str">
        <f t="shared" ca="1" si="213"/>
        <v/>
      </c>
      <c r="BD945" s="87" t="str">
        <f t="shared" ca="1" si="213"/>
        <v/>
      </c>
      <c r="BE945" s="87" t="str">
        <f t="shared" ca="1" si="213"/>
        <v/>
      </c>
      <c r="BF945" s="87" t="str">
        <f t="shared" ca="1" si="213"/>
        <v/>
      </c>
      <c r="BG945" s="87" t="str">
        <f t="shared" ca="1" si="213"/>
        <v/>
      </c>
      <c r="BI945" s="87" t="str">
        <f>IF($Q945="","",IFERROR(IF(OR(AND($T945&gt;=DATEVALUE("10/1/20"&amp;RIGHT(BH$1,2)),$T945&lt;=DATEVALUE("9/30/20"&amp;RIGHT(BI$1,2))),AND($U945&gt;=DATEVALUE("10/1/20"&amp;RIGHT(BH$1,2)),$U945&lt;=DATEVALUE("9/30/20"&amp;RIGHT(BI$1,2))),AND($T945&lt;=DATEVALUE("10/1/20"&amp;RIGHT(BH$1,2)),$U945&gt;=DATEVALUE("9/30/20"&amp;RIGHT(BI$1,2)))),
IF(AND($T945&gt;=DATEVALUE("10/1/20"&amp;RIGHT(BH$1,2)),$U945&lt;=DATEVALUE("9/30/20"&amp;RIGHT(BI$1,2))),NETWORKDAYS($T945,$U945,Holidays!$J$3:$J$937),
IF(AND($T945&lt;DATEVALUE("10/1/20"&amp;RIGHT(BH$1,2)),$U945&lt;=DATEVALUE("9/30/20"&amp;RIGHT(BI$1,2))),NETWORKDAYS(DATEVALUE("10/1/20"&amp;RIGHT(BH$1,2)),$U945,Holidays!$J$3:$J$937),
IF($T945&lt;DATEVALUE("10/1/20"&amp;RIGHT(BH$1,2)),NETWORKDAYS(DATEVALUE("10/1/20"&amp;RIGHT(BH$1,2)),DATEVALUE("9/30/20"&amp;RIGHT(BI$1,2)),Holidays!$J$3:$J$937),
IF($T945&gt;=DATEVALUE("10/1/20"&amp;RIGHT(BH$1,2)),NETWORKDAYS($T945,DATEVALUE("9/30/20"&amp;RIGHT(BI$1,2)),Holidays!$J$3:$J$937),"")))),"")/(NETWORKDAYS($T945,$U945,Holidays!$J$3:$J$937)),0))</f>
        <v/>
      </c>
      <c r="BJ945" s="87" t="str">
        <f>IF($Q945="","",IFERROR(IF(OR(AND($T945&gt;=DATEVALUE("10/1/20"&amp;RIGHT(BI$1,2)),$T945&lt;=DATEVALUE("9/30/20"&amp;RIGHT(BJ$1,2))),AND($U945&gt;=DATEVALUE("10/1/20"&amp;RIGHT(BI$1,2)),$U945&lt;=DATEVALUE("9/30/20"&amp;RIGHT(BJ$1,2))),AND($T945&lt;=DATEVALUE("10/1/20"&amp;RIGHT(BI$1,2)),$U945&gt;=DATEVALUE("9/30/20"&amp;RIGHT(BJ$1,2)))),
IF(AND($T945&gt;=DATEVALUE("10/1/20"&amp;RIGHT(BI$1,2)),$U945&lt;=DATEVALUE("9/30/20"&amp;RIGHT(BJ$1,2))),NETWORKDAYS($T945,$U945,Holidays!$J$3:$J$937),
IF(AND($T945&lt;DATEVALUE("10/1/20"&amp;RIGHT(BI$1,2)),$U945&lt;=DATEVALUE("9/30/20"&amp;RIGHT(BJ$1,2))),NETWORKDAYS(DATEVALUE("10/1/20"&amp;RIGHT(BI$1,2)),$U945,Holidays!$J$3:$J$937),
IF($T945&lt;DATEVALUE("10/1/20"&amp;RIGHT(BI$1,2)),NETWORKDAYS(DATEVALUE("10/1/20"&amp;RIGHT(BI$1,2)),DATEVALUE("9/30/20"&amp;RIGHT(BJ$1,2)),Holidays!$J$3:$J$937),
IF($T945&gt;=DATEVALUE("10/1/20"&amp;RIGHT(BI$1,2)),NETWORKDAYS($T945,DATEVALUE("9/30/20"&amp;RIGHT(BJ$1,2)),Holidays!$J$3:$J$937),"")))),"")/(NETWORKDAYS($T945,$U945,Holidays!$J$3:$J$937)),0))</f>
        <v/>
      </c>
      <c r="BK945" s="87" t="str">
        <f>IF($Q945="","",IFERROR(IF(OR(AND($T945&gt;=DATEVALUE("10/1/20"&amp;RIGHT(BJ$1,2)),$T945&lt;=DATEVALUE("9/30/20"&amp;RIGHT(BK$1,2))),AND($U945&gt;=DATEVALUE("10/1/20"&amp;RIGHT(BJ$1,2)),$U945&lt;=DATEVALUE("9/30/20"&amp;RIGHT(BK$1,2))),AND($T945&lt;=DATEVALUE("10/1/20"&amp;RIGHT(BJ$1,2)),$U945&gt;=DATEVALUE("9/30/20"&amp;RIGHT(BK$1,2)))),
IF(AND($T945&gt;=DATEVALUE("10/1/20"&amp;RIGHT(BJ$1,2)),$U945&lt;=DATEVALUE("9/30/20"&amp;RIGHT(BK$1,2))),NETWORKDAYS($T945,$U945,Holidays!$J$3:$J$937),
IF(AND($T945&lt;DATEVALUE("10/1/20"&amp;RIGHT(BJ$1,2)),$U945&lt;=DATEVALUE("9/30/20"&amp;RIGHT(BK$1,2))),NETWORKDAYS(DATEVALUE("10/1/20"&amp;RIGHT(BJ$1,2)),$U945,Holidays!$J$3:$J$937),
IF($T945&lt;DATEVALUE("10/1/20"&amp;RIGHT(BJ$1,2)),NETWORKDAYS(DATEVALUE("10/1/20"&amp;RIGHT(BJ$1,2)),DATEVALUE("9/30/20"&amp;RIGHT(BK$1,2)),Holidays!$J$3:$J$937),
IF($T945&gt;=DATEVALUE("10/1/20"&amp;RIGHT(BJ$1,2)),NETWORKDAYS($T945,DATEVALUE("9/30/20"&amp;RIGHT(BK$1,2)),Holidays!$J$3:$J$937),"")))),"")/(NETWORKDAYS($T945,$U945,Holidays!$J$3:$J$937)),0))</f>
        <v/>
      </c>
      <c r="BL945" s="87" t="str">
        <f>IF($Q945="","",IFERROR(IF(OR(AND($T945&gt;=DATEVALUE("10/1/20"&amp;RIGHT(BK$1,2)),$T945&lt;=DATEVALUE("9/30/20"&amp;RIGHT(BL$1,2))),AND($U945&gt;=DATEVALUE("10/1/20"&amp;RIGHT(BK$1,2)),$U945&lt;=DATEVALUE("9/30/20"&amp;RIGHT(BL$1,2))),AND($T945&lt;=DATEVALUE("10/1/20"&amp;RIGHT(BK$1,2)),$U945&gt;=DATEVALUE("9/30/20"&amp;RIGHT(BL$1,2)))),
IF(AND($T945&gt;=DATEVALUE("10/1/20"&amp;RIGHT(BK$1,2)),$U945&lt;=DATEVALUE("9/30/20"&amp;RIGHT(BL$1,2))),NETWORKDAYS($T945,$U945,Holidays!$J$3:$J$937),
IF(AND($T945&lt;DATEVALUE("10/1/20"&amp;RIGHT(BK$1,2)),$U945&lt;=DATEVALUE("9/30/20"&amp;RIGHT(BL$1,2))),NETWORKDAYS(DATEVALUE("10/1/20"&amp;RIGHT(BK$1,2)),$U945,Holidays!$J$3:$J$937),
IF($T945&lt;DATEVALUE("10/1/20"&amp;RIGHT(BK$1,2)),NETWORKDAYS(DATEVALUE("10/1/20"&amp;RIGHT(BK$1,2)),DATEVALUE("9/30/20"&amp;RIGHT(BL$1,2)),Holidays!$J$3:$J$937),
IF($T945&gt;=DATEVALUE("10/1/20"&amp;RIGHT(BK$1,2)),NETWORKDAYS($T945,DATEVALUE("9/30/20"&amp;RIGHT(BL$1,2)),Holidays!$J$3:$J$937),"")))),"")/(NETWORKDAYS($T945,$U945,Holidays!$J$3:$J$937)),0))</f>
        <v/>
      </c>
      <c r="BM945" s="87" t="str">
        <f>IF($Q945="","",IFERROR(IF(OR(AND($T945&gt;=DATEVALUE("10/1/20"&amp;RIGHT(BL$1,2)),$T945&lt;=DATEVALUE("9/30/20"&amp;RIGHT(BM$1,2))),AND($U945&gt;=DATEVALUE("10/1/20"&amp;RIGHT(BL$1,2)),$U945&lt;=DATEVALUE("9/30/20"&amp;RIGHT(BM$1,2))),AND($T945&lt;=DATEVALUE("10/1/20"&amp;RIGHT(BL$1,2)),$U945&gt;=DATEVALUE("9/30/20"&amp;RIGHT(BM$1,2)))),
IF(AND($T945&gt;=DATEVALUE("10/1/20"&amp;RIGHT(BL$1,2)),$U945&lt;=DATEVALUE("9/30/20"&amp;RIGHT(BM$1,2))),NETWORKDAYS($T945,$U945,Holidays!$J$3:$J$937),
IF(AND($T945&lt;DATEVALUE("10/1/20"&amp;RIGHT(BL$1,2)),$U945&lt;=DATEVALUE("9/30/20"&amp;RIGHT(BM$1,2))),NETWORKDAYS(DATEVALUE("10/1/20"&amp;RIGHT(BL$1,2)),$U945,Holidays!$J$3:$J$937),
IF($T945&lt;DATEVALUE("10/1/20"&amp;RIGHT(BL$1,2)),NETWORKDAYS(DATEVALUE("10/1/20"&amp;RIGHT(BL$1,2)),DATEVALUE("9/30/20"&amp;RIGHT(BM$1,2)),Holidays!$J$3:$J$937),
IF($T945&gt;=DATEVALUE("10/1/20"&amp;RIGHT(BL$1,2)),NETWORKDAYS($T945,DATEVALUE("9/30/20"&amp;RIGHT(BM$1,2)),Holidays!$J$3:$J$937),"")))),"")/(NETWORKDAYS($T945,$U945,Holidays!$J$3:$J$937)),0))</f>
        <v/>
      </c>
      <c r="BN945" s="87" t="str">
        <f>IF($Q945="","",IFERROR(IF(OR(AND($T945&gt;=DATEVALUE("10/1/20"&amp;RIGHT(BM$1,2)),$T945&lt;=DATEVALUE("9/30/20"&amp;RIGHT(BN$1,2))),AND($U945&gt;=DATEVALUE("10/1/20"&amp;RIGHT(BM$1,2)),$U945&lt;=DATEVALUE("9/30/20"&amp;RIGHT(BN$1,2))),AND($T945&lt;=DATEVALUE("10/1/20"&amp;RIGHT(BM$1,2)),$U945&gt;=DATEVALUE("9/30/20"&amp;RIGHT(BN$1,2)))),
IF(AND($T945&gt;=DATEVALUE("10/1/20"&amp;RIGHT(BM$1,2)),$U945&lt;=DATEVALUE("9/30/20"&amp;RIGHT(BN$1,2))),NETWORKDAYS($T945,$U945,Holidays!$J$3:$J$937),
IF(AND($T945&lt;DATEVALUE("10/1/20"&amp;RIGHT(BM$1,2)),$U945&lt;=DATEVALUE("9/30/20"&amp;RIGHT(BN$1,2))),NETWORKDAYS(DATEVALUE("10/1/20"&amp;RIGHT(BM$1,2)),$U945,Holidays!$J$3:$J$937),
IF($T945&lt;DATEVALUE("10/1/20"&amp;RIGHT(BM$1,2)),NETWORKDAYS(DATEVALUE("10/1/20"&amp;RIGHT(BM$1,2)),DATEVALUE("9/30/20"&amp;RIGHT(BN$1,2)),Holidays!$J$3:$J$937),
IF($T945&gt;=DATEVALUE("10/1/20"&amp;RIGHT(BM$1,2)),NETWORKDAYS($T945,DATEVALUE("9/30/20"&amp;RIGHT(BN$1,2)),Holidays!$J$3:$J$937),"")))),"")/(NETWORKDAYS($T945,$U945,Holidays!$J$3:$J$937)),0))</f>
        <v/>
      </c>
      <c r="BO945" s="87" t="str">
        <f>IF($Q945="","",IFERROR(IF(OR(AND($T945&gt;=DATEVALUE("10/1/20"&amp;RIGHT(BN$1,2)),$T945&lt;=DATEVALUE("9/30/20"&amp;RIGHT(BO$1,2))),AND($U945&gt;=DATEVALUE("10/1/20"&amp;RIGHT(BN$1,2)),$U945&lt;=DATEVALUE("9/30/20"&amp;RIGHT(BO$1,2))),AND($T945&lt;=DATEVALUE("10/1/20"&amp;RIGHT(BN$1,2)),$U945&gt;=DATEVALUE("9/30/20"&amp;RIGHT(BO$1,2)))),
IF(AND($T945&gt;=DATEVALUE("10/1/20"&amp;RIGHT(BN$1,2)),$U945&lt;=DATEVALUE("9/30/20"&amp;RIGHT(BO$1,2))),NETWORKDAYS($T945,$U945,Holidays!$J$3:$J$937),
IF(AND($T945&lt;DATEVALUE("10/1/20"&amp;RIGHT(BN$1,2)),$U945&lt;=DATEVALUE("9/30/20"&amp;RIGHT(BO$1,2))),NETWORKDAYS(DATEVALUE("10/1/20"&amp;RIGHT(BN$1,2)),$U945,Holidays!$J$3:$J$937),
IF($T945&lt;DATEVALUE("10/1/20"&amp;RIGHT(BN$1,2)),NETWORKDAYS(DATEVALUE("10/1/20"&amp;RIGHT(BN$1,2)),DATEVALUE("9/30/20"&amp;RIGHT(BO$1,2)),Holidays!$J$3:$J$937),
IF($T945&gt;=DATEVALUE("10/1/20"&amp;RIGHT(BN$1,2)),NETWORKDAYS($T945,DATEVALUE("9/30/20"&amp;RIGHT(BO$1,2)),Holidays!$J$3:$J$937),"")))),"")/(NETWORKDAYS($T945,$U945,Holidays!$J$3:$J$937)),0))</f>
        <v/>
      </c>
      <c r="BP945" s="87" t="str">
        <f>IF($Q945="","",IFERROR(IF(OR(AND($T945&gt;=DATEVALUE("10/1/20"&amp;RIGHT(BO$1,2)),$T945&lt;=DATEVALUE("9/30/20"&amp;RIGHT(BP$1,2))),AND($U945&gt;=DATEVALUE("10/1/20"&amp;RIGHT(BO$1,2)),$U945&lt;=DATEVALUE("9/30/20"&amp;RIGHT(BP$1,2))),AND($T945&lt;=DATEVALUE("10/1/20"&amp;RIGHT(BO$1,2)),$U945&gt;=DATEVALUE("9/30/20"&amp;RIGHT(BP$1,2)))),
IF(AND($T945&gt;=DATEVALUE("10/1/20"&amp;RIGHT(BO$1,2)),$U945&lt;=DATEVALUE("9/30/20"&amp;RIGHT(BP$1,2))),NETWORKDAYS($T945,$U945,Holidays!$J$3:$J$937),
IF(AND($T945&lt;DATEVALUE("10/1/20"&amp;RIGHT(BO$1,2)),$U945&lt;=DATEVALUE("9/30/20"&amp;RIGHT(BP$1,2))),NETWORKDAYS(DATEVALUE("10/1/20"&amp;RIGHT(BO$1,2)),$U945,Holidays!$J$3:$J$937),
IF($T945&lt;DATEVALUE("10/1/20"&amp;RIGHT(BO$1,2)),NETWORKDAYS(DATEVALUE("10/1/20"&amp;RIGHT(BO$1,2)),DATEVALUE("9/30/20"&amp;RIGHT(BP$1,2)),Holidays!$J$3:$J$937),
IF($T945&gt;=DATEVALUE("10/1/20"&amp;RIGHT(BO$1,2)),NETWORKDAYS($T945,DATEVALUE("9/30/20"&amp;RIGHT(BP$1,2)),Holidays!$J$3:$J$937),"")))),"")/(NETWORKDAYS($T945,$U945,Holidays!$J$3:$J$937)),0))</f>
        <v/>
      </c>
      <c r="BQ945" s="87" t="str">
        <f>IF($Q945="","",IFERROR(IF(OR(AND($T945&gt;=DATEVALUE("10/1/20"&amp;RIGHT(BP$1,2)),$T945&lt;=DATEVALUE("9/30/20"&amp;RIGHT(BQ$1,2))),AND($U945&gt;=DATEVALUE("10/1/20"&amp;RIGHT(BP$1,2)),$U945&lt;=DATEVALUE("9/30/20"&amp;RIGHT(BQ$1,2))),AND($T945&lt;=DATEVALUE("10/1/20"&amp;RIGHT(BP$1,2)),$U945&gt;=DATEVALUE("9/30/20"&amp;RIGHT(BQ$1,2)))),
IF(AND($T945&gt;=DATEVALUE("10/1/20"&amp;RIGHT(BP$1,2)),$U945&lt;=DATEVALUE("9/30/20"&amp;RIGHT(BQ$1,2))),NETWORKDAYS($T945,$U945,Holidays!$J$3:$J$937),
IF(AND($T945&lt;DATEVALUE("10/1/20"&amp;RIGHT(BP$1,2)),$U945&lt;=DATEVALUE("9/30/20"&amp;RIGHT(BQ$1,2))),NETWORKDAYS(DATEVALUE("10/1/20"&amp;RIGHT(BP$1,2)),$U945,Holidays!$J$3:$J$937),
IF($T945&lt;DATEVALUE("10/1/20"&amp;RIGHT(BP$1,2)),NETWORKDAYS(DATEVALUE("10/1/20"&amp;RIGHT(BP$1,2)),DATEVALUE("9/30/20"&amp;RIGHT(BQ$1,2)),Holidays!$J$3:$J$937),
IF($T945&gt;=DATEVALUE("10/1/20"&amp;RIGHT(BP$1,2)),NETWORKDAYS($T945,DATEVALUE("9/30/20"&amp;RIGHT(BQ$1,2)),Holidays!$J$3:$J$937),"")))),"")/(NETWORKDAYS($T945,$U945,Holidays!$J$3:$J$937)),0))</f>
        <v/>
      </c>
      <c r="BR945" s="87" t="str">
        <f>IF($Q945="","",IFERROR(IF(OR(AND($T945&gt;=DATEVALUE("10/1/20"&amp;RIGHT(BQ$1,2)),$T945&lt;=DATEVALUE("9/30/20"&amp;RIGHT(BR$1,2))),AND($U945&gt;=DATEVALUE("10/1/20"&amp;RIGHT(BQ$1,2)),$U945&lt;=DATEVALUE("9/30/20"&amp;RIGHT(BR$1,2))),AND($T945&lt;=DATEVALUE("10/1/20"&amp;RIGHT(BQ$1,2)),$U945&gt;=DATEVALUE("9/30/20"&amp;RIGHT(BR$1,2)))),
IF(AND($T945&gt;=DATEVALUE("10/1/20"&amp;RIGHT(BQ$1,2)),$U945&lt;=DATEVALUE("9/30/20"&amp;RIGHT(BR$1,2))),NETWORKDAYS($T945,$U945,Holidays!$J$3:$J$937),
IF(AND($T945&lt;DATEVALUE("10/1/20"&amp;RIGHT(BQ$1,2)),$U945&lt;=DATEVALUE("9/30/20"&amp;RIGHT(BR$1,2))),NETWORKDAYS(DATEVALUE("10/1/20"&amp;RIGHT(BQ$1,2)),$U945,Holidays!$J$3:$J$937),
IF($T945&lt;DATEVALUE("10/1/20"&amp;RIGHT(BQ$1,2)),NETWORKDAYS(DATEVALUE("10/1/20"&amp;RIGHT(BQ$1,2)),DATEVALUE("9/30/20"&amp;RIGHT(BR$1,2)),Holidays!$J$3:$J$937),
IF($T945&gt;=DATEVALUE("10/1/20"&amp;RIGHT(BQ$1,2)),NETWORKDAYS($T945,DATEVALUE("9/30/20"&amp;RIGHT(BR$1,2)),Holidays!$J$3:$J$937),"")))),"")/(NETWORKDAYS($T945,$U945,Holidays!$J$3:$J$937)),0))</f>
        <v/>
      </c>
      <c r="BS945" s="87" t="str">
        <f>IF($Q945="","",IFERROR(IF(OR(AND($T945&gt;=DATEVALUE("10/1/20"&amp;RIGHT(BR$1,2)),$T945&lt;=DATEVALUE("9/30/20"&amp;RIGHT(BS$1,2))),AND($U945&gt;=DATEVALUE("10/1/20"&amp;RIGHT(BR$1,2)),$U945&lt;=DATEVALUE("9/30/20"&amp;RIGHT(BS$1,2))),AND($T945&lt;=DATEVALUE("10/1/20"&amp;RIGHT(BR$1,2)),$U945&gt;=DATEVALUE("9/30/20"&amp;RIGHT(BS$1,2)))),
IF(AND($T945&gt;=DATEVALUE("10/1/20"&amp;RIGHT(BR$1,2)),$U945&lt;=DATEVALUE("9/30/20"&amp;RIGHT(BS$1,2))),NETWORKDAYS($T945,$U945,Holidays!$J$3:$J$937),
IF(AND($T945&lt;DATEVALUE("10/1/20"&amp;RIGHT(BR$1,2)),$U945&lt;=DATEVALUE("9/30/20"&amp;RIGHT(BS$1,2))),NETWORKDAYS(DATEVALUE("10/1/20"&amp;RIGHT(BR$1,2)),$U945,Holidays!$J$3:$J$937),
IF($T945&lt;DATEVALUE("10/1/20"&amp;RIGHT(BR$1,2)),NETWORKDAYS(DATEVALUE("10/1/20"&amp;RIGHT(BR$1,2)),DATEVALUE("9/30/20"&amp;RIGHT(BS$1,2)),Holidays!$J$3:$J$937),
IF($T945&gt;=DATEVALUE("10/1/20"&amp;RIGHT(BR$1,2)),NETWORKDAYS($T945,DATEVALUE("9/30/20"&amp;RIGHT(BS$1,2)),Holidays!$J$3:$J$937),"")))),"")/(NETWORKDAYS($T945,$U945,Holidays!$J$3:$J$937)),0))</f>
        <v/>
      </c>
      <c r="BT945" s="87" t="str">
        <f>IF($Q945="","",IFERROR(IF(OR(AND($T945&gt;=DATEVALUE("10/1/20"&amp;RIGHT(BS$1,2)),$T945&lt;=DATEVALUE("9/30/20"&amp;RIGHT(BT$1,2))),AND($U945&gt;=DATEVALUE("10/1/20"&amp;RIGHT(BS$1,2)),$U945&lt;=DATEVALUE("9/30/20"&amp;RIGHT(BT$1,2))),AND($T945&lt;=DATEVALUE("10/1/20"&amp;RIGHT(BS$1,2)),$U945&gt;=DATEVALUE("9/30/20"&amp;RIGHT(BT$1,2)))),
IF(AND($T945&gt;=DATEVALUE("10/1/20"&amp;RIGHT(BS$1,2)),$U945&lt;=DATEVALUE("9/30/20"&amp;RIGHT(BT$1,2))),NETWORKDAYS($T945,$U945,Holidays!$J$3:$J$937),
IF(AND($T945&lt;DATEVALUE("10/1/20"&amp;RIGHT(BS$1,2)),$U945&lt;=DATEVALUE("9/30/20"&amp;RIGHT(BT$1,2))),NETWORKDAYS(DATEVALUE("10/1/20"&amp;RIGHT(BS$1,2)),$U945,Holidays!$J$3:$J$937),
IF($T945&lt;DATEVALUE("10/1/20"&amp;RIGHT(BS$1,2)),NETWORKDAYS(DATEVALUE("10/1/20"&amp;RIGHT(BS$1,2)),DATEVALUE("9/30/20"&amp;RIGHT(BT$1,2)),Holidays!$J$3:$J$937),
IF($T945&gt;=DATEVALUE("10/1/20"&amp;RIGHT(BS$1,2)),NETWORKDAYS($T945,DATEVALUE("9/30/20"&amp;RIGHT(BT$1,2)),Holidays!$J$3:$J$937),"")))),"")/(NETWORKDAYS($T945,$U945,Holidays!$J$3:$J$937)),0))</f>
        <v/>
      </c>
      <c r="BU945" s="87" t="str">
        <f>IF($Q945="","",IFERROR(IF(OR(AND($T945&gt;=DATEVALUE("10/1/20"&amp;RIGHT(BT$1,2)),$T945&lt;=DATEVALUE("9/30/20"&amp;RIGHT(BU$1,2))),AND($U945&gt;=DATEVALUE("10/1/20"&amp;RIGHT(BT$1,2)),$U945&lt;=DATEVALUE("9/30/20"&amp;RIGHT(BU$1,2))),AND($T945&lt;=DATEVALUE("10/1/20"&amp;RIGHT(BT$1,2)),$U945&gt;=DATEVALUE("9/30/20"&amp;RIGHT(BU$1,2)))),
IF(AND($T945&gt;=DATEVALUE("10/1/20"&amp;RIGHT(BT$1,2)),$U945&lt;=DATEVALUE("9/30/20"&amp;RIGHT(BU$1,2))),NETWORKDAYS($T945,$U945,Holidays!$J$3:$J$937),
IF(AND($T945&lt;DATEVALUE("10/1/20"&amp;RIGHT(BT$1,2)),$U945&lt;=DATEVALUE("9/30/20"&amp;RIGHT(BU$1,2))),NETWORKDAYS(DATEVALUE("10/1/20"&amp;RIGHT(BT$1,2)),$U945,Holidays!$J$3:$J$937),
IF($T945&lt;DATEVALUE("10/1/20"&amp;RIGHT(BT$1,2)),NETWORKDAYS(DATEVALUE("10/1/20"&amp;RIGHT(BT$1,2)),DATEVALUE("9/30/20"&amp;RIGHT(BU$1,2)),Holidays!$J$3:$J$937),
IF($T945&gt;=DATEVALUE("10/1/20"&amp;RIGHT(BT$1,2)),NETWORKDAYS($T945,DATEVALUE("9/30/20"&amp;RIGHT(BU$1,2)),Holidays!$J$3:$J$937),"")))),"")/(NETWORKDAYS($T945,$U945,Holidays!$J$3:$J$937)),0))</f>
        <v/>
      </c>
      <c r="BV945" s="87" t="str">
        <f>IF($Q945="","",IFERROR(IF(OR(AND($T945&gt;=DATEVALUE("10/1/20"&amp;RIGHT(BU$1,2)),$T945&lt;=DATEVALUE("9/30/20"&amp;RIGHT(BV$1,2))),AND($U945&gt;=DATEVALUE("10/1/20"&amp;RIGHT(BU$1,2)),$U945&lt;=DATEVALUE("9/30/20"&amp;RIGHT(BV$1,2))),AND($T945&lt;=DATEVALUE("10/1/20"&amp;RIGHT(BU$1,2)),$U945&gt;=DATEVALUE("9/30/20"&amp;RIGHT(BV$1,2)))),
IF(AND($T945&gt;=DATEVALUE("10/1/20"&amp;RIGHT(BU$1,2)),$U945&lt;=DATEVALUE("9/30/20"&amp;RIGHT(BV$1,2))),NETWORKDAYS($T945,$U945,Holidays!$J$3:$J$937),
IF(AND($T945&lt;DATEVALUE("10/1/20"&amp;RIGHT(BU$1,2)),$U945&lt;=DATEVALUE("9/30/20"&amp;RIGHT(BV$1,2))),NETWORKDAYS(DATEVALUE("10/1/20"&amp;RIGHT(BU$1,2)),$U945,Holidays!$J$3:$J$937),
IF($T945&lt;DATEVALUE("10/1/20"&amp;RIGHT(BU$1,2)),NETWORKDAYS(DATEVALUE("10/1/20"&amp;RIGHT(BU$1,2)),DATEVALUE("9/30/20"&amp;RIGHT(BV$1,2)),Holidays!$J$3:$J$937),
IF($T945&gt;=DATEVALUE("10/1/20"&amp;RIGHT(BU$1,2)),NETWORKDAYS($T945,DATEVALUE("9/30/20"&amp;RIGHT(BV$1,2)),Holidays!$J$3:$J$937),"")))),"")/(NETWORKDAYS($T945,$U945,Holidays!$J$3:$J$937)),0))</f>
        <v/>
      </c>
      <c r="BW945" s="87" t="str">
        <f>IF($Q945="","",IFERROR(IF(OR(AND($T945&gt;=DATEVALUE("10/1/20"&amp;RIGHT(BV$1,2)),$T945&lt;=DATEVALUE("9/30/20"&amp;RIGHT(BW$1,2))),AND($U945&gt;=DATEVALUE("10/1/20"&amp;RIGHT(BV$1,2)),$U945&lt;=DATEVALUE("9/30/20"&amp;RIGHT(BW$1,2))),AND($T945&lt;=DATEVALUE("10/1/20"&amp;RIGHT(BV$1,2)),$U945&gt;=DATEVALUE("9/30/20"&amp;RIGHT(BW$1,2)))),
IF(AND($T945&gt;=DATEVALUE("10/1/20"&amp;RIGHT(BV$1,2)),$U945&lt;=DATEVALUE("9/30/20"&amp;RIGHT(BW$1,2))),NETWORKDAYS($T945,$U945,Holidays!$J$3:$J$937),
IF(AND($T945&lt;DATEVALUE("10/1/20"&amp;RIGHT(BV$1,2)),$U945&lt;=DATEVALUE("9/30/20"&amp;RIGHT(BW$1,2))),NETWORKDAYS(DATEVALUE("10/1/20"&amp;RIGHT(BV$1,2)),$U945,Holidays!$J$3:$J$937),
IF($T945&lt;DATEVALUE("10/1/20"&amp;RIGHT(BV$1,2)),NETWORKDAYS(DATEVALUE("10/1/20"&amp;RIGHT(BV$1,2)),DATEVALUE("9/30/20"&amp;RIGHT(BW$1,2)),Holidays!$J$3:$J$937),
IF($T945&gt;=DATEVALUE("10/1/20"&amp;RIGHT(BV$1,2)),NETWORKDAYS($T945,DATEVALUE("9/30/20"&amp;RIGHT(BW$1,2)),Holidays!$J$3:$J$937),"")))),"")/(NETWORKDAYS($T945,$U945,Holidays!$J$3:$J$937)),0))</f>
        <v/>
      </c>
      <c r="BX945" s="87" t="str">
        <f>IF($Q945="","",IFERROR(IF(OR(AND($T945&gt;=DATEVALUE("10/1/20"&amp;RIGHT(BW$1,2)),$T945&lt;=DATEVALUE("9/30/20"&amp;RIGHT(BX$1,2))),AND($U945&gt;=DATEVALUE("10/1/20"&amp;RIGHT(BW$1,2)),$U945&lt;=DATEVALUE("9/30/20"&amp;RIGHT(BX$1,2))),AND($T945&lt;=DATEVALUE("10/1/20"&amp;RIGHT(BW$1,2)),$U945&gt;=DATEVALUE("9/30/20"&amp;RIGHT(BX$1,2)))),
IF(AND($T945&gt;=DATEVALUE("10/1/20"&amp;RIGHT(BW$1,2)),$U945&lt;=DATEVALUE("9/30/20"&amp;RIGHT(BX$1,2))),NETWORKDAYS($T945,$U945,Holidays!$J$3:$J$937),
IF(AND($T945&lt;DATEVALUE("10/1/20"&amp;RIGHT(BW$1,2)),$U945&lt;=DATEVALUE("9/30/20"&amp;RIGHT(BX$1,2))),NETWORKDAYS(DATEVALUE("10/1/20"&amp;RIGHT(BW$1,2)),$U945,Holidays!$J$3:$J$937),
IF($T945&lt;DATEVALUE("10/1/20"&amp;RIGHT(BW$1,2)),NETWORKDAYS(DATEVALUE("10/1/20"&amp;RIGHT(BW$1,2)),DATEVALUE("9/30/20"&amp;RIGHT(BX$1,2)),Holidays!$J$3:$J$937),
IF($T945&gt;=DATEVALUE("10/1/20"&amp;RIGHT(BW$1,2)),NETWORKDAYS($T945,DATEVALUE("9/30/20"&amp;RIGHT(BX$1,2)),Holidays!$J$3:$J$937),"")))),"")/(NETWORKDAYS($T945,$U945,Holidays!$J$3:$J$937)),0))</f>
        <v/>
      </c>
      <c r="BY945" s="87" t="str">
        <f>IF($Q945="","",IFERROR(IF(OR(AND($T945&gt;=DATEVALUE("10/1/20"&amp;RIGHT(BX$1,2)),$T945&lt;=DATEVALUE("9/30/20"&amp;RIGHT(BY$1,2))),AND($U945&gt;=DATEVALUE("10/1/20"&amp;RIGHT(BX$1,2)),$U945&lt;=DATEVALUE("9/30/20"&amp;RIGHT(BY$1,2))),AND($T945&lt;=DATEVALUE("10/1/20"&amp;RIGHT(BX$1,2)),$U945&gt;=DATEVALUE("9/30/20"&amp;RIGHT(BY$1,2)))),
IF(AND($T945&gt;=DATEVALUE("10/1/20"&amp;RIGHT(BX$1,2)),$U945&lt;=DATEVALUE("9/30/20"&amp;RIGHT(BY$1,2))),NETWORKDAYS($T945,$U945,Holidays!$J$3:$J$937),
IF(AND($T945&lt;DATEVALUE("10/1/20"&amp;RIGHT(BX$1,2)),$U945&lt;=DATEVALUE("9/30/20"&amp;RIGHT(BY$1,2))),NETWORKDAYS(DATEVALUE("10/1/20"&amp;RIGHT(BX$1,2)),$U945,Holidays!$J$3:$J$937),
IF($T945&lt;DATEVALUE("10/1/20"&amp;RIGHT(BX$1,2)),NETWORKDAYS(DATEVALUE("10/1/20"&amp;RIGHT(BX$1,2)),DATEVALUE("9/30/20"&amp;RIGHT(BY$1,2)),Holidays!$J$3:$J$937),
IF($T945&gt;=DATEVALUE("10/1/20"&amp;RIGHT(BX$1,2)),NETWORKDAYS($T945,DATEVALUE("9/30/20"&amp;RIGHT(BY$1,2)),Holidays!$J$3:$J$937),"")))),"")/(NETWORKDAYS($T945,$U945,Holidays!$J$3:$J$937)),0))</f>
        <v/>
      </c>
      <c r="BZ945" s="87" t="str">
        <f>IF($Q945="","",IFERROR(IF(OR(AND($T945&gt;=DATEVALUE("10/1/20"&amp;RIGHT(BY$1,2)),$T945&lt;=DATEVALUE("9/30/20"&amp;RIGHT(BZ$1,2))),AND($U945&gt;=DATEVALUE("10/1/20"&amp;RIGHT(BY$1,2)),$U945&lt;=DATEVALUE("9/30/20"&amp;RIGHT(BZ$1,2))),AND($T945&lt;=DATEVALUE("10/1/20"&amp;RIGHT(BY$1,2)),$U945&gt;=DATEVALUE("9/30/20"&amp;RIGHT(BZ$1,2)))),
IF(AND($T945&gt;=DATEVALUE("10/1/20"&amp;RIGHT(BY$1,2)),$U945&lt;=DATEVALUE("9/30/20"&amp;RIGHT(BZ$1,2))),NETWORKDAYS($T945,$U945,Holidays!$J$3:$J$937),
IF(AND($T945&lt;DATEVALUE("10/1/20"&amp;RIGHT(BY$1,2)),$U945&lt;=DATEVALUE("9/30/20"&amp;RIGHT(BZ$1,2))),NETWORKDAYS(DATEVALUE("10/1/20"&amp;RIGHT(BY$1,2)),$U945,Holidays!$J$3:$J$937),
IF($T945&lt;DATEVALUE("10/1/20"&amp;RIGHT(BY$1,2)),NETWORKDAYS(DATEVALUE("10/1/20"&amp;RIGHT(BY$1,2)),DATEVALUE("9/30/20"&amp;RIGHT(BZ$1,2)),Holidays!$J$3:$J$937),
IF($T945&gt;=DATEVALUE("10/1/20"&amp;RIGHT(BY$1,2)),NETWORKDAYS($T945,DATEVALUE("9/30/20"&amp;RIGHT(BZ$1,2)),Holidays!$J$3:$J$937),"")))),"")/(NETWORKDAYS($T945,$U945,Holidays!$J$3:$J$937)),0))</f>
        <v/>
      </c>
      <c r="CA945" s="87" t="str">
        <f>IF($Q945="","",IFERROR(IF(OR(AND($T945&gt;=DATEVALUE("10/1/20"&amp;RIGHT(BZ$1,2)),$T945&lt;=DATEVALUE("9/30/20"&amp;RIGHT(CA$1,2))),AND($U945&gt;=DATEVALUE("10/1/20"&amp;RIGHT(BZ$1,2)),$U945&lt;=DATEVALUE("9/30/20"&amp;RIGHT(CA$1,2))),AND($T945&lt;=DATEVALUE("10/1/20"&amp;RIGHT(BZ$1,2)),$U945&gt;=DATEVALUE("9/30/20"&amp;RIGHT(CA$1,2)))),
IF(AND($T945&gt;=DATEVALUE("10/1/20"&amp;RIGHT(BZ$1,2)),$U945&lt;=DATEVALUE("9/30/20"&amp;RIGHT(CA$1,2))),NETWORKDAYS($T945,$U945,Holidays!$J$3:$J$937),
IF(AND($T945&lt;DATEVALUE("10/1/20"&amp;RIGHT(BZ$1,2)),$U945&lt;=DATEVALUE("9/30/20"&amp;RIGHT(CA$1,2))),NETWORKDAYS(DATEVALUE("10/1/20"&amp;RIGHT(BZ$1,2)),$U945,Holidays!$J$3:$J$937),
IF($T945&lt;DATEVALUE("10/1/20"&amp;RIGHT(BZ$1,2)),NETWORKDAYS(DATEVALUE("10/1/20"&amp;RIGHT(BZ$1,2)),DATEVALUE("9/30/20"&amp;RIGHT(CA$1,2)),Holidays!$J$3:$J$937),
IF($T945&gt;=DATEVALUE("10/1/20"&amp;RIGHT(BZ$1,2)),NETWORKDAYS($T945,DATEVALUE("9/30/20"&amp;RIGHT(CA$1,2)),Holidays!$J$3:$J$937),"")))),"")/(NETWORKDAYS($T945,$U945,Holidays!$J$3:$J$937)),0))</f>
        <v/>
      </c>
      <c r="CB945" s="87" t="str">
        <f>IF($Q945="","",IFERROR(IF(OR(AND($T945&gt;=DATEVALUE("10/1/20"&amp;RIGHT(CA$1,2)),$T945&lt;=DATEVALUE("9/30/20"&amp;RIGHT(CB$1,2))),AND($U945&gt;=DATEVALUE("10/1/20"&amp;RIGHT(CA$1,2)),$U945&lt;=DATEVALUE("9/30/20"&amp;RIGHT(CB$1,2))),AND($T945&lt;=DATEVALUE("10/1/20"&amp;RIGHT(CA$1,2)),$U945&gt;=DATEVALUE("9/30/20"&amp;RIGHT(CB$1,2)))),
IF(AND($T945&gt;=DATEVALUE("10/1/20"&amp;RIGHT(CA$1,2)),$U945&lt;=DATEVALUE("9/30/20"&amp;RIGHT(CB$1,2))),NETWORKDAYS($T945,$U945,Holidays!$J$3:$J$937),
IF(AND($T945&lt;DATEVALUE("10/1/20"&amp;RIGHT(CA$1,2)),$U945&lt;=DATEVALUE("9/30/20"&amp;RIGHT(CB$1,2))),NETWORKDAYS(DATEVALUE("10/1/20"&amp;RIGHT(CA$1,2)),$U945,Holidays!$J$3:$J$937),
IF($T945&lt;DATEVALUE("10/1/20"&amp;RIGHT(CA$1,2)),NETWORKDAYS(DATEVALUE("10/1/20"&amp;RIGHT(CA$1,2)),DATEVALUE("9/30/20"&amp;RIGHT(CB$1,2)),Holidays!$J$3:$J$937),
IF($T945&gt;=DATEVALUE("10/1/20"&amp;RIGHT(CA$1,2)),NETWORKDAYS($T945,DATEVALUE("9/30/20"&amp;RIGHT(CB$1,2)),Holidays!$J$3:$J$937),"")))),"")/(NETWORKDAYS($T945,$U945,Holidays!$J$3:$J$937)),0))</f>
        <v/>
      </c>
    </row>
    <row r="946" spans="1:80">
      <c r="A946" s="97"/>
      <c r="B946" s="98" t="str">
        <f ca="1">IF(NOT($A946=""),OFFSET('WBS Reference &amp; User Procedure'!$A$1,MATCH($A946,'WBS Reference &amp; User Procedure'!$A:$A,0)-1,1),"")</f>
        <v/>
      </c>
      <c r="D946" s="97"/>
      <c r="T946" s="104" t="str">
        <f>IF(NOT(Q946=""),IF(NOT($S946=""),$S946,#REF!),"")</f>
        <v/>
      </c>
      <c r="U946" s="104" t="str">
        <f>IF(NOT(Q946=""),WORKDAY(T946,Q946,Holidays!$J$3:$J$937),"")</f>
        <v/>
      </c>
      <c r="V946" s="104"/>
      <c r="W946" s="104"/>
      <c r="X946" s="101" t="str">
        <f t="shared" si="211"/>
        <v/>
      </c>
      <c r="AL946" s="87" t="str">
        <f t="shared" ca="1" si="208"/>
        <v/>
      </c>
      <c r="AN946" s="87" t="str">
        <f t="shared" ca="1" si="212"/>
        <v/>
      </c>
      <c r="AO946" s="87" t="str">
        <f t="shared" ca="1" si="212"/>
        <v/>
      </c>
      <c r="AP946" s="87" t="str">
        <f t="shared" ca="1" si="212"/>
        <v/>
      </c>
      <c r="AQ946" s="87" t="str">
        <f t="shared" ca="1" si="212"/>
        <v/>
      </c>
      <c r="AR946" s="87" t="str">
        <f t="shared" ca="1" si="212"/>
        <v/>
      </c>
      <c r="AS946" s="87" t="str">
        <f t="shared" ca="1" si="212"/>
        <v/>
      </c>
      <c r="AT946" s="87" t="str">
        <f t="shared" ca="1" si="212"/>
        <v/>
      </c>
      <c r="AU946" s="87" t="str">
        <f t="shared" ca="1" si="212"/>
        <v/>
      </c>
      <c r="AV946" s="87" t="str">
        <f t="shared" ca="1" si="212"/>
        <v/>
      </c>
      <c r="AW946" s="87" t="str">
        <f t="shared" ca="1" si="212"/>
        <v/>
      </c>
      <c r="AX946" s="87" t="str">
        <f t="shared" ca="1" si="213"/>
        <v/>
      </c>
      <c r="AY946" s="87" t="str">
        <f t="shared" ca="1" si="213"/>
        <v/>
      </c>
      <c r="AZ946" s="87" t="str">
        <f t="shared" ca="1" si="213"/>
        <v/>
      </c>
      <c r="BA946" s="87" t="str">
        <f t="shared" ca="1" si="213"/>
        <v/>
      </c>
      <c r="BB946" s="87" t="str">
        <f t="shared" ca="1" si="213"/>
        <v/>
      </c>
      <c r="BC946" s="87" t="str">
        <f t="shared" ca="1" si="213"/>
        <v/>
      </c>
      <c r="BD946" s="87" t="str">
        <f t="shared" ca="1" si="213"/>
        <v/>
      </c>
      <c r="BE946" s="87" t="str">
        <f t="shared" ca="1" si="213"/>
        <v/>
      </c>
      <c r="BF946" s="87" t="str">
        <f t="shared" ca="1" si="213"/>
        <v/>
      </c>
      <c r="BG946" s="87" t="str">
        <f t="shared" ca="1" si="213"/>
        <v/>
      </c>
      <c r="BI946" s="87" t="str">
        <f>IF($Q946="","",IFERROR(IF(OR(AND($T946&gt;=DATEVALUE("10/1/20"&amp;RIGHT(BH$1,2)),$T946&lt;=DATEVALUE("9/30/20"&amp;RIGHT(BI$1,2))),AND($U946&gt;=DATEVALUE("10/1/20"&amp;RIGHT(BH$1,2)),$U946&lt;=DATEVALUE("9/30/20"&amp;RIGHT(BI$1,2))),AND($T946&lt;=DATEVALUE("10/1/20"&amp;RIGHT(BH$1,2)),$U946&gt;=DATEVALUE("9/30/20"&amp;RIGHT(BI$1,2)))),
IF(AND($T946&gt;=DATEVALUE("10/1/20"&amp;RIGHT(BH$1,2)),$U946&lt;=DATEVALUE("9/30/20"&amp;RIGHT(BI$1,2))),NETWORKDAYS($T946,$U946,Holidays!$J$3:$J$937),
IF(AND($T946&lt;DATEVALUE("10/1/20"&amp;RIGHT(BH$1,2)),$U946&lt;=DATEVALUE("9/30/20"&amp;RIGHT(BI$1,2))),NETWORKDAYS(DATEVALUE("10/1/20"&amp;RIGHT(BH$1,2)),$U946,Holidays!$J$3:$J$937),
IF($T946&lt;DATEVALUE("10/1/20"&amp;RIGHT(BH$1,2)),NETWORKDAYS(DATEVALUE("10/1/20"&amp;RIGHT(BH$1,2)),DATEVALUE("9/30/20"&amp;RIGHT(BI$1,2)),Holidays!$J$3:$J$937),
IF($T946&gt;=DATEVALUE("10/1/20"&amp;RIGHT(BH$1,2)),NETWORKDAYS($T946,DATEVALUE("9/30/20"&amp;RIGHT(BI$1,2)),Holidays!$J$3:$J$937),"")))),"")/(NETWORKDAYS($T946,$U946,Holidays!$J$3:$J$937)),0))</f>
        <v/>
      </c>
      <c r="BJ946" s="87" t="str">
        <f>IF($Q946="","",IFERROR(IF(OR(AND($T946&gt;=DATEVALUE("10/1/20"&amp;RIGHT(BI$1,2)),$T946&lt;=DATEVALUE("9/30/20"&amp;RIGHT(BJ$1,2))),AND($U946&gt;=DATEVALUE("10/1/20"&amp;RIGHT(BI$1,2)),$U946&lt;=DATEVALUE("9/30/20"&amp;RIGHT(BJ$1,2))),AND($T946&lt;=DATEVALUE("10/1/20"&amp;RIGHT(BI$1,2)),$U946&gt;=DATEVALUE("9/30/20"&amp;RIGHT(BJ$1,2)))),
IF(AND($T946&gt;=DATEVALUE("10/1/20"&amp;RIGHT(BI$1,2)),$U946&lt;=DATEVALUE("9/30/20"&amp;RIGHT(BJ$1,2))),NETWORKDAYS($T946,$U946,Holidays!$J$3:$J$937),
IF(AND($T946&lt;DATEVALUE("10/1/20"&amp;RIGHT(BI$1,2)),$U946&lt;=DATEVALUE("9/30/20"&amp;RIGHT(BJ$1,2))),NETWORKDAYS(DATEVALUE("10/1/20"&amp;RIGHT(BI$1,2)),$U946,Holidays!$J$3:$J$937),
IF($T946&lt;DATEVALUE("10/1/20"&amp;RIGHT(BI$1,2)),NETWORKDAYS(DATEVALUE("10/1/20"&amp;RIGHT(BI$1,2)),DATEVALUE("9/30/20"&amp;RIGHT(BJ$1,2)),Holidays!$J$3:$J$937),
IF($T946&gt;=DATEVALUE("10/1/20"&amp;RIGHT(BI$1,2)),NETWORKDAYS($T946,DATEVALUE("9/30/20"&amp;RIGHT(BJ$1,2)),Holidays!$J$3:$J$937),"")))),"")/(NETWORKDAYS($T946,$U946,Holidays!$J$3:$J$937)),0))</f>
        <v/>
      </c>
      <c r="BK946" s="87" t="str">
        <f>IF($Q946="","",IFERROR(IF(OR(AND($T946&gt;=DATEVALUE("10/1/20"&amp;RIGHT(BJ$1,2)),$T946&lt;=DATEVALUE("9/30/20"&amp;RIGHT(BK$1,2))),AND($U946&gt;=DATEVALUE("10/1/20"&amp;RIGHT(BJ$1,2)),$U946&lt;=DATEVALUE("9/30/20"&amp;RIGHT(BK$1,2))),AND($T946&lt;=DATEVALUE("10/1/20"&amp;RIGHT(BJ$1,2)),$U946&gt;=DATEVALUE("9/30/20"&amp;RIGHT(BK$1,2)))),
IF(AND($T946&gt;=DATEVALUE("10/1/20"&amp;RIGHT(BJ$1,2)),$U946&lt;=DATEVALUE("9/30/20"&amp;RIGHT(BK$1,2))),NETWORKDAYS($T946,$U946,Holidays!$J$3:$J$937),
IF(AND($T946&lt;DATEVALUE("10/1/20"&amp;RIGHT(BJ$1,2)),$U946&lt;=DATEVALUE("9/30/20"&amp;RIGHT(BK$1,2))),NETWORKDAYS(DATEVALUE("10/1/20"&amp;RIGHT(BJ$1,2)),$U946,Holidays!$J$3:$J$937),
IF($T946&lt;DATEVALUE("10/1/20"&amp;RIGHT(BJ$1,2)),NETWORKDAYS(DATEVALUE("10/1/20"&amp;RIGHT(BJ$1,2)),DATEVALUE("9/30/20"&amp;RIGHT(BK$1,2)),Holidays!$J$3:$J$937),
IF($T946&gt;=DATEVALUE("10/1/20"&amp;RIGHT(BJ$1,2)),NETWORKDAYS($T946,DATEVALUE("9/30/20"&amp;RIGHT(BK$1,2)),Holidays!$J$3:$J$937),"")))),"")/(NETWORKDAYS($T946,$U946,Holidays!$J$3:$J$937)),0))</f>
        <v/>
      </c>
      <c r="BL946" s="87" t="str">
        <f>IF($Q946="","",IFERROR(IF(OR(AND($T946&gt;=DATEVALUE("10/1/20"&amp;RIGHT(BK$1,2)),$T946&lt;=DATEVALUE("9/30/20"&amp;RIGHT(BL$1,2))),AND($U946&gt;=DATEVALUE("10/1/20"&amp;RIGHT(BK$1,2)),$U946&lt;=DATEVALUE("9/30/20"&amp;RIGHT(BL$1,2))),AND($T946&lt;=DATEVALUE("10/1/20"&amp;RIGHT(BK$1,2)),$U946&gt;=DATEVALUE("9/30/20"&amp;RIGHT(BL$1,2)))),
IF(AND($T946&gt;=DATEVALUE("10/1/20"&amp;RIGHT(BK$1,2)),$U946&lt;=DATEVALUE("9/30/20"&amp;RIGHT(BL$1,2))),NETWORKDAYS($T946,$U946,Holidays!$J$3:$J$937),
IF(AND($T946&lt;DATEVALUE("10/1/20"&amp;RIGHT(BK$1,2)),$U946&lt;=DATEVALUE("9/30/20"&amp;RIGHT(BL$1,2))),NETWORKDAYS(DATEVALUE("10/1/20"&amp;RIGHT(BK$1,2)),$U946,Holidays!$J$3:$J$937),
IF($T946&lt;DATEVALUE("10/1/20"&amp;RIGHT(BK$1,2)),NETWORKDAYS(DATEVALUE("10/1/20"&amp;RIGHT(BK$1,2)),DATEVALUE("9/30/20"&amp;RIGHT(BL$1,2)),Holidays!$J$3:$J$937),
IF($T946&gt;=DATEVALUE("10/1/20"&amp;RIGHT(BK$1,2)),NETWORKDAYS($T946,DATEVALUE("9/30/20"&amp;RIGHT(BL$1,2)),Holidays!$J$3:$J$937),"")))),"")/(NETWORKDAYS($T946,$U946,Holidays!$J$3:$J$937)),0))</f>
        <v/>
      </c>
      <c r="BM946" s="87" t="str">
        <f>IF($Q946="","",IFERROR(IF(OR(AND($T946&gt;=DATEVALUE("10/1/20"&amp;RIGHT(BL$1,2)),$T946&lt;=DATEVALUE("9/30/20"&amp;RIGHT(BM$1,2))),AND($U946&gt;=DATEVALUE("10/1/20"&amp;RIGHT(BL$1,2)),$U946&lt;=DATEVALUE("9/30/20"&amp;RIGHT(BM$1,2))),AND($T946&lt;=DATEVALUE("10/1/20"&amp;RIGHT(BL$1,2)),$U946&gt;=DATEVALUE("9/30/20"&amp;RIGHT(BM$1,2)))),
IF(AND($T946&gt;=DATEVALUE("10/1/20"&amp;RIGHT(BL$1,2)),$U946&lt;=DATEVALUE("9/30/20"&amp;RIGHT(BM$1,2))),NETWORKDAYS($T946,$U946,Holidays!$J$3:$J$937),
IF(AND($T946&lt;DATEVALUE("10/1/20"&amp;RIGHT(BL$1,2)),$U946&lt;=DATEVALUE("9/30/20"&amp;RIGHT(BM$1,2))),NETWORKDAYS(DATEVALUE("10/1/20"&amp;RIGHT(BL$1,2)),$U946,Holidays!$J$3:$J$937),
IF($T946&lt;DATEVALUE("10/1/20"&amp;RIGHT(BL$1,2)),NETWORKDAYS(DATEVALUE("10/1/20"&amp;RIGHT(BL$1,2)),DATEVALUE("9/30/20"&amp;RIGHT(BM$1,2)),Holidays!$J$3:$J$937),
IF($T946&gt;=DATEVALUE("10/1/20"&amp;RIGHT(BL$1,2)),NETWORKDAYS($T946,DATEVALUE("9/30/20"&amp;RIGHT(BM$1,2)),Holidays!$J$3:$J$937),"")))),"")/(NETWORKDAYS($T946,$U946,Holidays!$J$3:$J$937)),0))</f>
        <v/>
      </c>
      <c r="BN946" s="87" t="str">
        <f>IF($Q946="","",IFERROR(IF(OR(AND($T946&gt;=DATEVALUE("10/1/20"&amp;RIGHT(BM$1,2)),$T946&lt;=DATEVALUE("9/30/20"&amp;RIGHT(BN$1,2))),AND($U946&gt;=DATEVALUE("10/1/20"&amp;RIGHT(BM$1,2)),$U946&lt;=DATEVALUE("9/30/20"&amp;RIGHT(BN$1,2))),AND($T946&lt;=DATEVALUE("10/1/20"&amp;RIGHT(BM$1,2)),$U946&gt;=DATEVALUE("9/30/20"&amp;RIGHT(BN$1,2)))),
IF(AND($T946&gt;=DATEVALUE("10/1/20"&amp;RIGHT(BM$1,2)),$U946&lt;=DATEVALUE("9/30/20"&amp;RIGHT(BN$1,2))),NETWORKDAYS($T946,$U946,Holidays!$J$3:$J$937),
IF(AND($T946&lt;DATEVALUE("10/1/20"&amp;RIGHT(BM$1,2)),$U946&lt;=DATEVALUE("9/30/20"&amp;RIGHT(BN$1,2))),NETWORKDAYS(DATEVALUE("10/1/20"&amp;RIGHT(BM$1,2)),$U946,Holidays!$J$3:$J$937),
IF($T946&lt;DATEVALUE("10/1/20"&amp;RIGHT(BM$1,2)),NETWORKDAYS(DATEVALUE("10/1/20"&amp;RIGHT(BM$1,2)),DATEVALUE("9/30/20"&amp;RIGHT(BN$1,2)),Holidays!$J$3:$J$937),
IF($T946&gt;=DATEVALUE("10/1/20"&amp;RIGHT(BM$1,2)),NETWORKDAYS($T946,DATEVALUE("9/30/20"&amp;RIGHT(BN$1,2)),Holidays!$J$3:$J$937),"")))),"")/(NETWORKDAYS($T946,$U946,Holidays!$J$3:$J$937)),0))</f>
        <v/>
      </c>
      <c r="BO946" s="87" t="str">
        <f>IF($Q946="","",IFERROR(IF(OR(AND($T946&gt;=DATEVALUE("10/1/20"&amp;RIGHT(BN$1,2)),$T946&lt;=DATEVALUE("9/30/20"&amp;RIGHT(BO$1,2))),AND($U946&gt;=DATEVALUE("10/1/20"&amp;RIGHT(BN$1,2)),$U946&lt;=DATEVALUE("9/30/20"&amp;RIGHT(BO$1,2))),AND($T946&lt;=DATEVALUE("10/1/20"&amp;RIGHT(BN$1,2)),$U946&gt;=DATEVALUE("9/30/20"&amp;RIGHT(BO$1,2)))),
IF(AND($T946&gt;=DATEVALUE("10/1/20"&amp;RIGHT(BN$1,2)),$U946&lt;=DATEVALUE("9/30/20"&amp;RIGHT(BO$1,2))),NETWORKDAYS($T946,$U946,Holidays!$J$3:$J$937),
IF(AND($T946&lt;DATEVALUE("10/1/20"&amp;RIGHT(BN$1,2)),$U946&lt;=DATEVALUE("9/30/20"&amp;RIGHT(BO$1,2))),NETWORKDAYS(DATEVALUE("10/1/20"&amp;RIGHT(BN$1,2)),$U946,Holidays!$J$3:$J$937),
IF($T946&lt;DATEVALUE("10/1/20"&amp;RIGHT(BN$1,2)),NETWORKDAYS(DATEVALUE("10/1/20"&amp;RIGHT(BN$1,2)),DATEVALUE("9/30/20"&amp;RIGHT(BO$1,2)),Holidays!$J$3:$J$937),
IF($T946&gt;=DATEVALUE("10/1/20"&amp;RIGHT(BN$1,2)),NETWORKDAYS($T946,DATEVALUE("9/30/20"&amp;RIGHT(BO$1,2)),Holidays!$J$3:$J$937),"")))),"")/(NETWORKDAYS($T946,$U946,Holidays!$J$3:$J$937)),0))</f>
        <v/>
      </c>
      <c r="BP946" s="87" t="str">
        <f>IF($Q946="","",IFERROR(IF(OR(AND($T946&gt;=DATEVALUE("10/1/20"&amp;RIGHT(BO$1,2)),$T946&lt;=DATEVALUE("9/30/20"&amp;RIGHT(BP$1,2))),AND($U946&gt;=DATEVALUE("10/1/20"&amp;RIGHT(BO$1,2)),$U946&lt;=DATEVALUE("9/30/20"&amp;RIGHT(BP$1,2))),AND($T946&lt;=DATEVALUE("10/1/20"&amp;RIGHT(BO$1,2)),$U946&gt;=DATEVALUE("9/30/20"&amp;RIGHT(BP$1,2)))),
IF(AND($T946&gt;=DATEVALUE("10/1/20"&amp;RIGHT(BO$1,2)),$U946&lt;=DATEVALUE("9/30/20"&amp;RIGHT(BP$1,2))),NETWORKDAYS($T946,$U946,Holidays!$J$3:$J$937),
IF(AND($T946&lt;DATEVALUE("10/1/20"&amp;RIGHT(BO$1,2)),$U946&lt;=DATEVALUE("9/30/20"&amp;RIGHT(BP$1,2))),NETWORKDAYS(DATEVALUE("10/1/20"&amp;RIGHT(BO$1,2)),$U946,Holidays!$J$3:$J$937),
IF($T946&lt;DATEVALUE("10/1/20"&amp;RIGHT(BO$1,2)),NETWORKDAYS(DATEVALUE("10/1/20"&amp;RIGHT(BO$1,2)),DATEVALUE("9/30/20"&amp;RIGHT(BP$1,2)),Holidays!$J$3:$J$937),
IF($T946&gt;=DATEVALUE("10/1/20"&amp;RIGHT(BO$1,2)),NETWORKDAYS($T946,DATEVALUE("9/30/20"&amp;RIGHT(BP$1,2)),Holidays!$J$3:$J$937),"")))),"")/(NETWORKDAYS($T946,$U946,Holidays!$J$3:$J$937)),0))</f>
        <v/>
      </c>
      <c r="BQ946" s="87" t="str">
        <f>IF($Q946="","",IFERROR(IF(OR(AND($T946&gt;=DATEVALUE("10/1/20"&amp;RIGHT(BP$1,2)),$T946&lt;=DATEVALUE("9/30/20"&amp;RIGHT(BQ$1,2))),AND($U946&gt;=DATEVALUE("10/1/20"&amp;RIGHT(BP$1,2)),$U946&lt;=DATEVALUE("9/30/20"&amp;RIGHT(BQ$1,2))),AND($T946&lt;=DATEVALUE("10/1/20"&amp;RIGHT(BP$1,2)),$U946&gt;=DATEVALUE("9/30/20"&amp;RIGHT(BQ$1,2)))),
IF(AND($T946&gt;=DATEVALUE("10/1/20"&amp;RIGHT(BP$1,2)),$U946&lt;=DATEVALUE("9/30/20"&amp;RIGHT(BQ$1,2))),NETWORKDAYS($T946,$U946,Holidays!$J$3:$J$937),
IF(AND($T946&lt;DATEVALUE("10/1/20"&amp;RIGHT(BP$1,2)),$U946&lt;=DATEVALUE("9/30/20"&amp;RIGHT(BQ$1,2))),NETWORKDAYS(DATEVALUE("10/1/20"&amp;RIGHT(BP$1,2)),$U946,Holidays!$J$3:$J$937),
IF($T946&lt;DATEVALUE("10/1/20"&amp;RIGHT(BP$1,2)),NETWORKDAYS(DATEVALUE("10/1/20"&amp;RIGHT(BP$1,2)),DATEVALUE("9/30/20"&amp;RIGHT(BQ$1,2)),Holidays!$J$3:$J$937),
IF($T946&gt;=DATEVALUE("10/1/20"&amp;RIGHT(BP$1,2)),NETWORKDAYS($T946,DATEVALUE("9/30/20"&amp;RIGHT(BQ$1,2)),Holidays!$J$3:$J$937),"")))),"")/(NETWORKDAYS($T946,$U946,Holidays!$J$3:$J$937)),0))</f>
        <v/>
      </c>
      <c r="BR946" s="87" t="str">
        <f>IF($Q946="","",IFERROR(IF(OR(AND($T946&gt;=DATEVALUE("10/1/20"&amp;RIGHT(BQ$1,2)),$T946&lt;=DATEVALUE("9/30/20"&amp;RIGHT(BR$1,2))),AND($U946&gt;=DATEVALUE("10/1/20"&amp;RIGHT(BQ$1,2)),$U946&lt;=DATEVALUE("9/30/20"&amp;RIGHT(BR$1,2))),AND($T946&lt;=DATEVALUE("10/1/20"&amp;RIGHT(BQ$1,2)),$U946&gt;=DATEVALUE("9/30/20"&amp;RIGHT(BR$1,2)))),
IF(AND($T946&gt;=DATEVALUE("10/1/20"&amp;RIGHT(BQ$1,2)),$U946&lt;=DATEVALUE("9/30/20"&amp;RIGHT(BR$1,2))),NETWORKDAYS($T946,$U946,Holidays!$J$3:$J$937),
IF(AND($T946&lt;DATEVALUE("10/1/20"&amp;RIGHT(BQ$1,2)),$U946&lt;=DATEVALUE("9/30/20"&amp;RIGHT(BR$1,2))),NETWORKDAYS(DATEVALUE("10/1/20"&amp;RIGHT(BQ$1,2)),$U946,Holidays!$J$3:$J$937),
IF($T946&lt;DATEVALUE("10/1/20"&amp;RIGHT(BQ$1,2)),NETWORKDAYS(DATEVALUE("10/1/20"&amp;RIGHT(BQ$1,2)),DATEVALUE("9/30/20"&amp;RIGHT(BR$1,2)),Holidays!$J$3:$J$937),
IF($T946&gt;=DATEVALUE("10/1/20"&amp;RIGHT(BQ$1,2)),NETWORKDAYS($T946,DATEVALUE("9/30/20"&amp;RIGHT(BR$1,2)),Holidays!$J$3:$J$937),"")))),"")/(NETWORKDAYS($T946,$U946,Holidays!$J$3:$J$937)),0))</f>
        <v/>
      </c>
      <c r="BS946" s="87" t="str">
        <f>IF($Q946="","",IFERROR(IF(OR(AND($T946&gt;=DATEVALUE("10/1/20"&amp;RIGHT(BR$1,2)),$T946&lt;=DATEVALUE("9/30/20"&amp;RIGHT(BS$1,2))),AND($U946&gt;=DATEVALUE("10/1/20"&amp;RIGHT(BR$1,2)),$U946&lt;=DATEVALUE("9/30/20"&amp;RIGHT(BS$1,2))),AND($T946&lt;=DATEVALUE("10/1/20"&amp;RIGHT(BR$1,2)),$U946&gt;=DATEVALUE("9/30/20"&amp;RIGHT(BS$1,2)))),
IF(AND($T946&gt;=DATEVALUE("10/1/20"&amp;RIGHT(BR$1,2)),$U946&lt;=DATEVALUE("9/30/20"&amp;RIGHT(BS$1,2))),NETWORKDAYS($T946,$U946,Holidays!$J$3:$J$937),
IF(AND($T946&lt;DATEVALUE("10/1/20"&amp;RIGHT(BR$1,2)),$U946&lt;=DATEVALUE("9/30/20"&amp;RIGHT(BS$1,2))),NETWORKDAYS(DATEVALUE("10/1/20"&amp;RIGHT(BR$1,2)),$U946,Holidays!$J$3:$J$937),
IF($T946&lt;DATEVALUE("10/1/20"&amp;RIGHT(BR$1,2)),NETWORKDAYS(DATEVALUE("10/1/20"&amp;RIGHT(BR$1,2)),DATEVALUE("9/30/20"&amp;RIGHT(BS$1,2)),Holidays!$J$3:$J$937),
IF($T946&gt;=DATEVALUE("10/1/20"&amp;RIGHT(BR$1,2)),NETWORKDAYS($T946,DATEVALUE("9/30/20"&amp;RIGHT(BS$1,2)),Holidays!$J$3:$J$937),"")))),"")/(NETWORKDAYS($T946,$U946,Holidays!$J$3:$J$937)),0))</f>
        <v/>
      </c>
      <c r="BT946" s="87" t="str">
        <f>IF($Q946="","",IFERROR(IF(OR(AND($T946&gt;=DATEVALUE("10/1/20"&amp;RIGHT(BS$1,2)),$T946&lt;=DATEVALUE("9/30/20"&amp;RIGHT(BT$1,2))),AND($U946&gt;=DATEVALUE("10/1/20"&amp;RIGHT(BS$1,2)),$U946&lt;=DATEVALUE("9/30/20"&amp;RIGHT(BT$1,2))),AND($T946&lt;=DATEVALUE("10/1/20"&amp;RIGHT(BS$1,2)),$U946&gt;=DATEVALUE("9/30/20"&amp;RIGHT(BT$1,2)))),
IF(AND($T946&gt;=DATEVALUE("10/1/20"&amp;RIGHT(BS$1,2)),$U946&lt;=DATEVALUE("9/30/20"&amp;RIGHT(BT$1,2))),NETWORKDAYS($T946,$U946,Holidays!$J$3:$J$937),
IF(AND($T946&lt;DATEVALUE("10/1/20"&amp;RIGHT(BS$1,2)),$U946&lt;=DATEVALUE("9/30/20"&amp;RIGHT(BT$1,2))),NETWORKDAYS(DATEVALUE("10/1/20"&amp;RIGHT(BS$1,2)),$U946,Holidays!$J$3:$J$937),
IF($T946&lt;DATEVALUE("10/1/20"&amp;RIGHT(BS$1,2)),NETWORKDAYS(DATEVALUE("10/1/20"&amp;RIGHT(BS$1,2)),DATEVALUE("9/30/20"&amp;RIGHT(BT$1,2)),Holidays!$J$3:$J$937),
IF($T946&gt;=DATEVALUE("10/1/20"&amp;RIGHT(BS$1,2)),NETWORKDAYS($T946,DATEVALUE("9/30/20"&amp;RIGHT(BT$1,2)),Holidays!$J$3:$J$937),"")))),"")/(NETWORKDAYS($T946,$U946,Holidays!$J$3:$J$937)),0))</f>
        <v/>
      </c>
      <c r="BU946" s="87" t="str">
        <f>IF($Q946="","",IFERROR(IF(OR(AND($T946&gt;=DATEVALUE("10/1/20"&amp;RIGHT(BT$1,2)),$T946&lt;=DATEVALUE("9/30/20"&amp;RIGHT(BU$1,2))),AND($U946&gt;=DATEVALUE("10/1/20"&amp;RIGHT(BT$1,2)),$U946&lt;=DATEVALUE("9/30/20"&amp;RIGHT(BU$1,2))),AND($T946&lt;=DATEVALUE("10/1/20"&amp;RIGHT(BT$1,2)),$U946&gt;=DATEVALUE("9/30/20"&amp;RIGHT(BU$1,2)))),
IF(AND($T946&gt;=DATEVALUE("10/1/20"&amp;RIGHT(BT$1,2)),$U946&lt;=DATEVALUE("9/30/20"&amp;RIGHT(BU$1,2))),NETWORKDAYS($T946,$U946,Holidays!$J$3:$J$937),
IF(AND($T946&lt;DATEVALUE("10/1/20"&amp;RIGHT(BT$1,2)),$U946&lt;=DATEVALUE("9/30/20"&amp;RIGHT(BU$1,2))),NETWORKDAYS(DATEVALUE("10/1/20"&amp;RIGHT(BT$1,2)),$U946,Holidays!$J$3:$J$937),
IF($T946&lt;DATEVALUE("10/1/20"&amp;RIGHT(BT$1,2)),NETWORKDAYS(DATEVALUE("10/1/20"&amp;RIGHT(BT$1,2)),DATEVALUE("9/30/20"&amp;RIGHT(BU$1,2)),Holidays!$J$3:$J$937),
IF($T946&gt;=DATEVALUE("10/1/20"&amp;RIGHT(BT$1,2)),NETWORKDAYS($T946,DATEVALUE("9/30/20"&amp;RIGHT(BU$1,2)),Holidays!$J$3:$J$937),"")))),"")/(NETWORKDAYS($T946,$U946,Holidays!$J$3:$J$937)),0))</f>
        <v/>
      </c>
      <c r="BV946" s="87" t="str">
        <f>IF($Q946="","",IFERROR(IF(OR(AND($T946&gt;=DATEVALUE("10/1/20"&amp;RIGHT(BU$1,2)),$T946&lt;=DATEVALUE("9/30/20"&amp;RIGHT(BV$1,2))),AND($U946&gt;=DATEVALUE("10/1/20"&amp;RIGHT(BU$1,2)),$U946&lt;=DATEVALUE("9/30/20"&amp;RIGHT(BV$1,2))),AND($T946&lt;=DATEVALUE("10/1/20"&amp;RIGHT(BU$1,2)),$U946&gt;=DATEVALUE("9/30/20"&amp;RIGHT(BV$1,2)))),
IF(AND($T946&gt;=DATEVALUE("10/1/20"&amp;RIGHT(BU$1,2)),$U946&lt;=DATEVALUE("9/30/20"&amp;RIGHT(BV$1,2))),NETWORKDAYS($T946,$U946,Holidays!$J$3:$J$937),
IF(AND($T946&lt;DATEVALUE("10/1/20"&amp;RIGHT(BU$1,2)),$U946&lt;=DATEVALUE("9/30/20"&amp;RIGHT(BV$1,2))),NETWORKDAYS(DATEVALUE("10/1/20"&amp;RIGHT(BU$1,2)),$U946,Holidays!$J$3:$J$937),
IF($T946&lt;DATEVALUE("10/1/20"&amp;RIGHT(BU$1,2)),NETWORKDAYS(DATEVALUE("10/1/20"&amp;RIGHT(BU$1,2)),DATEVALUE("9/30/20"&amp;RIGHT(BV$1,2)),Holidays!$J$3:$J$937),
IF($T946&gt;=DATEVALUE("10/1/20"&amp;RIGHT(BU$1,2)),NETWORKDAYS($T946,DATEVALUE("9/30/20"&amp;RIGHT(BV$1,2)),Holidays!$J$3:$J$937),"")))),"")/(NETWORKDAYS($T946,$U946,Holidays!$J$3:$J$937)),0))</f>
        <v/>
      </c>
      <c r="BW946" s="87" t="str">
        <f>IF($Q946="","",IFERROR(IF(OR(AND($T946&gt;=DATEVALUE("10/1/20"&amp;RIGHT(BV$1,2)),$T946&lt;=DATEVALUE("9/30/20"&amp;RIGHT(BW$1,2))),AND($U946&gt;=DATEVALUE("10/1/20"&amp;RIGHT(BV$1,2)),$U946&lt;=DATEVALUE("9/30/20"&amp;RIGHT(BW$1,2))),AND($T946&lt;=DATEVALUE("10/1/20"&amp;RIGHT(BV$1,2)),$U946&gt;=DATEVALUE("9/30/20"&amp;RIGHT(BW$1,2)))),
IF(AND($T946&gt;=DATEVALUE("10/1/20"&amp;RIGHT(BV$1,2)),$U946&lt;=DATEVALUE("9/30/20"&amp;RIGHT(BW$1,2))),NETWORKDAYS($T946,$U946,Holidays!$J$3:$J$937),
IF(AND($T946&lt;DATEVALUE("10/1/20"&amp;RIGHT(BV$1,2)),$U946&lt;=DATEVALUE("9/30/20"&amp;RIGHT(BW$1,2))),NETWORKDAYS(DATEVALUE("10/1/20"&amp;RIGHT(BV$1,2)),$U946,Holidays!$J$3:$J$937),
IF($T946&lt;DATEVALUE("10/1/20"&amp;RIGHT(BV$1,2)),NETWORKDAYS(DATEVALUE("10/1/20"&amp;RIGHT(BV$1,2)),DATEVALUE("9/30/20"&amp;RIGHT(BW$1,2)),Holidays!$J$3:$J$937),
IF($T946&gt;=DATEVALUE("10/1/20"&amp;RIGHT(BV$1,2)),NETWORKDAYS($T946,DATEVALUE("9/30/20"&amp;RIGHT(BW$1,2)),Holidays!$J$3:$J$937),"")))),"")/(NETWORKDAYS($T946,$U946,Holidays!$J$3:$J$937)),0))</f>
        <v/>
      </c>
      <c r="BX946" s="87" t="str">
        <f>IF($Q946="","",IFERROR(IF(OR(AND($T946&gt;=DATEVALUE("10/1/20"&amp;RIGHT(BW$1,2)),$T946&lt;=DATEVALUE("9/30/20"&amp;RIGHT(BX$1,2))),AND($U946&gt;=DATEVALUE("10/1/20"&amp;RIGHT(BW$1,2)),$U946&lt;=DATEVALUE("9/30/20"&amp;RIGHT(BX$1,2))),AND($T946&lt;=DATEVALUE("10/1/20"&amp;RIGHT(BW$1,2)),$U946&gt;=DATEVALUE("9/30/20"&amp;RIGHT(BX$1,2)))),
IF(AND($T946&gt;=DATEVALUE("10/1/20"&amp;RIGHT(BW$1,2)),$U946&lt;=DATEVALUE("9/30/20"&amp;RIGHT(BX$1,2))),NETWORKDAYS($T946,$U946,Holidays!$J$3:$J$937),
IF(AND($T946&lt;DATEVALUE("10/1/20"&amp;RIGHT(BW$1,2)),$U946&lt;=DATEVALUE("9/30/20"&amp;RIGHT(BX$1,2))),NETWORKDAYS(DATEVALUE("10/1/20"&amp;RIGHT(BW$1,2)),$U946,Holidays!$J$3:$J$937),
IF($T946&lt;DATEVALUE("10/1/20"&amp;RIGHT(BW$1,2)),NETWORKDAYS(DATEVALUE("10/1/20"&amp;RIGHT(BW$1,2)),DATEVALUE("9/30/20"&amp;RIGHT(BX$1,2)),Holidays!$J$3:$J$937),
IF($T946&gt;=DATEVALUE("10/1/20"&amp;RIGHT(BW$1,2)),NETWORKDAYS($T946,DATEVALUE("9/30/20"&amp;RIGHT(BX$1,2)),Holidays!$J$3:$J$937),"")))),"")/(NETWORKDAYS($T946,$U946,Holidays!$J$3:$J$937)),0))</f>
        <v/>
      </c>
      <c r="BY946" s="87" t="str">
        <f>IF($Q946="","",IFERROR(IF(OR(AND($T946&gt;=DATEVALUE("10/1/20"&amp;RIGHT(BX$1,2)),$T946&lt;=DATEVALUE("9/30/20"&amp;RIGHT(BY$1,2))),AND($U946&gt;=DATEVALUE("10/1/20"&amp;RIGHT(BX$1,2)),$U946&lt;=DATEVALUE("9/30/20"&amp;RIGHT(BY$1,2))),AND($T946&lt;=DATEVALUE("10/1/20"&amp;RIGHT(BX$1,2)),$U946&gt;=DATEVALUE("9/30/20"&amp;RIGHT(BY$1,2)))),
IF(AND($T946&gt;=DATEVALUE("10/1/20"&amp;RIGHT(BX$1,2)),$U946&lt;=DATEVALUE("9/30/20"&amp;RIGHT(BY$1,2))),NETWORKDAYS($T946,$U946,Holidays!$J$3:$J$937),
IF(AND($T946&lt;DATEVALUE("10/1/20"&amp;RIGHT(BX$1,2)),$U946&lt;=DATEVALUE("9/30/20"&amp;RIGHT(BY$1,2))),NETWORKDAYS(DATEVALUE("10/1/20"&amp;RIGHT(BX$1,2)),$U946,Holidays!$J$3:$J$937),
IF($T946&lt;DATEVALUE("10/1/20"&amp;RIGHT(BX$1,2)),NETWORKDAYS(DATEVALUE("10/1/20"&amp;RIGHT(BX$1,2)),DATEVALUE("9/30/20"&amp;RIGHT(BY$1,2)),Holidays!$J$3:$J$937),
IF($T946&gt;=DATEVALUE("10/1/20"&amp;RIGHT(BX$1,2)),NETWORKDAYS($T946,DATEVALUE("9/30/20"&amp;RIGHT(BY$1,2)),Holidays!$J$3:$J$937),"")))),"")/(NETWORKDAYS($T946,$U946,Holidays!$J$3:$J$937)),0))</f>
        <v/>
      </c>
      <c r="BZ946" s="87" t="str">
        <f>IF($Q946="","",IFERROR(IF(OR(AND($T946&gt;=DATEVALUE("10/1/20"&amp;RIGHT(BY$1,2)),$T946&lt;=DATEVALUE("9/30/20"&amp;RIGHT(BZ$1,2))),AND($U946&gt;=DATEVALUE("10/1/20"&amp;RIGHT(BY$1,2)),$U946&lt;=DATEVALUE("9/30/20"&amp;RIGHT(BZ$1,2))),AND($T946&lt;=DATEVALUE("10/1/20"&amp;RIGHT(BY$1,2)),$U946&gt;=DATEVALUE("9/30/20"&amp;RIGHT(BZ$1,2)))),
IF(AND($T946&gt;=DATEVALUE("10/1/20"&amp;RIGHT(BY$1,2)),$U946&lt;=DATEVALUE("9/30/20"&amp;RIGHT(BZ$1,2))),NETWORKDAYS($T946,$U946,Holidays!$J$3:$J$937),
IF(AND($T946&lt;DATEVALUE("10/1/20"&amp;RIGHT(BY$1,2)),$U946&lt;=DATEVALUE("9/30/20"&amp;RIGHT(BZ$1,2))),NETWORKDAYS(DATEVALUE("10/1/20"&amp;RIGHT(BY$1,2)),$U946,Holidays!$J$3:$J$937),
IF($T946&lt;DATEVALUE("10/1/20"&amp;RIGHT(BY$1,2)),NETWORKDAYS(DATEVALUE("10/1/20"&amp;RIGHT(BY$1,2)),DATEVALUE("9/30/20"&amp;RIGHT(BZ$1,2)),Holidays!$J$3:$J$937),
IF($T946&gt;=DATEVALUE("10/1/20"&amp;RIGHT(BY$1,2)),NETWORKDAYS($T946,DATEVALUE("9/30/20"&amp;RIGHT(BZ$1,2)),Holidays!$J$3:$J$937),"")))),"")/(NETWORKDAYS($T946,$U946,Holidays!$J$3:$J$937)),0))</f>
        <v/>
      </c>
      <c r="CA946" s="87" t="str">
        <f>IF($Q946="","",IFERROR(IF(OR(AND($T946&gt;=DATEVALUE("10/1/20"&amp;RIGHT(BZ$1,2)),$T946&lt;=DATEVALUE("9/30/20"&amp;RIGHT(CA$1,2))),AND($U946&gt;=DATEVALUE("10/1/20"&amp;RIGHT(BZ$1,2)),$U946&lt;=DATEVALUE("9/30/20"&amp;RIGHT(CA$1,2))),AND($T946&lt;=DATEVALUE("10/1/20"&amp;RIGHT(BZ$1,2)),$U946&gt;=DATEVALUE("9/30/20"&amp;RIGHT(CA$1,2)))),
IF(AND($T946&gt;=DATEVALUE("10/1/20"&amp;RIGHT(BZ$1,2)),$U946&lt;=DATEVALUE("9/30/20"&amp;RIGHT(CA$1,2))),NETWORKDAYS($T946,$U946,Holidays!$J$3:$J$937),
IF(AND($T946&lt;DATEVALUE("10/1/20"&amp;RIGHT(BZ$1,2)),$U946&lt;=DATEVALUE("9/30/20"&amp;RIGHT(CA$1,2))),NETWORKDAYS(DATEVALUE("10/1/20"&amp;RIGHT(BZ$1,2)),$U946,Holidays!$J$3:$J$937),
IF($T946&lt;DATEVALUE("10/1/20"&amp;RIGHT(BZ$1,2)),NETWORKDAYS(DATEVALUE("10/1/20"&amp;RIGHT(BZ$1,2)),DATEVALUE("9/30/20"&amp;RIGHT(CA$1,2)),Holidays!$J$3:$J$937),
IF($T946&gt;=DATEVALUE("10/1/20"&amp;RIGHT(BZ$1,2)),NETWORKDAYS($T946,DATEVALUE("9/30/20"&amp;RIGHT(CA$1,2)),Holidays!$J$3:$J$937),"")))),"")/(NETWORKDAYS($T946,$U946,Holidays!$J$3:$J$937)),0))</f>
        <v/>
      </c>
      <c r="CB946" s="87" t="str">
        <f>IF($Q946="","",IFERROR(IF(OR(AND($T946&gt;=DATEVALUE("10/1/20"&amp;RIGHT(CA$1,2)),$T946&lt;=DATEVALUE("9/30/20"&amp;RIGHT(CB$1,2))),AND($U946&gt;=DATEVALUE("10/1/20"&amp;RIGHT(CA$1,2)),$U946&lt;=DATEVALUE("9/30/20"&amp;RIGHT(CB$1,2))),AND($T946&lt;=DATEVALUE("10/1/20"&amp;RIGHT(CA$1,2)),$U946&gt;=DATEVALUE("9/30/20"&amp;RIGHT(CB$1,2)))),
IF(AND($T946&gt;=DATEVALUE("10/1/20"&amp;RIGHT(CA$1,2)),$U946&lt;=DATEVALUE("9/30/20"&amp;RIGHT(CB$1,2))),NETWORKDAYS($T946,$U946,Holidays!$J$3:$J$937),
IF(AND($T946&lt;DATEVALUE("10/1/20"&amp;RIGHT(CA$1,2)),$U946&lt;=DATEVALUE("9/30/20"&amp;RIGHT(CB$1,2))),NETWORKDAYS(DATEVALUE("10/1/20"&amp;RIGHT(CA$1,2)),$U946,Holidays!$J$3:$J$937),
IF($T946&lt;DATEVALUE("10/1/20"&amp;RIGHT(CA$1,2)),NETWORKDAYS(DATEVALUE("10/1/20"&amp;RIGHT(CA$1,2)),DATEVALUE("9/30/20"&amp;RIGHT(CB$1,2)),Holidays!$J$3:$J$937),
IF($T946&gt;=DATEVALUE("10/1/20"&amp;RIGHT(CA$1,2)),NETWORKDAYS($T946,DATEVALUE("9/30/20"&amp;RIGHT(CB$1,2)),Holidays!$J$3:$J$937),"")))),"")/(NETWORKDAYS($T946,$U946,Holidays!$J$3:$J$937)),0))</f>
        <v/>
      </c>
    </row>
    <row r="947" spans="1:80">
      <c r="A947" s="203" t="s">
        <v>224</v>
      </c>
      <c r="B947" s="203"/>
      <c r="C947" s="203"/>
      <c r="D947" s="97"/>
      <c r="T947" s="104" t="str">
        <f>IF(NOT(Q947=""),IF(NOT($S947=""),$S947,#REF!),"")</f>
        <v/>
      </c>
      <c r="U947" s="104" t="str">
        <f>IF(NOT(Q947=""),WORKDAY(T947,Q947,Holidays!$J$3:$J$937),"")</f>
        <v/>
      </c>
      <c r="V947" s="104"/>
      <c r="W947" s="104"/>
      <c r="X947" s="101" t="str">
        <f t="shared" si="211"/>
        <v/>
      </c>
      <c r="AL947" s="87" t="str">
        <f t="shared" ca="1" si="208"/>
        <v/>
      </c>
      <c r="AN947" s="87" t="str">
        <f t="shared" ca="1" si="212"/>
        <v/>
      </c>
      <c r="AO947" s="87" t="str">
        <f t="shared" ca="1" si="212"/>
        <v/>
      </c>
      <c r="AP947" s="87" t="str">
        <f t="shared" ca="1" si="212"/>
        <v/>
      </c>
      <c r="AQ947" s="87" t="str">
        <f t="shared" ca="1" si="212"/>
        <v/>
      </c>
      <c r="AR947" s="87" t="str">
        <f t="shared" ca="1" si="212"/>
        <v/>
      </c>
      <c r="AS947" s="87" t="str">
        <f t="shared" ca="1" si="212"/>
        <v/>
      </c>
      <c r="AT947" s="87" t="str">
        <f t="shared" ca="1" si="212"/>
        <v/>
      </c>
      <c r="AU947" s="87" t="str">
        <f t="shared" ca="1" si="212"/>
        <v/>
      </c>
      <c r="AV947" s="87" t="str">
        <f t="shared" ca="1" si="212"/>
        <v/>
      </c>
      <c r="AW947" s="87" t="str">
        <f t="shared" ca="1" si="212"/>
        <v/>
      </c>
      <c r="AX947" s="87" t="str">
        <f t="shared" ca="1" si="213"/>
        <v/>
      </c>
      <c r="AY947" s="87" t="str">
        <f t="shared" ca="1" si="213"/>
        <v/>
      </c>
      <c r="AZ947" s="87" t="str">
        <f t="shared" ca="1" si="213"/>
        <v/>
      </c>
      <c r="BA947" s="87" t="str">
        <f t="shared" ca="1" si="213"/>
        <v/>
      </c>
      <c r="BB947" s="87" t="str">
        <f t="shared" ca="1" si="213"/>
        <v/>
      </c>
      <c r="BC947" s="87" t="str">
        <f t="shared" ca="1" si="213"/>
        <v/>
      </c>
      <c r="BD947" s="87" t="str">
        <f t="shared" ca="1" si="213"/>
        <v/>
      </c>
      <c r="BE947" s="87" t="str">
        <f t="shared" ca="1" si="213"/>
        <v/>
      </c>
      <c r="BF947" s="87" t="str">
        <f t="shared" ca="1" si="213"/>
        <v/>
      </c>
      <c r="BG947" s="87" t="str">
        <f t="shared" ca="1" si="213"/>
        <v/>
      </c>
      <c r="BI947" s="87" t="str">
        <f>IF($Q947="","",IFERROR(IF(OR(AND($T947&gt;=DATEVALUE("10/1/20"&amp;RIGHT(BH$1,2)),$T947&lt;=DATEVALUE("9/30/20"&amp;RIGHT(BI$1,2))),AND($U947&gt;=DATEVALUE("10/1/20"&amp;RIGHT(BH$1,2)),$U947&lt;=DATEVALUE("9/30/20"&amp;RIGHT(BI$1,2))),AND($T947&lt;=DATEVALUE("10/1/20"&amp;RIGHT(BH$1,2)),$U947&gt;=DATEVALUE("9/30/20"&amp;RIGHT(BI$1,2)))),
IF(AND($T947&gt;=DATEVALUE("10/1/20"&amp;RIGHT(BH$1,2)),$U947&lt;=DATEVALUE("9/30/20"&amp;RIGHT(BI$1,2))),NETWORKDAYS($T947,$U947,Holidays!$J$3:$J$937),
IF(AND($T947&lt;DATEVALUE("10/1/20"&amp;RIGHT(BH$1,2)),$U947&lt;=DATEVALUE("9/30/20"&amp;RIGHT(BI$1,2))),NETWORKDAYS(DATEVALUE("10/1/20"&amp;RIGHT(BH$1,2)),$U947,Holidays!$J$3:$J$937),
IF($T947&lt;DATEVALUE("10/1/20"&amp;RIGHT(BH$1,2)),NETWORKDAYS(DATEVALUE("10/1/20"&amp;RIGHT(BH$1,2)),DATEVALUE("9/30/20"&amp;RIGHT(BI$1,2)),Holidays!$J$3:$J$937),
IF($T947&gt;=DATEVALUE("10/1/20"&amp;RIGHT(BH$1,2)),NETWORKDAYS($T947,DATEVALUE("9/30/20"&amp;RIGHT(BI$1,2)),Holidays!$J$3:$J$937),"")))),"")/(NETWORKDAYS($T947,$U947,Holidays!$J$3:$J$937)),0))</f>
        <v/>
      </c>
      <c r="BJ947" s="87" t="str">
        <f>IF($Q947="","",IFERROR(IF(OR(AND($T947&gt;=DATEVALUE("10/1/20"&amp;RIGHT(BI$1,2)),$T947&lt;=DATEVALUE("9/30/20"&amp;RIGHT(BJ$1,2))),AND($U947&gt;=DATEVALUE("10/1/20"&amp;RIGHT(BI$1,2)),$U947&lt;=DATEVALUE("9/30/20"&amp;RIGHT(BJ$1,2))),AND($T947&lt;=DATEVALUE("10/1/20"&amp;RIGHT(BI$1,2)),$U947&gt;=DATEVALUE("9/30/20"&amp;RIGHT(BJ$1,2)))),
IF(AND($T947&gt;=DATEVALUE("10/1/20"&amp;RIGHT(BI$1,2)),$U947&lt;=DATEVALUE("9/30/20"&amp;RIGHT(BJ$1,2))),NETWORKDAYS($T947,$U947,Holidays!$J$3:$J$937),
IF(AND($T947&lt;DATEVALUE("10/1/20"&amp;RIGHT(BI$1,2)),$U947&lt;=DATEVALUE("9/30/20"&amp;RIGHT(BJ$1,2))),NETWORKDAYS(DATEVALUE("10/1/20"&amp;RIGHT(BI$1,2)),$U947,Holidays!$J$3:$J$937),
IF($T947&lt;DATEVALUE("10/1/20"&amp;RIGHT(BI$1,2)),NETWORKDAYS(DATEVALUE("10/1/20"&amp;RIGHT(BI$1,2)),DATEVALUE("9/30/20"&amp;RIGHT(BJ$1,2)),Holidays!$J$3:$J$937),
IF($T947&gt;=DATEVALUE("10/1/20"&amp;RIGHT(BI$1,2)),NETWORKDAYS($T947,DATEVALUE("9/30/20"&amp;RIGHT(BJ$1,2)),Holidays!$J$3:$J$937),"")))),"")/(NETWORKDAYS($T947,$U947,Holidays!$J$3:$J$937)),0))</f>
        <v/>
      </c>
      <c r="BK947" s="87" t="str">
        <f>IF($Q947="","",IFERROR(IF(OR(AND($T947&gt;=DATEVALUE("10/1/20"&amp;RIGHT(BJ$1,2)),$T947&lt;=DATEVALUE("9/30/20"&amp;RIGHT(BK$1,2))),AND($U947&gt;=DATEVALUE("10/1/20"&amp;RIGHT(BJ$1,2)),$U947&lt;=DATEVALUE("9/30/20"&amp;RIGHT(BK$1,2))),AND($T947&lt;=DATEVALUE("10/1/20"&amp;RIGHT(BJ$1,2)),$U947&gt;=DATEVALUE("9/30/20"&amp;RIGHT(BK$1,2)))),
IF(AND($T947&gt;=DATEVALUE("10/1/20"&amp;RIGHT(BJ$1,2)),$U947&lt;=DATEVALUE("9/30/20"&amp;RIGHT(BK$1,2))),NETWORKDAYS($T947,$U947,Holidays!$J$3:$J$937),
IF(AND($T947&lt;DATEVALUE("10/1/20"&amp;RIGHT(BJ$1,2)),$U947&lt;=DATEVALUE("9/30/20"&amp;RIGHT(BK$1,2))),NETWORKDAYS(DATEVALUE("10/1/20"&amp;RIGHT(BJ$1,2)),$U947,Holidays!$J$3:$J$937),
IF($T947&lt;DATEVALUE("10/1/20"&amp;RIGHT(BJ$1,2)),NETWORKDAYS(DATEVALUE("10/1/20"&amp;RIGHT(BJ$1,2)),DATEVALUE("9/30/20"&amp;RIGHT(BK$1,2)),Holidays!$J$3:$J$937),
IF($T947&gt;=DATEVALUE("10/1/20"&amp;RIGHT(BJ$1,2)),NETWORKDAYS($T947,DATEVALUE("9/30/20"&amp;RIGHT(BK$1,2)),Holidays!$J$3:$J$937),"")))),"")/(NETWORKDAYS($T947,$U947,Holidays!$J$3:$J$937)),0))</f>
        <v/>
      </c>
      <c r="BL947" s="87" t="str">
        <f>IF($Q947="","",IFERROR(IF(OR(AND($T947&gt;=DATEVALUE("10/1/20"&amp;RIGHT(BK$1,2)),$T947&lt;=DATEVALUE("9/30/20"&amp;RIGHT(BL$1,2))),AND($U947&gt;=DATEVALUE("10/1/20"&amp;RIGHT(BK$1,2)),$U947&lt;=DATEVALUE("9/30/20"&amp;RIGHT(BL$1,2))),AND($T947&lt;=DATEVALUE("10/1/20"&amp;RIGHT(BK$1,2)),$U947&gt;=DATEVALUE("9/30/20"&amp;RIGHT(BL$1,2)))),
IF(AND($T947&gt;=DATEVALUE("10/1/20"&amp;RIGHT(BK$1,2)),$U947&lt;=DATEVALUE("9/30/20"&amp;RIGHT(BL$1,2))),NETWORKDAYS($T947,$U947,Holidays!$J$3:$J$937),
IF(AND($T947&lt;DATEVALUE("10/1/20"&amp;RIGHT(BK$1,2)),$U947&lt;=DATEVALUE("9/30/20"&amp;RIGHT(BL$1,2))),NETWORKDAYS(DATEVALUE("10/1/20"&amp;RIGHT(BK$1,2)),$U947,Holidays!$J$3:$J$937),
IF($T947&lt;DATEVALUE("10/1/20"&amp;RIGHT(BK$1,2)),NETWORKDAYS(DATEVALUE("10/1/20"&amp;RIGHT(BK$1,2)),DATEVALUE("9/30/20"&amp;RIGHT(BL$1,2)),Holidays!$J$3:$J$937),
IF($T947&gt;=DATEVALUE("10/1/20"&amp;RIGHT(BK$1,2)),NETWORKDAYS($T947,DATEVALUE("9/30/20"&amp;RIGHT(BL$1,2)),Holidays!$J$3:$J$937),"")))),"")/(NETWORKDAYS($T947,$U947,Holidays!$J$3:$J$937)),0))</f>
        <v/>
      </c>
      <c r="BM947" s="87" t="str">
        <f>IF($Q947="","",IFERROR(IF(OR(AND($T947&gt;=DATEVALUE("10/1/20"&amp;RIGHT(BL$1,2)),$T947&lt;=DATEVALUE("9/30/20"&amp;RIGHT(BM$1,2))),AND($U947&gt;=DATEVALUE("10/1/20"&amp;RIGHT(BL$1,2)),$U947&lt;=DATEVALUE("9/30/20"&amp;RIGHT(BM$1,2))),AND($T947&lt;=DATEVALUE("10/1/20"&amp;RIGHT(BL$1,2)),$U947&gt;=DATEVALUE("9/30/20"&amp;RIGHT(BM$1,2)))),
IF(AND($T947&gt;=DATEVALUE("10/1/20"&amp;RIGHT(BL$1,2)),$U947&lt;=DATEVALUE("9/30/20"&amp;RIGHT(BM$1,2))),NETWORKDAYS($T947,$U947,Holidays!$J$3:$J$937),
IF(AND($T947&lt;DATEVALUE("10/1/20"&amp;RIGHT(BL$1,2)),$U947&lt;=DATEVALUE("9/30/20"&amp;RIGHT(BM$1,2))),NETWORKDAYS(DATEVALUE("10/1/20"&amp;RIGHT(BL$1,2)),$U947,Holidays!$J$3:$J$937),
IF($T947&lt;DATEVALUE("10/1/20"&amp;RIGHT(BL$1,2)),NETWORKDAYS(DATEVALUE("10/1/20"&amp;RIGHT(BL$1,2)),DATEVALUE("9/30/20"&amp;RIGHT(BM$1,2)),Holidays!$J$3:$J$937),
IF($T947&gt;=DATEVALUE("10/1/20"&amp;RIGHT(BL$1,2)),NETWORKDAYS($T947,DATEVALUE("9/30/20"&amp;RIGHT(BM$1,2)),Holidays!$J$3:$J$937),"")))),"")/(NETWORKDAYS($T947,$U947,Holidays!$J$3:$J$937)),0))</f>
        <v/>
      </c>
      <c r="BN947" s="87" t="str">
        <f>IF($Q947="","",IFERROR(IF(OR(AND($T947&gt;=DATEVALUE("10/1/20"&amp;RIGHT(BM$1,2)),$T947&lt;=DATEVALUE("9/30/20"&amp;RIGHT(BN$1,2))),AND($U947&gt;=DATEVALUE("10/1/20"&amp;RIGHT(BM$1,2)),$U947&lt;=DATEVALUE("9/30/20"&amp;RIGHT(BN$1,2))),AND($T947&lt;=DATEVALUE("10/1/20"&amp;RIGHT(BM$1,2)),$U947&gt;=DATEVALUE("9/30/20"&amp;RIGHT(BN$1,2)))),
IF(AND($T947&gt;=DATEVALUE("10/1/20"&amp;RIGHT(BM$1,2)),$U947&lt;=DATEVALUE("9/30/20"&amp;RIGHT(BN$1,2))),NETWORKDAYS($T947,$U947,Holidays!$J$3:$J$937),
IF(AND($T947&lt;DATEVALUE("10/1/20"&amp;RIGHT(BM$1,2)),$U947&lt;=DATEVALUE("9/30/20"&amp;RIGHT(BN$1,2))),NETWORKDAYS(DATEVALUE("10/1/20"&amp;RIGHT(BM$1,2)),$U947,Holidays!$J$3:$J$937),
IF($T947&lt;DATEVALUE("10/1/20"&amp;RIGHT(BM$1,2)),NETWORKDAYS(DATEVALUE("10/1/20"&amp;RIGHT(BM$1,2)),DATEVALUE("9/30/20"&amp;RIGHT(BN$1,2)),Holidays!$J$3:$J$937),
IF($T947&gt;=DATEVALUE("10/1/20"&amp;RIGHT(BM$1,2)),NETWORKDAYS($T947,DATEVALUE("9/30/20"&amp;RIGHT(BN$1,2)),Holidays!$J$3:$J$937),"")))),"")/(NETWORKDAYS($T947,$U947,Holidays!$J$3:$J$937)),0))</f>
        <v/>
      </c>
      <c r="BO947" s="87" t="str">
        <f>IF($Q947="","",IFERROR(IF(OR(AND($T947&gt;=DATEVALUE("10/1/20"&amp;RIGHT(BN$1,2)),$T947&lt;=DATEVALUE("9/30/20"&amp;RIGHT(BO$1,2))),AND($U947&gt;=DATEVALUE("10/1/20"&amp;RIGHT(BN$1,2)),$U947&lt;=DATEVALUE("9/30/20"&amp;RIGHT(BO$1,2))),AND($T947&lt;=DATEVALUE("10/1/20"&amp;RIGHT(BN$1,2)),$U947&gt;=DATEVALUE("9/30/20"&amp;RIGHT(BO$1,2)))),
IF(AND($T947&gt;=DATEVALUE("10/1/20"&amp;RIGHT(BN$1,2)),$U947&lt;=DATEVALUE("9/30/20"&amp;RIGHT(BO$1,2))),NETWORKDAYS($T947,$U947,Holidays!$J$3:$J$937),
IF(AND($T947&lt;DATEVALUE("10/1/20"&amp;RIGHT(BN$1,2)),$U947&lt;=DATEVALUE("9/30/20"&amp;RIGHT(BO$1,2))),NETWORKDAYS(DATEVALUE("10/1/20"&amp;RIGHT(BN$1,2)),$U947,Holidays!$J$3:$J$937),
IF($T947&lt;DATEVALUE("10/1/20"&amp;RIGHT(BN$1,2)),NETWORKDAYS(DATEVALUE("10/1/20"&amp;RIGHT(BN$1,2)),DATEVALUE("9/30/20"&amp;RIGHT(BO$1,2)),Holidays!$J$3:$J$937),
IF($T947&gt;=DATEVALUE("10/1/20"&amp;RIGHT(BN$1,2)),NETWORKDAYS($T947,DATEVALUE("9/30/20"&amp;RIGHT(BO$1,2)),Holidays!$J$3:$J$937),"")))),"")/(NETWORKDAYS($T947,$U947,Holidays!$J$3:$J$937)),0))</f>
        <v/>
      </c>
      <c r="BP947" s="87" t="str">
        <f>IF($Q947="","",IFERROR(IF(OR(AND($T947&gt;=DATEVALUE("10/1/20"&amp;RIGHT(BO$1,2)),$T947&lt;=DATEVALUE("9/30/20"&amp;RIGHT(BP$1,2))),AND($U947&gt;=DATEVALUE("10/1/20"&amp;RIGHT(BO$1,2)),$U947&lt;=DATEVALUE("9/30/20"&amp;RIGHT(BP$1,2))),AND($T947&lt;=DATEVALUE("10/1/20"&amp;RIGHT(BO$1,2)),$U947&gt;=DATEVALUE("9/30/20"&amp;RIGHT(BP$1,2)))),
IF(AND($T947&gt;=DATEVALUE("10/1/20"&amp;RIGHT(BO$1,2)),$U947&lt;=DATEVALUE("9/30/20"&amp;RIGHT(BP$1,2))),NETWORKDAYS($T947,$U947,Holidays!$J$3:$J$937),
IF(AND($T947&lt;DATEVALUE("10/1/20"&amp;RIGHT(BO$1,2)),$U947&lt;=DATEVALUE("9/30/20"&amp;RIGHT(BP$1,2))),NETWORKDAYS(DATEVALUE("10/1/20"&amp;RIGHT(BO$1,2)),$U947,Holidays!$J$3:$J$937),
IF($T947&lt;DATEVALUE("10/1/20"&amp;RIGHT(BO$1,2)),NETWORKDAYS(DATEVALUE("10/1/20"&amp;RIGHT(BO$1,2)),DATEVALUE("9/30/20"&amp;RIGHT(BP$1,2)),Holidays!$J$3:$J$937),
IF($T947&gt;=DATEVALUE("10/1/20"&amp;RIGHT(BO$1,2)),NETWORKDAYS($T947,DATEVALUE("9/30/20"&amp;RIGHT(BP$1,2)),Holidays!$J$3:$J$937),"")))),"")/(NETWORKDAYS($T947,$U947,Holidays!$J$3:$J$937)),0))</f>
        <v/>
      </c>
      <c r="BQ947" s="87" t="str">
        <f>IF($Q947="","",IFERROR(IF(OR(AND($T947&gt;=DATEVALUE("10/1/20"&amp;RIGHT(BP$1,2)),$T947&lt;=DATEVALUE("9/30/20"&amp;RIGHT(BQ$1,2))),AND($U947&gt;=DATEVALUE("10/1/20"&amp;RIGHT(BP$1,2)),$U947&lt;=DATEVALUE("9/30/20"&amp;RIGHT(BQ$1,2))),AND($T947&lt;=DATEVALUE("10/1/20"&amp;RIGHT(BP$1,2)),$U947&gt;=DATEVALUE("9/30/20"&amp;RIGHT(BQ$1,2)))),
IF(AND($T947&gt;=DATEVALUE("10/1/20"&amp;RIGHT(BP$1,2)),$U947&lt;=DATEVALUE("9/30/20"&amp;RIGHT(BQ$1,2))),NETWORKDAYS($T947,$U947,Holidays!$J$3:$J$937),
IF(AND($T947&lt;DATEVALUE("10/1/20"&amp;RIGHT(BP$1,2)),$U947&lt;=DATEVALUE("9/30/20"&amp;RIGHT(BQ$1,2))),NETWORKDAYS(DATEVALUE("10/1/20"&amp;RIGHT(BP$1,2)),$U947,Holidays!$J$3:$J$937),
IF($T947&lt;DATEVALUE("10/1/20"&amp;RIGHT(BP$1,2)),NETWORKDAYS(DATEVALUE("10/1/20"&amp;RIGHT(BP$1,2)),DATEVALUE("9/30/20"&amp;RIGHT(BQ$1,2)),Holidays!$J$3:$J$937),
IF($T947&gt;=DATEVALUE("10/1/20"&amp;RIGHT(BP$1,2)),NETWORKDAYS($T947,DATEVALUE("9/30/20"&amp;RIGHT(BQ$1,2)),Holidays!$J$3:$J$937),"")))),"")/(NETWORKDAYS($T947,$U947,Holidays!$J$3:$J$937)),0))</f>
        <v/>
      </c>
      <c r="BR947" s="87" t="str">
        <f>IF($Q947="","",IFERROR(IF(OR(AND($T947&gt;=DATEVALUE("10/1/20"&amp;RIGHT(BQ$1,2)),$T947&lt;=DATEVALUE("9/30/20"&amp;RIGHT(BR$1,2))),AND($U947&gt;=DATEVALUE("10/1/20"&amp;RIGHT(BQ$1,2)),$U947&lt;=DATEVALUE("9/30/20"&amp;RIGHT(BR$1,2))),AND($T947&lt;=DATEVALUE("10/1/20"&amp;RIGHT(BQ$1,2)),$U947&gt;=DATEVALUE("9/30/20"&amp;RIGHT(BR$1,2)))),
IF(AND($T947&gt;=DATEVALUE("10/1/20"&amp;RIGHT(BQ$1,2)),$U947&lt;=DATEVALUE("9/30/20"&amp;RIGHT(BR$1,2))),NETWORKDAYS($T947,$U947,Holidays!$J$3:$J$937),
IF(AND($T947&lt;DATEVALUE("10/1/20"&amp;RIGHT(BQ$1,2)),$U947&lt;=DATEVALUE("9/30/20"&amp;RIGHT(BR$1,2))),NETWORKDAYS(DATEVALUE("10/1/20"&amp;RIGHT(BQ$1,2)),$U947,Holidays!$J$3:$J$937),
IF($T947&lt;DATEVALUE("10/1/20"&amp;RIGHT(BQ$1,2)),NETWORKDAYS(DATEVALUE("10/1/20"&amp;RIGHT(BQ$1,2)),DATEVALUE("9/30/20"&amp;RIGHT(BR$1,2)),Holidays!$J$3:$J$937),
IF($T947&gt;=DATEVALUE("10/1/20"&amp;RIGHT(BQ$1,2)),NETWORKDAYS($T947,DATEVALUE("9/30/20"&amp;RIGHT(BR$1,2)),Holidays!$J$3:$J$937),"")))),"")/(NETWORKDAYS($T947,$U947,Holidays!$J$3:$J$937)),0))</f>
        <v/>
      </c>
      <c r="BS947" s="87" t="str">
        <f>IF($Q947="","",IFERROR(IF(OR(AND($T947&gt;=DATEVALUE("10/1/20"&amp;RIGHT(BR$1,2)),$T947&lt;=DATEVALUE("9/30/20"&amp;RIGHT(BS$1,2))),AND($U947&gt;=DATEVALUE("10/1/20"&amp;RIGHT(BR$1,2)),$U947&lt;=DATEVALUE("9/30/20"&amp;RIGHT(BS$1,2))),AND($T947&lt;=DATEVALUE("10/1/20"&amp;RIGHT(BR$1,2)),$U947&gt;=DATEVALUE("9/30/20"&amp;RIGHT(BS$1,2)))),
IF(AND($T947&gt;=DATEVALUE("10/1/20"&amp;RIGHT(BR$1,2)),$U947&lt;=DATEVALUE("9/30/20"&amp;RIGHT(BS$1,2))),NETWORKDAYS($T947,$U947,Holidays!$J$3:$J$937),
IF(AND($T947&lt;DATEVALUE("10/1/20"&amp;RIGHT(BR$1,2)),$U947&lt;=DATEVALUE("9/30/20"&amp;RIGHT(BS$1,2))),NETWORKDAYS(DATEVALUE("10/1/20"&amp;RIGHT(BR$1,2)),$U947,Holidays!$J$3:$J$937),
IF($T947&lt;DATEVALUE("10/1/20"&amp;RIGHT(BR$1,2)),NETWORKDAYS(DATEVALUE("10/1/20"&amp;RIGHT(BR$1,2)),DATEVALUE("9/30/20"&amp;RIGHT(BS$1,2)),Holidays!$J$3:$J$937),
IF($T947&gt;=DATEVALUE("10/1/20"&amp;RIGHT(BR$1,2)),NETWORKDAYS($T947,DATEVALUE("9/30/20"&amp;RIGHT(BS$1,2)),Holidays!$J$3:$J$937),"")))),"")/(NETWORKDAYS($T947,$U947,Holidays!$J$3:$J$937)),0))</f>
        <v/>
      </c>
      <c r="BT947" s="87" t="str">
        <f>IF($Q947="","",IFERROR(IF(OR(AND($T947&gt;=DATEVALUE("10/1/20"&amp;RIGHT(BS$1,2)),$T947&lt;=DATEVALUE("9/30/20"&amp;RIGHT(BT$1,2))),AND($U947&gt;=DATEVALUE("10/1/20"&amp;RIGHT(BS$1,2)),$U947&lt;=DATEVALUE("9/30/20"&amp;RIGHT(BT$1,2))),AND($T947&lt;=DATEVALUE("10/1/20"&amp;RIGHT(BS$1,2)),$U947&gt;=DATEVALUE("9/30/20"&amp;RIGHT(BT$1,2)))),
IF(AND($T947&gt;=DATEVALUE("10/1/20"&amp;RIGHT(BS$1,2)),$U947&lt;=DATEVALUE("9/30/20"&amp;RIGHT(BT$1,2))),NETWORKDAYS($T947,$U947,Holidays!$J$3:$J$937),
IF(AND($T947&lt;DATEVALUE("10/1/20"&amp;RIGHT(BS$1,2)),$U947&lt;=DATEVALUE("9/30/20"&amp;RIGHT(BT$1,2))),NETWORKDAYS(DATEVALUE("10/1/20"&amp;RIGHT(BS$1,2)),$U947,Holidays!$J$3:$J$937),
IF($T947&lt;DATEVALUE("10/1/20"&amp;RIGHT(BS$1,2)),NETWORKDAYS(DATEVALUE("10/1/20"&amp;RIGHT(BS$1,2)),DATEVALUE("9/30/20"&amp;RIGHT(BT$1,2)),Holidays!$J$3:$J$937),
IF($T947&gt;=DATEVALUE("10/1/20"&amp;RIGHT(BS$1,2)),NETWORKDAYS($T947,DATEVALUE("9/30/20"&amp;RIGHT(BT$1,2)),Holidays!$J$3:$J$937),"")))),"")/(NETWORKDAYS($T947,$U947,Holidays!$J$3:$J$937)),0))</f>
        <v/>
      </c>
      <c r="BU947" s="87" t="str">
        <f>IF($Q947="","",IFERROR(IF(OR(AND($T947&gt;=DATEVALUE("10/1/20"&amp;RIGHT(BT$1,2)),$T947&lt;=DATEVALUE("9/30/20"&amp;RIGHT(BU$1,2))),AND($U947&gt;=DATEVALUE("10/1/20"&amp;RIGHT(BT$1,2)),$U947&lt;=DATEVALUE("9/30/20"&amp;RIGHT(BU$1,2))),AND($T947&lt;=DATEVALUE("10/1/20"&amp;RIGHT(BT$1,2)),$U947&gt;=DATEVALUE("9/30/20"&amp;RIGHT(BU$1,2)))),
IF(AND($T947&gt;=DATEVALUE("10/1/20"&amp;RIGHT(BT$1,2)),$U947&lt;=DATEVALUE("9/30/20"&amp;RIGHT(BU$1,2))),NETWORKDAYS($T947,$U947,Holidays!$J$3:$J$937),
IF(AND($T947&lt;DATEVALUE("10/1/20"&amp;RIGHT(BT$1,2)),$U947&lt;=DATEVALUE("9/30/20"&amp;RIGHT(BU$1,2))),NETWORKDAYS(DATEVALUE("10/1/20"&amp;RIGHT(BT$1,2)),$U947,Holidays!$J$3:$J$937),
IF($T947&lt;DATEVALUE("10/1/20"&amp;RIGHT(BT$1,2)),NETWORKDAYS(DATEVALUE("10/1/20"&amp;RIGHT(BT$1,2)),DATEVALUE("9/30/20"&amp;RIGHT(BU$1,2)),Holidays!$J$3:$J$937),
IF($T947&gt;=DATEVALUE("10/1/20"&amp;RIGHT(BT$1,2)),NETWORKDAYS($T947,DATEVALUE("9/30/20"&amp;RIGHT(BU$1,2)),Holidays!$J$3:$J$937),"")))),"")/(NETWORKDAYS($T947,$U947,Holidays!$J$3:$J$937)),0))</f>
        <v/>
      </c>
      <c r="BV947" s="87" t="str">
        <f>IF($Q947="","",IFERROR(IF(OR(AND($T947&gt;=DATEVALUE("10/1/20"&amp;RIGHT(BU$1,2)),$T947&lt;=DATEVALUE("9/30/20"&amp;RIGHT(BV$1,2))),AND($U947&gt;=DATEVALUE("10/1/20"&amp;RIGHT(BU$1,2)),$U947&lt;=DATEVALUE("9/30/20"&amp;RIGHT(BV$1,2))),AND($T947&lt;=DATEVALUE("10/1/20"&amp;RIGHT(BU$1,2)),$U947&gt;=DATEVALUE("9/30/20"&amp;RIGHT(BV$1,2)))),
IF(AND($T947&gt;=DATEVALUE("10/1/20"&amp;RIGHT(BU$1,2)),$U947&lt;=DATEVALUE("9/30/20"&amp;RIGHT(BV$1,2))),NETWORKDAYS($T947,$U947,Holidays!$J$3:$J$937),
IF(AND($T947&lt;DATEVALUE("10/1/20"&amp;RIGHT(BU$1,2)),$U947&lt;=DATEVALUE("9/30/20"&amp;RIGHT(BV$1,2))),NETWORKDAYS(DATEVALUE("10/1/20"&amp;RIGHT(BU$1,2)),$U947,Holidays!$J$3:$J$937),
IF($T947&lt;DATEVALUE("10/1/20"&amp;RIGHT(BU$1,2)),NETWORKDAYS(DATEVALUE("10/1/20"&amp;RIGHT(BU$1,2)),DATEVALUE("9/30/20"&amp;RIGHT(BV$1,2)),Holidays!$J$3:$J$937),
IF($T947&gt;=DATEVALUE("10/1/20"&amp;RIGHT(BU$1,2)),NETWORKDAYS($T947,DATEVALUE("9/30/20"&amp;RIGHT(BV$1,2)),Holidays!$J$3:$J$937),"")))),"")/(NETWORKDAYS($T947,$U947,Holidays!$J$3:$J$937)),0))</f>
        <v/>
      </c>
      <c r="BW947" s="87" t="str">
        <f>IF($Q947="","",IFERROR(IF(OR(AND($T947&gt;=DATEVALUE("10/1/20"&amp;RIGHT(BV$1,2)),$T947&lt;=DATEVALUE("9/30/20"&amp;RIGHT(BW$1,2))),AND($U947&gt;=DATEVALUE("10/1/20"&amp;RIGHT(BV$1,2)),$U947&lt;=DATEVALUE("9/30/20"&amp;RIGHT(BW$1,2))),AND($T947&lt;=DATEVALUE("10/1/20"&amp;RIGHT(BV$1,2)),$U947&gt;=DATEVALUE("9/30/20"&amp;RIGHT(BW$1,2)))),
IF(AND($T947&gt;=DATEVALUE("10/1/20"&amp;RIGHT(BV$1,2)),$U947&lt;=DATEVALUE("9/30/20"&amp;RIGHT(BW$1,2))),NETWORKDAYS($T947,$U947,Holidays!$J$3:$J$937),
IF(AND($T947&lt;DATEVALUE("10/1/20"&amp;RIGHT(BV$1,2)),$U947&lt;=DATEVALUE("9/30/20"&amp;RIGHT(BW$1,2))),NETWORKDAYS(DATEVALUE("10/1/20"&amp;RIGHT(BV$1,2)),$U947,Holidays!$J$3:$J$937),
IF($T947&lt;DATEVALUE("10/1/20"&amp;RIGHT(BV$1,2)),NETWORKDAYS(DATEVALUE("10/1/20"&amp;RIGHT(BV$1,2)),DATEVALUE("9/30/20"&amp;RIGHT(BW$1,2)),Holidays!$J$3:$J$937),
IF($T947&gt;=DATEVALUE("10/1/20"&amp;RIGHT(BV$1,2)),NETWORKDAYS($T947,DATEVALUE("9/30/20"&amp;RIGHT(BW$1,2)),Holidays!$J$3:$J$937),"")))),"")/(NETWORKDAYS($T947,$U947,Holidays!$J$3:$J$937)),0))</f>
        <v/>
      </c>
      <c r="BX947" s="87" t="str">
        <f>IF($Q947="","",IFERROR(IF(OR(AND($T947&gt;=DATEVALUE("10/1/20"&amp;RIGHT(BW$1,2)),$T947&lt;=DATEVALUE("9/30/20"&amp;RIGHT(BX$1,2))),AND($U947&gt;=DATEVALUE("10/1/20"&amp;RIGHT(BW$1,2)),$U947&lt;=DATEVALUE("9/30/20"&amp;RIGHT(BX$1,2))),AND($T947&lt;=DATEVALUE("10/1/20"&amp;RIGHT(BW$1,2)),$U947&gt;=DATEVALUE("9/30/20"&amp;RIGHT(BX$1,2)))),
IF(AND($T947&gt;=DATEVALUE("10/1/20"&amp;RIGHT(BW$1,2)),$U947&lt;=DATEVALUE("9/30/20"&amp;RIGHT(BX$1,2))),NETWORKDAYS($T947,$U947,Holidays!$J$3:$J$937),
IF(AND($T947&lt;DATEVALUE("10/1/20"&amp;RIGHT(BW$1,2)),$U947&lt;=DATEVALUE("9/30/20"&amp;RIGHT(BX$1,2))),NETWORKDAYS(DATEVALUE("10/1/20"&amp;RIGHT(BW$1,2)),$U947,Holidays!$J$3:$J$937),
IF($T947&lt;DATEVALUE("10/1/20"&amp;RIGHT(BW$1,2)),NETWORKDAYS(DATEVALUE("10/1/20"&amp;RIGHT(BW$1,2)),DATEVALUE("9/30/20"&amp;RIGHT(BX$1,2)),Holidays!$J$3:$J$937),
IF($T947&gt;=DATEVALUE("10/1/20"&amp;RIGHT(BW$1,2)),NETWORKDAYS($T947,DATEVALUE("9/30/20"&amp;RIGHT(BX$1,2)),Holidays!$J$3:$J$937),"")))),"")/(NETWORKDAYS($T947,$U947,Holidays!$J$3:$J$937)),0))</f>
        <v/>
      </c>
      <c r="BY947" s="87" t="str">
        <f>IF($Q947="","",IFERROR(IF(OR(AND($T947&gt;=DATEVALUE("10/1/20"&amp;RIGHT(BX$1,2)),$T947&lt;=DATEVALUE("9/30/20"&amp;RIGHT(BY$1,2))),AND($U947&gt;=DATEVALUE("10/1/20"&amp;RIGHT(BX$1,2)),$U947&lt;=DATEVALUE("9/30/20"&amp;RIGHT(BY$1,2))),AND($T947&lt;=DATEVALUE("10/1/20"&amp;RIGHT(BX$1,2)),$U947&gt;=DATEVALUE("9/30/20"&amp;RIGHT(BY$1,2)))),
IF(AND($T947&gt;=DATEVALUE("10/1/20"&amp;RIGHT(BX$1,2)),$U947&lt;=DATEVALUE("9/30/20"&amp;RIGHT(BY$1,2))),NETWORKDAYS($T947,$U947,Holidays!$J$3:$J$937),
IF(AND($T947&lt;DATEVALUE("10/1/20"&amp;RIGHT(BX$1,2)),$U947&lt;=DATEVALUE("9/30/20"&amp;RIGHT(BY$1,2))),NETWORKDAYS(DATEVALUE("10/1/20"&amp;RIGHT(BX$1,2)),$U947,Holidays!$J$3:$J$937),
IF($T947&lt;DATEVALUE("10/1/20"&amp;RIGHT(BX$1,2)),NETWORKDAYS(DATEVALUE("10/1/20"&amp;RIGHT(BX$1,2)),DATEVALUE("9/30/20"&amp;RIGHT(BY$1,2)),Holidays!$J$3:$J$937),
IF($T947&gt;=DATEVALUE("10/1/20"&amp;RIGHT(BX$1,2)),NETWORKDAYS($T947,DATEVALUE("9/30/20"&amp;RIGHT(BY$1,2)),Holidays!$J$3:$J$937),"")))),"")/(NETWORKDAYS($T947,$U947,Holidays!$J$3:$J$937)),0))</f>
        <v/>
      </c>
      <c r="BZ947" s="87" t="str">
        <f>IF($Q947="","",IFERROR(IF(OR(AND($T947&gt;=DATEVALUE("10/1/20"&amp;RIGHT(BY$1,2)),$T947&lt;=DATEVALUE("9/30/20"&amp;RIGHT(BZ$1,2))),AND($U947&gt;=DATEVALUE("10/1/20"&amp;RIGHT(BY$1,2)),$U947&lt;=DATEVALUE("9/30/20"&amp;RIGHT(BZ$1,2))),AND($T947&lt;=DATEVALUE("10/1/20"&amp;RIGHT(BY$1,2)),$U947&gt;=DATEVALUE("9/30/20"&amp;RIGHT(BZ$1,2)))),
IF(AND($T947&gt;=DATEVALUE("10/1/20"&amp;RIGHT(BY$1,2)),$U947&lt;=DATEVALUE("9/30/20"&amp;RIGHT(BZ$1,2))),NETWORKDAYS($T947,$U947,Holidays!$J$3:$J$937),
IF(AND($T947&lt;DATEVALUE("10/1/20"&amp;RIGHT(BY$1,2)),$U947&lt;=DATEVALUE("9/30/20"&amp;RIGHT(BZ$1,2))),NETWORKDAYS(DATEVALUE("10/1/20"&amp;RIGHT(BY$1,2)),$U947,Holidays!$J$3:$J$937),
IF($T947&lt;DATEVALUE("10/1/20"&amp;RIGHT(BY$1,2)),NETWORKDAYS(DATEVALUE("10/1/20"&amp;RIGHT(BY$1,2)),DATEVALUE("9/30/20"&amp;RIGHT(BZ$1,2)),Holidays!$J$3:$J$937),
IF($T947&gt;=DATEVALUE("10/1/20"&amp;RIGHT(BY$1,2)),NETWORKDAYS($T947,DATEVALUE("9/30/20"&amp;RIGHT(BZ$1,2)),Holidays!$J$3:$J$937),"")))),"")/(NETWORKDAYS($T947,$U947,Holidays!$J$3:$J$937)),0))</f>
        <v/>
      </c>
      <c r="CA947" s="87" t="str">
        <f>IF($Q947="","",IFERROR(IF(OR(AND($T947&gt;=DATEVALUE("10/1/20"&amp;RIGHT(BZ$1,2)),$T947&lt;=DATEVALUE("9/30/20"&amp;RIGHT(CA$1,2))),AND($U947&gt;=DATEVALUE("10/1/20"&amp;RIGHT(BZ$1,2)),$U947&lt;=DATEVALUE("9/30/20"&amp;RIGHT(CA$1,2))),AND($T947&lt;=DATEVALUE("10/1/20"&amp;RIGHT(BZ$1,2)),$U947&gt;=DATEVALUE("9/30/20"&amp;RIGHT(CA$1,2)))),
IF(AND($T947&gt;=DATEVALUE("10/1/20"&amp;RIGHT(BZ$1,2)),$U947&lt;=DATEVALUE("9/30/20"&amp;RIGHT(CA$1,2))),NETWORKDAYS($T947,$U947,Holidays!$J$3:$J$937),
IF(AND($T947&lt;DATEVALUE("10/1/20"&amp;RIGHT(BZ$1,2)),$U947&lt;=DATEVALUE("9/30/20"&amp;RIGHT(CA$1,2))),NETWORKDAYS(DATEVALUE("10/1/20"&amp;RIGHT(BZ$1,2)),$U947,Holidays!$J$3:$J$937),
IF($T947&lt;DATEVALUE("10/1/20"&amp;RIGHT(BZ$1,2)),NETWORKDAYS(DATEVALUE("10/1/20"&amp;RIGHT(BZ$1,2)),DATEVALUE("9/30/20"&amp;RIGHT(CA$1,2)),Holidays!$J$3:$J$937),
IF($T947&gt;=DATEVALUE("10/1/20"&amp;RIGHT(BZ$1,2)),NETWORKDAYS($T947,DATEVALUE("9/30/20"&amp;RIGHT(CA$1,2)),Holidays!$J$3:$J$937),"")))),"")/(NETWORKDAYS($T947,$U947,Holidays!$J$3:$J$937)),0))</f>
        <v/>
      </c>
      <c r="CB947" s="87" t="str">
        <f>IF($Q947="","",IFERROR(IF(OR(AND($T947&gt;=DATEVALUE("10/1/20"&amp;RIGHT(CA$1,2)),$T947&lt;=DATEVALUE("9/30/20"&amp;RIGHT(CB$1,2))),AND($U947&gt;=DATEVALUE("10/1/20"&amp;RIGHT(CA$1,2)),$U947&lt;=DATEVALUE("9/30/20"&amp;RIGHT(CB$1,2))),AND($T947&lt;=DATEVALUE("10/1/20"&amp;RIGHT(CA$1,2)),$U947&gt;=DATEVALUE("9/30/20"&amp;RIGHT(CB$1,2)))),
IF(AND($T947&gt;=DATEVALUE("10/1/20"&amp;RIGHT(CA$1,2)),$U947&lt;=DATEVALUE("9/30/20"&amp;RIGHT(CB$1,2))),NETWORKDAYS($T947,$U947,Holidays!$J$3:$J$937),
IF(AND($T947&lt;DATEVALUE("10/1/20"&amp;RIGHT(CA$1,2)),$U947&lt;=DATEVALUE("9/30/20"&amp;RIGHT(CB$1,2))),NETWORKDAYS(DATEVALUE("10/1/20"&amp;RIGHT(CA$1,2)),$U947,Holidays!$J$3:$J$937),
IF($T947&lt;DATEVALUE("10/1/20"&amp;RIGHT(CA$1,2)),NETWORKDAYS(DATEVALUE("10/1/20"&amp;RIGHT(CA$1,2)),DATEVALUE("9/30/20"&amp;RIGHT(CB$1,2)),Holidays!$J$3:$J$937),
IF($T947&gt;=DATEVALUE("10/1/20"&amp;RIGHT(CA$1,2)),NETWORKDAYS($T947,DATEVALUE("9/30/20"&amp;RIGHT(CB$1,2)),Holidays!$J$3:$J$937),"")))),"")/(NETWORKDAYS($T947,$U947,Holidays!$J$3:$J$937)),0))</f>
        <v/>
      </c>
    </row>
    <row r="948" spans="1:80">
      <c r="A948" s="97"/>
      <c r="B948" s="97"/>
    </row>
  </sheetData>
  <sheetProtection formatCells="0" formatColumns="0" formatRows="0"/>
  <mergeCells count="1">
    <mergeCell ref="A947:C947"/>
  </mergeCells>
  <phoneticPr fontId="16" type="noConversion"/>
  <dataValidations count="5">
    <dataValidation type="list" allowBlank="1" showInputMessage="1" showErrorMessage="1" sqref="I646:I946 J420:J946 L451:L946 K93:K135 K137 K226:K946 K91" xr:uid="{76973FC6-E667-4449-9D1B-251FA8345FA0}">
      <formula1>LIST_RESOURCE_NAME</formula1>
    </dataValidation>
    <dataValidation type="list" allowBlank="1" showInputMessage="1" showErrorMessage="1" sqref="D365:D946" xr:uid="{C3D449B5-61B2-4973-BFAA-6C0FB78351E5}">
      <formula1>LIST_ACTIVITY_TYPE</formula1>
    </dataValidation>
    <dataValidation type="list" allowBlank="1" showInputMessage="1" showErrorMessage="1" sqref="A281:A946" xr:uid="{752B1352-AD55-4918-B025-CE26F2AD1764}">
      <formula1>LIST_WBS_ID</formula1>
    </dataValidation>
    <dataValidation type="list" allowBlank="1" showInputMessage="1" showErrorMessage="1" sqref="D93:D119" xr:uid="{DF9C6B77-D3BD-0847-8A21-BDE11F468132}">
      <formula1>LIST_ACTIVITY_TYPE</formula1>
      <formula2>0</formula2>
    </dataValidation>
    <dataValidation type="date" operator="greaterThanOrEqual" allowBlank="1" showInputMessage="1" showErrorMessage="1" sqref="S10:S92 S134:S137 S228:S947" xr:uid="{882BE277-E45F-41B3-82FE-EF5B6562FD68}">
      <formula1>#REF!</formula1>
    </dataValidation>
  </dataValidations>
  <pageMargins left="0.7" right="0.7" top="0.75" bottom="0.75" header="0.3" footer="0.3"/>
  <pageSetup orientation="portrait" horizontalDpi="4294967293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3B1A5326-456E-8E4E-9765-F3DF1E6B066E}">
          <x14:formula1>
            <xm:f>'WBS Reference &amp; User Procedure'!$K$2:$K$6</xm:f>
          </x14:formula1>
          <xm:sqref>J89:K90 J5:J88 J92:K92 J93:J135 J136:K136 J91 J207:J419 J137:J205</xm:sqref>
        </x14:dataValidation>
        <x14:dataValidation type="list" allowBlank="1" showInputMessage="1" showErrorMessage="1" xr:uid="{44672ABE-7C20-4F9D-BB58-7B7EECCADC6A}">
          <x14:formula1>
            <xm:f>'WBS Reference &amp; User Procedure'!$M$2:$M$9</xm:f>
          </x14:formula1>
          <xm:sqref>H49:H59 H120:H133 H91:H92 H61:H89 H11:H47 H135:H137 G232:H465 H229:H230 G5:G231</xm:sqref>
        </x14:dataValidation>
        <x14:dataValidation type="list" allowBlank="1" showInputMessage="1" showErrorMessage="1" xr:uid="{04F65C2C-8F5D-A44A-B180-17E37AE35204}">
          <x14:formula1>
            <xm:f>'WBS Reference &amp; User Procedure'!$F$2:$F$17</xm:f>
          </x14:formula1>
          <xm:sqref>D5:D92 D120:D364</xm:sqref>
        </x14:dataValidation>
        <x14:dataValidation type="list" allowBlank="1" showInputMessage="1" showErrorMessage="1" xr:uid="{45421F8D-A95C-D244-BE76-16B400E4671B}">
          <x14:formula1>
            <xm:f>'WBS Reference &amp; User Procedure'!$A$2:$A$29</xm:f>
          </x14:formula1>
          <xm:sqref>A2:A191 A193:A280</xm:sqref>
        </x14:dataValidation>
        <x14:dataValidation type="list" allowBlank="1" showInputMessage="1" showErrorMessage="1" xr:uid="{D7F80B80-0837-7649-B82A-2A350F26D83B}">
          <x14:formula1>
            <xm:f>'WBS Reference &amp; User Procedure'!$B$2:$B$29</xm:f>
          </x14:formula1>
          <xm:sqref>B2:B191 B193:B280</xm:sqref>
        </x14:dataValidation>
        <x14:dataValidation type="list" allowBlank="1" showInputMessage="1" showErrorMessage="1" xr:uid="{09F5C998-D8D0-0E43-BA24-8804990D2ABD}">
          <x14:formula1>
            <xm:f>'WBS Reference &amp; User Procedure'!$O$2:$O$13</xm:f>
          </x14:formula1>
          <xm:sqref>I207:I645 I5:I205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62AE9-110A-4169-AC26-D49D4767EA64}">
  <dimension ref="A1:Q136"/>
  <sheetViews>
    <sheetView topLeftCell="A2" workbookViewId="0">
      <selection activeCell="H20" sqref="H20"/>
    </sheetView>
  </sheetViews>
  <sheetFormatPr defaultColWidth="8.81640625" defaultRowHeight="14.5"/>
  <cols>
    <col min="1" max="1" width="20.36328125" bestFit="1" customWidth="1"/>
    <col min="2" max="2" width="41.453125" customWidth="1"/>
    <col min="5" max="5" width="8.453125" customWidth="1"/>
    <col min="6" max="6" width="25.453125" customWidth="1"/>
    <col min="7" max="7" width="8" customWidth="1"/>
    <col min="8" max="8" width="8.453125" customWidth="1"/>
    <col min="11" max="11" width="17.453125" bestFit="1" customWidth="1"/>
    <col min="13" max="13" width="28.453125" bestFit="1" customWidth="1"/>
    <col min="15" max="15" width="22.81640625" customWidth="1"/>
    <col min="16" max="16" width="2.81640625" customWidth="1"/>
    <col min="17" max="17" width="26.6328125" customWidth="1"/>
  </cols>
  <sheetData>
    <row r="1" spans="1:17" ht="15" thickBot="1">
      <c r="A1" s="49" t="s">
        <v>225</v>
      </c>
      <c r="B1" s="49" t="s">
        <v>10</v>
      </c>
      <c r="F1" s="66" t="s">
        <v>226</v>
      </c>
      <c r="K1" s="51" t="s">
        <v>35</v>
      </c>
      <c r="M1" s="51" t="s">
        <v>227</v>
      </c>
      <c r="O1" s="52" t="s">
        <v>125</v>
      </c>
      <c r="Q1" s="52" t="s">
        <v>126</v>
      </c>
    </row>
    <row r="2" spans="1:17" ht="16" customHeight="1">
      <c r="A2" t="s">
        <v>228</v>
      </c>
      <c r="B2" t="s">
        <v>229</v>
      </c>
      <c r="F2" s="50" t="s">
        <v>218</v>
      </c>
      <c r="K2" s="50" t="s">
        <v>195</v>
      </c>
      <c r="M2" s="50" t="s">
        <v>221</v>
      </c>
      <c r="O2" s="50" t="s">
        <v>131</v>
      </c>
      <c r="Q2" s="67">
        <v>157.05000000000001</v>
      </c>
    </row>
    <row r="3" spans="1:17" ht="16" customHeight="1">
      <c r="A3" t="s">
        <v>230</v>
      </c>
      <c r="B3" t="s">
        <v>231</v>
      </c>
      <c r="F3" s="50" t="s">
        <v>121</v>
      </c>
      <c r="K3" s="50" t="s">
        <v>232</v>
      </c>
      <c r="M3" s="50" t="s">
        <v>122</v>
      </c>
      <c r="O3" s="50" t="s">
        <v>136</v>
      </c>
      <c r="Q3" s="67">
        <v>70.989999999999995</v>
      </c>
    </row>
    <row r="4" spans="1:17" ht="16" customHeight="1">
      <c r="A4" s="58" t="s">
        <v>233</v>
      </c>
      <c r="B4" t="s">
        <v>234</v>
      </c>
      <c r="F4" s="50" t="s">
        <v>146</v>
      </c>
      <c r="K4" s="50" t="s">
        <v>235</v>
      </c>
      <c r="M4" s="50" t="s">
        <v>236</v>
      </c>
      <c r="O4" s="50" t="s">
        <v>141</v>
      </c>
      <c r="Q4" s="67">
        <v>20</v>
      </c>
    </row>
    <row r="5" spans="1:17" ht="16" customHeight="1">
      <c r="A5" s="58" t="s">
        <v>237</v>
      </c>
      <c r="B5" t="s">
        <v>238</v>
      </c>
      <c r="F5" s="50" t="s">
        <v>135</v>
      </c>
      <c r="K5" s="50" t="s">
        <v>124</v>
      </c>
      <c r="M5" s="50" t="s">
        <v>219</v>
      </c>
      <c r="O5" s="50" t="s">
        <v>147</v>
      </c>
      <c r="Q5" s="67">
        <v>20</v>
      </c>
    </row>
    <row r="6" spans="1:17" ht="16" customHeight="1">
      <c r="A6" s="58" t="s">
        <v>239</v>
      </c>
      <c r="B6" t="s">
        <v>240</v>
      </c>
      <c r="F6" s="50" t="s">
        <v>176</v>
      </c>
      <c r="K6" s="50" t="s">
        <v>241</v>
      </c>
      <c r="M6" s="50" t="s">
        <v>242</v>
      </c>
      <c r="O6" s="50" t="s">
        <v>123</v>
      </c>
      <c r="Q6" s="67">
        <v>153.16999999999999</v>
      </c>
    </row>
    <row r="7" spans="1:17" ht="16" customHeight="1">
      <c r="A7" t="s">
        <v>243</v>
      </c>
      <c r="B7" t="s">
        <v>244</v>
      </c>
      <c r="F7" s="50" t="s">
        <v>223</v>
      </c>
      <c r="M7" s="50"/>
      <c r="O7" s="50" t="s">
        <v>130</v>
      </c>
      <c r="Q7" s="67">
        <v>116.1</v>
      </c>
    </row>
    <row r="8" spans="1:17" ht="16" customHeight="1">
      <c r="A8" s="58" t="s">
        <v>245</v>
      </c>
      <c r="B8" t="s">
        <v>246</v>
      </c>
      <c r="F8" s="50" t="s">
        <v>220</v>
      </c>
      <c r="M8" s="50"/>
      <c r="O8" s="50" t="s">
        <v>157</v>
      </c>
      <c r="Q8" s="67">
        <v>101.01</v>
      </c>
    </row>
    <row r="9" spans="1:17" ht="16" customHeight="1">
      <c r="A9" s="58" t="s">
        <v>247</v>
      </c>
      <c r="B9" t="s">
        <v>248</v>
      </c>
      <c r="F9" s="50" t="s">
        <v>178</v>
      </c>
      <c r="M9" s="50"/>
      <c r="O9" s="50" t="s">
        <v>161</v>
      </c>
      <c r="Q9" s="67">
        <v>153.16999999999999</v>
      </c>
    </row>
    <row r="10" spans="1:17" ht="16" customHeight="1">
      <c r="A10" s="58" t="s">
        <v>249</v>
      </c>
      <c r="B10" t="s">
        <v>250</v>
      </c>
      <c r="F10" s="50" t="s">
        <v>194</v>
      </c>
      <c r="O10" s="50" t="s">
        <v>165</v>
      </c>
      <c r="Q10" s="67">
        <v>116.1</v>
      </c>
    </row>
    <row r="11" spans="1:17" ht="16" customHeight="1">
      <c r="A11" t="s">
        <v>251</v>
      </c>
      <c r="B11" t="s">
        <v>252</v>
      </c>
      <c r="F11" s="50" t="s">
        <v>253</v>
      </c>
      <c r="O11" s="50" t="s">
        <v>170</v>
      </c>
      <c r="Q11" s="67">
        <v>101.01</v>
      </c>
    </row>
    <row r="12" spans="1:17" ht="16" customHeight="1">
      <c r="A12" s="58" t="s">
        <v>254</v>
      </c>
      <c r="B12" t="s">
        <v>255</v>
      </c>
      <c r="F12" s="50" t="s">
        <v>256</v>
      </c>
      <c r="O12" s="50" t="s">
        <v>174</v>
      </c>
      <c r="Q12" s="67">
        <v>178.24</v>
      </c>
    </row>
    <row r="13" spans="1:17" ht="16" customHeight="1">
      <c r="A13" s="58" t="s">
        <v>257</v>
      </c>
      <c r="B13" t="s">
        <v>258</v>
      </c>
      <c r="F13" s="50" t="s">
        <v>259</v>
      </c>
      <c r="O13" s="50" t="s">
        <v>140</v>
      </c>
      <c r="Q13" s="67">
        <v>0</v>
      </c>
    </row>
    <row r="14" spans="1:17" ht="16" customHeight="1">
      <c r="A14" s="58" t="s">
        <v>260</v>
      </c>
      <c r="B14" t="s">
        <v>261</v>
      </c>
      <c r="F14" s="50" t="s">
        <v>140</v>
      </c>
    </row>
    <row r="15" spans="1:17" ht="16" customHeight="1">
      <c r="A15" t="s">
        <v>115</v>
      </c>
      <c r="B15" t="s">
        <v>116</v>
      </c>
      <c r="F15" s="50"/>
    </row>
    <row r="16" spans="1:17">
      <c r="A16" s="58" t="s">
        <v>262</v>
      </c>
      <c r="B16" t="s">
        <v>117</v>
      </c>
      <c r="F16" s="50"/>
    </row>
    <row r="17" spans="1:17">
      <c r="A17" s="58" t="s">
        <v>263</v>
      </c>
      <c r="B17" t="s">
        <v>264</v>
      </c>
      <c r="D17" s="53"/>
      <c r="F17" s="50"/>
      <c r="I17" s="53"/>
      <c r="Q17" s="68"/>
    </row>
    <row r="18" spans="1:17">
      <c r="A18" s="58" t="s">
        <v>265</v>
      </c>
      <c r="B18" t="s">
        <v>217</v>
      </c>
      <c r="D18" s="53"/>
      <c r="E18" s="55"/>
      <c r="F18" s="54"/>
      <c r="G18" s="54"/>
      <c r="H18" s="54"/>
      <c r="I18" s="53"/>
      <c r="Q18" s="68"/>
    </row>
    <row r="19" spans="1:17">
      <c r="A19" t="s">
        <v>266</v>
      </c>
      <c r="B19" t="s">
        <v>267</v>
      </c>
      <c r="D19" s="53"/>
      <c r="E19" s="55"/>
      <c r="F19" s="54"/>
      <c r="G19" s="54"/>
      <c r="H19" s="54"/>
      <c r="I19" s="53"/>
      <c r="Q19" s="68"/>
    </row>
    <row r="20" spans="1:17">
      <c r="A20" t="s">
        <v>268</v>
      </c>
      <c r="B20" t="s">
        <v>269</v>
      </c>
      <c r="D20" s="53"/>
      <c r="E20" s="55"/>
      <c r="F20" s="54"/>
      <c r="G20" s="54"/>
      <c r="H20" s="54"/>
      <c r="I20" s="53"/>
      <c r="Q20" s="68"/>
    </row>
    <row r="21" spans="1:17">
      <c r="A21" t="s">
        <v>270</v>
      </c>
      <c r="B21" t="s">
        <v>271</v>
      </c>
      <c r="D21" s="53"/>
      <c r="E21" s="55"/>
      <c r="F21" s="54"/>
      <c r="G21" s="54"/>
      <c r="H21" s="54"/>
      <c r="I21" s="53"/>
      <c r="Q21" s="68"/>
    </row>
    <row r="22" spans="1:17">
      <c r="A22" t="s">
        <v>272</v>
      </c>
      <c r="B22" t="s">
        <v>273</v>
      </c>
      <c r="Q22" s="68"/>
    </row>
    <row r="23" spans="1:17">
      <c r="A23" s="58" t="s">
        <v>274</v>
      </c>
      <c r="B23" t="s">
        <v>275</v>
      </c>
      <c r="D23" s="53"/>
      <c r="E23" s="55"/>
      <c r="F23" s="54"/>
      <c r="G23" s="54"/>
      <c r="H23" s="54"/>
      <c r="I23" s="53"/>
      <c r="Q23" s="68"/>
    </row>
    <row r="24" spans="1:17">
      <c r="A24" s="58" t="s">
        <v>276</v>
      </c>
      <c r="B24" t="s">
        <v>277</v>
      </c>
      <c r="D24" s="53"/>
      <c r="E24" s="56"/>
      <c r="F24" s="57"/>
      <c r="G24" s="57"/>
      <c r="H24" s="57"/>
      <c r="I24" s="53"/>
      <c r="Q24" s="68"/>
    </row>
    <row r="25" spans="1:17">
      <c r="A25" s="58" t="s">
        <v>278</v>
      </c>
      <c r="B25" t="s">
        <v>279</v>
      </c>
      <c r="D25" s="53"/>
      <c r="E25" s="57"/>
      <c r="F25" s="57"/>
      <c r="G25" s="57"/>
      <c r="H25" s="57"/>
      <c r="I25" s="53"/>
      <c r="Q25" s="68"/>
    </row>
    <row r="26" spans="1:17">
      <c r="A26" t="s">
        <v>280</v>
      </c>
      <c r="B26" t="s">
        <v>281</v>
      </c>
      <c r="D26" s="53"/>
      <c r="E26" s="53"/>
      <c r="F26" s="53"/>
      <c r="G26" s="53"/>
      <c r="H26" s="53"/>
      <c r="I26" s="53"/>
      <c r="Q26" s="68"/>
    </row>
    <row r="27" spans="1:17">
      <c r="A27" s="58" t="s">
        <v>282</v>
      </c>
      <c r="B27" t="s">
        <v>283</v>
      </c>
      <c r="Q27" s="68"/>
    </row>
    <row r="28" spans="1:17">
      <c r="A28" s="58" t="s">
        <v>284</v>
      </c>
      <c r="B28" t="s">
        <v>285</v>
      </c>
      <c r="Q28" s="68"/>
    </row>
    <row r="29" spans="1:17">
      <c r="A29" s="58" t="s">
        <v>286</v>
      </c>
      <c r="B29" t="s">
        <v>287</v>
      </c>
      <c r="Q29" s="68"/>
    </row>
    <row r="30" spans="1:17">
      <c r="Q30" s="68"/>
    </row>
    <row r="31" spans="1:17">
      <c r="Q31" s="68"/>
    </row>
    <row r="32" spans="1:17">
      <c r="Q32" s="68"/>
    </row>
    <row r="33" spans="17:17">
      <c r="Q33" s="68"/>
    </row>
    <row r="34" spans="17:17">
      <c r="Q34" s="68"/>
    </row>
    <row r="35" spans="17:17">
      <c r="Q35" s="68"/>
    </row>
    <row r="36" spans="17:17">
      <c r="Q36" s="68"/>
    </row>
    <row r="37" spans="17:17">
      <c r="Q37" s="68"/>
    </row>
    <row r="38" spans="17:17">
      <c r="Q38" s="68"/>
    </row>
    <row r="39" spans="17:17">
      <c r="Q39" s="68"/>
    </row>
    <row r="40" spans="17:17">
      <c r="Q40" s="68"/>
    </row>
    <row r="41" spans="17:17">
      <c r="Q41" s="68"/>
    </row>
    <row r="42" spans="17:17">
      <c r="Q42" s="68"/>
    </row>
    <row r="43" spans="17:17">
      <c r="Q43" s="68"/>
    </row>
    <row r="44" spans="17:17">
      <c r="Q44" s="68"/>
    </row>
    <row r="45" spans="17:17">
      <c r="Q45" s="68"/>
    </row>
    <row r="46" spans="17:17">
      <c r="Q46" s="68"/>
    </row>
    <row r="47" spans="17:17">
      <c r="Q47" s="68"/>
    </row>
    <row r="48" spans="17:17">
      <c r="Q48" s="68"/>
    </row>
    <row r="49" spans="17:17">
      <c r="Q49" s="68"/>
    </row>
    <row r="50" spans="17:17">
      <c r="Q50" s="68"/>
    </row>
    <row r="51" spans="17:17">
      <c r="Q51" s="68"/>
    </row>
    <row r="52" spans="17:17">
      <c r="Q52" s="68"/>
    </row>
    <row r="53" spans="17:17">
      <c r="Q53" s="68"/>
    </row>
    <row r="54" spans="17:17">
      <c r="Q54" s="68"/>
    </row>
    <row r="55" spans="17:17">
      <c r="Q55" s="68"/>
    </row>
    <row r="56" spans="17:17">
      <c r="Q56" s="68"/>
    </row>
    <row r="57" spans="17:17">
      <c r="Q57" s="68"/>
    </row>
    <row r="58" spans="17:17">
      <c r="Q58" s="68"/>
    </row>
    <row r="59" spans="17:17">
      <c r="Q59" s="68"/>
    </row>
    <row r="60" spans="17:17">
      <c r="Q60" s="68"/>
    </row>
    <row r="61" spans="17:17">
      <c r="Q61" s="68"/>
    </row>
    <row r="62" spans="17:17">
      <c r="Q62" s="68"/>
    </row>
    <row r="63" spans="17:17">
      <c r="Q63" s="68"/>
    </row>
    <row r="64" spans="17:17">
      <c r="Q64" s="68"/>
    </row>
    <row r="65" spans="17:17">
      <c r="Q65" s="68"/>
    </row>
    <row r="66" spans="17:17">
      <c r="Q66" s="68"/>
    </row>
    <row r="67" spans="17:17">
      <c r="Q67" s="68"/>
    </row>
    <row r="68" spans="17:17">
      <c r="Q68" s="68"/>
    </row>
    <row r="69" spans="17:17">
      <c r="Q69" s="68"/>
    </row>
    <row r="70" spans="17:17">
      <c r="Q70" s="68"/>
    </row>
    <row r="71" spans="17:17">
      <c r="Q71" s="68"/>
    </row>
    <row r="72" spans="17:17">
      <c r="Q72" s="68"/>
    </row>
    <row r="73" spans="17:17">
      <c r="Q73" s="68"/>
    </row>
    <row r="74" spans="17:17">
      <c r="Q74" s="68"/>
    </row>
    <row r="75" spans="17:17">
      <c r="Q75" s="68"/>
    </row>
    <row r="76" spans="17:17">
      <c r="Q76" s="68"/>
    </row>
    <row r="77" spans="17:17">
      <c r="Q77" s="68"/>
    </row>
    <row r="78" spans="17:17">
      <c r="Q78" s="68"/>
    </row>
    <row r="79" spans="17:17">
      <c r="Q79" s="68"/>
    </row>
    <row r="80" spans="17:17">
      <c r="Q80" s="68"/>
    </row>
    <row r="81" spans="17:17">
      <c r="Q81" s="68"/>
    </row>
    <row r="82" spans="17:17">
      <c r="Q82" s="68"/>
    </row>
    <row r="83" spans="17:17">
      <c r="Q83" s="68"/>
    </row>
    <row r="84" spans="17:17">
      <c r="Q84" s="68"/>
    </row>
    <row r="85" spans="17:17">
      <c r="Q85" s="68"/>
    </row>
    <row r="86" spans="17:17">
      <c r="Q86" s="68"/>
    </row>
    <row r="87" spans="17:17">
      <c r="Q87" s="68"/>
    </row>
    <row r="88" spans="17:17">
      <c r="Q88" s="68"/>
    </row>
    <row r="89" spans="17:17">
      <c r="Q89" s="68"/>
    </row>
    <row r="90" spans="17:17">
      <c r="Q90" s="68"/>
    </row>
    <row r="91" spans="17:17">
      <c r="Q91" s="68"/>
    </row>
    <row r="92" spans="17:17">
      <c r="Q92" s="68"/>
    </row>
    <row r="93" spans="17:17">
      <c r="Q93" s="68"/>
    </row>
    <row r="94" spans="17:17">
      <c r="Q94" s="68"/>
    </row>
    <row r="95" spans="17:17">
      <c r="Q95" s="68"/>
    </row>
    <row r="96" spans="17:17">
      <c r="Q96" s="68"/>
    </row>
    <row r="97" spans="17:17">
      <c r="Q97" s="68"/>
    </row>
    <row r="98" spans="17:17">
      <c r="Q98" s="68"/>
    </row>
    <row r="99" spans="17:17">
      <c r="Q99" s="68"/>
    </row>
    <row r="100" spans="17:17">
      <c r="Q100" s="68"/>
    </row>
    <row r="101" spans="17:17">
      <c r="Q101" s="68"/>
    </row>
    <row r="102" spans="17:17">
      <c r="Q102" s="68"/>
    </row>
    <row r="103" spans="17:17">
      <c r="Q103" s="68"/>
    </row>
    <row r="104" spans="17:17">
      <c r="Q104" s="68"/>
    </row>
    <row r="105" spans="17:17">
      <c r="Q105" s="68"/>
    </row>
    <row r="106" spans="17:17">
      <c r="Q106" s="68"/>
    </row>
    <row r="107" spans="17:17">
      <c r="Q107" s="68"/>
    </row>
    <row r="108" spans="17:17">
      <c r="Q108" s="68"/>
    </row>
    <row r="109" spans="17:17">
      <c r="Q109" s="68"/>
    </row>
    <row r="110" spans="17:17">
      <c r="Q110" s="68"/>
    </row>
    <row r="111" spans="17:17">
      <c r="Q111" s="68"/>
    </row>
    <row r="112" spans="17:17">
      <c r="Q112" s="68"/>
    </row>
    <row r="113" spans="17:17">
      <c r="Q113" s="68"/>
    </row>
    <row r="114" spans="17:17">
      <c r="Q114" s="68"/>
    </row>
    <row r="115" spans="17:17">
      <c r="Q115" s="68"/>
    </row>
    <row r="116" spans="17:17">
      <c r="Q116" s="68"/>
    </row>
    <row r="117" spans="17:17">
      <c r="Q117" s="68"/>
    </row>
    <row r="118" spans="17:17">
      <c r="Q118" s="68"/>
    </row>
    <row r="119" spans="17:17">
      <c r="Q119" s="68"/>
    </row>
    <row r="120" spans="17:17">
      <c r="Q120" s="68"/>
    </row>
    <row r="121" spans="17:17">
      <c r="Q121" s="68"/>
    </row>
    <row r="122" spans="17:17">
      <c r="Q122" s="68"/>
    </row>
    <row r="123" spans="17:17">
      <c r="Q123" s="68"/>
    </row>
    <row r="124" spans="17:17">
      <c r="Q124" s="68"/>
    </row>
    <row r="125" spans="17:17">
      <c r="Q125" s="68"/>
    </row>
    <row r="126" spans="17:17">
      <c r="Q126" s="68"/>
    </row>
    <row r="127" spans="17:17">
      <c r="Q127" s="68"/>
    </row>
    <row r="128" spans="17:17">
      <c r="Q128" s="68"/>
    </row>
    <row r="129" spans="17:17">
      <c r="Q129" s="68"/>
    </row>
    <row r="130" spans="17:17">
      <c r="Q130" s="68"/>
    </row>
    <row r="131" spans="17:17">
      <c r="Q131" s="68"/>
    </row>
    <row r="132" spans="17:17">
      <c r="Q132" s="68"/>
    </row>
    <row r="133" spans="17:17">
      <c r="Q133" s="68"/>
    </row>
    <row r="134" spans="17:17">
      <c r="Q134" s="68"/>
    </row>
    <row r="135" spans="17:17">
      <c r="Q135" s="68"/>
    </row>
    <row r="136" spans="17:17">
      <c r="Q136" s="68"/>
    </row>
  </sheetData>
  <dataValidations count="1">
    <dataValidation type="list" allowBlank="1" showInputMessage="1" showErrorMessage="1" sqref="K11" xr:uid="{3424CC04-930D-B647-BDEE-F563FC9188D4}">
      <formula1>$K$2:$K$6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E2766-548C-4316-948D-10C910EA6392}">
  <sheetPr codeName="Sheet2"/>
  <dimension ref="A1:E317"/>
  <sheetViews>
    <sheetView zoomScale="90" zoomScaleNormal="90" workbookViewId="0">
      <pane ySplit="1" topLeftCell="A2" activePane="bottomLeft" state="frozen"/>
      <selection activeCell="J4" sqref="J4"/>
      <selection pane="bottomLeft" activeCell="B2" sqref="B2"/>
    </sheetView>
  </sheetViews>
  <sheetFormatPr defaultColWidth="8.81640625" defaultRowHeight="14.5"/>
  <cols>
    <col min="1" max="1" width="41.453125" customWidth="1"/>
    <col min="2" max="2" width="37" customWidth="1"/>
    <col min="3" max="3" width="35" customWidth="1"/>
    <col min="5" max="5" width="51.453125" customWidth="1"/>
  </cols>
  <sheetData>
    <row r="1" spans="1:5" s="1" customFormat="1" ht="43.5">
      <c r="A1" s="6" t="s">
        <v>288</v>
      </c>
      <c r="B1" s="6" t="s">
        <v>289</v>
      </c>
      <c r="C1" s="6" t="s">
        <v>32</v>
      </c>
      <c r="D1" s="6" t="s">
        <v>290</v>
      </c>
      <c r="E1" s="6" t="s">
        <v>291</v>
      </c>
    </row>
    <row r="2" spans="1:5">
      <c r="A2" t="s">
        <v>292</v>
      </c>
      <c r="B2" t="s">
        <v>218</v>
      </c>
      <c r="C2" t="s">
        <v>293</v>
      </c>
      <c r="D2" t="s">
        <v>294</v>
      </c>
      <c r="E2" t="s">
        <v>295</v>
      </c>
    </row>
    <row r="3" spans="1:5">
      <c r="A3" t="s">
        <v>296</v>
      </c>
      <c r="B3" t="s">
        <v>297</v>
      </c>
      <c r="C3" t="s">
        <v>298</v>
      </c>
      <c r="D3" t="s">
        <v>299</v>
      </c>
      <c r="E3" t="s">
        <v>300</v>
      </c>
    </row>
    <row r="4" spans="1:5">
      <c r="A4" t="s">
        <v>267</v>
      </c>
      <c r="B4" t="s">
        <v>121</v>
      </c>
      <c r="C4" t="s">
        <v>131</v>
      </c>
      <c r="D4" t="s">
        <v>301</v>
      </c>
      <c r="E4" t="s">
        <v>302</v>
      </c>
    </row>
    <row r="5" spans="1:5">
      <c r="A5" t="s">
        <v>303</v>
      </c>
      <c r="B5" t="s">
        <v>304</v>
      </c>
      <c r="C5" t="s">
        <v>305</v>
      </c>
      <c r="E5" t="s">
        <v>306</v>
      </c>
    </row>
    <row r="6" spans="1:5">
      <c r="A6" t="s">
        <v>307</v>
      </c>
      <c r="B6" t="s">
        <v>146</v>
      </c>
      <c r="C6" t="s">
        <v>308</v>
      </c>
      <c r="E6" t="s">
        <v>309</v>
      </c>
    </row>
    <row r="7" spans="1:5">
      <c r="A7" t="s">
        <v>310</v>
      </c>
      <c r="B7" t="s">
        <v>311</v>
      </c>
      <c r="C7" t="s">
        <v>312</v>
      </c>
      <c r="E7" t="s">
        <v>313</v>
      </c>
    </row>
    <row r="8" spans="1:5">
      <c r="A8" t="s">
        <v>314</v>
      </c>
      <c r="B8" t="s">
        <v>315</v>
      </c>
      <c r="C8" t="s">
        <v>316</v>
      </c>
      <c r="E8" t="s">
        <v>317</v>
      </c>
    </row>
    <row r="9" spans="1:5">
      <c r="A9" t="s">
        <v>318</v>
      </c>
      <c r="B9" t="s">
        <v>319</v>
      </c>
      <c r="C9" t="s">
        <v>320</v>
      </c>
      <c r="E9" t="s">
        <v>321</v>
      </c>
    </row>
    <row r="10" spans="1:5">
      <c r="A10" t="s">
        <v>322</v>
      </c>
      <c r="B10" t="s">
        <v>194</v>
      </c>
      <c r="C10" t="s">
        <v>323</v>
      </c>
      <c r="E10" t="s">
        <v>324</v>
      </c>
    </row>
    <row r="11" spans="1:5">
      <c r="A11" t="s">
        <v>325</v>
      </c>
      <c r="B11" t="s">
        <v>140</v>
      </c>
      <c r="C11" t="s">
        <v>326</v>
      </c>
      <c r="E11" t="s">
        <v>327</v>
      </c>
    </row>
    <row r="12" spans="1:5">
      <c r="A12" t="s">
        <v>328</v>
      </c>
      <c r="C12" t="s">
        <v>329</v>
      </c>
      <c r="E12" t="s">
        <v>330</v>
      </c>
    </row>
    <row r="13" spans="1:5">
      <c r="A13" t="s">
        <v>331</v>
      </c>
      <c r="C13" t="s">
        <v>332</v>
      </c>
      <c r="E13" t="s">
        <v>333</v>
      </c>
    </row>
    <row r="14" spans="1:5">
      <c r="A14" t="s">
        <v>334</v>
      </c>
      <c r="C14" t="s">
        <v>335</v>
      </c>
      <c r="E14" t="s">
        <v>336</v>
      </c>
    </row>
    <row r="15" spans="1:5">
      <c r="A15" t="s">
        <v>337</v>
      </c>
      <c r="C15" t="s">
        <v>338</v>
      </c>
      <c r="E15" t="s">
        <v>339</v>
      </c>
    </row>
    <row r="16" spans="1:5">
      <c r="A16" t="s">
        <v>340</v>
      </c>
      <c r="C16" t="s">
        <v>341</v>
      </c>
      <c r="E16" t="s">
        <v>342</v>
      </c>
    </row>
    <row r="17" spans="1:5">
      <c r="A17" t="s">
        <v>343</v>
      </c>
      <c r="C17" t="s">
        <v>344</v>
      </c>
      <c r="E17" t="s">
        <v>345</v>
      </c>
    </row>
    <row r="18" spans="1:5">
      <c r="A18" t="s">
        <v>346</v>
      </c>
      <c r="C18" t="s">
        <v>347</v>
      </c>
      <c r="E18" t="s">
        <v>348</v>
      </c>
    </row>
    <row r="19" spans="1:5">
      <c r="A19" t="s">
        <v>140</v>
      </c>
      <c r="C19" t="s">
        <v>349</v>
      </c>
      <c r="E19" t="e">
        <f>CONCATENATE('Activities &amp; Resources'!#REF!," - ",'Activities &amp; Resources'!$C5)</f>
        <v>#REF!</v>
      </c>
    </row>
    <row r="20" spans="1:5">
      <c r="A20" t="s">
        <v>350</v>
      </c>
      <c r="C20" t="s">
        <v>351</v>
      </c>
      <c r="E20" t="e">
        <f>CONCATENATE('Activities &amp; Resources'!#REF!," - ",'Activities &amp; Resources'!$C6)</f>
        <v>#REF!</v>
      </c>
    </row>
    <row r="21" spans="1:5">
      <c r="C21" t="s">
        <v>352</v>
      </c>
      <c r="E21" t="e">
        <f>CONCATENATE('Activities &amp; Resources'!#REF!," - ",'Activities &amp; Resources'!$C8)</f>
        <v>#REF!</v>
      </c>
    </row>
    <row r="22" spans="1:5">
      <c r="C22" t="s">
        <v>353</v>
      </c>
      <c r="E22" t="e">
        <f>CONCATENATE('Activities &amp; Resources'!#REF!," - ",'Activities &amp; Resources'!$C10)</f>
        <v>#REF!</v>
      </c>
    </row>
    <row r="23" spans="1:5">
      <c r="C23" t="s">
        <v>354</v>
      </c>
      <c r="E23" t="e">
        <f>CONCATENATE('Activities &amp; Resources'!#REF!," - ",'Activities &amp; Resources'!$C13)</f>
        <v>#REF!</v>
      </c>
    </row>
    <row r="24" spans="1:5">
      <c r="C24" t="s">
        <v>355</v>
      </c>
      <c r="E24" t="e">
        <f>CONCATENATE('Activities &amp; Resources'!#REF!," - ",'Activities &amp; Resources'!#REF!)</f>
        <v>#REF!</v>
      </c>
    </row>
    <row r="25" spans="1:5">
      <c r="C25" t="s">
        <v>356</v>
      </c>
      <c r="E25" t="e">
        <f>CONCATENATE('Activities &amp; Resources'!#REF!," - ",'Activities &amp; Resources'!$C14)</f>
        <v>#REF!</v>
      </c>
    </row>
    <row r="26" spans="1:5">
      <c r="C26" t="s">
        <v>357</v>
      </c>
      <c r="E26" t="e">
        <f>CONCATENATE('Activities &amp; Resources'!#REF!," - ",'Activities &amp; Resources'!$C15)</f>
        <v>#REF!</v>
      </c>
    </row>
    <row r="27" spans="1:5">
      <c r="C27" t="s">
        <v>358</v>
      </c>
      <c r="E27" t="e">
        <f>CONCATENATE('Activities &amp; Resources'!#REF!," - ",'Activities &amp; Resources'!$C16)</f>
        <v>#REF!</v>
      </c>
    </row>
    <row r="28" spans="1:5">
      <c r="B28" s="5"/>
      <c r="C28" t="s">
        <v>359</v>
      </c>
      <c r="E28" t="e">
        <f>CONCATENATE('Activities &amp; Resources'!#REF!," - ",'Activities &amp; Resources'!$C18)</f>
        <v>#REF!</v>
      </c>
    </row>
    <row r="29" spans="1:5">
      <c r="A29" s="5"/>
      <c r="B29" s="5"/>
      <c r="C29" t="s">
        <v>360</v>
      </c>
      <c r="E29" t="e">
        <f>CONCATENATE('Activities &amp; Resources'!#REF!," - ",'Activities &amp; Resources'!$C19)</f>
        <v>#REF!</v>
      </c>
    </row>
    <row r="30" spans="1:5">
      <c r="A30" s="5"/>
      <c r="B30" s="4"/>
      <c r="C30" t="s">
        <v>361</v>
      </c>
      <c r="E30" t="e">
        <f>CONCATENATE('Activities &amp; Resources'!#REF!," - ",'Activities &amp; Resources'!$C20)</f>
        <v>#REF!</v>
      </c>
    </row>
    <row r="31" spans="1:5">
      <c r="A31" s="4"/>
      <c r="B31" s="4"/>
      <c r="C31" t="s">
        <v>362</v>
      </c>
      <c r="E31" t="e">
        <f>CONCATENATE('Activities &amp; Resources'!#REF!," - ",'Activities &amp; Resources'!$C21)</f>
        <v>#REF!</v>
      </c>
    </row>
    <row r="32" spans="1:5">
      <c r="A32" s="4"/>
      <c r="B32" s="2"/>
      <c r="C32" t="s">
        <v>363</v>
      </c>
      <c r="E32" t="e">
        <f>CONCATENATE('Activities &amp; Resources'!#REF!," - ",'Activities &amp; Resources'!$C22)</f>
        <v>#REF!</v>
      </c>
    </row>
    <row r="33" spans="1:5">
      <c r="A33" s="2"/>
      <c r="B33" s="2"/>
      <c r="C33" t="s">
        <v>364</v>
      </c>
      <c r="E33" t="e">
        <f>CONCATENATE('Activities &amp; Resources'!#REF!," - ",'Activities &amp; Resources'!$C23)</f>
        <v>#REF!</v>
      </c>
    </row>
    <row r="34" spans="1:5">
      <c r="A34" s="2"/>
      <c r="B34" s="3"/>
      <c r="C34" t="s">
        <v>365</v>
      </c>
      <c r="E34" t="e">
        <f>CONCATENATE('Activities &amp; Resources'!#REF!," - ",'Activities &amp; Resources'!$C24)</f>
        <v>#REF!</v>
      </c>
    </row>
    <row r="35" spans="1:5">
      <c r="A35" s="3"/>
      <c r="B35" s="4"/>
      <c r="C35" t="s">
        <v>366</v>
      </c>
      <c r="E35" t="e">
        <f>CONCATENATE('Activities &amp; Resources'!#REF!," - ",'Activities &amp; Resources'!$C25)</f>
        <v>#REF!</v>
      </c>
    </row>
    <row r="36" spans="1:5">
      <c r="A36" s="4"/>
      <c r="B36" s="2"/>
      <c r="C36" t="s">
        <v>367</v>
      </c>
      <c r="E36" t="e">
        <f>CONCATENATE('Activities &amp; Resources'!#REF!," - ",'Activities &amp; Resources'!$C26)</f>
        <v>#REF!</v>
      </c>
    </row>
    <row r="37" spans="1:5">
      <c r="A37" s="2"/>
      <c r="B37" s="3"/>
      <c r="C37" t="s">
        <v>368</v>
      </c>
      <c r="E37" t="e">
        <f>CONCATENATE('Activities &amp; Resources'!#REF!," - ",'Activities &amp; Resources'!$C27)</f>
        <v>#REF!</v>
      </c>
    </row>
    <row r="38" spans="1:5">
      <c r="A38" s="3"/>
      <c r="B38" s="3"/>
      <c r="C38" t="s">
        <v>369</v>
      </c>
      <c r="E38" t="e">
        <f>CONCATENATE('Activities &amp; Resources'!#REF!," - ",'Activities &amp; Resources'!$C28)</f>
        <v>#REF!</v>
      </c>
    </row>
    <row r="39" spans="1:5">
      <c r="A39" s="3"/>
      <c r="B39" s="3"/>
      <c r="C39" t="s">
        <v>370</v>
      </c>
      <c r="E39" t="e">
        <f>CONCATENATE('Activities &amp; Resources'!#REF!," - ",'Activities &amp; Resources'!$C29)</f>
        <v>#REF!</v>
      </c>
    </row>
    <row r="40" spans="1:5">
      <c r="A40" s="3"/>
      <c r="B40" s="3"/>
      <c r="C40" t="s">
        <v>371</v>
      </c>
      <c r="E40" t="e">
        <f>CONCATENATE('Activities &amp; Resources'!#REF!," - ",'Activities &amp; Resources'!$C30)</f>
        <v>#REF!</v>
      </c>
    </row>
    <row r="41" spans="1:5">
      <c r="A41" s="3"/>
      <c r="B41" s="3"/>
      <c r="C41" t="s">
        <v>372</v>
      </c>
      <c r="E41" t="e">
        <f>CONCATENATE('Activities &amp; Resources'!#REF!," - ",'Activities &amp; Resources'!$C31)</f>
        <v>#REF!</v>
      </c>
    </row>
    <row r="42" spans="1:5">
      <c r="A42" s="3"/>
      <c r="B42" s="2"/>
      <c r="C42" t="s">
        <v>373</v>
      </c>
      <c r="E42" t="e">
        <f>CONCATENATE('Activities &amp; Resources'!#REF!," - ",'Activities &amp; Resources'!$C33)</f>
        <v>#REF!</v>
      </c>
    </row>
    <row r="43" spans="1:5">
      <c r="A43" s="2"/>
      <c r="B43" s="3"/>
      <c r="C43" t="s">
        <v>374</v>
      </c>
      <c r="E43" t="e">
        <f>CONCATENATE('Activities &amp; Resources'!#REF!," - ",'Activities &amp; Resources'!$C34)</f>
        <v>#REF!</v>
      </c>
    </row>
    <row r="44" spans="1:5">
      <c r="A44" s="3"/>
      <c r="B44" s="3"/>
      <c r="C44" t="s">
        <v>375</v>
      </c>
      <c r="E44" t="e">
        <f>CONCATENATE('Activities &amp; Resources'!#REF!," - ",'Activities &amp; Resources'!$C35)</f>
        <v>#REF!</v>
      </c>
    </row>
    <row r="45" spans="1:5">
      <c r="A45" s="3"/>
      <c r="B45" s="3"/>
      <c r="C45" t="s">
        <v>376</v>
      </c>
      <c r="E45" t="e">
        <f>CONCATENATE('Activities &amp; Resources'!#REF!," - ",'Activities &amp; Resources'!$C36)</f>
        <v>#REF!</v>
      </c>
    </row>
    <row r="46" spans="1:5">
      <c r="A46" s="3"/>
      <c r="B46" s="3"/>
      <c r="C46" t="s">
        <v>377</v>
      </c>
      <c r="E46" t="e">
        <f>CONCATENATE('Activities &amp; Resources'!#REF!," - ",'Activities &amp; Resources'!$C37)</f>
        <v>#REF!</v>
      </c>
    </row>
    <row r="47" spans="1:5">
      <c r="A47" s="3"/>
      <c r="B47" s="3"/>
      <c r="C47" t="s">
        <v>378</v>
      </c>
      <c r="E47" t="e">
        <f>CONCATENATE('Activities &amp; Resources'!#REF!," - ",'Activities &amp; Resources'!$C38)</f>
        <v>#REF!</v>
      </c>
    </row>
    <row r="48" spans="1:5">
      <c r="A48" s="3"/>
      <c r="B48" s="2"/>
      <c r="C48" t="s">
        <v>379</v>
      </c>
      <c r="E48" t="e">
        <f>CONCATENATE('Activities &amp; Resources'!#REF!," - ",'Activities &amp; Resources'!$C39)</f>
        <v>#REF!</v>
      </c>
    </row>
    <row r="49" spans="1:5">
      <c r="A49" s="2"/>
      <c r="B49" s="4"/>
      <c r="C49" t="s">
        <v>380</v>
      </c>
      <c r="E49" t="e">
        <f>CONCATENATE('Activities &amp; Resources'!#REF!," - ",'Activities &amp; Resources'!$C41)</f>
        <v>#REF!</v>
      </c>
    </row>
    <row r="50" spans="1:5">
      <c r="A50" s="4"/>
      <c r="B50" s="4"/>
      <c r="C50" t="s">
        <v>381</v>
      </c>
      <c r="E50" t="e">
        <f>CONCATENATE('Activities &amp; Resources'!#REF!," - ",'Activities &amp; Resources'!$C42)</f>
        <v>#REF!</v>
      </c>
    </row>
    <row r="51" spans="1:5">
      <c r="A51" s="4"/>
      <c r="B51" s="2"/>
      <c r="C51" t="s">
        <v>382</v>
      </c>
      <c r="E51" t="e">
        <f>CONCATENATE('Activities &amp; Resources'!#REF!," - ",'Activities &amp; Resources'!$C43)</f>
        <v>#REF!</v>
      </c>
    </row>
    <row r="52" spans="1:5">
      <c r="A52" s="2"/>
      <c r="B52" s="2"/>
      <c r="C52" t="s">
        <v>383</v>
      </c>
      <c r="E52" t="e">
        <f>CONCATENATE('Activities &amp; Resources'!#REF!," - ",'Activities &amp; Resources'!$C44)</f>
        <v>#REF!</v>
      </c>
    </row>
    <row r="53" spans="1:5">
      <c r="A53" s="2"/>
      <c r="B53" s="3"/>
      <c r="C53" t="s">
        <v>384</v>
      </c>
      <c r="E53" t="e">
        <f>CONCATENATE('Activities &amp; Resources'!#REF!," - ",'Activities &amp; Resources'!$C45)</f>
        <v>#REF!</v>
      </c>
    </row>
    <row r="54" spans="1:5">
      <c r="A54" s="3"/>
      <c r="B54" s="3"/>
      <c r="C54" t="s">
        <v>385</v>
      </c>
      <c r="E54" t="e">
        <f>CONCATENATE('Activities &amp; Resources'!#REF!," - ",'Activities &amp; Resources'!$C46)</f>
        <v>#REF!</v>
      </c>
    </row>
    <row r="55" spans="1:5">
      <c r="A55" s="3"/>
      <c r="B55" s="3"/>
      <c r="C55" t="s">
        <v>386</v>
      </c>
      <c r="E55" t="e">
        <f>CONCATENATE('Activities &amp; Resources'!#REF!," - ",'Activities &amp; Resources'!$C47)</f>
        <v>#REF!</v>
      </c>
    </row>
    <row r="56" spans="1:5">
      <c r="A56" s="3"/>
      <c r="B56" s="2"/>
      <c r="C56" t="s">
        <v>387</v>
      </c>
      <c r="E56" t="e">
        <f>CONCATENATE('Activities &amp; Resources'!#REF!," - ",'Activities &amp; Resources'!$C51)</f>
        <v>#REF!</v>
      </c>
    </row>
    <row r="57" spans="1:5">
      <c r="A57" s="2"/>
      <c r="B57" s="3"/>
      <c r="C57" t="s">
        <v>388</v>
      </c>
      <c r="E57" t="e">
        <f>CONCATENATE('Activities &amp; Resources'!#REF!," - ",'Activities &amp; Resources'!$C52)</f>
        <v>#REF!</v>
      </c>
    </row>
    <row r="58" spans="1:5">
      <c r="A58" s="3"/>
      <c r="B58" s="3"/>
      <c r="C58" t="s">
        <v>389</v>
      </c>
      <c r="E58" t="e">
        <f>CONCATENATE('Activities &amp; Resources'!#REF!," - ",'Activities &amp; Resources'!$C53)</f>
        <v>#REF!</v>
      </c>
    </row>
    <row r="59" spans="1:5">
      <c r="A59" s="3"/>
      <c r="B59" s="3"/>
      <c r="C59" t="s">
        <v>390</v>
      </c>
      <c r="E59" t="e">
        <f>CONCATENATE('Activities &amp; Resources'!#REF!," - ",'Activities &amp; Resources'!$C54)</f>
        <v>#REF!</v>
      </c>
    </row>
    <row r="60" spans="1:5">
      <c r="A60" s="3"/>
      <c r="B60" s="3"/>
      <c r="C60" t="s">
        <v>391</v>
      </c>
      <c r="E60" t="e">
        <f>CONCATENATE('Activities &amp; Resources'!#REF!," - ",'Activities &amp; Resources'!$C56)</f>
        <v>#REF!</v>
      </c>
    </row>
    <row r="61" spans="1:5">
      <c r="A61" s="3"/>
      <c r="B61" s="3"/>
      <c r="C61" t="s">
        <v>392</v>
      </c>
      <c r="E61" t="e">
        <f>CONCATENATE('Activities &amp; Resources'!#REF!," - ",'Activities &amp; Resources'!$C57)</f>
        <v>#REF!</v>
      </c>
    </row>
    <row r="62" spans="1:5">
      <c r="A62" s="3"/>
      <c r="B62" s="2"/>
      <c r="C62" t="s">
        <v>393</v>
      </c>
      <c r="E62" t="e">
        <f>CONCATENATE('Activities &amp; Resources'!#REF!," - ",'Activities &amp; Resources'!$C58)</f>
        <v>#REF!</v>
      </c>
    </row>
    <row r="63" spans="1:5">
      <c r="A63" s="2"/>
      <c r="B63" s="3"/>
      <c r="C63" t="s">
        <v>394</v>
      </c>
      <c r="E63" t="e">
        <f>CONCATENATE('Activities &amp; Resources'!#REF!," - ",'Activities &amp; Resources'!$C59)</f>
        <v>#REF!</v>
      </c>
    </row>
    <row r="64" spans="1:5">
      <c r="A64" s="3"/>
      <c r="B64" s="3"/>
      <c r="C64" t="s">
        <v>395</v>
      </c>
      <c r="E64" t="e">
        <f>CONCATENATE('Activities &amp; Resources'!#REF!," - ",'Activities &amp; Resources'!$C64)</f>
        <v>#REF!</v>
      </c>
    </row>
    <row r="65" spans="1:5">
      <c r="A65" s="3"/>
      <c r="B65" s="3"/>
      <c r="C65" t="s">
        <v>396</v>
      </c>
      <c r="E65" t="e">
        <f>CONCATENATE('Activities &amp; Resources'!#REF!," - ",'Activities &amp; Resources'!$C65)</f>
        <v>#REF!</v>
      </c>
    </row>
    <row r="66" spans="1:5">
      <c r="A66" s="3"/>
      <c r="B66" s="3"/>
      <c r="C66" t="s">
        <v>397</v>
      </c>
      <c r="E66" t="e">
        <f>CONCATENATE('Activities &amp; Resources'!#REF!," - ",'Activities &amp; Resources'!$C66)</f>
        <v>#REF!</v>
      </c>
    </row>
    <row r="67" spans="1:5">
      <c r="A67" s="3"/>
      <c r="B67" s="2"/>
      <c r="C67" t="s">
        <v>398</v>
      </c>
      <c r="E67" t="e">
        <f>CONCATENATE('Activities &amp; Resources'!#REF!," - ",'Activities &amp; Resources'!$C67)</f>
        <v>#REF!</v>
      </c>
    </row>
    <row r="68" spans="1:5">
      <c r="A68" s="2"/>
      <c r="B68" s="2"/>
      <c r="C68" t="s">
        <v>399</v>
      </c>
      <c r="E68" t="e">
        <f>CONCATENATE('Activities &amp; Resources'!#REF!," - ",'Activities &amp; Resources'!$C69)</f>
        <v>#REF!</v>
      </c>
    </row>
    <row r="69" spans="1:5">
      <c r="A69" s="2"/>
      <c r="B69" s="3"/>
      <c r="C69" t="s">
        <v>400</v>
      </c>
      <c r="E69" t="e">
        <f>CONCATENATE('Activities &amp; Resources'!#REF!," - ",'Activities &amp; Resources'!$C70)</f>
        <v>#REF!</v>
      </c>
    </row>
    <row r="70" spans="1:5">
      <c r="A70" s="3"/>
      <c r="B70" s="3"/>
      <c r="C70" t="s">
        <v>401</v>
      </c>
      <c r="E70" t="e">
        <f>CONCATENATE('Activities &amp; Resources'!#REF!," - ",'Activities &amp; Resources'!$C71)</f>
        <v>#REF!</v>
      </c>
    </row>
    <row r="71" spans="1:5">
      <c r="A71" s="3"/>
      <c r="B71" s="3"/>
      <c r="C71" t="s">
        <v>402</v>
      </c>
      <c r="E71" t="e">
        <f>CONCATENATE('Activities &amp; Resources'!#REF!," - ",'Activities &amp; Resources'!$C72)</f>
        <v>#REF!</v>
      </c>
    </row>
    <row r="72" spans="1:5">
      <c r="A72" s="3"/>
      <c r="B72" s="3"/>
      <c r="C72" t="s">
        <v>403</v>
      </c>
      <c r="E72" t="e">
        <f>CONCATENATE('Activities &amp; Resources'!#REF!," - ",'Activities &amp; Resources'!$C73)</f>
        <v>#REF!</v>
      </c>
    </row>
    <row r="73" spans="1:5">
      <c r="A73" s="3"/>
      <c r="B73" s="2"/>
      <c r="E73" t="e">
        <f>CONCATENATE('Activities &amp; Resources'!#REF!," - ",'Activities &amp; Resources'!$C74)</f>
        <v>#REF!</v>
      </c>
    </row>
    <row r="74" spans="1:5">
      <c r="A74" s="2"/>
      <c r="B74" s="2"/>
      <c r="E74" t="e">
        <f>CONCATENATE('Activities &amp; Resources'!#REF!," - ",'Activities &amp; Resources'!$C76)</f>
        <v>#REF!</v>
      </c>
    </row>
    <row r="75" spans="1:5">
      <c r="A75" s="2"/>
      <c r="B75" s="4"/>
      <c r="E75" t="e">
        <f>CONCATENATE('Activities &amp; Resources'!#REF!," - ",'Activities &amp; Resources'!$C77)</f>
        <v>#REF!</v>
      </c>
    </row>
    <row r="76" spans="1:5">
      <c r="A76" s="4"/>
      <c r="B76" s="4"/>
      <c r="E76" t="e">
        <f>CONCATENATE('Activities &amp; Resources'!#REF!," - ",'Activities &amp; Resources'!$C78)</f>
        <v>#REF!</v>
      </c>
    </row>
    <row r="77" spans="1:5">
      <c r="A77" s="4"/>
      <c r="B77" s="2"/>
      <c r="E77" t="e">
        <f>CONCATENATE('Activities &amp; Resources'!#REF!," - ",'Activities &amp; Resources'!$C79)</f>
        <v>#REF!</v>
      </c>
    </row>
    <row r="78" spans="1:5">
      <c r="A78" s="2"/>
      <c r="B78" s="2"/>
      <c r="E78" t="e">
        <f>CONCATENATE('Activities &amp; Resources'!#REF!," - ",'Activities &amp; Resources'!$C80)</f>
        <v>#REF!</v>
      </c>
    </row>
    <row r="79" spans="1:5">
      <c r="A79" s="2"/>
      <c r="B79" s="3"/>
      <c r="E79" t="e">
        <f>CONCATENATE('Activities &amp; Resources'!#REF!," - ",'Activities &amp; Resources'!$C81)</f>
        <v>#REF!</v>
      </c>
    </row>
    <row r="80" spans="1:5">
      <c r="A80" s="3"/>
      <c r="B80" s="3"/>
      <c r="E80" t="e">
        <f>CONCATENATE('Activities &amp; Resources'!#REF!," - ",'Activities &amp; Resources'!$C82)</f>
        <v>#REF!</v>
      </c>
    </row>
    <row r="81" spans="1:5">
      <c r="A81" s="3"/>
      <c r="B81" s="3"/>
      <c r="E81" t="e">
        <f>CONCATENATE('Activities &amp; Resources'!#REF!," - ",'Activities &amp; Resources'!$C84)</f>
        <v>#REF!</v>
      </c>
    </row>
    <row r="82" spans="1:5">
      <c r="A82" s="3"/>
      <c r="B82" s="3"/>
      <c r="E82" t="e">
        <f>CONCATENATE('Activities &amp; Resources'!#REF!," - ",'Activities &amp; Resources'!$C85)</f>
        <v>#REF!</v>
      </c>
    </row>
    <row r="83" spans="1:5">
      <c r="A83" s="3"/>
      <c r="B83" s="3"/>
      <c r="E83" t="e">
        <f>CONCATENATE('Activities &amp; Resources'!#REF!," - ",'Activities &amp; Resources'!$C86)</f>
        <v>#REF!</v>
      </c>
    </row>
    <row r="84" spans="1:5">
      <c r="A84" s="3"/>
      <c r="B84" s="3"/>
      <c r="E84" t="e">
        <f>CONCATENATE('Activities &amp; Resources'!#REF!," - ",'Activities &amp; Resources'!$C87)</f>
        <v>#REF!</v>
      </c>
    </row>
    <row r="85" spans="1:5">
      <c r="A85" s="3"/>
      <c r="B85" s="2"/>
      <c r="E85" t="e">
        <f>CONCATENATE('Activities &amp; Resources'!#REF!," - ",'Activities &amp; Resources'!$C88)</f>
        <v>#REF!</v>
      </c>
    </row>
    <row r="86" spans="1:5">
      <c r="A86" s="2"/>
      <c r="B86" s="3"/>
      <c r="E86" t="e">
        <f>CONCATENATE('Activities &amp; Resources'!#REF!," - ",'Activities &amp; Resources'!$C89)</f>
        <v>#REF!</v>
      </c>
    </row>
    <row r="87" spans="1:5">
      <c r="A87" s="3"/>
      <c r="B87" s="3"/>
      <c r="E87" t="e">
        <f>CONCATENATE('Activities &amp; Resources'!#REF!," - ",'Activities &amp; Resources'!#REF!)</f>
        <v>#REF!</v>
      </c>
    </row>
    <row r="88" spans="1:5">
      <c r="A88" s="3"/>
      <c r="B88" s="3"/>
      <c r="E88" t="e">
        <f>CONCATENATE('Activities &amp; Resources'!#REF!," - ",'Activities &amp; Resources'!#REF!)</f>
        <v>#REF!</v>
      </c>
    </row>
    <row r="89" spans="1:5">
      <c r="A89" s="3"/>
      <c r="B89" s="3"/>
      <c r="E89" t="e">
        <f>CONCATENATE('Activities &amp; Resources'!#REF!," - ",'Activities &amp; Resources'!#REF!)</f>
        <v>#REF!</v>
      </c>
    </row>
    <row r="90" spans="1:5">
      <c r="A90" s="3"/>
      <c r="B90" s="3"/>
      <c r="E90" t="e">
        <f>CONCATENATE('Activities &amp; Resources'!#REF!," - ",'Activities &amp; Resources'!#REF!)</f>
        <v>#REF!</v>
      </c>
    </row>
    <row r="91" spans="1:5">
      <c r="A91" s="3"/>
      <c r="B91" s="3"/>
      <c r="E91" t="e">
        <f>CONCATENATE('Activities &amp; Resources'!#REF!," - ",'Activities &amp; Resources'!#REF!)</f>
        <v>#REF!</v>
      </c>
    </row>
    <row r="92" spans="1:5">
      <c r="A92" s="3"/>
      <c r="B92" s="3"/>
      <c r="E92" t="e">
        <f>CONCATENATE('Activities &amp; Resources'!#REF!," - ",'Activities &amp; Resources'!#REF!)</f>
        <v>#REF!</v>
      </c>
    </row>
    <row r="93" spans="1:5">
      <c r="A93" s="3"/>
      <c r="B93" s="3"/>
      <c r="E93" t="e">
        <f>CONCATENATE('Activities &amp; Resources'!#REF!," - ",'Activities &amp; Resources'!#REF!)</f>
        <v>#REF!</v>
      </c>
    </row>
    <row r="94" spans="1:5">
      <c r="A94" s="3"/>
      <c r="B94" s="3"/>
      <c r="E94" t="e">
        <f>CONCATENATE('Activities &amp; Resources'!#REF!," - ",'Activities &amp; Resources'!#REF!)</f>
        <v>#REF!</v>
      </c>
    </row>
    <row r="95" spans="1:5">
      <c r="A95" s="3"/>
      <c r="B95" s="3"/>
      <c r="E95" t="e">
        <f>CONCATENATE('Activities &amp; Resources'!#REF!," - ",'Activities &amp; Resources'!#REF!)</f>
        <v>#REF!</v>
      </c>
    </row>
    <row r="96" spans="1:5">
      <c r="A96" s="3"/>
      <c r="B96" s="3"/>
      <c r="E96" t="e">
        <f>CONCATENATE('Activities &amp; Resources'!#REF!," - ",'Activities &amp; Resources'!#REF!)</f>
        <v>#REF!</v>
      </c>
    </row>
    <row r="97" spans="1:5">
      <c r="A97" s="3"/>
      <c r="B97" s="3"/>
      <c r="E97" t="e">
        <f>CONCATENATE('Activities &amp; Resources'!#REF!," - ",'Activities &amp; Resources'!#REF!)</f>
        <v>#REF!</v>
      </c>
    </row>
    <row r="98" spans="1:5">
      <c r="A98" s="3"/>
      <c r="B98" s="3"/>
      <c r="E98" t="e">
        <f>CONCATENATE('Activities &amp; Resources'!#REF!," - ",'Activities &amp; Resources'!#REF!)</f>
        <v>#REF!</v>
      </c>
    </row>
    <row r="99" spans="1:5">
      <c r="A99" s="3"/>
      <c r="B99" s="3"/>
      <c r="E99" t="e">
        <f>CONCATENATE('Activities &amp; Resources'!#REF!," - ",'Activities &amp; Resources'!#REF!)</f>
        <v>#REF!</v>
      </c>
    </row>
    <row r="100" spans="1:5">
      <c r="A100" s="3"/>
      <c r="B100" s="3"/>
      <c r="E100" t="e">
        <f>CONCATENATE('Activities &amp; Resources'!#REF!," - ",'Activities &amp; Resources'!#REF!)</f>
        <v>#REF!</v>
      </c>
    </row>
    <row r="101" spans="1:5">
      <c r="A101" s="3"/>
      <c r="B101" s="2"/>
      <c r="E101" t="e">
        <f>CONCATENATE('Activities &amp; Resources'!#REF!," - ",'Activities &amp; Resources'!#REF!)</f>
        <v>#REF!</v>
      </c>
    </row>
    <row r="102" spans="1:5">
      <c r="A102" s="2"/>
      <c r="B102" s="3"/>
      <c r="E102" t="e">
        <f>CONCATENATE('Activities &amp; Resources'!#REF!," - ",'Activities &amp; Resources'!#REF!)</f>
        <v>#REF!</v>
      </c>
    </row>
    <row r="103" spans="1:5">
      <c r="A103" s="3"/>
      <c r="B103" s="3"/>
      <c r="E103" t="e">
        <f>CONCATENATE('Activities &amp; Resources'!#REF!," - ",'Activities &amp; Resources'!#REF!)</f>
        <v>#REF!</v>
      </c>
    </row>
    <row r="104" spans="1:5">
      <c r="A104" s="3"/>
      <c r="B104" s="3"/>
      <c r="E104" t="e">
        <f>CONCATENATE('Activities &amp; Resources'!#REF!," - ",'Activities &amp; Resources'!#REF!)</f>
        <v>#REF!</v>
      </c>
    </row>
    <row r="105" spans="1:5">
      <c r="A105" s="3"/>
      <c r="B105" s="3"/>
      <c r="E105" t="e">
        <f>CONCATENATE('Activities &amp; Resources'!#REF!," - ",'Activities &amp; Resources'!#REF!)</f>
        <v>#REF!</v>
      </c>
    </row>
    <row r="106" spans="1:5">
      <c r="A106" s="3"/>
      <c r="B106" s="3"/>
      <c r="E106" t="e">
        <f>CONCATENATE('Activities &amp; Resources'!#REF!," - ",'Activities &amp; Resources'!#REF!)</f>
        <v>#REF!</v>
      </c>
    </row>
    <row r="107" spans="1:5">
      <c r="A107" s="3"/>
      <c r="B107" s="3"/>
      <c r="E107" t="e">
        <f>CONCATENATE('Activities &amp; Resources'!#REF!," - ",'Activities &amp; Resources'!#REF!)</f>
        <v>#REF!</v>
      </c>
    </row>
    <row r="108" spans="1:5">
      <c r="A108" s="3"/>
      <c r="B108" s="3"/>
      <c r="E108" t="e">
        <f>CONCATENATE('Activities &amp; Resources'!#REF!," - ",'Activities &amp; Resources'!#REF!)</f>
        <v>#REF!</v>
      </c>
    </row>
    <row r="109" spans="1:5">
      <c r="A109" s="3"/>
      <c r="B109" s="3"/>
      <c r="E109" t="e">
        <f>CONCATENATE('Activities &amp; Resources'!#REF!," - ",'Activities &amp; Resources'!#REF!)</f>
        <v>#REF!</v>
      </c>
    </row>
    <row r="110" spans="1:5">
      <c r="A110" s="3"/>
      <c r="B110" s="3"/>
      <c r="E110" t="e">
        <f>CONCATENATE('Activities &amp; Resources'!#REF!," - ",'Activities &amp; Resources'!#REF!)</f>
        <v>#REF!</v>
      </c>
    </row>
    <row r="111" spans="1:5">
      <c r="A111" s="3"/>
      <c r="B111" s="3"/>
      <c r="E111" t="e">
        <f>CONCATENATE('Activities &amp; Resources'!#REF!," - ",'Activities &amp; Resources'!#REF!)</f>
        <v>#REF!</v>
      </c>
    </row>
    <row r="112" spans="1:5">
      <c r="A112" s="3"/>
      <c r="B112" s="3"/>
      <c r="E112" t="e">
        <f>CONCATENATE('Activities &amp; Resources'!#REF!," - ",'Activities &amp; Resources'!#REF!)</f>
        <v>#REF!</v>
      </c>
    </row>
    <row r="113" spans="1:5">
      <c r="A113" s="3"/>
      <c r="B113" s="3"/>
      <c r="E113" t="e">
        <f>CONCATENATE('Activities &amp; Resources'!#REF!," - ",'Activities &amp; Resources'!#REF!)</f>
        <v>#REF!</v>
      </c>
    </row>
    <row r="114" spans="1:5">
      <c r="A114" s="3"/>
      <c r="B114" s="3"/>
      <c r="E114" t="e">
        <f>CONCATENATE('Activities &amp; Resources'!#REF!," - ",'Activities &amp; Resources'!#REF!)</f>
        <v>#REF!</v>
      </c>
    </row>
    <row r="115" spans="1:5">
      <c r="A115" s="3"/>
      <c r="B115" s="3"/>
      <c r="E115" t="e">
        <f>CONCATENATE('Activities &amp; Resources'!#REF!," - ",'Activities &amp; Resources'!#REF!)</f>
        <v>#REF!</v>
      </c>
    </row>
    <row r="116" spans="1:5">
      <c r="A116" s="3"/>
      <c r="B116" s="3"/>
      <c r="E116" t="e">
        <f>CONCATENATE('Activities &amp; Resources'!#REF!," - ",'Activities &amp; Resources'!#REF!)</f>
        <v>#REF!</v>
      </c>
    </row>
    <row r="117" spans="1:5">
      <c r="A117" s="3"/>
      <c r="B117" s="2"/>
      <c r="E117" t="e">
        <f>CONCATENATE('Activities &amp; Resources'!#REF!," - ",'Activities &amp; Resources'!#REF!)</f>
        <v>#REF!</v>
      </c>
    </row>
    <row r="118" spans="1:5">
      <c r="A118" s="2"/>
      <c r="B118" s="3"/>
      <c r="E118" t="e">
        <f>CONCATENATE('Activities &amp; Resources'!#REF!," - ",'Activities &amp; Resources'!#REF!)</f>
        <v>#REF!</v>
      </c>
    </row>
    <row r="119" spans="1:5">
      <c r="A119" s="3"/>
      <c r="B119" s="3"/>
      <c r="E119" t="e">
        <f>CONCATENATE('Activities &amp; Resources'!#REF!," - ",'Activities &amp; Resources'!#REF!)</f>
        <v>#REF!</v>
      </c>
    </row>
    <row r="120" spans="1:5">
      <c r="A120" s="3"/>
      <c r="B120" s="3"/>
      <c r="E120" t="e">
        <f>CONCATENATE('Activities &amp; Resources'!#REF!," - ",'Activities &amp; Resources'!#REF!)</f>
        <v>#REF!</v>
      </c>
    </row>
    <row r="121" spans="1:5">
      <c r="A121" s="3"/>
      <c r="B121" s="3"/>
      <c r="E121" t="e">
        <f>CONCATENATE('Activities &amp; Resources'!#REF!," - ",'Activities &amp; Resources'!#REF!)</f>
        <v>#REF!</v>
      </c>
    </row>
    <row r="122" spans="1:5">
      <c r="A122" s="3"/>
      <c r="B122" s="3"/>
      <c r="E122" t="e">
        <f>CONCATENATE('Activities &amp; Resources'!#REF!," - ",'Activities &amp; Resources'!#REF!)</f>
        <v>#REF!</v>
      </c>
    </row>
    <row r="123" spans="1:5">
      <c r="A123" s="3"/>
      <c r="B123" s="3"/>
      <c r="E123" t="e">
        <f>CONCATENATE('Activities &amp; Resources'!#REF!," - ",'Activities &amp; Resources'!#REF!)</f>
        <v>#REF!</v>
      </c>
    </row>
    <row r="124" spans="1:5">
      <c r="A124" s="3"/>
      <c r="B124" s="3"/>
      <c r="E124" t="e">
        <f>CONCATENATE('Activities &amp; Resources'!#REF!," - ",'Activities &amp; Resources'!#REF!)</f>
        <v>#REF!</v>
      </c>
    </row>
    <row r="125" spans="1:5">
      <c r="A125" s="3"/>
      <c r="B125" s="3"/>
      <c r="E125" t="e">
        <f>CONCATENATE('Activities &amp; Resources'!#REF!," - ",'Activities &amp; Resources'!#REF!)</f>
        <v>#REF!</v>
      </c>
    </row>
    <row r="126" spans="1:5">
      <c r="A126" s="3"/>
      <c r="B126" s="3"/>
      <c r="E126" t="e">
        <f>CONCATENATE('Activities &amp; Resources'!#REF!," - ",'Activities &amp; Resources'!#REF!)</f>
        <v>#REF!</v>
      </c>
    </row>
    <row r="127" spans="1:5">
      <c r="A127" s="3"/>
      <c r="B127" s="3"/>
      <c r="E127" t="e">
        <f>CONCATENATE('Activities &amp; Resources'!#REF!," - ",'Activities &amp; Resources'!#REF!)</f>
        <v>#REF!</v>
      </c>
    </row>
    <row r="128" spans="1:5">
      <c r="A128" s="3"/>
      <c r="B128" s="3"/>
      <c r="E128" t="e">
        <f>CONCATENATE('Activities &amp; Resources'!#REF!," - ",'Activities &amp; Resources'!#REF!)</f>
        <v>#REF!</v>
      </c>
    </row>
    <row r="129" spans="1:5">
      <c r="A129" s="3"/>
      <c r="B129" s="3"/>
      <c r="E129" t="e">
        <f>CONCATENATE('Activities &amp; Resources'!#REF!," - ",'Activities &amp; Resources'!#REF!)</f>
        <v>#REF!</v>
      </c>
    </row>
    <row r="130" spans="1:5">
      <c r="A130" s="3"/>
      <c r="B130" s="3"/>
      <c r="E130" t="e">
        <f>CONCATENATE('Activities &amp; Resources'!#REF!," - ",'Activities &amp; Resources'!#REF!)</f>
        <v>#REF!</v>
      </c>
    </row>
    <row r="131" spans="1:5">
      <c r="A131" s="3"/>
      <c r="B131" s="3"/>
      <c r="E131" t="e">
        <f>CONCATENATE('Activities &amp; Resources'!#REF!," - ",'Activities &amp; Resources'!#REF!)</f>
        <v>#REF!</v>
      </c>
    </row>
    <row r="132" spans="1:5">
      <c r="A132" s="3"/>
      <c r="B132" s="3"/>
      <c r="E132" t="e">
        <f>CONCATENATE('Activities &amp; Resources'!#REF!," - ",'Activities &amp; Resources'!#REF!)</f>
        <v>#REF!</v>
      </c>
    </row>
    <row r="133" spans="1:5">
      <c r="A133" s="3"/>
      <c r="B133" s="3"/>
      <c r="E133" t="e">
        <f>CONCATENATE('Activities &amp; Resources'!#REF!," - ",'Activities &amp; Resources'!#REF!)</f>
        <v>#REF!</v>
      </c>
    </row>
    <row r="134" spans="1:5">
      <c r="A134" s="3"/>
      <c r="B134" s="3"/>
      <c r="E134" t="e">
        <f>CONCATENATE('Activities &amp; Resources'!#REF!," - ",'Activities &amp; Resources'!#REF!)</f>
        <v>#REF!</v>
      </c>
    </row>
    <row r="135" spans="1:5">
      <c r="A135" s="3"/>
      <c r="B135" s="3"/>
      <c r="E135" t="e">
        <f>CONCATENATE('Activities &amp; Resources'!#REF!," - ",'Activities &amp; Resources'!#REF!)</f>
        <v>#REF!</v>
      </c>
    </row>
    <row r="136" spans="1:5">
      <c r="A136" s="3"/>
      <c r="B136" s="3"/>
      <c r="E136" t="e">
        <f>CONCATENATE('Activities &amp; Resources'!#REF!," - ",'Activities &amp; Resources'!#REF!)</f>
        <v>#REF!</v>
      </c>
    </row>
    <row r="137" spans="1:5">
      <c r="A137" s="3"/>
      <c r="B137" s="3"/>
      <c r="E137" t="e">
        <f>CONCATENATE('Activities &amp; Resources'!#REF!," - ",'Activities &amp; Resources'!#REF!)</f>
        <v>#REF!</v>
      </c>
    </row>
    <row r="138" spans="1:5">
      <c r="A138" s="3"/>
      <c r="B138" s="3"/>
      <c r="E138" t="e">
        <f>CONCATENATE('Activities &amp; Resources'!#REF!," - ",'Activities &amp; Resources'!#REF!)</f>
        <v>#REF!</v>
      </c>
    </row>
    <row r="139" spans="1:5">
      <c r="A139" s="3"/>
      <c r="B139" s="4"/>
      <c r="E139" t="e">
        <f>CONCATENATE('Activities &amp; Resources'!#REF!," - ",'Activities &amp; Resources'!#REF!)</f>
        <v>#REF!</v>
      </c>
    </row>
    <row r="140" spans="1:5">
      <c r="A140" s="4"/>
      <c r="B140" s="2"/>
      <c r="E140" t="e">
        <f>CONCATENATE('Activities &amp; Resources'!#REF!," - ",'Activities &amp; Resources'!#REF!)</f>
        <v>#REF!</v>
      </c>
    </row>
    <row r="141" spans="1:5">
      <c r="A141" s="2"/>
      <c r="B141" s="3"/>
      <c r="E141" t="e">
        <f>CONCATENATE('Activities &amp; Resources'!#REF!," - ",'Activities &amp; Resources'!#REF!)</f>
        <v>#REF!</v>
      </c>
    </row>
    <row r="142" spans="1:5">
      <c r="A142" s="3"/>
      <c r="B142" s="3"/>
      <c r="E142" t="e">
        <f>CONCATENATE('Activities &amp; Resources'!#REF!," - ",'Activities &amp; Resources'!#REF!)</f>
        <v>#REF!</v>
      </c>
    </row>
    <row r="143" spans="1:5">
      <c r="A143" s="3"/>
      <c r="B143" s="3"/>
      <c r="E143" t="e">
        <f>CONCATENATE('Activities &amp; Resources'!#REF!," - ",'Activities &amp; Resources'!#REF!)</f>
        <v>#REF!</v>
      </c>
    </row>
    <row r="144" spans="1:5">
      <c r="A144" s="3"/>
      <c r="B144" s="2"/>
      <c r="E144" t="e">
        <f>CONCATENATE('Activities &amp; Resources'!#REF!," - ",'Activities &amp; Resources'!$C91)</f>
        <v>#REF!</v>
      </c>
    </row>
    <row r="145" spans="1:5">
      <c r="A145" s="2"/>
      <c r="B145" s="3"/>
      <c r="E145" t="e">
        <f>CONCATENATE('Activities &amp; Resources'!#REF!," - ",'Activities &amp; Resources'!$C92)</f>
        <v>#REF!</v>
      </c>
    </row>
    <row r="146" spans="1:5">
      <c r="A146" s="3"/>
      <c r="B146" s="3"/>
      <c r="E146" t="e">
        <f>CONCATENATE('Activities &amp; Resources'!#REF!," - ",'Activities &amp; Resources'!#REF!)</f>
        <v>#REF!</v>
      </c>
    </row>
    <row r="147" spans="1:5">
      <c r="A147" s="3"/>
      <c r="B147" s="3"/>
      <c r="E147" t="e">
        <f>CONCATENATE('Activities &amp; Resources'!#REF!," - ",'Activities &amp; Resources'!#REF!)</f>
        <v>#REF!</v>
      </c>
    </row>
    <row r="148" spans="1:5">
      <c r="A148" s="3"/>
      <c r="B148" s="3"/>
      <c r="E148" t="e">
        <f>CONCATENATE('Activities &amp; Resources'!#REF!," - ",'Activities &amp; Resources'!$C93)</f>
        <v>#REF!</v>
      </c>
    </row>
    <row r="149" spans="1:5">
      <c r="A149" s="3"/>
      <c r="B149" s="3"/>
      <c r="E149" t="e">
        <f>CONCATENATE('Activities &amp; Resources'!#REF!," - ",'Activities &amp; Resources'!$C94)</f>
        <v>#REF!</v>
      </c>
    </row>
    <row r="150" spans="1:5">
      <c r="A150" s="3"/>
      <c r="B150" s="3"/>
      <c r="E150" t="e">
        <f>CONCATENATE('Activities &amp; Resources'!#REF!," - ",'Activities &amp; Resources'!$C95)</f>
        <v>#REF!</v>
      </c>
    </row>
    <row r="151" spans="1:5">
      <c r="A151" s="3"/>
      <c r="B151" s="3"/>
      <c r="E151" t="e">
        <f>CONCATENATE('Activities &amp; Resources'!#REF!," - ",'Activities &amp; Resources'!$C96)</f>
        <v>#REF!</v>
      </c>
    </row>
    <row r="152" spans="1:5">
      <c r="A152" s="3"/>
      <c r="B152" s="3"/>
      <c r="E152" t="e">
        <f>CONCATENATE('Activities &amp; Resources'!#REF!," - ",'Activities &amp; Resources'!$C97)</f>
        <v>#REF!</v>
      </c>
    </row>
    <row r="153" spans="1:5">
      <c r="A153" s="3"/>
      <c r="B153" s="2"/>
      <c r="E153" t="e">
        <f>CONCATENATE('Activities &amp; Resources'!#REF!," - ",'Activities &amp; Resources'!$C98)</f>
        <v>#REF!</v>
      </c>
    </row>
    <row r="154" spans="1:5">
      <c r="A154" s="2"/>
      <c r="B154" s="3"/>
      <c r="E154" t="e">
        <f>CONCATENATE('Activities &amp; Resources'!#REF!," - ",'Activities &amp; Resources'!$C99)</f>
        <v>#REF!</v>
      </c>
    </row>
    <row r="155" spans="1:5">
      <c r="A155" s="3"/>
      <c r="B155" s="3"/>
      <c r="E155" t="e">
        <f>CONCATENATE('Activities &amp; Resources'!#REF!," - ",'Activities &amp; Resources'!$C100)</f>
        <v>#REF!</v>
      </c>
    </row>
    <row r="156" spans="1:5">
      <c r="A156" s="3"/>
      <c r="B156" s="3"/>
      <c r="E156" t="e">
        <f>CONCATENATE('Activities &amp; Resources'!#REF!," - ",'Activities &amp; Resources'!$C101)</f>
        <v>#REF!</v>
      </c>
    </row>
    <row r="157" spans="1:5">
      <c r="A157" s="3"/>
      <c r="B157" s="3"/>
      <c r="E157" t="e">
        <f>CONCATENATE('Activities &amp; Resources'!#REF!," - ",'Activities &amp; Resources'!$C102)</f>
        <v>#REF!</v>
      </c>
    </row>
    <row r="158" spans="1:5">
      <c r="A158" s="3"/>
      <c r="B158" s="3"/>
      <c r="E158" t="e">
        <f>CONCATENATE('Activities &amp; Resources'!#REF!," - ",'Activities &amp; Resources'!$C103)</f>
        <v>#REF!</v>
      </c>
    </row>
    <row r="159" spans="1:5">
      <c r="A159" s="3"/>
      <c r="B159" s="3"/>
      <c r="E159" t="e">
        <f>CONCATENATE('Activities &amp; Resources'!#REF!," - ",'Activities &amp; Resources'!$C104)</f>
        <v>#REF!</v>
      </c>
    </row>
    <row r="160" spans="1:5">
      <c r="A160" s="3"/>
      <c r="B160" s="2"/>
      <c r="E160" t="e">
        <f>CONCATENATE('Activities &amp; Resources'!#REF!," - ",'Activities &amp; Resources'!$C105)</f>
        <v>#REF!</v>
      </c>
    </row>
    <row r="161" spans="1:5">
      <c r="A161" s="2"/>
      <c r="B161" s="3"/>
      <c r="E161" t="e">
        <f>CONCATENATE('Activities &amp; Resources'!#REF!," - ",'Activities &amp; Resources'!$C106)</f>
        <v>#REF!</v>
      </c>
    </row>
    <row r="162" spans="1:5">
      <c r="A162" s="3"/>
      <c r="B162" s="3"/>
      <c r="E162" t="e">
        <f>CONCATENATE('Activities &amp; Resources'!#REF!," - ",'Activities &amp; Resources'!$C107)</f>
        <v>#REF!</v>
      </c>
    </row>
    <row r="163" spans="1:5">
      <c r="A163" s="3"/>
      <c r="B163" s="3"/>
      <c r="E163" t="e">
        <f>CONCATENATE('Activities &amp; Resources'!#REF!," - ",'Activities &amp; Resources'!$C108)</f>
        <v>#REF!</v>
      </c>
    </row>
    <row r="164" spans="1:5">
      <c r="A164" s="3"/>
      <c r="B164" s="4"/>
      <c r="E164" t="e">
        <f>CONCATENATE('Activities &amp; Resources'!#REF!," - ",'Activities &amp; Resources'!$C109)</f>
        <v>#REF!</v>
      </c>
    </row>
    <row r="165" spans="1:5">
      <c r="A165" s="4"/>
      <c r="B165" s="2"/>
      <c r="E165" t="e">
        <f>CONCATENATE('Activities &amp; Resources'!#REF!," - ",'Activities &amp; Resources'!$C110)</f>
        <v>#REF!</v>
      </c>
    </row>
    <row r="166" spans="1:5">
      <c r="A166" s="2"/>
      <c r="B166" s="3"/>
      <c r="E166" t="e">
        <f>CONCATENATE('Activities &amp; Resources'!#REF!," - ",'Activities &amp; Resources'!$C111)</f>
        <v>#REF!</v>
      </c>
    </row>
    <row r="167" spans="1:5">
      <c r="A167" s="3"/>
      <c r="B167" s="3"/>
      <c r="E167" t="e">
        <f>CONCATENATE('Activities &amp; Resources'!#REF!," - ",'Activities &amp; Resources'!$C112)</f>
        <v>#REF!</v>
      </c>
    </row>
    <row r="168" spans="1:5">
      <c r="A168" s="3"/>
      <c r="B168" s="3"/>
      <c r="E168" t="e">
        <f>CONCATENATE('Activities &amp; Resources'!#REF!," - ",'Activities &amp; Resources'!$C113)</f>
        <v>#REF!</v>
      </c>
    </row>
    <row r="169" spans="1:5">
      <c r="A169" s="3"/>
      <c r="B169" s="3"/>
      <c r="E169" t="e">
        <f>CONCATENATE('Activities &amp; Resources'!#REF!," - ",'Activities &amp; Resources'!$C114)</f>
        <v>#REF!</v>
      </c>
    </row>
    <row r="170" spans="1:5">
      <c r="A170" s="3"/>
      <c r="B170" s="3"/>
      <c r="E170" t="e">
        <f>CONCATENATE('Activities &amp; Resources'!#REF!," - ",'Activities &amp; Resources'!$C115)</f>
        <v>#REF!</v>
      </c>
    </row>
    <row r="171" spans="1:5">
      <c r="A171" s="3"/>
      <c r="B171" s="3"/>
      <c r="E171" t="e">
        <f>CONCATENATE('Activities &amp; Resources'!#REF!," - ",'Activities &amp; Resources'!$C116)</f>
        <v>#REF!</v>
      </c>
    </row>
    <row r="172" spans="1:5">
      <c r="A172" s="3"/>
      <c r="B172" s="3"/>
      <c r="E172" t="e">
        <f>CONCATENATE('Activities &amp; Resources'!#REF!," - ",'Activities &amp; Resources'!$C117)</f>
        <v>#REF!</v>
      </c>
    </row>
    <row r="173" spans="1:5">
      <c r="A173" s="3"/>
      <c r="B173" s="3"/>
      <c r="E173" t="e">
        <f>CONCATENATE('Activities &amp; Resources'!#REF!," - ",'Activities &amp; Resources'!$C118)</f>
        <v>#REF!</v>
      </c>
    </row>
    <row r="174" spans="1:5">
      <c r="A174" s="3"/>
      <c r="B174" s="3"/>
      <c r="E174" t="e">
        <f>CONCATENATE('Activities &amp; Resources'!#REF!," - ",'Activities &amp; Resources'!$C119)</f>
        <v>#REF!</v>
      </c>
    </row>
    <row r="175" spans="1:5">
      <c r="A175" s="3"/>
      <c r="B175" s="3"/>
      <c r="E175" t="e">
        <f>CONCATENATE('Activities &amp; Resources'!#REF!," - ",'Activities &amp; Resources'!#REF!)</f>
        <v>#REF!</v>
      </c>
    </row>
    <row r="176" spans="1:5">
      <c r="A176" s="3"/>
      <c r="B176" s="3"/>
      <c r="E176" t="e">
        <f>CONCATENATE('Activities &amp; Resources'!#REF!," - ",'Activities &amp; Resources'!$C120)</f>
        <v>#REF!</v>
      </c>
    </row>
    <row r="177" spans="1:5">
      <c r="A177" s="3"/>
      <c r="B177" s="3"/>
      <c r="E177" t="e">
        <f>CONCATENATE('Activities &amp; Resources'!#REF!," - ",'Activities &amp; Resources'!$C121)</f>
        <v>#REF!</v>
      </c>
    </row>
    <row r="178" spans="1:5">
      <c r="A178" s="3"/>
      <c r="B178" s="3"/>
      <c r="E178" t="e">
        <f>CONCATENATE('Activities &amp; Resources'!#REF!," - ",'Activities &amp; Resources'!$C122)</f>
        <v>#REF!</v>
      </c>
    </row>
    <row r="179" spans="1:5">
      <c r="A179" s="3"/>
      <c r="B179" s="3"/>
      <c r="E179" t="e">
        <f>CONCATENATE('Activities &amp; Resources'!#REF!," - ",'Activities &amp; Resources'!$C123)</f>
        <v>#REF!</v>
      </c>
    </row>
    <row r="180" spans="1:5">
      <c r="A180" s="3"/>
      <c r="B180" s="2"/>
      <c r="E180" t="e">
        <f>CONCATENATE('Activities &amp; Resources'!#REF!," - ",'Activities &amp; Resources'!$C124)</f>
        <v>#REF!</v>
      </c>
    </row>
    <row r="181" spans="1:5">
      <c r="A181" s="2"/>
      <c r="B181" s="3"/>
      <c r="E181" t="e">
        <f>CONCATENATE('Activities &amp; Resources'!#REF!," - ",'Activities &amp; Resources'!$C125)</f>
        <v>#REF!</v>
      </c>
    </row>
    <row r="182" spans="1:5">
      <c r="A182" s="3"/>
      <c r="B182" s="3"/>
      <c r="E182" t="e">
        <f>CONCATENATE('Activities &amp; Resources'!#REF!," - ",'Activities &amp; Resources'!$C126)</f>
        <v>#REF!</v>
      </c>
    </row>
    <row r="183" spans="1:5">
      <c r="A183" s="3"/>
      <c r="B183" s="3"/>
      <c r="E183" t="e">
        <f>CONCATENATE('Activities &amp; Resources'!#REF!," - ",'Activities &amp; Resources'!$C127)</f>
        <v>#REF!</v>
      </c>
    </row>
    <row r="184" spans="1:5">
      <c r="A184" s="3"/>
      <c r="B184" s="3"/>
      <c r="E184" t="e">
        <f>CONCATENATE('Activities &amp; Resources'!#REF!," - ",'Activities &amp; Resources'!$C128)</f>
        <v>#REF!</v>
      </c>
    </row>
    <row r="185" spans="1:5">
      <c r="A185" s="3"/>
      <c r="B185" s="3"/>
      <c r="E185" t="e">
        <f>CONCATENATE('Activities &amp; Resources'!#REF!," - ",'Activities &amp; Resources'!$C129)</f>
        <v>#REF!</v>
      </c>
    </row>
    <row r="186" spans="1:5">
      <c r="A186" s="3"/>
      <c r="B186" s="2"/>
      <c r="E186" t="e">
        <f>CONCATENATE('Activities &amp; Resources'!#REF!," - ",'Activities &amp; Resources'!$C130)</f>
        <v>#REF!</v>
      </c>
    </row>
    <row r="187" spans="1:5">
      <c r="A187" s="2"/>
      <c r="B187" s="3"/>
      <c r="E187" t="e">
        <f>CONCATENATE('Activities &amp; Resources'!#REF!," - ",'Activities &amp; Resources'!$C131)</f>
        <v>#REF!</v>
      </c>
    </row>
    <row r="188" spans="1:5">
      <c r="A188" s="3"/>
      <c r="B188" s="3"/>
      <c r="E188" t="e">
        <f>CONCATENATE('Activities &amp; Resources'!#REF!," - ",'Activities &amp; Resources'!$C132)</f>
        <v>#REF!</v>
      </c>
    </row>
    <row r="189" spans="1:5">
      <c r="A189" s="3"/>
      <c r="B189" s="3"/>
      <c r="E189" t="e">
        <f>CONCATENATE('Activities &amp; Resources'!#REF!," - ",'Activities &amp; Resources'!$C133)</f>
        <v>#REF!</v>
      </c>
    </row>
    <row r="190" spans="1:5">
      <c r="A190" s="3"/>
      <c r="B190" s="3"/>
      <c r="E190" t="e">
        <f>CONCATENATE('Activities &amp; Resources'!#REF!," - ",'Activities &amp; Resources'!$C134)</f>
        <v>#REF!</v>
      </c>
    </row>
    <row r="191" spans="1:5">
      <c r="A191" s="3"/>
      <c r="B191" s="3"/>
      <c r="E191" t="e">
        <f>CONCATENATE('Activities &amp; Resources'!#REF!," - ",'Activities &amp; Resources'!$C135)</f>
        <v>#REF!</v>
      </c>
    </row>
    <row r="192" spans="1:5">
      <c r="A192" s="3"/>
      <c r="B192" s="2"/>
      <c r="E192" t="e">
        <f>CONCATENATE('Activities &amp; Resources'!#REF!," - ",'Activities &amp; Resources'!#REF!)</f>
        <v>#REF!</v>
      </c>
    </row>
    <row r="193" spans="1:5">
      <c r="A193" s="2"/>
      <c r="B193" s="4"/>
      <c r="E193" t="e">
        <f>CONCATENATE('Activities &amp; Resources'!#REF!," - ",'Activities &amp; Resources'!$C136)</f>
        <v>#REF!</v>
      </c>
    </row>
    <row r="194" spans="1:5">
      <c r="A194" s="4"/>
      <c r="B194" s="2"/>
      <c r="E194" t="e">
        <f>CONCATENATE('Activities &amp; Resources'!#REF!," - ",'Activities &amp; Resources'!$C137)</f>
        <v>#REF!</v>
      </c>
    </row>
    <row r="195" spans="1:5">
      <c r="A195" s="2"/>
      <c r="B195" s="2"/>
      <c r="E195" t="e">
        <f>CONCATENATE('Activities &amp; Resources'!#REF!," - ",'Activities &amp; Resources'!$C138)</f>
        <v>#REF!</v>
      </c>
    </row>
    <row r="196" spans="1:5">
      <c r="A196" s="2"/>
      <c r="B196" s="2"/>
      <c r="E196" t="e">
        <f>CONCATENATE('Activities &amp; Resources'!#REF!," - ",'Activities &amp; Resources'!$C139)</f>
        <v>#REF!</v>
      </c>
    </row>
    <row r="197" spans="1:5">
      <c r="A197" s="2"/>
      <c r="B197" s="2"/>
      <c r="E197" t="e">
        <f>CONCATENATE('Activities &amp; Resources'!#REF!," - ",'Activities &amp; Resources'!$C140)</f>
        <v>#REF!</v>
      </c>
    </row>
    <row r="198" spans="1:5">
      <c r="A198" s="2"/>
      <c r="B198" s="2"/>
      <c r="E198" t="e">
        <f>CONCATENATE('Activities &amp; Resources'!#REF!," - ",'Activities &amp; Resources'!$C141)</f>
        <v>#REF!</v>
      </c>
    </row>
    <row r="199" spans="1:5">
      <c r="A199" s="3"/>
      <c r="B199" s="2"/>
      <c r="E199" t="e">
        <f>CONCATENATE('Activities &amp; Resources'!#REF!," - ",'Activities &amp; Resources'!$C142)</f>
        <v>#REF!</v>
      </c>
    </row>
    <row r="200" spans="1:5">
      <c r="A200" s="3"/>
      <c r="B200" s="2"/>
      <c r="E200" t="e">
        <f>CONCATENATE('Activities &amp; Resources'!#REF!," - ",'Activities &amp; Resources'!$C143)</f>
        <v>#REF!</v>
      </c>
    </row>
    <row r="201" spans="1:5">
      <c r="A201" s="3"/>
      <c r="B201" s="2"/>
      <c r="E201" t="e">
        <f>CONCATENATE('Activities &amp; Resources'!#REF!," - ",'Activities &amp; Resources'!$C144)</f>
        <v>#REF!</v>
      </c>
    </row>
    <row r="202" spans="1:5">
      <c r="A202" s="3"/>
      <c r="B202" s="2"/>
      <c r="E202" t="e">
        <f>CONCATENATE('Activities &amp; Resources'!#REF!," - ",'Activities &amp; Resources'!$C145)</f>
        <v>#REF!</v>
      </c>
    </row>
    <row r="203" spans="1:5">
      <c r="A203" s="3"/>
      <c r="B203" s="2"/>
      <c r="E203" t="e">
        <f>CONCATENATE('Activities &amp; Resources'!#REF!," - ",'Activities &amp; Resources'!$C146)</f>
        <v>#REF!</v>
      </c>
    </row>
    <row r="204" spans="1:5">
      <c r="A204" s="3"/>
      <c r="B204" s="2"/>
      <c r="E204" t="e">
        <f>CONCATENATE('Activities &amp; Resources'!#REF!," - ",'Activities &amp; Resources'!$C147)</f>
        <v>#REF!</v>
      </c>
    </row>
    <row r="205" spans="1:5">
      <c r="A205" s="2"/>
      <c r="B205" s="2"/>
      <c r="E205" t="e">
        <f>CONCATENATE('Activities &amp; Resources'!#REF!," - ",'Activities &amp; Resources'!$C148)</f>
        <v>#REF!</v>
      </c>
    </row>
    <row r="206" spans="1:5">
      <c r="A206" s="2"/>
      <c r="E206" t="e">
        <f>CONCATENATE('Activities &amp; Resources'!#REF!," - ",'Activities &amp; Resources'!$C149)</f>
        <v>#REF!</v>
      </c>
    </row>
    <row r="207" spans="1:5">
      <c r="E207" t="e">
        <f>CONCATENATE('Activities &amp; Resources'!#REF!," - ",'Activities &amp; Resources'!$C150)</f>
        <v>#REF!</v>
      </c>
    </row>
    <row r="208" spans="1:5">
      <c r="E208" t="e">
        <f>CONCATENATE('Activities &amp; Resources'!#REF!," - ",'Activities &amp; Resources'!$C151)</f>
        <v>#REF!</v>
      </c>
    </row>
    <row r="209" spans="5:5">
      <c r="E209" t="e">
        <f>CONCATENATE('Activities &amp; Resources'!#REF!," - ",'Activities &amp; Resources'!$C152)</f>
        <v>#REF!</v>
      </c>
    </row>
    <row r="210" spans="5:5">
      <c r="E210" t="e">
        <f>CONCATENATE('Activities &amp; Resources'!#REF!," - ",'Activities &amp; Resources'!$C153)</f>
        <v>#REF!</v>
      </c>
    </row>
    <row r="211" spans="5:5">
      <c r="E211" t="e">
        <f>CONCATENATE('Activities &amp; Resources'!#REF!," - ",'Activities &amp; Resources'!$C157)</f>
        <v>#REF!</v>
      </c>
    </row>
    <row r="212" spans="5:5">
      <c r="E212" t="e">
        <f>CONCATENATE('Activities &amp; Resources'!#REF!," - ",'Activities &amp; Resources'!$C158)</f>
        <v>#REF!</v>
      </c>
    </row>
    <row r="213" spans="5:5">
      <c r="E213" t="e">
        <f>CONCATENATE('Activities &amp; Resources'!#REF!," - ",'Activities &amp; Resources'!$C159)</f>
        <v>#REF!</v>
      </c>
    </row>
    <row r="214" spans="5:5">
      <c r="E214" t="e">
        <f>CONCATENATE('Activities &amp; Resources'!#REF!," - ",'Activities &amp; Resources'!$C160)</f>
        <v>#REF!</v>
      </c>
    </row>
    <row r="215" spans="5:5">
      <c r="E215" t="e">
        <f>CONCATENATE('Activities &amp; Resources'!#REF!," - ",'Activities &amp; Resources'!$C161)</f>
        <v>#REF!</v>
      </c>
    </row>
    <row r="216" spans="5:5">
      <c r="E216" t="e">
        <f>CONCATENATE('Activities &amp; Resources'!#REF!," - ",'Activities &amp; Resources'!$C165)</f>
        <v>#REF!</v>
      </c>
    </row>
    <row r="217" spans="5:5">
      <c r="E217" t="e">
        <f>CONCATENATE('Activities &amp; Resources'!#REF!," - ",'Activities &amp; Resources'!$C166)</f>
        <v>#REF!</v>
      </c>
    </row>
    <row r="218" spans="5:5">
      <c r="E218" t="e">
        <f>CONCATENATE('Activities &amp; Resources'!#REF!," - ",'Activities &amp; Resources'!$C167)</f>
        <v>#REF!</v>
      </c>
    </row>
    <row r="219" spans="5:5">
      <c r="E219" t="e">
        <f>CONCATENATE('Activities &amp; Resources'!#REF!," - ",'Activities &amp; Resources'!$C168)</f>
        <v>#REF!</v>
      </c>
    </row>
    <row r="220" spans="5:5">
      <c r="E220" t="e">
        <f>CONCATENATE('Activities &amp; Resources'!#REF!," - ",'Activities &amp; Resources'!$C169)</f>
        <v>#REF!</v>
      </c>
    </row>
    <row r="221" spans="5:5">
      <c r="E221" t="e">
        <f>CONCATENATE('Activities &amp; Resources'!#REF!," - ",'Activities &amp; Resources'!$C173)</f>
        <v>#REF!</v>
      </c>
    </row>
    <row r="222" spans="5:5">
      <c r="E222" t="e">
        <f>CONCATENATE('Activities &amp; Resources'!#REF!," - ",'Activities &amp; Resources'!$C174)</f>
        <v>#REF!</v>
      </c>
    </row>
    <row r="223" spans="5:5">
      <c r="E223" t="e">
        <f>CONCATENATE('Activities &amp; Resources'!#REF!," - ",'Activities &amp; Resources'!$C175)</f>
        <v>#REF!</v>
      </c>
    </row>
    <row r="224" spans="5:5">
      <c r="E224" t="e">
        <f>CONCATENATE('Activities &amp; Resources'!#REF!," - ",'Activities &amp; Resources'!$C176)</f>
        <v>#REF!</v>
      </c>
    </row>
    <row r="225" spans="5:5">
      <c r="E225" t="e">
        <f>CONCATENATE('Activities &amp; Resources'!#REF!," - ",'Activities &amp; Resources'!$C177)</f>
        <v>#REF!</v>
      </c>
    </row>
    <row r="226" spans="5:5">
      <c r="E226" t="e">
        <f>CONCATENATE('Activities &amp; Resources'!#REF!," - ",'Activities &amp; Resources'!$C181)</f>
        <v>#REF!</v>
      </c>
    </row>
    <row r="227" spans="5:5">
      <c r="E227" t="e">
        <f>CONCATENATE('Activities &amp; Resources'!#REF!," - ",'Activities &amp; Resources'!$C182)</f>
        <v>#REF!</v>
      </c>
    </row>
    <row r="228" spans="5:5">
      <c r="E228" t="e">
        <f>CONCATENATE('Activities &amp; Resources'!#REF!," - ",'Activities &amp; Resources'!$C183)</f>
        <v>#REF!</v>
      </c>
    </row>
    <row r="229" spans="5:5">
      <c r="E229" t="e">
        <f>CONCATENATE('Activities &amp; Resources'!#REF!," - ",'Activities &amp; Resources'!$C184)</f>
        <v>#REF!</v>
      </c>
    </row>
    <row r="230" spans="5:5">
      <c r="E230" t="e">
        <f>CONCATENATE('Activities &amp; Resources'!#REF!," - ",'Activities &amp; Resources'!$C185)</f>
        <v>#REF!</v>
      </c>
    </row>
    <row r="231" spans="5:5">
      <c r="E231" t="e">
        <f>CONCATENATE('Activities &amp; Resources'!#REF!," - ",'Activities &amp; Resources'!$C186)</f>
        <v>#REF!</v>
      </c>
    </row>
    <row r="232" spans="5:5">
      <c r="E232" t="e">
        <f>CONCATENATE('Activities &amp; Resources'!#REF!," - ",'Activities &amp; Resources'!$C187)</f>
        <v>#REF!</v>
      </c>
    </row>
    <row r="233" spans="5:5">
      <c r="E233" t="e">
        <f>CONCATENATE('Activities &amp; Resources'!#REF!," - ",'Activities &amp; Resources'!$C188)</f>
        <v>#REF!</v>
      </c>
    </row>
    <row r="234" spans="5:5">
      <c r="E234" t="e">
        <f>CONCATENATE('Activities &amp; Resources'!#REF!," - ",'Activities &amp; Resources'!$C190)</f>
        <v>#REF!</v>
      </c>
    </row>
    <row r="235" spans="5:5">
      <c r="E235" t="e">
        <f>CONCATENATE('Activities &amp; Resources'!#REF!," - ",'Activities &amp; Resources'!$C193)</f>
        <v>#REF!</v>
      </c>
    </row>
    <row r="236" spans="5:5">
      <c r="E236" t="e">
        <f>CONCATENATE('Activities &amp; Resources'!#REF!," - ",'Activities &amp; Resources'!$C194)</f>
        <v>#REF!</v>
      </c>
    </row>
    <row r="237" spans="5:5">
      <c r="E237" t="e">
        <f>CONCATENATE('Activities &amp; Resources'!#REF!," - ",'Activities &amp; Resources'!$C195)</f>
        <v>#REF!</v>
      </c>
    </row>
    <row r="238" spans="5:5">
      <c r="E238" t="e">
        <f>CONCATENATE('Activities &amp; Resources'!#REF!," - ",'Activities &amp; Resources'!$C196)</f>
        <v>#REF!</v>
      </c>
    </row>
    <row r="239" spans="5:5">
      <c r="E239" t="e">
        <f>CONCATENATE('Activities &amp; Resources'!#REF!," - ",'Activities &amp; Resources'!$C197)</f>
        <v>#REF!</v>
      </c>
    </row>
    <row r="240" spans="5:5">
      <c r="E240" t="e">
        <f>CONCATENATE('Activities &amp; Resources'!#REF!," - ",'Activities &amp; Resources'!$C198)</f>
        <v>#REF!</v>
      </c>
    </row>
    <row r="241" spans="5:5">
      <c r="E241" t="e">
        <f>CONCATENATE('Activities &amp; Resources'!#REF!," - ",'Activities &amp; Resources'!$C199)</f>
        <v>#REF!</v>
      </c>
    </row>
    <row r="242" spans="5:5">
      <c r="E242" t="e">
        <f>CONCATENATE('Activities &amp; Resources'!#REF!," - ",'Activities &amp; Resources'!$C200)</f>
        <v>#REF!</v>
      </c>
    </row>
    <row r="243" spans="5:5">
      <c r="E243" t="e">
        <f>CONCATENATE('Activities &amp; Resources'!#REF!," - ",'Activities &amp; Resources'!$C201)</f>
        <v>#REF!</v>
      </c>
    </row>
    <row r="244" spans="5:5">
      <c r="E244" t="e">
        <f>CONCATENATE('Activities &amp; Resources'!#REF!," - ",'Activities &amp; Resources'!$C202)</f>
        <v>#REF!</v>
      </c>
    </row>
    <row r="245" spans="5:5">
      <c r="E245" t="e">
        <f>CONCATENATE('Activities &amp; Resources'!#REF!," - ",'Activities &amp; Resources'!$C203)</f>
        <v>#REF!</v>
      </c>
    </row>
    <row r="246" spans="5:5">
      <c r="E246" t="e">
        <f>CONCATENATE('Activities &amp; Resources'!#REF!," - ",'Activities &amp; Resources'!$C204)</f>
        <v>#REF!</v>
      </c>
    </row>
    <row r="247" spans="5:5">
      <c r="E247" t="e">
        <f>CONCATENATE('Activities &amp; Resources'!#REF!," - ",'Activities &amp; Resources'!$C206)</f>
        <v>#REF!</v>
      </c>
    </row>
    <row r="248" spans="5:5">
      <c r="E248" t="e">
        <f>CONCATENATE('Activities &amp; Resources'!#REF!," - ",'Activities &amp; Resources'!#REF!)</f>
        <v>#REF!</v>
      </c>
    </row>
    <row r="249" spans="5:5">
      <c r="E249" t="e">
        <f>CONCATENATE('Activities &amp; Resources'!#REF!," - ",'Activities &amp; Resources'!#REF!)</f>
        <v>#REF!</v>
      </c>
    </row>
    <row r="250" spans="5:5">
      <c r="E250" t="e">
        <f>CONCATENATE('Activities &amp; Resources'!#REF!," - ",'Activities &amp; Resources'!$C207)</f>
        <v>#REF!</v>
      </c>
    </row>
    <row r="251" spans="5:5">
      <c r="E251" t="e">
        <f>CONCATENATE('Activities &amp; Resources'!#REF!," - ",'Activities &amp; Resources'!$C208)</f>
        <v>#REF!</v>
      </c>
    </row>
    <row r="252" spans="5:5">
      <c r="E252" t="e">
        <f>CONCATENATE('Activities &amp; Resources'!#REF!," - ",'Activities &amp; Resources'!#REF!)</f>
        <v>#REF!</v>
      </c>
    </row>
    <row r="253" spans="5:5">
      <c r="E253" t="e">
        <f>CONCATENATE('Activities &amp; Resources'!#REF!," - ",'Activities &amp; Resources'!$C209)</f>
        <v>#REF!</v>
      </c>
    </row>
    <row r="254" spans="5:5">
      <c r="E254" t="e">
        <f>CONCATENATE('Activities &amp; Resources'!#REF!," - ",'Activities &amp; Resources'!$C210)</f>
        <v>#REF!</v>
      </c>
    </row>
    <row r="255" spans="5:5">
      <c r="E255" t="e">
        <f>CONCATENATE('Activities &amp; Resources'!#REF!," - ",'Activities &amp; Resources'!$C211)</f>
        <v>#REF!</v>
      </c>
    </row>
    <row r="256" spans="5:5">
      <c r="E256" t="e">
        <f>CONCATENATE('Activities &amp; Resources'!#REF!," - ",'Activities &amp; Resources'!#REF!)</f>
        <v>#REF!</v>
      </c>
    </row>
    <row r="257" spans="5:5">
      <c r="E257" t="e">
        <f>CONCATENATE('Activities &amp; Resources'!#REF!," - ",'Activities &amp; Resources'!#REF!)</f>
        <v>#REF!</v>
      </c>
    </row>
    <row r="258" spans="5:5">
      <c r="E258" t="e">
        <f>CONCATENATE('Activities &amp; Resources'!#REF!," - ",'Activities &amp; Resources'!$C212)</f>
        <v>#REF!</v>
      </c>
    </row>
    <row r="259" spans="5:5">
      <c r="E259" t="e">
        <f>CONCATENATE('Activities &amp; Resources'!#REF!," - ",'Activities &amp; Resources'!$C213)</f>
        <v>#REF!</v>
      </c>
    </row>
    <row r="260" spans="5:5">
      <c r="E260" t="e">
        <f>CONCATENATE('Activities &amp; Resources'!#REF!," - ",'Activities &amp; Resources'!#REF!)</f>
        <v>#REF!</v>
      </c>
    </row>
    <row r="261" spans="5:5">
      <c r="E261" t="e">
        <f>CONCATENATE('Activities &amp; Resources'!#REF!," - ",'Activities &amp; Resources'!$C214)</f>
        <v>#REF!</v>
      </c>
    </row>
    <row r="262" spans="5:5">
      <c r="E262" t="e">
        <f>CONCATENATE('Activities &amp; Resources'!#REF!," - ",'Activities &amp; Resources'!$C215)</f>
        <v>#REF!</v>
      </c>
    </row>
    <row r="263" spans="5:5">
      <c r="E263" t="e">
        <f>CONCATENATE('Activities &amp; Resources'!#REF!," - ",'Activities &amp; Resources'!$C216)</f>
        <v>#REF!</v>
      </c>
    </row>
    <row r="264" spans="5:5">
      <c r="E264" t="e">
        <f>CONCATENATE('Activities &amp; Resources'!#REF!," - ",'Activities &amp; Resources'!#REF!)</f>
        <v>#REF!</v>
      </c>
    </row>
    <row r="265" spans="5:5">
      <c r="E265" t="e">
        <f>CONCATENATE('Activities &amp; Resources'!#REF!," - ",'Activities &amp; Resources'!#REF!)</f>
        <v>#REF!</v>
      </c>
    </row>
    <row r="266" spans="5:5">
      <c r="E266" t="e">
        <f>CONCATENATE('Activities &amp; Resources'!#REF!," - ",'Activities &amp; Resources'!$C217)</f>
        <v>#REF!</v>
      </c>
    </row>
    <row r="267" spans="5:5">
      <c r="E267" t="e">
        <f>CONCATENATE('Activities &amp; Resources'!#REF!," - ",'Activities &amp; Resources'!$C218)</f>
        <v>#REF!</v>
      </c>
    </row>
    <row r="268" spans="5:5">
      <c r="E268" t="e">
        <f>CONCATENATE('Activities &amp; Resources'!#REF!," - ",'Activities &amp; Resources'!#REF!)</f>
        <v>#REF!</v>
      </c>
    </row>
    <row r="269" spans="5:5">
      <c r="E269" t="e">
        <f>CONCATENATE('Activities &amp; Resources'!#REF!," - ",'Activities &amp; Resources'!$C219)</f>
        <v>#REF!</v>
      </c>
    </row>
    <row r="270" spans="5:5">
      <c r="E270" t="e">
        <f>CONCATENATE('Activities &amp; Resources'!#REF!," - ",'Activities &amp; Resources'!$C220)</f>
        <v>#REF!</v>
      </c>
    </row>
    <row r="271" spans="5:5">
      <c r="E271" t="e">
        <f>CONCATENATE('Activities &amp; Resources'!#REF!," - ",'Activities &amp; Resources'!$C221)</f>
        <v>#REF!</v>
      </c>
    </row>
    <row r="272" spans="5:5">
      <c r="E272" t="e">
        <f>CONCATENATE('Activities &amp; Resources'!#REF!," - ",'Activities &amp; Resources'!#REF!)</f>
        <v>#REF!</v>
      </c>
    </row>
    <row r="273" spans="5:5">
      <c r="E273" t="e">
        <f>CONCATENATE('Activities &amp; Resources'!#REF!," - ",'Activities &amp; Resources'!#REF!)</f>
        <v>#REF!</v>
      </c>
    </row>
    <row r="274" spans="5:5">
      <c r="E274" t="e">
        <f>CONCATENATE('Activities &amp; Resources'!#REF!," - ",'Activities &amp; Resources'!$C222)</f>
        <v>#REF!</v>
      </c>
    </row>
    <row r="275" spans="5:5">
      <c r="E275" t="e">
        <f>CONCATENATE('Activities &amp; Resources'!#REF!," - ",'Activities &amp; Resources'!$C223)</f>
        <v>#REF!</v>
      </c>
    </row>
    <row r="276" spans="5:5">
      <c r="E276" t="e">
        <f>CONCATENATE('Activities &amp; Resources'!#REF!," - ",'Activities &amp; Resources'!#REF!)</f>
        <v>#REF!</v>
      </c>
    </row>
    <row r="277" spans="5:5">
      <c r="E277" t="e">
        <f>CONCATENATE('Activities &amp; Resources'!#REF!," - ",'Activities &amp; Resources'!$C224)</f>
        <v>#REF!</v>
      </c>
    </row>
    <row r="278" spans="5:5">
      <c r="E278" t="e">
        <f>CONCATENATE('Activities &amp; Resources'!#REF!," - ",'Activities &amp; Resources'!$C225)</f>
        <v>#REF!</v>
      </c>
    </row>
    <row r="279" spans="5:5">
      <c r="E279" t="e">
        <f>CONCATENATE('Activities &amp; Resources'!#REF!," - ",'Activities &amp; Resources'!$C226)</f>
        <v>#REF!</v>
      </c>
    </row>
    <row r="280" spans="5:5">
      <c r="E280" t="e">
        <f>CONCATENATE('Activities &amp; Resources'!#REF!," - ",'Activities &amp; Resources'!$C227)</f>
        <v>#REF!</v>
      </c>
    </row>
    <row r="281" spans="5:5">
      <c r="E281" t="e">
        <f>CONCATENATE('Activities &amp; Resources'!#REF!," - ",'Activities &amp; Resources'!$C228)</f>
        <v>#REF!</v>
      </c>
    </row>
    <row r="282" spans="5:5">
      <c r="E282" t="e">
        <f>CONCATENATE('Activities &amp; Resources'!#REF!," - ",'Activities &amp; Resources'!$C229)</f>
        <v>#REF!</v>
      </c>
    </row>
    <row r="283" spans="5:5">
      <c r="E283" t="e">
        <f>CONCATENATE('Activities &amp; Resources'!#REF!," - ",'Activities &amp; Resources'!$C231)</f>
        <v>#REF!</v>
      </c>
    </row>
    <row r="284" spans="5:5">
      <c r="E284" t="e">
        <f>CONCATENATE('Activities &amp; Resources'!#REF!," - ",'Activities &amp; Resources'!$C232)</f>
        <v>#REF!</v>
      </c>
    </row>
    <row r="285" spans="5:5">
      <c r="E285" t="e">
        <f>CONCATENATE('Activities &amp; Resources'!#REF!," - ",'Activities &amp; Resources'!$C233)</f>
        <v>#REF!</v>
      </c>
    </row>
    <row r="286" spans="5:5">
      <c r="E286" t="e">
        <f>CONCATENATE('Activities &amp; Resources'!#REF!," - ",'Activities &amp; Resources'!$C234)</f>
        <v>#REF!</v>
      </c>
    </row>
    <row r="287" spans="5:5">
      <c r="E287" t="e">
        <f>CONCATENATE('Activities &amp; Resources'!#REF!," - ",'Activities &amp; Resources'!$C235)</f>
        <v>#REF!</v>
      </c>
    </row>
    <row r="288" spans="5:5">
      <c r="E288" t="e">
        <f>CONCATENATE('Activities &amp; Resources'!#REF!," - ",'Activities &amp; Resources'!$C236)</f>
        <v>#REF!</v>
      </c>
    </row>
    <row r="289" spans="5:5">
      <c r="E289" t="e">
        <f>CONCATENATE('Activities &amp; Resources'!#REF!," - ",'Activities &amp; Resources'!$C237)</f>
        <v>#REF!</v>
      </c>
    </row>
    <row r="290" spans="5:5">
      <c r="E290" t="e">
        <f>CONCATENATE('Activities &amp; Resources'!#REF!," - ",'Activities &amp; Resources'!$C238)</f>
        <v>#REF!</v>
      </c>
    </row>
    <row r="291" spans="5:5">
      <c r="E291" t="e">
        <f>CONCATENATE('Activities &amp; Resources'!#REF!," - ",'Activities &amp; Resources'!$C239)</f>
        <v>#REF!</v>
      </c>
    </row>
    <row r="292" spans="5:5">
      <c r="E292" t="e">
        <f>CONCATENATE('Activities &amp; Resources'!#REF!," - ",'Activities &amp; Resources'!$C240)</f>
        <v>#REF!</v>
      </c>
    </row>
    <row r="293" spans="5:5">
      <c r="E293" t="e">
        <f>CONCATENATE('Activities &amp; Resources'!#REF!," - ",'Activities &amp; Resources'!$C241)</f>
        <v>#REF!</v>
      </c>
    </row>
    <row r="294" spans="5:5">
      <c r="E294" t="e">
        <f>CONCATENATE('Activities &amp; Resources'!#REF!," - ",'Activities &amp; Resources'!$C242)</f>
        <v>#REF!</v>
      </c>
    </row>
    <row r="295" spans="5:5">
      <c r="E295" t="e">
        <f>CONCATENATE('Activities &amp; Resources'!#REF!," - ",'Activities &amp; Resources'!$C243)</f>
        <v>#REF!</v>
      </c>
    </row>
    <row r="296" spans="5:5">
      <c r="E296" t="e">
        <f>CONCATENATE('Activities &amp; Resources'!#REF!," - ",'Activities &amp; Resources'!$C244)</f>
        <v>#REF!</v>
      </c>
    </row>
    <row r="297" spans="5:5">
      <c r="E297" t="e">
        <f>CONCATENATE('Activities &amp; Resources'!#REF!," - ",'Activities &amp; Resources'!$C245)</f>
        <v>#REF!</v>
      </c>
    </row>
    <row r="298" spans="5:5">
      <c r="E298" t="e">
        <f>CONCATENATE('Activities &amp; Resources'!#REF!," - ",'Activities &amp; Resources'!$C246)</f>
        <v>#REF!</v>
      </c>
    </row>
    <row r="299" spans="5:5">
      <c r="E299" t="e">
        <f>CONCATENATE('Activities &amp; Resources'!#REF!," - ",'Activities &amp; Resources'!$C247)</f>
        <v>#REF!</v>
      </c>
    </row>
    <row r="300" spans="5:5">
      <c r="E300" t="e">
        <f>CONCATENATE('Activities &amp; Resources'!#REF!," - ",'Activities &amp; Resources'!$C248)</f>
        <v>#REF!</v>
      </c>
    </row>
    <row r="301" spans="5:5">
      <c r="E301" t="e">
        <f>CONCATENATE('Activities &amp; Resources'!#REF!," - ",'Activities &amp; Resources'!$C249)</f>
        <v>#REF!</v>
      </c>
    </row>
    <row r="302" spans="5:5">
      <c r="E302" t="e">
        <f>CONCATENATE('Activities &amp; Resources'!#REF!," - ",'Activities &amp; Resources'!$C250)</f>
        <v>#REF!</v>
      </c>
    </row>
    <row r="303" spans="5:5">
      <c r="E303" t="e">
        <f>CONCATENATE('Activities &amp; Resources'!#REF!," - ",'Activities &amp; Resources'!$C251)</f>
        <v>#REF!</v>
      </c>
    </row>
    <row r="304" spans="5:5">
      <c r="E304" t="e">
        <f>CONCATENATE('Activities &amp; Resources'!#REF!," - ",'Activities &amp; Resources'!$C252)</f>
        <v>#REF!</v>
      </c>
    </row>
    <row r="305" spans="5:5">
      <c r="E305" t="e">
        <f>CONCATENATE('Activities &amp; Resources'!#REF!," - ",'Activities &amp; Resources'!$C253)</f>
        <v>#REF!</v>
      </c>
    </row>
    <row r="306" spans="5:5">
      <c r="E306" t="e">
        <f>CONCATENATE('Activities &amp; Resources'!#REF!," - ",'Activities &amp; Resources'!$C254)</f>
        <v>#REF!</v>
      </c>
    </row>
    <row r="307" spans="5:5">
      <c r="E307" t="e">
        <f>CONCATENATE('Activities &amp; Resources'!#REF!," - ",'Activities &amp; Resources'!$C255)</f>
        <v>#REF!</v>
      </c>
    </row>
    <row r="308" spans="5:5">
      <c r="E308" t="e">
        <f>CONCATENATE('Activities &amp; Resources'!#REF!," - ",'Activities &amp; Resources'!$C256)</f>
        <v>#REF!</v>
      </c>
    </row>
    <row r="309" spans="5:5">
      <c r="E309" t="e">
        <f>CONCATENATE('Activities &amp; Resources'!#REF!," - ",'Activities &amp; Resources'!$C257)</f>
        <v>#REF!</v>
      </c>
    </row>
    <row r="310" spans="5:5">
      <c r="E310" t="e">
        <f>CONCATENATE('Activities &amp; Resources'!#REF!," - ",'Activities &amp; Resources'!$C258)</f>
        <v>#REF!</v>
      </c>
    </row>
    <row r="311" spans="5:5">
      <c r="E311" t="e">
        <f>CONCATENATE('Activities &amp; Resources'!#REF!," - ",'Activities &amp; Resources'!$C259)</f>
        <v>#REF!</v>
      </c>
    </row>
    <row r="312" spans="5:5">
      <c r="E312" t="e">
        <f>CONCATENATE('Activities &amp; Resources'!#REF!," - ",'Activities &amp; Resources'!$C260)</f>
        <v>#REF!</v>
      </c>
    </row>
    <row r="313" spans="5:5">
      <c r="E313" t="e">
        <f>CONCATENATE('Activities &amp; Resources'!#REF!," - ",'Activities &amp; Resources'!$C261)</f>
        <v>#REF!</v>
      </c>
    </row>
    <row r="314" spans="5:5">
      <c r="E314" t="e">
        <f>CONCATENATE('Activities &amp; Resources'!#REF!," - ",'Activities &amp; Resources'!$C262)</f>
        <v>#REF!</v>
      </c>
    </row>
    <row r="315" spans="5:5">
      <c r="E315" t="e">
        <f>CONCATENATE('Activities &amp; Resources'!#REF!," - ",'Activities &amp; Resources'!$C263)</f>
        <v>#REF!</v>
      </c>
    </row>
    <row r="316" spans="5:5">
      <c r="E316" t="e">
        <f>CONCATENATE('Activities &amp; Resources'!#REF!," - ",'Activities &amp; Resources'!$C264)</f>
        <v>#REF!</v>
      </c>
    </row>
    <row r="317" spans="5:5">
      <c r="E317" t="e">
        <f>CONCATENATE('Activities &amp; Resources'!#REF!," - ",'Activities &amp; Resources'!$C265)</f>
        <v>#REF!</v>
      </c>
    </row>
  </sheetData>
  <pageMargins left="0.7" right="0.7" top="0.75" bottom="0.75" header="0.3" footer="0.3"/>
  <pageSetup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44F71-1AB0-44B9-89FF-47ED58B6112F}">
  <sheetPr codeName="Sheet3"/>
  <dimension ref="A1:W500"/>
  <sheetViews>
    <sheetView workbookViewId="0">
      <selection activeCell="J2" sqref="J2"/>
    </sheetView>
  </sheetViews>
  <sheetFormatPr defaultColWidth="8.81640625" defaultRowHeight="14.5"/>
  <cols>
    <col min="1" max="1" width="11.81640625" customWidth="1"/>
    <col min="6" max="6" width="20" bestFit="1" customWidth="1"/>
    <col min="7" max="7" width="32.36328125" customWidth="1"/>
    <col min="10" max="10" width="9.81640625" bestFit="1" customWidth="1"/>
    <col min="11" max="11" width="44" bestFit="1" customWidth="1"/>
    <col min="14" max="14" width="21.453125" bestFit="1" customWidth="1"/>
    <col min="18" max="18" width="18.453125" bestFit="1" customWidth="1"/>
    <col min="22" max="22" width="18.453125" bestFit="1" customWidth="1"/>
  </cols>
  <sheetData>
    <row r="1" spans="1:23">
      <c r="A1" t="s">
        <v>404</v>
      </c>
      <c r="F1" s="41" t="s">
        <v>405</v>
      </c>
      <c r="G1" t="e">
        <f ca="1">IF(OFFSET(INDIRECT("'"&amp;$F$2&amp;"'!$A$1"),1+ROW(),1)="","",OFFSET(INDIRECT("'"&amp;$F$2&amp;"'!$A$1"),1+ROW(),1))</f>
        <v>#REF!</v>
      </c>
      <c r="J1" s="41" t="s">
        <v>406</v>
      </c>
      <c r="K1" t="e">
        <f t="shared" ref="K1:K32" ca="1" si="0">IF(NOT(OFFSET(INDIRECT("'"&amp;KEY_RESOURCE_STRUCTURE_TAB&amp;"'!$E$1"),0,((ROW()-1)*20))=""),OFFSET(INDIRECT("'"&amp;KEY_RESOURCE_STRUCTURE_TAB&amp;"'!$E$1"),0,((ROW()-1)*20)),"")</f>
        <v>#REF!</v>
      </c>
      <c r="N1" s="41" t="s">
        <v>407</v>
      </c>
      <c r="O1" t="str">
        <f>IF(NOT(RESOURCE_NAME_1=""),RESOURCE_NAME_1,"")</f>
        <v>C-AD</v>
      </c>
      <c r="R1" s="41" t="s">
        <v>408</v>
      </c>
      <c r="S1" t="s">
        <v>409</v>
      </c>
      <c r="V1" s="41" t="s">
        <v>410</v>
      </c>
      <c r="W1" t="e">
        <f ca="1">IF(NOT(OFFSET(INDIRECT("'Work Group List'!"&amp;$V$2),ROW(),0)=""),OFFSET(INDIRECT("'Work Group List'!"&amp;$V$2),ROW(),0),"")</f>
        <v>#REF!</v>
      </c>
    </row>
    <row r="2" spans="1:23">
      <c r="F2" s="42" t="e">
        <f>N2</f>
        <v>#REF!</v>
      </c>
      <c r="G2" t="e">
        <f t="shared" ref="G2:G65" ca="1" si="1">IF(OFFSET(INDIRECT("'"&amp;$F$2&amp;"'!$A$1"),1+ROW(),1)="","",OFFSET(INDIRECT("'"&amp;$F$2&amp;"'!$A$1"),1+ROW(),1))</f>
        <v>#REF!</v>
      </c>
      <c r="J2" s="42" t="e">
        <f ca="1">ADDRESS(1,MATCH(#REF!,INDIRECT("'"&amp;KEY_RESOURCE_STRUCTURE_TAB&amp;"'!$1:$1"),0))</f>
        <v>#REF!</v>
      </c>
      <c r="K2" t="e">
        <f t="shared" ca="1" si="0"/>
        <v>#REF!</v>
      </c>
      <c r="N2" s="42" t="e">
        <f>IF(#REF!='Project Settings'!O1,"Resource Structure 1",
IF(#REF!='Project Settings'!O2,"Resource Structure 2",
IF(#REF!='Project Settings'!O3,"Resource Structure 3",
IF(#REF!='Project Settings'!O4,"Resource Structure 4",
IF(#REF!='Project Settings'!O5,"Resource Structure 5","")))))</f>
        <v>#REF!</v>
      </c>
      <c r="O2" t="str">
        <f>IF(NOT(RESOURCE_NAME_2=""),RESOURCE_NAME_2,"")</f>
        <v xml:space="preserve">NSLS-II </v>
      </c>
      <c r="R2" s="48" t="e">
        <f>#REF!</f>
        <v>#REF!</v>
      </c>
      <c r="S2" t="s">
        <v>411</v>
      </c>
      <c r="V2" s="42" t="e">
        <f>ADDRESS(1,MATCH($R$2,'Work Group List'!$1:$1,0)+3)</f>
        <v>#REF!</v>
      </c>
      <c r="W2" t="e">
        <f t="shared" ref="W2:W65" ca="1" si="2">IF(NOT(OFFSET(INDIRECT("'Work Group List'!"&amp;$V$2),ROW(),0)=""),OFFSET(INDIRECT("'Work Group List'!"&amp;$V$2),ROW(),0),"")</f>
        <v>#REF!</v>
      </c>
    </row>
    <row r="3" spans="1:23">
      <c r="G3" t="e">
        <f t="shared" ca="1" si="1"/>
        <v>#REF!</v>
      </c>
      <c r="K3" t="e">
        <f t="shared" ca="1" si="0"/>
        <v>#REF!</v>
      </c>
      <c r="N3" s="42" t="e">
        <f ca="1">ADDRESS(1,MATCH(#REF!,INDIRECT("'"&amp;KEY_RESOURCE_STRUCTURE_TAB&amp;"'!$1:$1"),0))</f>
        <v>#REF!</v>
      </c>
      <c r="O3" t="str">
        <f>IF(NOT(RESOURCE_NAME_3=""),RESOURCE_NAME_3,"")</f>
        <v>LTS</v>
      </c>
      <c r="W3" t="e">
        <f t="shared" ca="1" si="2"/>
        <v>#REF!</v>
      </c>
    </row>
    <row r="4" spans="1:23">
      <c r="G4" t="e">
        <f t="shared" ca="1" si="1"/>
        <v>#REF!</v>
      </c>
      <c r="K4" t="e">
        <f t="shared" ca="1" si="0"/>
        <v>#REF!</v>
      </c>
      <c r="O4" t="str">
        <f>IF(NOT(RESOURCE_NAME_4=""),RESOURCE_NAME_4,"")</f>
        <v>NEXO</v>
      </c>
      <c r="W4" t="e">
        <f t="shared" ca="1" si="2"/>
        <v>#REF!</v>
      </c>
    </row>
    <row r="5" spans="1:23">
      <c r="G5" t="e">
        <f t="shared" ca="1" si="1"/>
        <v>#REF!</v>
      </c>
      <c r="K5" t="e">
        <f t="shared" ca="1" si="0"/>
        <v>#REF!</v>
      </c>
      <c r="O5" t="str">
        <f>IF(NOT(RESOURCE_NAME_5=""),RESOURCE_NAME_5,"")</f>
        <v>EIC</v>
      </c>
      <c r="W5" t="e">
        <f t="shared" ca="1" si="2"/>
        <v>#REF!</v>
      </c>
    </row>
    <row r="6" spans="1:23">
      <c r="G6" t="e">
        <f t="shared" ca="1" si="1"/>
        <v>#REF!</v>
      </c>
      <c r="K6" t="e">
        <f t="shared" ca="1" si="0"/>
        <v>#REF!</v>
      </c>
      <c r="W6" t="e">
        <f t="shared" ca="1" si="2"/>
        <v>#REF!</v>
      </c>
    </row>
    <row r="7" spans="1:23">
      <c r="G7" t="e">
        <f t="shared" ca="1" si="1"/>
        <v>#REF!</v>
      </c>
      <c r="K7" t="e">
        <f t="shared" ca="1" si="0"/>
        <v>#REF!</v>
      </c>
      <c r="W7" t="e">
        <f t="shared" ca="1" si="2"/>
        <v>#REF!</v>
      </c>
    </row>
    <row r="8" spans="1:23">
      <c r="G8" t="e">
        <f t="shared" ca="1" si="1"/>
        <v>#REF!</v>
      </c>
      <c r="K8" t="e">
        <f t="shared" ca="1" si="0"/>
        <v>#REF!</v>
      </c>
      <c r="W8" t="e">
        <f t="shared" ca="1" si="2"/>
        <v>#REF!</v>
      </c>
    </row>
    <row r="9" spans="1:23">
      <c r="G9" t="e">
        <f t="shared" ca="1" si="1"/>
        <v>#REF!</v>
      </c>
      <c r="K9" t="e">
        <f t="shared" ca="1" si="0"/>
        <v>#REF!</v>
      </c>
      <c r="W9" t="e">
        <f t="shared" ca="1" si="2"/>
        <v>#REF!</v>
      </c>
    </row>
    <row r="10" spans="1:23">
      <c r="G10" t="e">
        <f t="shared" ca="1" si="1"/>
        <v>#REF!</v>
      </c>
      <c r="K10" t="e">
        <f t="shared" ca="1" si="0"/>
        <v>#REF!</v>
      </c>
      <c r="W10" t="e">
        <f t="shared" ca="1" si="2"/>
        <v>#REF!</v>
      </c>
    </row>
    <row r="11" spans="1:23">
      <c r="G11" t="e">
        <f t="shared" ca="1" si="1"/>
        <v>#REF!</v>
      </c>
      <c r="K11" t="e">
        <f t="shared" ca="1" si="0"/>
        <v>#REF!</v>
      </c>
      <c r="W11" t="e">
        <f t="shared" ca="1" si="2"/>
        <v>#REF!</v>
      </c>
    </row>
    <row r="12" spans="1:23">
      <c r="G12" t="e">
        <f t="shared" ca="1" si="1"/>
        <v>#REF!</v>
      </c>
      <c r="K12" t="e">
        <f t="shared" ca="1" si="0"/>
        <v>#REF!</v>
      </c>
      <c r="W12" t="e">
        <f t="shared" ca="1" si="2"/>
        <v>#REF!</v>
      </c>
    </row>
    <row r="13" spans="1:23">
      <c r="G13" t="e">
        <f t="shared" ca="1" si="1"/>
        <v>#REF!</v>
      </c>
      <c r="K13" t="e">
        <f t="shared" ca="1" si="0"/>
        <v>#REF!</v>
      </c>
      <c r="W13" t="e">
        <f t="shared" ca="1" si="2"/>
        <v>#REF!</v>
      </c>
    </row>
    <row r="14" spans="1:23">
      <c r="G14" t="e">
        <f t="shared" ca="1" si="1"/>
        <v>#REF!</v>
      </c>
      <c r="K14" t="e">
        <f t="shared" ca="1" si="0"/>
        <v>#REF!</v>
      </c>
      <c r="W14" t="e">
        <f t="shared" ca="1" si="2"/>
        <v>#REF!</v>
      </c>
    </row>
    <row r="15" spans="1:23">
      <c r="G15" t="e">
        <f t="shared" ca="1" si="1"/>
        <v>#REF!</v>
      </c>
      <c r="K15" t="e">
        <f t="shared" ca="1" si="0"/>
        <v>#REF!</v>
      </c>
      <c r="W15" t="e">
        <f t="shared" ca="1" si="2"/>
        <v>#REF!</v>
      </c>
    </row>
    <row r="16" spans="1:23">
      <c r="G16" t="e">
        <f t="shared" ca="1" si="1"/>
        <v>#REF!</v>
      </c>
      <c r="K16" t="e">
        <f t="shared" ca="1" si="0"/>
        <v>#REF!</v>
      </c>
      <c r="W16" t="e">
        <f t="shared" ca="1" si="2"/>
        <v>#REF!</v>
      </c>
    </row>
    <row r="17" spans="7:23">
      <c r="G17" t="e">
        <f t="shared" ca="1" si="1"/>
        <v>#REF!</v>
      </c>
      <c r="K17" t="e">
        <f t="shared" ca="1" si="0"/>
        <v>#REF!</v>
      </c>
      <c r="W17" t="e">
        <f t="shared" ca="1" si="2"/>
        <v>#REF!</v>
      </c>
    </row>
    <row r="18" spans="7:23">
      <c r="G18" t="e">
        <f t="shared" ca="1" si="1"/>
        <v>#REF!</v>
      </c>
      <c r="K18" t="e">
        <f t="shared" ca="1" si="0"/>
        <v>#REF!</v>
      </c>
      <c r="W18" t="e">
        <f t="shared" ca="1" si="2"/>
        <v>#REF!</v>
      </c>
    </row>
    <row r="19" spans="7:23">
      <c r="G19" t="e">
        <f t="shared" ca="1" si="1"/>
        <v>#REF!</v>
      </c>
      <c r="K19" t="e">
        <f t="shared" ca="1" si="0"/>
        <v>#REF!</v>
      </c>
      <c r="W19" t="e">
        <f t="shared" ca="1" si="2"/>
        <v>#REF!</v>
      </c>
    </row>
    <row r="20" spans="7:23">
      <c r="G20" t="e">
        <f t="shared" ca="1" si="1"/>
        <v>#REF!</v>
      </c>
      <c r="K20" t="e">
        <f t="shared" ca="1" si="0"/>
        <v>#REF!</v>
      </c>
      <c r="W20" t="e">
        <f t="shared" ca="1" si="2"/>
        <v>#REF!</v>
      </c>
    </row>
    <row r="21" spans="7:23">
      <c r="G21" t="e">
        <f t="shared" ca="1" si="1"/>
        <v>#REF!</v>
      </c>
      <c r="K21" t="e">
        <f t="shared" ca="1" si="0"/>
        <v>#REF!</v>
      </c>
      <c r="W21" t="e">
        <f t="shared" ca="1" si="2"/>
        <v>#REF!</v>
      </c>
    </row>
    <row r="22" spans="7:23">
      <c r="G22" t="e">
        <f t="shared" ca="1" si="1"/>
        <v>#REF!</v>
      </c>
      <c r="K22" t="e">
        <f t="shared" ca="1" si="0"/>
        <v>#REF!</v>
      </c>
      <c r="W22" t="e">
        <f t="shared" ca="1" si="2"/>
        <v>#REF!</v>
      </c>
    </row>
    <row r="23" spans="7:23">
      <c r="G23" t="e">
        <f t="shared" ca="1" si="1"/>
        <v>#REF!</v>
      </c>
      <c r="K23" t="e">
        <f t="shared" ca="1" si="0"/>
        <v>#REF!</v>
      </c>
      <c r="W23" t="e">
        <f t="shared" ca="1" si="2"/>
        <v>#REF!</v>
      </c>
    </row>
    <row r="24" spans="7:23">
      <c r="G24" t="e">
        <f t="shared" ca="1" si="1"/>
        <v>#REF!</v>
      </c>
      <c r="K24" t="e">
        <f t="shared" ca="1" si="0"/>
        <v>#REF!</v>
      </c>
      <c r="W24" t="e">
        <f t="shared" ca="1" si="2"/>
        <v>#REF!</v>
      </c>
    </row>
    <row r="25" spans="7:23">
      <c r="G25" t="e">
        <f t="shared" ca="1" si="1"/>
        <v>#REF!</v>
      </c>
      <c r="K25" t="e">
        <f t="shared" ca="1" si="0"/>
        <v>#REF!</v>
      </c>
      <c r="W25" t="e">
        <f t="shared" ca="1" si="2"/>
        <v>#REF!</v>
      </c>
    </row>
    <row r="26" spans="7:23">
      <c r="G26" t="e">
        <f t="shared" ca="1" si="1"/>
        <v>#REF!</v>
      </c>
      <c r="K26" t="e">
        <f t="shared" ca="1" si="0"/>
        <v>#REF!</v>
      </c>
      <c r="W26" t="e">
        <f t="shared" ca="1" si="2"/>
        <v>#REF!</v>
      </c>
    </row>
    <row r="27" spans="7:23">
      <c r="G27" t="e">
        <f t="shared" ca="1" si="1"/>
        <v>#REF!</v>
      </c>
      <c r="K27" t="e">
        <f t="shared" ca="1" si="0"/>
        <v>#REF!</v>
      </c>
      <c r="W27" t="e">
        <f t="shared" ca="1" si="2"/>
        <v>#REF!</v>
      </c>
    </row>
    <row r="28" spans="7:23">
      <c r="G28" t="e">
        <f t="shared" ca="1" si="1"/>
        <v>#REF!</v>
      </c>
      <c r="K28" t="e">
        <f t="shared" ca="1" si="0"/>
        <v>#REF!</v>
      </c>
      <c r="W28" t="e">
        <f t="shared" ca="1" si="2"/>
        <v>#REF!</v>
      </c>
    </row>
    <row r="29" spans="7:23">
      <c r="G29" t="e">
        <f t="shared" ca="1" si="1"/>
        <v>#REF!</v>
      </c>
      <c r="K29" t="e">
        <f t="shared" ca="1" si="0"/>
        <v>#REF!</v>
      </c>
      <c r="W29" t="e">
        <f t="shared" ca="1" si="2"/>
        <v>#REF!</v>
      </c>
    </row>
    <row r="30" spans="7:23">
      <c r="G30" t="e">
        <f t="shared" ca="1" si="1"/>
        <v>#REF!</v>
      </c>
      <c r="K30" t="e">
        <f t="shared" ca="1" si="0"/>
        <v>#REF!</v>
      </c>
      <c r="W30" t="e">
        <f t="shared" ca="1" si="2"/>
        <v>#REF!</v>
      </c>
    </row>
    <row r="31" spans="7:23">
      <c r="G31" t="e">
        <f t="shared" ca="1" si="1"/>
        <v>#REF!</v>
      </c>
      <c r="K31" t="e">
        <f t="shared" ca="1" si="0"/>
        <v>#REF!</v>
      </c>
      <c r="W31" t="e">
        <f t="shared" ca="1" si="2"/>
        <v>#REF!</v>
      </c>
    </row>
    <row r="32" spans="7:23">
      <c r="G32" t="e">
        <f t="shared" ca="1" si="1"/>
        <v>#REF!</v>
      </c>
      <c r="K32" t="e">
        <f t="shared" ca="1" si="0"/>
        <v>#REF!</v>
      </c>
      <c r="W32" t="e">
        <f t="shared" ca="1" si="2"/>
        <v>#REF!</v>
      </c>
    </row>
    <row r="33" spans="7:23">
      <c r="G33" t="e">
        <f t="shared" ca="1" si="1"/>
        <v>#REF!</v>
      </c>
      <c r="K33" t="e">
        <f t="shared" ref="K33:K64" ca="1" si="3">IF(NOT(OFFSET(INDIRECT("'"&amp;KEY_RESOURCE_STRUCTURE_TAB&amp;"'!$E$1"),0,((ROW()-1)*20))=""),OFFSET(INDIRECT("'"&amp;KEY_RESOURCE_STRUCTURE_TAB&amp;"'!$E$1"),0,((ROW()-1)*20)),"")</f>
        <v>#REF!</v>
      </c>
      <c r="W33" t="e">
        <f t="shared" ca="1" si="2"/>
        <v>#REF!</v>
      </c>
    </row>
    <row r="34" spans="7:23">
      <c r="G34" t="e">
        <f t="shared" ca="1" si="1"/>
        <v>#REF!</v>
      </c>
      <c r="K34" t="e">
        <f t="shared" ca="1" si="3"/>
        <v>#REF!</v>
      </c>
      <c r="W34" t="e">
        <f t="shared" ca="1" si="2"/>
        <v>#REF!</v>
      </c>
    </row>
    <row r="35" spans="7:23">
      <c r="G35" t="e">
        <f t="shared" ca="1" si="1"/>
        <v>#REF!</v>
      </c>
      <c r="K35" t="e">
        <f t="shared" ca="1" si="3"/>
        <v>#REF!</v>
      </c>
      <c r="W35" t="e">
        <f t="shared" ca="1" si="2"/>
        <v>#REF!</v>
      </c>
    </row>
    <row r="36" spans="7:23">
      <c r="G36" t="e">
        <f t="shared" ca="1" si="1"/>
        <v>#REF!</v>
      </c>
      <c r="K36" t="e">
        <f t="shared" ca="1" si="3"/>
        <v>#REF!</v>
      </c>
      <c r="W36" t="e">
        <f t="shared" ca="1" si="2"/>
        <v>#REF!</v>
      </c>
    </row>
    <row r="37" spans="7:23">
      <c r="G37" t="e">
        <f t="shared" ca="1" si="1"/>
        <v>#REF!</v>
      </c>
      <c r="K37" t="e">
        <f t="shared" ca="1" si="3"/>
        <v>#REF!</v>
      </c>
      <c r="W37" t="e">
        <f t="shared" ca="1" si="2"/>
        <v>#REF!</v>
      </c>
    </row>
    <row r="38" spans="7:23">
      <c r="G38" t="e">
        <f t="shared" ca="1" si="1"/>
        <v>#REF!</v>
      </c>
      <c r="K38" t="e">
        <f t="shared" ca="1" si="3"/>
        <v>#REF!</v>
      </c>
      <c r="W38" t="e">
        <f t="shared" ca="1" si="2"/>
        <v>#REF!</v>
      </c>
    </row>
    <row r="39" spans="7:23">
      <c r="G39" t="e">
        <f t="shared" ca="1" si="1"/>
        <v>#REF!</v>
      </c>
      <c r="K39" t="e">
        <f t="shared" ca="1" si="3"/>
        <v>#REF!</v>
      </c>
      <c r="W39" t="e">
        <f t="shared" ca="1" si="2"/>
        <v>#REF!</v>
      </c>
    </row>
    <row r="40" spans="7:23">
      <c r="G40" t="e">
        <f t="shared" ca="1" si="1"/>
        <v>#REF!</v>
      </c>
      <c r="K40" t="e">
        <f t="shared" ca="1" si="3"/>
        <v>#REF!</v>
      </c>
      <c r="W40" t="e">
        <f t="shared" ca="1" si="2"/>
        <v>#REF!</v>
      </c>
    </row>
    <row r="41" spans="7:23">
      <c r="G41" t="e">
        <f t="shared" ca="1" si="1"/>
        <v>#REF!</v>
      </c>
      <c r="K41" t="e">
        <f t="shared" ca="1" si="3"/>
        <v>#REF!</v>
      </c>
      <c r="W41" t="e">
        <f t="shared" ca="1" si="2"/>
        <v>#REF!</v>
      </c>
    </row>
    <row r="42" spans="7:23">
      <c r="G42" t="e">
        <f t="shared" ca="1" si="1"/>
        <v>#REF!</v>
      </c>
      <c r="K42" t="e">
        <f t="shared" ca="1" si="3"/>
        <v>#REF!</v>
      </c>
      <c r="W42" t="e">
        <f t="shared" ca="1" si="2"/>
        <v>#REF!</v>
      </c>
    </row>
    <row r="43" spans="7:23">
      <c r="G43" t="e">
        <f t="shared" ca="1" si="1"/>
        <v>#REF!</v>
      </c>
      <c r="K43" t="e">
        <f t="shared" ca="1" si="3"/>
        <v>#REF!</v>
      </c>
      <c r="W43" t="e">
        <f t="shared" ca="1" si="2"/>
        <v>#REF!</v>
      </c>
    </row>
    <row r="44" spans="7:23">
      <c r="G44" t="e">
        <f t="shared" ca="1" si="1"/>
        <v>#REF!</v>
      </c>
      <c r="K44" t="e">
        <f t="shared" ca="1" si="3"/>
        <v>#REF!</v>
      </c>
      <c r="W44" t="e">
        <f t="shared" ca="1" si="2"/>
        <v>#REF!</v>
      </c>
    </row>
    <row r="45" spans="7:23">
      <c r="G45" t="e">
        <f t="shared" ca="1" si="1"/>
        <v>#REF!</v>
      </c>
      <c r="K45" t="e">
        <f t="shared" ca="1" si="3"/>
        <v>#REF!</v>
      </c>
      <c r="W45" t="e">
        <f t="shared" ca="1" si="2"/>
        <v>#REF!</v>
      </c>
    </row>
    <row r="46" spans="7:23">
      <c r="G46" t="e">
        <f t="shared" ca="1" si="1"/>
        <v>#REF!</v>
      </c>
      <c r="K46" t="e">
        <f t="shared" ca="1" si="3"/>
        <v>#REF!</v>
      </c>
      <c r="W46" t="e">
        <f t="shared" ca="1" si="2"/>
        <v>#REF!</v>
      </c>
    </row>
    <row r="47" spans="7:23">
      <c r="G47" t="e">
        <f t="shared" ca="1" si="1"/>
        <v>#REF!</v>
      </c>
      <c r="K47" t="e">
        <f t="shared" ca="1" si="3"/>
        <v>#REF!</v>
      </c>
      <c r="W47" t="e">
        <f t="shared" ca="1" si="2"/>
        <v>#REF!</v>
      </c>
    </row>
    <row r="48" spans="7:23">
      <c r="G48" t="e">
        <f t="shared" ca="1" si="1"/>
        <v>#REF!</v>
      </c>
      <c r="K48" t="e">
        <f t="shared" ca="1" si="3"/>
        <v>#REF!</v>
      </c>
      <c r="W48" t="e">
        <f t="shared" ca="1" si="2"/>
        <v>#REF!</v>
      </c>
    </row>
    <row r="49" spans="7:23">
      <c r="G49" t="e">
        <f t="shared" ca="1" si="1"/>
        <v>#REF!</v>
      </c>
      <c r="K49" t="e">
        <f t="shared" ca="1" si="3"/>
        <v>#REF!</v>
      </c>
      <c r="W49" t="e">
        <f t="shared" ca="1" si="2"/>
        <v>#REF!</v>
      </c>
    </row>
    <row r="50" spans="7:23">
      <c r="G50" t="e">
        <f t="shared" ca="1" si="1"/>
        <v>#REF!</v>
      </c>
      <c r="K50" t="e">
        <f t="shared" ca="1" si="3"/>
        <v>#REF!</v>
      </c>
      <c r="W50" t="e">
        <f t="shared" ca="1" si="2"/>
        <v>#REF!</v>
      </c>
    </row>
    <row r="51" spans="7:23">
      <c r="G51" t="e">
        <f t="shared" ca="1" si="1"/>
        <v>#REF!</v>
      </c>
      <c r="K51" t="e">
        <f t="shared" ca="1" si="3"/>
        <v>#REF!</v>
      </c>
      <c r="W51" t="e">
        <f t="shared" ca="1" si="2"/>
        <v>#REF!</v>
      </c>
    </row>
    <row r="52" spans="7:23">
      <c r="G52" t="e">
        <f t="shared" ca="1" si="1"/>
        <v>#REF!</v>
      </c>
      <c r="K52" t="e">
        <f t="shared" ca="1" si="3"/>
        <v>#REF!</v>
      </c>
      <c r="W52" t="e">
        <f t="shared" ca="1" si="2"/>
        <v>#REF!</v>
      </c>
    </row>
    <row r="53" spans="7:23">
      <c r="G53" t="e">
        <f t="shared" ca="1" si="1"/>
        <v>#REF!</v>
      </c>
      <c r="K53" t="e">
        <f t="shared" ca="1" si="3"/>
        <v>#REF!</v>
      </c>
      <c r="W53" t="e">
        <f t="shared" ca="1" si="2"/>
        <v>#REF!</v>
      </c>
    </row>
    <row r="54" spans="7:23">
      <c r="G54" t="e">
        <f t="shared" ca="1" si="1"/>
        <v>#REF!</v>
      </c>
      <c r="K54" t="e">
        <f t="shared" ca="1" si="3"/>
        <v>#REF!</v>
      </c>
      <c r="W54" t="e">
        <f t="shared" ca="1" si="2"/>
        <v>#REF!</v>
      </c>
    </row>
    <row r="55" spans="7:23">
      <c r="G55" t="e">
        <f t="shared" ca="1" si="1"/>
        <v>#REF!</v>
      </c>
      <c r="K55" t="e">
        <f t="shared" ca="1" si="3"/>
        <v>#REF!</v>
      </c>
      <c r="W55" t="e">
        <f t="shared" ca="1" si="2"/>
        <v>#REF!</v>
      </c>
    </row>
    <row r="56" spans="7:23">
      <c r="G56" t="e">
        <f t="shared" ca="1" si="1"/>
        <v>#REF!</v>
      </c>
      <c r="K56" t="e">
        <f t="shared" ca="1" si="3"/>
        <v>#REF!</v>
      </c>
      <c r="W56" t="e">
        <f t="shared" ca="1" si="2"/>
        <v>#REF!</v>
      </c>
    </row>
    <row r="57" spans="7:23">
      <c r="G57" t="e">
        <f t="shared" ca="1" si="1"/>
        <v>#REF!</v>
      </c>
      <c r="K57" t="e">
        <f t="shared" ca="1" si="3"/>
        <v>#REF!</v>
      </c>
      <c r="W57" t="e">
        <f t="shared" ca="1" si="2"/>
        <v>#REF!</v>
      </c>
    </row>
    <row r="58" spans="7:23">
      <c r="G58" t="e">
        <f t="shared" ca="1" si="1"/>
        <v>#REF!</v>
      </c>
      <c r="K58" t="e">
        <f t="shared" ca="1" si="3"/>
        <v>#REF!</v>
      </c>
      <c r="W58" t="e">
        <f t="shared" ca="1" si="2"/>
        <v>#REF!</v>
      </c>
    </row>
    <row r="59" spans="7:23">
      <c r="G59" t="e">
        <f t="shared" ca="1" si="1"/>
        <v>#REF!</v>
      </c>
      <c r="K59" t="e">
        <f t="shared" ca="1" si="3"/>
        <v>#REF!</v>
      </c>
      <c r="W59" t="e">
        <f t="shared" ca="1" si="2"/>
        <v>#REF!</v>
      </c>
    </row>
    <row r="60" spans="7:23">
      <c r="G60" t="e">
        <f t="shared" ca="1" si="1"/>
        <v>#REF!</v>
      </c>
      <c r="K60" t="e">
        <f t="shared" ca="1" si="3"/>
        <v>#REF!</v>
      </c>
      <c r="W60" t="e">
        <f t="shared" ca="1" si="2"/>
        <v>#REF!</v>
      </c>
    </row>
    <row r="61" spans="7:23">
      <c r="G61" t="e">
        <f t="shared" ca="1" si="1"/>
        <v>#REF!</v>
      </c>
      <c r="K61" t="e">
        <f t="shared" ca="1" si="3"/>
        <v>#REF!</v>
      </c>
      <c r="W61" t="e">
        <f t="shared" ca="1" si="2"/>
        <v>#REF!</v>
      </c>
    </row>
    <row r="62" spans="7:23">
      <c r="G62" t="e">
        <f t="shared" ca="1" si="1"/>
        <v>#REF!</v>
      </c>
      <c r="K62" t="e">
        <f t="shared" ca="1" si="3"/>
        <v>#REF!</v>
      </c>
      <c r="W62" t="e">
        <f t="shared" ca="1" si="2"/>
        <v>#REF!</v>
      </c>
    </row>
    <row r="63" spans="7:23">
      <c r="G63" t="e">
        <f t="shared" ca="1" si="1"/>
        <v>#REF!</v>
      </c>
      <c r="K63" t="e">
        <f t="shared" ca="1" si="3"/>
        <v>#REF!</v>
      </c>
      <c r="W63" t="e">
        <f t="shared" ca="1" si="2"/>
        <v>#REF!</v>
      </c>
    </row>
    <row r="64" spans="7:23">
      <c r="G64" t="e">
        <f t="shared" ca="1" si="1"/>
        <v>#REF!</v>
      </c>
      <c r="K64" t="e">
        <f t="shared" ca="1" si="3"/>
        <v>#REF!</v>
      </c>
      <c r="W64" t="e">
        <f t="shared" ca="1" si="2"/>
        <v>#REF!</v>
      </c>
    </row>
    <row r="65" spans="7:23">
      <c r="G65" t="e">
        <f t="shared" ca="1" si="1"/>
        <v>#REF!</v>
      </c>
      <c r="K65" t="e">
        <f t="shared" ref="K65:K96" ca="1" si="4">IF(NOT(OFFSET(INDIRECT("'"&amp;KEY_RESOURCE_STRUCTURE_TAB&amp;"'!$E$1"),0,((ROW()-1)*20))=""),OFFSET(INDIRECT("'"&amp;KEY_RESOURCE_STRUCTURE_TAB&amp;"'!$E$1"),0,((ROW()-1)*20)),"")</f>
        <v>#REF!</v>
      </c>
      <c r="W65" t="e">
        <f t="shared" ca="1" si="2"/>
        <v>#REF!</v>
      </c>
    </row>
    <row r="66" spans="7:23">
      <c r="G66" t="e">
        <f t="shared" ref="G66:G129" ca="1" si="5">IF(OFFSET(INDIRECT("'"&amp;$F$2&amp;"'!$A$1"),1+ROW(),1)="","",OFFSET(INDIRECT("'"&amp;$F$2&amp;"'!$A$1"),1+ROW(),1))</f>
        <v>#REF!</v>
      </c>
      <c r="K66" t="e">
        <f t="shared" ca="1" si="4"/>
        <v>#REF!</v>
      </c>
      <c r="W66" t="e">
        <f t="shared" ref="W66:W129" ca="1" si="6">IF(NOT(OFFSET(INDIRECT("'Work Group List'!"&amp;$V$2),ROW(),0)=""),OFFSET(INDIRECT("'Work Group List'!"&amp;$V$2),ROW(),0),"")</f>
        <v>#REF!</v>
      </c>
    </row>
    <row r="67" spans="7:23">
      <c r="G67" t="e">
        <f t="shared" ca="1" si="5"/>
        <v>#REF!</v>
      </c>
      <c r="K67" t="e">
        <f t="shared" ca="1" si="4"/>
        <v>#REF!</v>
      </c>
      <c r="W67" t="e">
        <f t="shared" ca="1" si="6"/>
        <v>#REF!</v>
      </c>
    </row>
    <row r="68" spans="7:23">
      <c r="G68" t="e">
        <f t="shared" ca="1" si="5"/>
        <v>#REF!</v>
      </c>
      <c r="K68" t="e">
        <f t="shared" ca="1" si="4"/>
        <v>#REF!</v>
      </c>
      <c r="W68" t="e">
        <f t="shared" ca="1" si="6"/>
        <v>#REF!</v>
      </c>
    </row>
    <row r="69" spans="7:23">
      <c r="G69" t="e">
        <f t="shared" ca="1" si="5"/>
        <v>#REF!</v>
      </c>
      <c r="K69" t="e">
        <f t="shared" ca="1" si="4"/>
        <v>#REF!</v>
      </c>
      <c r="W69" t="e">
        <f t="shared" ca="1" si="6"/>
        <v>#REF!</v>
      </c>
    </row>
    <row r="70" spans="7:23">
      <c r="G70" t="e">
        <f t="shared" ca="1" si="5"/>
        <v>#REF!</v>
      </c>
      <c r="K70" t="e">
        <f t="shared" ca="1" si="4"/>
        <v>#REF!</v>
      </c>
      <c r="W70" t="e">
        <f t="shared" ca="1" si="6"/>
        <v>#REF!</v>
      </c>
    </row>
    <row r="71" spans="7:23">
      <c r="G71" t="e">
        <f t="shared" ca="1" si="5"/>
        <v>#REF!</v>
      </c>
      <c r="K71" t="e">
        <f t="shared" ca="1" si="4"/>
        <v>#REF!</v>
      </c>
      <c r="W71" t="e">
        <f t="shared" ca="1" si="6"/>
        <v>#REF!</v>
      </c>
    </row>
    <row r="72" spans="7:23">
      <c r="G72" t="e">
        <f t="shared" ca="1" si="5"/>
        <v>#REF!</v>
      </c>
      <c r="K72" t="e">
        <f t="shared" ca="1" si="4"/>
        <v>#REF!</v>
      </c>
      <c r="W72" t="e">
        <f t="shared" ca="1" si="6"/>
        <v>#REF!</v>
      </c>
    </row>
    <row r="73" spans="7:23">
      <c r="G73" t="e">
        <f t="shared" ca="1" si="5"/>
        <v>#REF!</v>
      </c>
      <c r="K73" t="e">
        <f t="shared" ca="1" si="4"/>
        <v>#REF!</v>
      </c>
      <c r="W73" t="e">
        <f t="shared" ca="1" si="6"/>
        <v>#REF!</v>
      </c>
    </row>
    <row r="74" spans="7:23">
      <c r="G74" t="e">
        <f t="shared" ca="1" si="5"/>
        <v>#REF!</v>
      </c>
      <c r="K74" t="e">
        <f t="shared" ca="1" si="4"/>
        <v>#REF!</v>
      </c>
      <c r="W74" t="e">
        <f t="shared" ca="1" si="6"/>
        <v>#REF!</v>
      </c>
    </row>
    <row r="75" spans="7:23">
      <c r="G75" t="e">
        <f t="shared" ca="1" si="5"/>
        <v>#REF!</v>
      </c>
      <c r="K75" t="e">
        <f t="shared" ca="1" si="4"/>
        <v>#REF!</v>
      </c>
      <c r="W75" t="e">
        <f t="shared" ca="1" si="6"/>
        <v>#REF!</v>
      </c>
    </row>
    <row r="76" spans="7:23">
      <c r="G76" t="e">
        <f t="shared" ca="1" si="5"/>
        <v>#REF!</v>
      </c>
      <c r="K76" t="e">
        <f t="shared" ca="1" si="4"/>
        <v>#REF!</v>
      </c>
      <c r="W76" t="e">
        <f t="shared" ca="1" si="6"/>
        <v>#REF!</v>
      </c>
    </row>
    <row r="77" spans="7:23">
      <c r="G77" t="e">
        <f t="shared" ca="1" si="5"/>
        <v>#REF!</v>
      </c>
      <c r="K77" t="e">
        <f t="shared" ca="1" si="4"/>
        <v>#REF!</v>
      </c>
      <c r="W77" t="e">
        <f t="shared" ca="1" si="6"/>
        <v>#REF!</v>
      </c>
    </row>
    <row r="78" spans="7:23">
      <c r="G78" t="e">
        <f t="shared" ca="1" si="5"/>
        <v>#REF!</v>
      </c>
      <c r="K78" t="e">
        <f t="shared" ca="1" si="4"/>
        <v>#REF!</v>
      </c>
      <c r="W78" t="e">
        <f t="shared" ca="1" si="6"/>
        <v>#REF!</v>
      </c>
    </row>
    <row r="79" spans="7:23">
      <c r="G79" t="e">
        <f t="shared" ca="1" si="5"/>
        <v>#REF!</v>
      </c>
      <c r="K79" t="e">
        <f t="shared" ca="1" si="4"/>
        <v>#REF!</v>
      </c>
      <c r="W79" t="e">
        <f t="shared" ca="1" si="6"/>
        <v>#REF!</v>
      </c>
    </row>
    <row r="80" spans="7:23">
      <c r="G80" t="e">
        <f t="shared" ca="1" si="5"/>
        <v>#REF!</v>
      </c>
      <c r="K80" t="e">
        <f t="shared" ca="1" si="4"/>
        <v>#REF!</v>
      </c>
      <c r="W80" t="e">
        <f t="shared" ca="1" si="6"/>
        <v>#REF!</v>
      </c>
    </row>
    <row r="81" spans="7:23">
      <c r="G81" t="e">
        <f t="shared" ca="1" si="5"/>
        <v>#REF!</v>
      </c>
      <c r="K81" t="e">
        <f t="shared" ca="1" si="4"/>
        <v>#REF!</v>
      </c>
      <c r="W81" t="e">
        <f t="shared" ca="1" si="6"/>
        <v>#REF!</v>
      </c>
    </row>
    <row r="82" spans="7:23">
      <c r="G82" t="e">
        <f t="shared" ca="1" si="5"/>
        <v>#REF!</v>
      </c>
      <c r="K82" t="e">
        <f t="shared" ca="1" si="4"/>
        <v>#REF!</v>
      </c>
      <c r="W82" t="e">
        <f t="shared" ca="1" si="6"/>
        <v>#REF!</v>
      </c>
    </row>
    <row r="83" spans="7:23">
      <c r="G83" t="e">
        <f t="shared" ca="1" si="5"/>
        <v>#REF!</v>
      </c>
      <c r="K83" t="e">
        <f t="shared" ca="1" si="4"/>
        <v>#REF!</v>
      </c>
      <c r="W83" t="e">
        <f t="shared" ca="1" si="6"/>
        <v>#REF!</v>
      </c>
    </row>
    <row r="84" spans="7:23">
      <c r="G84" t="e">
        <f t="shared" ca="1" si="5"/>
        <v>#REF!</v>
      </c>
      <c r="K84" t="e">
        <f t="shared" ca="1" si="4"/>
        <v>#REF!</v>
      </c>
      <c r="W84" t="e">
        <f t="shared" ca="1" si="6"/>
        <v>#REF!</v>
      </c>
    </row>
    <row r="85" spans="7:23">
      <c r="G85" t="e">
        <f t="shared" ca="1" si="5"/>
        <v>#REF!</v>
      </c>
      <c r="K85" t="e">
        <f t="shared" ca="1" si="4"/>
        <v>#REF!</v>
      </c>
      <c r="W85" t="e">
        <f t="shared" ca="1" si="6"/>
        <v>#REF!</v>
      </c>
    </row>
    <row r="86" spans="7:23">
      <c r="G86" t="e">
        <f t="shared" ca="1" si="5"/>
        <v>#REF!</v>
      </c>
      <c r="K86" t="e">
        <f t="shared" ca="1" si="4"/>
        <v>#REF!</v>
      </c>
      <c r="W86" t="e">
        <f t="shared" ca="1" si="6"/>
        <v>#REF!</v>
      </c>
    </row>
    <row r="87" spans="7:23">
      <c r="G87" t="e">
        <f t="shared" ca="1" si="5"/>
        <v>#REF!</v>
      </c>
      <c r="K87" t="e">
        <f t="shared" ca="1" si="4"/>
        <v>#REF!</v>
      </c>
      <c r="W87" t="e">
        <f t="shared" ca="1" si="6"/>
        <v>#REF!</v>
      </c>
    </row>
    <row r="88" spans="7:23">
      <c r="G88" t="e">
        <f t="shared" ca="1" si="5"/>
        <v>#REF!</v>
      </c>
      <c r="K88" t="e">
        <f t="shared" ca="1" si="4"/>
        <v>#REF!</v>
      </c>
      <c r="W88" t="e">
        <f t="shared" ca="1" si="6"/>
        <v>#REF!</v>
      </c>
    </row>
    <row r="89" spans="7:23">
      <c r="G89" t="e">
        <f t="shared" ca="1" si="5"/>
        <v>#REF!</v>
      </c>
      <c r="K89" t="e">
        <f t="shared" ca="1" si="4"/>
        <v>#REF!</v>
      </c>
      <c r="W89" t="e">
        <f t="shared" ca="1" si="6"/>
        <v>#REF!</v>
      </c>
    </row>
    <row r="90" spans="7:23">
      <c r="G90" t="e">
        <f t="shared" ca="1" si="5"/>
        <v>#REF!</v>
      </c>
      <c r="K90" t="e">
        <f t="shared" ca="1" si="4"/>
        <v>#REF!</v>
      </c>
      <c r="W90" t="e">
        <f t="shared" ca="1" si="6"/>
        <v>#REF!</v>
      </c>
    </row>
    <row r="91" spans="7:23">
      <c r="G91" t="e">
        <f t="shared" ca="1" si="5"/>
        <v>#REF!</v>
      </c>
      <c r="K91" t="e">
        <f t="shared" ca="1" si="4"/>
        <v>#REF!</v>
      </c>
      <c r="W91" t="e">
        <f t="shared" ca="1" si="6"/>
        <v>#REF!</v>
      </c>
    </row>
    <row r="92" spans="7:23">
      <c r="G92" t="e">
        <f t="shared" ca="1" si="5"/>
        <v>#REF!</v>
      </c>
      <c r="K92" t="e">
        <f t="shared" ca="1" si="4"/>
        <v>#REF!</v>
      </c>
      <c r="W92" t="e">
        <f t="shared" ca="1" si="6"/>
        <v>#REF!</v>
      </c>
    </row>
    <row r="93" spans="7:23">
      <c r="G93" t="e">
        <f t="shared" ca="1" si="5"/>
        <v>#REF!</v>
      </c>
      <c r="K93" t="e">
        <f t="shared" ca="1" si="4"/>
        <v>#REF!</v>
      </c>
      <c r="W93" t="e">
        <f t="shared" ca="1" si="6"/>
        <v>#REF!</v>
      </c>
    </row>
    <row r="94" spans="7:23">
      <c r="G94" t="e">
        <f t="shared" ca="1" si="5"/>
        <v>#REF!</v>
      </c>
      <c r="K94" t="e">
        <f t="shared" ca="1" si="4"/>
        <v>#REF!</v>
      </c>
      <c r="W94" t="e">
        <f t="shared" ca="1" si="6"/>
        <v>#REF!</v>
      </c>
    </row>
    <row r="95" spans="7:23">
      <c r="G95" t="e">
        <f t="shared" ca="1" si="5"/>
        <v>#REF!</v>
      </c>
      <c r="K95" t="e">
        <f t="shared" ca="1" si="4"/>
        <v>#REF!</v>
      </c>
      <c r="W95" t="e">
        <f t="shared" ca="1" si="6"/>
        <v>#REF!</v>
      </c>
    </row>
    <row r="96" spans="7:23">
      <c r="G96" t="e">
        <f t="shared" ca="1" si="5"/>
        <v>#REF!</v>
      </c>
      <c r="K96" t="e">
        <f t="shared" ca="1" si="4"/>
        <v>#REF!</v>
      </c>
      <c r="W96" t="e">
        <f t="shared" ca="1" si="6"/>
        <v>#REF!</v>
      </c>
    </row>
    <row r="97" spans="7:23">
      <c r="G97" t="e">
        <f t="shared" ca="1" si="5"/>
        <v>#REF!</v>
      </c>
      <c r="K97" t="e">
        <f t="shared" ref="K97:K128" ca="1" si="7">IF(NOT(OFFSET(INDIRECT("'"&amp;KEY_RESOURCE_STRUCTURE_TAB&amp;"'!$E$1"),0,((ROW()-1)*20))=""),OFFSET(INDIRECT("'"&amp;KEY_RESOURCE_STRUCTURE_TAB&amp;"'!$E$1"),0,((ROW()-1)*20)),"")</f>
        <v>#REF!</v>
      </c>
      <c r="W97" t="e">
        <f t="shared" ca="1" si="6"/>
        <v>#REF!</v>
      </c>
    </row>
    <row r="98" spans="7:23">
      <c r="G98" t="e">
        <f t="shared" ca="1" si="5"/>
        <v>#REF!</v>
      </c>
      <c r="K98" t="e">
        <f t="shared" ca="1" si="7"/>
        <v>#REF!</v>
      </c>
      <c r="W98" t="e">
        <f t="shared" ca="1" si="6"/>
        <v>#REF!</v>
      </c>
    </row>
    <row r="99" spans="7:23">
      <c r="G99" t="e">
        <f t="shared" ca="1" si="5"/>
        <v>#REF!</v>
      </c>
      <c r="K99" t="e">
        <f t="shared" ca="1" si="7"/>
        <v>#REF!</v>
      </c>
      <c r="W99" t="e">
        <f t="shared" ca="1" si="6"/>
        <v>#REF!</v>
      </c>
    </row>
    <row r="100" spans="7:23">
      <c r="G100" t="e">
        <f t="shared" ca="1" si="5"/>
        <v>#REF!</v>
      </c>
      <c r="K100" t="e">
        <f t="shared" ca="1" si="7"/>
        <v>#REF!</v>
      </c>
      <c r="W100" t="e">
        <f t="shared" ca="1" si="6"/>
        <v>#REF!</v>
      </c>
    </row>
    <row r="101" spans="7:23">
      <c r="G101" t="e">
        <f t="shared" ca="1" si="5"/>
        <v>#REF!</v>
      </c>
      <c r="K101" t="e">
        <f t="shared" ca="1" si="7"/>
        <v>#REF!</v>
      </c>
      <c r="W101" t="e">
        <f t="shared" ca="1" si="6"/>
        <v>#REF!</v>
      </c>
    </row>
    <row r="102" spans="7:23">
      <c r="G102" t="e">
        <f t="shared" ca="1" si="5"/>
        <v>#REF!</v>
      </c>
      <c r="K102" t="e">
        <f t="shared" ca="1" si="7"/>
        <v>#REF!</v>
      </c>
      <c r="W102" t="e">
        <f t="shared" ca="1" si="6"/>
        <v>#REF!</v>
      </c>
    </row>
    <row r="103" spans="7:23">
      <c r="G103" t="e">
        <f t="shared" ca="1" si="5"/>
        <v>#REF!</v>
      </c>
      <c r="K103" t="e">
        <f t="shared" ca="1" si="7"/>
        <v>#REF!</v>
      </c>
      <c r="W103" t="e">
        <f t="shared" ca="1" si="6"/>
        <v>#REF!</v>
      </c>
    </row>
    <row r="104" spans="7:23">
      <c r="G104" t="e">
        <f t="shared" ca="1" si="5"/>
        <v>#REF!</v>
      </c>
      <c r="K104" t="e">
        <f t="shared" ca="1" si="7"/>
        <v>#REF!</v>
      </c>
      <c r="W104" t="e">
        <f t="shared" ca="1" si="6"/>
        <v>#REF!</v>
      </c>
    </row>
    <row r="105" spans="7:23">
      <c r="G105" t="e">
        <f t="shared" ca="1" si="5"/>
        <v>#REF!</v>
      </c>
      <c r="K105" t="e">
        <f t="shared" ca="1" si="7"/>
        <v>#REF!</v>
      </c>
      <c r="W105" t="e">
        <f t="shared" ca="1" si="6"/>
        <v>#REF!</v>
      </c>
    </row>
    <row r="106" spans="7:23">
      <c r="G106" t="e">
        <f t="shared" ca="1" si="5"/>
        <v>#REF!</v>
      </c>
      <c r="K106" t="e">
        <f t="shared" ca="1" si="7"/>
        <v>#REF!</v>
      </c>
      <c r="W106" t="e">
        <f t="shared" ca="1" si="6"/>
        <v>#REF!</v>
      </c>
    </row>
    <row r="107" spans="7:23">
      <c r="G107" t="e">
        <f t="shared" ca="1" si="5"/>
        <v>#REF!</v>
      </c>
      <c r="K107" t="e">
        <f t="shared" ca="1" si="7"/>
        <v>#REF!</v>
      </c>
      <c r="W107" t="e">
        <f t="shared" ca="1" si="6"/>
        <v>#REF!</v>
      </c>
    </row>
    <row r="108" spans="7:23">
      <c r="G108" t="e">
        <f t="shared" ca="1" si="5"/>
        <v>#REF!</v>
      </c>
      <c r="K108" t="e">
        <f t="shared" ca="1" si="7"/>
        <v>#REF!</v>
      </c>
      <c r="W108" t="e">
        <f t="shared" ca="1" si="6"/>
        <v>#REF!</v>
      </c>
    </row>
    <row r="109" spans="7:23">
      <c r="G109" t="e">
        <f t="shared" ca="1" si="5"/>
        <v>#REF!</v>
      </c>
      <c r="K109" t="e">
        <f t="shared" ca="1" si="7"/>
        <v>#REF!</v>
      </c>
      <c r="W109" t="e">
        <f t="shared" ca="1" si="6"/>
        <v>#REF!</v>
      </c>
    </row>
    <row r="110" spans="7:23">
      <c r="G110" t="e">
        <f t="shared" ca="1" si="5"/>
        <v>#REF!</v>
      </c>
      <c r="K110" t="e">
        <f t="shared" ca="1" si="7"/>
        <v>#REF!</v>
      </c>
      <c r="W110" t="e">
        <f t="shared" ca="1" si="6"/>
        <v>#REF!</v>
      </c>
    </row>
    <row r="111" spans="7:23">
      <c r="G111" t="e">
        <f t="shared" ca="1" si="5"/>
        <v>#REF!</v>
      </c>
      <c r="K111" t="e">
        <f t="shared" ca="1" si="7"/>
        <v>#REF!</v>
      </c>
      <c r="W111" t="e">
        <f t="shared" ca="1" si="6"/>
        <v>#REF!</v>
      </c>
    </row>
    <row r="112" spans="7:23">
      <c r="G112" t="e">
        <f t="shared" ca="1" si="5"/>
        <v>#REF!</v>
      </c>
      <c r="K112" t="e">
        <f t="shared" ca="1" si="7"/>
        <v>#REF!</v>
      </c>
      <c r="W112" t="e">
        <f t="shared" ca="1" si="6"/>
        <v>#REF!</v>
      </c>
    </row>
    <row r="113" spans="7:23">
      <c r="G113" t="e">
        <f t="shared" ca="1" si="5"/>
        <v>#REF!</v>
      </c>
      <c r="K113" t="e">
        <f t="shared" ca="1" si="7"/>
        <v>#REF!</v>
      </c>
      <c r="W113" t="e">
        <f t="shared" ca="1" si="6"/>
        <v>#REF!</v>
      </c>
    </row>
    <row r="114" spans="7:23">
      <c r="G114" t="e">
        <f t="shared" ca="1" si="5"/>
        <v>#REF!</v>
      </c>
      <c r="K114" t="e">
        <f t="shared" ca="1" si="7"/>
        <v>#REF!</v>
      </c>
      <c r="W114" t="e">
        <f t="shared" ca="1" si="6"/>
        <v>#REF!</v>
      </c>
    </row>
    <row r="115" spans="7:23">
      <c r="G115" t="e">
        <f t="shared" ca="1" si="5"/>
        <v>#REF!</v>
      </c>
      <c r="K115" t="e">
        <f t="shared" ca="1" si="7"/>
        <v>#REF!</v>
      </c>
      <c r="W115" t="e">
        <f t="shared" ca="1" si="6"/>
        <v>#REF!</v>
      </c>
    </row>
    <row r="116" spans="7:23">
      <c r="G116" t="e">
        <f t="shared" ca="1" si="5"/>
        <v>#REF!</v>
      </c>
      <c r="K116" t="e">
        <f t="shared" ca="1" si="7"/>
        <v>#REF!</v>
      </c>
      <c r="W116" t="e">
        <f t="shared" ca="1" si="6"/>
        <v>#REF!</v>
      </c>
    </row>
    <row r="117" spans="7:23">
      <c r="G117" t="e">
        <f t="shared" ca="1" si="5"/>
        <v>#REF!</v>
      </c>
      <c r="K117" t="e">
        <f t="shared" ca="1" si="7"/>
        <v>#REF!</v>
      </c>
      <c r="W117" t="e">
        <f t="shared" ca="1" si="6"/>
        <v>#REF!</v>
      </c>
    </row>
    <row r="118" spans="7:23">
      <c r="G118" t="e">
        <f t="shared" ca="1" si="5"/>
        <v>#REF!</v>
      </c>
      <c r="K118" t="e">
        <f t="shared" ca="1" si="7"/>
        <v>#REF!</v>
      </c>
      <c r="W118" t="e">
        <f t="shared" ca="1" si="6"/>
        <v>#REF!</v>
      </c>
    </row>
    <row r="119" spans="7:23">
      <c r="G119" t="e">
        <f t="shared" ca="1" si="5"/>
        <v>#REF!</v>
      </c>
      <c r="K119" t="e">
        <f t="shared" ca="1" si="7"/>
        <v>#REF!</v>
      </c>
      <c r="W119" t="e">
        <f t="shared" ca="1" si="6"/>
        <v>#REF!</v>
      </c>
    </row>
    <row r="120" spans="7:23">
      <c r="G120" t="e">
        <f t="shared" ca="1" si="5"/>
        <v>#REF!</v>
      </c>
      <c r="K120" t="e">
        <f t="shared" ca="1" si="7"/>
        <v>#REF!</v>
      </c>
      <c r="W120" t="e">
        <f t="shared" ca="1" si="6"/>
        <v>#REF!</v>
      </c>
    </row>
    <row r="121" spans="7:23">
      <c r="G121" t="e">
        <f t="shared" ca="1" si="5"/>
        <v>#REF!</v>
      </c>
      <c r="K121" t="e">
        <f t="shared" ca="1" si="7"/>
        <v>#REF!</v>
      </c>
      <c r="W121" t="e">
        <f t="shared" ca="1" si="6"/>
        <v>#REF!</v>
      </c>
    </row>
    <row r="122" spans="7:23">
      <c r="G122" t="e">
        <f t="shared" ca="1" si="5"/>
        <v>#REF!</v>
      </c>
      <c r="K122" t="e">
        <f t="shared" ca="1" si="7"/>
        <v>#REF!</v>
      </c>
      <c r="W122" t="e">
        <f t="shared" ca="1" si="6"/>
        <v>#REF!</v>
      </c>
    </row>
    <row r="123" spans="7:23">
      <c r="G123" t="e">
        <f t="shared" ca="1" si="5"/>
        <v>#REF!</v>
      </c>
      <c r="K123" t="e">
        <f t="shared" ca="1" si="7"/>
        <v>#REF!</v>
      </c>
      <c r="W123" t="e">
        <f t="shared" ca="1" si="6"/>
        <v>#REF!</v>
      </c>
    </row>
    <row r="124" spans="7:23">
      <c r="G124" t="e">
        <f t="shared" ca="1" si="5"/>
        <v>#REF!</v>
      </c>
      <c r="K124" t="e">
        <f t="shared" ca="1" si="7"/>
        <v>#REF!</v>
      </c>
      <c r="W124" t="e">
        <f t="shared" ca="1" si="6"/>
        <v>#REF!</v>
      </c>
    </row>
    <row r="125" spans="7:23">
      <c r="G125" t="e">
        <f t="shared" ca="1" si="5"/>
        <v>#REF!</v>
      </c>
      <c r="K125" t="e">
        <f t="shared" ca="1" si="7"/>
        <v>#REF!</v>
      </c>
      <c r="W125" t="e">
        <f t="shared" ca="1" si="6"/>
        <v>#REF!</v>
      </c>
    </row>
    <row r="126" spans="7:23">
      <c r="G126" t="e">
        <f t="shared" ca="1" si="5"/>
        <v>#REF!</v>
      </c>
      <c r="K126" t="e">
        <f t="shared" ca="1" si="7"/>
        <v>#REF!</v>
      </c>
      <c r="W126" t="e">
        <f t="shared" ca="1" si="6"/>
        <v>#REF!</v>
      </c>
    </row>
    <row r="127" spans="7:23">
      <c r="G127" t="e">
        <f t="shared" ca="1" si="5"/>
        <v>#REF!</v>
      </c>
      <c r="K127" t="e">
        <f t="shared" ca="1" si="7"/>
        <v>#REF!</v>
      </c>
      <c r="W127" t="e">
        <f t="shared" ca="1" si="6"/>
        <v>#REF!</v>
      </c>
    </row>
    <row r="128" spans="7:23">
      <c r="G128" t="e">
        <f t="shared" ca="1" si="5"/>
        <v>#REF!</v>
      </c>
      <c r="K128" t="e">
        <f t="shared" ca="1" si="7"/>
        <v>#REF!</v>
      </c>
      <c r="W128" t="e">
        <f t="shared" ca="1" si="6"/>
        <v>#REF!</v>
      </c>
    </row>
    <row r="129" spans="7:23">
      <c r="G129" t="e">
        <f t="shared" ca="1" si="5"/>
        <v>#REF!</v>
      </c>
      <c r="K129" t="e">
        <f t="shared" ref="K129:K160" ca="1" si="8">IF(NOT(OFFSET(INDIRECT("'"&amp;KEY_RESOURCE_STRUCTURE_TAB&amp;"'!$E$1"),0,((ROW()-1)*20))=""),OFFSET(INDIRECT("'"&amp;KEY_RESOURCE_STRUCTURE_TAB&amp;"'!$E$1"),0,((ROW()-1)*20)),"")</f>
        <v>#REF!</v>
      </c>
      <c r="W129" t="e">
        <f t="shared" ca="1" si="6"/>
        <v>#REF!</v>
      </c>
    </row>
    <row r="130" spans="7:23">
      <c r="G130" t="e">
        <f t="shared" ref="G130:G193" ca="1" si="9">IF(OFFSET(INDIRECT("'"&amp;$F$2&amp;"'!$A$1"),1+ROW(),1)="","",OFFSET(INDIRECT("'"&amp;$F$2&amp;"'!$A$1"),1+ROW(),1))</f>
        <v>#REF!</v>
      </c>
      <c r="K130" t="e">
        <f t="shared" ca="1" si="8"/>
        <v>#REF!</v>
      </c>
      <c r="W130" t="e">
        <f t="shared" ref="W130:W193" ca="1" si="10">IF(NOT(OFFSET(INDIRECT("'Work Group List'!"&amp;$V$2),ROW(),0)=""),OFFSET(INDIRECT("'Work Group List'!"&amp;$V$2),ROW(),0),"")</f>
        <v>#REF!</v>
      </c>
    </row>
    <row r="131" spans="7:23">
      <c r="G131" t="e">
        <f t="shared" ca="1" si="9"/>
        <v>#REF!</v>
      </c>
      <c r="K131" t="e">
        <f t="shared" ca="1" si="8"/>
        <v>#REF!</v>
      </c>
      <c r="W131" t="e">
        <f t="shared" ca="1" si="10"/>
        <v>#REF!</v>
      </c>
    </row>
    <row r="132" spans="7:23">
      <c r="G132" t="e">
        <f t="shared" ca="1" si="9"/>
        <v>#REF!</v>
      </c>
      <c r="K132" t="e">
        <f t="shared" ca="1" si="8"/>
        <v>#REF!</v>
      </c>
      <c r="W132" t="e">
        <f t="shared" ca="1" si="10"/>
        <v>#REF!</v>
      </c>
    </row>
    <row r="133" spans="7:23">
      <c r="G133" t="e">
        <f t="shared" ca="1" si="9"/>
        <v>#REF!</v>
      </c>
      <c r="K133" t="e">
        <f t="shared" ca="1" si="8"/>
        <v>#REF!</v>
      </c>
      <c r="W133" t="e">
        <f t="shared" ca="1" si="10"/>
        <v>#REF!</v>
      </c>
    </row>
    <row r="134" spans="7:23">
      <c r="G134" t="e">
        <f t="shared" ca="1" si="9"/>
        <v>#REF!</v>
      </c>
      <c r="K134" t="e">
        <f t="shared" ca="1" si="8"/>
        <v>#REF!</v>
      </c>
      <c r="W134" t="e">
        <f t="shared" ca="1" si="10"/>
        <v>#REF!</v>
      </c>
    </row>
    <row r="135" spans="7:23">
      <c r="G135" t="e">
        <f t="shared" ca="1" si="9"/>
        <v>#REF!</v>
      </c>
      <c r="K135" t="e">
        <f t="shared" ca="1" si="8"/>
        <v>#REF!</v>
      </c>
      <c r="W135" t="e">
        <f t="shared" ca="1" si="10"/>
        <v>#REF!</v>
      </c>
    </row>
    <row r="136" spans="7:23">
      <c r="G136" t="e">
        <f t="shared" ca="1" si="9"/>
        <v>#REF!</v>
      </c>
      <c r="K136" t="e">
        <f t="shared" ca="1" si="8"/>
        <v>#REF!</v>
      </c>
      <c r="W136" t="e">
        <f t="shared" ca="1" si="10"/>
        <v>#REF!</v>
      </c>
    </row>
    <row r="137" spans="7:23">
      <c r="G137" t="e">
        <f t="shared" ca="1" si="9"/>
        <v>#REF!</v>
      </c>
      <c r="K137" t="e">
        <f t="shared" ca="1" si="8"/>
        <v>#REF!</v>
      </c>
      <c r="W137" t="e">
        <f t="shared" ca="1" si="10"/>
        <v>#REF!</v>
      </c>
    </row>
    <row r="138" spans="7:23">
      <c r="G138" t="e">
        <f t="shared" ca="1" si="9"/>
        <v>#REF!</v>
      </c>
      <c r="K138" t="e">
        <f t="shared" ca="1" si="8"/>
        <v>#REF!</v>
      </c>
      <c r="W138" t="e">
        <f t="shared" ca="1" si="10"/>
        <v>#REF!</v>
      </c>
    </row>
    <row r="139" spans="7:23">
      <c r="G139" t="e">
        <f t="shared" ca="1" si="9"/>
        <v>#REF!</v>
      </c>
      <c r="K139" t="e">
        <f t="shared" ca="1" si="8"/>
        <v>#REF!</v>
      </c>
      <c r="W139" t="e">
        <f t="shared" ca="1" si="10"/>
        <v>#REF!</v>
      </c>
    </row>
    <row r="140" spans="7:23">
      <c r="G140" t="e">
        <f t="shared" ca="1" si="9"/>
        <v>#REF!</v>
      </c>
      <c r="K140" t="e">
        <f t="shared" ca="1" si="8"/>
        <v>#REF!</v>
      </c>
      <c r="W140" t="e">
        <f t="shared" ca="1" si="10"/>
        <v>#REF!</v>
      </c>
    </row>
    <row r="141" spans="7:23">
      <c r="G141" t="e">
        <f t="shared" ca="1" si="9"/>
        <v>#REF!</v>
      </c>
      <c r="K141" t="e">
        <f t="shared" ca="1" si="8"/>
        <v>#REF!</v>
      </c>
      <c r="W141" t="e">
        <f t="shared" ca="1" si="10"/>
        <v>#REF!</v>
      </c>
    </row>
    <row r="142" spans="7:23">
      <c r="G142" t="e">
        <f t="shared" ca="1" si="9"/>
        <v>#REF!</v>
      </c>
      <c r="K142" t="e">
        <f t="shared" ca="1" si="8"/>
        <v>#REF!</v>
      </c>
      <c r="W142" t="e">
        <f t="shared" ca="1" si="10"/>
        <v>#REF!</v>
      </c>
    </row>
    <row r="143" spans="7:23">
      <c r="G143" t="e">
        <f t="shared" ca="1" si="9"/>
        <v>#REF!</v>
      </c>
      <c r="K143" t="e">
        <f t="shared" ca="1" si="8"/>
        <v>#REF!</v>
      </c>
      <c r="W143" t="e">
        <f t="shared" ca="1" si="10"/>
        <v>#REF!</v>
      </c>
    </row>
    <row r="144" spans="7:23">
      <c r="G144" t="e">
        <f t="shared" ca="1" si="9"/>
        <v>#REF!</v>
      </c>
      <c r="K144" t="e">
        <f t="shared" ca="1" si="8"/>
        <v>#REF!</v>
      </c>
      <c r="W144" t="e">
        <f t="shared" ca="1" si="10"/>
        <v>#REF!</v>
      </c>
    </row>
    <row r="145" spans="7:23">
      <c r="G145" t="e">
        <f t="shared" ca="1" si="9"/>
        <v>#REF!</v>
      </c>
      <c r="K145" t="e">
        <f t="shared" ca="1" si="8"/>
        <v>#REF!</v>
      </c>
      <c r="W145" t="e">
        <f t="shared" ca="1" si="10"/>
        <v>#REF!</v>
      </c>
    </row>
    <row r="146" spans="7:23">
      <c r="G146" t="e">
        <f t="shared" ca="1" si="9"/>
        <v>#REF!</v>
      </c>
      <c r="K146" t="e">
        <f t="shared" ca="1" si="8"/>
        <v>#REF!</v>
      </c>
      <c r="W146" t="e">
        <f t="shared" ca="1" si="10"/>
        <v>#REF!</v>
      </c>
    </row>
    <row r="147" spans="7:23">
      <c r="G147" t="e">
        <f t="shared" ca="1" si="9"/>
        <v>#REF!</v>
      </c>
      <c r="K147" t="e">
        <f t="shared" ca="1" si="8"/>
        <v>#REF!</v>
      </c>
      <c r="W147" t="e">
        <f t="shared" ca="1" si="10"/>
        <v>#REF!</v>
      </c>
    </row>
    <row r="148" spans="7:23">
      <c r="G148" t="e">
        <f t="shared" ca="1" si="9"/>
        <v>#REF!</v>
      </c>
      <c r="K148" t="e">
        <f t="shared" ca="1" si="8"/>
        <v>#REF!</v>
      </c>
      <c r="W148" t="e">
        <f t="shared" ca="1" si="10"/>
        <v>#REF!</v>
      </c>
    </row>
    <row r="149" spans="7:23">
      <c r="G149" t="e">
        <f t="shared" ca="1" si="9"/>
        <v>#REF!</v>
      </c>
      <c r="K149" t="e">
        <f t="shared" ca="1" si="8"/>
        <v>#REF!</v>
      </c>
      <c r="W149" t="e">
        <f t="shared" ca="1" si="10"/>
        <v>#REF!</v>
      </c>
    </row>
    <row r="150" spans="7:23">
      <c r="G150" t="e">
        <f t="shared" ca="1" si="9"/>
        <v>#REF!</v>
      </c>
      <c r="K150" t="e">
        <f t="shared" ca="1" si="8"/>
        <v>#REF!</v>
      </c>
      <c r="W150" t="e">
        <f t="shared" ca="1" si="10"/>
        <v>#REF!</v>
      </c>
    </row>
    <row r="151" spans="7:23">
      <c r="G151" t="e">
        <f t="shared" ca="1" si="9"/>
        <v>#REF!</v>
      </c>
      <c r="K151" t="e">
        <f t="shared" ca="1" si="8"/>
        <v>#REF!</v>
      </c>
      <c r="W151" t="e">
        <f t="shared" ca="1" si="10"/>
        <v>#REF!</v>
      </c>
    </row>
    <row r="152" spans="7:23">
      <c r="G152" t="e">
        <f t="shared" ca="1" si="9"/>
        <v>#REF!</v>
      </c>
      <c r="K152" t="e">
        <f t="shared" ca="1" si="8"/>
        <v>#REF!</v>
      </c>
      <c r="W152" t="e">
        <f t="shared" ca="1" si="10"/>
        <v>#REF!</v>
      </c>
    </row>
    <row r="153" spans="7:23">
      <c r="G153" t="e">
        <f t="shared" ca="1" si="9"/>
        <v>#REF!</v>
      </c>
      <c r="K153" t="e">
        <f t="shared" ca="1" si="8"/>
        <v>#REF!</v>
      </c>
      <c r="W153" t="e">
        <f t="shared" ca="1" si="10"/>
        <v>#REF!</v>
      </c>
    </row>
    <row r="154" spans="7:23">
      <c r="G154" t="e">
        <f t="shared" ca="1" si="9"/>
        <v>#REF!</v>
      </c>
      <c r="K154" t="e">
        <f t="shared" ca="1" si="8"/>
        <v>#REF!</v>
      </c>
      <c r="W154" t="e">
        <f t="shared" ca="1" si="10"/>
        <v>#REF!</v>
      </c>
    </row>
    <row r="155" spans="7:23">
      <c r="G155" t="e">
        <f t="shared" ca="1" si="9"/>
        <v>#REF!</v>
      </c>
      <c r="K155" t="e">
        <f t="shared" ca="1" si="8"/>
        <v>#REF!</v>
      </c>
      <c r="W155" t="e">
        <f t="shared" ca="1" si="10"/>
        <v>#REF!</v>
      </c>
    </row>
    <row r="156" spans="7:23">
      <c r="G156" t="e">
        <f t="shared" ca="1" si="9"/>
        <v>#REF!</v>
      </c>
      <c r="K156" t="e">
        <f t="shared" ca="1" si="8"/>
        <v>#REF!</v>
      </c>
      <c r="W156" t="e">
        <f t="shared" ca="1" si="10"/>
        <v>#REF!</v>
      </c>
    </row>
    <row r="157" spans="7:23">
      <c r="G157" t="e">
        <f t="shared" ca="1" si="9"/>
        <v>#REF!</v>
      </c>
      <c r="K157" t="e">
        <f t="shared" ca="1" si="8"/>
        <v>#REF!</v>
      </c>
      <c r="W157" t="e">
        <f t="shared" ca="1" si="10"/>
        <v>#REF!</v>
      </c>
    </row>
    <row r="158" spans="7:23">
      <c r="G158" t="e">
        <f t="shared" ca="1" si="9"/>
        <v>#REF!</v>
      </c>
      <c r="K158" t="e">
        <f t="shared" ca="1" si="8"/>
        <v>#REF!</v>
      </c>
      <c r="W158" t="e">
        <f t="shared" ca="1" si="10"/>
        <v>#REF!</v>
      </c>
    </row>
    <row r="159" spans="7:23">
      <c r="G159" t="e">
        <f t="shared" ca="1" si="9"/>
        <v>#REF!</v>
      </c>
      <c r="K159" t="e">
        <f t="shared" ca="1" si="8"/>
        <v>#REF!</v>
      </c>
      <c r="W159" t="e">
        <f t="shared" ca="1" si="10"/>
        <v>#REF!</v>
      </c>
    </row>
    <row r="160" spans="7:23">
      <c r="G160" t="e">
        <f t="shared" ca="1" si="9"/>
        <v>#REF!</v>
      </c>
      <c r="K160" t="e">
        <f t="shared" ca="1" si="8"/>
        <v>#REF!</v>
      </c>
      <c r="W160" t="e">
        <f t="shared" ca="1" si="10"/>
        <v>#REF!</v>
      </c>
    </row>
    <row r="161" spans="7:23">
      <c r="G161" t="e">
        <f t="shared" ca="1" si="9"/>
        <v>#REF!</v>
      </c>
      <c r="W161" t="e">
        <f t="shared" ca="1" si="10"/>
        <v>#REF!</v>
      </c>
    </row>
    <row r="162" spans="7:23">
      <c r="G162" t="e">
        <f t="shared" ca="1" si="9"/>
        <v>#REF!</v>
      </c>
      <c r="W162" t="e">
        <f t="shared" ca="1" si="10"/>
        <v>#REF!</v>
      </c>
    </row>
    <row r="163" spans="7:23">
      <c r="G163" t="e">
        <f t="shared" ca="1" si="9"/>
        <v>#REF!</v>
      </c>
      <c r="W163" t="e">
        <f t="shared" ca="1" si="10"/>
        <v>#REF!</v>
      </c>
    </row>
    <row r="164" spans="7:23">
      <c r="G164" t="e">
        <f t="shared" ca="1" si="9"/>
        <v>#REF!</v>
      </c>
      <c r="W164" t="e">
        <f t="shared" ca="1" si="10"/>
        <v>#REF!</v>
      </c>
    </row>
    <row r="165" spans="7:23">
      <c r="G165" t="e">
        <f t="shared" ca="1" si="9"/>
        <v>#REF!</v>
      </c>
      <c r="W165" t="e">
        <f t="shared" ca="1" si="10"/>
        <v>#REF!</v>
      </c>
    </row>
    <row r="166" spans="7:23">
      <c r="G166" t="e">
        <f t="shared" ca="1" si="9"/>
        <v>#REF!</v>
      </c>
      <c r="W166" t="e">
        <f t="shared" ca="1" si="10"/>
        <v>#REF!</v>
      </c>
    </row>
    <row r="167" spans="7:23">
      <c r="G167" t="e">
        <f t="shared" ca="1" si="9"/>
        <v>#REF!</v>
      </c>
      <c r="W167" t="e">
        <f t="shared" ca="1" si="10"/>
        <v>#REF!</v>
      </c>
    </row>
    <row r="168" spans="7:23">
      <c r="G168" t="e">
        <f t="shared" ca="1" si="9"/>
        <v>#REF!</v>
      </c>
      <c r="W168" t="e">
        <f t="shared" ca="1" si="10"/>
        <v>#REF!</v>
      </c>
    </row>
    <row r="169" spans="7:23">
      <c r="G169" t="e">
        <f t="shared" ca="1" si="9"/>
        <v>#REF!</v>
      </c>
      <c r="W169" t="e">
        <f t="shared" ca="1" si="10"/>
        <v>#REF!</v>
      </c>
    </row>
    <row r="170" spans="7:23">
      <c r="G170" t="e">
        <f t="shared" ca="1" si="9"/>
        <v>#REF!</v>
      </c>
      <c r="W170" t="e">
        <f t="shared" ca="1" si="10"/>
        <v>#REF!</v>
      </c>
    </row>
    <row r="171" spans="7:23">
      <c r="G171" t="e">
        <f t="shared" ca="1" si="9"/>
        <v>#REF!</v>
      </c>
      <c r="W171" t="e">
        <f t="shared" ca="1" si="10"/>
        <v>#REF!</v>
      </c>
    </row>
    <row r="172" spans="7:23">
      <c r="G172" t="e">
        <f t="shared" ca="1" si="9"/>
        <v>#REF!</v>
      </c>
      <c r="W172" t="e">
        <f t="shared" ca="1" si="10"/>
        <v>#REF!</v>
      </c>
    </row>
    <row r="173" spans="7:23">
      <c r="G173" t="e">
        <f t="shared" ca="1" si="9"/>
        <v>#REF!</v>
      </c>
      <c r="W173" t="e">
        <f t="shared" ca="1" si="10"/>
        <v>#REF!</v>
      </c>
    </row>
    <row r="174" spans="7:23">
      <c r="G174" t="e">
        <f t="shared" ca="1" si="9"/>
        <v>#REF!</v>
      </c>
      <c r="W174" t="e">
        <f t="shared" ca="1" si="10"/>
        <v>#REF!</v>
      </c>
    </row>
    <row r="175" spans="7:23">
      <c r="G175" t="e">
        <f t="shared" ca="1" si="9"/>
        <v>#REF!</v>
      </c>
      <c r="W175" t="e">
        <f t="shared" ca="1" si="10"/>
        <v>#REF!</v>
      </c>
    </row>
    <row r="176" spans="7:23">
      <c r="G176" t="e">
        <f t="shared" ca="1" si="9"/>
        <v>#REF!</v>
      </c>
      <c r="W176" t="e">
        <f t="shared" ca="1" si="10"/>
        <v>#REF!</v>
      </c>
    </row>
    <row r="177" spans="7:23">
      <c r="G177" t="e">
        <f t="shared" ca="1" si="9"/>
        <v>#REF!</v>
      </c>
      <c r="W177" t="e">
        <f t="shared" ca="1" si="10"/>
        <v>#REF!</v>
      </c>
    </row>
    <row r="178" spans="7:23">
      <c r="G178" t="e">
        <f t="shared" ca="1" si="9"/>
        <v>#REF!</v>
      </c>
      <c r="W178" t="e">
        <f t="shared" ca="1" si="10"/>
        <v>#REF!</v>
      </c>
    </row>
    <row r="179" spans="7:23">
      <c r="G179" t="e">
        <f t="shared" ca="1" si="9"/>
        <v>#REF!</v>
      </c>
      <c r="W179" t="e">
        <f t="shared" ca="1" si="10"/>
        <v>#REF!</v>
      </c>
    </row>
    <row r="180" spans="7:23">
      <c r="G180" t="e">
        <f t="shared" ca="1" si="9"/>
        <v>#REF!</v>
      </c>
      <c r="W180" t="e">
        <f t="shared" ca="1" si="10"/>
        <v>#REF!</v>
      </c>
    </row>
    <row r="181" spans="7:23">
      <c r="G181" t="e">
        <f t="shared" ca="1" si="9"/>
        <v>#REF!</v>
      </c>
      <c r="W181" t="e">
        <f t="shared" ca="1" si="10"/>
        <v>#REF!</v>
      </c>
    </row>
    <row r="182" spans="7:23">
      <c r="G182" t="e">
        <f t="shared" ca="1" si="9"/>
        <v>#REF!</v>
      </c>
      <c r="W182" t="e">
        <f t="shared" ca="1" si="10"/>
        <v>#REF!</v>
      </c>
    </row>
    <row r="183" spans="7:23">
      <c r="G183" t="e">
        <f t="shared" ca="1" si="9"/>
        <v>#REF!</v>
      </c>
      <c r="W183" t="e">
        <f t="shared" ca="1" si="10"/>
        <v>#REF!</v>
      </c>
    </row>
    <row r="184" spans="7:23">
      <c r="G184" t="e">
        <f t="shared" ca="1" si="9"/>
        <v>#REF!</v>
      </c>
      <c r="W184" t="e">
        <f t="shared" ca="1" si="10"/>
        <v>#REF!</v>
      </c>
    </row>
    <row r="185" spans="7:23">
      <c r="G185" t="e">
        <f t="shared" ca="1" si="9"/>
        <v>#REF!</v>
      </c>
      <c r="W185" t="e">
        <f t="shared" ca="1" si="10"/>
        <v>#REF!</v>
      </c>
    </row>
    <row r="186" spans="7:23">
      <c r="G186" t="e">
        <f t="shared" ca="1" si="9"/>
        <v>#REF!</v>
      </c>
      <c r="W186" t="e">
        <f t="shared" ca="1" si="10"/>
        <v>#REF!</v>
      </c>
    </row>
    <row r="187" spans="7:23">
      <c r="G187" t="e">
        <f t="shared" ca="1" si="9"/>
        <v>#REF!</v>
      </c>
      <c r="W187" t="e">
        <f t="shared" ca="1" si="10"/>
        <v>#REF!</v>
      </c>
    </row>
    <row r="188" spans="7:23">
      <c r="G188" t="e">
        <f t="shared" ca="1" si="9"/>
        <v>#REF!</v>
      </c>
      <c r="W188" t="e">
        <f t="shared" ca="1" si="10"/>
        <v>#REF!</v>
      </c>
    </row>
    <row r="189" spans="7:23">
      <c r="G189" t="e">
        <f t="shared" ca="1" si="9"/>
        <v>#REF!</v>
      </c>
      <c r="W189" t="e">
        <f t="shared" ca="1" si="10"/>
        <v>#REF!</v>
      </c>
    </row>
    <row r="190" spans="7:23">
      <c r="G190" t="e">
        <f t="shared" ca="1" si="9"/>
        <v>#REF!</v>
      </c>
      <c r="W190" t="e">
        <f t="shared" ca="1" si="10"/>
        <v>#REF!</v>
      </c>
    </row>
    <row r="191" spans="7:23">
      <c r="G191" t="e">
        <f t="shared" ca="1" si="9"/>
        <v>#REF!</v>
      </c>
      <c r="W191" t="e">
        <f t="shared" ca="1" si="10"/>
        <v>#REF!</v>
      </c>
    </row>
    <row r="192" spans="7:23">
      <c r="G192" t="e">
        <f t="shared" ca="1" si="9"/>
        <v>#REF!</v>
      </c>
      <c r="W192" t="e">
        <f t="shared" ca="1" si="10"/>
        <v>#REF!</v>
      </c>
    </row>
    <row r="193" spans="7:23">
      <c r="G193" t="e">
        <f t="shared" ca="1" si="9"/>
        <v>#REF!</v>
      </c>
      <c r="W193" t="e">
        <f t="shared" ca="1" si="10"/>
        <v>#REF!</v>
      </c>
    </row>
    <row r="194" spans="7:23">
      <c r="G194" t="e">
        <f t="shared" ref="G194:G257" ca="1" si="11">IF(OFFSET(INDIRECT("'"&amp;$F$2&amp;"'!$A$1"),1+ROW(),1)="","",OFFSET(INDIRECT("'"&amp;$F$2&amp;"'!$A$1"),1+ROW(),1))</f>
        <v>#REF!</v>
      </c>
      <c r="W194" t="e">
        <f t="shared" ref="W194:W257" ca="1" si="12">IF(NOT(OFFSET(INDIRECT("'Work Group List'!"&amp;$V$2),ROW(),0)=""),OFFSET(INDIRECT("'Work Group List'!"&amp;$V$2),ROW(),0),"")</f>
        <v>#REF!</v>
      </c>
    </row>
    <row r="195" spans="7:23">
      <c r="G195" t="e">
        <f t="shared" ca="1" si="11"/>
        <v>#REF!</v>
      </c>
      <c r="W195" t="e">
        <f t="shared" ca="1" si="12"/>
        <v>#REF!</v>
      </c>
    </row>
    <row r="196" spans="7:23">
      <c r="G196" t="e">
        <f t="shared" ca="1" si="11"/>
        <v>#REF!</v>
      </c>
      <c r="W196" t="e">
        <f t="shared" ca="1" si="12"/>
        <v>#REF!</v>
      </c>
    </row>
    <row r="197" spans="7:23">
      <c r="G197" t="e">
        <f t="shared" ca="1" si="11"/>
        <v>#REF!</v>
      </c>
      <c r="W197" t="e">
        <f t="shared" ca="1" si="12"/>
        <v>#REF!</v>
      </c>
    </row>
    <row r="198" spans="7:23">
      <c r="G198" t="e">
        <f t="shared" ca="1" si="11"/>
        <v>#REF!</v>
      </c>
      <c r="W198" t="e">
        <f t="shared" ca="1" si="12"/>
        <v>#REF!</v>
      </c>
    </row>
    <row r="199" spans="7:23">
      <c r="G199" t="e">
        <f t="shared" ca="1" si="11"/>
        <v>#REF!</v>
      </c>
      <c r="W199" t="e">
        <f t="shared" ca="1" si="12"/>
        <v>#REF!</v>
      </c>
    </row>
    <row r="200" spans="7:23">
      <c r="G200" t="e">
        <f t="shared" ca="1" si="11"/>
        <v>#REF!</v>
      </c>
      <c r="W200" t="e">
        <f t="shared" ca="1" si="12"/>
        <v>#REF!</v>
      </c>
    </row>
    <row r="201" spans="7:23">
      <c r="G201" t="e">
        <f t="shared" ca="1" si="11"/>
        <v>#REF!</v>
      </c>
      <c r="W201" t="e">
        <f t="shared" ca="1" si="12"/>
        <v>#REF!</v>
      </c>
    </row>
    <row r="202" spans="7:23">
      <c r="G202" t="e">
        <f t="shared" ca="1" si="11"/>
        <v>#REF!</v>
      </c>
      <c r="W202" t="e">
        <f t="shared" ca="1" si="12"/>
        <v>#REF!</v>
      </c>
    </row>
    <row r="203" spans="7:23">
      <c r="G203" t="e">
        <f t="shared" ca="1" si="11"/>
        <v>#REF!</v>
      </c>
      <c r="W203" t="e">
        <f t="shared" ca="1" si="12"/>
        <v>#REF!</v>
      </c>
    </row>
    <row r="204" spans="7:23">
      <c r="G204" t="e">
        <f t="shared" ca="1" si="11"/>
        <v>#REF!</v>
      </c>
      <c r="W204" t="e">
        <f t="shared" ca="1" si="12"/>
        <v>#REF!</v>
      </c>
    </row>
    <row r="205" spans="7:23">
      <c r="G205" t="e">
        <f t="shared" ca="1" si="11"/>
        <v>#REF!</v>
      </c>
      <c r="W205" t="e">
        <f t="shared" ca="1" si="12"/>
        <v>#REF!</v>
      </c>
    </row>
    <row r="206" spans="7:23">
      <c r="G206" t="e">
        <f t="shared" ca="1" si="11"/>
        <v>#REF!</v>
      </c>
      <c r="W206" t="e">
        <f t="shared" ca="1" si="12"/>
        <v>#REF!</v>
      </c>
    </row>
    <row r="207" spans="7:23">
      <c r="G207" t="e">
        <f t="shared" ca="1" si="11"/>
        <v>#REF!</v>
      </c>
      <c r="W207" t="e">
        <f t="shared" ca="1" si="12"/>
        <v>#REF!</v>
      </c>
    </row>
    <row r="208" spans="7:23">
      <c r="G208" t="e">
        <f t="shared" ca="1" si="11"/>
        <v>#REF!</v>
      </c>
      <c r="W208" t="e">
        <f t="shared" ca="1" si="12"/>
        <v>#REF!</v>
      </c>
    </row>
    <row r="209" spans="7:23">
      <c r="G209" t="e">
        <f t="shared" ca="1" si="11"/>
        <v>#REF!</v>
      </c>
      <c r="W209" t="e">
        <f t="shared" ca="1" si="12"/>
        <v>#REF!</v>
      </c>
    </row>
    <row r="210" spans="7:23">
      <c r="G210" t="e">
        <f t="shared" ca="1" si="11"/>
        <v>#REF!</v>
      </c>
      <c r="W210" t="e">
        <f t="shared" ca="1" si="12"/>
        <v>#REF!</v>
      </c>
    </row>
    <row r="211" spans="7:23">
      <c r="G211" t="e">
        <f t="shared" ca="1" si="11"/>
        <v>#REF!</v>
      </c>
      <c r="W211" t="e">
        <f t="shared" ca="1" si="12"/>
        <v>#REF!</v>
      </c>
    </row>
    <row r="212" spans="7:23">
      <c r="G212" t="e">
        <f t="shared" ca="1" si="11"/>
        <v>#REF!</v>
      </c>
      <c r="W212" t="e">
        <f t="shared" ca="1" si="12"/>
        <v>#REF!</v>
      </c>
    </row>
    <row r="213" spans="7:23">
      <c r="G213" t="e">
        <f t="shared" ca="1" si="11"/>
        <v>#REF!</v>
      </c>
      <c r="W213" t="e">
        <f t="shared" ca="1" si="12"/>
        <v>#REF!</v>
      </c>
    </row>
    <row r="214" spans="7:23">
      <c r="G214" t="e">
        <f t="shared" ca="1" si="11"/>
        <v>#REF!</v>
      </c>
      <c r="W214" t="e">
        <f t="shared" ca="1" si="12"/>
        <v>#REF!</v>
      </c>
    </row>
    <row r="215" spans="7:23">
      <c r="G215" t="e">
        <f t="shared" ca="1" si="11"/>
        <v>#REF!</v>
      </c>
      <c r="W215" t="e">
        <f t="shared" ca="1" si="12"/>
        <v>#REF!</v>
      </c>
    </row>
    <row r="216" spans="7:23">
      <c r="G216" t="e">
        <f t="shared" ca="1" si="11"/>
        <v>#REF!</v>
      </c>
      <c r="W216" t="e">
        <f t="shared" ca="1" si="12"/>
        <v>#REF!</v>
      </c>
    </row>
    <row r="217" spans="7:23">
      <c r="G217" t="e">
        <f t="shared" ca="1" si="11"/>
        <v>#REF!</v>
      </c>
      <c r="W217" t="e">
        <f t="shared" ca="1" si="12"/>
        <v>#REF!</v>
      </c>
    </row>
    <row r="218" spans="7:23">
      <c r="G218" t="e">
        <f t="shared" ca="1" si="11"/>
        <v>#REF!</v>
      </c>
      <c r="W218" t="e">
        <f t="shared" ca="1" si="12"/>
        <v>#REF!</v>
      </c>
    </row>
    <row r="219" spans="7:23">
      <c r="G219" t="e">
        <f t="shared" ca="1" si="11"/>
        <v>#REF!</v>
      </c>
      <c r="W219" t="e">
        <f t="shared" ca="1" si="12"/>
        <v>#REF!</v>
      </c>
    </row>
    <row r="220" spans="7:23">
      <c r="G220" t="e">
        <f t="shared" ca="1" si="11"/>
        <v>#REF!</v>
      </c>
      <c r="W220" t="e">
        <f t="shared" ca="1" si="12"/>
        <v>#REF!</v>
      </c>
    </row>
    <row r="221" spans="7:23">
      <c r="G221" t="e">
        <f t="shared" ca="1" si="11"/>
        <v>#REF!</v>
      </c>
      <c r="W221" t="e">
        <f t="shared" ca="1" si="12"/>
        <v>#REF!</v>
      </c>
    </row>
    <row r="222" spans="7:23">
      <c r="G222" t="e">
        <f t="shared" ca="1" si="11"/>
        <v>#REF!</v>
      </c>
      <c r="W222" t="e">
        <f t="shared" ca="1" si="12"/>
        <v>#REF!</v>
      </c>
    </row>
    <row r="223" spans="7:23">
      <c r="G223" t="e">
        <f t="shared" ca="1" si="11"/>
        <v>#REF!</v>
      </c>
      <c r="W223" t="e">
        <f t="shared" ca="1" si="12"/>
        <v>#REF!</v>
      </c>
    </row>
    <row r="224" spans="7:23">
      <c r="G224" t="e">
        <f t="shared" ca="1" si="11"/>
        <v>#REF!</v>
      </c>
      <c r="W224" t="e">
        <f t="shared" ca="1" si="12"/>
        <v>#REF!</v>
      </c>
    </row>
    <row r="225" spans="7:23">
      <c r="G225" t="e">
        <f t="shared" ca="1" si="11"/>
        <v>#REF!</v>
      </c>
      <c r="W225" t="e">
        <f t="shared" ca="1" si="12"/>
        <v>#REF!</v>
      </c>
    </row>
    <row r="226" spans="7:23">
      <c r="G226" t="e">
        <f t="shared" ca="1" si="11"/>
        <v>#REF!</v>
      </c>
      <c r="W226" t="e">
        <f t="shared" ca="1" si="12"/>
        <v>#REF!</v>
      </c>
    </row>
    <row r="227" spans="7:23">
      <c r="G227" t="e">
        <f t="shared" ca="1" si="11"/>
        <v>#REF!</v>
      </c>
      <c r="W227" t="e">
        <f t="shared" ca="1" si="12"/>
        <v>#REF!</v>
      </c>
    </row>
    <row r="228" spans="7:23">
      <c r="G228" t="e">
        <f t="shared" ca="1" si="11"/>
        <v>#REF!</v>
      </c>
      <c r="W228" t="e">
        <f t="shared" ca="1" si="12"/>
        <v>#REF!</v>
      </c>
    </row>
    <row r="229" spans="7:23">
      <c r="G229" t="e">
        <f t="shared" ca="1" si="11"/>
        <v>#REF!</v>
      </c>
      <c r="W229" t="e">
        <f t="shared" ca="1" si="12"/>
        <v>#REF!</v>
      </c>
    </row>
    <row r="230" spans="7:23">
      <c r="G230" t="e">
        <f t="shared" ca="1" si="11"/>
        <v>#REF!</v>
      </c>
      <c r="W230" t="e">
        <f t="shared" ca="1" si="12"/>
        <v>#REF!</v>
      </c>
    </row>
    <row r="231" spans="7:23">
      <c r="G231" t="e">
        <f t="shared" ca="1" si="11"/>
        <v>#REF!</v>
      </c>
      <c r="W231" t="e">
        <f t="shared" ca="1" si="12"/>
        <v>#REF!</v>
      </c>
    </row>
    <row r="232" spans="7:23">
      <c r="G232" t="e">
        <f t="shared" ca="1" si="11"/>
        <v>#REF!</v>
      </c>
      <c r="W232" t="e">
        <f t="shared" ca="1" si="12"/>
        <v>#REF!</v>
      </c>
    </row>
    <row r="233" spans="7:23">
      <c r="G233" t="e">
        <f t="shared" ca="1" si="11"/>
        <v>#REF!</v>
      </c>
      <c r="W233" t="e">
        <f t="shared" ca="1" si="12"/>
        <v>#REF!</v>
      </c>
    </row>
    <row r="234" spans="7:23">
      <c r="G234" t="e">
        <f t="shared" ca="1" si="11"/>
        <v>#REF!</v>
      </c>
      <c r="W234" t="e">
        <f t="shared" ca="1" si="12"/>
        <v>#REF!</v>
      </c>
    </row>
    <row r="235" spans="7:23">
      <c r="G235" t="e">
        <f t="shared" ca="1" si="11"/>
        <v>#REF!</v>
      </c>
      <c r="W235" t="e">
        <f t="shared" ca="1" si="12"/>
        <v>#REF!</v>
      </c>
    </row>
    <row r="236" spans="7:23">
      <c r="G236" t="e">
        <f t="shared" ca="1" si="11"/>
        <v>#REF!</v>
      </c>
      <c r="W236" t="e">
        <f t="shared" ca="1" si="12"/>
        <v>#REF!</v>
      </c>
    </row>
    <row r="237" spans="7:23">
      <c r="G237" t="e">
        <f t="shared" ca="1" si="11"/>
        <v>#REF!</v>
      </c>
      <c r="W237" t="e">
        <f t="shared" ca="1" si="12"/>
        <v>#REF!</v>
      </c>
    </row>
    <row r="238" spans="7:23">
      <c r="G238" t="e">
        <f t="shared" ca="1" si="11"/>
        <v>#REF!</v>
      </c>
      <c r="W238" t="e">
        <f t="shared" ca="1" si="12"/>
        <v>#REF!</v>
      </c>
    </row>
    <row r="239" spans="7:23">
      <c r="G239" t="e">
        <f t="shared" ca="1" si="11"/>
        <v>#REF!</v>
      </c>
      <c r="W239" t="e">
        <f t="shared" ca="1" si="12"/>
        <v>#REF!</v>
      </c>
    </row>
    <row r="240" spans="7:23">
      <c r="G240" t="e">
        <f t="shared" ca="1" si="11"/>
        <v>#REF!</v>
      </c>
      <c r="W240" t="e">
        <f t="shared" ca="1" si="12"/>
        <v>#REF!</v>
      </c>
    </row>
    <row r="241" spans="7:23">
      <c r="G241" t="e">
        <f t="shared" ca="1" si="11"/>
        <v>#REF!</v>
      </c>
      <c r="W241" t="e">
        <f t="shared" ca="1" si="12"/>
        <v>#REF!</v>
      </c>
    </row>
    <row r="242" spans="7:23">
      <c r="G242" t="e">
        <f t="shared" ca="1" si="11"/>
        <v>#REF!</v>
      </c>
      <c r="W242" t="e">
        <f t="shared" ca="1" si="12"/>
        <v>#REF!</v>
      </c>
    </row>
    <row r="243" spans="7:23">
      <c r="G243" t="e">
        <f t="shared" ca="1" si="11"/>
        <v>#REF!</v>
      </c>
      <c r="W243" t="e">
        <f t="shared" ca="1" si="12"/>
        <v>#REF!</v>
      </c>
    </row>
    <row r="244" spans="7:23">
      <c r="G244" t="e">
        <f t="shared" ca="1" si="11"/>
        <v>#REF!</v>
      </c>
      <c r="W244" t="e">
        <f t="shared" ca="1" si="12"/>
        <v>#REF!</v>
      </c>
    </row>
    <row r="245" spans="7:23">
      <c r="G245" t="e">
        <f t="shared" ca="1" si="11"/>
        <v>#REF!</v>
      </c>
      <c r="W245" t="e">
        <f t="shared" ca="1" si="12"/>
        <v>#REF!</v>
      </c>
    </row>
    <row r="246" spans="7:23">
      <c r="G246" t="e">
        <f t="shared" ca="1" si="11"/>
        <v>#REF!</v>
      </c>
      <c r="W246" t="e">
        <f t="shared" ca="1" si="12"/>
        <v>#REF!</v>
      </c>
    </row>
    <row r="247" spans="7:23">
      <c r="G247" t="e">
        <f t="shared" ca="1" si="11"/>
        <v>#REF!</v>
      </c>
      <c r="W247" t="e">
        <f t="shared" ca="1" si="12"/>
        <v>#REF!</v>
      </c>
    </row>
    <row r="248" spans="7:23">
      <c r="G248" t="e">
        <f t="shared" ca="1" si="11"/>
        <v>#REF!</v>
      </c>
      <c r="W248" t="e">
        <f t="shared" ca="1" si="12"/>
        <v>#REF!</v>
      </c>
    </row>
    <row r="249" spans="7:23">
      <c r="G249" t="e">
        <f t="shared" ca="1" si="11"/>
        <v>#REF!</v>
      </c>
      <c r="W249" t="e">
        <f t="shared" ca="1" si="12"/>
        <v>#REF!</v>
      </c>
    </row>
    <row r="250" spans="7:23">
      <c r="G250" t="e">
        <f t="shared" ca="1" si="11"/>
        <v>#REF!</v>
      </c>
      <c r="W250" t="e">
        <f t="shared" ca="1" si="12"/>
        <v>#REF!</v>
      </c>
    </row>
    <row r="251" spans="7:23">
      <c r="G251" t="e">
        <f t="shared" ca="1" si="11"/>
        <v>#REF!</v>
      </c>
      <c r="W251" t="e">
        <f t="shared" ca="1" si="12"/>
        <v>#REF!</v>
      </c>
    </row>
    <row r="252" spans="7:23">
      <c r="G252" t="e">
        <f t="shared" ca="1" si="11"/>
        <v>#REF!</v>
      </c>
      <c r="W252" t="e">
        <f t="shared" ca="1" si="12"/>
        <v>#REF!</v>
      </c>
    </row>
    <row r="253" spans="7:23">
      <c r="G253" t="e">
        <f t="shared" ca="1" si="11"/>
        <v>#REF!</v>
      </c>
      <c r="W253" t="e">
        <f t="shared" ca="1" si="12"/>
        <v>#REF!</v>
      </c>
    </row>
    <row r="254" spans="7:23">
      <c r="G254" t="e">
        <f t="shared" ca="1" si="11"/>
        <v>#REF!</v>
      </c>
      <c r="W254" t="e">
        <f t="shared" ca="1" si="12"/>
        <v>#REF!</v>
      </c>
    </row>
    <row r="255" spans="7:23">
      <c r="G255" t="e">
        <f t="shared" ca="1" si="11"/>
        <v>#REF!</v>
      </c>
      <c r="W255" t="e">
        <f t="shared" ca="1" si="12"/>
        <v>#REF!</v>
      </c>
    </row>
    <row r="256" spans="7:23">
      <c r="G256" t="e">
        <f t="shared" ca="1" si="11"/>
        <v>#REF!</v>
      </c>
      <c r="W256" t="e">
        <f t="shared" ca="1" si="12"/>
        <v>#REF!</v>
      </c>
    </row>
    <row r="257" spans="7:23">
      <c r="G257" t="e">
        <f t="shared" ca="1" si="11"/>
        <v>#REF!</v>
      </c>
      <c r="W257" t="e">
        <f t="shared" ca="1" si="12"/>
        <v>#REF!</v>
      </c>
    </row>
    <row r="258" spans="7:23">
      <c r="G258" t="e">
        <f t="shared" ref="G258:G321" ca="1" si="13">IF(OFFSET(INDIRECT("'"&amp;$F$2&amp;"'!$A$1"),1+ROW(),1)="","",OFFSET(INDIRECT("'"&amp;$F$2&amp;"'!$A$1"),1+ROW(),1))</f>
        <v>#REF!</v>
      </c>
      <c r="W258" t="e">
        <f t="shared" ref="W258:W321" ca="1" si="14">IF(NOT(OFFSET(INDIRECT("'Work Group List'!"&amp;$V$2),ROW(),0)=""),OFFSET(INDIRECT("'Work Group List'!"&amp;$V$2),ROW(),0),"")</f>
        <v>#REF!</v>
      </c>
    </row>
    <row r="259" spans="7:23">
      <c r="G259" t="e">
        <f t="shared" ca="1" si="13"/>
        <v>#REF!</v>
      </c>
      <c r="W259" t="e">
        <f t="shared" ca="1" si="14"/>
        <v>#REF!</v>
      </c>
    </row>
    <row r="260" spans="7:23">
      <c r="G260" t="e">
        <f t="shared" ca="1" si="13"/>
        <v>#REF!</v>
      </c>
      <c r="W260" t="e">
        <f t="shared" ca="1" si="14"/>
        <v>#REF!</v>
      </c>
    </row>
    <row r="261" spans="7:23">
      <c r="G261" t="e">
        <f t="shared" ca="1" si="13"/>
        <v>#REF!</v>
      </c>
      <c r="W261" t="e">
        <f t="shared" ca="1" si="14"/>
        <v>#REF!</v>
      </c>
    </row>
    <row r="262" spans="7:23">
      <c r="G262" t="e">
        <f t="shared" ca="1" si="13"/>
        <v>#REF!</v>
      </c>
      <c r="W262" t="e">
        <f t="shared" ca="1" si="14"/>
        <v>#REF!</v>
      </c>
    </row>
    <row r="263" spans="7:23">
      <c r="G263" t="e">
        <f t="shared" ca="1" si="13"/>
        <v>#REF!</v>
      </c>
      <c r="W263" t="e">
        <f t="shared" ca="1" si="14"/>
        <v>#REF!</v>
      </c>
    </row>
    <row r="264" spans="7:23">
      <c r="G264" t="e">
        <f t="shared" ca="1" si="13"/>
        <v>#REF!</v>
      </c>
      <c r="W264" t="e">
        <f t="shared" ca="1" si="14"/>
        <v>#REF!</v>
      </c>
    </row>
    <row r="265" spans="7:23">
      <c r="G265" t="e">
        <f t="shared" ca="1" si="13"/>
        <v>#REF!</v>
      </c>
      <c r="W265" t="e">
        <f t="shared" ca="1" si="14"/>
        <v>#REF!</v>
      </c>
    </row>
    <row r="266" spans="7:23">
      <c r="G266" t="e">
        <f t="shared" ca="1" si="13"/>
        <v>#REF!</v>
      </c>
      <c r="W266" t="e">
        <f t="shared" ca="1" si="14"/>
        <v>#REF!</v>
      </c>
    </row>
    <row r="267" spans="7:23">
      <c r="G267" t="e">
        <f t="shared" ca="1" si="13"/>
        <v>#REF!</v>
      </c>
      <c r="W267" t="e">
        <f t="shared" ca="1" si="14"/>
        <v>#REF!</v>
      </c>
    </row>
    <row r="268" spans="7:23">
      <c r="G268" t="e">
        <f t="shared" ca="1" si="13"/>
        <v>#REF!</v>
      </c>
      <c r="W268" t="e">
        <f t="shared" ca="1" si="14"/>
        <v>#REF!</v>
      </c>
    </row>
    <row r="269" spans="7:23">
      <c r="G269" t="e">
        <f t="shared" ca="1" si="13"/>
        <v>#REF!</v>
      </c>
      <c r="W269" t="e">
        <f t="shared" ca="1" si="14"/>
        <v>#REF!</v>
      </c>
    </row>
    <row r="270" spans="7:23">
      <c r="G270" t="e">
        <f t="shared" ca="1" si="13"/>
        <v>#REF!</v>
      </c>
      <c r="W270" t="e">
        <f t="shared" ca="1" si="14"/>
        <v>#REF!</v>
      </c>
    </row>
    <row r="271" spans="7:23">
      <c r="G271" t="e">
        <f t="shared" ca="1" si="13"/>
        <v>#REF!</v>
      </c>
      <c r="W271" t="e">
        <f t="shared" ca="1" si="14"/>
        <v>#REF!</v>
      </c>
    </row>
    <row r="272" spans="7:23">
      <c r="G272" t="e">
        <f t="shared" ca="1" si="13"/>
        <v>#REF!</v>
      </c>
      <c r="W272" t="e">
        <f t="shared" ca="1" si="14"/>
        <v>#REF!</v>
      </c>
    </row>
    <row r="273" spans="7:23">
      <c r="G273" t="e">
        <f t="shared" ca="1" si="13"/>
        <v>#REF!</v>
      </c>
      <c r="W273" t="e">
        <f t="shared" ca="1" si="14"/>
        <v>#REF!</v>
      </c>
    </row>
    <row r="274" spans="7:23">
      <c r="G274" t="e">
        <f t="shared" ca="1" si="13"/>
        <v>#REF!</v>
      </c>
      <c r="W274" t="e">
        <f t="shared" ca="1" si="14"/>
        <v>#REF!</v>
      </c>
    </row>
    <row r="275" spans="7:23">
      <c r="G275" t="e">
        <f t="shared" ca="1" si="13"/>
        <v>#REF!</v>
      </c>
      <c r="W275" t="e">
        <f t="shared" ca="1" si="14"/>
        <v>#REF!</v>
      </c>
    </row>
    <row r="276" spans="7:23">
      <c r="G276" t="e">
        <f t="shared" ca="1" si="13"/>
        <v>#REF!</v>
      </c>
      <c r="W276" t="e">
        <f t="shared" ca="1" si="14"/>
        <v>#REF!</v>
      </c>
    </row>
    <row r="277" spans="7:23">
      <c r="G277" t="e">
        <f t="shared" ca="1" si="13"/>
        <v>#REF!</v>
      </c>
      <c r="W277" t="e">
        <f t="shared" ca="1" si="14"/>
        <v>#REF!</v>
      </c>
    </row>
    <row r="278" spans="7:23">
      <c r="G278" t="e">
        <f t="shared" ca="1" si="13"/>
        <v>#REF!</v>
      </c>
      <c r="W278" t="e">
        <f t="shared" ca="1" si="14"/>
        <v>#REF!</v>
      </c>
    </row>
    <row r="279" spans="7:23">
      <c r="G279" t="e">
        <f t="shared" ca="1" si="13"/>
        <v>#REF!</v>
      </c>
      <c r="W279" t="e">
        <f t="shared" ca="1" si="14"/>
        <v>#REF!</v>
      </c>
    </row>
    <row r="280" spans="7:23">
      <c r="G280" t="e">
        <f t="shared" ca="1" si="13"/>
        <v>#REF!</v>
      </c>
      <c r="W280" t="e">
        <f t="shared" ca="1" si="14"/>
        <v>#REF!</v>
      </c>
    </row>
    <row r="281" spans="7:23">
      <c r="G281" t="e">
        <f t="shared" ca="1" si="13"/>
        <v>#REF!</v>
      </c>
      <c r="W281" t="e">
        <f t="shared" ca="1" si="14"/>
        <v>#REF!</v>
      </c>
    </row>
    <row r="282" spans="7:23">
      <c r="G282" t="e">
        <f t="shared" ca="1" si="13"/>
        <v>#REF!</v>
      </c>
      <c r="W282" t="e">
        <f t="shared" ca="1" si="14"/>
        <v>#REF!</v>
      </c>
    </row>
    <row r="283" spans="7:23">
      <c r="G283" t="e">
        <f t="shared" ca="1" si="13"/>
        <v>#REF!</v>
      </c>
      <c r="W283" t="e">
        <f t="shared" ca="1" si="14"/>
        <v>#REF!</v>
      </c>
    </row>
    <row r="284" spans="7:23">
      <c r="G284" t="e">
        <f t="shared" ca="1" si="13"/>
        <v>#REF!</v>
      </c>
      <c r="W284" t="e">
        <f t="shared" ca="1" si="14"/>
        <v>#REF!</v>
      </c>
    </row>
    <row r="285" spans="7:23">
      <c r="G285" t="e">
        <f t="shared" ca="1" si="13"/>
        <v>#REF!</v>
      </c>
      <c r="W285" t="e">
        <f t="shared" ca="1" si="14"/>
        <v>#REF!</v>
      </c>
    </row>
    <row r="286" spans="7:23">
      <c r="G286" t="e">
        <f t="shared" ca="1" si="13"/>
        <v>#REF!</v>
      </c>
      <c r="W286" t="e">
        <f t="shared" ca="1" si="14"/>
        <v>#REF!</v>
      </c>
    </row>
    <row r="287" spans="7:23">
      <c r="G287" t="e">
        <f t="shared" ca="1" si="13"/>
        <v>#REF!</v>
      </c>
      <c r="W287" t="e">
        <f t="shared" ca="1" si="14"/>
        <v>#REF!</v>
      </c>
    </row>
    <row r="288" spans="7:23">
      <c r="G288" t="e">
        <f t="shared" ca="1" si="13"/>
        <v>#REF!</v>
      </c>
      <c r="W288" t="e">
        <f t="shared" ca="1" si="14"/>
        <v>#REF!</v>
      </c>
    </row>
    <row r="289" spans="7:23">
      <c r="G289" t="e">
        <f t="shared" ca="1" si="13"/>
        <v>#REF!</v>
      </c>
      <c r="W289" t="e">
        <f t="shared" ca="1" si="14"/>
        <v>#REF!</v>
      </c>
    </row>
    <row r="290" spans="7:23">
      <c r="G290" t="e">
        <f t="shared" ca="1" si="13"/>
        <v>#REF!</v>
      </c>
      <c r="W290" t="e">
        <f t="shared" ca="1" si="14"/>
        <v>#REF!</v>
      </c>
    </row>
    <row r="291" spans="7:23">
      <c r="G291" t="e">
        <f t="shared" ca="1" si="13"/>
        <v>#REF!</v>
      </c>
      <c r="W291" t="e">
        <f t="shared" ca="1" si="14"/>
        <v>#REF!</v>
      </c>
    </row>
    <row r="292" spans="7:23">
      <c r="G292" t="e">
        <f t="shared" ca="1" si="13"/>
        <v>#REF!</v>
      </c>
      <c r="W292" t="e">
        <f t="shared" ca="1" si="14"/>
        <v>#REF!</v>
      </c>
    </row>
    <row r="293" spans="7:23">
      <c r="G293" t="e">
        <f t="shared" ca="1" si="13"/>
        <v>#REF!</v>
      </c>
      <c r="W293" t="e">
        <f t="shared" ca="1" si="14"/>
        <v>#REF!</v>
      </c>
    </row>
    <row r="294" spans="7:23">
      <c r="G294" t="e">
        <f t="shared" ca="1" si="13"/>
        <v>#REF!</v>
      </c>
      <c r="W294" t="e">
        <f t="shared" ca="1" si="14"/>
        <v>#REF!</v>
      </c>
    </row>
    <row r="295" spans="7:23">
      <c r="G295" t="e">
        <f t="shared" ca="1" si="13"/>
        <v>#REF!</v>
      </c>
      <c r="W295" t="e">
        <f t="shared" ca="1" si="14"/>
        <v>#REF!</v>
      </c>
    </row>
    <row r="296" spans="7:23">
      <c r="G296" t="e">
        <f t="shared" ca="1" si="13"/>
        <v>#REF!</v>
      </c>
      <c r="W296" t="e">
        <f t="shared" ca="1" si="14"/>
        <v>#REF!</v>
      </c>
    </row>
    <row r="297" spans="7:23">
      <c r="G297" t="e">
        <f t="shared" ca="1" si="13"/>
        <v>#REF!</v>
      </c>
      <c r="W297" t="e">
        <f t="shared" ca="1" si="14"/>
        <v>#REF!</v>
      </c>
    </row>
    <row r="298" spans="7:23">
      <c r="G298" t="e">
        <f t="shared" ca="1" si="13"/>
        <v>#REF!</v>
      </c>
      <c r="W298" t="e">
        <f t="shared" ca="1" si="14"/>
        <v>#REF!</v>
      </c>
    </row>
    <row r="299" spans="7:23">
      <c r="G299" t="e">
        <f t="shared" ca="1" si="13"/>
        <v>#REF!</v>
      </c>
      <c r="W299" t="e">
        <f t="shared" ca="1" si="14"/>
        <v>#REF!</v>
      </c>
    </row>
    <row r="300" spans="7:23">
      <c r="G300" t="e">
        <f t="shared" ca="1" si="13"/>
        <v>#REF!</v>
      </c>
      <c r="W300" t="e">
        <f t="shared" ca="1" si="14"/>
        <v>#REF!</v>
      </c>
    </row>
    <row r="301" spans="7:23">
      <c r="G301" t="e">
        <f t="shared" ca="1" si="13"/>
        <v>#REF!</v>
      </c>
      <c r="W301" t="e">
        <f t="shared" ca="1" si="14"/>
        <v>#REF!</v>
      </c>
    </row>
    <row r="302" spans="7:23">
      <c r="G302" t="e">
        <f t="shared" ca="1" si="13"/>
        <v>#REF!</v>
      </c>
      <c r="W302" t="e">
        <f t="shared" ca="1" si="14"/>
        <v>#REF!</v>
      </c>
    </row>
    <row r="303" spans="7:23">
      <c r="G303" t="e">
        <f t="shared" ca="1" si="13"/>
        <v>#REF!</v>
      </c>
      <c r="W303" t="e">
        <f t="shared" ca="1" si="14"/>
        <v>#REF!</v>
      </c>
    </row>
    <row r="304" spans="7:23">
      <c r="G304" t="e">
        <f t="shared" ca="1" si="13"/>
        <v>#REF!</v>
      </c>
      <c r="W304" t="e">
        <f t="shared" ca="1" si="14"/>
        <v>#REF!</v>
      </c>
    </row>
    <row r="305" spans="7:23">
      <c r="G305" t="e">
        <f t="shared" ca="1" si="13"/>
        <v>#REF!</v>
      </c>
      <c r="W305" t="e">
        <f t="shared" ca="1" si="14"/>
        <v>#REF!</v>
      </c>
    </row>
    <row r="306" spans="7:23">
      <c r="G306" t="e">
        <f t="shared" ca="1" si="13"/>
        <v>#REF!</v>
      </c>
      <c r="W306" t="e">
        <f t="shared" ca="1" si="14"/>
        <v>#REF!</v>
      </c>
    </row>
    <row r="307" spans="7:23">
      <c r="G307" t="e">
        <f t="shared" ca="1" si="13"/>
        <v>#REF!</v>
      </c>
      <c r="W307" t="e">
        <f t="shared" ca="1" si="14"/>
        <v>#REF!</v>
      </c>
    </row>
    <row r="308" spans="7:23">
      <c r="G308" t="e">
        <f t="shared" ca="1" si="13"/>
        <v>#REF!</v>
      </c>
      <c r="W308" t="e">
        <f t="shared" ca="1" si="14"/>
        <v>#REF!</v>
      </c>
    </row>
    <row r="309" spans="7:23">
      <c r="G309" t="e">
        <f t="shared" ca="1" si="13"/>
        <v>#REF!</v>
      </c>
      <c r="W309" t="e">
        <f t="shared" ca="1" si="14"/>
        <v>#REF!</v>
      </c>
    </row>
    <row r="310" spans="7:23">
      <c r="G310" t="e">
        <f t="shared" ca="1" si="13"/>
        <v>#REF!</v>
      </c>
      <c r="W310" t="e">
        <f t="shared" ca="1" si="14"/>
        <v>#REF!</v>
      </c>
    </row>
    <row r="311" spans="7:23">
      <c r="G311" t="e">
        <f t="shared" ca="1" si="13"/>
        <v>#REF!</v>
      </c>
      <c r="W311" t="e">
        <f t="shared" ca="1" si="14"/>
        <v>#REF!</v>
      </c>
    </row>
    <row r="312" spans="7:23">
      <c r="G312" t="e">
        <f t="shared" ca="1" si="13"/>
        <v>#REF!</v>
      </c>
      <c r="W312" t="e">
        <f t="shared" ca="1" si="14"/>
        <v>#REF!</v>
      </c>
    </row>
    <row r="313" spans="7:23">
      <c r="G313" t="e">
        <f t="shared" ca="1" si="13"/>
        <v>#REF!</v>
      </c>
      <c r="W313" t="e">
        <f t="shared" ca="1" si="14"/>
        <v>#REF!</v>
      </c>
    </row>
    <row r="314" spans="7:23">
      <c r="G314" t="e">
        <f t="shared" ca="1" si="13"/>
        <v>#REF!</v>
      </c>
      <c r="W314" t="e">
        <f t="shared" ca="1" si="14"/>
        <v>#REF!</v>
      </c>
    </row>
    <row r="315" spans="7:23">
      <c r="G315" t="e">
        <f t="shared" ca="1" si="13"/>
        <v>#REF!</v>
      </c>
      <c r="W315" t="e">
        <f t="shared" ca="1" si="14"/>
        <v>#REF!</v>
      </c>
    </row>
    <row r="316" spans="7:23">
      <c r="G316" t="e">
        <f t="shared" ca="1" si="13"/>
        <v>#REF!</v>
      </c>
      <c r="W316" t="e">
        <f t="shared" ca="1" si="14"/>
        <v>#REF!</v>
      </c>
    </row>
    <row r="317" spans="7:23">
      <c r="G317" t="e">
        <f t="shared" ca="1" si="13"/>
        <v>#REF!</v>
      </c>
      <c r="W317" t="e">
        <f t="shared" ca="1" si="14"/>
        <v>#REF!</v>
      </c>
    </row>
    <row r="318" spans="7:23">
      <c r="G318" t="e">
        <f t="shared" ca="1" si="13"/>
        <v>#REF!</v>
      </c>
      <c r="W318" t="e">
        <f t="shared" ca="1" si="14"/>
        <v>#REF!</v>
      </c>
    </row>
    <row r="319" spans="7:23">
      <c r="G319" t="e">
        <f t="shared" ca="1" si="13"/>
        <v>#REF!</v>
      </c>
      <c r="W319" t="e">
        <f t="shared" ca="1" si="14"/>
        <v>#REF!</v>
      </c>
    </row>
    <row r="320" spans="7:23">
      <c r="G320" t="e">
        <f t="shared" ca="1" si="13"/>
        <v>#REF!</v>
      </c>
      <c r="W320" t="e">
        <f t="shared" ca="1" si="14"/>
        <v>#REF!</v>
      </c>
    </row>
    <row r="321" spans="7:23">
      <c r="G321" t="e">
        <f t="shared" ca="1" si="13"/>
        <v>#REF!</v>
      </c>
      <c r="W321" t="e">
        <f t="shared" ca="1" si="14"/>
        <v>#REF!</v>
      </c>
    </row>
    <row r="322" spans="7:23">
      <c r="G322" t="e">
        <f t="shared" ref="G322:G385" ca="1" si="15">IF(OFFSET(INDIRECT("'"&amp;$F$2&amp;"'!$A$1"),1+ROW(),1)="","",OFFSET(INDIRECT("'"&amp;$F$2&amp;"'!$A$1"),1+ROW(),1))</f>
        <v>#REF!</v>
      </c>
      <c r="W322" t="e">
        <f t="shared" ref="W322:W385" ca="1" si="16">IF(NOT(OFFSET(INDIRECT("'Work Group List'!"&amp;$V$2),ROW(),0)=""),OFFSET(INDIRECT("'Work Group List'!"&amp;$V$2),ROW(),0),"")</f>
        <v>#REF!</v>
      </c>
    </row>
    <row r="323" spans="7:23">
      <c r="G323" t="e">
        <f t="shared" ca="1" si="15"/>
        <v>#REF!</v>
      </c>
      <c r="W323" t="e">
        <f t="shared" ca="1" si="16"/>
        <v>#REF!</v>
      </c>
    </row>
    <row r="324" spans="7:23">
      <c r="G324" t="e">
        <f t="shared" ca="1" si="15"/>
        <v>#REF!</v>
      </c>
      <c r="W324" t="e">
        <f t="shared" ca="1" si="16"/>
        <v>#REF!</v>
      </c>
    </row>
    <row r="325" spans="7:23">
      <c r="G325" t="e">
        <f t="shared" ca="1" si="15"/>
        <v>#REF!</v>
      </c>
      <c r="W325" t="e">
        <f t="shared" ca="1" si="16"/>
        <v>#REF!</v>
      </c>
    </row>
    <row r="326" spans="7:23">
      <c r="G326" t="e">
        <f t="shared" ca="1" si="15"/>
        <v>#REF!</v>
      </c>
      <c r="W326" t="e">
        <f t="shared" ca="1" si="16"/>
        <v>#REF!</v>
      </c>
    </row>
    <row r="327" spans="7:23">
      <c r="G327" t="e">
        <f t="shared" ca="1" si="15"/>
        <v>#REF!</v>
      </c>
      <c r="W327" t="e">
        <f t="shared" ca="1" si="16"/>
        <v>#REF!</v>
      </c>
    </row>
    <row r="328" spans="7:23">
      <c r="G328" t="e">
        <f t="shared" ca="1" si="15"/>
        <v>#REF!</v>
      </c>
      <c r="W328" t="e">
        <f t="shared" ca="1" si="16"/>
        <v>#REF!</v>
      </c>
    </row>
    <row r="329" spans="7:23">
      <c r="G329" t="e">
        <f t="shared" ca="1" si="15"/>
        <v>#REF!</v>
      </c>
      <c r="W329" t="e">
        <f t="shared" ca="1" si="16"/>
        <v>#REF!</v>
      </c>
    </row>
    <row r="330" spans="7:23">
      <c r="G330" t="e">
        <f t="shared" ca="1" si="15"/>
        <v>#REF!</v>
      </c>
      <c r="W330" t="e">
        <f t="shared" ca="1" si="16"/>
        <v>#REF!</v>
      </c>
    </row>
    <row r="331" spans="7:23">
      <c r="G331" t="e">
        <f t="shared" ca="1" si="15"/>
        <v>#REF!</v>
      </c>
      <c r="W331" t="e">
        <f t="shared" ca="1" si="16"/>
        <v>#REF!</v>
      </c>
    </row>
    <row r="332" spans="7:23">
      <c r="G332" t="e">
        <f t="shared" ca="1" si="15"/>
        <v>#REF!</v>
      </c>
      <c r="W332" t="e">
        <f t="shared" ca="1" si="16"/>
        <v>#REF!</v>
      </c>
    </row>
    <row r="333" spans="7:23">
      <c r="G333" t="e">
        <f t="shared" ca="1" si="15"/>
        <v>#REF!</v>
      </c>
      <c r="W333" t="e">
        <f t="shared" ca="1" si="16"/>
        <v>#REF!</v>
      </c>
    </row>
    <row r="334" spans="7:23">
      <c r="G334" t="e">
        <f t="shared" ca="1" si="15"/>
        <v>#REF!</v>
      </c>
      <c r="W334" t="e">
        <f t="shared" ca="1" si="16"/>
        <v>#REF!</v>
      </c>
    </row>
    <row r="335" spans="7:23">
      <c r="G335" t="e">
        <f t="shared" ca="1" si="15"/>
        <v>#REF!</v>
      </c>
      <c r="W335" t="e">
        <f t="shared" ca="1" si="16"/>
        <v>#REF!</v>
      </c>
    </row>
    <row r="336" spans="7:23">
      <c r="G336" t="e">
        <f t="shared" ca="1" si="15"/>
        <v>#REF!</v>
      </c>
      <c r="W336" t="e">
        <f t="shared" ca="1" si="16"/>
        <v>#REF!</v>
      </c>
    </row>
    <row r="337" spans="7:23">
      <c r="G337" t="e">
        <f t="shared" ca="1" si="15"/>
        <v>#REF!</v>
      </c>
      <c r="W337" t="e">
        <f t="shared" ca="1" si="16"/>
        <v>#REF!</v>
      </c>
    </row>
    <row r="338" spans="7:23">
      <c r="G338" t="e">
        <f t="shared" ca="1" si="15"/>
        <v>#REF!</v>
      </c>
      <c r="W338" t="e">
        <f t="shared" ca="1" si="16"/>
        <v>#REF!</v>
      </c>
    </row>
    <row r="339" spans="7:23">
      <c r="G339" t="e">
        <f t="shared" ca="1" si="15"/>
        <v>#REF!</v>
      </c>
      <c r="W339" t="e">
        <f t="shared" ca="1" si="16"/>
        <v>#REF!</v>
      </c>
    </row>
    <row r="340" spans="7:23">
      <c r="G340" t="e">
        <f t="shared" ca="1" si="15"/>
        <v>#REF!</v>
      </c>
      <c r="W340" t="e">
        <f t="shared" ca="1" si="16"/>
        <v>#REF!</v>
      </c>
    </row>
    <row r="341" spans="7:23">
      <c r="G341" t="e">
        <f t="shared" ca="1" si="15"/>
        <v>#REF!</v>
      </c>
      <c r="W341" t="e">
        <f t="shared" ca="1" si="16"/>
        <v>#REF!</v>
      </c>
    </row>
    <row r="342" spans="7:23">
      <c r="G342" t="e">
        <f t="shared" ca="1" si="15"/>
        <v>#REF!</v>
      </c>
      <c r="W342" t="e">
        <f t="shared" ca="1" si="16"/>
        <v>#REF!</v>
      </c>
    </row>
    <row r="343" spans="7:23">
      <c r="G343" t="e">
        <f t="shared" ca="1" si="15"/>
        <v>#REF!</v>
      </c>
      <c r="W343" t="e">
        <f t="shared" ca="1" si="16"/>
        <v>#REF!</v>
      </c>
    </row>
    <row r="344" spans="7:23">
      <c r="G344" t="e">
        <f t="shared" ca="1" si="15"/>
        <v>#REF!</v>
      </c>
      <c r="W344" t="e">
        <f t="shared" ca="1" si="16"/>
        <v>#REF!</v>
      </c>
    </row>
    <row r="345" spans="7:23">
      <c r="G345" t="e">
        <f t="shared" ca="1" si="15"/>
        <v>#REF!</v>
      </c>
      <c r="W345" t="e">
        <f t="shared" ca="1" si="16"/>
        <v>#REF!</v>
      </c>
    </row>
    <row r="346" spans="7:23">
      <c r="G346" t="e">
        <f t="shared" ca="1" si="15"/>
        <v>#REF!</v>
      </c>
      <c r="W346" t="e">
        <f t="shared" ca="1" si="16"/>
        <v>#REF!</v>
      </c>
    </row>
    <row r="347" spans="7:23">
      <c r="G347" t="e">
        <f t="shared" ca="1" si="15"/>
        <v>#REF!</v>
      </c>
      <c r="W347" t="e">
        <f t="shared" ca="1" si="16"/>
        <v>#REF!</v>
      </c>
    </row>
    <row r="348" spans="7:23">
      <c r="G348" t="e">
        <f t="shared" ca="1" si="15"/>
        <v>#REF!</v>
      </c>
      <c r="W348" t="e">
        <f t="shared" ca="1" si="16"/>
        <v>#REF!</v>
      </c>
    </row>
    <row r="349" spans="7:23">
      <c r="G349" t="e">
        <f t="shared" ca="1" si="15"/>
        <v>#REF!</v>
      </c>
      <c r="W349" t="e">
        <f t="shared" ca="1" si="16"/>
        <v>#REF!</v>
      </c>
    </row>
    <row r="350" spans="7:23">
      <c r="G350" t="e">
        <f t="shared" ca="1" si="15"/>
        <v>#REF!</v>
      </c>
      <c r="W350" t="e">
        <f t="shared" ca="1" si="16"/>
        <v>#REF!</v>
      </c>
    </row>
    <row r="351" spans="7:23">
      <c r="G351" t="e">
        <f t="shared" ca="1" si="15"/>
        <v>#REF!</v>
      </c>
      <c r="W351" t="e">
        <f t="shared" ca="1" si="16"/>
        <v>#REF!</v>
      </c>
    </row>
    <row r="352" spans="7:23">
      <c r="G352" t="e">
        <f t="shared" ca="1" si="15"/>
        <v>#REF!</v>
      </c>
      <c r="W352" t="e">
        <f t="shared" ca="1" si="16"/>
        <v>#REF!</v>
      </c>
    </row>
    <row r="353" spans="7:23">
      <c r="G353" t="e">
        <f t="shared" ca="1" si="15"/>
        <v>#REF!</v>
      </c>
      <c r="W353" t="e">
        <f t="shared" ca="1" si="16"/>
        <v>#REF!</v>
      </c>
    </row>
    <row r="354" spans="7:23">
      <c r="G354" t="e">
        <f t="shared" ca="1" si="15"/>
        <v>#REF!</v>
      </c>
      <c r="W354" t="e">
        <f t="shared" ca="1" si="16"/>
        <v>#REF!</v>
      </c>
    </row>
    <row r="355" spans="7:23">
      <c r="G355" t="e">
        <f t="shared" ca="1" si="15"/>
        <v>#REF!</v>
      </c>
      <c r="W355" t="e">
        <f t="shared" ca="1" si="16"/>
        <v>#REF!</v>
      </c>
    </row>
    <row r="356" spans="7:23">
      <c r="G356" t="e">
        <f t="shared" ca="1" si="15"/>
        <v>#REF!</v>
      </c>
      <c r="W356" t="e">
        <f t="shared" ca="1" si="16"/>
        <v>#REF!</v>
      </c>
    </row>
    <row r="357" spans="7:23">
      <c r="G357" t="e">
        <f t="shared" ca="1" si="15"/>
        <v>#REF!</v>
      </c>
      <c r="W357" t="e">
        <f t="shared" ca="1" si="16"/>
        <v>#REF!</v>
      </c>
    </row>
    <row r="358" spans="7:23">
      <c r="G358" t="e">
        <f t="shared" ca="1" si="15"/>
        <v>#REF!</v>
      </c>
      <c r="W358" t="e">
        <f t="shared" ca="1" si="16"/>
        <v>#REF!</v>
      </c>
    </row>
    <row r="359" spans="7:23">
      <c r="G359" t="e">
        <f t="shared" ca="1" si="15"/>
        <v>#REF!</v>
      </c>
      <c r="W359" t="e">
        <f t="shared" ca="1" si="16"/>
        <v>#REF!</v>
      </c>
    </row>
    <row r="360" spans="7:23">
      <c r="G360" t="e">
        <f t="shared" ca="1" si="15"/>
        <v>#REF!</v>
      </c>
      <c r="W360" t="e">
        <f t="shared" ca="1" si="16"/>
        <v>#REF!</v>
      </c>
    </row>
    <row r="361" spans="7:23">
      <c r="G361" t="e">
        <f t="shared" ca="1" si="15"/>
        <v>#REF!</v>
      </c>
      <c r="W361" t="e">
        <f t="shared" ca="1" si="16"/>
        <v>#REF!</v>
      </c>
    </row>
    <row r="362" spans="7:23">
      <c r="G362" t="e">
        <f t="shared" ca="1" si="15"/>
        <v>#REF!</v>
      </c>
      <c r="W362" t="e">
        <f t="shared" ca="1" si="16"/>
        <v>#REF!</v>
      </c>
    </row>
    <row r="363" spans="7:23">
      <c r="G363" t="e">
        <f t="shared" ca="1" si="15"/>
        <v>#REF!</v>
      </c>
      <c r="W363" t="e">
        <f t="shared" ca="1" si="16"/>
        <v>#REF!</v>
      </c>
    </row>
    <row r="364" spans="7:23">
      <c r="G364" t="e">
        <f t="shared" ca="1" si="15"/>
        <v>#REF!</v>
      </c>
      <c r="W364" t="e">
        <f t="shared" ca="1" si="16"/>
        <v>#REF!</v>
      </c>
    </row>
    <row r="365" spans="7:23">
      <c r="G365" t="e">
        <f t="shared" ca="1" si="15"/>
        <v>#REF!</v>
      </c>
      <c r="W365" t="e">
        <f t="shared" ca="1" si="16"/>
        <v>#REF!</v>
      </c>
    </row>
    <row r="366" spans="7:23">
      <c r="G366" t="e">
        <f t="shared" ca="1" si="15"/>
        <v>#REF!</v>
      </c>
      <c r="W366" t="e">
        <f t="shared" ca="1" si="16"/>
        <v>#REF!</v>
      </c>
    </row>
    <row r="367" spans="7:23">
      <c r="G367" t="e">
        <f t="shared" ca="1" si="15"/>
        <v>#REF!</v>
      </c>
      <c r="W367" t="e">
        <f t="shared" ca="1" si="16"/>
        <v>#REF!</v>
      </c>
    </row>
    <row r="368" spans="7:23">
      <c r="G368" t="e">
        <f t="shared" ca="1" si="15"/>
        <v>#REF!</v>
      </c>
      <c r="W368" t="e">
        <f t="shared" ca="1" si="16"/>
        <v>#REF!</v>
      </c>
    </row>
    <row r="369" spans="7:23">
      <c r="G369" t="e">
        <f t="shared" ca="1" si="15"/>
        <v>#REF!</v>
      </c>
      <c r="W369" t="e">
        <f t="shared" ca="1" si="16"/>
        <v>#REF!</v>
      </c>
    </row>
    <row r="370" spans="7:23">
      <c r="G370" t="e">
        <f t="shared" ca="1" si="15"/>
        <v>#REF!</v>
      </c>
      <c r="W370" t="e">
        <f t="shared" ca="1" si="16"/>
        <v>#REF!</v>
      </c>
    </row>
    <row r="371" spans="7:23">
      <c r="G371" t="e">
        <f t="shared" ca="1" si="15"/>
        <v>#REF!</v>
      </c>
      <c r="W371" t="e">
        <f t="shared" ca="1" si="16"/>
        <v>#REF!</v>
      </c>
    </row>
    <row r="372" spans="7:23">
      <c r="G372" t="e">
        <f t="shared" ca="1" si="15"/>
        <v>#REF!</v>
      </c>
      <c r="W372" t="e">
        <f t="shared" ca="1" si="16"/>
        <v>#REF!</v>
      </c>
    </row>
    <row r="373" spans="7:23">
      <c r="G373" t="e">
        <f t="shared" ca="1" si="15"/>
        <v>#REF!</v>
      </c>
      <c r="W373" t="e">
        <f t="shared" ca="1" si="16"/>
        <v>#REF!</v>
      </c>
    </row>
    <row r="374" spans="7:23">
      <c r="G374" t="e">
        <f t="shared" ca="1" si="15"/>
        <v>#REF!</v>
      </c>
      <c r="W374" t="e">
        <f t="shared" ca="1" si="16"/>
        <v>#REF!</v>
      </c>
    </row>
    <row r="375" spans="7:23">
      <c r="G375" t="e">
        <f t="shared" ca="1" si="15"/>
        <v>#REF!</v>
      </c>
      <c r="W375" t="e">
        <f t="shared" ca="1" si="16"/>
        <v>#REF!</v>
      </c>
    </row>
    <row r="376" spans="7:23">
      <c r="G376" t="e">
        <f t="shared" ca="1" si="15"/>
        <v>#REF!</v>
      </c>
      <c r="W376" t="e">
        <f t="shared" ca="1" si="16"/>
        <v>#REF!</v>
      </c>
    </row>
    <row r="377" spans="7:23">
      <c r="G377" t="e">
        <f t="shared" ca="1" si="15"/>
        <v>#REF!</v>
      </c>
      <c r="W377" t="e">
        <f t="shared" ca="1" si="16"/>
        <v>#REF!</v>
      </c>
    </row>
    <row r="378" spans="7:23">
      <c r="G378" t="e">
        <f t="shared" ca="1" si="15"/>
        <v>#REF!</v>
      </c>
      <c r="W378" t="e">
        <f t="shared" ca="1" si="16"/>
        <v>#REF!</v>
      </c>
    </row>
    <row r="379" spans="7:23">
      <c r="G379" t="e">
        <f t="shared" ca="1" si="15"/>
        <v>#REF!</v>
      </c>
      <c r="W379" t="e">
        <f t="shared" ca="1" si="16"/>
        <v>#REF!</v>
      </c>
    </row>
    <row r="380" spans="7:23">
      <c r="G380" t="e">
        <f t="shared" ca="1" si="15"/>
        <v>#REF!</v>
      </c>
      <c r="W380" t="e">
        <f t="shared" ca="1" si="16"/>
        <v>#REF!</v>
      </c>
    </row>
    <row r="381" spans="7:23">
      <c r="G381" t="e">
        <f t="shared" ca="1" si="15"/>
        <v>#REF!</v>
      </c>
      <c r="W381" t="e">
        <f t="shared" ca="1" si="16"/>
        <v>#REF!</v>
      </c>
    </row>
    <row r="382" spans="7:23">
      <c r="G382" t="e">
        <f t="shared" ca="1" si="15"/>
        <v>#REF!</v>
      </c>
      <c r="W382" t="e">
        <f t="shared" ca="1" si="16"/>
        <v>#REF!</v>
      </c>
    </row>
    <row r="383" spans="7:23">
      <c r="G383" t="e">
        <f t="shared" ca="1" si="15"/>
        <v>#REF!</v>
      </c>
      <c r="W383" t="e">
        <f t="shared" ca="1" si="16"/>
        <v>#REF!</v>
      </c>
    </row>
    <row r="384" spans="7:23">
      <c r="G384" t="e">
        <f t="shared" ca="1" si="15"/>
        <v>#REF!</v>
      </c>
      <c r="W384" t="e">
        <f t="shared" ca="1" si="16"/>
        <v>#REF!</v>
      </c>
    </row>
    <row r="385" spans="7:23">
      <c r="G385" t="e">
        <f t="shared" ca="1" si="15"/>
        <v>#REF!</v>
      </c>
      <c r="W385" t="e">
        <f t="shared" ca="1" si="16"/>
        <v>#REF!</v>
      </c>
    </row>
    <row r="386" spans="7:23">
      <c r="G386" t="e">
        <f t="shared" ref="G386:G449" ca="1" si="17">IF(OFFSET(INDIRECT("'"&amp;$F$2&amp;"'!$A$1"),1+ROW(),1)="","",OFFSET(INDIRECT("'"&amp;$F$2&amp;"'!$A$1"),1+ROW(),1))</f>
        <v>#REF!</v>
      </c>
      <c r="W386" t="e">
        <f t="shared" ref="W386:W392" ca="1" si="18">IF(NOT(OFFSET(INDIRECT("'Work Group List'!"&amp;$V$2),ROW(),0)=""),OFFSET(INDIRECT("'Work Group List'!"&amp;$V$2),ROW(),0),"")</f>
        <v>#REF!</v>
      </c>
    </row>
    <row r="387" spans="7:23">
      <c r="G387" t="e">
        <f t="shared" ca="1" si="17"/>
        <v>#REF!</v>
      </c>
      <c r="W387" t="e">
        <f t="shared" ca="1" si="18"/>
        <v>#REF!</v>
      </c>
    </row>
    <row r="388" spans="7:23">
      <c r="G388" t="e">
        <f t="shared" ca="1" si="17"/>
        <v>#REF!</v>
      </c>
      <c r="W388" t="e">
        <f t="shared" ca="1" si="18"/>
        <v>#REF!</v>
      </c>
    </row>
    <row r="389" spans="7:23">
      <c r="G389" t="e">
        <f t="shared" ca="1" si="17"/>
        <v>#REF!</v>
      </c>
      <c r="W389" t="e">
        <f t="shared" ca="1" si="18"/>
        <v>#REF!</v>
      </c>
    </row>
    <row r="390" spans="7:23">
      <c r="G390" t="e">
        <f t="shared" ca="1" si="17"/>
        <v>#REF!</v>
      </c>
      <c r="W390" t="e">
        <f t="shared" ca="1" si="18"/>
        <v>#REF!</v>
      </c>
    </row>
    <row r="391" spans="7:23">
      <c r="G391" t="e">
        <f t="shared" ca="1" si="17"/>
        <v>#REF!</v>
      </c>
      <c r="W391" t="e">
        <f t="shared" ca="1" si="18"/>
        <v>#REF!</v>
      </c>
    </row>
    <row r="392" spans="7:23">
      <c r="G392" t="e">
        <f t="shared" ca="1" si="17"/>
        <v>#REF!</v>
      </c>
      <c r="W392" t="e">
        <f t="shared" ca="1" si="18"/>
        <v>#REF!</v>
      </c>
    </row>
    <row r="393" spans="7:23">
      <c r="G393" t="e">
        <f t="shared" ca="1" si="17"/>
        <v>#REF!</v>
      </c>
    </row>
    <row r="394" spans="7:23">
      <c r="G394" t="e">
        <f t="shared" ca="1" si="17"/>
        <v>#REF!</v>
      </c>
    </row>
    <row r="395" spans="7:23">
      <c r="G395" t="e">
        <f t="shared" ca="1" si="17"/>
        <v>#REF!</v>
      </c>
    </row>
    <row r="396" spans="7:23">
      <c r="G396" t="e">
        <f t="shared" ca="1" si="17"/>
        <v>#REF!</v>
      </c>
    </row>
    <row r="397" spans="7:23">
      <c r="G397" t="e">
        <f t="shared" ca="1" si="17"/>
        <v>#REF!</v>
      </c>
    </row>
    <row r="398" spans="7:23">
      <c r="G398" t="e">
        <f t="shared" ca="1" si="17"/>
        <v>#REF!</v>
      </c>
    </row>
    <row r="399" spans="7:23">
      <c r="G399" t="e">
        <f t="shared" ca="1" si="17"/>
        <v>#REF!</v>
      </c>
    </row>
    <row r="400" spans="7:23">
      <c r="G400" t="e">
        <f t="shared" ca="1" si="17"/>
        <v>#REF!</v>
      </c>
    </row>
    <row r="401" spans="7:7">
      <c r="G401" t="e">
        <f t="shared" ca="1" si="17"/>
        <v>#REF!</v>
      </c>
    </row>
    <row r="402" spans="7:7">
      <c r="G402" t="e">
        <f t="shared" ca="1" si="17"/>
        <v>#REF!</v>
      </c>
    </row>
    <row r="403" spans="7:7">
      <c r="G403" t="e">
        <f t="shared" ca="1" si="17"/>
        <v>#REF!</v>
      </c>
    </row>
    <row r="404" spans="7:7">
      <c r="G404" t="e">
        <f t="shared" ca="1" si="17"/>
        <v>#REF!</v>
      </c>
    </row>
    <row r="405" spans="7:7">
      <c r="G405" t="e">
        <f t="shared" ca="1" si="17"/>
        <v>#REF!</v>
      </c>
    </row>
    <row r="406" spans="7:7">
      <c r="G406" t="e">
        <f t="shared" ca="1" si="17"/>
        <v>#REF!</v>
      </c>
    </row>
    <row r="407" spans="7:7">
      <c r="G407" t="e">
        <f t="shared" ca="1" si="17"/>
        <v>#REF!</v>
      </c>
    </row>
    <row r="408" spans="7:7">
      <c r="G408" t="e">
        <f t="shared" ca="1" si="17"/>
        <v>#REF!</v>
      </c>
    </row>
    <row r="409" spans="7:7">
      <c r="G409" t="e">
        <f t="shared" ca="1" si="17"/>
        <v>#REF!</v>
      </c>
    </row>
    <row r="410" spans="7:7">
      <c r="G410" t="e">
        <f t="shared" ca="1" si="17"/>
        <v>#REF!</v>
      </c>
    </row>
    <row r="411" spans="7:7">
      <c r="G411" t="e">
        <f t="shared" ca="1" si="17"/>
        <v>#REF!</v>
      </c>
    </row>
    <row r="412" spans="7:7">
      <c r="G412" t="e">
        <f t="shared" ca="1" si="17"/>
        <v>#REF!</v>
      </c>
    </row>
    <row r="413" spans="7:7">
      <c r="G413" t="e">
        <f t="shared" ca="1" si="17"/>
        <v>#REF!</v>
      </c>
    </row>
    <row r="414" spans="7:7">
      <c r="G414" t="e">
        <f t="shared" ca="1" si="17"/>
        <v>#REF!</v>
      </c>
    </row>
    <row r="415" spans="7:7">
      <c r="G415" t="e">
        <f t="shared" ca="1" si="17"/>
        <v>#REF!</v>
      </c>
    </row>
    <row r="416" spans="7:7">
      <c r="G416" t="e">
        <f t="shared" ca="1" si="17"/>
        <v>#REF!</v>
      </c>
    </row>
    <row r="417" spans="7:7">
      <c r="G417" t="e">
        <f t="shared" ca="1" si="17"/>
        <v>#REF!</v>
      </c>
    </row>
    <row r="418" spans="7:7">
      <c r="G418" t="e">
        <f t="shared" ca="1" si="17"/>
        <v>#REF!</v>
      </c>
    </row>
    <row r="419" spans="7:7">
      <c r="G419" t="e">
        <f t="shared" ca="1" si="17"/>
        <v>#REF!</v>
      </c>
    </row>
    <row r="420" spans="7:7">
      <c r="G420" t="e">
        <f t="shared" ca="1" si="17"/>
        <v>#REF!</v>
      </c>
    </row>
    <row r="421" spans="7:7">
      <c r="G421" t="e">
        <f t="shared" ca="1" si="17"/>
        <v>#REF!</v>
      </c>
    </row>
    <row r="422" spans="7:7">
      <c r="G422" t="e">
        <f t="shared" ca="1" si="17"/>
        <v>#REF!</v>
      </c>
    </row>
    <row r="423" spans="7:7">
      <c r="G423" t="e">
        <f t="shared" ca="1" si="17"/>
        <v>#REF!</v>
      </c>
    </row>
    <row r="424" spans="7:7">
      <c r="G424" t="e">
        <f t="shared" ca="1" si="17"/>
        <v>#REF!</v>
      </c>
    </row>
    <row r="425" spans="7:7">
      <c r="G425" t="e">
        <f t="shared" ca="1" si="17"/>
        <v>#REF!</v>
      </c>
    </row>
    <row r="426" spans="7:7">
      <c r="G426" t="e">
        <f t="shared" ca="1" si="17"/>
        <v>#REF!</v>
      </c>
    </row>
    <row r="427" spans="7:7">
      <c r="G427" t="e">
        <f t="shared" ca="1" si="17"/>
        <v>#REF!</v>
      </c>
    </row>
    <row r="428" spans="7:7">
      <c r="G428" t="e">
        <f t="shared" ca="1" si="17"/>
        <v>#REF!</v>
      </c>
    </row>
    <row r="429" spans="7:7">
      <c r="G429" t="e">
        <f t="shared" ca="1" si="17"/>
        <v>#REF!</v>
      </c>
    </row>
    <row r="430" spans="7:7">
      <c r="G430" t="e">
        <f t="shared" ca="1" si="17"/>
        <v>#REF!</v>
      </c>
    </row>
    <row r="431" spans="7:7">
      <c r="G431" t="e">
        <f t="shared" ca="1" si="17"/>
        <v>#REF!</v>
      </c>
    </row>
    <row r="432" spans="7:7">
      <c r="G432" t="e">
        <f t="shared" ca="1" si="17"/>
        <v>#REF!</v>
      </c>
    </row>
    <row r="433" spans="7:7">
      <c r="G433" t="e">
        <f t="shared" ca="1" si="17"/>
        <v>#REF!</v>
      </c>
    </row>
    <row r="434" spans="7:7">
      <c r="G434" t="e">
        <f t="shared" ca="1" si="17"/>
        <v>#REF!</v>
      </c>
    </row>
    <row r="435" spans="7:7">
      <c r="G435" t="e">
        <f t="shared" ca="1" si="17"/>
        <v>#REF!</v>
      </c>
    </row>
    <row r="436" spans="7:7">
      <c r="G436" t="e">
        <f t="shared" ca="1" si="17"/>
        <v>#REF!</v>
      </c>
    </row>
    <row r="437" spans="7:7">
      <c r="G437" t="e">
        <f t="shared" ca="1" si="17"/>
        <v>#REF!</v>
      </c>
    </row>
    <row r="438" spans="7:7">
      <c r="G438" t="e">
        <f t="shared" ca="1" si="17"/>
        <v>#REF!</v>
      </c>
    </row>
    <row r="439" spans="7:7">
      <c r="G439" t="e">
        <f t="shared" ca="1" si="17"/>
        <v>#REF!</v>
      </c>
    </row>
    <row r="440" spans="7:7">
      <c r="G440" t="e">
        <f t="shared" ca="1" si="17"/>
        <v>#REF!</v>
      </c>
    </row>
    <row r="441" spans="7:7">
      <c r="G441" t="e">
        <f t="shared" ca="1" si="17"/>
        <v>#REF!</v>
      </c>
    </row>
    <row r="442" spans="7:7">
      <c r="G442" t="e">
        <f t="shared" ca="1" si="17"/>
        <v>#REF!</v>
      </c>
    </row>
    <row r="443" spans="7:7">
      <c r="G443" t="e">
        <f t="shared" ca="1" si="17"/>
        <v>#REF!</v>
      </c>
    </row>
    <row r="444" spans="7:7">
      <c r="G444" t="e">
        <f t="shared" ca="1" si="17"/>
        <v>#REF!</v>
      </c>
    </row>
    <row r="445" spans="7:7">
      <c r="G445" t="e">
        <f t="shared" ca="1" si="17"/>
        <v>#REF!</v>
      </c>
    </row>
    <row r="446" spans="7:7">
      <c r="G446" t="e">
        <f t="shared" ca="1" si="17"/>
        <v>#REF!</v>
      </c>
    </row>
    <row r="447" spans="7:7">
      <c r="G447" t="e">
        <f t="shared" ca="1" si="17"/>
        <v>#REF!</v>
      </c>
    </row>
    <row r="448" spans="7:7">
      <c r="G448" t="e">
        <f t="shared" ca="1" si="17"/>
        <v>#REF!</v>
      </c>
    </row>
    <row r="449" spans="7:7">
      <c r="G449" t="e">
        <f t="shared" ca="1" si="17"/>
        <v>#REF!</v>
      </c>
    </row>
    <row r="450" spans="7:7">
      <c r="G450" t="e">
        <f t="shared" ref="G450:G500" ca="1" si="19">IF(OFFSET(INDIRECT("'"&amp;$F$2&amp;"'!$A$1"),1+ROW(),1)="","",OFFSET(INDIRECT("'"&amp;$F$2&amp;"'!$A$1"),1+ROW(),1))</f>
        <v>#REF!</v>
      </c>
    </row>
    <row r="451" spans="7:7">
      <c r="G451" t="e">
        <f t="shared" ca="1" si="19"/>
        <v>#REF!</v>
      </c>
    </row>
    <row r="452" spans="7:7">
      <c r="G452" t="e">
        <f t="shared" ca="1" si="19"/>
        <v>#REF!</v>
      </c>
    </row>
    <row r="453" spans="7:7">
      <c r="G453" t="e">
        <f t="shared" ca="1" si="19"/>
        <v>#REF!</v>
      </c>
    </row>
    <row r="454" spans="7:7">
      <c r="G454" t="e">
        <f t="shared" ca="1" si="19"/>
        <v>#REF!</v>
      </c>
    </row>
    <row r="455" spans="7:7">
      <c r="G455" t="e">
        <f t="shared" ca="1" si="19"/>
        <v>#REF!</v>
      </c>
    </row>
    <row r="456" spans="7:7">
      <c r="G456" t="e">
        <f t="shared" ca="1" si="19"/>
        <v>#REF!</v>
      </c>
    </row>
    <row r="457" spans="7:7">
      <c r="G457" t="e">
        <f t="shared" ca="1" si="19"/>
        <v>#REF!</v>
      </c>
    </row>
    <row r="458" spans="7:7">
      <c r="G458" t="e">
        <f t="shared" ca="1" si="19"/>
        <v>#REF!</v>
      </c>
    </row>
    <row r="459" spans="7:7">
      <c r="G459" t="e">
        <f t="shared" ca="1" si="19"/>
        <v>#REF!</v>
      </c>
    </row>
    <row r="460" spans="7:7">
      <c r="G460" t="e">
        <f t="shared" ca="1" si="19"/>
        <v>#REF!</v>
      </c>
    </row>
    <row r="461" spans="7:7">
      <c r="G461" t="e">
        <f t="shared" ca="1" si="19"/>
        <v>#REF!</v>
      </c>
    </row>
    <row r="462" spans="7:7">
      <c r="G462" t="e">
        <f t="shared" ca="1" si="19"/>
        <v>#REF!</v>
      </c>
    </row>
    <row r="463" spans="7:7">
      <c r="G463" t="e">
        <f t="shared" ca="1" si="19"/>
        <v>#REF!</v>
      </c>
    </row>
    <row r="464" spans="7:7">
      <c r="G464" t="e">
        <f t="shared" ca="1" si="19"/>
        <v>#REF!</v>
      </c>
    </row>
    <row r="465" spans="7:7">
      <c r="G465" t="e">
        <f t="shared" ca="1" si="19"/>
        <v>#REF!</v>
      </c>
    </row>
    <row r="466" spans="7:7">
      <c r="G466" t="e">
        <f t="shared" ca="1" si="19"/>
        <v>#REF!</v>
      </c>
    </row>
    <row r="467" spans="7:7">
      <c r="G467" t="e">
        <f t="shared" ca="1" si="19"/>
        <v>#REF!</v>
      </c>
    </row>
    <row r="468" spans="7:7">
      <c r="G468" t="e">
        <f t="shared" ca="1" si="19"/>
        <v>#REF!</v>
      </c>
    </row>
    <row r="469" spans="7:7">
      <c r="G469" t="e">
        <f t="shared" ca="1" si="19"/>
        <v>#REF!</v>
      </c>
    </row>
    <row r="470" spans="7:7">
      <c r="G470" t="e">
        <f t="shared" ca="1" si="19"/>
        <v>#REF!</v>
      </c>
    </row>
    <row r="471" spans="7:7">
      <c r="G471" t="e">
        <f t="shared" ca="1" si="19"/>
        <v>#REF!</v>
      </c>
    </row>
    <row r="472" spans="7:7">
      <c r="G472" t="e">
        <f t="shared" ca="1" si="19"/>
        <v>#REF!</v>
      </c>
    </row>
    <row r="473" spans="7:7">
      <c r="G473" t="e">
        <f t="shared" ca="1" si="19"/>
        <v>#REF!</v>
      </c>
    </row>
    <row r="474" spans="7:7">
      <c r="G474" t="e">
        <f t="shared" ca="1" si="19"/>
        <v>#REF!</v>
      </c>
    </row>
    <row r="475" spans="7:7">
      <c r="G475" t="e">
        <f t="shared" ca="1" si="19"/>
        <v>#REF!</v>
      </c>
    </row>
    <row r="476" spans="7:7">
      <c r="G476" t="e">
        <f t="shared" ca="1" si="19"/>
        <v>#REF!</v>
      </c>
    </row>
    <row r="477" spans="7:7">
      <c r="G477" t="e">
        <f t="shared" ca="1" si="19"/>
        <v>#REF!</v>
      </c>
    </row>
    <row r="478" spans="7:7">
      <c r="G478" t="e">
        <f t="shared" ca="1" si="19"/>
        <v>#REF!</v>
      </c>
    </row>
    <row r="479" spans="7:7">
      <c r="G479" t="e">
        <f t="shared" ca="1" si="19"/>
        <v>#REF!</v>
      </c>
    </row>
    <row r="480" spans="7:7">
      <c r="G480" t="e">
        <f t="shared" ca="1" si="19"/>
        <v>#REF!</v>
      </c>
    </row>
    <row r="481" spans="7:7">
      <c r="G481" t="e">
        <f t="shared" ca="1" si="19"/>
        <v>#REF!</v>
      </c>
    </row>
    <row r="482" spans="7:7">
      <c r="G482" t="e">
        <f t="shared" ca="1" si="19"/>
        <v>#REF!</v>
      </c>
    </row>
    <row r="483" spans="7:7">
      <c r="G483" t="e">
        <f t="shared" ca="1" si="19"/>
        <v>#REF!</v>
      </c>
    </row>
    <row r="484" spans="7:7">
      <c r="G484" t="e">
        <f t="shared" ca="1" si="19"/>
        <v>#REF!</v>
      </c>
    </row>
    <row r="485" spans="7:7">
      <c r="G485" t="e">
        <f t="shared" ca="1" si="19"/>
        <v>#REF!</v>
      </c>
    </row>
    <row r="486" spans="7:7">
      <c r="G486" t="e">
        <f t="shared" ca="1" si="19"/>
        <v>#REF!</v>
      </c>
    </row>
    <row r="487" spans="7:7">
      <c r="G487" t="e">
        <f t="shared" ca="1" si="19"/>
        <v>#REF!</v>
      </c>
    </row>
    <row r="488" spans="7:7">
      <c r="G488" t="e">
        <f t="shared" ca="1" si="19"/>
        <v>#REF!</v>
      </c>
    </row>
    <row r="489" spans="7:7">
      <c r="G489" t="e">
        <f t="shared" ca="1" si="19"/>
        <v>#REF!</v>
      </c>
    </row>
    <row r="490" spans="7:7">
      <c r="G490" t="e">
        <f t="shared" ca="1" si="19"/>
        <v>#REF!</v>
      </c>
    </row>
    <row r="491" spans="7:7">
      <c r="G491" t="e">
        <f t="shared" ca="1" si="19"/>
        <v>#REF!</v>
      </c>
    </row>
    <row r="492" spans="7:7">
      <c r="G492" t="e">
        <f t="shared" ca="1" si="19"/>
        <v>#REF!</v>
      </c>
    </row>
    <row r="493" spans="7:7">
      <c r="G493" t="e">
        <f t="shared" ca="1" si="19"/>
        <v>#REF!</v>
      </c>
    </row>
    <row r="494" spans="7:7">
      <c r="G494" t="e">
        <f t="shared" ca="1" si="19"/>
        <v>#REF!</v>
      </c>
    </row>
    <row r="495" spans="7:7">
      <c r="G495" t="e">
        <f t="shared" ca="1" si="19"/>
        <v>#REF!</v>
      </c>
    </row>
    <row r="496" spans="7:7">
      <c r="G496" t="e">
        <f t="shared" ca="1" si="19"/>
        <v>#REF!</v>
      </c>
    </row>
    <row r="497" spans="7:7">
      <c r="G497" t="e">
        <f t="shared" ca="1" si="19"/>
        <v>#REF!</v>
      </c>
    </row>
    <row r="498" spans="7:7">
      <c r="G498" t="e">
        <f t="shared" ca="1" si="19"/>
        <v>#REF!</v>
      </c>
    </row>
    <row r="499" spans="7:7">
      <c r="G499" t="e">
        <f t="shared" ca="1" si="19"/>
        <v>#REF!</v>
      </c>
    </row>
    <row r="500" spans="7:7">
      <c r="G500" t="e">
        <f t="shared" ca="1" si="19"/>
        <v>#REF!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EEB44-8F17-4DE4-92A3-709D39F08DA0}">
  <sheetPr codeName="Sheet4"/>
  <dimension ref="B1:L70"/>
  <sheetViews>
    <sheetView topLeftCell="B1" zoomScale="85" zoomScaleNormal="85" workbookViewId="0">
      <selection activeCell="E20" sqref="E20"/>
    </sheetView>
  </sheetViews>
  <sheetFormatPr defaultColWidth="8.81640625" defaultRowHeight="14.5"/>
  <cols>
    <col min="1" max="1" width="0" hidden="1" customWidth="1"/>
    <col min="2" max="2" width="5.453125" bestFit="1" customWidth="1"/>
    <col min="3" max="3" width="14.453125" bestFit="1" customWidth="1"/>
    <col min="4" max="4" width="53.453125" bestFit="1" customWidth="1"/>
    <col min="5" max="5" width="60" bestFit="1" customWidth="1"/>
    <col min="6" max="6" width="20.6328125" bestFit="1" customWidth="1"/>
    <col min="8" max="8" width="7.1796875" bestFit="1" customWidth="1"/>
    <col min="9" max="9" width="14.453125" bestFit="1" customWidth="1"/>
    <col min="10" max="10" width="40.453125" bestFit="1" customWidth="1"/>
    <col min="11" max="11" width="47.1796875" bestFit="1" customWidth="1"/>
    <col min="12" max="12" width="21" bestFit="1" customWidth="1"/>
  </cols>
  <sheetData>
    <row r="1" spans="2:12">
      <c r="B1" s="43" t="s">
        <v>409</v>
      </c>
      <c r="C1" s="44" t="s">
        <v>412</v>
      </c>
      <c r="D1" s="45" t="s">
        <v>413</v>
      </c>
      <c r="E1" s="45" t="s">
        <v>414</v>
      </c>
      <c r="F1" s="45" t="s">
        <v>415</v>
      </c>
      <c r="H1" s="43" t="s">
        <v>411</v>
      </c>
      <c r="I1" s="44" t="s">
        <v>412</v>
      </c>
      <c r="J1" s="45" t="s">
        <v>413</v>
      </c>
      <c r="K1" s="45" t="s">
        <v>414</v>
      </c>
      <c r="L1" s="45" t="s">
        <v>415</v>
      </c>
    </row>
    <row r="2" spans="2:12">
      <c r="C2" s="46" t="s">
        <v>416</v>
      </c>
      <c r="D2" t="s">
        <v>417</v>
      </c>
      <c r="E2" t="s">
        <v>418</v>
      </c>
      <c r="F2" t="s">
        <v>419</v>
      </c>
      <c r="I2" s="46" t="s">
        <v>420</v>
      </c>
      <c r="J2" t="s">
        <v>292</v>
      </c>
      <c r="K2" t="s">
        <v>421</v>
      </c>
      <c r="L2" t="s">
        <v>422</v>
      </c>
    </row>
    <row r="3" spans="2:12">
      <c r="C3" s="46" t="s">
        <v>423</v>
      </c>
      <c r="D3" t="s">
        <v>424</v>
      </c>
      <c r="E3" t="s">
        <v>425</v>
      </c>
      <c r="F3" t="s">
        <v>419</v>
      </c>
      <c r="I3" s="46" t="s">
        <v>426</v>
      </c>
      <c r="J3" t="s">
        <v>427</v>
      </c>
      <c r="K3" t="s">
        <v>428</v>
      </c>
      <c r="L3" t="s">
        <v>429</v>
      </c>
    </row>
    <row r="4" spans="2:12">
      <c r="C4" s="46" t="s">
        <v>430</v>
      </c>
      <c r="D4" t="s">
        <v>431</v>
      </c>
      <c r="E4" t="s">
        <v>432</v>
      </c>
      <c r="F4" t="s">
        <v>419</v>
      </c>
      <c r="I4" s="46" t="s">
        <v>433</v>
      </c>
      <c r="J4" t="s">
        <v>434</v>
      </c>
      <c r="K4" t="s">
        <v>435</v>
      </c>
      <c r="L4" t="s">
        <v>436</v>
      </c>
    </row>
    <row r="5" spans="2:12">
      <c r="C5" s="46" t="s">
        <v>437</v>
      </c>
      <c r="D5" t="s">
        <v>438</v>
      </c>
      <c r="E5" t="s">
        <v>439</v>
      </c>
      <c r="F5" t="s">
        <v>440</v>
      </c>
      <c r="I5" s="46" t="s">
        <v>441</v>
      </c>
      <c r="J5" t="s">
        <v>442</v>
      </c>
      <c r="K5" t="s">
        <v>443</v>
      </c>
      <c r="L5" t="s">
        <v>444</v>
      </c>
    </row>
    <row r="6" spans="2:12">
      <c r="C6" s="46" t="s">
        <v>445</v>
      </c>
      <c r="D6" t="s">
        <v>446</v>
      </c>
      <c r="E6" t="s">
        <v>447</v>
      </c>
      <c r="F6" t="s">
        <v>440</v>
      </c>
      <c r="I6" s="46" t="s">
        <v>448</v>
      </c>
      <c r="J6" t="s">
        <v>449</v>
      </c>
      <c r="K6" t="s">
        <v>450</v>
      </c>
      <c r="L6" t="s">
        <v>451</v>
      </c>
    </row>
    <row r="7" spans="2:12">
      <c r="C7" s="46" t="s">
        <v>452</v>
      </c>
      <c r="D7" t="s">
        <v>453</v>
      </c>
      <c r="E7" t="s">
        <v>454</v>
      </c>
      <c r="F7" t="s">
        <v>455</v>
      </c>
      <c r="I7" s="46" t="s">
        <v>456</v>
      </c>
      <c r="J7" t="s">
        <v>438</v>
      </c>
      <c r="K7" t="s">
        <v>457</v>
      </c>
      <c r="L7" t="s">
        <v>458</v>
      </c>
    </row>
    <row r="8" spans="2:12">
      <c r="C8" s="46" t="s">
        <v>459</v>
      </c>
      <c r="D8" t="s">
        <v>460</v>
      </c>
      <c r="E8" t="s">
        <v>461</v>
      </c>
      <c r="F8" t="s">
        <v>462</v>
      </c>
      <c r="I8" s="46" t="s">
        <v>463</v>
      </c>
      <c r="J8" t="s">
        <v>464</v>
      </c>
      <c r="K8" t="s">
        <v>465</v>
      </c>
      <c r="L8" t="s">
        <v>466</v>
      </c>
    </row>
    <row r="9" spans="2:12">
      <c r="C9" s="46" t="s">
        <v>467</v>
      </c>
      <c r="D9" t="s">
        <v>468</v>
      </c>
      <c r="E9" t="s">
        <v>469</v>
      </c>
      <c r="F9" t="s">
        <v>462</v>
      </c>
      <c r="I9" s="46" t="s">
        <v>470</v>
      </c>
      <c r="J9" t="s">
        <v>471</v>
      </c>
      <c r="K9" t="s">
        <v>472</v>
      </c>
      <c r="L9" t="s">
        <v>473</v>
      </c>
    </row>
    <row r="10" spans="2:12">
      <c r="C10" s="46" t="s">
        <v>474</v>
      </c>
      <c r="D10" t="s">
        <v>475</v>
      </c>
      <c r="E10" t="s">
        <v>476</v>
      </c>
      <c r="F10" t="s">
        <v>462</v>
      </c>
      <c r="I10" s="46" t="s">
        <v>477</v>
      </c>
      <c r="J10" t="s">
        <v>478</v>
      </c>
      <c r="K10" t="s">
        <v>479</v>
      </c>
      <c r="L10" t="s">
        <v>480</v>
      </c>
    </row>
    <row r="11" spans="2:12">
      <c r="C11" s="46" t="s">
        <v>481</v>
      </c>
      <c r="D11" t="s">
        <v>482</v>
      </c>
      <c r="E11" t="s">
        <v>483</v>
      </c>
      <c r="F11" t="s">
        <v>484</v>
      </c>
      <c r="I11" s="46" t="s">
        <v>485</v>
      </c>
      <c r="J11" t="s">
        <v>486</v>
      </c>
      <c r="K11" t="s">
        <v>487</v>
      </c>
      <c r="L11" t="s">
        <v>488</v>
      </c>
    </row>
    <row r="12" spans="2:12">
      <c r="C12" s="46" t="s">
        <v>489</v>
      </c>
      <c r="D12" t="s">
        <v>490</v>
      </c>
      <c r="E12" t="s">
        <v>491</v>
      </c>
      <c r="F12" t="s">
        <v>492</v>
      </c>
      <c r="I12" s="46" t="s">
        <v>493</v>
      </c>
      <c r="J12" t="s">
        <v>307</v>
      </c>
      <c r="K12" t="s">
        <v>494</v>
      </c>
      <c r="L12" t="s">
        <v>495</v>
      </c>
    </row>
    <row r="13" spans="2:12">
      <c r="C13" s="46" t="s">
        <v>496</v>
      </c>
      <c r="D13" t="s">
        <v>497</v>
      </c>
      <c r="E13" t="s">
        <v>498</v>
      </c>
      <c r="F13" t="s">
        <v>499</v>
      </c>
      <c r="I13" s="46" t="s">
        <v>500</v>
      </c>
      <c r="J13" t="s">
        <v>501</v>
      </c>
      <c r="K13" t="s">
        <v>502</v>
      </c>
      <c r="L13" t="s">
        <v>503</v>
      </c>
    </row>
    <row r="14" spans="2:12">
      <c r="C14" s="46" t="s">
        <v>504</v>
      </c>
      <c r="D14" t="s">
        <v>505</v>
      </c>
      <c r="E14" t="s">
        <v>506</v>
      </c>
      <c r="F14" t="s">
        <v>499</v>
      </c>
      <c r="I14" s="46" t="s">
        <v>507</v>
      </c>
      <c r="J14" t="s">
        <v>508</v>
      </c>
      <c r="K14" t="s">
        <v>509</v>
      </c>
      <c r="L14" t="s">
        <v>510</v>
      </c>
    </row>
    <row r="15" spans="2:12">
      <c r="C15" s="46" t="s">
        <v>511</v>
      </c>
      <c r="D15" t="s">
        <v>512</v>
      </c>
      <c r="E15" t="s">
        <v>513</v>
      </c>
      <c r="F15" t="s">
        <v>499</v>
      </c>
      <c r="I15" s="46" t="s">
        <v>514</v>
      </c>
      <c r="J15" t="s">
        <v>515</v>
      </c>
      <c r="K15" t="s">
        <v>516</v>
      </c>
      <c r="L15" t="s">
        <v>517</v>
      </c>
    </row>
    <row r="16" spans="2:12">
      <c r="C16" s="46" t="s">
        <v>518</v>
      </c>
      <c r="D16" t="s">
        <v>519</v>
      </c>
      <c r="E16" t="s">
        <v>520</v>
      </c>
      <c r="F16" t="s">
        <v>499</v>
      </c>
      <c r="I16" s="46" t="s">
        <v>521</v>
      </c>
      <c r="J16" t="s">
        <v>522</v>
      </c>
      <c r="K16" t="s">
        <v>523</v>
      </c>
      <c r="L16" t="s">
        <v>524</v>
      </c>
    </row>
    <row r="17" spans="3:12">
      <c r="C17" s="46" t="s">
        <v>525</v>
      </c>
      <c r="D17" t="s">
        <v>526</v>
      </c>
      <c r="E17" t="s">
        <v>527</v>
      </c>
      <c r="F17" t="s">
        <v>499</v>
      </c>
      <c r="I17" s="46" t="s">
        <v>528</v>
      </c>
      <c r="J17" t="s">
        <v>529</v>
      </c>
      <c r="K17" t="s">
        <v>530</v>
      </c>
      <c r="L17" t="s">
        <v>531</v>
      </c>
    </row>
    <row r="18" spans="3:12">
      <c r="C18" s="46" t="s">
        <v>532</v>
      </c>
      <c r="D18" t="s">
        <v>533</v>
      </c>
      <c r="E18" t="s">
        <v>534</v>
      </c>
      <c r="F18" t="s">
        <v>499</v>
      </c>
      <c r="I18" s="46" t="s">
        <v>535</v>
      </c>
      <c r="J18" t="s">
        <v>536</v>
      </c>
      <c r="K18" t="s">
        <v>537</v>
      </c>
      <c r="L18" t="s">
        <v>538</v>
      </c>
    </row>
    <row r="19" spans="3:12">
      <c r="C19" s="46" t="s">
        <v>539</v>
      </c>
      <c r="D19" t="s">
        <v>540</v>
      </c>
      <c r="E19" t="s">
        <v>541</v>
      </c>
      <c r="F19" t="s">
        <v>542</v>
      </c>
      <c r="I19" s="46" t="s">
        <v>543</v>
      </c>
      <c r="J19" t="s">
        <v>544</v>
      </c>
      <c r="K19" t="s">
        <v>545</v>
      </c>
      <c r="L19" t="s">
        <v>546</v>
      </c>
    </row>
    <row r="20" spans="3:12">
      <c r="C20" s="46" t="s">
        <v>547</v>
      </c>
      <c r="D20" t="s">
        <v>548</v>
      </c>
      <c r="E20" t="s">
        <v>549</v>
      </c>
      <c r="F20" t="s">
        <v>499</v>
      </c>
      <c r="I20" s="46" t="s">
        <v>550</v>
      </c>
      <c r="J20" t="s">
        <v>551</v>
      </c>
      <c r="K20" t="s">
        <v>552</v>
      </c>
      <c r="L20" t="s">
        <v>553</v>
      </c>
    </row>
    <row r="21" spans="3:12">
      <c r="C21" s="46" t="s">
        <v>554</v>
      </c>
      <c r="D21" t="s">
        <v>555</v>
      </c>
      <c r="E21" t="s">
        <v>556</v>
      </c>
      <c r="F21" t="s">
        <v>557</v>
      </c>
      <c r="I21" s="46" t="s">
        <v>558</v>
      </c>
      <c r="J21" s="47" t="s">
        <v>397</v>
      </c>
      <c r="K21" t="s">
        <v>559</v>
      </c>
      <c r="L21" s="47" t="s">
        <v>560</v>
      </c>
    </row>
    <row r="22" spans="3:12">
      <c r="C22" s="46" t="s">
        <v>561</v>
      </c>
      <c r="D22" t="s">
        <v>562</v>
      </c>
      <c r="E22" t="s">
        <v>563</v>
      </c>
      <c r="F22" t="s">
        <v>557</v>
      </c>
      <c r="I22" s="46" t="s">
        <v>564</v>
      </c>
      <c r="J22" s="47" t="s">
        <v>395</v>
      </c>
      <c r="K22" t="s">
        <v>565</v>
      </c>
      <c r="L22" s="47" t="s">
        <v>566</v>
      </c>
    </row>
    <row r="23" spans="3:12">
      <c r="C23" s="46" t="s">
        <v>567</v>
      </c>
      <c r="D23" t="s">
        <v>568</v>
      </c>
      <c r="E23" t="s">
        <v>569</v>
      </c>
      <c r="F23" t="s">
        <v>557</v>
      </c>
      <c r="I23" s="46" t="s">
        <v>570</v>
      </c>
      <c r="J23" s="47" t="s">
        <v>571</v>
      </c>
      <c r="K23" t="s">
        <v>572</v>
      </c>
      <c r="L23" s="47" t="s">
        <v>573</v>
      </c>
    </row>
    <row r="24" spans="3:12">
      <c r="C24" s="46" t="s">
        <v>574</v>
      </c>
      <c r="D24" t="s">
        <v>575</v>
      </c>
      <c r="E24" t="s">
        <v>576</v>
      </c>
      <c r="F24" t="s">
        <v>557</v>
      </c>
      <c r="I24" s="46" t="s">
        <v>577</v>
      </c>
      <c r="J24" s="47" t="s">
        <v>578</v>
      </c>
      <c r="K24" t="s">
        <v>579</v>
      </c>
      <c r="L24" s="47" t="s">
        <v>580</v>
      </c>
    </row>
    <row r="25" spans="3:12">
      <c r="C25" s="46" t="s">
        <v>581</v>
      </c>
      <c r="D25" t="s">
        <v>582</v>
      </c>
      <c r="E25" t="s">
        <v>583</v>
      </c>
      <c r="F25" t="s">
        <v>557</v>
      </c>
      <c r="I25" s="46" t="s">
        <v>584</v>
      </c>
      <c r="J25" s="47" t="s">
        <v>585</v>
      </c>
      <c r="K25" t="s">
        <v>586</v>
      </c>
      <c r="L25" s="47" t="s">
        <v>429</v>
      </c>
    </row>
    <row r="26" spans="3:12">
      <c r="C26" s="46" t="s">
        <v>587</v>
      </c>
      <c r="D26" t="s">
        <v>588</v>
      </c>
      <c r="E26" t="s">
        <v>589</v>
      </c>
      <c r="F26" t="s">
        <v>590</v>
      </c>
      <c r="I26" s="46" t="s">
        <v>591</v>
      </c>
      <c r="J26" s="47" t="s">
        <v>394</v>
      </c>
      <c r="K26" t="s">
        <v>592</v>
      </c>
      <c r="L26" s="47" t="s">
        <v>593</v>
      </c>
    </row>
    <row r="27" spans="3:12">
      <c r="C27" s="46" t="s">
        <v>594</v>
      </c>
      <c r="D27" t="s">
        <v>595</v>
      </c>
      <c r="E27" t="s">
        <v>596</v>
      </c>
      <c r="F27" t="s">
        <v>590</v>
      </c>
      <c r="I27" s="46" t="s">
        <v>597</v>
      </c>
      <c r="J27" s="47" t="s">
        <v>468</v>
      </c>
      <c r="K27" t="s">
        <v>598</v>
      </c>
      <c r="L27" s="47" t="s">
        <v>599</v>
      </c>
    </row>
    <row r="28" spans="3:12">
      <c r="C28" s="46" t="s">
        <v>600</v>
      </c>
      <c r="D28" t="s">
        <v>601</v>
      </c>
      <c r="E28" t="s">
        <v>602</v>
      </c>
      <c r="F28" t="s">
        <v>603</v>
      </c>
      <c r="I28" s="46" t="s">
        <v>604</v>
      </c>
      <c r="J28" t="s">
        <v>605</v>
      </c>
      <c r="K28" t="s">
        <v>606</v>
      </c>
      <c r="L28" t="s">
        <v>607</v>
      </c>
    </row>
    <row r="29" spans="3:12">
      <c r="C29" s="46" t="s">
        <v>608</v>
      </c>
      <c r="D29" t="s">
        <v>609</v>
      </c>
      <c r="E29" t="s">
        <v>610</v>
      </c>
      <c r="F29" t="s">
        <v>603</v>
      </c>
      <c r="I29" s="46" t="s">
        <v>611</v>
      </c>
      <c r="J29" t="s">
        <v>612</v>
      </c>
      <c r="K29" t="s">
        <v>613</v>
      </c>
      <c r="L29" t="s">
        <v>614</v>
      </c>
    </row>
    <row r="30" spans="3:12">
      <c r="C30" s="46" t="s">
        <v>615</v>
      </c>
      <c r="D30" t="s">
        <v>616</v>
      </c>
      <c r="E30" t="s">
        <v>617</v>
      </c>
      <c r="F30" t="s">
        <v>603</v>
      </c>
      <c r="I30" s="46" t="s">
        <v>618</v>
      </c>
      <c r="J30" t="s">
        <v>619</v>
      </c>
      <c r="K30" t="s">
        <v>620</v>
      </c>
      <c r="L30" t="s">
        <v>621</v>
      </c>
    </row>
    <row r="31" spans="3:12">
      <c r="C31" s="46" t="s">
        <v>622</v>
      </c>
      <c r="D31" t="s">
        <v>623</v>
      </c>
      <c r="E31" t="s">
        <v>624</v>
      </c>
      <c r="F31" t="s">
        <v>603</v>
      </c>
      <c r="I31" s="46" t="s">
        <v>625</v>
      </c>
      <c r="J31" t="s">
        <v>626</v>
      </c>
      <c r="K31" t="s">
        <v>627</v>
      </c>
      <c r="L31" t="s">
        <v>628</v>
      </c>
    </row>
    <row r="32" spans="3:12">
      <c r="C32" s="46" t="s">
        <v>629</v>
      </c>
      <c r="D32" t="s">
        <v>630</v>
      </c>
      <c r="E32" t="s">
        <v>631</v>
      </c>
      <c r="F32" t="s">
        <v>603</v>
      </c>
      <c r="I32" s="46" t="s">
        <v>632</v>
      </c>
      <c r="J32" t="s">
        <v>633</v>
      </c>
      <c r="K32" t="s">
        <v>634</v>
      </c>
      <c r="L32" t="s">
        <v>635</v>
      </c>
    </row>
    <row r="33" spans="3:12">
      <c r="C33" s="46" t="s">
        <v>636</v>
      </c>
      <c r="D33" t="s">
        <v>637</v>
      </c>
      <c r="E33" t="s">
        <v>638</v>
      </c>
      <c r="F33" t="s">
        <v>603</v>
      </c>
      <c r="I33" s="46" t="s">
        <v>639</v>
      </c>
      <c r="J33" t="s">
        <v>640</v>
      </c>
      <c r="K33" t="s">
        <v>641</v>
      </c>
      <c r="L33" t="s">
        <v>642</v>
      </c>
    </row>
    <row r="34" spans="3:12">
      <c r="C34" s="46" t="s">
        <v>643</v>
      </c>
      <c r="D34" t="s">
        <v>644</v>
      </c>
      <c r="E34" t="s">
        <v>645</v>
      </c>
      <c r="F34" t="s">
        <v>646</v>
      </c>
      <c r="I34" s="46" t="s">
        <v>647</v>
      </c>
      <c r="J34" t="s">
        <v>648</v>
      </c>
      <c r="K34" t="s">
        <v>649</v>
      </c>
      <c r="L34" t="s">
        <v>650</v>
      </c>
    </row>
    <row r="35" spans="3:12">
      <c r="C35" s="46" t="s">
        <v>651</v>
      </c>
      <c r="D35" t="s">
        <v>652</v>
      </c>
      <c r="E35" t="s">
        <v>653</v>
      </c>
      <c r="F35" t="s">
        <v>654</v>
      </c>
      <c r="I35" s="46" t="s">
        <v>655</v>
      </c>
      <c r="J35" t="s">
        <v>656</v>
      </c>
      <c r="K35" t="s">
        <v>657</v>
      </c>
      <c r="L35" t="s">
        <v>658</v>
      </c>
    </row>
    <row r="36" spans="3:12">
      <c r="C36" s="46" t="s">
        <v>659</v>
      </c>
      <c r="D36" t="s">
        <v>660</v>
      </c>
      <c r="E36" t="s">
        <v>661</v>
      </c>
      <c r="F36" t="s">
        <v>654</v>
      </c>
      <c r="I36" s="46" t="s">
        <v>662</v>
      </c>
      <c r="J36" t="s">
        <v>663</v>
      </c>
      <c r="K36" t="s">
        <v>664</v>
      </c>
      <c r="L36" t="s">
        <v>665</v>
      </c>
    </row>
    <row r="37" spans="3:12">
      <c r="C37" s="46" t="s">
        <v>666</v>
      </c>
      <c r="D37" t="s">
        <v>667</v>
      </c>
      <c r="E37" t="s">
        <v>668</v>
      </c>
      <c r="F37" t="s">
        <v>669</v>
      </c>
      <c r="I37" s="46" t="s">
        <v>670</v>
      </c>
      <c r="J37" t="s">
        <v>671</v>
      </c>
      <c r="K37" t="s">
        <v>672</v>
      </c>
      <c r="L37" t="s">
        <v>673</v>
      </c>
    </row>
    <row r="38" spans="3:12">
      <c r="C38" s="46" t="s">
        <v>674</v>
      </c>
      <c r="D38" t="s">
        <v>675</v>
      </c>
      <c r="E38" t="s">
        <v>676</v>
      </c>
      <c r="F38" t="s">
        <v>677</v>
      </c>
      <c r="I38" s="46" t="s">
        <v>678</v>
      </c>
      <c r="J38" t="s">
        <v>679</v>
      </c>
      <c r="K38" t="s">
        <v>680</v>
      </c>
      <c r="L38" t="s">
        <v>681</v>
      </c>
    </row>
    <row r="39" spans="3:12">
      <c r="C39" s="46" t="s">
        <v>682</v>
      </c>
      <c r="D39" t="s">
        <v>683</v>
      </c>
      <c r="E39" t="s">
        <v>684</v>
      </c>
      <c r="F39" t="s">
        <v>677</v>
      </c>
      <c r="I39" s="46" t="s">
        <v>685</v>
      </c>
      <c r="J39" t="s">
        <v>686</v>
      </c>
      <c r="K39" t="s">
        <v>687</v>
      </c>
      <c r="L39" t="s">
        <v>688</v>
      </c>
    </row>
    <row r="40" spans="3:12">
      <c r="C40" s="46" t="s">
        <v>689</v>
      </c>
      <c r="D40" t="s">
        <v>690</v>
      </c>
      <c r="E40" t="s">
        <v>691</v>
      </c>
      <c r="F40" t="s">
        <v>677</v>
      </c>
      <c r="I40" s="46" t="s">
        <v>692</v>
      </c>
      <c r="J40" t="s">
        <v>693</v>
      </c>
      <c r="K40" t="s">
        <v>694</v>
      </c>
      <c r="L40" t="s">
        <v>695</v>
      </c>
    </row>
    <row r="41" spans="3:12">
      <c r="C41" s="46" t="s">
        <v>696</v>
      </c>
      <c r="D41" t="s">
        <v>697</v>
      </c>
      <c r="E41" t="s">
        <v>698</v>
      </c>
      <c r="F41" t="s">
        <v>677</v>
      </c>
      <c r="I41" s="46" t="s">
        <v>699</v>
      </c>
      <c r="J41" t="s">
        <v>700</v>
      </c>
      <c r="K41" t="s">
        <v>701</v>
      </c>
      <c r="L41" t="s">
        <v>702</v>
      </c>
    </row>
    <row r="42" spans="3:12">
      <c r="C42" s="46" t="s">
        <v>703</v>
      </c>
      <c r="D42" t="s">
        <v>704</v>
      </c>
      <c r="E42" t="s">
        <v>705</v>
      </c>
      <c r="F42" t="s">
        <v>677</v>
      </c>
      <c r="I42" s="46" t="s">
        <v>706</v>
      </c>
      <c r="J42" t="s">
        <v>707</v>
      </c>
      <c r="K42" t="s">
        <v>708</v>
      </c>
      <c r="L42" t="s">
        <v>709</v>
      </c>
    </row>
    <row r="43" spans="3:12">
      <c r="C43" s="46" t="s">
        <v>710</v>
      </c>
      <c r="D43" t="s">
        <v>711</v>
      </c>
      <c r="E43" t="s">
        <v>712</v>
      </c>
      <c r="F43" t="s">
        <v>677</v>
      </c>
      <c r="I43" s="46" t="s">
        <v>713</v>
      </c>
      <c r="J43" t="s">
        <v>714</v>
      </c>
      <c r="K43" t="s">
        <v>715</v>
      </c>
      <c r="L43" t="s">
        <v>716</v>
      </c>
    </row>
    <row r="44" spans="3:12">
      <c r="C44" s="46" t="s">
        <v>717</v>
      </c>
      <c r="D44" t="s">
        <v>718</v>
      </c>
      <c r="E44" t="s">
        <v>719</v>
      </c>
      <c r="F44" t="s">
        <v>677</v>
      </c>
      <c r="I44" s="46" t="s">
        <v>720</v>
      </c>
      <c r="J44" t="s">
        <v>721</v>
      </c>
      <c r="K44" t="s">
        <v>722</v>
      </c>
      <c r="L44" t="s">
        <v>723</v>
      </c>
    </row>
    <row r="45" spans="3:12">
      <c r="C45" s="46" t="s">
        <v>724</v>
      </c>
      <c r="D45" t="s">
        <v>725</v>
      </c>
      <c r="E45" t="s">
        <v>726</v>
      </c>
      <c r="F45" t="s">
        <v>677</v>
      </c>
      <c r="I45" s="46" t="s">
        <v>727</v>
      </c>
      <c r="J45" t="s">
        <v>728</v>
      </c>
      <c r="K45" t="s">
        <v>729</v>
      </c>
      <c r="L45" t="s">
        <v>730</v>
      </c>
    </row>
    <row r="46" spans="3:12">
      <c r="C46" s="46" t="s">
        <v>731</v>
      </c>
      <c r="D46" t="s">
        <v>732</v>
      </c>
      <c r="E46" t="s">
        <v>733</v>
      </c>
      <c r="F46" t="s">
        <v>734</v>
      </c>
      <c r="I46" s="46" t="s">
        <v>735</v>
      </c>
      <c r="J46" t="s">
        <v>736</v>
      </c>
      <c r="K46" t="s">
        <v>737</v>
      </c>
      <c r="L46" t="s">
        <v>738</v>
      </c>
    </row>
    <row r="47" spans="3:12">
      <c r="C47" s="46" t="s">
        <v>739</v>
      </c>
      <c r="D47" t="s">
        <v>740</v>
      </c>
      <c r="E47" t="s">
        <v>741</v>
      </c>
      <c r="F47" t="s">
        <v>734</v>
      </c>
      <c r="I47" s="46" t="s">
        <v>742</v>
      </c>
      <c r="J47" t="s">
        <v>743</v>
      </c>
      <c r="K47" t="s">
        <v>744</v>
      </c>
      <c r="L47" t="s">
        <v>745</v>
      </c>
    </row>
    <row r="48" spans="3:12">
      <c r="C48" s="46" t="s">
        <v>746</v>
      </c>
      <c r="D48" t="s">
        <v>747</v>
      </c>
      <c r="E48" t="s">
        <v>748</v>
      </c>
      <c r="F48" t="s">
        <v>734</v>
      </c>
      <c r="I48" s="46" t="s">
        <v>749</v>
      </c>
      <c r="J48" t="s">
        <v>398</v>
      </c>
      <c r="K48" t="s">
        <v>750</v>
      </c>
      <c r="L48" t="s">
        <v>751</v>
      </c>
    </row>
    <row r="49" spans="3:12">
      <c r="C49" s="46" t="s">
        <v>752</v>
      </c>
      <c r="D49" t="s">
        <v>753</v>
      </c>
      <c r="E49" t="s">
        <v>754</v>
      </c>
      <c r="F49" t="s">
        <v>734</v>
      </c>
      <c r="I49" s="46" t="s">
        <v>755</v>
      </c>
      <c r="J49" t="s">
        <v>756</v>
      </c>
      <c r="K49" t="s">
        <v>757</v>
      </c>
      <c r="L49" t="s">
        <v>758</v>
      </c>
    </row>
    <row r="50" spans="3:12">
      <c r="C50" s="46" t="s">
        <v>759</v>
      </c>
      <c r="D50" t="s">
        <v>760</v>
      </c>
      <c r="E50" t="s">
        <v>761</v>
      </c>
      <c r="F50" t="s">
        <v>734</v>
      </c>
      <c r="I50" s="46" t="s">
        <v>762</v>
      </c>
      <c r="J50" t="s">
        <v>763</v>
      </c>
      <c r="K50" t="s">
        <v>764</v>
      </c>
      <c r="L50" t="s">
        <v>510</v>
      </c>
    </row>
    <row r="51" spans="3:12">
      <c r="C51" s="46" t="s">
        <v>765</v>
      </c>
      <c r="D51" t="s">
        <v>766</v>
      </c>
      <c r="E51" t="s">
        <v>767</v>
      </c>
      <c r="F51" t="s">
        <v>768</v>
      </c>
      <c r="I51" s="46" t="s">
        <v>769</v>
      </c>
      <c r="J51" t="s">
        <v>770</v>
      </c>
      <c r="K51" t="s">
        <v>771</v>
      </c>
      <c r="L51" t="s">
        <v>772</v>
      </c>
    </row>
    <row r="52" spans="3:12">
      <c r="C52" s="46" t="s">
        <v>773</v>
      </c>
      <c r="D52" t="s">
        <v>774</v>
      </c>
      <c r="E52" t="s">
        <v>775</v>
      </c>
      <c r="F52" t="s">
        <v>776</v>
      </c>
      <c r="I52" s="46" t="s">
        <v>777</v>
      </c>
      <c r="J52" t="s">
        <v>778</v>
      </c>
      <c r="K52" t="s">
        <v>779</v>
      </c>
      <c r="L52" t="s">
        <v>758</v>
      </c>
    </row>
    <row r="53" spans="3:12">
      <c r="C53" s="46" t="s">
        <v>780</v>
      </c>
      <c r="D53" t="s">
        <v>781</v>
      </c>
      <c r="E53" t="s">
        <v>782</v>
      </c>
      <c r="F53" s="9" t="s">
        <v>783</v>
      </c>
      <c r="I53" s="46" t="s">
        <v>784</v>
      </c>
      <c r="J53" t="s">
        <v>785</v>
      </c>
      <c r="K53" t="s">
        <v>786</v>
      </c>
      <c r="L53" t="s">
        <v>758</v>
      </c>
    </row>
    <row r="54" spans="3:12">
      <c r="C54" s="46" t="s">
        <v>787</v>
      </c>
      <c r="D54" t="s">
        <v>788</v>
      </c>
      <c r="E54" t="s">
        <v>789</v>
      </c>
      <c r="F54" s="9" t="s">
        <v>783</v>
      </c>
      <c r="I54" s="46"/>
    </row>
    <row r="55" spans="3:12">
      <c r="C55" s="9" t="s">
        <v>790</v>
      </c>
      <c r="D55" s="9" t="s">
        <v>791</v>
      </c>
      <c r="E55" t="s">
        <v>792</v>
      </c>
      <c r="F55" s="9" t="s">
        <v>783</v>
      </c>
      <c r="I55" s="46"/>
    </row>
    <row r="56" spans="3:12">
      <c r="C56" s="9" t="s">
        <v>793</v>
      </c>
      <c r="D56" s="9" t="s">
        <v>794</v>
      </c>
      <c r="E56" t="s">
        <v>795</v>
      </c>
      <c r="F56" t="s">
        <v>796</v>
      </c>
      <c r="I56" s="46"/>
    </row>
    <row r="57" spans="3:12">
      <c r="C57" s="9" t="s">
        <v>797</v>
      </c>
      <c r="D57" s="9" t="s">
        <v>798</v>
      </c>
      <c r="E57" t="s">
        <v>799</v>
      </c>
      <c r="F57" t="s">
        <v>800</v>
      </c>
      <c r="I57" s="46"/>
    </row>
    <row r="58" spans="3:12">
      <c r="C58" s="9" t="s">
        <v>801</v>
      </c>
      <c r="D58" s="9" t="s">
        <v>802</v>
      </c>
      <c r="E58" t="s">
        <v>803</v>
      </c>
      <c r="F58" t="s">
        <v>800</v>
      </c>
      <c r="I58" s="46"/>
    </row>
    <row r="59" spans="3:12">
      <c r="C59" s="9" t="s">
        <v>804</v>
      </c>
      <c r="D59" s="9" t="s">
        <v>805</v>
      </c>
      <c r="E59" t="s">
        <v>806</v>
      </c>
      <c r="F59" t="s">
        <v>800</v>
      </c>
      <c r="I59" s="46"/>
    </row>
    <row r="60" spans="3:12">
      <c r="C60" s="9" t="s">
        <v>807</v>
      </c>
      <c r="D60" s="9" t="s">
        <v>808</v>
      </c>
      <c r="E60" t="s">
        <v>809</v>
      </c>
      <c r="F60" t="s">
        <v>810</v>
      </c>
      <c r="I60" s="46"/>
    </row>
    <row r="61" spans="3:12">
      <c r="C61" s="9" t="s">
        <v>811</v>
      </c>
      <c r="D61" s="9" t="s">
        <v>812</v>
      </c>
      <c r="E61" t="s">
        <v>813</v>
      </c>
      <c r="F61" t="s">
        <v>810</v>
      </c>
      <c r="I61" s="46"/>
    </row>
    <row r="62" spans="3:12">
      <c r="C62" s="9" t="s">
        <v>814</v>
      </c>
      <c r="D62" s="9" t="s">
        <v>815</v>
      </c>
      <c r="E62" t="s">
        <v>816</v>
      </c>
      <c r="F62" t="s">
        <v>810</v>
      </c>
      <c r="I62" s="46"/>
    </row>
    <row r="63" spans="3:12">
      <c r="C63" s="9" t="s">
        <v>817</v>
      </c>
      <c r="D63" s="9" t="s">
        <v>818</v>
      </c>
      <c r="E63" t="s">
        <v>819</v>
      </c>
      <c r="F63" s="9" t="s">
        <v>783</v>
      </c>
      <c r="I63" s="46"/>
    </row>
    <row r="64" spans="3:12">
      <c r="C64" s="9" t="s">
        <v>820</v>
      </c>
      <c r="D64" s="9" t="s">
        <v>821</v>
      </c>
      <c r="E64" t="s">
        <v>822</v>
      </c>
      <c r="F64" s="9" t="s">
        <v>783</v>
      </c>
      <c r="I64" s="46"/>
    </row>
    <row r="65" spans="3:9">
      <c r="C65" s="9" t="s">
        <v>823</v>
      </c>
      <c r="D65" s="9" t="s">
        <v>824</v>
      </c>
      <c r="E65" t="s">
        <v>825</v>
      </c>
      <c r="F65" s="9" t="s">
        <v>783</v>
      </c>
      <c r="I65" s="46"/>
    </row>
    <row r="66" spans="3:9">
      <c r="C66" s="9" t="s">
        <v>826</v>
      </c>
      <c r="D66" s="9" t="s">
        <v>827</v>
      </c>
      <c r="E66" t="s">
        <v>828</v>
      </c>
      <c r="F66" s="9" t="s">
        <v>783</v>
      </c>
      <c r="I66" s="46"/>
    </row>
    <row r="67" spans="3:9">
      <c r="C67" s="9" t="s">
        <v>784</v>
      </c>
      <c r="D67" s="9" t="s">
        <v>829</v>
      </c>
      <c r="E67" t="s">
        <v>830</v>
      </c>
      <c r="F67" s="9" t="s">
        <v>783</v>
      </c>
      <c r="I67" s="46"/>
    </row>
    <row r="68" spans="3:9">
      <c r="C68" s="9" t="s">
        <v>831</v>
      </c>
      <c r="D68" s="9" t="s">
        <v>832</v>
      </c>
      <c r="E68" t="s">
        <v>833</v>
      </c>
      <c r="F68" s="9" t="s">
        <v>834</v>
      </c>
      <c r="I68" s="46"/>
    </row>
    <row r="69" spans="3:9">
      <c r="C69" s="9" t="s">
        <v>835</v>
      </c>
      <c r="D69" s="9" t="s">
        <v>836</v>
      </c>
      <c r="E69" t="s">
        <v>837</v>
      </c>
      <c r="F69" s="9" t="s">
        <v>834</v>
      </c>
      <c r="I69" s="46"/>
    </row>
    <row r="70" spans="3:9">
      <c r="C70" s="9" t="s">
        <v>838</v>
      </c>
      <c r="D70" s="9" t="s">
        <v>839</v>
      </c>
      <c r="E70" s="9" t="s">
        <v>840</v>
      </c>
      <c r="F70" s="9" t="s">
        <v>783</v>
      </c>
      <c r="I70" s="4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22217-F4E4-4ED9-803A-2E80BE830A18}">
  <sheetPr codeName="Sheet8">
    <pageSetUpPr fitToPage="1"/>
  </sheetPr>
  <dimension ref="A1:MZ1845"/>
  <sheetViews>
    <sheetView zoomScale="80" zoomScaleNormal="80" workbookViewId="0">
      <pane xSplit="2" ySplit="2" topLeftCell="Q3" activePane="bottomRight" state="frozen"/>
      <selection pane="topRight" activeCell="C37" sqref="C37"/>
      <selection pane="bottomLeft" activeCell="C37" sqref="C37"/>
      <selection pane="bottomRight" activeCell="Y8" sqref="Y8"/>
    </sheetView>
  </sheetViews>
  <sheetFormatPr defaultColWidth="9.1796875" defaultRowHeight="14.5"/>
  <cols>
    <col min="1" max="1" width="22.1796875" style="9" customWidth="1"/>
    <col min="2" max="2" width="55.81640625" style="9" bestFit="1" customWidth="1"/>
    <col min="3" max="3" width="50.453125" style="9" bestFit="1" customWidth="1"/>
    <col min="4" max="4" width="57.1796875" style="9" customWidth="1"/>
    <col min="5" max="364" width="12.6328125" style="9" customWidth="1"/>
    <col min="365" max="16384" width="9.1796875" style="9"/>
  </cols>
  <sheetData>
    <row r="1" spans="1:364" ht="18" customHeight="1">
      <c r="A1" s="7" t="s">
        <v>841</v>
      </c>
      <c r="B1" s="8" t="s">
        <v>409</v>
      </c>
      <c r="E1" s="10" t="s">
        <v>842</v>
      </c>
      <c r="F1" s="11"/>
      <c r="G1" s="12"/>
      <c r="H1" s="204" t="s">
        <v>843</v>
      </c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6"/>
      <c r="V1" s="13" t="s">
        <v>844</v>
      </c>
      <c r="W1" s="14"/>
      <c r="X1" s="15"/>
      <c r="Y1" s="10" t="s">
        <v>845</v>
      </c>
      <c r="Z1" s="11"/>
      <c r="AA1" s="12"/>
      <c r="AB1" s="204" t="s">
        <v>843</v>
      </c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6"/>
      <c r="AP1" s="13" t="s">
        <v>846</v>
      </c>
      <c r="AQ1" s="14"/>
      <c r="AR1" s="15"/>
      <c r="AS1" s="10" t="s">
        <v>847</v>
      </c>
      <c r="AT1" s="11"/>
      <c r="AU1" s="12"/>
      <c r="AV1" s="204" t="s">
        <v>848</v>
      </c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6"/>
      <c r="BJ1" s="13" t="s">
        <v>849</v>
      </c>
      <c r="BK1" s="14"/>
      <c r="BL1" s="15"/>
      <c r="BM1" s="10" t="s">
        <v>850</v>
      </c>
      <c r="BN1" s="11"/>
      <c r="BO1" s="12"/>
      <c r="BP1" s="204" t="s">
        <v>848</v>
      </c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6"/>
      <c r="CD1" s="13" t="s">
        <v>851</v>
      </c>
      <c r="CE1" s="14"/>
      <c r="CF1" s="15"/>
      <c r="CG1" s="10" t="s">
        <v>852</v>
      </c>
      <c r="CH1" s="11"/>
      <c r="CI1" s="12"/>
      <c r="CJ1" s="204" t="s">
        <v>853</v>
      </c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6"/>
      <c r="CX1" s="13" t="s">
        <v>854</v>
      </c>
      <c r="CY1" s="14"/>
      <c r="CZ1" s="15"/>
      <c r="DA1" s="10" t="s">
        <v>855</v>
      </c>
      <c r="DB1" s="11"/>
      <c r="DC1" s="12"/>
      <c r="DD1" s="204" t="s">
        <v>856</v>
      </c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6"/>
      <c r="DR1" s="13" t="s">
        <v>857</v>
      </c>
      <c r="DS1" s="14"/>
      <c r="DT1" s="15"/>
      <c r="DU1" s="10" t="s">
        <v>858</v>
      </c>
      <c r="DV1" s="11"/>
      <c r="DW1" s="12"/>
      <c r="DX1" s="204" t="s">
        <v>843</v>
      </c>
      <c r="DY1" s="207"/>
      <c r="DZ1" s="207"/>
      <c r="EA1" s="207"/>
      <c r="EB1" s="207"/>
      <c r="EC1" s="207"/>
      <c r="ED1" s="207"/>
      <c r="EE1" s="207"/>
      <c r="EF1" s="207"/>
      <c r="EG1" s="207"/>
      <c r="EH1" s="207"/>
      <c r="EI1" s="207"/>
      <c r="EJ1" s="207"/>
      <c r="EK1" s="208"/>
      <c r="EL1" s="13" t="s">
        <v>859</v>
      </c>
      <c r="EM1" s="14"/>
      <c r="EN1" s="15"/>
      <c r="EO1" s="10" t="s">
        <v>852</v>
      </c>
      <c r="EP1" s="11"/>
      <c r="EQ1" s="12"/>
      <c r="ER1" s="204" t="s">
        <v>853</v>
      </c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6"/>
      <c r="FF1" s="13" t="s">
        <v>854</v>
      </c>
      <c r="FG1" s="14"/>
      <c r="FH1" s="15"/>
      <c r="FI1" s="10" t="s">
        <v>860</v>
      </c>
      <c r="FJ1" s="11"/>
      <c r="FK1" s="12"/>
      <c r="FL1" s="204" t="s">
        <v>861</v>
      </c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6"/>
      <c r="FZ1" s="16" t="s">
        <v>862</v>
      </c>
      <c r="GA1" s="14"/>
      <c r="GB1" s="15"/>
      <c r="GC1" s="10" t="s">
        <v>863</v>
      </c>
      <c r="GD1" s="11"/>
      <c r="GE1" s="12"/>
      <c r="GF1" s="204" t="s">
        <v>864</v>
      </c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6"/>
      <c r="GT1" s="16" t="s">
        <v>865</v>
      </c>
      <c r="GU1" s="14"/>
      <c r="GV1" s="15"/>
      <c r="GW1" s="10" t="s">
        <v>866</v>
      </c>
      <c r="GX1" s="11"/>
      <c r="GY1" s="12"/>
      <c r="GZ1" s="204" t="s">
        <v>843</v>
      </c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6"/>
      <c r="HN1" s="16" t="s">
        <v>867</v>
      </c>
      <c r="HO1" s="14"/>
      <c r="HP1" s="15"/>
      <c r="HQ1" s="10" t="s">
        <v>868</v>
      </c>
      <c r="HR1" s="11"/>
      <c r="HS1" s="12"/>
      <c r="HT1" s="204" t="s">
        <v>869</v>
      </c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6"/>
      <c r="IH1" s="16" t="s">
        <v>870</v>
      </c>
      <c r="II1" s="14"/>
      <c r="IJ1" s="15"/>
      <c r="IK1" s="10" t="s">
        <v>871</v>
      </c>
      <c r="IL1" s="11"/>
      <c r="IM1" s="12"/>
      <c r="IN1" s="204" t="s">
        <v>843</v>
      </c>
      <c r="IO1" s="205"/>
      <c r="IP1" s="205"/>
      <c r="IQ1" s="205"/>
      <c r="IR1" s="205"/>
      <c r="IS1" s="205"/>
      <c r="IT1" s="205"/>
      <c r="IU1" s="205"/>
      <c r="IV1" s="205"/>
      <c r="IW1" s="205"/>
      <c r="IX1" s="205"/>
      <c r="IY1" s="205"/>
      <c r="IZ1" s="205"/>
      <c r="JA1" s="206"/>
      <c r="JB1" s="16" t="s">
        <v>865</v>
      </c>
      <c r="JC1" s="14"/>
      <c r="JD1" s="15"/>
      <c r="JE1" s="10" t="s">
        <v>871</v>
      </c>
      <c r="JF1" s="11"/>
      <c r="JG1" s="12"/>
      <c r="JH1" s="204" t="s">
        <v>843</v>
      </c>
      <c r="JI1" s="205"/>
      <c r="JJ1" s="205"/>
      <c r="JK1" s="205"/>
      <c r="JL1" s="205"/>
      <c r="JM1" s="205"/>
      <c r="JN1" s="205"/>
      <c r="JO1" s="205"/>
      <c r="JP1" s="205"/>
      <c r="JQ1" s="205"/>
      <c r="JR1" s="205"/>
      <c r="JS1" s="205"/>
      <c r="JT1" s="205"/>
      <c r="JU1" s="206"/>
      <c r="JV1" s="16" t="s">
        <v>865</v>
      </c>
      <c r="JW1" s="14"/>
      <c r="JX1" s="15"/>
      <c r="JY1" s="10" t="s">
        <v>871</v>
      </c>
      <c r="JZ1" s="11"/>
      <c r="KA1" s="12"/>
      <c r="KB1" s="204" t="s">
        <v>843</v>
      </c>
      <c r="KC1" s="205"/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6"/>
      <c r="KP1" s="16" t="s">
        <v>865</v>
      </c>
      <c r="KQ1" s="14"/>
      <c r="KR1" s="15"/>
      <c r="KS1" s="10" t="s">
        <v>871</v>
      </c>
      <c r="KT1" s="11"/>
      <c r="KU1" s="12"/>
      <c r="KV1" s="204" t="s">
        <v>843</v>
      </c>
      <c r="KW1" s="205"/>
      <c r="KX1" s="205"/>
      <c r="KY1" s="205"/>
      <c r="KZ1" s="205"/>
      <c r="LA1" s="205"/>
      <c r="LB1" s="205"/>
      <c r="LC1" s="205"/>
      <c r="LD1" s="205"/>
      <c r="LE1" s="205"/>
      <c r="LF1" s="205"/>
      <c r="LG1" s="205"/>
      <c r="LH1" s="205"/>
      <c r="LI1" s="206"/>
      <c r="LJ1" s="16" t="s">
        <v>865</v>
      </c>
      <c r="LK1" s="14"/>
      <c r="LL1" s="15"/>
      <c r="LM1" s="10" t="s">
        <v>871</v>
      </c>
      <c r="LN1" s="11"/>
      <c r="LO1" s="12"/>
      <c r="LP1" s="204" t="s">
        <v>843</v>
      </c>
      <c r="LQ1" s="205"/>
      <c r="LR1" s="205"/>
      <c r="LS1" s="205"/>
      <c r="LT1" s="205"/>
      <c r="LU1" s="205"/>
      <c r="LV1" s="205"/>
      <c r="LW1" s="205"/>
      <c r="LX1" s="205"/>
      <c r="LY1" s="205"/>
      <c r="LZ1" s="205"/>
      <c r="MA1" s="205"/>
      <c r="MB1" s="205"/>
      <c r="MC1" s="206"/>
      <c r="MD1" s="16" t="s">
        <v>865</v>
      </c>
      <c r="ME1" s="14"/>
      <c r="MF1" s="15"/>
      <c r="MG1" s="10" t="s">
        <v>871</v>
      </c>
      <c r="MH1" s="11"/>
      <c r="MI1" s="12"/>
      <c r="MJ1" s="204" t="s">
        <v>843</v>
      </c>
      <c r="MK1" s="205"/>
      <c r="ML1" s="205"/>
      <c r="MM1" s="205"/>
      <c r="MN1" s="205"/>
      <c r="MO1" s="205"/>
      <c r="MP1" s="205"/>
      <c r="MQ1" s="205"/>
      <c r="MR1" s="205"/>
      <c r="MS1" s="205"/>
      <c r="MT1" s="205"/>
      <c r="MU1" s="205"/>
      <c r="MV1" s="205"/>
      <c r="MW1" s="206"/>
      <c r="MX1" s="16" t="s">
        <v>865</v>
      </c>
      <c r="MY1" s="14"/>
      <c r="MZ1" s="15"/>
    </row>
    <row r="2" spans="1:364">
      <c r="A2" s="17" t="s">
        <v>872</v>
      </c>
      <c r="B2" s="17" t="s">
        <v>4</v>
      </c>
      <c r="C2" s="17" t="s">
        <v>873</v>
      </c>
      <c r="D2" s="17" t="s">
        <v>874</v>
      </c>
      <c r="E2" s="18" t="s">
        <v>95</v>
      </c>
      <c r="F2" s="19" t="s">
        <v>96</v>
      </c>
      <c r="G2" s="19" t="s">
        <v>97</v>
      </c>
      <c r="H2" s="19" t="s">
        <v>98</v>
      </c>
      <c r="I2" s="19" t="s">
        <v>99</v>
      </c>
      <c r="J2" s="19" t="s">
        <v>100</v>
      </c>
      <c r="K2" s="19" t="s">
        <v>101</v>
      </c>
      <c r="L2" s="19" t="s">
        <v>102</v>
      </c>
      <c r="M2" s="19" t="s">
        <v>103</v>
      </c>
      <c r="N2" s="19" t="s">
        <v>104</v>
      </c>
      <c r="O2" s="19" t="s">
        <v>105</v>
      </c>
      <c r="P2" s="19" t="s">
        <v>106</v>
      </c>
      <c r="Q2" s="19" t="s">
        <v>107</v>
      </c>
      <c r="R2" s="19" t="s">
        <v>108</v>
      </c>
      <c r="S2" s="19" t="s">
        <v>109</v>
      </c>
      <c r="T2" s="19" t="s">
        <v>110</v>
      </c>
      <c r="U2" s="19" t="s">
        <v>111</v>
      </c>
      <c r="V2" s="19" t="s">
        <v>112</v>
      </c>
      <c r="W2" s="19" t="s">
        <v>113</v>
      </c>
      <c r="X2" s="19" t="s">
        <v>114</v>
      </c>
      <c r="Y2" s="18" t="s">
        <v>95</v>
      </c>
      <c r="Z2" s="19" t="s">
        <v>96</v>
      </c>
      <c r="AA2" s="19" t="s">
        <v>97</v>
      </c>
      <c r="AB2" s="19" t="s">
        <v>98</v>
      </c>
      <c r="AC2" s="19" t="s">
        <v>99</v>
      </c>
      <c r="AD2" s="19" t="s">
        <v>100</v>
      </c>
      <c r="AE2" s="19" t="s">
        <v>101</v>
      </c>
      <c r="AF2" s="19" t="s">
        <v>102</v>
      </c>
      <c r="AG2" s="19" t="s">
        <v>103</v>
      </c>
      <c r="AH2" s="19" t="s">
        <v>104</v>
      </c>
      <c r="AI2" s="19" t="s">
        <v>105</v>
      </c>
      <c r="AJ2" s="19" t="s">
        <v>106</v>
      </c>
      <c r="AK2" s="19" t="s">
        <v>107</v>
      </c>
      <c r="AL2" s="19" t="s">
        <v>108</v>
      </c>
      <c r="AM2" s="19" t="s">
        <v>109</v>
      </c>
      <c r="AN2" s="19" t="s">
        <v>110</v>
      </c>
      <c r="AO2" s="19" t="s">
        <v>111</v>
      </c>
      <c r="AP2" s="19" t="s">
        <v>112</v>
      </c>
      <c r="AQ2" s="19" t="s">
        <v>113</v>
      </c>
      <c r="AR2" s="19" t="s">
        <v>114</v>
      </c>
      <c r="AS2" s="18" t="s">
        <v>95</v>
      </c>
      <c r="AT2" s="19" t="s">
        <v>96</v>
      </c>
      <c r="AU2" s="19" t="s">
        <v>97</v>
      </c>
      <c r="AV2" s="19" t="s">
        <v>98</v>
      </c>
      <c r="AW2" s="19" t="s">
        <v>99</v>
      </c>
      <c r="AX2" s="19" t="s">
        <v>100</v>
      </c>
      <c r="AY2" s="19" t="s">
        <v>101</v>
      </c>
      <c r="AZ2" s="19" t="s">
        <v>102</v>
      </c>
      <c r="BA2" s="19" t="s">
        <v>103</v>
      </c>
      <c r="BB2" s="19" t="s">
        <v>104</v>
      </c>
      <c r="BC2" s="19" t="s">
        <v>105</v>
      </c>
      <c r="BD2" s="19" t="s">
        <v>106</v>
      </c>
      <c r="BE2" s="19" t="s">
        <v>107</v>
      </c>
      <c r="BF2" s="19" t="s">
        <v>108</v>
      </c>
      <c r="BG2" s="19" t="s">
        <v>109</v>
      </c>
      <c r="BH2" s="19" t="s">
        <v>110</v>
      </c>
      <c r="BI2" s="19" t="s">
        <v>111</v>
      </c>
      <c r="BJ2" s="19" t="s">
        <v>112</v>
      </c>
      <c r="BK2" s="19" t="s">
        <v>113</v>
      </c>
      <c r="BL2" s="19" t="s">
        <v>114</v>
      </c>
      <c r="BM2" s="18" t="s">
        <v>95</v>
      </c>
      <c r="BN2" s="19" t="s">
        <v>96</v>
      </c>
      <c r="BO2" s="19" t="s">
        <v>97</v>
      </c>
      <c r="BP2" s="19" t="s">
        <v>98</v>
      </c>
      <c r="BQ2" s="19" t="s">
        <v>99</v>
      </c>
      <c r="BR2" s="19" t="s">
        <v>100</v>
      </c>
      <c r="BS2" s="19" t="s">
        <v>101</v>
      </c>
      <c r="BT2" s="19" t="s">
        <v>102</v>
      </c>
      <c r="BU2" s="19" t="s">
        <v>103</v>
      </c>
      <c r="BV2" s="19" t="s">
        <v>104</v>
      </c>
      <c r="BW2" s="19" t="s">
        <v>105</v>
      </c>
      <c r="BX2" s="19" t="s">
        <v>106</v>
      </c>
      <c r="BY2" s="19" t="s">
        <v>107</v>
      </c>
      <c r="BZ2" s="19" t="s">
        <v>108</v>
      </c>
      <c r="CA2" s="19" t="s">
        <v>109</v>
      </c>
      <c r="CB2" s="19" t="s">
        <v>110</v>
      </c>
      <c r="CC2" s="19" t="s">
        <v>111</v>
      </c>
      <c r="CD2" s="19" t="s">
        <v>112</v>
      </c>
      <c r="CE2" s="19" t="s">
        <v>113</v>
      </c>
      <c r="CF2" s="19" t="s">
        <v>114</v>
      </c>
      <c r="CG2" s="18" t="s">
        <v>95</v>
      </c>
      <c r="CH2" s="19" t="s">
        <v>96</v>
      </c>
      <c r="CI2" s="19" t="s">
        <v>97</v>
      </c>
      <c r="CJ2" s="19" t="s">
        <v>98</v>
      </c>
      <c r="CK2" s="19" t="s">
        <v>99</v>
      </c>
      <c r="CL2" s="19" t="s">
        <v>100</v>
      </c>
      <c r="CM2" s="19" t="s">
        <v>101</v>
      </c>
      <c r="CN2" s="19" t="s">
        <v>102</v>
      </c>
      <c r="CO2" s="19" t="s">
        <v>103</v>
      </c>
      <c r="CP2" s="19" t="s">
        <v>104</v>
      </c>
      <c r="CQ2" s="19" t="s">
        <v>105</v>
      </c>
      <c r="CR2" s="19" t="s">
        <v>106</v>
      </c>
      <c r="CS2" s="19" t="s">
        <v>107</v>
      </c>
      <c r="CT2" s="19" t="s">
        <v>108</v>
      </c>
      <c r="CU2" s="19" t="s">
        <v>109</v>
      </c>
      <c r="CV2" s="20" t="s">
        <v>110</v>
      </c>
      <c r="CW2" s="20" t="s">
        <v>111</v>
      </c>
      <c r="CX2" s="20" t="s">
        <v>112</v>
      </c>
      <c r="CY2" s="20" t="s">
        <v>113</v>
      </c>
      <c r="CZ2" s="20" t="s">
        <v>114</v>
      </c>
      <c r="DA2" s="18" t="s">
        <v>95</v>
      </c>
      <c r="DB2" s="19" t="s">
        <v>96</v>
      </c>
      <c r="DC2" s="19" t="s">
        <v>97</v>
      </c>
      <c r="DD2" s="19" t="s">
        <v>98</v>
      </c>
      <c r="DE2" s="19" t="s">
        <v>99</v>
      </c>
      <c r="DF2" s="19" t="s">
        <v>100</v>
      </c>
      <c r="DG2" s="19" t="s">
        <v>101</v>
      </c>
      <c r="DH2" s="19" t="s">
        <v>102</v>
      </c>
      <c r="DI2" s="19" t="s">
        <v>103</v>
      </c>
      <c r="DJ2" s="19" t="s">
        <v>104</v>
      </c>
      <c r="DK2" s="19" t="s">
        <v>105</v>
      </c>
      <c r="DL2" s="19" t="s">
        <v>106</v>
      </c>
      <c r="DM2" s="19" t="s">
        <v>107</v>
      </c>
      <c r="DN2" s="19" t="s">
        <v>108</v>
      </c>
      <c r="DO2" s="19" t="s">
        <v>109</v>
      </c>
      <c r="DP2" s="19" t="s">
        <v>110</v>
      </c>
      <c r="DQ2" s="19" t="s">
        <v>111</v>
      </c>
      <c r="DR2" s="19" t="s">
        <v>112</v>
      </c>
      <c r="DS2" s="19" t="s">
        <v>113</v>
      </c>
      <c r="DT2" s="19" t="s">
        <v>114</v>
      </c>
      <c r="DU2" s="18" t="s">
        <v>95</v>
      </c>
      <c r="DV2" s="19" t="s">
        <v>96</v>
      </c>
      <c r="DW2" s="19" t="s">
        <v>97</v>
      </c>
      <c r="DX2" s="19" t="s">
        <v>98</v>
      </c>
      <c r="DY2" s="19" t="s">
        <v>99</v>
      </c>
      <c r="DZ2" s="19" t="s">
        <v>100</v>
      </c>
      <c r="EA2" s="19" t="s">
        <v>101</v>
      </c>
      <c r="EB2" s="19" t="s">
        <v>102</v>
      </c>
      <c r="EC2" s="19" t="s">
        <v>103</v>
      </c>
      <c r="ED2" s="19" t="s">
        <v>104</v>
      </c>
      <c r="EE2" s="19" t="s">
        <v>105</v>
      </c>
      <c r="EF2" s="19" t="s">
        <v>106</v>
      </c>
      <c r="EG2" s="19" t="s">
        <v>107</v>
      </c>
      <c r="EH2" s="19" t="s">
        <v>108</v>
      </c>
      <c r="EI2" s="19" t="s">
        <v>109</v>
      </c>
      <c r="EJ2" s="19" t="s">
        <v>110</v>
      </c>
      <c r="EK2" s="19" t="s">
        <v>111</v>
      </c>
      <c r="EL2" s="19" t="s">
        <v>112</v>
      </c>
      <c r="EM2" s="19" t="s">
        <v>113</v>
      </c>
      <c r="EN2" s="19" t="s">
        <v>114</v>
      </c>
      <c r="EO2" s="18" t="s">
        <v>95</v>
      </c>
      <c r="EP2" s="19" t="s">
        <v>96</v>
      </c>
      <c r="EQ2" s="19" t="s">
        <v>97</v>
      </c>
      <c r="ER2" s="19" t="s">
        <v>98</v>
      </c>
      <c r="ES2" s="19" t="s">
        <v>99</v>
      </c>
      <c r="ET2" s="19" t="s">
        <v>100</v>
      </c>
      <c r="EU2" s="19" t="s">
        <v>101</v>
      </c>
      <c r="EV2" s="19" t="s">
        <v>102</v>
      </c>
      <c r="EW2" s="19" t="s">
        <v>103</v>
      </c>
      <c r="EX2" s="19" t="s">
        <v>104</v>
      </c>
      <c r="EY2" s="19" t="s">
        <v>105</v>
      </c>
      <c r="EZ2" s="19" t="s">
        <v>106</v>
      </c>
      <c r="FA2" s="19" t="s">
        <v>107</v>
      </c>
      <c r="FB2" s="19" t="s">
        <v>108</v>
      </c>
      <c r="FC2" s="19" t="s">
        <v>109</v>
      </c>
      <c r="FD2" s="19" t="s">
        <v>110</v>
      </c>
      <c r="FE2" s="19" t="s">
        <v>111</v>
      </c>
      <c r="FF2" s="19" t="s">
        <v>112</v>
      </c>
      <c r="FG2" s="19" t="s">
        <v>113</v>
      </c>
      <c r="FH2" s="19" t="s">
        <v>114</v>
      </c>
      <c r="FI2" s="18" t="s">
        <v>95</v>
      </c>
      <c r="FJ2" s="19" t="s">
        <v>96</v>
      </c>
      <c r="FK2" s="19" t="s">
        <v>97</v>
      </c>
      <c r="FL2" s="19" t="s">
        <v>98</v>
      </c>
      <c r="FM2" s="19" t="s">
        <v>99</v>
      </c>
      <c r="FN2" s="19" t="s">
        <v>100</v>
      </c>
      <c r="FO2" s="19" t="s">
        <v>101</v>
      </c>
      <c r="FP2" s="19" t="s">
        <v>102</v>
      </c>
      <c r="FQ2" s="19" t="s">
        <v>103</v>
      </c>
      <c r="FR2" s="19" t="s">
        <v>104</v>
      </c>
      <c r="FS2" s="19" t="s">
        <v>105</v>
      </c>
      <c r="FT2" s="19" t="s">
        <v>106</v>
      </c>
      <c r="FU2" s="19" t="s">
        <v>107</v>
      </c>
      <c r="FV2" s="19" t="s">
        <v>108</v>
      </c>
      <c r="FW2" s="19" t="s">
        <v>109</v>
      </c>
      <c r="FX2" s="19" t="s">
        <v>110</v>
      </c>
      <c r="FY2" s="19" t="s">
        <v>111</v>
      </c>
      <c r="FZ2" s="19" t="s">
        <v>112</v>
      </c>
      <c r="GA2" s="19" t="s">
        <v>113</v>
      </c>
      <c r="GB2" s="19" t="s">
        <v>114</v>
      </c>
      <c r="GC2" s="18" t="s">
        <v>95</v>
      </c>
      <c r="GD2" s="19" t="s">
        <v>96</v>
      </c>
      <c r="GE2" s="19" t="s">
        <v>97</v>
      </c>
      <c r="GF2" s="19" t="s">
        <v>98</v>
      </c>
      <c r="GG2" s="19" t="s">
        <v>99</v>
      </c>
      <c r="GH2" s="19" t="s">
        <v>100</v>
      </c>
      <c r="GI2" s="19" t="s">
        <v>101</v>
      </c>
      <c r="GJ2" s="19" t="s">
        <v>102</v>
      </c>
      <c r="GK2" s="19" t="s">
        <v>103</v>
      </c>
      <c r="GL2" s="19" t="s">
        <v>104</v>
      </c>
      <c r="GM2" s="19" t="s">
        <v>105</v>
      </c>
      <c r="GN2" s="19" t="s">
        <v>106</v>
      </c>
      <c r="GO2" s="19" t="s">
        <v>107</v>
      </c>
      <c r="GP2" s="19" t="s">
        <v>108</v>
      </c>
      <c r="GQ2" s="19" t="s">
        <v>109</v>
      </c>
      <c r="GR2" s="19" t="s">
        <v>110</v>
      </c>
      <c r="GS2" s="19" t="s">
        <v>111</v>
      </c>
      <c r="GT2" s="19" t="s">
        <v>112</v>
      </c>
      <c r="GU2" s="19" t="s">
        <v>113</v>
      </c>
      <c r="GV2" s="19" t="s">
        <v>114</v>
      </c>
      <c r="GW2" s="18" t="s">
        <v>95</v>
      </c>
      <c r="GX2" s="19" t="s">
        <v>96</v>
      </c>
      <c r="GY2" s="19" t="s">
        <v>97</v>
      </c>
      <c r="GZ2" s="19" t="s">
        <v>98</v>
      </c>
      <c r="HA2" s="19" t="s">
        <v>99</v>
      </c>
      <c r="HB2" s="19" t="s">
        <v>100</v>
      </c>
      <c r="HC2" s="19" t="s">
        <v>101</v>
      </c>
      <c r="HD2" s="19" t="s">
        <v>102</v>
      </c>
      <c r="HE2" s="19" t="s">
        <v>103</v>
      </c>
      <c r="HF2" s="19" t="s">
        <v>104</v>
      </c>
      <c r="HG2" s="19" t="s">
        <v>105</v>
      </c>
      <c r="HH2" s="19" t="s">
        <v>106</v>
      </c>
      <c r="HI2" s="19" t="s">
        <v>107</v>
      </c>
      <c r="HJ2" s="19" t="s">
        <v>108</v>
      </c>
      <c r="HK2" s="19" t="s">
        <v>109</v>
      </c>
      <c r="HL2" s="19" t="s">
        <v>110</v>
      </c>
      <c r="HM2" s="19" t="s">
        <v>111</v>
      </c>
      <c r="HN2" s="19" t="s">
        <v>112</v>
      </c>
      <c r="HO2" s="19" t="s">
        <v>113</v>
      </c>
      <c r="HP2" s="19" t="s">
        <v>114</v>
      </c>
      <c r="HQ2" s="18" t="s">
        <v>95</v>
      </c>
      <c r="HR2" s="19" t="s">
        <v>96</v>
      </c>
      <c r="HS2" s="19" t="s">
        <v>97</v>
      </c>
      <c r="HT2" s="19" t="s">
        <v>98</v>
      </c>
      <c r="HU2" s="19" t="s">
        <v>99</v>
      </c>
      <c r="HV2" s="19" t="s">
        <v>100</v>
      </c>
      <c r="HW2" s="19" t="s">
        <v>101</v>
      </c>
      <c r="HX2" s="19" t="s">
        <v>102</v>
      </c>
      <c r="HY2" s="19" t="s">
        <v>103</v>
      </c>
      <c r="HZ2" s="19" t="s">
        <v>104</v>
      </c>
      <c r="IA2" s="19" t="s">
        <v>105</v>
      </c>
      <c r="IB2" s="19" t="s">
        <v>106</v>
      </c>
      <c r="IC2" s="19" t="s">
        <v>107</v>
      </c>
      <c r="ID2" s="19" t="s">
        <v>108</v>
      </c>
      <c r="IE2" s="19" t="s">
        <v>109</v>
      </c>
      <c r="IF2" s="19" t="s">
        <v>110</v>
      </c>
      <c r="IG2" s="19" t="s">
        <v>111</v>
      </c>
      <c r="IH2" s="19" t="s">
        <v>112</v>
      </c>
      <c r="II2" s="19" t="s">
        <v>113</v>
      </c>
      <c r="IJ2" s="19" t="s">
        <v>114</v>
      </c>
      <c r="IK2" s="18" t="s">
        <v>95</v>
      </c>
      <c r="IL2" s="19" t="s">
        <v>96</v>
      </c>
      <c r="IM2" s="19" t="s">
        <v>97</v>
      </c>
      <c r="IN2" s="19" t="s">
        <v>98</v>
      </c>
      <c r="IO2" s="19" t="s">
        <v>99</v>
      </c>
      <c r="IP2" s="19" t="s">
        <v>100</v>
      </c>
      <c r="IQ2" s="19" t="s">
        <v>101</v>
      </c>
      <c r="IR2" s="19" t="s">
        <v>102</v>
      </c>
      <c r="IS2" s="19" t="s">
        <v>103</v>
      </c>
      <c r="IT2" s="19" t="s">
        <v>104</v>
      </c>
      <c r="IU2" s="19" t="s">
        <v>105</v>
      </c>
      <c r="IV2" s="19" t="s">
        <v>106</v>
      </c>
      <c r="IW2" s="19" t="s">
        <v>107</v>
      </c>
      <c r="IX2" s="19" t="s">
        <v>108</v>
      </c>
      <c r="IY2" s="19" t="s">
        <v>109</v>
      </c>
      <c r="IZ2" s="19" t="s">
        <v>110</v>
      </c>
      <c r="JA2" s="19" t="s">
        <v>111</v>
      </c>
      <c r="JB2" s="19" t="s">
        <v>112</v>
      </c>
      <c r="JC2" s="19" t="s">
        <v>113</v>
      </c>
      <c r="JD2" s="19" t="s">
        <v>114</v>
      </c>
      <c r="JE2" s="18" t="s">
        <v>95</v>
      </c>
      <c r="JF2" s="19" t="s">
        <v>96</v>
      </c>
      <c r="JG2" s="19" t="s">
        <v>97</v>
      </c>
      <c r="JH2" s="19" t="s">
        <v>98</v>
      </c>
      <c r="JI2" s="19" t="s">
        <v>99</v>
      </c>
      <c r="JJ2" s="19" t="s">
        <v>100</v>
      </c>
      <c r="JK2" s="19" t="s">
        <v>101</v>
      </c>
      <c r="JL2" s="19" t="s">
        <v>102</v>
      </c>
      <c r="JM2" s="19" t="s">
        <v>103</v>
      </c>
      <c r="JN2" s="19" t="s">
        <v>104</v>
      </c>
      <c r="JO2" s="19" t="s">
        <v>105</v>
      </c>
      <c r="JP2" s="19" t="s">
        <v>106</v>
      </c>
      <c r="JQ2" s="19" t="s">
        <v>107</v>
      </c>
      <c r="JR2" s="19" t="s">
        <v>108</v>
      </c>
      <c r="JS2" s="19" t="s">
        <v>109</v>
      </c>
      <c r="JT2" s="19" t="s">
        <v>110</v>
      </c>
      <c r="JU2" s="19" t="s">
        <v>111</v>
      </c>
      <c r="JV2" s="19" t="s">
        <v>112</v>
      </c>
      <c r="JW2" s="19" t="s">
        <v>113</v>
      </c>
      <c r="JX2" s="19" t="s">
        <v>114</v>
      </c>
      <c r="JY2" s="18" t="s">
        <v>95</v>
      </c>
      <c r="JZ2" s="19" t="s">
        <v>96</v>
      </c>
      <c r="KA2" s="19" t="s">
        <v>97</v>
      </c>
      <c r="KB2" s="19" t="s">
        <v>98</v>
      </c>
      <c r="KC2" s="19" t="s">
        <v>99</v>
      </c>
      <c r="KD2" s="19" t="s">
        <v>100</v>
      </c>
      <c r="KE2" s="19" t="s">
        <v>101</v>
      </c>
      <c r="KF2" s="19" t="s">
        <v>102</v>
      </c>
      <c r="KG2" s="19" t="s">
        <v>103</v>
      </c>
      <c r="KH2" s="19" t="s">
        <v>104</v>
      </c>
      <c r="KI2" s="19" t="s">
        <v>105</v>
      </c>
      <c r="KJ2" s="19" t="s">
        <v>106</v>
      </c>
      <c r="KK2" s="19" t="s">
        <v>107</v>
      </c>
      <c r="KL2" s="19" t="s">
        <v>108</v>
      </c>
      <c r="KM2" s="19" t="s">
        <v>109</v>
      </c>
      <c r="KN2" s="19" t="s">
        <v>110</v>
      </c>
      <c r="KO2" s="19" t="s">
        <v>111</v>
      </c>
      <c r="KP2" s="19" t="s">
        <v>112</v>
      </c>
      <c r="KQ2" s="19" t="s">
        <v>113</v>
      </c>
      <c r="KR2" s="19" t="s">
        <v>114</v>
      </c>
      <c r="KS2" s="18" t="s">
        <v>95</v>
      </c>
      <c r="KT2" s="19" t="s">
        <v>96</v>
      </c>
      <c r="KU2" s="19" t="s">
        <v>97</v>
      </c>
      <c r="KV2" s="19" t="s">
        <v>98</v>
      </c>
      <c r="KW2" s="19" t="s">
        <v>99</v>
      </c>
      <c r="KX2" s="19" t="s">
        <v>100</v>
      </c>
      <c r="KY2" s="19" t="s">
        <v>101</v>
      </c>
      <c r="KZ2" s="19" t="s">
        <v>102</v>
      </c>
      <c r="LA2" s="19" t="s">
        <v>103</v>
      </c>
      <c r="LB2" s="19" t="s">
        <v>104</v>
      </c>
      <c r="LC2" s="19" t="s">
        <v>105</v>
      </c>
      <c r="LD2" s="19" t="s">
        <v>106</v>
      </c>
      <c r="LE2" s="19" t="s">
        <v>107</v>
      </c>
      <c r="LF2" s="19" t="s">
        <v>108</v>
      </c>
      <c r="LG2" s="19" t="s">
        <v>109</v>
      </c>
      <c r="LH2" s="19" t="s">
        <v>110</v>
      </c>
      <c r="LI2" s="19" t="s">
        <v>111</v>
      </c>
      <c r="LJ2" s="19" t="s">
        <v>112</v>
      </c>
      <c r="LK2" s="19" t="s">
        <v>113</v>
      </c>
      <c r="LL2" s="19" t="s">
        <v>114</v>
      </c>
      <c r="LM2" s="18" t="s">
        <v>95</v>
      </c>
      <c r="LN2" s="19" t="s">
        <v>96</v>
      </c>
      <c r="LO2" s="19" t="s">
        <v>97</v>
      </c>
      <c r="LP2" s="19" t="s">
        <v>98</v>
      </c>
      <c r="LQ2" s="19" t="s">
        <v>99</v>
      </c>
      <c r="LR2" s="19" t="s">
        <v>100</v>
      </c>
      <c r="LS2" s="19" t="s">
        <v>101</v>
      </c>
      <c r="LT2" s="19" t="s">
        <v>102</v>
      </c>
      <c r="LU2" s="19" t="s">
        <v>103</v>
      </c>
      <c r="LV2" s="19" t="s">
        <v>104</v>
      </c>
      <c r="LW2" s="19" t="s">
        <v>105</v>
      </c>
      <c r="LX2" s="19" t="s">
        <v>106</v>
      </c>
      <c r="LY2" s="19" t="s">
        <v>107</v>
      </c>
      <c r="LZ2" s="19" t="s">
        <v>108</v>
      </c>
      <c r="MA2" s="19" t="s">
        <v>109</v>
      </c>
      <c r="MB2" s="19" t="s">
        <v>110</v>
      </c>
      <c r="MC2" s="19" t="s">
        <v>111</v>
      </c>
      <c r="MD2" s="19" t="s">
        <v>112</v>
      </c>
      <c r="ME2" s="19" t="s">
        <v>113</v>
      </c>
      <c r="MF2" s="19" t="s">
        <v>114</v>
      </c>
      <c r="MG2" s="18" t="s">
        <v>95</v>
      </c>
      <c r="MH2" s="19" t="s">
        <v>96</v>
      </c>
      <c r="MI2" s="19" t="s">
        <v>97</v>
      </c>
      <c r="MJ2" s="19" t="s">
        <v>98</v>
      </c>
      <c r="MK2" s="19" t="s">
        <v>99</v>
      </c>
      <c r="ML2" s="19" t="s">
        <v>100</v>
      </c>
      <c r="MM2" s="19" t="s">
        <v>101</v>
      </c>
      <c r="MN2" s="19" t="s">
        <v>102</v>
      </c>
      <c r="MO2" s="19" t="s">
        <v>103</v>
      </c>
      <c r="MP2" s="19" t="s">
        <v>104</v>
      </c>
      <c r="MQ2" s="19" t="s">
        <v>105</v>
      </c>
      <c r="MR2" s="19" t="s">
        <v>106</v>
      </c>
      <c r="MS2" s="19" t="s">
        <v>107</v>
      </c>
      <c r="MT2" s="19" t="s">
        <v>108</v>
      </c>
      <c r="MU2" s="19" t="s">
        <v>109</v>
      </c>
      <c r="MV2" s="19" t="s">
        <v>110</v>
      </c>
      <c r="MW2" s="19" t="s">
        <v>111</v>
      </c>
      <c r="MX2" s="19" t="s">
        <v>112</v>
      </c>
      <c r="MY2" s="19" t="s">
        <v>113</v>
      </c>
      <c r="MZ2" s="19" t="s">
        <v>114</v>
      </c>
    </row>
    <row r="3" spans="1:364">
      <c r="A3" s="21" t="s">
        <v>875</v>
      </c>
      <c r="B3" s="21" t="s">
        <v>876</v>
      </c>
      <c r="C3" s="21" t="s">
        <v>877</v>
      </c>
      <c r="E3" s="22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2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2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2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2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>
        <v>0</v>
      </c>
      <c r="FJ3" s="23">
        <v>0</v>
      </c>
      <c r="FK3" s="23">
        <v>0</v>
      </c>
      <c r="FL3" s="23">
        <v>0.97751699999999997</v>
      </c>
      <c r="FM3" s="23">
        <v>1</v>
      </c>
      <c r="FN3" s="23">
        <v>1.0229999999999999</v>
      </c>
      <c r="FO3" s="23">
        <v>1.046529</v>
      </c>
      <c r="FP3" s="23">
        <v>1.0705990000000001</v>
      </c>
      <c r="FQ3" s="23">
        <v>1.0952230000000001</v>
      </c>
      <c r="FR3" s="23">
        <v>1.1204130000000001</v>
      </c>
      <c r="FS3" s="23">
        <v>1.146183</v>
      </c>
      <c r="FT3" s="23">
        <v>1.1725449999999999</v>
      </c>
      <c r="FU3" s="23">
        <v>1.1995130000000001</v>
      </c>
      <c r="FV3" s="23">
        <v>1.2271019999999999</v>
      </c>
      <c r="FW3" s="23">
        <v>1.255325</v>
      </c>
      <c r="FX3" s="23">
        <v>1.284198</v>
      </c>
      <c r="FY3" s="23">
        <v>1.313734</v>
      </c>
      <c r="FZ3" s="23"/>
      <c r="GA3" s="23"/>
      <c r="GB3" s="23"/>
      <c r="GC3" s="22"/>
      <c r="GD3" s="23"/>
      <c r="GE3" s="23"/>
      <c r="GF3" s="23">
        <v>1.11328739</v>
      </c>
      <c r="GG3" s="23">
        <v>1.1388929999999999</v>
      </c>
      <c r="GH3" s="23">
        <v>1.16508754</v>
      </c>
      <c r="GI3" s="23">
        <v>1.1918845499999999</v>
      </c>
      <c r="GJ3" s="23">
        <v>1.2192978999999999</v>
      </c>
      <c r="GK3" s="23">
        <v>1.2473417499999999</v>
      </c>
      <c r="GL3" s="23">
        <v>1.2760306100000001</v>
      </c>
      <c r="GM3" s="23">
        <v>1.30537931</v>
      </c>
      <c r="GN3" s="23">
        <v>1.3354030400000001</v>
      </c>
      <c r="GO3" s="23">
        <v>1.3661173099999999</v>
      </c>
      <c r="GP3" s="23">
        <v>1.3975380100000001</v>
      </c>
      <c r="GQ3" s="23">
        <v>1.4296813799999999</v>
      </c>
      <c r="GR3" s="23">
        <v>1.4625640499999999</v>
      </c>
      <c r="GS3" s="23">
        <v>1.4962030200000001</v>
      </c>
      <c r="GT3" s="23"/>
      <c r="GU3" s="23"/>
      <c r="GV3" s="23"/>
      <c r="GW3" s="22"/>
      <c r="GX3" s="23"/>
      <c r="GY3" s="23"/>
      <c r="GZ3" s="23">
        <v>1.11328739</v>
      </c>
      <c r="HA3" s="23">
        <v>1.1388929999999999</v>
      </c>
      <c r="HB3" s="23">
        <v>1.16508754</v>
      </c>
      <c r="HC3" s="23">
        <v>1.1918845499999999</v>
      </c>
      <c r="HD3" s="23">
        <v>1.2192978999999999</v>
      </c>
      <c r="HE3" s="23">
        <v>1.2473417499999999</v>
      </c>
      <c r="HF3" s="23">
        <v>1.2760306100000001</v>
      </c>
      <c r="HG3" s="23">
        <v>1.30537931</v>
      </c>
      <c r="HH3" s="23">
        <v>1.3354030400000001</v>
      </c>
      <c r="HI3" s="23">
        <v>1.3661173099999999</v>
      </c>
      <c r="HJ3" s="23">
        <v>1.3975380100000001</v>
      </c>
      <c r="HK3" s="23">
        <v>1.4296813799999999</v>
      </c>
      <c r="HL3" s="23">
        <v>1.4625640499999999</v>
      </c>
      <c r="HM3" s="23">
        <v>1.4962030200000001</v>
      </c>
      <c r="HN3" s="23"/>
      <c r="HO3" s="23"/>
      <c r="HP3" s="23"/>
      <c r="HQ3" s="22">
        <v>0</v>
      </c>
      <c r="HR3" s="23">
        <v>0</v>
      </c>
      <c r="HS3" s="23">
        <v>0</v>
      </c>
      <c r="HT3" s="24">
        <v>0.97751699999999997</v>
      </c>
      <c r="HU3" s="24">
        <v>1</v>
      </c>
      <c r="HV3" s="24">
        <v>1.0229999999999999</v>
      </c>
      <c r="HW3" s="23">
        <v>1.046529</v>
      </c>
      <c r="HX3" s="23">
        <v>1.0705990000000001</v>
      </c>
      <c r="HY3" s="23">
        <v>1.0952230000000001</v>
      </c>
      <c r="HZ3" s="23">
        <v>1.1204130000000001</v>
      </c>
      <c r="IA3" s="23">
        <v>1.146183</v>
      </c>
      <c r="IB3" s="23">
        <v>1.1725449999999999</v>
      </c>
      <c r="IC3" s="23">
        <v>1.1995130000000001</v>
      </c>
      <c r="ID3" s="23">
        <v>1.2271019999999999</v>
      </c>
      <c r="IE3" s="23">
        <v>1.255325</v>
      </c>
      <c r="IF3" s="23">
        <v>1.284198</v>
      </c>
      <c r="IG3" s="23">
        <v>1.313734</v>
      </c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878</v>
      </c>
      <c r="B4" s="21" t="s">
        <v>879</v>
      </c>
      <c r="C4" s="21" t="s">
        <v>877</v>
      </c>
      <c r="E4" s="22">
        <v>0</v>
      </c>
      <c r="F4" s="23">
        <v>0</v>
      </c>
      <c r="G4" s="23">
        <v>1.0229999999999999</v>
      </c>
      <c r="H4" s="23">
        <v>1.0434600000000001</v>
      </c>
      <c r="I4" s="23">
        <v>1.0643290000000001</v>
      </c>
      <c r="J4" s="23">
        <v>1.0856159999999999</v>
      </c>
      <c r="K4" s="23">
        <v>1.1073280000000001</v>
      </c>
      <c r="L4" s="23">
        <v>1.129475</v>
      </c>
      <c r="M4" s="23">
        <v>1.152064</v>
      </c>
      <c r="N4" s="23">
        <v>1.1751050000000001</v>
      </c>
      <c r="O4" s="23">
        <v>1.1986079999999999</v>
      </c>
      <c r="P4" s="23">
        <v>1.22258</v>
      </c>
      <c r="Q4" s="23">
        <v>1.247031</v>
      </c>
      <c r="R4" s="23">
        <v>1.2719720000000001</v>
      </c>
      <c r="S4" s="23">
        <v>1.2974110000000001</v>
      </c>
      <c r="T4" s="23">
        <v>1.3233600000000001</v>
      </c>
      <c r="U4" s="23">
        <v>1.3498270000000001</v>
      </c>
      <c r="V4" s="23">
        <v>0</v>
      </c>
      <c r="W4" s="23">
        <v>0</v>
      </c>
      <c r="X4" s="23">
        <v>0</v>
      </c>
      <c r="Y4" s="22">
        <v>0</v>
      </c>
      <c r="Z4" s="23">
        <v>0</v>
      </c>
      <c r="AA4" s="23">
        <v>1.0229999999999999</v>
      </c>
      <c r="AB4" s="23">
        <v>1.0434600000000001</v>
      </c>
      <c r="AC4" s="23">
        <v>1.0643290000000001</v>
      </c>
      <c r="AD4" s="23">
        <v>1.0856159999999999</v>
      </c>
      <c r="AE4" s="23">
        <v>1.1073280000000001</v>
      </c>
      <c r="AF4" s="23">
        <v>1.129475</v>
      </c>
      <c r="AG4" s="23">
        <v>1.152064</v>
      </c>
      <c r="AH4" s="23">
        <v>1.1751050000000001</v>
      </c>
      <c r="AI4" s="23">
        <v>1.1986079999999999</v>
      </c>
      <c r="AJ4" s="23">
        <v>1.22258</v>
      </c>
      <c r="AK4" s="23">
        <v>1.247031</v>
      </c>
      <c r="AL4" s="23">
        <v>1.2719720000000001</v>
      </c>
      <c r="AM4" s="23">
        <v>1.2974110000000001</v>
      </c>
      <c r="AN4" s="23">
        <v>1.3233600000000001</v>
      </c>
      <c r="AO4" s="23">
        <v>1.3498270000000001</v>
      </c>
      <c r="AP4" s="23">
        <v>0</v>
      </c>
      <c r="AQ4" s="23">
        <v>0</v>
      </c>
      <c r="AR4" s="23">
        <v>0</v>
      </c>
      <c r="AS4" s="22">
        <v>0</v>
      </c>
      <c r="AT4" s="23">
        <v>0</v>
      </c>
      <c r="AU4" s="23">
        <v>0</v>
      </c>
      <c r="AV4" s="23">
        <v>1</v>
      </c>
      <c r="AW4" s="23">
        <v>1.0229999999999999</v>
      </c>
      <c r="AX4" s="23">
        <v>1.046529</v>
      </c>
      <c r="AY4" s="23">
        <v>1.0705990000000001</v>
      </c>
      <c r="AZ4" s="23">
        <v>1.0952230000000001</v>
      </c>
      <c r="BA4" s="23">
        <v>1.1204130000000001</v>
      </c>
      <c r="BB4" s="23">
        <v>1.146183</v>
      </c>
      <c r="BC4" s="23">
        <v>1.1725449999999999</v>
      </c>
      <c r="BD4" s="23">
        <v>1.1995130000000001</v>
      </c>
      <c r="BE4" s="23">
        <v>1.2271019999999999</v>
      </c>
      <c r="BF4" s="23">
        <v>1.255325</v>
      </c>
      <c r="BG4" s="23">
        <v>1.284198</v>
      </c>
      <c r="BH4" s="23">
        <v>1.313734</v>
      </c>
      <c r="BI4" s="23">
        <v>1.34395</v>
      </c>
      <c r="BJ4" s="23">
        <v>0</v>
      </c>
      <c r="BK4" s="23">
        <v>0</v>
      </c>
      <c r="BL4" s="23">
        <v>0</v>
      </c>
      <c r="BM4" s="22">
        <v>0</v>
      </c>
      <c r="BN4" s="23">
        <v>0</v>
      </c>
      <c r="BO4" s="23">
        <v>0</v>
      </c>
      <c r="BP4" s="23">
        <v>1</v>
      </c>
      <c r="BQ4" s="23">
        <v>1.0229999999999999</v>
      </c>
      <c r="BR4" s="23">
        <v>1.046529</v>
      </c>
      <c r="BS4" s="23">
        <v>1.0705990000000001</v>
      </c>
      <c r="BT4" s="23">
        <v>1.0952230000000001</v>
      </c>
      <c r="BU4" s="23">
        <v>1.1204130000000001</v>
      </c>
      <c r="BV4" s="23">
        <v>1.146183</v>
      </c>
      <c r="BW4" s="23">
        <v>1.1725449999999999</v>
      </c>
      <c r="BX4" s="23">
        <v>1.1995130000000001</v>
      </c>
      <c r="BY4" s="23">
        <v>1.2271019999999999</v>
      </c>
      <c r="BZ4" s="23">
        <v>1.255325</v>
      </c>
      <c r="CA4" s="23">
        <v>1.284198</v>
      </c>
      <c r="CB4" s="23">
        <v>1.313734</v>
      </c>
      <c r="CC4" s="23">
        <v>1.34395</v>
      </c>
      <c r="CD4" s="23"/>
      <c r="CE4" s="23"/>
      <c r="CF4" s="23"/>
      <c r="CG4" s="22">
        <v>0</v>
      </c>
      <c r="CH4" s="23">
        <v>0</v>
      </c>
      <c r="CI4" s="23">
        <v>1.0229999999999999</v>
      </c>
      <c r="CJ4" s="23">
        <v>1.02</v>
      </c>
      <c r="CK4" s="23">
        <v>1.0404</v>
      </c>
      <c r="CL4" s="23">
        <v>1.0612079999999999</v>
      </c>
      <c r="CM4" s="23">
        <v>1.0824320000000001</v>
      </c>
      <c r="CN4" s="23">
        <v>1.1040810000000001</v>
      </c>
      <c r="CO4" s="23">
        <v>1.1261620000000001</v>
      </c>
      <c r="CP4" s="23">
        <v>1.1486860000000001</v>
      </c>
      <c r="CQ4" s="23">
        <v>1.171659</v>
      </c>
      <c r="CR4" s="23">
        <v>1.195093</v>
      </c>
      <c r="CS4" s="23">
        <v>1.2189939999999999</v>
      </c>
      <c r="CT4" s="23">
        <v>1.243374</v>
      </c>
      <c r="CU4" s="23">
        <v>1.2682420000000001</v>
      </c>
      <c r="CV4" s="23">
        <v>1.293607</v>
      </c>
      <c r="CW4" s="23">
        <v>1.3194790000000001</v>
      </c>
      <c r="CX4" s="23">
        <v>0</v>
      </c>
      <c r="CY4" s="23">
        <v>0</v>
      </c>
      <c r="CZ4" s="23">
        <v>0</v>
      </c>
      <c r="DA4" s="22">
        <v>0</v>
      </c>
      <c r="DB4" s="23">
        <v>0</v>
      </c>
      <c r="DC4" s="23">
        <v>1.0229999999999999</v>
      </c>
      <c r="DD4" s="23">
        <v>1.02</v>
      </c>
      <c r="DE4" s="23">
        <v>1.0404</v>
      </c>
      <c r="DF4" s="23">
        <v>1.0612079999999999</v>
      </c>
      <c r="DG4" s="23">
        <v>1.0824320000000001</v>
      </c>
      <c r="DH4" s="23">
        <v>1.1040810000000001</v>
      </c>
      <c r="DI4" s="23">
        <v>1.1261620000000001</v>
      </c>
      <c r="DJ4" s="23">
        <v>1.1486860000000001</v>
      </c>
      <c r="DK4" s="23">
        <v>1.171659</v>
      </c>
      <c r="DL4" s="23">
        <v>1.195093</v>
      </c>
      <c r="DM4" s="23">
        <v>1.2189939999999999</v>
      </c>
      <c r="DN4" s="23">
        <v>1.243374</v>
      </c>
      <c r="DO4" s="23">
        <v>1.2682420000000001</v>
      </c>
      <c r="DP4" s="23">
        <v>1.293607</v>
      </c>
      <c r="DQ4" s="23">
        <v>1.3194790000000001</v>
      </c>
      <c r="DR4" s="23">
        <v>0</v>
      </c>
      <c r="DS4" s="23">
        <v>0</v>
      </c>
      <c r="DT4" s="23">
        <v>0</v>
      </c>
      <c r="DU4" s="22">
        <v>0</v>
      </c>
      <c r="DV4" s="23">
        <v>0</v>
      </c>
      <c r="DW4" s="23">
        <v>1.0229999999999999</v>
      </c>
      <c r="DX4" s="23">
        <v>1.02</v>
      </c>
      <c r="DY4" s="23">
        <v>1.0404</v>
      </c>
      <c r="DZ4" s="23">
        <v>1.0612079999999999</v>
      </c>
      <c r="EA4" s="23">
        <v>1.0824320000000001</v>
      </c>
      <c r="EB4" s="23">
        <v>1.1040810000000001</v>
      </c>
      <c r="EC4" s="23">
        <v>1.1261620000000001</v>
      </c>
      <c r="ED4" s="23">
        <v>1.1486860000000001</v>
      </c>
      <c r="EE4" s="23">
        <v>1.171659</v>
      </c>
      <c r="EF4" s="23">
        <v>1.195093</v>
      </c>
      <c r="EG4" s="23">
        <v>1.2189939999999999</v>
      </c>
      <c r="EH4" s="23">
        <v>1.243374</v>
      </c>
      <c r="EI4" s="23">
        <v>1.2682420000000001</v>
      </c>
      <c r="EJ4" s="23">
        <v>1.293607</v>
      </c>
      <c r="EK4" s="23">
        <v>1.3194790000000001</v>
      </c>
      <c r="EL4" s="23">
        <v>0</v>
      </c>
      <c r="EM4" s="23">
        <v>0</v>
      </c>
      <c r="EN4" s="23">
        <v>0</v>
      </c>
      <c r="EO4" s="22">
        <v>0</v>
      </c>
      <c r="EP4" s="23">
        <v>0</v>
      </c>
      <c r="EQ4" s="23">
        <v>1.0229999999999999</v>
      </c>
      <c r="ER4" s="23">
        <v>1.02</v>
      </c>
      <c r="ES4" s="23">
        <v>1.0404</v>
      </c>
      <c r="ET4" s="23">
        <v>1.0612079999999999</v>
      </c>
      <c r="EU4" s="23">
        <v>1.0824320000000001</v>
      </c>
      <c r="EV4" s="23">
        <v>1.1040810000000001</v>
      </c>
      <c r="EW4" s="23">
        <v>1.1261620000000001</v>
      </c>
      <c r="EX4" s="23">
        <v>1.1486860000000001</v>
      </c>
      <c r="EY4" s="23">
        <v>1.171659</v>
      </c>
      <c r="EZ4" s="23">
        <v>1.195093</v>
      </c>
      <c r="FA4" s="23">
        <v>1.2189939999999999</v>
      </c>
      <c r="FB4" s="23">
        <v>1.243374</v>
      </c>
      <c r="FC4" s="23">
        <v>1.2682420000000001</v>
      </c>
      <c r="FD4" s="23">
        <v>1.293607</v>
      </c>
      <c r="FE4" s="23">
        <v>1.3194790000000001</v>
      </c>
      <c r="FF4" s="23">
        <v>0</v>
      </c>
      <c r="FG4" s="23">
        <v>0</v>
      </c>
      <c r="FH4" s="23">
        <v>0</v>
      </c>
      <c r="FI4" s="22">
        <v>0</v>
      </c>
      <c r="FJ4" s="23">
        <v>0</v>
      </c>
      <c r="FK4" s="23">
        <v>0</v>
      </c>
      <c r="FL4" s="23">
        <v>0.97751699999999997</v>
      </c>
      <c r="FM4" s="23">
        <v>1</v>
      </c>
      <c r="FN4" s="23">
        <v>1.0229999999999999</v>
      </c>
      <c r="FO4" s="23">
        <v>1.046529</v>
      </c>
      <c r="FP4" s="23">
        <v>1.0705990000000001</v>
      </c>
      <c r="FQ4" s="23">
        <v>1.0952230000000001</v>
      </c>
      <c r="FR4" s="23">
        <v>1.1204130000000001</v>
      </c>
      <c r="FS4" s="23">
        <v>1.146183</v>
      </c>
      <c r="FT4" s="23">
        <v>1.1725449999999999</v>
      </c>
      <c r="FU4" s="23">
        <v>1.1995130000000001</v>
      </c>
      <c r="FV4" s="23">
        <v>1.2271019999999999</v>
      </c>
      <c r="FW4" s="23">
        <v>1.255325</v>
      </c>
      <c r="FX4" s="23">
        <v>1.284198</v>
      </c>
      <c r="FY4" s="23">
        <v>1.313734</v>
      </c>
      <c r="FZ4" s="23">
        <v>0</v>
      </c>
      <c r="GA4" s="23">
        <v>0</v>
      </c>
      <c r="GB4" s="23">
        <v>0</v>
      </c>
      <c r="GC4" s="22">
        <v>0</v>
      </c>
      <c r="GD4" s="23">
        <v>0</v>
      </c>
      <c r="GE4" s="23">
        <v>0</v>
      </c>
      <c r="GF4" s="23">
        <v>1</v>
      </c>
      <c r="GG4" s="23">
        <v>1.0229999999999999</v>
      </c>
      <c r="GH4" s="23">
        <v>1.046529</v>
      </c>
      <c r="GI4" s="23">
        <v>1.0705991699999999</v>
      </c>
      <c r="GJ4" s="23">
        <v>1.0952229499999999</v>
      </c>
      <c r="GK4" s="23">
        <v>1.1204130800000001</v>
      </c>
      <c r="GL4" s="23">
        <v>1.1461825800000001</v>
      </c>
      <c r="GM4" s="23">
        <v>1.17254478</v>
      </c>
      <c r="GN4" s="23">
        <v>1.1995133099999999</v>
      </c>
      <c r="GO4" s="23">
        <v>1.2271021099999999</v>
      </c>
      <c r="GP4" s="23">
        <v>1.2553254599999999</v>
      </c>
      <c r="GQ4" s="23">
        <v>1.28419795</v>
      </c>
      <c r="GR4" s="23">
        <v>1.3137345</v>
      </c>
      <c r="GS4" s="23">
        <v>1.3439503900000001</v>
      </c>
      <c r="GT4" s="23">
        <v>0</v>
      </c>
      <c r="GU4" s="23">
        <v>0</v>
      </c>
      <c r="GV4" s="23">
        <v>0</v>
      </c>
      <c r="GW4" s="22">
        <v>0</v>
      </c>
      <c r="GX4" s="23">
        <v>0</v>
      </c>
      <c r="GY4" s="23">
        <v>0</v>
      </c>
      <c r="GZ4" s="23">
        <v>1</v>
      </c>
      <c r="HA4" s="23">
        <v>1.0229999999999999</v>
      </c>
      <c r="HB4" s="23">
        <v>1.046529</v>
      </c>
      <c r="HC4" s="23">
        <v>1.0705991699999999</v>
      </c>
      <c r="HD4" s="23">
        <v>1.0952229499999999</v>
      </c>
      <c r="HE4" s="23">
        <v>1.1204130800000001</v>
      </c>
      <c r="HF4" s="23">
        <v>1.1461825800000001</v>
      </c>
      <c r="HG4" s="23">
        <v>1.17254478</v>
      </c>
      <c r="HH4" s="23">
        <v>1.1995133099999999</v>
      </c>
      <c r="HI4" s="23">
        <v>1.2271021099999999</v>
      </c>
      <c r="HJ4" s="23">
        <v>1.2553254599999999</v>
      </c>
      <c r="HK4" s="23">
        <v>1.28419795</v>
      </c>
      <c r="HL4" s="23">
        <v>1.3137345</v>
      </c>
      <c r="HM4" s="23">
        <v>1.3439503900000001</v>
      </c>
      <c r="HN4" s="23">
        <v>0</v>
      </c>
      <c r="HO4" s="23">
        <v>0</v>
      </c>
      <c r="HP4" s="23">
        <v>0</v>
      </c>
      <c r="HQ4" s="22">
        <v>0</v>
      </c>
      <c r="HR4" s="23">
        <v>0</v>
      </c>
      <c r="HS4" s="23">
        <v>0</v>
      </c>
      <c r="HT4" s="24">
        <v>0.97751699999999997</v>
      </c>
      <c r="HU4" s="24">
        <v>1</v>
      </c>
      <c r="HV4" s="24">
        <v>1.0229999999999999</v>
      </c>
      <c r="HW4" s="23">
        <v>1.046529</v>
      </c>
      <c r="HX4" s="23">
        <v>1.0705990000000001</v>
      </c>
      <c r="HY4" s="23">
        <v>1.0952230000000001</v>
      </c>
      <c r="HZ4" s="23">
        <v>1.1204130000000001</v>
      </c>
      <c r="IA4" s="23">
        <v>1.146183</v>
      </c>
      <c r="IB4" s="23">
        <v>1.1725449999999999</v>
      </c>
      <c r="IC4" s="23">
        <v>1.1995130000000001</v>
      </c>
      <c r="ID4" s="23">
        <v>1.2271019999999999</v>
      </c>
      <c r="IE4" s="23">
        <v>1.255325</v>
      </c>
      <c r="IF4" s="23">
        <v>1.284198</v>
      </c>
      <c r="IG4" s="23">
        <v>1.313734</v>
      </c>
      <c r="IH4" s="23">
        <v>0</v>
      </c>
      <c r="II4" s="23">
        <v>0</v>
      </c>
      <c r="IJ4" s="23">
        <v>0</v>
      </c>
      <c r="IK4" s="22">
        <v>0</v>
      </c>
      <c r="IL4" s="23">
        <v>0</v>
      </c>
      <c r="IM4" s="23">
        <v>0</v>
      </c>
      <c r="IN4" s="23">
        <v>0</v>
      </c>
      <c r="IO4" s="23">
        <v>0</v>
      </c>
      <c r="IP4" s="23">
        <v>0</v>
      </c>
      <c r="IQ4" s="23">
        <v>0</v>
      </c>
      <c r="IR4" s="23">
        <v>0</v>
      </c>
      <c r="IS4" s="23">
        <v>0</v>
      </c>
      <c r="IT4" s="23">
        <v>0</v>
      </c>
      <c r="IU4" s="23">
        <v>0</v>
      </c>
      <c r="IV4" s="23">
        <v>0</v>
      </c>
      <c r="IW4" s="23">
        <v>0</v>
      </c>
      <c r="IX4" s="23">
        <v>0</v>
      </c>
      <c r="IY4" s="23">
        <v>0</v>
      </c>
      <c r="IZ4" s="23">
        <v>0</v>
      </c>
      <c r="JA4" s="23">
        <v>0</v>
      </c>
      <c r="JB4" s="23">
        <v>0</v>
      </c>
      <c r="JC4" s="23">
        <v>0</v>
      </c>
      <c r="JD4" s="23">
        <v>0</v>
      </c>
      <c r="JE4" s="22">
        <v>0</v>
      </c>
      <c r="JF4" s="23">
        <v>0</v>
      </c>
      <c r="JG4" s="23">
        <v>0</v>
      </c>
      <c r="JH4" s="23">
        <v>0</v>
      </c>
      <c r="JI4" s="23">
        <v>0</v>
      </c>
      <c r="JJ4" s="23">
        <v>0</v>
      </c>
      <c r="JK4" s="23">
        <v>0</v>
      </c>
      <c r="JL4" s="23">
        <v>0</v>
      </c>
      <c r="JM4" s="23">
        <v>0</v>
      </c>
      <c r="JN4" s="23">
        <v>0</v>
      </c>
      <c r="JO4" s="23">
        <v>0</v>
      </c>
      <c r="JP4" s="23">
        <v>0</v>
      </c>
      <c r="JQ4" s="23">
        <v>0</v>
      </c>
      <c r="JR4" s="23">
        <v>0</v>
      </c>
      <c r="JS4" s="23">
        <v>0</v>
      </c>
      <c r="JT4" s="23">
        <v>0</v>
      </c>
      <c r="JU4" s="23">
        <v>0</v>
      </c>
      <c r="JV4" s="23">
        <v>0</v>
      </c>
      <c r="JW4" s="23">
        <v>0</v>
      </c>
      <c r="JX4" s="23">
        <v>0</v>
      </c>
      <c r="JY4" s="22">
        <v>0</v>
      </c>
      <c r="JZ4" s="23">
        <v>0</v>
      </c>
      <c r="KA4" s="23">
        <v>0</v>
      </c>
      <c r="KB4" s="23">
        <v>0</v>
      </c>
      <c r="KC4" s="23">
        <v>0</v>
      </c>
      <c r="KD4" s="23">
        <v>0</v>
      </c>
      <c r="KE4" s="23">
        <v>0</v>
      </c>
      <c r="KF4" s="23">
        <v>0</v>
      </c>
      <c r="KG4" s="23">
        <v>0</v>
      </c>
      <c r="KH4" s="23">
        <v>0</v>
      </c>
      <c r="KI4" s="23">
        <v>0</v>
      </c>
      <c r="KJ4" s="23">
        <v>0</v>
      </c>
      <c r="KK4" s="23">
        <v>0</v>
      </c>
      <c r="KL4" s="23">
        <v>0</v>
      </c>
      <c r="KM4" s="23">
        <v>0</v>
      </c>
      <c r="KN4" s="23">
        <v>0</v>
      </c>
      <c r="KO4" s="23">
        <v>0</v>
      </c>
      <c r="KP4" s="23">
        <v>0</v>
      </c>
      <c r="KQ4" s="23">
        <v>0</v>
      </c>
      <c r="KR4" s="23">
        <v>0</v>
      </c>
      <c r="KS4" s="22">
        <v>0</v>
      </c>
      <c r="KT4" s="23">
        <v>0</v>
      </c>
      <c r="KU4" s="23">
        <v>0</v>
      </c>
      <c r="KV4" s="23">
        <v>0</v>
      </c>
      <c r="KW4" s="23">
        <v>0</v>
      </c>
      <c r="KX4" s="23">
        <v>0</v>
      </c>
      <c r="KY4" s="23">
        <v>0</v>
      </c>
      <c r="KZ4" s="23">
        <v>0</v>
      </c>
      <c r="LA4" s="23">
        <v>0</v>
      </c>
      <c r="LB4" s="23">
        <v>0</v>
      </c>
      <c r="LC4" s="23">
        <v>0</v>
      </c>
      <c r="LD4" s="23">
        <v>0</v>
      </c>
      <c r="LE4" s="23">
        <v>0</v>
      </c>
      <c r="LF4" s="23">
        <v>0</v>
      </c>
      <c r="LG4" s="23">
        <v>0</v>
      </c>
      <c r="LH4" s="23">
        <v>0</v>
      </c>
      <c r="LI4" s="23">
        <v>0</v>
      </c>
      <c r="LJ4" s="23">
        <v>0</v>
      </c>
      <c r="LK4" s="23">
        <v>0</v>
      </c>
      <c r="LL4" s="23">
        <v>0</v>
      </c>
      <c r="LM4" s="22">
        <v>0</v>
      </c>
      <c r="LN4" s="23">
        <v>0</v>
      </c>
      <c r="LO4" s="23">
        <v>0</v>
      </c>
      <c r="LP4" s="23">
        <v>0</v>
      </c>
      <c r="LQ4" s="23">
        <v>0</v>
      </c>
      <c r="LR4" s="23">
        <v>0</v>
      </c>
      <c r="LS4" s="23">
        <v>0</v>
      </c>
      <c r="LT4" s="23">
        <v>0</v>
      </c>
      <c r="LU4" s="23">
        <v>0</v>
      </c>
      <c r="LV4" s="23">
        <v>0</v>
      </c>
      <c r="LW4" s="23">
        <v>0</v>
      </c>
      <c r="LX4" s="23">
        <v>0</v>
      </c>
      <c r="LY4" s="23">
        <v>0</v>
      </c>
      <c r="LZ4" s="23">
        <v>0</v>
      </c>
      <c r="MA4" s="23">
        <v>0</v>
      </c>
      <c r="MB4" s="23">
        <v>0</v>
      </c>
      <c r="MC4" s="23">
        <v>0</v>
      </c>
      <c r="MD4" s="23">
        <v>0</v>
      </c>
      <c r="ME4" s="23">
        <v>0</v>
      </c>
      <c r="MF4" s="23">
        <v>0</v>
      </c>
      <c r="MG4" s="22">
        <v>0</v>
      </c>
      <c r="MH4" s="23">
        <v>0</v>
      </c>
      <c r="MI4" s="23">
        <v>0</v>
      </c>
      <c r="MJ4" s="23">
        <v>0</v>
      </c>
      <c r="MK4" s="23">
        <v>0</v>
      </c>
      <c r="ML4" s="23">
        <v>0</v>
      </c>
      <c r="MM4" s="23">
        <v>0</v>
      </c>
      <c r="MN4" s="23">
        <v>0</v>
      </c>
      <c r="MO4" s="23">
        <v>0</v>
      </c>
      <c r="MP4" s="23">
        <v>0</v>
      </c>
      <c r="MQ4" s="23">
        <v>0</v>
      </c>
      <c r="MR4" s="23">
        <v>0</v>
      </c>
      <c r="MS4" s="23">
        <v>0</v>
      </c>
      <c r="MT4" s="23">
        <v>0</v>
      </c>
      <c r="MU4" s="23">
        <v>0</v>
      </c>
      <c r="MV4" s="23">
        <v>0</v>
      </c>
      <c r="MW4" s="23">
        <v>0</v>
      </c>
      <c r="MX4" s="23">
        <v>0</v>
      </c>
      <c r="MY4" s="23">
        <v>0</v>
      </c>
      <c r="MZ4" s="23">
        <v>0</v>
      </c>
    </row>
    <row r="5" spans="1:364">
      <c r="A5" s="21" t="s">
        <v>880</v>
      </c>
      <c r="B5" s="21" t="s">
        <v>881</v>
      </c>
      <c r="C5" s="21" t="s">
        <v>877</v>
      </c>
      <c r="E5" s="22">
        <v>0</v>
      </c>
      <c r="F5" s="23">
        <v>0</v>
      </c>
      <c r="G5" s="23">
        <v>1</v>
      </c>
      <c r="H5" s="23">
        <v>1</v>
      </c>
      <c r="I5" s="23">
        <v>1</v>
      </c>
      <c r="J5" s="23">
        <v>1</v>
      </c>
      <c r="K5" s="23">
        <v>1</v>
      </c>
      <c r="L5" s="23">
        <v>1</v>
      </c>
      <c r="M5" s="23">
        <v>1</v>
      </c>
      <c r="N5" s="23">
        <v>1</v>
      </c>
      <c r="O5" s="23">
        <v>1</v>
      </c>
      <c r="P5" s="23">
        <v>1</v>
      </c>
      <c r="Q5" s="23">
        <v>1</v>
      </c>
      <c r="R5" s="23">
        <v>1</v>
      </c>
      <c r="S5" s="23">
        <v>1</v>
      </c>
      <c r="T5" s="23">
        <v>1</v>
      </c>
      <c r="U5" s="23">
        <v>1</v>
      </c>
      <c r="V5" s="23">
        <v>0</v>
      </c>
      <c r="W5" s="23">
        <v>0</v>
      </c>
      <c r="X5" s="23">
        <v>0</v>
      </c>
      <c r="Y5" s="22">
        <v>0</v>
      </c>
      <c r="Z5" s="23">
        <v>0</v>
      </c>
      <c r="AA5" s="23">
        <v>1</v>
      </c>
      <c r="AB5" s="23">
        <v>1</v>
      </c>
      <c r="AC5" s="23">
        <v>1</v>
      </c>
      <c r="AD5" s="23">
        <v>1</v>
      </c>
      <c r="AE5" s="23">
        <v>1</v>
      </c>
      <c r="AF5" s="23">
        <v>1</v>
      </c>
      <c r="AG5" s="23">
        <v>1</v>
      </c>
      <c r="AH5" s="23">
        <v>1</v>
      </c>
      <c r="AI5" s="23">
        <v>1</v>
      </c>
      <c r="AJ5" s="23">
        <v>1</v>
      </c>
      <c r="AK5" s="23">
        <v>1</v>
      </c>
      <c r="AL5" s="23">
        <v>1</v>
      </c>
      <c r="AM5" s="23">
        <v>1</v>
      </c>
      <c r="AN5" s="23">
        <v>1</v>
      </c>
      <c r="AO5" s="23">
        <v>1</v>
      </c>
      <c r="AP5" s="23">
        <v>0</v>
      </c>
      <c r="AQ5" s="23">
        <v>0</v>
      </c>
      <c r="AR5" s="23">
        <v>0</v>
      </c>
      <c r="AS5" s="22">
        <v>0</v>
      </c>
      <c r="AT5" s="23">
        <v>0</v>
      </c>
      <c r="AU5" s="23">
        <v>0</v>
      </c>
      <c r="AV5" s="23">
        <v>1</v>
      </c>
      <c r="AW5" s="23">
        <v>1.03</v>
      </c>
      <c r="AX5" s="23">
        <v>1.0609</v>
      </c>
      <c r="AY5" s="23">
        <v>1.092727</v>
      </c>
      <c r="AZ5" s="23">
        <v>1.1255088099999999</v>
      </c>
      <c r="BA5" s="23">
        <v>1.159274074</v>
      </c>
      <c r="BB5" s="23">
        <v>1.194052297</v>
      </c>
      <c r="BC5" s="23">
        <v>1.2298738650000001</v>
      </c>
      <c r="BD5" s="23">
        <v>1.266770081</v>
      </c>
      <c r="BE5" s="23">
        <v>1.3047731840000001</v>
      </c>
      <c r="BF5" s="23">
        <v>1.3439163789999999</v>
      </c>
      <c r="BG5" s="23">
        <v>1.3842338709999999</v>
      </c>
      <c r="BH5" s="23">
        <v>1.425760887</v>
      </c>
      <c r="BI5" s="23">
        <v>1.468533713</v>
      </c>
      <c r="BJ5" s="23">
        <v>0</v>
      </c>
      <c r="BK5" s="23">
        <v>0</v>
      </c>
      <c r="BL5" s="23">
        <v>0</v>
      </c>
      <c r="BM5" s="22">
        <v>0</v>
      </c>
      <c r="BN5" s="23">
        <v>0</v>
      </c>
      <c r="BO5" s="23">
        <v>0</v>
      </c>
      <c r="BP5" s="23">
        <v>1</v>
      </c>
      <c r="BQ5" s="23">
        <v>1.03</v>
      </c>
      <c r="BR5" s="23">
        <v>1.0609</v>
      </c>
      <c r="BS5" s="23">
        <v>1.092727</v>
      </c>
      <c r="BT5" s="23">
        <v>1.1255088099999999</v>
      </c>
      <c r="BU5" s="23">
        <v>1.159274074</v>
      </c>
      <c r="BV5" s="23">
        <v>1.194052297</v>
      </c>
      <c r="BW5" s="23">
        <v>1.2298738650000001</v>
      </c>
      <c r="BX5" s="23">
        <v>1.266770081</v>
      </c>
      <c r="BY5" s="23">
        <v>1.3047731840000001</v>
      </c>
      <c r="BZ5" s="23">
        <v>1.3439163789999999</v>
      </c>
      <c r="CA5" s="23">
        <v>1.3842338709999999</v>
      </c>
      <c r="CB5" s="23">
        <v>1.425760887</v>
      </c>
      <c r="CC5" s="23">
        <v>1.468533713</v>
      </c>
      <c r="CD5" s="23">
        <v>0</v>
      </c>
      <c r="CE5" s="23">
        <v>0</v>
      </c>
      <c r="CF5" s="23">
        <v>0</v>
      </c>
      <c r="CG5" s="22">
        <v>0</v>
      </c>
      <c r="CH5" s="23">
        <v>0</v>
      </c>
      <c r="CI5" s="23">
        <v>1</v>
      </c>
      <c r="CJ5" s="23">
        <v>1</v>
      </c>
      <c r="CK5" s="23">
        <v>1.03</v>
      </c>
      <c r="CL5" s="23">
        <v>1.0609</v>
      </c>
      <c r="CM5" s="23">
        <v>1.092727</v>
      </c>
      <c r="CN5" s="23">
        <v>1.1255088099999999</v>
      </c>
      <c r="CO5" s="23">
        <v>1.159274074</v>
      </c>
      <c r="CP5" s="23">
        <v>1.194052297</v>
      </c>
      <c r="CQ5" s="23">
        <v>1.2298738650000001</v>
      </c>
      <c r="CR5" s="23">
        <v>1.266770081</v>
      </c>
      <c r="CS5" s="23">
        <v>1.3047731840000001</v>
      </c>
      <c r="CT5" s="23">
        <v>1.3439163789999999</v>
      </c>
      <c r="CU5" s="23">
        <v>1.3842338709999999</v>
      </c>
      <c r="CV5" s="23">
        <v>1.425760887</v>
      </c>
      <c r="CW5" s="23">
        <v>1.468533713</v>
      </c>
      <c r="CX5" s="23">
        <v>0</v>
      </c>
      <c r="CY5" s="23">
        <v>0</v>
      </c>
      <c r="CZ5" s="23">
        <v>0</v>
      </c>
      <c r="DA5" s="22">
        <v>0</v>
      </c>
      <c r="DB5" s="23">
        <v>0</v>
      </c>
      <c r="DC5" s="23">
        <v>1</v>
      </c>
      <c r="DD5" s="23">
        <v>1</v>
      </c>
      <c r="DE5" s="23">
        <v>1.03</v>
      </c>
      <c r="DF5" s="23">
        <v>1.0609</v>
      </c>
      <c r="DG5" s="23">
        <v>1.092727</v>
      </c>
      <c r="DH5" s="23">
        <v>1.1255088099999999</v>
      </c>
      <c r="DI5" s="23">
        <v>1.159274074</v>
      </c>
      <c r="DJ5" s="23">
        <v>1.194052297</v>
      </c>
      <c r="DK5" s="23">
        <v>1.2298738650000001</v>
      </c>
      <c r="DL5" s="23">
        <v>1.266770081</v>
      </c>
      <c r="DM5" s="23">
        <v>1.3047731840000001</v>
      </c>
      <c r="DN5" s="23">
        <v>1.3439163789999999</v>
      </c>
      <c r="DO5" s="23">
        <v>1.3842338709999999</v>
      </c>
      <c r="DP5" s="23">
        <v>1.425760887</v>
      </c>
      <c r="DQ5" s="23">
        <v>1.468533713</v>
      </c>
      <c r="DR5" s="23">
        <v>0</v>
      </c>
      <c r="DS5" s="23">
        <v>0</v>
      </c>
      <c r="DT5" s="23">
        <v>0</v>
      </c>
      <c r="DU5" s="22">
        <v>0</v>
      </c>
      <c r="DV5" s="23">
        <v>0</v>
      </c>
      <c r="DW5" s="23">
        <v>1</v>
      </c>
      <c r="DX5" s="23">
        <v>1</v>
      </c>
      <c r="DY5" s="23">
        <v>1.03</v>
      </c>
      <c r="DZ5" s="23">
        <v>1.0609</v>
      </c>
      <c r="EA5" s="23">
        <v>1.092727</v>
      </c>
      <c r="EB5" s="23">
        <v>1.1255088099999999</v>
      </c>
      <c r="EC5" s="23">
        <v>1.159274074</v>
      </c>
      <c r="ED5" s="23">
        <v>1.194052297</v>
      </c>
      <c r="EE5" s="23">
        <v>1.2298738650000001</v>
      </c>
      <c r="EF5" s="23">
        <v>1.266770081</v>
      </c>
      <c r="EG5" s="23">
        <v>1.3047731840000001</v>
      </c>
      <c r="EH5" s="23">
        <v>1.3439163789999999</v>
      </c>
      <c r="EI5" s="23">
        <v>1.3842338709999999</v>
      </c>
      <c r="EJ5" s="23">
        <v>1.425760887</v>
      </c>
      <c r="EK5" s="23">
        <v>1.468533713</v>
      </c>
      <c r="EL5" s="23">
        <v>0</v>
      </c>
      <c r="EM5" s="23">
        <v>0</v>
      </c>
      <c r="EN5" s="23">
        <v>0</v>
      </c>
      <c r="EO5" s="22">
        <v>0</v>
      </c>
      <c r="EP5" s="23">
        <v>0</v>
      </c>
      <c r="EQ5" s="23">
        <v>1</v>
      </c>
      <c r="ER5" s="23">
        <v>1</v>
      </c>
      <c r="ES5" s="23">
        <v>1.03</v>
      </c>
      <c r="ET5" s="23">
        <v>1.0609</v>
      </c>
      <c r="EU5" s="23">
        <v>1.092727</v>
      </c>
      <c r="EV5" s="23">
        <v>1.1255088099999999</v>
      </c>
      <c r="EW5" s="23">
        <v>1.159274074</v>
      </c>
      <c r="EX5" s="23">
        <v>1.194052297</v>
      </c>
      <c r="EY5" s="23">
        <v>1.2298738650000001</v>
      </c>
      <c r="EZ5" s="23">
        <v>1.266770081</v>
      </c>
      <c r="FA5" s="23">
        <v>1.3047731840000001</v>
      </c>
      <c r="FB5" s="23">
        <v>1.3439163789999999</v>
      </c>
      <c r="FC5" s="23">
        <v>1.3842338709999999</v>
      </c>
      <c r="FD5" s="23">
        <v>1.425760887</v>
      </c>
      <c r="FE5" s="23">
        <v>1.468533713</v>
      </c>
      <c r="FF5" s="23">
        <v>0</v>
      </c>
      <c r="FG5" s="23">
        <v>0</v>
      </c>
      <c r="FH5" s="23">
        <v>0</v>
      </c>
      <c r="FI5" s="22">
        <v>0</v>
      </c>
      <c r="FJ5" s="23">
        <v>0</v>
      </c>
      <c r="FK5" s="23">
        <v>0</v>
      </c>
      <c r="FL5" s="23">
        <v>0.97087400000000001</v>
      </c>
      <c r="FM5" s="23">
        <v>1</v>
      </c>
      <c r="FN5" s="23">
        <v>1.03</v>
      </c>
      <c r="FO5" s="23">
        <v>1.0609</v>
      </c>
      <c r="FP5" s="23">
        <v>1.092727</v>
      </c>
      <c r="FQ5" s="23">
        <v>1.1255090000000001</v>
      </c>
      <c r="FR5" s="23">
        <v>1.1592739999999999</v>
      </c>
      <c r="FS5" s="23">
        <v>1.1940519999999999</v>
      </c>
      <c r="FT5" s="23">
        <v>1.2298739999999999</v>
      </c>
      <c r="FU5" s="23">
        <v>1.26677</v>
      </c>
      <c r="FV5" s="23">
        <v>1.304773</v>
      </c>
      <c r="FW5" s="23">
        <v>1.3439160000000001</v>
      </c>
      <c r="FX5" s="23">
        <v>1.384234</v>
      </c>
      <c r="FY5" s="23">
        <v>1.4257610000000001</v>
      </c>
      <c r="FZ5" s="23">
        <v>0</v>
      </c>
      <c r="GA5" s="23">
        <v>0</v>
      </c>
      <c r="GB5" s="23">
        <v>0</v>
      </c>
      <c r="GC5" s="22">
        <v>0</v>
      </c>
      <c r="GD5" s="23">
        <v>0</v>
      </c>
      <c r="GE5" s="23">
        <v>0</v>
      </c>
      <c r="GF5" s="23">
        <v>1.10572136</v>
      </c>
      <c r="GG5" s="23">
        <v>1.1388929999999999</v>
      </c>
      <c r="GH5" s="23">
        <v>1.1730597899999999</v>
      </c>
      <c r="GI5" s="23">
        <v>1.20825158</v>
      </c>
      <c r="GJ5" s="23">
        <v>1.2444991299999999</v>
      </c>
      <c r="GK5" s="23">
        <v>1.2818341099999999</v>
      </c>
      <c r="GL5" s="23">
        <v>1.3202891299999999</v>
      </c>
      <c r="GM5" s="23">
        <v>1.3598977999999999</v>
      </c>
      <c r="GN5" s="23">
        <v>1.40069474</v>
      </c>
      <c r="GO5" s="23">
        <v>1.44271558</v>
      </c>
      <c r="GP5" s="23">
        <v>1.4859970499999999</v>
      </c>
      <c r="GQ5" s="23">
        <v>1.5305769600000001</v>
      </c>
      <c r="GR5" s="23">
        <v>1.57649427</v>
      </c>
      <c r="GS5" s="23">
        <v>1.62378909</v>
      </c>
      <c r="GT5" s="23">
        <v>0</v>
      </c>
      <c r="GU5" s="23">
        <v>0</v>
      </c>
      <c r="GV5" s="23">
        <v>0</v>
      </c>
      <c r="GW5" s="22">
        <v>0</v>
      </c>
      <c r="GX5" s="23">
        <v>0</v>
      </c>
      <c r="GY5" s="23">
        <v>0</v>
      </c>
      <c r="GZ5" s="23">
        <v>1.10572136</v>
      </c>
      <c r="HA5" s="23">
        <v>1.1388929999999999</v>
      </c>
      <c r="HB5" s="23">
        <v>1.1730597899999999</v>
      </c>
      <c r="HC5" s="23">
        <v>1.20825158</v>
      </c>
      <c r="HD5" s="23">
        <v>1.2444991299999999</v>
      </c>
      <c r="HE5" s="23">
        <v>1.2818341099999999</v>
      </c>
      <c r="HF5" s="23">
        <v>1.3202891299999999</v>
      </c>
      <c r="HG5" s="23">
        <v>1.3598977999999999</v>
      </c>
      <c r="HH5" s="23">
        <v>1.40069474</v>
      </c>
      <c r="HI5" s="23">
        <v>1.44271558</v>
      </c>
      <c r="HJ5" s="23">
        <v>1.4859970499999999</v>
      </c>
      <c r="HK5" s="23">
        <v>1.5305769600000001</v>
      </c>
      <c r="HL5" s="23">
        <v>1.57649427</v>
      </c>
      <c r="HM5" s="23">
        <v>1.62378909</v>
      </c>
      <c r="HN5" s="23">
        <v>0</v>
      </c>
      <c r="HO5" s="23">
        <v>0</v>
      </c>
      <c r="HP5" s="23">
        <v>0</v>
      </c>
      <c r="HQ5" s="22">
        <v>0</v>
      </c>
      <c r="HR5" s="23">
        <v>0</v>
      </c>
      <c r="HS5" s="23">
        <v>0</v>
      </c>
      <c r="HT5" s="24">
        <v>0.97087400000000001</v>
      </c>
      <c r="HU5" s="24">
        <v>1</v>
      </c>
      <c r="HV5" s="24">
        <v>1.03</v>
      </c>
      <c r="HW5" s="23">
        <v>1.0609</v>
      </c>
      <c r="HX5" s="23">
        <v>1.092727</v>
      </c>
      <c r="HY5" s="23">
        <v>1.1255090000000001</v>
      </c>
      <c r="HZ5" s="23">
        <v>1.1592739999999999</v>
      </c>
      <c r="IA5" s="23">
        <v>1.1940519999999999</v>
      </c>
      <c r="IB5" s="23">
        <v>1.2298739999999999</v>
      </c>
      <c r="IC5" s="23">
        <v>1.26677</v>
      </c>
      <c r="ID5" s="23">
        <v>1.304773</v>
      </c>
      <c r="IE5" s="23">
        <v>1.3439160000000001</v>
      </c>
      <c r="IF5" s="23">
        <v>1.384234</v>
      </c>
      <c r="IG5" s="23">
        <v>1.4257610000000001</v>
      </c>
      <c r="IH5" s="23">
        <v>0</v>
      </c>
      <c r="II5" s="23">
        <v>0</v>
      </c>
      <c r="IJ5" s="23">
        <v>0</v>
      </c>
      <c r="IK5" s="22">
        <v>0</v>
      </c>
      <c r="IL5" s="23">
        <v>0</v>
      </c>
      <c r="IM5" s="23">
        <v>0</v>
      </c>
      <c r="IN5" s="23">
        <v>0</v>
      </c>
      <c r="IO5" s="23">
        <v>0</v>
      </c>
      <c r="IP5" s="23">
        <v>0</v>
      </c>
      <c r="IQ5" s="23">
        <v>0</v>
      </c>
      <c r="IR5" s="23">
        <v>0</v>
      </c>
      <c r="IS5" s="23">
        <v>0</v>
      </c>
      <c r="IT5" s="23">
        <v>0</v>
      </c>
      <c r="IU5" s="23">
        <v>0</v>
      </c>
      <c r="IV5" s="23">
        <v>0</v>
      </c>
      <c r="IW5" s="23">
        <v>0</v>
      </c>
      <c r="IX5" s="23">
        <v>0</v>
      </c>
      <c r="IY5" s="23">
        <v>0</v>
      </c>
      <c r="IZ5" s="23">
        <v>0</v>
      </c>
      <c r="JA5" s="23">
        <v>0</v>
      </c>
      <c r="JB5" s="23">
        <v>0</v>
      </c>
      <c r="JC5" s="23">
        <v>0</v>
      </c>
      <c r="JD5" s="23">
        <v>0</v>
      </c>
      <c r="JE5" s="22">
        <v>0</v>
      </c>
      <c r="JF5" s="23">
        <v>0</v>
      </c>
      <c r="JG5" s="23">
        <v>0</v>
      </c>
      <c r="JH5" s="23">
        <v>0</v>
      </c>
      <c r="JI5" s="23">
        <v>0</v>
      </c>
      <c r="JJ5" s="23">
        <v>0</v>
      </c>
      <c r="JK5" s="23">
        <v>0</v>
      </c>
      <c r="JL5" s="23">
        <v>0</v>
      </c>
      <c r="JM5" s="23">
        <v>0</v>
      </c>
      <c r="JN5" s="23">
        <v>0</v>
      </c>
      <c r="JO5" s="23">
        <v>0</v>
      </c>
      <c r="JP5" s="23">
        <v>0</v>
      </c>
      <c r="JQ5" s="23">
        <v>0</v>
      </c>
      <c r="JR5" s="23">
        <v>0</v>
      </c>
      <c r="JS5" s="23">
        <v>0</v>
      </c>
      <c r="JT5" s="23">
        <v>0</v>
      </c>
      <c r="JU5" s="23">
        <v>0</v>
      </c>
      <c r="JV5" s="23">
        <v>0</v>
      </c>
      <c r="JW5" s="23">
        <v>0</v>
      </c>
      <c r="JX5" s="23">
        <v>0</v>
      </c>
      <c r="JY5" s="22">
        <v>0</v>
      </c>
      <c r="JZ5" s="23">
        <v>0</v>
      </c>
      <c r="KA5" s="23">
        <v>0</v>
      </c>
      <c r="KB5" s="23">
        <v>0</v>
      </c>
      <c r="KC5" s="23">
        <v>0</v>
      </c>
      <c r="KD5" s="23">
        <v>0</v>
      </c>
      <c r="KE5" s="23">
        <v>0</v>
      </c>
      <c r="KF5" s="23">
        <v>0</v>
      </c>
      <c r="KG5" s="23">
        <v>0</v>
      </c>
      <c r="KH5" s="23">
        <v>0</v>
      </c>
      <c r="KI5" s="23">
        <v>0</v>
      </c>
      <c r="KJ5" s="23">
        <v>0</v>
      </c>
      <c r="KK5" s="23">
        <v>0</v>
      </c>
      <c r="KL5" s="23">
        <v>0</v>
      </c>
      <c r="KM5" s="23">
        <v>0</v>
      </c>
      <c r="KN5" s="23">
        <v>0</v>
      </c>
      <c r="KO5" s="23">
        <v>0</v>
      </c>
      <c r="KP5" s="23">
        <v>0</v>
      </c>
      <c r="KQ5" s="23">
        <v>0</v>
      </c>
      <c r="KR5" s="23">
        <v>0</v>
      </c>
      <c r="KS5" s="22">
        <v>0</v>
      </c>
      <c r="KT5" s="23">
        <v>0</v>
      </c>
      <c r="KU5" s="23">
        <v>0</v>
      </c>
      <c r="KV5" s="23">
        <v>0</v>
      </c>
      <c r="KW5" s="23">
        <v>0</v>
      </c>
      <c r="KX5" s="23">
        <v>0</v>
      </c>
      <c r="KY5" s="23">
        <v>0</v>
      </c>
      <c r="KZ5" s="23">
        <v>0</v>
      </c>
      <c r="LA5" s="23">
        <v>0</v>
      </c>
      <c r="LB5" s="23">
        <v>0</v>
      </c>
      <c r="LC5" s="23">
        <v>0</v>
      </c>
      <c r="LD5" s="23">
        <v>0</v>
      </c>
      <c r="LE5" s="23">
        <v>0</v>
      </c>
      <c r="LF5" s="23">
        <v>0</v>
      </c>
      <c r="LG5" s="23">
        <v>0</v>
      </c>
      <c r="LH5" s="23">
        <v>0</v>
      </c>
      <c r="LI5" s="23">
        <v>0</v>
      </c>
      <c r="LJ5" s="23">
        <v>0</v>
      </c>
      <c r="LK5" s="23">
        <v>0</v>
      </c>
      <c r="LL5" s="23">
        <v>0</v>
      </c>
      <c r="LM5" s="22">
        <v>0</v>
      </c>
      <c r="LN5" s="23">
        <v>0</v>
      </c>
      <c r="LO5" s="23">
        <v>0</v>
      </c>
      <c r="LP5" s="23">
        <v>0</v>
      </c>
      <c r="LQ5" s="23">
        <v>0</v>
      </c>
      <c r="LR5" s="23">
        <v>0</v>
      </c>
      <c r="LS5" s="23">
        <v>0</v>
      </c>
      <c r="LT5" s="23">
        <v>0</v>
      </c>
      <c r="LU5" s="23">
        <v>0</v>
      </c>
      <c r="LV5" s="23">
        <v>0</v>
      </c>
      <c r="LW5" s="23">
        <v>0</v>
      </c>
      <c r="LX5" s="23">
        <v>0</v>
      </c>
      <c r="LY5" s="23">
        <v>0</v>
      </c>
      <c r="LZ5" s="23">
        <v>0</v>
      </c>
      <c r="MA5" s="23">
        <v>0</v>
      </c>
      <c r="MB5" s="23">
        <v>0</v>
      </c>
      <c r="MC5" s="23">
        <v>0</v>
      </c>
      <c r="MD5" s="23">
        <v>0</v>
      </c>
      <c r="ME5" s="23">
        <v>0</v>
      </c>
      <c r="MF5" s="23">
        <v>0</v>
      </c>
      <c r="MG5" s="22">
        <v>0</v>
      </c>
      <c r="MH5" s="23">
        <v>0</v>
      </c>
      <c r="MI5" s="23">
        <v>0</v>
      </c>
      <c r="MJ5" s="23">
        <v>0</v>
      </c>
      <c r="MK5" s="23">
        <v>0</v>
      </c>
      <c r="ML5" s="23">
        <v>0</v>
      </c>
      <c r="MM5" s="23">
        <v>0</v>
      </c>
      <c r="MN5" s="23">
        <v>0</v>
      </c>
      <c r="MO5" s="23">
        <v>0</v>
      </c>
      <c r="MP5" s="23">
        <v>0</v>
      </c>
      <c r="MQ5" s="23">
        <v>0</v>
      </c>
      <c r="MR5" s="23">
        <v>0</v>
      </c>
      <c r="MS5" s="23">
        <v>0</v>
      </c>
      <c r="MT5" s="23">
        <v>0</v>
      </c>
      <c r="MU5" s="23">
        <v>0</v>
      </c>
      <c r="MV5" s="23">
        <v>0</v>
      </c>
      <c r="MW5" s="23">
        <v>0</v>
      </c>
      <c r="MX5" s="23">
        <v>0</v>
      </c>
      <c r="MY5" s="23">
        <v>0</v>
      </c>
      <c r="MZ5" s="23">
        <v>0</v>
      </c>
    </row>
    <row r="6" spans="1:364">
      <c r="A6" s="21" t="s">
        <v>882</v>
      </c>
      <c r="B6" s="21" t="s">
        <v>883</v>
      </c>
      <c r="C6" s="21" t="s">
        <v>877</v>
      </c>
      <c r="E6" s="22">
        <v>0</v>
      </c>
      <c r="F6" s="23">
        <v>0</v>
      </c>
      <c r="G6" s="23">
        <v>1.5462130000000001</v>
      </c>
      <c r="H6" s="23">
        <v>1.6943539999999999</v>
      </c>
      <c r="I6" s="23">
        <v>1.7282409999999999</v>
      </c>
      <c r="J6" s="23">
        <v>1.7628060000000001</v>
      </c>
      <c r="K6" s="23">
        <v>1.798062</v>
      </c>
      <c r="L6" s="23">
        <v>1.834023</v>
      </c>
      <c r="M6" s="23">
        <v>1.870703</v>
      </c>
      <c r="N6" s="23">
        <v>1.9081170000000001</v>
      </c>
      <c r="O6" s="23">
        <v>1.94628</v>
      </c>
      <c r="P6" s="23">
        <v>1.9852050000000001</v>
      </c>
      <c r="Q6" s="23">
        <v>2.0249090000000001</v>
      </c>
      <c r="R6" s="23">
        <v>2.0654080000000001</v>
      </c>
      <c r="S6" s="23">
        <v>2.106716</v>
      </c>
      <c r="T6" s="23">
        <v>2.1488499999999999</v>
      </c>
      <c r="U6" s="23">
        <v>2.191827</v>
      </c>
      <c r="V6" s="23">
        <v>0</v>
      </c>
      <c r="W6" s="23">
        <v>0</v>
      </c>
      <c r="X6" s="23">
        <v>0</v>
      </c>
      <c r="Y6" s="22">
        <v>0</v>
      </c>
      <c r="Z6" s="23">
        <v>0</v>
      </c>
      <c r="AA6" s="23">
        <v>1.5462130000000001</v>
      </c>
      <c r="AB6" s="23">
        <v>1.6943539999999999</v>
      </c>
      <c r="AC6" s="23">
        <v>1.7282409999999999</v>
      </c>
      <c r="AD6" s="23">
        <v>1.7628060000000001</v>
      </c>
      <c r="AE6" s="23">
        <v>1.798062</v>
      </c>
      <c r="AF6" s="23">
        <v>1.834023</v>
      </c>
      <c r="AG6" s="23">
        <v>1.870703</v>
      </c>
      <c r="AH6" s="23">
        <v>1.9081170000000001</v>
      </c>
      <c r="AI6" s="23">
        <v>1.94628</v>
      </c>
      <c r="AJ6" s="23">
        <v>1.9852050000000001</v>
      </c>
      <c r="AK6" s="23">
        <v>2.0249090000000001</v>
      </c>
      <c r="AL6" s="23">
        <v>2.0654080000000001</v>
      </c>
      <c r="AM6" s="23">
        <v>2.106716</v>
      </c>
      <c r="AN6" s="23">
        <v>2.1488499999999999</v>
      </c>
      <c r="AO6" s="23">
        <v>2.191827</v>
      </c>
      <c r="AP6" s="23">
        <v>0</v>
      </c>
      <c r="AQ6" s="23">
        <v>0</v>
      </c>
      <c r="AR6" s="23">
        <v>0</v>
      </c>
      <c r="AS6" s="22">
        <v>0</v>
      </c>
      <c r="AT6" s="23">
        <v>0</v>
      </c>
      <c r="AU6" s="23">
        <v>0</v>
      </c>
      <c r="AV6" s="23">
        <v>1.207084</v>
      </c>
      <c r="AW6" s="23">
        <v>1.234847</v>
      </c>
      <c r="AX6" s="23">
        <v>1.2632479999999999</v>
      </c>
      <c r="AY6" s="23">
        <v>1.292303</v>
      </c>
      <c r="AZ6" s="23">
        <v>1.3220259999999999</v>
      </c>
      <c r="BA6" s="23">
        <v>1.352433</v>
      </c>
      <c r="BB6" s="23">
        <v>1.3835390000000001</v>
      </c>
      <c r="BC6" s="23">
        <v>1.41536</v>
      </c>
      <c r="BD6" s="23">
        <v>1.447913</v>
      </c>
      <c r="BE6" s="23">
        <v>1.4812149999999999</v>
      </c>
      <c r="BF6" s="23">
        <v>1.5152829999999999</v>
      </c>
      <c r="BG6" s="23">
        <v>1.550135</v>
      </c>
      <c r="BH6" s="23">
        <v>1.585788</v>
      </c>
      <c r="BI6" s="23">
        <v>1.622261</v>
      </c>
      <c r="BJ6" s="23">
        <v>0</v>
      </c>
      <c r="BK6" s="23">
        <v>0</v>
      </c>
      <c r="BL6" s="23">
        <v>0</v>
      </c>
      <c r="BM6" s="22">
        <v>0</v>
      </c>
      <c r="BN6" s="23">
        <v>0</v>
      </c>
      <c r="BO6" s="23">
        <v>0</v>
      </c>
      <c r="BP6" s="23">
        <v>1.207084</v>
      </c>
      <c r="BQ6" s="23">
        <v>1.234847</v>
      </c>
      <c r="BR6" s="23">
        <v>1.2632479999999999</v>
      </c>
      <c r="BS6" s="23">
        <v>1.292303</v>
      </c>
      <c r="BT6" s="23">
        <v>1.3220259999999999</v>
      </c>
      <c r="BU6" s="23">
        <v>1.352433</v>
      </c>
      <c r="BV6" s="23">
        <v>1.3835390000000001</v>
      </c>
      <c r="BW6" s="23">
        <v>1.41536</v>
      </c>
      <c r="BX6" s="23">
        <v>1.447913</v>
      </c>
      <c r="BY6" s="23">
        <v>1.4812149999999999</v>
      </c>
      <c r="BZ6" s="23">
        <v>1.5152829999999999</v>
      </c>
      <c r="CA6" s="23">
        <v>1.550135</v>
      </c>
      <c r="CB6" s="23">
        <v>1.585788</v>
      </c>
      <c r="CC6" s="23">
        <v>1.622261</v>
      </c>
      <c r="CD6" s="23"/>
      <c r="CE6" s="23"/>
      <c r="CF6" s="23"/>
      <c r="CG6" s="22">
        <v>0</v>
      </c>
      <c r="CH6" s="23">
        <v>0</v>
      </c>
      <c r="CI6" s="23">
        <v>1.2767809999999999</v>
      </c>
      <c r="CJ6" s="23">
        <v>1.2312259999999999</v>
      </c>
      <c r="CK6" s="23">
        <v>1.2558499999999999</v>
      </c>
      <c r="CL6" s="23">
        <v>1.280967</v>
      </c>
      <c r="CM6" s="23">
        <v>1.3065869999999999</v>
      </c>
      <c r="CN6" s="23">
        <v>1.3327180000000001</v>
      </c>
      <c r="CO6" s="23">
        <v>1.3593729999999999</v>
      </c>
      <c r="CP6" s="23">
        <v>1.38656</v>
      </c>
      <c r="CQ6" s="23">
        <v>1.414291</v>
      </c>
      <c r="CR6" s="23">
        <v>1.442577</v>
      </c>
      <c r="CS6" s="23">
        <v>1.4714290000000001</v>
      </c>
      <c r="CT6" s="23">
        <v>1.5008570000000001</v>
      </c>
      <c r="CU6" s="23">
        <v>1.5308740000000001</v>
      </c>
      <c r="CV6" s="23">
        <v>1.5614920000000001</v>
      </c>
      <c r="CW6" s="23">
        <v>1.592722</v>
      </c>
      <c r="CX6" s="23">
        <v>0</v>
      </c>
      <c r="CY6" s="23">
        <v>0</v>
      </c>
      <c r="CZ6" s="23">
        <v>0</v>
      </c>
      <c r="DA6" s="22">
        <v>0</v>
      </c>
      <c r="DB6" s="23">
        <v>0</v>
      </c>
      <c r="DC6" s="23">
        <v>1.2767809999999999</v>
      </c>
      <c r="DD6" s="23">
        <v>1.2312259999999999</v>
      </c>
      <c r="DE6" s="23">
        <v>1.2558499999999999</v>
      </c>
      <c r="DF6" s="23">
        <v>1.280967</v>
      </c>
      <c r="DG6" s="23">
        <v>1.3065869999999999</v>
      </c>
      <c r="DH6" s="23">
        <v>1.3327180000000001</v>
      </c>
      <c r="DI6" s="23">
        <v>1.3593729999999999</v>
      </c>
      <c r="DJ6" s="23">
        <v>1.38656</v>
      </c>
      <c r="DK6" s="23">
        <v>1.414291</v>
      </c>
      <c r="DL6" s="23">
        <v>1.442577</v>
      </c>
      <c r="DM6" s="23">
        <v>1.4714290000000001</v>
      </c>
      <c r="DN6" s="23">
        <v>1.5008570000000001</v>
      </c>
      <c r="DO6" s="23">
        <v>1.5308740000000001</v>
      </c>
      <c r="DP6" s="23">
        <v>1.5614920000000001</v>
      </c>
      <c r="DQ6" s="23">
        <v>1.592722</v>
      </c>
      <c r="DR6" s="23">
        <v>0</v>
      </c>
      <c r="DS6" s="23">
        <v>0</v>
      </c>
      <c r="DT6" s="23">
        <v>0</v>
      </c>
      <c r="DU6" s="22">
        <v>0</v>
      </c>
      <c r="DV6" s="23">
        <v>0</v>
      </c>
      <c r="DW6" s="23">
        <v>1.2767809999999999</v>
      </c>
      <c r="DX6" s="23">
        <v>1.1297520000000001</v>
      </c>
      <c r="DY6" s="23">
        <v>1.152347</v>
      </c>
      <c r="DZ6" s="23">
        <v>1.175394</v>
      </c>
      <c r="EA6" s="23">
        <v>1.1989019999999999</v>
      </c>
      <c r="EB6" s="23">
        <v>1.22288</v>
      </c>
      <c r="EC6" s="23">
        <v>1.2473369999999999</v>
      </c>
      <c r="ED6" s="23">
        <v>1.272284</v>
      </c>
      <c r="EE6" s="23">
        <v>1.2977300000000001</v>
      </c>
      <c r="EF6" s="23">
        <v>1.323685</v>
      </c>
      <c r="EG6" s="23">
        <v>1.350158</v>
      </c>
      <c r="EH6" s="23">
        <v>1.3771610000000001</v>
      </c>
      <c r="EI6" s="23">
        <v>1.4047050000000001</v>
      </c>
      <c r="EJ6" s="23">
        <v>1.4327989999999999</v>
      </c>
      <c r="EK6" s="23">
        <v>1.4614549999999999</v>
      </c>
      <c r="EL6" s="23">
        <v>0</v>
      </c>
      <c r="EM6" s="23">
        <v>0</v>
      </c>
      <c r="EN6" s="23">
        <v>0</v>
      </c>
      <c r="EO6" s="22">
        <v>0</v>
      </c>
      <c r="EP6" s="23">
        <v>0</v>
      </c>
      <c r="EQ6" s="23">
        <v>1.2767809999999999</v>
      </c>
      <c r="ER6" s="23">
        <v>1.2312259999999999</v>
      </c>
      <c r="ES6" s="23">
        <v>1.2558499999999999</v>
      </c>
      <c r="ET6" s="23">
        <v>1.280967</v>
      </c>
      <c r="EU6" s="23">
        <v>1.3065869999999999</v>
      </c>
      <c r="EV6" s="23">
        <v>1.3327180000000001</v>
      </c>
      <c r="EW6" s="23">
        <v>1.3593729999999999</v>
      </c>
      <c r="EX6" s="23">
        <v>1.38656</v>
      </c>
      <c r="EY6" s="23">
        <v>1.414291</v>
      </c>
      <c r="EZ6" s="23">
        <v>1.442577</v>
      </c>
      <c r="FA6" s="23">
        <v>1.4714290000000001</v>
      </c>
      <c r="FB6" s="23">
        <v>1.5008570000000001</v>
      </c>
      <c r="FC6" s="23">
        <v>1.5308740000000001</v>
      </c>
      <c r="FD6" s="23">
        <v>1.5614920000000001</v>
      </c>
      <c r="FE6" s="23">
        <v>1.592722</v>
      </c>
      <c r="FF6" s="23">
        <v>0</v>
      </c>
      <c r="FG6" s="23">
        <v>0</v>
      </c>
      <c r="FH6" s="23">
        <v>0</v>
      </c>
      <c r="FI6" s="22">
        <v>0</v>
      </c>
      <c r="FJ6" s="23">
        <v>0</v>
      </c>
      <c r="FK6" s="23">
        <v>0</v>
      </c>
      <c r="FL6" s="23">
        <v>1.205891</v>
      </c>
      <c r="FM6" s="23">
        <v>1.2336259999999999</v>
      </c>
      <c r="FN6" s="23">
        <v>1.2619990000000001</v>
      </c>
      <c r="FO6" s="23">
        <v>1.2910250000000001</v>
      </c>
      <c r="FP6" s="23">
        <v>1.320719</v>
      </c>
      <c r="FQ6" s="23">
        <v>1.3510960000000001</v>
      </c>
      <c r="FR6" s="23">
        <v>1.382171</v>
      </c>
      <c r="FS6" s="23">
        <v>1.413961</v>
      </c>
      <c r="FT6" s="23">
        <v>1.446482</v>
      </c>
      <c r="FU6" s="23">
        <v>1.479751</v>
      </c>
      <c r="FV6" s="23">
        <v>1.5137849999999999</v>
      </c>
      <c r="FW6" s="23">
        <v>1.548602</v>
      </c>
      <c r="FX6" s="23">
        <v>1.58422</v>
      </c>
      <c r="FY6" s="23">
        <v>1.620657</v>
      </c>
      <c r="FZ6" s="23">
        <v>0</v>
      </c>
      <c r="GA6" s="23">
        <v>0</v>
      </c>
      <c r="GB6" s="23">
        <v>0</v>
      </c>
      <c r="GC6" s="22">
        <v>0</v>
      </c>
      <c r="GD6" s="23">
        <v>0</v>
      </c>
      <c r="GE6" s="23">
        <v>0</v>
      </c>
      <c r="GF6" s="23">
        <v>1.6237839700000001</v>
      </c>
      <c r="GG6" s="23">
        <v>1.6611309999999999</v>
      </c>
      <c r="GH6" s="23">
        <v>1.69933701</v>
      </c>
      <c r="GI6" s="23">
        <v>1.73842176</v>
      </c>
      <c r="GJ6" s="23">
        <v>1.7784054600000001</v>
      </c>
      <c r="GK6" s="23">
        <v>1.81930879</v>
      </c>
      <c r="GL6" s="23">
        <v>1.8611528900000001</v>
      </c>
      <c r="GM6" s="23">
        <v>1.9039594099999999</v>
      </c>
      <c r="GN6" s="23">
        <v>1.9477504800000001</v>
      </c>
      <c r="GO6" s="23">
        <v>1.9925487399999999</v>
      </c>
      <c r="GP6" s="23">
        <v>2.0383773600000001</v>
      </c>
      <c r="GQ6" s="23">
        <v>2.0852600400000001</v>
      </c>
      <c r="GR6" s="23">
        <v>2.1332210200000001</v>
      </c>
      <c r="GS6" s="23">
        <v>2.1822851000000001</v>
      </c>
      <c r="GT6" s="23">
        <v>0</v>
      </c>
      <c r="GU6" s="23">
        <v>0</v>
      </c>
      <c r="GV6" s="23">
        <v>0</v>
      </c>
      <c r="GW6" s="22">
        <v>0</v>
      </c>
      <c r="GX6" s="23">
        <v>0</v>
      </c>
      <c r="GY6" s="23">
        <v>0</v>
      </c>
      <c r="GZ6" s="23">
        <v>0</v>
      </c>
      <c r="HA6" s="23">
        <v>0</v>
      </c>
      <c r="HB6" s="23">
        <v>0</v>
      </c>
      <c r="HC6" s="23">
        <v>0</v>
      </c>
      <c r="HD6" s="23">
        <v>0</v>
      </c>
      <c r="HE6" s="23">
        <v>0</v>
      </c>
      <c r="HF6" s="23">
        <v>0</v>
      </c>
      <c r="HG6" s="23">
        <v>0</v>
      </c>
      <c r="HH6" s="23">
        <v>0</v>
      </c>
      <c r="HI6" s="23">
        <v>0</v>
      </c>
      <c r="HJ6" s="23">
        <v>0</v>
      </c>
      <c r="HK6" s="23">
        <v>0</v>
      </c>
      <c r="HL6" s="23">
        <v>0</v>
      </c>
      <c r="HM6" s="23">
        <v>0</v>
      </c>
      <c r="HN6" s="23">
        <v>0</v>
      </c>
      <c r="HO6" s="23">
        <v>0</v>
      </c>
      <c r="HP6" s="23">
        <v>0</v>
      </c>
      <c r="HQ6" s="22">
        <v>0</v>
      </c>
      <c r="HR6" s="23">
        <v>0</v>
      </c>
      <c r="HS6" s="23">
        <v>0</v>
      </c>
      <c r="HT6" s="24">
        <v>1.2121599999999999</v>
      </c>
      <c r="HU6" s="24">
        <v>1.24004</v>
      </c>
      <c r="HV6" s="24">
        <v>1.283871</v>
      </c>
      <c r="HW6" s="23">
        <v>1.307806</v>
      </c>
      <c r="HX6" s="23">
        <v>1.3378859999999999</v>
      </c>
      <c r="HY6" s="23">
        <v>1.368657</v>
      </c>
      <c r="HZ6" s="23">
        <v>1.400137</v>
      </c>
      <c r="IA6" s="23">
        <v>1.4323399999999999</v>
      </c>
      <c r="IB6" s="23">
        <v>1.4652829999999999</v>
      </c>
      <c r="IC6" s="23">
        <v>1.498985</v>
      </c>
      <c r="ID6" s="23">
        <v>1.5334620000000001</v>
      </c>
      <c r="IE6" s="23">
        <v>1.5687310000000001</v>
      </c>
      <c r="IF6" s="23">
        <v>1.6048119999999999</v>
      </c>
      <c r="IG6" s="23">
        <v>1.641723</v>
      </c>
      <c r="IH6" s="23">
        <v>0</v>
      </c>
      <c r="II6" s="23">
        <v>0</v>
      </c>
      <c r="IJ6" s="23">
        <v>0</v>
      </c>
      <c r="IK6" s="22">
        <v>0</v>
      </c>
      <c r="IL6" s="23">
        <v>0</v>
      </c>
      <c r="IM6" s="23">
        <v>0</v>
      </c>
      <c r="IN6" s="23">
        <v>0</v>
      </c>
      <c r="IO6" s="23">
        <v>0</v>
      </c>
      <c r="IP6" s="23">
        <v>0</v>
      </c>
      <c r="IQ6" s="23">
        <v>0</v>
      </c>
      <c r="IR6" s="23">
        <v>0</v>
      </c>
      <c r="IS6" s="23">
        <v>0</v>
      </c>
      <c r="IT6" s="23">
        <v>0</v>
      </c>
      <c r="IU6" s="23">
        <v>0</v>
      </c>
      <c r="IV6" s="23">
        <v>0</v>
      </c>
      <c r="IW6" s="23">
        <v>0</v>
      </c>
      <c r="IX6" s="23">
        <v>0</v>
      </c>
      <c r="IY6" s="23">
        <v>0</v>
      </c>
      <c r="IZ6" s="23">
        <v>0</v>
      </c>
      <c r="JA6" s="23">
        <v>0</v>
      </c>
      <c r="JB6" s="23">
        <v>0</v>
      </c>
      <c r="JC6" s="23">
        <v>0</v>
      </c>
      <c r="JD6" s="23">
        <v>0</v>
      </c>
      <c r="JE6" s="22">
        <v>0</v>
      </c>
      <c r="JF6" s="23">
        <v>0</v>
      </c>
      <c r="JG6" s="23">
        <v>0</v>
      </c>
      <c r="JH6" s="23">
        <v>0</v>
      </c>
      <c r="JI6" s="23">
        <v>0</v>
      </c>
      <c r="JJ6" s="23">
        <v>0</v>
      </c>
      <c r="JK6" s="23">
        <v>0</v>
      </c>
      <c r="JL6" s="23">
        <v>0</v>
      </c>
      <c r="JM6" s="23">
        <v>0</v>
      </c>
      <c r="JN6" s="23">
        <v>0</v>
      </c>
      <c r="JO6" s="23">
        <v>0</v>
      </c>
      <c r="JP6" s="23">
        <v>0</v>
      </c>
      <c r="JQ6" s="23">
        <v>0</v>
      </c>
      <c r="JR6" s="23">
        <v>0</v>
      </c>
      <c r="JS6" s="23">
        <v>0</v>
      </c>
      <c r="JT6" s="23">
        <v>0</v>
      </c>
      <c r="JU6" s="23">
        <v>0</v>
      </c>
      <c r="JV6" s="23">
        <v>0</v>
      </c>
      <c r="JW6" s="23">
        <v>0</v>
      </c>
      <c r="JX6" s="23">
        <v>0</v>
      </c>
      <c r="JY6" s="22">
        <v>0</v>
      </c>
      <c r="JZ6" s="23">
        <v>0</v>
      </c>
      <c r="KA6" s="23">
        <v>0</v>
      </c>
      <c r="KB6" s="23">
        <v>0</v>
      </c>
      <c r="KC6" s="23">
        <v>0</v>
      </c>
      <c r="KD6" s="23">
        <v>0</v>
      </c>
      <c r="KE6" s="23">
        <v>0</v>
      </c>
      <c r="KF6" s="23">
        <v>0</v>
      </c>
      <c r="KG6" s="23">
        <v>0</v>
      </c>
      <c r="KH6" s="23">
        <v>0</v>
      </c>
      <c r="KI6" s="23">
        <v>0</v>
      </c>
      <c r="KJ6" s="23">
        <v>0</v>
      </c>
      <c r="KK6" s="23">
        <v>0</v>
      </c>
      <c r="KL6" s="23">
        <v>0</v>
      </c>
      <c r="KM6" s="23">
        <v>0</v>
      </c>
      <c r="KN6" s="23">
        <v>0</v>
      </c>
      <c r="KO6" s="23">
        <v>0</v>
      </c>
      <c r="KP6" s="23">
        <v>0</v>
      </c>
      <c r="KQ6" s="23">
        <v>0</v>
      </c>
      <c r="KR6" s="23">
        <v>0</v>
      </c>
      <c r="KS6" s="22">
        <v>0</v>
      </c>
      <c r="KT6" s="23">
        <v>0</v>
      </c>
      <c r="KU6" s="23">
        <v>0</v>
      </c>
      <c r="KV6" s="23">
        <v>0</v>
      </c>
      <c r="KW6" s="23">
        <v>0</v>
      </c>
      <c r="KX6" s="23">
        <v>0</v>
      </c>
      <c r="KY6" s="23">
        <v>0</v>
      </c>
      <c r="KZ6" s="23">
        <v>0</v>
      </c>
      <c r="LA6" s="23">
        <v>0</v>
      </c>
      <c r="LB6" s="23">
        <v>0</v>
      </c>
      <c r="LC6" s="23">
        <v>0</v>
      </c>
      <c r="LD6" s="23">
        <v>0</v>
      </c>
      <c r="LE6" s="23">
        <v>0</v>
      </c>
      <c r="LF6" s="23">
        <v>0</v>
      </c>
      <c r="LG6" s="23">
        <v>0</v>
      </c>
      <c r="LH6" s="23">
        <v>0</v>
      </c>
      <c r="LI6" s="23">
        <v>0</v>
      </c>
      <c r="LJ6" s="23">
        <v>0</v>
      </c>
      <c r="LK6" s="23">
        <v>0</v>
      </c>
      <c r="LL6" s="23">
        <v>0</v>
      </c>
      <c r="LM6" s="22">
        <v>0</v>
      </c>
      <c r="LN6" s="23">
        <v>0</v>
      </c>
      <c r="LO6" s="23">
        <v>0</v>
      </c>
      <c r="LP6" s="23">
        <v>0</v>
      </c>
      <c r="LQ6" s="23">
        <v>0</v>
      </c>
      <c r="LR6" s="23">
        <v>0</v>
      </c>
      <c r="LS6" s="23">
        <v>0</v>
      </c>
      <c r="LT6" s="23">
        <v>0</v>
      </c>
      <c r="LU6" s="23">
        <v>0</v>
      </c>
      <c r="LV6" s="23">
        <v>0</v>
      </c>
      <c r="LW6" s="23">
        <v>0</v>
      </c>
      <c r="LX6" s="23">
        <v>0</v>
      </c>
      <c r="LY6" s="23">
        <v>0</v>
      </c>
      <c r="LZ6" s="23">
        <v>0</v>
      </c>
      <c r="MA6" s="23">
        <v>0</v>
      </c>
      <c r="MB6" s="23">
        <v>0</v>
      </c>
      <c r="MC6" s="23">
        <v>0</v>
      </c>
      <c r="MD6" s="23">
        <v>0</v>
      </c>
      <c r="ME6" s="23">
        <v>0</v>
      </c>
      <c r="MF6" s="23">
        <v>0</v>
      </c>
      <c r="MG6" s="22">
        <v>0</v>
      </c>
      <c r="MH6" s="23">
        <v>0</v>
      </c>
      <c r="MI6" s="23">
        <v>0</v>
      </c>
      <c r="MJ6" s="23">
        <v>0</v>
      </c>
      <c r="MK6" s="23">
        <v>0</v>
      </c>
      <c r="ML6" s="23">
        <v>0</v>
      </c>
      <c r="MM6" s="23">
        <v>0</v>
      </c>
      <c r="MN6" s="23">
        <v>0</v>
      </c>
      <c r="MO6" s="23">
        <v>0</v>
      </c>
      <c r="MP6" s="23">
        <v>0</v>
      </c>
      <c r="MQ6" s="23">
        <v>0</v>
      </c>
      <c r="MR6" s="23">
        <v>0</v>
      </c>
      <c r="MS6" s="23">
        <v>0</v>
      </c>
      <c r="MT6" s="23">
        <v>0</v>
      </c>
      <c r="MU6" s="23">
        <v>0</v>
      </c>
      <c r="MV6" s="23">
        <v>0</v>
      </c>
      <c r="MW6" s="23">
        <v>0</v>
      </c>
      <c r="MX6" s="23">
        <v>0</v>
      </c>
      <c r="MY6" s="23">
        <v>0</v>
      </c>
      <c r="MZ6" s="23">
        <v>0</v>
      </c>
    </row>
    <row r="7" spans="1:364">
      <c r="A7" s="21" t="s">
        <v>884</v>
      </c>
      <c r="B7" s="21" t="s">
        <v>885</v>
      </c>
      <c r="C7" s="21" t="s">
        <v>886</v>
      </c>
      <c r="E7" s="22">
        <v>0</v>
      </c>
      <c r="F7" s="23">
        <v>0</v>
      </c>
      <c r="G7" s="23">
        <v>132.46874399999999</v>
      </c>
      <c r="H7" s="23">
        <v>140.97606200000001</v>
      </c>
      <c r="I7" s="23">
        <v>145.34631999999999</v>
      </c>
      <c r="J7" s="23">
        <v>149.852056</v>
      </c>
      <c r="K7" s="23">
        <v>154.497469</v>
      </c>
      <c r="L7" s="23">
        <v>159.286891</v>
      </c>
      <c r="M7" s="23">
        <v>164.224785</v>
      </c>
      <c r="N7" s="23">
        <v>169.315753</v>
      </c>
      <c r="O7" s="23">
        <v>174.56454099999999</v>
      </c>
      <c r="P7" s="23">
        <v>179.97604200000001</v>
      </c>
      <c r="Q7" s="23">
        <v>185.55529899999999</v>
      </c>
      <c r="R7" s="23">
        <v>191.307514</v>
      </c>
      <c r="S7" s="23">
        <v>197.23804699999999</v>
      </c>
      <c r="T7" s="23">
        <v>203.35242600000001</v>
      </c>
      <c r="U7" s="23">
        <v>209.656351</v>
      </c>
      <c r="V7" s="23">
        <v>0</v>
      </c>
      <c r="W7" s="23">
        <v>0</v>
      </c>
      <c r="X7" s="23">
        <v>0</v>
      </c>
      <c r="Y7" s="22">
        <v>0</v>
      </c>
      <c r="Z7" s="23">
        <v>0</v>
      </c>
      <c r="AA7" s="23">
        <v>146.68176</v>
      </c>
      <c r="AB7" s="23">
        <v>153.005157</v>
      </c>
      <c r="AC7" s="23">
        <v>157.74831699999999</v>
      </c>
      <c r="AD7" s="23">
        <v>162.63851399999999</v>
      </c>
      <c r="AE7" s="23">
        <v>167.680308</v>
      </c>
      <c r="AF7" s="23">
        <v>172.878398</v>
      </c>
      <c r="AG7" s="23">
        <v>178.237628</v>
      </c>
      <c r="AH7" s="23">
        <v>183.76299499999999</v>
      </c>
      <c r="AI7" s="23">
        <v>189.45964799999999</v>
      </c>
      <c r="AJ7" s="23">
        <v>195.332897</v>
      </c>
      <c r="AK7" s="23">
        <v>201.388216</v>
      </c>
      <c r="AL7" s="23">
        <v>207.63125099999999</v>
      </c>
      <c r="AM7" s="23">
        <v>214.06782000000001</v>
      </c>
      <c r="AN7" s="23">
        <v>220.70392200000001</v>
      </c>
      <c r="AO7" s="23">
        <v>227.54574400000001</v>
      </c>
      <c r="AP7" s="23">
        <v>0</v>
      </c>
      <c r="AQ7" s="23">
        <v>0</v>
      </c>
      <c r="AR7" s="23">
        <v>0</v>
      </c>
      <c r="AS7" s="22">
        <v>0</v>
      </c>
      <c r="AT7" s="23">
        <v>0</v>
      </c>
      <c r="AU7" s="23">
        <v>0</v>
      </c>
      <c r="AV7" s="23">
        <v>89.444962000000004</v>
      </c>
      <c r="AW7" s="23">
        <v>92.128310999999997</v>
      </c>
      <c r="AX7" s="23">
        <v>94.892160000000004</v>
      </c>
      <c r="AY7" s="23">
        <v>97.738924999999995</v>
      </c>
      <c r="AZ7" s="23">
        <v>100.671093</v>
      </c>
      <c r="BA7" s="23">
        <v>103.691226</v>
      </c>
      <c r="BB7" s="23">
        <v>106.801962</v>
      </c>
      <c r="BC7" s="23">
        <v>110.006021</v>
      </c>
      <c r="BD7" s="23">
        <v>113.306202</v>
      </c>
      <c r="BE7" s="23">
        <v>116.705388</v>
      </c>
      <c r="BF7" s="23">
        <v>120.20654999999999</v>
      </c>
      <c r="BG7" s="23">
        <v>123.812746</v>
      </c>
      <c r="BH7" s="23">
        <v>127.527129</v>
      </c>
      <c r="BI7" s="23">
        <v>131.35294200000001</v>
      </c>
      <c r="BJ7" s="23">
        <v>0</v>
      </c>
      <c r="BK7" s="23">
        <v>0</v>
      </c>
      <c r="BL7" s="23">
        <v>0</v>
      </c>
      <c r="BM7" s="22">
        <v>0</v>
      </c>
      <c r="BN7" s="23">
        <v>0</v>
      </c>
      <c r="BO7" s="23">
        <v>0</v>
      </c>
      <c r="BP7" s="23">
        <v>89.444962000000004</v>
      </c>
      <c r="BQ7" s="23">
        <v>92.128310999999997</v>
      </c>
      <c r="BR7" s="23">
        <v>94.892160000000004</v>
      </c>
      <c r="BS7" s="23">
        <v>97.738924999999995</v>
      </c>
      <c r="BT7" s="23">
        <v>100.671093</v>
      </c>
      <c r="BU7" s="23">
        <v>103.691226</v>
      </c>
      <c r="BV7" s="23">
        <v>106.801962</v>
      </c>
      <c r="BW7" s="23">
        <v>110.006021</v>
      </c>
      <c r="BX7" s="23">
        <v>113.306202</v>
      </c>
      <c r="BY7" s="23">
        <v>116.705388</v>
      </c>
      <c r="BZ7" s="23">
        <v>120.20654999999999</v>
      </c>
      <c r="CA7" s="23">
        <v>123.812746</v>
      </c>
      <c r="CB7" s="23">
        <v>127.527129</v>
      </c>
      <c r="CC7" s="23">
        <v>131.35294200000001</v>
      </c>
      <c r="CD7" s="23">
        <v>0</v>
      </c>
      <c r="CE7" s="23">
        <v>0</v>
      </c>
      <c r="CF7" s="23">
        <v>0</v>
      </c>
      <c r="CG7" s="22">
        <v>0</v>
      </c>
      <c r="CH7" s="23">
        <v>0</v>
      </c>
      <c r="CI7" s="23">
        <v>87.917310999999998</v>
      </c>
      <c r="CJ7" s="23">
        <v>88.980830999999995</v>
      </c>
      <c r="CK7" s="23">
        <v>91.739237000000003</v>
      </c>
      <c r="CL7" s="23">
        <v>94.583152999999996</v>
      </c>
      <c r="CM7" s="23">
        <v>97.515231</v>
      </c>
      <c r="CN7" s="23">
        <v>100.538203</v>
      </c>
      <c r="CO7" s="23">
        <v>103.654887</v>
      </c>
      <c r="CP7" s="23">
        <v>106.868189</v>
      </c>
      <c r="CQ7" s="23">
        <v>110.18110299999999</v>
      </c>
      <c r="CR7" s="23">
        <v>113.596717</v>
      </c>
      <c r="CS7" s="23">
        <v>117.11821500000001</v>
      </c>
      <c r="CT7" s="23">
        <v>120.74888</v>
      </c>
      <c r="CU7" s="23">
        <v>124.49209500000001</v>
      </c>
      <c r="CV7" s="23">
        <v>128.35135</v>
      </c>
      <c r="CW7" s="23">
        <v>132.330242</v>
      </c>
      <c r="CX7" s="23">
        <v>0</v>
      </c>
      <c r="CY7" s="23">
        <v>0</v>
      </c>
      <c r="CZ7" s="23">
        <v>0</v>
      </c>
      <c r="DA7" s="22">
        <v>0</v>
      </c>
      <c r="DB7" s="23">
        <v>0</v>
      </c>
      <c r="DC7" s="23">
        <v>86.929475999999994</v>
      </c>
      <c r="DD7" s="23">
        <v>87.981046000000006</v>
      </c>
      <c r="DE7" s="23">
        <v>90.708459000000005</v>
      </c>
      <c r="DF7" s="23">
        <v>93.520420999999999</v>
      </c>
      <c r="DG7" s="23">
        <v>96.419554000000005</v>
      </c>
      <c r="DH7" s="23">
        <v>99.408559999999994</v>
      </c>
      <c r="DI7" s="23">
        <v>102.49022600000001</v>
      </c>
      <c r="DJ7" s="23">
        <v>105.667423</v>
      </c>
      <c r="DK7" s="23">
        <v>108.943113</v>
      </c>
      <c r="DL7" s="23">
        <v>112.32034899999999</v>
      </c>
      <c r="DM7" s="23">
        <v>115.80228</v>
      </c>
      <c r="DN7" s="23">
        <v>119.392151</v>
      </c>
      <c r="DO7" s="23">
        <v>123.09330799999999</v>
      </c>
      <c r="DP7" s="23">
        <v>126.9092</v>
      </c>
      <c r="DQ7" s="23">
        <v>130.84338500000001</v>
      </c>
      <c r="DR7" s="23">
        <v>0</v>
      </c>
      <c r="DS7" s="23">
        <v>0</v>
      </c>
      <c r="DT7" s="23">
        <v>0</v>
      </c>
      <c r="DU7" s="22">
        <v>0</v>
      </c>
      <c r="DV7" s="23">
        <v>0</v>
      </c>
      <c r="DW7" s="23">
        <v>86.929475999999994</v>
      </c>
      <c r="DX7" s="23">
        <v>80.729929999999996</v>
      </c>
      <c r="DY7" s="23">
        <v>83.232557999999997</v>
      </c>
      <c r="DZ7" s="23">
        <v>85.812766999999994</v>
      </c>
      <c r="EA7" s="23">
        <v>88.472962999999993</v>
      </c>
      <c r="EB7" s="23">
        <v>91.215625000000003</v>
      </c>
      <c r="EC7" s="23">
        <v>94.043308999999994</v>
      </c>
      <c r="ED7" s="23">
        <v>96.958652000000001</v>
      </c>
      <c r="EE7" s="23">
        <v>99.964370000000002</v>
      </c>
      <c r="EF7" s="23">
        <v>103.063266</v>
      </c>
      <c r="EG7" s="23">
        <v>106.25822700000001</v>
      </c>
      <c r="EH7" s="23">
        <v>109.552232</v>
      </c>
      <c r="EI7" s="23">
        <v>112.948351</v>
      </c>
      <c r="EJ7" s="23">
        <v>116.44974999999999</v>
      </c>
      <c r="EK7" s="23">
        <v>120.059692</v>
      </c>
      <c r="EL7" s="23">
        <v>0</v>
      </c>
      <c r="EM7" s="23">
        <v>0</v>
      </c>
      <c r="EN7" s="23">
        <v>0</v>
      </c>
      <c r="EO7" s="22">
        <v>0</v>
      </c>
      <c r="EP7" s="23">
        <v>0</v>
      </c>
      <c r="EQ7" s="23">
        <v>87.917310999999998</v>
      </c>
      <c r="ER7" s="23">
        <v>88.980830999999995</v>
      </c>
      <c r="ES7" s="23">
        <v>91.739237000000003</v>
      </c>
      <c r="ET7" s="23">
        <v>94.583152999999996</v>
      </c>
      <c r="EU7" s="23">
        <v>97.515231</v>
      </c>
      <c r="EV7" s="23">
        <v>100.538203</v>
      </c>
      <c r="EW7" s="23">
        <v>103.654887</v>
      </c>
      <c r="EX7" s="23">
        <v>106.868189</v>
      </c>
      <c r="EY7" s="23">
        <v>110.18110299999999</v>
      </c>
      <c r="EZ7" s="23">
        <v>113.596717</v>
      </c>
      <c r="FA7" s="23">
        <v>117.11821500000001</v>
      </c>
      <c r="FB7" s="23">
        <v>120.74888</v>
      </c>
      <c r="FC7" s="23">
        <v>124.49209500000001</v>
      </c>
      <c r="FD7" s="23">
        <v>128.35135</v>
      </c>
      <c r="FE7" s="23">
        <v>132.330242</v>
      </c>
      <c r="FF7" s="23">
        <v>0</v>
      </c>
      <c r="FG7" s="23">
        <v>0</v>
      </c>
      <c r="FH7" s="23">
        <v>0</v>
      </c>
      <c r="FI7" s="22">
        <v>0</v>
      </c>
      <c r="FJ7" s="23">
        <v>0</v>
      </c>
      <c r="FK7" s="23">
        <v>0</v>
      </c>
      <c r="FL7" s="23">
        <v>90.746037000000001</v>
      </c>
      <c r="FM7" s="23">
        <v>93.922149000000005</v>
      </c>
      <c r="FN7" s="23">
        <v>97.209423999999999</v>
      </c>
      <c r="FO7" s="23">
        <v>100.611754</v>
      </c>
      <c r="FP7" s="23">
        <v>104.13316500000001</v>
      </c>
      <c r="FQ7" s="23">
        <v>107.777826</v>
      </c>
      <c r="FR7" s="23">
        <v>111.55005</v>
      </c>
      <c r="FS7" s="23">
        <v>115.454302</v>
      </c>
      <c r="FT7" s="23">
        <v>119.49520200000001</v>
      </c>
      <c r="FU7" s="23">
        <v>123.67753399999999</v>
      </c>
      <c r="FV7" s="23">
        <v>128.006248</v>
      </c>
      <c r="FW7" s="23">
        <v>132.486467</v>
      </c>
      <c r="FX7" s="23">
        <v>137.123493</v>
      </c>
      <c r="FY7" s="23">
        <v>141.92281500000001</v>
      </c>
      <c r="FZ7" s="23">
        <v>0</v>
      </c>
      <c r="GA7" s="23">
        <v>0</v>
      </c>
      <c r="GB7" s="23">
        <v>0</v>
      </c>
      <c r="GC7" s="22">
        <v>0</v>
      </c>
      <c r="GD7" s="23">
        <v>0</v>
      </c>
      <c r="GE7" s="23">
        <v>0</v>
      </c>
      <c r="GF7" s="23">
        <v>141.83344976999999</v>
      </c>
      <c r="GG7" s="23">
        <v>146.79762051</v>
      </c>
      <c r="GH7" s="23">
        <v>151.93553722999999</v>
      </c>
      <c r="GI7" s="23">
        <v>157.25328103000001</v>
      </c>
      <c r="GJ7" s="23">
        <v>162.75714586000001</v>
      </c>
      <c r="GK7" s="23">
        <v>168.45364597</v>
      </c>
      <c r="GL7" s="23">
        <v>174.34952358000001</v>
      </c>
      <c r="GM7" s="23">
        <v>180.45175689999999</v>
      </c>
      <c r="GN7" s="23">
        <v>186.76756839999999</v>
      </c>
      <c r="GO7" s="23">
        <v>193.30443328999999</v>
      </c>
      <c r="GP7" s="23">
        <v>200.07008844999999</v>
      </c>
      <c r="GQ7" s="23">
        <v>207.07254155000001</v>
      </c>
      <c r="GR7" s="23">
        <v>214.32008049999999</v>
      </c>
      <c r="GS7" s="23">
        <v>221.82128331999999</v>
      </c>
      <c r="GT7" s="23">
        <v>0</v>
      </c>
      <c r="GU7" s="23">
        <v>0</v>
      </c>
      <c r="GV7" s="23">
        <v>0</v>
      </c>
      <c r="GW7" s="22">
        <v>0</v>
      </c>
      <c r="GX7" s="23">
        <v>0</v>
      </c>
      <c r="GY7" s="23">
        <v>0</v>
      </c>
      <c r="GZ7" s="23">
        <v>0</v>
      </c>
      <c r="HA7" s="23">
        <v>0</v>
      </c>
      <c r="HB7" s="23">
        <v>0</v>
      </c>
      <c r="HC7" s="23">
        <v>0</v>
      </c>
      <c r="HD7" s="23">
        <v>0</v>
      </c>
      <c r="HE7" s="23">
        <v>0</v>
      </c>
      <c r="HF7" s="23">
        <v>0</v>
      </c>
      <c r="HG7" s="23">
        <v>0</v>
      </c>
      <c r="HH7" s="23">
        <v>0</v>
      </c>
      <c r="HI7" s="23">
        <v>0</v>
      </c>
      <c r="HJ7" s="23">
        <v>0</v>
      </c>
      <c r="HK7" s="23">
        <v>0</v>
      </c>
      <c r="HL7" s="23">
        <v>0</v>
      </c>
      <c r="HM7" s="23">
        <v>0</v>
      </c>
      <c r="HN7" s="23">
        <v>0</v>
      </c>
      <c r="HO7" s="23">
        <v>0</v>
      </c>
      <c r="HP7" s="23">
        <v>0</v>
      </c>
      <c r="HQ7" s="22">
        <v>0</v>
      </c>
      <c r="HR7" s="23">
        <v>0</v>
      </c>
      <c r="HS7" s="23">
        <v>0</v>
      </c>
      <c r="HT7" s="24">
        <v>91.217854000000003</v>
      </c>
      <c r="HU7" s="24">
        <v>94.410478999999995</v>
      </c>
      <c r="HV7" s="24">
        <v>98.894163000000006</v>
      </c>
      <c r="HW7" s="23">
        <v>101.919532</v>
      </c>
      <c r="HX7" s="23">
        <v>105.486716</v>
      </c>
      <c r="HY7" s="23">
        <v>109.17875100000001</v>
      </c>
      <c r="HZ7" s="23">
        <v>113.000007</v>
      </c>
      <c r="IA7" s="23">
        <v>116.95500800000001</v>
      </c>
      <c r="IB7" s="23">
        <v>121.048433</v>
      </c>
      <c r="IC7" s="23">
        <v>125.285128</v>
      </c>
      <c r="ID7" s="23">
        <v>129.670107</v>
      </c>
      <c r="IE7" s="23">
        <v>134.208561</v>
      </c>
      <c r="IF7" s="23">
        <v>138.90586099999999</v>
      </c>
      <c r="IG7" s="23">
        <v>143.76756599999999</v>
      </c>
      <c r="IH7" s="23">
        <v>0</v>
      </c>
      <c r="II7" s="23">
        <v>0</v>
      </c>
      <c r="IJ7" s="23">
        <v>0</v>
      </c>
      <c r="IK7" s="22">
        <v>0</v>
      </c>
      <c r="IL7" s="23">
        <v>0</v>
      </c>
      <c r="IM7" s="23">
        <v>0</v>
      </c>
      <c r="IN7" s="23">
        <v>0</v>
      </c>
      <c r="IO7" s="23">
        <v>0</v>
      </c>
      <c r="IP7" s="23">
        <v>0</v>
      </c>
      <c r="IQ7" s="23">
        <v>0</v>
      </c>
      <c r="IR7" s="23">
        <v>0</v>
      </c>
      <c r="IS7" s="23">
        <v>0</v>
      </c>
      <c r="IT7" s="23">
        <v>0</v>
      </c>
      <c r="IU7" s="23">
        <v>0</v>
      </c>
      <c r="IV7" s="23">
        <v>0</v>
      </c>
      <c r="IW7" s="23">
        <v>0</v>
      </c>
      <c r="IX7" s="23">
        <v>0</v>
      </c>
      <c r="IY7" s="23">
        <v>0</v>
      </c>
      <c r="IZ7" s="23">
        <v>0</v>
      </c>
      <c r="JA7" s="23">
        <v>0</v>
      </c>
      <c r="JB7" s="23">
        <v>0</v>
      </c>
      <c r="JC7" s="23">
        <v>0</v>
      </c>
      <c r="JD7" s="23">
        <v>0</v>
      </c>
      <c r="JE7" s="22">
        <v>0</v>
      </c>
      <c r="JF7" s="23">
        <v>0</v>
      </c>
      <c r="JG7" s="23">
        <v>0</v>
      </c>
      <c r="JH7" s="23">
        <v>0</v>
      </c>
      <c r="JI7" s="23">
        <v>0</v>
      </c>
      <c r="JJ7" s="23">
        <v>0</v>
      </c>
      <c r="JK7" s="23">
        <v>0</v>
      </c>
      <c r="JL7" s="23">
        <v>0</v>
      </c>
      <c r="JM7" s="23">
        <v>0</v>
      </c>
      <c r="JN7" s="23">
        <v>0</v>
      </c>
      <c r="JO7" s="23">
        <v>0</v>
      </c>
      <c r="JP7" s="23">
        <v>0</v>
      </c>
      <c r="JQ7" s="23">
        <v>0</v>
      </c>
      <c r="JR7" s="23">
        <v>0</v>
      </c>
      <c r="JS7" s="23">
        <v>0</v>
      </c>
      <c r="JT7" s="23">
        <v>0</v>
      </c>
      <c r="JU7" s="23">
        <v>0</v>
      </c>
      <c r="JV7" s="23">
        <v>0</v>
      </c>
      <c r="JW7" s="23">
        <v>0</v>
      </c>
      <c r="JX7" s="23">
        <v>0</v>
      </c>
      <c r="JY7" s="22">
        <v>0</v>
      </c>
      <c r="JZ7" s="23">
        <v>0</v>
      </c>
      <c r="KA7" s="23">
        <v>0</v>
      </c>
      <c r="KB7" s="23">
        <v>0</v>
      </c>
      <c r="KC7" s="23">
        <v>0</v>
      </c>
      <c r="KD7" s="23">
        <v>0</v>
      </c>
      <c r="KE7" s="23">
        <v>0</v>
      </c>
      <c r="KF7" s="23">
        <v>0</v>
      </c>
      <c r="KG7" s="23">
        <v>0</v>
      </c>
      <c r="KH7" s="23">
        <v>0</v>
      </c>
      <c r="KI7" s="23">
        <v>0</v>
      </c>
      <c r="KJ7" s="23">
        <v>0</v>
      </c>
      <c r="KK7" s="23">
        <v>0</v>
      </c>
      <c r="KL7" s="23">
        <v>0</v>
      </c>
      <c r="KM7" s="23">
        <v>0</v>
      </c>
      <c r="KN7" s="23">
        <v>0</v>
      </c>
      <c r="KO7" s="23">
        <v>0</v>
      </c>
      <c r="KP7" s="23">
        <v>0</v>
      </c>
      <c r="KQ7" s="23">
        <v>0</v>
      </c>
      <c r="KR7" s="23">
        <v>0</v>
      </c>
      <c r="KS7" s="22">
        <v>0</v>
      </c>
      <c r="KT7" s="23">
        <v>0</v>
      </c>
      <c r="KU7" s="23">
        <v>0</v>
      </c>
      <c r="KV7" s="23">
        <v>0</v>
      </c>
      <c r="KW7" s="23">
        <v>0</v>
      </c>
      <c r="KX7" s="23">
        <v>0</v>
      </c>
      <c r="KY7" s="23">
        <v>0</v>
      </c>
      <c r="KZ7" s="23">
        <v>0</v>
      </c>
      <c r="LA7" s="23">
        <v>0</v>
      </c>
      <c r="LB7" s="23">
        <v>0</v>
      </c>
      <c r="LC7" s="23">
        <v>0</v>
      </c>
      <c r="LD7" s="23">
        <v>0</v>
      </c>
      <c r="LE7" s="23">
        <v>0</v>
      </c>
      <c r="LF7" s="23">
        <v>0</v>
      </c>
      <c r="LG7" s="23">
        <v>0</v>
      </c>
      <c r="LH7" s="23">
        <v>0</v>
      </c>
      <c r="LI7" s="23">
        <v>0</v>
      </c>
      <c r="LJ7" s="23">
        <v>0</v>
      </c>
      <c r="LK7" s="23">
        <v>0</v>
      </c>
      <c r="LL7" s="23">
        <v>0</v>
      </c>
      <c r="LM7" s="22">
        <v>0</v>
      </c>
      <c r="LN7" s="23">
        <v>0</v>
      </c>
      <c r="LO7" s="23">
        <v>0</v>
      </c>
      <c r="LP7" s="23">
        <v>0</v>
      </c>
      <c r="LQ7" s="23">
        <v>0</v>
      </c>
      <c r="LR7" s="23">
        <v>0</v>
      </c>
      <c r="LS7" s="23">
        <v>0</v>
      </c>
      <c r="LT7" s="23">
        <v>0</v>
      </c>
      <c r="LU7" s="23">
        <v>0</v>
      </c>
      <c r="LV7" s="23">
        <v>0</v>
      </c>
      <c r="LW7" s="23">
        <v>0</v>
      </c>
      <c r="LX7" s="23">
        <v>0</v>
      </c>
      <c r="LY7" s="23">
        <v>0</v>
      </c>
      <c r="LZ7" s="23">
        <v>0</v>
      </c>
      <c r="MA7" s="23">
        <v>0</v>
      </c>
      <c r="MB7" s="23">
        <v>0</v>
      </c>
      <c r="MC7" s="23">
        <v>0</v>
      </c>
      <c r="MD7" s="23">
        <v>0</v>
      </c>
      <c r="ME7" s="23">
        <v>0</v>
      </c>
      <c r="MF7" s="23">
        <v>0</v>
      </c>
      <c r="MG7" s="22">
        <v>0</v>
      </c>
      <c r="MH7" s="23">
        <v>0</v>
      </c>
      <c r="MI7" s="23">
        <v>0</v>
      </c>
      <c r="MJ7" s="23">
        <v>0</v>
      </c>
      <c r="MK7" s="23">
        <v>0</v>
      </c>
      <c r="ML7" s="23">
        <v>0</v>
      </c>
      <c r="MM7" s="23">
        <v>0</v>
      </c>
      <c r="MN7" s="23">
        <v>0</v>
      </c>
      <c r="MO7" s="23">
        <v>0</v>
      </c>
      <c r="MP7" s="23">
        <v>0</v>
      </c>
      <c r="MQ7" s="23">
        <v>0</v>
      </c>
      <c r="MR7" s="23">
        <v>0</v>
      </c>
      <c r="MS7" s="23">
        <v>0</v>
      </c>
      <c r="MT7" s="23">
        <v>0</v>
      </c>
      <c r="MU7" s="23">
        <v>0</v>
      </c>
      <c r="MV7" s="23">
        <v>0</v>
      </c>
      <c r="MW7" s="23">
        <v>0</v>
      </c>
      <c r="MX7" s="23">
        <v>0</v>
      </c>
      <c r="MY7" s="23">
        <v>0</v>
      </c>
      <c r="MZ7" s="23">
        <v>0</v>
      </c>
    </row>
    <row r="8" spans="1:364">
      <c r="A8" s="21" t="s">
        <v>887</v>
      </c>
      <c r="B8" s="21" t="s">
        <v>888</v>
      </c>
      <c r="C8" s="21" t="s">
        <v>886</v>
      </c>
      <c r="E8" s="22">
        <v>0</v>
      </c>
      <c r="F8" s="23">
        <v>0</v>
      </c>
      <c r="G8" s="23">
        <v>150.988776</v>
      </c>
      <c r="H8" s="23">
        <v>160.685475</v>
      </c>
      <c r="I8" s="23">
        <v>165.66672500000001</v>
      </c>
      <c r="J8" s="23">
        <v>170.802393</v>
      </c>
      <c r="K8" s="23">
        <v>176.09726699999999</v>
      </c>
      <c r="L8" s="23">
        <v>181.55628300000001</v>
      </c>
      <c r="M8" s="23">
        <v>187.184527</v>
      </c>
      <c r="N8" s="23">
        <v>192.98724799999999</v>
      </c>
      <c r="O8" s="23">
        <v>198.969852</v>
      </c>
      <c r="P8" s="23">
        <v>205.13791800000001</v>
      </c>
      <c r="Q8" s="23">
        <v>211.49719300000001</v>
      </c>
      <c r="R8" s="23">
        <v>218.053606</v>
      </c>
      <c r="S8" s="23">
        <v>224.81326799999999</v>
      </c>
      <c r="T8" s="23">
        <v>231.782479</v>
      </c>
      <c r="U8" s="23">
        <v>238.967736</v>
      </c>
      <c r="V8" s="23">
        <v>0</v>
      </c>
      <c r="W8" s="23">
        <v>0</v>
      </c>
      <c r="X8" s="23">
        <v>0</v>
      </c>
      <c r="Y8" s="22">
        <v>0</v>
      </c>
      <c r="Z8" s="23">
        <v>0</v>
      </c>
      <c r="AA8" s="23">
        <v>167.18886800000001</v>
      </c>
      <c r="AB8" s="23">
        <v>174.39631900000001</v>
      </c>
      <c r="AC8" s="23">
        <v>179.802605</v>
      </c>
      <c r="AD8" s="23">
        <v>185.376486</v>
      </c>
      <c r="AE8" s="23">
        <v>191.12315699999999</v>
      </c>
      <c r="AF8" s="23">
        <v>197.04797500000001</v>
      </c>
      <c r="AG8" s="23">
        <v>203.156462</v>
      </c>
      <c r="AH8" s="23">
        <v>209.45431199999999</v>
      </c>
      <c r="AI8" s="23">
        <v>215.947396</v>
      </c>
      <c r="AJ8" s="23">
        <v>222.64176499999999</v>
      </c>
      <c r="AK8" s="23">
        <v>229.54365999999999</v>
      </c>
      <c r="AL8" s="23">
        <v>236.659514</v>
      </c>
      <c r="AM8" s="23">
        <v>243.995958</v>
      </c>
      <c r="AN8" s="23">
        <v>251.559833</v>
      </c>
      <c r="AO8" s="23">
        <v>259.35818799999998</v>
      </c>
      <c r="AP8" s="23">
        <v>0</v>
      </c>
      <c r="AQ8" s="23">
        <v>0</v>
      </c>
      <c r="AR8" s="23">
        <v>0</v>
      </c>
      <c r="AS8" s="22">
        <v>0</v>
      </c>
      <c r="AT8" s="23">
        <v>0</v>
      </c>
      <c r="AU8" s="23">
        <v>0</v>
      </c>
      <c r="AV8" s="23">
        <v>102.436272</v>
      </c>
      <c r="AW8" s="23">
        <v>105.50936</v>
      </c>
      <c r="AX8" s="23">
        <v>108.67464099999999</v>
      </c>
      <c r="AY8" s="23">
        <v>111.93488000000001</v>
      </c>
      <c r="AZ8" s="23">
        <v>115.29292599999999</v>
      </c>
      <c r="BA8" s="23">
        <v>118.75171400000001</v>
      </c>
      <c r="BB8" s="23">
        <v>122.31426500000001</v>
      </c>
      <c r="BC8" s="23">
        <v>125.983693</v>
      </c>
      <c r="BD8" s="23">
        <v>129.763204</v>
      </c>
      <c r="BE8" s="23">
        <v>133.65610000000001</v>
      </c>
      <c r="BF8" s="23">
        <v>137.665783</v>
      </c>
      <c r="BG8" s="23">
        <v>141.79575700000001</v>
      </c>
      <c r="BH8" s="23">
        <v>146.04962900000001</v>
      </c>
      <c r="BI8" s="23">
        <v>150.431118</v>
      </c>
      <c r="BJ8" s="23">
        <v>0</v>
      </c>
      <c r="BK8" s="23">
        <v>0</v>
      </c>
      <c r="BL8" s="23">
        <v>0</v>
      </c>
      <c r="BM8" s="22">
        <v>0</v>
      </c>
      <c r="BN8" s="23">
        <v>0</v>
      </c>
      <c r="BO8" s="23">
        <v>0</v>
      </c>
      <c r="BP8" s="23">
        <v>102.436272</v>
      </c>
      <c r="BQ8" s="23">
        <v>105.50936</v>
      </c>
      <c r="BR8" s="23">
        <v>108.67464099999999</v>
      </c>
      <c r="BS8" s="23">
        <v>111.93488000000001</v>
      </c>
      <c r="BT8" s="23">
        <v>115.29292599999999</v>
      </c>
      <c r="BU8" s="23">
        <v>118.75171400000001</v>
      </c>
      <c r="BV8" s="23">
        <v>122.31426500000001</v>
      </c>
      <c r="BW8" s="23">
        <v>125.983693</v>
      </c>
      <c r="BX8" s="23">
        <v>129.763204</v>
      </c>
      <c r="BY8" s="23">
        <v>133.65610000000001</v>
      </c>
      <c r="BZ8" s="23">
        <v>137.665783</v>
      </c>
      <c r="CA8" s="23">
        <v>141.79575700000001</v>
      </c>
      <c r="CB8" s="23">
        <v>146.04962900000001</v>
      </c>
      <c r="CC8" s="23">
        <v>150.431118</v>
      </c>
      <c r="CD8" s="23">
        <v>0</v>
      </c>
      <c r="CE8" s="23">
        <v>0</v>
      </c>
      <c r="CF8" s="23">
        <v>0</v>
      </c>
      <c r="CG8" s="22">
        <v>0</v>
      </c>
      <c r="CH8" s="23">
        <v>0</v>
      </c>
      <c r="CI8" s="23">
        <v>100.208749</v>
      </c>
      <c r="CJ8" s="23">
        <v>101.420957</v>
      </c>
      <c r="CK8" s="23">
        <v>104.56500699999999</v>
      </c>
      <c r="CL8" s="23">
        <v>107.806522</v>
      </c>
      <c r="CM8" s="23">
        <v>111.14852399999999</v>
      </c>
      <c r="CN8" s="23">
        <v>114.594128</v>
      </c>
      <c r="CO8" s="23">
        <v>118.146546</v>
      </c>
      <c r="CP8" s="23">
        <v>121.809089</v>
      </c>
      <c r="CQ8" s="23">
        <v>125.585171</v>
      </c>
      <c r="CR8" s="23">
        <v>129.47831099999999</v>
      </c>
      <c r="CS8" s="23">
        <v>133.49213900000001</v>
      </c>
      <c r="CT8" s="23">
        <v>137.63039499999999</v>
      </c>
      <c r="CU8" s="23">
        <v>141.89693700000001</v>
      </c>
      <c r="CV8" s="23">
        <v>146.29574299999999</v>
      </c>
      <c r="CW8" s="23">
        <v>150.83091099999999</v>
      </c>
      <c r="CX8" s="23">
        <v>0</v>
      </c>
      <c r="CY8" s="23">
        <v>0</v>
      </c>
      <c r="CZ8" s="23">
        <v>0</v>
      </c>
      <c r="DA8" s="22">
        <v>0</v>
      </c>
      <c r="DB8" s="23">
        <v>0</v>
      </c>
      <c r="DC8" s="23">
        <v>99.082808</v>
      </c>
      <c r="DD8" s="23">
        <v>100.281396</v>
      </c>
      <c r="DE8" s="23">
        <v>103.390119</v>
      </c>
      <c r="DF8" s="23">
        <v>106.595213</v>
      </c>
      <c r="DG8" s="23">
        <v>109.899664</v>
      </c>
      <c r="DH8" s="23">
        <v>113.30655400000001</v>
      </c>
      <c r="DI8" s="23">
        <v>116.819057</v>
      </c>
      <c r="DJ8" s="23">
        <v>120.440448</v>
      </c>
      <c r="DK8" s="23">
        <v>124.174102</v>
      </c>
      <c r="DL8" s="23">
        <v>128.02349899999999</v>
      </c>
      <c r="DM8" s="23">
        <v>131.99222700000001</v>
      </c>
      <c r="DN8" s="23">
        <v>136.08398600000001</v>
      </c>
      <c r="DO8" s="23">
        <v>140.30259000000001</v>
      </c>
      <c r="DP8" s="23">
        <v>144.65197000000001</v>
      </c>
      <c r="DQ8" s="23">
        <v>149.13618099999999</v>
      </c>
      <c r="DR8" s="23">
        <v>0</v>
      </c>
      <c r="DS8" s="23">
        <v>0</v>
      </c>
      <c r="DT8" s="23">
        <v>0</v>
      </c>
      <c r="DU8" s="22">
        <v>0</v>
      </c>
      <c r="DV8" s="23">
        <v>0</v>
      </c>
      <c r="DW8" s="23">
        <v>99.082808</v>
      </c>
      <c r="DX8" s="23">
        <v>92.016524000000004</v>
      </c>
      <c r="DY8" s="23">
        <v>94.869035999999994</v>
      </c>
      <c r="DZ8" s="23">
        <v>97.809976000000006</v>
      </c>
      <c r="EA8" s="23">
        <v>100.84208599999999</v>
      </c>
      <c r="EB8" s="23">
        <v>103.96819000000001</v>
      </c>
      <c r="EC8" s="23">
        <v>107.191204</v>
      </c>
      <c r="ED8" s="23">
        <v>110.51413100000001</v>
      </c>
      <c r="EE8" s="23">
        <v>113.94007000000001</v>
      </c>
      <c r="EF8" s="23">
        <v>117.472212</v>
      </c>
      <c r="EG8" s="23">
        <v>121.11385</v>
      </c>
      <c r="EH8" s="23">
        <v>124.86838</v>
      </c>
      <c r="EI8" s="23">
        <v>128.73929899999999</v>
      </c>
      <c r="EJ8" s="23">
        <v>132.73021800000001</v>
      </c>
      <c r="EK8" s="23">
        <v>136.844854</v>
      </c>
      <c r="EL8" s="23">
        <v>0</v>
      </c>
      <c r="EM8" s="23">
        <v>0</v>
      </c>
      <c r="EN8" s="23">
        <v>0</v>
      </c>
      <c r="EO8" s="22">
        <v>0</v>
      </c>
      <c r="EP8" s="23">
        <v>0</v>
      </c>
      <c r="EQ8" s="23">
        <v>100.208749</v>
      </c>
      <c r="ER8" s="23">
        <v>101.420957</v>
      </c>
      <c r="ES8" s="23">
        <v>104.56500699999999</v>
      </c>
      <c r="ET8" s="23">
        <v>107.806522</v>
      </c>
      <c r="EU8" s="23">
        <v>111.14852399999999</v>
      </c>
      <c r="EV8" s="23">
        <v>114.594128</v>
      </c>
      <c r="EW8" s="23">
        <v>118.146546</v>
      </c>
      <c r="EX8" s="23">
        <v>121.809089</v>
      </c>
      <c r="EY8" s="23">
        <v>125.585171</v>
      </c>
      <c r="EZ8" s="23">
        <v>129.47831099999999</v>
      </c>
      <c r="FA8" s="23">
        <v>133.49213900000001</v>
      </c>
      <c r="FB8" s="23">
        <v>137.63039499999999</v>
      </c>
      <c r="FC8" s="23">
        <v>141.89693700000001</v>
      </c>
      <c r="FD8" s="23">
        <v>146.29574299999999</v>
      </c>
      <c r="FE8" s="23">
        <v>150.83091099999999</v>
      </c>
      <c r="FF8" s="23">
        <v>0</v>
      </c>
      <c r="FG8" s="23">
        <v>0</v>
      </c>
      <c r="FH8" s="23">
        <v>0</v>
      </c>
      <c r="FI8" s="22">
        <v>0</v>
      </c>
      <c r="FJ8" s="23">
        <v>0</v>
      </c>
      <c r="FK8" s="23">
        <v>0</v>
      </c>
      <c r="FL8" s="23">
        <v>103.881102</v>
      </c>
      <c r="FM8" s="23">
        <v>107.51694000000001</v>
      </c>
      <c r="FN8" s="23">
        <v>111.280033</v>
      </c>
      <c r="FO8" s="23">
        <v>115.174834</v>
      </c>
      <c r="FP8" s="23">
        <v>119.20595400000001</v>
      </c>
      <c r="FQ8" s="23">
        <v>123.378162</v>
      </c>
      <c r="FR8" s="23">
        <v>127.696398</v>
      </c>
      <c r="FS8" s="23">
        <v>132.165772</v>
      </c>
      <c r="FT8" s="23">
        <v>136.791574</v>
      </c>
      <c r="FU8" s="23">
        <v>141.57927900000001</v>
      </c>
      <c r="FV8" s="23">
        <v>146.53455299999999</v>
      </c>
      <c r="FW8" s="23">
        <v>151.663263</v>
      </c>
      <c r="FX8" s="23">
        <v>156.97147699999999</v>
      </c>
      <c r="FY8" s="23">
        <v>162.46547899999999</v>
      </c>
      <c r="FZ8" s="23">
        <v>0</v>
      </c>
      <c r="GA8" s="23">
        <v>0</v>
      </c>
      <c r="GB8" s="23">
        <v>0</v>
      </c>
      <c r="GC8" s="22">
        <v>0</v>
      </c>
      <c r="GD8" s="23">
        <v>0</v>
      </c>
      <c r="GE8" s="23">
        <v>0</v>
      </c>
      <c r="GF8" s="23">
        <v>162.36317797999999</v>
      </c>
      <c r="GG8" s="23">
        <v>168.04588921000001</v>
      </c>
      <c r="GH8" s="23">
        <v>173.92749533</v>
      </c>
      <c r="GI8" s="23">
        <v>180.01495767</v>
      </c>
      <c r="GJ8" s="23">
        <v>186.31548119000001</v>
      </c>
      <c r="GK8" s="23">
        <v>192.83652303</v>
      </c>
      <c r="GL8" s="23">
        <v>199.58580133000001</v>
      </c>
      <c r="GM8" s="23">
        <v>206.57130437999999</v>
      </c>
      <c r="GN8" s="23">
        <v>213.80130002999999</v>
      </c>
      <c r="GO8" s="23">
        <v>221.28434554</v>
      </c>
      <c r="GP8" s="23">
        <v>229.02929763</v>
      </c>
      <c r="GQ8" s="23">
        <v>237.04532305000001</v>
      </c>
      <c r="GR8" s="23">
        <v>245.34190935000001</v>
      </c>
      <c r="GS8" s="23">
        <v>253.92887618</v>
      </c>
      <c r="GT8" s="23">
        <v>0</v>
      </c>
      <c r="GU8" s="23">
        <v>0</v>
      </c>
      <c r="GV8" s="23">
        <v>0</v>
      </c>
      <c r="GW8" s="22">
        <v>0</v>
      </c>
      <c r="GX8" s="23">
        <v>0</v>
      </c>
      <c r="GY8" s="23">
        <v>0</v>
      </c>
      <c r="GZ8" s="23">
        <v>0</v>
      </c>
      <c r="HA8" s="23">
        <v>0</v>
      </c>
      <c r="HB8" s="23">
        <v>0</v>
      </c>
      <c r="HC8" s="23">
        <v>0</v>
      </c>
      <c r="HD8" s="23">
        <v>0</v>
      </c>
      <c r="HE8" s="23">
        <v>0</v>
      </c>
      <c r="HF8" s="23">
        <v>0</v>
      </c>
      <c r="HG8" s="23">
        <v>0</v>
      </c>
      <c r="HH8" s="23">
        <v>0</v>
      </c>
      <c r="HI8" s="23">
        <v>0</v>
      </c>
      <c r="HJ8" s="23">
        <v>0</v>
      </c>
      <c r="HK8" s="23">
        <v>0</v>
      </c>
      <c r="HL8" s="23">
        <v>0</v>
      </c>
      <c r="HM8" s="23">
        <v>0</v>
      </c>
      <c r="HN8" s="23">
        <v>0</v>
      </c>
      <c r="HO8" s="23">
        <v>0</v>
      </c>
      <c r="HP8" s="23">
        <v>0</v>
      </c>
      <c r="HQ8" s="22">
        <v>0</v>
      </c>
      <c r="HR8" s="23">
        <v>0</v>
      </c>
      <c r="HS8" s="23">
        <v>0</v>
      </c>
      <c r="HT8" s="24">
        <v>104.421212</v>
      </c>
      <c r="HU8" s="24">
        <v>108.075954</v>
      </c>
      <c r="HV8" s="24">
        <v>113.20863</v>
      </c>
      <c r="HW8" s="23">
        <v>116.671908</v>
      </c>
      <c r="HX8" s="23">
        <v>120.755424</v>
      </c>
      <c r="HY8" s="23">
        <v>124.981864</v>
      </c>
      <c r="HZ8" s="23">
        <v>129.35623000000001</v>
      </c>
      <c r="IA8" s="23">
        <v>133.88369800000001</v>
      </c>
      <c r="IB8" s="23">
        <v>138.569627</v>
      </c>
      <c r="IC8" s="23">
        <v>143.41956400000001</v>
      </c>
      <c r="ID8" s="23">
        <v>148.43924899999999</v>
      </c>
      <c r="IE8" s="23">
        <v>153.63462200000001</v>
      </c>
      <c r="IF8" s="23">
        <v>159.01183399999999</v>
      </c>
      <c r="IG8" s="23">
        <v>164.577248</v>
      </c>
      <c r="IH8" s="23">
        <v>0</v>
      </c>
      <c r="II8" s="23">
        <v>0</v>
      </c>
      <c r="IJ8" s="23">
        <v>0</v>
      </c>
      <c r="IK8" s="22">
        <v>0</v>
      </c>
      <c r="IL8" s="23">
        <v>0</v>
      </c>
      <c r="IM8" s="23">
        <v>0</v>
      </c>
      <c r="IN8" s="23">
        <v>0</v>
      </c>
      <c r="IO8" s="23">
        <v>0</v>
      </c>
      <c r="IP8" s="23">
        <v>0</v>
      </c>
      <c r="IQ8" s="23">
        <v>0</v>
      </c>
      <c r="IR8" s="23">
        <v>0</v>
      </c>
      <c r="IS8" s="23">
        <v>0</v>
      </c>
      <c r="IT8" s="23">
        <v>0</v>
      </c>
      <c r="IU8" s="23">
        <v>0</v>
      </c>
      <c r="IV8" s="23">
        <v>0</v>
      </c>
      <c r="IW8" s="23">
        <v>0</v>
      </c>
      <c r="IX8" s="23">
        <v>0</v>
      </c>
      <c r="IY8" s="23">
        <v>0</v>
      </c>
      <c r="IZ8" s="23">
        <v>0</v>
      </c>
      <c r="JA8" s="23">
        <v>0</v>
      </c>
      <c r="JB8" s="23">
        <v>0</v>
      </c>
      <c r="JC8" s="23">
        <v>0</v>
      </c>
      <c r="JD8" s="23">
        <v>0</v>
      </c>
      <c r="JE8" s="22">
        <v>0</v>
      </c>
      <c r="JF8" s="23">
        <v>0</v>
      </c>
      <c r="JG8" s="23">
        <v>0</v>
      </c>
      <c r="JH8" s="23">
        <v>0</v>
      </c>
      <c r="JI8" s="23">
        <v>0</v>
      </c>
      <c r="JJ8" s="23">
        <v>0</v>
      </c>
      <c r="JK8" s="23">
        <v>0</v>
      </c>
      <c r="JL8" s="23">
        <v>0</v>
      </c>
      <c r="JM8" s="23">
        <v>0</v>
      </c>
      <c r="JN8" s="23">
        <v>0</v>
      </c>
      <c r="JO8" s="23">
        <v>0</v>
      </c>
      <c r="JP8" s="23">
        <v>0</v>
      </c>
      <c r="JQ8" s="23">
        <v>0</v>
      </c>
      <c r="JR8" s="23">
        <v>0</v>
      </c>
      <c r="JS8" s="23">
        <v>0</v>
      </c>
      <c r="JT8" s="23">
        <v>0</v>
      </c>
      <c r="JU8" s="23">
        <v>0</v>
      </c>
      <c r="JV8" s="23">
        <v>0</v>
      </c>
      <c r="JW8" s="23">
        <v>0</v>
      </c>
      <c r="JX8" s="23">
        <v>0</v>
      </c>
      <c r="JY8" s="22">
        <v>0</v>
      </c>
      <c r="JZ8" s="23">
        <v>0</v>
      </c>
      <c r="KA8" s="23">
        <v>0</v>
      </c>
      <c r="KB8" s="23">
        <v>0</v>
      </c>
      <c r="KC8" s="23">
        <v>0</v>
      </c>
      <c r="KD8" s="23">
        <v>0</v>
      </c>
      <c r="KE8" s="23">
        <v>0</v>
      </c>
      <c r="KF8" s="23">
        <v>0</v>
      </c>
      <c r="KG8" s="23">
        <v>0</v>
      </c>
      <c r="KH8" s="23">
        <v>0</v>
      </c>
      <c r="KI8" s="23">
        <v>0</v>
      </c>
      <c r="KJ8" s="23">
        <v>0</v>
      </c>
      <c r="KK8" s="23">
        <v>0</v>
      </c>
      <c r="KL8" s="23">
        <v>0</v>
      </c>
      <c r="KM8" s="23">
        <v>0</v>
      </c>
      <c r="KN8" s="23">
        <v>0</v>
      </c>
      <c r="KO8" s="23">
        <v>0</v>
      </c>
      <c r="KP8" s="23">
        <v>0</v>
      </c>
      <c r="KQ8" s="23">
        <v>0</v>
      </c>
      <c r="KR8" s="23">
        <v>0</v>
      </c>
      <c r="KS8" s="22">
        <v>0</v>
      </c>
      <c r="KT8" s="23">
        <v>0</v>
      </c>
      <c r="KU8" s="23">
        <v>0</v>
      </c>
      <c r="KV8" s="23">
        <v>0</v>
      </c>
      <c r="KW8" s="23">
        <v>0</v>
      </c>
      <c r="KX8" s="23">
        <v>0</v>
      </c>
      <c r="KY8" s="23">
        <v>0</v>
      </c>
      <c r="KZ8" s="23">
        <v>0</v>
      </c>
      <c r="LA8" s="23">
        <v>0</v>
      </c>
      <c r="LB8" s="23">
        <v>0</v>
      </c>
      <c r="LC8" s="23">
        <v>0</v>
      </c>
      <c r="LD8" s="23">
        <v>0</v>
      </c>
      <c r="LE8" s="23">
        <v>0</v>
      </c>
      <c r="LF8" s="23">
        <v>0</v>
      </c>
      <c r="LG8" s="23">
        <v>0</v>
      </c>
      <c r="LH8" s="23">
        <v>0</v>
      </c>
      <c r="LI8" s="23">
        <v>0</v>
      </c>
      <c r="LJ8" s="23">
        <v>0</v>
      </c>
      <c r="LK8" s="23">
        <v>0</v>
      </c>
      <c r="LL8" s="23">
        <v>0</v>
      </c>
      <c r="LM8" s="22">
        <v>0</v>
      </c>
      <c r="LN8" s="23">
        <v>0</v>
      </c>
      <c r="LO8" s="23">
        <v>0</v>
      </c>
      <c r="LP8" s="23">
        <v>0</v>
      </c>
      <c r="LQ8" s="23">
        <v>0</v>
      </c>
      <c r="LR8" s="23">
        <v>0</v>
      </c>
      <c r="LS8" s="23">
        <v>0</v>
      </c>
      <c r="LT8" s="23">
        <v>0</v>
      </c>
      <c r="LU8" s="23">
        <v>0</v>
      </c>
      <c r="LV8" s="23">
        <v>0</v>
      </c>
      <c r="LW8" s="23">
        <v>0</v>
      </c>
      <c r="LX8" s="23">
        <v>0</v>
      </c>
      <c r="LY8" s="23">
        <v>0</v>
      </c>
      <c r="LZ8" s="23">
        <v>0</v>
      </c>
      <c r="MA8" s="23">
        <v>0</v>
      </c>
      <c r="MB8" s="23">
        <v>0</v>
      </c>
      <c r="MC8" s="23">
        <v>0</v>
      </c>
      <c r="MD8" s="23">
        <v>0</v>
      </c>
      <c r="ME8" s="23">
        <v>0</v>
      </c>
      <c r="MF8" s="23">
        <v>0</v>
      </c>
      <c r="MG8" s="22">
        <v>0</v>
      </c>
      <c r="MH8" s="23">
        <v>0</v>
      </c>
      <c r="MI8" s="23">
        <v>0</v>
      </c>
      <c r="MJ8" s="23">
        <v>0</v>
      </c>
      <c r="MK8" s="23">
        <v>0</v>
      </c>
      <c r="ML8" s="23">
        <v>0</v>
      </c>
      <c r="MM8" s="23">
        <v>0</v>
      </c>
      <c r="MN8" s="23">
        <v>0</v>
      </c>
      <c r="MO8" s="23">
        <v>0</v>
      </c>
      <c r="MP8" s="23">
        <v>0</v>
      </c>
      <c r="MQ8" s="23">
        <v>0</v>
      </c>
      <c r="MR8" s="23">
        <v>0</v>
      </c>
      <c r="MS8" s="23">
        <v>0</v>
      </c>
      <c r="MT8" s="23">
        <v>0</v>
      </c>
      <c r="MU8" s="23">
        <v>0</v>
      </c>
      <c r="MV8" s="23">
        <v>0</v>
      </c>
      <c r="MW8" s="23">
        <v>0</v>
      </c>
      <c r="MX8" s="23">
        <v>0</v>
      </c>
      <c r="MY8" s="23">
        <v>0</v>
      </c>
      <c r="MZ8" s="23">
        <v>0</v>
      </c>
    </row>
    <row r="9" spans="1:364">
      <c r="A9" s="21" t="s">
        <v>889</v>
      </c>
      <c r="B9" s="21" t="s">
        <v>890</v>
      </c>
      <c r="C9" s="21" t="s">
        <v>886</v>
      </c>
      <c r="E9" s="22">
        <v>0</v>
      </c>
      <c r="F9" s="23">
        <v>0</v>
      </c>
      <c r="G9" s="23">
        <v>172.68404899999999</v>
      </c>
      <c r="H9" s="23">
        <v>183.774047</v>
      </c>
      <c r="I9" s="23">
        <v>189.47104300000001</v>
      </c>
      <c r="J9" s="23">
        <v>195.34464500000001</v>
      </c>
      <c r="K9" s="23">
        <v>201.400329</v>
      </c>
      <c r="L9" s="23">
        <v>207.64373900000001</v>
      </c>
      <c r="M9" s="23">
        <v>214.08069499999999</v>
      </c>
      <c r="N9" s="23">
        <v>220.717197</v>
      </c>
      <c r="O9" s="23">
        <v>227.55942999999999</v>
      </c>
      <c r="P9" s="23">
        <v>234.61377200000001</v>
      </c>
      <c r="Q9" s="23">
        <v>241.886799</v>
      </c>
      <c r="R9" s="23">
        <v>249.38529</v>
      </c>
      <c r="S9" s="23">
        <v>257.11623400000002</v>
      </c>
      <c r="T9" s="23">
        <v>265.086837</v>
      </c>
      <c r="U9" s="23">
        <v>273.304529</v>
      </c>
      <c r="V9" s="23">
        <v>0</v>
      </c>
      <c r="W9" s="23">
        <v>0</v>
      </c>
      <c r="X9" s="23">
        <v>0</v>
      </c>
      <c r="Y9" s="22">
        <v>0</v>
      </c>
      <c r="Z9" s="23">
        <v>0</v>
      </c>
      <c r="AA9" s="23">
        <v>191.21190000000001</v>
      </c>
      <c r="AB9" s="23">
        <v>199.45497499999999</v>
      </c>
      <c r="AC9" s="23">
        <v>205.63808</v>
      </c>
      <c r="AD9" s="23">
        <v>212.01285999999999</v>
      </c>
      <c r="AE9" s="23">
        <v>218.58525900000001</v>
      </c>
      <c r="AF9" s="23">
        <v>225.361402</v>
      </c>
      <c r="AG9" s="23">
        <v>232.34760499999999</v>
      </c>
      <c r="AH9" s="23">
        <v>239.55038099999999</v>
      </c>
      <c r="AI9" s="23">
        <v>246.97644299999999</v>
      </c>
      <c r="AJ9" s="23">
        <v>254.632712</v>
      </c>
      <c r="AK9" s="23">
        <v>262.52632699999998</v>
      </c>
      <c r="AL9" s="23">
        <v>270.66464300000001</v>
      </c>
      <c r="AM9" s="23">
        <v>279.05524700000001</v>
      </c>
      <c r="AN9" s="23">
        <v>287.70595900000001</v>
      </c>
      <c r="AO9" s="23">
        <v>296.624844</v>
      </c>
      <c r="AP9" s="23">
        <v>0</v>
      </c>
      <c r="AQ9" s="23">
        <v>0</v>
      </c>
      <c r="AR9" s="23">
        <v>0</v>
      </c>
      <c r="AS9" s="22">
        <v>0</v>
      </c>
      <c r="AT9" s="23">
        <v>0</v>
      </c>
      <c r="AU9" s="23">
        <v>0</v>
      </c>
      <c r="AV9" s="23">
        <v>117.364159</v>
      </c>
      <c r="AW9" s="23">
        <v>120.88508299999999</v>
      </c>
      <c r="AX9" s="23">
        <v>124.511636</v>
      </c>
      <c r="AY9" s="23">
        <v>128.246985</v>
      </c>
      <c r="AZ9" s="23">
        <v>132.09439499999999</v>
      </c>
      <c r="BA9" s="23">
        <v>136.05722600000001</v>
      </c>
      <c r="BB9" s="23">
        <v>140.13894300000001</v>
      </c>
      <c r="BC9" s="23">
        <v>144.34311199999999</v>
      </c>
      <c r="BD9" s="23">
        <v>148.673405</v>
      </c>
      <c r="BE9" s="23">
        <v>153.13360700000001</v>
      </c>
      <c r="BF9" s="23">
        <v>157.72761499999999</v>
      </c>
      <c r="BG9" s="23">
        <v>162.45944399999999</v>
      </c>
      <c r="BH9" s="23">
        <v>167.33322699999999</v>
      </c>
      <c r="BI9" s="23">
        <v>172.35322400000001</v>
      </c>
      <c r="BJ9" s="23">
        <v>0</v>
      </c>
      <c r="BK9" s="23">
        <v>0</v>
      </c>
      <c r="BL9" s="23">
        <v>0</v>
      </c>
      <c r="BM9" s="22">
        <v>0</v>
      </c>
      <c r="BN9" s="23">
        <v>0</v>
      </c>
      <c r="BO9" s="23">
        <v>0</v>
      </c>
      <c r="BP9" s="23">
        <v>117.364159</v>
      </c>
      <c r="BQ9" s="23">
        <v>120.88508299999999</v>
      </c>
      <c r="BR9" s="23">
        <v>124.511636</v>
      </c>
      <c r="BS9" s="23">
        <v>128.246985</v>
      </c>
      <c r="BT9" s="23">
        <v>132.09439499999999</v>
      </c>
      <c r="BU9" s="23">
        <v>136.05722600000001</v>
      </c>
      <c r="BV9" s="23">
        <v>140.13894300000001</v>
      </c>
      <c r="BW9" s="23">
        <v>144.34311199999999</v>
      </c>
      <c r="BX9" s="23">
        <v>148.673405</v>
      </c>
      <c r="BY9" s="23">
        <v>153.13360700000001</v>
      </c>
      <c r="BZ9" s="23">
        <v>157.72761499999999</v>
      </c>
      <c r="CA9" s="23">
        <v>162.45944399999999</v>
      </c>
      <c r="CB9" s="23">
        <v>167.33322699999999</v>
      </c>
      <c r="CC9" s="23">
        <v>172.35322400000001</v>
      </c>
      <c r="CD9" s="23">
        <v>0</v>
      </c>
      <c r="CE9" s="23">
        <v>0</v>
      </c>
      <c r="CF9" s="23">
        <v>0</v>
      </c>
      <c r="CG9" s="22">
        <v>0</v>
      </c>
      <c r="CH9" s="23">
        <v>0</v>
      </c>
      <c r="CI9" s="23">
        <v>114.60754300000001</v>
      </c>
      <c r="CJ9" s="23">
        <v>115.99393000000001</v>
      </c>
      <c r="CK9" s="23">
        <v>119.589742</v>
      </c>
      <c r="CL9" s="23">
        <v>123.29702399999999</v>
      </c>
      <c r="CM9" s="23">
        <v>127.119232</v>
      </c>
      <c r="CN9" s="23">
        <v>131.05992800000001</v>
      </c>
      <c r="CO9" s="23">
        <v>135.12278599999999</v>
      </c>
      <c r="CP9" s="23">
        <v>139.31159199999999</v>
      </c>
      <c r="CQ9" s="23">
        <v>143.63025099999999</v>
      </c>
      <c r="CR9" s="23">
        <v>148.08278899999999</v>
      </c>
      <c r="CS9" s="23">
        <v>152.67335600000001</v>
      </c>
      <c r="CT9" s="23">
        <v>157.40622999999999</v>
      </c>
      <c r="CU9" s="23">
        <v>162.28582299999999</v>
      </c>
      <c r="CV9" s="23">
        <v>167.31668300000001</v>
      </c>
      <c r="CW9" s="23">
        <v>172.5035</v>
      </c>
      <c r="CX9" s="23">
        <v>0</v>
      </c>
      <c r="CY9" s="23">
        <v>0</v>
      </c>
      <c r="CZ9" s="23">
        <v>0</v>
      </c>
      <c r="DA9" s="22">
        <v>0</v>
      </c>
      <c r="DB9" s="23">
        <v>0</v>
      </c>
      <c r="DC9" s="23">
        <v>113.319818</v>
      </c>
      <c r="DD9" s="23">
        <v>114.690628</v>
      </c>
      <c r="DE9" s="23">
        <v>118.246037</v>
      </c>
      <c r="DF9" s="23">
        <v>121.911664</v>
      </c>
      <c r="DG9" s="23">
        <v>125.690926</v>
      </c>
      <c r="DH9" s="23">
        <v>129.587344</v>
      </c>
      <c r="DI9" s="23">
        <v>133.60455200000001</v>
      </c>
      <c r="DJ9" s="23">
        <v>137.74629300000001</v>
      </c>
      <c r="DK9" s="23">
        <v>142.01642799999999</v>
      </c>
      <c r="DL9" s="23">
        <v>146.418938</v>
      </c>
      <c r="DM9" s="23">
        <v>150.95792499999999</v>
      </c>
      <c r="DN9" s="23">
        <v>155.63762</v>
      </c>
      <c r="DO9" s="23">
        <v>160.46238700000001</v>
      </c>
      <c r="DP9" s="23">
        <v>165.43672100000001</v>
      </c>
      <c r="DQ9" s="23">
        <v>170.565259</v>
      </c>
      <c r="DR9" s="23">
        <v>0</v>
      </c>
      <c r="DS9" s="23">
        <v>0</v>
      </c>
      <c r="DT9" s="23">
        <v>0</v>
      </c>
      <c r="DU9" s="22">
        <v>0</v>
      </c>
      <c r="DV9" s="23">
        <v>0</v>
      </c>
      <c r="DW9" s="23">
        <v>113.319818</v>
      </c>
      <c r="DX9" s="23">
        <v>105.238193</v>
      </c>
      <c r="DY9" s="23">
        <v>108.50057700000001</v>
      </c>
      <c r="DZ9" s="23">
        <v>111.86409500000001</v>
      </c>
      <c r="EA9" s="23">
        <v>115.33188199999999</v>
      </c>
      <c r="EB9" s="23">
        <v>118.90716999999999</v>
      </c>
      <c r="EC9" s="23">
        <v>122.593293</v>
      </c>
      <c r="ED9" s="23">
        <v>126.393685</v>
      </c>
      <c r="EE9" s="23">
        <v>130.31188900000001</v>
      </c>
      <c r="EF9" s="23">
        <v>134.35155700000001</v>
      </c>
      <c r="EG9" s="23">
        <v>138.51645600000001</v>
      </c>
      <c r="EH9" s="23">
        <v>142.81046599999999</v>
      </c>
      <c r="EI9" s="23">
        <v>147.23759000000001</v>
      </c>
      <c r="EJ9" s="23">
        <v>151.80195599999999</v>
      </c>
      <c r="EK9" s="23">
        <v>156.50781599999999</v>
      </c>
      <c r="EL9" s="23">
        <v>0</v>
      </c>
      <c r="EM9" s="23">
        <v>0</v>
      </c>
      <c r="EN9" s="23">
        <v>0</v>
      </c>
      <c r="EO9" s="22">
        <v>0</v>
      </c>
      <c r="EP9" s="23">
        <v>0</v>
      </c>
      <c r="EQ9" s="23">
        <v>114.60754300000001</v>
      </c>
      <c r="ER9" s="23">
        <v>115.99393000000001</v>
      </c>
      <c r="ES9" s="23">
        <v>119.589742</v>
      </c>
      <c r="ET9" s="23">
        <v>123.29702399999999</v>
      </c>
      <c r="EU9" s="23">
        <v>127.119232</v>
      </c>
      <c r="EV9" s="23">
        <v>131.05992800000001</v>
      </c>
      <c r="EW9" s="23">
        <v>135.12278599999999</v>
      </c>
      <c r="EX9" s="23">
        <v>139.31159199999999</v>
      </c>
      <c r="EY9" s="23">
        <v>143.63025099999999</v>
      </c>
      <c r="EZ9" s="23">
        <v>148.08278899999999</v>
      </c>
      <c r="FA9" s="23">
        <v>152.67335600000001</v>
      </c>
      <c r="FB9" s="23">
        <v>157.40622999999999</v>
      </c>
      <c r="FC9" s="23">
        <v>162.28582299999999</v>
      </c>
      <c r="FD9" s="23">
        <v>167.31668300000001</v>
      </c>
      <c r="FE9" s="23">
        <v>172.5035</v>
      </c>
      <c r="FF9" s="23">
        <v>0</v>
      </c>
      <c r="FG9" s="23">
        <v>0</v>
      </c>
      <c r="FH9" s="23">
        <v>0</v>
      </c>
      <c r="FI9" s="22">
        <v>0</v>
      </c>
      <c r="FJ9" s="23">
        <v>0</v>
      </c>
      <c r="FK9" s="23">
        <v>0</v>
      </c>
      <c r="FL9" s="23">
        <v>118.68011</v>
      </c>
      <c r="FM9" s="23">
        <v>122.833913</v>
      </c>
      <c r="FN9" s="23">
        <v>127.1331</v>
      </c>
      <c r="FO9" s="23">
        <v>131.58275900000001</v>
      </c>
      <c r="FP9" s="23">
        <v>136.18815599999999</v>
      </c>
      <c r="FQ9" s="23">
        <v>140.95474100000001</v>
      </c>
      <c r="FR9" s="23">
        <v>145.88815700000001</v>
      </c>
      <c r="FS9" s="23">
        <v>150.99424200000001</v>
      </c>
      <c r="FT9" s="23">
        <v>156.27904100000001</v>
      </c>
      <c r="FU9" s="23">
        <v>161.748807</v>
      </c>
      <c r="FV9" s="23">
        <v>167.41001600000001</v>
      </c>
      <c r="FW9" s="23">
        <v>173.26936599999999</v>
      </c>
      <c r="FX9" s="23">
        <v>179.33379400000001</v>
      </c>
      <c r="FY9" s="23">
        <v>185.610477</v>
      </c>
      <c r="FZ9" s="23">
        <v>0</v>
      </c>
      <c r="GA9" s="23">
        <v>0</v>
      </c>
      <c r="GB9" s="23">
        <v>0</v>
      </c>
      <c r="GC9" s="22">
        <v>0</v>
      </c>
      <c r="GD9" s="23">
        <v>0</v>
      </c>
      <c r="GE9" s="23">
        <v>0</v>
      </c>
      <c r="GF9" s="23">
        <v>185.49360204999999</v>
      </c>
      <c r="GG9" s="23">
        <v>191.98587812</v>
      </c>
      <c r="GH9" s="23">
        <v>198.70538385</v>
      </c>
      <c r="GI9" s="23">
        <v>205.66007228999999</v>
      </c>
      <c r="GJ9" s="23">
        <v>212.85817481999999</v>
      </c>
      <c r="GK9" s="23">
        <v>220.30821094000001</v>
      </c>
      <c r="GL9" s="23">
        <v>228.01899832000001</v>
      </c>
      <c r="GM9" s="23">
        <v>235.99966326000001</v>
      </c>
      <c r="GN9" s="23">
        <v>244.25965148</v>
      </c>
      <c r="GO9" s="23">
        <v>252.80873928</v>
      </c>
      <c r="GP9" s="23">
        <v>261.65704514999999</v>
      </c>
      <c r="GQ9" s="23">
        <v>270.81504173000002</v>
      </c>
      <c r="GR9" s="23">
        <v>280.29356818999997</v>
      </c>
      <c r="GS9" s="23">
        <v>290.10384307999999</v>
      </c>
      <c r="GT9" s="23">
        <v>0</v>
      </c>
      <c r="GU9" s="23">
        <v>0</v>
      </c>
      <c r="GV9" s="23">
        <v>0</v>
      </c>
      <c r="GW9" s="22">
        <v>0</v>
      </c>
      <c r="GX9" s="23">
        <v>0</v>
      </c>
      <c r="GY9" s="23">
        <v>0</v>
      </c>
      <c r="GZ9" s="23">
        <v>0</v>
      </c>
      <c r="HA9" s="23">
        <v>0</v>
      </c>
      <c r="HB9" s="23">
        <v>0</v>
      </c>
      <c r="HC9" s="23">
        <v>0</v>
      </c>
      <c r="HD9" s="23">
        <v>0</v>
      </c>
      <c r="HE9" s="23">
        <v>0</v>
      </c>
      <c r="HF9" s="23">
        <v>0</v>
      </c>
      <c r="HG9" s="23">
        <v>0</v>
      </c>
      <c r="HH9" s="23">
        <v>0</v>
      </c>
      <c r="HI9" s="23">
        <v>0</v>
      </c>
      <c r="HJ9" s="23">
        <v>0</v>
      </c>
      <c r="HK9" s="23">
        <v>0</v>
      </c>
      <c r="HL9" s="23">
        <v>0</v>
      </c>
      <c r="HM9" s="23">
        <v>0</v>
      </c>
      <c r="HN9" s="23">
        <v>0</v>
      </c>
      <c r="HO9" s="23">
        <v>0</v>
      </c>
      <c r="HP9" s="23">
        <v>0</v>
      </c>
      <c r="HQ9" s="22">
        <v>0</v>
      </c>
      <c r="HR9" s="23">
        <v>0</v>
      </c>
      <c r="HS9" s="23">
        <v>0</v>
      </c>
      <c r="HT9" s="24">
        <v>119.297164</v>
      </c>
      <c r="HU9" s="24">
        <v>123.472565</v>
      </c>
      <c r="HV9" s="24">
        <v>129.33644699999999</v>
      </c>
      <c r="HW9" s="23">
        <v>133.29310699999999</v>
      </c>
      <c r="HX9" s="23">
        <v>137.95836499999999</v>
      </c>
      <c r="HY9" s="23">
        <v>142.78690800000001</v>
      </c>
      <c r="HZ9" s="23">
        <v>147.78444999999999</v>
      </c>
      <c r="IA9" s="23">
        <v>152.956906</v>
      </c>
      <c r="IB9" s="23">
        <v>158.31039799999999</v>
      </c>
      <c r="IC9" s="23">
        <v>163.85126099999999</v>
      </c>
      <c r="ID9" s="23">
        <v>169.58605600000001</v>
      </c>
      <c r="IE9" s="23">
        <v>175.521568</v>
      </c>
      <c r="IF9" s="23">
        <v>181.66482199999999</v>
      </c>
      <c r="IG9" s="23">
        <v>188.02309099999999</v>
      </c>
      <c r="IH9" s="23">
        <v>0</v>
      </c>
      <c r="II9" s="23">
        <v>0</v>
      </c>
      <c r="IJ9" s="23">
        <v>0</v>
      </c>
      <c r="IK9" s="22">
        <v>0</v>
      </c>
      <c r="IL9" s="23">
        <v>0</v>
      </c>
      <c r="IM9" s="23">
        <v>0</v>
      </c>
      <c r="IN9" s="23">
        <v>0</v>
      </c>
      <c r="IO9" s="23">
        <v>0</v>
      </c>
      <c r="IP9" s="23">
        <v>0</v>
      </c>
      <c r="IQ9" s="23">
        <v>0</v>
      </c>
      <c r="IR9" s="23">
        <v>0</v>
      </c>
      <c r="IS9" s="23">
        <v>0</v>
      </c>
      <c r="IT9" s="23">
        <v>0</v>
      </c>
      <c r="IU9" s="23">
        <v>0</v>
      </c>
      <c r="IV9" s="23">
        <v>0</v>
      </c>
      <c r="IW9" s="23">
        <v>0</v>
      </c>
      <c r="IX9" s="23">
        <v>0</v>
      </c>
      <c r="IY9" s="23">
        <v>0</v>
      </c>
      <c r="IZ9" s="23">
        <v>0</v>
      </c>
      <c r="JA9" s="23">
        <v>0</v>
      </c>
      <c r="JB9" s="23">
        <v>0</v>
      </c>
      <c r="JC9" s="23">
        <v>0</v>
      </c>
      <c r="JD9" s="23">
        <v>0</v>
      </c>
      <c r="JE9" s="22">
        <v>0</v>
      </c>
      <c r="JF9" s="23">
        <v>0</v>
      </c>
      <c r="JG9" s="23">
        <v>0</v>
      </c>
      <c r="JH9" s="23">
        <v>0</v>
      </c>
      <c r="JI9" s="23">
        <v>0</v>
      </c>
      <c r="JJ9" s="23">
        <v>0</v>
      </c>
      <c r="JK9" s="23">
        <v>0</v>
      </c>
      <c r="JL9" s="23">
        <v>0</v>
      </c>
      <c r="JM9" s="23">
        <v>0</v>
      </c>
      <c r="JN9" s="23">
        <v>0</v>
      </c>
      <c r="JO9" s="23">
        <v>0</v>
      </c>
      <c r="JP9" s="23">
        <v>0</v>
      </c>
      <c r="JQ9" s="23">
        <v>0</v>
      </c>
      <c r="JR9" s="23">
        <v>0</v>
      </c>
      <c r="JS9" s="23">
        <v>0</v>
      </c>
      <c r="JT9" s="23">
        <v>0</v>
      </c>
      <c r="JU9" s="23">
        <v>0</v>
      </c>
      <c r="JV9" s="23">
        <v>0</v>
      </c>
      <c r="JW9" s="23">
        <v>0</v>
      </c>
      <c r="JX9" s="23">
        <v>0</v>
      </c>
      <c r="JY9" s="22">
        <v>0</v>
      </c>
      <c r="JZ9" s="23">
        <v>0</v>
      </c>
      <c r="KA9" s="23">
        <v>0</v>
      </c>
      <c r="KB9" s="23">
        <v>0</v>
      </c>
      <c r="KC9" s="23">
        <v>0</v>
      </c>
      <c r="KD9" s="23">
        <v>0</v>
      </c>
      <c r="KE9" s="23">
        <v>0</v>
      </c>
      <c r="KF9" s="23">
        <v>0</v>
      </c>
      <c r="KG9" s="23">
        <v>0</v>
      </c>
      <c r="KH9" s="23">
        <v>0</v>
      </c>
      <c r="KI9" s="23">
        <v>0</v>
      </c>
      <c r="KJ9" s="23">
        <v>0</v>
      </c>
      <c r="KK9" s="23">
        <v>0</v>
      </c>
      <c r="KL9" s="23">
        <v>0</v>
      </c>
      <c r="KM9" s="23">
        <v>0</v>
      </c>
      <c r="KN9" s="23">
        <v>0</v>
      </c>
      <c r="KO9" s="23">
        <v>0</v>
      </c>
      <c r="KP9" s="23">
        <v>0</v>
      </c>
      <c r="KQ9" s="23">
        <v>0</v>
      </c>
      <c r="KR9" s="23">
        <v>0</v>
      </c>
      <c r="KS9" s="22">
        <v>0</v>
      </c>
      <c r="KT9" s="23">
        <v>0</v>
      </c>
      <c r="KU9" s="23">
        <v>0</v>
      </c>
      <c r="KV9" s="23">
        <v>0</v>
      </c>
      <c r="KW9" s="23">
        <v>0</v>
      </c>
      <c r="KX9" s="23">
        <v>0</v>
      </c>
      <c r="KY9" s="23">
        <v>0</v>
      </c>
      <c r="KZ9" s="23">
        <v>0</v>
      </c>
      <c r="LA9" s="23">
        <v>0</v>
      </c>
      <c r="LB9" s="23">
        <v>0</v>
      </c>
      <c r="LC9" s="23">
        <v>0</v>
      </c>
      <c r="LD9" s="23">
        <v>0</v>
      </c>
      <c r="LE9" s="23">
        <v>0</v>
      </c>
      <c r="LF9" s="23">
        <v>0</v>
      </c>
      <c r="LG9" s="23">
        <v>0</v>
      </c>
      <c r="LH9" s="23">
        <v>0</v>
      </c>
      <c r="LI9" s="23">
        <v>0</v>
      </c>
      <c r="LJ9" s="23">
        <v>0</v>
      </c>
      <c r="LK9" s="23">
        <v>0</v>
      </c>
      <c r="LL9" s="23">
        <v>0</v>
      </c>
      <c r="LM9" s="22">
        <v>0</v>
      </c>
      <c r="LN9" s="23">
        <v>0</v>
      </c>
      <c r="LO9" s="23">
        <v>0</v>
      </c>
      <c r="LP9" s="23">
        <v>0</v>
      </c>
      <c r="LQ9" s="23">
        <v>0</v>
      </c>
      <c r="LR9" s="23">
        <v>0</v>
      </c>
      <c r="LS9" s="23">
        <v>0</v>
      </c>
      <c r="LT9" s="23">
        <v>0</v>
      </c>
      <c r="LU9" s="23">
        <v>0</v>
      </c>
      <c r="LV9" s="23">
        <v>0</v>
      </c>
      <c r="LW9" s="23">
        <v>0</v>
      </c>
      <c r="LX9" s="23">
        <v>0</v>
      </c>
      <c r="LY9" s="23">
        <v>0</v>
      </c>
      <c r="LZ9" s="23">
        <v>0</v>
      </c>
      <c r="MA9" s="23">
        <v>0</v>
      </c>
      <c r="MB9" s="23">
        <v>0</v>
      </c>
      <c r="MC9" s="23">
        <v>0</v>
      </c>
      <c r="MD9" s="23">
        <v>0</v>
      </c>
      <c r="ME9" s="23">
        <v>0</v>
      </c>
      <c r="MF9" s="23">
        <v>0</v>
      </c>
      <c r="MG9" s="22">
        <v>0</v>
      </c>
      <c r="MH9" s="23">
        <v>0</v>
      </c>
      <c r="MI9" s="23">
        <v>0</v>
      </c>
      <c r="MJ9" s="23">
        <v>0</v>
      </c>
      <c r="MK9" s="23">
        <v>0</v>
      </c>
      <c r="ML9" s="23">
        <v>0</v>
      </c>
      <c r="MM9" s="23">
        <v>0</v>
      </c>
      <c r="MN9" s="23">
        <v>0</v>
      </c>
      <c r="MO9" s="23">
        <v>0</v>
      </c>
      <c r="MP9" s="23">
        <v>0</v>
      </c>
      <c r="MQ9" s="23">
        <v>0</v>
      </c>
      <c r="MR9" s="23">
        <v>0</v>
      </c>
      <c r="MS9" s="23">
        <v>0</v>
      </c>
      <c r="MT9" s="23">
        <v>0</v>
      </c>
      <c r="MU9" s="23">
        <v>0</v>
      </c>
      <c r="MV9" s="23">
        <v>0</v>
      </c>
      <c r="MW9" s="23">
        <v>0</v>
      </c>
      <c r="MX9" s="23">
        <v>0</v>
      </c>
      <c r="MY9" s="23">
        <v>0</v>
      </c>
      <c r="MZ9" s="23">
        <v>0</v>
      </c>
    </row>
    <row r="10" spans="1:364">
      <c r="A10" s="21" t="s">
        <v>891</v>
      </c>
      <c r="B10" s="21" t="s">
        <v>892</v>
      </c>
      <c r="C10" s="21" t="s">
        <v>886</v>
      </c>
      <c r="E10" s="22">
        <v>0</v>
      </c>
      <c r="F10" s="23">
        <v>0</v>
      </c>
      <c r="G10" s="23">
        <v>102.964061</v>
      </c>
      <c r="H10" s="23">
        <v>109.576549</v>
      </c>
      <c r="I10" s="23">
        <v>112.973422</v>
      </c>
      <c r="J10" s="23">
        <v>116.475599</v>
      </c>
      <c r="K10" s="23">
        <v>120.086342</v>
      </c>
      <c r="L10" s="23">
        <v>123.80901900000001</v>
      </c>
      <c r="M10" s="23">
        <v>127.647098</v>
      </c>
      <c r="N10" s="23">
        <v>131.60415800000001</v>
      </c>
      <c r="O10" s="23">
        <v>135.683887</v>
      </c>
      <c r="P10" s="23">
        <v>139.89008799999999</v>
      </c>
      <c r="Q10" s="23">
        <v>144.22667999999999</v>
      </c>
      <c r="R10" s="23">
        <v>148.69770800000001</v>
      </c>
      <c r="S10" s="23">
        <v>153.30733599999999</v>
      </c>
      <c r="T10" s="23">
        <v>158.059864</v>
      </c>
      <c r="U10" s="23">
        <v>162.95972</v>
      </c>
      <c r="V10" s="23">
        <v>0</v>
      </c>
      <c r="W10" s="23">
        <v>0</v>
      </c>
      <c r="X10" s="23">
        <v>0</v>
      </c>
      <c r="Y10" s="22">
        <v>0</v>
      </c>
      <c r="Z10" s="23">
        <v>0</v>
      </c>
      <c r="AA10" s="23">
        <v>114.011421</v>
      </c>
      <c r="AB10" s="23">
        <v>118.926411</v>
      </c>
      <c r="AC10" s="23">
        <v>122.61313</v>
      </c>
      <c r="AD10" s="23">
        <v>126.414137</v>
      </c>
      <c r="AE10" s="23">
        <v>130.332975</v>
      </c>
      <c r="AF10" s="23">
        <v>134.37329800000001</v>
      </c>
      <c r="AG10" s="23">
        <v>138.53887</v>
      </c>
      <c r="AH10" s="23">
        <v>142.833575</v>
      </c>
      <c r="AI10" s="23">
        <v>147.261416</v>
      </c>
      <c r="AJ10" s="23">
        <v>151.82651899999999</v>
      </c>
      <c r="AK10" s="23">
        <v>156.533142</v>
      </c>
      <c r="AL10" s="23">
        <v>161.38566900000001</v>
      </c>
      <c r="AM10" s="23">
        <v>166.38862499999999</v>
      </c>
      <c r="AN10" s="23">
        <v>171.546672</v>
      </c>
      <c r="AO10" s="23">
        <v>176.864619</v>
      </c>
      <c r="AP10" s="23">
        <v>0</v>
      </c>
      <c r="AQ10" s="23">
        <v>0</v>
      </c>
      <c r="AR10" s="23">
        <v>0</v>
      </c>
      <c r="AS10" s="22">
        <v>0</v>
      </c>
      <c r="AT10" s="23">
        <v>0</v>
      </c>
      <c r="AU10" s="23">
        <v>0</v>
      </c>
      <c r="AV10" s="23">
        <v>69.187161000000003</v>
      </c>
      <c r="AW10" s="23">
        <v>71.262776000000002</v>
      </c>
      <c r="AX10" s="23">
        <v>73.400659000000005</v>
      </c>
      <c r="AY10" s="23">
        <v>75.602678999999995</v>
      </c>
      <c r="AZ10" s="23">
        <v>77.870760000000004</v>
      </c>
      <c r="BA10" s="23">
        <v>80.206881999999993</v>
      </c>
      <c r="BB10" s="23">
        <v>82.613089000000002</v>
      </c>
      <c r="BC10" s="23">
        <v>85.091481999999999</v>
      </c>
      <c r="BD10" s="23">
        <v>87.644226000000003</v>
      </c>
      <c r="BE10" s="23">
        <v>90.273553000000007</v>
      </c>
      <c r="BF10" s="23">
        <v>92.981758999999997</v>
      </c>
      <c r="BG10" s="23">
        <v>95.771212000000006</v>
      </c>
      <c r="BH10" s="23">
        <v>98.644347999999994</v>
      </c>
      <c r="BI10" s="23">
        <v>101.603679</v>
      </c>
      <c r="BJ10" s="23">
        <v>0</v>
      </c>
      <c r="BK10" s="23">
        <v>0</v>
      </c>
      <c r="BL10" s="23">
        <v>0</v>
      </c>
      <c r="BM10" s="22">
        <v>0</v>
      </c>
      <c r="BN10" s="23">
        <v>0</v>
      </c>
      <c r="BO10" s="23">
        <v>0</v>
      </c>
      <c r="BP10" s="23">
        <v>69.187161000000003</v>
      </c>
      <c r="BQ10" s="23">
        <v>71.262776000000002</v>
      </c>
      <c r="BR10" s="23">
        <v>73.400659000000005</v>
      </c>
      <c r="BS10" s="23">
        <v>75.602678999999995</v>
      </c>
      <c r="BT10" s="23">
        <v>77.870760000000004</v>
      </c>
      <c r="BU10" s="23">
        <v>80.206881999999993</v>
      </c>
      <c r="BV10" s="23">
        <v>82.613089000000002</v>
      </c>
      <c r="BW10" s="23">
        <v>85.091481999999999</v>
      </c>
      <c r="BX10" s="23">
        <v>87.644226000000003</v>
      </c>
      <c r="BY10" s="23">
        <v>90.273553000000007</v>
      </c>
      <c r="BZ10" s="23">
        <v>92.981758999999997</v>
      </c>
      <c r="CA10" s="23">
        <v>95.771212000000006</v>
      </c>
      <c r="CB10" s="23">
        <v>98.644347999999994</v>
      </c>
      <c r="CC10" s="23">
        <v>101.603679</v>
      </c>
      <c r="CD10" s="23">
        <v>0</v>
      </c>
      <c r="CE10" s="23">
        <v>0</v>
      </c>
      <c r="CF10" s="23">
        <v>0</v>
      </c>
      <c r="CG10" s="22">
        <v>0</v>
      </c>
      <c r="CH10" s="23">
        <v>0</v>
      </c>
      <c r="CI10" s="23">
        <v>68.335542000000004</v>
      </c>
      <c r="CJ10" s="23">
        <v>69.162184999999994</v>
      </c>
      <c r="CK10" s="23">
        <v>71.306212000000002</v>
      </c>
      <c r="CL10" s="23">
        <v>73.516705000000002</v>
      </c>
      <c r="CM10" s="23">
        <v>75.795722999999995</v>
      </c>
      <c r="CN10" s="23">
        <v>78.145390000000006</v>
      </c>
      <c r="CO10" s="23">
        <v>80.567897000000002</v>
      </c>
      <c r="CP10" s="23">
        <v>83.065501999999995</v>
      </c>
      <c r="CQ10" s="23">
        <v>85.640533000000005</v>
      </c>
      <c r="CR10" s="23">
        <v>88.295389</v>
      </c>
      <c r="CS10" s="23">
        <v>91.032545999999996</v>
      </c>
      <c r="CT10" s="23">
        <v>93.854555000000005</v>
      </c>
      <c r="CU10" s="23">
        <v>96.764047000000005</v>
      </c>
      <c r="CV10" s="23">
        <v>99.763732000000005</v>
      </c>
      <c r="CW10" s="23">
        <v>102.856408</v>
      </c>
      <c r="CX10" s="23">
        <v>0</v>
      </c>
      <c r="CY10" s="23">
        <v>0</v>
      </c>
      <c r="CZ10" s="23">
        <v>0</v>
      </c>
      <c r="DA10" s="22">
        <v>0</v>
      </c>
      <c r="DB10" s="23">
        <v>0</v>
      </c>
      <c r="DC10" s="23">
        <v>67.567727000000005</v>
      </c>
      <c r="DD10" s="23">
        <v>68.385081999999997</v>
      </c>
      <c r="DE10" s="23">
        <v>70.505019000000004</v>
      </c>
      <c r="DF10" s="23">
        <v>72.690674999999999</v>
      </c>
      <c r="DG10" s="23">
        <v>74.944085999999999</v>
      </c>
      <c r="DH10" s="23">
        <v>77.267352000000002</v>
      </c>
      <c r="DI10" s="23">
        <v>79.662639999999996</v>
      </c>
      <c r="DJ10" s="23">
        <v>82.132182</v>
      </c>
      <c r="DK10" s="23">
        <v>84.678280000000001</v>
      </c>
      <c r="DL10" s="23">
        <v>87.303306000000006</v>
      </c>
      <c r="DM10" s="23">
        <v>90.009709000000001</v>
      </c>
      <c r="DN10" s="23">
        <v>92.80001</v>
      </c>
      <c r="DO10" s="23">
        <v>95.676810000000003</v>
      </c>
      <c r="DP10" s="23">
        <v>98.642791000000003</v>
      </c>
      <c r="DQ10" s="23">
        <v>101.70071799999999</v>
      </c>
      <c r="DR10" s="23">
        <v>0</v>
      </c>
      <c r="DS10" s="23">
        <v>0</v>
      </c>
      <c r="DT10" s="23">
        <v>0</v>
      </c>
      <c r="DU10" s="22">
        <v>0</v>
      </c>
      <c r="DV10" s="23">
        <v>0</v>
      </c>
      <c r="DW10" s="23">
        <v>67.567727000000005</v>
      </c>
      <c r="DX10" s="23">
        <v>62.749001999999997</v>
      </c>
      <c r="DY10" s="23">
        <v>64.694220999999999</v>
      </c>
      <c r="DZ10" s="23">
        <v>66.699742000000001</v>
      </c>
      <c r="EA10" s="23">
        <v>68.767433999999994</v>
      </c>
      <c r="EB10" s="23">
        <v>70.899224000000004</v>
      </c>
      <c r="EC10" s="23">
        <v>73.097099999999998</v>
      </c>
      <c r="ED10" s="23">
        <v>75.363110000000006</v>
      </c>
      <c r="EE10" s="23">
        <v>77.699366999999995</v>
      </c>
      <c r="EF10" s="23">
        <v>80.108046999999999</v>
      </c>
      <c r="EG10" s="23">
        <v>82.591397000000001</v>
      </c>
      <c r="EH10" s="23">
        <v>85.151730000000001</v>
      </c>
      <c r="EI10" s="23">
        <v>87.791433999999995</v>
      </c>
      <c r="EJ10" s="23">
        <v>90.512968000000001</v>
      </c>
      <c r="EK10" s="23">
        <v>93.318870000000004</v>
      </c>
      <c r="EL10" s="23">
        <v>0</v>
      </c>
      <c r="EM10" s="23">
        <v>0</v>
      </c>
      <c r="EN10" s="23">
        <v>0</v>
      </c>
      <c r="EO10" s="22">
        <v>0</v>
      </c>
      <c r="EP10" s="23">
        <v>0</v>
      </c>
      <c r="EQ10" s="23">
        <v>68.335542000000004</v>
      </c>
      <c r="ER10" s="23">
        <v>69.162184999999994</v>
      </c>
      <c r="ES10" s="23">
        <v>71.306212000000002</v>
      </c>
      <c r="ET10" s="23">
        <v>73.516705000000002</v>
      </c>
      <c r="EU10" s="23">
        <v>75.795722999999995</v>
      </c>
      <c r="EV10" s="23">
        <v>78.145390000000006</v>
      </c>
      <c r="EW10" s="23">
        <v>80.567897000000002</v>
      </c>
      <c r="EX10" s="23">
        <v>83.065501999999995</v>
      </c>
      <c r="EY10" s="23">
        <v>85.640533000000005</v>
      </c>
      <c r="EZ10" s="23">
        <v>88.295389</v>
      </c>
      <c r="FA10" s="23">
        <v>91.032545999999996</v>
      </c>
      <c r="FB10" s="23">
        <v>93.854555000000005</v>
      </c>
      <c r="FC10" s="23">
        <v>96.764047000000005</v>
      </c>
      <c r="FD10" s="23">
        <v>99.763732000000005</v>
      </c>
      <c r="FE10" s="23">
        <v>102.856408</v>
      </c>
      <c r="FF10" s="23">
        <v>0</v>
      </c>
      <c r="FG10" s="23">
        <v>0</v>
      </c>
      <c r="FH10" s="23">
        <v>0</v>
      </c>
      <c r="FI10" s="22">
        <v>0</v>
      </c>
      <c r="FJ10" s="23">
        <v>0</v>
      </c>
      <c r="FK10" s="23">
        <v>0</v>
      </c>
      <c r="FL10" s="23">
        <v>70.518629000000004</v>
      </c>
      <c r="FM10" s="23">
        <v>72.986780999999993</v>
      </c>
      <c r="FN10" s="23">
        <v>75.541319000000001</v>
      </c>
      <c r="FO10" s="23">
        <v>78.185265000000001</v>
      </c>
      <c r="FP10" s="23">
        <v>80.921749000000005</v>
      </c>
      <c r="FQ10" s="23">
        <v>83.754009999999994</v>
      </c>
      <c r="FR10" s="23">
        <v>86.685400999999999</v>
      </c>
      <c r="FS10" s="23">
        <v>89.719390000000004</v>
      </c>
      <c r="FT10" s="23">
        <v>92.859567999999996</v>
      </c>
      <c r="FU10" s="23">
        <v>96.109652999999994</v>
      </c>
      <c r="FV10" s="23">
        <v>99.473490999999996</v>
      </c>
      <c r="FW10" s="23">
        <v>102.955063</v>
      </c>
      <c r="FX10" s="23">
        <v>106.558491</v>
      </c>
      <c r="FY10" s="23">
        <v>110.288038</v>
      </c>
      <c r="FZ10" s="23">
        <v>0</v>
      </c>
      <c r="GA10" s="23">
        <v>0</v>
      </c>
      <c r="GB10" s="23">
        <v>0</v>
      </c>
      <c r="GC10" s="22">
        <v>0</v>
      </c>
      <c r="GD10" s="23">
        <v>0</v>
      </c>
      <c r="GE10" s="23">
        <v>0</v>
      </c>
      <c r="GF10" s="23">
        <v>110.21859189</v>
      </c>
      <c r="GG10" s="23">
        <v>114.07624260999999</v>
      </c>
      <c r="GH10" s="23">
        <v>118.06891109999999</v>
      </c>
      <c r="GI10" s="23">
        <v>122.20132298999999</v>
      </c>
      <c r="GJ10" s="23">
        <v>126.47836929</v>
      </c>
      <c r="GK10" s="23">
        <v>130.90511222000001</v>
      </c>
      <c r="GL10" s="23">
        <v>135.48679114000001</v>
      </c>
      <c r="GM10" s="23">
        <v>140.22882883</v>
      </c>
      <c r="GN10" s="23">
        <v>145.13683784</v>
      </c>
      <c r="GO10" s="23">
        <v>150.21662717000001</v>
      </c>
      <c r="GP10" s="23">
        <v>155.47420912000001</v>
      </c>
      <c r="GQ10" s="23">
        <v>160.91580644000001</v>
      </c>
      <c r="GR10" s="23">
        <v>166.54785966</v>
      </c>
      <c r="GS10" s="23">
        <v>172.37703475000001</v>
      </c>
      <c r="GT10" s="23">
        <v>0</v>
      </c>
      <c r="GU10" s="23">
        <v>0</v>
      </c>
      <c r="GV10" s="23">
        <v>0</v>
      </c>
      <c r="GW10" s="22">
        <v>0</v>
      </c>
      <c r="GX10" s="23">
        <v>0</v>
      </c>
      <c r="GY10" s="23">
        <v>0</v>
      </c>
      <c r="GZ10" s="23">
        <v>0</v>
      </c>
      <c r="HA10" s="23">
        <v>0</v>
      </c>
      <c r="HB10" s="23">
        <v>0</v>
      </c>
      <c r="HC10" s="23">
        <v>0</v>
      </c>
      <c r="HD10" s="23">
        <v>0</v>
      </c>
      <c r="HE10" s="23">
        <v>0</v>
      </c>
      <c r="HF10" s="23">
        <v>0</v>
      </c>
      <c r="HG10" s="23">
        <v>0</v>
      </c>
      <c r="HH10" s="23">
        <v>0</v>
      </c>
      <c r="HI10" s="23">
        <v>0</v>
      </c>
      <c r="HJ10" s="23">
        <v>0</v>
      </c>
      <c r="HK10" s="23">
        <v>0</v>
      </c>
      <c r="HL10" s="23">
        <v>0</v>
      </c>
      <c r="HM10" s="23">
        <v>0</v>
      </c>
      <c r="HN10" s="23">
        <v>0</v>
      </c>
      <c r="HO10" s="23">
        <v>0</v>
      </c>
      <c r="HP10" s="23">
        <v>0</v>
      </c>
      <c r="HQ10" s="22">
        <v>0</v>
      </c>
      <c r="HR10" s="23">
        <v>0</v>
      </c>
      <c r="HS10" s="23">
        <v>0</v>
      </c>
      <c r="HT10" s="24">
        <v>70.885277000000002</v>
      </c>
      <c r="HU10" s="24">
        <v>73.366262000000006</v>
      </c>
      <c r="HV10" s="24">
        <v>76.850527</v>
      </c>
      <c r="HW10" s="23">
        <v>79.201537999999999</v>
      </c>
      <c r="HX10" s="23">
        <v>81.973591999999996</v>
      </c>
      <c r="HY10" s="23">
        <v>84.842667000000006</v>
      </c>
      <c r="HZ10" s="23">
        <v>87.812161000000003</v>
      </c>
      <c r="IA10" s="23">
        <v>90.885586000000004</v>
      </c>
      <c r="IB10" s="23">
        <v>94.066581999999997</v>
      </c>
      <c r="IC10" s="23">
        <v>97.358912000000004</v>
      </c>
      <c r="ID10" s="23">
        <v>100.766474</v>
      </c>
      <c r="IE10" s="23">
        <v>104.293301</v>
      </c>
      <c r="IF10" s="23">
        <v>107.943566</v>
      </c>
      <c r="IG10" s="23">
        <v>111.721591</v>
      </c>
      <c r="IH10" s="23">
        <v>0</v>
      </c>
      <c r="II10" s="23">
        <v>0</v>
      </c>
      <c r="IJ10" s="23">
        <v>0</v>
      </c>
      <c r="IK10" s="22">
        <v>0</v>
      </c>
      <c r="IL10" s="23">
        <v>0</v>
      </c>
      <c r="IM10" s="23">
        <v>0</v>
      </c>
      <c r="IN10" s="23">
        <v>0</v>
      </c>
      <c r="IO10" s="23">
        <v>0</v>
      </c>
      <c r="IP10" s="23">
        <v>0</v>
      </c>
      <c r="IQ10" s="23">
        <v>0</v>
      </c>
      <c r="IR10" s="23">
        <v>0</v>
      </c>
      <c r="IS10" s="23">
        <v>0</v>
      </c>
      <c r="IT10" s="23">
        <v>0</v>
      </c>
      <c r="IU10" s="23">
        <v>0</v>
      </c>
      <c r="IV10" s="23">
        <v>0</v>
      </c>
      <c r="IW10" s="23">
        <v>0</v>
      </c>
      <c r="IX10" s="23">
        <v>0</v>
      </c>
      <c r="IY10" s="23">
        <v>0</v>
      </c>
      <c r="IZ10" s="23">
        <v>0</v>
      </c>
      <c r="JA10" s="23">
        <v>0</v>
      </c>
      <c r="JB10" s="23">
        <v>0</v>
      </c>
      <c r="JC10" s="23">
        <v>0</v>
      </c>
      <c r="JD10" s="23">
        <v>0</v>
      </c>
      <c r="JE10" s="22">
        <v>0</v>
      </c>
      <c r="JF10" s="23">
        <v>0</v>
      </c>
      <c r="JG10" s="23">
        <v>0</v>
      </c>
      <c r="JH10" s="23">
        <v>0</v>
      </c>
      <c r="JI10" s="23">
        <v>0</v>
      </c>
      <c r="JJ10" s="23">
        <v>0</v>
      </c>
      <c r="JK10" s="23">
        <v>0</v>
      </c>
      <c r="JL10" s="23">
        <v>0</v>
      </c>
      <c r="JM10" s="23">
        <v>0</v>
      </c>
      <c r="JN10" s="23">
        <v>0</v>
      </c>
      <c r="JO10" s="23">
        <v>0</v>
      </c>
      <c r="JP10" s="23">
        <v>0</v>
      </c>
      <c r="JQ10" s="23">
        <v>0</v>
      </c>
      <c r="JR10" s="23">
        <v>0</v>
      </c>
      <c r="JS10" s="23">
        <v>0</v>
      </c>
      <c r="JT10" s="23">
        <v>0</v>
      </c>
      <c r="JU10" s="23">
        <v>0</v>
      </c>
      <c r="JV10" s="23">
        <v>0</v>
      </c>
      <c r="JW10" s="23">
        <v>0</v>
      </c>
      <c r="JX10" s="23">
        <v>0</v>
      </c>
      <c r="JY10" s="22">
        <v>0</v>
      </c>
      <c r="JZ10" s="23">
        <v>0</v>
      </c>
      <c r="KA10" s="23">
        <v>0</v>
      </c>
      <c r="KB10" s="23">
        <v>0</v>
      </c>
      <c r="KC10" s="23">
        <v>0</v>
      </c>
      <c r="KD10" s="23">
        <v>0</v>
      </c>
      <c r="KE10" s="23">
        <v>0</v>
      </c>
      <c r="KF10" s="23">
        <v>0</v>
      </c>
      <c r="KG10" s="23">
        <v>0</v>
      </c>
      <c r="KH10" s="23">
        <v>0</v>
      </c>
      <c r="KI10" s="23">
        <v>0</v>
      </c>
      <c r="KJ10" s="23">
        <v>0</v>
      </c>
      <c r="KK10" s="23">
        <v>0</v>
      </c>
      <c r="KL10" s="23">
        <v>0</v>
      </c>
      <c r="KM10" s="23">
        <v>0</v>
      </c>
      <c r="KN10" s="23">
        <v>0</v>
      </c>
      <c r="KO10" s="23">
        <v>0</v>
      </c>
      <c r="KP10" s="23">
        <v>0</v>
      </c>
      <c r="KQ10" s="23">
        <v>0</v>
      </c>
      <c r="KR10" s="23">
        <v>0</v>
      </c>
      <c r="KS10" s="22">
        <v>0</v>
      </c>
      <c r="KT10" s="23">
        <v>0</v>
      </c>
      <c r="KU10" s="23">
        <v>0</v>
      </c>
      <c r="KV10" s="23">
        <v>0</v>
      </c>
      <c r="KW10" s="23">
        <v>0</v>
      </c>
      <c r="KX10" s="23">
        <v>0</v>
      </c>
      <c r="KY10" s="23">
        <v>0</v>
      </c>
      <c r="KZ10" s="23">
        <v>0</v>
      </c>
      <c r="LA10" s="23">
        <v>0</v>
      </c>
      <c r="LB10" s="23">
        <v>0</v>
      </c>
      <c r="LC10" s="23">
        <v>0</v>
      </c>
      <c r="LD10" s="23">
        <v>0</v>
      </c>
      <c r="LE10" s="23">
        <v>0</v>
      </c>
      <c r="LF10" s="23">
        <v>0</v>
      </c>
      <c r="LG10" s="23">
        <v>0</v>
      </c>
      <c r="LH10" s="23">
        <v>0</v>
      </c>
      <c r="LI10" s="23">
        <v>0</v>
      </c>
      <c r="LJ10" s="23">
        <v>0</v>
      </c>
      <c r="LK10" s="23">
        <v>0</v>
      </c>
      <c r="LL10" s="23">
        <v>0</v>
      </c>
      <c r="LM10" s="22">
        <v>0</v>
      </c>
      <c r="LN10" s="23">
        <v>0</v>
      </c>
      <c r="LO10" s="23">
        <v>0</v>
      </c>
      <c r="LP10" s="23">
        <v>0</v>
      </c>
      <c r="LQ10" s="23">
        <v>0</v>
      </c>
      <c r="LR10" s="23">
        <v>0</v>
      </c>
      <c r="LS10" s="23">
        <v>0</v>
      </c>
      <c r="LT10" s="23">
        <v>0</v>
      </c>
      <c r="LU10" s="23">
        <v>0</v>
      </c>
      <c r="LV10" s="23">
        <v>0</v>
      </c>
      <c r="LW10" s="23">
        <v>0</v>
      </c>
      <c r="LX10" s="23">
        <v>0</v>
      </c>
      <c r="LY10" s="23">
        <v>0</v>
      </c>
      <c r="LZ10" s="23">
        <v>0</v>
      </c>
      <c r="MA10" s="23">
        <v>0</v>
      </c>
      <c r="MB10" s="23">
        <v>0</v>
      </c>
      <c r="MC10" s="23">
        <v>0</v>
      </c>
      <c r="MD10" s="23">
        <v>0</v>
      </c>
      <c r="ME10" s="23">
        <v>0</v>
      </c>
      <c r="MF10" s="23">
        <v>0</v>
      </c>
      <c r="MG10" s="22">
        <v>0</v>
      </c>
      <c r="MH10" s="23">
        <v>0</v>
      </c>
      <c r="MI10" s="23">
        <v>0</v>
      </c>
      <c r="MJ10" s="23">
        <v>0</v>
      </c>
      <c r="MK10" s="23">
        <v>0</v>
      </c>
      <c r="ML10" s="23">
        <v>0</v>
      </c>
      <c r="MM10" s="23">
        <v>0</v>
      </c>
      <c r="MN10" s="23">
        <v>0</v>
      </c>
      <c r="MO10" s="23">
        <v>0</v>
      </c>
      <c r="MP10" s="23">
        <v>0</v>
      </c>
      <c r="MQ10" s="23">
        <v>0</v>
      </c>
      <c r="MR10" s="23">
        <v>0</v>
      </c>
      <c r="MS10" s="23">
        <v>0</v>
      </c>
      <c r="MT10" s="23">
        <v>0</v>
      </c>
      <c r="MU10" s="23">
        <v>0</v>
      </c>
      <c r="MV10" s="23">
        <v>0</v>
      </c>
      <c r="MW10" s="23">
        <v>0</v>
      </c>
      <c r="MX10" s="23">
        <v>0</v>
      </c>
      <c r="MY10" s="23">
        <v>0</v>
      </c>
      <c r="MZ10" s="23">
        <v>0</v>
      </c>
    </row>
    <row r="11" spans="1:364">
      <c r="A11" s="21" t="s">
        <v>893</v>
      </c>
      <c r="B11" s="21" t="s">
        <v>894</v>
      </c>
      <c r="C11" s="21" t="s">
        <v>886</v>
      </c>
      <c r="E11" s="22">
        <v>0</v>
      </c>
      <c r="F11" s="23">
        <v>0</v>
      </c>
      <c r="G11" s="23">
        <v>132.46874399999999</v>
      </c>
      <c r="H11" s="23">
        <v>140.97606200000001</v>
      </c>
      <c r="I11" s="23">
        <v>145.34631999999999</v>
      </c>
      <c r="J11" s="23">
        <v>149.852056</v>
      </c>
      <c r="K11" s="23">
        <v>154.497469</v>
      </c>
      <c r="L11" s="23">
        <v>159.286891</v>
      </c>
      <c r="M11" s="23">
        <v>164.224785</v>
      </c>
      <c r="N11" s="23">
        <v>169.315753</v>
      </c>
      <c r="O11" s="23">
        <v>174.56454099999999</v>
      </c>
      <c r="P11" s="23">
        <v>179.97604200000001</v>
      </c>
      <c r="Q11" s="23">
        <v>185.55529899999999</v>
      </c>
      <c r="R11" s="23">
        <v>191.307514</v>
      </c>
      <c r="S11" s="23">
        <v>197.23804699999999</v>
      </c>
      <c r="T11" s="23">
        <v>203.35242600000001</v>
      </c>
      <c r="U11" s="23">
        <v>209.656351</v>
      </c>
      <c r="V11" s="23">
        <v>0</v>
      </c>
      <c r="W11" s="23">
        <v>0</v>
      </c>
      <c r="X11" s="23">
        <v>0</v>
      </c>
      <c r="Y11" s="22">
        <v>0</v>
      </c>
      <c r="Z11" s="23">
        <v>0</v>
      </c>
      <c r="AA11" s="23">
        <v>146.68176</v>
      </c>
      <c r="AB11" s="23">
        <v>153.005157</v>
      </c>
      <c r="AC11" s="23">
        <v>157.74831699999999</v>
      </c>
      <c r="AD11" s="23">
        <v>162.63851399999999</v>
      </c>
      <c r="AE11" s="23">
        <v>167.680308</v>
      </c>
      <c r="AF11" s="23">
        <v>172.878398</v>
      </c>
      <c r="AG11" s="23">
        <v>178.237628</v>
      </c>
      <c r="AH11" s="23">
        <v>183.76299499999999</v>
      </c>
      <c r="AI11" s="23">
        <v>189.45964799999999</v>
      </c>
      <c r="AJ11" s="23">
        <v>195.332897</v>
      </c>
      <c r="AK11" s="23">
        <v>201.388216</v>
      </c>
      <c r="AL11" s="23">
        <v>207.63125099999999</v>
      </c>
      <c r="AM11" s="23">
        <v>214.06782000000001</v>
      </c>
      <c r="AN11" s="23">
        <v>220.70392200000001</v>
      </c>
      <c r="AO11" s="23">
        <v>227.54574400000001</v>
      </c>
      <c r="AP11" s="23">
        <v>0</v>
      </c>
      <c r="AQ11" s="23">
        <v>0</v>
      </c>
      <c r="AR11" s="23">
        <v>0</v>
      </c>
      <c r="AS11" s="22">
        <v>0</v>
      </c>
      <c r="AT11" s="23">
        <v>0</v>
      </c>
      <c r="AU11" s="23">
        <v>0</v>
      </c>
      <c r="AV11" s="23">
        <v>89.444962000000004</v>
      </c>
      <c r="AW11" s="23">
        <v>92.128310999999997</v>
      </c>
      <c r="AX11" s="23">
        <v>94.892160000000004</v>
      </c>
      <c r="AY11" s="23">
        <v>97.738924999999995</v>
      </c>
      <c r="AZ11" s="23">
        <v>100.671093</v>
      </c>
      <c r="BA11" s="23">
        <v>103.691226</v>
      </c>
      <c r="BB11" s="23">
        <v>106.801962</v>
      </c>
      <c r="BC11" s="23">
        <v>110.006021</v>
      </c>
      <c r="BD11" s="23">
        <v>113.306202</v>
      </c>
      <c r="BE11" s="23">
        <v>116.705388</v>
      </c>
      <c r="BF11" s="23">
        <v>120.20654999999999</v>
      </c>
      <c r="BG11" s="23">
        <v>123.812746</v>
      </c>
      <c r="BH11" s="23">
        <v>127.527129</v>
      </c>
      <c r="BI11" s="23">
        <v>131.35294200000001</v>
      </c>
      <c r="BJ11" s="23">
        <v>0</v>
      </c>
      <c r="BK11" s="23">
        <v>0</v>
      </c>
      <c r="BL11" s="23">
        <v>0</v>
      </c>
      <c r="BM11" s="22">
        <v>0</v>
      </c>
      <c r="BN11" s="23">
        <v>0</v>
      </c>
      <c r="BO11" s="23">
        <v>0</v>
      </c>
      <c r="BP11" s="23">
        <v>89.444962000000004</v>
      </c>
      <c r="BQ11" s="23">
        <v>92.128310999999997</v>
      </c>
      <c r="BR11" s="23">
        <v>94.892160000000004</v>
      </c>
      <c r="BS11" s="23">
        <v>97.738924999999995</v>
      </c>
      <c r="BT11" s="23">
        <v>100.671093</v>
      </c>
      <c r="BU11" s="23">
        <v>103.691226</v>
      </c>
      <c r="BV11" s="23">
        <v>106.801962</v>
      </c>
      <c r="BW11" s="23">
        <v>110.006021</v>
      </c>
      <c r="BX11" s="23">
        <v>113.306202</v>
      </c>
      <c r="BY11" s="23">
        <v>116.705388</v>
      </c>
      <c r="BZ11" s="23">
        <v>120.20654999999999</v>
      </c>
      <c r="CA11" s="23">
        <v>123.812746</v>
      </c>
      <c r="CB11" s="23">
        <v>127.527129</v>
      </c>
      <c r="CC11" s="23">
        <v>131.35294200000001</v>
      </c>
      <c r="CD11" s="23">
        <v>0</v>
      </c>
      <c r="CE11" s="23">
        <v>0</v>
      </c>
      <c r="CF11" s="23">
        <v>0</v>
      </c>
      <c r="CG11" s="22">
        <v>0</v>
      </c>
      <c r="CH11" s="23">
        <v>0</v>
      </c>
      <c r="CI11" s="23">
        <v>87.917310999999998</v>
      </c>
      <c r="CJ11" s="23">
        <v>88.980830999999995</v>
      </c>
      <c r="CK11" s="23">
        <v>91.739237000000003</v>
      </c>
      <c r="CL11" s="23">
        <v>94.583152999999996</v>
      </c>
      <c r="CM11" s="23">
        <v>97.515231</v>
      </c>
      <c r="CN11" s="23">
        <v>100.538203</v>
      </c>
      <c r="CO11" s="23">
        <v>103.654887</v>
      </c>
      <c r="CP11" s="23">
        <v>106.868189</v>
      </c>
      <c r="CQ11" s="23">
        <v>110.18110299999999</v>
      </c>
      <c r="CR11" s="23">
        <v>113.596717</v>
      </c>
      <c r="CS11" s="23">
        <v>117.11821500000001</v>
      </c>
      <c r="CT11" s="23">
        <v>120.74888</v>
      </c>
      <c r="CU11" s="23">
        <v>124.49209500000001</v>
      </c>
      <c r="CV11" s="23">
        <v>128.35135</v>
      </c>
      <c r="CW11" s="23">
        <v>132.330242</v>
      </c>
      <c r="CX11" s="23">
        <v>0</v>
      </c>
      <c r="CY11" s="23">
        <v>0</v>
      </c>
      <c r="CZ11" s="23">
        <v>0</v>
      </c>
      <c r="DA11" s="22">
        <v>0</v>
      </c>
      <c r="DB11" s="23">
        <v>0</v>
      </c>
      <c r="DC11" s="23">
        <v>86.929475999999994</v>
      </c>
      <c r="DD11" s="23">
        <v>87.981046000000006</v>
      </c>
      <c r="DE11" s="23">
        <v>90.708459000000005</v>
      </c>
      <c r="DF11" s="23">
        <v>93.520420999999999</v>
      </c>
      <c r="DG11" s="23">
        <v>96.419554000000005</v>
      </c>
      <c r="DH11" s="23">
        <v>99.408559999999994</v>
      </c>
      <c r="DI11" s="23">
        <v>102.49022600000001</v>
      </c>
      <c r="DJ11" s="23">
        <v>105.667423</v>
      </c>
      <c r="DK11" s="23">
        <v>108.943113</v>
      </c>
      <c r="DL11" s="23">
        <v>112.32034899999999</v>
      </c>
      <c r="DM11" s="23">
        <v>115.80228</v>
      </c>
      <c r="DN11" s="23">
        <v>119.392151</v>
      </c>
      <c r="DO11" s="23">
        <v>123.09330799999999</v>
      </c>
      <c r="DP11" s="23">
        <v>126.9092</v>
      </c>
      <c r="DQ11" s="23">
        <v>130.84338500000001</v>
      </c>
      <c r="DR11" s="23">
        <v>0</v>
      </c>
      <c r="DS11" s="23">
        <v>0</v>
      </c>
      <c r="DT11" s="23">
        <v>0</v>
      </c>
      <c r="DU11" s="22">
        <v>0</v>
      </c>
      <c r="DV11" s="23">
        <v>0</v>
      </c>
      <c r="DW11" s="23">
        <v>86.929475999999994</v>
      </c>
      <c r="DX11" s="23">
        <v>80.729929999999996</v>
      </c>
      <c r="DY11" s="23">
        <v>83.232557999999997</v>
      </c>
      <c r="DZ11" s="23">
        <v>85.812766999999994</v>
      </c>
      <c r="EA11" s="23">
        <v>88.472962999999993</v>
      </c>
      <c r="EB11" s="23">
        <v>91.215625000000003</v>
      </c>
      <c r="EC11" s="23">
        <v>94.043308999999994</v>
      </c>
      <c r="ED11" s="23">
        <v>96.958652000000001</v>
      </c>
      <c r="EE11" s="23">
        <v>99.964370000000002</v>
      </c>
      <c r="EF11" s="23">
        <v>103.063266</v>
      </c>
      <c r="EG11" s="23">
        <v>106.25822700000001</v>
      </c>
      <c r="EH11" s="23">
        <v>109.552232</v>
      </c>
      <c r="EI11" s="23">
        <v>112.948351</v>
      </c>
      <c r="EJ11" s="23">
        <v>116.44974999999999</v>
      </c>
      <c r="EK11" s="23">
        <v>120.059692</v>
      </c>
      <c r="EL11" s="23">
        <v>0</v>
      </c>
      <c r="EM11" s="23">
        <v>0</v>
      </c>
      <c r="EN11" s="23">
        <v>0</v>
      </c>
      <c r="EO11" s="22">
        <v>0</v>
      </c>
      <c r="EP11" s="23">
        <v>0</v>
      </c>
      <c r="EQ11" s="23">
        <v>87.917310999999998</v>
      </c>
      <c r="ER11" s="23">
        <v>88.980830999999995</v>
      </c>
      <c r="ES11" s="23">
        <v>91.739237000000003</v>
      </c>
      <c r="ET11" s="23">
        <v>94.583152999999996</v>
      </c>
      <c r="EU11" s="23">
        <v>97.515231</v>
      </c>
      <c r="EV11" s="23">
        <v>100.538203</v>
      </c>
      <c r="EW11" s="23">
        <v>103.654887</v>
      </c>
      <c r="EX11" s="23">
        <v>106.868189</v>
      </c>
      <c r="EY11" s="23">
        <v>110.18110299999999</v>
      </c>
      <c r="EZ11" s="23">
        <v>113.596717</v>
      </c>
      <c r="FA11" s="23">
        <v>117.11821500000001</v>
      </c>
      <c r="FB11" s="23">
        <v>120.74888</v>
      </c>
      <c r="FC11" s="23">
        <v>124.49209500000001</v>
      </c>
      <c r="FD11" s="23">
        <v>128.35135</v>
      </c>
      <c r="FE11" s="23">
        <v>132.330242</v>
      </c>
      <c r="FF11" s="23">
        <v>0</v>
      </c>
      <c r="FG11" s="23">
        <v>0</v>
      </c>
      <c r="FH11" s="23">
        <v>0</v>
      </c>
      <c r="FI11" s="22">
        <v>0</v>
      </c>
      <c r="FJ11" s="23">
        <v>0</v>
      </c>
      <c r="FK11" s="23">
        <v>0</v>
      </c>
      <c r="FL11" s="23">
        <v>90.746037000000001</v>
      </c>
      <c r="FM11" s="23">
        <v>93.922149000000005</v>
      </c>
      <c r="FN11" s="23">
        <v>97.209423999999999</v>
      </c>
      <c r="FO11" s="23">
        <v>100.611754</v>
      </c>
      <c r="FP11" s="23">
        <v>104.13316500000001</v>
      </c>
      <c r="FQ11" s="23">
        <v>107.777826</v>
      </c>
      <c r="FR11" s="23">
        <v>111.55005</v>
      </c>
      <c r="FS11" s="23">
        <v>115.454302</v>
      </c>
      <c r="FT11" s="23">
        <v>119.49520200000001</v>
      </c>
      <c r="FU11" s="23">
        <v>123.67753399999999</v>
      </c>
      <c r="FV11" s="23">
        <v>128.006248</v>
      </c>
      <c r="FW11" s="23">
        <v>132.486467</v>
      </c>
      <c r="FX11" s="23">
        <v>137.123493</v>
      </c>
      <c r="FY11" s="23">
        <v>141.92281500000001</v>
      </c>
      <c r="FZ11" s="23">
        <v>0</v>
      </c>
      <c r="GA11" s="23">
        <v>0</v>
      </c>
      <c r="GB11" s="23">
        <v>0</v>
      </c>
      <c r="GC11" s="22">
        <v>0</v>
      </c>
      <c r="GD11" s="23">
        <v>0</v>
      </c>
      <c r="GE11" s="23">
        <v>0</v>
      </c>
      <c r="GF11" s="23">
        <v>141.83344976999999</v>
      </c>
      <c r="GG11" s="23">
        <v>146.79762051</v>
      </c>
      <c r="GH11" s="23">
        <v>151.93553722999999</v>
      </c>
      <c r="GI11" s="23">
        <v>157.25328103000001</v>
      </c>
      <c r="GJ11" s="23">
        <v>162.75714586000001</v>
      </c>
      <c r="GK11" s="23">
        <v>168.45364597</v>
      </c>
      <c r="GL11" s="23">
        <v>174.34952358000001</v>
      </c>
      <c r="GM11" s="23">
        <v>180.45175689999999</v>
      </c>
      <c r="GN11" s="23">
        <v>186.76756839999999</v>
      </c>
      <c r="GO11" s="23">
        <v>193.30443328999999</v>
      </c>
      <c r="GP11" s="23">
        <v>200.07008844999999</v>
      </c>
      <c r="GQ11" s="23">
        <v>207.07254155000001</v>
      </c>
      <c r="GR11" s="23">
        <v>214.32008049999999</v>
      </c>
      <c r="GS11" s="23">
        <v>221.82128331999999</v>
      </c>
      <c r="GT11" s="23">
        <v>0</v>
      </c>
      <c r="GU11" s="23">
        <v>0</v>
      </c>
      <c r="GV11" s="23">
        <v>0</v>
      </c>
      <c r="GW11" s="22">
        <v>0</v>
      </c>
      <c r="GX11" s="23">
        <v>0</v>
      </c>
      <c r="GY11" s="23">
        <v>0</v>
      </c>
      <c r="GZ11" s="23">
        <v>0</v>
      </c>
      <c r="HA11" s="23">
        <v>0</v>
      </c>
      <c r="HB11" s="23">
        <v>0</v>
      </c>
      <c r="HC11" s="23">
        <v>0</v>
      </c>
      <c r="HD11" s="23">
        <v>0</v>
      </c>
      <c r="HE11" s="23">
        <v>0</v>
      </c>
      <c r="HF11" s="23">
        <v>0</v>
      </c>
      <c r="HG11" s="23">
        <v>0</v>
      </c>
      <c r="HH11" s="23">
        <v>0</v>
      </c>
      <c r="HI11" s="23">
        <v>0</v>
      </c>
      <c r="HJ11" s="23">
        <v>0</v>
      </c>
      <c r="HK11" s="23">
        <v>0</v>
      </c>
      <c r="HL11" s="23">
        <v>0</v>
      </c>
      <c r="HM11" s="23">
        <v>0</v>
      </c>
      <c r="HN11" s="23">
        <v>0</v>
      </c>
      <c r="HO11" s="23">
        <v>0</v>
      </c>
      <c r="HP11" s="23">
        <v>0</v>
      </c>
      <c r="HQ11" s="22">
        <v>0</v>
      </c>
      <c r="HR11" s="23">
        <v>0</v>
      </c>
      <c r="HS11" s="23">
        <v>0</v>
      </c>
      <c r="HT11" s="24">
        <v>91.217854000000003</v>
      </c>
      <c r="HU11" s="24">
        <v>94.410478999999995</v>
      </c>
      <c r="HV11" s="24">
        <v>98.894163000000006</v>
      </c>
      <c r="HW11" s="23">
        <v>101.919532</v>
      </c>
      <c r="HX11" s="23">
        <v>105.486716</v>
      </c>
      <c r="HY11" s="23">
        <v>109.17875100000001</v>
      </c>
      <c r="HZ11" s="23">
        <v>113.000007</v>
      </c>
      <c r="IA11" s="23">
        <v>116.95500800000001</v>
      </c>
      <c r="IB11" s="23">
        <v>121.048433</v>
      </c>
      <c r="IC11" s="23">
        <v>125.285128</v>
      </c>
      <c r="ID11" s="23">
        <v>129.670107</v>
      </c>
      <c r="IE11" s="23">
        <v>134.208561</v>
      </c>
      <c r="IF11" s="23">
        <v>138.90586099999999</v>
      </c>
      <c r="IG11" s="23">
        <v>143.76756599999999</v>
      </c>
      <c r="IH11" s="23">
        <v>0</v>
      </c>
      <c r="II11" s="23">
        <v>0</v>
      </c>
      <c r="IJ11" s="23">
        <v>0</v>
      </c>
      <c r="IK11" s="22">
        <v>0</v>
      </c>
      <c r="IL11" s="23">
        <v>0</v>
      </c>
      <c r="IM11" s="23">
        <v>0</v>
      </c>
      <c r="IN11" s="23">
        <v>0</v>
      </c>
      <c r="IO11" s="23">
        <v>0</v>
      </c>
      <c r="IP11" s="23">
        <v>0</v>
      </c>
      <c r="IQ11" s="23">
        <v>0</v>
      </c>
      <c r="IR11" s="23">
        <v>0</v>
      </c>
      <c r="IS11" s="23">
        <v>0</v>
      </c>
      <c r="IT11" s="23">
        <v>0</v>
      </c>
      <c r="IU11" s="23">
        <v>0</v>
      </c>
      <c r="IV11" s="23">
        <v>0</v>
      </c>
      <c r="IW11" s="23">
        <v>0</v>
      </c>
      <c r="IX11" s="23">
        <v>0</v>
      </c>
      <c r="IY11" s="23">
        <v>0</v>
      </c>
      <c r="IZ11" s="23">
        <v>0</v>
      </c>
      <c r="JA11" s="23">
        <v>0</v>
      </c>
      <c r="JB11" s="23">
        <v>0</v>
      </c>
      <c r="JC11" s="23">
        <v>0</v>
      </c>
      <c r="JD11" s="23">
        <v>0</v>
      </c>
      <c r="JE11" s="22">
        <v>0</v>
      </c>
      <c r="JF11" s="23">
        <v>0</v>
      </c>
      <c r="JG11" s="23">
        <v>0</v>
      </c>
      <c r="JH11" s="23">
        <v>0</v>
      </c>
      <c r="JI11" s="23">
        <v>0</v>
      </c>
      <c r="JJ11" s="23">
        <v>0</v>
      </c>
      <c r="JK11" s="23">
        <v>0</v>
      </c>
      <c r="JL11" s="23">
        <v>0</v>
      </c>
      <c r="JM11" s="23">
        <v>0</v>
      </c>
      <c r="JN11" s="23">
        <v>0</v>
      </c>
      <c r="JO11" s="23">
        <v>0</v>
      </c>
      <c r="JP11" s="23">
        <v>0</v>
      </c>
      <c r="JQ11" s="23">
        <v>0</v>
      </c>
      <c r="JR11" s="23">
        <v>0</v>
      </c>
      <c r="JS11" s="23">
        <v>0</v>
      </c>
      <c r="JT11" s="23">
        <v>0</v>
      </c>
      <c r="JU11" s="23">
        <v>0</v>
      </c>
      <c r="JV11" s="23">
        <v>0</v>
      </c>
      <c r="JW11" s="23">
        <v>0</v>
      </c>
      <c r="JX11" s="23">
        <v>0</v>
      </c>
      <c r="JY11" s="22">
        <v>0</v>
      </c>
      <c r="JZ11" s="23">
        <v>0</v>
      </c>
      <c r="KA11" s="23">
        <v>0</v>
      </c>
      <c r="KB11" s="23">
        <v>0</v>
      </c>
      <c r="KC11" s="23">
        <v>0</v>
      </c>
      <c r="KD11" s="23">
        <v>0</v>
      </c>
      <c r="KE11" s="23">
        <v>0</v>
      </c>
      <c r="KF11" s="23">
        <v>0</v>
      </c>
      <c r="KG11" s="23">
        <v>0</v>
      </c>
      <c r="KH11" s="23">
        <v>0</v>
      </c>
      <c r="KI11" s="23">
        <v>0</v>
      </c>
      <c r="KJ11" s="23">
        <v>0</v>
      </c>
      <c r="KK11" s="23">
        <v>0</v>
      </c>
      <c r="KL11" s="23">
        <v>0</v>
      </c>
      <c r="KM11" s="23">
        <v>0</v>
      </c>
      <c r="KN11" s="23">
        <v>0</v>
      </c>
      <c r="KO11" s="23">
        <v>0</v>
      </c>
      <c r="KP11" s="23">
        <v>0</v>
      </c>
      <c r="KQ11" s="23">
        <v>0</v>
      </c>
      <c r="KR11" s="23">
        <v>0</v>
      </c>
      <c r="KS11" s="22">
        <v>0</v>
      </c>
      <c r="KT11" s="23">
        <v>0</v>
      </c>
      <c r="KU11" s="23">
        <v>0</v>
      </c>
      <c r="KV11" s="23">
        <v>0</v>
      </c>
      <c r="KW11" s="23">
        <v>0</v>
      </c>
      <c r="KX11" s="23">
        <v>0</v>
      </c>
      <c r="KY11" s="23">
        <v>0</v>
      </c>
      <c r="KZ11" s="23">
        <v>0</v>
      </c>
      <c r="LA11" s="23">
        <v>0</v>
      </c>
      <c r="LB11" s="23">
        <v>0</v>
      </c>
      <c r="LC11" s="23">
        <v>0</v>
      </c>
      <c r="LD11" s="23">
        <v>0</v>
      </c>
      <c r="LE11" s="23">
        <v>0</v>
      </c>
      <c r="LF11" s="23">
        <v>0</v>
      </c>
      <c r="LG11" s="23">
        <v>0</v>
      </c>
      <c r="LH11" s="23">
        <v>0</v>
      </c>
      <c r="LI11" s="23">
        <v>0</v>
      </c>
      <c r="LJ11" s="23">
        <v>0</v>
      </c>
      <c r="LK11" s="23">
        <v>0</v>
      </c>
      <c r="LL11" s="23">
        <v>0</v>
      </c>
      <c r="LM11" s="22">
        <v>0</v>
      </c>
      <c r="LN11" s="23">
        <v>0</v>
      </c>
      <c r="LO11" s="23">
        <v>0</v>
      </c>
      <c r="LP11" s="23">
        <v>0</v>
      </c>
      <c r="LQ11" s="23">
        <v>0</v>
      </c>
      <c r="LR11" s="23">
        <v>0</v>
      </c>
      <c r="LS11" s="23">
        <v>0</v>
      </c>
      <c r="LT11" s="23">
        <v>0</v>
      </c>
      <c r="LU11" s="23">
        <v>0</v>
      </c>
      <c r="LV11" s="23">
        <v>0</v>
      </c>
      <c r="LW11" s="23">
        <v>0</v>
      </c>
      <c r="LX11" s="23">
        <v>0</v>
      </c>
      <c r="LY11" s="23">
        <v>0</v>
      </c>
      <c r="LZ11" s="23">
        <v>0</v>
      </c>
      <c r="MA11" s="23">
        <v>0</v>
      </c>
      <c r="MB11" s="23">
        <v>0</v>
      </c>
      <c r="MC11" s="23">
        <v>0</v>
      </c>
      <c r="MD11" s="23">
        <v>0</v>
      </c>
      <c r="ME11" s="23">
        <v>0</v>
      </c>
      <c r="MF11" s="23">
        <v>0</v>
      </c>
      <c r="MG11" s="22">
        <v>0</v>
      </c>
      <c r="MH11" s="23">
        <v>0</v>
      </c>
      <c r="MI11" s="23">
        <v>0</v>
      </c>
      <c r="MJ11" s="23">
        <v>0</v>
      </c>
      <c r="MK11" s="23">
        <v>0</v>
      </c>
      <c r="ML11" s="23">
        <v>0</v>
      </c>
      <c r="MM11" s="23">
        <v>0</v>
      </c>
      <c r="MN11" s="23">
        <v>0</v>
      </c>
      <c r="MO11" s="23">
        <v>0</v>
      </c>
      <c r="MP11" s="23">
        <v>0</v>
      </c>
      <c r="MQ11" s="23">
        <v>0</v>
      </c>
      <c r="MR11" s="23">
        <v>0</v>
      </c>
      <c r="MS11" s="23">
        <v>0</v>
      </c>
      <c r="MT11" s="23">
        <v>0</v>
      </c>
      <c r="MU11" s="23">
        <v>0</v>
      </c>
      <c r="MV11" s="23">
        <v>0</v>
      </c>
      <c r="MW11" s="23">
        <v>0</v>
      </c>
      <c r="MX11" s="23">
        <v>0</v>
      </c>
      <c r="MY11" s="23">
        <v>0</v>
      </c>
      <c r="MZ11" s="23">
        <v>0</v>
      </c>
    </row>
    <row r="12" spans="1:364">
      <c r="A12" s="21" t="s">
        <v>895</v>
      </c>
      <c r="B12" s="21" t="s">
        <v>896</v>
      </c>
      <c r="C12" s="21" t="s">
        <v>886</v>
      </c>
      <c r="E12" s="22">
        <v>0</v>
      </c>
      <c r="F12" s="23">
        <v>0</v>
      </c>
      <c r="G12" s="23">
        <v>150.988776</v>
      </c>
      <c r="H12" s="23">
        <v>160.685475</v>
      </c>
      <c r="I12" s="23">
        <v>165.66672500000001</v>
      </c>
      <c r="J12" s="23">
        <v>170.802393</v>
      </c>
      <c r="K12" s="23">
        <v>176.09726699999999</v>
      </c>
      <c r="L12" s="23">
        <v>181.55628300000001</v>
      </c>
      <c r="M12" s="23">
        <v>187.184527</v>
      </c>
      <c r="N12" s="23">
        <v>192.98724799999999</v>
      </c>
      <c r="O12" s="23">
        <v>198.969852</v>
      </c>
      <c r="P12" s="23">
        <v>205.13791800000001</v>
      </c>
      <c r="Q12" s="23">
        <v>211.49719300000001</v>
      </c>
      <c r="R12" s="23">
        <v>218.053606</v>
      </c>
      <c r="S12" s="23">
        <v>224.81326799999999</v>
      </c>
      <c r="T12" s="23">
        <v>231.782479</v>
      </c>
      <c r="U12" s="23">
        <v>238.967736</v>
      </c>
      <c r="V12" s="23">
        <v>0</v>
      </c>
      <c r="W12" s="23">
        <v>0</v>
      </c>
      <c r="X12" s="23">
        <v>0</v>
      </c>
      <c r="Y12" s="22">
        <v>0</v>
      </c>
      <c r="Z12" s="23">
        <v>0</v>
      </c>
      <c r="AA12" s="23">
        <v>167.18886800000001</v>
      </c>
      <c r="AB12" s="23">
        <v>174.39631900000001</v>
      </c>
      <c r="AC12" s="23">
        <v>179.802605</v>
      </c>
      <c r="AD12" s="23">
        <v>185.376486</v>
      </c>
      <c r="AE12" s="23">
        <v>191.12315699999999</v>
      </c>
      <c r="AF12" s="23">
        <v>197.04797500000001</v>
      </c>
      <c r="AG12" s="23">
        <v>203.156462</v>
      </c>
      <c r="AH12" s="23">
        <v>209.45431199999999</v>
      </c>
      <c r="AI12" s="23">
        <v>215.947396</v>
      </c>
      <c r="AJ12" s="23">
        <v>222.64176499999999</v>
      </c>
      <c r="AK12" s="23">
        <v>229.54365999999999</v>
      </c>
      <c r="AL12" s="23">
        <v>236.659514</v>
      </c>
      <c r="AM12" s="23">
        <v>243.995958</v>
      </c>
      <c r="AN12" s="23">
        <v>251.559833</v>
      </c>
      <c r="AO12" s="23">
        <v>259.35818799999998</v>
      </c>
      <c r="AP12" s="23">
        <v>0</v>
      </c>
      <c r="AQ12" s="23">
        <v>0</v>
      </c>
      <c r="AR12" s="23">
        <v>0</v>
      </c>
      <c r="AS12" s="22">
        <v>0</v>
      </c>
      <c r="AT12" s="23">
        <v>0</v>
      </c>
      <c r="AU12" s="23">
        <v>0</v>
      </c>
      <c r="AV12" s="23">
        <v>102.436272</v>
      </c>
      <c r="AW12" s="23">
        <v>105.50936</v>
      </c>
      <c r="AX12" s="23">
        <v>108.67464099999999</v>
      </c>
      <c r="AY12" s="23">
        <v>111.93488000000001</v>
      </c>
      <c r="AZ12" s="23">
        <v>115.29292599999999</v>
      </c>
      <c r="BA12" s="23">
        <v>118.75171400000001</v>
      </c>
      <c r="BB12" s="23">
        <v>122.31426500000001</v>
      </c>
      <c r="BC12" s="23">
        <v>125.983693</v>
      </c>
      <c r="BD12" s="23">
        <v>129.763204</v>
      </c>
      <c r="BE12" s="23">
        <v>133.65610000000001</v>
      </c>
      <c r="BF12" s="23">
        <v>137.665783</v>
      </c>
      <c r="BG12" s="23">
        <v>141.79575700000001</v>
      </c>
      <c r="BH12" s="23">
        <v>146.04962900000001</v>
      </c>
      <c r="BI12" s="23">
        <v>150.431118</v>
      </c>
      <c r="BJ12" s="23">
        <v>0</v>
      </c>
      <c r="BK12" s="23">
        <v>0</v>
      </c>
      <c r="BL12" s="23">
        <v>0</v>
      </c>
      <c r="BM12" s="22">
        <v>0</v>
      </c>
      <c r="BN12" s="23">
        <v>0</v>
      </c>
      <c r="BO12" s="23">
        <v>0</v>
      </c>
      <c r="BP12" s="23">
        <v>102.436272</v>
      </c>
      <c r="BQ12" s="23">
        <v>105.50936</v>
      </c>
      <c r="BR12" s="23">
        <v>108.67464099999999</v>
      </c>
      <c r="BS12" s="23">
        <v>111.93488000000001</v>
      </c>
      <c r="BT12" s="23">
        <v>115.29292599999999</v>
      </c>
      <c r="BU12" s="23">
        <v>118.75171400000001</v>
      </c>
      <c r="BV12" s="23">
        <v>122.31426500000001</v>
      </c>
      <c r="BW12" s="23">
        <v>125.983693</v>
      </c>
      <c r="BX12" s="23">
        <v>129.763204</v>
      </c>
      <c r="BY12" s="23">
        <v>133.65610000000001</v>
      </c>
      <c r="BZ12" s="23">
        <v>137.665783</v>
      </c>
      <c r="CA12" s="23">
        <v>141.79575700000001</v>
      </c>
      <c r="CB12" s="23">
        <v>146.04962900000001</v>
      </c>
      <c r="CC12" s="23">
        <v>150.431118</v>
      </c>
      <c r="CD12" s="23">
        <v>0</v>
      </c>
      <c r="CE12" s="23">
        <v>0</v>
      </c>
      <c r="CF12" s="23">
        <v>0</v>
      </c>
      <c r="CG12" s="22">
        <v>0</v>
      </c>
      <c r="CH12" s="23">
        <v>0</v>
      </c>
      <c r="CI12" s="23">
        <v>100.208749</v>
      </c>
      <c r="CJ12" s="23">
        <v>101.420957</v>
      </c>
      <c r="CK12" s="23">
        <v>104.56500699999999</v>
      </c>
      <c r="CL12" s="23">
        <v>107.806522</v>
      </c>
      <c r="CM12" s="23">
        <v>111.14852399999999</v>
      </c>
      <c r="CN12" s="23">
        <v>114.594128</v>
      </c>
      <c r="CO12" s="23">
        <v>118.146546</v>
      </c>
      <c r="CP12" s="23">
        <v>121.809089</v>
      </c>
      <c r="CQ12" s="23">
        <v>125.585171</v>
      </c>
      <c r="CR12" s="23">
        <v>129.47831099999999</v>
      </c>
      <c r="CS12" s="23">
        <v>133.49213900000001</v>
      </c>
      <c r="CT12" s="23">
        <v>137.63039499999999</v>
      </c>
      <c r="CU12" s="23">
        <v>141.89693700000001</v>
      </c>
      <c r="CV12" s="23">
        <v>146.29574299999999</v>
      </c>
      <c r="CW12" s="23">
        <v>150.83091099999999</v>
      </c>
      <c r="CX12" s="23">
        <v>0</v>
      </c>
      <c r="CY12" s="23">
        <v>0</v>
      </c>
      <c r="CZ12" s="23">
        <v>0</v>
      </c>
      <c r="DA12" s="22">
        <v>0</v>
      </c>
      <c r="DB12" s="23">
        <v>0</v>
      </c>
      <c r="DC12" s="23">
        <v>99.082808</v>
      </c>
      <c r="DD12" s="23">
        <v>100.281396</v>
      </c>
      <c r="DE12" s="23">
        <v>103.390119</v>
      </c>
      <c r="DF12" s="23">
        <v>106.595213</v>
      </c>
      <c r="DG12" s="23">
        <v>109.899664</v>
      </c>
      <c r="DH12" s="23">
        <v>113.30655400000001</v>
      </c>
      <c r="DI12" s="23">
        <v>116.819057</v>
      </c>
      <c r="DJ12" s="23">
        <v>120.440448</v>
      </c>
      <c r="DK12" s="23">
        <v>124.174102</v>
      </c>
      <c r="DL12" s="23">
        <v>128.02349899999999</v>
      </c>
      <c r="DM12" s="23">
        <v>131.99222700000001</v>
      </c>
      <c r="DN12" s="23">
        <v>136.08398600000001</v>
      </c>
      <c r="DO12" s="23">
        <v>140.30259000000001</v>
      </c>
      <c r="DP12" s="23">
        <v>144.65197000000001</v>
      </c>
      <c r="DQ12" s="23">
        <v>149.13618099999999</v>
      </c>
      <c r="DR12" s="23">
        <v>0</v>
      </c>
      <c r="DS12" s="23">
        <v>0</v>
      </c>
      <c r="DT12" s="23">
        <v>0</v>
      </c>
      <c r="DU12" s="22">
        <v>0</v>
      </c>
      <c r="DV12" s="23">
        <v>0</v>
      </c>
      <c r="DW12" s="23">
        <v>99.082808</v>
      </c>
      <c r="DX12" s="23">
        <v>92.016524000000004</v>
      </c>
      <c r="DY12" s="23">
        <v>94.869035999999994</v>
      </c>
      <c r="DZ12" s="23">
        <v>97.809976000000006</v>
      </c>
      <c r="EA12" s="23">
        <v>100.84208599999999</v>
      </c>
      <c r="EB12" s="23">
        <v>103.96819000000001</v>
      </c>
      <c r="EC12" s="23">
        <v>107.191204</v>
      </c>
      <c r="ED12" s="23">
        <v>110.51413100000001</v>
      </c>
      <c r="EE12" s="23">
        <v>113.94007000000001</v>
      </c>
      <c r="EF12" s="23">
        <v>117.472212</v>
      </c>
      <c r="EG12" s="23">
        <v>121.11385</v>
      </c>
      <c r="EH12" s="23">
        <v>124.86838</v>
      </c>
      <c r="EI12" s="23">
        <v>128.73929899999999</v>
      </c>
      <c r="EJ12" s="23">
        <v>132.73021800000001</v>
      </c>
      <c r="EK12" s="23">
        <v>136.844854</v>
      </c>
      <c r="EL12" s="23">
        <v>0</v>
      </c>
      <c r="EM12" s="23">
        <v>0</v>
      </c>
      <c r="EN12" s="23">
        <v>0</v>
      </c>
      <c r="EO12" s="22">
        <v>0</v>
      </c>
      <c r="EP12" s="23">
        <v>0</v>
      </c>
      <c r="EQ12" s="23">
        <v>100.208749</v>
      </c>
      <c r="ER12" s="23">
        <v>101.420957</v>
      </c>
      <c r="ES12" s="23">
        <v>104.56500699999999</v>
      </c>
      <c r="ET12" s="23">
        <v>107.806522</v>
      </c>
      <c r="EU12" s="23">
        <v>111.14852399999999</v>
      </c>
      <c r="EV12" s="23">
        <v>114.594128</v>
      </c>
      <c r="EW12" s="23">
        <v>118.146546</v>
      </c>
      <c r="EX12" s="23">
        <v>121.809089</v>
      </c>
      <c r="EY12" s="23">
        <v>125.585171</v>
      </c>
      <c r="EZ12" s="23">
        <v>129.47831099999999</v>
      </c>
      <c r="FA12" s="23">
        <v>133.49213900000001</v>
      </c>
      <c r="FB12" s="23">
        <v>137.63039499999999</v>
      </c>
      <c r="FC12" s="23">
        <v>141.89693700000001</v>
      </c>
      <c r="FD12" s="23">
        <v>146.29574299999999</v>
      </c>
      <c r="FE12" s="23">
        <v>150.83091099999999</v>
      </c>
      <c r="FF12" s="23">
        <v>0</v>
      </c>
      <c r="FG12" s="23">
        <v>0</v>
      </c>
      <c r="FH12" s="23">
        <v>0</v>
      </c>
      <c r="FI12" s="22">
        <v>0</v>
      </c>
      <c r="FJ12" s="23">
        <v>0</v>
      </c>
      <c r="FK12" s="23">
        <v>0</v>
      </c>
      <c r="FL12" s="23">
        <v>103.881102</v>
      </c>
      <c r="FM12" s="23">
        <v>107.51694000000001</v>
      </c>
      <c r="FN12" s="23">
        <v>111.280033</v>
      </c>
      <c r="FO12" s="23">
        <v>115.174834</v>
      </c>
      <c r="FP12" s="23">
        <v>119.20595400000001</v>
      </c>
      <c r="FQ12" s="23">
        <v>123.378162</v>
      </c>
      <c r="FR12" s="23">
        <v>127.696398</v>
      </c>
      <c r="FS12" s="23">
        <v>132.165772</v>
      </c>
      <c r="FT12" s="23">
        <v>136.791574</v>
      </c>
      <c r="FU12" s="23">
        <v>141.57927900000001</v>
      </c>
      <c r="FV12" s="23">
        <v>146.53455299999999</v>
      </c>
      <c r="FW12" s="23">
        <v>151.663263</v>
      </c>
      <c r="FX12" s="23">
        <v>156.97147699999999</v>
      </c>
      <c r="FY12" s="23">
        <v>162.46547899999999</v>
      </c>
      <c r="FZ12" s="23">
        <v>0</v>
      </c>
      <c r="GA12" s="23">
        <v>0</v>
      </c>
      <c r="GB12" s="23">
        <v>0</v>
      </c>
      <c r="GC12" s="22">
        <v>0</v>
      </c>
      <c r="GD12" s="23">
        <v>0</v>
      </c>
      <c r="GE12" s="23">
        <v>0</v>
      </c>
      <c r="GF12" s="23">
        <v>162.36317797999999</v>
      </c>
      <c r="GG12" s="23">
        <v>168.04588921000001</v>
      </c>
      <c r="GH12" s="23">
        <v>173.92749533</v>
      </c>
      <c r="GI12" s="23">
        <v>180.01495767</v>
      </c>
      <c r="GJ12" s="23">
        <v>186.31548119000001</v>
      </c>
      <c r="GK12" s="23">
        <v>192.83652303</v>
      </c>
      <c r="GL12" s="23">
        <v>199.58580133000001</v>
      </c>
      <c r="GM12" s="23">
        <v>206.57130437999999</v>
      </c>
      <c r="GN12" s="23">
        <v>213.80130002999999</v>
      </c>
      <c r="GO12" s="23">
        <v>221.28434554</v>
      </c>
      <c r="GP12" s="23">
        <v>229.02929763</v>
      </c>
      <c r="GQ12" s="23">
        <v>237.04532305000001</v>
      </c>
      <c r="GR12" s="23">
        <v>245.34190935000001</v>
      </c>
      <c r="GS12" s="23">
        <v>253.92887618</v>
      </c>
      <c r="GT12" s="23">
        <v>0</v>
      </c>
      <c r="GU12" s="23">
        <v>0</v>
      </c>
      <c r="GV12" s="23">
        <v>0</v>
      </c>
      <c r="GW12" s="22">
        <v>0</v>
      </c>
      <c r="GX12" s="23">
        <v>0</v>
      </c>
      <c r="GY12" s="23">
        <v>0</v>
      </c>
      <c r="GZ12" s="23">
        <v>0</v>
      </c>
      <c r="HA12" s="23">
        <v>0</v>
      </c>
      <c r="HB12" s="23">
        <v>0</v>
      </c>
      <c r="HC12" s="23">
        <v>0</v>
      </c>
      <c r="HD12" s="23">
        <v>0</v>
      </c>
      <c r="HE12" s="23">
        <v>0</v>
      </c>
      <c r="HF12" s="23">
        <v>0</v>
      </c>
      <c r="HG12" s="23">
        <v>0</v>
      </c>
      <c r="HH12" s="23">
        <v>0</v>
      </c>
      <c r="HI12" s="23">
        <v>0</v>
      </c>
      <c r="HJ12" s="23">
        <v>0</v>
      </c>
      <c r="HK12" s="23">
        <v>0</v>
      </c>
      <c r="HL12" s="23">
        <v>0</v>
      </c>
      <c r="HM12" s="23">
        <v>0</v>
      </c>
      <c r="HN12" s="23">
        <v>0</v>
      </c>
      <c r="HO12" s="23">
        <v>0</v>
      </c>
      <c r="HP12" s="23">
        <v>0</v>
      </c>
      <c r="HQ12" s="22">
        <v>0</v>
      </c>
      <c r="HR12" s="23">
        <v>0</v>
      </c>
      <c r="HS12" s="23">
        <v>0</v>
      </c>
      <c r="HT12" s="24">
        <v>104.421212</v>
      </c>
      <c r="HU12" s="24">
        <v>108.075954</v>
      </c>
      <c r="HV12" s="24">
        <v>113.20863</v>
      </c>
      <c r="HW12" s="23">
        <v>116.671908</v>
      </c>
      <c r="HX12" s="23">
        <v>120.755424</v>
      </c>
      <c r="HY12" s="23">
        <v>124.981864</v>
      </c>
      <c r="HZ12" s="23">
        <v>129.35623000000001</v>
      </c>
      <c r="IA12" s="23">
        <v>133.88369800000001</v>
      </c>
      <c r="IB12" s="23">
        <v>138.569627</v>
      </c>
      <c r="IC12" s="23">
        <v>143.41956400000001</v>
      </c>
      <c r="ID12" s="23">
        <v>148.43924899999999</v>
      </c>
      <c r="IE12" s="23">
        <v>153.63462200000001</v>
      </c>
      <c r="IF12" s="23">
        <v>159.01183399999999</v>
      </c>
      <c r="IG12" s="23">
        <v>164.577248</v>
      </c>
      <c r="IH12" s="23">
        <v>0</v>
      </c>
      <c r="II12" s="23">
        <v>0</v>
      </c>
      <c r="IJ12" s="23">
        <v>0</v>
      </c>
      <c r="IK12" s="22">
        <v>0</v>
      </c>
      <c r="IL12" s="23">
        <v>0</v>
      </c>
      <c r="IM12" s="23">
        <v>0</v>
      </c>
      <c r="IN12" s="23">
        <v>0</v>
      </c>
      <c r="IO12" s="23">
        <v>0</v>
      </c>
      <c r="IP12" s="23">
        <v>0</v>
      </c>
      <c r="IQ12" s="23">
        <v>0</v>
      </c>
      <c r="IR12" s="23">
        <v>0</v>
      </c>
      <c r="IS12" s="23">
        <v>0</v>
      </c>
      <c r="IT12" s="23">
        <v>0</v>
      </c>
      <c r="IU12" s="23">
        <v>0</v>
      </c>
      <c r="IV12" s="23">
        <v>0</v>
      </c>
      <c r="IW12" s="23">
        <v>0</v>
      </c>
      <c r="IX12" s="23">
        <v>0</v>
      </c>
      <c r="IY12" s="23">
        <v>0</v>
      </c>
      <c r="IZ12" s="23">
        <v>0</v>
      </c>
      <c r="JA12" s="23">
        <v>0</v>
      </c>
      <c r="JB12" s="23">
        <v>0</v>
      </c>
      <c r="JC12" s="23">
        <v>0</v>
      </c>
      <c r="JD12" s="23">
        <v>0</v>
      </c>
      <c r="JE12" s="22">
        <v>0</v>
      </c>
      <c r="JF12" s="23">
        <v>0</v>
      </c>
      <c r="JG12" s="23">
        <v>0</v>
      </c>
      <c r="JH12" s="23">
        <v>0</v>
      </c>
      <c r="JI12" s="23">
        <v>0</v>
      </c>
      <c r="JJ12" s="23">
        <v>0</v>
      </c>
      <c r="JK12" s="23">
        <v>0</v>
      </c>
      <c r="JL12" s="23">
        <v>0</v>
      </c>
      <c r="JM12" s="23">
        <v>0</v>
      </c>
      <c r="JN12" s="23">
        <v>0</v>
      </c>
      <c r="JO12" s="23">
        <v>0</v>
      </c>
      <c r="JP12" s="23">
        <v>0</v>
      </c>
      <c r="JQ12" s="23">
        <v>0</v>
      </c>
      <c r="JR12" s="23">
        <v>0</v>
      </c>
      <c r="JS12" s="23">
        <v>0</v>
      </c>
      <c r="JT12" s="23">
        <v>0</v>
      </c>
      <c r="JU12" s="23">
        <v>0</v>
      </c>
      <c r="JV12" s="23">
        <v>0</v>
      </c>
      <c r="JW12" s="23">
        <v>0</v>
      </c>
      <c r="JX12" s="23">
        <v>0</v>
      </c>
      <c r="JY12" s="22">
        <v>0</v>
      </c>
      <c r="JZ12" s="23">
        <v>0</v>
      </c>
      <c r="KA12" s="23">
        <v>0</v>
      </c>
      <c r="KB12" s="23">
        <v>0</v>
      </c>
      <c r="KC12" s="23">
        <v>0</v>
      </c>
      <c r="KD12" s="23">
        <v>0</v>
      </c>
      <c r="KE12" s="23">
        <v>0</v>
      </c>
      <c r="KF12" s="23">
        <v>0</v>
      </c>
      <c r="KG12" s="23">
        <v>0</v>
      </c>
      <c r="KH12" s="23">
        <v>0</v>
      </c>
      <c r="KI12" s="23">
        <v>0</v>
      </c>
      <c r="KJ12" s="23">
        <v>0</v>
      </c>
      <c r="KK12" s="23">
        <v>0</v>
      </c>
      <c r="KL12" s="23">
        <v>0</v>
      </c>
      <c r="KM12" s="23">
        <v>0</v>
      </c>
      <c r="KN12" s="23">
        <v>0</v>
      </c>
      <c r="KO12" s="23">
        <v>0</v>
      </c>
      <c r="KP12" s="23">
        <v>0</v>
      </c>
      <c r="KQ12" s="23">
        <v>0</v>
      </c>
      <c r="KR12" s="23">
        <v>0</v>
      </c>
      <c r="KS12" s="22">
        <v>0</v>
      </c>
      <c r="KT12" s="23">
        <v>0</v>
      </c>
      <c r="KU12" s="23">
        <v>0</v>
      </c>
      <c r="KV12" s="23">
        <v>0</v>
      </c>
      <c r="KW12" s="23">
        <v>0</v>
      </c>
      <c r="KX12" s="23">
        <v>0</v>
      </c>
      <c r="KY12" s="23">
        <v>0</v>
      </c>
      <c r="KZ12" s="23">
        <v>0</v>
      </c>
      <c r="LA12" s="23">
        <v>0</v>
      </c>
      <c r="LB12" s="23">
        <v>0</v>
      </c>
      <c r="LC12" s="23">
        <v>0</v>
      </c>
      <c r="LD12" s="23">
        <v>0</v>
      </c>
      <c r="LE12" s="23">
        <v>0</v>
      </c>
      <c r="LF12" s="23">
        <v>0</v>
      </c>
      <c r="LG12" s="23">
        <v>0</v>
      </c>
      <c r="LH12" s="23">
        <v>0</v>
      </c>
      <c r="LI12" s="23">
        <v>0</v>
      </c>
      <c r="LJ12" s="23">
        <v>0</v>
      </c>
      <c r="LK12" s="23">
        <v>0</v>
      </c>
      <c r="LL12" s="23">
        <v>0</v>
      </c>
      <c r="LM12" s="22">
        <v>0</v>
      </c>
      <c r="LN12" s="23">
        <v>0</v>
      </c>
      <c r="LO12" s="23">
        <v>0</v>
      </c>
      <c r="LP12" s="23">
        <v>0</v>
      </c>
      <c r="LQ12" s="23">
        <v>0</v>
      </c>
      <c r="LR12" s="23">
        <v>0</v>
      </c>
      <c r="LS12" s="23">
        <v>0</v>
      </c>
      <c r="LT12" s="23">
        <v>0</v>
      </c>
      <c r="LU12" s="23">
        <v>0</v>
      </c>
      <c r="LV12" s="23">
        <v>0</v>
      </c>
      <c r="LW12" s="23">
        <v>0</v>
      </c>
      <c r="LX12" s="23">
        <v>0</v>
      </c>
      <c r="LY12" s="23">
        <v>0</v>
      </c>
      <c r="LZ12" s="23">
        <v>0</v>
      </c>
      <c r="MA12" s="23">
        <v>0</v>
      </c>
      <c r="MB12" s="23">
        <v>0</v>
      </c>
      <c r="MC12" s="23">
        <v>0</v>
      </c>
      <c r="MD12" s="23">
        <v>0</v>
      </c>
      <c r="ME12" s="23">
        <v>0</v>
      </c>
      <c r="MF12" s="23">
        <v>0</v>
      </c>
      <c r="MG12" s="22">
        <v>0</v>
      </c>
      <c r="MH12" s="23">
        <v>0</v>
      </c>
      <c r="MI12" s="23">
        <v>0</v>
      </c>
      <c r="MJ12" s="23">
        <v>0</v>
      </c>
      <c r="MK12" s="23">
        <v>0</v>
      </c>
      <c r="ML12" s="23">
        <v>0</v>
      </c>
      <c r="MM12" s="23">
        <v>0</v>
      </c>
      <c r="MN12" s="23">
        <v>0</v>
      </c>
      <c r="MO12" s="23">
        <v>0</v>
      </c>
      <c r="MP12" s="23">
        <v>0</v>
      </c>
      <c r="MQ12" s="23">
        <v>0</v>
      </c>
      <c r="MR12" s="23">
        <v>0</v>
      </c>
      <c r="MS12" s="23">
        <v>0</v>
      </c>
      <c r="MT12" s="23">
        <v>0</v>
      </c>
      <c r="MU12" s="23">
        <v>0</v>
      </c>
      <c r="MV12" s="23">
        <v>0</v>
      </c>
      <c r="MW12" s="23">
        <v>0</v>
      </c>
      <c r="MX12" s="23">
        <v>0</v>
      </c>
      <c r="MY12" s="23">
        <v>0</v>
      </c>
      <c r="MZ12" s="23">
        <v>0</v>
      </c>
    </row>
    <row r="13" spans="1:364">
      <c r="A13" s="21" t="s">
        <v>897</v>
      </c>
      <c r="B13" s="21" t="s">
        <v>898</v>
      </c>
      <c r="C13" s="21" t="s">
        <v>886</v>
      </c>
      <c r="E13" s="22">
        <v>0</v>
      </c>
      <c r="F13" s="23">
        <v>0</v>
      </c>
      <c r="G13" s="23">
        <v>102.964061</v>
      </c>
      <c r="H13" s="23">
        <v>109.576549</v>
      </c>
      <c r="I13" s="23">
        <v>112.973422</v>
      </c>
      <c r="J13" s="23">
        <v>116.475599</v>
      </c>
      <c r="K13" s="23">
        <v>120.086342</v>
      </c>
      <c r="L13" s="23">
        <v>123.80901900000001</v>
      </c>
      <c r="M13" s="23">
        <v>127.647098</v>
      </c>
      <c r="N13" s="23">
        <v>131.60415800000001</v>
      </c>
      <c r="O13" s="23">
        <v>135.683887</v>
      </c>
      <c r="P13" s="23">
        <v>139.89008799999999</v>
      </c>
      <c r="Q13" s="23">
        <v>144.22667999999999</v>
      </c>
      <c r="R13" s="23">
        <v>148.69770800000001</v>
      </c>
      <c r="S13" s="23">
        <v>153.30733599999999</v>
      </c>
      <c r="T13" s="23">
        <v>158.059864</v>
      </c>
      <c r="U13" s="23">
        <v>162.95972</v>
      </c>
      <c r="V13" s="23">
        <v>0</v>
      </c>
      <c r="W13" s="23">
        <v>0</v>
      </c>
      <c r="X13" s="23">
        <v>0</v>
      </c>
      <c r="Y13" s="22">
        <v>0</v>
      </c>
      <c r="Z13" s="23">
        <v>0</v>
      </c>
      <c r="AA13" s="23">
        <v>114.011421</v>
      </c>
      <c r="AB13" s="23">
        <v>118.926411</v>
      </c>
      <c r="AC13" s="23">
        <v>122.61313</v>
      </c>
      <c r="AD13" s="23">
        <v>126.414137</v>
      </c>
      <c r="AE13" s="23">
        <v>130.332975</v>
      </c>
      <c r="AF13" s="23">
        <v>134.37329800000001</v>
      </c>
      <c r="AG13" s="23">
        <v>138.53887</v>
      </c>
      <c r="AH13" s="23">
        <v>142.833575</v>
      </c>
      <c r="AI13" s="23">
        <v>147.261416</v>
      </c>
      <c r="AJ13" s="23">
        <v>151.82651899999999</v>
      </c>
      <c r="AK13" s="23">
        <v>156.533142</v>
      </c>
      <c r="AL13" s="23">
        <v>161.38566900000001</v>
      </c>
      <c r="AM13" s="23">
        <v>166.38862499999999</v>
      </c>
      <c r="AN13" s="23">
        <v>171.546672</v>
      </c>
      <c r="AO13" s="23">
        <v>176.864619</v>
      </c>
      <c r="AP13" s="23">
        <v>0</v>
      </c>
      <c r="AQ13" s="23">
        <v>0</v>
      </c>
      <c r="AR13" s="23">
        <v>0</v>
      </c>
      <c r="AS13" s="22">
        <v>0</v>
      </c>
      <c r="AT13" s="23">
        <v>0</v>
      </c>
      <c r="AU13" s="23">
        <v>0</v>
      </c>
      <c r="AV13" s="23">
        <v>69.187161000000003</v>
      </c>
      <c r="AW13" s="23">
        <v>71.262776000000002</v>
      </c>
      <c r="AX13" s="23">
        <v>73.400659000000005</v>
      </c>
      <c r="AY13" s="23">
        <v>75.602678999999995</v>
      </c>
      <c r="AZ13" s="23">
        <v>77.870760000000004</v>
      </c>
      <c r="BA13" s="23">
        <v>80.206881999999993</v>
      </c>
      <c r="BB13" s="23">
        <v>82.613089000000002</v>
      </c>
      <c r="BC13" s="23">
        <v>85.091481999999999</v>
      </c>
      <c r="BD13" s="23">
        <v>87.644226000000003</v>
      </c>
      <c r="BE13" s="23">
        <v>90.273553000000007</v>
      </c>
      <c r="BF13" s="23">
        <v>92.981758999999997</v>
      </c>
      <c r="BG13" s="23">
        <v>95.771212000000006</v>
      </c>
      <c r="BH13" s="23">
        <v>98.644347999999994</v>
      </c>
      <c r="BI13" s="23">
        <v>101.603679</v>
      </c>
      <c r="BJ13" s="23">
        <v>0</v>
      </c>
      <c r="BK13" s="23">
        <v>0</v>
      </c>
      <c r="BL13" s="23">
        <v>0</v>
      </c>
      <c r="BM13" s="22">
        <v>0</v>
      </c>
      <c r="BN13" s="23">
        <v>0</v>
      </c>
      <c r="BO13" s="23">
        <v>0</v>
      </c>
      <c r="BP13" s="23">
        <v>69.187161000000003</v>
      </c>
      <c r="BQ13" s="23">
        <v>71.262776000000002</v>
      </c>
      <c r="BR13" s="23">
        <v>73.400659000000005</v>
      </c>
      <c r="BS13" s="23">
        <v>75.602678999999995</v>
      </c>
      <c r="BT13" s="23">
        <v>77.870760000000004</v>
      </c>
      <c r="BU13" s="23">
        <v>80.206881999999993</v>
      </c>
      <c r="BV13" s="23">
        <v>82.613089000000002</v>
      </c>
      <c r="BW13" s="23">
        <v>85.091481999999999</v>
      </c>
      <c r="BX13" s="23">
        <v>87.644226000000003</v>
      </c>
      <c r="BY13" s="23">
        <v>90.273553000000007</v>
      </c>
      <c r="BZ13" s="23">
        <v>92.981758999999997</v>
      </c>
      <c r="CA13" s="23">
        <v>95.771212000000006</v>
      </c>
      <c r="CB13" s="23">
        <v>98.644347999999994</v>
      </c>
      <c r="CC13" s="23">
        <v>101.603679</v>
      </c>
      <c r="CD13" s="23">
        <v>0</v>
      </c>
      <c r="CE13" s="23">
        <v>0</v>
      </c>
      <c r="CF13" s="23">
        <v>0</v>
      </c>
      <c r="CG13" s="22">
        <v>0</v>
      </c>
      <c r="CH13" s="23">
        <v>0</v>
      </c>
      <c r="CI13" s="23">
        <v>68.335542000000004</v>
      </c>
      <c r="CJ13" s="23">
        <v>69.162184999999994</v>
      </c>
      <c r="CK13" s="23">
        <v>71.306212000000002</v>
      </c>
      <c r="CL13" s="23">
        <v>73.516705000000002</v>
      </c>
      <c r="CM13" s="23">
        <v>75.795722999999995</v>
      </c>
      <c r="CN13" s="23">
        <v>78.145390000000006</v>
      </c>
      <c r="CO13" s="23">
        <v>80.567897000000002</v>
      </c>
      <c r="CP13" s="23">
        <v>83.065501999999995</v>
      </c>
      <c r="CQ13" s="23">
        <v>85.640533000000005</v>
      </c>
      <c r="CR13" s="23">
        <v>88.295389</v>
      </c>
      <c r="CS13" s="23">
        <v>91.032545999999996</v>
      </c>
      <c r="CT13" s="23">
        <v>93.854555000000005</v>
      </c>
      <c r="CU13" s="23">
        <v>96.764047000000005</v>
      </c>
      <c r="CV13" s="23">
        <v>99.763732000000005</v>
      </c>
      <c r="CW13" s="23">
        <v>102.856408</v>
      </c>
      <c r="CX13" s="23">
        <v>0</v>
      </c>
      <c r="CY13" s="23">
        <v>0</v>
      </c>
      <c r="CZ13" s="23">
        <v>0</v>
      </c>
      <c r="DA13" s="22">
        <v>0</v>
      </c>
      <c r="DB13" s="23">
        <v>0</v>
      </c>
      <c r="DC13" s="23">
        <v>67.567727000000005</v>
      </c>
      <c r="DD13" s="23">
        <v>68.385081999999997</v>
      </c>
      <c r="DE13" s="23">
        <v>70.505019000000004</v>
      </c>
      <c r="DF13" s="23">
        <v>72.690674999999999</v>
      </c>
      <c r="DG13" s="23">
        <v>74.944085999999999</v>
      </c>
      <c r="DH13" s="23">
        <v>77.267352000000002</v>
      </c>
      <c r="DI13" s="23">
        <v>79.662639999999996</v>
      </c>
      <c r="DJ13" s="23">
        <v>82.132182</v>
      </c>
      <c r="DK13" s="23">
        <v>84.678280000000001</v>
      </c>
      <c r="DL13" s="23">
        <v>87.303306000000006</v>
      </c>
      <c r="DM13" s="23">
        <v>90.009709000000001</v>
      </c>
      <c r="DN13" s="23">
        <v>92.80001</v>
      </c>
      <c r="DO13" s="23">
        <v>95.676810000000003</v>
      </c>
      <c r="DP13" s="23">
        <v>98.642791000000003</v>
      </c>
      <c r="DQ13" s="23">
        <v>101.70071799999999</v>
      </c>
      <c r="DR13" s="23">
        <v>0</v>
      </c>
      <c r="DS13" s="23">
        <v>0</v>
      </c>
      <c r="DT13" s="23">
        <v>0</v>
      </c>
      <c r="DU13" s="22">
        <v>0</v>
      </c>
      <c r="DV13" s="23">
        <v>0</v>
      </c>
      <c r="DW13" s="23">
        <v>67.567727000000005</v>
      </c>
      <c r="DX13" s="23">
        <v>62.749001999999997</v>
      </c>
      <c r="DY13" s="23">
        <v>64.694220999999999</v>
      </c>
      <c r="DZ13" s="23">
        <v>66.699742000000001</v>
      </c>
      <c r="EA13" s="23">
        <v>68.767433999999994</v>
      </c>
      <c r="EB13" s="23">
        <v>70.899224000000004</v>
      </c>
      <c r="EC13" s="23">
        <v>73.097099999999998</v>
      </c>
      <c r="ED13" s="23">
        <v>75.363110000000006</v>
      </c>
      <c r="EE13" s="23">
        <v>77.699366999999995</v>
      </c>
      <c r="EF13" s="23">
        <v>80.108046999999999</v>
      </c>
      <c r="EG13" s="23">
        <v>82.591397000000001</v>
      </c>
      <c r="EH13" s="23">
        <v>85.151730000000001</v>
      </c>
      <c r="EI13" s="23">
        <v>87.791433999999995</v>
      </c>
      <c r="EJ13" s="23">
        <v>90.512968000000001</v>
      </c>
      <c r="EK13" s="23">
        <v>93.318870000000004</v>
      </c>
      <c r="EL13" s="23">
        <v>0</v>
      </c>
      <c r="EM13" s="23">
        <v>0</v>
      </c>
      <c r="EN13" s="23">
        <v>0</v>
      </c>
      <c r="EO13" s="22">
        <v>0</v>
      </c>
      <c r="EP13" s="23">
        <v>0</v>
      </c>
      <c r="EQ13" s="23">
        <v>68.335542000000004</v>
      </c>
      <c r="ER13" s="23">
        <v>69.162184999999994</v>
      </c>
      <c r="ES13" s="23">
        <v>71.306212000000002</v>
      </c>
      <c r="ET13" s="23">
        <v>73.516705000000002</v>
      </c>
      <c r="EU13" s="23">
        <v>75.795722999999995</v>
      </c>
      <c r="EV13" s="23">
        <v>78.145390000000006</v>
      </c>
      <c r="EW13" s="23">
        <v>80.567897000000002</v>
      </c>
      <c r="EX13" s="23">
        <v>83.065501999999995</v>
      </c>
      <c r="EY13" s="23">
        <v>85.640533000000005</v>
      </c>
      <c r="EZ13" s="23">
        <v>88.295389</v>
      </c>
      <c r="FA13" s="23">
        <v>91.032545999999996</v>
      </c>
      <c r="FB13" s="23">
        <v>93.854555000000005</v>
      </c>
      <c r="FC13" s="23">
        <v>96.764047000000005</v>
      </c>
      <c r="FD13" s="23">
        <v>99.763732000000005</v>
      </c>
      <c r="FE13" s="23">
        <v>102.856408</v>
      </c>
      <c r="FF13" s="23">
        <v>0</v>
      </c>
      <c r="FG13" s="23">
        <v>0</v>
      </c>
      <c r="FH13" s="23">
        <v>0</v>
      </c>
      <c r="FI13" s="22">
        <v>0</v>
      </c>
      <c r="FJ13" s="23">
        <v>0</v>
      </c>
      <c r="FK13" s="23">
        <v>0</v>
      </c>
      <c r="FL13" s="23">
        <v>70.518629000000004</v>
      </c>
      <c r="FM13" s="23">
        <v>72.986780999999993</v>
      </c>
      <c r="FN13" s="23">
        <v>75.541319000000001</v>
      </c>
      <c r="FO13" s="23">
        <v>78.185265000000001</v>
      </c>
      <c r="FP13" s="23">
        <v>80.921749000000005</v>
      </c>
      <c r="FQ13" s="23">
        <v>83.754009999999994</v>
      </c>
      <c r="FR13" s="23">
        <v>86.685400999999999</v>
      </c>
      <c r="FS13" s="23">
        <v>89.719390000000004</v>
      </c>
      <c r="FT13" s="23">
        <v>92.859567999999996</v>
      </c>
      <c r="FU13" s="23">
        <v>96.109652999999994</v>
      </c>
      <c r="FV13" s="23">
        <v>99.473490999999996</v>
      </c>
      <c r="FW13" s="23">
        <v>102.955063</v>
      </c>
      <c r="FX13" s="23">
        <v>106.558491</v>
      </c>
      <c r="FY13" s="23">
        <v>110.288038</v>
      </c>
      <c r="FZ13" s="23">
        <v>0</v>
      </c>
      <c r="GA13" s="23">
        <v>0</v>
      </c>
      <c r="GB13" s="23">
        <v>0</v>
      </c>
      <c r="GC13" s="22">
        <v>0</v>
      </c>
      <c r="GD13" s="23">
        <v>0</v>
      </c>
      <c r="GE13" s="23">
        <v>0</v>
      </c>
      <c r="GF13" s="23">
        <v>110.21859189</v>
      </c>
      <c r="GG13" s="23">
        <v>114.07624260999999</v>
      </c>
      <c r="GH13" s="23">
        <v>118.06891109999999</v>
      </c>
      <c r="GI13" s="23">
        <v>122.20132298999999</v>
      </c>
      <c r="GJ13" s="23">
        <v>126.47836929</v>
      </c>
      <c r="GK13" s="23">
        <v>130.90511222000001</v>
      </c>
      <c r="GL13" s="23">
        <v>135.48679114000001</v>
      </c>
      <c r="GM13" s="23">
        <v>140.22882883</v>
      </c>
      <c r="GN13" s="23">
        <v>145.13683784</v>
      </c>
      <c r="GO13" s="23">
        <v>150.21662717000001</v>
      </c>
      <c r="GP13" s="23">
        <v>155.47420912000001</v>
      </c>
      <c r="GQ13" s="23">
        <v>160.91580644000001</v>
      </c>
      <c r="GR13" s="23">
        <v>166.54785966</v>
      </c>
      <c r="GS13" s="23">
        <v>172.37703475000001</v>
      </c>
      <c r="GT13" s="23">
        <v>0</v>
      </c>
      <c r="GU13" s="23">
        <v>0</v>
      </c>
      <c r="GV13" s="23">
        <v>0</v>
      </c>
      <c r="GW13" s="22">
        <v>0</v>
      </c>
      <c r="GX13" s="23">
        <v>0</v>
      </c>
      <c r="GY13" s="23">
        <v>0</v>
      </c>
      <c r="GZ13" s="23">
        <v>0</v>
      </c>
      <c r="HA13" s="23">
        <v>0</v>
      </c>
      <c r="HB13" s="23">
        <v>0</v>
      </c>
      <c r="HC13" s="23">
        <v>0</v>
      </c>
      <c r="HD13" s="23">
        <v>0</v>
      </c>
      <c r="HE13" s="23">
        <v>0</v>
      </c>
      <c r="HF13" s="23">
        <v>0</v>
      </c>
      <c r="HG13" s="23">
        <v>0</v>
      </c>
      <c r="HH13" s="23">
        <v>0</v>
      </c>
      <c r="HI13" s="23">
        <v>0</v>
      </c>
      <c r="HJ13" s="23">
        <v>0</v>
      </c>
      <c r="HK13" s="23">
        <v>0</v>
      </c>
      <c r="HL13" s="23">
        <v>0</v>
      </c>
      <c r="HM13" s="23">
        <v>0</v>
      </c>
      <c r="HN13" s="23">
        <v>0</v>
      </c>
      <c r="HO13" s="23">
        <v>0</v>
      </c>
      <c r="HP13" s="23">
        <v>0</v>
      </c>
      <c r="HQ13" s="22">
        <v>0</v>
      </c>
      <c r="HR13" s="23">
        <v>0</v>
      </c>
      <c r="HS13" s="23">
        <v>0</v>
      </c>
      <c r="HT13" s="24">
        <v>70.885277000000002</v>
      </c>
      <c r="HU13" s="24">
        <v>73.366262000000006</v>
      </c>
      <c r="HV13" s="24">
        <v>76.850527</v>
      </c>
      <c r="HW13" s="23">
        <v>79.201537999999999</v>
      </c>
      <c r="HX13" s="23">
        <v>81.973591999999996</v>
      </c>
      <c r="HY13" s="23">
        <v>84.842667000000006</v>
      </c>
      <c r="HZ13" s="23">
        <v>87.812161000000003</v>
      </c>
      <c r="IA13" s="23">
        <v>90.885586000000004</v>
      </c>
      <c r="IB13" s="23">
        <v>94.066581999999997</v>
      </c>
      <c r="IC13" s="23">
        <v>97.358912000000004</v>
      </c>
      <c r="ID13" s="23">
        <v>100.766474</v>
      </c>
      <c r="IE13" s="23">
        <v>104.293301</v>
      </c>
      <c r="IF13" s="23">
        <v>107.943566</v>
      </c>
      <c r="IG13" s="23">
        <v>111.721591</v>
      </c>
      <c r="IH13" s="23">
        <v>0</v>
      </c>
      <c r="II13" s="23">
        <v>0</v>
      </c>
      <c r="IJ13" s="23">
        <v>0</v>
      </c>
      <c r="IK13" s="22">
        <v>0</v>
      </c>
      <c r="IL13" s="23">
        <v>0</v>
      </c>
      <c r="IM13" s="23">
        <v>0</v>
      </c>
      <c r="IN13" s="23">
        <v>0</v>
      </c>
      <c r="IO13" s="23">
        <v>0</v>
      </c>
      <c r="IP13" s="23">
        <v>0</v>
      </c>
      <c r="IQ13" s="23">
        <v>0</v>
      </c>
      <c r="IR13" s="23">
        <v>0</v>
      </c>
      <c r="IS13" s="23">
        <v>0</v>
      </c>
      <c r="IT13" s="23">
        <v>0</v>
      </c>
      <c r="IU13" s="23">
        <v>0</v>
      </c>
      <c r="IV13" s="23">
        <v>0</v>
      </c>
      <c r="IW13" s="23">
        <v>0</v>
      </c>
      <c r="IX13" s="23">
        <v>0</v>
      </c>
      <c r="IY13" s="23">
        <v>0</v>
      </c>
      <c r="IZ13" s="23">
        <v>0</v>
      </c>
      <c r="JA13" s="23">
        <v>0</v>
      </c>
      <c r="JB13" s="23">
        <v>0</v>
      </c>
      <c r="JC13" s="23">
        <v>0</v>
      </c>
      <c r="JD13" s="23">
        <v>0</v>
      </c>
      <c r="JE13" s="22">
        <v>0</v>
      </c>
      <c r="JF13" s="23">
        <v>0</v>
      </c>
      <c r="JG13" s="23">
        <v>0</v>
      </c>
      <c r="JH13" s="23">
        <v>0</v>
      </c>
      <c r="JI13" s="23">
        <v>0</v>
      </c>
      <c r="JJ13" s="23">
        <v>0</v>
      </c>
      <c r="JK13" s="23">
        <v>0</v>
      </c>
      <c r="JL13" s="23">
        <v>0</v>
      </c>
      <c r="JM13" s="23">
        <v>0</v>
      </c>
      <c r="JN13" s="23">
        <v>0</v>
      </c>
      <c r="JO13" s="23">
        <v>0</v>
      </c>
      <c r="JP13" s="23">
        <v>0</v>
      </c>
      <c r="JQ13" s="23">
        <v>0</v>
      </c>
      <c r="JR13" s="23">
        <v>0</v>
      </c>
      <c r="JS13" s="23">
        <v>0</v>
      </c>
      <c r="JT13" s="23">
        <v>0</v>
      </c>
      <c r="JU13" s="23">
        <v>0</v>
      </c>
      <c r="JV13" s="23">
        <v>0</v>
      </c>
      <c r="JW13" s="23">
        <v>0</v>
      </c>
      <c r="JX13" s="23">
        <v>0</v>
      </c>
      <c r="JY13" s="22">
        <v>0</v>
      </c>
      <c r="JZ13" s="23">
        <v>0</v>
      </c>
      <c r="KA13" s="23">
        <v>0</v>
      </c>
      <c r="KB13" s="23">
        <v>0</v>
      </c>
      <c r="KC13" s="23">
        <v>0</v>
      </c>
      <c r="KD13" s="23">
        <v>0</v>
      </c>
      <c r="KE13" s="23">
        <v>0</v>
      </c>
      <c r="KF13" s="23">
        <v>0</v>
      </c>
      <c r="KG13" s="23">
        <v>0</v>
      </c>
      <c r="KH13" s="23">
        <v>0</v>
      </c>
      <c r="KI13" s="23">
        <v>0</v>
      </c>
      <c r="KJ13" s="23">
        <v>0</v>
      </c>
      <c r="KK13" s="23">
        <v>0</v>
      </c>
      <c r="KL13" s="23">
        <v>0</v>
      </c>
      <c r="KM13" s="23">
        <v>0</v>
      </c>
      <c r="KN13" s="23">
        <v>0</v>
      </c>
      <c r="KO13" s="23">
        <v>0</v>
      </c>
      <c r="KP13" s="23">
        <v>0</v>
      </c>
      <c r="KQ13" s="23">
        <v>0</v>
      </c>
      <c r="KR13" s="23">
        <v>0</v>
      </c>
      <c r="KS13" s="22">
        <v>0</v>
      </c>
      <c r="KT13" s="23">
        <v>0</v>
      </c>
      <c r="KU13" s="23">
        <v>0</v>
      </c>
      <c r="KV13" s="23">
        <v>0</v>
      </c>
      <c r="KW13" s="23">
        <v>0</v>
      </c>
      <c r="KX13" s="23">
        <v>0</v>
      </c>
      <c r="KY13" s="23">
        <v>0</v>
      </c>
      <c r="KZ13" s="23">
        <v>0</v>
      </c>
      <c r="LA13" s="23">
        <v>0</v>
      </c>
      <c r="LB13" s="23">
        <v>0</v>
      </c>
      <c r="LC13" s="23">
        <v>0</v>
      </c>
      <c r="LD13" s="23">
        <v>0</v>
      </c>
      <c r="LE13" s="23">
        <v>0</v>
      </c>
      <c r="LF13" s="23">
        <v>0</v>
      </c>
      <c r="LG13" s="23">
        <v>0</v>
      </c>
      <c r="LH13" s="23">
        <v>0</v>
      </c>
      <c r="LI13" s="23">
        <v>0</v>
      </c>
      <c r="LJ13" s="23">
        <v>0</v>
      </c>
      <c r="LK13" s="23">
        <v>0</v>
      </c>
      <c r="LL13" s="23">
        <v>0</v>
      </c>
      <c r="LM13" s="22">
        <v>0</v>
      </c>
      <c r="LN13" s="23">
        <v>0</v>
      </c>
      <c r="LO13" s="23">
        <v>0</v>
      </c>
      <c r="LP13" s="23">
        <v>0</v>
      </c>
      <c r="LQ13" s="23">
        <v>0</v>
      </c>
      <c r="LR13" s="23">
        <v>0</v>
      </c>
      <c r="LS13" s="23">
        <v>0</v>
      </c>
      <c r="LT13" s="23">
        <v>0</v>
      </c>
      <c r="LU13" s="23">
        <v>0</v>
      </c>
      <c r="LV13" s="23">
        <v>0</v>
      </c>
      <c r="LW13" s="23">
        <v>0</v>
      </c>
      <c r="LX13" s="23">
        <v>0</v>
      </c>
      <c r="LY13" s="23">
        <v>0</v>
      </c>
      <c r="LZ13" s="23">
        <v>0</v>
      </c>
      <c r="MA13" s="23">
        <v>0</v>
      </c>
      <c r="MB13" s="23">
        <v>0</v>
      </c>
      <c r="MC13" s="23">
        <v>0</v>
      </c>
      <c r="MD13" s="23">
        <v>0</v>
      </c>
      <c r="ME13" s="23">
        <v>0</v>
      </c>
      <c r="MF13" s="23">
        <v>0</v>
      </c>
      <c r="MG13" s="22">
        <v>0</v>
      </c>
      <c r="MH13" s="23">
        <v>0</v>
      </c>
      <c r="MI13" s="23">
        <v>0</v>
      </c>
      <c r="MJ13" s="23">
        <v>0</v>
      </c>
      <c r="MK13" s="23">
        <v>0</v>
      </c>
      <c r="ML13" s="23">
        <v>0</v>
      </c>
      <c r="MM13" s="23">
        <v>0</v>
      </c>
      <c r="MN13" s="23">
        <v>0</v>
      </c>
      <c r="MO13" s="23">
        <v>0</v>
      </c>
      <c r="MP13" s="23">
        <v>0</v>
      </c>
      <c r="MQ13" s="23">
        <v>0</v>
      </c>
      <c r="MR13" s="23">
        <v>0</v>
      </c>
      <c r="MS13" s="23">
        <v>0</v>
      </c>
      <c r="MT13" s="23">
        <v>0</v>
      </c>
      <c r="MU13" s="23">
        <v>0</v>
      </c>
      <c r="MV13" s="23">
        <v>0</v>
      </c>
      <c r="MW13" s="23">
        <v>0</v>
      </c>
      <c r="MX13" s="23">
        <v>0</v>
      </c>
      <c r="MY13" s="23">
        <v>0</v>
      </c>
      <c r="MZ13" s="23">
        <v>0</v>
      </c>
    </row>
    <row r="14" spans="1:364">
      <c r="A14" s="21" t="s">
        <v>899</v>
      </c>
      <c r="B14" s="21" t="s">
        <v>900</v>
      </c>
      <c r="C14" s="21" t="s">
        <v>886</v>
      </c>
      <c r="E14" s="22">
        <v>0</v>
      </c>
      <c r="F14" s="23">
        <v>0</v>
      </c>
      <c r="G14" s="23">
        <v>132.46874399999999</v>
      </c>
      <c r="H14" s="23">
        <v>140.97606200000001</v>
      </c>
      <c r="I14" s="23">
        <v>145.34631999999999</v>
      </c>
      <c r="J14" s="23">
        <v>149.852056</v>
      </c>
      <c r="K14" s="23">
        <v>154.497469</v>
      </c>
      <c r="L14" s="23">
        <v>159.286891</v>
      </c>
      <c r="M14" s="23">
        <v>164.224785</v>
      </c>
      <c r="N14" s="23">
        <v>169.315753</v>
      </c>
      <c r="O14" s="23">
        <v>174.56454099999999</v>
      </c>
      <c r="P14" s="23">
        <v>179.97604200000001</v>
      </c>
      <c r="Q14" s="23">
        <v>185.55529899999999</v>
      </c>
      <c r="R14" s="23">
        <v>191.307514</v>
      </c>
      <c r="S14" s="23">
        <v>197.23804699999999</v>
      </c>
      <c r="T14" s="23">
        <v>203.35242600000001</v>
      </c>
      <c r="U14" s="23">
        <v>209.656351</v>
      </c>
      <c r="V14" s="23">
        <v>0</v>
      </c>
      <c r="W14" s="23">
        <v>0</v>
      </c>
      <c r="X14" s="23">
        <v>0</v>
      </c>
      <c r="Y14" s="22">
        <v>0</v>
      </c>
      <c r="Z14" s="23">
        <v>0</v>
      </c>
      <c r="AA14" s="23">
        <v>146.68176</v>
      </c>
      <c r="AB14" s="23">
        <v>153.005157</v>
      </c>
      <c r="AC14" s="23">
        <v>157.74831699999999</v>
      </c>
      <c r="AD14" s="23">
        <v>162.63851399999999</v>
      </c>
      <c r="AE14" s="23">
        <v>167.680308</v>
      </c>
      <c r="AF14" s="23">
        <v>172.878398</v>
      </c>
      <c r="AG14" s="23">
        <v>178.237628</v>
      </c>
      <c r="AH14" s="23">
        <v>183.76299499999999</v>
      </c>
      <c r="AI14" s="23">
        <v>189.45964799999999</v>
      </c>
      <c r="AJ14" s="23">
        <v>195.332897</v>
      </c>
      <c r="AK14" s="23">
        <v>201.388216</v>
      </c>
      <c r="AL14" s="23">
        <v>207.63125099999999</v>
      </c>
      <c r="AM14" s="23">
        <v>214.06782000000001</v>
      </c>
      <c r="AN14" s="23">
        <v>220.70392200000001</v>
      </c>
      <c r="AO14" s="23">
        <v>227.54574400000001</v>
      </c>
      <c r="AP14" s="23">
        <v>0</v>
      </c>
      <c r="AQ14" s="23">
        <v>0</v>
      </c>
      <c r="AR14" s="23">
        <v>0</v>
      </c>
      <c r="AS14" s="22">
        <v>0</v>
      </c>
      <c r="AT14" s="23">
        <v>0</v>
      </c>
      <c r="AU14" s="23">
        <v>0</v>
      </c>
      <c r="AV14" s="23">
        <v>89.444962000000004</v>
      </c>
      <c r="AW14" s="23">
        <v>92.128310999999997</v>
      </c>
      <c r="AX14" s="23">
        <v>94.892160000000004</v>
      </c>
      <c r="AY14" s="23">
        <v>97.738924999999995</v>
      </c>
      <c r="AZ14" s="23">
        <v>100.671093</v>
      </c>
      <c r="BA14" s="23">
        <v>103.691226</v>
      </c>
      <c r="BB14" s="23">
        <v>106.801962</v>
      </c>
      <c r="BC14" s="23">
        <v>110.006021</v>
      </c>
      <c r="BD14" s="23">
        <v>113.306202</v>
      </c>
      <c r="BE14" s="23">
        <v>116.705388</v>
      </c>
      <c r="BF14" s="23">
        <v>120.20654999999999</v>
      </c>
      <c r="BG14" s="23">
        <v>123.812746</v>
      </c>
      <c r="BH14" s="23">
        <v>127.527129</v>
      </c>
      <c r="BI14" s="23">
        <v>131.35294200000001</v>
      </c>
      <c r="BJ14" s="23">
        <v>0</v>
      </c>
      <c r="BK14" s="23">
        <v>0</v>
      </c>
      <c r="BL14" s="23">
        <v>0</v>
      </c>
      <c r="BM14" s="22">
        <v>0</v>
      </c>
      <c r="BN14" s="23">
        <v>0</v>
      </c>
      <c r="BO14" s="23">
        <v>0</v>
      </c>
      <c r="BP14" s="23">
        <v>89.444962000000004</v>
      </c>
      <c r="BQ14" s="23">
        <v>92.128310999999997</v>
      </c>
      <c r="BR14" s="23">
        <v>94.892160000000004</v>
      </c>
      <c r="BS14" s="23">
        <v>97.738924999999995</v>
      </c>
      <c r="BT14" s="23">
        <v>100.671093</v>
      </c>
      <c r="BU14" s="23">
        <v>103.691226</v>
      </c>
      <c r="BV14" s="23">
        <v>106.801962</v>
      </c>
      <c r="BW14" s="23">
        <v>110.006021</v>
      </c>
      <c r="BX14" s="23">
        <v>113.306202</v>
      </c>
      <c r="BY14" s="23">
        <v>116.705388</v>
      </c>
      <c r="BZ14" s="23">
        <v>120.20654999999999</v>
      </c>
      <c r="CA14" s="23">
        <v>123.812746</v>
      </c>
      <c r="CB14" s="23">
        <v>127.527129</v>
      </c>
      <c r="CC14" s="23">
        <v>131.35294200000001</v>
      </c>
      <c r="CD14" s="23">
        <v>0</v>
      </c>
      <c r="CE14" s="23">
        <v>0</v>
      </c>
      <c r="CF14" s="23">
        <v>0</v>
      </c>
      <c r="CG14" s="22">
        <v>0</v>
      </c>
      <c r="CH14" s="23">
        <v>0</v>
      </c>
      <c r="CI14" s="23">
        <v>87.917310999999998</v>
      </c>
      <c r="CJ14" s="23">
        <v>88.980830999999995</v>
      </c>
      <c r="CK14" s="23">
        <v>91.739237000000003</v>
      </c>
      <c r="CL14" s="23">
        <v>94.583152999999996</v>
      </c>
      <c r="CM14" s="23">
        <v>97.515231</v>
      </c>
      <c r="CN14" s="23">
        <v>100.538203</v>
      </c>
      <c r="CO14" s="23">
        <v>103.654887</v>
      </c>
      <c r="CP14" s="23">
        <v>106.868189</v>
      </c>
      <c r="CQ14" s="23">
        <v>110.18110299999999</v>
      </c>
      <c r="CR14" s="23">
        <v>113.596717</v>
      </c>
      <c r="CS14" s="23">
        <v>117.11821500000001</v>
      </c>
      <c r="CT14" s="23">
        <v>120.74888</v>
      </c>
      <c r="CU14" s="23">
        <v>124.49209500000001</v>
      </c>
      <c r="CV14" s="23">
        <v>128.35135</v>
      </c>
      <c r="CW14" s="23">
        <v>132.330242</v>
      </c>
      <c r="CX14" s="23">
        <v>0</v>
      </c>
      <c r="CY14" s="23">
        <v>0</v>
      </c>
      <c r="CZ14" s="23">
        <v>0</v>
      </c>
      <c r="DA14" s="22">
        <v>0</v>
      </c>
      <c r="DB14" s="23">
        <v>0</v>
      </c>
      <c r="DC14" s="23">
        <v>86.929475999999994</v>
      </c>
      <c r="DD14" s="23">
        <v>87.981046000000006</v>
      </c>
      <c r="DE14" s="23">
        <v>90.708459000000005</v>
      </c>
      <c r="DF14" s="23">
        <v>93.520420999999999</v>
      </c>
      <c r="DG14" s="23">
        <v>96.419554000000005</v>
      </c>
      <c r="DH14" s="23">
        <v>99.408559999999994</v>
      </c>
      <c r="DI14" s="23">
        <v>102.49022600000001</v>
      </c>
      <c r="DJ14" s="23">
        <v>105.667423</v>
      </c>
      <c r="DK14" s="23">
        <v>108.943113</v>
      </c>
      <c r="DL14" s="23">
        <v>112.32034899999999</v>
      </c>
      <c r="DM14" s="23">
        <v>115.80228</v>
      </c>
      <c r="DN14" s="23">
        <v>119.392151</v>
      </c>
      <c r="DO14" s="23">
        <v>123.09330799999999</v>
      </c>
      <c r="DP14" s="23">
        <v>126.9092</v>
      </c>
      <c r="DQ14" s="23">
        <v>130.84338500000001</v>
      </c>
      <c r="DR14" s="23">
        <v>0</v>
      </c>
      <c r="DS14" s="23">
        <v>0</v>
      </c>
      <c r="DT14" s="23">
        <v>0</v>
      </c>
      <c r="DU14" s="22">
        <v>0</v>
      </c>
      <c r="DV14" s="23">
        <v>0</v>
      </c>
      <c r="DW14" s="23">
        <v>86.929475999999994</v>
      </c>
      <c r="DX14" s="23">
        <v>80.729929999999996</v>
      </c>
      <c r="DY14" s="23">
        <v>83.232557999999997</v>
      </c>
      <c r="DZ14" s="23">
        <v>85.812766999999994</v>
      </c>
      <c r="EA14" s="23">
        <v>88.472962999999993</v>
      </c>
      <c r="EB14" s="23">
        <v>91.215625000000003</v>
      </c>
      <c r="EC14" s="23">
        <v>94.043308999999994</v>
      </c>
      <c r="ED14" s="23">
        <v>96.958652000000001</v>
      </c>
      <c r="EE14" s="23">
        <v>99.964370000000002</v>
      </c>
      <c r="EF14" s="23">
        <v>103.063266</v>
      </c>
      <c r="EG14" s="23">
        <v>106.25822700000001</v>
      </c>
      <c r="EH14" s="23">
        <v>109.552232</v>
      </c>
      <c r="EI14" s="23">
        <v>112.948351</v>
      </c>
      <c r="EJ14" s="23">
        <v>116.44974999999999</v>
      </c>
      <c r="EK14" s="23">
        <v>120.059692</v>
      </c>
      <c r="EL14" s="23">
        <v>0</v>
      </c>
      <c r="EM14" s="23">
        <v>0</v>
      </c>
      <c r="EN14" s="23">
        <v>0</v>
      </c>
      <c r="EO14" s="22">
        <v>0</v>
      </c>
      <c r="EP14" s="23">
        <v>0</v>
      </c>
      <c r="EQ14" s="23">
        <v>87.917310999999998</v>
      </c>
      <c r="ER14" s="23">
        <v>88.980830999999995</v>
      </c>
      <c r="ES14" s="23">
        <v>91.739237000000003</v>
      </c>
      <c r="ET14" s="23">
        <v>94.583152999999996</v>
      </c>
      <c r="EU14" s="23">
        <v>97.515231</v>
      </c>
      <c r="EV14" s="23">
        <v>100.538203</v>
      </c>
      <c r="EW14" s="23">
        <v>103.654887</v>
      </c>
      <c r="EX14" s="23">
        <v>106.868189</v>
      </c>
      <c r="EY14" s="23">
        <v>110.18110299999999</v>
      </c>
      <c r="EZ14" s="23">
        <v>113.596717</v>
      </c>
      <c r="FA14" s="23">
        <v>117.11821500000001</v>
      </c>
      <c r="FB14" s="23">
        <v>120.74888</v>
      </c>
      <c r="FC14" s="23">
        <v>124.49209500000001</v>
      </c>
      <c r="FD14" s="23">
        <v>128.35135</v>
      </c>
      <c r="FE14" s="23">
        <v>132.330242</v>
      </c>
      <c r="FF14" s="23">
        <v>0</v>
      </c>
      <c r="FG14" s="23">
        <v>0</v>
      </c>
      <c r="FH14" s="23">
        <v>0</v>
      </c>
      <c r="FI14" s="22">
        <v>0</v>
      </c>
      <c r="FJ14" s="23">
        <v>0</v>
      </c>
      <c r="FK14" s="23">
        <v>0</v>
      </c>
      <c r="FL14" s="23">
        <v>90.746037000000001</v>
      </c>
      <c r="FM14" s="23">
        <v>93.922149000000005</v>
      </c>
      <c r="FN14" s="23">
        <v>97.209423999999999</v>
      </c>
      <c r="FO14" s="23">
        <v>100.611754</v>
      </c>
      <c r="FP14" s="23">
        <v>104.13316500000001</v>
      </c>
      <c r="FQ14" s="23">
        <v>107.777826</v>
      </c>
      <c r="FR14" s="23">
        <v>111.55005</v>
      </c>
      <c r="FS14" s="23">
        <v>115.454302</v>
      </c>
      <c r="FT14" s="23">
        <v>119.49520200000001</v>
      </c>
      <c r="FU14" s="23">
        <v>123.67753399999999</v>
      </c>
      <c r="FV14" s="23">
        <v>128.006248</v>
      </c>
      <c r="FW14" s="23">
        <v>132.486467</v>
      </c>
      <c r="FX14" s="23">
        <v>137.123493</v>
      </c>
      <c r="FY14" s="23">
        <v>141.92281500000001</v>
      </c>
      <c r="FZ14" s="23">
        <v>0</v>
      </c>
      <c r="GA14" s="23">
        <v>0</v>
      </c>
      <c r="GB14" s="23">
        <v>0</v>
      </c>
      <c r="GC14" s="22">
        <v>0</v>
      </c>
      <c r="GD14" s="23">
        <v>0</v>
      </c>
      <c r="GE14" s="23">
        <v>0</v>
      </c>
      <c r="GF14" s="23">
        <v>141.83344976999999</v>
      </c>
      <c r="GG14" s="23">
        <v>146.79762051</v>
      </c>
      <c r="GH14" s="23">
        <v>151.93553722999999</v>
      </c>
      <c r="GI14" s="23">
        <v>157.25328103000001</v>
      </c>
      <c r="GJ14" s="23">
        <v>162.75714586000001</v>
      </c>
      <c r="GK14" s="23">
        <v>168.45364597</v>
      </c>
      <c r="GL14" s="23">
        <v>174.34952358000001</v>
      </c>
      <c r="GM14" s="23">
        <v>180.45175689999999</v>
      </c>
      <c r="GN14" s="23">
        <v>186.76756839999999</v>
      </c>
      <c r="GO14" s="23">
        <v>193.30443328999999</v>
      </c>
      <c r="GP14" s="23">
        <v>200.07008844999999</v>
      </c>
      <c r="GQ14" s="23">
        <v>207.07254155000001</v>
      </c>
      <c r="GR14" s="23">
        <v>214.32008049999999</v>
      </c>
      <c r="GS14" s="23">
        <v>221.82128331999999</v>
      </c>
      <c r="GT14" s="23">
        <v>0</v>
      </c>
      <c r="GU14" s="23">
        <v>0</v>
      </c>
      <c r="GV14" s="23">
        <v>0</v>
      </c>
      <c r="GW14" s="22">
        <v>0</v>
      </c>
      <c r="GX14" s="23">
        <v>0</v>
      </c>
      <c r="GY14" s="23">
        <v>0</v>
      </c>
      <c r="GZ14" s="23">
        <v>0</v>
      </c>
      <c r="HA14" s="23">
        <v>0</v>
      </c>
      <c r="HB14" s="23">
        <v>0</v>
      </c>
      <c r="HC14" s="23">
        <v>0</v>
      </c>
      <c r="HD14" s="23">
        <v>0</v>
      </c>
      <c r="HE14" s="23">
        <v>0</v>
      </c>
      <c r="HF14" s="23">
        <v>0</v>
      </c>
      <c r="HG14" s="23">
        <v>0</v>
      </c>
      <c r="HH14" s="23">
        <v>0</v>
      </c>
      <c r="HI14" s="23">
        <v>0</v>
      </c>
      <c r="HJ14" s="23">
        <v>0</v>
      </c>
      <c r="HK14" s="23">
        <v>0</v>
      </c>
      <c r="HL14" s="23">
        <v>0</v>
      </c>
      <c r="HM14" s="23">
        <v>0</v>
      </c>
      <c r="HN14" s="23">
        <v>0</v>
      </c>
      <c r="HO14" s="23">
        <v>0</v>
      </c>
      <c r="HP14" s="23">
        <v>0</v>
      </c>
      <c r="HQ14" s="22">
        <v>0</v>
      </c>
      <c r="HR14" s="23">
        <v>0</v>
      </c>
      <c r="HS14" s="23">
        <v>0</v>
      </c>
      <c r="HT14" s="24">
        <v>91.217854000000003</v>
      </c>
      <c r="HU14" s="24">
        <v>94.410478999999995</v>
      </c>
      <c r="HV14" s="24">
        <v>98.894163000000006</v>
      </c>
      <c r="HW14" s="23">
        <v>101.919532</v>
      </c>
      <c r="HX14" s="23">
        <v>105.486716</v>
      </c>
      <c r="HY14" s="23">
        <v>109.17875100000001</v>
      </c>
      <c r="HZ14" s="23">
        <v>113.000007</v>
      </c>
      <c r="IA14" s="23">
        <v>116.95500800000001</v>
      </c>
      <c r="IB14" s="23">
        <v>121.048433</v>
      </c>
      <c r="IC14" s="23">
        <v>125.285128</v>
      </c>
      <c r="ID14" s="23">
        <v>129.670107</v>
      </c>
      <c r="IE14" s="23">
        <v>134.208561</v>
      </c>
      <c r="IF14" s="23">
        <v>138.90586099999999</v>
      </c>
      <c r="IG14" s="23">
        <v>143.76756599999999</v>
      </c>
      <c r="IH14" s="23">
        <v>0</v>
      </c>
      <c r="II14" s="23">
        <v>0</v>
      </c>
      <c r="IJ14" s="23">
        <v>0</v>
      </c>
      <c r="IK14" s="22">
        <v>0</v>
      </c>
      <c r="IL14" s="23">
        <v>0</v>
      </c>
      <c r="IM14" s="23">
        <v>0</v>
      </c>
      <c r="IN14" s="23">
        <v>0</v>
      </c>
      <c r="IO14" s="23">
        <v>0</v>
      </c>
      <c r="IP14" s="23">
        <v>0</v>
      </c>
      <c r="IQ14" s="23">
        <v>0</v>
      </c>
      <c r="IR14" s="23">
        <v>0</v>
      </c>
      <c r="IS14" s="23">
        <v>0</v>
      </c>
      <c r="IT14" s="23">
        <v>0</v>
      </c>
      <c r="IU14" s="23">
        <v>0</v>
      </c>
      <c r="IV14" s="23">
        <v>0</v>
      </c>
      <c r="IW14" s="23">
        <v>0</v>
      </c>
      <c r="IX14" s="23">
        <v>0</v>
      </c>
      <c r="IY14" s="23">
        <v>0</v>
      </c>
      <c r="IZ14" s="23">
        <v>0</v>
      </c>
      <c r="JA14" s="23">
        <v>0</v>
      </c>
      <c r="JB14" s="23">
        <v>0</v>
      </c>
      <c r="JC14" s="23">
        <v>0</v>
      </c>
      <c r="JD14" s="23">
        <v>0</v>
      </c>
      <c r="JE14" s="22">
        <v>0</v>
      </c>
      <c r="JF14" s="23">
        <v>0</v>
      </c>
      <c r="JG14" s="23">
        <v>0</v>
      </c>
      <c r="JH14" s="23">
        <v>0</v>
      </c>
      <c r="JI14" s="23">
        <v>0</v>
      </c>
      <c r="JJ14" s="23">
        <v>0</v>
      </c>
      <c r="JK14" s="23">
        <v>0</v>
      </c>
      <c r="JL14" s="23">
        <v>0</v>
      </c>
      <c r="JM14" s="23">
        <v>0</v>
      </c>
      <c r="JN14" s="23">
        <v>0</v>
      </c>
      <c r="JO14" s="23">
        <v>0</v>
      </c>
      <c r="JP14" s="23">
        <v>0</v>
      </c>
      <c r="JQ14" s="23">
        <v>0</v>
      </c>
      <c r="JR14" s="23">
        <v>0</v>
      </c>
      <c r="JS14" s="23">
        <v>0</v>
      </c>
      <c r="JT14" s="23">
        <v>0</v>
      </c>
      <c r="JU14" s="23">
        <v>0</v>
      </c>
      <c r="JV14" s="23">
        <v>0</v>
      </c>
      <c r="JW14" s="23">
        <v>0</v>
      </c>
      <c r="JX14" s="23">
        <v>0</v>
      </c>
      <c r="JY14" s="22">
        <v>0</v>
      </c>
      <c r="JZ14" s="23">
        <v>0</v>
      </c>
      <c r="KA14" s="23">
        <v>0</v>
      </c>
      <c r="KB14" s="23">
        <v>0</v>
      </c>
      <c r="KC14" s="23">
        <v>0</v>
      </c>
      <c r="KD14" s="23">
        <v>0</v>
      </c>
      <c r="KE14" s="23">
        <v>0</v>
      </c>
      <c r="KF14" s="23">
        <v>0</v>
      </c>
      <c r="KG14" s="23">
        <v>0</v>
      </c>
      <c r="KH14" s="23">
        <v>0</v>
      </c>
      <c r="KI14" s="23">
        <v>0</v>
      </c>
      <c r="KJ14" s="23">
        <v>0</v>
      </c>
      <c r="KK14" s="23">
        <v>0</v>
      </c>
      <c r="KL14" s="23">
        <v>0</v>
      </c>
      <c r="KM14" s="23">
        <v>0</v>
      </c>
      <c r="KN14" s="23">
        <v>0</v>
      </c>
      <c r="KO14" s="23">
        <v>0</v>
      </c>
      <c r="KP14" s="23">
        <v>0</v>
      </c>
      <c r="KQ14" s="23">
        <v>0</v>
      </c>
      <c r="KR14" s="23">
        <v>0</v>
      </c>
      <c r="KS14" s="22">
        <v>0</v>
      </c>
      <c r="KT14" s="23">
        <v>0</v>
      </c>
      <c r="KU14" s="23">
        <v>0</v>
      </c>
      <c r="KV14" s="23">
        <v>0</v>
      </c>
      <c r="KW14" s="23">
        <v>0</v>
      </c>
      <c r="KX14" s="23">
        <v>0</v>
      </c>
      <c r="KY14" s="23">
        <v>0</v>
      </c>
      <c r="KZ14" s="23">
        <v>0</v>
      </c>
      <c r="LA14" s="23">
        <v>0</v>
      </c>
      <c r="LB14" s="23">
        <v>0</v>
      </c>
      <c r="LC14" s="23">
        <v>0</v>
      </c>
      <c r="LD14" s="23">
        <v>0</v>
      </c>
      <c r="LE14" s="23">
        <v>0</v>
      </c>
      <c r="LF14" s="23">
        <v>0</v>
      </c>
      <c r="LG14" s="23">
        <v>0</v>
      </c>
      <c r="LH14" s="23">
        <v>0</v>
      </c>
      <c r="LI14" s="23">
        <v>0</v>
      </c>
      <c r="LJ14" s="23">
        <v>0</v>
      </c>
      <c r="LK14" s="23">
        <v>0</v>
      </c>
      <c r="LL14" s="23">
        <v>0</v>
      </c>
      <c r="LM14" s="22">
        <v>0</v>
      </c>
      <c r="LN14" s="23">
        <v>0</v>
      </c>
      <c r="LO14" s="23">
        <v>0</v>
      </c>
      <c r="LP14" s="23">
        <v>0</v>
      </c>
      <c r="LQ14" s="23">
        <v>0</v>
      </c>
      <c r="LR14" s="23">
        <v>0</v>
      </c>
      <c r="LS14" s="23">
        <v>0</v>
      </c>
      <c r="LT14" s="23">
        <v>0</v>
      </c>
      <c r="LU14" s="23">
        <v>0</v>
      </c>
      <c r="LV14" s="23">
        <v>0</v>
      </c>
      <c r="LW14" s="23">
        <v>0</v>
      </c>
      <c r="LX14" s="23">
        <v>0</v>
      </c>
      <c r="LY14" s="23">
        <v>0</v>
      </c>
      <c r="LZ14" s="23">
        <v>0</v>
      </c>
      <c r="MA14" s="23">
        <v>0</v>
      </c>
      <c r="MB14" s="23">
        <v>0</v>
      </c>
      <c r="MC14" s="23">
        <v>0</v>
      </c>
      <c r="MD14" s="23">
        <v>0</v>
      </c>
      <c r="ME14" s="23">
        <v>0</v>
      </c>
      <c r="MF14" s="23">
        <v>0</v>
      </c>
      <c r="MG14" s="22">
        <v>0</v>
      </c>
      <c r="MH14" s="23">
        <v>0</v>
      </c>
      <c r="MI14" s="23">
        <v>0</v>
      </c>
      <c r="MJ14" s="23">
        <v>0</v>
      </c>
      <c r="MK14" s="23">
        <v>0</v>
      </c>
      <c r="ML14" s="23">
        <v>0</v>
      </c>
      <c r="MM14" s="23">
        <v>0</v>
      </c>
      <c r="MN14" s="23">
        <v>0</v>
      </c>
      <c r="MO14" s="23">
        <v>0</v>
      </c>
      <c r="MP14" s="23">
        <v>0</v>
      </c>
      <c r="MQ14" s="23">
        <v>0</v>
      </c>
      <c r="MR14" s="23">
        <v>0</v>
      </c>
      <c r="MS14" s="23">
        <v>0</v>
      </c>
      <c r="MT14" s="23">
        <v>0</v>
      </c>
      <c r="MU14" s="23">
        <v>0</v>
      </c>
      <c r="MV14" s="23">
        <v>0</v>
      </c>
      <c r="MW14" s="23">
        <v>0</v>
      </c>
      <c r="MX14" s="23">
        <v>0</v>
      </c>
      <c r="MY14" s="23">
        <v>0</v>
      </c>
      <c r="MZ14" s="23">
        <v>0</v>
      </c>
    </row>
    <row r="15" spans="1:364">
      <c r="A15" s="21" t="s">
        <v>901</v>
      </c>
      <c r="B15" s="21" t="s">
        <v>902</v>
      </c>
      <c r="C15" s="21" t="s">
        <v>886</v>
      </c>
      <c r="E15" s="22">
        <v>0</v>
      </c>
      <c r="F15" s="23">
        <v>0</v>
      </c>
      <c r="G15" s="23">
        <v>150.988776</v>
      </c>
      <c r="H15" s="23">
        <v>160.685475</v>
      </c>
      <c r="I15" s="23">
        <v>165.66672500000001</v>
      </c>
      <c r="J15" s="23">
        <v>170.802393</v>
      </c>
      <c r="K15" s="23">
        <v>176.09726699999999</v>
      </c>
      <c r="L15" s="23">
        <v>181.55628300000001</v>
      </c>
      <c r="M15" s="23">
        <v>187.184527</v>
      </c>
      <c r="N15" s="23">
        <v>192.98724799999999</v>
      </c>
      <c r="O15" s="23">
        <v>198.969852</v>
      </c>
      <c r="P15" s="23">
        <v>205.13791800000001</v>
      </c>
      <c r="Q15" s="23">
        <v>211.49719300000001</v>
      </c>
      <c r="R15" s="23">
        <v>218.053606</v>
      </c>
      <c r="S15" s="23">
        <v>224.81326799999999</v>
      </c>
      <c r="T15" s="23">
        <v>231.782479</v>
      </c>
      <c r="U15" s="23">
        <v>238.967736</v>
      </c>
      <c r="V15" s="23">
        <v>0</v>
      </c>
      <c r="W15" s="23">
        <v>0</v>
      </c>
      <c r="X15" s="23">
        <v>0</v>
      </c>
      <c r="Y15" s="22">
        <v>0</v>
      </c>
      <c r="Z15" s="23">
        <v>0</v>
      </c>
      <c r="AA15" s="23">
        <v>167.18886800000001</v>
      </c>
      <c r="AB15" s="23">
        <v>174.39631900000001</v>
      </c>
      <c r="AC15" s="23">
        <v>179.802605</v>
      </c>
      <c r="AD15" s="23">
        <v>185.376486</v>
      </c>
      <c r="AE15" s="23">
        <v>191.12315699999999</v>
      </c>
      <c r="AF15" s="23">
        <v>197.04797500000001</v>
      </c>
      <c r="AG15" s="23">
        <v>203.156462</v>
      </c>
      <c r="AH15" s="23">
        <v>209.45431199999999</v>
      </c>
      <c r="AI15" s="23">
        <v>215.947396</v>
      </c>
      <c r="AJ15" s="23">
        <v>222.64176499999999</v>
      </c>
      <c r="AK15" s="23">
        <v>229.54365999999999</v>
      </c>
      <c r="AL15" s="23">
        <v>236.659514</v>
      </c>
      <c r="AM15" s="23">
        <v>243.995958</v>
      </c>
      <c r="AN15" s="23">
        <v>251.559833</v>
      </c>
      <c r="AO15" s="23">
        <v>259.35818799999998</v>
      </c>
      <c r="AP15" s="23">
        <v>0</v>
      </c>
      <c r="AQ15" s="23">
        <v>0</v>
      </c>
      <c r="AR15" s="23">
        <v>0</v>
      </c>
      <c r="AS15" s="22">
        <v>0</v>
      </c>
      <c r="AT15" s="23">
        <v>0</v>
      </c>
      <c r="AU15" s="23">
        <v>0</v>
      </c>
      <c r="AV15" s="23">
        <v>102.436272</v>
      </c>
      <c r="AW15" s="23">
        <v>105.50936</v>
      </c>
      <c r="AX15" s="23">
        <v>108.67464099999999</v>
      </c>
      <c r="AY15" s="23">
        <v>111.93488000000001</v>
      </c>
      <c r="AZ15" s="23">
        <v>115.29292599999999</v>
      </c>
      <c r="BA15" s="23">
        <v>118.75171400000001</v>
      </c>
      <c r="BB15" s="23">
        <v>122.31426500000001</v>
      </c>
      <c r="BC15" s="23">
        <v>125.983693</v>
      </c>
      <c r="BD15" s="23">
        <v>129.763204</v>
      </c>
      <c r="BE15" s="23">
        <v>133.65610000000001</v>
      </c>
      <c r="BF15" s="23">
        <v>137.665783</v>
      </c>
      <c r="BG15" s="23">
        <v>141.79575700000001</v>
      </c>
      <c r="BH15" s="23">
        <v>146.04962900000001</v>
      </c>
      <c r="BI15" s="23">
        <v>150.431118</v>
      </c>
      <c r="BJ15" s="23">
        <v>0</v>
      </c>
      <c r="BK15" s="23">
        <v>0</v>
      </c>
      <c r="BL15" s="23">
        <v>0</v>
      </c>
      <c r="BM15" s="22">
        <v>0</v>
      </c>
      <c r="BN15" s="23">
        <v>0</v>
      </c>
      <c r="BO15" s="23">
        <v>0</v>
      </c>
      <c r="BP15" s="23">
        <v>102.436272</v>
      </c>
      <c r="BQ15" s="23">
        <v>105.50936</v>
      </c>
      <c r="BR15" s="23">
        <v>108.67464099999999</v>
      </c>
      <c r="BS15" s="23">
        <v>111.93488000000001</v>
      </c>
      <c r="BT15" s="23">
        <v>115.29292599999999</v>
      </c>
      <c r="BU15" s="23">
        <v>118.75171400000001</v>
      </c>
      <c r="BV15" s="23">
        <v>122.31426500000001</v>
      </c>
      <c r="BW15" s="23">
        <v>125.983693</v>
      </c>
      <c r="BX15" s="23">
        <v>129.763204</v>
      </c>
      <c r="BY15" s="23">
        <v>133.65610000000001</v>
      </c>
      <c r="BZ15" s="23">
        <v>137.665783</v>
      </c>
      <c r="CA15" s="23">
        <v>141.79575700000001</v>
      </c>
      <c r="CB15" s="23">
        <v>146.04962900000001</v>
      </c>
      <c r="CC15" s="23">
        <v>150.431118</v>
      </c>
      <c r="CD15" s="23">
        <v>0</v>
      </c>
      <c r="CE15" s="23">
        <v>0</v>
      </c>
      <c r="CF15" s="23">
        <v>0</v>
      </c>
      <c r="CG15" s="22">
        <v>0</v>
      </c>
      <c r="CH15" s="23">
        <v>0</v>
      </c>
      <c r="CI15" s="23">
        <v>100.208749</v>
      </c>
      <c r="CJ15" s="23">
        <v>101.420957</v>
      </c>
      <c r="CK15" s="23">
        <v>104.56500699999999</v>
      </c>
      <c r="CL15" s="23">
        <v>107.806522</v>
      </c>
      <c r="CM15" s="23">
        <v>111.14852399999999</v>
      </c>
      <c r="CN15" s="23">
        <v>114.594128</v>
      </c>
      <c r="CO15" s="23">
        <v>118.146546</v>
      </c>
      <c r="CP15" s="23">
        <v>121.809089</v>
      </c>
      <c r="CQ15" s="23">
        <v>125.585171</v>
      </c>
      <c r="CR15" s="23">
        <v>129.47831099999999</v>
      </c>
      <c r="CS15" s="23">
        <v>133.49213900000001</v>
      </c>
      <c r="CT15" s="23">
        <v>137.63039499999999</v>
      </c>
      <c r="CU15" s="23">
        <v>141.89693700000001</v>
      </c>
      <c r="CV15" s="23">
        <v>146.29574299999999</v>
      </c>
      <c r="CW15" s="23">
        <v>150.83091099999999</v>
      </c>
      <c r="CX15" s="23">
        <v>0</v>
      </c>
      <c r="CY15" s="23">
        <v>0</v>
      </c>
      <c r="CZ15" s="23">
        <v>0</v>
      </c>
      <c r="DA15" s="22">
        <v>0</v>
      </c>
      <c r="DB15" s="23">
        <v>0</v>
      </c>
      <c r="DC15" s="23">
        <v>99.082808</v>
      </c>
      <c r="DD15" s="23">
        <v>100.281396</v>
      </c>
      <c r="DE15" s="23">
        <v>103.390119</v>
      </c>
      <c r="DF15" s="23">
        <v>106.595213</v>
      </c>
      <c r="DG15" s="23">
        <v>109.899664</v>
      </c>
      <c r="DH15" s="23">
        <v>113.30655400000001</v>
      </c>
      <c r="DI15" s="23">
        <v>116.819057</v>
      </c>
      <c r="DJ15" s="23">
        <v>120.440448</v>
      </c>
      <c r="DK15" s="23">
        <v>124.174102</v>
      </c>
      <c r="DL15" s="23">
        <v>128.02349899999999</v>
      </c>
      <c r="DM15" s="23">
        <v>131.99222700000001</v>
      </c>
      <c r="DN15" s="23">
        <v>136.08398600000001</v>
      </c>
      <c r="DO15" s="23">
        <v>140.30259000000001</v>
      </c>
      <c r="DP15" s="23">
        <v>144.65197000000001</v>
      </c>
      <c r="DQ15" s="23">
        <v>149.13618099999999</v>
      </c>
      <c r="DR15" s="23">
        <v>0</v>
      </c>
      <c r="DS15" s="23">
        <v>0</v>
      </c>
      <c r="DT15" s="23">
        <v>0</v>
      </c>
      <c r="DU15" s="22">
        <v>0</v>
      </c>
      <c r="DV15" s="23">
        <v>0</v>
      </c>
      <c r="DW15" s="23">
        <v>99.082808</v>
      </c>
      <c r="DX15" s="23">
        <v>92.016524000000004</v>
      </c>
      <c r="DY15" s="23">
        <v>94.869035999999994</v>
      </c>
      <c r="DZ15" s="23">
        <v>97.809976000000006</v>
      </c>
      <c r="EA15" s="23">
        <v>100.84208599999999</v>
      </c>
      <c r="EB15" s="23">
        <v>103.96819000000001</v>
      </c>
      <c r="EC15" s="23">
        <v>107.191204</v>
      </c>
      <c r="ED15" s="23">
        <v>110.51413100000001</v>
      </c>
      <c r="EE15" s="23">
        <v>113.94007000000001</v>
      </c>
      <c r="EF15" s="23">
        <v>117.472212</v>
      </c>
      <c r="EG15" s="23">
        <v>121.11385</v>
      </c>
      <c r="EH15" s="23">
        <v>124.86838</v>
      </c>
      <c r="EI15" s="23">
        <v>128.73929899999999</v>
      </c>
      <c r="EJ15" s="23">
        <v>132.73021800000001</v>
      </c>
      <c r="EK15" s="23">
        <v>136.844854</v>
      </c>
      <c r="EL15" s="23">
        <v>0</v>
      </c>
      <c r="EM15" s="23">
        <v>0</v>
      </c>
      <c r="EN15" s="23">
        <v>0</v>
      </c>
      <c r="EO15" s="22">
        <v>0</v>
      </c>
      <c r="EP15" s="23">
        <v>0</v>
      </c>
      <c r="EQ15" s="23">
        <v>100.208749</v>
      </c>
      <c r="ER15" s="23">
        <v>101.420957</v>
      </c>
      <c r="ES15" s="23">
        <v>104.56500699999999</v>
      </c>
      <c r="ET15" s="23">
        <v>107.806522</v>
      </c>
      <c r="EU15" s="23">
        <v>111.14852399999999</v>
      </c>
      <c r="EV15" s="23">
        <v>114.594128</v>
      </c>
      <c r="EW15" s="23">
        <v>118.146546</v>
      </c>
      <c r="EX15" s="23">
        <v>121.809089</v>
      </c>
      <c r="EY15" s="23">
        <v>125.585171</v>
      </c>
      <c r="EZ15" s="23">
        <v>129.47831099999999</v>
      </c>
      <c r="FA15" s="23">
        <v>133.49213900000001</v>
      </c>
      <c r="FB15" s="23">
        <v>137.63039499999999</v>
      </c>
      <c r="FC15" s="23">
        <v>141.89693700000001</v>
      </c>
      <c r="FD15" s="23">
        <v>146.29574299999999</v>
      </c>
      <c r="FE15" s="23">
        <v>150.83091099999999</v>
      </c>
      <c r="FF15" s="23">
        <v>0</v>
      </c>
      <c r="FG15" s="23">
        <v>0</v>
      </c>
      <c r="FH15" s="23">
        <v>0</v>
      </c>
      <c r="FI15" s="22">
        <v>0</v>
      </c>
      <c r="FJ15" s="23">
        <v>0</v>
      </c>
      <c r="FK15" s="23">
        <v>0</v>
      </c>
      <c r="FL15" s="23">
        <v>103.881102</v>
      </c>
      <c r="FM15" s="23">
        <v>107.51694000000001</v>
      </c>
      <c r="FN15" s="23">
        <v>111.280033</v>
      </c>
      <c r="FO15" s="23">
        <v>115.174834</v>
      </c>
      <c r="FP15" s="23">
        <v>119.20595400000001</v>
      </c>
      <c r="FQ15" s="23">
        <v>123.378162</v>
      </c>
      <c r="FR15" s="23">
        <v>127.696398</v>
      </c>
      <c r="FS15" s="23">
        <v>132.165772</v>
      </c>
      <c r="FT15" s="23">
        <v>136.791574</v>
      </c>
      <c r="FU15" s="23">
        <v>141.57927900000001</v>
      </c>
      <c r="FV15" s="23">
        <v>146.53455299999999</v>
      </c>
      <c r="FW15" s="23">
        <v>151.663263</v>
      </c>
      <c r="FX15" s="23">
        <v>156.97147699999999</v>
      </c>
      <c r="FY15" s="23">
        <v>162.46547899999999</v>
      </c>
      <c r="FZ15" s="23">
        <v>0</v>
      </c>
      <c r="GA15" s="23">
        <v>0</v>
      </c>
      <c r="GB15" s="23">
        <v>0</v>
      </c>
      <c r="GC15" s="22">
        <v>0</v>
      </c>
      <c r="GD15" s="23">
        <v>0</v>
      </c>
      <c r="GE15" s="23">
        <v>0</v>
      </c>
      <c r="GF15" s="23">
        <v>162.36317797999999</v>
      </c>
      <c r="GG15" s="23">
        <v>168.04588921000001</v>
      </c>
      <c r="GH15" s="23">
        <v>173.92749533</v>
      </c>
      <c r="GI15" s="23">
        <v>180.01495767</v>
      </c>
      <c r="GJ15" s="23">
        <v>186.31548119000001</v>
      </c>
      <c r="GK15" s="23">
        <v>192.83652303</v>
      </c>
      <c r="GL15" s="23">
        <v>199.58580133000001</v>
      </c>
      <c r="GM15" s="23">
        <v>206.57130437999999</v>
      </c>
      <c r="GN15" s="23">
        <v>213.80130002999999</v>
      </c>
      <c r="GO15" s="23">
        <v>221.28434554</v>
      </c>
      <c r="GP15" s="23">
        <v>229.02929763</v>
      </c>
      <c r="GQ15" s="23">
        <v>237.04532305000001</v>
      </c>
      <c r="GR15" s="23">
        <v>245.34190935000001</v>
      </c>
      <c r="GS15" s="23">
        <v>253.92887618</v>
      </c>
      <c r="GT15" s="23">
        <v>0</v>
      </c>
      <c r="GU15" s="23">
        <v>0</v>
      </c>
      <c r="GV15" s="23">
        <v>0</v>
      </c>
      <c r="GW15" s="22">
        <v>0</v>
      </c>
      <c r="GX15" s="23">
        <v>0</v>
      </c>
      <c r="GY15" s="23">
        <v>0</v>
      </c>
      <c r="GZ15" s="23">
        <v>0</v>
      </c>
      <c r="HA15" s="23">
        <v>0</v>
      </c>
      <c r="HB15" s="23">
        <v>0</v>
      </c>
      <c r="HC15" s="23">
        <v>0</v>
      </c>
      <c r="HD15" s="23">
        <v>0</v>
      </c>
      <c r="HE15" s="23">
        <v>0</v>
      </c>
      <c r="HF15" s="23">
        <v>0</v>
      </c>
      <c r="HG15" s="23">
        <v>0</v>
      </c>
      <c r="HH15" s="23">
        <v>0</v>
      </c>
      <c r="HI15" s="23">
        <v>0</v>
      </c>
      <c r="HJ15" s="23">
        <v>0</v>
      </c>
      <c r="HK15" s="23">
        <v>0</v>
      </c>
      <c r="HL15" s="23">
        <v>0</v>
      </c>
      <c r="HM15" s="23">
        <v>0</v>
      </c>
      <c r="HN15" s="23">
        <v>0</v>
      </c>
      <c r="HO15" s="23">
        <v>0</v>
      </c>
      <c r="HP15" s="23">
        <v>0</v>
      </c>
      <c r="HQ15" s="22">
        <v>0</v>
      </c>
      <c r="HR15" s="23">
        <v>0</v>
      </c>
      <c r="HS15" s="23">
        <v>0</v>
      </c>
      <c r="HT15" s="24">
        <v>104.421212</v>
      </c>
      <c r="HU15" s="24">
        <v>108.075954</v>
      </c>
      <c r="HV15" s="24">
        <v>113.20863</v>
      </c>
      <c r="HW15" s="23">
        <v>116.671908</v>
      </c>
      <c r="HX15" s="23">
        <v>120.755424</v>
      </c>
      <c r="HY15" s="23">
        <v>124.981864</v>
      </c>
      <c r="HZ15" s="23">
        <v>129.35623000000001</v>
      </c>
      <c r="IA15" s="23">
        <v>133.88369800000001</v>
      </c>
      <c r="IB15" s="23">
        <v>138.569627</v>
      </c>
      <c r="IC15" s="23">
        <v>143.41956400000001</v>
      </c>
      <c r="ID15" s="23">
        <v>148.43924899999999</v>
      </c>
      <c r="IE15" s="23">
        <v>153.63462200000001</v>
      </c>
      <c r="IF15" s="23">
        <v>159.01183399999999</v>
      </c>
      <c r="IG15" s="23">
        <v>164.577248</v>
      </c>
      <c r="IH15" s="23">
        <v>0</v>
      </c>
      <c r="II15" s="23">
        <v>0</v>
      </c>
      <c r="IJ15" s="23">
        <v>0</v>
      </c>
      <c r="IK15" s="22">
        <v>0</v>
      </c>
      <c r="IL15" s="23">
        <v>0</v>
      </c>
      <c r="IM15" s="23">
        <v>0</v>
      </c>
      <c r="IN15" s="23">
        <v>0</v>
      </c>
      <c r="IO15" s="23">
        <v>0</v>
      </c>
      <c r="IP15" s="23">
        <v>0</v>
      </c>
      <c r="IQ15" s="23">
        <v>0</v>
      </c>
      <c r="IR15" s="23">
        <v>0</v>
      </c>
      <c r="IS15" s="23">
        <v>0</v>
      </c>
      <c r="IT15" s="23">
        <v>0</v>
      </c>
      <c r="IU15" s="23">
        <v>0</v>
      </c>
      <c r="IV15" s="23">
        <v>0</v>
      </c>
      <c r="IW15" s="23">
        <v>0</v>
      </c>
      <c r="IX15" s="23">
        <v>0</v>
      </c>
      <c r="IY15" s="23">
        <v>0</v>
      </c>
      <c r="IZ15" s="23">
        <v>0</v>
      </c>
      <c r="JA15" s="23">
        <v>0</v>
      </c>
      <c r="JB15" s="23">
        <v>0</v>
      </c>
      <c r="JC15" s="23">
        <v>0</v>
      </c>
      <c r="JD15" s="23">
        <v>0</v>
      </c>
      <c r="JE15" s="22">
        <v>0</v>
      </c>
      <c r="JF15" s="23">
        <v>0</v>
      </c>
      <c r="JG15" s="23">
        <v>0</v>
      </c>
      <c r="JH15" s="23">
        <v>0</v>
      </c>
      <c r="JI15" s="23">
        <v>0</v>
      </c>
      <c r="JJ15" s="23">
        <v>0</v>
      </c>
      <c r="JK15" s="23">
        <v>0</v>
      </c>
      <c r="JL15" s="23">
        <v>0</v>
      </c>
      <c r="JM15" s="23">
        <v>0</v>
      </c>
      <c r="JN15" s="23">
        <v>0</v>
      </c>
      <c r="JO15" s="23">
        <v>0</v>
      </c>
      <c r="JP15" s="23">
        <v>0</v>
      </c>
      <c r="JQ15" s="23">
        <v>0</v>
      </c>
      <c r="JR15" s="23">
        <v>0</v>
      </c>
      <c r="JS15" s="23">
        <v>0</v>
      </c>
      <c r="JT15" s="23">
        <v>0</v>
      </c>
      <c r="JU15" s="23">
        <v>0</v>
      </c>
      <c r="JV15" s="23">
        <v>0</v>
      </c>
      <c r="JW15" s="23">
        <v>0</v>
      </c>
      <c r="JX15" s="23">
        <v>0</v>
      </c>
      <c r="JY15" s="22">
        <v>0</v>
      </c>
      <c r="JZ15" s="23">
        <v>0</v>
      </c>
      <c r="KA15" s="23">
        <v>0</v>
      </c>
      <c r="KB15" s="23">
        <v>0</v>
      </c>
      <c r="KC15" s="23">
        <v>0</v>
      </c>
      <c r="KD15" s="23">
        <v>0</v>
      </c>
      <c r="KE15" s="23">
        <v>0</v>
      </c>
      <c r="KF15" s="23">
        <v>0</v>
      </c>
      <c r="KG15" s="23">
        <v>0</v>
      </c>
      <c r="KH15" s="23">
        <v>0</v>
      </c>
      <c r="KI15" s="23">
        <v>0</v>
      </c>
      <c r="KJ15" s="23">
        <v>0</v>
      </c>
      <c r="KK15" s="23">
        <v>0</v>
      </c>
      <c r="KL15" s="23">
        <v>0</v>
      </c>
      <c r="KM15" s="23">
        <v>0</v>
      </c>
      <c r="KN15" s="23">
        <v>0</v>
      </c>
      <c r="KO15" s="23">
        <v>0</v>
      </c>
      <c r="KP15" s="23">
        <v>0</v>
      </c>
      <c r="KQ15" s="23">
        <v>0</v>
      </c>
      <c r="KR15" s="23">
        <v>0</v>
      </c>
      <c r="KS15" s="22">
        <v>0</v>
      </c>
      <c r="KT15" s="23">
        <v>0</v>
      </c>
      <c r="KU15" s="23">
        <v>0</v>
      </c>
      <c r="KV15" s="23">
        <v>0</v>
      </c>
      <c r="KW15" s="23">
        <v>0</v>
      </c>
      <c r="KX15" s="23">
        <v>0</v>
      </c>
      <c r="KY15" s="23">
        <v>0</v>
      </c>
      <c r="KZ15" s="23">
        <v>0</v>
      </c>
      <c r="LA15" s="23">
        <v>0</v>
      </c>
      <c r="LB15" s="23">
        <v>0</v>
      </c>
      <c r="LC15" s="23">
        <v>0</v>
      </c>
      <c r="LD15" s="23">
        <v>0</v>
      </c>
      <c r="LE15" s="23">
        <v>0</v>
      </c>
      <c r="LF15" s="23">
        <v>0</v>
      </c>
      <c r="LG15" s="23">
        <v>0</v>
      </c>
      <c r="LH15" s="23">
        <v>0</v>
      </c>
      <c r="LI15" s="23">
        <v>0</v>
      </c>
      <c r="LJ15" s="23">
        <v>0</v>
      </c>
      <c r="LK15" s="23">
        <v>0</v>
      </c>
      <c r="LL15" s="23">
        <v>0</v>
      </c>
      <c r="LM15" s="22">
        <v>0</v>
      </c>
      <c r="LN15" s="23">
        <v>0</v>
      </c>
      <c r="LO15" s="23">
        <v>0</v>
      </c>
      <c r="LP15" s="23">
        <v>0</v>
      </c>
      <c r="LQ15" s="23">
        <v>0</v>
      </c>
      <c r="LR15" s="23">
        <v>0</v>
      </c>
      <c r="LS15" s="23">
        <v>0</v>
      </c>
      <c r="LT15" s="23">
        <v>0</v>
      </c>
      <c r="LU15" s="23">
        <v>0</v>
      </c>
      <c r="LV15" s="23">
        <v>0</v>
      </c>
      <c r="LW15" s="23">
        <v>0</v>
      </c>
      <c r="LX15" s="23">
        <v>0</v>
      </c>
      <c r="LY15" s="23">
        <v>0</v>
      </c>
      <c r="LZ15" s="23">
        <v>0</v>
      </c>
      <c r="MA15" s="23">
        <v>0</v>
      </c>
      <c r="MB15" s="23">
        <v>0</v>
      </c>
      <c r="MC15" s="23">
        <v>0</v>
      </c>
      <c r="MD15" s="23">
        <v>0</v>
      </c>
      <c r="ME15" s="23">
        <v>0</v>
      </c>
      <c r="MF15" s="23">
        <v>0</v>
      </c>
      <c r="MG15" s="22">
        <v>0</v>
      </c>
      <c r="MH15" s="23">
        <v>0</v>
      </c>
      <c r="MI15" s="23">
        <v>0</v>
      </c>
      <c r="MJ15" s="23">
        <v>0</v>
      </c>
      <c r="MK15" s="23">
        <v>0</v>
      </c>
      <c r="ML15" s="23">
        <v>0</v>
      </c>
      <c r="MM15" s="23">
        <v>0</v>
      </c>
      <c r="MN15" s="23">
        <v>0</v>
      </c>
      <c r="MO15" s="23">
        <v>0</v>
      </c>
      <c r="MP15" s="23">
        <v>0</v>
      </c>
      <c r="MQ15" s="23">
        <v>0</v>
      </c>
      <c r="MR15" s="23">
        <v>0</v>
      </c>
      <c r="MS15" s="23">
        <v>0</v>
      </c>
      <c r="MT15" s="23">
        <v>0</v>
      </c>
      <c r="MU15" s="23">
        <v>0</v>
      </c>
      <c r="MV15" s="23">
        <v>0</v>
      </c>
      <c r="MW15" s="23">
        <v>0</v>
      </c>
      <c r="MX15" s="23">
        <v>0</v>
      </c>
      <c r="MY15" s="23">
        <v>0</v>
      </c>
      <c r="MZ15" s="23">
        <v>0</v>
      </c>
    </row>
    <row r="16" spans="1:364">
      <c r="A16" s="9" t="s">
        <v>903</v>
      </c>
      <c r="B16" s="9" t="s">
        <v>904</v>
      </c>
      <c r="C16" s="9" t="s">
        <v>886</v>
      </c>
      <c r="E16" s="22">
        <v>0</v>
      </c>
      <c r="F16" s="23">
        <v>0</v>
      </c>
      <c r="G16" s="23">
        <v>102.964061</v>
      </c>
      <c r="H16" s="23">
        <v>109.576549</v>
      </c>
      <c r="I16" s="23">
        <v>112.973422</v>
      </c>
      <c r="J16" s="23">
        <v>116.475599</v>
      </c>
      <c r="K16" s="23">
        <v>120.086342</v>
      </c>
      <c r="L16" s="23">
        <v>123.80901900000001</v>
      </c>
      <c r="M16" s="23">
        <v>127.647098</v>
      </c>
      <c r="N16" s="23">
        <v>131.60415800000001</v>
      </c>
      <c r="O16" s="23">
        <v>135.683887</v>
      </c>
      <c r="P16" s="23">
        <v>139.89008799999999</v>
      </c>
      <c r="Q16" s="23">
        <v>144.22667999999999</v>
      </c>
      <c r="R16" s="23">
        <v>148.69770800000001</v>
      </c>
      <c r="S16" s="23">
        <v>153.30733599999999</v>
      </c>
      <c r="T16" s="23">
        <v>158.059864</v>
      </c>
      <c r="U16" s="23">
        <v>162.95972</v>
      </c>
      <c r="V16" s="23">
        <v>0</v>
      </c>
      <c r="W16" s="23">
        <v>0</v>
      </c>
      <c r="X16" s="23">
        <v>0</v>
      </c>
      <c r="Y16" s="22">
        <v>0</v>
      </c>
      <c r="Z16" s="23">
        <v>0</v>
      </c>
      <c r="AA16" s="23">
        <v>114.011421</v>
      </c>
      <c r="AB16" s="23">
        <v>118.926411</v>
      </c>
      <c r="AC16" s="23">
        <v>122.61313</v>
      </c>
      <c r="AD16" s="23">
        <v>126.414137</v>
      </c>
      <c r="AE16" s="23">
        <v>130.332975</v>
      </c>
      <c r="AF16" s="23">
        <v>134.37329800000001</v>
      </c>
      <c r="AG16" s="23">
        <v>138.53887</v>
      </c>
      <c r="AH16" s="23">
        <v>142.833575</v>
      </c>
      <c r="AI16" s="23">
        <v>147.261416</v>
      </c>
      <c r="AJ16" s="23">
        <v>151.82651899999999</v>
      </c>
      <c r="AK16" s="23">
        <v>156.533142</v>
      </c>
      <c r="AL16" s="23">
        <v>161.38566900000001</v>
      </c>
      <c r="AM16" s="23">
        <v>166.38862499999999</v>
      </c>
      <c r="AN16" s="23">
        <v>171.546672</v>
      </c>
      <c r="AO16" s="23">
        <v>176.864619</v>
      </c>
      <c r="AP16" s="23">
        <v>0</v>
      </c>
      <c r="AQ16" s="23">
        <v>0</v>
      </c>
      <c r="AR16" s="23">
        <v>0</v>
      </c>
      <c r="AS16" s="22">
        <v>0</v>
      </c>
      <c r="AT16" s="23">
        <v>0</v>
      </c>
      <c r="AU16" s="23">
        <v>0</v>
      </c>
      <c r="AV16" s="23">
        <v>69.187161000000003</v>
      </c>
      <c r="AW16" s="23">
        <v>71.262776000000002</v>
      </c>
      <c r="AX16" s="23">
        <v>73.400659000000005</v>
      </c>
      <c r="AY16" s="23">
        <v>75.602678999999995</v>
      </c>
      <c r="AZ16" s="23">
        <v>77.870760000000004</v>
      </c>
      <c r="BA16" s="23">
        <v>80.206881999999993</v>
      </c>
      <c r="BB16" s="23">
        <v>82.613089000000002</v>
      </c>
      <c r="BC16" s="23">
        <v>85.091481999999999</v>
      </c>
      <c r="BD16" s="23">
        <v>87.644226000000003</v>
      </c>
      <c r="BE16" s="23">
        <v>90.273553000000007</v>
      </c>
      <c r="BF16" s="23">
        <v>92.981758999999997</v>
      </c>
      <c r="BG16" s="23">
        <v>95.771212000000006</v>
      </c>
      <c r="BH16" s="23">
        <v>98.644347999999994</v>
      </c>
      <c r="BI16" s="23">
        <v>101.603679</v>
      </c>
      <c r="BJ16" s="23">
        <v>0</v>
      </c>
      <c r="BK16" s="23">
        <v>0</v>
      </c>
      <c r="BL16" s="23">
        <v>0</v>
      </c>
      <c r="BM16" s="22">
        <v>0</v>
      </c>
      <c r="BN16" s="23">
        <v>0</v>
      </c>
      <c r="BO16" s="23">
        <v>0</v>
      </c>
      <c r="BP16" s="23">
        <v>69.187161000000003</v>
      </c>
      <c r="BQ16" s="23">
        <v>71.262776000000002</v>
      </c>
      <c r="BR16" s="23">
        <v>73.400659000000005</v>
      </c>
      <c r="BS16" s="23">
        <v>75.602678999999995</v>
      </c>
      <c r="BT16" s="23">
        <v>77.870760000000004</v>
      </c>
      <c r="BU16" s="23">
        <v>80.206881999999993</v>
      </c>
      <c r="BV16" s="23">
        <v>82.613089000000002</v>
      </c>
      <c r="BW16" s="23">
        <v>85.091481999999999</v>
      </c>
      <c r="BX16" s="23">
        <v>87.644226000000003</v>
      </c>
      <c r="BY16" s="23">
        <v>90.273553000000007</v>
      </c>
      <c r="BZ16" s="23">
        <v>92.981758999999997</v>
      </c>
      <c r="CA16" s="23">
        <v>95.771212000000006</v>
      </c>
      <c r="CB16" s="23">
        <v>98.644347999999994</v>
      </c>
      <c r="CC16" s="23">
        <v>101.603679</v>
      </c>
      <c r="CD16" s="23">
        <v>0</v>
      </c>
      <c r="CE16" s="23">
        <v>0</v>
      </c>
      <c r="CF16" s="23">
        <v>0</v>
      </c>
      <c r="CG16" s="22">
        <v>0</v>
      </c>
      <c r="CH16" s="23">
        <v>0</v>
      </c>
      <c r="CI16" s="23">
        <v>68.335542000000004</v>
      </c>
      <c r="CJ16" s="23">
        <v>69.162184999999994</v>
      </c>
      <c r="CK16" s="23">
        <v>71.306212000000002</v>
      </c>
      <c r="CL16" s="23">
        <v>73.516705000000002</v>
      </c>
      <c r="CM16" s="23">
        <v>75.795722999999995</v>
      </c>
      <c r="CN16" s="23">
        <v>78.145390000000006</v>
      </c>
      <c r="CO16" s="23">
        <v>80.567897000000002</v>
      </c>
      <c r="CP16" s="23">
        <v>83.065501999999995</v>
      </c>
      <c r="CQ16" s="23">
        <v>85.640533000000005</v>
      </c>
      <c r="CR16" s="23">
        <v>88.295389</v>
      </c>
      <c r="CS16" s="23">
        <v>91.032545999999996</v>
      </c>
      <c r="CT16" s="23">
        <v>93.854555000000005</v>
      </c>
      <c r="CU16" s="23">
        <v>96.764047000000005</v>
      </c>
      <c r="CV16" s="23">
        <v>99.763732000000005</v>
      </c>
      <c r="CW16" s="23">
        <v>102.856408</v>
      </c>
      <c r="CX16" s="23">
        <v>0</v>
      </c>
      <c r="CY16" s="23">
        <v>0</v>
      </c>
      <c r="CZ16" s="23">
        <v>0</v>
      </c>
      <c r="DA16" s="22">
        <v>0</v>
      </c>
      <c r="DB16" s="23">
        <v>0</v>
      </c>
      <c r="DC16" s="23">
        <v>67.567727000000005</v>
      </c>
      <c r="DD16" s="23">
        <v>68.385081999999997</v>
      </c>
      <c r="DE16" s="23">
        <v>70.505019000000004</v>
      </c>
      <c r="DF16" s="23">
        <v>72.690674999999999</v>
      </c>
      <c r="DG16" s="23">
        <v>74.944085999999999</v>
      </c>
      <c r="DH16" s="23">
        <v>77.267352000000002</v>
      </c>
      <c r="DI16" s="23">
        <v>79.662639999999996</v>
      </c>
      <c r="DJ16" s="23">
        <v>82.132182</v>
      </c>
      <c r="DK16" s="23">
        <v>84.678280000000001</v>
      </c>
      <c r="DL16" s="23">
        <v>87.303306000000006</v>
      </c>
      <c r="DM16" s="23">
        <v>90.009709000000001</v>
      </c>
      <c r="DN16" s="23">
        <v>92.80001</v>
      </c>
      <c r="DO16" s="23">
        <v>95.676810000000003</v>
      </c>
      <c r="DP16" s="23">
        <v>98.642791000000003</v>
      </c>
      <c r="DQ16" s="23">
        <v>101.70071799999999</v>
      </c>
      <c r="DR16" s="23">
        <v>0</v>
      </c>
      <c r="DS16" s="23">
        <v>0</v>
      </c>
      <c r="DT16" s="23">
        <v>0</v>
      </c>
      <c r="DU16" s="22">
        <v>0</v>
      </c>
      <c r="DV16" s="23">
        <v>0</v>
      </c>
      <c r="DW16" s="23">
        <v>67.567727000000005</v>
      </c>
      <c r="DX16" s="23">
        <v>62.749001999999997</v>
      </c>
      <c r="DY16" s="23">
        <v>64.694220999999999</v>
      </c>
      <c r="DZ16" s="23">
        <v>66.699742000000001</v>
      </c>
      <c r="EA16" s="23">
        <v>68.767433999999994</v>
      </c>
      <c r="EB16" s="23">
        <v>70.899224000000004</v>
      </c>
      <c r="EC16" s="23">
        <v>73.097099999999998</v>
      </c>
      <c r="ED16" s="23">
        <v>75.363110000000006</v>
      </c>
      <c r="EE16" s="23">
        <v>77.699366999999995</v>
      </c>
      <c r="EF16" s="23">
        <v>80.108046999999999</v>
      </c>
      <c r="EG16" s="23">
        <v>82.591397000000001</v>
      </c>
      <c r="EH16" s="23">
        <v>85.151730000000001</v>
      </c>
      <c r="EI16" s="23">
        <v>87.791433999999995</v>
      </c>
      <c r="EJ16" s="23">
        <v>90.512968000000001</v>
      </c>
      <c r="EK16" s="23">
        <v>93.318870000000004</v>
      </c>
      <c r="EL16" s="23">
        <v>0</v>
      </c>
      <c r="EM16" s="23">
        <v>0</v>
      </c>
      <c r="EN16" s="23">
        <v>0</v>
      </c>
      <c r="EO16" s="22">
        <v>0</v>
      </c>
      <c r="EP16" s="23">
        <v>0</v>
      </c>
      <c r="EQ16" s="23">
        <v>68.335542000000004</v>
      </c>
      <c r="ER16" s="23">
        <v>69.162184999999994</v>
      </c>
      <c r="ES16" s="23">
        <v>71.306212000000002</v>
      </c>
      <c r="ET16" s="23">
        <v>73.516705000000002</v>
      </c>
      <c r="EU16" s="23">
        <v>75.795722999999995</v>
      </c>
      <c r="EV16" s="23">
        <v>78.145390000000006</v>
      </c>
      <c r="EW16" s="23">
        <v>80.567897000000002</v>
      </c>
      <c r="EX16" s="23">
        <v>83.065501999999995</v>
      </c>
      <c r="EY16" s="23">
        <v>85.640533000000005</v>
      </c>
      <c r="EZ16" s="23">
        <v>88.295389</v>
      </c>
      <c r="FA16" s="23">
        <v>91.032545999999996</v>
      </c>
      <c r="FB16" s="23">
        <v>93.854555000000005</v>
      </c>
      <c r="FC16" s="23">
        <v>96.764047000000005</v>
      </c>
      <c r="FD16" s="23">
        <v>99.763732000000005</v>
      </c>
      <c r="FE16" s="23">
        <v>102.856408</v>
      </c>
      <c r="FF16" s="23">
        <v>0</v>
      </c>
      <c r="FG16" s="23">
        <v>0</v>
      </c>
      <c r="FH16" s="23">
        <v>0</v>
      </c>
      <c r="FI16" s="22">
        <v>0</v>
      </c>
      <c r="FJ16" s="23">
        <v>0</v>
      </c>
      <c r="FK16" s="23">
        <v>0</v>
      </c>
      <c r="FL16" s="23">
        <v>70.518629000000004</v>
      </c>
      <c r="FM16" s="23">
        <v>72.986780999999993</v>
      </c>
      <c r="FN16" s="23">
        <v>75.541319000000001</v>
      </c>
      <c r="FO16" s="23">
        <v>78.185265000000001</v>
      </c>
      <c r="FP16" s="23">
        <v>80.921749000000005</v>
      </c>
      <c r="FQ16" s="23">
        <v>83.754009999999994</v>
      </c>
      <c r="FR16" s="23">
        <v>86.685400999999999</v>
      </c>
      <c r="FS16" s="23">
        <v>89.719390000000004</v>
      </c>
      <c r="FT16" s="23">
        <v>92.859567999999996</v>
      </c>
      <c r="FU16" s="23">
        <v>96.109652999999994</v>
      </c>
      <c r="FV16" s="23">
        <v>99.473490999999996</v>
      </c>
      <c r="FW16" s="23">
        <v>102.955063</v>
      </c>
      <c r="FX16" s="23">
        <v>106.558491</v>
      </c>
      <c r="FY16" s="23">
        <v>110.288038</v>
      </c>
      <c r="FZ16" s="23">
        <v>0</v>
      </c>
      <c r="GA16" s="23">
        <v>0</v>
      </c>
      <c r="GB16" s="23">
        <v>0</v>
      </c>
      <c r="GC16" s="22">
        <v>0</v>
      </c>
      <c r="GD16" s="23">
        <v>0</v>
      </c>
      <c r="GE16" s="23">
        <v>0</v>
      </c>
      <c r="GF16" s="23">
        <v>110.21859189</v>
      </c>
      <c r="GG16" s="23">
        <v>114.07624260999999</v>
      </c>
      <c r="GH16" s="23">
        <v>118.06891109999999</v>
      </c>
      <c r="GI16" s="23">
        <v>122.20132298999999</v>
      </c>
      <c r="GJ16" s="23">
        <v>126.47836929</v>
      </c>
      <c r="GK16" s="23">
        <v>130.90511222000001</v>
      </c>
      <c r="GL16" s="23">
        <v>135.48679114000001</v>
      </c>
      <c r="GM16" s="23">
        <v>140.22882883</v>
      </c>
      <c r="GN16" s="23">
        <v>145.13683784</v>
      </c>
      <c r="GO16" s="23">
        <v>150.21662717000001</v>
      </c>
      <c r="GP16" s="23">
        <v>155.47420912000001</v>
      </c>
      <c r="GQ16" s="23">
        <v>160.91580644000001</v>
      </c>
      <c r="GR16" s="23">
        <v>166.54785966</v>
      </c>
      <c r="GS16" s="23">
        <v>172.37703475000001</v>
      </c>
      <c r="GT16" s="23">
        <v>0</v>
      </c>
      <c r="GU16" s="23">
        <v>0</v>
      </c>
      <c r="GV16" s="23">
        <v>0</v>
      </c>
      <c r="GW16" s="22">
        <v>0</v>
      </c>
      <c r="GX16" s="23">
        <v>0</v>
      </c>
      <c r="GY16" s="23">
        <v>0</v>
      </c>
      <c r="GZ16" s="23">
        <v>0</v>
      </c>
      <c r="HA16" s="23">
        <v>0</v>
      </c>
      <c r="HB16" s="23">
        <v>0</v>
      </c>
      <c r="HC16" s="23">
        <v>0</v>
      </c>
      <c r="HD16" s="23">
        <v>0</v>
      </c>
      <c r="HE16" s="23">
        <v>0</v>
      </c>
      <c r="HF16" s="23">
        <v>0</v>
      </c>
      <c r="HG16" s="23">
        <v>0</v>
      </c>
      <c r="HH16" s="23">
        <v>0</v>
      </c>
      <c r="HI16" s="23">
        <v>0</v>
      </c>
      <c r="HJ16" s="23">
        <v>0</v>
      </c>
      <c r="HK16" s="23">
        <v>0</v>
      </c>
      <c r="HL16" s="23">
        <v>0</v>
      </c>
      <c r="HM16" s="23">
        <v>0</v>
      </c>
      <c r="HN16" s="23">
        <v>0</v>
      </c>
      <c r="HO16" s="23">
        <v>0</v>
      </c>
      <c r="HP16" s="23">
        <v>0</v>
      </c>
      <c r="HQ16" s="22">
        <v>0</v>
      </c>
      <c r="HR16" s="23">
        <v>0</v>
      </c>
      <c r="HS16" s="23">
        <v>0</v>
      </c>
      <c r="HT16" s="24">
        <v>70.885277000000002</v>
      </c>
      <c r="HU16" s="24">
        <v>73.366262000000006</v>
      </c>
      <c r="HV16" s="24">
        <v>76.850527</v>
      </c>
      <c r="HW16" s="23">
        <v>79.201537999999999</v>
      </c>
      <c r="HX16" s="23">
        <v>81.973591999999996</v>
      </c>
      <c r="HY16" s="23">
        <v>84.842667000000006</v>
      </c>
      <c r="HZ16" s="23">
        <v>87.812161000000003</v>
      </c>
      <c r="IA16" s="23">
        <v>90.885586000000004</v>
      </c>
      <c r="IB16" s="23">
        <v>94.066581999999997</v>
      </c>
      <c r="IC16" s="23">
        <v>97.358912000000004</v>
      </c>
      <c r="ID16" s="23">
        <v>100.766474</v>
      </c>
      <c r="IE16" s="23">
        <v>104.293301</v>
      </c>
      <c r="IF16" s="23">
        <v>107.943566</v>
      </c>
      <c r="IG16" s="23">
        <v>111.721591</v>
      </c>
      <c r="IH16" s="23">
        <v>0</v>
      </c>
      <c r="II16" s="23">
        <v>0</v>
      </c>
      <c r="IJ16" s="23">
        <v>0</v>
      </c>
      <c r="IK16" s="22">
        <v>0</v>
      </c>
      <c r="IL16" s="23">
        <v>0</v>
      </c>
      <c r="IM16" s="23">
        <v>0</v>
      </c>
      <c r="IN16" s="23">
        <v>0</v>
      </c>
      <c r="IO16" s="23">
        <v>0</v>
      </c>
      <c r="IP16" s="23">
        <v>0</v>
      </c>
      <c r="IQ16" s="23">
        <v>0</v>
      </c>
      <c r="IR16" s="23">
        <v>0</v>
      </c>
      <c r="IS16" s="23">
        <v>0</v>
      </c>
      <c r="IT16" s="23">
        <v>0</v>
      </c>
      <c r="IU16" s="23">
        <v>0</v>
      </c>
      <c r="IV16" s="23">
        <v>0</v>
      </c>
      <c r="IW16" s="23">
        <v>0</v>
      </c>
      <c r="IX16" s="23">
        <v>0</v>
      </c>
      <c r="IY16" s="23">
        <v>0</v>
      </c>
      <c r="IZ16" s="23">
        <v>0</v>
      </c>
      <c r="JA16" s="23">
        <v>0</v>
      </c>
      <c r="JB16" s="23">
        <v>0</v>
      </c>
      <c r="JC16" s="23">
        <v>0</v>
      </c>
      <c r="JD16" s="23">
        <v>0</v>
      </c>
      <c r="JE16" s="22">
        <v>0</v>
      </c>
      <c r="JF16" s="23">
        <v>0</v>
      </c>
      <c r="JG16" s="23">
        <v>0</v>
      </c>
      <c r="JH16" s="23">
        <v>0</v>
      </c>
      <c r="JI16" s="23">
        <v>0</v>
      </c>
      <c r="JJ16" s="23">
        <v>0</v>
      </c>
      <c r="JK16" s="23">
        <v>0</v>
      </c>
      <c r="JL16" s="23">
        <v>0</v>
      </c>
      <c r="JM16" s="23">
        <v>0</v>
      </c>
      <c r="JN16" s="23">
        <v>0</v>
      </c>
      <c r="JO16" s="23">
        <v>0</v>
      </c>
      <c r="JP16" s="23">
        <v>0</v>
      </c>
      <c r="JQ16" s="23">
        <v>0</v>
      </c>
      <c r="JR16" s="23">
        <v>0</v>
      </c>
      <c r="JS16" s="23">
        <v>0</v>
      </c>
      <c r="JT16" s="23">
        <v>0</v>
      </c>
      <c r="JU16" s="23">
        <v>0</v>
      </c>
      <c r="JV16" s="23">
        <v>0</v>
      </c>
      <c r="JW16" s="23">
        <v>0</v>
      </c>
      <c r="JX16" s="23">
        <v>0</v>
      </c>
      <c r="JY16" s="22">
        <v>0</v>
      </c>
      <c r="JZ16" s="23">
        <v>0</v>
      </c>
      <c r="KA16" s="23">
        <v>0</v>
      </c>
      <c r="KB16" s="23">
        <v>0</v>
      </c>
      <c r="KC16" s="23">
        <v>0</v>
      </c>
      <c r="KD16" s="23">
        <v>0</v>
      </c>
      <c r="KE16" s="23">
        <v>0</v>
      </c>
      <c r="KF16" s="23">
        <v>0</v>
      </c>
      <c r="KG16" s="23">
        <v>0</v>
      </c>
      <c r="KH16" s="23">
        <v>0</v>
      </c>
      <c r="KI16" s="23">
        <v>0</v>
      </c>
      <c r="KJ16" s="23">
        <v>0</v>
      </c>
      <c r="KK16" s="23">
        <v>0</v>
      </c>
      <c r="KL16" s="23">
        <v>0</v>
      </c>
      <c r="KM16" s="23">
        <v>0</v>
      </c>
      <c r="KN16" s="23">
        <v>0</v>
      </c>
      <c r="KO16" s="23">
        <v>0</v>
      </c>
      <c r="KP16" s="23">
        <v>0</v>
      </c>
      <c r="KQ16" s="23">
        <v>0</v>
      </c>
      <c r="KR16" s="23">
        <v>0</v>
      </c>
      <c r="KS16" s="22">
        <v>0</v>
      </c>
      <c r="KT16" s="23">
        <v>0</v>
      </c>
      <c r="KU16" s="23">
        <v>0</v>
      </c>
      <c r="KV16" s="23">
        <v>0</v>
      </c>
      <c r="KW16" s="23">
        <v>0</v>
      </c>
      <c r="KX16" s="23">
        <v>0</v>
      </c>
      <c r="KY16" s="23">
        <v>0</v>
      </c>
      <c r="KZ16" s="23">
        <v>0</v>
      </c>
      <c r="LA16" s="23">
        <v>0</v>
      </c>
      <c r="LB16" s="23">
        <v>0</v>
      </c>
      <c r="LC16" s="23">
        <v>0</v>
      </c>
      <c r="LD16" s="23">
        <v>0</v>
      </c>
      <c r="LE16" s="23">
        <v>0</v>
      </c>
      <c r="LF16" s="23">
        <v>0</v>
      </c>
      <c r="LG16" s="23">
        <v>0</v>
      </c>
      <c r="LH16" s="23">
        <v>0</v>
      </c>
      <c r="LI16" s="23">
        <v>0</v>
      </c>
      <c r="LJ16" s="23">
        <v>0</v>
      </c>
      <c r="LK16" s="23">
        <v>0</v>
      </c>
      <c r="LL16" s="23">
        <v>0</v>
      </c>
      <c r="LM16" s="22">
        <v>0</v>
      </c>
      <c r="LN16" s="23">
        <v>0</v>
      </c>
      <c r="LO16" s="23">
        <v>0</v>
      </c>
      <c r="LP16" s="23">
        <v>0</v>
      </c>
      <c r="LQ16" s="23">
        <v>0</v>
      </c>
      <c r="LR16" s="23">
        <v>0</v>
      </c>
      <c r="LS16" s="23">
        <v>0</v>
      </c>
      <c r="LT16" s="23">
        <v>0</v>
      </c>
      <c r="LU16" s="23">
        <v>0</v>
      </c>
      <c r="LV16" s="23">
        <v>0</v>
      </c>
      <c r="LW16" s="23">
        <v>0</v>
      </c>
      <c r="LX16" s="23">
        <v>0</v>
      </c>
      <c r="LY16" s="23">
        <v>0</v>
      </c>
      <c r="LZ16" s="23">
        <v>0</v>
      </c>
      <c r="MA16" s="23">
        <v>0</v>
      </c>
      <c r="MB16" s="23">
        <v>0</v>
      </c>
      <c r="MC16" s="23">
        <v>0</v>
      </c>
      <c r="MD16" s="23">
        <v>0</v>
      </c>
      <c r="ME16" s="23">
        <v>0</v>
      </c>
      <c r="MF16" s="23">
        <v>0</v>
      </c>
      <c r="MG16" s="22">
        <v>0</v>
      </c>
      <c r="MH16" s="23">
        <v>0</v>
      </c>
      <c r="MI16" s="23">
        <v>0</v>
      </c>
      <c r="MJ16" s="23">
        <v>0</v>
      </c>
      <c r="MK16" s="23">
        <v>0</v>
      </c>
      <c r="ML16" s="23">
        <v>0</v>
      </c>
      <c r="MM16" s="23">
        <v>0</v>
      </c>
      <c r="MN16" s="23">
        <v>0</v>
      </c>
      <c r="MO16" s="23">
        <v>0</v>
      </c>
      <c r="MP16" s="23">
        <v>0</v>
      </c>
      <c r="MQ16" s="23">
        <v>0</v>
      </c>
      <c r="MR16" s="23">
        <v>0</v>
      </c>
      <c r="MS16" s="23">
        <v>0</v>
      </c>
      <c r="MT16" s="23">
        <v>0</v>
      </c>
      <c r="MU16" s="23">
        <v>0</v>
      </c>
      <c r="MV16" s="23">
        <v>0</v>
      </c>
      <c r="MW16" s="23">
        <v>0</v>
      </c>
      <c r="MX16" s="23">
        <v>0</v>
      </c>
      <c r="MY16" s="23">
        <v>0</v>
      </c>
      <c r="MZ16" s="23">
        <v>0</v>
      </c>
    </row>
    <row r="17" spans="1:364">
      <c r="A17" s="9" t="s">
        <v>905</v>
      </c>
      <c r="B17" s="9" t="s">
        <v>906</v>
      </c>
      <c r="C17" s="9" t="s">
        <v>886</v>
      </c>
      <c r="E17" s="22">
        <v>0</v>
      </c>
      <c r="F17" s="23">
        <v>0</v>
      </c>
      <c r="G17" s="23">
        <v>132.46874399999999</v>
      </c>
      <c r="H17" s="23">
        <v>140.97606200000001</v>
      </c>
      <c r="I17" s="23">
        <v>145.34631999999999</v>
      </c>
      <c r="J17" s="23">
        <v>149.852056</v>
      </c>
      <c r="K17" s="23">
        <v>154.497469</v>
      </c>
      <c r="L17" s="23">
        <v>159.286891</v>
      </c>
      <c r="M17" s="23">
        <v>164.224785</v>
      </c>
      <c r="N17" s="23">
        <v>169.315753</v>
      </c>
      <c r="O17" s="23">
        <v>174.56454099999999</v>
      </c>
      <c r="P17" s="23">
        <v>179.97604200000001</v>
      </c>
      <c r="Q17" s="23">
        <v>185.55529899999999</v>
      </c>
      <c r="R17" s="23">
        <v>191.307514</v>
      </c>
      <c r="S17" s="23">
        <v>197.23804699999999</v>
      </c>
      <c r="T17" s="23">
        <v>203.35242600000001</v>
      </c>
      <c r="U17" s="23">
        <v>209.656351</v>
      </c>
      <c r="V17" s="23">
        <v>0</v>
      </c>
      <c r="W17" s="23">
        <v>0</v>
      </c>
      <c r="X17" s="23">
        <v>0</v>
      </c>
      <c r="Y17" s="22">
        <v>0</v>
      </c>
      <c r="Z17" s="23">
        <v>0</v>
      </c>
      <c r="AA17" s="23">
        <v>146.68176</v>
      </c>
      <c r="AB17" s="23">
        <v>153.005157</v>
      </c>
      <c r="AC17" s="23">
        <v>157.74831699999999</v>
      </c>
      <c r="AD17" s="23">
        <v>162.63851399999999</v>
      </c>
      <c r="AE17" s="23">
        <v>167.680308</v>
      </c>
      <c r="AF17" s="23">
        <v>172.878398</v>
      </c>
      <c r="AG17" s="23">
        <v>178.237628</v>
      </c>
      <c r="AH17" s="23">
        <v>183.76299499999999</v>
      </c>
      <c r="AI17" s="23">
        <v>189.45964799999999</v>
      </c>
      <c r="AJ17" s="23">
        <v>195.332897</v>
      </c>
      <c r="AK17" s="23">
        <v>201.388216</v>
      </c>
      <c r="AL17" s="23">
        <v>207.63125099999999</v>
      </c>
      <c r="AM17" s="23">
        <v>214.06782000000001</v>
      </c>
      <c r="AN17" s="23">
        <v>220.70392200000001</v>
      </c>
      <c r="AO17" s="23">
        <v>227.54574400000001</v>
      </c>
      <c r="AP17" s="23">
        <v>0</v>
      </c>
      <c r="AQ17" s="23">
        <v>0</v>
      </c>
      <c r="AR17" s="23">
        <v>0</v>
      </c>
      <c r="AS17" s="22">
        <v>0</v>
      </c>
      <c r="AT17" s="23">
        <v>0</v>
      </c>
      <c r="AU17" s="23">
        <v>0</v>
      </c>
      <c r="AV17" s="23">
        <v>89.444962000000004</v>
      </c>
      <c r="AW17" s="23">
        <v>92.128310999999997</v>
      </c>
      <c r="AX17" s="23">
        <v>94.892160000000004</v>
      </c>
      <c r="AY17" s="23">
        <v>97.738924999999995</v>
      </c>
      <c r="AZ17" s="23">
        <v>100.671093</v>
      </c>
      <c r="BA17" s="23">
        <v>103.691226</v>
      </c>
      <c r="BB17" s="23">
        <v>106.801962</v>
      </c>
      <c r="BC17" s="23">
        <v>110.006021</v>
      </c>
      <c r="BD17" s="23">
        <v>113.306202</v>
      </c>
      <c r="BE17" s="23">
        <v>116.705388</v>
      </c>
      <c r="BF17" s="23">
        <v>120.20654999999999</v>
      </c>
      <c r="BG17" s="23">
        <v>123.812746</v>
      </c>
      <c r="BH17" s="23">
        <v>127.527129</v>
      </c>
      <c r="BI17" s="23">
        <v>131.35294200000001</v>
      </c>
      <c r="BJ17" s="23">
        <v>0</v>
      </c>
      <c r="BK17" s="23">
        <v>0</v>
      </c>
      <c r="BL17" s="23">
        <v>0</v>
      </c>
      <c r="BM17" s="22">
        <v>0</v>
      </c>
      <c r="BN17" s="23">
        <v>0</v>
      </c>
      <c r="BO17" s="23">
        <v>0</v>
      </c>
      <c r="BP17" s="23">
        <v>89.444962000000004</v>
      </c>
      <c r="BQ17" s="23">
        <v>92.128310999999997</v>
      </c>
      <c r="BR17" s="23">
        <v>94.892160000000004</v>
      </c>
      <c r="BS17" s="23">
        <v>97.738924999999995</v>
      </c>
      <c r="BT17" s="23">
        <v>100.671093</v>
      </c>
      <c r="BU17" s="23">
        <v>103.691226</v>
      </c>
      <c r="BV17" s="23">
        <v>106.801962</v>
      </c>
      <c r="BW17" s="23">
        <v>110.006021</v>
      </c>
      <c r="BX17" s="23">
        <v>113.306202</v>
      </c>
      <c r="BY17" s="23">
        <v>116.705388</v>
      </c>
      <c r="BZ17" s="23">
        <v>120.20654999999999</v>
      </c>
      <c r="CA17" s="23">
        <v>123.812746</v>
      </c>
      <c r="CB17" s="23">
        <v>127.527129</v>
      </c>
      <c r="CC17" s="23">
        <v>131.35294200000001</v>
      </c>
      <c r="CD17" s="23">
        <v>0</v>
      </c>
      <c r="CE17" s="23">
        <v>0</v>
      </c>
      <c r="CF17" s="23">
        <v>0</v>
      </c>
      <c r="CG17" s="22">
        <v>0</v>
      </c>
      <c r="CH17" s="23">
        <v>0</v>
      </c>
      <c r="CI17" s="23">
        <v>87.917310999999998</v>
      </c>
      <c r="CJ17" s="23">
        <v>88.980830999999995</v>
      </c>
      <c r="CK17" s="23">
        <v>91.739237000000003</v>
      </c>
      <c r="CL17" s="23">
        <v>94.583152999999996</v>
      </c>
      <c r="CM17" s="23">
        <v>97.515231</v>
      </c>
      <c r="CN17" s="23">
        <v>100.538203</v>
      </c>
      <c r="CO17" s="23">
        <v>103.654887</v>
      </c>
      <c r="CP17" s="23">
        <v>106.868189</v>
      </c>
      <c r="CQ17" s="23">
        <v>110.18110299999999</v>
      </c>
      <c r="CR17" s="23">
        <v>113.596717</v>
      </c>
      <c r="CS17" s="23">
        <v>117.11821500000001</v>
      </c>
      <c r="CT17" s="23">
        <v>120.74888</v>
      </c>
      <c r="CU17" s="23">
        <v>124.49209500000001</v>
      </c>
      <c r="CV17" s="23">
        <v>128.35135</v>
      </c>
      <c r="CW17" s="23">
        <v>132.330242</v>
      </c>
      <c r="CX17" s="23">
        <v>0</v>
      </c>
      <c r="CY17" s="23">
        <v>0</v>
      </c>
      <c r="CZ17" s="23">
        <v>0</v>
      </c>
      <c r="DA17" s="22">
        <v>0</v>
      </c>
      <c r="DB17" s="23">
        <v>0</v>
      </c>
      <c r="DC17" s="23">
        <v>86.929475999999994</v>
      </c>
      <c r="DD17" s="23">
        <v>87.981046000000006</v>
      </c>
      <c r="DE17" s="23">
        <v>90.708459000000005</v>
      </c>
      <c r="DF17" s="23">
        <v>93.520420999999999</v>
      </c>
      <c r="DG17" s="23">
        <v>96.419554000000005</v>
      </c>
      <c r="DH17" s="23">
        <v>99.408559999999994</v>
      </c>
      <c r="DI17" s="23">
        <v>102.49022600000001</v>
      </c>
      <c r="DJ17" s="23">
        <v>105.667423</v>
      </c>
      <c r="DK17" s="23">
        <v>108.943113</v>
      </c>
      <c r="DL17" s="23">
        <v>112.32034899999999</v>
      </c>
      <c r="DM17" s="23">
        <v>115.80228</v>
      </c>
      <c r="DN17" s="23">
        <v>119.392151</v>
      </c>
      <c r="DO17" s="23">
        <v>123.09330799999999</v>
      </c>
      <c r="DP17" s="23">
        <v>126.9092</v>
      </c>
      <c r="DQ17" s="23">
        <v>130.84338500000001</v>
      </c>
      <c r="DR17" s="23">
        <v>0</v>
      </c>
      <c r="DS17" s="23">
        <v>0</v>
      </c>
      <c r="DT17" s="23">
        <v>0</v>
      </c>
      <c r="DU17" s="22">
        <v>0</v>
      </c>
      <c r="DV17" s="23">
        <v>0</v>
      </c>
      <c r="DW17" s="23">
        <v>86.929475999999994</v>
      </c>
      <c r="DX17" s="23">
        <v>80.729929999999996</v>
      </c>
      <c r="DY17" s="23">
        <v>83.232557999999997</v>
      </c>
      <c r="DZ17" s="23">
        <v>85.812766999999994</v>
      </c>
      <c r="EA17" s="23">
        <v>88.472962999999993</v>
      </c>
      <c r="EB17" s="23">
        <v>91.215625000000003</v>
      </c>
      <c r="EC17" s="23">
        <v>94.043308999999994</v>
      </c>
      <c r="ED17" s="23">
        <v>96.958652000000001</v>
      </c>
      <c r="EE17" s="23">
        <v>99.964370000000002</v>
      </c>
      <c r="EF17" s="23">
        <v>103.063266</v>
      </c>
      <c r="EG17" s="23">
        <v>106.25822700000001</v>
      </c>
      <c r="EH17" s="23">
        <v>109.552232</v>
      </c>
      <c r="EI17" s="23">
        <v>112.948351</v>
      </c>
      <c r="EJ17" s="23">
        <v>116.44974999999999</v>
      </c>
      <c r="EK17" s="23">
        <v>120.059692</v>
      </c>
      <c r="EL17" s="23">
        <v>0</v>
      </c>
      <c r="EM17" s="23">
        <v>0</v>
      </c>
      <c r="EN17" s="23">
        <v>0</v>
      </c>
      <c r="EO17" s="22">
        <v>0</v>
      </c>
      <c r="EP17" s="23">
        <v>0</v>
      </c>
      <c r="EQ17" s="23">
        <v>87.917310999999998</v>
      </c>
      <c r="ER17" s="23">
        <v>88.980830999999995</v>
      </c>
      <c r="ES17" s="23">
        <v>91.739237000000003</v>
      </c>
      <c r="ET17" s="23">
        <v>94.583152999999996</v>
      </c>
      <c r="EU17" s="23">
        <v>97.515231</v>
      </c>
      <c r="EV17" s="23">
        <v>100.538203</v>
      </c>
      <c r="EW17" s="23">
        <v>103.654887</v>
      </c>
      <c r="EX17" s="23">
        <v>106.868189</v>
      </c>
      <c r="EY17" s="23">
        <v>110.18110299999999</v>
      </c>
      <c r="EZ17" s="23">
        <v>113.596717</v>
      </c>
      <c r="FA17" s="23">
        <v>117.11821500000001</v>
      </c>
      <c r="FB17" s="23">
        <v>120.74888</v>
      </c>
      <c r="FC17" s="23">
        <v>124.49209500000001</v>
      </c>
      <c r="FD17" s="23">
        <v>128.35135</v>
      </c>
      <c r="FE17" s="23">
        <v>132.330242</v>
      </c>
      <c r="FF17" s="23">
        <v>0</v>
      </c>
      <c r="FG17" s="23">
        <v>0</v>
      </c>
      <c r="FH17" s="23">
        <v>0</v>
      </c>
      <c r="FI17" s="22">
        <v>0</v>
      </c>
      <c r="FJ17" s="23">
        <v>0</v>
      </c>
      <c r="FK17" s="23">
        <v>0</v>
      </c>
      <c r="FL17" s="23">
        <v>90.746037000000001</v>
      </c>
      <c r="FM17" s="23">
        <v>93.922149000000005</v>
      </c>
      <c r="FN17" s="23">
        <v>97.209423999999999</v>
      </c>
      <c r="FO17" s="23">
        <v>100.611754</v>
      </c>
      <c r="FP17" s="23">
        <v>104.13316500000001</v>
      </c>
      <c r="FQ17" s="23">
        <v>107.777826</v>
      </c>
      <c r="FR17" s="23">
        <v>111.55005</v>
      </c>
      <c r="FS17" s="23">
        <v>115.454302</v>
      </c>
      <c r="FT17" s="23">
        <v>119.49520200000001</v>
      </c>
      <c r="FU17" s="23">
        <v>123.67753399999999</v>
      </c>
      <c r="FV17" s="23">
        <v>128.006248</v>
      </c>
      <c r="FW17" s="23">
        <v>132.486467</v>
      </c>
      <c r="FX17" s="23">
        <v>137.123493</v>
      </c>
      <c r="FY17" s="23">
        <v>141.92281500000001</v>
      </c>
      <c r="FZ17" s="23">
        <v>0</v>
      </c>
      <c r="GA17" s="23">
        <v>0</v>
      </c>
      <c r="GB17" s="23">
        <v>0</v>
      </c>
      <c r="GC17" s="22">
        <v>0</v>
      </c>
      <c r="GD17" s="23">
        <v>0</v>
      </c>
      <c r="GE17" s="23">
        <v>0</v>
      </c>
      <c r="GF17" s="23">
        <v>141.83344976999999</v>
      </c>
      <c r="GG17" s="23">
        <v>146.79762051</v>
      </c>
      <c r="GH17" s="23">
        <v>151.93553722999999</v>
      </c>
      <c r="GI17" s="23">
        <v>157.25328103000001</v>
      </c>
      <c r="GJ17" s="23">
        <v>162.75714586000001</v>
      </c>
      <c r="GK17" s="23">
        <v>168.45364597</v>
      </c>
      <c r="GL17" s="23">
        <v>174.34952358000001</v>
      </c>
      <c r="GM17" s="23">
        <v>180.45175689999999</v>
      </c>
      <c r="GN17" s="23">
        <v>186.76756839999999</v>
      </c>
      <c r="GO17" s="23">
        <v>193.30443328999999</v>
      </c>
      <c r="GP17" s="23">
        <v>200.07008844999999</v>
      </c>
      <c r="GQ17" s="23">
        <v>207.07254155000001</v>
      </c>
      <c r="GR17" s="23">
        <v>214.32008049999999</v>
      </c>
      <c r="GS17" s="23">
        <v>221.82128331999999</v>
      </c>
      <c r="GT17" s="23">
        <v>0</v>
      </c>
      <c r="GU17" s="23">
        <v>0</v>
      </c>
      <c r="GV17" s="23">
        <v>0</v>
      </c>
      <c r="GW17" s="22">
        <v>0</v>
      </c>
      <c r="GX17" s="23">
        <v>0</v>
      </c>
      <c r="GY17" s="23">
        <v>0</v>
      </c>
      <c r="GZ17" s="23">
        <v>0</v>
      </c>
      <c r="HA17" s="23">
        <v>0</v>
      </c>
      <c r="HB17" s="23">
        <v>0</v>
      </c>
      <c r="HC17" s="23">
        <v>0</v>
      </c>
      <c r="HD17" s="23">
        <v>0</v>
      </c>
      <c r="HE17" s="23">
        <v>0</v>
      </c>
      <c r="HF17" s="23">
        <v>0</v>
      </c>
      <c r="HG17" s="23">
        <v>0</v>
      </c>
      <c r="HH17" s="23">
        <v>0</v>
      </c>
      <c r="HI17" s="23">
        <v>0</v>
      </c>
      <c r="HJ17" s="23">
        <v>0</v>
      </c>
      <c r="HK17" s="23">
        <v>0</v>
      </c>
      <c r="HL17" s="23">
        <v>0</v>
      </c>
      <c r="HM17" s="23">
        <v>0</v>
      </c>
      <c r="HN17" s="23">
        <v>0</v>
      </c>
      <c r="HO17" s="23">
        <v>0</v>
      </c>
      <c r="HP17" s="23">
        <v>0</v>
      </c>
      <c r="HQ17" s="22">
        <v>0</v>
      </c>
      <c r="HR17" s="23">
        <v>0</v>
      </c>
      <c r="HS17" s="23">
        <v>0</v>
      </c>
      <c r="HT17" s="24">
        <v>91.217854000000003</v>
      </c>
      <c r="HU17" s="24">
        <v>94.410478999999995</v>
      </c>
      <c r="HV17" s="24">
        <v>98.894163000000006</v>
      </c>
      <c r="HW17" s="23">
        <v>101.919532</v>
      </c>
      <c r="HX17" s="23">
        <v>105.486716</v>
      </c>
      <c r="HY17" s="23">
        <v>109.17875100000001</v>
      </c>
      <c r="HZ17" s="23">
        <v>113.000007</v>
      </c>
      <c r="IA17" s="23">
        <v>116.95500800000001</v>
      </c>
      <c r="IB17" s="23">
        <v>121.048433</v>
      </c>
      <c r="IC17" s="23">
        <v>125.285128</v>
      </c>
      <c r="ID17" s="23">
        <v>129.670107</v>
      </c>
      <c r="IE17" s="23">
        <v>134.208561</v>
      </c>
      <c r="IF17" s="23">
        <v>138.90586099999999</v>
      </c>
      <c r="IG17" s="23">
        <v>143.76756599999999</v>
      </c>
      <c r="IH17" s="23">
        <v>0</v>
      </c>
      <c r="II17" s="23">
        <v>0</v>
      </c>
      <c r="IJ17" s="23">
        <v>0</v>
      </c>
      <c r="IK17" s="22">
        <v>0</v>
      </c>
      <c r="IL17" s="23">
        <v>0</v>
      </c>
      <c r="IM17" s="23">
        <v>0</v>
      </c>
      <c r="IN17" s="23">
        <v>0</v>
      </c>
      <c r="IO17" s="23">
        <v>0</v>
      </c>
      <c r="IP17" s="23">
        <v>0</v>
      </c>
      <c r="IQ17" s="23">
        <v>0</v>
      </c>
      <c r="IR17" s="23">
        <v>0</v>
      </c>
      <c r="IS17" s="23">
        <v>0</v>
      </c>
      <c r="IT17" s="23">
        <v>0</v>
      </c>
      <c r="IU17" s="23">
        <v>0</v>
      </c>
      <c r="IV17" s="23">
        <v>0</v>
      </c>
      <c r="IW17" s="23">
        <v>0</v>
      </c>
      <c r="IX17" s="23">
        <v>0</v>
      </c>
      <c r="IY17" s="23">
        <v>0</v>
      </c>
      <c r="IZ17" s="23">
        <v>0</v>
      </c>
      <c r="JA17" s="23">
        <v>0</v>
      </c>
      <c r="JB17" s="23">
        <v>0</v>
      </c>
      <c r="JC17" s="23">
        <v>0</v>
      </c>
      <c r="JD17" s="23">
        <v>0</v>
      </c>
      <c r="JE17" s="22">
        <v>0</v>
      </c>
      <c r="JF17" s="23">
        <v>0</v>
      </c>
      <c r="JG17" s="23">
        <v>0</v>
      </c>
      <c r="JH17" s="23">
        <v>0</v>
      </c>
      <c r="JI17" s="23">
        <v>0</v>
      </c>
      <c r="JJ17" s="23">
        <v>0</v>
      </c>
      <c r="JK17" s="23">
        <v>0</v>
      </c>
      <c r="JL17" s="23">
        <v>0</v>
      </c>
      <c r="JM17" s="23">
        <v>0</v>
      </c>
      <c r="JN17" s="23">
        <v>0</v>
      </c>
      <c r="JO17" s="23">
        <v>0</v>
      </c>
      <c r="JP17" s="23">
        <v>0</v>
      </c>
      <c r="JQ17" s="23">
        <v>0</v>
      </c>
      <c r="JR17" s="23">
        <v>0</v>
      </c>
      <c r="JS17" s="23">
        <v>0</v>
      </c>
      <c r="JT17" s="23">
        <v>0</v>
      </c>
      <c r="JU17" s="23">
        <v>0</v>
      </c>
      <c r="JV17" s="23">
        <v>0</v>
      </c>
      <c r="JW17" s="23">
        <v>0</v>
      </c>
      <c r="JX17" s="23">
        <v>0</v>
      </c>
      <c r="JY17" s="22">
        <v>0</v>
      </c>
      <c r="JZ17" s="23">
        <v>0</v>
      </c>
      <c r="KA17" s="23">
        <v>0</v>
      </c>
      <c r="KB17" s="23">
        <v>0</v>
      </c>
      <c r="KC17" s="23">
        <v>0</v>
      </c>
      <c r="KD17" s="23">
        <v>0</v>
      </c>
      <c r="KE17" s="23">
        <v>0</v>
      </c>
      <c r="KF17" s="23">
        <v>0</v>
      </c>
      <c r="KG17" s="23">
        <v>0</v>
      </c>
      <c r="KH17" s="23">
        <v>0</v>
      </c>
      <c r="KI17" s="23">
        <v>0</v>
      </c>
      <c r="KJ17" s="23">
        <v>0</v>
      </c>
      <c r="KK17" s="23">
        <v>0</v>
      </c>
      <c r="KL17" s="23">
        <v>0</v>
      </c>
      <c r="KM17" s="23">
        <v>0</v>
      </c>
      <c r="KN17" s="23">
        <v>0</v>
      </c>
      <c r="KO17" s="23">
        <v>0</v>
      </c>
      <c r="KP17" s="23">
        <v>0</v>
      </c>
      <c r="KQ17" s="23">
        <v>0</v>
      </c>
      <c r="KR17" s="23">
        <v>0</v>
      </c>
      <c r="KS17" s="22">
        <v>0</v>
      </c>
      <c r="KT17" s="23">
        <v>0</v>
      </c>
      <c r="KU17" s="23">
        <v>0</v>
      </c>
      <c r="KV17" s="23">
        <v>0</v>
      </c>
      <c r="KW17" s="23">
        <v>0</v>
      </c>
      <c r="KX17" s="23">
        <v>0</v>
      </c>
      <c r="KY17" s="23">
        <v>0</v>
      </c>
      <c r="KZ17" s="23">
        <v>0</v>
      </c>
      <c r="LA17" s="23">
        <v>0</v>
      </c>
      <c r="LB17" s="23">
        <v>0</v>
      </c>
      <c r="LC17" s="23">
        <v>0</v>
      </c>
      <c r="LD17" s="23">
        <v>0</v>
      </c>
      <c r="LE17" s="23">
        <v>0</v>
      </c>
      <c r="LF17" s="23">
        <v>0</v>
      </c>
      <c r="LG17" s="23">
        <v>0</v>
      </c>
      <c r="LH17" s="23">
        <v>0</v>
      </c>
      <c r="LI17" s="23">
        <v>0</v>
      </c>
      <c r="LJ17" s="23">
        <v>0</v>
      </c>
      <c r="LK17" s="23">
        <v>0</v>
      </c>
      <c r="LL17" s="23">
        <v>0</v>
      </c>
      <c r="LM17" s="22">
        <v>0</v>
      </c>
      <c r="LN17" s="23">
        <v>0</v>
      </c>
      <c r="LO17" s="23">
        <v>0</v>
      </c>
      <c r="LP17" s="23">
        <v>0</v>
      </c>
      <c r="LQ17" s="23">
        <v>0</v>
      </c>
      <c r="LR17" s="23">
        <v>0</v>
      </c>
      <c r="LS17" s="23">
        <v>0</v>
      </c>
      <c r="LT17" s="23">
        <v>0</v>
      </c>
      <c r="LU17" s="23">
        <v>0</v>
      </c>
      <c r="LV17" s="23">
        <v>0</v>
      </c>
      <c r="LW17" s="23">
        <v>0</v>
      </c>
      <c r="LX17" s="23">
        <v>0</v>
      </c>
      <c r="LY17" s="23">
        <v>0</v>
      </c>
      <c r="LZ17" s="23">
        <v>0</v>
      </c>
      <c r="MA17" s="23">
        <v>0</v>
      </c>
      <c r="MB17" s="23">
        <v>0</v>
      </c>
      <c r="MC17" s="23">
        <v>0</v>
      </c>
      <c r="MD17" s="23">
        <v>0</v>
      </c>
      <c r="ME17" s="23">
        <v>0</v>
      </c>
      <c r="MF17" s="23">
        <v>0</v>
      </c>
      <c r="MG17" s="22">
        <v>0</v>
      </c>
      <c r="MH17" s="23">
        <v>0</v>
      </c>
      <c r="MI17" s="23">
        <v>0</v>
      </c>
      <c r="MJ17" s="23">
        <v>0</v>
      </c>
      <c r="MK17" s="23">
        <v>0</v>
      </c>
      <c r="ML17" s="23">
        <v>0</v>
      </c>
      <c r="MM17" s="23">
        <v>0</v>
      </c>
      <c r="MN17" s="23">
        <v>0</v>
      </c>
      <c r="MO17" s="23">
        <v>0</v>
      </c>
      <c r="MP17" s="23">
        <v>0</v>
      </c>
      <c r="MQ17" s="23">
        <v>0</v>
      </c>
      <c r="MR17" s="23">
        <v>0</v>
      </c>
      <c r="MS17" s="23">
        <v>0</v>
      </c>
      <c r="MT17" s="23">
        <v>0</v>
      </c>
      <c r="MU17" s="23">
        <v>0</v>
      </c>
      <c r="MV17" s="23">
        <v>0</v>
      </c>
      <c r="MW17" s="23">
        <v>0</v>
      </c>
      <c r="MX17" s="23">
        <v>0</v>
      </c>
      <c r="MY17" s="23">
        <v>0</v>
      </c>
      <c r="MZ17" s="23">
        <v>0</v>
      </c>
    </row>
    <row r="18" spans="1:364">
      <c r="A18" s="9" t="s">
        <v>907</v>
      </c>
      <c r="B18" s="9" t="s">
        <v>908</v>
      </c>
      <c r="C18" s="9" t="s">
        <v>886</v>
      </c>
      <c r="E18" s="22">
        <v>0</v>
      </c>
      <c r="F18" s="23">
        <v>0</v>
      </c>
      <c r="G18" s="23">
        <v>150.988776</v>
      </c>
      <c r="H18" s="23">
        <v>160.685475</v>
      </c>
      <c r="I18" s="23">
        <v>165.66672500000001</v>
      </c>
      <c r="J18" s="23">
        <v>170.802393</v>
      </c>
      <c r="K18" s="23">
        <v>176.09726699999999</v>
      </c>
      <c r="L18" s="23">
        <v>181.55628300000001</v>
      </c>
      <c r="M18" s="23">
        <v>187.184527</v>
      </c>
      <c r="N18" s="23">
        <v>192.98724799999999</v>
      </c>
      <c r="O18" s="23">
        <v>198.969852</v>
      </c>
      <c r="P18" s="23">
        <v>205.13791800000001</v>
      </c>
      <c r="Q18" s="23">
        <v>211.49719300000001</v>
      </c>
      <c r="R18" s="23">
        <v>218.053606</v>
      </c>
      <c r="S18" s="23">
        <v>224.81326799999999</v>
      </c>
      <c r="T18" s="23">
        <v>231.782479</v>
      </c>
      <c r="U18" s="23">
        <v>238.967736</v>
      </c>
      <c r="V18" s="23">
        <v>0</v>
      </c>
      <c r="W18" s="23">
        <v>0</v>
      </c>
      <c r="X18" s="23">
        <v>0</v>
      </c>
      <c r="Y18" s="22">
        <v>0</v>
      </c>
      <c r="Z18" s="23">
        <v>0</v>
      </c>
      <c r="AA18" s="23">
        <v>167.18886800000001</v>
      </c>
      <c r="AB18" s="23">
        <v>174.39631900000001</v>
      </c>
      <c r="AC18" s="23">
        <v>179.802605</v>
      </c>
      <c r="AD18" s="23">
        <v>185.376486</v>
      </c>
      <c r="AE18" s="23">
        <v>191.12315699999999</v>
      </c>
      <c r="AF18" s="23">
        <v>197.04797500000001</v>
      </c>
      <c r="AG18" s="23">
        <v>203.156462</v>
      </c>
      <c r="AH18" s="23">
        <v>209.45431199999999</v>
      </c>
      <c r="AI18" s="23">
        <v>215.947396</v>
      </c>
      <c r="AJ18" s="23">
        <v>222.64176499999999</v>
      </c>
      <c r="AK18" s="23">
        <v>229.54365999999999</v>
      </c>
      <c r="AL18" s="23">
        <v>236.659514</v>
      </c>
      <c r="AM18" s="23">
        <v>243.995958</v>
      </c>
      <c r="AN18" s="23">
        <v>251.559833</v>
      </c>
      <c r="AO18" s="23">
        <v>259.35818799999998</v>
      </c>
      <c r="AP18" s="23">
        <v>0</v>
      </c>
      <c r="AQ18" s="23">
        <v>0</v>
      </c>
      <c r="AR18" s="23">
        <v>0</v>
      </c>
      <c r="AS18" s="22">
        <v>0</v>
      </c>
      <c r="AT18" s="23">
        <v>0</v>
      </c>
      <c r="AU18" s="23">
        <v>0</v>
      </c>
      <c r="AV18" s="23">
        <v>102.436272</v>
      </c>
      <c r="AW18" s="23">
        <v>105.50936</v>
      </c>
      <c r="AX18" s="23">
        <v>108.67464099999999</v>
      </c>
      <c r="AY18" s="23">
        <v>111.93488000000001</v>
      </c>
      <c r="AZ18" s="23">
        <v>115.29292599999999</v>
      </c>
      <c r="BA18" s="23">
        <v>118.75171400000001</v>
      </c>
      <c r="BB18" s="23">
        <v>122.31426500000001</v>
      </c>
      <c r="BC18" s="23">
        <v>125.983693</v>
      </c>
      <c r="BD18" s="23">
        <v>129.763204</v>
      </c>
      <c r="BE18" s="23">
        <v>133.65610000000001</v>
      </c>
      <c r="BF18" s="23">
        <v>137.665783</v>
      </c>
      <c r="BG18" s="23">
        <v>141.79575700000001</v>
      </c>
      <c r="BH18" s="23">
        <v>146.04962900000001</v>
      </c>
      <c r="BI18" s="23">
        <v>150.431118</v>
      </c>
      <c r="BJ18" s="23">
        <v>0</v>
      </c>
      <c r="BK18" s="23">
        <v>0</v>
      </c>
      <c r="BL18" s="23">
        <v>0</v>
      </c>
      <c r="BM18" s="22">
        <v>0</v>
      </c>
      <c r="BN18" s="23">
        <v>0</v>
      </c>
      <c r="BO18" s="23">
        <v>0</v>
      </c>
      <c r="BP18" s="23">
        <v>102.436272</v>
      </c>
      <c r="BQ18" s="23">
        <v>105.50936</v>
      </c>
      <c r="BR18" s="23">
        <v>108.67464099999999</v>
      </c>
      <c r="BS18" s="23">
        <v>111.93488000000001</v>
      </c>
      <c r="BT18" s="23">
        <v>115.29292599999999</v>
      </c>
      <c r="BU18" s="23">
        <v>118.75171400000001</v>
      </c>
      <c r="BV18" s="23">
        <v>122.31426500000001</v>
      </c>
      <c r="BW18" s="23">
        <v>125.983693</v>
      </c>
      <c r="BX18" s="23">
        <v>129.763204</v>
      </c>
      <c r="BY18" s="23">
        <v>133.65610000000001</v>
      </c>
      <c r="BZ18" s="23">
        <v>137.665783</v>
      </c>
      <c r="CA18" s="23">
        <v>141.79575700000001</v>
      </c>
      <c r="CB18" s="23">
        <v>146.04962900000001</v>
      </c>
      <c r="CC18" s="23">
        <v>150.431118</v>
      </c>
      <c r="CD18" s="23">
        <v>0</v>
      </c>
      <c r="CE18" s="23">
        <v>0</v>
      </c>
      <c r="CF18" s="23">
        <v>0</v>
      </c>
      <c r="CG18" s="22">
        <v>0</v>
      </c>
      <c r="CH18" s="23">
        <v>0</v>
      </c>
      <c r="CI18" s="23">
        <v>100.208749</v>
      </c>
      <c r="CJ18" s="23">
        <v>101.420957</v>
      </c>
      <c r="CK18" s="23">
        <v>104.56500699999999</v>
      </c>
      <c r="CL18" s="23">
        <v>107.806522</v>
      </c>
      <c r="CM18" s="23">
        <v>111.14852399999999</v>
      </c>
      <c r="CN18" s="23">
        <v>114.594128</v>
      </c>
      <c r="CO18" s="23">
        <v>118.146546</v>
      </c>
      <c r="CP18" s="23">
        <v>121.809089</v>
      </c>
      <c r="CQ18" s="23">
        <v>125.585171</v>
      </c>
      <c r="CR18" s="23">
        <v>129.47831099999999</v>
      </c>
      <c r="CS18" s="23">
        <v>133.49213900000001</v>
      </c>
      <c r="CT18" s="23">
        <v>137.63039499999999</v>
      </c>
      <c r="CU18" s="23">
        <v>141.89693700000001</v>
      </c>
      <c r="CV18" s="23">
        <v>146.29574299999999</v>
      </c>
      <c r="CW18" s="23">
        <v>150.83091099999999</v>
      </c>
      <c r="CX18" s="23">
        <v>0</v>
      </c>
      <c r="CY18" s="23">
        <v>0</v>
      </c>
      <c r="CZ18" s="23">
        <v>0</v>
      </c>
      <c r="DA18" s="22">
        <v>0</v>
      </c>
      <c r="DB18" s="23">
        <v>0</v>
      </c>
      <c r="DC18" s="23">
        <v>99.082808</v>
      </c>
      <c r="DD18" s="23">
        <v>100.281396</v>
      </c>
      <c r="DE18" s="23">
        <v>103.390119</v>
      </c>
      <c r="DF18" s="23">
        <v>106.595213</v>
      </c>
      <c r="DG18" s="23">
        <v>109.899664</v>
      </c>
      <c r="DH18" s="23">
        <v>113.30655400000001</v>
      </c>
      <c r="DI18" s="23">
        <v>116.819057</v>
      </c>
      <c r="DJ18" s="23">
        <v>120.440448</v>
      </c>
      <c r="DK18" s="23">
        <v>124.174102</v>
      </c>
      <c r="DL18" s="23">
        <v>128.02349899999999</v>
      </c>
      <c r="DM18" s="23">
        <v>131.99222700000001</v>
      </c>
      <c r="DN18" s="23">
        <v>136.08398600000001</v>
      </c>
      <c r="DO18" s="23">
        <v>140.30259000000001</v>
      </c>
      <c r="DP18" s="23">
        <v>144.65197000000001</v>
      </c>
      <c r="DQ18" s="23">
        <v>149.13618099999999</v>
      </c>
      <c r="DR18" s="23">
        <v>0</v>
      </c>
      <c r="DS18" s="23">
        <v>0</v>
      </c>
      <c r="DT18" s="23">
        <v>0</v>
      </c>
      <c r="DU18" s="22">
        <v>0</v>
      </c>
      <c r="DV18" s="23">
        <v>0</v>
      </c>
      <c r="DW18" s="23">
        <v>99.082808</v>
      </c>
      <c r="DX18" s="23">
        <v>92.016524000000004</v>
      </c>
      <c r="DY18" s="23">
        <v>94.869035999999994</v>
      </c>
      <c r="DZ18" s="23">
        <v>97.809976000000006</v>
      </c>
      <c r="EA18" s="23">
        <v>100.84208599999999</v>
      </c>
      <c r="EB18" s="23">
        <v>103.96819000000001</v>
      </c>
      <c r="EC18" s="23">
        <v>107.191204</v>
      </c>
      <c r="ED18" s="23">
        <v>110.51413100000001</v>
      </c>
      <c r="EE18" s="23">
        <v>113.94007000000001</v>
      </c>
      <c r="EF18" s="23">
        <v>117.472212</v>
      </c>
      <c r="EG18" s="23">
        <v>121.11385</v>
      </c>
      <c r="EH18" s="23">
        <v>124.86838</v>
      </c>
      <c r="EI18" s="23">
        <v>128.73929899999999</v>
      </c>
      <c r="EJ18" s="23">
        <v>132.73021800000001</v>
      </c>
      <c r="EK18" s="23">
        <v>136.844854</v>
      </c>
      <c r="EL18" s="23">
        <v>0</v>
      </c>
      <c r="EM18" s="23">
        <v>0</v>
      </c>
      <c r="EN18" s="23">
        <v>0</v>
      </c>
      <c r="EO18" s="22">
        <v>0</v>
      </c>
      <c r="EP18" s="23">
        <v>0</v>
      </c>
      <c r="EQ18" s="23">
        <v>100.208749</v>
      </c>
      <c r="ER18" s="23">
        <v>101.420957</v>
      </c>
      <c r="ES18" s="23">
        <v>104.56500699999999</v>
      </c>
      <c r="ET18" s="23">
        <v>107.806522</v>
      </c>
      <c r="EU18" s="23">
        <v>111.14852399999999</v>
      </c>
      <c r="EV18" s="23">
        <v>114.594128</v>
      </c>
      <c r="EW18" s="23">
        <v>118.146546</v>
      </c>
      <c r="EX18" s="23">
        <v>121.809089</v>
      </c>
      <c r="EY18" s="23">
        <v>125.585171</v>
      </c>
      <c r="EZ18" s="23">
        <v>129.47831099999999</v>
      </c>
      <c r="FA18" s="23">
        <v>133.49213900000001</v>
      </c>
      <c r="FB18" s="23">
        <v>137.63039499999999</v>
      </c>
      <c r="FC18" s="23">
        <v>141.89693700000001</v>
      </c>
      <c r="FD18" s="23">
        <v>146.29574299999999</v>
      </c>
      <c r="FE18" s="23">
        <v>150.83091099999999</v>
      </c>
      <c r="FF18" s="23">
        <v>0</v>
      </c>
      <c r="FG18" s="23">
        <v>0</v>
      </c>
      <c r="FH18" s="23">
        <v>0</v>
      </c>
      <c r="FI18" s="22">
        <v>0</v>
      </c>
      <c r="FJ18" s="23">
        <v>0</v>
      </c>
      <c r="FK18" s="23">
        <v>0</v>
      </c>
      <c r="FL18" s="23">
        <v>103.881102</v>
      </c>
      <c r="FM18" s="23">
        <v>107.51694000000001</v>
      </c>
      <c r="FN18" s="23">
        <v>111.280033</v>
      </c>
      <c r="FO18" s="23">
        <v>115.174834</v>
      </c>
      <c r="FP18" s="23">
        <v>119.20595400000001</v>
      </c>
      <c r="FQ18" s="23">
        <v>123.378162</v>
      </c>
      <c r="FR18" s="23">
        <v>127.696398</v>
      </c>
      <c r="FS18" s="23">
        <v>132.165772</v>
      </c>
      <c r="FT18" s="23">
        <v>136.791574</v>
      </c>
      <c r="FU18" s="23">
        <v>141.57927900000001</v>
      </c>
      <c r="FV18" s="23">
        <v>146.53455299999999</v>
      </c>
      <c r="FW18" s="23">
        <v>151.663263</v>
      </c>
      <c r="FX18" s="23">
        <v>156.97147699999999</v>
      </c>
      <c r="FY18" s="23">
        <v>162.46547899999999</v>
      </c>
      <c r="FZ18" s="23">
        <v>0</v>
      </c>
      <c r="GA18" s="23">
        <v>0</v>
      </c>
      <c r="GB18" s="23">
        <v>0</v>
      </c>
      <c r="GC18" s="22">
        <v>0</v>
      </c>
      <c r="GD18" s="23">
        <v>0</v>
      </c>
      <c r="GE18" s="23">
        <v>0</v>
      </c>
      <c r="GF18" s="23">
        <v>162.36317797999999</v>
      </c>
      <c r="GG18" s="23">
        <v>168.04588921000001</v>
      </c>
      <c r="GH18" s="23">
        <v>173.92749533</v>
      </c>
      <c r="GI18" s="23">
        <v>180.01495767</v>
      </c>
      <c r="GJ18" s="23">
        <v>186.31548119000001</v>
      </c>
      <c r="GK18" s="23">
        <v>192.83652303</v>
      </c>
      <c r="GL18" s="23">
        <v>199.58580133000001</v>
      </c>
      <c r="GM18" s="23">
        <v>206.57130437999999</v>
      </c>
      <c r="GN18" s="23">
        <v>213.80130002999999</v>
      </c>
      <c r="GO18" s="23">
        <v>221.28434554</v>
      </c>
      <c r="GP18" s="23">
        <v>229.02929763</v>
      </c>
      <c r="GQ18" s="23">
        <v>237.04532305000001</v>
      </c>
      <c r="GR18" s="23">
        <v>245.34190935000001</v>
      </c>
      <c r="GS18" s="23">
        <v>253.92887618</v>
      </c>
      <c r="GT18" s="23">
        <v>0</v>
      </c>
      <c r="GU18" s="23">
        <v>0</v>
      </c>
      <c r="GV18" s="23">
        <v>0</v>
      </c>
      <c r="GW18" s="22">
        <v>0</v>
      </c>
      <c r="GX18" s="23">
        <v>0</v>
      </c>
      <c r="GY18" s="23">
        <v>0</v>
      </c>
      <c r="GZ18" s="23">
        <v>0</v>
      </c>
      <c r="HA18" s="23">
        <v>0</v>
      </c>
      <c r="HB18" s="23">
        <v>0</v>
      </c>
      <c r="HC18" s="23">
        <v>0</v>
      </c>
      <c r="HD18" s="23">
        <v>0</v>
      </c>
      <c r="HE18" s="23">
        <v>0</v>
      </c>
      <c r="HF18" s="23">
        <v>0</v>
      </c>
      <c r="HG18" s="23">
        <v>0</v>
      </c>
      <c r="HH18" s="23">
        <v>0</v>
      </c>
      <c r="HI18" s="23">
        <v>0</v>
      </c>
      <c r="HJ18" s="23">
        <v>0</v>
      </c>
      <c r="HK18" s="23">
        <v>0</v>
      </c>
      <c r="HL18" s="23">
        <v>0</v>
      </c>
      <c r="HM18" s="23">
        <v>0</v>
      </c>
      <c r="HN18" s="23">
        <v>0</v>
      </c>
      <c r="HO18" s="23">
        <v>0</v>
      </c>
      <c r="HP18" s="23">
        <v>0</v>
      </c>
      <c r="HQ18" s="22">
        <v>0</v>
      </c>
      <c r="HR18" s="23">
        <v>0</v>
      </c>
      <c r="HS18" s="23">
        <v>0</v>
      </c>
      <c r="HT18" s="24">
        <v>104.421212</v>
      </c>
      <c r="HU18" s="24">
        <v>108.075954</v>
      </c>
      <c r="HV18" s="24">
        <v>113.20863</v>
      </c>
      <c r="HW18" s="23">
        <v>116.671908</v>
      </c>
      <c r="HX18" s="23">
        <v>120.755424</v>
      </c>
      <c r="HY18" s="23">
        <v>124.981864</v>
      </c>
      <c r="HZ18" s="23">
        <v>129.35623000000001</v>
      </c>
      <c r="IA18" s="23">
        <v>133.88369800000001</v>
      </c>
      <c r="IB18" s="23">
        <v>138.569627</v>
      </c>
      <c r="IC18" s="23">
        <v>143.41956400000001</v>
      </c>
      <c r="ID18" s="23">
        <v>148.43924899999999</v>
      </c>
      <c r="IE18" s="23">
        <v>153.63462200000001</v>
      </c>
      <c r="IF18" s="23">
        <v>159.01183399999999</v>
      </c>
      <c r="IG18" s="23">
        <v>164.577248</v>
      </c>
      <c r="IH18" s="23">
        <v>0</v>
      </c>
      <c r="II18" s="23">
        <v>0</v>
      </c>
      <c r="IJ18" s="23">
        <v>0</v>
      </c>
      <c r="IK18" s="22">
        <v>0</v>
      </c>
      <c r="IL18" s="23">
        <v>0</v>
      </c>
      <c r="IM18" s="23">
        <v>0</v>
      </c>
      <c r="IN18" s="23">
        <v>0</v>
      </c>
      <c r="IO18" s="23">
        <v>0</v>
      </c>
      <c r="IP18" s="23">
        <v>0</v>
      </c>
      <c r="IQ18" s="23">
        <v>0</v>
      </c>
      <c r="IR18" s="23">
        <v>0</v>
      </c>
      <c r="IS18" s="23">
        <v>0</v>
      </c>
      <c r="IT18" s="23">
        <v>0</v>
      </c>
      <c r="IU18" s="23">
        <v>0</v>
      </c>
      <c r="IV18" s="23">
        <v>0</v>
      </c>
      <c r="IW18" s="23">
        <v>0</v>
      </c>
      <c r="IX18" s="23">
        <v>0</v>
      </c>
      <c r="IY18" s="23">
        <v>0</v>
      </c>
      <c r="IZ18" s="23">
        <v>0</v>
      </c>
      <c r="JA18" s="23">
        <v>0</v>
      </c>
      <c r="JB18" s="23">
        <v>0</v>
      </c>
      <c r="JC18" s="23">
        <v>0</v>
      </c>
      <c r="JD18" s="23">
        <v>0</v>
      </c>
      <c r="JE18" s="22">
        <v>0</v>
      </c>
      <c r="JF18" s="23">
        <v>0</v>
      </c>
      <c r="JG18" s="23">
        <v>0</v>
      </c>
      <c r="JH18" s="23">
        <v>0</v>
      </c>
      <c r="JI18" s="23">
        <v>0</v>
      </c>
      <c r="JJ18" s="23">
        <v>0</v>
      </c>
      <c r="JK18" s="23">
        <v>0</v>
      </c>
      <c r="JL18" s="23">
        <v>0</v>
      </c>
      <c r="JM18" s="23">
        <v>0</v>
      </c>
      <c r="JN18" s="23">
        <v>0</v>
      </c>
      <c r="JO18" s="23">
        <v>0</v>
      </c>
      <c r="JP18" s="23">
        <v>0</v>
      </c>
      <c r="JQ18" s="23">
        <v>0</v>
      </c>
      <c r="JR18" s="23">
        <v>0</v>
      </c>
      <c r="JS18" s="23">
        <v>0</v>
      </c>
      <c r="JT18" s="23">
        <v>0</v>
      </c>
      <c r="JU18" s="23">
        <v>0</v>
      </c>
      <c r="JV18" s="23">
        <v>0</v>
      </c>
      <c r="JW18" s="23">
        <v>0</v>
      </c>
      <c r="JX18" s="23">
        <v>0</v>
      </c>
      <c r="JY18" s="22">
        <v>0</v>
      </c>
      <c r="JZ18" s="23">
        <v>0</v>
      </c>
      <c r="KA18" s="23">
        <v>0</v>
      </c>
      <c r="KB18" s="23">
        <v>0</v>
      </c>
      <c r="KC18" s="23">
        <v>0</v>
      </c>
      <c r="KD18" s="23">
        <v>0</v>
      </c>
      <c r="KE18" s="23">
        <v>0</v>
      </c>
      <c r="KF18" s="23">
        <v>0</v>
      </c>
      <c r="KG18" s="23">
        <v>0</v>
      </c>
      <c r="KH18" s="23">
        <v>0</v>
      </c>
      <c r="KI18" s="23">
        <v>0</v>
      </c>
      <c r="KJ18" s="23">
        <v>0</v>
      </c>
      <c r="KK18" s="23">
        <v>0</v>
      </c>
      <c r="KL18" s="23">
        <v>0</v>
      </c>
      <c r="KM18" s="23">
        <v>0</v>
      </c>
      <c r="KN18" s="23">
        <v>0</v>
      </c>
      <c r="KO18" s="23">
        <v>0</v>
      </c>
      <c r="KP18" s="23">
        <v>0</v>
      </c>
      <c r="KQ18" s="23">
        <v>0</v>
      </c>
      <c r="KR18" s="23">
        <v>0</v>
      </c>
      <c r="KS18" s="22">
        <v>0</v>
      </c>
      <c r="KT18" s="23">
        <v>0</v>
      </c>
      <c r="KU18" s="23">
        <v>0</v>
      </c>
      <c r="KV18" s="23">
        <v>0</v>
      </c>
      <c r="KW18" s="23">
        <v>0</v>
      </c>
      <c r="KX18" s="23">
        <v>0</v>
      </c>
      <c r="KY18" s="23">
        <v>0</v>
      </c>
      <c r="KZ18" s="23">
        <v>0</v>
      </c>
      <c r="LA18" s="23">
        <v>0</v>
      </c>
      <c r="LB18" s="23">
        <v>0</v>
      </c>
      <c r="LC18" s="23">
        <v>0</v>
      </c>
      <c r="LD18" s="23">
        <v>0</v>
      </c>
      <c r="LE18" s="23">
        <v>0</v>
      </c>
      <c r="LF18" s="23">
        <v>0</v>
      </c>
      <c r="LG18" s="23">
        <v>0</v>
      </c>
      <c r="LH18" s="23">
        <v>0</v>
      </c>
      <c r="LI18" s="23">
        <v>0</v>
      </c>
      <c r="LJ18" s="23">
        <v>0</v>
      </c>
      <c r="LK18" s="23">
        <v>0</v>
      </c>
      <c r="LL18" s="23">
        <v>0</v>
      </c>
      <c r="LM18" s="22">
        <v>0</v>
      </c>
      <c r="LN18" s="23">
        <v>0</v>
      </c>
      <c r="LO18" s="23">
        <v>0</v>
      </c>
      <c r="LP18" s="23">
        <v>0</v>
      </c>
      <c r="LQ18" s="23">
        <v>0</v>
      </c>
      <c r="LR18" s="23">
        <v>0</v>
      </c>
      <c r="LS18" s="23">
        <v>0</v>
      </c>
      <c r="LT18" s="23">
        <v>0</v>
      </c>
      <c r="LU18" s="23">
        <v>0</v>
      </c>
      <c r="LV18" s="23">
        <v>0</v>
      </c>
      <c r="LW18" s="23">
        <v>0</v>
      </c>
      <c r="LX18" s="23">
        <v>0</v>
      </c>
      <c r="LY18" s="23">
        <v>0</v>
      </c>
      <c r="LZ18" s="23">
        <v>0</v>
      </c>
      <c r="MA18" s="23">
        <v>0</v>
      </c>
      <c r="MB18" s="23">
        <v>0</v>
      </c>
      <c r="MC18" s="23">
        <v>0</v>
      </c>
      <c r="MD18" s="23">
        <v>0</v>
      </c>
      <c r="ME18" s="23">
        <v>0</v>
      </c>
      <c r="MF18" s="23">
        <v>0</v>
      </c>
      <c r="MG18" s="22">
        <v>0</v>
      </c>
      <c r="MH18" s="23">
        <v>0</v>
      </c>
      <c r="MI18" s="23">
        <v>0</v>
      </c>
      <c r="MJ18" s="23">
        <v>0</v>
      </c>
      <c r="MK18" s="23">
        <v>0</v>
      </c>
      <c r="ML18" s="23">
        <v>0</v>
      </c>
      <c r="MM18" s="23">
        <v>0</v>
      </c>
      <c r="MN18" s="23">
        <v>0</v>
      </c>
      <c r="MO18" s="23">
        <v>0</v>
      </c>
      <c r="MP18" s="23">
        <v>0</v>
      </c>
      <c r="MQ18" s="23">
        <v>0</v>
      </c>
      <c r="MR18" s="23">
        <v>0</v>
      </c>
      <c r="MS18" s="23">
        <v>0</v>
      </c>
      <c r="MT18" s="23">
        <v>0</v>
      </c>
      <c r="MU18" s="23">
        <v>0</v>
      </c>
      <c r="MV18" s="23">
        <v>0</v>
      </c>
      <c r="MW18" s="23">
        <v>0</v>
      </c>
      <c r="MX18" s="23">
        <v>0</v>
      </c>
      <c r="MY18" s="23">
        <v>0</v>
      </c>
      <c r="MZ18" s="23">
        <v>0</v>
      </c>
    </row>
    <row r="19" spans="1:364">
      <c r="A19" s="9" t="s">
        <v>909</v>
      </c>
      <c r="B19" s="9" t="s">
        <v>910</v>
      </c>
      <c r="C19" s="9" t="s">
        <v>886</v>
      </c>
      <c r="E19" s="22">
        <v>0</v>
      </c>
      <c r="F19" s="23">
        <v>0</v>
      </c>
      <c r="G19" s="23">
        <v>102.964061</v>
      </c>
      <c r="H19" s="23">
        <v>109.576549</v>
      </c>
      <c r="I19" s="23">
        <v>112.973422</v>
      </c>
      <c r="J19" s="23">
        <v>116.475599</v>
      </c>
      <c r="K19" s="23">
        <v>120.086342</v>
      </c>
      <c r="L19" s="23">
        <v>123.80901900000001</v>
      </c>
      <c r="M19" s="23">
        <v>127.647098</v>
      </c>
      <c r="N19" s="23">
        <v>131.60415800000001</v>
      </c>
      <c r="O19" s="23">
        <v>135.683887</v>
      </c>
      <c r="P19" s="23">
        <v>139.89008799999999</v>
      </c>
      <c r="Q19" s="23">
        <v>144.22667999999999</v>
      </c>
      <c r="R19" s="23">
        <v>148.69770800000001</v>
      </c>
      <c r="S19" s="23">
        <v>153.30733599999999</v>
      </c>
      <c r="T19" s="23">
        <v>158.059864</v>
      </c>
      <c r="U19" s="23">
        <v>162.95972</v>
      </c>
      <c r="V19" s="23">
        <v>0</v>
      </c>
      <c r="W19" s="23">
        <v>0</v>
      </c>
      <c r="X19" s="23">
        <v>0</v>
      </c>
      <c r="Y19" s="22">
        <v>0</v>
      </c>
      <c r="Z19" s="23">
        <v>0</v>
      </c>
      <c r="AA19" s="23">
        <v>114.011421</v>
      </c>
      <c r="AB19" s="23">
        <v>118.926411</v>
      </c>
      <c r="AC19" s="23">
        <v>122.61313</v>
      </c>
      <c r="AD19" s="23">
        <v>126.414137</v>
      </c>
      <c r="AE19" s="23">
        <v>130.332975</v>
      </c>
      <c r="AF19" s="23">
        <v>134.37329800000001</v>
      </c>
      <c r="AG19" s="23">
        <v>138.53887</v>
      </c>
      <c r="AH19" s="23">
        <v>142.833575</v>
      </c>
      <c r="AI19" s="23">
        <v>147.261416</v>
      </c>
      <c r="AJ19" s="23">
        <v>151.82651899999999</v>
      </c>
      <c r="AK19" s="23">
        <v>156.533142</v>
      </c>
      <c r="AL19" s="23">
        <v>161.38566900000001</v>
      </c>
      <c r="AM19" s="23">
        <v>166.38862499999999</v>
      </c>
      <c r="AN19" s="23">
        <v>171.546672</v>
      </c>
      <c r="AO19" s="23">
        <v>176.864619</v>
      </c>
      <c r="AP19" s="23">
        <v>0</v>
      </c>
      <c r="AQ19" s="23">
        <v>0</v>
      </c>
      <c r="AR19" s="23">
        <v>0</v>
      </c>
      <c r="AS19" s="22">
        <v>0</v>
      </c>
      <c r="AT19" s="23">
        <v>0</v>
      </c>
      <c r="AU19" s="23">
        <v>0</v>
      </c>
      <c r="AV19" s="23">
        <v>69.187161000000003</v>
      </c>
      <c r="AW19" s="23">
        <v>71.262776000000002</v>
      </c>
      <c r="AX19" s="23">
        <v>73.400659000000005</v>
      </c>
      <c r="AY19" s="23">
        <v>75.602678999999995</v>
      </c>
      <c r="AZ19" s="23">
        <v>77.870760000000004</v>
      </c>
      <c r="BA19" s="23">
        <v>80.206881999999993</v>
      </c>
      <c r="BB19" s="23">
        <v>82.613089000000002</v>
      </c>
      <c r="BC19" s="23">
        <v>85.091481999999999</v>
      </c>
      <c r="BD19" s="23">
        <v>87.644226000000003</v>
      </c>
      <c r="BE19" s="23">
        <v>90.273553000000007</v>
      </c>
      <c r="BF19" s="23">
        <v>92.981758999999997</v>
      </c>
      <c r="BG19" s="23">
        <v>95.771212000000006</v>
      </c>
      <c r="BH19" s="23">
        <v>98.644347999999994</v>
      </c>
      <c r="BI19" s="23">
        <v>101.603679</v>
      </c>
      <c r="BJ19" s="23">
        <v>0</v>
      </c>
      <c r="BK19" s="23">
        <v>0</v>
      </c>
      <c r="BL19" s="23">
        <v>0</v>
      </c>
      <c r="BM19" s="22">
        <v>0</v>
      </c>
      <c r="BN19" s="23">
        <v>0</v>
      </c>
      <c r="BO19" s="23">
        <v>0</v>
      </c>
      <c r="BP19" s="23">
        <v>69.187161000000003</v>
      </c>
      <c r="BQ19" s="23">
        <v>71.262776000000002</v>
      </c>
      <c r="BR19" s="23">
        <v>73.400659000000005</v>
      </c>
      <c r="BS19" s="23">
        <v>75.602678999999995</v>
      </c>
      <c r="BT19" s="23">
        <v>77.870760000000004</v>
      </c>
      <c r="BU19" s="23">
        <v>80.206881999999993</v>
      </c>
      <c r="BV19" s="23">
        <v>82.613089000000002</v>
      </c>
      <c r="BW19" s="23">
        <v>85.091481999999999</v>
      </c>
      <c r="BX19" s="23">
        <v>87.644226000000003</v>
      </c>
      <c r="BY19" s="23">
        <v>90.273553000000007</v>
      </c>
      <c r="BZ19" s="23">
        <v>92.981758999999997</v>
      </c>
      <c r="CA19" s="23">
        <v>95.771212000000006</v>
      </c>
      <c r="CB19" s="23">
        <v>98.644347999999994</v>
      </c>
      <c r="CC19" s="23">
        <v>101.603679</v>
      </c>
      <c r="CD19" s="23">
        <v>0</v>
      </c>
      <c r="CE19" s="23">
        <v>0</v>
      </c>
      <c r="CF19" s="23">
        <v>0</v>
      </c>
      <c r="CG19" s="22">
        <v>0</v>
      </c>
      <c r="CH19" s="23">
        <v>0</v>
      </c>
      <c r="CI19" s="23">
        <v>68.335542000000004</v>
      </c>
      <c r="CJ19" s="23">
        <v>69.162184999999994</v>
      </c>
      <c r="CK19" s="23">
        <v>71.306212000000002</v>
      </c>
      <c r="CL19" s="23">
        <v>73.516705000000002</v>
      </c>
      <c r="CM19" s="23">
        <v>75.795722999999995</v>
      </c>
      <c r="CN19" s="23">
        <v>78.145390000000006</v>
      </c>
      <c r="CO19" s="23">
        <v>80.567897000000002</v>
      </c>
      <c r="CP19" s="23">
        <v>83.065501999999995</v>
      </c>
      <c r="CQ19" s="23">
        <v>85.640533000000005</v>
      </c>
      <c r="CR19" s="23">
        <v>88.295389</v>
      </c>
      <c r="CS19" s="23">
        <v>91.032545999999996</v>
      </c>
      <c r="CT19" s="23">
        <v>93.854555000000005</v>
      </c>
      <c r="CU19" s="23">
        <v>96.764047000000005</v>
      </c>
      <c r="CV19" s="23">
        <v>99.763732000000005</v>
      </c>
      <c r="CW19" s="23">
        <v>102.856408</v>
      </c>
      <c r="CX19" s="23">
        <v>0</v>
      </c>
      <c r="CY19" s="23">
        <v>0</v>
      </c>
      <c r="CZ19" s="23">
        <v>0</v>
      </c>
      <c r="DA19" s="22">
        <v>0</v>
      </c>
      <c r="DB19" s="23">
        <v>0</v>
      </c>
      <c r="DC19" s="23">
        <v>67.567727000000005</v>
      </c>
      <c r="DD19" s="23">
        <v>68.385081999999997</v>
      </c>
      <c r="DE19" s="23">
        <v>70.505019000000004</v>
      </c>
      <c r="DF19" s="23">
        <v>72.690674999999999</v>
      </c>
      <c r="DG19" s="23">
        <v>74.944085999999999</v>
      </c>
      <c r="DH19" s="23">
        <v>77.267352000000002</v>
      </c>
      <c r="DI19" s="23">
        <v>79.662639999999996</v>
      </c>
      <c r="DJ19" s="23">
        <v>82.132182</v>
      </c>
      <c r="DK19" s="23">
        <v>84.678280000000001</v>
      </c>
      <c r="DL19" s="23">
        <v>87.303306000000006</v>
      </c>
      <c r="DM19" s="23">
        <v>90.009709000000001</v>
      </c>
      <c r="DN19" s="23">
        <v>92.80001</v>
      </c>
      <c r="DO19" s="23">
        <v>95.676810000000003</v>
      </c>
      <c r="DP19" s="23">
        <v>98.642791000000003</v>
      </c>
      <c r="DQ19" s="23">
        <v>101.70071799999999</v>
      </c>
      <c r="DR19" s="23">
        <v>0</v>
      </c>
      <c r="DS19" s="23">
        <v>0</v>
      </c>
      <c r="DT19" s="23">
        <v>0</v>
      </c>
      <c r="DU19" s="22">
        <v>0</v>
      </c>
      <c r="DV19" s="23">
        <v>0</v>
      </c>
      <c r="DW19" s="23">
        <v>67.567727000000005</v>
      </c>
      <c r="DX19" s="23">
        <v>62.749001999999997</v>
      </c>
      <c r="DY19" s="23">
        <v>64.694220999999999</v>
      </c>
      <c r="DZ19" s="23">
        <v>66.699742000000001</v>
      </c>
      <c r="EA19" s="23">
        <v>68.767433999999994</v>
      </c>
      <c r="EB19" s="23">
        <v>70.899224000000004</v>
      </c>
      <c r="EC19" s="23">
        <v>73.097099999999998</v>
      </c>
      <c r="ED19" s="23">
        <v>75.363110000000006</v>
      </c>
      <c r="EE19" s="23">
        <v>77.699366999999995</v>
      </c>
      <c r="EF19" s="23">
        <v>80.108046999999999</v>
      </c>
      <c r="EG19" s="23">
        <v>82.591397000000001</v>
      </c>
      <c r="EH19" s="23">
        <v>85.151730000000001</v>
      </c>
      <c r="EI19" s="23">
        <v>87.791433999999995</v>
      </c>
      <c r="EJ19" s="23">
        <v>90.512968000000001</v>
      </c>
      <c r="EK19" s="23">
        <v>93.318870000000004</v>
      </c>
      <c r="EL19" s="23">
        <v>0</v>
      </c>
      <c r="EM19" s="23">
        <v>0</v>
      </c>
      <c r="EN19" s="23">
        <v>0</v>
      </c>
      <c r="EO19" s="22">
        <v>0</v>
      </c>
      <c r="EP19" s="23">
        <v>0</v>
      </c>
      <c r="EQ19" s="23">
        <v>68.335542000000004</v>
      </c>
      <c r="ER19" s="23">
        <v>69.162184999999994</v>
      </c>
      <c r="ES19" s="23">
        <v>71.306212000000002</v>
      </c>
      <c r="ET19" s="23">
        <v>73.516705000000002</v>
      </c>
      <c r="EU19" s="23">
        <v>75.795722999999995</v>
      </c>
      <c r="EV19" s="23">
        <v>78.145390000000006</v>
      </c>
      <c r="EW19" s="23">
        <v>80.567897000000002</v>
      </c>
      <c r="EX19" s="23">
        <v>83.065501999999995</v>
      </c>
      <c r="EY19" s="23">
        <v>85.640533000000005</v>
      </c>
      <c r="EZ19" s="23">
        <v>88.295389</v>
      </c>
      <c r="FA19" s="23">
        <v>91.032545999999996</v>
      </c>
      <c r="FB19" s="23">
        <v>93.854555000000005</v>
      </c>
      <c r="FC19" s="23">
        <v>96.764047000000005</v>
      </c>
      <c r="FD19" s="23">
        <v>99.763732000000005</v>
      </c>
      <c r="FE19" s="23">
        <v>102.856408</v>
      </c>
      <c r="FF19" s="23">
        <v>0</v>
      </c>
      <c r="FG19" s="23">
        <v>0</v>
      </c>
      <c r="FH19" s="23">
        <v>0</v>
      </c>
      <c r="FI19" s="22">
        <v>0</v>
      </c>
      <c r="FJ19" s="23">
        <v>0</v>
      </c>
      <c r="FK19" s="23">
        <v>0</v>
      </c>
      <c r="FL19" s="23">
        <v>70.518629000000004</v>
      </c>
      <c r="FM19" s="23">
        <v>72.986780999999993</v>
      </c>
      <c r="FN19" s="23">
        <v>75.541319000000001</v>
      </c>
      <c r="FO19" s="23">
        <v>78.185265000000001</v>
      </c>
      <c r="FP19" s="23">
        <v>80.921749000000005</v>
      </c>
      <c r="FQ19" s="23">
        <v>83.754009999999994</v>
      </c>
      <c r="FR19" s="23">
        <v>86.685400999999999</v>
      </c>
      <c r="FS19" s="23">
        <v>89.719390000000004</v>
      </c>
      <c r="FT19" s="23">
        <v>92.859567999999996</v>
      </c>
      <c r="FU19" s="23">
        <v>96.109652999999994</v>
      </c>
      <c r="FV19" s="23">
        <v>99.473490999999996</v>
      </c>
      <c r="FW19" s="23">
        <v>102.955063</v>
      </c>
      <c r="FX19" s="23">
        <v>106.558491</v>
      </c>
      <c r="FY19" s="23">
        <v>110.288038</v>
      </c>
      <c r="FZ19" s="23">
        <v>0</v>
      </c>
      <c r="GA19" s="23">
        <v>0</v>
      </c>
      <c r="GB19" s="23">
        <v>0</v>
      </c>
      <c r="GC19" s="22">
        <v>0</v>
      </c>
      <c r="GD19" s="23">
        <v>0</v>
      </c>
      <c r="GE19" s="23">
        <v>0</v>
      </c>
      <c r="GF19" s="23">
        <v>110.21859189</v>
      </c>
      <c r="GG19" s="23">
        <v>114.07624260999999</v>
      </c>
      <c r="GH19" s="23">
        <v>118.06891109999999</v>
      </c>
      <c r="GI19" s="23">
        <v>122.20132298999999</v>
      </c>
      <c r="GJ19" s="23">
        <v>126.47836929</v>
      </c>
      <c r="GK19" s="23">
        <v>130.90511222000001</v>
      </c>
      <c r="GL19" s="23">
        <v>135.48679114000001</v>
      </c>
      <c r="GM19" s="23">
        <v>140.22882883</v>
      </c>
      <c r="GN19" s="23">
        <v>145.13683784</v>
      </c>
      <c r="GO19" s="23">
        <v>150.21662717000001</v>
      </c>
      <c r="GP19" s="23">
        <v>155.47420912000001</v>
      </c>
      <c r="GQ19" s="23">
        <v>160.91580644000001</v>
      </c>
      <c r="GR19" s="23">
        <v>166.54785966</v>
      </c>
      <c r="GS19" s="23">
        <v>172.37703475000001</v>
      </c>
      <c r="GT19" s="23">
        <v>0</v>
      </c>
      <c r="GU19" s="23">
        <v>0</v>
      </c>
      <c r="GV19" s="23">
        <v>0</v>
      </c>
      <c r="GW19" s="22">
        <v>0</v>
      </c>
      <c r="GX19" s="23">
        <v>0</v>
      </c>
      <c r="GY19" s="23">
        <v>0</v>
      </c>
      <c r="GZ19" s="23">
        <v>0</v>
      </c>
      <c r="HA19" s="23">
        <v>0</v>
      </c>
      <c r="HB19" s="23">
        <v>0</v>
      </c>
      <c r="HC19" s="23">
        <v>0</v>
      </c>
      <c r="HD19" s="23">
        <v>0</v>
      </c>
      <c r="HE19" s="23">
        <v>0</v>
      </c>
      <c r="HF19" s="23">
        <v>0</v>
      </c>
      <c r="HG19" s="23">
        <v>0</v>
      </c>
      <c r="HH19" s="23">
        <v>0</v>
      </c>
      <c r="HI19" s="23">
        <v>0</v>
      </c>
      <c r="HJ19" s="23">
        <v>0</v>
      </c>
      <c r="HK19" s="23">
        <v>0</v>
      </c>
      <c r="HL19" s="23">
        <v>0</v>
      </c>
      <c r="HM19" s="23">
        <v>0</v>
      </c>
      <c r="HN19" s="23">
        <v>0</v>
      </c>
      <c r="HO19" s="23">
        <v>0</v>
      </c>
      <c r="HP19" s="23">
        <v>0</v>
      </c>
      <c r="HQ19" s="22">
        <v>0</v>
      </c>
      <c r="HR19" s="23">
        <v>0</v>
      </c>
      <c r="HS19" s="23">
        <v>0</v>
      </c>
      <c r="HT19" s="24">
        <v>70.885277000000002</v>
      </c>
      <c r="HU19" s="24">
        <v>73.366262000000006</v>
      </c>
      <c r="HV19" s="24">
        <v>76.850527</v>
      </c>
      <c r="HW19" s="23">
        <v>79.201537999999999</v>
      </c>
      <c r="HX19" s="23">
        <v>81.973591999999996</v>
      </c>
      <c r="HY19" s="23">
        <v>84.842667000000006</v>
      </c>
      <c r="HZ19" s="23">
        <v>87.812161000000003</v>
      </c>
      <c r="IA19" s="23">
        <v>90.885586000000004</v>
      </c>
      <c r="IB19" s="23">
        <v>94.066581999999997</v>
      </c>
      <c r="IC19" s="23">
        <v>97.358912000000004</v>
      </c>
      <c r="ID19" s="23">
        <v>100.766474</v>
      </c>
      <c r="IE19" s="23">
        <v>104.293301</v>
      </c>
      <c r="IF19" s="23">
        <v>107.943566</v>
      </c>
      <c r="IG19" s="23">
        <v>111.721591</v>
      </c>
      <c r="IH19" s="23">
        <v>0</v>
      </c>
      <c r="II19" s="23">
        <v>0</v>
      </c>
      <c r="IJ19" s="23">
        <v>0</v>
      </c>
      <c r="IK19" s="22">
        <v>0</v>
      </c>
      <c r="IL19" s="23">
        <v>0</v>
      </c>
      <c r="IM19" s="23">
        <v>0</v>
      </c>
      <c r="IN19" s="23">
        <v>0</v>
      </c>
      <c r="IO19" s="23">
        <v>0</v>
      </c>
      <c r="IP19" s="23">
        <v>0</v>
      </c>
      <c r="IQ19" s="23">
        <v>0</v>
      </c>
      <c r="IR19" s="23">
        <v>0</v>
      </c>
      <c r="IS19" s="23">
        <v>0</v>
      </c>
      <c r="IT19" s="23">
        <v>0</v>
      </c>
      <c r="IU19" s="23">
        <v>0</v>
      </c>
      <c r="IV19" s="23">
        <v>0</v>
      </c>
      <c r="IW19" s="23">
        <v>0</v>
      </c>
      <c r="IX19" s="23">
        <v>0</v>
      </c>
      <c r="IY19" s="23">
        <v>0</v>
      </c>
      <c r="IZ19" s="23">
        <v>0</v>
      </c>
      <c r="JA19" s="23">
        <v>0</v>
      </c>
      <c r="JB19" s="23">
        <v>0</v>
      </c>
      <c r="JC19" s="23">
        <v>0</v>
      </c>
      <c r="JD19" s="23">
        <v>0</v>
      </c>
      <c r="JE19" s="22">
        <v>0</v>
      </c>
      <c r="JF19" s="23">
        <v>0</v>
      </c>
      <c r="JG19" s="23">
        <v>0</v>
      </c>
      <c r="JH19" s="23">
        <v>0</v>
      </c>
      <c r="JI19" s="23">
        <v>0</v>
      </c>
      <c r="JJ19" s="23">
        <v>0</v>
      </c>
      <c r="JK19" s="23">
        <v>0</v>
      </c>
      <c r="JL19" s="23">
        <v>0</v>
      </c>
      <c r="JM19" s="23">
        <v>0</v>
      </c>
      <c r="JN19" s="23">
        <v>0</v>
      </c>
      <c r="JO19" s="23">
        <v>0</v>
      </c>
      <c r="JP19" s="23">
        <v>0</v>
      </c>
      <c r="JQ19" s="23">
        <v>0</v>
      </c>
      <c r="JR19" s="23">
        <v>0</v>
      </c>
      <c r="JS19" s="23">
        <v>0</v>
      </c>
      <c r="JT19" s="23">
        <v>0</v>
      </c>
      <c r="JU19" s="23">
        <v>0</v>
      </c>
      <c r="JV19" s="23">
        <v>0</v>
      </c>
      <c r="JW19" s="23">
        <v>0</v>
      </c>
      <c r="JX19" s="23">
        <v>0</v>
      </c>
      <c r="JY19" s="22">
        <v>0</v>
      </c>
      <c r="JZ19" s="23">
        <v>0</v>
      </c>
      <c r="KA19" s="23">
        <v>0</v>
      </c>
      <c r="KB19" s="23">
        <v>0</v>
      </c>
      <c r="KC19" s="23">
        <v>0</v>
      </c>
      <c r="KD19" s="23">
        <v>0</v>
      </c>
      <c r="KE19" s="23">
        <v>0</v>
      </c>
      <c r="KF19" s="23">
        <v>0</v>
      </c>
      <c r="KG19" s="23">
        <v>0</v>
      </c>
      <c r="KH19" s="23">
        <v>0</v>
      </c>
      <c r="KI19" s="23">
        <v>0</v>
      </c>
      <c r="KJ19" s="23">
        <v>0</v>
      </c>
      <c r="KK19" s="23">
        <v>0</v>
      </c>
      <c r="KL19" s="23">
        <v>0</v>
      </c>
      <c r="KM19" s="23">
        <v>0</v>
      </c>
      <c r="KN19" s="23">
        <v>0</v>
      </c>
      <c r="KO19" s="23">
        <v>0</v>
      </c>
      <c r="KP19" s="23">
        <v>0</v>
      </c>
      <c r="KQ19" s="23">
        <v>0</v>
      </c>
      <c r="KR19" s="23">
        <v>0</v>
      </c>
      <c r="KS19" s="22">
        <v>0</v>
      </c>
      <c r="KT19" s="23">
        <v>0</v>
      </c>
      <c r="KU19" s="23">
        <v>0</v>
      </c>
      <c r="KV19" s="23">
        <v>0</v>
      </c>
      <c r="KW19" s="23">
        <v>0</v>
      </c>
      <c r="KX19" s="23">
        <v>0</v>
      </c>
      <c r="KY19" s="23">
        <v>0</v>
      </c>
      <c r="KZ19" s="23">
        <v>0</v>
      </c>
      <c r="LA19" s="23">
        <v>0</v>
      </c>
      <c r="LB19" s="23">
        <v>0</v>
      </c>
      <c r="LC19" s="23">
        <v>0</v>
      </c>
      <c r="LD19" s="23">
        <v>0</v>
      </c>
      <c r="LE19" s="23">
        <v>0</v>
      </c>
      <c r="LF19" s="23">
        <v>0</v>
      </c>
      <c r="LG19" s="23">
        <v>0</v>
      </c>
      <c r="LH19" s="23">
        <v>0</v>
      </c>
      <c r="LI19" s="23">
        <v>0</v>
      </c>
      <c r="LJ19" s="23">
        <v>0</v>
      </c>
      <c r="LK19" s="23">
        <v>0</v>
      </c>
      <c r="LL19" s="23">
        <v>0</v>
      </c>
      <c r="LM19" s="22">
        <v>0</v>
      </c>
      <c r="LN19" s="23">
        <v>0</v>
      </c>
      <c r="LO19" s="23">
        <v>0</v>
      </c>
      <c r="LP19" s="23">
        <v>0</v>
      </c>
      <c r="LQ19" s="23">
        <v>0</v>
      </c>
      <c r="LR19" s="23">
        <v>0</v>
      </c>
      <c r="LS19" s="23">
        <v>0</v>
      </c>
      <c r="LT19" s="23">
        <v>0</v>
      </c>
      <c r="LU19" s="23">
        <v>0</v>
      </c>
      <c r="LV19" s="23">
        <v>0</v>
      </c>
      <c r="LW19" s="23">
        <v>0</v>
      </c>
      <c r="LX19" s="23">
        <v>0</v>
      </c>
      <c r="LY19" s="23">
        <v>0</v>
      </c>
      <c r="LZ19" s="23">
        <v>0</v>
      </c>
      <c r="MA19" s="23">
        <v>0</v>
      </c>
      <c r="MB19" s="23">
        <v>0</v>
      </c>
      <c r="MC19" s="23">
        <v>0</v>
      </c>
      <c r="MD19" s="23">
        <v>0</v>
      </c>
      <c r="ME19" s="23">
        <v>0</v>
      </c>
      <c r="MF19" s="23">
        <v>0</v>
      </c>
      <c r="MG19" s="22">
        <v>0</v>
      </c>
      <c r="MH19" s="23">
        <v>0</v>
      </c>
      <c r="MI19" s="23">
        <v>0</v>
      </c>
      <c r="MJ19" s="23">
        <v>0</v>
      </c>
      <c r="MK19" s="23">
        <v>0</v>
      </c>
      <c r="ML19" s="23">
        <v>0</v>
      </c>
      <c r="MM19" s="23">
        <v>0</v>
      </c>
      <c r="MN19" s="23">
        <v>0</v>
      </c>
      <c r="MO19" s="23">
        <v>0</v>
      </c>
      <c r="MP19" s="23">
        <v>0</v>
      </c>
      <c r="MQ19" s="23">
        <v>0</v>
      </c>
      <c r="MR19" s="23">
        <v>0</v>
      </c>
      <c r="MS19" s="23">
        <v>0</v>
      </c>
      <c r="MT19" s="23">
        <v>0</v>
      </c>
      <c r="MU19" s="23">
        <v>0</v>
      </c>
      <c r="MV19" s="23">
        <v>0</v>
      </c>
      <c r="MW19" s="23">
        <v>0</v>
      </c>
      <c r="MX19" s="23">
        <v>0</v>
      </c>
      <c r="MY19" s="23">
        <v>0</v>
      </c>
      <c r="MZ19" s="23">
        <v>0</v>
      </c>
    </row>
    <row r="20" spans="1:364">
      <c r="A20" s="9" t="s">
        <v>911</v>
      </c>
      <c r="B20" s="9" t="s">
        <v>912</v>
      </c>
      <c r="C20" s="9" t="s">
        <v>886</v>
      </c>
      <c r="E20" s="22">
        <v>0</v>
      </c>
      <c r="F20" s="23">
        <v>0</v>
      </c>
      <c r="G20" s="23">
        <v>150.988776</v>
      </c>
      <c r="H20" s="23">
        <v>160.685475</v>
      </c>
      <c r="I20" s="23">
        <v>165.66672500000001</v>
      </c>
      <c r="J20" s="23">
        <v>170.802393</v>
      </c>
      <c r="K20" s="23">
        <v>176.09726699999999</v>
      </c>
      <c r="L20" s="23">
        <v>181.55628300000001</v>
      </c>
      <c r="M20" s="23">
        <v>187.184527</v>
      </c>
      <c r="N20" s="23">
        <v>192.98724799999999</v>
      </c>
      <c r="O20" s="23">
        <v>198.969852</v>
      </c>
      <c r="P20" s="23">
        <v>205.13791800000001</v>
      </c>
      <c r="Q20" s="23">
        <v>211.49719300000001</v>
      </c>
      <c r="R20" s="23">
        <v>218.053606</v>
      </c>
      <c r="S20" s="23">
        <v>224.81326799999999</v>
      </c>
      <c r="T20" s="23">
        <v>231.782479</v>
      </c>
      <c r="U20" s="23">
        <v>238.967736</v>
      </c>
      <c r="V20" s="23">
        <v>0</v>
      </c>
      <c r="W20" s="23">
        <v>0</v>
      </c>
      <c r="X20" s="23">
        <v>0</v>
      </c>
      <c r="Y20" s="22">
        <v>0</v>
      </c>
      <c r="Z20" s="23">
        <v>0</v>
      </c>
      <c r="AA20" s="23">
        <v>167.18886800000001</v>
      </c>
      <c r="AB20" s="23">
        <v>174.39631900000001</v>
      </c>
      <c r="AC20" s="23">
        <v>179.802605</v>
      </c>
      <c r="AD20" s="23">
        <v>185.376486</v>
      </c>
      <c r="AE20" s="23">
        <v>191.12315699999999</v>
      </c>
      <c r="AF20" s="23">
        <v>197.04797500000001</v>
      </c>
      <c r="AG20" s="23">
        <v>203.156462</v>
      </c>
      <c r="AH20" s="23">
        <v>209.45431199999999</v>
      </c>
      <c r="AI20" s="23">
        <v>215.947396</v>
      </c>
      <c r="AJ20" s="23">
        <v>222.64176499999999</v>
      </c>
      <c r="AK20" s="23">
        <v>229.54365999999999</v>
      </c>
      <c r="AL20" s="23">
        <v>236.659514</v>
      </c>
      <c r="AM20" s="23">
        <v>243.995958</v>
      </c>
      <c r="AN20" s="23">
        <v>251.559833</v>
      </c>
      <c r="AO20" s="23">
        <v>259.35818799999998</v>
      </c>
      <c r="AP20" s="23">
        <v>0</v>
      </c>
      <c r="AQ20" s="23">
        <v>0</v>
      </c>
      <c r="AR20" s="23">
        <v>0</v>
      </c>
      <c r="AS20" s="22">
        <v>0</v>
      </c>
      <c r="AT20" s="23">
        <v>0</v>
      </c>
      <c r="AU20" s="23">
        <v>0</v>
      </c>
      <c r="AV20" s="23">
        <v>102.436272</v>
      </c>
      <c r="AW20" s="23">
        <v>105.50936</v>
      </c>
      <c r="AX20" s="23">
        <v>108.67464099999999</v>
      </c>
      <c r="AY20" s="23">
        <v>111.93488000000001</v>
      </c>
      <c r="AZ20" s="23">
        <v>115.29292599999999</v>
      </c>
      <c r="BA20" s="23">
        <v>118.75171400000001</v>
      </c>
      <c r="BB20" s="23">
        <v>122.31426500000001</v>
      </c>
      <c r="BC20" s="23">
        <v>125.983693</v>
      </c>
      <c r="BD20" s="23">
        <v>129.763204</v>
      </c>
      <c r="BE20" s="23">
        <v>133.65610000000001</v>
      </c>
      <c r="BF20" s="23">
        <v>137.665783</v>
      </c>
      <c r="BG20" s="23">
        <v>141.79575700000001</v>
      </c>
      <c r="BH20" s="23">
        <v>146.04962900000001</v>
      </c>
      <c r="BI20" s="23">
        <v>150.431118</v>
      </c>
      <c r="BJ20" s="23">
        <v>0</v>
      </c>
      <c r="BK20" s="23">
        <v>0</v>
      </c>
      <c r="BL20" s="23">
        <v>0</v>
      </c>
      <c r="BM20" s="22">
        <v>0</v>
      </c>
      <c r="BN20" s="23">
        <v>0</v>
      </c>
      <c r="BO20" s="23">
        <v>0</v>
      </c>
      <c r="BP20" s="23">
        <v>102.436272</v>
      </c>
      <c r="BQ20" s="23">
        <v>105.50936</v>
      </c>
      <c r="BR20" s="23">
        <v>108.67464099999999</v>
      </c>
      <c r="BS20" s="23">
        <v>111.93488000000001</v>
      </c>
      <c r="BT20" s="23">
        <v>115.29292599999999</v>
      </c>
      <c r="BU20" s="23">
        <v>118.75171400000001</v>
      </c>
      <c r="BV20" s="23">
        <v>122.31426500000001</v>
      </c>
      <c r="BW20" s="23">
        <v>125.983693</v>
      </c>
      <c r="BX20" s="23">
        <v>129.763204</v>
      </c>
      <c r="BY20" s="23">
        <v>133.65610000000001</v>
      </c>
      <c r="BZ20" s="23">
        <v>137.665783</v>
      </c>
      <c r="CA20" s="23">
        <v>141.79575700000001</v>
      </c>
      <c r="CB20" s="23">
        <v>146.04962900000001</v>
      </c>
      <c r="CC20" s="23">
        <v>150.431118</v>
      </c>
      <c r="CD20" s="23">
        <v>0</v>
      </c>
      <c r="CE20" s="23">
        <v>0</v>
      </c>
      <c r="CF20" s="23">
        <v>0</v>
      </c>
      <c r="CG20" s="22">
        <v>0</v>
      </c>
      <c r="CH20" s="23">
        <v>0</v>
      </c>
      <c r="CI20" s="23">
        <v>100.208749</v>
      </c>
      <c r="CJ20" s="23">
        <v>101.420957</v>
      </c>
      <c r="CK20" s="23">
        <v>104.56500699999999</v>
      </c>
      <c r="CL20" s="23">
        <v>107.806522</v>
      </c>
      <c r="CM20" s="23">
        <v>111.14852399999999</v>
      </c>
      <c r="CN20" s="23">
        <v>114.594128</v>
      </c>
      <c r="CO20" s="23">
        <v>118.146546</v>
      </c>
      <c r="CP20" s="23">
        <v>121.809089</v>
      </c>
      <c r="CQ20" s="23">
        <v>125.585171</v>
      </c>
      <c r="CR20" s="23">
        <v>129.47831099999999</v>
      </c>
      <c r="CS20" s="23">
        <v>133.49213900000001</v>
      </c>
      <c r="CT20" s="23">
        <v>137.63039499999999</v>
      </c>
      <c r="CU20" s="23">
        <v>141.89693700000001</v>
      </c>
      <c r="CV20" s="23">
        <v>146.29574299999999</v>
      </c>
      <c r="CW20" s="23">
        <v>150.83091099999999</v>
      </c>
      <c r="CX20" s="23">
        <v>0</v>
      </c>
      <c r="CY20" s="23">
        <v>0</v>
      </c>
      <c r="CZ20" s="23">
        <v>0</v>
      </c>
      <c r="DA20" s="22">
        <v>0</v>
      </c>
      <c r="DB20" s="23">
        <v>0</v>
      </c>
      <c r="DC20" s="23">
        <v>99.082808</v>
      </c>
      <c r="DD20" s="23">
        <v>100.281396</v>
      </c>
      <c r="DE20" s="23">
        <v>103.390119</v>
      </c>
      <c r="DF20" s="23">
        <v>106.595213</v>
      </c>
      <c r="DG20" s="23">
        <v>109.899664</v>
      </c>
      <c r="DH20" s="23">
        <v>113.30655400000001</v>
      </c>
      <c r="DI20" s="23">
        <v>116.819057</v>
      </c>
      <c r="DJ20" s="23">
        <v>120.440448</v>
      </c>
      <c r="DK20" s="23">
        <v>124.174102</v>
      </c>
      <c r="DL20" s="23">
        <v>128.02349899999999</v>
      </c>
      <c r="DM20" s="23">
        <v>131.99222700000001</v>
      </c>
      <c r="DN20" s="23">
        <v>136.08398600000001</v>
      </c>
      <c r="DO20" s="23">
        <v>140.30259000000001</v>
      </c>
      <c r="DP20" s="23">
        <v>144.65197000000001</v>
      </c>
      <c r="DQ20" s="23">
        <v>149.13618099999999</v>
      </c>
      <c r="DR20" s="23">
        <v>0</v>
      </c>
      <c r="DS20" s="23">
        <v>0</v>
      </c>
      <c r="DT20" s="23">
        <v>0</v>
      </c>
      <c r="DU20" s="22">
        <v>0</v>
      </c>
      <c r="DV20" s="23">
        <v>0</v>
      </c>
      <c r="DW20" s="23">
        <v>99.082808</v>
      </c>
      <c r="DX20" s="23">
        <v>92.016524000000004</v>
      </c>
      <c r="DY20" s="23">
        <v>94.869035999999994</v>
      </c>
      <c r="DZ20" s="23">
        <v>97.809976000000006</v>
      </c>
      <c r="EA20" s="23">
        <v>100.84208599999999</v>
      </c>
      <c r="EB20" s="23">
        <v>103.96819000000001</v>
      </c>
      <c r="EC20" s="23">
        <v>107.191204</v>
      </c>
      <c r="ED20" s="23">
        <v>110.51413100000001</v>
      </c>
      <c r="EE20" s="23">
        <v>113.94007000000001</v>
      </c>
      <c r="EF20" s="23">
        <v>117.472212</v>
      </c>
      <c r="EG20" s="23">
        <v>121.11385</v>
      </c>
      <c r="EH20" s="23">
        <v>124.86838</v>
      </c>
      <c r="EI20" s="23">
        <v>128.73929899999999</v>
      </c>
      <c r="EJ20" s="23">
        <v>132.73021800000001</v>
      </c>
      <c r="EK20" s="23">
        <v>136.844854</v>
      </c>
      <c r="EL20" s="23">
        <v>0</v>
      </c>
      <c r="EM20" s="23">
        <v>0</v>
      </c>
      <c r="EN20" s="23">
        <v>0</v>
      </c>
      <c r="EO20" s="22">
        <v>0</v>
      </c>
      <c r="EP20" s="23">
        <v>0</v>
      </c>
      <c r="EQ20" s="23">
        <v>100.208749</v>
      </c>
      <c r="ER20" s="23">
        <v>101.420957</v>
      </c>
      <c r="ES20" s="23">
        <v>104.56500699999999</v>
      </c>
      <c r="ET20" s="23">
        <v>107.806522</v>
      </c>
      <c r="EU20" s="23">
        <v>111.14852399999999</v>
      </c>
      <c r="EV20" s="23">
        <v>114.594128</v>
      </c>
      <c r="EW20" s="23">
        <v>118.146546</v>
      </c>
      <c r="EX20" s="23">
        <v>121.809089</v>
      </c>
      <c r="EY20" s="23">
        <v>125.585171</v>
      </c>
      <c r="EZ20" s="23">
        <v>129.47831099999999</v>
      </c>
      <c r="FA20" s="23">
        <v>133.49213900000001</v>
      </c>
      <c r="FB20" s="23">
        <v>137.63039499999999</v>
      </c>
      <c r="FC20" s="23">
        <v>141.89693700000001</v>
      </c>
      <c r="FD20" s="23">
        <v>146.29574299999999</v>
      </c>
      <c r="FE20" s="23">
        <v>150.83091099999999</v>
      </c>
      <c r="FF20" s="23">
        <v>0</v>
      </c>
      <c r="FG20" s="23">
        <v>0</v>
      </c>
      <c r="FH20" s="23">
        <v>0</v>
      </c>
      <c r="FI20" s="22">
        <v>0</v>
      </c>
      <c r="FJ20" s="23">
        <v>0</v>
      </c>
      <c r="FK20" s="23">
        <v>0</v>
      </c>
      <c r="FL20" s="23">
        <v>103.881102</v>
      </c>
      <c r="FM20" s="23">
        <v>107.51694000000001</v>
      </c>
      <c r="FN20" s="23">
        <v>111.280033</v>
      </c>
      <c r="FO20" s="23">
        <v>115.174834</v>
      </c>
      <c r="FP20" s="23">
        <v>119.20595400000001</v>
      </c>
      <c r="FQ20" s="23">
        <v>123.378162</v>
      </c>
      <c r="FR20" s="23">
        <v>127.696398</v>
      </c>
      <c r="FS20" s="23">
        <v>132.165772</v>
      </c>
      <c r="FT20" s="23">
        <v>136.791574</v>
      </c>
      <c r="FU20" s="23">
        <v>141.57927900000001</v>
      </c>
      <c r="FV20" s="23">
        <v>146.53455299999999</v>
      </c>
      <c r="FW20" s="23">
        <v>151.663263</v>
      </c>
      <c r="FX20" s="23">
        <v>156.97147699999999</v>
      </c>
      <c r="FY20" s="23">
        <v>162.46547899999999</v>
      </c>
      <c r="FZ20" s="23">
        <v>0</v>
      </c>
      <c r="GA20" s="23">
        <v>0</v>
      </c>
      <c r="GB20" s="23">
        <v>0</v>
      </c>
      <c r="GC20" s="22">
        <v>0</v>
      </c>
      <c r="GD20" s="23">
        <v>0</v>
      </c>
      <c r="GE20" s="23">
        <v>0</v>
      </c>
      <c r="GF20" s="23">
        <v>162.36317797999999</v>
      </c>
      <c r="GG20" s="23">
        <v>168.04588921000001</v>
      </c>
      <c r="GH20" s="23">
        <v>173.92749533</v>
      </c>
      <c r="GI20" s="23">
        <v>180.01495767</v>
      </c>
      <c r="GJ20" s="23">
        <v>186.31548119000001</v>
      </c>
      <c r="GK20" s="23">
        <v>192.83652303</v>
      </c>
      <c r="GL20" s="23">
        <v>199.58580133000001</v>
      </c>
      <c r="GM20" s="23">
        <v>206.57130437999999</v>
      </c>
      <c r="GN20" s="23">
        <v>213.80130002999999</v>
      </c>
      <c r="GO20" s="23">
        <v>221.28434554</v>
      </c>
      <c r="GP20" s="23">
        <v>229.02929763</v>
      </c>
      <c r="GQ20" s="23">
        <v>237.04532305000001</v>
      </c>
      <c r="GR20" s="23">
        <v>245.34190935000001</v>
      </c>
      <c r="GS20" s="23">
        <v>253.92887618</v>
      </c>
      <c r="GT20" s="23">
        <v>0</v>
      </c>
      <c r="GU20" s="23">
        <v>0</v>
      </c>
      <c r="GV20" s="23">
        <v>0</v>
      </c>
      <c r="GW20" s="22">
        <v>0</v>
      </c>
      <c r="GX20" s="23">
        <v>0</v>
      </c>
      <c r="GY20" s="23">
        <v>0</v>
      </c>
      <c r="GZ20" s="23">
        <v>0</v>
      </c>
      <c r="HA20" s="23">
        <v>0</v>
      </c>
      <c r="HB20" s="23">
        <v>0</v>
      </c>
      <c r="HC20" s="23">
        <v>0</v>
      </c>
      <c r="HD20" s="23">
        <v>0</v>
      </c>
      <c r="HE20" s="23">
        <v>0</v>
      </c>
      <c r="HF20" s="23">
        <v>0</v>
      </c>
      <c r="HG20" s="23">
        <v>0</v>
      </c>
      <c r="HH20" s="23">
        <v>0</v>
      </c>
      <c r="HI20" s="23">
        <v>0</v>
      </c>
      <c r="HJ20" s="23">
        <v>0</v>
      </c>
      <c r="HK20" s="23">
        <v>0</v>
      </c>
      <c r="HL20" s="23">
        <v>0</v>
      </c>
      <c r="HM20" s="23">
        <v>0</v>
      </c>
      <c r="HN20" s="23">
        <v>0</v>
      </c>
      <c r="HO20" s="23">
        <v>0</v>
      </c>
      <c r="HP20" s="23">
        <v>0</v>
      </c>
      <c r="HQ20" s="22">
        <v>0</v>
      </c>
      <c r="HR20" s="23">
        <v>0</v>
      </c>
      <c r="HS20" s="23">
        <v>0</v>
      </c>
      <c r="HT20" s="24">
        <v>104.421212</v>
      </c>
      <c r="HU20" s="24">
        <v>108.075954</v>
      </c>
      <c r="HV20" s="24">
        <v>113.20863</v>
      </c>
      <c r="HW20" s="23">
        <v>116.671908</v>
      </c>
      <c r="HX20" s="23">
        <v>120.755424</v>
      </c>
      <c r="HY20" s="23">
        <v>124.981864</v>
      </c>
      <c r="HZ20" s="23">
        <v>129.35623000000001</v>
      </c>
      <c r="IA20" s="23">
        <v>133.88369800000001</v>
      </c>
      <c r="IB20" s="23">
        <v>138.569627</v>
      </c>
      <c r="IC20" s="23">
        <v>143.41956400000001</v>
      </c>
      <c r="ID20" s="23">
        <v>148.43924899999999</v>
      </c>
      <c r="IE20" s="23">
        <v>153.63462200000001</v>
      </c>
      <c r="IF20" s="23">
        <v>159.01183399999999</v>
      </c>
      <c r="IG20" s="23">
        <v>164.577248</v>
      </c>
      <c r="IH20" s="23">
        <v>0</v>
      </c>
      <c r="II20" s="23">
        <v>0</v>
      </c>
      <c r="IJ20" s="23">
        <v>0</v>
      </c>
      <c r="IK20" s="22">
        <v>0</v>
      </c>
      <c r="IL20" s="23">
        <v>0</v>
      </c>
      <c r="IM20" s="23">
        <v>0</v>
      </c>
      <c r="IN20" s="23">
        <v>0</v>
      </c>
      <c r="IO20" s="23">
        <v>0</v>
      </c>
      <c r="IP20" s="23">
        <v>0</v>
      </c>
      <c r="IQ20" s="23">
        <v>0</v>
      </c>
      <c r="IR20" s="23">
        <v>0</v>
      </c>
      <c r="IS20" s="23">
        <v>0</v>
      </c>
      <c r="IT20" s="23">
        <v>0</v>
      </c>
      <c r="IU20" s="23">
        <v>0</v>
      </c>
      <c r="IV20" s="23">
        <v>0</v>
      </c>
      <c r="IW20" s="23">
        <v>0</v>
      </c>
      <c r="IX20" s="23">
        <v>0</v>
      </c>
      <c r="IY20" s="23">
        <v>0</v>
      </c>
      <c r="IZ20" s="23">
        <v>0</v>
      </c>
      <c r="JA20" s="23">
        <v>0</v>
      </c>
      <c r="JB20" s="23">
        <v>0</v>
      </c>
      <c r="JC20" s="23">
        <v>0</v>
      </c>
      <c r="JD20" s="23">
        <v>0</v>
      </c>
      <c r="JE20" s="22">
        <v>0</v>
      </c>
      <c r="JF20" s="23">
        <v>0</v>
      </c>
      <c r="JG20" s="23">
        <v>0</v>
      </c>
      <c r="JH20" s="23">
        <v>0</v>
      </c>
      <c r="JI20" s="23">
        <v>0</v>
      </c>
      <c r="JJ20" s="23">
        <v>0</v>
      </c>
      <c r="JK20" s="23">
        <v>0</v>
      </c>
      <c r="JL20" s="23">
        <v>0</v>
      </c>
      <c r="JM20" s="23">
        <v>0</v>
      </c>
      <c r="JN20" s="23">
        <v>0</v>
      </c>
      <c r="JO20" s="23">
        <v>0</v>
      </c>
      <c r="JP20" s="23">
        <v>0</v>
      </c>
      <c r="JQ20" s="23">
        <v>0</v>
      </c>
      <c r="JR20" s="23">
        <v>0</v>
      </c>
      <c r="JS20" s="23">
        <v>0</v>
      </c>
      <c r="JT20" s="23">
        <v>0</v>
      </c>
      <c r="JU20" s="23">
        <v>0</v>
      </c>
      <c r="JV20" s="23">
        <v>0</v>
      </c>
      <c r="JW20" s="23">
        <v>0</v>
      </c>
      <c r="JX20" s="23">
        <v>0</v>
      </c>
      <c r="JY20" s="22">
        <v>0</v>
      </c>
      <c r="JZ20" s="23">
        <v>0</v>
      </c>
      <c r="KA20" s="23">
        <v>0</v>
      </c>
      <c r="KB20" s="23">
        <v>0</v>
      </c>
      <c r="KC20" s="23">
        <v>0</v>
      </c>
      <c r="KD20" s="23">
        <v>0</v>
      </c>
      <c r="KE20" s="23">
        <v>0</v>
      </c>
      <c r="KF20" s="23">
        <v>0</v>
      </c>
      <c r="KG20" s="23">
        <v>0</v>
      </c>
      <c r="KH20" s="23">
        <v>0</v>
      </c>
      <c r="KI20" s="23">
        <v>0</v>
      </c>
      <c r="KJ20" s="23">
        <v>0</v>
      </c>
      <c r="KK20" s="23">
        <v>0</v>
      </c>
      <c r="KL20" s="23">
        <v>0</v>
      </c>
      <c r="KM20" s="23">
        <v>0</v>
      </c>
      <c r="KN20" s="23">
        <v>0</v>
      </c>
      <c r="KO20" s="23">
        <v>0</v>
      </c>
      <c r="KP20" s="23">
        <v>0</v>
      </c>
      <c r="KQ20" s="23">
        <v>0</v>
      </c>
      <c r="KR20" s="23">
        <v>0</v>
      </c>
      <c r="KS20" s="22">
        <v>0</v>
      </c>
      <c r="KT20" s="23">
        <v>0</v>
      </c>
      <c r="KU20" s="23">
        <v>0</v>
      </c>
      <c r="KV20" s="23">
        <v>0</v>
      </c>
      <c r="KW20" s="23">
        <v>0</v>
      </c>
      <c r="KX20" s="23">
        <v>0</v>
      </c>
      <c r="KY20" s="23">
        <v>0</v>
      </c>
      <c r="KZ20" s="23">
        <v>0</v>
      </c>
      <c r="LA20" s="23">
        <v>0</v>
      </c>
      <c r="LB20" s="23">
        <v>0</v>
      </c>
      <c r="LC20" s="23">
        <v>0</v>
      </c>
      <c r="LD20" s="23">
        <v>0</v>
      </c>
      <c r="LE20" s="23">
        <v>0</v>
      </c>
      <c r="LF20" s="23">
        <v>0</v>
      </c>
      <c r="LG20" s="23">
        <v>0</v>
      </c>
      <c r="LH20" s="23">
        <v>0</v>
      </c>
      <c r="LI20" s="23">
        <v>0</v>
      </c>
      <c r="LJ20" s="23">
        <v>0</v>
      </c>
      <c r="LK20" s="23">
        <v>0</v>
      </c>
      <c r="LL20" s="23">
        <v>0</v>
      </c>
      <c r="LM20" s="22">
        <v>0</v>
      </c>
      <c r="LN20" s="23">
        <v>0</v>
      </c>
      <c r="LO20" s="23">
        <v>0</v>
      </c>
      <c r="LP20" s="23">
        <v>0</v>
      </c>
      <c r="LQ20" s="23">
        <v>0</v>
      </c>
      <c r="LR20" s="23">
        <v>0</v>
      </c>
      <c r="LS20" s="23">
        <v>0</v>
      </c>
      <c r="LT20" s="23">
        <v>0</v>
      </c>
      <c r="LU20" s="23">
        <v>0</v>
      </c>
      <c r="LV20" s="23">
        <v>0</v>
      </c>
      <c r="LW20" s="23">
        <v>0</v>
      </c>
      <c r="LX20" s="23">
        <v>0</v>
      </c>
      <c r="LY20" s="23">
        <v>0</v>
      </c>
      <c r="LZ20" s="23">
        <v>0</v>
      </c>
      <c r="MA20" s="23">
        <v>0</v>
      </c>
      <c r="MB20" s="23">
        <v>0</v>
      </c>
      <c r="MC20" s="23">
        <v>0</v>
      </c>
      <c r="MD20" s="23">
        <v>0</v>
      </c>
      <c r="ME20" s="23">
        <v>0</v>
      </c>
      <c r="MF20" s="23">
        <v>0</v>
      </c>
      <c r="MG20" s="22">
        <v>0</v>
      </c>
      <c r="MH20" s="23">
        <v>0</v>
      </c>
      <c r="MI20" s="23">
        <v>0</v>
      </c>
      <c r="MJ20" s="23">
        <v>0</v>
      </c>
      <c r="MK20" s="23">
        <v>0</v>
      </c>
      <c r="ML20" s="23">
        <v>0</v>
      </c>
      <c r="MM20" s="23">
        <v>0</v>
      </c>
      <c r="MN20" s="23">
        <v>0</v>
      </c>
      <c r="MO20" s="23">
        <v>0</v>
      </c>
      <c r="MP20" s="23">
        <v>0</v>
      </c>
      <c r="MQ20" s="23">
        <v>0</v>
      </c>
      <c r="MR20" s="23">
        <v>0</v>
      </c>
      <c r="MS20" s="23">
        <v>0</v>
      </c>
      <c r="MT20" s="23">
        <v>0</v>
      </c>
      <c r="MU20" s="23">
        <v>0</v>
      </c>
      <c r="MV20" s="23">
        <v>0</v>
      </c>
      <c r="MW20" s="23">
        <v>0</v>
      </c>
      <c r="MX20" s="23">
        <v>0</v>
      </c>
      <c r="MY20" s="23">
        <v>0</v>
      </c>
      <c r="MZ20" s="23">
        <v>0</v>
      </c>
    </row>
    <row r="21" spans="1:364">
      <c r="A21" s="9" t="s">
        <v>913</v>
      </c>
      <c r="B21" s="9" t="s">
        <v>914</v>
      </c>
      <c r="C21" s="9" t="s">
        <v>886</v>
      </c>
      <c r="E21" s="22">
        <v>0</v>
      </c>
      <c r="F21" s="23">
        <v>0</v>
      </c>
      <c r="G21" s="23">
        <v>172.68404899999999</v>
      </c>
      <c r="H21" s="23">
        <v>183.774047</v>
      </c>
      <c r="I21" s="23">
        <v>189.47104300000001</v>
      </c>
      <c r="J21" s="23">
        <v>195.34464500000001</v>
      </c>
      <c r="K21" s="23">
        <v>201.400329</v>
      </c>
      <c r="L21" s="23">
        <v>207.64373900000001</v>
      </c>
      <c r="M21" s="23">
        <v>214.08069499999999</v>
      </c>
      <c r="N21" s="23">
        <v>220.717197</v>
      </c>
      <c r="O21" s="23">
        <v>227.55942999999999</v>
      </c>
      <c r="P21" s="23">
        <v>234.61377200000001</v>
      </c>
      <c r="Q21" s="23">
        <v>241.886799</v>
      </c>
      <c r="R21" s="23">
        <v>249.38529</v>
      </c>
      <c r="S21" s="23">
        <v>257.11623400000002</v>
      </c>
      <c r="T21" s="23">
        <v>265.086837</v>
      </c>
      <c r="U21" s="23">
        <v>273.304529</v>
      </c>
      <c r="V21" s="23">
        <v>0</v>
      </c>
      <c r="W21" s="23">
        <v>0</v>
      </c>
      <c r="X21" s="23">
        <v>0</v>
      </c>
      <c r="Y21" s="22">
        <v>0</v>
      </c>
      <c r="Z21" s="23">
        <v>0</v>
      </c>
      <c r="AA21" s="23">
        <v>191.21190000000001</v>
      </c>
      <c r="AB21" s="23">
        <v>199.45497499999999</v>
      </c>
      <c r="AC21" s="23">
        <v>205.63808</v>
      </c>
      <c r="AD21" s="23">
        <v>212.01285999999999</v>
      </c>
      <c r="AE21" s="23">
        <v>218.58525900000001</v>
      </c>
      <c r="AF21" s="23">
        <v>225.361402</v>
      </c>
      <c r="AG21" s="23">
        <v>232.34760499999999</v>
      </c>
      <c r="AH21" s="23">
        <v>239.55038099999999</v>
      </c>
      <c r="AI21" s="23">
        <v>246.97644299999999</v>
      </c>
      <c r="AJ21" s="23">
        <v>254.632712</v>
      </c>
      <c r="AK21" s="23">
        <v>262.52632699999998</v>
      </c>
      <c r="AL21" s="23">
        <v>270.66464300000001</v>
      </c>
      <c r="AM21" s="23">
        <v>279.05524700000001</v>
      </c>
      <c r="AN21" s="23">
        <v>287.70595900000001</v>
      </c>
      <c r="AO21" s="23">
        <v>296.624844</v>
      </c>
      <c r="AP21" s="23">
        <v>0</v>
      </c>
      <c r="AQ21" s="23">
        <v>0</v>
      </c>
      <c r="AR21" s="23">
        <v>0</v>
      </c>
      <c r="AS21" s="22">
        <v>0</v>
      </c>
      <c r="AT21" s="23">
        <v>0</v>
      </c>
      <c r="AU21" s="23">
        <v>0</v>
      </c>
      <c r="AV21" s="23">
        <v>117.364159</v>
      </c>
      <c r="AW21" s="23">
        <v>120.88508299999999</v>
      </c>
      <c r="AX21" s="23">
        <v>124.511636</v>
      </c>
      <c r="AY21" s="23">
        <v>128.246985</v>
      </c>
      <c r="AZ21" s="23">
        <v>132.09439499999999</v>
      </c>
      <c r="BA21" s="23">
        <v>136.05722600000001</v>
      </c>
      <c r="BB21" s="23">
        <v>140.13894300000001</v>
      </c>
      <c r="BC21" s="23">
        <v>144.34311199999999</v>
      </c>
      <c r="BD21" s="23">
        <v>148.673405</v>
      </c>
      <c r="BE21" s="23">
        <v>153.13360700000001</v>
      </c>
      <c r="BF21" s="23">
        <v>157.72761499999999</v>
      </c>
      <c r="BG21" s="23">
        <v>162.45944399999999</v>
      </c>
      <c r="BH21" s="23">
        <v>167.33322699999999</v>
      </c>
      <c r="BI21" s="23">
        <v>172.35322400000001</v>
      </c>
      <c r="BJ21" s="23">
        <v>0</v>
      </c>
      <c r="BK21" s="23">
        <v>0</v>
      </c>
      <c r="BL21" s="23">
        <v>0</v>
      </c>
      <c r="BM21" s="22">
        <v>0</v>
      </c>
      <c r="BN21" s="23">
        <v>0</v>
      </c>
      <c r="BO21" s="23">
        <v>0</v>
      </c>
      <c r="BP21" s="23">
        <v>117.364159</v>
      </c>
      <c r="BQ21" s="23">
        <v>120.88508299999999</v>
      </c>
      <c r="BR21" s="23">
        <v>124.511636</v>
      </c>
      <c r="BS21" s="23">
        <v>128.246985</v>
      </c>
      <c r="BT21" s="23">
        <v>132.09439499999999</v>
      </c>
      <c r="BU21" s="23">
        <v>136.05722600000001</v>
      </c>
      <c r="BV21" s="23">
        <v>140.13894300000001</v>
      </c>
      <c r="BW21" s="23">
        <v>144.34311199999999</v>
      </c>
      <c r="BX21" s="23">
        <v>148.673405</v>
      </c>
      <c r="BY21" s="23">
        <v>153.13360700000001</v>
      </c>
      <c r="BZ21" s="23">
        <v>157.72761499999999</v>
      </c>
      <c r="CA21" s="23">
        <v>162.45944399999999</v>
      </c>
      <c r="CB21" s="23">
        <v>167.33322699999999</v>
      </c>
      <c r="CC21" s="23">
        <v>172.35322400000001</v>
      </c>
      <c r="CD21" s="23">
        <v>0</v>
      </c>
      <c r="CE21" s="23">
        <v>0</v>
      </c>
      <c r="CF21" s="23">
        <v>0</v>
      </c>
      <c r="CG21" s="22">
        <v>0</v>
      </c>
      <c r="CH21" s="23">
        <v>0</v>
      </c>
      <c r="CI21" s="23">
        <v>114.60754300000001</v>
      </c>
      <c r="CJ21" s="23">
        <v>115.99393000000001</v>
      </c>
      <c r="CK21" s="23">
        <v>119.589742</v>
      </c>
      <c r="CL21" s="23">
        <v>123.29702399999999</v>
      </c>
      <c r="CM21" s="23">
        <v>127.119232</v>
      </c>
      <c r="CN21" s="23">
        <v>131.05992800000001</v>
      </c>
      <c r="CO21" s="23">
        <v>135.12278599999999</v>
      </c>
      <c r="CP21" s="23">
        <v>139.31159199999999</v>
      </c>
      <c r="CQ21" s="23">
        <v>143.63025099999999</v>
      </c>
      <c r="CR21" s="23">
        <v>148.08278899999999</v>
      </c>
      <c r="CS21" s="23">
        <v>152.67335600000001</v>
      </c>
      <c r="CT21" s="23">
        <v>157.40622999999999</v>
      </c>
      <c r="CU21" s="23">
        <v>162.28582299999999</v>
      </c>
      <c r="CV21" s="23">
        <v>167.31668300000001</v>
      </c>
      <c r="CW21" s="23">
        <v>172.5035</v>
      </c>
      <c r="CX21" s="23">
        <v>0</v>
      </c>
      <c r="CY21" s="23">
        <v>0</v>
      </c>
      <c r="CZ21" s="23">
        <v>0</v>
      </c>
      <c r="DA21" s="22">
        <v>0</v>
      </c>
      <c r="DB21" s="23">
        <v>0</v>
      </c>
      <c r="DC21" s="23">
        <v>113.319818</v>
      </c>
      <c r="DD21" s="23">
        <v>114.690628</v>
      </c>
      <c r="DE21" s="23">
        <v>118.246037</v>
      </c>
      <c r="DF21" s="23">
        <v>121.911664</v>
      </c>
      <c r="DG21" s="23">
        <v>125.690926</v>
      </c>
      <c r="DH21" s="23">
        <v>129.587344</v>
      </c>
      <c r="DI21" s="23">
        <v>133.60455200000001</v>
      </c>
      <c r="DJ21" s="23">
        <v>137.74629300000001</v>
      </c>
      <c r="DK21" s="23">
        <v>142.01642799999999</v>
      </c>
      <c r="DL21" s="23">
        <v>146.418938</v>
      </c>
      <c r="DM21" s="23">
        <v>150.95792499999999</v>
      </c>
      <c r="DN21" s="23">
        <v>155.63762</v>
      </c>
      <c r="DO21" s="23">
        <v>160.46238700000001</v>
      </c>
      <c r="DP21" s="23">
        <v>165.43672100000001</v>
      </c>
      <c r="DQ21" s="23">
        <v>170.565259</v>
      </c>
      <c r="DR21" s="23">
        <v>0</v>
      </c>
      <c r="DS21" s="23">
        <v>0</v>
      </c>
      <c r="DT21" s="23">
        <v>0</v>
      </c>
      <c r="DU21" s="22">
        <v>0</v>
      </c>
      <c r="DV21" s="23">
        <v>0</v>
      </c>
      <c r="DW21" s="23">
        <v>113.319818</v>
      </c>
      <c r="DX21" s="23">
        <v>105.238193</v>
      </c>
      <c r="DY21" s="23">
        <v>108.50057700000001</v>
      </c>
      <c r="DZ21" s="23">
        <v>111.86409500000001</v>
      </c>
      <c r="EA21" s="23">
        <v>115.33188199999999</v>
      </c>
      <c r="EB21" s="23">
        <v>118.90716999999999</v>
      </c>
      <c r="EC21" s="23">
        <v>122.593293</v>
      </c>
      <c r="ED21" s="23">
        <v>126.393685</v>
      </c>
      <c r="EE21" s="23">
        <v>130.31188900000001</v>
      </c>
      <c r="EF21" s="23">
        <v>134.35155700000001</v>
      </c>
      <c r="EG21" s="23">
        <v>138.51645600000001</v>
      </c>
      <c r="EH21" s="23">
        <v>142.81046599999999</v>
      </c>
      <c r="EI21" s="23">
        <v>147.23759000000001</v>
      </c>
      <c r="EJ21" s="23">
        <v>151.80195599999999</v>
      </c>
      <c r="EK21" s="23">
        <v>156.50781599999999</v>
      </c>
      <c r="EL21" s="23">
        <v>0</v>
      </c>
      <c r="EM21" s="23">
        <v>0</v>
      </c>
      <c r="EN21" s="23">
        <v>0</v>
      </c>
      <c r="EO21" s="22">
        <v>0</v>
      </c>
      <c r="EP21" s="23">
        <v>0</v>
      </c>
      <c r="EQ21" s="23">
        <v>114.60754300000001</v>
      </c>
      <c r="ER21" s="23">
        <v>115.99393000000001</v>
      </c>
      <c r="ES21" s="23">
        <v>119.589742</v>
      </c>
      <c r="ET21" s="23">
        <v>123.29702399999999</v>
      </c>
      <c r="EU21" s="23">
        <v>127.119232</v>
      </c>
      <c r="EV21" s="23">
        <v>131.05992800000001</v>
      </c>
      <c r="EW21" s="23">
        <v>135.12278599999999</v>
      </c>
      <c r="EX21" s="23">
        <v>139.31159199999999</v>
      </c>
      <c r="EY21" s="23">
        <v>143.63025099999999</v>
      </c>
      <c r="EZ21" s="23">
        <v>148.08278899999999</v>
      </c>
      <c r="FA21" s="23">
        <v>152.67335600000001</v>
      </c>
      <c r="FB21" s="23">
        <v>157.40622999999999</v>
      </c>
      <c r="FC21" s="23">
        <v>162.28582299999999</v>
      </c>
      <c r="FD21" s="23">
        <v>167.31668300000001</v>
      </c>
      <c r="FE21" s="23">
        <v>172.5035</v>
      </c>
      <c r="FF21" s="23">
        <v>0</v>
      </c>
      <c r="FG21" s="23">
        <v>0</v>
      </c>
      <c r="FH21" s="23">
        <v>0</v>
      </c>
      <c r="FI21" s="22">
        <v>0</v>
      </c>
      <c r="FJ21" s="23">
        <v>0</v>
      </c>
      <c r="FK21" s="23">
        <v>0</v>
      </c>
      <c r="FL21" s="23">
        <v>118.68011</v>
      </c>
      <c r="FM21" s="23">
        <v>122.833913</v>
      </c>
      <c r="FN21" s="23">
        <v>127.1331</v>
      </c>
      <c r="FO21" s="23">
        <v>131.58275900000001</v>
      </c>
      <c r="FP21" s="23">
        <v>136.18815599999999</v>
      </c>
      <c r="FQ21" s="23">
        <v>140.95474100000001</v>
      </c>
      <c r="FR21" s="23">
        <v>145.88815700000001</v>
      </c>
      <c r="FS21" s="23">
        <v>150.99424200000001</v>
      </c>
      <c r="FT21" s="23">
        <v>156.27904100000001</v>
      </c>
      <c r="FU21" s="23">
        <v>161.748807</v>
      </c>
      <c r="FV21" s="23">
        <v>167.41001600000001</v>
      </c>
      <c r="FW21" s="23">
        <v>173.26936599999999</v>
      </c>
      <c r="FX21" s="23">
        <v>179.33379400000001</v>
      </c>
      <c r="FY21" s="23">
        <v>185.610477</v>
      </c>
      <c r="FZ21" s="23">
        <v>0</v>
      </c>
      <c r="GA21" s="23">
        <v>0</v>
      </c>
      <c r="GB21" s="23">
        <v>0</v>
      </c>
      <c r="GC21" s="22">
        <v>0</v>
      </c>
      <c r="GD21" s="23">
        <v>0</v>
      </c>
      <c r="GE21" s="23">
        <v>0</v>
      </c>
      <c r="GF21" s="23">
        <v>185.49360204999999</v>
      </c>
      <c r="GG21" s="23">
        <v>191.98587812</v>
      </c>
      <c r="GH21" s="23">
        <v>198.70538385</v>
      </c>
      <c r="GI21" s="23">
        <v>205.66007228999999</v>
      </c>
      <c r="GJ21" s="23">
        <v>212.85817481999999</v>
      </c>
      <c r="GK21" s="23">
        <v>220.30821094000001</v>
      </c>
      <c r="GL21" s="23">
        <v>228.01899832000001</v>
      </c>
      <c r="GM21" s="23">
        <v>235.99966326000001</v>
      </c>
      <c r="GN21" s="23">
        <v>244.25965148</v>
      </c>
      <c r="GO21" s="23">
        <v>252.80873928</v>
      </c>
      <c r="GP21" s="23">
        <v>261.65704514999999</v>
      </c>
      <c r="GQ21" s="23">
        <v>270.81504173000002</v>
      </c>
      <c r="GR21" s="23">
        <v>280.29356818999997</v>
      </c>
      <c r="GS21" s="23">
        <v>290.10384307999999</v>
      </c>
      <c r="GT21" s="23">
        <v>0</v>
      </c>
      <c r="GU21" s="23">
        <v>0</v>
      </c>
      <c r="GV21" s="23">
        <v>0</v>
      </c>
      <c r="GW21" s="22">
        <v>0</v>
      </c>
      <c r="GX21" s="23">
        <v>0</v>
      </c>
      <c r="GY21" s="23">
        <v>0</v>
      </c>
      <c r="GZ21" s="23">
        <v>0</v>
      </c>
      <c r="HA21" s="23">
        <v>0</v>
      </c>
      <c r="HB21" s="23">
        <v>0</v>
      </c>
      <c r="HC21" s="23">
        <v>0</v>
      </c>
      <c r="HD21" s="23">
        <v>0</v>
      </c>
      <c r="HE21" s="23">
        <v>0</v>
      </c>
      <c r="HF21" s="23">
        <v>0</v>
      </c>
      <c r="HG21" s="23">
        <v>0</v>
      </c>
      <c r="HH21" s="23">
        <v>0</v>
      </c>
      <c r="HI21" s="23">
        <v>0</v>
      </c>
      <c r="HJ21" s="23">
        <v>0</v>
      </c>
      <c r="HK21" s="23">
        <v>0</v>
      </c>
      <c r="HL21" s="23">
        <v>0</v>
      </c>
      <c r="HM21" s="23">
        <v>0</v>
      </c>
      <c r="HN21" s="23">
        <v>0</v>
      </c>
      <c r="HO21" s="23">
        <v>0</v>
      </c>
      <c r="HP21" s="23">
        <v>0</v>
      </c>
      <c r="HQ21" s="22">
        <v>0</v>
      </c>
      <c r="HR21" s="23">
        <v>0</v>
      </c>
      <c r="HS21" s="23">
        <v>0</v>
      </c>
      <c r="HT21" s="24">
        <v>119.297164</v>
      </c>
      <c r="HU21" s="24">
        <v>123.472565</v>
      </c>
      <c r="HV21" s="24">
        <v>129.33644699999999</v>
      </c>
      <c r="HW21" s="23">
        <v>133.29310699999999</v>
      </c>
      <c r="HX21" s="23">
        <v>137.95836499999999</v>
      </c>
      <c r="HY21" s="23">
        <v>142.78690800000001</v>
      </c>
      <c r="HZ21" s="23">
        <v>147.78444999999999</v>
      </c>
      <c r="IA21" s="23">
        <v>152.956906</v>
      </c>
      <c r="IB21" s="23">
        <v>158.31039799999999</v>
      </c>
      <c r="IC21" s="23">
        <v>163.85126099999999</v>
      </c>
      <c r="ID21" s="23">
        <v>169.58605600000001</v>
      </c>
      <c r="IE21" s="23">
        <v>175.521568</v>
      </c>
      <c r="IF21" s="23">
        <v>181.66482199999999</v>
      </c>
      <c r="IG21" s="23">
        <v>188.02309099999999</v>
      </c>
      <c r="IH21" s="23">
        <v>0</v>
      </c>
      <c r="II21" s="23">
        <v>0</v>
      </c>
      <c r="IJ21" s="23">
        <v>0</v>
      </c>
      <c r="IK21" s="22">
        <v>0</v>
      </c>
      <c r="IL21" s="23">
        <v>0</v>
      </c>
      <c r="IM21" s="23">
        <v>0</v>
      </c>
      <c r="IN21" s="23">
        <v>0</v>
      </c>
      <c r="IO21" s="23">
        <v>0</v>
      </c>
      <c r="IP21" s="23">
        <v>0</v>
      </c>
      <c r="IQ21" s="23">
        <v>0</v>
      </c>
      <c r="IR21" s="23">
        <v>0</v>
      </c>
      <c r="IS21" s="23">
        <v>0</v>
      </c>
      <c r="IT21" s="23">
        <v>0</v>
      </c>
      <c r="IU21" s="23">
        <v>0</v>
      </c>
      <c r="IV21" s="23">
        <v>0</v>
      </c>
      <c r="IW21" s="23">
        <v>0</v>
      </c>
      <c r="IX21" s="23">
        <v>0</v>
      </c>
      <c r="IY21" s="23">
        <v>0</v>
      </c>
      <c r="IZ21" s="23">
        <v>0</v>
      </c>
      <c r="JA21" s="23">
        <v>0</v>
      </c>
      <c r="JB21" s="23">
        <v>0</v>
      </c>
      <c r="JC21" s="23">
        <v>0</v>
      </c>
      <c r="JD21" s="23">
        <v>0</v>
      </c>
      <c r="JE21" s="22">
        <v>0</v>
      </c>
      <c r="JF21" s="23">
        <v>0</v>
      </c>
      <c r="JG21" s="23">
        <v>0</v>
      </c>
      <c r="JH21" s="23">
        <v>0</v>
      </c>
      <c r="JI21" s="23">
        <v>0</v>
      </c>
      <c r="JJ21" s="23">
        <v>0</v>
      </c>
      <c r="JK21" s="23">
        <v>0</v>
      </c>
      <c r="JL21" s="23">
        <v>0</v>
      </c>
      <c r="JM21" s="23">
        <v>0</v>
      </c>
      <c r="JN21" s="23">
        <v>0</v>
      </c>
      <c r="JO21" s="23">
        <v>0</v>
      </c>
      <c r="JP21" s="23">
        <v>0</v>
      </c>
      <c r="JQ21" s="23">
        <v>0</v>
      </c>
      <c r="JR21" s="23">
        <v>0</v>
      </c>
      <c r="JS21" s="23">
        <v>0</v>
      </c>
      <c r="JT21" s="23">
        <v>0</v>
      </c>
      <c r="JU21" s="23">
        <v>0</v>
      </c>
      <c r="JV21" s="23">
        <v>0</v>
      </c>
      <c r="JW21" s="23">
        <v>0</v>
      </c>
      <c r="JX21" s="23">
        <v>0</v>
      </c>
      <c r="JY21" s="22">
        <v>0</v>
      </c>
      <c r="JZ21" s="23">
        <v>0</v>
      </c>
      <c r="KA21" s="23">
        <v>0</v>
      </c>
      <c r="KB21" s="23">
        <v>0</v>
      </c>
      <c r="KC21" s="23">
        <v>0</v>
      </c>
      <c r="KD21" s="23">
        <v>0</v>
      </c>
      <c r="KE21" s="23">
        <v>0</v>
      </c>
      <c r="KF21" s="23">
        <v>0</v>
      </c>
      <c r="KG21" s="23">
        <v>0</v>
      </c>
      <c r="KH21" s="23">
        <v>0</v>
      </c>
      <c r="KI21" s="23">
        <v>0</v>
      </c>
      <c r="KJ21" s="23">
        <v>0</v>
      </c>
      <c r="KK21" s="23">
        <v>0</v>
      </c>
      <c r="KL21" s="23">
        <v>0</v>
      </c>
      <c r="KM21" s="23">
        <v>0</v>
      </c>
      <c r="KN21" s="23">
        <v>0</v>
      </c>
      <c r="KO21" s="23">
        <v>0</v>
      </c>
      <c r="KP21" s="23">
        <v>0</v>
      </c>
      <c r="KQ21" s="23">
        <v>0</v>
      </c>
      <c r="KR21" s="23">
        <v>0</v>
      </c>
      <c r="KS21" s="22">
        <v>0</v>
      </c>
      <c r="KT21" s="23">
        <v>0</v>
      </c>
      <c r="KU21" s="23">
        <v>0</v>
      </c>
      <c r="KV21" s="23">
        <v>0</v>
      </c>
      <c r="KW21" s="23">
        <v>0</v>
      </c>
      <c r="KX21" s="23">
        <v>0</v>
      </c>
      <c r="KY21" s="23">
        <v>0</v>
      </c>
      <c r="KZ21" s="23">
        <v>0</v>
      </c>
      <c r="LA21" s="23">
        <v>0</v>
      </c>
      <c r="LB21" s="23">
        <v>0</v>
      </c>
      <c r="LC21" s="23">
        <v>0</v>
      </c>
      <c r="LD21" s="23">
        <v>0</v>
      </c>
      <c r="LE21" s="23">
        <v>0</v>
      </c>
      <c r="LF21" s="23">
        <v>0</v>
      </c>
      <c r="LG21" s="23">
        <v>0</v>
      </c>
      <c r="LH21" s="23">
        <v>0</v>
      </c>
      <c r="LI21" s="23">
        <v>0</v>
      </c>
      <c r="LJ21" s="23">
        <v>0</v>
      </c>
      <c r="LK21" s="23">
        <v>0</v>
      </c>
      <c r="LL21" s="23">
        <v>0</v>
      </c>
      <c r="LM21" s="22">
        <v>0</v>
      </c>
      <c r="LN21" s="23">
        <v>0</v>
      </c>
      <c r="LO21" s="23">
        <v>0</v>
      </c>
      <c r="LP21" s="23">
        <v>0</v>
      </c>
      <c r="LQ21" s="23">
        <v>0</v>
      </c>
      <c r="LR21" s="23">
        <v>0</v>
      </c>
      <c r="LS21" s="23">
        <v>0</v>
      </c>
      <c r="LT21" s="23">
        <v>0</v>
      </c>
      <c r="LU21" s="23">
        <v>0</v>
      </c>
      <c r="LV21" s="23">
        <v>0</v>
      </c>
      <c r="LW21" s="23">
        <v>0</v>
      </c>
      <c r="LX21" s="23">
        <v>0</v>
      </c>
      <c r="LY21" s="23">
        <v>0</v>
      </c>
      <c r="LZ21" s="23">
        <v>0</v>
      </c>
      <c r="MA21" s="23">
        <v>0</v>
      </c>
      <c r="MB21" s="23">
        <v>0</v>
      </c>
      <c r="MC21" s="23">
        <v>0</v>
      </c>
      <c r="MD21" s="23">
        <v>0</v>
      </c>
      <c r="ME21" s="23">
        <v>0</v>
      </c>
      <c r="MF21" s="23">
        <v>0</v>
      </c>
      <c r="MG21" s="22">
        <v>0</v>
      </c>
      <c r="MH21" s="23">
        <v>0</v>
      </c>
      <c r="MI21" s="23">
        <v>0</v>
      </c>
      <c r="MJ21" s="23">
        <v>0</v>
      </c>
      <c r="MK21" s="23">
        <v>0</v>
      </c>
      <c r="ML21" s="23">
        <v>0</v>
      </c>
      <c r="MM21" s="23">
        <v>0</v>
      </c>
      <c r="MN21" s="23">
        <v>0</v>
      </c>
      <c r="MO21" s="23">
        <v>0</v>
      </c>
      <c r="MP21" s="23">
        <v>0</v>
      </c>
      <c r="MQ21" s="23">
        <v>0</v>
      </c>
      <c r="MR21" s="23">
        <v>0</v>
      </c>
      <c r="MS21" s="23">
        <v>0</v>
      </c>
      <c r="MT21" s="23">
        <v>0</v>
      </c>
      <c r="MU21" s="23">
        <v>0</v>
      </c>
      <c r="MV21" s="23">
        <v>0</v>
      </c>
      <c r="MW21" s="23">
        <v>0</v>
      </c>
      <c r="MX21" s="23">
        <v>0</v>
      </c>
      <c r="MY21" s="23">
        <v>0</v>
      </c>
      <c r="MZ21" s="23">
        <v>0</v>
      </c>
    </row>
    <row r="22" spans="1:364">
      <c r="A22" s="9" t="s">
        <v>915</v>
      </c>
      <c r="B22" s="9" t="s">
        <v>916</v>
      </c>
      <c r="C22" s="9" t="s">
        <v>886</v>
      </c>
      <c r="E22" s="22">
        <v>0</v>
      </c>
      <c r="F22" s="23">
        <v>0</v>
      </c>
      <c r="G22" s="23">
        <v>102.964061</v>
      </c>
      <c r="H22" s="23">
        <v>109.576549</v>
      </c>
      <c r="I22" s="23">
        <v>112.973422</v>
      </c>
      <c r="J22" s="23">
        <v>116.475599</v>
      </c>
      <c r="K22" s="23">
        <v>120.086342</v>
      </c>
      <c r="L22" s="23">
        <v>123.80901900000001</v>
      </c>
      <c r="M22" s="23">
        <v>127.647098</v>
      </c>
      <c r="N22" s="23">
        <v>131.60415800000001</v>
      </c>
      <c r="O22" s="23">
        <v>135.683887</v>
      </c>
      <c r="P22" s="23">
        <v>139.89008799999999</v>
      </c>
      <c r="Q22" s="23">
        <v>144.22667999999999</v>
      </c>
      <c r="R22" s="23">
        <v>148.69770800000001</v>
      </c>
      <c r="S22" s="23">
        <v>153.30733599999999</v>
      </c>
      <c r="T22" s="23">
        <v>158.059864</v>
      </c>
      <c r="U22" s="23">
        <v>162.95972</v>
      </c>
      <c r="V22" s="23">
        <v>0</v>
      </c>
      <c r="W22" s="23">
        <v>0</v>
      </c>
      <c r="X22" s="23">
        <v>0</v>
      </c>
      <c r="Y22" s="22">
        <v>0</v>
      </c>
      <c r="Z22" s="23">
        <v>0</v>
      </c>
      <c r="AA22" s="23">
        <v>114.011421</v>
      </c>
      <c r="AB22" s="23">
        <v>118.926411</v>
      </c>
      <c r="AC22" s="23">
        <v>122.61313</v>
      </c>
      <c r="AD22" s="23">
        <v>126.414137</v>
      </c>
      <c r="AE22" s="23">
        <v>130.332975</v>
      </c>
      <c r="AF22" s="23">
        <v>134.37329800000001</v>
      </c>
      <c r="AG22" s="23">
        <v>138.53887</v>
      </c>
      <c r="AH22" s="23">
        <v>142.833575</v>
      </c>
      <c r="AI22" s="23">
        <v>147.261416</v>
      </c>
      <c r="AJ22" s="23">
        <v>151.82651899999999</v>
      </c>
      <c r="AK22" s="23">
        <v>156.533142</v>
      </c>
      <c r="AL22" s="23">
        <v>161.38566900000001</v>
      </c>
      <c r="AM22" s="23">
        <v>166.38862499999999</v>
      </c>
      <c r="AN22" s="23">
        <v>171.546672</v>
      </c>
      <c r="AO22" s="23">
        <v>176.864619</v>
      </c>
      <c r="AP22" s="23">
        <v>0</v>
      </c>
      <c r="AQ22" s="23">
        <v>0</v>
      </c>
      <c r="AR22" s="23">
        <v>0</v>
      </c>
      <c r="AS22" s="22">
        <v>0</v>
      </c>
      <c r="AT22" s="23">
        <v>0</v>
      </c>
      <c r="AU22" s="23">
        <v>0</v>
      </c>
      <c r="AV22" s="23">
        <v>69.187161000000003</v>
      </c>
      <c r="AW22" s="23">
        <v>71.262776000000002</v>
      </c>
      <c r="AX22" s="23">
        <v>73.400659000000005</v>
      </c>
      <c r="AY22" s="23">
        <v>75.602678999999995</v>
      </c>
      <c r="AZ22" s="23">
        <v>77.870760000000004</v>
      </c>
      <c r="BA22" s="23">
        <v>80.206881999999993</v>
      </c>
      <c r="BB22" s="23">
        <v>82.613089000000002</v>
      </c>
      <c r="BC22" s="23">
        <v>85.091481999999999</v>
      </c>
      <c r="BD22" s="23">
        <v>87.644226000000003</v>
      </c>
      <c r="BE22" s="23">
        <v>90.273553000000007</v>
      </c>
      <c r="BF22" s="23">
        <v>92.981758999999997</v>
      </c>
      <c r="BG22" s="23">
        <v>95.771212000000006</v>
      </c>
      <c r="BH22" s="23">
        <v>98.644347999999994</v>
      </c>
      <c r="BI22" s="23">
        <v>101.603679</v>
      </c>
      <c r="BJ22" s="23">
        <v>0</v>
      </c>
      <c r="BK22" s="23">
        <v>0</v>
      </c>
      <c r="BL22" s="23">
        <v>0</v>
      </c>
      <c r="BM22" s="22">
        <v>0</v>
      </c>
      <c r="BN22" s="23">
        <v>0</v>
      </c>
      <c r="BO22" s="23">
        <v>0</v>
      </c>
      <c r="BP22" s="23">
        <v>69.187161000000003</v>
      </c>
      <c r="BQ22" s="23">
        <v>71.262776000000002</v>
      </c>
      <c r="BR22" s="23">
        <v>73.400659000000005</v>
      </c>
      <c r="BS22" s="23">
        <v>75.602678999999995</v>
      </c>
      <c r="BT22" s="23">
        <v>77.870760000000004</v>
      </c>
      <c r="BU22" s="23">
        <v>80.206881999999993</v>
      </c>
      <c r="BV22" s="23">
        <v>82.613089000000002</v>
      </c>
      <c r="BW22" s="23">
        <v>85.091481999999999</v>
      </c>
      <c r="BX22" s="23">
        <v>87.644226000000003</v>
      </c>
      <c r="BY22" s="23">
        <v>90.273553000000007</v>
      </c>
      <c r="BZ22" s="23">
        <v>92.981758999999997</v>
      </c>
      <c r="CA22" s="23">
        <v>95.771212000000006</v>
      </c>
      <c r="CB22" s="23">
        <v>98.644347999999994</v>
      </c>
      <c r="CC22" s="23">
        <v>101.603679</v>
      </c>
      <c r="CD22" s="23">
        <v>0</v>
      </c>
      <c r="CE22" s="23">
        <v>0</v>
      </c>
      <c r="CF22" s="23">
        <v>0</v>
      </c>
      <c r="CG22" s="22">
        <v>0</v>
      </c>
      <c r="CH22" s="23">
        <v>0</v>
      </c>
      <c r="CI22" s="23">
        <v>68.335542000000004</v>
      </c>
      <c r="CJ22" s="23">
        <v>69.162184999999994</v>
      </c>
      <c r="CK22" s="23">
        <v>71.306212000000002</v>
      </c>
      <c r="CL22" s="23">
        <v>73.516705000000002</v>
      </c>
      <c r="CM22" s="23">
        <v>75.795722999999995</v>
      </c>
      <c r="CN22" s="23">
        <v>78.145390000000006</v>
      </c>
      <c r="CO22" s="23">
        <v>80.567897000000002</v>
      </c>
      <c r="CP22" s="23">
        <v>83.065501999999995</v>
      </c>
      <c r="CQ22" s="23">
        <v>85.640533000000005</v>
      </c>
      <c r="CR22" s="23">
        <v>88.295389</v>
      </c>
      <c r="CS22" s="23">
        <v>91.032545999999996</v>
      </c>
      <c r="CT22" s="23">
        <v>93.854555000000005</v>
      </c>
      <c r="CU22" s="23">
        <v>96.764047000000005</v>
      </c>
      <c r="CV22" s="23">
        <v>99.763732000000005</v>
      </c>
      <c r="CW22" s="23">
        <v>102.856408</v>
      </c>
      <c r="CX22" s="23">
        <v>0</v>
      </c>
      <c r="CY22" s="23">
        <v>0</v>
      </c>
      <c r="CZ22" s="23">
        <v>0</v>
      </c>
      <c r="DA22" s="22">
        <v>0</v>
      </c>
      <c r="DB22" s="23">
        <v>0</v>
      </c>
      <c r="DC22" s="23">
        <v>67.567727000000005</v>
      </c>
      <c r="DD22" s="23">
        <v>68.385081999999997</v>
      </c>
      <c r="DE22" s="23">
        <v>70.505019000000004</v>
      </c>
      <c r="DF22" s="23">
        <v>72.690674999999999</v>
      </c>
      <c r="DG22" s="23">
        <v>74.944085999999999</v>
      </c>
      <c r="DH22" s="23">
        <v>77.267352000000002</v>
      </c>
      <c r="DI22" s="23">
        <v>79.662639999999996</v>
      </c>
      <c r="DJ22" s="23">
        <v>82.132182</v>
      </c>
      <c r="DK22" s="23">
        <v>84.678280000000001</v>
      </c>
      <c r="DL22" s="23">
        <v>87.303306000000006</v>
      </c>
      <c r="DM22" s="23">
        <v>90.009709000000001</v>
      </c>
      <c r="DN22" s="23">
        <v>92.80001</v>
      </c>
      <c r="DO22" s="23">
        <v>95.676810000000003</v>
      </c>
      <c r="DP22" s="23">
        <v>98.642791000000003</v>
      </c>
      <c r="DQ22" s="23">
        <v>101.70071799999999</v>
      </c>
      <c r="DR22" s="23">
        <v>0</v>
      </c>
      <c r="DS22" s="23">
        <v>0</v>
      </c>
      <c r="DT22" s="23">
        <v>0</v>
      </c>
      <c r="DU22" s="22">
        <v>0</v>
      </c>
      <c r="DV22" s="23">
        <v>0</v>
      </c>
      <c r="DW22" s="23">
        <v>67.567727000000005</v>
      </c>
      <c r="DX22" s="23">
        <v>62.749001999999997</v>
      </c>
      <c r="DY22" s="23">
        <v>64.694220999999999</v>
      </c>
      <c r="DZ22" s="23">
        <v>66.699742000000001</v>
      </c>
      <c r="EA22" s="23">
        <v>68.767433999999994</v>
      </c>
      <c r="EB22" s="23">
        <v>70.899224000000004</v>
      </c>
      <c r="EC22" s="23">
        <v>73.097099999999998</v>
      </c>
      <c r="ED22" s="23">
        <v>75.363110000000006</v>
      </c>
      <c r="EE22" s="23">
        <v>77.699366999999995</v>
      </c>
      <c r="EF22" s="23">
        <v>80.108046999999999</v>
      </c>
      <c r="EG22" s="23">
        <v>82.591397000000001</v>
      </c>
      <c r="EH22" s="23">
        <v>85.151730000000001</v>
      </c>
      <c r="EI22" s="23">
        <v>87.791433999999995</v>
      </c>
      <c r="EJ22" s="23">
        <v>90.512968000000001</v>
      </c>
      <c r="EK22" s="23">
        <v>93.318870000000004</v>
      </c>
      <c r="EL22" s="23">
        <v>0</v>
      </c>
      <c r="EM22" s="23">
        <v>0</v>
      </c>
      <c r="EN22" s="23">
        <v>0</v>
      </c>
      <c r="EO22" s="22">
        <v>0</v>
      </c>
      <c r="EP22" s="23">
        <v>0</v>
      </c>
      <c r="EQ22" s="23">
        <v>68.335542000000004</v>
      </c>
      <c r="ER22" s="23">
        <v>69.162184999999994</v>
      </c>
      <c r="ES22" s="23">
        <v>71.306212000000002</v>
      </c>
      <c r="ET22" s="23">
        <v>73.516705000000002</v>
      </c>
      <c r="EU22" s="23">
        <v>75.795722999999995</v>
      </c>
      <c r="EV22" s="23">
        <v>78.145390000000006</v>
      </c>
      <c r="EW22" s="23">
        <v>80.567897000000002</v>
      </c>
      <c r="EX22" s="23">
        <v>83.065501999999995</v>
      </c>
      <c r="EY22" s="23">
        <v>85.640533000000005</v>
      </c>
      <c r="EZ22" s="23">
        <v>88.295389</v>
      </c>
      <c r="FA22" s="23">
        <v>91.032545999999996</v>
      </c>
      <c r="FB22" s="23">
        <v>93.854555000000005</v>
      </c>
      <c r="FC22" s="23">
        <v>96.764047000000005</v>
      </c>
      <c r="FD22" s="23">
        <v>99.763732000000005</v>
      </c>
      <c r="FE22" s="23">
        <v>102.856408</v>
      </c>
      <c r="FF22" s="23">
        <v>0</v>
      </c>
      <c r="FG22" s="23">
        <v>0</v>
      </c>
      <c r="FH22" s="23">
        <v>0</v>
      </c>
      <c r="FI22" s="22">
        <v>0</v>
      </c>
      <c r="FJ22" s="23">
        <v>0</v>
      </c>
      <c r="FK22" s="23">
        <v>0</v>
      </c>
      <c r="FL22" s="23">
        <v>70.518629000000004</v>
      </c>
      <c r="FM22" s="23">
        <v>72.986780999999993</v>
      </c>
      <c r="FN22" s="23">
        <v>75.541319000000001</v>
      </c>
      <c r="FO22" s="23">
        <v>78.185265000000001</v>
      </c>
      <c r="FP22" s="23">
        <v>80.921749000000005</v>
      </c>
      <c r="FQ22" s="23">
        <v>83.754009999999994</v>
      </c>
      <c r="FR22" s="23">
        <v>86.685400999999999</v>
      </c>
      <c r="FS22" s="23">
        <v>89.719390000000004</v>
      </c>
      <c r="FT22" s="23">
        <v>92.859567999999996</v>
      </c>
      <c r="FU22" s="23">
        <v>96.109652999999994</v>
      </c>
      <c r="FV22" s="23">
        <v>99.473490999999996</v>
      </c>
      <c r="FW22" s="23">
        <v>102.955063</v>
      </c>
      <c r="FX22" s="23">
        <v>106.558491</v>
      </c>
      <c r="FY22" s="23">
        <v>110.288038</v>
      </c>
      <c r="FZ22" s="23">
        <v>0</v>
      </c>
      <c r="GA22" s="23">
        <v>0</v>
      </c>
      <c r="GB22" s="23">
        <v>0</v>
      </c>
      <c r="GC22" s="22">
        <v>0</v>
      </c>
      <c r="GD22" s="23">
        <v>0</v>
      </c>
      <c r="GE22" s="23">
        <v>0</v>
      </c>
      <c r="GF22" s="23">
        <v>110.21859189</v>
      </c>
      <c r="GG22" s="23">
        <v>114.07624260999999</v>
      </c>
      <c r="GH22" s="23">
        <v>118.06891109999999</v>
      </c>
      <c r="GI22" s="23">
        <v>122.20132298999999</v>
      </c>
      <c r="GJ22" s="23">
        <v>126.47836929</v>
      </c>
      <c r="GK22" s="23">
        <v>130.90511222000001</v>
      </c>
      <c r="GL22" s="23">
        <v>135.48679114000001</v>
      </c>
      <c r="GM22" s="23">
        <v>140.22882883</v>
      </c>
      <c r="GN22" s="23">
        <v>145.13683784</v>
      </c>
      <c r="GO22" s="23">
        <v>150.21662717000001</v>
      </c>
      <c r="GP22" s="23">
        <v>155.47420912000001</v>
      </c>
      <c r="GQ22" s="23">
        <v>160.91580644000001</v>
      </c>
      <c r="GR22" s="23">
        <v>166.54785966</v>
      </c>
      <c r="GS22" s="23">
        <v>172.37703475000001</v>
      </c>
      <c r="GT22" s="23">
        <v>0</v>
      </c>
      <c r="GU22" s="23">
        <v>0</v>
      </c>
      <c r="GV22" s="23">
        <v>0</v>
      </c>
      <c r="GW22" s="22">
        <v>0</v>
      </c>
      <c r="GX22" s="23">
        <v>0</v>
      </c>
      <c r="GY22" s="23">
        <v>0</v>
      </c>
      <c r="GZ22" s="23">
        <v>0</v>
      </c>
      <c r="HA22" s="23">
        <v>0</v>
      </c>
      <c r="HB22" s="23">
        <v>0</v>
      </c>
      <c r="HC22" s="23">
        <v>0</v>
      </c>
      <c r="HD22" s="23">
        <v>0</v>
      </c>
      <c r="HE22" s="23">
        <v>0</v>
      </c>
      <c r="HF22" s="23">
        <v>0</v>
      </c>
      <c r="HG22" s="23">
        <v>0</v>
      </c>
      <c r="HH22" s="23">
        <v>0</v>
      </c>
      <c r="HI22" s="23">
        <v>0</v>
      </c>
      <c r="HJ22" s="23">
        <v>0</v>
      </c>
      <c r="HK22" s="23">
        <v>0</v>
      </c>
      <c r="HL22" s="23">
        <v>0</v>
      </c>
      <c r="HM22" s="23">
        <v>0</v>
      </c>
      <c r="HN22" s="23">
        <v>0</v>
      </c>
      <c r="HO22" s="23">
        <v>0</v>
      </c>
      <c r="HP22" s="23">
        <v>0</v>
      </c>
      <c r="HQ22" s="22">
        <v>0</v>
      </c>
      <c r="HR22" s="23">
        <v>0</v>
      </c>
      <c r="HS22" s="23">
        <v>0</v>
      </c>
      <c r="HT22" s="24">
        <v>70.885277000000002</v>
      </c>
      <c r="HU22" s="24">
        <v>73.366262000000006</v>
      </c>
      <c r="HV22" s="24">
        <v>76.850527</v>
      </c>
      <c r="HW22" s="23">
        <v>79.201537999999999</v>
      </c>
      <c r="HX22" s="23">
        <v>81.973591999999996</v>
      </c>
      <c r="HY22" s="23">
        <v>84.842667000000006</v>
      </c>
      <c r="HZ22" s="23">
        <v>87.812161000000003</v>
      </c>
      <c r="IA22" s="23">
        <v>90.885586000000004</v>
      </c>
      <c r="IB22" s="23">
        <v>94.066581999999997</v>
      </c>
      <c r="IC22" s="23">
        <v>97.358912000000004</v>
      </c>
      <c r="ID22" s="23">
        <v>100.766474</v>
      </c>
      <c r="IE22" s="23">
        <v>104.293301</v>
      </c>
      <c r="IF22" s="23">
        <v>107.943566</v>
      </c>
      <c r="IG22" s="23">
        <v>111.721591</v>
      </c>
      <c r="IH22" s="23">
        <v>0</v>
      </c>
      <c r="II22" s="23">
        <v>0</v>
      </c>
      <c r="IJ22" s="23">
        <v>0</v>
      </c>
      <c r="IK22" s="22">
        <v>0</v>
      </c>
      <c r="IL22" s="23">
        <v>0</v>
      </c>
      <c r="IM22" s="23">
        <v>0</v>
      </c>
      <c r="IN22" s="23">
        <v>0</v>
      </c>
      <c r="IO22" s="23">
        <v>0</v>
      </c>
      <c r="IP22" s="23">
        <v>0</v>
      </c>
      <c r="IQ22" s="23">
        <v>0</v>
      </c>
      <c r="IR22" s="23">
        <v>0</v>
      </c>
      <c r="IS22" s="23">
        <v>0</v>
      </c>
      <c r="IT22" s="23">
        <v>0</v>
      </c>
      <c r="IU22" s="23">
        <v>0</v>
      </c>
      <c r="IV22" s="23">
        <v>0</v>
      </c>
      <c r="IW22" s="23">
        <v>0</v>
      </c>
      <c r="IX22" s="23">
        <v>0</v>
      </c>
      <c r="IY22" s="23">
        <v>0</v>
      </c>
      <c r="IZ22" s="23">
        <v>0</v>
      </c>
      <c r="JA22" s="23">
        <v>0</v>
      </c>
      <c r="JB22" s="23">
        <v>0</v>
      </c>
      <c r="JC22" s="23">
        <v>0</v>
      </c>
      <c r="JD22" s="23">
        <v>0</v>
      </c>
      <c r="JE22" s="22">
        <v>0</v>
      </c>
      <c r="JF22" s="23">
        <v>0</v>
      </c>
      <c r="JG22" s="23">
        <v>0</v>
      </c>
      <c r="JH22" s="23">
        <v>0</v>
      </c>
      <c r="JI22" s="23">
        <v>0</v>
      </c>
      <c r="JJ22" s="23">
        <v>0</v>
      </c>
      <c r="JK22" s="23">
        <v>0</v>
      </c>
      <c r="JL22" s="23">
        <v>0</v>
      </c>
      <c r="JM22" s="23">
        <v>0</v>
      </c>
      <c r="JN22" s="23">
        <v>0</v>
      </c>
      <c r="JO22" s="23">
        <v>0</v>
      </c>
      <c r="JP22" s="23">
        <v>0</v>
      </c>
      <c r="JQ22" s="23">
        <v>0</v>
      </c>
      <c r="JR22" s="23">
        <v>0</v>
      </c>
      <c r="JS22" s="23">
        <v>0</v>
      </c>
      <c r="JT22" s="23">
        <v>0</v>
      </c>
      <c r="JU22" s="23">
        <v>0</v>
      </c>
      <c r="JV22" s="23">
        <v>0</v>
      </c>
      <c r="JW22" s="23">
        <v>0</v>
      </c>
      <c r="JX22" s="23">
        <v>0</v>
      </c>
      <c r="JY22" s="22">
        <v>0</v>
      </c>
      <c r="JZ22" s="23">
        <v>0</v>
      </c>
      <c r="KA22" s="23">
        <v>0</v>
      </c>
      <c r="KB22" s="23">
        <v>0</v>
      </c>
      <c r="KC22" s="23">
        <v>0</v>
      </c>
      <c r="KD22" s="23">
        <v>0</v>
      </c>
      <c r="KE22" s="23">
        <v>0</v>
      </c>
      <c r="KF22" s="23">
        <v>0</v>
      </c>
      <c r="KG22" s="23">
        <v>0</v>
      </c>
      <c r="KH22" s="23">
        <v>0</v>
      </c>
      <c r="KI22" s="23">
        <v>0</v>
      </c>
      <c r="KJ22" s="23">
        <v>0</v>
      </c>
      <c r="KK22" s="23">
        <v>0</v>
      </c>
      <c r="KL22" s="23">
        <v>0</v>
      </c>
      <c r="KM22" s="23">
        <v>0</v>
      </c>
      <c r="KN22" s="23">
        <v>0</v>
      </c>
      <c r="KO22" s="23">
        <v>0</v>
      </c>
      <c r="KP22" s="23">
        <v>0</v>
      </c>
      <c r="KQ22" s="23">
        <v>0</v>
      </c>
      <c r="KR22" s="23">
        <v>0</v>
      </c>
      <c r="KS22" s="22">
        <v>0</v>
      </c>
      <c r="KT22" s="23">
        <v>0</v>
      </c>
      <c r="KU22" s="23">
        <v>0</v>
      </c>
      <c r="KV22" s="23">
        <v>0</v>
      </c>
      <c r="KW22" s="23">
        <v>0</v>
      </c>
      <c r="KX22" s="23">
        <v>0</v>
      </c>
      <c r="KY22" s="23">
        <v>0</v>
      </c>
      <c r="KZ22" s="23">
        <v>0</v>
      </c>
      <c r="LA22" s="23">
        <v>0</v>
      </c>
      <c r="LB22" s="23">
        <v>0</v>
      </c>
      <c r="LC22" s="23">
        <v>0</v>
      </c>
      <c r="LD22" s="23">
        <v>0</v>
      </c>
      <c r="LE22" s="23">
        <v>0</v>
      </c>
      <c r="LF22" s="23">
        <v>0</v>
      </c>
      <c r="LG22" s="23">
        <v>0</v>
      </c>
      <c r="LH22" s="23">
        <v>0</v>
      </c>
      <c r="LI22" s="23">
        <v>0</v>
      </c>
      <c r="LJ22" s="23">
        <v>0</v>
      </c>
      <c r="LK22" s="23">
        <v>0</v>
      </c>
      <c r="LL22" s="23">
        <v>0</v>
      </c>
      <c r="LM22" s="22">
        <v>0</v>
      </c>
      <c r="LN22" s="23">
        <v>0</v>
      </c>
      <c r="LO22" s="23">
        <v>0</v>
      </c>
      <c r="LP22" s="23">
        <v>0</v>
      </c>
      <c r="LQ22" s="23">
        <v>0</v>
      </c>
      <c r="LR22" s="23">
        <v>0</v>
      </c>
      <c r="LS22" s="23">
        <v>0</v>
      </c>
      <c r="LT22" s="23">
        <v>0</v>
      </c>
      <c r="LU22" s="23">
        <v>0</v>
      </c>
      <c r="LV22" s="23">
        <v>0</v>
      </c>
      <c r="LW22" s="23">
        <v>0</v>
      </c>
      <c r="LX22" s="23">
        <v>0</v>
      </c>
      <c r="LY22" s="23">
        <v>0</v>
      </c>
      <c r="LZ22" s="23">
        <v>0</v>
      </c>
      <c r="MA22" s="23">
        <v>0</v>
      </c>
      <c r="MB22" s="23">
        <v>0</v>
      </c>
      <c r="MC22" s="23">
        <v>0</v>
      </c>
      <c r="MD22" s="23">
        <v>0</v>
      </c>
      <c r="ME22" s="23">
        <v>0</v>
      </c>
      <c r="MF22" s="23">
        <v>0</v>
      </c>
      <c r="MG22" s="22">
        <v>0</v>
      </c>
      <c r="MH22" s="23">
        <v>0</v>
      </c>
      <c r="MI22" s="23">
        <v>0</v>
      </c>
      <c r="MJ22" s="23">
        <v>0</v>
      </c>
      <c r="MK22" s="23">
        <v>0</v>
      </c>
      <c r="ML22" s="23">
        <v>0</v>
      </c>
      <c r="MM22" s="23">
        <v>0</v>
      </c>
      <c r="MN22" s="23">
        <v>0</v>
      </c>
      <c r="MO22" s="23">
        <v>0</v>
      </c>
      <c r="MP22" s="23">
        <v>0</v>
      </c>
      <c r="MQ22" s="23">
        <v>0</v>
      </c>
      <c r="MR22" s="23">
        <v>0</v>
      </c>
      <c r="MS22" s="23">
        <v>0</v>
      </c>
      <c r="MT22" s="23">
        <v>0</v>
      </c>
      <c r="MU22" s="23">
        <v>0</v>
      </c>
      <c r="MV22" s="23">
        <v>0</v>
      </c>
      <c r="MW22" s="23">
        <v>0</v>
      </c>
      <c r="MX22" s="23">
        <v>0</v>
      </c>
      <c r="MY22" s="23">
        <v>0</v>
      </c>
      <c r="MZ22" s="23">
        <v>0</v>
      </c>
    </row>
    <row r="23" spans="1:364">
      <c r="A23" s="9" t="s">
        <v>917</v>
      </c>
      <c r="B23" s="9" t="s">
        <v>918</v>
      </c>
      <c r="C23" s="9" t="s">
        <v>886</v>
      </c>
      <c r="E23" s="22">
        <v>0</v>
      </c>
      <c r="F23" s="23">
        <v>0</v>
      </c>
      <c r="G23" s="23">
        <v>150.988776</v>
      </c>
      <c r="H23" s="23">
        <v>160.685475</v>
      </c>
      <c r="I23" s="23">
        <v>165.66672500000001</v>
      </c>
      <c r="J23" s="23">
        <v>170.802393</v>
      </c>
      <c r="K23" s="23">
        <v>176.09726699999999</v>
      </c>
      <c r="L23" s="23">
        <v>181.55628300000001</v>
      </c>
      <c r="M23" s="23">
        <v>187.184527</v>
      </c>
      <c r="N23" s="23">
        <v>192.98724799999999</v>
      </c>
      <c r="O23" s="23">
        <v>198.969852</v>
      </c>
      <c r="P23" s="23">
        <v>205.13791800000001</v>
      </c>
      <c r="Q23" s="23">
        <v>211.49719300000001</v>
      </c>
      <c r="R23" s="23">
        <v>218.053606</v>
      </c>
      <c r="S23" s="23">
        <v>224.81326799999999</v>
      </c>
      <c r="T23" s="23">
        <v>231.782479</v>
      </c>
      <c r="U23" s="23">
        <v>238.967736</v>
      </c>
      <c r="V23" s="23">
        <v>0</v>
      </c>
      <c r="W23" s="23">
        <v>0</v>
      </c>
      <c r="X23" s="23">
        <v>0</v>
      </c>
      <c r="Y23" s="22">
        <v>0</v>
      </c>
      <c r="Z23" s="23">
        <v>0</v>
      </c>
      <c r="AA23" s="23">
        <v>167.18886800000001</v>
      </c>
      <c r="AB23" s="23">
        <v>174.39631900000001</v>
      </c>
      <c r="AC23" s="23">
        <v>179.802605</v>
      </c>
      <c r="AD23" s="23">
        <v>185.376486</v>
      </c>
      <c r="AE23" s="23">
        <v>191.12315699999999</v>
      </c>
      <c r="AF23" s="23">
        <v>197.04797500000001</v>
      </c>
      <c r="AG23" s="23">
        <v>203.156462</v>
      </c>
      <c r="AH23" s="23">
        <v>209.45431199999999</v>
      </c>
      <c r="AI23" s="23">
        <v>215.947396</v>
      </c>
      <c r="AJ23" s="23">
        <v>222.64176499999999</v>
      </c>
      <c r="AK23" s="23">
        <v>229.54365999999999</v>
      </c>
      <c r="AL23" s="23">
        <v>236.659514</v>
      </c>
      <c r="AM23" s="23">
        <v>243.995958</v>
      </c>
      <c r="AN23" s="23">
        <v>251.559833</v>
      </c>
      <c r="AO23" s="23">
        <v>259.35818799999998</v>
      </c>
      <c r="AP23" s="23">
        <v>0</v>
      </c>
      <c r="AQ23" s="23">
        <v>0</v>
      </c>
      <c r="AR23" s="23">
        <v>0</v>
      </c>
      <c r="AS23" s="22">
        <v>0</v>
      </c>
      <c r="AT23" s="23">
        <v>0</v>
      </c>
      <c r="AU23" s="23">
        <v>0</v>
      </c>
      <c r="AV23" s="23">
        <v>102.436272</v>
      </c>
      <c r="AW23" s="23">
        <v>105.50936</v>
      </c>
      <c r="AX23" s="23">
        <v>108.67464099999999</v>
      </c>
      <c r="AY23" s="23">
        <v>111.93488000000001</v>
      </c>
      <c r="AZ23" s="23">
        <v>115.29292599999999</v>
      </c>
      <c r="BA23" s="23">
        <v>118.75171400000001</v>
      </c>
      <c r="BB23" s="23">
        <v>122.31426500000001</v>
      </c>
      <c r="BC23" s="23">
        <v>125.983693</v>
      </c>
      <c r="BD23" s="23">
        <v>129.763204</v>
      </c>
      <c r="BE23" s="23">
        <v>133.65610000000001</v>
      </c>
      <c r="BF23" s="23">
        <v>137.665783</v>
      </c>
      <c r="BG23" s="23">
        <v>141.79575700000001</v>
      </c>
      <c r="BH23" s="23">
        <v>146.04962900000001</v>
      </c>
      <c r="BI23" s="23">
        <v>150.431118</v>
      </c>
      <c r="BJ23" s="23">
        <v>0</v>
      </c>
      <c r="BK23" s="23">
        <v>0</v>
      </c>
      <c r="BL23" s="23">
        <v>0</v>
      </c>
      <c r="BM23" s="22">
        <v>0</v>
      </c>
      <c r="BN23" s="23">
        <v>0</v>
      </c>
      <c r="BO23" s="23">
        <v>0</v>
      </c>
      <c r="BP23" s="23">
        <v>102.436272</v>
      </c>
      <c r="BQ23" s="23">
        <v>105.50936</v>
      </c>
      <c r="BR23" s="23">
        <v>108.67464099999999</v>
      </c>
      <c r="BS23" s="23">
        <v>111.93488000000001</v>
      </c>
      <c r="BT23" s="23">
        <v>115.29292599999999</v>
      </c>
      <c r="BU23" s="23">
        <v>118.75171400000001</v>
      </c>
      <c r="BV23" s="23">
        <v>122.31426500000001</v>
      </c>
      <c r="BW23" s="23">
        <v>125.983693</v>
      </c>
      <c r="BX23" s="23">
        <v>129.763204</v>
      </c>
      <c r="BY23" s="23">
        <v>133.65610000000001</v>
      </c>
      <c r="BZ23" s="23">
        <v>137.665783</v>
      </c>
      <c r="CA23" s="23">
        <v>141.79575700000001</v>
      </c>
      <c r="CB23" s="23">
        <v>146.04962900000001</v>
      </c>
      <c r="CC23" s="23">
        <v>150.431118</v>
      </c>
      <c r="CD23" s="23">
        <v>0</v>
      </c>
      <c r="CE23" s="23">
        <v>0</v>
      </c>
      <c r="CF23" s="23">
        <v>0</v>
      </c>
      <c r="CG23" s="22">
        <v>0</v>
      </c>
      <c r="CH23" s="23">
        <v>0</v>
      </c>
      <c r="CI23" s="23">
        <v>100.208749</v>
      </c>
      <c r="CJ23" s="23">
        <v>101.420957</v>
      </c>
      <c r="CK23" s="23">
        <v>104.56500699999999</v>
      </c>
      <c r="CL23" s="23">
        <v>107.806522</v>
      </c>
      <c r="CM23" s="23">
        <v>111.14852399999999</v>
      </c>
      <c r="CN23" s="23">
        <v>114.594128</v>
      </c>
      <c r="CO23" s="23">
        <v>118.146546</v>
      </c>
      <c r="CP23" s="23">
        <v>121.809089</v>
      </c>
      <c r="CQ23" s="23">
        <v>125.585171</v>
      </c>
      <c r="CR23" s="23">
        <v>129.47831099999999</v>
      </c>
      <c r="CS23" s="23">
        <v>133.49213900000001</v>
      </c>
      <c r="CT23" s="23">
        <v>137.63039499999999</v>
      </c>
      <c r="CU23" s="23">
        <v>141.89693700000001</v>
      </c>
      <c r="CV23" s="23">
        <v>146.29574299999999</v>
      </c>
      <c r="CW23" s="23">
        <v>150.83091099999999</v>
      </c>
      <c r="CX23" s="23">
        <v>0</v>
      </c>
      <c r="CY23" s="23">
        <v>0</v>
      </c>
      <c r="CZ23" s="23">
        <v>0</v>
      </c>
      <c r="DA23" s="22">
        <v>0</v>
      </c>
      <c r="DB23" s="23">
        <v>0</v>
      </c>
      <c r="DC23" s="23">
        <v>99.082808</v>
      </c>
      <c r="DD23" s="23">
        <v>100.281396</v>
      </c>
      <c r="DE23" s="23">
        <v>103.390119</v>
      </c>
      <c r="DF23" s="23">
        <v>106.595213</v>
      </c>
      <c r="DG23" s="23">
        <v>109.899664</v>
      </c>
      <c r="DH23" s="23">
        <v>113.30655400000001</v>
      </c>
      <c r="DI23" s="23">
        <v>116.819057</v>
      </c>
      <c r="DJ23" s="23">
        <v>120.440448</v>
      </c>
      <c r="DK23" s="23">
        <v>124.174102</v>
      </c>
      <c r="DL23" s="23">
        <v>128.02349899999999</v>
      </c>
      <c r="DM23" s="23">
        <v>131.99222700000001</v>
      </c>
      <c r="DN23" s="23">
        <v>136.08398600000001</v>
      </c>
      <c r="DO23" s="23">
        <v>140.30259000000001</v>
      </c>
      <c r="DP23" s="23">
        <v>144.65197000000001</v>
      </c>
      <c r="DQ23" s="23">
        <v>149.13618099999999</v>
      </c>
      <c r="DR23" s="23">
        <v>0</v>
      </c>
      <c r="DS23" s="23">
        <v>0</v>
      </c>
      <c r="DT23" s="23">
        <v>0</v>
      </c>
      <c r="DU23" s="22">
        <v>0</v>
      </c>
      <c r="DV23" s="23">
        <v>0</v>
      </c>
      <c r="DW23" s="23">
        <v>99.082808</v>
      </c>
      <c r="DX23" s="23">
        <v>92.016524000000004</v>
      </c>
      <c r="DY23" s="23">
        <v>94.869035999999994</v>
      </c>
      <c r="DZ23" s="23">
        <v>97.809976000000006</v>
      </c>
      <c r="EA23" s="23">
        <v>100.84208599999999</v>
      </c>
      <c r="EB23" s="23">
        <v>103.96819000000001</v>
      </c>
      <c r="EC23" s="23">
        <v>107.191204</v>
      </c>
      <c r="ED23" s="23">
        <v>110.51413100000001</v>
      </c>
      <c r="EE23" s="23">
        <v>113.94007000000001</v>
      </c>
      <c r="EF23" s="23">
        <v>117.472212</v>
      </c>
      <c r="EG23" s="23">
        <v>121.11385</v>
      </c>
      <c r="EH23" s="23">
        <v>124.86838</v>
      </c>
      <c r="EI23" s="23">
        <v>128.73929899999999</v>
      </c>
      <c r="EJ23" s="23">
        <v>132.73021800000001</v>
      </c>
      <c r="EK23" s="23">
        <v>136.844854</v>
      </c>
      <c r="EL23" s="23">
        <v>0</v>
      </c>
      <c r="EM23" s="23">
        <v>0</v>
      </c>
      <c r="EN23" s="23">
        <v>0</v>
      </c>
      <c r="EO23" s="22">
        <v>0</v>
      </c>
      <c r="EP23" s="23">
        <v>0</v>
      </c>
      <c r="EQ23" s="23">
        <v>100.208749</v>
      </c>
      <c r="ER23" s="23">
        <v>101.420957</v>
      </c>
      <c r="ES23" s="23">
        <v>104.56500699999999</v>
      </c>
      <c r="ET23" s="23">
        <v>107.806522</v>
      </c>
      <c r="EU23" s="23">
        <v>111.14852399999999</v>
      </c>
      <c r="EV23" s="23">
        <v>114.594128</v>
      </c>
      <c r="EW23" s="23">
        <v>118.146546</v>
      </c>
      <c r="EX23" s="23">
        <v>121.809089</v>
      </c>
      <c r="EY23" s="23">
        <v>125.585171</v>
      </c>
      <c r="EZ23" s="23">
        <v>129.47831099999999</v>
      </c>
      <c r="FA23" s="23">
        <v>133.49213900000001</v>
      </c>
      <c r="FB23" s="23">
        <v>137.63039499999999</v>
      </c>
      <c r="FC23" s="23">
        <v>141.89693700000001</v>
      </c>
      <c r="FD23" s="23">
        <v>146.29574299999999</v>
      </c>
      <c r="FE23" s="23">
        <v>150.83091099999999</v>
      </c>
      <c r="FF23" s="23">
        <v>0</v>
      </c>
      <c r="FG23" s="23">
        <v>0</v>
      </c>
      <c r="FH23" s="23">
        <v>0</v>
      </c>
      <c r="FI23" s="22">
        <v>0</v>
      </c>
      <c r="FJ23" s="23">
        <v>0</v>
      </c>
      <c r="FK23" s="23">
        <v>0</v>
      </c>
      <c r="FL23" s="23">
        <v>103.881102</v>
      </c>
      <c r="FM23" s="23">
        <v>107.51694000000001</v>
      </c>
      <c r="FN23" s="23">
        <v>111.280033</v>
      </c>
      <c r="FO23" s="23">
        <v>115.174834</v>
      </c>
      <c r="FP23" s="23">
        <v>119.20595400000001</v>
      </c>
      <c r="FQ23" s="23">
        <v>123.378162</v>
      </c>
      <c r="FR23" s="23">
        <v>127.696398</v>
      </c>
      <c r="FS23" s="23">
        <v>132.165772</v>
      </c>
      <c r="FT23" s="23">
        <v>136.791574</v>
      </c>
      <c r="FU23" s="23">
        <v>141.57927900000001</v>
      </c>
      <c r="FV23" s="23">
        <v>146.53455299999999</v>
      </c>
      <c r="FW23" s="23">
        <v>151.663263</v>
      </c>
      <c r="FX23" s="23">
        <v>156.97147699999999</v>
      </c>
      <c r="FY23" s="23">
        <v>162.46547899999999</v>
      </c>
      <c r="FZ23" s="23">
        <v>0</v>
      </c>
      <c r="GA23" s="23">
        <v>0</v>
      </c>
      <c r="GB23" s="23">
        <v>0</v>
      </c>
      <c r="GC23" s="22">
        <v>0</v>
      </c>
      <c r="GD23" s="23">
        <v>0</v>
      </c>
      <c r="GE23" s="23">
        <v>0</v>
      </c>
      <c r="GF23" s="23">
        <v>162.36317797999999</v>
      </c>
      <c r="GG23" s="23">
        <v>168.04588921000001</v>
      </c>
      <c r="GH23" s="23">
        <v>173.92749533</v>
      </c>
      <c r="GI23" s="23">
        <v>180.01495767</v>
      </c>
      <c r="GJ23" s="23">
        <v>186.31548119000001</v>
      </c>
      <c r="GK23" s="23">
        <v>192.83652303</v>
      </c>
      <c r="GL23" s="23">
        <v>199.58580133000001</v>
      </c>
      <c r="GM23" s="23">
        <v>206.57130437999999</v>
      </c>
      <c r="GN23" s="23">
        <v>213.80130002999999</v>
      </c>
      <c r="GO23" s="23">
        <v>221.28434554</v>
      </c>
      <c r="GP23" s="23">
        <v>229.02929763</v>
      </c>
      <c r="GQ23" s="23">
        <v>237.04532305000001</v>
      </c>
      <c r="GR23" s="23">
        <v>245.34190935000001</v>
      </c>
      <c r="GS23" s="23">
        <v>253.92887618</v>
      </c>
      <c r="GT23" s="23">
        <v>0</v>
      </c>
      <c r="GU23" s="23">
        <v>0</v>
      </c>
      <c r="GV23" s="23">
        <v>0</v>
      </c>
      <c r="GW23" s="22">
        <v>0</v>
      </c>
      <c r="GX23" s="23">
        <v>0</v>
      </c>
      <c r="GY23" s="23">
        <v>0</v>
      </c>
      <c r="GZ23" s="23">
        <v>0</v>
      </c>
      <c r="HA23" s="23">
        <v>0</v>
      </c>
      <c r="HB23" s="23">
        <v>0</v>
      </c>
      <c r="HC23" s="23">
        <v>0</v>
      </c>
      <c r="HD23" s="23">
        <v>0</v>
      </c>
      <c r="HE23" s="23">
        <v>0</v>
      </c>
      <c r="HF23" s="23">
        <v>0</v>
      </c>
      <c r="HG23" s="23">
        <v>0</v>
      </c>
      <c r="HH23" s="23">
        <v>0</v>
      </c>
      <c r="HI23" s="23">
        <v>0</v>
      </c>
      <c r="HJ23" s="23">
        <v>0</v>
      </c>
      <c r="HK23" s="23">
        <v>0</v>
      </c>
      <c r="HL23" s="23">
        <v>0</v>
      </c>
      <c r="HM23" s="23">
        <v>0</v>
      </c>
      <c r="HN23" s="23">
        <v>0</v>
      </c>
      <c r="HO23" s="23">
        <v>0</v>
      </c>
      <c r="HP23" s="23">
        <v>0</v>
      </c>
      <c r="HQ23" s="22">
        <v>0</v>
      </c>
      <c r="HR23" s="23">
        <v>0</v>
      </c>
      <c r="HS23" s="23">
        <v>0</v>
      </c>
      <c r="HT23" s="24">
        <v>104.421212</v>
      </c>
      <c r="HU23" s="24">
        <v>108.075954</v>
      </c>
      <c r="HV23" s="24">
        <v>113.20863</v>
      </c>
      <c r="HW23" s="23">
        <v>116.671908</v>
      </c>
      <c r="HX23" s="23">
        <v>120.755424</v>
      </c>
      <c r="HY23" s="23">
        <v>124.981864</v>
      </c>
      <c r="HZ23" s="23">
        <v>129.35623000000001</v>
      </c>
      <c r="IA23" s="23">
        <v>133.88369800000001</v>
      </c>
      <c r="IB23" s="23">
        <v>138.569627</v>
      </c>
      <c r="IC23" s="23">
        <v>143.41956400000001</v>
      </c>
      <c r="ID23" s="23">
        <v>148.43924899999999</v>
      </c>
      <c r="IE23" s="23">
        <v>153.63462200000001</v>
      </c>
      <c r="IF23" s="23">
        <v>159.01183399999999</v>
      </c>
      <c r="IG23" s="23">
        <v>164.577248</v>
      </c>
      <c r="IH23" s="23">
        <v>0</v>
      </c>
      <c r="II23" s="23">
        <v>0</v>
      </c>
      <c r="IJ23" s="23">
        <v>0</v>
      </c>
      <c r="IK23" s="22">
        <v>0</v>
      </c>
      <c r="IL23" s="23">
        <v>0</v>
      </c>
      <c r="IM23" s="23">
        <v>0</v>
      </c>
      <c r="IN23" s="23">
        <v>0</v>
      </c>
      <c r="IO23" s="23">
        <v>0</v>
      </c>
      <c r="IP23" s="23">
        <v>0</v>
      </c>
      <c r="IQ23" s="23">
        <v>0</v>
      </c>
      <c r="IR23" s="23">
        <v>0</v>
      </c>
      <c r="IS23" s="23">
        <v>0</v>
      </c>
      <c r="IT23" s="23">
        <v>0</v>
      </c>
      <c r="IU23" s="23">
        <v>0</v>
      </c>
      <c r="IV23" s="23">
        <v>0</v>
      </c>
      <c r="IW23" s="23">
        <v>0</v>
      </c>
      <c r="IX23" s="23">
        <v>0</v>
      </c>
      <c r="IY23" s="23">
        <v>0</v>
      </c>
      <c r="IZ23" s="23">
        <v>0</v>
      </c>
      <c r="JA23" s="23">
        <v>0</v>
      </c>
      <c r="JB23" s="23">
        <v>0</v>
      </c>
      <c r="JC23" s="23">
        <v>0</v>
      </c>
      <c r="JD23" s="23">
        <v>0</v>
      </c>
      <c r="JE23" s="22">
        <v>0</v>
      </c>
      <c r="JF23" s="23">
        <v>0</v>
      </c>
      <c r="JG23" s="23">
        <v>0</v>
      </c>
      <c r="JH23" s="23">
        <v>0</v>
      </c>
      <c r="JI23" s="23">
        <v>0</v>
      </c>
      <c r="JJ23" s="23">
        <v>0</v>
      </c>
      <c r="JK23" s="23">
        <v>0</v>
      </c>
      <c r="JL23" s="23">
        <v>0</v>
      </c>
      <c r="JM23" s="23">
        <v>0</v>
      </c>
      <c r="JN23" s="23">
        <v>0</v>
      </c>
      <c r="JO23" s="23">
        <v>0</v>
      </c>
      <c r="JP23" s="23">
        <v>0</v>
      </c>
      <c r="JQ23" s="23">
        <v>0</v>
      </c>
      <c r="JR23" s="23">
        <v>0</v>
      </c>
      <c r="JS23" s="23">
        <v>0</v>
      </c>
      <c r="JT23" s="23">
        <v>0</v>
      </c>
      <c r="JU23" s="23">
        <v>0</v>
      </c>
      <c r="JV23" s="23">
        <v>0</v>
      </c>
      <c r="JW23" s="23">
        <v>0</v>
      </c>
      <c r="JX23" s="23">
        <v>0</v>
      </c>
      <c r="JY23" s="22">
        <v>0</v>
      </c>
      <c r="JZ23" s="23">
        <v>0</v>
      </c>
      <c r="KA23" s="23">
        <v>0</v>
      </c>
      <c r="KB23" s="23">
        <v>0</v>
      </c>
      <c r="KC23" s="23">
        <v>0</v>
      </c>
      <c r="KD23" s="23">
        <v>0</v>
      </c>
      <c r="KE23" s="23">
        <v>0</v>
      </c>
      <c r="KF23" s="23">
        <v>0</v>
      </c>
      <c r="KG23" s="23">
        <v>0</v>
      </c>
      <c r="KH23" s="23">
        <v>0</v>
      </c>
      <c r="KI23" s="23">
        <v>0</v>
      </c>
      <c r="KJ23" s="23">
        <v>0</v>
      </c>
      <c r="KK23" s="23">
        <v>0</v>
      </c>
      <c r="KL23" s="23">
        <v>0</v>
      </c>
      <c r="KM23" s="23">
        <v>0</v>
      </c>
      <c r="KN23" s="23">
        <v>0</v>
      </c>
      <c r="KO23" s="23">
        <v>0</v>
      </c>
      <c r="KP23" s="23">
        <v>0</v>
      </c>
      <c r="KQ23" s="23">
        <v>0</v>
      </c>
      <c r="KR23" s="23">
        <v>0</v>
      </c>
      <c r="KS23" s="22">
        <v>0</v>
      </c>
      <c r="KT23" s="23">
        <v>0</v>
      </c>
      <c r="KU23" s="23">
        <v>0</v>
      </c>
      <c r="KV23" s="23">
        <v>0</v>
      </c>
      <c r="KW23" s="23">
        <v>0</v>
      </c>
      <c r="KX23" s="23">
        <v>0</v>
      </c>
      <c r="KY23" s="23">
        <v>0</v>
      </c>
      <c r="KZ23" s="23">
        <v>0</v>
      </c>
      <c r="LA23" s="23">
        <v>0</v>
      </c>
      <c r="LB23" s="23">
        <v>0</v>
      </c>
      <c r="LC23" s="23">
        <v>0</v>
      </c>
      <c r="LD23" s="23">
        <v>0</v>
      </c>
      <c r="LE23" s="23">
        <v>0</v>
      </c>
      <c r="LF23" s="23">
        <v>0</v>
      </c>
      <c r="LG23" s="23">
        <v>0</v>
      </c>
      <c r="LH23" s="23">
        <v>0</v>
      </c>
      <c r="LI23" s="23">
        <v>0</v>
      </c>
      <c r="LJ23" s="23">
        <v>0</v>
      </c>
      <c r="LK23" s="23">
        <v>0</v>
      </c>
      <c r="LL23" s="23">
        <v>0</v>
      </c>
      <c r="LM23" s="22">
        <v>0</v>
      </c>
      <c r="LN23" s="23">
        <v>0</v>
      </c>
      <c r="LO23" s="23">
        <v>0</v>
      </c>
      <c r="LP23" s="23">
        <v>0</v>
      </c>
      <c r="LQ23" s="23">
        <v>0</v>
      </c>
      <c r="LR23" s="23">
        <v>0</v>
      </c>
      <c r="LS23" s="23">
        <v>0</v>
      </c>
      <c r="LT23" s="23">
        <v>0</v>
      </c>
      <c r="LU23" s="23">
        <v>0</v>
      </c>
      <c r="LV23" s="23">
        <v>0</v>
      </c>
      <c r="LW23" s="23">
        <v>0</v>
      </c>
      <c r="LX23" s="23">
        <v>0</v>
      </c>
      <c r="LY23" s="23">
        <v>0</v>
      </c>
      <c r="LZ23" s="23">
        <v>0</v>
      </c>
      <c r="MA23" s="23">
        <v>0</v>
      </c>
      <c r="MB23" s="23">
        <v>0</v>
      </c>
      <c r="MC23" s="23">
        <v>0</v>
      </c>
      <c r="MD23" s="23">
        <v>0</v>
      </c>
      <c r="ME23" s="23">
        <v>0</v>
      </c>
      <c r="MF23" s="23">
        <v>0</v>
      </c>
      <c r="MG23" s="22">
        <v>0</v>
      </c>
      <c r="MH23" s="23">
        <v>0</v>
      </c>
      <c r="MI23" s="23">
        <v>0</v>
      </c>
      <c r="MJ23" s="23">
        <v>0</v>
      </c>
      <c r="MK23" s="23">
        <v>0</v>
      </c>
      <c r="ML23" s="23">
        <v>0</v>
      </c>
      <c r="MM23" s="23">
        <v>0</v>
      </c>
      <c r="MN23" s="23">
        <v>0</v>
      </c>
      <c r="MO23" s="23">
        <v>0</v>
      </c>
      <c r="MP23" s="23">
        <v>0</v>
      </c>
      <c r="MQ23" s="23">
        <v>0</v>
      </c>
      <c r="MR23" s="23">
        <v>0</v>
      </c>
      <c r="MS23" s="23">
        <v>0</v>
      </c>
      <c r="MT23" s="23">
        <v>0</v>
      </c>
      <c r="MU23" s="23">
        <v>0</v>
      </c>
      <c r="MV23" s="23">
        <v>0</v>
      </c>
      <c r="MW23" s="23">
        <v>0</v>
      </c>
      <c r="MX23" s="23">
        <v>0</v>
      </c>
      <c r="MY23" s="23">
        <v>0</v>
      </c>
      <c r="MZ23" s="23">
        <v>0</v>
      </c>
    </row>
    <row r="24" spans="1:364">
      <c r="A24" s="9" t="s">
        <v>919</v>
      </c>
      <c r="B24" s="9" t="s">
        <v>920</v>
      </c>
      <c r="C24" s="9" t="s">
        <v>886</v>
      </c>
      <c r="E24" s="22">
        <v>0</v>
      </c>
      <c r="F24" s="23">
        <v>0</v>
      </c>
      <c r="G24" s="23">
        <v>172.68404899999999</v>
      </c>
      <c r="H24" s="23">
        <v>183.774047</v>
      </c>
      <c r="I24" s="23">
        <v>189.47104300000001</v>
      </c>
      <c r="J24" s="23">
        <v>195.34464500000001</v>
      </c>
      <c r="K24" s="23">
        <v>201.400329</v>
      </c>
      <c r="L24" s="23">
        <v>207.64373900000001</v>
      </c>
      <c r="M24" s="23">
        <v>214.08069499999999</v>
      </c>
      <c r="N24" s="23">
        <v>220.717197</v>
      </c>
      <c r="O24" s="23">
        <v>227.55942999999999</v>
      </c>
      <c r="P24" s="23">
        <v>234.61377200000001</v>
      </c>
      <c r="Q24" s="23">
        <v>241.886799</v>
      </c>
      <c r="R24" s="23">
        <v>249.38529</v>
      </c>
      <c r="S24" s="23">
        <v>257.11623400000002</v>
      </c>
      <c r="T24" s="23">
        <v>265.086837</v>
      </c>
      <c r="U24" s="23">
        <v>273.304529</v>
      </c>
      <c r="V24" s="23">
        <v>0</v>
      </c>
      <c r="W24" s="23">
        <v>0</v>
      </c>
      <c r="X24" s="23">
        <v>0</v>
      </c>
      <c r="Y24" s="22">
        <v>0</v>
      </c>
      <c r="Z24" s="23">
        <v>0</v>
      </c>
      <c r="AA24" s="23">
        <v>191.21190000000001</v>
      </c>
      <c r="AB24" s="23">
        <v>199.45497499999999</v>
      </c>
      <c r="AC24" s="23">
        <v>205.63808</v>
      </c>
      <c r="AD24" s="23">
        <v>212.01285999999999</v>
      </c>
      <c r="AE24" s="23">
        <v>218.58525900000001</v>
      </c>
      <c r="AF24" s="23">
        <v>225.361402</v>
      </c>
      <c r="AG24" s="23">
        <v>232.34760499999999</v>
      </c>
      <c r="AH24" s="23">
        <v>239.55038099999999</v>
      </c>
      <c r="AI24" s="23">
        <v>246.97644299999999</v>
      </c>
      <c r="AJ24" s="23">
        <v>254.632712</v>
      </c>
      <c r="AK24" s="23">
        <v>262.52632699999998</v>
      </c>
      <c r="AL24" s="23">
        <v>270.66464300000001</v>
      </c>
      <c r="AM24" s="23">
        <v>279.05524700000001</v>
      </c>
      <c r="AN24" s="23">
        <v>287.70595900000001</v>
      </c>
      <c r="AO24" s="23">
        <v>296.624844</v>
      </c>
      <c r="AP24" s="23">
        <v>0</v>
      </c>
      <c r="AQ24" s="23">
        <v>0</v>
      </c>
      <c r="AR24" s="23">
        <v>0</v>
      </c>
      <c r="AS24" s="22">
        <v>0</v>
      </c>
      <c r="AT24" s="23">
        <v>0</v>
      </c>
      <c r="AU24" s="23">
        <v>0</v>
      </c>
      <c r="AV24" s="23">
        <v>117.364159</v>
      </c>
      <c r="AW24" s="23">
        <v>120.88508299999999</v>
      </c>
      <c r="AX24" s="23">
        <v>124.511636</v>
      </c>
      <c r="AY24" s="23">
        <v>128.246985</v>
      </c>
      <c r="AZ24" s="23">
        <v>132.09439499999999</v>
      </c>
      <c r="BA24" s="23">
        <v>136.05722600000001</v>
      </c>
      <c r="BB24" s="23">
        <v>140.13894300000001</v>
      </c>
      <c r="BC24" s="23">
        <v>144.34311199999999</v>
      </c>
      <c r="BD24" s="23">
        <v>148.673405</v>
      </c>
      <c r="BE24" s="23">
        <v>153.13360700000001</v>
      </c>
      <c r="BF24" s="23">
        <v>157.72761499999999</v>
      </c>
      <c r="BG24" s="23">
        <v>162.45944399999999</v>
      </c>
      <c r="BH24" s="23">
        <v>167.33322699999999</v>
      </c>
      <c r="BI24" s="23">
        <v>172.35322400000001</v>
      </c>
      <c r="BJ24" s="23">
        <v>0</v>
      </c>
      <c r="BK24" s="23">
        <v>0</v>
      </c>
      <c r="BL24" s="23">
        <v>0</v>
      </c>
      <c r="BM24" s="22">
        <v>0</v>
      </c>
      <c r="BN24" s="23">
        <v>0</v>
      </c>
      <c r="BO24" s="23">
        <v>0</v>
      </c>
      <c r="BP24" s="23">
        <v>117.364159</v>
      </c>
      <c r="BQ24" s="23">
        <v>120.88508299999999</v>
      </c>
      <c r="BR24" s="23">
        <v>124.511636</v>
      </c>
      <c r="BS24" s="23">
        <v>128.246985</v>
      </c>
      <c r="BT24" s="23">
        <v>132.09439499999999</v>
      </c>
      <c r="BU24" s="23">
        <v>136.05722600000001</v>
      </c>
      <c r="BV24" s="23">
        <v>140.13894300000001</v>
      </c>
      <c r="BW24" s="23">
        <v>144.34311199999999</v>
      </c>
      <c r="BX24" s="23">
        <v>148.673405</v>
      </c>
      <c r="BY24" s="23">
        <v>153.13360700000001</v>
      </c>
      <c r="BZ24" s="23">
        <v>157.72761499999999</v>
      </c>
      <c r="CA24" s="23">
        <v>162.45944399999999</v>
      </c>
      <c r="CB24" s="23">
        <v>167.33322699999999</v>
      </c>
      <c r="CC24" s="23">
        <v>172.35322400000001</v>
      </c>
      <c r="CD24" s="23">
        <v>0</v>
      </c>
      <c r="CE24" s="23">
        <v>0</v>
      </c>
      <c r="CF24" s="23">
        <v>0</v>
      </c>
      <c r="CG24" s="22">
        <v>0</v>
      </c>
      <c r="CH24" s="23">
        <v>0</v>
      </c>
      <c r="CI24" s="23">
        <v>114.60754300000001</v>
      </c>
      <c r="CJ24" s="23">
        <v>115.99393000000001</v>
      </c>
      <c r="CK24" s="23">
        <v>119.589742</v>
      </c>
      <c r="CL24" s="23">
        <v>123.29702399999999</v>
      </c>
      <c r="CM24" s="23">
        <v>127.119232</v>
      </c>
      <c r="CN24" s="23">
        <v>131.05992800000001</v>
      </c>
      <c r="CO24" s="23">
        <v>135.12278599999999</v>
      </c>
      <c r="CP24" s="23">
        <v>139.31159199999999</v>
      </c>
      <c r="CQ24" s="23">
        <v>143.63025099999999</v>
      </c>
      <c r="CR24" s="23">
        <v>148.08278899999999</v>
      </c>
      <c r="CS24" s="23">
        <v>152.67335600000001</v>
      </c>
      <c r="CT24" s="23">
        <v>157.40622999999999</v>
      </c>
      <c r="CU24" s="23">
        <v>162.28582299999999</v>
      </c>
      <c r="CV24" s="23">
        <v>167.31668300000001</v>
      </c>
      <c r="CW24" s="23">
        <v>172.5035</v>
      </c>
      <c r="CX24" s="23">
        <v>0</v>
      </c>
      <c r="CY24" s="23">
        <v>0</v>
      </c>
      <c r="CZ24" s="23">
        <v>0</v>
      </c>
      <c r="DA24" s="22">
        <v>0</v>
      </c>
      <c r="DB24" s="23">
        <v>0</v>
      </c>
      <c r="DC24" s="23">
        <v>113.319818</v>
      </c>
      <c r="DD24" s="23">
        <v>114.690628</v>
      </c>
      <c r="DE24" s="23">
        <v>118.246037</v>
      </c>
      <c r="DF24" s="23">
        <v>121.911664</v>
      </c>
      <c r="DG24" s="23">
        <v>125.690926</v>
      </c>
      <c r="DH24" s="23">
        <v>129.587344</v>
      </c>
      <c r="DI24" s="23">
        <v>133.60455200000001</v>
      </c>
      <c r="DJ24" s="23">
        <v>137.74629300000001</v>
      </c>
      <c r="DK24" s="23">
        <v>142.01642799999999</v>
      </c>
      <c r="DL24" s="23">
        <v>146.418938</v>
      </c>
      <c r="DM24" s="23">
        <v>150.95792499999999</v>
      </c>
      <c r="DN24" s="23">
        <v>155.63762</v>
      </c>
      <c r="DO24" s="23">
        <v>160.46238700000001</v>
      </c>
      <c r="DP24" s="23">
        <v>165.43672100000001</v>
      </c>
      <c r="DQ24" s="23">
        <v>170.565259</v>
      </c>
      <c r="DR24" s="23">
        <v>0</v>
      </c>
      <c r="DS24" s="23">
        <v>0</v>
      </c>
      <c r="DT24" s="23">
        <v>0</v>
      </c>
      <c r="DU24" s="22">
        <v>0</v>
      </c>
      <c r="DV24" s="23">
        <v>0</v>
      </c>
      <c r="DW24" s="23">
        <v>113.319818</v>
      </c>
      <c r="DX24" s="23">
        <v>105.238193</v>
      </c>
      <c r="DY24" s="23">
        <v>108.50057700000001</v>
      </c>
      <c r="DZ24" s="23">
        <v>111.86409500000001</v>
      </c>
      <c r="EA24" s="23">
        <v>115.33188199999999</v>
      </c>
      <c r="EB24" s="23">
        <v>118.90716999999999</v>
      </c>
      <c r="EC24" s="23">
        <v>122.593293</v>
      </c>
      <c r="ED24" s="23">
        <v>126.393685</v>
      </c>
      <c r="EE24" s="23">
        <v>130.31188900000001</v>
      </c>
      <c r="EF24" s="23">
        <v>134.35155700000001</v>
      </c>
      <c r="EG24" s="23">
        <v>138.51645600000001</v>
      </c>
      <c r="EH24" s="23">
        <v>142.81046599999999</v>
      </c>
      <c r="EI24" s="23">
        <v>147.23759000000001</v>
      </c>
      <c r="EJ24" s="23">
        <v>151.80195599999999</v>
      </c>
      <c r="EK24" s="23">
        <v>156.50781599999999</v>
      </c>
      <c r="EL24" s="23">
        <v>0</v>
      </c>
      <c r="EM24" s="23">
        <v>0</v>
      </c>
      <c r="EN24" s="23">
        <v>0</v>
      </c>
      <c r="EO24" s="22">
        <v>0</v>
      </c>
      <c r="EP24" s="23">
        <v>0</v>
      </c>
      <c r="EQ24" s="23">
        <v>114.60754300000001</v>
      </c>
      <c r="ER24" s="23">
        <v>115.99393000000001</v>
      </c>
      <c r="ES24" s="23">
        <v>119.589742</v>
      </c>
      <c r="ET24" s="23">
        <v>123.29702399999999</v>
      </c>
      <c r="EU24" s="23">
        <v>127.119232</v>
      </c>
      <c r="EV24" s="23">
        <v>131.05992800000001</v>
      </c>
      <c r="EW24" s="23">
        <v>135.12278599999999</v>
      </c>
      <c r="EX24" s="23">
        <v>139.31159199999999</v>
      </c>
      <c r="EY24" s="23">
        <v>143.63025099999999</v>
      </c>
      <c r="EZ24" s="23">
        <v>148.08278899999999</v>
      </c>
      <c r="FA24" s="23">
        <v>152.67335600000001</v>
      </c>
      <c r="FB24" s="23">
        <v>157.40622999999999</v>
      </c>
      <c r="FC24" s="23">
        <v>162.28582299999999</v>
      </c>
      <c r="FD24" s="23">
        <v>167.31668300000001</v>
      </c>
      <c r="FE24" s="23">
        <v>172.5035</v>
      </c>
      <c r="FF24" s="23">
        <v>0</v>
      </c>
      <c r="FG24" s="23">
        <v>0</v>
      </c>
      <c r="FH24" s="23">
        <v>0</v>
      </c>
      <c r="FI24" s="22">
        <v>0</v>
      </c>
      <c r="FJ24" s="23">
        <v>0</v>
      </c>
      <c r="FK24" s="23">
        <v>0</v>
      </c>
      <c r="FL24" s="23">
        <v>118.68011</v>
      </c>
      <c r="FM24" s="23">
        <v>122.833913</v>
      </c>
      <c r="FN24" s="23">
        <v>127.1331</v>
      </c>
      <c r="FO24" s="23">
        <v>131.58275900000001</v>
      </c>
      <c r="FP24" s="23">
        <v>136.18815599999999</v>
      </c>
      <c r="FQ24" s="23">
        <v>140.95474100000001</v>
      </c>
      <c r="FR24" s="23">
        <v>145.88815700000001</v>
      </c>
      <c r="FS24" s="23">
        <v>150.99424200000001</v>
      </c>
      <c r="FT24" s="23">
        <v>156.27904100000001</v>
      </c>
      <c r="FU24" s="23">
        <v>161.748807</v>
      </c>
      <c r="FV24" s="23">
        <v>167.41001600000001</v>
      </c>
      <c r="FW24" s="23">
        <v>173.26936599999999</v>
      </c>
      <c r="FX24" s="23">
        <v>179.33379400000001</v>
      </c>
      <c r="FY24" s="23">
        <v>185.610477</v>
      </c>
      <c r="FZ24" s="23">
        <v>0</v>
      </c>
      <c r="GA24" s="23">
        <v>0</v>
      </c>
      <c r="GB24" s="23">
        <v>0</v>
      </c>
      <c r="GC24" s="22">
        <v>0</v>
      </c>
      <c r="GD24" s="23">
        <v>0</v>
      </c>
      <c r="GE24" s="23">
        <v>0</v>
      </c>
      <c r="GF24" s="23">
        <v>185.49360204999999</v>
      </c>
      <c r="GG24" s="23">
        <v>191.98587812</v>
      </c>
      <c r="GH24" s="23">
        <v>198.70538385</v>
      </c>
      <c r="GI24" s="23">
        <v>205.66007228999999</v>
      </c>
      <c r="GJ24" s="23">
        <v>212.85817481999999</v>
      </c>
      <c r="GK24" s="23">
        <v>220.30821094000001</v>
      </c>
      <c r="GL24" s="23">
        <v>228.01899832000001</v>
      </c>
      <c r="GM24" s="23">
        <v>235.99966326000001</v>
      </c>
      <c r="GN24" s="23">
        <v>244.25965148</v>
      </c>
      <c r="GO24" s="23">
        <v>252.80873928</v>
      </c>
      <c r="GP24" s="23">
        <v>261.65704514999999</v>
      </c>
      <c r="GQ24" s="23">
        <v>270.81504173000002</v>
      </c>
      <c r="GR24" s="23">
        <v>280.29356818999997</v>
      </c>
      <c r="GS24" s="23">
        <v>290.10384307999999</v>
      </c>
      <c r="GT24" s="23">
        <v>0</v>
      </c>
      <c r="GU24" s="23">
        <v>0</v>
      </c>
      <c r="GV24" s="23">
        <v>0</v>
      </c>
      <c r="GW24" s="22">
        <v>0</v>
      </c>
      <c r="GX24" s="23">
        <v>0</v>
      </c>
      <c r="GY24" s="23">
        <v>0</v>
      </c>
      <c r="GZ24" s="23">
        <v>0</v>
      </c>
      <c r="HA24" s="23">
        <v>0</v>
      </c>
      <c r="HB24" s="23">
        <v>0</v>
      </c>
      <c r="HC24" s="23">
        <v>0</v>
      </c>
      <c r="HD24" s="23">
        <v>0</v>
      </c>
      <c r="HE24" s="23">
        <v>0</v>
      </c>
      <c r="HF24" s="23">
        <v>0</v>
      </c>
      <c r="HG24" s="23">
        <v>0</v>
      </c>
      <c r="HH24" s="23">
        <v>0</v>
      </c>
      <c r="HI24" s="23">
        <v>0</v>
      </c>
      <c r="HJ24" s="23">
        <v>0</v>
      </c>
      <c r="HK24" s="23">
        <v>0</v>
      </c>
      <c r="HL24" s="23">
        <v>0</v>
      </c>
      <c r="HM24" s="23">
        <v>0</v>
      </c>
      <c r="HN24" s="23">
        <v>0</v>
      </c>
      <c r="HO24" s="23">
        <v>0</v>
      </c>
      <c r="HP24" s="23">
        <v>0</v>
      </c>
      <c r="HQ24" s="22">
        <v>0</v>
      </c>
      <c r="HR24" s="23">
        <v>0</v>
      </c>
      <c r="HS24" s="23">
        <v>0</v>
      </c>
      <c r="HT24" s="24">
        <v>119.297164</v>
      </c>
      <c r="HU24" s="24">
        <v>123.472565</v>
      </c>
      <c r="HV24" s="24">
        <v>129.33644699999999</v>
      </c>
      <c r="HW24" s="23">
        <v>133.29310699999999</v>
      </c>
      <c r="HX24" s="23">
        <v>137.95836499999999</v>
      </c>
      <c r="HY24" s="23">
        <v>142.78690800000001</v>
      </c>
      <c r="HZ24" s="23">
        <v>147.78444999999999</v>
      </c>
      <c r="IA24" s="23">
        <v>152.956906</v>
      </c>
      <c r="IB24" s="23">
        <v>158.31039799999999</v>
      </c>
      <c r="IC24" s="23">
        <v>163.85126099999999</v>
      </c>
      <c r="ID24" s="23">
        <v>169.58605600000001</v>
      </c>
      <c r="IE24" s="23">
        <v>175.521568</v>
      </c>
      <c r="IF24" s="23">
        <v>181.66482199999999</v>
      </c>
      <c r="IG24" s="23">
        <v>188.02309099999999</v>
      </c>
      <c r="IH24" s="23">
        <v>0</v>
      </c>
      <c r="II24" s="23">
        <v>0</v>
      </c>
      <c r="IJ24" s="23">
        <v>0</v>
      </c>
      <c r="IK24" s="22">
        <v>0</v>
      </c>
      <c r="IL24" s="23">
        <v>0</v>
      </c>
      <c r="IM24" s="23">
        <v>0</v>
      </c>
      <c r="IN24" s="23">
        <v>0</v>
      </c>
      <c r="IO24" s="23">
        <v>0</v>
      </c>
      <c r="IP24" s="23">
        <v>0</v>
      </c>
      <c r="IQ24" s="23">
        <v>0</v>
      </c>
      <c r="IR24" s="23">
        <v>0</v>
      </c>
      <c r="IS24" s="23">
        <v>0</v>
      </c>
      <c r="IT24" s="23">
        <v>0</v>
      </c>
      <c r="IU24" s="23">
        <v>0</v>
      </c>
      <c r="IV24" s="23">
        <v>0</v>
      </c>
      <c r="IW24" s="23">
        <v>0</v>
      </c>
      <c r="IX24" s="23">
        <v>0</v>
      </c>
      <c r="IY24" s="23">
        <v>0</v>
      </c>
      <c r="IZ24" s="23">
        <v>0</v>
      </c>
      <c r="JA24" s="23">
        <v>0</v>
      </c>
      <c r="JB24" s="23">
        <v>0</v>
      </c>
      <c r="JC24" s="23">
        <v>0</v>
      </c>
      <c r="JD24" s="23">
        <v>0</v>
      </c>
      <c r="JE24" s="22">
        <v>0</v>
      </c>
      <c r="JF24" s="23">
        <v>0</v>
      </c>
      <c r="JG24" s="23">
        <v>0</v>
      </c>
      <c r="JH24" s="23">
        <v>0</v>
      </c>
      <c r="JI24" s="23">
        <v>0</v>
      </c>
      <c r="JJ24" s="23">
        <v>0</v>
      </c>
      <c r="JK24" s="23">
        <v>0</v>
      </c>
      <c r="JL24" s="23">
        <v>0</v>
      </c>
      <c r="JM24" s="23">
        <v>0</v>
      </c>
      <c r="JN24" s="23">
        <v>0</v>
      </c>
      <c r="JO24" s="23">
        <v>0</v>
      </c>
      <c r="JP24" s="23">
        <v>0</v>
      </c>
      <c r="JQ24" s="23">
        <v>0</v>
      </c>
      <c r="JR24" s="23">
        <v>0</v>
      </c>
      <c r="JS24" s="23">
        <v>0</v>
      </c>
      <c r="JT24" s="23">
        <v>0</v>
      </c>
      <c r="JU24" s="23">
        <v>0</v>
      </c>
      <c r="JV24" s="23">
        <v>0</v>
      </c>
      <c r="JW24" s="23">
        <v>0</v>
      </c>
      <c r="JX24" s="23">
        <v>0</v>
      </c>
      <c r="JY24" s="22">
        <v>0</v>
      </c>
      <c r="JZ24" s="23">
        <v>0</v>
      </c>
      <c r="KA24" s="23">
        <v>0</v>
      </c>
      <c r="KB24" s="23">
        <v>0</v>
      </c>
      <c r="KC24" s="23">
        <v>0</v>
      </c>
      <c r="KD24" s="23">
        <v>0</v>
      </c>
      <c r="KE24" s="23">
        <v>0</v>
      </c>
      <c r="KF24" s="23">
        <v>0</v>
      </c>
      <c r="KG24" s="23">
        <v>0</v>
      </c>
      <c r="KH24" s="23">
        <v>0</v>
      </c>
      <c r="KI24" s="23">
        <v>0</v>
      </c>
      <c r="KJ24" s="23">
        <v>0</v>
      </c>
      <c r="KK24" s="23">
        <v>0</v>
      </c>
      <c r="KL24" s="23">
        <v>0</v>
      </c>
      <c r="KM24" s="23">
        <v>0</v>
      </c>
      <c r="KN24" s="23">
        <v>0</v>
      </c>
      <c r="KO24" s="23">
        <v>0</v>
      </c>
      <c r="KP24" s="23">
        <v>0</v>
      </c>
      <c r="KQ24" s="23">
        <v>0</v>
      </c>
      <c r="KR24" s="23">
        <v>0</v>
      </c>
      <c r="KS24" s="22">
        <v>0</v>
      </c>
      <c r="KT24" s="23">
        <v>0</v>
      </c>
      <c r="KU24" s="23">
        <v>0</v>
      </c>
      <c r="KV24" s="23">
        <v>0</v>
      </c>
      <c r="KW24" s="23">
        <v>0</v>
      </c>
      <c r="KX24" s="23">
        <v>0</v>
      </c>
      <c r="KY24" s="23">
        <v>0</v>
      </c>
      <c r="KZ24" s="23">
        <v>0</v>
      </c>
      <c r="LA24" s="23">
        <v>0</v>
      </c>
      <c r="LB24" s="23">
        <v>0</v>
      </c>
      <c r="LC24" s="23">
        <v>0</v>
      </c>
      <c r="LD24" s="23">
        <v>0</v>
      </c>
      <c r="LE24" s="23">
        <v>0</v>
      </c>
      <c r="LF24" s="23">
        <v>0</v>
      </c>
      <c r="LG24" s="23">
        <v>0</v>
      </c>
      <c r="LH24" s="23">
        <v>0</v>
      </c>
      <c r="LI24" s="23">
        <v>0</v>
      </c>
      <c r="LJ24" s="23">
        <v>0</v>
      </c>
      <c r="LK24" s="23">
        <v>0</v>
      </c>
      <c r="LL24" s="23">
        <v>0</v>
      </c>
      <c r="LM24" s="22">
        <v>0</v>
      </c>
      <c r="LN24" s="23">
        <v>0</v>
      </c>
      <c r="LO24" s="23">
        <v>0</v>
      </c>
      <c r="LP24" s="23">
        <v>0</v>
      </c>
      <c r="LQ24" s="23">
        <v>0</v>
      </c>
      <c r="LR24" s="23">
        <v>0</v>
      </c>
      <c r="LS24" s="23">
        <v>0</v>
      </c>
      <c r="LT24" s="23">
        <v>0</v>
      </c>
      <c r="LU24" s="23">
        <v>0</v>
      </c>
      <c r="LV24" s="23">
        <v>0</v>
      </c>
      <c r="LW24" s="23">
        <v>0</v>
      </c>
      <c r="LX24" s="23">
        <v>0</v>
      </c>
      <c r="LY24" s="23">
        <v>0</v>
      </c>
      <c r="LZ24" s="23">
        <v>0</v>
      </c>
      <c r="MA24" s="23">
        <v>0</v>
      </c>
      <c r="MB24" s="23">
        <v>0</v>
      </c>
      <c r="MC24" s="23">
        <v>0</v>
      </c>
      <c r="MD24" s="23">
        <v>0</v>
      </c>
      <c r="ME24" s="23">
        <v>0</v>
      </c>
      <c r="MF24" s="23">
        <v>0</v>
      </c>
      <c r="MG24" s="22">
        <v>0</v>
      </c>
      <c r="MH24" s="23">
        <v>0</v>
      </c>
      <c r="MI24" s="23">
        <v>0</v>
      </c>
      <c r="MJ24" s="23">
        <v>0</v>
      </c>
      <c r="MK24" s="23">
        <v>0</v>
      </c>
      <c r="ML24" s="23">
        <v>0</v>
      </c>
      <c r="MM24" s="23">
        <v>0</v>
      </c>
      <c r="MN24" s="23">
        <v>0</v>
      </c>
      <c r="MO24" s="23">
        <v>0</v>
      </c>
      <c r="MP24" s="23">
        <v>0</v>
      </c>
      <c r="MQ24" s="23">
        <v>0</v>
      </c>
      <c r="MR24" s="23">
        <v>0</v>
      </c>
      <c r="MS24" s="23">
        <v>0</v>
      </c>
      <c r="MT24" s="23">
        <v>0</v>
      </c>
      <c r="MU24" s="23">
        <v>0</v>
      </c>
      <c r="MV24" s="23">
        <v>0</v>
      </c>
      <c r="MW24" s="23">
        <v>0</v>
      </c>
      <c r="MX24" s="23">
        <v>0</v>
      </c>
      <c r="MY24" s="23">
        <v>0</v>
      </c>
      <c r="MZ24" s="23">
        <v>0</v>
      </c>
    </row>
    <row r="25" spans="1:364">
      <c r="A25" s="9" t="s">
        <v>921</v>
      </c>
      <c r="B25" s="9" t="s">
        <v>922</v>
      </c>
      <c r="C25" s="9" t="s">
        <v>886</v>
      </c>
      <c r="E25" s="22">
        <v>0</v>
      </c>
      <c r="F25" s="23">
        <v>0</v>
      </c>
      <c r="G25" s="23">
        <v>102.964061</v>
      </c>
      <c r="H25" s="23">
        <v>109.576549</v>
      </c>
      <c r="I25" s="23">
        <v>112.973422</v>
      </c>
      <c r="J25" s="23">
        <v>116.475599</v>
      </c>
      <c r="K25" s="23">
        <v>120.086342</v>
      </c>
      <c r="L25" s="23">
        <v>123.80901900000001</v>
      </c>
      <c r="M25" s="23">
        <v>127.647098</v>
      </c>
      <c r="N25" s="23">
        <v>131.60415800000001</v>
      </c>
      <c r="O25" s="23">
        <v>135.683887</v>
      </c>
      <c r="P25" s="23">
        <v>139.89008799999999</v>
      </c>
      <c r="Q25" s="23">
        <v>144.22667999999999</v>
      </c>
      <c r="R25" s="23">
        <v>148.69770800000001</v>
      </c>
      <c r="S25" s="23">
        <v>153.30733599999999</v>
      </c>
      <c r="T25" s="23">
        <v>158.059864</v>
      </c>
      <c r="U25" s="23">
        <v>162.95972</v>
      </c>
      <c r="V25" s="23">
        <v>0</v>
      </c>
      <c r="W25" s="23">
        <v>0</v>
      </c>
      <c r="X25" s="23">
        <v>0</v>
      </c>
      <c r="Y25" s="22">
        <v>0</v>
      </c>
      <c r="Z25" s="23">
        <v>0</v>
      </c>
      <c r="AA25" s="23">
        <v>114.011421</v>
      </c>
      <c r="AB25" s="23">
        <v>118.926411</v>
      </c>
      <c r="AC25" s="23">
        <v>122.61313</v>
      </c>
      <c r="AD25" s="23">
        <v>126.414137</v>
      </c>
      <c r="AE25" s="23">
        <v>130.332975</v>
      </c>
      <c r="AF25" s="23">
        <v>134.37329800000001</v>
      </c>
      <c r="AG25" s="23">
        <v>138.53887</v>
      </c>
      <c r="AH25" s="23">
        <v>142.833575</v>
      </c>
      <c r="AI25" s="23">
        <v>147.261416</v>
      </c>
      <c r="AJ25" s="23">
        <v>151.82651899999999</v>
      </c>
      <c r="AK25" s="23">
        <v>156.533142</v>
      </c>
      <c r="AL25" s="23">
        <v>161.38566900000001</v>
      </c>
      <c r="AM25" s="23">
        <v>166.38862499999999</v>
      </c>
      <c r="AN25" s="23">
        <v>171.546672</v>
      </c>
      <c r="AO25" s="23">
        <v>176.864619</v>
      </c>
      <c r="AP25" s="23">
        <v>0</v>
      </c>
      <c r="AQ25" s="23">
        <v>0</v>
      </c>
      <c r="AR25" s="23">
        <v>0</v>
      </c>
      <c r="AS25" s="22">
        <v>0</v>
      </c>
      <c r="AT25" s="23">
        <v>0</v>
      </c>
      <c r="AU25" s="23">
        <v>0</v>
      </c>
      <c r="AV25" s="23">
        <v>69.187161000000003</v>
      </c>
      <c r="AW25" s="23">
        <v>71.262776000000002</v>
      </c>
      <c r="AX25" s="23">
        <v>73.400659000000005</v>
      </c>
      <c r="AY25" s="23">
        <v>75.602678999999995</v>
      </c>
      <c r="AZ25" s="23">
        <v>77.870760000000004</v>
      </c>
      <c r="BA25" s="23">
        <v>80.206881999999993</v>
      </c>
      <c r="BB25" s="23">
        <v>82.613089000000002</v>
      </c>
      <c r="BC25" s="23">
        <v>85.091481999999999</v>
      </c>
      <c r="BD25" s="23">
        <v>87.644226000000003</v>
      </c>
      <c r="BE25" s="23">
        <v>90.273553000000007</v>
      </c>
      <c r="BF25" s="23">
        <v>92.981758999999997</v>
      </c>
      <c r="BG25" s="23">
        <v>95.771212000000006</v>
      </c>
      <c r="BH25" s="23">
        <v>98.644347999999994</v>
      </c>
      <c r="BI25" s="23">
        <v>101.603679</v>
      </c>
      <c r="BJ25" s="23">
        <v>0</v>
      </c>
      <c r="BK25" s="23">
        <v>0</v>
      </c>
      <c r="BL25" s="23">
        <v>0</v>
      </c>
      <c r="BM25" s="22">
        <v>0</v>
      </c>
      <c r="BN25" s="23">
        <v>0</v>
      </c>
      <c r="BO25" s="23">
        <v>0</v>
      </c>
      <c r="BP25" s="23">
        <v>69.187161000000003</v>
      </c>
      <c r="BQ25" s="23">
        <v>71.262776000000002</v>
      </c>
      <c r="BR25" s="23">
        <v>73.400659000000005</v>
      </c>
      <c r="BS25" s="23">
        <v>75.602678999999995</v>
      </c>
      <c r="BT25" s="23">
        <v>77.870760000000004</v>
      </c>
      <c r="BU25" s="23">
        <v>80.206881999999993</v>
      </c>
      <c r="BV25" s="23">
        <v>82.613089000000002</v>
      </c>
      <c r="BW25" s="23">
        <v>85.091481999999999</v>
      </c>
      <c r="BX25" s="23">
        <v>87.644226000000003</v>
      </c>
      <c r="BY25" s="23">
        <v>90.273553000000007</v>
      </c>
      <c r="BZ25" s="23">
        <v>92.981758999999997</v>
      </c>
      <c r="CA25" s="23">
        <v>95.771212000000006</v>
      </c>
      <c r="CB25" s="23">
        <v>98.644347999999994</v>
      </c>
      <c r="CC25" s="23">
        <v>101.603679</v>
      </c>
      <c r="CD25" s="23">
        <v>0</v>
      </c>
      <c r="CE25" s="23">
        <v>0</v>
      </c>
      <c r="CF25" s="23">
        <v>0</v>
      </c>
      <c r="CG25" s="22">
        <v>0</v>
      </c>
      <c r="CH25" s="23">
        <v>0</v>
      </c>
      <c r="CI25" s="23">
        <v>68.335542000000004</v>
      </c>
      <c r="CJ25" s="23">
        <v>69.162184999999994</v>
      </c>
      <c r="CK25" s="23">
        <v>71.306212000000002</v>
      </c>
      <c r="CL25" s="23">
        <v>73.516705000000002</v>
      </c>
      <c r="CM25" s="23">
        <v>75.795722999999995</v>
      </c>
      <c r="CN25" s="23">
        <v>78.145390000000006</v>
      </c>
      <c r="CO25" s="23">
        <v>80.567897000000002</v>
      </c>
      <c r="CP25" s="23">
        <v>83.065501999999995</v>
      </c>
      <c r="CQ25" s="23">
        <v>85.640533000000005</v>
      </c>
      <c r="CR25" s="23">
        <v>88.295389</v>
      </c>
      <c r="CS25" s="23">
        <v>91.032545999999996</v>
      </c>
      <c r="CT25" s="23">
        <v>93.854555000000005</v>
      </c>
      <c r="CU25" s="23">
        <v>96.764047000000005</v>
      </c>
      <c r="CV25" s="23">
        <v>99.763732000000005</v>
      </c>
      <c r="CW25" s="23">
        <v>102.856408</v>
      </c>
      <c r="CX25" s="23">
        <v>0</v>
      </c>
      <c r="CY25" s="23">
        <v>0</v>
      </c>
      <c r="CZ25" s="23">
        <v>0</v>
      </c>
      <c r="DA25" s="22">
        <v>0</v>
      </c>
      <c r="DB25" s="23">
        <v>0</v>
      </c>
      <c r="DC25" s="23">
        <v>67.567727000000005</v>
      </c>
      <c r="DD25" s="23">
        <v>68.385081999999997</v>
      </c>
      <c r="DE25" s="23">
        <v>70.505019000000004</v>
      </c>
      <c r="DF25" s="23">
        <v>72.690674999999999</v>
      </c>
      <c r="DG25" s="23">
        <v>74.944085999999999</v>
      </c>
      <c r="DH25" s="23">
        <v>77.267352000000002</v>
      </c>
      <c r="DI25" s="23">
        <v>79.662639999999996</v>
      </c>
      <c r="DJ25" s="23">
        <v>82.132182</v>
      </c>
      <c r="DK25" s="23">
        <v>84.678280000000001</v>
      </c>
      <c r="DL25" s="23">
        <v>87.303306000000006</v>
      </c>
      <c r="DM25" s="23">
        <v>90.009709000000001</v>
      </c>
      <c r="DN25" s="23">
        <v>92.80001</v>
      </c>
      <c r="DO25" s="23">
        <v>95.676810000000003</v>
      </c>
      <c r="DP25" s="23">
        <v>98.642791000000003</v>
      </c>
      <c r="DQ25" s="23">
        <v>101.70071799999999</v>
      </c>
      <c r="DR25" s="23">
        <v>0</v>
      </c>
      <c r="DS25" s="23">
        <v>0</v>
      </c>
      <c r="DT25" s="23">
        <v>0</v>
      </c>
      <c r="DU25" s="22">
        <v>0</v>
      </c>
      <c r="DV25" s="23">
        <v>0</v>
      </c>
      <c r="DW25" s="23">
        <v>67.567727000000005</v>
      </c>
      <c r="DX25" s="23">
        <v>62.749001999999997</v>
      </c>
      <c r="DY25" s="23">
        <v>64.694220999999999</v>
      </c>
      <c r="DZ25" s="23">
        <v>66.699742000000001</v>
      </c>
      <c r="EA25" s="23">
        <v>68.767433999999994</v>
      </c>
      <c r="EB25" s="23">
        <v>70.899224000000004</v>
      </c>
      <c r="EC25" s="23">
        <v>73.097099999999998</v>
      </c>
      <c r="ED25" s="23">
        <v>75.363110000000006</v>
      </c>
      <c r="EE25" s="23">
        <v>77.699366999999995</v>
      </c>
      <c r="EF25" s="23">
        <v>80.108046999999999</v>
      </c>
      <c r="EG25" s="23">
        <v>82.591397000000001</v>
      </c>
      <c r="EH25" s="23">
        <v>85.151730000000001</v>
      </c>
      <c r="EI25" s="23">
        <v>87.791433999999995</v>
      </c>
      <c r="EJ25" s="23">
        <v>90.512968000000001</v>
      </c>
      <c r="EK25" s="23">
        <v>93.318870000000004</v>
      </c>
      <c r="EL25" s="23">
        <v>0</v>
      </c>
      <c r="EM25" s="23">
        <v>0</v>
      </c>
      <c r="EN25" s="23">
        <v>0</v>
      </c>
      <c r="EO25" s="22">
        <v>0</v>
      </c>
      <c r="EP25" s="23">
        <v>0</v>
      </c>
      <c r="EQ25" s="23">
        <v>68.335542000000004</v>
      </c>
      <c r="ER25" s="23">
        <v>69.162184999999994</v>
      </c>
      <c r="ES25" s="23">
        <v>71.306212000000002</v>
      </c>
      <c r="ET25" s="23">
        <v>73.516705000000002</v>
      </c>
      <c r="EU25" s="23">
        <v>75.795722999999995</v>
      </c>
      <c r="EV25" s="23">
        <v>78.145390000000006</v>
      </c>
      <c r="EW25" s="23">
        <v>80.567897000000002</v>
      </c>
      <c r="EX25" s="23">
        <v>83.065501999999995</v>
      </c>
      <c r="EY25" s="23">
        <v>85.640533000000005</v>
      </c>
      <c r="EZ25" s="23">
        <v>88.295389</v>
      </c>
      <c r="FA25" s="23">
        <v>91.032545999999996</v>
      </c>
      <c r="FB25" s="23">
        <v>93.854555000000005</v>
      </c>
      <c r="FC25" s="23">
        <v>96.764047000000005</v>
      </c>
      <c r="FD25" s="23">
        <v>99.763732000000005</v>
      </c>
      <c r="FE25" s="23">
        <v>102.856408</v>
      </c>
      <c r="FF25" s="23">
        <v>0</v>
      </c>
      <c r="FG25" s="23">
        <v>0</v>
      </c>
      <c r="FH25" s="23">
        <v>0</v>
      </c>
      <c r="FI25" s="22">
        <v>0</v>
      </c>
      <c r="FJ25" s="23">
        <v>0</v>
      </c>
      <c r="FK25" s="23">
        <v>0</v>
      </c>
      <c r="FL25" s="23">
        <v>70.518629000000004</v>
      </c>
      <c r="FM25" s="23">
        <v>72.986780999999993</v>
      </c>
      <c r="FN25" s="23">
        <v>75.541319000000001</v>
      </c>
      <c r="FO25" s="23">
        <v>78.185265000000001</v>
      </c>
      <c r="FP25" s="23">
        <v>80.921749000000005</v>
      </c>
      <c r="FQ25" s="23">
        <v>83.754009999999994</v>
      </c>
      <c r="FR25" s="23">
        <v>86.685400999999999</v>
      </c>
      <c r="FS25" s="23">
        <v>89.719390000000004</v>
      </c>
      <c r="FT25" s="23">
        <v>92.859567999999996</v>
      </c>
      <c r="FU25" s="23">
        <v>96.109652999999994</v>
      </c>
      <c r="FV25" s="23">
        <v>99.473490999999996</v>
      </c>
      <c r="FW25" s="23">
        <v>102.955063</v>
      </c>
      <c r="FX25" s="23">
        <v>106.558491</v>
      </c>
      <c r="FY25" s="23">
        <v>110.288038</v>
      </c>
      <c r="FZ25" s="23">
        <v>0</v>
      </c>
      <c r="GA25" s="23">
        <v>0</v>
      </c>
      <c r="GB25" s="23">
        <v>0</v>
      </c>
      <c r="GC25" s="22">
        <v>0</v>
      </c>
      <c r="GD25" s="23">
        <v>0</v>
      </c>
      <c r="GE25" s="23">
        <v>0</v>
      </c>
      <c r="GF25" s="23">
        <v>110.21859189</v>
      </c>
      <c r="GG25" s="23">
        <v>114.07624260999999</v>
      </c>
      <c r="GH25" s="23">
        <v>118.06891109999999</v>
      </c>
      <c r="GI25" s="23">
        <v>122.20132298999999</v>
      </c>
      <c r="GJ25" s="23">
        <v>126.47836929</v>
      </c>
      <c r="GK25" s="23">
        <v>130.90511222000001</v>
      </c>
      <c r="GL25" s="23">
        <v>135.48679114000001</v>
      </c>
      <c r="GM25" s="23">
        <v>140.22882883</v>
      </c>
      <c r="GN25" s="23">
        <v>145.13683784</v>
      </c>
      <c r="GO25" s="23">
        <v>150.21662717000001</v>
      </c>
      <c r="GP25" s="23">
        <v>155.47420912000001</v>
      </c>
      <c r="GQ25" s="23">
        <v>160.91580644000001</v>
      </c>
      <c r="GR25" s="23">
        <v>166.54785966</v>
      </c>
      <c r="GS25" s="23">
        <v>172.37703475000001</v>
      </c>
      <c r="GT25" s="23">
        <v>0</v>
      </c>
      <c r="GU25" s="23">
        <v>0</v>
      </c>
      <c r="GV25" s="23">
        <v>0</v>
      </c>
      <c r="GW25" s="22">
        <v>0</v>
      </c>
      <c r="GX25" s="23">
        <v>0</v>
      </c>
      <c r="GY25" s="23">
        <v>0</v>
      </c>
      <c r="GZ25" s="23">
        <v>0</v>
      </c>
      <c r="HA25" s="23">
        <v>0</v>
      </c>
      <c r="HB25" s="23">
        <v>0</v>
      </c>
      <c r="HC25" s="23">
        <v>0</v>
      </c>
      <c r="HD25" s="23">
        <v>0</v>
      </c>
      <c r="HE25" s="23">
        <v>0</v>
      </c>
      <c r="HF25" s="23">
        <v>0</v>
      </c>
      <c r="HG25" s="23">
        <v>0</v>
      </c>
      <c r="HH25" s="23">
        <v>0</v>
      </c>
      <c r="HI25" s="23">
        <v>0</v>
      </c>
      <c r="HJ25" s="23">
        <v>0</v>
      </c>
      <c r="HK25" s="23">
        <v>0</v>
      </c>
      <c r="HL25" s="23">
        <v>0</v>
      </c>
      <c r="HM25" s="23">
        <v>0</v>
      </c>
      <c r="HN25" s="23">
        <v>0</v>
      </c>
      <c r="HO25" s="23">
        <v>0</v>
      </c>
      <c r="HP25" s="23">
        <v>0</v>
      </c>
      <c r="HQ25" s="22">
        <v>0</v>
      </c>
      <c r="HR25" s="23">
        <v>0</v>
      </c>
      <c r="HS25" s="23">
        <v>0</v>
      </c>
      <c r="HT25" s="24">
        <v>70.885277000000002</v>
      </c>
      <c r="HU25" s="24">
        <v>73.366262000000006</v>
      </c>
      <c r="HV25" s="24">
        <v>76.850527</v>
      </c>
      <c r="HW25" s="23">
        <v>79.201537999999999</v>
      </c>
      <c r="HX25" s="23">
        <v>81.973591999999996</v>
      </c>
      <c r="HY25" s="23">
        <v>84.842667000000006</v>
      </c>
      <c r="HZ25" s="23">
        <v>87.812161000000003</v>
      </c>
      <c r="IA25" s="23">
        <v>90.885586000000004</v>
      </c>
      <c r="IB25" s="23">
        <v>94.066581999999997</v>
      </c>
      <c r="IC25" s="23">
        <v>97.358912000000004</v>
      </c>
      <c r="ID25" s="23">
        <v>100.766474</v>
      </c>
      <c r="IE25" s="23">
        <v>104.293301</v>
      </c>
      <c r="IF25" s="23">
        <v>107.943566</v>
      </c>
      <c r="IG25" s="23">
        <v>111.721591</v>
      </c>
      <c r="IH25" s="23">
        <v>0</v>
      </c>
      <c r="II25" s="23">
        <v>0</v>
      </c>
      <c r="IJ25" s="23">
        <v>0</v>
      </c>
      <c r="IK25" s="22">
        <v>0</v>
      </c>
      <c r="IL25" s="23">
        <v>0</v>
      </c>
      <c r="IM25" s="23">
        <v>0</v>
      </c>
      <c r="IN25" s="23">
        <v>0</v>
      </c>
      <c r="IO25" s="23">
        <v>0</v>
      </c>
      <c r="IP25" s="23">
        <v>0</v>
      </c>
      <c r="IQ25" s="23">
        <v>0</v>
      </c>
      <c r="IR25" s="23">
        <v>0</v>
      </c>
      <c r="IS25" s="23">
        <v>0</v>
      </c>
      <c r="IT25" s="23">
        <v>0</v>
      </c>
      <c r="IU25" s="23">
        <v>0</v>
      </c>
      <c r="IV25" s="23">
        <v>0</v>
      </c>
      <c r="IW25" s="23">
        <v>0</v>
      </c>
      <c r="IX25" s="23">
        <v>0</v>
      </c>
      <c r="IY25" s="23">
        <v>0</v>
      </c>
      <c r="IZ25" s="23">
        <v>0</v>
      </c>
      <c r="JA25" s="23">
        <v>0</v>
      </c>
      <c r="JB25" s="23">
        <v>0</v>
      </c>
      <c r="JC25" s="23">
        <v>0</v>
      </c>
      <c r="JD25" s="23">
        <v>0</v>
      </c>
      <c r="JE25" s="22">
        <v>0</v>
      </c>
      <c r="JF25" s="23">
        <v>0</v>
      </c>
      <c r="JG25" s="23">
        <v>0</v>
      </c>
      <c r="JH25" s="23">
        <v>0</v>
      </c>
      <c r="JI25" s="23">
        <v>0</v>
      </c>
      <c r="JJ25" s="23">
        <v>0</v>
      </c>
      <c r="JK25" s="23">
        <v>0</v>
      </c>
      <c r="JL25" s="23">
        <v>0</v>
      </c>
      <c r="JM25" s="23">
        <v>0</v>
      </c>
      <c r="JN25" s="23">
        <v>0</v>
      </c>
      <c r="JO25" s="23">
        <v>0</v>
      </c>
      <c r="JP25" s="23">
        <v>0</v>
      </c>
      <c r="JQ25" s="23">
        <v>0</v>
      </c>
      <c r="JR25" s="23">
        <v>0</v>
      </c>
      <c r="JS25" s="23">
        <v>0</v>
      </c>
      <c r="JT25" s="23">
        <v>0</v>
      </c>
      <c r="JU25" s="23">
        <v>0</v>
      </c>
      <c r="JV25" s="23">
        <v>0</v>
      </c>
      <c r="JW25" s="23">
        <v>0</v>
      </c>
      <c r="JX25" s="23">
        <v>0</v>
      </c>
      <c r="JY25" s="22">
        <v>0</v>
      </c>
      <c r="JZ25" s="23">
        <v>0</v>
      </c>
      <c r="KA25" s="23">
        <v>0</v>
      </c>
      <c r="KB25" s="23">
        <v>0</v>
      </c>
      <c r="KC25" s="23">
        <v>0</v>
      </c>
      <c r="KD25" s="23">
        <v>0</v>
      </c>
      <c r="KE25" s="23">
        <v>0</v>
      </c>
      <c r="KF25" s="23">
        <v>0</v>
      </c>
      <c r="KG25" s="23">
        <v>0</v>
      </c>
      <c r="KH25" s="23">
        <v>0</v>
      </c>
      <c r="KI25" s="23">
        <v>0</v>
      </c>
      <c r="KJ25" s="23">
        <v>0</v>
      </c>
      <c r="KK25" s="23">
        <v>0</v>
      </c>
      <c r="KL25" s="23">
        <v>0</v>
      </c>
      <c r="KM25" s="23">
        <v>0</v>
      </c>
      <c r="KN25" s="23">
        <v>0</v>
      </c>
      <c r="KO25" s="23">
        <v>0</v>
      </c>
      <c r="KP25" s="23">
        <v>0</v>
      </c>
      <c r="KQ25" s="23">
        <v>0</v>
      </c>
      <c r="KR25" s="23">
        <v>0</v>
      </c>
      <c r="KS25" s="22">
        <v>0</v>
      </c>
      <c r="KT25" s="23">
        <v>0</v>
      </c>
      <c r="KU25" s="23">
        <v>0</v>
      </c>
      <c r="KV25" s="23">
        <v>0</v>
      </c>
      <c r="KW25" s="23">
        <v>0</v>
      </c>
      <c r="KX25" s="23">
        <v>0</v>
      </c>
      <c r="KY25" s="23">
        <v>0</v>
      </c>
      <c r="KZ25" s="23">
        <v>0</v>
      </c>
      <c r="LA25" s="23">
        <v>0</v>
      </c>
      <c r="LB25" s="23">
        <v>0</v>
      </c>
      <c r="LC25" s="23">
        <v>0</v>
      </c>
      <c r="LD25" s="23">
        <v>0</v>
      </c>
      <c r="LE25" s="23">
        <v>0</v>
      </c>
      <c r="LF25" s="23">
        <v>0</v>
      </c>
      <c r="LG25" s="23">
        <v>0</v>
      </c>
      <c r="LH25" s="23">
        <v>0</v>
      </c>
      <c r="LI25" s="23">
        <v>0</v>
      </c>
      <c r="LJ25" s="23">
        <v>0</v>
      </c>
      <c r="LK25" s="23">
        <v>0</v>
      </c>
      <c r="LL25" s="23">
        <v>0</v>
      </c>
      <c r="LM25" s="22">
        <v>0</v>
      </c>
      <c r="LN25" s="23">
        <v>0</v>
      </c>
      <c r="LO25" s="23">
        <v>0</v>
      </c>
      <c r="LP25" s="23">
        <v>0</v>
      </c>
      <c r="LQ25" s="23">
        <v>0</v>
      </c>
      <c r="LR25" s="23">
        <v>0</v>
      </c>
      <c r="LS25" s="23">
        <v>0</v>
      </c>
      <c r="LT25" s="23">
        <v>0</v>
      </c>
      <c r="LU25" s="23">
        <v>0</v>
      </c>
      <c r="LV25" s="23">
        <v>0</v>
      </c>
      <c r="LW25" s="23">
        <v>0</v>
      </c>
      <c r="LX25" s="23">
        <v>0</v>
      </c>
      <c r="LY25" s="23">
        <v>0</v>
      </c>
      <c r="LZ25" s="23">
        <v>0</v>
      </c>
      <c r="MA25" s="23">
        <v>0</v>
      </c>
      <c r="MB25" s="23">
        <v>0</v>
      </c>
      <c r="MC25" s="23">
        <v>0</v>
      </c>
      <c r="MD25" s="23">
        <v>0</v>
      </c>
      <c r="ME25" s="23">
        <v>0</v>
      </c>
      <c r="MF25" s="23">
        <v>0</v>
      </c>
      <c r="MG25" s="22">
        <v>0</v>
      </c>
      <c r="MH25" s="23">
        <v>0</v>
      </c>
      <c r="MI25" s="23">
        <v>0</v>
      </c>
      <c r="MJ25" s="23">
        <v>0</v>
      </c>
      <c r="MK25" s="23">
        <v>0</v>
      </c>
      <c r="ML25" s="23">
        <v>0</v>
      </c>
      <c r="MM25" s="23">
        <v>0</v>
      </c>
      <c r="MN25" s="23">
        <v>0</v>
      </c>
      <c r="MO25" s="23">
        <v>0</v>
      </c>
      <c r="MP25" s="23">
        <v>0</v>
      </c>
      <c r="MQ25" s="23">
        <v>0</v>
      </c>
      <c r="MR25" s="23">
        <v>0</v>
      </c>
      <c r="MS25" s="23">
        <v>0</v>
      </c>
      <c r="MT25" s="23">
        <v>0</v>
      </c>
      <c r="MU25" s="23">
        <v>0</v>
      </c>
      <c r="MV25" s="23">
        <v>0</v>
      </c>
      <c r="MW25" s="23">
        <v>0</v>
      </c>
      <c r="MX25" s="23">
        <v>0</v>
      </c>
      <c r="MY25" s="23">
        <v>0</v>
      </c>
      <c r="MZ25" s="23">
        <v>0</v>
      </c>
    </row>
    <row r="26" spans="1:364">
      <c r="A26" s="9" t="s">
        <v>923</v>
      </c>
      <c r="B26" s="9" t="s">
        <v>924</v>
      </c>
      <c r="C26" s="9" t="s">
        <v>886</v>
      </c>
      <c r="E26" s="22">
        <v>0</v>
      </c>
      <c r="F26" s="23">
        <v>0</v>
      </c>
      <c r="G26" s="23">
        <v>150.988776</v>
      </c>
      <c r="H26" s="23">
        <v>160.685475</v>
      </c>
      <c r="I26" s="23">
        <v>165.66672500000001</v>
      </c>
      <c r="J26" s="23">
        <v>170.802393</v>
      </c>
      <c r="K26" s="23">
        <v>176.09726699999999</v>
      </c>
      <c r="L26" s="23">
        <v>181.55628300000001</v>
      </c>
      <c r="M26" s="23">
        <v>187.184527</v>
      </c>
      <c r="N26" s="23">
        <v>192.98724799999999</v>
      </c>
      <c r="O26" s="23">
        <v>198.969852</v>
      </c>
      <c r="P26" s="23">
        <v>205.13791800000001</v>
      </c>
      <c r="Q26" s="23">
        <v>211.49719300000001</v>
      </c>
      <c r="R26" s="23">
        <v>218.053606</v>
      </c>
      <c r="S26" s="23">
        <v>224.81326799999999</v>
      </c>
      <c r="T26" s="23">
        <v>231.782479</v>
      </c>
      <c r="U26" s="23">
        <v>238.967736</v>
      </c>
      <c r="V26" s="23">
        <v>0</v>
      </c>
      <c r="W26" s="23">
        <v>0</v>
      </c>
      <c r="X26" s="23">
        <v>0</v>
      </c>
      <c r="Y26" s="22">
        <v>0</v>
      </c>
      <c r="Z26" s="23">
        <v>0</v>
      </c>
      <c r="AA26" s="23">
        <v>167.18886800000001</v>
      </c>
      <c r="AB26" s="23">
        <v>174.39631900000001</v>
      </c>
      <c r="AC26" s="23">
        <v>179.802605</v>
      </c>
      <c r="AD26" s="23">
        <v>185.376486</v>
      </c>
      <c r="AE26" s="23">
        <v>191.12315699999999</v>
      </c>
      <c r="AF26" s="23">
        <v>197.04797500000001</v>
      </c>
      <c r="AG26" s="23">
        <v>203.156462</v>
      </c>
      <c r="AH26" s="23">
        <v>209.45431199999999</v>
      </c>
      <c r="AI26" s="23">
        <v>215.947396</v>
      </c>
      <c r="AJ26" s="23">
        <v>222.64176499999999</v>
      </c>
      <c r="AK26" s="23">
        <v>229.54365999999999</v>
      </c>
      <c r="AL26" s="23">
        <v>236.659514</v>
      </c>
      <c r="AM26" s="23">
        <v>243.995958</v>
      </c>
      <c r="AN26" s="23">
        <v>251.559833</v>
      </c>
      <c r="AO26" s="23">
        <v>259.35818799999998</v>
      </c>
      <c r="AP26" s="23">
        <v>0</v>
      </c>
      <c r="AQ26" s="23">
        <v>0</v>
      </c>
      <c r="AR26" s="23">
        <v>0</v>
      </c>
      <c r="AS26" s="22">
        <v>0</v>
      </c>
      <c r="AT26" s="23">
        <v>0</v>
      </c>
      <c r="AU26" s="23">
        <v>0</v>
      </c>
      <c r="AV26" s="23">
        <v>102.436272</v>
      </c>
      <c r="AW26" s="23">
        <v>105.50936</v>
      </c>
      <c r="AX26" s="23">
        <v>108.67464099999999</v>
      </c>
      <c r="AY26" s="23">
        <v>111.93488000000001</v>
      </c>
      <c r="AZ26" s="23">
        <v>115.29292599999999</v>
      </c>
      <c r="BA26" s="23">
        <v>118.75171400000001</v>
      </c>
      <c r="BB26" s="23">
        <v>122.31426500000001</v>
      </c>
      <c r="BC26" s="23">
        <v>125.983693</v>
      </c>
      <c r="BD26" s="23">
        <v>129.763204</v>
      </c>
      <c r="BE26" s="23">
        <v>133.65610000000001</v>
      </c>
      <c r="BF26" s="23">
        <v>137.665783</v>
      </c>
      <c r="BG26" s="23">
        <v>141.79575700000001</v>
      </c>
      <c r="BH26" s="23">
        <v>146.04962900000001</v>
      </c>
      <c r="BI26" s="23">
        <v>150.431118</v>
      </c>
      <c r="BJ26" s="23">
        <v>0</v>
      </c>
      <c r="BK26" s="23">
        <v>0</v>
      </c>
      <c r="BL26" s="23">
        <v>0</v>
      </c>
      <c r="BM26" s="22">
        <v>0</v>
      </c>
      <c r="BN26" s="23">
        <v>0</v>
      </c>
      <c r="BO26" s="23">
        <v>0</v>
      </c>
      <c r="BP26" s="23">
        <v>102.436272</v>
      </c>
      <c r="BQ26" s="23">
        <v>105.50936</v>
      </c>
      <c r="BR26" s="23">
        <v>108.67464099999999</v>
      </c>
      <c r="BS26" s="23">
        <v>111.93488000000001</v>
      </c>
      <c r="BT26" s="23">
        <v>115.29292599999999</v>
      </c>
      <c r="BU26" s="23">
        <v>118.75171400000001</v>
      </c>
      <c r="BV26" s="23">
        <v>122.31426500000001</v>
      </c>
      <c r="BW26" s="23">
        <v>125.983693</v>
      </c>
      <c r="BX26" s="23">
        <v>129.763204</v>
      </c>
      <c r="BY26" s="23">
        <v>133.65610000000001</v>
      </c>
      <c r="BZ26" s="23">
        <v>137.665783</v>
      </c>
      <c r="CA26" s="23">
        <v>141.79575700000001</v>
      </c>
      <c r="CB26" s="23">
        <v>146.04962900000001</v>
      </c>
      <c r="CC26" s="23">
        <v>150.431118</v>
      </c>
      <c r="CD26" s="23">
        <v>0</v>
      </c>
      <c r="CE26" s="23">
        <v>0</v>
      </c>
      <c r="CF26" s="23">
        <v>0</v>
      </c>
      <c r="CG26" s="22">
        <v>0</v>
      </c>
      <c r="CH26" s="23">
        <v>0</v>
      </c>
      <c r="CI26" s="23">
        <v>100.208749</v>
      </c>
      <c r="CJ26" s="23">
        <v>101.420957</v>
      </c>
      <c r="CK26" s="23">
        <v>104.56500699999999</v>
      </c>
      <c r="CL26" s="23">
        <v>107.806522</v>
      </c>
      <c r="CM26" s="23">
        <v>111.14852399999999</v>
      </c>
      <c r="CN26" s="23">
        <v>114.594128</v>
      </c>
      <c r="CO26" s="23">
        <v>118.146546</v>
      </c>
      <c r="CP26" s="23">
        <v>121.809089</v>
      </c>
      <c r="CQ26" s="23">
        <v>125.585171</v>
      </c>
      <c r="CR26" s="23">
        <v>129.47831099999999</v>
      </c>
      <c r="CS26" s="23">
        <v>133.49213900000001</v>
      </c>
      <c r="CT26" s="23">
        <v>137.63039499999999</v>
      </c>
      <c r="CU26" s="23">
        <v>141.89693700000001</v>
      </c>
      <c r="CV26" s="23">
        <v>146.29574299999999</v>
      </c>
      <c r="CW26" s="23">
        <v>150.83091099999999</v>
      </c>
      <c r="CX26" s="23">
        <v>0</v>
      </c>
      <c r="CY26" s="23">
        <v>0</v>
      </c>
      <c r="CZ26" s="23">
        <v>0</v>
      </c>
      <c r="DA26" s="22">
        <v>0</v>
      </c>
      <c r="DB26" s="23">
        <v>0</v>
      </c>
      <c r="DC26" s="23">
        <v>99.082808</v>
      </c>
      <c r="DD26" s="23">
        <v>100.281396</v>
      </c>
      <c r="DE26" s="23">
        <v>103.390119</v>
      </c>
      <c r="DF26" s="23">
        <v>106.595213</v>
      </c>
      <c r="DG26" s="23">
        <v>109.899664</v>
      </c>
      <c r="DH26" s="23">
        <v>113.30655400000001</v>
      </c>
      <c r="DI26" s="23">
        <v>116.819057</v>
      </c>
      <c r="DJ26" s="23">
        <v>120.440448</v>
      </c>
      <c r="DK26" s="23">
        <v>124.174102</v>
      </c>
      <c r="DL26" s="23">
        <v>128.02349899999999</v>
      </c>
      <c r="DM26" s="23">
        <v>131.99222700000001</v>
      </c>
      <c r="DN26" s="23">
        <v>136.08398600000001</v>
      </c>
      <c r="DO26" s="23">
        <v>140.30259000000001</v>
      </c>
      <c r="DP26" s="23">
        <v>144.65197000000001</v>
      </c>
      <c r="DQ26" s="23">
        <v>149.13618099999999</v>
      </c>
      <c r="DR26" s="23">
        <v>0</v>
      </c>
      <c r="DS26" s="23">
        <v>0</v>
      </c>
      <c r="DT26" s="23">
        <v>0</v>
      </c>
      <c r="DU26" s="22">
        <v>0</v>
      </c>
      <c r="DV26" s="23">
        <v>0</v>
      </c>
      <c r="DW26" s="23">
        <v>99.082808</v>
      </c>
      <c r="DX26" s="23">
        <v>92.016524000000004</v>
      </c>
      <c r="DY26" s="23">
        <v>94.869035999999994</v>
      </c>
      <c r="DZ26" s="23">
        <v>97.809976000000006</v>
      </c>
      <c r="EA26" s="23">
        <v>100.84208599999999</v>
      </c>
      <c r="EB26" s="23">
        <v>103.96819000000001</v>
      </c>
      <c r="EC26" s="23">
        <v>107.191204</v>
      </c>
      <c r="ED26" s="23">
        <v>110.51413100000001</v>
      </c>
      <c r="EE26" s="23">
        <v>113.94007000000001</v>
      </c>
      <c r="EF26" s="23">
        <v>117.472212</v>
      </c>
      <c r="EG26" s="23">
        <v>121.11385</v>
      </c>
      <c r="EH26" s="23">
        <v>124.86838</v>
      </c>
      <c r="EI26" s="23">
        <v>128.73929899999999</v>
      </c>
      <c r="EJ26" s="23">
        <v>132.73021800000001</v>
      </c>
      <c r="EK26" s="23">
        <v>136.844854</v>
      </c>
      <c r="EL26" s="23">
        <v>0</v>
      </c>
      <c r="EM26" s="23">
        <v>0</v>
      </c>
      <c r="EN26" s="23">
        <v>0</v>
      </c>
      <c r="EO26" s="22">
        <v>0</v>
      </c>
      <c r="EP26" s="23">
        <v>0</v>
      </c>
      <c r="EQ26" s="23">
        <v>100.208749</v>
      </c>
      <c r="ER26" s="23">
        <v>101.420957</v>
      </c>
      <c r="ES26" s="23">
        <v>104.56500699999999</v>
      </c>
      <c r="ET26" s="23">
        <v>107.806522</v>
      </c>
      <c r="EU26" s="23">
        <v>111.14852399999999</v>
      </c>
      <c r="EV26" s="23">
        <v>114.594128</v>
      </c>
      <c r="EW26" s="23">
        <v>118.146546</v>
      </c>
      <c r="EX26" s="23">
        <v>121.809089</v>
      </c>
      <c r="EY26" s="23">
        <v>125.585171</v>
      </c>
      <c r="EZ26" s="23">
        <v>129.47831099999999</v>
      </c>
      <c r="FA26" s="23">
        <v>133.49213900000001</v>
      </c>
      <c r="FB26" s="23">
        <v>137.63039499999999</v>
      </c>
      <c r="FC26" s="23">
        <v>141.89693700000001</v>
      </c>
      <c r="FD26" s="23">
        <v>146.29574299999999</v>
      </c>
      <c r="FE26" s="23">
        <v>150.83091099999999</v>
      </c>
      <c r="FF26" s="23">
        <v>0</v>
      </c>
      <c r="FG26" s="23">
        <v>0</v>
      </c>
      <c r="FH26" s="23">
        <v>0</v>
      </c>
      <c r="FI26" s="22">
        <v>0</v>
      </c>
      <c r="FJ26" s="23">
        <v>0</v>
      </c>
      <c r="FK26" s="23">
        <v>0</v>
      </c>
      <c r="FL26" s="23">
        <v>103.881102</v>
      </c>
      <c r="FM26" s="23">
        <v>107.51694000000001</v>
      </c>
      <c r="FN26" s="23">
        <v>111.280033</v>
      </c>
      <c r="FO26" s="23">
        <v>115.174834</v>
      </c>
      <c r="FP26" s="23">
        <v>119.20595400000001</v>
      </c>
      <c r="FQ26" s="23">
        <v>123.378162</v>
      </c>
      <c r="FR26" s="23">
        <v>127.696398</v>
      </c>
      <c r="FS26" s="23">
        <v>132.165772</v>
      </c>
      <c r="FT26" s="23">
        <v>136.791574</v>
      </c>
      <c r="FU26" s="23">
        <v>141.57927900000001</v>
      </c>
      <c r="FV26" s="23">
        <v>146.53455299999999</v>
      </c>
      <c r="FW26" s="23">
        <v>151.663263</v>
      </c>
      <c r="FX26" s="23">
        <v>156.97147699999999</v>
      </c>
      <c r="FY26" s="23">
        <v>162.46547899999999</v>
      </c>
      <c r="FZ26" s="23">
        <v>0</v>
      </c>
      <c r="GA26" s="23">
        <v>0</v>
      </c>
      <c r="GB26" s="23">
        <v>0</v>
      </c>
      <c r="GC26" s="22">
        <v>0</v>
      </c>
      <c r="GD26" s="23">
        <v>0</v>
      </c>
      <c r="GE26" s="23">
        <v>0</v>
      </c>
      <c r="GF26" s="23">
        <v>162.36317797999999</v>
      </c>
      <c r="GG26" s="23">
        <v>168.04588921000001</v>
      </c>
      <c r="GH26" s="23">
        <v>173.92749533</v>
      </c>
      <c r="GI26" s="23">
        <v>180.01495767</v>
      </c>
      <c r="GJ26" s="23">
        <v>186.31548119000001</v>
      </c>
      <c r="GK26" s="23">
        <v>192.83652303</v>
      </c>
      <c r="GL26" s="23">
        <v>199.58580133000001</v>
      </c>
      <c r="GM26" s="23">
        <v>206.57130437999999</v>
      </c>
      <c r="GN26" s="23">
        <v>213.80130002999999</v>
      </c>
      <c r="GO26" s="23">
        <v>221.28434554</v>
      </c>
      <c r="GP26" s="23">
        <v>229.02929763</v>
      </c>
      <c r="GQ26" s="23">
        <v>237.04532305000001</v>
      </c>
      <c r="GR26" s="23">
        <v>245.34190935000001</v>
      </c>
      <c r="GS26" s="23">
        <v>253.92887618</v>
      </c>
      <c r="GT26" s="23">
        <v>0</v>
      </c>
      <c r="GU26" s="23">
        <v>0</v>
      </c>
      <c r="GV26" s="23">
        <v>0</v>
      </c>
      <c r="GW26" s="22">
        <v>0</v>
      </c>
      <c r="GX26" s="23">
        <v>0</v>
      </c>
      <c r="GY26" s="23">
        <v>0</v>
      </c>
      <c r="GZ26" s="23">
        <v>0</v>
      </c>
      <c r="HA26" s="23">
        <v>0</v>
      </c>
      <c r="HB26" s="23">
        <v>0</v>
      </c>
      <c r="HC26" s="23">
        <v>0</v>
      </c>
      <c r="HD26" s="23">
        <v>0</v>
      </c>
      <c r="HE26" s="23">
        <v>0</v>
      </c>
      <c r="HF26" s="23">
        <v>0</v>
      </c>
      <c r="HG26" s="23">
        <v>0</v>
      </c>
      <c r="HH26" s="23">
        <v>0</v>
      </c>
      <c r="HI26" s="23">
        <v>0</v>
      </c>
      <c r="HJ26" s="23">
        <v>0</v>
      </c>
      <c r="HK26" s="23">
        <v>0</v>
      </c>
      <c r="HL26" s="23">
        <v>0</v>
      </c>
      <c r="HM26" s="23">
        <v>0</v>
      </c>
      <c r="HN26" s="23">
        <v>0</v>
      </c>
      <c r="HO26" s="23">
        <v>0</v>
      </c>
      <c r="HP26" s="23">
        <v>0</v>
      </c>
      <c r="HQ26" s="22">
        <v>0</v>
      </c>
      <c r="HR26" s="23">
        <v>0</v>
      </c>
      <c r="HS26" s="23">
        <v>0</v>
      </c>
      <c r="HT26" s="24">
        <v>104.421212</v>
      </c>
      <c r="HU26" s="24">
        <v>108.075954</v>
      </c>
      <c r="HV26" s="24">
        <v>113.20863</v>
      </c>
      <c r="HW26" s="23">
        <v>116.671908</v>
      </c>
      <c r="HX26" s="23">
        <v>120.755424</v>
      </c>
      <c r="HY26" s="23">
        <v>124.981864</v>
      </c>
      <c r="HZ26" s="23">
        <v>129.35623000000001</v>
      </c>
      <c r="IA26" s="23">
        <v>133.88369800000001</v>
      </c>
      <c r="IB26" s="23">
        <v>138.569627</v>
      </c>
      <c r="IC26" s="23">
        <v>143.41956400000001</v>
      </c>
      <c r="ID26" s="23">
        <v>148.43924899999999</v>
      </c>
      <c r="IE26" s="23">
        <v>153.63462200000001</v>
      </c>
      <c r="IF26" s="23">
        <v>159.01183399999999</v>
      </c>
      <c r="IG26" s="23">
        <v>164.577248</v>
      </c>
      <c r="IH26" s="23">
        <v>0</v>
      </c>
      <c r="II26" s="23">
        <v>0</v>
      </c>
      <c r="IJ26" s="23">
        <v>0</v>
      </c>
      <c r="IK26" s="22">
        <v>0</v>
      </c>
      <c r="IL26" s="23">
        <v>0</v>
      </c>
      <c r="IM26" s="23">
        <v>0</v>
      </c>
      <c r="IN26" s="23">
        <v>0</v>
      </c>
      <c r="IO26" s="23">
        <v>0</v>
      </c>
      <c r="IP26" s="23">
        <v>0</v>
      </c>
      <c r="IQ26" s="23">
        <v>0</v>
      </c>
      <c r="IR26" s="23">
        <v>0</v>
      </c>
      <c r="IS26" s="23">
        <v>0</v>
      </c>
      <c r="IT26" s="23">
        <v>0</v>
      </c>
      <c r="IU26" s="23">
        <v>0</v>
      </c>
      <c r="IV26" s="23">
        <v>0</v>
      </c>
      <c r="IW26" s="23">
        <v>0</v>
      </c>
      <c r="IX26" s="23">
        <v>0</v>
      </c>
      <c r="IY26" s="23">
        <v>0</v>
      </c>
      <c r="IZ26" s="23">
        <v>0</v>
      </c>
      <c r="JA26" s="23">
        <v>0</v>
      </c>
      <c r="JB26" s="23">
        <v>0</v>
      </c>
      <c r="JC26" s="23">
        <v>0</v>
      </c>
      <c r="JD26" s="23">
        <v>0</v>
      </c>
      <c r="JE26" s="22">
        <v>0</v>
      </c>
      <c r="JF26" s="23">
        <v>0</v>
      </c>
      <c r="JG26" s="23">
        <v>0</v>
      </c>
      <c r="JH26" s="23">
        <v>0</v>
      </c>
      <c r="JI26" s="23">
        <v>0</v>
      </c>
      <c r="JJ26" s="23">
        <v>0</v>
      </c>
      <c r="JK26" s="23">
        <v>0</v>
      </c>
      <c r="JL26" s="23">
        <v>0</v>
      </c>
      <c r="JM26" s="23">
        <v>0</v>
      </c>
      <c r="JN26" s="23">
        <v>0</v>
      </c>
      <c r="JO26" s="23">
        <v>0</v>
      </c>
      <c r="JP26" s="23">
        <v>0</v>
      </c>
      <c r="JQ26" s="23">
        <v>0</v>
      </c>
      <c r="JR26" s="23">
        <v>0</v>
      </c>
      <c r="JS26" s="23">
        <v>0</v>
      </c>
      <c r="JT26" s="23">
        <v>0</v>
      </c>
      <c r="JU26" s="23">
        <v>0</v>
      </c>
      <c r="JV26" s="23">
        <v>0</v>
      </c>
      <c r="JW26" s="23">
        <v>0</v>
      </c>
      <c r="JX26" s="23">
        <v>0</v>
      </c>
      <c r="JY26" s="22">
        <v>0</v>
      </c>
      <c r="JZ26" s="23">
        <v>0</v>
      </c>
      <c r="KA26" s="23">
        <v>0</v>
      </c>
      <c r="KB26" s="23">
        <v>0</v>
      </c>
      <c r="KC26" s="23">
        <v>0</v>
      </c>
      <c r="KD26" s="23">
        <v>0</v>
      </c>
      <c r="KE26" s="23">
        <v>0</v>
      </c>
      <c r="KF26" s="23">
        <v>0</v>
      </c>
      <c r="KG26" s="23">
        <v>0</v>
      </c>
      <c r="KH26" s="23">
        <v>0</v>
      </c>
      <c r="KI26" s="23">
        <v>0</v>
      </c>
      <c r="KJ26" s="23">
        <v>0</v>
      </c>
      <c r="KK26" s="23">
        <v>0</v>
      </c>
      <c r="KL26" s="23">
        <v>0</v>
      </c>
      <c r="KM26" s="23">
        <v>0</v>
      </c>
      <c r="KN26" s="23">
        <v>0</v>
      </c>
      <c r="KO26" s="23">
        <v>0</v>
      </c>
      <c r="KP26" s="23">
        <v>0</v>
      </c>
      <c r="KQ26" s="23">
        <v>0</v>
      </c>
      <c r="KR26" s="23">
        <v>0</v>
      </c>
      <c r="KS26" s="22">
        <v>0</v>
      </c>
      <c r="KT26" s="23">
        <v>0</v>
      </c>
      <c r="KU26" s="23">
        <v>0</v>
      </c>
      <c r="KV26" s="23">
        <v>0</v>
      </c>
      <c r="KW26" s="23">
        <v>0</v>
      </c>
      <c r="KX26" s="23">
        <v>0</v>
      </c>
      <c r="KY26" s="23">
        <v>0</v>
      </c>
      <c r="KZ26" s="23">
        <v>0</v>
      </c>
      <c r="LA26" s="23">
        <v>0</v>
      </c>
      <c r="LB26" s="23">
        <v>0</v>
      </c>
      <c r="LC26" s="23">
        <v>0</v>
      </c>
      <c r="LD26" s="23">
        <v>0</v>
      </c>
      <c r="LE26" s="23">
        <v>0</v>
      </c>
      <c r="LF26" s="23">
        <v>0</v>
      </c>
      <c r="LG26" s="23">
        <v>0</v>
      </c>
      <c r="LH26" s="23">
        <v>0</v>
      </c>
      <c r="LI26" s="23">
        <v>0</v>
      </c>
      <c r="LJ26" s="23">
        <v>0</v>
      </c>
      <c r="LK26" s="23">
        <v>0</v>
      </c>
      <c r="LL26" s="23">
        <v>0</v>
      </c>
      <c r="LM26" s="22">
        <v>0</v>
      </c>
      <c r="LN26" s="23">
        <v>0</v>
      </c>
      <c r="LO26" s="23">
        <v>0</v>
      </c>
      <c r="LP26" s="23">
        <v>0</v>
      </c>
      <c r="LQ26" s="23">
        <v>0</v>
      </c>
      <c r="LR26" s="23">
        <v>0</v>
      </c>
      <c r="LS26" s="23">
        <v>0</v>
      </c>
      <c r="LT26" s="23">
        <v>0</v>
      </c>
      <c r="LU26" s="23">
        <v>0</v>
      </c>
      <c r="LV26" s="23">
        <v>0</v>
      </c>
      <c r="LW26" s="23">
        <v>0</v>
      </c>
      <c r="LX26" s="23">
        <v>0</v>
      </c>
      <c r="LY26" s="23">
        <v>0</v>
      </c>
      <c r="LZ26" s="23">
        <v>0</v>
      </c>
      <c r="MA26" s="23">
        <v>0</v>
      </c>
      <c r="MB26" s="23">
        <v>0</v>
      </c>
      <c r="MC26" s="23">
        <v>0</v>
      </c>
      <c r="MD26" s="23">
        <v>0</v>
      </c>
      <c r="ME26" s="23">
        <v>0</v>
      </c>
      <c r="MF26" s="23">
        <v>0</v>
      </c>
      <c r="MG26" s="22">
        <v>0</v>
      </c>
      <c r="MH26" s="23">
        <v>0</v>
      </c>
      <c r="MI26" s="23">
        <v>0</v>
      </c>
      <c r="MJ26" s="23">
        <v>0</v>
      </c>
      <c r="MK26" s="23">
        <v>0</v>
      </c>
      <c r="ML26" s="23">
        <v>0</v>
      </c>
      <c r="MM26" s="23">
        <v>0</v>
      </c>
      <c r="MN26" s="23">
        <v>0</v>
      </c>
      <c r="MO26" s="23">
        <v>0</v>
      </c>
      <c r="MP26" s="23">
        <v>0</v>
      </c>
      <c r="MQ26" s="23">
        <v>0</v>
      </c>
      <c r="MR26" s="23">
        <v>0</v>
      </c>
      <c r="MS26" s="23">
        <v>0</v>
      </c>
      <c r="MT26" s="23">
        <v>0</v>
      </c>
      <c r="MU26" s="23">
        <v>0</v>
      </c>
      <c r="MV26" s="23">
        <v>0</v>
      </c>
      <c r="MW26" s="23">
        <v>0</v>
      </c>
      <c r="MX26" s="23">
        <v>0</v>
      </c>
      <c r="MY26" s="23">
        <v>0</v>
      </c>
      <c r="MZ26" s="23">
        <v>0</v>
      </c>
    </row>
    <row r="27" spans="1:364">
      <c r="A27" s="9" t="s">
        <v>925</v>
      </c>
      <c r="B27" s="9" t="s">
        <v>926</v>
      </c>
      <c r="C27" s="9" t="s">
        <v>886</v>
      </c>
      <c r="E27" s="22">
        <v>0</v>
      </c>
      <c r="F27" s="23">
        <v>0</v>
      </c>
      <c r="G27" s="23">
        <v>172.68404899999999</v>
      </c>
      <c r="H27" s="23">
        <v>183.774047</v>
      </c>
      <c r="I27" s="23">
        <v>189.47104300000001</v>
      </c>
      <c r="J27" s="23">
        <v>195.34464500000001</v>
      </c>
      <c r="K27" s="23">
        <v>201.400329</v>
      </c>
      <c r="L27" s="23">
        <v>207.64373900000001</v>
      </c>
      <c r="M27" s="23">
        <v>214.08069499999999</v>
      </c>
      <c r="N27" s="23">
        <v>220.717197</v>
      </c>
      <c r="O27" s="23">
        <v>227.55942999999999</v>
      </c>
      <c r="P27" s="23">
        <v>234.61377200000001</v>
      </c>
      <c r="Q27" s="23">
        <v>241.886799</v>
      </c>
      <c r="R27" s="23">
        <v>249.38529</v>
      </c>
      <c r="S27" s="23">
        <v>257.11623400000002</v>
      </c>
      <c r="T27" s="23">
        <v>265.086837</v>
      </c>
      <c r="U27" s="23">
        <v>273.304529</v>
      </c>
      <c r="V27" s="23">
        <v>0</v>
      </c>
      <c r="W27" s="23">
        <v>0</v>
      </c>
      <c r="X27" s="23">
        <v>0</v>
      </c>
      <c r="Y27" s="22">
        <v>0</v>
      </c>
      <c r="Z27" s="23">
        <v>0</v>
      </c>
      <c r="AA27" s="23">
        <v>191.21190000000001</v>
      </c>
      <c r="AB27" s="23">
        <v>199.45497499999999</v>
      </c>
      <c r="AC27" s="23">
        <v>205.63808</v>
      </c>
      <c r="AD27" s="23">
        <v>212.01285999999999</v>
      </c>
      <c r="AE27" s="23">
        <v>218.58525900000001</v>
      </c>
      <c r="AF27" s="23">
        <v>225.361402</v>
      </c>
      <c r="AG27" s="23">
        <v>232.34760499999999</v>
      </c>
      <c r="AH27" s="23">
        <v>239.55038099999999</v>
      </c>
      <c r="AI27" s="23">
        <v>246.97644299999999</v>
      </c>
      <c r="AJ27" s="23">
        <v>254.632712</v>
      </c>
      <c r="AK27" s="23">
        <v>262.52632699999998</v>
      </c>
      <c r="AL27" s="23">
        <v>270.66464300000001</v>
      </c>
      <c r="AM27" s="23">
        <v>279.05524700000001</v>
      </c>
      <c r="AN27" s="23">
        <v>287.70595900000001</v>
      </c>
      <c r="AO27" s="23">
        <v>296.624844</v>
      </c>
      <c r="AP27" s="23">
        <v>0</v>
      </c>
      <c r="AQ27" s="23">
        <v>0</v>
      </c>
      <c r="AR27" s="23">
        <v>0</v>
      </c>
      <c r="AS27" s="22">
        <v>0</v>
      </c>
      <c r="AT27" s="23">
        <v>0</v>
      </c>
      <c r="AU27" s="23">
        <v>0</v>
      </c>
      <c r="AV27" s="23">
        <v>117.364159</v>
      </c>
      <c r="AW27" s="23">
        <v>120.88508299999999</v>
      </c>
      <c r="AX27" s="23">
        <v>124.511636</v>
      </c>
      <c r="AY27" s="23">
        <v>128.246985</v>
      </c>
      <c r="AZ27" s="23">
        <v>132.09439499999999</v>
      </c>
      <c r="BA27" s="23">
        <v>136.05722600000001</v>
      </c>
      <c r="BB27" s="23">
        <v>140.13894300000001</v>
      </c>
      <c r="BC27" s="23">
        <v>144.34311199999999</v>
      </c>
      <c r="BD27" s="23">
        <v>148.673405</v>
      </c>
      <c r="BE27" s="23">
        <v>153.13360700000001</v>
      </c>
      <c r="BF27" s="23">
        <v>157.72761499999999</v>
      </c>
      <c r="BG27" s="23">
        <v>162.45944399999999</v>
      </c>
      <c r="BH27" s="23">
        <v>167.33322699999999</v>
      </c>
      <c r="BI27" s="23">
        <v>172.35322400000001</v>
      </c>
      <c r="BJ27" s="23">
        <v>0</v>
      </c>
      <c r="BK27" s="23">
        <v>0</v>
      </c>
      <c r="BL27" s="23">
        <v>0</v>
      </c>
      <c r="BM27" s="22">
        <v>0</v>
      </c>
      <c r="BN27" s="23">
        <v>0</v>
      </c>
      <c r="BO27" s="23">
        <v>0</v>
      </c>
      <c r="BP27" s="23">
        <v>117.364159</v>
      </c>
      <c r="BQ27" s="23">
        <v>120.88508299999999</v>
      </c>
      <c r="BR27" s="23">
        <v>124.511636</v>
      </c>
      <c r="BS27" s="23">
        <v>128.246985</v>
      </c>
      <c r="BT27" s="23">
        <v>132.09439499999999</v>
      </c>
      <c r="BU27" s="23">
        <v>136.05722600000001</v>
      </c>
      <c r="BV27" s="23">
        <v>140.13894300000001</v>
      </c>
      <c r="BW27" s="23">
        <v>144.34311199999999</v>
      </c>
      <c r="BX27" s="23">
        <v>148.673405</v>
      </c>
      <c r="BY27" s="23">
        <v>153.13360700000001</v>
      </c>
      <c r="BZ27" s="23">
        <v>157.72761499999999</v>
      </c>
      <c r="CA27" s="23">
        <v>162.45944399999999</v>
      </c>
      <c r="CB27" s="23">
        <v>167.33322699999999</v>
      </c>
      <c r="CC27" s="23">
        <v>172.35322400000001</v>
      </c>
      <c r="CD27" s="23">
        <v>0</v>
      </c>
      <c r="CE27" s="23">
        <v>0</v>
      </c>
      <c r="CF27" s="23">
        <v>0</v>
      </c>
      <c r="CG27" s="22">
        <v>0</v>
      </c>
      <c r="CH27" s="23">
        <v>0</v>
      </c>
      <c r="CI27" s="23">
        <v>114.60754300000001</v>
      </c>
      <c r="CJ27" s="23">
        <v>115.99393000000001</v>
      </c>
      <c r="CK27" s="23">
        <v>119.589742</v>
      </c>
      <c r="CL27" s="23">
        <v>123.29702399999999</v>
      </c>
      <c r="CM27" s="23">
        <v>127.119232</v>
      </c>
      <c r="CN27" s="23">
        <v>131.05992800000001</v>
      </c>
      <c r="CO27" s="23">
        <v>135.12278599999999</v>
      </c>
      <c r="CP27" s="23">
        <v>139.31159199999999</v>
      </c>
      <c r="CQ27" s="23">
        <v>143.63025099999999</v>
      </c>
      <c r="CR27" s="23">
        <v>148.08278899999999</v>
      </c>
      <c r="CS27" s="23">
        <v>152.67335600000001</v>
      </c>
      <c r="CT27" s="23">
        <v>157.40622999999999</v>
      </c>
      <c r="CU27" s="23">
        <v>162.28582299999999</v>
      </c>
      <c r="CV27" s="23">
        <v>167.31668300000001</v>
      </c>
      <c r="CW27" s="23">
        <v>172.5035</v>
      </c>
      <c r="CX27" s="23">
        <v>0</v>
      </c>
      <c r="CY27" s="23">
        <v>0</v>
      </c>
      <c r="CZ27" s="23">
        <v>0</v>
      </c>
      <c r="DA27" s="22">
        <v>0</v>
      </c>
      <c r="DB27" s="23">
        <v>0</v>
      </c>
      <c r="DC27" s="23">
        <v>113.319818</v>
      </c>
      <c r="DD27" s="23">
        <v>114.690628</v>
      </c>
      <c r="DE27" s="23">
        <v>118.246037</v>
      </c>
      <c r="DF27" s="23">
        <v>121.911664</v>
      </c>
      <c r="DG27" s="23">
        <v>125.690926</v>
      </c>
      <c r="DH27" s="23">
        <v>129.587344</v>
      </c>
      <c r="DI27" s="23">
        <v>133.60455200000001</v>
      </c>
      <c r="DJ27" s="23">
        <v>137.74629300000001</v>
      </c>
      <c r="DK27" s="23">
        <v>142.01642799999999</v>
      </c>
      <c r="DL27" s="23">
        <v>146.418938</v>
      </c>
      <c r="DM27" s="23">
        <v>150.95792499999999</v>
      </c>
      <c r="DN27" s="23">
        <v>155.63762</v>
      </c>
      <c r="DO27" s="23">
        <v>160.46238700000001</v>
      </c>
      <c r="DP27" s="23">
        <v>165.43672100000001</v>
      </c>
      <c r="DQ27" s="23">
        <v>170.565259</v>
      </c>
      <c r="DR27" s="23">
        <v>0</v>
      </c>
      <c r="DS27" s="23">
        <v>0</v>
      </c>
      <c r="DT27" s="23">
        <v>0</v>
      </c>
      <c r="DU27" s="22">
        <v>0</v>
      </c>
      <c r="DV27" s="23">
        <v>0</v>
      </c>
      <c r="DW27" s="23">
        <v>113.319818</v>
      </c>
      <c r="DX27" s="23">
        <v>105.238193</v>
      </c>
      <c r="DY27" s="23">
        <v>108.50057700000001</v>
      </c>
      <c r="DZ27" s="23">
        <v>111.86409500000001</v>
      </c>
      <c r="EA27" s="23">
        <v>115.33188199999999</v>
      </c>
      <c r="EB27" s="23">
        <v>118.90716999999999</v>
      </c>
      <c r="EC27" s="23">
        <v>122.593293</v>
      </c>
      <c r="ED27" s="23">
        <v>126.393685</v>
      </c>
      <c r="EE27" s="23">
        <v>130.31188900000001</v>
      </c>
      <c r="EF27" s="23">
        <v>134.35155700000001</v>
      </c>
      <c r="EG27" s="23">
        <v>138.51645600000001</v>
      </c>
      <c r="EH27" s="23">
        <v>142.81046599999999</v>
      </c>
      <c r="EI27" s="23">
        <v>147.23759000000001</v>
      </c>
      <c r="EJ27" s="23">
        <v>151.80195599999999</v>
      </c>
      <c r="EK27" s="23">
        <v>156.50781599999999</v>
      </c>
      <c r="EL27" s="23">
        <v>0</v>
      </c>
      <c r="EM27" s="23">
        <v>0</v>
      </c>
      <c r="EN27" s="23">
        <v>0</v>
      </c>
      <c r="EO27" s="22">
        <v>0</v>
      </c>
      <c r="EP27" s="23">
        <v>0</v>
      </c>
      <c r="EQ27" s="23">
        <v>114.60754300000001</v>
      </c>
      <c r="ER27" s="23">
        <v>115.99393000000001</v>
      </c>
      <c r="ES27" s="23">
        <v>119.589742</v>
      </c>
      <c r="ET27" s="23">
        <v>123.29702399999999</v>
      </c>
      <c r="EU27" s="23">
        <v>127.119232</v>
      </c>
      <c r="EV27" s="23">
        <v>131.05992800000001</v>
      </c>
      <c r="EW27" s="23">
        <v>135.12278599999999</v>
      </c>
      <c r="EX27" s="23">
        <v>139.31159199999999</v>
      </c>
      <c r="EY27" s="23">
        <v>143.63025099999999</v>
      </c>
      <c r="EZ27" s="23">
        <v>148.08278899999999</v>
      </c>
      <c r="FA27" s="23">
        <v>152.67335600000001</v>
      </c>
      <c r="FB27" s="23">
        <v>157.40622999999999</v>
      </c>
      <c r="FC27" s="23">
        <v>162.28582299999999</v>
      </c>
      <c r="FD27" s="23">
        <v>167.31668300000001</v>
      </c>
      <c r="FE27" s="23">
        <v>172.5035</v>
      </c>
      <c r="FF27" s="23">
        <v>0</v>
      </c>
      <c r="FG27" s="23">
        <v>0</v>
      </c>
      <c r="FH27" s="23">
        <v>0</v>
      </c>
      <c r="FI27" s="22">
        <v>0</v>
      </c>
      <c r="FJ27" s="23">
        <v>0</v>
      </c>
      <c r="FK27" s="23">
        <v>0</v>
      </c>
      <c r="FL27" s="23">
        <v>118.68011</v>
      </c>
      <c r="FM27" s="23">
        <v>122.833913</v>
      </c>
      <c r="FN27" s="23">
        <v>127.1331</v>
      </c>
      <c r="FO27" s="23">
        <v>131.58275900000001</v>
      </c>
      <c r="FP27" s="23">
        <v>136.18815599999999</v>
      </c>
      <c r="FQ27" s="23">
        <v>140.95474100000001</v>
      </c>
      <c r="FR27" s="23">
        <v>145.88815700000001</v>
      </c>
      <c r="FS27" s="23">
        <v>150.99424200000001</v>
      </c>
      <c r="FT27" s="23">
        <v>156.27904100000001</v>
      </c>
      <c r="FU27" s="23">
        <v>161.748807</v>
      </c>
      <c r="FV27" s="23">
        <v>167.41001600000001</v>
      </c>
      <c r="FW27" s="23">
        <v>173.26936599999999</v>
      </c>
      <c r="FX27" s="23">
        <v>179.33379400000001</v>
      </c>
      <c r="FY27" s="23">
        <v>185.610477</v>
      </c>
      <c r="FZ27" s="23">
        <v>0</v>
      </c>
      <c r="GA27" s="23">
        <v>0</v>
      </c>
      <c r="GB27" s="23">
        <v>0</v>
      </c>
      <c r="GC27" s="22">
        <v>0</v>
      </c>
      <c r="GD27" s="23">
        <v>0</v>
      </c>
      <c r="GE27" s="23">
        <v>0</v>
      </c>
      <c r="GF27" s="23">
        <v>185.49360204999999</v>
      </c>
      <c r="GG27" s="23">
        <v>191.98587812</v>
      </c>
      <c r="GH27" s="23">
        <v>198.70538385</v>
      </c>
      <c r="GI27" s="23">
        <v>205.66007228999999</v>
      </c>
      <c r="GJ27" s="23">
        <v>212.85817481999999</v>
      </c>
      <c r="GK27" s="23">
        <v>220.30821094000001</v>
      </c>
      <c r="GL27" s="23">
        <v>228.01899832000001</v>
      </c>
      <c r="GM27" s="23">
        <v>235.99966326000001</v>
      </c>
      <c r="GN27" s="23">
        <v>244.25965148</v>
      </c>
      <c r="GO27" s="23">
        <v>252.80873928</v>
      </c>
      <c r="GP27" s="23">
        <v>261.65704514999999</v>
      </c>
      <c r="GQ27" s="23">
        <v>270.81504173000002</v>
      </c>
      <c r="GR27" s="23">
        <v>280.29356818999997</v>
      </c>
      <c r="GS27" s="23">
        <v>290.10384307999999</v>
      </c>
      <c r="GT27" s="23">
        <v>0</v>
      </c>
      <c r="GU27" s="23">
        <v>0</v>
      </c>
      <c r="GV27" s="23">
        <v>0</v>
      </c>
      <c r="GW27" s="22">
        <v>0</v>
      </c>
      <c r="GX27" s="23">
        <v>0</v>
      </c>
      <c r="GY27" s="23">
        <v>0</v>
      </c>
      <c r="GZ27" s="23">
        <v>0</v>
      </c>
      <c r="HA27" s="23">
        <v>0</v>
      </c>
      <c r="HB27" s="23">
        <v>0</v>
      </c>
      <c r="HC27" s="23">
        <v>0</v>
      </c>
      <c r="HD27" s="23">
        <v>0</v>
      </c>
      <c r="HE27" s="23">
        <v>0</v>
      </c>
      <c r="HF27" s="23">
        <v>0</v>
      </c>
      <c r="HG27" s="23">
        <v>0</v>
      </c>
      <c r="HH27" s="23">
        <v>0</v>
      </c>
      <c r="HI27" s="23">
        <v>0</v>
      </c>
      <c r="HJ27" s="23">
        <v>0</v>
      </c>
      <c r="HK27" s="23">
        <v>0</v>
      </c>
      <c r="HL27" s="23">
        <v>0</v>
      </c>
      <c r="HM27" s="23">
        <v>0</v>
      </c>
      <c r="HN27" s="23">
        <v>0</v>
      </c>
      <c r="HO27" s="23">
        <v>0</v>
      </c>
      <c r="HP27" s="23">
        <v>0</v>
      </c>
      <c r="HQ27" s="22">
        <v>0</v>
      </c>
      <c r="HR27" s="23">
        <v>0</v>
      </c>
      <c r="HS27" s="23">
        <v>0</v>
      </c>
      <c r="HT27" s="24">
        <v>119.297164</v>
      </c>
      <c r="HU27" s="24">
        <v>123.472565</v>
      </c>
      <c r="HV27" s="24">
        <v>129.33644699999999</v>
      </c>
      <c r="HW27" s="23">
        <v>133.29310699999999</v>
      </c>
      <c r="HX27" s="23">
        <v>137.95836499999999</v>
      </c>
      <c r="HY27" s="23">
        <v>142.78690800000001</v>
      </c>
      <c r="HZ27" s="23">
        <v>147.78444999999999</v>
      </c>
      <c r="IA27" s="23">
        <v>152.956906</v>
      </c>
      <c r="IB27" s="23">
        <v>158.31039799999999</v>
      </c>
      <c r="IC27" s="23">
        <v>163.85126099999999</v>
      </c>
      <c r="ID27" s="23">
        <v>169.58605600000001</v>
      </c>
      <c r="IE27" s="23">
        <v>175.521568</v>
      </c>
      <c r="IF27" s="23">
        <v>181.66482199999999</v>
      </c>
      <c r="IG27" s="23">
        <v>188.02309099999999</v>
      </c>
      <c r="IH27" s="23">
        <v>0</v>
      </c>
      <c r="II27" s="23">
        <v>0</v>
      </c>
      <c r="IJ27" s="23">
        <v>0</v>
      </c>
      <c r="IK27" s="22">
        <v>0</v>
      </c>
      <c r="IL27" s="23">
        <v>0</v>
      </c>
      <c r="IM27" s="23">
        <v>0</v>
      </c>
      <c r="IN27" s="23">
        <v>0</v>
      </c>
      <c r="IO27" s="23">
        <v>0</v>
      </c>
      <c r="IP27" s="23">
        <v>0</v>
      </c>
      <c r="IQ27" s="23">
        <v>0</v>
      </c>
      <c r="IR27" s="23">
        <v>0</v>
      </c>
      <c r="IS27" s="23">
        <v>0</v>
      </c>
      <c r="IT27" s="23">
        <v>0</v>
      </c>
      <c r="IU27" s="23">
        <v>0</v>
      </c>
      <c r="IV27" s="23">
        <v>0</v>
      </c>
      <c r="IW27" s="23">
        <v>0</v>
      </c>
      <c r="IX27" s="23">
        <v>0</v>
      </c>
      <c r="IY27" s="23">
        <v>0</v>
      </c>
      <c r="IZ27" s="23">
        <v>0</v>
      </c>
      <c r="JA27" s="23">
        <v>0</v>
      </c>
      <c r="JB27" s="23">
        <v>0</v>
      </c>
      <c r="JC27" s="23">
        <v>0</v>
      </c>
      <c r="JD27" s="23">
        <v>0</v>
      </c>
      <c r="JE27" s="22">
        <v>0</v>
      </c>
      <c r="JF27" s="23">
        <v>0</v>
      </c>
      <c r="JG27" s="23">
        <v>0</v>
      </c>
      <c r="JH27" s="23">
        <v>0</v>
      </c>
      <c r="JI27" s="23">
        <v>0</v>
      </c>
      <c r="JJ27" s="23">
        <v>0</v>
      </c>
      <c r="JK27" s="23">
        <v>0</v>
      </c>
      <c r="JL27" s="23">
        <v>0</v>
      </c>
      <c r="JM27" s="23">
        <v>0</v>
      </c>
      <c r="JN27" s="23">
        <v>0</v>
      </c>
      <c r="JO27" s="23">
        <v>0</v>
      </c>
      <c r="JP27" s="23">
        <v>0</v>
      </c>
      <c r="JQ27" s="23">
        <v>0</v>
      </c>
      <c r="JR27" s="23">
        <v>0</v>
      </c>
      <c r="JS27" s="23">
        <v>0</v>
      </c>
      <c r="JT27" s="23">
        <v>0</v>
      </c>
      <c r="JU27" s="23">
        <v>0</v>
      </c>
      <c r="JV27" s="23">
        <v>0</v>
      </c>
      <c r="JW27" s="23">
        <v>0</v>
      </c>
      <c r="JX27" s="23">
        <v>0</v>
      </c>
      <c r="JY27" s="22">
        <v>0</v>
      </c>
      <c r="JZ27" s="23">
        <v>0</v>
      </c>
      <c r="KA27" s="23">
        <v>0</v>
      </c>
      <c r="KB27" s="23">
        <v>0</v>
      </c>
      <c r="KC27" s="23">
        <v>0</v>
      </c>
      <c r="KD27" s="23">
        <v>0</v>
      </c>
      <c r="KE27" s="23">
        <v>0</v>
      </c>
      <c r="KF27" s="23">
        <v>0</v>
      </c>
      <c r="KG27" s="23">
        <v>0</v>
      </c>
      <c r="KH27" s="23">
        <v>0</v>
      </c>
      <c r="KI27" s="23">
        <v>0</v>
      </c>
      <c r="KJ27" s="23">
        <v>0</v>
      </c>
      <c r="KK27" s="23">
        <v>0</v>
      </c>
      <c r="KL27" s="23">
        <v>0</v>
      </c>
      <c r="KM27" s="23">
        <v>0</v>
      </c>
      <c r="KN27" s="23">
        <v>0</v>
      </c>
      <c r="KO27" s="23">
        <v>0</v>
      </c>
      <c r="KP27" s="23">
        <v>0</v>
      </c>
      <c r="KQ27" s="23">
        <v>0</v>
      </c>
      <c r="KR27" s="23">
        <v>0</v>
      </c>
      <c r="KS27" s="22">
        <v>0</v>
      </c>
      <c r="KT27" s="23">
        <v>0</v>
      </c>
      <c r="KU27" s="23">
        <v>0</v>
      </c>
      <c r="KV27" s="23">
        <v>0</v>
      </c>
      <c r="KW27" s="23">
        <v>0</v>
      </c>
      <c r="KX27" s="23">
        <v>0</v>
      </c>
      <c r="KY27" s="23">
        <v>0</v>
      </c>
      <c r="KZ27" s="23">
        <v>0</v>
      </c>
      <c r="LA27" s="23">
        <v>0</v>
      </c>
      <c r="LB27" s="23">
        <v>0</v>
      </c>
      <c r="LC27" s="23">
        <v>0</v>
      </c>
      <c r="LD27" s="23">
        <v>0</v>
      </c>
      <c r="LE27" s="23">
        <v>0</v>
      </c>
      <c r="LF27" s="23">
        <v>0</v>
      </c>
      <c r="LG27" s="23">
        <v>0</v>
      </c>
      <c r="LH27" s="23">
        <v>0</v>
      </c>
      <c r="LI27" s="23">
        <v>0</v>
      </c>
      <c r="LJ27" s="23">
        <v>0</v>
      </c>
      <c r="LK27" s="23">
        <v>0</v>
      </c>
      <c r="LL27" s="23">
        <v>0</v>
      </c>
      <c r="LM27" s="22">
        <v>0</v>
      </c>
      <c r="LN27" s="23">
        <v>0</v>
      </c>
      <c r="LO27" s="23">
        <v>0</v>
      </c>
      <c r="LP27" s="23">
        <v>0</v>
      </c>
      <c r="LQ27" s="23">
        <v>0</v>
      </c>
      <c r="LR27" s="23">
        <v>0</v>
      </c>
      <c r="LS27" s="23">
        <v>0</v>
      </c>
      <c r="LT27" s="23">
        <v>0</v>
      </c>
      <c r="LU27" s="23">
        <v>0</v>
      </c>
      <c r="LV27" s="23">
        <v>0</v>
      </c>
      <c r="LW27" s="23">
        <v>0</v>
      </c>
      <c r="LX27" s="23">
        <v>0</v>
      </c>
      <c r="LY27" s="23">
        <v>0</v>
      </c>
      <c r="LZ27" s="23">
        <v>0</v>
      </c>
      <c r="MA27" s="23">
        <v>0</v>
      </c>
      <c r="MB27" s="23">
        <v>0</v>
      </c>
      <c r="MC27" s="23">
        <v>0</v>
      </c>
      <c r="MD27" s="23">
        <v>0</v>
      </c>
      <c r="ME27" s="23">
        <v>0</v>
      </c>
      <c r="MF27" s="23">
        <v>0</v>
      </c>
      <c r="MG27" s="22">
        <v>0</v>
      </c>
      <c r="MH27" s="23">
        <v>0</v>
      </c>
      <c r="MI27" s="23">
        <v>0</v>
      </c>
      <c r="MJ27" s="23">
        <v>0</v>
      </c>
      <c r="MK27" s="23">
        <v>0</v>
      </c>
      <c r="ML27" s="23">
        <v>0</v>
      </c>
      <c r="MM27" s="23">
        <v>0</v>
      </c>
      <c r="MN27" s="23">
        <v>0</v>
      </c>
      <c r="MO27" s="23">
        <v>0</v>
      </c>
      <c r="MP27" s="23">
        <v>0</v>
      </c>
      <c r="MQ27" s="23">
        <v>0</v>
      </c>
      <c r="MR27" s="23">
        <v>0</v>
      </c>
      <c r="MS27" s="23">
        <v>0</v>
      </c>
      <c r="MT27" s="23">
        <v>0</v>
      </c>
      <c r="MU27" s="23">
        <v>0</v>
      </c>
      <c r="MV27" s="23">
        <v>0</v>
      </c>
      <c r="MW27" s="23">
        <v>0</v>
      </c>
      <c r="MX27" s="23">
        <v>0</v>
      </c>
      <c r="MY27" s="23">
        <v>0</v>
      </c>
      <c r="MZ27" s="23">
        <v>0</v>
      </c>
    </row>
    <row r="28" spans="1:364">
      <c r="A28" s="21" t="s">
        <v>927</v>
      </c>
      <c r="B28" s="21" t="s">
        <v>928</v>
      </c>
      <c r="C28" s="21" t="s">
        <v>886</v>
      </c>
      <c r="E28" s="22">
        <v>0</v>
      </c>
      <c r="F28" s="23">
        <v>0</v>
      </c>
      <c r="G28" s="23">
        <v>172.38024300000001</v>
      </c>
      <c r="H28" s="23">
        <v>183.45072999999999</v>
      </c>
      <c r="I28" s="23">
        <v>189.13770299999999</v>
      </c>
      <c r="J28" s="23">
        <v>195.00097199999999</v>
      </c>
      <c r="K28" s="23">
        <v>201.04600199999999</v>
      </c>
      <c r="L28" s="23">
        <v>207.27842799999999</v>
      </c>
      <c r="M28" s="23">
        <v>213.704059</v>
      </c>
      <c r="N28" s="23">
        <v>220.32888500000001</v>
      </c>
      <c r="O28" s="23">
        <v>227.15907999999999</v>
      </c>
      <c r="P28" s="23">
        <v>234.20101199999999</v>
      </c>
      <c r="Q28" s="23">
        <v>241.461243</v>
      </c>
      <c r="R28" s="23">
        <v>248.94654199999999</v>
      </c>
      <c r="S28" s="23">
        <v>256.66388499999999</v>
      </c>
      <c r="T28" s="23">
        <v>264.62046500000002</v>
      </c>
      <c r="U28" s="23">
        <v>272.82369999999997</v>
      </c>
      <c r="V28" s="23">
        <v>0</v>
      </c>
      <c r="W28" s="23">
        <v>0</v>
      </c>
      <c r="X28" s="23">
        <v>0</v>
      </c>
      <c r="Y28" s="22">
        <v>0</v>
      </c>
      <c r="Z28" s="23">
        <v>0</v>
      </c>
      <c r="AA28" s="23">
        <v>190.875497</v>
      </c>
      <c r="AB28" s="23">
        <v>199.10407000000001</v>
      </c>
      <c r="AC28" s="23">
        <v>205.276297</v>
      </c>
      <c r="AD28" s="23">
        <v>211.63986199999999</v>
      </c>
      <c r="AE28" s="23">
        <v>218.20069699999999</v>
      </c>
      <c r="AF28" s="23">
        <v>224.96491900000001</v>
      </c>
      <c r="AG28" s="23">
        <v>231.93883199999999</v>
      </c>
      <c r="AH28" s="23">
        <v>239.12893500000001</v>
      </c>
      <c r="AI28" s="23">
        <v>246.541932</v>
      </c>
      <c r="AJ28" s="23">
        <v>254.184732</v>
      </c>
      <c r="AK28" s="23">
        <v>262.064459</v>
      </c>
      <c r="AL28" s="23">
        <v>270.18845700000003</v>
      </c>
      <c r="AM28" s="23">
        <v>278.56429900000001</v>
      </c>
      <c r="AN28" s="23">
        <v>287.199793</v>
      </c>
      <c r="AO28" s="23">
        <v>296.10298599999999</v>
      </c>
      <c r="AP28" s="23">
        <v>0</v>
      </c>
      <c r="AQ28" s="23">
        <v>0</v>
      </c>
      <c r="AR28" s="23">
        <v>0</v>
      </c>
      <c r="AS28" s="22">
        <v>0</v>
      </c>
      <c r="AT28" s="23">
        <v>0</v>
      </c>
      <c r="AU28" s="23">
        <v>0</v>
      </c>
      <c r="AV28" s="23">
        <v>116.167131</v>
      </c>
      <c r="AW28" s="23">
        <v>119.65214400000001</v>
      </c>
      <c r="AX28" s="23">
        <v>123.241709</v>
      </c>
      <c r="AY28" s="23">
        <v>126.93895999999999</v>
      </c>
      <c r="AZ28" s="23">
        <v>130.747129</v>
      </c>
      <c r="BA28" s="23">
        <v>134.669543</v>
      </c>
      <c r="BB28" s="23">
        <v>138.70962900000001</v>
      </c>
      <c r="BC28" s="23">
        <v>142.87091799999999</v>
      </c>
      <c r="BD28" s="23">
        <v>147.15704500000001</v>
      </c>
      <c r="BE28" s="23">
        <v>151.57175699999999</v>
      </c>
      <c r="BF28" s="23">
        <v>156.118909</v>
      </c>
      <c r="BG28" s="23">
        <v>160.80247700000001</v>
      </c>
      <c r="BH28" s="23">
        <v>165.62655100000001</v>
      </c>
      <c r="BI28" s="23">
        <v>170.595348</v>
      </c>
      <c r="BJ28" s="23">
        <v>0</v>
      </c>
      <c r="BK28" s="23">
        <v>0</v>
      </c>
      <c r="BL28" s="23">
        <v>0</v>
      </c>
      <c r="BM28" s="22">
        <v>0</v>
      </c>
      <c r="BN28" s="23">
        <v>0</v>
      </c>
      <c r="BO28" s="23">
        <v>0</v>
      </c>
      <c r="BP28" s="23">
        <v>116.167131</v>
      </c>
      <c r="BQ28" s="23">
        <v>119.65214400000001</v>
      </c>
      <c r="BR28" s="23">
        <v>123.241709</v>
      </c>
      <c r="BS28" s="23">
        <v>126.93895999999999</v>
      </c>
      <c r="BT28" s="23">
        <v>130.747129</v>
      </c>
      <c r="BU28" s="23">
        <v>134.669543</v>
      </c>
      <c r="BV28" s="23">
        <v>138.70962900000001</v>
      </c>
      <c r="BW28" s="23">
        <v>142.87091799999999</v>
      </c>
      <c r="BX28" s="23">
        <v>147.15704500000001</v>
      </c>
      <c r="BY28" s="23">
        <v>151.57175699999999</v>
      </c>
      <c r="BZ28" s="23">
        <v>156.118909</v>
      </c>
      <c r="CA28" s="23">
        <v>160.80247700000001</v>
      </c>
      <c r="CB28" s="23">
        <v>165.62655100000001</v>
      </c>
      <c r="CC28" s="23">
        <v>170.595348</v>
      </c>
      <c r="CD28" s="23">
        <v>0</v>
      </c>
      <c r="CE28" s="23">
        <v>0</v>
      </c>
      <c r="CF28" s="23">
        <v>0</v>
      </c>
      <c r="CG28" s="22">
        <v>0</v>
      </c>
      <c r="CH28" s="23">
        <v>0</v>
      </c>
      <c r="CI28" s="23">
        <v>114.405912</v>
      </c>
      <c r="CJ28" s="23">
        <v>115.78986</v>
      </c>
      <c r="CK28" s="23">
        <v>119.379345</v>
      </c>
      <c r="CL28" s="23">
        <v>123.080105</v>
      </c>
      <c r="CM28" s="23">
        <v>126.895588</v>
      </c>
      <c r="CN28" s="23">
        <v>130.829352</v>
      </c>
      <c r="CO28" s="23">
        <v>134.885062</v>
      </c>
      <c r="CP28" s="23">
        <v>139.066498</v>
      </c>
      <c r="CQ28" s="23">
        <v>143.37755999999999</v>
      </c>
      <c r="CR28" s="23">
        <v>147.82226399999999</v>
      </c>
      <c r="CS28" s="23">
        <v>152.40475499999999</v>
      </c>
      <c r="CT28" s="23">
        <v>157.129302</v>
      </c>
      <c r="CU28" s="23">
        <v>162.00031000000001</v>
      </c>
      <c r="CV28" s="23">
        <v>167.02232000000001</v>
      </c>
      <c r="CW28" s="23">
        <v>172.20001199999999</v>
      </c>
      <c r="CX28" s="23">
        <v>0</v>
      </c>
      <c r="CY28" s="23">
        <v>0</v>
      </c>
      <c r="CZ28" s="23">
        <v>0</v>
      </c>
      <c r="DA28" s="22">
        <v>0</v>
      </c>
      <c r="DB28" s="23">
        <v>0</v>
      </c>
      <c r="DC28" s="23">
        <v>113.120452</v>
      </c>
      <c r="DD28" s="23">
        <v>114.48885</v>
      </c>
      <c r="DE28" s="23">
        <v>118.038005</v>
      </c>
      <c r="DF28" s="23">
        <v>121.697183</v>
      </c>
      <c r="DG28" s="23">
        <v>125.469795</v>
      </c>
      <c r="DH28" s="23">
        <v>129.35935900000001</v>
      </c>
      <c r="DI28" s="23">
        <v>133.36949899999999</v>
      </c>
      <c r="DJ28" s="23">
        <v>137.50395399999999</v>
      </c>
      <c r="DK28" s="23">
        <v>141.76657599999999</v>
      </c>
      <c r="DL28" s="23">
        <v>146.16134</v>
      </c>
      <c r="DM28" s="23">
        <v>150.692342</v>
      </c>
      <c r="DN28" s="23">
        <v>155.36380399999999</v>
      </c>
      <c r="DO28" s="23">
        <v>160.180082</v>
      </c>
      <c r="DP28" s="23">
        <v>165.14566500000001</v>
      </c>
      <c r="DQ28" s="23">
        <v>170.26517999999999</v>
      </c>
      <c r="DR28" s="23">
        <v>0</v>
      </c>
      <c r="DS28" s="23">
        <v>0</v>
      </c>
      <c r="DT28" s="23">
        <v>0</v>
      </c>
      <c r="DU28" s="22">
        <v>0</v>
      </c>
      <c r="DV28" s="23">
        <v>0</v>
      </c>
      <c r="DW28" s="23">
        <v>113.120452</v>
      </c>
      <c r="DX28" s="23">
        <v>105.05304599999999</v>
      </c>
      <c r="DY28" s="23">
        <v>108.30969</v>
      </c>
      <c r="DZ28" s="23">
        <v>111.66728999999999</v>
      </c>
      <c r="EA28" s="23">
        <v>115.12897599999999</v>
      </c>
      <c r="EB28" s="23">
        <v>118.697975</v>
      </c>
      <c r="EC28" s="23">
        <v>122.377612</v>
      </c>
      <c r="ED28" s="23">
        <v>126.171318</v>
      </c>
      <c r="EE28" s="23">
        <v>130.082629</v>
      </c>
      <c r="EF28" s="23">
        <v>134.11519000000001</v>
      </c>
      <c r="EG28" s="23">
        <v>138.272761</v>
      </c>
      <c r="EH28" s="23">
        <v>142.55921699999999</v>
      </c>
      <c r="EI28" s="23">
        <v>146.97855200000001</v>
      </c>
      <c r="EJ28" s="23">
        <v>151.534887</v>
      </c>
      <c r="EK28" s="23">
        <v>156.23246900000001</v>
      </c>
      <c r="EL28" s="23">
        <v>0</v>
      </c>
      <c r="EM28" s="23">
        <v>0</v>
      </c>
      <c r="EN28" s="23">
        <v>0</v>
      </c>
      <c r="EO28" s="22">
        <v>0</v>
      </c>
      <c r="EP28" s="23">
        <v>0</v>
      </c>
      <c r="EQ28" s="23">
        <v>114.405912</v>
      </c>
      <c r="ER28" s="23">
        <v>115.78986</v>
      </c>
      <c r="ES28" s="23">
        <v>119.379345</v>
      </c>
      <c r="ET28" s="23">
        <v>123.080105</v>
      </c>
      <c r="EU28" s="23">
        <v>126.895588</v>
      </c>
      <c r="EV28" s="23">
        <v>130.829352</v>
      </c>
      <c r="EW28" s="23">
        <v>134.885062</v>
      </c>
      <c r="EX28" s="23">
        <v>139.066498</v>
      </c>
      <c r="EY28" s="23">
        <v>143.37755999999999</v>
      </c>
      <c r="EZ28" s="23">
        <v>147.82226399999999</v>
      </c>
      <c r="FA28" s="23">
        <v>152.40475499999999</v>
      </c>
      <c r="FB28" s="23">
        <v>157.129302</v>
      </c>
      <c r="FC28" s="23">
        <v>162.00031000000001</v>
      </c>
      <c r="FD28" s="23">
        <v>167.02232000000001</v>
      </c>
      <c r="FE28" s="23">
        <v>172.20001199999999</v>
      </c>
      <c r="FF28" s="23">
        <v>0</v>
      </c>
      <c r="FG28" s="23">
        <v>0</v>
      </c>
      <c r="FH28" s="23">
        <v>0</v>
      </c>
      <c r="FI28" s="22">
        <v>0</v>
      </c>
      <c r="FJ28" s="23">
        <v>0</v>
      </c>
      <c r="FK28" s="23">
        <v>0</v>
      </c>
      <c r="FL28" s="23">
        <v>117.90494</v>
      </c>
      <c r="FM28" s="23">
        <v>122.03161299999999</v>
      </c>
      <c r="FN28" s="23">
        <v>126.302719</v>
      </c>
      <c r="FO28" s="23">
        <v>130.72331399999999</v>
      </c>
      <c r="FP28" s="23">
        <v>135.298631</v>
      </c>
      <c r="FQ28" s="23">
        <v>140.03408300000001</v>
      </c>
      <c r="FR28" s="23">
        <v>144.93527499999999</v>
      </c>
      <c r="FS28" s="23">
        <v>150.00801000000001</v>
      </c>
      <c r="FT28" s="23">
        <v>155.25828999999999</v>
      </c>
      <c r="FU28" s="23">
        <v>160.692331</v>
      </c>
      <c r="FV28" s="23">
        <v>166.316562</v>
      </c>
      <c r="FW28" s="23">
        <v>172.137642</v>
      </c>
      <c r="FX28" s="23">
        <v>178.16245900000001</v>
      </c>
      <c r="FY28" s="23">
        <v>184.398145</v>
      </c>
      <c r="FZ28" s="23">
        <v>0</v>
      </c>
      <c r="GA28" s="23">
        <v>0</v>
      </c>
      <c r="GB28" s="23">
        <v>0</v>
      </c>
      <c r="GC28" s="22">
        <v>0</v>
      </c>
      <c r="GD28" s="23">
        <v>0</v>
      </c>
      <c r="GE28" s="23">
        <v>0</v>
      </c>
      <c r="GF28" s="23">
        <v>184.28203415999999</v>
      </c>
      <c r="GG28" s="23">
        <v>190.73190535000001</v>
      </c>
      <c r="GH28" s="23">
        <v>197.40752204</v>
      </c>
      <c r="GI28" s="23">
        <v>204.31678531</v>
      </c>
      <c r="GJ28" s="23">
        <v>211.46787280000001</v>
      </c>
      <c r="GK28" s="23">
        <v>218.86924834999999</v>
      </c>
      <c r="GL28" s="23">
        <v>226.52967204000001</v>
      </c>
      <c r="GM28" s="23">
        <v>234.45821056</v>
      </c>
      <c r="GN28" s="23">
        <v>242.66424792999999</v>
      </c>
      <c r="GO28" s="23">
        <v>251.15749661000001</v>
      </c>
      <c r="GP28" s="23">
        <v>259.94800899000001</v>
      </c>
      <c r="GQ28" s="23">
        <v>269.04618929999998</v>
      </c>
      <c r="GR28" s="23">
        <v>278.46280593</v>
      </c>
      <c r="GS28" s="23">
        <v>288.20900413999999</v>
      </c>
      <c r="GT28" s="23">
        <v>0</v>
      </c>
      <c r="GU28" s="23">
        <v>0</v>
      </c>
      <c r="GV28" s="23">
        <v>0</v>
      </c>
      <c r="GW28" s="22">
        <v>0</v>
      </c>
      <c r="GX28" s="23">
        <v>0</v>
      </c>
      <c r="GY28" s="23">
        <v>0</v>
      </c>
      <c r="GZ28" s="23">
        <v>0</v>
      </c>
      <c r="HA28" s="23">
        <v>0</v>
      </c>
      <c r="HB28" s="23">
        <v>0</v>
      </c>
      <c r="HC28" s="23">
        <v>0</v>
      </c>
      <c r="HD28" s="23">
        <v>0</v>
      </c>
      <c r="HE28" s="23">
        <v>0</v>
      </c>
      <c r="HF28" s="23">
        <v>0</v>
      </c>
      <c r="HG28" s="23">
        <v>0</v>
      </c>
      <c r="HH28" s="23">
        <v>0</v>
      </c>
      <c r="HI28" s="23">
        <v>0</v>
      </c>
      <c r="HJ28" s="23">
        <v>0</v>
      </c>
      <c r="HK28" s="23">
        <v>0</v>
      </c>
      <c r="HL28" s="23">
        <v>0</v>
      </c>
      <c r="HM28" s="23">
        <v>0</v>
      </c>
      <c r="HN28" s="23">
        <v>0</v>
      </c>
      <c r="HO28" s="23">
        <v>0</v>
      </c>
      <c r="HP28" s="23">
        <v>0</v>
      </c>
      <c r="HQ28" s="22">
        <v>0</v>
      </c>
      <c r="HR28" s="23">
        <v>0</v>
      </c>
      <c r="HS28" s="23">
        <v>0</v>
      </c>
      <c r="HT28" s="24">
        <v>118.51796400000001</v>
      </c>
      <c r="HU28" s="24">
        <v>122.666093</v>
      </c>
      <c r="HV28" s="24">
        <v>128.49167499999999</v>
      </c>
      <c r="HW28" s="23">
        <v>132.42249100000001</v>
      </c>
      <c r="HX28" s="23">
        <v>137.057278</v>
      </c>
      <c r="HY28" s="23">
        <v>141.85428300000001</v>
      </c>
      <c r="HZ28" s="23">
        <v>146.81918300000001</v>
      </c>
      <c r="IA28" s="23">
        <v>151.957854</v>
      </c>
      <c r="IB28" s="23">
        <v>157.27637899999999</v>
      </c>
      <c r="IC28" s="23">
        <v>162.78105199999999</v>
      </c>
      <c r="ID28" s="23">
        <v>168.47838899999999</v>
      </c>
      <c r="IE28" s="23">
        <v>174.37513300000001</v>
      </c>
      <c r="IF28" s="23">
        <v>180.478263</v>
      </c>
      <c r="IG28" s="23">
        <v>186.79500200000001</v>
      </c>
      <c r="IH28" s="23">
        <v>0</v>
      </c>
      <c r="II28" s="23">
        <v>0</v>
      </c>
      <c r="IJ28" s="23">
        <v>0</v>
      </c>
      <c r="IK28" s="22">
        <v>0</v>
      </c>
      <c r="IL28" s="23">
        <v>0</v>
      </c>
      <c r="IM28" s="23">
        <v>0</v>
      </c>
      <c r="IN28" s="23">
        <v>0</v>
      </c>
      <c r="IO28" s="23">
        <v>0</v>
      </c>
      <c r="IP28" s="23">
        <v>0</v>
      </c>
      <c r="IQ28" s="23">
        <v>0</v>
      </c>
      <c r="IR28" s="23">
        <v>0</v>
      </c>
      <c r="IS28" s="23">
        <v>0</v>
      </c>
      <c r="IT28" s="23">
        <v>0</v>
      </c>
      <c r="IU28" s="23">
        <v>0</v>
      </c>
      <c r="IV28" s="23">
        <v>0</v>
      </c>
      <c r="IW28" s="23">
        <v>0</v>
      </c>
      <c r="IX28" s="23">
        <v>0</v>
      </c>
      <c r="IY28" s="23">
        <v>0</v>
      </c>
      <c r="IZ28" s="23">
        <v>0</v>
      </c>
      <c r="JA28" s="23">
        <v>0</v>
      </c>
      <c r="JB28" s="23">
        <v>0</v>
      </c>
      <c r="JC28" s="23">
        <v>0</v>
      </c>
      <c r="JD28" s="23">
        <v>0</v>
      </c>
      <c r="JE28" s="22">
        <v>0</v>
      </c>
      <c r="JF28" s="23">
        <v>0</v>
      </c>
      <c r="JG28" s="23">
        <v>0</v>
      </c>
      <c r="JH28" s="23">
        <v>0</v>
      </c>
      <c r="JI28" s="23">
        <v>0</v>
      </c>
      <c r="JJ28" s="23">
        <v>0</v>
      </c>
      <c r="JK28" s="23">
        <v>0</v>
      </c>
      <c r="JL28" s="23">
        <v>0</v>
      </c>
      <c r="JM28" s="23">
        <v>0</v>
      </c>
      <c r="JN28" s="23">
        <v>0</v>
      </c>
      <c r="JO28" s="23">
        <v>0</v>
      </c>
      <c r="JP28" s="23">
        <v>0</v>
      </c>
      <c r="JQ28" s="23">
        <v>0</v>
      </c>
      <c r="JR28" s="23">
        <v>0</v>
      </c>
      <c r="JS28" s="23">
        <v>0</v>
      </c>
      <c r="JT28" s="23">
        <v>0</v>
      </c>
      <c r="JU28" s="23">
        <v>0</v>
      </c>
      <c r="JV28" s="23">
        <v>0</v>
      </c>
      <c r="JW28" s="23">
        <v>0</v>
      </c>
      <c r="JX28" s="23">
        <v>0</v>
      </c>
      <c r="JY28" s="22">
        <v>0</v>
      </c>
      <c r="JZ28" s="23">
        <v>0</v>
      </c>
      <c r="KA28" s="23">
        <v>0</v>
      </c>
      <c r="KB28" s="23">
        <v>0</v>
      </c>
      <c r="KC28" s="23">
        <v>0</v>
      </c>
      <c r="KD28" s="23">
        <v>0</v>
      </c>
      <c r="KE28" s="23">
        <v>0</v>
      </c>
      <c r="KF28" s="23">
        <v>0</v>
      </c>
      <c r="KG28" s="23">
        <v>0</v>
      </c>
      <c r="KH28" s="23">
        <v>0</v>
      </c>
      <c r="KI28" s="23">
        <v>0</v>
      </c>
      <c r="KJ28" s="23">
        <v>0</v>
      </c>
      <c r="KK28" s="23">
        <v>0</v>
      </c>
      <c r="KL28" s="23">
        <v>0</v>
      </c>
      <c r="KM28" s="23">
        <v>0</v>
      </c>
      <c r="KN28" s="23">
        <v>0</v>
      </c>
      <c r="KO28" s="23">
        <v>0</v>
      </c>
      <c r="KP28" s="23">
        <v>0</v>
      </c>
      <c r="KQ28" s="23">
        <v>0</v>
      </c>
      <c r="KR28" s="23">
        <v>0</v>
      </c>
      <c r="KS28" s="22">
        <v>0</v>
      </c>
      <c r="KT28" s="23">
        <v>0</v>
      </c>
      <c r="KU28" s="23">
        <v>0</v>
      </c>
      <c r="KV28" s="23">
        <v>0</v>
      </c>
      <c r="KW28" s="23">
        <v>0</v>
      </c>
      <c r="KX28" s="23">
        <v>0</v>
      </c>
      <c r="KY28" s="23">
        <v>0</v>
      </c>
      <c r="KZ28" s="23">
        <v>0</v>
      </c>
      <c r="LA28" s="23">
        <v>0</v>
      </c>
      <c r="LB28" s="23">
        <v>0</v>
      </c>
      <c r="LC28" s="23">
        <v>0</v>
      </c>
      <c r="LD28" s="23">
        <v>0</v>
      </c>
      <c r="LE28" s="23">
        <v>0</v>
      </c>
      <c r="LF28" s="23">
        <v>0</v>
      </c>
      <c r="LG28" s="23">
        <v>0</v>
      </c>
      <c r="LH28" s="23">
        <v>0</v>
      </c>
      <c r="LI28" s="23">
        <v>0</v>
      </c>
      <c r="LJ28" s="23">
        <v>0</v>
      </c>
      <c r="LK28" s="23">
        <v>0</v>
      </c>
      <c r="LL28" s="23">
        <v>0</v>
      </c>
      <c r="LM28" s="22">
        <v>0</v>
      </c>
      <c r="LN28" s="23">
        <v>0</v>
      </c>
      <c r="LO28" s="23">
        <v>0</v>
      </c>
      <c r="LP28" s="23">
        <v>0</v>
      </c>
      <c r="LQ28" s="23">
        <v>0</v>
      </c>
      <c r="LR28" s="23">
        <v>0</v>
      </c>
      <c r="LS28" s="23">
        <v>0</v>
      </c>
      <c r="LT28" s="23">
        <v>0</v>
      </c>
      <c r="LU28" s="23">
        <v>0</v>
      </c>
      <c r="LV28" s="23">
        <v>0</v>
      </c>
      <c r="LW28" s="23">
        <v>0</v>
      </c>
      <c r="LX28" s="23">
        <v>0</v>
      </c>
      <c r="LY28" s="23">
        <v>0</v>
      </c>
      <c r="LZ28" s="23">
        <v>0</v>
      </c>
      <c r="MA28" s="23">
        <v>0</v>
      </c>
      <c r="MB28" s="23">
        <v>0</v>
      </c>
      <c r="MC28" s="23">
        <v>0</v>
      </c>
      <c r="MD28" s="23">
        <v>0</v>
      </c>
      <c r="ME28" s="23">
        <v>0</v>
      </c>
      <c r="MF28" s="23">
        <v>0</v>
      </c>
      <c r="MG28" s="22">
        <v>0</v>
      </c>
      <c r="MH28" s="23">
        <v>0</v>
      </c>
      <c r="MI28" s="23">
        <v>0</v>
      </c>
      <c r="MJ28" s="23">
        <v>0</v>
      </c>
      <c r="MK28" s="23">
        <v>0</v>
      </c>
      <c r="ML28" s="23">
        <v>0</v>
      </c>
      <c r="MM28" s="23">
        <v>0</v>
      </c>
      <c r="MN28" s="23">
        <v>0</v>
      </c>
      <c r="MO28" s="23">
        <v>0</v>
      </c>
      <c r="MP28" s="23">
        <v>0</v>
      </c>
      <c r="MQ28" s="23">
        <v>0</v>
      </c>
      <c r="MR28" s="23">
        <v>0</v>
      </c>
      <c r="MS28" s="23">
        <v>0</v>
      </c>
      <c r="MT28" s="23">
        <v>0</v>
      </c>
      <c r="MU28" s="23">
        <v>0</v>
      </c>
      <c r="MV28" s="23">
        <v>0</v>
      </c>
      <c r="MW28" s="23">
        <v>0</v>
      </c>
      <c r="MX28" s="23">
        <v>0</v>
      </c>
      <c r="MY28" s="23">
        <v>0</v>
      </c>
      <c r="MZ28" s="23">
        <v>0</v>
      </c>
    </row>
    <row r="29" spans="1:364">
      <c r="A29" s="21" t="s">
        <v>929</v>
      </c>
      <c r="B29" s="21" t="s">
        <v>930</v>
      </c>
      <c r="C29" s="21" t="s">
        <v>886</v>
      </c>
      <c r="E29" s="22">
        <v>0</v>
      </c>
      <c r="F29" s="23">
        <v>0</v>
      </c>
      <c r="G29" s="23">
        <v>199.09527199999999</v>
      </c>
      <c r="H29" s="23">
        <v>211.88143400000001</v>
      </c>
      <c r="I29" s="23">
        <v>218.449759</v>
      </c>
      <c r="J29" s="23">
        <v>225.221701</v>
      </c>
      <c r="K29" s="23">
        <v>232.203574</v>
      </c>
      <c r="L29" s="23">
        <v>239.40188499999999</v>
      </c>
      <c r="M29" s="23">
        <v>246.82334299999999</v>
      </c>
      <c r="N29" s="23">
        <v>254.47486699999999</v>
      </c>
      <c r="O29" s="23">
        <v>262.363587</v>
      </c>
      <c r="P29" s="23">
        <v>270.49685899999997</v>
      </c>
      <c r="Q29" s="23">
        <v>278.88226100000003</v>
      </c>
      <c r="R29" s="23">
        <v>287.52761099999998</v>
      </c>
      <c r="S29" s="23">
        <v>296.440967</v>
      </c>
      <c r="T29" s="23">
        <v>305.63063699999998</v>
      </c>
      <c r="U29" s="23">
        <v>315.105187</v>
      </c>
      <c r="V29" s="23">
        <v>0</v>
      </c>
      <c r="W29" s="23">
        <v>0</v>
      </c>
      <c r="X29" s="23">
        <v>0</v>
      </c>
      <c r="Y29" s="22">
        <v>0</v>
      </c>
      <c r="Z29" s="23">
        <v>0</v>
      </c>
      <c r="AA29" s="23">
        <v>220.456872</v>
      </c>
      <c r="AB29" s="23">
        <v>229.96068700000001</v>
      </c>
      <c r="AC29" s="23">
        <v>237.08946800000001</v>
      </c>
      <c r="AD29" s="23">
        <v>244.43924200000001</v>
      </c>
      <c r="AE29" s="23">
        <v>252.01685800000001</v>
      </c>
      <c r="AF29" s="23">
        <v>259.82938100000001</v>
      </c>
      <c r="AG29" s="23">
        <v>267.88409200000001</v>
      </c>
      <c r="AH29" s="23">
        <v>276.18849899999998</v>
      </c>
      <c r="AI29" s="23">
        <v>284.75034199999999</v>
      </c>
      <c r="AJ29" s="23">
        <v>293.57760300000001</v>
      </c>
      <c r="AK29" s="23">
        <v>302.67850800000002</v>
      </c>
      <c r="AL29" s="23">
        <v>312.06154199999997</v>
      </c>
      <c r="AM29" s="23">
        <v>321.73545000000001</v>
      </c>
      <c r="AN29" s="23">
        <v>331.709249</v>
      </c>
      <c r="AO29" s="23">
        <v>341.99223499999999</v>
      </c>
      <c r="AP29" s="23">
        <v>0</v>
      </c>
      <c r="AQ29" s="23">
        <v>0</v>
      </c>
      <c r="AR29" s="23">
        <v>0</v>
      </c>
      <c r="AS29" s="22">
        <v>0</v>
      </c>
      <c r="AT29" s="23">
        <v>0</v>
      </c>
      <c r="AU29" s="23">
        <v>0</v>
      </c>
      <c r="AV29" s="23">
        <v>134.746015</v>
      </c>
      <c r="AW29" s="23">
        <v>138.78839600000001</v>
      </c>
      <c r="AX29" s="23">
        <v>142.95204799999999</v>
      </c>
      <c r="AY29" s="23">
        <v>147.24060900000001</v>
      </c>
      <c r="AZ29" s="23">
        <v>151.657827</v>
      </c>
      <c r="BA29" s="23">
        <v>156.207562</v>
      </c>
      <c r="BB29" s="23">
        <v>160.893789</v>
      </c>
      <c r="BC29" s="23">
        <v>165.72060300000001</v>
      </c>
      <c r="BD29" s="23">
        <v>170.69222099999999</v>
      </c>
      <c r="BE29" s="23">
        <v>175.81298699999999</v>
      </c>
      <c r="BF29" s="23">
        <v>181.087377</v>
      </c>
      <c r="BG29" s="23">
        <v>186.51999799999999</v>
      </c>
      <c r="BH29" s="23">
        <v>192.11559800000001</v>
      </c>
      <c r="BI29" s="23">
        <v>197.87906599999999</v>
      </c>
      <c r="BJ29" s="23">
        <v>0</v>
      </c>
      <c r="BK29" s="23">
        <v>0</v>
      </c>
      <c r="BL29" s="23">
        <v>0</v>
      </c>
      <c r="BM29" s="22">
        <v>0</v>
      </c>
      <c r="BN29" s="23">
        <v>0</v>
      </c>
      <c r="BO29" s="23">
        <v>0</v>
      </c>
      <c r="BP29" s="23">
        <v>134.746015</v>
      </c>
      <c r="BQ29" s="23">
        <v>138.78839600000001</v>
      </c>
      <c r="BR29" s="23">
        <v>142.95204799999999</v>
      </c>
      <c r="BS29" s="23">
        <v>147.24060900000001</v>
      </c>
      <c r="BT29" s="23">
        <v>151.657827</v>
      </c>
      <c r="BU29" s="23">
        <v>156.207562</v>
      </c>
      <c r="BV29" s="23">
        <v>160.893789</v>
      </c>
      <c r="BW29" s="23">
        <v>165.72060300000001</v>
      </c>
      <c r="BX29" s="23">
        <v>170.69222099999999</v>
      </c>
      <c r="BY29" s="23">
        <v>175.81298699999999</v>
      </c>
      <c r="BZ29" s="23">
        <v>181.087377</v>
      </c>
      <c r="CA29" s="23">
        <v>186.51999799999999</v>
      </c>
      <c r="CB29" s="23">
        <v>192.11559800000001</v>
      </c>
      <c r="CC29" s="23">
        <v>197.87906599999999</v>
      </c>
      <c r="CD29" s="23">
        <v>0</v>
      </c>
      <c r="CE29" s="23">
        <v>0</v>
      </c>
      <c r="CF29" s="23">
        <v>0</v>
      </c>
      <c r="CG29" s="22">
        <v>0</v>
      </c>
      <c r="CH29" s="23">
        <v>0</v>
      </c>
      <c r="CI29" s="23">
        <v>132.136234</v>
      </c>
      <c r="CJ29" s="23">
        <v>133.73466300000001</v>
      </c>
      <c r="CK29" s="23">
        <v>137.880437</v>
      </c>
      <c r="CL29" s="23">
        <v>142.154731</v>
      </c>
      <c r="CM29" s="23">
        <v>146.56152800000001</v>
      </c>
      <c r="CN29" s="23">
        <v>151.10493500000001</v>
      </c>
      <c r="CO29" s="23">
        <v>155.789188</v>
      </c>
      <c r="CP29" s="23">
        <v>160.61865299999999</v>
      </c>
      <c r="CQ29" s="23">
        <v>165.59783100000001</v>
      </c>
      <c r="CR29" s="23">
        <v>170.73136400000001</v>
      </c>
      <c r="CS29" s="23">
        <v>176.024036</v>
      </c>
      <c r="CT29" s="23">
        <v>181.48078100000001</v>
      </c>
      <c r="CU29" s="23">
        <v>187.106685</v>
      </c>
      <c r="CV29" s="23">
        <v>192.906993</v>
      </c>
      <c r="CW29" s="23">
        <v>198.88710900000001</v>
      </c>
      <c r="CX29" s="23">
        <v>0</v>
      </c>
      <c r="CY29" s="23">
        <v>0</v>
      </c>
      <c r="CZ29" s="23">
        <v>0</v>
      </c>
      <c r="DA29" s="22">
        <v>0</v>
      </c>
      <c r="DB29" s="23">
        <v>0</v>
      </c>
      <c r="DC29" s="23">
        <v>130.651557</v>
      </c>
      <c r="DD29" s="23">
        <v>132.23202599999999</v>
      </c>
      <c r="DE29" s="23">
        <v>136.331219</v>
      </c>
      <c r="DF29" s="23">
        <v>140.55748700000001</v>
      </c>
      <c r="DG29" s="23">
        <v>144.91476900000001</v>
      </c>
      <c r="DH29" s="23">
        <v>149.407127</v>
      </c>
      <c r="DI29" s="23">
        <v>154.038748</v>
      </c>
      <c r="DJ29" s="23">
        <v>158.81394900000001</v>
      </c>
      <c r="DK29" s="23">
        <v>163.73718099999999</v>
      </c>
      <c r="DL29" s="23">
        <v>168.81303399999999</v>
      </c>
      <c r="DM29" s="23">
        <v>174.04623799999999</v>
      </c>
      <c r="DN29" s="23">
        <v>179.44167100000001</v>
      </c>
      <c r="DO29" s="23">
        <v>185.00436300000001</v>
      </c>
      <c r="DP29" s="23">
        <v>190.739498</v>
      </c>
      <c r="DQ29" s="23">
        <v>196.652423</v>
      </c>
      <c r="DR29" s="23">
        <v>0</v>
      </c>
      <c r="DS29" s="23">
        <v>0</v>
      </c>
      <c r="DT29" s="23">
        <v>0</v>
      </c>
      <c r="DU29" s="22">
        <v>0</v>
      </c>
      <c r="DV29" s="23">
        <v>0</v>
      </c>
      <c r="DW29" s="23">
        <v>130.651557</v>
      </c>
      <c r="DX29" s="23">
        <v>121.33388600000001</v>
      </c>
      <c r="DY29" s="23">
        <v>125.095236</v>
      </c>
      <c r="DZ29" s="23">
        <v>128.97318799999999</v>
      </c>
      <c r="EA29" s="23">
        <v>132.97135700000001</v>
      </c>
      <c r="EB29" s="23">
        <v>137.093469</v>
      </c>
      <c r="EC29" s="23">
        <v>141.343367</v>
      </c>
      <c r="ED29" s="23">
        <v>145.72501099999999</v>
      </c>
      <c r="EE29" s="23">
        <v>150.24248700000001</v>
      </c>
      <c r="EF29" s="23">
        <v>154.900004</v>
      </c>
      <c r="EG29" s="23">
        <v>159.70190400000001</v>
      </c>
      <c r="EH29" s="23">
        <v>164.65266299999999</v>
      </c>
      <c r="EI29" s="23">
        <v>169.75689499999999</v>
      </c>
      <c r="EJ29" s="23">
        <v>175.01935900000001</v>
      </c>
      <c r="EK29" s="23">
        <v>180.44495900000001</v>
      </c>
      <c r="EL29" s="23">
        <v>0</v>
      </c>
      <c r="EM29" s="23">
        <v>0</v>
      </c>
      <c r="EN29" s="23">
        <v>0</v>
      </c>
      <c r="EO29" s="22">
        <v>0</v>
      </c>
      <c r="EP29" s="23">
        <v>0</v>
      </c>
      <c r="EQ29" s="23">
        <v>132.136234</v>
      </c>
      <c r="ER29" s="23">
        <v>133.73466300000001</v>
      </c>
      <c r="ES29" s="23">
        <v>137.880437</v>
      </c>
      <c r="ET29" s="23">
        <v>142.154731</v>
      </c>
      <c r="EU29" s="23">
        <v>146.56152800000001</v>
      </c>
      <c r="EV29" s="23">
        <v>151.10493500000001</v>
      </c>
      <c r="EW29" s="23">
        <v>155.789188</v>
      </c>
      <c r="EX29" s="23">
        <v>160.61865299999999</v>
      </c>
      <c r="EY29" s="23">
        <v>165.59783100000001</v>
      </c>
      <c r="EZ29" s="23">
        <v>170.73136400000001</v>
      </c>
      <c r="FA29" s="23">
        <v>176.024036</v>
      </c>
      <c r="FB29" s="23">
        <v>181.48078100000001</v>
      </c>
      <c r="FC29" s="23">
        <v>187.106685</v>
      </c>
      <c r="FD29" s="23">
        <v>192.906993</v>
      </c>
      <c r="FE29" s="23">
        <v>198.88710900000001</v>
      </c>
      <c r="FF29" s="23">
        <v>0</v>
      </c>
      <c r="FG29" s="23">
        <v>0</v>
      </c>
      <c r="FH29" s="23">
        <v>0</v>
      </c>
      <c r="FI29" s="22">
        <v>0</v>
      </c>
      <c r="FJ29" s="23">
        <v>0</v>
      </c>
      <c r="FK29" s="23">
        <v>0</v>
      </c>
      <c r="FL29" s="23">
        <v>136.848128</v>
      </c>
      <c r="FM29" s="23">
        <v>141.637812</v>
      </c>
      <c r="FN29" s="23">
        <v>146.595136</v>
      </c>
      <c r="FO29" s="23">
        <v>151.725966</v>
      </c>
      <c r="FP29" s="23">
        <v>157.036374</v>
      </c>
      <c r="FQ29" s="23">
        <v>162.53264799999999</v>
      </c>
      <c r="FR29" s="23">
        <v>168.22129000000001</v>
      </c>
      <c r="FS29" s="23">
        <v>174.10903500000001</v>
      </c>
      <c r="FT29" s="23">
        <v>180.20285200000001</v>
      </c>
      <c r="FU29" s="23">
        <v>186.509951</v>
      </c>
      <c r="FV29" s="23">
        <v>193.0378</v>
      </c>
      <c r="FW29" s="23">
        <v>199.79412300000001</v>
      </c>
      <c r="FX29" s="23">
        <v>206.78691699999999</v>
      </c>
      <c r="FY29" s="23">
        <v>214.02445900000001</v>
      </c>
      <c r="FZ29" s="23">
        <v>0</v>
      </c>
      <c r="GA29" s="23">
        <v>0</v>
      </c>
      <c r="GB29" s="23">
        <v>0</v>
      </c>
      <c r="GC29" s="22">
        <v>0</v>
      </c>
      <c r="GD29" s="23">
        <v>0</v>
      </c>
      <c r="GE29" s="23">
        <v>0</v>
      </c>
      <c r="GF29" s="23">
        <v>213.88969279</v>
      </c>
      <c r="GG29" s="23">
        <v>221.37583204000001</v>
      </c>
      <c r="GH29" s="23">
        <v>229.12398615999999</v>
      </c>
      <c r="GI29" s="23">
        <v>237.14332568</v>
      </c>
      <c r="GJ29" s="23">
        <v>245.44334208000001</v>
      </c>
      <c r="GK29" s="23">
        <v>254.03385904999999</v>
      </c>
      <c r="GL29" s="23">
        <v>262.92504412</v>
      </c>
      <c r="GM29" s="23">
        <v>272.12742065999998</v>
      </c>
      <c r="GN29" s="23">
        <v>281.65188038000002</v>
      </c>
      <c r="GO29" s="23">
        <v>291.50969620000001</v>
      </c>
      <c r="GP29" s="23">
        <v>301.71253555999999</v>
      </c>
      <c r="GQ29" s="23">
        <v>312.27247431000001</v>
      </c>
      <c r="GR29" s="23">
        <v>323.20201091000001</v>
      </c>
      <c r="GS29" s="23">
        <v>334.51408128999998</v>
      </c>
      <c r="GT29" s="23">
        <v>0</v>
      </c>
      <c r="GU29" s="23">
        <v>0</v>
      </c>
      <c r="GV29" s="23">
        <v>0</v>
      </c>
      <c r="GW29" s="22">
        <v>0</v>
      </c>
      <c r="GX29" s="23">
        <v>0</v>
      </c>
      <c r="GY29" s="23">
        <v>0</v>
      </c>
      <c r="GZ29" s="23">
        <v>0</v>
      </c>
      <c r="HA29" s="23">
        <v>0</v>
      </c>
      <c r="HB29" s="23">
        <v>0</v>
      </c>
      <c r="HC29" s="23">
        <v>0</v>
      </c>
      <c r="HD29" s="23">
        <v>0</v>
      </c>
      <c r="HE29" s="23">
        <v>0</v>
      </c>
      <c r="HF29" s="23">
        <v>0</v>
      </c>
      <c r="HG29" s="23">
        <v>0</v>
      </c>
      <c r="HH29" s="23">
        <v>0</v>
      </c>
      <c r="HI29" s="23">
        <v>0</v>
      </c>
      <c r="HJ29" s="23">
        <v>0</v>
      </c>
      <c r="HK29" s="23">
        <v>0</v>
      </c>
      <c r="HL29" s="23">
        <v>0</v>
      </c>
      <c r="HM29" s="23">
        <v>0</v>
      </c>
      <c r="HN29" s="23">
        <v>0</v>
      </c>
      <c r="HO29" s="23">
        <v>0</v>
      </c>
      <c r="HP29" s="23">
        <v>0</v>
      </c>
      <c r="HQ29" s="22">
        <v>0</v>
      </c>
      <c r="HR29" s="23">
        <v>0</v>
      </c>
      <c r="HS29" s="23">
        <v>0</v>
      </c>
      <c r="HT29" s="24">
        <v>137.55964299999999</v>
      </c>
      <c r="HU29" s="24">
        <v>142.37423100000001</v>
      </c>
      <c r="HV29" s="24">
        <v>149.13577900000001</v>
      </c>
      <c r="HW29" s="23">
        <v>153.69814</v>
      </c>
      <c r="HX29" s="23">
        <v>159.077575</v>
      </c>
      <c r="HY29" s="23">
        <v>164.64528999999999</v>
      </c>
      <c r="HZ29" s="23">
        <v>170.40787499999999</v>
      </c>
      <c r="IA29" s="23">
        <v>176.372151</v>
      </c>
      <c r="IB29" s="23">
        <v>182.545176</v>
      </c>
      <c r="IC29" s="23">
        <v>188.934258</v>
      </c>
      <c r="ID29" s="23">
        <v>195.54695699999999</v>
      </c>
      <c r="IE29" s="23">
        <v>202.39109999999999</v>
      </c>
      <c r="IF29" s="23">
        <v>209.47478899999999</v>
      </c>
      <c r="IG29" s="23">
        <v>216.80640600000001</v>
      </c>
      <c r="IH29" s="23">
        <v>0</v>
      </c>
      <c r="II29" s="23">
        <v>0</v>
      </c>
      <c r="IJ29" s="23">
        <v>0</v>
      </c>
      <c r="IK29" s="22">
        <v>0</v>
      </c>
      <c r="IL29" s="23">
        <v>0</v>
      </c>
      <c r="IM29" s="23">
        <v>0</v>
      </c>
      <c r="IN29" s="23">
        <v>0</v>
      </c>
      <c r="IO29" s="23">
        <v>0</v>
      </c>
      <c r="IP29" s="23">
        <v>0</v>
      </c>
      <c r="IQ29" s="23">
        <v>0</v>
      </c>
      <c r="IR29" s="23">
        <v>0</v>
      </c>
      <c r="IS29" s="23">
        <v>0</v>
      </c>
      <c r="IT29" s="23">
        <v>0</v>
      </c>
      <c r="IU29" s="23">
        <v>0</v>
      </c>
      <c r="IV29" s="23">
        <v>0</v>
      </c>
      <c r="IW29" s="23">
        <v>0</v>
      </c>
      <c r="IX29" s="23">
        <v>0</v>
      </c>
      <c r="IY29" s="23">
        <v>0</v>
      </c>
      <c r="IZ29" s="23">
        <v>0</v>
      </c>
      <c r="JA29" s="23">
        <v>0</v>
      </c>
      <c r="JB29" s="23">
        <v>0</v>
      </c>
      <c r="JC29" s="23">
        <v>0</v>
      </c>
      <c r="JD29" s="23">
        <v>0</v>
      </c>
      <c r="JE29" s="22">
        <v>0</v>
      </c>
      <c r="JF29" s="23">
        <v>0</v>
      </c>
      <c r="JG29" s="23">
        <v>0</v>
      </c>
      <c r="JH29" s="23">
        <v>0</v>
      </c>
      <c r="JI29" s="23">
        <v>0</v>
      </c>
      <c r="JJ29" s="23">
        <v>0</v>
      </c>
      <c r="JK29" s="23">
        <v>0</v>
      </c>
      <c r="JL29" s="23">
        <v>0</v>
      </c>
      <c r="JM29" s="23">
        <v>0</v>
      </c>
      <c r="JN29" s="23">
        <v>0</v>
      </c>
      <c r="JO29" s="23">
        <v>0</v>
      </c>
      <c r="JP29" s="23">
        <v>0</v>
      </c>
      <c r="JQ29" s="23">
        <v>0</v>
      </c>
      <c r="JR29" s="23">
        <v>0</v>
      </c>
      <c r="JS29" s="23">
        <v>0</v>
      </c>
      <c r="JT29" s="23">
        <v>0</v>
      </c>
      <c r="JU29" s="23">
        <v>0</v>
      </c>
      <c r="JV29" s="23">
        <v>0</v>
      </c>
      <c r="JW29" s="23">
        <v>0</v>
      </c>
      <c r="JX29" s="23">
        <v>0</v>
      </c>
      <c r="JY29" s="22">
        <v>0</v>
      </c>
      <c r="JZ29" s="23">
        <v>0</v>
      </c>
      <c r="KA29" s="23">
        <v>0</v>
      </c>
      <c r="KB29" s="23">
        <v>0</v>
      </c>
      <c r="KC29" s="23">
        <v>0</v>
      </c>
      <c r="KD29" s="23">
        <v>0</v>
      </c>
      <c r="KE29" s="23">
        <v>0</v>
      </c>
      <c r="KF29" s="23">
        <v>0</v>
      </c>
      <c r="KG29" s="23">
        <v>0</v>
      </c>
      <c r="KH29" s="23">
        <v>0</v>
      </c>
      <c r="KI29" s="23">
        <v>0</v>
      </c>
      <c r="KJ29" s="23">
        <v>0</v>
      </c>
      <c r="KK29" s="23">
        <v>0</v>
      </c>
      <c r="KL29" s="23">
        <v>0</v>
      </c>
      <c r="KM29" s="23">
        <v>0</v>
      </c>
      <c r="KN29" s="23">
        <v>0</v>
      </c>
      <c r="KO29" s="23">
        <v>0</v>
      </c>
      <c r="KP29" s="23">
        <v>0</v>
      </c>
      <c r="KQ29" s="23">
        <v>0</v>
      </c>
      <c r="KR29" s="23">
        <v>0</v>
      </c>
      <c r="KS29" s="22">
        <v>0</v>
      </c>
      <c r="KT29" s="23">
        <v>0</v>
      </c>
      <c r="KU29" s="23">
        <v>0</v>
      </c>
      <c r="KV29" s="23">
        <v>0</v>
      </c>
      <c r="KW29" s="23">
        <v>0</v>
      </c>
      <c r="KX29" s="23">
        <v>0</v>
      </c>
      <c r="KY29" s="23">
        <v>0</v>
      </c>
      <c r="KZ29" s="23">
        <v>0</v>
      </c>
      <c r="LA29" s="23">
        <v>0</v>
      </c>
      <c r="LB29" s="23">
        <v>0</v>
      </c>
      <c r="LC29" s="23">
        <v>0</v>
      </c>
      <c r="LD29" s="23">
        <v>0</v>
      </c>
      <c r="LE29" s="23">
        <v>0</v>
      </c>
      <c r="LF29" s="23">
        <v>0</v>
      </c>
      <c r="LG29" s="23">
        <v>0</v>
      </c>
      <c r="LH29" s="23">
        <v>0</v>
      </c>
      <c r="LI29" s="23">
        <v>0</v>
      </c>
      <c r="LJ29" s="23">
        <v>0</v>
      </c>
      <c r="LK29" s="23">
        <v>0</v>
      </c>
      <c r="LL29" s="23">
        <v>0</v>
      </c>
      <c r="LM29" s="22">
        <v>0</v>
      </c>
      <c r="LN29" s="23">
        <v>0</v>
      </c>
      <c r="LO29" s="23">
        <v>0</v>
      </c>
      <c r="LP29" s="23">
        <v>0</v>
      </c>
      <c r="LQ29" s="23">
        <v>0</v>
      </c>
      <c r="LR29" s="23">
        <v>0</v>
      </c>
      <c r="LS29" s="23">
        <v>0</v>
      </c>
      <c r="LT29" s="23">
        <v>0</v>
      </c>
      <c r="LU29" s="23">
        <v>0</v>
      </c>
      <c r="LV29" s="23">
        <v>0</v>
      </c>
      <c r="LW29" s="23">
        <v>0</v>
      </c>
      <c r="LX29" s="23">
        <v>0</v>
      </c>
      <c r="LY29" s="23">
        <v>0</v>
      </c>
      <c r="LZ29" s="23">
        <v>0</v>
      </c>
      <c r="MA29" s="23">
        <v>0</v>
      </c>
      <c r="MB29" s="23">
        <v>0</v>
      </c>
      <c r="MC29" s="23">
        <v>0</v>
      </c>
      <c r="MD29" s="23">
        <v>0</v>
      </c>
      <c r="ME29" s="23">
        <v>0</v>
      </c>
      <c r="MF29" s="23">
        <v>0</v>
      </c>
      <c r="MG29" s="22">
        <v>0</v>
      </c>
      <c r="MH29" s="23">
        <v>0</v>
      </c>
      <c r="MI29" s="23">
        <v>0</v>
      </c>
      <c r="MJ29" s="23">
        <v>0</v>
      </c>
      <c r="MK29" s="23">
        <v>0</v>
      </c>
      <c r="ML29" s="23">
        <v>0</v>
      </c>
      <c r="MM29" s="23">
        <v>0</v>
      </c>
      <c r="MN29" s="23">
        <v>0</v>
      </c>
      <c r="MO29" s="23">
        <v>0</v>
      </c>
      <c r="MP29" s="23">
        <v>0</v>
      </c>
      <c r="MQ29" s="23">
        <v>0</v>
      </c>
      <c r="MR29" s="23">
        <v>0</v>
      </c>
      <c r="MS29" s="23">
        <v>0</v>
      </c>
      <c r="MT29" s="23">
        <v>0</v>
      </c>
      <c r="MU29" s="23">
        <v>0</v>
      </c>
      <c r="MV29" s="23">
        <v>0</v>
      </c>
      <c r="MW29" s="23">
        <v>0</v>
      </c>
      <c r="MX29" s="23">
        <v>0</v>
      </c>
      <c r="MY29" s="23">
        <v>0</v>
      </c>
      <c r="MZ29" s="23">
        <v>0</v>
      </c>
    </row>
    <row r="30" spans="1:364">
      <c r="A30" s="21" t="s">
        <v>931</v>
      </c>
      <c r="B30" s="21" t="s">
        <v>932</v>
      </c>
      <c r="C30" s="21" t="s">
        <v>886</v>
      </c>
      <c r="E30" s="22">
        <v>0</v>
      </c>
      <c r="F30" s="23">
        <v>0</v>
      </c>
      <c r="G30" s="23">
        <v>231.34833399999999</v>
      </c>
      <c r="H30" s="23">
        <v>246.20583099999999</v>
      </c>
      <c r="I30" s="23">
        <v>253.838211</v>
      </c>
      <c r="J30" s="23">
        <v>261.70719600000001</v>
      </c>
      <c r="K30" s="23">
        <v>269.82011899999998</v>
      </c>
      <c r="L30" s="23">
        <v>278.18454300000002</v>
      </c>
      <c r="M30" s="23">
        <v>286.80826400000001</v>
      </c>
      <c r="N30" s="23">
        <v>295.69932</v>
      </c>
      <c r="O30" s="23">
        <v>304.86599899999999</v>
      </c>
      <c r="P30" s="23">
        <v>314.316845</v>
      </c>
      <c r="Q30" s="23">
        <v>324.06066700000002</v>
      </c>
      <c r="R30" s="23">
        <v>334.10654799999998</v>
      </c>
      <c r="S30" s="23">
        <v>344.46385099999998</v>
      </c>
      <c r="T30" s="23">
        <v>355.14222999999998</v>
      </c>
      <c r="U30" s="23">
        <v>366.15163899999999</v>
      </c>
      <c r="V30" s="23">
        <v>0</v>
      </c>
      <c r="W30" s="23">
        <v>0</v>
      </c>
      <c r="X30" s="23">
        <v>0</v>
      </c>
      <c r="Y30" s="22">
        <v>0</v>
      </c>
      <c r="Z30" s="23">
        <v>0</v>
      </c>
      <c r="AA30" s="23">
        <v>256.17047300000002</v>
      </c>
      <c r="AB30" s="23">
        <v>267.21388899999999</v>
      </c>
      <c r="AC30" s="23">
        <v>275.49751900000001</v>
      </c>
      <c r="AD30" s="23">
        <v>284.03794199999999</v>
      </c>
      <c r="AE30" s="23">
        <v>292.843119</v>
      </c>
      <c r="AF30" s="23">
        <v>301.92125499999997</v>
      </c>
      <c r="AG30" s="23">
        <v>311.28081400000002</v>
      </c>
      <c r="AH30" s="23">
        <v>320.93052</v>
      </c>
      <c r="AI30" s="23">
        <v>330.879366</v>
      </c>
      <c r="AJ30" s="23">
        <v>341.13662599999998</v>
      </c>
      <c r="AK30" s="23">
        <v>351.711861</v>
      </c>
      <c r="AL30" s="23">
        <v>362.61492900000002</v>
      </c>
      <c r="AM30" s="23">
        <v>373.85599200000001</v>
      </c>
      <c r="AN30" s="23">
        <v>385.44552800000002</v>
      </c>
      <c r="AO30" s="23">
        <v>397.394339</v>
      </c>
      <c r="AP30" s="23">
        <v>0</v>
      </c>
      <c r="AQ30" s="23">
        <v>0</v>
      </c>
      <c r="AR30" s="23">
        <v>0</v>
      </c>
      <c r="AS30" s="22">
        <v>0</v>
      </c>
      <c r="AT30" s="23">
        <v>0</v>
      </c>
      <c r="AU30" s="23">
        <v>0</v>
      </c>
      <c r="AV30" s="23">
        <v>156.16008500000001</v>
      </c>
      <c r="AW30" s="23">
        <v>160.844888</v>
      </c>
      <c r="AX30" s="23">
        <v>165.67023499999999</v>
      </c>
      <c r="AY30" s="23">
        <v>170.640342</v>
      </c>
      <c r="AZ30" s="23">
        <v>175.75955200000001</v>
      </c>
      <c r="BA30" s="23">
        <v>181.03233800000001</v>
      </c>
      <c r="BB30" s="23">
        <v>186.46330900000001</v>
      </c>
      <c r="BC30" s="23">
        <v>192.057208</v>
      </c>
      <c r="BD30" s="23">
        <v>197.81892400000001</v>
      </c>
      <c r="BE30" s="23">
        <v>203.75349199999999</v>
      </c>
      <c r="BF30" s="23">
        <v>209.866097</v>
      </c>
      <c r="BG30" s="23">
        <v>216.16207900000001</v>
      </c>
      <c r="BH30" s="23">
        <v>222.646942</v>
      </c>
      <c r="BI30" s="23">
        <v>229.32634999999999</v>
      </c>
      <c r="BJ30" s="23">
        <v>0</v>
      </c>
      <c r="BK30" s="23">
        <v>0</v>
      </c>
      <c r="BL30" s="23">
        <v>0</v>
      </c>
      <c r="BM30" s="22">
        <v>0</v>
      </c>
      <c r="BN30" s="23">
        <v>0</v>
      </c>
      <c r="BO30" s="23">
        <v>0</v>
      </c>
      <c r="BP30" s="23">
        <v>156.16008500000001</v>
      </c>
      <c r="BQ30" s="23">
        <v>160.844888</v>
      </c>
      <c r="BR30" s="23">
        <v>165.67023499999999</v>
      </c>
      <c r="BS30" s="23">
        <v>170.640342</v>
      </c>
      <c r="BT30" s="23">
        <v>175.75955200000001</v>
      </c>
      <c r="BU30" s="23">
        <v>181.03233800000001</v>
      </c>
      <c r="BV30" s="23">
        <v>186.46330900000001</v>
      </c>
      <c r="BW30" s="23">
        <v>192.057208</v>
      </c>
      <c r="BX30" s="23">
        <v>197.81892400000001</v>
      </c>
      <c r="BY30" s="23">
        <v>203.75349199999999</v>
      </c>
      <c r="BZ30" s="23">
        <v>209.866097</v>
      </c>
      <c r="CA30" s="23">
        <v>216.16207900000001</v>
      </c>
      <c r="CB30" s="23">
        <v>222.646942</v>
      </c>
      <c r="CC30" s="23">
        <v>229.32634999999999</v>
      </c>
      <c r="CD30" s="23">
        <v>0</v>
      </c>
      <c r="CE30" s="23">
        <v>0</v>
      </c>
      <c r="CF30" s="23">
        <v>0</v>
      </c>
      <c r="CG30" s="22">
        <v>0</v>
      </c>
      <c r="CH30" s="23">
        <v>0</v>
      </c>
      <c r="CI30" s="23">
        <v>153.542057</v>
      </c>
      <c r="CJ30" s="23">
        <v>155.399428</v>
      </c>
      <c r="CK30" s="23">
        <v>160.21681100000001</v>
      </c>
      <c r="CL30" s="23">
        <v>165.18353200000001</v>
      </c>
      <c r="CM30" s="23">
        <v>170.30422100000001</v>
      </c>
      <c r="CN30" s="23">
        <v>175.583652</v>
      </c>
      <c r="CO30" s="23">
        <v>181.02674500000001</v>
      </c>
      <c r="CP30" s="23">
        <v>186.63857400000001</v>
      </c>
      <c r="CQ30" s="23">
        <v>192.42437000000001</v>
      </c>
      <c r="CR30" s="23">
        <v>198.38952599999999</v>
      </c>
      <c r="CS30" s="23">
        <v>204.539601</v>
      </c>
      <c r="CT30" s="23">
        <v>210.88032899999999</v>
      </c>
      <c r="CU30" s="23">
        <v>217.417619</v>
      </c>
      <c r="CV30" s="23">
        <v>224.15756500000001</v>
      </c>
      <c r="CW30" s="23">
        <v>231.10645</v>
      </c>
      <c r="CX30" s="23">
        <v>0</v>
      </c>
      <c r="CY30" s="23">
        <v>0</v>
      </c>
      <c r="CZ30" s="23">
        <v>0</v>
      </c>
      <c r="DA30" s="22">
        <v>0</v>
      </c>
      <c r="DB30" s="23">
        <v>0</v>
      </c>
      <c r="DC30" s="23">
        <v>151.816866</v>
      </c>
      <c r="DD30" s="23">
        <v>153.653367</v>
      </c>
      <c r="DE30" s="23">
        <v>158.41662199999999</v>
      </c>
      <c r="DF30" s="23">
        <v>163.32753700000001</v>
      </c>
      <c r="DG30" s="23">
        <v>168.390691</v>
      </c>
      <c r="DH30" s="23">
        <v>173.61080200000001</v>
      </c>
      <c r="DI30" s="23">
        <v>178.99273700000001</v>
      </c>
      <c r="DJ30" s="23">
        <v>184.54151200000001</v>
      </c>
      <c r="DK30" s="23">
        <v>190.26229900000001</v>
      </c>
      <c r="DL30" s="23">
        <v>196.16042999999999</v>
      </c>
      <c r="DM30" s="23">
        <v>202.24140299999999</v>
      </c>
      <c r="DN30" s="23">
        <v>208.510887</v>
      </c>
      <c r="DO30" s="23">
        <v>214.97472400000001</v>
      </c>
      <c r="DP30" s="23">
        <v>221.63894099999999</v>
      </c>
      <c r="DQ30" s="23">
        <v>228.509748</v>
      </c>
      <c r="DR30" s="23">
        <v>0</v>
      </c>
      <c r="DS30" s="23">
        <v>0</v>
      </c>
      <c r="DT30" s="23">
        <v>0</v>
      </c>
      <c r="DU30" s="22">
        <v>0</v>
      </c>
      <c r="DV30" s="23">
        <v>0</v>
      </c>
      <c r="DW30" s="23">
        <v>151.816866</v>
      </c>
      <c r="DX30" s="23">
        <v>140.98974899999999</v>
      </c>
      <c r="DY30" s="23">
        <v>145.36043100000001</v>
      </c>
      <c r="DZ30" s="23">
        <v>149.866604</v>
      </c>
      <c r="EA30" s="23">
        <v>154.51246900000001</v>
      </c>
      <c r="EB30" s="23">
        <v>159.30235500000001</v>
      </c>
      <c r="EC30" s="23">
        <v>164.24072799999999</v>
      </c>
      <c r="ED30" s="23">
        <v>169.33219099999999</v>
      </c>
      <c r="EE30" s="23">
        <v>174.581489</v>
      </c>
      <c r="EF30" s="23">
        <v>179.993515</v>
      </c>
      <c r="EG30" s="23">
        <v>185.57331400000001</v>
      </c>
      <c r="EH30" s="23">
        <v>191.326087</v>
      </c>
      <c r="EI30" s="23">
        <v>197.25719599999999</v>
      </c>
      <c r="EJ30" s="23">
        <v>203.37216900000001</v>
      </c>
      <c r="EK30" s="23">
        <v>209.676706</v>
      </c>
      <c r="EL30" s="23">
        <v>0</v>
      </c>
      <c r="EM30" s="23">
        <v>0</v>
      </c>
      <c r="EN30" s="23">
        <v>0</v>
      </c>
      <c r="EO30" s="22">
        <v>0</v>
      </c>
      <c r="EP30" s="23">
        <v>0</v>
      </c>
      <c r="EQ30" s="23">
        <v>153.542057</v>
      </c>
      <c r="ER30" s="23">
        <v>155.399428</v>
      </c>
      <c r="ES30" s="23">
        <v>160.21681100000001</v>
      </c>
      <c r="ET30" s="23">
        <v>165.18353200000001</v>
      </c>
      <c r="EU30" s="23">
        <v>170.30422100000001</v>
      </c>
      <c r="EV30" s="23">
        <v>175.583652</v>
      </c>
      <c r="EW30" s="23">
        <v>181.02674500000001</v>
      </c>
      <c r="EX30" s="23">
        <v>186.63857400000001</v>
      </c>
      <c r="EY30" s="23">
        <v>192.42437000000001</v>
      </c>
      <c r="EZ30" s="23">
        <v>198.38952599999999</v>
      </c>
      <c r="FA30" s="23">
        <v>204.539601</v>
      </c>
      <c r="FB30" s="23">
        <v>210.88032899999999</v>
      </c>
      <c r="FC30" s="23">
        <v>217.417619</v>
      </c>
      <c r="FD30" s="23">
        <v>224.15756500000001</v>
      </c>
      <c r="FE30" s="23">
        <v>231.10645</v>
      </c>
      <c r="FF30" s="23">
        <v>0</v>
      </c>
      <c r="FG30" s="23">
        <v>0</v>
      </c>
      <c r="FH30" s="23">
        <v>0</v>
      </c>
      <c r="FI30" s="22">
        <v>0</v>
      </c>
      <c r="FJ30" s="23">
        <v>0</v>
      </c>
      <c r="FK30" s="23">
        <v>0</v>
      </c>
      <c r="FL30" s="23">
        <v>157.60640000000001</v>
      </c>
      <c r="FM30" s="23">
        <v>163.122624</v>
      </c>
      <c r="FN30" s="23">
        <v>168.83191600000001</v>
      </c>
      <c r="FO30" s="23">
        <v>174.74103299999999</v>
      </c>
      <c r="FP30" s="23">
        <v>180.85696899999999</v>
      </c>
      <c r="FQ30" s="23">
        <v>187.18696299999999</v>
      </c>
      <c r="FR30" s="23">
        <v>193.738507</v>
      </c>
      <c r="FS30" s="23">
        <v>200.51935399999999</v>
      </c>
      <c r="FT30" s="23">
        <v>207.537532</v>
      </c>
      <c r="FU30" s="23">
        <v>214.801345</v>
      </c>
      <c r="FV30" s="23">
        <v>222.31939199999999</v>
      </c>
      <c r="FW30" s="23">
        <v>230.100571</v>
      </c>
      <c r="FX30" s="23">
        <v>238.15409099999999</v>
      </c>
      <c r="FY30" s="23">
        <v>246.489484</v>
      </c>
      <c r="FZ30" s="23">
        <v>0</v>
      </c>
      <c r="GA30" s="23">
        <v>0</v>
      </c>
      <c r="GB30" s="23">
        <v>0</v>
      </c>
      <c r="GC30" s="22">
        <v>0</v>
      </c>
      <c r="GD30" s="23">
        <v>0</v>
      </c>
      <c r="GE30" s="23">
        <v>0</v>
      </c>
      <c r="GF30" s="23">
        <v>246.33427556999999</v>
      </c>
      <c r="GG30" s="23">
        <v>254.95597520999999</v>
      </c>
      <c r="GH30" s="23">
        <v>263.87943435</v>
      </c>
      <c r="GI30" s="23">
        <v>273.11521455000002</v>
      </c>
      <c r="GJ30" s="23">
        <v>282.67424706000003</v>
      </c>
      <c r="GK30" s="23">
        <v>292.56784570000002</v>
      </c>
      <c r="GL30" s="23">
        <v>302.80772030000003</v>
      </c>
      <c r="GM30" s="23">
        <v>313.40599050999998</v>
      </c>
      <c r="GN30" s="23">
        <v>324.37520017999998</v>
      </c>
      <c r="GO30" s="23">
        <v>335.72833219</v>
      </c>
      <c r="GP30" s="23">
        <v>347.47882380999999</v>
      </c>
      <c r="GQ30" s="23">
        <v>359.64058265</v>
      </c>
      <c r="GR30" s="23">
        <v>372.22800303999998</v>
      </c>
      <c r="GS30" s="23">
        <v>385.25598315000002</v>
      </c>
      <c r="GT30" s="23">
        <v>0</v>
      </c>
      <c r="GU30" s="23">
        <v>0</v>
      </c>
      <c r="GV30" s="23">
        <v>0</v>
      </c>
      <c r="GW30" s="22">
        <v>0</v>
      </c>
      <c r="GX30" s="23">
        <v>0</v>
      </c>
      <c r="GY30" s="23">
        <v>0</v>
      </c>
      <c r="GZ30" s="23">
        <v>0</v>
      </c>
      <c r="HA30" s="23">
        <v>0</v>
      </c>
      <c r="HB30" s="23">
        <v>0</v>
      </c>
      <c r="HC30" s="23">
        <v>0</v>
      </c>
      <c r="HD30" s="23">
        <v>0</v>
      </c>
      <c r="HE30" s="23">
        <v>0</v>
      </c>
      <c r="HF30" s="23">
        <v>0</v>
      </c>
      <c r="HG30" s="23">
        <v>0</v>
      </c>
      <c r="HH30" s="23">
        <v>0</v>
      </c>
      <c r="HI30" s="23">
        <v>0</v>
      </c>
      <c r="HJ30" s="23">
        <v>0</v>
      </c>
      <c r="HK30" s="23">
        <v>0</v>
      </c>
      <c r="HL30" s="23">
        <v>0</v>
      </c>
      <c r="HM30" s="23">
        <v>0</v>
      </c>
      <c r="HN30" s="23">
        <v>0</v>
      </c>
      <c r="HO30" s="23">
        <v>0</v>
      </c>
      <c r="HP30" s="23">
        <v>0</v>
      </c>
      <c r="HQ30" s="22">
        <v>0</v>
      </c>
      <c r="HR30" s="23">
        <v>0</v>
      </c>
      <c r="HS30" s="23">
        <v>0</v>
      </c>
      <c r="HT30" s="24">
        <v>158.42584400000001</v>
      </c>
      <c r="HU30" s="24">
        <v>163.97074799999999</v>
      </c>
      <c r="HV30" s="24">
        <v>171.75794500000001</v>
      </c>
      <c r="HW30" s="23">
        <v>177.01236299999999</v>
      </c>
      <c r="HX30" s="23">
        <v>183.207796</v>
      </c>
      <c r="HY30" s="23">
        <v>189.620069</v>
      </c>
      <c r="HZ30" s="23">
        <v>196.25677099999999</v>
      </c>
      <c r="IA30" s="23">
        <v>203.12575799999999</v>
      </c>
      <c r="IB30" s="23">
        <v>210.23516000000001</v>
      </c>
      <c r="IC30" s="23">
        <v>217.593391</v>
      </c>
      <c r="ID30" s="23">
        <v>225.209159</v>
      </c>
      <c r="IE30" s="23">
        <v>233.09147999999999</v>
      </c>
      <c r="IF30" s="23">
        <v>241.24968200000001</v>
      </c>
      <c r="IG30" s="23">
        <v>249.69342</v>
      </c>
      <c r="IH30" s="23">
        <v>0</v>
      </c>
      <c r="II30" s="23">
        <v>0</v>
      </c>
      <c r="IJ30" s="23">
        <v>0</v>
      </c>
      <c r="IK30" s="22">
        <v>0</v>
      </c>
      <c r="IL30" s="23">
        <v>0</v>
      </c>
      <c r="IM30" s="23">
        <v>0</v>
      </c>
      <c r="IN30" s="23">
        <v>0</v>
      </c>
      <c r="IO30" s="23">
        <v>0</v>
      </c>
      <c r="IP30" s="23">
        <v>0</v>
      </c>
      <c r="IQ30" s="23">
        <v>0</v>
      </c>
      <c r="IR30" s="23">
        <v>0</v>
      </c>
      <c r="IS30" s="23">
        <v>0</v>
      </c>
      <c r="IT30" s="23">
        <v>0</v>
      </c>
      <c r="IU30" s="23">
        <v>0</v>
      </c>
      <c r="IV30" s="23">
        <v>0</v>
      </c>
      <c r="IW30" s="23">
        <v>0</v>
      </c>
      <c r="IX30" s="23">
        <v>0</v>
      </c>
      <c r="IY30" s="23">
        <v>0</v>
      </c>
      <c r="IZ30" s="23">
        <v>0</v>
      </c>
      <c r="JA30" s="23">
        <v>0</v>
      </c>
      <c r="JB30" s="23">
        <v>0</v>
      </c>
      <c r="JC30" s="23">
        <v>0</v>
      </c>
      <c r="JD30" s="23">
        <v>0</v>
      </c>
      <c r="JE30" s="22">
        <v>0</v>
      </c>
      <c r="JF30" s="23">
        <v>0</v>
      </c>
      <c r="JG30" s="23">
        <v>0</v>
      </c>
      <c r="JH30" s="23">
        <v>0</v>
      </c>
      <c r="JI30" s="23">
        <v>0</v>
      </c>
      <c r="JJ30" s="23">
        <v>0</v>
      </c>
      <c r="JK30" s="23">
        <v>0</v>
      </c>
      <c r="JL30" s="23">
        <v>0</v>
      </c>
      <c r="JM30" s="23">
        <v>0</v>
      </c>
      <c r="JN30" s="23">
        <v>0</v>
      </c>
      <c r="JO30" s="23">
        <v>0</v>
      </c>
      <c r="JP30" s="23">
        <v>0</v>
      </c>
      <c r="JQ30" s="23">
        <v>0</v>
      </c>
      <c r="JR30" s="23">
        <v>0</v>
      </c>
      <c r="JS30" s="23">
        <v>0</v>
      </c>
      <c r="JT30" s="23">
        <v>0</v>
      </c>
      <c r="JU30" s="23">
        <v>0</v>
      </c>
      <c r="JV30" s="23">
        <v>0</v>
      </c>
      <c r="JW30" s="23">
        <v>0</v>
      </c>
      <c r="JX30" s="23">
        <v>0</v>
      </c>
      <c r="JY30" s="22">
        <v>0</v>
      </c>
      <c r="JZ30" s="23">
        <v>0</v>
      </c>
      <c r="KA30" s="23">
        <v>0</v>
      </c>
      <c r="KB30" s="23">
        <v>0</v>
      </c>
      <c r="KC30" s="23">
        <v>0</v>
      </c>
      <c r="KD30" s="23">
        <v>0</v>
      </c>
      <c r="KE30" s="23">
        <v>0</v>
      </c>
      <c r="KF30" s="23">
        <v>0</v>
      </c>
      <c r="KG30" s="23">
        <v>0</v>
      </c>
      <c r="KH30" s="23">
        <v>0</v>
      </c>
      <c r="KI30" s="23">
        <v>0</v>
      </c>
      <c r="KJ30" s="23">
        <v>0</v>
      </c>
      <c r="KK30" s="23">
        <v>0</v>
      </c>
      <c r="KL30" s="23">
        <v>0</v>
      </c>
      <c r="KM30" s="23">
        <v>0</v>
      </c>
      <c r="KN30" s="23">
        <v>0</v>
      </c>
      <c r="KO30" s="23">
        <v>0</v>
      </c>
      <c r="KP30" s="23">
        <v>0</v>
      </c>
      <c r="KQ30" s="23">
        <v>0</v>
      </c>
      <c r="KR30" s="23">
        <v>0</v>
      </c>
      <c r="KS30" s="22">
        <v>0</v>
      </c>
      <c r="KT30" s="23">
        <v>0</v>
      </c>
      <c r="KU30" s="23">
        <v>0</v>
      </c>
      <c r="KV30" s="23">
        <v>0</v>
      </c>
      <c r="KW30" s="23">
        <v>0</v>
      </c>
      <c r="KX30" s="23">
        <v>0</v>
      </c>
      <c r="KY30" s="23">
        <v>0</v>
      </c>
      <c r="KZ30" s="23">
        <v>0</v>
      </c>
      <c r="LA30" s="23">
        <v>0</v>
      </c>
      <c r="LB30" s="23">
        <v>0</v>
      </c>
      <c r="LC30" s="23">
        <v>0</v>
      </c>
      <c r="LD30" s="23">
        <v>0</v>
      </c>
      <c r="LE30" s="23">
        <v>0</v>
      </c>
      <c r="LF30" s="23">
        <v>0</v>
      </c>
      <c r="LG30" s="23">
        <v>0</v>
      </c>
      <c r="LH30" s="23">
        <v>0</v>
      </c>
      <c r="LI30" s="23">
        <v>0</v>
      </c>
      <c r="LJ30" s="23">
        <v>0</v>
      </c>
      <c r="LK30" s="23">
        <v>0</v>
      </c>
      <c r="LL30" s="23">
        <v>0</v>
      </c>
      <c r="LM30" s="22">
        <v>0</v>
      </c>
      <c r="LN30" s="23">
        <v>0</v>
      </c>
      <c r="LO30" s="23">
        <v>0</v>
      </c>
      <c r="LP30" s="23">
        <v>0</v>
      </c>
      <c r="LQ30" s="23">
        <v>0</v>
      </c>
      <c r="LR30" s="23">
        <v>0</v>
      </c>
      <c r="LS30" s="23">
        <v>0</v>
      </c>
      <c r="LT30" s="23">
        <v>0</v>
      </c>
      <c r="LU30" s="23">
        <v>0</v>
      </c>
      <c r="LV30" s="23">
        <v>0</v>
      </c>
      <c r="LW30" s="23">
        <v>0</v>
      </c>
      <c r="LX30" s="23">
        <v>0</v>
      </c>
      <c r="LY30" s="23">
        <v>0</v>
      </c>
      <c r="LZ30" s="23">
        <v>0</v>
      </c>
      <c r="MA30" s="23">
        <v>0</v>
      </c>
      <c r="MB30" s="23">
        <v>0</v>
      </c>
      <c r="MC30" s="23">
        <v>0</v>
      </c>
      <c r="MD30" s="23">
        <v>0</v>
      </c>
      <c r="ME30" s="23">
        <v>0</v>
      </c>
      <c r="MF30" s="23">
        <v>0</v>
      </c>
      <c r="MG30" s="22">
        <v>0</v>
      </c>
      <c r="MH30" s="23">
        <v>0</v>
      </c>
      <c r="MI30" s="23">
        <v>0</v>
      </c>
      <c r="MJ30" s="23">
        <v>0</v>
      </c>
      <c r="MK30" s="23">
        <v>0</v>
      </c>
      <c r="ML30" s="23">
        <v>0</v>
      </c>
      <c r="MM30" s="23">
        <v>0</v>
      </c>
      <c r="MN30" s="23">
        <v>0</v>
      </c>
      <c r="MO30" s="23">
        <v>0</v>
      </c>
      <c r="MP30" s="23">
        <v>0</v>
      </c>
      <c r="MQ30" s="23">
        <v>0</v>
      </c>
      <c r="MR30" s="23">
        <v>0</v>
      </c>
      <c r="MS30" s="23">
        <v>0</v>
      </c>
      <c r="MT30" s="23">
        <v>0</v>
      </c>
      <c r="MU30" s="23">
        <v>0</v>
      </c>
      <c r="MV30" s="23">
        <v>0</v>
      </c>
      <c r="MW30" s="23">
        <v>0</v>
      </c>
      <c r="MX30" s="23">
        <v>0</v>
      </c>
      <c r="MY30" s="23">
        <v>0</v>
      </c>
      <c r="MZ30" s="23">
        <v>0</v>
      </c>
    </row>
    <row r="31" spans="1:364">
      <c r="A31" s="9" t="s">
        <v>933</v>
      </c>
      <c r="B31" s="9" t="s">
        <v>934</v>
      </c>
      <c r="C31" s="9" t="s">
        <v>886</v>
      </c>
      <c r="E31" s="22">
        <v>0</v>
      </c>
      <c r="F31" s="23">
        <v>0</v>
      </c>
      <c r="G31" s="23">
        <v>172.38024300000001</v>
      </c>
      <c r="H31" s="23">
        <v>183.45072999999999</v>
      </c>
      <c r="I31" s="23">
        <v>189.13770299999999</v>
      </c>
      <c r="J31" s="23">
        <v>195.00097199999999</v>
      </c>
      <c r="K31" s="23">
        <v>201.04600199999999</v>
      </c>
      <c r="L31" s="23">
        <v>207.27842799999999</v>
      </c>
      <c r="M31" s="23">
        <v>213.704059</v>
      </c>
      <c r="N31" s="23">
        <v>220.32888500000001</v>
      </c>
      <c r="O31" s="23">
        <v>227.15907999999999</v>
      </c>
      <c r="P31" s="23">
        <v>234.20101199999999</v>
      </c>
      <c r="Q31" s="23">
        <v>241.461243</v>
      </c>
      <c r="R31" s="23">
        <v>248.94654199999999</v>
      </c>
      <c r="S31" s="23">
        <v>256.66388499999999</v>
      </c>
      <c r="T31" s="23">
        <v>264.62046500000002</v>
      </c>
      <c r="U31" s="23">
        <v>272.82369999999997</v>
      </c>
      <c r="V31" s="23">
        <v>0</v>
      </c>
      <c r="W31" s="23">
        <v>0</v>
      </c>
      <c r="X31" s="23">
        <v>0</v>
      </c>
      <c r="Y31" s="22">
        <v>0</v>
      </c>
      <c r="Z31" s="23">
        <v>0</v>
      </c>
      <c r="AA31" s="23">
        <v>190.875497</v>
      </c>
      <c r="AB31" s="23">
        <v>199.10407000000001</v>
      </c>
      <c r="AC31" s="23">
        <v>205.276297</v>
      </c>
      <c r="AD31" s="23">
        <v>211.63986199999999</v>
      </c>
      <c r="AE31" s="23">
        <v>218.20069699999999</v>
      </c>
      <c r="AF31" s="23">
        <v>224.96491900000001</v>
      </c>
      <c r="AG31" s="23">
        <v>231.93883199999999</v>
      </c>
      <c r="AH31" s="23">
        <v>239.12893500000001</v>
      </c>
      <c r="AI31" s="23">
        <v>246.541932</v>
      </c>
      <c r="AJ31" s="23">
        <v>254.184732</v>
      </c>
      <c r="AK31" s="23">
        <v>262.064459</v>
      </c>
      <c r="AL31" s="23">
        <v>270.18845700000003</v>
      </c>
      <c r="AM31" s="23">
        <v>278.56429900000001</v>
      </c>
      <c r="AN31" s="23">
        <v>287.199793</v>
      </c>
      <c r="AO31" s="23">
        <v>296.10298599999999</v>
      </c>
      <c r="AP31" s="23">
        <v>0</v>
      </c>
      <c r="AQ31" s="23">
        <v>0</v>
      </c>
      <c r="AR31" s="23">
        <v>0</v>
      </c>
      <c r="AS31" s="22">
        <v>0</v>
      </c>
      <c r="AT31" s="23">
        <v>0</v>
      </c>
      <c r="AU31" s="23">
        <v>0</v>
      </c>
      <c r="AV31" s="23">
        <v>116.167131</v>
      </c>
      <c r="AW31" s="23">
        <v>119.65214400000001</v>
      </c>
      <c r="AX31" s="23">
        <v>123.241709</v>
      </c>
      <c r="AY31" s="23">
        <v>126.93895999999999</v>
      </c>
      <c r="AZ31" s="23">
        <v>130.747129</v>
      </c>
      <c r="BA31" s="23">
        <v>134.669543</v>
      </c>
      <c r="BB31" s="23">
        <v>138.70962900000001</v>
      </c>
      <c r="BC31" s="23">
        <v>142.87091799999999</v>
      </c>
      <c r="BD31" s="23">
        <v>147.15704500000001</v>
      </c>
      <c r="BE31" s="23">
        <v>151.57175699999999</v>
      </c>
      <c r="BF31" s="23">
        <v>156.118909</v>
      </c>
      <c r="BG31" s="23">
        <v>160.80247700000001</v>
      </c>
      <c r="BH31" s="23">
        <v>165.62655100000001</v>
      </c>
      <c r="BI31" s="23">
        <v>170.595348</v>
      </c>
      <c r="BJ31" s="23">
        <v>0</v>
      </c>
      <c r="BK31" s="23">
        <v>0</v>
      </c>
      <c r="BL31" s="23">
        <v>0</v>
      </c>
      <c r="BM31" s="22">
        <v>0</v>
      </c>
      <c r="BN31" s="23">
        <v>0</v>
      </c>
      <c r="BO31" s="23">
        <v>0</v>
      </c>
      <c r="BP31" s="23">
        <v>116.167131</v>
      </c>
      <c r="BQ31" s="23">
        <v>119.65214400000001</v>
      </c>
      <c r="BR31" s="23">
        <v>123.241709</v>
      </c>
      <c r="BS31" s="23">
        <v>126.93895999999999</v>
      </c>
      <c r="BT31" s="23">
        <v>130.747129</v>
      </c>
      <c r="BU31" s="23">
        <v>134.669543</v>
      </c>
      <c r="BV31" s="23">
        <v>138.70962900000001</v>
      </c>
      <c r="BW31" s="23">
        <v>142.87091799999999</v>
      </c>
      <c r="BX31" s="23">
        <v>147.15704500000001</v>
      </c>
      <c r="BY31" s="23">
        <v>151.57175699999999</v>
      </c>
      <c r="BZ31" s="23">
        <v>156.118909</v>
      </c>
      <c r="CA31" s="23">
        <v>160.80247700000001</v>
      </c>
      <c r="CB31" s="23">
        <v>165.62655100000001</v>
      </c>
      <c r="CC31" s="23">
        <v>170.595348</v>
      </c>
      <c r="CD31" s="23">
        <v>0</v>
      </c>
      <c r="CE31" s="23">
        <v>0</v>
      </c>
      <c r="CF31" s="23">
        <v>0</v>
      </c>
      <c r="CG31" s="22">
        <v>0</v>
      </c>
      <c r="CH31" s="23">
        <v>0</v>
      </c>
      <c r="CI31" s="23">
        <v>114.405912</v>
      </c>
      <c r="CJ31" s="23">
        <v>115.78986</v>
      </c>
      <c r="CK31" s="23">
        <v>119.379345</v>
      </c>
      <c r="CL31" s="23">
        <v>123.080105</v>
      </c>
      <c r="CM31" s="23">
        <v>126.895588</v>
      </c>
      <c r="CN31" s="23">
        <v>130.829352</v>
      </c>
      <c r="CO31" s="23">
        <v>134.885062</v>
      </c>
      <c r="CP31" s="23">
        <v>139.066498</v>
      </c>
      <c r="CQ31" s="23">
        <v>143.37755999999999</v>
      </c>
      <c r="CR31" s="23">
        <v>147.82226399999999</v>
      </c>
      <c r="CS31" s="23">
        <v>152.40475499999999</v>
      </c>
      <c r="CT31" s="23">
        <v>157.129302</v>
      </c>
      <c r="CU31" s="23">
        <v>162.00031000000001</v>
      </c>
      <c r="CV31" s="23">
        <v>167.02232000000001</v>
      </c>
      <c r="CW31" s="23">
        <v>172.20001199999999</v>
      </c>
      <c r="CX31" s="23">
        <v>0</v>
      </c>
      <c r="CY31" s="23">
        <v>0</v>
      </c>
      <c r="CZ31" s="23">
        <v>0</v>
      </c>
      <c r="DA31" s="22">
        <v>0</v>
      </c>
      <c r="DB31" s="23">
        <v>0</v>
      </c>
      <c r="DC31" s="23">
        <v>113.120452</v>
      </c>
      <c r="DD31" s="23">
        <v>114.48885</v>
      </c>
      <c r="DE31" s="23">
        <v>118.038005</v>
      </c>
      <c r="DF31" s="23">
        <v>121.697183</v>
      </c>
      <c r="DG31" s="23">
        <v>125.469795</v>
      </c>
      <c r="DH31" s="23">
        <v>129.35935900000001</v>
      </c>
      <c r="DI31" s="23">
        <v>133.36949899999999</v>
      </c>
      <c r="DJ31" s="23">
        <v>137.50395399999999</v>
      </c>
      <c r="DK31" s="23">
        <v>141.76657599999999</v>
      </c>
      <c r="DL31" s="23">
        <v>146.16134</v>
      </c>
      <c r="DM31" s="23">
        <v>150.692342</v>
      </c>
      <c r="DN31" s="23">
        <v>155.36380399999999</v>
      </c>
      <c r="DO31" s="23">
        <v>160.180082</v>
      </c>
      <c r="DP31" s="23">
        <v>165.14566500000001</v>
      </c>
      <c r="DQ31" s="23">
        <v>170.26517999999999</v>
      </c>
      <c r="DR31" s="23">
        <v>0</v>
      </c>
      <c r="DS31" s="23">
        <v>0</v>
      </c>
      <c r="DT31" s="23">
        <v>0</v>
      </c>
      <c r="DU31" s="22">
        <v>0</v>
      </c>
      <c r="DV31" s="23">
        <v>0</v>
      </c>
      <c r="DW31" s="23">
        <v>113.120452</v>
      </c>
      <c r="DX31" s="23">
        <v>105.05304599999999</v>
      </c>
      <c r="DY31" s="23">
        <v>108.30969</v>
      </c>
      <c r="DZ31" s="23">
        <v>111.66728999999999</v>
      </c>
      <c r="EA31" s="23">
        <v>115.12897599999999</v>
      </c>
      <c r="EB31" s="23">
        <v>118.697975</v>
      </c>
      <c r="EC31" s="23">
        <v>122.377612</v>
      </c>
      <c r="ED31" s="23">
        <v>126.171318</v>
      </c>
      <c r="EE31" s="23">
        <v>130.082629</v>
      </c>
      <c r="EF31" s="23">
        <v>134.11519000000001</v>
      </c>
      <c r="EG31" s="23">
        <v>138.272761</v>
      </c>
      <c r="EH31" s="23">
        <v>142.55921699999999</v>
      </c>
      <c r="EI31" s="23">
        <v>146.97855200000001</v>
      </c>
      <c r="EJ31" s="23">
        <v>151.534887</v>
      </c>
      <c r="EK31" s="23">
        <v>156.23246900000001</v>
      </c>
      <c r="EL31" s="23">
        <v>0</v>
      </c>
      <c r="EM31" s="23">
        <v>0</v>
      </c>
      <c r="EN31" s="23">
        <v>0</v>
      </c>
      <c r="EO31" s="22">
        <v>0</v>
      </c>
      <c r="EP31" s="23">
        <v>0</v>
      </c>
      <c r="EQ31" s="23">
        <v>114.405912</v>
      </c>
      <c r="ER31" s="23">
        <v>115.78986</v>
      </c>
      <c r="ES31" s="23">
        <v>119.379345</v>
      </c>
      <c r="ET31" s="23">
        <v>123.080105</v>
      </c>
      <c r="EU31" s="23">
        <v>126.895588</v>
      </c>
      <c r="EV31" s="23">
        <v>130.829352</v>
      </c>
      <c r="EW31" s="23">
        <v>134.885062</v>
      </c>
      <c r="EX31" s="23">
        <v>139.066498</v>
      </c>
      <c r="EY31" s="23">
        <v>143.37755999999999</v>
      </c>
      <c r="EZ31" s="23">
        <v>147.82226399999999</v>
      </c>
      <c r="FA31" s="23">
        <v>152.40475499999999</v>
      </c>
      <c r="FB31" s="23">
        <v>157.129302</v>
      </c>
      <c r="FC31" s="23">
        <v>162.00031000000001</v>
      </c>
      <c r="FD31" s="23">
        <v>167.02232000000001</v>
      </c>
      <c r="FE31" s="23">
        <v>172.20001199999999</v>
      </c>
      <c r="FF31" s="23">
        <v>0</v>
      </c>
      <c r="FG31" s="23">
        <v>0</v>
      </c>
      <c r="FH31" s="23">
        <v>0</v>
      </c>
      <c r="FI31" s="22">
        <v>0</v>
      </c>
      <c r="FJ31" s="23">
        <v>0</v>
      </c>
      <c r="FK31" s="23">
        <v>0</v>
      </c>
      <c r="FL31" s="23">
        <v>117.90494</v>
      </c>
      <c r="FM31" s="23">
        <v>122.03161299999999</v>
      </c>
      <c r="FN31" s="23">
        <v>126.302719</v>
      </c>
      <c r="FO31" s="23">
        <v>130.72331399999999</v>
      </c>
      <c r="FP31" s="23">
        <v>135.298631</v>
      </c>
      <c r="FQ31" s="23">
        <v>140.03408300000001</v>
      </c>
      <c r="FR31" s="23">
        <v>144.93527499999999</v>
      </c>
      <c r="FS31" s="23">
        <v>150.00801000000001</v>
      </c>
      <c r="FT31" s="23">
        <v>155.25828999999999</v>
      </c>
      <c r="FU31" s="23">
        <v>160.692331</v>
      </c>
      <c r="FV31" s="23">
        <v>166.316562</v>
      </c>
      <c r="FW31" s="23">
        <v>172.137642</v>
      </c>
      <c r="FX31" s="23">
        <v>178.16245900000001</v>
      </c>
      <c r="FY31" s="23">
        <v>184.398145</v>
      </c>
      <c r="FZ31" s="23">
        <v>0</v>
      </c>
      <c r="GA31" s="23">
        <v>0</v>
      </c>
      <c r="GB31" s="23">
        <v>0</v>
      </c>
      <c r="GC31" s="22">
        <v>0</v>
      </c>
      <c r="GD31" s="23">
        <v>0</v>
      </c>
      <c r="GE31" s="23">
        <v>0</v>
      </c>
      <c r="GF31" s="23">
        <v>184.28203415999999</v>
      </c>
      <c r="GG31" s="23">
        <v>190.73190535000001</v>
      </c>
      <c r="GH31" s="23">
        <v>197.40752204</v>
      </c>
      <c r="GI31" s="23">
        <v>204.31678531</v>
      </c>
      <c r="GJ31" s="23">
        <v>211.46787280000001</v>
      </c>
      <c r="GK31" s="23">
        <v>218.86924834999999</v>
      </c>
      <c r="GL31" s="23">
        <v>226.52967204000001</v>
      </c>
      <c r="GM31" s="23">
        <v>234.45821056</v>
      </c>
      <c r="GN31" s="23">
        <v>242.66424792999999</v>
      </c>
      <c r="GO31" s="23">
        <v>251.15749661000001</v>
      </c>
      <c r="GP31" s="23">
        <v>259.94800899000001</v>
      </c>
      <c r="GQ31" s="23">
        <v>269.04618929999998</v>
      </c>
      <c r="GR31" s="23">
        <v>278.46280593</v>
      </c>
      <c r="GS31" s="23">
        <v>288.20900413999999</v>
      </c>
      <c r="GT31" s="23">
        <v>0</v>
      </c>
      <c r="GU31" s="23">
        <v>0</v>
      </c>
      <c r="GV31" s="23">
        <v>0</v>
      </c>
      <c r="GW31" s="22">
        <v>0</v>
      </c>
      <c r="GX31" s="23">
        <v>0</v>
      </c>
      <c r="GY31" s="23">
        <v>0</v>
      </c>
      <c r="GZ31" s="23">
        <v>0</v>
      </c>
      <c r="HA31" s="23">
        <v>0</v>
      </c>
      <c r="HB31" s="23">
        <v>0</v>
      </c>
      <c r="HC31" s="23">
        <v>0</v>
      </c>
      <c r="HD31" s="23">
        <v>0</v>
      </c>
      <c r="HE31" s="23">
        <v>0</v>
      </c>
      <c r="HF31" s="23">
        <v>0</v>
      </c>
      <c r="HG31" s="23">
        <v>0</v>
      </c>
      <c r="HH31" s="23">
        <v>0</v>
      </c>
      <c r="HI31" s="23">
        <v>0</v>
      </c>
      <c r="HJ31" s="23">
        <v>0</v>
      </c>
      <c r="HK31" s="23">
        <v>0</v>
      </c>
      <c r="HL31" s="23">
        <v>0</v>
      </c>
      <c r="HM31" s="23">
        <v>0</v>
      </c>
      <c r="HN31" s="23">
        <v>0</v>
      </c>
      <c r="HO31" s="23">
        <v>0</v>
      </c>
      <c r="HP31" s="23">
        <v>0</v>
      </c>
      <c r="HQ31" s="22">
        <v>0</v>
      </c>
      <c r="HR31" s="23">
        <v>0</v>
      </c>
      <c r="HS31" s="23">
        <v>0</v>
      </c>
      <c r="HT31" s="24">
        <v>118.51796400000001</v>
      </c>
      <c r="HU31" s="24">
        <v>122.666093</v>
      </c>
      <c r="HV31" s="24">
        <v>128.49167499999999</v>
      </c>
      <c r="HW31" s="23">
        <v>132.42249100000001</v>
      </c>
      <c r="HX31" s="23">
        <v>137.057278</v>
      </c>
      <c r="HY31" s="23">
        <v>141.85428300000001</v>
      </c>
      <c r="HZ31" s="23">
        <v>146.81918300000001</v>
      </c>
      <c r="IA31" s="23">
        <v>151.957854</v>
      </c>
      <c r="IB31" s="23">
        <v>157.27637899999999</v>
      </c>
      <c r="IC31" s="23">
        <v>162.78105199999999</v>
      </c>
      <c r="ID31" s="23">
        <v>168.47838899999999</v>
      </c>
      <c r="IE31" s="23">
        <v>174.37513300000001</v>
      </c>
      <c r="IF31" s="23">
        <v>180.478263</v>
      </c>
      <c r="IG31" s="23">
        <v>186.79500200000001</v>
      </c>
      <c r="IH31" s="23">
        <v>0</v>
      </c>
      <c r="II31" s="23">
        <v>0</v>
      </c>
      <c r="IJ31" s="23">
        <v>0</v>
      </c>
      <c r="IK31" s="22">
        <v>0</v>
      </c>
      <c r="IL31" s="23">
        <v>0</v>
      </c>
      <c r="IM31" s="23">
        <v>0</v>
      </c>
      <c r="IN31" s="23">
        <v>0</v>
      </c>
      <c r="IO31" s="23">
        <v>0</v>
      </c>
      <c r="IP31" s="23">
        <v>0</v>
      </c>
      <c r="IQ31" s="23">
        <v>0</v>
      </c>
      <c r="IR31" s="23">
        <v>0</v>
      </c>
      <c r="IS31" s="23">
        <v>0</v>
      </c>
      <c r="IT31" s="23">
        <v>0</v>
      </c>
      <c r="IU31" s="23">
        <v>0</v>
      </c>
      <c r="IV31" s="23">
        <v>0</v>
      </c>
      <c r="IW31" s="23">
        <v>0</v>
      </c>
      <c r="IX31" s="23">
        <v>0</v>
      </c>
      <c r="IY31" s="23">
        <v>0</v>
      </c>
      <c r="IZ31" s="23">
        <v>0</v>
      </c>
      <c r="JA31" s="23">
        <v>0</v>
      </c>
      <c r="JB31" s="23">
        <v>0</v>
      </c>
      <c r="JC31" s="23">
        <v>0</v>
      </c>
      <c r="JD31" s="23">
        <v>0</v>
      </c>
      <c r="JE31" s="22">
        <v>0</v>
      </c>
      <c r="JF31" s="23">
        <v>0</v>
      </c>
      <c r="JG31" s="23">
        <v>0</v>
      </c>
      <c r="JH31" s="23">
        <v>0</v>
      </c>
      <c r="JI31" s="23">
        <v>0</v>
      </c>
      <c r="JJ31" s="23">
        <v>0</v>
      </c>
      <c r="JK31" s="23">
        <v>0</v>
      </c>
      <c r="JL31" s="23">
        <v>0</v>
      </c>
      <c r="JM31" s="23">
        <v>0</v>
      </c>
      <c r="JN31" s="23">
        <v>0</v>
      </c>
      <c r="JO31" s="23">
        <v>0</v>
      </c>
      <c r="JP31" s="23">
        <v>0</v>
      </c>
      <c r="JQ31" s="23">
        <v>0</v>
      </c>
      <c r="JR31" s="23">
        <v>0</v>
      </c>
      <c r="JS31" s="23">
        <v>0</v>
      </c>
      <c r="JT31" s="23">
        <v>0</v>
      </c>
      <c r="JU31" s="23">
        <v>0</v>
      </c>
      <c r="JV31" s="23">
        <v>0</v>
      </c>
      <c r="JW31" s="23">
        <v>0</v>
      </c>
      <c r="JX31" s="23">
        <v>0</v>
      </c>
      <c r="JY31" s="22">
        <v>0</v>
      </c>
      <c r="JZ31" s="23">
        <v>0</v>
      </c>
      <c r="KA31" s="23">
        <v>0</v>
      </c>
      <c r="KB31" s="23">
        <v>0</v>
      </c>
      <c r="KC31" s="23">
        <v>0</v>
      </c>
      <c r="KD31" s="23">
        <v>0</v>
      </c>
      <c r="KE31" s="23">
        <v>0</v>
      </c>
      <c r="KF31" s="23">
        <v>0</v>
      </c>
      <c r="KG31" s="23">
        <v>0</v>
      </c>
      <c r="KH31" s="23">
        <v>0</v>
      </c>
      <c r="KI31" s="23">
        <v>0</v>
      </c>
      <c r="KJ31" s="23">
        <v>0</v>
      </c>
      <c r="KK31" s="23">
        <v>0</v>
      </c>
      <c r="KL31" s="23">
        <v>0</v>
      </c>
      <c r="KM31" s="23">
        <v>0</v>
      </c>
      <c r="KN31" s="23">
        <v>0</v>
      </c>
      <c r="KO31" s="23">
        <v>0</v>
      </c>
      <c r="KP31" s="23">
        <v>0</v>
      </c>
      <c r="KQ31" s="23">
        <v>0</v>
      </c>
      <c r="KR31" s="23">
        <v>0</v>
      </c>
      <c r="KS31" s="22">
        <v>0</v>
      </c>
      <c r="KT31" s="23">
        <v>0</v>
      </c>
      <c r="KU31" s="23">
        <v>0</v>
      </c>
      <c r="KV31" s="23">
        <v>0</v>
      </c>
      <c r="KW31" s="23">
        <v>0</v>
      </c>
      <c r="KX31" s="23">
        <v>0</v>
      </c>
      <c r="KY31" s="23">
        <v>0</v>
      </c>
      <c r="KZ31" s="23">
        <v>0</v>
      </c>
      <c r="LA31" s="23">
        <v>0</v>
      </c>
      <c r="LB31" s="23">
        <v>0</v>
      </c>
      <c r="LC31" s="23">
        <v>0</v>
      </c>
      <c r="LD31" s="23">
        <v>0</v>
      </c>
      <c r="LE31" s="23">
        <v>0</v>
      </c>
      <c r="LF31" s="23">
        <v>0</v>
      </c>
      <c r="LG31" s="23">
        <v>0</v>
      </c>
      <c r="LH31" s="23">
        <v>0</v>
      </c>
      <c r="LI31" s="23">
        <v>0</v>
      </c>
      <c r="LJ31" s="23">
        <v>0</v>
      </c>
      <c r="LK31" s="23">
        <v>0</v>
      </c>
      <c r="LL31" s="23">
        <v>0</v>
      </c>
      <c r="LM31" s="22">
        <v>0</v>
      </c>
      <c r="LN31" s="23">
        <v>0</v>
      </c>
      <c r="LO31" s="23">
        <v>0</v>
      </c>
      <c r="LP31" s="23">
        <v>0</v>
      </c>
      <c r="LQ31" s="23">
        <v>0</v>
      </c>
      <c r="LR31" s="23">
        <v>0</v>
      </c>
      <c r="LS31" s="23">
        <v>0</v>
      </c>
      <c r="LT31" s="23">
        <v>0</v>
      </c>
      <c r="LU31" s="23">
        <v>0</v>
      </c>
      <c r="LV31" s="23">
        <v>0</v>
      </c>
      <c r="LW31" s="23">
        <v>0</v>
      </c>
      <c r="LX31" s="23">
        <v>0</v>
      </c>
      <c r="LY31" s="23">
        <v>0</v>
      </c>
      <c r="LZ31" s="23">
        <v>0</v>
      </c>
      <c r="MA31" s="23">
        <v>0</v>
      </c>
      <c r="MB31" s="23">
        <v>0</v>
      </c>
      <c r="MC31" s="23">
        <v>0</v>
      </c>
      <c r="MD31" s="23">
        <v>0</v>
      </c>
      <c r="ME31" s="23">
        <v>0</v>
      </c>
      <c r="MF31" s="23">
        <v>0</v>
      </c>
      <c r="MG31" s="22">
        <v>0</v>
      </c>
      <c r="MH31" s="23">
        <v>0</v>
      </c>
      <c r="MI31" s="23">
        <v>0</v>
      </c>
      <c r="MJ31" s="23">
        <v>0</v>
      </c>
      <c r="MK31" s="23">
        <v>0</v>
      </c>
      <c r="ML31" s="23">
        <v>0</v>
      </c>
      <c r="MM31" s="23">
        <v>0</v>
      </c>
      <c r="MN31" s="23">
        <v>0</v>
      </c>
      <c r="MO31" s="23">
        <v>0</v>
      </c>
      <c r="MP31" s="23">
        <v>0</v>
      </c>
      <c r="MQ31" s="23">
        <v>0</v>
      </c>
      <c r="MR31" s="23">
        <v>0</v>
      </c>
      <c r="MS31" s="23">
        <v>0</v>
      </c>
      <c r="MT31" s="23">
        <v>0</v>
      </c>
      <c r="MU31" s="23">
        <v>0</v>
      </c>
      <c r="MV31" s="23">
        <v>0</v>
      </c>
      <c r="MW31" s="23">
        <v>0</v>
      </c>
      <c r="MX31" s="23">
        <v>0</v>
      </c>
      <c r="MY31" s="23">
        <v>0</v>
      </c>
      <c r="MZ31" s="23">
        <v>0</v>
      </c>
    </row>
    <row r="32" spans="1:364">
      <c r="A32" s="9" t="s">
        <v>935</v>
      </c>
      <c r="B32" s="9" t="s">
        <v>936</v>
      </c>
      <c r="C32" s="9" t="s">
        <v>886</v>
      </c>
      <c r="E32" s="22">
        <v>0</v>
      </c>
      <c r="F32" s="23">
        <v>0</v>
      </c>
      <c r="G32" s="23">
        <v>199.09527199999999</v>
      </c>
      <c r="H32" s="23">
        <v>211.88143400000001</v>
      </c>
      <c r="I32" s="23">
        <v>218.449759</v>
      </c>
      <c r="J32" s="23">
        <v>225.221701</v>
      </c>
      <c r="K32" s="23">
        <v>232.203574</v>
      </c>
      <c r="L32" s="23">
        <v>239.40188499999999</v>
      </c>
      <c r="M32" s="23">
        <v>246.82334299999999</v>
      </c>
      <c r="N32" s="23">
        <v>254.47486699999999</v>
      </c>
      <c r="O32" s="23">
        <v>262.363587</v>
      </c>
      <c r="P32" s="23">
        <v>270.49685899999997</v>
      </c>
      <c r="Q32" s="23">
        <v>278.88226100000003</v>
      </c>
      <c r="R32" s="23">
        <v>287.52761099999998</v>
      </c>
      <c r="S32" s="23">
        <v>296.440967</v>
      </c>
      <c r="T32" s="23">
        <v>305.63063699999998</v>
      </c>
      <c r="U32" s="23">
        <v>315.105187</v>
      </c>
      <c r="V32" s="23">
        <v>0</v>
      </c>
      <c r="W32" s="23">
        <v>0</v>
      </c>
      <c r="X32" s="23">
        <v>0</v>
      </c>
      <c r="Y32" s="22">
        <v>0</v>
      </c>
      <c r="Z32" s="23">
        <v>0</v>
      </c>
      <c r="AA32" s="23">
        <v>220.456872</v>
      </c>
      <c r="AB32" s="23">
        <v>229.96068700000001</v>
      </c>
      <c r="AC32" s="23">
        <v>237.08946800000001</v>
      </c>
      <c r="AD32" s="23">
        <v>244.43924200000001</v>
      </c>
      <c r="AE32" s="23">
        <v>252.01685800000001</v>
      </c>
      <c r="AF32" s="23">
        <v>259.82938100000001</v>
      </c>
      <c r="AG32" s="23">
        <v>267.88409200000001</v>
      </c>
      <c r="AH32" s="23">
        <v>276.18849899999998</v>
      </c>
      <c r="AI32" s="23">
        <v>284.75034199999999</v>
      </c>
      <c r="AJ32" s="23">
        <v>293.57760300000001</v>
      </c>
      <c r="AK32" s="23">
        <v>302.67850800000002</v>
      </c>
      <c r="AL32" s="23">
        <v>312.06154199999997</v>
      </c>
      <c r="AM32" s="23">
        <v>321.73545000000001</v>
      </c>
      <c r="AN32" s="23">
        <v>331.709249</v>
      </c>
      <c r="AO32" s="23">
        <v>341.99223499999999</v>
      </c>
      <c r="AP32" s="23">
        <v>0</v>
      </c>
      <c r="AQ32" s="23">
        <v>0</v>
      </c>
      <c r="AR32" s="23">
        <v>0</v>
      </c>
      <c r="AS32" s="22">
        <v>0</v>
      </c>
      <c r="AT32" s="23">
        <v>0</v>
      </c>
      <c r="AU32" s="23">
        <v>0</v>
      </c>
      <c r="AV32" s="23">
        <v>134.746015</v>
      </c>
      <c r="AW32" s="23">
        <v>138.78839600000001</v>
      </c>
      <c r="AX32" s="23">
        <v>142.95204799999999</v>
      </c>
      <c r="AY32" s="23">
        <v>147.24060900000001</v>
      </c>
      <c r="AZ32" s="23">
        <v>151.657827</v>
      </c>
      <c r="BA32" s="23">
        <v>156.207562</v>
      </c>
      <c r="BB32" s="23">
        <v>160.893789</v>
      </c>
      <c r="BC32" s="23">
        <v>165.72060300000001</v>
      </c>
      <c r="BD32" s="23">
        <v>170.69222099999999</v>
      </c>
      <c r="BE32" s="23">
        <v>175.81298699999999</v>
      </c>
      <c r="BF32" s="23">
        <v>181.087377</v>
      </c>
      <c r="BG32" s="23">
        <v>186.51999799999999</v>
      </c>
      <c r="BH32" s="23">
        <v>192.11559800000001</v>
      </c>
      <c r="BI32" s="23">
        <v>197.87906599999999</v>
      </c>
      <c r="BJ32" s="23">
        <v>0</v>
      </c>
      <c r="BK32" s="23">
        <v>0</v>
      </c>
      <c r="BL32" s="23">
        <v>0</v>
      </c>
      <c r="BM32" s="22">
        <v>0</v>
      </c>
      <c r="BN32" s="23">
        <v>0</v>
      </c>
      <c r="BO32" s="23">
        <v>0</v>
      </c>
      <c r="BP32" s="23">
        <v>134.746015</v>
      </c>
      <c r="BQ32" s="23">
        <v>138.78839600000001</v>
      </c>
      <c r="BR32" s="23">
        <v>142.95204799999999</v>
      </c>
      <c r="BS32" s="23">
        <v>147.24060900000001</v>
      </c>
      <c r="BT32" s="23">
        <v>151.657827</v>
      </c>
      <c r="BU32" s="23">
        <v>156.207562</v>
      </c>
      <c r="BV32" s="23">
        <v>160.893789</v>
      </c>
      <c r="BW32" s="23">
        <v>165.72060300000001</v>
      </c>
      <c r="BX32" s="23">
        <v>170.69222099999999</v>
      </c>
      <c r="BY32" s="23">
        <v>175.81298699999999</v>
      </c>
      <c r="BZ32" s="23">
        <v>181.087377</v>
      </c>
      <c r="CA32" s="23">
        <v>186.51999799999999</v>
      </c>
      <c r="CB32" s="23">
        <v>192.11559800000001</v>
      </c>
      <c r="CC32" s="23">
        <v>197.87906599999999</v>
      </c>
      <c r="CD32" s="23">
        <v>0</v>
      </c>
      <c r="CE32" s="23">
        <v>0</v>
      </c>
      <c r="CF32" s="23">
        <v>0</v>
      </c>
      <c r="CG32" s="22">
        <v>0</v>
      </c>
      <c r="CH32" s="23">
        <v>0</v>
      </c>
      <c r="CI32" s="23">
        <v>132.136234</v>
      </c>
      <c r="CJ32" s="23">
        <v>133.73466300000001</v>
      </c>
      <c r="CK32" s="23">
        <v>137.880437</v>
      </c>
      <c r="CL32" s="23">
        <v>142.154731</v>
      </c>
      <c r="CM32" s="23">
        <v>146.56152800000001</v>
      </c>
      <c r="CN32" s="23">
        <v>151.10493500000001</v>
      </c>
      <c r="CO32" s="23">
        <v>155.789188</v>
      </c>
      <c r="CP32" s="23">
        <v>160.61865299999999</v>
      </c>
      <c r="CQ32" s="23">
        <v>165.59783100000001</v>
      </c>
      <c r="CR32" s="23">
        <v>170.73136400000001</v>
      </c>
      <c r="CS32" s="23">
        <v>176.024036</v>
      </c>
      <c r="CT32" s="23">
        <v>181.48078100000001</v>
      </c>
      <c r="CU32" s="23">
        <v>187.106685</v>
      </c>
      <c r="CV32" s="23">
        <v>192.906993</v>
      </c>
      <c r="CW32" s="23">
        <v>198.88710900000001</v>
      </c>
      <c r="CX32" s="23">
        <v>0</v>
      </c>
      <c r="CY32" s="23">
        <v>0</v>
      </c>
      <c r="CZ32" s="23">
        <v>0</v>
      </c>
      <c r="DA32" s="22">
        <v>0</v>
      </c>
      <c r="DB32" s="23">
        <v>0</v>
      </c>
      <c r="DC32" s="23">
        <v>130.651557</v>
      </c>
      <c r="DD32" s="23">
        <v>132.23202599999999</v>
      </c>
      <c r="DE32" s="23">
        <v>136.331219</v>
      </c>
      <c r="DF32" s="23">
        <v>140.55748700000001</v>
      </c>
      <c r="DG32" s="23">
        <v>144.91476900000001</v>
      </c>
      <c r="DH32" s="23">
        <v>149.407127</v>
      </c>
      <c r="DI32" s="23">
        <v>154.038748</v>
      </c>
      <c r="DJ32" s="23">
        <v>158.81394900000001</v>
      </c>
      <c r="DK32" s="23">
        <v>163.73718099999999</v>
      </c>
      <c r="DL32" s="23">
        <v>168.81303399999999</v>
      </c>
      <c r="DM32" s="23">
        <v>174.04623799999999</v>
      </c>
      <c r="DN32" s="23">
        <v>179.44167100000001</v>
      </c>
      <c r="DO32" s="23">
        <v>185.00436300000001</v>
      </c>
      <c r="DP32" s="23">
        <v>190.739498</v>
      </c>
      <c r="DQ32" s="23">
        <v>196.652423</v>
      </c>
      <c r="DR32" s="23">
        <v>0</v>
      </c>
      <c r="DS32" s="23">
        <v>0</v>
      </c>
      <c r="DT32" s="23">
        <v>0</v>
      </c>
      <c r="DU32" s="22">
        <v>0</v>
      </c>
      <c r="DV32" s="23">
        <v>0</v>
      </c>
      <c r="DW32" s="23">
        <v>130.651557</v>
      </c>
      <c r="DX32" s="23">
        <v>121.33388600000001</v>
      </c>
      <c r="DY32" s="23">
        <v>125.095236</v>
      </c>
      <c r="DZ32" s="23">
        <v>128.97318799999999</v>
      </c>
      <c r="EA32" s="23">
        <v>132.97135700000001</v>
      </c>
      <c r="EB32" s="23">
        <v>137.093469</v>
      </c>
      <c r="EC32" s="23">
        <v>141.343367</v>
      </c>
      <c r="ED32" s="23">
        <v>145.72501099999999</v>
      </c>
      <c r="EE32" s="23">
        <v>150.24248700000001</v>
      </c>
      <c r="EF32" s="23">
        <v>154.900004</v>
      </c>
      <c r="EG32" s="23">
        <v>159.70190400000001</v>
      </c>
      <c r="EH32" s="23">
        <v>164.65266299999999</v>
      </c>
      <c r="EI32" s="23">
        <v>169.75689499999999</v>
      </c>
      <c r="EJ32" s="23">
        <v>175.01935900000001</v>
      </c>
      <c r="EK32" s="23">
        <v>180.44495900000001</v>
      </c>
      <c r="EL32" s="23">
        <v>0</v>
      </c>
      <c r="EM32" s="23">
        <v>0</v>
      </c>
      <c r="EN32" s="23">
        <v>0</v>
      </c>
      <c r="EO32" s="22">
        <v>0</v>
      </c>
      <c r="EP32" s="23">
        <v>0</v>
      </c>
      <c r="EQ32" s="23">
        <v>132.136234</v>
      </c>
      <c r="ER32" s="23">
        <v>133.73466300000001</v>
      </c>
      <c r="ES32" s="23">
        <v>137.880437</v>
      </c>
      <c r="ET32" s="23">
        <v>142.154731</v>
      </c>
      <c r="EU32" s="23">
        <v>146.56152800000001</v>
      </c>
      <c r="EV32" s="23">
        <v>151.10493500000001</v>
      </c>
      <c r="EW32" s="23">
        <v>155.789188</v>
      </c>
      <c r="EX32" s="23">
        <v>160.61865299999999</v>
      </c>
      <c r="EY32" s="23">
        <v>165.59783100000001</v>
      </c>
      <c r="EZ32" s="23">
        <v>170.73136400000001</v>
      </c>
      <c r="FA32" s="23">
        <v>176.024036</v>
      </c>
      <c r="FB32" s="23">
        <v>181.48078100000001</v>
      </c>
      <c r="FC32" s="23">
        <v>187.106685</v>
      </c>
      <c r="FD32" s="23">
        <v>192.906993</v>
      </c>
      <c r="FE32" s="23">
        <v>198.88710900000001</v>
      </c>
      <c r="FF32" s="23">
        <v>0</v>
      </c>
      <c r="FG32" s="23">
        <v>0</v>
      </c>
      <c r="FH32" s="23">
        <v>0</v>
      </c>
      <c r="FI32" s="22">
        <v>0</v>
      </c>
      <c r="FJ32" s="23">
        <v>0</v>
      </c>
      <c r="FK32" s="23">
        <v>0</v>
      </c>
      <c r="FL32" s="23">
        <v>136.848128</v>
      </c>
      <c r="FM32" s="23">
        <v>141.637812</v>
      </c>
      <c r="FN32" s="23">
        <v>146.595136</v>
      </c>
      <c r="FO32" s="23">
        <v>151.725966</v>
      </c>
      <c r="FP32" s="23">
        <v>157.036374</v>
      </c>
      <c r="FQ32" s="23">
        <v>162.53264799999999</v>
      </c>
      <c r="FR32" s="23">
        <v>168.22129000000001</v>
      </c>
      <c r="FS32" s="23">
        <v>174.10903500000001</v>
      </c>
      <c r="FT32" s="23">
        <v>180.20285200000001</v>
      </c>
      <c r="FU32" s="23">
        <v>186.509951</v>
      </c>
      <c r="FV32" s="23">
        <v>193.0378</v>
      </c>
      <c r="FW32" s="23">
        <v>199.79412300000001</v>
      </c>
      <c r="FX32" s="23">
        <v>206.78691699999999</v>
      </c>
      <c r="FY32" s="23">
        <v>214.02445900000001</v>
      </c>
      <c r="FZ32" s="23">
        <v>0</v>
      </c>
      <c r="GA32" s="23">
        <v>0</v>
      </c>
      <c r="GB32" s="23">
        <v>0</v>
      </c>
      <c r="GC32" s="22">
        <v>0</v>
      </c>
      <c r="GD32" s="23">
        <v>0</v>
      </c>
      <c r="GE32" s="23">
        <v>0</v>
      </c>
      <c r="GF32" s="23">
        <v>213.88969279</v>
      </c>
      <c r="GG32" s="23">
        <v>221.37583204000001</v>
      </c>
      <c r="GH32" s="23">
        <v>229.12398615999999</v>
      </c>
      <c r="GI32" s="23">
        <v>237.14332568</v>
      </c>
      <c r="GJ32" s="23">
        <v>245.44334208000001</v>
      </c>
      <c r="GK32" s="23">
        <v>254.03385904999999</v>
      </c>
      <c r="GL32" s="23">
        <v>262.92504412</v>
      </c>
      <c r="GM32" s="23">
        <v>272.12742065999998</v>
      </c>
      <c r="GN32" s="23">
        <v>281.65188038000002</v>
      </c>
      <c r="GO32" s="23">
        <v>291.50969620000001</v>
      </c>
      <c r="GP32" s="23">
        <v>301.71253555999999</v>
      </c>
      <c r="GQ32" s="23">
        <v>312.27247431000001</v>
      </c>
      <c r="GR32" s="23">
        <v>323.20201091000001</v>
      </c>
      <c r="GS32" s="23">
        <v>334.51408128999998</v>
      </c>
      <c r="GT32" s="23">
        <v>0</v>
      </c>
      <c r="GU32" s="23">
        <v>0</v>
      </c>
      <c r="GV32" s="23">
        <v>0</v>
      </c>
      <c r="GW32" s="22">
        <v>0</v>
      </c>
      <c r="GX32" s="23">
        <v>0</v>
      </c>
      <c r="GY32" s="23">
        <v>0</v>
      </c>
      <c r="GZ32" s="23">
        <v>0</v>
      </c>
      <c r="HA32" s="23">
        <v>0</v>
      </c>
      <c r="HB32" s="23">
        <v>0</v>
      </c>
      <c r="HC32" s="23">
        <v>0</v>
      </c>
      <c r="HD32" s="23">
        <v>0</v>
      </c>
      <c r="HE32" s="23">
        <v>0</v>
      </c>
      <c r="HF32" s="23">
        <v>0</v>
      </c>
      <c r="HG32" s="23">
        <v>0</v>
      </c>
      <c r="HH32" s="23">
        <v>0</v>
      </c>
      <c r="HI32" s="23">
        <v>0</v>
      </c>
      <c r="HJ32" s="23">
        <v>0</v>
      </c>
      <c r="HK32" s="23">
        <v>0</v>
      </c>
      <c r="HL32" s="23">
        <v>0</v>
      </c>
      <c r="HM32" s="23">
        <v>0</v>
      </c>
      <c r="HN32" s="23">
        <v>0</v>
      </c>
      <c r="HO32" s="23">
        <v>0</v>
      </c>
      <c r="HP32" s="23">
        <v>0</v>
      </c>
      <c r="HQ32" s="22">
        <v>0</v>
      </c>
      <c r="HR32" s="23">
        <v>0</v>
      </c>
      <c r="HS32" s="23">
        <v>0</v>
      </c>
      <c r="HT32" s="24">
        <v>137.55964299999999</v>
      </c>
      <c r="HU32" s="24">
        <v>142.37423100000001</v>
      </c>
      <c r="HV32" s="24">
        <v>149.13577900000001</v>
      </c>
      <c r="HW32" s="23">
        <v>153.69814</v>
      </c>
      <c r="HX32" s="23">
        <v>159.077575</v>
      </c>
      <c r="HY32" s="23">
        <v>164.64528999999999</v>
      </c>
      <c r="HZ32" s="23">
        <v>170.40787499999999</v>
      </c>
      <c r="IA32" s="23">
        <v>176.372151</v>
      </c>
      <c r="IB32" s="23">
        <v>182.545176</v>
      </c>
      <c r="IC32" s="23">
        <v>188.934258</v>
      </c>
      <c r="ID32" s="23">
        <v>195.54695699999999</v>
      </c>
      <c r="IE32" s="23">
        <v>202.39109999999999</v>
      </c>
      <c r="IF32" s="23">
        <v>209.47478899999999</v>
      </c>
      <c r="IG32" s="23">
        <v>216.80640600000001</v>
      </c>
      <c r="IH32" s="23">
        <v>0</v>
      </c>
      <c r="II32" s="23">
        <v>0</v>
      </c>
      <c r="IJ32" s="23">
        <v>0</v>
      </c>
      <c r="IK32" s="22">
        <v>0</v>
      </c>
      <c r="IL32" s="23">
        <v>0</v>
      </c>
      <c r="IM32" s="23">
        <v>0</v>
      </c>
      <c r="IN32" s="23">
        <v>0</v>
      </c>
      <c r="IO32" s="23">
        <v>0</v>
      </c>
      <c r="IP32" s="23">
        <v>0</v>
      </c>
      <c r="IQ32" s="23">
        <v>0</v>
      </c>
      <c r="IR32" s="23">
        <v>0</v>
      </c>
      <c r="IS32" s="23">
        <v>0</v>
      </c>
      <c r="IT32" s="23">
        <v>0</v>
      </c>
      <c r="IU32" s="23">
        <v>0</v>
      </c>
      <c r="IV32" s="23">
        <v>0</v>
      </c>
      <c r="IW32" s="23">
        <v>0</v>
      </c>
      <c r="IX32" s="23">
        <v>0</v>
      </c>
      <c r="IY32" s="23">
        <v>0</v>
      </c>
      <c r="IZ32" s="23">
        <v>0</v>
      </c>
      <c r="JA32" s="23">
        <v>0</v>
      </c>
      <c r="JB32" s="23">
        <v>0</v>
      </c>
      <c r="JC32" s="23">
        <v>0</v>
      </c>
      <c r="JD32" s="23">
        <v>0</v>
      </c>
      <c r="JE32" s="22">
        <v>0</v>
      </c>
      <c r="JF32" s="23">
        <v>0</v>
      </c>
      <c r="JG32" s="23">
        <v>0</v>
      </c>
      <c r="JH32" s="23">
        <v>0</v>
      </c>
      <c r="JI32" s="23">
        <v>0</v>
      </c>
      <c r="JJ32" s="23">
        <v>0</v>
      </c>
      <c r="JK32" s="23">
        <v>0</v>
      </c>
      <c r="JL32" s="23">
        <v>0</v>
      </c>
      <c r="JM32" s="23">
        <v>0</v>
      </c>
      <c r="JN32" s="23">
        <v>0</v>
      </c>
      <c r="JO32" s="23">
        <v>0</v>
      </c>
      <c r="JP32" s="23">
        <v>0</v>
      </c>
      <c r="JQ32" s="23">
        <v>0</v>
      </c>
      <c r="JR32" s="23">
        <v>0</v>
      </c>
      <c r="JS32" s="23">
        <v>0</v>
      </c>
      <c r="JT32" s="23">
        <v>0</v>
      </c>
      <c r="JU32" s="23">
        <v>0</v>
      </c>
      <c r="JV32" s="23">
        <v>0</v>
      </c>
      <c r="JW32" s="23">
        <v>0</v>
      </c>
      <c r="JX32" s="23">
        <v>0</v>
      </c>
      <c r="JY32" s="22">
        <v>0</v>
      </c>
      <c r="JZ32" s="23">
        <v>0</v>
      </c>
      <c r="KA32" s="23">
        <v>0</v>
      </c>
      <c r="KB32" s="23">
        <v>0</v>
      </c>
      <c r="KC32" s="23">
        <v>0</v>
      </c>
      <c r="KD32" s="23">
        <v>0</v>
      </c>
      <c r="KE32" s="23">
        <v>0</v>
      </c>
      <c r="KF32" s="23">
        <v>0</v>
      </c>
      <c r="KG32" s="23">
        <v>0</v>
      </c>
      <c r="KH32" s="23">
        <v>0</v>
      </c>
      <c r="KI32" s="23">
        <v>0</v>
      </c>
      <c r="KJ32" s="23">
        <v>0</v>
      </c>
      <c r="KK32" s="23">
        <v>0</v>
      </c>
      <c r="KL32" s="23">
        <v>0</v>
      </c>
      <c r="KM32" s="23">
        <v>0</v>
      </c>
      <c r="KN32" s="23">
        <v>0</v>
      </c>
      <c r="KO32" s="23">
        <v>0</v>
      </c>
      <c r="KP32" s="23">
        <v>0</v>
      </c>
      <c r="KQ32" s="23">
        <v>0</v>
      </c>
      <c r="KR32" s="23">
        <v>0</v>
      </c>
      <c r="KS32" s="22">
        <v>0</v>
      </c>
      <c r="KT32" s="23">
        <v>0</v>
      </c>
      <c r="KU32" s="23">
        <v>0</v>
      </c>
      <c r="KV32" s="23">
        <v>0</v>
      </c>
      <c r="KW32" s="23">
        <v>0</v>
      </c>
      <c r="KX32" s="23">
        <v>0</v>
      </c>
      <c r="KY32" s="23">
        <v>0</v>
      </c>
      <c r="KZ32" s="23">
        <v>0</v>
      </c>
      <c r="LA32" s="23">
        <v>0</v>
      </c>
      <c r="LB32" s="23">
        <v>0</v>
      </c>
      <c r="LC32" s="23">
        <v>0</v>
      </c>
      <c r="LD32" s="23">
        <v>0</v>
      </c>
      <c r="LE32" s="23">
        <v>0</v>
      </c>
      <c r="LF32" s="23">
        <v>0</v>
      </c>
      <c r="LG32" s="23">
        <v>0</v>
      </c>
      <c r="LH32" s="23">
        <v>0</v>
      </c>
      <c r="LI32" s="23">
        <v>0</v>
      </c>
      <c r="LJ32" s="23">
        <v>0</v>
      </c>
      <c r="LK32" s="23">
        <v>0</v>
      </c>
      <c r="LL32" s="23">
        <v>0</v>
      </c>
      <c r="LM32" s="22">
        <v>0</v>
      </c>
      <c r="LN32" s="23">
        <v>0</v>
      </c>
      <c r="LO32" s="23">
        <v>0</v>
      </c>
      <c r="LP32" s="23">
        <v>0</v>
      </c>
      <c r="LQ32" s="23">
        <v>0</v>
      </c>
      <c r="LR32" s="23">
        <v>0</v>
      </c>
      <c r="LS32" s="23">
        <v>0</v>
      </c>
      <c r="LT32" s="23">
        <v>0</v>
      </c>
      <c r="LU32" s="23">
        <v>0</v>
      </c>
      <c r="LV32" s="23">
        <v>0</v>
      </c>
      <c r="LW32" s="23">
        <v>0</v>
      </c>
      <c r="LX32" s="23">
        <v>0</v>
      </c>
      <c r="LY32" s="23">
        <v>0</v>
      </c>
      <c r="LZ32" s="23">
        <v>0</v>
      </c>
      <c r="MA32" s="23">
        <v>0</v>
      </c>
      <c r="MB32" s="23">
        <v>0</v>
      </c>
      <c r="MC32" s="23">
        <v>0</v>
      </c>
      <c r="MD32" s="23">
        <v>0</v>
      </c>
      <c r="ME32" s="23">
        <v>0</v>
      </c>
      <c r="MF32" s="23">
        <v>0</v>
      </c>
      <c r="MG32" s="22">
        <v>0</v>
      </c>
      <c r="MH32" s="23">
        <v>0</v>
      </c>
      <c r="MI32" s="23">
        <v>0</v>
      </c>
      <c r="MJ32" s="23">
        <v>0</v>
      </c>
      <c r="MK32" s="23">
        <v>0</v>
      </c>
      <c r="ML32" s="23">
        <v>0</v>
      </c>
      <c r="MM32" s="23">
        <v>0</v>
      </c>
      <c r="MN32" s="23">
        <v>0</v>
      </c>
      <c r="MO32" s="23">
        <v>0</v>
      </c>
      <c r="MP32" s="23">
        <v>0</v>
      </c>
      <c r="MQ32" s="23">
        <v>0</v>
      </c>
      <c r="MR32" s="23">
        <v>0</v>
      </c>
      <c r="MS32" s="23">
        <v>0</v>
      </c>
      <c r="MT32" s="23">
        <v>0</v>
      </c>
      <c r="MU32" s="23">
        <v>0</v>
      </c>
      <c r="MV32" s="23">
        <v>0</v>
      </c>
      <c r="MW32" s="23">
        <v>0</v>
      </c>
      <c r="MX32" s="23">
        <v>0</v>
      </c>
      <c r="MY32" s="23">
        <v>0</v>
      </c>
      <c r="MZ32" s="23">
        <v>0</v>
      </c>
    </row>
    <row r="33" spans="1:364">
      <c r="A33" s="9" t="s">
        <v>937</v>
      </c>
      <c r="B33" s="9" t="s">
        <v>938</v>
      </c>
      <c r="C33" s="9" t="s">
        <v>886</v>
      </c>
      <c r="E33" s="22">
        <v>0</v>
      </c>
      <c r="F33" s="23">
        <v>0</v>
      </c>
      <c r="G33" s="23">
        <v>231.34833399999999</v>
      </c>
      <c r="H33" s="23">
        <v>246.20583099999999</v>
      </c>
      <c r="I33" s="23">
        <v>253.838211</v>
      </c>
      <c r="J33" s="23">
        <v>261.70719600000001</v>
      </c>
      <c r="K33" s="23">
        <v>269.82011899999998</v>
      </c>
      <c r="L33" s="23">
        <v>278.18454300000002</v>
      </c>
      <c r="M33" s="23">
        <v>286.80826400000001</v>
      </c>
      <c r="N33" s="23">
        <v>295.69932</v>
      </c>
      <c r="O33" s="23">
        <v>304.86599899999999</v>
      </c>
      <c r="P33" s="23">
        <v>314.316845</v>
      </c>
      <c r="Q33" s="23">
        <v>324.06066700000002</v>
      </c>
      <c r="R33" s="23">
        <v>334.10654799999998</v>
      </c>
      <c r="S33" s="23">
        <v>344.46385099999998</v>
      </c>
      <c r="T33" s="23">
        <v>355.14222999999998</v>
      </c>
      <c r="U33" s="23">
        <v>366.15163899999999</v>
      </c>
      <c r="V33" s="23">
        <v>0</v>
      </c>
      <c r="W33" s="23">
        <v>0</v>
      </c>
      <c r="X33" s="23">
        <v>0</v>
      </c>
      <c r="Y33" s="22">
        <v>0</v>
      </c>
      <c r="Z33" s="23">
        <v>0</v>
      </c>
      <c r="AA33" s="23">
        <v>256.17047300000002</v>
      </c>
      <c r="AB33" s="23">
        <v>267.21388899999999</v>
      </c>
      <c r="AC33" s="23">
        <v>275.49751900000001</v>
      </c>
      <c r="AD33" s="23">
        <v>284.03794199999999</v>
      </c>
      <c r="AE33" s="23">
        <v>292.843119</v>
      </c>
      <c r="AF33" s="23">
        <v>301.92125499999997</v>
      </c>
      <c r="AG33" s="23">
        <v>311.28081400000002</v>
      </c>
      <c r="AH33" s="23">
        <v>320.93052</v>
      </c>
      <c r="AI33" s="23">
        <v>330.879366</v>
      </c>
      <c r="AJ33" s="23">
        <v>341.13662599999998</v>
      </c>
      <c r="AK33" s="23">
        <v>351.711861</v>
      </c>
      <c r="AL33" s="23">
        <v>362.61492900000002</v>
      </c>
      <c r="AM33" s="23">
        <v>373.85599200000001</v>
      </c>
      <c r="AN33" s="23">
        <v>385.44552800000002</v>
      </c>
      <c r="AO33" s="23">
        <v>397.394339</v>
      </c>
      <c r="AP33" s="23">
        <v>0</v>
      </c>
      <c r="AQ33" s="23">
        <v>0</v>
      </c>
      <c r="AR33" s="23">
        <v>0</v>
      </c>
      <c r="AS33" s="22">
        <v>0</v>
      </c>
      <c r="AT33" s="23">
        <v>0</v>
      </c>
      <c r="AU33" s="23">
        <v>0</v>
      </c>
      <c r="AV33" s="23">
        <v>156.16008500000001</v>
      </c>
      <c r="AW33" s="23">
        <v>160.844888</v>
      </c>
      <c r="AX33" s="23">
        <v>165.67023499999999</v>
      </c>
      <c r="AY33" s="23">
        <v>170.640342</v>
      </c>
      <c r="AZ33" s="23">
        <v>175.75955200000001</v>
      </c>
      <c r="BA33" s="23">
        <v>181.03233800000001</v>
      </c>
      <c r="BB33" s="23">
        <v>186.46330900000001</v>
      </c>
      <c r="BC33" s="23">
        <v>192.057208</v>
      </c>
      <c r="BD33" s="23">
        <v>197.81892400000001</v>
      </c>
      <c r="BE33" s="23">
        <v>203.75349199999999</v>
      </c>
      <c r="BF33" s="23">
        <v>209.866097</v>
      </c>
      <c r="BG33" s="23">
        <v>216.16207900000001</v>
      </c>
      <c r="BH33" s="23">
        <v>222.646942</v>
      </c>
      <c r="BI33" s="23">
        <v>229.32634999999999</v>
      </c>
      <c r="BJ33" s="23">
        <v>0</v>
      </c>
      <c r="BK33" s="23">
        <v>0</v>
      </c>
      <c r="BL33" s="23">
        <v>0</v>
      </c>
      <c r="BM33" s="22">
        <v>0</v>
      </c>
      <c r="BN33" s="23">
        <v>0</v>
      </c>
      <c r="BO33" s="23">
        <v>0</v>
      </c>
      <c r="BP33" s="23">
        <v>156.16008500000001</v>
      </c>
      <c r="BQ33" s="23">
        <v>160.844888</v>
      </c>
      <c r="BR33" s="23">
        <v>165.67023499999999</v>
      </c>
      <c r="BS33" s="23">
        <v>170.640342</v>
      </c>
      <c r="BT33" s="23">
        <v>175.75955200000001</v>
      </c>
      <c r="BU33" s="23">
        <v>181.03233800000001</v>
      </c>
      <c r="BV33" s="23">
        <v>186.46330900000001</v>
      </c>
      <c r="BW33" s="23">
        <v>192.057208</v>
      </c>
      <c r="BX33" s="23">
        <v>197.81892400000001</v>
      </c>
      <c r="BY33" s="23">
        <v>203.75349199999999</v>
      </c>
      <c r="BZ33" s="23">
        <v>209.866097</v>
      </c>
      <c r="CA33" s="23">
        <v>216.16207900000001</v>
      </c>
      <c r="CB33" s="23">
        <v>222.646942</v>
      </c>
      <c r="CC33" s="23">
        <v>229.32634999999999</v>
      </c>
      <c r="CD33" s="23">
        <v>0</v>
      </c>
      <c r="CE33" s="23">
        <v>0</v>
      </c>
      <c r="CF33" s="23">
        <v>0</v>
      </c>
      <c r="CG33" s="22">
        <v>0</v>
      </c>
      <c r="CH33" s="23">
        <v>0</v>
      </c>
      <c r="CI33" s="23">
        <v>153.542057</v>
      </c>
      <c r="CJ33" s="23">
        <v>155.399428</v>
      </c>
      <c r="CK33" s="23">
        <v>160.21681100000001</v>
      </c>
      <c r="CL33" s="23">
        <v>165.18353200000001</v>
      </c>
      <c r="CM33" s="23">
        <v>170.30422100000001</v>
      </c>
      <c r="CN33" s="23">
        <v>175.583652</v>
      </c>
      <c r="CO33" s="23">
        <v>181.02674500000001</v>
      </c>
      <c r="CP33" s="23">
        <v>186.63857400000001</v>
      </c>
      <c r="CQ33" s="23">
        <v>192.42437000000001</v>
      </c>
      <c r="CR33" s="23">
        <v>198.38952599999999</v>
      </c>
      <c r="CS33" s="23">
        <v>204.539601</v>
      </c>
      <c r="CT33" s="23">
        <v>210.88032899999999</v>
      </c>
      <c r="CU33" s="23">
        <v>217.417619</v>
      </c>
      <c r="CV33" s="23">
        <v>224.15756500000001</v>
      </c>
      <c r="CW33" s="23">
        <v>231.10645</v>
      </c>
      <c r="CX33" s="23">
        <v>0</v>
      </c>
      <c r="CY33" s="23">
        <v>0</v>
      </c>
      <c r="CZ33" s="23">
        <v>0</v>
      </c>
      <c r="DA33" s="22">
        <v>0</v>
      </c>
      <c r="DB33" s="23">
        <v>0</v>
      </c>
      <c r="DC33" s="23">
        <v>151.816866</v>
      </c>
      <c r="DD33" s="23">
        <v>153.653367</v>
      </c>
      <c r="DE33" s="23">
        <v>158.41662199999999</v>
      </c>
      <c r="DF33" s="23">
        <v>163.32753700000001</v>
      </c>
      <c r="DG33" s="23">
        <v>168.390691</v>
      </c>
      <c r="DH33" s="23">
        <v>173.61080200000001</v>
      </c>
      <c r="DI33" s="23">
        <v>178.99273700000001</v>
      </c>
      <c r="DJ33" s="23">
        <v>184.54151200000001</v>
      </c>
      <c r="DK33" s="23">
        <v>190.26229900000001</v>
      </c>
      <c r="DL33" s="23">
        <v>196.16042999999999</v>
      </c>
      <c r="DM33" s="23">
        <v>202.24140299999999</v>
      </c>
      <c r="DN33" s="23">
        <v>208.510887</v>
      </c>
      <c r="DO33" s="23">
        <v>214.97472400000001</v>
      </c>
      <c r="DP33" s="23">
        <v>221.63894099999999</v>
      </c>
      <c r="DQ33" s="23">
        <v>228.509748</v>
      </c>
      <c r="DR33" s="23">
        <v>0</v>
      </c>
      <c r="DS33" s="23">
        <v>0</v>
      </c>
      <c r="DT33" s="23">
        <v>0</v>
      </c>
      <c r="DU33" s="22">
        <v>0</v>
      </c>
      <c r="DV33" s="23">
        <v>0</v>
      </c>
      <c r="DW33" s="23">
        <v>151.816866</v>
      </c>
      <c r="DX33" s="23">
        <v>140.98974899999999</v>
      </c>
      <c r="DY33" s="23">
        <v>145.36043100000001</v>
      </c>
      <c r="DZ33" s="23">
        <v>149.866604</v>
      </c>
      <c r="EA33" s="23">
        <v>154.51246900000001</v>
      </c>
      <c r="EB33" s="23">
        <v>159.30235500000001</v>
      </c>
      <c r="EC33" s="23">
        <v>164.24072799999999</v>
      </c>
      <c r="ED33" s="23">
        <v>169.33219099999999</v>
      </c>
      <c r="EE33" s="23">
        <v>174.581489</v>
      </c>
      <c r="EF33" s="23">
        <v>179.993515</v>
      </c>
      <c r="EG33" s="23">
        <v>185.57331400000001</v>
      </c>
      <c r="EH33" s="23">
        <v>191.326087</v>
      </c>
      <c r="EI33" s="23">
        <v>197.25719599999999</v>
      </c>
      <c r="EJ33" s="23">
        <v>203.37216900000001</v>
      </c>
      <c r="EK33" s="23">
        <v>209.676706</v>
      </c>
      <c r="EL33" s="23">
        <v>0</v>
      </c>
      <c r="EM33" s="23">
        <v>0</v>
      </c>
      <c r="EN33" s="23">
        <v>0</v>
      </c>
      <c r="EO33" s="22">
        <v>0</v>
      </c>
      <c r="EP33" s="23">
        <v>0</v>
      </c>
      <c r="EQ33" s="23">
        <v>153.542057</v>
      </c>
      <c r="ER33" s="23">
        <v>155.399428</v>
      </c>
      <c r="ES33" s="23">
        <v>160.21681100000001</v>
      </c>
      <c r="ET33" s="23">
        <v>165.18353200000001</v>
      </c>
      <c r="EU33" s="23">
        <v>170.30422100000001</v>
      </c>
      <c r="EV33" s="23">
        <v>175.583652</v>
      </c>
      <c r="EW33" s="23">
        <v>181.02674500000001</v>
      </c>
      <c r="EX33" s="23">
        <v>186.63857400000001</v>
      </c>
      <c r="EY33" s="23">
        <v>192.42437000000001</v>
      </c>
      <c r="EZ33" s="23">
        <v>198.38952599999999</v>
      </c>
      <c r="FA33" s="23">
        <v>204.539601</v>
      </c>
      <c r="FB33" s="23">
        <v>210.88032899999999</v>
      </c>
      <c r="FC33" s="23">
        <v>217.417619</v>
      </c>
      <c r="FD33" s="23">
        <v>224.15756500000001</v>
      </c>
      <c r="FE33" s="23">
        <v>231.10645</v>
      </c>
      <c r="FF33" s="23">
        <v>0</v>
      </c>
      <c r="FG33" s="23">
        <v>0</v>
      </c>
      <c r="FH33" s="23">
        <v>0</v>
      </c>
      <c r="FI33" s="22">
        <v>0</v>
      </c>
      <c r="FJ33" s="23">
        <v>0</v>
      </c>
      <c r="FK33" s="23">
        <v>0</v>
      </c>
      <c r="FL33" s="23">
        <v>157.60640000000001</v>
      </c>
      <c r="FM33" s="23">
        <v>163.122624</v>
      </c>
      <c r="FN33" s="23">
        <v>168.83191600000001</v>
      </c>
      <c r="FO33" s="23">
        <v>174.74103299999999</v>
      </c>
      <c r="FP33" s="23">
        <v>180.85696899999999</v>
      </c>
      <c r="FQ33" s="23">
        <v>187.18696299999999</v>
      </c>
      <c r="FR33" s="23">
        <v>193.738507</v>
      </c>
      <c r="FS33" s="23">
        <v>200.51935399999999</v>
      </c>
      <c r="FT33" s="23">
        <v>207.537532</v>
      </c>
      <c r="FU33" s="23">
        <v>214.801345</v>
      </c>
      <c r="FV33" s="23">
        <v>222.31939199999999</v>
      </c>
      <c r="FW33" s="23">
        <v>230.100571</v>
      </c>
      <c r="FX33" s="23">
        <v>238.15409099999999</v>
      </c>
      <c r="FY33" s="23">
        <v>246.489484</v>
      </c>
      <c r="FZ33" s="23">
        <v>0</v>
      </c>
      <c r="GA33" s="23">
        <v>0</v>
      </c>
      <c r="GB33" s="23">
        <v>0</v>
      </c>
      <c r="GC33" s="22">
        <v>0</v>
      </c>
      <c r="GD33" s="23">
        <v>0</v>
      </c>
      <c r="GE33" s="23">
        <v>0</v>
      </c>
      <c r="GF33" s="23">
        <v>246.33427556999999</v>
      </c>
      <c r="GG33" s="23">
        <v>254.95597520999999</v>
      </c>
      <c r="GH33" s="23">
        <v>263.87943435</v>
      </c>
      <c r="GI33" s="23">
        <v>273.11521455000002</v>
      </c>
      <c r="GJ33" s="23">
        <v>282.67424706000003</v>
      </c>
      <c r="GK33" s="23">
        <v>292.56784570000002</v>
      </c>
      <c r="GL33" s="23">
        <v>302.80772030000003</v>
      </c>
      <c r="GM33" s="23">
        <v>313.40599050999998</v>
      </c>
      <c r="GN33" s="23">
        <v>324.37520017999998</v>
      </c>
      <c r="GO33" s="23">
        <v>335.72833219</v>
      </c>
      <c r="GP33" s="23">
        <v>347.47882380999999</v>
      </c>
      <c r="GQ33" s="23">
        <v>359.64058265</v>
      </c>
      <c r="GR33" s="23">
        <v>372.22800303999998</v>
      </c>
      <c r="GS33" s="23">
        <v>385.25598315000002</v>
      </c>
      <c r="GT33" s="23">
        <v>0</v>
      </c>
      <c r="GU33" s="23">
        <v>0</v>
      </c>
      <c r="GV33" s="23">
        <v>0</v>
      </c>
      <c r="GW33" s="22">
        <v>0</v>
      </c>
      <c r="GX33" s="23">
        <v>0</v>
      </c>
      <c r="GY33" s="23">
        <v>0</v>
      </c>
      <c r="GZ33" s="23">
        <v>0</v>
      </c>
      <c r="HA33" s="23">
        <v>0</v>
      </c>
      <c r="HB33" s="23">
        <v>0</v>
      </c>
      <c r="HC33" s="23">
        <v>0</v>
      </c>
      <c r="HD33" s="23">
        <v>0</v>
      </c>
      <c r="HE33" s="23">
        <v>0</v>
      </c>
      <c r="HF33" s="23">
        <v>0</v>
      </c>
      <c r="HG33" s="23">
        <v>0</v>
      </c>
      <c r="HH33" s="23">
        <v>0</v>
      </c>
      <c r="HI33" s="23">
        <v>0</v>
      </c>
      <c r="HJ33" s="23">
        <v>0</v>
      </c>
      <c r="HK33" s="23">
        <v>0</v>
      </c>
      <c r="HL33" s="23">
        <v>0</v>
      </c>
      <c r="HM33" s="23">
        <v>0</v>
      </c>
      <c r="HN33" s="23">
        <v>0</v>
      </c>
      <c r="HO33" s="23">
        <v>0</v>
      </c>
      <c r="HP33" s="23">
        <v>0</v>
      </c>
      <c r="HQ33" s="22">
        <v>0</v>
      </c>
      <c r="HR33" s="23">
        <v>0</v>
      </c>
      <c r="HS33" s="23">
        <v>0</v>
      </c>
      <c r="HT33" s="24">
        <v>158.42584400000001</v>
      </c>
      <c r="HU33" s="24">
        <v>163.97074799999999</v>
      </c>
      <c r="HV33" s="24">
        <v>171.75794500000001</v>
      </c>
      <c r="HW33" s="23">
        <v>177.01236299999999</v>
      </c>
      <c r="HX33" s="23">
        <v>183.207796</v>
      </c>
      <c r="HY33" s="23">
        <v>189.620069</v>
      </c>
      <c r="HZ33" s="23">
        <v>196.25677099999999</v>
      </c>
      <c r="IA33" s="23">
        <v>203.12575799999999</v>
      </c>
      <c r="IB33" s="23">
        <v>210.23516000000001</v>
      </c>
      <c r="IC33" s="23">
        <v>217.593391</v>
      </c>
      <c r="ID33" s="23">
        <v>225.209159</v>
      </c>
      <c r="IE33" s="23">
        <v>233.09147999999999</v>
      </c>
      <c r="IF33" s="23">
        <v>241.24968200000001</v>
      </c>
      <c r="IG33" s="23">
        <v>249.69342</v>
      </c>
      <c r="IH33" s="23">
        <v>0</v>
      </c>
      <c r="II33" s="23">
        <v>0</v>
      </c>
      <c r="IJ33" s="23">
        <v>0</v>
      </c>
      <c r="IK33" s="22">
        <v>0</v>
      </c>
      <c r="IL33" s="23">
        <v>0</v>
      </c>
      <c r="IM33" s="23">
        <v>0</v>
      </c>
      <c r="IN33" s="23">
        <v>0</v>
      </c>
      <c r="IO33" s="23">
        <v>0</v>
      </c>
      <c r="IP33" s="23">
        <v>0</v>
      </c>
      <c r="IQ33" s="23">
        <v>0</v>
      </c>
      <c r="IR33" s="23">
        <v>0</v>
      </c>
      <c r="IS33" s="23">
        <v>0</v>
      </c>
      <c r="IT33" s="23">
        <v>0</v>
      </c>
      <c r="IU33" s="23">
        <v>0</v>
      </c>
      <c r="IV33" s="23">
        <v>0</v>
      </c>
      <c r="IW33" s="23">
        <v>0</v>
      </c>
      <c r="IX33" s="23">
        <v>0</v>
      </c>
      <c r="IY33" s="23">
        <v>0</v>
      </c>
      <c r="IZ33" s="23">
        <v>0</v>
      </c>
      <c r="JA33" s="23">
        <v>0</v>
      </c>
      <c r="JB33" s="23">
        <v>0</v>
      </c>
      <c r="JC33" s="23">
        <v>0</v>
      </c>
      <c r="JD33" s="23">
        <v>0</v>
      </c>
      <c r="JE33" s="22">
        <v>0</v>
      </c>
      <c r="JF33" s="23">
        <v>0</v>
      </c>
      <c r="JG33" s="23">
        <v>0</v>
      </c>
      <c r="JH33" s="23">
        <v>0</v>
      </c>
      <c r="JI33" s="23">
        <v>0</v>
      </c>
      <c r="JJ33" s="23">
        <v>0</v>
      </c>
      <c r="JK33" s="23">
        <v>0</v>
      </c>
      <c r="JL33" s="23">
        <v>0</v>
      </c>
      <c r="JM33" s="23">
        <v>0</v>
      </c>
      <c r="JN33" s="23">
        <v>0</v>
      </c>
      <c r="JO33" s="23">
        <v>0</v>
      </c>
      <c r="JP33" s="23">
        <v>0</v>
      </c>
      <c r="JQ33" s="23">
        <v>0</v>
      </c>
      <c r="JR33" s="23">
        <v>0</v>
      </c>
      <c r="JS33" s="23">
        <v>0</v>
      </c>
      <c r="JT33" s="23">
        <v>0</v>
      </c>
      <c r="JU33" s="23">
        <v>0</v>
      </c>
      <c r="JV33" s="23">
        <v>0</v>
      </c>
      <c r="JW33" s="23">
        <v>0</v>
      </c>
      <c r="JX33" s="23">
        <v>0</v>
      </c>
      <c r="JY33" s="22">
        <v>0</v>
      </c>
      <c r="JZ33" s="23">
        <v>0</v>
      </c>
      <c r="KA33" s="23">
        <v>0</v>
      </c>
      <c r="KB33" s="23">
        <v>0</v>
      </c>
      <c r="KC33" s="23">
        <v>0</v>
      </c>
      <c r="KD33" s="23">
        <v>0</v>
      </c>
      <c r="KE33" s="23">
        <v>0</v>
      </c>
      <c r="KF33" s="23">
        <v>0</v>
      </c>
      <c r="KG33" s="23">
        <v>0</v>
      </c>
      <c r="KH33" s="23">
        <v>0</v>
      </c>
      <c r="KI33" s="23">
        <v>0</v>
      </c>
      <c r="KJ33" s="23">
        <v>0</v>
      </c>
      <c r="KK33" s="23">
        <v>0</v>
      </c>
      <c r="KL33" s="23">
        <v>0</v>
      </c>
      <c r="KM33" s="23">
        <v>0</v>
      </c>
      <c r="KN33" s="23">
        <v>0</v>
      </c>
      <c r="KO33" s="23">
        <v>0</v>
      </c>
      <c r="KP33" s="23">
        <v>0</v>
      </c>
      <c r="KQ33" s="23">
        <v>0</v>
      </c>
      <c r="KR33" s="23">
        <v>0</v>
      </c>
      <c r="KS33" s="22">
        <v>0</v>
      </c>
      <c r="KT33" s="23">
        <v>0</v>
      </c>
      <c r="KU33" s="23">
        <v>0</v>
      </c>
      <c r="KV33" s="23">
        <v>0</v>
      </c>
      <c r="KW33" s="23">
        <v>0</v>
      </c>
      <c r="KX33" s="23">
        <v>0</v>
      </c>
      <c r="KY33" s="23">
        <v>0</v>
      </c>
      <c r="KZ33" s="23">
        <v>0</v>
      </c>
      <c r="LA33" s="23">
        <v>0</v>
      </c>
      <c r="LB33" s="23">
        <v>0</v>
      </c>
      <c r="LC33" s="23">
        <v>0</v>
      </c>
      <c r="LD33" s="23">
        <v>0</v>
      </c>
      <c r="LE33" s="23">
        <v>0</v>
      </c>
      <c r="LF33" s="23">
        <v>0</v>
      </c>
      <c r="LG33" s="23">
        <v>0</v>
      </c>
      <c r="LH33" s="23">
        <v>0</v>
      </c>
      <c r="LI33" s="23">
        <v>0</v>
      </c>
      <c r="LJ33" s="23">
        <v>0</v>
      </c>
      <c r="LK33" s="23">
        <v>0</v>
      </c>
      <c r="LL33" s="23">
        <v>0</v>
      </c>
      <c r="LM33" s="22">
        <v>0</v>
      </c>
      <c r="LN33" s="23">
        <v>0</v>
      </c>
      <c r="LO33" s="23">
        <v>0</v>
      </c>
      <c r="LP33" s="23">
        <v>0</v>
      </c>
      <c r="LQ33" s="23">
        <v>0</v>
      </c>
      <c r="LR33" s="23">
        <v>0</v>
      </c>
      <c r="LS33" s="23">
        <v>0</v>
      </c>
      <c r="LT33" s="23">
        <v>0</v>
      </c>
      <c r="LU33" s="23">
        <v>0</v>
      </c>
      <c r="LV33" s="23">
        <v>0</v>
      </c>
      <c r="LW33" s="23">
        <v>0</v>
      </c>
      <c r="LX33" s="23">
        <v>0</v>
      </c>
      <c r="LY33" s="23">
        <v>0</v>
      </c>
      <c r="LZ33" s="23">
        <v>0</v>
      </c>
      <c r="MA33" s="23">
        <v>0</v>
      </c>
      <c r="MB33" s="23">
        <v>0</v>
      </c>
      <c r="MC33" s="23">
        <v>0</v>
      </c>
      <c r="MD33" s="23">
        <v>0</v>
      </c>
      <c r="ME33" s="23">
        <v>0</v>
      </c>
      <c r="MF33" s="23">
        <v>0</v>
      </c>
      <c r="MG33" s="22">
        <v>0</v>
      </c>
      <c r="MH33" s="23">
        <v>0</v>
      </c>
      <c r="MI33" s="23">
        <v>0</v>
      </c>
      <c r="MJ33" s="23">
        <v>0</v>
      </c>
      <c r="MK33" s="23">
        <v>0</v>
      </c>
      <c r="ML33" s="23">
        <v>0</v>
      </c>
      <c r="MM33" s="23">
        <v>0</v>
      </c>
      <c r="MN33" s="23">
        <v>0</v>
      </c>
      <c r="MO33" s="23">
        <v>0</v>
      </c>
      <c r="MP33" s="23">
        <v>0</v>
      </c>
      <c r="MQ33" s="23">
        <v>0</v>
      </c>
      <c r="MR33" s="23">
        <v>0</v>
      </c>
      <c r="MS33" s="23">
        <v>0</v>
      </c>
      <c r="MT33" s="23">
        <v>0</v>
      </c>
      <c r="MU33" s="23">
        <v>0</v>
      </c>
      <c r="MV33" s="23">
        <v>0</v>
      </c>
      <c r="MW33" s="23">
        <v>0</v>
      </c>
      <c r="MX33" s="23">
        <v>0</v>
      </c>
      <c r="MY33" s="23">
        <v>0</v>
      </c>
      <c r="MZ33" s="23">
        <v>0</v>
      </c>
    </row>
    <row r="34" spans="1:364">
      <c r="A34" s="9" t="s">
        <v>939</v>
      </c>
      <c r="B34" s="9" t="s">
        <v>940</v>
      </c>
      <c r="C34" s="9" t="s">
        <v>886</v>
      </c>
      <c r="E34" s="22">
        <v>0</v>
      </c>
      <c r="F34" s="23">
        <v>0</v>
      </c>
      <c r="G34" s="23">
        <v>137.16717700000001</v>
      </c>
      <c r="H34" s="23">
        <v>145.97623400000001</v>
      </c>
      <c r="I34" s="23">
        <v>150.501498</v>
      </c>
      <c r="J34" s="23">
        <v>155.167044</v>
      </c>
      <c r="K34" s="23">
        <v>159.97722200000001</v>
      </c>
      <c r="L34" s="23">
        <v>164.93651600000001</v>
      </c>
      <c r="M34" s="23">
        <v>170.04954799999999</v>
      </c>
      <c r="N34" s="23">
        <v>175.32108400000001</v>
      </c>
      <c r="O34" s="23">
        <v>180.75603799999999</v>
      </c>
      <c r="P34" s="23">
        <v>186.359475</v>
      </c>
      <c r="Q34" s="23">
        <v>192.136619</v>
      </c>
      <c r="R34" s="23">
        <v>198.09285399999999</v>
      </c>
      <c r="S34" s="23">
        <v>204.233732</v>
      </c>
      <c r="T34" s="23">
        <v>210.564978</v>
      </c>
      <c r="U34" s="23">
        <v>217.09249199999999</v>
      </c>
      <c r="V34" s="23">
        <v>0</v>
      </c>
      <c r="W34" s="23">
        <v>0</v>
      </c>
      <c r="X34" s="23">
        <v>0</v>
      </c>
      <c r="Y34" s="22">
        <v>0</v>
      </c>
      <c r="Z34" s="23">
        <v>0</v>
      </c>
      <c r="AA34" s="23">
        <v>151.88430299999999</v>
      </c>
      <c r="AB34" s="23">
        <v>158.43198000000001</v>
      </c>
      <c r="AC34" s="23">
        <v>163.34337099999999</v>
      </c>
      <c r="AD34" s="23">
        <v>168.407016</v>
      </c>
      <c r="AE34" s="23">
        <v>173.627633</v>
      </c>
      <c r="AF34" s="23">
        <v>179.01008999999999</v>
      </c>
      <c r="AG34" s="23">
        <v>184.559403</v>
      </c>
      <c r="AH34" s="23">
        <v>190.280744</v>
      </c>
      <c r="AI34" s="23">
        <v>196.17944700000001</v>
      </c>
      <c r="AJ34" s="23">
        <v>202.26101</v>
      </c>
      <c r="AK34" s="23">
        <v>208.531102</v>
      </c>
      <c r="AL34" s="23">
        <v>214.995566</v>
      </c>
      <c r="AM34" s="23">
        <v>221.660428</v>
      </c>
      <c r="AN34" s="23">
        <v>228.531902</v>
      </c>
      <c r="AO34" s="23">
        <v>235.61639</v>
      </c>
      <c r="AP34" s="23">
        <v>0</v>
      </c>
      <c r="AQ34" s="23">
        <v>0</v>
      </c>
      <c r="AR34" s="23">
        <v>0</v>
      </c>
      <c r="AS34" s="22">
        <v>0</v>
      </c>
      <c r="AT34" s="23">
        <v>0</v>
      </c>
      <c r="AU34" s="23">
        <v>0</v>
      </c>
      <c r="AV34" s="23">
        <v>93.006204999999994</v>
      </c>
      <c r="AW34" s="23">
        <v>95.796391</v>
      </c>
      <c r="AX34" s="23">
        <v>98.670282</v>
      </c>
      <c r="AY34" s="23">
        <v>101.630391</v>
      </c>
      <c r="AZ34" s="23">
        <v>104.679303</v>
      </c>
      <c r="BA34" s="23">
        <v>107.819682</v>
      </c>
      <c r="BB34" s="23">
        <v>111.054272</v>
      </c>
      <c r="BC34" s="23">
        <v>114.38590000000001</v>
      </c>
      <c r="BD34" s="23">
        <v>117.817477</v>
      </c>
      <c r="BE34" s="23">
        <v>121.352002</v>
      </c>
      <c r="BF34" s="23">
        <v>124.99256200000001</v>
      </c>
      <c r="BG34" s="23">
        <v>128.74233899999999</v>
      </c>
      <c r="BH34" s="23">
        <v>132.60460900000001</v>
      </c>
      <c r="BI34" s="23">
        <v>136.58274700000001</v>
      </c>
      <c r="BJ34" s="23">
        <v>0</v>
      </c>
      <c r="BK34" s="23">
        <v>0</v>
      </c>
      <c r="BL34" s="23">
        <v>0</v>
      </c>
      <c r="BM34" s="22">
        <v>0</v>
      </c>
      <c r="BN34" s="23">
        <v>0</v>
      </c>
      <c r="BO34" s="23">
        <v>0</v>
      </c>
      <c r="BP34" s="23">
        <v>93.006204999999994</v>
      </c>
      <c r="BQ34" s="23">
        <v>95.796391</v>
      </c>
      <c r="BR34" s="23">
        <v>98.670282</v>
      </c>
      <c r="BS34" s="23">
        <v>101.630391</v>
      </c>
      <c r="BT34" s="23">
        <v>104.679303</v>
      </c>
      <c r="BU34" s="23">
        <v>107.819682</v>
      </c>
      <c r="BV34" s="23">
        <v>111.054272</v>
      </c>
      <c r="BW34" s="23">
        <v>114.38590000000001</v>
      </c>
      <c r="BX34" s="23">
        <v>117.817477</v>
      </c>
      <c r="BY34" s="23">
        <v>121.352002</v>
      </c>
      <c r="BZ34" s="23">
        <v>124.99256200000001</v>
      </c>
      <c r="CA34" s="23">
        <v>128.74233899999999</v>
      </c>
      <c r="CB34" s="23">
        <v>132.60460900000001</v>
      </c>
      <c r="CC34" s="23">
        <v>136.58274700000001</v>
      </c>
      <c r="CD34" s="23">
        <v>0</v>
      </c>
      <c r="CE34" s="23">
        <v>0</v>
      </c>
      <c r="CF34" s="23">
        <v>0</v>
      </c>
      <c r="CG34" s="22">
        <v>0</v>
      </c>
      <c r="CH34" s="23">
        <v>0</v>
      </c>
      <c r="CI34" s="23">
        <v>91.035583000000003</v>
      </c>
      <c r="CJ34" s="23">
        <v>92.136824000000004</v>
      </c>
      <c r="CK34" s="23">
        <v>94.993065999999999</v>
      </c>
      <c r="CL34" s="23">
        <v>97.937850999999995</v>
      </c>
      <c r="CM34" s="23">
        <v>100.973924</v>
      </c>
      <c r="CN34" s="23">
        <v>104.104116</v>
      </c>
      <c r="CO34" s="23">
        <v>107.331344</v>
      </c>
      <c r="CP34" s="23">
        <v>110.658615</v>
      </c>
      <c r="CQ34" s="23">
        <v>114.089032</v>
      </c>
      <c r="CR34" s="23">
        <v>117.625792</v>
      </c>
      <c r="CS34" s="23">
        <v>121.272192</v>
      </c>
      <c r="CT34" s="23">
        <v>125.03163000000001</v>
      </c>
      <c r="CU34" s="23">
        <v>128.90761000000001</v>
      </c>
      <c r="CV34" s="23">
        <v>132.90374600000001</v>
      </c>
      <c r="CW34" s="23">
        <v>137.023762</v>
      </c>
      <c r="CX34" s="23">
        <v>0</v>
      </c>
      <c r="CY34" s="23">
        <v>0</v>
      </c>
      <c r="CZ34" s="23">
        <v>0</v>
      </c>
      <c r="DA34" s="22">
        <v>0</v>
      </c>
      <c r="DB34" s="23">
        <v>0</v>
      </c>
      <c r="DC34" s="23">
        <v>90.012710999999996</v>
      </c>
      <c r="DD34" s="23">
        <v>91.101579000000001</v>
      </c>
      <c r="DE34" s="23">
        <v>93.925728000000007</v>
      </c>
      <c r="DF34" s="23">
        <v>96.837425999999994</v>
      </c>
      <c r="DG34" s="23">
        <v>99.839386000000005</v>
      </c>
      <c r="DH34" s="23">
        <v>102.93440699999999</v>
      </c>
      <c r="DI34" s="23">
        <v>106.125373</v>
      </c>
      <c r="DJ34" s="23">
        <v>109.41526</v>
      </c>
      <c r="DK34" s="23">
        <v>112.80713299999999</v>
      </c>
      <c r="DL34" s="23">
        <v>116.304154</v>
      </c>
      <c r="DM34" s="23">
        <v>119.909583</v>
      </c>
      <c r="DN34" s="23">
        <v>123.62678</v>
      </c>
      <c r="DO34" s="23">
        <v>127.45921</v>
      </c>
      <c r="DP34" s="23">
        <v>131.41044600000001</v>
      </c>
      <c r="DQ34" s="23">
        <v>135.48417000000001</v>
      </c>
      <c r="DR34" s="23">
        <v>0</v>
      </c>
      <c r="DS34" s="23">
        <v>0</v>
      </c>
      <c r="DT34" s="23">
        <v>0</v>
      </c>
      <c r="DU34" s="22">
        <v>0</v>
      </c>
      <c r="DV34" s="23">
        <v>0</v>
      </c>
      <c r="DW34" s="23">
        <v>90.012710999999996</v>
      </c>
      <c r="DX34" s="23">
        <v>83.593278999999995</v>
      </c>
      <c r="DY34" s="23">
        <v>86.184669999999997</v>
      </c>
      <c r="DZ34" s="23">
        <v>88.856395000000006</v>
      </c>
      <c r="EA34" s="23">
        <v>91.610943000000006</v>
      </c>
      <c r="EB34" s="23">
        <v>94.450882000000007</v>
      </c>
      <c r="EC34" s="23">
        <v>97.378860000000003</v>
      </c>
      <c r="ED34" s="23">
        <v>100.397604</v>
      </c>
      <c r="EE34" s="23">
        <v>103.50993</v>
      </c>
      <c r="EF34" s="23">
        <v>106.718738</v>
      </c>
      <c r="EG34" s="23">
        <v>110.027019</v>
      </c>
      <c r="EH34" s="23">
        <v>113.437856</v>
      </c>
      <c r="EI34" s="23">
        <v>116.95443</v>
      </c>
      <c r="EJ34" s="23">
        <v>120.580017</v>
      </c>
      <c r="EK34" s="23">
        <v>124.317998</v>
      </c>
      <c r="EL34" s="23">
        <v>0</v>
      </c>
      <c r="EM34" s="23">
        <v>0</v>
      </c>
      <c r="EN34" s="23">
        <v>0</v>
      </c>
      <c r="EO34" s="22">
        <v>0</v>
      </c>
      <c r="EP34" s="23">
        <v>0</v>
      </c>
      <c r="EQ34" s="23">
        <v>91.035583000000003</v>
      </c>
      <c r="ER34" s="23">
        <v>92.136824000000004</v>
      </c>
      <c r="ES34" s="23">
        <v>94.993065999999999</v>
      </c>
      <c r="ET34" s="23">
        <v>97.937850999999995</v>
      </c>
      <c r="EU34" s="23">
        <v>100.973924</v>
      </c>
      <c r="EV34" s="23">
        <v>104.104116</v>
      </c>
      <c r="EW34" s="23">
        <v>107.331344</v>
      </c>
      <c r="EX34" s="23">
        <v>110.658615</v>
      </c>
      <c r="EY34" s="23">
        <v>114.089032</v>
      </c>
      <c r="EZ34" s="23">
        <v>117.625792</v>
      </c>
      <c r="FA34" s="23">
        <v>121.272192</v>
      </c>
      <c r="FB34" s="23">
        <v>125.03163000000001</v>
      </c>
      <c r="FC34" s="23">
        <v>128.90761000000001</v>
      </c>
      <c r="FD34" s="23">
        <v>132.90374600000001</v>
      </c>
      <c r="FE34" s="23">
        <v>137.023762</v>
      </c>
      <c r="FF34" s="23">
        <v>0</v>
      </c>
      <c r="FG34" s="23">
        <v>0</v>
      </c>
      <c r="FH34" s="23">
        <v>0</v>
      </c>
      <c r="FI34" s="22">
        <v>0</v>
      </c>
      <c r="FJ34" s="23">
        <v>0</v>
      </c>
      <c r="FK34" s="23">
        <v>0</v>
      </c>
      <c r="FL34" s="23">
        <v>94.916220999999993</v>
      </c>
      <c r="FM34" s="23">
        <v>98.238287999999997</v>
      </c>
      <c r="FN34" s="23">
        <v>101.67662799999999</v>
      </c>
      <c r="FO34" s="23">
        <v>105.23531</v>
      </c>
      <c r="FP34" s="23">
        <v>108.91854600000001</v>
      </c>
      <c r="FQ34" s="23">
        <v>112.730695</v>
      </c>
      <c r="FR34" s="23">
        <v>116.67627</v>
      </c>
      <c r="FS34" s="23">
        <v>120.759939</v>
      </c>
      <c r="FT34" s="23">
        <v>124.986537</v>
      </c>
      <c r="FU34" s="23">
        <v>129.36106599999999</v>
      </c>
      <c r="FV34" s="23">
        <v>133.88870299999999</v>
      </c>
      <c r="FW34" s="23">
        <v>138.57480799999999</v>
      </c>
      <c r="FX34" s="23">
        <v>143.424926</v>
      </c>
      <c r="FY34" s="23">
        <v>148.44479799999999</v>
      </c>
      <c r="FZ34" s="23">
        <v>0</v>
      </c>
      <c r="GA34" s="23">
        <v>0</v>
      </c>
      <c r="GB34" s="23">
        <v>0</v>
      </c>
      <c r="GC34" s="22">
        <v>0</v>
      </c>
      <c r="GD34" s="23">
        <v>0</v>
      </c>
      <c r="GE34" s="23">
        <v>0</v>
      </c>
      <c r="GF34" s="23">
        <v>148.35132615000001</v>
      </c>
      <c r="GG34" s="23">
        <v>153.54362257</v>
      </c>
      <c r="GH34" s="23">
        <v>158.91764936000001</v>
      </c>
      <c r="GI34" s="23">
        <v>164.47976707999999</v>
      </c>
      <c r="GJ34" s="23">
        <v>170.23655893</v>
      </c>
      <c r="GK34" s="23">
        <v>176.19483849</v>
      </c>
      <c r="GL34" s="23">
        <v>182.36165783999999</v>
      </c>
      <c r="GM34" s="23">
        <v>188.74431586</v>
      </c>
      <c r="GN34" s="23">
        <v>195.35036692</v>
      </c>
      <c r="GO34" s="23">
        <v>202.18762975999999</v>
      </c>
      <c r="GP34" s="23">
        <v>209.26419680000001</v>
      </c>
      <c r="GQ34" s="23">
        <v>216.58844368999999</v>
      </c>
      <c r="GR34" s="23">
        <v>224.16903922</v>
      </c>
      <c r="GS34" s="23">
        <v>232.01495559</v>
      </c>
      <c r="GT34" s="23">
        <v>0</v>
      </c>
      <c r="GU34" s="23">
        <v>0</v>
      </c>
      <c r="GV34" s="23">
        <v>0</v>
      </c>
      <c r="GW34" s="22">
        <v>0</v>
      </c>
      <c r="GX34" s="23">
        <v>0</v>
      </c>
      <c r="GY34" s="23">
        <v>0</v>
      </c>
      <c r="GZ34" s="23">
        <v>0</v>
      </c>
      <c r="HA34" s="23">
        <v>0</v>
      </c>
      <c r="HB34" s="23">
        <v>0</v>
      </c>
      <c r="HC34" s="23">
        <v>0</v>
      </c>
      <c r="HD34" s="23">
        <v>0</v>
      </c>
      <c r="HE34" s="23">
        <v>0</v>
      </c>
      <c r="HF34" s="23">
        <v>0</v>
      </c>
      <c r="HG34" s="23">
        <v>0</v>
      </c>
      <c r="HH34" s="23">
        <v>0</v>
      </c>
      <c r="HI34" s="23">
        <v>0</v>
      </c>
      <c r="HJ34" s="23">
        <v>0</v>
      </c>
      <c r="HK34" s="23">
        <v>0</v>
      </c>
      <c r="HL34" s="23">
        <v>0</v>
      </c>
      <c r="HM34" s="23">
        <v>0</v>
      </c>
      <c r="HN34" s="23">
        <v>0</v>
      </c>
      <c r="HO34" s="23">
        <v>0</v>
      </c>
      <c r="HP34" s="23">
        <v>0</v>
      </c>
      <c r="HQ34" s="22">
        <v>0</v>
      </c>
      <c r="HR34" s="23">
        <v>0</v>
      </c>
      <c r="HS34" s="23">
        <v>0</v>
      </c>
      <c r="HT34" s="24">
        <v>95.409718999999996</v>
      </c>
      <c r="HU34" s="24">
        <v>98.749059000000003</v>
      </c>
      <c r="HV34" s="24">
        <v>103.438788</v>
      </c>
      <c r="HW34" s="23">
        <v>106.60318700000001</v>
      </c>
      <c r="HX34" s="23">
        <v>110.334299</v>
      </c>
      <c r="HY34" s="23">
        <v>114.195999</v>
      </c>
      <c r="HZ34" s="23">
        <v>118.192859</v>
      </c>
      <c r="IA34" s="23">
        <v>122.329609</v>
      </c>
      <c r="IB34" s="23">
        <v>126.61114499999999</v>
      </c>
      <c r="IC34" s="23">
        <v>131.04253499999999</v>
      </c>
      <c r="ID34" s="23">
        <v>135.62902399999999</v>
      </c>
      <c r="IE34" s="23">
        <v>140.37603999999999</v>
      </c>
      <c r="IF34" s="23">
        <v>145.28920099999999</v>
      </c>
      <c r="IG34" s="23">
        <v>150.374324</v>
      </c>
      <c r="IH34" s="23">
        <v>0</v>
      </c>
      <c r="II34" s="23">
        <v>0</v>
      </c>
      <c r="IJ34" s="23">
        <v>0</v>
      </c>
      <c r="IK34" s="22">
        <v>0</v>
      </c>
      <c r="IL34" s="23">
        <v>0</v>
      </c>
      <c r="IM34" s="23">
        <v>0</v>
      </c>
      <c r="IN34" s="23">
        <v>0</v>
      </c>
      <c r="IO34" s="23">
        <v>0</v>
      </c>
      <c r="IP34" s="23">
        <v>0</v>
      </c>
      <c r="IQ34" s="23">
        <v>0</v>
      </c>
      <c r="IR34" s="23">
        <v>0</v>
      </c>
      <c r="IS34" s="23">
        <v>0</v>
      </c>
      <c r="IT34" s="23">
        <v>0</v>
      </c>
      <c r="IU34" s="23">
        <v>0</v>
      </c>
      <c r="IV34" s="23">
        <v>0</v>
      </c>
      <c r="IW34" s="23">
        <v>0</v>
      </c>
      <c r="IX34" s="23">
        <v>0</v>
      </c>
      <c r="IY34" s="23">
        <v>0</v>
      </c>
      <c r="IZ34" s="23">
        <v>0</v>
      </c>
      <c r="JA34" s="23">
        <v>0</v>
      </c>
      <c r="JB34" s="23">
        <v>0</v>
      </c>
      <c r="JC34" s="23">
        <v>0</v>
      </c>
      <c r="JD34" s="23">
        <v>0</v>
      </c>
      <c r="JE34" s="22">
        <v>0</v>
      </c>
      <c r="JF34" s="23">
        <v>0</v>
      </c>
      <c r="JG34" s="23">
        <v>0</v>
      </c>
      <c r="JH34" s="23">
        <v>0</v>
      </c>
      <c r="JI34" s="23">
        <v>0</v>
      </c>
      <c r="JJ34" s="23">
        <v>0</v>
      </c>
      <c r="JK34" s="23">
        <v>0</v>
      </c>
      <c r="JL34" s="23">
        <v>0</v>
      </c>
      <c r="JM34" s="23">
        <v>0</v>
      </c>
      <c r="JN34" s="23">
        <v>0</v>
      </c>
      <c r="JO34" s="23">
        <v>0</v>
      </c>
      <c r="JP34" s="23">
        <v>0</v>
      </c>
      <c r="JQ34" s="23">
        <v>0</v>
      </c>
      <c r="JR34" s="23">
        <v>0</v>
      </c>
      <c r="JS34" s="23">
        <v>0</v>
      </c>
      <c r="JT34" s="23">
        <v>0</v>
      </c>
      <c r="JU34" s="23">
        <v>0</v>
      </c>
      <c r="JV34" s="23">
        <v>0</v>
      </c>
      <c r="JW34" s="23">
        <v>0</v>
      </c>
      <c r="JX34" s="23">
        <v>0</v>
      </c>
      <c r="JY34" s="22">
        <v>0</v>
      </c>
      <c r="JZ34" s="23">
        <v>0</v>
      </c>
      <c r="KA34" s="23">
        <v>0</v>
      </c>
      <c r="KB34" s="23">
        <v>0</v>
      </c>
      <c r="KC34" s="23">
        <v>0</v>
      </c>
      <c r="KD34" s="23">
        <v>0</v>
      </c>
      <c r="KE34" s="23">
        <v>0</v>
      </c>
      <c r="KF34" s="23">
        <v>0</v>
      </c>
      <c r="KG34" s="23">
        <v>0</v>
      </c>
      <c r="KH34" s="23">
        <v>0</v>
      </c>
      <c r="KI34" s="23">
        <v>0</v>
      </c>
      <c r="KJ34" s="23">
        <v>0</v>
      </c>
      <c r="KK34" s="23">
        <v>0</v>
      </c>
      <c r="KL34" s="23">
        <v>0</v>
      </c>
      <c r="KM34" s="23">
        <v>0</v>
      </c>
      <c r="KN34" s="23">
        <v>0</v>
      </c>
      <c r="KO34" s="23">
        <v>0</v>
      </c>
      <c r="KP34" s="23">
        <v>0</v>
      </c>
      <c r="KQ34" s="23">
        <v>0</v>
      </c>
      <c r="KR34" s="23">
        <v>0</v>
      </c>
      <c r="KS34" s="22">
        <v>0</v>
      </c>
      <c r="KT34" s="23">
        <v>0</v>
      </c>
      <c r="KU34" s="23">
        <v>0</v>
      </c>
      <c r="KV34" s="23">
        <v>0</v>
      </c>
      <c r="KW34" s="23">
        <v>0</v>
      </c>
      <c r="KX34" s="23">
        <v>0</v>
      </c>
      <c r="KY34" s="23">
        <v>0</v>
      </c>
      <c r="KZ34" s="23">
        <v>0</v>
      </c>
      <c r="LA34" s="23">
        <v>0</v>
      </c>
      <c r="LB34" s="23">
        <v>0</v>
      </c>
      <c r="LC34" s="23">
        <v>0</v>
      </c>
      <c r="LD34" s="23">
        <v>0</v>
      </c>
      <c r="LE34" s="23">
        <v>0</v>
      </c>
      <c r="LF34" s="23">
        <v>0</v>
      </c>
      <c r="LG34" s="23">
        <v>0</v>
      </c>
      <c r="LH34" s="23">
        <v>0</v>
      </c>
      <c r="LI34" s="23">
        <v>0</v>
      </c>
      <c r="LJ34" s="23">
        <v>0</v>
      </c>
      <c r="LK34" s="23">
        <v>0</v>
      </c>
      <c r="LL34" s="23">
        <v>0</v>
      </c>
      <c r="LM34" s="22">
        <v>0</v>
      </c>
      <c r="LN34" s="23">
        <v>0</v>
      </c>
      <c r="LO34" s="23">
        <v>0</v>
      </c>
      <c r="LP34" s="23">
        <v>0</v>
      </c>
      <c r="LQ34" s="23">
        <v>0</v>
      </c>
      <c r="LR34" s="23">
        <v>0</v>
      </c>
      <c r="LS34" s="23">
        <v>0</v>
      </c>
      <c r="LT34" s="23">
        <v>0</v>
      </c>
      <c r="LU34" s="23">
        <v>0</v>
      </c>
      <c r="LV34" s="23">
        <v>0</v>
      </c>
      <c r="LW34" s="23">
        <v>0</v>
      </c>
      <c r="LX34" s="23">
        <v>0</v>
      </c>
      <c r="LY34" s="23">
        <v>0</v>
      </c>
      <c r="LZ34" s="23">
        <v>0</v>
      </c>
      <c r="MA34" s="23">
        <v>0</v>
      </c>
      <c r="MB34" s="23">
        <v>0</v>
      </c>
      <c r="MC34" s="23">
        <v>0</v>
      </c>
      <c r="MD34" s="23">
        <v>0</v>
      </c>
      <c r="ME34" s="23">
        <v>0</v>
      </c>
      <c r="MF34" s="23">
        <v>0</v>
      </c>
      <c r="MG34" s="22">
        <v>0</v>
      </c>
      <c r="MH34" s="23">
        <v>0</v>
      </c>
      <c r="MI34" s="23">
        <v>0</v>
      </c>
      <c r="MJ34" s="23">
        <v>0</v>
      </c>
      <c r="MK34" s="23">
        <v>0</v>
      </c>
      <c r="ML34" s="23">
        <v>0</v>
      </c>
      <c r="MM34" s="23">
        <v>0</v>
      </c>
      <c r="MN34" s="23">
        <v>0</v>
      </c>
      <c r="MO34" s="23">
        <v>0</v>
      </c>
      <c r="MP34" s="23">
        <v>0</v>
      </c>
      <c r="MQ34" s="23">
        <v>0</v>
      </c>
      <c r="MR34" s="23">
        <v>0</v>
      </c>
      <c r="MS34" s="23">
        <v>0</v>
      </c>
      <c r="MT34" s="23">
        <v>0</v>
      </c>
      <c r="MU34" s="23">
        <v>0</v>
      </c>
      <c r="MV34" s="23">
        <v>0</v>
      </c>
      <c r="MW34" s="23">
        <v>0</v>
      </c>
      <c r="MX34" s="23">
        <v>0</v>
      </c>
      <c r="MY34" s="23">
        <v>0</v>
      </c>
      <c r="MZ34" s="23">
        <v>0</v>
      </c>
    </row>
    <row r="35" spans="1:364">
      <c r="A35" s="9" t="s">
        <v>941</v>
      </c>
      <c r="B35" s="9" t="s">
        <v>942</v>
      </c>
      <c r="C35" s="9" t="s">
        <v>886</v>
      </c>
      <c r="E35" s="22">
        <v>0</v>
      </c>
      <c r="F35" s="23">
        <v>0</v>
      </c>
      <c r="G35" s="23">
        <v>172.38024300000001</v>
      </c>
      <c r="H35" s="23">
        <v>183.45072999999999</v>
      </c>
      <c r="I35" s="23">
        <v>189.13770299999999</v>
      </c>
      <c r="J35" s="23">
        <v>195.00097199999999</v>
      </c>
      <c r="K35" s="23">
        <v>201.04600199999999</v>
      </c>
      <c r="L35" s="23">
        <v>207.27842799999999</v>
      </c>
      <c r="M35" s="23">
        <v>213.704059</v>
      </c>
      <c r="N35" s="23">
        <v>220.32888500000001</v>
      </c>
      <c r="O35" s="23">
        <v>227.15907999999999</v>
      </c>
      <c r="P35" s="23">
        <v>234.20101199999999</v>
      </c>
      <c r="Q35" s="23">
        <v>241.461243</v>
      </c>
      <c r="R35" s="23">
        <v>248.94654199999999</v>
      </c>
      <c r="S35" s="23">
        <v>256.66388499999999</v>
      </c>
      <c r="T35" s="23">
        <v>264.62046500000002</v>
      </c>
      <c r="U35" s="23">
        <v>272.82369999999997</v>
      </c>
      <c r="V35" s="23">
        <v>0</v>
      </c>
      <c r="W35" s="23">
        <v>0</v>
      </c>
      <c r="X35" s="23">
        <v>0</v>
      </c>
      <c r="Y35" s="22">
        <v>0</v>
      </c>
      <c r="Z35" s="23">
        <v>0</v>
      </c>
      <c r="AA35" s="23">
        <v>190.875497</v>
      </c>
      <c r="AB35" s="23">
        <v>199.10407000000001</v>
      </c>
      <c r="AC35" s="23">
        <v>205.276297</v>
      </c>
      <c r="AD35" s="23">
        <v>211.63986199999999</v>
      </c>
      <c r="AE35" s="23">
        <v>218.20069699999999</v>
      </c>
      <c r="AF35" s="23">
        <v>224.96491900000001</v>
      </c>
      <c r="AG35" s="23">
        <v>231.93883199999999</v>
      </c>
      <c r="AH35" s="23">
        <v>239.12893500000001</v>
      </c>
      <c r="AI35" s="23">
        <v>246.541932</v>
      </c>
      <c r="AJ35" s="23">
        <v>254.184732</v>
      </c>
      <c r="AK35" s="23">
        <v>262.064459</v>
      </c>
      <c r="AL35" s="23">
        <v>270.18845700000003</v>
      </c>
      <c r="AM35" s="23">
        <v>278.56429900000001</v>
      </c>
      <c r="AN35" s="23">
        <v>287.199793</v>
      </c>
      <c r="AO35" s="23">
        <v>296.10298599999999</v>
      </c>
      <c r="AP35" s="23">
        <v>0</v>
      </c>
      <c r="AQ35" s="23">
        <v>0</v>
      </c>
      <c r="AR35" s="23">
        <v>0</v>
      </c>
      <c r="AS35" s="22">
        <v>0</v>
      </c>
      <c r="AT35" s="23">
        <v>0</v>
      </c>
      <c r="AU35" s="23">
        <v>0</v>
      </c>
      <c r="AV35" s="23">
        <v>116.167131</v>
      </c>
      <c r="AW35" s="23">
        <v>119.65214400000001</v>
      </c>
      <c r="AX35" s="23">
        <v>123.241709</v>
      </c>
      <c r="AY35" s="23">
        <v>126.93895999999999</v>
      </c>
      <c r="AZ35" s="23">
        <v>130.747129</v>
      </c>
      <c r="BA35" s="23">
        <v>134.669543</v>
      </c>
      <c r="BB35" s="23">
        <v>138.70962900000001</v>
      </c>
      <c r="BC35" s="23">
        <v>142.87091799999999</v>
      </c>
      <c r="BD35" s="23">
        <v>147.15704500000001</v>
      </c>
      <c r="BE35" s="23">
        <v>151.57175699999999</v>
      </c>
      <c r="BF35" s="23">
        <v>156.118909</v>
      </c>
      <c r="BG35" s="23">
        <v>160.80247700000001</v>
      </c>
      <c r="BH35" s="23">
        <v>165.62655100000001</v>
      </c>
      <c r="BI35" s="23">
        <v>170.595348</v>
      </c>
      <c r="BJ35" s="23">
        <v>0</v>
      </c>
      <c r="BK35" s="23">
        <v>0</v>
      </c>
      <c r="BL35" s="23">
        <v>0</v>
      </c>
      <c r="BM35" s="22">
        <v>0</v>
      </c>
      <c r="BN35" s="23">
        <v>0</v>
      </c>
      <c r="BO35" s="23">
        <v>0</v>
      </c>
      <c r="BP35" s="23">
        <v>116.167131</v>
      </c>
      <c r="BQ35" s="23">
        <v>119.65214400000001</v>
      </c>
      <c r="BR35" s="23">
        <v>123.241709</v>
      </c>
      <c r="BS35" s="23">
        <v>126.93895999999999</v>
      </c>
      <c r="BT35" s="23">
        <v>130.747129</v>
      </c>
      <c r="BU35" s="23">
        <v>134.669543</v>
      </c>
      <c r="BV35" s="23">
        <v>138.70962900000001</v>
      </c>
      <c r="BW35" s="23">
        <v>142.87091799999999</v>
      </c>
      <c r="BX35" s="23">
        <v>147.15704500000001</v>
      </c>
      <c r="BY35" s="23">
        <v>151.57175699999999</v>
      </c>
      <c r="BZ35" s="23">
        <v>156.118909</v>
      </c>
      <c r="CA35" s="23">
        <v>160.80247700000001</v>
      </c>
      <c r="CB35" s="23">
        <v>165.62655100000001</v>
      </c>
      <c r="CC35" s="23">
        <v>170.595348</v>
      </c>
      <c r="CD35" s="23">
        <v>0</v>
      </c>
      <c r="CE35" s="23">
        <v>0</v>
      </c>
      <c r="CF35" s="23">
        <v>0</v>
      </c>
      <c r="CG35" s="22">
        <v>0</v>
      </c>
      <c r="CH35" s="23">
        <v>0</v>
      </c>
      <c r="CI35" s="23">
        <v>114.405912</v>
      </c>
      <c r="CJ35" s="23">
        <v>115.78986</v>
      </c>
      <c r="CK35" s="23">
        <v>119.379345</v>
      </c>
      <c r="CL35" s="23">
        <v>123.080105</v>
      </c>
      <c r="CM35" s="23">
        <v>126.895588</v>
      </c>
      <c r="CN35" s="23">
        <v>130.829352</v>
      </c>
      <c r="CO35" s="23">
        <v>134.885062</v>
      </c>
      <c r="CP35" s="23">
        <v>139.066498</v>
      </c>
      <c r="CQ35" s="23">
        <v>143.37755999999999</v>
      </c>
      <c r="CR35" s="23">
        <v>147.82226399999999</v>
      </c>
      <c r="CS35" s="23">
        <v>152.40475499999999</v>
      </c>
      <c r="CT35" s="23">
        <v>157.129302</v>
      </c>
      <c r="CU35" s="23">
        <v>162.00031000000001</v>
      </c>
      <c r="CV35" s="23">
        <v>167.02232000000001</v>
      </c>
      <c r="CW35" s="23">
        <v>172.20001199999999</v>
      </c>
      <c r="CX35" s="23">
        <v>0</v>
      </c>
      <c r="CY35" s="23">
        <v>0</v>
      </c>
      <c r="CZ35" s="23">
        <v>0</v>
      </c>
      <c r="DA35" s="22">
        <v>0</v>
      </c>
      <c r="DB35" s="23">
        <v>0</v>
      </c>
      <c r="DC35" s="23">
        <v>113.120452</v>
      </c>
      <c r="DD35" s="23">
        <v>114.48885</v>
      </c>
      <c r="DE35" s="23">
        <v>118.038005</v>
      </c>
      <c r="DF35" s="23">
        <v>121.697183</v>
      </c>
      <c r="DG35" s="23">
        <v>125.469795</v>
      </c>
      <c r="DH35" s="23">
        <v>129.35935900000001</v>
      </c>
      <c r="DI35" s="23">
        <v>133.36949899999999</v>
      </c>
      <c r="DJ35" s="23">
        <v>137.50395399999999</v>
      </c>
      <c r="DK35" s="23">
        <v>141.76657599999999</v>
      </c>
      <c r="DL35" s="23">
        <v>146.16134</v>
      </c>
      <c r="DM35" s="23">
        <v>150.692342</v>
      </c>
      <c r="DN35" s="23">
        <v>155.36380399999999</v>
      </c>
      <c r="DO35" s="23">
        <v>160.180082</v>
      </c>
      <c r="DP35" s="23">
        <v>165.14566500000001</v>
      </c>
      <c r="DQ35" s="23">
        <v>170.26517999999999</v>
      </c>
      <c r="DR35" s="23">
        <v>0</v>
      </c>
      <c r="DS35" s="23">
        <v>0</v>
      </c>
      <c r="DT35" s="23">
        <v>0</v>
      </c>
      <c r="DU35" s="22">
        <v>0</v>
      </c>
      <c r="DV35" s="23">
        <v>0</v>
      </c>
      <c r="DW35" s="23">
        <v>113.120452</v>
      </c>
      <c r="DX35" s="23">
        <v>105.05304599999999</v>
      </c>
      <c r="DY35" s="23">
        <v>108.30969</v>
      </c>
      <c r="DZ35" s="23">
        <v>111.66728999999999</v>
      </c>
      <c r="EA35" s="23">
        <v>115.12897599999999</v>
      </c>
      <c r="EB35" s="23">
        <v>118.697975</v>
      </c>
      <c r="EC35" s="23">
        <v>122.377612</v>
      </c>
      <c r="ED35" s="23">
        <v>126.171318</v>
      </c>
      <c r="EE35" s="23">
        <v>130.082629</v>
      </c>
      <c r="EF35" s="23">
        <v>134.11519000000001</v>
      </c>
      <c r="EG35" s="23">
        <v>138.272761</v>
      </c>
      <c r="EH35" s="23">
        <v>142.55921699999999</v>
      </c>
      <c r="EI35" s="23">
        <v>146.97855200000001</v>
      </c>
      <c r="EJ35" s="23">
        <v>151.534887</v>
      </c>
      <c r="EK35" s="23">
        <v>156.23246900000001</v>
      </c>
      <c r="EL35" s="23">
        <v>0</v>
      </c>
      <c r="EM35" s="23">
        <v>0</v>
      </c>
      <c r="EN35" s="23">
        <v>0</v>
      </c>
      <c r="EO35" s="22">
        <v>0</v>
      </c>
      <c r="EP35" s="23">
        <v>0</v>
      </c>
      <c r="EQ35" s="23">
        <v>114.405912</v>
      </c>
      <c r="ER35" s="23">
        <v>115.78986</v>
      </c>
      <c r="ES35" s="23">
        <v>119.379345</v>
      </c>
      <c r="ET35" s="23">
        <v>123.080105</v>
      </c>
      <c r="EU35" s="23">
        <v>126.895588</v>
      </c>
      <c r="EV35" s="23">
        <v>130.829352</v>
      </c>
      <c r="EW35" s="23">
        <v>134.885062</v>
      </c>
      <c r="EX35" s="23">
        <v>139.066498</v>
      </c>
      <c r="EY35" s="23">
        <v>143.37755999999999</v>
      </c>
      <c r="EZ35" s="23">
        <v>147.82226399999999</v>
      </c>
      <c r="FA35" s="23">
        <v>152.40475499999999</v>
      </c>
      <c r="FB35" s="23">
        <v>157.129302</v>
      </c>
      <c r="FC35" s="23">
        <v>162.00031000000001</v>
      </c>
      <c r="FD35" s="23">
        <v>167.02232000000001</v>
      </c>
      <c r="FE35" s="23">
        <v>172.20001199999999</v>
      </c>
      <c r="FF35" s="23">
        <v>0</v>
      </c>
      <c r="FG35" s="23">
        <v>0</v>
      </c>
      <c r="FH35" s="23">
        <v>0</v>
      </c>
      <c r="FI35" s="22">
        <v>0</v>
      </c>
      <c r="FJ35" s="23">
        <v>0</v>
      </c>
      <c r="FK35" s="23">
        <v>0</v>
      </c>
      <c r="FL35" s="23">
        <v>117.90494</v>
      </c>
      <c r="FM35" s="23">
        <v>122.03161299999999</v>
      </c>
      <c r="FN35" s="23">
        <v>126.302719</v>
      </c>
      <c r="FO35" s="23">
        <v>130.72331399999999</v>
      </c>
      <c r="FP35" s="23">
        <v>135.298631</v>
      </c>
      <c r="FQ35" s="23">
        <v>140.03408300000001</v>
      </c>
      <c r="FR35" s="23">
        <v>144.93527499999999</v>
      </c>
      <c r="FS35" s="23">
        <v>150.00801000000001</v>
      </c>
      <c r="FT35" s="23">
        <v>155.25828999999999</v>
      </c>
      <c r="FU35" s="23">
        <v>160.692331</v>
      </c>
      <c r="FV35" s="23">
        <v>166.316562</v>
      </c>
      <c r="FW35" s="23">
        <v>172.137642</v>
      </c>
      <c r="FX35" s="23">
        <v>178.16245900000001</v>
      </c>
      <c r="FY35" s="23">
        <v>184.398145</v>
      </c>
      <c r="FZ35" s="23">
        <v>0</v>
      </c>
      <c r="GA35" s="23">
        <v>0</v>
      </c>
      <c r="GB35" s="23">
        <v>0</v>
      </c>
      <c r="GC35" s="22">
        <v>0</v>
      </c>
      <c r="GD35" s="23">
        <v>0</v>
      </c>
      <c r="GE35" s="23">
        <v>0</v>
      </c>
      <c r="GF35" s="23">
        <v>184.28203415999999</v>
      </c>
      <c r="GG35" s="23">
        <v>190.73190535000001</v>
      </c>
      <c r="GH35" s="23">
        <v>197.40752204</v>
      </c>
      <c r="GI35" s="23">
        <v>204.31678531</v>
      </c>
      <c r="GJ35" s="23">
        <v>211.46787280000001</v>
      </c>
      <c r="GK35" s="23">
        <v>218.86924834999999</v>
      </c>
      <c r="GL35" s="23">
        <v>226.52967204000001</v>
      </c>
      <c r="GM35" s="23">
        <v>234.45821056</v>
      </c>
      <c r="GN35" s="23">
        <v>242.66424792999999</v>
      </c>
      <c r="GO35" s="23">
        <v>251.15749661000001</v>
      </c>
      <c r="GP35" s="23">
        <v>259.94800899000001</v>
      </c>
      <c r="GQ35" s="23">
        <v>269.04618929999998</v>
      </c>
      <c r="GR35" s="23">
        <v>278.46280593</v>
      </c>
      <c r="GS35" s="23">
        <v>288.20900413999999</v>
      </c>
      <c r="GT35" s="23">
        <v>0</v>
      </c>
      <c r="GU35" s="23">
        <v>0</v>
      </c>
      <c r="GV35" s="23">
        <v>0</v>
      </c>
      <c r="GW35" s="22">
        <v>0</v>
      </c>
      <c r="GX35" s="23">
        <v>0</v>
      </c>
      <c r="GY35" s="23">
        <v>0</v>
      </c>
      <c r="GZ35" s="23">
        <v>0</v>
      </c>
      <c r="HA35" s="23">
        <v>0</v>
      </c>
      <c r="HB35" s="23">
        <v>0</v>
      </c>
      <c r="HC35" s="23">
        <v>0</v>
      </c>
      <c r="HD35" s="23">
        <v>0</v>
      </c>
      <c r="HE35" s="23">
        <v>0</v>
      </c>
      <c r="HF35" s="23">
        <v>0</v>
      </c>
      <c r="HG35" s="23">
        <v>0</v>
      </c>
      <c r="HH35" s="23">
        <v>0</v>
      </c>
      <c r="HI35" s="23">
        <v>0</v>
      </c>
      <c r="HJ35" s="23">
        <v>0</v>
      </c>
      <c r="HK35" s="23">
        <v>0</v>
      </c>
      <c r="HL35" s="23">
        <v>0</v>
      </c>
      <c r="HM35" s="23">
        <v>0</v>
      </c>
      <c r="HN35" s="23">
        <v>0</v>
      </c>
      <c r="HO35" s="23">
        <v>0</v>
      </c>
      <c r="HP35" s="23">
        <v>0</v>
      </c>
      <c r="HQ35" s="22">
        <v>0</v>
      </c>
      <c r="HR35" s="23">
        <v>0</v>
      </c>
      <c r="HS35" s="23">
        <v>0</v>
      </c>
      <c r="HT35" s="24">
        <v>118.51796400000001</v>
      </c>
      <c r="HU35" s="24">
        <v>122.666093</v>
      </c>
      <c r="HV35" s="24">
        <v>128.49167499999999</v>
      </c>
      <c r="HW35" s="23">
        <v>132.42249100000001</v>
      </c>
      <c r="HX35" s="23">
        <v>137.057278</v>
      </c>
      <c r="HY35" s="23">
        <v>141.85428300000001</v>
      </c>
      <c r="HZ35" s="23">
        <v>146.81918300000001</v>
      </c>
      <c r="IA35" s="23">
        <v>151.957854</v>
      </c>
      <c r="IB35" s="23">
        <v>157.27637899999999</v>
      </c>
      <c r="IC35" s="23">
        <v>162.78105199999999</v>
      </c>
      <c r="ID35" s="23">
        <v>168.47838899999999</v>
      </c>
      <c r="IE35" s="23">
        <v>174.37513300000001</v>
      </c>
      <c r="IF35" s="23">
        <v>180.478263</v>
      </c>
      <c r="IG35" s="23">
        <v>186.79500200000001</v>
      </c>
      <c r="IH35" s="23">
        <v>0</v>
      </c>
      <c r="II35" s="23">
        <v>0</v>
      </c>
      <c r="IJ35" s="23">
        <v>0</v>
      </c>
      <c r="IK35" s="22">
        <v>0</v>
      </c>
      <c r="IL35" s="23">
        <v>0</v>
      </c>
      <c r="IM35" s="23">
        <v>0</v>
      </c>
      <c r="IN35" s="23">
        <v>0</v>
      </c>
      <c r="IO35" s="23">
        <v>0</v>
      </c>
      <c r="IP35" s="23">
        <v>0</v>
      </c>
      <c r="IQ35" s="23">
        <v>0</v>
      </c>
      <c r="IR35" s="23">
        <v>0</v>
      </c>
      <c r="IS35" s="23">
        <v>0</v>
      </c>
      <c r="IT35" s="23">
        <v>0</v>
      </c>
      <c r="IU35" s="23">
        <v>0</v>
      </c>
      <c r="IV35" s="23">
        <v>0</v>
      </c>
      <c r="IW35" s="23">
        <v>0</v>
      </c>
      <c r="IX35" s="23">
        <v>0</v>
      </c>
      <c r="IY35" s="23">
        <v>0</v>
      </c>
      <c r="IZ35" s="23">
        <v>0</v>
      </c>
      <c r="JA35" s="23">
        <v>0</v>
      </c>
      <c r="JB35" s="23">
        <v>0</v>
      </c>
      <c r="JC35" s="23">
        <v>0</v>
      </c>
      <c r="JD35" s="23">
        <v>0</v>
      </c>
      <c r="JE35" s="22">
        <v>0</v>
      </c>
      <c r="JF35" s="23">
        <v>0</v>
      </c>
      <c r="JG35" s="23">
        <v>0</v>
      </c>
      <c r="JH35" s="23">
        <v>0</v>
      </c>
      <c r="JI35" s="23">
        <v>0</v>
      </c>
      <c r="JJ35" s="23">
        <v>0</v>
      </c>
      <c r="JK35" s="23">
        <v>0</v>
      </c>
      <c r="JL35" s="23">
        <v>0</v>
      </c>
      <c r="JM35" s="23">
        <v>0</v>
      </c>
      <c r="JN35" s="23">
        <v>0</v>
      </c>
      <c r="JO35" s="23">
        <v>0</v>
      </c>
      <c r="JP35" s="23">
        <v>0</v>
      </c>
      <c r="JQ35" s="23">
        <v>0</v>
      </c>
      <c r="JR35" s="23">
        <v>0</v>
      </c>
      <c r="JS35" s="23">
        <v>0</v>
      </c>
      <c r="JT35" s="23">
        <v>0</v>
      </c>
      <c r="JU35" s="23">
        <v>0</v>
      </c>
      <c r="JV35" s="23">
        <v>0</v>
      </c>
      <c r="JW35" s="23">
        <v>0</v>
      </c>
      <c r="JX35" s="23">
        <v>0</v>
      </c>
      <c r="JY35" s="22">
        <v>0</v>
      </c>
      <c r="JZ35" s="23">
        <v>0</v>
      </c>
      <c r="KA35" s="23">
        <v>0</v>
      </c>
      <c r="KB35" s="23">
        <v>0</v>
      </c>
      <c r="KC35" s="23">
        <v>0</v>
      </c>
      <c r="KD35" s="23">
        <v>0</v>
      </c>
      <c r="KE35" s="23">
        <v>0</v>
      </c>
      <c r="KF35" s="23">
        <v>0</v>
      </c>
      <c r="KG35" s="23">
        <v>0</v>
      </c>
      <c r="KH35" s="23">
        <v>0</v>
      </c>
      <c r="KI35" s="23">
        <v>0</v>
      </c>
      <c r="KJ35" s="23">
        <v>0</v>
      </c>
      <c r="KK35" s="23">
        <v>0</v>
      </c>
      <c r="KL35" s="23">
        <v>0</v>
      </c>
      <c r="KM35" s="23">
        <v>0</v>
      </c>
      <c r="KN35" s="23">
        <v>0</v>
      </c>
      <c r="KO35" s="23">
        <v>0</v>
      </c>
      <c r="KP35" s="23">
        <v>0</v>
      </c>
      <c r="KQ35" s="23">
        <v>0</v>
      </c>
      <c r="KR35" s="23">
        <v>0</v>
      </c>
      <c r="KS35" s="22">
        <v>0</v>
      </c>
      <c r="KT35" s="23">
        <v>0</v>
      </c>
      <c r="KU35" s="23">
        <v>0</v>
      </c>
      <c r="KV35" s="23">
        <v>0</v>
      </c>
      <c r="KW35" s="23">
        <v>0</v>
      </c>
      <c r="KX35" s="23">
        <v>0</v>
      </c>
      <c r="KY35" s="23">
        <v>0</v>
      </c>
      <c r="KZ35" s="23">
        <v>0</v>
      </c>
      <c r="LA35" s="23">
        <v>0</v>
      </c>
      <c r="LB35" s="23">
        <v>0</v>
      </c>
      <c r="LC35" s="23">
        <v>0</v>
      </c>
      <c r="LD35" s="23">
        <v>0</v>
      </c>
      <c r="LE35" s="23">
        <v>0</v>
      </c>
      <c r="LF35" s="23">
        <v>0</v>
      </c>
      <c r="LG35" s="23">
        <v>0</v>
      </c>
      <c r="LH35" s="23">
        <v>0</v>
      </c>
      <c r="LI35" s="23">
        <v>0</v>
      </c>
      <c r="LJ35" s="23">
        <v>0</v>
      </c>
      <c r="LK35" s="23">
        <v>0</v>
      </c>
      <c r="LL35" s="23">
        <v>0</v>
      </c>
      <c r="LM35" s="22">
        <v>0</v>
      </c>
      <c r="LN35" s="23">
        <v>0</v>
      </c>
      <c r="LO35" s="23">
        <v>0</v>
      </c>
      <c r="LP35" s="23">
        <v>0</v>
      </c>
      <c r="LQ35" s="23">
        <v>0</v>
      </c>
      <c r="LR35" s="23">
        <v>0</v>
      </c>
      <c r="LS35" s="23">
        <v>0</v>
      </c>
      <c r="LT35" s="23">
        <v>0</v>
      </c>
      <c r="LU35" s="23">
        <v>0</v>
      </c>
      <c r="LV35" s="23">
        <v>0</v>
      </c>
      <c r="LW35" s="23">
        <v>0</v>
      </c>
      <c r="LX35" s="23">
        <v>0</v>
      </c>
      <c r="LY35" s="23">
        <v>0</v>
      </c>
      <c r="LZ35" s="23">
        <v>0</v>
      </c>
      <c r="MA35" s="23">
        <v>0</v>
      </c>
      <c r="MB35" s="23">
        <v>0</v>
      </c>
      <c r="MC35" s="23">
        <v>0</v>
      </c>
      <c r="MD35" s="23">
        <v>0</v>
      </c>
      <c r="ME35" s="23">
        <v>0</v>
      </c>
      <c r="MF35" s="23">
        <v>0</v>
      </c>
      <c r="MG35" s="22">
        <v>0</v>
      </c>
      <c r="MH35" s="23">
        <v>0</v>
      </c>
      <c r="MI35" s="23">
        <v>0</v>
      </c>
      <c r="MJ35" s="23">
        <v>0</v>
      </c>
      <c r="MK35" s="23">
        <v>0</v>
      </c>
      <c r="ML35" s="23">
        <v>0</v>
      </c>
      <c r="MM35" s="23">
        <v>0</v>
      </c>
      <c r="MN35" s="23">
        <v>0</v>
      </c>
      <c r="MO35" s="23">
        <v>0</v>
      </c>
      <c r="MP35" s="23">
        <v>0</v>
      </c>
      <c r="MQ35" s="23">
        <v>0</v>
      </c>
      <c r="MR35" s="23">
        <v>0</v>
      </c>
      <c r="MS35" s="23">
        <v>0</v>
      </c>
      <c r="MT35" s="23">
        <v>0</v>
      </c>
      <c r="MU35" s="23">
        <v>0</v>
      </c>
      <c r="MV35" s="23">
        <v>0</v>
      </c>
      <c r="MW35" s="23">
        <v>0</v>
      </c>
      <c r="MX35" s="23">
        <v>0</v>
      </c>
      <c r="MY35" s="23">
        <v>0</v>
      </c>
      <c r="MZ35" s="23">
        <v>0</v>
      </c>
    </row>
    <row r="36" spans="1:364">
      <c r="A36" s="9" t="s">
        <v>943</v>
      </c>
      <c r="B36" s="9" t="s">
        <v>944</v>
      </c>
      <c r="C36" s="9" t="s">
        <v>886</v>
      </c>
      <c r="E36" s="22">
        <v>0</v>
      </c>
      <c r="F36" s="23">
        <v>0</v>
      </c>
      <c r="G36" s="23">
        <v>231.34833399999999</v>
      </c>
      <c r="H36" s="23">
        <v>246.20583099999999</v>
      </c>
      <c r="I36" s="23">
        <v>253.838211</v>
      </c>
      <c r="J36" s="23">
        <v>261.70719600000001</v>
      </c>
      <c r="K36" s="23">
        <v>269.82011899999998</v>
      </c>
      <c r="L36" s="23">
        <v>278.18454300000002</v>
      </c>
      <c r="M36" s="23">
        <v>286.80826400000001</v>
      </c>
      <c r="N36" s="23">
        <v>295.69932</v>
      </c>
      <c r="O36" s="23">
        <v>304.86599899999999</v>
      </c>
      <c r="P36" s="23">
        <v>314.316845</v>
      </c>
      <c r="Q36" s="23">
        <v>324.06066700000002</v>
      </c>
      <c r="R36" s="23">
        <v>334.10654799999998</v>
      </c>
      <c r="S36" s="23">
        <v>344.46385099999998</v>
      </c>
      <c r="T36" s="23">
        <v>355.14222999999998</v>
      </c>
      <c r="U36" s="23">
        <v>366.15163899999999</v>
      </c>
      <c r="V36" s="23">
        <v>0</v>
      </c>
      <c r="W36" s="23">
        <v>0</v>
      </c>
      <c r="X36" s="23">
        <v>0</v>
      </c>
      <c r="Y36" s="22">
        <v>0</v>
      </c>
      <c r="Z36" s="23">
        <v>0</v>
      </c>
      <c r="AA36" s="23">
        <v>256.17047300000002</v>
      </c>
      <c r="AB36" s="23">
        <v>267.21388899999999</v>
      </c>
      <c r="AC36" s="23">
        <v>275.49751900000001</v>
      </c>
      <c r="AD36" s="23">
        <v>284.03794199999999</v>
      </c>
      <c r="AE36" s="23">
        <v>292.843119</v>
      </c>
      <c r="AF36" s="23">
        <v>301.92125499999997</v>
      </c>
      <c r="AG36" s="23">
        <v>311.28081400000002</v>
      </c>
      <c r="AH36" s="23">
        <v>320.93052</v>
      </c>
      <c r="AI36" s="23">
        <v>330.879366</v>
      </c>
      <c r="AJ36" s="23">
        <v>341.13662599999998</v>
      </c>
      <c r="AK36" s="23">
        <v>351.711861</v>
      </c>
      <c r="AL36" s="23">
        <v>362.61492900000002</v>
      </c>
      <c r="AM36" s="23">
        <v>373.85599200000001</v>
      </c>
      <c r="AN36" s="23">
        <v>385.44552800000002</v>
      </c>
      <c r="AO36" s="23">
        <v>397.394339</v>
      </c>
      <c r="AP36" s="23">
        <v>0</v>
      </c>
      <c r="AQ36" s="23">
        <v>0</v>
      </c>
      <c r="AR36" s="23">
        <v>0</v>
      </c>
      <c r="AS36" s="22">
        <v>0</v>
      </c>
      <c r="AT36" s="23">
        <v>0</v>
      </c>
      <c r="AU36" s="23">
        <v>0</v>
      </c>
      <c r="AV36" s="23">
        <v>156.16008500000001</v>
      </c>
      <c r="AW36" s="23">
        <v>160.844888</v>
      </c>
      <c r="AX36" s="23">
        <v>165.67023499999999</v>
      </c>
      <c r="AY36" s="23">
        <v>170.640342</v>
      </c>
      <c r="AZ36" s="23">
        <v>175.75955200000001</v>
      </c>
      <c r="BA36" s="23">
        <v>181.03233800000001</v>
      </c>
      <c r="BB36" s="23">
        <v>186.46330900000001</v>
      </c>
      <c r="BC36" s="23">
        <v>192.057208</v>
      </c>
      <c r="BD36" s="23">
        <v>197.81892400000001</v>
      </c>
      <c r="BE36" s="23">
        <v>203.75349199999999</v>
      </c>
      <c r="BF36" s="23">
        <v>209.866097</v>
      </c>
      <c r="BG36" s="23">
        <v>216.16207900000001</v>
      </c>
      <c r="BH36" s="23">
        <v>222.646942</v>
      </c>
      <c r="BI36" s="23">
        <v>229.32634999999999</v>
      </c>
      <c r="BJ36" s="23">
        <v>0</v>
      </c>
      <c r="BK36" s="23">
        <v>0</v>
      </c>
      <c r="BL36" s="23">
        <v>0</v>
      </c>
      <c r="BM36" s="22">
        <v>0</v>
      </c>
      <c r="BN36" s="23">
        <v>0</v>
      </c>
      <c r="BO36" s="23">
        <v>0</v>
      </c>
      <c r="BP36" s="23">
        <v>156.16008500000001</v>
      </c>
      <c r="BQ36" s="23">
        <v>160.844888</v>
      </c>
      <c r="BR36" s="23">
        <v>165.67023499999999</v>
      </c>
      <c r="BS36" s="23">
        <v>170.640342</v>
      </c>
      <c r="BT36" s="23">
        <v>175.75955200000001</v>
      </c>
      <c r="BU36" s="23">
        <v>181.03233800000001</v>
      </c>
      <c r="BV36" s="23">
        <v>186.46330900000001</v>
      </c>
      <c r="BW36" s="23">
        <v>192.057208</v>
      </c>
      <c r="BX36" s="23">
        <v>197.81892400000001</v>
      </c>
      <c r="BY36" s="23">
        <v>203.75349199999999</v>
      </c>
      <c r="BZ36" s="23">
        <v>209.866097</v>
      </c>
      <c r="CA36" s="23">
        <v>216.16207900000001</v>
      </c>
      <c r="CB36" s="23">
        <v>222.646942</v>
      </c>
      <c r="CC36" s="23">
        <v>229.32634999999999</v>
      </c>
      <c r="CD36" s="23">
        <v>0</v>
      </c>
      <c r="CE36" s="23">
        <v>0</v>
      </c>
      <c r="CF36" s="23">
        <v>0</v>
      </c>
      <c r="CG36" s="22">
        <v>0</v>
      </c>
      <c r="CH36" s="23">
        <v>0</v>
      </c>
      <c r="CI36" s="23">
        <v>153.542057</v>
      </c>
      <c r="CJ36" s="23">
        <v>155.399428</v>
      </c>
      <c r="CK36" s="23">
        <v>160.21681100000001</v>
      </c>
      <c r="CL36" s="23">
        <v>165.18353200000001</v>
      </c>
      <c r="CM36" s="23">
        <v>170.30422100000001</v>
      </c>
      <c r="CN36" s="23">
        <v>175.583652</v>
      </c>
      <c r="CO36" s="23">
        <v>181.02674500000001</v>
      </c>
      <c r="CP36" s="23">
        <v>186.63857400000001</v>
      </c>
      <c r="CQ36" s="23">
        <v>192.42437000000001</v>
      </c>
      <c r="CR36" s="23">
        <v>198.38952599999999</v>
      </c>
      <c r="CS36" s="23">
        <v>204.539601</v>
      </c>
      <c r="CT36" s="23">
        <v>210.88032899999999</v>
      </c>
      <c r="CU36" s="23">
        <v>217.417619</v>
      </c>
      <c r="CV36" s="23">
        <v>224.15756500000001</v>
      </c>
      <c r="CW36" s="23">
        <v>231.10645</v>
      </c>
      <c r="CX36" s="23">
        <v>0</v>
      </c>
      <c r="CY36" s="23">
        <v>0</v>
      </c>
      <c r="CZ36" s="23">
        <v>0</v>
      </c>
      <c r="DA36" s="22">
        <v>0</v>
      </c>
      <c r="DB36" s="23">
        <v>0</v>
      </c>
      <c r="DC36" s="23">
        <v>151.816866</v>
      </c>
      <c r="DD36" s="23">
        <v>153.653367</v>
      </c>
      <c r="DE36" s="23">
        <v>158.41662199999999</v>
      </c>
      <c r="DF36" s="23">
        <v>163.32753700000001</v>
      </c>
      <c r="DG36" s="23">
        <v>168.390691</v>
      </c>
      <c r="DH36" s="23">
        <v>173.61080200000001</v>
      </c>
      <c r="DI36" s="23">
        <v>178.99273700000001</v>
      </c>
      <c r="DJ36" s="23">
        <v>184.54151200000001</v>
      </c>
      <c r="DK36" s="23">
        <v>190.26229900000001</v>
      </c>
      <c r="DL36" s="23">
        <v>196.16042999999999</v>
      </c>
      <c r="DM36" s="23">
        <v>202.24140299999999</v>
      </c>
      <c r="DN36" s="23">
        <v>208.510887</v>
      </c>
      <c r="DO36" s="23">
        <v>214.97472400000001</v>
      </c>
      <c r="DP36" s="23">
        <v>221.63894099999999</v>
      </c>
      <c r="DQ36" s="23">
        <v>228.509748</v>
      </c>
      <c r="DR36" s="23">
        <v>0</v>
      </c>
      <c r="DS36" s="23">
        <v>0</v>
      </c>
      <c r="DT36" s="23">
        <v>0</v>
      </c>
      <c r="DU36" s="22">
        <v>0</v>
      </c>
      <c r="DV36" s="23">
        <v>0</v>
      </c>
      <c r="DW36" s="23">
        <v>151.816866</v>
      </c>
      <c r="DX36" s="23">
        <v>140.98974899999999</v>
      </c>
      <c r="DY36" s="23">
        <v>145.36043100000001</v>
      </c>
      <c r="DZ36" s="23">
        <v>149.866604</v>
      </c>
      <c r="EA36" s="23">
        <v>154.51246900000001</v>
      </c>
      <c r="EB36" s="23">
        <v>159.30235500000001</v>
      </c>
      <c r="EC36" s="23">
        <v>164.24072799999999</v>
      </c>
      <c r="ED36" s="23">
        <v>169.33219099999999</v>
      </c>
      <c r="EE36" s="23">
        <v>174.581489</v>
      </c>
      <c r="EF36" s="23">
        <v>179.993515</v>
      </c>
      <c r="EG36" s="23">
        <v>185.57331400000001</v>
      </c>
      <c r="EH36" s="23">
        <v>191.326087</v>
      </c>
      <c r="EI36" s="23">
        <v>197.25719599999999</v>
      </c>
      <c r="EJ36" s="23">
        <v>203.37216900000001</v>
      </c>
      <c r="EK36" s="23">
        <v>209.676706</v>
      </c>
      <c r="EL36" s="23">
        <v>0</v>
      </c>
      <c r="EM36" s="23">
        <v>0</v>
      </c>
      <c r="EN36" s="23">
        <v>0</v>
      </c>
      <c r="EO36" s="22">
        <v>0</v>
      </c>
      <c r="EP36" s="23">
        <v>0</v>
      </c>
      <c r="EQ36" s="23">
        <v>153.542057</v>
      </c>
      <c r="ER36" s="23">
        <v>155.399428</v>
      </c>
      <c r="ES36" s="23">
        <v>160.21681100000001</v>
      </c>
      <c r="ET36" s="23">
        <v>165.18353200000001</v>
      </c>
      <c r="EU36" s="23">
        <v>170.30422100000001</v>
      </c>
      <c r="EV36" s="23">
        <v>175.583652</v>
      </c>
      <c r="EW36" s="23">
        <v>181.02674500000001</v>
      </c>
      <c r="EX36" s="23">
        <v>186.63857400000001</v>
      </c>
      <c r="EY36" s="23">
        <v>192.42437000000001</v>
      </c>
      <c r="EZ36" s="23">
        <v>198.38952599999999</v>
      </c>
      <c r="FA36" s="23">
        <v>204.539601</v>
      </c>
      <c r="FB36" s="23">
        <v>210.88032899999999</v>
      </c>
      <c r="FC36" s="23">
        <v>217.417619</v>
      </c>
      <c r="FD36" s="23">
        <v>224.15756500000001</v>
      </c>
      <c r="FE36" s="23">
        <v>231.10645</v>
      </c>
      <c r="FF36" s="23">
        <v>0</v>
      </c>
      <c r="FG36" s="23">
        <v>0</v>
      </c>
      <c r="FH36" s="23">
        <v>0</v>
      </c>
      <c r="FI36" s="22">
        <v>0</v>
      </c>
      <c r="FJ36" s="23">
        <v>0</v>
      </c>
      <c r="FK36" s="23">
        <v>0</v>
      </c>
      <c r="FL36" s="23">
        <v>157.60640000000001</v>
      </c>
      <c r="FM36" s="23">
        <v>163.122624</v>
      </c>
      <c r="FN36" s="23">
        <v>168.83191600000001</v>
      </c>
      <c r="FO36" s="23">
        <v>174.74103299999999</v>
      </c>
      <c r="FP36" s="23">
        <v>180.85696899999999</v>
      </c>
      <c r="FQ36" s="23">
        <v>187.18696299999999</v>
      </c>
      <c r="FR36" s="23">
        <v>193.738507</v>
      </c>
      <c r="FS36" s="23">
        <v>200.51935399999999</v>
      </c>
      <c r="FT36" s="23">
        <v>207.537532</v>
      </c>
      <c r="FU36" s="23">
        <v>214.801345</v>
      </c>
      <c r="FV36" s="23">
        <v>222.31939199999999</v>
      </c>
      <c r="FW36" s="23">
        <v>230.100571</v>
      </c>
      <c r="FX36" s="23">
        <v>238.15409099999999</v>
      </c>
      <c r="FY36" s="23">
        <v>246.489484</v>
      </c>
      <c r="FZ36" s="23">
        <v>0</v>
      </c>
      <c r="GA36" s="23">
        <v>0</v>
      </c>
      <c r="GB36" s="23">
        <v>0</v>
      </c>
      <c r="GC36" s="22">
        <v>0</v>
      </c>
      <c r="GD36" s="23">
        <v>0</v>
      </c>
      <c r="GE36" s="23">
        <v>0</v>
      </c>
      <c r="GF36" s="23">
        <v>246.33427556999999</v>
      </c>
      <c r="GG36" s="23">
        <v>254.95597520999999</v>
      </c>
      <c r="GH36" s="23">
        <v>263.87943435</v>
      </c>
      <c r="GI36" s="23">
        <v>273.11521455000002</v>
      </c>
      <c r="GJ36" s="23">
        <v>282.67424706000003</v>
      </c>
      <c r="GK36" s="23">
        <v>292.56784570000002</v>
      </c>
      <c r="GL36" s="23">
        <v>302.80772030000003</v>
      </c>
      <c r="GM36" s="23">
        <v>313.40599050999998</v>
      </c>
      <c r="GN36" s="23">
        <v>324.37520017999998</v>
      </c>
      <c r="GO36" s="23">
        <v>335.72833219</v>
      </c>
      <c r="GP36" s="23">
        <v>347.47882380999999</v>
      </c>
      <c r="GQ36" s="23">
        <v>359.64058265</v>
      </c>
      <c r="GR36" s="23">
        <v>372.22800303999998</v>
      </c>
      <c r="GS36" s="23">
        <v>385.25598315000002</v>
      </c>
      <c r="GT36" s="23">
        <v>0</v>
      </c>
      <c r="GU36" s="23">
        <v>0</v>
      </c>
      <c r="GV36" s="23">
        <v>0</v>
      </c>
      <c r="GW36" s="22">
        <v>0</v>
      </c>
      <c r="GX36" s="23">
        <v>0</v>
      </c>
      <c r="GY36" s="23">
        <v>0</v>
      </c>
      <c r="GZ36" s="23">
        <v>0</v>
      </c>
      <c r="HA36" s="23">
        <v>0</v>
      </c>
      <c r="HB36" s="23">
        <v>0</v>
      </c>
      <c r="HC36" s="23">
        <v>0</v>
      </c>
      <c r="HD36" s="23">
        <v>0</v>
      </c>
      <c r="HE36" s="23">
        <v>0</v>
      </c>
      <c r="HF36" s="23">
        <v>0</v>
      </c>
      <c r="HG36" s="23">
        <v>0</v>
      </c>
      <c r="HH36" s="23">
        <v>0</v>
      </c>
      <c r="HI36" s="23">
        <v>0</v>
      </c>
      <c r="HJ36" s="23">
        <v>0</v>
      </c>
      <c r="HK36" s="23">
        <v>0</v>
      </c>
      <c r="HL36" s="23">
        <v>0</v>
      </c>
      <c r="HM36" s="23">
        <v>0</v>
      </c>
      <c r="HN36" s="23">
        <v>0</v>
      </c>
      <c r="HO36" s="23">
        <v>0</v>
      </c>
      <c r="HP36" s="23">
        <v>0</v>
      </c>
      <c r="HQ36" s="22">
        <v>0</v>
      </c>
      <c r="HR36" s="23">
        <v>0</v>
      </c>
      <c r="HS36" s="23">
        <v>0</v>
      </c>
      <c r="HT36" s="24">
        <v>158.42584400000001</v>
      </c>
      <c r="HU36" s="24">
        <v>163.97074799999999</v>
      </c>
      <c r="HV36" s="24">
        <v>171.75794500000001</v>
      </c>
      <c r="HW36" s="23">
        <v>177.01236299999999</v>
      </c>
      <c r="HX36" s="23">
        <v>183.207796</v>
      </c>
      <c r="HY36" s="23">
        <v>189.620069</v>
      </c>
      <c r="HZ36" s="23">
        <v>196.25677099999999</v>
      </c>
      <c r="IA36" s="23">
        <v>203.12575799999999</v>
      </c>
      <c r="IB36" s="23">
        <v>210.23516000000001</v>
      </c>
      <c r="IC36" s="23">
        <v>217.593391</v>
      </c>
      <c r="ID36" s="23">
        <v>225.209159</v>
      </c>
      <c r="IE36" s="23">
        <v>233.09147999999999</v>
      </c>
      <c r="IF36" s="23">
        <v>241.24968200000001</v>
      </c>
      <c r="IG36" s="23">
        <v>249.69342</v>
      </c>
      <c r="IH36" s="23">
        <v>0</v>
      </c>
      <c r="II36" s="23">
        <v>0</v>
      </c>
      <c r="IJ36" s="23">
        <v>0</v>
      </c>
      <c r="IK36" s="22">
        <v>0</v>
      </c>
      <c r="IL36" s="23">
        <v>0</v>
      </c>
      <c r="IM36" s="23">
        <v>0</v>
      </c>
      <c r="IN36" s="23">
        <v>0</v>
      </c>
      <c r="IO36" s="23">
        <v>0</v>
      </c>
      <c r="IP36" s="23">
        <v>0</v>
      </c>
      <c r="IQ36" s="23">
        <v>0</v>
      </c>
      <c r="IR36" s="23">
        <v>0</v>
      </c>
      <c r="IS36" s="23">
        <v>0</v>
      </c>
      <c r="IT36" s="23">
        <v>0</v>
      </c>
      <c r="IU36" s="23">
        <v>0</v>
      </c>
      <c r="IV36" s="23">
        <v>0</v>
      </c>
      <c r="IW36" s="23">
        <v>0</v>
      </c>
      <c r="IX36" s="23">
        <v>0</v>
      </c>
      <c r="IY36" s="23">
        <v>0</v>
      </c>
      <c r="IZ36" s="23">
        <v>0</v>
      </c>
      <c r="JA36" s="23">
        <v>0</v>
      </c>
      <c r="JB36" s="23">
        <v>0</v>
      </c>
      <c r="JC36" s="23">
        <v>0</v>
      </c>
      <c r="JD36" s="23">
        <v>0</v>
      </c>
      <c r="JE36" s="22">
        <v>0</v>
      </c>
      <c r="JF36" s="23">
        <v>0</v>
      </c>
      <c r="JG36" s="23">
        <v>0</v>
      </c>
      <c r="JH36" s="23">
        <v>0</v>
      </c>
      <c r="JI36" s="23">
        <v>0</v>
      </c>
      <c r="JJ36" s="23">
        <v>0</v>
      </c>
      <c r="JK36" s="23">
        <v>0</v>
      </c>
      <c r="JL36" s="23">
        <v>0</v>
      </c>
      <c r="JM36" s="23">
        <v>0</v>
      </c>
      <c r="JN36" s="23">
        <v>0</v>
      </c>
      <c r="JO36" s="23">
        <v>0</v>
      </c>
      <c r="JP36" s="23">
        <v>0</v>
      </c>
      <c r="JQ36" s="23">
        <v>0</v>
      </c>
      <c r="JR36" s="23">
        <v>0</v>
      </c>
      <c r="JS36" s="23">
        <v>0</v>
      </c>
      <c r="JT36" s="23">
        <v>0</v>
      </c>
      <c r="JU36" s="23">
        <v>0</v>
      </c>
      <c r="JV36" s="23">
        <v>0</v>
      </c>
      <c r="JW36" s="23">
        <v>0</v>
      </c>
      <c r="JX36" s="23">
        <v>0</v>
      </c>
      <c r="JY36" s="22">
        <v>0</v>
      </c>
      <c r="JZ36" s="23">
        <v>0</v>
      </c>
      <c r="KA36" s="23">
        <v>0</v>
      </c>
      <c r="KB36" s="23">
        <v>0</v>
      </c>
      <c r="KC36" s="23">
        <v>0</v>
      </c>
      <c r="KD36" s="23">
        <v>0</v>
      </c>
      <c r="KE36" s="23">
        <v>0</v>
      </c>
      <c r="KF36" s="23">
        <v>0</v>
      </c>
      <c r="KG36" s="23">
        <v>0</v>
      </c>
      <c r="KH36" s="23">
        <v>0</v>
      </c>
      <c r="KI36" s="23">
        <v>0</v>
      </c>
      <c r="KJ36" s="23">
        <v>0</v>
      </c>
      <c r="KK36" s="23">
        <v>0</v>
      </c>
      <c r="KL36" s="23">
        <v>0</v>
      </c>
      <c r="KM36" s="23">
        <v>0</v>
      </c>
      <c r="KN36" s="23">
        <v>0</v>
      </c>
      <c r="KO36" s="23">
        <v>0</v>
      </c>
      <c r="KP36" s="23">
        <v>0</v>
      </c>
      <c r="KQ36" s="23">
        <v>0</v>
      </c>
      <c r="KR36" s="23">
        <v>0</v>
      </c>
      <c r="KS36" s="22">
        <v>0</v>
      </c>
      <c r="KT36" s="23">
        <v>0</v>
      </c>
      <c r="KU36" s="23">
        <v>0</v>
      </c>
      <c r="KV36" s="23">
        <v>0</v>
      </c>
      <c r="KW36" s="23">
        <v>0</v>
      </c>
      <c r="KX36" s="23">
        <v>0</v>
      </c>
      <c r="KY36" s="23">
        <v>0</v>
      </c>
      <c r="KZ36" s="23">
        <v>0</v>
      </c>
      <c r="LA36" s="23">
        <v>0</v>
      </c>
      <c r="LB36" s="23">
        <v>0</v>
      </c>
      <c r="LC36" s="23">
        <v>0</v>
      </c>
      <c r="LD36" s="23">
        <v>0</v>
      </c>
      <c r="LE36" s="23">
        <v>0</v>
      </c>
      <c r="LF36" s="23">
        <v>0</v>
      </c>
      <c r="LG36" s="23">
        <v>0</v>
      </c>
      <c r="LH36" s="23">
        <v>0</v>
      </c>
      <c r="LI36" s="23">
        <v>0</v>
      </c>
      <c r="LJ36" s="23">
        <v>0</v>
      </c>
      <c r="LK36" s="23">
        <v>0</v>
      </c>
      <c r="LL36" s="23">
        <v>0</v>
      </c>
      <c r="LM36" s="22">
        <v>0</v>
      </c>
      <c r="LN36" s="23">
        <v>0</v>
      </c>
      <c r="LO36" s="23">
        <v>0</v>
      </c>
      <c r="LP36" s="23">
        <v>0</v>
      </c>
      <c r="LQ36" s="23">
        <v>0</v>
      </c>
      <c r="LR36" s="23">
        <v>0</v>
      </c>
      <c r="LS36" s="23">
        <v>0</v>
      </c>
      <c r="LT36" s="23">
        <v>0</v>
      </c>
      <c r="LU36" s="23">
        <v>0</v>
      </c>
      <c r="LV36" s="23">
        <v>0</v>
      </c>
      <c r="LW36" s="23">
        <v>0</v>
      </c>
      <c r="LX36" s="23">
        <v>0</v>
      </c>
      <c r="LY36" s="23">
        <v>0</v>
      </c>
      <c r="LZ36" s="23">
        <v>0</v>
      </c>
      <c r="MA36" s="23">
        <v>0</v>
      </c>
      <c r="MB36" s="23">
        <v>0</v>
      </c>
      <c r="MC36" s="23">
        <v>0</v>
      </c>
      <c r="MD36" s="23">
        <v>0</v>
      </c>
      <c r="ME36" s="23">
        <v>0</v>
      </c>
      <c r="MF36" s="23">
        <v>0</v>
      </c>
      <c r="MG36" s="22">
        <v>0</v>
      </c>
      <c r="MH36" s="23">
        <v>0</v>
      </c>
      <c r="MI36" s="23">
        <v>0</v>
      </c>
      <c r="MJ36" s="23">
        <v>0</v>
      </c>
      <c r="MK36" s="23">
        <v>0</v>
      </c>
      <c r="ML36" s="23">
        <v>0</v>
      </c>
      <c r="MM36" s="23">
        <v>0</v>
      </c>
      <c r="MN36" s="23">
        <v>0</v>
      </c>
      <c r="MO36" s="23">
        <v>0</v>
      </c>
      <c r="MP36" s="23">
        <v>0</v>
      </c>
      <c r="MQ36" s="23">
        <v>0</v>
      </c>
      <c r="MR36" s="23">
        <v>0</v>
      </c>
      <c r="MS36" s="23">
        <v>0</v>
      </c>
      <c r="MT36" s="23">
        <v>0</v>
      </c>
      <c r="MU36" s="23">
        <v>0</v>
      </c>
      <c r="MV36" s="23">
        <v>0</v>
      </c>
      <c r="MW36" s="23">
        <v>0</v>
      </c>
      <c r="MX36" s="23">
        <v>0</v>
      </c>
      <c r="MY36" s="23">
        <v>0</v>
      </c>
      <c r="MZ36" s="23">
        <v>0</v>
      </c>
    </row>
    <row r="37" spans="1:364">
      <c r="A37" s="21" t="s">
        <v>945</v>
      </c>
      <c r="B37" s="21" t="s">
        <v>946</v>
      </c>
      <c r="C37" s="21" t="s">
        <v>886</v>
      </c>
      <c r="E37" s="22">
        <v>0</v>
      </c>
      <c r="F37" s="23">
        <v>0</v>
      </c>
      <c r="G37" s="23">
        <v>137.16717700000001</v>
      </c>
      <c r="H37" s="23">
        <v>145.97623400000001</v>
      </c>
      <c r="I37" s="23">
        <v>150.501498</v>
      </c>
      <c r="J37" s="23">
        <v>155.167044</v>
      </c>
      <c r="K37" s="23">
        <v>159.97722200000001</v>
      </c>
      <c r="L37" s="23">
        <v>164.93651600000001</v>
      </c>
      <c r="M37" s="23">
        <v>170.04954799999999</v>
      </c>
      <c r="N37" s="23">
        <v>175.32108400000001</v>
      </c>
      <c r="O37" s="23">
        <v>180.75603799999999</v>
      </c>
      <c r="P37" s="23">
        <v>186.359475</v>
      </c>
      <c r="Q37" s="23">
        <v>192.136619</v>
      </c>
      <c r="R37" s="23">
        <v>198.09285399999999</v>
      </c>
      <c r="S37" s="23">
        <v>204.233732</v>
      </c>
      <c r="T37" s="23">
        <v>210.564978</v>
      </c>
      <c r="U37" s="23">
        <v>217.09249199999999</v>
      </c>
      <c r="V37" s="23">
        <v>0</v>
      </c>
      <c r="W37" s="23">
        <v>0</v>
      </c>
      <c r="X37" s="23">
        <v>0</v>
      </c>
      <c r="Y37" s="22">
        <v>0</v>
      </c>
      <c r="Z37" s="23">
        <v>0</v>
      </c>
      <c r="AA37" s="23">
        <v>151.88430299999999</v>
      </c>
      <c r="AB37" s="23">
        <v>158.43198000000001</v>
      </c>
      <c r="AC37" s="23">
        <v>163.34337099999999</v>
      </c>
      <c r="AD37" s="23">
        <v>168.407016</v>
      </c>
      <c r="AE37" s="23">
        <v>173.627633</v>
      </c>
      <c r="AF37" s="23">
        <v>179.01008999999999</v>
      </c>
      <c r="AG37" s="23">
        <v>184.559403</v>
      </c>
      <c r="AH37" s="23">
        <v>190.280744</v>
      </c>
      <c r="AI37" s="23">
        <v>196.17944700000001</v>
      </c>
      <c r="AJ37" s="23">
        <v>202.26101</v>
      </c>
      <c r="AK37" s="23">
        <v>208.531102</v>
      </c>
      <c r="AL37" s="23">
        <v>214.995566</v>
      </c>
      <c r="AM37" s="23">
        <v>221.660428</v>
      </c>
      <c r="AN37" s="23">
        <v>228.531902</v>
      </c>
      <c r="AO37" s="23">
        <v>235.61639</v>
      </c>
      <c r="AP37" s="23">
        <v>0</v>
      </c>
      <c r="AQ37" s="23">
        <v>0</v>
      </c>
      <c r="AR37" s="23">
        <v>0</v>
      </c>
      <c r="AS37" s="22">
        <v>0</v>
      </c>
      <c r="AT37" s="23">
        <v>0</v>
      </c>
      <c r="AU37" s="23">
        <v>0</v>
      </c>
      <c r="AV37" s="23">
        <v>93.006204999999994</v>
      </c>
      <c r="AW37" s="23">
        <v>95.796391</v>
      </c>
      <c r="AX37" s="23">
        <v>98.670282</v>
      </c>
      <c r="AY37" s="23">
        <v>101.630391</v>
      </c>
      <c r="AZ37" s="23">
        <v>104.679303</v>
      </c>
      <c r="BA37" s="23">
        <v>107.819682</v>
      </c>
      <c r="BB37" s="23">
        <v>111.054272</v>
      </c>
      <c r="BC37" s="23">
        <v>114.38590000000001</v>
      </c>
      <c r="BD37" s="23">
        <v>117.817477</v>
      </c>
      <c r="BE37" s="23">
        <v>121.352002</v>
      </c>
      <c r="BF37" s="23">
        <v>124.99256200000001</v>
      </c>
      <c r="BG37" s="23">
        <v>128.74233899999999</v>
      </c>
      <c r="BH37" s="23">
        <v>132.60460900000001</v>
      </c>
      <c r="BI37" s="23">
        <v>136.58274700000001</v>
      </c>
      <c r="BJ37" s="23">
        <v>0</v>
      </c>
      <c r="BK37" s="23">
        <v>0</v>
      </c>
      <c r="BL37" s="23">
        <v>0</v>
      </c>
      <c r="BM37" s="22">
        <v>0</v>
      </c>
      <c r="BN37" s="23">
        <v>0</v>
      </c>
      <c r="BO37" s="23">
        <v>0</v>
      </c>
      <c r="BP37" s="23">
        <v>93.006204999999994</v>
      </c>
      <c r="BQ37" s="23">
        <v>95.796391</v>
      </c>
      <c r="BR37" s="23">
        <v>98.670282</v>
      </c>
      <c r="BS37" s="23">
        <v>101.630391</v>
      </c>
      <c r="BT37" s="23">
        <v>104.679303</v>
      </c>
      <c r="BU37" s="23">
        <v>107.819682</v>
      </c>
      <c r="BV37" s="23">
        <v>111.054272</v>
      </c>
      <c r="BW37" s="23">
        <v>114.38590000000001</v>
      </c>
      <c r="BX37" s="23">
        <v>117.817477</v>
      </c>
      <c r="BY37" s="23">
        <v>121.352002</v>
      </c>
      <c r="BZ37" s="23">
        <v>124.99256200000001</v>
      </c>
      <c r="CA37" s="23">
        <v>128.74233899999999</v>
      </c>
      <c r="CB37" s="23">
        <v>132.60460900000001</v>
      </c>
      <c r="CC37" s="23">
        <v>136.58274700000001</v>
      </c>
      <c r="CD37" s="23">
        <v>0</v>
      </c>
      <c r="CE37" s="23">
        <v>0</v>
      </c>
      <c r="CF37" s="23">
        <v>0</v>
      </c>
      <c r="CG37" s="22">
        <v>0</v>
      </c>
      <c r="CH37" s="23">
        <v>0</v>
      </c>
      <c r="CI37" s="23">
        <v>91.035583000000003</v>
      </c>
      <c r="CJ37" s="23">
        <v>92.136824000000004</v>
      </c>
      <c r="CK37" s="23">
        <v>94.993065999999999</v>
      </c>
      <c r="CL37" s="23">
        <v>97.937850999999995</v>
      </c>
      <c r="CM37" s="23">
        <v>100.973924</v>
      </c>
      <c r="CN37" s="23">
        <v>104.104116</v>
      </c>
      <c r="CO37" s="23">
        <v>107.331344</v>
      </c>
      <c r="CP37" s="23">
        <v>110.658615</v>
      </c>
      <c r="CQ37" s="23">
        <v>114.089032</v>
      </c>
      <c r="CR37" s="23">
        <v>117.625792</v>
      </c>
      <c r="CS37" s="23">
        <v>121.272192</v>
      </c>
      <c r="CT37" s="23">
        <v>125.03163000000001</v>
      </c>
      <c r="CU37" s="23">
        <v>128.90761000000001</v>
      </c>
      <c r="CV37" s="23">
        <v>132.90374600000001</v>
      </c>
      <c r="CW37" s="23">
        <v>137.023762</v>
      </c>
      <c r="CX37" s="23">
        <v>0</v>
      </c>
      <c r="CY37" s="23">
        <v>0</v>
      </c>
      <c r="CZ37" s="23">
        <v>0</v>
      </c>
      <c r="DA37" s="22">
        <v>0</v>
      </c>
      <c r="DB37" s="23">
        <v>0</v>
      </c>
      <c r="DC37" s="23">
        <v>90.012710999999996</v>
      </c>
      <c r="DD37" s="23">
        <v>91.101579000000001</v>
      </c>
      <c r="DE37" s="23">
        <v>93.925728000000007</v>
      </c>
      <c r="DF37" s="23">
        <v>96.837425999999994</v>
      </c>
      <c r="DG37" s="23">
        <v>99.839386000000005</v>
      </c>
      <c r="DH37" s="23">
        <v>102.93440699999999</v>
      </c>
      <c r="DI37" s="23">
        <v>106.125373</v>
      </c>
      <c r="DJ37" s="23">
        <v>109.41526</v>
      </c>
      <c r="DK37" s="23">
        <v>112.80713299999999</v>
      </c>
      <c r="DL37" s="23">
        <v>116.304154</v>
      </c>
      <c r="DM37" s="23">
        <v>119.909583</v>
      </c>
      <c r="DN37" s="23">
        <v>123.62678</v>
      </c>
      <c r="DO37" s="23">
        <v>127.45921</v>
      </c>
      <c r="DP37" s="23">
        <v>131.41044600000001</v>
      </c>
      <c r="DQ37" s="23">
        <v>135.48417000000001</v>
      </c>
      <c r="DR37" s="23">
        <v>0</v>
      </c>
      <c r="DS37" s="23">
        <v>0</v>
      </c>
      <c r="DT37" s="23">
        <v>0</v>
      </c>
      <c r="DU37" s="22">
        <v>0</v>
      </c>
      <c r="DV37" s="23">
        <v>0</v>
      </c>
      <c r="DW37" s="23">
        <v>90.012710999999996</v>
      </c>
      <c r="DX37" s="23">
        <v>83.593278999999995</v>
      </c>
      <c r="DY37" s="23">
        <v>86.184669999999997</v>
      </c>
      <c r="DZ37" s="23">
        <v>88.856395000000006</v>
      </c>
      <c r="EA37" s="23">
        <v>91.610943000000006</v>
      </c>
      <c r="EB37" s="23">
        <v>94.450882000000007</v>
      </c>
      <c r="EC37" s="23">
        <v>97.378860000000003</v>
      </c>
      <c r="ED37" s="23">
        <v>100.397604</v>
      </c>
      <c r="EE37" s="23">
        <v>103.50993</v>
      </c>
      <c r="EF37" s="23">
        <v>106.718738</v>
      </c>
      <c r="EG37" s="23">
        <v>110.027019</v>
      </c>
      <c r="EH37" s="23">
        <v>113.437856</v>
      </c>
      <c r="EI37" s="23">
        <v>116.95443</v>
      </c>
      <c r="EJ37" s="23">
        <v>120.580017</v>
      </c>
      <c r="EK37" s="23">
        <v>124.317998</v>
      </c>
      <c r="EL37" s="23">
        <v>0</v>
      </c>
      <c r="EM37" s="23">
        <v>0</v>
      </c>
      <c r="EN37" s="23">
        <v>0</v>
      </c>
      <c r="EO37" s="22">
        <v>0</v>
      </c>
      <c r="EP37" s="23">
        <v>0</v>
      </c>
      <c r="EQ37" s="23">
        <v>91.035583000000003</v>
      </c>
      <c r="ER37" s="23">
        <v>92.136824000000004</v>
      </c>
      <c r="ES37" s="23">
        <v>94.993065999999999</v>
      </c>
      <c r="ET37" s="23">
        <v>97.937850999999995</v>
      </c>
      <c r="EU37" s="23">
        <v>100.973924</v>
      </c>
      <c r="EV37" s="23">
        <v>104.104116</v>
      </c>
      <c r="EW37" s="23">
        <v>107.331344</v>
      </c>
      <c r="EX37" s="23">
        <v>110.658615</v>
      </c>
      <c r="EY37" s="23">
        <v>114.089032</v>
      </c>
      <c r="EZ37" s="23">
        <v>117.625792</v>
      </c>
      <c r="FA37" s="23">
        <v>121.272192</v>
      </c>
      <c r="FB37" s="23">
        <v>125.03163000000001</v>
      </c>
      <c r="FC37" s="23">
        <v>128.90761000000001</v>
      </c>
      <c r="FD37" s="23">
        <v>132.90374600000001</v>
      </c>
      <c r="FE37" s="23">
        <v>137.023762</v>
      </c>
      <c r="FF37" s="23">
        <v>0</v>
      </c>
      <c r="FG37" s="23">
        <v>0</v>
      </c>
      <c r="FH37" s="23">
        <v>0</v>
      </c>
      <c r="FI37" s="22">
        <v>0</v>
      </c>
      <c r="FJ37" s="23">
        <v>0</v>
      </c>
      <c r="FK37" s="23">
        <v>0</v>
      </c>
      <c r="FL37" s="23">
        <v>94.916220999999993</v>
      </c>
      <c r="FM37" s="23">
        <v>98.238287999999997</v>
      </c>
      <c r="FN37" s="23">
        <v>101.67662799999999</v>
      </c>
      <c r="FO37" s="23">
        <v>105.23531</v>
      </c>
      <c r="FP37" s="23">
        <v>108.91854600000001</v>
      </c>
      <c r="FQ37" s="23">
        <v>112.730695</v>
      </c>
      <c r="FR37" s="23">
        <v>116.67627</v>
      </c>
      <c r="FS37" s="23">
        <v>120.759939</v>
      </c>
      <c r="FT37" s="23">
        <v>124.986537</v>
      </c>
      <c r="FU37" s="23">
        <v>129.36106599999999</v>
      </c>
      <c r="FV37" s="23">
        <v>133.88870299999999</v>
      </c>
      <c r="FW37" s="23">
        <v>138.57480799999999</v>
      </c>
      <c r="FX37" s="23">
        <v>143.424926</v>
      </c>
      <c r="FY37" s="23">
        <v>148.44479799999999</v>
      </c>
      <c r="FZ37" s="23">
        <v>0</v>
      </c>
      <c r="GA37" s="23">
        <v>0</v>
      </c>
      <c r="GB37" s="23">
        <v>0</v>
      </c>
      <c r="GC37" s="22">
        <v>0</v>
      </c>
      <c r="GD37" s="23">
        <v>0</v>
      </c>
      <c r="GE37" s="23">
        <v>0</v>
      </c>
      <c r="GF37" s="23">
        <v>148.35132615000001</v>
      </c>
      <c r="GG37" s="23">
        <v>153.54362257</v>
      </c>
      <c r="GH37" s="23">
        <v>158.91764936000001</v>
      </c>
      <c r="GI37" s="23">
        <v>164.47976707999999</v>
      </c>
      <c r="GJ37" s="23">
        <v>170.23655893</v>
      </c>
      <c r="GK37" s="23">
        <v>176.19483849</v>
      </c>
      <c r="GL37" s="23">
        <v>182.36165783999999</v>
      </c>
      <c r="GM37" s="23">
        <v>188.74431586</v>
      </c>
      <c r="GN37" s="23">
        <v>195.35036692</v>
      </c>
      <c r="GO37" s="23">
        <v>202.18762975999999</v>
      </c>
      <c r="GP37" s="23">
        <v>209.26419680000001</v>
      </c>
      <c r="GQ37" s="23">
        <v>216.58844368999999</v>
      </c>
      <c r="GR37" s="23">
        <v>224.16903922</v>
      </c>
      <c r="GS37" s="23">
        <v>232.01495559</v>
      </c>
      <c r="GT37" s="23">
        <v>0</v>
      </c>
      <c r="GU37" s="23">
        <v>0</v>
      </c>
      <c r="GV37" s="23">
        <v>0</v>
      </c>
      <c r="GW37" s="22">
        <v>0</v>
      </c>
      <c r="GX37" s="23">
        <v>0</v>
      </c>
      <c r="GY37" s="23">
        <v>0</v>
      </c>
      <c r="GZ37" s="23">
        <v>0</v>
      </c>
      <c r="HA37" s="23">
        <v>0</v>
      </c>
      <c r="HB37" s="23">
        <v>0</v>
      </c>
      <c r="HC37" s="23">
        <v>0</v>
      </c>
      <c r="HD37" s="23">
        <v>0</v>
      </c>
      <c r="HE37" s="23">
        <v>0</v>
      </c>
      <c r="HF37" s="23">
        <v>0</v>
      </c>
      <c r="HG37" s="23">
        <v>0</v>
      </c>
      <c r="HH37" s="23">
        <v>0</v>
      </c>
      <c r="HI37" s="23">
        <v>0</v>
      </c>
      <c r="HJ37" s="23">
        <v>0</v>
      </c>
      <c r="HK37" s="23">
        <v>0</v>
      </c>
      <c r="HL37" s="23">
        <v>0</v>
      </c>
      <c r="HM37" s="23">
        <v>0</v>
      </c>
      <c r="HN37" s="23">
        <v>0</v>
      </c>
      <c r="HO37" s="23">
        <v>0</v>
      </c>
      <c r="HP37" s="23">
        <v>0</v>
      </c>
      <c r="HQ37" s="22">
        <v>0</v>
      </c>
      <c r="HR37" s="23">
        <v>0</v>
      </c>
      <c r="HS37" s="23">
        <v>0</v>
      </c>
      <c r="HT37" s="24">
        <v>95.409718999999996</v>
      </c>
      <c r="HU37" s="24">
        <v>98.749059000000003</v>
      </c>
      <c r="HV37" s="24">
        <v>103.438788</v>
      </c>
      <c r="HW37" s="23">
        <v>106.60318700000001</v>
      </c>
      <c r="HX37" s="23">
        <v>110.334299</v>
      </c>
      <c r="HY37" s="23">
        <v>114.195999</v>
      </c>
      <c r="HZ37" s="23">
        <v>118.192859</v>
      </c>
      <c r="IA37" s="23">
        <v>122.329609</v>
      </c>
      <c r="IB37" s="23">
        <v>126.61114499999999</v>
      </c>
      <c r="IC37" s="23">
        <v>131.04253499999999</v>
      </c>
      <c r="ID37" s="23">
        <v>135.62902399999999</v>
      </c>
      <c r="IE37" s="23">
        <v>140.37603999999999</v>
      </c>
      <c r="IF37" s="23">
        <v>145.28920099999999</v>
      </c>
      <c r="IG37" s="23">
        <v>150.374324</v>
      </c>
      <c r="IH37" s="23">
        <v>0</v>
      </c>
      <c r="II37" s="23">
        <v>0</v>
      </c>
      <c r="IJ37" s="23">
        <v>0</v>
      </c>
      <c r="IK37" s="22">
        <v>0</v>
      </c>
      <c r="IL37" s="23">
        <v>0</v>
      </c>
      <c r="IM37" s="23">
        <v>0</v>
      </c>
      <c r="IN37" s="23">
        <v>0</v>
      </c>
      <c r="IO37" s="23">
        <v>0</v>
      </c>
      <c r="IP37" s="23">
        <v>0</v>
      </c>
      <c r="IQ37" s="23">
        <v>0</v>
      </c>
      <c r="IR37" s="23">
        <v>0</v>
      </c>
      <c r="IS37" s="23">
        <v>0</v>
      </c>
      <c r="IT37" s="23">
        <v>0</v>
      </c>
      <c r="IU37" s="23">
        <v>0</v>
      </c>
      <c r="IV37" s="23">
        <v>0</v>
      </c>
      <c r="IW37" s="23">
        <v>0</v>
      </c>
      <c r="IX37" s="23">
        <v>0</v>
      </c>
      <c r="IY37" s="23">
        <v>0</v>
      </c>
      <c r="IZ37" s="23">
        <v>0</v>
      </c>
      <c r="JA37" s="23">
        <v>0</v>
      </c>
      <c r="JB37" s="23">
        <v>0</v>
      </c>
      <c r="JC37" s="23">
        <v>0</v>
      </c>
      <c r="JD37" s="23">
        <v>0</v>
      </c>
      <c r="JE37" s="22">
        <v>0</v>
      </c>
      <c r="JF37" s="23">
        <v>0</v>
      </c>
      <c r="JG37" s="23">
        <v>0</v>
      </c>
      <c r="JH37" s="23">
        <v>0</v>
      </c>
      <c r="JI37" s="23">
        <v>0</v>
      </c>
      <c r="JJ37" s="23">
        <v>0</v>
      </c>
      <c r="JK37" s="23">
        <v>0</v>
      </c>
      <c r="JL37" s="23">
        <v>0</v>
      </c>
      <c r="JM37" s="23">
        <v>0</v>
      </c>
      <c r="JN37" s="23">
        <v>0</v>
      </c>
      <c r="JO37" s="23">
        <v>0</v>
      </c>
      <c r="JP37" s="23">
        <v>0</v>
      </c>
      <c r="JQ37" s="23">
        <v>0</v>
      </c>
      <c r="JR37" s="23">
        <v>0</v>
      </c>
      <c r="JS37" s="23">
        <v>0</v>
      </c>
      <c r="JT37" s="23">
        <v>0</v>
      </c>
      <c r="JU37" s="23">
        <v>0</v>
      </c>
      <c r="JV37" s="23">
        <v>0</v>
      </c>
      <c r="JW37" s="23">
        <v>0</v>
      </c>
      <c r="JX37" s="23">
        <v>0</v>
      </c>
      <c r="JY37" s="22">
        <v>0</v>
      </c>
      <c r="JZ37" s="23">
        <v>0</v>
      </c>
      <c r="KA37" s="23">
        <v>0</v>
      </c>
      <c r="KB37" s="23">
        <v>0</v>
      </c>
      <c r="KC37" s="23">
        <v>0</v>
      </c>
      <c r="KD37" s="23">
        <v>0</v>
      </c>
      <c r="KE37" s="23">
        <v>0</v>
      </c>
      <c r="KF37" s="23">
        <v>0</v>
      </c>
      <c r="KG37" s="23">
        <v>0</v>
      </c>
      <c r="KH37" s="23">
        <v>0</v>
      </c>
      <c r="KI37" s="23">
        <v>0</v>
      </c>
      <c r="KJ37" s="23">
        <v>0</v>
      </c>
      <c r="KK37" s="23">
        <v>0</v>
      </c>
      <c r="KL37" s="23">
        <v>0</v>
      </c>
      <c r="KM37" s="23">
        <v>0</v>
      </c>
      <c r="KN37" s="23">
        <v>0</v>
      </c>
      <c r="KO37" s="23">
        <v>0</v>
      </c>
      <c r="KP37" s="23">
        <v>0</v>
      </c>
      <c r="KQ37" s="23">
        <v>0</v>
      </c>
      <c r="KR37" s="23">
        <v>0</v>
      </c>
      <c r="KS37" s="22">
        <v>0</v>
      </c>
      <c r="KT37" s="23">
        <v>0</v>
      </c>
      <c r="KU37" s="23">
        <v>0</v>
      </c>
      <c r="KV37" s="23">
        <v>0</v>
      </c>
      <c r="KW37" s="23">
        <v>0</v>
      </c>
      <c r="KX37" s="23">
        <v>0</v>
      </c>
      <c r="KY37" s="23">
        <v>0</v>
      </c>
      <c r="KZ37" s="23">
        <v>0</v>
      </c>
      <c r="LA37" s="23">
        <v>0</v>
      </c>
      <c r="LB37" s="23">
        <v>0</v>
      </c>
      <c r="LC37" s="23">
        <v>0</v>
      </c>
      <c r="LD37" s="23">
        <v>0</v>
      </c>
      <c r="LE37" s="23">
        <v>0</v>
      </c>
      <c r="LF37" s="23">
        <v>0</v>
      </c>
      <c r="LG37" s="23">
        <v>0</v>
      </c>
      <c r="LH37" s="23">
        <v>0</v>
      </c>
      <c r="LI37" s="23">
        <v>0</v>
      </c>
      <c r="LJ37" s="23">
        <v>0</v>
      </c>
      <c r="LK37" s="23">
        <v>0</v>
      </c>
      <c r="LL37" s="23">
        <v>0</v>
      </c>
      <c r="LM37" s="22">
        <v>0</v>
      </c>
      <c r="LN37" s="23">
        <v>0</v>
      </c>
      <c r="LO37" s="23">
        <v>0</v>
      </c>
      <c r="LP37" s="23">
        <v>0</v>
      </c>
      <c r="LQ37" s="23">
        <v>0</v>
      </c>
      <c r="LR37" s="23">
        <v>0</v>
      </c>
      <c r="LS37" s="23">
        <v>0</v>
      </c>
      <c r="LT37" s="23">
        <v>0</v>
      </c>
      <c r="LU37" s="23">
        <v>0</v>
      </c>
      <c r="LV37" s="23">
        <v>0</v>
      </c>
      <c r="LW37" s="23">
        <v>0</v>
      </c>
      <c r="LX37" s="23">
        <v>0</v>
      </c>
      <c r="LY37" s="23">
        <v>0</v>
      </c>
      <c r="LZ37" s="23">
        <v>0</v>
      </c>
      <c r="MA37" s="23">
        <v>0</v>
      </c>
      <c r="MB37" s="23">
        <v>0</v>
      </c>
      <c r="MC37" s="23">
        <v>0</v>
      </c>
      <c r="MD37" s="23">
        <v>0</v>
      </c>
      <c r="ME37" s="23">
        <v>0</v>
      </c>
      <c r="MF37" s="23">
        <v>0</v>
      </c>
      <c r="MG37" s="22">
        <v>0</v>
      </c>
      <c r="MH37" s="23">
        <v>0</v>
      </c>
      <c r="MI37" s="23">
        <v>0</v>
      </c>
      <c r="MJ37" s="23">
        <v>0</v>
      </c>
      <c r="MK37" s="23">
        <v>0</v>
      </c>
      <c r="ML37" s="23">
        <v>0</v>
      </c>
      <c r="MM37" s="23">
        <v>0</v>
      </c>
      <c r="MN37" s="23">
        <v>0</v>
      </c>
      <c r="MO37" s="23">
        <v>0</v>
      </c>
      <c r="MP37" s="23">
        <v>0</v>
      </c>
      <c r="MQ37" s="23">
        <v>0</v>
      </c>
      <c r="MR37" s="23">
        <v>0</v>
      </c>
      <c r="MS37" s="23">
        <v>0</v>
      </c>
      <c r="MT37" s="23">
        <v>0</v>
      </c>
      <c r="MU37" s="23">
        <v>0</v>
      </c>
      <c r="MV37" s="23">
        <v>0</v>
      </c>
      <c r="MW37" s="23">
        <v>0</v>
      </c>
      <c r="MX37" s="23">
        <v>0</v>
      </c>
      <c r="MY37" s="23">
        <v>0</v>
      </c>
      <c r="MZ37" s="23">
        <v>0</v>
      </c>
    </row>
    <row r="38" spans="1:364">
      <c r="A38" s="21" t="s">
        <v>947</v>
      </c>
      <c r="B38" s="21" t="s">
        <v>948</v>
      </c>
      <c r="C38" s="21" t="s">
        <v>886</v>
      </c>
      <c r="E38" s="22">
        <v>0</v>
      </c>
      <c r="F38" s="23">
        <v>0</v>
      </c>
      <c r="G38" s="23">
        <v>199.09527199999999</v>
      </c>
      <c r="H38" s="23">
        <v>211.88143400000001</v>
      </c>
      <c r="I38" s="23">
        <v>218.449759</v>
      </c>
      <c r="J38" s="23">
        <v>225.221701</v>
      </c>
      <c r="K38" s="23">
        <v>232.203574</v>
      </c>
      <c r="L38" s="23">
        <v>239.40188499999999</v>
      </c>
      <c r="M38" s="23">
        <v>246.82334299999999</v>
      </c>
      <c r="N38" s="23">
        <v>254.47486699999999</v>
      </c>
      <c r="O38" s="23">
        <v>262.363587</v>
      </c>
      <c r="P38" s="23">
        <v>270.49685899999997</v>
      </c>
      <c r="Q38" s="23">
        <v>278.88226100000003</v>
      </c>
      <c r="R38" s="23">
        <v>287.52761099999998</v>
      </c>
      <c r="S38" s="23">
        <v>296.440967</v>
      </c>
      <c r="T38" s="23">
        <v>305.63063699999998</v>
      </c>
      <c r="U38" s="23">
        <v>315.105187</v>
      </c>
      <c r="V38" s="23">
        <v>0</v>
      </c>
      <c r="W38" s="23">
        <v>0</v>
      </c>
      <c r="X38" s="23">
        <v>0</v>
      </c>
      <c r="Y38" s="22">
        <v>0</v>
      </c>
      <c r="Z38" s="23">
        <v>0</v>
      </c>
      <c r="AA38" s="23">
        <v>220.456872</v>
      </c>
      <c r="AB38" s="23">
        <v>229.96068700000001</v>
      </c>
      <c r="AC38" s="23">
        <v>237.08946800000001</v>
      </c>
      <c r="AD38" s="23">
        <v>244.43924200000001</v>
      </c>
      <c r="AE38" s="23">
        <v>252.01685800000001</v>
      </c>
      <c r="AF38" s="23">
        <v>259.82938100000001</v>
      </c>
      <c r="AG38" s="23">
        <v>267.88409200000001</v>
      </c>
      <c r="AH38" s="23">
        <v>276.18849899999998</v>
      </c>
      <c r="AI38" s="23">
        <v>284.75034199999999</v>
      </c>
      <c r="AJ38" s="23">
        <v>293.57760300000001</v>
      </c>
      <c r="AK38" s="23">
        <v>302.67850800000002</v>
      </c>
      <c r="AL38" s="23">
        <v>312.06154199999997</v>
      </c>
      <c r="AM38" s="23">
        <v>321.73545000000001</v>
      </c>
      <c r="AN38" s="23">
        <v>331.709249</v>
      </c>
      <c r="AO38" s="23">
        <v>341.99223499999999</v>
      </c>
      <c r="AP38" s="23">
        <v>0</v>
      </c>
      <c r="AQ38" s="23">
        <v>0</v>
      </c>
      <c r="AR38" s="23">
        <v>0</v>
      </c>
      <c r="AS38" s="22">
        <v>0</v>
      </c>
      <c r="AT38" s="23">
        <v>0</v>
      </c>
      <c r="AU38" s="23">
        <v>0</v>
      </c>
      <c r="AV38" s="23">
        <v>134.746015</v>
      </c>
      <c r="AW38" s="23">
        <v>138.78839600000001</v>
      </c>
      <c r="AX38" s="23">
        <v>142.95204799999999</v>
      </c>
      <c r="AY38" s="23">
        <v>147.24060900000001</v>
      </c>
      <c r="AZ38" s="23">
        <v>151.657827</v>
      </c>
      <c r="BA38" s="23">
        <v>156.207562</v>
      </c>
      <c r="BB38" s="23">
        <v>160.893789</v>
      </c>
      <c r="BC38" s="23">
        <v>165.72060300000001</v>
      </c>
      <c r="BD38" s="23">
        <v>170.69222099999999</v>
      </c>
      <c r="BE38" s="23">
        <v>175.81298699999999</v>
      </c>
      <c r="BF38" s="23">
        <v>181.087377</v>
      </c>
      <c r="BG38" s="23">
        <v>186.51999799999999</v>
      </c>
      <c r="BH38" s="23">
        <v>192.11559800000001</v>
      </c>
      <c r="BI38" s="23">
        <v>197.87906599999999</v>
      </c>
      <c r="BJ38" s="23">
        <v>0</v>
      </c>
      <c r="BK38" s="23">
        <v>0</v>
      </c>
      <c r="BL38" s="23">
        <v>0</v>
      </c>
      <c r="BM38" s="22">
        <v>0</v>
      </c>
      <c r="BN38" s="23">
        <v>0</v>
      </c>
      <c r="BO38" s="23">
        <v>0</v>
      </c>
      <c r="BP38" s="23">
        <v>134.746015</v>
      </c>
      <c r="BQ38" s="23">
        <v>138.78839600000001</v>
      </c>
      <c r="BR38" s="23">
        <v>142.95204799999999</v>
      </c>
      <c r="BS38" s="23">
        <v>147.24060900000001</v>
      </c>
      <c r="BT38" s="23">
        <v>151.657827</v>
      </c>
      <c r="BU38" s="23">
        <v>156.207562</v>
      </c>
      <c r="BV38" s="23">
        <v>160.893789</v>
      </c>
      <c r="BW38" s="23">
        <v>165.72060300000001</v>
      </c>
      <c r="BX38" s="23">
        <v>170.69222099999999</v>
      </c>
      <c r="BY38" s="23">
        <v>175.81298699999999</v>
      </c>
      <c r="BZ38" s="23">
        <v>181.087377</v>
      </c>
      <c r="CA38" s="23">
        <v>186.51999799999999</v>
      </c>
      <c r="CB38" s="23">
        <v>192.11559800000001</v>
      </c>
      <c r="CC38" s="23">
        <v>197.87906599999999</v>
      </c>
      <c r="CD38" s="23">
        <v>0</v>
      </c>
      <c r="CE38" s="23">
        <v>0</v>
      </c>
      <c r="CF38" s="23">
        <v>0</v>
      </c>
      <c r="CG38" s="22">
        <v>0</v>
      </c>
      <c r="CH38" s="23">
        <v>0</v>
      </c>
      <c r="CI38" s="23">
        <v>132.136234</v>
      </c>
      <c r="CJ38" s="23">
        <v>133.73466300000001</v>
      </c>
      <c r="CK38" s="23">
        <v>137.880437</v>
      </c>
      <c r="CL38" s="23">
        <v>142.154731</v>
      </c>
      <c r="CM38" s="23">
        <v>146.56152800000001</v>
      </c>
      <c r="CN38" s="23">
        <v>151.10493500000001</v>
      </c>
      <c r="CO38" s="23">
        <v>155.789188</v>
      </c>
      <c r="CP38" s="23">
        <v>160.61865299999999</v>
      </c>
      <c r="CQ38" s="23">
        <v>165.59783100000001</v>
      </c>
      <c r="CR38" s="23">
        <v>170.73136400000001</v>
      </c>
      <c r="CS38" s="23">
        <v>176.024036</v>
      </c>
      <c r="CT38" s="23">
        <v>181.48078100000001</v>
      </c>
      <c r="CU38" s="23">
        <v>187.106685</v>
      </c>
      <c r="CV38" s="23">
        <v>192.906993</v>
      </c>
      <c r="CW38" s="23">
        <v>198.88710900000001</v>
      </c>
      <c r="CX38" s="23">
        <v>0</v>
      </c>
      <c r="CY38" s="23">
        <v>0</v>
      </c>
      <c r="CZ38" s="23">
        <v>0</v>
      </c>
      <c r="DA38" s="22">
        <v>0</v>
      </c>
      <c r="DB38" s="23">
        <v>0</v>
      </c>
      <c r="DC38" s="23">
        <v>130.651557</v>
      </c>
      <c r="DD38" s="23">
        <v>132.23202599999999</v>
      </c>
      <c r="DE38" s="23">
        <v>136.331219</v>
      </c>
      <c r="DF38" s="23">
        <v>140.55748700000001</v>
      </c>
      <c r="DG38" s="23">
        <v>144.91476900000001</v>
      </c>
      <c r="DH38" s="23">
        <v>149.407127</v>
      </c>
      <c r="DI38" s="23">
        <v>154.038748</v>
      </c>
      <c r="DJ38" s="23">
        <v>158.81394900000001</v>
      </c>
      <c r="DK38" s="23">
        <v>163.73718099999999</v>
      </c>
      <c r="DL38" s="23">
        <v>168.81303399999999</v>
      </c>
      <c r="DM38" s="23">
        <v>174.04623799999999</v>
      </c>
      <c r="DN38" s="23">
        <v>179.44167100000001</v>
      </c>
      <c r="DO38" s="23">
        <v>185.00436300000001</v>
      </c>
      <c r="DP38" s="23">
        <v>190.739498</v>
      </c>
      <c r="DQ38" s="23">
        <v>196.652423</v>
      </c>
      <c r="DR38" s="23">
        <v>0</v>
      </c>
      <c r="DS38" s="23">
        <v>0</v>
      </c>
      <c r="DT38" s="23">
        <v>0</v>
      </c>
      <c r="DU38" s="22">
        <v>0</v>
      </c>
      <c r="DV38" s="23">
        <v>0</v>
      </c>
      <c r="DW38" s="23">
        <v>130.651557</v>
      </c>
      <c r="DX38" s="23">
        <v>121.33388600000001</v>
      </c>
      <c r="DY38" s="23">
        <v>125.095236</v>
      </c>
      <c r="DZ38" s="23">
        <v>128.97318799999999</v>
      </c>
      <c r="EA38" s="23">
        <v>132.97135700000001</v>
      </c>
      <c r="EB38" s="23">
        <v>137.093469</v>
      </c>
      <c r="EC38" s="23">
        <v>141.343367</v>
      </c>
      <c r="ED38" s="23">
        <v>145.72501099999999</v>
      </c>
      <c r="EE38" s="23">
        <v>150.24248700000001</v>
      </c>
      <c r="EF38" s="23">
        <v>154.900004</v>
      </c>
      <c r="EG38" s="23">
        <v>159.70190400000001</v>
      </c>
      <c r="EH38" s="23">
        <v>164.65266299999999</v>
      </c>
      <c r="EI38" s="23">
        <v>169.75689499999999</v>
      </c>
      <c r="EJ38" s="23">
        <v>175.01935900000001</v>
      </c>
      <c r="EK38" s="23">
        <v>180.44495900000001</v>
      </c>
      <c r="EL38" s="23">
        <v>0</v>
      </c>
      <c r="EM38" s="23">
        <v>0</v>
      </c>
      <c r="EN38" s="23">
        <v>0</v>
      </c>
      <c r="EO38" s="22">
        <v>0</v>
      </c>
      <c r="EP38" s="23">
        <v>0</v>
      </c>
      <c r="EQ38" s="23">
        <v>132.136234</v>
      </c>
      <c r="ER38" s="23">
        <v>133.73466300000001</v>
      </c>
      <c r="ES38" s="23">
        <v>137.880437</v>
      </c>
      <c r="ET38" s="23">
        <v>142.154731</v>
      </c>
      <c r="EU38" s="23">
        <v>146.56152800000001</v>
      </c>
      <c r="EV38" s="23">
        <v>151.10493500000001</v>
      </c>
      <c r="EW38" s="23">
        <v>155.789188</v>
      </c>
      <c r="EX38" s="23">
        <v>160.61865299999999</v>
      </c>
      <c r="EY38" s="23">
        <v>165.59783100000001</v>
      </c>
      <c r="EZ38" s="23">
        <v>170.73136400000001</v>
      </c>
      <c r="FA38" s="23">
        <v>176.024036</v>
      </c>
      <c r="FB38" s="23">
        <v>181.48078100000001</v>
      </c>
      <c r="FC38" s="23">
        <v>187.106685</v>
      </c>
      <c r="FD38" s="23">
        <v>192.906993</v>
      </c>
      <c r="FE38" s="23">
        <v>198.88710900000001</v>
      </c>
      <c r="FF38" s="23">
        <v>0</v>
      </c>
      <c r="FG38" s="23">
        <v>0</v>
      </c>
      <c r="FH38" s="23">
        <v>0</v>
      </c>
      <c r="FI38" s="22">
        <v>0</v>
      </c>
      <c r="FJ38" s="23">
        <v>0</v>
      </c>
      <c r="FK38" s="23">
        <v>0</v>
      </c>
      <c r="FL38" s="23">
        <v>136.848128</v>
      </c>
      <c r="FM38" s="23">
        <v>141.637812</v>
      </c>
      <c r="FN38" s="23">
        <v>146.595136</v>
      </c>
      <c r="FO38" s="23">
        <v>151.725966</v>
      </c>
      <c r="FP38" s="23">
        <v>157.036374</v>
      </c>
      <c r="FQ38" s="23">
        <v>162.53264799999999</v>
      </c>
      <c r="FR38" s="23">
        <v>168.22129000000001</v>
      </c>
      <c r="FS38" s="23">
        <v>174.10903500000001</v>
      </c>
      <c r="FT38" s="23">
        <v>180.20285200000001</v>
      </c>
      <c r="FU38" s="23">
        <v>186.509951</v>
      </c>
      <c r="FV38" s="23">
        <v>193.0378</v>
      </c>
      <c r="FW38" s="23">
        <v>199.79412300000001</v>
      </c>
      <c r="FX38" s="23">
        <v>206.78691699999999</v>
      </c>
      <c r="FY38" s="23">
        <v>214.02445900000001</v>
      </c>
      <c r="FZ38" s="23">
        <v>0</v>
      </c>
      <c r="GA38" s="23">
        <v>0</v>
      </c>
      <c r="GB38" s="23">
        <v>0</v>
      </c>
      <c r="GC38" s="22">
        <v>0</v>
      </c>
      <c r="GD38" s="23">
        <v>0</v>
      </c>
      <c r="GE38" s="23">
        <v>0</v>
      </c>
      <c r="GF38" s="23">
        <v>213.88969279</v>
      </c>
      <c r="GG38" s="23">
        <v>221.37583204000001</v>
      </c>
      <c r="GH38" s="23">
        <v>229.12398615999999</v>
      </c>
      <c r="GI38" s="23">
        <v>237.14332568</v>
      </c>
      <c r="GJ38" s="23">
        <v>245.44334208000001</v>
      </c>
      <c r="GK38" s="23">
        <v>254.03385904999999</v>
      </c>
      <c r="GL38" s="23">
        <v>262.92504412</v>
      </c>
      <c r="GM38" s="23">
        <v>272.12742065999998</v>
      </c>
      <c r="GN38" s="23">
        <v>281.65188038000002</v>
      </c>
      <c r="GO38" s="23">
        <v>291.50969620000001</v>
      </c>
      <c r="GP38" s="23">
        <v>301.71253555999999</v>
      </c>
      <c r="GQ38" s="23">
        <v>312.27247431000001</v>
      </c>
      <c r="GR38" s="23">
        <v>323.20201091000001</v>
      </c>
      <c r="GS38" s="23">
        <v>334.51408128999998</v>
      </c>
      <c r="GT38" s="23">
        <v>0</v>
      </c>
      <c r="GU38" s="23">
        <v>0</v>
      </c>
      <c r="GV38" s="23">
        <v>0</v>
      </c>
      <c r="GW38" s="22">
        <v>0</v>
      </c>
      <c r="GX38" s="23">
        <v>0</v>
      </c>
      <c r="GY38" s="23">
        <v>0</v>
      </c>
      <c r="GZ38" s="23">
        <v>0</v>
      </c>
      <c r="HA38" s="23">
        <v>0</v>
      </c>
      <c r="HB38" s="23">
        <v>0</v>
      </c>
      <c r="HC38" s="23">
        <v>0</v>
      </c>
      <c r="HD38" s="23">
        <v>0</v>
      </c>
      <c r="HE38" s="23">
        <v>0</v>
      </c>
      <c r="HF38" s="23">
        <v>0</v>
      </c>
      <c r="HG38" s="23">
        <v>0</v>
      </c>
      <c r="HH38" s="23">
        <v>0</v>
      </c>
      <c r="HI38" s="23">
        <v>0</v>
      </c>
      <c r="HJ38" s="23">
        <v>0</v>
      </c>
      <c r="HK38" s="23">
        <v>0</v>
      </c>
      <c r="HL38" s="23">
        <v>0</v>
      </c>
      <c r="HM38" s="23">
        <v>0</v>
      </c>
      <c r="HN38" s="23">
        <v>0</v>
      </c>
      <c r="HO38" s="23">
        <v>0</v>
      </c>
      <c r="HP38" s="23">
        <v>0</v>
      </c>
      <c r="HQ38" s="22">
        <v>0</v>
      </c>
      <c r="HR38" s="23">
        <v>0</v>
      </c>
      <c r="HS38" s="23">
        <v>0</v>
      </c>
      <c r="HT38" s="24">
        <v>137.55964299999999</v>
      </c>
      <c r="HU38" s="24">
        <v>142.37423100000001</v>
      </c>
      <c r="HV38" s="24">
        <v>149.13577900000001</v>
      </c>
      <c r="HW38" s="23">
        <v>153.69814</v>
      </c>
      <c r="HX38" s="23">
        <v>159.077575</v>
      </c>
      <c r="HY38" s="23">
        <v>164.64528999999999</v>
      </c>
      <c r="HZ38" s="23">
        <v>170.40787499999999</v>
      </c>
      <c r="IA38" s="23">
        <v>176.372151</v>
      </c>
      <c r="IB38" s="23">
        <v>182.545176</v>
      </c>
      <c r="IC38" s="23">
        <v>188.934258</v>
      </c>
      <c r="ID38" s="23">
        <v>195.54695699999999</v>
      </c>
      <c r="IE38" s="23">
        <v>202.39109999999999</v>
      </c>
      <c r="IF38" s="23">
        <v>209.47478899999999</v>
      </c>
      <c r="IG38" s="23">
        <v>216.80640600000001</v>
      </c>
      <c r="IH38" s="23">
        <v>0</v>
      </c>
      <c r="II38" s="23">
        <v>0</v>
      </c>
      <c r="IJ38" s="23">
        <v>0</v>
      </c>
      <c r="IK38" s="22">
        <v>0</v>
      </c>
      <c r="IL38" s="23">
        <v>0</v>
      </c>
      <c r="IM38" s="23">
        <v>0</v>
      </c>
      <c r="IN38" s="23">
        <v>0</v>
      </c>
      <c r="IO38" s="23">
        <v>0</v>
      </c>
      <c r="IP38" s="23">
        <v>0</v>
      </c>
      <c r="IQ38" s="23">
        <v>0</v>
      </c>
      <c r="IR38" s="23">
        <v>0</v>
      </c>
      <c r="IS38" s="23">
        <v>0</v>
      </c>
      <c r="IT38" s="23">
        <v>0</v>
      </c>
      <c r="IU38" s="23">
        <v>0</v>
      </c>
      <c r="IV38" s="23">
        <v>0</v>
      </c>
      <c r="IW38" s="23">
        <v>0</v>
      </c>
      <c r="IX38" s="23">
        <v>0</v>
      </c>
      <c r="IY38" s="23">
        <v>0</v>
      </c>
      <c r="IZ38" s="23">
        <v>0</v>
      </c>
      <c r="JA38" s="23">
        <v>0</v>
      </c>
      <c r="JB38" s="23">
        <v>0</v>
      </c>
      <c r="JC38" s="23">
        <v>0</v>
      </c>
      <c r="JD38" s="23">
        <v>0</v>
      </c>
      <c r="JE38" s="22">
        <v>0</v>
      </c>
      <c r="JF38" s="23">
        <v>0</v>
      </c>
      <c r="JG38" s="23">
        <v>0</v>
      </c>
      <c r="JH38" s="23">
        <v>0</v>
      </c>
      <c r="JI38" s="23">
        <v>0</v>
      </c>
      <c r="JJ38" s="23">
        <v>0</v>
      </c>
      <c r="JK38" s="23">
        <v>0</v>
      </c>
      <c r="JL38" s="23">
        <v>0</v>
      </c>
      <c r="JM38" s="23">
        <v>0</v>
      </c>
      <c r="JN38" s="23">
        <v>0</v>
      </c>
      <c r="JO38" s="23">
        <v>0</v>
      </c>
      <c r="JP38" s="23">
        <v>0</v>
      </c>
      <c r="JQ38" s="23">
        <v>0</v>
      </c>
      <c r="JR38" s="23">
        <v>0</v>
      </c>
      <c r="JS38" s="23">
        <v>0</v>
      </c>
      <c r="JT38" s="23">
        <v>0</v>
      </c>
      <c r="JU38" s="23">
        <v>0</v>
      </c>
      <c r="JV38" s="23">
        <v>0</v>
      </c>
      <c r="JW38" s="23">
        <v>0</v>
      </c>
      <c r="JX38" s="23">
        <v>0</v>
      </c>
      <c r="JY38" s="22">
        <v>0</v>
      </c>
      <c r="JZ38" s="23">
        <v>0</v>
      </c>
      <c r="KA38" s="23">
        <v>0</v>
      </c>
      <c r="KB38" s="23">
        <v>0</v>
      </c>
      <c r="KC38" s="23">
        <v>0</v>
      </c>
      <c r="KD38" s="23">
        <v>0</v>
      </c>
      <c r="KE38" s="23">
        <v>0</v>
      </c>
      <c r="KF38" s="23">
        <v>0</v>
      </c>
      <c r="KG38" s="23">
        <v>0</v>
      </c>
      <c r="KH38" s="23">
        <v>0</v>
      </c>
      <c r="KI38" s="23">
        <v>0</v>
      </c>
      <c r="KJ38" s="23">
        <v>0</v>
      </c>
      <c r="KK38" s="23">
        <v>0</v>
      </c>
      <c r="KL38" s="23">
        <v>0</v>
      </c>
      <c r="KM38" s="23">
        <v>0</v>
      </c>
      <c r="KN38" s="23">
        <v>0</v>
      </c>
      <c r="KO38" s="23">
        <v>0</v>
      </c>
      <c r="KP38" s="23">
        <v>0</v>
      </c>
      <c r="KQ38" s="23">
        <v>0</v>
      </c>
      <c r="KR38" s="23">
        <v>0</v>
      </c>
      <c r="KS38" s="22">
        <v>0</v>
      </c>
      <c r="KT38" s="23">
        <v>0</v>
      </c>
      <c r="KU38" s="23">
        <v>0</v>
      </c>
      <c r="KV38" s="23">
        <v>0</v>
      </c>
      <c r="KW38" s="23">
        <v>0</v>
      </c>
      <c r="KX38" s="23">
        <v>0</v>
      </c>
      <c r="KY38" s="23">
        <v>0</v>
      </c>
      <c r="KZ38" s="23">
        <v>0</v>
      </c>
      <c r="LA38" s="23">
        <v>0</v>
      </c>
      <c r="LB38" s="23">
        <v>0</v>
      </c>
      <c r="LC38" s="23">
        <v>0</v>
      </c>
      <c r="LD38" s="23">
        <v>0</v>
      </c>
      <c r="LE38" s="23">
        <v>0</v>
      </c>
      <c r="LF38" s="23">
        <v>0</v>
      </c>
      <c r="LG38" s="23">
        <v>0</v>
      </c>
      <c r="LH38" s="23">
        <v>0</v>
      </c>
      <c r="LI38" s="23">
        <v>0</v>
      </c>
      <c r="LJ38" s="23">
        <v>0</v>
      </c>
      <c r="LK38" s="23">
        <v>0</v>
      </c>
      <c r="LL38" s="23">
        <v>0</v>
      </c>
      <c r="LM38" s="22">
        <v>0</v>
      </c>
      <c r="LN38" s="23">
        <v>0</v>
      </c>
      <c r="LO38" s="23">
        <v>0</v>
      </c>
      <c r="LP38" s="23">
        <v>0</v>
      </c>
      <c r="LQ38" s="23">
        <v>0</v>
      </c>
      <c r="LR38" s="23">
        <v>0</v>
      </c>
      <c r="LS38" s="23">
        <v>0</v>
      </c>
      <c r="LT38" s="23">
        <v>0</v>
      </c>
      <c r="LU38" s="23">
        <v>0</v>
      </c>
      <c r="LV38" s="23">
        <v>0</v>
      </c>
      <c r="LW38" s="23">
        <v>0</v>
      </c>
      <c r="LX38" s="23">
        <v>0</v>
      </c>
      <c r="LY38" s="23">
        <v>0</v>
      </c>
      <c r="LZ38" s="23">
        <v>0</v>
      </c>
      <c r="MA38" s="23">
        <v>0</v>
      </c>
      <c r="MB38" s="23">
        <v>0</v>
      </c>
      <c r="MC38" s="23">
        <v>0</v>
      </c>
      <c r="MD38" s="23">
        <v>0</v>
      </c>
      <c r="ME38" s="23">
        <v>0</v>
      </c>
      <c r="MF38" s="23">
        <v>0</v>
      </c>
      <c r="MG38" s="22">
        <v>0</v>
      </c>
      <c r="MH38" s="23">
        <v>0</v>
      </c>
      <c r="MI38" s="23">
        <v>0</v>
      </c>
      <c r="MJ38" s="23">
        <v>0</v>
      </c>
      <c r="MK38" s="23">
        <v>0</v>
      </c>
      <c r="ML38" s="23">
        <v>0</v>
      </c>
      <c r="MM38" s="23">
        <v>0</v>
      </c>
      <c r="MN38" s="23">
        <v>0</v>
      </c>
      <c r="MO38" s="23">
        <v>0</v>
      </c>
      <c r="MP38" s="23">
        <v>0</v>
      </c>
      <c r="MQ38" s="23">
        <v>0</v>
      </c>
      <c r="MR38" s="23">
        <v>0</v>
      </c>
      <c r="MS38" s="23">
        <v>0</v>
      </c>
      <c r="MT38" s="23">
        <v>0</v>
      </c>
      <c r="MU38" s="23">
        <v>0</v>
      </c>
      <c r="MV38" s="23">
        <v>0</v>
      </c>
      <c r="MW38" s="23">
        <v>0</v>
      </c>
      <c r="MX38" s="23">
        <v>0</v>
      </c>
      <c r="MY38" s="23">
        <v>0</v>
      </c>
      <c r="MZ38" s="23">
        <v>0</v>
      </c>
    </row>
    <row r="39" spans="1:364">
      <c r="A39" s="21" t="s">
        <v>949</v>
      </c>
      <c r="B39" s="21" t="s">
        <v>950</v>
      </c>
      <c r="C39" s="21" t="s">
        <v>886</v>
      </c>
      <c r="E39" s="22">
        <v>0</v>
      </c>
      <c r="F39" s="23">
        <v>0</v>
      </c>
      <c r="G39" s="23">
        <v>231.34833399999999</v>
      </c>
      <c r="H39" s="23">
        <v>246.20583099999999</v>
      </c>
      <c r="I39" s="23">
        <v>253.838211</v>
      </c>
      <c r="J39" s="23">
        <v>261.70719600000001</v>
      </c>
      <c r="K39" s="23">
        <v>269.82011899999998</v>
      </c>
      <c r="L39" s="23">
        <v>278.18454300000002</v>
      </c>
      <c r="M39" s="23">
        <v>286.80826400000001</v>
      </c>
      <c r="N39" s="23">
        <v>295.69932</v>
      </c>
      <c r="O39" s="23">
        <v>304.86599899999999</v>
      </c>
      <c r="P39" s="23">
        <v>314.316845</v>
      </c>
      <c r="Q39" s="23">
        <v>324.06066700000002</v>
      </c>
      <c r="R39" s="23">
        <v>334.10654799999998</v>
      </c>
      <c r="S39" s="23">
        <v>344.46385099999998</v>
      </c>
      <c r="T39" s="23">
        <v>355.14222999999998</v>
      </c>
      <c r="U39" s="23">
        <v>366.15163899999999</v>
      </c>
      <c r="V39" s="23">
        <v>0</v>
      </c>
      <c r="W39" s="23">
        <v>0</v>
      </c>
      <c r="X39" s="23">
        <v>0</v>
      </c>
      <c r="Y39" s="22">
        <v>0</v>
      </c>
      <c r="Z39" s="23">
        <v>0</v>
      </c>
      <c r="AA39" s="23">
        <v>256.17047300000002</v>
      </c>
      <c r="AB39" s="23">
        <v>267.21388899999999</v>
      </c>
      <c r="AC39" s="23">
        <v>275.49751900000001</v>
      </c>
      <c r="AD39" s="23">
        <v>284.03794199999999</v>
      </c>
      <c r="AE39" s="23">
        <v>292.843119</v>
      </c>
      <c r="AF39" s="23">
        <v>301.92125499999997</v>
      </c>
      <c r="AG39" s="23">
        <v>311.28081400000002</v>
      </c>
      <c r="AH39" s="23">
        <v>320.93052</v>
      </c>
      <c r="AI39" s="23">
        <v>330.879366</v>
      </c>
      <c r="AJ39" s="23">
        <v>341.13662599999998</v>
      </c>
      <c r="AK39" s="23">
        <v>351.711861</v>
      </c>
      <c r="AL39" s="23">
        <v>362.61492900000002</v>
      </c>
      <c r="AM39" s="23">
        <v>373.85599200000001</v>
      </c>
      <c r="AN39" s="23">
        <v>385.44552800000002</v>
      </c>
      <c r="AO39" s="23">
        <v>397.394339</v>
      </c>
      <c r="AP39" s="23">
        <v>0</v>
      </c>
      <c r="AQ39" s="23">
        <v>0</v>
      </c>
      <c r="AR39" s="23">
        <v>0</v>
      </c>
      <c r="AS39" s="22">
        <v>0</v>
      </c>
      <c r="AT39" s="23">
        <v>0</v>
      </c>
      <c r="AU39" s="23">
        <v>0</v>
      </c>
      <c r="AV39" s="23">
        <v>156.16008500000001</v>
      </c>
      <c r="AW39" s="23">
        <v>160.844888</v>
      </c>
      <c r="AX39" s="23">
        <v>165.67023499999999</v>
      </c>
      <c r="AY39" s="23">
        <v>170.640342</v>
      </c>
      <c r="AZ39" s="23">
        <v>175.75955200000001</v>
      </c>
      <c r="BA39" s="23">
        <v>181.03233800000001</v>
      </c>
      <c r="BB39" s="23">
        <v>186.46330900000001</v>
      </c>
      <c r="BC39" s="23">
        <v>192.057208</v>
      </c>
      <c r="BD39" s="23">
        <v>197.81892400000001</v>
      </c>
      <c r="BE39" s="23">
        <v>203.75349199999999</v>
      </c>
      <c r="BF39" s="23">
        <v>209.866097</v>
      </c>
      <c r="BG39" s="23">
        <v>216.16207900000001</v>
      </c>
      <c r="BH39" s="23">
        <v>222.646942</v>
      </c>
      <c r="BI39" s="23">
        <v>229.32634999999999</v>
      </c>
      <c r="BJ39" s="23">
        <v>0</v>
      </c>
      <c r="BK39" s="23">
        <v>0</v>
      </c>
      <c r="BL39" s="23">
        <v>0</v>
      </c>
      <c r="BM39" s="22">
        <v>0</v>
      </c>
      <c r="BN39" s="23">
        <v>0</v>
      </c>
      <c r="BO39" s="23">
        <v>0</v>
      </c>
      <c r="BP39" s="23">
        <v>156.16008500000001</v>
      </c>
      <c r="BQ39" s="23">
        <v>160.844888</v>
      </c>
      <c r="BR39" s="23">
        <v>165.67023499999999</v>
      </c>
      <c r="BS39" s="23">
        <v>170.640342</v>
      </c>
      <c r="BT39" s="23">
        <v>175.75955200000001</v>
      </c>
      <c r="BU39" s="23">
        <v>181.03233800000001</v>
      </c>
      <c r="BV39" s="23">
        <v>186.46330900000001</v>
      </c>
      <c r="BW39" s="23">
        <v>192.057208</v>
      </c>
      <c r="BX39" s="23">
        <v>197.81892400000001</v>
      </c>
      <c r="BY39" s="23">
        <v>203.75349199999999</v>
      </c>
      <c r="BZ39" s="23">
        <v>209.866097</v>
      </c>
      <c r="CA39" s="23">
        <v>216.16207900000001</v>
      </c>
      <c r="CB39" s="23">
        <v>222.646942</v>
      </c>
      <c r="CC39" s="23">
        <v>229.32634999999999</v>
      </c>
      <c r="CD39" s="23">
        <v>0</v>
      </c>
      <c r="CE39" s="23">
        <v>0</v>
      </c>
      <c r="CF39" s="23">
        <v>0</v>
      </c>
      <c r="CG39" s="22">
        <v>0</v>
      </c>
      <c r="CH39" s="23">
        <v>0</v>
      </c>
      <c r="CI39" s="23">
        <v>153.542057</v>
      </c>
      <c r="CJ39" s="23">
        <v>155.399428</v>
      </c>
      <c r="CK39" s="23">
        <v>160.21681100000001</v>
      </c>
      <c r="CL39" s="23">
        <v>165.18353200000001</v>
      </c>
      <c r="CM39" s="23">
        <v>170.30422100000001</v>
      </c>
      <c r="CN39" s="23">
        <v>175.583652</v>
      </c>
      <c r="CO39" s="23">
        <v>181.02674500000001</v>
      </c>
      <c r="CP39" s="23">
        <v>186.63857400000001</v>
      </c>
      <c r="CQ39" s="23">
        <v>192.42437000000001</v>
      </c>
      <c r="CR39" s="23">
        <v>198.38952599999999</v>
      </c>
      <c r="CS39" s="23">
        <v>204.539601</v>
      </c>
      <c r="CT39" s="23">
        <v>210.88032899999999</v>
      </c>
      <c r="CU39" s="23">
        <v>217.417619</v>
      </c>
      <c r="CV39" s="23">
        <v>224.15756500000001</v>
      </c>
      <c r="CW39" s="23">
        <v>231.10645</v>
      </c>
      <c r="CX39" s="23">
        <v>0</v>
      </c>
      <c r="CY39" s="23">
        <v>0</v>
      </c>
      <c r="CZ39" s="23">
        <v>0</v>
      </c>
      <c r="DA39" s="22">
        <v>0</v>
      </c>
      <c r="DB39" s="23">
        <v>0</v>
      </c>
      <c r="DC39" s="23">
        <v>151.816866</v>
      </c>
      <c r="DD39" s="23">
        <v>153.653367</v>
      </c>
      <c r="DE39" s="23">
        <v>158.41662199999999</v>
      </c>
      <c r="DF39" s="23">
        <v>163.32753700000001</v>
      </c>
      <c r="DG39" s="23">
        <v>168.390691</v>
      </c>
      <c r="DH39" s="23">
        <v>173.61080200000001</v>
      </c>
      <c r="DI39" s="23">
        <v>178.99273700000001</v>
      </c>
      <c r="DJ39" s="23">
        <v>184.54151200000001</v>
      </c>
      <c r="DK39" s="23">
        <v>190.26229900000001</v>
      </c>
      <c r="DL39" s="23">
        <v>196.16042999999999</v>
      </c>
      <c r="DM39" s="23">
        <v>202.24140299999999</v>
      </c>
      <c r="DN39" s="23">
        <v>208.510887</v>
      </c>
      <c r="DO39" s="23">
        <v>214.97472400000001</v>
      </c>
      <c r="DP39" s="23">
        <v>221.63894099999999</v>
      </c>
      <c r="DQ39" s="23">
        <v>228.509748</v>
      </c>
      <c r="DR39" s="23">
        <v>0</v>
      </c>
      <c r="DS39" s="23">
        <v>0</v>
      </c>
      <c r="DT39" s="23">
        <v>0</v>
      </c>
      <c r="DU39" s="22">
        <v>0</v>
      </c>
      <c r="DV39" s="23">
        <v>0</v>
      </c>
      <c r="DW39" s="23">
        <v>151.816866</v>
      </c>
      <c r="DX39" s="23">
        <v>140.98974899999999</v>
      </c>
      <c r="DY39" s="23">
        <v>145.36043100000001</v>
      </c>
      <c r="DZ39" s="23">
        <v>149.866604</v>
      </c>
      <c r="EA39" s="23">
        <v>154.51246900000001</v>
      </c>
      <c r="EB39" s="23">
        <v>159.30235500000001</v>
      </c>
      <c r="EC39" s="23">
        <v>164.24072799999999</v>
      </c>
      <c r="ED39" s="23">
        <v>169.33219099999999</v>
      </c>
      <c r="EE39" s="23">
        <v>174.581489</v>
      </c>
      <c r="EF39" s="23">
        <v>179.993515</v>
      </c>
      <c r="EG39" s="23">
        <v>185.57331400000001</v>
      </c>
      <c r="EH39" s="23">
        <v>191.326087</v>
      </c>
      <c r="EI39" s="23">
        <v>197.25719599999999</v>
      </c>
      <c r="EJ39" s="23">
        <v>203.37216900000001</v>
      </c>
      <c r="EK39" s="23">
        <v>209.676706</v>
      </c>
      <c r="EL39" s="23">
        <v>0</v>
      </c>
      <c r="EM39" s="23">
        <v>0</v>
      </c>
      <c r="EN39" s="23">
        <v>0</v>
      </c>
      <c r="EO39" s="22">
        <v>0</v>
      </c>
      <c r="EP39" s="23">
        <v>0</v>
      </c>
      <c r="EQ39" s="23">
        <v>153.542057</v>
      </c>
      <c r="ER39" s="23">
        <v>155.399428</v>
      </c>
      <c r="ES39" s="23">
        <v>160.21681100000001</v>
      </c>
      <c r="ET39" s="23">
        <v>165.18353200000001</v>
      </c>
      <c r="EU39" s="23">
        <v>170.30422100000001</v>
      </c>
      <c r="EV39" s="23">
        <v>175.583652</v>
      </c>
      <c r="EW39" s="23">
        <v>181.02674500000001</v>
      </c>
      <c r="EX39" s="23">
        <v>186.63857400000001</v>
      </c>
      <c r="EY39" s="23">
        <v>192.42437000000001</v>
      </c>
      <c r="EZ39" s="23">
        <v>198.38952599999999</v>
      </c>
      <c r="FA39" s="23">
        <v>204.539601</v>
      </c>
      <c r="FB39" s="23">
        <v>210.88032899999999</v>
      </c>
      <c r="FC39" s="23">
        <v>217.417619</v>
      </c>
      <c r="FD39" s="23">
        <v>224.15756500000001</v>
      </c>
      <c r="FE39" s="23">
        <v>231.10645</v>
      </c>
      <c r="FF39" s="23">
        <v>0</v>
      </c>
      <c r="FG39" s="23">
        <v>0</v>
      </c>
      <c r="FH39" s="23">
        <v>0</v>
      </c>
      <c r="FI39" s="22">
        <v>0</v>
      </c>
      <c r="FJ39" s="23">
        <v>0</v>
      </c>
      <c r="FK39" s="23">
        <v>0</v>
      </c>
      <c r="FL39" s="23">
        <v>157.60640000000001</v>
      </c>
      <c r="FM39" s="23">
        <v>163.122624</v>
      </c>
      <c r="FN39" s="23">
        <v>168.83191600000001</v>
      </c>
      <c r="FO39" s="23">
        <v>174.74103299999999</v>
      </c>
      <c r="FP39" s="23">
        <v>180.85696899999999</v>
      </c>
      <c r="FQ39" s="23">
        <v>187.18696299999999</v>
      </c>
      <c r="FR39" s="23">
        <v>193.738507</v>
      </c>
      <c r="FS39" s="23">
        <v>200.51935399999999</v>
      </c>
      <c r="FT39" s="23">
        <v>207.537532</v>
      </c>
      <c r="FU39" s="23">
        <v>214.801345</v>
      </c>
      <c r="FV39" s="23">
        <v>222.31939199999999</v>
      </c>
      <c r="FW39" s="23">
        <v>230.100571</v>
      </c>
      <c r="FX39" s="23">
        <v>238.15409099999999</v>
      </c>
      <c r="FY39" s="23">
        <v>246.489484</v>
      </c>
      <c r="FZ39" s="23">
        <v>0</v>
      </c>
      <c r="GA39" s="23">
        <v>0</v>
      </c>
      <c r="GB39" s="23">
        <v>0</v>
      </c>
      <c r="GC39" s="22">
        <v>0</v>
      </c>
      <c r="GD39" s="23">
        <v>0</v>
      </c>
      <c r="GE39" s="23">
        <v>0</v>
      </c>
      <c r="GF39" s="23">
        <v>246.33427556999999</v>
      </c>
      <c r="GG39" s="23">
        <v>254.95597520999999</v>
      </c>
      <c r="GH39" s="23">
        <v>263.87943435</v>
      </c>
      <c r="GI39" s="23">
        <v>273.11521455000002</v>
      </c>
      <c r="GJ39" s="23">
        <v>282.67424706000003</v>
      </c>
      <c r="GK39" s="23">
        <v>292.56784570000002</v>
      </c>
      <c r="GL39" s="23">
        <v>302.80772030000003</v>
      </c>
      <c r="GM39" s="23">
        <v>313.40599050999998</v>
      </c>
      <c r="GN39" s="23">
        <v>324.37520017999998</v>
      </c>
      <c r="GO39" s="23">
        <v>335.72833219</v>
      </c>
      <c r="GP39" s="23">
        <v>347.47882380999999</v>
      </c>
      <c r="GQ39" s="23">
        <v>359.64058265</v>
      </c>
      <c r="GR39" s="23">
        <v>372.22800303999998</v>
      </c>
      <c r="GS39" s="23">
        <v>385.25598315000002</v>
      </c>
      <c r="GT39" s="23">
        <v>0</v>
      </c>
      <c r="GU39" s="23">
        <v>0</v>
      </c>
      <c r="GV39" s="23">
        <v>0</v>
      </c>
      <c r="GW39" s="22">
        <v>0</v>
      </c>
      <c r="GX39" s="23">
        <v>0</v>
      </c>
      <c r="GY39" s="23">
        <v>0</v>
      </c>
      <c r="GZ39" s="23">
        <v>0</v>
      </c>
      <c r="HA39" s="23">
        <v>0</v>
      </c>
      <c r="HB39" s="23">
        <v>0</v>
      </c>
      <c r="HC39" s="23">
        <v>0</v>
      </c>
      <c r="HD39" s="23">
        <v>0</v>
      </c>
      <c r="HE39" s="23">
        <v>0</v>
      </c>
      <c r="HF39" s="23">
        <v>0</v>
      </c>
      <c r="HG39" s="23">
        <v>0</v>
      </c>
      <c r="HH39" s="23">
        <v>0</v>
      </c>
      <c r="HI39" s="23">
        <v>0</v>
      </c>
      <c r="HJ39" s="23">
        <v>0</v>
      </c>
      <c r="HK39" s="23">
        <v>0</v>
      </c>
      <c r="HL39" s="23">
        <v>0</v>
      </c>
      <c r="HM39" s="23">
        <v>0</v>
      </c>
      <c r="HN39" s="23">
        <v>0</v>
      </c>
      <c r="HO39" s="23">
        <v>0</v>
      </c>
      <c r="HP39" s="23">
        <v>0</v>
      </c>
      <c r="HQ39" s="22">
        <v>0</v>
      </c>
      <c r="HR39" s="23">
        <v>0</v>
      </c>
      <c r="HS39" s="23">
        <v>0</v>
      </c>
      <c r="HT39" s="24">
        <v>158.42584400000001</v>
      </c>
      <c r="HU39" s="24">
        <v>163.97074799999999</v>
      </c>
      <c r="HV39" s="24">
        <v>171.75794500000001</v>
      </c>
      <c r="HW39" s="23">
        <v>177.01236299999999</v>
      </c>
      <c r="HX39" s="23">
        <v>183.207796</v>
      </c>
      <c r="HY39" s="23">
        <v>189.620069</v>
      </c>
      <c r="HZ39" s="23">
        <v>196.25677099999999</v>
      </c>
      <c r="IA39" s="23">
        <v>203.12575799999999</v>
      </c>
      <c r="IB39" s="23">
        <v>210.23516000000001</v>
      </c>
      <c r="IC39" s="23">
        <v>217.593391</v>
      </c>
      <c r="ID39" s="23">
        <v>225.209159</v>
      </c>
      <c r="IE39" s="23">
        <v>233.09147999999999</v>
      </c>
      <c r="IF39" s="23">
        <v>241.24968200000001</v>
      </c>
      <c r="IG39" s="23">
        <v>249.69342</v>
      </c>
      <c r="IH39" s="23">
        <v>0</v>
      </c>
      <c r="II39" s="23">
        <v>0</v>
      </c>
      <c r="IJ39" s="23">
        <v>0</v>
      </c>
      <c r="IK39" s="22">
        <v>0</v>
      </c>
      <c r="IL39" s="23">
        <v>0</v>
      </c>
      <c r="IM39" s="23">
        <v>0</v>
      </c>
      <c r="IN39" s="23">
        <v>0</v>
      </c>
      <c r="IO39" s="23">
        <v>0</v>
      </c>
      <c r="IP39" s="23">
        <v>0</v>
      </c>
      <c r="IQ39" s="23">
        <v>0</v>
      </c>
      <c r="IR39" s="23">
        <v>0</v>
      </c>
      <c r="IS39" s="23">
        <v>0</v>
      </c>
      <c r="IT39" s="23">
        <v>0</v>
      </c>
      <c r="IU39" s="23">
        <v>0</v>
      </c>
      <c r="IV39" s="23">
        <v>0</v>
      </c>
      <c r="IW39" s="23">
        <v>0</v>
      </c>
      <c r="IX39" s="23">
        <v>0</v>
      </c>
      <c r="IY39" s="23">
        <v>0</v>
      </c>
      <c r="IZ39" s="23">
        <v>0</v>
      </c>
      <c r="JA39" s="23">
        <v>0</v>
      </c>
      <c r="JB39" s="23">
        <v>0</v>
      </c>
      <c r="JC39" s="23">
        <v>0</v>
      </c>
      <c r="JD39" s="23">
        <v>0</v>
      </c>
      <c r="JE39" s="22">
        <v>0</v>
      </c>
      <c r="JF39" s="23">
        <v>0</v>
      </c>
      <c r="JG39" s="23">
        <v>0</v>
      </c>
      <c r="JH39" s="23">
        <v>0</v>
      </c>
      <c r="JI39" s="23">
        <v>0</v>
      </c>
      <c r="JJ39" s="23">
        <v>0</v>
      </c>
      <c r="JK39" s="23">
        <v>0</v>
      </c>
      <c r="JL39" s="23">
        <v>0</v>
      </c>
      <c r="JM39" s="23">
        <v>0</v>
      </c>
      <c r="JN39" s="23">
        <v>0</v>
      </c>
      <c r="JO39" s="23">
        <v>0</v>
      </c>
      <c r="JP39" s="23">
        <v>0</v>
      </c>
      <c r="JQ39" s="23">
        <v>0</v>
      </c>
      <c r="JR39" s="23">
        <v>0</v>
      </c>
      <c r="JS39" s="23">
        <v>0</v>
      </c>
      <c r="JT39" s="23">
        <v>0</v>
      </c>
      <c r="JU39" s="23">
        <v>0</v>
      </c>
      <c r="JV39" s="23">
        <v>0</v>
      </c>
      <c r="JW39" s="23">
        <v>0</v>
      </c>
      <c r="JX39" s="23">
        <v>0</v>
      </c>
      <c r="JY39" s="22">
        <v>0</v>
      </c>
      <c r="JZ39" s="23">
        <v>0</v>
      </c>
      <c r="KA39" s="23">
        <v>0</v>
      </c>
      <c r="KB39" s="23">
        <v>0</v>
      </c>
      <c r="KC39" s="23">
        <v>0</v>
      </c>
      <c r="KD39" s="23">
        <v>0</v>
      </c>
      <c r="KE39" s="23">
        <v>0</v>
      </c>
      <c r="KF39" s="23">
        <v>0</v>
      </c>
      <c r="KG39" s="23">
        <v>0</v>
      </c>
      <c r="KH39" s="23">
        <v>0</v>
      </c>
      <c r="KI39" s="23">
        <v>0</v>
      </c>
      <c r="KJ39" s="23">
        <v>0</v>
      </c>
      <c r="KK39" s="23">
        <v>0</v>
      </c>
      <c r="KL39" s="23">
        <v>0</v>
      </c>
      <c r="KM39" s="23">
        <v>0</v>
      </c>
      <c r="KN39" s="23">
        <v>0</v>
      </c>
      <c r="KO39" s="23">
        <v>0</v>
      </c>
      <c r="KP39" s="23">
        <v>0</v>
      </c>
      <c r="KQ39" s="23">
        <v>0</v>
      </c>
      <c r="KR39" s="23">
        <v>0</v>
      </c>
      <c r="KS39" s="22">
        <v>0</v>
      </c>
      <c r="KT39" s="23">
        <v>0</v>
      </c>
      <c r="KU39" s="23">
        <v>0</v>
      </c>
      <c r="KV39" s="23">
        <v>0</v>
      </c>
      <c r="KW39" s="23">
        <v>0</v>
      </c>
      <c r="KX39" s="23">
        <v>0</v>
      </c>
      <c r="KY39" s="23">
        <v>0</v>
      </c>
      <c r="KZ39" s="23">
        <v>0</v>
      </c>
      <c r="LA39" s="23">
        <v>0</v>
      </c>
      <c r="LB39" s="23">
        <v>0</v>
      </c>
      <c r="LC39" s="23">
        <v>0</v>
      </c>
      <c r="LD39" s="23">
        <v>0</v>
      </c>
      <c r="LE39" s="23">
        <v>0</v>
      </c>
      <c r="LF39" s="23">
        <v>0</v>
      </c>
      <c r="LG39" s="23">
        <v>0</v>
      </c>
      <c r="LH39" s="23">
        <v>0</v>
      </c>
      <c r="LI39" s="23">
        <v>0</v>
      </c>
      <c r="LJ39" s="23">
        <v>0</v>
      </c>
      <c r="LK39" s="23">
        <v>0</v>
      </c>
      <c r="LL39" s="23">
        <v>0</v>
      </c>
      <c r="LM39" s="22">
        <v>0</v>
      </c>
      <c r="LN39" s="23">
        <v>0</v>
      </c>
      <c r="LO39" s="23">
        <v>0</v>
      </c>
      <c r="LP39" s="23">
        <v>0</v>
      </c>
      <c r="LQ39" s="23">
        <v>0</v>
      </c>
      <c r="LR39" s="23">
        <v>0</v>
      </c>
      <c r="LS39" s="23">
        <v>0</v>
      </c>
      <c r="LT39" s="23">
        <v>0</v>
      </c>
      <c r="LU39" s="23">
        <v>0</v>
      </c>
      <c r="LV39" s="23">
        <v>0</v>
      </c>
      <c r="LW39" s="23">
        <v>0</v>
      </c>
      <c r="LX39" s="23">
        <v>0</v>
      </c>
      <c r="LY39" s="23">
        <v>0</v>
      </c>
      <c r="LZ39" s="23">
        <v>0</v>
      </c>
      <c r="MA39" s="23">
        <v>0</v>
      </c>
      <c r="MB39" s="23">
        <v>0</v>
      </c>
      <c r="MC39" s="23">
        <v>0</v>
      </c>
      <c r="MD39" s="23">
        <v>0</v>
      </c>
      <c r="ME39" s="23">
        <v>0</v>
      </c>
      <c r="MF39" s="23">
        <v>0</v>
      </c>
      <c r="MG39" s="22">
        <v>0</v>
      </c>
      <c r="MH39" s="23">
        <v>0</v>
      </c>
      <c r="MI39" s="23">
        <v>0</v>
      </c>
      <c r="MJ39" s="23">
        <v>0</v>
      </c>
      <c r="MK39" s="23">
        <v>0</v>
      </c>
      <c r="ML39" s="23">
        <v>0</v>
      </c>
      <c r="MM39" s="23">
        <v>0</v>
      </c>
      <c r="MN39" s="23">
        <v>0</v>
      </c>
      <c r="MO39" s="23">
        <v>0</v>
      </c>
      <c r="MP39" s="23">
        <v>0</v>
      </c>
      <c r="MQ39" s="23">
        <v>0</v>
      </c>
      <c r="MR39" s="23">
        <v>0</v>
      </c>
      <c r="MS39" s="23">
        <v>0</v>
      </c>
      <c r="MT39" s="23">
        <v>0</v>
      </c>
      <c r="MU39" s="23">
        <v>0</v>
      </c>
      <c r="MV39" s="23">
        <v>0</v>
      </c>
      <c r="MW39" s="23">
        <v>0</v>
      </c>
      <c r="MX39" s="23">
        <v>0</v>
      </c>
      <c r="MY39" s="23">
        <v>0</v>
      </c>
      <c r="MZ39" s="23">
        <v>0</v>
      </c>
    </row>
    <row r="40" spans="1:364">
      <c r="A40" s="21" t="s">
        <v>951</v>
      </c>
      <c r="B40" s="21" t="s">
        <v>952</v>
      </c>
      <c r="C40" s="21" t="s">
        <v>886</v>
      </c>
      <c r="E40" s="22">
        <v>0</v>
      </c>
      <c r="F40" s="23">
        <v>0</v>
      </c>
      <c r="G40" s="23">
        <v>172.38024300000001</v>
      </c>
      <c r="H40" s="23">
        <v>183.45072999999999</v>
      </c>
      <c r="I40" s="23">
        <v>189.13770299999999</v>
      </c>
      <c r="J40" s="23">
        <v>195.00097199999999</v>
      </c>
      <c r="K40" s="23">
        <v>201.04600199999999</v>
      </c>
      <c r="L40" s="23">
        <v>207.27842799999999</v>
      </c>
      <c r="M40" s="23">
        <v>213.704059</v>
      </c>
      <c r="N40" s="23">
        <v>220.32888500000001</v>
      </c>
      <c r="O40" s="23">
        <v>227.15907999999999</v>
      </c>
      <c r="P40" s="23">
        <v>234.20101199999999</v>
      </c>
      <c r="Q40" s="23">
        <v>241.461243</v>
      </c>
      <c r="R40" s="23">
        <v>248.94654199999999</v>
      </c>
      <c r="S40" s="23">
        <v>256.66388499999999</v>
      </c>
      <c r="T40" s="23">
        <v>264.62046500000002</v>
      </c>
      <c r="U40" s="23">
        <v>272.82369999999997</v>
      </c>
      <c r="V40" s="23">
        <v>0</v>
      </c>
      <c r="W40" s="23">
        <v>0</v>
      </c>
      <c r="X40" s="23">
        <v>0</v>
      </c>
      <c r="Y40" s="22">
        <v>0</v>
      </c>
      <c r="Z40" s="23">
        <v>0</v>
      </c>
      <c r="AA40" s="23">
        <v>190.875497</v>
      </c>
      <c r="AB40" s="23">
        <v>199.10407000000001</v>
      </c>
      <c r="AC40" s="23">
        <v>205.276297</v>
      </c>
      <c r="AD40" s="23">
        <v>211.63986199999999</v>
      </c>
      <c r="AE40" s="23">
        <v>218.20069699999999</v>
      </c>
      <c r="AF40" s="23">
        <v>224.96491900000001</v>
      </c>
      <c r="AG40" s="23">
        <v>231.93883199999999</v>
      </c>
      <c r="AH40" s="23">
        <v>239.12893500000001</v>
      </c>
      <c r="AI40" s="23">
        <v>246.541932</v>
      </c>
      <c r="AJ40" s="23">
        <v>254.184732</v>
      </c>
      <c r="AK40" s="23">
        <v>262.064459</v>
      </c>
      <c r="AL40" s="23">
        <v>270.18845700000003</v>
      </c>
      <c r="AM40" s="23">
        <v>278.56429900000001</v>
      </c>
      <c r="AN40" s="23">
        <v>287.199793</v>
      </c>
      <c r="AO40" s="23">
        <v>296.10298599999999</v>
      </c>
      <c r="AP40" s="23">
        <v>0</v>
      </c>
      <c r="AQ40" s="23">
        <v>0</v>
      </c>
      <c r="AR40" s="23">
        <v>0</v>
      </c>
      <c r="AS40" s="22">
        <v>0</v>
      </c>
      <c r="AT40" s="23">
        <v>0</v>
      </c>
      <c r="AU40" s="23">
        <v>0</v>
      </c>
      <c r="AV40" s="23">
        <v>116.167131</v>
      </c>
      <c r="AW40" s="23">
        <v>119.65214400000001</v>
      </c>
      <c r="AX40" s="23">
        <v>123.241709</v>
      </c>
      <c r="AY40" s="23">
        <v>126.93895999999999</v>
      </c>
      <c r="AZ40" s="23">
        <v>130.747129</v>
      </c>
      <c r="BA40" s="23">
        <v>134.669543</v>
      </c>
      <c r="BB40" s="23">
        <v>138.70962900000001</v>
      </c>
      <c r="BC40" s="23">
        <v>142.87091799999999</v>
      </c>
      <c r="BD40" s="23">
        <v>147.15704500000001</v>
      </c>
      <c r="BE40" s="23">
        <v>151.57175699999999</v>
      </c>
      <c r="BF40" s="23">
        <v>156.118909</v>
      </c>
      <c r="BG40" s="23">
        <v>160.80247700000001</v>
      </c>
      <c r="BH40" s="23">
        <v>165.62655100000001</v>
      </c>
      <c r="BI40" s="23">
        <v>170.595348</v>
      </c>
      <c r="BJ40" s="23">
        <v>0</v>
      </c>
      <c r="BK40" s="23">
        <v>0</v>
      </c>
      <c r="BL40" s="23">
        <v>0</v>
      </c>
      <c r="BM40" s="22">
        <v>0</v>
      </c>
      <c r="BN40" s="23">
        <v>0</v>
      </c>
      <c r="BO40" s="23">
        <v>0</v>
      </c>
      <c r="BP40" s="23">
        <v>116.167131</v>
      </c>
      <c r="BQ40" s="23">
        <v>119.65214400000001</v>
      </c>
      <c r="BR40" s="23">
        <v>123.241709</v>
      </c>
      <c r="BS40" s="23">
        <v>126.93895999999999</v>
      </c>
      <c r="BT40" s="23">
        <v>130.747129</v>
      </c>
      <c r="BU40" s="23">
        <v>134.669543</v>
      </c>
      <c r="BV40" s="23">
        <v>138.70962900000001</v>
      </c>
      <c r="BW40" s="23">
        <v>142.87091799999999</v>
      </c>
      <c r="BX40" s="23">
        <v>147.15704500000001</v>
      </c>
      <c r="BY40" s="23">
        <v>151.57175699999999</v>
      </c>
      <c r="BZ40" s="23">
        <v>156.118909</v>
      </c>
      <c r="CA40" s="23">
        <v>160.80247700000001</v>
      </c>
      <c r="CB40" s="23">
        <v>165.62655100000001</v>
      </c>
      <c r="CC40" s="23">
        <v>170.595348</v>
      </c>
      <c r="CD40" s="23">
        <v>0</v>
      </c>
      <c r="CE40" s="23">
        <v>0</v>
      </c>
      <c r="CF40" s="23">
        <v>0</v>
      </c>
      <c r="CG40" s="22">
        <v>0</v>
      </c>
      <c r="CH40" s="23">
        <v>0</v>
      </c>
      <c r="CI40" s="23">
        <v>114.405912</v>
      </c>
      <c r="CJ40" s="23">
        <v>115.78986</v>
      </c>
      <c r="CK40" s="23">
        <v>119.379345</v>
      </c>
      <c r="CL40" s="23">
        <v>123.080105</v>
      </c>
      <c r="CM40" s="23">
        <v>126.895588</v>
      </c>
      <c r="CN40" s="23">
        <v>130.829352</v>
      </c>
      <c r="CO40" s="23">
        <v>134.885062</v>
      </c>
      <c r="CP40" s="23">
        <v>139.066498</v>
      </c>
      <c r="CQ40" s="23">
        <v>143.37755999999999</v>
      </c>
      <c r="CR40" s="23">
        <v>147.82226399999999</v>
      </c>
      <c r="CS40" s="23">
        <v>152.40475499999999</v>
      </c>
      <c r="CT40" s="23">
        <v>157.129302</v>
      </c>
      <c r="CU40" s="23">
        <v>162.00031000000001</v>
      </c>
      <c r="CV40" s="23">
        <v>167.02232000000001</v>
      </c>
      <c r="CW40" s="23">
        <v>172.20001199999999</v>
      </c>
      <c r="CX40" s="23">
        <v>0</v>
      </c>
      <c r="CY40" s="23">
        <v>0</v>
      </c>
      <c r="CZ40" s="23">
        <v>0</v>
      </c>
      <c r="DA40" s="22">
        <v>0</v>
      </c>
      <c r="DB40" s="23">
        <v>0</v>
      </c>
      <c r="DC40" s="23">
        <v>113.120452</v>
      </c>
      <c r="DD40" s="23">
        <v>114.48885</v>
      </c>
      <c r="DE40" s="23">
        <v>118.038005</v>
      </c>
      <c r="DF40" s="23">
        <v>121.697183</v>
      </c>
      <c r="DG40" s="23">
        <v>125.469795</v>
      </c>
      <c r="DH40" s="23">
        <v>129.35935900000001</v>
      </c>
      <c r="DI40" s="23">
        <v>133.36949899999999</v>
      </c>
      <c r="DJ40" s="23">
        <v>137.50395399999999</v>
      </c>
      <c r="DK40" s="23">
        <v>141.76657599999999</v>
      </c>
      <c r="DL40" s="23">
        <v>146.16134</v>
      </c>
      <c r="DM40" s="23">
        <v>150.692342</v>
      </c>
      <c r="DN40" s="23">
        <v>155.36380399999999</v>
      </c>
      <c r="DO40" s="23">
        <v>160.180082</v>
      </c>
      <c r="DP40" s="23">
        <v>165.14566500000001</v>
      </c>
      <c r="DQ40" s="23">
        <v>170.26517999999999</v>
      </c>
      <c r="DR40" s="23">
        <v>0</v>
      </c>
      <c r="DS40" s="23">
        <v>0</v>
      </c>
      <c r="DT40" s="23">
        <v>0</v>
      </c>
      <c r="DU40" s="22">
        <v>0</v>
      </c>
      <c r="DV40" s="23">
        <v>0</v>
      </c>
      <c r="DW40" s="23">
        <v>113.120452</v>
      </c>
      <c r="DX40" s="23">
        <v>105.05304599999999</v>
      </c>
      <c r="DY40" s="23">
        <v>108.30969</v>
      </c>
      <c r="DZ40" s="23">
        <v>111.66728999999999</v>
      </c>
      <c r="EA40" s="23">
        <v>115.12897599999999</v>
      </c>
      <c r="EB40" s="23">
        <v>118.697975</v>
      </c>
      <c r="EC40" s="23">
        <v>122.377612</v>
      </c>
      <c r="ED40" s="23">
        <v>126.171318</v>
      </c>
      <c r="EE40" s="23">
        <v>130.082629</v>
      </c>
      <c r="EF40" s="23">
        <v>134.11519000000001</v>
      </c>
      <c r="EG40" s="23">
        <v>138.272761</v>
      </c>
      <c r="EH40" s="23">
        <v>142.55921699999999</v>
      </c>
      <c r="EI40" s="23">
        <v>146.97855200000001</v>
      </c>
      <c r="EJ40" s="23">
        <v>151.534887</v>
      </c>
      <c r="EK40" s="23">
        <v>156.23246900000001</v>
      </c>
      <c r="EL40" s="23">
        <v>0</v>
      </c>
      <c r="EM40" s="23">
        <v>0</v>
      </c>
      <c r="EN40" s="23">
        <v>0</v>
      </c>
      <c r="EO40" s="22">
        <v>0</v>
      </c>
      <c r="EP40" s="23">
        <v>0</v>
      </c>
      <c r="EQ40" s="23">
        <v>114.405912</v>
      </c>
      <c r="ER40" s="23">
        <v>115.78986</v>
      </c>
      <c r="ES40" s="23">
        <v>119.379345</v>
      </c>
      <c r="ET40" s="23">
        <v>123.080105</v>
      </c>
      <c r="EU40" s="23">
        <v>126.895588</v>
      </c>
      <c r="EV40" s="23">
        <v>130.829352</v>
      </c>
      <c r="EW40" s="23">
        <v>134.885062</v>
      </c>
      <c r="EX40" s="23">
        <v>139.066498</v>
      </c>
      <c r="EY40" s="23">
        <v>143.37755999999999</v>
      </c>
      <c r="EZ40" s="23">
        <v>147.82226399999999</v>
      </c>
      <c r="FA40" s="23">
        <v>152.40475499999999</v>
      </c>
      <c r="FB40" s="23">
        <v>157.129302</v>
      </c>
      <c r="FC40" s="23">
        <v>162.00031000000001</v>
      </c>
      <c r="FD40" s="23">
        <v>167.02232000000001</v>
      </c>
      <c r="FE40" s="23">
        <v>172.20001199999999</v>
      </c>
      <c r="FF40" s="23">
        <v>0</v>
      </c>
      <c r="FG40" s="23">
        <v>0</v>
      </c>
      <c r="FH40" s="23">
        <v>0</v>
      </c>
      <c r="FI40" s="22">
        <v>0</v>
      </c>
      <c r="FJ40" s="23">
        <v>0</v>
      </c>
      <c r="FK40" s="23">
        <v>0</v>
      </c>
      <c r="FL40" s="23">
        <v>117.90494</v>
      </c>
      <c r="FM40" s="23">
        <v>122.03161299999999</v>
      </c>
      <c r="FN40" s="23">
        <v>126.302719</v>
      </c>
      <c r="FO40" s="23">
        <v>130.72331399999999</v>
      </c>
      <c r="FP40" s="23">
        <v>135.298631</v>
      </c>
      <c r="FQ40" s="23">
        <v>140.03408300000001</v>
      </c>
      <c r="FR40" s="23">
        <v>144.93527499999999</v>
      </c>
      <c r="FS40" s="23">
        <v>150.00801000000001</v>
      </c>
      <c r="FT40" s="23">
        <v>155.25828999999999</v>
      </c>
      <c r="FU40" s="23">
        <v>160.692331</v>
      </c>
      <c r="FV40" s="23">
        <v>166.316562</v>
      </c>
      <c r="FW40" s="23">
        <v>172.137642</v>
      </c>
      <c r="FX40" s="23">
        <v>178.16245900000001</v>
      </c>
      <c r="FY40" s="23">
        <v>184.398145</v>
      </c>
      <c r="FZ40" s="23">
        <v>0</v>
      </c>
      <c r="GA40" s="23">
        <v>0</v>
      </c>
      <c r="GB40" s="23">
        <v>0</v>
      </c>
      <c r="GC40" s="22">
        <v>0</v>
      </c>
      <c r="GD40" s="23">
        <v>0</v>
      </c>
      <c r="GE40" s="23">
        <v>0</v>
      </c>
      <c r="GF40" s="23">
        <v>184.28203415999999</v>
      </c>
      <c r="GG40" s="23">
        <v>190.73190535000001</v>
      </c>
      <c r="GH40" s="23">
        <v>197.40752204</v>
      </c>
      <c r="GI40" s="23">
        <v>204.31678531</v>
      </c>
      <c r="GJ40" s="23">
        <v>211.46787280000001</v>
      </c>
      <c r="GK40" s="23">
        <v>218.86924834999999</v>
      </c>
      <c r="GL40" s="23">
        <v>226.52967204000001</v>
      </c>
      <c r="GM40" s="23">
        <v>234.45821056</v>
      </c>
      <c r="GN40" s="23">
        <v>242.66424792999999</v>
      </c>
      <c r="GO40" s="23">
        <v>251.15749661000001</v>
      </c>
      <c r="GP40" s="23">
        <v>259.94800899000001</v>
      </c>
      <c r="GQ40" s="23">
        <v>269.04618929999998</v>
      </c>
      <c r="GR40" s="23">
        <v>278.46280593</v>
      </c>
      <c r="GS40" s="23">
        <v>288.20900413999999</v>
      </c>
      <c r="GT40" s="23">
        <v>0</v>
      </c>
      <c r="GU40" s="23">
        <v>0</v>
      </c>
      <c r="GV40" s="23">
        <v>0</v>
      </c>
      <c r="GW40" s="22">
        <v>0</v>
      </c>
      <c r="GX40" s="23">
        <v>0</v>
      </c>
      <c r="GY40" s="23">
        <v>0</v>
      </c>
      <c r="GZ40" s="23">
        <v>0</v>
      </c>
      <c r="HA40" s="23">
        <v>0</v>
      </c>
      <c r="HB40" s="23">
        <v>0</v>
      </c>
      <c r="HC40" s="23">
        <v>0</v>
      </c>
      <c r="HD40" s="23">
        <v>0</v>
      </c>
      <c r="HE40" s="23">
        <v>0</v>
      </c>
      <c r="HF40" s="23">
        <v>0</v>
      </c>
      <c r="HG40" s="23">
        <v>0</v>
      </c>
      <c r="HH40" s="23">
        <v>0</v>
      </c>
      <c r="HI40" s="23">
        <v>0</v>
      </c>
      <c r="HJ40" s="23">
        <v>0</v>
      </c>
      <c r="HK40" s="23">
        <v>0</v>
      </c>
      <c r="HL40" s="23">
        <v>0</v>
      </c>
      <c r="HM40" s="23">
        <v>0</v>
      </c>
      <c r="HN40" s="23">
        <v>0</v>
      </c>
      <c r="HO40" s="23">
        <v>0</v>
      </c>
      <c r="HP40" s="23">
        <v>0</v>
      </c>
      <c r="HQ40" s="22">
        <v>0</v>
      </c>
      <c r="HR40" s="23">
        <v>0</v>
      </c>
      <c r="HS40" s="23">
        <v>0</v>
      </c>
      <c r="HT40" s="24">
        <v>118.51796400000001</v>
      </c>
      <c r="HU40" s="24">
        <v>122.666093</v>
      </c>
      <c r="HV40" s="24">
        <v>128.49167499999999</v>
      </c>
      <c r="HW40" s="23">
        <v>132.42249100000001</v>
      </c>
      <c r="HX40" s="23">
        <v>137.057278</v>
      </c>
      <c r="HY40" s="23">
        <v>141.85428300000001</v>
      </c>
      <c r="HZ40" s="23">
        <v>146.81918300000001</v>
      </c>
      <c r="IA40" s="23">
        <v>151.957854</v>
      </c>
      <c r="IB40" s="23">
        <v>157.27637899999999</v>
      </c>
      <c r="IC40" s="23">
        <v>162.78105199999999</v>
      </c>
      <c r="ID40" s="23">
        <v>168.47838899999999</v>
      </c>
      <c r="IE40" s="23">
        <v>174.37513300000001</v>
      </c>
      <c r="IF40" s="23">
        <v>180.478263</v>
      </c>
      <c r="IG40" s="23">
        <v>186.79500200000001</v>
      </c>
      <c r="IH40" s="23">
        <v>0</v>
      </c>
      <c r="II40" s="23">
        <v>0</v>
      </c>
      <c r="IJ40" s="23">
        <v>0</v>
      </c>
      <c r="IK40" s="22">
        <v>0</v>
      </c>
      <c r="IL40" s="23">
        <v>0</v>
      </c>
      <c r="IM40" s="23">
        <v>0</v>
      </c>
      <c r="IN40" s="23">
        <v>0</v>
      </c>
      <c r="IO40" s="23">
        <v>0</v>
      </c>
      <c r="IP40" s="23">
        <v>0</v>
      </c>
      <c r="IQ40" s="23">
        <v>0</v>
      </c>
      <c r="IR40" s="23">
        <v>0</v>
      </c>
      <c r="IS40" s="23">
        <v>0</v>
      </c>
      <c r="IT40" s="23">
        <v>0</v>
      </c>
      <c r="IU40" s="23">
        <v>0</v>
      </c>
      <c r="IV40" s="23">
        <v>0</v>
      </c>
      <c r="IW40" s="23">
        <v>0</v>
      </c>
      <c r="IX40" s="23">
        <v>0</v>
      </c>
      <c r="IY40" s="23">
        <v>0</v>
      </c>
      <c r="IZ40" s="23">
        <v>0</v>
      </c>
      <c r="JA40" s="23">
        <v>0</v>
      </c>
      <c r="JB40" s="23">
        <v>0</v>
      </c>
      <c r="JC40" s="23">
        <v>0</v>
      </c>
      <c r="JD40" s="23">
        <v>0</v>
      </c>
      <c r="JE40" s="22">
        <v>0</v>
      </c>
      <c r="JF40" s="23">
        <v>0</v>
      </c>
      <c r="JG40" s="23">
        <v>0</v>
      </c>
      <c r="JH40" s="23">
        <v>0</v>
      </c>
      <c r="JI40" s="23">
        <v>0</v>
      </c>
      <c r="JJ40" s="23">
        <v>0</v>
      </c>
      <c r="JK40" s="23">
        <v>0</v>
      </c>
      <c r="JL40" s="23">
        <v>0</v>
      </c>
      <c r="JM40" s="23">
        <v>0</v>
      </c>
      <c r="JN40" s="23">
        <v>0</v>
      </c>
      <c r="JO40" s="23">
        <v>0</v>
      </c>
      <c r="JP40" s="23">
        <v>0</v>
      </c>
      <c r="JQ40" s="23">
        <v>0</v>
      </c>
      <c r="JR40" s="23">
        <v>0</v>
      </c>
      <c r="JS40" s="23">
        <v>0</v>
      </c>
      <c r="JT40" s="23">
        <v>0</v>
      </c>
      <c r="JU40" s="23">
        <v>0</v>
      </c>
      <c r="JV40" s="23">
        <v>0</v>
      </c>
      <c r="JW40" s="23">
        <v>0</v>
      </c>
      <c r="JX40" s="23">
        <v>0</v>
      </c>
      <c r="JY40" s="22">
        <v>0</v>
      </c>
      <c r="JZ40" s="23">
        <v>0</v>
      </c>
      <c r="KA40" s="23">
        <v>0</v>
      </c>
      <c r="KB40" s="23">
        <v>0</v>
      </c>
      <c r="KC40" s="23">
        <v>0</v>
      </c>
      <c r="KD40" s="23">
        <v>0</v>
      </c>
      <c r="KE40" s="23">
        <v>0</v>
      </c>
      <c r="KF40" s="23">
        <v>0</v>
      </c>
      <c r="KG40" s="23">
        <v>0</v>
      </c>
      <c r="KH40" s="23">
        <v>0</v>
      </c>
      <c r="KI40" s="23">
        <v>0</v>
      </c>
      <c r="KJ40" s="23">
        <v>0</v>
      </c>
      <c r="KK40" s="23">
        <v>0</v>
      </c>
      <c r="KL40" s="23">
        <v>0</v>
      </c>
      <c r="KM40" s="23">
        <v>0</v>
      </c>
      <c r="KN40" s="23">
        <v>0</v>
      </c>
      <c r="KO40" s="23">
        <v>0</v>
      </c>
      <c r="KP40" s="23">
        <v>0</v>
      </c>
      <c r="KQ40" s="23">
        <v>0</v>
      </c>
      <c r="KR40" s="23">
        <v>0</v>
      </c>
      <c r="KS40" s="22">
        <v>0</v>
      </c>
      <c r="KT40" s="23">
        <v>0</v>
      </c>
      <c r="KU40" s="23">
        <v>0</v>
      </c>
      <c r="KV40" s="23">
        <v>0</v>
      </c>
      <c r="KW40" s="23">
        <v>0</v>
      </c>
      <c r="KX40" s="23">
        <v>0</v>
      </c>
      <c r="KY40" s="23">
        <v>0</v>
      </c>
      <c r="KZ40" s="23">
        <v>0</v>
      </c>
      <c r="LA40" s="23">
        <v>0</v>
      </c>
      <c r="LB40" s="23">
        <v>0</v>
      </c>
      <c r="LC40" s="23">
        <v>0</v>
      </c>
      <c r="LD40" s="23">
        <v>0</v>
      </c>
      <c r="LE40" s="23">
        <v>0</v>
      </c>
      <c r="LF40" s="23">
        <v>0</v>
      </c>
      <c r="LG40" s="23">
        <v>0</v>
      </c>
      <c r="LH40" s="23">
        <v>0</v>
      </c>
      <c r="LI40" s="23">
        <v>0</v>
      </c>
      <c r="LJ40" s="23">
        <v>0</v>
      </c>
      <c r="LK40" s="23">
        <v>0</v>
      </c>
      <c r="LL40" s="23">
        <v>0</v>
      </c>
      <c r="LM40" s="22">
        <v>0</v>
      </c>
      <c r="LN40" s="23">
        <v>0</v>
      </c>
      <c r="LO40" s="23">
        <v>0</v>
      </c>
      <c r="LP40" s="23">
        <v>0</v>
      </c>
      <c r="LQ40" s="23">
        <v>0</v>
      </c>
      <c r="LR40" s="23">
        <v>0</v>
      </c>
      <c r="LS40" s="23">
        <v>0</v>
      </c>
      <c r="LT40" s="23">
        <v>0</v>
      </c>
      <c r="LU40" s="23">
        <v>0</v>
      </c>
      <c r="LV40" s="23">
        <v>0</v>
      </c>
      <c r="LW40" s="23">
        <v>0</v>
      </c>
      <c r="LX40" s="23">
        <v>0</v>
      </c>
      <c r="LY40" s="23">
        <v>0</v>
      </c>
      <c r="LZ40" s="23">
        <v>0</v>
      </c>
      <c r="MA40" s="23">
        <v>0</v>
      </c>
      <c r="MB40" s="23">
        <v>0</v>
      </c>
      <c r="MC40" s="23">
        <v>0</v>
      </c>
      <c r="MD40" s="23">
        <v>0</v>
      </c>
      <c r="ME40" s="23">
        <v>0</v>
      </c>
      <c r="MF40" s="23">
        <v>0</v>
      </c>
      <c r="MG40" s="22">
        <v>0</v>
      </c>
      <c r="MH40" s="23">
        <v>0</v>
      </c>
      <c r="MI40" s="23">
        <v>0</v>
      </c>
      <c r="MJ40" s="23">
        <v>0</v>
      </c>
      <c r="MK40" s="23">
        <v>0</v>
      </c>
      <c r="ML40" s="23">
        <v>0</v>
      </c>
      <c r="MM40" s="23">
        <v>0</v>
      </c>
      <c r="MN40" s="23">
        <v>0</v>
      </c>
      <c r="MO40" s="23">
        <v>0</v>
      </c>
      <c r="MP40" s="23">
        <v>0</v>
      </c>
      <c r="MQ40" s="23">
        <v>0</v>
      </c>
      <c r="MR40" s="23">
        <v>0</v>
      </c>
      <c r="MS40" s="23">
        <v>0</v>
      </c>
      <c r="MT40" s="23">
        <v>0</v>
      </c>
      <c r="MU40" s="23">
        <v>0</v>
      </c>
      <c r="MV40" s="23">
        <v>0</v>
      </c>
      <c r="MW40" s="23">
        <v>0</v>
      </c>
      <c r="MX40" s="23">
        <v>0</v>
      </c>
      <c r="MY40" s="23">
        <v>0</v>
      </c>
      <c r="MZ40" s="23">
        <v>0</v>
      </c>
    </row>
    <row r="41" spans="1:364">
      <c r="A41" s="21" t="s">
        <v>953</v>
      </c>
      <c r="B41" s="21" t="s">
        <v>954</v>
      </c>
      <c r="C41" s="21" t="s">
        <v>886</v>
      </c>
      <c r="E41" s="22">
        <v>0</v>
      </c>
      <c r="F41" s="23">
        <v>0</v>
      </c>
      <c r="G41" s="23">
        <v>199.09527199999999</v>
      </c>
      <c r="H41" s="23">
        <v>211.88143400000001</v>
      </c>
      <c r="I41" s="23">
        <v>218.449759</v>
      </c>
      <c r="J41" s="23">
        <v>225.221701</v>
      </c>
      <c r="K41" s="23">
        <v>232.203574</v>
      </c>
      <c r="L41" s="23">
        <v>239.40188499999999</v>
      </c>
      <c r="M41" s="23">
        <v>246.82334299999999</v>
      </c>
      <c r="N41" s="23">
        <v>254.47486699999999</v>
      </c>
      <c r="O41" s="23">
        <v>262.363587</v>
      </c>
      <c r="P41" s="23">
        <v>270.49685899999997</v>
      </c>
      <c r="Q41" s="23">
        <v>278.88226100000003</v>
      </c>
      <c r="R41" s="23">
        <v>287.52761099999998</v>
      </c>
      <c r="S41" s="23">
        <v>296.440967</v>
      </c>
      <c r="T41" s="23">
        <v>305.63063699999998</v>
      </c>
      <c r="U41" s="23">
        <v>315.105187</v>
      </c>
      <c r="V41" s="23">
        <v>0</v>
      </c>
      <c r="W41" s="23">
        <v>0</v>
      </c>
      <c r="X41" s="23">
        <v>0</v>
      </c>
      <c r="Y41" s="22">
        <v>0</v>
      </c>
      <c r="Z41" s="23">
        <v>0</v>
      </c>
      <c r="AA41" s="23">
        <v>220.456872</v>
      </c>
      <c r="AB41" s="23">
        <v>229.96068700000001</v>
      </c>
      <c r="AC41" s="23">
        <v>237.08946800000001</v>
      </c>
      <c r="AD41" s="23">
        <v>244.43924200000001</v>
      </c>
      <c r="AE41" s="23">
        <v>252.01685800000001</v>
      </c>
      <c r="AF41" s="23">
        <v>259.82938100000001</v>
      </c>
      <c r="AG41" s="23">
        <v>267.88409200000001</v>
      </c>
      <c r="AH41" s="23">
        <v>276.18849899999998</v>
      </c>
      <c r="AI41" s="23">
        <v>284.75034199999999</v>
      </c>
      <c r="AJ41" s="23">
        <v>293.57760300000001</v>
      </c>
      <c r="AK41" s="23">
        <v>302.67850800000002</v>
      </c>
      <c r="AL41" s="23">
        <v>312.06154199999997</v>
      </c>
      <c r="AM41" s="23">
        <v>321.73545000000001</v>
      </c>
      <c r="AN41" s="23">
        <v>331.709249</v>
      </c>
      <c r="AO41" s="23">
        <v>341.99223499999999</v>
      </c>
      <c r="AP41" s="23">
        <v>0</v>
      </c>
      <c r="AQ41" s="23">
        <v>0</v>
      </c>
      <c r="AR41" s="23">
        <v>0</v>
      </c>
      <c r="AS41" s="22">
        <v>0</v>
      </c>
      <c r="AT41" s="23">
        <v>0</v>
      </c>
      <c r="AU41" s="23">
        <v>0</v>
      </c>
      <c r="AV41" s="23">
        <v>134.746015</v>
      </c>
      <c r="AW41" s="23">
        <v>138.78839600000001</v>
      </c>
      <c r="AX41" s="23">
        <v>142.95204799999999</v>
      </c>
      <c r="AY41" s="23">
        <v>147.24060900000001</v>
      </c>
      <c r="AZ41" s="23">
        <v>151.657827</v>
      </c>
      <c r="BA41" s="23">
        <v>156.207562</v>
      </c>
      <c r="BB41" s="23">
        <v>160.893789</v>
      </c>
      <c r="BC41" s="23">
        <v>165.72060300000001</v>
      </c>
      <c r="BD41" s="23">
        <v>170.69222099999999</v>
      </c>
      <c r="BE41" s="23">
        <v>175.81298699999999</v>
      </c>
      <c r="BF41" s="23">
        <v>181.087377</v>
      </c>
      <c r="BG41" s="23">
        <v>186.51999799999999</v>
      </c>
      <c r="BH41" s="23">
        <v>192.11559800000001</v>
      </c>
      <c r="BI41" s="23">
        <v>197.87906599999999</v>
      </c>
      <c r="BJ41" s="23">
        <v>0</v>
      </c>
      <c r="BK41" s="23">
        <v>0</v>
      </c>
      <c r="BL41" s="23">
        <v>0</v>
      </c>
      <c r="BM41" s="22">
        <v>0</v>
      </c>
      <c r="BN41" s="23">
        <v>0</v>
      </c>
      <c r="BO41" s="23">
        <v>0</v>
      </c>
      <c r="BP41" s="23">
        <v>134.746015</v>
      </c>
      <c r="BQ41" s="23">
        <v>138.78839600000001</v>
      </c>
      <c r="BR41" s="23">
        <v>142.95204799999999</v>
      </c>
      <c r="BS41" s="23">
        <v>147.24060900000001</v>
      </c>
      <c r="BT41" s="23">
        <v>151.657827</v>
      </c>
      <c r="BU41" s="23">
        <v>156.207562</v>
      </c>
      <c r="BV41" s="23">
        <v>160.893789</v>
      </c>
      <c r="BW41" s="23">
        <v>165.72060300000001</v>
      </c>
      <c r="BX41" s="23">
        <v>170.69222099999999</v>
      </c>
      <c r="BY41" s="23">
        <v>175.81298699999999</v>
      </c>
      <c r="BZ41" s="23">
        <v>181.087377</v>
      </c>
      <c r="CA41" s="23">
        <v>186.51999799999999</v>
      </c>
      <c r="CB41" s="23">
        <v>192.11559800000001</v>
      </c>
      <c r="CC41" s="23">
        <v>197.87906599999999</v>
      </c>
      <c r="CD41" s="23">
        <v>0</v>
      </c>
      <c r="CE41" s="23">
        <v>0</v>
      </c>
      <c r="CF41" s="23">
        <v>0</v>
      </c>
      <c r="CG41" s="22">
        <v>0</v>
      </c>
      <c r="CH41" s="23">
        <v>0</v>
      </c>
      <c r="CI41" s="23">
        <v>132.136234</v>
      </c>
      <c r="CJ41" s="23">
        <v>133.73466300000001</v>
      </c>
      <c r="CK41" s="23">
        <v>137.880437</v>
      </c>
      <c r="CL41" s="23">
        <v>142.154731</v>
      </c>
      <c r="CM41" s="23">
        <v>146.56152800000001</v>
      </c>
      <c r="CN41" s="23">
        <v>151.10493500000001</v>
      </c>
      <c r="CO41" s="23">
        <v>155.789188</v>
      </c>
      <c r="CP41" s="23">
        <v>160.61865299999999</v>
      </c>
      <c r="CQ41" s="23">
        <v>165.59783100000001</v>
      </c>
      <c r="CR41" s="23">
        <v>170.73136400000001</v>
      </c>
      <c r="CS41" s="23">
        <v>176.024036</v>
      </c>
      <c r="CT41" s="23">
        <v>181.48078100000001</v>
      </c>
      <c r="CU41" s="23">
        <v>187.106685</v>
      </c>
      <c r="CV41" s="23">
        <v>192.906993</v>
      </c>
      <c r="CW41" s="23">
        <v>198.88710900000001</v>
      </c>
      <c r="CX41" s="23">
        <v>0</v>
      </c>
      <c r="CY41" s="23">
        <v>0</v>
      </c>
      <c r="CZ41" s="23">
        <v>0</v>
      </c>
      <c r="DA41" s="22">
        <v>0</v>
      </c>
      <c r="DB41" s="23">
        <v>0</v>
      </c>
      <c r="DC41" s="23">
        <v>130.651557</v>
      </c>
      <c r="DD41" s="23">
        <v>132.23202599999999</v>
      </c>
      <c r="DE41" s="23">
        <v>136.331219</v>
      </c>
      <c r="DF41" s="23">
        <v>140.55748700000001</v>
      </c>
      <c r="DG41" s="23">
        <v>144.91476900000001</v>
      </c>
      <c r="DH41" s="23">
        <v>149.407127</v>
      </c>
      <c r="DI41" s="23">
        <v>154.038748</v>
      </c>
      <c r="DJ41" s="23">
        <v>158.81394900000001</v>
      </c>
      <c r="DK41" s="23">
        <v>163.73718099999999</v>
      </c>
      <c r="DL41" s="23">
        <v>168.81303399999999</v>
      </c>
      <c r="DM41" s="23">
        <v>174.04623799999999</v>
      </c>
      <c r="DN41" s="23">
        <v>179.44167100000001</v>
      </c>
      <c r="DO41" s="23">
        <v>185.00436300000001</v>
      </c>
      <c r="DP41" s="23">
        <v>190.739498</v>
      </c>
      <c r="DQ41" s="23">
        <v>196.652423</v>
      </c>
      <c r="DR41" s="23">
        <v>0</v>
      </c>
      <c r="DS41" s="23">
        <v>0</v>
      </c>
      <c r="DT41" s="23">
        <v>0</v>
      </c>
      <c r="DU41" s="22">
        <v>0</v>
      </c>
      <c r="DV41" s="23">
        <v>0</v>
      </c>
      <c r="DW41" s="23">
        <v>130.651557</v>
      </c>
      <c r="DX41" s="23">
        <v>121.33388600000001</v>
      </c>
      <c r="DY41" s="23">
        <v>125.095236</v>
      </c>
      <c r="DZ41" s="23">
        <v>128.97318799999999</v>
      </c>
      <c r="EA41" s="23">
        <v>132.97135700000001</v>
      </c>
      <c r="EB41" s="23">
        <v>137.093469</v>
      </c>
      <c r="EC41" s="23">
        <v>141.343367</v>
      </c>
      <c r="ED41" s="23">
        <v>145.72501099999999</v>
      </c>
      <c r="EE41" s="23">
        <v>150.24248700000001</v>
      </c>
      <c r="EF41" s="23">
        <v>154.900004</v>
      </c>
      <c r="EG41" s="23">
        <v>159.70190400000001</v>
      </c>
      <c r="EH41" s="23">
        <v>164.65266299999999</v>
      </c>
      <c r="EI41" s="23">
        <v>169.75689499999999</v>
      </c>
      <c r="EJ41" s="23">
        <v>175.01935900000001</v>
      </c>
      <c r="EK41" s="23">
        <v>180.44495900000001</v>
      </c>
      <c r="EL41" s="23">
        <v>0</v>
      </c>
      <c r="EM41" s="23">
        <v>0</v>
      </c>
      <c r="EN41" s="23">
        <v>0</v>
      </c>
      <c r="EO41" s="22">
        <v>0</v>
      </c>
      <c r="EP41" s="23">
        <v>0</v>
      </c>
      <c r="EQ41" s="23">
        <v>132.136234</v>
      </c>
      <c r="ER41" s="23">
        <v>133.73466300000001</v>
      </c>
      <c r="ES41" s="23">
        <v>137.880437</v>
      </c>
      <c r="ET41" s="23">
        <v>142.154731</v>
      </c>
      <c r="EU41" s="23">
        <v>146.56152800000001</v>
      </c>
      <c r="EV41" s="23">
        <v>151.10493500000001</v>
      </c>
      <c r="EW41" s="23">
        <v>155.789188</v>
      </c>
      <c r="EX41" s="23">
        <v>160.61865299999999</v>
      </c>
      <c r="EY41" s="23">
        <v>165.59783100000001</v>
      </c>
      <c r="EZ41" s="23">
        <v>170.73136400000001</v>
      </c>
      <c r="FA41" s="23">
        <v>176.024036</v>
      </c>
      <c r="FB41" s="23">
        <v>181.48078100000001</v>
      </c>
      <c r="FC41" s="23">
        <v>187.106685</v>
      </c>
      <c r="FD41" s="23">
        <v>192.906993</v>
      </c>
      <c r="FE41" s="23">
        <v>198.88710900000001</v>
      </c>
      <c r="FF41" s="23">
        <v>0</v>
      </c>
      <c r="FG41" s="23">
        <v>0</v>
      </c>
      <c r="FH41" s="23">
        <v>0</v>
      </c>
      <c r="FI41" s="22">
        <v>0</v>
      </c>
      <c r="FJ41" s="23">
        <v>0</v>
      </c>
      <c r="FK41" s="23">
        <v>0</v>
      </c>
      <c r="FL41" s="23">
        <v>136.848128</v>
      </c>
      <c r="FM41" s="23">
        <v>141.637812</v>
      </c>
      <c r="FN41" s="23">
        <v>146.595136</v>
      </c>
      <c r="FO41" s="23">
        <v>151.725966</v>
      </c>
      <c r="FP41" s="23">
        <v>157.036374</v>
      </c>
      <c r="FQ41" s="23">
        <v>162.53264799999999</v>
      </c>
      <c r="FR41" s="23">
        <v>168.22129000000001</v>
      </c>
      <c r="FS41" s="23">
        <v>174.10903500000001</v>
      </c>
      <c r="FT41" s="23">
        <v>180.20285200000001</v>
      </c>
      <c r="FU41" s="23">
        <v>186.509951</v>
      </c>
      <c r="FV41" s="23">
        <v>193.0378</v>
      </c>
      <c r="FW41" s="23">
        <v>199.79412300000001</v>
      </c>
      <c r="FX41" s="23">
        <v>206.78691699999999</v>
      </c>
      <c r="FY41" s="23">
        <v>214.02445900000001</v>
      </c>
      <c r="FZ41" s="23">
        <v>0</v>
      </c>
      <c r="GA41" s="23">
        <v>0</v>
      </c>
      <c r="GB41" s="23">
        <v>0</v>
      </c>
      <c r="GC41" s="22">
        <v>0</v>
      </c>
      <c r="GD41" s="23">
        <v>0</v>
      </c>
      <c r="GE41" s="23">
        <v>0</v>
      </c>
      <c r="GF41" s="23">
        <v>213.88969279</v>
      </c>
      <c r="GG41" s="23">
        <v>221.37583204000001</v>
      </c>
      <c r="GH41" s="23">
        <v>229.12398615999999</v>
      </c>
      <c r="GI41" s="23">
        <v>237.14332568</v>
      </c>
      <c r="GJ41" s="23">
        <v>245.44334208000001</v>
      </c>
      <c r="GK41" s="23">
        <v>254.03385904999999</v>
      </c>
      <c r="GL41" s="23">
        <v>262.92504412</v>
      </c>
      <c r="GM41" s="23">
        <v>272.12742065999998</v>
      </c>
      <c r="GN41" s="23">
        <v>281.65188038000002</v>
      </c>
      <c r="GO41" s="23">
        <v>291.50969620000001</v>
      </c>
      <c r="GP41" s="23">
        <v>301.71253555999999</v>
      </c>
      <c r="GQ41" s="23">
        <v>312.27247431000001</v>
      </c>
      <c r="GR41" s="23">
        <v>323.20201091000001</v>
      </c>
      <c r="GS41" s="23">
        <v>334.51408128999998</v>
      </c>
      <c r="GT41" s="23">
        <v>0</v>
      </c>
      <c r="GU41" s="23">
        <v>0</v>
      </c>
      <c r="GV41" s="23">
        <v>0</v>
      </c>
      <c r="GW41" s="22">
        <v>0</v>
      </c>
      <c r="GX41" s="23">
        <v>0</v>
      </c>
      <c r="GY41" s="23">
        <v>0</v>
      </c>
      <c r="GZ41" s="23">
        <v>0</v>
      </c>
      <c r="HA41" s="23">
        <v>0</v>
      </c>
      <c r="HB41" s="23">
        <v>0</v>
      </c>
      <c r="HC41" s="23">
        <v>0</v>
      </c>
      <c r="HD41" s="23">
        <v>0</v>
      </c>
      <c r="HE41" s="23">
        <v>0</v>
      </c>
      <c r="HF41" s="23">
        <v>0</v>
      </c>
      <c r="HG41" s="23">
        <v>0</v>
      </c>
      <c r="HH41" s="23">
        <v>0</v>
      </c>
      <c r="HI41" s="23">
        <v>0</v>
      </c>
      <c r="HJ41" s="23">
        <v>0</v>
      </c>
      <c r="HK41" s="23">
        <v>0</v>
      </c>
      <c r="HL41" s="23">
        <v>0</v>
      </c>
      <c r="HM41" s="23">
        <v>0</v>
      </c>
      <c r="HN41" s="23">
        <v>0</v>
      </c>
      <c r="HO41" s="23">
        <v>0</v>
      </c>
      <c r="HP41" s="23">
        <v>0</v>
      </c>
      <c r="HQ41" s="22">
        <v>0</v>
      </c>
      <c r="HR41" s="23">
        <v>0</v>
      </c>
      <c r="HS41" s="23">
        <v>0</v>
      </c>
      <c r="HT41" s="24">
        <v>137.55964299999999</v>
      </c>
      <c r="HU41" s="24">
        <v>142.37423100000001</v>
      </c>
      <c r="HV41" s="24">
        <v>149.13577900000001</v>
      </c>
      <c r="HW41" s="23">
        <v>153.69814</v>
      </c>
      <c r="HX41" s="23">
        <v>159.077575</v>
      </c>
      <c r="HY41" s="23">
        <v>164.64528999999999</v>
      </c>
      <c r="HZ41" s="23">
        <v>170.40787499999999</v>
      </c>
      <c r="IA41" s="23">
        <v>176.372151</v>
      </c>
      <c r="IB41" s="23">
        <v>182.545176</v>
      </c>
      <c r="IC41" s="23">
        <v>188.934258</v>
      </c>
      <c r="ID41" s="23">
        <v>195.54695699999999</v>
      </c>
      <c r="IE41" s="23">
        <v>202.39109999999999</v>
      </c>
      <c r="IF41" s="23">
        <v>209.47478899999999</v>
      </c>
      <c r="IG41" s="23">
        <v>216.80640600000001</v>
      </c>
      <c r="IH41" s="23">
        <v>0</v>
      </c>
      <c r="II41" s="23">
        <v>0</v>
      </c>
      <c r="IJ41" s="23">
        <v>0</v>
      </c>
      <c r="IK41" s="22">
        <v>0</v>
      </c>
      <c r="IL41" s="23">
        <v>0</v>
      </c>
      <c r="IM41" s="23">
        <v>0</v>
      </c>
      <c r="IN41" s="23">
        <v>0</v>
      </c>
      <c r="IO41" s="23">
        <v>0</v>
      </c>
      <c r="IP41" s="23">
        <v>0</v>
      </c>
      <c r="IQ41" s="23">
        <v>0</v>
      </c>
      <c r="IR41" s="23">
        <v>0</v>
      </c>
      <c r="IS41" s="23">
        <v>0</v>
      </c>
      <c r="IT41" s="23">
        <v>0</v>
      </c>
      <c r="IU41" s="23">
        <v>0</v>
      </c>
      <c r="IV41" s="23">
        <v>0</v>
      </c>
      <c r="IW41" s="23">
        <v>0</v>
      </c>
      <c r="IX41" s="23">
        <v>0</v>
      </c>
      <c r="IY41" s="23">
        <v>0</v>
      </c>
      <c r="IZ41" s="23">
        <v>0</v>
      </c>
      <c r="JA41" s="23">
        <v>0</v>
      </c>
      <c r="JB41" s="23">
        <v>0</v>
      </c>
      <c r="JC41" s="23">
        <v>0</v>
      </c>
      <c r="JD41" s="23">
        <v>0</v>
      </c>
      <c r="JE41" s="22">
        <v>0</v>
      </c>
      <c r="JF41" s="23">
        <v>0</v>
      </c>
      <c r="JG41" s="23">
        <v>0</v>
      </c>
      <c r="JH41" s="23">
        <v>0</v>
      </c>
      <c r="JI41" s="23">
        <v>0</v>
      </c>
      <c r="JJ41" s="23">
        <v>0</v>
      </c>
      <c r="JK41" s="23">
        <v>0</v>
      </c>
      <c r="JL41" s="23">
        <v>0</v>
      </c>
      <c r="JM41" s="23">
        <v>0</v>
      </c>
      <c r="JN41" s="23">
        <v>0</v>
      </c>
      <c r="JO41" s="23">
        <v>0</v>
      </c>
      <c r="JP41" s="23">
        <v>0</v>
      </c>
      <c r="JQ41" s="23">
        <v>0</v>
      </c>
      <c r="JR41" s="23">
        <v>0</v>
      </c>
      <c r="JS41" s="23">
        <v>0</v>
      </c>
      <c r="JT41" s="23">
        <v>0</v>
      </c>
      <c r="JU41" s="23">
        <v>0</v>
      </c>
      <c r="JV41" s="23">
        <v>0</v>
      </c>
      <c r="JW41" s="23">
        <v>0</v>
      </c>
      <c r="JX41" s="23">
        <v>0</v>
      </c>
      <c r="JY41" s="22">
        <v>0</v>
      </c>
      <c r="JZ41" s="23">
        <v>0</v>
      </c>
      <c r="KA41" s="23">
        <v>0</v>
      </c>
      <c r="KB41" s="23">
        <v>0</v>
      </c>
      <c r="KC41" s="23">
        <v>0</v>
      </c>
      <c r="KD41" s="23">
        <v>0</v>
      </c>
      <c r="KE41" s="23">
        <v>0</v>
      </c>
      <c r="KF41" s="23">
        <v>0</v>
      </c>
      <c r="KG41" s="23">
        <v>0</v>
      </c>
      <c r="KH41" s="23">
        <v>0</v>
      </c>
      <c r="KI41" s="23">
        <v>0</v>
      </c>
      <c r="KJ41" s="23">
        <v>0</v>
      </c>
      <c r="KK41" s="23">
        <v>0</v>
      </c>
      <c r="KL41" s="23">
        <v>0</v>
      </c>
      <c r="KM41" s="23">
        <v>0</v>
      </c>
      <c r="KN41" s="23">
        <v>0</v>
      </c>
      <c r="KO41" s="23">
        <v>0</v>
      </c>
      <c r="KP41" s="23">
        <v>0</v>
      </c>
      <c r="KQ41" s="23">
        <v>0</v>
      </c>
      <c r="KR41" s="23">
        <v>0</v>
      </c>
      <c r="KS41" s="22">
        <v>0</v>
      </c>
      <c r="KT41" s="23">
        <v>0</v>
      </c>
      <c r="KU41" s="23">
        <v>0</v>
      </c>
      <c r="KV41" s="23">
        <v>0</v>
      </c>
      <c r="KW41" s="23">
        <v>0</v>
      </c>
      <c r="KX41" s="23">
        <v>0</v>
      </c>
      <c r="KY41" s="23">
        <v>0</v>
      </c>
      <c r="KZ41" s="23">
        <v>0</v>
      </c>
      <c r="LA41" s="23">
        <v>0</v>
      </c>
      <c r="LB41" s="23">
        <v>0</v>
      </c>
      <c r="LC41" s="23">
        <v>0</v>
      </c>
      <c r="LD41" s="23">
        <v>0</v>
      </c>
      <c r="LE41" s="23">
        <v>0</v>
      </c>
      <c r="LF41" s="23">
        <v>0</v>
      </c>
      <c r="LG41" s="23">
        <v>0</v>
      </c>
      <c r="LH41" s="23">
        <v>0</v>
      </c>
      <c r="LI41" s="23">
        <v>0</v>
      </c>
      <c r="LJ41" s="23">
        <v>0</v>
      </c>
      <c r="LK41" s="23">
        <v>0</v>
      </c>
      <c r="LL41" s="23">
        <v>0</v>
      </c>
      <c r="LM41" s="22">
        <v>0</v>
      </c>
      <c r="LN41" s="23">
        <v>0</v>
      </c>
      <c r="LO41" s="23">
        <v>0</v>
      </c>
      <c r="LP41" s="23">
        <v>0</v>
      </c>
      <c r="LQ41" s="23">
        <v>0</v>
      </c>
      <c r="LR41" s="23">
        <v>0</v>
      </c>
      <c r="LS41" s="23">
        <v>0</v>
      </c>
      <c r="LT41" s="23">
        <v>0</v>
      </c>
      <c r="LU41" s="23">
        <v>0</v>
      </c>
      <c r="LV41" s="23">
        <v>0</v>
      </c>
      <c r="LW41" s="23">
        <v>0</v>
      </c>
      <c r="LX41" s="23">
        <v>0</v>
      </c>
      <c r="LY41" s="23">
        <v>0</v>
      </c>
      <c r="LZ41" s="23">
        <v>0</v>
      </c>
      <c r="MA41" s="23">
        <v>0</v>
      </c>
      <c r="MB41" s="23">
        <v>0</v>
      </c>
      <c r="MC41" s="23">
        <v>0</v>
      </c>
      <c r="MD41" s="23">
        <v>0</v>
      </c>
      <c r="ME41" s="23">
        <v>0</v>
      </c>
      <c r="MF41" s="23">
        <v>0</v>
      </c>
      <c r="MG41" s="22">
        <v>0</v>
      </c>
      <c r="MH41" s="23">
        <v>0</v>
      </c>
      <c r="MI41" s="23">
        <v>0</v>
      </c>
      <c r="MJ41" s="23">
        <v>0</v>
      </c>
      <c r="MK41" s="23">
        <v>0</v>
      </c>
      <c r="ML41" s="23">
        <v>0</v>
      </c>
      <c r="MM41" s="23">
        <v>0</v>
      </c>
      <c r="MN41" s="23">
        <v>0</v>
      </c>
      <c r="MO41" s="23">
        <v>0</v>
      </c>
      <c r="MP41" s="23">
        <v>0</v>
      </c>
      <c r="MQ41" s="23">
        <v>0</v>
      </c>
      <c r="MR41" s="23">
        <v>0</v>
      </c>
      <c r="MS41" s="23">
        <v>0</v>
      </c>
      <c r="MT41" s="23">
        <v>0</v>
      </c>
      <c r="MU41" s="23">
        <v>0</v>
      </c>
      <c r="MV41" s="23">
        <v>0</v>
      </c>
      <c r="MW41" s="23">
        <v>0</v>
      </c>
      <c r="MX41" s="23">
        <v>0</v>
      </c>
      <c r="MY41" s="23">
        <v>0</v>
      </c>
      <c r="MZ41" s="23">
        <v>0</v>
      </c>
    </row>
    <row r="42" spans="1:364">
      <c r="A42" s="9" t="s">
        <v>955</v>
      </c>
      <c r="B42" s="9" t="s">
        <v>956</v>
      </c>
      <c r="C42" s="9" t="s">
        <v>886</v>
      </c>
      <c r="E42" s="22">
        <v>0</v>
      </c>
      <c r="F42" s="23">
        <v>0</v>
      </c>
      <c r="G42" s="23">
        <v>231.34833399999999</v>
      </c>
      <c r="H42" s="23">
        <v>246.20583099999999</v>
      </c>
      <c r="I42" s="23">
        <v>253.838211</v>
      </c>
      <c r="J42" s="23">
        <v>261.70719600000001</v>
      </c>
      <c r="K42" s="23">
        <v>269.82011899999998</v>
      </c>
      <c r="L42" s="23">
        <v>278.18454300000002</v>
      </c>
      <c r="M42" s="23">
        <v>286.80826400000001</v>
      </c>
      <c r="N42" s="23">
        <v>295.69932</v>
      </c>
      <c r="O42" s="23">
        <v>304.86599899999999</v>
      </c>
      <c r="P42" s="23">
        <v>314.316845</v>
      </c>
      <c r="Q42" s="23">
        <v>324.06066700000002</v>
      </c>
      <c r="R42" s="23">
        <v>334.10654799999998</v>
      </c>
      <c r="S42" s="23">
        <v>344.46385099999998</v>
      </c>
      <c r="T42" s="23">
        <v>355.14222999999998</v>
      </c>
      <c r="U42" s="23">
        <v>366.15163899999999</v>
      </c>
      <c r="V42" s="23">
        <v>0</v>
      </c>
      <c r="W42" s="23">
        <v>0</v>
      </c>
      <c r="X42" s="23">
        <v>0</v>
      </c>
      <c r="Y42" s="22">
        <v>0</v>
      </c>
      <c r="Z42" s="23">
        <v>0</v>
      </c>
      <c r="AA42" s="23">
        <v>256.17047300000002</v>
      </c>
      <c r="AB42" s="23">
        <v>267.21388899999999</v>
      </c>
      <c r="AC42" s="23">
        <v>275.49751900000001</v>
      </c>
      <c r="AD42" s="23">
        <v>284.03794199999999</v>
      </c>
      <c r="AE42" s="23">
        <v>292.843119</v>
      </c>
      <c r="AF42" s="23">
        <v>301.92125499999997</v>
      </c>
      <c r="AG42" s="23">
        <v>311.28081400000002</v>
      </c>
      <c r="AH42" s="23">
        <v>320.93052</v>
      </c>
      <c r="AI42" s="23">
        <v>330.879366</v>
      </c>
      <c r="AJ42" s="23">
        <v>341.13662599999998</v>
      </c>
      <c r="AK42" s="23">
        <v>351.711861</v>
      </c>
      <c r="AL42" s="23">
        <v>362.61492900000002</v>
      </c>
      <c r="AM42" s="23">
        <v>373.85599200000001</v>
      </c>
      <c r="AN42" s="23">
        <v>385.44552800000002</v>
      </c>
      <c r="AO42" s="23">
        <v>397.394339</v>
      </c>
      <c r="AP42" s="23">
        <v>0</v>
      </c>
      <c r="AQ42" s="23">
        <v>0</v>
      </c>
      <c r="AR42" s="23">
        <v>0</v>
      </c>
      <c r="AS42" s="22">
        <v>0</v>
      </c>
      <c r="AT42" s="23">
        <v>0</v>
      </c>
      <c r="AU42" s="23">
        <v>0</v>
      </c>
      <c r="AV42" s="23">
        <v>156.16008500000001</v>
      </c>
      <c r="AW42" s="23">
        <v>160.844888</v>
      </c>
      <c r="AX42" s="23">
        <v>165.67023499999999</v>
      </c>
      <c r="AY42" s="23">
        <v>170.640342</v>
      </c>
      <c r="AZ42" s="23">
        <v>175.75955200000001</v>
      </c>
      <c r="BA42" s="23">
        <v>181.03233800000001</v>
      </c>
      <c r="BB42" s="23">
        <v>186.46330900000001</v>
      </c>
      <c r="BC42" s="23">
        <v>192.057208</v>
      </c>
      <c r="BD42" s="23">
        <v>197.81892400000001</v>
      </c>
      <c r="BE42" s="23">
        <v>203.75349199999999</v>
      </c>
      <c r="BF42" s="23">
        <v>209.866097</v>
      </c>
      <c r="BG42" s="23">
        <v>216.16207900000001</v>
      </c>
      <c r="BH42" s="23">
        <v>222.646942</v>
      </c>
      <c r="BI42" s="23">
        <v>229.32634999999999</v>
      </c>
      <c r="BJ42" s="23">
        <v>0</v>
      </c>
      <c r="BK42" s="23">
        <v>0</v>
      </c>
      <c r="BL42" s="23">
        <v>0</v>
      </c>
      <c r="BM42" s="22">
        <v>0</v>
      </c>
      <c r="BN42" s="23">
        <v>0</v>
      </c>
      <c r="BO42" s="23">
        <v>0</v>
      </c>
      <c r="BP42" s="23">
        <v>156.16008500000001</v>
      </c>
      <c r="BQ42" s="23">
        <v>160.844888</v>
      </c>
      <c r="BR42" s="23">
        <v>165.67023499999999</v>
      </c>
      <c r="BS42" s="23">
        <v>170.640342</v>
      </c>
      <c r="BT42" s="23">
        <v>175.75955200000001</v>
      </c>
      <c r="BU42" s="23">
        <v>181.03233800000001</v>
      </c>
      <c r="BV42" s="23">
        <v>186.46330900000001</v>
      </c>
      <c r="BW42" s="23">
        <v>192.057208</v>
      </c>
      <c r="BX42" s="23">
        <v>197.81892400000001</v>
      </c>
      <c r="BY42" s="23">
        <v>203.75349199999999</v>
      </c>
      <c r="BZ42" s="23">
        <v>209.866097</v>
      </c>
      <c r="CA42" s="23">
        <v>216.16207900000001</v>
      </c>
      <c r="CB42" s="23">
        <v>222.646942</v>
      </c>
      <c r="CC42" s="23">
        <v>229.32634999999999</v>
      </c>
      <c r="CD42" s="23">
        <v>0</v>
      </c>
      <c r="CE42" s="23">
        <v>0</v>
      </c>
      <c r="CF42" s="23">
        <v>0</v>
      </c>
      <c r="CG42" s="22">
        <v>0</v>
      </c>
      <c r="CH42" s="23">
        <v>0</v>
      </c>
      <c r="CI42" s="23">
        <v>153.542057</v>
      </c>
      <c r="CJ42" s="23">
        <v>155.399428</v>
      </c>
      <c r="CK42" s="23">
        <v>160.21681100000001</v>
      </c>
      <c r="CL42" s="23">
        <v>165.18353200000001</v>
      </c>
      <c r="CM42" s="23">
        <v>170.30422100000001</v>
      </c>
      <c r="CN42" s="23">
        <v>175.583652</v>
      </c>
      <c r="CO42" s="23">
        <v>181.02674500000001</v>
      </c>
      <c r="CP42" s="23">
        <v>186.63857400000001</v>
      </c>
      <c r="CQ42" s="23">
        <v>192.42437000000001</v>
      </c>
      <c r="CR42" s="23">
        <v>198.38952599999999</v>
      </c>
      <c r="CS42" s="23">
        <v>204.539601</v>
      </c>
      <c r="CT42" s="23">
        <v>210.88032899999999</v>
      </c>
      <c r="CU42" s="23">
        <v>217.417619</v>
      </c>
      <c r="CV42" s="23">
        <v>224.15756500000001</v>
      </c>
      <c r="CW42" s="23">
        <v>231.10645</v>
      </c>
      <c r="CX42" s="23">
        <v>0</v>
      </c>
      <c r="CY42" s="23">
        <v>0</v>
      </c>
      <c r="CZ42" s="23">
        <v>0</v>
      </c>
      <c r="DA42" s="22">
        <v>0</v>
      </c>
      <c r="DB42" s="23">
        <v>0</v>
      </c>
      <c r="DC42" s="23">
        <v>151.816866</v>
      </c>
      <c r="DD42" s="23">
        <v>153.653367</v>
      </c>
      <c r="DE42" s="23">
        <v>158.41662199999999</v>
      </c>
      <c r="DF42" s="23">
        <v>163.32753700000001</v>
      </c>
      <c r="DG42" s="23">
        <v>168.390691</v>
      </c>
      <c r="DH42" s="23">
        <v>173.61080200000001</v>
      </c>
      <c r="DI42" s="23">
        <v>178.99273700000001</v>
      </c>
      <c r="DJ42" s="23">
        <v>184.54151200000001</v>
      </c>
      <c r="DK42" s="23">
        <v>190.26229900000001</v>
      </c>
      <c r="DL42" s="23">
        <v>196.16042999999999</v>
      </c>
      <c r="DM42" s="23">
        <v>202.24140299999999</v>
      </c>
      <c r="DN42" s="23">
        <v>208.510887</v>
      </c>
      <c r="DO42" s="23">
        <v>214.97472400000001</v>
      </c>
      <c r="DP42" s="23">
        <v>221.63894099999999</v>
      </c>
      <c r="DQ42" s="23">
        <v>228.509748</v>
      </c>
      <c r="DR42" s="23">
        <v>0</v>
      </c>
      <c r="DS42" s="23">
        <v>0</v>
      </c>
      <c r="DT42" s="23">
        <v>0</v>
      </c>
      <c r="DU42" s="22">
        <v>0</v>
      </c>
      <c r="DV42" s="23">
        <v>0</v>
      </c>
      <c r="DW42" s="23">
        <v>151.816866</v>
      </c>
      <c r="DX42" s="23">
        <v>140.98974899999999</v>
      </c>
      <c r="DY42" s="23">
        <v>145.36043100000001</v>
      </c>
      <c r="DZ42" s="23">
        <v>149.866604</v>
      </c>
      <c r="EA42" s="23">
        <v>154.51246900000001</v>
      </c>
      <c r="EB42" s="23">
        <v>159.30235500000001</v>
      </c>
      <c r="EC42" s="23">
        <v>164.24072799999999</v>
      </c>
      <c r="ED42" s="23">
        <v>169.33219099999999</v>
      </c>
      <c r="EE42" s="23">
        <v>174.581489</v>
      </c>
      <c r="EF42" s="23">
        <v>179.993515</v>
      </c>
      <c r="EG42" s="23">
        <v>185.57331400000001</v>
      </c>
      <c r="EH42" s="23">
        <v>191.326087</v>
      </c>
      <c r="EI42" s="23">
        <v>197.25719599999999</v>
      </c>
      <c r="EJ42" s="23">
        <v>203.37216900000001</v>
      </c>
      <c r="EK42" s="23">
        <v>209.676706</v>
      </c>
      <c r="EL42" s="23">
        <v>0</v>
      </c>
      <c r="EM42" s="23">
        <v>0</v>
      </c>
      <c r="EN42" s="23">
        <v>0</v>
      </c>
      <c r="EO42" s="22">
        <v>0</v>
      </c>
      <c r="EP42" s="23">
        <v>0</v>
      </c>
      <c r="EQ42" s="23">
        <v>153.542057</v>
      </c>
      <c r="ER42" s="23">
        <v>155.399428</v>
      </c>
      <c r="ES42" s="23">
        <v>160.21681100000001</v>
      </c>
      <c r="ET42" s="23">
        <v>165.18353200000001</v>
      </c>
      <c r="EU42" s="23">
        <v>170.30422100000001</v>
      </c>
      <c r="EV42" s="23">
        <v>175.583652</v>
      </c>
      <c r="EW42" s="23">
        <v>181.02674500000001</v>
      </c>
      <c r="EX42" s="23">
        <v>186.63857400000001</v>
      </c>
      <c r="EY42" s="23">
        <v>192.42437000000001</v>
      </c>
      <c r="EZ42" s="23">
        <v>198.38952599999999</v>
      </c>
      <c r="FA42" s="23">
        <v>204.539601</v>
      </c>
      <c r="FB42" s="23">
        <v>210.88032899999999</v>
      </c>
      <c r="FC42" s="23">
        <v>217.417619</v>
      </c>
      <c r="FD42" s="23">
        <v>224.15756500000001</v>
      </c>
      <c r="FE42" s="23">
        <v>231.10645</v>
      </c>
      <c r="FF42" s="23">
        <v>0</v>
      </c>
      <c r="FG42" s="23">
        <v>0</v>
      </c>
      <c r="FH42" s="23">
        <v>0</v>
      </c>
      <c r="FI42" s="22">
        <v>0</v>
      </c>
      <c r="FJ42" s="23">
        <v>0</v>
      </c>
      <c r="FK42" s="23">
        <v>0</v>
      </c>
      <c r="FL42" s="23">
        <v>157.60640000000001</v>
      </c>
      <c r="FM42" s="23">
        <v>163.122624</v>
      </c>
      <c r="FN42" s="23">
        <v>168.83191600000001</v>
      </c>
      <c r="FO42" s="23">
        <v>174.74103299999999</v>
      </c>
      <c r="FP42" s="23">
        <v>180.85696899999999</v>
      </c>
      <c r="FQ42" s="23">
        <v>187.18696299999999</v>
      </c>
      <c r="FR42" s="23">
        <v>193.738507</v>
      </c>
      <c r="FS42" s="23">
        <v>200.51935399999999</v>
      </c>
      <c r="FT42" s="23">
        <v>207.537532</v>
      </c>
      <c r="FU42" s="23">
        <v>214.801345</v>
      </c>
      <c r="FV42" s="23">
        <v>222.31939199999999</v>
      </c>
      <c r="FW42" s="23">
        <v>230.100571</v>
      </c>
      <c r="FX42" s="23">
        <v>238.15409099999999</v>
      </c>
      <c r="FY42" s="23">
        <v>246.489484</v>
      </c>
      <c r="FZ42" s="23">
        <v>0</v>
      </c>
      <c r="GA42" s="23">
        <v>0</v>
      </c>
      <c r="GB42" s="23">
        <v>0</v>
      </c>
      <c r="GC42" s="22">
        <v>0</v>
      </c>
      <c r="GD42" s="23">
        <v>0</v>
      </c>
      <c r="GE42" s="23">
        <v>0</v>
      </c>
      <c r="GF42" s="23">
        <v>246.33427556999999</v>
      </c>
      <c r="GG42" s="23">
        <v>254.95597520999999</v>
      </c>
      <c r="GH42" s="23">
        <v>263.87943435</v>
      </c>
      <c r="GI42" s="23">
        <v>273.11521455000002</v>
      </c>
      <c r="GJ42" s="23">
        <v>282.67424706000003</v>
      </c>
      <c r="GK42" s="23">
        <v>292.56784570000002</v>
      </c>
      <c r="GL42" s="23">
        <v>302.80772030000003</v>
      </c>
      <c r="GM42" s="23">
        <v>313.40599050999998</v>
      </c>
      <c r="GN42" s="23">
        <v>324.37520017999998</v>
      </c>
      <c r="GO42" s="23">
        <v>335.72833219</v>
      </c>
      <c r="GP42" s="23">
        <v>347.47882380999999</v>
      </c>
      <c r="GQ42" s="23">
        <v>359.64058265</v>
      </c>
      <c r="GR42" s="23">
        <v>372.22800303999998</v>
      </c>
      <c r="GS42" s="23">
        <v>385.25598315000002</v>
      </c>
      <c r="GT42" s="23">
        <v>0</v>
      </c>
      <c r="GU42" s="23">
        <v>0</v>
      </c>
      <c r="GV42" s="23">
        <v>0</v>
      </c>
      <c r="GW42" s="22">
        <v>0</v>
      </c>
      <c r="GX42" s="23">
        <v>0</v>
      </c>
      <c r="GY42" s="23">
        <v>0</v>
      </c>
      <c r="GZ42" s="23">
        <v>0</v>
      </c>
      <c r="HA42" s="23">
        <v>0</v>
      </c>
      <c r="HB42" s="23">
        <v>0</v>
      </c>
      <c r="HC42" s="23">
        <v>0</v>
      </c>
      <c r="HD42" s="23">
        <v>0</v>
      </c>
      <c r="HE42" s="23">
        <v>0</v>
      </c>
      <c r="HF42" s="23">
        <v>0</v>
      </c>
      <c r="HG42" s="23">
        <v>0</v>
      </c>
      <c r="HH42" s="23">
        <v>0</v>
      </c>
      <c r="HI42" s="23">
        <v>0</v>
      </c>
      <c r="HJ42" s="23">
        <v>0</v>
      </c>
      <c r="HK42" s="23">
        <v>0</v>
      </c>
      <c r="HL42" s="23">
        <v>0</v>
      </c>
      <c r="HM42" s="23">
        <v>0</v>
      </c>
      <c r="HN42" s="23">
        <v>0</v>
      </c>
      <c r="HO42" s="23">
        <v>0</v>
      </c>
      <c r="HP42" s="23">
        <v>0</v>
      </c>
      <c r="HQ42" s="22">
        <v>0</v>
      </c>
      <c r="HR42" s="23">
        <v>0</v>
      </c>
      <c r="HS42" s="23">
        <v>0</v>
      </c>
      <c r="HT42" s="24">
        <v>158.42584400000001</v>
      </c>
      <c r="HU42" s="24">
        <v>163.97074799999999</v>
      </c>
      <c r="HV42" s="24">
        <v>171.75794500000001</v>
      </c>
      <c r="HW42" s="23">
        <v>177.01236299999999</v>
      </c>
      <c r="HX42" s="23">
        <v>183.207796</v>
      </c>
      <c r="HY42" s="23">
        <v>189.620069</v>
      </c>
      <c r="HZ42" s="23">
        <v>196.25677099999999</v>
      </c>
      <c r="IA42" s="23">
        <v>203.12575799999999</v>
      </c>
      <c r="IB42" s="23">
        <v>210.23516000000001</v>
      </c>
      <c r="IC42" s="23">
        <v>217.593391</v>
      </c>
      <c r="ID42" s="23">
        <v>225.209159</v>
      </c>
      <c r="IE42" s="23">
        <v>233.09147999999999</v>
      </c>
      <c r="IF42" s="23">
        <v>241.24968200000001</v>
      </c>
      <c r="IG42" s="23">
        <v>249.69342</v>
      </c>
      <c r="IH42" s="23">
        <v>0</v>
      </c>
      <c r="II42" s="23">
        <v>0</v>
      </c>
      <c r="IJ42" s="23">
        <v>0</v>
      </c>
      <c r="IK42" s="22">
        <v>0</v>
      </c>
      <c r="IL42" s="23">
        <v>0</v>
      </c>
      <c r="IM42" s="23">
        <v>0</v>
      </c>
      <c r="IN42" s="23">
        <v>0</v>
      </c>
      <c r="IO42" s="23">
        <v>0</v>
      </c>
      <c r="IP42" s="23">
        <v>0</v>
      </c>
      <c r="IQ42" s="23">
        <v>0</v>
      </c>
      <c r="IR42" s="23">
        <v>0</v>
      </c>
      <c r="IS42" s="23">
        <v>0</v>
      </c>
      <c r="IT42" s="23">
        <v>0</v>
      </c>
      <c r="IU42" s="23">
        <v>0</v>
      </c>
      <c r="IV42" s="23">
        <v>0</v>
      </c>
      <c r="IW42" s="23">
        <v>0</v>
      </c>
      <c r="IX42" s="23">
        <v>0</v>
      </c>
      <c r="IY42" s="23">
        <v>0</v>
      </c>
      <c r="IZ42" s="23">
        <v>0</v>
      </c>
      <c r="JA42" s="23">
        <v>0</v>
      </c>
      <c r="JB42" s="23">
        <v>0</v>
      </c>
      <c r="JC42" s="23">
        <v>0</v>
      </c>
      <c r="JD42" s="23">
        <v>0</v>
      </c>
      <c r="JE42" s="22">
        <v>0</v>
      </c>
      <c r="JF42" s="23">
        <v>0</v>
      </c>
      <c r="JG42" s="23">
        <v>0</v>
      </c>
      <c r="JH42" s="23">
        <v>0</v>
      </c>
      <c r="JI42" s="23">
        <v>0</v>
      </c>
      <c r="JJ42" s="23">
        <v>0</v>
      </c>
      <c r="JK42" s="23">
        <v>0</v>
      </c>
      <c r="JL42" s="23">
        <v>0</v>
      </c>
      <c r="JM42" s="23">
        <v>0</v>
      </c>
      <c r="JN42" s="23">
        <v>0</v>
      </c>
      <c r="JO42" s="23">
        <v>0</v>
      </c>
      <c r="JP42" s="23">
        <v>0</v>
      </c>
      <c r="JQ42" s="23">
        <v>0</v>
      </c>
      <c r="JR42" s="23">
        <v>0</v>
      </c>
      <c r="JS42" s="23">
        <v>0</v>
      </c>
      <c r="JT42" s="23">
        <v>0</v>
      </c>
      <c r="JU42" s="23">
        <v>0</v>
      </c>
      <c r="JV42" s="23">
        <v>0</v>
      </c>
      <c r="JW42" s="23">
        <v>0</v>
      </c>
      <c r="JX42" s="23">
        <v>0</v>
      </c>
      <c r="JY42" s="22">
        <v>0</v>
      </c>
      <c r="JZ42" s="23">
        <v>0</v>
      </c>
      <c r="KA42" s="23">
        <v>0</v>
      </c>
      <c r="KB42" s="23">
        <v>0</v>
      </c>
      <c r="KC42" s="23">
        <v>0</v>
      </c>
      <c r="KD42" s="23">
        <v>0</v>
      </c>
      <c r="KE42" s="23">
        <v>0</v>
      </c>
      <c r="KF42" s="23">
        <v>0</v>
      </c>
      <c r="KG42" s="23">
        <v>0</v>
      </c>
      <c r="KH42" s="23">
        <v>0</v>
      </c>
      <c r="KI42" s="23">
        <v>0</v>
      </c>
      <c r="KJ42" s="23">
        <v>0</v>
      </c>
      <c r="KK42" s="23">
        <v>0</v>
      </c>
      <c r="KL42" s="23">
        <v>0</v>
      </c>
      <c r="KM42" s="23">
        <v>0</v>
      </c>
      <c r="KN42" s="23">
        <v>0</v>
      </c>
      <c r="KO42" s="23">
        <v>0</v>
      </c>
      <c r="KP42" s="23">
        <v>0</v>
      </c>
      <c r="KQ42" s="23">
        <v>0</v>
      </c>
      <c r="KR42" s="23">
        <v>0</v>
      </c>
      <c r="KS42" s="22">
        <v>0</v>
      </c>
      <c r="KT42" s="23">
        <v>0</v>
      </c>
      <c r="KU42" s="23">
        <v>0</v>
      </c>
      <c r="KV42" s="23">
        <v>0</v>
      </c>
      <c r="KW42" s="23">
        <v>0</v>
      </c>
      <c r="KX42" s="23">
        <v>0</v>
      </c>
      <c r="KY42" s="23">
        <v>0</v>
      </c>
      <c r="KZ42" s="23">
        <v>0</v>
      </c>
      <c r="LA42" s="23">
        <v>0</v>
      </c>
      <c r="LB42" s="23">
        <v>0</v>
      </c>
      <c r="LC42" s="23">
        <v>0</v>
      </c>
      <c r="LD42" s="23">
        <v>0</v>
      </c>
      <c r="LE42" s="23">
        <v>0</v>
      </c>
      <c r="LF42" s="23">
        <v>0</v>
      </c>
      <c r="LG42" s="23">
        <v>0</v>
      </c>
      <c r="LH42" s="23">
        <v>0</v>
      </c>
      <c r="LI42" s="23">
        <v>0</v>
      </c>
      <c r="LJ42" s="23">
        <v>0</v>
      </c>
      <c r="LK42" s="23">
        <v>0</v>
      </c>
      <c r="LL42" s="23">
        <v>0</v>
      </c>
      <c r="LM42" s="22">
        <v>0</v>
      </c>
      <c r="LN42" s="23">
        <v>0</v>
      </c>
      <c r="LO42" s="23">
        <v>0</v>
      </c>
      <c r="LP42" s="23">
        <v>0</v>
      </c>
      <c r="LQ42" s="23">
        <v>0</v>
      </c>
      <c r="LR42" s="23">
        <v>0</v>
      </c>
      <c r="LS42" s="23">
        <v>0</v>
      </c>
      <c r="LT42" s="23">
        <v>0</v>
      </c>
      <c r="LU42" s="23">
        <v>0</v>
      </c>
      <c r="LV42" s="23">
        <v>0</v>
      </c>
      <c r="LW42" s="23">
        <v>0</v>
      </c>
      <c r="LX42" s="23">
        <v>0</v>
      </c>
      <c r="LY42" s="23">
        <v>0</v>
      </c>
      <c r="LZ42" s="23">
        <v>0</v>
      </c>
      <c r="MA42" s="23">
        <v>0</v>
      </c>
      <c r="MB42" s="23">
        <v>0</v>
      </c>
      <c r="MC42" s="23">
        <v>0</v>
      </c>
      <c r="MD42" s="23">
        <v>0</v>
      </c>
      <c r="ME42" s="23">
        <v>0</v>
      </c>
      <c r="MF42" s="23">
        <v>0</v>
      </c>
      <c r="MG42" s="22">
        <v>0</v>
      </c>
      <c r="MH42" s="23">
        <v>0</v>
      </c>
      <c r="MI42" s="23">
        <v>0</v>
      </c>
      <c r="MJ42" s="23">
        <v>0</v>
      </c>
      <c r="MK42" s="23">
        <v>0</v>
      </c>
      <c r="ML42" s="23">
        <v>0</v>
      </c>
      <c r="MM42" s="23">
        <v>0</v>
      </c>
      <c r="MN42" s="23">
        <v>0</v>
      </c>
      <c r="MO42" s="23">
        <v>0</v>
      </c>
      <c r="MP42" s="23">
        <v>0</v>
      </c>
      <c r="MQ42" s="23">
        <v>0</v>
      </c>
      <c r="MR42" s="23">
        <v>0</v>
      </c>
      <c r="MS42" s="23">
        <v>0</v>
      </c>
      <c r="MT42" s="23">
        <v>0</v>
      </c>
      <c r="MU42" s="23">
        <v>0</v>
      </c>
      <c r="MV42" s="23">
        <v>0</v>
      </c>
      <c r="MW42" s="23">
        <v>0</v>
      </c>
      <c r="MX42" s="23">
        <v>0</v>
      </c>
      <c r="MY42" s="23">
        <v>0</v>
      </c>
      <c r="MZ42" s="23">
        <v>0</v>
      </c>
    </row>
    <row r="43" spans="1:364">
      <c r="A43" s="9" t="s">
        <v>957</v>
      </c>
      <c r="B43" s="9" t="s">
        <v>958</v>
      </c>
      <c r="C43" s="9" t="s">
        <v>886</v>
      </c>
      <c r="E43" s="22">
        <v>0</v>
      </c>
      <c r="F43" s="23">
        <v>0</v>
      </c>
      <c r="G43" s="23">
        <v>164.479637</v>
      </c>
      <c r="H43" s="23">
        <v>175.04273699999999</v>
      </c>
      <c r="I43" s="23">
        <v>180.46906200000001</v>
      </c>
      <c r="J43" s="23">
        <v>186.063603</v>
      </c>
      <c r="K43" s="23">
        <v>191.83157399999999</v>
      </c>
      <c r="L43" s="23">
        <v>197.77835300000001</v>
      </c>
      <c r="M43" s="23">
        <v>203.909482</v>
      </c>
      <c r="N43" s="23">
        <v>210.23067599999999</v>
      </c>
      <c r="O43" s="23">
        <v>216.747827</v>
      </c>
      <c r="P43" s="23">
        <v>223.46700999999999</v>
      </c>
      <c r="Q43" s="23">
        <v>230.394487</v>
      </c>
      <c r="R43" s="23">
        <v>237.53671600000001</v>
      </c>
      <c r="S43" s="23">
        <v>244.90035399999999</v>
      </c>
      <c r="T43" s="23">
        <v>252.492265</v>
      </c>
      <c r="U43" s="23">
        <v>260.319525</v>
      </c>
      <c r="V43" s="23">
        <v>0</v>
      </c>
      <c r="W43" s="23">
        <v>0</v>
      </c>
      <c r="X43" s="23">
        <v>0</v>
      </c>
      <c r="Y43" s="22">
        <v>0</v>
      </c>
      <c r="Z43" s="23">
        <v>0</v>
      </c>
      <c r="AA43" s="23">
        <v>182.12720899999999</v>
      </c>
      <c r="AB43" s="23">
        <v>189.978646</v>
      </c>
      <c r="AC43" s="23">
        <v>195.86798400000001</v>
      </c>
      <c r="AD43" s="23">
        <v>201.93989199999999</v>
      </c>
      <c r="AE43" s="23">
        <v>208.200029</v>
      </c>
      <c r="AF43" s="23">
        <v>214.65422899999999</v>
      </c>
      <c r="AG43" s="23">
        <v>221.30851100000001</v>
      </c>
      <c r="AH43" s="23">
        <v>228.16907399999999</v>
      </c>
      <c r="AI43" s="23">
        <v>235.24231599999999</v>
      </c>
      <c r="AJ43" s="23">
        <v>242.53482700000001</v>
      </c>
      <c r="AK43" s="23">
        <v>250.05340699999999</v>
      </c>
      <c r="AL43" s="23">
        <v>257.80506300000002</v>
      </c>
      <c r="AM43" s="23">
        <v>265.79701999999997</v>
      </c>
      <c r="AN43" s="23">
        <v>274.03672699999998</v>
      </c>
      <c r="AO43" s="23">
        <v>282.53186599999998</v>
      </c>
      <c r="AP43" s="23">
        <v>0</v>
      </c>
      <c r="AQ43" s="23">
        <v>0</v>
      </c>
      <c r="AR43" s="23">
        <v>0</v>
      </c>
      <c r="AS43" s="22">
        <v>0</v>
      </c>
      <c r="AT43" s="23">
        <v>0</v>
      </c>
      <c r="AU43" s="23">
        <v>0</v>
      </c>
      <c r="AV43" s="23">
        <v>112.411154</v>
      </c>
      <c r="AW43" s="23">
        <v>115.78348800000001</v>
      </c>
      <c r="AX43" s="23">
        <v>119.25699299999999</v>
      </c>
      <c r="AY43" s="23">
        <v>122.834703</v>
      </c>
      <c r="AZ43" s="23">
        <v>126.519744</v>
      </c>
      <c r="BA43" s="23">
        <v>130.315336</v>
      </c>
      <c r="BB43" s="23">
        <v>134.224796</v>
      </c>
      <c r="BC43" s="23">
        <v>138.25154000000001</v>
      </c>
      <c r="BD43" s="23">
        <v>142.39908600000001</v>
      </c>
      <c r="BE43" s="23">
        <v>146.67105900000001</v>
      </c>
      <c r="BF43" s="23">
        <v>151.07119</v>
      </c>
      <c r="BG43" s="23">
        <v>155.60332600000001</v>
      </c>
      <c r="BH43" s="23">
        <v>160.27142599999999</v>
      </c>
      <c r="BI43" s="23">
        <v>165.07956899999999</v>
      </c>
      <c r="BJ43" s="23">
        <v>0</v>
      </c>
      <c r="BK43" s="23">
        <v>0</v>
      </c>
      <c r="BL43" s="23">
        <v>0</v>
      </c>
      <c r="BM43" s="22">
        <v>0</v>
      </c>
      <c r="BN43" s="23">
        <v>0</v>
      </c>
      <c r="BO43" s="23">
        <v>0</v>
      </c>
      <c r="BP43" s="23">
        <v>112.411154</v>
      </c>
      <c r="BQ43" s="23">
        <v>115.78348800000001</v>
      </c>
      <c r="BR43" s="23">
        <v>119.25699299999999</v>
      </c>
      <c r="BS43" s="23">
        <v>122.834703</v>
      </c>
      <c r="BT43" s="23">
        <v>126.519744</v>
      </c>
      <c r="BU43" s="23">
        <v>130.315336</v>
      </c>
      <c r="BV43" s="23">
        <v>134.224796</v>
      </c>
      <c r="BW43" s="23">
        <v>138.25154000000001</v>
      </c>
      <c r="BX43" s="23">
        <v>142.39908600000001</v>
      </c>
      <c r="BY43" s="23">
        <v>146.67105900000001</v>
      </c>
      <c r="BZ43" s="23">
        <v>151.07119</v>
      </c>
      <c r="CA43" s="23">
        <v>155.60332600000001</v>
      </c>
      <c r="CB43" s="23">
        <v>160.27142599999999</v>
      </c>
      <c r="CC43" s="23">
        <v>165.07956899999999</v>
      </c>
      <c r="CD43" s="23">
        <v>0</v>
      </c>
      <c r="CE43" s="23">
        <v>0</v>
      </c>
      <c r="CF43" s="23">
        <v>0</v>
      </c>
      <c r="CG43" s="22">
        <v>0</v>
      </c>
      <c r="CH43" s="23">
        <v>0</v>
      </c>
      <c r="CI43" s="23">
        <v>109.16240999999999</v>
      </c>
      <c r="CJ43" s="23">
        <v>110.482929</v>
      </c>
      <c r="CK43" s="23">
        <v>113.9079</v>
      </c>
      <c r="CL43" s="23">
        <v>117.439044</v>
      </c>
      <c r="CM43" s="23">
        <v>121.079655</v>
      </c>
      <c r="CN43" s="23">
        <v>124.833124</v>
      </c>
      <c r="CO43" s="23">
        <v>128.70295100000001</v>
      </c>
      <c r="CP43" s="23">
        <v>132.69274200000001</v>
      </c>
      <c r="CQ43" s="23">
        <v>136.806217</v>
      </c>
      <c r="CR43" s="23">
        <v>141.04721000000001</v>
      </c>
      <c r="CS43" s="23">
        <v>145.41967399999999</v>
      </c>
      <c r="CT43" s="23">
        <v>149.927684</v>
      </c>
      <c r="CU43" s="23">
        <v>154.57544200000001</v>
      </c>
      <c r="CV43" s="23">
        <v>159.36727999999999</v>
      </c>
      <c r="CW43" s="23">
        <v>164.30766600000001</v>
      </c>
      <c r="CX43" s="23">
        <v>0</v>
      </c>
      <c r="CY43" s="23">
        <v>0</v>
      </c>
      <c r="CZ43" s="23">
        <v>0</v>
      </c>
      <c r="DA43" s="22">
        <v>0</v>
      </c>
      <c r="DB43" s="23">
        <v>0</v>
      </c>
      <c r="DC43" s="23">
        <v>107.935866</v>
      </c>
      <c r="DD43" s="23">
        <v>109.24154799999999</v>
      </c>
      <c r="DE43" s="23">
        <v>112.62803599999999</v>
      </c>
      <c r="DF43" s="23">
        <v>116.119505</v>
      </c>
      <c r="DG43" s="23">
        <v>119.71920900000001</v>
      </c>
      <c r="DH43" s="23">
        <v>123.430505</v>
      </c>
      <c r="DI43" s="23">
        <v>127.25685</v>
      </c>
      <c r="DJ43" s="23">
        <v>131.20181299999999</v>
      </c>
      <c r="DK43" s="23">
        <v>135.269069</v>
      </c>
      <c r="DL43" s="23">
        <v>139.46241000000001</v>
      </c>
      <c r="DM43" s="23">
        <v>143.78574499999999</v>
      </c>
      <c r="DN43" s="23">
        <v>148.24310299999999</v>
      </c>
      <c r="DO43" s="23">
        <v>152.838639</v>
      </c>
      <c r="DP43" s="23">
        <v>157.57663700000001</v>
      </c>
      <c r="DQ43" s="23">
        <v>162.461513</v>
      </c>
      <c r="DR43" s="23">
        <v>0</v>
      </c>
      <c r="DS43" s="23">
        <v>0</v>
      </c>
      <c r="DT43" s="23">
        <v>0</v>
      </c>
      <c r="DU43" s="22">
        <v>0</v>
      </c>
      <c r="DV43" s="23">
        <v>0</v>
      </c>
      <c r="DW43" s="23">
        <v>107.935866</v>
      </c>
      <c r="DX43" s="23">
        <v>100.238209</v>
      </c>
      <c r="DY43" s="23">
        <v>103.34559299999999</v>
      </c>
      <c r="DZ43" s="23">
        <v>106.549307</v>
      </c>
      <c r="EA43" s="23">
        <v>109.852335</v>
      </c>
      <c r="EB43" s="23">
        <v>113.257758</v>
      </c>
      <c r="EC43" s="23">
        <v>116.768748</v>
      </c>
      <c r="ED43" s="23">
        <v>120.38857899999999</v>
      </c>
      <c r="EE43" s="23">
        <v>124.120625</v>
      </c>
      <c r="EF43" s="23">
        <v>127.96836500000001</v>
      </c>
      <c r="EG43" s="23">
        <v>131.935384</v>
      </c>
      <c r="EH43" s="23">
        <v>136.02538100000001</v>
      </c>
      <c r="EI43" s="23">
        <v>140.24216799999999</v>
      </c>
      <c r="EJ43" s="23">
        <v>144.589675</v>
      </c>
      <c r="EK43" s="23">
        <v>149.071955</v>
      </c>
      <c r="EL43" s="23">
        <v>0</v>
      </c>
      <c r="EM43" s="23">
        <v>0</v>
      </c>
      <c r="EN43" s="23">
        <v>0</v>
      </c>
      <c r="EO43" s="22">
        <v>0</v>
      </c>
      <c r="EP43" s="23">
        <v>0</v>
      </c>
      <c r="EQ43" s="23">
        <v>109.16240999999999</v>
      </c>
      <c r="ER43" s="23">
        <v>110.482929</v>
      </c>
      <c r="ES43" s="23">
        <v>113.9079</v>
      </c>
      <c r="ET43" s="23">
        <v>117.439044</v>
      </c>
      <c r="EU43" s="23">
        <v>121.079655</v>
      </c>
      <c r="EV43" s="23">
        <v>124.833124</v>
      </c>
      <c r="EW43" s="23">
        <v>128.70295100000001</v>
      </c>
      <c r="EX43" s="23">
        <v>132.69274200000001</v>
      </c>
      <c r="EY43" s="23">
        <v>136.806217</v>
      </c>
      <c r="EZ43" s="23">
        <v>141.04721000000001</v>
      </c>
      <c r="FA43" s="23">
        <v>145.41967399999999</v>
      </c>
      <c r="FB43" s="23">
        <v>149.927684</v>
      </c>
      <c r="FC43" s="23">
        <v>154.57544200000001</v>
      </c>
      <c r="FD43" s="23">
        <v>159.36727999999999</v>
      </c>
      <c r="FE43" s="23">
        <v>164.30766600000001</v>
      </c>
      <c r="FF43" s="23">
        <v>0</v>
      </c>
      <c r="FG43" s="23">
        <v>0</v>
      </c>
      <c r="FH43" s="23">
        <v>0</v>
      </c>
      <c r="FI43" s="22">
        <v>0</v>
      </c>
      <c r="FJ43" s="23">
        <v>0</v>
      </c>
      <c r="FK43" s="23">
        <v>0</v>
      </c>
      <c r="FL43" s="23">
        <v>112.986559</v>
      </c>
      <c r="FM43" s="23">
        <v>116.94108799999999</v>
      </c>
      <c r="FN43" s="23">
        <v>121.034026</v>
      </c>
      <c r="FO43" s="23">
        <v>125.270217</v>
      </c>
      <c r="FP43" s="23">
        <v>129.654675</v>
      </c>
      <c r="FQ43" s="23">
        <v>134.192588</v>
      </c>
      <c r="FR43" s="23">
        <v>138.889329</v>
      </c>
      <c r="FS43" s="23">
        <v>143.75045499999999</v>
      </c>
      <c r="FT43" s="23">
        <v>148.781721</v>
      </c>
      <c r="FU43" s="23">
        <v>153.989082</v>
      </c>
      <c r="FV43" s="23">
        <v>159.37869900000001</v>
      </c>
      <c r="FW43" s="23">
        <v>164.956954</v>
      </c>
      <c r="FX43" s="23">
        <v>170.730447</v>
      </c>
      <c r="FY43" s="23">
        <v>176.70601300000001</v>
      </c>
      <c r="FZ43" s="23">
        <v>0</v>
      </c>
      <c r="GA43" s="23">
        <v>0</v>
      </c>
      <c r="GB43" s="23">
        <v>0</v>
      </c>
      <c r="GC43" s="22">
        <v>0</v>
      </c>
      <c r="GD43" s="23">
        <v>0</v>
      </c>
      <c r="GE43" s="23">
        <v>0</v>
      </c>
      <c r="GF43" s="23">
        <v>176.59474531999999</v>
      </c>
      <c r="GG43" s="23">
        <v>182.77556140999999</v>
      </c>
      <c r="GH43" s="23">
        <v>189.17270606</v>
      </c>
      <c r="GI43" s="23">
        <v>195.79375077</v>
      </c>
      <c r="GJ43" s="23">
        <v>202.64653204999999</v>
      </c>
      <c r="GK43" s="23">
        <v>209.73916066999999</v>
      </c>
      <c r="GL43" s="23">
        <v>217.08003128999999</v>
      </c>
      <c r="GM43" s="23">
        <v>224.67783238999999</v>
      </c>
      <c r="GN43" s="23">
        <v>232.54155652</v>
      </c>
      <c r="GO43" s="23">
        <v>240.680511</v>
      </c>
      <c r="GP43" s="23">
        <v>249.10432889000001</v>
      </c>
      <c r="GQ43" s="23">
        <v>257.82298040000001</v>
      </c>
      <c r="GR43" s="23">
        <v>266.84678471000001</v>
      </c>
      <c r="GS43" s="23">
        <v>276.18642218000002</v>
      </c>
      <c r="GT43" s="23">
        <v>0</v>
      </c>
      <c r="GU43" s="23">
        <v>0</v>
      </c>
      <c r="GV43" s="23">
        <v>0</v>
      </c>
      <c r="GW43" s="22">
        <v>0</v>
      </c>
      <c r="GX43" s="23">
        <v>0</v>
      </c>
      <c r="GY43" s="23">
        <v>0</v>
      </c>
      <c r="GZ43" s="23">
        <v>0</v>
      </c>
      <c r="HA43" s="23">
        <v>0</v>
      </c>
      <c r="HB43" s="23">
        <v>0</v>
      </c>
      <c r="HC43" s="23">
        <v>0</v>
      </c>
      <c r="HD43" s="23">
        <v>0</v>
      </c>
      <c r="HE43" s="23">
        <v>0</v>
      </c>
      <c r="HF43" s="23">
        <v>0</v>
      </c>
      <c r="HG43" s="23">
        <v>0</v>
      </c>
      <c r="HH43" s="23">
        <v>0</v>
      </c>
      <c r="HI43" s="23">
        <v>0</v>
      </c>
      <c r="HJ43" s="23">
        <v>0</v>
      </c>
      <c r="HK43" s="23">
        <v>0</v>
      </c>
      <c r="HL43" s="23">
        <v>0</v>
      </c>
      <c r="HM43" s="23">
        <v>0</v>
      </c>
      <c r="HN43" s="23">
        <v>0</v>
      </c>
      <c r="HO43" s="23">
        <v>0</v>
      </c>
      <c r="HP43" s="23">
        <v>0</v>
      </c>
      <c r="HQ43" s="22">
        <v>0</v>
      </c>
      <c r="HR43" s="23">
        <v>0</v>
      </c>
      <c r="HS43" s="23">
        <v>0</v>
      </c>
      <c r="HT43" s="24">
        <v>113.57401</v>
      </c>
      <c r="HU43" s="24">
        <v>117.54910099999999</v>
      </c>
      <c r="HV43" s="24">
        <v>123.13167</v>
      </c>
      <c r="HW43" s="23">
        <v>126.89851299999999</v>
      </c>
      <c r="HX43" s="23">
        <v>131.33996099999999</v>
      </c>
      <c r="HY43" s="23">
        <v>135.936859</v>
      </c>
      <c r="HZ43" s="23">
        <v>140.69465</v>
      </c>
      <c r="IA43" s="23">
        <v>145.61896200000001</v>
      </c>
      <c r="IB43" s="23">
        <v>150.71562599999999</v>
      </c>
      <c r="IC43" s="23">
        <v>155.99067299999999</v>
      </c>
      <c r="ID43" s="23">
        <v>161.450346</v>
      </c>
      <c r="IE43" s="23">
        <v>167.10110800000001</v>
      </c>
      <c r="IF43" s="23">
        <v>172.949647</v>
      </c>
      <c r="IG43" s="23">
        <v>179.00288499999999</v>
      </c>
      <c r="IH43" s="23">
        <v>0</v>
      </c>
      <c r="II43" s="23">
        <v>0</v>
      </c>
      <c r="IJ43" s="23">
        <v>0</v>
      </c>
      <c r="IK43" s="22">
        <v>0</v>
      </c>
      <c r="IL43" s="23">
        <v>0</v>
      </c>
      <c r="IM43" s="23">
        <v>0</v>
      </c>
      <c r="IN43" s="23">
        <v>0</v>
      </c>
      <c r="IO43" s="23">
        <v>0</v>
      </c>
      <c r="IP43" s="23">
        <v>0</v>
      </c>
      <c r="IQ43" s="23">
        <v>0</v>
      </c>
      <c r="IR43" s="23">
        <v>0</v>
      </c>
      <c r="IS43" s="23">
        <v>0</v>
      </c>
      <c r="IT43" s="23">
        <v>0</v>
      </c>
      <c r="IU43" s="23">
        <v>0</v>
      </c>
      <c r="IV43" s="23">
        <v>0</v>
      </c>
      <c r="IW43" s="23">
        <v>0</v>
      </c>
      <c r="IX43" s="23">
        <v>0</v>
      </c>
      <c r="IY43" s="23">
        <v>0</v>
      </c>
      <c r="IZ43" s="23">
        <v>0</v>
      </c>
      <c r="JA43" s="23">
        <v>0</v>
      </c>
      <c r="JB43" s="23">
        <v>0</v>
      </c>
      <c r="JC43" s="23">
        <v>0</v>
      </c>
      <c r="JD43" s="23">
        <v>0</v>
      </c>
      <c r="JE43" s="22">
        <v>0</v>
      </c>
      <c r="JF43" s="23">
        <v>0</v>
      </c>
      <c r="JG43" s="23">
        <v>0</v>
      </c>
      <c r="JH43" s="23">
        <v>0</v>
      </c>
      <c r="JI43" s="23">
        <v>0</v>
      </c>
      <c r="JJ43" s="23">
        <v>0</v>
      </c>
      <c r="JK43" s="23">
        <v>0</v>
      </c>
      <c r="JL43" s="23">
        <v>0</v>
      </c>
      <c r="JM43" s="23">
        <v>0</v>
      </c>
      <c r="JN43" s="23">
        <v>0</v>
      </c>
      <c r="JO43" s="23">
        <v>0</v>
      </c>
      <c r="JP43" s="23">
        <v>0</v>
      </c>
      <c r="JQ43" s="23">
        <v>0</v>
      </c>
      <c r="JR43" s="23">
        <v>0</v>
      </c>
      <c r="JS43" s="23">
        <v>0</v>
      </c>
      <c r="JT43" s="23">
        <v>0</v>
      </c>
      <c r="JU43" s="23">
        <v>0</v>
      </c>
      <c r="JV43" s="23">
        <v>0</v>
      </c>
      <c r="JW43" s="23">
        <v>0</v>
      </c>
      <c r="JX43" s="23">
        <v>0</v>
      </c>
      <c r="JY43" s="22">
        <v>0</v>
      </c>
      <c r="JZ43" s="23">
        <v>0</v>
      </c>
      <c r="KA43" s="23">
        <v>0</v>
      </c>
      <c r="KB43" s="23">
        <v>0</v>
      </c>
      <c r="KC43" s="23">
        <v>0</v>
      </c>
      <c r="KD43" s="23">
        <v>0</v>
      </c>
      <c r="KE43" s="23">
        <v>0</v>
      </c>
      <c r="KF43" s="23">
        <v>0</v>
      </c>
      <c r="KG43" s="23">
        <v>0</v>
      </c>
      <c r="KH43" s="23">
        <v>0</v>
      </c>
      <c r="KI43" s="23">
        <v>0</v>
      </c>
      <c r="KJ43" s="23">
        <v>0</v>
      </c>
      <c r="KK43" s="23">
        <v>0</v>
      </c>
      <c r="KL43" s="23">
        <v>0</v>
      </c>
      <c r="KM43" s="23">
        <v>0</v>
      </c>
      <c r="KN43" s="23">
        <v>0</v>
      </c>
      <c r="KO43" s="23">
        <v>0</v>
      </c>
      <c r="KP43" s="23">
        <v>0</v>
      </c>
      <c r="KQ43" s="23">
        <v>0</v>
      </c>
      <c r="KR43" s="23">
        <v>0</v>
      </c>
      <c r="KS43" s="22">
        <v>0</v>
      </c>
      <c r="KT43" s="23">
        <v>0</v>
      </c>
      <c r="KU43" s="23">
        <v>0</v>
      </c>
      <c r="KV43" s="23">
        <v>0</v>
      </c>
      <c r="KW43" s="23">
        <v>0</v>
      </c>
      <c r="KX43" s="23">
        <v>0</v>
      </c>
      <c r="KY43" s="23">
        <v>0</v>
      </c>
      <c r="KZ43" s="23">
        <v>0</v>
      </c>
      <c r="LA43" s="23">
        <v>0</v>
      </c>
      <c r="LB43" s="23">
        <v>0</v>
      </c>
      <c r="LC43" s="23">
        <v>0</v>
      </c>
      <c r="LD43" s="23">
        <v>0</v>
      </c>
      <c r="LE43" s="23">
        <v>0</v>
      </c>
      <c r="LF43" s="23">
        <v>0</v>
      </c>
      <c r="LG43" s="23">
        <v>0</v>
      </c>
      <c r="LH43" s="23">
        <v>0</v>
      </c>
      <c r="LI43" s="23">
        <v>0</v>
      </c>
      <c r="LJ43" s="23">
        <v>0</v>
      </c>
      <c r="LK43" s="23">
        <v>0</v>
      </c>
      <c r="LL43" s="23">
        <v>0</v>
      </c>
      <c r="LM43" s="22">
        <v>0</v>
      </c>
      <c r="LN43" s="23">
        <v>0</v>
      </c>
      <c r="LO43" s="23">
        <v>0</v>
      </c>
      <c r="LP43" s="23">
        <v>0</v>
      </c>
      <c r="LQ43" s="23">
        <v>0</v>
      </c>
      <c r="LR43" s="23">
        <v>0</v>
      </c>
      <c r="LS43" s="23">
        <v>0</v>
      </c>
      <c r="LT43" s="23">
        <v>0</v>
      </c>
      <c r="LU43" s="23">
        <v>0</v>
      </c>
      <c r="LV43" s="23">
        <v>0</v>
      </c>
      <c r="LW43" s="23">
        <v>0</v>
      </c>
      <c r="LX43" s="23">
        <v>0</v>
      </c>
      <c r="LY43" s="23">
        <v>0</v>
      </c>
      <c r="LZ43" s="23">
        <v>0</v>
      </c>
      <c r="MA43" s="23">
        <v>0</v>
      </c>
      <c r="MB43" s="23">
        <v>0</v>
      </c>
      <c r="MC43" s="23">
        <v>0</v>
      </c>
      <c r="MD43" s="23">
        <v>0</v>
      </c>
      <c r="ME43" s="23">
        <v>0</v>
      </c>
      <c r="MF43" s="23">
        <v>0</v>
      </c>
      <c r="MG43" s="22">
        <v>0</v>
      </c>
      <c r="MH43" s="23">
        <v>0</v>
      </c>
      <c r="MI43" s="23">
        <v>0</v>
      </c>
      <c r="MJ43" s="23">
        <v>0</v>
      </c>
      <c r="MK43" s="23">
        <v>0</v>
      </c>
      <c r="ML43" s="23">
        <v>0</v>
      </c>
      <c r="MM43" s="23">
        <v>0</v>
      </c>
      <c r="MN43" s="23">
        <v>0</v>
      </c>
      <c r="MO43" s="23">
        <v>0</v>
      </c>
      <c r="MP43" s="23">
        <v>0</v>
      </c>
      <c r="MQ43" s="23">
        <v>0</v>
      </c>
      <c r="MR43" s="23">
        <v>0</v>
      </c>
      <c r="MS43" s="23">
        <v>0</v>
      </c>
      <c r="MT43" s="23">
        <v>0</v>
      </c>
      <c r="MU43" s="23">
        <v>0</v>
      </c>
      <c r="MV43" s="23">
        <v>0</v>
      </c>
      <c r="MW43" s="23">
        <v>0</v>
      </c>
      <c r="MX43" s="23">
        <v>0</v>
      </c>
      <c r="MY43" s="23">
        <v>0</v>
      </c>
      <c r="MZ43" s="23">
        <v>0</v>
      </c>
    </row>
    <row r="44" spans="1:364">
      <c r="A44" s="9" t="s">
        <v>959</v>
      </c>
      <c r="B44" s="9" t="s">
        <v>960</v>
      </c>
      <c r="C44" s="9" t="s">
        <v>886</v>
      </c>
      <c r="E44" s="22">
        <v>0</v>
      </c>
      <c r="F44" s="23">
        <v>0</v>
      </c>
      <c r="G44" s="23">
        <v>203.58197100000001</v>
      </c>
      <c r="H44" s="23">
        <v>216.65627499999999</v>
      </c>
      <c r="I44" s="23">
        <v>223.37261899999999</v>
      </c>
      <c r="J44" s="23">
        <v>230.29717099999999</v>
      </c>
      <c r="K44" s="23">
        <v>237.43638300000001</v>
      </c>
      <c r="L44" s="23">
        <v>244.79691099999999</v>
      </c>
      <c r="M44" s="23">
        <v>252.385615</v>
      </c>
      <c r="N44" s="23">
        <v>260.20956899999999</v>
      </c>
      <c r="O44" s="23">
        <v>268.27606600000001</v>
      </c>
      <c r="P44" s="23">
        <v>276.592624</v>
      </c>
      <c r="Q44" s="23">
        <v>285.16699499999999</v>
      </c>
      <c r="R44" s="23">
        <v>294.00717200000003</v>
      </c>
      <c r="S44" s="23">
        <v>303.12139400000001</v>
      </c>
      <c r="T44" s="23">
        <v>312.51815699999997</v>
      </c>
      <c r="U44" s="23">
        <v>322.20621999999997</v>
      </c>
      <c r="V44" s="23">
        <v>0</v>
      </c>
      <c r="W44" s="23">
        <v>0</v>
      </c>
      <c r="X44" s="23">
        <v>0</v>
      </c>
      <c r="Y44" s="22">
        <v>0</v>
      </c>
      <c r="Z44" s="23">
        <v>0</v>
      </c>
      <c r="AA44" s="23">
        <v>225.42496399999999</v>
      </c>
      <c r="AB44" s="23">
        <v>235.14295200000001</v>
      </c>
      <c r="AC44" s="23">
        <v>242.43238299999999</v>
      </c>
      <c r="AD44" s="23">
        <v>249.94778700000001</v>
      </c>
      <c r="AE44" s="23">
        <v>257.696168</v>
      </c>
      <c r="AF44" s="23">
        <v>265.68475000000001</v>
      </c>
      <c r="AG44" s="23">
        <v>273.92097699999999</v>
      </c>
      <c r="AH44" s="23">
        <v>282.41252700000001</v>
      </c>
      <c r="AI44" s="23">
        <v>291.16731600000003</v>
      </c>
      <c r="AJ44" s="23">
        <v>300.19350200000002</v>
      </c>
      <c r="AK44" s="23">
        <v>309.49950100000001</v>
      </c>
      <c r="AL44" s="23">
        <v>319.09398499999998</v>
      </c>
      <c r="AM44" s="23">
        <v>328.98589900000002</v>
      </c>
      <c r="AN44" s="23">
        <v>339.184462</v>
      </c>
      <c r="AO44" s="23">
        <v>349.69918000000001</v>
      </c>
      <c r="AP44" s="23">
        <v>0</v>
      </c>
      <c r="AQ44" s="23">
        <v>0</v>
      </c>
      <c r="AR44" s="23">
        <v>0</v>
      </c>
      <c r="AS44" s="22">
        <v>0</v>
      </c>
      <c r="AT44" s="23">
        <v>0</v>
      </c>
      <c r="AU44" s="23">
        <v>0</v>
      </c>
      <c r="AV44" s="23">
        <v>138.683808</v>
      </c>
      <c r="AW44" s="23">
        <v>142.84432200000001</v>
      </c>
      <c r="AX44" s="23">
        <v>147.12965199999999</v>
      </c>
      <c r="AY44" s="23">
        <v>151.543541</v>
      </c>
      <c r="AZ44" s="23">
        <v>156.08984799999999</v>
      </c>
      <c r="BA44" s="23">
        <v>160.77254300000001</v>
      </c>
      <c r="BB44" s="23">
        <v>165.595719</v>
      </c>
      <c r="BC44" s="23">
        <v>170.563591</v>
      </c>
      <c r="BD44" s="23">
        <v>175.680499</v>
      </c>
      <c r="BE44" s="23">
        <v>180.95091400000001</v>
      </c>
      <c r="BF44" s="23">
        <v>186.37944100000001</v>
      </c>
      <c r="BG44" s="23">
        <v>191.97082399999999</v>
      </c>
      <c r="BH44" s="23">
        <v>197.729949</v>
      </c>
      <c r="BI44" s="23">
        <v>203.66184799999999</v>
      </c>
      <c r="BJ44" s="23">
        <v>0</v>
      </c>
      <c r="BK44" s="23">
        <v>0</v>
      </c>
      <c r="BL44" s="23">
        <v>0</v>
      </c>
      <c r="BM44" s="22">
        <v>0</v>
      </c>
      <c r="BN44" s="23">
        <v>0</v>
      </c>
      <c r="BO44" s="23">
        <v>0</v>
      </c>
      <c r="BP44" s="23">
        <v>138.683808</v>
      </c>
      <c r="BQ44" s="23">
        <v>142.84432200000001</v>
      </c>
      <c r="BR44" s="23">
        <v>147.12965199999999</v>
      </c>
      <c r="BS44" s="23">
        <v>151.543541</v>
      </c>
      <c r="BT44" s="23">
        <v>156.08984799999999</v>
      </c>
      <c r="BU44" s="23">
        <v>160.77254300000001</v>
      </c>
      <c r="BV44" s="23">
        <v>165.595719</v>
      </c>
      <c r="BW44" s="23">
        <v>170.563591</v>
      </c>
      <c r="BX44" s="23">
        <v>175.680499</v>
      </c>
      <c r="BY44" s="23">
        <v>180.95091400000001</v>
      </c>
      <c r="BZ44" s="23">
        <v>186.37944100000001</v>
      </c>
      <c r="CA44" s="23">
        <v>191.97082399999999</v>
      </c>
      <c r="CB44" s="23">
        <v>197.729949</v>
      </c>
      <c r="CC44" s="23">
        <v>203.66184799999999</v>
      </c>
      <c r="CD44" s="23">
        <v>0</v>
      </c>
      <c r="CE44" s="23">
        <v>0</v>
      </c>
      <c r="CF44" s="23">
        <v>0</v>
      </c>
      <c r="CG44" s="22">
        <v>0</v>
      </c>
      <c r="CH44" s="23">
        <v>0</v>
      </c>
      <c r="CI44" s="23">
        <v>135.11398199999999</v>
      </c>
      <c r="CJ44" s="23">
        <v>136.74843200000001</v>
      </c>
      <c r="CK44" s="23">
        <v>140.98763299999999</v>
      </c>
      <c r="CL44" s="23">
        <v>145.35825</v>
      </c>
      <c r="CM44" s="23">
        <v>149.86435599999999</v>
      </c>
      <c r="CN44" s="23">
        <v>154.51015100000001</v>
      </c>
      <c r="CO44" s="23">
        <v>159.29996499999999</v>
      </c>
      <c r="CP44" s="23">
        <v>164.23826399999999</v>
      </c>
      <c r="CQ44" s="23">
        <v>169.32964999999999</v>
      </c>
      <c r="CR44" s="23">
        <v>174.57886999999999</v>
      </c>
      <c r="CS44" s="23">
        <v>179.990815</v>
      </c>
      <c r="CT44" s="23">
        <v>185.57052999999999</v>
      </c>
      <c r="CU44" s="23">
        <v>191.323216</v>
      </c>
      <c r="CV44" s="23">
        <v>197.25423599999999</v>
      </c>
      <c r="CW44" s="23">
        <v>203.36911699999999</v>
      </c>
      <c r="CX44" s="23">
        <v>0</v>
      </c>
      <c r="CY44" s="23">
        <v>0</v>
      </c>
      <c r="CZ44" s="23">
        <v>0</v>
      </c>
      <c r="DA44" s="22">
        <v>0</v>
      </c>
      <c r="DB44" s="23">
        <v>0</v>
      </c>
      <c r="DC44" s="23">
        <v>133.59584699999999</v>
      </c>
      <c r="DD44" s="23">
        <v>135.21193299999999</v>
      </c>
      <c r="DE44" s="23">
        <v>139.403503</v>
      </c>
      <c r="DF44" s="23">
        <v>143.72501099999999</v>
      </c>
      <c r="DG44" s="23">
        <v>148.180486</v>
      </c>
      <c r="DH44" s="23">
        <v>152.77408199999999</v>
      </c>
      <c r="DI44" s="23">
        <v>157.51007799999999</v>
      </c>
      <c r="DJ44" s="23">
        <v>162.39289099999999</v>
      </c>
      <c r="DK44" s="23">
        <v>167.42706999999999</v>
      </c>
      <c r="DL44" s="23">
        <v>172.61730900000001</v>
      </c>
      <c r="DM44" s="23">
        <v>177.968446</v>
      </c>
      <c r="DN44" s="23">
        <v>183.485468</v>
      </c>
      <c r="DO44" s="23">
        <v>189.173517</v>
      </c>
      <c r="DP44" s="23">
        <v>195.03789599999999</v>
      </c>
      <c r="DQ44" s="23">
        <v>201.08407099999999</v>
      </c>
      <c r="DR44" s="23">
        <v>0</v>
      </c>
      <c r="DS44" s="23">
        <v>0</v>
      </c>
      <c r="DT44" s="23">
        <v>0</v>
      </c>
      <c r="DU44" s="22">
        <v>0</v>
      </c>
      <c r="DV44" s="23">
        <v>0</v>
      </c>
      <c r="DW44" s="23">
        <v>133.59584699999999</v>
      </c>
      <c r="DX44" s="23">
        <v>124.068198</v>
      </c>
      <c r="DY44" s="23">
        <v>127.914312</v>
      </c>
      <c r="DZ44" s="23">
        <v>131.87965600000001</v>
      </c>
      <c r="EA44" s="23">
        <v>135.96792500000001</v>
      </c>
      <c r="EB44" s="23">
        <v>140.182931</v>
      </c>
      <c r="EC44" s="23">
        <v>144.52860200000001</v>
      </c>
      <c r="ED44" s="23">
        <v>149.00898799999999</v>
      </c>
      <c r="EE44" s="23">
        <v>153.62826699999999</v>
      </c>
      <c r="EF44" s="23">
        <v>158.39074299999999</v>
      </c>
      <c r="EG44" s="23">
        <v>163.30085600000001</v>
      </c>
      <c r="EH44" s="23">
        <v>168.36318299999999</v>
      </c>
      <c r="EI44" s="23">
        <v>173.58244099999999</v>
      </c>
      <c r="EJ44" s="23">
        <v>178.96349699999999</v>
      </c>
      <c r="EK44" s="23">
        <v>184.51136500000001</v>
      </c>
      <c r="EL44" s="23">
        <v>0</v>
      </c>
      <c r="EM44" s="23">
        <v>0</v>
      </c>
      <c r="EN44" s="23">
        <v>0</v>
      </c>
      <c r="EO44" s="22">
        <v>0</v>
      </c>
      <c r="EP44" s="23">
        <v>0</v>
      </c>
      <c r="EQ44" s="23">
        <v>135.11398199999999</v>
      </c>
      <c r="ER44" s="23">
        <v>136.74843200000001</v>
      </c>
      <c r="ES44" s="23">
        <v>140.98763299999999</v>
      </c>
      <c r="ET44" s="23">
        <v>145.35825</v>
      </c>
      <c r="EU44" s="23">
        <v>149.86435599999999</v>
      </c>
      <c r="EV44" s="23">
        <v>154.51015100000001</v>
      </c>
      <c r="EW44" s="23">
        <v>159.29996499999999</v>
      </c>
      <c r="EX44" s="23">
        <v>164.23826399999999</v>
      </c>
      <c r="EY44" s="23">
        <v>169.32964999999999</v>
      </c>
      <c r="EZ44" s="23">
        <v>174.57886999999999</v>
      </c>
      <c r="FA44" s="23">
        <v>179.990815</v>
      </c>
      <c r="FB44" s="23">
        <v>185.57052999999999</v>
      </c>
      <c r="FC44" s="23">
        <v>191.323216</v>
      </c>
      <c r="FD44" s="23">
        <v>197.25423599999999</v>
      </c>
      <c r="FE44" s="23">
        <v>203.36911699999999</v>
      </c>
      <c r="FF44" s="23">
        <v>0</v>
      </c>
      <c r="FG44" s="23">
        <v>0</v>
      </c>
      <c r="FH44" s="23">
        <v>0</v>
      </c>
      <c r="FI44" s="22">
        <v>0</v>
      </c>
      <c r="FJ44" s="23">
        <v>0</v>
      </c>
      <c r="FK44" s="23">
        <v>0</v>
      </c>
      <c r="FL44" s="23">
        <v>140.677234</v>
      </c>
      <c r="FM44" s="23">
        <v>145.60093699999999</v>
      </c>
      <c r="FN44" s="23">
        <v>150.69696999999999</v>
      </c>
      <c r="FO44" s="23">
        <v>155.97136399999999</v>
      </c>
      <c r="FP44" s="23">
        <v>161.430361</v>
      </c>
      <c r="FQ44" s="23">
        <v>167.08042399999999</v>
      </c>
      <c r="FR44" s="23">
        <v>172.92823899999999</v>
      </c>
      <c r="FS44" s="23">
        <v>178.980727</v>
      </c>
      <c r="FT44" s="23">
        <v>185.24505300000001</v>
      </c>
      <c r="FU44" s="23">
        <v>191.72862900000001</v>
      </c>
      <c r="FV44" s="23">
        <v>198.439132</v>
      </c>
      <c r="FW44" s="23">
        <v>205.384501</v>
      </c>
      <c r="FX44" s="23">
        <v>212.572959</v>
      </c>
      <c r="FY44" s="23">
        <v>220.013012</v>
      </c>
      <c r="FZ44" s="23">
        <v>0</v>
      </c>
      <c r="GA44" s="23">
        <v>0</v>
      </c>
      <c r="GB44" s="23">
        <v>0</v>
      </c>
      <c r="GC44" s="22">
        <v>0</v>
      </c>
      <c r="GD44" s="23">
        <v>0</v>
      </c>
      <c r="GE44" s="23">
        <v>0</v>
      </c>
      <c r="GF44" s="23">
        <v>219.87447509</v>
      </c>
      <c r="GG44" s="23">
        <v>227.57008171999999</v>
      </c>
      <c r="GH44" s="23">
        <v>235.53503458</v>
      </c>
      <c r="GI44" s="23">
        <v>243.77876079000001</v>
      </c>
      <c r="GJ44" s="23">
        <v>252.31101742000001</v>
      </c>
      <c r="GK44" s="23">
        <v>261.14190302999998</v>
      </c>
      <c r="GL44" s="23">
        <v>270.28186963000002</v>
      </c>
      <c r="GM44" s="23">
        <v>279.74173507</v>
      </c>
      <c r="GN44" s="23">
        <v>289.5326958</v>
      </c>
      <c r="GO44" s="23">
        <v>299.66634015</v>
      </c>
      <c r="GP44" s="23">
        <v>310.15466206000002</v>
      </c>
      <c r="GQ44" s="23">
        <v>321.01007522999998</v>
      </c>
      <c r="GR44" s="23">
        <v>332.24542786000001</v>
      </c>
      <c r="GS44" s="23">
        <v>343.87401784000002</v>
      </c>
      <c r="GT44" s="23">
        <v>0</v>
      </c>
      <c r="GU44" s="23">
        <v>0</v>
      </c>
      <c r="GV44" s="23">
        <v>0</v>
      </c>
      <c r="GW44" s="22">
        <v>0</v>
      </c>
      <c r="GX44" s="23">
        <v>0</v>
      </c>
      <c r="GY44" s="23">
        <v>0</v>
      </c>
      <c r="GZ44" s="23">
        <v>0</v>
      </c>
      <c r="HA44" s="23">
        <v>0</v>
      </c>
      <c r="HB44" s="23">
        <v>0</v>
      </c>
      <c r="HC44" s="23">
        <v>0</v>
      </c>
      <c r="HD44" s="23">
        <v>0</v>
      </c>
      <c r="HE44" s="23">
        <v>0</v>
      </c>
      <c r="HF44" s="23">
        <v>0</v>
      </c>
      <c r="HG44" s="23">
        <v>0</v>
      </c>
      <c r="HH44" s="23">
        <v>0</v>
      </c>
      <c r="HI44" s="23">
        <v>0</v>
      </c>
      <c r="HJ44" s="23">
        <v>0</v>
      </c>
      <c r="HK44" s="23">
        <v>0</v>
      </c>
      <c r="HL44" s="23">
        <v>0</v>
      </c>
      <c r="HM44" s="23">
        <v>0</v>
      </c>
      <c r="HN44" s="23">
        <v>0</v>
      </c>
      <c r="HO44" s="23">
        <v>0</v>
      </c>
      <c r="HP44" s="23">
        <v>0</v>
      </c>
      <c r="HQ44" s="22">
        <v>0</v>
      </c>
      <c r="HR44" s="23">
        <v>0</v>
      </c>
      <c r="HS44" s="23">
        <v>0</v>
      </c>
      <c r="HT44" s="24">
        <v>141.408658</v>
      </c>
      <c r="HU44" s="24">
        <v>146.35796099999999</v>
      </c>
      <c r="HV44" s="24">
        <v>153.30870200000001</v>
      </c>
      <c r="HW44" s="23">
        <v>157.99872099999999</v>
      </c>
      <c r="HX44" s="23">
        <v>163.52867599999999</v>
      </c>
      <c r="HY44" s="23">
        <v>169.25218000000001</v>
      </c>
      <c r="HZ44" s="23">
        <v>175.176006</v>
      </c>
      <c r="IA44" s="23">
        <v>181.307166</v>
      </c>
      <c r="IB44" s="23">
        <v>187.652917</v>
      </c>
      <c r="IC44" s="23">
        <v>194.22076899999999</v>
      </c>
      <c r="ID44" s="23">
        <v>201.018496</v>
      </c>
      <c r="IE44" s="23">
        <v>208.05414400000001</v>
      </c>
      <c r="IF44" s="23">
        <v>215.336039</v>
      </c>
      <c r="IG44" s="23">
        <v>222.87280000000001</v>
      </c>
      <c r="IH44" s="23">
        <v>0</v>
      </c>
      <c r="II44" s="23">
        <v>0</v>
      </c>
      <c r="IJ44" s="23">
        <v>0</v>
      </c>
      <c r="IK44" s="22">
        <v>0</v>
      </c>
      <c r="IL44" s="23">
        <v>0</v>
      </c>
      <c r="IM44" s="23">
        <v>0</v>
      </c>
      <c r="IN44" s="23">
        <v>0</v>
      </c>
      <c r="IO44" s="23">
        <v>0</v>
      </c>
      <c r="IP44" s="23">
        <v>0</v>
      </c>
      <c r="IQ44" s="23">
        <v>0</v>
      </c>
      <c r="IR44" s="23">
        <v>0</v>
      </c>
      <c r="IS44" s="23">
        <v>0</v>
      </c>
      <c r="IT44" s="23">
        <v>0</v>
      </c>
      <c r="IU44" s="23">
        <v>0</v>
      </c>
      <c r="IV44" s="23">
        <v>0</v>
      </c>
      <c r="IW44" s="23">
        <v>0</v>
      </c>
      <c r="IX44" s="23">
        <v>0</v>
      </c>
      <c r="IY44" s="23">
        <v>0</v>
      </c>
      <c r="IZ44" s="23">
        <v>0</v>
      </c>
      <c r="JA44" s="23">
        <v>0</v>
      </c>
      <c r="JB44" s="23">
        <v>0</v>
      </c>
      <c r="JC44" s="23">
        <v>0</v>
      </c>
      <c r="JD44" s="23">
        <v>0</v>
      </c>
      <c r="JE44" s="22">
        <v>0</v>
      </c>
      <c r="JF44" s="23">
        <v>0</v>
      </c>
      <c r="JG44" s="23">
        <v>0</v>
      </c>
      <c r="JH44" s="23">
        <v>0</v>
      </c>
      <c r="JI44" s="23">
        <v>0</v>
      </c>
      <c r="JJ44" s="23">
        <v>0</v>
      </c>
      <c r="JK44" s="23">
        <v>0</v>
      </c>
      <c r="JL44" s="23">
        <v>0</v>
      </c>
      <c r="JM44" s="23">
        <v>0</v>
      </c>
      <c r="JN44" s="23">
        <v>0</v>
      </c>
      <c r="JO44" s="23">
        <v>0</v>
      </c>
      <c r="JP44" s="23">
        <v>0</v>
      </c>
      <c r="JQ44" s="23">
        <v>0</v>
      </c>
      <c r="JR44" s="23">
        <v>0</v>
      </c>
      <c r="JS44" s="23">
        <v>0</v>
      </c>
      <c r="JT44" s="23">
        <v>0</v>
      </c>
      <c r="JU44" s="23">
        <v>0</v>
      </c>
      <c r="JV44" s="23">
        <v>0</v>
      </c>
      <c r="JW44" s="23">
        <v>0</v>
      </c>
      <c r="JX44" s="23">
        <v>0</v>
      </c>
      <c r="JY44" s="22">
        <v>0</v>
      </c>
      <c r="JZ44" s="23">
        <v>0</v>
      </c>
      <c r="KA44" s="23">
        <v>0</v>
      </c>
      <c r="KB44" s="23">
        <v>0</v>
      </c>
      <c r="KC44" s="23">
        <v>0</v>
      </c>
      <c r="KD44" s="23">
        <v>0</v>
      </c>
      <c r="KE44" s="23">
        <v>0</v>
      </c>
      <c r="KF44" s="23">
        <v>0</v>
      </c>
      <c r="KG44" s="23">
        <v>0</v>
      </c>
      <c r="KH44" s="23">
        <v>0</v>
      </c>
      <c r="KI44" s="23">
        <v>0</v>
      </c>
      <c r="KJ44" s="23">
        <v>0</v>
      </c>
      <c r="KK44" s="23">
        <v>0</v>
      </c>
      <c r="KL44" s="23">
        <v>0</v>
      </c>
      <c r="KM44" s="23">
        <v>0</v>
      </c>
      <c r="KN44" s="23">
        <v>0</v>
      </c>
      <c r="KO44" s="23">
        <v>0</v>
      </c>
      <c r="KP44" s="23">
        <v>0</v>
      </c>
      <c r="KQ44" s="23">
        <v>0</v>
      </c>
      <c r="KR44" s="23">
        <v>0</v>
      </c>
      <c r="KS44" s="22">
        <v>0</v>
      </c>
      <c r="KT44" s="23">
        <v>0</v>
      </c>
      <c r="KU44" s="23">
        <v>0</v>
      </c>
      <c r="KV44" s="23">
        <v>0</v>
      </c>
      <c r="KW44" s="23">
        <v>0</v>
      </c>
      <c r="KX44" s="23">
        <v>0</v>
      </c>
      <c r="KY44" s="23">
        <v>0</v>
      </c>
      <c r="KZ44" s="23">
        <v>0</v>
      </c>
      <c r="LA44" s="23">
        <v>0</v>
      </c>
      <c r="LB44" s="23">
        <v>0</v>
      </c>
      <c r="LC44" s="23">
        <v>0</v>
      </c>
      <c r="LD44" s="23">
        <v>0</v>
      </c>
      <c r="LE44" s="23">
        <v>0</v>
      </c>
      <c r="LF44" s="23">
        <v>0</v>
      </c>
      <c r="LG44" s="23">
        <v>0</v>
      </c>
      <c r="LH44" s="23">
        <v>0</v>
      </c>
      <c r="LI44" s="23">
        <v>0</v>
      </c>
      <c r="LJ44" s="23">
        <v>0</v>
      </c>
      <c r="LK44" s="23">
        <v>0</v>
      </c>
      <c r="LL44" s="23">
        <v>0</v>
      </c>
      <c r="LM44" s="22">
        <v>0</v>
      </c>
      <c r="LN44" s="23">
        <v>0</v>
      </c>
      <c r="LO44" s="23">
        <v>0</v>
      </c>
      <c r="LP44" s="23">
        <v>0</v>
      </c>
      <c r="LQ44" s="23">
        <v>0</v>
      </c>
      <c r="LR44" s="23">
        <v>0</v>
      </c>
      <c r="LS44" s="23">
        <v>0</v>
      </c>
      <c r="LT44" s="23">
        <v>0</v>
      </c>
      <c r="LU44" s="23">
        <v>0</v>
      </c>
      <c r="LV44" s="23">
        <v>0</v>
      </c>
      <c r="LW44" s="23">
        <v>0</v>
      </c>
      <c r="LX44" s="23">
        <v>0</v>
      </c>
      <c r="LY44" s="23">
        <v>0</v>
      </c>
      <c r="LZ44" s="23">
        <v>0</v>
      </c>
      <c r="MA44" s="23">
        <v>0</v>
      </c>
      <c r="MB44" s="23">
        <v>0</v>
      </c>
      <c r="MC44" s="23">
        <v>0</v>
      </c>
      <c r="MD44" s="23">
        <v>0</v>
      </c>
      <c r="ME44" s="23">
        <v>0</v>
      </c>
      <c r="MF44" s="23">
        <v>0</v>
      </c>
      <c r="MG44" s="22">
        <v>0</v>
      </c>
      <c r="MH44" s="23">
        <v>0</v>
      </c>
      <c r="MI44" s="23">
        <v>0</v>
      </c>
      <c r="MJ44" s="23">
        <v>0</v>
      </c>
      <c r="MK44" s="23">
        <v>0</v>
      </c>
      <c r="ML44" s="23">
        <v>0</v>
      </c>
      <c r="MM44" s="23">
        <v>0</v>
      </c>
      <c r="MN44" s="23">
        <v>0</v>
      </c>
      <c r="MO44" s="23">
        <v>0</v>
      </c>
      <c r="MP44" s="23">
        <v>0</v>
      </c>
      <c r="MQ44" s="23">
        <v>0</v>
      </c>
      <c r="MR44" s="23">
        <v>0</v>
      </c>
      <c r="MS44" s="23">
        <v>0</v>
      </c>
      <c r="MT44" s="23">
        <v>0</v>
      </c>
      <c r="MU44" s="23">
        <v>0</v>
      </c>
      <c r="MV44" s="23">
        <v>0</v>
      </c>
      <c r="MW44" s="23">
        <v>0</v>
      </c>
      <c r="MX44" s="23">
        <v>0</v>
      </c>
      <c r="MY44" s="23">
        <v>0</v>
      </c>
      <c r="MZ44" s="23">
        <v>0</v>
      </c>
    </row>
    <row r="45" spans="1:364">
      <c r="A45" s="9" t="s">
        <v>961</v>
      </c>
      <c r="B45" s="9" t="s">
        <v>962</v>
      </c>
      <c r="C45" s="9" t="s">
        <v>886</v>
      </c>
      <c r="E45" s="22">
        <v>0</v>
      </c>
      <c r="F45" s="23">
        <v>0</v>
      </c>
      <c r="G45" s="23">
        <v>281.84772900000002</v>
      </c>
      <c r="H45" s="23">
        <v>299.94836400000003</v>
      </c>
      <c r="I45" s="23">
        <v>309.24676299999999</v>
      </c>
      <c r="J45" s="23">
        <v>318.83341300000001</v>
      </c>
      <c r="K45" s="23">
        <v>328.71724899999998</v>
      </c>
      <c r="L45" s="23">
        <v>338.90748300000001</v>
      </c>
      <c r="M45" s="23">
        <v>349.41361499999999</v>
      </c>
      <c r="N45" s="23">
        <v>360.24543699999998</v>
      </c>
      <c r="O45" s="23">
        <v>371.41304600000001</v>
      </c>
      <c r="P45" s="23">
        <v>382.92685</v>
      </c>
      <c r="Q45" s="23">
        <v>394.79758299999997</v>
      </c>
      <c r="R45" s="23">
        <v>407.03630800000002</v>
      </c>
      <c r="S45" s="23">
        <v>419.65443299999998</v>
      </c>
      <c r="T45" s="23">
        <v>432.66372100000001</v>
      </c>
      <c r="U45" s="23">
        <v>446.07629600000001</v>
      </c>
      <c r="V45" s="23">
        <v>0</v>
      </c>
      <c r="W45" s="23">
        <v>0</v>
      </c>
      <c r="X45" s="23">
        <v>0</v>
      </c>
      <c r="Y45" s="22">
        <v>0</v>
      </c>
      <c r="Z45" s="23">
        <v>0</v>
      </c>
      <c r="AA45" s="23">
        <v>312.08811800000001</v>
      </c>
      <c r="AB45" s="23">
        <v>325.542123</v>
      </c>
      <c r="AC45" s="23">
        <v>335.63392800000003</v>
      </c>
      <c r="AD45" s="23">
        <v>346.03858000000002</v>
      </c>
      <c r="AE45" s="23">
        <v>356.76577600000002</v>
      </c>
      <c r="AF45" s="23">
        <v>367.825515</v>
      </c>
      <c r="AG45" s="23">
        <v>379.22810600000003</v>
      </c>
      <c r="AH45" s="23">
        <v>390.98417799999999</v>
      </c>
      <c r="AI45" s="23">
        <v>403.10468700000001</v>
      </c>
      <c r="AJ45" s="23">
        <v>415.600932</v>
      </c>
      <c r="AK45" s="23">
        <v>428.48456099999999</v>
      </c>
      <c r="AL45" s="23">
        <v>441.767583</v>
      </c>
      <c r="AM45" s="23">
        <v>455.462378</v>
      </c>
      <c r="AN45" s="23">
        <v>469.58171099999998</v>
      </c>
      <c r="AO45" s="23">
        <v>484.13874399999997</v>
      </c>
      <c r="AP45" s="23">
        <v>0</v>
      </c>
      <c r="AQ45" s="23">
        <v>0</v>
      </c>
      <c r="AR45" s="23">
        <v>0</v>
      </c>
      <c r="AS45" s="22">
        <v>0</v>
      </c>
      <c r="AT45" s="23">
        <v>0</v>
      </c>
      <c r="AU45" s="23">
        <v>0</v>
      </c>
      <c r="AV45" s="23">
        <v>191.53564</v>
      </c>
      <c r="AW45" s="23">
        <v>197.28170900000001</v>
      </c>
      <c r="AX45" s="23">
        <v>203.20016000000001</v>
      </c>
      <c r="AY45" s="23">
        <v>209.296165</v>
      </c>
      <c r="AZ45" s="23">
        <v>215.57505</v>
      </c>
      <c r="BA45" s="23">
        <v>222.04230100000001</v>
      </c>
      <c r="BB45" s="23">
        <v>228.70357000000001</v>
      </c>
      <c r="BC45" s="23">
        <v>235.56467799999999</v>
      </c>
      <c r="BD45" s="23">
        <v>242.631618</v>
      </c>
      <c r="BE45" s="23">
        <v>249.91056599999999</v>
      </c>
      <c r="BF45" s="23">
        <v>257.40788300000003</v>
      </c>
      <c r="BG45" s="23">
        <v>265.13011999999998</v>
      </c>
      <c r="BH45" s="23">
        <v>273.084024</v>
      </c>
      <c r="BI45" s="23">
        <v>281.276544</v>
      </c>
      <c r="BJ45" s="23">
        <v>0</v>
      </c>
      <c r="BK45" s="23">
        <v>0</v>
      </c>
      <c r="BL45" s="23">
        <v>0</v>
      </c>
      <c r="BM45" s="22">
        <v>0</v>
      </c>
      <c r="BN45" s="23">
        <v>0</v>
      </c>
      <c r="BO45" s="23">
        <v>0</v>
      </c>
      <c r="BP45" s="23">
        <v>191.53564</v>
      </c>
      <c r="BQ45" s="23">
        <v>197.28170900000001</v>
      </c>
      <c r="BR45" s="23">
        <v>203.20016000000001</v>
      </c>
      <c r="BS45" s="23">
        <v>209.296165</v>
      </c>
      <c r="BT45" s="23">
        <v>215.57505</v>
      </c>
      <c r="BU45" s="23">
        <v>222.04230100000001</v>
      </c>
      <c r="BV45" s="23">
        <v>228.70357000000001</v>
      </c>
      <c r="BW45" s="23">
        <v>235.56467799999999</v>
      </c>
      <c r="BX45" s="23">
        <v>242.631618</v>
      </c>
      <c r="BY45" s="23">
        <v>249.91056599999999</v>
      </c>
      <c r="BZ45" s="23">
        <v>257.40788300000003</v>
      </c>
      <c r="CA45" s="23">
        <v>265.13011999999998</v>
      </c>
      <c r="CB45" s="23">
        <v>273.084024</v>
      </c>
      <c r="CC45" s="23">
        <v>281.276544</v>
      </c>
      <c r="CD45" s="23">
        <v>0</v>
      </c>
      <c r="CE45" s="23">
        <v>0</v>
      </c>
      <c r="CF45" s="23">
        <v>0</v>
      </c>
      <c r="CG45" s="22">
        <v>0</v>
      </c>
      <c r="CH45" s="23">
        <v>0</v>
      </c>
      <c r="CI45" s="23">
        <v>187.057669</v>
      </c>
      <c r="CJ45" s="23">
        <v>189.32047299999999</v>
      </c>
      <c r="CK45" s="23">
        <v>195.18940699999999</v>
      </c>
      <c r="CL45" s="23">
        <v>201.24027899999999</v>
      </c>
      <c r="CM45" s="23">
        <v>207.47872799999999</v>
      </c>
      <c r="CN45" s="23">
        <v>213.91056800000001</v>
      </c>
      <c r="CO45" s="23">
        <v>220.54179600000001</v>
      </c>
      <c r="CP45" s="23">
        <v>227.378592</v>
      </c>
      <c r="CQ45" s="23">
        <v>234.42732799999999</v>
      </c>
      <c r="CR45" s="23">
        <v>241.69457499999999</v>
      </c>
      <c r="CS45" s="23">
        <v>249.187107</v>
      </c>
      <c r="CT45" s="23">
        <v>256.91190699999999</v>
      </c>
      <c r="CU45" s="23">
        <v>264.87617599999999</v>
      </c>
      <c r="CV45" s="23">
        <v>273.08733799999999</v>
      </c>
      <c r="CW45" s="23">
        <v>281.553045</v>
      </c>
      <c r="CX45" s="23">
        <v>0</v>
      </c>
      <c r="CY45" s="23">
        <v>0</v>
      </c>
      <c r="CZ45" s="23">
        <v>0</v>
      </c>
      <c r="DA45" s="22">
        <v>0</v>
      </c>
      <c r="DB45" s="23">
        <v>0</v>
      </c>
      <c r="DC45" s="23">
        <v>184.95589799999999</v>
      </c>
      <c r="DD45" s="23">
        <v>187.193276</v>
      </c>
      <c r="DE45" s="23">
        <v>192.99626799999999</v>
      </c>
      <c r="DF45" s="23">
        <v>198.979152</v>
      </c>
      <c r="DG45" s="23">
        <v>205.14750599999999</v>
      </c>
      <c r="DH45" s="23">
        <v>211.507079</v>
      </c>
      <c r="DI45" s="23">
        <v>218.06379799999999</v>
      </c>
      <c r="DJ45" s="23">
        <v>224.82377600000001</v>
      </c>
      <c r="DK45" s="23">
        <v>231.79331300000001</v>
      </c>
      <c r="DL45" s="23">
        <v>238.97890599999999</v>
      </c>
      <c r="DM45" s="23">
        <v>246.38725199999999</v>
      </c>
      <c r="DN45" s="23">
        <v>254.02525700000001</v>
      </c>
      <c r="DO45" s="23">
        <v>261.90003999999999</v>
      </c>
      <c r="DP45" s="23">
        <v>270.01894099999998</v>
      </c>
      <c r="DQ45" s="23">
        <v>278.38952799999998</v>
      </c>
      <c r="DR45" s="23">
        <v>0</v>
      </c>
      <c r="DS45" s="23">
        <v>0</v>
      </c>
      <c r="DT45" s="23">
        <v>0</v>
      </c>
      <c r="DU45" s="22">
        <v>0</v>
      </c>
      <c r="DV45" s="23">
        <v>0</v>
      </c>
      <c r="DW45" s="23">
        <v>184.95589799999999</v>
      </c>
      <c r="DX45" s="23">
        <v>171.76540600000001</v>
      </c>
      <c r="DY45" s="23">
        <v>177.09013300000001</v>
      </c>
      <c r="DZ45" s="23">
        <v>182.579927</v>
      </c>
      <c r="EA45" s="23">
        <v>188.23990499999999</v>
      </c>
      <c r="EB45" s="23">
        <v>194.07534200000001</v>
      </c>
      <c r="EC45" s="23">
        <v>200.091678</v>
      </c>
      <c r="ED45" s="23">
        <v>206.29452000000001</v>
      </c>
      <c r="EE45" s="23">
        <v>212.68965</v>
      </c>
      <c r="EF45" s="23">
        <v>219.283029</v>
      </c>
      <c r="EG45" s="23">
        <v>226.080803</v>
      </c>
      <c r="EH45" s="23">
        <v>233.08930799999999</v>
      </c>
      <c r="EI45" s="23">
        <v>240.315076</v>
      </c>
      <c r="EJ45" s="23">
        <v>247.76484400000001</v>
      </c>
      <c r="EK45" s="23">
        <v>255.44555399999999</v>
      </c>
      <c r="EL45" s="23">
        <v>0</v>
      </c>
      <c r="EM45" s="23">
        <v>0</v>
      </c>
      <c r="EN45" s="23">
        <v>0</v>
      </c>
      <c r="EO45" s="22">
        <v>0</v>
      </c>
      <c r="EP45" s="23">
        <v>0</v>
      </c>
      <c r="EQ45" s="23">
        <v>187.057669</v>
      </c>
      <c r="ER45" s="23">
        <v>189.32047299999999</v>
      </c>
      <c r="ES45" s="23">
        <v>195.18940699999999</v>
      </c>
      <c r="ET45" s="23">
        <v>201.24027899999999</v>
      </c>
      <c r="EU45" s="23">
        <v>207.47872799999999</v>
      </c>
      <c r="EV45" s="23">
        <v>213.91056800000001</v>
      </c>
      <c r="EW45" s="23">
        <v>220.54179600000001</v>
      </c>
      <c r="EX45" s="23">
        <v>227.378592</v>
      </c>
      <c r="EY45" s="23">
        <v>234.42732799999999</v>
      </c>
      <c r="EZ45" s="23">
        <v>241.69457499999999</v>
      </c>
      <c r="FA45" s="23">
        <v>249.187107</v>
      </c>
      <c r="FB45" s="23">
        <v>256.91190699999999</v>
      </c>
      <c r="FC45" s="23">
        <v>264.87617599999999</v>
      </c>
      <c r="FD45" s="23">
        <v>273.08733799999999</v>
      </c>
      <c r="FE45" s="23">
        <v>281.553045</v>
      </c>
      <c r="FF45" s="23">
        <v>0</v>
      </c>
      <c r="FG45" s="23">
        <v>0</v>
      </c>
      <c r="FH45" s="23">
        <v>0</v>
      </c>
      <c r="FI45" s="22">
        <v>0</v>
      </c>
      <c r="FJ45" s="23">
        <v>0</v>
      </c>
      <c r="FK45" s="23">
        <v>0</v>
      </c>
      <c r="FL45" s="23">
        <v>195.077337</v>
      </c>
      <c r="FM45" s="23">
        <v>201.90504300000001</v>
      </c>
      <c r="FN45" s="23">
        <v>208.97172</v>
      </c>
      <c r="FO45" s="23">
        <v>216.28573</v>
      </c>
      <c r="FP45" s="23">
        <v>223.85573099999999</v>
      </c>
      <c r="FQ45" s="23">
        <v>231.69068100000001</v>
      </c>
      <c r="FR45" s="23">
        <v>239.79985500000001</v>
      </c>
      <c r="FS45" s="23">
        <v>248.19284999999999</v>
      </c>
      <c r="FT45" s="23">
        <v>256.87959999999998</v>
      </c>
      <c r="FU45" s="23">
        <v>265.870386</v>
      </c>
      <c r="FV45" s="23">
        <v>275.17584900000003</v>
      </c>
      <c r="FW45" s="23">
        <v>284.80700400000001</v>
      </c>
      <c r="FX45" s="23">
        <v>294.77524899999997</v>
      </c>
      <c r="FY45" s="23">
        <v>305.09238299999998</v>
      </c>
      <c r="FZ45" s="23">
        <v>0</v>
      </c>
      <c r="GA45" s="23">
        <v>0</v>
      </c>
      <c r="GB45" s="23">
        <v>0</v>
      </c>
      <c r="GC45" s="22">
        <v>0</v>
      </c>
      <c r="GD45" s="23">
        <v>0</v>
      </c>
      <c r="GE45" s="23">
        <v>0</v>
      </c>
      <c r="GF45" s="23">
        <v>304.90027320000002</v>
      </c>
      <c r="GG45" s="23">
        <v>315.57178276000002</v>
      </c>
      <c r="GH45" s="23">
        <v>326.61679515999998</v>
      </c>
      <c r="GI45" s="23">
        <v>338.04838298999999</v>
      </c>
      <c r="GJ45" s="23">
        <v>349.88007639</v>
      </c>
      <c r="GK45" s="23">
        <v>362.12587905999999</v>
      </c>
      <c r="GL45" s="23">
        <v>374.80028483000001</v>
      </c>
      <c r="GM45" s="23">
        <v>387.91829480000001</v>
      </c>
      <c r="GN45" s="23">
        <v>401.49543512000002</v>
      </c>
      <c r="GO45" s="23">
        <v>415.54777534999999</v>
      </c>
      <c r="GP45" s="23">
        <v>430.09194747999999</v>
      </c>
      <c r="GQ45" s="23">
        <v>445.14516565000002</v>
      </c>
      <c r="GR45" s="23">
        <v>460.72524643999998</v>
      </c>
      <c r="GS45" s="23">
        <v>476.85063007000002</v>
      </c>
      <c r="GT45" s="23">
        <v>0</v>
      </c>
      <c r="GU45" s="23">
        <v>0</v>
      </c>
      <c r="GV45" s="23">
        <v>0</v>
      </c>
      <c r="GW45" s="22">
        <v>0</v>
      </c>
      <c r="GX45" s="23">
        <v>0</v>
      </c>
      <c r="GY45" s="23">
        <v>0</v>
      </c>
      <c r="GZ45" s="23">
        <v>0</v>
      </c>
      <c r="HA45" s="23">
        <v>0</v>
      </c>
      <c r="HB45" s="23">
        <v>0</v>
      </c>
      <c r="HC45" s="23">
        <v>0</v>
      </c>
      <c r="HD45" s="23">
        <v>0</v>
      </c>
      <c r="HE45" s="23">
        <v>0</v>
      </c>
      <c r="HF45" s="23">
        <v>0</v>
      </c>
      <c r="HG45" s="23">
        <v>0</v>
      </c>
      <c r="HH45" s="23">
        <v>0</v>
      </c>
      <c r="HI45" s="23">
        <v>0</v>
      </c>
      <c r="HJ45" s="23">
        <v>0</v>
      </c>
      <c r="HK45" s="23">
        <v>0</v>
      </c>
      <c r="HL45" s="23">
        <v>0</v>
      </c>
      <c r="HM45" s="23">
        <v>0</v>
      </c>
      <c r="HN45" s="23">
        <v>0</v>
      </c>
      <c r="HO45" s="23">
        <v>0</v>
      </c>
      <c r="HP45" s="23">
        <v>0</v>
      </c>
      <c r="HQ45" s="22">
        <v>0</v>
      </c>
      <c r="HR45" s="23">
        <v>0</v>
      </c>
      <c r="HS45" s="23">
        <v>0</v>
      </c>
      <c r="HT45" s="24">
        <v>196.09160399999999</v>
      </c>
      <c r="HU45" s="24">
        <v>202.95481000000001</v>
      </c>
      <c r="HV45" s="24">
        <v>212.593413</v>
      </c>
      <c r="HW45" s="23">
        <v>219.09707</v>
      </c>
      <c r="HX45" s="23">
        <v>226.765467</v>
      </c>
      <c r="HY45" s="23">
        <v>234.702259</v>
      </c>
      <c r="HZ45" s="23">
        <v>242.91683800000001</v>
      </c>
      <c r="IA45" s="23">
        <v>251.418927</v>
      </c>
      <c r="IB45" s="23">
        <v>260.21858900000001</v>
      </c>
      <c r="IC45" s="23">
        <v>269.32623999999998</v>
      </c>
      <c r="ID45" s="23">
        <v>278.752658</v>
      </c>
      <c r="IE45" s="23">
        <v>288.50900100000001</v>
      </c>
      <c r="IF45" s="23">
        <v>298.60681599999998</v>
      </c>
      <c r="IG45" s="23">
        <v>309.05805500000002</v>
      </c>
      <c r="IH45" s="23">
        <v>0</v>
      </c>
      <c r="II45" s="23">
        <v>0</v>
      </c>
      <c r="IJ45" s="23">
        <v>0</v>
      </c>
      <c r="IK45" s="22">
        <v>0</v>
      </c>
      <c r="IL45" s="23">
        <v>0</v>
      </c>
      <c r="IM45" s="23">
        <v>0</v>
      </c>
      <c r="IN45" s="23">
        <v>0</v>
      </c>
      <c r="IO45" s="23">
        <v>0</v>
      </c>
      <c r="IP45" s="23">
        <v>0</v>
      </c>
      <c r="IQ45" s="23">
        <v>0</v>
      </c>
      <c r="IR45" s="23">
        <v>0</v>
      </c>
      <c r="IS45" s="23">
        <v>0</v>
      </c>
      <c r="IT45" s="23">
        <v>0</v>
      </c>
      <c r="IU45" s="23">
        <v>0</v>
      </c>
      <c r="IV45" s="23">
        <v>0</v>
      </c>
      <c r="IW45" s="23">
        <v>0</v>
      </c>
      <c r="IX45" s="23">
        <v>0</v>
      </c>
      <c r="IY45" s="23">
        <v>0</v>
      </c>
      <c r="IZ45" s="23">
        <v>0</v>
      </c>
      <c r="JA45" s="23">
        <v>0</v>
      </c>
      <c r="JB45" s="23">
        <v>0</v>
      </c>
      <c r="JC45" s="23">
        <v>0</v>
      </c>
      <c r="JD45" s="23">
        <v>0</v>
      </c>
      <c r="JE45" s="22">
        <v>0</v>
      </c>
      <c r="JF45" s="23">
        <v>0</v>
      </c>
      <c r="JG45" s="23">
        <v>0</v>
      </c>
      <c r="JH45" s="23">
        <v>0</v>
      </c>
      <c r="JI45" s="23">
        <v>0</v>
      </c>
      <c r="JJ45" s="23">
        <v>0</v>
      </c>
      <c r="JK45" s="23">
        <v>0</v>
      </c>
      <c r="JL45" s="23">
        <v>0</v>
      </c>
      <c r="JM45" s="23">
        <v>0</v>
      </c>
      <c r="JN45" s="23">
        <v>0</v>
      </c>
      <c r="JO45" s="23">
        <v>0</v>
      </c>
      <c r="JP45" s="23">
        <v>0</v>
      </c>
      <c r="JQ45" s="23">
        <v>0</v>
      </c>
      <c r="JR45" s="23">
        <v>0</v>
      </c>
      <c r="JS45" s="23">
        <v>0</v>
      </c>
      <c r="JT45" s="23">
        <v>0</v>
      </c>
      <c r="JU45" s="23">
        <v>0</v>
      </c>
      <c r="JV45" s="23">
        <v>0</v>
      </c>
      <c r="JW45" s="23">
        <v>0</v>
      </c>
      <c r="JX45" s="23">
        <v>0</v>
      </c>
      <c r="JY45" s="22">
        <v>0</v>
      </c>
      <c r="JZ45" s="23">
        <v>0</v>
      </c>
      <c r="KA45" s="23">
        <v>0</v>
      </c>
      <c r="KB45" s="23">
        <v>0</v>
      </c>
      <c r="KC45" s="23">
        <v>0</v>
      </c>
      <c r="KD45" s="23">
        <v>0</v>
      </c>
      <c r="KE45" s="23">
        <v>0</v>
      </c>
      <c r="KF45" s="23">
        <v>0</v>
      </c>
      <c r="KG45" s="23">
        <v>0</v>
      </c>
      <c r="KH45" s="23">
        <v>0</v>
      </c>
      <c r="KI45" s="23">
        <v>0</v>
      </c>
      <c r="KJ45" s="23">
        <v>0</v>
      </c>
      <c r="KK45" s="23">
        <v>0</v>
      </c>
      <c r="KL45" s="23">
        <v>0</v>
      </c>
      <c r="KM45" s="23">
        <v>0</v>
      </c>
      <c r="KN45" s="23">
        <v>0</v>
      </c>
      <c r="KO45" s="23">
        <v>0</v>
      </c>
      <c r="KP45" s="23">
        <v>0</v>
      </c>
      <c r="KQ45" s="23">
        <v>0</v>
      </c>
      <c r="KR45" s="23">
        <v>0</v>
      </c>
      <c r="KS45" s="22">
        <v>0</v>
      </c>
      <c r="KT45" s="23">
        <v>0</v>
      </c>
      <c r="KU45" s="23">
        <v>0</v>
      </c>
      <c r="KV45" s="23">
        <v>0</v>
      </c>
      <c r="KW45" s="23">
        <v>0</v>
      </c>
      <c r="KX45" s="23">
        <v>0</v>
      </c>
      <c r="KY45" s="23">
        <v>0</v>
      </c>
      <c r="KZ45" s="23">
        <v>0</v>
      </c>
      <c r="LA45" s="23">
        <v>0</v>
      </c>
      <c r="LB45" s="23">
        <v>0</v>
      </c>
      <c r="LC45" s="23">
        <v>0</v>
      </c>
      <c r="LD45" s="23">
        <v>0</v>
      </c>
      <c r="LE45" s="23">
        <v>0</v>
      </c>
      <c r="LF45" s="23">
        <v>0</v>
      </c>
      <c r="LG45" s="23">
        <v>0</v>
      </c>
      <c r="LH45" s="23">
        <v>0</v>
      </c>
      <c r="LI45" s="23">
        <v>0</v>
      </c>
      <c r="LJ45" s="23">
        <v>0</v>
      </c>
      <c r="LK45" s="23">
        <v>0</v>
      </c>
      <c r="LL45" s="23">
        <v>0</v>
      </c>
      <c r="LM45" s="22">
        <v>0</v>
      </c>
      <c r="LN45" s="23">
        <v>0</v>
      </c>
      <c r="LO45" s="23">
        <v>0</v>
      </c>
      <c r="LP45" s="23">
        <v>0</v>
      </c>
      <c r="LQ45" s="23">
        <v>0</v>
      </c>
      <c r="LR45" s="23">
        <v>0</v>
      </c>
      <c r="LS45" s="23">
        <v>0</v>
      </c>
      <c r="LT45" s="23">
        <v>0</v>
      </c>
      <c r="LU45" s="23">
        <v>0</v>
      </c>
      <c r="LV45" s="23">
        <v>0</v>
      </c>
      <c r="LW45" s="23">
        <v>0</v>
      </c>
      <c r="LX45" s="23">
        <v>0</v>
      </c>
      <c r="LY45" s="23">
        <v>0</v>
      </c>
      <c r="LZ45" s="23">
        <v>0</v>
      </c>
      <c r="MA45" s="23">
        <v>0</v>
      </c>
      <c r="MB45" s="23">
        <v>0</v>
      </c>
      <c r="MC45" s="23">
        <v>0</v>
      </c>
      <c r="MD45" s="23">
        <v>0</v>
      </c>
      <c r="ME45" s="23">
        <v>0</v>
      </c>
      <c r="MF45" s="23">
        <v>0</v>
      </c>
      <c r="MG45" s="22">
        <v>0</v>
      </c>
      <c r="MH45" s="23">
        <v>0</v>
      </c>
      <c r="MI45" s="23">
        <v>0</v>
      </c>
      <c r="MJ45" s="23">
        <v>0</v>
      </c>
      <c r="MK45" s="23">
        <v>0</v>
      </c>
      <c r="ML45" s="23">
        <v>0</v>
      </c>
      <c r="MM45" s="23">
        <v>0</v>
      </c>
      <c r="MN45" s="23">
        <v>0</v>
      </c>
      <c r="MO45" s="23">
        <v>0</v>
      </c>
      <c r="MP45" s="23">
        <v>0</v>
      </c>
      <c r="MQ45" s="23">
        <v>0</v>
      </c>
      <c r="MR45" s="23">
        <v>0</v>
      </c>
      <c r="MS45" s="23">
        <v>0</v>
      </c>
      <c r="MT45" s="23">
        <v>0</v>
      </c>
      <c r="MU45" s="23">
        <v>0</v>
      </c>
      <c r="MV45" s="23">
        <v>0</v>
      </c>
      <c r="MW45" s="23">
        <v>0</v>
      </c>
      <c r="MX45" s="23">
        <v>0</v>
      </c>
      <c r="MY45" s="23">
        <v>0</v>
      </c>
      <c r="MZ45" s="23">
        <v>0</v>
      </c>
    </row>
    <row r="46" spans="1:364">
      <c r="A46" s="9" t="s">
        <v>963</v>
      </c>
      <c r="B46" s="9" t="s">
        <v>964</v>
      </c>
      <c r="C46" s="9" t="s">
        <v>886</v>
      </c>
      <c r="E46" s="22">
        <v>0</v>
      </c>
      <c r="F46" s="23">
        <v>0</v>
      </c>
      <c r="G46" s="23">
        <v>203.58197100000001</v>
      </c>
      <c r="H46" s="23">
        <v>216.65627499999999</v>
      </c>
      <c r="I46" s="23">
        <v>223.37261899999999</v>
      </c>
      <c r="J46" s="23">
        <v>230.29717099999999</v>
      </c>
      <c r="K46" s="23">
        <v>237.43638300000001</v>
      </c>
      <c r="L46" s="23">
        <v>244.79691099999999</v>
      </c>
      <c r="M46" s="23">
        <v>252.385615</v>
      </c>
      <c r="N46" s="23">
        <v>260.20956899999999</v>
      </c>
      <c r="O46" s="23">
        <v>268.27606600000001</v>
      </c>
      <c r="P46" s="23">
        <v>276.592624</v>
      </c>
      <c r="Q46" s="23">
        <v>285.16699499999999</v>
      </c>
      <c r="R46" s="23">
        <v>294.00717200000003</v>
      </c>
      <c r="S46" s="23">
        <v>303.12139400000001</v>
      </c>
      <c r="T46" s="23">
        <v>312.51815699999997</v>
      </c>
      <c r="U46" s="23">
        <v>322.20621999999997</v>
      </c>
      <c r="V46" s="23">
        <v>0</v>
      </c>
      <c r="W46" s="23">
        <v>0</v>
      </c>
      <c r="X46" s="23">
        <v>0</v>
      </c>
      <c r="Y46" s="22">
        <v>0</v>
      </c>
      <c r="Z46" s="23">
        <v>0</v>
      </c>
      <c r="AA46" s="23">
        <v>225.42496399999999</v>
      </c>
      <c r="AB46" s="23">
        <v>235.14295200000001</v>
      </c>
      <c r="AC46" s="23">
        <v>242.43238299999999</v>
      </c>
      <c r="AD46" s="23">
        <v>249.94778700000001</v>
      </c>
      <c r="AE46" s="23">
        <v>257.696168</v>
      </c>
      <c r="AF46" s="23">
        <v>265.68475000000001</v>
      </c>
      <c r="AG46" s="23">
        <v>273.92097699999999</v>
      </c>
      <c r="AH46" s="23">
        <v>282.41252700000001</v>
      </c>
      <c r="AI46" s="23">
        <v>291.16731600000003</v>
      </c>
      <c r="AJ46" s="23">
        <v>300.19350200000002</v>
      </c>
      <c r="AK46" s="23">
        <v>309.49950100000001</v>
      </c>
      <c r="AL46" s="23">
        <v>319.09398499999998</v>
      </c>
      <c r="AM46" s="23">
        <v>328.98589900000002</v>
      </c>
      <c r="AN46" s="23">
        <v>339.184462</v>
      </c>
      <c r="AO46" s="23">
        <v>349.69918000000001</v>
      </c>
      <c r="AP46" s="23">
        <v>0</v>
      </c>
      <c r="AQ46" s="23">
        <v>0</v>
      </c>
      <c r="AR46" s="23">
        <v>0</v>
      </c>
      <c r="AS46" s="22">
        <v>0</v>
      </c>
      <c r="AT46" s="23">
        <v>0</v>
      </c>
      <c r="AU46" s="23">
        <v>0</v>
      </c>
      <c r="AV46" s="23">
        <v>138.683808</v>
      </c>
      <c r="AW46" s="23">
        <v>142.84432200000001</v>
      </c>
      <c r="AX46" s="23">
        <v>147.12965199999999</v>
      </c>
      <c r="AY46" s="23">
        <v>151.543541</v>
      </c>
      <c r="AZ46" s="23">
        <v>156.08984799999999</v>
      </c>
      <c r="BA46" s="23">
        <v>160.77254300000001</v>
      </c>
      <c r="BB46" s="23">
        <v>165.595719</v>
      </c>
      <c r="BC46" s="23">
        <v>170.563591</v>
      </c>
      <c r="BD46" s="23">
        <v>175.680499</v>
      </c>
      <c r="BE46" s="23">
        <v>180.95091400000001</v>
      </c>
      <c r="BF46" s="23">
        <v>186.37944100000001</v>
      </c>
      <c r="BG46" s="23">
        <v>191.97082399999999</v>
      </c>
      <c r="BH46" s="23">
        <v>197.729949</v>
      </c>
      <c r="BI46" s="23">
        <v>203.66184799999999</v>
      </c>
      <c r="BJ46" s="23">
        <v>0</v>
      </c>
      <c r="BK46" s="23">
        <v>0</v>
      </c>
      <c r="BL46" s="23">
        <v>0</v>
      </c>
      <c r="BM46" s="22">
        <v>0</v>
      </c>
      <c r="BN46" s="23">
        <v>0</v>
      </c>
      <c r="BO46" s="23">
        <v>0</v>
      </c>
      <c r="BP46" s="23">
        <v>138.683808</v>
      </c>
      <c r="BQ46" s="23">
        <v>142.84432200000001</v>
      </c>
      <c r="BR46" s="23">
        <v>147.12965199999999</v>
      </c>
      <c r="BS46" s="23">
        <v>151.543541</v>
      </c>
      <c r="BT46" s="23">
        <v>156.08984799999999</v>
      </c>
      <c r="BU46" s="23">
        <v>160.77254300000001</v>
      </c>
      <c r="BV46" s="23">
        <v>165.595719</v>
      </c>
      <c r="BW46" s="23">
        <v>170.563591</v>
      </c>
      <c r="BX46" s="23">
        <v>175.680499</v>
      </c>
      <c r="BY46" s="23">
        <v>180.95091400000001</v>
      </c>
      <c r="BZ46" s="23">
        <v>186.37944100000001</v>
      </c>
      <c r="CA46" s="23">
        <v>191.97082399999999</v>
      </c>
      <c r="CB46" s="23">
        <v>197.729949</v>
      </c>
      <c r="CC46" s="23">
        <v>203.66184799999999</v>
      </c>
      <c r="CD46" s="23">
        <v>0</v>
      </c>
      <c r="CE46" s="23">
        <v>0</v>
      </c>
      <c r="CF46" s="23">
        <v>0</v>
      </c>
      <c r="CG46" s="22">
        <v>0</v>
      </c>
      <c r="CH46" s="23">
        <v>0</v>
      </c>
      <c r="CI46" s="23">
        <v>135.11398199999999</v>
      </c>
      <c r="CJ46" s="23">
        <v>136.74843200000001</v>
      </c>
      <c r="CK46" s="23">
        <v>140.98763299999999</v>
      </c>
      <c r="CL46" s="23">
        <v>145.35825</v>
      </c>
      <c r="CM46" s="23">
        <v>149.86435599999999</v>
      </c>
      <c r="CN46" s="23">
        <v>154.51015100000001</v>
      </c>
      <c r="CO46" s="23">
        <v>159.29996499999999</v>
      </c>
      <c r="CP46" s="23">
        <v>164.23826399999999</v>
      </c>
      <c r="CQ46" s="23">
        <v>169.32964999999999</v>
      </c>
      <c r="CR46" s="23">
        <v>174.57886999999999</v>
      </c>
      <c r="CS46" s="23">
        <v>179.990815</v>
      </c>
      <c r="CT46" s="23">
        <v>185.57052999999999</v>
      </c>
      <c r="CU46" s="23">
        <v>191.323216</v>
      </c>
      <c r="CV46" s="23">
        <v>197.25423599999999</v>
      </c>
      <c r="CW46" s="23">
        <v>203.36911699999999</v>
      </c>
      <c r="CX46" s="23">
        <v>0</v>
      </c>
      <c r="CY46" s="23">
        <v>0</v>
      </c>
      <c r="CZ46" s="23">
        <v>0</v>
      </c>
      <c r="DA46" s="22">
        <v>0</v>
      </c>
      <c r="DB46" s="23">
        <v>0</v>
      </c>
      <c r="DC46" s="23">
        <v>133.59584699999999</v>
      </c>
      <c r="DD46" s="23">
        <v>135.21193299999999</v>
      </c>
      <c r="DE46" s="23">
        <v>139.403503</v>
      </c>
      <c r="DF46" s="23">
        <v>143.72501099999999</v>
      </c>
      <c r="DG46" s="23">
        <v>148.180486</v>
      </c>
      <c r="DH46" s="23">
        <v>152.77408199999999</v>
      </c>
      <c r="DI46" s="23">
        <v>157.51007799999999</v>
      </c>
      <c r="DJ46" s="23">
        <v>162.39289099999999</v>
      </c>
      <c r="DK46" s="23">
        <v>167.42706999999999</v>
      </c>
      <c r="DL46" s="23">
        <v>172.61730900000001</v>
      </c>
      <c r="DM46" s="23">
        <v>177.968446</v>
      </c>
      <c r="DN46" s="23">
        <v>183.485468</v>
      </c>
      <c r="DO46" s="23">
        <v>189.173517</v>
      </c>
      <c r="DP46" s="23">
        <v>195.03789599999999</v>
      </c>
      <c r="DQ46" s="23">
        <v>201.08407099999999</v>
      </c>
      <c r="DR46" s="23">
        <v>0</v>
      </c>
      <c r="DS46" s="23">
        <v>0</v>
      </c>
      <c r="DT46" s="23">
        <v>0</v>
      </c>
      <c r="DU46" s="22">
        <v>0</v>
      </c>
      <c r="DV46" s="23">
        <v>0</v>
      </c>
      <c r="DW46" s="23">
        <v>133.59584699999999</v>
      </c>
      <c r="DX46" s="23">
        <v>124.068198</v>
      </c>
      <c r="DY46" s="23">
        <v>127.914312</v>
      </c>
      <c r="DZ46" s="23">
        <v>131.87965600000001</v>
      </c>
      <c r="EA46" s="23">
        <v>135.96792500000001</v>
      </c>
      <c r="EB46" s="23">
        <v>140.182931</v>
      </c>
      <c r="EC46" s="23">
        <v>144.52860200000001</v>
      </c>
      <c r="ED46" s="23">
        <v>149.00898799999999</v>
      </c>
      <c r="EE46" s="23">
        <v>153.62826699999999</v>
      </c>
      <c r="EF46" s="23">
        <v>158.39074299999999</v>
      </c>
      <c r="EG46" s="23">
        <v>163.30085600000001</v>
      </c>
      <c r="EH46" s="23">
        <v>168.36318299999999</v>
      </c>
      <c r="EI46" s="23">
        <v>173.58244099999999</v>
      </c>
      <c r="EJ46" s="23">
        <v>178.96349699999999</v>
      </c>
      <c r="EK46" s="23">
        <v>184.51136500000001</v>
      </c>
      <c r="EL46" s="23">
        <v>0</v>
      </c>
      <c r="EM46" s="23">
        <v>0</v>
      </c>
      <c r="EN46" s="23">
        <v>0</v>
      </c>
      <c r="EO46" s="22">
        <v>0</v>
      </c>
      <c r="EP46" s="23">
        <v>0</v>
      </c>
      <c r="EQ46" s="23">
        <v>135.11398199999999</v>
      </c>
      <c r="ER46" s="23">
        <v>136.74843200000001</v>
      </c>
      <c r="ES46" s="23">
        <v>140.98763299999999</v>
      </c>
      <c r="ET46" s="23">
        <v>145.35825</v>
      </c>
      <c r="EU46" s="23">
        <v>149.86435599999999</v>
      </c>
      <c r="EV46" s="23">
        <v>154.51015100000001</v>
      </c>
      <c r="EW46" s="23">
        <v>159.29996499999999</v>
      </c>
      <c r="EX46" s="23">
        <v>164.23826399999999</v>
      </c>
      <c r="EY46" s="23">
        <v>169.32964999999999</v>
      </c>
      <c r="EZ46" s="23">
        <v>174.57886999999999</v>
      </c>
      <c r="FA46" s="23">
        <v>179.990815</v>
      </c>
      <c r="FB46" s="23">
        <v>185.57052999999999</v>
      </c>
      <c r="FC46" s="23">
        <v>191.323216</v>
      </c>
      <c r="FD46" s="23">
        <v>197.25423599999999</v>
      </c>
      <c r="FE46" s="23">
        <v>203.36911699999999</v>
      </c>
      <c r="FF46" s="23">
        <v>0</v>
      </c>
      <c r="FG46" s="23">
        <v>0</v>
      </c>
      <c r="FH46" s="23">
        <v>0</v>
      </c>
      <c r="FI46" s="22">
        <v>0</v>
      </c>
      <c r="FJ46" s="23">
        <v>0</v>
      </c>
      <c r="FK46" s="23">
        <v>0</v>
      </c>
      <c r="FL46" s="23">
        <v>140.677234</v>
      </c>
      <c r="FM46" s="23">
        <v>145.60093699999999</v>
      </c>
      <c r="FN46" s="23">
        <v>150.69696999999999</v>
      </c>
      <c r="FO46" s="23">
        <v>155.97136399999999</v>
      </c>
      <c r="FP46" s="23">
        <v>161.430361</v>
      </c>
      <c r="FQ46" s="23">
        <v>167.08042399999999</v>
      </c>
      <c r="FR46" s="23">
        <v>172.92823899999999</v>
      </c>
      <c r="FS46" s="23">
        <v>178.980727</v>
      </c>
      <c r="FT46" s="23">
        <v>185.24505300000001</v>
      </c>
      <c r="FU46" s="23">
        <v>191.72862900000001</v>
      </c>
      <c r="FV46" s="23">
        <v>198.439132</v>
      </c>
      <c r="FW46" s="23">
        <v>205.384501</v>
      </c>
      <c r="FX46" s="23">
        <v>212.572959</v>
      </c>
      <c r="FY46" s="23">
        <v>220.013012</v>
      </c>
      <c r="FZ46" s="23">
        <v>0</v>
      </c>
      <c r="GA46" s="23">
        <v>0</v>
      </c>
      <c r="GB46" s="23">
        <v>0</v>
      </c>
      <c r="GC46" s="22">
        <v>0</v>
      </c>
      <c r="GD46" s="23">
        <v>0</v>
      </c>
      <c r="GE46" s="23">
        <v>0</v>
      </c>
      <c r="GF46" s="23">
        <v>219.87447509</v>
      </c>
      <c r="GG46" s="23">
        <v>227.57008171999999</v>
      </c>
      <c r="GH46" s="23">
        <v>235.53503458</v>
      </c>
      <c r="GI46" s="23">
        <v>243.77876079000001</v>
      </c>
      <c r="GJ46" s="23">
        <v>252.31101742000001</v>
      </c>
      <c r="GK46" s="23">
        <v>261.14190302999998</v>
      </c>
      <c r="GL46" s="23">
        <v>270.28186963000002</v>
      </c>
      <c r="GM46" s="23">
        <v>279.74173507</v>
      </c>
      <c r="GN46" s="23">
        <v>289.5326958</v>
      </c>
      <c r="GO46" s="23">
        <v>299.66634015</v>
      </c>
      <c r="GP46" s="23">
        <v>310.15466206000002</v>
      </c>
      <c r="GQ46" s="23">
        <v>321.01007522999998</v>
      </c>
      <c r="GR46" s="23">
        <v>332.24542786000001</v>
      </c>
      <c r="GS46" s="23">
        <v>343.87401784000002</v>
      </c>
      <c r="GT46" s="23">
        <v>0</v>
      </c>
      <c r="GU46" s="23">
        <v>0</v>
      </c>
      <c r="GV46" s="23">
        <v>0</v>
      </c>
      <c r="GW46" s="22">
        <v>0</v>
      </c>
      <c r="GX46" s="23">
        <v>0</v>
      </c>
      <c r="GY46" s="23">
        <v>0</v>
      </c>
      <c r="GZ46" s="23">
        <v>0</v>
      </c>
      <c r="HA46" s="23">
        <v>0</v>
      </c>
      <c r="HB46" s="23">
        <v>0</v>
      </c>
      <c r="HC46" s="23">
        <v>0</v>
      </c>
      <c r="HD46" s="23">
        <v>0</v>
      </c>
      <c r="HE46" s="23">
        <v>0</v>
      </c>
      <c r="HF46" s="23">
        <v>0</v>
      </c>
      <c r="HG46" s="23">
        <v>0</v>
      </c>
      <c r="HH46" s="23">
        <v>0</v>
      </c>
      <c r="HI46" s="23">
        <v>0</v>
      </c>
      <c r="HJ46" s="23">
        <v>0</v>
      </c>
      <c r="HK46" s="23">
        <v>0</v>
      </c>
      <c r="HL46" s="23">
        <v>0</v>
      </c>
      <c r="HM46" s="23">
        <v>0</v>
      </c>
      <c r="HN46" s="23">
        <v>0</v>
      </c>
      <c r="HO46" s="23">
        <v>0</v>
      </c>
      <c r="HP46" s="23">
        <v>0</v>
      </c>
      <c r="HQ46" s="22">
        <v>0</v>
      </c>
      <c r="HR46" s="23">
        <v>0</v>
      </c>
      <c r="HS46" s="23">
        <v>0</v>
      </c>
      <c r="HT46" s="24">
        <v>141.408658</v>
      </c>
      <c r="HU46" s="24">
        <v>146.35796099999999</v>
      </c>
      <c r="HV46" s="24">
        <v>153.30870200000001</v>
      </c>
      <c r="HW46" s="23">
        <v>157.99872099999999</v>
      </c>
      <c r="HX46" s="23">
        <v>163.52867599999999</v>
      </c>
      <c r="HY46" s="23">
        <v>169.25218000000001</v>
      </c>
      <c r="HZ46" s="23">
        <v>175.176006</v>
      </c>
      <c r="IA46" s="23">
        <v>181.307166</v>
      </c>
      <c r="IB46" s="23">
        <v>187.652917</v>
      </c>
      <c r="IC46" s="23">
        <v>194.22076899999999</v>
      </c>
      <c r="ID46" s="23">
        <v>201.018496</v>
      </c>
      <c r="IE46" s="23">
        <v>208.05414400000001</v>
      </c>
      <c r="IF46" s="23">
        <v>215.336039</v>
      </c>
      <c r="IG46" s="23">
        <v>222.87280000000001</v>
      </c>
      <c r="IH46" s="23">
        <v>0</v>
      </c>
      <c r="II46" s="23">
        <v>0</v>
      </c>
      <c r="IJ46" s="23">
        <v>0</v>
      </c>
      <c r="IK46" s="22">
        <v>0</v>
      </c>
      <c r="IL46" s="23">
        <v>0</v>
      </c>
      <c r="IM46" s="23">
        <v>0</v>
      </c>
      <c r="IN46" s="23">
        <v>0</v>
      </c>
      <c r="IO46" s="23">
        <v>0</v>
      </c>
      <c r="IP46" s="23">
        <v>0</v>
      </c>
      <c r="IQ46" s="23">
        <v>0</v>
      </c>
      <c r="IR46" s="23">
        <v>0</v>
      </c>
      <c r="IS46" s="23">
        <v>0</v>
      </c>
      <c r="IT46" s="23">
        <v>0</v>
      </c>
      <c r="IU46" s="23">
        <v>0</v>
      </c>
      <c r="IV46" s="23">
        <v>0</v>
      </c>
      <c r="IW46" s="23">
        <v>0</v>
      </c>
      <c r="IX46" s="23">
        <v>0</v>
      </c>
      <c r="IY46" s="23">
        <v>0</v>
      </c>
      <c r="IZ46" s="23">
        <v>0</v>
      </c>
      <c r="JA46" s="23">
        <v>0</v>
      </c>
      <c r="JB46" s="23">
        <v>0</v>
      </c>
      <c r="JC46" s="23">
        <v>0</v>
      </c>
      <c r="JD46" s="23">
        <v>0</v>
      </c>
      <c r="JE46" s="22">
        <v>0</v>
      </c>
      <c r="JF46" s="23">
        <v>0</v>
      </c>
      <c r="JG46" s="23">
        <v>0</v>
      </c>
      <c r="JH46" s="23">
        <v>0</v>
      </c>
      <c r="JI46" s="23">
        <v>0</v>
      </c>
      <c r="JJ46" s="23">
        <v>0</v>
      </c>
      <c r="JK46" s="23">
        <v>0</v>
      </c>
      <c r="JL46" s="23">
        <v>0</v>
      </c>
      <c r="JM46" s="23">
        <v>0</v>
      </c>
      <c r="JN46" s="23">
        <v>0</v>
      </c>
      <c r="JO46" s="23">
        <v>0</v>
      </c>
      <c r="JP46" s="23">
        <v>0</v>
      </c>
      <c r="JQ46" s="23">
        <v>0</v>
      </c>
      <c r="JR46" s="23">
        <v>0</v>
      </c>
      <c r="JS46" s="23">
        <v>0</v>
      </c>
      <c r="JT46" s="23">
        <v>0</v>
      </c>
      <c r="JU46" s="23">
        <v>0</v>
      </c>
      <c r="JV46" s="23">
        <v>0</v>
      </c>
      <c r="JW46" s="23">
        <v>0</v>
      </c>
      <c r="JX46" s="23">
        <v>0</v>
      </c>
      <c r="JY46" s="22">
        <v>0</v>
      </c>
      <c r="JZ46" s="23">
        <v>0</v>
      </c>
      <c r="KA46" s="23">
        <v>0</v>
      </c>
      <c r="KB46" s="23">
        <v>0</v>
      </c>
      <c r="KC46" s="23">
        <v>0</v>
      </c>
      <c r="KD46" s="23">
        <v>0</v>
      </c>
      <c r="KE46" s="23">
        <v>0</v>
      </c>
      <c r="KF46" s="23">
        <v>0</v>
      </c>
      <c r="KG46" s="23">
        <v>0</v>
      </c>
      <c r="KH46" s="23">
        <v>0</v>
      </c>
      <c r="KI46" s="23">
        <v>0</v>
      </c>
      <c r="KJ46" s="23">
        <v>0</v>
      </c>
      <c r="KK46" s="23">
        <v>0</v>
      </c>
      <c r="KL46" s="23">
        <v>0</v>
      </c>
      <c r="KM46" s="23">
        <v>0</v>
      </c>
      <c r="KN46" s="23">
        <v>0</v>
      </c>
      <c r="KO46" s="23">
        <v>0</v>
      </c>
      <c r="KP46" s="23">
        <v>0</v>
      </c>
      <c r="KQ46" s="23">
        <v>0</v>
      </c>
      <c r="KR46" s="23">
        <v>0</v>
      </c>
      <c r="KS46" s="22">
        <v>0</v>
      </c>
      <c r="KT46" s="23">
        <v>0</v>
      </c>
      <c r="KU46" s="23">
        <v>0</v>
      </c>
      <c r="KV46" s="23">
        <v>0</v>
      </c>
      <c r="KW46" s="23">
        <v>0</v>
      </c>
      <c r="KX46" s="23">
        <v>0</v>
      </c>
      <c r="KY46" s="23">
        <v>0</v>
      </c>
      <c r="KZ46" s="23">
        <v>0</v>
      </c>
      <c r="LA46" s="23">
        <v>0</v>
      </c>
      <c r="LB46" s="23">
        <v>0</v>
      </c>
      <c r="LC46" s="23">
        <v>0</v>
      </c>
      <c r="LD46" s="23">
        <v>0</v>
      </c>
      <c r="LE46" s="23">
        <v>0</v>
      </c>
      <c r="LF46" s="23">
        <v>0</v>
      </c>
      <c r="LG46" s="23">
        <v>0</v>
      </c>
      <c r="LH46" s="23">
        <v>0</v>
      </c>
      <c r="LI46" s="23">
        <v>0</v>
      </c>
      <c r="LJ46" s="23">
        <v>0</v>
      </c>
      <c r="LK46" s="23">
        <v>0</v>
      </c>
      <c r="LL46" s="23">
        <v>0</v>
      </c>
      <c r="LM46" s="22">
        <v>0</v>
      </c>
      <c r="LN46" s="23">
        <v>0</v>
      </c>
      <c r="LO46" s="23">
        <v>0</v>
      </c>
      <c r="LP46" s="23">
        <v>0</v>
      </c>
      <c r="LQ46" s="23">
        <v>0</v>
      </c>
      <c r="LR46" s="23">
        <v>0</v>
      </c>
      <c r="LS46" s="23">
        <v>0</v>
      </c>
      <c r="LT46" s="23">
        <v>0</v>
      </c>
      <c r="LU46" s="23">
        <v>0</v>
      </c>
      <c r="LV46" s="23">
        <v>0</v>
      </c>
      <c r="LW46" s="23">
        <v>0</v>
      </c>
      <c r="LX46" s="23">
        <v>0</v>
      </c>
      <c r="LY46" s="23">
        <v>0</v>
      </c>
      <c r="LZ46" s="23">
        <v>0</v>
      </c>
      <c r="MA46" s="23">
        <v>0</v>
      </c>
      <c r="MB46" s="23">
        <v>0</v>
      </c>
      <c r="MC46" s="23">
        <v>0</v>
      </c>
      <c r="MD46" s="23">
        <v>0</v>
      </c>
      <c r="ME46" s="23">
        <v>0</v>
      </c>
      <c r="MF46" s="23">
        <v>0</v>
      </c>
      <c r="MG46" s="22">
        <v>0</v>
      </c>
      <c r="MH46" s="23">
        <v>0</v>
      </c>
      <c r="MI46" s="23">
        <v>0</v>
      </c>
      <c r="MJ46" s="23">
        <v>0</v>
      </c>
      <c r="MK46" s="23">
        <v>0</v>
      </c>
      <c r="ML46" s="23">
        <v>0</v>
      </c>
      <c r="MM46" s="23">
        <v>0</v>
      </c>
      <c r="MN46" s="23">
        <v>0</v>
      </c>
      <c r="MO46" s="23">
        <v>0</v>
      </c>
      <c r="MP46" s="23">
        <v>0</v>
      </c>
      <c r="MQ46" s="23">
        <v>0</v>
      </c>
      <c r="MR46" s="23">
        <v>0</v>
      </c>
      <c r="MS46" s="23">
        <v>0</v>
      </c>
      <c r="MT46" s="23">
        <v>0</v>
      </c>
      <c r="MU46" s="23">
        <v>0</v>
      </c>
      <c r="MV46" s="23">
        <v>0</v>
      </c>
      <c r="MW46" s="23">
        <v>0</v>
      </c>
      <c r="MX46" s="23">
        <v>0</v>
      </c>
      <c r="MY46" s="23">
        <v>0</v>
      </c>
      <c r="MZ46" s="23">
        <v>0</v>
      </c>
    </row>
    <row r="47" spans="1:364">
      <c r="A47" s="9" t="s">
        <v>965</v>
      </c>
      <c r="B47" s="9" t="s">
        <v>966</v>
      </c>
      <c r="C47" s="9" t="s">
        <v>886</v>
      </c>
      <c r="E47" s="22">
        <v>0</v>
      </c>
      <c r="F47" s="23">
        <v>0</v>
      </c>
      <c r="G47" s="23">
        <v>235.41703999999999</v>
      </c>
      <c r="H47" s="23">
        <v>250.53583399999999</v>
      </c>
      <c r="I47" s="23">
        <v>258.30244499999998</v>
      </c>
      <c r="J47" s="23">
        <v>266.30982</v>
      </c>
      <c r="K47" s="23">
        <v>274.565425</v>
      </c>
      <c r="L47" s="23">
        <v>283.076953</v>
      </c>
      <c r="M47" s="23">
        <v>291.85233899999997</v>
      </c>
      <c r="N47" s="23">
        <v>300.89976100000001</v>
      </c>
      <c r="O47" s="23">
        <v>310.22765399999997</v>
      </c>
      <c r="P47" s="23">
        <v>319.84471100000002</v>
      </c>
      <c r="Q47" s="23">
        <v>329.75989700000002</v>
      </c>
      <c r="R47" s="23">
        <v>339.98245400000002</v>
      </c>
      <c r="S47" s="23">
        <v>350.52190999999999</v>
      </c>
      <c r="T47" s="23">
        <v>361.38808899999998</v>
      </c>
      <c r="U47" s="23">
        <v>372.59111999999999</v>
      </c>
      <c r="V47" s="23">
        <v>0</v>
      </c>
      <c r="W47" s="23">
        <v>0</v>
      </c>
      <c r="X47" s="23">
        <v>0</v>
      </c>
      <c r="Y47" s="22">
        <v>0</v>
      </c>
      <c r="Z47" s="23">
        <v>0</v>
      </c>
      <c r="AA47" s="23">
        <v>260.675724</v>
      </c>
      <c r="AB47" s="23">
        <v>271.91335900000001</v>
      </c>
      <c r="AC47" s="23">
        <v>280.34267299999999</v>
      </c>
      <c r="AD47" s="23">
        <v>289.03329600000001</v>
      </c>
      <c r="AE47" s="23">
        <v>297.99332800000002</v>
      </c>
      <c r="AF47" s="23">
        <v>307.23112099999997</v>
      </c>
      <c r="AG47" s="23">
        <v>316.75528600000001</v>
      </c>
      <c r="AH47" s="23">
        <v>326.57470000000001</v>
      </c>
      <c r="AI47" s="23">
        <v>336.69851599999998</v>
      </c>
      <c r="AJ47" s="23">
        <v>347.13616999999999</v>
      </c>
      <c r="AK47" s="23">
        <v>357.89739100000003</v>
      </c>
      <c r="AL47" s="23">
        <v>368.99221</v>
      </c>
      <c r="AM47" s="23">
        <v>380.43096800000001</v>
      </c>
      <c r="AN47" s="23">
        <v>392.22432800000001</v>
      </c>
      <c r="AO47" s="23">
        <v>404.38328300000001</v>
      </c>
      <c r="AP47" s="23">
        <v>0</v>
      </c>
      <c r="AQ47" s="23">
        <v>0</v>
      </c>
      <c r="AR47" s="23">
        <v>0</v>
      </c>
      <c r="AS47" s="22">
        <v>0</v>
      </c>
      <c r="AT47" s="23">
        <v>0</v>
      </c>
      <c r="AU47" s="23">
        <v>0</v>
      </c>
      <c r="AV47" s="23">
        <v>159.53153800000001</v>
      </c>
      <c r="AW47" s="23">
        <v>164.31748400000001</v>
      </c>
      <c r="AX47" s="23">
        <v>169.24700899999999</v>
      </c>
      <c r="AY47" s="23">
        <v>174.32441900000001</v>
      </c>
      <c r="AZ47" s="23">
        <v>179.55415199999999</v>
      </c>
      <c r="BA47" s="23">
        <v>184.940776</v>
      </c>
      <c r="BB47" s="23">
        <v>190.489</v>
      </c>
      <c r="BC47" s="23">
        <v>196.20366999999999</v>
      </c>
      <c r="BD47" s="23">
        <v>202.08977999999999</v>
      </c>
      <c r="BE47" s="23">
        <v>208.15247299999999</v>
      </c>
      <c r="BF47" s="23">
        <v>214.39704699999999</v>
      </c>
      <c r="BG47" s="23">
        <v>220.828959</v>
      </c>
      <c r="BH47" s="23">
        <v>227.45382699999999</v>
      </c>
      <c r="BI47" s="23">
        <v>234.27744200000001</v>
      </c>
      <c r="BJ47" s="23">
        <v>0</v>
      </c>
      <c r="BK47" s="23">
        <v>0</v>
      </c>
      <c r="BL47" s="23">
        <v>0</v>
      </c>
      <c r="BM47" s="22">
        <v>0</v>
      </c>
      <c r="BN47" s="23">
        <v>0</v>
      </c>
      <c r="BO47" s="23">
        <v>0</v>
      </c>
      <c r="BP47" s="23">
        <v>159.53153800000001</v>
      </c>
      <c r="BQ47" s="23">
        <v>164.31748400000001</v>
      </c>
      <c r="BR47" s="23">
        <v>169.24700899999999</v>
      </c>
      <c r="BS47" s="23">
        <v>174.32441900000001</v>
      </c>
      <c r="BT47" s="23">
        <v>179.55415199999999</v>
      </c>
      <c r="BU47" s="23">
        <v>184.940776</v>
      </c>
      <c r="BV47" s="23">
        <v>190.489</v>
      </c>
      <c r="BW47" s="23">
        <v>196.20366999999999</v>
      </c>
      <c r="BX47" s="23">
        <v>202.08977999999999</v>
      </c>
      <c r="BY47" s="23">
        <v>208.15247299999999</v>
      </c>
      <c r="BZ47" s="23">
        <v>214.39704699999999</v>
      </c>
      <c r="CA47" s="23">
        <v>220.828959</v>
      </c>
      <c r="CB47" s="23">
        <v>227.45382699999999</v>
      </c>
      <c r="CC47" s="23">
        <v>234.27744200000001</v>
      </c>
      <c r="CD47" s="23">
        <v>0</v>
      </c>
      <c r="CE47" s="23">
        <v>0</v>
      </c>
      <c r="CF47" s="23">
        <v>0</v>
      </c>
      <c r="CG47" s="22">
        <v>0</v>
      </c>
      <c r="CH47" s="23">
        <v>0</v>
      </c>
      <c r="CI47" s="23">
        <v>156.24239</v>
      </c>
      <c r="CJ47" s="23">
        <v>158.13242600000001</v>
      </c>
      <c r="CK47" s="23">
        <v>163.03453099999999</v>
      </c>
      <c r="CL47" s="23">
        <v>168.08860200000001</v>
      </c>
      <c r="CM47" s="23">
        <v>173.29934900000001</v>
      </c>
      <c r="CN47" s="23">
        <v>178.671628</v>
      </c>
      <c r="CO47" s="23">
        <v>184.21044900000001</v>
      </c>
      <c r="CP47" s="23">
        <v>189.920973</v>
      </c>
      <c r="CQ47" s="23">
        <v>195.80852300000001</v>
      </c>
      <c r="CR47" s="23">
        <v>201.87858700000001</v>
      </c>
      <c r="CS47" s="23">
        <v>208.13682299999999</v>
      </c>
      <c r="CT47" s="23">
        <v>214.58906500000001</v>
      </c>
      <c r="CU47" s="23">
        <v>221.24132599999999</v>
      </c>
      <c r="CV47" s="23">
        <v>228.099807</v>
      </c>
      <c r="CW47" s="23">
        <v>235.17090099999999</v>
      </c>
      <c r="CX47" s="23">
        <v>0</v>
      </c>
      <c r="CY47" s="23">
        <v>0</v>
      </c>
      <c r="CZ47" s="23">
        <v>0</v>
      </c>
      <c r="DA47" s="22">
        <v>0</v>
      </c>
      <c r="DB47" s="23">
        <v>0</v>
      </c>
      <c r="DC47" s="23">
        <v>154.48685699999999</v>
      </c>
      <c r="DD47" s="23">
        <v>156.35565700000001</v>
      </c>
      <c r="DE47" s="23">
        <v>161.20268300000001</v>
      </c>
      <c r="DF47" s="23">
        <v>166.19996599999999</v>
      </c>
      <c r="DG47" s="23">
        <v>171.35216500000001</v>
      </c>
      <c r="DH47" s="23">
        <v>176.66408200000001</v>
      </c>
      <c r="DI47" s="23">
        <v>182.14066800000001</v>
      </c>
      <c r="DJ47" s="23">
        <v>187.78702899999999</v>
      </c>
      <c r="DK47" s="23">
        <v>193.60842700000001</v>
      </c>
      <c r="DL47" s="23">
        <v>199.610288</v>
      </c>
      <c r="DM47" s="23">
        <v>205.79820699999999</v>
      </c>
      <c r="DN47" s="23">
        <v>212.177952</v>
      </c>
      <c r="DO47" s="23">
        <v>218.75546800000001</v>
      </c>
      <c r="DP47" s="23">
        <v>225.536888</v>
      </c>
      <c r="DQ47" s="23">
        <v>232.52853099999999</v>
      </c>
      <c r="DR47" s="23">
        <v>0</v>
      </c>
      <c r="DS47" s="23">
        <v>0</v>
      </c>
      <c r="DT47" s="23">
        <v>0</v>
      </c>
      <c r="DU47" s="22">
        <v>0</v>
      </c>
      <c r="DV47" s="23">
        <v>0</v>
      </c>
      <c r="DW47" s="23">
        <v>154.48685699999999</v>
      </c>
      <c r="DX47" s="23">
        <v>143.469324</v>
      </c>
      <c r="DY47" s="23">
        <v>147.91687400000001</v>
      </c>
      <c r="DZ47" s="23">
        <v>152.502297</v>
      </c>
      <c r="EA47" s="23">
        <v>157.22986800000001</v>
      </c>
      <c r="EB47" s="23">
        <v>162.103994</v>
      </c>
      <c r="EC47" s="23">
        <v>167.12921800000001</v>
      </c>
      <c r="ED47" s="23">
        <v>172.31022300000001</v>
      </c>
      <c r="EE47" s="23">
        <v>177.65183999999999</v>
      </c>
      <c r="EF47" s="23">
        <v>183.15904699999999</v>
      </c>
      <c r="EG47" s="23">
        <v>188.83697799999999</v>
      </c>
      <c r="EH47" s="23">
        <v>194.690924</v>
      </c>
      <c r="EI47" s="23">
        <v>200.72634300000001</v>
      </c>
      <c r="EJ47" s="23">
        <v>206.948859</v>
      </c>
      <c r="EK47" s="23">
        <v>213.36427399999999</v>
      </c>
      <c r="EL47" s="23">
        <v>0</v>
      </c>
      <c r="EM47" s="23">
        <v>0</v>
      </c>
      <c r="EN47" s="23">
        <v>0</v>
      </c>
      <c r="EO47" s="22">
        <v>0</v>
      </c>
      <c r="EP47" s="23">
        <v>0</v>
      </c>
      <c r="EQ47" s="23">
        <v>156.24239</v>
      </c>
      <c r="ER47" s="23">
        <v>158.13242600000001</v>
      </c>
      <c r="ES47" s="23">
        <v>163.03453099999999</v>
      </c>
      <c r="ET47" s="23">
        <v>168.08860200000001</v>
      </c>
      <c r="EU47" s="23">
        <v>173.29934900000001</v>
      </c>
      <c r="EV47" s="23">
        <v>178.671628</v>
      </c>
      <c r="EW47" s="23">
        <v>184.21044900000001</v>
      </c>
      <c r="EX47" s="23">
        <v>189.920973</v>
      </c>
      <c r="EY47" s="23">
        <v>195.80852300000001</v>
      </c>
      <c r="EZ47" s="23">
        <v>201.87858700000001</v>
      </c>
      <c r="FA47" s="23">
        <v>208.13682299999999</v>
      </c>
      <c r="FB47" s="23">
        <v>214.58906500000001</v>
      </c>
      <c r="FC47" s="23">
        <v>221.24132599999999</v>
      </c>
      <c r="FD47" s="23">
        <v>228.099807</v>
      </c>
      <c r="FE47" s="23">
        <v>235.17090099999999</v>
      </c>
      <c r="FF47" s="23">
        <v>0</v>
      </c>
      <c r="FG47" s="23">
        <v>0</v>
      </c>
      <c r="FH47" s="23">
        <v>0</v>
      </c>
      <c r="FI47" s="22">
        <v>0</v>
      </c>
      <c r="FJ47" s="23">
        <v>0</v>
      </c>
      <c r="FK47" s="23">
        <v>0</v>
      </c>
      <c r="FL47" s="23">
        <v>161.823002</v>
      </c>
      <c r="FM47" s="23">
        <v>167.486808</v>
      </c>
      <c r="FN47" s="23">
        <v>173.34884600000001</v>
      </c>
      <c r="FO47" s="23">
        <v>179.416055</v>
      </c>
      <c r="FP47" s="23">
        <v>185.695617</v>
      </c>
      <c r="FQ47" s="23">
        <v>192.194964</v>
      </c>
      <c r="FR47" s="23">
        <v>198.92178799999999</v>
      </c>
      <c r="FS47" s="23">
        <v>205.88405</v>
      </c>
      <c r="FT47" s="23">
        <v>213.089992</v>
      </c>
      <c r="FU47" s="23">
        <v>220.54814200000001</v>
      </c>
      <c r="FV47" s="23">
        <v>228.26732699999999</v>
      </c>
      <c r="FW47" s="23">
        <v>236.25668300000001</v>
      </c>
      <c r="FX47" s="23">
        <v>244.525667</v>
      </c>
      <c r="FY47" s="23">
        <v>253.08406500000001</v>
      </c>
      <c r="FZ47" s="23">
        <v>0</v>
      </c>
      <c r="GA47" s="23">
        <v>0</v>
      </c>
      <c r="GB47" s="23">
        <v>0</v>
      </c>
      <c r="GC47" s="22">
        <v>0</v>
      </c>
      <c r="GD47" s="23">
        <v>0</v>
      </c>
      <c r="GE47" s="23">
        <v>0</v>
      </c>
      <c r="GF47" s="23">
        <v>252.92470420999999</v>
      </c>
      <c r="GG47" s="23">
        <v>261.77706885999999</v>
      </c>
      <c r="GH47" s="23">
        <v>270.93926627000002</v>
      </c>
      <c r="GI47" s="23">
        <v>280.42214059000003</v>
      </c>
      <c r="GJ47" s="23">
        <v>290.23691551000002</v>
      </c>
      <c r="GK47" s="23">
        <v>300.39520755000001</v>
      </c>
      <c r="GL47" s="23">
        <v>310.90903981999998</v>
      </c>
      <c r="GM47" s="23">
        <v>321.79085621000002</v>
      </c>
      <c r="GN47" s="23">
        <v>333.05353617999998</v>
      </c>
      <c r="GO47" s="23">
        <v>344.71040993999998</v>
      </c>
      <c r="GP47" s="23">
        <v>356.77527429000003</v>
      </c>
      <c r="GQ47" s="23">
        <v>369.26240889000002</v>
      </c>
      <c r="GR47" s="23">
        <v>382.1865932</v>
      </c>
      <c r="GS47" s="23">
        <v>395.56312395999998</v>
      </c>
      <c r="GT47" s="23">
        <v>0</v>
      </c>
      <c r="GU47" s="23">
        <v>0</v>
      </c>
      <c r="GV47" s="23">
        <v>0</v>
      </c>
      <c r="GW47" s="22">
        <v>0</v>
      </c>
      <c r="GX47" s="23">
        <v>0</v>
      </c>
      <c r="GY47" s="23">
        <v>0</v>
      </c>
      <c r="GZ47" s="23">
        <v>0</v>
      </c>
      <c r="HA47" s="23">
        <v>0</v>
      </c>
      <c r="HB47" s="23">
        <v>0</v>
      </c>
      <c r="HC47" s="23">
        <v>0</v>
      </c>
      <c r="HD47" s="23">
        <v>0</v>
      </c>
      <c r="HE47" s="23">
        <v>0</v>
      </c>
      <c r="HF47" s="23">
        <v>0</v>
      </c>
      <c r="HG47" s="23">
        <v>0</v>
      </c>
      <c r="HH47" s="23">
        <v>0</v>
      </c>
      <c r="HI47" s="23">
        <v>0</v>
      </c>
      <c r="HJ47" s="23">
        <v>0</v>
      </c>
      <c r="HK47" s="23">
        <v>0</v>
      </c>
      <c r="HL47" s="23">
        <v>0</v>
      </c>
      <c r="HM47" s="23">
        <v>0</v>
      </c>
      <c r="HN47" s="23">
        <v>0</v>
      </c>
      <c r="HO47" s="23">
        <v>0</v>
      </c>
      <c r="HP47" s="23">
        <v>0</v>
      </c>
      <c r="HQ47" s="22">
        <v>0</v>
      </c>
      <c r="HR47" s="23">
        <v>0</v>
      </c>
      <c r="HS47" s="23">
        <v>0</v>
      </c>
      <c r="HT47" s="24">
        <v>162.66436999999999</v>
      </c>
      <c r="HU47" s="24">
        <v>168.35762299999999</v>
      </c>
      <c r="HV47" s="24">
        <v>176.35315900000001</v>
      </c>
      <c r="HW47" s="23">
        <v>181.748153</v>
      </c>
      <c r="HX47" s="23">
        <v>188.10933900000001</v>
      </c>
      <c r="HY47" s="23">
        <v>194.69316499999999</v>
      </c>
      <c r="HZ47" s="23">
        <v>201.50742600000001</v>
      </c>
      <c r="IA47" s="23">
        <v>208.56018599999999</v>
      </c>
      <c r="IB47" s="23">
        <v>215.859793</v>
      </c>
      <c r="IC47" s="23">
        <v>223.414885</v>
      </c>
      <c r="ID47" s="23">
        <v>231.23440600000001</v>
      </c>
      <c r="IE47" s="23">
        <v>239.32761099999999</v>
      </c>
      <c r="IF47" s="23">
        <v>247.70407700000001</v>
      </c>
      <c r="IG47" s="23">
        <v>256.37371999999999</v>
      </c>
      <c r="IH47" s="23">
        <v>0</v>
      </c>
      <c r="II47" s="23">
        <v>0</v>
      </c>
      <c r="IJ47" s="23">
        <v>0</v>
      </c>
      <c r="IK47" s="22">
        <v>0</v>
      </c>
      <c r="IL47" s="23">
        <v>0</v>
      </c>
      <c r="IM47" s="23">
        <v>0</v>
      </c>
      <c r="IN47" s="23">
        <v>0</v>
      </c>
      <c r="IO47" s="23">
        <v>0</v>
      </c>
      <c r="IP47" s="23">
        <v>0</v>
      </c>
      <c r="IQ47" s="23">
        <v>0</v>
      </c>
      <c r="IR47" s="23">
        <v>0</v>
      </c>
      <c r="IS47" s="23">
        <v>0</v>
      </c>
      <c r="IT47" s="23">
        <v>0</v>
      </c>
      <c r="IU47" s="23">
        <v>0</v>
      </c>
      <c r="IV47" s="23">
        <v>0</v>
      </c>
      <c r="IW47" s="23">
        <v>0</v>
      </c>
      <c r="IX47" s="23">
        <v>0</v>
      </c>
      <c r="IY47" s="23">
        <v>0</v>
      </c>
      <c r="IZ47" s="23">
        <v>0</v>
      </c>
      <c r="JA47" s="23">
        <v>0</v>
      </c>
      <c r="JB47" s="23">
        <v>0</v>
      </c>
      <c r="JC47" s="23">
        <v>0</v>
      </c>
      <c r="JD47" s="23">
        <v>0</v>
      </c>
      <c r="JE47" s="22">
        <v>0</v>
      </c>
      <c r="JF47" s="23">
        <v>0</v>
      </c>
      <c r="JG47" s="23">
        <v>0</v>
      </c>
      <c r="JH47" s="23">
        <v>0</v>
      </c>
      <c r="JI47" s="23">
        <v>0</v>
      </c>
      <c r="JJ47" s="23">
        <v>0</v>
      </c>
      <c r="JK47" s="23">
        <v>0</v>
      </c>
      <c r="JL47" s="23">
        <v>0</v>
      </c>
      <c r="JM47" s="23">
        <v>0</v>
      </c>
      <c r="JN47" s="23">
        <v>0</v>
      </c>
      <c r="JO47" s="23">
        <v>0</v>
      </c>
      <c r="JP47" s="23">
        <v>0</v>
      </c>
      <c r="JQ47" s="23">
        <v>0</v>
      </c>
      <c r="JR47" s="23">
        <v>0</v>
      </c>
      <c r="JS47" s="23">
        <v>0</v>
      </c>
      <c r="JT47" s="23">
        <v>0</v>
      </c>
      <c r="JU47" s="23">
        <v>0</v>
      </c>
      <c r="JV47" s="23">
        <v>0</v>
      </c>
      <c r="JW47" s="23">
        <v>0</v>
      </c>
      <c r="JX47" s="23">
        <v>0</v>
      </c>
      <c r="JY47" s="22">
        <v>0</v>
      </c>
      <c r="JZ47" s="23">
        <v>0</v>
      </c>
      <c r="KA47" s="23">
        <v>0</v>
      </c>
      <c r="KB47" s="23">
        <v>0</v>
      </c>
      <c r="KC47" s="23">
        <v>0</v>
      </c>
      <c r="KD47" s="23">
        <v>0</v>
      </c>
      <c r="KE47" s="23">
        <v>0</v>
      </c>
      <c r="KF47" s="23">
        <v>0</v>
      </c>
      <c r="KG47" s="23">
        <v>0</v>
      </c>
      <c r="KH47" s="23">
        <v>0</v>
      </c>
      <c r="KI47" s="23">
        <v>0</v>
      </c>
      <c r="KJ47" s="23">
        <v>0</v>
      </c>
      <c r="KK47" s="23">
        <v>0</v>
      </c>
      <c r="KL47" s="23">
        <v>0</v>
      </c>
      <c r="KM47" s="23">
        <v>0</v>
      </c>
      <c r="KN47" s="23">
        <v>0</v>
      </c>
      <c r="KO47" s="23">
        <v>0</v>
      </c>
      <c r="KP47" s="23">
        <v>0</v>
      </c>
      <c r="KQ47" s="23">
        <v>0</v>
      </c>
      <c r="KR47" s="23">
        <v>0</v>
      </c>
      <c r="KS47" s="22">
        <v>0</v>
      </c>
      <c r="KT47" s="23">
        <v>0</v>
      </c>
      <c r="KU47" s="23">
        <v>0</v>
      </c>
      <c r="KV47" s="23">
        <v>0</v>
      </c>
      <c r="KW47" s="23">
        <v>0</v>
      </c>
      <c r="KX47" s="23">
        <v>0</v>
      </c>
      <c r="KY47" s="23">
        <v>0</v>
      </c>
      <c r="KZ47" s="23">
        <v>0</v>
      </c>
      <c r="LA47" s="23">
        <v>0</v>
      </c>
      <c r="LB47" s="23">
        <v>0</v>
      </c>
      <c r="LC47" s="23">
        <v>0</v>
      </c>
      <c r="LD47" s="23">
        <v>0</v>
      </c>
      <c r="LE47" s="23">
        <v>0</v>
      </c>
      <c r="LF47" s="23">
        <v>0</v>
      </c>
      <c r="LG47" s="23">
        <v>0</v>
      </c>
      <c r="LH47" s="23">
        <v>0</v>
      </c>
      <c r="LI47" s="23">
        <v>0</v>
      </c>
      <c r="LJ47" s="23">
        <v>0</v>
      </c>
      <c r="LK47" s="23">
        <v>0</v>
      </c>
      <c r="LL47" s="23">
        <v>0</v>
      </c>
      <c r="LM47" s="22">
        <v>0</v>
      </c>
      <c r="LN47" s="23">
        <v>0</v>
      </c>
      <c r="LO47" s="23">
        <v>0</v>
      </c>
      <c r="LP47" s="23">
        <v>0</v>
      </c>
      <c r="LQ47" s="23">
        <v>0</v>
      </c>
      <c r="LR47" s="23">
        <v>0</v>
      </c>
      <c r="LS47" s="23">
        <v>0</v>
      </c>
      <c r="LT47" s="23">
        <v>0</v>
      </c>
      <c r="LU47" s="23">
        <v>0</v>
      </c>
      <c r="LV47" s="23">
        <v>0</v>
      </c>
      <c r="LW47" s="23">
        <v>0</v>
      </c>
      <c r="LX47" s="23">
        <v>0</v>
      </c>
      <c r="LY47" s="23">
        <v>0</v>
      </c>
      <c r="LZ47" s="23">
        <v>0</v>
      </c>
      <c r="MA47" s="23">
        <v>0</v>
      </c>
      <c r="MB47" s="23">
        <v>0</v>
      </c>
      <c r="MC47" s="23">
        <v>0</v>
      </c>
      <c r="MD47" s="23">
        <v>0</v>
      </c>
      <c r="ME47" s="23">
        <v>0</v>
      </c>
      <c r="MF47" s="23">
        <v>0</v>
      </c>
      <c r="MG47" s="22">
        <v>0</v>
      </c>
      <c r="MH47" s="23">
        <v>0</v>
      </c>
      <c r="MI47" s="23">
        <v>0</v>
      </c>
      <c r="MJ47" s="23">
        <v>0</v>
      </c>
      <c r="MK47" s="23">
        <v>0</v>
      </c>
      <c r="ML47" s="23">
        <v>0</v>
      </c>
      <c r="MM47" s="23">
        <v>0</v>
      </c>
      <c r="MN47" s="23">
        <v>0</v>
      </c>
      <c r="MO47" s="23">
        <v>0</v>
      </c>
      <c r="MP47" s="23">
        <v>0</v>
      </c>
      <c r="MQ47" s="23">
        <v>0</v>
      </c>
      <c r="MR47" s="23">
        <v>0</v>
      </c>
      <c r="MS47" s="23">
        <v>0</v>
      </c>
      <c r="MT47" s="23">
        <v>0</v>
      </c>
      <c r="MU47" s="23">
        <v>0</v>
      </c>
      <c r="MV47" s="23">
        <v>0</v>
      </c>
      <c r="MW47" s="23">
        <v>0</v>
      </c>
      <c r="MX47" s="23">
        <v>0</v>
      </c>
      <c r="MY47" s="23">
        <v>0</v>
      </c>
      <c r="MZ47" s="23">
        <v>0</v>
      </c>
    </row>
    <row r="48" spans="1:364">
      <c r="A48" s="9" t="s">
        <v>967</v>
      </c>
      <c r="B48" s="9" t="s">
        <v>968</v>
      </c>
      <c r="C48" s="9" t="s">
        <v>886</v>
      </c>
      <c r="E48" s="22">
        <v>0</v>
      </c>
      <c r="F48" s="23">
        <v>0</v>
      </c>
      <c r="G48" s="23">
        <v>281.84772900000002</v>
      </c>
      <c r="H48" s="23">
        <v>299.94836400000003</v>
      </c>
      <c r="I48" s="23">
        <v>309.24676299999999</v>
      </c>
      <c r="J48" s="23">
        <v>318.83341300000001</v>
      </c>
      <c r="K48" s="23">
        <v>328.71724899999998</v>
      </c>
      <c r="L48" s="23">
        <v>338.90748300000001</v>
      </c>
      <c r="M48" s="23">
        <v>349.41361499999999</v>
      </c>
      <c r="N48" s="23">
        <v>360.24543699999998</v>
      </c>
      <c r="O48" s="23">
        <v>371.41304600000001</v>
      </c>
      <c r="P48" s="23">
        <v>382.92685</v>
      </c>
      <c r="Q48" s="23">
        <v>394.79758299999997</v>
      </c>
      <c r="R48" s="23">
        <v>407.03630800000002</v>
      </c>
      <c r="S48" s="23">
        <v>419.65443299999998</v>
      </c>
      <c r="T48" s="23">
        <v>432.66372100000001</v>
      </c>
      <c r="U48" s="23">
        <v>446.07629600000001</v>
      </c>
      <c r="V48" s="23">
        <v>0</v>
      </c>
      <c r="W48" s="23">
        <v>0</v>
      </c>
      <c r="X48" s="23">
        <v>0</v>
      </c>
      <c r="Y48" s="22">
        <v>0</v>
      </c>
      <c r="Z48" s="23">
        <v>0</v>
      </c>
      <c r="AA48" s="23">
        <v>312.08811800000001</v>
      </c>
      <c r="AB48" s="23">
        <v>325.542123</v>
      </c>
      <c r="AC48" s="23">
        <v>335.63392800000003</v>
      </c>
      <c r="AD48" s="23">
        <v>346.03858000000002</v>
      </c>
      <c r="AE48" s="23">
        <v>356.76577600000002</v>
      </c>
      <c r="AF48" s="23">
        <v>367.825515</v>
      </c>
      <c r="AG48" s="23">
        <v>379.22810600000003</v>
      </c>
      <c r="AH48" s="23">
        <v>390.98417799999999</v>
      </c>
      <c r="AI48" s="23">
        <v>403.10468700000001</v>
      </c>
      <c r="AJ48" s="23">
        <v>415.600932</v>
      </c>
      <c r="AK48" s="23">
        <v>428.48456099999999</v>
      </c>
      <c r="AL48" s="23">
        <v>441.767583</v>
      </c>
      <c r="AM48" s="23">
        <v>455.462378</v>
      </c>
      <c r="AN48" s="23">
        <v>469.58171099999998</v>
      </c>
      <c r="AO48" s="23">
        <v>484.13874399999997</v>
      </c>
      <c r="AP48" s="23">
        <v>0</v>
      </c>
      <c r="AQ48" s="23">
        <v>0</v>
      </c>
      <c r="AR48" s="23">
        <v>0</v>
      </c>
      <c r="AS48" s="22">
        <v>0</v>
      </c>
      <c r="AT48" s="23">
        <v>0</v>
      </c>
      <c r="AU48" s="23">
        <v>0</v>
      </c>
      <c r="AV48" s="23">
        <v>191.53564</v>
      </c>
      <c r="AW48" s="23">
        <v>197.28170900000001</v>
      </c>
      <c r="AX48" s="23">
        <v>203.20016000000001</v>
      </c>
      <c r="AY48" s="23">
        <v>209.296165</v>
      </c>
      <c r="AZ48" s="23">
        <v>215.57505</v>
      </c>
      <c r="BA48" s="23">
        <v>222.04230100000001</v>
      </c>
      <c r="BB48" s="23">
        <v>228.70357000000001</v>
      </c>
      <c r="BC48" s="23">
        <v>235.56467799999999</v>
      </c>
      <c r="BD48" s="23">
        <v>242.631618</v>
      </c>
      <c r="BE48" s="23">
        <v>249.91056599999999</v>
      </c>
      <c r="BF48" s="23">
        <v>257.40788300000003</v>
      </c>
      <c r="BG48" s="23">
        <v>265.13011999999998</v>
      </c>
      <c r="BH48" s="23">
        <v>273.084024</v>
      </c>
      <c r="BI48" s="23">
        <v>281.276544</v>
      </c>
      <c r="BJ48" s="23">
        <v>0</v>
      </c>
      <c r="BK48" s="23">
        <v>0</v>
      </c>
      <c r="BL48" s="23">
        <v>0</v>
      </c>
      <c r="BM48" s="22">
        <v>0</v>
      </c>
      <c r="BN48" s="23">
        <v>0</v>
      </c>
      <c r="BO48" s="23">
        <v>0</v>
      </c>
      <c r="BP48" s="23">
        <v>191.53564</v>
      </c>
      <c r="BQ48" s="23">
        <v>197.28170900000001</v>
      </c>
      <c r="BR48" s="23">
        <v>203.20016000000001</v>
      </c>
      <c r="BS48" s="23">
        <v>209.296165</v>
      </c>
      <c r="BT48" s="23">
        <v>215.57505</v>
      </c>
      <c r="BU48" s="23">
        <v>222.04230100000001</v>
      </c>
      <c r="BV48" s="23">
        <v>228.70357000000001</v>
      </c>
      <c r="BW48" s="23">
        <v>235.56467799999999</v>
      </c>
      <c r="BX48" s="23">
        <v>242.631618</v>
      </c>
      <c r="BY48" s="23">
        <v>249.91056599999999</v>
      </c>
      <c r="BZ48" s="23">
        <v>257.40788300000003</v>
      </c>
      <c r="CA48" s="23">
        <v>265.13011999999998</v>
      </c>
      <c r="CB48" s="23">
        <v>273.084024</v>
      </c>
      <c r="CC48" s="23">
        <v>281.276544</v>
      </c>
      <c r="CD48" s="23">
        <v>0</v>
      </c>
      <c r="CE48" s="23">
        <v>0</v>
      </c>
      <c r="CF48" s="23">
        <v>0</v>
      </c>
      <c r="CG48" s="22">
        <v>0</v>
      </c>
      <c r="CH48" s="23">
        <v>0</v>
      </c>
      <c r="CI48" s="23">
        <v>187.057669</v>
      </c>
      <c r="CJ48" s="23">
        <v>189.32047299999999</v>
      </c>
      <c r="CK48" s="23">
        <v>195.18940699999999</v>
      </c>
      <c r="CL48" s="23">
        <v>201.24027899999999</v>
      </c>
      <c r="CM48" s="23">
        <v>207.47872799999999</v>
      </c>
      <c r="CN48" s="23">
        <v>213.91056800000001</v>
      </c>
      <c r="CO48" s="23">
        <v>220.54179600000001</v>
      </c>
      <c r="CP48" s="23">
        <v>227.378592</v>
      </c>
      <c r="CQ48" s="23">
        <v>234.42732799999999</v>
      </c>
      <c r="CR48" s="23">
        <v>241.69457499999999</v>
      </c>
      <c r="CS48" s="23">
        <v>249.187107</v>
      </c>
      <c r="CT48" s="23">
        <v>256.91190699999999</v>
      </c>
      <c r="CU48" s="23">
        <v>264.87617599999999</v>
      </c>
      <c r="CV48" s="23">
        <v>273.08733799999999</v>
      </c>
      <c r="CW48" s="23">
        <v>281.553045</v>
      </c>
      <c r="CX48" s="23">
        <v>0</v>
      </c>
      <c r="CY48" s="23">
        <v>0</v>
      </c>
      <c r="CZ48" s="23">
        <v>0</v>
      </c>
      <c r="DA48" s="22">
        <v>0</v>
      </c>
      <c r="DB48" s="23">
        <v>0</v>
      </c>
      <c r="DC48" s="23">
        <v>184.95589799999999</v>
      </c>
      <c r="DD48" s="23">
        <v>187.193276</v>
      </c>
      <c r="DE48" s="23">
        <v>192.99626799999999</v>
      </c>
      <c r="DF48" s="23">
        <v>198.979152</v>
      </c>
      <c r="DG48" s="23">
        <v>205.14750599999999</v>
      </c>
      <c r="DH48" s="23">
        <v>211.507079</v>
      </c>
      <c r="DI48" s="23">
        <v>218.06379799999999</v>
      </c>
      <c r="DJ48" s="23">
        <v>224.82377600000001</v>
      </c>
      <c r="DK48" s="23">
        <v>231.79331300000001</v>
      </c>
      <c r="DL48" s="23">
        <v>238.97890599999999</v>
      </c>
      <c r="DM48" s="23">
        <v>246.38725199999999</v>
      </c>
      <c r="DN48" s="23">
        <v>254.02525700000001</v>
      </c>
      <c r="DO48" s="23">
        <v>261.90003999999999</v>
      </c>
      <c r="DP48" s="23">
        <v>270.01894099999998</v>
      </c>
      <c r="DQ48" s="23">
        <v>278.38952799999998</v>
      </c>
      <c r="DR48" s="23">
        <v>0</v>
      </c>
      <c r="DS48" s="23">
        <v>0</v>
      </c>
      <c r="DT48" s="23">
        <v>0</v>
      </c>
      <c r="DU48" s="22">
        <v>0</v>
      </c>
      <c r="DV48" s="23">
        <v>0</v>
      </c>
      <c r="DW48" s="23">
        <v>184.95589799999999</v>
      </c>
      <c r="DX48" s="23">
        <v>171.76540600000001</v>
      </c>
      <c r="DY48" s="23">
        <v>177.09013300000001</v>
      </c>
      <c r="DZ48" s="23">
        <v>182.579927</v>
      </c>
      <c r="EA48" s="23">
        <v>188.23990499999999</v>
      </c>
      <c r="EB48" s="23">
        <v>194.07534200000001</v>
      </c>
      <c r="EC48" s="23">
        <v>200.091678</v>
      </c>
      <c r="ED48" s="23">
        <v>206.29452000000001</v>
      </c>
      <c r="EE48" s="23">
        <v>212.68965</v>
      </c>
      <c r="EF48" s="23">
        <v>219.283029</v>
      </c>
      <c r="EG48" s="23">
        <v>226.080803</v>
      </c>
      <c r="EH48" s="23">
        <v>233.08930799999999</v>
      </c>
      <c r="EI48" s="23">
        <v>240.315076</v>
      </c>
      <c r="EJ48" s="23">
        <v>247.76484400000001</v>
      </c>
      <c r="EK48" s="23">
        <v>255.44555399999999</v>
      </c>
      <c r="EL48" s="23">
        <v>0</v>
      </c>
      <c r="EM48" s="23">
        <v>0</v>
      </c>
      <c r="EN48" s="23">
        <v>0</v>
      </c>
      <c r="EO48" s="22">
        <v>0</v>
      </c>
      <c r="EP48" s="23">
        <v>0</v>
      </c>
      <c r="EQ48" s="23">
        <v>187.057669</v>
      </c>
      <c r="ER48" s="23">
        <v>189.32047299999999</v>
      </c>
      <c r="ES48" s="23">
        <v>195.18940699999999</v>
      </c>
      <c r="ET48" s="23">
        <v>201.24027899999999</v>
      </c>
      <c r="EU48" s="23">
        <v>207.47872799999999</v>
      </c>
      <c r="EV48" s="23">
        <v>213.91056800000001</v>
      </c>
      <c r="EW48" s="23">
        <v>220.54179600000001</v>
      </c>
      <c r="EX48" s="23">
        <v>227.378592</v>
      </c>
      <c r="EY48" s="23">
        <v>234.42732799999999</v>
      </c>
      <c r="EZ48" s="23">
        <v>241.69457499999999</v>
      </c>
      <c r="FA48" s="23">
        <v>249.187107</v>
      </c>
      <c r="FB48" s="23">
        <v>256.91190699999999</v>
      </c>
      <c r="FC48" s="23">
        <v>264.87617599999999</v>
      </c>
      <c r="FD48" s="23">
        <v>273.08733799999999</v>
      </c>
      <c r="FE48" s="23">
        <v>281.553045</v>
      </c>
      <c r="FF48" s="23">
        <v>0</v>
      </c>
      <c r="FG48" s="23">
        <v>0</v>
      </c>
      <c r="FH48" s="23">
        <v>0</v>
      </c>
      <c r="FI48" s="22">
        <v>0</v>
      </c>
      <c r="FJ48" s="23">
        <v>0</v>
      </c>
      <c r="FK48" s="23">
        <v>0</v>
      </c>
      <c r="FL48" s="23">
        <v>195.077337</v>
      </c>
      <c r="FM48" s="23">
        <v>201.90504300000001</v>
      </c>
      <c r="FN48" s="23">
        <v>208.97172</v>
      </c>
      <c r="FO48" s="23">
        <v>216.28573</v>
      </c>
      <c r="FP48" s="23">
        <v>223.85573099999999</v>
      </c>
      <c r="FQ48" s="23">
        <v>231.69068100000001</v>
      </c>
      <c r="FR48" s="23">
        <v>239.79985500000001</v>
      </c>
      <c r="FS48" s="23">
        <v>248.19284999999999</v>
      </c>
      <c r="FT48" s="23">
        <v>256.87959999999998</v>
      </c>
      <c r="FU48" s="23">
        <v>265.870386</v>
      </c>
      <c r="FV48" s="23">
        <v>275.17584900000003</v>
      </c>
      <c r="FW48" s="23">
        <v>284.80700400000001</v>
      </c>
      <c r="FX48" s="23">
        <v>294.77524899999997</v>
      </c>
      <c r="FY48" s="23">
        <v>305.09238299999998</v>
      </c>
      <c r="FZ48" s="23">
        <v>0</v>
      </c>
      <c r="GA48" s="23">
        <v>0</v>
      </c>
      <c r="GB48" s="23">
        <v>0</v>
      </c>
      <c r="GC48" s="22">
        <v>0</v>
      </c>
      <c r="GD48" s="23">
        <v>0</v>
      </c>
      <c r="GE48" s="23">
        <v>0</v>
      </c>
      <c r="GF48" s="23">
        <v>304.90027320000002</v>
      </c>
      <c r="GG48" s="23">
        <v>315.57178276000002</v>
      </c>
      <c r="GH48" s="23">
        <v>326.61679515999998</v>
      </c>
      <c r="GI48" s="23">
        <v>338.04838298999999</v>
      </c>
      <c r="GJ48" s="23">
        <v>349.88007639</v>
      </c>
      <c r="GK48" s="23">
        <v>362.12587905999999</v>
      </c>
      <c r="GL48" s="23">
        <v>374.80028483000001</v>
      </c>
      <c r="GM48" s="23">
        <v>387.91829480000001</v>
      </c>
      <c r="GN48" s="23">
        <v>401.49543512000002</v>
      </c>
      <c r="GO48" s="23">
        <v>415.54777534999999</v>
      </c>
      <c r="GP48" s="23">
        <v>430.09194747999999</v>
      </c>
      <c r="GQ48" s="23">
        <v>445.14516565000002</v>
      </c>
      <c r="GR48" s="23">
        <v>460.72524643999998</v>
      </c>
      <c r="GS48" s="23">
        <v>476.85063007000002</v>
      </c>
      <c r="GT48" s="23">
        <v>0</v>
      </c>
      <c r="GU48" s="23">
        <v>0</v>
      </c>
      <c r="GV48" s="23">
        <v>0</v>
      </c>
      <c r="GW48" s="22">
        <v>0</v>
      </c>
      <c r="GX48" s="23">
        <v>0</v>
      </c>
      <c r="GY48" s="23">
        <v>0</v>
      </c>
      <c r="GZ48" s="23">
        <v>0</v>
      </c>
      <c r="HA48" s="23">
        <v>0</v>
      </c>
      <c r="HB48" s="23">
        <v>0</v>
      </c>
      <c r="HC48" s="23">
        <v>0</v>
      </c>
      <c r="HD48" s="23">
        <v>0</v>
      </c>
      <c r="HE48" s="23">
        <v>0</v>
      </c>
      <c r="HF48" s="23">
        <v>0</v>
      </c>
      <c r="HG48" s="23">
        <v>0</v>
      </c>
      <c r="HH48" s="23">
        <v>0</v>
      </c>
      <c r="HI48" s="23">
        <v>0</v>
      </c>
      <c r="HJ48" s="23">
        <v>0</v>
      </c>
      <c r="HK48" s="23">
        <v>0</v>
      </c>
      <c r="HL48" s="23">
        <v>0</v>
      </c>
      <c r="HM48" s="23">
        <v>0</v>
      </c>
      <c r="HN48" s="23">
        <v>0</v>
      </c>
      <c r="HO48" s="23">
        <v>0</v>
      </c>
      <c r="HP48" s="23">
        <v>0</v>
      </c>
      <c r="HQ48" s="22">
        <v>0</v>
      </c>
      <c r="HR48" s="23">
        <v>0</v>
      </c>
      <c r="HS48" s="23">
        <v>0</v>
      </c>
      <c r="HT48" s="24">
        <v>196.09160399999999</v>
      </c>
      <c r="HU48" s="24">
        <v>202.95481000000001</v>
      </c>
      <c r="HV48" s="24">
        <v>212.593413</v>
      </c>
      <c r="HW48" s="23">
        <v>219.09707</v>
      </c>
      <c r="HX48" s="23">
        <v>226.765467</v>
      </c>
      <c r="HY48" s="23">
        <v>234.702259</v>
      </c>
      <c r="HZ48" s="23">
        <v>242.91683800000001</v>
      </c>
      <c r="IA48" s="23">
        <v>251.418927</v>
      </c>
      <c r="IB48" s="23">
        <v>260.21858900000001</v>
      </c>
      <c r="IC48" s="23">
        <v>269.32623999999998</v>
      </c>
      <c r="ID48" s="23">
        <v>278.752658</v>
      </c>
      <c r="IE48" s="23">
        <v>288.50900100000001</v>
      </c>
      <c r="IF48" s="23">
        <v>298.60681599999998</v>
      </c>
      <c r="IG48" s="23">
        <v>309.05805500000002</v>
      </c>
      <c r="IH48" s="23">
        <v>0</v>
      </c>
      <c r="II48" s="23">
        <v>0</v>
      </c>
      <c r="IJ48" s="23">
        <v>0</v>
      </c>
      <c r="IK48" s="22">
        <v>0</v>
      </c>
      <c r="IL48" s="23">
        <v>0</v>
      </c>
      <c r="IM48" s="23">
        <v>0</v>
      </c>
      <c r="IN48" s="23">
        <v>0</v>
      </c>
      <c r="IO48" s="23">
        <v>0</v>
      </c>
      <c r="IP48" s="23">
        <v>0</v>
      </c>
      <c r="IQ48" s="23">
        <v>0</v>
      </c>
      <c r="IR48" s="23">
        <v>0</v>
      </c>
      <c r="IS48" s="23">
        <v>0</v>
      </c>
      <c r="IT48" s="23">
        <v>0</v>
      </c>
      <c r="IU48" s="23">
        <v>0</v>
      </c>
      <c r="IV48" s="23">
        <v>0</v>
      </c>
      <c r="IW48" s="23">
        <v>0</v>
      </c>
      <c r="IX48" s="23">
        <v>0</v>
      </c>
      <c r="IY48" s="23">
        <v>0</v>
      </c>
      <c r="IZ48" s="23">
        <v>0</v>
      </c>
      <c r="JA48" s="23">
        <v>0</v>
      </c>
      <c r="JB48" s="23">
        <v>0</v>
      </c>
      <c r="JC48" s="23">
        <v>0</v>
      </c>
      <c r="JD48" s="23">
        <v>0</v>
      </c>
      <c r="JE48" s="22">
        <v>0</v>
      </c>
      <c r="JF48" s="23">
        <v>0</v>
      </c>
      <c r="JG48" s="23">
        <v>0</v>
      </c>
      <c r="JH48" s="23">
        <v>0</v>
      </c>
      <c r="JI48" s="23">
        <v>0</v>
      </c>
      <c r="JJ48" s="23">
        <v>0</v>
      </c>
      <c r="JK48" s="23">
        <v>0</v>
      </c>
      <c r="JL48" s="23">
        <v>0</v>
      </c>
      <c r="JM48" s="23">
        <v>0</v>
      </c>
      <c r="JN48" s="23">
        <v>0</v>
      </c>
      <c r="JO48" s="23">
        <v>0</v>
      </c>
      <c r="JP48" s="23">
        <v>0</v>
      </c>
      <c r="JQ48" s="23">
        <v>0</v>
      </c>
      <c r="JR48" s="23">
        <v>0</v>
      </c>
      <c r="JS48" s="23">
        <v>0</v>
      </c>
      <c r="JT48" s="23">
        <v>0</v>
      </c>
      <c r="JU48" s="23">
        <v>0</v>
      </c>
      <c r="JV48" s="23">
        <v>0</v>
      </c>
      <c r="JW48" s="23">
        <v>0</v>
      </c>
      <c r="JX48" s="23">
        <v>0</v>
      </c>
      <c r="JY48" s="22">
        <v>0</v>
      </c>
      <c r="JZ48" s="23">
        <v>0</v>
      </c>
      <c r="KA48" s="23">
        <v>0</v>
      </c>
      <c r="KB48" s="23">
        <v>0</v>
      </c>
      <c r="KC48" s="23">
        <v>0</v>
      </c>
      <c r="KD48" s="23">
        <v>0</v>
      </c>
      <c r="KE48" s="23">
        <v>0</v>
      </c>
      <c r="KF48" s="23">
        <v>0</v>
      </c>
      <c r="KG48" s="23">
        <v>0</v>
      </c>
      <c r="KH48" s="23">
        <v>0</v>
      </c>
      <c r="KI48" s="23">
        <v>0</v>
      </c>
      <c r="KJ48" s="23">
        <v>0</v>
      </c>
      <c r="KK48" s="23">
        <v>0</v>
      </c>
      <c r="KL48" s="23">
        <v>0</v>
      </c>
      <c r="KM48" s="23">
        <v>0</v>
      </c>
      <c r="KN48" s="23">
        <v>0</v>
      </c>
      <c r="KO48" s="23">
        <v>0</v>
      </c>
      <c r="KP48" s="23">
        <v>0</v>
      </c>
      <c r="KQ48" s="23">
        <v>0</v>
      </c>
      <c r="KR48" s="23">
        <v>0</v>
      </c>
      <c r="KS48" s="22">
        <v>0</v>
      </c>
      <c r="KT48" s="23">
        <v>0</v>
      </c>
      <c r="KU48" s="23">
        <v>0</v>
      </c>
      <c r="KV48" s="23">
        <v>0</v>
      </c>
      <c r="KW48" s="23">
        <v>0</v>
      </c>
      <c r="KX48" s="23">
        <v>0</v>
      </c>
      <c r="KY48" s="23">
        <v>0</v>
      </c>
      <c r="KZ48" s="23">
        <v>0</v>
      </c>
      <c r="LA48" s="23">
        <v>0</v>
      </c>
      <c r="LB48" s="23">
        <v>0</v>
      </c>
      <c r="LC48" s="23">
        <v>0</v>
      </c>
      <c r="LD48" s="23">
        <v>0</v>
      </c>
      <c r="LE48" s="23">
        <v>0</v>
      </c>
      <c r="LF48" s="23">
        <v>0</v>
      </c>
      <c r="LG48" s="23">
        <v>0</v>
      </c>
      <c r="LH48" s="23">
        <v>0</v>
      </c>
      <c r="LI48" s="23">
        <v>0</v>
      </c>
      <c r="LJ48" s="23">
        <v>0</v>
      </c>
      <c r="LK48" s="23">
        <v>0</v>
      </c>
      <c r="LL48" s="23">
        <v>0</v>
      </c>
      <c r="LM48" s="22">
        <v>0</v>
      </c>
      <c r="LN48" s="23">
        <v>0</v>
      </c>
      <c r="LO48" s="23">
        <v>0</v>
      </c>
      <c r="LP48" s="23">
        <v>0</v>
      </c>
      <c r="LQ48" s="23">
        <v>0</v>
      </c>
      <c r="LR48" s="23">
        <v>0</v>
      </c>
      <c r="LS48" s="23">
        <v>0</v>
      </c>
      <c r="LT48" s="23">
        <v>0</v>
      </c>
      <c r="LU48" s="23">
        <v>0</v>
      </c>
      <c r="LV48" s="23">
        <v>0</v>
      </c>
      <c r="LW48" s="23">
        <v>0</v>
      </c>
      <c r="LX48" s="23">
        <v>0</v>
      </c>
      <c r="LY48" s="23">
        <v>0</v>
      </c>
      <c r="LZ48" s="23">
        <v>0</v>
      </c>
      <c r="MA48" s="23">
        <v>0</v>
      </c>
      <c r="MB48" s="23">
        <v>0</v>
      </c>
      <c r="MC48" s="23">
        <v>0</v>
      </c>
      <c r="MD48" s="23">
        <v>0</v>
      </c>
      <c r="ME48" s="23">
        <v>0</v>
      </c>
      <c r="MF48" s="23">
        <v>0</v>
      </c>
      <c r="MG48" s="22">
        <v>0</v>
      </c>
      <c r="MH48" s="23">
        <v>0</v>
      </c>
      <c r="MI48" s="23">
        <v>0</v>
      </c>
      <c r="MJ48" s="23">
        <v>0</v>
      </c>
      <c r="MK48" s="23">
        <v>0</v>
      </c>
      <c r="ML48" s="23">
        <v>0</v>
      </c>
      <c r="MM48" s="23">
        <v>0</v>
      </c>
      <c r="MN48" s="23">
        <v>0</v>
      </c>
      <c r="MO48" s="23">
        <v>0</v>
      </c>
      <c r="MP48" s="23">
        <v>0</v>
      </c>
      <c r="MQ48" s="23">
        <v>0</v>
      </c>
      <c r="MR48" s="23">
        <v>0</v>
      </c>
      <c r="MS48" s="23">
        <v>0</v>
      </c>
      <c r="MT48" s="23">
        <v>0</v>
      </c>
      <c r="MU48" s="23">
        <v>0</v>
      </c>
      <c r="MV48" s="23">
        <v>0</v>
      </c>
      <c r="MW48" s="23">
        <v>0</v>
      </c>
      <c r="MX48" s="23">
        <v>0</v>
      </c>
      <c r="MY48" s="23">
        <v>0</v>
      </c>
      <c r="MZ48" s="23">
        <v>0</v>
      </c>
    </row>
    <row r="49" spans="1:364">
      <c r="A49" s="9" t="s">
        <v>969</v>
      </c>
      <c r="B49" s="9" t="s">
        <v>970</v>
      </c>
      <c r="C49" s="9" t="s">
        <v>886</v>
      </c>
      <c r="E49" s="22">
        <v>0</v>
      </c>
      <c r="F49" s="23">
        <v>0</v>
      </c>
      <c r="G49" s="23">
        <v>344.361761</v>
      </c>
      <c r="H49" s="23">
        <v>366.47712899999999</v>
      </c>
      <c r="I49" s="23">
        <v>377.83792</v>
      </c>
      <c r="J49" s="23">
        <v>389.55089500000003</v>
      </c>
      <c r="K49" s="23">
        <v>401.62697300000002</v>
      </c>
      <c r="L49" s="23">
        <v>414.07740899999999</v>
      </c>
      <c r="M49" s="23">
        <v>426.91380900000001</v>
      </c>
      <c r="N49" s="23">
        <v>440.14813700000002</v>
      </c>
      <c r="O49" s="23">
        <v>453.79272900000001</v>
      </c>
      <c r="P49" s="23">
        <v>467.86030399999999</v>
      </c>
      <c r="Q49" s="23">
        <v>482.36397299999999</v>
      </c>
      <c r="R49" s="23">
        <v>497.31725599999999</v>
      </c>
      <c r="S49" s="23">
        <v>512.73409100000003</v>
      </c>
      <c r="T49" s="23">
        <v>528.62884799999995</v>
      </c>
      <c r="U49" s="23">
        <v>545.01634200000001</v>
      </c>
      <c r="V49" s="23">
        <v>0</v>
      </c>
      <c r="W49" s="23">
        <v>0</v>
      </c>
      <c r="X49" s="23">
        <v>0</v>
      </c>
      <c r="Y49" s="22">
        <v>0</v>
      </c>
      <c r="Z49" s="23">
        <v>0</v>
      </c>
      <c r="AA49" s="23">
        <v>381.30948899999999</v>
      </c>
      <c r="AB49" s="23">
        <v>397.74760199999997</v>
      </c>
      <c r="AC49" s="23">
        <v>410.07777700000003</v>
      </c>
      <c r="AD49" s="23">
        <v>422.790189</v>
      </c>
      <c r="AE49" s="23">
        <v>435.89668399999999</v>
      </c>
      <c r="AF49" s="23">
        <v>449.40948200000003</v>
      </c>
      <c r="AG49" s="23">
        <v>463.34117600000002</v>
      </c>
      <c r="AH49" s="23">
        <v>477.70475199999998</v>
      </c>
      <c r="AI49" s="23">
        <v>492.513599</v>
      </c>
      <c r="AJ49" s="23">
        <v>507.781521</v>
      </c>
      <c r="AK49" s="23">
        <v>523.52274799999998</v>
      </c>
      <c r="AL49" s="23">
        <v>539.75195299999996</v>
      </c>
      <c r="AM49" s="23">
        <v>556.48426400000005</v>
      </c>
      <c r="AN49" s="23">
        <v>573.735276</v>
      </c>
      <c r="AO49" s="23">
        <v>591.52107000000001</v>
      </c>
      <c r="AP49" s="23">
        <v>0</v>
      </c>
      <c r="AQ49" s="23">
        <v>0</v>
      </c>
      <c r="AR49" s="23">
        <v>0</v>
      </c>
      <c r="AS49" s="22">
        <v>0</v>
      </c>
      <c r="AT49" s="23">
        <v>0</v>
      </c>
      <c r="AU49" s="23">
        <v>0</v>
      </c>
      <c r="AV49" s="23">
        <v>237.43435299999999</v>
      </c>
      <c r="AW49" s="23">
        <v>244.55738400000001</v>
      </c>
      <c r="AX49" s="23">
        <v>251.89410599999999</v>
      </c>
      <c r="AY49" s="23">
        <v>259.45092899999997</v>
      </c>
      <c r="AZ49" s="23">
        <v>267.23445700000002</v>
      </c>
      <c r="BA49" s="23">
        <v>275.25148999999999</v>
      </c>
      <c r="BB49" s="23">
        <v>283.50903499999998</v>
      </c>
      <c r="BC49" s="23">
        <v>292.01430599999998</v>
      </c>
      <c r="BD49" s="23">
        <v>300.77473500000002</v>
      </c>
      <c r="BE49" s="23">
        <v>309.797977</v>
      </c>
      <c r="BF49" s="23">
        <v>319.09191700000002</v>
      </c>
      <c r="BG49" s="23">
        <v>328.66467399999999</v>
      </c>
      <c r="BH49" s="23">
        <v>338.52461399999999</v>
      </c>
      <c r="BI49" s="23">
        <v>348.68035300000003</v>
      </c>
      <c r="BJ49" s="23">
        <v>0</v>
      </c>
      <c r="BK49" s="23">
        <v>0</v>
      </c>
      <c r="BL49" s="23">
        <v>0</v>
      </c>
      <c r="BM49" s="22">
        <v>0</v>
      </c>
      <c r="BN49" s="23">
        <v>0</v>
      </c>
      <c r="BO49" s="23">
        <v>0</v>
      </c>
      <c r="BP49" s="23">
        <v>237.43435299999999</v>
      </c>
      <c r="BQ49" s="23">
        <v>244.55738400000001</v>
      </c>
      <c r="BR49" s="23">
        <v>251.89410599999999</v>
      </c>
      <c r="BS49" s="23">
        <v>259.45092899999997</v>
      </c>
      <c r="BT49" s="23">
        <v>267.23445700000002</v>
      </c>
      <c r="BU49" s="23">
        <v>275.25148999999999</v>
      </c>
      <c r="BV49" s="23">
        <v>283.50903499999998</v>
      </c>
      <c r="BW49" s="23">
        <v>292.01430599999998</v>
      </c>
      <c r="BX49" s="23">
        <v>300.77473500000002</v>
      </c>
      <c r="BY49" s="23">
        <v>309.797977</v>
      </c>
      <c r="BZ49" s="23">
        <v>319.09191700000002</v>
      </c>
      <c r="CA49" s="23">
        <v>328.66467399999999</v>
      </c>
      <c r="CB49" s="23">
        <v>338.52461399999999</v>
      </c>
      <c r="CC49" s="23">
        <v>348.68035300000003</v>
      </c>
      <c r="CD49" s="23">
        <v>0</v>
      </c>
      <c r="CE49" s="23">
        <v>0</v>
      </c>
      <c r="CF49" s="23">
        <v>0</v>
      </c>
      <c r="CG49" s="22">
        <v>0</v>
      </c>
      <c r="CH49" s="23">
        <v>0</v>
      </c>
      <c r="CI49" s="23">
        <v>228.54719600000001</v>
      </c>
      <c r="CJ49" s="23">
        <v>231.311891</v>
      </c>
      <c r="CK49" s="23">
        <v>238.48256000000001</v>
      </c>
      <c r="CL49" s="23">
        <v>245.875519</v>
      </c>
      <c r="CM49" s="23">
        <v>253.49766</v>
      </c>
      <c r="CN49" s="23">
        <v>261.356088</v>
      </c>
      <c r="CO49" s="23">
        <v>269.45812599999999</v>
      </c>
      <c r="CP49" s="23">
        <v>277.811328</v>
      </c>
      <c r="CQ49" s="23">
        <v>286.42347999999998</v>
      </c>
      <c r="CR49" s="23">
        <v>295.30260700000002</v>
      </c>
      <c r="CS49" s="23">
        <v>304.45698800000002</v>
      </c>
      <c r="CT49" s="23">
        <v>313.89515499999999</v>
      </c>
      <c r="CU49" s="23">
        <v>323.62590499999999</v>
      </c>
      <c r="CV49" s="23">
        <v>333.65830799999998</v>
      </c>
      <c r="CW49" s="23">
        <v>344.00171499999999</v>
      </c>
      <c r="CX49" s="23">
        <v>0</v>
      </c>
      <c r="CY49" s="23">
        <v>0</v>
      </c>
      <c r="CZ49" s="23">
        <v>0</v>
      </c>
      <c r="DA49" s="22">
        <v>0</v>
      </c>
      <c r="DB49" s="23">
        <v>0</v>
      </c>
      <c r="DC49" s="23">
        <v>225.97925000000001</v>
      </c>
      <c r="DD49" s="23">
        <v>228.71288100000001</v>
      </c>
      <c r="DE49" s="23">
        <v>235.80297999999999</v>
      </c>
      <c r="DF49" s="23">
        <v>243.11287300000001</v>
      </c>
      <c r="DG49" s="23">
        <v>250.649372</v>
      </c>
      <c r="DH49" s="23">
        <v>258.41950200000002</v>
      </c>
      <c r="DI49" s="23">
        <v>266.43050699999998</v>
      </c>
      <c r="DJ49" s="23">
        <v>274.68985300000003</v>
      </c>
      <c r="DK49" s="23">
        <v>283.20523800000001</v>
      </c>
      <c r="DL49" s="23">
        <v>291.984601</v>
      </c>
      <c r="DM49" s="23">
        <v>301.03612299999998</v>
      </c>
      <c r="DN49" s="23">
        <v>310.36824300000001</v>
      </c>
      <c r="DO49" s="23">
        <v>319.98965900000002</v>
      </c>
      <c r="DP49" s="23">
        <v>329.90933799999999</v>
      </c>
      <c r="DQ49" s="23">
        <v>340.136527</v>
      </c>
      <c r="DR49" s="23">
        <v>0</v>
      </c>
      <c r="DS49" s="23">
        <v>0</v>
      </c>
      <c r="DT49" s="23">
        <v>0</v>
      </c>
      <c r="DU49" s="22">
        <v>0</v>
      </c>
      <c r="DV49" s="23">
        <v>0</v>
      </c>
      <c r="DW49" s="23">
        <v>225.97925000000001</v>
      </c>
      <c r="DX49" s="23">
        <v>209.86309700000001</v>
      </c>
      <c r="DY49" s="23">
        <v>216.368853</v>
      </c>
      <c r="DZ49" s="23">
        <v>223.07628800000001</v>
      </c>
      <c r="EA49" s="23">
        <v>229.99165300000001</v>
      </c>
      <c r="EB49" s="23">
        <v>237.12139400000001</v>
      </c>
      <c r="EC49" s="23">
        <v>244.47215700000001</v>
      </c>
      <c r="ED49" s="23">
        <v>252.050794</v>
      </c>
      <c r="EE49" s="23">
        <v>259.86436900000001</v>
      </c>
      <c r="EF49" s="23">
        <v>267.920164</v>
      </c>
      <c r="EG49" s="23">
        <v>276.22568899999999</v>
      </c>
      <c r="EH49" s="23">
        <v>284.78868599999998</v>
      </c>
      <c r="EI49" s="23">
        <v>293.61713500000002</v>
      </c>
      <c r="EJ49" s="23">
        <v>302.719266</v>
      </c>
      <c r="EK49" s="23">
        <v>312.10356300000001</v>
      </c>
      <c r="EL49" s="23">
        <v>0</v>
      </c>
      <c r="EM49" s="23">
        <v>0</v>
      </c>
      <c r="EN49" s="23">
        <v>0</v>
      </c>
      <c r="EO49" s="22">
        <v>0</v>
      </c>
      <c r="EP49" s="23">
        <v>0</v>
      </c>
      <c r="EQ49" s="23">
        <v>228.54719600000001</v>
      </c>
      <c r="ER49" s="23">
        <v>231.311891</v>
      </c>
      <c r="ES49" s="23">
        <v>238.48256000000001</v>
      </c>
      <c r="ET49" s="23">
        <v>245.875519</v>
      </c>
      <c r="EU49" s="23">
        <v>253.49766</v>
      </c>
      <c r="EV49" s="23">
        <v>261.356088</v>
      </c>
      <c r="EW49" s="23">
        <v>269.45812599999999</v>
      </c>
      <c r="EX49" s="23">
        <v>277.811328</v>
      </c>
      <c r="EY49" s="23">
        <v>286.42347999999998</v>
      </c>
      <c r="EZ49" s="23">
        <v>295.30260700000002</v>
      </c>
      <c r="FA49" s="23">
        <v>304.45698800000002</v>
      </c>
      <c r="FB49" s="23">
        <v>313.89515499999999</v>
      </c>
      <c r="FC49" s="23">
        <v>323.62590499999999</v>
      </c>
      <c r="FD49" s="23">
        <v>333.65830799999998</v>
      </c>
      <c r="FE49" s="23">
        <v>344.00171499999999</v>
      </c>
      <c r="FF49" s="23">
        <v>0</v>
      </c>
      <c r="FG49" s="23">
        <v>0</v>
      </c>
      <c r="FH49" s="23">
        <v>0</v>
      </c>
      <c r="FI49" s="22">
        <v>0</v>
      </c>
      <c r="FJ49" s="23">
        <v>0</v>
      </c>
      <c r="FK49" s="23">
        <v>0</v>
      </c>
      <c r="FL49" s="23">
        <v>246.75305299999999</v>
      </c>
      <c r="FM49" s="23">
        <v>255.38941</v>
      </c>
      <c r="FN49" s="23">
        <v>264.32803899999999</v>
      </c>
      <c r="FO49" s="23">
        <v>273.57952</v>
      </c>
      <c r="FP49" s="23">
        <v>283.15480400000001</v>
      </c>
      <c r="FQ49" s="23">
        <v>293.06522200000001</v>
      </c>
      <c r="FR49" s="23">
        <v>303.32250399999998</v>
      </c>
      <c r="FS49" s="23">
        <v>313.93879199999998</v>
      </c>
      <c r="FT49" s="23">
        <v>324.92665</v>
      </c>
      <c r="FU49" s="23">
        <v>336.299083</v>
      </c>
      <c r="FV49" s="23">
        <v>348.06954999999999</v>
      </c>
      <c r="FW49" s="23">
        <v>360.25198499999999</v>
      </c>
      <c r="FX49" s="23">
        <v>372.86080399999997</v>
      </c>
      <c r="FY49" s="23">
        <v>385.910932</v>
      </c>
      <c r="FZ49" s="23">
        <v>0</v>
      </c>
      <c r="GA49" s="23">
        <v>0</v>
      </c>
      <c r="GB49" s="23">
        <v>0</v>
      </c>
      <c r="GC49" s="22">
        <v>0</v>
      </c>
      <c r="GD49" s="23">
        <v>0</v>
      </c>
      <c r="GE49" s="23">
        <v>0</v>
      </c>
      <c r="GF49" s="23">
        <v>385.66793304999999</v>
      </c>
      <c r="GG49" s="23">
        <v>399.16631071</v>
      </c>
      <c r="GH49" s="23">
        <v>413.13713158000002</v>
      </c>
      <c r="GI49" s="23">
        <v>427.59693119000002</v>
      </c>
      <c r="GJ49" s="23">
        <v>442.56282377999997</v>
      </c>
      <c r="GK49" s="23">
        <v>458.05252260999998</v>
      </c>
      <c r="GL49" s="23">
        <v>474.08436089999998</v>
      </c>
      <c r="GM49" s="23">
        <v>490.67731352999999</v>
      </c>
      <c r="GN49" s="23">
        <v>507.85101951000001</v>
      </c>
      <c r="GO49" s="23">
        <v>525.62580519000005</v>
      </c>
      <c r="GP49" s="23">
        <v>544.02270837000003</v>
      </c>
      <c r="GQ49" s="23">
        <v>563.06350315999998</v>
      </c>
      <c r="GR49" s="23">
        <v>582.77072577000001</v>
      </c>
      <c r="GS49" s="23">
        <v>603.16770117999999</v>
      </c>
      <c r="GT49" s="23">
        <v>0</v>
      </c>
      <c r="GU49" s="23">
        <v>0</v>
      </c>
      <c r="GV49" s="23">
        <v>0</v>
      </c>
      <c r="GW49" s="22">
        <v>0</v>
      </c>
      <c r="GX49" s="23">
        <v>0</v>
      </c>
      <c r="GY49" s="23">
        <v>0</v>
      </c>
      <c r="GZ49" s="23">
        <v>0</v>
      </c>
      <c r="HA49" s="23">
        <v>0</v>
      </c>
      <c r="HB49" s="23">
        <v>0</v>
      </c>
      <c r="HC49" s="23">
        <v>0</v>
      </c>
      <c r="HD49" s="23">
        <v>0</v>
      </c>
      <c r="HE49" s="23">
        <v>0</v>
      </c>
      <c r="HF49" s="23">
        <v>0</v>
      </c>
      <c r="HG49" s="23">
        <v>0</v>
      </c>
      <c r="HH49" s="23">
        <v>0</v>
      </c>
      <c r="HI49" s="23">
        <v>0</v>
      </c>
      <c r="HJ49" s="23">
        <v>0</v>
      </c>
      <c r="HK49" s="23">
        <v>0</v>
      </c>
      <c r="HL49" s="23">
        <v>0</v>
      </c>
      <c r="HM49" s="23">
        <v>0</v>
      </c>
      <c r="HN49" s="23">
        <v>0</v>
      </c>
      <c r="HO49" s="23">
        <v>0</v>
      </c>
      <c r="HP49" s="23">
        <v>0</v>
      </c>
      <c r="HQ49" s="22">
        <v>0</v>
      </c>
      <c r="HR49" s="23">
        <v>0</v>
      </c>
      <c r="HS49" s="23">
        <v>0</v>
      </c>
      <c r="HT49" s="24">
        <v>248.03599800000001</v>
      </c>
      <c r="HU49" s="24">
        <v>256.71725700000002</v>
      </c>
      <c r="HV49" s="24">
        <v>268.90911399999999</v>
      </c>
      <c r="HW49" s="23">
        <v>277.13558</v>
      </c>
      <c r="HX49" s="23">
        <v>286.83532500000001</v>
      </c>
      <c r="HY49" s="23">
        <v>296.87456200000003</v>
      </c>
      <c r="HZ49" s="23">
        <v>307.26517100000001</v>
      </c>
      <c r="IA49" s="23">
        <v>318.019452</v>
      </c>
      <c r="IB49" s="23">
        <v>329.15013299999998</v>
      </c>
      <c r="IC49" s="23">
        <v>340.670388</v>
      </c>
      <c r="ID49" s="23">
        <v>352.59385099999997</v>
      </c>
      <c r="IE49" s="23">
        <v>364.93463600000001</v>
      </c>
      <c r="IF49" s="23">
        <v>377.70734800000002</v>
      </c>
      <c r="IG49" s="23">
        <v>390.92710599999998</v>
      </c>
      <c r="IH49" s="23">
        <v>0</v>
      </c>
      <c r="II49" s="23">
        <v>0</v>
      </c>
      <c r="IJ49" s="23">
        <v>0</v>
      </c>
      <c r="IK49" s="22">
        <v>0</v>
      </c>
      <c r="IL49" s="23">
        <v>0</v>
      </c>
      <c r="IM49" s="23">
        <v>0</v>
      </c>
      <c r="IN49" s="23">
        <v>0</v>
      </c>
      <c r="IO49" s="23">
        <v>0</v>
      </c>
      <c r="IP49" s="23">
        <v>0</v>
      </c>
      <c r="IQ49" s="23">
        <v>0</v>
      </c>
      <c r="IR49" s="23">
        <v>0</v>
      </c>
      <c r="IS49" s="23">
        <v>0</v>
      </c>
      <c r="IT49" s="23">
        <v>0</v>
      </c>
      <c r="IU49" s="23">
        <v>0</v>
      </c>
      <c r="IV49" s="23">
        <v>0</v>
      </c>
      <c r="IW49" s="23">
        <v>0</v>
      </c>
      <c r="IX49" s="23">
        <v>0</v>
      </c>
      <c r="IY49" s="23">
        <v>0</v>
      </c>
      <c r="IZ49" s="23">
        <v>0</v>
      </c>
      <c r="JA49" s="23">
        <v>0</v>
      </c>
      <c r="JB49" s="23">
        <v>0</v>
      </c>
      <c r="JC49" s="23">
        <v>0</v>
      </c>
      <c r="JD49" s="23">
        <v>0</v>
      </c>
      <c r="JE49" s="22">
        <v>0</v>
      </c>
      <c r="JF49" s="23">
        <v>0</v>
      </c>
      <c r="JG49" s="23">
        <v>0</v>
      </c>
      <c r="JH49" s="23">
        <v>0</v>
      </c>
      <c r="JI49" s="23">
        <v>0</v>
      </c>
      <c r="JJ49" s="23">
        <v>0</v>
      </c>
      <c r="JK49" s="23">
        <v>0</v>
      </c>
      <c r="JL49" s="23">
        <v>0</v>
      </c>
      <c r="JM49" s="23">
        <v>0</v>
      </c>
      <c r="JN49" s="23">
        <v>0</v>
      </c>
      <c r="JO49" s="23">
        <v>0</v>
      </c>
      <c r="JP49" s="23">
        <v>0</v>
      </c>
      <c r="JQ49" s="23">
        <v>0</v>
      </c>
      <c r="JR49" s="23">
        <v>0</v>
      </c>
      <c r="JS49" s="23">
        <v>0</v>
      </c>
      <c r="JT49" s="23">
        <v>0</v>
      </c>
      <c r="JU49" s="23">
        <v>0</v>
      </c>
      <c r="JV49" s="23">
        <v>0</v>
      </c>
      <c r="JW49" s="23">
        <v>0</v>
      </c>
      <c r="JX49" s="23">
        <v>0</v>
      </c>
      <c r="JY49" s="22">
        <v>0</v>
      </c>
      <c r="JZ49" s="23">
        <v>0</v>
      </c>
      <c r="KA49" s="23">
        <v>0</v>
      </c>
      <c r="KB49" s="23">
        <v>0</v>
      </c>
      <c r="KC49" s="23">
        <v>0</v>
      </c>
      <c r="KD49" s="23">
        <v>0</v>
      </c>
      <c r="KE49" s="23">
        <v>0</v>
      </c>
      <c r="KF49" s="23">
        <v>0</v>
      </c>
      <c r="KG49" s="23">
        <v>0</v>
      </c>
      <c r="KH49" s="23">
        <v>0</v>
      </c>
      <c r="KI49" s="23">
        <v>0</v>
      </c>
      <c r="KJ49" s="23">
        <v>0</v>
      </c>
      <c r="KK49" s="23">
        <v>0</v>
      </c>
      <c r="KL49" s="23">
        <v>0</v>
      </c>
      <c r="KM49" s="23">
        <v>0</v>
      </c>
      <c r="KN49" s="23">
        <v>0</v>
      </c>
      <c r="KO49" s="23">
        <v>0</v>
      </c>
      <c r="KP49" s="23">
        <v>0</v>
      </c>
      <c r="KQ49" s="23">
        <v>0</v>
      </c>
      <c r="KR49" s="23">
        <v>0</v>
      </c>
      <c r="KS49" s="22">
        <v>0</v>
      </c>
      <c r="KT49" s="23">
        <v>0</v>
      </c>
      <c r="KU49" s="23">
        <v>0</v>
      </c>
      <c r="KV49" s="23">
        <v>0</v>
      </c>
      <c r="KW49" s="23">
        <v>0</v>
      </c>
      <c r="KX49" s="23">
        <v>0</v>
      </c>
      <c r="KY49" s="23">
        <v>0</v>
      </c>
      <c r="KZ49" s="23">
        <v>0</v>
      </c>
      <c r="LA49" s="23">
        <v>0</v>
      </c>
      <c r="LB49" s="23">
        <v>0</v>
      </c>
      <c r="LC49" s="23">
        <v>0</v>
      </c>
      <c r="LD49" s="23">
        <v>0</v>
      </c>
      <c r="LE49" s="23">
        <v>0</v>
      </c>
      <c r="LF49" s="23">
        <v>0</v>
      </c>
      <c r="LG49" s="23">
        <v>0</v>
      </c>
      <c r="LH49" s="23">
        <v>0</v>
      </c>
      <c r="LI49" s="23">
        <v>0</v>
      </c>
      <c r="LJ49" s="23">
        <v>0</v>
      </c>
      <c r="LK49" s="23">
        <v>0</v>
      </c>
      <c r="LL49" s="23">
        <v>0</v>
      </c>
      <c r="LM49" s="22">
        <v>0</v>
      </c>
      <c r="LN49" s="23">
        <v>0</v>
      </c>
      <c r="LO49" s="23">
        <v>0</v>
      </c>
      <c r="LP49" s="23">
        <v>0</v>
      </c>
      <c r="LQ49" s="23">
        <v>0</v>
      </c>
      <c r="LR49" s="23">
        <v>0</v>
      </c>
      <c r="LS49" s="23">
        <v>0</v>
      </c>
      <c r="LT49" s="23">
        <v>0</v>
      </c>
      <c r="LU49" s="23">
        <v>0</v>
      </c>
      <c r="LV49" s="23">
        <v>0</v>
      </c>
      <c r="LW49" s="23">
        <v>0</v>
      </c>
      <c r="LX49" s="23">
        <v>0</v>
      </c>
      <c r="LY49" s="23">
        <v>0</v>
      </c>
      <c r="LZ49" s="23">
        <v>0</v>
      </c>
      <c r="MA49" s="23">
        <v>0</v>
      </c>
      <c r="MB49" s="23">
        <v>0</v>
      </c>
      <c r="MC49" s="23">
        <v>0</v>
      </c>
      <c r="MD49" s="23">
        <v>0</v>
      </c>
      <c r="ME49" s="23">
        <v>0</v>
      </c>
      <c r="MF49" s="23">
        <v>0</v>
      </c>
      <c r="MG49" s="22">
        <v>0</v>
      </c>
      <c r="MH49" s="23">
        <v>0</v>
      </c>
      <c r="MI49" s="23">
        <v>0</v>
      </c>
      <c r="MJ49" s="23">
        <v>0</v>
      </c>
      <c r="MK49" s="23">
        <v>0</v>
      </c>
      <c r="ML49" s="23">
        <v>0</v>
      </c>
      <c r="MM49" s="23">
        <v>0</v>
      </c>
      <c r="MN49" s="23">
        <v>0</v>
      </c>
      <c r="MO49" s="23">
        <v>0</v>
      </c>
      <c r="MP49" s="23">
        <v>0</v>
      </c>
      <c r="MQ49" s="23">
        <v>0</v>
      </c>
      <c r="MR49" s="23">
        <v>0</v>
      </c>
      <c r="MS49" s="23">
        <v>0</v>
      </c>
      <c r="MT49" s="23">
        <v>0</v>
      </c>
      <c r="MU49" s="23">
        <v>0</v>
      </c>
      <c r="MV49" s="23">
        <v>0</v>
      </c>
      <c r="MW49" s="23">
        <v>0</v>
      </c>
      <c r="MX49" s="23">
        <v>0</v>
      </c>
      <c r="MY49" s="23">
        <v>0</v>
      </c>
      <c r="MZ49" s="23">
        <v>0</v>
      </c>
    </row>
    <row r="50" spans="1:364">
      <c r="A50" s="9" t="s">
        <v>971</v>
      </c>
      <c r="B50" s="9" t="s">
        <v>972</v>
      </c>
      <c r="C50" s="9" t="s">
        <v>886</v>
      </c>
      <c r="E50" s="22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2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2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2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2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>
        <v>0</v>
      </c>
      <c r="FJ50" s="23">
        <v>0</v>
      </c>
      <c r="FK50" s="23">
        <v>0</v>
      </c>
      <c r="FL50" s="23">
        <v>63.238943999999996</v>
      </c>
      <c r="FM50" s="23">
        <v>65.452307000000005</v>
      </c>
      <c r="FN50" s="23">
        <v>67.743138000000002</v>
      </c>
      <c r="FO50" s="23">
        <v>70.114147000000003</v>
      </c>
      <c r="FP50" s="23">
        <v>72.568143000000006</v>
      </c>
      <c r="FQ50" s="23">
        <v>75.108028000000004</v>
      </c>
      <c r="FR50" s="23">
        <v>77.736808999999994</v>
      </c>
      <c r="FS50" s="23">
        <v>80.457597000000007</v>
      </c>
      <c r="FT50" s="23">
        <v>83.273612999999997</v>
      </c>
      <c r="FU50" s="23">
        <v>86.188188999999994</v>
      </c>
      <c r="FV50" s="23">
        <v>89.204775999999995</v>
      </c>
      <c r="FW50" s="23">
        <v>92.326943</v>
      </c>
      <c r="FX50" s="23">
        <v>95.558385999999999</v>
      </c>
      <c r="FY50" s="23">
        <v>98.902929</v>
      </c>
      <c r="FZ50" s="23"/>
      <c r="GA50" s="23"/>
      <c r="GB50" s="23"/>
      <c r="GC50" s="22"/>
      <c r="GD50" s="23"/>
      <c r="GE50" s="23"/>
      <c r="GF50" s="23">
        <v>98.840652520000006</v>
      </c>
      <c r="GG50" s="23">
        <v>102.30007535</v>
      </c>
      <c r="GH50" s="23">
        <v>105.88057799000001</v>
      </c>
      <c r="GI50" s="23">
        <v>109.58639822000001</v>
      </c>
      <c r="GJ50" s="23">
        <v>113.42192215999999</v>
      </c>
      <c r="GK50" s="23">
        <v>117.39168943</v>
      </c>
      <c r="GL50" s="23">
        <v>121.50039855999999</v>
      </c>
      <c r="GM50" s="23">
        <v>125.75291251</v>
      </c>
      <c r="GN50" s="23">
        <v>130.15426445</v>
      </c>
      <c r="GO50" s="23">
        <v>134.70966371</v>
      </c>
      <c r="GP50" s="23">
        <v>139.42450194</v>
      </c>
      <c r="GQ50" s="23">
        <v>144.30435951000001</v>
      </c>
      <c r="GR50" s="23">
        <v>149.35501209</v>
      </c>
      <c r="GS50" s="23">
        <v>154.58243751000001</v>
      </c>
      <c r="GT50" s="23"/>
      <c r="GU50" s="23"/>
      <c r="GV50" s="23"/>
      <c r="GW50" s="22"/>
      <c r="GX50" s="23"/>
      <c r="GY50" s="23"/>
      <c r="GZ50" s="23">
        <v>0</v>
      </c>
      <c r="HA50" s="23">
        <v>0</v>
      </c>
      <c r="HB50" s="23">
        <v>0</v>
      </c>
      <c r="HC50" s="23">
        <v>0</v>
      </c>
      <c r="HD50" s="23">
        <v>0</v>
      </c>
      <c r="HE50" s="23">
        <v>0</v>
      </c>
      <c r="HF50" s="23">
        <v>0</v>
      </c>
      <c r="HG50" s="23">
        <v>0</v>
      </c>
      <c r="HH50" s="23">
        <v>0</v>
      </c>
      <c r="HI50" s="23">
        <v>0</v>
      </c>
      <c r="HJ50" s="23">
        <v>0</v>
      </c>
      <c r="HK50" s="23">
        <v>0</v>
      </c>
      <c r="HL50" s="23">
        <v>0</v>
      </c>
      <c r="HM50" s="23">
        <v>0</v>
      </c>
      <c r="HN50" s="23"/>
      <c r="HO50" s="23"/>
      <c r="HP50" s="23"/>
      <c r="HQ50" s="22">
        <v>0</v>
      </c>
      <c r="HR50" s="23">
        <v>0</v>
      </c>
      <c r="HS50" s="23">
        <v>0</v>
      </c>
      <c r="HT50" s="24">
        <v>63.567742000000003</v>
      </c>
      <c r="HU50" s="24">
        <v>65.792613000000003</v>
      </c>
      <c r="HV50" s="24">
        <v>68.917195000000007</v>
      </c>
      <c r="HW50" s="23">
        <v>71.025509999999997</v>
      </c>
      <c r="HX50" s="23">
        <v>73.511403000000001</v>
      </c>
      <c r="HY50" s="23">
        <v>76.084301999999994</v>
      </c>
      <c r="HZ50" s="23">
        <v>78.747252000000003</v>
      </c>
      <c r="IA50" s="23">
        <v>81.503405999999998</v>
      </c>
      <c r="IB50" s="23">
        <v>84.356025000000002</v>
      </c>
      <c r="IC50" s="23">
        <v>87.308486000000002</v>
      </c>
      <c r="ID50" s="23">
        <v>90.364283</v>
      </c>
      <c r="IE50" s="23">
        <v>93.527033000000003</v>
      </c>
      <c r="IF50" s="23">
        <v>96.800478999999996</v>
      </c>
      <c r="IG50" s="23">
        <v>100.188496</v>
      </c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9" t="s">
        <v>973</v>
      </c>
      <c r="B51" s="9" t="s">
        <v>974</v>
      </c>
      <c r="C51" s="9" t="s">
        <v>886</v>
      </c>
      <c r="E51" s="22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2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2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2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2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>
        <v>0</v>
      </c>
      <c r="FJ51" s="23">
        <v>0</v>
      </c>
      <c r="FK51" s="23">
        <v>0</v>
      </c>
      <c r="FL51" s="23">
        <v>57.486172000000003</v>
      </c>
      <c r="FM51" s="23">
        <v>59.498189000000004</v>
      </c>
      <c r="FN51" s="23">
        <v>61.580624999999998</v>
      </c>
      <c r="FO51" s="23">
        <v>63.735947000000003</v>
      </c>
      <c r="FP51" s="23">
        <v>65.966705000000005</v>
      </c>
      <c r="FQ51" s="23">
        <v>68.275540000000007</v>
      </c>
      <c r="FR51" s="23">
        <v>70.665183999999996</v>
      </c>
      <c r="FS51" s="23">
        <v>73.138464999999997</v>
      </c>
      <c r="FT51" s="23">
        <v>75.698311000000004</v>
      </c>
      <c r="FU51" s="23">
        <v>78.347752</v>
      </c>
      <c r="FV51" s="23">
        <v>81.089923999999996</v>
      </c>
      <c r="FW51" s="23">
        <v>83.928071000000003</v>
      </c>
      <c r="FX51" s="23">
        <v>86.865553000000006</v>
      </c>
      <c r="FY51" s="23">
        <v>89.905848000000006</v>
      </c>
      <c r="FZ51" s="23"/>
      <c r="GA51" s="23"/>
      <c r="GB51" s="23"/>
      <c r="GC51" s="22"/>
      <c r="GD51" s="23"/>
      <c r="GE51" s="23"/>
      <c r="GF51" s="23">
        <v>89.849236200000007</v>
      </c>
      <c r="GG51" s="23">
        <v>92.993959459999999</v>
      </c>
      <c r="GH51" s="23">
        <v>96.248748050000003</v>
      </c>
      <c r="GI51" s="23">
        <v>99.617454230000007</v>
      </c>
      <c r="GJ51" s="23">
        <v>103.10406512</v>
      </c>
      <c r="GK51" s="23">
        <v>106.7127074</v>
      </c>
      <c r="GL51" s="23">
        <v>110.44765216</v>
      </c>
      <c r="GM51" s="23">
        <v>114.31331999</v>
      </c>
      <c r="GN51" s="23">
        <v>118.31428619</v>
      </c>
      <c r="GO51" s="23">
        <v>122.4552862</v>
      </c>
      <c r="GP51" s="23">
        <v>126.74122122</v>
      </c>
      <c r="GQ51" s="23">
        <v>131.17716396</v>
      </c>
      <c r="GR51" s="23">
        <v>135.76836470000001</v>
      </c>
      <c r="GS51" s="23">
        <v>140.52025746999999</v>
      </c>
      <c r="GT51" s="23"/>
      <c r="GU51" s="23"/>
      <c r="GV51" s="23"/>
      <c r="GW51" s="22"/>
      <c r="GX51" s="23"/>
      <c r="GY51" s="23"/>
      <c r="GZ51" s="23">
        <v>0</v>
      </c>
      <c r="HA51" s="23">
        <v>0</v>
      </c>
      <c r="HB51" s="23">
        <v>0</v>
      </c>
      <c r="HC51" s="23">
        <v>0</v>
      </c>
      <c r="HD51" s="23">
        <v>0</v>
      </c>
      <c r="HE51" s="23">
        <v>0</v>
      </c>
      <c r="HF51" s="23">
        <v>0</v>
      </c>
      <c r="HG51" s="23">
        <v>0</v>
      </c>
      <c r="HH51" s="23">
        <v>0</v>
      </c>
      <c r="HI51" s="23">
        <v>0</v>
      </c>
      <c r="HJ51" s="23">
        <v>0</v>
      </c>
      <c r="HK51" s="23">
        <v>0</v>
      </c>
      <c r="HL51" s="23">
        <v>0</v>
      </c>
      <c r="HM51" s="23">
        <v>0</v>
      </c>
      <c r="HN51" s="23"/>
      <c r="HO51" s="23"/>
      <c r="HP51" s="23"/>
      <c r="HQ51" s="22">
        <v>0</v>
      </c>
      <c r="HR51" s="23">
        <v>0</v>
      </c>
      <c r="HS51" s="23">
        <v>0</v>
      </c>
      <c r="HT51" s="24">
        <v>57.785060999999999</v>
      </c>
      <c r="HU51" s="24">
        <v>59.807538000000001</v>
      </c>
      <c r="HV51" s="24">
        <v>62.647880000000001</v>
      </c>
      <c r="HW51" s="23">
        <v>64.564403999999996</v>
      </c>
      <c r="HX51" s="23">
        <v>66.824157999999997</v>
      </c>
      <c r="HY51" s="23">
        <v>69.163004000000001</v>
      </c>
      <c r="HZ51" s="23">
        <v>71.583708999999999</v>
      </c>
      <c r="IA51" s="23">
        <v>74.089138000000005</v>
      </c>
      <c r="IB51" s="23">
        <v>76.682258000000004</v>
      </c>
      <c r="IC51" s="23">
        <v>79.366136999999995</v>
      </c>
      <c r="ID51" s="23">
        <v>82.143951999999999</v>
      </c>
      <c r="IE51" s="23">
        <v>85.018990000000002</v>
      </c>
      <c r="IF51" s="23">
        <v>87.994654999999995</v>
      </c>
      <c r="IG51" s="23">
        <v>91.074467999999996</v>
      </c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9" t="s">
        <v>975</v>
      </c>
      <c r="B52" s="9" t="s">
        <v>976</v>
      </c>
      <c r="C52" s="9" t="s">
        <v>886</v>
      </c>
      <c r="E52" s="22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2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2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2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2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>
        <v>0</v>
      </c>
      <c r="FJ52" s="23">
        <v>0</v>
      </c>
      <c r="FK52" s="23">
        <v>0</v>
      </c>
      <c r="FL52" s="23">
        <v>63.238943999999996</v>
      </c>
      <c r="FM52" s="23">
        <v>65.452307000000005</v>
      </c>
      <c r="FN52" s="23">
        <v>67.743138000000002</v>
      </c>
      <c r="FO52" s="23">
        <v>70.114147000000003</v>
      </c>
      <c r="FP52" s="23">
        <v>72.568143000000006</v>
      </c>
      <c r="FQ52" s="23">
        <v>75.108028000000004</v>
      </c>
      <c r="FR52" s="23">
        <v>77.736808999999994</v>
      </c>
      <c r="FS52" s="23">
        <v>80.457597000000007</v>
      </c>
      <c r="FT52" s="23">
        <v>83.273612999999997</v>
      </c>
      <c r="FU52" s="23">
        <v>86.188188999999994</v>
      </c>
      <c r="FV52" s="23">
        <v>89.204775999999995</v>
      </c>
      <c r="FW52" s="23">
        <v>92.326943</v>
      </c>
      <c r="FX52" s="23">
        <v>95.558385999999999</v>
      </c>
      <c r="FY52" s="23">
        <v>98.902929</v>
      </c>
      <c r="FZ52" s="23"/>
      <c r="GA52" s="23"/>
      <c r="GB52" s="23"/>
      <c r="GC52" s="22"/>
      <c r="GD52" s="23"/>
      <c r="GE52" s="23"/>
      <c r="GF52" s="23">
        <v>98.840652520000006</v>
      </c>
      <c r="GG52" s="23">
        <v>102.30007535</v>
      </c>
      <c r="GH52" s="23">
        <v>105.88057799000001</v>
      </c>
      <c r="GI52" s="23">
        <v>109.58639822000001</v>
      </c>
      <c r="GJ52" s="23">
        <v>113.42192215999999</v>
      </c>
      <c r="GK52" s="23">
        <v>117.39168943</v>
      </c>
      <c r="GL52" s="23">
        <v>121.50039855999999</v>
      </c>
      <c r="GM52" s="23">
        <v>125.75291251</v>
      </c>
      <c r="GN52" s="23">
        <v>130.15426445</v>
      </c>
      <c r="GO52" s="23">
        <v>134.70966371</v>
      </c>
      <c r="GP52" s="23">
        <v>139.42450194</v>
      </c>
      <c r="GQ52" s="23">
        <v>144.30435951000001</v>
      </c>
      <c r="GR52" s="23">
        <v>149.35501209</v>
      </c>
      <c r="GS52" s="23">
        <v>154.58243751000001</v>
      </c>
      <c r="GT52" s="23"/>
      <c r="GU52" s="23"/>
      <c r="GV52" s="23"/>
      <c r="GW52" s="22"/>
      <c r="GX52" s="23"/>
      <c r="GY52" s="23"/>
      <c r="GZ52" s="23">
        <v>0</v>
      </c>
      <c r="HA52" s="23">
        <v>0</v>
      </c>
      <c r="HB52" s="23">
        <v>0</v>
      </c>
      <c r="HC52" s="23">
        <v>0</v>
      </c>
      <c r="HD52" s="23">
        <v>0</v>
      </c>
      <c r="HE52" s="23">
        <v>0</v>
      </c>
      <c r="HF52" s="23">
        <v>0</v>
      </c>
      <c r="HG52" s="23">
        <v>0</v>
      </c>
      <c r="HH52" s="23">
        <v>0</v>
      </c>
      <c r="HI52" s="23">
        <v>0</v>
      </c>
      <c r="HJ52" s="23">
        <v>0</v>
      </c>
      <c r="HK52" s="23">
        <v>0</v>
      </c>
      <c r="HL52" s="23">
        <v>0</v>
      </c>
      <c r="HM52" s="23">
        <v>0</v>
      </c>
      <c r="HN52" s="23"/>
      <c r="HO52" s="23"/>
      <c r="HP52" s="23"/>
      <c r="HQ52" s="22">
        <v>0</v>
      </c>
      <c r="HR52" s="23">
        <v>0</v>
      </c>
      <c r="HS52" s="23">
        <v>0</v>
      </c>
      <c r="HT52" s="24">
        <v>63.567742000000003</v>
      </c>
      <c r="HU52" s="24">
        <v>65.792613000000003</v>
      </c>
      <c r="HV52" s="24">
        <v>68.917195000000007</v>
      </c>
      <c r="HW52" s="23">
        <v>71.025509999999997</v>
      </c>
      <c r="HX52" s="23">
        <v>73.511403000000001</v>
      </c>
      <c r="HY52" s="23">
        <v>76.084301999999994</v>
      </c>
      <c r="HZ52" s="23">
        <v>78.747252000000003</v>
      </c>
      <c r="IA52" s="23">
        <v>81.503405999999998</v>
      </c>
      <c r="IB52" s="23">
        <v>84.356025000000002</v>
      </c>
      <c r="IC52" s="23">
        <v>87.308486000000002</v>
      </c>
      <c r="ID52" s="23">
        <v>90.364283</v>
      </c>
      <c r="IE52" s="23">
        <v>93.527033000000003</v>
      </c>
      <c r="IF52" s="23">
        <v>96.800478999999996</v>
      </c>
      <c r="IG52" s="23">
        <v>100.188496</v>
      </c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9" t="s">
        <v>977</v>
      </c>
      <c r="B53" s="9" t="s">
        <v>978</v>
      </c>
      <c r="C53" s="9" t="s">
        <v>886</v>
      </c>
      <c r="E53" s="22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2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2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2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2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>
        <v>0</v>
      </c>
      <c r="FJ53" s="23">
        <v>0</v>
      </c>
      <c r="FK53" s="23">
        <v>0</v>
      </c>
      <c r="FL53" s="23">
        <v>80.929151000000005</v>
      </c>
      <c r="FM53" s="23">
        <v>83.761671000000007</v>
      </c>
      <c r="FN53" s="23">
        <v>86.693330000000003</v>
      </c>
      <c r="FO53" s="23">
        <v>89.727596000000005</v>
      </c>
      <c r="FP53" s="23">
        <v>92.868061999999995</v>
      </c>
      <c r="FQ53" s="23">
        <v>96.118443999999997</v>
      </c>
      <c r="FR53" s="23">
        <v>99.482590000000002</v>
      </c>
      <c r="FS53" s="23">
        <v>102.96447999999999</v>
      </c>
      <c r="FT53" s="23">
        <v>106.568237</v>
      </c>
      <c r="FU53" s="23">
        <v>110.298125</v>
      </c>
      <c r="FV53" s="23">
        <v>114.15855999999999</v>
      </c>
      <c r="FW53" s="23">
        <v>118.15410900000001</v>
      </c>
      <c r="FX53" s="23">
        <v>122.289503</v>
      </c>
      <c r="FY53" s="23">
        <v>126.569636</v>
      </c>
      <c r="FZ53" s="23"/>
      <c r="GA53" s="23"/>
      <c r="GB53" s="23"/>
      <c r="GC53" s="22"/>
      <c r="GD53" s="23"/>
      <c r="GE53" s="23"/>
      <c r="GF53" s="23">
        <v>126.48993787000001</v>
      </c>
      <c r="GG53" s="23">
        <v>130.9170857</v>
      </c>
      <c r="GH53" s="23">
        <v>135.4991837</v>
      </c>
      <c r="GI53" s="23">
        <v>140.24165513</v>
      </c>
      <c r="GJ53" s="23">
        <v>145.15011306</v>
      </c>
      <c r="GK53" s="23">
        <v>150.23036701000001</v>
      </c>
      <c r="GL53" s="23">
        <v>155.48842986</v>
      </c>
      <c r="GM53" s="23">
        <v>160.93052489999999</v>
      </c>
      <c r="GN53" s="23">
        <v>166.56309328</v>
      </c>
      <c r="GO53" s="23">
        <v>172.39280153999999</v>
      </c>
      <c r="GP53" s="23">
        <v>178.42654959000001</v>
      </c>
      <c r="GQ53" s="23">
        <v>184.67147883000001</v>
      </c>
      <c r="GR53" s="23">
        <v>191.13498059</v>
      </c>
      <c r="GS53" s="23">
        <v>197.82470491000001</v>
      </c>
      <c r="GT53" s="23"/>
      <c r="GU53" s="23"/>
      <c r="GV53" s="23"/>
      <c r="GW53" s="22"/>
      <c r="GX53" s="23"/>
      <c r="GY53" s="23"/>
      <c r="GZ53" s="23">
        <v>0</v>
      </c>
      <c r="HA53" s="23">
        <v>0</v>
      </c>
      <c r="HB53" s="23">
        <v>0</v>
      </c>
      <c r="HC53" s="23">
        <v>0</v>
      </c>
      <c r="HD53" s="23">
        <v>0</v>
      </c>
      <c r="HE53" s="23">
        <v>0</v>
      </c>
      <c r="HF53" s="23">
        <v>0</v>
      </c>
      <c r="HG53" s="23">
        <v>0</v>
      </c>
      <c r="HH53" s="23">
        <v>0</v>
      </c>
      <c r="HI53" s="23">
        <v>0</v>
      </c>
      <c r="HJ53" s="23">
        <v>0</v>
      </c>
      <c r="HK53" s="23">
        <v>0</v>
      </c>
      <c r="HL53" s="23">
        <v>0</v>
      </c>
      <c r="HM53" s="23">
        <v>0</v>
      </c>
      <c r="HN53" s="23"/>
      <c r="HO53" s="23"/>
      <c r="HP53" s="23"/>
      <c r="HQ53" s="22">
        <v>0</v>
      </c>
      <c r="HR53" s="23">
        <v>0</v>
      </c>
      <c r="HS53" s="23">
        <v>0</v>
      </c>
      <c r="HT53" s="24">
        <v>81.349925999999996</v>
      </c>
      <c r="HU53" s="24">
        <v>84.197174000000004</v>
      </c>
      <c r="HV53" s="24">
        <v>88.195813999999999</v>
      </c>
      <c r="HW53" s="23">
        <v>90.893899000000005</v>
      </c>
      <c r="HX53" s="23">
        <v>94.075186000000002</v>
      </c>
      <c r="HY53" s="23">
        <v>97.367817000000002</v>
      </c>
      <c r="HZ53" s="23">
        <v>100.77569099999999</v>
      </c>
      <c r="IA53" s="23">
        <v>104.30284</v>
      </c>
      <c r="IB53" s="23">
        <v>107.95344</v>
      </c>
      <c r="IC53" s="23">
        <v>111.73181</v>
      </c>
      <c r="ID53" s="23">
        <v>115.64242299999999</v>
      </c>
      <c r="IE53" s="23">
        <v>119.689908</v>
      </c>
      <c r="IF53" s="23">
        <v>123.87905499999999</v>
      </c>
      <c r="IG53" s="23">
        <v>128.214822</v>
      </c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9" t="s">
        <v>979</v>
      </c>
      <c r="B54" s="9" t="s">
        <v>980</v>
      </c>
      <c r="C54" s="9" t="s">
        <v>886</v>
      </c>
      <c r="E54" s="22">
        <v>0</v>
      </c>
      <c r="F54" s="23">
        <v>0</v>
      </c>
      <c r="G54" s="23">
        <v>95.868131000000005</v>
      </c>
      <c r="H54" s="23">
        <v>102.02491000000001</v>
      </c>
      <c r="I54" s="23">
        <v>105.187682</v>
      </c>
      <c r="J54" s="23">
        <v>108.4485</v>
      </c>
      <c r="K54" s="23">
        <v>111.81040299999999</v>
      </c>
      <c r="L54" s="23">
        <v>115.276526</v>
      </c>
      <c r="M54" s="23">
        <v>118.850098</v>
      </c>
      <c r="N54" s="23">
        <v>122.534451</v>
      </c>
      <c r="O54" s="23">
        <v>126.33301899999999</v>
      </c>
      <c r="P54" s="23">
        <v>130.24934300000001</v>
      </c>
      <c r="Q54" s="23">
        <v>134.28707199999999</v>
      </c>
      <c r="R54" s="23">
        <v>138.449972</v>
      </c>
      <c r="S54" s="23">
        <v>142.74192099999999</v>
      </c>
      <c r="T54" s="23">
        <v>147.16692</v>
      </c>
      <c r="U54" s="23">
        <v>151.729095</v>
      </c>
      <c r="V54" s="23">
        <v>0</v>
      </c>
      <c r="W54" s="23">
        <v>0</v>
      </c>
      <c r="X54" s="23">
        <v>0</v>
      </c>
      <c r="Y54" s="22">
        <v>0</v>
      </c>
      <c r="Z54" s="23">
        <v>0</v>
      </c>
      <c r="AA54" s="23">
        <v>106.154145</v>
      </c>
      <c r="AB54" s="23">
        <v>110.730411</v>
      </c>
      <c r="AC54" s="23">
        <v>114.163054</v>
      </c>
      <c r="AD54" s="23">
        <v>117.702108</v>
      </c>
      <c r="AE54" s="23">
        <v>121.350874</v>
      </c>
      <c r="AF54" s="23">
        <v>125.112751</v>
      </c>
      <c r="AG54" s="23">
        <v>128.99124599999999</v>
      </c>
      <c r="AH54" s="23">
        <v>132.98997499999999</v>
      </c>
      <c r="AI54" s="23">
        <v>137.112664</v>
      </c>
      <c r="AJ54" s="23">
        <v>141.363157</v>
      </c>
      <c r="AK54" s="23">
        <v>145.74541400000001</v>
      </c>
      <c r="AL54" s="23">
        <v>150.26352199999999</v>
      </c>
      <c r="AM54" s="23">
        <v>154.92169100000001</v>
      </c>
      <c r="AN54" s="23">
        <v>159.72426400000001</v>
      </c>
      <c r="AO54" s="23">
        <v>164.67571599999999</v>
      </c>
      <c r="AP54" s="23">
        <v>0</v>
      </c>
      <c r="AQ54" s="23">
        <v>0</v>
      </c>
      <c r="AR54" s="23">
        <v>0</v>
      </c>
      <c r="AS54" s="22">
        <v>0</v>
      </c>
      <c r="AT54" s="23">
        <v>0</v>
      </c>
      <c r="AU54" s="23">
        <v>0</v>
      </c>
      <c r="AV54" s="23">
        <v>64.548225000000002</v>
      </c>
      <c r="AW54" s="23">
        <v>66.484672000000003</v>
      </c>
      <c r="AX54" s="23">
        <v>68.479212000000004</v>
      </c>
      <c r="AY54" s="23">
        <v>70.533589000000006</v>
      </c>
      <c r="AZ54" s="23">
        <v>72.649596000000003</v>
      </c>
      <c r="BA54" s="23">
        <v>74.829083999999995</v>
      </c>
      <c r="BB54" s="23">
        <v>77.073956999999993</v>
      </c>
      <c r="BC54" s="23">
        <v>79.386174999999994</v>
      </c>
      <c r="BD54" s="23">
        <v>81.767760999999993</v>
      </c>
      <c r="BE54" s="23">
        <v>84.220793999999998</v>
      </c>
      <c r="BF54" s="23">
        <v>86.747416999999999</v>
      </c>
      <c r="BG54" s="23">
        <v>89.34984</v>
      </c>
      <c r="BH54" s="23">
        <v>92.030334999999994</v>
      </c>
      <c r="BI54" s="23">
        <v>94.791245000000004</v>
      </c>
      <c r="BJ54" s="23">
        <v>0</v>
      </c>
      <c r="BK54" s="23">
        <v>0</v>
      </c>
      <c r="BL54" s="23">
        <v>0</v>
      </c>
      <c r="BM54" s="22">
        <v>0</v>
      </c>
      <c r="BN54" s="23">
        <v>0</v>
      </c>
      <c r="BO54" s="23">
        <v>0</v>
      </c>
      <c r="BP54" s="23">
        <v>64.548225000000002</v>
      </c>
      <c r="BQ54" s="23">
        <v>66.484672000000003</v>
      </c>
      <c r="BR54" s="23">
        <v>68.479212000000004</v>
      </c>
      <c r="BS54" s="23">
        <v>70.533589000000006</v>
      </c>
      <c r="BT54" s="23">
        <v>72.649596000000003</v>
      </c>
      <c r="BU54" s="23">
        <v>74.829083999999995</v>
      </c>
      <c r="BV54" s="23">
        <v>77.073956999999993</v>
      </c>
      <c r="BW54" s="23">
        <v>79.386174999999994</v>
      </c>
      <c r="BX54" s="23">
        <v>81.767760999999993</v>
      </c>
      <c r="BY54" s="23">
        <v>84.220793999999998</v>
      </c>
      <c r="BZ54" s="23">
        <v>86.747416999999999</v>
      </c>
      <c r="CA54" s="23">
        <v>89.34984</v>
      </c>
      <c r="CB54" s="23">
        <v>92.030334999999994</v>
      </c>
      <c r="CC54" s="23">
        <v>94.791245000000004</v>
      </c>
      <c r="CD54" s="23">
        <v>0</v>
      </c>
      <c r="CE54" s="23">
        <v>0</v>
      </c>
      <c r="CF54" s="23">
        <v>0</v>
      </c>
      <c r="CG54" s="22">
        <v>0</v>
      </c>
      <c r="CH54" s="23">
        <v>0</v>
      </c>
      <c r="CI54" s="23">
        <v>63.626091000000002</v>
      </c>
      <c r="CJ54" s="23">
        <v>64.395764</v>
      </c>
      <c r="CK54" s="23">
        <v>66.392032999999998</v>
      </c>
      <c r="CL54" s="23">
        <v>68.450186000000002</v>
      </c>
      <c r="CM54" s="23">
        <v>70.572141999999999</v>
      </c>
      <c r="CN54" s="23">
        <v>72.759878</v>
      </c>
      <c r="CO54" s="23">
        <v>75.015433999999999</v>
      </c>
      <c r="CP54" s="23">
        <v>77.340913</v>
      </c>
      <c r="CQ54" s="23">
        <v>79.738480999999993</v>
      </c>
      <c r="CR54" s="23">
        <v>82.210374000000002</v>
      </c>
      <c r="CS54" s="23">
        <v>84.758895999999993</v>
      </c>
      <c r="CT54" s="23">
        <v>87.386420999999999</v>
      </c>
      <c r="CU54" s="23">
        <v>90.095399999999998</v>
      </c>
      <c r="CV54" s="23">
        <v>92.888357999999997</v>
      </c>
      <c r="CW54" s="23">
        <v>95.767897000000005</v>
      </c>
      <c r="CX54" s="23">
        <v>0</v>
      </c>
      <c r="CY54" s="23">
        <v>0</v>
      </c>
      <c r="CZ54" s="23">
        <v>0</v>
      </c>
      <c r="DA54" s="22">
        <v>0</v>
      </c>
      <c r="DB54" s="23">
        <v>0</v>
      </c>
      <c r="DC54" s="23">
        <v>62.911191000000002</v>
      </c>
      <c r="DD54" s="23">
        <v>63.672215999999999</v>
      </c>
      <c r="DE54" s="23">
        <v>65.646055000000004</v>
      </c>
      <c r="DF54" s="23">
        <v>67.681083000000001</v>
      </c>
      <c r="DG54" s="23">
        <v>69.779195999999999</v>
      </c>
      <c r="DH54" s="23">
        <v>71.942351000000002</v>
      </c>
      <c r="DI54" s="23">
        <v>74.172563999999994</v>
      </c>
      <c r="DJ54" s="23">
        <v>76.471913999999998</v>
      </c>
      <c r="DK54" s="23">
        <v>78.842543000000006</v>
      </c>
      <c r="DL54" s="23">
        <v>81.286662000000007</v>
      </c>
      <c r="DM54" s="23">
        <v>83.806548000000006</v>
      </c>
      <c r="DN54" s="23">
        <v>86.404550999999998</v>
      </c>
      <c r="DO54" s="23">
        <v>89.083091999999994</v>
      </c>
      <c r="DP54" s="23">
        <v>91.844667999999999</v>
      </c>
      <c r="DQ54" s="23">
        <v>94.691852999999995</v>
      </c>
      <c r="DR54" s="23">
        <v>0</v>
      </c>
      <c r="DS54" s="23">
        <v>0</v>
      </c>
      <c r="DT54" s="23">
        <v>0</v>
      </c>
      <c r="DU54" s="22">
        <v>0</v>
      </c>
      <c r="DV54" s="23">
        <v>0</v>
      </c>
      <c r="DW54" s="23">
        <v>62.911191000000002</v>
      </c>
      <c r="DX54" s="23">
        <v>58.424556000000003</v>
      </c>
      <c r="DY54" s="23">
        <v>60.235717000000001</v>
      </c>
      <c r="DZ54" s="23">
        <v>62.103023999999998</v>
      </c>
      <c r="EA54" s="23">
        <v>64.028217999999995</v>
      </c>
      <c r="EB54" s="23">
        <v>66.013092999999998</v>
      </c>
      <c r="EC54" s="23">
        <v>68.059499000000002</v>
      </c>
      <c r="ED54" s="23">
        <v>70.169342999999998</v>
      </c>
      <c r="EE54" s="23">
        <v>72.344593000000003</v>
      </c>
      <c r="EF54" s="23">
        <v>74.587275000000005</v>
      </c>
      <c r="EG54" s="23">
        <v>76.899480999999994</v>
      </c>
      <c r="EH54" s="23">
        <v>79.283365000000003</v>
      </c>
      <c r="EI54" s="23">
        <v>81.741148999999993</v>
      </c>
      <c r="EJ54" s="23">
        <v>84.275125000000003</v>
      </c>
      <c r="EK54" s="23">
        <v>86.887653999999998</v>
      </c>
      <c r="EL54" s="23">
        <v>0</v>
      </c>
      <c r="EM54" s="23">
        <v>0</v>
      </c>
      <c r="EN54" s="23">
        <v>0</v>
      </c>
      <c r="EO54" s="22">
        <v>0</v>
      </c>
      <c r="EP54" s="23">
        <v>0</v>
      </c>
      <c r="EQ54" s="23">
        <v>63.626091000000002</v>
      </c>
      <c r="ER54" s="23">
        <v>64.395764</v>
      </c>
      <c r="ES54" s="23">
        <v>66.392032999999998</v>
      </c>
      <c r="ET54" s="23">
        <v>68.450186000000002</v>
      </c>
      <c r="EU54" s="23">
        <v>70.572141999999999</v>
      </c>
      <c r="EV54" s="23">
        <v>72.759878</v>
      </c>
      <c r="EW54" s="23">
        <v>75.015433999999999</v>
      </c>
      <c r="EX54" s="23">
        <v>77.340913</v>
      </c>
      <c r="EY54" s="23">
        <v>79.738480999999993</v>
      </c>
      <c r="EZ54" s="23">
        <v>82.210374000000002</v>
      </c>
      <c r="FA54" s="23">
        <v>84.758895999999993</v>
      </c>
      <c r="FB54" s="23">
        <v>87.386420999999999</v>
      </c>
      <c r="FC54" s="23">
        <v>90.095399999999998</v>
      </c>
      <c r="FD54" s="23">
        <v>92.888357999999997</v>
      </c>
      <c r="FE54" s="23">
        <v>95.767897000000005</v>
      </c>
      <c r="FF54" s="23">
        <v>0</v>
      </c>
      <c r="FG54" s="23">
        <v>0</v>
      </c>
      <c r="FH54" s="23">
        <v>0</v>
      </c>
      <c r="FI54" s="22">
        <v>0</v>
      </c>
      <c r="FJ54" s="23">
        <v>0</v>
      </c>
      <c r="FK54" s="23">
        <v>0</v>
      </c>
      <c r="FL54" s="23">
        <v>65.711918999999995</v>
      </c>
      <c r="FM54" s="23">
        <v>68.011836000000002</v>
      </c>
      <c r="FN54" s="23">
        <v>70.392250000000004</v>
      </c>
      <c r="FO54" s="23">
        <v>72.855979000000005</v>
      </c>
      <c r="FP54" s="23">
        <v>75.405938000000006</v>
      </c>
      <c r="FQ54" s="23">
        <v>78.045146000000003</v>
      </c>
      <c r="FR54" s="23">
        <v>80.776725999999996</v>
      </c>
      <c r="FS54" s="23">
        <v>83.603911999999994</v>
      </c>
      <c r="FT54" s="23">
        <v>86.530049000000005</v>
      </c>
      <c r="FU54" s="23">
        <v>89.558599999999998</v>
      </c>
      <c r="FV54" s="23">
        <v>92.693151</v>
      </c>
      <c r="FW54" s="23">
        <v>95.937411999999995</v>
      </c>
      <c r="FX54" s="23">
        <v>99.295220999999998</v>
      </c>
      <c r="FY54" s="23">
        <v>102.770554</v>
      </c>
      <c r="FZ54" s="23">
        <v>0</v>
      </c>
      <c r="GA54" s="23">
        <v>0</v>
      </c>
      <c r="GB54" s="23">
        <v>0</v>
      </c>
      <c r="GC54" s="22">
        <v>0</v>
      </c>
      <c r="GD54" s="23">
        <v>0</v>
      </c>
      <c r="GE54" s="23">
        <v>0</v>
      </c>
      <c r="GF54" s="23">
        <v>102.70584171</v>
      </c>
      <c r="GG54" s="23">
        <v>106.30054617</v>
      </c>
      <c r="GH54" s="23">
        <v>110.02106528</v>
      </c>
      <c r="GI54" s="23">
        <v>113.87180257</v>
      </c>
      <c r="GJ54" s="23">
        <v>117.85731566</v>
      </c>
      <c r="GK54" s="23">
        <v>121.9823217</v>
      </c>
      <c r="GL54" s="23">
        <v>126.25170296</v>
      </c>
      <c r="GM54" s="23">
        <v>130.67051257</v>
      </c>
      <c r="GN54" s="23">
        <v>135.24398051</v>
      </c>
      <c r="GO54" s="23">
        <v>139.97751983000001</v>
      </c>
      <c r="GP54" s="23">
        <v>144.87673301999999</v>
      </c>
      <c r="GQ54" s="23">
        <v>149.94741866999999</v>
      </c>
      <c r="GR54" s="23">
        <v>155.19557832999999</v>
      </c>
      <c r="GS54" s="23">
        <v>160.62742356999999</v>
      </c>
      <c r="GT54" s="23">
        <v>0</v>
      </c>
      <c r="GU54" s="23">
        <v>0</v>
      </c>
      <c r="GV54" s="23">
        <v>0</v>
      </c>
      <c r="GW54" s="22">
        <v>0</v>
      </c>
      <c r="GX54" s="23">
        <v>0</v>
      </c>
      <c r="GY54" s="23">
        <v>0</v>
      </c>
      <c r="GZ54" s="23">
        <v>0</v>
      </c>
      <c r="HA54" s="23">
        <v>0</v>
      </c>
      <c r="HB54" s="23">
        <v>0</v>
      </c>
      <c r="HC54" s="23">
        <v>0</v>
      </c>
      <c r="HD54" s="23">
        <v>0</v>
      </c>
      <c r="HE54" s="23">
        <v>0</v>
      </c>
      <c r="HF54" s="23">
        <v>0</v>
      </c>
      <c r="HG54" s="23">
        <v>0</v>
      </c>
      <c r="HH54" s="23">
        <v>0</v>
      </c>
      <c r="HI54" s="23">
        <v>0</v>
      </c>
      <c r="HJ54" s="23">
        <v>0</v>
      </c>
      <c r="HK54" s="23">
        <v>0</v>
      </c>
      <c r="HL54" s="23">
        <v>0</v>
      </c>
      <c r="HM54" s="23">
        <v>0</v>
      </c>
      <c r="HN54" s="23">
        <v>0</v>
      </c>
      <c r="HO54" s="23">
        <v>0</v>
      </c>
      <c r="HP54" s="23">
        <v>0</v>
      </c>
      <c r="HQ54" s="22">
        <v>0</v>
      </c>
      <c r="HR54" s="23">
        <v>0</v>
      </c>
      <c r="HS54" s="23">
        <v>0</v>
      </c>
      <c r="HT54" s="24">
        <v>66.053574999999995</v>
      </c>
      <c r="HU54" s="24">
        <v>68.365450999999993</v>
      </c>
      <c r="HV54" s="24">
        <v>71.612219999999994</v>
      </c>
      <c r="HW54" s="23">
        <v>73.802981000000003</v>
      </c>
      <c r="HX54" s="23">
        <v>76.386084999999994</v>
      </c>
      <c r="HY54" s="23">
        <v>79.059597999999994</v>
      </c>
      <c r="HZ54" s="23">
        <v>81.826684</v>
      </c>
      <c r="IA54" s="23">
        <v>84.690618000000001</v>
      </c>
      <c r="IB54" s="23">
        <v>87.654788999999994</v>
      </c>
      <c r="IC54" s="23">
        <v>90.722707</v>
      </c>
      <c r="ID54" s="23">
        <v>93.898002000000005</v>
      </c>
      <c r="IE54" s="23">
        <v>97.184432000000001</v>
      </c>
      <c r="IF54" s="23">
        <v>100.585887</v>
      </c>
      <c r="IG54" s="23">
        <v>104.106393</v>
      </c>
      <c r="IH54" s="23">
        <v>0</v>
      </c>
      <c r="II54" s="23">
        <v>0</v>
      </c>
      <c r="IJ54" s="23">
        <v>0</v>
      </c>
      <c r="IK54" s="22">
        <v>0</v>
      </c>
      <c r="IL54" s="23">
        <v>0</v>
      </c>
      <c r="IM54" s="23">
        <v>0</v>
      </c>
      <c r="IN54" s="23">
        <v>0</v>
      </c>
      <c r="IO54" s="23">
        <v>0</v>
      </c>
      <c r="IP54" s="23">
        <v>0</v>
      </c>
      <c r="IQ54" s="23">
        <v>0</v>
      </c>
      <c r="IR54" s="23">
        <v>0</v>
      </c>
      <c r="IS54" s="23">
        <v>0</v>
      </c>
      <c r="IT54" s="23">
        <v>0</v>
      </c>
      <c r="IU54" s="23">
        <v>0</v>
      </c>
      <c r="IV54" s="23">
        <v>0</v>
      </c>
      <c r="IW54" s="23">
        <v>0</v>
      </c>
      <c r="IX54" s="23">
        <v>0</v>
      </c>
      <c r="IY54" s="23">
        <v>0</v>
      </c>
      <c r="IZ54" s="23">
        <v>0</v>
      </c>
      <c r="JA54" s="23">
        <v>0</v>
      </c>
      <c r="JB54" s="23">
        <v>0</v>
      </c>
      <c r="JC54" s="23">
        <v>0</v>
      </c>
      <c r="JD54" s="23">
        <v>0</v>
      </c>
      <c r="JE54" s="22">
        <v>0</v>
      </c>
      <c r="JF54" s="23">
        <v>0</v>
      </c>
      <c r="JG54" s="23">
        <v>0</v>
      </c>
      <c r="JH54" s="23">
        <v>0</v>
      </c>
      <c r="JI54" s="23">
        <v>0</v>
      </c>
      <c r="JJ54" s="23">
        <v>0</v>
      </c>
      <c r="JK54" s="23">
        <v>0</v>
      </c>
      <c r="JL54" s="23">
        <v>0</v>
      </c>
      <c r="JM54" s="23">
        <v>0</v>
      </c>
      <c r="JN54" s="23">
        <v>0</v>
      </c>
      <c r="JO54" s="23">
        <v>0</v>
      </c>
      <c r="JP54" s="23">
        <v>0</v>
      </c>
      <c r="JQ54" s="23">
        <v>0</v>
      </c>
      <c r="JR54" s="23">
        <v>0</v>
      </c>
      <c r="JS54" s="23">
        <v>0</v>
      </c>
      <c r="JT54" s="23">
        <v>0</v>
      </c>
      <c r="JU54" s="23">
        <v>0</v>
      </c>
      <c r="JV54" s="23">
        <v>0</v>
      </c>
      <c r="JW54" s="23">
        <v>0</v>
      </c>
      <c r="JX54" s="23">
        <v>0</v>
      </c>
      <c r="JY54" s="22">
        <v>0</v>
      </c>
      <c r="JZ54" s="23">
        <v>0</v>
      </c>
      <c r="KA54" s="23">
        <v>0</v>
      </c>
      <c r="KB54" s="23">
        <v>0</v>
      </c>
      <c r="KC54" s="23">
        <v>0</v>
      </c>
      <c r="KD54" s="23">
        <v>0</v>
      </c>
      <c r="KE54" s="23">
        <v>0</v>
      </c>
      <c r="KF54" s="23">
        <v>0</v>
      </c>
      <c r="KG54" s="23">
        <v>0</v>
      </c>
      <c r="KH54" s="23">
        <v>0</v>
      </c>
      <c r="KI54" s="23">
        <v>0</v>
      </c>
      <c r="KJ54" s="23">
        <v>0</v>
      </c>
      <c r="KK54" s="23">
        <v>0</v>
      </c>
      <c r="KL54" s="23">
        <v>0</v>
      </c>
      <c r="KM54" s="23">
        <v>0</v>
      </c>
      <c r="KN54" s="23">
        <v>0</v>
      </c>
      <c r="KO54" s="23">
        <v>0</v>
      </c>
      <c r="KP54" s="23">
        <v>0</v>
      </c>
      <c r="KQ54" s="23">
        <v>0</v>
      </c>
      <c r="KR54" s="23">
        <v>0</v>
      </c>
      <c r="KS54" s="22">
        <v>0</v>
      </c>
      <c r="KT54" s="23">
        <v>0</v>
      </c>
      <c r="KU54" s="23">
        <v>0</v>
      </c>
      <c r="KV54" s="23">
        <v>0</v>
      </c>
      <c r="KW54" s="23">
        <v>0</v>
      </c>
      <c r="KX54" s="23">
        <v>0</v>
      </c>
      <c r="KY54" s="23">
        <v>0</v>
      </c>
      <c r="KZ54" s="23">
        <v>0</v>
      </c>
      <c r="LA54" s="23">
        <v>0</v>
      </c>
      <c r="LB54" s="23">
        <v>0</v>
      </c>
      <c r="LC54" s="23">
        <v>0</v>
      </c>
      <c r="LD54" s="23">
        <v>0</v>
      </c>
      <c r="LE54" s="23">
        <v>0</v>
      </c>
      <c r="LF54" s="23">
        <v>0</v>
      </c>
      <c r="LG54" s="23">
        <v>0</v>
      </c>
      <c r="LH54" s="23">
        <v>0</v>
      </c>
      <c r="LI54" s="23">
        <v>0</v>
      </c>
      <c r="LJ54" s="23">
        <v>0</v>
      </c>
      <c r="LK54" s="23">
        <v>0</v>
      </c>
      <c r="LL54" s="23">
        <v>0</v>
      </c>
      <c r="LM54" s="22">
        <v>0</v>
      </c>
      <c r="LN54" s="23">
        <v>0</v>
      </c>
      <c r="LO54" s="23">
        <v>0</v>
      </c>
      <c r="LP54" s="23">
        <v>0</v>
      </c>
      <c r="LQ54" s="23">
        <v>0</v>
      </c>
      <c r="LR54" s="23">
        <v>0</v>
      </c>
      <c r="LS54" s="23">
        <v>0</v>
      </c>
      <c r="LT54" s="23">
        <v>0</v>
      </c>
      <c r="LU54" s="23">
        <v>0</v>
      </c>
      <c r="LV54" s="23">
        <v>0</v>
      </c>
      <c r="LW54" s="23">
        <v>0</v>
      </c>
      <c r="LX54" s="23">
        <v>0</v>
      </c>
      <c r="LY54" s="23">
        <v>0</v>
      </c>
      <c r="LZ54" s="23">
        <v>0</v>
      </c>
      <c r="MA54" s="23">
        <v>0</v>
      </c>
      <c r="MB54" s="23">
        <v>0</v>
      </c>
      <c r="MC54" s="23">
        <v>0</v>
      </c>
      <c r="MD54" s="23">
        <v>0</v>
      </c>
      <c r="ME54" s="23">
        <v>0</v>
      </c>
      <c r="MF54" s="23">
        <v>0</v>
      </c>
      <c r="MG54" s="22">
        <v>0</v>
      </c>
      <c r="MH54" s="23">
        <v>0</v>
      </c>
      <c r="MI54" s="23">
        <v>0</v>
      </c>
      <c r="MJ54" s="23">
        <v>0</v>
      </c>
      <c r="MK54" s="23">
        <v>0</v>
      </c>
      <c r="ML54" s="23">
        <v>0</v>
      </c>
      <c r="MM54" s="23">
        <v>0</v>
      </c>
      <c r="MN54" s="23">
        <v>0</v>
      </c>
      <c r="MO54" s="23">
        <v>0</v>
      </c>
      <c r="MP54" s="23">
        <v>0</v>
      </c>
      <c r="MQ54" s="23">
        <v>0</v>
      </c>
      <c r="MR54" s="23">
        <v>0</v>
      </c>
      <c r="MS54" s="23">
        <v>0</v>
      </c>
      <c r="MT54" s="23">
        <v>0</v>
      </c>
      <c r="MU54" s="23">
        <v>0</v>
      </c>
      <c r="MV54" s="23">
        <v>0</v>
      </c>
      <c r="MW54" s="23">
        <v>0</v>
      </c>
      <c r="MX54" s="23">
        <v>0</v>
      </c>
      <c r="MY54" s="23">
        <v>0</v>
      </c>
      <c r="MZ54" s="23">
        <v>0</v>
      </c>
    </row>
    <row r="55" spans="1:364">
      <c r="A55" s="9" t="s">
        <v>981</v>
      </c>
      <c r="B55" s="9" t="s">
        <v>982</v>
      </c>
      <c r="C55" s="9" t="s">
        <v>886</v>
      </c>
      <c r="E55" s="22">
        <v>0</v>
      </c>
      <c r="F55" s="23">
        <v>0</v>
      </c>
      <c r="G55" s="23">
        <v>137.16717700000001</v>
      </c>
      <c r="H55" s="23">
        <v>145.97623400000001</v>
      </c>
      <c r="I55" s="23">
        <v>150.501498</v>
      </c>
      <c r="J55" s="23">
        <v>155.167044</v>
      </c>
      <c r="K55" s="23">
        <v>159.97722200000001</v>
      </c>
      <c r="L55" s="23">
        <v>164.93651600000001</v>
      </c>
      <c r="M55" s="23">
        <v>170.04954799999999</v>
      </c>
      <c r="N55" s="23">
        <v>175.32108400000001</v>
      </c>
      <c r="O55" s="23">
        <v>180.75603799999999</v>
      </c>
      <c r="P55" s="23">
        <v>186.359475</v>
      </c>
      <c r="Q55" s="23">
        <v>192.136619</v>
      </c>
      <c r="R55" s="23">
        <v>198.09285399999999</v>
      </c>
      <c r="S55" s="23">
        <v>204.233732</v>
      </c>
      <c r="T55" s="23">
        <v>210.564978</v>
      </c>
      <c r="U55" s="23">
        <v>217.09249199999999</v>
      </c>
      <c r="V55" s="23">
        <v>0</v>
      </c>
      <c r="W55" s="23">
        <v>0</v>
      </c>
      <c r="X55" s="23">
        <v>0</v>
      </c>
      <c r="Y55" s="22">
        <v>0</v>
      </c>
      <c r="Z55" s="23">
        <v>0</v>
      </c>
      <c r="AA55" s="23">
        <v>151.88430299999999</v>
      </c>
      <c r="AB55" s="23">
        <v>158.43198000000001</v>
      </c>
      <c r="AC55" s="23">
        <v>163.34337099999999</v>
      </c>
      <c r="AD55" s="23">
        <v>168.407016</v>
      </c>
      <c r="AE55" s="23">
        <v>173.627633</v>
      </c>
      <c r="AF55" s="23">
        <v>179.01008999999999</v>
      </c>
      <c r="AG55" s="23">
        <v>184.559403</v>
      </c>
      <c r="AH55" s="23">
        <v>190.280744</v>
      </c>
      <c r="AI55" s="23">
        <v>196.17944700000001</v>
      </c>
      <c r="AJ55" s="23">
        <v>202.26101</v>
      </c>
      <c r="AK55" s="23">
        <v>208.531102</v>
      </c>
      <c r="AL55" s="23">
        <v>214.995566</v>
      </c>
      <c r="AM55" s="23">
        <v>221.660428</v>
      </c>
      <c r="AN55" s="23">
        <v>228.531902</v>
      </c>
      <c r="AO55" s="23">
        <v>235.61639</v>
      </c>
      <c r="AP55" s="23">
        <v>0</v>
      </c>
      <c r="AQ55" s="23">
        <v>0</v>
      </c>
      <c r="AR55" s="23">
        <v>0</v>
      </c>
      <c r="AS55" s="22">
        <v>0</v>
      </c>
      <c r="AT55" s="23">
        <v>0</v>
      </c>
      <c r="AU55" s="23">
        <v>0</v>
      </c>
      <c r="AV55" s="23">
        <v>93.006204999999994</v>
      </c>
      <c r="AW55" s="23">
        <v>95.796391</v>
      </c>
      <c r="AX55" s="23">
        <v>98.670282</v>
      </c>
      <c r="AY55" s="23">
        <v>101.630391</v>
      </c>
      <c r="AZ55" s="23">
        <v>104.679303</v>
      </c>
      <c r="BA55" s="23">
        <v>107.819682</v>
      </c>
      <c r="BB55" s="23">
        <v>111.054272</v>
      </c>
      <c r="BC55" s="23">
        <v>114.38590000000001</v>
      </c>
      <c r="BD55" s="23">
        <v>117.817477</v>
      </c>
      <c r="BE55" s="23">
        <v>121.352002</v>
      </c>
      <c r="BF55" s="23">
        <v>124.99256200000001</v>
      </c>
      <c r="BG55" s="23">
        <v>128.74233899999999</v>
      </c>
      <c r="BH55" s="23">
        <v>132.60460900000001</v>
      </c>
      <c r="BI55" s="23">
        <v>136.58274700000001</v>
      </c>
      <c r="BJ55" s="23">
        <v>0</v>
      </c>
      <c r="BK55" s="23">
        <v>0</v>
      </c>
      <c r="BL55" s="23">
        <v>0</v>
      </c>
      <c r="BM55" s="22">
        <v>0</v>
      </c>
      <c r="BN55" s="23">
        <v>0</v>
      </c>
      <c r="BO55" s="23">
        <v>0</v>
      </c>
      <c r="BP55" s="23">
        <v>93.006204999999994</v>
      </c>
      <c r="BQ55" s="23">
        <v>95.796391</v>
      </c>
      <c r="BR55" s="23">
        <v>98.670282</v>
      </c>
      <c r="BS55" s="23">
        <v>101.630391</v>
      </c>
      <c r="BT55" s="23">
        <v>104.679303</v>
      </c>
      <c r="BU55" s="23">
        <v>107.819682</v>
      </c>
      <c r="BV55" s="23">
        <v>111.054272</v>
      </c>
      <c r="BW55" s="23">
        <v>114.38590000000001</v>
      </c>
      <c r="BX55" s="23">
        <v>117.817477</v>
      </c>
      <c r="BY55" s="23">
        <v>121.352002</v>
      </c>
      <c r="BZ55" s="23">
        <v>124.99256200000001</v>
      </c>
      <c r="CA55" s="23">
        <v>128.74233899999999</v>
      </c>
      <c r="CB55" s="23">
        <v>132.60460900000001</v>
      </c>
      <c r="CC55" s="23">
        <v>136.58274700000001</v>
      </c>
      <c r="CD55" s="23">
        <v>0</v>
      </c>
      <c r="CE55" s="23">
        <v>0</v>
      </c>
      <c r="CF55" s="23">
        <v>0</v>
      </c>
      <c r="CG55" s="22">
        <v>0</v>
      </c>
      <c r="CH55" s="23">
        <v>0</v>
      </c>
      <c r="CI55" s="23">
        <v>91.035583000000003</v>
      </c>
      <c r="CJ55" s="23">
        <v>92.136824000000004</v>
      </c>
      <c r="CK55" s="23">
        <v>94.993065999999999</v>
      </c>
      <c r="CL55" s="23">
        <v>97.937850999999995</v>
      </c>
      <c r="CM55" s="23">
        <v>100.973924</v>
      </c>
      <c r="CN55" s="23">
        <v>104.104116</v>
      </c>
      <c r="CO55" s="23">
        <v>107.331344</v>
      </c>
      <c r="CP55" s="23">
        <v>110.658615</v>
      </c>
      <c r="CQ55" s="23">
        <v>114.089032</v>
      </c>
      <c r="CR55" s="23">
        <v>117.625792</v>
      </c>
      <c r="CS55" s="23">
        <v>121.272192</v>
      </c>
      <c r="CT55" s="23">
        <v>125.03163000000001</v>
      </c>
      <c r="CU55" s="23">
        <v>128.90761000000001</v>
      </c>
      <c r="CV55" s="23">
        <v>132.90374600000001</v>
      </c>
      <c r="CW55" s="23">
        <v>137.023762</v>
      </c>
      <c r="CX55" s="23">
        <v>0</v>
      </c>
      <c r="CY55" s="23">
        <v>0</v>
      </c>
      <c r="CZ55" s="23">
        <v>0</v>
      </c>
      <c r="DA55" s="22">
        <v>0</v>
      </c>
      <c r="DB55" s="23">
        <v>0</v>
      </c>
      <c r="DC55" s="23">
        <v>90.012710999999996</v>
      </c>
      <c r="DD55" s="23">
        <v>91.101579000000001</v>
      </c>
      <c r="DE55" s="23">
        <v>93.925728000000007</v>
      </c>
      <c r="DF55" s="23">
        <v>96.837425999999994</v>
      </c>
      <c r="DG55" s="23">
        <v>99.839386000000005</v>
      </c>
      <c r="DH55" s="23">
        <v>102.93440699999999</v>
      </c>
      <c r="DI55" s="23">
        <v>106.125373</v>
      </c>
      <c r="DJ55" s="23">
        <v>109.41526</v>
      </c>
      <c r="DK55" s="23">
        <v>112.80713299999999</v>
      </c>
      <c r="DL55" s="23">
        <v>116.304154</v>
      </c>
      <c r="DM55" s="23">
        <v>119.909583</v>
      </c>
      <c r="DN55" s="23">
        <v>123.62678</v>
      </c>
      <c r="DO55" s="23">
        <v>127.45921</v>
      </c>
      <c r="DP55" s="23">
        <v>131.41044600000001</v>
      </c>
      <c r="DQ55" s="23">
        <v>135.48417000000001</v>
      </c>
      <c r="DR55" s="23">
        <v>0</v>
      </c>
      <c r="DS55" s="23">
        <v>0</v>
      </c>
      <c r="DT55" s="23">
        <v>0</v>
      </c>
      <c r="DU55" s="22">
        <v>0</v>
      </c>
      <c r="DV55" s="23">
        <v>0</v>
      </c>
      <c r="DW55" s="23">
        <v>90.012710999999996</v>
      </c>
      <c r="DX55" s="23">
        <v>83.593278999999995</v>
      </c>
      <c r="DY55" s="23">
        <v>86.184669999999997</v>
      </c>
      <c r="DZ55" s="23">
        <v>88.856395000000006</v>
      </c>
      <c r="EA55" s="23">
        <v>91.610943000000006</v>
      </c>
      <c r="EB55" s="23">
        <v>94.450882000000007</v>
      </c>
      <c r="EC55" s="23">
        <v>97.378860000000003</v>
      </c>
      <c r="ED55" s="23">
        <v>100.397604</v>
      </c>
      <c r="EE55" s="23">
        <v>103.50993</v>
      </c>
      <c r="EF55" s="23">
        <v>106.718738</v>
      </c>
      <c r="EG55" s="23">
        <v>110.027019</v>
      </c>
      <c r="EH55" s="23">
        <v>113.437856</v>
      </c>
      <c r="EI55" s="23">
        <v>116.95443</v>
      </c>
      <c r="EJ55" s="23">
        <v>120.580017</v>
      </c>
      <c r="EK55" s="23">
        <v>124.317998</v>
      </c>
      <c r="EL55" s="23">
        <v>0</v>
      </c>
      <c r="EM55" s="23">
        <v>0</v>
      </c>
      <c r="EN55" s="23">
        <v>0</v>
      </c>
      <c r="EO55" s="22">
        <v>0</v>
      </c>
      <c r="EP55" s="23">
        <v>0</v>
      </c>
      <c r="EQ55" s="23">
        <v>91.035583000000003</v>
      </c>
      <c r="ER55" s="23">
        <v>92.136824000000004</v>
      </c>
      <c r="ES55" s="23">
        <v>94.993065999999999</v>
      </c>
      <c r="ET55" s="23">
        <v>97.937850999999995</v>
      </c>
      <c r="EU55" s="23">
        <v>100.973924</v>
      </c>
      <c r="EV55" s="23">
        <v>104.104116</v>
      </c>
      <c r="EW55" s="23">
        <v>107.331344</v>
      </c>
      <c r="EX55" s="23">
        <v>110.658615</v>
      </c>
      <c r="EY55" s="23">
        <v>114.089032</v>
      </c>
      <c r="EZ55" s="23">
        <v>117.625792</v>
      </c>
      <c r="FA55" s="23">
        <v>121.272192</v>
      </c>
      <c r="FB55" s="23">
        <v>125.03163000000001</v>
      </c>
      <c r="FC55" s="23">
        <v>128.90761000000001</v>
      </c>
      <c r="FD55" s="23">
        <v>132.90374600000001</v>
      </c>
      <c r="FE55" s="23">
        <v>137.023762</v>
      </c>
      <c r="FF55" s="23">
        <v>0</v>
      </c>
      <c r="FG55" s="23">
        <v>0</v>
      </c>
      <c r="FH55" s="23">
        <v>0</v>
      </c>
      <c r="FI55" s="22">
        <v>0</v>
      </c>
      <c r="FJ55" s="23">
        <v>0</v>
      </c>
      <c r="FK55" s="23">
        <v>0</v>
      </c>
      <c r="FL55" s="23">
        <v>94.916220999999993</v>
      </c>
      <c r="FM55" s="23">
        <v>98.238287999999997</v>
      </c>
      <c r="FN55" s="23">
        <v>101.67662799999999</v>
      </c>
      <c r="FO55" s="23">
        <v>105.23531</v>
      </c>
      <c r="FP55" s="23">
        <v>108.91854600000001</v>
      </c>
      <c r="FQ55" s="23">
        <v>112.730695</v>
      </c>
      <c r="FR55" s="23">
        <v>116.67627</v>
      </c>
      <c r="FS55" s="23">
        <v>120.759939</v>
      </c>
      <c r="FT55" s="23">
        <v>124.986537</v>
      </c>
      <c r="FU55" s="23">
        <v>129.36106599999999</v>
      </c>
      <c r="FV55" s="23">
        <v>133.88870299999999</v>
      </c>
      <c r="FW55" s="23">
        <v>138.57480799999999</v>
      </c>
      <c r="FX55" s="23">
        <v>143.424926</v>
      </c>
      <c r="FY55" s="23">
        <v>148.44479799999999</v>
      </c>
      <c r="FZ55" s="23">
        <v>0</v>
      </c>
      <c r="GA55" s="23">
        <v>0</v>
      </c>
      <c r="GB55" s="23">
        <v>0</v>
      </c>
      <c r="GC55" s="22">
        <v>0</v>
      </c>
      <c r="GD55" s="23">
        <v>0</v>
      </c>
      <c r="GE55" s="23">
        <v>0</v>
      </c>
      <c r="GF55" s="23">
        <v>148.35132615000001</v>
      </c>
      <c r="GG55" s="23">
        <v>153.54362257</v>
      </c>
      <c r="GH55" s="23">
        <v>158.91764936000001</v>
      </c>
      <c r="GI55" s="23">
        <v>164.47976707999999</v>
      </c>
      <c r="GJ55" s="23">
        <v>170.23655893</v>
      </c>
      <c r="GK55" s="23">
        <v>176.19483849</v>
      </c>
      <c r="GL55" s="23">
        <v>182.36165783999999</v>
      </c>
      <c r="GM55" s="23">
        <v>188.74431586</v>
      </c>
      <c r="GN55" s="23">
        <v>195.35036692</v>
      </c>
      <c r="GO55" s="23">
        <v>202.18762975999999</v>
      </c>
      <c r="GP55" s="23">
        <v>209.26419680000001</v>
      </c>
      <c r="GQ55" s="23">
        <v>216.58844368999999</v>
      </c>
      <c r="GR55" s="23">
        <v>224.16903922</v>
      </c>
      <c r="GS55" s="23">
        <v>232.01495559</v>
      </c>
      <c r="GT55" s="23">
        <v>0</v>
      </c>
      <c r="GU55" s="23">
        <v>0</v>
      </c>
      <c r="GV55" s="23">
        <v>0</v>
      </c>
      <c r="GW55" s="22">
        <v>0</v>
      </c>
      <c r="GX55" s="23">
        <v>0</v>
      </c>
      <c r="GY55" s="23">
        <v>0</v>
      </c>
      <c r="GZ55" s="23">
        <v>0</v>
      </c>
      <c r="HA55" s="23">
        <v>0</v>
      </c>
      <c r="HB55" s="23">
        <v>0</v>
      </c>
      <c r="HC55" s="23">
        <v>0</v>
      </c>
      <c r="HD55" s="23">
        <v>0</v>
      </c>
      <c r="HE55" s="23">
        <v>0</v>
      </c>
      <c r="HF55" s="23">
        <v>0</v>
      </c>
      <c r="HG55" s="23">
        <v>0</v>
      </c>
      <c r="HH55" s="23">
        <v>0</v>
      </c>
      <c r="HI55" s="23">
        <v>0</v>
      </c>
      <c r="HJ55" s="23">
        <v>0</v>
      </c>
      <c r="HK55" s="23">
        <v>0</v>
      </c>
      <c r="HL55" s="23">
        <v>0</v>
      </c>
      <c r="HM55" s="23">
        <v>0</v>
      </c>
      <c r="HN55" s="23">
        <v>0</v>
      </c>
      <c r="HO55" s="23">
        <v>0</v>
      </c>
      <c r="HP55" s="23">
        <v>0</v>
      </c>
      <c r="HQ55" s="22">
        <v>0</v>
      </c>
      <c r="HR55" s="23">
        <v>0</v>
      </c>
      <c r="HS55" s="23">
        <v>0</v>
      </c>
      <c r="HT55" s="24">
        <v>95.409718999999996</v>
      </c>
      <c r="HU55" s="24">
        <v>98.749059000000003</v>
      </c>
      <c r="HV55" s="24">
        <v>103.438788</v>
      </c>
      <c r="HW55" s="23">
        <v>106.60318700000001</v>
      </c>
      <c r="HX55" s="23">
        <v>110.334299</v>
      </c>
      <c r="HY55" s="23">
        <v>114.195999</v>
      </c>
      <c r="HZ55" s="23">
        <v>118.192859</v>
      </c>
      <c r="IA55" s="23">
        <v>122.329609</v>
      </c>
      <c r="IB55" s="23">
        <v>126.61114499999999</v>
      </c>
      <c r="IC55" s="23">
        <v>131.04253499999999</v>
      </c>
      <c r="ID55" s="23">
        <v>135.62902399999999</v>
      </c>
      <c r="IE55" s="23">
        <v>140.37603999999999</v>
      </c>
      <c r="IF55" s="23">
        <v>145.28920099999999</v>
      </c>
      <c r="IG55" s="23">
        <v>150.374324</v>
      </c>
      <c r="IH55" s="23">
        <v>0</v>
      </c>
      <c r="II55" s="23">
        <v>0</v>
      </c>
      <c r="IJ55" s="23">
        <v>0</v>
      </c>
      <c r="IK55" s="22">
        <v>0</v>
      </c>
      <c r="IL55" s="23">
        <v>0</v>
      </c>
      <c r="IM55" s="23">
        <v>0</v>
      </c>
      <c r="IN55" s="23">
        <v>0</v>
      </c>
      <c r="IO55" s="23">
        <v>0</v>
      </c>
      <c r="IP55" s="23">
        <v>0</v>
      </c>
      <c r="IQ55" s="23">
        <v>0</v>
      </c>
      <c r="IR55" s="23">
        <v>0</v>
      </c>
      <c r="IS55" s="23">
        <v>0</v>
      </c>
      <c r="IT55" s="23">
        <v>0</v>
      </c>
      <c r="IU55" s="23">
        <v>0</v>
      </c>
      <c r="IV55" s="23">
        <v>0</v>
      </c>
      <c r="IW55" s="23">
        <v>0</v>
      </c>
      <c r="IX55" s="23">
        <v>0</v>
      </c>
      <c r="IY55" s="23">
        <v>0</v>
      </c>
      <c r="IZ55" s="23">
        <v>0</v>
      </c>
      <c r="JA55" s="23">
        <v>0</v>
      </c>
      <c r="JB55" s="23">
        <v>0</v>
      </c>
      <c r="JC55" s="23">
        <v>0</v>
      </c>
      <c r="JD55" s="23">
        <v>0</v>
      </c>
      <c r="JE55" s="22">
        <v>0</v>
      </c>
      <c r="JF55" s="23">
        <v>0</v>
      </c>
      <c r="JG55" s="23">
        <v>0</v>
      </c>
      <c r="JH55" s="23">
        <v>0</v>
      </c>
      <c r="JI55" s="23">
        <v>0</v>
      </c>
      <c r="JJ55" s="23">
        <v>0</v>
      </c>
      <c r="JK55" s="23">
        <v>0</v>
      </c>
      <c r="JL55" s="23">
        <v>0</v>
      </c>
      <c r="JM55" s="23">
        <v>0</v>
      </c>
      <c r="JN55" s="23">
        <v>0</v>
      </c>
      <c r="JO55" s="23">
        <v>0</v>
      </c>
      <c r="JP55" s="23">
        <v>0</v>
      </c>
      <c r="JQ55" s="23">
        <v>0</v>
      </c>
      <c r="JR55" s="23">
        <v>0</v>
      </c>
      <c r="JS55" s="23">
        <v>0</v>
      </c>
      <c r="JT55" s="23">
        <v>0</v>
      </c>
      <c r="JU55" s="23">
        <v>0</v>
      </c>
      <c r="JV55" s="23">
        <v>0</v>
      </c>
      <c r="JW55" s="23">
        <v>0</v>
      </c>
      <c r="JX55" s="23">
        <v>0</v>
      </c>
      <c r="JY55" s="22">
        <v>0</v>
      </c>
      <c r="JZ55" s="23">
        <v>0</v>
      </c>
      <c r="KA55" s="23">
        <v>0</v>
      </c>
      <c r="KB55" s="23">
        <v>0</v>
      </c>
      <c r="KC55" s="23">
        <v>0</v>
      </c>
      <c r="KD55" s="23">
        <v>0</v>
      </c>
      <c r="KE55" s="23">
        <v>0</v>
      </c>
      <c r="KF55" s="23">
        <v>0</v>
      </c>
      <c r="KG55" s="23">
        <v>0</v>
      </c>
      <c r="KH55" s="23">
        <v>0</v>
      </c>
      <c r="KI55" s="23">
        <v>0</v>
      </c>
      <c r="KJ55" s="23">
        <v>0</v>
      </c>
      <c r="KK55" s="23">
        <v>0</v>
      </c>
      <c r="KL55" s="23">
        <v>0</v>
      </c>
      <c r="KM55" s="23">
        <v>0</v>
      </c>
      <c r="KN55" s="23">
        <v>0</v>
      </c>
      <c r="KO55" s="23">
        <v>0</v>
      </c>
      <c r="KP55" s="23">
        <v>0</v>
      </c>
      <c r="KQ55" s="23">
        <v>0</v>
      </c>
      <c r="KR55" s="23">
        <v>0</v>
      </c>
      <c r="KS55" s="22">
        <v>0</v>
      </c>
      <c r="KT55" s="23">
        <v>0</v>
      </c>
      <c r="KU55" s="23">
        <v>0</v>
      </c>
      <c r="KV55" s="23">
        <v>0</v>
      </c>
      <c r="KW55" s="23">
        <v>0</v>
      </c>
      <c r="KX55" s="23">
        <v>0</v>
      </c>
      <c r="KY55" s="23">
        <v>0</v>
      </c>
      <c r="KZ55" s="23">
        <v>0</v>
      </c>
      <c r="LA55" s="23">
        <v>0</v>
      </c>
      <c r="LB55" s="23">
        <v>0</v>
      </c>
      <c r="LC55" s="23">
        <v>0</v>
      </c>
      <c r="LD55" s="23">
        <v>0</v>
      </c>
      <c r="LE55" s="23">
        <v>0</v>
      </c>
      <c r="LF55" s="23">
        <v>0</v>
      </c>
      <c r="LG55" s="23">
        <v>0</v>
      </c>
      <c r="LH55" s="23">
        <v>0</v>
      </c>
      <c r="LI55" s="23">
        <v>0</v>
      </c>
      <c r="LJ55" s="23">
        <v>0</v>
      </c>
      <c r="LK55" s="23">
        <v>0</v>
      </c>
      <c r="LL55" s="23">
        <v>0</v>
      </c>
      <c r="LM55" s="22">
        <v>0</v>
      </c>
      <c r="LN55" s="23">
        <v>0</v>
      </c>
      <c r="LO55" s="23">
        <v>0</v>
      </c>
      <c r="LP55" s="23">
        <v>0</v>
      </c>
      <c r="LQ55" s="23">
        <v>0</v>
      </c>
      <c r="LR55" s="23">
        <v>0</v>
      </c>
      <c r="LS55" s="23">
        <v>0</v>
      </c>
      <c r="LT55" s="23">
        <v>0</v>
      </c>
      <c r="LU55" s="23">
        <v>0</v>
      </c>
      <c r="LV55" s="23">
        <v>0</v>
      </c>
      <c r="LW55" s="23">
        <v>0</v>
      </c>
      <c r="LX55" s="23">
        <v>0</v>
      </c>
      <c r="LY55" s="23">
        <v>0</v>
      </c>
      <c r="LZ55" s="23">
        <v>0</v>
      </c>
      <c r="MA55" s="23">
        <v>0</v>
      </c>
      <c r="MB55" s="23">
        <v>0</v>
      </c>
      <c r="MC55" s="23">
        <v>0</v>
      </c>
      <c r="MD55" s="23">
        <v>0</v>
      </c>
      <c r="ME55" s="23">
        <v>0</v>
      </c>
      <c r="MF55" s="23">
        <v>0</v>
      </c>
      <c r="MG55" s="22">
        <v>0</v>
      </c>
      <c r="MH55" s="23">
        <v>0</v>
      </c>
      <c r="MI55" s="23">
        <v>0</v>
      </c>
      <c r="MJ55" s="23">
        <v>0</v>
      </c>
      <c r="MK55" s="23">
        <v>0</v>
      </c>
      <c r="ML55" s="23">
        <v>0</v>
      </c>
      <c r="MM55" s="23">
        <v>0</v>
      </c>
      <c r="MN55" s="23">
        <v>0</v>
      </c>
      <c r="MO55" s="23">
        <v>0</v>
      </c>
      <c r="MP55" s="23">
        <v>0</v>
      </c>
      <c r="MQ55" s="23">
        <v>0</v>
      </c>
      <c r="MR55" s="23">
        <v>0</v>
      </c>
      <c r="MS55" s="23">
        <v>0</v>
      </c>
      <c r="MT55" s="23">
        <v>0</v>
      </c>
      <c r="MU55" s="23">
        <v>0</v>
      </c>
      <c r="MV55" s="23">
        <v>0</v>
      </c>
      <c r="MW55" s="23">
        <v>0</v>
      </c>
      <c r="MX55" s="23">
        <v>0</v>
      </c>
      <c r="MY55" s="23">
        <v>0</v>
      </c>
      <c r="MZ55" s="23">
        <v>0</v>
      </c>
    </row>
    <row r="56" spans="1:364">
      <c r="A56" s="9" t="s">
        <v>983</v>
      </c>
      <c r="B56" s="9" t="s">
        <v>984</v>
      </c>
      <c r="C56" s="9" t="s">
        <v>886</v>
      </c>
      <c r="E56" s="22">
        <v>0</v>
      </c>
      <c r="F56" s="23">
        <v>0</v>
      </c>
      <c r="G56" s="23">
        <v>172.38024300000001</v>
      </c>
      <c r="H56" s="23">
        <v>183.45072999999999</v>
      </c>
      <c r="I56" s="23">
        <v>189.13770299999999</v>
      </c>
      <c r="J56" s="23">
        <v>195.00097199999999</v>
      </c>
      <c r="K56" s="23">
        <v>201.04600199999999</v>
      </c>
      <c r="L56" s="23">
        <v>207.27842799999999</v>
      </c>
      <c r="M56" s="23">
        <v>213.704059</v>
      </c>
      <c r="N56" s="23">
        <v>220.32888500000001</v>
      </c>
      <c r="O56" s="23">
        <v>227.15907999999999</v>
      </c>
      <c r="P56" s="23">
        <v>234.20101199999999</v>
      </c>
      <c r="Q56" s="23">
        <v>241.461243</v>
      </c>
      <c r="R56" s="23">
        <v>248.94654199999999</v>
      </c>
      <c r="S56" s="23">
        <v>256.66388499999999</v>
      </c>
      <c r="T56" s="23">
        <v>264.62046500000002</v>
      </c>
      <c r="U56" s="23">
        <v>272.82369999999997</v>
      </c>
      <c r="V56" s="23">
        <v>0</v>
      </c>
      <c r="W56" s="23">
        <v>0</v>
      </c>
      <c r="X56" s="23">
        <v>0</v>
      </c>
      <c r="Y56" s="22">
        <v>0</v>
      </c>
      <c r="Z56" s="23">
        <v>0</v>
      </c>
      <c r="AA56" s="23">
        <v>190.875497</v>
      </c>
      <c r="AB56" s="23">
        <v>199.10407000000001</v>
      </c>
      <c r="AC56" s="23">
        <v>205.276297</v>
      </c>
      <c r="AD56" s="23">
        <v>211.63986199999999</v>
      </c>
      <c r="AE56" s="23">
        <v>218.20069699999999</v>
      </c>
      <c r="AF56" s="23">
        <v>224.96491900000001</v>
      </c>
      <c r="AG56" s="23">
        <v>231.93883199999999</v>
      </c>
      <c r="AH56" s="23">
        <v>239.12893500000001</v>
      </c>
      <c r="AI56" s="23">
        <v>246.541932</v>
      </c>
      <c r="AJ56" s="23">
        <v>254.184732</v>
      </c>
      <c r="AK56" s="23">
        <v>262.064459</v>
      </c>
      <c r="AL56" s="23">
        <v>270.18845700000003</v>
      </c>
      <c r="AM56" s="23">
        <v>278.56429900000001</v>
      </c>
      <c r="AN56" s="23">
        <v>287.199793</v>
      </c>
      <c r="AO56" s="23">
        <v>296.10298599999999</v>
      </c>
      <c r="AP56" s="23">
        <v>0</v>
      </c>
      <c r="AQ56" s="23">
        <v>0</v>
      </c>
      <c r="AR56" s="23">
        <v>0</v>
      </c>
      <c r="AS56" s="22">
        <v>0</v>
      </c>
      <c r="AT56" s="23">
        <v>0</v>
      </c>
      <c r="AU56" s="23">
        <v>0</v>
      </c>
      <c r="AV56" s="23">
        <v>116.167131</v>
      </c>
      <c r="AW56" s="23">
        <v>119.65214400000001</v>
      </c>
      <c r="AX56" s="23">
        <v>123.241709</v>
      </c>
      <c r="AY56" s="23">
        <v>126.93895999999999</v>
      </c>
      <c r="AZ56" s="23">
        <v>130.747129</v>
      </c>
      <c r="BA56" s="23">
        <v>134.669543</v>
      </c>
      <c r="BB56" s="23">
        <v>138.70962900000001</v>
      </c>
      <c r="BC56" s="23">
        <v>142.87091799999999</v>
      </c>
      <c r="BD56" s="23">
        <v>147.15704500000001</v>
      </c>
      <c r="BE56" s="23">
        <v>151.57175699999999</v>
      </c>
      <c r="BF56" s="23">
        <v>156.118909</v>
      </c>
      <c r="BG56" s="23">
        <v>160.80247700000001</v>
      </c>
      <c r="BH56" s="23">
        <v>165.62655100000001</v>
      </c>
      <c r="BI56" s="23">
        <v>170.595348</v>
      </c>
      <c r="BJ56" s="23">
        <v>0</v>
      </c>
      <c r="BK56" s="23">
        <v>0</v>
      </c>
      <c r="BL56" s="23">
        <v>0</v>
      </c>
      <c r="BM56" s="22">
        <v>0</v>
      </c>
      <c r="BN56" s="23">
        <v>0</v>
      </c>
      <c r="BO56" s="23">
        <v>0</v>
      </c>
      <c r="BP56" s="23">
        <v>116.167131</v>
      </c>
      <c r="BQ56" s="23">
        <v>119.65214400000001</v>
      </c>
      <c r="BR56" s="23">
        <v>123.241709</v>
      </c>
      <c r="BS56" s="23">
        <v>126.93895999999999</v>
      </c>
      <c r="BT56" s="23">
        <v>130.747129</v>
      </c>
      <c r="BU56" s="23">
        <v>134.669543</v>
      </c>
      <c r="BV56" s="23">
        <v>138.70962900000001</v>
      </c>
      <c r="BW56" s="23">
        <v>142.87091799999999</v>
      </c>
      <c r="BX56" s="23">
        <v>147.15704500000001</v>
      </c>
      <c r="BY56" s="23">
        <v>151.57175699999999</v>
      </c>
      <c r="BZ56" s="23">
        <v>156.118909</v>
      </c>
      <c r="CA56" s="23">
        <v>160.80247700000001</v>
      </c>
      <c r="CB56" s="23">
        <v>165.62655100000001</v>
      </c>
      <c r="CC56" s="23">
        <v>170.595348</v>
      </c>
      <c r="CD56" s="23">
        <v>0</v>
      </c>
      <c r="CE56" s="23">
        <v>0</v>
      </c>
      <c r="CF56" s="23">
        <v>0</v>
      </c>
      <c r="CG56" s="22">
        <v>0</v>
      </c>
      <c r="CH56" s="23">
        <v>0</v>
      </c>
      <c r="CI56" s="23">
        <v>114.405912</v>
      </c>
      <c r="CJ56" s="23">
        <v>115.78986</v>
      </c>
      <c r="CK56" s="23">
        <v>119.379345</v>
      </c>
      <c r="CL56" s="23">
        <v>123.080105</v>
      </c>
      <c r="CM56" s="23">
        <v>126.895588</v>
      </c>
      <c r="CN56" s="23">
        <v>130.829352</v>
      </c>
      <c r="CO56" s="23">
        <v>134.885062</v>
      </c>
      <c r="CP56" s="23">
        <v>139.066498</v>
      </c>
      <c r="CQ56" s="23">
        <v>143.37755999999999</v>
      </c>
      <c r="CR56" s="23">
        <v>147.82226399999999</v>
      </c>
      <c r="CS56" s="23">
        <v>152.40475499999999</v>
      </c>
      <c r="CT56" s="23">
        <v>157.129302</v>
      </c>
      <c r="CU56" s="23">
        <v>162.00031000000001</v>
      </c>
      <c r="CV56" s="23">
        <v>167.02232000000001</v>
      </c>
      <c r="CW56" s="23">
        <v>172.20001199999999</v>
      </c>
      <c r="CX56" s="23">
        <v>0</v>
      </c>
      <c r="CY56" s="23">
        <v>0</v>
      </c>
      <c r="CZ56" s="23">
        <v>0</v>
      </c>
      <c r="DA56" s="22">
        <v>0</v>
      </c>
      <c r="DB56" s="23">
        <v>0</v>
      </c>
      <c r="DC56" s="23">
        <v>113.120452</v>
      </c>
      <c r="DD56" s="23">
        <v>114.48885</v>
      </c>
      <c r="DE56" s="23">
        <v>118.038005</v>
      </c>
      <c r="DF56" s="23">
        <v>121.697183</v>
      </c>
      <c r="DG56" s="23">
        <v>125.469795</v>
      </c>
      <c r="DH56" s="23">
        <v>129.35935900000001</v>
      </c>
      <c r="DI56" s="23">
        <v>133.36949899999999</v>
      </c>
      <c r="DJ56" s="23">
        <v>137.50395399999999</v>
      </c>
      <c r="DK56" s="23">
        <v>141.76657599999999</v>
      </c>
      <c r="DL56" s="23">
        <v>146.16134</v>
      </c>
      <c r="DM56" s="23">
        <v>150.692342</v>
      </c>
      <c r="DN56" s="23">
        <v>155.36380399999999</v>
      </c>
      <c r="DO56" s="23">
        <v>160.180082</v>
      </c>
      <c r="DP56" s="23">
        <v>165.14566500000001</v>
      </c>
      <c r="DQ56" s="23">
        <v>170.26517999999999</v>
      </c>
      <c r="DR56" s="23">
        <v>0</v>
      </c>
      <c r="DS56" s="23">
        <v>0</v>
      </c>
      <c r="DT56" s="23">
        <v>0</v>
      </c>
      <c r="DU56" s="22">
        <v>0</v>
      </c>
      <c r="DV56" s="23">
        <v>0</v>
      </c>
      <c r="DW56" s="23">
        <v>113.120452</v>
      </c>
      <c r="DX56" s="23">
        <v>105.05304599999999</v>
      </c>
      <c r="DY56" s="23">
        <v>108.30969</v>
      </c>
      <c r="DZ56" s="23">
        <v>111.66728999999999</v>
      </c>
      <c r="EA56" s="23">
        <v>115.12897599999999</v>
      </c>
      <c r="EB56" s="23">
        <v>118.697975</v>
      </c>
      <c r="EC56" s="23">
        <v>122.377612</v>
      </c>
      <c r="ED56" s="23">
        <v>126.171318</v>
      </c>
      <c r="EE56" s="23">
        <v>130.082629</v>
      </c>
      <c r="EF56" s="23">
        <v>134.11519000000001</v>
      </c>
      <c r="EG56" s="23">
        <v>138.272761</v>
      </c>
      <c r="EH56" s="23">
        <v>142.55921699999999</v>
      </c>
      <c r="EI56" s="23">
        <v>146.97855200000001</v>
      </c>
      <c r="EJ56" s="23">
        <v>151.534887</v>
      </c>
      <c r="EK56" s="23">
        <v>156.23246900000001</v>
      </c>
      <c r="EL56" s="23">
        <v>0</v>
      </c>
      <c r="EM56" s="23">
        <v>0</v>
      </c>
      <c r="EN56" s="23">
        <v>0</v>
      </c>
      <c r="EO56" s="22">
        <v>0</v>
      </c>
      <c r="EP56" s="23">
        <v>0</v>
      </c>
      <c r="EQ56" s="23">
        <v>114.405912</v>
      </c>
      <c r="ER56" s="23">
        <v>115.78986</v>
      </c>
      <c r="ES56" s="23">
        <v>119.379345</v>
      </c>
      <c r="ET56" s="23">
        <v>123.080105</v>
      </c>
      <c r="EU56" s="23">
        <v>126.895588</v>
      </c>
      <c r="EV56" s="23">
        <v>130.829352</v>
      </c>
      <c r="EW56" s="23">
        <v>134.885062</v>
      </c>
      <c r="EX56" s="23">
        <v>139.066498</v>
      </c>
      <c r="EY56" s="23">
        <v>143.37755999999999</v>
      </c>
      <c r="EZ56" s="23">
        <v>147.82226399999999</v>
      </c>
      <c r="FA56" s="23">
        <v>152.40475499999999</v>
      </c>
      <c r="FB56" s="23">
        <v>157.129302</v>
      </c>
      <c r="FC56" s="23">
        <v>162.00031000000001</v>
      </c>
      <c r="FD56" s="23">
        <v>167.02232000000001</v>
      </c>
      <c r="FE56" s="23">
        <v>172.20001199999999</v>
      </c>
      <c r="FF56" s="23">
        <v>0</v>
      </c>
      <c r="FG56" s="23">
        <v>0</v>
      </c>
      <c r="FH56" s="23">
        <v>0</v>
      </c>
      <c r="FI56" s="22">
        <v>0</v>
      </c>
      <c r="FJ56" s="23">
        <v>0</v>
      </c>
      <c r="FK56" s="23">
        <v>0</v>
      </c>
      <c r="FL56" s="23">
        <v>117.90494</v>
      </c>
      <c r="FM56" s="23">
        <v>122.03161299999999</v>
      </c>
      <c r="FN56" s="23">
        <v>126.302719</v>
      </c>
      <c r="FO56" s="23">
        <v>130.72331399999999</v>
      </c>
      <c r="FP56" s="23">
        <v>135.298631</v>
      </c>
      <c r="FQ56" s="23">
        <v>140.03408300000001</v>
      </c>
      <c r="FR56" s="23">
        <v>144.93527499999999</v>
      </c>
      <c r="FS56" s="23">
        <v>150.00801000000001</v>
      </c>
      <c r="FT56" s="23">
        <v>155.25828999999999</v>
      </c>
      <c r="FU56" s="23">
        <v>160.692331</v>
      </c>
      <c r="FV56" s="23">
        <v>166.316562</v>
      </c>
      <c r="FW56" s="23">
        <v>172.137642</v>
      </c>
      <c r="FX56" s="23">
        <v>178.16245900000001</v>
      </c>
      <c r="FY56" s="23">
        <v>184.398145</v>
      </c>
      <c r="FZ56" s="23">
        <v>0</v>
      </c>
      <c r="GA56" s="23">
        <v>0</v>
      </c>
      <c r="GB56" s="23">
        <v>0</v>
      </c>
      <c r="GC56" s="22">
        <v>0</v>
      </c>
      <c r="GD56" s="23">
        <v>0</v>
      </c>
      <c r="GE56" s="23">
        <v>0</v>
      </c>
      <c r="GF56" s="23">
        <v>184.28203415999999</v>
      </c>
      <c r="GG56" s="23">
        <v>190.73190535000001</v>
      </c>
      <c r="GH56" s="23">
        <v>197.40752204</v>
      </c>
      <c r="GI56" s="23">
        <v>204.31678531</v>
      </c>
      <c r="GJ56" s="23">
        <v>211.46787280000001</v>
      </c>
      <c r="GK56" s="23">
        <v>218.86924834999999</v>
      </c>
      <c r="GL56" s="23">
        <v>226.52967204000001</v>
      </c>
      <c r="GM56" s="23">
        <v>234.45821056</v>
      </c>
      <c r="GN56" s="23">
        <v>242.66424792999999</v>
      </c>
      <c r="GO56" s="23">
        <v>251.15749661000001</v>
      </c>
      <c r="GP56" s="23">
        <v>259.94800899000001</v>
      </c>
      <c r="GQ56" s="23">
        <v>269.04618929999998</v>
      </c>
      <c r="GR56" s="23">
        <v>278.46280593</v>
      </c>
      <c r="GS56" s="23">
        <v>288.20900413999999</v>
      </c>
      <c r="GT56" s="23">
        <v>0</v>
      </c>
      <c r="GU56" s="23">
        <v>0</v>
      </c>
      <c r="GV56" s="23">
        <v>0</v>
      </c>
      <c r="GW56" s="22">
        <v>0</v>
      </c>
      <c r="GX56" s="23">
        <v>0</v>
      </c>
      <c r="GY56" s="23">
        <v>0</v>
      </c>
      <c r="GZ56" s="23">
        <v>0</v>
      </c>
      <c r="HA56" s="23">
        <v>0</v>
      </c>
      <c r="HB56" s="23">
        <v>0</v>
      </c>
      <c r="HC56" s="23">
        <v>0</v>
      </c>
      <c r="HD56" s="23">
        <v>0</v>
      </c>
      <c r="HE56" s="23">
        <v>0</v>
      </c>
      <c r="HF56" s="23">
        <v>0</v>
      </c>
      <c r="HG56" s="23">
        <v>0</v>
      </c>
      <c r="HH56" s="23">
        <v>0</v>
      </c>
      <c r="HI56" s="23">
        <v>0</v>
      </c>
      <c r="HJ56" s="23">
        <v>0</v>
      </c>
      <c r="HK56" s="23">
        <v>0</v>
      </c>
      <c r="HL56" s="23">
        <v>0</v>
      </c>
      <c r="HM56" s="23">
        <v>0</v>
      </c>
      <c r="HN56" s="23">
        <v>0</v>
      </c>
      <c r="HO56" s="23">
        <v>0</v>
      </c>
      <c r="HP56" s="23">
        <v>0</v>
      </c>
      <c r="HQ56" s="22">
        <v>0</v>
      </c>
      <c r="HR56" s="23">
        <v>0</v>
      </c>
      <c r="HS56" s="23">
        <v>0</v>
      </c>
      <c r="HT56" s="24">
        <v>118.51796400000001</v>
      </c>
      <c r="HU56" s="24">
        <v>122.666093</v>
      </c>
      <c r="HV56" s="24">
        <v>128.49167499999999</v>
      </c>
      <c r="HW56" s="23">
        <v>132.42249100000001</v>
      </c>
      <c r="HX56" s="23">
        <v>137.057278</v>
      </c>
      <c r="HY56" s="23">
        <v>141.85428300000001</v>
      </c>
      <c r="HZ56" s="23">
        <v>146.81918300000001</v>
      </c>
      <c r="IA56" s="23">
        <v>151.957854</v>
      </c>
      <c r="IB56" s="23">
        <v>157.27637899999999</v>
      </c>
      <c r="IC56" s="23">
        <v>162.78105199999999</v>
      </c>
      <c r="ID56" s="23">
        <v>168.47838899999999</v>
      </c>
      <c r="IE56" s="23">
        <v>174.37513300000001</v>
      </c>
      <c r="IF56" s="23">
        <v>180.478263</v>
      </c>
      <c r="IG56" s="23">
        <v>186.79500200000001</v>
      </c>
      <c r="IH56" s="23">
        <v>0</v>
      </c>
      <c r="II56" s="23">
        <v>0</v>
      </c>
      <c r="IJ56" s="23">
        <v>0</v>
      </c>
      <c r="IK56" s="22">
        <v>0</v>
      </c>
      <c r="IL56" s="23">
        <v>0</v>
      </c>
      <c r="IM56" s="23">
        <v>0</v>
      </c>
      <c r="IN56" s="23">
        <v>0</v>
      </c>
      <c r="IO56" s="23">
        <v>0</v>
      </c>
      <c r="IP56" s="23">
        <v>0</v>
      </c>
      <c r="IQ56" s="23">
        <v>0</v>
      </c>
      <c r="IR56" s="23">
        <v>0</v>
      </c>
      <c r="IS56" s="23">
        <v>0</v>
      </c>
      <c r="IT56" s="23">
        <v>0</v>
      </c>
      <c r="IU56" s="23">
        <v>0</v>
      </c>
      <c r="IV56" s="23">
        <v>0</v>
      </c>
      <c r="IW56" s="23">
        <v>0</v>
      </c>
      <c r="IX56" s="23">
        <v>0</v>
      </c>
      <c r="IY56" s="23">
        <v>0</v>
      </c>
      <c r="IZ56" s="23">
        <v>0</v>
      </c>
      <c r="JA56" s="23">
        <v>0</v>
      </c>
      <c r="JB56" s="23">
        <v>0</v>
      </c>
      <c r="JC56" s="23">
        <v>0</v>
      </c>
      <c r="JD56" s="23">
        <v>0</v>
      </c>
      <c r="JE56" s="22">
        <v>0</v>
      </c>
      <c r="JF56" s="23">
        <v>0</v>
      </c>
      <c r="JG56" s="23">
        <v>0</v>
      </c>
      <c r="JH56" s="23">
        <v>0</v>
      </c>
      <c r="JI56" s="23">
        <v>0</v>
      </c>
      <c r="JJ56" s="23">
        <v>0</v>
      </c>
      <c r="JK56" s="23">
        <v>0</v>
      </c>
      <c r="JL56" s="23">
        <v>0</v>
      </c>
      <c r="JM56" s="23">
        <v>0</v>
      </c>
      <c r="JN56" s="23">
        <v>0</v>
      </c>
      <c r="JO56" s="23">
        <v>0</v>
      </c>
      <c r="JP56" s="23">
        <v>0</v>
      </c>
      <c r="JQ56" s="23">
        <v>0</v>
      </c>
      <c r="JR56" s="23">
        <v>0</v>
      </c>
      <c r="JS56" s="23">
        <v>0</v>
      </c>
      <c r="JT56" s="23">
        <v>0</v>
      </c>
      <c r="JU56" s="23">
        <v>0</v>
      </c>
      <c r="JV56" s="23">
        <v>0</v>
      </c>
      <c r="JW56" s="23">
        <v>0</v>
      </c>
      <c r="JX56" s="23">
        <v>0</v>
      </c>
      <c r="JY56" s="22">
        <v>0</v>
      </c>
      <c r="JZ56" s="23">
        <v>0</v>
      </c>
      <c r="KA56" s="23">
        <v>0</v>
      </c>
      <c r="KB56" s="23">
        <v>0</v>
      </c>
      <c r="KC56" s="23">
        <v>0</v>
      </c>
      <c r="KD56" s="23">
        <v>0</v>
      </c>
      <c r="KE56" s="23">
        <v>0</v>
      </c>
      <c r="KF56" s="23">
        <v>0</v>
      </c>
      <c r="KG56" s="23">
        <v>0</v>
      </c>
      <c r="KH56" s="23">
        <v>0</v>
      </c>
      <c r="KI56" s="23">
        <v>0</v>
      </c>
      <c r="KJ56" s="23">
        <v>0</v>
      </c>
      <c r="KK56" s="23">
        <v>0</v>
      </c>
      <c r="KL56" s="23">
        <v>0</v>
      </c>
      <c r="KM56" s="23">
        <v>0</v>
      </c>
      <c r="KN56" s="23">
        <v>0</v>
      </c>
      <c r="KO56" s="23">
        <v>0</v>
      </c>
      <c r="KP56" s="23">
        <v>0</v>
      </c>
      <c r="KQ56" s="23">
        <v>0</v>
      </c>
      <c r="KR56" s="23">
        <v>0</v>
      </c>
      <c r="KS56" s="22">
        <v>0</v>
      </c>
      <c r="KT56" s="23">
        <v>0</v>
      </c>
      <c r="KU56" s="23">
        <v>0</v>
      </c>
      <c r="KV56" s="23">
        <v>0</v>
      </c>
      <c r="KW56" s="23">
        <v>0</v>
      </c>
      <c r="KX56" s="23">
        <v>0</v>
      </c>
      <c r="KY56" s="23">
        <v>0</v>
      </c>
      <c r="KZ56" s="23">
        <v>0</v>
      </c>
      <c r="LA56" s="23">
        <v>0</v>
      </c>
      <c r="LB56" s="23">
        <v>0</v>
      </c>
      <c r="LC56" s="23">
        <v>0</v>
      </c>
      <c r="LD56" s="23">
        <v>0</v>
      </c>
      <c r="LE56" s="23">
        <v>0</v>
      </c>
      <c r="LF56" s="23">
        <v>0</v>
      </c>
      <c r="LG56" s="23">
        <v>0</v>
      </c>
      <c r="LH56" s="23">
        <v>0</v>
      </c>
      <c r="LI56" s="23">
        <v>0</v>
      </c>
      <c r="LJ56" s="23">
        <v>0</v>
      </c>
      <c r="LK56" s="23">
        <v>0</v>
      </c>
      <c r="LL56" s="23">
        <v>0</v>
      </c>
      <c r="LM56" s="22">
        <v>0</v>
      </c>
      <c r="LN56" s="23">
        <v>0</v>
      </c>
      <c r="LO56" s="23">
        <v>0</v>
      </c>
      <c r="LP56" s="23">
        <v>0</v>
      </c>
      <c r="LQ56" s="23">
        <v>0</v>
      </c>
      <c r="LR56" s="23">
        <v>0</v>
      </c>
      <c r="LS56" s="23">
        <v>0</v>
      </c>
      <c r="LT56" s="23">
        <v>0</v>
      </c>
      <c r="LU56" s="23">
        <v>0</v>
      </c>
      <c r="LV56" s="23">
        <v>0</v>
      </c>
      <c r="LW56" s="23">
        <v>0</v>
      </c>
      <c r="LX56" s="23">
        <v>0</v>
      </c>
      <c r="LY56" s="23">
        <v>0</v>
      </c>
      <c r="LZ56" s="23">
        <v>0</v>
      </c>
      <c r="MA56" s="23">
        <v>0</v>
      </c>
      <c r="MB56" s="23">
        <v>0</v>
      </c>
      <c r="MC56" s="23">
        <v>0</v>
      </c>
      <c r="MD56" s="23">
        <v>0</v>
      </c>
      <c r="ME56" s="23">
        <v>0</v>
      </c>
      <c r="MF56" s="23">
        <v>0</v>
      </c>
      <c r="MG56" s="22">
        <v>0</v>
      </c>
      <c r="MH56" s="23">
        <v>0</v>
      </c>
      <c r="MI56" s="23">
        <v>0</v>
      </c>
      <c r="MJ56" s="23">
        <v>0</v>
      </c>
      <c r="MK56" s="23">
        <v>0</v>
      </c>
      <c r="ML56" s="23">
        <v>0</v>
      </c>
      <c r="MM56" s="23">
        <v>0</v>
      </c>
      <c r="MN56" s="23">
        <v>0</v>
      </c>
      <c r="MO56" s="23">
        <v>0</v>
      </c>
      <c r="MP56" s="23">
        <v>0</v>
      </c>
      <c r="MQ56" s="23">
        <v>0</v>
      </c>
      <c r="MR56" s="23">
        <v>0</v>
      </c>
      <c r="MS56" s="23">
        <v>0</v>
      </c>
      <c r="MT56" s="23">
        <v>0</v>
      </c>
      <c r="MU56" s="23">
        <v>0</v>
      </c>
      <c r="MV56" s="23">
        <v>0</v>
      </c>
      <c r="MW56" s="23">
        <v>0</v>
      </c>
      <c r="MX56" s="23">
        <v>0</v>
      </c>
      <c r="MY56" s="23">
        <v>0</v>
      </c>
      <c r="MZ56" s="23">
        <v>0</v>
      </c>
    </row>
    <row r="57" spans="1:364">
      <c r="A57" s="9" t="s">
        <v>985</v>
      </c>
      <c r="B57" s="9" t="s">
        <v>986</v>
      </c>
      <c r="C57" s="9" t="s">
        <v>886</v>
      </c>
      <c r="E57" s="22">
        <v>0</v>
      </c>
      <c r="F57" s="23">
        <v>0</v>
      </c>
      <c r="G57" s="23">
        <v>131.887393</v>
      </c>
      <c r="H57" s="23">
        <v>155.187804</v>
      </c>
      <c r="I57" s="23">
        <v>159.998626</v>
      </c>
      <c r="J57" s="23">
        <v>164.958584</v>
      </c>
      <c r="K57" s="23">
        <v>170.07230000000001</v>
      </c>
      <c r="L57" s="23">
        <v>175.34454099999999</v>
      </c>
      <c r="M57" s="23">
        <v>180.78022200000001</v>
      </c>
      <c r="N57" s="23">
        <v>186.38440900000001</v>
      </c>
      <c r="O57" s="23">
        <v>192.16232500000001</v>
      </c>
      <c r="P57" s="23">
        <v>198.11935700000001</v>
      </c>
      <c r="Q57" s="23">
        <v>204.26105699999999</v>
      </c>
      <c r="R57" s="23">
        <v>210.59315000000001</v>
      </c>
      <c r="S57" s="23">
        <v>217.12153799999999</v>
      </c>
      <c r="T57" s="23">
        <v>223.852306</v>
      </c>
      <c r="U57" s="23">
        <v>230.79172700000001</v>
      </c>
      <c r="V57" s="23">
        <v>0</v>
      </c>
      <c r="W57" s="23">
        <v>0</v>
      </c>
      <c r="X57" s="23">
        <v>0</v>
      </c>
      <c r="Y57" s="22">
        <v>0</v>
      </c>
      <c r="Z57" s="23">
        <v>0</v>
      </c>
      <c r="AA57" s="23">
        <v>131.887393</v>
      </c>
      <c r="AB57" s="23">
        <v>155.187804</v>
      </c>
      <c r="AC57" s="23">
        <v>159.998626</v>
      </c>
      <c r="AD57" s="23">
        <v>164.958584</v>
      </c>
      <c r="AE57" s="23">
        <v>170.07230000000001</v>
      </c>
      <c r="AF57" s="23">
        <v>175.34454099999999</v>
      </c>
      <c r="AG57" s="23">
        <v>180.78022200000001</v>
      </c>
      <c r="AH57" s="23">
        <v>186.38440900000001</v>
      </c>
      <c r="AI57" s="23">
        <v>192.16232500000001</v>
      </c>
      <c r="AJ57" s="23">
        <v>198.11935700000001</v>
      </c>
      <c r="AK57" s="23">
        <v>204.26105699999999</v>
      </c>
      <c r="AL57" s="23">
        <v>210.59315000000001</v>
      </c>
      <c r="AM57" s="23">
        <v>217.12153799999999</v>
      </c>
      <c r="AN57" s="23">
        <v>223.852306</v>
      </c>
      <c r="AO57" s="23">
        <v>230.79172700000001</v>
      </c>
      <c r="AP57" s="23">
        <v>0</v>
      </c>
      <c r="AQ57" s="23">
        <v>0</v>
      </c>
      <c r="AR57" s="23">
        <v>0</v>
      </c>
      <c r="AS57" s="22">
        <v>0</v>
      </c>
      <c r="AT57" s="23">
        <v>0</v>
      </c>
      <c r="AU57" s="23">
        <v>0</v>
      </c>
      <c r="AV57" s="23">
        <v>117.582052</v>
      </c>
      <c r="AW57" s="23">
        <v>121.109514</v>
      </c>
      <c r="AX57" s="23">
        <v>124.74279900000001</v>
      </c>
      <c r="AY57" s="23">
        <v>128.485083</v>
      </c>
      <c r="AZ57" s="23">
        <v>132.33963600000001</v>
      </c>
      <c r="BA57" s="23">
        <v>136.30982499999999</v>
      </c>
      <c r="BB57" s="23">
        <v>140.39912000000001</v>
      </c>
      <c r="BC57" s="23">
        <v>144.61109300000001</v>
      </c>
      <c r="BD57" s="23">
        <v>148.94942599999999</v>
      </c>
      <c r="BE57" s="23">
        <v>153.41790900000001</v>
      </c>
      <c r="BF57" s="23">
        <v>158.02044599999999</v>
      </c>
      <c r="BG57" s="23">
        <v>162.76105999999999</v>
      </c>
      <c r="BH57" s="23">
        <v>167.643891</v>
      </c>
      <c r="BI57" s="23">
        <v>172.67320799999999</v>
      </c>
      <c r="BJ57" s="23">
        <v>0</v>
      </c>
      <c r="BK57" s="23">
        <v>0</v>
      </c>
      <c r="BL57" s="23">
        <v>0</v>
      </c>
      <c r="BM57" s="22">
        <v>0</v>
      </c>
      <c r="BN57" s="23">
        <v>0</v>
      </c>
      <c r="BO57" s="23">
        <v>0</v>
      </c>
      <c r="BP57" s="23">
        <v>117.582052</v>
      </c>
      <c r="BQ57" s="23">
        <v>121.109514</v>
      </c>
      <c r="BR57" s="23">
        <v>124.74279900000001</v>
      </c>
      <c r="BS57" s="23">
        <v>128.485083</v>
      </c>
      <c r="BT57" s="23">
        <v>132.33963600000001</v>
      </c>
      <c r="BU57" s="23">
        <v>136.30982499999999</v>
      </c>
      <c r="BV57" s="23">
        <v>140.39912000000001</v>
      </c>
      <c r="BW57" s="23">
        <v>144.61109300000001</v>
      </c>
      <c r="BX57" s="23">
        <v>148.94942599999999</v>
      </c>
      <c r="BY57" s="23">
        <v>153.41790900000001</v>
      </c>
      <c r="BZ57" s="23">
        <v>158.02044599999999</v>
      </c>
      <c r="CA57" s="23">
        <v>162.76105999999999</v>
      </c>
      <c r="CB57" s="23">
        <v>167.643891</v>
      </c>
      <c r="CC57" s="23">
        <v>172.67320799999999</v>
      </c>
      <c r="CD57" s="23">
        <v>0</v>
      </c>
      <c r="CE57" s="23">
        <v>0</v>
      </c>
      <c r="CF57" s="23">
        <v>0</v>
      </c>
      <c r="CG57" s="22">
        <v>0</v>
      </c>
      <c r="CH57" s="23">
        <v>0</v>
      </c>
      <c r="CI57" s="23">
        <v>109.216871</v>
      </c>
      <c r="CJ57" s="23">
        <v>121.227096</v>
      </c>
      <c r="CK57" s="23">
        <v>124.985136</v>
      </c>
      <c r="CL57" s="23">
        <v>128.85967500000001</v>
      </c>
      <c r="CM57" s="23">
        <v>132.85432499999999</v>
      </c>
      <c r="CN57" s="23">
        <v>136.97280900000001</v>
      </c>
      <c r="CO57" s="23">
        <v>141.21896599999999</v>
      </c>
      <c r="CP57" s="23">
        <v>145.596754</v>
      </c>
      <c r="CQ57" s="23">
        <v>150.110254</v>
      </c>
      <c r="CR57" s="23">
        <v>154.76367200000001</v>
      </c>
      <c r="CS57" s="23">
        <v>159.56134499999999</v>
      </c>
      <c r="CT57" s="23">
        <v>164.50774699999999</v>
      </c>
      <c r="CU57" s="23">
        <v>169.60748699999999</v>
      </c>
      <c r="CV57" s="23">
        <v>174.865319</v>
      </c>
      <c r="CW57" s="23">
        <v>180.28614400000001</v>
      </c>
      <c r="CX57" s="23">
        <v>0</v>
      </c>
      <c r="CY57" s="23">
        <v>0</v>
      </c>
      <c r="CZ57" s="23">
        <v>0</v>
      </c>
      <c r="DA57" s="22">
        <v>0</v>
      </c>
      <c r="DB57" s="23">
        <v>0</v>
      </c>
      <c r="DC57" s="23">
        <v>109.216871</v>
      </c>
      <c r="DD57" s="23">
        <v>121.227096</v>
      </c>
      <c r="DE57" s="23">
        <v>124.985136</v>
      </c>
      <c r="DF57" s="23">
        <v>128.85967500000001</v>
      </c>
      <c r="DG57" s="23">
        <v>132.85432499999999</v>
      </c>
      <c r="DH57" s="23">
        <v>136.97280900000001</v>
      </c>
      <c r="DI57" s="23">
        <v>141.21896599999999</v>
      </c>
      <c r="DJ57" s="23">
        <v>145.596754</v>
      </c>
      <c r="DK57" s="23">
        <v>150.110254</v>
      </c>
      <c r="DL57" s="23">
        <v>154.76367200000001</v>
      </c>
      <c r="DM57" s="23">
        <v>159.56134499999999</v>
      </c>
      <c r="DN57" s="23">
        <v>164.50774699999999</v>
      </c>
      <c r="DO57" s="23">
        <v>169.60748699999999</v>
      </c>
      <c r="DP57" s="23">
        <v>174.865319</v>
      </c>
      <c r="DQ57" s="23">
        <v>180.28614400000001</v>
      </c>
      <c r="DR57" s="23">
        <v>0</v>
      </c>
      <c r="DS57" s="23">
        <v>0</v>
      </c>
      <c r="DT57" s="23">
        <v>0</v>
      </c>
      <c r="DU57" s="22">
        <v>0</v>
      </c>
      <c r="DV57" s="23">
        <v>0</v>
      </c>
      <c r="DW57" s="23">
        <v>109.216871</v>
      </c>
      <c r="DX57" s="23">
        <v>111.235947</v>
      </c>
      <c r="DY57" s="23">
        <v>114.68426100000001</v>
      </c>
      <c r="DZ57" s="23">
        <v>118.239473</v>
      </c>
      <c r="EA57" s="23">
        <v>121.90489700000001</v>
      </c>
      <c r="EB57" s="23">
        <v>125.683949</v>
      </c>
      <c r="EC57" s="23">
        <v>129.580151</v>
      </c>
      <c r="ED57" s="23">
        <v>133.59713600000001</v>
      </c>
      <c r="EE57" s="23">
        <v>137.73864699999999</v>
      </c>
      <c r="EF57" s="23">
        <v>142.008545</v>
      </c>
      <c r="EG57" s="23">
        <v>146.41081</v>
      </c>
      <c r="EH57" s="23">
        <v>150.949545</v>
      </c>
      <c r="EI57" s="23">
        <v>155.62898100000001</v>
      </c>
      <c r="EJ57" s="23">
        <v>160.45347899999999</v>
      </c>
      <c r="EK57" s="23">
        <v>165.427537</v>
      </c>
      <c r="EL57" s="23">
        <v>0</v>
      </c>
      <c r="EM57" s="23">
        <v>0</v>
      </c>
      <c r="EN57" s="23">
        <v>0</v>
      </c>
      <c r="EO57" s="22">
        <v>0</v>
      </c>
      <c r="EP57" s="23">
        <v>0</v>
      </c>
      <c r="EQ57" s="23">
        <v>109.216871</v>
      </c>
      <c r="ER57" s="23">
        <v>121.227096</v>
      </c>
      <c r="ES57" s="23">
        <v>124.985136</v>
      </c>
      <c r="ET57" s="23">
        <v>128.85967500000001</v>
      </c>
      <c r="EU57" s="23">
        <v>132.85432499999999</v>
      </c>
      <c r="EV57" s="23">
        <v>136.97280900000001</v>
      </c>
      <c r="EW57" s="23">
        <v>141.21896599999999</v>
      </c>
      <c r="EX57" s="23">
        <v>145.596754</v>
      </c>
      <c r="EY57" s="23">
        <v>150.110254</v>
      </c>
      <c r="EZ57" s="23">
        <v>154.76367200000001</v>
      </c>
      <c r="FA57" s="23">
        <v>159.56134499999999</v>
      </c>
      <c r="FB57" s="23">
        <v>164.50774699999999</v>
      </c>
      <c r="FC57" s="23">
        <v>169.60748699999999</v>
      </c>
      <c r="FD57" s="23">
        <v>174.865319</v>
      </c>
      <c r="FE57" s="23">
        <v>180.28614400000001</v>
      </c>
      <c r="FF57" s="23">
        <v>0</v>
      </c>
      <c r="FG57" s="23">
        <v>0</v>
      </c>
      <c r="FH57" s="23">
        <v>0</v>
      </c>
      <c r="FI57" s="22">
        <v>0</v>
      </c>
      <c r="FJ57" s="23">
        <v>0</v>
      </c>
      <c r="FK57" s="23">
        <v>0</v>
      </c>
      <c r="FL57" s="23">
        <v>117.811283</v>
      </c>
      <c r="FM57" s="23">
        <v>120.167509</v>
      </c>
      <c r="FN57" s="23">
        <v>122.570859</v>
      </c>
      <c r="FO57" s="23">
        <v>125.02227600000001</v>
      </c>
      <c r="FP57" s="23">
        <v>127.522722</v>
      </c>
      <c r="FQ57" s="23">
        <v>130.07317599999999</v>
      </c>
      <c r="FR57" s="23">
        <v>132.67463900000001</v>
      </c>
      <c r="FS57" s="23">
        <v>135.32813200000001</v>
      </c>
      <c r="FT57" s="23">
        <v>138.034695</v>
      </c>
      <c r="FU57" s="23">
        <v>140.795389</v>
      </c>
      <c r="FV57" s="23">
        <v>143.61129700000001</v>
      </c>
      <c r="FW57" s="23">
        <v>146.48352299999999</v>
      </c>
      <c r="FX57" s="23">
        <v>149.41319300000001</v>
      </c>
      <c r="FY57" s="23">
        <v>152.40145699999999</v>
      </c>
      <c r="FZ57" s="23">
        <v>0</v>
      </c>
      <c r="GA57" s="23">
        <v>0</v>
      </c>
      <c r="GB57" s="23">
        <v>0</v>
      </c>
      <c r="GC57" s="22">
        <v>0</v>
      </c>
      <c r="GD57" s="23">
        <v>0</v>
      </c>
      <c r="GE57" s="23">
        <v>0</v>
      </c>
      <c r="GF57" s="23">
        <v>147.57022900000001</v>
      </c>
      <c r="GG57" s="23">
        <v>150.52163358000001</v>
      </c>
      <c r="GH57" s="23">
        <v>153.53206625000001</v>
      </c>
      <c r="GI57" s="23">
        <v>156.60270757999999</v>
      </c>
      <c r="GJ57" s="23">
        <v>159.73476173</v>
      </c>
      <c r="GK57" s="23">
        <v>162.92945696000001</v>
      </c>
      <c r="GL57" s="23">
        <v>166.18804610000001</v>
      </c>
      <c r="GM57" s="23">
        <v>169.51180701999999</v>
      </c>
      <c r="GN57" s="23">
        <v>172.90204316000001</v>
      </c>
      <c r="GO57" s="23">
        <v>176.36008403</v>
      </c>
      <c r="GP57" s="23">
        <v>179.88728570999999</v>
      </c>
      <c r="GQ57" s="23">
        <v>183.48503142000001</v>
      </c>
      <c r="GR57" s="23">
        <v>187.15473205000001</v>
      </c>
      <c r="GS57" s="23">
        <v>190.89782668999999</v>
      </c>
      <c r="GT57" s="23">
        <v>0</v>
      </c>
      <c r="GU57" s="23">
        <v>0</v>
      </c>
      <c r="GV57" s="23">
        <v>0</v>
      </c>
      <c r="GW57" s="22">
        <v>0</v>
      </c>
      <c r="GX57" s="23">
        <v>0</v>
      </c>
      <c r="GY57" s="23">
        <v>0</v>
      </c>
      <c r="GZ57" s="23">
        <v>147.57022900000001</v>
      </c>
      <c r="HA57" s="23">
        <v>150.52163358000001</v>
      </c>
      <c r="HB57" s="23">
        <v>153.53206625000001</v>
      </c>
      <c r="HC57" s="23">
        <v>156.60270757999999</v>
      </c>
      <c r="HD57" s="23">
        <v>159.73476173</v>
      </c>
      <c r="HE57" s="23">
        <v>162.92945696000001</v>
      </c>
      <c r="HF57" s="23">
        <v>166.18804610000001</v>
      </c>
      <c r="HG57" s="23">
        <v>169.51180701999999</v>
      </c>
      <c r="HH57" s="23">
        <v>172.90204316000001</v>
      </c>
      <c r="HI57" s="23">
        <v>176.36008403</v>
      </c>
      <c r="HJ57" s="23">
        <v>179.88728570999999</v>
      </c>
      <c r="HK57" s="23">
        <v>183.48503142000001</v>
      </c>
      <c r="HL57" s="23">
        <v>187.15473205000001</v>
      </c>
      <c r="HM57" s="23">
        <v>190.89782668999999</v>
      </c>
      <c r="HN57" s="23">
        <v>0</v>
      </c>
      <c r="HO57" s="23">
        <v>0</v>
      </c>
      <c r="HP57" s="23">
        <v>0</v>
      </c>
      <c r="HQ57" s="22">
        <v>0</v>
      </c>
      <c r="HR57" s="23">
        <v>0</v>
      </c>
      <c r="HS57" s="23">
        <v>0</v>
      </c>
      <c r="HT57" s="24">
        <v>118.42382000000001</v>
      </c>
      <c r="HU57" s="24">
        <v>120.79229599999999</v>
      </c>
      <c r="HV57" s="24">
        <v>124.695137</v>
      </c>
      <c r="HW57" s="23">
        <v>126.64734900000001</v>
      </c>
      <c r="HX57" s="23">
        <v>129.180296</v>
      </c>
      <c r="HY57" s="23">
        <v>131.763902</v>
      </c>
      <c r="HZ57" s="23">
        <v>134.39918</v>
      </c>
      <c r="IA57" s="23">
        <v>137.087163</v>
      </c>
      <c r="IB57" s="23">
        <v>139.82890699999999</v>
      </c>
      <c r="IC57" s="23">
        <v>142.625485</v>
      </c>
      <c r="ID57" s="23">
        <v>145.47799499999999</v>
      </c>
      <c r="IE57" s="23">
        <v>148.38755399999999</v>
      </c>
      <c r="IF57" s="23">
        <v>151.35530600000001</v>
      </c>
      <c r="IG57" s="23">
        <v>154.38241199999999</v>
      </c>
      <c r="IH57" s="23">
        <v>0</v>
      </c>
      <c r="II57" s="23">
        <v>0</v>
      </c>
      <c r="IJ57" s="23">
        <v>0</v>
      </c>
      <c r="IK57" s="22">
        <v>0</v>
      </c>
      <c r="IL57" s="23">
        <v>0</v>
      </c>
      <c r="IM57" s="23">
        <v>0</v>
      </c>
      <c r="IN57" s="23">
        <v>0</v>
      </c>
      <c r="IO57" s="23">
        <v>0</v>
      </c>
      <c r="IP57" s="23">
        <v>0</v>
      </c>
      <c r="IQ57" s="23">
        <v>0</v>
      </c>
      <c r="IR57" s="23">
        <v>0</v>
      </c>
      <c r="IS57" s="23">
        <v>0</v>
      </c>
      <c r="IT57" s="23">
        <v>0</v>
      </c>
      <c r="IU57" s="23">
        <v>0</v>
      </c>
      <c r="IV57" s="23">
        <v>0</v>
      </c>
      <c r="IW57" s="23">
        <v>0</v>
      </c>
      <c r="IX57" s="23">
        <v>0</v>
      </c>
      <c r="IY57" s="23">
        <v>0</v>
      </c>
      <c r="IZ57" s="23">
        <v>0</v>
      </c>
      <c r="JA57" s="23">
        <v>0</v>
      </c>
      <c r="JB57" s="23">
        <v>0</v>
      </c>
      <c r="JC57" s="23">
        <v>0</v>
      </c>
      <c r="JD57" s="23">
        <v>0</v>
      </c>
      <c r="JE57" s="22">
        <v>0</v>
      </c>
      <c r="JF57" s="23">
        <v>0</v>
      </c>
      <c r="JG57" s="23">
        <v>0</v>
      </c>
      <c r="JH57" s="23">
        <v>0</v>
      </c>
      <c r="JI57" s="23">
        <v>0</v>
      </c>
      <c r="JJ57" s="23">
        <v>0</v>
      </c>
      <c r="JK57" s="23">
        <v>0</v>
      </c>
      <c r="JL57" s="23">
        <v>0</v>
      </c>
      <c r="JM57" s="23">
        <v>0</v>
      </c>
      <c r="JN57" s="23">
        <v>0</v>
      </c>
      <c r="JO57" s="23">
        <v>0</v>
      </c>
      <c r="JP57" s="23">
        <v>0</v>
      </c>
      <c r="JQ57" s="23">
        <v>0</v>
      </c>
      <c r="JR57" s="23">
        <v>0</v>
      </c>
      <c r="JS57" s="23">
        <v>0</v>
      </c>
      <c r="JT57" s="23">
        <v>0</v>
      </c>
      <c r="JU57" s="23">
        <v>0</v>
      </c>
      <c r="JV57" s="23">
        <v>0</v>
      </c>
      <c r="JW57" s="23">
        <v>0</v>
      </c>
      <c r="JX57" s="23">
        <v>0</v>
      </c>
      <c r="JY57" s="22">
        <v>0</v>
      </c>
      <c r="JZ57" s="23">
        <v>0</v>
      </c>
      <c r="KA57" s="23">
        <v>0</v>
      </c>
      <c r="KB57" s="23">
        <v>0</v>
      </c>
      <c r="KC57" s="23">
        <v>0</v>
      </c>
      <c r="KD57" s="23">
        <v>0</v>
      </c>
      <c r="KE57" s="23">
        <v>0</v>
      </c>
      <c r="KF57" s="23">
        <v>0</v>
      </c>
      <c r="KG57" s="23">
        <v>0</v>
      </c>
      <c r="KH57" s="23">
        <v>0</v>
      </c>
      <c r="KI57" s="23">
        <v>0</v>
      </c>
      <c r="KJ57" s="23">
        <v>0</v>
      </c>
      <c r="KK57" s="23">
        <v>0</v>
      </c>
      <c r="KL57" s="23">
        <v>0</v>
      </c>
      <c r="KM57" s="23">
        <v>0</v>
      </c>
      <c r="KN57" s="23">
        <v>0</v>
      </c>
      <c r="KO57" s="23">
        <v>0</v>
      </c>
      <c r="KP57" s="23">
        <v>0</v>
      </c>
      <c r="KQ57" s="23">
        <v>0</v>
      </c>
      <c r="KR57" s="23">
        <v>0</v>
      </c>
      <c r="KS57" s="22">
        <v>0</v>
      </c>
      <c r="KT57" s="23">
        <v>0</v>
      </c>
      <c r="KU57" s="23">
        <v>0</v>
      </c>
      <c r="KV57" s="23">
        <v>0</v>
      </c>
      <c r="KW57" s="23">
        <v>0</v>
      </c>
      <c r="KX57" s="23">
        <v>0</v>
      </c>
      <c r="KY57" s="23">
        <v>0</v>
      </c>
      <c r="KZ57" s="23">
        <v>0</v>
      </c>
      <c r="LA57" s="23">
        <v>0</v>
      </c>
      <c r="LB57" s="23">
        <v>0</v>
      </c>
      <c r="LC57" s="23">
        <v>0</v>
      </c>
      <c r="LD57" s="23">
        <v>0</v>
      </c>
      <c r="LE57" s="23">
        <v>0</v>
      </c>
      <c r="LF57" s="23">
        <v>0</v>
      </c>
      <c r="LG57" s="23">
        <v>0</v>
      </c>
      <c r="LH57" s="23">
        <v>0</v>
      </c>
      <c r="LI57" s="23">
        <v>0</v>
      </c>
      <c r="LJ57" s="23">
        <v>0</v>
      </c>
      <c r="LK57" s="23">
        <v>0</v>
      </c>
      <c r="LL57" s="23">
        <v>0</v>
      </c>
      <c r="LM57" s="22">
        <v>0</v>
      </c>
      <c r="LN57" s="23">
        <v>0</v>
      </c>
      <c r="LO57" s="23">
        <v>0</v>
      </c>
      <c r="LP57" s="23">
        <v>0</v>
      </c>
      <c r="LQ57" s="23">
        <v>0</v>
      </c>
      <c r="LR57" s="23">
        <v>0</v>
      </c>
      <c r="LS57" s="23">
        <v>0</v>
      </c>
      <c r="LT57" s="23">
        <v>0</v>
      </c>
      <c r="LU57" s="23">
        <v>0</v>
      </c>
      <c r="LV57" s="23">
        <v>0</v>
      </c>
      <c r="LW57" s="23">
        <v>0</v>
      </c>
      <c r="LX57" s="23">
        <v>0</v>
      </c>
      <c r="LY57" s="23">
        <v>0</v>
      </c>
      <c r="LZ57" s="23">
        <v>0</v>
      </c>
      <c r="MA57" s="23">
        <v>0</v>
      </c>
      <c r="MB57" s="23">
        <v>0</v>
      </c>
      <c r="MC57" s="23">
        <v>0</v>
      </c>
      <c r="MD57" s="23">
        <v>0</v>
      </c>
      <c r="ME57" s="23">
        <v>0</v>
      </c>
      <c r="MF57" s="23">
        <v>0</v>
      </c>
      <c r="MG57" s="22">
        <v>0</v>
      </c>
      <c r="MH57" s="23">
        <v>0</v>
      </c>
      <c r="MI57" s="23">
        <v>0</v>
      </c>
      <c r="MJ57" s="23">
        <v>0</v>
      </c>
      <c r="MK57" s="23">
        <v>0</v>
      </c>
      <c r="ML57" s="23">
        <v>0</v>
      </c>
      <c r="MM57" s="23">
        <v>0</v>
      </c>
      <c r="MN57" s="23">
        <v>0</v>
      </c>
      <c r="MO57" s="23">
        <v>0</v>
      </c>
      <c r="MP57" s="23">
        <v>0</v>
      </c>
      <c r="MQ57" s="23">
        <v>0</v>
      </c>
      <c r="MR57" s="23">
        <v>0</v>
      </c>
      <c r="MS57" s="23">
        <v>0</v>
      </c>
      <c r="MT57" s="23">
        <v>0</v>
      </c>
      <c r="MU57" s="23">
        <v>0</v>
      </c>
      <c r="MV57" s="23">
        <v>0</v>
      </c>
      <c r="MW57" s="23">
        <v>0</v>
      </c>
      <c r="MX57" s="23">
        <v>0</v>
      </c>
      <c r="MY57" s="23">
        <v>0</v>
      </c>
      <c r="MZ57" s="23">
        <v>0</v>
      </c>
    </row>
    <row r="58" spans="1:364">
      <c r="A58" s="9" t="s">
        <v>987</v>
      </c>
      <c r="B58" s="9" t="s">
        <v>988</v>
      </c>
      <c r="C58" s="9" t="s">
        <v>886</v>
      </c>
      <c r="E58" s="22">
        <v>0</v>
      </c>
      <c r="F58" s="23">
        <v>0</v>
      </c>
      <c r="G58" s="23">
        <v>131.887393</v>
      </c>
      <c r="H58" s="23">
        <v>155.187804</v>
      </c>
      <c r="I58" s="23">
        <v>159.998626</v>
      </c>
      <c r="J58" s="23">
        <v>164.958584</v>
      </c>
      <c r="K58" s="23">
        <v>170.07230000000001</v>
      </c>
      <c r="L58" s="23">
        <v>175.34454099999999</v>
      </c>
      <c r="M58" s="23">
        <v>180.78022200000001</v>
      </c>
      <c r="N58" s="23">
        <v>186.38440900000001</v>
      </c>
      <c r="O58" s="23">
        <v>192.16232500000001</v>
      </c>
      <c r="P58" s="23">
        <v>198.11935700000001</v>
      </c>
      <c r="Q58" s="23">
        <v>204.26105699999999</v>
      </c>
      <c r="R58" s="23">
        <v>210.59315000000001</v>
      </c>
      <c r="S58" s="23">
        <v>217.12153799999999</v>
      </c>
      <c r="T58" s="23">
        <v>223.852306</v>
      </c>
      <c r="U58" s="23">
        <v>230.79172700000001</v>
      </c>
      <c r="V58" s="23">
        <v>0</v>
      </c>
      <c r="W58" s="23">
        <v>0</v>
      </c>
      <c r="X58" s="23">
        <v>0</v>
      </c>
      <c r="Y58" s="22">
        <v>0</v>
      </c>
      <c r="Z58" s="23">
        <v>0</v>
      </c>
      <c r="AA58" s="23">
        <v>131.887393</v>
      </c>
      <c r="AB58" s="23">
        <v>155.187804</v>
      </c>
      <c r="AC58" s="23">
        <v>159.998626</v>
      </c>
      <c r="AD58" s="23">
        <v>164.958584</v>
      </c>
      <c r="AE58" s="23">
        <v>170.07230000000001</v>
      </c>
      <c r="AF58" s="23">
        <v>175.34454099999999</v>
      </c>
      <c r="AG58" s="23">
        <v>180.78022200000001</v>
      </c>
      <c r="AH58" s="23">
        <v>186.38440900000001</v>
      </c>
      <c r="AI58" s="23">
        <v>192.16232500000001</v>
      </c>
      <c r="AJ58" s="23">
        <v>198.11935700000001</v>
      </c>
      <c r="AK58" s="23">
        <v>204.26105699999999</v>
      </c>
      <c r="AL58" s="23">
        <v>210.59315000000001</v>
      </c>
      <c r="AM58" s="23">
        <v>217.12153799999999</v>
      </c>
      <c r="AN58" s="23">
        <v>223.852306</v>
      </c>
      <c r="AO58" s="23">
        <v>230.79172700000001</v>
      </c>
      <c r="AP58" s="23">
        <v>0</v>
      </c>
      <c r="AQ58" s="23">
        <v>0</v>
      </c>
      <c r="AR58" s="23">
        <v>0</v>
      </c>
      <c r="AS58" s="22">
        <v>0</v>
      </c>
      <c r="AT58" s="23">
        <v>0</v>
      </c>
      <c r="AU58" s="23">
        <v>0</v>
      </c>
      <c r="AV58" s="23">
        <v>117.582052</v>
      </c>
      <c r="AW58" s="23">
        <v>121.109514</v>
      </c>
      <c r="AX58" s="23">
        <v>124.74279900000001</v>
      </c>
      <c r="AY58" s="23">
        <v>128.485083</v>
      </c>
      <c r="AZ58" s="23">
        <v>132.33963600000001</v>
      </c>
      <c r="BA58" s="23">
        <v>136.30982499999999</v>
      </c>
      <c r="BB58" s="23">
        <v>140.39912000000001</v>
      </c>
      <c r="BC58" s="23">
        <v>144.61109300000001</v>
      </c>
      <c r="BD58" s="23">
        <v>148.94942599999999</v>
      </c>
      <c r="BE58" s="23">
        <v>153.41790900000001</v>
      </c>
      <c r="BF58" s="23">
        <v>158.02044599999999</v>
      </c>
      <c r="BG58" s="23">
        <v>162.76105999999999</v>
      </c>
      <c r="BH58" s="23">
        <v>167.643891</v>
      </c>
      <c r="BI58" s="23">
        <v>172.67320799999999</v>
      </c>
      <c r="BJ58" s="23">
        <v>0</v>
      </c>
      <c r="BK58" s="23">
        <v>0</v>
      </c>
      <c r="BL58" s="23">
        <v>0</v>
      </c>
      <c r="BM58" s="22">
        <v>0</v>
      </c>
      <c r="BN58" s="23">
        <v>0</v>
      </c>
      <c r="BO58" s="23">
        <v>0</v>
      </c>
      <c r="BP58" s="23">
        <v>117.582052</v>
      </c>
      <c r="BQ58" s="23">
        <v>121.109514</v>
      </c>
      <c r="BR58" s="23">
        <v>124.74279900000001</v>
      </c>
      <c r="BS58" s="23">
        <v>128.485083</v>
      </c>
      <c r="BT58" s="23">
        <v>132.33963600000001</v>
      </c>
      <c r="BU58" s="23">
        <v>136.30982499999999</v>
      </c>
      <c r="BV58" s="23">
        <v>140.39912000000001</v>
      </c>
      <c r="BW58" s="23">
        <v>144.61109300000001</v>
      </c>
      <c r="BX58" s="23">
        <v>148.94942599999999</v>
      </c>
      <c r="BY58" s="23">
        <v>153.41790900000001</v>
      </c>
      <c r="BZ58" s="23">
        <v>158.02044599999999</v>
      </c>
      <c r="CA58" s="23">
        <v>162.76105999999999</v>
      </c>
      <c r="CB58" s="23">
        <v>167.643891</v>
      </c>
      <c r="CC58" s="23">
        <v>172.67320799999999</v>
      </c>
      <c r="CD58" s="23">
        <v>0</v>
      </c>
      <c r="CE58" s="23">
        <v>0</v>
      </c>
      <c r="CF58" s="23">
        <v>0</v>
      </c>
      <c r="CG58" s="22">
        <v>0</v>
      </c>
      <c r="CH58" s="23">
        <v>0</v>
      </c>
      <c r="CI58" s="23">
        <v>109.216871</v>
      </c>
      <c r="CJ58" s="23">
        <v>121.227096</v>
      </c>
      <c r="CK58" s="23">
        <v>124.985136</v>
      </c>
      <c r="CL58" s="23">
        <v>128.85967500000001</v>
      </c>
      <c r="CM58" s="23">
        <v>132.85432499999999</v>
      </c>
      <c r="CN58" s="23">
        <v>136.97280900000001</v>
      </c>
      <c r="CO58" s="23">
        <v>141.21896599999999</v>
      </c>
      <c r="CP58" s="23">
        <v>145.596754</v>
      </c>
      <c r="CQ58" s="23">
        <v>150.110254</v>
      </c>
      <c r="CR58" s="23">
        <v>154.76367200000001</v>
      </c>
      <c r="CS58" s="23">
        <v>159.56134499999999</v>
      </c>
      <c r="CT58" s="23">
        <v>164.50774699999999</v>
      </c>
      <c r="CU58" s="23">
        <v>169.60748699999999</v>
      </c>
      <c r="CV58" s="23">
        <v>174.865319</v>
      </c>
      <c r="CW58" s="23">
        <v>180.28614400000001</v>
      </c>
      <c r="CX58" s="23">
        <v>0</v>
      </c>
      <c r="CY58" s="23">
        <v>0</v>
      </c>
      <c r="CZ58" s="23">
        <v>0</v>
      </c>
      <c r="DA58" s="22">
        <v>0</v>
      </c>
      <c r="DB58" s="23">
        <v>0</v>
      </c>
      <c r="DC58" s="23">
        <v>109.216871</v>
      </c>
      <c r="DD58" s="23">
        <v>121.227096</v>
      </c>
      <c r="DE58" s="23">
        <v>124.985136</v>
      </c>
      <c r="DF58" s="23">
        <v>128.85967500000001</v>
      </c>
      <c r="DG58" s="23">
        <v>132.85432499999999</v>
      </c>
      <c r="DH58" s="23">
        <v>136.97280900000001</v>
      </c>
      <c r="DI58" s="23">
        <v>141.21896599999999</v>
      </c>
      <c r="DJ58" s="23">
        <v>145.596754</v>
      </c>
      <c r="DK58" s="23">
        <v>150.110254</v>
      </c>
      <c r="DL58" s="23">
        <v>154.76367200000001</v>
      </c>
      <c r="DM58" s="23">
        <v>159.56134499999999</v>
      </c>
      <c r="DN58" s="23">
        <v>164.50774699999999</v>
      </c>
      <c r="DO58" s="23">
        <v>169.60748699999999</v>
      </c>
      <c r="DP58" s="23">
        <v>174.865319</v>
      </c>
      <c r="DQ58" s="23">
        <v>180.28614400000001</v>
      </c>
      <c r="DR58" s="23">
        <v>0</v>
      </c>
      <c r="DS58" s="23">
        <v>0</v>
      </c>
      <c r="DT58" s="23">
        <v>0</v>
      </c>
      <c r="DU58" s="22">
        <v>0</v>
      </c>
      <c r="DV58" s="23">
        <v>0</v>
      </c>
      <c r="DW58" s="23">
        <v>109.216871</v>
      </c>
      <c r="DX58" s="23">
        <v>111.235947</v>
      </c>
      <c r="DY58" s="23">
        <v>114.68426100000001</v>
      </c>
      <c r="DZ58" s="23">
        <v>118.239473</v>
      </c>
      <c r="EA58" s="23">
        <v>121.90489700000001</v>
      </c>
      <c r="EB58" s="23">
        <v>125.683949</v>
      </c>
      <c r="EC58" s="23">
        <v>129.580151</v>
      </c>
      <c r="ED58" s="23">
        <v>133.59713600000001</v>
      </c>
      <c r="EE58" s="23">
        <v>137.73864699999999</v>
      </c>
      <c r="EF58" s="23">
        <v>142.008545</v>
      </c>
      <c r="EG58" s="23">
        <v>146.41081</v>
      </c>
      <c r="EH58" s="23">
        <v>150.949545</v>
      </c>
      <c r="EI58" s="23">
        <v>155.62898100000001</v>
      </c>
      <c r="EJ58" s="23">
        <v>160.45347899999999</v>
      </c>
      <c r="EK58" s="23">
        <v>165.427537</v>
      </c>
      <c r="EL58" s="23">
        <v>0</v>
      </c>
      <c r="EM58" s="23">
        <v>0</v>
      </c>
      <c r="EN58" s="23">
        <v>0</v>
      </c>
      <c r="EO58" s="22">
        <v>0</v>
      </c>
      <c r="EP58" s="23">
        <v>0</v>
      </c>
      <c r="EQ58" s="23">
        <v>109.216871</v>
      </c>
      <c r="ER58" s="23">
        <v>121.227096</v>
      </c>
      <c r="ES58" s="23">
        <v>124.985136</v>
      </c>
      <c r="ET58" s="23">
        <v>128.85967500000001</v>
      </c>
      <c r="EU58" s="23">
        <v>132.85432499999999</v>
      </c>
      <c r="EV58" s="23">
        <v>136.97280900000001</v>
      </c>
      <c r="EW58" s="23">
        <v>141.21896599999999</v>
      </c>
      <c r="EX58" s="23">
        <v>145.596754</v>
      </c>
      <c r="EY58" s="23">
        <v>150.110254</v>
      </c>
      <c r="EZ58" s="23">
        <v>154.76367200000001</v>
      </c>
      <c r="FA58" s="23">
        <v>159.56134499999999</v>
      </c>
      <c r="FB58" s="23">
        <v>164.50774699999999</v>
      </c>
      <c r="FC58" s="23">
        <v>169.60748699999999</v>
      </c>
      <c r="FD58" s="23">
        <v>174.865319</v>
      </c>
      <c r="FE58" s="23">
        <v>180.28614400000001</v>
      </c>
      <c r="FF58" s="23">
        <v>0</v>
      </c>
      <c r="FG58" s="23">
        <v>0</v>
      </c>
      <c r="FH58" s="23">
        <v>0</v>
      </c>
      <c r="FI58" s="22">
        <v>0</v>
      </c>
      <c r="FJ58" s="23">
        <v>0</v>
      </c>
      <c r="FK58" s="23">
        <v>0</v>
      </c>
      <c r="FL58" s="23">
        <v>117.811283</v>
      </c>
      <c r="FM58" s="23">
        <v>120.167509</v>
      </c>
      <c r="FN58" s="23">
        <v>122.570859</v>
      </c>
      <c r="FO58" s="23">
        <v>125.02227600000001</v>
      </c>
      <c r="FP58" s="23">
        <v>127.522722</v>
      </c>
      <c r="FQ58" s="23">
        <v>130.07317599999999</v>
      </c>
      <c r="FR58" s="23">
        <v>132.67463900000001</v>
      </c>
      <c r="FS58" s="23">
        <v>135.32813200000001</v>
      </c>
      <c r="FT58" s="23">
        <v>138.034695</v>
      </c>
      <c r="FU58" s="23">
        <v>140.795389</v>
      </c>
      <c r="FV58" s="23">
        <v>143.61129700000001</v>
      </c>
      <c r="FW58" s="23">
        <v>146.48352299999999</v>
      </c>
      <c r="FX58" s="23">
        <v>149.41319300000001</v>
      </c>
      <c r="FY58" s="23">
        <v>152.40145699999999</v>
      </c>
      <c r="FZ58" s="23">
        <v>0</v>
      </c>
      <c r="GA58" s="23">
        <v>0</v>
      </c>
      <c r="GB58" s="23">
        <v>0</v>
      </c>
      <c r="GC58" s="22">
        <v>0</v>
      </c>
      <c r="GD58" s="23">
        <v>0</v>
      </c>
      <c r="GE58" s="23">
        <v>0</v>
      </c>
      <c r="GF58" s="23">
        <v>147.57022900000001</v>
      </c>
      <c r="GG58" s="23">
        <v>150.52163358000001</v>
      </c>
      <c r="GH58" s="23">
        <v>153.53206625000001</v>
      </c>
      <c r="GI58" s="23">
        <v>156.60270757999999</v>
      </c>
      <c r="GJ58" s="23">
        <v>159.73476173</v>
      </c>
      <c r="GK58" s="23">
        <v>162.92945696000001</v>
      </c>
      <c r="GL58" s="23">
        <v>166.18804610000001</v>
      </c>
      <c r="GM58" s="23">
        <v>169.51180701999999</v>
      </c>
      <c r="GN58" s="23">
        <v>172.90204316000001</v>
      </c>
      <c r="GO58" s="23">
        <v>176.36008403</v>
      </c>
      <c r="GP58" s="23">
        <v>179.88728570999999</v>
      </c>
      <c r="GQ58" s="23">
        <v>183.48503142000001</v>
      </c>
      <c r="GR58" s="23">
        <v>187.15473205000001</v>
      </c>
      <c r="GS58" s="23">
        <v>190.89782668999999</v>
      </c>
      <c r="GT58" s="23">
        <v>0</v>
      </c>
      <c r="GU58" s="23">
        <v>0</v>
      </c>
      <c r="GV58" s="23">
        <v>0</v>
      </c>
      <c r="GW58" s="22">
        <v>0</v>
      </c>
      <c r="GX58" s="23">
        <v>0</v>
      </c>
      <c r="GY58" s="23">
        <v>0</v>
      </c>
      <c r="GZ58" s="23">
        <v>147.57022900000001</v>
      </c>
      <c r="HA58" s="23">
        <v>150.52163358000001</v>
      </c>
      <c r="HB58" s="23">
        <v>153.53206625000001</v>
      </c>
      <c r="HC58" s="23">
        <v>156.60270757999999</v>
      </c>
      <c r="HD58" s="23">
        <v>159.73476173</v>
      </c>
      <c r="HE58" s="23">
        <v>162.92945696000001</v>
      </c>
      <c r="HF58" s="23">
        <v>166.18804610000001</v>
      </c>
      <c r="HG58" s="23">
        <v>169.51180701999999</v>
      </c>
      <c r="HH58" s="23">
        <v>172.90204316000001</v>
      </c>
      <c r="HI58" s="23">
        <v>176.36008403</v>
      </c>
      <c r="HJ58" s="23">
        <v>179.88728570999999</v>
      </c>
      <c r="HK58" s="23">
        <v>183.48503142000001</v>
      </c>
      <c r="HL58" s="23">
        <v>187.15473205000001</v>
      </c>
      <c r="HM58" s="23">
        <v>190.89782668999999</v>
      </c>
      <c r="HN58" s="23">
        <v>0</v>
      </c>
      <c r="HO58" s="23">
        <v>0</v>
      </c>
      <c r="HP58" s="23">
        <v>0</v>
      </c>
      <c r="HQ58" s="22">
        <v>0</v>
      </c>
      <c r="HR58" s="23">
        <v>0</v>
      </c>
      <c r="HS58" s="23">
        <v>0</v>
      </c>
      <c r="HT58" s="24">
        <v>118.42382000000001</v>
      </c>
      <c r="HU58" s="24">
        <v>120.79229599999999</v>
      </c>
      <c r="HV58" s="24">
        <v>124.695137</v>
      </c>
      <c r="HW58" s="23">
        <v>126.64734900000001</v>
      </c>
      <c r="HX58" s="23">
        <v>129.180296</v>
      </c>
      <c r="HY58" s="23">
        <v>131.763902</v>
      </c>
      <c r="HZ58" s="23">
        <v>134.39918</v>
      </c>
      <c r="IA58" s="23">
        <v>137.087163</v>
      </c>
      <c r="IB58" s="23">
        <v>139.82890699999999</v>
      </c>
      <c r="IC58" s="23">
        <v>142.625485</v>
      </c>
      <c r="ID58" s="23">
        <v>145.47799499999999</v>
      </c>
      <c r="IE58" s="23">
        <v>148.38755399999999</v>
      </c>
      <c r="IF58" s="23">
        <v>151.35530600000001</v>
      </c>
      <c r="IG58" s="23">
        <v>154.38241199999999</v>
      </c>
      <c r="IH58" s="23">
        <v>0</v>
      </c>
      <c r="II58" s="23">
        <v>0</v>
      </c>
      <c r="IJ58" s="23">
        <v>0</v>
      </c>
      <c r="IK58" s="22">
        <v>0</v>
      </c>
      <c r="IL58" s="23">
        <v>0</v>
      </c>
      <c r="IM58" s="23">
        <v>0</v>
      </c>
      <c r="IN58" s="23">
        <v>0</v>
      </c>
      <c r="IO58" s="23">
        <v>0</v>
      </c>
      <c r="IP58" s="23">
        <v>0</v>
      </c>
      <c r="IQ58" s="23">
        <v>0</v>
      </c>
      <c r="IR58" s="23">
        <v>0</v>
      </c>
      <c r="IS58" s="23">
        <v>0</v>
      </c>
      <c r="IT58" s="23">
        <v>0</v>
      </c>
      <c r="IU58" s="23">
        <v>0</v>
      </c>
      <c r="IV58" s="23">
        <v>0</v>
      </c>
      <c r="IW58" s="23">
        <v>0</v>
      </c>
      <c r="IX58" s="23">
        <v>0</v>
      </c>
      <c r="IY58" s="23">
        <v>0</v>
      </c>
      <c r="IZ58" s="23">
        <v>0</v>
      </c>
      <c r="JA58" s="23">
        <v>0</v>
      </c>
      <c r="JB58" s="23">
        <v>0</v>
      </c>
      <c r="JC58" s="23">
        <v>0</v>
      </c>
      <c r="JD58" s="23">
        <v>0</v>
      </c>
      <c r="JE58" s="22">
        <v>0</v>
      </c>
      <c r="JF58" s="23">
        <v>0</v>
      </c>
      <c r="JG58" s="23">
        <v>0</v>
      </c>
      <c r="JH58" s="23">
        <v>0</v>
      </c>
      <c r="JI58" s="23">
        <v>0</v>
      </c>
      <c r="JJ58" s="23">
        <v>0</v>
      </c>
      <c r="JK58" s="23">
        <v>0</v>
      </c>
      <c r="JL58" s="23">
        <v>0</v>
      </c>
      <c r="JM58" s="23">
        <v>0</v>
      </c>
      <c r="JN58" s="23">
        <v>0</v>
      </c>
      <c r="JO58" s="23">
        <v>0</v>
      </c>
      <c r="JP58" s="23">
        <v>0</v>
      </c>
      <c r="JQ58" s="23">
        <v>0</v>
      </c>
      <c r="JR58" s="23">
        <v>0</v>
      </c>
      <c r="JS58" s="23">
        <v>0</v>
      </c>
      <c r="JT58" s="23">
        <v>0</v>
      </c>
      <c r="JU58" s="23">
        <v>0</v>
      </c>
      <c r="JV58" s="23">
        <v>0</v>
      </c>
      <c r="JW58" s="23">
        <v>0</v>
      </c>
      <c r="JX58" s="23">
        <v>0</v>
      </c>
      <c r="JY58" s="22">
        <v>0</v>
      </c>
      <c r="JZ58" s="23">
        <v>0</v>
      </c>
      <c r="KA58" s="23">
        <v>0</v>
      </c>
      <c r="KB58" s="23">
        <v>0</v>
      </c>
      <c r="KC58" s="23">
        <v>0</v>
      </c>
      <c r="KD58" s="23">
        <v>0</v>
      </c>
      <c r="KE58" s="23">
        <v>0</v>
      </c>
      <c r="KF58" s="23">
        <v>0</v>
      </c>
      <c r="KG58" s="23">
        <v>0</v>
      </c>
      <c r="KH58" s="23">
        <v>0</v>
      </c>
      <c r="KI58" s="23">
        <v>0</v>
      </c>
      <c r="KJ58" s="23">
        <v>0</v>
      </c>
      <c r="KK58" s="23">
        <v>0</v>
      </c>
      <c r="KL58" s="23">
        <v>0</v>
      </c>
      <c r="KM58" s="23">
        <v>0</v>
      </c>
      <c r="KN58" s="23">
        <v>0</v>
      </c>
      <c r="KO58" s="23">
        <v>0</v>
      </c>
      <c r="KP58" s="23">
        <v>0</v>
      </c>
      <c r="KQ58" s="23">
        <v>0</v>
      </c>
      <c r="KR58" s="23">
        <v>0</v>
      </c>
      <c r="KS58" s="22">
        <v>0</v>
      </c>
      <c r="KT58" s="23">
        <v>0</v>
      </c>
      <c r="KU58" s="23">
        <v>0</v>
      </c>
      <c r="KV58" s="23">
        <v>0</v>
      </c>
      <c r="KW58" s="23">
        <v>0</v>
      </c>
      <c r="KX58" s="23">
        <v>0</v>
      </c>
      <c r="KY58" s="23">
        <v>0</v>
      </c>
      <c r="KZ58" s="23">
        <v>0</v>
      </c>
      <c r="LA58" s="23">
        <v>0</v>
      </c>
      <c r="LB58" s="23">
        <v>0</v>
      </c>
      <c r="LC58" s="23">
        <v>0</v>
      </c>
      <c r="LD58" s="23">
        <v>0</v>
      </c>
      <c r="LE58" s="23">
        <v>0</v>
      </c>
      <c r="LF58" s="23">
        <v>0</v>
      </c>
      <c r="LG58" s="23">
        <v>0</v>
      </c>
      <c r="LH58" s="23">
        <v>0</v>
      </c>
      <c r="LI58" s="23">
        <v>0</v>
      </c>
      <c r="LJ58" s="23">
        <v>0</v>
      </c>
      <c r="LK58" s="23">
        <v>0</v>
      </c>
      <c r="LL58" s="23">
        <v>0</v>
      </c>
      <c r="LM58" s="22">
        <v>0</v>
      </c>
      <c r="LN58" s="23">
        <v>0</v>
      </c>
      <c r="LO58" s="23">
        <v>0</v>
      </c>
      <c r="LP58" s="23">
        <v>0</v>
      </c>
      <c r="LQ58" s="23">
        <v>0</v>
      </c>
      <c r="LR58" s="23">
        <v>0</v>
      </c>
      <c r="LS58" s="23">
        <v>0</v>
      </c>
      <c r="LT58" s="23">
        <v>0</v>
      </c>
      <c r="LU58" s="23">
        <v>0</v>
      </c>
      <c r="LV58" s="23">
        <v>0</v>
      </c>
      <c r="LW58" s="23">
        <v>0</v>
      </c>
      <c r="LX58" s="23">
        <v>0</v>
      </c>
      <c r="LY58" s="23">
        <v>0</v>
      </c>
      <c r="LZ58" s="23">
        <v>0</v>
      </c>
      <c r="MA58" s="23">
        <v>0</v>
      </c>
      <c r="MB58" s="23">
        <v>0</v>
      </c>
      <c r="MC58" s="23">
        <v>0</v>
      </c>
      <c r="MD58" s="23">
        <v>0</v>
      </c>
      <c r="ME58" s="23">
        <v>0</v>
      </c>
      <c r="MF58" s="23">
        <v>0</v>
      </c>
      <c r="MG58" s="22">
        <v>0</v>
      </c>
      <c r="MH58" s="23">
        <v>0</v>
      </c>
      <c r="MI58" s="23">
        <v>0</v>
      </c>
      <c r="MJ58" s="23">
        <v>0</v>
      </c>
      <c r="MK58" s="23">
        <v>0</v>
      </c>
      <c r="ML58" s="23">
        <v>0</v>
      </c>
      <c r="MM58" s="23">
        <v>0</v>
      </c>
      <c r="MN58" s="23">
        <v>0</v>
      </c>
      <c r="MO58" s="23">
        <v>0</v>
      </c>
      <c r="MP58" s="23">
        <v>0</v>
      </c>
      <c r="MQ58" s="23">
        <v>0</v>
      </c>
      <c r="MR58" s="23">
        <v>0</v>
      </c>
      <c r="MS58" s="23">
        <v>0</v>
      </c>
      <c r="MT58" s="23">
        <v>0</v>
      </c>
      <c r="MU58" s="23">
        <v>0</v>
      </c>
      <c r="MV58" s="23">
        <v>0</v>
      </c>
      <c r="MW58" s="23">
        <v>0</v>
      </c>
      <c r="MX58" s="23">
        <v>0</v>
      </c>
      <c r="MY58" s="23">
        <v>0</v>
      </c>
      <c r="MZ58" s="23">
        <v>0</v>
      </c>
    </row>
    <row r="59" spans="1:364">
      <c r="A59" s="9" t="s">
        <v>989</v>
      </c>
      <c r="B59" s="9" t="s">
        <v>990</v>
      </c>
      <c r="C59" s="9" t="s">
        <v>886</v>
      </c>
      <c r="E59" s="22">
        <v>0</v>
      </c>
      <c r="F59" s="23">
        <v>0</v>
      </c>
      <c r="G59" s="23">
        <v>131.887393</v>
      </c>
      <c r="H59" s="23">
        <v>155.187804</v>
      </c>
      <c r="I59" s="23">
        <v>159.998626</v>
      </c>
      <c r="J59" s="23">
        <v>164.958584</v>
      </c>
      <c r="K59" s="23">
        <v>170.07230000000001</v>
      </c>
      <c r="L59" s="23">
        <v>175.34454099999999</v>
      </c>
      <c r="M59" s="23">
        <v>180.78022200000001</v>
      </c>
      <c r="N59" s="23">
        <v>186.38440900000001</v>
      </c>
      <c r="O59" s="23">
        <v>192.16232500000001</v>
      </c>
      <c r="P59" s="23">
        <v>198.11935700000001</v>
      </c>
      <c r="Q59" s="23">
        <v>204.26105699999999</v>
      </c>
      <c r="R59" s="23">
        <v>210.59315000000001</v>
      </c>
      <c r="S59" s="23">
        <v>217.12153799999999</v>
      </c>
      <c r="T59" s="23">
        <v>223.852306</v>
      </c>
      <c r="U59" s="23">
        <v>230.79172700000001</v>
      </c>
      <c r="V59" s="23">
        <v>0</v>
      </c>
      <c r="W59" s="23">
        <v>0</v>
      </c>
      <c r="X59" s="23">
        <v>0</v>
      </c>
      <c r="Y59" s="22">
        <v>0</v>
      </c>
      <c r="Z59" s="23">
        <v>0</v>
      </c>
      <c r="AA59" s="23">
        <v>131.887393</v>
      </c>
      <c r="AB59" s="23">
        <v>155.187804</v>
      </c>
      <c r="AC59" s="23">
        <v>159.998626</v>
      </c>
      <c r="AD59" s="23">
        <v>164.958584</v>
      </c>
      <c r="AE59" s="23">
        <v>170.07230000000001</v>
      </c>
      <c r="AF59" s="23">
        <v>175.34454099999999</v>
      </c>
      <c r="AG59" s="23">
        <v>180.78022200000001</v>
      </c>
      <c r="AH59" s="23">
        <v>186.38440900000001</v>
      </c>
      <c r="AI59" s="23">
        <v>192.16232500000001</v>
      </c>
      <c r="AJ59" s="23">
        <v>198.11935700000001</v>
      </c>
      <c r="AK59" s="23">
        <v>204.26105699999999</v>
      </c>
      <c r="AL59" s="23">
        <v>210.59315000000001</v>
      </c>
      <c r="AM59" s="23">
        <v>217.12153799999999</v>
      </c>
      <c r="AN59" s="23">
        <v>223.852306</v>
      </c>
      <c r="AO59" s="23">
        <v>230.79172700000001</v>
      </c>
      <c r="AP59" s="23">
        <v>0</v>
      </c>
      <c r="AQ59" s="23">
        <v>0</v>
      </c>
      <c r="AR59" s="23">
        <v>0</v>
      </c>
      <c r="AS59" s="22">
        <v>0</v>
      </c>
      <c r="AT59" s="23">
        <v>0</v>
      </c>
      <c r="AU59" s="23">
        <v>0</v>
      </c>
      <c r="AV59" s="23">
        <v>117.582052</v>
      </c>
      <c r="AW59" s="23">
        <v>121.109514</v>
      </c>
      <c r="AX59" s="23">
        <v>124.74279900000001</v>
      </c>
      <c r="AY59" s="23">
        <v>128.485083</v>
      </c>
      <c r="AZ59" s="23">
        <v>132.33963600000001</v>
      </c>
      <c r="BA59" s="23">
        <v>136.30982499999999</v>
      </c>
      <c r="BB59" s="23">
        <v>140.39912000000001</v>
      </c>
      <c r="BC59" s="23">
        <v>144.61109300000001</v>
      </c>
      <c r="BD59" s="23">
        <v>148.94942599999999</v>
      </c>
      <c r="BE59" s="23">
        <v>153.41790900000001</v>
      </c>
      <c r="BF59" s="23">
        <v>158.02044599999999</v>
      </c>
      <c r="BG59" s="23">
        <v>162.76105999999999</v>
      </c>
      <c r="BH59" s="23">
        <v>167.643891</v>
      </c>
      <c r="BI59" s="23">
        <v>172.67320799999999</v>
      </c>
      <c r="BJ59" s="23">
        <v>0</v>
      </c>
      <c r="BK59" s="23">
        <v>0</v>
      </c>
      <c r="BL59" s="23">
        <v>0</v>
      </c>
      <c r="BM59" s="22">
        <v>0</v>
      </c>
      <c r="BN59" s="23">
        <v>0</v>
      </c>
      <c r="BO59" s="23">
        <v>0</v>
      </c>
      <c r="BP59" s="23">
        <v>117.582052</v>
      </c>
      <c r="BQ59" s="23">
        <v>121.109514</v>
      </c>
      <c r="BR59" s="23">
        <v>124.74279900000001</v>
      </c>
      <c r="BS59" s="23">
        <v>128.485083</v>
      </c>
      <c r="BT59" s="23">
        <v>132.33963600000001</v>
      </c>
      <c r="BU59" s="23">
        <v>136.30982499999999</v>
      </c>
      <c r="BV59" s="23">
        <v>140.39912000000001</v>
      </c>
      <c r="BW59" s="23">
        <v>144.61109300000001</v>
      </c>
      <c r="BX59" s="23">
        <v>148.94942599999999</v>
      </c>
      <c r="BY59" s="23">
        <v>153.41790900000001</v>
      </c>
      <c r="BZ59" s="23">
        <v>158.02044599999999</v>
      </c>
      <c r="CA59" s="23">
        <v>162.76105999999999</v>
      </c>
      <c r="CB59" s="23">
        <v>167.643891</v>
      </c>
      <c r="CC59" s="23">
        <v>172.67320799999999</v>
      </c>
      <c r="CD59" s="23">
        <v>0</v>
      </c>
      <c r="CE59" s="23">
        <v>0</v>
      </c>
      <c r="CF59" s="23">
        <v>0</v>
      </c>
      <c r="CG59" s="22">
        <v>0</v>
      </c>
      <c r="CH59" s="23">
        <v>0</v>
      </c>
      <c r="CI59" s="23">
        <v>109.216871</v>
      </c>
      <c r="CJ59" s="23">
        <v>121.227096</v>
      </c>
      <c r="CK59" s="23">
        <v>124.985136</v>
      </c>
      <c r="CL59" s="23">
        <v>128.85967500000001</v>
      </c>
      <c r="CM59" s="23">
        <v>132.85432499999999</v>
      </c>
      <c r="CN59" s="23">
        <v>136.97280900000001</v>
      </c>
      <c r="CO59" s="23">
        <v>141.21896599999999</v>
      </c>
      <c r="CP59" s="23">
        <v>145.596754</v>
      </c>
      <c r="CQ59" s="23">
        <v>150.110254</v>
      </c>
      <c r="CR59" s="23">
        <v>154.76367200000001</v>
      </c>
      <c r="CS59" s="23">
        <v>159.56134499999999</v>
      </c>
      <c r="CT59" s="23">
        <v>164.50774699999999</v>
      </c>
      <c r="CU59" s="23">
        <v>169.60748699999999</v>
      </c>
      <c r="CV59" s="23">
        <v>174.865319</v>
      </c>
      <c r="CW59" s="23">
        <v>180.28614400000001</v>
      </c>
      <c r="CX59" s="23">
        <v>0</v>
      </c>
      <c r="CY59" s="23">
        <v>0</v>
      </c>
      <c r="CZ59" s="23">
        <v>0</v>
      </c>
      <c r="DA59" s="22">
        <v>0</v>
      </c>
      <c r="DB59" s="23">
        <v>0</v>
      </c>
      <c r="DC59" s="23">
        <v>109.216871</v>
      </c>
      <c r="DD59" s="23">
        <v>121.227096</v>
      </c>
      <c r="DE59" s="23">
        <v>124.985136</v>
      </c>
      <c r="DF59" s="23">
        <v>128.85967500000001</v>
      </c>
      <c r="DG59" s="23">
        <v>132.85432499999999</v>
      </c>
      <c r="DH59" s="23">
        <v>136.97280900000001</v>
      </c>
      <c r="DI59" s="23">
        <v>141.21896599999999</v>
      </c>
      <c r="DJ59" s="23">
        <v>145.596754</v>
      </c>
      <c r="DK59" s="23">
        <v>150.110254</v>
      </c>
      <c r="DL59" s="23">
        <v>154.76367200000001</v>
      </c>
      <c r="DM59" s="23">
        <v>159.56134499999999</v>
      </c>
      <c r="DN59" s="23">
        <v>164.50774699999999</v>
      </c>
      <c r="DO59" s="23">
        <v>169.60748699999999</v>
      </c>
      <c r="DP59" s="23">
        <v>174.865319</v>
      </c>
      <c r="DQ59" s="23">
        <v>180.28614400000001</v>
      </c>
      <c r="DR59" s="23">
        <v>0</v>
      </c>
      <c r="DS59" s="23">
        <v>0</v>
      </c>
      <c r="DT59" s="23">
        <v>0</v>
      </c>
      <c r="DU59" s="22">
        <v>0</v>
      </c>
      <c r="DV59" s="23">
        <v>0</v>
      </c>
      <c r="DW59" s="23">
        <v>109.216871</v>
      </c>
      <c r="DX59" s="23">
        <v>111.235947</v>
      </c>
      <c r="DY59" s="23">
        <v>114.68426100000001</v>
      </c>
      <c r="DZ59" s="23">
        <v>118.239473</v>
      </c>
      <c r="EA59" s="23">
        <v>121.90489700000001</v>
      </c>
      <c r="EB59" s="23">
        <v>125.683949</v>
      </c>
      <c r="EC59" s="23">
        <v>129.580151</v>
      </c>
      <c r="ED59" s="23">
        <v>133.59713600000001</v>
      </c>
      <c r="EE59" s="23">
        <v>137.73864699999999</v>
      </c>
      <c r="EF59" s="23">
        <v>142.008545</v>
      </c>
      <c r="EG59" s="23">
        <v>146.41081</v>
      </c>
      <c r="EH59" s="23">
        <v>150.949545</v>
      </c>
      <c r="EI59" s="23">
        <v>155.62898100000001</v>
      </c>
      <c r="EJ59" s="23">
        <v>160.45347899999999</v>
      </c>
      <c r="EK59" s="23">
        <v>165.427537</v>
      </c>
      <c r="EL59" s="23">
        <v>0</v>
      </c>
      <c r="EM59" s="23">
        <v>0</v>
      </c>
      <c r="EN59" s="23">
        <v>0</v>
      </c>
      <c r="EO59" s="22">
        <v>0</v>
      </c>
      <c r="EP59" s="23">
        <v>0</v>
      </c>
      <c r="EQ59" s="23">
        <v>109.216871</v>
      </c>
      <c r="ER59" s="23">
        <v>121.227096</v>
      </c>
      <c r="ES59" s="23">
        <v>124.985136</v>
      </c>
      <c r="ET59" s="23">
        <v>128.85967500000001</v>
      </c>
      <c r="EU59" s="23">
        <v>132.85432499999999</v>
      </c>
      <c r="EV59" s="23">
        <v>136.97280900000001</v>
      </c>
      <c r="EW59" s="23">
        <v>141.21896599999999</v>
      </c>
      <c r="EX59" s="23">
        <v>145.596754</v>
      </c>
      <c r="EY59" s="23">
        <v>150.110254</v>
      </c>
      <c r="EZ59" s="23">
        <v>154.76367200000001</v>
      </c>
      <c r="FA59" s="23">
        <v>159.56134499999999</v>
      </c>
      <c r="FB59" s="23">
        <v>164.50774699999999</v>
      </c>
      <c r="FC59" s="23">
        <v>169.60748699999999</v>
      </c>
      <c r="FD59" s="23">
        <v>174.865319</v>
      </c>
      <c r="FE59" s="23">
        <v>180.28614400000001</v>
      </c>
      <c r="FF59" s="23">
        <v>0</v>
      </c>
      <c r="FG59" s="23">
        <v>0</v>
      </c>
      <c r="FH59" s="23">
        <v>0</v>
      </c>
      <c r="FI59" s="22">
        <v>0</v>
      </c>
      <c r="FJ59" s="23">
        <v>0</v>
      </c>
      <c r="FK59" s="23">
        <v>0</v>
      </c>
      <c r="FL59" s="23">
        <v>117.811283</v>
      </c>
      <c r="FM59" s="23">
        <v>120.167509</v>
      </c>
      <c r="FN59" s="23">
        <v>122.570859</v>
      </c>
      <c r="FO59" s="23">
        <v>125.02227600000001</v>
      </c>
      <c r="FP59" s="23">
        <v>127.522722</v>
      </c>
      <c r="FQ59" s="23">
        <v>130.07317599999999</v>
      </c>
      <c r="FR59" s="23">
        <v>132.67463900000001</v>
      </c>
      <c r="FS59" s="23">
        <v>135.32813200000001</v>
      </c>
      <c r="FT59" s="23">
        <v>138.034695</v>
      </c>
      <c r="FU59" s="23">
        <v>140.795389</v>
      </c>
      <c r="FV59" s="23">
        <v>143.61129700000001</v>
      </c>
      <c r="FW59" s="23">
        <v>146.48352299999999</v>
      </c>
      <c r="FX59" s="23">
        <v>149.41319300000001</v>
      </c>
      <c r="FY59" s="23">
        <v>152.40145699999999</v>
      </c>
      <c r="FZ59" s="23">
        <v>0</v>
      </c>
      <c r="GA59" s="23">
        <v>0</v>
      </c>
      <c r="GB59" s="23">
        <v>0</v>
      </c>
      <c r="GC59" s="22">
        <v>0</v>
      </c>
      <c r="GD59" s="23">
        <v>0</v>
      </c>
      <c r="GE59" s="23">
        <v>0</v>
      </c>
      <c r="GF59" s="23">
        <v>147.57022900000001</v>
      </c>
      <c r="GG59" s="23">
        <v>150.52163358000001</v>
      </c>
      <c r="GH59" s="23">
        <v>153.53206625000001</v>
      </c>
      <c r="GI59" s="23">
        <v>156.60270757999999</v>
      </c>
      <c r="GJ59" s="23">
        <v>159.73476173</v>
      </c>
      <c r="GK59" s="23">
        <v>162.92945696000001</v>
      </c>
      <c r="GL59" s="23">
        <v>166.18804610000001</v>
      </c>
      <c r="GM59" s="23">
        <v>169.51180701999999</v>
      </c>
      <c r="GN59" s="23">
        <v>172.90204316000001</v>
      </c>
      <c r="GO59" s="23">
        <v>176.36008403</v>
      </c>
      <c r="GP59" s="23">
        <v>179.88728570999999</v>
      </c>
      <c r="GQ59" s="23">
        <v>183.48503142000001</v>
      </c>
      <c r="GR59" s="23">
        <v>187.15473205000001</v>
      </c>
      <c r="GS59" s="23">
        <v>190.89782668999999</v>
      </c>
      <c r="GT59" s="23">
        <v>0</v>
      </c>
      <c r="GU59" s="23">
        <v>0</v>
      </c>
      <c r="GV59" s="23">
        <v>0</v>
      </c>
      <c r="GW59" s="22">
        <v>0</v>
      </c>
      <c r="GX59" s="23">
        <v>0</v>
      </c>
      <c r="GY59" s="23">
        <v>0</v>
      </c>
      <c r="GZ59" s="23">
        <v>147.57022900000001</v>
      </c>
      <c r="HA59" s="23">
        <v>150.52163358000001</v>
      </c>
      <c r="HB59" s="23">
        <v>153.53206625000001</v>
      </c>
      <c r="HC59" s="23">
        <v>156.60270757999999</v>
      </c>
      <c r="HD59" s="23">
        <v>159.73476173</v>
      </c>
      <c r="HE59" s="23">
        <v>162.92945696000001</v>
      </c>
      <c r="HF59" s="23">
        <v>166.18804610000001</v>
      </c>
      <c r="HG59" s="23">
        <v>169.51180701999999</v>
      </c>
      <c r="HH59" s="23">
        <v>172.90204316000001</v>
      </c>
      <c r="HI59" s="23">
        <v>176.36008403</v>
      </c>
      <c r="HJ59" s="23">
        <v>179.88728570999999</v>
      </c>
      <c r="HK59" s="23">
        <v>183.48503142000001</v>
      </c>
      <c r="HL59" s="23">
        <v>187.15473205000001</v>
      </c>
      <c r="HM59" s="23">
        <v>190.89782668999999</v>
      </c>
      <c r="HN59" s="23">
        <v>0</v>
      </c>
      <c r="HO59" s="23">
        <v>0</v>
      </c>
      <c r="HP59" s="23">
        <v>0</v>
      </c>
      <c r="HQ59" s="22">
        <v>0</v>
      </c>
      <c r="HR59" s="23">
        <v>0</v>
      </c>
      <c r="HS59" s="23">
        <v>0</v>
      </c>
      <c r="HT59" s="24">
        <v>118.42382000000001</v>
      </c>
      <c r="HU59" s="24">
        <v>120.79229599999999</v>
      </c>
      <c r="HV59" s="24">
        <v>124.695137</v>
      </c>
      <c r="HW59" s="23">
        <v>126.64734900000001</v>
      </c>
      <c r="HX59" s="23">
        <v>129.180296</v>
      </c>
      <c r="HY59" s="23">
        <v>131.763902</v>
      </c>
      <c r="HZ59" s="23">
        <v>134.39918</v>
      </c>
      <c r="IA59" s="23">
        <v>137.087163</v>
      </c>
      <c r="IB59" s="23">
        <v>139.82890699999999</v>
      </c>
      <c r="IC59" s="23">
        <v>142.625485</v>
      </c>
      <c r="ID59" s="23">
        <v>145.47799499999999</v>
      </c>
      <c r="IE59" s="23">
        <v>148.38755399999999</v>
      </c>
      <c r="IF59" s="23">
        <v>151.35530600000001</v>
      </c>
      <c r="IG59" s="23">
        <v>154.38241199999999</v>
      </c>
      <c r="IH59" s="23">
        <v>0</v>
      </c>
      <c r="II59" s="23">
        <v>0</v>
      </c>
      <c r="IJ59" s="23">
        <v>0</v>
      </c>
      <c r="IK59" s="22">
        <v>0</v>
      </c>
      <c r="IL59" s="23">
        <v>0</v>
      </c>
      <c r="IM59" s="23">
        <v>0</v>
      </c>
      <c r="IN59" s="23">
        <v>0</v>
      </c>
      <c r="IO59" s="23">
        <v>0</v>
      </c>
      <c r="IP59" s="23">
        <v>0</v>
      </c>
      <c r="IQ59" s="23">
        <v>0</v>
      </c>
      <c r="IR59" s="23">
        <v>0</v>
      </c>
      <c r="IS59" s="23">
        <v>0</v>
      </c>
      <c r="IT59" s="23">
        <v>0</v>
      </c>
      <c r="IU59" s="23">
        <v>0</v>
      </c>
      <c r="IV59" s="23">
        <v>0</v>
      </c>
      <c r="IW59" s="23">
        <v>0</v>
      </c>
      <c r="IX59" s="23">
        <v>0</v>
      </c>
      <c r="IY59" s="23">
        <v>0</v>
      </c>
      <c r="IZ59" s="23">
        <v>0</v>
      </c>
      <c r="JA59" s="23">
        <v>0</v>
      </c>
      <c r="JB59" s="23">
        <v>0</v>
      </c>
      <c r="JC59" s="23">
        <v>0</v>
      </c>
      <c r="JD59" s="23">
        <v>0</v>
      </c>
      <c r="JE59" s="22">
        <v>0</v>
      </c>
      <c r="JF59" s="23">
        <v>0</v>
      </c>
      <c r="JG59" s="23">
        <v>0</v>
      </c>
      <c r="JH59" s="23">
        <v>0</v>
      </c>
      <c r="JI59" s="23">
        <v>0</v>
      </c>
      <c r="JJ59" s="23">
        <v>0</v>
      </c>
      <c r="JK59" s="23">
        <v>0</v>
      </c>
      <c r="JL59" s="23">
        <v>0</v>
      </c>
      <c r="JM59" s="23">
        <v>0</v>
      </c>
      <c r="JN59" s="23">
        <v>0</v>
      </c>
      <c r="JO59" s="23">
        <v>0</v>
      </c>
      <c r="JP59" s="23">
        <v>0</v>
      </c>
      <c r="JQ59" s="23">
        <v>0</v>
      </c>
      <c r="JR59" s="23">
        <v>0</v>
      </c>
      <c r="JS59" s="23">
        <v>0</v>
      </c>
      <c r="JT59" s="23">
        <v>0</v>
      </c>
      <c r="JU59" s="23">
        <v>0</v>
      </c>
      <c r="JV59" s="23">
        <v>0</v>
      </c>
      <c r="JW59" s="23">
        <v>0</v>
      </c>
      <c r="JX59" s="23">
        <v>0</v>
      </c>
      <c r="JY59" s="22">
        <v>0</v>
      </c>
      <c r="JZ59" s="23">
        <v>0</v>
      </c>
      <c r="KA59" s="23">
        <v>0</v>
      </c>
      <c r="KB59" s="23">
        <v>0</v>
      </c>
      <c r="KC59" s="23">
        <v>0</v>
      </c>
      <c r="KD59" s="23">
        <v>0</v>
      </c>
      <c r="KE59" s="23">
        <v>0</v>
      </c>
      <c r="KF59" s="23">
        <v>0</v>
      </c>
      <c r="KG59" s="23">
        <v>0</v>
      </c>
      <c r="KH59" s="23">
        <v>0</v>
      </c>
      <c r="KI59" s="23">
        <v>0</v>
      </c>
      <c r="KJ59" s="23">
        <v>0</v>
      </c>
      <c r="KK59" s="23">
        <v>0</v>
      </c>
      <c r="KL59" s="23">
        <v>0</v>
      </c>
      <c r="KM59" s="23">
        <v>0</v>
      </c>
      <c r="KN59" s="23">
        <v>0</v>
      </c>
      <c r="KO59" s="23">
        <v>0</v>
      </c>
      <c r="KP59" s="23">
        <v>0</v>
      </c>
      <c r="KQ59" s="23">
        <v>0</v>
      </c>
      <c r="KR59" s="23">
        <v>0</v>
      </c>
      <c r="KS59" s="22">
        <v>0</v>
      </c>
      <c r="KT59" s="23">
        <v>0</v>
      </c>
      <c r="KU59" s="23">
        <v>0</v>
      </c>
      <c r="KV59" s="23">
        <v>0</v>
      </c>
      <c r="KW59" s="23">
        <v>0</v>
      </c>
      <c r="KX59" s="23">
        <v>0</v>
      </c>
      <c r="KY59" s="23">
        <v>0</v>
      </c>
      <c r="KZ59" s="23">
        <v>0</v>
      </c>
      <c r="LA59" s="23">
        <v>0</v>
      </c>
      <c r="LB59" s="23">
        <v>0</v>
      </c>
      <c r="LC59" s="23">
        <v>0</v>
      </c>
      <c r="LD59" s="23">
        <v>0</v>
      </c>
      <c r="LE59" s="23">
        <v>0</v>
      </c>
      <c r="LF59" s="23">
        <v>0</v>
      </c>
      <c r="LG59" s="23">
        <v>0</v>
      </c>
      <c r="LH59" s="23">
        <v>0</v>
      </c>
      <c r="LI59" s="23">
        <v>0</v>
      </c>
      <c r="LJ59" s="23">
        <v>0</v>
      </c>
      <c r="LK59" s="23">
        <v>0</v>
      </c>
      <c r="LL59" s="23">
        <v>0</v>
      </c>
      <c r="LM59" s="22">
        <v>0</v>
      </c>
      <c r="LN59" s="23">
        <v>0</v>
      </c>
      <c r="LO59" s="23">
        <v>0</v>
      </c>
      <c r="LP59" s="23">
        <v>0</v>
      </c>
      <c r="LQ59" s="23">
        <v>0</v>
      </c>
      <c r="LR59" s="23">
        <v>0</v>
      </c>
      <c r="LS59" s="23">
        <v>0</v>
      </c>
      <c r="LT59" s="23">
        <v>0</v>
      </c>
      <c r="LU59" s="23">
        <v>0</v>
      </c>
      <c r="LV59" s="23">
        <v>0</v>
      </c>
      <c r="LW59" s="23">
        <v>0</v>
      </c>
      <c r="LX59" s="23">
        <v>0</v>
      </c>
      <c r="LY59" s="23">
        <v>0</v>
      </c>
      <c r="LZ59" s="23">
        <v>0</v>
      </c>
      <c r="MA59" s="23">
        <v>0</v>
      </c>
      <c r="MB59" s="23">
        <v>0</v>
      </c>
      <c r="MC59" s="23">
        <v>0</v>
      </c>
      <c r="MD59" s="23">
        <v>0</v>
      </c>
      <c r="ME59" s="23">
        <v>0</v>
      </c>
      <c r="MF59" s="23">
        <v>0</v>
      </c>
      <c r="MG59" s="22">
        <v>0</v>
      </c>
      <c r="MH59" s="23">
        <v>0</v>
      </c>
      <c r="MI59" s="23">
        <v>0</v>
      </c>
      <c r="MJ59" s="23">
        <v>0</v>
      </c>
      <c r="MK59" s="23">
        <v>0</v>
      </c>
      <c r="ML59" s="23">
        <v>0</v>
      </c>
      <c r="MM59" s="23">
        <v>0</v>
      </c>
      <c r="MN59" s="23">
        <v>0</v>
      </c>
      <c r="MO59" s="23">
        <v>0</v>
      </c>
      <c r="MP59" s="23">
        <v>0</v>
      </c>
      <c r="MQ59" s="23">
        <v>0</v>
      </c>
      <c r="MR59" s="23">
        <v>0</v>
      </c>
      <c r="MS59" s="23">
        <v>0</v>
      </c>
      <c r="MT59" s="23">
        <v>0</v>
      </c>
      <c r="MU59" s="23">
        <v>0</v>
      </c>
      <c r="MV59" s="23">
        <v>0</v>
      </c>
      <c r="MW59" s="23">
        <v>0</v>
      </c>
      <c r="MX59" s="23">
        <v>0</v>
      </c>
      <c r="MY59" s="23">
        <v>0</v>
      </c>
      <c r="MZ59" s="23">
        <v>0</v>
      </c>
    </row>
    <row r="60" spans="1:364">
      <c r="A60" s="9" t="s">
        <v>991</v>
      </c>
      <c r="B60" s="9" t="s">
        <v>992</v>
      </c>
      <c r="C60" s="9" t="s">
        <v>886</v>
      </c>
      <c r="E60" s="22">
        <v>0</v>
      </c>
      <c r="F60" s="23">
        <v>0</v>
      </c>
      <c r="G60" s="23">
        <v>131.887393</v>
      </c>
      <c r="H60" s="23">
        <v>155.187804</v>
      </c>
      <c r="I60" s="23">
        <v>159.998626</v>
      </c>
      <c r="J60" s="23">
        <v>164.958584</v>
      </c>
      <c r="K60" s="23">
        <v>170.07230000000001</v>
      </c>
      <c r="L60" s="23">
        <v>175.34454099999999</v>
      </c>
      <c r="M60" s="23">
        <v>180.78022200000001</v>
      </c>
      <c r="N60" s="23">
        <v>186.38440900000001</v>
      </c>
      <c r="O60" s="23">
        <v>192.16232500000001</v>
      </c>
      <c r="P60" s="23">
        <v>198.11935700000001</v>
      </c>
      <c r="Q60" s="23">
        <v>204.26105699999999</v>
      </c>
      <c r="R60" s="23">
        <v>210.59315000000001</v>
      </c>
      <c r="S60" s="23">
        <v>217.12153799999999</v>
      </c>
      <c r="T60" s="23">
        <v>223.852306</v>
      </c>
      <c r="U60" s="23">
        <v>230.79172700000001</v>
      </c>
      <c r="V60" s="23">
        <v>0</v>
      </c>
      <c r="W60" s="23">
        <v>0</v>
      </c>
      <c r="X60" s="23">
        <v>0</v>
      </c>
      <c r="Y60" s="22">
        <v>0</v>
      </c>
      <c r="Z60" s="23">
        <v>0</v>
      </c>
      <c r="AA60" s="23">
        <v>131.887393</v>
      </c>
      <c r="AB60" s="23">
        <v>155.187804</v>
      </c>
      <c r="AC60" s="23">
        <v>159.998626</v>
      </c>
      <c r="AD60" s="23">
        <v>164.958584</v>
      </c>
      <c r="AE60" s="23">
        <v>170.07230000000001</v>
      </c>
      <c r="AF60" s="23">
        <v>175.34454099999999</v>
      </c>
      <c r="AG60" s="23">
        <v>180.78022200000001</v>
      </c>
      <c r="AH60" s="23">
        <v>186.38440900000001</v>
      </c>
      <c r="AI60" s="23">
        <v>192.16232500000001</v>
      </c>
      <c r="AJ60" s="23">
        <v>198.11935700000001</v>
      </c>
      <c r="AK60" s="23">
        <v>204.26105699999999</v>
      </c>
      <c r="AL60" s="23">
        <v>210.59315000000001</v>
      </c>
      <c r="AM60" s="23">
        <v>217.12153799999999</v>
      </c>
      <c r="AN60" s="23">
        <v>223.852306</v>
      </c>
      <c r="AO60" s="23">
        <v>230.79172700000001</v>
      </c>
      <c r="AP60" s="23">
        <v>0</v>
      </c>
      <c r="AQ60" s="23">
        <v>0</v>
      </c>
      <c r="AR60" s="23">
        <v>0</v>
      </c>
      <c r="AS60" s="22">
        <v>0</v>
      </c>
      <c r="AT60" s="23">
        <v>0</v>
      </c>
      <c r="AU60" s="23">
        <v>0</v>
      </c>
      <c r="AV60" s="23">
        <v>117.582052</v>
      </c>
      <c r="AW60" s="23">
        <v>121.109514</v>
      </c>
      <c r="AX60" s="23">
        <v>124.74279900000001</v>
      </c>
      <c r="AY60" s="23">
        <v>128.485083</v>
      </c>
      <c r="AZ60" s="23">
        <v>132.33963600000001</v>
      </c>
      <c r="BA60" s="23">
        <v>136.30982499999999</v>
      </c>
      <c r="BB60" s="23">
        <v>140.39912000000001</v>
      </c>
      <c r="BC60" s="23">
        <v>144.61109300000001</v>
      </c>
      <c r="BD60" s="23">
        <v>148.94942599999999</v>
      </c>
      <c r="BE60" s="23">
        <v>153.41790900000001</v>
      </c>
      <c r="BF60" s="23">
        <v>158.02044599999999</v>
      </c>
      <c r="BG60" s="23">
        <v>162.76105999999999</v>
      </c>
      <c r="BH60" s="23">
        <v>167.643891</v>
      </c>
      <c r="BI60" s="23">
        <v>172.67320799999999</v>
      </c>
      <c r="BJ60" s="23">
        <v>0</v>
      </c>
      <c r="BK60" s="23">
        <v>0</v>
      </c>
      <c r="BL60" s="23">
        <v>0</v>
      </c>
      <c r="BM60" s="22">
        <v>0</v>
      </c>
      <c r="BN60" s="23">
        <v>0</v>
      </c>
      <c r="BO60" s="23">
        <v>0</v>
      </c>
      <c r="BP60" s="23">
        <v>117.582052</v>
      </c>
      <c r="BQ60" s="23">
        <v>121.109514</v>
      </c>
      <c r="BR60" s="23">
        <v>124.74279900000001</v>
      </c>
      <c r="BS60" s="23">
        <v>128.485083</v>
      </c>
      <c r="BT60" s="23">
        <v>132.33963600000001</v>
      </c>
      <c r="BU60" s="23">
        <v>136.30982499999999</v>
      </c>
      <c r="BV60" s="23">
        <v>140.39912000000001</v>
      </c>
      <c r="BW60" s="23">
        <v>144.61109300000001</v>
      </c>
      <c r="BX60" s="23">
        <v>148.94942599999999</v>
      </c>
      <c r="BY60" s="23">
        <v>153.41790900000001</v>
      </c>
      <c r="BZ60" s="23">
        <v>158.02044599999999</v>
      </c>
      <c r="CA60" s="23">
        <v>162.76105999999999</v>
      </c>
      <c r="CB60" s="23">
        <v>167.643891</v>
      </c>
      <c r="CC60" s="23">
        <v>172.67320799999999</v>
      </c>
      <c r="CD60" s="23">
        <v>0</v>
      </c>
      <c r="CE60" s="23">
        <v>0</v>
      </c>
      <c r="CF60" s="23">
        <v>0</v>
      </c>
      <c r="CG60" s="22">
        <v>0</v>
      </c>
      <c r="CH60" s="23">
        <v>0</v>
      </c>
      <c r="CI60" s="23">
        <v>109.216871</v>
      </c>
      <c r="CJ60" s="23">
        <v>121.227096</v>
      </c>
      <c r="CK60" s="23">
        <v>124.985136</v>
      </c>
      <c r="CL60" s="23">
        <v>128.85967500000001</v>
      </c>
      <c r="CM60" s="23">
        <v>132.85432499999999</v>
      </c>
      <c r="CN60" s="23">
        <v>136.97280900000001</v>
      </c>
      <c r="CO60" s="23">
        <v>141.21896599999999</v>
      </c>
      <c r="CP60" s="23">
        <v>145.596754</v>
      </c>
      <c r="CQ60" s="23">
        <v>150.110254</v>
      </c>
      <c r="CR60" s="23">
        <v>154.76367200000001</v>
      </c>
      <c r="CS60" s="23">
        <v>159.56134499999999</v>
      </c>
      <c r="CT60" s="23">
        <v>164.50774699999999</v>
      </c>
      <c r="CU60" s="23">
        <v>169.60748699999999</v>
      </c>
      <c r="CV60" s="23">
        <v>174.865319</v>
      </c>
      <c r="CW60" s="23">
        <v>180.28614400000001</v>
      </c>
      <c r="CX60" s="23">
        <v>0</v>
      </c>
      <c r="CY60" s="23">
        <v>0</v>
      </c>
      <c r="CZ60" s="23">
        <v>0</v>
      </c>
      <c r="DA60" s="22">
        <v>0</v>
      </c>
      <c r="DB60" s="23">
        <v>0</v>
      </c>
      <c r="DC60" s="23">
        <v>109.216871</v>
      </c>
      <c r="DD60" s="23">
        <v>121.227096</v>
      </c>
      <c r="DE60" s="23">
        <v>124.985136</v>
      </c>
      <c r="DF60" s="23">
        <v>128.85967500000001</v>
      </c>
      <c r="DG60" s="23">
        <v>132.85432499999999</v>
      </c>
      <c r="DH60" s="23">
        <v>136.97280900000001</v>
      </c>
      <c r="DI60" s="23">
        <v>141.21896599999999</v>
      </c>
      <c r="DJ60" s="23">
        <v>145.596754</v>
      </c>
      <c r="DK60" s="23">
        <v>150.110254</v>
      </c>
      <c r="DL60" s="23">
        <v>154.76367200000001</v>
      </c>
      <c r="DM60" s="23">
        <v>159.56134499999999</v>
      </c>
      <c r="DN60" s="23">
        <v>164.50774699999999</v>
      </c>
      <c r="DO60" s="23">
        <v>169.60748699999999</v>
      </c>
      <c r="DP60" s="23">
        <v>174.865319</v>
      </c>
      <c r="DQ60" s="23">
        <v>180.28614400000001</v>
      </c>
      <c r="DR60" s="23">
        <v>0</v>
      </c>
      <c r="DS60" s="23">
        <v>0</v>
      </c>
      <c r="DT60" s="23">
        <v>0</v>
      </c>
      <c r="DU60" s="22">
        <v>0</v>
      </c>
      <c r="DV60" s="23">
        <v>0</v>
      </c>
      <c r="DW60" s="23">
        <v>109.216871</v>
      </c>
      <c r="DX60" s="23">
        <v>111.235947</v>
      </c>
      <c r="DY60" s="23">
        <v>114.68426100000001</v>
      </c>
      <c r="DZ60" s="23">
        <v>118.239473</v>
      </c>
      <c r="EA60" s="23">
        <v>121.90489700000001</v>
      </c>
      <c r="EB60" s="23">
        <v>125.683949</v>
      </c>
      <c r="EC60" s="23">
        <v>129.580151</v>
      </c>
      <c r="ED60" s="23">
        <v>133.59713600000001</v>
      </c>
      <c r="EE60" s="23">
        <v>137.73864699999999</v>
      </c>
      <c r="EF60" s="23">
        <v>142.008545</v>
      </c>
      <c r="EG60" s="23">
        <v>146.41081</v>
      </c>
      <c r="EH60" s="23">
        <v>150.949545</v>
      </c>
      <c r="EI60" s="23">
        <v>155.62898100000001</v>
      </c>
      <c r="EJ60" s="23">
        <v>160.45347899999999</v>
      </c>
      <c r="EK60" s="23">
        <v>165.427537</v>
      </c>
      <c r="EL60" s="23">
        <v>0</v>
      </c>
      <c r="EM60" s="23">
        <v>0</v>
      </c>
      <c r="EN60" s="23">
        <v>0</v>
      </c>
      <c r="EO60" s="22">
        <v>0</v>
      </c>
      <c r="EP60" s="23">
        <v>0</v>
      </c>
      <c r="EQ60" s="23">
        <v>109.216871</v>
      </c>
      <c r="ER60" s="23">
        <v>121.227096</v>
      </c>
      <c r="ES60" s="23">
        <v>124.985136</v>
      </c>
      <c r="ET60" s="23">
        <v>128.85967500000001</v>
      </c>
      <c r="EU60" s="23">
        <v>132.85432499999999</v>
      </c>
      <c r="EV60" s="23">
        <v>136.97280900000001</v>
      </c>
      <c r="EW60" s="23">
        <v>141.21896599999999</v>
      </c>
      <c r="EX60" s="23">
        <v>145.596754</v>
      </c>
      <c r="EY60" s="23">
        <v>150.110254</v>
      </c>
      <c r="EZ60" s="23">
        <v>154.76367200000001</v>
      </c>
      <c r="FA60" s="23">
        <v>159.56134499999999</v>
      </c>
      <c r="FB60" s="23">
        <v>164.50774699999999</v>
      </c>
      <c r="FC60" s="23">
        <v>169.60748699999999</v>
      </c>
      <c r="FD60" s="23">
        <v>174.865319</v>
      </c>
      <c r="FE60" s="23">
        <v>180.28614400000001</v>
      </c>
      <c r="FF60" s="23">
        <v>0</v>
      </c>
      <c r="FG60" s="23">
        <v>0</v>
      </c>
      <c r="FH60" s="23">
        <v>0</v>
      </c>
      <c r="FI60" s="22">
        <v>0</v>
      </c>
      <c r="FJ60" s="23">
        <v>0</v>
      </c>
      <c r="FK60" s="23">
        <v>0</v>
      </c>
      <c r="FL60" s="23">
        <v>117.811283</v>
      </c>
      <c r="FM60" s="23">
        <v>120.167509</v>
      </c>
      <c r="FN60" s="23">
        <v>122.570859</v>
      </c>
      <c r="FO60" s="23">
        <v>125.02227600000001</v>
      </c>
      <c r="FP60" s="23">
        <v>127.522722</v>
      </c>
      <c r="FQ60" s="23">
        <v>130.07317599999999</v>
      </c>
      <c r="FR60" s="23">
        <v>132.67463900000001</v>
      </c>
      <c r="FS60" s="23">
        <v>135.32813200000001</v>
      </c>
      <c r="FT60" s="23">
        <v>138.034695</v>
      </c>
      <c r="FU60" s="23">
        <v>140.795389</v>
      </c>
      <c r="FV60" s="23">
        <v>143.61129700000001</v>
      </c>
      <c r="FW60" s="23">
        <v>146.48352299999999</v>
      </c>
      <c r="FX60" s="23">
        <v>149.41319300000001</v>
      </c>
      <c r="FY60" s="23">
        <v>152.40145699999999</v>
      </c>
      <c r="FZ60" s="23">
        <v>0</v>
      </c>
      <c r="GA60" s="23">
        <v>0</v>
      </c>
      <c r="GB60" s="23">
        <v>0</v>
      </c>
      <c r="GC60" s="22">
        <v>0</v>
      </c>
      <c r="GD60" s="23">
        <v>0</v>
      </c>
      <c r="GE60" s="23">
        <v>0</v>
      </c>
      <c r="GF60" s="23">
        <v>147.57022900000001</v>
      </c>
      <c r="GG60" s="23">
        <v>150.52163358000001</v>
      </c>
      <c r="GH60" s="23">
        <v>153.53206625000001</v>
      </c>
      <c r="GI60" s="23">
        <v>156.60270757999999</v>
      </c>
      <c r="GJ60" s="23">
        <v>159.73476173</v>
      </c>
      <c r="GK60" s="23">
        <v>162.92945696000001</v>
      </c>
      <c r="GL60" s="23">
        <v>166.18804610000001</v>
      </c>
      <c r="GM60" s="23">
        <v>169.51180701999999</v>
      </c>
      <c r="GN60" s="23">
        <v>172.90204316000001</v>
      </c>
      <c r="GO60" s="23">
        <v>176.36008403</v>
      </c>
      <c r="GP60" s="23">
        <v>179.88728570999999</v>
      </c>
      <c r="GQ60" s="23">
        <v>183.48503142000001</v>
      </c>
      <c r="GR60" s="23">
        <v>187.15473205000001</v>
      </c>
      <c r="GS60" s="23">
        <v>190.89782668999999</v>
      </c>
      <c r="GT60" s="23">
        <v>0</v>
      </c>
      <c r="GU60" s="23">
        <v>0</v>
      </c>
      <c r="GV60" s="23">
        <v>0</v>
      </c>
      <c r="GW60" s="22">
        <v>0</v>
      </c>
      <c r="GX60" s="23">
        <v>0</v>
      </c>
      <c r="GY60" s="23">
        <v>0</v>
      </c>
      <c r="GZ60" s="23">
        <v>147.57022900000001</v>
      </c>
      <c r="HA60" s="23">
        <v>150.52163358000001</v>
      </c>
      <c r="HB60" s="23">
        <v>153.53206625000001</v>
      </c>
      <c r="HC60" s="23">
        <v>156.60270757999999</v>
      </c>
      <c r="HD60" s="23">
        <v>159.73476173</v>
      </c>
      <c r="HE60" s="23">
        <v>162.92945696000001</v>
      </c>
      <c r="HF60" s="23">
        <v>166.18804610000001</v>
      </c>
      <c r="HG60" s="23">
        <v>169.51180701999999</v>
      </c>
      <c r="HH60" s="23">
        <v>172.90204316000001</v>
      </c>
      <c r="HI60" s="23">
        <v>176.36008403</v>
      </c>
      <c r="HJ60" s="23">
        <v>179.88728570999999</v>
      </c>
      <c r="HK60" s="23">
        <v>183.48503142000001</v>
      </c>
      <c r="HL60" s="23">
        <v>187.15473205000001</v>
      </c>
      <c r="HM60" s="23">
        <v>190.89782668999999</v>
      </c>
      <c r="HN60" s="23">
        <v>0</v>
      </c>
      <c r="HO60" s="23">
        <v>0</v>
      </c>
      <c r="HP60" s="23">
        <v>0</v>
      </c>
      <c r="HQ60" s="22">
        <v>0</v>
      </c>
      <c r="HR60" s="23">
        <v>0</v>
      </c>
      <c r="HS60" s="23">
        <v>0</v>
      </c>
      <c r="HT60" s="24">
        <v>118.42382000000001</v>
      </c>
      <c r="HU60" s="24">
        <v>120.79229599999999</v>
      </c>
      <c r="HV60" s="24">
        <v>124.695137</v>
      </c>
      <c r="HW60" s="23">
        <v>126.64734900000001</v>
      </c>
      <c r="HX60" s="23">
        <v>129.180296</v>
      </c>
      <c r="HY60" s="23">
        <v>131.763902</v>
      </c>
      <c r="HZ60" s="23">
        <v>134.39918</v>
      </c>
      <c r="IA60" s="23">
        <v>137.087163</v>
      </c>
      <c r="IB60" s="23">
        <v>139.82890699999999</v>
      </c>
      <c r="IC60" s="23">
        <v>142.625485</v>
      </c>
      <c r="ID60" s="23">
        <v>145.47799499999999</v>
      </c>
      <c r="IE60" s="23">
        <v>148.38755399999999</v>
      </c>
      <c r="IF60" s="23">
        <v>151.35530600000001</v>
      </c>
      <c r="IG60" s="23">
        <v>154.38241199999999</v>
      </c>
      <c r="IH60" s="23">
        <v>0</v>
      </c>
      <c r="II60" s="23">
        <v>0</v>
      </c>
      <c r="IJ60" s="23">
        <v>0</v>
      </c>
      <c r="IK60" s="22">
        <v>0</v>
      </c>
      <c r="IL60" s="23">
        <v>0</v>
      </c>
      <c r="IM60" s="23">
        <v>0</v>
      </c>
      <c r="IN60" s="23">
        <v>0</v>
      </c>
      <c r="IO60" s="23">
        <v>0</v>
      </c>
      <c r="IP60" s="23">
        <v>0</v>
      </c>
      <c r="IQ60" s="23">
        <v>0</v>
      </c>
      <c r="IR60" s="23">
        <v>0</v>
      </c>
      <c r="IS60" s="23">
        <v>0</v>
      </c>
      <c r="IT60" s="23">
        <v>0</v>
      </c>
      <c r="IU60" s="23">
        <v>0</v>
      </c>
      <c r="IV60" s="23">
        <v>0</v>
      </c>
      <c r="IW60" s="23">
        <v>0</v>
      </c>
      <c r="IX60" s="23">
        <v>0</v>
      </c>
      <c r="IY60" s="23">
        <v>0</v>
      </c>
      <c r="IZ60" s="23">
        <v>0</v>
      </c>
      <c r="JA60" s="23">
        <v>0</v>
      </c>
      <c r="JB60" s="23">
        <v>0</v>
      </c>
      <c r="JC60" s="23">
        <v>0</v>
      </c>
      <c r="JD60" s="23">
        <v>0</v>
      </c>
      <c r="JE60" s="22">
        <v>0</v>
      </c>
      <c r="JF60" s="23">
        <v>0</v>
      </c>
      <c r="JG60" s="23">
        <v>0</v>
      </c>
      <c r="JH60" s="23">
        <v>0</v>
      </c>
      <c r="JI60" s="23">
        <v>0</v>
      </c>
      <c r="JJ60" s="23">
        <v>0</v>
      </c>
      <c r="JK60" s="23">
        <v>0</v>
      </c>
      <c r="JL60" s="23">
        <v>0</v>
      </c>
      <c r="JM60" s="23">
        <v>0</v>
      </c>
      <c r="JN60" s="23">
        <v>0</v>
      </c>
      <c r="JO60" s="23">
        <v>0</v>
      </c>
      <c r="JP60" s="23">
        <v>0</v>
      </c>
      <c r="JQ60" s="23">
        <v>0</v>
      </c>
      <c r="JR60" s="23">
        <v>0</v>
      </c>
      <c r="JS60" s="23">
        <v>0</v>
      </c>
      <c r="JT60" s="23">
        <v>0</v>
      </c>
      <c r="JU60" s="23">
        <v>0</v>
      </c>
      <c r="JV60" s="23">
        <v>0</v>
      </c>
      <c r="JW60" s="23">
        <v>0</v>
      </c>
      <c r="JX60" s="23">
        <v>0</v>
      </c>
      <c r="JY60" s="22">
        <v>0</v>
      </c>
      <c r="JZ60" s="23">
        <v>0</v>
      </c>
      <c r="KA60" s="23">
        <v>0</v>
      </c>
      <c r="KB60" s="23">
        <v>0</v>
      </c>
      <c r="KC60" s="23">
        <v>0</v>
      </c>
      <c r="KD60" s="23">
        <v>0</v>
      </c>
      <c r="KE60" s="23">
        <v>0</v>
      </c>
      <c r="KF60" s="23">
        <v>0</v>
      </c>
      <c r="KG60" s="23">
        <v>0</v>
      </c>
      <c r="KH60" s="23">
        <v>0</v>
      </c>
      <c r="KI60" s="23">
        <v>0</v>
      </c>
      <c r="KJ60" s="23">
        <v>0</v>
      </c>
      <c r="KK60" s="23">
        <v>0</v>
      </c>
      <c r="KL60" s="23">
        <v>0</v>
      </c>
      <c r="KM60" s="23">
        <v>0</v>
      </c>
      <c r="KN60" s="23">
        <v>0</v>
      </c>
      <c r="KO60" s="23">
        <v>0</v>
      </c>
      <c r="KP60" s="23">
        <v>0</v>
      </c>
      <c r="KQ60" s="23">
        <v>0</v>
      </c>
      <c r="KR60" s="23">
        <v>0</v>
      </c>
      <c r="KS60" s="22">
        <v>0</v>
      </c>
      <c r="KT60" s="23">
        <v>0</v>
      </c>
      <c r="KU60" s="23">
        <v>0</v>
      </c>
      <c r="KV60" s="23">
        <v>0</v>
      </c>
      <c r="KW60" s="23">
        <v>0</v>
      </c>
      <c r="KX60" s="23">
        <v>0</v>
      </c>
      <c r="KY60" s="23">
        <v>0</v>
      </c>
      <c r="KZ60" s="23">
        <v>0</v>
      </c>
      <c r="LA60" s="23">
        <v>0</v>
      </c>
      <c r="LB60" s="23">
        <v>0</v>
      </c>
      <c r="LC60" s="23">
        <v>0</v>
      </c>
      <c r="LD60" s="23">
        <v>0</v>
      </c>
      <c r="LE60" s="23">
        <v>0</v>
      </c>
      <c r="LF60" s="23">
        <v>0</v>
      </c>
      <c r="LG60" s="23">
        <v>0</v>
      </c>
      <c r="LH60" s="23">
        <v>0</v>
      </c>
      <c r="LI60" s="23">
        <v>0</v>
      </c>
      <c r="LJ60" s="23">
        <v>0</v>
      </c>
      <c r="LK60" s="23">
        <v>0</v>
      </c>
      <c r="LL60" s="23">
        <v>0</v>
      </c>
      <c r="LM60" s="22">
        <v>0</v>
      </c>
      <c r="LN60" s="23">
        <v>0</v>
      </c>
      <c r="LO60" s="23">
        <v>0</v>
      </c>
      <c r="LP60" s="23">
        <v>0</v>
      </c>
      <c r="LQ60" s="23">
        <v>0</v>
      </c>
      <c r="LR60" s="23">
        <v>0</v>
      </c>
      <c r="LS60" s="23">
        <v>0</v>
      </c>
      <c r="LT60" s="23">
        <v>0</v>
      </c>
      <c r="LU60" s="23">
        <v>0</v>
      </c>
      <c r="LV60" s="23">
        <v>0</v>
      </c>
      <c r="LW60" s="23">
        <v>0</v>
      </c>
      <c r="LX60" s="23">
        <v>0</v>
      </c>
      <c r="LY60" s="23">
        <v>0</v>
      </c>
      <c r="LZ60" s="23">
        <v>0</v>
      </c>
      <c r="MA60" s="23">
        <v>0</v>
      </c>
      <c r="MB60" s="23">
        <v>0</v>
      </c>
      <c r="MC60" s="23">
        <v>0</v>
      </c>
      <c r="MD60" s="23">
        <v>0</v>
      </c>
      <c r="ME60" s="23">
        <v>0</v>
      </c>
      <c r="MF60" s="23">
        <v>0</v>
      </c>
      <c r="MG60" s="22">
        <v>0</v>
      </c>
      <c r="MH60" s="23">
        <v>0</v>
      </c>
      <c r="MI60" s="23">
        <v>0</v>
      </c>
      <c r="MJ60" s="23">
        <v>0</v>
      </c>
      <c r="MK60" s="23">
        <v>0</v>
      </c>
      <c r="ML60" s="23">
        <v>0</v>
      </c>
      <c r="MM60" s="23">
        <v>0</v>
      </c>
      <c r="MN60" s="23">
        <v>0</v>
      </c>
      <c r="MO60" s="23">
        <v>0</v>
      </c>
      <c r="MP60" s="23">
        <v>0</v>
      </c>
      <c r="MQ60" s="23">
        <v>0</v>
      </c>
      <c r="MR60" s="23">
        <v>0</v>
      </c>
      <c r="MS60" s="23">
        <v>0</v>
      </c>
      <c r="MT60" s="23">
        <v>0</v>
      </c>
      <c r="MU60" s="23">
        <v>0</v>
      </c>
      <c r="MV60" s="23">
        <v>0</v>
      </c>
      <c r="MW60" s="23">
        <v>0</v>
      </c>
      <c r="MX60" s="23">
        <v>0</v>
      </c>
      <c r="MY60" s="23">
        <v>0</v>
      </c>
      <c r="MZ60" s="23">
        <v>0</v>
      </c>
    </row>
    <row r="61" spans="1:364">
      <c r="A61" s="9" t="s">
        <v>993</v>
      </c>
      <c r="B61" s="9" t="s">
        <v>994</v>
      </c>
      <c r="C61" s="9" t="s">
        <v>886</v>
      </c>
      <c r="E61" s="22">
        <v>0</v>
      </c>
      <c r="F61" s="23">
        <v>0</v>
      </c>
      <c r="G61" s="23">
        <v>131.887393</v>
      </c>
      <c r="H61" s="23">
        <v>155.187804</v>
      </c>
      <c r="I61" s="23">
        <v>159.998626</v>
      </c>
      <c r="J61" s="23">
        <v>164.958584</v>
      </c>
      <c r="K61" s="23">
        <v>170.07230000000001</v>
      </c>
      <c r="L61" s="23">
        <v>175.34454099999999</v>
      </c>
      <c r="M61" s="23">
        <v>180.78022200000001</v>
      </c>
      <c r="N61" s="23">
        <v>186.38440900000001</v>
      </c>
      <c r="O61" s="23">
        <v>192.16232500000001</v>
      </c>
      <c r="P61" s="23">
        <v>198.11935700000001</v>
      </c>
      <c r="Q61" s="23">
        <v>204.26105699999999</v>
      </c>
      <c r="R61" s="23">
        <v>210.59315000000001</v>
      </c>
      <c r="S61" s="23">
        <v>217.12153799999999</v>
      </c>
      <c r="T61" s="23">
        <v>223.852306</v>
      </c>
      <c r="U61" s="23">
        <v>230.79172700000001</v>
      </c>
      <c r="V61" s="23">
        <v>0</v>
      </c>
      <c r="W61" s="23">
        <v>0</v>
      </c>
      <c r="X61" s="23">
        <v>0</v>
      </c>
      <c r="Y61" s="22">
        <v>0</v>
      </c>
      <c r="Z61" s="23">
        <v>0</v>
      </c>
      <c r="AA61" s="23">
        <v>131.887393</v>
      </c>
      <c r="AB61" s="23">
        <v>155.187804</v>
      </c>
      <c r="AC61" s="23">
        <v>159.998626</v>
      </c>
      <c r="AD61" s="23">
        <v>164.958584</v>
      </c>
      <c r="AE61" s="23">
        <v>170.07230000000001</v>
      </c>
      <c r="AF61" s="23">
        <v>175.34454099999999</v>
      </c>
      <c r="AG61" s="23">
        <v>180.78022200000001</v>
      </c>
      <c r="AH61" s="23">
        <v>186.38440900000001</v>
      </c>
      <c r="AI61" s="23">
        <v>192.16232500000001</v>
      </c>
      <c r="AJ61" s="23">
        <v>198.11935700000001</v>
      </c>
      <c r="AK61" s="23">
        <v>204.26105699999999</v>
      </c>
      <c r="AL61" s="23">
        <v>210.59315000000001</v>
      </c>
      <c r="AM61" s="23">
        <v>217.12153799999999</v>
      </c>
      <c r="AN61" s="23">
        <v>223.852306</v>
      </c>
      <c r="AO61" s="23">
        <v>230.79172700000001</v>
      </c>
      <c r="AP61" s="23">
        <v>0</v>
      </c>
      <c r="AQ61" s="23">
        <v>0</v>
      </c>
      <c r="AR61" s="23">
        <v>0</v>
      </c>
      <c r="AS61" s="22">
        <v>0</v>
      </c>
      <c r="AT61" s="23">
        <v>0</v>
      </c>
      <c r="AU61" s="23">
        <v>0</v>
      </c>
      <c r="AV61" s="23">
        <v>117.582052</v>
      </c>
      <c r="AW61" s="23">
        <v>121.109514</v>
      </c>
      <c r="AX61" s="23">
        <v>124.74279900000001</v>
      </c>
      <c r="AY61" s="23">
        <v>128.485083</v>
      </c>
      <c r="AZ61" s="23">
        <v>132.33963600000001</v>
      </c>
      <c r="BA61" s="23">
        <v>136.30982499999999</v>
      </c>
      <c r="BB61" s="23">
        <v>140.39912000000001</v>
      </c>
      <c r="BC61" s="23">
        <v>144.61109300000001</v>
      </c>
      <c r="BD61" s="23">
        <v>148.94942599999999</v>
      </c>
      <c r="BE61" s="23">
        <v>153.41790900000001</v>
      </c>
      <c r="BF61" s="23">
        <v>158.02044599999999</v>
      </c>
      <c r="BG61" s="23">
        <v>162.76105999999999</v>
      </c>
      <c r="BH61" s="23">
        <v>167.643891</v>
      </c>
      <c r="BI61" s="23">
        <v>172.67320799999999</v>
      </c>
      <c r="BJ61" s="23">
        <v>0</v>
      </c>
      <c r="BK61" s="23">
        <v>0</v>
      </c>
      <c r="BL61" s="23">
        <v>0</v>
      </c>
      <c r="BM61" s="22">
        <v>0</v>
      </c>
      <c r="BN61" s="23">
        <v>0</v>
      </c>
      <c r="BO61" s="23">
        <v>0</v>
      </c>
      <c r="BP61" s="23">
        <v>117.582052</v>
      </c>
      <c r="BQ61" s="23">
        <v>121.109514</v>
      </c>
      <c r="BR61" s="23">
        <v>124.74279900000001</v>
      </c>
      <c r="BS61" s="23">
        <v>128.485083</v>
      </c>
      <c r="BT61" s="23">
        <v>132.33963600000001</v>
      </c>
      <c r="BU61" s="23">
        <v>136.30982499999999</v>
      </c>
      <c r="BV61" s="23">
        <v>140.39912000000001</v>
      </c>
      <c r="BW61" s="23">
        <v>144.61109300000001</v>
      </c>
      <c r="BX61" s="23">
        <v>148.94942599999999</v>
      </c>
      <c r="BY61" s="23">
        <v>153.41790900000001</v>
      </c>
      <c r="BZ61" s="23">
        <v>158.02044599999999</v>
      </c>
      <c r="CA61" s="23">
        <v>162.76105999999999</v>
      </c>
      <c r="CB61" s="23">
        <v>167.643891</v>
      </c>
      <c r="CC61" s="23">
        <v>172.67320799999999</v>
      </c>
      <c r="CD61" s="23">
        <v>0</v>
      </c>
      <c r="CE61" s="23">
        <v>0</v>
      </c>
      <c r="CF61" s="23">
        <v>0</v>
      </c>
      <c r="CG61" s="22">
        <v>0</v>
      </c>
      <c r="CH61" s="23">
        <v>0</v>
      </c>
      <c r="CI61" s="23">
        <v>109.216871</v>
      </c>
      <c r="CJ61" s="23">
        <v>121.227096</v>
      </c>
      <c r="CK61" s="23">
        <v>124.985136</v>
      </c>
      <c r="CL61" s="23">
        <v>128.85967500000001</v>
      </c>
      <c r="CM61" s="23">
        <v>132.85432499999999</v>
      </c>
      <c r="CN61" s="23">
        <v>136.97280900000001</v>
      </c>
      <c r="CO61" s="23">
        <v>141.21896599999999</v>
      </c>
      <c r="CP61" s="23">
        <v>145.596754</v>
      </c>
      <c r="CQ61" s="23">
        <v>150.110254</v>
      </c>
      <c r="CR61" s="23">
        <v>154.76367200000001</v>
      </c>
      <c r="CS61" s="23">
        <v>159.56134499999999</v>
      </c>
      <c r="CT61" s="23">
        <v>164.50774699999999</v>
      </c>
      <c r="CU61" s="23">
        <v>169.60748699999999</v>
      </c>
      <c r="CV61" s="23">
        <v>174.865319</v>
      </c>
      <c r="CW61" s="23">
        <v>180.28614400000001</v>
      </c>
      <c r="CX61" s="23">
        <v>0</v>
      </c>
      <c r="CY61" s="23">
        <v>0</v>
      </c>
      <c r="CZ61" s="23">
        <v>0</v>
      </c>
      <c r="DA61" s="22">
        <v>0</v>
      </c>
      <c r="DB61" s="23">
        <v>0</v>
      </c>
      <c r="DC61" s="23">
        <v>109.216871</v>
      </c>
      <c r="DD61" s="23">
        <v>121.227096</v>
      </c>
      <c r="DE61" s="23">
        <v>124.985136</v>
      </c>
      <c r="DF61" s="23">
        <v>128.85967500000001</v>
      </c>
      <c r="DG61" s="23">
        <v>132.85432499999999</v>
      </c>
      <c r="DH61" s="23">
        <v>136.97280900000001</v>
      </c>
      <c r="DI61" s="23">
        <v>141.21896599999999</v>
      </c>
      <c r="DJ61" s="23">
        <v>145.596754</v>
      </c>
      <c r="DK61" s="23">
        <v>150.110254</v>
      </c>
      <c r="DL61" s="23">
        <v>154.76367200000001</v>
      </c>
      <c r="DM61" s="23">
        <v>159.56134499999999</v>
      </c>
      <c r="DN61" s="23">
        <v>164.50774699999999</v>
      </c>
      <c r="DO61" s="23">
        <v>169.60748699999999</v>
      </c>
      <c r="DP61" s="23">
        <v>174.865319</v>
      </c>
      <c r="DQ61" s="23">
        <v>180.28614400000001</v>
      </c>
      <c r="DR61" s="23">
        <v>0</v>
      </c>
      <c r="DS61" s="23">
        <v>0</v>
      </c>
      <c r="DT61" s="23">
        <v>0</v>
      </c>
      <c r="DU61" s="22">
        <v>0</v>
      </c>
      <c r="DV61" s="23">
        <v>0</v>
      </c>
      <c r="DW61" s="23">
        <v>109.216871</v>
      </c>
      <c r="DX61" s="23">
        <v>111.235947</v>
      </c>
      <c r="DY61" s="23">
        <v>114.68426100000001</v>
      </c>
      <c r="DZ61" s="23">
        <v>118.239473</v>
      </c>
      <c r="EA61" s="23">
        <v>121.90489700000001</v>
      </c>
      <c r="EB61" s="23">
        <v>125.683949</v>
      </c>
      <c r="EC61" s="23">
        <v>129.580151</v>
      </c>
      <c r="ED61" s="23">
        <v>133.59713600000001</v>
      </c>
      <c r="EE61" s="23">
        <v>137.73864699999999</v>
      </c>
      <c r="EF61" s="23">
        <v>142.008545</v>
      </c>
      <c r="EG61" s="23">
        <v>146.41081</v>
      </c>
      <c r="EH61" s="23">
        <v>150.949545</v>
      </c>
      <c r="EI61" s="23">
        <v>155.62898100000001</v>
      </c>
      <c r="EJ61" s="23">
        <v>160.45347899999999</v>
      </c>
      <c r="EK61" s="23">
        <v>165.427537</v>
      </c>
      <c r="EL61" s="23">
        <v>0</v>
      </c>
      <c r="EM61" s="23">
        <v>0</v>
      </c>
      <c r="EN61" s="23">
        <v>0</v>
      </c>
      <c r="EO61" s="22">
        <v>0</v>
      </c>
      <c r="EP61" s="23">
        <v>0</v>
      </c>
      <c r="EQ61" s="23">
        <v>109.216871</v>
      </c>
      <c r="ER61" s="23">
        <v>121.227096</v>
      </c>
      <c r="ES61" s="23">
        <v>124.985136</v>
      </c>
      <c r="ET61" s="23">
        <v>128.85967500000001</v>
      </c>
      <c r="EU61" s="23">
        <v>132.85432499999999</v>
      </c>
      <c r="EV61" s="23">
        <v>136.97280900000001</v>
      </c>
      <c r="EW61" s="23">
        <v>141.21896599999999</v>
      </c>
      <c r="EX61" s="23">
        <v>145.596754</v>
      </c>
      <c r="EY61" s="23">
        <v>150.110254</v>
      </c>
      <c r="EZ61" s="23">
        <v>154.76367200000001</v>
      </c>
      <c r="FA61" s="23">
        <v>159.56134499999999</v>
      </c>
      <c r="FB61" s="23">
        <v>164.50774699999999</v>
      </c>
      <c r="FC61" s="23">
        <v>169.60748699999999</v>
      </c>
      <c r="FD61" s="23">
        <v>174.865319</v>
      </c>
      <c r="FE61" s="23">
        <v>180.28614400000001</v>
      </c>
      <c r="FF61" s="23">
        <v>0</v>
      </c>
      <c r="FG61" s="23">
        <v>0</v>
      </c>
      <c r="FH61" s="23">
        <v>0</v>
      </c>
      <c r="FI61" s="22">
        <v>0</v>
      </c>
      <c r="FJ61" s="23">
        <v>0</v>
      </c>
      <c r="FK61" s="23">
        <v>0</v>
      </c>
      <c r="FL61" s="23">
        <v>117.811283</v>
      </c>
      <c r="FM61" s="23">
        <v>120.167509</v>
      </c>
      <c r="FN61" s="23">
        <v>122.570859</v>
      </c>
      <c r="FO61" s="23">
        <v>125.02227600000001</v>
      </c>
      <c r="FP61" s="23">
        <v>127.522722</v>
      </c>
      <c r="FQ61" s="23">
        <v>130.07317599999999</v>
      </c>
      <c r="FR61" s="23">
        <v>132.67463900000001</v>
      </c>
      <c r="FS61" s="23">
        <v>135.32813200000001</v>
      </c>
      <c r="FT61" s="23">
        <v>138.034695</v>
      </c>
      <c r="FU61" s="23">
        <v>140.795389</v>
      </c>
      <c r="FV61" s="23">
        <v>143.61129700000001</v>
      </c>
      <c r="FW61" s="23">
        <v>146.48352299999999</v>
      </c>
      <c r="FX61" s="23">
        <v>149.41319300000001</v>
      </c>
      <c r="FY61" s="23">
        <v>152.40145699999999</v>
      </c>
      <c r="FZ61" s="23">
        <v>0</v>
      </c>
      <c r="GA61" s="23">
        <v>0</v>
      </c>
      <c r="GB61" s="23">
        <v>0</v>
      </c>
      <c r="GC61" s="22">
        <v>0</v>
      </c>
      <c r="GD61" s="23">
        <v>0</v>
      </c>
      <c r="GE61" s="23">
        <v>0</v>
      </c>
      <c r="GF61" s="23">
        <v>147.57022900000001</v>
      </c>
      <c r="GG61" s="23">
        <v>150.52163358000001</v>
      </c>
      <c r="GH61" s="23">
        <v>153.53206625000001</v>
      </c>
      <c r="GI61" s="23">
        <v>156.60270757999999</v>
      </c>
      <c r="GJ61" s="23">
        <v>159.73476173</v>
      </c>
      <c r="GK61" s="23">
        <v>162.92945696000001</v>
      </c>
      <c r="GL61" s="23">
        <v>166.18804610000001</v>
      </c>
      <c r="GM61" s="23">
        <v>169.51180701999999</v>
      </c>
      <c r="GN61" s="23">
        <v>172.90204316000001</v>
      </c>
      <c r="GO61" s="23">
        <v>176.36008403</v>
      </c>
      <c r="GP61" s="23">
        <v>179.88728570999999</v>
      </c>
      <c r="GQ61" s="23">
        <v>183.48503142000001</v>
      </c>
      <c r="GR61" s="23">
        <v>187.15473205000001</v>
      </c>
      <c r="GS61" s="23">
        <v>190.89782668999999</v>
      </c>
      <c r="GT61" s="23">
        <v>0</v>
      </c>
      <c r="GU61" s="23">
        <v>0</v>
      </c>
      <c r="GV61" s="23">
        <v>0</v>
      </c>
      <c r="GW61" s="22">
        <v>0</v>
      </c>
      <c r="GX61" s="23">
        <v>0</v>
      </c>
      <c r="GY61" s="23">
        <v>0</v>
      </c>
      <c r="GZ61" s="23">
        <v>147.57022900000001</v>
      </c>
      <c r="HA61" s="23">
        <v>150.52163358000001</v>
      </c>
      <c r="HB61" s="23">
        <v>153.53206625000001</v>
      </c>
      <c r="HC61" s="23">
        <v>156.60270757999999</v>
      </c>
      <c r="HD61" s="23">
        <v>159.73476173</v>
      </c>
      <c r="HE61" s="23">
        <v>162.92945696000001</v>
      </c>
      <c r="HF61" s="23">
        <v>166.18804610000001</v>
      </c>
      <c r="HG61" s="23">
        <v>169.51180701999999</v>
      </c>
      <c r="HH61" s="23">
        <v>172.90204316000001</v>
      </c>
      <c r="HI61" s="23">
        <v>176.36008403</v>
      </c>
      <c r="HJ61" s="23">
        <v>179.88728570999999</v>
      </c>
      <c r="HK61" s="23">
        <v>183.48503142000001</v>
      </c>
      <c r="HL61" s="23">
        <v>187.15473205000001</v>
      </c>
      <c r="HM61" s="23">
        <v>190.89782668999999</v>
      </c>
      <c r="HN61" s="23">
        <v>0</v>
      </c>
      <c r="HO61" s="23">
        <v>0</v>
      </c>
      <c r="HP61" s="23">
        <v>0</v>
      </c>
      <c r="HQ61" s="22">
        <v>0</v>
      </c>
      <c r="HR61" s="23">
        <v>0</v>
      </c>
      <c r="HS61" s="23">
        <v>0</v>
      </c>
      <c r="HT61" s="24">
        <v>118.42382000000001</v>
      </c>
      <c r="HU61" s="24">
        <v>120.79229599999999</v>
      </c>
      <c r="HV61" s="24">
        <v>124.695137</v>
      </c>
      <c r="HW61" s="23">
        <v>126.64734900000001</v>
      </c>
      <c r="HX61" s="23">
        <v>129.180296</v>
      </c>
      <c r="HY61" s="23">
        <v>131.763902</v>
      </c>
      <c r="HZ61" s="23">
        <v>134.39918</v>
      </c>
      <c r="IA61" s="23">
        <v>137.087163</v>
      </c>
      <c r="IB61" s="23">
        <v>139.82890699999999</v>
      </c>
      <c r="IC61" s="23">
        <v>142.625485</v>
      </c>
      <c r="ID61" s="23">
        <v>145.47799499999999</v>
      </c>
      <c r="IE61" s="23">
        <v>148.38755399999999</v>
      </c>
      <c r="IF61" s="23">
        <v>151.35530600000001</v>
      </c>
      <c r="IG61" s="23">
        <v>154.38241199999999</v>
      </c>
      <c r="IH61" s="23">
        <v>0</v>
      </c>
      <c r="II61" s="23">
        <v>0</v>
      </c>
      <c r="IJ61" s="23">
        <v>0</v>
      </c>
      <c r="IK61" s="22">
        <v>0</v>
      </c>
      <c r="IL61" s="23">
        <v>0</v>
      </c>
      <c r="IM61" s="23">
        <v>0</v>
      </c>
      <c r="IN61" s="23">
        <v>0</v>
      </c>
      <c r="IO61" s="23">
        <v>0</v>
      </c>
      <c r="IP61" s="23">
        <v>0</v>
      </c>
      <c r="IQ61" s="23">
        <v>0</v>
      </c>
      <c r="IR61" s="23">
        <v>0</v>
      </c>
      <c r="IS61" s="23">
        <v>0</v>
      </c>
      <c r="IT61" s="23">
        <v>0</v>
      </c>
      <c r="IU61" s="23">
        <v>0</v>
      </c>
      <c r="IV61" s="23">
        <v>0</v>
      </c>
      <c r="IW61" s="23">
        <v>0</v>
      </c>
      <c r="IX61" s="23">
        <v>0</v>
      </c>
      <c r="IY61" s="23">
        <v>0</v>
      </c>
      <c r="IZ61" s="23">
        <v>0</v>
      </c>
      <c r="JA61" s="23">
        <v>0</v>
      </c>
      <c r="JB61" s="23">
        <v>0</v>
      </c>
      <c r="JC61" s="23">
        <v>0</v>
      </c>
      <c r="JD61" s="23">
        <v>0</v>
      </c>
      <c r="JE61" s="22">
        <v>0</v>
      </c>
      <c r="JF61" s="23">
        <v>0</v>
      </c>
      <c r="JG61" s="23">
        <v>0</v>
      </c>
      <c r="JH61" s="23">
        <v>0</v>
      </c>
      <c r="JI61" s="23">
        <v>0</v>
      </c>
      <c r="JJ61" s="23">
        <v>0</v>
      </c>
      <c r="JK61" s="23">
        <v>0</v>
      </c>
      <c r="JL61" s="23">
        <v>0</v>
      </c>
      <c r="JM61" s="23">
        <v>0</v>
      </c>
      <c r="JN61" s="23">
        <v>0</v>
      </c>
      <c r="JO61" s="23">
        <v>0</v>
      </c>
      <c r="JP61" s="23">
        <v>0</v>
      </c>
      <c r="JQ61" s="23">
        <v>0</v>
      </c>
      <c r="JR61" s="23">
        <v>0</v>
      </c>
      <c r="JS61" s="23">
        <v>0</v>
      </c>
      <c r="JT61" s="23">
        <v>0</v>
      </c>
      <c r="JU61" s="23">
        <v>0</v>
      </c>
      <c r="JV61" s="23">
        <v>0</v>
      </c>
      <c r="JW61" s="23">
        <v>0</v>
      </c>
      <c r="JX61" s="23">
        <v>0</v>
      </c>
      <c r="JY61" s="22">
        <v>0</v>
      </c>
      <c r="JZ61" s="23">
        <v>0</v>
      </c>
      <c r="KA61" s="23">
        <v>0</v>
      </c>
      <c r="KB61" s="23">
        <v>0</v>
      </c>
      <c r="KC61" s="23">
        <v>0</v>
      </c>
      <c r="KD61" s="23">
        <v>0</v>
      </c>
      <c r="KE61" s="23">
        <v>0</v>
      </c>
      <c r="KF61" s="23">
        <v>0</v>
      </c>
      <c r="KG61" s="23">
        <v>0</v>
      </c>
      <c r="KH61" s="23">
        <v>0</v>
      </c>
      <c r="KI61" s="23">
        <v>0</v>
      </c>
      <c r="KJ61" s="23">
        <v>0</v>
      </c>
      <c r="KK61" s="23">
        <v>0</v>
      </c>
      <c r="KL61" s="23">
        <v>0</v>
      </c>
      <c r="KM61" s="23">
        <v>0</v>
      </c>
      <c r="KN61" s="23">
        <v>0</v>
      </c>
      <c r="KO61" s="23">
        <v>0</v>
      </c>
      <c r="KP61" s="23">
        <v>0</v>
      </c>
      <c r="KQ61" s="23">
        <v>0</v>
      </c>
      <c r="KR61" s="23">
        <v>0</v>
      </c>
      <c r="KS61" s="22">
        <v>0</v>
      </c>
      <c r="KT61" s="23">
        <v>0</v>
      </c>
      <c r="KU61" s="23">
        <v>0</v>
      </c>
      <c r="KV61" s="23">
        <v>0</v>
      </c>
      <c r="KW61" s="23">
        <v>0</v>
      </c>
      <c r="KX61" s="23">
        <v>0</v>
      </c>
      <c r="KY61" s="23">
        <v>0</v>
      </c>
      <c r="KZ61" s="23">
        <v>0</v>
      </c>
      <c r="LA61" s="23">
        <v>0</v>
      </c>
      <c r="LB61" s="23">
        <v>0</v>
      </c>
      <c r="LC61" s="23">
        <v>0</v>
      </c>
      <c r="LD61" s="23">
        <v>0</v>
      </c>
      <c r="LE61" s="23">
        <v>0</v>
      </c>
      <c r="LF61" s="23">
        <v>0</v>
      </c>
      <c r="LG61" s="23">
        <v>0</v>
      </c>
      <c r="LH61" s="23">
        <v>0</v>
      </c>
      <c r="LI61" s="23">
        <v>0</v>
      </c>
      <c r="LJ61" s="23">
        <v>0</v>
      </c>
      <c r="LK61" s="23">
        <v>0</v>
      </c>
      <c r="LL61" s="23">
        <v>0</v>
      </c>
      <c r="LM61" s="22">
        <v>0</v>
      </c>
      <c r="LN61" s="23">
        <v>0</v>
      </c>
      <c r="LO61" s="23">
        <v>0</v>
      </c>
      <c r="LP61" s="23">
        <v>0</v>
      </c>
      <c r="LQ61" s="23">
        <v>0</v>
      </c>
      <c r="LR61" s="23">
        <v>0</v>
      </c>
      <c r="LS61" s="23">
        <v>0</v>
      </c>
      <c r="LT61" s="23">
        <v>0</v>
      </c>
      <c r="LU61" s="23">
        <v>0</v>
      </c>
      <c r="LV61" s="23">
        <v>0</v>
      </c>
      <c r="LW61" s="23">
        <v>0</v>
      </c>
      <c r="LX61" s="23">
        <v>0</v>
      </c>
      <c r="LY61" s="23">
        <v>0</v>
      </c>
      <c r="LZ61" s="23">
        <v>0</v>
      </c>
      <c r="MA61" s="23">
        <v>0</v>
      </c>
      <c r="MB61" s="23">
        <v>0</v>
      </c>
      <c r="MC61" s="23">
        <v>0</v>
      </c>
      <c r="MD61" s="23">
        <v>0</v>
      </c>
      <c r="ME61" s="23">
        <v>0</v>
      </c>
      <c r="MF61" s="23">
        <v>0</v>
      </c>
      <c r="MG61" s="22">
        <v>0</v>
      </c>
      <c r="MH61" s="23">
        <v>0</v>
      </c>
      <c r="MI61" s="23">
        <v>0</v>
      </c>
      <c r="MJ61" s="23">
        <v>0</v>
      </c>
      <c r="MK61" s="23">
        <v>0</v>
      </c>
      <c r="ML61" s="23">
        <v>0</v>
      </c>
      <c r="MM61" s="23">
        <v>0</v>
      </c>
      <c r="MN61" s="23">
        <v>0</v>
      </c>
      <c r="MO61" s="23">
        <v>0</v>
      </c>
      <c r="MP61" s="23">
        <v>0</v>
      </c>
      <c r="MQ61" s="23">
        <v>0</v>
      </c>
      <c r="MR61" s="23">
        <v>0</v>
      </c>
      <c r="MS61" s="23">
        <v>0</v>
      </c>
      <c r="MT61" s="23">
        <v>0</v>
      </c>
      <c r="MU61" s="23">
        <v>0</v>
      </c>
      <c r="MV61" s="23">
        <v>0</v>
      </c>
      <c r="MW61" s="23">
        <v>0</v>
      </c>
      <c r="MX61" s="23">
        <v>0</v>
      </c>
      <c r="MY61" s="23">
        <v>0</v>
      </c>
      <c r="MZ61" s="23">
        <v>0</v>
      </c>
    </row>
    <row r="62" spans="1:364">
      <c r="A62" s="9" t="s">
        <v>995</v>
      </c>
      <c r="B62" s="9" t="s">
        <v>996</v>
      </c>
      <c r="C62" s="9" t="s">
        <v>886</v>
      </c>
      <c r="E62" s="22">
        <v>0</v>
      </c>
      <c r="F62" s="23">
        <v>0</v>
      </c>
      <c r="G62" s="23">
        <v>155.960464</v>
      </c>
      <c r="H62" s="23">
        <v>183.51383999999999</v>
      </c>
      <c r="I62" s="23">
        <v>189.20276899999999</v>
      </c>
      <c r="J62" s="23">
        <v>195.06805499999999</v>
      </c>
      <c r="K62" s="23">
        <v>201.11516499999999</v>
      </c>
      <c r="L62" s="23">
        <v>207.34973500000001</v>
      </c>
      <c r="M62" s="23">
        <v>213.77757700000001</v>
      </c>
      <c r="N62" s="23">
        <v>220.40468100000001</v>
      </c>
      <c r="O62" s="23">
        <v>227.23722699999999</v>
      </c>
      <c r="P62" s="23">
        <v>234.28158099999999</v>
      </c>
      <c r="Q62" s="23">
        <v>241.54431</v>
      </c>
      <c r="R62" s="23">
        <v>249.032183</v>
      </c>
      <c r="S62" s="23">
        <v>256.75218100000001</v>
      </c>
      <c r="T62" s="23">
        <v>264.711499</v>
      </c>
      <c r="U62" s="23">
        <v>272.91755499999999</v>
      </c>
      <c r="V62" s="23">
        <v>0</v>
      </c>
      <c r="W62" s="23">
        <v>0</v>
      </c>
      <c r="X62" s="23">
        <v>0</v>
      </c>
      <c r="Y62" s="22">
        <v>0</v>
      </c>
      <c r="Z62" s="23">
        <v>0</v>
      </c>
      <c r="AA62" s="23">
        <v>155.960464</v>
      </c>
      <c r="AB62" s="23">
        <v>183.51383999999999</v>
      </c>
      <c r="AC62" s="23">
        <v>189.20276899999999</v>
      </c>
      <c r="AD62" s="23">
        <v>195.06805499999999</v>
      </c>
      <c r="AE62" s="23">
        <v>201.11516499999999</v>
      </c>
      <c r="AF62" s="23">
        <v>207.34973500000001</v>
      </c>
      <c r="AG62" s="23">
        <v>213.77757700000001</v>
      </c>
      <c r="AH62" s="23">
        <v>220.40468100000001</v>
      </c>
      <c r="AI62" s="23">
        <v>227.23722699999999</v>
      </c>
      <c r="AJ62" s="23">
        <v>234.28158099999999</v>
      </c>
      <c r="AK62" s="23">
        <v>241.54431</v>
      </c>
      <c r="AL62" s="23">
        <v>249.032183</v>
      </c>
      <c r="AM62" s="23">
        <v>256.75218100000001</v>
      </c>
      <c r="AN62" s="23">
        <v>264.711499</v>
      </c>
      <c r="AO62" s="23">
        <v>272.91755499999999</v>
      </c>
      <c r="AP62" s="23">
        <v>0</v>
      </c>
      <c r="AQ62" s="23">
        <v>0</v>
      </c>
      <c r="AR62" s="23">
        <v>0</v>
      </c>
      <c r="AS62" s="22">
        <v>0</v>
      </c>
      <c r="AT62" s="23">
        <v>0</v>
      </c>
      <c r="AU62" s="23">
        <v>0</v>
      </c>
      <c r="AV62" s="23">
        <v>139.044006</v>
      </c>
      <c r="AW62" s="23">
        <v>143.215326</v>
      </c>
      <c r="AX62" s="23">
        <v>147.511786</v>
      </c>
      <c r="AY62" s="23">
        <v>151.93714</v>
      </c>
      <c r="AZ62" s="23">
        <v>156.49525399999999</v>
      </c>
      <c r="BA62" s="23">
        <v>161.190111</v>
      </c>
      <c r="BB62" s="23">
        <v>166.02581499999999</v>
      </c>
      <c r="BC62" s="23">
        <v>171.00658899999999</v>
      </c>
      <c r="BD62" s="23">
        <v>176.136787</v>
      </c>
      <c r="BE62" s="23">
        <v>181.42089000000001</v>
      </c>
      <c r="BF62" s="23">
        <v>186.863517</v>
      </c>
      <c r="BG62" s="23">
        <v>192.46942300000001</v>
      </c>
      <c r="BH62" s="23">
        <v>198.243505</v>
      </c>
      <c r="BI62" s="23">
        <v>204.19081</v>
      </c>
      <c r="BJ62" s="23">
        <v>0</v>
      </c>
      <c r="BK62" s="23">
        <v>0</v>
      </c>
      <c r="BL62" s="23">
        <v>0</v>
      </c>
      <c r="BM62" s="22">
        <v>0</v>
      </c>
      <c r="BN62" s="23">
        <v>0</v>
      </c>
      <c r="BO62" s="23">
        <v>0</v>
      </c>
      <c r="BP62" s="23">
        <v>139.044006</v>
      </c>
      <c r="BQ62" s="23">
        <v>143.215326</v>
      </c>
      <c r="BR62" s="23">
        <v>147.511786</v>
      </c>
      <c r="BS62" s="23">
        <v>151.93714</v>
      </c>
      <c r="BT62" s="23">
        <v>156.49525399999999</v>
      </c>
      <c r="BU62" s="23">
        <v>161.190111</v>
      </c>
      <c r="BV62" s="23">
        <v>166.02581499999999</v>
      </c>
      <c r="BW62" s="23">
        <v>171.00658899999999</v>
      </c>
      <c r="BX62" s="23">
        <v>176.136787</v>
      </c>
      <c r="BY62" s="23">
        <v>181.42089000000001</v>
      </c>
      <c r="BZ62" s="23">
        <v>186.863517</v>
      </c>
      <c r="CA62" s="23">
        <v>192.46942300000001</v>
      </c>
      <c r="CB62" s="23">
        <v>198.243505</v>
      </c>
      <c r="CC62" s="23">
        <v>204.19081</v>
      </c>
      <c r="CD62" s="23">
        <v>0</v>
      </c>
      <c r="CE62" s="23">
        <v>0</v>
      </c>
      <c r="CF62" s="23">
        <v>0</v>
      </c>
      <c r="CG62" s="22">
        <v>0</v>
      </c>
      <c r="CH62" s="23">
        <v>0</v>
      </c>
      <c r="CI62" s="23">
        <v>129.15195</v>
      </c>
      <c r="CJ62" s="23">
        <v>143.35436999999999</v>
      </c>
      <c r="CK62" s="23">
        <v>147.79835600000001</v>
      </c>
      <c r="CL62" s="23">
        <v>152.38010499999999</v>
      </c>
      <c r="CM62" s="23">
        <v>157.10388800000001</v>
      </c>
      <c r="CN62" s="23">
        <v>161.974108</v>
      </c>
      <c r="CO62" s="23">
        <v>166.995306</v>
      </c>
      <c r="CP62" s="23">
        <v>172.17215999999999</v>
      </c>
      <c r="CQ62" s="23">
        <v>177.50949700000001</v>
      </c>
      <c r="CR62" s="23">
        <v>183.012292</v>
      </c>
      <c r="CS62" s="23">
        <v>188.68567300000001</v>
      </c>
      <c r="CT62" s="23">
        <v>194.53492900000001</v>
      </c>
      <c r="CU62" s="23">
        <v>200.56551099999999</v>
      </c>
      <c r="CV62" s="23">
        <v>206.78304199999999</v>
      </c>
      <c r="CW62" s="23">
        <v>213.19331600000001</v>
      </c>
      <c r="CX62" s="23">
        <v>0</v>
      </c>
      <c r="CY62" s="23">
        <v>0</v>
      </c>
      <c r="CZ62" s="23">
        <v>0</v>
      </c>
      <c r="DA62" s="22">
        <v>0</v>
      </c>
      <c r="DB62" s="23">
        <v>0</v>
      </c>
      <c r="DC62" s="23">
        <v>129.15195</v>
      </c>
      <c r="DD62" s="23">
        <v>143.35436999999999</v>
      </c>
      <c r="DE62" s="23">
        <v>147.79835600000001</v>
      </c>
      <c r="DF62" s="23">
        <v>152.38010499999999</v>
      </c>
      <c r="DG62" s="23">
        <v>157.10388800000001</v>
      </c>
      <c r="DH62" s="23">
        <v>161.974108</v>
      </c>
      <c r="DI62" s="23">
        <v>166.995306</v>
      </c>
      <c r="DJ62" s="23">
        <v>172.17215999999999</v>
      </c>
      <c r="DK62" s="23">
        <v>177.50949700000001</v>
      </c>
      <c r="DL62" s="23">
        <v>183.012292</v>
      </c>
      <c r="DM62" s="23">
        <v>188.68567300000001</v>
      </c>
      <c r="DN62" s="23">
        <v>194.53492900000001</v>
      </c>
      <c r="DO62" s="23">
        <v>200.56551099999999</v>
      </c>
      <c r="DP62" s="23">
        <v>206.78304199999999</v>
      </c>
      <c r="DQ62" s="23">
        <v>213.19331600000001</v>
      </c>
      <c r="DR62" s="23">
        <v>0</v>
      </c>
      <c r="DS62" s="23">
        <v>0</v>
      </c>
      <c r="DT62" s="23">
        <v>0</v>
      </c>
      <c r="DU62" s="22">
        <v>0</v>
      </c>
      <c r="DV62" s="23">
        <v>0</v>
      </c>
      <c r="DW62" s="23">
        <v>129.15195</v>
      </c>
      <c r="DX62" s="23">
        <v>131.53956199999999</v>
      </c>
      <c r="DY62" s="23">
        <v>135.617288</v>
      </c>
      <c r="DZ62" s="23">
        <v>139.82142400000001</v>
      </c>
      <c r="EA62" s="23">
        <v>144.155888</v>
      </c>
      <c r="EB62" s="23">
        <v>148.62472099999999</v>
      </c>
      <c r="EC62" s="23">
        <v>153.23208700000001</v>
      </c>
      <c r="ED62" s="23">
        <v>157.982282</v>
      </c>
      <c r="EE62" s="23">
        <v>162.87973299999999</v>
      </c>
      <c r="EF62" s="23">
        <v>167.92900399999999</v>
      </c>
      <c r="EG62" s="23">
        <v>173.13480300000001</v>
      </c>
      <c r="EH62" s="23">
        <v>178.501982</v>
      </c>
      <c r="EI62" s="23">
        <v>184.03554399999999</v>
      </c>
      <c r="EJ62" s="23">
        <v>189.740646</v>
      </c>
      <c r="EK62" s="23">
        <v>195.62260599999999</v>
      </c>
      <c r="EL62" s="23">
        <v>0</v>
      </c>
      <c r="EM62" s="23">
        <v>0</v>
      </c>
      <c r="EN62" s="23">
        <v>0</v>
      </c>
      <c r="EO62" s="22">
        <v>0</v>
      </c>
      <c r="EP62" s="23">
        <v>0</v>
      </c>
      <c r="EQ62" s="23">
        <v>129.15195</v>
      </c>
      <c r="ER62" s="23">
        <v>143.35436999999999</v>
      </c>
      <c r="ES62" s="23">
        <v>147.79835600000001</v>
      </c>
      <c r="ET62" s="23">
        <v>152.38010499999999</v>
      </c>
      <c r="EU62" s="23">
        <v>157.10388800000001</v>
      </c>
      <c r="EV62" s="23">
        <v>161.974108</v>
      </c>
      <c r="EW62" s="23">
        <v>166.995306</v>
      </c>
      <c r="EX62" s="23">
        <v>172.17215999999999</v>
      </c>
      <c r="EY62" s="23">
        <v>177.50949700000001</v>
      </c>
      <c r="EZ62" s="23">
        <v>183.012292</v>
      </c>
      <c r="FA62" s="23">
        <v>188.68567300000001</v>
      </c>
      <c r="FB62" s="23">
        <v>194.53492900000001</v>
      </c>
      <c r="FC62" s="23">
        <v>200.56551099999999</v>
      </c>
      <c r="FD62" s="23">
        <v>206.78304199999999</v>
      </c>
      <c r="FE62" s="23">
        <v>213.19331600000001</v>
      </c>
      <c r="FF62" s="23">
        <v>0</v>
      </c>
      <c r="FG62" s="23">
        <v>0</v>
      </c>
      <c r="FH62" s="23">
        <v>0</v>
      </c>
      <c r="FI62" s="22">
        <v>0</v>
      </c>
      <c r="FJ62" s="23">
        <v>0</v>
      </c>
      <c r="FK62" s="23">
        <v>0</v>
      </c>
      <c r="FL62" s="23">
        <v>139.315077</v>
      </c>
      <c r="FM62" s="23">
        <v>142.10137900000001</v>
      </c>
      <c r="FN62" s="23">
        <v>144.94340700000001</v>
      </c>
      <c r="FO62" s="23">
        <v>147.842275</v>
      </c>
      <c r="FP62" s="23">
        <v>150.79911999999999</v>
      </c>
      <c r="FQ62" s="23">
        <v>153.81510299999999</v>
      </c>
      <c r="FR62" s="23">
        <v>156.89140499999999</v>
      </c>
      <c r="FS62" s="23">
        <v>160.029233</v>
      </c>
      <c r="FT62" s="23">
        <v>163.229817</v>
      </c>
      <c r="FU62" s="23">
        <v>166.49441400000001</v>
      </c>
      <c r="FV62" s="23">
        <v>169.82430199999999</v>
      </c>
      <c r="FW62" s="23">
        <v>173.220788</v>
      </c>
      <c r="FX62" s="23">
        <v>176.685204</v>
      </c>
      <c r="FY62" s="23">
        <v>180.218908</v>
      </c>
      <c r="FZ62" s="23">
        <v>0</v>
      </c>
      <c r="GA62" s="23">
        <v>0</v>
      </c>
      <c r="GB62" s="23">
        <v>0</v>
      </c>
      <c r="GC62" s="22">
        <v>0</v>
      </c>
      <c r="GD62" s="23">
        <v>0</v>
      </c>
      <c r="GE62" s="23">
        <v>0</v>
      </c>
      <c r="GF62" s="23">
        <v>174.50584825000001</v>
      </c>
      <c r="GG62" s="23">
        <v>177.99596521999999</v>
      </c>
      <c r="GH62" s="23">
        <v>181.55588452000001</v>
      </c>
      <c r="GI62" s="23">
        <v>185.18700221</v>
      </c>
      <c r="GJ62" s="23">
        <v>188.89074226</v>
      </c>
      <c r="GK62" s="23">
        <v>192.66855709999999</v>
      </c>
      <c r="GL62" s="23">
        <v>196.52192825</v>
      </c>
      <c r="GM62" s="23">
        <v>200.45236681</v>
      </c>
      <c r="GN62" s="23">
        <v>204.46141415</v>
      </c>
      <c r="GO62" s="23">
        <v>208.55064243000001</v>
      </c>
      <c r="GP62" s="23">
        <v>212.72165527999999</v>
      </c>
      <c r="GQ62" s="23">
        <v>216.97608837999999</v>
      </c>
      <c r="GR62" s="23">
        <v>221.31561015</v>
      </c>
      <c r="GS62" s="23">
        <v>225.74192235999999</v>
      </c>
      <c r="GT62" s="23">
        <v>0</v>
      </c>
      <c r="GU62" s="23">
        <v>0</v>
      </c>
      <c r="GV62" s="23">
        <v>0</v>
      </c>
      <c r="GW62" s="22">
        <v>0</v>
      </c>
      <c r="GX62" s="23">
        <v>0</v>
      </c>
      <c r="GY62" s="23">
        <v>0</v>
      </c>
      <c r="GZ62" s="23">
        <v>174.50584825000001</v>
      </c>
      <c r="HA62" s="23">
        <v>177.99596521999999</v>
      </c>
      <c r="HB62" s="23">
        <v>181.55588452000001</v>
      </c>
      <c r="HC62" s="23">
        <v>185.18700221</v>
      </c>
      <c r="HD62" s="23">
        <v>188.89074226</v>
      </c>
      <c r="HE62" s="23">
        <v>192.66855709999999</v>
      </c>
      <c r="HF62" s="23">
        <v>196.52192825</v>
      </c>
      <c r="HG62" s="23">
        <v>200.45236681</v>
      </c>
      <c r="HH62" s="23">
        <v>204.46141415</v>
      </c>
      <c r="HI62" s="23">
        <v>208.55064243000001</v>
      </c>
      <c r="HJ62" s="23">
        <v>212.72165527999999</v>
      </c>
      <c r="HK62" s="23">
        <v>216.97608837999999</v>
      </c>
      <c r="HL62" s="23">
        <v>221.31561015</v>
      </c>
      <c r="HM62" s="23">
        <v>225.74192235999999</v>
      </c>
      <c r="HN62" s="23">
        <v>0</v>
      </c>
      <c r="HO62" s="23">
        <v>0</v>
      </c>
      <c r="HP62" s="23">
        <v>0</v>
      </c>
      <c r="HQ62" s="22">
        <v>0</v>
      </c>
      <c r="HR62" s="23">
        <v>0</v>
      </c>
      <c r="HS62" s="23">
        <v>0</v>
      </c>
      <c r="HT62" s="24">
        <v>140.03941900000001</v>
      </c>
      <c r="HU62" s="24">
        <v>142.84020799999999</v>
      </c>
      <c r="HV62" s="24">
        <v>147.45542399999999</v>
      </c>
      <c r="HW62" s="23">
        <v>149.76396800000001</v>
      </c>
      <c r="HX62" s="23">
        <v>152.75924699999999</v>
      </c>
      <c r="HY62" s="23">
        <v>155.81443200000001</v>
      </c>
      <c r="HZ62" s="23">
        <v>158.93072100000001</v>
      </c>
      <c r="IA62" s="23">
        <v>162.10933499999999</v>
      </c>
      <c r="IB62" s="23">
        <v>165.35152199999999</v>
      </c>
      <c r="IC62" s="23">
        <v>168.65855300000001</v>
      </c>
      <c r="ID62" s="23">
        <v>172.031724</v>
      </c>
      <c r="IE62" s="23">
        <v>175.47235800000001</v>
      </c>
      <c r="IF62" s="23">
        <v>178.98180500000001</v>
      </c>
      <c r="IG62" s="23">
        <v>182.561441</v>
      </c>
      <c r="IH62" s="23">
        <v>0</v>
      </c>
      <c r="II62" s="23">
        <v>0</v>
      </c>
      <c r="IJ62" s="23">
        <v>0</v>
      </c>
      <c r="IK62" s="22">
        <v>0</v>
      </c>
      <c r="IL62" s="23">
        <v>0</v>
      </c>
      <c r="IM62" s="23">
        <v>0</v>
      </c>
      <c r="IN62" s="23">
        <v>0</v>
      </c>
      <c r="IO62" s="23">
        <v>0</v>
      </c>
      <c r="IP62" s="23">
        <v>0</v>
      </c>
      <c r="IQ62" s="23">
        <v>0</v>
      </c>
      <c r="IR62" s="23">
        <v>0</v>
      </c>
      <c r="IS62" s="23">
        <v>0</v>
      </c>
      <c r="IT62" s="23">
        <v>0</v>
      </c>
      <c r="IU62" s="23">
        <v>0</v>
      </c>
      <c r="IV62" s="23">
        <v>0</v>
      </c>
      <c r="IW62" s="23">
        <v>0</v>
      </c>
      <c r="IX62" s="23">
        <v>0</v>
      </c>
      <c r="IY62" s="23">
        <v>0</v>
      </c>
      <c r="IZ62" s="23">
        <v>0</v>
      </c>
      <c r="JA62" s="23">
        <v>0</v>
      </c>
      <c r="JB62" s="23">
        <v>0</v>
      </c>
      <c r="JC62" s="23">
        <v>0</v>
      </c>
      <c r="JD62" s="23">
        <v>0</v>
      </c>
      <c r="JE62" s="22">
        <v>0</v>
      </c>
      <c r="JF62" s="23">
        <v>0</v>
      </c>
      <c r="JG62" s="23">
        <v>0</v>
      </c>
      <c r="JH62" s="23">
        <v>0</v>
      </c>
      <c r="JI62" s="23">
        <v>0</v>
      </c>
      <c r="JJ62" s="23">
        <v>0</v>
      </c>
      <c r="JK62" s="23">
        <v>0</v>
      </c>
      <c r="JL62" s="23">
        <v>0</v>
      </c>
      <c r="JM62" s="23">
        <v>0</v>
      </c>
      <c r="JN62" s="23">
        <v>0</v>
      </c>
      <c r="JO62" s="23">
        <v>0</v>
      </c>
      <c r="JP62" s="23">
        <v>0</v>
      </c>
      <c r="JQ62" s="23">
        <v>0</v>
      </c>
      <c r="JR62" s="23">
        <v>0</v>
      </c>
      <c r="JS62" s="23">
        <v>0</v>
      </c>
      <c r="JT62" s="23">
        <v>0</v>
      </c>
      <c r="JU62" s="23">
        <v>0</v>
      </c>
      <c r="JV62" s="23">
        <v>0</v>
      </c>
      <c r="JW62" s="23">
        <v>0</v>
      </c>
      <c r="JX62" s="23">
        <v>0</v>
      </c>
      <c r="JY62" s="22">
        <v>0</v>
      </c>
      <c r="JZ62" s="23">
        <v>0</v>
      </c>
      <c r="KA62" s="23">
        <v>0</v>
      </c>
      <c r="KB62" s="23">
        <v>0</v>
      </c>
      <c r="KC62" s="23">
        <v>0</v>
      </c>
      <c r="KD62" s="23">
        <v>0</v>
      </c>
      <c r="KE62" s="23">
        <v>0</v>
      </c>
      <c r="KF62" s="23">
        <v>0</v>
      </c>
      <c r="KG62" s="23">
        <v>0</v>
      </c>
      <c r="KH62" s="23">
        <v>0</v>
      </c>
      <c r="KI62" s="23">
        <v>0</v>
      </c>
      <c r="KJ62" s="23">
        <v>0</v>
      </c>
      <c r="KK62" s="23">
        <v>0</v>
      </c>
      <c r="KL62" s="23">
        <v>0</v>
      </c>
      <c r="KM62" s="23">
        <v>0</v>
      </c>
      <c r="KN62" s="23">
        <v>0</v>
      </c>
      <c r="KO62" s="23">
        <v>0</v>
      </c>
      <c r="KP62" s="23">
        <v>0</v>
      </c>
      <c r="KQ62" s="23">
        <v>0</v>
      </c>
      <c r="KR62" s="23">
        <v>0</v>
      </c>
      <c r="KS62" s="22">
        <v>0</v>
      </c>
      <c r="KT62" s="23">
        <v>0</v>
      </c>
      <c r="KU62" s="23">
        <v>0</v>
      </c>
      <c r="KV62" s="23">
        <v>0</v>
      </c>
      <c r="KW62" s="23">
        <v>0</v>
      </c>
      <c r="KX62" s="23">
        <v>0</v>
      </c>
      <c r="KY62" s="23">
        <v>0</v>
      </c>
      <c r="KZ62" s="23">
        <v>0</v>
      </c>
      <c r="LA62" s="23">
        <v>0</v>
      </c>
      <c r="LB62" s="23">
        <v>0</v>
      </c>
      <c r="LC62" s="23">
        <v>0</v>
      </c>
      <c r="LD62" s="23">
        <v>0</v>
      </c>
      <c r="LE62" s="23">
        <v>0</v>
      </c>
      <c r="LF62" s="23">
        <v>0</v>
      </c>
      <c r="LG62" s="23">
        <v>0</v>
      </c>
      <c r="LH62" s="23">
        <v>0</v>
      </c>
      <c r="LI62" s="23">
        <v>0</v>
      </c>
      <c r="LJ62" s="23">
        <v>0</v>
      </c>
      <c r="LK62" s="23">
        <v>0</v>
      </c>
      <c r="LL62" s="23">
        <v>0</v>
      </c>
      <c r="LM62" s="22">
        <v>0</v>
      </c>
      <c r="LN62" s="23">
        <v>0</v>
      </c>
      <c r="LO62" s="23">
        <v>0</v>
      </c>
      <c r="LP62" s="23">
        <v>0</v>
      </c>
      <c r="LQ62" s="23">
        <v>0</v>
      </c>
      <c r="LR62" s="23">
        <v>0</v>
      </c>
      <c r="LS62" s="23">
        <v>0</v>
      </c>
      <c r="LT62" s="23">
        <v>0</v>
      </c>
      <c r="LU62" s="23">
        <v>0</v>
      </c>
      <c r="LV62" s="23">
        <v>0</v>
      </c>
      <c r="LW62" s="23">
        <v>0</v>
      </c>
      <c r="LX62" s="23">
        <v>0</v>
      </c>
      <c r="LY62" s="23">
        <v>0</v>
      </c>
      <c r="LZ62" s="23">
        <v>0</v>
      </c>
      <c r="MA62" s="23">
        <v>0</v>
      </c>
      <c r="MB62" s="23">
        <v>0</v>
      </c>
      <c r="MC62" s="23">
        <v>0</v>
      </c>
      <c r="MD62" s="23">
        <v>0</v>
      </c>
      <c r="ME62" s="23">
        <v>0</v>
      </c>
      <c r="MF62" s="23">
        <v>0</v>
      </c>
      <c r="MG62" s="22">
        <v>0</v>
      </c>
      <c r="MH62" s="23">
        <v>0</v>
      </c>
      <c r="MI62" s="23">
        <v>0</v>
      </c>
      <c r="MJ62" s="23">
        <v>0</v>
      </c>
      <c r="MK62" s="23">
        <v>0</v>
      </c>
      <c r="ML62" s="23">
        <v>0</v>
      </c>
      <c r="MM62" s="23">
        <v>0</v>
      </c>
      <c r="MN62" s="23">
        <v>0</v>
      </c>
      <c r="MO62" s="23">
        <v>0</v>
      </c>
      <c r="MP62" s="23">
        <v>0</v>
      </c>
      <c r="MQ62" s="23">
        <v>0</v>
      </c>
      <c r="MR62" s="23">
        <v>0</v>
      </c>
      <c r="MS62" s="23">
        <v>0</v>
      </c>
      <c r="MT62" s="23">
        <v>0</v>
      </c>
      <c r="MU62" s="23">
        <v>0</v>
      </c>
      <c r="MV62" s="23">
        <v>0</v>
      </c>
      <c r="MW62" s="23">
        <v>0</v>
      </c>
      <c r="MX62" s="23">
        <v>0</v>
      </c>
      <c r="MY62" s="23">
        <v>0</v>
      </c>
      <c r="MZ62" s="23">
        <v>0</v>
      </c>
    </row>
    <row r="63" spans="1:364">
      <c r="A63" s="9" t="s">
        <v>997</v>
      </c>
      <c r="B63" s="9" t="s">
        <v>998</v>
      </c>
      <c r="C63" s="9" t="s">
        <v>886</v>
      </c>
      <c r="E63" s="22">
        <v>0</v>
      </c>
      <c r="F63" s="23">
        <v>0</v>
      </c>
      <c r="G63" s="23">
        <v>155.960464</v>
      </c>
      <c r="H63" s="23">
        <v>183.51383999999999</v>
      </c>
      <c r="I63" s="23">
        <v>189.20276899999999</v>
      </c>
      <c r="J63" s="23">
        <v>195.06805499999999</v>
      </c>
      <c r="K63" s="23">
        <v>201.11516499999999</v>
      </c>
      <c r="L63" s="23">
        <v>207.34973500000001</v>
      </c>
      <c r="M63" s="23">
        <v>213.77757700000001</v>
      </c>
      <c r="N63" s="23">
        <v>220.40468100000001</v>
      </c>
      <c r="O63" s="23">
        <v>227.23722699999999</v>
      </c>
      <c r="P63" s="23">
        <v>234.28158099999999</v>
      </c>
      <c r="Q63" s="23">
        <v>241.54431</v>
      </c>
      <c r="R63" s="23">
        <v>249.032183</v>
      </c>
      <c r="S63" s="23">
        <v>256.75218100000001</v>
      </c>
      <c r="T63" s="23">
        <v>264.711499</v>
      </c>
      <c r="U63" s="23">
        <v>272.91755499999999</v>
      </c>
      <c r="V63" s="23">
        <v>0</v>
      </c>
      <c r="W63" s="23">
        <v>0</v>
      </c>
      <c r="X63" s="23">
        <v>0</v>
      </c>
      <c r="Y63" s="22">
        <v>0</v>
      </c>
      <c r="Z63" s="23">
        <v>0</v>
      </c>
      <c r="AA63" s="23">
        <v>155.960464</v>
      </c>
      <c r="AB63" s="23">
        <v>183.51383999999999</v>
      </c>
      <c r="AC63" s="23">
        <v>189.20276899999999</v>
      </c>
      <c r="AD63" s="23">
        <v>195.06805499999999</v>
      </c>
      <c r="AE63" s="23">
        <v>201.11516499999999</v>
      </c>
      <c r="AF63" s="23">
        <v>207.34973500000001</v>
      </c>
      <c r="AG63" s="23">
        <v>213.77757700000001</v>
      </c>
      <c r="AH63" s="23">
        <v>220.40468100000001</v>
      </c>
      <c r="AI63" s="23">
        <v>227.23722699999999</v>
      </c>
      <c r="AJ63" s="23">
        <v>234.28158099999999</v>
      </c>
      <c r="AK63" s="23">
        <v>241.54431</v>
      </c>
      <c r="AL63" s="23">
        <v>249.032183</v>
      </c>
      <c r="AM63" s="23">
        <v>256.75218100000001</v>
      </c>
      <c r="AN63" s="23">
        <v>264.711499</v>
      </c>
      <c r="AO63" s="23">
        <v>272.91755499999999</v>
      </c>
      <c r="AP63" s="23">
        <v>0</v>
      </c>
      <c r="AQ63" s="23">
        <v>0</v>
      </c>
      <c r="AR63" s="23">
        <v>0</v>
      </c>
      <c r="AS63" s="22">
        <v>0</v>
      </c>
      <c r="AT63" s="23">
        <v>0</v>
      </c>
      <c r="AU63" s="23">
        <v>0</v>
      </c>
      <c r="AV63" s="23">
        <v>139.044006</v>
      </c>
      <c r="AW63" s="23">
        <v>143.215326</v>
      </c>
      <c r="AX63" s="23">
        <v>147.511786</v>
      </c>
      <c r="AY63" s="23">
        <v>151.93714</v>
      </c>
      <c r="AZ63" s="23">
        <v>156.49525399999999</v>
      </c>
      <c r="BA63" s="23">
        <v>161.190111</v>
      </c>
      <c r="BB63" s="23">
        <v>166.02581499999999</v>
      </c>
      <c r="BC63" s="23">
        <v>171.00658899999999</v>
      </c>
      <c r="BD63" s="23">
        <v>176.136787</v>
      </c>
      <c r="BE63" s="23">
        <v>181.42089000000001</v>
      </c>
      <c r="BF63" s="23">
        <v>186.863517</v>
      </c>
      <c r="BG63" s="23">
        <v>192.46942300000001</v>
      </c>
      <c r="BH63" s="23">
        <v>198.243505</v>
      </c>
      <c r="BI63" s="23">
        <v>204.19081</v>
      </c>
      <c r="BJ63" s="23">
        <v>0</v>
      </c>
      <c r="BK63" s="23">
        <v>0</v>
      </c>
      <c r="BL63" s="23">
        <v>0</v>
      </c>
      <c r="BM63" s="22">
        <v>0</v>
      </c>
      <c r="BN63" s="23">
        <v>0</v>
      </c>
      <c r="BO63" s="23">
        <v>0</v>
      </c>
      <c r="BP63" s="23">
        <v>139.044006</v>
      </c>
      <c r="BQ63" s="23">
        <v>143.215326</v>
      </c>
      <c r="BR63" s="23">
        <v>147.511786</v>
      </c>
      <c r="BS63" s="23">
        <v>151.93714</v>
      </c>
      <c r="BT63" s="23">
        <v>156.49525399999999</v>
      </c>
      <c r="BU63" s="23">
        <v>161.190111</v>
      </c>
      <c r="BV63" s="23">
        <v>166.02581499999999</v>
      </c>
      <c r="BW63" s="23">
        <v>171.00658899999999</v>
      </c>
      <c r="BX63" s="23">
        <v>176.136787</v>
      </c>
      <c r="BY63" s="23">
        <v>181.42089000000001</v>
      </c>
      <c r="BZ63" s="23">
        <v>186.863517</v>
      </c>
      <c r="CA63" s="23">
        <v>192.46942300000001</v>
      </c>
      <c r="CB63" s="23">
        <v>198.243505</v>
      </c>
      <c r="CC63" s="23">
        <v>204.19081</v>
      </c>
      <c r="CD63" s="23">
        <v>0</v>
      </c>
      <c r="CE63" s="23">
        <v>0</v>
      </c>
      <c r="CF63" s="23">
        <v>0</v>
      </c>
      <c r="CG63" s="22">
        <v>0</v>
      </c>
      <c r="CH63" s="23">
        <v>0</v>
      </c>
      <c r="CI63" s="23">
        <v>129.15195</v>
      </c>
      <c r="CJ63" s="23">
        <v>143.35436999999999</v>
      </c>
      <c r="CK63" s="23">
        <v>147.79835600000001</v>
      </c>
      <c r="CL63" s="23">
        <v>152.38010499999999</v>
      </c>
      <c r="CM63" s="23">
        <v>157.10388800000001</v>
      </c>
      <c r="CN63" s="23">
        <v>161.974108</v>
      </c>
      <c r="CO63" s="23">
        <v>166.995306</v>
      </c>
      <c r="CP63" s="23">
        <v>172.17215999999999</v>
      </c>
      <c r="CQ63" s="23">
        <v>177.50949700000001</v>
      </c>
      <c r="CR63" s="23">
        <v>183.012292</v>
      </c>
      <c r="CS63" s="23">
        <v>188.68567300000001</v>
      </c>
      <c r="CT63" s="23">
        <v>194.53492900000001</v>
      </c>
      <c r="CU63" s="23">
        <v>200.56551099999999</v>
      </c>
      <c r="CV63" s="23">
        <v>206.78304199999999</v>
      </c>
      <c r="CW63" s="23">
        <v>213.19331600000001</v>
      </c>
      <c r="CX63" s="23">
        <v>0</v>
      </c>
      <c r="CY63" s="23">
        <v>0</v>
      </c>
      <c r="CZ63" s="23">
        <v>0</v>
      </c>
      <c r="DA63" s="22">
        <v>0</v>
      </c>
      <c r="DB63" s="23">
        <v>0</v>
      </c>
      <c r="DC63" s="23">
        <v>129.15195</v>
      </c>
      <c r="DD63" s="23">
        <v>143.35436999999999</v>
      </c>
      <c r="DE63" s="23">
        <v>147.79835600000001</v>
      </c>
      <c r="DF63" s="23">
        <v>152.38010499999999</v>
      </c>
      <c r="DG63" s="23">
        <v>157.10388800000001</v>
      </c>
      <c r="DH63" s="23">
        <v>161.974108</v>
      </c>
      <c r="DI63" s="23">
        <v>166.995306</v>
      </c>
      <c r="DJ63" s="23">
        <v>172.17215999999999</v>
      </c>
      <c r="DK63" s="23">
        <v>177.50949700000001</v>
      </c>
      <c r="DL63" s="23">
        <v>183.012292</v>
      </c>
      <c r="DM63" s="23">
        <v>188.68567300000001</v>
      </c>
      <c r="DN63" s="23">
        <v>194.53492900000001</v>
      </c>
      <c r="DO63" s="23">
        <v>200.56551099999999</v>
      </c>
      <c r="DP63" s="23">
        <v>206.78304199999999</v>
      </c>
      <c r="DQ63" s="23">
        <v>213.19331600000001</v>
      </c>
      <c r="DR63" s="23">
        <v>0</v>
      </c>
      <c r="DS63" s="23">
        <v>0</v>
      </c>
      <c r="DT63" s="23">
        <v>0</v>
      </c>
      <c r="DU63" s="22">
        <v>0</v>
      </c>
      <c r="DV63" s="23">
        <v>0</v>
      </c>
      <c r="DW63" s="23">
        <v>129.15195</v>
      </c>
      <c r="DX63" s="23">
        <v>131.53956199999999</v>
      </c>
      <c r="DY63" s="23">
        <v>135.617288</v>
      </c>
      <c r="DZ63" s="23">
        <v>139.82142400000001</v>
      </c>
      <c r="EA63" s="23">
        <v>144.155888</v>
      </c>
      <c r="EB63" s="23">
        <v>148.62472099999999</v>
      </c>
      <c r="EC63" s="23">
        <v>153.23208700000001</v>
      </c>
      <c r="ED63" s="23">
        <v>157.982282</v>
      </c>
      <c r="EE63" s="23">
        <v>162.87973299999999</v>
      </c>
      <c r="EF63" s="23">
        <v>167.92900399999999</v>
      </c>
      <c r="EG63" s="23">
        <v>173.13480300000001</v>
      </c>
      <c r="EH63" s="23">
        <v>178.501982</v>
      </c>
      <c r="EI63" s="23">
        <v>184.03554399999999</v>
      </c>
      <c r="EJ63" s="23">
        <v>189.740646</v>
      </c>
      <c r="EK63" s="23">
        <v>195.62260599999999</v>
      </c>
      <c r="EL63" s="23">
        <v>0</v>
      </c>
      <c r="EM63" s="23">
        <v>0</v>
      </c>
      <c r="EN63" s="23">
        <v>0</v>
      </c>
      <c r="EO63" s="22">
        <v>0</v>
      </c>
      <c r="EP63" s="23">
        <v>0</v>
      </c>
      <c r="EQ63" s="23">
        <v>129.15195</v>
      </c>
      <c r="ER63" s="23">
        <v>143.35436999999999</v>
      </c>
      <c r="ES63" s="23">
        <v>147.79835600000001</v>
      </c>
      <c r="ET63" s="23">
        <v>152.38010499999999</v>
      </c>
      <c r="EU63" s="23">
        <v>157.10388800000001</v>
      </c>
      <c r="EV63" s="23">
        <v>161.974108</v>
      </c>
      <c r="EW63" s="23">
        <v>166.995306</v>
      </c>
      <c r="EX63" s="23">
        <v>172.17215999999999</v>
      </c>
      <c r="EY63" s="23">
        <v>177.50949700000001</v>
      </c>
      <c r="EZ63" s="23">
        <v>183.012292</v>
      </c>
      <c r="FA63" s="23">
        <v>188.68567300000001</v>
      </c>
      <c r="FB63" s="23">
        <v>194.53492900000001</v>
      </c>
      <c r="FC63" s="23">
        <v>200.56551099999999</v>
      </c>
      <c r="FD63" s="23">
        <v>206.78304199999999</v>
      </c>
      <c r="FE63" s="23">
        <v>213.19331600000001</v>
      </c>
      <c r="FF63" s="23">
        <v>0</v>
      </c>
      <c r="FG63" s="23">
        <v>0</v>
      </c>
      <c r="FH63" s="23">
        <v>0</v>
      </c>
      <c r="FI63" s="22">
        <v>0</v>
      </c>
      <c r="FJ63" s="23">
        <v>0</v>
      </c>
      <c r="FK63" s="23">
        <v>0</v>
      </c>
      <c r="FL63" s="23">
        <v>139.315077</v>
      </c>
      <c r="FM63" s="23">
        <v>142.10137900000001</v>
      </c>
      <c r="FN63" s="23">
        <v>144.94340700000001</v>
      </c>
      <c r="FO63" s="23">
        <v>147.842275</v>
      </c>
      <c r="FP63" s="23">
        <v>150.79911999999999</v>
      </c>
      <c r="FQ63" s="23">
        <v>153.81510299999999</v>
      </c>
      <c r="FR63" s="23">
        <v>156.89140499999999</v>
      </c>
      <c r="FS63" s="23">
        <v>160.029233</v>
      </c>
      <c r="FT63" s="23">
        <v>163.229817</v>
      </c>
      <c r="FU63" s="23">
        <v>166.49441400000001</v>
      </c>
      <c r="FV63" s="23">
        <v>169.82430199999999</v>
      </c>
      <c r="FW63" s="23">
        <v>173.220788</v>
      </c>
      <c r="FX63" s="23">
        <v>176.685204</v>
      </c>
      <c r="FY63" s="23">
        <v>180.218908</v>
      </c>
      <c r="FZ63" s="23">
        <v>0</v>
      </c>
      <c r="GA63" s="23">
        <v>0</v>
      </c>
      <c r="GB63" s="23">
        <v>0</v>
      </c>
      <c r="GC63" s="22">
        <v>0</v>
      </c>
      <c r="GD63" s="23">
        <v>0</v>
      </c>
      <c r="GE63" s="23">
        <v>0</v>
      </c>
      <c r="GF63" s="23">
        <v>174.50584825000001</v>
      </c>
      <c r="GG63" s="23">
        <v>177.99596521999999</v>
      </c>
      <c r="GH63" s="23">
        <v>181.55588452000001</v>
      </c>
      <c r="GI63" s="23">
        <v>185.18700221</v>
      </c>
      <c r="GJ63" s="23">
        <v>188.89074226</v>
      </c>
      <c r="GK63" s="23">
        <v>192.66855709999999</v>
      </c>
      <c r="GL63" s="23">
        <v>196.52192825</v>
      </c>
      <c r="GM63" s="23">
        <v>200.45236681</v>
      </c>
      <c r="GN63" s="23">
        <v>204.46141415</v>
      </c>
      <c r="GO63" s="23">
        <v>208.55064243000001</v>
      </c>
      <c r="GP63" s="23">
        <v>212.72165527999999</v>
      </c>
      <c r="GQ63" s="23">
        <v>216.97608837999999</v>
      </c>
      <c r="GR63" s="23">
        <v>221.31561015</v>
      </c>
      <c r="GS63" s="23">
        <v>225.74192235999999</v>
      </c>
      <c r="GT63" s="23">
        <v>0</v>
      </c>
      <c r="GU63" s="23">
        <v>0</v>
      </c>
      <c r="GV63" s="23">
        <v>0</v>
      </c>
      <c r="GW63" s="22">
        <v>0</v>
      </c>
      <c r="GX63" s="23">
        <v>0</v>
      </c>
      <c r="GY63" s="23">
        <v>0</v>
      </c>
      <c r="GZ63" s="23">
        <v>174.50584825000001</v>
      </c>
      <c r="HA63" s="23">
        <v>177.99596521999999</v>
      </c>
      <c r="HB63" s="23">
        <v>181.55588452000001</v>
      </c>
      <c r="HC63" s="23">
        <v>185.18700221</v>
      </c>
      <c r="HD63" s="23">
        <v>188.89074226</v>
      </c>
      <c r="HE63" s="23">
        <v>192.66855709999999</v>
      </c>
      <c r="HF63" s="23">
        <v>196.52192825</v>
      </c>
      <c r="HG63" s="23">
        <v>200.45236681</v>
      </c>
      <c r="HH63" s="23">
        <v>204.46141415</v>
      </c>
      <c r="HI63" s="23">
        <v>208.55064243000001</v>
      </c>
      <c r="HJ63" s="23">
        <v>212.72165527999999</v>
      </c>
      <c r="HK63" s="23">
        <v>216.97608837999999</v>
      </c>
      <c r="HL63" s="23">
        <v>221.31561015</v>
      </c>
      <c r="HM63" s="23">
        <v>225.74192235999999</v>
      </c>
      <c r="HN63" s="23">
        <v>0</v>
      </c>
      <c r="HO63" s="23">
        <v>0</v>
      </c>
      <c r="HP63" s="23">
        <v>0</v>
      </c>
      <c r="HQ63" s="22">
        <v>0</v>
      </c>
      <c r="HR63" s="23">
        <v>0</v>
      </c>
      <c r="HS63" s="23">
        <v>0</v>
      </c>
      <c r="HT63" s="24">
        <v>140.03941900000001</v>
      </c>
      <c r="HU63" s="24">
        <v>142.84020799999999</v>
      </c>
      <c r="HV63" s="24">
        <v>147.45542399999999</v>
      </c>
      <c r="HW63" s="23">
        <v>149.76396800000001</v>
      </c>
      <c r="HX63" s="23">
        <v>152.75924699999999</v>
      </c>
      <c r="HY63" s="23">
        <v>155.81443200000001</v>
      </c>
      <c r="HZ63" s="23">
        <v>158.93072100000001</v>
      </c>
      <c r="IA63" s="23">
        <v>162.10933499999999</v>
      </c>
      <c r="IB63" s="23">
        <v>165.35152199999999</v>
      </c>
      <c r="IC63" s="23">
        <v>168.65855300000001</v>
      </c>
      <c r="ID63" s="23">
        <v>172.031724</v>
      </c>
      <c r="IE63" s="23">
        <v>175.47235800000001</v>
      </c>
      <c r="IF63" s="23">
        <v>178.98180500000001</v>
      </c>
      <c r="IG63" s="23">
        <v>182.561441</v>
      </c>
      <c r="IH63" s="23">
        <v>0</v>
      </c>
      <c r="II63" s="23">
        <v>0</v>
      </c>
      <c r="IJ63" s="23">
        <v>0</v>
      </c>
      <c r="IK63" s="22">
        <v>0</v>
      </c>
      <c r="IL63" s="23">
        <v>0</v>
      </c>
      <c r="IM63" s="23">
        <v>0</v>
      </c>
      <c r="IN63" s="23">
        <v>0</v>
      </c>
      <c r="IO63" s="23">
        <v>0</v>
      </c>
      <c r="IP63" s="23">
        <v>0</v>
      </c>
      <c r="IQ63" s="23">
        <v>0</v>
      </c>
      <c r="IR63" s="23">
        <v>0</v>
      </c>
      <c r="IS63" s="23">
        <v>0</v>
      </c>
      <c r="IT63" s="23">
        <v>0</v>
      </c>
      <c r="IU63" s="23">
        <v>0</v>
      </c>
      <c r="IV63" s="23">
        <v>0</v>
      </c>
      <c r="IW63" s="23">
        <v>0</v>
      </c>
      <c r="IX63" s="23">
        <v>0</v>
      </c>
      <c r="IY63" s="23">
        <v>0</v>
      </c>
      <c r="IZ63" s="23">
        <v>0</v>
      </c>
      <c r="JA63" s="23">
        <v>0</v>
      </c>
      <c r="JB63" s="23">
        <v>0</v>
      </c>
      <c r="JC63" s="23">
        <v>0</v>
      </c>
      <c r="JD63" s="23">
        <v>0</v>
      </c>
      <c r="JE63" s="22">
        <v>0</v>
      </c>
      <c r="JF63" s="23">
        <v>0</v>
      </c>
      <c r="JG63" s="23">
        <v>0</v>
      </c>
      <c r="JH63" s="23">
        <v>0</v>
      </c>
      <c r="JI63" s="23">
        <v>0</v>
      </c>
      <c r="JJ63" s="23">
        <v>0</v>
      </c>
      <c r="JK63" s="23">
        <v>0</v>
      </c>
      <c r="JL63" s="23">
        <v>0</v>
      </c>
      <c r="JM63" s="23">
        <v>0</v>
      </c>
      <c r="JN63" s="23">
        <v>0</v>
      </c>
      <c r="JO63" s="23">
        <v>0</v>
      </c>
      <c r="JP63" s="23">
        <v>0</v>
      </c>
      <c r="JQ63" s="23">
        <v>0</v>
      </c>
      <c r="JR63" s="23">
        <v>0</v>
      </c>
      <c r="JS63" s="23">
        <v>0</v>
      </c>
      <c r="JT63" s="23">
        <v>0</v>
      </c>
      <c r="JU63" s="23">
        <v>0</v>
      </c>
      <c r="JV63" s="23">
        <v>0</v>
      </c>
      <c r="JW63" s="23">
        <v>0</v>
      </c>
      <c r="JX63" s="23">
        <v>0</v>
      </c>
      <c r="JY63" s="22">
        <v>0</v>
      </c>
      <c r="JZ63" s="23">
        <v>0</v>
      </c>
      <c r="KA63" s="23">
        <v>0</v>
      </c>
      <c r="KB63" s="23">
        <v>0</v>
      </c>
      <c r="KC63" s="23">
        <v>0</v>
      </c>
      <c r="KD63" s="23">
        <v>0</v>
      </c>
      <c r="KE63" s="23">
        <v>0</v>
      </c>
      <c r="KF63" s="23">
        <v>0</v>
      </c>
      <c r="KG63" s="23">
        <v>0</v>
      </c>
      <c r="KH63" s="23">
        <v>0</v>
      </c>
      <c r="KI63" s="23">
        <v>0</v>
      </c>
      <c r="KJ63" s="23">
        <v>0</v>
      </c>
      <c r="KK63" s="23">
        <v>0</v>
      </c>
      <c r="KL63" s="23">
        <v>0</v>
      </c>
      <c r="KM63" s="23">
        <v>0</v>
      </c>
      <c r="KN63" s="23">
        <v>0</v>
      </c>
      <c r="KO63" s="23">
        <v>0</v>
      </c>
      <c r="KP63" s="23">
        <v>0</v>
      </c>
      <c r="KQ63" s="23">
        <v>0</v>
      </c>
      <c r="KR63" s="23">
        <v>0</v>
      </c>
      <c r="KS63" s="22">
        <v>0</v>
      </c>
      <c r="KT63" s="23">
        <v>0</v>
      </c>
      <c r="KU63" s="23">
        <v>0</v>
      </c>
      <c r="KV63" s="23">
        <v>0</v>
      </c>
      <c r="KW63" s="23">
        <v>0</v>
      </c>
      <c r="KX63" s="23">
        <v>0</v>
      </c>
      <c r="KY63" s="23">
        <v>0</v>
      </c>
      <c r="KZ63" s="23">
        <v>0</v>
      </c>
      <c r="LA63" s="23">
        <v>0</v>
      </c>
      <c r="LB63" s="23">
        <v>0</v>
      </c>
      <c r="LC63" s="23">
        <v>0</v>
      </c>
      <c r="LD63" s="23">
        <v>0</v>
      </c>
      <c r="LE63" s="23">
        <v>0</v>
      </c>
      <c r="LF63" s="23">
        <v>0</v>
      </c>
      <c r="LG63" s="23">
        <v>0</v>
      </c>
      <c r="LH63" s="23">
        <v>0</v>
      </c>
      <c r="LI63" s="23">
        <v>0</v>
      </c>
      <c r="LJ63" s="23">
        <v>0</v>
      </c>
      <c r="LK63" s="23">
        <v>0</v>
      </c>
      <c r="LL63" s="23">
        <v>0</v>
      </c>
      <c r="LM63" s="22">
        <v>0</v>
      </c>
      <c r="LN63" s="23">
        <v>0</v>
      </c>
      <c r="LO63" s="23">
        <v>0</v>
      </c>
      <c r="LP63" s="23">
        <v>0</v>
      </c>
      <c r="LQ63" s="23">
        <v>0</v>
      </c>
      <c r="LR63" s="23">
        <v>0</v>
      </c>
      <c r="LS63" s="23">
        <v>0</v>
      </c>
      <c r="LT63" s="23">
        <v>0</v>
      </c>
      <c r="LU63" s="23">
        <v>0</v>
      </c>
      <c r="LV63" s="23">
        <v>0</v>
      </c>
      <c r="LW63" s="23">
        <v>0</v>
      </c>
      <c r="LX63" s="23">
        <v>0</v>
      </c>
      <c r="LY63" s="23">
        <v>0</v>
      </c>
      <c r="LZ63" s="23">
        <v>0</v>
      </c>
      <c r="MA63" s="23">
        <v>0</v>
      </c>
      <c r="MB63" s="23">
        <v>0</v>
      </c>
      <c r="MC63" s="23">
        <v>0</v>
      </c>
      <c r="MD63" s="23">
        <v>0</v>
      </c>
      <c r="ME63" s="23">
        <v>0</v>
      </c>
      <c r="MF63" s="23">
        <v>0</v>
      </c>
      <c r="MG63" s="22">
        <v>0</v>
      </c>
      <c r="MH63" s="23">
        <v>0</v>
      </c>
      <c r="MI63" s="23">
        <v>0</v>
      </c>
      <c r="MJ63" s="23">
        <v>0</v>
      </c>
      <c r="MK63" s="23">
        <v>0</v>
      </c>
      <c r="ML63" s="23">
        <v>0</v>
      </c>
      <c r="MM63" s="23">
        <v>0</v>
      </c>
      <c r="MN63" s="23">
        <v>0</v>
      </c>
      <c r="MO63" s="23">
        <v>0</v>
      </c>
      <c r="MP63" s="23">
        <v>0</v>
      </c>
      <c r="MQ63" s="23">
        <v>0</v>
      </c>
      <c r="MR63" s="23">
        <v>0</v>
      </c>
      <c r="MS63" s="23">
        <v>0</v>
      </c>
      <c r="MT63" s="23">
        <v>0</v>
      </c>
      <c r="MU63" s="23">
        <v>0</v>
      </c>
      <c r="MV63" s="23">
        <v>0</v>
      </c>
      <c r="MW63" s="23">
        <v>0</v>
      </c>
      <c r="MX63" s="23">
        <v>0</v>
      </c>
      <c r="MY63" s="23">
        <v>0</v>
      </c>
      <c r="MZ63" s="23">
        <v>0</v>
      </c>
    </row>
    <row r="64" spans="1:364">
      <c r="A64" s="9" t="s">
        <v>999</v>
      </c>
      <c r="B64" s="9" t="s">
        <v>1000</v>
      </c>
      <c r="C64" s="9" t="s">
        <v>886</v>
      </c>
      <c r="E64" s="22">
        <v>0</v>
      </c>
      <c r="F64" s="23">
        <v>0</v>
      </c>
      <c r="G64" s="23">
        <v>155.960464</v>
      </c>
      <c r="H64" s="23">
        <v>183.51383999999999</v>
      </c>
      <c r="I64" s="23">
        <v>189.20276899999999</v>
      </c>
      <c r="J64" s="23">
        <v>195.06805499999999</v>
      </c>
      <c r="K64" s="23">
        <v>201.11516499999999</v>
      </c>
      <c r="L64" s="23">
        <v>207.34973500000001</v>
      </c>
      <c r="M64" s="23">
        <v>213.77757700000001</v>
      </c>
      <c r="N64" s="23">
        <v>220.40468100000001</v>
      </c>
      <c r="O64" s="23">
        <v>227.23722699999999</v>
      </c>
      <c r="P64" s="23">
        <v>234.28158099999999</v>
      </c>
      <c r="Q64" s="23">
        <v>241.54431</v>
      </c>
      <c r="R64" s="23">
        <v>249.032183</v>
      </c>
      <c r="S64" s="23">
        <v>256.75218100000001</v>
      </c>
      <c r="T64" s="23">
        <v>264.711499</v>
      </c>
      <c r="U64" s="23">
        <v>272.91755499999999</v>
      </c>
      <c r="V64" s="23">
        <v>0</v>
      </c>
      <c r="W64" s="23">
        <v>0</v>
      </c>
      <c r="X64" s="23">
        <v>0</v>
      </c>
      <c r="Y64" s="22">
        <v>0</v>
      </c>
      <c r="Z64" s="23">
        <v>0</v>
      </c>
      <c r="AA64" s="23">
        <v>155.960464</v>
      </c>
      <c r="AB64" s="23">
        <v>183.51383999999999</v>
      </c>
      <c r="AC64" s="23">
        <v>189.20276899999999</v>
      </c>
      <c r="AD64" s="23">
        <v>195.06805499999999</v>
      </c>
      <c r="AE64" s="23">
        <v>201.11516499999999</v>
      </c>
      <c r="AF64" s="23">
        <v>207.34973500000001</v>
      </c>
      <c r="AG64" s="23">
        <v>213.77757700000001</v>
      </c>
      <c r="AH64" s="23">
        <v>220.40468100000001</v>
      </c>
      <c r="AI64" s="23">
        <v>227.23722699999999</v>
      </c>
      <c r="AJ64" s="23">
        <v>234.28158099999999</v>
      </c>
      <c r="AK64" s="23">
        <v>241.54431</v>
      </c>
      <c r="AL64" s="23">
        <v>249.032183</v>
      </c>
      <c r="AM64" s="23">
        <v>256.75218100000001</v>
      </c>
      <c r="AN64" s="23">
        <v>264.711499</v>
      </c>
      <c r="AO64" s="23">
        <v>272.91755499999999</v>
      </c>
      <c r="AP64" s="23">
        <v>0</v>
      </c>
      <c r="AQ64" s="23">
        <v>0</v>
      </c>
      <c r="AR64" s="23">
        <v>0</v>
      </c>
      <c r="AS64" s="22">
        <v>0</v>
      </c>
      <c r="AT64" s="23">
        <v>0</v>
      </c>
      <c r="AU64" s="23">
        <v>0</v>
      </c>
      <c r="AV64" s="23">
        <v>139.044006</v>
      </c>
      <c r="AW64" s="23">
        <v>143.215326</v>
      </c>
      <c r="AX64" s="23">
        <v>147.511786</v>
      </c>
      <c r="AY64" s="23">
        <v>151.93714</v>
      </c>
      <c r="AZ64" s="23">
        <v>156.49525399999999</v>
      </c>
      <c r="BA64" s="23">
        <v>161.190111</v>
      </c>
      <c r="BB64" s="23">
        <v>166.02581499999999</v>
      </c>
      <c r="BC64" s="23">
        <v>171.00658899999999</v>
      </c>
      <c r="BD64" s="23">
        <v>176.136787</v>
      </c>
      <c r="BE64" s="23">
        <v>181.42089000000001</v>
      </c>
      <c r="BF64" s="23">
        <v>186.863517</v>
      </c>
      <c r="BG64" s="23">
        <v>192.46942300000001</v>
      </c>
      <c r="BH64" s="23">
        <v>198.243505</v>
      </c>
      <c r="BI64" s="23">
        <v>204.19081</v>
      </c>
      <c r="BJ64" s="23">
        <v>0</v>
      </c>
      <c r="BK64" s="23">
        <v>0</v>
      </c>
      <c r="BL64" s="23">
        <v>0</v>
      </c>
      <c r="BM64" s="22">
        <v>0</v>
      </c>
      <c r="BN64" s="23">
        <v>0</v>
      </c>
      <c r="BO64" s="23">
        <v>0</v>
      </c>
      <c r="BP64" s="23">
        <v>139.044006</v>
      </c>
      <c r="BQ64" s="23">
        <v>143.215326</v>
      </c>
      <c r="BR64" s="23">
        <v>147.511786</v>
      </c>
      <c r="BS64" s="23">
        <v>151.93714</v>
      </c>
      <c r="BT64" s="23">
        <v>156.49525399999999</v>
      </c>
      <c r="BU64" s="23">
        <v>161.190111</v>
      </c>
      <c r="BV64" s="23">
        <v>166.02581499999999</v>
      </c>
      <c r="BW64" s="23">
        <v>171.00658899999999</v>
      </c>
      <c r="BX64" s="23">
        <v>176.136787</v>
      </c>
      <c r="BY64" s="23">
        <v>181.42089000000001</v>
      </c>
      <c r="BZ64" s="23">
        <v>186.863517</v>
      </c>
      <c r="CA64" s="23">
        <v>192.46942300000001</v>
      </c>
      <c r="CB64" s="23">
        <v>198.243505</v>
      </c>
      <c r="CC64" s="23">
        <v>204.19081</v>
      </c>
      <c r="CD64" s="23">
        <v>0</v>
      </c>
      <c r="CE64" s="23">
        <v>0</v>
      </c>
      <c r="CF64" s="23">
        <v>0</v>
      </c>
      <c r="CG64" s="22">
        <v>0</v>
      </c>
      <c r="CH64" s="23">
        <v>0</v>
      </c>
      <c r="CI64" s="23">
        <v>129.15195</v>
      </c>
      <c r="CJ64" s="23">
        <v>143.35436999999999</v>
      </c>
      <c r="CK64" s="23">
        <v>147.79835600000001</v>
      </c>
      <c r="CL64" s="23">
        <v>152.38010499999999</v>
      </c>
      <c r="CM64" s="23">
        <v>157.10388800000001</v>
      </c>
      <c r="CN64" s="23">
        <v>161.974108</v>
      </c>
      <c r="CO64" s="23">
        <v>166.995306</v>
      </c>
      <c r="CP64" s="23">
        <v>172.17215999999999</v>
      </c>
      <c r="CQ64" s="23">
        <v>177.50949700000001</v>
      </c>
      <c r="CR64" s="23">
        <v>183.012292</v>
      </c>
      <c r="CS64" s="23">
        <v>188.68567300000001</v>
      </c>
      <c r="CT64" s="23">
        <v>194.53492900000001</v>
      </c>
      <c r="CU64" s="23">
        <v>200.56551099999999</v>
      </c>
      <c r="CV64" s="23">
        <v>206.78304199999999</v>
      </c>
      <c r="CW64" s="23">
        <v>213.19331600000001</v>
      </c>
      <c r="CX64" s="23">
        <v>0</v>
      </c>
      <c r="CY64" s="23">
        <v>0</v>
      </c>
      <c r="CZ64" s="23">
        <v>0</v>
      </c>
      <c r="DA64" s="22">
        <v>0</v>
      </c>
      <c r="DB64" s="23">
        <v>0</v>
      </c>
      <c r="DC64" s="23">
        <v>129.15195</v>
      </c>
      <c r="DD64" s="23">
        <v>143.35436999999999</v>
      </c>
      <c r="DE64" s="23">
        <v>147.79835600000001</v>
      </c>
      <c r="DF64" s="23">
        <v>152.38010499999999</v>
      </c>
      <c r="DG64" s="23">
        <v>157.10388800000001</v>
      </c>
      <c r="DH64" s="23">
        <v>161.974108</v>
      </c>
      <c r="DI64" s="23">
        <v>166.995306</v>
      </c>
      <c r="DJ64" s="23">
        <v>172.17215999999999</v>
      </c>
      <c r="DK64" s="23">
        <v>177.50949700000001</v>
      </c>
      <c r="DL64" s="23">
        <v>183.012292</v>
      </c>
      <c r="DM64" s="23">
        <v>188.68567300000001</v>
      </c>
      <c r="DN64" s="23">
        <v>194.53492900000001</v>
      </c>
      <c r="DO64" s="23">
        <v>200.56551099999999</v>
      </c>
      <c r="DP64" s="23">
        <v>206.78304199999999</v>
      </c>
      <c r="DQ64" s="23">
        <v>213.19331600000001</v>
      </c>
      <c r="DR64" s="23">
        <v>0</v>
      </c>
      <c r="DS64" s="23">
        <v>0</v>
      </c>
      <c r="DT64" s="23">
        <v>0</v>
      </c>
      <c r="DU64" s="22">
        <v>0</v>
      </c>
      <c r="DV64" s="23">
        <v>0</v>
      </c>
      <c r="DW64" s="23">
        <v>129.15195</v>
      </c>
      <c r="DX64" s="23">
        <v>131.53956199999999</v>
      </c>
      <c r="DY64" s="23">
        <v>135.617288</v>
      </c>
      <c r="DZ64" s="23">
        <v>139.82142400000001</v>
      </c>
      <c r="EA64" s="23">
        <v>144.155888</v>
      </c>
      <c r="EB64" s="23">
        <v>148.62472099999999</v>
      </c>
      <c r="EC64" s="23">
        <v>153.23208700000001</v>
      </c>
      <c r="ED64" s="23">
        <v>157.982282</v>
      </c>
      <c r="EE64" s="23">
        <v>162.87973299999999</v>
      </c>
      <c r="EF64" s="23">
        <v>167.92900399999999</v>
      </c>
      <c r="EG64" s="23">
        <v>173.13480300000001</v>
      </c>
      <c r="EH64" s="23">
        <v>178.501982</v>
      </c>
      <c r="EI64" s="23">
        <v>184.03554399999999</v>
      </c>
      <c r="EJ64" s="23">
        <v>189.740646</v>
      </c>
      <c r="EK64" s="23">
        <v>195.62260599999999</v>
      </c>
      <c r="EL64" s="23">
        <v>0</v>
      </c>
      <c r="EM64" s="23">
        <v>0</v>
      </c>
      <c r="EN64" s="23">
        <v>0</v>
      </c>
      <c r="EO64" s="22">
        <v>0</v>
      </c>
      <c r="EP64" s="23">
        <v>0</v>
      </c>
      <c r="EQ64" s="23">
        <v>129.15195</v>
      </c>
      <c r="ER64" s="23">
        <v>143.35436999999999</v>
      </c>
      <c r="ES64" s="23">
        <v>147.79835600000001</v>
      </c>
      <c r="ET64" s="23">
        <v>152.38010499999999</v>
      </c>
      <c r="EU64" s="23">
        <v>157.10388800000001</v>
      </c>
      <c r="EV64" s="23">
        <v>161.974108</v>
      </c>
      <c r="EW64" s="23">
        <v>166.995306</v>
      </c>
      <c r="EX64" s="23">
        <v>172.17215999999999</v>
      </c>
      <c r="EY64" s="23">
        <v>177.50949700000001</v>
      </c>
      <c r="EZ64" s="23">
        <v>183.012292</v>
      </c>
      <c r="FA64" s="23">
        <v>188.68567300000001</v>
      </c>
      <c r="FB64" s="23">
        <v>194.53492900000001</v>
      </c>
      <c r="FC64" s="23">
        <v>200.56551099999999</v>
      </c>
      <c r="FD64" s="23">
        <v>206.78304199999999</v>
      </c>
      <c r="FE64" s="23">
        <v>213.19331600000001</v>
      </c>
      <c r="FF64" s="23">
        <v>0</v>
      </c>
      <c r="FG64" s="23">
        <v>0</v>
      </c>
      <c r="FH64" s="23">
        <v>0</v>
      </c>
      <c r="FI64" s="22">
        <v>0</v>
      </c>
      <c r="FJ64" s="23">
        <v>0</v>
      </c>
      <c r="FK64" s="23">
        <v>0</v>
      </c>
      <c r="FL64" s="23">
        <v>139.315077</v>
      </c>
      <c r="FM64" s="23">
        <v>142.10137900000001</v>
      </c>
      <c r="FN64" s="23">
        <v>144.94340700000001</v>
      </c>
      <c r="FO64" s="23">
        <v>147.842275</v>
      </c>
      <c r="FP64" s="23">
        <v>150.79911999999999</v>
      </c>
      <c r="FQ64" s="23">
        <v>153.81510299999999</v>
      </c>
      <c r="FR64" s="23">
        <v>156.89140499999999</v>
      </c>
      <c r="FS64" s="23">
        <v>160.029233</v>
      </c>
      <c r="FT64" s="23">
        <v>163.229817</v>
      </c>
      <c r="FU64" s="23">
        <v>166.49441400000001</v>
      </c>
      <c r="FV64" s="23">
        <v>169.82430199999999</v>
      </c>
      <c r="FW64" s="23">
        <v>173.220788</v>
      </c>
      <c r="FX64" s="23">
        <v>176.685204</v>
      </c>
      <c r="FY64" s="23">
        <v>180.218908</v>
      </c>
      <c r="FZ64" s="23">
        <v>0</v>
      </c>
      <c r="GA64" s="23">
        <v>0</v>
      </c>
      <c r="GB64" s="23">
        <v>0</v>
      </c>
      <c r="GC64" s="22">
        <v>0</v>
      </c>
      <c r="GD64" s="23">
        <v>0</v>
      </c>
      <c r="GE64" s="23">
        <v>0</v>
      </c>
      <c r="GF64" s="23">
        <v>174.50584825000001</v>
      </c>
      <c r="GG64" s="23">
        <v>177.99596521999999</v>
      </c>
      <c r="GH64" s="23">
        <v>181.55588452000001</v>
      </c>
      <c r="GI64" s="23">
        <v>185.18700221</v>
      </c>
      <c r="GJ64" s="23">
        <v>188.89074226</v>
      </c>
      <c r="GK64" s="23">
        <v>192.66855709999999</v>
      </c>
      <c r="GL64" s="23">
        <v>196.52192825</v>
      </c>
      <c r="GM64" s="23">
        <v>200.45236681</v>
      </c>
      <c r="GN64" s="23">
        <v>204.46141415</v>
      </c>
      <c r="GO64" s="23">
        <v>208.55064243000001</v>
      </c>
      <c r="GP64" s="23">
        <v>212.72165527999999</v>
      </c>
      <c r="GQ64" s="23">
        <v>216.97608837999999</v>
      </c>
      <c r="GR64" s="23">
        <v>221.31561015</v>
      </c>
      <c r="GS64" s="23">
        <v>225.74192235999999</v>
      </c>
      <c r="GT64" s="23">
        <v>0</v>
      </c>
      <c r="GU64" s="23">
        <v>0</v>
      </c>
      <c r="GV64" s="23">
        <v>0</v>
      </c>
      <c r="GW64" s="22">
        <v>0</v>
      </c>
      <c r="GX64" s="23">
        <v>0</v>
      </c>
      <c r="GY64" s="23">
        <v>0</v>
      </c>
      <c r="GZ64" s="23">
        <v>174.50584825000001</v>
      </c>
      <c r="HA64" s="23">
        <v>177.99596521999999</v>
      </c>
      <c r="HB64" s="23">
        <v>181.55588452000001</v>
      </c>
      <c r="HC64" s="23">
        <v>185.18700221</v>
      </c>
      <c r="HD64" s="23">
        <v>188.89074226</v>
      </c>
      <c r="HE64" s="23">
        <v>192.66855709999999</v>
      </c>
      <c r="HF64" s="23">
        <v>196.52192825</v>
      </c>
      <c r="HG64" s="23">
        <v>200.45236681</v>
      </c>
      <c r="HH64" s="23">
        <v>204.46141415</v>
      </c>
      <c r="HI64" s="23">
        <v>208.55064243000001</v>
      </c>
      <c r="HJ64" s="23">
        <v>212.72165527999999</v>
      </c>
      <c r="HK64" s="23">
        <v>216.97608837999999</v>
      </c>
      <c r="HL64" s="23">
        <v>221.31561015</v>
      </c>
      <c r="HM64" s="23">
        <v>225.74192235999999</v>
      </c>
      <c r="HN64" s="23">
        <v>0</v>
      </c>
      <c r="HO64" s="23">
        <v>0</v>
      </c>
      <c r="HP64" s="23">
        <v>0</v>
      </c>
      <c r="HQ64" s="22">
        <v>0</v>
      </c>
      <c r="HR64" s="23">
        <v>0</v>
      </c>
      <c r="HS64" s="23">
        <v>0</v>
      </c>
      <c r="HT64" s="24">
        <v>140.03941900000001</v>
      </c>
      <c r="HU64" s="24">
        <v>142.84020799999999</v>
      </c>
      <c r="HV64" s="24">
        <v>147.45542399999999</v>
      </c>
      <c r="HW64" s="23">
        <v>149.76396800000001</v>
      </c>
      <c r="HX64" s="23">
        <v>152.75924699999999</v>
      </c>
      <c r="HY64" s="23">
        <v>155.81443200000001</v>
      </c>
      <c r="HZ64" s="23">
        <v>158.93072100000001</v>
      </c>
      <c r="IA64" s="23">
        <v>162.10933499999999</v>
      </c>
      <c r="IB64" s="23">
        <v>165.35152199999999</v>
      </c>
      <c r="IC64" s="23">
        <v>168.65855300000001</v>
      </c>
      <c r="ID64" s="23">
        <v>172.031724</v>
      </c>
      <c r="IE64" s="23">
        <v>175.47235800000001</v>
      </c>
      <c r="IF64" s="23">
        <v>178.98180500000001</v>
      </c>
      <c r="IG64" s="23">
        <v>182.561441</v>
      </c>
      <c r="IH64" s="23">
        <v>0</v>
      </c>
      <c r="II64" s="23">
        <v>0</v>
      </c>
      <c r="IJ64" s="23">
        <v>0</v>
      </c>
      <c r="IK64" s="22">
        <v>0</v>
      </c>
      <c r="IL64" s="23">
        <v>0</v>
      </c>
      <c r="IM64" s="23">
        <v>0</v>
      </c>
      <c r="IN64" s="23">
        <v>0</v>
      </c>
      <c r="IO64" s="23">
        <v>0</v>
      </c>
      <c r="IP64" s="23">
        <v>0</v>
      </c>
      <c r="IQ64" s="23">
        <v>0</v>
      </c>
      <c r="IR64" s="23">
        <v>0</v>
      </c>
      <c r="IS64" s="23">
        <v>0</v>
      </c>
      <c r="IT64" s="23">
        <v>0</v>
      </c>
      <c r="IU64" s="23">
        <v>0</v>
      </c>
      <c r="IV64" s="23">
        <v>0</v>
      </c>
      <c r="IW64" s="23">
        <v>0</v>
      </c>
      <c r="IX64" s="23">
        <v>0</v>
      </c>
      <c r="IY64" s="23">
        <v>0</v>
      </c>
      <c r="IZ64" s="23">
        <v>0</v>
      </c>
      <c r="JA64" s="23">
        <v>0</v>
      </c>
      <c r="JB64" s="23">
        <v>0</v>
      </c>
      <c r="JC64" s="23">
        <v>0</v>
      </c>
      <c r="JD64" s="23">
        <v>0</v>
      </c>
      <c r="JE64" s="22">
        <v>0</v>
      </c>
      <c r="JF64" s="23">
        <v>0</v>
      </c>
      <c r="JG64" s="23">
        <v>0</v>
      </c>
      <c r="JH64" s="23">
        <v>0</v>
      </c>
      <c r="JI64" s="23">
        <v>0</v>
      </c>
      <c r="JJ64" s="23">
        <v>0</v>
      </c>
      <c r="JK64" s="23">
        <v>0</v>
      </c>
      <c r="JL64" s="23">
        <v>0</v>
      </c>
      <c r="JM64" s="23">
        <v>0</v>
      </c>
      <c r="JN64" s="23">
        <v>0</v>
      </c>
      <c r="JO64" s="23">
        <v>0</v>
      </c>
      <c r="JP64" s="23">
        <v>0</v>
      </c>
      <c r="JQ64" s="23">
        <v>0</v>
      </c>
      <c r="JR64" s="23">
        <v>0</v>
      </c>
      <c r="JS64" s="23">
        <v>0</v>
      </c>
      <c r="JT64" s="23">
        <v>0</v>
      </c>
      <c r="JU64" s="23">
        <v>0</v>
      </c>
      <c r="JV64" s="23">
        <v>0</v>
      </c>
      <c r="JW64" s="23">
        <v>0</v>
      </c>
      <c r="JX64" s="23">
        <v>0</v>
      </c>
      <c r="JY64" s="22">
        <v>0</v>
      </c>
      <c r="JZ64" s="23">
        <v>0</v>
      </c>
      <c r="KA64" s="23">
        <v>0</v>
      </c>
      <c r="KB64" s="23">
        <v>0</v>
      </c>
      <c r="KC64" s="23">
        <v>0</v>
      </c>
      <c r="KD64" s="23">
        <v>0</v>
      </c>
      <c r="KE64" s="23">
        <v>0</v>
      </c>
      <c r="KF64" s="23">
        <v>0</v>
      </c>
      <c r="KG64" s="23">
        <v>0</v>
      </c>
      <c r="KH64" s="23">
        <v>0</v>
      </c>
      <c r="KI64" s="23">
        <v>0</v>
      </c>
      <c r="KJ64" s="23">
        <v>0</v>
      </c>
      <c r="KK64" s="23">
        <v>0</v>
      </c>
      <c r="KL64" s="23">
        <v>0</v>
      </c>
      <c r="KM64" s="23">
        <v>0</v>
      </c>
      <c r="KN64" s="23">
        <v>0</v>
      </c>
      <c r="KO64" s="23">
        <v>0</v>
      </c>
      <c r="KP64" s="23">
        <v>0</v>
      </c>
      <c r="KQ64" s="23">
        <v>0</v>
      </c>
      <c r="KR64" s="23">
        <v>0</v>
      </c>
      <c r="KS64" s="22">
        <v>0</v>
      </c>
      <c r="KT64" s="23">
        <v>0</v>
      </c>
      <c r="KU64" s="23">
        <v>0</v>
      </c>
      <c r="KV64" s="23">
        <v>0</v>
      </c>
      <c r="KW64" s="23">
        <v>0</v>
      </c>
      <c r="KX64" s="23">
        <v>0</v>
      </c>
      <c r="KY64" s="23">
        <v>0</v>
      </c>
      <c r="KZ64" s="23">
        <v>0</v>
      </c>
      <c r="LA64" s="23">
        <v>0</v>
      </c>
      <c r="LB64" s="23">
        <v>0</v>
      </c>
      <c r="LC64" s="23">
        <v>0</v>
      </c>
      <c r="LD64" s="23">
        <v>0</v>
      </c>
      <c r="LE64" s="23">
        <v>0</v>
      </c>
      <c r="LF64" s="23">
        <v>0</v>
      </c>
      <c r="LG64" s="23">
        <v>0</v>
      </c>
      <c r="LH64" s="23">
        <v>0</v>
      </c>
      <c r="LI64" s="23">
        <v>0</v>
      </c>
      <c r="LJ64" s="23">
        <v>0</v>
      </c>
      <c r="LK64" s="23">
        <v>0</v>
      </c>
      <c r="LL64" s="23">
        <v>0</v>
      </c>
      <c r="LM64" s="22">
        <v>0</v>
      </c>
      <c r="LN64" s="23">
        <v>0</v>
      </c>
      <c r="LO64" s="23">
        <v>0</v>
      </c>
      <c r="LP64" s="23">
        <v>0</v>
      </c>
      <c r="LQ64" s="23">
        <v>0</v>
      </c>
      <c r="LR64" s="23">
        <v>0</v>
      </c>
      <c r="LS64" s="23">
        <v>0</v>
      </c>
      <c r="LT64" s="23">
        <v>0</v>
      </c>
      <c r="LU64" s="23">
        <v>0</v>
      </c>
      <c r="LV64" s="23">
        <v>0</v>
      </c>
      <c r="LW64" s="23">
        <v>0</v>
      </c>
      <c r="LX64" s="23">
        <v>0</v>
      </c>
      <c r="LY64" s="23">
        <v>0</v>
      </c>
      <c r="LZ64" s="23">
        <v>0</v>
      </c>
      <c r="MA64" s="23">
        <v>0</v>
      </c>
      <c r="MB64" s="23">
        <v>0</v>
      </c>
      <c r="MC64" s="23">
        <v>0</v>
      </c>
      <c r="MD64" s="23">
        <v>0</v>
      </c>
      <c r="ME64" s="23">
        <v>0</v>
      </c>
      <c r="MF64" s="23">
        <v>0</v>
      </c>
      <c r="MG64" s="22">
        <v>0</v>
      </c>
      <c r="MH64" s="23">
        <v>0</v>
      </c>
      <c r="MI64" s="23">
        <v>0</v>
      </c>
      <c r="MJ64" s="23">
        <v>0</v>
      </c>
      <c r="MK64" s="23">
        <v>0</v>
      </c>
      <c r="ML64" s="23">
        <v>0</v>
      </c>
      <c r="MM64" s="23">
        <v>0</v>
      </c>
      <c r="MN64" s="23">
        <v>0</v>
      </c>
      <c r="MO64" s="23">
        <v>0</v>
      </c>
      <c r="MP64" s="23">
        <v>0</v>
      </c>
      <c r="MQ64" s="23">
        <v>0</v>
      </c>
      <c r="MR64" s="23">
        <v>0</v>
      </c>
      <c r="MS64" s="23">
        <v>0</v>
      </c>
      <c r="MT64" s="23">
        <v>0</v>
      </c>
      <c r="MU64" s="23">
        <v>0</v>
      </c>
      <c r="MV64" s="23">
        <v>0</v>
      </c>
      <c r="MW64" s="23">
        <v>0</v>
      </c>
      <c r="MX64" s="23">
        <v>0</v>
      </c>
      <c r="MY64" s="23">
        <v>0</v>
      </c>
      <c r="MZ64" s="23">
        <v>0</v>
      </c>
    </row>
    <row r="65" spans="1:364">
      <c r="A65" s="9" t="s">
        <v>1001</v>
      </c>
      <c r="B65" s="9" t="s">
        <v>1002</v>
      </c>
      <c r="C65" s="9" t="s">
        <v>886</v>
      </c>
      <c r="E65" s="22">
        <v>0</v>
      </c>
      <c r="F65" s="23">
        <v>0</v>
      </c>
      <c r="G65" s="23">
        <v>155.960464</v>
      </c>
      <c r="H65" s="23">
        <v>183.51383999999999</v>
      </c>
      <c r="I65" s="23">
        <v>189.20276899999999</v>
      </c>
      <c r="J65" s="23">
        <v>195.06805499999999</v>
      </c>
      <c r="K65" s="23">
        <v>201.11516499999999</v>
      </c>
      <c r="L65" s="23">
        <v>207.34973500000001</v>
      </c>
      <c r="M65" s="23">
        <v>213.77757700000001</v>
      </c>
      <c r="N65" s="23">
        <v>220.40468100000001</v>
      </c>
      <c r="O65" s="23">
        <v>227.23722699999999</v>
      </c>
      <c r="P65" s="23">
        <v>234.28158099999999</v>
      </c>
      <c r="Q65" s="23">
        <v>241.54431</v>
      </c>
      <c r="R65" s="23">
        <v>249.032183</v>
      </c>
      <c r="S65" s="23">
        <v>256.75218100000001</v>
      </c>
      <c r="T65" s="23">
        <v>264.711499</v>
      </c>
      <c r="U65" s="23">
        <v>272.91755499999999</v>
      </c>
      <c r="V65" s="23">
        <v>0</v>
      </c>
      <c r="W65" s="23">
        <v>0</v>
      </c>
      <c r="X65" s="23">
        <v>0</v>
      </c>
      <c r="Y65" s="22">
        <v>0</v>
      </c>
      <c r="Z65" s="23">
        <v>0</v>
      </c>
      <c r="AA65" s="23">
        <v>155.960464</v>
      </c>
      <c r="AB65" s="23">
        <v>183.51383999999999</v>
      </c>
      <c r="AC65" s="23">
        <v>189.20276899999999</v>
      </c>
      <c r="AD65" s="23">
        <v>195.06805499999999</v>
      </c>
      <c r="AE65" s="23">
        <v>201.11516499999999</v>
      </c>
      <c r="AF65" s="23">
        <v>207.34973500000001</v>
      </c>
      <c r="AG65" s="23">
        <v>213.77757700000001</v>
      </c>
      <c r="AH65" s="23">
        <v>220.40468100000001</v>
      </c>
      <c r="AI65" s="23">
        <v>227.23722699999999</v>
      </c>
      <c r="AJ65" s="23">
        <v>234.28158099999999</v>
      </c>
      <c r="AK65" s="23">
        <v>241.54431</v>
      </c>
      <c r="AL65" s="23">
        <v>249.032183</v>
      </c>
      <c r="AM65" s="23">
        <v>256.75218100000001</v>
      </c>
      <c r="AN65" s="23">
        <v>264.711499</v>
      </c>
      <c r="AO65" s="23">
        <v>272.91755499999999</v>
      </c>
      <c r="AP65" s="23">
        <v>0</v>
      </c>
      <c r="AQ65" s="23">
        <v>0</v>
      </c>
      <c r="AR65" s="23">
        <v>0</v>
      </c>
      <c r="AS65" s="22">
        <v>0</v>
      </c>
      <c r="AT65" s="23">
        <v>0</v>
      </c>
      <c r="AU65" s="23">
        <v>0</v>
      </c>
      <c r="AV65" s="23">
        <v>139.044006</v>
      </c>
      <c r="AW65" s="23">
        <v>143.215326</v>
      </c>
      <c r="AX65" s="23">
        <v>147.511786</v>
      </c>
      <c r="AY65" s="23">
        <v>151.93714</v>
      </c>
      <c r="AZ65" s="23">
        <v>156.49525399999999</v>
      </c>
      <c r="BA65" s="23">
        <v>161.190111</v>
      </c>
      <c r="BB65" s="23">
        <v>166.02581499999999</v>
      </c>
      <c r="BC65" s="23">
        <v>171.00658899999999</v>
      </c>
      <c r="BD65" s="23">
        <v>176.136787</v>
      </c>
      <c r="BE65" s="23">
        <v>181.42089000000001</v>
      </c>
      <c r="BF65" s="23">
        <v>186.863517</v>
      </c>
      <c r="BG65" s="23">
        <v>192.46942300000001</v>
      </c>
      <c r="BH65" s="23">
        <v>198.243505</v>
      </c>
      <c r="BI65" s="23">
        <v>204.19081</v>
      </c>
      <c r="BJ65" s="23">
        <v>0</v>
      </c>
      <c r="BK65" s="23">
        <v>0</v>
      </c>
      <c r="BL65" s="23">
        <v>0</v>
      </c>
      <c r="BM65" s="22">
        <v>0</v>
      </c>
      <c r="BN65" s="23">
        <v>0</v>
      </c>
      <c r="BO65" s="23">
        <v>0</v>
      </c>
      <c r="BP65" s="23">
        <v>139.044006</v>
      </c>
      <c r="BQ65" s="23">
        <v>143.215326</v>
      </c>
      <c r="BR65" s="23">
        <v>147.511786</v>
      </c>
      <c r="BS65" s="23">
        <v>151.93714</v>
      </c>
      <c r="BT65" s="23">
        <v>156.49525399999999</v>
      </c>
      <c r="BU65" s="23">
        <v>161.190111</v>
      </c>
      <c r="BV65" s="23">
        <v>166.02581499999999</v>
      </c>
      <c r="BW65" s="23">
        <v>171.00658899999999</v>
      </c>
      <c r="BX65" s="23">
        <v>176.136787</v>
      </c>
      <c r="BY65" s="23">
        <v>181.42089000000001</v>
      </c>
      <c r="BZ65" s="23">
        <v>186.863517</v>
      </c>
      <c r="CA65" s="23">
        <v>192.46942300000001</v>
      </c>
      <c r="CB65" s="23">
        <v>198.243505</v>
      </c>
      <c r="CC65" s="23">
        <v>204.19081</v>
      </c>
      <c r="CD65" s="23">
        <v>0</v>
      </c>
      <c r="CE65" s="23">
        <v>0</v>
      </c>
      <c r="CF65" s="23">
        <v>0</v>
      </c>
      <c r="CG65" s="22">
        <v>0</v>
      </c>
      <c r="CH65" s="23">
        <v>0</v>
      </c>
      <c r="CI65" s="23">
        <v>129.15195</v>
      </c>
      <c r="CJ65" s="23">
        <v>143.35436999999999</v>
      </c>
      <c r="CK65" s="23">
        <v>147.79835600000001</v>
      </c>
      <c r="CL65" s="23">
        <v>152.38010499999999</v>
      </c>
      <c r="CM65" s="23">
        <v>157.10388800000001</v>
      </c>
      <c r="CN65" s="23">
        <v>161.974108</v>
      </c>
      <c r="CO65" s="23">
        <v>166.995306</v>
      </c>
      <c r="CP65" s="23">
        <v>172.17215999999999</v>
      </c>
      <c r="CQ65" s="23">
        <v>177.50949700000001</v>
      </c>
      <c r="CR65" s="23">
        <v>183.012292</v>
      </c>
      <c r="CS65" s="23">
        <v>188.68567300000001</v>
      </c>
      <c r="CT65" s="23">
        <v>194.53492900000001</v>
      </c>
      <c r="CU65" s="23">
        <v>200.56551099999999</v>
      </c>
      <c r="CV65" s="23">
        <v>206.78304199999999</v>
      </c>
      <c r="CW65" s="23">
        <v>213.19331600000001</v>
      </c>
      <c r="CX65" s="23">
        <v>0</v>
      </c>
      <c r="CY65" s="23">
        <v>0</v>
      </c>
      <c r="CZ65" s="23">
        <v>0</v>
      </c>
      <c r="DA65" s="22">
        <v>0</v>
      </c>
      <c r="DB65" s="23">
        <v>0</v>
      </c>
      <c r="DC65" s="23">
        <v>129.15195</v>
      </c>
      <c r="DD65" s="23">
        <v>143.35436999999999</v>
      </c>
      <c r="DE65" s="23">
        <v>147.79835600000001</v>
      </c>
      <c r="DF65" s="23">
        <v>152.38010499999999</v>
      </c>
      <c r="DG65" s="23">
        <v>157.10388800000001</v>
      </c>
      <c r="DH65" s="23">
        <v>161.974108</v>
      </c>
      <c r="DI65" s="23">
        <v>166.995306</v>
      </c>
      <c r="DJ65" s="23">
        <v>172.17215999999999</v>
      </c>
      <c r="DK65" s="23">
        <v>177.50949700000001</v>
      </c>
      <c r="DL65" s="23">
        <v>183.012292</v>
      </c>
      <c r="DM65" s="23">
        <v>188.68567300000001</v>
      </c>
      <c r="DN65" s="23">
        <v>194.53492900000001</v>
      </c>
      <c r="DO65" s="23">
        <v>200.56551099999999</v>
      </c>
      <c r="DP65" s="23">
        <v>206.78304199999999</v>
      </c>
      <c r="DQ65" s="23">
        <v>213.19331600000001</v>
      </c>
      <c r="DR65" s="23">
        <v>0</v>
      </c>
      <c r="DS65" s="23">
        <v>0</v>
      </c>
      <c r="DT65" s="23">
        <v>0</v>
      </c>
      <c r="DU65" s="22">
        <v>0</v>
      </c>
      <c r="DV65" s="23">
        <v>0</v>
      </c>
      <c r="DW65" s="23">
        <v>129.15195</v>
      </c>
      <c r="DX65" s="23">
        <v>131.53956199999999</v>
      </c>
      <c r="DY65" s="23">
        <v>135.617288</v>
      </c>
      <c r="DZ65" s="23">
        <v>139.82142400000001</v>
      </c>
      <c r="EA65" s="23">
        <v>144.155888</v>
      </c>
      <c r="EB65" s="23">
        <v>148.62472099999999</v>
      </c>
      <c r="EC65" s="23">
        <v>153.23208700000001</v>
      </c>
      <c r="ED65" s="23">
        <v>157.982282</v>
      </c>
      <c r="EE65" s="23">
        <v>162.87973299999999</v>
      </c>
      <c r="EF65" s="23">
        <v>167.92900399999999</v>
      </c>
      <c r="EG65" s="23">
        <v>173.13480300000001</v>
      </c>
      <c r="EH65" s="23">
        <v>178.501982</v>
      </c>
      <c r="EI65" s="23">
        <v>184.03554399999999</v>
      </c>
      <c r="EJ65" s="23">
        <v>189.740646</v>
      </c>
      <c r="EK65" s="23">
        <v>195.62260599999999</v>
      </c>
      <c r="EL65" s="23">
        <v>0</v>
      </c>
      <c r="EM65" s="23">
        <v>0</v>
      </c>
      <c r="EN65" s="23">
        <v>0</v>
      </c>
      <c r="EO65" s="22">
        <v>0</v>
      </c>
      <c r="EP65" s="23">
        <v>0</v>
      </c>
      <c r="EQ65" s="23">
        <v>129.15195</v>
      </c>
      <c r="ER65" s="23">
        <v>143.35436999999999</v>
      </c>
      <c r="ES65" s="23">
        <v>147.79835600000001</v>
      </c>
      <c r="ET65" s="23">
        <v>152.38010499999999</v>
      </c>
      <c r="EU65" s="23">
        <v>157.10388800000001</v>
      </c>
      <c r="EV65" s="23">
        <v>161.974108</v>
      </c>
      <c r="EW65" s="23">
        <v>166.995306</v>
      </c>
      <c r="EX65" s="23">
        <v>172.17215999999999</v>
      </c>
      <c r="EY65" s="23">
        <v>177.50949700000001</v>
      </c>
      <c r="EZ65" s="23">
        <v>183.012292</v>
      </c>
      <c r="FA65" s="23">
        <v>188.68567300000001</v>
      </c>
      <c r="FB65" s="23">
        <v>194.53492900000001</v>
      </c>
      <c r="FC65" s="23">
        <v>200.56551099999999</v>
      </c>
      <c r="FD65" s="23">
        <v>206.78304199999999</v>
      </c>
      <c r="FE65" s="23">
        <v>213.19331600000001</v>
      </c>
      <c r="FF65" s="23">
        <v>0</v>
      </c>
      <c r="FG65" s="23">
        <v>0</v>
      </c>
      <c r="FH65" s="23">
        <v>0</v>
      </c>
      <c r="FI65" s="22">
        <v>0</v>
      </c>
      <c r="FJ65" s="23">
        <v>0</v>
      </c>
      <c r="FK65" s="23">
        <v>0</v>
      </c>
      <c r="FL65" s="23">
        <v>139.315077</v>
      </c>
      <c r="FM65" s="23">
        <v>142.10137900000001</v>
      </c>
      <c r="FN65" s="23">
        <v>144.94340700000001</v>
      </c>
      <c r="FO65" s="23">
        <v>147.842275</v>
      </c>
      <c r="FP65" s="23">
        <v>150.79911999999999</v>
      </c>
      <c r="FQ65" s="23">
        <v>153.81510299999999</v>
      </c>
      <c r="FR65" s="23">
        <v>156.89140499999999</v>
      </c>
      <c r="FS65" s="23">
        <v>160.029233</v>
      </c>
      <c r="FT65" s="23">
        <v>163.229817</v>
      </c>
      <c r="FU65" s="23">
        <v>166.49441400000001</v>
      </c>
      <c r="FV65" s="23">
        <v>169.82430199999999</v>
      </c>
      <c r="FW65" s="23">
        <v>173.220788</v>
      </c>
      <c r="FX65" s="23">
        <v>176.685204</v>
      </c>
      <c r="FY65" s="23">
        <v>180.218908</v>
      </c>
      <c r="FZ65" s="23">
        <v>0</v>
      </c>
      <c r="GA65" s="23">
        <v>0</v>
      </c>
      <c r="GB65" s="23">
        <v>0</v>
      </c>
      <c r="GC65" s="22">
        <v>0</v>
      </c>
      <c r="GD65" s="23">
        <v>0</v>
      </c>
      <c r="GE65" s="23">
        <v>0</v>
      </c>
      <c r="GF65" s="23">
        <v>174.50584825000001</v>
      </c>
      <c r="GG65" s="23">
        <v>177.99596521999999</v>
      </c>
      <c r="GH65" s="23">
        <v>181.55588452000001</v>
      </c>
      <c r="GI65" s="23">
        <v>185.18700221</v>
      </c>
      <c r="GJ65" s="23">
        <v>188.89074226</v>
      </c>
      <c r="GK65" s="23">
        <v>192.66855709999999</v>
      </c>
      <c r="GL65" s="23">
        <v>196.52192825</v>
      </c>
      <c r="GM65" s="23">
        <v>200.45236681</v>
      </c>
      <c r="GN65" s="23">
        <v>204.46141415</v>
      </c>
      <c r="GO65" s="23">
        <v>208.55064243000001</v>
      </c>
      <c r="GP65" s="23">
        <v>212.72165527999999</v>
      </c>
      <c r="GQ65" s="23">
        <v>216.97608837999999</v>
      </c>
      <c r="GR65" s="23">
        <v>221.31561015</v>
      </c>
      <c r="GS65" s="23">
        <v>225.74192235999999</v>
      </c>
      <c r="GT65" s="23">
        <v>0</v>
      </c>
      <c r="GU65" s="23">
        <v>0</v>
      </c>
      <c r="GV65" s="23">
        <v>0</v>
      </c>
      <c r="GW65" s="22">
        <v>0</v>
      </c>
      <c r="GX65" s="23">
        <v>0</v>
      </c>
      <c r="GY65" s="23">
        <v>0</v>
      </c>
      <c r="GZ65" s="23">
        <v>174.50584825000001</v>
      </c>
      <c r="HA65" s="23">
        <v>177.99596521999999</v>
      </c>
      <c r="HB65" s="23">
        <v>181.55588452000001</v>
      </c>
      <c r="HC65" s="23">
        <v>185.18700221</v>
      </c>
      <c r="HD65" s="23">
        <v>188.89074226</v>
      </c>
      <c r="HE65" s="23">
        <v>192.66855709999999</v>
      </c>
      <c r="HF65" s="23">
        <v>196.52192825</v>
      </c>
      <c r="HG65" s="23">
        <v>200.45236681</v>
      </c>
      <c r="HH65" s="23">
        <v>204.46141415</v>
      </c>
      <c r="HI65" s="23">
        <v>208.55064243000001</v>
      </c>
      <c r="HJ65" s="23">
        <v>212.72165527999999</v>
      </c>
      <c r="HK65" s="23">
        <v>216.97608837999999</v>
      </c>
      <c r="HL65" s="23">
        <v>221.31561015</v>
      </c>
      <c r="HM65" s="23">
        <v>225.74192235999999</v>
      </c>
      <c r="HN65" s="23">
        <v>0</v>
      </c>
      <c r="HO65" s="23">
        <v>0</v>
      </c>
      <c r="HP65" s="23">
        <v>0</v>
      </c>
      <c r="HQ65" s="22">
        <v>0</v>
      </c>
      <c r="HR65" s="23">
        <v>0</v>
      </c>
      <c r="HS65" s="23">
        <v>0</v>
      </c>
      <c r="HT65" s="24">
        <v>140.03941900000001</v>
      </c>
      <c r="HU65" s="24">
        <v>142.84020799999999</v>
      </c>
      <c r="HV65" s="24">
        <v>147.45542399999999</v>
      </c>
      <c r="HW65" s="23">
        <v>149.76396800000001</v>
      </c>
      <c r="HX65" s="23">
        <v>152.75924699999999</v>
      </c>
      <c r="HY65" s="23">
        <v>155.81443200000001</v>
      </c>
      <c r="HZ65" s="23">
        <v>158.93072100000001</v>
      </c>
      <c r="IA65" s="23">
        <v>162.10933499999999</v>
      </c>
      <c r="IB65" s="23">
        <v>165.35152199999999</v>
      </c>
      <c r="IC65" s="23">
        <v>168.65855300000001</v>
      </c>
      <c r="ID65" s="23">
        <v>172.031724</v>
      </c>
      <c r="IE65" s="23">
        <v>175.47235800000001</v>
      </c>
      <c r="IF65" s="23">
        <v>178.98180500000001</v>
      </c>
      <c r="IG65" s="23">
        <v>182.561441</v>
      </c>
      <c r="IH65" s="23">
        <v>0</v>
      </c>
      <c r="II65" s="23">
        <v>0</v>
      </c>
      <c r="IJ65" s="23">
        <v>0</v>
      </c>
      <c r="IK65" s="22">
        <v>0</v>
      </c>
      <c r="IL65" s="23">
        <v>0</v>
      </c>
      <c r="IM65" s="23">
        <v>0</v>
      </c>
      <c r="IN65" s="23">
        <v>0</v>
      </c>
      <c r="IO65" s="23">
        <v>0</v>
      </c>
      <c r="IP65" s="23">
        <v>0</v>
      </c>
      <c r="IQ65" s="23">
        <v>0</v>
      </c>
      <c r="IR65" s="23">
        <v>0</v>
      </c>
      <c r="IS65" s="23">
        <v>0</v>
      </c>
      <c r="IT65" s="23">
        <v>0</v>
      </c>
      <c r="IU65" s="23">
        <v>0</v>
      </c>
      <c r="IV65" s="23">
        <v>0</v>
      </c>
      <c r="IW65" s="23">
        <v>0</v>
      </c>
      <c r="IX65" s="23">
        <v>0</v>
      </c>
      <c r="IY65" s="23">
        <v>0</v>
      </c>
      <c r="IZ65" s="23">
        <v>0</v>
      </c>
      <c r="JA65" s="23">
        <v>0</v>
      </c>
      <c r="JB65" s="23">
        <v>0</v>
      </c>
      <c r="JC65" s="23">
        <v>0</v>
      </c>
      <c r="JD65" s="23">
        <v>0</v>
      </c>
      <c r="JE65" s="22">
        <v>0</v>
      </c>
      <c r="JF65" s="23">
        <v>0</v>
      </c>
      <c r="JG65" s="23">
        <v>0</v>
      </c>
      <c r="JH65" s="23">
        <v>0</v>
      </c>
      <c r="JI65" s="23">
        <v>0</v>
      </c>
      <c r="JJ65" s="23">
        <v>0</v>
      </c>
      <c r="JK65" s="23">
        <v>0</v>
      </c>
      <c r="JL65" s="23">
        <v>0</v>
      </c>
      <c r="JM65" s="23">
        <v>0</v>
      </c>
      <c r="JN65" s="23">
        <v>0</v>
      </c>
      <c r="JO65" s="23">
        <v>0</v>
      </c>
      <c r="JP65" s="23">
        <v>0</v>
      </c>
      <c r="JQ65" s="23">
        <v>0</v>
      </c>
      <c r="JR65" s="23">
        <v>0</v>
      </c>
      <c r="JS65" s="23">
        <v>0</v>
      </c>
      <c r="JT65" s="23">
        <v>0</v>
      </c>
      <c r="JU65" s="23">
        <v>0</v>
      </c>
      <c r="JV65" s="23">
        <v>0</v>
      </c>
      <c r="JW65" s="23">
        <v>0</v>
      </c>
      <c r="JX65" s="23">
        <v>0</v>
      </c>
      <c r="JY65" s="22">
        <v>0</v>
      </c>
      <c r="JZ65" s="23">
        <v>0</v>
      </c>
      <c r="KA65" s="23">
        <v>0</v>
      </c>
      <c r="KB65" s="23">
        <v>0</v>
      </c>
      <c r="KC65" s="23">
        <v>0</v>
      </c>
      <c r="KD65" s="23">
        <v>0</v>
      </c>
      <c r="KE65" s="23">
        <v>0</v>
      </c>
      <c r="KF65" s="23">
        <v>0</v>
      </c>
      <c r="KG65" s="23">
        <v>0</v>
      </c>
      <c r="KH65" s="23">
        <v>0</v>
      </c>
      <c r="KI65" s="23">
        <v>0</v>
      </c>
      <c r="KJ65" s="23">
        <v>0</v>
      </c>
      <c r="KK65" s="23">
        <v>0</v>
      </c>
      <c r="KL65" s="23">
        <v>0</v>
      </c>
      <c r="KM65" s="23">
        <v>0</v>
      </c>
      <c r="KN65" s="23">
        <v>0</v>
      </c>
      <c r="KO65" s="23">
        <v>0</v>
      </c>
      <c r="KP65" s="23">
        <v>0</v>
      </c>
      <c r="KQ65" s="23">
        <v>0</v>
      </c>
      <c r="KR65" s="23">
        <v>0</v>
      </c>
      <c r="KS65" s="22">
        <v>0</v>
      </c>
      <c r="KT65" s="23">
        <v>0</v>
      </c>
      <c r="KU65" s="23">
        <v>0</v>
      </c>
      <c r="KV65" s="23">
        <v>0</v>
      </c>
      <c r="KW65" s="23">
        <v>0</v>
      </c>
      <c r="KX65" s="23">
        <v>0</v>
      </c>
      <c r="KY65" s="23">
        <v>0</v>
      </c>
      <c r="KZ65" s="23">
        <v>0</v>
      </c>
      <c r="LA65" s="23">
        <v>0</v>
      </c>
      <c r="LB65" s="23">
        <v>0</v>
      </c>
      <c r="LC65" s="23">
        <v>0</v>
      </c>
      <c r="LD65" s="23">
        <v>0</v>
      </c>
      <c r="LE65" s="23">
        <v>0</v>
      </c>
      <c r="LF65" s="23">
        <v>0</v>
      </c>
      <c r="LG65" s="23">
        <v>0</v>
      </c>
      <c r="LH65" s="23">
        <v>0</v>
      </c>
      <c r="LI65" s="23">
        <v>0</v>
      </c>
      <c r="LJ65" s="23">
        <v>0</v>
      </c>
      <c r="LK65" s="23">
        <v>0</v>
      </c>
      <c r="LL65" s="23">
        <v>0</v>
      </c>
      <c r="LM65" s="22">
        <v>0</v>
      </c>
      <c r="LN65" s="23">
        <v>0</v>
      </c>
      <c r="LO65" s="23">
        <v>0</v>
      </c>
      <c r="LP65" s="23">
        <v>0</v>
      </c>
      <c r="LQ65" s="23">
        <v>0</v>
      </c>
      <c r="LR65" s="23">
        <v>0</v>
      </c>
      <c r="LS65" s="23">
        <v>0</v>
      </c>
      <c r="LT65" s="23">
        <v>0</v>
      </c>
      <c r="LU65" s="23">
        <v>0</v>
      </c>
      <c r="LV65" s="23">
        <v>0</v>
      </c>
      <c r="LW65" s="23">
        <v>0</v>
      </c>
      <c r="LX65" s="23">
        <v>0</v>
      </c>
      <c r="LY65" s="23">
        <v>0</v>
      </c>
      <c r="LZ65" s="23">
        <v>0</v>
      </c>
      <c r="MA65" s="23">
        <v>0</v>
      </c>
      <c r="MB65" s="23">
        <v>0</v>
      </c>
      <c r="MC65" s="23">
        <v>0</v>
      </c>
      <c r="MD65" s="23">
        <v>0</v>
      </c>
      <c r="ME65" s="23">
        <v>0</v>
      </c>
      <c r="MF65" s="23">
        <v>0</v>
      </c>
      <c r="MG65" s="22">
        <v>0</v>
      </c>
      <c r="MH65" s="23">
        <v>0</v>
      </c>
      <c r="MI65" s="23">
        <v>0</v>
      </c>
      <c r="MJ65" s="23">
        <v>0</v>
      </c>
      <c r="MK65" s="23">
        <v>0</v>
      </c>
      <c r="ML65" s="23">
        <v>0</v>
      </c>
      <c r="MM65" s="23">
        <v>0</v>
      </c>
      <c r="MN65" s="23">
        <v>0</v>
      </c>
      <c r="MO65" s="23">
        <v>0</v>
      </c>
      <c r="MP65" s="23">
        <v>0</v>
      </c>
      <c r="MQ65" s="23">
        <v>0</v>
      </c>
      <c r="MR65" s="23">
        <v>0</v>
      </c>
      <c r="MS65" s="23">
        <v>0</v>
      </c>
      <c r="MT65" s="23">
        <v>0</v>
      </c>
      <c r="MU65" s="23">
        <v>0</v>
      </c>
      <c r="MV65" s="23">
        <v>0</v>
      </c>
      <c r="MW65" s="23">
        <v>0</v>
      </c>
      <c r="MX65" s="23">
        <v>0</v>
      </c>
      <c r="MY65" s="23">
        <v>0</v>
      </c>
      <c r="MZ65" s="23">
        <v>0</v>
      </c>
    </row>
    <row r="66" spans="1:364">
      <c r="A66" s="9" t="s">
        <v>1003</v>
      </c>
      <c r="B66" s="9" t="s">
        <v>375</v>
      </c>
      <c r="C66" s="9" t="s">
        <v>886</v>
      </c>
      <c r="E66" s="22">
        <v>0</v>
      </c>
      <c r="F66" s="23">
        <v>0</v>
      </c>
      <c r="G66" s="23">
        <v>155.960464</v>
      </c>
      <c r="H66" s="23">
        <v>183.51383999999999</v>
      </c>
      <c r="I66" s="23">
        <v>189.20276899999999</v>
      </c>
      <c r="J66" s="23">
        <v>195.06805499999999</v>
      </c>
      <c r="K66" s="23">
        <v>201.11516499999999</v>
      </c>
      <c r="L66" s="23">
        <v>207.34973500000001</v>
      </c>
      <c r="M66" s="23">
        <v>213.77757700000001</v>
      </c>
      <c r="N66" s="23">
        <v>220.40468100000001</v>
      </c>
      <c r="O66" s="23">
        <v>227.23722699999999</v>
      </c>
      <c r="P66" s="23">
        <v>234.28158099999999</v>
      </c>
      <c r="Q66" s="23">
        <v>241.54431</v>
      </c>
      <c r="R66" s="23">
        <v>249.032183</v>
      </c>
      <c r="S66" s="23">
        <v>256.75218100000001</v>
      </c>
      <c r="T66" s="23">
        <v>264.711499</v>
      </c>
      <c r="U66" s="23">
        <v>272.91755499999999</v>
      </c>
      <c r="V66" s="23">
        <v>0</v>
      </c>
      <c r="W66" s="23">
        <v>0</v>
      </c>
      <c r="X66" s="23">
        <v>0</v>
      </c>
      <c r="Y66" s="22">
        <v>0</v>
      </c>
      <c r="Z66" s="23">
        <v>0</v>
      </c>
      <c r="AA66" s="23">
        <v>155.960464</v>
      </c>
      <c r="AB66" s="23">
        <v>183.51383999999999</v>
      </c>
      <c r="AC66" s="23">
        <v>189.20276899999999</v>
      </c>
      <c r="AD66" s="23">
        <v>195.06805499999999</v>
      </c>
      <c r="AE66" s="23">
        <v>201.11516499999999</v>
      </c>
      <c r="AF66" s="23">
        <v>207.34973500000001</v>
      </c>
      <c r="AG66" s="23">
        <v>213.77757700000001</v>
      </c>
      <c r="AH66" s="23">
        <v>220.40468100000001</v>
      </c>
      <c r="AI66" s="23">
        <v>227.23722699999999</v>
      </c>
      <c r="AJ66" s="23">
        <v>234.28158099999999</v>
      </c>
      <c r="AK66" s="23">
        <v>241.54431</v>
      </c>
      <c r="AL66" s="23">
        <v>249.032183</v>
      </c>
      <c r="AM66" s="23">
        <v>256.75218100000001</v>
      </c>
      <c r="AN66" s="23">
        <v>264.711499</v>
      </c>
      <c r="AO66" s="23">
        <v>272.91755499999999</v>
      </c>
      <c r="AP66" s="23">
        <v>0</v>
      </c>
      <c r="AQ66" s="23">
        <v>0</v>
      </c>
      <c r="AR66" s="23">
        <v>0</v>
      </c>
      <c r="AS66" s="22">
        <v>0</v>
      </c>
      <c r="AT66" s="23">
        <v>0</v>
      </c>
      <c r="AU66" s="23">
        <v>0</v>
      </c>
      <c r="AV66" s="23">
        <v>139.044006</v>
      </c>
      <c r="AW66" s="23">
        <v>143.215326</v>
      </c>
      <c r="AX66" s="23">
        <v>147.511786</v>
      </c>
      <c r="AY66" s="23">
        <v>151.93714</v>
      </c>
      <c r="AZ66" s="23">
        <v>156.49525399999999</v>
      </c>
      <c r="BA66" s="23">
        <v>161.190111</v>
      </c>
      <c r="BB66" s="23">
        <v>166.02581499999999</v>
      </c>
      <c r="BC66" s="23">
        <v>171.00658899999999</v>
      </c>
      <c r="BD66" s="23">
        <v>176.136787</v>
      </c>
      <c r="BE66" s="23">
        <v>181.42089000000001</v>
      </c>
      <c r="BF66" s="23">
        <v>186.863517</v>
      </c>
      <c r="BG66" s="23">
        <v>192.46942300000001</v>
      </c>
      <c r="BH66" s="23">
        <v>198.243505</v>
      </c>
      <c r="BI66" s="23">
        <v>204.19081</v>
      </c>
      <c r="BJ66" s="23">
        <v>0</v>
      </c>
      <c r="BK66" s="23">
        <v>0</v>
      </c>
      <c r="BL66" s="23">
        <v>0</v>
      </c>
      <c r="BM66" s="22">
        <v>0</v>
      </c>
      <c r="BN66" s="23">
        <v>0</v>
      </c>
      <c r="BO66" s="23">
        <v>0</v>
      </c>
      <c r="BP66" s="23">
        <v>139.044006</v>
      </c>
      <c r="BQ66" s="23">
        <v>143.215326</v>
      </c>
      <c r="BR66" s="23">
        <v>147.511786</v>
      </c>
      <c r="BS66" s="23">
        <v>151.93714</v>
      </c>
      <c r="BT66" s="23">
        <v>156.49525399999999</v>
      </c>
      <c r="BU66" s="23">
        <v>161.190111</v>
      </c>
      <c r="BV66" s="23">
        <v>166.02581499999999</v>
      </c>
      <c r="BW66" s="23">
        <v>171.00658899999999</v>
      </c>
      <c r="BX66" s="23">
        <v>176.136787</v>
      </c>
      <c r="BY66" s="23">
        <v>181.42089000000001</v>
      </c>
      <c r="BZ66" s="23">
        <v>186.863517</v>
      </c>
      <c r="CA66" s="23">
        <v>192.46942300000001</v>
      </c>
      <c r="CB66" s="23">
        <v>198.243505</v>
      </c>
      <c r="CC66" s="23">
        <v>204.19081</v>
      </c>
      <c r="CD66" s="23">
        <v>0</v>
      </c>
      <c r="CE66" s="23">
        <v>0</v>
      </c>
      <c r="CF66" s="23">
        <v>0</v>
      </c>
      <c r="CG66" s="22">
        <v>0</v>
      </c>
      <c r="CH66" s="23">
        <v>0</v>
      </c>
      <c r="CI66" s="23">
        <v>129.15195</v>
      </c>
      <c r="CJ66" s="23">
        <v>143.35436999999999</v>
      </c>
      <c r="CK66" s="23">
        <v>147.79835600000001</v>
      </c>
      <c r="CL66" s="23">
        <v>152.38010499999999</v>
      </c>
      <c r="CM66" s="23">
        <v>157.10388800000001</v>
      </c>
      <c r="CN66" s="23">
        <v>161.974108</v>
      </c>
      <c r="CO66" s="23">
        <v>166.995306</v>
      </c>
      <c r="CP66" s="23">
        <v>172.17215999999999</v>
      </c>
      <c r="CQ66" s="23">
        <v>177.50949700000001</v>
      </c>
      <c r="CR66" s="23">
        <v>183.012292</v>
      </c>
      <c r="CS66" s="23">
        <v>188.68567300000001</v>
      </c>
      <c r="CT66" s="23">
        <v>194.53492900000001</v>
      </c>
      <c r="CU66" s="23">
        <v>200.56551099999999</v>
      </c>
      <c r="CV66" s="23">
        <v>206.78304199999999</v>
      </c>
      <c r="CW66" s="23">
        <v>213.19331600000001</v>
      </c>
      <c r="CX66" s="23">
        <v>0</v>
      </c>
      <c r="CY66" s="23">
        <v>0</v>
      </c>
      <c r="CZ66" s="23">
        <v>0</v>
      </c>
      <c r="DA66" s="22">
        <v>0</v>
      </c>
      <c r="DB66" s="23">
        <v>0</v>
      </c>
      <c r="DC66" s="23">
        <v>129.15195</v>
      </c>
      <c r="DD66" s="23">
        <v>143.35436999999999</v>
      </c>
      <c r="DE66" s="23">
        <v>147.79835600000001</v>
      </c>
      <c r="DF66" s="23">
        <v>152.38010499999999</v>
      </c>
      <c r="DG66" s="23">
        <v>157.10388800000001</v>
      </c>
      <c r="DH66" s="23">
        <v>161.974108</v>
      </c>
      <c r="DI66" s="23">
        <v>166.995306</v>
      </c>
      <c r="DJ66" s="23">
        <v>172.17215999999999</v>
      </c>
      <c r="DK66" s="23">
        <v>177.50949700000001</v>
      </c>
      <c r="DL66" s="23">
        <v>183.012292</v>
      </c>
      <c r="DM66" s="23">
        <v>188.68567300000001</v>
      </c>
      <c r="DN66" s="23">
        <v>194.53492900000001</v>
      </c>
      <c r="DO66" s="23">
        <v>200.56551099999999</v>
      </c>
      <c r="DP66" s="23">
        <v>206.78304199999999</v>
      </c>
      <c r="DQ66" s="23">
        <v>213.19331600000001</v>
      </c>
      <c r="DR66" s="23">
        <v>0</v>
      </c>
      <c r="DS66" s="23">
        <v>0</v>
      </c>
      <c r="DT66" s="23">
        <v>0</v>
      </c>
      <c r="DU66" s="22">
        <v>0</v>
      </c>
      <c r="DV66" s="23">
        <v>0</v>
      </c>
      <c r="DW66" s="23">
        <v>129.15195</v>
      </c>
      <c r="DX66" s="23">
        <v>131.53956199999999</v>
      </c>
      <c r="DY66" s="23">
        <v>135.617288</v>
      </c>
      <c r="DZ66" s="23">
        <v>139.82142400000001</v>
      </c>
      <c r="EA66" s="23">
        <v>144.155888</v>
      </c>
      <c r="EB66" s="23">
        <v>148.62472099999999</v>
      </c>
      <c r="EC66" s="23">
        <v>153.23208700000001</v>
      </c>
      <c r="ED66" s="23">
        <v>157.982282</v>
      </c>
      <c r="EE66" s="23">
        <v>162.87973299999999</v>
      </c>
      <c r="EF66" s="23">
        <v>167.92900399999999</v>
      </c>
      <c r="EG66" s="23">
        <v>173.13480300000001</v>
      </c>
      <c r="EH66" s="23">
        <v>178.501982</v>
      </c>
      <c r="EI66" s="23">
        <v>184.03554399999999</v>
      </c>
      <c r="EJ66" s="23">
        <v>189.740646</v>
      </c>
      <c r="EK66" s="23">
        <v>195.62260599999999</v>
      </c>
      <c r="EL66" s="23">
        <v>0</v>
      </c>
      <c r="EM66" s="23">
        <v>0</v>
      </c>
      <c r="EN66" s="23">
        <v>0</v>
      </c>
      <c r="EO66" s="22">
        <v>0</v>
      </c>
      <c r="EP66" s="23">
        <v>0</v>
      </c>
      <c r="EQ66" s="23">
        <v>129.15195</v>
      </c>
      <c r="ER66" s="23">
        <v>143.35436999999999</v>
      </c>
      <c r="ES66" s="23">
        <v>147.79835600000001</v>
      </c>
      <c r="ET66" s="23">
        <v>152.38010499999999</v>
      </c>
      <c r="EU66" s="23">
        <v>157.10388800000001</v>
      </c>
      <c r="EV66" s="23">
        <v>161.974108</v>
      </c>
      <c r="EW66" s="23">
        <v>166.995306</v>
      </c>
      <c r="EX66" s="23">
        <v>172.17215999999999</v>
      </c>
      <c r="EY66" s="23">
        <v>177.50949700000001</v>
      </c>
      <c r="EZ66" s="23">
        <v>183.012292</v>
      </c>
      <c r="FA66" s="23">
        <v>188.68567300000001</v>
      </c>
      <c r="FB66" s="23">
        <v>194.53492900000001</v>
      </c>
      <c r="FC66" s="23">
        <v>200.56551099999999</v>
      </c>
      <c r="FD66" s="23">
        <v>206.78304199999999</v>
      </c>
      <c r="FE66" s="23">
        <v>213.19331600000001</v>
      </c>
      <c r="FF66" s="23">
        <v>0</v>
      </c>
      <c r="FG66" s="23">
        <v>0</v>
      </c>
      <c r="FH66" s="23">
        <v>0</v>
      </c>
      <c r="FI66" s="22">
        <v>0</v>
      </c>
      <c r="FJ66" s="23">
        <v>0</v>
      </c>
      <c r="FK66" s="23">
        <v>0</v>
      </c>
      <c r="FL66" s="23">
        <v>139.315077</v>
      </c>
      <c r="FM66" s="23">
        <v>142.10137900000001</v>
      </c>
      <c r="FN66" s="23">
        <v>144.94340700000001</v>
      </c>
      <c r="FO66" s="23">
        <v>147.842275</v>
      </c>
      <c r="FP66" s="23">
        <v>150.79911999999999</v>
      </c>
      <c r="FQ66" s="23">
        <v>153.81510299999999</v>
      </c>
      <c r="FR66" s="23">
        <v>156.89140499999999</v>
      </c>
      <c r="FS66" s="23">
        <v>160.029233</v>
      </c>
      <c r="FT66" s="23">
        <v>163.229817</v>
      </c>
      <c r="FU66" s="23">
        <v>166.49441400000001</v>
      </c>
      <c r="FV66" s="23">
        <v>169.82430199999999</v>
      </c>
      <c r="FW66" s="23">
        <v>173.220788</v>
      </c>
      <c r="FX66" s="23">
        <v>176.685204</v>
      </c>
      <c r="FY66" s="23">
        <v>180.218908</v>
      </c>
      <c r="FZ66" s="23">
        <v>0</v>
      </c>
      <c r="GA66" s="23">
        <v>0</v>
      </c>
      <c r="GB66" s="23">
        <v>0</v>
      </c>
      <c r="GC66" s="22">
        <v>0</v>
      </c>
      <c r="GD66" s="23">
        <v>0</v>
      </c>
      <c r="GE66" s="23">
        <v>0</v>
      </c>
      <c r="GF66" s="23">
        <v>174.50584825000001</v>
      </c>
      <c r="GG66" s="23">
        <v>177.99596521999999</v>
      </c>
      <c r="GH66" s="23">
        <v>181.55588452000001</v>
      </c>
      <c r="GI66" s="23">
        <v>185.18700221</v>
      </c>
      <c r="GJ66" s="23">
        <v>188.89074226</v>
      </c>
      <c r="GK66" s="23">
        <v>192.66855709999999</v>
      </c>
      <c r="GL66" s="23">
        <v>196.52192825</v>
      </c>
      <c r="GM66" s="23">
        <v>200.45236681</v>
      </c>
      <c r="GN66" s="23">
        <v>204.46141415</v>
      </c>
      <c r="GO66" s="23">
        <v>208.55064243000001</v>
      </c>
      <c r="GP66" s="23">
        <v>212.72165527999999</v>
      </c>
      <c r="GQ66" s="23">
        <v>216.97608837999999</v>
      </c>
      <c r="GR66" s="23">
        <v>221.31561015</v>
      </c>
      <c r="GS66" s="23">
        <v>225.74192235999999</v>
      </c>
      <c r="GT66" s="23">
        <v>0</v>
      </c>
      <c r="GU66" s="23">
        <v>0</v>
      </c>
      <c r="GV66" s="23">
        <v>0</v>
      </c>
      <c r="GW66" s="22">
        <v>0</v>
      </c>
      <c r="GX66" s="23">
        <v>0</v>
      </c>
      <c r="GY66" s="23">
        <v>0</v>
      </c>
      <c r="GZ66" s="23">
        <v>174.50584825000001</v>
      </c>
      <c r="HA66" s="23">
        <v>177.99596521999999</v>
      </c>
      <c r="HB66" s="23">
        <v>181.55588452000001</v>
      </c>
      <c r="HC66" s="23">
        <v>185.18700221</v>
      </c>
      <c r="HD66" s="23">
        <v>188.89074226</v>
      </c>
      <c r="HE66" s="23">
        <v>192.66855709999999</v>
      </c>
      <c r="HF66" s="23">
        <v>196.52192825</v>
      </c>
      <c r="HG66" s="23">
        <v>200.45236681</v>
      </c>
      <c r="HH66" s="23">
        <v>204.46141415</v>
      </c>
      <c r="HI66" s="23">
        <v>208.55064243000001</v>
      </c>
      <c r="HJ66" s="23">
        <v>212.72165527999999</v>
      </c>
      <c r="HK66" s="23">
        <v>216.97608837999999</v>
      </c>
      <c r="HL66" s="23">
        <v>221.31561015</v>
      </c>
      <c r="HM66" s="23">
        <v>225.74192235999999</v>
      </c>
      <c r="HN66" s="23">
        <v>0</v>
      </c>
      <c r="HO66" s="23">
        <v>0</v>
      </c>
      <c r="HP66" s="23">
        <v>0</v>
      </c>
      <c r="HQ66" s="22">
        <v>0</v>
      </c>
      <c r="HR66" s="23">
        <v>0</v>
      </c>
      <c r="HS66" s="23">
        <v>0</v>
      </c>
      <c r="HT66" s="24">
        <v>140.03941900000001</v>
      </c>
      <c r="HU66" s="24">
        <v>142.84020799999999</v>
      </c>
      <c r="HV66" s="24">
        <v>147.45542399999999</v>
      </c>
      <c r="HW66" s="23">
        <v>149.76396800000001</v>
      </c>
      <c r="HX66" s="23">
        <v>152.75924699999999</v>
      </c>
      <c r="HY66" s="23">
        <v>155.81443200000001</v>
      </c>
      <c r="HZ66" s="23">
        <v>158.93072100000001</v>
      </c>
      <c r="IA66" s="23">
        <v>162.10933499999999</v>
      </c>
      <c r="IB66" s="23">
        <v>165.35152199999999</v>
      </c>
      <c r="IC66" s="23">
        <v>168.65855300000001</v>
      </c>
      <c r="ID66" s="23">
        <v>172.031724</v>
      </c>
      <c r="IE66" s="23">
        <v>175.47235800000001</v>
      </c>
      <c r="IF66" s="23">
        <v>178.98180500000001</v>
      </c>
      <c r="IG66" s="23">
        <v>182.561441</v>
      </c>
      <c r="IH66" s="23">
        <v>0</v>
      </c>
      <c r="II66" s="23">
        <v>0</v>
      </c>
      <c r="IJ66" s="23">
        <v>0</v>
      </c>
      <c r="IK66" s="22">
        <v>0</v>
      </c>
      <c r="IL66" s="23">
        <v>0</v>
      </c>
      <c r="IM66" s="23">
        <v>0</v>
      </c>
      <c r="IN66" s="23">
        <v>0</v>
      </c>
      <c r="IO66" s="23">
        <v>0</v>
      </c>
      <c r="IP66" s="23">
        <v>0</v>
      </c>
      <c r="IQ66" s="23">
        <v>0</v>
      </c>
      <c r="IR66" s="23">
        <v>0</v>
      </c>
      <c r="IS66" s="23">
        <v>0</v>
      </c>
      <c r="IT66" s="23">
        <v>0</v>
      </c>
      <c r="IU66" s="23">
        <v>0</v>
      </c>
      <c r="IV66" s="23">
        <v>0</v>
      </c>
      <c r="IW66" s="23">
        <v>0</v>
      </c>
      <c r="IX66" s="23">
        <v>0</v>
      </c>
      <c r="IY66" s="23">
        <v>0</v>
      </c>
      <c r="IZ66" s="23">
        <v>0</v>
      </c>
      <c r="JA66" s="23">
        <v>0</v>
      </c>
      <c r="JB66" s="23">
        <v>0</v>
      </c>
      <c r="JC66" s="23">
        <v>0</v>
      </c>
      <c r="JD66" s="23">
        <v>0</v>
      </c>
      <c r="JE66" s="22">
        <v>0</v>
      </c>
      <c r="JF66" s="23">
        <v>0</v>
      </c>
      <c r="JG66" s="23">
        <v>0</v>
      </c>
      <c r="JH66" s="23">
        <v>0</v>
      </c>
      <c r="JI66" s="23">
        <v>0</v>
      </c>
      <c r="JJ66" s="23">
        <v>0</v>
      </c>
      <c r="JK66" s="23">
        <v>0</v>
      </c>
      <c r="JL66" s="23">
        <v>0</v>
      </c>
      <c r="JM66" s="23">
        <v>0</v>
      </c>
      <c r="JN66" s="23">
        <v>0</v>
      </c>
      <c r="JO66" s="23">
        <v>0</v>
      </c>
      <c r="JP66" s="23">
        <v>0</v>
      </c>
      <c r="JQ66" s="23">
        <v>0</v>
      </c>
      <c r="JR66" s="23">
        <v>0</v>
      </c>
      <c r="JS66" s="23">
        <v>0</v>
      </c>
      <c r="JT66" s="23">
        <v>0</v>
      </c>
      <c r="JU66" s="23">
        <v>0</v>
      </c>
      <c r="JV66" s="23">
        <v>0</v>
      </c>
      <c r="JW66" s="23">
        <v>0</v>
      </c>
      <c r="JX66" s="23">
        <v>0</v>
      </c>
      <c r="JY66" s="22">
        <v>0</v>
      </c>
      <c r="JZ66" s="23">
        <v>0</v>
      </c>
      <c r="KA66" s="23">
        <v>0</v>
      </c>
      <c r="KB66" s="23">
        <v>0</v>
      </c>
      <c r="KC66" s="23">
        <v>0</v>
      </c>
      <c r="KD66" s="23">
        <v>0</v>
      </c>
      <c r="KE66" s="23">
        <v>0</v>
      </c>
      <c r="KF66" s="23">
        <v>0</v>
      </c>
      <c r="KG66" s="23">
        <v>0</v>
      </c>
      <c r="KH66" s="23">
        <v>0</v>
      </c>
      <c r="KI66" s="23">
        <v>0</v>
      </c>
      <c r="KJ66" s="23">
        <v>0</v>
      </c>
      <c r="KK66" s="23">
        <v>0</v>
      </c>
      <c r="KL66" s="23">
        <v>0</v>
      </c>
      <c r="KM66" s="23">
        <v>0</v>
      </c>
      <c r="KN66" s="23">
        <v>0</v>
      </c>
      <c r="KO66" s="23">
        <v>0</v>
      </c>
      <c r="KP66" s="23">
        <v>0</v>
      </c>
      <c r="KQ66" s="23">
        <v>0</v>
      </c>
      <c r="KR66" s="23">
        <v>0</v>
      </c>
      <c r="KS66" s="22">
        <v>0</v>
      </c>
      <c r="KT66" s="23">
        <v>0</v>
      </c>
      <c r="KU66" s="23">
        <v>0</v>
      </c>
      <c r="KV66" s="23">
        <v>0</v>
      </c>
      <c r="KW66" s="23">
        <v>0</v>
      </c>
      <c r="KX66" s="23">
        <v>0</v>
      </c>
      <c r="KY66" s="23">
        <v>0</v>
      </c>
      <c r="KZ66" s="23">
        <v>0</v>
      </c>
      <c r="LA66" s="23">
        <v>0</v>
      </c>
      <c r="LB66" s="23">
        <v>0</v>
      </c>
      <c r="LC66" s="23">
        <v>0</v>
      </c>
      <c r="LD66" s="23">
        <v>0</v>
      </c>
      <c r="LE66" s="23">
        <v>0</v>
      </c>
      <c r="LF66" s="23">
        <v>0</v>
      </c>
      <c r="LG66" s="23">
        <v>0</v>
      </c>
      <c r="LH66" s="23">
        <v>0</v>
      </c>
      <c r="LI66" s="23">
        <v>0</v>
      </c>
      <c r="LJ66" s="23">
        <v>0</v>
      </c>
      <c r="LK66" s="23">
        <v>0</v>
      </c>
      <c r="LL66" s="23">
        <v>0</v>
      </c>
      <c r="LM66" s="22">
        <v>0</v>
      </c>
      <c r="LN66" s="23">
        <v>0</v>
      </c>
      <c r="LO66" s="23">
        <v>0</v>
      </c>
      <c r="LP66" s="23">
        <v>0</v>
      </c>
      <c r="LQ66" s="23">
        <v>0</v>
      </c>
      <c r="LR66" s="23">
        <v>0</v>
      </c>
      <c r="LS66" s="23">
        <v>0</v>
      </c>
      <c r="LT66" s="23">
        <v>0</v>
      </c>
      <c r="LU66" s="23">
        <v>0</v>
      </c>
      <c r="LV66" s="23">
        <v>0</v>
      </c>
      <c r="LW66" s="23">
        <v>0</v>
      </c>
      <c r="LX66" s="23">
        <v>0</v>
      </c>
      <c r="LY66" s="23">
        <v>0</v>
      </c>
      <c r="LZ66" s="23">
        <v>0</v>
      </c>
      <c r="MA66" s="23">
        <v>0</v>
      </c>
      <c r="MB66" s="23">
        <v>0</v>
      </c>
      <c r="MC66" s="23">
        <v>0</v>
      </c>
      <c r="MD66" s="23">
        <v>0</v>
      </c>
      <c r="ME66" s="23">
        <v>0</v>
      </c>
      <c r="MF66" s="23">
        <v>0</v>
      </c>
      <c r="MG66" s="22">
        <v>0</v>
      </c>
      <c r="MH66" s="23">
        <v>0</v>
      </c>
      <c r="MI66" s="23">
        <v>0</v>
      </c>
      <c r="MJ66" s="23">
        <v>0</v>
      </c>
      <c r="MK66" s="23">
        <v>0</v>
      </c>
      <c r="ML66" s="23">
        <v>0</v>
      </c>
      <c r="MM66" s="23">
        <v>0</v>
      </c>
      <c r="MN66" s="23">
        <v>0</v>
      </c>
      <c r="MO66" s="23">
        <v>0</v>
      </c>
      <c r="MP66" s="23">
        <v>0</v>
      </c>
      <c r="MQ66" s="23">
        <v>0</v>
      </c>
      <c r="MR66" s="23">
        <v>0</v>
      </c>
      <c r="MS66" s="23">
        <v>0</v>
      </c>
      <c r="MT66" s="23">
        <v>0</v>
      </c>
      <c r="MU66" s="23">
        <v>0</v>
      </c>
      <c r="MV66" s="23">
        <v>0</v>
      </c>
      <c r="MW66" s="23">
        <v>0</v>
      </c>
      <c r="MX66" s="23">
        <v>0</v>
      </c>
      <c r="MY66" s="23">
        <v>0</v>
      </c>
      <c r="MZ66" s="23">
        <v>0</v>
      </c>
    </row>
    <row r="67" spans="1:364">
      <c r="A67" s="9" t="s">
        <v>1004</v>
      </c>
      <c r="B67" s="9" t="s">
        <v>1005</v>
      </c>
      <c r="C67" s="21" t="s">
        <v>886</v>
      </c>
      <c r="E67" s="22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2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>
        <v>182.058525</v>
      </c>
      <c r="FN67" s="23">
        <v>188.43057300000001</v>
      </c>
      <c r="FO67" s="23">
        <v>195.025644</v>
      </c>
      <c r="FP67" s="23">
        <v>201.851541</v>
      </c>
      <c r="FQ67" s="23">
        <v>208.91634500000001</v>
      </c>
      <c r="FR67" s="23">
        <v>216.22841700000001</v>
      </c>
      <c r="FS67" s="23">
        <v>223.796412</v>
      </c>
      <c r="FT67" s="23">
        <v>231.62928600000001</v>
      </c>
      <c r="FU67" s="23">
        <v>239.736311</v>
      </c>
      <c r="FV67" s="23">
        <v>248.127082</v>
      </c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4">
        <v>176.81652500000001</v>
      </c>
      <c r="HU67" s="24">
        <v>183.00510299999999</v>
      </c>
      <c r="HV67" s="24">
        <v>191.696268</v>
      </c>
      <c r="HW67" s="23">
        <v>197.56063900000001</v>
      </c>
      <c r="HX67" s="23">
        <v>204.47526099999999</v>
      </c>
      <c r="HY67" s="23">
        <v>211.63189499999999</v>
      </c>
      <c r="HZ67" s="23">
        <v>219.03901200000001</v>
      </c>
      <c r="IA67" s="23">
        <v>226.705377</v>
      </c>
      <c r="IB67" s="23">
        <v>234.64006499999999</v>
      </c>
      <c r="IC67" s="23">
        <v>242.85246799999999</v>
      </c>
      <c r="ID67" s="23">
        <v>251.352304</v>
      </c>
      <c r="IE67" s="23">
        <v>260.14963499999999</v>
      </c>
      <c r="IF67" s="23">
        <v>269.25487199999998</v>
      </c>
      <c r="IG67" s="23">
        <v>278.67879199999999</v>
      </c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9" t="s">
        <v>1006</v>
      </c>
      <c r="B68" s="9" t="s">
        <v>1007</v>
      </c>
      <c r="C68" s="9" t="s">
        <v>886</v>
      </c>
      <c r="E68" s="22">
        <v>0</v>
      </c>
      <c r="F68" s="23">
        <v>0</v>
      </c>
      <c r="G68" s="23">
        <v>137.16717700000001</v>
      </c>
      <c r="H68" s="23">
        <v>145.97623400000001</v>
      </c>
      <c r="I68" s="23">
        <v>150.501498</v>
      </c>
      <c r="J68" s="23">
        <v>155.167044</v>
      </c>
      <c r="K68" s="23">
        <v>159.97722200000001</v>
      </c>
      <c r="L68" s="23">
        <v>164.93651600000001</v>
      </c>
      <c r="M68" s="23">
        <v>170.04954799999999</v>
      </c>
      <c r="N68" s="23">
        <v>175.32108400000001</v>
      </c>
      <c r="O68" s="23">
        <v>180.75603799999999</v>
      </c>
      <c r="P68" s="23">
        <v>186.359475</v>
      </c>
      <c r="Q68" s="23">
        <v>192.136619</v>
      </c>
      <c r="R68" s="23">
        <v>198.09285399999999</v>
      </c>
      <c r="S68" s="23">
        <v>204.233732</v>
      </c>
      <c r="T68" s="23">
        <v>210.564978</v>
      </c>
      <c r="U68" s="23">
        <v>217.09249199999999</v>
      </c>
      <c r="V68" s="23">
        <v>0</v>
      </c>
      <c r="W68" s="23">
        <v>0</v>
      </c>
      <c r="X68" s="23">
        <v>0</v>
      </c>
      <c r="Y68" s="22">
        <v>0</v>
      </c>
      <c r="Z68" s="23">
        <v>0</v>
      </c>
      <c r="AA68" s="23">
        <v>151.88430299999999</v>
      </c>
      <c r="AB68" s="23">
        <v>158.43198000000001</v>
      </c>
      <c r="AC68" s="23">
        <v>163.34337099999999</v>
      </c>
      <c r="AD68" s="23">
        <v>168.407016</v>
      </c>
      <c r="AE68" s="23">
        <v>173.627633</v>
      </c>
      <c r="AF68" s="23">
        <v>179.01008999999999</v>
      </c>
      <c r="AG68" s="23">
        <v>184.559403</v>
      </c>
      <c r="AH68" s="23">
        <v>190.280744</v>
      </c>
      <c r="AI68" s="23">
        <v>196.17944700000001</v>
      </c>
      <c r="AJ68" s="23">
        <v>202.26101</v>
      </c>
      <c r="AK68" s="23">
        <v>208.531102</v>
      </c>
      <c r="AL68" s="23">
        <v>214.995566</v>
      </c>
      <c r="AM68" s="23">
        <v>221.660428</v>
      </c>
      <c r="AN68" s="23">
        <v>228.531902</v>
      </c>
      <c r="AO68" s="23">
        <v>235.61639</v>
      </c>
      <c r="AP68" s="23">
        <v>0</v>
      </c>
      <c r="AQ68" s="23">
        <v>0</v>
      </c>
      <c r="AR68" s="23">
        <v>0</v>
      </c>
      <c r="AS68" s="22">
        <v>0</v>
      </c>
      <c r="AT68" s="23">
        <v>0</v>
      </c>
      <c r="AU68" s="23">
        <v>0</v>
      </c>
      <c r="AV68" s="23">
        <v>93.006204999999994</v>
      </c>
      <c r="AW68" s="23">
        <v>95.796391</v>
      </c>
      <c r="AX68" s="23">
        <v>98.670282</v>
      </c>
      <c r="AY68" s="23">
        <v>101.630391</v>
      </c>
      <c r="AZ68" s="23">
        <v>104.679303</v>
      </c>
      <c r="BA68" s="23">
        <v>107.819682</v>
      </c>
      <c r="BB68" s="23">
        <v>111.054272</v>
      </c>
      <c r="BC68" s="23">
        <v>114.38590000000001</v>
      </c>
      <c r="BD68" s="23">
        <v>117.817477</v>
      </c>
      <c r="BE68" s="23">
        <v>121.352002</v>
      </c>
      <c r="BF68" s="23">
        <v>124.99256200000001</v>
      </c>
      <c r="BG68" s="23">
        <v>128.74233899999999</v>
      </c>
      <c r="BH68" s="23">
        <v>132.60460900000001</v>
      </c>
      <c r="BI68" s="23">
        <v>136.58274700000001</v>
      </c>
      <c r="BJ68" s="23">
        <v>0</v>
      </c>
      <c r="BK68" s="23">
        <v>0</v>
      </c>
      <c r="BL68" s="23">
        <v>0</v>
      </c>
      <c r="BM68" s="22">
        <v>0</v>
      </c>
      <c r="BN68" s="23">
        <v>0</v>
      </c>
      <c r="BO68" s="23">
        <v>0</v>
      </c>
      <c r="BP68" s="23">
        <v>93.006204999999994</v>
      </c>
      <c r="BQ68" s="23">
        <v>95.796391</v>
      </c>
      <c r="BR68" s="23">
        <v>98.670282</v>
      </c>
      <c r="BS68" s="23">
        <v>101.630391</v>
      </c>
      <c r="BT68" s="23">
        <v>104.679303</v>
      </c>
      <c r="BU68" s="23">
        <v>107.819682</v>
      </c>
      <c r="BV68" s="23">
        <v>111.054272</v>
      </c>
      <c r="BW68" s="23">
        <v>114.38590000000001</v>
      </c>
      <c r="BX68" s="23">
        <v>117.817477</v>
      </c>
      <c r="BY68" s="23">
        <v>121.352002</v>
      </c>
      <c r="BZ68" s="23">
        <v>124.99256200000001</v>
      </c>
      <c r="CA68" s="23">
        <v>128.74233899999999</v>
      </c>
      <c r="CB68" s="23">
        <v>132.60460900000001</v>
      </c>
      <c r="CC68" s="23">
        <v>136.58274700000001</v>
      </c>
      <c r="CD68" s="23">
        <v>0</v>
      </c>
      <c r="CE68" s="23">
        <v>0</v>
      </c>
      <c r="CF68" s="23">
        <v>0</v>
      </c>
      <c r="CG68" s="22">
        <v>0</v>
      </c>
      <c r="CH68" s="23">
        <v>0</v>
      </c>
      <c r="CI68" s="23">
        <v>91.035583000000003</v>
      </c>
      <c r="CJ68" s="23">
        <v>92.136824000000004</v>
      </c>
      <c r="CK68" s="23">
        <v>94.993065999999999</v>
      </c>
      <c r="CL68" s="23">
        <v>97.937850999999995</v>
      </c>
      <c r="CM68" s="23">
        <v>100.973924</v>
      </c>
      <c r="CN68" s="23">
        <v>104.104116</v>
      </c>
      <c r="CO68" s="23">
        <v>107.331344</v>
      </c>
      <c r="CP68" s="23">
        <v>110.658615</v>
      </c>
      <c r="CQ68" s="23">
        <v>114.089032</v>
      </c>
      <c r="CR68" s="23">
        <v>117.625792</v>
      </c>
      <c r="CS68" s="23">
        <v>121.272192</v>
      </c>
      <c r="CT68" s="23">
        <v>125.03163000000001</v>
      </c>
      <c r="CU68" s="23">
        <v>128.90761000000001</v>
      </c>
      <c r="CV68" s="23">
        <v>132.90374600000001</v>
      </c>
      <c r="CW68" s="23">
        <v>137.023762</v>
      </c>
      <c r="CX68" s="23">
        <v>0</v>
      </c>
      <c r="CY68" s="23">
        <v>0</v>
      </c>
      <c r="CZ68" s="23">
        <v>0</v>
      </c>
      <c r="DA68" s="22">
        <v>0</v>
      </c>
      <c r="DB68" s="23">
        <v>0</v>
      </c>
      <c r="DC68" s="23">
        <v>90.012710999999996</v>
      </c>
      <c r="DD68" s="23">
        <v>91.101579000000001</v>
      </c>
      <c r="DE68" s="23">
        <v>93.925728000000007</v>
      </c>
      <c r="DF68" s="23">
        <v>96.837425999999994</v>
      </c>
      <c r="DG68" s="23">
        <v>99.839386000000005</v>
      </c>
      <c r="DH68" s="23">
        <v>102.93440699999999</v>
      </c>
      <c r="DI68" s="23">
        <v>106.125373</v>
      </c>
      <c r="DJ68" s="23">
        <v>109.41526</v>
      </c>
      <c r="DK68" s="23">
        <v>112.80713299999999</v>
      </c>
      <c r="DL68" s="23">
        <v>116.304154</v>
      </c>
      <c r="DM68" s="23">
        <v>119.909583</v>
      </c>
      <c r="DN68" s="23">
        <v>123.62678</v>
      </c>
      <c r="DO68" s="23">
        <v>127.45921</v>
      </c>
      <c r="DP68" s="23">
        <v>131.41044600000001</v>
      </c>
      <c r="DQ68" s="23">
        <v>135.48417000000001</v>
      </c>
      <c r="DR68" s="23">
        <v>0</v>
      </c>
      <c r="DS68" s="23">
        <v>0</v>
      </c>
      <c r="DT68" s="23">
        <v>0</v>
      </c>
      <c r="DU68" s="22">
        <v>0</v>
      </c>
      <c r="DV68" s="23">
        <v>0</v>
      </c>
      <c r="DW68" s="23">
        <v>90.012710999999996</v>
      </c>
      <c r="DX68" s="23">
        <v>83.593278999999995</v>
      </c>
      <c r="DY68" s="23">
        <v>86.184669999999997</v>
      </c>
      <c r="DZ68" s="23">
        <v>88.856395000000006</v>
      </c>
      <c r="EA68" s="23">
        <v>91.610943000000006</v>
      </c>
      <c r="EB68" s="23">
        <v>94.450882000000007</v>
      </c>
      <c r="EC68" s="23">
        <v>97.378860000000003</v>
      </c>
      <c r="ED68" s="23">
        <v>100.397604</v>
      </c>
      <c r="EE68" s="23">
        <v>103.50993</v>
      </c>
      <c r="EF68" s="23">
        <v>106.718738</v>
      </c>
      <c r="EG68" s="23">
        <v>110.027019</v>
      </c>
      <c r="EH68" s="23">
        <v>113.437856</v>
      </c>
      <c r="EI68" s="23">
        <v>116.95443</v>
      </c>
      <c r="EJ68" s="23">
        <v>120.580017</v>
      </c>
      <c r="EK68" s="23">
        <v>124.317998</v>
      </c>
      <c r="EL68" s="23">
        <v>0</v>
      </c>
      <c r="EM68" s="23">
        <v>0</v>
      </c>
      <c r="EN68" s="23">
        <v>0</v>
      </c>
      <c r="EO68" s="22">
        <v>0</v>
      </c>
      <c r="EP68" s="23">
        <v>0</v>
      </c>
      <c r="EQ68" s="23">
        <v>91.035583000000003</v>
      </c>
      <c r="ER68" s="23">
        <v>92.136824000000004</v>
      </c>
      <c r="ES68" s="23">
        <v>94.993065999999999</v>
      </c>
      <c r="ET68" s="23">
        <v>97.937850999999995</v>
      </c>
      <c r="EU68" s="23">
        <v>100.973924</v>
      </c>
      <c r="EV68" s="23">
        <v>104.104116</v>
      </c>
      <c r="EW68" s="23">
        <v>107.331344</v>
      </c>
      <c r="EX68" s="23">
        <v>110.658615</v>
      </c>
      <c r="EY68" s="23">
        <v>114.089032</v>
      </c>
      <c r="EZ68" s="23">
        <v>117.625792</v>
      </c>
      <c r="FA68" s="23">
        <v>121.272192</v>
      </c>
      <c r="FB68" s="23">
        <v>125.03163000000001</v>
      </c>
      <c r="FC68" s="23">
        <v>128.90761000000001</v>
      </c>
      <c r="FD68" s="23">
        <v>132.90374600000001</v>
      </c>
      <c r="FE68" s="23">
        <v>137.023762</v>
      </c>
      <c r="FF68" s="23">
        <v>0</v>
      </c>
      <c r="FG68" s="23">
        <v>0</v>
      </c>
      <c r="FH68" s="23">
        <v>0</v>
      </c>
      <c r="FI68" s="22">
        <v>0</v>
      </c>
      <c r="FJ68" s="23">
        <v>0</v>
      </c>
      <c r="FK68" s="23">
        <v>0</v>
      </c>
      <c r="FL68" s="23">
        <v>94.916220999999993</v>
      </c>
      <c r="FM68" s="23">
        <v>98.238287999999997</v>
      </c>
      <c r="FN68" s="23">
        <v>101.67662799999999</v>
      </c>
      <c r="FO68" s="23">
        <v>105.23531</v>
      </c>
      <c r="FP68" s="23">
        <v>108.91854600000001</v>
      </c>
      <c r="FQ68" s="23">
        <v>112.730695</v>
      </c>
      <c r="FR68" s="23">
        <v>116.67627</v>
      </c>
      <c r="FS68" s="23">
        <v>120.759939</v>
      </c>
      <c r="FT68" s="23">
        <v>124.986537</v>
      </c>
      <c r="FU68" s="23">
        <v>129.36106599999999</v>
      </c>
      <c r="FV68" s="23">
        <v>133.88870299999999</v>
      </c>
      <c r="FW68" s="23">
        <v>138.57480799999999</v>
      </c>
      <c r="FX68" s="23">
        <v>143.424926</v>
      </c>
      <c r="FY68" s="23">
        <v>148.44479799999999</v>
      </c>
      <c r="FZ68" s="23">
        <v>0</v>
      </c>
      <c r="GA68" s="23">
        <v>0</v>
      </c>
      <c r="GB68" s="23">
        <v>0</v>
      </c>
      <c r="GC68" s="22">
        <v>0</v>
      </c>
      <c r="GD68" s="23">
        <v>0</v>
      </c>
      <c r="GE68" s="23">
        <v>0</v>
      </c>
      <c r="GF68" s="23">
        <v>148.35132615000001</v>
      </c>
      <c r="GG68" s="23">
        <v>153.54362257</v>
      </c>
      <c r="GH68" s="23">
        <v>158.91764936000001</v>
      </c>
      <c r="GI68" s="23">
        <v>164.47976707999999</v>
      </c>
      <c r="GJ68" s="23">
        <v>170.23655893</v>
      </c>
      <c r="GK68" s="23">
        <v>176.19483849</v>
      </c>
      <c r="GL68" s="23">
        <v>182.36165783999999</v>
      </c>
      <c r="GM68" s="23">
        <v>188.74431586</v>
      </c>
      <c r="GN68" s="23">
        <v>195.35036692</v>
      </c>
      <c r="GO68" s="23">
        <v>202.18762975999999</v>
      </c>
      <c r="GP68" s="23">
        <v>209.26419680000001</v>
      </c>
      <c r="GQ68" s="23">
        <v>216.58844368999999</v>
      </c>
      <c r="GR68" s="23">
        <v>224.16903922</v>
      </c>
      <c r="GS68" s="23">
        <v>232.01495559</v>
      </c>
      <c r="GT68" s="23">
        <v>0</v>
      </c>
      <c r="GU68" s="23">
        <v>0</v>
      </c>
      <c r="GV68" s="23">
        <v>0</v>
      </c>
      <c r="GW68" s="22">
        <v>0</v>
      </c>
      <c r="GX68" s="23">
        <v>0</v>
      </c>
      <c r="GY68" s="23">
        <v>0</v>
      </c>
      <c r="GZ68" s="23">
        <v>0</v>
      </c>
      <c r="HA68" s="23">
        <v>0</v>
      </c>
      <c r="HB68" s="23">
        <v>0</v>
      </c>
      <c r="HC68" s="23">
        <v>0</v>
      </c>
      <c r="HD68" s="23">
        <v>0</v>
      </c>
      <c r="HE68" s="23">
        <v>0</v>
      </c>
      <c r="HF68" s="23">
        <v>0</v>
      </c>
      <c r="HG68" s="23">
        <v>0</v>
      </c>
      <c r="HH68" s="23">
        <v>0</v>
      </c>
      <c r="HI68" s="23">
        <v>0</v>
      </c>
      <c r="HJ68" s="23">
        <v>0</v>
      </c>
      <c r="HK68" s="23">
        <v>0</v>
      </c>
      <c r="HL68" s="23">
        <v>0</v>
      </c>
      <c r="HM68" s="23">
        <v>0</v>
      </c>
      <c r="HN68" s="23">
        <v>0</v>
      </c>
      <c r="HO68" s="23">
        <v>0</v>
      </c>
      <c r="HP68" s="23">
        <v>0</v>
      </c>
      <c r="HQ68" s="22">
        <v>0</v>
      </c>
      <c r="HR68" s="23">
        <v>0</v>
      </c>
      <c r="HS68" s="23">
        <v>0</v>
      </c>
      <c r="HT68" s="24">
        <v>95.409718999999996</v>
      </c>
      <c r="HU68" s="24">
        <v>98.749059000000003</v>
      </c>
      <c r="HV68" s="24">
        <v>103.438788</v>
      </c>
      <c r="HW68" s="23">
        <v>106.60318700000001</v>
      </c>
      <c r="HX68" s="23">
        <v>110.334299</v>
      </c>
      <c r="HY68" s="23">
        <v>114.195999</v>
      </c>
      <c r="HZ68" s="23">
        <v>118.192859</v>
      </c>
      <c r="IA68" s="23">
        <v>122.329609</v>
      </c>
      <c r="IB68" s="23">
        <v>126.61114499999999</v>
      </c>
      <c r="IC68" s="23">
        <v>131.04253499999999</v>
      </c>
      <c r="ID68" s="23">
        <v>135.62902399999999</v>
      </c>
      <c r="IE68" s="23">
        <v>140.37603999999999</v>
      </c>
      <c r="IF68" s="23">
        <v>145.28920099999999</v>
      </c>
      <c r="IG68" s="23">
        <v>150.374324</v>
      </c>
      <c r="IH68" s="23">
        <v>0</v>
      </c>
      <c r="II68" s="23">
        <v>0</v>
      </c>
      <c r="IJ68" s="23">
        <v>0</v>
      </c>
      <c r="IK68" s="22">
        <v>0</v>
      </c>
      <c r="IL68" s="23">
        <v>0</v>
      </c>
      <c r="IM68" s="23">
        <v>0</v>
      </c>
      <c r="IN68" s="23">
        <v>0</v>
      </c>
      <c r="IO68" s="23">
        <v>0</v>
      </c>
      <c r="IP68" s="23">
        <v>0</v>
      </c>
      <c r="IQ68" s="23">
        <v>0</v>
      </c>
      <c r="IR68" s="23">
        <v>0</v>
      </c>
      <c r="IS68" s="23">
        <v>0</v>
      </c>
      <c r="IT68" s="23">
        <v>0</v>
      </c>
      <c r="IU68" s="23">
        <v>0</v>
      </c>
      <c r="IV68" s="23">
        <v>0</v>
      </c>
      <c r="IW68" s="23">
        <v>0</v>
      </c>
      <c r="IX68" s="23">
        <v>0</v>
      </c>
      <c r="IY68" s="23">
        <v>0</v>
      </c>
      <c r="IZ68" s="23">
        <v>0</v>
      </c>
      <c r="JA68" s="23">
        <v>0</v>
      </c>
      <c r="JB68" s="23">
        <v>0</v>
      </c>
      <c r="JC68" s="23">
        <v>0</v>
      </c>
      <c r="JD68" s="23">
        <v>0</v>
      </c>
      <c r="JE68" s="22">
        <v>0</v>
      </c>
      <c r="JF68" s="23">
        <v>0</v>
      </c>
      <c r="JG68" s="23">
        <v>0</v>
      </c>
      <c r="JH68" s="23">
        <v>0</v>
      </c>
      <c r="JI68" s="23">
        <v>0</v>
      </c>
      <c r="JJ68" s="23">
        <v>0</v>
      </c>
      <c r="JK68" s="23">
        <v>0</v>
      </c>
      <c r="JL68" s="23">
        <v>0</v>
      </c>
      <c r="JM68" s="23">
        <v>0</v>
      </c>
      <c r="JN68" s="23">
        <v>0</v>
      </c>
      <c r="JO68" s="23">
        <v>0</v>
      </c>
      <c r="JP68" s="23">
        <v>0</v>
      </c>
      <c r="JQ68" s="23">
        <v>0</v>
      </c>
      <c r="JR68" s="23">
        <v>0</v>
      </c>
      <c r="JS68" s="23">
        <v>0</v>
      </c>
      <c r="JT68" s="23">
        <v>0</v>
      </c>
      <c r="JU68" s="23">
        <v>0</v>
      </c>
      <c r="JV68" s="23">
        <v>0</v>
      </c>
      <c r="JW68" s="23">
        <v>0</v>
      </c>
      <c r="JX68" s="23">
        <v>0</v>
      </c>
      <c r="JY68" s="22">
        <v>0</v>
      </c>
      <c r="JZ68" s="23">
        <v>0</v>
      </c>
      <c r="KA68" s="23">
        <v>0</v>
      </c>
      <c r="KB68" s="23">
        <v>0</v>
      </c>
      <c r="KC68" s="23">
        <v>0</v>
      </c>
      <c r="KD68" s="23">
        <v>0</v>
      </c>
      <c r="KE68" s="23">
        <v>0</v>
      </c>
      <c r="KF68" s="23">
        <v>0</v>
      </c>
      <c r="KG68" s="23">
        <v>0</v>
      </c>
      <c r="KH68" s="23">
        <v>0</v>
      </c>
      <c r="KI68" s="23">
        <v>0</v>
      </c>
      <c r="KJ68" s="23">
        <v>0</v>
      </c>
      <c r="KK68" s="23">
        <v>0</v>
      </c>
      <c r="KL68" s="23">
        <v>0</v>
      </c>
      <c r="KM68" s="23">
        <v>0</v>
      </c>
      <c r="KN68" s="23">
        <v>0</v>
      </c>
      <c r="KO68" s="23">
        <v>0</v>
      </c>
      <c r="KP68" s="23">
        <v>0</v>
      </c>
      <c r="KQ68" s="23">
        <v>0</v>
      </c>
      <c r="KR68" s="23">
        <v>0</v>
      </c>
      <c r="KS68" s="22">
        <v>0</v>
      </c>
      <c r="KT68" s="23">
        <v>0</v>
      </c>
      <c r="KU68" s="23">
        <v>0</v>
      </c>
      <c r="KV68" s="23">
        <v>0</v>
      </c>
      <c r="KW68" s="23">
        <v>0</v>
      </c>
      <c r="KX68" s="23">
        <v>0</v>
      </c>
      <c r="KY68" s="23">
        <v>0</v>
      </c>
      <c r="KZ68" s="23">
        <v>0</v>
      </c>
      <c r="LA68" s="23">
        <v>0</v>
      </c>
      <c r="LB68" s="23">
        <v>0</v>
      </c>
      <c r="LC68" s="23">
        <v>0</v>
      </c>
      <c r="LD68" s="23">
        <v>0</v>
      </c>
      <c r="LE68" s="23">
        <v>0</v>
      </c>
      <c r="LF68" s="23">
        <v>0</v>
      </c>
      <c r="LG68" s="23">
        <v>0</v>
      </c>
      <c r="LH68" s="23">
        <v>0</v>
      </c>
      <c r="LI68" s="23">
        <v>0</v>
      </c>
      <c r="LJ68" s="23">
        <v>0</v>
      </c>
      <c r="LK68" s="23">
        <v>0</v>
      </c>
      <c r="LL68" s="23">
        <v>0</v>
      </c>
      <c r="LM68" s="22">
        <v>0</v>
      </c>
      <c r="LN68" s="23">
        <v>0</v>
      </c>
      <c r="LO68" s="23">
        <v>0</v>
      </c>
      <c r="LP68" s="23">
        <v>0</v>
      </c>
      <c r="LQ68" s="23">
        <v>0</v>
      </c>
      <c r="LR68" s="23">
        <v>0</v>
      </c>
      <c r="LS68" s="23">
        <v>0</v>
      </c>
      <c r="LT68" s="23">
        <v>0</v>
      </c>
      <c r="LU68" s="23">
        <v>0</v>
      </c>
      <c r="LV68" s="23">
        <v>0</v>
      </c>
      <c r="LW68" s="23">
        <v>0</v>
      </c>
      <c r="LX68" s="23">
        <v>0</v>
      </c>
      <c r="LY68" s="23">
        <v>0</v>
      </c>
      <c r="LZ68" s="23">
        <v>0</v>
      </c>
      <c r="MA68" s="23">
        <v>0</v>
      </c>
      <c r="MB68" s="23">
        <v>0</v>
      </c>
      <c r="MC68" s="23">
        <v>0</v>
      </c>
      <c r="MD68" s="23">
        <v>0</v>
      </c>
      <c r="ME68" s="23">
        <v>0</v>
      </c>
      <c r="MF68" s="23">
        <v>0</v>
      </c>
      <c r="MG68" s="22">
        <v>0</v>
      </c>
      <c r="MH68" s="23">
        <v>0</v>
      </c>
      <c r="MI68" s="23">
        <v>0</v>
      </c>
      <c r="MJ68" s="23">
        <v>0</v>
      </c>
      <c r="MK68" s="23">
        <v>0</v>
      </c>
      <c r="ML68" s="23">
        <v>0</v>
      </c>
      <c r="MM68" s="23">
        <v>0</v>
      </c>
      <c r="MN68" s="23">
        <v>0</v>
      </c>
      <c r="MO68" s="23">
        <v>0</v>
      </c>
      <c r="MP68" s="23">
        <v>0</v>
      </c>
      <c r="MQ68" s="23">
        <v>0</v>
      </c>
      <c r="MR68" s="23">
        <v>0</v>
      </c>
      <c r="MS68" s="23">
        <v>0</v>
      </c>
      <c r="MT68" s="23">
        <v>0</v>
      </c>
      <c r="MU68" s="23">
        <v>0</v>
      </c>
      <c r="MV68" s="23">
        <v>0</v>
      </c>
      <c r="MW68" s="23">
        <v>0</v>
      </c>
      <c r="MX68" s="23">
        <v>0</v>
      </c>
      <c r="MY68" s="23">
        <v>0</v>
      </c>
      <c r="MZ68" s="23">
        <v>0</v>
      </c>
    </row>
    <row r="69" spans="1:364">
      <c r="A69" s="9" t="s">
        <v>1008</v>
      </c>
      <c r="B69" s="9" t="s">
        <v>1009</v>
      </c>
      <c r="C69" s="9" t="s">
        <v>886</v>
      </c>
      <c r="E69" s="22">
        <v>0</v>
      </c>
      <c r="F69" s="23">
        <v>0</v>
      </c>
      <c r="G69" s="23">
        <v>172.38024300000001</v>
      </c>
      <c r="H69" s="23">
        <v>183.45072999999999</v>
      </c>
      <c r="I69" s="23">
        <v>189.13770299999999</v>
      </c>
      <c r="J69" s="23">
        <v>195.00097199999999</v>
      </c>
      <c r="K69" s="23">
        <v>201.04600199999999</v>
      </c>
      <c r="L69" s="23">
        <v>207.27842799999999</v>
      </c>
      <c r="M69" s="23">
        <v>213.704059</v>
      </c>
      <c r="N69" s="23">
        <v>220.32888500000001</v>
      </c>
      <c r="O69" s="23">
        <v>227.15907999999999</v>
      </c>
      <c r="P69" s="23">
        <v>234.20101199999999</v>
      </c>
      <c r="Q69" s="23">
        <v>241.461243</v>
      </c>
      <c r="R69" s="23">
        <v>248.94654199999999</v>
      </c>
      <c r="S69" s="23">
        <v>256.66388499999999</v>
      </c>
      <c r="T69" s="23">
        <v>264.62046500000002</v>
      </c>
      <c r="U69" s="23">
        <v>272.82369999999997</v>
      </c>
      <c r="V69" s="23">
        <v>0</v>
      </c>
      <c r="W69" s="23">
        <v>0</v>
      </c>
      <c r="X69" s="23">
        <v>0</v>
      </c>
      <c r="Y69" s="22">
        <v>0</v>
      </c>
      <c r="Z69" s="23">
        <v>0</v>
      </c>
      <c r="AA69" s="23">
        <v>190.875497</v>
      </c>
      <c r="AB69" s="23">
        <v>199.10407000000001</v>
      </c>
      <c r="AC69" s="23">
        <v>205.276297</v>
      </c>
      <c r="AD69" s="23">
        <v>211.63986199999999</v>
      </c>
      <c r="AE69" s="23">
        <v>218.20069699999999</v>
      </c>
      <c r="AF69" s="23">
        <v>224.96491900000001</v>
      </c>
      <c r="AG69" s="23">
        <v>231.93883199999999</v>
      </c>
      <c r="AH69" s="23">
        <v>239.12893500000001</v>
      </c>
      <c r="AI69" s="23">
        <v>246.541932</v>
      </c>
      <c r="AJ69" s="23">
        <v>254.184732</v>
      </c>
      <c r="AK69" s="23">
        <v>262.064459</v>
      </c>
      <c r="AL69" s="23">
        <v>270.18845700000003</v>
      </c>
      <c r="AM69" s="23">
        <v>278.56429900000001</v>
      </c>
      <c r="AN69" s="23">
        <v>287.199793</v>
      </c>
      <c r="AO69" s="23">
        <v>296.10298599999999</v>
      </c>
      <c r="AP69" s="23">
        <v>0</v>
      </c>
      <c r="AQ69" s="23">
        <v>0</v>
      </c>
      <c r="AR69" s="23">
        <v>0</v>
      </c>
      <c r="AS69" s="22">
        <v>0</v>
      </c>
      <c r="AT69" s="23">
        <v>0</v>
      </c>
      <c r="AU69" s="23">
        <v>0</v>
      </c>
      <c r="AV69" s="23">
        <v>116.167131</v>
      </c>
      <c r="AW69" s="23">
        <v>119.65214400000001</v>
      </c>
      <c r="AX69" s="23">
        <v>123.241709</v>
      </c>
      <c r="AY69" s="23">
        <v>126.93895999999999</v>
      </c>
      <c r="AZ69" s="23">
        <v>130.747129</v>
      </c>
      <c r="BA69" s="23">
        <v>134.669543</v>
      </c>
      <c r="BB69" s="23">
        <v>138.70962900000001</v>
      </c>
      <c r="BC69" s="23">
        <v>142.87091799999999</v>
      </c>
      <c r="BD69" s="23">
        <v>147.15704500000001</v>
      </c>
      <c r="BE69" s="23">
        <v>151.57175699999999</v>
      </c>
      <c r="BF69" s="23">
        <v>156.118909</v>
      </c>
      <c r="BG69" s="23">
        <v>160.80247700000001</v>
      </c>
      <c r="BH69" s="23">
        <v>165.62655100000001</v>
      </c>
      <c r="BI69" s="23">
        <v>170.595348</v>
      </c>
      <c r="BJ69" s="23">
        <v>0</v>
      </c>
      <c r="BK69" s="23">
        <v>0</v>
      </c>
      <c r="BL69" s="23">
        <v>0</v>
      </c>
      <c r="BM69" s="22">
        <v>0</v>
      </c>
      <c r="BN69" s="23">
        <v>0</v>
      </c>
      <c r="BO69" s="23">
        <v>0</v>
      </c>
      <c r="BP69" s="23">
        <v>116.167131</v>
      </c>
      <c r="BQ69" s="23">
        <v>119.65214400000001</v>
      </c>
      <c r="BR69" s="23">
        <v>123.241709</v>
      </c>
      <c r="BS69" s="23">
        <v>126.93895999999999</v>
      </c>
      <c r="BT69" s="23">
        <v>130.747129</v>
      </c>
      <c r="BU69" s="23">
        <v>134.669543</v>
      </c>
      <c r="BV69" s="23">
        <v>138.70962900000001</v>
      </c>
      <c r="BW69" s="23">
        <v>142.87091799999999</v>
      </c>
      <c r="BX69" s="23">
        <v>147.15704500000001</v>
      </c>
      <c r="BY69" s="23">
        <v>151.57175699999999</v>
      </c>
      <c r="BZ69" s="23">
        <v>156.118909</v>
      </c>
      <c r="CA69" s="23">
        <v>160.80247700000001</v>
      </c>
      <c r="CB69" s="23">
        <v>165.62655100000001</v>
      </c>
      <c r="CC69" s="23">
        <v>170.595348</v>
      </c>
      <c r="CD69" s="23">
        <v>0</v>
      </c>
      <c r="CE69" s="23">
        <v>0</v>
      </c>
      <c r="CF69" s="23">
        <v>0</v>
      </c>
      <c r="CG69" s="22">
        <v>0</v>
      </c>
      <c r="CH69" s="23">
        <v>0</v>
      </c>
      <c r="CI69" s="23">
        <v>114.405912</v>
      </c>
      <c r="CJ69" s="23">
        <v>115.78986</v>
      </c>
      <c r="CK69" s="23">
        <v>119.379345</v>
      </c>
      <c r="CL69" s="23">
        <v>123.080105</v>
      </c>
      <c r="CM69" s="23">
        <v>126.895588</v>
      </c>
      <c r="CN69" s="23">
        <v>130.829352</v>
      </c>
      <c r="CO69" s="23">
        <v>134.885062</v>
      </c>
      <c r="CP69" s="23">
        <v>139.066498</v>
      </c>
      <c r="CQ69" s="23">
        <v>143.37755999999999</v>
      </c>
      <c r="CR69" s="23">
        <v>147.82226399999999</v>
      </c>
      <c r="CS69" s="23">
        <v>152.40475499999999</v>
      </c>
      <c r="CT69" s="23">
        <v>157.129302</v>
      </c>
      <c r="CU69" s="23">
        <v>162.00031000000001</v>
      </c>
      <c r="CV69" s="23">
        <v>167.02232000000001</v>
      </c>
      <c r="CW69" s="23">
        <v>172.20001199999999</v>
      </c>
      <c r="CX69" s="23">
        <v>0</v>
      </c>
      <c r="CY69" s="23">
        <v>0</v>
      </c>
      <c r="CZ69" s="23">
        <v>0</v>
      </c>
      <c r="DA69" s="22">
        <v>0</v>
      </c>
      <c r="DB69" s="23">
        <v>0</v>
      </c>
      <c r="DC69" s="23">
        <v>113.120452</v>
      </c>
      <c r="DD69" s="23">
        <v>114.48885</v>
      </c>
      <c r="DE69" s="23">
        <v>118.038005</v>
      </c>
      <c r="DF69" s="23">
        <v>121.697183</v>
      </c>
      <c r="DG69" s="23">
        <v>125.469795</v>
      </c>
      <c r="DH69" s="23">
        <v>129.35935900000001</v>
      </c>
      <c r="DI69" s="23">
        <v>133.36949899999999</v>
      </c>
      <c r="DJ69" s="23">
        <v>137.50395399999999</v>
      </c>
      <c r="DK69" s="23">
        <v>141.76657599999999</v>
      </c>
      <c r="DL69" s="23">
        <v>146.16134</v>
      </c>
      <c r="DM69" s="23">
        <v>150.692342</v>
      </c>
      <c r="DN69" s="23">
        <v>155.36380399999999</v>
      </c>
      <c r="DO69" s="23">
        <v>160.180082</v>
      </c>
      <c r="DP69" s="23">
        <v>165.14566500000001</v>
      </c>
      <c r="DQ69" s="23">
        <v>170.26517999999999</v>
      </c>
      <c r="DR69" s="23">
        <v>0</v>
      </c>
      <c r="DS69" s="23">
        <v>0</v>
      </c>
      <c r="DT69" s="23">
        <v>0</v>
      </c>
      <c r="DU69" s="22">
        <v>0</v>
      </c>
      <c r="DV69" s="23">
        <v>0</v>
      </c>
      <c r="DW69" s="23">
        <v>113.120452</v>
      </c>
      <c r="DX69" s="23">
        <v>105.05304599999999</v>
      </c>
      <c r="DY69" s="23">
        <v>108.30969</v>
      </c>
      <c r="DZ69" s="23">
        <v>111.66728999999999</v>
      </c>
      <c r="EA69" s="23">
        <v>115.12897599999999</v>
      </c>
      <c r="EB69" s="23">
        <v>118.697975</v>
      </c>
      <c r="EC69" s="23">
        <v>122.377612</v>
      </c>
      <c r="ED69" s="23">
        <v>126.171318</v>
      </c>
      <c r="EE69" s="23">
        <v>130.082629</v>
      </c>
      <c r="EF69" s="23">
        <v>134.11519000000001</v>
      </c>
      <c r="EG69" s="23">
        <v>138.272761</v>
      </c>
      <c r="EH69" s="23">
        <v>142.55921699999999</v>
      </c>
      <c r="EI69" s="23">
        <v>146.97855200000001</v>
      </c>
      <c r="EJ69" s="23">
        <v>151.534887</v>
      </c>
      <c r="EK69" s="23">
        <v>156.23246900000001</v>
      </c>
      <c r="EL69" s="23">
        <v>0</v>
      </c>
      <c r="EM69" s="23">
        <v>0</v>
      </c>
      <c r="EN69" s="23">
        <v>0</v>
      </c>
      <c r="EO69" s="22">
        <v>0</v>
      </c>
      <c r="EP69" s="23">
        <v>0</v>
      </c>
      <c r="EQ69" s="23">
        <v>114.405912</v>
      </c>
      <c r="ER69" s="23">
        <v>115.78986</v>
      </c>
      <c r="ES69" s="23">
        <v>119.379345</v>
      </c>
      <c r="ET69" s="23">
        <v>123.080105</v>
      </c>
      <c r="EU69" s="23">
        <v>126.895588</v>
      </c>
      <c r="EV69" s="23">
        <v>130.829352</v>
      </c>
      <c r="EW69" s="23">
        <v>134.885062</v>
      </c>
      <c r="EX69" s="23">
        <v>139.066498</v>
      </c>
      <c r="EY69" s="23">
        <v>143.37755999999999</v>
      </c>
      <c r="EZ69" s="23">
        <v>147.82226399999999</v>
      </c>
      <c r="FA69" s="23">
        <v>152.40475499999999</v>
      </c>
      <c r="FB69" s="23">
        <v>157.129302</v>
      </c>
      <c r="FC69" s="23">
        <v>162.00031000000001</v>
      </c>
      <c r="FD69" s="23">
        <v>167.02232000000001</v>
      </c>
      <c r="FE69" s="23">
        <v>172.20001199999999</v>
      </c>
      <c r="FF69" s="23">
        <v>0</v>
      </c>
      <c r="FG69" s="23">
        <v>0</v>
      </c>
      <c r="FH69" s="23">
        <v>0</v>
      </c>
      <c r="FI69" s="22">
        <v>0</v>
      </c>
      <c r="FJ69" s="23">
        <v>0</v>
      </c>
      <c r="FK69" s="23">
        <v>0</v>
      </c>
      <c r="FL69" s="23">
        <v>117.90494</v>
      </c>
      <c r="FM69" s="23">
        <v>122.03161299999999</v>
      </c>
      <c r="FN69" s="23">
        <v>126.302719</v>
      </c>
      <c r="FO69" s="23">
        <v>130.72331399999999</v>
      </c>
      <c r="FP69" s="23">
        <v>135.298631</v>
      </c>
      <c r="FQ69" s="23">
        <v>140.03408300000001</v>
      </c>
      <c r="FR69" s="23">
        <v>144.93527499999999</v>
      </c>
      <c r="FS69" s="23">
        <v>150.00801000000001</v>
      </c>
      <c r="FT69" s="23">
        <v>155.25828999999999</v>
      </c>
      <c r="FU69" s="23">
        <v>160.692331</v>
      </c>
      <c r="FV69" s="23">
        <v>166.316562</v>
      </c>
      <c r="FW69" s="23">
        <v>172.137642</v>
      </c>
      <c r="FX69" s="23">
        <v>178.16245900000001</v>
      </c>
      <c r="FY69" s="23">
        <v>184.398145</v>
      </c>
      <c r="FZ69" s="23">
        <v>0</v>
      </c>
      <c r="GA69" s="23">
        <v>0</v>
      </c>
      <c r="GB69" s="23">
        <v>0</v>
      </c>
      <c r="GC69" s="22">
        <v>0</v>
      </c>
      <c r="GD69" s="23">
        <v>0</v>
      </c>
      <c r="GE69" s="23">
        <v>0</v>
      </c>
      <c r="GF69" s="23">
        <v>184.28203415999999</v>
      </c>
      <c r="GG69" s="23">
        <v>190.73190535000001</v>
      </c>
      <c r="GH69" s="23">
        <v>197.40752204</v>
      </c>
      <c r="GI69" s="23">
        <v>204.31678531</v>
      </c>
      <c r="GJ69" s="23">
        <v>211.46787280000001</v>
      </c>
      <c r="GK69" s="23">
        <v>218.86924834999999</v>
      </c>
      <c r="GL69" s="23">
        <v>226.52967204000001</v>
      </c>
      <c r="GM69" s="23">
        <v>234.45821056</v>
      </c>
      <c r="GN69" s="23">
        <v>242.66424792999999</v>
      </c>
      <c r="GO69" s="23">
        <v>251.15749661000001</v>
      </c>
      <c r="GP69" s="23">
        <v>259.94800899000001</v>
      </c>
      <c r="GQ69" s="23">
        <v>269.04618929999998</v>
      </c>
      <c r="GR69" s="23">
        <v>278.46280593</v>
      </c>
      <c r="GS69" s="23">
        <v>288.20900413999999</v>
      </c>
      <c r="GT69" s="23">
        <v>0</v>
      </c>
      <c r="GU69" s="23">
        <v>0</v>
      </c>
      <c r="GV69" s="23">
        <v>0</v>
      </c>
      <c r="GW69" s="22">
        <v>0</v>
      </c>
      <c r="GX69" s="23">
        <v>0</v>
      </c>
      <c r="GY69" s="23">
        <v>0</v>
      </c>
      <c r="GZ69" s="23">
        <v>0</v>
      </c>
      <c r="HA69" s="23">
        <v>0</v>
      </c>
      <c r="HB69" s="23">
        <v>0</v>
      </c>
      <c r="HC69" s="23">
        <v>0</v>
      </c>
      <c r="HD69" s="23">
        <v>0</v>
      </c>
      <c r="HE69" s="23">
        <v>0</v>
      </c>
      <c r="HF69" s="23">
        <v>0</v>
      </c>
      <c r="HG69" s="23">
        <v>0</v>
      </c>
      <c r="HH69" s="23">
        <v>0</v>
      </c>
      <c r="HI69" s="23">
        <v>0</v>
      </c>
      <c r="HJ69" s="23">
        <v>0</v>
      </c>
      <c r="HK69" s="23">
        <v>0</v>
      </c>
      <c r="HL69" s="23">
        <v>0</v>
      </c>
      <c r="HM69" s="23">
        <v>0</v>
      </c>
      <c r="HN69" s="23">
        <v>0</v>
      </c>
      <c r="HO69" s="23">
        <v>0</v>
      </c>
      <c r="HP69" s="23">
        <v>0</v>
      </c>
      <c r="HQ69" s="22">
        <v>0</v>
      </c>
      <c r="HR69" s="23">
        <v>0</v>
      </c>
      <c r="HS69" s="23">
        <v>0</v>
      </c>
      <c r="HT69" s="24">
        <v>118.51796400000001</v>
      </c>
      <c r="HU69" s="24">
        <v>122.666093</v>
      </c>
      <c r="HV69" s="24">
        <v>128.49167499999999</v>
      </c>
      <c r="HW69" s="23">
        <v>132.42249100000001</v>
      </c>
      <c r="HX69" s="23">
        <v>137.057278</v>
      </c>
      <c r="HY69" s="23">
        <v>141.85428300000001</v>
      </c>
      <c r="HZ69" s="23">
        <v>146.81918300000001</v>
      </c>
      <c r="IA69" s="23">
        <v>151.957854</v>
      </c>
      <c r="IB69" s="23">
        <v>157.27637899999999</v>
      </c>
      <c r="IC69" s="23">
        <v>162.78105199999999</v>
      </c>
      <c r="ID69" s="23">
        <v>168.47838899999999</v>
      </c>
      <c r="IE69" s="23">
        <v>174.37513300000001</v>
      </c>
      <c r="IF69" s="23">
        <v>180.478263</v>
      </c>
      <c r="IG69" s="23">
        <v>186.79500200000001</v>
      </c>
      <c r="IH69" s="23">
        <v>0</v>
      </c>
      <c r="II69" s="23">
        <v>0</v>
      </c>
      <c r="IJ69" s="23">
        <v>0</v>
      </c>
      <c r="IK69" s="22">
        <v>0</v>
      </c>
      <c r="IL69" s="23">
        <v>0</v>
      </c>
      <c r="IM69" s="23">
        <v>0</v>
      </c>
      <c r="IN69" s="23">
        <v>0</v>
      </c>
      <c r="IO69" s="23">
        <v>0</v>
      </c>
      <c r="IP69" s="23">
        <v>0</v>
      </c>
      <c r="IQ69" s="23">
        <v>0</v>
      </c>
      <c r="IR69" s="23">
        <v>0</v>
      </c>
      <c r="IS69" s="23">
        <v>0</v>
      </c>
      <c r="IT69" s="23">
        <v>0</v>
      </c>
      <c r="IU69" s="23">
        <v>0</v>
      </c>
      <c r="IV69" s="23">
        <v>0</v>
      </c>
      <c r="IW69" s="23">
        <v>0</v>
      </c>
      <c r="IX69" s="23">
        <v>0</v>
      </c>
      <c r="IY69" s="23">
        <v>0</v>
      </c>
      <c r="IZ69" s="23">
        <v>0</v>
      </c>
      <c r="JA69" s="23">
        <v>0</v>
      </c>
      <c r="JB69" s="23">
        <v>0</v>
      </c>
      <c r="JC69" s="23">
        <v>0</v>
      </c>
      <c r="JD69" s="23">
        <v>0</v>
      </c>
      <c r="JE69" s="22">
        <v>0</v>
      </c>
      <c r="JF69" s="23">
        <v>0</v>
      </c>
      <c r="JG69" s="23">
        <v>0</v>
      </c>
      <c r="JH69" s="23">
        <v>0</v>
      </c>
      <c r="JI69" s="23">
        <v>0</v>
      </c>
      <c r="JJ69" s="23">
        <v>0</v>
      </c>
      <c r="JK69" s="23">
        <v>0</v>
      </c>
      <c r="JL69" s="23">
        <v>0</v>
      </c>
      <c r="JM69" s="23">
        <v>0</v>
      </c>
      <c r="JN69" s="23">
        <v>0</v>
      </c>
      <c r="JO69" s="23">
        <v>0</v>
      </c>
      <c r="JP69" s="23">
        <v>0</v>
      </c>
      <c r="JQ69" s="23">
        <v>0</v>
      </c>
      <c r="JR69" s="23">
        <v>0</v>
      </c>
      <c r="JS69" s="23">
        <v>0</v>
      </c>
      <c r="JT69" s="23">
        <v>0</v>
      </c>
      <c r="JU69" s="23">
        <v>0</v>
      </c>
      <c r="JV69" s="23">
        <v>0</v>
      </c>
      <c r="JW69" s="23">
        <v>0</v>
      </c>
      <c r="JX69" s="23">
        <v>0</v>
      </c>
      <c r="JY69" s="22">
        <v>0</v>
      </c>
      <c r="JZ69" s="23">
        <v>0</v>
      </c>
      <c r="KA69" s="23">
        <v>0</v>
      </c>
      <c r="KB69" s="23">
        <v>0</v>
      </c>
      <c r="KC69" s="23">
        <v>0</v>
      </c>
      <c r="KD69" s="23">
        <v>0</v>
      </c>
      <c r="KE69" s="23">
        <v>0</v>
      </c>
      <c r="KF69" s="23">
        <v>0</v>
      </c>
      <c r="KG69" s="23">
        <v>0</v>
      </c>
      <c r="KH69" s="23">
        <v>0</v>
      </c>
      <c r="KI69" s="23">
        <v>0</v>
      </c>
      <c r="KJ69" s="23">
        <v>0</v>
      </c>
      <c r="KK69" s="23">
        <v>0</v>
      </c>
      <c r="KL69" s="23">
        <v>0</v>
      </c>
      <c r="KM69" s="23">
        <v>0</v>
      </c>
      <c r="KN69" s="23">
        <v>0</v>
      </c>
      <c r="KO69" s="23">
        <v>0</v>
      </c>
      <c r="KP69" s="23">
        <v>0</v>
      </c>
      <c r="KQ69" s="23">
        <v>0</v>
      </c>
      <c r="KR69" s="23">
        <v>0</v>
      </c>
      <c r="KS69" s="22">
        <v>0</v>
      </c>
      <c r="KT69" s="23">
        <v>0</v>
      </c>
      <c r="KU69" s="23">
        <v>0</v>
      </c>
      <c r="KV69" s="23">
        <v>0</v>
      </c>
      <c r="KW69" s="23">
        <v>0</v>
      </c>
      <c r="KX69" s="23">
        <v>0</v>
      </c>
      <c r="KY69" s="23">
        <v>0</v>
      </c>
      <c r="KZ69" s="23">
        <v>0</v>
      </c>
      <c r="LA69" s="23">
        <v>0</v>
      </c>
      <c r="LB69" s="23">
        <v>0</v>
      </c>
      <c r="LC69" s="23">
        <v>0</v>
      </c>
      <c r="LD69" s="23">
        <v>0</v>
      </c>
      <c r="LE69" s="23">
        <v>0</v>
      </c>
      <c r="LF69" s="23">
        <v>0</v>
      </c>
      <c r="LG69" s="23">
        <v>0</v>
      </c>
      <c r="LH69" s="23">
        <v>0</v>
      </c>
      <c r="LI69" s="23">
        <v>0</v>
      </c>
      <c r="LJ69" s="23">
        <v>0</v>
      </c>
      <c r="LK69" s="23">
        <v>0</v>
      </c>
      <c r="LL69" s="23">
        <v>0</v>
      </c>
      <c r="LM69" s="22">
        <v>0</v>
      </c>
      <c r="LN69" s="23">
        <v>0</v>
      </c>
      <c r="LO69" s="23">
        <v>0</v>
      </c>
      <c r="LP69" s="23">
        <v>0</v>
      </c>
      <c r="LQ69" s="23">
        <v>0</v>
      </c>
      <c r="LR69" s="23">
        <v>0</v>
      </c>
      <c r="LS69" s="23">
        <v>0</v>
      </c>
      <c r="LT69" s="23">
        <v>0</v>
      </c>
      <c r="LU69" s="23">
        <v>0</v>
      </c>
      <c r="LV69" s="23">
        <v>0</v>
      </c>
      <c r="LW69" s="23">
        <v>0</v>
      </c>
      <c r="LX69" s="23">
        <v>0</v>
      </c>
      <c r="LY69" s="23">
        <v>0</v>
      </c>
      <c r="LZ69" s="23">
        <v>0</v>
      </c>
      <c r="MA69" s="23">
        <v>0</v>
      </c>
      <c r="MB69" s="23">
        <v>0</v>
      </c>
      <c r="MC69" s="23">
        <v>0</v>
      </c>
      <c r="MD69" s="23">
        <v>0</v>
      </c>
      <c r="ME69" s="23">
        <v>0</v>
      </c>
      <c r="MF69" s="23">
        <v>0</v>
      </c>
      <c r="MG69" s="22">
        <v>0</v>
      </c>
      <c r="MH69" s="23">
        <v>0</v>
      </c>
      <c r="MI69" s="23">
        <v>0</v>
      </c>
      <c r="MJ69" s="23">
        <v>0</v>
      </c>
      <c r="MK69" s="23">
        <v>0</v>
      </c>
      <c r="ML69" s="23">
        <v>0</v>
      </c>
      <c r="MM69" s="23">
        <v>0</v>
      </c>
      <c r="MN69" s="23">
        <v>0</v>
      </c>
      <c r="MO69" s="23">
        <v>0</v>
      </c>
      <c r="MP69" s="23">
        <v>0</v>
      </c>
      <c r="MQ69" s="23">
        <v>0</v>
      </c>
      <c r="MR69" s="23">
        <v>0</v>
      </c>
      <c r="MS69" s="23">
        <v>0</v>
      </c>
      <c r="MT69" s="23">
        <v>0</v>
      </c>
      <c r="MU69" s="23">
        <v>0</v>
      </c>
      <c r="MV69" s="23">
        <v>0</v>
      </c>
      <c r="MW69" s="23">
        <v>0</v>
      </c>
      <c r="MX69" s="23">
        <v>0</v>
      </c>
      <c r="MY69" s="23">
        <v>0</v>
      </c>
      <c r="MZ69" s="23">
        <v>0</v>
      </c>
    </row>
    <row r="70" spans="1:364">
      <c r="A70" s="9" t="s">
        <v>1010</v>
      </c>
      <c r="B70" s="9" t="s">
        <v>1011</v>
      </c>
      <c r="C70" s="9" t="s">
        <v>886</v>
      </c>
      <c r="E70" s="22">
        <v>0</v>
      </c>
      <c r="F70" s="23">
        <v>0</v>
      </c>
      <c r="G70" s="23">
        <v>231.34833399999999</v>
      </c>
      <c r="H70" s="23">
        <v>246.20583099999999</v>
      </c>
      <c r="I70" s="23">
        <v>253.838211</v>
      </c>
      <c r="J70" s="23">
        <v>261.70719600000001</v>
      </c>
      <c r="K70" s="23">
        <v>269.82011899999998</v>
      </c>
      <c r="L70" s="23">
        <v>278.18454300000002</v>
      </c>
      <c r="M70" s="23">
        <v>286.80826400000001</v>
      </c>
      <c r="N70" s="23">
        <v>295.69932</v>
      </c>
      <c r="O70" s="23">
        <v>304.86599899999999</v>
      </c>
      <c r="P70" s="23">
        <v>314.316845</v>
      </c>
      <c r="Q70" s="23">
        <v>324.06066700000002</v>
      </c>
      <c r="R70" s="23">
        <v>334.10654799999998</v>
      </c>
      <c r="S70" s="23">
        <v>344.46385099999998</v>
      </c>
      <c r="T70" s="23">
        <v>355.14222999999998</v>
      </c>
      <c r="U70" s="23">
        <v>366.15163899999999</v>
      </c>
      <c r="V70" s="23">
        <v>0</v>
      </c>
      <c r="W70" s="23">
        <v>0</v>
      </c>
      <c r="X70" s="23">
        <v>0</v>
      </c>
      <c r="Y70" s="22">
        <v>0</v>
      </c>
      <c r="Z70" s="23">
        <v>0</v>
      </c>
      <c r="AA70" s="23">
        <v>256.17047300000002</v>
      </c>
      <c r="AB70" s="23">
        <v>267.21388899999999</v>
      </c>
      <c r="AC70" s="23">
        <v>275.49751900000001</v>
      </c>
      <c r="AD70" s="23">
        <v>284.03794199999999</v>
      </c>
      <c r="AE70" s="23">
        <v>292.843119</v>
      </c>
      <c r="AF70" s="23">
        <v>301.92125499999997</v>
      </c>
      <c r="AG70" s="23">
        <v>311.28081400000002</v>
      </c>
      <c r="AH70" s="23">
        <v>320.93052</v>
      </c>
      <c r="AI70" s="23">
        <v>330.879366</v>
      </c>
      <c r="AJ70" s="23">
        <v>341.13662599999998</v>
      </c>
      <c r="AK70" s="23">
        <v>351.711861</v>
      </c>
      <c r="AL70" s="23">
        <v>362.61492900000002</v>
      </c>
      <c r="AM70" s="23">
        <v>373.85599200000001</v>
      </c>
      <c r="AN70" s="23">
        <v>385.44552800000002</v>
      </c>
      <c r="AO70" s="23">
        <v>397.394339</v>
      </c>
      <c r="AP70" s="23">
        <v>0</v>
      </c>
      <c r="AQ70" s="23">
        <v>0</v>
      </c>
      <c r="AR70" s="23">
        <v>0</v>
      </c>
      <c r="AS70" s="22">
        <v>0</v>
      </c>
      <c r="AT70" s="23">
        <v>0</v>
      </c>
      <c r="AU70" s="23">
        <v>0</v>
      </c>
      <c r="AV70" s="23">
        <v>156.16008500000001</v>
      </c>
      <c r="AW70" s="23">
        <v>160.844888</v>
      </c>
      <c r="AX70" s="23">
        <v>165.67023499999999</v>
      </c>
      <c r="AY70" s="23">
        <v>170.640342</v>
      </c>
      <c r="AZ70" s="23">
        <v>175.75955200000001</v>
      </c>
      <c r="BA70" s="23">
        <v>181.03233800000001</v>
      </c>
      <c r="BB70" s="23">
        <v>186.46330900000001</v>
      </c>
      <c r="BC70" s="23">
        <v>192.057208</v>
      </c>
      <c r="BD70" s="23">
        <v>197.81892400000001</v>
      </c>
      <c r="BE70" s="23">
        <v>203.75349199999999</v>
      </c>
      <c r="BF70" s="23">
        <v>209.866097</v>
      </c>
      <c r="BG70" s="23">
        <v>216.16207900000001</v>
      </c>
      <c r="BH70" s="23">
        <v>222.646942</v>
      </c>
      <c r="BI70" s="23">
        <v>229.32634999999999</v>
      </c>
      <c r="BJ70" s="23">
        <v>0</v>
      </c>
      <c r="BK70" s="23">
        <v>0</v>
      </c>
      <c r="BL70" s="23">
        <v>0</v>
      </c>
      <c r="BM70" s="22">
        <v>0</v>
      </c>
      <c r="BN70" s="23">
        <v>0</v>
      </c>
      <c r="BO70" s="23">
        <v>0</v>
      </c>
      <c r="BP70" s="23">
        <v>156.16008500000001</v>
      </c>
      <c r="BQ70" s="23">
        <v>160.844888</v>
      </c>
      <c r="BR70" s="23">
        <v>165.67023499999999</v>
      </c>
      <c r="BS70" s="23">
        <v>170.640342</v>
      </c>
      <c r="BT70" s="23">
        <v>175.75955200000001</v>
      </c>
      <c r="BU70" s="23">
        <v>181.03233800000001</v>
      </c>
      <c r="BV70" s="23">
        <v>186.46330900000001</v>
      </c>
      <c r="BW70" s="23">
        <v>192.057208</v>
      </c>
      <c r="BX70" s="23">
        <v>197.81892400000001</v>
      </c>
      <c r="BY70" s="23">
        <v>203.75349199999999</v>
      </c>
      <c r="BZ70" s="23">
        <v>209.866097</v>
      </c>
      <c r="CA70" s="23">
        <v>216.16207900000001</v>
      </c>
      <c r="CB70" s="23">
        <v>222.646942</v>
      </c>
      <c r="CC70" s="23">
        <v>229.32634999999999</v>
      </c>
      <c r="CD70" s="23">
        <v>0</v>
      </c>
      <c r="CE70" s="23">
        <v>0</v>
      </c>
      <c r="CF70" s="23">
        <v>0</v>
      </c>
      <c r="CG70" s="22">
        <v>0</v>
      </c>
      <c r="CH70" s="23">
        <v>0</v>
      </c>
      <c r="CI70" s="23">
        <v>153.542057</v>
      </c>
      <c r="CJ70" s="23">
        <v>155.399428</v>
      </c>
      <c r="CK70" s="23">
        <v>160.21681100000001</v>
      </c>
      <c r="CL70" s="23">
        <v>165.18353200000001</v>
      </c>
      <c r="CM70" s="23">
        <v>170.30422100000001</v>
      </c>
      <c r="CN70" s="23">
        <v>175.583652</v>
      </c>
      <c r="CO70" s="23">
        <v>181.02674500000001</v>
      </c>
      <c r="CP70" s="23">
        <v>186.63857400000001</v>
      </c>
      <c r="CQ70" s="23">
        <v>192.42437000000001</v>
      </c>
      <c r="CR70" s="23">
        <v>198.38952599999999</v>
      </c>
      <c r="CS70" s="23">
        <v>204.539601</v>
      </c>
      <c r="CT70" s="23">
        <v>210.88032899999999</v>
      </c>
      <c r="CU70" s="23">
        <v>217.417619</v>
      </c>
      <c r="CV70" s="23">
        <v>224.15756500000001</v>
      </c>
      <c r="CW70" s="23">
        <v>231.10645</v>
      </c>
      <c r="CX70" s="23">
        <v>0</v>
      </c>
      <c r="CY70" s="23">
        <v>0</v>
      </c>
      <c r="CZ70" s="23">
        <v>0</v>
      </c>
      <c r="DA70" s="22">
        <v>0</v>
      </c>
      <c r="DB70" s="23">
        <v>0</v>
      </c>
      <c r="DC70" s="23">
        <v>151.816866</v>
      </c>
      <c r="DD70" s="23">
        <v>153.653367</v>
      </c>
      <c r="DE70" s="23">
        <v>158.41662199999999</v>
      </c>
      <c r="DF70" s="23">
        <v>163.32753700000001</v>
      </c>
      <c r="DG70" s="23">
        <v>168.390691</v>
      </c>
      <c r="DH70" s="23">
        <v>173.61080200000001</v>
      </c>
      <c r="DI70" s="23">
        <v>178.99273700000001</v>
      </c>
      <c r="DJ70" s="23">
        <v>184.54151200000001</v>
      </c>
      <c r="DK70" s="23">
        <v>190.26229900000001</v>
      </c>
      <c r="DL70" s="23">
        <v>196.16042999999999</v>
      </c>
      <c r="DM70" s="23">
        <v>202.24140299999999</v>
      </c>
      <c r="DN70" s="23">
        <v>208.510887</v>
      </c>
      <c r="DO70" s="23">
        <v>214.97472400000001</v>
      </c>
      <c r="DP70" s="23">
        <v>221.63894099999999</v>
      </c>
      <c r="DQ70" s="23">
        <v>228.509748</v>
      </c>
      <c r="DR70" s="23">
        <v>0</v>
      </c>
      <c r="DS70" s="23">
        <v>0</v>
      </c>
      <c r="DT70" s="23">
        <v>0</v>
      </c>
      <c r="DU70" s="22">
        <v>0</v>
      </c>
      <c r="DV70" s="23">
        <v>0</v>
      </c>
      <c r="DW70" s="23">
        <v>151.816866</v>
      </c>
      <c r="DX70" s="23">
        <v>140.98974899999999</v>
      </c>
      <c r="DY70" s="23">
        <v>145.36043100000001</v>
      </c>
      <c r="DZ70" s="23">
        <v>149.866604</v>
      </c>
      <c r="EA70" s="23">
        <v>154.51246900000001</v>
      </c>
      <c r="EB70" s="23">
        <v>159.30235500000001</v>
      </c>
      <c r="EC70" s="23">
        <v>164.24072799999999</v>
      </c>
      <c r="ED70" s="23">
        <v>169.33219099999999</v>
      </c>
      <c r="EE70" s="23">
        <v>174.581489</v>
      </c>
      <c r="EF70" s="23">
        <v>179.993515</v>
      </c>
      <c r="EG70" s="23">
        <v>185.57331400000001</v>
      </c>
      <c r="EH70" s="23">
        <v>191.326087</v>
      </c>
      <c r="EI70" s="23">
        <v>197.25719599999999</v>
      </c>
      <c r="EJ70" s="23">
        <v>203.37216900000001</v>
      </c>
      <c r="EK70" s="23">
        <v>209.676706</v>
      </c>
      <c r="EL70" s="23">
        <v>0</v>
      </c>
      <c r="EM70" s="23">
        <v>0</v>
      </c>
      <c r="EN70" s="23">
        <v>0</v>
      </c>
      <c r="EO70" s="22">
        <v>0</v>
      </c>
      <c r="EP70" s="23">
        <v>0</v>
      </c>
      <c r="EQ70" s="23">
        <v>153.542057</v>
      </c>
      <c r="ER70" s="23">
        <v>155.399428</v>
      </c>
      <c r="ES70" s="23">
        <v>160.21681100000001</v>
      </c>
      <c r="ET70" s="23">
        <v>165.18353200000001</v>
      </c>
      <c r="EU70" s="23">
        <v>170.30422100000001</v>
      </c>
      <c r="EV70" s="23">
        <v>175.583652</v>
      </c>
      <c r="EW70" s="23">
        <v>181.02674500000001</v>
      </c>
      <c r="EX70" s="23">
        <v>186.63857400000001</v>
      </c>
      <c r="EY70" s="23">
        <v>192.42437000000001</v>
      </c>
      <c r="EZ70" s="23">
        <v>198.38952599999999</v>
      </c>
      <c r="FA70" s="23">
        <v>204.539601</v>
      </c>
      <c r="FB70" s="23">
        <v>210.88032899999999</v>
      </c>
      <c r="FC70" s="23">
        <v>217.417619</v>
      </c>
      <c r="FD70" s="23">
        <v>224.15756500000001</v>
      </c>
      <c r="FE70" s="23">
        <v>231.10645</v>
      </c>
      <c r="FF70" s="23">
        <v>0</v>
      </c>
      <c r="FG70" s="23">
        <v>0</v>
      </c>
      <c r="FH70" s="23">
        <v>0</v>
      </c>
      <c r="FI70" s="22">
        <v>0</v>
      </c>
      <c r="FJ70" s="23">
        <v>0</v>
      </c>
      <c r="FK70" s="23">
        <v>0</v>
      </c>
      <c r="FL70" s="23">
        <v>157.60640000000001</v>
      </c>
      <c r="FM70" s="23">
        <v>163.122624</v>
      </c>
      <c r="FN70" s="23">
        <v>168.83191600000001</v>
      </c>
      <c r="FO70" s="23">
        <v>174.74103299999999</v>
      </c>
      <c r="FP70" s="23">
        <v>180.85696899999999</v>
      </c>
      <c r="FQ70" s="23">
        <v>187.18696299999999</v>
      </c>
      <c r="FR70" s="23">
        <v>193.738507</v>
      </c>
      <c r="FS70" s="23">
        <v>200.51935399999999</v>
      </c>
      <c r="FT70" s="23">
        <v>207.537532</v>
      </c>
      <c r="FU70" s="23">
        <v>214.801345</v>
      </c>
      <c r="FV70" s="23">
        <v>222.31939199999999</v>
      </c>
      <c r="FW70" s="23">
        <v>230.100571</v>
      </c>
      <c r="FX70" s="23">
        <v>238.15409099999999</v>
      </c>
      <c r="FY70" s="23">
        <v>246.489484</v>
      </c>
      <c r="FZ70" s="23">
        <v>0</v>
      </c>
      <c r="GA70" s="23">
        <v>0</v>
      </c>
      <c r="GB70" s="23">
        <v>0</v>
      </c>
      <c r="GC70" s="22">
        <v>0</v>
      </c>
      <c r="GD70" s="23">
        <v>0</v>
      </c>
      <c r="GE70" s="23">
        <v>0</v>
      </c>
      <c r="GF70" s="23">
        <v>246.33427556999999</v>
      </c>
      <c r="GG70" s="23">
        <v>254.95597520999999</v>
      </c>
      <c r="GH70" s="23">
        <v>263.87943435</v>
      </c>
      <c r="GI70" s="23">
        <v>273.11521455000002</v>
      </c>
      <c r="GJ70" s="23">
        <v>282.67424706000003</v>
      </c>
      <c r="GK70" s="23">
        <v>292.56784570000002</v>
      </c>
      <c r="GL70" s="23">
        <v>302.80772030000003</v>
      </c>
      <c r="GM70" s="23">
        <v>313.40599050999998</v>
      </c>
      <c r="GN70" s="23">
        <v>324.37520017999998</v>
      </c>
      <c r="GO70" s="23">
        <v>335.72833219</v>
      </c>
      <c r="GP70" s="23">
        <v>347.47882380999999</v>
      </c>
      <c r="GQ70" s="23">
        <v>359.64058265</v>
      </c>
      <c r="GR70" s="23">
        <v>372.22800303999998</v>
      </c>
      <c r="GS70" s="23">
        <v>385.25598315000002</v>
      </c>
      <c r="GT70" s="23">
        <v>0</v>
      </c>
      <c r="GU70" s="23">
        <v>0</v>
      </c>
      <c r="GV70" s="23">
        <v>0</v>
      </c>
      <c r="GW70" s="22">
        <v>0</v>
      </c>
      <c r="GX70" s="23">
        <v>0</v>
      </c>
      <c r="GY70" s="23">
        <v>0</v>
      </c>
      <c r="GZ70" s="23">
        <v>0</v>
      </c>
      <c r="HA70" s="23">
        <v>0</v>
      </c>
      <c r="HB70" s="23">
        <v>0</v>
      </c>
      <c r="HC70" s="23">
        <v>0</v>
      </c>
      <c r="HD70" s="23">
        <v>0</v>
      </c>
      <c r="HE70" s="23">
        <v>0</v>
      </c>
      <c r="HF70" s="23">
        <v>0</v>
      </c>
      <c r="HG70" s="23">
        <v>0</v>
      </c>
      <c r="HH70" s="23">
        <v>0</v>
      </c>
      <c r="HI70" s="23">
        <v>0</v>
      </c>
      <c r="HJ70" s="23">
        <v>0</v>
      </c>
      <c r="HK70" s="23">
        <v>0</v>
      </c>
      <c r="HL70" s="23">
        <v>0</v>
      </c>
      <c r="HM70" s="23">
        <v>0</v>
      </c>
      <c r="HN70" s="23">
        <v>0</v>
      </c>
      <c r="HO70" s="23">
        <v>0</v>
      </c>
      <c r="HP70" s="23">
        <v>0</v>
      </c>
      <c r="HQ70" s="22">
        <v>0</v>
      </c>
      <c r="HR70" s="23">
        <v>0</v>
      </c>
      <c r="HS70" s="23">
        <v>0</v>
      </c>
      <c r="HT70" s="24">
        <v>158.42584400000001</v>
      </c>
      <c r="HU70" s="24">
        <v>163.97074799999999</v>
      </c>
      <c r="HV70" s="24">
        <v>171.75794500000001</v>
      </c>
      <c r="HW70" s="23">
        <v>177.01236299999999</v>
      </c>
      <c r="HX70" s="23">
        <v>183.207796</v>
      </c>
      <c r="HY70" s="23">
        <v>189.620069</v>
      </c>
      <c r="HZ70" s="23">
        <v>196.25677099999999</v>
      </c>
      <c r="IA70" s="23">
        <v>203.12575799999999</v>
      </c>
      <c r="IB70" s="23">
        <v>210.23516000000001</v>
      </c>
      <c r="IC70" s="23">
        <v>217.593391</v>
      </c>
      <c r="ID70" s="23">
        <v>225.209159</v>
      </c>
      <c r="IE70" s="23">
        <v>233.09147999999999</v>
      </c>
      <c r="IF70" s="23">
        <v>241.24968200000001</v>
      </c>
      <c r="IG70" s="23">
        <v>249.69342</v>
      </c>
      <c r="IH70" s="23">
        <v>0</v>
      </c>
      <c r="II70" s="23">
        <v>0</v>
      </c>
      <c r="IJ70" s="23">
        <v>0</v>
      </c>
      <c r="IK70" s="22">
        <v>0</v>
      </c>
      <c r="IL70" s="23">
        <v>0</v>
      </c>
      <c r="IM70" s="23">
        <v>0</v>
      </c>
      <c r="IN70" s="23">
        <v>0</v>
      </c>
      <c r="IO70" s="23">
        <v>0</v>
      </c>
      <c r="IP70" s="23">
        <v>0</v>
      </c>
      <c r="IQ70" s="23">
        <v>0</v>
      </c>
      <c r="IR70" s="23">
        <v>0</v>
      </c>
      <c r="IS70" s="23">
        <v>0</v>
      </c>
      <c r="IT70" s="23">
        <v>0</v>
      </c>
      <c r="IU70" s="23">
        <v>0</v>
      </c>
      <c r="IV70" s="23">
        <v>0</v>
      </c>
      <c r="IW70" s="23">
        <v>0</v>
      </c>
      <c r="IX70" s="23">
        <v>0</v>
      </c>
      <c r="IY70" s="23">
        <v>0</v>
      </c>
      <c r="IZ70" s="23">
        <v>0</v>
      </c>
      <c r="JA70" s="23">
        <v>0</v>
      </c>
      <c r="JB70" s="23">
        <v>0</v>
      </c>
      <c r="JC70" s="23">
        <v>0</v>
      </c>
      <c r="JD70" s="23">
        <v>0</v>
      </c>
      <c r="JE70" s="22">
        <v>0</v>
      </c>
      <c r="JF70" s="23">
        <v>0</v>
      </c>
      <c r="JG70" s="23">
        <v>0</v>
      </c>
      <c r="JH70" s="23">
        <v>0</v>
      </c>
      <c r="JI70" s="23">
        <v>0</v>
      </c>
      <c r="JJ70" s="23">
        <v>0</v>
      </c>
      <c r="JK70" s="23">
        <v>0</v>
      </c>
      <c r="JL70" s="23">
        <v>0</v>
      </c>
      <c r="JM70" s="23">
        <v>0</v>
      </c>
      <c r="JN70" s="23">
        <v>0</v>
      </c>
      <c r="JO70" s="23">
        <v>0</v>
      </c>
      <c r="JP70" s="23">
        <v>0</v>
      </c>
      <c r="JQ70" s="23">
        <v>0</v>
      </c>
      <c r="JR70" s="23">
        <v>0</v>
      </c>
      <c r="JS70" s="23">
        <v>0</v>
      </c>
      <c r="JT70" s="23">
        <v>0</v>
      </c>
      <c r="JU70" s="23">
        <v>0</v>
      </c>
      <c r="JV70" s="23">
        <v>0</v>
      </c>
      <c r="JW70" s="23">
        <v>0</v>
      </c>
      <c r="JX70" s="23">
        <v>0</v>
      </c>
      <c r="JY70" s="22">
        <v>0</v>
      </c>
      <c r="JZ70" s="23">
        <v>0</v>
      </c>
      <c r="KA70" s="23">
        <v>0</v>
      </c>
      <c r="KB70" s="23">
        <v>0</v>
      </c>
      <c r="KC70" s="23">
        <v>0</v>
      </c>
      <c r="KD70" s="23">
        <v>0</v>
      </c>
      <c r="KE70" s="23">
        <v>0</v>
      </c>
      <c r="KF70" s="23">
        <v>0</v>
      </c>
      <c r="KG70" s="23">
        <v>0</v>
      </c>
      <c r="KH70" s="23">
        <v>0</v>
      </c>
      <c r="KI70" s="23">
        <v>0</v>
      </c>
      <c r="KJ70" s="23">
        <v>0</v>
      </c>
      <c r="KK70" s="23">
        <v>0</v>
      </c>
      <c r="KL70" s="23">
        <v>0</v>
      </c>
      <c r="KM70" s="23">
        <v>0</v>
      </c>
      <c r="KN70" s="23">
        <v>0</v>
      </c>
      <c r="KO70" s="23">
        <v>0</v>
      </c>
      <c r="KP70" s="23">
        <v>0</v>
      </c>
      <c r="KQ70" s="23">
        <v>0</v>
      </c>
      <c r="KR70" s="23">
        <v>0</v>
      </c>
      <c r="KS70" s="22">
        <v>0</v>
      </c>
      <c r="KT70" s="23">
        <v>0</v>
      </c>
      <c r="KU70" s="23">
        <v>0</v>
      </c>
      <c r="KV70" s="23">
        <v>0</v>
      </c>
      <c r="KW70" s="23">
        <v>0</v>
      </c>
      <c r="KX70" s="23">
        <v>0</v>
      </c>
      <c r="KY70" s="23">
        <v>0</v>
      </c>
      <c r="KZ70" s="23">
        <v>0</v>
      </c>
      <c r="LA70" s="23">
        <v>0</v>
      </c>
      <c r="LB70" s="23">
        <v>0</v>
      </c>
      <c r="LC70" s="23">
        <v>0</v>
      </c>
      <c r="LD70" s="23">
        <v>0</v>
      </c>
      <c r="LE70" s="23">
        <v>0</v>
      </c>
      <c r="LF70" s="23">
        <v>0</v>
      </c>
      <c r="LG70" s="23">
        <v>0</v>
      </c>
      <c r="LH70" s="23">
        <v>0</v>
      </c>
      <c r="LI70" s="23">
        <v>0</v>
      </c>
      <c r="LJ70" s="23">
        <v>0</v>
      </c>
      <c r="LK70" s="23">
        <v>0</v>
      </c>
      <c r="LL70" s="23">
        <v>0</v>
      </c>
      <c r="LM70" s="22">
        <v>0</v>
      </c>
      <c r="LN70" s="23">
        <v>0</v>
      </c>
      <c r="LO70" s="23">
        <v>0</v>
      </c>
      <c r="LP70" s="23">
        <v>0</v>
      </c>
      <c r="LQ70" s="23">
        <v>0</v>
      </c>
      <c r="LR70" s="23">
        <v>0</v>
      </c>
      <c r="LS70" s="23">
        <v>0</v>
      </c>
      <c r="LT70" s="23">
        <v>0</v>
      </c>
      <c r="LU70" s="23">
        <v>0</v>
      </c>
      <c r="LV70" s="23">
        <v>0</v>
      </c>
      <c r="LW70" s="23">
        <v>0</v>
      </c>
      <c r="LX70" s="23">
        <v>0</v>
      </c>
      <c r="LY70" s="23">
        <v>0</v>
      </c>
      <c r="LZ70" s="23">
        <v>0</v>
      </c>
      <c r="MA70" s="23">
        <v>0</v>
      </c>
      <c r="MB70" s="23">
        <v>0</v>
      </c>
      <c r="MC70" s="23">
        <v>0</v>
      </c>
      <c r="MD70" s="23">
        <v>0</v>
      </c>
      <c r="ME70" s="23">
        <v>0</v>
      </c>
      <c r="MF70" s="23">
        <v>0</v>
      </c>
      <c r="MG70" s="22">
        <v>0</v>
      </c>
      <c r="MH70" s="23">
        <v>0</v>
      </c>
      <c r="MI70" s="23">
        <v>0</v>
      </c>
      <c r="MJ70" s="23">
        <v>0</v>
      </c>
      <c r="MK70" s="23">
        <v>0</v>
      </c>
      <c r="ML70" s="23">
        <v>0</v>
      </c>
      <c r="MM70" s="23">
        <v>0</v>
      </c>
      <c r="MN70" s="23">
        <v>0</v>
      </c>
      <c r="MO70" s="23">
        <v>0</v>
      </c>
      <c r="MP70" s="23">
        <v>0</v>
      </c>
      <c r="MQ70" s="23">
        <v>0</v>
      </c>
      <c r="MR70" s="23">
        <v>0</v>
      </c>
      <c r="MS70" s="23">
        <v>0</v>
      </c>
      <c r="MT70" s="23">
        <v>0</v>
      </c>
      <c r="MU70" s="23">
        <v>0</v>
      </c>
      <c r="MV70" s="23">
        <v>0</v>
      </c>
      <c r="MW70" s="23">
        <v>0</v>
      </c>
      <c r="MX70" s="23">
        <v>0</v>
      </c>
      <c r="MY70" s="23">
        <v>0</v>
      </c>
      <c r="MZ70" s="23">
        <v>0</v>
      </c>
    </row>
    <row r="71" spans="1:364">
      <c r="A71" s="9" t="s">
        <v>1012</v>
      </c>
      <c r="B71" s="9" t="s">
        <v>1013</v>
      </c>
      <c r="C71" s="9" t="s">
        <v>886</v>
      </c>
      <c r="E71" s="22">
        <v>0</v>
      </c>
      <c r="F71" s="23">
        <v>0</v>
      </c>
      <c r="G71" s="23">
        <v>199.09527199999999</v>
      </c>
      <c r="H71" s="23">
        <v>211.88143400000001</v>
      </c>
      <c r="I71" s="23">
        <v>218.449759</v>
      </c>
      <c r="J71" s="23">
        <v>225.221701</v>
      </c>
      <c r="K71" s="23">
        <v>232.203574</v>
      </c>
      <c r="L71" s="23">
        <v>239.40188499999999</v>
      </c>
      <c r="M71" s="23">
        <v>246.82334299999999</v>
      </c>
      <c r="N71" s="23">
        <v>254.47486699999999</v>
      </c>
      <c r="O71" s="23">
        <v>262.363587</v>
      </c>
      <c r="P71" s="23">
        <v>270.49685899999997</v>
      </c>
      <c r="Q71" s="23">
        <v>278.88226100000003</v>
      </c>
      <c r="R71" s="23">
        <v>287.52761099999998</v>
      </c>
      <c r="S71" s="23">
        <v>296.440967</v>
      </c>
      <c r="T71" s="23">
        <v>305.63063699999998</v>
      </c>
      <c r="U71" s="23">
        <v>315.105187</v>
      </c>
      <c r="V71" s="23">
        <v>0</v>
      </c>
      <c r="W71" s="23">
        <v>0</v>
      </c>
      <c r="X71" s="23">
        <v>0</v>
      </c>
      <c r="Y71" s="22">
        <v>0</v>
      </c>
      <c r="Z71" s="23">
        <v>0</v>
      </c>
      <c r="AA71" s="23">
        <v>220.456872</v>
      </c>
      <c r="AB71" s="23">
        <v>229.96068700000001</v>
      </c>
      <c r="AC71" s="23">
        <v>237.08946800000001</v>
      </c>
      <c r="AD71" s="23">
        <v>244.43924200000001</v>
      </c>
      <c r="AE71" s="23">
        <v>252.01685800000001</v>
      </c>
      <c r="AF71" s="23">
        <v>259.82938100000001</v>
      </c>
      <c r="AG71" s="23">
        <v>267.88409200000001</v>
      </c>
      <c r="AH71" s="23">
        <v>276.18849899999998</v>
      </c>
      <c r="AI71" s="23">
        <v>284.75034199999999</v>
      </c>
      <c r="AJ71" s="23">
        <v>293.57760300000001</v>
      </c>
      <c r="AK71" s="23">
        <v>302.67850800000002</v>
      </c>
      <c r="AL71" s="23">
        <v>312.06154199999997</v>
      </c>
      <c r="AM71" s="23">
        <v>321.73545000000001</v>
      </c>
      <c r="AN71" s="23">
        <v>331.709249</v>
      </c>
      <c r="AO71" s="23">
        <v>341.99223499999999</v>
      </c>
      <c r="AP71" s="23">
        <v>0</v>
      </c>
      <c r="AQ71" s="23">
        <v>0</v>
      </c>
      <c r="AR71" s="23">
        <v>0</v>
      </c>
      <c r="AS71" s="22">
        <v>0</v>
      </c>
      <c r="AT71" s="23">
        <v>0</v>
      </c>
      <c r="AU71" s="23">
        <v>0</v>
      </c>
      <c r="AV71" s="23">
        <v>134.746015</v>
      </c>
      <c r="AW71" s="23">
        <v>138.78839600000001</v>
      </c>
      <c r="AX71" s="23">
        <v>142.95204799999999</v>
      </c>
      <c r="AY71" s="23">
        <v>147.24060900000001</v>
      </c>
      <c r="AZ71" s="23">
        <v>151.657827</v>
      </c>
      <c r="BA71" s="23">
        <v>156.207562</v>
      </c>
      <c r="BB71" s="23">
        <v>160.893789</v>
      </c>
      <c r="BC71" s="23">
        <v>165.72060300000001</v>
      </c>
      <c r="BD71" s="23">
        <v>170.69222099999999</v>
      </c>
      <c r="BE71" s="23">
        <v>175.81298699999999</v>
      </c>
      <c r="BF71" s="23">
        <v>181.087377</v>
      </c>
      <c r="BG71" s="23">
        <v>186.51999799999999</v>
      </c>
      <c r="BH71" s="23">
        <v>192.11559800000001</v>
      </c>
      <c r="BI71" s="23">
        <v>197.87906599999999</v>
      </c>
      <c r="BJ71" s="23">
        <v>0</v>
      </c>
      <c r="BK71" s="23">
        <v>0</v>
      </c>
      <c r="BL71" s="23">
        <v>0</v>
      </c>
      <c r="BM71" s="22">
        <v>0</v>
      </c>
      <c r="BN71" s="23">
        <v>0</v>
      </c>
      <c r="BO71" s="23">
        <v>0</v>
      </c>
      <c r="BP71" s="23">
        <v>134.746015</v>
      </c>
      <c r="BQ71" s="23">
        <v>138.78839600000001</v>
      </c>
      <c r="BR71" s="23">
        <v>142.95204799999999</v>
      </c>
      <c r="BS71" s="23">
        <v>147.24060900000001</v>
      </c>
      <c r="BT71" s="23">
        <v>151.657827</v>
      </c>
      <c r="BU71" s="23">
        <v>156.207562</v>
      </c>
      <c r="BV71" s="23">
        <v>160.893789</v>
      </c>
      <c r="BW71" s="23">
        <v>165.72060300000001</v>
      </c>
      <c r="BX71" s="23">
        <v>170.69222099999999</v>
      </c>
      <c r="BY71" s="23">
        <v>175.81298699999999</v>
      </c>
      <c r="BZ71" s="23">
        <v>181.087377</v>
      </c>
      <c r="CA71" s="23">
        <v>186.51999799999999</v>
      </c>
      <c r="CB71" s="23">
        <v>192.11559800000001</v>
      </c>
      <c r="CC71" s="23">
        <v>197.87906599999999</v>
      </c>
      <c r="CD71" s="23">
        <v>0</v>
      </c>
      <c r="CE71" s="23">
        <v>0</v>
      </c>
      <c r="CF71" s="23">
        <v>0</v>
      </c>
      <c r="CG71" s="22">
        <v>0</v>
      </c>
      <c r="CH71" s="23">
        <v>0</v>
      </c>
      <c r="CI71" s="23">
        <v>132.136234</v>
      </c>
      <c r="CJ71" s="23">
        <v>133.73466300000001</v>
      </c>
      <c r="CK71" s="23">
        <v>137.880437</v>
      </c>
      <c r="CL71" s="23">
        <v>142.154731</v>
      </c>
      <c r="CM71" s="23">
        <v>146.56152800000001</v>
      </c>
      <c r="CN71" s="23">
        <v>151.10493500000001</v>
      </c>
      <c r="CO71" s="23">
        <v>155.789188</v>
      </c>
      <c r="CP71" s="23">
        <v>160.61865299999999</v>
      </c>
      <c r="CQ71" s="23">
        <v>165.59783100000001</v>
      </c>
      <c r="CR71" s="23">
        <v>170.73136400000001</v>
      </c>
      <c r="CS71" s="23">
        <v>176.024036</v>
      </c>
      <c r="CT71" s="23">
        <v>181.48078100000001</v>
      </c>
      <c r="CU71" s="23">
        <v>187.106685</v>
      </c>
      <c r="CV71" s="23">
        <v>192.906993</v>
      </c>
      <c r="CW71" s="23">
        <v>198.88710900000001</v>
      </c>
      <c r="CX71" s="23">
        <v>0</v>
      </c>
      <c r="CY71" s="23">
        <v>0</v>
      </c>
      <c r="CZ71" s="23">
        <v>0</v>
      </c>
      <c r="DA71" s="22">
        <v>0</v>
      </c>
      <c r="DB71" s="23">
        <v>0</v>
      </c>
      <c r="DC71" s="23">
        <v>130.651557</v>
      </c>
      <c r="DD71" s="23">
        <v>132.23202599999999</v>
      </c>
      <c r="DE71" s="23">
        <v>136.331219</v>
      </c>
      <c r="DF71" s="23">
        <v>140.55748700000001</v>
      </c>
      <c r="DG71" s="23">
        <v>144.91476900000001</v>
      </c>
      <c r="DH71" s="23">
        <v>149.407127</v>
      </c>
      <c r="DI71" s="23">
        <v>154.038748</v>
      </c>
      <c r="DJ71" s="23">
        <v>158.81394900000001</v>
      </c>
      <c r="DK71" s="23">
        <v>163.73718099999999</v>
      </c>
      <c r="DL71" s="23">
        <v>168.81303399999999</v>
      </c>
      <c r="DM71" s="23">
        <v>174.04623799999999</v>
      </c>
      <c r="DN71" s="23">
        <v>179.44167100000001</v>
      </c>
      <c r="DO71" s="23">
        <v>185.00436300000001</v>
      </c>
      <c r="DP71" s="23">
        <v>190.739498</v>
      </c>
      <c r="DQ71" s="23">
        <v>196.652423</v>
      </c>
      <c r="DR71" s="23">
        <v>0</v>
      </c>
      <c r="DS71" s="23">
        <v>0</v>
      </c>
      <c r="DT71" s="23">
        <v>0</v>
      </c>
      <c r="DU71" s="22">
        <v>0</v>
      </c>
      <c r="DV71" s="23">
        <v>0</v>
      </c>
      <c r="DW71" s="23">
        <v>130.651557</v>
      </c>
      <c r="DX71" s="23">
        <v>121.33388600000001</v>
      </c>
      <c r="DY71" s="23">
        <v>125.095236</v>
      </c>
      <c r="DZ71" s="23">
        <v>128.97318799999999</v>
      </c>
      <c r="EA71" s="23">
        <v>132.97135700000001</v>
      </c>
      <c r="EB71" s="23">
        <v>137.093469</v>
      </c>
      <c r="EC71" s="23">
        <v>141.343367</v>
      </c>
      <c r="ED71" s="23">
        <v>145.72501099999999</v>
      </c>
      <c r="EE71" s="23">
        <v>150.24248700000001</v>
      </c>
      <c r="EF71" s="23">
        <v>154.900004</v>
      </c>
      <c r="EG71" s="23">
        <v>159.70190400000001</v>
      </c>
      <c r="EH71" s="23">
        <v>164.65266299999999</v>
      </c>
      <c r="EI71" s="23">
        <v>169.75689499999999</v>
      </c>
      <c r="EJ71" s="23">
        <v>175.01935900000001</v>
      </c>
      <c r="EK71" s="23">
        <v>180.44495900000001</v>
      </c>
      <c r="EL71" s="23">
        <v>0</v>
      </c>
      <c r="EM71" s="23">
        <v>0</v>
      </c>
      <c r="EN71" s="23">
        <v>0</v>
      </c>
      <c r="EO71" s="22">
        <v>0</v>
      </c>
      <c r="EP71" s="23">
        <v>0</v>
      </c>
      <c r="EQ71" s="23">
        <v>132.136234</v>
      </c>
      <c r="ER71" s="23">
        <v>133.73466300000001</v>
      </c>
      <c r="ES71" s="23">
        <v>137.880437</v>
      </c>
      <c r="ET71" s="23">
        <v>142.154731</v>
      </c>
      <c r="EU71" s="23">
        <v>146.56152800000001</v>
      </c>
      <c r="EV71" s="23">
        <v>151.10493500000001</v>
      </c>
      <c r="EW71" s="23">
        <v>155.789188</v>
      </c>
      <c r="EX71" s="23">
        <v>160.61865299999999</v>
      </c>
      <c r="EY71" s="23">
        <v>165.59783100000001</v>
      </c>
      <c r="EZ71" s="23">
        <v>170.73136400000001</v>
      </c>
      <c r="FA71" s="23">
        <v>176.024036</v>
      </c>
      <c r="FB71" s="23">
        <v>181.48078100000001</v>
      </c>
      <c r="FC71" s="23">
        <v>187.106685</v>
      </c>
      <c r="FD71" s="23">
        <v>192.906993</v>
      </c>
      <c r="FE71" s="23">
        <v>198.88710900000001</v>
      </c>
      <c r="FF71" s="23">
        <v>0</v>
      </c>
      <c r="FG71" s="23">
        <v>0</v>
      </c>
      <c r="FH71" s="23">
        <v>0</v>
      </c>
      <c r="FI71" s="22">
        <v>0</v>
      </c>
      <c r="FJ71" s="23">
        <v>0</v>
      </c>
      <c r="FK71" s="23">
        <v>0</v>
      </c>
      <c r="FL71" s="23">
        <v>136.848128</v>
      </c>
      <c r="FM71" s="23">
        <v>141.637812</v>
      </c>
      <c r="FN71" s="23">
        <v>146.595136</v>
      </c>
      <c r="FO71" s="23">
        <v>151.725966</v>
      </c>
      <c r="FP71" s="23">
        <v>157.036374</v>
      </c>
      <c r="FQ71" s="23">
        <v>162.53264799999999</v>
      </c>
      <c r="FR71" s="23">
        <v>168.22129000000001</v>
      </c>
      <c r="FS71" s="23">
        <v>174.10903500000001</v>
      </c>
      <c r="FT71" s="23">
        <v>180.20285200000001</v>
      </c>
      <c r="FU71" s="23">
        <v>186.509951</v>
      </c>
      <c r="FV71" s="23">
        <v>193.0378</v>
      </c>
      <c r="FW71" s="23">
        <v>199.79412300000001</v>
      </c>
      <c r="FX71" s="23">
        <v>206.78691699999999</v>
      </c>
      <c r="FY71" s="23">
        <v>214.02445900000001</v>
      </c>
      <c r="FZ71" s="23">
        <v>0</v>
      </c>
      <c r="GA71" s="23">
        <v>0</v>
      </c>
      <c r="GB71" s="23">
        <v>0</v>
      </c>
      <c r="GC71" s="22">
        <v>0</v>
      </c>
      <c r="GD71" s="23">
        <v>0</v>
      </c>
      <c r="GE71" s="23">
        <v>0</v>
      </c>
      <c r="GF71" s="23">
        <v>213.88969279</v>
      </c>
      <c r="GG71" s="23">
        <v>221.37583204000001</v>
      </c>
      <c r="GH71" s="23">
        <v>229.12398615999999</v>
      </c>
      <c r="GI71" s="23">
        <v>237.14332568</v>
      </c>
      <c r="GJ71" s="23">
        <v>245.44334208000001</v>
      </c>
      <c r="GK71" s="23">
        <v>254.03385904999999</v>
      </c>
      <c r="GL71" s="23">
        <v>262.92504412</v>
      </c>
      <c r="GM71" s="23">
        <v>272.12742065999998</v>
      </c>
      <c r="GN71" s="23">
        <v>281.65188038000002</v>
      </c>
      <c r="GO71" s="23">
        <v>291.50969620000001</v>
      </c>
      <c r="GP71" s="23">
        <v>301.71253555999999</v>
      </c>
      <c r="GQ71" s="23">
        <v>312.27247431000001</v>
      </c>
      <c r="GR71" s="23">
        <v>323.20201091000001</v>
      </c>
      <c r="GS71" s="23">
        <v>334.51408128999998</v>
      </c>
      <c r="GT71" s="23">
        <v>0</v>
      </c>
      <c r="GU71" s="23">
        <v>0</v>
      </c>
      <c r="GV71" s="23">
        <v>0</v>
      </c>
      <c r="GW71" s="22">
        <v>0</v>
      </c>
      <c r="GX71" s="23">
        <v>0</v>
      </c>
      <c r="GY71" s="23">
        <v>0</v>
      </c>
      <c r="GZ71" s="23">
        <v>0</v>
      </c>
      <c r="HA71" s="23">
        <v>0</v>
      </c>
      <c r="HB71" s="23">
        <v>0</v>
      </c>
      <c r="HC71" s="23">
        <v>0</v>
      </c>
      <c r="HD71" s="23">
        <v>0</v>
      </c>
      <c r="HE71" s="23">
        <v>0</v>
      </c>
      <c r="HF71" s="23">
        <v>0</v>
      </c>
      <c r="HG71" s="23">
        <v>0</v>
      </c>
      <c r="HH71" s="23">
        <v>0</v>
      </c>
      <c r="HI71" s="23">
        <v>0</v>
      </c>
      <c r="HJ71" s="23">
        <v>0</v>
      </c>
      <c r="HK71" s="23">
        <v>0</v>
      </c>
      <c r="HL71" s="23">
        <v>0</v>
      </c>
      <c r="HM71" s="23">
        <v>0</v>
      </c>
      <c r="HN71" s="23">
        <v>0</v>
      </c>
      <c r="HO71" s="23">
        <v>0</v>
      </c>
      <c r="HP71" s="23">
        <v>0</v>
      </c>
      <c r="HQ71" s="22">
        <v>0</v>
      </c>
      <c r="HR71" s="23">
        <v>0</v>
      </c>
      <c r="HS71" s="23">
        <v>0</v>
      </c>
      <c r="HT71" s="24">
        <v>137.55964299999999</v>
      </c>
      <c r="HU71" s="24">
        <v>142.37423100000001</v>
      </c>
      <c r="HV71" s="24">
        <v>149.13577900000001</v>
      </c>
      <c r="HW71" s="23">
        <v>153.69814</v>
      </c>
      <c r="HX71" s="23">
        <v>159.077575</v>
      </c>
      <c r="HY71" s="23">
        <v>164.64528999999999</v>
      </c>
      <c r="HZ71" s="23">
        <v>170.40787499999999</v>
      </c>
      <c r="IA71" s="23">
        <v>176.372151</v>
      </c>
      <c r="IB71" s="23">
        <v>182.545176</v>
      </c>
      <c r="IC71" s="23">
        <v>188.934258</v>
      </c>
      <c r="ID71" s="23">
        <v>195.54695699999999</v>
      </c>
      <c r="IE71" s="23">
        <v>202.39109999999999</v>
      </c>
      <c r="IF71" s="23">
        <v>209.47478899999999</v>
      </c>
      <c r="IG71" s="23">
        <v>216.80640600000001</v>
      </c>
      <c r="IH71" s="23">
        <v>0</v>
      </c>
      <c r="II71" s="23">
        <v>0</v>
      </c>
      <c r="IJ71" s="23">
        <v>0</v>
      </c>
      <c r="IK71" s="22">
        <v>0</v>
      </c>
      <c r="IL71" s="23">
        <v>0</v>
      </c>
      <c r="IM71" s="23">
        <v>0</v>
      </c>
      <c r="IN71" s="23">
        <v>0</v>
      </c>
      <c r="IO71" s="23">
        <v>0</v>
      </c>
      <c r="IP71" s="23">
        <v>0</v>
      </c>
      <c r="IQ71" s="23">
        <v>0</v>
      </c>
      <c r="IR71" s="23">
        <v>0</v>
      </c>
      <c r="IS71" s="23">
        <v>0</v>
      </c>
      <c r="IT71" s="23">
        <v>0</v>
      </c>
      <c r="IU71" s="23">
        <v>0</v>
      </c>
      <c r="IV71" s="23">
        <v>0</v>
      </c>
      <c r="IW71" s="23">
        <v>0</v>
      </c>
      <c r="IX71" s="23">
        <v>0</v>
      </c>
      <c r="IY71" s="23">
        <v>0</v>
      </c>
      <c r="IZ71" s="23">
        <v>0</v>
      </c>
      <c r="JA71" s="23">
        <v>0</v>
      </c>
      <c r="JB71" s="23">
        <v>0</v>
      </c>
      <c r="JC71" s="23">
        <v>0</v>
      </c>
      <c r="JD71" s="23">
        <v>0</v>
      </c>
      <c r="JE71" s="22">
        <v>0</v>
      </c>
      <c r="JF71" s="23">
        <v>0</v>
      </c>
      <c r="JG71" s="23">
        <v>0</v>
      </c>
      <c r="JH71" s="23">
        <v>0</v>
      </c>
      <c r="JI71" s="23">
        <v>0</v>
      </c>
      <c r="JJ71" s="23">
        <v>0</v>
      </c>
      <c r="JK71" s="23">
        <v>0</v>
      </c>
      <c r="JL71" s="23">
        <v>0</v>
      </c>
      <c r="JM71" s="23">
        <v>0</v>
      </c>
      <c r="JN71" s="23">
        <v>0</v>
      </c>
      <c r="JO71" s="23">
        <v>0</v>
      </c>
      <c r="JP71" s="23">
        <v>0</v>
      </c>
      <c r="JQ71" s="23">
        <v>0</v>
      </c>
      <c r="JR71" s="23">
        <v>0</v>
      </c>
      <c r="JS71" s="23">
        <v>0</v>
      </c>
      <c r="JT71" s="23">
        <v>0</v>
      </c>
      <c r="JU71" s="23">
        <v>0</v>
      </c>
      <c r="JV71" s="23">
        <v>0</v>
      </c>
      <c r="JW71" s="23">
        <v>0</v>
      </c>
      <c r="JX71" s="23">
        <v>0</v>
      </c>
      <c r="JY71" s="22">
        <v>0</v>
      </c>
      <c r="JZ71" s="23">
        <v>0</v>
      </c>
      <c r="KA71" s="23">
        <v>0</v>
      </c>
      <c r="KB71" s="23">
        <v>0</v>
      </c>
      <c r="KC71" s="23">
        <v>0</v>
      </c>
      <c r="KD71" s="23">
        <v>0</v>
      </c>
      <c r="KE71" s="23">
        <v>0</v>
      </c>
      <c r="KF71" s="23">
        <v>0</v>
      </c>
      <c r="KG71" s="23">
        <v>0</v>
      </c>
      <c r="KH71" s="23">
        <v>0</v>
      </c>
      <c r="KI71" s="23">
        <v>0</v>
      </c>
      <c r="KJ71" s="23">
        <v>0</v>
      </c>
      <c r="KK71" s="23">
        <v>0</v>
      </c>
      <c r="KL71" s="23">
        <v>0</v>
      </c>
      <c r="KM71" s="23">
        <v>0</v>
      </c>
      <c r="KN71" s="23">
        <v>0</v>
      </c>
      <c r="KO71" s="23">
        <v>0</v>
      </c>
      <c r="KP71" s="23">
        <v>0</v>
      </c>
      <c r="KQ71" s="23">
        <v>0</v>
      </c>
      <c r="KR71" s="23">
        <v>0</v>
      </c>
      <c r="KS71" s="22">
        <v>0</v>
      </c>
      <c r="KT71" s="23">
        <v>0</v>
      </c>
      <c r="KU71" s="23">
        <v>0</v>
      </c>
      <c r="KV71" s="23">
        <v>0</v>
      </c>
      <c r="KW71" s="23">
        <v>0</v>
      </c>
      <c r="KX71" s="23">
        <v>0</v>
      </c>
      <c r="KY71" s="23">
        <v>0</v>
      </c>
      <c r="KZ71" s="23">
        <v>0</v>
      </c>
      <c r="LA71" s="23">
        <v>0</v>
      </c>
      <c r="LB71" s="23">
        <v>0</v>
      </c>
      <c r="LC71" s="23">
        <v>0</v>
      </c>
      <c r="LD71" s="23">
        <v>0</v>
      </c>
      <c r="LE71" s="23">
        <v>0</v>
      </c>
      <c r="LF71" s="23">
        <v>0</v>
      </c>
      <c r="LG71" s="23">
        <v>0</v>
      </c>
      <c r="LH71" s="23">
        <v>0</v>
      </c>
      <c r="LI71" s="23">
        <v>0</v>
      </c>
      <c r="LJ71" s="23">
        <v>0</v>
      </c>
      <c r="LK71" s="23">
        <v>0</v>
      </c>
      <c r="LL71" s="23">
        <v>0</v>
      </c>
      <c r="LM71" s="22">
        <v>0</v>
      </c>
      <c r="LN71" s="23">
        <v>0</v>
      </c>
      <c r="LO71" s="23">
        <v>0</v>
      </c>
      <c r="LP71" s="23">
        <v>0</v>
      </c>
      <c r="LQ71" s="23">
        <v>0</v>
      </c>
      <c r="LR71" s="23">
        <v>0</v>
      </c>
      <c r="LS71" s="23">
        <v>0</v>
      </c>
      <c r="LT71" s="23">
        <v>0</v>
      </c>
      <c r="LU71" s="23">
        <v>0</v>
      </c>
      <c r="LV71" s="23">
        <v>0</v>
      </c>
      <c r="LW71" s="23">
        <v>0</v>
      </c>
      <c r="LX71" s="23">
        <v>0</v>
      </c>
      <c r="LY71" s="23">
        <v>0</v>
      </c>
      <c r="LZ71" s="23">
        <v>0</v>
      </c>
      <c r="MA71" s="23">
        <v>0</v>
      </c>
      <c r="MB71" s="23">
        <v>0</v>
      </c>
      <c r="MC71" s="23">
        <v>0</v>
      </c>
      <c r="MD71" s="23">
        <v>0</v>
      </c>
      <c r="ME71" s="23">
        <v>0</v>
      </c>
      <c r="MF71" s="23">
        <v>0</v>
      </c>
      <c r="MG71" s="22">
        <v>0</v>
      </c>
      <c r="MH71" s="23">
        <v>0</v>
      </c>
      <c r="MI71" s="23">
        <v>0</v>
      </c>
      <c r="MJ71" s="23">
        <v>0</v>
      </c>
      <c r="MK71" s="23">
        <v>0</v>
      </c>
      <c r="ML71" s="23">
        <v>0</v>
      </c>
      <c r="MM71" s="23">
        <v>0</v>
      </c>
      <c r="MN71" s="23">
        <v>0</v>
      </c>
      <c r="MO71" s="23">
        <v>0</v>
      </c>
      <c r="MP71" s="23">
        <v>0</v>
      </c>
      <c r="MQ71" s="23">
        <v>0</v>
      </c>
      <c r="MR71" s="23">
        <v>0</v>
      </c>
      <c r="MS71" s="23">
        <v>0</v>
      </c>
      <c r="MT71" s="23">
        <v>0</v>
      </c>
      <c r="MU71" s="23">
        <v>0</v>
      </c>
      <c r="MV71" s="23">
        <v>0</v>
      </c>
      <c r="MW71" s="23">
        <v>0</v>
      </c>
      <c r="MX71" s="23">
        <v>0</v>
      </c>
      <c r="MY71" s="23">
        <v>0</v>
      </c>
      <c r="MZ71" s="23">
        <v>0</v>
      </c>
    </row>
    <row r="72" spans="1:364">
      <c r="A72" s="9" t="s">
        <v>1014</v>
      </c>
      <c r="B72" s="9" t="s">
        <v>1015</v>
      </c>
      <c r="C72" s="9" t="s">
        <v>886</v>
      </c>
      <c r="E72" s="22">
        <v>0</v>
      </c>
      <c r="F72" s="23">
        <v>0</v>
      </c>
      <c r="G72" s="23">
        <v>231.34833399999999</v>
      </c>
      <c r="H72" s="23">
        <v>246.20583099999999</v>
      </c>
      <c r="I72" s="23">
        <v>253.838211</v>
      </c>
      <c r="J72" s="23">
        <v>261.70719600000001</v>
      </c>
      <c r="K72" s="23">
        <v>269.82011899999998</v>
      </c>
      <c r="L72" s="23">
        <v>278.18454300000002</v>
      </c>
      <c r="M72" s="23">
        <v>286.80826400000001</v>
      </c>
      <c r="N72" s="23">
        <v>295.69932</v>
      </c>
      <c r="O72" s="23">
        <v>304.86599899999999</v>
      </c>
      <c r="P72" s="23">
        <v>314.316845</v>
      </c>
      <c r="Q72" s="23">
        <v>324.06066700000002</v>
      </c>
      <c r="R72" s="23">
        <v>334.10654799999998</v>
      </c>
      <c r="S72" s="23">
        <v>344.46385099999998</v>
      </c>
      <c r="T72" s="23">
        <v>355.14222999999998</v>
      </c>
      <c r="U72" s="23">
        <v>366.15163899999999</v>
      </c>
      <c r="V72" s="23">
        <v>0</v>
      </c>
      <c r="W72" s="23">
        <v>0</v>
      </c>
      <c r="X72" s="23">
        <v>0</v>
      </c>
      <c r="Y72" s="22">
        <v>0</v>
      </c>
      <c r="Z72" s="23">
        <v>0</v>
      </c>
      <c r="AA72" s="23">
        <v>256.17047300000002</v>
      </c>
      <c r="AB72" s="23">
        <v>267.21388899999999</v>
      </c>
      <c r="AC72" s="23">
        <v>275.49751900000001</v>
      </c>
      <c r="AD72" s="23">
        <v>284.03794199999999</v>
      </c>
      <c r="AE72" s="23">
        <v>292.843119</v>
      </c>
      <c r="AF72" s="23">
        <v>301.92125499999997</v>
      </c>
      <c r="AG72" s="23">
        <v>311.28081400000002</v>
      </c>
      <c r="AH72" s="23">
        <v>320.93052</v>
      </c>
      <c r="AI72" s="23">
        <v>330.879366</v>
      </c>
      <c r="AJ72" s="23">
        <v>341.13662599999998</v>
      </c>
      <c r="AK72" s="23">
        <v>351.711861</v>
      </c>
      <c r="AL72" s="23">
        <v>362.61492900000002</v>
      </c>
      <c r="AM72" s="23">
        <v>373.85599200000001</v>
      </c>
      <c r="AN72" s="23">
        <v>385.44552800000002</v>
      </c>
      <c r="AO72" s="23">
        <v>397.394339</v>
      </c>
      <c r="AP72" s="23">
        <v>0</v>
      </c>
      <c r="AQ72" s="23">
        <v>0</v>
      </c>
      <c r="AR72" s="23">
        <v>0</v>
      </c>
      <c r="AS72" s="22">
        <v>0</v>
      </c>
      <c r="AT72" s="23">
        <v>0</v>
      </c>
      <c r="AU72" s="23">
        <v>0</v>
      </c>
      <c r="AV72" s="23">
        <v>156.16008500000001</v>
      </c>
      <c r="AW72" s="23">
        <v>160.844888</v>
      </c>
      <c r="AX72" s="23">
        <v>165.67023499999999</v>
      </c>
      <c r="AY72" s="23">
        <v>170.640342</v>
      </c>
      <c r="AZ72" s="23">
        <v>175.75955200000001</v>
      </c>
      <c r="BA72" s="23">
        <v>181.03233800000001</v>
      </c>
      <c r="BB72" s="23">
        <v>186.46330900000001</v>
      </c>
      <c r="BC72" s="23">
        <v>192.057208</v>
      </c>
      <c r="BD72" s="23">
        <v>197.81892400000001</v>
      </c>
      <c r="BE72" s="23">
        <v>203.75349199999999</v>
      </c>
      <c r="BF72" s="23">
        <v>209.866097</v>
      </c>
      <c r="BG72" s="23">
        <v>216.16207900000001</v>
      </c>
      <c r="BH72" s="23">
        <v>222.646942</v>
      </c>
      <c r="BI72" s="23">
        <v>229.32634999999999</v>
      </c>
      <c r="BJ72" s="23">
        <v>0</v>
      </c>
      <c r="BK72" s="23">
        <v>0</v>
      </c>
      <c r="BL72" s="23">
        <v>0</v>
      </c>
      <c r="BM72" s="22">
        <v>0</v>
      </c>
      <c r="BN72" s="23">
        <v>0</v>
      </c>
      <c r="BO72" s="23">
        <v>0</v>
      </c>
      <c r="BP72" s="23">
        <v>156.16008500000001</v>
      </c>
      <c r="BQ72" s="23">
        <v>160.844888</v>
      </c>
      <c r="BR72" s="23">
        <v>165.67023499999999</v>
      </c>
      <c r="BS72" s="23">
        <v>170.640342</v>
      </c>
      <c r="BT72" s="23">
        <v>175.75955200000001</v>
      </c>
      <c r="BU72" s="23">
        <v>181.03233800000001</v>
      </c>
      <c r="BV72" s="23">
        <v>186.46330900000001</v>
      </c>
      <c r="BW72" s="23">
        <v>192.057208</v>
      </c>
      <c r="BX72" s="23">
        <v>197.81892400000001</v>
      </c>
      <c r="BY72" s="23">
        <v>203.75349199999999</v>
      </c>
      <c r="BZ72" s="23">
        <v>209.866097</v>
      </c>
      <c r="CA72" s="23">
        <v>216.16207900000001</v>
      </c>
      <c r="CB72" s="23">
        <v>222.646942</v>
      </c>
      <c r="CC72" s="23">
        <v>229.32634999999999</v>
      </c>
      <c r="CD72" s="23">
        <v>0</v>
      </c>
      <c r="CE72" s="23">
        <v>0</v>
      </c>
      <c r="CF72" s="23">
        <v>0</v>
      </c>
      <c r="CG72" s="22">
        <v>0</v>
      </c>
      <c r="CH72" s="23">
        <v>0</v>
      </c>
      <c r="CI72" s="23">
        <v>153.542057</v>
      </c>
      <c r="CJ72" s="23">
        <v>155.399428</v>
      </c>
      <c r="CK72" s="23">
        <v>160.21681100000001</v>
      </c>
      <c r="CL72" s="23">
        <v>165.18353200000001</v>
      </c>
      <c r="CM72" s="23">
        <v>170.30422100000001</v>
      </c>
      <c r="CN72" s="23">
        <v>175.583652</v>
      </c>
      <c r="CO72" s="23">
        <v>181.02674500000001</v>
      </c>
      <c r="CP72" s="23">
        <v>186.63857400000001</v>
      </c>
      <c r="CQ72" s="23">
        <v>192.42437000000001</v>
      </c>
      <c r="CR72" s="23">
        <v>198.38952599999999</v>
      </c>
      <c r="CS72" s="23">
        <v>204.539601</v>
      </c>
      <c r="CT72" s="23">
        <v>210.88032899999999</v>
      </c>
      <c r="CU72" s="23">
        <v>217.417619</v>
      </c>
      <c r="CV72" s="23">
        <v>224.15756500000001</v>
      </c>
      <c r="CW72" s="23">
        <v>231.10645</v>
      </c>
      <c r="CX72" s="23">
        <v>0</v>
      </c>
      <c r="CY72" s="23">
        <v>0</v>
      </c>
      <c r="CZ72" s="23">
        <v>0</v>
      </c>
      <c r="DA72" s="22">
        <v>0</v>
      </c>
      <c r="DB72" s="23">
        <v>0</v>
      </c>
      <c r="DC72" s="23">
        <v>151.816866</v>
      </c>
      <c r="DD72" s="23">
        <v>153.653367</v>
      </c>
      <c r="DE72" s="23">
        <v>158.41662199999999</v>
      </c>
      <c r="DF72" s="23">
        <v>163.32753700000001</v>
      </c>
      <c r="DG72" s="23">
        <v>168.390691</v>
      </c>
      <c r="DH72" s="23">
        <v>173.61080200000001</v>
      </c>
      <c r="DI72" s="23">
        <v>178.99273700000001</v>
      </c>
      <c r="DJ72" s="23">
        <v>184.54151200000001</v>
      </c>
      <c r="DK72" s="23">
        <v>190.26229900000001</v>
      </c>
      <c r="DL72" s="23">
        <v>196.16042999999999</v>
      </c>
      <c r="DM72" s="23">
        <v>202.24140299999999</v>
      </c>
      <c r="DN72" s="23">
        <v>208.510887</v>
      </c>
      <c r="DO72" s="23">
        <v>214.97472400000001</v>
      </c>
      <c r="DP72" s="23">
        <v>221.63894099999999</v>
      </c>
      <c r="DQ72" s="23">
        <v>228.509748</v>
      </c>
      <c r="DR72" s="23">
        <v>0</v>
      </c>
      <c r="DS72" s="23">
        <v>0</v>
      </c>
      <c r="DT72" s="23">
        <v>0</v>
      </c>
      <c r="DU72" s="22">
        <v>0</v>
      </c>
      <c r="DV72" s="23">
        <v>0</v>
      </c>
      <c r="DW72" s="23">
        <v>151.816866</v>
      </c>
      <c r="DX72" s="23">
        <v>140.98974899999999</v>
      </c>
      <c r="DY72" s="23">
        <v>145.36043100000001</v>
      </c>
      <c r="DZ72" s="23">
        <v>149.866604</v>
      </c>
      <c r="EA72" s="23">
        <v>154.51246900000001</v>
      </c>
      <c r="EB72" s="23">
        <v>159.30235500000001</v>
      </c>
      <c r="EC72" s="23">
        <v>164.24072799999999</v>
      </c>
      <c r="ED72" s="23">
        <v>169.33219099999999</v>
      </c>
      <c r="EE72" s="23">
        <v>174.581489</v>
      </c>
      <c r="EF72" s="23">
        <v>179.993515</v>
      </c>
      <c r="EG72" s="23">
        <v>185.57331400000001</v>
      </c>
      <c r="EH72" s="23">
        <v>191.326087</v>
      </c>
      <c r="EI72" s="23">
        <v>197.25719599999999</v>
      </c>
      <c r="EJ72" s="23">
        <v>203.37216900000001</v>
      </c>
      <c r="EK72" s="23">
        <v>209.676706</v>
      </c>
      <c r="EL72" s="23">
        <v>0</v>
      </c>
      <c r="EM72" s="23">
        <v>0</v>
      </c>
      <c r="EN72" s="23">
        <v>0</v>
      </c>
      <c r="EO72" s="22">
        <v>0</v>
      </c>
      <c r="EP72" s="23">
        <v>0</v>
      </c>
      <c r="EQ72" s="23">
        <v>153.542057</v>
      </c>
      <c r="ER72" s="23">
        <v>155.399428</v>
      </c>
      <c r="ES72" s="23">
        <v>160.21681100000001</v>
      </c>
      <c r="ET72" s="23">
        <v>165.18353200000001</v>
      </c>
      <c r="EU72" s="23">
        <v>170.30422100000001</v>
      </c>
      <c r="EV72" s="23">
        <v>175.583652</v>
      </c>
      <c r="EW72" s="23">
        <v>181.02674500000001</v>
      </c>
      <c r="EX72" s="23">
        <v>186.63857400000001</v>
      </c>
      <c r="EY72" s="23">
        <v>192.42437000000001</v>
      </c>
      <c r="EZ72" s="23">
        <v>198.38952599999999</v>
      </c>
      <c r="FA72" s="23">
        <v>204.539601</v>
      </c>
      <c r="FB72" s="23">
        <v>210.88032899999999</v>
      </c>
      <c r="FC72" s="23">
        <v>217.417619</v>
      </c>
      <c r="FD72" s="23">
        <v>224.15756500000001</v>
      </c>
      <c r="FE72" s="23">
        <v>231.10645</v>
      </c>
      <c r="FF72" s="23">
        <v>0</v>
      </c>
      <c r="FG72" s="23">
        <v>0</v>
      </c>
      <c r="FH72" s="23">
        <v>0</v>
      </c>
      <c r="FI72" s="22">
        <v>0</v>
      </c>
      <c r="FJ72" s="23">
        <v>0</v>
      </c>
      <c r="FK72" s="23">
        <v>0</v>
      </c>
      <c r="FL72" s="23">
        <v>157.60640000000001</v>
      </c>
      <c r="FM72" s="23">
        <v>163.122624</v>
      </c>
      <c r="FN72" s="23">
        <v>168.83191600000001</v>
      </c>
      <c r="FO72" s="23">
        <v>174.74103299999999</v>
      </c>
      <c r="FP72" s="23">
        <v>180.85696899999999</v>
      </c>
      <c r="FQ72" s="23">
        <v>187.18696299999999</v>
      </c>
      <c r="FR72" s="23">
        <v>193.738507</v>
      </c>
      <c r="FS72" s="23">
        <v>200.51935399999999</v>
      </c>
      <c r="FT72" s="23">
        <v>207.537532</v>
      </c>
      <c r="FU72" s="23">
        <v>214.801345</v>
      </c>
      <c r="FV72" s="23">
        <v>222.31939199999999</v>
      </c>
      <c r="FW72" s="23">
        <v>230.100571</v>
      </c>
      <c r="FX72" s="23">
        <v>238.15409099999999</v>
      </c>
      <c r="FY72" s="23">
        <v>246.489484</v>
      </c>
      <c r="FZ72" s="23">
        <v>0</v>
      </c>
      <c r="GA72" s="23">
        <v>0</v>
      </c>
      <c r="GB72" s="23">
        <v>0</v>
      </c>
      <c r="GC72" s="22">
        <v>0</v>
      </c>
      <c r="GD72" s="23">
        <v>0</v>
      </c>
      <c r="GE72" s="23">
        <v>0</v>
      </c>
      <c r="GF72" s="23">
        <v>246.33427556999999</v>
      </c>
      <c r="GG72" s="23">
        <v>254.95597520999999</v>
      </c>
      <c r="GH72" s="23">
        <v>263.87943435</v>
      </c>
      <c r="GI72" s="23">
        <v>273.11521455000002</v>
      </c>
      <c r="GJ72" s="23">
        <v>282.67424706000003</v>
      </c>
      <c r="GK72" s="23">
        <v>292.56784570000002</v>
      </c>
      <c r="GL72" s="23">
        <v>302.80772030000003</v>
      </c>
      <c r="GM72" s="23">
        <v>313.40599050999998</v>
      </c>
      <c r="GN72" s="23">
        <v>324.37520017999998</v>
      </c>
      <c r="GO72" s="23">
        <v>335.72833219</v>
      </c>
      <c r="GP72" s="23">
        <v>347.47882380999999</v>
      </c>
      <c r="GQ72" s="23">
        <v>359.64058265</v>
      </c>
      <c r="GR72" s="23">
        <v>372.22800303999998</v>
      </c>
      <c r="GS72" s="23">
        <v>385.25598315000002</v>
      </c>
      <c r="GT72" s="23">
        <v>0</v>
      </c>
      <c r="GU72" s="23">
        <v>0</v>
      </c>
      <c r="GV72" s="23">
        <v>0</v>
      </c>
      <c r="GW72" s="22">
        <v>0</v>
      </c>
      <c r="GX72" s="23">
        <v>0</v>
      </c>
      <c r="GY72" s="23">
        <v>0</v>
      </c>
      <c r="GZ72" s="23">
        <v>0</v>
      </c>
      <c r="HA72" s="23">
        <v>0</v>
      </c>
      <c r="HB72" s="23">
        <v>0</v>
      </c>
      <c r="HC72" s="23">
        <v>0</v>
      </c>
      <c r="HD72" s="23">
        <v>0</v>
      </c>
      <c r="HE72" s="23">
        <v>0</v>
      </c>
      <c r="HF72" s="23">
        <v>0</v>
      </c>
      <c r="HG72" s="23">
        <v>0</v>
      </c>
      <c r="HH72" s="23">
        <v>0</v>
      </c>
      <c r="HI72" s="23">
        <v>0</v>
      </c>
      <c r="HJ72" s="23">
        <v>0</v>
      </c>
      <c r="HK72" s="23">
        <v>0</v>
      </c>
      <c r="HL72" s="23">
        <v>0</v>
      </c>
      <c r="HM72" s="23">
        <v>0</v>
      </c>
      <c r="HN72" s="23">
        <v>0</v>
      </c>
      <c r="HO72" s="23">
        <v>0</v>
      </c>
      <c r="HP72" s="23">
        <v>0</v>
      </c>
      <c r="HQ72" s="22">
        <v>0</v>
      </c>
      <c r="HR72" s="23">
        <v>0</v>
      </c>
      <c r="HS72" s="23">
        <v>0</v>
      </c>
      <c r="HT72" s="24">
        <v>158.42584400000001</v>
      </c>
      <c r="HU72" s="24">
        <v>163.97074799999999</v>
      </c>
      <c r="HV72" s="24">
        <v>171.75794500000001</v>
      </c>
      <c r="HW72" s="23">
        <v>177.01236299999999</v>
      </c>
      <c r="HX72" s="23">
        <v>183.207796</v>
      </c>
      <c r="HY72" s="23">
        <v>189.620069</v>
      </c>
      <c r="HZ72" s="23">
        <v>196.25677099999999</v>
      </c>
      <c r="IA72" s="23">
        <v>203.12575799999999</v>
      </c>
      <c r="IB72" s="23">
        <v>210.23516000000001</v>
      </c>
      <c r="IC72" s="23">
        <v>217.593391</v>
      </c>
      <c r="ID72" s="23">
        <v>225.209159</v>
      </c>
      <c r="IE72" s="23">
        <v>233.09147999999999</v>
      </c>
      <c r="IF72" s="23">
        <v>241.24968200000001</v>
      </c>
      <c r="IG72" s="23">
        <v>249.69342</v>
      </c>
      <c r="IH72" s="23">
        <v>0</v>
      </c>
      <c r="II72" s="23">
        <v>0</v>
      </c>
      <c r="IJ72" s="23">
        <v>0</v>
      </c>
      <c r="IK72" s="22">
        <v>0</v>
      </c>
      <c r="IL72" s="23">
        <v>0</v>
      </c>
      <c r="IM72" s="23">
        <v>0</v>
      </c>
      <c r="IN72" s="23">
        <v>0</v>
      </c>
      <c r="IO72" s="23">
        <v>0</v>
      </c>
      <c r="IP72" s="23">
        <v>0</v>
      </c>
      <c r="IQ72" s="23">
        <v>0</v>
      </c>
      <c r="IR72" s="23">
        <v>0</v>
      </c>
      <c r="IS72" s="23">
        <v>0</v>
      </c>
      <c r="IT72" s="23">
        <v>0</v>
      </c>
      <c r="IU72" s="23">
        <v>0</v>
      </c>
      <c r="IV72" s="23">
        <v>0</v>
      </c>
      <c r="IW72" s="23">
        <v>0</v>
      </c>
      <c r="IX72" s="23">
        <v>0</v>
      </c>
      <c r="IY72" s="23">
        <v>0</v>
      </c>
      <c r="IZ72" s="23">
        <v>0</v>
      </c>
      <c r="JA72" s="23">
        <v>0</v>
      </c>
      <c r="JB72" s="23">
        <v>0</v>
      </c>
      <c r="JC72" s="23">
        <v>0</v>
      </c>
      <c r="JD72" s="23">
        <v>0</v>
      </c>
      <c r="JE72" s="22">
        <v>0</v>
      </c>
      <c r="JF72" s="23">
        <v>0</v>
      </c>
      <c r="JG72" s="23">
        <v>0</v>
      </c>
      <c r="JH72" s="23">
        <v>0</v>
      </c>
      <c r="JI72" s="23">
        <v>0</v>
      </c>
      <c r="JJ72" s="23">
        <v>0</v>
      </c>
      <c r="JK72" s="23">
        <v>0</v>
      </c>
      <c r="JL72" s="23">
        <v>0</v>
      </c>
      <c r="JM72" s="23">
        <v>0</v>
      </c>
      <c r="JN72" s="23">
        <v>0</v>
      </c>
      <c r="JO72" s="23">
        <v>0</v>
      </c>
      <c r="JP72" s="23">
        <v>0</v>
      </c>
      <c r="JQ72" s="23">
        <v>0</v>
      </c>
      <c r="JR72" s="23">
        <v>0</v>
      </c>
      <c r="JS72" s="23">
        <v>0</v>
      </c>
      <c r="JT72" s="23">
        <v>0</v>
      </c>
      <c r="JU72" s="23">
        <v>0</v>
      </c>
      <c r="JV72" s="23">
        <v>0</v>
      </c>
      <c r="JW72" s="23">
        <v>0</v>
      </c>
      <c r="JX72" s="23">
        <v>0</v>
      </c>
      <c r="JY72" s="22">
        <v>0</v>
      </c>
      <c r="JZ72" s="23">
        <v>0</v>
      </c>
      <c r="KA72" s="23">
        <v>0</v>
      </c>
      <c r="KB72" s="23">
        <v>0</v>
      </c>
      <c r="KC72" s="23">
        <v>0</v>
      </c>
      <c r="KD72" s="23">
        <v>0</v>
      </c>
      <c r="KE72" s="23">
        <v>0</v>
      </c>
      <c r="KF72" s="23">
        <v>0</v>
      </c>
      <c r="KG72" s="23">
        <v>0</v>
      </c>
      <c r="KH72" s="23">
        <v>0</v>
      </c>
      <c r="KI72" s="23">
        <v>0</v>
      </c>
      <c r="KJ72" s="23">
        <v>0</v>
      </c>
      <c r="KK72" s="23">
        <v>0</v>
      </c>
      <c r="KL72" s="23">
        <v>0</v>
      </c>
      <c r="KM72" s="23">
        <v>0</v>
      </c>
      <c r="KN72" s="23">
        <v>0</v>
      </c>
      <c r="KO72" s="23">
        <v>0</v>
      </c>
      <c r="KP72" s="23">
        <v>0</v>
      </c>
      <c r="KQ72" s="23">
        <v>0</v>
      </c>
      <c r="KR72" s="23">
        <v>0</v>
      </c>
      <c r="KS72" s="22">
        <v>0</v>
      </c>
      <c r="KT72" s="23">
        <v>0</v>
      </c>
      <c r="KU72" s="23">
        <v>0</v>
      </c>
      <c r="KV72" s="23">
        <v>0</v>
      </c>
      <c r="KW72" s="23">
        <v>0</v>
      </c>
      <c r="KX72" s="23">
        <v>0</v>
      </c>
      <c r="KY72" s="23">
        <v>0</v>
      </c>
      <c r="KZ72" s="23">
        <v>0</v>
      </c>
      <c r="LA72" s="23">
        <v>0</v>
      </c>
      <c r="LB72" s="23">
        <v>0</v>
      </c>
      <c r="LC72" s="23">
        <v>0</v>
      </c>
      <c r="LD72" s="23">
        <v>0</v>
      </c>
      <c r="LE72" s="23">
        <v>0</v>
      </c>
      <c r="LF72" s="23">
        <v>0</v>
      </c>
      <c r="LG72" s="23">
        <v>0</v>
      </c>
      <c r="LH72" s="23">
        <v>0</v>
      </c>
      <c r="LI72" s="23">
        <v>0</v>
      </c>
      <c r="LJ72" s="23">
        <v>0</v>
      </c>
      <c r="LK72" s="23">
        <v>0</v>
      </c>
      <c r="LL72" s="23">
        <v>0</v>
      </c>
      <c r="LM72" s="22">
        <v>0</v>
      </c>
      <c r="LN72" s="23">
        <v>0</v>
      </c>
      <c r="LO72" s="23">
        <v>0</v>
      </c>
      <c r="LP72" s="23">
        <v>0</v>
      </c>
      <c r="LQ72" s="23">
        <v>0</v>
      </c>
      <c r="LR72" s="23">
        <v>0</v>
      </c>
      <c r="LS72" s="23">
        <v>0</v>
      </c>
      <c r="LT72" s="23">
        <v>0</v>
      </c>
      <c r="LU72" s="23">
        <v>0</v>
      </c>
      <c r="LV72" s="23">
        <v>0</v>
      </c>
      <c r="LW72" s="23">
        <v>0</v>
      </c>
      <c r="LX72" s="23">
        <v>0</v>
      </c>
      <c r="LY72" s="23">
        <v>0</v>
      </c>
      <c r="LZ72" s="23">
        <v>0</v>
      </c>
      <c r="MA72" s="23">
        <v>0</v>
      </c>
      <c r="MB72" s="23">
        <v>0</v>
      </c>
      <c r="MC72" s="23">
        <v>0</v>
      </c>
      <c r="MD72" s="23">
        <v>0</v>
      </c>
      <c r="ME72" s="23">
        <v>0</v>
      </c>
      <c r="MF72" s="23">
        <v>0</v>
      </c>
      <c r="MG72" s="22">
        <v>0</v>
      </c>
      <c r="MH72" s="23">
        <v>0</v>
      </c>
      <c r="MI72" s="23">
        <v>0</v>
      </c>
      <c r="MJ72" s="23">
        <v>0</v>
      </c>
      <c r="MK72" s="23">
        <v>0</v>
      </c>
      <c r="ML72" s="23">
        <v>0</v>
      </c>
      <c r="MM72" s="23">
        <v>0</v>
      </c>
      <c r="MN72" s="23">
        <v>0</v>
      </c>
      <c r="MO72" s="23">
        <v>0</v>
      </c>
      <c r="MP72" s="23">
        <v>0</v>
      </c>
      <c r="MQ72" s="23">
        <v>0</v>
      </c>
      <c r="MR72" s="23">
        <v>0</v>
      </c>
      <c r="MS72" s="23">
        <v>0</v>
      </c>
      <c r="MT72" s="23">
        <v>0</v>
      </c>
      <c r="MU72" s="23">
        <v>0</v>
      </c>
      <c r="MV72" s="23">
        <v>0</v>
      </c>
      <c r="MW72" s="23">
        <v>0</v>
      </c>
      <c r="MX72" s="23">
        <v>0</v>
      </c>
      <c r="MY72" s="23">
        <v>0</v>
      </c>
      <c r="MZ72" s="23">
        <v>0</v>
      </c>
    </row>
    <row r="73" spans="1:364">
      <c r="A73" s="9" t="s">
        <v>1016</v>
      </c>
      <c r="B73" s="9" t="s">
        <v>1017</v>
      </c>
      <c r="C73" s="9" t="s">
        <v>886</v>
      </c>
      <c r="E73" s="22">
        <v>0</v>
      </c>
      <c r="F73" s="23">
        <v>0</v>
      </c>
      <c r="G73" s="23">
        <v>271.90171299999997</v>
      </c>
      <c r="H73" s="23">
        <v>289.36360100000002</v>
      </c>
      <c r="I73" s="23">
        <v>298.33387299999998</v>
      </c>
      <c r="J73" s="23">
        <v>307.582223</v>
      </c>
      <c r="K73" s="23">
        <v>317.11727200000001</v>
      </c>
      <c r="L73" s="23">
        <v>326.94790699999999</v>
      </c>
      <c r="M73" s="23">
        <v>337.08329199999997</v>
      </c>
      <c r="N73" s="23">
        <v>347.53287499999999</v>
      </c>
      <c r="O73" s="23">
        <v>358.30639400000001</v>
      </c>
      <c r="P73" s="23">
        <v>369.41389199999998</v>
      </c>
      <c r="Q73" s="23">
        <v>380.865723</v>
      </c>
      <c r="R73" s="23">
        <v>392.67255999999998</v>
      </c>
      <c r="S73" s="23">
        <v>404.84540900000002</v>
      </c>
      <c r="T73" s="23">
        <v>417.39561700000002</v>
      </c>
      <c r="U73" s="23">
        <v>430.334881</v>
      </c>
      <c r="V73" s="23">
        <v>0</v>
      </c>
      <c r="W73" s="23">
        <v>0</v>
      </c>
      <c r="X73" s="23">
        <v>0</v>
      </c>
      <c r="Y73" s="22">
        <v>0</v>
      </c>
      <c r="Z73" s="23">
        <v>0</v>
      </c>
      <c r="AA73" s="23">
        <v>301.07495999999998</v>
      </c>
      <c r="AB73" s="23">
        <v>314.054192</v>
      </c>
      <c r="AC73" s="23">
        <v>323.789872</v>
      </c>
      <c r="AD73" s="23">
        <v>333.827358</v>
      </c>
      <c r="AE73" s="23">
        <v>344.17600599999997</v>
      </c>
      <c r="AF73" s="23">
        <v>354.845462</v>
      </c>
      <c r="AG73" s="23">
        <v>365.84567099999998</v>
      </c>
      <c r="AH73" s="23">
        <v>377.18688700000001</v>
      </c>
      <c r="AI73" s="23">
        <v>388.87968100000001</v>
      </c>
      <c r="AJ73" s="23">
        <v>400.93495100000001</v>
      </c>
      <c r="AK73" s="23">
        <v>413.36393399999997</v>
      </c>
      <c r="AL73" s="23">
        <v>426.17821600000002</v>
      </c>
      <c r="AM73" s="23">
        <v>439.38974100000001</v>
      </c>
      <c r="AN73" s="23">
        <v>453.01082300000002</v>
      </c>
      <c r="AO73" s="23">
        <v>467.05415799999997</v>
      </c>
      <c r="AP73" s="23">
        <v>0</v>
      </c>
      <c r="AQ73" s="23">
        <v>0</v>
      </c>
      <c r="AR73" s="23">
        <v>0</v>
      </c>
      <c r="AS73" s="22">
        <v>0</v>
      </c>
      <c r="AT73" s="23">
        <v>0</v>
      </c>
      <c r="AU73" s="23">
        <v>0</v>
      </c>
      <c r="AV73" s="23">
        <v>181.40982500000001</v>
      </c>
      <c r="AW73" s="23">
        <v>186.85211899999999</v>
      </c>
      <c r="AX73" s="23">
        <v>192.457683</v>
      </c>
      <c r="AY73" s="23">
        <v>198.231413</v>
      </c>
      <c r="AZ73" s="23">
        <v>204.17835600000001</v>
      </c>
      <c r="BA73" s="23">
        <v>210.30370600000001</v>
      </c>
      <c r="BB73" s="23">
        <v>216.612818</v>
      </c>
      <c r="BC73" s="23">
        <v>223.11120199999999</v>
      </c>
      <c r="BD73" s="23">
        <v>229.80453800000001</v>
      </c>
      <c r="BE73" s="23">
        <v>236.69867400000001</v>
      </c>
      <c r="BF73" s="23">
        <v>243.79963499999999</v>
      </c>
      <c r="BG73" s="23">
        <v>251.11362399999999</v>
      </c>
      <c r="BH73" s="23">
        <v>258.64703200000002</v>
      </c>
      <c r="BI73" s="23">
        <v>266.40644300000002</v>
      </c>
      <c r="BJ73" s="23">
        <v>0</v>
      </c>
      <c r="BK73" s="23">
        <v>0</v>
      </c>
      <c r="BL73" s="23">
        <v>0</v>
      </c>
      <c r="BM73" s="22">
        <v>0</v>
      </c>
      <c r="BN73" s="23">
        <v>0</v>
      </c>
      <c r="BO73" s="23">
        <v>0</v>
      </c>
      <c r="BP73" s="23">
        <v>181.40982500000001</v>
      </c>
      <c r="BQ73" s="23">
        <v>186.85211899999999</v>
      </c>
      <c r="BR73" s="23">
        <v>192.457683</v>
      </c>
      <c r="BS73" s="23">
        <v>198.231413</v>
      </c>
      <c r="BT73" s="23">
        <v>204.17835600000001</v>
      </c>
      <c r="BU73" s="23">
        <v>210.30370600000001</v>
      </c>
      <c r="BV73" s="23">
        <v>216.612818</v>
      </c>
      <c r="BW73" s="23">
        <v>223.11120199999999</v>
      </c>
      <c r="BX73" s="23">
        <v>229.80453800000001</v>
      </c>
      <c r="BY73" s="23">
        <v>236.69867400000001</v>
      </c>
      <c r="BZ73" s="23">
        <v>243.79963499999999</v>
      </c>
      <c r="CA73" s="23">
        <v>251.11362399999999</v>
      </c>
      <c r="CB73" s="23">
        <v>258.64703200000002</v>
      </c>
      <c r="CC73" s="23">
        <v>266.40644300000002</v>
      </c>
      <c r="CD73" s="23">
        <v>0</v>
      </c>
      <c r="CE73" s="23">
        <v>0</v>
      </c>
      <c r="CF73" s="23">
        <v>0</v>
      </c>
      <c r="CG73" s="22">
        <v>0</v>
      </c>
      <c r="CH73" s="23">
        <v>0</v>
      </c>
      <c r="CI73" s="23">
        <v>180.45666299999999</v>
      </c>
      <c r="CJ73" s="23">
        <v>182.63961499999999</v>
      </c>
      <c r="CK73" s="23">
        <v>188.30144300000001</v>
      </c>
      <c r="CL73" s="23">
        <v>194.13878800000001</v>
      </c>
      <c r="CM73" s="23">
        <v>200.15709100000001</v>
      </c>
      <c r="CN73" s="23">
        <v>206.36196000000001</v>
      </c>
      <c r="CO73" s="23">
        <v>212.75918100000001</v>
      </c>
      <c r="CP73" s="23">
        <v>219.354716</v>
      </c>
      <c r="CQ73" s="23">
        <v>226.15471199999999</v>
      </c>
      <c r="CR73" s="23">
        <v>233.16550799999999</v>
      </c>
      <c r="CS73" s="23">
        <v>240.39363900000001</v>
      </c>
      <c r="CT73" s="23">
        <v>247.845842</v>
      </c>
      <c r="CU73" s="23">
        <v>255.52906300000001</v>
      </c>
      <c r="CV73" s="23">
        <v>263.45046400000001</v>
      </c>
      <c r="CW73" s="23">
        <v>271.61742800000002</v>
      </c>
      <c r="CX73" s="23">
        <v>0</v>
      </c>
      <c r="CY73" s="23">
        <v>0</v>
      </c>
      <c r="CZ73" s="23">
        <v>0</v>
      </c>
      <c r="DA73" s="22">
        <v>0</v>
      </c>
      <c r="DB73" s="23">
        <v>0</v>
      </c>
      <c r="DC73" s="23">
        <v>178.42905999999999</v>
      </c>
      <c r="DD73" s="23">
        <v>180.58748499999999</v>
      </c>
      <c r="DE73" s="23">
        <v>186.185697</v>
      </c>
      <c r="DF73" s="23">
        <v>191.95745400000001</v>
      </c>
      <c r="DG73" s="23">
        <v>197.90813499999999</v>
      </c>
      <c r="DH73" s="23">
        <v>204.04328699999999</v>
      </c>
      <c r="DI73" s="23">
        <v>210.368629</v>
      </c>
      <c r="DJ73" s="23">
        <v>216.89005599999999</v>
      </c>
      <c r="DK73" s="23">
        <v>223.61364800000001</v>
      </c>
      <c r="DL73" s="23">
        <v>230.545671</v>
      </c>
      <c r="DM73" s="23">
        <v>237.692587</v>
      </c>
      <c r="DN73" s="23">
        <v>245.06105700000001</v>
      </c>
      <c r="DO73" s="23">
        <v>252.65795</v>
      </c>
      <c r="DP73" s="23">
        <v>260.49034599999999</v>
      </c>
      <c r="DQ73" s="23">
        <v>268.56554699999998</v>
      </c>
      <c r="DR73" s="23">
        <v>0</v>
      </c>
      <c r="DS73" s="23">
        <v>0</v>
      </c>
      <c r="DT73" s="23">
        <v>0</v>
      </c>
      <c r="DU73" s="22">
        <v>0</v>
      </c>
      <c r="DV73" s="23">
        <v>0</v>
      </c>
      <c r="DW73" s="23">
        <v>178.42905999999999</v>
      </c>
      <c r="DX73" s="23">
        <v>165.70404199999999</v>
      </c>
      <c r="DY73" s="23">
        <v>170.840868</v>
      </c>
      <c r="DZ73" s="23">
        <v>176.13693499999999</v>
      </c>
      <c r="EA73" s="23">
        <v>181.59718000000001</v>
      </c>
      <c r="EB73" s="23">
        <v>187.22669200000001</v>
      </c>
      <c r="EC73" s="23">
        <v>193.03072</v>
      </c>
      <c r="ED73" s="23">
        <v>199.01467199999999</v>
      </c>
      <c r="EE73" s="23">
        <v>205.18412699999999</v>
      </c>
      <c r="EF73" s="23">
        <v>211.54483500000001</v>
      </c>
      <c r="EG73" s="23">
        <v>218.10272499999999</v>
      </c>
      <c r="EH73" s="23">
        <v>224.86390900000001</v>
      </c>
      <c r="EI73" s="23">
        <v>231.83468999999999</v>
      </c>
      <c r="EJ73" s="23">
        <v>239.02156600000001</v>
      </c>
      <c r="EK73" s="23">
        <v>246.43123399999999</v>
      </c>
      <c r="EL73" s="23">
        <v>0</v>
      </c>
      <c r="EM73" s="23">
        <v>0</v>
      </c>
      <c r="EN73" s="23">
        <v>0</v>
      </c>
      <c r="EO73" s="22">
        <v>0</v>
      </c>
      <c r="EP73" s="23">
        <v>0</v>
      </c>
      <c r="EQ73" s="23">
        <v>180.45666299999999</v>
      </c>
      <c r="ER73" s="23">
        <v>182.63961499999999</v>
      </c>
      <c r="ES73" s="23">
        <v>188.30144300000001</v>
      </c>
      <c r="ET73" s="23">
        <v>194.13878800000001</v>
      </c>
      <c r="EU73" s="23">
        <v>200.15709100000001</v>
      </c>
      <c r="EV73" s="23">
        <v>206.36196000000001</v>
      </c>
      <c r="EW73" s="23">
        <v>212.75918100000001</v>
      </c>
      <c r="EX73" s="23">
        <v>219.354716</v>
      </c>
      <c r="EY73" s="23">
        <v>226.15471199999999</v>
      </c>
      <c r="EZ73" s="23">
        <v>233.16550799999999</v>
      </c>
      <c r="FA73" s="23">
        <v>240.39363900000001</v>
      </c>
      <c r="FB73" s="23">
        <v>247.845842</v>
      </c>
      <c r="FC73" s="23">
        <v>255.52906300000001</v>
      </c>
      <c r="FD73" s="23">
        <v>263.45046400000001</v>
      </c>
      <c r="FE73" s="23">
        <v>271.61742800000002</v>
      </c>
      <c r="FF73" s="23">
        <v>0</v>
      </c>
      <c r="FG73" s="23">
        <v>0</v>
      </c>
      <c r="FH73" s="23">
        <v>0</v>
      </c>
      <c r="FI73" s="22">
        <v>0</v>
      </c>
      <c r="FJ73" s="23">
        <v>0</v>
      </c>
      <c r="FK73" s="23">
        <v>0</v>
      </c>
      <c r="FL73" s="23">
        <v>183.06930199999999</v>
      </c>
      <c r="FM73" s="23">
        <v>189.47672800000001</v>
      </c>
      <c r="FN73" s="23">
        <v>196.10841300000001</v>
      </c>
      <c r="FO73" s="23">
        <v>202.972207</v>
      </c>
      <c r="FP73" s="23">
        <v>210.076235</v>
      </c>
      <c r="FQ73" s="23">
        <v>217.42890299999999</v>
      </c>
      <c r="FR73" s="23">
        <v>225.038915</v>
      </c>
      <c r="FS73" s="23">
        <v>232.915277</v>
      </c>
      <c r="FT73" s="23">
        <v>241.06731099999999</v>
      </c>
      <c r="FU73" s="23">
        <v>249.50466700000001</v>
      </c>
      <c r="FV73" s="23">
        <v>258.23732999999999</v>
      </c>
      <c r="FW73" s="23">
        <v>267.27563700000002</v>
      </c>
      <c r="FX73" s="23">
        <v>276.63028400000002</v>
      </c>
      <c r="FY73" s="23">
        <v>286.312344</v>
      </c>
      <c r="FZ73" s="23">
        <v>0</v>
      </c>
      <c r="GA73" s="23">
        <v>0</v>
      </c>
      <c r="GB73" s="23">
        <v>0</v>
      </c>
      <c r="GC73" s="22">
        <v>0</v>
      </c>
      <c r="GD73" s="23">
        <v>0</v>
      </c>
      <c r="GE73" s="23">
        <v>0</v>
      </c>
      <c r="GF73" s="23">
        <v>286.13206002999999</v>
      </c>
      <c r="GG73" s="23">
        <v>296.14668212999999</v>
      </c>
      <c r="GH73" s="23">
        <v>306.51181601000002</v>
      </c>
      <c r="GI73" s="23">
        <v>317.23972957000001</v>
      </c>
      <c r="GJ73" s="23">
        <v>328.34312010000002</v>
      </c>
      <c r="GK73" s="23">
        <v>339.83512931000001</v>
      </c>
      <c r="GL73" s="23">
        <v>351.72935883000002</v>
      </c>
      <c r="GM73" s="23">
        <v>364.03988638999999</v>
      </c>
      <c r="GN73" s="23">
        <v>376.78128241000002</v>
      </c>
      <c r="GO73" s="23">
        <v>389.96862729999998</v>
      </c>
      <c r="GP73" s="23">
        <v>403.61752925000002</v>
      </c>
      <c r="GQ73" s="23">
        <v>417.74414278</v>
      </c>
      <c r="GR73" s="23">
        <v>432.36518776999998</v>
      </c>
      <c r="GS73" s="23">
        <v>447.49796935000001</v>
      </c>
      <c r="GT73" s="23">
        <v>0</v>
      </c>
      <c r="GU73" s="23">
        <v>0</v>
      </c>
      <c r="GV73" s="23">
        <v>0</v>
      </c>
      <c r="GW73" s="22">
        <v>0</v>
      </c>
      <c r="GX73" s="23">
        <v>0</v>
      </c>
      <c r="GY73" s="23">
        <v>0</v>
      </c>
      <c r="GZ73" s="23">
        <v>0</v>
      </c>
      <c r="HA73" s="23">
        <v>0</v>
      </c>
      <c r="HB73" s="23">
        <v>0</v>
      </c>
      <c r="HC73" s="23">
        <v>0</v>
      </c>
      <c r="HD73" s="23">
        <v>0</v>
      </c>
      <c r="HE73" s="23">
        <v>0</v>
      </c>
      <c r="HF73" s="23">
        <v>0</v>
      </c>
      <c r="HG73" s="23">
        <v>0</v>
      </c>
      <c r="HH73" s="23">
        <v>0</v>
      </c>
      <c r="HI73" s="23">
        <v>0</v>
      </c>
      <c r="HJ73" s="23">
        <v>0</v>
      </c>
      <c r="HK73" s="23">
        <v>0</v>
      </c>
      <c r="HL73" s="23">
        <v>0</v>
      </c>
      <c r="HM73" s="23">
        <v>0</v>
      </c>
      <c r="HN73" s="23">
        <v>0</v>
      </c>
      <c r="HO73" s="23">
        <v>0</v>
      </c>
      <c r="HP73" s="23">
        <v>0</v>
      </c>
      <c r="HQ73" s="22">
        <v>0</v>
      </c>
      <c r="HR73" s="23">
        <v>0</v>
      </c>
      <c r="HS73" s="23">
        <v>0</v>
      </c>
      <c r="HT73" s="24">
        <v>184.02113499999999</v>
      </c>
      <c r="HU73" s="24">
        <v>190.46187499999999</v>
      </c>
      <c r="HV73" s="24">
        <v>199.507172</v>
      </c>
      <c r="HW73" s="23">
        <v>205.61049399999999</v>
      </c>
      <c r="HX73" s="23">
        <v>212.806862</v>
      </c>
      <c r="HY73" s="23">
        <v>220.25510199999999</v>
      </c>
      <c r="HZ73" s="23">
        <v>227.96403000000001</v>
      </c>
      <c r="IA73" s="23">
        <v>235.94277099999999</v>
      </c>
      <c r="IB73" s="23">
        <v>244.20076900000001</v>
      </c>
      <c r="IC73" s="23">
        <v>252.747795</v>
      </c>
      <c r="ID73" s="23">
        <v>261.59396800000002</v>
      </c>
      <c r="IE73" s="23">
        <v>270.74975699999999</v>
      </c>
      <c r="IF73" s="23">
        <v>280.225999</v>
      </c>
      <c r="IG73" s="23">
        <v>290.03390899999999</v>
      </c>
      <c r="IH73" s="23">
        <v>0</v>
      </c>
      <c r="II73" s="23">
        <v>0</v>
      </c>
      <c r="IJ73" s="23">
        <v>0</v>
      </c>
      <c r="IK73" s="22">
        <v>0</v>
      </c>
      <c r="IL73" s="23">
        <v>0</v>
      </c>
      <c r="IM73" s="23">
        <v>0</v>
      </c>
      <c r="IN73" s="23">
        <v>0</v>
      </c>
      <c r="IO73" s="23">
        <v>0</v>
      </c>
      <c r="IP73" s="23">
        <v>0</v>
      </c>
      <c r="IQ73" s="23">
        <v>0</v>
      </c>
      <c r="IR73" s="23">
        <v>0</v>
      </c>
      <c r="IS73" s="23">
        <v>0</v>
      </c>
      <c r="IT73" s="23">
        <v>0</v>
      </c>
      <c r="IU73" s="23">
        <v>0</v>
      </c>
      <c r="IV73" s="23">
        <v>0</v>
      </c>
      <c r="IW73" s="23">
        <v>0</v>
      </c>
      <c r="IX73" s="23">
        <v>0</v>
      </c>
      <c r="IY73" s="23">
        <v>0</v>
      </c>
      <c r="IZ73" s="23">
        <v>0</v>
      </c>
      <c r="JA73" s="23">
        <v>0</v>
      </c>
      <c r="JB73" s="23">
        <v>0</v>
      </c>
      <c r="JC73" s="23">
        <v>0</v>
      </c>
      <c r="JD73" s="23">
        <v>0</v>
      </c>
      <c r="JE73" s="22">
        <v>0</v>
      </c>
      <c r="JF73" s="23">
        <v>0</v>
      </c>
      <c r="JG73" s="23">
        <v>0</v>
      </c>
      <c r="JH73" s="23">
        <v>0</v>
      </c>
      <c r="JI73" s="23">
        <v>0</v>
      </c>
      <c r="JJ73" s="23">
        <v>0</v>
      </c>
      <c r="JK73" s="23">
        <v>0</v>
      </c>
      <c r="JL73" s="23">
        <v>0</v>
      </c>
      <c r="JM73" s="23">
        <v>0</v>
      </c>
      <c r="JN73" s="23">
        <v>0</v>
      </c>
      <c r="JO73" s="23">
        <v>0</v>
      </c>
      <c r="JP73" s="23">
        <v>0</v>
      </c>
      <c r="JQ73" s="23">
        <v>0</v>
      </c>
      <c r="JR73" s="23">
        <v>0</v>
      </c>
      <c r="JS73" s="23">
        <v>0</v>
      </c>
      <c r="JT73" s="23">
        <v>0</v>
      </c>
      <c r="JU73" s="23">
        <v>0</v>
      </c>
      <c r="JV73" s="23">
        <v>0</v>
      </c>
      <c r="JW73" s="23">
        <v>0</v>
      </c>
      <c r="JX73" s="23">
        <v>0</v>
      </c>
      <c r="JY73" s="22">
        <v>0</v>
      </c>
      <c r="JZ73" s="23">
        <v>0</v>
      </c>
      <c r="KA73" s="23">
        <v>0</v>
      </c>
      <c r="KB73" s="23">
        <v>0</v>
      </c>
      <c r="KC73" s="23">
        <v>0</v>
      </c>
      <c r="KD73" s="23">
        <v>0</v>
      </c>
      <c r="KE73" s="23">
        <v>0</v>
      </c>
      <c r="KF73" s="23">
        <v>0</v>
      </c>
      <c r="KG73" s="23">
        <v>0</v>
      </c>
      <c r="KH73" s="23">
        <v>0</v>
      </c>
      <c r="KI73" s="23">
        <v>0</v>
      </c>
      <c r="KJ73" s="23">
        <v>0</v>
      </c>
      <c r="KK73" s="23">
        <v>0</v>
      </c>
      <c r="KL73" s="23">
        <v>0</v>
      </c>
      <c r="KM73" s="23">
        <v>0</v>
      </c>
      <c r="KN73" s="23">
        <v>0</v>
      </c>
      <c r="KO73" s="23">
        <v>0</v>
      </c>
      <c r="KP73" s="23">
        <v>0</v>
      </c>
      <c r="KQ73" s="23">
        <v>0</v>
      </c>
      <c r="KR73" s="23">
        <v>0</v>
      </c>
      <c r="KS73" s="22">
        <v>0</v>
      </c>
      <c r="KT73" s="23">
        <v>0</v>
      </c>
      <c r="KU73" s="23">
        <v>0</v>
      </c>
      <c r="KV73" s="23">
        <v>0</v>
      </c>
      <c r="KW73" s="23">
        <v>0</v>
      </c>
      <c r="KX73" s="23">
        <v>0</v>
      </c>
      <c r="KY73" s="23">
        <v>0</v>
      </c>
      <c r="KZ73" s="23">
        <v>0</v>
      </c>
      <c r="LA73" s="23">
        <v>0</v>
      </c>
      <c r="LB73" s="23">
        <v>0</v>
      </c>
      <c r="LC73" s="23">
        <v>0</v>
      </c>
      <c r="LD73" s="23">
        <v>0</v>
      </c>
      <c r="LE73" s="23">
        <v>0</v>
      </c>
      <c r="LF73" s="23">
        <v>0</v>
      </c>
      <c r="LG73" s="23">
        <v>0</v>
      </c>
      <c r="LH73" s="23">
        <v>0</v>
      </c>
      <c r="LI73" s="23">
        <v>0</v>
      </c>
      <c r="LJ73" s="23">
        <v>0</v>
      </c>
      <c r="LK73" s="23">
        <v>0</v>
      </c>
      <c r="LL73" s="23">
        <v>0</v>
      </c>
      <c r="LM73" s="22">
        <v>0</v>
      </c>
      <c r="LN73" s="23">
        <v>0</v>
      </c>
      <c r="LO73" s="23">
        <v>0</v>
      </c>
      <c r="LP73" s="23">
        <v>0</v>
      </c>
      <c r="LQ73" s="23">
        <v>0</v>
      </c>
      <c r="LR73" s="23">
        <v>0</v>
      </c>
      <c r="LS73" s="23">
        <v>0</v>
      </c>
      <c r="LT73" s="23">
        <v>0</v>
      </c>
      <c r="LU73" s="23">
        <v>0</v>
      </c>
      <c r="LV73" s="23">
        <v>0</v>
      </c>
      <c r="LW73" s="23">
        <v>0</v>
      </c>
      <c r="LX73" s="23">
        <v>0</v>
      </c>
      <c r="LY73" s="23">
        <v>0</v>
      </c>
      <c r="LZ73" s="23">
        <v>0</v>
      </c>
      <c r="MA73" s="23">
        <v>0</v>
      </c>
      <c r="MB73" s="23">
        <v>0</v>
      </c>
      <c r="MC73" s="23">
        <v>0</v>
      </c>
      <c r="MD73" s="23">
        <v>0</v>
      </c>
      <c r="ME73" s="23">
        <v>0</v>
      </c>
      <c r="MF73" s="23">
        <v>0</v>
      </c>
      <c r="MG73" s="22">
        <v>0</v>
      </c>
      <c r="MH73" s="23">
        <v>0</v>
      </c>
      <c r="MI73" s="23">
        <v>0</v>
      </c>
      <c r="MJ73" s="23">
        <v>0</v>
      </c>
      <c r="MK73" s="23">
        <v>0</v>
      </c>
      <c r="ML73" s="23">
        <v>0</v>
      </c>
      <c r="MM73" s="23">
        <v>0</v>
      </c>
      <c r="MN73" s="23">
        <v>0</v>
      </c>
      <c r="MO73" s="23">
        <v>0</v>
      </c>
      <c r="MP73" s="23">
        <v>0</v>
      </c>
      <c r="MQ73" s="23">
        <v>0</v>
      </c>
      <c r="MR73" s="23">
        <v>0</v>
      </c>
      <c r="MS73" s="23">
        <v>0</v>
      </c>
      <c r="MT73" s="23">
        <v>0</v>
      </c>
      <c r="MU73" s="23">
        <v>0</v>
      </c>
      <c r="MV73" s="23">
        <v>0</v>
      </c>
      <c r="MW73" s="23">
        <v>0</v>
      </c>
      <c r="MX73" s="23">
        <v>0</v>
      </c>
      <c r="MY73" s="23">
        <v>0</v>
      </c>
      <c r="MZ73" s="23">
        <v>0</v>
      </c>
    </row>
    <row r="74" spans="1:364">
      <c r="A74" s="9" t="s">
        <v>1018</v>
      </c>
      <c r="B74" s="9" t="s">
        <v>1019</v>
      </c>
      <c r="C74" s="9" t="s">
        <v>886</v>
      </c>
      <c r="E74" s="22">
        <v>0</v>
      </c>
      <c r="F74" s="23">
        <v>0</v>
      </c>
      <c r="G74" s="23">
        <v>137.16717700000001</v>
      </c>
      <c r="H74" s="23">
        <v>145.97623400000001</v>
      </c>
      <c r="I74" s="23">
        <v>150.501498</v>
      </c>
      <c r="J74" s="23">
        <v>155.167044</v>
      </c>
      <c r="K74" s="23">
        <v>159.97722200000001</v>
      </c>
      <c r="L74" s="23">
        <v>164.93651600000001</v>
      </c>
      <c r="M74" s="23">
        <v>170.04954799999999</v>
      </c>
      <c r="N74" s="23">
        <v>175.32108400000001</v>
      </c>
      <c r="O74" s="23">
        <v>180.75603799999999</v>
      </c>
      <c r="P74" s="23">
        <v>186.359475</v>
      </c>
      <c r="Q74" s="23">
        <v>192.136619</v>
      </c>
      <c r="R74" s="23">
        <v>198.09285399999999</v>
      </c>
      <c r="S74" s="23">
        <v>204.233732</v>
      </c>
      <c r="T74" s="23">
        <v>210.564978</v>
      </c>
      <c r="U74" s="23">
        <v>217.09249199999999</v>
      </c>
      <c r="V74" s="23">
        <v>0</v>
      </c>
      <c r="W74" s="23">
        <v>0</v>
      </c>
      <c r="X74" s="23">
        <v>0</v>
      </c>
      <c r="Y74" s="22">
        <v>0</v>
      </c>
      <c r="Z74" s="23">
        <v>0</v>
      </c>
      <c r="AA74" s="23">
        <v>151.88430299999999</v>
      </c>
      <c r="AB74" s="23">
        <v>158.43198000000001</v>
      </c>
      <c r="AC74" s="23">
        <v>163.34337099999999</v>
      </c>
      <c r="AD74" s="23">
        <v>168.407016</v>
      </c>
      <c r="AE74" s="23">
        <v>173.627633</v>
      </c>
      <c r="AF74" s="23">
        <v>179.01008999999999</v>
      </c>
      <c r="AG74" s="23">
        <v>184.559403</v>
      </c>
      <c r="AH74" s="23">
        <v>190.280744</v>
      </c>
      <c r="AI74" s="23">
        <v>196.17944700000001</v>
      </c>
      <c r="AJ74" s="23">
        <v>202.26101</v>
      </c>
      <c r="AK74" s="23">
        <v>208.531102</v>
      </c>
      <c r="AL74" s="23">
        <v>214.995566</v>
      </c>
      <c r="AM74" s="23">
        <v>221.660428</v>
      </c>
      <c r="AN74" s="23">
        <v>228.531902</v>
      </c>
      <c r="AO74" s="23">
        <v>235.61639</v>
      </c>
      <c r="AP74" s="23">
        <v>0</v>
      </c>
      <c r="AQ74" s="23">
        <v>0</v>
      </c>
      <c r="AR74" s="23">
        <v>0</v>
      </c>
      <c r="AS74" s="22">
        <v>0</v>
      </c>
      <c r="AT74" s="23">
        <v>0</v>
      </c>
      <c r="AU74" s="23">
        <v>0</v>
      </c>
      <c r="AV74" s="23">
        <v>93.006204999999994</v>
      </c>
      <c r="AW74" s="23">
        <v>95.796391</v>
      </c>
      <c r="AX74" s="23">
        <v>98.670282</v>
      </c>
      <c r="AY74" s="23">
        <v>101.630391</v>
      </c>
      <c r="AZ74" s="23">
        <v>104.679303</v>
      </c>
      <c r="BA74" s="23">
        <v>107.819682</v>
      </c>
      <c r="BB74" s="23">
        <v>111.054272</v>
      </c>
      <c r="BC74" s="23">
        <v>114.38590000000001</v>
      </c>
      <c r="BD74" s="23">
        <v>117.817477</v>
      </c>
      <c r="BE74" s="23">
        <v>121.352002</v>
      </c>
      <c r="BF74" s="23">
        <v>124.99256200000001</v>
      </c>
      <c r="BG74" s="23">
        <v>128.74233899999999</v>
      </c>
      <c r="BH74" s="23">
        <v>132.60460900000001</v>
      </c>
      <c r="BI74" s="23">
        <v>136.58274700000001</v>
      </c>
      <c r="BJ74" s="23">
        <v>0</v>
      </c>
      <c r="BK74" s="23">
        <v>0</v>
      </c>
      <c r="BL74" s="23">
        <v>0</v>
      </c>
      <c r="BM74" s="22">
        <v>0</v>
      </c>
      <c r="BN74" s="23">
        <v>0</v>
      </c>
      <c r="BO74" s="23">
        <v>0</v>
      </c>
      <c r="BP74" s="23">
        <v>93.006204999999994</v>
      </c>
      <c r="BQ74" s="23">
        <v>95.796391</v>
      </c>
      <c r="BR74" s="23">
        <v>98.670282</v>
      </c>
      <c r="BS74" s="23">
        <v>101.630391</v>
      </c>
      <c r="BT74" s="23">
        <v>104.679303</v>
      </c>
      <c r="BU74" s="23">
        <v>107.819682</v>
      </c>
      <c r="BV74" s="23">
        <v>111.054272</v>
      </c>
      <c r="BW74" s="23">
        <v>114.38590000000001</v>
      </c>
      <c r="BX74" s="23">
        <v>117.817477</v>
      </c>
      <c r="BY74" s="23">
        <v>121.352002</v>
      </c>
      <c r="BZ74" s="23">
        <v>124.99256200000001</v>
      </c>
      <c r="CA74" s="23">
        <v>128.74233899999999</v>
      </c>
      <c r="CB74" s="23">
        <v>132.60460900000001</v>
      </c>
      <c r="CC74" s="23">
        <v>136.58274700000001</v>
      </c>
      <c r="CD74" s="23">
        <v>0</v>
      </c>
      <c r="CE74" s="23">
        <v>0</v>
      </c>
      <c r="CF74" s="23">
        <v>0</v>
      </c>
      <c r="CG74" s="22">
        <v>0</v>
      </c>
      <c r="CH74" s="23">
        <v>0</v>
      </c>
      <c r="CI74" s="23">
        <v>91.035583000000003</v>
      </c>
      <c r="CJ74" s="23">
        <v>92.136824000000004</v>
      </c>
      <c r="CK74" s="23">
        <v>94.993065999999999</v>
      </c>
      <c r="CL74" s="23">
        <v>97.937850999999995</v>
      </c>
      <c r="CM74" s="23">
        <v>100.973924</v>
      </c>
      <c r="CN74" s="23">
        <v>104.104116</v>
      </c>
      <c r="CO74" s="23">
        <v>107.331344</v>
      </c>
      <c r="CP74" s="23">
        <v>110.658615</v>
      </c>
      <c r="CQ74" s="23">
        <v>114.089032</v>
      </c>
      <c r="CR74" s="23">
        <v>117.625792</v>
      </c>
      <c r="CS74" s="23">
        <v>121.272192</v>
      </c>
      <c r="CT74" s="23">
        <v>125.03163000000001</v>
      </c>
      <c r="CU74" s="23">
        <v>128.90761000000001</v>
      </c>
      <c r="CV74" s="23">
        <v>132.90374600000001</v>
      </c>
      <c r="CW74" s="23">
        <v>137.023762</v>
      </c>
      <c r="CX74" s="23">
        <v>0</v>
      </c>
      <c r="CY74" s="23">
        <v>0</v>
      </c>
      <c r="CZ74" s="23">
        <v>0</v>
      </c>
      <c r="DA74" s="22">
        <v>0</v>
      </c>
      <c r="DB74" s="23">
        <v>0</v>
      </c>
      <c r="DC74" s="23">
        <v>90.012710999999996</v>
      </c>
      <c r="DD74" s="23">
        <v>91.101579000000001</v>
      </c>
      <c r="DE74" s="23">
        <v>93.925728000000007</v>
      </c>
      <c r="DF74" s="23">
        <v>96.837425999999994</v>
      </c>
      <c r="DG74" s="23">
        <v>99.839386000000005</v>
      </c>
      <c r="DH74" s="23">
        <v>102.93440699999999</v>
      </c>
      <c r="DI74" s="23">
        <v>106.125373</v>
      </c>
      <c r="DJ74" s="23">
        <v>109.41526</v>
      </c>
      <c r="DK74" s="23">
        <v>112.80713299999999</v>
      </c>
      <c r="DL74" s="23">
        <v>116.304154</v>
      </c>
      <c r="DM74" s="23">
        <v>119.909583</v>
      </c>
      <c r="DN74" s="23">
        <v>123.62678</v>
      </c>
      <c r="DO74" s="23">
        <v>127.45921</v>
      </c>
      <c r="DP74" s="23">
        <v>131.41044600000001</v>
      </c>
      <c r="DQ74" s="23">
        <v>135.48417000000001</v>
      </c>
      <c r="DR74" s="23">
        <v>0</v>
      </c>
      <c r="DS74" s="23">
        <v>0</v>
      </c>
      <c r="DT74" s="23">
        <v>0</v>
      </c>
      <c r="DU74" s="22">
        <v>0</v>
      </c>
      <c r="DV74" s="23">
        <v>0</v>
      </c>
      <c r="DW74" s="23">
        <v>90.012710999999996</v>
      </c>
      <c r="DX74" s="23">
        <v>83.593278999999995</v>
      </c>
      <c r="DY74" s="23">
        <v>86.184669999999997</v>
      </c>
      <c r="DZ74" s="23">
        <v>88.856395000000006</v>
      </c>
      <c r="EA74" s="23">
        <v>91.610943000000006</v>
      </c>
      <c r="EB74" s="23">
        <v>94.450882000000007</v>
      </c>
      <c r="EC74" s="23">
        <v>97.378860000000003</v>
      </c>
      <c r="ED74" s="23">
        <v>100.397604</v>
      </c>
      <c r="EE74" s="23">
        <v>103.50993</v>
      </c>
      <c r="EF74" s="23">
        <v>106.718738</v>
      </c>
      <c r="EG74" s="23">
        <v>110.027019</v>
      </c>
      <c r="EH74" s="23">
        <v>113.437856</v>
      </c>
      <c r="EI74" s="23">
        <v>116.95443</v>
      </c>
      <c r="EJ74" s="23">
        <v>120.580017</v>
      </c>
      <c r="EK74" s="23">
        <v>124.317998</v>
      </c>
      <c r="EL74" s="23">
        <v>0</v>
      </c>
      <c r="EM74" s="23">
        <v>0</v>
      </c>
      <c r="EN74" s="23">
        <v>0</v>
      </c>
      <c r="EO74" s="22">
        <v>0</v>
      </c>
      <c r="EP74" s="23">
        <v>0</v>
      </c>
      <c r="EQ74" s="23">
        <v>91.035583000000003</v>
      </c>
      <c r="ER74" s="23">
        <v>92.136824000000004</v>
      </c>
      <c r="ES74" s="23">
        <v>94.993065999999999</v>
      </c>
      <c r="ET74" s="23">
        <v>97.937850999999995</v>
      </c>
      <c r="EU74" s="23">
        <v>100.973924</v>
      </c>
      <c r="EV74" s="23">
        <v>104.104116</v>
      </c>
      <c r="EW74" s="23">
        <v>107.331344</v>
      </c>
      <c r="EX74" s="23">
        <v>110.658615</v>
      </c>
      <c r="EY74" s="23">
        <v>114.089032</v>
      </c>
      <c r="EZ74" s="23">
        <v>117.625792</v>
      </c>
      <c r="FA74" s="23">
        <v>121.272192</v>
      </c>
      <c r="FB74" s="23">
        <v>125.03163000000001</v>
      </c>
      <c r="FC74" s="23">
        <v>128.90761000000001</v>
      </c>
      <c r="FD74" s="23">
        <v>132.90374600000001</v>
      </c>
      <c r="FE74" s="23">
        <v>137.023762</v>
      </c>
      <c r="FF74" s="23">
        <v>0</v>
      </c>
      <c r="FG74" s="23">
        <v>0</v>
      </c>
      <c r="FH74" s="23">
        <v>0</v>
      </c>
      <c r="FI74" s="22">
        <v>0</v>
      </c>
      <c r="FJ74" s="23">
        <v>0</v>
      </c>
      <c r="FK74" s="23">
        <v>0</v>
      </c>
      <c r="FL74" s="23">
        <v>94.916220999999993</v>
      </c>
      <c r="FM74" s="23">
        <v>98.238287999999997</v>
      </c>
      <c r="FN74" s="23">
        <v>101.67662799999999</v>
      </c>
      <c r="FO74" s="23">
        <v>105.23531</v>
      </c>
      <c r="FP74" s="23">
        <v>108.91854600000001</v>
      </c>
      <c r="FQ74" s="23">
        <v>112.730695</v>
      </c>
      <c r="FR74" s="23">
        <v>116.67627</v>
      </c>
      <c r="FS74" s="23">
        <v>120.759939</v>
      </c>
      <c r="FT74" s="23">
        <v>124.986537</v>
      </c>
      <c r="FU74" s="23">
        <v>129.36106599999999</v>
      </c>
      <c r="FV74" s="23">
        <v>133.88870299999999</v>
      </c>
      <c r="FW74" s="23">
        <v>138.57480799999999</v>
      </c>
      <c r="FX74" s="23">
        <v>143.424926</v>
      </c>
      <c r="FY74" s="23">
        <v>148.44479799999999</v>
      </c>
      <c r="FZ74" s="23">
        <v>0</v>
      </c>
      <c r="GA74" s="23">
        <v>0</v>
      </c>
      <c r="GB74" s="23">
        <v>0</v>
      </c>
      <c r="GC74" s="22">
        <v>0</v>
      </c>
      <c r="GD74" s="23">
        <v>0</v>
      </c>
      <c r="GE74" s="23">
        <v>0</v>
      </c>
      <c r="GF74" s="23">
        <v>148.35132615000001</v>
      </c>
      <c r="GG74" s="23">
        <v>153.54362257</v>
      </c>
      <c r="GH74" s="23">
        <v>158.91764936000001</v>
      </c>
      <c r="GI74" s="23">
        <v>164.47976707999999</v>
      </c>
      <c r="GJ74" s="23">
        <v>170.23655893</v>
      </c>
      <c r="GK74" s="23">
        <v>176.19483849</v>
      </c>
      <c r="GL74" s="23">
        <v>182.36165783999999</v>
      </c>
      <c r="GM74" s="23">
        <v>188.74431586</v>
      </c>
      <c r="GN74" s="23">
        <v>195.35036692</v>
      </c>
      <c r="GO74" s="23">
        <v>202.18762975999999</v>
      </c>
      <c r="GP74" s="23">
        <v>209.26419680000001</v>
      </c>
      <c r="GQ74" s="23">
        <v>216.58844368999999</v>
      </c>
      <c r="GR74" s="23">
        <v>224.16903922</v>
      </c>
      <c r="GS74" s="23">
        <v>232.01495559</v>
      </c>
      <c r="GT74" s="23">
        <v>0</v>
      </c>
      <c r="GU74" s="23">
        <v>0</v>
      </c>
      <c r="GV74" s="23">
        <v>0</v>
      </c>
      <c r="GW74" s="22">
        <v>0</v>
      </c>
      <c r="GX74" s="23">
        <v>0</v>
      </c>
      <c r="GY74" s="23">
        <v>0</v>
      </c>
      <c r="GZ74" s="23">
        <v>0</v>
      </c>
      <c r="HA74" s="23">
        <v>0</v>
      </c>
      <c r="HB74" s="23">
        <v>0</v>
      </c>
      <c r="HC74" s="23">
        <v>0</v>
      </c>
      <c r="HD74" s="23">
        <v>0</v>
      </c>
      <c r="HE74" s="23">
        <v>0</v>
      </c>
      <c r="HF74" s="23">
        <v>0</v>
      </c>
      <c r="HG74" s="23">
        <v>0</v>
      </c>
      <c r="HH74" s="23">
        <v>0</v>
      </c>
      <c r="HI74" s="23">
        <v>0</v>
      </c>
      <c r="HJ74" s="23">
        <v>0</v>
      </c>
      <c r="HK74" s="23">
        <v>0</v>
      </c>
      <c r="HL74" s="23">
        <v>0</v>
      </c>
      <c r="HM74" s="23">
        <v>0</v>
      </c>
      <c r="HN74" s="23">
        <v>0</v>
      </c>
      <c r="HO74" s="23">
        <v>0</v>
      </c>
      <c r="HP74" s="23">
        <v>0</v>
      </c>
      <c r="HQ74" s="22">
        <v>0</v>
      </c>
      <c r="HR74" s="23">
        <v>0</v>
      </c>
      <c r="HS74" s="23">
        <v>0</v>
      </c>
      <c r="HT74" s="24">
        <v>95.409718999999996</v>
      </c>
      <c r="HU74" s="24">
        <v>98.749059000000003</v>
      </c>
      <c r="HV74" s="24">
        <v>103.438788</v>
      </c>
      <c r="HW74" s="23">
        <v>106.60318700000001</v>
      </c>
      <c r="HX74" s="23">
        <v>110.334299</v>
      </c>
      <c r="HY74" s="23">
        <v>114.195999</v>
      </c>
      <c r="HZ74" s="23">
        <v>118.192859</v>
      </c>
      <c r="IA74" s="23">
        <v>122.329609</v>
      </c>
      <c r="IB74" s="23">
        <v>126.61114499999999</v>
      </c>
      <c r="IC74" s="23">
        <v>131.04253499999999</v>
      </c>
      <c r="ID74" s="23">
        <v>135.62902399999999</v>
      </c>
      <c r="IE74" s="23">
        <v>140.37603999999999</v>
      </c>
      <c r="IF74" s="23">
        <v>145.28920099999999</v>
      </c>
      <c r="IG74" s="23">
        <v>150.374324</v>
      </c>
      <c r="IH74" s="23">
        <v>0</v>
      </c>
      <c r="II74" s="23">
        <v>0</v>
      </c>
      <c r="IJ74" s="23">
        <v>0</v>
      </c>
      <c r="IK74" s="22">
        <v>0</v>
      </c>
      <c r="IL74" s="23">
        <v>0</v>
      </c>
      <c r="IM74" s="23">
        <v>0</v>
      </c>
      <c r="IN74" s="23">
        <v>0</v>
      </c>
      <c r="IO74" s="23">
        <v>0</v>
      </c>
      <c r="IP74" s="23">
        <v>0</v>
      </c>
      <c r="IQ74" s="23">
        <v>0</v>
      </c>
      <c r="IR74" s="23">
        <v>0</v>
      </c>
      <c r="IS74" s="23">
        <v>0</v>
      </c>
      <c r="IT74" s="23">
        <v>0</v>
      </c>
      <c r="IU74" s="23">
        <v>0</v>
      </c>
      <c r="IV74" s="23">
        <v>0</v>
      </c>
      <c r="IW74" s="23">
        <v>0</v>
      </c>
      <c r="IX74" s="23">
        <v>0</v>
      </c>
      <c r="IY74" s="23">
        <v>0</v>
      </c>
      <c r="IZ74" s="23">
        <v>0</v>
      </c>
      <c r="JA74" s="23">
        <v>0</v>
      </c>
      <c r="JB74" s="23">
        <v>0</v>
      </c>
      <c r="JC74" s="23">
        <v>0</v>
      </c>
      <c r="JD74" s="23">
        <v>0</v>
      </c>
      <c r="JE74" s="22">
        <v>0</v>
      </c>
      <c r="JF74" s="23">
        <v>0</v>
      </c>
      <c r="JG74" s="23">
        <v>0</v>
      </c>
      <c r="JH74" s="23">
        <v>0</v>
      </c>
      <c r="JI74" s="23">
        <v>0</v>
      </c>
      <c r="JJ74" s="23">
        <v>0</v>
      </c>
      <c r="JK74" s="23">
        <v>0</v>
      </c>
      <c r="JL74" s="23">
        <v>0</v>
      </c>
      <c r="JM74" s="23">
        <v>0</v>
      </c>
      <c r="JN74" s="23">
        <v>0</v>
      </c>
      <c r="JO74" s="23">
        <v>0</v>
      </c>
      <c r="JP74" s="23">
        <v>0</v>
      </c>
      <c r="JQ74" s="23">
        <v>0</v>
      </c>
      <c r="JR74" s="23">
        <v>0</v>
      </c>
      <c r="JS74" s="23">
        <v>0</v>
      </c>
      <c r="JT74" s="23">
        <v>0</v>
      </c>
      <c r="JU74" s="23">
        <v>0</v>
      </c>
      <c r="JV74" s="23">
        <v>0</v>
      </c>
      <c r="JW74" s="23">
        <v>0</v>
      </c>
      <c r="JX74" s="23">
        <v>0</v>
      </c>
      <c r="JY74" s="22">
        <v>0</v>
      </c>
      <c r="JZ74" s="23">
        <v>0</v>
      </c>
      <c r="KA74" s="23">
        <v>0</v>
      </c>
      <c r="KB74" s="23">
        <v>0</v>
      </c>
      <c r="KC74" s="23">
        <v>0</v>
      </c>
      <c r="KD74" s="23">
        <v>0</v>
      </c>
      <c r="KE74" s="23">
        <v>0</v>
      </c>
      <c r="KF74" s="23">
        <v>0</v>
      </c>
      <c r="KG74" s="23">
        <v>0</v>
      </c>
      <c r="KH74" s="23">
        <v>0</v>
      </c>
      <c r="KI74" s="23">
        <v>0</v>
      </c>
      <c r="KJ74" s="23">
        <v>0</v>
      </c>
      <c r="KK74" s="23">
        <v>0</v>
      </c>
      <c r="KL74" s="23">
        <v>0</v>
      </c>
      <c r="KM74" s="23">
        <v>0</v>
      </c>
      <c r="KN74" s="23">
        <v>0</v>
      </c>
      <c r="KO74" s="23">
        <v>0</v>
      </c>
      <c r="KP74" s="23">
        <v>0</v>
      </c>
      <c r="KQ74" s="23">
        <v>0</v>
      </c>
      <c r="KR74" s="23">
        <v>0</v>
      </c>
      <c r="KS74" s="22">
        <v>0</v>
      </c>
      <c r="KT74" s="23">
        <v>0</v>
      </c>
      <c r="KU74" s="23">
        <v>0</v>
      </c>
      <c r="KV74" s="23">
        <v>0</v>
      </c>
      <c r="KW74" s="23">
        <v>0</v>
      </c>
      <c r="KX74" s="23">
        <v>0</v>
      </c>
      <c r="KY74" s="23">
        <v>0</v>
      </c>
      <c r="KZ74" s="23">
        <v>0</v>
      </c>
      <c r="LA74" s="23">
        <v>0</v>
      </c>
      <c r="LB74" s="23">
        <v>0</v>
      </c>
      <c r="LC74" s="23">
        <v>0</v>
      </c>
      <c r="LD74" s="23">
        <v>0</v>
      </c>
      <c r="LE74" s="23">
        <v>0</v>
      </c>
      <c r="LF74" s="23">
        <v>0</v>
      </c>
      <c r="LG74" s="23">
        <v>0</v>
      </c>
      <c r="LH74" s="23">
        <v>0</v>
      </c>
      <c r="LI74" s="23">
        <v>0</v>
      </c>
      <c r="LJ74" s="23">
        <v>0</v>
      </c>
      <c r="LK74" s="23">
        <v>0</v>
      </c>
      <c r="LL74" s="23">
        <v>0</v>
      </c>
      <c r="LM74" s="22">
        <v>0</v>
      </c>
      <c r="LN74" s="23">
        <v>0</v>
      </c>
      <c r="LO74" s="23">
        <v>0</v>
      </c>
      <c r="LP74" s="23">
        <v>0</v>
      </c>
      <c r="LQ74" s="23">
        <v>0</v>
      </c>
      <c r="LR74" s="23">
        <v>0</v>
      </c>
      <c r="LS74" s="23">
        <v>0</v>
      </c>
      <c r="LT74" s="23">
        <v>0</v>
      </c>
      <c r="LU74" s="23">
        <v>0</v>
      </c>
      <c r="LV74" s="23">
        <v>0</v>
      </c>
      <c r="LW74" s="23">
        <v>0</v>
      </c>
      <c r="LX74" s="23">
        <v>0</v>
      </c>
      <c r="LY74" s="23">
        <v>0</v>
      </c>
      <c r="LZ74" s="23">
        <v>0</v>
      </c>
      <c r="MA74" s="23">
        <v>0</v>
      </c>
      <c r="MB74" s="23">
        <v>0</v>
      </c>
      <c r="MC74" s="23">
        <v>0</v>
      </c>
      <c r="MD74" s="23">
        <v>0</v>
      </c>
      <c r="ME74" s="23">
        <v>0</v>
      </c>
      <c r="MF74" s="23">
        <v>0</v>
      </c>
      <c r="MG74" s="22">
        <v>0</v>
      </c>
      <c r="MH74" s="23">
        <v>0</v>
      </c>
      <c r="MI74" s="23">
        <v>0</v>
      </c>
      <c r="MJ74" s="23">
        <v>0</v>
      </c>
      <c r="MK74" s="23">
        <v>0</v>
      </c>
      <c r="ML74" s="23">
        <v>0</v>
      </c>
      <c r="MM74" s="23">
        <v>0</v>
      </c>
      <c r="MN74" s="23">
        <v>0</v>
      </c>
      <c r="MO74" s="23">
        <v>0</v>
      </c>
      <c r="MP74" s="23">
        <v>0</v>
      </c>
      <c r="MQ74" s="23">
        <v>0</v>
      </c>
      <c r="MR74" s="23">
        <v>0</v>
      </c>
      <c r="MS74" s="23">
        <v>0</v>
      </c>
      <c r="MT74" s="23">
        <v>0</v>
      </c>
      <c r="MU74" s="23">
        <v>0</v>
      </c>
      <c r="MV74" s="23">
        <v>0</v>
      </c>
      <c r="MW74" s="23">
        <v>0</v>
      </c>
      <c r="MX74" s="23">
        <v>0</v>
      </c>
      <c r="MY74" s="23">
        <v>0</v>
      </c>
      <c r="MZ74" s="23">
        <v>0</v>
      </c>
    </row>
    <row r="75" spans="1:364">
      <c r="A75" s="9" t="s">
        <v>1020</v>
      </c>
      <c r="B75" s="9" t="s">
        <v>1021</v>
      </c>
      <c r="C75" s="9" t="s">
        <v>886</v>
      </c>
      <c r="E75" s="22">
        <v>0</v>
      </c>
      <c r="F75" s="23">
        <v>0</v>
      </c>
      <c r="G75" s="23">
        <v>172.38024300000001</v>
      </c>
      <c r="H75" s="23">
        <v>183.45072999999999</v>
      </c>
      <c r="I75" s="23">
        <v>189.13770299999999</v>
      </c>
      <c r="J75" s="23">
        <v>195.00097199999999</v>
      </c>
      <c r="K75" s="23">
        <v>201.04600199999999</v>
      </c>
      <c r="L75" s="23">
        <v>207.27842799999999</v>
      </c>
      <c r="M75" s="23">
        <v>213.704059</v>
      </c>
      <c r="N75" s="23">
        <v>220.32888500000001</v>
      </c>
      <c r="O75" s="23">
        <v>227.15907999999999</v>
      </c>
      <c r="P75" s="23">
        <v>234.20101199999999</v>
      </c>
      <c r="Q75" s="23">
        <v>241.461243</v>
      </c>
      <c r="R75" s="23">
        <v>248.94654199999999</v>
      </c>
      <c r="S75" s="23">
        <v>256.66388499999999</v>
      </c>
      <c r="T75" s="23">
        <v>264.62046500000002</v>
      </c>
      <c r="U75" s="23">
        <v>272.82369999999997</v>
      </c>
      <c r="V75" s="23">
        <v>0</v>
      </c>
      <c r="W75" s="23">
        <v>0</v>
      </c>
      <c r="X75" s="23">
        <v>0</v>
      </c>
      <c r="Y75" s="22">
        <v>0</v>
      </c>
      <c r="Z75" s="23">
        <v>0</v>
      </c>
      <c r="AA75" s="23">
        <v>190.875497</v>
      </c>
      <c r="AB75" s="23">
        <v>199.10407000000001</v>
      </c>
      <c r="AC75" s="23">
        <v>205.276297</v>
      </c>
      <c r="AD75" s="23">
        <v>211.63986199999999</v>
      </c>
      <c r="AE75" s="23">
        <v>218.20069699999999</v>
      </c>
      <c r="AF75" s="23">
        <v>224.96491900000001</v>
      </c>
      <c r="AG75" s="23">
        <v>231.93883199999999</v>
      </c>
      <c r="AH75" s="23">
        <v>239.12893500000001</v>
      </c>
      <c r="AI75" s="23">
        <v>246.541932</v>
      </c>
      <c r="AJ75" s="23">
        <v>254.184732</v>
      </c>
      <c r="AK75" s="23">
        <v>262.064459</v>
      </c>
      <c r="AL75" s="23">
        <v>270.18845700000003</v>
      </c>
      <c r="AM75" s="23">
        <v>278.56429900000001</v>
      </c>
      <c r="AN75" s="23">
        <v>287.199793</v>
      </c>
      <c r="AO75" s="23">
        <v>296.10298599999999</v>
      </c>
      <c r="AP75" s="23">
        <v>0</v>
      </c>
      <c r="AQ75" s="23">
        <v>0</v>
      </c>
      <c r="AR75" s="23">
        <v>0</v>
      </c>
      <c r="AS75" s="22">
        <v>0</v>
      </c>
      <c r="AT75" s="23">
        <v>0</v>
      </c>
      <c r="AU75" s="23">
        <v>0</v>
      </c>
      <c r="AV75" s="23">
        <v>116.167131</v>
      </c>
      <c r="AW75" s="23">
        <v>119.65214400000001</v>
      </c>
      <c r="AX75" s="23">
        <v>123.241709</v>
      </c>
      <c r="AY75" s="23">
        <v>126.93895999999999</v>
      </c>
      <c r="AZ75" s="23">
        <v>130.747129</v>
      </c>
      <c r="BA75" s="23">
        <v>134.669543</v>
      </c>
      <c r="BB75" s="23">
        <v>138.70962900000001</v>
      </c>
      <c r="BC75" s="23">
        <v>142.87091799999999</v>
      </c>
      <c r="BD75" s="23">
        <v>147.15704500000001</v>
      </c>
      <c r="BE75" s="23">
        <v>151.57175699999999</v>
      </c>
      <c r="BF75" s="23">
        <v>156.118909</v>
      </c>
      <c r="BG75" s="23">
        <v>160.80247700000001</v>
      </c>
      <c r="BH75" s="23">
        <v>165.62655100000001</v>
      </c>
      <c r="BI75" s="23">
        <v>170.595348</v>
      </c>
      <c r="BJ75" s="23">
        <v>0</v>
      </c>
      <c r="BK75" s="23">
        <v>0</v>
      </c>
      <c r="BL75" s="23">
        <v>0</v>
      </c>
      <c r="BM75" s="22">
        <v>0</v>
      </c>
      <c r="BN75" s="23">
        <v>0</v>
      </c>
      <c r="BO75" s="23">
        <v>0</v>
      </c>
      <c r="BP75" s="23">
        <v>116.167131</v>
      </c>
      <c r="BQ75" s="23">
        <v>119.65214400000001</v>
      </c>
      <c r="BR75" s="23">
        <v>123.241709</v>
      </c>
      <c r="BS75" s="23">
        <v>126.93895999999999</v>
      </c>
      <c r="BT75" s="23">
        <v>130.747129</v>
      </c>
      <c r="BU75" s="23">
        <v>134.669543</v>
      </c>
      <c r="BV75" s="23">
        <v>138.70962900000001</v>
      </c>
      <c r="BW75" s="23">
        <v>142.87091799999999</v>
      </c>
      <c r="BX75" s="23">
        <v>147.15704500000001</v>
      </c>
      <c r="BY75" s="23">
        <v>151.57175699999999</v>
      </c>
      <c r="BZ75" s="23">
        <v>156.118909</v>
      </c>
      <c r="CA75" s="23">
        <v>160.80247700000001</v>
      </c>
      <c r="CB75" s="23">
        <v>165.62655100000001</v>
      </c>
      <c r="CC75" s="23">
        <v>170.595348</v>
      </c>
      <c r="CD75" s="23">
        <v>0</v>
      </c>
      <c r="CE75" s="23">
        <v>0</v>
      </c>
      <c r="CF75" s="23">
        <v>0</v>
      </c>
      <c r="CG75" s="22">
        <v>0</v>
      </c>
      <c r="CH75" s="23">
        <v>0</v>
      </c>
      <c r="CI75" s="23">
        <v>114.405912</v>
      </c>
      <c r="CJ75" s="23">
        <v>115.78986</v>
      </c>
      <c r="CK75" s="23">
        <v>119.379345</v>
      </c>
      <c r="CL75" s="23">
        <v>123.080105</v>
      </c>
      <c r="CM75" s="23">
        <v>126.895588</v>
      </c>
      <c r="CN75" s="23">
        <v>130.829352</v>
      </c>
      <c r="CO75" s="23">
        <v>134.885062</v>
      </c>
      <c r="CP75" s="23">
        <v>139.066498</v>
      </c>
      <c r="CQ75" s="23">
        <v>143.37755999999999</v>
      </c>
      <c r="CR75" s="23">
        <v>147.82226399999999</v>
      </c>
      <c r="CS75" s="23">
        <v>152.40475499999999</v>
      </c>
      <c r="CT75" s="23">
        <v>157.129302</v>
      </c>
      <c r="CU75" s="23">
        <v>162.00031000000001</v>
      </c>
      <c r="CV75" s="23">
        <v>167.02232000000001</v>
      </c>
      <c r="CW75" s="23">
        <v>172.20001199999999</v>
      </c>
      <c r="CX75" s="23">
        <v>0</v>
      </c>
      <c r="CY75" s="23">
        <v>0</v>
      </c>
      <c r="CZ75" s="23">
        <v>0</v>
      </c>
      <c r="DA75" s="22">
        <v>0</v>
      </c>
      <c r="DB75" s="23">
        <v>0</v>
      </c>
      <c r="DC75" s="23">
        <v>113.120452</v>
      </c>
      <c r="DD75" s="23">
        <v>114.48885</v>
      </c>
      <c r="DE75" s="23">
        <v>118.038005</v>
      </c>
      <c r="DF75" s="23">
        <v>121.697183</v>
      </c>
      <c r="DG75" s="23">
        <v>125.469795</v>
      </c>
      <c r="DH75" s="23">
        <v>129.35935900000001</v>
      </c>
      <c r="DI75" s="23">
        <v>133.36949899999999</v>
      </c>
      <c r="DJ75" s="23">
        <v>137.50395399999999</v>
      </c>
      <c r="DK75" s="23">
        <v>141.76657599999999</v>
      </c>
      <c r="DL75" s="23">
        <v>146.16134</v>
      </c>
      <c r="DM75" s="23">
        <v>150.692342</v>
      </c>
      <c r="DN75" s="23">
        <v>155.36380399999999</v>
      </c>
      <c r="DO75" s="23">
        <v>160.180082</v>
      </c>
      <c r="DP75" s="23">
        <v>165.14566500000001</v>
      </c>
      <c r="DQ75" s="23">
        <v>170.26517999999999</v>
      </c>
      <c r="DR75" s="23">
        <v>0</v>
      </c>
      <c r="DS75" s="23">
        <v>0</v>
      </c>
      <c r="DT75" s="23">
        <v>0</v>
      </c>
      <c r="DU75" s="22">
        <v>0</v>
      </c>
      <c r="DV75" s="23">
        <v>0</v>
      </c>
      <c r="DW75" s="23">
        <v>113.120452</v>
      </c>
      <c r="DX75" s="23">
        <v>105.05304599999999</v>
      </c>
      <c r="DY75" s="23">
        <v>108.30969</v>
      </c>
      <c r="DZ75" s="23">
        <v>111.66728999999999</v>
      </c>
      <c r="EA75" s="23">
        <v>115.12897599999999</v>
      </c>
      <c r="EB75" s="23">
        <v>118.697975</v>
      </c>
      <c r="EC75" s="23">
        <v>122.377612</v>
      </c>
      <c r="ED75" s="23">
        <v>126.171318</v>
      </c>
      <c r="EE75" s="23">
        <v>130.082629</v>
      </c>
      <c r="EF75" s="23">
        <v>134.11519000000001</v>
      </c>
      <c r="EG75" s="23">
        <v>138.272761</v>
      </c>
      <c r="EH75" s="23">
        <v>142.55921699999999</v>
      </c>
      <c r="EI75" s="23">
        <v>146.97855200000001</v>
      </c>
      <c r="EJ75" s="23">
        <v>151.534887</v>
      </c>
      <c r="EK75" s="23">
        <v>156.23246900000001</v>
      </c>
      <c r="EL75" s="23">
        <v>0</v>
      </c>
      <c r="EM75" s="23">
        <v>0</v>
      </c>
      <c r="EN75" s="23">
        <v>0</v>
      </c>
      <c r="EO75" s="22">
        <v>0</v>
      </c>
      <c r="EP75" s="23">
        <v>0</v>
      </c>
      <c r="EQ75" s="23">
        <v>114.405912</v>
      </c>
      <c r="ER75" s="23">
        <v>115.78986</v>
      </c>
      <c r="ES75" s="23">
        <v>119.379345</v>
      </c>
      <c r="ET75" s="23">
        <v>123.080105</v>
      </c>
      <c r="EU75" s="23">
        <v>126.895588</v>
      </c>
      <c r="EV75" s="23">
        <v>130.829352</v>
      </c>
      <c r="EW75" s="23">
        <v>134.885062</v>
      </c>
      <c r="EX75" s="23">
        <v>139.066498</v>
      </c>
      <c r="EY75" s="23">
        <v>143.37755999999999</v>
      </c>
      <c r="EZ75" s="23">
        <v>147.82226399999999</v>
      </c>
      <c r="FA75" s="23">
        <v>152.40475499999999</v>
      </c>
      <c r="FB75" s="23">
        <v>157.129302</v>
      </c>
      <c r="FC75" s="23">
        <v>162.00031000000001</v>
      </c>
      <c r="FD75" s="23">
        <v>167.02232000000001</v>
      </c>
      <c r="FE75" s="23">
        <v>172.20001199999999</v>
      </c>
      <c r="FF75" s="23">
        <v>0</v>
      </c>
      <c r="FG75" s="23">
        <v>0</v>
      </c>
      <c r="FH75" s="23">
        <v>0</v>
      </c>
      <c r="FI75" s="22">
        <v>0</v>
      </c>
      <c r="FJ75" s="23">
        <v>0</v>
      </c>
      <c r="FK75" s="23">
        <v>0</v>
      </c>
      <c r="FL75" s="23">
        <v>117.90494</v>
      </c>
      <c r="FM75" s="23">
        <v>122.03161299999999</v>
      </c>
      <c r="FN75" s="23">
        <v>126.302719</v>
      </c>
      <c r="FO75" s="23">
        <v>130.72331399999999</v>
      </c>
      <c r="FP75" s="23">
        <v>135.298631</v>
      </c>
      <c r="FQ75" s="23">
        <v>140.03408300000001</v>
      </c>
      <c r="FR75" s="23">
        <v>144.93527499999999</v>
      </c>
      <c r="FS75" s="23">
        <v>150.00801000000001</v>
      </c>
      <c r="FT75" s="23">
        <v>155.25828999999999</v>
      </c>
      <c r="FU75" s="23">
        <v>160.692331</v>
      </c>
      <c r="FV75" s="23">
        <v>166.316562</v>
      </c>
      <c r="FW75" s="23">
        <v>172.137642</v>
      </c>
      <c r="FX75" s="23">
        <v>178.16245900000001</v>
      </c>
      <c r="FY75" s="23">
        <v>184.398145</v>
      </c>
      <c r="FZ75" s="23">
        <v>0</v>
      </c>
      <c r="GA75" s="23">
        <v>0</v>
      </c>
      <c r="GB75" s="23">
        <v>0</v>
      </c>
      <c r="GC75" s="22">
        <v>0</v>
      </c>
      <c r="GD75" s="23">
        <v>0</v>
      </c>
      <c r="GE75" s="23">
        <v>0</v>
      </c>
      <c r="GF75" s="23">
        <v>184.28203415999999</v>
      </c>
      <c r="GG75" s="23">
        <v>190.73190535000001</v>
      </c>
      <c r="GH75" s="23">
        <v>197.40752204</v>
      </c>
      <c r="GI75" s="23">
        <v>204.31678531</v>
      </c>
      <c r="GJ75" s="23">
        <v>211.46787280000001</v>
      </c>
      <c r="GK75" s="23">
        <v>218.86924834999999</v>
      </c>
      <c r="GL75" s="23">
        <v>226.52967204000001</v>
      </c>
      <c r="GM75" s="23">
        <v>234.45821056</v>
      </c>
      <c r="GN75" s="23">
        <v>242.66424792999999</v>
      </c>
      <c r="GO75" s="23">
        <v>251.15749661000001</v>
      </c>
      <c r="GP75" s="23">
        <v>259.94800899000001</v>
      </c>
      <c r="GQ75" s="23">
        <v>269.04618929999998</v>
      </c>
      <c r="GR75" s="23">
        <v>278.46280593</v>
      </c>
      <c r="GS75" s="23">
        <v>288.20900413999999</v>
      </c>
      <c r="GT75" s="23">
        <v>0</v>
      </c>
      <c r="GU75" s="23">
        <v>0</v>
      </c>
      <c r="GV75" s="23">
        <v>0</v>
      </c>
      <c r="GW75" s="22">
        <v>0</v>
      </c>
      <c r="GX75" s="23">
        <v>0</v>
      </c>
      <c r="GY75" s="23">
        <v>0</v>
      </c>
      <c r="GZ75" s="23">
        <v>0</v>
      </c>
      <c r="HA75" s="23">
        <v>0</v>
      </c>
      <c r="HB75" s="23">
        <v>0</v>
      </c>
      <c r="HC75" s="23">
        <v>0</v>
      </c>
      <c r="HD75" s="23">
        <v>0</v>
      </c>
      <c r="HE75" s="23">
        <v>0</v>
      </c>
      <c r="HF75" s="23">
        <v>0</v>
      </c>
      <c r="HG75" s="23">
        <v>0</v>
      </c>
      <c r="HH75" s="23">
        <v>0</v>
      </c>
      <c r="HI75" s="23">
        <v>0</v>
      </c>
      <c r="HJ75" s="23">
        <v>0</v>
      </c>
      <c r="HK75" s="23">
        <v>0</v>
      </c>
      <c r="HL75" s="23">
        <v>0</v>
      </c>
      <c r="HM75" s="23">
        <v>0</v>
      </c>
      <c r="HN75" s="23">
        <v>0</v>
      </c>
      <c r="HO75" s="23">
        <v>0</v>
      </c>
      <c r="HP75" s="23">
        <v>0</v>
      </c>
      <c r="HQ75" s="22">
        <v>0</v>
      </c>
      <c r="HR75" s="23">
        <v>0</v>
      </c>
      <c r="HS75" s="23">
        <v>0</v>
      </c>
      <c r="HT75" s="24">
        <v>118.51796400000001</v>
      </c>
      <c r="HU75" s="24">
        <v>122.666093</v>
      </c>
      <c r="HV75" s="24">
        <v>128.49167499999999</v>
      </c>
      <c r="HW75" s="23">
        <v>132.42249100000001</v>
      </c>
      <c r="HX75" s="23">
        <v>137.057278</v>
      </c>
      <c r="HY75" s="23">
        <v>141.85428300000001</v>
      </c>
      <c r="HZ75" s="23">
        <v>146.81918300000001</v>
      </c>
      <c r="IA75" s="23">
        <v>151.957854</v>
      </c>
      <c r="IB75" s="23">
        <v>157.27637899999999</v>
      </c>
      <c r="IC75" s="23">
        <v>162.78105199999999</v>
      </c>
      <c r="ID75" s="23">
        <v>168.47838899999999</v>
      </c>
      <c r="IE75" s="23">
        <v>174.37513300000001</v>
      </c>
      <c r="IF75" s="23">
        <v>180.478263</v>
      </c>
      <c r="IG75" s="23">
        <v>186.79500200000001</v>
      </c>
      <c r="IH75" s="23">
        <v>0</v>
      </c>
      <c r="II75" s="23">
        <v>0</v>
      </c>
      <c r="IJ75" s="23">
        <v>0</v>
      </c>
      <c r="IK75" s="22">
        <v>0</v>
      </c>
      <c r="IL75" s="23">
        <v>0</v>
      </c>
      <c r="IM75" s="23">
        <v>0</v>
      </c>
      <c r="IN75" s="23">
        <v>0</v>
      </c>
      <c r="IO75" s="23">
        <v>0</v>
      </c>
      <c r="IP75" s="23">
        <v>0</v>
      </c>
      <c r="IQ75" s="23">
        <v>0</v>
      </c>
      <c r="IR75" s="23">
        <v>0</v>
      </c>
      <c r="IS75" s="23">
        <v>0</v>
      </c>
      <c r="IT75" s="23">
        <v>0</v>
      </c>
      <c r="IU75" s="23">
        <v>0</v>
      </c>
      <c r="IV75" s="23">
        <v>0</v>
      </c>
      <c r="IW75" s="23">
        <v>0</v>
      </c>
      <c r="IX75" s="23">
        <v>0</v>
      </c>
      <c r="IY75" s="23">
        <v>0</v>
      </c>
      <c r="IZ75" s="23">
        <v>0</v>
      </c>
      <c r="JA75" s="23">
        <v>0</v>
      </c>
      <c r="JB75" s="23">
        <v>0</v>
      </c>
      <c r="JC75" s="23">
        <v>0</v>
      </c>
      <c r="JD75" s="23">
        <v>0</v>
      </c>
      <c r="JE75" s="22">
        <v>0</v>
      </c>
      <c r="JF75" s="23">
        <v>0</v>
      </c>
      <c r="JG75" s="23">
        <v>0</v>
      </c>
      <c r="JH75" s="23">
        <v>0</v>
      </c>
      <c r="JI75" s="23">
        <v>0</v>
      </c>
      <c r="JJ75" s="23">
        <v>0</v>
      </c>
      <c r="JK75" s="23">
        <v>0</v>
      </c>
      <c r="JL75" s="23">
        <v>0</v>
      </c>
      <c r="JM75" s="23">
        <v>0</v>
      </c>
      <c r="JN75" s="23">
        <v>0</v>
      </c>
      <c r="JO75" s="23">
        <v>0</v>
      </c>
      <c r="JP75" s="23">
        <v>0</v>
      </c>
      <c r="JQ75" s="23">
        <v>0</v>
      </c>
      <c r="JR75" s="23">
        <v>0</v>
      </c>
      <c r="JS75" s="23">
        <v>0</v>
      </c>
      <c r="JT75" s="23">
        <v>0</v>
      </c>
      <c r="JU75" s="23">
        <v>0</v>
      </c>
      <c r="JV75" s="23">
        <v>0</v>
      </c>
      <c r="JW75" s="23">
        <v>0</v>
      </c>
      <c r="JX75" s="23">
        <v>0</v>
      </c>
      <c r="JY75" s="22">
        <v>0</v>
      </c>
      <c r="JZ75" s="23">
        <v>0</v>
      </c>
      <c r="KA75" s="23">
        <v>0</v>
      </c>
      <c r="KB75" s="23">
        <v>0</v>
      </c>
      <c r="KC75" s="23">
        <v>0</v>
      </c>
      <c r="KD75" s="23">
        <v>0</v>
      </c>
      <c r="KE75" s="23">
        <v>0</v>
      </c>
      <c r="KF75" s="23">
        <v>0</v>
      </c>
      <c r="KG75" s="23">
        <v>0</v>
      </c>
      <c r="KH75" s="23">
        <v>0</v>
      </c>
      <c r="KI75" s="23">
        <v>0</v>
      </c>
      <c r="KJ75" s="23">
        <v>0</v>
      </c>
      <c r="KK75" s="23">
        <v>0</v>
      </c>
      <c r="KL75" s="23">
        <v>0</v>
      </c>
      <c r="KM75" s="23">
        <v>0</v>
      </c>
      <c r="KN75" s="23">
        <v>0</v>
      </c>
      <c r="KO75" s="23">
        <v>0</v>
      </c>
      <c r="KP75" s="23">
        <v>0</v>
      </c>
      <c r="KQ75" s="23">
        <v>0</v>
      </c>
      <c r="KR75" s="23">
        <v>0</v>
      </c>
      <c r="KS75" s="22">
        <v>0</v>
      </c>
      <c r="KT75" s="23">
        <v>0</v>
      </c>
      <c r="KU75" s="23">
        <v>0</v>
      </c>
      <c r="KV75" s="23">
        <v>0</v>
      </c>
      <c r="KW75" s="23">
        <v>0</v>
      </c>
      <c r="KX75" s="23">
        <v>0</v>
      </c>
      <c r="KY75" s="23">
        <v>0</v>
      </c>
      <c r="KZ75" s="23">
        <v>0</v>
      </c>
      <c r="LA75" s="23">
        <v>0</v>
      </c>
      <c r="LB75" s="23">
        <v>0</v>
      </c>
      <c r="LC75" s="23">
        <v>0</v>
      </c>
      <c r="LD75" s="23">
        <v>0</v>
      </c>
      <c r="LE75" s="23">
        <v>0</v>
      </c>
      <c r="LF75" s="23">
        <v>0</v>
      </c>
      <c r="LG75" s="23">
        <v>0</v>
      </c>
      <c r="LH75" s="23">
        <v>0</v>
      </c>
      <c r="LI75" s="23">
        <v>0</v>
      </c>
      <c r="LJ75" s="23">
        <v>0</v>
      </c>
      <c r="LK75" s="23">
        <v>0</v>
      </c>
      <c r="LL75" s="23">
        <v>0</v>
      </c>
      <c r="LM75" s="22">
        <v>0</v>
      </c>
      <c r="LN75" s="23">
        <v>0</v>
      </c>
      <c r="LO75" s="23">
        <v>0</v>
      </c>
      <c r="LP75" s="23">
        <v>0</v>
      </c>
      <c r="LQ75" s="23">
        <v>0</v>
      </c>
      <c r="LR75" s="23">
        <v>0</v>
      </c>
      <c r="LS75" s="23">
        <v>0</v>
      </c>
      <c r="LT75" s="23">
        <v>0</v>
      </c>
      <c r="LU75" s="23">
        <v>0</v>
      </c>
      <c r="LV75" s="23">
        <v>0</v>
      </c>
      <c r="LW75" s="23">
        <v>0</v>
      </c>
      <c r="LX75" s="23">
        <v>0</v>
      </c>
      <c r="LY75" s="23">
        <v>0</v>
      </c>
      <c r="LZ75" s="23">
        <v>0</v>
      </c>
      <c r="MA75" s="23">
        <v>0</v>
      </c>
      <c r="MB75" s="23">
        <v>0</v>
      </c>
      <c r="MC75" s="23">
        <v>0</v>
      </c>
      <c r="MD75" s="23">
        <v>0</v>
      </c>
      <c r="ME75" s="23">
        <v>0</v>
      </c>
      <c r="MF75" s="23">
        <v>0</v>
      </c>
      <c r="MG75" s="22">
        <v>0</v>
      </c>
      <c r="MH75" s="23">
        <v>0</v>
      </c>
      <c r="MI75" s="23">
        <v>0</v>
      </c>
      <c r="MJ75" s="23">
        <v>0</v>
      </c>
      <c r="MK75" s="23">
        <v>0</v>
      </c>
      <c r="ML75" s="23">
        <v>0</v>
      </c>
      <c r="MM75" s="23">
        <v>0</v>
      </c>
      <c r="MN75" s="23">
        <v>0</v>
      </c>
      <c r="MO75" s="23">
        <v>0</v>
      </c>
      <c r="MP75" s="23">
        <v>0</v>
      </c>
      <c r="MQ75" s="23">
        <v>0</v>
      </c>
      <c r="MR75" s="23">
        <v>0</v>
      </c>
      <c r="MS75" s="23">
        <v>0</v>
      </c>
      <c r="MT75" s="23">
        <v>0</v>
      </c>
      <c r="MU75" s="23">
        <v>0</v>
      </c>
      <c r="MV75" s="23">
        <v>0</v>
      </c>
      <c r="MW75" s="23">
        <v>0</v>
      </c>
      <c r="MX75" s="23">
        <v>0</v>
      </c>
      <c r="MY75" s="23">
        <v>0</v>
      </c>
      <c r="MZ75" s="23">
        <v>0</v>
      </c>
    </row>
    <row r="76" spans="1:364">
      <c r="A76" s="9" t="s">
        <v>1022</v>
      </c>
      <c r="B76" s="9" t="s">
        <v>1023</v>
      </c>
      <c r="C76" s="9" t="s">
        <v>886</v>
      </c>
      <c r="E76" s="22">
        <v>0</v>
      </c>
      <c r="F76" s="23">
        <v>0</v>
      </c>
      <c r="G76" s="23">
        <v>231.34833399999999</v>
      </c>
      <c r="H76" s="23">
        <v>246.20583099999999</v>
      </c>
      <c r="I76" s="23">
        <v>253.838211</v>
      </c>
      <c r="J76" s="23">
        <v>261.70719600000001</v>
      </c>
      <c r="K76" s="23">
        <v>269.82011899999998</v>
      </c>
      <c r="L76" s="23">
        <v>278.18454300000002</v>
      </c>
      <c r="M76" s="23">
        <v>286.80826400000001</v>
      </c>
      <c r="N76" s="23">
        <v>295.69932</v>
      </c>
      <c r="O76" s="23">
        <v>304.86599899999999</v>
      </c>
      <c r="P76" s="23">
        <v>314.316845</v>
      </c>
      <c r="Q76" s="23">
        <v>324.06066700000002</v>
      </c>
      <c r="R76" s="23">
        <v>334.10654799999998</v>
      </c>
      <c r="S76" s="23">
        <v>344.46385099999998</v>
      </c>
      <c r="T76" s="23">
        <v>355.14222999999998</v>
      </c>
      <c r="U76" s="23">
        <v>366.15163899999999</v>
      </c>
      <c r="V76" s="23">
        <v>0</v>
      </c>
      <c r="W76" s="23">
        <v>0</v>
      </c>
      <c r="X76" s="23">
        <v>0</v>
      </c>
      <c r="Y76" s="22">
        <v>0</v>
      </c>
      <c r="Z76" s="23">
        <v>0</v>
      </c>
      <c r="AA76" s="23">
        <v>256.17047300000002</v>
      </c>
      <c r="AB76" s="23">
        <v>267.21388899999999</v>
      </c>
      <c r="AC76" s="23">
        <v>275.49751900000001</v>
      </c>
      <c r="AD76" s="23">
        <v>284.03794199999999</v>
      </c>
      <c r="AE76" s="23">
        <v>292.843119</v>
      </c>
      <c r="AF76" s="23">
        <v>301.92125499999997</v>
      </c>
      <c r="AG76" s="23">
        <v>311.28081400000002</v>
      </c>
      <c r="AH76" s="23">
        <v>320.93052</v>
      </c>
      <c r="AI76" s="23">
        <v>330.879366</v>
      </c>
      <c r="AJ76" s="23">
        <v>341.13662599999998</v>
      </c>
      <c r="AK76" s="23">
        <v>351.711861</v>
      </c>
      <c r="AL76" s="23">
        <v>362.61492900000002</v>
      </c>
      <c r="AM76" s="23">
        <v>373.85599200000001</v>
      </c>
      <c r="AN76" s="23">
        <v>385.44552800000002</v>
      </c>
      <c r="AO76" s="23">
        <v>397.394339</v>
      </c>
      <c r="AP76" s="23">
        <v>0</v>
      </c>
      <c r="AQ76" s="23">
        <v>0</v>
      </c>
      <c r="AR76" s="23">
        <v>0</v>
      </c>
      <c r="AS76" s="22">
        <v>0</v>
      </c>
      <c r="AT76" s="23">
        <v>0</v>
      </c>
      <c r="AU76" s="23">
        <v>0</v>
      </c>
      <c r="AV76" s="23">
        <v>156.16008500000001</v>
      </c>
      <c r="AW76" s="23">
        <v>160.844888</v>
      </c>
      <c r="AX76" s="23">
        <v>165.67023499999999</v>
      </c>
      <c r="AY76" s="23">
        <v>170.640342</v>
      </c>
      <c r="AZ76" s="23">
        <v>175.75955200000001</v>
      </c>
      <c r="BA76" s="23">
        <v>181.03233800000001</v>
      </c>
      <c r="BB76" s="23">
        <v>186.46330900000001</v>
      </c>
      <c r="BC76" s="23">
        <v>192.057208</v>
      </c>
      <c r="BD76" s="23">
        <v>197.81892400000001</v>
      </c>
      <c r="BE76" s="23">
        <v>203.75349199999999</v>
      </c>
      <c r="BF76" s="23">
        <v>209.866097</v>
      </c>
      <c r="BG76" s="23">
        <v>216.16207900000001</v>
      </c>
      <c r="BH76" s="23">
        <v>222.646942</v>
      </c>
      <c r="BI76" s="23">
        <v>229.32634999999999</v>
      </c>
      <c r="BJ76" s="23">
        <v>0</v>
      </c>
      <c r="BK76" s="23">
        <v>0</v>
      </c>
      <c r="BL76" s="23">
        <v>0</v>
      </c>
      <c r="BM76" s="22">
        <v>0</v>
      </c>
      <c r="BN76" s="23">
        <v>0</v>
      </c>
      <c r="BO76" s="23">
        <v>0</v>
      </c>
      <c r="BP76" s="23">
        <v>156.16008500000001</v>
      </c>
      <c r="BQ76" s="23">
        <v>160.844888</v>
      </c>
      <c r="BR76" s="23">
        <v>165.67023499999999</v>
      </c>
      <c r="BS76" s="23">
        <v>170.640342</v>
      </c>
      <c r="BT76" s="23">
        <v>175.75955200000001</v>
      </c>
      <c r="BU76" s="23">
        <v>181.03233800000001</v>
      </c>
      <c r="BV76" s="23">
        <v>186.46330900000001</v>
      </c>
      <c r="BW76" s="23">
        <v>192.057208</v>
      </c>
      <c r="BX76" s="23">
        <v>197.81892400000001</v>
      </c>
      <c r="BY76" s="23">
        <v>203.75349199999999</v>
      </c>
      <c r="BZ76" s="23">
        <v>209.866097</v>
      </c>
      <c r="CA76" s="23">
        <v>216.16207900000001</v>
      </c>
      <c r="CB76" s="23">
        <v>222.646942</v>
      </c>
      <c r="CC76" s="23">
        <v>229.32634999999999</v>
      </c>
      <c r="CD76" s="23">
        <v>0</v>
      </c>
      <c r="CE76" s="23">
        <v>0</v>
      </c>
      <c r="CF76" s="23">
        <v>0</v>
      </c>
      <c r="CG76" s="22">
        <v>0</v>
      </c>
      <c r="CH76" s="23">
        <v>0</v>
      </c>
      <c r="CI76" s="23">
        <v>153.542057</v>
      </c>
      <c r="CJ76" s="23">
        <v>155.399428</v>
      </c>
      <c r="CK76" s="23">
        <v>160.21681100000001</v>
      </c>
      <c r="CL76" s="23">
        <v>165.18353200000001</v>
      </c>
      <c r="CM76" s="23">
        <v>170.30422100000001</v>
      </c>
      <c r="CN76" s="23">
        <v>175.583652</v>
      </c>
      <c r="CO76" s="23">
        <v>181.02674500000001</v>
      </c>
      <c r="CP76" s="23">
        <v>186.63857400000001</v>
      </c>
      <c r="CQ76" s="23">
        <v>192.42437000000001</v>
      </c>
      <c r="CR76" s="23">
        <v>198.38952599999999</v>
      </c>
      <c r="CS76" s="23">
        <v>204.539601</v>
      </c>
      <c r="CT76" s="23">
        <v>210.88032899999999</v>
      </c>
      <c r="CU76" s="23">
        <v>217.417619</v>
      </c>
      <c r="CV76" s="23">
        <v>224.15756500000001</v>
      </c>
      <c r="CW76" s="23">
        <v>231.10645</v>
      </c>
      <c r="CX76" s="23">
        <v>0</v>
      </c>
      <c r="CY76" s="23">
        <v>0</v>
      </c>
      <c r="CZ76" s="23">
        <v>0</v>
      </c>
      <c r="DA76" s="22">
        <v>0</v>
      </c>
      <c r="DB76" s="23">
        <v>0</v>
      </c>
      <c r="DC76" s="23">
        <v>151.816866</v>
      </c>
      <c r="DD76" s="23">
        <v>153.653367</v>
      </c>
      <c r="DE76" s="23">
        <v>158.41662199999999</v>
      </c>
      <c r="DF76" s="23">
        <v>163.32753700000001</v>
      </c>
      <c r="DG76" s="23">
        <v>168.390691</v>
      </c>
      <c r="DH76" s="23">
        <v>173.61080200000001</v>
      </c>
      <c r="DI76" s="23">
        <v>178.99273700000001</v>
      </c>
      <c r="DJ76" s="23">
        <v>184.54151200000001</v>
      </c>
      <c r="DK76" s="23">
        <v>190.26229900000001</v>
      </c>
      <c r="DL76" s="23">
        <v>196.16042999999999</v>
      </c>
      <c r="DM76" s="23">
        <v>202.24140299999999</v>
      </c>
      <c r="DN76" s="23">
        <v>208.510887</v>
      </c>
      <c r="DO76" s="23">
        <v>214.97472400000001</v>
      </c>
      <c r="DP76" s="23">
        <v>221.63894099999999</v>
      </c>
      <c r="DQ76" s="23">
        <v>228.509748</v>
      </c>
      <c r="DR76" s="23">
        <v>0</v>
      </c>
      <c r="DS76" s="23">
        <v>0</v>
      </c>
      <c r="DT76" s="23">
        <v>0</v>
      </c>
      <c r="DU76" s="22">
        <v>0</v>
      </c>
      <c r="DV76" s="23">
        <v>0</v>
      </c>
      <c r="DW76" s="23">
        <v>151.816866</v>
      </c>
      <c r="DX76" s="23">
        <v>140.98974899999999</v>
      </c>
      <c r="DY76" s="23">
        <v>145.36043100000001</v>
      </c>
      <c r="DZ76" s="23">
        <v>149.866604</v>
      </c>
      <c r="EA76" s="23">
        <v>154.51246900000001</v>
      </c>
      <c r="EB76" s="23">
        <v>159.30235500000001</v>
      </c>
      <c r="EC76" s="23">
        <v>164.24072799999999</v>
      </c>
      <c r="ED76" s="23">
        <v>169.33219099999999</v>
      </c>
      <c r="EE76" s="23">
        <v>174.581489</v>
      </c>
      <c r="EF76" s="23">
        <v>179.993515</v>
      </c>
      <c r="EG76" s="23">
        <v>185.57331400000001</v>
      </c>
      <c r="EH76" s="23">
        <v>191.326087</v>
      </c>
      <c r="EI76" s="23">
        <v>197.25719599999999</v>
      </c>
      <c r="EJ76" s="23">
        <v>203.37216900000001</v>
      </c>
      <c r="EK76" s="23">
        <v>209.676706</v>
      </c>
      <c r="EL76" s="23">
        <v>0</v>
      </c>
      <c r="EM76" s="23">
        <v>0</v>
      </c>
      <c r="EN76" s="23">
        <v>0</v>
      </c>
      <c r="EO76" s="22">
        <v>0</v>
      </c>
      <c r="EP76" s="23">
        <v>0</v>
      </c>
      <c r="EQ76" s="23">
        <v>153.542057</v>
      </c>
      <c r="ER76" s="23">
        <v>155.399428</v>
      </c>
      <c r="ES76" s="23">
        <v>160.21681100000001</v>
      </c>
      <c r="ET76" s="23">
        <v>165.18353200000001</v>
      </c>
      <c r="EU76" s="23">
        <v>170.30422100000001</v>
      </c>
      <c r="EV76" s="23">
        <v>175.583652</v>
      </c>
      <c r="EW76" s="23">
        <v>181.02674500000001</v>
      </c>
      <c r="EX76" s="23">
        <v>186.63857400000001</v>
      </c>
      <c r="EY76" s="23">
        <v>192.42437000000001</v>
      </c>
      <c r="EZ76" s="23">
        <v>198.38952599999999</v>
      </c>
      <c r="FA76" s="23">
        <v>204.539601</v>
      </c>
      <c r="FB76" s="23">
        <v>210.88032899999999</v>
      </c>
      <c r="FC76" s="23">
        <v>217.417619</v>
      </c>
      <c r="FD76" s="23">
        <v>224.15756500000001</v>
      </c>
      <c r="FE76" s="23">
        <v>231.10645</v>
      </c>
      <c r="FF76" s="23">
        <v>0</v>
      </c>
      <c r="FG76" s="23">
        <v>0</v>
      </c>
      <c r="FH76" s="23">
        <v>0</v>
      </c>
      <c r="FI76" s="22">
        <v>0</v>
      </c>
      <c r="FJ76" s="23">
        <v>0</v>
      </c>
      <c r="FK76" s="23">
        <v>0</v>
      </c>
      <c r="FL76" s="23">
        <v>157.60640000000001</v>
      </c>
      <c r="FM76" s="23">
        <v>163.122624</v>
      </c>
      <c r="FN76" s="23">
        <v>168.83191600000001</v>
      </c>
      <c r="FO76" s="23">
        <v>174.74103299999999</v>
      </c>
      <c r="FP76" s="23">
        <v>180.85696899999999</v>
      </c>
      <c r="FQ76" s="23">
        <v>187.18696299999999</v>
      </c>
      <c r="FR76" s="23">
        <v>193.738507</v>
      </c>
      <c r="FS76" s="23">
        <v>200.51935399999999</v>
      </c>
      <c r="FT76" s="23">
        <v>207.537532</v>
      </c>
      <c r="FU76" s="23">
        <v>214.801345</v>
      </c>
      <c r="FV76" s="23">
        <v>222.31939199999999</v>
      </c>
      <c r="FW76" s="23">
        <v>230.100571</v>
      </c>
      <c r="FX76" s="23">
        <v>238.15409099999999</v>
      </c>
      <c r="FY76" s="23">
        <v>246.489484</v>
      </c>
      <c r="FZ76" s="23">
        <v>0</v>
      </c>
      <c r="GA76" s="23">
        <v>0</v>
      </c>
      <c r="GB76" s="23">
        <v>0</v>
      </c>
      <c r="GC76" s="22">
        <v>0</v>
      </c>
      <c r="GD76" s="23">
        <v>0</v>
      </c>
      <c r="GE76" s="23">
        <v>0</v>
      </c>
      <c r="GF76" s="23">
        <v>246.33427556999999</v>
      </c>
      <c r="GG76" s="23">
        <v>254.95597520999999</v>
      </c>
      <c r="GH76" s="23">
        <v>263.87943435</v>
      </c>
      <c r="GI76" s="23">
        <v>273.11521455000002</v>
      </c>
      <c r="GJ76" s="23">
        <v>282.67424706000003</v>
      </c>
      <c r="GK76" s="23">
        <v>292.56784570000002</v>
      </c>
      <c r="GL76" s="23">
        <v>302.80772030000003</v>
      </c>
      <c r="GM76" s="23">
        <v>313.40599050999998</v>
      </c>
      <c r="GN76" s="23">
        <v>324.37520017999998</v>
      </c>
      <c r="GO76" s="23">
        <v>335.72833219</v>
      </c>
      <c r="GP76" s="23">
        <v>347.47882380999999</v>
      </c>
      <c r="GQ76" s="23">
        <v>359.64058265</v>
      </c>
      <c r="GR76" s="23">
        <v>372.22800303999998</v>
      </c>
      <c r="GS76" s="23">
        <v>385.25598315000002</v>
      </c>
      <c r="GT76" s="23">
        <v>0</v>
      </c>
      <c r="GU76" s="23">
        <v>0</v>
      </c>
      <c r="GV76" s="23">
        <v>0</v>
      </c>
      <c r="GW76" s="22">
        <v>0</v>
      </c>
      <c r="GX76" s="23">
        <v>0</v>
      </c>
      <c r="GY76" s="23">
        <v>0</v>
      </c>
      <c r="GZ76" s="23">
        <v>0</v>
      </c>
      <c r="HA76" s="23">
        <v>0</v>
      </c>
      <c r="HB76" s="23">
        <v>0</v>
      </c>
      <c r="HC76" s="23">
        <v>0</v>
      </c>
      <c r="HD76" s="23">
        <v>0</v>
      </c>
      <c r="HE76" s="23">
        <v>0</v>
      </c>
      <c r="HF76" s="23">
        <v>0</v>
      </c>
      <c r="HG76" s="23">
        <v>0</v>
      </c>
      <c r="HH76" s="23">
        <v>0</v>
      </c>
      <c r="HI76" s="23">
        <v>0</v>
      </c>
      <c r="HJ76" s="23">
        <v>0</v>
      </c>
      <c r="HK76" s="23">
        <v>0</v>
      </c>
      <c r="HL76" s="23">
        <v>0</v>
      </c>
      <c r="HM76" s="23">
        <v>0</v>
      </c>
      <c r="HN76" s="23">
        <v>0</v>
      </c>
      <c r="HO76" s="23">
        <v>0</v>
      </c>
      <c r="HP76" s="23">
        <v>0</v>
      </c>
      <c r="HQ76" s="22">
        <v>0</v>
      </c>
      <c r="HR76" s="23">
        <v>0</v>
      </c>
      <c r="HS76" s="23">
        <v>0</v>
      </c>
      <c r="HT76" s="24">
        <v>158.42584400000001</v>
      </c>
      <c r="HU76" s="24">
        <v>163.97074799999999</v>
      </c>
      <c r="HV76" s="24">
        <v>171.75794500000001</v>
      </c>
      <c r="HW76" s="23">
        <v>177.01236299999999</v>
      </c>
      <c r="HX76" s="23">
        <v>183.207796</v>
      </c>
      <c r="HY76" s="23">
        <v>189.620069</v>
      </c>
      <c r="HZ76" s="23">
        <v>196.25677099999999</v>
      </c>
      <c r="IA76" s="23">
        <v>203.12575799999999</v>
      </c>
      <c r="IB76" s="23">
        <v>210.23516000000001</v>
      </c>
      <c r="IC76" s="23">
        <v>217.593391</v>
      </c>
      <c r="ID76" s="23">
        <v>225.209159</v>
      </c>
      <c r="IE76" s="23">
        <v>233.09147999999999</v>
      </c>
      <c r="IF76" s="23">
        <v>241.24968200000001</v>
      </c>
      <c r="IG76" s="23">
        <v>249.69342</v>
      </c>
      <c r="IH76" s="23">
        <v>0</v>
      </c>
      <c r="II76" s="23">
        <v>0</v>
      </c>
      <c r="IJ76" s="23">
        <v>0</v>
      </c>
      <c r="IK76" s="22">
        <v>0</v>
      </c>
      <c r="IL76" s="23">
        <v>0</v>
      </c>
      <c r="IM76" s="23">
        <v>0</v>
      </c>
      <c r="IN76" s="23">
        <v>0</v>
      </c>
      <c r="IO76" s="23">
        <v>0</v>
      </c>
      <c r="IP76" s="23">
        <v>0</v>
      </c>
      <c r="IQ76" s="23">
        <v>0</v>
      </c>
      <c r="IR76" s="23">
        <v>0</v>
      </c>
      <c r="IS76" s="23">
        <v>0</v>
      </c>
      <c r="IT76" s="23">
        <v>0</v>
      </c>
      <c r="IU76" s="23">
        <v>0</v>
      </c>
      <c r="IV76" s="23">
        <v>0</v>
      </c>
      <c r="IW76" s="23">
        <v>0</v>
      </c>
      <c r="IX76" s="23">
        <v>0</v>
      </c>
      <c r="IY76" s="23">
        <v>0</v>
      </c>
      <c r="IZ76" s="23">
        <v>0</v>
      </c>
      <c r="JA76" s="23">
        <v>0</v>
      </c>
      <c r="JB76" s="23">
        <v>0</v>
      </c>
      <c r="JC76" s="23">
        <v>0</v>
      </c>
      <c r="JD76" s="23">
        <v>0</v>
      </c>
      <c r="JE76" s="22">
        <v>0</v>
      </c>
      <c r="JF76" s="23">
        <v>0</v>
      </c>
      <c r="JG76" s="23">
        <v>0</v>
      </c>
      <c r="JH76" s="23">
        <v>0</v>
      </c>
      <c r="JI76" s="23">
        <v>0</v>
      </c>
      <c r="JJ76" s="23">
        <v>0</v>
      </c>
      <c r="JK76" s="23">
        <v>0</v>
      </c>
      <c r="JL76" s="23">
        <v>0</v>
      </c>
      <c r="JM76" s="23">
        <v>0</v>
      </c>
      <c r="JN76" s="23">
        <v>0</v>
      </c>
      <c r="JO76" s="23">
        <v>0</v>
      </c>
      <c r="JP76" s="23">
        <v>0</v>
      </c>
      <c r="JQ76" s="23">
        <v>0</v>
      </c>
      <c r="JR76" s="23">
        <v>0</v>
      </c>
      <c r="JS76" s="23">
        <v>0</v>
      </c>
      <c r="JT76" s="23">
        <v>0</v>
      </c>
      <c r="JU76" s="23">
        <v>0</v>
      </c>
      <c r="JV76" s="23">
        <v>0</v>
      </c>
      <c r="JW76" s="23">
        <v>0</v>
      </c>
      <c r="JX76" s="23">
        <v>0</v>
      </c>
      <c r="JY76" s="22">
        <v>0</v>
      </c>
      <c r="JZ76" s="23">
        <v>0</v>
      </c>
      <c r="KA76" s="23">
        <v>0</v>
      </c>
      <c r="KB76" s="23">
        <v>0</v>
      </c>
      <c r="KC76" s="23">
        <v>0</v>
      </c>
      <c r="KD76" s="23">
        <v>0</v>
      </c>
      <c r="KE76" s="23">
        <v>0</v>
      </c>
      <c r="KF76" s="23">
        <v>0</v>
      </c>
      <c r="KG76" s="23">
        <v>0</v>
      </c>
      <c r="KH76" s="23">
        <v>0</v>
      </c>
      <c r="KI76" s="23">
        <v>0</v>
      </c>
      <c r="KJ76" s="23">
        <v>0</v>
      </c>
      <c r="KK76" s="23">
        <v>0</v>
      </c>
      <c r="KL76" s="23">
        <v>0</v>
      </c>
      <c r="KM76" s="23">
        <v>0</v>
      </c>
      <c r="KN76" s="23">
        <v>0</v>
      </c>
      <c r="KO76" s="23">
        <v>0</v>
      </c>
      <c r="KP76" s="23">
        <v>0</v>
      </c>
      <c r="KQ76" s="23">
        <v>0</v>
      </c>
      <c r="KR76" s="23">
        <v>0</v>
      </c>
      <c r="KS76" s="22">
        <v>0</v>
      </c>
      <c r="KT76" s="23">
        <v>0</v>
      </c>
      <c r="KU76" s="23">
        <v>0</v>
      </c>
      <c r="KV76" s="23">
        <v>0</v>
      </c>
      <c r="KW76" s="23">
        <v>0</v>
      </c>
      <c r="KX76" s="23">
        <v>0</v>
      </c>
      <c r="KY76" s="23">
        <v>0</v>
      </c>
      <c r="KZ76" s="23">
        <v>0</v>
      </c>
      <c r="LA76" s="23">
        <v>0</v>
      </c>
      <c r="LB76" s="23">
        <v>0</v>
      </c>
      <c r="LC76" s="23">
        <v>0</v>
      </c>
      <c r="LD76" s="23">
        <v>0</v>
      </c>
      <c r="LE76" s="23">
        <v>0</v>
      </c>
      <c r="LF76" s="23">
        <v>0</v>
      </c>
      <c r="LG76" s="23">
        <v>0</v>
      </c>
      <c r="LH76" s="23">
        <v>0</v>
      </c>
      <c r="LI76" s="23">
        <v>0</v>
      </c>
      <c r="LJ76" s="23">
        <v>0</v>
      </c>
      <c r="LK76" s="23">
        <v>0</v>
      </c>
      <c r="LL76" s="23">
        <v>0</v>
      </c>
      <c r="LM76" s="22">
        <v>0</v>
      </c>
      <c r="LN76" s="23">
        <v>0</v>
      </c>
      <c r="LO76" s="23">
        <v>0</v>
      </c>
      <c r="LP76" s="23">
        <v>0</v>
      </c>
      <c r="LQ76" s="23">
        <v>0</v>
      </c>
      <c r="LR76" s="23">
        <v>0</v>
      </c>
      <c r="LS76" s="23">
        <v>0</v>
      </c>
      <c r="LT76" s="23">
        <v>0</v>
      </c>
      <c r="LU76" s="23">
        <v>0</v>
      </c>
      <c r="LV76" s="23">
        <v>0</v>
      </c>
      <c r="LW76" s="23">
        <v>0</v>
      </c>
      <c r="LX76" s="23">
        <v>0</v>
      </c>
      <c r="LY76" s="23">
        <v>0</v>
      </c>
      <c r="LZ76" s="23">
        <v>0</v>
      </c>
      <c r="MA76" s="23">
        <v>0</v>
      </c>
      <c r="MB76" s="23">
        <v>0</v>
      </c>
      <c r="MC76" s="23">
        <v>0</v>
      </c>
      <c r="MD76" s="23">
        <v>0</v>
      </c>
      <c r="ME76" s="23">
        <v>0</v>
      </c>
      <c r="MF76" s="23">
        <v>0</v>
      </c>
      <c r="MG76" s="22">
        <v>0</v>
      </c>
      <c r="MH76" s="23">
        <v>0</v>
      </c>
      <c r="MI76" s="23">
        <v>0</v>
      </c>
      <c r="MJ76" s="23">
        <v>0</v>
      </c>
      <c r="MK76" s="23">
        <v>0</v>
      </c>
      <c r="ML76" s="23">
        <v>0</v>
      </c>
      <c r="MM76" s="23">
        <v>0</v>
      </c>
      <c r="MN76" s="23">
        <v>0</v>
      </c>
      <c r="MO76" s="23">
        <v>0</v>
      </c>
      <c r="MP76" s="23">
        <v>0</v>
      </c>
      <c r="MQ76" s="23">
        <v>0</v>
      </c>
      <c r="MR76" s="23">
        <v>0</v>
      </c>
      <c r="MS76" s="23">
        <v>0</v>
      </c>
      <c r="MT76" s="23">
        <v>0</v>
      </c>
      <c r="MU76" s="23">
        <v>0</v>
      </c>
      <c r="MV76" s="23">
        <v>0</v>
      </c>
      <c r="MW76" s="23">
        <v>0</v>
      </c>
      <c r="MX76" s="23">
        <v>0</v>
      </c>
      <c r="MY76" s="23">
        <v>0</v>
      </c>
      <c r="MZ76" s="23">
        <v>0</v>
      </c>
    </row>
    <row r="77" spans="1:364">
      <c r="A77" s="21" t="s">
        <v>1024</v>
      </c>
      <c r="B77" s="21" t="s">
        <v>1025</v>
      </c>
      <c r="C77" s="21" t="s">
        <v>886</v>
      </c>
      <c r="E77" s="22">
        <v>0</v>
      </c>
      <c r="F77" s="23">
        <v>0</v>
      </c>
      <c r="G77" s="23">
        <v>172.38024300000001</v>
      </c>
      <c r="H77" s="23">
        <v>183.45072999999999</v>
      </c>
      <c r="I77" s="23">
        <v>189.13770299999999</v>
      </c>
      <c r="J77" s="23">
        <v>195.00097199999999</v>
      </c>
      <c r="K77" s="23">
        <v>201.04600199999999</v>
      </c>
      <c r="L77" s="23">
        <v>207.27842799999999</v>
      </c>
      <c r="M77" s="23">
        <v>213.704059</v>
      </c>
      <c r="N77" s="23">
        <v>220.32888500000001</v>
      </c>
      <c r="O77" s="23">
        <v>227.15907999999999</v>
      </c>
      <c r="P77" s="23">
        <v>234.20101199999999</v>
      </c>
      <c r="Q77" s="23">
        <v>241.461243</v>
      </c>
      <c r="R77" s="23">
        <v>248.94654199999999</v>
      </c>
      <c r="S77" s="23">
        <v>256.66388499999999</v>
      </c>
      <c r="T77" s="23">
        <v>264.62046500000002</v>
      </c>
      <c r="U77" s="23">
        <v>272.82369999999997</v>
      </c>
      <c r="V77" s="23">
        <v>0</v>
      </c>
      <c r="W77" s="23">
        <v>0</v>
      </c>
      <c r="X77" s="23">
        <v>0</v>
      </c>
      <c r="Y77" s="22">
        <v>0</v>
      </c>
      <c r="Z77" s="23">
        <v>0</v>
      </c>
      <c r="AA77" s="23">
        <v>190.875497</v>
      </c>
      <c r="AB77" s="23">
        <v>199.10407000000001</v>
      </c>
      <c r="AC77" s="23">
        <v>205.276297</v>
      </c>
      <c r="AD77" s="23">
        <v>211.63986199999999</v>
      </c>
      <c r="AE77" s="23">
        <v>218.20069699999999</v>
      </c>
      <c r="AF77" s="23">
        <v>224.96491900000001</v>
      </c>
      <c r="AG77" s="23">
        <v>231.93883199999999</v>
      </c>
      <c r="AH77" s="23">
        <v>239.12893500000001</v>
      </c>
      <c r="AI77" s="23">
        <v>246.541932</v>
      </c>
      <c r="AJ77" s="23">
        <v>254.184732</v>
      </c>
      <c r="AK77" s="23">
        <v>262.064459</v>
      </c>
      <c r="AL77" s="23">
        <v>270.18845700000003</v>
      </c>
      <c r="AM77" s="23">
        <v>278.56429900000001</v>
      </c>
      <c r="AN77" s="23">
        <v>287.199793</v>
      </c>
      <c r="AO77" s="23">
        <v>296.10298599999999</v>
      </c>
      <c r="AP77" s="23">
        <v>0</v>
      </c>
      <c r="AQ77" s="23">
        <v>0</v>
      </c>
      <c r="AR77" s="23">
        <v>0</v>
      </c>
      <c r="AS77" s="22">
        <v>0</v>
      </c>
      <c r="AT77" s="23">
        <v>0</v>
      </c>
      <c r="AU77" s="23">
        <v>0</v>
      </c>
      <c r="AV77" s="23">
        <v>116.167131</v>
      </c>
      <c r="AW77" s="23">
        <v>119.65214400000001</v>
      </c>
      <c r="AX77" s="23">
        <v>123.241709</v>
      </c>
      <c r="AY77" s="23">
        <v>126.93895999999999</v>
      </c>
      <c r="AZ77" s="23">
        <v>130.747129</v>
      </c>
      <c r="BA77" s="23">
        <v>134.669543</v>
      </c>
      <c r="BB77" s="23">
        <v>138.70962900000001</v>
      </c>
      <c r="BC77" s="23">
        <v>142.87091799999999</v>
      </c>
      <c r="BD77" s="23">
        <v>147.15704500000001</v>
      </c>
      <c r="BE77" s="23">
        <v>151.57175699999999</v>
      </c>
      <c r="BF77" s="23">
        <v>156.118909</v>
      </c>
      <c r="BG77" s="23">
        <v>160.80247700000001</v>
      </c>
      <c r="BH77" s="23">
        <v>165.62655100000001</v>
      </c>
      <c r="BI77" s="23">
        <v>170.595348</v>
      </c>
      <c r="BJ77" s="23">
        <v>0</v>
      </c>
      <c r="BK77" s="23">
        <v>0</v>
      </c>
      <c r="BL77" s="23">
        <v>0</v>
      </c>
      <c r="BM77" s="22">
        <v>0</v>
      </c>
      <c r="BN77" s="23">
        <v>0</v>
      </c>
      <c r="BO77" s="23">
        <v>0</v>
      </c>
      <c r="BP77" s="23">
        <v>116.167131</v>
      </c>
      <c r="BQ77" s="23">
        <v>119.65214400000001</v>
      </c>
      <c r="BR77" s="23">
        <v>123.241709</v>
      </c>
      <c r="BS77" s="23">
        <v>126.93895999999999</v>
      </c>
      <c r="BT77" s="23">
        <v>130.747129</v>
      </c>
      <c r="BU77" s="23">
        <v>134.669543</v>
      </c>
      <c r="BV77" s="23">
        <v>138.70962900000001</v>
      </c>
      <c r="BW77" s="23">
        <v>142.87091799999999</v>
      </c>
      <c r="BX77" s="23">
        <v>147.15704500000001</v>
      </c>
      <c r="BY77" s="23">
        <v>151.57175699999999</v>
      </c>
      <c r="BZ77" s="23">
        <v>156.118909</v>
      </c>
      <c r="CA77" s="23">
        <v>160.80247700000001</v>
      </c>
      <c r="CB77" s="23">
        <v>165.62655100000001</v>
      </c>
      <c r="CC77" s="23">
        <v>170.595348</v>
      </c>
      <c r="CD77" s="23">
        <v>0</v>
      </c>
      <c r="CE77" s="23">
        <v>0</v>
      </c>
      <c r="CF77" s="23">
        <v>0</v>
      </c>
      <c r="CG77" s="22">
        <v>0</v>
      </c>
      <c r="CH77" s="23">
        <v>0</v>
      </c>
      <c r="CI77" s="23">
        <v>114.405912</v>
      </c>
      <c r="CJ77" s="23">
        <v>115.78986</v>
      </c>
      <c r="CK77" s="23">
        <v>119.379345</v>
      </c>
      <c r="CL77" s="23">
        <v>123.080105</v>
      </c>
      <c r="CM77" s="23">
        <v>126.895588</v>
      </c>
      <c r="CN77" s="23">
        <v>130.829352</v>
      </c>
      <c r="CO77" s="23">
        <v>134.885062</v>
      </c>
      <c r="CP77" s="23">
        <v>139.066498</v>
      </c>
      <c r="CQ77" s="23">
        <v>143.37755999999999</v>
      </c>
      <c r="CR77" s="23">
        <v>147.82226399999999</v>
      </c>
      <c r="CS77" s="23">
        <v>152.40475499999999</v>
      </c>
      <c r="CT77" s="23">
        <v>157.129302</v>
      </c>
      <c r="CU77" s="23">
        <v>162.00031000000001</v>
      </c>
      <c r="CV77" s="23">
        <v>167.02232000000001</v>
      </c>
      <c r="CW77" s="23">
        <v>172.20001199999999</v>
      </c>
      <c r="CX77" s="23">
        <v>0</v>
      </c>
      <c r="CY77" s="23">
        <v>0</v>
      </c>
      <c r="CZ77" s="23">
        <v>0</v>
      </c>
      <c r="DA77" s="22">
        <v>0</v>
      </c>
      <c r="DB77" s="23">
        <v>0</v>
      </c>
      <c r="DC77" s="23">
        <v>113.120452</v>
      </c>
      <c r="DD77" s="23">
        <v>114.48885</v>
      </c>
      <c r="DE77" s="23">
        <v>118.038005</v>
      </c>
      <c r="DF77" s="23">
        <v>121.697183</v>
      </c>
      <c r="DG77" s="23">
        <v>125.469795</v>
      </c>
      <c r="DH77" s="23">
        <v>129.35935900000001</v>
      </c>
      <c r="DI77" s="23">
        <v>133.36949899999999</v>
      </c>
      <c r="DJ77" s="23">
        <v>137.50395399999999</v>
      </c>
      <c r="DK77" s="23">
        <v>141.76657599999999</v>
      </c>
      <c r="DL77" s="23">
        <v>146.16134</v>
      </c>
      <c r="DM77" s="23">
        <v>150.692342</v>
      </c>
      <c r="DN77" s="23">
        <v>155.36380399999999</v>
      </c>
      <c r="DO77" s="23">
        <v>160.180082</v>
      </c>
      <c r="DP77" s="23">
        <v>165.14566500000001</v>
      </c>
      <c r="DQ77" s="23">
        <v>170.26517999999999</v>
      </c>
      <c r="DR77" s="23">
        <v>0</v>
      </c>
      <c r="DS77" s="23">
        <v>0</v>
      </c>
      <c r="DT77" s="23">
        <v>0</v>
      </c>
      <c r="DU77" s="22">
        <v>0</v>
      </c>
      <c r="DV77" s="23">
        <v>0</v>
      </c>
      <c r="DW77" s="23">
        <v>113.120452</v>
      </c>
      <c r="DX77" s="23">
        <v>105.05304599999999</v>
      </c>
      <c r="DY77" s="23">
        <v>108.30969</v>
      </c>
      <c r="DZ77" s="23">
        <v>111.66728999999999</v>
      </c>
      <c r="EA77" s="23">
        <v>115.12897599999999</v>
      </c>
      <c r="EB77" s="23">
        <v>118.697975</v>
      </c>
      <c r="EC77" s="23">
        <v>122.377612</v>
      </c>
      <c r="ED77" s="23">
        <v>126.171318</v>
      </c>
      <c r="EE77" s="23">
        <v>130.082629</v>
      </c>
      <c r="EF77" s="23">
        <v>134.11519000000001</v>
      </c>
      <c r="EG77" s="23">
        <v>138.272761</v>
      </c>
      <c r="EH77" s="23">
        <v>142.55921699999999</v>
      </c>
      <c r="EI77" s="23">
        <v>146.97855200000001</v>
      </c>
      <c r="EJ77" s="23">
        <v>151.534887</v>
      </c>
      <c r="EK77" s="23">
        <v>156.23246900000001</v>
      </c>
      <c r="EL77" s="23">
        <v>0</v>
      </c>
      <c r="EM77" s="23">
        <v>0</v>
      </c>
      <c r="EN77" s="23">
        <v>0</v>
      </c>
      <c r="EO77" s="22">
        <v>0</v>
      </c>
      <c r="EP77" s="23">
        <v>0</v>
      </c>
      <c r="EQ77" s="23">
        <v>114.405912</v>
      </c>
      <c r="ER77" s="23">
        <v>115.78986</v>
      </c>
      <c r="ES77" s="23">
        <v>119.379345</v>
      </c>
      <c r="ET77" s="23">
        <v>123.080105</v>
      </c>
      <c r="EU77" s="23">
        <v>126.895588</v>
      </c>
      <c r="EV77" s="23">
        <v>130.829352</v>
      </c>
      <c r="EW77" s="23">
        <v>134.885062</v>
      </c>
      <c r="EX77" s="23">
        <v>139.066498</v>
      </c>
      <c r="EY77" s="23">
        <v>143.37755999999999</v>
      </c>
      <c r="EZ77" s="23">
        <v>147.82226399999999</v>
      </c>
      <c r="FA77" s="23">
        <v>152.40475499999999</v>
      </c>
      <c r="FB77" s="23">
        <v>157.129302</v>
      </c>
      <c r="FC77" s="23">
        <v>162.00031000000001</v>
      </c>
      <c r="FD77" s="23">
        <v>167.02232000000001</v>
      </c>
      <c r="FE77" s="23">
        <v>172.20001199999999</v>
      </c>
      <c r="FF77" s="23">
        <v>0</v>
      </c>
      <c r="FG77" s="23">
        <v>0</v>
      </c>
      <c r="FH77" s="23">
        <v>0</v>
      </c>
      <c r="FI77" s="22">
        <v>0</v>
      </c>
      <c r="FJ77" s="23">
        <v>0</v>
      </c>
      <c r="FK77" s="23">
        <v>0</v>
      </c>
      <c r="FL77" s="23">
        <v>117.90494</v>
      </c>
      <c r="FM77" s="23">
        <v>122.03161299999999</v>
      </c>
      <c r="FN77" s="23">
        <v>126.302719</v>
      </c>
      <c r="FO77" s="23">
        <v>130.72331399999999</v>
      </c>
      <c r="FP77" s="23">
        <v>135.298631</v>
      </c>
      <c r="FQ77" s="23">
        <v>140.03408300000001</v>
      </c>
      <c r="FR77" s="23">
        <v>144.93527499999999</v>
      </c>
      <c r="FS77" s="23">
        <v>150.00801000000001</v>
      </c>
      <c r="FT77" s="23">
        <v>155.25828999999999</v>
      </c>
      <c r="FU77" s="23">
        <v>160.692331</v>
      </c>
      <c r="FV77" s="23">
        <v>166.316562</v>
      </c>
      <c r="FW77" s="23">
        <v>172.137642</v>
      </c>
      <c r="FX77" s="23">
        <v>178.16245900000001</v>
      </c>
      <c r="FY77" s="23">
        <v>184.398145</v>
      </c>
      <c r="FZ77" s="23">
        <v>0</v>
      </c>
      <c r="GA77" s="23">
        <v>0</v>
      </c>
      <c r="GB77" s="23">
        <v>0</v>
      </c>
      <c r="GC77" s="22">
        <v>0</v>
      </c>
      <c r="GD77" s="23">
        <v>0</v>
      </c>
      <c r="GE77" s="23">
        <v>0</v>
      </c>
      <c r="GF77" s="23">
        <v>184.28203415999999</v>
      </c>
      <c r="GG77" s="23">
        <v>190.73190535000001</v>
      </c>
      <c r="GH77" s="23">
        <v>197.40752204</v>
      </c>
      <c r="GI77" s="23">
        <v>204.31678531</v>
      </c>
      <c r="GJ77" s="23">
        <v>211.46787280000001</v>
      </c>
      <c r="GK77" s="23">
        <v>218.86924834999999</v>
      </c>
      <c r="GL77" s="23">
        <v>226.52967204000001</v>
      </c>
      <c r="GM77" s="23">
        <v>234.45821056</v>
      </c>
      <c r="GN77" s="23">
        <v>242.66424792999999</v>
      </c>
      <c r="GO77" s="23">
        <v>251.15749661000001</v>
      </c>
      <c r="GP77" s="23">
        <v>259.94800899000001</v>
      </c>
      <c r="GQ77" s="23">
        <v>269.04618929999998</v>
      </c>
      <c r="GR77" s="23">
        <v>278.46280593</v>
      </c>
      <c r="GS77" s="23">
        <v>288.20900413999999</v>
      </c>
      <c r="GT77" s="23">
        <v>0</v>
      </c>
      <c r="GU77" s="23">
        <v>0</v>
      </c>
      <c r="GV77" s="23">
        <v>0</v>
      </c>
      <c r="GW77" s="22">
        <v>0</v>
      </c>
      <c r="GX77" s="23">
        <v>0</v>
      </c>
      <c r="GY77" s="23">
        <v>0</v>
      </c>
      <c r="GZ77" s="23">
        <v>0</v>
      </c>
      <c r="HA77" s="23">
        <v>0</v>
      </c>
      <c r="HB77" s="23">
        <v>0</v>
      </c>
      <c r="HC77" s="23">
        <v>0</v>
      </c>
      <c r="HD77" s="23">
        <v>0</v>
      </c>
      <c r="HE77" s="23">
        <v>0</v>
      </c>
      <c r="HF77" s="23">
        <v>0</v>
      </c>
      <c r="HG77" s="23">
        <v>0</v>
      </c>
      <c r="HH77" s="23">
        <v>0</v>
      </c>
      <c r="HI77" s="23">
        <v>0</v>
      </c>
      <c r="HJ77" s="23">
        <v>0</v>
      </c>
      <c r="HK77" s="23">
        <v>0</v>
      </c>
      <c r="HL77" s="23">
        <v>0</v>
      </c>
      <c r="HM77" s="23">
        <v>0</v>
      </c>
      <c r="HN77" s="23">
        <v>0</v>
      </c>
      <c r="HO77" s="23">
        <v>0</v>
      </c>
      <c r="HP77" s="23">
        <v>0</v>
      </c>
      <c r="HQ77" s="22">
        <v>0</v>
      </c>
      <c r="HR77" s="23">
        <v>0</v>
      </c>
      <c r="HS77" s="23">
        <v>0</v>
      </c>
      <c r="HT77" s="24">
        <v>118.51796400000001</v>
      </c>
      <c r="HU77" s="24">
        <v>122.666093</v>
      </c>
      <c r="HV77" s="24">
        <v>128.49167499999999</v>
      </c>
      <c r="HW77" s="23">
        <v>132.42249100000001</v>
      </c>
      <c r="HX77" s="23">
        <v>137.057278</v>
      </c>
      <c r="HY77" s="23">
        <v>141.85428300000001</v>
      </c>
      <c r="HZ77" s="23">
        <v>146.81918300000001</v>
      </c>
      <c r="IA77" s="23">
        <v>151.957854</v>
      </c>
      <c r="IB77" s="23">
        <v>157.27637899999999</v>
      </c>
      <c r="IC77" s="23">
        <v>162.78105199999999</v>
      </c>
      <c r="ID77" s="23">
        <v>168.47838899999999</v>
      </c>
      <c r="IE77" s="23">
        <v>174.37513300000001</v>
      </c>
      <c r="IF77" s="23">
        <v>180.478263</v>
      </c>
      <c r="IG77" s="23">
        <v>186.79500200000001</v>
      </c>
      <c r="IH77" s="23">
        <v>0</v>
      </c>
      <c r="II77" s="23">
        <v>0</v>
      </c>
      <c r="IJ77" s="23">
        <v>0</v>
      </c>
      <c r="IK77" s="22">
        <v>0</v>
      </c>
      <c r="IL77" s="23">
        <v>0</v>
      </c>
      <c r="IM77" s="23">
        <v>0</v>
      </c>
      <c r="IN77" s="23">
        <v>0</v>
      </c>
      <c r="IO77" s="23">
        <v>0</v>
      </c>
      <c r="IP77" s="23">
        <v>0</v>
      </c>
      <c r="IQ77" s="23">
        <v>0</v>
      </c>
      <c r="IR77" s="23">
        <v>0</v>
      </c>
      <c r="IS77" s="23">
        <v>0</v>
      </c>
      <c r="IT77" s="23">
        <v>0</v>
      </c>
      <c r="IU77" s="23">
        <v>0</v>
      </c>
      <c r="IV77" s="23">
        <v>0</v>
      </c>
      <c r="IW77" s="23">
        <v>0</v>
      </c>
      <c r="IX77" s="23">
        <v>0</v>
      </c>
      <c r="IY77" s="23">
        <v>0</v>
      </c>
      <c r="IZ77" s="23">
        <v>0</v>
      </c>
      <c r="JA77" s="23">
        <v>0</v>
      </c>
      <c r="JB77" s="23">
        <v>0</v>
      </c>
      <c r="JC77" s="23">
        <v>0</v>
      </c>
      <c r="JD77" s="23">
        <v>0</v>
      </c>
      <c r="JE77" s="22">
        <v>0</v>
      </c>
      <c r="JF77" s="23">
        <v>0</v>
      </c>
      <c r="JG77" s="23">
        <v>0</v>
      </c>
      <c r="JH77" s="23">
        <v>0</v>
      </c>
      <c r="JI77" s="23">
        <v>0</v>
      </c>
      <c r="JJ77" s="23">
        <v>0</v>
      </c>
      <c r="JK77" s="23">
        <v>0</v>
      </c>
      <c r="JL77" s="23">
        <v>0</v>
      </c>
      <c r="JM77" s="23">
        <v>0</v>
      </c>
      <c r="JN77" s="23">
        <v>0</v>
      </c>
      <c r="JO77" s="23">
        <v>0</v>
      </c>
      <c r="JP77" s="23">
        <v>0</v>
      </c>
      <c r="JQ77" s="23">
        <v>0</v>
      </c>
      <c r="JR77" s="23">
        <v>0</v>
      </c>
      <c r="JS77" s="23">
        <v>0</v>
      </c>
      <c r="JT77" s="23">
        <v>0</v>
      </c>
      <c r="JU77" s="23">
        <v>0</v>
      </c>
      <c r="JV77" s="23">
        <v>0</v>
      </c>
      <c r="JW77" s="23">
        <v>0</v>
      </c>
      <c r="JX77" s="23">
        <v>0</v>
      </c>
      <c r="JY77" s="22">
        <v>0</v>
      </c>
      <c r="JZ77" s="23">
        <v>0</v>
      </c>
      <c r="KA77" s="23">
        <v>0</v>
      </c>
      <c r="KB77" s="23">
        <v>0</v>
      </c>
      <c r="KC77" s="23">
        <v>0</v>
      </c>
      <c r="KD77" s="23">
        <v>0</v>
      </c>
      <c r="KE77" s="23">
        <v>0</v>
      </c>
      <c r="KF77" s="23">
        <v>0</v>
      </c>
      <c r="KG77" s="23">
        <v>0</v>
      </c>
      <c r="KH77" s="23">
        <v>0</v>
      </c>
      <c r="KI77" s="23">
        <v>0</v>
      </c>
      <c r="KJ77" s="23">
        <v>0</v>
      </c>
      <c r="KK77" s="23">
        <v>0</v>
      </c>
      <c r="KL77" s="23">
        <v>0</v>
      </c>
      <c r="KM77" s="23">
        <v>0</v>
      </c>
      <c r="KN77" s="23">
        <v>0</v>
      </c>
      <c r="KO77" s="23">
        <v>0</v>
      </c>
      <c r="KP77" s="23">
        <v>0</v>
      </c>
      <c r="KQ77" s="23">
        <v>0</v>
      </c>
      <c r="KR77" s="23">
        <v>0</v>
      </c>
      <c r="KS77" s="22">
        <v>0</v>
      </c>
      <c r="KT77" s="23">
        <v>0</v>
      </c>
      <c r="KU77" s="23">
        <v>0</v>
      </c>
      <c r="KV77" s="23">
        <v>0</v>
      </c>
      <c r="KW77" s="23">
        <v>0</v>
      </c>
      <c r="KX77" s="23">
        <v>0</v>
      </c>
      <c r="KY77" s="23">
        <v>0</v>
      </c>
      <c r="KZ77" s="23">
        <v>0</v>
      </c>
      <c r="LA77" s="23">
        <v>0</v>
      </c>
      <c r="LB77" s="23">
        <v>0</v>
      </c>
      <c r="LC77" s="23">
        <v>0</v>
      </c>
      <c r="LD77" s="23">
        <v>0</v>
      </c>
      <c r="LE77" s="23">
        <v>0</v>
      </c>
      <c r="LF77" s="23">
        <v>0</v>
      </c>
      <c r="LG77" s="23">
        <v>0</v>
      </c>
      <c r="LH77" s="23">
        <v>0</v>
      </c>
      <c r="LI77" s="23">
        <v>0</v>
      </c>
      <c r="LJ77" s="23">
        <v>0</v>
      </c>
      <c r="LK77" s="23">
        <v>0</v>
      </c>
      <c r="LL77" s="23">
        <v>0</v>
      </c>
      <c r="LM77" s="22">
        <v>0</v>
      </c>
      <c r="LN77" s="23">
        <v>0</v>
      </c>
      <c r="LO77" s="23">
        <v>0</v>
      </c>
      <c r="LP77" s="23">
        <v>0</v>
      </c>
      <c r="LQ77" s="23">
        <v>0</v>
      </c>
      <c r="LR77" s="23">
        <v>0</v>
      </c>
      <c r="LS77" s="23">
        <v>0</v>
      </c>
      <c r="LT77" s="23">
        <v>0</v>
      </c>
      <c r="LU77" s="23">
        <v>0</v>
      </c>
      <c r="LV77" s="23">
        <v>0</v>
      </c>
      <c r="LW77" s="23">
        <v>0</v>
      </c>
      <c r="LX77" s="23">
        <v>0</v>
      </c>
      <c r="LY77" s="23">
        <v>0</v>
      </c>
      <c r="LZ77" s="23">
        <v>0</v>
      </c>
      <c r="MA77" s="23">
        <v>0</v>
      </c>
      <c r="MB77" s="23">
        <v>0</v>
      </c>
      <c r="MC77" s="23">
        <v>0</v>
      </c>
      <c r="MD77" s="23">
        <v>0</v>
      </c>
      <c r="ME77" s="23">
        <v>0</v>
      </c>
      <c r="MF77" s="23">
        <v>0</v>
      </c>
      <c r="MG77" s="22">
        <v>0</v>
      </c>
      <c r="MH77" s="23">
        <v>0</v>
      </c>
      <c r="MI77" s="23">
        <v>0</v>
      </c>
      <c r="MJ77" s="23">
        <v>0</v>
      </c>
      <c r="MK77" s="23">
        <v>0</v>
      </c>
      <c r="ML77" s="23">
        <v>0</v>
      </c>
      <c r="MM77" s="23">
        <v>0</v>
      </c>
      <c r="MN77" s="23">
        <v>0</v>
      </c>
      <c r="MO77" s="23">
        <v>0</v>
      </c>
      <c r="MP77" s="23">
        <v>0</v>
      </c>
      <c r="MQ77" s="23">
        <v>0</v>
      </c>
      <c r="MR77" s="23">
        <v>0</v>
      </c>
      <c r="MS77" s="23">
        <v>0</v>
      </c>
      <c r="MT77" s="23">
        <v>0</v>
      </c>
      <c r="MU77" s="23">
        <v>0</v>
      </c>
      <c r="MV77" s="23">
        <v>0</v>
      </c>
      <c r="MW77" s="23">
        <v>0</v>
      </c>
      <c r="MX77" s="23">
        <v>0</v>
      </c>
      <c r="MY77" s="23">
        <v>0</v>
      </c>
      <c r="MZ77" s="23">
        <v>0</v>
      </c>
    </row>
    <row r="78" spans="1:364" s="25" customFormat="1">
      <c r="A78" s="21" t="s">
        <v>1026</v>
      </c>
      <c r="B78" s="21" t="s">
        <v>1027</v>
      </c>
      <c r="C78" s="21" t="s">
        <v>886</v>
      </c>
      <c r="D78" s="9"/>
      <c r="E78" s="22">
        <v>0</v>
      </c>
      <c r="F78" s="23">
        <v>0</v>
      </c>
      <c r="G78" s="23">
        <v>199.09527199999999</v>
      </c>
      <c r="H78" s="23">
        <v>211.88143400000001</v>
      </c>
      <c r="I78" s="23">
        <v>218.449759</v>
      </c>
      <c r="J78" s="23">
        <v>225.221701</v>
      </c>
      <c r="K78" s="23">
        <v>232.203574</v>
      </c>
      <c r="L78" s="23">
        <v>239.40188499999999</v>
      </c>
      <c r="M78" s="23">
        <v>246.82334299999999</v>
      </c>
      <c r="N78" s="23">
        <v>254.47486699999999</v>
      </c>
      <c r="O78" s="23">
        <v>262.363587</v>
      </c>
      <c r="P78" s="23">
        <v>270.49685899999997</v>
      </c>
      <c r="Q78" s="23">
        <v>278.88226100000003</v>
      </c>
      <c r="R78" s="23">
        <v>287.52761099999998</v>
      </c>
      <c r="S78" s="23">
        <v>296.440967</v>
      </c>
      <c r="T78" s="23">
        <v>305.63063699999998</v>
      </c>
      <c r="U78" s="23">
        <v>315.105187</v>
      </c>
      <c r="V78" s="23">
        <v>0</v>
      </c>
      <c r="W78" s="23">
        <v>0</v>
      </c>
      <c r="X78" s="23">
        <v>0</v>
      </c>
      <c r="Y78" s="22">
        <v>0</v>
      </c>
      <c r="Z78" s="23">
        <v>0</v>
      </c>
      <c r="AA78" s="23">
        <v>220.456872</v>
      </c>
      <c r="AB78" s="23">
        <v>229.96068700000001</v>
      </c>
      <c r="AC78" s="23">
        <v>237.08946800000001</v>
      </c>
      <c r="AD78" s="23">
        <v>244.43924200000001</v>
      </c>
      <c r="AE78" s="23">
        <v>252.01685800000001</v>
      </c>
      <c r="AF78" s="23">
        <v>259.82938100000001</v>
      </c>
      <c r="AG78" s="23">
        <v>267.88409200000001</v>
      </c>
      <c r="AH78" s="23">
        <v>276.18849899999998</v>
      </c>
      <c r="AI78" s="23">
        <v>284.75034199999999</v>
      </c>
      <c r="AJ78" s="23">
        <v>293.57760300000001</v>
      </c>
      <c r="AK78" s="23">
        <v>302.67850800000002</v>
      </c>
      <c r="AL78" s="23">
        <v>312.06154199999997</v>
      </c>
      <c r="AM78" s="23">
        <v>321.73545000000001</v>
      </c>
      <c r="AN78" s="23">
        <v>331.709249</v>
      </c>
      <c r="AO78" s="23">
        <v>341.99223499999999</v>
      </c>
      <c r="AP78" s="23">
        <v>0</v>
      </c>
      <c r="AQ78" s="23">
        <v>0</v>
      </c>
      <c r="AR78" s="23">
        <v>0</v>
      </c>
      <c r="AS78" s="22">
        <v>0</v>
      </c>
      <c r="AT78" s="23">
        <v>0</v>
      </c>
      <c r="AU78" s="23">
        <v>0</v>
      </c>
      <c r="AV78" s="23">
        <v>134.746015</v>
      </c>
      <c r="AW78" s="23">
        <v>138.78839600000001</v>
      </c>
      <c r="AX78" s="23">
        <v>142.95204799999999</v>
      </c>
      <c r="AY78" s="23">
        <v>147.24060900000001</v>
      </c>
      <c r="AZ78" s="23">
        <v>151.657827</v>
      </c>
      <c r="BA78" s="23">
        <v>156.207562</v>
      </c>
      <c r="BB78" s="23">
        <v>160.893789</v>
      </c>
      <c r="BC78" s="23">
        <v>165.72060300000001</v>
      </c>
      <c r="BD78" s="23">
        <v>170.69222099999999</v>
      </c>
      <c r="BE78" s="23">
        <v>175.81298699999999</v>
      </c>
      <c r="BF78" s="23">
        <v>181.087377</v>
      </c>
      <c r="BG78" s="23">
        <v>186.51999799999999</v>
      </c>
      <c r="BH78" s="23">
        <v>192.11559800000001</v>
      </c>
      <c r="BI78" s="23">
        <v>197.87906599999999</v>
      </c>
      <c r="BJ78" s="23">
        <v>0</v>
      </c>
      <c r="BK78" s="23">
        <v>0</v>
      </c>
      <c r="BL78" s="23">
        <v>0</v>
      </c>
      <c r="BM78" s="22">
        <v>0</v>
      </c>
      <c r="BN78" s="23">
        <v>0</v>
      </c>
      <c r="BO78" s="23">
        <v>0</v>
      </c>
      <c r="BP78" s="23">
        <v>134.746015</v>
      </c>
      <c r="BQ78" s="23">
        <v>138.78839600000001</v>
      </c>
      <c r="BR78" s="23">
        <v>142.95204799999999</v>
      </c>
      <c r="BS78" s="23">
        <v>147.24060900000001</v>
      </c>
      <c r="BT78" s="23">
        <v>151.657827</v>
      </c>
      <c r="BU78" s="23">
        <v>156.207562</v>
      </c>
      <c r="BV78" s="23">
        <v>160.893789</v>
      </c>
      <c r="BW78" s="23">
        <v>165.72060300000001</v>
      </c>
      <c r="BX78" s="23">
        <v>170.69222099999999</v>
      </c>
      <c r="BY78" s="23">
        <v>175.81298699999999</v>
      </c>
      <c r="BZ78" s="23">
        <v>181.087377</v>
      </c>
      <c r="CA78" s="23">
        <v>186.51999799999999</v>
      </c>
      <c r="CB78" s="23">
        <v>192.11559800000001</v>
      </c>
      <c r="CC78" s="23">
        <v>197.87906599999999</v>
      </c>
      <c r="CD78" s="23">
        <v>0</v>
      </c>
      <c r="CE78" s="23">
        <v>0</v>
      </c>
      <c r="CF78" s="23">
        <v>0</v>
      </c>
      <c r="CG78" s="22">
        <v>0</v>
      </c>
      <c r="CH78" s="23">
        <v>0</v>
      </c>
      <c r="CI78" s="23">
        <v>132.136234</v>
      </c>
      <c r="CJ78" s="23">
        <v>133.73466300000001</v>
      </c>
      <c r="CK78" s="23">
        <v>137.880437</v>
      </c>
      <c r="CL78" s="23">
        <v>142.154731</v>
      </c>
      <c r="CM78" s="23">
        <v>146.56152800000001</v>
      </c>
      <c r="CN78" s="23">
        <v>151.10493500000001</v>
      </c>
      <c r="CO78" s="23">
        <v>155.789188</v>
      </c>
      <c r="CP78" s="23">
        <v>160.61865299999999</v>
      </c>
      <c r="CQ78" s="23">
        <v>165.59783100000001</v>
      </c>
      <c r="CR78" s="23">
        <v>170.73136400000001</v>
      </c>
      <c r="CS78" s="23">
        <v>176.024036</v>
      </c>
      <c r="CT78" s="23">
        <v>181.48078100000001</v>
      </c>
      <c r="CU78" s="23">
        <v>187.106685</v>
      </c>
      <c r="CV78" s="23">
        <v>192.906993</v>
      </c>
      <c r="CW78" s="23">
        <v>198.88710900000001</v>
      </c>
      <c r="CX78" s="23">
        <v>0</v>
      </c>
      <c r="CY78" s="23">
        <v>0</v>
      </c>
      <c r="CZ78" s="23">
        <v>0</v>
      </c>
      <c r="DA78" s="22">
        <v>0</v>
      </c>
      <c r="DB78" s="23">
        <v>0</v>
      </c>
      <c r="DC78" s="23">
        <v>130.651557</v>
      </c>
      <c r="DD78" s="23">
        <v>132.23202599999999</v>
      </c>
      <c r="DE78" s="23">
        <v>136.331219</v>
      </c>
      <c r="DF78" s="23">
        <v>140.55748700000001</v>
      </c>
      <c r="DG78" s="23">
        <v>144.91476900000001</v>
      </c>
      <c r="DH78" s="23">
        <v>149.407127</v>
      </c>
      <c r="DI78" s="23">
        <v>154.038748</v>
      </c>
      <c r="DJ78" s="23">
        <v>158.81394900000001</v>
      </c>
      <c r="DK78" s="23">
        <v>163.73718099999999</v>
      </c>
      <c r="DL78" s="23">
        <v>168.81303399999999</v>
      </c>
      <c r="DM78" s="23">
        <v>174.04623799999999</v>
      </c>
      <c r="DN78" s="23">
        <v>179.44167100000001</v>
      </c>
      <c r="DO78" s="23">
        <v>185.00436300000001</v>
      </c>
      <c r="DP78" s="23">
        <v>190.739498</v>
      </c>
      <c r="DQ78" s="23">
        <v>196.652423</v>
      </c>
      <c r="DR78" s="23">
        <v>0</v>
      </c>
      <c r="DS78" s="23">
        <v>0</v>
      </c>
      <c r="DT78" s="23">
        <v>0</v>
      </c>
      <c r="DU78" s="22">
        <v>0</v>
      </c>
      <c r="DV78" s="23">
        <v>0</v>
      </c>
      <c r="DW78" s="23">
        <v>130.651557</v>
      </c>
      <c r="DX78" s="23">
        <v>121.33388600000001</v>
      </c>
      <c r="DY78" s="23">
        <v>125.095236</v>
      </c>
      <c r="DZ78" s="23">
        <v>128.97318799999999</v>
      </c>
      <c r="EA78" s="23">
        <v>132.97135700000001</v>
      </c>
      <c r="EB78" s="23">
        <v>137.093469</v>
      </c>
      <c r="EC78" s="23">
        <v>141.343367</v>
      </c>
      <c r="ED78" s="23">
        <v>145.72501099999999</v>
      </c>
      <c r="EE78" s="23">
        <v>150.24248700000001</v>
      </c>
      <c r="EF78" s="23">
        <v>154.900004</v>
      </c>
      <c r="EG78" s="23">
        <v>159.70190400000001</v>
      </c>
      <c r="EH78" s="23">
        <v>164.65266299999999</v>
      </c>
      <c r="EI78" s="23">
        <v>169.75689499999999</v>
      </c>
      <c r="EJ78" s="23">
        <v>175.01935900000001</v>
      </c>
      <c r="EK78" s="23">
        <v>180.44495900000001</v>
      </c>
      <c r="EL78" s="23">
        <v>0</v>
      </c>
      <c r="EM78" s="23">
        <v>0</v>
      </c>
      <c r="EN78" s="23">
        <v>0</v>
      </c>
      <c r="EO78" s="22">
        <v>0</v>
      </c>
      <c r="EP78" s="23">
        <v>0</v>
      </c>
      <c r="EQ78" s="23">
        <v>132.136234</v>
      </c>
      <c r="ER78" s="23">
        <v>133.73466300000001</v>
      </c>
      <c r="ES78" s="23">
        <v>137.880437</v>
      </c>
      <c r="ET78" s="23">
        <v>142.154731</v>
      </c>
      <c r="EU78" s="23">
        <v>146.56152800000001</v>
      </c>
      <c r="EV78" s="23">
        <v>151.10493500000001</v>
      </c>
      <c r="EW78" s="23">
        <v>155.789188</v>
      </c>
      <c r="EX78" s="23">
        <v>160.61865299999999</v>
      </c>
      <c r="EY78" s="23">
        <v>165.59783100000001</v>
      </c>
      <c r="EZ78" s="23">
        <v>170.73136400000001</v>
      </c>
      <c r="FA78" s="23">
        <v>176.024036</v>
      </c>
      <c r="FB78" s="23">
        <v>181.48078100000001</v>
      </c>
      <c r="FC78" s="23">
        <v>187.106685</v>
      </c>
      <c r="FD78" s="23">
        <v>192.906993</v>
      </c>
      <c r="FE78" s="23">
        <v>198.88710900000001</v>
      </c>
      <c r="FF78" s="23">
        <v>0</v>
      </c>
      <c r="FG78" s="23">
        <v>0</v>
      </c>
      <c r="FH78" s="23">
        <v>0</v>
      </c>
      <c r="FI78" s="22">
        <v>0</v>
      </c>
      <c r="FJ78" s="23">
        <v>0</v>
      </c>
      <c r="FK78" s="23">
        <v>0</v>
      </c>
      <c r="FL78" s="23">
        <v>136.848128</v>
      </c>
      <c r="FM78" s="23">
        <v>141.637812</v>
      </c>
      <c r="FN78" s="23">
        <v>146.595136</v>
      </c>
      <c r="FO78" s="23">
        <v>151.725966</v>
      </c>
      <c r="FP78" s="23">
        <v>157.036374</v>
      </c>
      <c r="FQ78" s="23">
        <v>162.53264799999999</v>
      </c>
      <c r="FR78" s="23">
        <v>168.22129000000001</v>
      </c>
      <c r="FS78" s="23">
        <v>174.10903500000001</v>
      </c>
      <c r="FT78" s="23">
        <v>180.20285200000001</v>
      </c>
      <c r="FU78" s="23">
        <v>186.509951</v>
      </c>
      <c r="FV78" s="23">
        <v>193.0378</v>
      </c>
      <c r="FW78" s="23">
        <v>199.79412300000001</v>
      </c>
      <c r="FX78" s="23">
        <v>206.78691699999999</v>
      </c>
      <c r="FY78" s="23">
        <v>214.02445900000001</v>
      </c>
      <c r="FZ78" s="23">
        <v>0</v>
      </c>
      <c r="GA78" s="23">
        <v>0</v>
      </c>
      <c r="GB78" s="23">
        <v>0</v>
      </c>
      <c r="GC78" s="22">
        <v>0</v>
      </c>
      <c r="GD78" s="23">
        <v>0</v>
      </c>
      <c r="GE78" s="23">
        <v>0</v>
      </c>
      <c r="GF78" s="23">
        <v>213.88969279</v>
      </c>
      <c r="GG78" s="23">
        <v>221.37583204000001</v>
      </c>
      <c r="GH78" s="23">
        <v>229.12398615999999</v>
      </c>
      <c r="GI78" s="23">
        <v>237.14332568</v>
      </c>
      <c r="GJ78" s="23">
        <v>245.44334208000001</v>
      </c>
      <c r="GK78" s="23">
        <v>254.03385904999999</v>
      </c>
      <c r="GL78" s="23">
        <v>262.92504412</v>
      </c>
      <c r="GM78" s="23">
        <v>272.12742065999998</v>
      </c>
      <c r="GN78" s="23">
        <v>281.65188038000002</v>
      </c>
      <c r="GO78" s="23">
        <v>291.50969620000001</v>
      </c>
      <c r="GP78" s="23">
        <v>301.71253555999999</v>
      </c>
      <c r="GQ78" s="23">
        <v>312.27247431000001</v>
      </c>
      <c r="GR78" s="23">
        <v>323.20201091000001</v>
      </c>
      <c r="GS78" s="23">
        <v>334.51408128999998</v>
      </c>
      <c r="GT78" s="23">
        <v>0</v>
      </c>
      <c r="GU78" s="23">
        <v>0</v>
      </c>
      <c r="GV78" s="23">
        <v>0</v>
      </c>
      <c r="GW78" s="22">
        <v>0</v>
      </c>
      <c r="GX78" s="23">
        <v>0</v>
      </c>
      <c r="GY78" s="23">
        <v>0</v>
      </c>
      <c r="GZ78" s="23">
        <v>0</v>
      </c>
      <c r="HA78" s="23">
        <v>0</v>
      </c>
      <c r="HB78" s="23">
        <v>0</v>
      </c>
      <c r="HC78" s="23">
        <v>0</v>
      </c>
      <c r="HD78" s="23">
        <v>0</v>
      </c>
      <c r="HE78" s="23">
        <v>0</v>
      </c>
      <c r="HF78" s="23">
        <v>0</v>
      </c>
      <c r="HG78" s="23">
        <v>0</v>
      </c>
      <c r="HH78" s="23">
        <v>0</v>
      </c>
      <c r="HI78" s="23">
        <v>0</v>
      </c>
      <c r="HJ78" s="23">
        <v>0</v>
      </c>
      <c r="HK78" s="23">
        <v>0</v>
      </c>
      <c r="HL78" s="23">
        <v>0</v>
      </c>
      <c r="HM78" s="23">
        <v>0</v>
      </c>
      <c r="HN78" s="23">
        <v>0</v>
      </c>
      <c r="HO78" s="23">
        <v>0</v>
      </c>
      <c r="HP78" s="23">
        <v>0</v>
      </c>
      <c r="HQ78" s="22">
        <v>0</v>
      </c>
      <c r="HR78" s="23">
        <v>0</v>
      </c>
      <c r="HS78" s="23">
        <v>0</v>
      </c>
      <c r="HT78" s="24">
        <v>137.55964299999999</v>
      </c>
      <c r="HU78" s="24">
        <v>142.37423100000001</v>
      </c>
      <c r="HV78" s="24">
        <v>149.13577900000001</v>
      </c>
      <c r="HW78" s="23">
        <v>153.69814</v>
      </c>
      <c r="HX78" s="23">
        <v>159.077575</v>
      </c>
      <c r="HY78" s="23">
        <v>164.64528999999999</v>
      </c>
      <c r="HZ78" s="23">
        <v>170.40787499999999</v>
      </c>
      <c r="IA78" s="23">
        <v>176.372151</v>
      </c>
      <c r="IB78" s="23">
        <v>182.545176</v>
      </c>
      <c r="IC78" s="23">
        <v>188.934258</v>
      </c>
      <c r="ID78" s="23">
        <v>195.54695699999999</v>
      </c>
      <c r="IE78" s="23">
        <v>202.39109999999999</v>
      </c>
      <c r="IF78" s="23">
        <v>209.47478899999999</v>
      </c>
      <c r="IG78" s="23">
        <v>216.80640600000001</v>
      </c>
      <c r="IH78" s="23">
        <v>0</v>
      </c>
      <c r="II78" s="23">
        <v>0</v>
      </c>
      <c r="IJ78" s="23">
        <v>0</v>
      </c>
      <c r="IK78" s="22">
        <v>0</v>
      </c>
      <c r="IL78" s="23">
        <v>0</v>
      </c>
      <c r="IM78" s="23">
        <v>0</v>
      </c>
      <c r="IN78" s="23">
        <v>0</v>
      </c>
      <c r="IO78" s="23">
        <v>0</v>
      </c>
      <c r="IP78" s="23">
        <v>0</v>
      </c>
      <c r="IQ78" s="23">
        <v>0</v>
      </c>
      <c r="IR78" s="23">
        <v>0</v>
      </c>
      <c r="IS78" s="23">
        <v>0</v>
      </c>
      <c r="IT78" s="23">
        <v>0</v>
      </c>
      <c r="IU78" s="23">
        <v>0</v>
      </c>
      <c r="IV78" s="23">
        <v>0</v>
      </c>
      <c r="IW78" s="23">
        <v>0</v>
      </c>
      <c r="IX78" s="23">
        <v>0</v>
      </c>
      <c r="IY78" s="23">
        <v>0</v>
      </c>
      <c r="IZ78" s="23">
        <v>0</v>
      </c>
      <c r="JA78" s="23">
        <v>0</v>
      </c>
      <c r="JB78" s="23">
        <v>0</v>
      </c>
      <c r="JC78" s="23">
        <v>0</v>
      </c>
      <c r="JD78" s="23">
        <v>0</v>
      </c>
      <c r="JE78" s="22">
        <v>0</v>
      </c>
      <c r="JF78" s="23">
        <v>0</v>
      </c>
      <c r="JG78" s="23">
        <v>0</v>
      </c>
      <c r="JH78" s="23">
        <v>0</v>
      </c>
      <c r="JI78" s="23">
        <v>0</v>
      </c>
      <c r="JJ78" s="23">
        <v>0</v>
      </c>
      <c r="JK78" s="23">
        <v>0</v>
      </c>
      <c r="JL78" s="23">
        <v>0</v>
      </c>
      <c r="JM78" s="23">
        <v>0</v>
      </c>
      <c r="JN78" s="23">
        <v>0</v>
      </c>
      <c r="JO78" s="23">
        <v>0</v>
      </c>
      <c r="JP78" s="23">
        <v>0</v>
      </c>
      <c r="JQ78" s="23">
        <v>0</v>
      </c>
      <c r="JR78" s="23">
        <v>0</v>
      </c>
      <c r="JS78" s="23">
        <v>0</v>
      </c>
      <c r="JT78" s="23">
        <v>0</v>
      </c>
      <c r="JU78" s="23">
        <v>0</v>
      </c>
      <c r="JV78" s="23">
        <v>0</v>
      </c>
      <c r="JW78" s="23">
        <v>0</v>
      </c>
      <c r="JX78" s="23">
        <v>0</v>
      </c>
      <c r="JY78" s="22">
        <v>0</v>
      </c>
      <c r="JZ78" s="23">
        <v>0</v>
      </c>
      <c r="KA78" s="23">
        <v>0</v>
      </c>
      <c r="KB78" s="23">
        <v>0</v>
      </c>
      <c r="KC78" s="23">
        <v>0</v>
      </c>
      <c r="KD78" s="23">
        <v>0</v>
      </c>
      <c r="KE78" s="23">
        <v>0</v>
      </c>
      <c r="KF78" s="23">
        <v>0</v>
      </c>
      <c r="KG78" s="23">
        <v>0</v>
      </c>
      <c r="KH78" s="23">
        <v>0</v>
      </c>
      <c r="KI78" s="23">
        <v>0</v>
      </c>
      <c r="KJ78" s="23">
        <v>0</v>
      </c>
      <c r="KK78" s="23">
        <v>0</v>
      </c>
      <c r="KL78" s="23">
        <v>0</v>
      </c>
      <c r="KM78" s="23">
        <v>0</v>
      </c>
      <c r="KN78" s="23">
        <v>0</v>
      </c>
      <c r="KO78" s="23">
        <v>0</v>
      </c>
      <c r="KP78" s="23">
        <v>0</v>
      </c>
      <c r="KQ78" s="23">
        <v>0</v>
      </c>
      <c r="KR78" s="23">
        <v>0</v>
      </c>
      <c r="KS78" s="22">
        <v>0</v>
      </c>
      <c r="KT78" s="23">
        <v>0</v>
      </c>
      <c r="KU78" s="23">
        <v>0</v>
      </c>
      <c r="KV78" s="23">
        <v>0</v>
      </c>
      <c r="KW78" s="23">
        <v>0</v>
      </c>
      <c r="KX78" s="23">
        <v>0</v>
      </c>
      <c r="KY78" s="23">
        <v>0</v>
      </c>
      <c r="KZ78" s="23">
        <v>0</v>
      </c>
      <c r="LA78" s="23">
        <v>0</v>
      </c>
      <c r="LB78" s="23">
        <v>0</v>
      </c>
      <c r="LC78" s="23">
        <v>0</v>
      </c>
      <c r="LD78" s="23">
        <v>0</v>
      </c>
      <c r="LE78" s="23">
        <v>0</v>
      </c>
      <c r="LF78" s="23">
        <v>0</v>
      </c>
      <c r="LG78" s="23">
        <v>0</v>
      </c>
      <c r="LH78" s="23">
        <v>0</v>
      </c>
      <c r="LI78" s="23">
        <v>0</v>
      </c>
      <c r="LJ78" s="23">
        <v>0</v>
      </c>
      <c r="LK78" s="23">
        <v>0</v>
      </c>
      <c r="LL78" s="23">
        <v>0</v>
      </c>
      <c r="LM78" s="22">
        <v>0</v>
      </c>
      <c r="LN78" s="23">
        <v>0</v>
      </c>
      <c r="LO78" s="23">
        <v>0</v>
      </c>
      <c r="LP78" s="23">
        <v>0</v>
      </c>
      <c r="LQ78" s="23">
        <v>0</v>
      </c>
      <c r="LR78" s="23">
        <v>0</v>
      </c>
      <c r="LS78" s="23">
        <v>0</v>
      </c>
      <c r="LT78" s="23">
        <v>0</v>
      </c>
      <c r="LU78" s="23">
        <v>0</v>
      </c>
      <c r="LV78" s="23">
        <v>0</v>
      </c>
      <c r="LW78" s="23">
        <v>0</v>
      </c>
      <c r="LX78" s="23">
        <v>0</v>
      </c>
      <c r="LY78" s="23">
        <v>0</v>
      </c>
      <c r="LZ78" s="23">
        <v>0</v>
      </c>
      <c r="MA78" s="23">
        <v>0</v>
      </c>
      <c r="MB78" s="23">
        <v>0</v>
      </c>
      <c r="MC78" s="23">
        <v>0</v>
      </c>
      <c r="MD78" s="23">
        <v>0</v>
      </c>
      <c r="ME78" s="23">
        <v>0</v>
      </c>
      <c r="MF78" s="23">
        <v>0</v>
      </c>
      <c r="MG78" s="22">
        <v>0</v>
      </c>
      <c r="MH78" s="23">
        <v>0</v>
      </c>
      <c r="MI78" s="23">
        <v>0</v>
      </c>
      <c r="MJ78" s="23">
        <v>0</v>
      </c>
      <c r="MK78" s="23">
        <v>0</v>
      </c>
      <c r="ML78" s="23">
        <v>0</v>
      </c>
      <c r="MM78" s="23">
        <v>0</v>
      </c>
      <c r="MN78" s="23">
        <v>0</v>
      </c>
      <c r="MO78" s="23">
        <v>0</v>
      </c>
      <c r="MP78" s="23">
        <v>0</v>
      </c>
      <c r="MQ78" s="23">
        <v>0</v>
      </c>
      <c r="MR78" s="23">
        <v>0</v>
      </c>
      <c r="MS78" s="23">
        <v>0</v>
      </c>
      <c r="MT78" s="23">
        <v>0</v>
      </c>
      <c r="MU78" s="23">
        <v>0</v>
      </c>
      <c r="MV78" s="23">
        <v>0</v>
      </c>
      <c r="MW78" s="23">
        <v>0</v>
      </c>
      <c r="MX78" s="23">
        <v>0</v>
      </c>
      <c r="MY78" s="23">
        <v>0</v>
      </c>
      <c r="MZ78" s="23">
        <v>0</v>
      </c>
    </row>
    <row r="79" spans="1:364">
      <c r="A79" s="21" t="s">
        <v>1028</v>
      </c>
      <c r="B79" s="21" t="s">
        <v>1029</v>
      </c>
      <c r="C79" s="21" t="s">
        <v>886</v>
      </c>
      <c r="E79" s="22">
        <v>0</v>
      </c>
      <c r="F79" s="23">
        <v>0</v>
      </c>
      <c r="G79" s="23">
        <v>271.90171299999997</v>
      </c>
      <c r="H79" s="23">
        <v>289.36360100000002</v>
      </c>
      <c r="I79" s="23">
        <v>298.33387299999998</v>
      </c>
      <c r="J79" s="23">
        <v>307.582223</v>
      </c>
      <c r="K79" s="23">
        <v>317.11727200000001</v>
      </c>
      <c r="L79" s="23">
        <v>326.94790699999999</v>
      </c>
      <c r="M79" s="23">
        <v>337.08329199999997</v>
      </c>
      <c r="N79" s="23">
        <v>347.53287499999999</v>
      </c>
      <c r="O79" s="23">
        <v>358.30639400000001</v>
      </c>
      <c r="P79" s="23">
        <v>369.41389199999998</v>
      </c>
      <c r="Q79" s="23">
        <v>380.865723</v>
      </c>
      <c r="R79" s="23">
        <v>392.67255999999998</v>
      </c>
      <c r="S79" s="23">
        <v>404.84540900000002</v>
      </c>
      <c r="T79" s="23">
        <v>417.39561700000002</v>
      </c>
      <c r="U79" s="23">
        <v>430.334881</v>
      </c>
      <c r="V79" s="23">
        <v>0</v>
      </c>
      <c r="W79" s="23">
        <v>0</v>
      </c>
      <c r="X79" s="23">
        <v>0</v>
      </c>
      <c r="Y79" s="22">
        <v>0</v>
      </c>
      <c r="Z79" s="23">
        <v>0</v>
      </c>
      <c r="AA79" s="23">
        <v>301.07495999999998</v>
      </c>
      <c r="AB79" s="23">
        <v>314.054192</v>
      </c>
      <c r="AC79" s="23">
        <v>323.789872</v>
      </c>
      <c r="AD79" s="23">
        <v>333.827358</v>
      </c>
      <c r="AE79" s="23">
        <v>344.17600599999997</v>
      </c>
      <c r="AF79" s="23">
        <v>354.845462</v>
      </c>
      <c r="AG79" s="23">
        <v>365.84567099999998</v>
      </c>
      <c r="AH79" s="23">
        <v>377.18688700000001</v>
      </c>
      <c r="AI79" s="23">
        <v>388.87968100000001</v>
      </c>
      <c r="AJ79" s="23">
        <v>400.93495100000001</v>
      </c>
      <c r="AK79" s="23">
        <v>413.36393399999997</v>
      </c>
      <c r="AL79" s="23">
        <v>426.17821600000002</v>
      </c>
      <c r="AM79" s="23">
        <v>439.38974100000001</v>
      </c>
      <c r="AN79" s="23">
        <v>453.01082300000002</v>
      </c>
      <c r="AO79" s="23">
        <v>467.05415799999997</v>
      </c>
      <c r="AP79" s="23">
        <v>0</v>
      </c>
      <c r="AQ79" s="23">
        <v>0</v>
      </c>
      <c r="AR79" s="23">
        <v>0</v>
      </c>
      <c r="AS79" s="22">
        <v>0</v>
      </c>
      <c r="AT79" s="23">
        <v>0</v>
      </c>
      <c r="AU79" s="23">
        <v>0</v>
      </c>
      <c r="AV79" s="23">
        <v>181.40982500000001</v>
      </c>
      <c r="AW79" s="23">
        <v>186.85211899999999</v>
      </c>
      <c r="AX79" s="23">
        <v>192.457683</v>
      </c>
      <c r="AY79" s="23">
        <v>198.231413</v>
      </c>
      <c r="AZ79" s="23">
        <v>204.17835600000001</v>
      </c>
      <c r="BA79" s="23">
        <v>210.30370600000001</v>
      </c>
      <c r="BB79" s="23">
        <v>216.612818</v>
      </c>
      <c r="BC79" s="23">
        <v>223.11120199999999</v>
      </c>
      <c r="BD79" s="23">
        <v>229.80453800000001</v>
      </c>
      <c r="BE79" s="23">
        <v>236.69867400000001</v>
      </c>
      <c r="BF79" s="23">
        <v>243.79963499999999</v>
      </c>
      <c r="BG79" s="23">
        <v>251.11362399999999</v>
      </c>
      <c r="BH79" s="23">
        <v>258.64703200000002</v>
      </c>
      <c r="BI79" s="23">
        <v>266.40644300000002</v>
      </c>
      <c r="BJ79" s="23">
        <v>0</v>
      </c>
      <c r="BK79" s="23">
        <v>0</v>
      </c>
      <c r="BL79" s="23">
        <v>0</v>
      </c>
      <c r="BM79" s="22">
        <v>0</v>
      </c>
      <c r="BN79" s="23">
        <v>0</v>
      </c>
      <c r="BO79" s="23">
        <v>0</v>
      </c>
      <c r="BP79" s="23">
        <v>181.40982500000001</v>
      </c>
      <c r="BQ79" s="23">
        <v>186.85211899999999</v>
      </c>
      <c r="BR79" s="23">
        <v>192.457683</v>
      </c>
      <c r="BS79" s="23">
        <v>198.231413</v>
      </c>
      <c r="BT79" s="23">
        <v>204.17835600000001</v>
      </c>
      <c r="BU79" s="23">
        <v>210.30370600000001</v>
      </c>
      <c r="BV79" s="23">
        <v>216.612818</v>
      </c>
      <c r="BW79" s="23">
        <v>223.11120199999999</v>
      </c>
      <c r="BX79" s="23">
        <v>229.80453800000001</v>
      </c>
      <c r="BY79" s="23">
        <v>236.69867400000001</v>
      </c>
      <c r="BZ79" s="23">
        <v>243.79963499999999</v>
      </c>
      <c r="CA79" s="23">
        <v>251.11362399999999</v>
      </c>
      <c r="CB79" s="23">
        <v>258.64703200000002</v>
      </c>
      <c r="CC79" s="23">
        <v>266.40644300000002</v>
      </c>
      <c r="CD79" s="23">
        <v>0</v>
      </c>
      <c r="CE79" s="23">
        <v>0</v>
      </c>
      <c r="CF79" s="23">
        <v>0</v>
      </c>
      <c r="CG79" s="22">
        <v>0</v>
      </c>
      <c r="CH79" s="23">
        <v>0</v>
      </c>
      <c r="CI79" s="23">
        <v>180.45666299999999</v>
      </c>
      <c r="CJ79" s="23">
        <v>182.63961499999999</v>
      </c>
      <c r="CK79" s="23">
        <v>188.30144300000001</v>
      </c>
      <c r="CL79" s="23">
        <v>194.13878800000001</v>
      </c>
      <c r="CM79" s="23">
        <v>200.15709100000001</v>
      </c>
      <c r="CN79" s="23">
        <v>206.36196000000001</v>
      </c>
      <c r="CO79" s="23">
        <v>212.75918100000001</v>
      </c>
      <c r="CP79" s="23">
        <v>219.354716</v>
      </c>
      <c r="CQ79" s="23">
        <v>226.15471199999999</v>
      </c>
      <c r="CR79" s="23">
        <v>233.16550799999999</v>
      </c>
      <c r="CS79" s="23">
        <v>240.39363900000001</v>
      </c>
      <c r="CT79" s="23">
        <v>247.845842</v>
      </c>
      <c r="CU79" s="23">
        <v>255.52906300000001</v>
      </c>
      <c r="CV79" s="23">
        <v>263.45046400000001</v>
      </c>
      <c r="CW79" s="23">
        <v>271.61742800000002</v>
      </c>
      <c r="CX79" s="23">
        <v>0</v>
      </c>
      <c r="CY79" s="23">
        <v>0</v>
      </c>
      <c r="CZ79" s="23">
        <v>0</v>
      </c>
      <c r="DA79" s="22">
        <v>0</v>
      </c>
      <c r="DB79" s="23">
        <v>0</v>
      </c>
      <c r="DC79" s="23">
        <v>178.42905999999999</v>
      </c>
      <c r="DD79" s="23">
        <v>180.58748499999999</v>
      </c>
      <c r="DE79" s="23">
        <v>186.185697</v>
      </c>
      <c r="DF79" s="23">
        <v>191.95745400000001</v>
      </c>
      <c r="DG79" s="23">
        <v>197.90813499999999</v>
      </c>
      <c r="DH79" s="23">
        <v>204.04328699999999</v>
      </c>
      <c r="DI79" s="23">
        <v>210.368629</v>
      </c>
      <c r="DJ79" s="23">
        <v>216.89005599999999</v>
      </c>
      <c r="DK79" s="23">
        <v>223.61364800000001</v>
      </c>
      <c r="DL79" s="23">
        <v>230.545671</v>
      </c>
      <c r="DM79" s="23">
        <v>237.692587</v>
      </c>
      <c r="DN79" s="23">
        <v>245.06105700000001</v>
      </c>
      <c r="DO79" s="23">
        <v>252.65795</v>
      </c>
      <c r="DP79" s="23">
        <v>260.49034599999999</v>
      </c>
      <c r="DQ79" s="23">
        <v>268.56554699999998</v>
      </c>
      <c r="DR79" s="23">
        <v>0</v>
      </c>
      <c r="DS79" s="23">
        <v>0</v>
      </c>
      <c r="DT79" s="23">
        <v>0</v>
      </c>
      <c r="DU79" s="22">
        <v>0</v>
      </c>
      <c r="DV79" s="23">
        <v>0</v>
      </c>
      <c r="DW79" s="23">
        <v>178.42905999999999</v>
      </c>
      <c r="DX79" s="23">
        <v>165.70404199999999</v>
      </c>
      <c r="DY79" s="23">
        <v>170.840868</v>
      </c>
      <c r="DZ79" s="23">
        <v>176.13693499999999</v>
      </c>
      <c r="EA79" s="23">
        <v>181.59718000000001</v>
      </c>
      <c r="EB79" s="23">
        <v>187.22669200000001</v>
      </c>
      <c r="EC79" s="23">
        <v>193.03072</v>
      </c>
      <c r="ED79" s="23">
        <v>199.01467199999999</v>
      </c>
      <c r="EE79" s="23">
        <v>205.18412699999999</v>
      </c>
      <c r="EF79" s="23">
        <v>211.54483500000001</v>
      </c>
      <c r="EG79" s="23">
        <v>218.10272499999999</v>
      </c>
      <c r="EH79" s="23">
        <v>224.86390900000001</v>
      </c>
      <c r="EI79" s="23">
        <v>231.83468999999999</v>
      </c>
      <c r="EJ79" s="23">
        <v>239.02156600000001</v>
      </c>
      <c r="EK79" s="23">
        <v>246.43123399999999</v>
      </c>
      <c r="EL79" s="23">
        <v>0</v>
      </c>
      <c r="EM79" s="23">
        <v>0</v>
      </c>
      <c r="EN79" s="23">
        <v>0</v>
      </c>
      <c r="EO79" s="22">
        <v>0</v>
      </c>
      <c r="EP79" s="23">
        <v>0</v>
      </c>
      <c r="EQ79" s="23">
        <v>180.45666299999999</v>
      </c>
      <c r="ER79" s="23">
        <v>182.63961499999999</v>
      </c>
      <c r="ES79" s="23">
        <v>188.30144300000001</v>
      </c>
      <c r="ET79" s="23">
        <v>194.13878800000001</v>
      </c>
      <c r="EU79" s="23">
        <v>200.15709100000001</v>
      </c>
      <c r="EV79" s="23">
        <v>206.36196000000001</v>
      </c>
      <c r="EW79" s="23">
        <v>212.75918100000001</v>
      </c>
      <c r="EX79" s="23">
        <v>219.354716</v>
      </c>
      <c r="EY79" s="23">
        <v>226.15471199999999</v>
      </c>
      <c r="EZ79" s="23">
        <v>233.16550799999999</v>
      </c>
      <c r="FA79" s="23">
        <v>240.39363900000001</v>
      </c>
      <c r="FB79" s="23">
        <v>247.845842</v>
      </c>
      <c r="FC79" s="23">
        <v>255.52906300000001</v>
      </c>
      <c r="FD79" s="23">
        <v>263.45046400000001</v>
      </c>
      <c r="FE79" s="23">
        <v>271.61742800000002</v>
      </c>
      <c r="FF79" s="23">
        <v>0</v>
      </c>
      <c r="FG79" s="23">
        <v>0</v>
      </c>
      <c r="FH79" s="23">
        <v>0</v>
      </c>
      <c r="FI79" s="22">
        <v>0</v>
      </c>
      <c r="FJ79" s="23">
        <v>0</v>
      </c>
      <c r="FK79" s="23">
        <v>0</v>
      </c>
      <c r="FL79" s="23">
        <v>183.06930199999999</v>
      </c>
      <c r="FM79" s="23">
        <v>189.47672800000001</v>
      </c>
      <c r="FN79" s="23">
        <v>196.10841300000001</v>
      </c>
      <c r="FO79" s="23">
        <v>202.972207</v>
      </c>
      <c r="FP79" s="23">
        <v>210.076235</v>
      </c>
      <c r="FQ79" s="23">
        <v>217.42890299999999</v>
      </c>
      <c r="FR79" s="23">
        <v>225.038915</v>
      </c>
      <c r="FS79" s="23">
        <v>232.915277</v>
      </c>
      <c r="FT79" s="23">
        <v>241.06731099999999</v>
      </c>
      <c r="FU79" s="23">
        <v>249.50466700000001</v>
      </c>
      <c r="FV79" s="23">
        <v>258.23732999999999</v>
      </c>
      <c r="FW79" s="23">
        <v>267.27563700000002</v>
      </c>
      <c r="FX79" s="23">
        <v>276.63028400000002</v>
      </c>
      <c r="FY79" s="23">
        <v>286.312344</v>
      </c>
      <c r="FZ79" s="23">
        <v>0</v>
      </c>
      <c r="GA79" s="23">
        <v>0</v>
      </c>
      <c r="GB79" s="23">
        <v>0</v>
      </c>
      <c r="GC79" s="22">
        <v>0</v>
      </c>
      <c r="GD79" s="23">
        <v>0</v>
      </c>
      <c r="GE79" s="23">
        <v>0</v>
      </c>
      <c r="GF79" s="23">
        <v>286.13206002999999</v>
      </c>
      <c r="GG79" s="23">
        <v>296.14668212999999</v>
      </c>
      <c r="GH79" s="23">
        <v>306.51181601000002</v>
      </c>
      <c r="GI79" s="23">
        <v>317.23972957000001</v>
      </c>
      <c r="GJ79" s="23">
        <v>328.34312010000002</v>
      </c>
      <c r="GK79" s="23">
        <v>339.83512931000001</v>
      </c>
      <c r="GL79" s="23">
        <v>351.72935883000002</v>
      </c>
      <c r="GM79" s="23">
        <v>364.03988638999999</v>
      </c>
      <c r="GN79" s="23">
        <v>376.78128241000002</v>
      </c>
      <c r="GO79" s="23">
        <v>389.96862729999998</v>
      </c>
      <c r="GP79" s="23">
        <v>403.61752925000002</v>
      </c>
      <c r="GQ79" s="23">
        <v>417.74414278</v>
      </c>
      <c r="GR79" s="23">
        <v>432.36518776999998</v>
      </c>
      <c r="GS79" s="23">
        <v>447.49796935000001</v>
      </c>
      <c r="GT79" s="23">
        <v>0</v>
      </c>
      <c r="GU79" s="23">
        <v>0</v>
      </c>
      <c r="GV79" s="23">
        <v>0</v>
      </c>
      <c r="GW79" s="22">
        <v>0</v>
      </c>
      <c r="GX79" s="23">
        <v>0</v>
      </c>
      <c r="GY79" s="23">
        <v>0</v>
      </c>
      <c r="GZ79" s="23">
        <v>0</v>
      </c>
      <c r="HA79" s="23">
        <v>0</v>
      </c>
      <c r="HB79" s="23">
        <v>0</v>
      </c>
      <c r="HC79" s="23">
        <v>0</v>
      </c>
      <c r="HD79" s="23">
        <v>0</v>
      </c>
      <c r="HE79" s="23">
        <v>0</v>
      </c>
      <c r="HF79" s="23">
        <v>0</v>
      </c>
      <c r="HG79" s="23">
        <v>0</v>
      </c>
      <c r="HH79" s="23">
        <v>0</v>
      </c>
      <c r="HI79" s="23">
        <v>0</v>
      </c>
      <c r="HJ79" s="23">
        <v>0</v>
      </c>
      <c r="HK79" s="23">
        <v>0</v>
      </c>
      <c r="HL79" s="23">
        <v>0</v>
      </c>
      <c r="HM79" s="23">
        <v>0</v>
      </c>
      <c r="HN79" s="23">
        <v>0</v>
      </c>
      <c r="HO79" s="23">
        <v>0</v>
      </c>
      <c r="HP79" s="23">
        <v>0</v>
      </c>
      <c r="HQ79" s="22">
        <v>0</v>
      </c>
      <c r="HR79" s="23">
        <v>0</v>
      </c>
      <c r="HS79" s="23">
        <v>0</v>
      </c>
      <c r="HT79" s="24">
        <v>184.02113499999999</v>
      </c>
      <c r="HU79" s="24">
        <v>190.46187499999999</v>
      </c>
      <c r="HV79" s="24">
        <v>199.507172</v>
      </c>
      <c r="HW79" s="23">
        <v>205.61049399999999</v>
      </c>
      <c r="HX79" s="23">
        <v>212.806862</v>
      </c>
      <c r="HY79" s="23">
        <v>220.25510199999999</v>
      </c>
      <c r="HZ79" s="23">
        <v>227.96403000000001</v>
      </c>
      <c r="IA79" s="23">
        <v>235.94277099999999</v>
      </c>
      <c r="IB79" s="23">
        <v>244.20076900000001</v>
      </c>
      <c r="IC79" s="23">
        <v>252.747795</v>
      </c>
      <c r="ID79" s="23">
        <v>261.59396800000002</v>
      </c>
      <c r="IE79" s="23">
        <v>270.74975699999999</v>
      </c>
      <c r="IF79" s="23">
        <v>280.225999</v>
      </c>
      <c r="IG79" s="23">
        <v>290.03390899999999</v>
      </c>
      <c r="IH79" s="23">
        <v>0</v>
      </c>
      <c r="II79" s="23">
        <v>0</v>
      </c>
      <c r="IJ79" s="23">
        <v>0</v>
      </c>
      <c r="IK79" s="22">
        <v>0</v>
      </c>
      <c r="IL79" s="23">
        <v>0</v>
      </c>
      <c r="IM79" s="23">
        <v>0</v>
      </c>
      <c r="IN79" s="23">
        <v>0</v>
      </c>
      <c r="IO79" s="23">
        <v>0</v>
      </c>
      <c r="IP79" s="23">
        <v>0</v>
      </c>
      <c r="IQ79" s="23">
        <v>0</v>
      </c>
      <c r="IR79" s="23">
        <v>0</v>
      </c>
      <c r="IS79" s="23">
        <v>0</v>
      </c>
      <c r="IT79" s="23">
        <v>0</v>
      </c>
      <c r="IU79" s="23">
        <v>0</v>
      </c>
      <c r="IV79" s="23">
        <v>0</v>
      </c>
      <c r="IW79" s="23">
        <v>0</v>
      </c>
      <c r="IX79" s="23">
        <v>0</v>
      </c>
      <c r="IY79" s="23">
        <v>0</v>
      </c>
      <c r="IZ79" s="23">
        <v>0</v>
      </c>
      <c r="JA79" s="23">
        <v>0</v>
      </c>
      <c r="JB79" s="23">
        <v>0</v>
      </c>
      <c r="JC79" s="23">
        <v>0</v>
      </c>
      <c r="JD79" s="23">
        <v>0</v>
      </c>
      <c r="JE79" s="22">
        <v>0</v>
      </c>
      <c r="JF79" s="23">
        <v>0</v>
      </c>
      <c r="JG79" s="23">
        <v>0</v>
      </c>
      <c r="JH79" s="23">
        <v>0</v>
      </c>
      <c r="JI79" s="23">
        <v>0</v>
      </c>
      <c r="JJ79" s="23">
        <v>0</v>
      </c>
      <c r="JK79" s="23">
        <v>0</v>
      </c>
      <c r="JL79" s="23">
        <v>0</v>
      </c>
      <c r="JM79" s="23">
        <v>0</v>
      </c>
      <c r="JN79" s="23">
        <v>0</v>
      </c>
      <c r="JO79" s="23">
        <v>0</v>
      </c>
      <c r="JP79" s="23">
        <v>0</v>
      </c>
      <c r="JQ79" s="23">
        <v>0</v>
      </c>
      <c r="JR79" s="23">
        <v>0</v>
      </c>
      <c r="JS79" s="23">
        <v>0</v>
      </c>
      <c r="JT79" s="23">
        <v>0</v>
      </c>
      <c r="JU79" s="23">
        <v>0</v>
      </c>
      <c r="JV79" s="23">
        <v>0</v>
      </c>
      <c r="JW79" s="23">
        <v>0</v>
      </c>
      <c r="JX79" s="23">
        <v>0</v>
      </c>
      <c r="JY79" s="22">
        <v>0</v>
      </c>
      <c r="JZ79" s="23">
        <v>0</v>
      </c>
      <c r="KA79" s="23">
        <v>0</v>
      </c>
      <c r="KB79" s="23">
        <v>0</v>
      </c>
      <c r="KC79" s="23">
        <v>0</v>
      </c>
      <c r="KD79" s="23">
        <v>0</v>
      </c>
      <c r="KE79" s="23">
        <v>0</v>
      </c>
      <c r="KF79" s="23">
        <v>0</v>
      </c>
      <c r="KG79" s="23">
        <v>0</v>
      </c>
      <c r="KH79" s="23">
        <v>0</v>
      </c>
      <c r="KI79" s="23">
        <v>0</v>
      </c>
      <c r="KJ79" s="23">
        <v>0</v>
      </c>
      <c r="KK79" s="23">
        <v>0</v>
      </c>
      <c r="KL79" s="23">
        <v>0</v>
      </c>
      <c r="KM79" s="23">
        <v>0</v>
      </c>
      <c r="KN79" s="23">
        <v>0</v>
      </c>
      <c r="KO79" s="23">
        <v>0</v>
      </c>
      <c r="KP79" s="23">
        <v>0</v>
      </c>
      <c r="KQ79" s="23">
        <v>0</v>
      </c>
      <c r="KR79" s="23">
        <v>0</v>
      </c>
      <c r="KS79" s="22">
        <v>0</v>
      </c>
      <c r="KT79" s="23">
        <v>0</v>
      </c>
      <c r="KU79" s="23">
        <v>0</v>
      </c>
      <c r="KV79" s="23">
        <v>0</v>
      </c>
      <c r="KW79" s="23">
        <v>0</v>
      </c>
      <c r="KX79" s="23">
        <v>0</v>
      </c>
      <c r="KY79" s="23">
        <v>0</v>
      </c>
      <c r="KZ79" s="23">
        <v>0</v>
      </c>
      <c r="LA79" s="23">
        <v>0</v>
      </c>
      <c r="LB79" s="23">
        <v>0</v>
      </c>
      <c r="LC79" s="23">
        <v>0</v>
      </c>
      <c r="LD79" s="23">
        <v>0</v>
      </c>
      <c r="LE79" s="23">
        <v>0</v>
      </c>
      <c r="LF79" s="23">
        <v>0</v>
      </c>
      <c r="LG79" s="23">
        <v>0</v>
      </c>
      <c r="LH79" s="23">
        <v>0</v>
      </c>
      <c r="LI79" s="23">
        <v>0</v>
      </c>
      <c r="LJ79" s="23">
        <v>0</v>
      </c>
      <c r="LK79" s="23">
        <v>0</v>
      </c>
      <c r="LL79" s="23">
        <v>0</v>
      </c>
      <c r="LM79" s="22">
        <v>0</v>
      </c>
      <c r="LN79" s="23">
        <v>0</v>
      </c>
      <c r="LO79" s="23">
        <v>0</v>
      </c>
      <c r="LP79" s="23">
        <v>0</v>
      </c>
      <c r="LQ79" s="23">
        <v>0</v>
      </c>
      <c r="LR79" s="23">
        <v>0</v>
      </c>
      <c r="LS79" s="23">
        <v>0</v>
      </c>
      <c r="LT79" s="23">
        <v>0</v>
      </c>
      <c r="LU79" s="23">
        <v>0</v>
      </c>
      <c r="LV79" s="23">
        <v>0</v>
      </c>
      <c r="LW79" s="23">
        <v>0</v>
      </c>
      <c r="LX79" s="23">
        <v>0</v>
      </c>
      <c r="LY79" s="23">
        <v>0</v>
      </c>
      <c r="LZ79" s="23">
        <v>0</v>
      </c>
      <c r="MA79" s="23">
        <v>0</v>
      </c>
      <c r="MB79" s="23">
        <v>0</v>
      </c>
      <c r="MC79" s="23">
        <v>0</v>
      </c>
      <c r="MD79" s="23">
        <v>0</v>
      </c>
      <c r="ME79" s="23">
        <v>0</v>
      </c>
      <c r="MF79" s="23">
        <v>0</v>
      </c>
      <c r="MG79" s="22">
        <v>0</v>
      </c>
      <c r="MH79" s="23">
        <v>0</v>
      </c>
      <c r="MI79" s="23">
        <v>0</v>
      </c>
      <c r="MJ79" s="23">
        <v>0</v>
      </c>
      <c r="MK79" s="23">
        <v>0</v>
      </c>
      <c r="ML79" s="23">
        <v>0</v>
      </c>
      <c r="MM79" s="23">
        <v>0</v>
      </c>
      <c r="MN79" s="23">
        <v>0</v>
      </c>
      <c r="MO79" s="23">
        <v>0</v>
      </c>
      <c r="MP79" s="23">
        <v>0</v>
      </c>
      <c r="MQ79" s="23">
        <v>0</v>
      </c>
      <c r="MR79" s="23">
        <v>0</v>
      </c>
      <c r="MS79" s="23">
        <v>0</v>
      </c>
      <c r="MT79" s="23">
        <v>0</v>
      </c>
      <c r="MU79" s="23">
        <v>0</v>
      </c>
      <c r="MV79" s="23">
        <v>0</v>
      </c>
      <c r="MW79" s="23">
        <v>0</v>
      </c>
      <c r="MX79" s="23">
        <v>0</v>
      </c>
      <c r="MY79" s="23">
        <v>0</v>
      </c>
      <c r="MZ79" s="23">
        <v>0</v>
      </c>
    </row>
    <row r="80" spans="1:364">
      <c r="A80" s="21" t="s">
        <v>1030</v>
      </c>
      <c r="B80" s="21" t="s">
        <v>1031</v>
      </c>
      <c r="C80" s="21" t="s">
        <v>886</v>
      </c>
      <c r="E80" s="22">
        <v>0</v>
      </c>
      <c r="F80" s="23">
        <v>0</v>
      </c>
      <c r="G80" s="23">
        <v>119.11309</v>
      </c>
      <c r="H80" s="23">
        <v>126.762691</v>
      </c>
      <c r="I80" s="23">
        <v>130.69233399999999</v>
      </c>
      <c r="J80" s="23">
        <v>134.743796</v>
      </c>
      <c r="K80" s="23">
        <v>138.92085399999999</v>
      </c>
      <c r="L80" s="23">
        <v>143.22740099999999</v>
      </c>
      <c r="M80" s="23">
        <v>147.66745</v>
      </c>
      <c r="N80" s="23">
        <v>152.24514099999999</v>
      </c>
      <c r="O80" s="23">
        <v>156.96474000000001</v>
      </c>
      <c r="P80" s="23">
        <v>161.830647</v>
      </c>
      <c r="Q80" s="23">
        <v>166.847397</v>
      </c>
      <c r="R80" s="23">
        <v>172.019667</v>
      </c>
      <c r="S80" s="23">
        <v>177.35227599999999</v>
      </c>
      <c r="T80" s="23">
        <v>182.85019700000001</v>
      </c>
      <c r="U80" s="23">
        <v>188.518553</v>
      </c>
      <c r="V80" s="23">
        <v>0</v>
      </c>
      <c r="W80" s="23">
        <v>0</v>
      </c>
      <c r="X80" s="23">
        <v>0</v>
      </c>
      <c r="Y80" s="22">
        <v>0</v>
      </c>
      <c r="Z80" s="23">
        <v>0</v>
      </c>
      <c r="AA80" s="23">
        <v>131.89313300000001</v>
      </c>
      <c r="AB80" s="23">
        <v>137.57899800000001</v>
      </c>
      <c r="AC80" s="23">
        <v>141.84394700000001</v>
      </c>
      <c r="AD80" s="23">
        <v>146.24110899999999</v>
      </c>
      <c r="AE80" s="23">
        <v>150.774584</v>
      </c>
      <c r="AF80" s="23">
        <v>155.44859600000001</v>
      </c>
      <c r="AG80" s="23">
        <v>160.26750200000001</v>
      </c>
      <c r="AH80" s="23">
        <v>165.235795</v>
      </c>
      <c r="AI80" s="23">
        <v>170.35810499999999</v>
      </c>
      <c r="AJ80" s="23">
        <v>175.639206</v>
      </c>
      <c r="AK80" s="23">
        <v>181.08402100000001</v>
      </c>
      <c r="AL80" s="23">
        <v>186.69762600000001</v>
      </c>
      <c r="AM80" s="23">
        <v>192.485252</v>
      </c>
      <c r="AN80" s="23">
        <v>198.45229499999999</v>
      </c>
      <c r="AO80" s="23">
        <v>204.60431600000001</v>
      </c>
      <c r="AP80" s="23">
        <v>0</v>
      </c>
      <c r="AQ80" s="23">
        <v>0</v>
      </c>
      <c r="AR80" s="23">
        <v>0</v>
      </c>
      <c r="AS80" s="22">
        <v>0</v>
      </c>
      <c r="AT80" s="23">
        <v>0</v>
      </c>
      <c r="AU80" s="23">
        <v>0</v>
      </c>
      <c r="AV80" s="23">
        <v>81.240376999999995</v>
      </c>
      <c r="AW80" s="23">
        <v>83.677588999999998</v>
      </c>
      <c r="AX80" s="23">
        <v>86.187916000000001</v>
      </c>
      <c r="AY80" s="23">
        <v>88.773554000000004</v>
      </c>
      <c r="AZ80" s="23">
        <v>91.436760000000007</v>
      </c>
      <c r="BA80" s="23">
        <v>94.179862999999997</v>
      </c>
      <c r="BB80" s="23">
        <v>97.005258999999995</v>
      </c>
      <c r="BC80" s="23">
        <v>99.915417000000005</v>
      </c>
      <c r="BD80" s="23">
        <v>102.912879</v>
      </c>
      <c r="BE80" s="23">
        <v>106.000266</v>
      </c>
      <c r="BF80" s="23">
        <v>109.180274</v>
      </c>
      <c r="BG80" s="23">
        <v>112.455682</v>
      </c>
      <c r="BH80" s="23">
        <v>115.829352</v>
      </c>
      <c r="BI80" s="23">
        <v>119.304233</v>
      </c>
      <c r="BJ80" s="23">
        <v>0</v>
      </c>
      <c r="BK80" s="23">
        <v>0</v>
      </c>
      <c r="BL80" s="23">
        <v>0</v>
      </c>
      <c r="BM80" s="22">
        <v>0</v>
      </c>
      <c r="BN80" s="23">
        <v>0</v>
      </c>
      <c r="BO80" s="23">
        <v>0</v>
      </c>
      <c r="BP80" s="23">
        <v>81.240376999999995</v>
      </c>
      <c r="BQ80" s="23">
        <v>83.677588999999998</v>
      </c>
      <c r="BR80" s="23">
        <v>86.187916000000001</v>
      </c>
      <c r="BS80" s="23">
        <v>88.773554000000004</v>
      </c>
      <c r="BT80" s="23">
        <v>91.436760000000007</v>
      </c>
      <c r="BU80" s="23">
        <v>94.179862999999997</v>
      </c>
      <c r="BV80" s="23">
        <v>97.005258999999995</v>
      </c>
      <c r="BW80" s="23">
        <v>99.915417000000005</v>
      </c>
      <c r="BX80" s="23">
        <v>102.912879</v>
      </c>
      <c r="BY80" s="23">
        <v>106.000266</v>
      </c>
      <c r="BZ80" s="23">
        <v>109.180274</v>
      </c>
      <c r="CA80" s="23">
        <v>112.455682</v>
      </c>
      <c r="CB80" s="23">
        <v>115.829352</v>
      </c>
      <c r="CC80" s="23">
        <v>119.304233</v>
      </c>
      <c r="CD80" s="23">
        <v>0</v>
      </c>
      <c r="CE80" s="23">
        <v>0</v>
      </c>
      <c r="CF80" s="23">
        <v>0</v>
      </c>
      <c r="CG80" s="22">
        <v>0</v>
      </c>
      <c r="CH80" s="23">
        <v>0</v>
      </c>
      <c r="CI80" s="23">
        <v>79.053385000000006</v>
      </c>
      <c r="CJ80" s="23">
        <v>80.009680000000003</v>
      </c>
      <c r="CK80" s="23">
        <v>82.489980000000003</v>
      </c>
      <c r="CL80" s="23">
        <v>85.047168999999997</v>
      </c>
      <c r="CM80" s="23">
        <v>87.683631000000005</v>
      </c>
      <c r="CN80" s="23">
        <v>90.401824000000005</v>
      </c>
      <c r="CO80" s="23">
        <v>93.204280999999995</v>
      </c>
      <c r="CP80" s="23">
        <v>96.093613000000005</v>
      </c>
      <c r="CQ80" s="23">
        <v>99.072514999999996</v>
      </c>
      <c r="CR80" s="23">
        <v>102.14376300000001</v>
      </c>
      <c r="CS80" s="23">
        <v>105.31022</v>
      </c>
      <c r="CT80" s="23">
        <v>108.574837</v>
      </c>
      <c r="CU80" s="23">
        <v>111.940657</v>
      </c>
      <c r="CV80" s="23">
        <v>115.41081699999999</v>
      </c>
      <c r="CW80" s="23">
        <v>118.988552</v>
      </c>
      <c r="CX80" s="23">
        <v>0</v>
      </c>
      <c r="CY80" s="23">
        <v>0</v>
      </c>
      <c r="CZ80" s="23">
        <v>0</v>
      </c>
      <c r="DA80" s="22">
        <v>0</v>
      </c>
      <c r="DB80" s="23">
        <v>0</v>
      </c>
      <c r="DC80" s="23">
        <v>78.165144999999995</v>
      </c>
      <c r="DD80" s="23">
        <v>79.110695000000007</v>
      </c>
      <c r="DE80" s="23">
        <v>81.563125999999997</v>
      </c>
      <c r="DF80" s="23">
        <v>84.091583</v>
      </c>
      <c r="DG80" s="23">
        <v>86.698421999999994</v>
      </c>
      <c r="DH80" s="23">
        <v>89.386072999999996</v>
      </c>
      <c r="DI80" s="23">
        <v>92.157041000000007</v>
      </c>
      <c r="DJ80" s="23">
        <v>95.013909999999996</v>
      </c>
      <c r="DK80" s="23">
        <v>97.959340999999995</v>
      </c>
      <c r="DL80" s="23">
        <v>100.996081</v>
      </c>
      <c r="DM80" s="23">
        <v>104.126959</v>
      </c>
      <c r="DN80" s="23">
        <v>107.354895</v>
      </c>
      <c r="DO80" s="23">
        <v>110.682896</v>
      </c>
      <c r="DP80" s="23">
        <v>114.11406599999999</v>
      </c>
      <c r="DQ80" s="23">
        <v>117.651602</v>
      </c>
      <c r="DR80" s="23">
        <v>0</v>
      </c>
      <c r="DS80" s="23">
        <v>0</v>
      </c>
      <c r="DT80" s="23">
        <v>0</v>
      </c>
      <c r="DU80" s="22">
        <v>0</v>
      </c>
      <c r="DV80" s="23">
        <v>0</v>
      </c>
      <c r="DW80" s="23">
        <v>78.165144999999995</v>
      </c>
      <c r="DX80" s="23">
        <v>72.590643999999998</v>
      </c>
      <c r="DY80" s="23">
        <v>74.840953999999996</v>
      </c>
      <c r="DZ80" s="23">
        <v>77.161023999999998</v>
      </c>
      <c r="EA80" s="23">
        <v>79.553016</v>
      </c>
      <c r="EB80" s="23">
        <v>82.019159000000002</v>
      </c>
      <c r="EC80" s="23">
        <v>84.561752999999996</v>
      </c>
      <c r="ED80" s="23">
        <v>87.183166999999997</v>
      </c>
      <c r="EE80" s="23">
        <v>89.885846000000001</v>
      </c>
      <c r="EF80" s="23">
        <v>92.672307000000004</v>
      </c>
      <c r="EG80" s="23">
        <v>95.545147999999998</v>
      </c>
      <c r="EH80" s="23">
        <v>98.507047999999998</v>
      </c>
      <c r="EI80" s="23">
        <v>101.560766</v>
      </c>
      <c r="EJ80" s="23">
        <v>104.70914999999999</v>
      </c>
      <c r="EK80" s="23">
        <v>107.955134</v>
      </c>
      <c r="EL80" s="23">
        <v>0</v>
      </c>
      <c r="EM80" s="23">
        <v>0</v>
      </c>
      <c r="EN80" s="23">
        <v>0</v>
      </c>
      <c r="EO80" s="22">
        <v>0</v>
      </c>
      <c r="EP80" s="23">
        <v>0</v>
      </c>
      <c r="EQ80" s="23">
        <v>79.053385000000006</v>
      </c>
      <c r="ER80" s="23">
        <v>80.009680000000003</v>
      </c>
      <c r="ES80" s="23">
        <v>82.489980000000003</v>
      </c>
      <c r="ET80" s="23">
        <v>85.047168999999997</v>
      </c>
      <c r="EU80" s="23">
        <v>87.683631000000005</v>
      </c>
      <c r="EV80" s="23">
        <v>90.401824000000005</v>
      </c>
      <c r="EW80" s="23">
        <v>93.204280999999995</v>
      </c>
      <c r="EX80" s="23">
        <v>96.093613000000005</v>
      </c>
      <c r="EY80" s="23">
        <v>99.072514999999996</v>
      </c>
      <c r="EZ80" s="23">
        <v>102.14376300000001</v>
      </c>
      <c r="FA80" s="23">
        <v>105.31022</v>
      </c>
      <c r="FB80" s="23">
        <v>108.574837</v>
      </c>
      <c r="FC80" s="23">
        <v>111.940657</v>
      </c>
      <c r="FD80" s="23">
        <v>115.41081699999999</v>
      </c>
      <c r="FE80" s="23">
        <v>118.988552</v>
      </c>
      <c r="FF80" s="23">
        <v>0</v>
      </c>
      <c r="FG80" s="23">
        <v>0</v>
      </c>
      <c r="FH80" s="23">
        <v>0</v>
      </c>
      <c r="FI80" s="22">
        <v>0</v>
      </c>
      <c r="FJ80" s="23">
        <v>0</v>
      </c>
      <c r="FK80" s="23">
        <v>0</v>
      </c>
      <c r="FL80" s="23">
        <v>82.470363000000006</v>
      </c>
      <c r="FM80" s="23">
        <v>85.356825999999998</v>
      </c>
      <c r="FN80" s="23">
        <v>88.344314999999995</v>
      </c>
      <c r="FO80" s="23">
        <v>91.436366000000007</v>
      </c>
      <c r="FP80" s="23">
        <v>94.636639000000002</v>
      </c>
      <c r="FQ80" s="23">
        <v>97.948920999999999</v>
      </c>
      <c r="FR80" s="23">
        <v>101.377133</v>
      </c>
      <c r="FS80" s="23">
        <v>104.92533299999999</v>
      </c>
      <c r="FT80" s="23">
        <v>108.59772</v>
      </c>
      <c r="FU80" s="23">
        <v>112.39864</v>
      </c>
      <c r="FV80" s="23">
        <v>116.33259200000001</v>
      </c>
      <c r="FW80" s="23">
        <v>120.404233</v>
      </c>
      <c r="FX80" s="23">
        <v>124.618381</v>
      </c>
      <c r="FY80" s="23">
        <v>128.98002399999999</v>
      </c>
      <c r="FZ80" s="23">
        <v>0</v>
      </c>
      <c r="GA80" s="23">
        <v>0</v>
      </c>
      <c r="GB80" s="23">
        <v>0</v>
      </c>
      <c r="GC80" s="22">
        <v>0</v>
      </c>
      <c r="GD80" s="23">
        <v>0</v>
      </c>
      <c r="GE80" s="23">
        <v>0</v>
      </c>
      <c r="GF80" s="23">
        <v>128.89880855999999</v>
      </c>
      <c r="GG80" s="23">
        <v>133.41026686000001</v>
      </c>
      <c r="GH80" s="23">
        <v>138.07962620000001</v>
      </c>
      <c r="GI80" s="23">
        <v>142.91241310999999</v>
      </c>
      <c r="GJ80" s="23">
        <v>147.91434756999999</v>
      </c>
      <c r="GK80" s="23">
        <v>153.09134974</v>
      </c>
      <c r="GL80" s="23">
        <v>158.44954698000001</v>
      </c>
      <c r="GM80" s="23">
        <v>163.99528111999999</v>
      </c>
      <c r="GN80" s="23">
        <v>169.73511596</v>
      </c>
      <c r="GO80" s="23">
        <v>175.67584502</v>
      </c>
      <c r="GP80" s="23">
        <v>181.8244996</v>
      </c>
      <c r="GQ80" s="23">
        <v>188.18835708</v>
      </c>
      <c r="GR80" s="23">
        <v>194.77494958</v>
      </c>
      <c r="GS80" s="23">
        <v>201.59207280999999</v>
      </c>
      <c r="GT80" s="23">
        <v>0</v>
      </c>
      <c r="GU80" s="23">
        <v>0</v>
      </c>
      <c r="GV80" s="23">
        <v>0</v>
      </c>
      <c r="GW80" s="22">
        <v>0</v>
      </c>
      <c r="GX80" s="23">
        <v>0</v>
      </c>
      <c r="GY80" s="23">
        <v>0</v>
      </c>
      <c r="GZ80" s="23">
        <v>0</v>
      </c>
      <c r="HA80" s="23">
        <v>0</v>
      </c>
      <c r="HB80" s="23">
        <v>0</v>
      </c>
      <c r="HC80" s="23">
        <v>0</v>
      </c>
      <c r="HD80" s="23">
        <v>0</v>
      </c>
      <c r="HE80" s="23">
        <v>0</v>
      </c>
      <c r="HF80" s="23">
        <v>0</v>
      </c>
      <c r="HG80" s="23">
        <v>0</v>
      </c>
      <c r="HH80" s="23">
        <v>0</v>
      </c>
      <c r="HI80" s="23">
        <v>0</v>
      </c>
      <c r="HJ80" s="23">
        <v>0</v>
      </c>
      <c r="HK80" s="23">
        <v>0</v>
      </c>
      <c r="HL80" s="23">
        <v>0</v>
      </c>
      <c r="HM80" s="23">
        <v>0</v>
      </c>
      <c r="HN80" s="23">
        <v>0</v>
      </c>
      <c r="HO80" s="23">
        <v>0</v>
      </c>
      <c r="HP80" s="23">
        <v>0</v>
      </c>
      <c r="HQ80" s="22">
        <v>0</v>
      </c>
      <c r="HR80" s="23">
        <v>0</v>
      </c>
      <c r="HS80" s="23">
        <v>0</v>
      </c>
      <c r="HT80" s="24">
        <v>82.899152000000001</v>
      </c>
      <c r="HU80" s="24">
        <v>85.800622000000004</v>
      </c>
      <c r="HV80" s="24">
        <v>89.875411999999997</v>
      </c>
      <c r="HW80" s="23">
        <v>92.624880000000005</v>
      </c>
      <c r="HX80" s="23">
        <v>95.866750999999994</v>
      </c>
      <c r="HY80" s="23">
        <v>99.222087000000002</v>
      </c>
      <c r="HZ80" s="23">
        <v>102.69486000000001</v>
      </c>
      <c r="IA80" s="23">
        <v>106.28918</v>
      </c>
      <c r="IB80" s="23">
        <v>110.00930200000001</v>
      </c>
      <c r="IC80" s="23">
        <v>113.859627</v>
      </c>
      <c r="ID80" s="23">
        <v>117.844714</v>
      </c>
      <c r="IE80" s="23">
        <v>121.969279</v>
      </c>
      <c r="IF80" s="23">
        <v>126.238204</v>
      </c>
      <c r="IG80" s="23">
        <v>130.656541</v>
      </c>
      <c r="IH80" s="23">
        <v>0</v>
      </c>
      <c r="II80" s="23">
        <v>0</v>
      </c>
      <c r="IJ80" s="23">
        <v>0</v>
      </c>
      <c r="IK80" s="22">
        <v>0</v>
      </c>
      <c r="IL80" s="23">
        <v>0</v>
      </c>
      <c r="IM80" s="23">
        <v>0</v>
      </c>
      <c r="IN80" s="23">
        <v>0</v>
      </c>
      <c r="IO80" s="23">
        <v>0</v>
      </c>
      <c r="IP80" s="23">
        <v>0</v>
      </c>
      <c r="IQ80" s="23">
        <v>0</v>
      </c>
      <c r="IR80" s="23">
        <v>0</v>
      </c>
      <c r="IS80" s="23">
        <v>0</v>
      </c>
      <c r="IT80" s="23">
        <v>0</v>
      </c>
      <c r="IU80" s="23">
        <v>0</v>
      </c>
      <c r="IV80" s="23">
        <v>0</v>
      </c>
      <c r="IW80" s="23">
        <v>0</v>
      </c>
      <c r="IX80" s="23">
        <v>0</v>
      </c>
      <c r="IY80" s="23">
        <v>0</v>
      </c>
      <c r="IZ80" s="23">
        <v>0</v>
      </c>
      <c r="JA80" s="23">
        <v>0</v>
      </c>
      <c r="JB80" s="23">
        <v>0</v>
      </c>
      <c r="JC80" s="23">
        <v>0</v>
      </c>
      <c r="JD80" s="23">
        <v>0</v>
      </c>
      <c r="JE80" s="22">
        <v>0</v>
      </c>
      <c r="JF80" s="23">
        <v>0</v>
      </c>
      <c r="JG80" s="23">
        <v>0</v>
      </c>
      <c r="JH80" s="23">
        <v>0</v>
      </c>
      <c r="JI80" s="23">
        <v>0</v>
      </c>
      <c r="JJ80" s="23">
        <v>0</v>
      </c>
      <c r="JK80" s="23">
        <v>0</v>
      </c>
      <c r="JL80" s="23">
        <v>0</v>
      </c>
      <c r="JM80" s="23">
        <v>0</v>
      </c>
      <c r="JN80" s="23">
        <v>0</v>
      </c>
      <c r="JO80" s="23">
        <v>0</v>
      </c>
      <c r="JP80" s="23">
        <v>0</v>
      </c>
      <c r="JQ80" s="23">
        <v>0</v>
      </c>
      <c r="JR80" s="23">
        <v>0</v>
      </c>
      <c r="JS80" s="23">
        <v>0</v>
      </c>
      <c r="JT80" s="23">
        <v>0</v>
      </c>
      <c r="JU80" s="23">
        <v>0</v>
      </c>
      <c r="JV80" s="23">
        <v>0</v>
      </c>
      <c r="JW80" s="23">
        <v>0</v>
      </c>
      <c r="JX80" s="23">
        <v>0</v>
      </c>
      <c r="JY80" s="22">
        <v>0</v>
      </c>
      <c r="JZ80" s="23">
        <v>0</v>
      </c>
      <c r="KA80" s="23">
        <v>0</v>
      </c>
      <c r="KB80" s="23">
        <v>0</v>
      </c>
      <c r="KC80" s="23">
        <v>0</v>
      </c>
      <c r="KD80" s="23">
        <v>0</v>
      </c>
      <c r="KE80" s="23">
        <v>0</v>
      </c>
      <c r="KF80" s="23">
        <v>0</v>
      </c>
      <c r="KG80" s="23">
        <v>0</v>
      </c>
      <c r="KH80" s="23">
        <v>0</v>
      </c>
      <c r="KI80" s="23">
        <v>0</v>
      </c>
      <c r="KJ80" s="23">
        <v>0</v>
      </c>
      <c r="KK80" s="23">
        <v>0</v>
      </c>
      <c r="KL80" s="23">
        <v>0</v>
      </c>
      <c r="KM80" s="23">
        <v>0</v>
      </c>
      <c r="KN80" s="23">
        <v>0</v>
      </c>
      <c r="KO80" s="23">
        <v>0</v>
      </c>
      <c r="KP80" s="23">
        <v>0</v>
      </c>
      <c r="KQ80" s="23">
        <v>0</v>
      </c>
      <c r="KR80" s="23">
        <v>0</v>
      </c>
      <c r="KS80" s="22">
        <v>0</v>
      </c>
      <c r="KT80" s="23">
        <v>0</v>
      </c>
      <c r="KU80" s="23">
        <v>0</v>
      </c>
      <c r="KV80" s="23">
        <v>0</v>
      </c>
      <c r="KW80" s="23">
        <v>0</v>
      </c>
      <c r="KX80" s="23">
        <v>0</v>
      </c>
      <c r="KY80" s="23">
        <v>0</v>
      </c>
      <c r="KZ80" s="23">
        <v>0</v>
      </c>
      <c r="LA80" s="23">
        <v>0</v>
      </c>
      <c r="LB80" s="23">
        <v>0</v>
      </c>
      <c r="LC80" s="23">
        <v>0</v>
      </c>
      <c r="LD80" s="23">
        <v>0</v>
      </c>
      <c r="LE80" s="23">
        <v>0</v>
      </c>
      <c r="LF80" s="23">
        <v>0</v>
      </c>
      <c r="LG80" s="23">
        <v>0</v>
      </c>
      <c r="LH80" s="23">
        <v>0</v>
      </c>
      <c r="LI80" s="23">
        <v>0</v>
      </c>
      <c r="LJ80" s="23">
        <v>0</v>
      </c>
      <c r="LK80" s="23">
        <v>0</v>
      </c>
      <c r="LL80" s="23">
        <v>0</v>
      </c>
      <c r="LM80" s="22">
        <v>0</v>
      </c>
      <c r="LN80" s="23">
        <v>0</v>
      </c>
      <c r="LO80" s="23">
        <v>0</v>
      </c>
      <c r="LP80" s="23">
        <v>0</v>
      </c>
      <c r="LQ80" s="23">
        <v>0</v>
      </c>
      <c r="LR80" s="23">
        <v>0</v>
      </c>
      <c r="LS80" s="23">
        <v>0</v>
      </c>
      <c r="LT80" s="23">
        <v>0</v>
      </c>
      <c r="LU80" s="23">
        <v>0</v>
      </c>
      <c r="LV80" s="23">
        <v>0</v>
      </c>
      <c r="LW80" s="23">
        <v>0</v>
      </c>
      <c r="LX80" s="23">
        <v>0</v>
      </c>
      <c r="LY80" s="23">
        <v>0</v>
      </c>
      <c r="LZ80" s="23">
        <v>0</v>
      </c>
      <c r="MA80" s="23">
        <v>0</v>
      </c>
      <c r="MB80" s="23">
        <v>0</v>
      </c>
      <c r="MC80" s="23">
        <v>0</v>
      </c>
      <c r="MD80" s="23">
        <v>0</v>
      </c>
      <c r="ME80" s="23">
        <v>0</v>
      </c>
      <c r="MF80" s="23">
        <v>0</v>
      </c>
      <c r="MG80" s="22">
        <v>0</v>
      </c>
      <c r="MH80" s="23">
        <v>0</v>
      </c>
      <c r="MI80" s="23">
        <v>0</v>
      </c>
      <c r="MJ80" s="23">
        <v>0</v>
      </c>
      <c r="MK80" s="23">
        <v>0</v>
      </c>
      <c r="ML80" s="23">
        <v>0</v>
      </c>
      <c r="MM80" s="23">
        <v>0</v>
      </c>
      <c r="MN80" s="23">
        <v>0</v>
      </c>
      <c r="MO80" s="23">
        <v>0</v>
      </c>
      <c r="MP80" s="23">
        <v>0</v>
      </c>
      <c r="MQ80" s="23">
        <v>0</v>
      </c>
      <c r="MR80" s="23">
        <v>0</v>
      </c>
      <c r="MS80" s="23">
        <v>0</v>
      </c>
      <c r="MT80" s="23">
        <v>0</v>
      </c>
      <c r="MU80" s="23">
        <v>0</v>
      </c>
      <c r="MV80" s="23">
        <v>0</v>
      </c>
      <c r="MW80" s="23">
        <v>0</v>
      </c>
      <c r="MX80" s="23">
        <v>0</v>
      </c>
      <c r="MY80" s="23">
        <v>0</v>
      </c>
      <c r="MZ80" s="23">
        <v>0</v>
      </c>
    </row>
    <row r="81" spans="1:364">
      <c r="A81" s="21" t="s">
        <v>1032</v>
      </c>
      <c r="B81" s="21" t="s">
        <v>1033</v>
      </c>
      <c r="C81" s="21" t="s">
        <v>886</v>
      </c>
      <c r="E81" s="22">
        <v>0</v>
      </c>
      <c r="F81" s="23">
        <v>0</v>
      </c>
      <c r="G81" s="23">
        <v>176.30487299999999</v>
      </c>
      <c r="H81" s="23">
        <v>187.62740500000001</v>
      </c>
      <c r="I81" s="23">
        <v>193.44385500000001</v>
      </c>
      <c r="J81" s="23">
        <v>199.44061400000001</v>
      </c>
      <c r="K81" s="23">
        <v>205.62327300000001</v>
      </c>
      <c r="L81" s="23">
        <v>211.99759499999999</v>
      </c>
      <c r="M81" s="23">
        <v>218.56952000000001</v>
      </c>
      <c r="N81" s="23">
        <v>225.34517500000001</v>
      </c>
      <c r="O81" s="23">
        <v>232.33087599999999</v>
      </c>
      <c r="P81" s="23">
        <v>239.53313299999999</v>
      </c>
      <c r="Q81" s="23">
        <v>246.95866000000001</v>
      </c>
      <c r="R81" s="23">
        <v>254.61437900000001</v>
      </c>
      <c r="S81" s="23">
        <v>262.50742400000001</v>
      </c>
      <c r="T81" s="23">
        <v>270.64515399999999</v>
      </c>
      <c r="U81" s="23">
        <v>279.03515399999998</v>
      </c>
      <c r="V81" s="23">
        <v>0</v>
      </c>
      <c r="W81" s="23">
        <v>0</v>
      </c>
      <c r="X81" s="23">
        <v>0</v>
      </c>
      <c r="Y81" s="22">
        <v>0</v>
      </c>
      <c r="Z81" s="23">
        <v>0</v>
      </c>
      <c r="AA81" s="23">
        <v>195.221214</v>
      </c>
      <c r="AB81" s="23">
        <v>203.63712899999999</v>
      </c>
      <c r="AC81" s="23">
        <v>209.94988000000001</v>
      </c>
      <c r="AD81" s="23">
        <v>216.458327</v>
      </c>
      <c r="AE81" s="23">
        <v>223.16853499999999</v>
      </c>
      <c r="AF81" s="23">
        <v>230.086759</v>
      </c>
      <c r="AG81" s="23">
        <v>237.219449</v>
      </c>
      <c r="AH81" s="23">
        <v>244.573252</v>
      </c>
      <c r="AI81" s="23">
        <v>252.155023</v>
      </c>
      <c r="AJ81" s="23">
        <v>259.97182800000002</v>
      </c>
      <c r="AK81" s="23">
        <v>268.03095500000001</v>
      </c>
      <c r="AL81" s="23">
        <v>276.33991500000002</v>
      </c>
      <c r="AM81" s="23">
        <v>284.906452</v>
      </c>
      <c r="AN81" s="23">
        <v>293.73855200000003</v>
      </c>
      <c r="AO81" s="23">
        <v>302.844447</v>
      </c>
      <c r="AP81" s="23">
        <v>0</v>
      </c>
      <c r="AQ81" s="23">
        <v>0</v>
      </c>
      <c r="AR81" s="23">
        <v>0</v>
      </c>
      <c r="AS81" s="22">
        <v>0</v>
      </c>
      <c r="AT81" s="23">
        <v>0</v>
      </c>
      <c r="AU81" s="23">
        <v>0</v>
      </c>
      <c r="AV81" s="23">
        <v>119.99390099999999</v>
      </c>
      <c r="AW81" s="23">
        <v>123.593718</v>
      </c>
      <c r="AX81" s="23">
        <v>127.301529</v>
      </c>
      <c r="AY81" s="23">
        <v>131.120575</v>
      </c>
      <c r="AZ81" s="23">
        <v>135.054193</v>
      </c>
      <c r="BA81" s="23">
        <v>139.105818</v>
      </c>
      <c r="BB81" s="23">
        <v>143.27899300000001</v>
      </c>
      <c r="BC81" s="23">
        <v>147.57736299999999</v>
      </c>
      <c r="BD81" s="23">
        <v>152.004684</v>
      </c>
      <c r="BE81" s="23">
        <v>156.56482399999999</v>
      </c>
      <c r="BF81" s="23">
        <v>161.26176899999999</v>
      </c>
      <c r="BG81" s="23">
        <v>166.09962200000001</v>
      </c>
      <c r="BH81" s="23">
        <v>171.08261100000001</v>
      </c>
      <c r="BI81" s="23">
        <v>176.21508900000001</v>
      </c>
      <c r="BJ81" s="23">
        <v>0</v>
      </c>
      <c r="BK81" s="23">
        <v>0</v>
      </c>
      <c r="BL81" s="23">
        <v>0</v>
      </c>
      <c r="BM81" s="22">
        <v>0</v>
      </c>
      <c r="BN81" s="23">
        <v>0</v>
      </c>
      <c r="BO81" s="23">
        <v>0</v>
      </c>
      <c r="BP81" s="23">
        <v>119.99390099999999</v>
      </c>
      <c r="BQ81" s="23">
        <v>123.593718</v>
      </c>
      <c r="BR81" s="23">
        <v>127.301529</v>
      </c>
      <c r="BS81" s="23">
        <v>131.120575</v>
      </c>
      <c r="BT81" s="23">
        <v>135.054193</v>
      </c>
      <c r="BU81" s="23">
        <v>139.105818</v>
      </c>
      <c r="BV81" s="23">
        <v>143.27899300000001</v>
      </c>
      <c r="BW81" s="23">
        <v>147.57736299999999</v>
      </c>
      <c r="BX81" s="23">
        <v>152.004684</v>
      </c>
      <c r="BY81" s="23">
        <v>156.56482399999999</v>
      </c>
      <c r="BZ81" s="23">
        <v>161.26176899999999</v>
      </c>
      <c r="CA81" s="23">
        <v>166.09962200000001</v>
      </c>
      <c r="CB81" s="23">
        <v>171.08261100000001</v>
      </c>
      <c r="CC81" s="23">
        <v>176.21508900000001</v>
      </c>
      <c r="CD81" s="23">
        <v>0</v>
      </c>
      <c r="CE81" s="23">
        <v>0</v>
      </c>
      <c r="CF81" s="23">
        <v>0</v>
      </c>
      <c r="CG81" s="22">
        <v>0</v>
      </c>
      <c r="CH81" s="23">
        <v>0</v>
      </c>
      <c r="CI81" s="23">
        <v>117.01062400000001</v>
      </c>
      <c r="CJ81" s="23">
        <v>118.42608</v>
      </c>
      <c r="CK81" s="23">
        <v>122.097289</v>
      </c>
      <c r="CL81" s="23">
        <v>125.882305</v>
      </c>
      <c r="CM81" s="23">
        <v>129.78465600000001</v>
      </c>
      <c r="CN81" s="23">
        <v>133.80798100000001</v>
      </c>
      <c r="CO81" s="23">
        <v>137.956028</v>
      </c>
      <c r="CP81" s="23">
        <v>142.232665</v>
      </c>
      <c r="CQ81" s="23">
        <v>146.64187799999999</v>
      </c>
      <c r="CR81" s="23">
        <v>151.18777600000001</v>
      </c>
      <c r="CS81" s="23">
        <v>155.87459699999999</v>
      </c>
      <c r="CT81" s="23">
        <v>160.70670899999999</v>
      </c>
      <c r="CU81" s="23">
        <v>165.68861699999999</v>
      </c>
      <c r="CV81" s="23">
        <v>170.82496499999999</v>
      </c>
      <c r="CW81" s="23">
        <v>176.12053800000001</v>
      </c>
      <c r="CX81" s="23">
        <v>0</v>
      </c>
      <c r="CY81" s="23">
        <v>0</v>
      </c>
      <c r="CZ81" s="23">
        <v>0</v>
      </c>
      <c r="DA81" s="22">
        <v>0</v>
      </c>
      <c r="DB81" s="23">
        <v>0</v>
      </c>
      <c r="DC81" s="23">
        <v>115.695898</v>
      </c>
      <c r="DD81" s="23">
        <v>117.09545</v>
      </c>
      <c r="DE81" s="23">
        <v>120.725409</v>
      </c>
      <c r="DF81" s="23">
        <v>124.46789699999999</v>
      </c>
      <c r="DG81" s="23">
        <v>128.326402</v>
      </c>
      <c r="DH81" s="23">
        <v>132.30452</v>
      </c>
      <c r="DI81" s="23">
        <v>136.40595999999999</v>
      </c>
      <c r="DJ81" s="23">
        <v>140.634545</v>
      </c>
      <c r="DK81" s="23">
        <v>144.99421599999999</v>
      </c>
      <c r="DL81" s="23">
        <v>149.489037</v>
      </c>
      <c r="DM81" s="23">
        <v>154.123197</v>
      </c>
      <c r="DN81" s="23">
        <v>158.901016</v>
      </c>
      <c r="DO81" s="23">
        <v>163.82694799999999</v>
      </c>
      <c r="DP81" s="23">
        <v>168.90558300000001</v>
      </c>
      <c r="DQ81" s="23">
        <v>174.14165600000001</v>
      </c>
      <c r="DR81" s="23">
        <v>0</v>
      </c>
      <c r="DS81" s="23">
        <v>0</v>
      </c>
      <c r="DT81" s="23">
        <v>0</v>
      </c>
      <c r="DU81" s="22">
        <v>0</v>
      </c>
      <c r="DV81" s="23">
        <v>0</v>
      </c>
      <c r="DW81" s="23">
        <v>115.695898</v>
      </c>
      <c r="DX81" s="23">
        <v>107.444818</v>
      </c>
      <c r="DY81" s="23">
        <v>110.77560699999999</v>
      </c>
      <c r="DZ81" s="23">
        <v>114.20965099999999</v>
      </c>
      <c r="EA81" s="23">
        <v>117.750151</v>
      </c>
      <c r="EB81" s="23">
        <v>121.40040500000001</v>
      </c>
      <c r="EC81" s="23">
        <v>125.16381800000001</v>
      </c>
      <c r="ED81" s="23">
        <v>129.04389599999999</v>
      </c>
      <c r="EE81" s="23">
        <v>133.04425699999999</v>
      </c>
      <c r="EF81" s="23">
        <v>137.16862900000001</v>
      </c>
      <c r="EG81" s="23">
        <v>141.42085599999999</v>
      </c>
      <c r="EH81" s="23">
        <v>145.804903</v>
      </c>
      <c r="EI81" s="23">
        <v>150.32485500000001</v>
      </c>
      <c r="EJ81" s="23">
        <v>154.984925</v>
      </c>
      <c r="EK81" s="23">
        <v>159.789458</v>
      </c>
      <c r="EL81" s="23">
        <v>0</v>
      </c>
      <c r="EM81" s="23">
        <v>0</v>
      </c>
      <c r="EN81" s="23">
        <v>0</v>
      </c>
      <c r="EO81" s="22">
        <v>0</v>
      </c>
      <c r="EP81" s="23">
        <v>0</v>
      </c>
      <c r="EQ81" s="23">
        <v>117.01062400000001</v>
      </c>
      <c r="ER81" s="23">
        <v>118.42608</v>
      </c>
      <c r="ES81" s="23">
        <v>122.097289</v>
      </c>
      <c r="ET81" s="23">
        <v>125.882305</v>
      </c>
      <c r="EU81" s="23">
        <v>129.78465600000001</v>
      </c>
      <c r="EV81" s="23">
        <v>133.80798100000001</v>
      </c>
      <c r="EW81" s="23">
        <v>137.956028</v>
      </c>
      <c r="EX81" s="23">
        <v>142.232665</v>
      </c>
      <c r="EY81" s="23">
        <v>146.64187799999999</v>
      </c>
      <c r="EZ81" s="23">
        <v>151.18777600000001</v>
      </c>
      <c r="FA81" s="23">
        <v>155.87459699999999</v>
      </c>
      <c r="FB81" s="23">
        <v>160.70670899999999</v>
      </c>
      <c r="FC81" s="23">
        <v>165.68861699999999</v>
      </c>
      <c r="FD81" s="23">
        <v>170.82496499999999</v>
      </c>
      <c r="FE81" s="23">
        <v>176.12053800000001</v>
      </c>
      <c r="FF81" s="23">
        <v>0</v>
      </c>
      <c r="FG81" s="23">
        <v>0</v>
      </c>
      <c r="FH81" s="23">
        <v>0</v>
      </c>
      <c r="FI81" s="22">
        <v>0</v>
      </c>
      <c r="FJ81" s="23">
        <v>0</v>
      </c>
      <c r="FK81" s="23">
        <v>0</v>
      </c>
      <c r="FL81" s="23">
        <v>121.13207199999999</v>
      </c>
      <c r="FM81" s="23">
        <v>125.371695</v>
      </c>
      <c r="FN81" s="23">
        <v>129.759704</v>
      </c>
      <c r="FO81" s="23">
        <v>134.30129299999999</v>
      </c>
      <c r="FP81" s="23">
        <v>139.00183899999999</v>
      </c>
      <c r="FQ81" s="23">
        <v>143.86690300000001</v>
      </c>
      <c r="FR81" s="23">
        <v>148.90224499999999</v>
      </c>
      <c r="FS81" s="23">
        <v>154.113823</v>
      </c>
      <c r="FT81" s="23">
        <v>159.50780700000001</v>
      </c>
      <c r="FU81" s="23">
        <v>165.09057999999999</v>
      </c>
      <c r="FV81" s="23">
        <v>170.868751</v>
      </c>
      <c r="FW81" s="23">
        <v>176.84915699999999</v>
      </c>
      <c r="FX81" s="23">
        <v>183.03887700000001</v>
      </c>
      <c r="FY81" s="23">
        <v>189.44523799999999</v>
      </c>
      <c r="FZ81" s="23">
        <v>0</v>
      </c>
      <c r="GA81" s="23">
        <v>0</v>
      </c>
      <c r="GB81" s="23">
        <v>0</v>
      </c>
      <c r="GC81" s="22">
        <v>0</v>
      </c>
      <c r="GD81" s="23">
        <v>0</v>
      </c>
      <c r="GE81" s="23">
        <v>0</v>
      </c>
      <c r="GF81" s="23">
        <v>189.32594881</v>
      </c>
      <c r="GG81" s="23">
        <v>195.95235701999999</v>
      </c>
      <c r="GH81" s="23">
        <v>202.81068951</v>
      </c>
      <c r="GI81" s="23">
        <v>209.90906365000001</v>
      </c>
      <c r="GJ81" s="23">
        <v>217.25588087</v>
      </c>
      <c r="GK81" s="23">
        <v>224.85983669999999</v>
      </c>
      <c r="GL81" s="23">
        <v>232.72993099000001</v>
      </c>
      <c r="GM81" s="23">
        <v>240.87547857000001</v>
      </c>
      <c r="GN81" s="23">
        <v>249.30612031999999</v>
      </c>
      <c r="GO81" s="23">
        <v>258.03183453999998</v>
      </c>
      <c r="GP81" s="23">
        <v>267.06294874000002</v>
      </c>
      <c r="GQ81" s="23">
        <v>276.41015195</v>
      </c>
      <c r="GR81" s="23">
        <v>286.08450727000002</v>
      </c>
      <c r="GS81" s="23">
        <v>296.09746502000002</v>
      </c>
      <c r="GT81" s="23">
        <v>0</v>
      </c>
      <c r="GU81" s="23">
        <v>0</v>
      </c>
      <c r="GV81" s="23">
        <v>0</v>
      </c>
      <c r="GW81" s="22">
        <v>0</v>
      </c>
      <c r="GX81" s="23">
        <v>0</v>
      </c>
      <c r="GY81" s="23">
        <v>0</v>
      </c>
      <c r="GZ81" s="23">
        <v>0</v>
      </c>
      <c r="HA81" s="23">
        <v>0</v>
      </c>
      <c r="HB81" s="23">
        <v>0</v>
      </c>
      <c r="HC81" s="23">
        <v>0</v>
      </c>
      <c r="HD81" s="23">
        <v>0</v>
      </c>
      <c r="HE81" s="23">
        <v>0</v>
      </c>
      <c r="HF81" s="23">
        <v>0</v>
      </c>
      <c r="HG81" s="23">
        <v>0</v>
      </c>
      <c r="HH81" s="23">
        <v>0</v>
      </c>
      <c r="HI81" s="23">
        <v>0</v>
      </c>
      <c r="HJ81" s="23">
        <v>0</v>
      </c>
      <c r="HK81" s="23">
        <v>0</v>
      </c>
      <c r="HL81" s="23">
        <v>0</v>
      </c>
      <c r="HM81" s="23">
        <v>0</v>
      </c>
      <c r="HN81" s="23">
        <v>0</v>
      </c>
      <c r="HO81" s="23">
        <v>0</v>
      </c>
      <c r="HP81" s="23">
        <v>0</v>
      </c>
      <c r="HQ81" s="22">
        <v>0</v>
      </c>
      <c r="HR81" s="23">
        <v>0</v>
      </c>
      <c r="HS81" s="23">
        <v>0</v>
      </c>
      <c r="HT81" s="24">
        <v>121.761875</v>
      </c>
      <c r="HU81" s="24">
        <v>126.02354</v>
      </c>
      <c r="HV81" s="24">
        <v>132.00857199999999</v>
      </c>
      <c r="HW81" s="23">
        <v>136.046978</v>
      </c>
      <c r="HX81" s="23">
        <v>140.80862200000001</v>
      </c>
      <c r="HY81" s="23">
        <v>145.73692299999999</v>
      </c>
      <c r="HZ81" s="23">
        <v>150.837716</v>
      </c>
      <c r="IA81" s="23">
        <v>156.11703600000001</v>
      </c>
      <c r="IB81" s="23">
        <v>161.581132</v>
      </c>
      <c r="IC81" s="23">
        <v>167.23647199999999</v>
      </c>
      <c r="ID81" s="23">
        <v>173.08974799999999</v>
      </c>
      <c r="IE81" s="23">
        <v>179.14788899999999</v>
      </c>
      <c r="IF81" s="23">
        <v>185.41806600000001</v>
      </c>
      <c r="IG81" s="23">
        <v>191.90769800000001</v>
      </c>
      <c r="IH81" s="23">
        <v>0</v>
      </c>
      <c r="II81" s="23">
        <v>0</v>
      </c>
      <c r="IJ81" s="23">
        <v>0</v>
      </c>
      <c r="IK81" s="22">
        <v>0</v>
      </c>
      <c r="IL81" s="23">
        <v>0</v>
      </c>
      <c r="IM81" s="23">
        <v>0</v>
      </c>
      <c r="IN81" s="23">
        <v>0</v>
      </c>
      <c r="IO81" s="23">
        <v>0</v>
      </c>
      <c r="IP81" s="23">
        <v>0</v>
      </c>
      <c r="IQ81" s="23">
        <v>0</v>
      </c>
      <c r="IR81" s="23">
        <v>0</v>
      </c>
      <c r="IS81" s="23">
        <v>0</v>
      </c>
      <c r="IT81" s="23">
        <v>0</v>
      </c>
      <c r="IU81" s="23">
        <v>0</v>
      </c>
      <c r="IV81" s="23">
        <v>0</v>
      </c>
      <c r="IW81" s="23">
        <v>0</v>
      </c>
      <c r="IX81" s="23">
        <v>0</v>
      </c>
      <c r="IY81" s="23">
        <v>0</v>
      </c>
      <c r="IZ81" s="23">
        <v>0</v>
      </c>
      <c r="JA81" s="23">
        <v>0</v>
      </c>
      <c r="JB81" s="23">
        <v>0</v>
      </c>
      <c r="JC81" s="23">
        <v>0</v>
      </c>
      <c r="JD81" s="23">
        <v>0</v>
      </c>
      <c r="JE81" s="22">
        <v>0</v>
      </c>
      <c r="JF81" s="23">
        <v>0</v>
      </c>
      <c r="JG81" s="23">
        <v>0</v>
      </c>
      <c r="JH81" s="23">
        <v>0</v>
      </c>
      <c r="JI81" s="23">
        <v>0</v>
      </c>
      <c r="JJ81" s="23">
        <v>0</v>
      </c>
      <c r="JK81" s="23">
        <v>0</v>
      </c>
      <c r="JL81" s="23">
        <v>0</v>
      </c>
      <c r="JM81" s="23">
        <v>0</v>
      </c>
      <c r="JN81" s="23">
        <v>0</v>
      </c>
      <c r="JO81" s="23">
        <v>0</v>
      </c>
      <c r="JP81" s="23">
        <v>0</v>
      </c>
      <c r="JQ81" s="23">
        <v>0</v>
      </c>
      <c r="JR81" s="23">
        <v>0</v>
      </c>
      <c r="JS81" s="23">
        <v>0</v>
      </c>
      <c r="JT81" s="23">
        <v>0</v>
      </c>
      <c r="JU81" s="23">
        <v>0</v>
      </c>
      <c r="JV81" s="23">
        <v>0</v>
      </c>
      <c r="JW81" s="23">
        <v>0</v>
      </c>
      <c r="JX81" s="23">
        <v>0</v>
      </c>
      <c r="JY81" s="22">
        <v>0</v>
      </c>
      <c r="JZ81" s="23">
        <v>0</v>
      </c>
      <c r="KA81" s="23">
        <v>0</v>
      </c>
      <c r="KB81" s="23">
        <v>0</v>
      </c>
      <c r="KC81" s="23">
        <v>0</v>
      </c>
      <c r="KD81" s="23">
        <v>0</v>
      </c>
      <c r="KE81" s="23">
        <v>0</v>
      </c>
      <c r="KF81" s="23">
        <v>0</v>
      </c>
      <c r="KG81" s="23">
        <v>0</v>
      </c>
      <c r="KH81" s="23">
        <v>0</v>
      </c>
      <c r="KI81" s="23">
        <v>0</v>
      </c>
      <c r="KJ81" s="23">
        <v>0</v>
      </c>
      <c r="KK81" s="23">
        <v>0</v>
      </c>
      <c r="KL81" s="23">
        <v>0</v>
      </c>
      <c r="KM81" s="23">
        <v>0</v>
      </c>
      <c r="KN81" s="23">
        <v>0</v>
      </c>
      <c r="KO81" s="23">
        <v>0</v>
      </c>
      <c r="KP81" s="23">
        <v>0</v>
      </c>
      <c r="KQ81" s="23">
        <v>0</v>
      </c>
      <c r="KR81" s="23">
        <v>0</v>
      </c>
      <c r="KS81" s="22">
        <v>0</v>
      </c>
      <c r="KT81" s="23">
        <v>0</v>
      </c>
      <c r="KU81" s="23">
        <v>0</v>
      </c>
      <c r="KV81" s="23">
        <v>0</v>
      </c>
      <c r="KW81" s="23">
        <v>0</v>
      </c>
      <c r="KX81" s="23">
        <v>0</v>
      </c>
      <c r="KY81" s="23">
        <v>0</v>
      </c>
      <c r="KZ81" s="23">
        <v>0</v>
      </c>
      <c r="LA81" s="23">
        <v>0</v>
      </c>
      <c r="LB81" s="23">
        <v>0</v>
      </c>
      <c r="LC81" s="23">
        <v>0</v>
      </c>
      <c r="LD81" s="23">
        <v>0</v>
      </c>
      <c r="LE81" s="23">
        <v>0</v>
      </c>
      <c r="LF81" s="23">
        <v>0</v>
      </c>
      <c r="LG81" s="23">
        <v>0</v>
      </c>
      <c r="LH81" s="23">
        <v>0</v>
      </c>
      <c r="LI81" s="23">
        <v>0</v>
      </c>
      <c r="LJ81" s="23">
        <v>0</v>
      </c>
      <c r="LK81" s="23">
        <v>0</v>
      </c>
      <c r="LL81" s="23">
        <v>0</v>
      </c>
      <c r="LM81" s="22">
        <v>0</v>
      </c>
      <c r="LN81" s="23">
        <v>0</v>
      </c>
      <c r="LO81" s="23">
        <v>0</v>
      </c>
      <c r="LP81" s="23">
        <v>0</v>
      </c>
      <c r="LQ81" s="23">
        <v>0</v>
      </c>
      <c r="LR81" s="23">
        <v>0</v>
      </c>
      <c r="LS81" s="23">
        <v>0</v>
      </c>
      <c r="LT81" s="23">
        <v>0</v>
      </c>
      <c r="LU81" s="23">
        <v>0</v>
      </c>
      <c r="LV81" s="23">
        <v>0</v>
      </c>
      <c r="LW81" s="23">
        <v>0</v>
      </c>
      <c r="LX81" s="23">
        <v>0</v>
      </c>
      <c r="LY81" s="23">
        <v>0</v>
      </c>
      <c r="LZ81" s="23">
        <v>0</v>
      </c>
      <c r="MA81" s="23">
        <v>0</v>
      </c>
      <c r="MB81" s="23">
        <v>0</v>
      </c>
      <c r="MC81" s="23">
        <v>0</v>
      </c>
      <c r="MD81" s="23">
        <v>0</v>
      </c>
      <c r="ME81" s="23">
        <v>0</v>
      </c>
      <c r="MF81" s="23">
        <v>0</v>
      </c>
      <c r="MG81" s="22">
        <v>0</v>
      </c>
      <c r="MH81" s="23">
        <v>0</v>
      </c>
      <c r="MI81" s="23">
        <v>0</v>
      </c>
      <c r="MJ81" s="23">
        <v>0</v>
      </c>
      <c r="MK81" s="23">
        <v>0</v>
      </c>
      <c r="ML81" s="23">
        <v>0</v>
      </c>
      <c r="MM81" s="23">
        <v>0</v>
      </c>
      <c r="MN81" s="23">
        <v>0</v>
      </c>
      <c r="MO81" s="23">
        <v>0</v>
      </c>
      <c r="MP81" s="23">
        <v>0</v>
      </c>
      <c r="MQ81" s="23">
        <v>0</v>
      </c>
      <c r="MR81" s="23">
        <v>0</v>
      </c>
      <c r="MS81" s="23">
        <v>0</v>
      </c>
      <c r="MT81" s="23">
        <v>0</v>
      </c>
      <c r="MU81" s="23">
        <v>0</v>
      </c>
      <c r="MV81" s="23">
        <v>0</v>
      </c>
      <c r="MW81" s="23">
        <v>0</v>
      </c>
      <c r="MX81" s="23">
        <v>0</v>
      </c>
      <c r="MY81" s="23">
        <v>0</v>
      </c>
      <c r="MZ81" s="23">
        <v>0</v>
      </c>
    </row>
    <row r="82" spans="1:364">
      <c r="A82" s="21" t="s">
        <v>1034</v>
      </c>
      <c r="B82" s="21" t="s">
        <v>1035</v>
      </c>
      <c r="C82" s="21" t="s">
        <v>886</v>
      </c>
      <c r="E82" s="22">
        <v>0</v>
      </c>
      <c r="F82" s="23">
        <v>0</v>
      </c>
      <c r="G82" s="23">
        <v>231.283851</v>
      </c>
      <c r="H82" s="23">
        <v>246.13720599999999</v>
      </c>
      <c r="I82" s="23">
        <v>253.767459</v>
      </c>
      <c r="J82" s="23">
        <v>261.63425100000001</v>
      </c>
      <c r="K82" s="23">
        <v>269.744912</v>
      </c>
      <c r="L82" s="23">
        <v>278.10700500000002</v>
      </c>
      <c r="M82" s="23">
        <v>286.72832199999999</v>
      </c>
      <c r="N82" s="23">
        <v>295.61689999999999</v>
      </c>
      <c r="O82" s="23">
        <v>304.781024</v>
      </c>
      <c r="P82" s="23">
        <v>314.22923500000002</v>
      </c>
      <c r="Q82" s="23">
        <v>323.97034200000002</v>
      </c>
      <c r="R82" s="23">
        <v>334.01342199999999</v>
      </c>
      <c r="S82" s="23">
        <v>344.36783800000001</v>
      </c>
      <c r="T82" s="23">
        <v>355.04324100000002</v>
      </c>
      <c r="U82" s="23">
        <v>366.04958199999999</v>
      </c>
      <c r="V82" s="23">
        <v>0</v>
      </c>
      <c r="W82" s="23">
        <v>0</v>
      </c>
      <c r="X82" s="23">
        <v>0</v>
      </c>
      <c r="Y82" s="22">
        <v>0</v>
      </c>
      <c r="Z82" s="23">
        <v>0</v>
      </c>
      <c r="AA82" s="23">
        <v>256.09907099999998</v>
      </c>
      <c r="AB82" s="23">
        <v>267.139408</v>
      </c>
      <c r="AC82" s="23">
        <v>275.42072999999999</v>
      </c>
      <c r="AD82" s="23">
        <v>283.95877300000001</v>
      </c>
      <c r="AE82" s="23">
        <v>292.76149500000002</v>
      </c>
      <c r="AF82" s="23">
        <v>301.83710100000002</v>
      </c>
      <c r="AG82" s="23">
        <v>311.194051</v>
      </c>
      <c r="AH82" s="23">
        <v>320.84106700000001</v>
      </c>
      <c r="AI82" s="23">
        <v>330.78714000000002</v>
      </c>
      <c r="AJ82" s="23">
        <v>341.041541</v>
      </c>
      <c r="AK82" s="23">
        <v>351.61382900000001</v>
      </c>
      <c r="AL82" s="23">
        <v>362.51385800000003</v>
      </c>
      <c r="AM82" s="23">
        <v>373.75178699999998</v>
      </c>
      <c r="AN82" s="23">
        <v>385.33809300000001</v>
      </c>
      <c r="AO82" s="23">
        <v>397.28357399999999</v>
      </c>
      <c r="AP82" s="23">
        <v>0</v>
      </c>
      <c r="AQ82" s="23">
        <v>0</v>
      </c>
      <c r="AR82" s="23">
        <v>0</v>
      </c>
      <c r="AS82" s="22">
        <v>0</v>
      </c>
      <c r="AT82" s="23">
        <v>0</v>
      </c>
      <c r="AU82" s="23">
        <v>0</v>
      </c>
      <c r="AV82" s="23">
        <v>159.01596599999999</v>
      </c>
      <c r="AW82" s="23">
        <v>163.78644399999999</v>
      </c>
      <c r="AX82" s="23">
        <v>168.70003800000001</v>
      </c>
      <c r="AY82" s="23">
        <v>173.76103900000001</v>
      </c>
      <c r="AZ82" s="23">
        <v>178.97387000000001</v>
      </c>
      <c r="BA82" s="23">
        <v>184.343086</v>
      </c>
      <c r="BB82" s="23">
        <v>189.873379</v>
      </c>
      <c r="BC82" s="23">
        <v>195.56958</v>
      </c>
      <c r="BD82" s="23">
        <v>201.436668</v>
      </c>
      <c r="BE82" s="23">
        <v>207.47976800000001</v>
      </c>
      <c r="BF82" s="23">
        <v>213.704161</v>
      </c>
      <c r="BG82" s="23">
        <v>220.115285</v>
      </c>
      <c r="BH82" s="23">
        <v>226.71874399999999</v>
      </c>
      <c r="BI82" s="23">
        <v>233.52030600000001</v>
      </c>
      <c r="BJ82" s="23">
        <v>0</v>
      </c>
      <c r="BK82" s="23">
        <v>0</v>
      </c>
      <c r="BL82" s="23">
        <v>0</v>
      </c>
      <c r="BM82" s="22">
        <v>0</v>
      </c>
      <c r="BN82" s="23">
        <v>0</v>
      </c>
      <c r="BO82" s="23">
        <v>0</v>
      </c>
      <c r="BP82" s="23">
        <v>159.01596599999999</v>
      </c>
      <c r="BQ82" s="23">
        <v>163.78644399999999</v>
      </c>
      <c r="BR82" s="23">
        <v>168.70003800000001</v>
      </c>
      <c r="BS82" s="23">
        <v>173.76103900000001</v>
      </c>
      <c r="BT82" s="23">
        <v>178.97387000000001</v>
      </c>
      <c r="BU82" s="23">
        <v>184.343086</v>
      </c>
      <c r="BV82" s="23">
        <v>189.873379</v>
      </c>
      <c r="BW82" s="23">
        <v>195.56958</v>
      </c>
      <c r="BX82" s="23">
        <v>201.436668</v>
      </c>
      <c r="BY82" s="23">
        <v>207.47976800000001</v>
      </c>
      <c r="BZ82" s="23">
        <v>213.704161</v>
      </c>
      <c r="CA82" s="23">
        <v>220.115285</v>
      </c>
      <c r="CB82" s="23">
        <v>226.71874399999999</v>
      </c>
      <c r="CC82" s="23">
        <v>233.52030600000001</v>
      </c>
      <c r="CD82" s="23">
        <v>0</v>
      </c>
      <c r="CE82" s="23">
        <v>0</v>
      </c>
      <c r="CF82" s="23">
        <v>0</v>
      </c>
      <c r="CG82" s="22">
        <v>0</v>
      </c>
      <c r="CH82" s="23">
        <v>0</v>
      </c>
      <c r="CI82" s="23">
        <v>153.49926099999999</v>
      </c>
      <c r="CJ82" s="23">
        <v>155.35611399999999</v>
      </c>
      <c r="CK82" s="23">
        <v>160.17215400000001</v>
      </c>
      <c r="CL82" s="23">
        <v>165.13749000000001</v>
      </c>
      <c r="CM82" s="23">
        <v>170.25675200000001</v>
      </c>
      <c r="CN82" s="23">
        <v>175.53471200000001</v>
      </c>
      <c r="CO82" s="23">
        <v>180.97628800000001</v>
      </c>
      <c r="CP82" s="23">
        <v>186.58655300000001</v>
      </c>
      <c r="CQ82" s="23">
        <v>192.37073599999999</v>
      </c>
      <c r="CR82" s="23">
        <v>198.33422899999999</v>
      </c>
      <c r="CS82" s="23">
        <v>204.48258999999999</v>
      </c>
      <c r="CT82" s="23">
        <v>210.82155</v>
      </c>
      <c r="CU82" s="23">
        <v>217.35701800000001</v>
      </c>
      <c r="CV82" s="23">
        <v>224.09508600000001</v>
      </c>
      <c r="CW82" s="23">
        <v>231.042033</v>
      </c>
      <c r="CX82" s="23">
        <v>0</v>
      </c>
      <c r="CY82" s="23">
        <v>0</v>
      </c>
      <c r="CZ82" s="23">
        <v>0</v>
      </c>
      <c r="DA82" s="22">
        <v>0</v>
      </c>
      <c r="DB82" s="23">
        <v>0</v>
      </c>
      <c r="DC82" s="23">
        <v>151.77455</v>
      </c>
      <c r="DD82" s="23">
        <v>153.61053999999999</v>
      </c>
      <c r="DE82" s="23">
        <v>158.372466</v>
      </c>
      <c r="DF82" s="23">
        <v>163.28201300000001</v>
      </c>
      <c r="DG82" s="23">
        <v>168.34375499999999</v>
      </c>
      <c r="DH82" s="23">
        <v>173.56241199999999</v>
      </c>
      <c r="DI82" s="23">
        <v>178.942846</v>
      </c>
      <c r="DJ82" s="23">
        <v>184.49007499999999</v>
      </c>
      <c r="DK82" s="23">
        <v>190.20926700000001</v>
      </c>
      <c r="DL82" s="23">
        <v>196.10575399999999</v>
      </c>
      <c r="DM82" s="23">
        <v>202.185033</v>
      </c>
      <c r="DN82" s="23">
        <v>208.45276899999999</v>
      </c>
      <c r="DO82" s="23">
        <v>214.914805</v>
      </c>
      <c r="DP82" s="23">
        <v>221.57716300000001</v>
      </c>
      <c r="DQ82" s="23">
        <v>228.446056</v>
      </c>
      <c r="DR82" s="23">
        <v>0</v>
      </c>
      <c r="DS82" s="23">
        <v>0</v>
      </c>
      <c r="DT82" s="23">
        <v>0</v>
      </c>
      <c r="DU82" s="22">
        <v>0</v>
      </c>
      <c r="DV82" s="23">
        <v>0</v>
      </c>
      <c r="DW82" s="23">
        <v>151.77455</v>
      </c>
      <c r="DX82" s="23">
        <v>140.95045099999999</v>
      </c>
      <c r="DY82" s="23">
        <v>145.31991500000001</v>
      </c>
      <c r="DZ82" s="23">
        <v>149.82483199999999</v>
      </c>
      <c r="EA82" s="23">
        <v>154.469402</v>
      </c>
      <c r="EB82" s="23">
        <v>159.25795299999999</v>
      </c>
      <c r="EC82" s="23">
        <v>164.19495000000001</v>
      </c>
      <c r="ED82" s="23">
        <v>169.28499299999999</v>
      </c>
      <c r="EE82" s="23">
        <v>174.53282799999999</v>
      </c>
      <c r="EF82" s="23">
        <v>179.94334599999999</v>
      </c>
      <c r="EG82" s="23">
        <v>185.52158900000001</v>
      </c>
      <c r="EH82" s="23">
        <v>191.27275900000001</v>
      </c>
      <c r="EI82" s="23">
        <v>197.202214</v>
      </c>
      <c r="EJ82" s="23">
        <v>203.315483</v>
      </c>
      <c r="EK82" s="23">
        <v>209.61826300000001</v>
      </c>
      <c r="EL82" s="23">
        <v>0</v>
      </c>
      <c r="EM82" s="23">
        <v>0</v>
      </c>
      <c r="EN82" s="23">
        <v>0</v>
      </c>
      <c r="EO82" s="22">
        <v>0</v>
      </c>
      <c r="EP82" s="23">
        <v>0</v>
      </c>
      <c r="EQ82" s="23">
        <v>153.49926099999999</v>
      </c>
      <c r="ER82" s="23">
        <v>155.35611399999999</v>
      </c>
      <c r="ES82" s="23">
        <v>160.17215400000001</v>
      </c>
      <c r="ET82" s="23">
        <v>165.13749000000001</v>
      </c>
      <c r="EU82" s="23">
        <v>170.25675200000001</v>
      </c>
      <c r="EV82" s="23">
        <v>175.53471200000001</v>
      </c>
      <c r="EW82" s="23">
        <v>180.97628800000001</v>
      </c>
      <c r="EX82" s="23">
        <v>186.58655300000001</v>
      </c>
      <c r="EY82" s="23">
        <v>192.37073599999999</v>
      </c>
      <c r="EZ82" s="23">
        <v>198.33422899999999</v>
      </c>
      <c r="FA82" s="23">
        <v>204.48258999999999</v>
      </c>
      <c r="FB82" s="23">
        <v>210.82155</v>
      </c>
      <c r="FC82" s="23">
        <v>217.35701800000001</v>
      </c>
      <c r="FD82" s="23">
        <v>224.09508600000001</v>
      </c>
      <c r="FE82" s="23">
        <v>231.042033</v>
      </c>
      <c r="FF82" s="23">
        <v>0</v>
      </c>
      <c r="FG82" s="23">
        <v>0</v>
      </c>
      <c r="FH82" s="23">
        <v>0</v>
      </c>
      <c r="FI82" s="22">
        <v>0</v>
      </c>
      <c r="FJ82" s="23">
        <v>0</v>
      </c>
      <c r="FK82" s="23">
        <v>0</v>
      </c>
      <c r="FL82" s="23">
        <v>160.178799</v>
      </c>
      <c r="FM82" s="23">
        <v>165.78505699999999</v>
      </c>
      <c r="FN82" s="23">
        <v>171.58753400000001</v>
      </c>
      <c r="FO82" s="23">
        <v>177.593097</v>
      </c>
      <c r="FP82" s="23">
        <v>183.80885599999999</v>
      </c>
      <c r="FQ82" s="23">
        <v>190.242166</v>
      </c>
      <c r="FR82" s="23">
        <v>196.90064100000001</v>
      </c>
      <c r="FS82" s="23">
        <v>203.79216400000001</v>
      </c>
      <c r="FT82" s="23">
        <v>210.92489</v>
      </c>
      <c r="FU82" s="23">
        <v>218.30726100000001</v>
      </c>
      <c r="FV82" s="23">
        <v>225.948015</v>
      </c>
      <c r="FW82" s="23">
        <v>233.85619500000001</v>
      </c>
      <c r="FX82" s="23">
        <v>242.04116200000001</v>
      </c>
      <c r="FY82" s="23">
        <v>250.51260300000001</v>
      </c>
      <c r="FZ82" s="23">
        <v>0</v>
      </c>
      <c r="GA82" s="23">
        <v>0</v>
      </c>
      <c r="GB82" s="23">
        <v>0</v>
      </c>
      <c r="GC82" s="22">
        <v>0</v>
      </c>
      <c r="GD82" s="23">
        <v>0</v>
      </c>
      <c r="GE82" s="23">
        <v>0</v>
      </c>
      <c r="GF82" s="23">
        <v>250.35486084999999</v>
      </c>
      <c r="GG82" s="23">
        <v>259.11728097999998</v>
      </c>
      <c r="GH82" s="23">
        <v>268.18638580999999</v>
      </c>
      <c r="GI82" s="23">
        <v>277.57290932000001</v>
      </c>
      <c r="GJ82" s="23">
        <v>287.28796113999999</v>
      </c>
      <c r="GK82" s="23">
        <v>297.34303978000003</v>
      </c>
      <c r="GL82" s="23">
        <v>307.75004618000003</v>
      </c>
      <c r="GM82" s="23">
        <v>318.52129779000001</v>
      </c>
      <c r="GN82" s="23">
        <v>329.66954320999997</v>
      </c>
      <c r="GO82" s="23">
        <v>341.20797722999998</v>
      </c>
      <c r="GP82" s="23">
        <v>353.15025643000001</v>
      </c>
      <c r="GQ82" s="23">
        <v>365.51051539999997</v>
      </c>
      <c r="GR82" s="23">
        <v>378.30338344</v>
      </c>
      <c r="GS82" s="23">
        <v>391.54400185999998</v>
      </c>
      <c r="GT82" s="23">
        <v>0</v>
      </c>
      <c r="GU82" s="23">
        <v>0</v>
      </c>
      <c r="GV82" s="23">
        <v>0</v>
      </c>
      <c r="GW82" s="22">
        <v>0</v>
      </c>
      <c r="GX82" s="23">
        <v>0</v>
      </c>
      <c r="GY82" s="23">
        <v>0</v>
      </c>
      <c r="GZ82" s="23">
        <v>0</v>
      </c>
      <c r="HA82" s="23">
        <v>0</v>
      </c>
      <c r="HB82" s="23">
        <v>0</v>
      </c>
      <c r="HC82" s="23">
        <v>0</v>
      </c>
      <c r="HD82" s="23">
        <v>0</v>
      </c>
      <c r="HE82" s="23">
        <v>0</v>
      </c>
      <c r="HF82" s="23">
        <v>0</v>
      </c>
      <c r="HG82" s="23">
        <v>0</v>
      </c>
      <c r="HH82" s="23">
        <v>0</v>
      </c>
      <c r="HI82" s="23">
        <v>0</v>
      </c>
      <c r="HJ82" s="23">
        <v>0</v>
      </c>
      <c r="HK82" s="23">
        <v>0</v>
      </c>
      <c r="HL82" s="23">
        <v>0</v>
      </c>
      <c r="HM82" s="23">
        <v>0</v>
      </c>
      <c r="HN82" s="23">
        <v>0</v>
      </c>
      <c r="HO82" s="23">
        <v>0</v>
      </c>
      <c r="HP82" s="23">
        <v>0</v>
      </c>
      <c r="HQ82" s="22">
        <v>0</v>
      </c>
      <c r="HR82" s="23">
        <v>0</v>
      </c>
      <c r="HS82" s="23">
        <v>0</v>
      </c>
      <c r="HT82" s="24">
        <v>161.011617</v>
      </c>
      <c r="HU82" s="24">
        <v>166.64702399999999</v>
      </c>
      <c r="HV82" s="24">
        <v>174.56132099999999</v>
      </c>
      <c r="HW82" s="23">
        <v>179.9015</v>
      </c>
      <c r="HX82" s="23">
        <v>186.19805199999999</v>
      </c>
      <c r="HY82" s="23">
        <v>192.71498399999999</v>
      </c>
      <c r="HZ82" s="23">
        <v>199.46000799999999</v>
      </c>
      <c r="IA82" s="23">
        <v>206.44110900000001</v>
      </c>
      <c r="IB82" s="23">
        <v>213.66654800000001</v>
      </c>
      <c r="IC82" s="23">
        <v>221.14487700000001</v>
      </c>
      <c r="ID82" s="23">
        <v>228.88494700000001</v>
      </c>
      <c r="IE82" s="23">
        <v>236.89592099999999</v>
      </c>
      <c r="IF82" s="23">
        <v>245.18727799999999</v>
      </c>
      <c r="IG82" s="23">
        <v>253.768833</v>
      </c>
      <c r="IH82" s="23">
        <v>0</v>
      </c>
      <c r="II82" s="23">
        <v>0</v>
      </c>
      <c r="IJ82" s="23">
        <v>0</v>
      </c>
      <c r="IK82" s="22">
        <v>0</v>
      </c>
      <c r="IL82" s="23">
        <v>0</v>
      </c>
      <c r="IM82" s="23">
        <v>0</v>
      </c>
      <c r="IN82" s="23">
        <v>0</v>
      </c>
      <c r="IO82" s="23">
        <v>0</v>
      </c>
      <c r="IP82" s="23">
        <v>0</v>
      </c>
      <c r="IQ82" s="23">
        <v>0</v>
      </c>
      <c r="IR82" s="23">
        <v>0</v>
      </c>
      <c r="IS82" s="23">
        <v>0</v>
      </c>
      <c r="IT82" s="23">
        <v>0</v>
      </c>
      <c r="IU82" s="23">
        <v>0</v>
      </c>
      <c r="IV82" s="23">
        <v>0</v>
      </c>
      <c r="IW82" s="23">
        <v>0</v>
      </c>
      <c r="IX82" s="23">
        <v>0</v>
      </c>
      <c r="IY82" s="23">
        <v>0</v>
      </c>
      <c r="IZ82" s="23">
        <v>0</v>
      </c>
      <c r="JA82" s="23">
        <v>0</v>
      </c>
      <c r="JB82" s="23">
        <v>0</v>
      </c>
      <c r="JC82" s="23">
        <v>0</v>
      </c>
      <c r="JD82" s="23">
        <v>0</v>
      </c>
      <c r="JE82" s="22">
        <v>0</v>
      </c>
      <c r="JF82" s="23">
        <v>0</v>
      </c>
      <c r="JG82" s="23">
        <v>0</v>
      </c>
      <c r="JH82" s="23">
        <v>0</v>
      </c>
      <c r="JI82" s="23">
        <v>0</v>
      </c>
      <c r="JJ82" s="23">
        <v>0</v>
      </c>
      <c r="JK82" s="23">
        <v>0</v>
      </c>
      <c r="JL82" s="23">
        <v>0</v>
      </c>
      <c r="JM82" s="23">
        <v>0</v>
      </c>
      <c r="JN82" s="23">
        <v>0</v>
      </c>
      <c r="JO82" s="23">
        <v>0</v>
      </c>
      <c r="JP82" s="23">
        <v>0</v>
      </c>
      <c r="JQ82" s="23">
        <v>0</v>
      </c>
      <c r="JR82" s="23">
        <v>0</v>
      </c>
      <c r="JS82" s="23">
        <v>0</v>
      </c>
      <c r="JT82" s="23">
        <v>0</v>
      </c>
      <c r="JU82" s="23">
        <v>0</v>
      </c>
      <c r="JV82" s="23">
        <v>0</v>
      </c>
      <c r="JW82" s="23">
        <v>0</v>
      </c>
      <c r="JX82" s="23">
        <v>0</v>
      </c>
      <c r="JY82" s="22">
        <v>0</v>
      </c>
      <c r="JZ82" s="23">
        <v>0</v>
      </c>
      <c r="KA82" s="23">
        <v>0</v>
      </c>
      <c r="KB82" s="23">
        <v>0</v>
      </c>
      <c r="KC82" s="23">
        <v>0</v>
      </c>
      <c r="KD82" s="23">
        <v>0</v>
      </c>
      <c r="KE82" s="23">
        <v>0</v>
      </c>
      <c r="KF82" s="23">
        <v>0</v>
      </c>
      <c r="KG82" s="23">
        <v>0</v>
      </c>
      <c r="KH82" s="23">
        <v>0</v>
      </c>
      <c r="KI82" s="23">
        <v>0</v>
      </c>
      <c r="KJ82" s="23">
        <v>0</v>
      </c>
      <c r="KK82" s="23">
        <v>0</v>
      </c>
      <c r="KL82" s="23">
        <v>0</v>
      </c>
      <c r="KM82" s="23">
        <v>0</v>
      </c>
      <c r="KN82" s="23">
        <v>0</v>
      </c>
      <c r="KO82" s="23">
        <v>0</v>
      </c>
      <c r="KP82" s="23">
        <v>0</v>
      </c>
      <c r="KQ82" s="23">
        <v>0</v>
      </c>
      <c r="KR82" s="23">
        <v>0</v>
      </c>
      <c r="KS82" s="22">
        <v>0</v>
      </c>
      <c r="KT82" s="23">
        <v>0</v>
      </c>
      <c r="KU82" s="23">
        <v>0</v>
      </c>
      <c r="KV82" s="23">
        <v>0</v>
      </c>
      <c r="KW82" s="23">
        <v>0</v>
      </c>
      <c r="KX82" s="23">
        <v>0</v>
      </c>
      <c r="KY82" s="23">
        <v>0</v>
      </c>
      <c r="KZ82" s="23">
        <v>0</v>
      </c>
      <c r="LA82" s="23">
        <v>0</v>
      </c>
      <c r="LB82" s="23">
        <v>0</v>
      </c>
      <c r="LC82" s="23">
        <v>0</v>
      </c>
      <c r="LD82" s="23">
        <v>0</v>
      </c>
      <c r="LE82" s="23">
        <v>0</v>
      </c>
      <c r="LF82" s="23">
        <v>0</v>
      </c>
      <c r="LG82" s="23">
        <v>0</v>
      </c>
      <c r="LH82" s="23">
        <v>0</v>
      </c>
      <c r="LI82" s="23">
        <v>0</v>
      </c>
      <c r="LJ82" s="23">
        <v>0</v>
      </c>
      <c r="LK82" s="23">
        <v>0</v>
      </c>
      <c r="LL82" s="23">
        <v>0</v>
      </c>
      <c r="LM82" s="22">
        <v>0</v>
      </c>
      <c r="LN82" s="23">
        <v>0</v>
      </c>
      <c r="LO82" s="23">
        <v>0</v>
      </c>
      <c r="LP82" s="23">
        <v>0</v>
      </c>
      <c r="LQ82" s="23">
        <v>0</v>
      </c>
      <c r="LR82" s="23">
        <v>0</v>
      </c>
      <c r="LS82" s="23">
        <v>0</v>
      </c>
      <c r="LT82" s="23">
        <v>0</v>
      </c>
      <c r="LU82" s="23">
        <v>0</v>
      </c>
      <c r="LV82" s="23">
        <v>0</v>
      </c>
      <c r="LW82" s="23">
        <v>0</v>
      </c>
      <c r="LX82" s="23">
        <v>0</v>
      </c>
      <c r="LY82" s="23">
        <v>0</v>
      </c>
      <c r="LZ82" s="23">
        <v>0</v>
      </c>
      <c r="MA82" s="23">
        <v>0</v>
      </c>
      <c r="MB82" s="23">
        <v>0</v>
      </c>
      <c r="MC82" s="23">
        <v>0</v>
      </c>
      <c r="MD82" s="23">
        <v>0</v>
      </c>
      <c r="ME82" s="23">
        <v>0</v>
      </c>
      <c r="MF82" s="23">
        <v>0</v>
      </c>
      <c r="MG82" s="22">
        <v>0</v>
      </c>
      <c r="MH82" s="23">
        <v>0</v>
      </c>
      <c r="MI82" s="23">
        <v>0</v>
      </c>
      <c r="MJ82" s="23">
        <v>0</v>
      </c>
      <c r="MK82" s="23">
        <v>0</v>
      </c>
      <c r="ML82" s="23">
        <v>0</v>
      </c>
      <c r="MM82" s="23">
        <v>0</v>
      </c>
      <c r="MN82" s="23">
        <v>0</v>
      </c>
      <c r="MO82" s="23">
        <v>0</v>
      </c>
      <c r="MP82" s="23">
        <v>0</v>
      </c>
      <c r="MQ82" s="23">
        <v>0</v>
      </c>
      <c r="MR82" s="23">
        <v>0</v>
      </c>
      <c r="MS82" s="23">
        <v>0</v>
      </c>
      <c r="MT82" s="23">
        <v>0</v>
      </c>
      <c r="MU82" s="23">
        <v>0</v>
      </c>
      <c r="MV82" s="23">
        <v>0</v>
      </c>
      <c r="MW82" s="23">
        <v>0</v>
      </c>
      <c r="MX82" s="23">
        <v>0</v>
      </c>
      <c r="MY82" s="23">
        <v>0</v>
      </c>
      <c r="MZ82" s="23">
        <v>0</v>
      </c>
    </row>
    <row r="83" spans="1:364">
      <c r="A83" s="21" t="s">
        <v>1036</v>
      </c>
      <c r="B83" s="21" t="s">
        <v>1037</v>
      </c>
      <c r="C83" s="21" t="s">
        <v>886</v>
      </c>
      <c r="E83" s="22">
        <v>0</v>
      </c>
      <c r="F83" s="23">
        <v>0</v>
      </c>
      <c r="G83" s="23">
        <v>172.38024300000001</v>
      </c>
      <c r="H83" s="23">
        <v>183.45072999999999</v>
      </c>
      <c r="I83" s="23">
        <v>189.13770299999999</v>
      </c>
      <c r="J83" s="23">
        <v>195.00097199999999</v>
      </c>
      <c r="K83" s="23">
        <v>201.04600199999999</v>
      </c>
      <c r="L83" s="23">
        <v>207.27842799999999</v>
      </c>
      <c r="M83" s="23">
        <v>213.704059</v>
      </c>
      <c r="N83" s="23">
        <v>220.32888500000001</v>
      </c>
      <c r="O83" s="23">
        <v>227.15907999999999</v>
      </c>
      <c r="P83" s="23">
        <v>234.20101199999999</v>
      </c>
      <c r="Q83" s="23">
        <v>241.461243</v>
      </c>
      <c r="R83" s="23">
        <v>248.94654199999999</v>
      </c>
      <c r="S83" s="23">
        <v>256.66388499999999</v>
      </c>
      <c r="T83" s="23">
        <v>264.62046500000002</v>
      </c>
      <c r="U83" s="23">
        <v>272.82369999999997</v>
      </c>
      <c r="V83" s="23">
        <v>0</v>
      </c>
      <c r="W83" s="23">
        <v>0</v>
      </c>
      <c r="X83" s="23">
        <v>0</v>
      </c>
      <c r="Y83" s="22">
        <v>0</v>
      </c>
      <c r="Z83" s="23">
        <v>0</v>
      </c>
      <c r="AA83" s="23">
        <v>190.875497</v>
      </c>
      <c r="AB83" s="23">
        <v>199.10407000000001</v>
      </c>
      <c r="AC83" s="23">
        <v>205.276297</v>
      </c>
      <c r="AD83" s="23">
        <v>211.63986199999999</v>
      </c>
      <c r="AE83" s="23">
        <v>218.20069699999999</v>
      </c>
      <c r="AF83" s="23">
        <v>224.96491900000001</v>
      </c>
      <c r="AG83" s="23">
        <v>231.93883199999999</v>
      </c>
      <c r="AH83" s="23">
        <v>239.12893500000001</v>
      </c>
      <c r="AI83" s="23">
        <v>246.541932</v>
      </c>
      <c r="AJ83" s="23">
        <v>254.184732</v>
      </c>
      <c r="AK83" s="23">
        <v>262.064459</v>
      </c>
      <c r="AL83" s="23">
        <v>270.18845700000003</v>
      </c>
      <c r="AM83" s="23">
        <v>278.56429900000001</v>
      </c>
      <c r="AN83" s="23">
        <v>287.199793</v>
      </c>
      <c r="AO83" s="23">
        <v>296.10298599999999</v>
      </c>
      <c r="AP83" s="23">
        <v>0</v>
      </c>
      <c r="AQ83" s="23">
        <v>0</v>
      </c>
      <c r="AR83" s="23">
        <v>0</v>
      </c>
      <c r="AS83" s="22">
        <v>0</v>
      </c>
      <c r="AT83" s="23">
        <v>0</v>
      </c>
      <c r="AU83" s="23">
        <v>0</v>
      </c>
      <c r="AV83" s="23">
        <v>116.167131</v>
      </c>
      <c r="AW83" s="23">
        <v>119.65214400000001</v>
      </c>
      <c r="AX83" s="23">
        <v>123.241709</v>
      </c>
      <c r="AY83" s="23">
        <v>126.93895999999999</v>
      </c>
      <c r="AZ83" s="23">
        <v>130.747129</v>
      </c>
      <c r="BA83" s="23">
        <v>134.669543</v>
      </c>
      <c r="BB83" s="23">
        <v>138.70962900000001</v>
      </c>
      <c r="BC83" s="23">
        <v>142.87091799999999</v>
      </c>
      <c r="BD83" s="23">
        <v>147.15704500000001</v>
      </c>
      <c r="BE83" s="23">
        <v>151.57175699999999</v>
      </c>
      <c r="BF83" s="23">
        <v>156.118909</v>
      </c>
      <c r="BG83" s="23">
        <v>160.80247700000001</v>
      </c>
      <c r="BH83" s="23">
        <v>165.62655100000001</v>
      </c>
      <c r="BI83" s="23">
        <v>170.595348</v>
      </c>
      <c r="BJ83" s="23">
        <v>0</v>
      </c>
      <c r="BK83" s="23">
        <v>0</v>
      </c>
      <c r="BL83" s="23">
        <v>0</v>
      </c>
      <c r="BM83" s="22">
        <v>0</v>
      </c>
      <c r="BN83" s="23">
        <v>0</v>
      </c>
      <c r="BO83" s="23">
        <v>0</v>
      </c>
      <c r="BP83" s="23">
        <v>116.167131</v>
      </c>
      <c r="BQ83" s="23">
        <v>119.65214400000001</v>
      </c>
      <c r="BR83" s="23">
        <v>123.241709</v>
      </c>
      <c r="BS83" s="23">
        <v>126.93895999999999</v>
      </c>
      <c r="BT83" s="23">
        <v>130.747129</v>
      </c>
      <c r="BU83" s="23">
        <v>134.669543</v>
      </c>
      <c r="BV83" s="23">
        <v>138.70962900000001</v>
      </c>
      <c r="BW83" s="23">
        <v>142.87091799999999</v>
      </c>
      <c r="BX83" s="23">
        <v>147.15704500000001</v>
      </c>
      <c r="BY83" s="23">
        <v>151.57175699999999</v>
      </c>
      <c r="BZ83" s="23">
        <v>156.118909</v>
      </c>
      <c r="CA83" s="23">
        <v>160.80247700000001</v>
      </c>
      <c r="CB83" s="23">
        <v>165.62655100000001</v>
      </c>
      <c r="CC83" s="23">
        <v>170.595348</v>
      </c>
      <c r="CD83" s="23">
        <v>0</v>
      </c>
      <c r="CE83" s="23">
        <v>0</v>
      </c>
      <c r="CF83" s="23">
        <v>0</v>
      </c>
      <c r="CG83" s="22">
        <v>0</v>
      </c>
      <c r="CH83" s="23">
        <v>0</v>
      </c>
      <c r="CI83" s="23">
        <v>114.405912</v>
      </c>
      <c r="CJ83" s="23">
        <v>115.78986</v>
      </c>
      <c r="CK83" s="23">
        <v>119.379345</v>
      </c>
      <c r="CL83" s="23">
        <v>123.080105</v>
      </c>
      <c r="CM83" s="23">
        <v>126.895588</v>
      </c>
      <c r="CN83" s="23">
        <v>130.829352</v>
      </c>
      <c r="CO83" s="23">
        <v>134.885062</v>
      </c>
      <c r="CP83" s="23">
        <v>139.066498</v>
      </c>
      <c r="CQ83" s="23">
        <v>143.37755999999999</v>
      </c>
      <c r="CR83" s="23">
        <v>147.82226399999999</v>
      </c>
      <c r="CS83" s="23">
        <v>152.40475499999999</v>
      </c>
      <c r="CT83" s="23">
        <v>157.129302</v>
      </c>
      <c r="CU83" s="23">
        <v>162.00031000000001</v>
      </c>
      <c r="CV83" s="23">
        <v>167.02232000000001</v>
      </c>
      <c r="CW83" s="23">
        <v>172.20001199999999</v>
      </c>
      <c r="CX83" s="23">
        <v>0</v>
      </c>
      <c r="CY83" s="23">
        <v>0</v>
      </c>
      <c r="CZ83" s="23">
        <v>0</v>
      </c>
      <c r="DA83" s="22">
        <v>0</v>
      </c>
      <c r="DB83" s="23">
        <v>0</v>
      </c>
      <c r="DC83" s="23">
        <v>113.120452</v>
      </c>
      <c r="DD83" s="23">
        <v>114.48885</v>
      </c>
      <c r="DE83" s="23">
        <v>118.038005</v>
      </c>
      <c r="DF83" s="23">
        <v>121.697183</v>
      </c>
      <c r="DG83" s="23">
        <v>125.469795</v>
      </c>
      <c r="DH83" s="23">
        <v>129.35935900000001</v>
      </c>
      <c r="DI83" s="23">
        <v>133.36949899999999</v>
      </c>
      <c r="DJ83" s="23">
        <v>137.50395399999999</v>
      </c>
      <c r="DK83" s="23">
        <v>141.76657599999999</v>
      </c>
      <c r="DL83" s="23">
        <v>146.16134</v>
      </c>
      <c r="DM83" s="23">
        <v>150.692342</v>
      </c>
      <c r="DN83" s="23">
        <v>155.36380399999999</v>
      </c>
      <c r="DO83" s="23">
        <v>160.180082</v>
      </c>
      <c r="DP83" s="23">
        <v>165.14566500000001</v>
      </c>
      <c r="DQ83" s="23">
        <v>170.26517999999999</v>
      </c>
      <c r="DR83" s="23">
        <v>0</v>
      </c>
      <c r="DS83" s="23">
        <v>0</v>
      </c>
      <c r="DT83" s="23">
        <v>0</v>
      </c>
      <c r="DU83" s="22">
        <v>0</v>
      </c>
      <c r="DV83" s="23">
        <v>0</v>
      </c>
      <c r="DW83" s="23">
        <v>113.120452</v>
      </c>
      <c r="DX83" s="23">
        <v>105.05304599999999</v>
      </c>
      <c r="DY83" s="23">
        <v>108.30969</v>
      </c>
      <c r="DZ83" s="23">
        <v>111.66728999999999</v>
      </c>
      <c r="EA83" s="23">
        <v>115.12897599999999</v>
      </c>
      <c r="EB83" s="23">
        <v>118.697975</v>
      </c>
      <c r="EC83" s="23">
        <v>122.377612</v>
      </c>
      <c r="ED83" s="23">
        <v>126.171318</v>
      </c>
      <c r="EE83" s="23">
        <v>130.082629</v>
      </c>
      <c r="EF83" s="23">
        <v>134.11519000000001</v>
      </c>
      <c r="EG83" s="23">
        <v>138.272761</v>
      </c>
      <c r="EH83" s="23">
        <v>142.55921699999999</v>
      </c>
      <c r="EI83" s="23">
        <v>146.97855200000001</v>
      </c>
      <c r="EJ83" s="23">
        <v>151.534887</v>
      </c>
      <c r="EK83" s="23">
        <v>156.23246900000001</v>
      </c>
      <c r="EL83" s="23">
        <v>0</v>
      </c>
      <c r="EM83" s="23">
        <v>0</v>
      </c>
      <c r="EN83" s="23">
        <v>0</v>
      </c>
      <c r="EO83" s="22">
        <v>0</v>
      </c>
      <c r="EP83" s="23">
        <v>0</v>
      </c>
      <c r="EQ83" s="23">
        <v>114.405912</v>
      </c>
      <c r="ER83" s="23">
        <v>115.78986</v>
      </c>
      <c r="ES83" s="23">
        <v>119.379345</v>
      </c>
      <c r="ET83" s="23">
        <v>123.080105</v>
      </c>
      <c r="EU83" s="23">
        <v>126.895588</v>
      </c>
      <c r="EV83" s="23">
        <v>130.829352</v>
      </c>
      <c r="EW83" s="23">
        <v>134.885062</v>
      </c>
      <c r="EX83" s="23">
        <v>139.066498</v>
      </c>
      <c r="EY83" s="23">
        <v>143.37755999999999</v>
      </c>
      <c r="EZ83" s="23">
        <v>147.82226399999999</v>
      </c>
      <c r="FA83" s="23">
        <v>152.40475499999999</v>
      </c>
      <c r="FB83" s="23">
        <v>157.129302</v>
      </c>
      <c r="FC83" s="23">
        <v>162.00031000000001</v>
      </c>
      <c r="FD83" s="23">
        <v>167.02232000000001</v>
      </c>
      <c r="FE83" s="23">
        <v>172.20001199999999</v>
      </c>
      <c r="FF83" s="23">
        <v>0</v>
      </c>
      <c r="FG83" s="23">
        <v>0</v>
      </c>
      <c r="FH83" s="23">
        <v>0</v>
      </c>
      <c r="FI83" s="22">
        <v>0</v>
      </c>
      <c r="FJ83" s="23">
        <v>0</v>
      </c>
      <c r="FK83" s="23">
        <v>0</v>
      </c>
      <c r="FL83" s="23">
        <v>117.90494</v>
      </c>
      <c r="FM83" s="23">
        <v>122.03161299999999</v>
      </c>
      <c r="FN83" s="23">
        <v>126.302719</v>
      </c>
      <c r="FO83" s="23">
        <v>130.72331399999999</v>
      </c>
      <c r="FP83" s="23">
        <v>135.298631</v>
      </c>
      <c r="FQ83" s="23">
        <v>140.03408300000001</v>
      </c>
      <c r="FR83" s="23">
        <v>144.93527499999999</v>
      </c>
      <c r="FS83" s="23">
        <v>150.00801000000001</v>
      </c>
      <c r="FT83" s="23">
        <v>155.25828999999999</v>
      </c>
      <c r="FU83" s="23">
        <v>160.692331</v>
      </c>
      <c r="FV83" s="23">
        <v>166.316562</v>
      </c>
      <c r="FW83" s="23">
        <v>172.137642</v>
      </c>
      <c r="FX83" s="23">
        <v>178.16245900000001</v>
      </c>
      <c r="FY83" s="23">
        <v>184.398145</v>
      </c>
      <c r="FZ83" s="23">
        <v>0</v>
      </c>
      <c r="GA83" s="23">
        <v>0</v>
      </c>
      <c r="GB83" s="23">
        <v>0</v>
      </c>
      <c r="GC83" s="22">
        <v>0</v>
      </c>
      <c r="GD83" s="23">
        <v>0</v>
      </c>
      <c r="GE83" s="23">
        <v>0</v>
      </c>
      <c r="GF83" s="23">
        <v>184.28203415999999</v>
      </c>
      <c r="GG83" s="23">
        <v>190.73190535000001</v>
      </c>
      <c r="GH83" s="23">
        <v>197.40752204</v>
      </c>
      <c r="GI83" s="23">
        <v>204.31678531</v>
      </c>
      <c r="GJ83" s="23">
        <v>211.46787280000001</v>
      </c>
      <c r="GK83" s="23">
        <v>218.86924834999999</v>
      </c>
      <c r="GL83" s="23">
        <v>226.52967204000001</v>
      </c>
      <c r="GM83" s="23">
        <v>234.45821056</v>
      </c>
      <c r="GN83" s="23">
        <v>242.66424792999999</v>
      </c>
      <c r="GO83" s="23">
        <v>251.15749661000001</v>
      </c>
      <c r="GP83" s="23">
        <v>259.94800899000001</v>
      </c>
      <c r="GQ83" s="23">
        <v>269.04618929999998</v>
      </c>
      <c r="GR83" s="23">
        <v>278.46280593</v>
      </c>
      <c r="GS83" s="23">
        <v>288.20900413999999</v>
      </c>
      <c r="GT83" s="23">
        <v>0</v>
      </c>
      <c r="GU83" s="23">
        <v>0</v>
      </c>
      <c r="GV83" s="23">
        <v>0</v>
      </c>
      <c r="GW83" s="22">
        <v>0</v>
      </c>
      <c r="GX83" s="23">
        <v>0</v>
      </c>
      <c r="GY83" s="23">
        <v>0</v>
      </c>
      <c r="GZ83" s="23">
        <v>0</v>
      </c>
      <c r="HA83" s="23">
        <v>0</v>
      </c>
      <c r="HB83" s="23">
        <v>0</v>
      </c>
      <c r="HC83" s="23">
        <v>0</v>
      </c>
      <c r="HD83" s="23">
        <v>0</v>
      </c>
      <c r="HE83" s="23">
        <v>0</v>
      </c>
      <c r="HF83" s="23">
        <v>0</v>
      </c>
      <c r="HG83" s="23">
        <v>0</v>
      </c>
      <c r="HH83" s="23">
        <v>0</v>
      </c>
      <c r="HI83" s="23">
        <v>0</v>
      </c>
      <c r="HJ83" s="23">
        <v>0</v>
      </c>
      <c r="HK83" s="23">
        <v>0</v>
      </c>
      <c r="HL83" s="23">
        <v>0</v>
      </c>
      <c r="HM83" s="23">
        <v>0</v>
      </c>
      <c r="HN83" s="23">
        <v>0</v>
      </c>
      <c r="HO83" s="23">
        <v>0</v>
      </c>
      <c r="HP83" s="23">
        <v>0</v>
      </c>
      <c r="HQ83" s="22">
        <v>0</v>
      </c>
      <c r="HR83" s="23">
        <v>0</v>
      </c>
      <c r="HS83" s="23">
        <v>0</v>
      </c>
      <c r="HT83" s="24">
        <v>118.51796400000001</v>
      </c>
      <c r="HU83" s="24">
        <v>122.666093</v>
      </c>
      <c r="HV83" s="24">
        <v>128.49167499999999</v>
      </c>
      <c r="HW83" s="23">
        <v>132.42249100000001</v>
      </c>
      <c r="HX83" s="23">
        <v>137.057278</v>
      </c>
      <c r="HY83" s="23">
        <v>141.85428300000001</v>
      </c>
      <c r="HZ83" s="23">
        <v>146.81918300000001</v>
      </c>
      <c r="IA83" s="23">
        <v>151.957854</v>
      </c>
      <c r="IB83" s="23">
        <v>157.27637899999999</v>
      </c>
      <c r="IC83" s="23">
        <v>162.78105199999999</v>
      </c>
      <c r="ID83" s="23">
        <v>168.47838899999999</v>
      </c>
      <c r="IE83" s="23">
        <v>174.37513300000001</v>
      </c>
      <c r="IF83" s="23">
        <v>180.478263</v>
      </c>
      <c r="IG83" s="23">
        <v>186.79500200000001</v>
      </c>
      <c r="IH83" s="23">
        <v>0</v>
      </c>
      <c r="II83" s="23">
        <v>0</v>
      </c>
      <c r="IJ83" s="23">
        <v>0</v>
      </c>
      <c r="IK83" s="22">
        <v>0</v>
      </c>
      <c r="IL83" s="23">
        <v>0</v>
      </c>
      <c r="IM83" s="23">
        <v>0</v>
      </c>
      <c r="IN83" s="23">
        <v>0</v>
      </c>
      <c r="IO83" s="23">
        <v>0</v>
      </c>
      <c r="IP83" s="23">
        <v>0</v>
      </c>
      <c r="IQ83" s="23">
        <v>0</v>
      </c>
      <c r="IR83" s="23">
        <v>0</v>
      </c>
      <c r="IS83" s="23">
        <v>0</v>
      </c>
      <c r="IT83" s="23">
        <v>0</v>
      </c>
      <c r="IU83" s="23">
        <v>0</v>
      </c>
      <c r="IV83" s="23">
        <v>0</v>
      </c>
      <c r="IW83" s="23">
        <v>0</v>
      </c>
      <c r="IX83" s="23">
        <v>0</v>
      </c>
      <c r="IY83" s="23">
        <v>0</v>
      </c>
      <c r="IZ83" s="23">
        <v>0</v>
      </c>
      <c r="JA83" s="23">
        <v>0</v>
      </c>
      <c r="JB83" s="23">
        <v>0</v>
      </c>
      <c r="JC83" s="23">
        <v>0</v>
      </c>
      <c r="JD83" s="23">
        <v>0</v>
      </c>
      <c r="JE83" s="22">
        <v>0</v>
      </c>
      <c r="JF83" s="23">
        <v>0</v>
      </c>
      <c r="JG83" s="23">
        <v>0</v>
      </c>
      <c r="JH83" s="23">
        <v>0</v>
      </c>
      <c r="JI83" s="23">
        <v>0</v>
      </c>
      <c r="JJ83" s="23">
        <v>0</v>
      </c>
      <c r="JK83" s="23">
        <v>0</v>
      </c>
      <c r="JL83" s="23">
        <v>0</v>
      </c>
      <c r="JM83" s="23">
        <v>0</v>
      </c>
      <c r="JN83" s="23">
        <v>0</v>
      </c>
      <c r="JO83" s="23">
        <v>0</v>
      </c>
      <c r="JP83" s="23">
        <v>0</v>
      </c>
      <c r="JQ83" s="23">
        <v>0</v>
      </c>
      <c r="JR83" s="23">
        <v>0</v>
      </c>
      <c r="JS83" s="23">
        <v>0</v>
      </c>
      <c r="JT83" s="23">
        <v>0</v>
      </c>
      <c r="JU83" s="23">
        <v>0</v>
      </c>
      <c r="JV83" s="23">
        <v>0</v>
      </c>
      <c r="JW83" s="23">
        <v>0</v>
      </c>
      <c r="JX83" s="23">
        <v>0</v>
      </c>
      <c r="JY83" s="22">
        <v>0</v>
      </c>
      <c r="JZ83" s="23">
        <v>0</v>
      </c>
      <c r="KA83" s="23">
        <v>0</v>
      </c>
      <c r="KB83" s="23">
        <v>0</v>
      </c>
      <c r="KC83" s="23">
        <v>0</v>
      </c>
      <c r="KD83" s="23">
        <v>0</v>
      </c>
      <c r="KE83" s="23">
        <v>0</v>
      </c>
      <c r="KF83" s="23">
        <v>0</v>
      </c>
      <c r="KG83" s="23">
        <v>0</v>
      </c>
      <c r="KH83" s="23">
        <v>0</v>
      </c>
      <c r="KI83" s="23">
        <v>0</v>
      </c>
      <c r="KJ83" s="23">
        <v>0</v>
      </c>
      <c r="KK83" s="23">
        <v>0</v>
      </c>
      <c r="KL83" s="23">
        <v>0</v>
      </c>
      <c r="KM83" s="23">
        <v>0</v>
      </c>
      <c r="KN83" s="23">
        <v>0</v>
      </c>
      <c r="KO83" s="23">
        <v>0</v>
      </c>
      <c r="KP83" s="23">
        <v>0</v>
      </c>
      <c r="KQ83" s="23">
        <v>0</v>
      </c>
      <c r="KR83" s="23">
        <v>0</v>
      </c>
      <c r="KS83" s="22">
        <v>0</v>
      </c>
      <c r="KT83" s="23">
        <v>0</v>
      </c>
      <c r="KU83" s="23">
        <v>0</v>
      </c>
      <c r="KV83" s="23">
        <v>0</v>
      </c>
      <c r="KW83" s="23">
        <v>0</v>
      </c>
      <c r="KX83" s="23">
        <v>0</v>
      </c>
      <c r="KY83" s="23">
        <v>0</v>
      </c>
      <c r="KZ83" s="23">
        <v>0</v>
      </c>
      <c r="LA83" s="23">
        <v>0</v>
      </c>
      <c r="LB83" s="23">
        <v>0</v>
      </c>
      <c r="LC83" s="23">
        <v>0</v>
      </c>
      <c r="LD83" s="23">
        <v>0</v>
      </c>
      <c r="LE83" s="23">
        <v>0</v>
      </c>
      <c r="LF83" s="23">
        <v>0</v>
      </c>
      <c r="LG83" s="23">
        <v>0</v>
      </c>
      <c r="LH83" s="23">
        <v>0</v>
      </c>
      <c r="LI83" s="23">
        <v>0</v>
      </c>
      <c r="LJ83" s="23">
        <v>0</v>
      </c>
      <c r="LK83" s="23">
        <v>0</v>
      </c>
      <c r="LL83" s="23">
        <v>0</v>
      </c>
      <c r="LM83" s="22">
        <v>0</v>
      </c>
      <c r="LN83" s="23">
        <v>0</v>
      </c>
      <c r="LO83" s="23">
        <v>0</v>
      </c>
      <c r="LP83" s="23">
        <v>0</v>
      </c>
      <c r="LQ83" s="23">
        <v>0</v>
      </c>
      <c r="LR83" s="23">
        <v>0</v>
      </c>
      <c r="LS83" s="23">
        <v>0</v>
      </c>
      <c r="LT83" s="23">
        <v>0</v>
      </c>
      <c r="LU83" s="23">
        <v>0</v>
      </c>
      <c r="LV83" s="23">
        <v>0</v>
      </c>
      <c r="LW83" s="23">
        <v>0</v>
      </c>
      <c r="LX83" s="23">
        <v>0</v>
      </c>
      <c r="LY83" s="23">
        <v>0</v>
      </c>
      <c r="LZ83" s="23">
        <v>0</v>
      </c>
      <c r="MA83" s="23">
        <v>0</v>
      </c>
      <c r="MB83" s="23">
        <v>0</v>
      </c>
      <c r="MC83" s="23">
        <v>0</v>
      </c>
      <c r="MD83" s="23">
        <v>0</v>
      </c>
      <c r="ME83" s="23">
        <v>0</v>
      </c>
      <c r="MF83" s="23">
        <v>0</v>
      </c>
      <c r="MG83" s="22">
        <v>0</v>
      </c>
      <c r="MH83" s="23">
        <v>0</v>
      </c>
      <c r="MI83" s="23">
        <v>0</v>
      </c>
      <c r="MJ83" s="23">
        <v>0</v>
      </c>
      <c r="MK83" s="23">
        <v>0</v>
      </c>
      <c r="ML83" s="23">
        <v>0</v>
      </c>
      <c r="MM83" s="23">
        <v>0</v>
      </c>
      <c r="MN83" s="23">
        <v>0</v>
      </c>
      <c r="MO83" s="23">
        <v>0</v>
      </c>
      <c r="MP83" s="23">
        <v>0</v>
      </c>
      <c r="MQ83" s="23">
        <v>0</v>
      </c>
      <c r="MR83" s="23">
        <v>0</v>
      </c>
      <c r="MS83" s="23">
        <v>0</v>
      </c>
      <c r="MT83" s="23">
        <v>0</v>
      </c>
      <c r="MU83" s="23">
        <v>0</v>
      </c>
      <c r="MV83" s="23">
        <v>0</v>
      </c>
      <c r="MW83" s="23">
        <v>0</v>
      </c>
      <c r="MX83" s="23">
        <v>0</v>
      </c>
      <c r="MY83" s="23">
        <v>0</v>
      </c>
      <c r="MZ83" s="23">
        <v>0</v>
      </c>
    </row>
    <row r="84" spans="1:364">
      <c r="A84" s="21" t="s">
        <v>1038</v>
      </c>
      <c r="B84" s="21" t="s">
        <v>1039</v>
      </c>
      <c r="C84" s="21" t="s">
        <v>886</v>
      </c>
      <c r="E84" s="22">
        <v>0</v>
      </c>
      <c r="F84" s="23">
        <v>0</v>
      </c>
      <c r="G84" s="23">
        <v>199.09527199999999</v>
      </c>
      <c r="H84" s="23">
        <v>211.88143400000001</v>
      </c>
      <c r="I84" s="23">
        <v>218.449759</v>
      </c>
      <c r="J84" s="23">
        <v>225.221701</v>
      </c>
      <c r="K84" s="23">
        <v>232.203574</v>
      </c>
      <c r="L84" s="23">
        <v>239.40188499999999</v>
      </c>
      <c r="M84" s="23">
        <v>246.82334299999999</v>
      </c>
      <c r="N84" s="23">
        <v>254.47486699999999</v>
      </c>
      <c r="O84" s="23">
        <v>262.363587</v>
      </c>
      <c r="P84" s="23">
        <v>270.49685899999997</v>
      </c>
      <c r="Q84" s="23">
        <v>278.88226100000003</v>
      </c>
      <c r="R84" s="23">
        <v>287.52761099999998</v>
      </c>
      <c r="S84" s="23">
        <v>296.440967</v>
      </c>
      <c r="T84" s="23">
        <v>305.63063699999998</v>
      </c>
      <c r="U84" s="23">
        <v>315.105187</v>
      </c>
      <c r="V84" s="23">
        <v>0</v>
      </c>
      <c r="W84" s="23">
        <v>0</v>
      </c>
      <c r="X84" s="23">
        <v>0</v>
      </c>
      <c r="Y84" s="22">
        <v>0</v>
      </c>
      <c r="Z84" s="23">
        <v>0</v>
      </c>
      <c r="AA84" s="23">
        <v>220.456872</v>
      </c>
      <c r="AB84" s="23">
        <v>229.96068700000001</v>
      </c>
      <c r="AC84" s="23">
        <v>237.08946800000001</v>
      </c>
      <c r="AD84" s="23">
        <v>244.43924200000001</v>
      </c>
      <c r="AE84" s="23">
        <v>252.01685800000001</v>
      </c>
      <c r="AF84" s="23">
        <v>259.82938100000001</v>
      </c>
      <c r="AG84" s="23">
        <v>267.88409200000001</v>
      </c>
      <c r="AH84" s="23">
        <v>276.18849899999998</v>
      </c>
      <c r="AI84" s="23">
        <v>284.75034199999999</v>
      </c>
      <c r="AJ84" s="23">
        <v>293.57760300000001</v>
      </c>
      <c r="AK84" s="23">
        <v>302.67850800000002</v>
      </c>
      <c r="AL84" s="23">
        <v>312.06154199999997</v>
      </c>
      <c r="AM84" s="23">
        <v>321.73545000000001</v>
      </c>
      <c r="AN84" s="23">
        <v>331.709249</v>
      </c>
      <c r="AO84" s="23">
        <v>341.99223499999999</v>
      </c>
      <c r="AP84" s="23">
        <v>0</v>
      </c>
      <c r="AQ84" s="23">
        <v>0</v>
      </c>
      <c r="AR84" s="23">
        <v>0</v>
      </c>
      <c r="AS84" s="22">
        <v>0</v>
      </c>
      <c r="AT84" s="23">
        <v>0</v>
      </c>
      <c r="AU84" s="23">
        <v>0</v>
      </c>
      <c r="AV84" s="23">
        <v>134.746015</v>
      </c>
      <c r="AW84" s="23">
        <v>138.78839600000001</v>
      </c>
      <c r="AX84" s="23">
        <v>142.95204799999999</v>
      </c>
      <c r="AY84" s="23">
        <v>147.24060900000001</v>
      </c>
      <c r="AZ84" s="23">
        <v>151.657827</v>
      </c>
      <c r="BA84" s="23">
        <v>156.207562</v>
      </c>
      <c r="BB84" s="23">
        <v>160.893789</v>
      </c>
      <c r="BC84" s="23">
        <v>165.72060300000001</v>
      </c>
      <c r="BD84" s="23">
        <v>170.69222099999999</v>
      </c>
      <c r="BE84" s="23">
        <v>175.81298699999999</v>
      </c>
      <c r="BF84" s="23">
        <v>181.087377</v>
      </c>
      <c r="BG84" s="23">
        <v>186.51999799999999</v>
      </c>
      <c r="BH84" s="23">
        <v>192.11559800000001</v>
      </c>
      <c r="BI84" s="23">
        <v>197.87906599999999</v>
      </c>
      <c r="BJ84" s="23">
        <v>0</v>
      </c>
      <c r="BK84" s="23">
        <v>0</v>
      </c>
      <c r="BL84" s="23">
        <v>0</v>
      </c>
      <c r="BM84" s="22">
        <v>0</v>
      </c>
      <c r="BN84" s="23">
        <v>0</v>
      </c>
      <c r="BO84" s="23">
        <v>0</v>
      </c>
      <c r="BP84" s="23">
        <v>134.746015</v>
      </c>
      <c r="BQ84" s="23">
        <v>138.78839600000001</v>
      </c>
      <c r="BR84" s="23">
        <v>142.95204799999999</v>
      </c>
      <c r="BS84" s="23">
        <v>147.24060900000001</v>
      </c>
      <c r="BT84" s="23">
        <v>151.657827</v>
      </c>
      <c r="BU84" s="23">
        <v>156.207562</v>
      </c>
      <c r="BV84" s="23">
        <v>160.893789</v>
      </c>
      <c r="BW84" s="23">
        <v>165.72060300000001</v>
      </c>
      <c r="BX84" s="23">
        <v>170.69222099999999</v>
      </c>
      <c r="BY84" s="23">
        <v>175.81298699999999</v>
      </c>
      <c r="BZ84" s="23">
        <v>181.087377</v>
      </c>
      <c r="CA84" s="23">
        <v>186.51999799999999</v>
      </c>
      <c r="CB84" s="23">
        <v>192.11559800000001</v>
      </c>
      <c r="CC84" s="23">
        <v>197.87906599999999</v>
      </c>
      <c r="CD84" s="23">
        <v>0</v>
      </c>
      <c r="CE84" s="23">
        <v>0</v>
      </c>
      <c r="CF84" s="23">
        <v>0</v>
      </c>
      <c r="CG84" s="22">
        <v>0</v>
      </c>
      <c r="CH84" s="23">
        <v>0</v>
      </c>
      <c r="CI84" s="23">
        <v>132.136234</v>
      </c>
      <c r="CJ84" s="23">
        <v>133.73466300000001</v>
      </c>
      <c r="CK84" s="23">
        <v>137.880437</v>
      </c>
      <c r="CL84" s="23">
        <v>142.154731</v>
      </c>
      <c r="CM84" s="23">
        <v>146.56152800000001</v>
      </c>
      <c r="CN84" s="23">
        <v>151.10493500000001</v>
      </c>
      <c r="CO84" s="23">
        <v>155.789188</v>
      </c>
      <c r="CP84" s="23">
        <v>160.61865299999999</v>
      </c>
      <c r="CQ84" s="23">
        <v>165.59783100000001</v>
      </c>
      <c r="CR84" s="23">
        <v>170.73136400000001</v>
      </c>
      <c r="CS84" s="23">
        <v>176.024036</v>
      </c>
      <c r="CT84" s="23">
        <v>181.48078100000001</v>
      </c>
      <c r="CU84" s="23">
        <v>187.106685</v>
      </c>
      <c r="CV84" s="23">
        <v>192.906993</v>
      </c>
      <c r="CW84" s="23">
        <v>198.88710900000001</v>
      </c>
      <c r="CX84" s="23">
        <v>0</v>
      </c>
      <c r="CY84" s="23">
        <v>0</v>
      </c>
      <c r="CZ84" s="23">
        <v>0</v>
      </c>
      <c r="DA84" s="22">
        <v>0</v>
      </c>
      <c r="DB84" s="23">
        <v>0</v>
      </c>
      <c r="DC84" s="23">
        <v>130.651557</v>
      </c>
      <c r="DD84" s="23">
        <v>132.23202599999999</v>
      </c>
      <c r="DE84" s="23">
        <v>136.331219</v>
      </c>
      <c r="DF84" s="23">
        <v>140.55748700000001</v>
      </c>
      <c r="DG84" s="23">
        <v>144.91476900000001</v>
      </c>
      <c r="DH84" s="23">
        <v>149.407127</v>
      </c>
      <c r="DI84" s="23">
        <v>154.038748</v>
      </c>
      <c r="DJ84" s="23">
        <v>158.81394900000001</v>
      </c>
      <c r="DK84" s="23">
        <v>163.73718099999999</v>
      </c>
      <c r="DL84" s="23">
        <v>168.81303399999999</v>
      </c>
      <c r="DM84" s="23">
        <v>174.04623799999999</v>
      </c>
      <c r="DN84" s="23">
        <v>179.44167100000001</v>
      </c>
      <c r="DO84" s="23">
        <v>185.00436300000001</v>
      </c>
      <c r="DP84" s="23">
        <v>190.739498</v>
      </c>
      <c r="DQ84" s="23">
        <v>196.652423</v>
      </c>
      <c r="DR84" s="23">
        <v>0</v>
      </c>
      <c r="DS84" s="23">
        <v>0</v>
      </c>
      <c r="DT84" s="23">
        <v>0</v>
      </c>
      <c r="DU84" s="22">
        <v>0</v>
      </c>
      <c r="DV84" s="23">
        <v>0</v>
      </c>
      <c r="DW84" s="23">
        <v>130.651557</v>
      </c>
      <c r="DX84" s="23">
        <v>121.33388600000001</v>
      </c>
      <c r="DY84" s="23">
        <v>125.095236</v>
      </c>
      <c r="DZ84" s="23">
        <v>128.97318799999999</v>
      </c>
      <c r="EA84" s="23">
        <v>132.97135700000001</v>
      </c>
      <c r="EB84" s="23">
        <v>137.093469</v>
      </c>
      <c r="EC84" s="23">
        <v>141.343367</v>
      </c>
      <c r="ED84" s="23">
        <v>145.72501099999999</v>
      </c>
      <c r="EE84" s="23">
        <v>150.24248700000001</v>
      </c>
      <c r="EF84" s="23">
        <v>154.900004</v>
      </c>
      <c r="EG84" s="23">
        <v>159.70190400000001</v>
      </c>
      <c r="EH84" s="23">
        <v>164.65266299999999</v>
      </c>
      <c r="EI84" s="23">
        <v>169.75689499999999</v>
      </c>
      <c r="EJ84" s="23">
        <v>175.01935900000001</v>
      </c>
      <c r="EK84" s="23">
        <v>180.44495900000001</v>
      </c>
      <c r="EL84" s="23">
        <v>0</v>
      </c>
      <c r="EM84" s="23">
        <v>0</v>
      </c>
      <c r="EN84" s="23">
        <v>0</v>
      </c>
      <c r="EO84" s="22">
        <v>0</v>
      </c>
      <c r="EP84" s="23">
        <v>0</v>
      </c>
      <c r="EQ84" s="23">
        <v>132.136234</v>
      </c>
      <c r="ER84" s="23">
        <v>133.73466300000001</v>
      </c>
      <c r="ES84" s="23">
        <v>137.880437</v>
      </c>
      <c r="ET84" s="23">
        <v>142.154731</v>
      </c>
      <c r="EU84" s="23">
        <v>146.56152800000001</v>
      </c>
      <c r="EV84" s="23">
        <v>151.10493500000001</v>
      </c>
      <c r="EW84" s="23">
        <v>155.789188</v>
      </c>
      <c r="EX84" s="23">
        <v>160.61865299999999</v>
      </c>
      <c r="EY84" s="23">
        <v>165.59783100000001</v>
      </c>
      <c r="EZ84" s="23">
        <v>170.73136400000001</v>
      </c>
      <c r="FA84" s="23">
        <v>176.024036</v>
      </c>
      <c r="FB84" s="23">
        <v>181.48078100000001</v>
      </c>
      <c r="FC84" s="23">
        <v>187.106685</v>
      </c>
      <c r="FD84" s="23">
        <v>192.906993</v>
      </c>
      <c r="FE84" s="23">
        <v>198.88710900000001</v>
      </c>
      <c r="FF84" s="23">
        <v>0</v>
      </c>
      <c r="FG84" s="23">
        <v>0</v>
      </c>
      <c r="FH84" s="23">
        <v>0</v>
      </c>
      <c r="FI84" s="22">
        <v>0</v>
      </c>
      <c r="FJ84" s="23">
        <v>0</v>
      </c>
      <c r="FK84" s="23">
        <v>0</v>
      </c>
      <c r="FL84" s="23">
        <v>136.848128</v>
      </c>
      <c r="FM84" s="23">
        <v>141.637812</v>
      </c>
      <c r="FN84" s="23">
        <v>146.595136</v>
      </c>
      <c r="FO84" s="23">
        <v>151.725966</v>
      </c>
      <c r="FP84" s="23">
        <v>157.036374</v>
      </c>
      <c r="FQ84" s="23">
        <v>162.53264799999999</v>
      </c>
      <c r="FR84" s="23">
        <v>168.22129000000001</v>
      </c>
      <c r="FS84" s="23">
        <v>174.10903500000001</v>
      </c>
      <c r="FT84" s="23">
        <v>180.20285200000001</v>
      </c>
      <c r="FU84" s="23">
        <v>186.509951</v>
      </c>
      <c r="FV84" s="23">
        <v>193.0378</v>
      </c>
      <c r="FW84" s="23">
        <v>199.79412300000001</v>
      </c>
      <c r="FX84" s="23">
        <v>206.78691699999999</v>
      </c>
      <c r="FY84" s="23">
        <v>214.02445900000001</v>
      </c>
      <c r="FZ84" s="23">
        <v>0</v>
      </c>
      <c r="GA84" s="23">
        <v>0</v>
      </c>
      <c r="GB84" s="23">
        <v>0</v>
      </c>
      <c r="GC84" s="22">
        <v>0</v>
      </c>
      <c r="GD84" s="23">
        <v>0</v>
      </c>
      <c r="GE84" s="23">
        <v>0</v>
      </c>
      <c r="GF84" s="23">
        <v>213.88969279</v>
      </c>
      <c r="GG84" s="23">
        <v>221.37583204000001</v>
      </c>
      <c r="GH84" s="23">
        <v>229.12398615999999</v>
      </c>
      <c r="GI84" s="23">
        <v>237.14332568</v>
      </c>
      <c r="GJ84" s="23">
        <v>245.44334208000001</v>
      </c>
      <c r="GK84" s="23">
        <v>254.03385904999999</v>
      </c>
      <c r="GL84" s="23">
        <v>262.92504412</v>
      </c>
      <c r="GM84" s="23">
        <v>272.12742065999998</v>
      </c>
      <c r="GN84" s="23">
        <v>281.65188038000002</v>
      </c>
      <c r="GO84" s="23">
        <v>291.50969620000001</v>
      </c>
      <c r="GP84" s="23">
        <v>301.71253555999999</v>
      </c>
      <c r="GQ84" s="23">
        <v>312.27247431000001</v>
      </c>
      <c r="GR84" s="23">
        <v>323.20201091000001</v>
      </c>
      <c r="GS84" s="23">
        <v>334.51408128999998</v>
      </c>
      <c r="GT84" s="23">
        <v>0</v>
      </c>
      <c r="GU84" s="23">
        <v>0</v>
      </c>
      <c r="GV84" s="23">
        <v>0</v>
      </c>
      <c r="GW84" s="22">
        <v>0</v>
      </c>
      <c r="GX84" s="23">
        <v>0</v>
      </c>
      <c r="GY84" s="23">
        <v>0</v>
      </c>
      <c r="GZ84" s="23">
        <v>0</v>
      </c>
      <c r="HA84" s="23">
        <v>0</v>
      </c>
      <c r="HB84" s="23">
        <v>0</v>
      </c>
      <c r="HC84" s="23">
        <v>0</v>
      </c>
      <c r="HD84" s="23">
        <v>0</v>
      </c>
      <c r="HE84" s="23">
        <v>0</v>
      </c>
      <c r="HF84" s="23">
        <v>0</v>
      </c>
      <c r="HG84" s="23">
        <v>0</v>
      </c>
      <c r="HH84" s="23">
        <v>0</v>
      </c>
      <c r="HI84" s="23">
        <v>0</v>
      </c>
      <c r="HJ84" s="23">
        <v>0</v>
      </c>
      <c r="HK84" s="23">
        <v>0</v>
      </c>
      <c r="HL84" s="23">
        <v>0</v>
      </c>
      <c r="HM84" s="23">
        <v>0</v>
      </c>
      <c r="HN84" s="23">
        <v>0</v>
      </c>
      <c r="HO84" s="23">
        <v>0</v>
      </c>
      <c r="HP84" s="23">
        <v>0</v>
      </c>
      <c r="HQ84" s="22">
        <v>0</v>
      </c>
      <c r="HR84" s="23">
        <v>0</v>
      </c>
      <c r="HS84" s="23">
        <v>0</v>
      </c>
      <c r="HT84" s="24">
        <v>137.55964299999999</v>
      </c>
      <c r="HU84" s="24">
        <v>142.37423100000001</v>
      </c>
      <c r="HV84" s="24">
        <v>149.13577900000001</v>
      </c>
      <c r="HW84" s="23">
        <v>153.69814</v>
      </c>
      <c r="HX84" s="23">
        <v>159.077575</v>
      </c>
      <c r="HY84" s="23">
        <v>164.64528999999999</v>
      </c>
      <c r="HZ84" s="23">
        <v>170.40787499999999</v>
      </c>
      <c r="IA84" s="23">
        <v>176.372151</v>
      </c>
      <c r="IB84" s="23">
        <v>182.545176</v>
      </c>
      <c r="IC84" s="23">
        <v>188.934258</v>
      </c>
      <c r="ID84" s="23">
        <v>195.54695699999999</v>
      </c>
      <c r="IE84" s="23">
        <v>202.39109999999999</v>
      </c>
      <c r="IF84" s="23">
        <v>209.47478899999999</v>
      </c>
      <c r="IG84" s="23">
        <v>216.80640600000001</v>
      </c>
      <c r="IH84" s="23">
        <v>0</v>
      </c>
      <c r="II84" s="23">
        <v>0</v>
      </c>
      <c r="IJ84" s="23">
        <v>0</v>
      </c>
      <c r="IK84" s="22">
        <v>0</v>
      </c>
      <c r="IL84" s="23">
        <v>0</v>
      </c>
      <c r="IM84" s="23">
        <v>0</v>
      </c>
      <c r="IN84" s="23">
        <v>0</v>
      </c>
      <c r="IO84" s="23">
        <v>0</v>
      </c>
      <c r="IP84" s="23">
        <v>0</v>
      </c>
      <c r="IQ84" s="23">
        <v>0</v>
      </c>
      <c r="IR84" s="23">
        <v>0</v>
      </c>
      <c r="IS84" s="23">
        <v>0</v>
      </c>
      <c r="IT84" s="23">
        <v>0</v>
      </c>
      <c r="IU84" s="23">
        <v>0</v>
      </c>
      <c r="IV84" s="23">
        <v>0</v>
      </c>
      <c r="IW84" s="23">
        <v>0</v>
      </c>
      <c r="IX84" s="23">
        <v>0</v>
      </c>
      <c r="IY84" s="23">
        <v>0</v>
      </c>
      <c r="IZ84" s="23">
        <v>0</v>
      </c>
      <c r="JA84" s="23">
        <v>0</v>
      </c>
      <c r="JB84" s="23">
        <v>0</v>
      </c>
      <c r="JC84" s="23">
        <v>0</v>
      </c>
      <c r="JD84" s="23">
        <v>0</v>
      </c>
      <c r="JE84" s="22">
        <v>0</v>
      </c>
      <c r="JF84" s="23">
        <v>0</v>
      </c>
      <c r="JG84" s="23">
        <v>0</v>
      </c>
      <c r="JH84" s="23">
        <v>0</v>
      </c>
      <c r="JI84" s="23">
        <v>0</v>
      </c>
      <c r="JJ84" s="23">
        <v>0</v>
      </c>
      <c r="JK84" s="23">
        <v>0</v>
      </c>
      <c r="JL84" s="23">
        <v>0</v>
      </c>
      <c r="JM84" s="23">
        <v>0</v>
      </c>
      <c r="JN84" s="23">
        <v>0</v>
      </c>
      <c r="JO84" s="23">
        <v>0</v>
      </c>
      <c r="JP84" s="23">
        <v>0</v>
      </c>
      <c r="JQ84" s="23">
        <v>0</v>
      </c>
      <c r="JR84" s="23">
        <v>0</v>
      </c>
      <c r="JS84" s="23">
        <v>0</v>
      </c>
      <c r="JT84" s="23">
        <v>0</v>
      </c>
      <c r="JU84" s="23">
        <v>0</v>
      </c>
      <c r="JV84" s="23">
        <v>0</v>
      </c>
      <c r="JW84" s="23">
        <v>0</v>
      </c>
      <c r="JX84" s="23">
        <v>0</v>
      </c>
      <c r="JY84" s="22">
        <v>0</v>
      </c>
      <c r="JZ84" s="23">
        <v>0</v>
      </c>
      <c r="KA84" s="23">
        <v>0</v>
      </c>
      <c r="KB84" s="23">
        <v>0</v>
      </c>
      <c r="KC84" s="23">
        <v>0</v>
      </c>
      <c r="KD84" s="23">
        <v>0</v>
      </c>
      <c r="KE84" s="23">
        <v>0</v>
      </c>
      <c r="KF84" s="23">
        <v>0</v>
      </c>
      <c r="KG84" s="23">
        <v>0</v>
      </c>
      <c r="KH84" s="23">
        <v>0</v>
      </c>
      <c r="KI84" s="23">
        <v>0</v>
      </c>
      <c r="KJ84" s="23">
        <v>0</v>
      </c>
      <c r="KK84" s="23">
        <v>0</v>
      </c>
      <c r="KL84" s="23">
        <v>0</v>
      </c>
      <c r="KM84" s="23">
        <v>0</v>
      </c>
      <c r="KN84" s="23">
        <v>0</v>
      </c>
      <c r="KO84" s="23">
        <v>0</v>
      </c>
      <c r="KP84" s="23">
        <v>0</v>
      </c>
      <c r="KQ84" s="23">
        <v>0</v>
      </c>
      <c r="KR84" s="23">
        <v>0</v>
      </c>
      <c r="KS84" s="22">
        <v>0</v>
      </c>
      <c r="KT84" s="23">
        <v>0</v>
      </c>
      <c r="KU84" s="23">
        <v>0</v>
      </c>
      <c r="KV84" s="23">
        <v>0</v>
      </c>
      <c r="KW84" s="23">
        <v>0</v>
      </c>
      <c r="KX84" s="23">
        <v>0</v>
      </c>
      <c r="KY84" s="23">
        <v>0</v>
      </c>
      <c r="KZ84" s="23">
        <v>0</v>
      </c>
      <c r="LA84" s="23">
        <v>0</v>
      </c>
      <c r="LB84" s="23">
        <v>0</v>
      </c>
      <c r="LC84" s="23">
        <v>0</v>
      </c>
      <c r="LD84" s="23">
        <v>0</v>
      </c>
      <c r="LE84" s="23">
        <v>0</v>
      </c>
      <c r="LF84" s="23">
        <v>0</v>
      </c>
      <c r="LG84" s="23">
        <v>0</v>
      </c>
      <c r="LH84" s="23">
        <v>0</v>
      </c>
      <c r="LI84" s="23">
        <v>0</v>
      </c>
      <c r="LJ84" s="23">
        <v>0</v>
      </c>
      <c r="LK84" s="23">
        <v>0</v>
      </c>
      <c r="LL84" s="23">
        <v>0</v>
      </c>
      <c r="LM84" s="22">
        <v>0</v>
      </c>
      <c r="LN84" s="23">
        <v>0</v>
      </c>
      <c r="LO84" s="23">
        <v>0</v>
      </c>
      <c r="LP84" s="23">
        <v>0</v>
      </c>
      <c r="LQ84" s="23">
        <v>0</v>
      </c>
      <c r="LR84" s="23">
        <v>0</v>
      </c>
      <c r="LS84" s="23">
        <v>0</v>
      </c>
      <c r="LT84" s="23">
        <v>0</v>
      </c>
      <c r="LU84" s="23">
        <v>0</v>
      </c>
      <c r="LV84" s="23">
        <v>0</v>
      </c>
      <c r="LW84" s="23">
        <v>0</v>
      </c>
      <c r="LX84" s="23">
        <v>0</v>
      </c>
      <c r="LY84" s="23">
        <v>0</v>
      </c>
      <c r="LZ84" s="23">
        <v>0</v>
      </c>
      <c r="MA84" s="23">
        <v>0</v>
      </c>
      <c r="MB84" s="23">
        <v>0</v>
      </c>
      <c r="MC84" s="23">
        <v>0</v>
      </c>
      <c r="MD84" s="23">
        <v>0</v>
      </c>
      <c r="ME84" s="23">
        <v>0</v>
      </c>
      <c r="MF84" s="23">
        <v>0</v>
      </c>
      <c r="MG84" s="22">
        <v>0</v>
      </c>
      <c r="MH84" s="23">
        <v>0</v>
      </c>
      <c r="MI84" s="23">
        <v>0</v>
      </c>
      <c r="MJ84" s="23">
        <v>0</v>
      </c>
      <c r="MK84" s="23">
        <v>0</v>
      </c>
      <c r="ML84" s="23">
        <v>0</v>
      </c>
      <c r="MM84" s="23">
        <v>0</v>
      </c>
      <c r="MN84" s="23">
        <v>0</v>
      </c>
      <c r="MO84" s="23">
        <v>0</v>
      </c>
      <c r="MP84" s="23">
        <v>0</v>
      </c>
      <c r="MQ84" s="23">
        <v>0</v>
      </c>
      <c r="MR84" s="23">
        <v>0</v>
      </c>
      <c r="MS84" s="23">
        <v>0</v>
      </c>
      <c r="MT84" s="23">
        <v>0</v>
      </c>
      <c r="MU84" s="23">
        <v>0</v>
      </c>
      <c r="MV84" s="23">
        <v>0</v>
      </c>
      <c r="MW84" s="23">
        <v>0</v>
      </c>
      <c r="MX84" s="23">
        <v>0</v>
      </c>
      <c r="MY84" s="23">
        <v>0</v>
      </c>
      <c r="MZ84" s="23">
        <v>0</v>
      </c>
    </row>
    <row r="85" spans="1:364">
      <c r="A85" s="21" t="s">
        <v>1040</v>
      </c>
      <c r="B85" s="21" t="s">
        <v>1041</v>
      </c>
      <c r="C85" s="21" t="s">
        <v>886</v>
      </c>
      <c r="E85" s="22">
        <v>0</v>
      </c>
      <c r="F85" s="23">
        <v>0</v>
      </c>
      <c r="G85" s="23">
        <v>271.90171299999997</v>
      </c>
      <c r="H85" s="23">
        <v>289.36360100000002</v>
      </c>
      <c r="I85" s="23">
        <v>298.33387299999998</v>
      </c>
      <c r="J85" s="23">
        <v>307.582223</v>
      </c>
      <c r="K85" s="23">
        <v>317.11727200000001</v>
      </c>
      <c r="L85" s="23">
        <v>326.94790699999999</v>
      </c>
      <c r="M85" s="23">
        <v>337.08329199999997</v>
      </c>
      <c r="N85" s="23">
        <v>347.53287499999999</v>
      </c>
      <c r="O85" s="23">
        <v>358.30639400000001</v>
      </c>
      <c r="P85" s="23">
        <v>369.41389199999998</v>
      </c>
      <c r="Q85" s="23">
        <v>380.865723</v>
      </c>
      <c r="R85" s="23">
        <v>392.67255999999998</v>
      </c>
      <c r="S85" s="23">
        <v>404.84540900000002</v>
      </c>
      <c r="T85" s="23">
        <v>417.39561700000002</v>
      </c>
      <c r="U85" s="23">
        <v>430.334881</v>
      </c>
      <c r="V85" s="23">
        <v>0</v>
      </c>
      <c r="W85" s="23">
        <v>0</v>
      </c>
      <c r="X85" s="23">
        <v>0</v>
      </c>
      <c r="Y85" s="22">
        <v>0</v>
      </c>
      <c r="Z85" s="23">
        <v>0</v>
      </c>
      <c r="AA85" s="23">
        <v>301.07495999999998</v>
      </c>
      <c r="AB85" s="23">
        <v>314.054192</v>
      </c>
      <c r="AC85" s="23">
        <v>323.789872</v>
      </c>
      <c r="AD85" s="23">
        <v>333.827358</v>
      </c>
      <c r="AE85" s="23">
        <v>344.17600599999997</v>
      </c>
      <c r="AF85" s="23">
        <v>354.845462</v>
      </c>
      <c r="AG85" s="23">
        <v>365.84567099999998</v>
      </c>
      <c r="AH85" s="23">
        <v>377.18688700000001</v>
      </c>
      <c r="AI85" s="23">
        <v>388.87968100000001</v>
      </c>
      <c r="AJ85" s="23">
        <v>400.93495100000001</v>
      </c>
      <c r="AK85" s="23">
        <v>413.36393399999997</v>
      </c>
      <c r="AL85" s="23">
        <v>426.17821600000002</v>
      </c>
      <c r="AM85" s="23">
        <v>439.38974100000001</v>
      </c>
      <c r="AN85" s="23">
        <v>453.01082300000002</v>
      </c>
      <c r="AO85" s="23">
        <v>467.05415799999997</v>
      </c>
      <c r="AP85" s="23">
        <v>0</v>
      </c>
      <c r="AQ85" s="23">
        <v>0</v>
      </c>
      <c r="AR85" s="23">
        <v>0</v>
      </c>
      <c r="AS85" s="22">
        <v>0</v>
      </c>
      <c r="AT85" s="23">
        <v>0</v>
      </c>
      <c r="AU85" s="23">
        <v>0</v>
      </c>
      <c r="AV85" s="23">
        <v>181.40982500000001</v>
      </c>
      <c r="AW85" s="23">
        <v>186.85211899999999</v>
      </c>
      <c r="AX85" s="23">
        <v>192.457683</v>
      </c>
      <c r="AY85" s="23">
        <v>198.231413</v>
      </c>
      <c r="AZ85" s="23">
        <v>204.17835600000001</v>
      </c>
      <c r="BA85" s="23">
        <v>210.30370600000001</v>
      </c>
      <c r="BB85" s="23">
        <v>216.612818</v>
      </c>
      <c r="BC85" s="23">
        <v>223.11120199999999</v>
      </c>
      <c r="BD85" s="23">
        <v>229.80453800000001</v>
      </c>
      <c r="BE85" s="23">
        <v>236.69867400000001</v>
      </c>
      <c r="BF85" s="23">
        <v>243.79963499999999</v>
      </c>
      <c r="BG85" s="23">
        <v>251.11362399999999</v>
      </c>
      <c r="BH85" s="23">
        <v>258.64703200000002</v>
      </c>
      <c r="BI85" s="23">
        <v>266.40644300000002</v>
      </c>
      <c r="BJ85" s="23">
        <v>0</v>
      </c>
      <c r="BK85" s="23">
        <v>0</v>
      </c>
      <c r="BL85" s="23">
        <v>0</v>
      </c>
      <c r="BM85" s="22">
        <v>0</v>
      </c>
      <c r="BN85" s="23">
        <v>0</v>
      </c>
      <c r="BO85" s="23">
        <v>0</v>
      </c>
      <c r="BP85" s="23">
        <v>181.40982500000001</v>
      </c>
      <c r="BQ85" s="23">
        <v>186.85211899999999</v>
      </c>
      <c r="BR85" s="23">
        <v>192.457683</v>
      </c>
      <c r="BS85" s="23">
        <v>198.231413</v>
      </c>
      <c r="BT85" s="23">
        <v>204.17835600000001</v>
      </c>
      <c r="BU85" s="23">
        <v>210.30370600000001</v>
      </c>
      <c r="BV85" s="23">
        <v>216.612818</v>
      </c>
      <c r="BW85" s="23">
        <v>223.11120199999999</v>
      </c>
      <c r="BX85" s="23">
        <v>229.80453800000001</v>
      </c>
      <c r="BY85" s="23">
        <v>236.69867400000001</v>
      </c>
      <c r="BZ85" s="23">
        <v>243.79963499999999</v>
      </c>
      <c r="CA85" s="23">
        <v>251.11362399999999</v>
      </c>
      <c r="CB85" s="23">
        <v>258.64703200000002</v>
      </c>
      <c r="CC85" s="23">
        <v>266.40644300000002</v>
      </c>
      <c r="CD85" s="23">
        <v>0</v>
      </c>
      <c r="CE85" s="23">
        <v>0</v>
      </c>
      <c r="CF85" s="23">
        <v>0</v>
      </c>
      <c r="CG85" s="22">
        <v>0</v>
      </c>
      <c r="CH85" s="23">
        <v>0</v>
      </c>
      <c r="CI85" s="23">
        <v>180.45666299999999</v>
      </c>
      <c r="CJ85" s="23">
        <v>182.63961499999999</v>
      </c>
      <c r="CK85" s="23">
        <v>188.30144300000001</v>
      </c>
      <c r="CL85" s="23">
        <v>194.13878800000001</v>
      </c>
      <c r="CM85" s="23">
        <v>200.15709100000001</v>
      </c>
      <c r="CN85" s="23">
        <v>206.36196000000001</v>
      </c>
      <c r="CO85" s="23">
        <v>212.75918100000001</v>
      </c>
      <c r="CP85" s="23">
        <v>219.354716</v>
      </c>
      <c r="CQ85" s="23">
        <v>226.15471199999999</v>
      </c>
      <c r="CR85" s="23">
        <v>233.16550799999999</v>
      </c>
      <c r="CS85" s="23">
        <v>240.39363900000001</v>
      </c>
      <c r="CT85" s="23">
        <v>247.845842</v>
      </c>
      <c r="CU85" s="23">
        <v>255.52906300000001</v>
      </c>
      <c r="CV85" s="23">
        <v>263.45046400000001</v>
      </c>
      <c r="CW85" s="23">
        <v>271.61742800000002</v>
      </c>
      <c r="CX85" s="23">
        <v>0</v>
      </c>
      <c r="CY85" s="23">
        <v>0</v>
      </c>
      <c r="CZ85" s="23">
        <v>0</v>
      </c>
      <c r="DA85" s="22">
        <v>0</v>
      </c>
      <c r="DB85" s="23">
        <v>0</v>
      </c>
      <c r="DC85" s="23">
        <v>178.42905999999999</v>
      </c>
      <c r="DD85" s="23">
        <v>180.58748499999999</v>
      </c>
      <c r="DE85" s="23">
        <v>186.185697</v>
      </c>
      <c r="DF85" s="23">
        <v>191.95745400000001</v>
      </c>
      <c r="DG85" s="23">
        <v>197.90813499999999</v>
      </c>
      <c r="DH85" s="23">
        <v>204.04328699999999</v>
      </c>
      <c r="DI85" s="23">
        <v>210.368629</v>
      </c>
      <c r="DJ85" s="23">
        <v>216.89005599999999</v>
      </c>
      <c r="DK85" s="23">
        <v>223.61364800000001</v>
      </c>
      <c r="DL85" s="23">
        <v>230.545671</v>
      </c>
      <c r="DM85" s="23">
        <v>237.692587</v>
      </c>
      <c r="DN85" s="23">
        <v>245.06105700000001</v>
      </c>
      <c r="DO85" s="23">
        <v>252.65795</v>
      </c>
      <c r="DP85" s="23">
        <v>260.49034599999999</v>
      </c>
      <c r="DQ85" s="23">
        <v>268.56554699999998</v>
      </c>
      <c r="DR85" s="23">
        <v>0</v>
      </c>
      <c r="DS85" s="23">
        <v>0</v>
      </c>
      <c r="DT85" s="23">
        <v>0</v>
      </c>
      <c r="DU85" s="22">
        <v>0</v>
      </c>
      <c r="DV85" s="23">
        <v>0</v>
      </c>
      <c r="DW85" s="23">
        <v>178.42905999999999</v>
      </c>
      <c r="DX85" s="23">
        <v>165.70404199999999</v>
      </c>
      <c r="DY85" s="23">
        <v>170.840868</v>
      </c>
      <c r="DZ85" s="23">
        <v>176.13693499999999</v>
      </c>
      <c r="EA85" s="23">
        <v>181.59718000000001</v>
      </c>
      <c r="EB85" s="23">
        <v>187.22669200000001</v>
      </c>
      <c r="EC85" s="23">
        <v>193.03072</v>
      </c>
      <c r="ED85" s="23">
        <v>199.01467199999999</v>
      </c>
      <c r="EE85" s="23">
        <v>205.18412699999999</v>
      </c>
      <c r="EF85" s="23">
        <v>211.54483500000001</v>
      </c>
      <c r="EG85" s="23">
        <v>218.10272499999999</v>
      </c>
      <c r="EH85" s="23">
        <v>224.86390900000001</v>
      </c>
      <c r="EI85" s="23">
        <v>231.83468999999999</v>
      </c>
      <c r="EJ85" s="23">
        <v>239.02156600000001</v>
      </c>
      <c r="EK85" s="23">
        <v>246.43123399999999</v>
      </c>
      <c r="EL85" s="23">
        <v>0</v>
      </c>
      <c r="EM85" s="23">
        <v>0</v>
      </c>
      <c r="EN85" s="23">
        <v>0</v>
      </c>
      <c r="EO85" s="22">
        <v>0</v>
      </c>
      <c r="EP85" s="23">
        <v>0</v>
      </c>
      <c r="EQ85" s="23">
        <v>180.45666299999999</v>
      </c>
      <c r="ER85" s="23">
        <v>182.63961499999999</v>
      </c>
      <c r="ES85" s="23">
        <v>188.30144300000001</v>
      </c>
      <c r="ET85" s="23">
        <v>194.13878800000001</v>
      </c>
      <c r="EU85" s="23">
        <v>200.15709100000001</v>
      </c>
      <c r="EV85" s="23">
        <v>206.36196000000001</v>
      </c>
      <c r="EW85" s="23">
        <v>212.75918100000001</v>
      </c>
      <c r="EX85" s="23">
        <v>219.354716</v>
      </c>
      <c r="EY85" s="23">
        <v>226.15471199999999</v>
      </c>
      <c r="EZ85" s="23">
        <v>233.16550799999999</v>
      </c>
      <c r="FA85" s="23">
        <v>240.39363900000001</v>
      </c>
      <c r="FB85" s="23">
        <v>247.845842</v>
      </c>
      <c r="FC85" s="23">
        <v>255.52906300000001</v>
      </c>
      <c r="FD85" s="23">
        <v>263.45046400000001</v>
      </c>
      <c r="FE85" s="23">
        <v>271.61742800000002</v>
      </c>
      <c r="FF85" s="23">
        <v>0</v>
      </c>
      <c r="FG85" s="23">
        <v>0</v>
      </c>
      <c r="FH85" s="23">
        <v>0</v>
      </c>
      <c r="FI85" s="22">
        <v>0</v>
      </c>
      <c r="FJ85" s="23">
        <v>0</v>
      </c>
      <c r="FK85" s="23">
        <v>0</v>
      </c>
      <c r="FL85" s="23">
        <v>183.06930199999999</v>
      </c>
      <c r="FM85" s="23">
        <v>189.47672800000001</v>
      </c>
      <c r="FN85" s="23">
        <v>196.10841300000001</v>
      </c>
      <c r="FO85" s="23">
        <v>202.972207</v>
      </c>
      <c r="FP85" s="23">
        <v>210.076235</v>
      </c>
      <c r="FQ85" s="23">
        <v>217.42890299999999</v>
      </c>
      <c r="FR85" s="23">
        <v>225.038915</v>
      </c>
      <c r="FS85" s="23">
        <v>232.915277</v>
      </c>
      <c r="FT85" s="23">
        <v>241.06731099999999</v>
      </c>
      <c r="FU85" s="23">
        <v>249.50466700000001</v>
      </c>
      <c r="FV85" s="23">
        <v>258.23732999999999</v>
      </c>
      <c r="FW85" s="23">
        <v>267.27563700000002</v>
      </c>
      <c r="FX85" s="23">
        <v>276.63028400000002</v>
      </c>
      <c r="FY85" s="23">
        <v>286.312344</v>
      </c>
      <c r="FZ85" s="23">
        <v>0</v>
      </c>
      <c r="GA85" s="23">
        <v>0</v>
      </c>
      <c r="GB85" s="23">
        <v>0</v>
      </c>
      <c r="GC85" s="22">
        <v>0</v>
      </c>
      <c r="GD85" s="23">
        <v>0</v>
      </c>
      <c r="GE85" s="23">
        <v>0</v>
      </c>
      <c r="GF85" s="23">
        <v>286.13206002999999</v>
      </c>
      <c r="GG85" s="23">
        <v>296.14668212999999</v>
      </c>
      <c r="GH85" s="23">
        <v>306.51181601000002</v>
      </c>
      <c r="GI85" s="23">
        <v>317.23972957000001</v>
      </c>
      <c r="GJ85" s="23">
        <v>328.34312010000002</v>
      </c>
      <c r="GK85" s="23">
        <v>339.83512931000001</v>
      </c>
      <c r="GL85" s="23">
        <v>351.72935883000002</v>
      </c>
      <c r="GM85" s="23">
        <v>364.03988638999999</v>
      </c>
      <c r="GN85" s="23">
        <v>376.78128241000002</v>
      </c>
      <c r="GO85" s="23">
        <v>389.96862729999998</v>
      </c>
      <c r="GP85" s="23">
        <v>403.61752925000002</v>
      </c>
      <c r="GQ85" s="23">
        <v>417.74414278</v>
      </c>
      <c r="GR85" s="23">
        <v>432.36518776999998</v>
      </c>
      <c r="GS85" s="23">
        <v>447.49796935000001</v>
      </c>
      <c r="GT85" s="23">
        <v>0</v>
      </c>
      <c r="GU85" s="23">
        <v>0</v>
      </c>
      <c r="GV85" s="23">
        <v>0</v>
      </c>
      <c r="GW85" s="22">
        <v>0</v>
      </c>
      <c r="GX85" s="23">
        <v>0</v>
      </c>
      <c r="GY85" s="23">
        <v>0</v>
      </c>
      <c r="GZ85" s="23">
        <v>0</v>
      </c>
      <c r="HA85" s="23">
        <v>0</v>
      </c>
      <c r="HB85" s="23">
        <v>0</v>
      </c>
      <c r="HC85" s="23">
        <v>0</v>
      </c>
      <c r="HD85" s="23">
        <v>0</v>
      </c>
      <c r="HE85" s="23">
        <v>0</v>
      </c>
      <c r="HF85" s="23">
        <v>0</v>
      </c>
      <c r="HG85" s="23">
        <v>0</v>
      </c>
      <c r="HH85" s="23">
        <v>0</v>
      </c>
      <c r="HI85" s="23">
        <v>0</v>
      </c>
      <c r="HJ85" s="23">
        <v>0</v>
      </c>
      <c r="HK85" s="23">
        <v>0</v>
      </c>
      <c r="HL85" s="23">
        <v>0</v>
      </c>
      <c r="HM85" s="23">
        <v>0</v>
      </c>
      <c r="HN85" s="23">
        <v>0</v>
      </c>
      <c r="HO85" s="23">
        <v>0</v>
      </c>
      <c r="HP85" s="23">
        <v>0</v>
      </c>
      <c r="HQ85" s="22">
        <v>0</v>
      </c>
      <c r="HR85" s="23">
        <v>0</v>
      </c>
      <c r="HS85" s="23">
        <v>0</v>
      </c>
      <c r="HT85" s="24">
        <v>184.02113499999999</v>
      </c>
      <c r="HU85" s="24">
        <v>190.46187499999999</v>
      </c>
      <c r="HV85" s="24">
        <v>199.507172</v>
      </c>
      <c r="HW85" s="23">
        <v>205.61049399999999</v>
      </c>
      <c r="HX85" s="23">
        <v>212.806862</v>
      </c>
      <c r="HY85" s="23">
        <v>220.25510199999999</v>
      </c>
      <c r="HZ85" s="23">
        <v>227.96403000000001</v>
      </c>
      <c r="IA85" s="23">
        <v>235.94277099999999</v>
      </c>
      <c r="IB85" s="23">
        <v>244.20076900000001</v>
      </c>
      <c r="IC85" s="23">
        <v>252.747795</v>
      </c>
      <c r="ID85" s="23">
        <v>261.59396800000002</v>
      </c>
      <c r="IE85" s="23">
        <v>270.74975699999999</v>
      </c>
      <c r="IF85" s="23">
        <v>280.225999</v>
      </c>
      <c r="IG85" s="23">
        <v>290.03390899999999</v>
      </c>
      <c r="IH85" s="23">
        <v>0</v>
      </c>
      <c r="II85" s="23">
        <v>0</v>
      </c>
      <c r="IJ85" s="23">
        <v>0</v>
      </c>
      <c r="IK85" s="22">
        <v>0</v>
      </c>
      <c r="IL85" s="23">
        <v>0</v>
      </c>
      <c r="IM85" s="23">
        <v>0</v>
      </c>
      <c r="IN85" s="23">
        <v>0</v>
      </c>
      <c r="IO85" s="23">
        <v>0</v>
      </c>
      <c r="IP85" s="23">
        <v>0</v>
      </c>
      <c r="IQ85" s="23">
        <v>0</v>
      </c>
      <c r="IR85" s="23">
        <v>0</v>
      </c>
      <c r="IS85" s="23">
        <v>0</v>
      </c>
      <c r="IT85" s="23">
        <v>0</v>
      </c>
      <c r="IU85" s="23">
        <v>0</v>
      </c>
      <c r="IV85" s="23">
        <v>0</v>
      </c>
      <c r="IW85" s="23">
        <v>0</v>
      </c>
      <c r="IX85" s="23">
        <v>0</v>
      </c>
      <c r="IY85" s="23">
        <v>0</v>
      </c>
      <c r="IZ85" s="23">
        <v>0</v>
      </c>
      <c r="JA85" s="23">
        <v>0</v>
      </c>
      <c r="JB85" s="23">
        <v>0</v>
      </c>
      <c r="JC85" s="23">
        <v>0</v>
      </c>
      <c r="JD85" s="23">
        <v>0</v>
      </c>
      <c r="JE85" s="22">
        <v>0</v>
      </c>
      <c r="JF85" s="23">
        <v>0</v>
      </c>
      <c r="JG85" s="23">
        <v>0</v>
      </c>
      <c r="JH85" s="23">
        <v>0</v>
      </c>
      <c r="JI85" s="23">
        <v>0</v>
      </c>
      <c r="JJ85" s="23">
        <v>0</v>
      </c>
      <c r="JK85" s="23">
        <v>0</v>
      </c>
      <c r="JL85" s="23">
        <v>0</v>
      </c>
      <c r="JM85" s="23">
        <v>0</v>
      </c>
      <c r="JN85" s="23">
        <v>0</v>
      </c>
      <c r="JO85" s="23">
        <v>0</v>
      </c>
      <c r="JP85" s="23">
        <v>0</v>
      </c>
      <c r="JQ85" s="23">
        <v>0</v>
      </c>
      <c r="JR85" s="23">
        <v>0</v>
      </c>
      <c r="JS85" s="23">
        <v>0</v>
      </c>
      <c r="JT85" s="23">
        <v>0</v>
      </c>
      <c r="JU85" s="23">
        <v>0</v>
      </c>
      <c r="JV85" s="23">
        <v>0</v>
      </c>
      <c r="JW85" s="23">
        <v>0</v>
      </c>
      <c r="JX85" s="23">
        <v>0</v>
      </c>
      <c r="JY85" s="22">
        <v>0</v>
      </c>
      <c r="JZ85" s="23">
        <v>0</v>
      </c>
      <c r="KA85" s="23">
        <v>0</v>
      </c>
      <c r="KB85" s="23">
        <v>0</v>
      </c>
      <c r="KC85" s="23">
        <v>0</v>
      </c>
      <c r="KD85" s="23">
        <v>0</v>
      </c>
      <c r="KE85" s="23">
        <v>0</v>
      </c>
      <c r="KF85" s="23">
        <v>0</v>
      </c>
      <c r="KG85" s="23">
        <v>0</v>
      </c>
      <c r="KH85" s="23">
        <v>0</v>
      </c>
      <c r="KI85" s="23">
        <v>0</v>
      </c>
      <c r="KJ85" s="23">
        <v>0</v>
      </c>
      <c r="KK85" s="23">
        <v>0</v>
      </c>
      <c r="KL85" s="23">
        <v>0</v>
      </c>
      <c r="KM85" s="23">
        <v>0</v>
      </c>
      <c r="KN85" s="23">
        <v>0</v>
      </c>
      <c r="KO85" s="23">
        <v>0</v>
      </c>
      <c r="KP85" s="23">
        <v>0</v>
      </c>
      <c r="KQ85" s="23">
        <v>0</v>
      </c>
      <c r="KR85" s="23">
        <v>0</v>
      </c>
      <c r="KS85" s="22">
        <v>0</v>
      </c>
      <c r="KT85" s="23">
        <v>0</v>
      </c>
      <c r="KU85" s="23">
        <v>0</v>
      </c>
      <c r="KV85" s="23">
        <v>0</v>
      </c>
      <c r="KW85" s="23">
        <v>0</v>
      </c>
      <c r="KX85" s="23">
        <v>0</v>
      </c>
      <c r="KY85" s="23">
        <v>0</v>
      </c>
      <c r="KZ85" s="23">
        <v>0</v>
      </c>
      <c r="LA85" s="23">
        <v>0</v>
      </c>
      <c r="LB85" s="23">
        <v>0</v>
      </c>
      <c r="LC85" s="23">
        <v>0</v>
      </c>
      <c r="LD85" s="23">
        <v>0</v>
      </c>
      <c r="LE85" s="23">
        <v>0</v>
      </c>
      <c r="LF85" s="23">
        <v>0</v>
      </c>
      <c r="LG85" s="23">
        <v>0</v>
      </c>
      <c r="LH85" s="23">
        <v>0</v>
      </c>
      <c r="LI85" s="23">
        <v>0</v>
      </c>
      <c r="LJ85" s="23">
        <v>0</v>
      </c>
      <c r="LK85" s="23">
        <v>0</v>
      </c>
      <c r="LL85" s="23">
        <v>0</v>
      </c>
      <c r="LM85" s="22">
        <v>0</v>
      </c>
      <c r="LN85" s="23">
        <v>0</v>
      </c>
      <c r="LO85" s="23">
        <v>0</v>
      </c>
      <c r="LP85" s="23">
        <v>0</v>
      </c>
      <c r="LQ85" s="23">
        <v>0</v>
      </c>
      <c r="LR85" s="23">
        <v>0</v>
      </c>
      <c r="LS85" s="23">
        <v>0</v>
      </c>
      <c r="LT85" s="23">
        <v>0</v>
      </c>
      <c r="LU85" s="23">
        <v>0</v>
      </c>
      <c r="LV85" s="23">
        <v>0</v>
      </c>
      <c r="LW85" s="23">
        <v>0</v>
      </c>
      <c r="LX85" s="23">
        <v>0</v>
      </c>
      <c r="LY85" s="23">
        <v>0</v>
      </c>
      <c r="LZ85" s="23">
        <v>0</v>
      </c>
      <c r="MA85" s="23">
        <v>0</v>
      </c>
      <c r="MB85" s="23">
        <v>0</v>
      </c>
      <c r="MC85" s="23">
        <v>0</v>
      </c>
      <c r="MD85" s="23">
        <v>0</v>
      </c>
      <c r="ME85" s="23">
        <v>0</v>
      </c>
      <c r="MF85" s="23">
        <v>0</v>
      </c>
      <c r="MG85" s="22">
        <v>0</v>
      </c>
      <c r="MH85" s="23">
        <v>0</v>
      </c>
      <c r="MI85" s="23">
        <v>0</v>
      </c>
      <c r="MJ85" s="23">
        <v>0</v>
      </c>
      <c r="MK85" s="23">
        <v>0</v>
      </c>
      <c r="ML85" s="23">
        <v>0</v>
      </c>
      <c r="MM85" s="23">
        <v>0</v>
      </c>
      <c r="MN85" s="23">
        <v>0</v>
      </c>
      <c r="MO85" s="23">
        <v>0</v>
      </c>
      <c r="MP85" s="23">
        <v>0</v>
      </c>
      <c r="MQ85" s="23">
        <v>0</v>
      </c>
      <c r="MR85" s="23">
        <v>0</v>
      </c>
      <c r="MS85" s="23">
        <v>0</v>
      </c>
      <c r="MT85" s="23">
        <v>0</v>
      </c>
      <c r="MU85" s="23">
        <v>0</v>
      </c>
      <c r="MV85" s="23">
        <v>0</v>
      </c>
      <c r="MW85" s="23">
        <v>0</v>
      </c>
      <c r="MX85" s="23">
        <v>0</v>
      </c>
      <c r="MY85" s="23">
        <v>0</v>
      </c>
      <c r="MZ85" s="23">
        <v>0</v>
      </c>
    </row>
    <row r="86" spans="1:364">
      <c r="A86" s="21" t="s">
        <v>1042</v>
      </c>
      <c r="B86" s="21" t="s">
        <v>1043</v>
      </c>
      <c r="C86" s="21" t="s">
        <v>886</v>
      </c>
      <c r="E86" s="22">
        <v>0</v>
      </c>
      <c r="F86" s="23">
        <v>0</v>
      </c>
      <c r="G86" s="23">
        <v>199.09527199999999</v>
      </c>
      <c r="H86" s="23">
        <v>211.88143400000001</v>
      </c>
      <c r="I86" s="23">
        <v>218.449759</v>
      </c>
      <c r="J86" s="23">
        <v>225.221701</v>
      </c>
      <c r="K86" s="23">
        <v>232.203574</v>
      </c>
      <c r="L86" s="23">
        <v>239.40188499999999</v>
      </c>
      <c r="M86" s="23">
        <v>246.82334299999999</v>
      </c>
      <c r="N86" s="23">
        <v>254.47486699999999</v>
      </c>
      <c r="O86" s="23">
        <v>262.363587</v>
      </c>
      <c r="P86" s="23">
        <v>270.49685899999997</v>
      </c>
      <c r="Q86" s="23">
        <v>278.88226100000003</v>
      </c>
      <c r="R86" s="23">
        <v>287.52761099999998</v>
      </c>
      <c r="S86" s="23">
        <v>296.440967</v>
      </c>
      <c r="T86" s="23">
        <v>305.63063699999998</v>
      </c>
      <c r="U86" s="23">
        <v>315.105187</v>
      </c>
      <c r="V86" s="23">
        <v>0</v>
      </c>
      <c r="W86" s="23">
        <v>0</v>
      </c>
      <c r="X86" s="23">
        <v>0</v>
      </c>
      <c r="Y86" s="22">
        <v>0</v>
      </c>
      <c r="Z86" s="23">
        <v>0</v>
      </c>
      <c r="AA86" s="23">
        <v>220.456872</v>
      </c>
      <c r="AB86" s="23">
        <v>229.96068700000001</v>
      </c>
      <c r="AC86" s="23">
        <v>237.08946800000001</v>
      </c>
      <c r="AD86" s="23">
        <v>244.43924200000001</v>
      </c>
      <c r="AE86" s="23">
        <v>252.01685800000001</v>
      </c>
      <c r="AF86" s="23">
        <v>259.82938100000001</v>
      </c>
      <c r="AG86" s="23">
        <v>267.88409200000001</v>
      </c>
      <c r="AH86" s="23">
        <v>276.18849899999998</v>
      </c>
      <c r="AI86" s="23">
        <v>284.75034199999999</v>
      </c>
      <c r="AJ86" s="23">
        <v>293.57760300000001</v>
      </c>
      <c r="AK86" s="23">
        <v>302.67850800000002</v>
      </c>
      <c r="AL86" s="23">
        <v>312.06154199999997</v>
      </c>
      <c r="AM86" s="23">
        <v>321.73545000000001</v>
      </c>
      <c r="AN86" s="23">
        <v>331.709249</v>
      </c>
      <c r="AO86" s="23">
        <v>341.99223499999999</v>
      </c>
      <c r="AP86" s="23">
        <v>0</v>
      </c>
      <c r="AQ86" s="23">
        <v>0</v>
      </c>
      <c r="AR86" s="23">
        <v>0</v>
      </c>
      <c r="AS86" s="22">
        <v>0</v>
      </c>
      <c r="AT86" s="23">
        <v>0</v>
      </c>
      <c r="AU86" s="23">
        <v>0</v>
      </c>
      <c r="AV86" s="23">
        <v>134.746015</v>
      </c>
      <c r="AW86" s="23">
        <v>138.78839600000001</v>
      </c>
      <c r="AX86" s="23">
        <v>142.95204799999999</v>
      </c>
      <c r="AY86" s="23">
        <v>147.24060900000001</v>
      </c>
      <c r="AZ86" s="23">
        <v>151.657827</v>
      </c>
      <c r="BA86" s="23">
        <v>156.207562</v>
      </c>
      <c r="BB86" s="23">
        <v>160.893789</v>
      </c>
      <c r="BC86" s="23">
        <v>165.72060300000001</v>
      </c>
      <c r="BD86" s="23">
        <v>170.69222099999999</v>
      </c>
      <c r="BE86" s="23">
        <v>175.81298699999999</v>
      </c>
      <c r="BF86" s="23">
        <v>181.087377</v>
      </c>
      <c r="BG86" s="23">
        <v>186.51999799999999</v>
      </c>
      <c r="BH86" s="23">
        <v>192.11559800000001</v>
      </c>
      <c r="BI86" s="23">
        <v>197.87906599999999</v>
      </c>
      <c r="BJ86" s="23">
        <v>0</v>
      </c>
      <c r="BK86" s="23">
        <v>0</v>
      </c>
      <c r="BL86" s="23">
        <v>0</v>
      </c>
      <c r="BM86" s="22">
        <v>0</v>
      </c>
      <c r="BN86" s="23">
        <v>0</v>
      </c>
      <c r="BO86" s="23">
        <v>0</v>
      </c>
      <c r="BP86" s="23">
        <v>134.746015</v>
      </c>
      <c r="BQ86" s="23">
        <v>138.78839600000001</v>
      </c>
      <c r="BR86" s="23">
        <v>142.95204799999999</v>
      </c>
      <c r="BS86" s="23">
        <v>147.24060900000001</v>
      </c>
      <c r="BT86" s="23">
        <v>151.657827</v>
      </c>
      <c r="BU86" s="23">
        <v>156.207562</v>
      </c>
      <c r="BV86" s="23">
        <v>160.893789</v>
      </c>
      <c r="BW86" s="23">
        <v>165.72060300000001</v>
      </c>
      <c r="BX86" s="23">
        <v>170.69222099999999</v>
      </c>
      <c r="BY86" s="23">
        <v>175.81298699999999</v>
      </c>
      <c r="BZ86" s="23">
        <v>181.087377</v>
      </c>
      <c r="CA86" s="23">
        <v>186.51999799999999</v>
      </c>
      <c r="CB86" s="23">
        <v>192.11559800000001</v>
      </c>
      <c r="CC86" s="23">
        <v>197.87906599999999</v>
      </c>
      <c r="CD86" s="23">
        <v>0</v>
      </c>
      <c r="CE86" s="23">
        <v>0</v>
      </c>
      <c r="CF86" s="23">
        <v>0</v>
      </c>
      <c r="CG86" s="22">
        <v>0</v>
      </c>
      <c r="CH86" s="23">
        <v>0</v>
      </c>
      <c r="CI86" s="23">
        <v>132.136234</v>
      </c>
      <c r="CJ86" s="23">
        <v>133.73466300000001</v>
      </c>
      <c r="CK86" s="23">
        <v>137.880437</v>
      </c>
      <c r="CL86" s="23">
        <v>142.154731</v>
      </c>
      <c r="CM86" s="23">
        <v>146.56152800000001</v>
      </c>
      <c r="CN86" s="23">
        <v>151.10493500000001</v>
      </c>
      <c r="CO86" s="23">
        <v>155.789188</v>
      </c>
      <c r="CP86" s="23">
        <v>160.61865299999999</v>
      </c>
      <c r="CQ86" s="23">
        <v>165.59783100000001</v>
      </c>
      <c r="CR86" s="23">
        <v>170.73136400000001</v>
      </c>
      <c r="CS86" s="23">
        <v>176.024036</v>
      </c>
      <c r="CT86" s="23">
        <v>181.48078100000001</v>
      </c>
      <c r="CU86" s="23">
        <v>187.106685</v>
      </c>
      <c r="CV86" s="23">
        <v>192.906993</v>
      </c>
      <c r="CW86" s="23">
        <v>198.88710900000001</v>
      </c>
      <c r="CX86" s="23">
        <v>0</v>
      </c>
      <c r="CY86" s="23">
        <v>0</v>
      </c>
      <c r="CZ86" s="23">
        <v>0</v>
      </c>
      <c r="DA86" s="22">
        <v>0</v>
      </c>
      <c r="DB86" s="23">
        <v>0</v>
      </c>
      <c r="DC86" s="23">
        <v>130.651557</v>
      </c>
      <c r="DD86" s="23">
        <v>132.23202599999999</v>
      </c>
      <c r="DE86" s="23">
        <v>136.331219</v>
      </c>
      <c r="DF86" s="23">
        <v>140.55748700000001</v>
      </c>
      <c r="DG86" s="23">
        <v>144.91476900000001</v>
      </c>
      <c r="DH86" s="23">
        <v>149.407127</v>
      </c>
      <c r="DI86" s="23">
        <v>154.038748</v>
      </c>
      <c r="DJ86" s="23">
        <v>158.81394900000001</v>
      </c>
      <c r="DK86" s="23">
        <v>163.73718099999999</v>
      </c>
      <c r="DL86" s="23">
        <v>168.81303399999999</v>
      </c>
      <c r="DM86" s="23">
        <v>174.04623799999999</v>
      </c>
      <c r="DN86" s="23">
        <v>179.44167100000001</v>
      </c>
      <c r="DO86" s="23">
        <v>185.00436300000001</v>
      </c>
      <c r="DP86" s="23">
        <v>190.739498</v>
      </c>
      <c r="DQ86" s="23">
        <v>196.652423</v>
      </c>
      <c r="DR86" s="23">
        <v>0</v>
      </c>
      <c r="DS86" s="23">
        <v>0</v>
      </c>
      <c r="DT86" s="23">
        <v>0</v>
      </c>
      <c r="DU86" s="22">
        <v>0</v>
      </c>
      <c r="DV86" s="23">
        <v>0</v>
      </c>
      <c r="DW86" s="23">
        <v>130.651557</v>
      </c>
      <c r="DX86" s="23">
        <v>121.33388600000001</v>
      </c>
      <c r="DY86" s="23">
        <v>125.095236</v>
      </c>
      <c r="DZ86" s="23">
        <v>128.97318799999999</v>
      </c>
      <c r="EA86" s="23">
        <v>132.97135700000001</v>
      </c>
      <c r="EB86" s="23">
        <v>137.093469</v>
      </c>
      <c r="EC86" s="23">
        <v>141.343367</v>
      </c>
      <c r="ED86" s="23">
        <v>145.72501099999999</v>
      </c>
      <c r="EE86" s="23">
        <v>150.24248700000001</v>
      </c>
      <c r="EF86" s="23">
        <v>154.900004</v>
      </c>
      <c r="EG86" s="23">
        <v>159.70190400000001</v>
      </c>
      <c r="EH86" s="23">
        <v>164.65266299999999</v>
      </c>
      <c r="EI86" s="23">
        <v>169.75689499999999</v>
      </c>
      <c r="EJ86" s="23">
        <v>175.01935900000001</v>
      </c>
      <c r="EK86" s="23">
        <v>180.44495900000001</v>
      </c>
      <c r="EL86" s="23">
        <v>0</v>
      </c>
      <c r="EM86" s="23">
        <v>0</v>
      </c>
      <c r="EN86" s="23">
        <v>0</v>
      </c>
      <c r="EO86" s="22">
        <v>0</v>
      </c>
      <c r="EP86" s="23">
        <v>0</v>
      </c>
      <c r="EQ86" s="23">
        <v>132.136234</v>
      </c>
      <c r="ER86" s="23">
        <v>133.73466300000001</v>
      </c>
      <c r="ES86" s="23">
        <v>137.880437</v>
      </c>
      <c r="ET86" s="23">
        <v>142.154731</v>
      </c>
      <c r="EU86" s="23">
        <v>146.56152800000001</v>
      </c>
      <c r="EV86" s="23">
        <v>151.10493500000001</v>
      </c>
      <c r="EW86" s="23">
        <v>155.789188</v>
      </c>
      <c r="EX86" s="23">
        <v>160.61865299999999</v>
      </c>
      <c r="EY86" s="23">
        <v>165.59783100000001</v>
      </c>
      <c r="EZ86" s="23">
        <v>170.73136400000001</v>
      </c>
      <c r="FA86" s="23">
        <v>176.024036</v>
      </c>
      <c r="FB86" s="23">
        <v>181.48078100000001</v>
      </c>
      <c r="FC86" s="23">
        <v>187.106685</v>
      </c>
      <c r="FD86" s="23">
        <v>192.906993</v>
      </c>
      <c r="FE86" s="23">
        <v>198.88710900000001</v>
      </c>
      <c r="FF86" s="23">
        <v>0</v>
      </c>
      <c r="FG86" s="23">
        <v>0</v>
      </c>
      <c r="FH86" s="23">
        <v>0</v>
      </c>
      <c r="FI86" s="22">
        <v>0</v>
      </c>
      <c r="FJ86" s="23">
        <v>0</v>
      </c>
      <c r="FK86" s="23">
        <v>0</v>
      </c>
      <c r="FL86" s="23">
        <v>136.848128</v>
      </c>
      <c r="FM86" s="23">
        <v>141.637812</v>
      </c>
      <c r="FN86" s="23">
        <v>146.595136</v>
      </c>
      <c r="FO86" s="23">
        <v>151.725966</v>
      </c>
      <c r="FP86" s="23">
        <v>157.036374</v>
      </c>
      <c r="FQ86" s="23">
        <v>162.53264799999999</v>
      </c>
      <c r="FR86" s="23">
        <v>168.22129000000001</v>
      </c>
      <c r="FS86" s="23">
        <v>174.10903500000001</v>
      </c>
      <c r="FT86" s="23">
        <v>180.20285200000001</v>
      </c>
      <c r="FU86" s="23">
        <v>186.509951</v>
      </c>
      <c r="FV86" s="23">
        <v>193.0378</v>
      </c>
      <c r="FW86" s="23">
        <v>199.79412300000001</v>
      </c>
      <c r="FX86" s="23">
        <v>206.78691699999999</v>
      </c>
      <c r="FY86" s="23">
        <v>214.02445900000001</v>
      </c>
      <c r="FZ86" s="23">
        <v>0</v>
      </c>
      <c r="GA86" s="23">
        <v>0</v>
      </c>
      <c r="GB86" s="23">
        <v>0</v>
      </c>
      <c r="GC86" s="22">
        <v>0</v>
      </c>
      <c r="GD86" s="23">
        <v>0</v>
      </c>
      <c r="GE86" s="23">
        <v>0</v>
      </c>
      <c r="GF86" s="23">
        <v>213.88969279</v>
      </c>
      <c r="GG86" s="23">
        <v>221.37583204000001</v>
      </c>
      <c r="GH86" s="23">
        <v>229.12398615999999</v>
      </c>
      <c r="GI86" s="23">
        <v>237.14332568</v>
      </c>
      <c r="GJ86" s="23">
        <v>245.44334208000001</v>
      </c>
      <c r="GK86" s="23">
        <v>254.03385904999999</v>
      </c>
      <c r="GL86" s="23">
        <v>262.92504412</v>
      </c>
      <c r="GM86" s="23">
        <v>272.12742065999998</v>
      </c>
      <c r="GN86" s="23">
        <v>281.65188038000002</v>
      </c>
      <c r="GO86" s="23">
        <v>291.50969620000001</v>
      </c>
      <c r="GP86" s="23">
        <v>301.71253555999999</v>
      </c>
      <c r="GQ86" s="23">
        <v>312.27247431000001</v>
      </c>
      <c r="GR86" s="23">
        <v>323.20201091000001</v>
      </c>
      <c r="GS86" s="23">
        <v>334.51408128999998</v>
      </c>
      <c r="GT86" s="23">
        <v>0</v>
      </c>
      <c r="GU86" s="23">
        <v>0</v>
      </c>
      <c r="GV86" s="23">
        <v>0</v>
      </c>
      <c r="GW86" s="22">
        <v>0</v>
      </c>
      <c r="GX86" s="23">
        <v>0</v>
      </c>
      <c r="GY86" s="23">
        <v>0</v>
      </c>
      <c r="GZ86" s="23">
        <v>0</v>
      </c>
      <c r="HA86" s="23">
        <v>0</v>
      </c>
      <c r="HB86" s="23">
        <v>0</v>
      </c>
      <c r="HC86" s="23">
        <v>0</v>
      </c>
      <c r="HD86" s="23">
        <v>0</v>
      </c>
      <c r="HE86" s="23">
        <v>0</v>
      </c>
      <c r="HF86" s="23">
        <v>0</v>
      </c>
      <c r="HG86" s="23">
        <v>0</v>
      </c>
      <c r="HH86" s="23">
        <v>0</v>
      </c>
      <c r="HI86" s="23">
        <v>0</v>
      </c>
      <c r="HJ86" s="23">
        <v>0</v>
      </c>
      <c r="HK86" s="23">
        <v>0</v>
      </c>
      <c r="HL86" s="23">
        <v>0</v>
      </c>
      <c r="HM86" s="23">
        <v>0</v>
      </c>
      <c r="HN86" s="23">
        <v>0</v>
      </c>
      <c r="HO86" s="23">
        <v>0</v>
      </c>
      <c r="HP86" s="23">
        <v>0</v>
      </c>
      <c r="HQ86" s="22">
        <v>0</v>
      </c>
      <c r="HR86" s="23">
        <v>0</v>
      </c>
      <c r="HS86" s="23">
        <v>0</v>
      </c>
      <c r="HT86" s="24">
        <v>137.55964299999999</v>
      </c>
      <c r="HU86" s="24">
        <v>142.37423100000001</v>
      </c>
      <c r="HV86" s="24">
        <v>149.13577900000001</v>
      </c>
      <c r="HW86" s="23">
        <v>153.69814</v>
      </c>
      <c r="HX86" s="23">
        <v>159.077575</v>
      </c>
      <c r="HY86" s="23">
        <v>164.64528999999999</v>
      </c>
      <c r="HZ86" s="23">
        <v>170.40787499999999</v>
      </c>
      <c r="IA86" s="23">
        <v>176.372151</v>
      </c>
      <c r="IB86" s="23">
        <v>182.545176</v>
      </c>
      <c r="IC86" s="23">
        <v>188.934258</v>
      </c>
      <c r="ID86" s="23">
        <v>195.54695699999999</v>
      </c>
      <c r="IE86" s="23">
        <v>202.39109999999999</v>
      </c>
      <c r="IF86" s="23">
        <v>209.47478899999999</v>
      </c>
      <c r="IG86" s="23">
        <v>216.80640600000001</v>
      </c>
      <c r="IH86" s="23">
        <v>0</v>
      </c>
      <c r="II86" s="23">
        <v>0</v>
      </c>
      <c r="IJ86" s="23">
        <v>0</v>
      </c>
      <c r="IK86" s="22">
        <v>0</v>
      </c>
      <c r="IL86" s="23">
        <v>0</v>
      </c>
      <c r="IM86" s="23">
        <v>0</v>
      </c>
      <c r="IN86" s="23">
        <v>0</v>
      </c>
      <c r="IO86" s="23">
        <v>0</v>
      </c>
      <c r="IP86" s="23">
        <v>0</v>
      </c>
      <c r="IQ86" s="23">
        <v>0</v>
      </c>
      <c r="IR86" s="23">
        <v>0</v>
      </c>
      <c r="IS86" s="23">
        <v>0</v>
      </c>
      <c r="IT86" s="23">
        <v>0</v>
      </c>
      <c r="IU86" s="23">
        <v>0</v>
      </c>
      <c r="IV86" s="23">
        <v>0</v>
      </c>
      <c r="IW86" s="23">
        <v>0</v>
      </c>
      <c r="IX86" s="23">
        <v>0</v>
      </c>
      <c r="IY86" s="23">
        <v>0</v>
      </c>
      <c r="IZ86" s="23">
        <v>0</v>
      </c>
      <c r="JA86" s="23">
        <v>0</v>
      </c>
      <c r="JB86" s="23">
        <v>0</v>
      </c>
      <c r="JC86" s="23">
        <v>0</v>
      </c>
      <c r="JD86" s="23">
        <v>0</v>
      </c>
      <c r="JE86" s="22">
        <v>0</v>
      </c>
      <c r="JF86" s="23">
        <v>0</v>
      </c>
      <c r="JG86" s="23">
        <v>0</v>
      </c>
      <c r="JH86" s="23">
        <v>0</v>
      </c>
      <c r="JI86" s="23">
        <v>0</v>
      </c>
      <c r="JJ86" s="23">
        <v>0</v>
      </c>
      <c r="JK86" s="23">
        <v>0</v>
      </c>
      <c r="JL86" s="23">
        <v>0</v>
      </c>
      <c r="JM86" s="23">
        <v>0</v>
      </c>
      <c r="JN86" s="23">
        <v>0</v>
      </c>
      <c r="JO86" s="23">
        <v>0</v>
      </c>
      <c r="JP86" s="23">
        <v>0</v>
      </c>
      <c r="JQ86" s="23">
        <v>0</v>
      </c>
      <c r="JR86" s="23">
        <v>0</v>
      </c>
      <c r="JS86" s="23">
        <v>0</v>
      </c>
      <c r="JT86" s="23">
        <v>0</v>
      </c>
      <c r="JU86" s="23">
        <v>0</v>
      </c>
      <c r="JV86" s="23">
        <v>0</v>
      </c>
      <c r="JW86" s="23">
        <v>0</v>
      </c>
      <c r="JX86" s="23">
        <v>0</v>
      </c>
      <c r="JY86" s="22">
        <v>0</v>
      </c>
      <c r="JZ86" s="23">
        <v>0</v>
      </c>
      <c r="KA86" s="23">
        <v>0</v>
      </c>
      <c r="KB86" s="23">
        <v>0</v>
      </c>
      <c r="KC86" s="23">
        <v>0</v>
      </c>
      <c r="KD86" s="23">
        <v>0</v>
      </c>
      <c r="KE86" s="23">
        <v>0</v>
      </c>
      <c r="KF86" s="23">
        <v>0</v>
      </c>
      <c r="KG86" s="23">
        <v>0</v>
      </c>
      <c r="KH86" s="23">
        <v>0</v>
      </c>
      <c r="KI86" s="23">
        <v>0</v>
      </c>
      <c r="KJ86" s="23">
        <v>0</v>
      </c>
      <c r="KK86" s="23">
        <v>0</v>
      </c>
      <c r="KL86" s="23">
        <v>0</v>
      </c>
      <c r="KM86" s="23">
        <v>0</v>
      </c>
      <c r="KN86" s="23">
        <v>0</v>
      </c>
      <c r="KO86" s="23">
        <v>0</v>
      </c>
      <c r="KP86" s="23">
        <v>0</v>
      </c>
      <c r="KQ86" s="23">
        <v>0</v>
      </c>
      <c r="KR86" s="23">
        <v>0</v>
      </c>
      <c r="KS86" s="22">
        <v>0</v>
      </c>
      <c r="KT86" s="23">
        <v>0</v>
      </c>
      <c r="KU86" s="23">
        <v>0</v>
      </c>
      <c r="KV86" s="23">
        <v>0</v>
      </c>
      <c r="KW86" s="23">
        <v>0</v>
      </c>
      <c r="KX86" s="23">
        <v>0</v>
      </c>
      <c r="KY86" s="23">
        <v>0</v>
      </c>
      <c r="KZ86" s="23">
        <v>0</v>
      </c>
      <c r="LA86" s="23">
        <v>0</v>
      </c>
      <c r="LB86" s="23">
        <v>0</v>
      </c>
      <c r="LC86" s="23">
        <v>0</v>
      </c>
      <c r="LD86" s="23">
        <v>0</v>
      </c>
      <c r="LE86" s="23">
        <v>0</v>
      </c>
      <c r="LF86" s="23">
        <v>0</v>
      </c>
      <c r="LG86" s="23">
        <v>0</v>
      </c>
      <c r="LH86" s="23">
        <v>0</v>
      </c>
      <c r="LI86" s="23">
        <v>0</v>
      </c>
      <c r="LJ86" s="23">
        <v>0</v>
      </c>
      <c r="LK86" s="23">
        <v>0</v>
      </c>
      <c r="LL86" s="23">
        <v>0</v>
      </c>
      <c r="LM86" s="22">
        <v>0</v>
      </c>
      <c r="LN86" s="23">
        <v>0</v>
      </c>
      <c r="LO86" s="23">
        <v>0</v>
      </c>
      <c r="LP86" s="23">
        <v>0</v>
      </c>
      <c r="LQ86" s="23">
        <v>0</v>
      </c>
      <c r="LR86" s="23">
        <v>0</v>
      </c>
      <c r="LS86" s="23">
        <v>0</v>
      </c>
      <c r="LT86" s="23">
        <v>0</v>
      </c>
      <c r="LU86" s="23">
        <v>0</v>
      </c>
      <c r="LV86" s="23">
        <v>0</v>
      </c>
      <c r="LW86" s="23">
        <v>0</v>
      </c>
      <c r="LX86" s="23">
        <v>0</v>
      </c>
      <c r="LY86" s="23">
        <v>0</v>
      </c>
      <c r="LZ86" s="23">
        <v>0</v>
      </c>
      <c r="MA86" s="23">
        <v>0</v>
      </c>
      <c r="MB86" s="23">
        <v>0</v>
      </c>
      <c r="MC86" s="23">
        <v>0</v>
      </c>
      <c r="MD86" s="23">
        <v>0</v>
      </c>
      <c r="ME86" s="23">
        <v>0</v>
      </c>
      <c r="MF86" s="23">
        <v>0</v>
      </c>
      <c r="MG86" s="22">
        <v>0</v>
      </c>
      <c r="MH86" s="23">
        <v>0</v>
      </c>
      <c r="MI86" s="23">
        <v>0</v>
      </c>
      <c r="MJ86" s="23">
        <v>0</v>
      </c>
      <c r="MK86" s="23">
        <v>0</v>
      </c>
      <c r="ML86" s="23">
        <v>0</v>
      </c>
      <c r="MM86" s="23">
        <v>0</v>
      </c>
      <c r="MN86" s="23">
        <v>0</v>
      </c>
      <c r="MO86" s="23">
        <v>0</v>
      </c>
      <c r="MP86" s="23">
        <v>0</v>
      </c>
      <c r="MQ86" s="23">
        <v>0</v>
      </c>
      <c r="MR86" s="23">
        <v>0</v>
      </c>
      <c r="MS86" s="23">
        <v>0</v>
      </c>
      <c r="MT86" s="23">
        <v>0</v>
      </c>
      <c r="MU86" s="23">
        <v>0</v>
      </c>
      <c r="MV86" s="23">
        <v>0</v>
      </c>
      <c r="MW86" s="23">
        <v>0</v>
      </c>
      <c r="MX86" s="23">
        <v>0</v>
      </c>
      <c r="MY86" s="23">
        <v>0</v>
      </c>
      <c r="MZ86" s="23">
        <v>0</v>
      </c>
    </row>
    <row r="87" spans="1:364">
      <c r="A87" s="21" t="s">
        <v>1044</v>
      </c>
      <c r="B87" s="21" t="s">
        <v>1045</v>
      </c>
      <c r="C87" s="21" t="s">
        <v>886</v>
      </c>
      <c r="E87" s="22">
        <v>0</v>
      </c>
      <c r="F87" s="23">
        <v>0</v>
      </c>
      <c r="G87" s="23">
        <v>231.34833399999999</v>
      </c>
      <c r="H87" s="23">
        <v>246.20583099999999</v>
      </c>
      <c r="I87" s="23">
        <v>253.838211</v>
      </c>
      <c r="J87" s="23">
        <v>261.70719600000001</v>
      </c>
      <c r="K87" s="23">
        <v>269.82011899999998</v>
      </c>
      <c r="L87" s="23">
        <v>278.18454300000002</v>
      </c>
      <c r="M87" s="23">
        <v>286.80826400000001</v>
      </c>
      <c r="N87" s="23">
        <v>295.69932</v>
      </c>
      <c r="O87" s="23">
        <v>304.86599899999999</v>
      </c>
      <c r="P87" s="23">
        <v>314.316845</v>
      </c>
      <c r="Q87" s="23">
        <v>324.06066700000002</v>
      </c>
      <c r="R87" s="23">
        <v>334.10654799999998</v>
      </c>
      <c r="S87" s="23">
        <v>344.46385099999998</v>
      </c>
      <c r="T87" s="23">
        <v>355.14222999999998</v>
      </c>
      <c r="U87" s="23">
        <v>366.15163899999999</v>
      </c>
      <c r="V87" s="23">
        <v>0</v>
      </c>
      <c r="W87" s="23">
        <v>0</v>
      </c>
      <c r="X87" s="23">
        <v>0</v>
      </c>
      <c r="Y87" s="22">
        <v>0</v>
      </c>
      <c r="Z87" s="23">
        <v>0</v>
      </c>
      <c r="AA87" s="23">
        <v>256.17047300000002</v>
      </c>
      <c r="AB87" s="23">
        <v>267.21388899999999</v>
      </c>
      <c r="AC87" s="23">
        <v>275.49751900000001</v>
      </c>
      <c r="AD87" s="23">
        <v>284.03794199999999</v>
      </c>
      <c r="AE87" s="23">
        <v>292.843119</v>
      </c>
      <c r="AF87" s="23">
        <v>301.92125499999997</v>
      </c>
      <c r="AG87" s="23">
        <v>311.28081400000002</v>
      </c>
      <c r="AH87" s="23">
        <v>320.93052</v>
      </c>
      <c r="AI87" s="23">
        <v>330.879366</v>
      </c>
      <c r="AJ87" s="23">
        <v>341.13662599999998</v>
      </c>
      <c r="AK87" s="23">
        <v>351.711861</v>
      </c>
      <c r="AL87" s="23">
        <v>362.61492900000002</v>
      </c>
      <c r="AM87" s="23">
        <v>373.85599200000001</v>
      </c>
      <c r="AN87" s="23">
        <v>385.44552800000002</v>
      </c>
      <c r="AO87" s="23">
        <v>397.394339</v>
      </c>
      <c r="AP87" s="23">
        <v>0</v>
      </c>
      <c r="AQ87" s="23">
        <v>0</v>
      </c>
      <c r="AR87" s="23">
        <v>0</v>
      </c>
      <c r="AS87" s="22">
        <v>0</v>
      </c>
      <c r="AT87" s="23">
        <v>0</v>
      </c>
      <c r="AU87" s="23">
        <v>0</v>
      </c>
      <c r="AV87" s="23">
        <v>156.16008500000001</v>
      </c>
      <c r="AW87" s="23">
        <v>160.844888</v>
      </c>
      <c r="AX87" s="23">
        <v>165.67023499999999</v>
      </c>
      <c r="AY87" s="23">
        <v>170.640342</v>
      </c>
      <c r="AZ87" s="23">
        <v>175.75955200000001</v>
      </c>
      <c r="BA87" s="23">
        <v>181.03233800000001</v>
      </c>
      <c r="BB87" s="23">
        <v>186.46330900000001</v>
      </c>
      <c r="BC87" s="23">
        <v>192.057208</v>
      </c>
      <c r="BD87" s="23">
        <v>197.81892400000001</v>
      </c>
      <c r="BE87" s="23">
        <v>203.75349199999999</v>
      </c>
      <c r="BF87" s="23">
        <v>209.866097</v>
      </c>
      <c r="BG87" s="23">
        <v>216.16207900000001</v>
      </c>
      <c r="BH87" s="23">
        <v>222.646942</v>
      </c>
      <c r="BI87" s="23">
        <v>229.32634999999999</v>
      </c>
      <c r="BJ87" s="23">
        <v>0</v>
      </c>
      <c r="BK87" s="23">
        <v>0</v>
      </c>
      <c r="BL87" s="23">
        <v>0</v>
      </c>
      <c r="BM87" s="22">
        <v>0</v>
      </c>
      <c r="BN87" s="23">
        <v>0</v>
      </c>
      <c r="BO87" s="23">
        <v>0</v>
      </c>
      <c r="BP87" s="23">
        <v>156.16008500000001</v>
      </c>
      <c r="BQ87" s="23">
        <v>160.844888</v>
      </c>
      <c r="BR87" s="23">
        <v>165.67023499999999</v>
      </c>
      <c r="BS87" s="23">
        <v>170.640342</v>
      </c>
      <c r="BT87" s="23">
        <v>175.75955200000001</v>
      </c>
      <c r="BU87" s="23">
        <v>181.03233800000001</v>
      </c>
      <c r="BV87" s="23">
        <v>186.46330900000001</v>
      </c>
      <c r="BW87" s="23">
        <v>192.057208</v>
      </c>
      <c r="BX87" s="23">
        <v>197.81892400000001</v>
      </c>
      <c r="BY87" s="23">
        <v>203.75349199999999</v>
      </c>
      <c r="BZ87" s="23">
        <v>209.866097</v>
      </c>
      <c r="CA87" s="23">
        <v>216.16207900000001</v>
      </c>
      <c r="CB87" s="23">
        <v>222.646942</v>
      </c>
      <c r="CC87" s="23">
        <v>229.32634999999999</v>
      </c>
      <c r="CD87" s="23">
        <v>0</v>
      </c>
      <c r="CE87" s="23">
        <v>0</v>
      </c>
      <c r="CF87" s="23">
        <v>0</v>
      </c>
      <c r="CG87" s="22">
        <v>0</v>
      </c>
      <c r="CH87" s="23">
        <v>0</v>
      </c>
      <c r="CI87" s="23">
        <v>153.542057</v>
      </c>
      <c r="CJ87" s="23">
        <v>155.399428</v>
      </c>
      <c r="CK87" s="23">
        <v>160.21681100000001</v>
      </c>
      <c r="CL87" s="23">
        <v>165.18353200000001</v>
      </c>
      <c r="CM87" s="23">
        <v>170.30422100000001</v>
      </c>
      <c r="CN87" s="23">
        <v>175.583652</v>
      </c>
      <c r="CO87" s="23">
        <v>181.02674500000001</v>
      </c>
      <c r="CP87" s="23">
        <v>186.63857400000001</v>
      </c>
      <c r="CQ87" s="23">
        <v>192.42437000000001</v>
      </c>
      <c r="CR87" s="23">
        <v>198.38952599999999</v>
      </c>
      <c r="CS87" s="23">
        <v>204.539601</v>
      </c>
      <c r="CT87" s="23">
        <v>210.88032899999999</v>
      </c>
      <c r="CU87" s="23">
        <v>217.417619</v>
      </c>
      <c r="CV87" s="23">
        <v>224.15756500000001</v>
      </c>
      <c r="CW87" s="23">
        <v>231.10645</v>
      </c>
      <c r="CX87" s="23">
        <v>0</v>
      </c>
      <c r="CY87" s="23">
        <v>0</v>
      </c>
      <c r="CZ87" s="23">
        <v>0</v>
      </c>
      <c r="DA87" s="22">
        <v>0</v>
      </c>
      <c r="DB87" s="23">
        <v>0</v>
      </c>
      <c r="DC87" s="23">
        <v>151.816866</v>
      </c>
      <c r="DD87" s="23">
        <v>153.653367</v>
      </c>
      <c r="DE87" s="23">
        <v>158.41662199999999</v>
      </c>
      <c r="DF87" s="23">
        <v>163.32753700000001</v>
      </c>
      <c r="DG87" s="23">
        <v>168.390691</v>
      </c>
      <c r="DH87" s="23">
        <v>173.61080200000001</v>
      </c>
      <c r="DI87" s="23">
        <v>178.99273700000001</v>
      </c>
      <c r="DJ87" s="23">
        <v>184.54151200000001</v>
      </c>
      <c r="DK87" s="23">
        <v>190.26229900000001</v>
      </c>
      <c r="DL87" s="23">
        <v>196.16042999999999</v>
      </c>
      <c r="DM87" s="23">
        <v>202.24140299999999</v>
      </c>
      <c r="DN87" s="23">
        <v>208.510887</v>
      </c>
      <c r="DO87" s="23">
        <v>214.97472400000001</v>
      </c>
      <c r="DP87" s="23">
        <v>221.63894099999999</v>
      </c>
      <c r="DQ87" s="23">
        <v>228.509748</v>
      </c>
      <c r="DR87" s="23">
        <v>0</v>
      </c>
      <c r="DS87" s="23">
        <v>0</v>
      </c>
      <c r="DT87" s="23">
        <v>0</v>
      </c>
      <c r="DU87" s="22">
        <v>0</v>
      </c>
      <c r="DV87" s="23">
        <v>0</v>
      </c>
      <c r="DW87" s="23">
        <v>151.816866</v>
      </c>
      <c r="DX87" s="23">
        <v>140.98974899999999</v>
      </c>
      <c r="DY87" s="23">
        <v>145.36043100000001</v>
      </c>
      <c r="DZ87" s="23">
        <v>149.866604</v>
      </c>
      <c r="EA87" s="23">
        <v>154.51246900000001</v>
      </c>
      <c r="EB87" s="23">
        <v>159.30235500000001</v>
      </c>
      <c r="EC87" s="23">
        <v>164.24072799999999</v>
      </c>
      <c r="ED87" s="23">
        <v>169.33219099999999</v>
      </c>
      <c r="EE87" s="23">
        <v>174.581489</v>
      </c>
      <c r="EF87" s="23">
        <v>179.993515</v>
      </c>
      <c r="EG87" s="23">
        <v>185.57331400000001</v>
      </c>
      <c r="EH87" s="23">
        <v>191.326087</v>
      </c>
      <c r="EI87" s="23">
        <v>197.25719599999999</v>
      </c>
      <c r="EJ87" s="23">
        <v>203.37216900000001</v>
      </c>
      <c r="EK87" s="23">
        <v>209.676706</v>
      </c>
      <c r="EL87" s="23">
        <v>0</v>
      </c>
      <c r="EM87" s="23">
        <v>0</v>
      </c>
      <c r="EN87" s="23">
        <v>0</v>
      </c>
      <c r="EO87" s="22">
        <v>0</v>
      </c>
      <c r="EP87" s="23">
        <v>0</v>
      </c>
      <c r="EQ87" s="23">
        <v>153.542057</v>
      </c>
      <c r="ER87" s="23">
        <v>155.399428</v>
      </c>
      <c r="ES87" s="23">
        <v>160.21681100000001</v>
      </c>
      <c r="ET87" s="23">
        <v>165.18353200000001</v>
      </c>
      <c r="EU87" s="23">
        <v>170.30422100000001</v>
      </c>
      <c r="EV87" s="23">
        <v>175.583652</v>
      </c>
      <c r="EW87" s="23">
        <v>181.02674500000001</v>
      </c>
      <c r="EX87" s="23">
        <v>186.63857400000001</v>
      </c>
      <c r="EY87" s="23">
        <v>192.42437000000001</v>
      </c>
      <c r="EZ87" s="23">
        <v>198.38952599999999</v>
      </c>
      <c r="FA87" s="23">
        <v>204.539601</v>
      </c>
      <c r="FB87" s="23">
        <v>210.88032899999999</v>
      </c>
      <c r="FC87" s="23">
        <v>217.417619</v>
      </c>
      <c r="FD87" s="23">
        <v>224.15756500000001</v>
      </c>
      <c r="FE87" s="23">
        <v>231.10645</v>
      </c>
      <c r="FF87" s="23">
        <v>0</v>
      </c>
      <c r="FG87" s="23">
        <v>0</v>
      </c>
      <c r="FH87" s="23">
        <v>0</v>
      </c>
      <c r="FI87" s="22">
        <v>0</v>
      </c>
      <c r="FJ87" s="23">
        <v>0</v>
      </c>
      <c r="FK87" s="23">
        <v>0</v>
      </c>
      <c r="FL87" s="23">
        <v>157.60640000000001</v>
      </c>
      <c r="FM87" s="23">
        <v>163.122624</v>
      </c>
      <c r="FN87" s="23">
        <v>168.83191600000001</v>
      </c>
      <c r="FO87" s="23">
        <v>174.74103299999999</v>
      </c>
      <c r="FP87" s="23">
        <v>180.85696899999999</v>
      </c>
      <c r="FQ87" s="23">
        <v>187.18696299999999</v>
      </c>
      <c r="FR87" s="23">
        <v>193.738507</v>
      </c>
      <c r="FS87" s="23">
        <v>200.51935399999999</v>
      </c>
      <c r="FT87" s="23">
        <v>207.537532</v>
      </c>
      <c r="FU87" s="23">
        <v>214.801345</v>
      </c>
      <c r="FV87" s="23">
        <v>222.31939199999999</v>
      </c>
      <c r="FW87" s="23">
        <v>230.100571</v>
      </c>
      <c r="FX87" s="23">
        <v>238.15409099999999</v>
      </c>
      <c r="FY87" s="23">
        <v>246.489484</v>
      </c>
      <c r="FZ87" s="23">
        <v>0</v>
      </c>
      <c r="GA87" s="23">
        <v>0</v>
      </c>
      <c r="GB87" s="23">
        <v>0</v>
      </c>
      <c r="GC87" s="22">
        <v>0</v>
      </c>
      <c r="GD87" s="23">
        <v>0</v>
      </c>
      <c r="GE87" s="23">
        <v>0</v>
      </c>
      <c r="GF87" s="23">
        <v>246.33427556999999</v>
      </c>
      <c r="GG87" s="23">
        <v>254.95597520999999</v>
      </c>
      <c r="GH87" s="23">
        <v>263.87943435</v>
      </c>
      <c r="GI87" s="23">
        <v>273.11521455000002</v>
      </c>
      <c r="GJ87" s="23">
        <v>282.67424706000003</v>
      </c>
      <c r="GK87" s="23">
        <v>292.56784570000002</v>
      </c>
      <c r="GL87" s="23">
        <v>302.80772030000003</v>
      </c>
      <c r="GM87" s="23">
        <v>313.40599050999998</v>
      </c>
      <c r="GN87" s="23">
        <v>324.37520017999998</v>
      </c>
      <c r="GO87" s="23">
        <v>335.72833219</v>
      </c>
      <c r="GP87" s="23">
        <v>347.47882380999999</v>
      </c>
      <c r="GQ87" s="23">
        <v>359.64058265</v>
      </c>
      <c r="GR87" s="23">
        <v>372.22800303999998</v>
      </c>
      <c r="GS87" s="23">
        <v>385.25598315000002</v>
      </c>
      <c r="GT87" s="23">
        <v>0</v>
      </c>
      <c r="GU87" s="23">
        <v>0</v>
      </c>
      <c r="GV87" s="23">
        <v>0</v>
      </c>
      <c r="GW87" s="22">
        <v>0</v>
      </c>
      <c r="GX87" s="23">
        <v>0</v>
      </c>
      <c r="GY87" s="23">
        <v>0</v>
      </c>
      <c r="GZ87" s="23">
        <v>0</v>
      </c>
      <c r="HA87" s="23">
        <v>0</v>
      </c>
      <c r="HB87" s="23">
        <v>0</v>
      </c>
      <c r="HC87" s="23">
        <v>0</v>
      </c>
      <c r="HD87" s="23">
        <v>0</v>
      </c>
      <c r="HE87" s="23">
        <v>0</v>
      </c>
      <c r="HF87" s="23">
        <v>0</v>
      </c>
      <c r="HG87" s="23">
        <v>0</v>
      </c>
      <c r="HH87" s="23">
        <v>0</v>
      </c>
      <c r="HI87" s="23">
        <v>0</v>
      </c>
      <c r="HJ87" s="23">
        <v>0</v>
      </c>
      <c r="HK87" s="23">
        <v>0</v>
      </c>
      <c r="HL87" s="23">
        <v>0</v>
      </c>
      <c r="HM87" s="23">
        <v>0</v>
      </c>
      <c r="HN87" s="23">
        <v>0</v>
      </c>
      <c r="HO87" s="23">
        <v>0</v>
      </c>
      <c r="HP87" s="23">
        <v>0</v>
      </c>
      <c r="HQ87" s="22">
        <v>0</v>
      </c>
      <c r="HR87" s="23">
        <v>0</v>
      </c>
      <c r="HS87" s="23">
        <v>0</v>
      </c>
      <c r="HT87" s="24">
        <v>158.42584400000001</v>
      </c>
      <c r="HU87" s="24">
        <v>163.97074799999999</v>
      </c>
      <c r="HV87" s="24">
        <v>171.75794500000001</v>
      </c>
      <c r="HW87" s="23">
        <v>177.01236299999999</v>
      </c>
      <c r="HX87" s="23">
        <v>183.207796</v>
      </c>
      <c r="HY87" s="23">
        <v>189.620069</v>
      </c>
      <c r="HZ87" s="23">
        <v>196.25677099999999</v>
      </c>
      <c r="IA87" s="23">
        <v>203.12575799999999</v>
      </c>
      <c r="IB87" s="23">
        <v>210.23516000000001</v>
      </c>
      <c r="IC87" s="23">
        <v>217.593391</v>
      </c>
      <c r="ID87" s="23">
        <v>225.209159</v>
      </c>
      <c r="IE87" s="23">
        <v>233.09147999999999</v>
      </c>
      <c r="IF87" s="23">
        <v>241.24968200000001</v>
      </c>
      <c r="IG87" s="23">
        <v>249.69342</v>
      </c>
      <c r="IH87" s="23">
        <v>0</v>
      </c>
      <c r="II87" s="23">
        <v>0</v>
      </c>
      <c r="IJ87" s="23">
        <v>0</v>
      </c>
      <c r="IK87" s="22">
        <v>0</v>
      </c>
      <c r="IL87" s="23">
        <v>0</v>
      </c>
      <c r="IM87" s="23">
        <v>0</v>
      </c>
      <c r="IN87" s="23">
        <v>0</v>
      </c>
      <c r="IO87" s="23">
        <v>0</v>
      </c>
      <c r="IP87" s="23">
        <v>0</v>
      </c>
      <c r="IQ87" s="23">
        <v>0</v>
      </c>
      <c r="IR87" s="23">
        <v>0</v>
      </c>
      <c r="IS87" s="23">
        <v>0</v>
      </c>
      <c r="IT87" s="23">
        <v>0</v>
      </c>
      <c r="IU87" s="23">
        <v>0</v>
      </c>
      <c r="IV87" s="23">
        <v>0</v>
      </c>
      <c r="IW87" s="23">
        <v>0</v>
      </c>
      <c r="IX87" s="23">
        <v>0</v>
      </c>
      <c r="IY87" s="23">
        <v>0</v>
      </c>
      <c r="IZ87" s="23">
        <v>0</v>
      </c>
      <c r="JA87" s="23">
        <v>0</v>
      </c>
      <c r="JB87" s="23">
        <v>0</v>
      </c>
      <c r="JC87" s="23">
        <v>0</v>
      </c>
      <c r="JD87" s="23">
        <v>0</v>
      </c>
      <c r="JE87" s="22">
        <v>0</v>
      </c>
      <c r="JF87" s="23">
        <v>0</v>
      </c>
      <c r="JG87" s="23">
        <v>0</v>
      </c>
      <c r="JH87" s="23">
        <v>0</v>
      </c>
      <c r="JI87" s="23">
        <v>0</v>
      </c>
      <c r="JJ87" s="23">
        <v>0</v>
      </c>
      <c r="JK87" s="23">
        <v>0</v>
      </c>
      <c r="JL87" s="23">
        <v>0</v>
      </c>
      <c r="JM87" s="23">
        <v>0</v>
      </c>
      <c r="JN87" s="23">
        <v>0</v>
      </c>
      <c r="JO87" s="23">
        <v>0</v>
      </c>
      <c r="JP87" s="23">
        <v>0</v>
      </c>
      <c r="JQ87" s="23">
        <v>0</v>
      </c>
      <c r="JR87" s="23">
        <v>0</v>
      </c>
      <c r="JS87" s="23">
        <v>0</v>
      </c>
      <c r="JT87" s="23">
        <v>0</v>
      </c>
      <c r="JU87" s="23">
        <v>0</v>
      </c>
      <c r="JV87" s="23">
        <v>0</v>
      </c>
      <c r="JW87" s="23">
        <v>0</v>
      </c>
      <c r="JX87" s="23">
        <v>0</v>
      </c>
      <c r="JY87" s="22">
        <v>0</v>
      </c>
      <c r="JZ87" s="23">
        <v>0</v>
      </c>
      <c r="KA87" s="23">
        <v>0</v>
      </c>
      <c r="KB87" s="23">
        <v>0</v>
      </c>
      <c r="KC87" s="23">
        <v>0</v>
      </c>
      <c r="KD87" s="23">
        <v>0</v>
      </c>
      <c r="KE87" s="23">
        <v>0</v>
      </c>
      <c r="KF87" s="23">
        <v>0</v>
      </c>
      <c r="KG87" s="23">
        <v>0</v>
      </c>
      <c r="KH87" s="23">
        <v>0</v>
      </c>
      <c r="KI87" s="23">
        <v>0</v>
      </c>
      <c r="KJ87" s="23">
        <v>0</v>
      </c>
      <c r="KK87" s="23">
        <v>0</v>
      </c>
      <c r="KL87" s="23">
        <v>0</v>
      </c>
      <c r="KM87" s="23">
        <v>0</v>
      </c>
      <c r="KN87" s="23">
        <v>0</v>
      </c>
      <c r="KO87" s="23">
        <v>0</v>
      </c>
      <c r="KP87" s="23">
        <v>0</v>
      </c>
      <c r="KQ87" s="23">
        <v>0</v>
      </c>
      <c r="KR87" s="23">
        <v>0</v>
      </c>
      <c r="KS87" s="22">
        <v>0</v>
      </c>
      <c r="KT87" s="23">
        <v>0</v>
      </c>
      <c r="KU87" s="23">
        <v>0</v>
      </c>
      <c r="KV87" s="23">
        <v>0</v>
      </c>
      <c r="KW87" s="23">
        <v>0</v>
      </c>
      <c r="KX87" s="23">
        <v>0</v>
      </c>
      <c r="KY87" s="23">
        <v>0</v>
      </c>
      <c r="KZ87" s="23">
        <v>0</v>
      </c>
      <c r="LA87" s="23">
        <v>0</v>
      </c>
      <c r="LB87" s="23">
        <v>0</v>
      </c>
      <c r="LC87" s="23">
        <v>0</v>
      </c>
      <c r="LD87" s="23">
        <v>0</v>
      </c>
      <c r="LE87" s="23">
        <v>0</v>
      </c>
      <c r="LF87" s="23">
        <v>0</v>
      </c>
      <c r="LG87" s="23">
        <v>0</v>
      </c>
      <c r="LH87" s="23">
        <v>0</v>
      </c>
      <c r="LI87" s="23">
        <v>0</v>
      </c>
      <c r="LJ87" s="23">
        <v>0</v>
      </c>
      <c r="LK87" s="23">
        <v>0</v>
      </c>
      <c r="LL87" s="23">
        <v>0</v>
      </c>
      <c r="LM87" s="22">
        <v>0</v>
      </c>
      <c r="LN87" s="23">
        <v>0</v>
      </c>
      <c r="LO87" s="23">
        <v>0</v>
      </c>
      <c r="LP87" s="23">
        <v>0</v>
      </c>
      <c r="LQ87" s="23">
        <v>0</v>
      </c>
      <c r="LR87" s="23">
        <v>0</v>
      </c>
      <c r="LS87" s="23">
        <v>0</v>
      </c>
      <c r="LT87" s="23">
        <v>0</v>
      </c>
      <c r="LU87" s="23">
        <v>0</v>
      </c>
      <c r="LV87" s="23">
        <v>0</v>
      </c>
      <c r="LW87" s="23">
        <v>0</v>
      </c>
      <c r="LX87" s="23">
        <v>0</v>
      </c>
      <c r="LY87" s="23">
        <v>0</v>
      </c>
      <c r="LZ87" s="23">
        <v>0</v>
      </c>
      <c r="MA87" s="23">
        <v>0</v>
      </c>
      <c r="MB87" s="23">
        <v>0</v>
      </c>
      <c r="MC87" s="23">
        <v>0</v>
      </c>
      <c r="MD87" s="23">
        <v>0</v>
      </c>
      <c r="ME87" s="23">
        <v>0</v>
      </c>
      <c r="MF87" s="23">
        <v>0</v>
      </c>
      <c r="MG87" s="22">
        <v>0</v>
      </c>
      <c r="MH87" s="23">
        <v>0</v>
      </c>
      <c r="MI87" s="23">
        <v>0</v>
      </c>
      <c r="MJ87" s="23">
        <v>0</v>
      </c>
      <c r="MK87" s="23">
        <v>0</v>
      </c>
      <c r="ML87" s="23">
        <v>0</v>
      </c>
      <c r="MM87" s="23">
        <v>0</v>
      </c>
      <c r="MN87" s="23">
        <v>0</v>
      </c>
      <c r="MO87" s="23">
        <v>0</v>
      </c>
      <c r="MP87" s="23">
        <v>0</v>
      </c>
      <c r="MQ87" s="23">
        <v>0</v>
      </c>
      <c r="MR87" s="23">
        <v>0</v>
      </c>
      <c r="MS87" s="23">
        <v>0</v>
      </c>
      <c r="MT87" s="23">
        <v>0</v>
      </c>
      <c r="MU87" s="23">
        <v>0</v>
      </c>
      <c r="MV87" s="23">
        <v>0</v>
      </c>
      <c r="MW87" s="23">
        <v>0</v>
      </c>
      <c r="MX87" s="23">
        <v>0</v>
      </c>
      <c r="MY87" s="23">
        <v>0</v>
      </c>
      <c r="MZ87" s="23">
        <v>0</v>
      </c>
    </row>
    <row r="88" spans="1:364">
      <c r="A88" s="21" t="s">
        <v>1046</v>
      </c>
      <c r="B88" s="21" t="s">
        <v>1047</v>
      </c>
      <c r="C88" s="21" t="s">
        <v>886</v>
      </c>
      <c r="E88" s="22">
        <v>0</v>
      </c>
      <c r="F88" s="23">
        <v>0</v>
      </c>
      <c r="G88" s="23">
        <v>271.90171299999997</v>
      </c>
      <c r="H88" s="23">
        <v>289.36360100000002</v>
      </c>
      <c r="I88" s="23">
        <v>298.33387299999998</v>
      </c>
      <c r="J88" s="23">
        <v>307.582223</v>
      </c>
      <c r="K88" s="23">
        <v>317.11727200000001</v>
      </c>
      <c r="L88" s="23">
        <v>326.94790699999999</v>
      </c>
      <c r="M88" s="23">
        <v>337.08329199999997</v>
      </c>
      <c r="N88" s="23">
        <v>347.53287499999999</v>
      </c>
      <c r="O88" s="23">
        <v>358.30639400000001</v>
      </c>
      <c r="P88" s="23">
        <v>369.41389199999998</v>
      </c>
      <c r="Q88" s="23">
        <v>380.865723</v>
      </c>
      <c r="R88" s="23">
        <v>392.67255999999998</v>
      </c>
      <c r="S88" s="23">
        <v>404.84540900000002</v>
      </c>
      <c r="T88" s="23">
        <v>417.39561700000002</v>
      </c>
      <c r="U88" s="23">
        <v>430.334881</v>
      </c>
      <c r="V88" s="23">
        <v>0</v>
      </c>
      <c r="W88" s="23">
        <v>0</v>
      </c>
      <c r="X88" s="23">
        <v>0</v>
      </c>
      <c r="Y88" s="22">
        <v>0</v>
      </c>
      <c r="Z88" s="23">
        <v>0</v>
      </c>
      <c r="AA88" s="23">
        <v>301.07495999999998</v>
      </c>
      <c r="AB88" s="23">
        <v>314.054192</v>
      </c>
      <c r="AC88" s="23">
        <v>323.789872</v>
      </c>
      <c r="AD88" s="23">
        <v>333.827358</v>
      </c>
      <c r="AE88" s="23">
        <v>344.17600599999997</v>
      </c>
      <c r="AF88" s="23">
        <v>354.845462</v>
      </c>
      <c r="AG88" s="23">
        <v>365.84567099999998</v>
      </c>
      <c r="AH88" s="23">
        <v>377.18688700000001</v>
      </c>
      <c r="AI88" s="23">
        <v>388.87968100000001</v>
      </c>
      <c r="AJ88" s="23">
        <v>400.93495100000001</v>
      </c>
      <c r="AK88" s="23">
        <v>413.36393399999997</v>
      </c>
      <c r="AL88" s="23">
        <v>426.17821600000002</v>
      </c>
      <c r="AM88" s="23">
        <v>439.38974100000001</v>
      </c>
      <c r="AN88" s="23">
        <v>453.01082300000002</v>
      </c>
      <c r="AO88" s="23">
        <v>467.05415799999997</v>
      </c>
      <c r="AP88" s="23">
        <v>0</v>
      </c>
      <c r="AQ88" s="23">
        <v>0</v>
      </c>
      <c r="AR88" s="23">
        <v>0</v>
      </c>
      <c r="AS88" s="22">
        <v>0</v>
      </c>
      <c r="AT88" s="23">
        <v>0</v>
      </c>
      <c r="AU88" s="23">
        <v>0</v>
      </c>
      <c r="AV88" s="23">
        <v>181.40982500000001</v>
      </c>
      <c r="AW88" s="23">
        <v>186.85211899999999</v>
      </c>
      <c r="AX88" s="23">
        <v>192.457683</v>
      </c>
      <c r="AY88" s="23">
        <v>198.231413</v>
      </c>
      <c r="AZ88" s="23">
        <v>204.17835600000001</v>
      </c>
      <c r="BA88" s="23">
        <v>210.30370600000001</v>
      </c>
      <c r="BB88" s="23">
        <v>216.612818</v>
      </c>
      <c r="BC88" s="23">
        <v>223.11120199999999</v>
      </c>
      <c r="BD88" s="23">
        <v>229.80453800000001</v>
      </c>
      <c r="BE88" s="23">
        <v>236.69867400000001</v>
      </c>
      <c r="BF88" s="23">
        <v>243.79963499999999</v>
      </c>
      <c r="BG88" s="23">
        <v>251.11362399999999</v>
      </c>
      <c r="BH88" s="23">
        <v>258.64703200000002</v>
      </c>
      <c r="BI88" s="23">
        <v>266.40644300000002</v>
      </c>
      <c r="BJ88" s="23">
        <v>0</v>
      </c>
      <c r="BK88" s="23">
        <v>0</v>
      </c>
      <c r="BL88" s="23">
        <v>0</v>
      </c>
      <c r="BM88" s="22">
        <v>0</v>
      </c>
      <c r="BN88" s="23">
        <v>0</v>
      </c>
      <c r="BO88" s="23">
        <v>0</v>
      </c>
      <c r="BP88" s="23">
        <v>181.40982500000001</v>
      </c>
      <c r="BQ88" s="23">
        <v>186.85211899999999</v>
      </c>
      <c r="BR88" s="23">
        <v>192.457683</v>
      </c>
      <c r="BS88" s="23">
        <v>198.231413</v>
      </c>
      <c r="BT88" s="23">
        <v>204.17835600000001</v>
      </c>
      <c r="BU88" s="23">
        <v>210.30370600000001</v>
      </c>
      <c r="BV88" s="23">
        <v>216.612818</v>
      </c>
      <c r="BW88" s="23">
        <v>223.11120199999999</v>
      </c>
      <c r="BX88" s="23">
        <v>229.80453800000001</v>
      </c>
      <c r="BY88" s="23">
        <v>236.69867400000001</v>
      </c>
      <c r="BZ88" s="23">
        <v>243.79963499999999</v>
      </c>
      <c r="CA88" s="23">
        <v>251.11362399999999</v>
      </c>
      <c r="CB88" s="23">
        <v>258.64703200000002</v>
      </c>
      <c r="CC88" s="23">
        <v>266.40644300000002</v>
      </c>
      <c r="CD88" s="23">
        <v>0</v>
      </c>
      <c r="CE88" s="23">
        <v>0</v>
      </c>
      <c r="CF88" s="23">
        <v>0</v>
      </c>
      <c r="CG88" s="22">
        <v>0</v>
      </c>
      <c r="CH88" s="23">
        <v>0</v>
      </c>
      <c r="CI88" s="23">
        <v>180.45666299999999</v>
      </c>
      <c r="CJ88" s="23">
        <v>182.63961499999999</v>
      </c>
      <c r="CK88" s="23">
        <v>188.30144300000001</v>
      </c>
      <c r="CL88" s="23">
        <v>194.13878800000001</v>
      </c>
      <c r="CM88" s="23">
        <v>200.15709100000001</v>
      </c>
      <c r="CN88" s="23">
        <v>206.36196000000001</v>
      </c>
      <c r="CO88" s="23">
        <v>212.75918100000001</v>
      </c>
      <c r="CP88" s="23">
        <v>219.354716</v>
      </c>
      <c r="CQ88" s="23">
        <v>226.15471199999999</v>
      </c>
      <c r="CR88" s="23">
        <v>233.16550799999999</v>
      </c>
      <c r="CS88" s="23">
        <v>240.39363900000001</v>
      </c>
      <c r="CT88" s="23">
        <v>247.845842</v>
      </c>
      <c r="CU88" s="23">
        <v>255.52906300000001</v>
      </c>
      <c r="CV88" s="23">
        <v>263.45046400000001</v>
      </c>
      <c r="CW88" s="23">
        <v>271.61742800000002</v>
      </c>
      <c r="CX88" s="23">
        <v>0</v>
      </c>
      <c r="CY88" s="23">
        <v>0</v>
      </c>
      <c r="CZ88" s="23">
        <v>0</v>
      </c>
      <c r="DA88" s="22">
        <v>0</v>
      </c>
      <c r="DB88" s="23">
        <v>0</v>
      </c>
      <c r="DC88" s="23">
        <v>178.42905999999999</v>
      </c>
      <c r="DD88" s="23">
        <v>180.58748499999999</v>
      </c>
      <c r="DE88" s="23">
        <v>186.185697</v>
      </c>
      <c r="DF88" s="23">
        <v>191.95745400000001</v>
      </c>
      <c r="DG88" s="23">
        <v>197.90813499999999</v>
      </c>
      <c r="DH88" s="23">
        <v>204.04328699999999</v>
      </c>
      <c r="DI88" s="23">
        <v>210.368629</v>
      </c>
      <c r="DJ88" s="23">
        <v>216.89005599999999</v>
      </c>
      <c r="DK88" s="23">
        <v>223.61364800000001</v>
      </c>
      <c r="DL88" s="23">
        <v>230.545671</v>
      </c>
      <c r="DM88" s="23">
        <v>237.692587</v>
      </c>
      <c r="DN88" s="23">
        <v>245.06105700000001</v>
      </c>
      <c r="DO88" s="23">
        <v>252.65795</v>
      </c>
      <c r="DP88" s="23">
        <v>260.49034599999999</v>
      </c>
      <c r="DQ88" s="23">
        <v>268.56554699999998</v>
      </c>
      <c r="DR88" s="23">
        <v>0</v>
      </c>
      <c r="DS88" s="23">
        <v>0</v>
      </c>
      <c r="DT88" s="23">
        <v>0</v>
      </c>
      <c r="DU88" s="22">
        <v>0</v>
      </c>
      <c r="DV88" s="23">
        <v>0</v>
      </c>
      <c r="DW88" s="23">
        <v>178.42905999999999</v>
      </c>
      <c r="DX88" s="23">
        <v>165.70404199999999</v>
      </c>
      <c r="DY88" s="23">
        <v>170.840868</v>
      </c>
      <c r="DZ88" s="23">
        <v>176.13693499999999</v>
      </c>
      <c r="EA88" s="23">
        <v>181.59718000000001</v>
      </c>
      <c r="EB88" s="23">
        <v>187.22669200000001</v>
      </c>
      <c r="EC88" s="23">
        <v>193.03072</v>
      </c>
      <c r="ED88" s="23">
        <v>199.01467199999999</v>
      </c>
      <c r="EE88" s="23">
        <v>205.18412699999999</v>
      </c>
      <c r="EF88" s="23">
        <v>211.54483500000001</v>
      </c>
      <c r="EG88" s="23">
        <v>218.10272499999999</v>
      </c>
      <c r="EH88" s="23">
        <v>224.86390900000001</v>
      </c>
      <c r="EI88" s="23">
        <v>231.83468999999999</v>
      </c>
      <c r="EJ88" s="23">
        <v>239.02156600000001</v>
      </c>
      <c r="EK88" s="23">
        <v>246.43123399999999</v>
      </c>
      <c r="EL88" s="23">
        <v>0</v>
      </c>
      <c r="EM88" s="23">
        <v>0</v>
      </c>
      <c r="EN88" s="23">
        <v>0</v>
      </c>
      <c r="EO88" s="22">
        <v>0</v>
      </c>
      <c r="EP88" s="23">
        <v>0</v>
      </c>
      <c r="EQ88" s="23">
        <v>180.45666299999999</v>
      </c>
      <c r="ER88" s="23">
        <v>182.63961499999999</v>
      </c>
      <c r="ES88" s="23">
        <v>188.30144300000001</v>
      </c>
      <c r="ET88" s="23">
        <v>194.13878800000001</v>
      </c>
      <c r="EU88" s="23">
        <v>200.15709100000001</v>
      </c>
      <c r="EV88" s="23">
        <v>206.36196000000001</v>
      </c>
      <c r="EW88" s="23">
        <v>212.75918100000001</v>
      </c>
      <c r="EX88" s="23">
        <v>219.354716</v>
      </c>
      <c r="EY88" s="23">
        <v>226.15471199999999</v>
      </c>
      <c r="EZ88" s="23">
        <v>233.16550799999999</v>
      </c>
      <c r="FA88" s="23">
        <v>240.39363900000001</v>
      </c>
      <c r="FB88" s="23">
        <v>247.845842</v>
      </c>
      <c r="FC88" s="23">
        <v>255.52906300000001</v>
      </c>
      <c r="FD88" s="23">
        <v>263.45046400000001</v>
      </c>
      <c r="FE88" s="23">
        <v>271.61742800000002</v>
      </c>
      <c r="FF88" s="23">
        <v>0</v>
      </c>
      <c r="FG88" s="23">
        <v>0</v>
      </c>
      <c r="FH88" s="23">
        <v>0</v>
      </c>
      <c r="FI88" s="22">
        <v>0</v>
      </c>
      <c r="FJ88" s="23">
        <v>0</v>
      </c>
      <c r="FK88" s="23">
        <v>0</v>
      </c>
      <c r="FL88" s="23">
        <v>183.06930199999999</v>
      </c>
      <c r="FM88" s="23">
        <v>189.47672800000001</v>
      </c>
      <c r="FN88" s="23">
        <v>196.10841300000001</v>
      </c>
      <c r="FO88" s="23">
        <v>202.972207</v>
      </c>
      <c r="FP88" s="23">
        <v>210.076235</v>
      </c>
      <c r="FQ88" s="23">
        <v>217.42890299999999</v>
      </c>
      <c r="FR88" s="23">
        <v>225.038915</v>
      </c>
      <c r="FS88" s="23">
        <v>232.915277</v>
      </c>
      <c r="FT88" s="23">
        <v>241.06731099999999</v>
      </c>
      <c r="FU88" s="23">
        <v>249.50466700000001</v>
      </c>
      <c r="FV88" s="23">
        <v>258.23732999999999</v>
      </c>
      <c r="FW88" s="23">
        <v>267.27563700000002</v>
      </c>
      <c r="FX88" s="23">
        <v>276.63028400000002</v>
      </c>
      <c r="FY88" s="23">
        <v>286.312344</v>
      </c>
      <c r="FZ88" s="23">
        <v>0</v>
      </c>
      <c r="GA88" s="23">
        <v>0</v>
      </c>
      <c r="GB88" s="23">
        <v>0</v>
      </c>
      <c r="GC88" s="22">
        <v>0</v>
      </c>
      <c r="GD88" s="23">
        <v>0</v>
      </c>
      <c r="GE88" s="23">
        <v>0</v>
      </c>
      <c r="GF88" s="23">
        <v>286.13206002999999</v>
      </c>
      <c r="GG88" s="23">
        <v>296.14668212999999</v>
      </c>
      <c r="GH88" s="23">
        <v>306.51181601000002</v>
      </c>
      <c r="GI88" s="23">
        <v>317.23972957000001</v>
      </c>
      <c r="GJ88" s="23">
        <v>328.34312010000002</v>
      </c>
      <c r="GK88" s="23">
        <v>339.83512931000001</v>
      </c>
      <c r="GL88" s="23">
        <v>351.72935883000002</v>
      </c>
      <c r="GM88" s="23">
        <v>364.03988638999999</v>
      </c>
      <c r="GN88" s="23">
        <v>376.78128241000002</v>
      </c>
      <c r="GO88" s="23">
        <v>389.96862729999998</v>
      </c>
      <c r="GP88" s="23">
        <v>403.61752925000002</v>
      </c>
      <c r="GQ88" s="23">
        <v>417.74414278</v>
      </c>
      <c r="GR88" s="23">
        <v>432.36518776999998</v>
      </c>
      <c r="GS88" s="23">
        <v>447.49796935000001</v>
      </c>
      <c r="GT88" s="23">
        <v>0</v>
      </c>
      <c r="GU88" s="23">
        <v>0</v>
      </c>
      <c r="GV88" s="23">
        <v>0</v>
      </c>
      <c r="GW88" s="22">
        <v>0</v>
      </c>
      <c r="GX88" s="23">
        <v>0</v>
      </c>
      <c r="GY88" s="23">
        <v>0</v>
      </c>
      <c r="GZ88" s="23">
        <v>0</v>
      </c>
      <c r="HA88" s="23">
        <v>0</v>
      </c>
      <c r="HB88" s="23">
        <v>0</v>
      </c>
      <c r="HC88" s="23">
        <v>0</v>
      </c>
      <c r="HD88" s="23">
        <v>0</v>
      </c>
      <c r="HE88" s="23">
        <v>0</v>
      </c>
      <c r="HF88" s="23">
        <v>0</v>
      </c>
      <c r="HG88" s="23">
        <v>0</v>
      </c>
      <c r="HH88" s="23">
        <v>0</v>
      </c>
      <c r="HI88" s="23">
        <v>0</v>
      </c>
      <c r="HJ88" s="23">
        <v>0</v>
      </c>
      <c r="HK88" s="23">
        <v>0</v>
      </c>
      <c r="HL88" s="23">
        <v>0</v>
      </c>
      <c r="HM88" s="23">
        <v>0</v>
      </c>
      <c r="HN88" s="23">
        <v>0</v>
      </c>
      <c r="HO88" s="23">
        <v>0</v>
      </c>
      <c r="HP88" s="23">
        <v>0</v>
      </c>
      <c r="HQ88" s="22">
        <v>0</v>
      </c>
      <c r="HR88" s="23">
        <v>0</v>
      </c>
      <c r="HS88" s="23">
        <v>0</v>
      </c>
      <c r="HT88" s="24">
        <v>184.02113499999999</v>
      </c>
      <c r="HU88" s="24">
        <v>190.46187499999999</v>
      </c>
      <c r="HV88" s="24">
        <v>199.507172</v>
      </c>
      <c r="HW88" s="23">
        <v>205.61049399999999</v>
      </c>
      <c r="HX88" s="23">
        <v>212.806862</v>
      </c>
      <c r="HY88" s="23">
        <v>220.25510199999999</v>
      </c>
      <c r="HZ88" s="23">
        <v>227.96403000000001</v>
      </c>
      <c r="IA88" s="23">
        <v>235.94277099999999</v>
      </c>
      <c r="IB88" s="23">
        <v>244.20076900000001</v>
      </c>
      <c r="IC88" s="23">
        <v>252.747795</v>
      </c>
      <c r="ID88" s="23">
        <v>261.59396800000002</v>
      </c>
      <c r="IE88" s="23">
        <v>270.74975699999999</v>
      </c>
      <c r="IF88" s="23">
        <v>280.225999</v>
      </c>
      <c r="IG88" s="23">
        <v>290.03390899999999</v>
      </c>
      <c r="IH88" s="23">
        <v>0</v>
      </c>
      <c r="II88" s="23">
        <v>0</v>
      </c>
      <c r="IJ88" s="23">
        <v>0</v>
      </c>
      <c r="IK88" s="22">
        <v>0</v>
      </c>
      <c r="IL88" s="23">
        <v>0</v>
      </c>
      <c r="IM88" s="23">
        <v>0</v>
      </c>
      <c r="IN88" s="23">
        <v>0</v>
      </c>
      <c r="IO88" s="23">
        <v>0</v>
      </c>
      <c r="IP88" s="23">
        <v>0</v>
      </c>
      <c r="IQ88" s="23">
        <v>0</v>
      </c>
      <c r="IR88" s="23">
        <v>0</v>
      </c>
      <c r="IS88" s="23">
        <v>0</v>
      </c>
      <c r="IT88" s="23">
        <v>0</v>
      </c>
      <c r="IU88" s="23">
        <v>0</v>
      </c>
      <c r="IV88" s="23">
        <v>0</v>
      </c>
      <c r="IW88" s="23">
        <v>0</v>
      </c>
      <c r="IX88" s="23">
        <v>0</v>
      </c>
      <c r="IY88" s="23">
        <v>0</v>
      </c>
      <c r="IZ88" s="23">
        <v>0</v>
      </c>
      <c r="JA88" s="23">
        <v>0</v>
      </c>
      <c r="JB88" s="23">
        <v>0</v>
      </c>
      <c r="JC88" s="23">
        <v>0</v>
      </c>
      <c r="JD88" s="23">
        <v>0</v>
      </c>
      <c r="JE88" s="22">
        <v>0</v>
      </c>
      <c r="JF88" s="23">
        <v>0</v>
      </c>
      <c r="JG88" s="23">
        <v>0</v>
      </c>
      <c r="JH88" s="23">
        <v>0</v>
      </c>
      <c r="JI88" s="23">
        <v>0</v>
      </c>
      <c r="JJ88" s="23">
        <v>0</v>
      </c>
      <c r="JK88" s="23">
        <v>0</v>
      </c>
      <c r="JL88" s="23">
        <v>0</v>
      </c>
      <c r="JM88" s="23">
        <v>0</v>
      </c>
      <c r="JN88" s="23">
        <v>0</v>
      </c>
      <c r="JO88" s="23">
        <v>0</v>
      </c>
      <c r="JP88" s="23">
        <v>0</v>
      </c>
      <c r="JQ88" s="23">
        <v>0</v>
      </c>
      <c r="JR88" s="23">
        <v>0</v>
      </c>
      <c r="JS88" s="23">
        <v>0</v>
      </c>
      <c r="JT88" s="23">
        <v>0</v>
      </c>
      <c r="JU88" s="23">
        <v>0</v>
      </c>
      <c r="JV88" s="23">
        <v>0</v>
      </c>
      <c r="JW88" s="23">
        <v>0</v>
      </c>
      <c r="JX88" s="23">
        <v>0</v>
      </c>
      <c r="JY88" s="22">
        <v>0</v>
      </c>
      <c r="JZ88" s="23">
        <v>0</v>
      </c>
      <c r="KA88" s="23">
        <v>0</v>
      </c>
      <c r="KB88" s="23">
        <v>0</v>
      </c>
      <c r="KC88" s="23">
        <v>0</v>
      </c>
      <c r="KD88" s="23">
        <v>0</v>
      </c>
      <c r="KE88" s="23">
        <v>0</v>
      </c>
      <c r="KF88" s="23">
        <v>0</v>
      </c>
      <c r="KG88" s="23">
        <v>0</v>
      </c>
      <c r="KH88" s="23">
        <v>0</v>
      </c>
      <c r="KI88" s="23">
        <v>0</v>
      </c>
      <c r="KJ88" s="23">
        <v>0</v>
      </c>
      <c r="KK88" s="23">
        <v>0</v>
      </c>
      <c r="KL88" s="23">
        <v>0</v>
      </c>
      <c r="KM88" s="23">
        <v>0</v>
      </c>
      <c r="KN88" s="23">
        <v>0</v>
      </c>
      <c r="KO88" s="23">
        <v>0</v>
      </c>
      <c r="KP88" s="23">
        <v>0</v>
      </c>
      <c r="KQ88" s="23">
        <v>0</v>
      </c>
      <c r="KR88" s="23">
        <v>0</v>
      </c>
      <c r="KS88" s="22">
        <v>0</v>
      </c>
      <c r="KT88" s="23">
        <v>0</v>
      </c>
      <c r="KU88" s="23">
        <v>0</v>
      </c>
      <c r="KV88" s="23">
        <v>0</v>
      </c>
      <c r="KW88" s="23">
        <v>0</v>
      </c>
      <c r="KX88" s="23">
        <v>0</v>
      </c>
      <c r="KY88" s="23">
        <v>0</v>
      </c>
      <c r="KZ88" s="23">
        <v>0</v>
      </c>
      <c r="LA88" s="23">
        <v>0</v>
      </c>
      <c r="LB88" s="23">
        <v>0</v>
      </c>
      <c r="LC88" s="23">
        <v>0</v>
      </c>
      <c r="LD88" s="23">
        <v>0</v>
      </c>
      <c r="LE88" s="23">
        <v>0</v>
      </c>
      <c r="LF88" s="23">
        <v>0</v>
      </c>
      <c r="LG88" s="23">
        <v>0</v>
      </c>
      <c r="LH88" s="23">
        <v>0</v>
      </c>
      <c r="LI88" s="23">
        <v>0</v>
      </c>
      <c r="LJ88" s="23">
        <v>0</v>
      </c>
      <c r="LK88" s="23">
        <v>0</v>
      </c>
      <c r="LL88" s="23">
        <v>0</v>
      </c>
      <c r="LM88" s="22">
        <v>0</v>
      </c>
      <c r="LN88" s="23">
        <v>0</v>
      </c>
      <c r="LO88" s="23">
        <v>0</v>
      </c>
      <c r="LP88" s="23">
        <v>0</v>
      </c>
      <c r="LQ88" s="23">
        <v>0</v>
      </c>
      <c r="LR88" s="23">
        <v>0</v>
      </c>
      <c r="LS88" s="23">
        <v>0</v>
      </c>
      <c r="LT88" s="23">
        <v>0</v>
      </c>
      <c r="LU88" s="23">
        <v>0</v>
      </c>
      <c r="LV88" s="23">
        <v>0</v>
      </c>
      <c r="LW88" s="23">
        <v>0</v>
      </c>
      <c r="LX88" s="23">
        <v>0</v>
      </c>
      <c r="LY88" s="23">
        <v>0</v>
      </c>
      <c r="LZ88" s="23">
        <v>0</v>
      </c>
      <c r="MA88" s="23">
        <v>0</v>
      </c>
      <c r="MB88" s="23">
        <v>0</v>
      </c>
      <c r="MC88" s="23">
        <v>0</v>
      </c>
      <c r="MD88" s="23">
        <v>0</v>
      </c>
      <c r="ME88" s="23">
        <v>0</v>
      </c>
      <c r="MF88" s="23">
        <v>0</v>
      </c>
      <c r="MG88" s="22">
        <v>0</v>
      </c>
      <c r="MH88" s="23">
        <v>0</v>
      </c>
      <c r="MI88" s="23">
        <v>0</v>
      </c>
      <c r="MJ88" s="23">
        <v>0</v>
      </c>
      <c r="MK88" s="23">
        <v>0</v>
      </c>
      <c r="ML88" s="23">
        <v>0</v>
      </c>
      <c r="MM88" s="23">
        <v>0</v>
      </c>
      <c r="MN88" s="23">
        <v>0</v>
      </c>
      <c r="MO88" s="23">
        <v>0</v>
      </c>
      <c r="MP88" s="23">
        <v>0</v>
      </c>
      <c r="MQ88" s="23">
        <v>0</v>
      </c>
      <c r="MR88" s="23">
        <v>0</v>
      </c>
      <c r="MS88" s="23">
        <v>0</v>
      </c>
      <c r="MT88" s="23">
        <v>0</v>
      </c>
      <c r="MU88" s="23">
        <v>0</v>
      </c>
      <c r="MV88" s="23">
        <v>0</v>
      </c>
      <c r="MW88" s="23">
        <v>0</v>
      </c>
      <c r="MX88" s="23">
        <v>0</v>
      </c>
      <c r="MY88" s="23">
        <v>0</v>
      </c>
      <c r="MZ88" s="23">
        <v>0</v>
      </c>
    </row>
    <row r="89" spans="1:364">
      <c r="A89" s="21" t="s">
        <v>1048</v>
      </c>
      <c r="B89" s="21" t="s">
        <v>1049</v>
      </c>
      <c r="C89" s="21" t="s">
        <v>886</v>
      </c>
      <c r="E89" s="22">
        <v>0</v>
      </c>
      <c r="F89" s="23">
        <v>0</v>
      </c>
      <c r="G89" s="23">
        <v>468.64908300000002</v>
      </c>
      <c r="H89" s="23">
        <v>498.74634700000001</v>
      </c>
      <c r="I89" s="23">
        <v>514.20748400000002</v>
      </c>
      <c r="J89" s="23">
        <v>530.14791600000001</v>
      </c>
      <c r="K89" s="23">
        <v>546.58250099999998</v>
      </c>
      <c r="L89" s="23">
        <v>563.52655900000002</v>
      </c>
      <c r="M89" s="23">
        <v>580.99588200000005</v>
      </c>
      <c r="N89" s="23">
        <v>599.006755</v>
      </c>
      <c r="O89" s="23">
        <v>617.575964</v>
      </c>
      <c r="P89" s="23">
        <v>636.72081900000001</v>
      </c>
      <c r="Q89" s="23">
        <v>656.45916399999999</v>
      </c>
      <c r="R89" s="23">
        <v>676.80939799999999</v>
      </c>
      <c r="S89" s="23">
        <v>697.79048999999998</v>
      </c>
      <c r="T89" s="23">
        <v>719.42199500000004</v>
      </c>
      <c r="U89" s="23">
        <v>741.72407699999997</v>
      </c>
      <c r="V89" s="23">
        <v>0</v>
      </c>
      <c r="W89" s="23">
        <v>0</v>
      </c>
      <c r="X89" s="23">
        <v>0</v>
      </c>
      <c r="Y89" s="22">
        <v>0</v>
      </c>
      <c r="Z89" s="23">
        <v>0</v>
      </c>
      <c r="AA89" s="23">
        <v>518.93201499999998</v>
      </c>
      <c r="AB89" s="23">
        <v>541.30298500000004</v>
      </c>
      <c r="AC89" s="23">
        <v>558.08337700000004</v>
      </c>
      <c r="AD89" s="23">
        <v>575.383962</v>
      </c>
      <c r="AE89" s="23">
        <v>593.220865</v>
      </c>
      <c r="AF89" s="23">
        <v>611.61071100000004</v>
      </c>
      <c r="AG89" s="23">
        <v>630.57064300000002</v>
      </c>
      <c r="AH89" s="23">
        <v>650.11833300000001</v>
      </c>
      <c r="AI89" s="23">
        <v>670.27200200000004</v>
      </c>
      <c r="AJ89" s="23">
        <v>691.050434</v>
      </c>
      <c r="AK89" s="23">
        <v>712.47299699999996</v>
      </c>
      <c r="AL89" s="23">
        <v>734.55966000000001</v>
      </c>
      <c r="AM89" s="23">
        <v>757.33100999999999</v>
      </c>
      <c r="AN89" s="23">
        <v>780.80827099999999</v>
      </c>
      <c r="AO89" s="23">
        <v>805.013327</v>
      </c>
      <c r="AP89" s="23">
        <v>0</v>
      </c>
      <c r="AQ89" s="23">
        <v>0</v>
      </c>
      <c r="AR89" s="23">
        <v>0</v>
      </c>
      <c r="AS89" s="22">
        <v>0</v>
      </c>
      <c r="AT89" s="23">
        <v>0</v>
      </c>
      <c r="AU89" s="23">
        <v>0</v>
      </c>
      <c r="AV89" s="23">
        <v>311.433762</v>
      </c>
      <c r="AW89" s="23">
        <v>320.77677499999999</v>
      </c>
      <c r="AX89" s="23">
        <v>330.40007800000001</v>
      </c>
      <c r="AY89" s="23">
        <v>340.31208099999998</v>
      </c>
      <c r="AZ89" s="23">
        <v>350.52144299999998</v>
      </c>
      <c r="BA89" s="23">
        <v>361.03708599999999</v>
      </c>
      <c r="BB89" s="23">
        <v>371.868199</v>
      </c>
      <c r="BC89" s="23">
        <v>383.02424500000001</v>
      </c>
      <c r="BD89" s="23">
        <v>394.514972</v>
      </c>
      <c r="BE89" s="23">
        <v>406.35042199999998</v>
      </c>
      <c r="BF89" s="23">
        <v>418.54093399999999</v>
      </c>
      <c r="BG89" s="23">
        <v>431.09716200000003</v>
      </c>
      <c r="BH89" s="23">
        <v>444.03007700000001</v>
      </c>
      <c r="BI89" s="23">
        <v>457.350979</v>
      </c>
      <c r="BJ89" s="23">
        <v>0</v>
      </c>
      <c r="BK89" s="23">
        <v>0</v>
      </c>
      <c r="BL89" s="23">
        <v>0</v>
      </c>
      <c r="BM89" s="22">
        <v>0</v>
      </c>
      <c r="BN89" s="23">
        <v>0</v>
      </c>
      <c r="BO89" s="23">
        <v>0</v>
      </c>
      <c r="BP89" s="23">
        <v>311.433762</v>
      </c>
      <c r="BQ89" s="23">
        <v>320.77677499999999</v>
      </c>
      <c r="BR89" s="23">
        <v>330.40007800000001</v>
      </c>
      <c r="BS89" s="23">
        <v>340.31208099999998</v>
      </c>
      <c r="BT89" s="23">
        <v>350.52144299999998</v>
      </c>
      <c r="BU89" s="23">
        <v>361.03708599999999</v>
      </c>
      <c r="BV89" s="23">
        <v>371.868199</v>
      </c>
      <c r="BW89" s="23">
        <v>383.02424500000001</v>
      </c>
      <c r="BX89" s="23">
        <v>394.514972</v>
      </c>
      <c r="BY89" s="23">
        <v>406.35042199999998</v>
      </c>
      <c r="BZ89" s="23">
        <v>418.54093399999999</v>
      </c>
      <c r="CA89" s="23">
        <v>431.09716200000003</v>
      </c>
      <c r="CB89" s="23">
        <v>444.03007700000001</v>
      </c>
      <c r="CC89" s="23">
        <v>457.350979</v>
      </c>
      <c r="CD89" s="23">
        <v>0</v>
      </c>
      <c r="CE89" s="23">
        <v>0</v>
      </c>
      <c r="CF89" s="23">
        <v>0</v>
      </c>
      <c r="CG89" s="22">
        <v>0</v>
      </c>
      <c r="CH89" s="23">
        <v>0</v>
      </c>
      <c r="CI89" s="23">
        <v>311.03463299999999</v>
      </c>
      <c r="CJ89" s="23">
        <v>314.79716400000001</v>
      </c>
      <c r="CK89" s="23">
        <v>324.55587600000001</v>
      </c>
      <c r="CL89" s="23">
        <v>334.61710799999997</v>
      </c>
      <c r="CM89" s="23">
        <v>344.99023899999997</v>
      </c>
      <c r="CN89" s="23">
        <v>355.68493599999999</v>
      </c>
      <c r="CO89" s="23">
        <v>366.71116899999998</v>
      </c>
      <c r="CP89" s="23">
        <v>378.07921499999998</v>
      </c>
      <c r="CQ89" s="23">
        <v>389.79967099999999</v>
      </c>
      <c r="CR89" s="23">
        <v>401.88346100000001</v>
      </c>
      <c r="CS89" s="23">
        <v>414.34184800000003</v>
      </c>
      <c r="CT89" s="23">
        <v>427.18644499999999</v>
      </c>
      <c r="CU89" s="23">
        <v>440.42922499999997</v>
      </c>
      <c r="CV89" s="23">
        <v>454.08253100000002</v>
      </c>
      <c r="CW89" s="23">
        <v>468.15908999999999</v>
      </c>
      <c r="CX89" s="23">
        <v>0</v>
      </c>
      <c r="CY89" s="23">
        <v>0</v>
      </c>
      <c r="CZ89" s="23">
        <v>0</v>
      </c>
      <c r="DA89" s="22">
        <v>0</v>
      </c>
      <c r="DB89" s="23">
        <v>0</v>
      </c>
      <c r="DC89" s="23">
        <v>307.53986200000003</v>
      </c>
      <c r="DD89" s="23">
        <v>311.26011699999998</v>
      </c>
      <c r="DE89" s="23">
        <v>320.90918099999999</v>
      </c>
      <c r="DF89" s="23">
        <v>330.85736500000002</v>
      </c>
      <c r="DG89" s="23">
        <v>341.113944</v>
      </c>
      <c r="DH89" s="23">
        <v>351.68847599999998</v>
      </c>
      <c r="DI89" s="23">
        <v>362.59081900000001</v>
      </c>
      <c r="DJ89" s="23">
        <v>373.83113400000002</v>
      </c>
      <c r="DK89" s="23">
        <v>385.41989899999999</v>
      </c>
      <c r="DL89" s="23">
        <v>397.36791599999998</v>
      </c>
      <c r="DM89" s="23">
        <v>409.68632200000002</v>
      </c>
      <c r="DN89" s="23">
        <v>422.38659799999999</v>
      </c>
      <c r="DO89" s="23">
        <v>435.48058200000003</v>
      </c>
      <c r="DP89" s="23">
        <v>448.98048</v>
      </c>
      <c r="DQ89" s="23">
        <v>462.89887499999998</v>
      </c>
      <c r="DR89" s="23">
        <v>0</v>
      </c>
      <c r="DS89" s="23">
        <v>0</v>
      </c>
      <c r="DT89" s="23">
        <v>0</v>
      </c>
      <c r="DU89" s="22">
        <v>0</v>
      </c>
      <c r="DV89" s="23">
        <v>0</v>
      </c>
      <c r="DW89" s="23">
        <v>307.53986200000003</v>
      </c>
      <c r="DX89" s="23">
        <v>285.607055</v>
      </c>
      <c r="DY89" s="23">
        <v>294.46087299999999</v>
      </c>
      <c r="DZ89" s="23">
        <v>303.58915999999999</v>
      </c>
      <c r="EA89" s="23">
        <v>313.00042400000001</v>
      </c>
      <c r="EB89" s="23">
        <v>322.70343700000001</v>
      </c>
      <c r="EC89" s="23">
        <v>332.707244</v>
      </c>
      <c r="ED89" s="23">
        <v>343.02116899999999</v>
      </c>
      <c r="EE89" s="23">
        <v>353.65482500000002</v>
      </c>
      <c r="EF89" s="23">
        <v>364.61812400000002</v>
      </c>
      <c r="EG89" s="23">
        <v>375.92128600000001</v>
      </c>
      <c r="EH89" s="23">
        <v>387.57484599999998</v>
      </c>
      <c r="EI89" s="23">
        <v>399.58966600000002</v>
      </c>
      <c r="EJ89" s="23">
        <v>411.976946</v>
      </c>
      <c r="EK89" s="23">
        <v>424.74823099999998</v>
      </c>
      <c r="EL89" s="23">
        <v>0</v>
      </c>
      <c r="EM89" s="23">
        <v>0</v>
      </c>
      <c r="EN89" s="23">
        <v>0</v>
      </c>
      <c r="EO89" s="22">
        <v>0</v>
      </c>
      <c r="EP89" s="23">
        <v>0</v>
      </c>
      <c r="EQ89" s="23">
        <v>311.03463299999999</v>
      </c>
      <c r="ER89" s="23">
        <v>314.79716400000001</v>
      </c>
      <c r="ES89" s="23">
        <v>324.55587600000001</v>
      </c>
      <c r="ET89" s="23">
        <v>334.61710799999997</v>
      </c>
      <c r="EU89" s="23">
        <v>344.99023899999997</v>
      </c>
      <c r="EV89" s="23">
        <v>355.68493599999999</v>
      </c>
      <c r="EW89" s="23">
        <v>366.71116899999998</v>
      </c>
      <c r="EX89" s="23">
        <v>378.07921499999998</v>
      </c>
      <c r="EY89" s="23">
        <v>389.79967099999999</v>
      </c>
      <c r="EZ89" s="23">
        <v>401.88346100000001</v>
      </c>
      <c r="FA89" s="23">
        <v>414.34184800000003</v>
      </c>
      <c r="FB89" s="23">
        <v>427.18644499999999</v>
      </c>
      <c r="FC89" s="23">
        <v>440.42922499999997</v>
      </c>
      <c r="FD89" s="23">
        <v>454.08253100000002</v>
      </c>
      <c r="FE89" s="23">
        <v>468.15908999999999</v>
      </c>
      <c r="FF89" s="23">
        <v>0</v>
      </c>
      <c r="FG89" s="23">
        <v>0</v>
      </c>
      <c r="FH89" s="23">
        <v>0</v>
      </c>
      <c r="FI89" s="22">
        <v>0</v>
      </c>
      <c r="FJ89" s="23">
        <v>0</v>
      </c>
      <c r="FK89" s="23">
        <v>0</v>
      </c>
      <c r="FL89" s="23">
        <v>310.58160700000002</v>
      </c>
      <c r="FM89" s="23">
        <v>321.45196299999998</v>
      </c>
      <c r="FN89" s="23">
        <v>332.70278200000001</v>
      </c>
      <c r="FO89" s="23">
        <v>344.34737899999999</v>
      </c>
      <c r="FP89" s="23">
        <v>356.39953700000001</v>
      </c>
      <c r="FQ89" s="23">
        <v>368.87352099999998</v>
      </c>
      <c r="FR89" s="23">
        <v>381.78409399999998</v>
      </c>
      <c r="FS89" s="23">
        <v>395.14653800000002</v>
      </c>
      <c r="FT89" s="23">
        <v>408.97666700000002</v>
      </c>
      <c r="FU89" s="23">
        <v>423.29084999999998</v>
      </c>
      <c r="FV89" s="23">
        <v>438.10602999999998</v>
      </c>
      <c r="FW89" s="23">
        <v>453.43974100000003</v>
      </c>
      <c r="FX89" s="23">
        <v>469.31013200000001</v>
      </c>
      <c r="FY89" s="23">
        <v>485.73598600000003</v>
      </c>
      <c r="FZ89" s="23">
        <v>0</v>
      </c>
      <c r="GA89" s="23">
        <v>0</v>
      </c>
      <c r="GB89" s="23">
        <v>0</v>
      </c>
      <c r="GC89" s="22">
        <v>0</v>
      </c>
      <c r="GD89" s="23">
        <v>0</v>
      </c>
      <c r="GE89" s="23">
        <v>0</v>
      </c>
      <c r="GF89" s="23">
        <v>485.43012942000001</v>
      </c>
      <c r="GG89" s="23">
        <v>502.42018395000002</v>
      </c>
      <c r="GH89" s="23">
        <v>520.00489038000001</v>
      </c>
      <c r="GI89" s="23">
        <v>538.20506154999998</v>
      </c>
      <c r="GJ89" s="23">
        <v>557.04223869999998</v>
      </c>
      <c r="GK89" s="23">
        <v>576.53871705999995</v>
      </c>
      <c r="GL89" s="23">
        <v>596.71757215000002</v>
      </c>
      <c r="GM89" s="23">
        <v>617.60268717999998</v>
      </c>
      <c r="GN89" s="23">
        <v>639.21878122999999</v>
      </c>
      <c r="GO89" s="23">
        <v>661.59143857000004</v>
      </c>
      <c r="GP89" s="23">
        <v>684.74713892</v>
      </c>
      <c r="GQ89" s="23">
        <v>708.71328877999997</v>
      </c>
      <c r="GR89" s="23">
        <v>733.51825388999998</v>
      </c>
      <c r="GS89" s="23">
        <v>759.19139278</v>
      </c>
      <c r="GT89" s="23">
        <v>0</v>
      </c>
      <c r="GU89" s="23">
        <v>0</v>
      </c>
      <c r="GV89" s="23">
        <v>0</v>
      </c>
      <c r="GW89" s="22">
        <v>0</v>
      </c>
      <c r="GX89" s="23">
        <v>0</v>
      </c>
      <c r="GY89" s="23">
        <v>0</v>
      </c>
      <c r="GZ89" s="23">
        <v>0</v>
      </c>
      <c r="HA89" s="23">
        <v>0</v>
      </c>
      <c r="HB89" s="23">
        <v>0</v>
      </c>
      <c r="HC89" s="23">
        <v>0</v>
      </c>
      <c r="HD89" s="23">
        <v>0</v>
      </c>
      <c r="HE89" s="23">
        <v>0</v>
      </c>
      <c r="HF89" s="23">
        <v>0</v>
      </c>
      <c r="HG89" s="23">
        <v>0</v>
      </c>
      <c r="HH89" s="23">
        <v>0</v>
      </c>
      <c r="HI89" s="23">
        <v>0</v>
      </c>
      <c r="HJ89" s="23">
        <v>0</v>
      </c>
      <c r="HK89" s="23">
        <v>0</v>
      </c>
      <c r="HL89" s="23">
        <v>0</v>
      </c>
      <c r="HM89" s="23">
        <v>0</v>
      </c>
      <c r="HN89" s="23">
        <v>0</v>
      </c>
      <c r="HO89" s="23">
        <v>0</v>
      </c>
      <c r="HP89" s="23">
        <v>0</v>
      </c>
      <c r="HQ89" s="22">
        <v>0</v>
      </c>
      <c r="HR89" s="23">
        <v>0</v>
      </c>
      <c r="HS89" s="23">
        <v>0</v>
      </c>
      <c r="HT89" s="24">
        <v>312.196416</v>
      </c>
      <c r="HU89" s="24">
        <v>323.12329</v>
      </c>
      <c r="HV89" s="24">
        <v>338.468861</v>
      </c>
      <c r="HW89" s="23">
        <v>348.82329800000002</v>
      </c>
      <c r="HX89" s="23">
        <v>361.03211399999998</v>
      </c>
      <c r="HY89" s="23">
        <v>373.66823799999997</v>
      </c>
      <c r="HZ89" s="23">
        <v>386.74662599999999</v>
      </c>
      <c r="IA89" s="23">
        <v>400.282758</v>
      </c>
      <c r="IB89" s="23">
        <v>414.29265400000003</v>
      </c>
      <c r="IC89" s="23">
        <v>428.79289699999998</v>
      </c>
      <c r="ID89" s="23">
        <v>443.80064900000002</v>
      </c>
      <c r="IE89" s="23">
        <v>459.33367099999998</v>
      </c>
      <c r="IF89" s="23">
        <v>475.41034999999999</v>
      </c>
      <c r="IG89" s="23">
        <v>492.049712</v>
      </c>
      <c r="IH89" s="23">
        <v>0</v>
      </c>
      <c r="II89" s="23">
        <v>0</v>
      </c>
      <c r="IJ89" s="23">
        <v>0</v>
      </c>
      <c r="IK89" s="22">
        <v>0</v>
      </c>
      <c r="IL89" s="23">
        <v>0</v>
      </c>
      <c r="IM89" s="23">
        <v>0</v>
      </c>
      <c r="IN89" s="23">
        <v>0</v>
      </c>
      <c r="IO89" s="23">
        <v>0</v>
      </c>
      <c r="IP89" s="23">
        <v>0</v>
      </c>
      <c r="IQ89" s="23">
        <v>0</v>
      </c>
      <c r="IR89" s="23">
        <v>0</v>
      </c>
      <c r="IS89" s="23">
        <v>0</v>
      </c>
      <c r="IT89" s="23">
        <v>0</v>
      </c>
      <c r="IU89" s="23">
        <v>0</v>
      </c>
      <c r="IV89" s="23">
        <v>0</v>
      </c>
      <c r="IW89" s="23">
        <v>0</v>
      </c>
      <c r="IX89" s="23">
        <v>0</v>
      </c>
      <c r="IY89" s="23">
        <v>0</v>
      </c>
      <c r="IZ89" s="23">
        <v>0</v>
      </c>
      <c r="JA89" s="23">
        <v>0</v>
      </c>
      <c r="JB89" s="23">
        <v>0</v>
      </c>
      <c r="JC89" s="23">
        <v>0</v>
      </c>
      <c r="JD89" s="23">
        <v>0</v>
      </c>
      <c r="JE89" s="22">
        <v>0</v>
      </c>
      <c r="JF89" s="23">
        <v>0</v>
      </c>
      <c r="JG89" s="23">
        <v>0</v>
      </c>
      <c r="JH89" s="23">
        <v>0</v>
      </c>
      <c r="JI89" s="23">
        <v>0</v>
      </c>
      <c r="JJ89" s="23">
        <v>0</v>
      </c>
      <c r="JK89" s="23">
        <v>0</v>
      </c>
      <c r="JL89" s="23">
        <v>0</v>
      </c>
      <c r="JM89" s="23">
        <v>0</v>
      </c>
      <c r="JN89" s="23">
        <v>0</v>
      </c>
      <c r="JO89" s="23">
        <v>0</v>
      </c>
      <c r="JP89" s="23">
        <v>0</v>
      </c>
      <c r="JQ89" s="23">
        <v>0</v>
      </c>
      <c r="JR89" s="23">
        <v>0</v>
      </c>
      <c r="JS89" s="23">
        <v>0</v>
      </c>
      <c r="JT89" s="23">
        <v>0</v>
      </c>
      <c r="JU89" s="23">
        <v>0</v>
      </c>
      <c r="JV89" s="23">
        <v>0</v>
      </c>
      <c r="JW89" s="23">
        <v>0</v>
      </c>
      <c r="JX89" s="23">
        <v>0</v>
      </c>
      <c r="JY89" s="22">
        <v>0</v>
      </c>
      <c r="JZ89" s="23">
        <v>0</v>
      </c>
      <c r="KA89" s="23">
        <v>0</v>
      </c>
      <c r="KB89" s="23">
        <v>0</v>
      </c>
      <c r="KC89" s="23">
        <v>0</v>
      </c>
      <c r="KD89" s="23">
        <v>0</v>
      </c>
      <c r="KE89" s="23">
        <v>0</v>
      </c>
      <c r="KF89" s="23">
        <v>0</v>
      </c>
      <c r="KG89" s="23">
        <v>0</v>
      </c>
      <c r="KH89" s="23">
        <v>0</v>
      </c>
      <c r="KI89" s="23">
        <v>0</v>
      </c>
      <c r="KJ89" s="23">
        <v>0</v>
      </c>
      <c r="KK89" s="23">
        <v>0</v>
      </c>
      <c r="KL89" s="23">
        <v>0</v>
      </c>
      <c r="KM89" s="23">
        <v>0</v>
      </c>
      <c r="KN89" s="23">
        <v>0</v>
      </c>
      <c r="KO89" s="23">
        <v>0</v>
      </c>
      <c r="KP89" s="23">
        <v>0</v>
      </c>
      <c r="KQ89" s="23">
        <v>0</v>
      </c>
      <c r="KR89" s="23">
        <v>0</v>
      </c>
      <c r="KS89" s="22">
        <v>0</v>
      </c>
      <c r="KT89" s="23">
        <v>0</v>
      </c>
      <c r="KU89" s="23">
        <v>0</v>
      </c>
      <c r="KV89" s="23">
        <v>0</v>
      </c>
      <c r="KW89" s="23">
        <v>0</v>
      </c>
      <c r="KX89" s="23">
        <v>0</v>
      </c>
      <c r="KY89" s="23">
        <v>0</v>
      </c>
      <c r="KZ89" s="23">
        <v>0</v>
      </c>
      <c r="LA89" s="23">
        <v>0</v>
      </c>
      <c r="LB89" s="23">
        <v>0</v>
      </c>
      <c r="LC89" s="23">
        <v>0</v>
      </c>
      <c r="LD89" s="23">
        <v>0</v>
      </c>
      <c r="LE89" s="23">
        <v>0</v>
      </c>
      <c r="LF89" s="23">
        <v>0</v>
      </c>
      <c r="LG89" s="23">
        <v>0</v>
      </c>
      <c r="LH89" s="23">
        <v>0</v>
      </c>
      <c r="LI89" s="23">
        <v>0</v>
      </c>
      <c r="LJ89" s="23">
        <v>0</v>
      </c>
      <c r="LK89" s="23">
        <v>0</v>
      </c>
      <c r="LL89" s="23">
        <v>0</v>
      </c>
      <c r="LM89" s="22">
        <v>0</v>
      </c>
      <c r="LN89" s="23">
        <v>0</v>
      </c>
      <c r="LO89" s="23">
        <v>0</v>
      </c>
      <c r="LP89" s="23">
        <v>0</v>
      </c>
      <c r="LQ89" s="23">
        <v>0</v>
      </c>
      <c r="LR89" s="23">
        <v>0</v>
      </c>
      <c r="LS89" s="23">
        <v>0</v>
      </c>
      <c r="LT89" s="23">
        <v>0</v>
      </c>
      <c r="LU89" s="23">
        <v>0</v>
      </c>
      <c r="LV89" s="23">
        <v>0</v>
      </c>
      <c r="LW89" s="23">
        <v>0</v>
      </c>
      <c r="LX89" s="23">
        <v>0</v>
      </c>
      <c r="LY89" s="23">
        <v>0</v>
      </c>
      <c r="LZ89" s="23">
        <v>0</v>
      </c>
      <c r="MA89" s="23">
        <v>0</v>
      </c>
      <c r="MB89" s="23">
        <v>0</v>
      </c>
      <c r="MC89" s="23">
        <v>0</v>
      </c>
      <c r="MD89" s="23">
        <v>0</v>
      </c>
      <c r="ME89" s="23">
        <v>0</v>
      </c>
      <c r="MF89" s="23">
        <v>0</v>
      </c>
      <c r="MG89" s="22">
        <v>0</v>
      </c>
      <c r="MH89" s="23">
        <v>0</v>
      </c>
      <c r="MI89" s="23">
        <v>0</v>
      </c>
      <c r="MJ89" s="23">
        <v>0</v>
      </c>
      <c r="MK89" s="23">
        <v>0</v>
      </c>
      <c r="ML89" s="23">
        <v>0</v>
      </c>
      <c r="MM89" s="23">
        <v>0</v>
      </c>
      <c r="MN89" s="23">
        <v>0</v>
      </c>
      <c r="MO89" s="23">
        <v>0</v>
      </c>
      <c r="MP89" s="23">
        <v>0</v>
      </c>
      <c r="MQ89" s="23">
        <v>0</v>
      </c>
      <c r="MR89" s="23">
        <v>0</v>
      </c>
      <c r="MS89" s="23">
        <v>0</v>
      </c>
      <c r="MT89" s="23">
        <v>0</v>
      </c>
      <c r="MU89" s="23">
        <v>0</v>
      </c>
      <c r="MV89" s="23">
        <v>0</v>
      </c>
      <c r="MW89" s="23">
        <v>0</v>
      </c>
      <c r="MX89" s="23">
        <v>0</v>
      </c>
      <c r="MY89" s="23">
        <v>0</v>
      </c>
      <c r="MZ89" s="23">
        <v>0</v>
      </c>
    </row>
    <row r="90" spans="1:364">
      <c r="A90" s="21" t="s">
        <v>1050</v>
      </c>
      <c r="B90" s="21" t="s">
        <v>1051</v>
      </c>
      <c r="C90" s="21" t="s">
        <v>886</v>
      </c>
      <c r="E90" s="22">
        <v>0</v>
      </c>
      <c r="F90" s="23">
        <v>0</v>
      </c>
      <c r="G90" s="23">
        <v>526.73137399999996</v>
      </c>
      <c r="H90" s="23">
        <v>560.55876000000001</v>
      </c>
      <c r="I90" s="23">
        <v>577.93608099999994</v>
      </c>
      <c r="J90" s="23">
        <v>595.85209999999995</v>
      </c>
      <c r="K90" s="23">
        <v>614.32351500000004</v>
      </c>
      <c r="L90" s="23">
        <v>633.36754399999995</v>
      </c>
      <c r="M90" s="23">
        <v>653.001938</v>
      </c>
      <c r="N90" s="23">
        <v>673.24499800000001</v>
      </c>
      <c r="O90" s="23">
        <v>694.11559299999999</v>
      </c>
      <c r="P90" s="23">
        <v>715.63317600000005</v>
      </c>
      <c r="Q90" s="23">
        <v>737.81780500000002</v>
      </c>
      <c r="R90" s="23">
        <v>760.690157</v>
      </c>
      <c r="S90" s="23">
        <v>784.27155100000004</v>
      </c>
      <c r="T90" s="23">
        <v>808.58397000000002</v>
      </c>
      <c r="U90" s="23">
        <v>833.65007300000002</v>
      </c>
      <c r="V90" s="23">
        <v>0</v>
      </c>
      <c r="W90" s="23">
        <v>0</v>
      </c>
      <c r="X90" s="23">
        <v>0</v>
      </c>
      <c r="Y90" s="22">
        <v>0</v>
      </c>
      <c r="Z90" s="23">
        <v>0</v>
      </c>
      <c r="AA90" s="23">
        <v>583.24614999999994</v>
      </c>
      <c r="AB90" s="23">
        <v>608.389678</v>
      </c>
      <c r="AC90" s="23">
        <v>627.24975800000004</v>
      </c>
      <c r="AD90" s="23">
        <v>646.69450099999995</v>
      </c>
      <c r="AE90" s="23">
        <v>666.74203</v>
      </c>
      <c r="AF90" s="23">
        <v>687.41103299999997</v>
      </c>
      <c r="AG90" s="23">
        <v>708.720775</v>
      </c>
      <c r="AH90" s="23">
        <v>730.69111899999996</v>
      </c>
      <c r="AI90" s="23">
        <v>753.34254399999998</v>
      </c>
      <c r="AJ90" s="23">
        <v>776.69616299999996</v>
      </c>
      <c r="AK90" s="23">
        <v>800.77374399999997</v>
      </c>
      <c r="AL90" s="23">
        <v>825.59772999999996</v>
      </c>
      <c r="AM90" s="23">
        <v>851.19125899999995</v>
      </c>
      <c r="AN90" s="23">
        <v>877.57818899999995</v>
      </c>
      <c r="AO90" s="23">
        <v>904.78311199999996</v>
      </c>
      <c r="AP90" s="23">
        <v>0</v>
      </c>
      <c r="AQ90" s="23">
        <v>0</v>
      </c>
      <c r="AR90" s="23">
        <v>0</v>
      </c>
      <c r="AS90" s="22">
        <v>0</v>
      </c>
      <c r="AT90" s="23">
        <v>0</v>
      </c>
      <c r="AU90" s="23">
        <v>0</v>
      </c>
      <c r="AV90" s="23">
        <v>358.11253199999999</v>
      </c>
      <c r="AW90" s="23">
        <v>368.855908</v>
      </c>
      <c r="AX90" s="23">
        <v>379.92158499999999</v>
      </c>
      <c r="AY90" s="23">
        <v>391.319233</v>
      </c>
      <c r="AZ90" s="23">
        <v>403.05880999999999</v>
      </c>
      <c r="BA90" s="23">
        <v>415.15057400000001</v>
      </c>
      <c r="BB90" s="23">
        <v>427.60509100000002</v>
      </c>
      <c r="BC90" s="23">
        <v>440.433244</v>
      </c>
      <c r="BD90" s="23">
        <v>453.64624099999997</v>
      </c>
      <c r="BE90" s="23">
        <v>467.255628</v>
      </c>
      <c r="BF90" s="23">
        <v>481.27329700000001</v>
      </c>
      <c r="BG90" s="23">
        <v>495.71149600000001</v>
      </c>
      <c r="BH90" s="23">
        <v>510.58284099999997</v>
      </c>
      <c r="BI90" s="23">
        <v>525.90032599999995</v>
      </c>
      <c r="BJ90" s="23">
        <v>0</v>
      </c>
      <c r="BK90" s="23">
        <v>0</v>
      </c>
      <c r="BL90" s="23">
        <v>0</v>
      </c>
      <c r="BM90" s="22">
        <v>0</v>
      </c>
      <c r="BN90" s="23">
        <v>0</v>
      </c>
      <c r="BO90" s="23">
        <v>0</v>
      </c>
      <c r="BP90" s="23">
        <v>358.11253199999999</v>
      </c>
      <c r="BQ90" s="23">
        <v>368.855908</v>
      </c>
      <c r="BR90" s="23">
        <v>379.92158499999999</v>
      </c>
      <c r="BS90" s="23">
        <v>391.319233</v>
      </c>
      <c r="BT90" s="23">
        <v>403.05880999999999</v>
      </c>
      <c r="BU90" s="23">
        <v>415.15057400000001</v>
      </c>
      <c r="BV90" s="23">
        <v>427.60509100000002</v>
      </c>
      <c r="BW90" s="23">
        <v>440.433244</v>
      </c>
      <c r="BX90" s="23">
        <v>453.64624099999997</v>
      </c>
      <c r="BY90" s="23">
        <v>467.255628</v>
      </c>
      <c r="BZ90" s="23">
        <v>481.27329700000001</v>
      </c>
      <c r="CA90" s="23">
        <v>495.71149600000001</v>
      </c>
      <c r="CB90" s="23">
        <v>510.58284099999997</v>
      </c>
      <c r="CC90" s="23">
        <v>525.90032599999995</v>
      </c>
      <c r="CD90" s="23">
        <v>0</v>
      </c>
      <c r="CE90" s="23">
        <v>0</v>
      </c>
      <c r="CF90" s="23">
        <v>0</v>
      </c>
      <c r="CG90" s="22">
        <v>0</v>
      </c>
      <c r="CH90" s="23">
        <v>0</v>
      </c>
      <c r="CI90" s="23">
        <v>349.58288800000003</v>
      </c>
      <c r="CJ90" s="23">
        <v>353.81173000000001</v>
      </c>
      <c r="CK90" s="23">
        <v>364.77989300000002</v>
      </c>
      <c r="CL90" s="23">
        <v>376.08807000000002</v>
      </c>
      <c r="CM90" s="23">
        <v>387.74680000000001</v>
      </c>
      <c r="CN90" s="23">
        <v>399.76695100000001</v>
      </c>
      <c r="CO90" s="23">
        <v>412.15972699999998</v>
      </c>
      <c r="CP90" s="23">
        <v>424.93667799999997</v>
      </c>
      <c r="CQ90" s="23">
        <v>438.10971499999999</v>
      </c>
      <c r="CR90" s="23">
        <v>451.69111600000002</v>
      </c>
      <c r="CS90" s="23">
        <v>465.69354099999998</v>
      </c>
      <c r="CT90" s="23">
        <v>480.13004100000001</v>
      </c>
      <c r="CU90" s="23">
        <v>495.014072</v>
      </c>
      <c r="CV90" s="23">
        <v>510.35950800000001</v>
      </c>
      <c r="CW90" s="23">
        <v>526.18065300000001</v>
      </c>
      <c r="CX90" s="23">
        <v>0</v>
      </c>
      <c r="CY90" s="23">
        <v>0</v>
      </c>
      <c r="CZ90" s="23">
        <v>0</v>
      </c>
      <c r="DA90" s="22">
        <v>0</v>
      </c>
      <c r="DB90" s="23">
        <v>0</v>
      </c>
      <c r="DC90" s="23">
        <v>345.65499</v>
      </c>
      <c r="DD90" s="23">
        <v>349.83631700000001</v>
      </c>
      <c r="DE90" s="23">
        <v>360.68124299999999</v>
      </c>
      <c r="DF90" s="23">
        <v>371.86236100000002</v>
      </c>
      <c r="DG90" s="23">
        <v>383.39009499999997</v>
      </c>
      <c r="DH90" s="23">
        <v>395.27518800000001</v>
      </c>
      <c r="DI90" s="23">
        <v>407.52871800000003</v>
      </c>
      <c r="DJ90" s="23">
        <v>420.16210899999999</v>
      </c>
      <c r="DK90" s="23">
        <v>433.18713400000001</v>
      </c>
      <c r="DL90" s="23">
        <v>446.61593499999998</v>
      </c>
      <c r="DM90" s="23">
        <v>460.461029</v>
      </c>
      <c r="DN90" s="23">
        <v>474.735321</v>
      </c>
      <c r="DO90" s="23">
        <v>489.45211599999999</v>
      </c>
      <c r="DP90" s="23">
        <v>504.62513200000001</v>
      </c>
      <c r="DQ90" s="23">
        <v>520.26851099999999</v>
      </c>
      <c r="DR90" s="23">
        <v>0</v>
      </c>
      <c r="DS90" s="23">
        <v>0</v>
      </c>
      <c r="DT90" s="23">
        <v>0</v>
      </c>
      <c r="DU90" s="22">
        <v>0</v>
      </c>
      <c r="DV90" s="23">
        <v>0</v>
      </c>
      <c r="DW90" s="23">
        <v>345.65499</v>
      </c>
      <c r="DX90" s="23">
        <v>321.00392699999998</v>
      </c>
      <c r="DY90" s="23">
        <v>330.95504899999997</v>
      </c>
      <c r="DZ90" s="23">
        <v>341.21465599999999</v>
      </c>
      <c r="EA90" s="23">
        <v>351.79230999999999</v>
      </c>
      <c r="EB90" s="23">
        <v>362.69787200000002</v>
      </c>
      <c r="EC90" s="23">
        <v>373.941506</v>
      </c>
      <c r="ED90" s="23">
        <v>385.53369199999997</v>
      </c>
      <c r="EE90" s="23">
        <v>397.48523699999998</v>
      </c>
      <c r="EF90" s="23">
        <v>409.80727899999999</v>
      </c>
      <c r="EG90" s="23">
        <v>422.51130499999999</v>
      </c>
      <c r="EH90" s="23">
        <v>435.60915499999999</v>
      </c>
      <c r="EI90" s="23">
        <v>449.11303900000001</v>
      </c>
      <c r="EJ90" s="23">
        <v>463.03554300000002</v>
      </c>
      <c r="EK90" s="23">
        <v>477.38964499999997</v>
      </c>
      <c r="EL90" s="23">
        <v>0</v>
      </c>
      <c r="EM90" s="23">
        <v>0</v>
      </c>
      <c r="EN90" s="23">
        <v>0</v>
      </c>
      <c r="EO90" s="22">
        <v>0</v>
      </c>
      <c r="EP90" s="23">
        <v>0</v>
      </c>
      <c r="EQ90" s="23">
        <v>349.58288800000003</v>
      </c>
      <c r="ER90" s="23">
        <v>353.81173000000001</v>
      </c>
      <c r="ES90" s="23">
        <v>364.77989300000002</v>
      </c>
      <c r="ET90" s="23">
        <v>376.08807000000002</v>
      </c>
      <c r="EU90" s="23">
        <v>387.74680000000001</v>
      </c>
      <c r="EV90" s="23">
        <v>399.76695100000001</v>
      </c>
      <c r="EW90" s="23">
        <v>412.15972699999998</v>
      </c>
      <c r="EX90" s="23">
        <v>424.93667799999997</v>
      </c>
      <c r="EY90" s="23">
        <v>438.10971499999999</v>
      </c>
      <c r="EZ90" s="23">
        <v>451.69111600000002</v>
      </c>
      <c r="FA90" s="23">
        <v>465.69354099999998</v>
      </c>
      <c r="FB90" s="23">
        <v>480.13004100000001</v>
      </c>
      <c r="FC90" s="23">
        <v>495.014072</v>
      </c>
      <c r="FD90" s="23">
        <v>510.35950800000001</v>
      </c>
      <c r="FE90" s="23">
        <v>526.18065300000001</v>
      </c>
      <c r="FF90" s="23">
        <v>0</v>
      </c>
      <c r="FG90" s="23">
        <v>0</v>
      </c>
      <c r="FH90" s="23">
        <v>0</v>
      </c>
      <c r="FI90" s="22">
        <v>0</v>
      </c>
      <c r="FJ90" s="23">
        <v>0</v>
      </c>
      <c r="FK90" s="23">
        <v>0</v>
      </c>
      <c r="FL90" s="23">
        <v>360.78862900000001</v>
      </c>
      <c r="FM90" s="23">
        <v>373.41623099999998</v>
      </c>
      <c r="FN90" s="23">
        <v>386.48579899999999</v>
      </c>
      <c r="FO90" s="23">
        <v>400.01280200000002</v>
      </c>
      <c r="FP90" s="23">
        <v>414.01325000000003</v>
      </c>
      <c r="FQ90" s="23">
        <v>428.503713</v>
      </c>
      <c r="FR90" s="23">
        <v>443.50134300000002</v>
      </c>
      <c r="FS90" s="23">
        <v>459.02388999999999</v>
      </c>
      <c r="FT90" s="23">
        <v>475.08972599999998</v>
      </c>
      <c r="FU90" s="23">
        <v>491.71786700000001</v>
      </c>
      <c r="FV90" s="23">
        <v>508.92799200000002</v>
      </c>
      <c r="FW90" s="23">
        <v>526.74047199999995</v>
      </c>
      <c r="FX90" s="23">
        <v>545.17638799999997</v>
      </c>
      <c r="FY90" s="23">
        <v>564.25756200000001</v>
      </c>
      <c r="FZ90" s="23">
        <v>0</v>
      </c>
      <c r="GA90" s="23">
        <v>0</v>
      </c>
      <c r="GB90" s="23">
        <v>0</v>
      </c>
      <c r="GC90" s="22">
        <v>0</v>
      </c>
      <c r="GD90" s="23">
        <v>0</v>
      </c>
      <c r="GE90" s="23">
        <v>0</v>
      </c>
      <c r="GF90" s="23">
        <v>563.90226210000003</v>
      </c>
      <c r="GG90" s="23">
        <v>583.63884127999995</v>
      </c>
      <c r="GH90" s="23">
        <v>604.06620071999998</v>
      </c>
      <c r="GI90" s="23">
        <v>625.20851775000006</v>
      </c>
      <c r="GJ90" s="23">
        <v>647.09081587000003</v>
      </c>
      <c r="GK90" s="23">
        <v>669.73899442000004</v>
      </c>
      <c r="GL90" s="23">
        <v>693.17985923000003</v>
      </c>
      <c r="GM90" s="23">
        <v>717.44115429999999</v>
      </c>
      <c r="GN90" s="23">
        <v>742.55159470000001</v>
      </c>
      <c r="GO90" s="23">
        <v>768.54090052000004</v>
      </c>
      <c r="GP90" s="23">
        <v>795.43983203000005</v>
      </c>
      <c r="GQ90" s="23">
        <v>823.28022615999998</v>
      </c>
      <c r="GR90" s="23">
        <v>852.09503407</v>
      </c>
      <c r="GS90" s="23">
        <v>881.91836025999999</v>
      </c>
      <c r="GT90" s="23">
        <v>0</v>
      </c>
      <c r="GU90" s="23">
        <v>0</v>
      </c>
      <c r="GV90" s="23">
        <v>0</v>
      </c>
      <c r="GW90" s="22">
        <v>0</v>
      </c>
      <c r="GX90" s="23">
        <v>0</v>
      </c>
      <c r="GY90" s="23">
        <v>0</v>
      </c>
      <c r="GZ90" s="23">
        <v>0</v>
      </c>
      <c r="HA90" s="23">
        <v>0</v>
      </c>
      <c r="HB90" s="23">
        <v>0</v>
      </c>
      <c r="HC90" s="23">
        <v>0</v>
      </c>
      <c r="HD90" s="23">
        <v>0</v>
      </c>
      <c r="HE90" s="23">
        <v>0</v>
      </c>
      <c r="HF90" s="23">
        <v>0</v>
      </c>
      <c r="HG90" s="23">
        <v>0</v>
      </c>
      <c r="HH90" s="23">
        <v>0</v>
      </c>
      <c r="HI90" s="23">
        <v>0</v>
      </c>
      <c r="HJ90" s="23">
        <v>0</v>
      </c>
      <c r="HK90" s="23">
        <v>0</v>
      </c>
      <c r="HL90" s="23">
        <v>0</v>
      </c>
      <c r="HM90" s="23">
        <v>0</v>
      </c>
      <c r="HN90" s="23">
        <v>0</v>
      </c>
      <c r="HO90" s="23">
        <v>0</v>
      </c>
      <c r="HP90" s="23">
        <v>0</v>
      </c>
      <c r="HQ90" s="22">
        <v>0</v>
      </c>
      <c r="HR90" s="23">
        <v>0</v>
      </c>
      <c r="HS90" s="23">
        <v>0</v>
      </c>
      <c r="HT90" s="24">
        <v>362.66447899999997</v>
      </c>
      <c r="HU90" s="24">
        <v>375.35773599999999</v>
      </c>
      <c r="HV90" s="24">
        <v>393.18399299999999</v>
      </c>
      <c r="HW90" s="23">
        <v>405.21227499999998</v>
      </c>
      <c r="HX90" s="23">
        <v>419.39470399999999</v>
      </c>
      <c r="HY90" s="23">
        <v>434.07351899999998</v>
      </c>
      <c r="HZ90" s="23">
        <v>449.26609200000001</v>
      </c>
      <c r="IA90" s="23">
        <v>464.99040500000001</v>
      </c>
      <c r="IB90" s="23">
        <v>481.26506999999998</v>
      </c>
      <c r="IC90" s="23">
        <v>498.10934700000001</v>
      </c>
      <c r="ID90" s="23">
        <v>515.54317400000002</v>
      </c>
      <c r="IE90" s="23">
        <v>533.58718499999998</v>
      </c>
      <c r="IF90" s="23">
        <v>552.26273700000002</v>
      </c>
      <c r="IG90" s="23">
        <v>571.59193200000004</v>
      </c>
      <c r="IH90" s="23">
        <v>0</v>
      </c>
      <c r="II90" s="23">
        <v>0</v>
      </c>
      <c r="IJ90" s="23">
        <v>0</v>
      </c>
      <c r="IK90" s="22">
        <v>0</v>
      </c>
      <c r="IL90" s="23">
        <v>0</v>
      </c>
      <c r="IM90" s="23">
        <v>0</v>
      </c>
      <c r="IN90" s="23">
        <v>0</v>
      </c>
      <c r="IO90" s="23">
        <v>0</v>
      </c>
      <c r="IP90" s="23">
        <v>0</v>
      </c>
      <c r="IQ90" s="23">
        <v>0</v>
      </c>
      <c r="IR90" s="23">
        <v>0</v>
      </c>
      <c r="IS90" s="23">
        <v>0</v>
      </c>
      <c r="IT90" s="23">
        <v>0</v>
      </c>
      <c r="IU90" s="23">
        <v>0</v>
      </c>
      <c r="IV90" s="23">
        <v>0</v>
      </c>
      <c r="IW90" s="23">
        <v>0</v>
      </c>
      <c r="IX90" s="23">
        <v>0</v>
      </c>
      <c r="IY90" s="23">
        <v>0</v>
      </c>
      <c r="IZ90" s="23">
        <v>0</v>
      </c>
      <c r="JA90" s="23">
        <v>0</v>
      </c>
      <c r="JB90" s="23">
        <v>0</v>
      </c>
      <c r="JC90" s="23">
        <v>0</v>
      </c>
      <c r="JD90" s="23">
        <v>0</v>
      </c>
      <c r="JE90" s="22">
        <v>0</v>
      </c>
      <c r="JF90" s="23">
        <v>0</v>
      </c>
      <c r="JG90" s="23">
        <v>0</v>
      </c>
      <c r="JH90" s="23">
        <v>0</v>
      </c>
      <c r="JI90" s="23">
        <v>0</v>
      </c>
      <c r="JJ90" s="23">
        <v>0</v>
      </c>
      <c r="JK90" s="23">
        <v>0</v>
      </c>
      <c r="JL90" s="23">
        <v>0</v>
      </c>
      <c r="JM90" s="23">
        <v>0</v>
      </c>
      <c r="JN90" s="23">
        <v>0</v>
      </c>
      <c r="JO90" s="23">
        <v>0</v>
      </c>
      <c r="JP90" s="23">
        <v>0</v>
      </c>
      <c r="JQ90" s="23">
        <v>0</v>
      </c>
      <c r="JR90" s="23">
        <v>0</v>
      </c>
      <c r="JS90" s="23">
        <v>0</v>
      </c>
      <c r="JT90" s="23">
        <v>0</v>
      </c>
      <c r="JU90" s="23">
        <v>0</v>
      </c>
      <c r="JV90" s="23">
        <v>0</v>
      </c>
      <c r="JW90" s="23">
        <v>0</v>
      </c>
      <c r="JX90" s="23">
        <v>0</v>
      </c>
      <c r="JY90" s="22">
        <v>0</v>
      </c>
      <c r="JZ90" s="23">
        <v>0</v>
      </c>
      <c r="KA90" s="23">
        <v>0</v>
      </c>
      <c r="KB90" s="23">
        <v>0</v>
      </c>
      <c r="KC90" s="23">
        <v>0</v>
      </c>
      <c r="KD90" s="23">
        <v>0</v>
      </c>
      <c r="KE90" s="23">
        <v>0</v>
      </c>
      <c r="KF90" s="23">
        <v>0</v>
      </c>
      <c r="KG90" s="23">
        <v>0</v>
      </c>
      <c r="KH90" s="23">
        <v>0</v>
      </c>
      <c r="KI90" s="23">
        <v>0</v>
      </c>
      <c r="KJ90" s="23">
        <v>0</v>
      </c>
      <c r="KK90" s="23">
        <v>0</v>
      </c>
      <c r="KL90" s="23">
        <v>0</v>
      </c>
      <c r="KM90" s="23">
        <v>0</v>
      </c>
      <c r="KN90" s="23">
        <v>0</v>
      </c>
      <c r="KO90" s="23">
        <v>0</v>
      </c>
      <c r="KP90" s="23">
        <v>0</v>
      </c>
      <c r="KQ90" s="23">
        <v>0</v>
      </c>
      <c r="KR90" s="23">
        <v>0</v>
      </c>
      <c r="KS90" s="22">
        <v>0</v>
      </c>
      <c r="KT90" s="23">
        <v>0</v>
      </c>
      <c r="KU90" s="23">
        <v>0</v>
      </c>
      <c r="KV90" s="23">
        <v>0</v>
      </c>
      <c r="KW90" s="23">
        <v>0</v>
      </c>
      <c r="KX90" s="23">
        <v>0</v>
      </c>
      <c r="KY90" s="23">
        <v>0</v>
      </c>
      <c r="KZ90" s="23">
        <v>0</v>
      </c>
      <c r="LA90" s="23">
        <v>0</v>
      </c>
      <c r="LB90" s="23">
        <v>0</v>
      </c>
      <c r="LC90" s="23">
        <v>0</v>
      </c>
      <c r="LD90" s="23">
        <v>0</v>
      </c>
      <c r="LE90" s="23">
        <v>0</v>
      </c>
      <c r="LF90" s="23">
        <v>0</v>
      </c>
      <c r="LG90" s="23">
        <v>0</v>
      </c>
      <c r="LH90" s="23">
        <v>0</v>
      </c>
      <c r="LI90" s="23">
        <v>0</v>
      </c>
      <c r="LJ90" s="23">
        <v>0</v>
      </c>
      <c r="LK90" s="23">
        <v>0</v>
      </c>
      <c r="LL90" s="23">
        <v>0</v>
      </c>
      <c r="LM90" s="22">
        <v>0</v>
      </c>
      <c r="LN90" s="23">
        <v>0</v>
      </c>
      <c r="LO90" s="23">
        <v>0</v>
      </c>
      <c r="LP90" s="23">
        <v>0</v>
      </c>
      <c r="LQ90" s="23">
        <v>0</v>
      </c>
      <c r="LR90" s="23">
        <v>0</v>
      </c>
      <c r="LS90" s="23">
        <v>0</v>
      </c>
      <c r="LT90" s="23">
        <v>0</v>
      </c>
      <c r="LU90" s="23">
        <v>0</v>
      </c>
      <c r="LV90" s="23">
        <v>0</v>
      </c>
      <c r="LW90" s="23">
        <v>0</v>
      </c>
      <c r="LX90" s="23">
        <v>0</v>
      </c>
      <c r="LY90" s="23">
        <v>0</v>
      </c>
      <c r="LZ90" s="23">
        <v>0</v>
      </c>
      <c r="MA90" s="23">
        <v>0</v>
      </c>
      <c r="MB90" s="23">
        <v>0</v>
      </c>
      <c r="MC90" s="23">
        <v>0</v>
      </c>
      <c r="MD90" s="23">
        <v>0</v>
      </c>
      <c r="ME90" s="23">
        <v>0</v>
      </c>
      <c r="MF90" s="23">
        <v>0</v>
      </c>
      <c r="MG90" s="22">
        <v>0</v>
      </c>
      <c r="MH90" s="23">
        <v>0</v>
      </c>
      <c r="MI90" s="23">
        <v>0</v>
      </c>
      <c r="MJ90" s="23">
        <v>0</v>
      </c>
      <c r="MK90" s="23">
        <v>0</v>
      </c>
      <c r="ML90" s="23">
        <v>0</v>
      </c>
      <c r="MM90" s="23">
        <v>0</v>
      </c>
      <c r="MN90" s="23">
        <v>0</v>
      </c>
      <c r="MO90" s="23">
        <v>0</v>
      </c>
      <c r="MP90" s="23">
        <v>0</v>
      </c>
      <c r="MQ90" s="23">
        <v>0</v>
      </c>
      <c r="MR90" s="23">
        <v>0</v>
      </c>
      <c r="MS90" s="23">
        <v>0</v>
      </c>
      <c r="MT90" s="23">
        <v>0</v>
      </c>
      <c r="MU90" s="23">
        <v>0</v>
      </c>
      <c r="MV90" s="23">
        <v>0</v>
      </c>
      <c r="MW90" s="23">
        <v>0</v>
      </c>
      <c r="MX90" s="23">
        <v>0</v>
      </c>
      <c r="MY90" s="23">
        <v>0</v>
      </c>
      <c r="MZ90" s="23">
        <v>0</v>
      </c>
    </row>
    <row r="91" spans="1:364">
      <c r="A91" s="21" t="s">
        <v>1052</v>
      </c>
      <c r="B91" s="21" t="s">
        <v>1053</v>
      </c>
      <c r="C91" s="21" t="s">
        <v>886</v>
      </c>
      <c r="E91" s="22">
        <v>0</v>
      </c>
      <c r="F91" s="23">
        <v>0</v>
      </c>
      <c r="G91" s="23">
        <v>663.00552400000004</v>
      </c>
      <c r="H91" s="23">
        <v>705.58461599999998</v>
      </c>
      <c r="I91" s="23">
        <v>727.45773999999994</v>
      </c>
      <c r="J91" s="23">
        <v>750.00892999999996</v>
      </c>
      <c r="K91" s="23">
        <v>773.25920599999995</v>
      </c>
      <c r="L91" s="23">
        <v>797.23024199999998</v>
      </c>
      <c r="M91" s="23">
        <v>821.94437900000003</v>
      </c>
      <c r="N91" s="23">
        <v>847.42465500000003</v>
      </c>
      <c r="O91" s="23">
        <v>873.69481900000005</v>
      </c>
      <c r="P91" s="23">
        <v>900.779359</v>
      </c>
      <c r="Q91" s="23">
        <v>928.70351900000003</v>
      </c>
      <c r="R91" s="23">
        <v>957.49332800000002</v>
      </c>
      <c r="S91" s="23">
        <v>987.17562099999998</v>
      </c>
      <c r="T91" s="23">
        <v>1017.778065</v>
      </c>
      <c r="U91" s="23">
        <v>1049.3291850000001</v>
      </c>
      <c r="V91" s="23">
        <v>0</v>
      </c>
      <c r="W91" s="23">
        <v>0</v>
      </c>
      <c r="X91" s="23">
        <v>0</v>
      </c>
      <c r="Y91" s="22">
        <v>0</v>
      </c>
      <c r="Z91" s="23">
        <v>0</v>
      </c>
      <c r="AA91" s="23">
        <v>734.14161100000001</v>
      </c>
      <c r="AB91" s="23">
        <v>765.79018699999995</v>
      </c>
      <c r="AC91" s="23">
        <v>789.52968299999998</v>
      </c>
      <c r="AD91" s="23">
        <v>814.00510299999996</v>
      </c>
      <c r="AE91" s="23">
        <v>839.23926200000005</v>
      </c>
      <c r="AF91" s="23">
        <v>865.25567899999999</v>
      </c>
      <c r="AG91" s="23">
        <v>892.07860500000004</v>
      </c>
      <c r="AH91" s="23">
        <v>919.73304199999995</v>
      </c>
      <c r="AI91" s="23">
        <v>948.24476600000003</v>
      </c>
      <c r="AJ91" s="23">
        <v>977.640354</v>
      </c>
      <c r="AK91" s="23">
        <v>1007.9472050000001</v>
      </c>
      <c r="AL91" s="23">
        <v>1039.1935679999999</v>
      </c>
      <c r="AM91" s="23">
        <v>1071.4085680000001</v>
      </c>
      <c r="AN91" s="23">
        <v>1104.6222339999999</v>
      </c>
      <c r="AO91" s="23">
        <v>1138.8655229999999</v>
      </c>
      <c r="AP91" s="23">
        <v>0</v>
      </c>
      <c r="AQ91" s="23">
        <v>0</v>
      </c>
      <c r="AR91" s="23">
        <v>0</v>
      </c>
      <c r="AS91" s="22">
        <v>0</v>
      </c>
      <c r="AT91" s="23">
        <v>0</v>
      </c>
      <c r="AU91" s="23">
        <v>0</v>
      </c>
      <c r="AV91" s="23">
        <v>448.38353499999999</v>
      </c>
      <c r="AW91" s="23">
        <v>461.83504099999999</v>
      </c>
      <c r="AX91" s="23">
        <v>475.69009199999999</v>
      </c>
      <c r="AY91" s="23">
        <v>489.96079500000002</v>
      </c>
      <c r="AZ91" s="23">
        <v>504.65961900000002</v>
      </c>
      <c r="BA91" s="23">
        <v>519.79940799999997</v>
      </c>
      <c r="BB91" s="23">
        <v>535.39338999999995</v>
      </c>
      <c r="BC91" s="23">
        <v>551.45519200000001</v>
      </c>
      <c r="BD91" s="23">
        <v>567.99884699999996</v>
      </c>
      <c r="BE91" s="23">
        <v>585.038813</v>
      </c>
      <c r="BF91" s="23">
        <v>602.58997699999998</v>
      </c>
      <c r="BG91" s="23">
        <v>620.66767600000003</v>
      </c>
      <c r="BH91" s="23">
        <v>639.28770699999995</v>
      </c>
      <c r="BI91" s="23">
        <v>658.46633799999995</v>
      </c>
      <c r="BJ91" s="23">
        <v>0</v>
      </c>
      <c r="BK91" s="23">
        <v>0</v>
      </c>
      <c r="BL91" s="23">
        <v>0</v>
      </c>
      <c r="BM91" s="22">
        <v>0</v>
      </c>
      <c r="BN91" s="23">
        <v>0</v>
      </c>
      <c r="BO91" s="23">
        <v>0</v>
      </c>
      <c r="BP91" s="23">
        <v>448.38353499999999</v>
      </c>
      <c r="BQ91" s="23">
        <v>461.83504099999999</v>
      </c>
      <c r="BR91" s="23">
        <v>475.69009199999999</v>
      </c>
      <c r="BS91" s="23">
        <v>489.96079500000002</v>
      </c>
      <c r="BT91" s="23">
        <v>504.65961900000002</v>
      </c>
      <c r="BU91" s="23">
        <v>519.79940799999997</v>
      </c>
      <c r="BV91" s="23">
        <v>535.39338999999995</v>
      </c>
      <c r="BW91" s="23">
        <v>551.45519200000001</v>
      </c>
      <c r="BX91" s="23">
        <v>567.99884699999996</v>
      </c>
      <c r="BY91" s="23">
        <v>585.038813</v>
      </c>
      <c r="BZ91" s="23">
        <v>602.58997699999998</v>
      </c>
      <c r="CA91" s="23">
        <v>620.66767600000003</v>
      </c>
      <c r="CB91" s="23">
        <v>639.28770699999995</v>
      </c>
      <c r="CC91" s="23">
        <v>658.46633799999995</v>
      </c>
      <c r="CD91" s="23">
        <v>0</v>
      </c>
      <c r="CE91" s="23">
        <v>0</v>
      </c>
      <c r="CF91" s="23">
        <v>0</v>
      </c>
      <c r="CG91" s="22">
        <v>0</v>
      </c>
      <c r="CH91" s="23">
        <v>0</v>
      </c>
      <c r="CI91" s="23">
        <v>440.02578399999999</v>
      </c>
      <c r="CJ91" s="23">
        <v>445.34869800000001</v>
      </c>
      <c r="CK91" s="23">
        <v>459.15450700000002</v>
      </c>
      <c r="CL91" s="23">
        <v>473.38829700000002</v>
      </c>
      <c r="CM91" s="23">
        <v>488.063334</v>
      </c>
      <c r="CN91" s="23">
        <v>503.19329800000003</v>
      </c>
      <c r="CO91" s="23">
        <v>518.79228999999998</v>
      </c>
      <c r="CP91" s="23">
        <v>534.87485100000004</v>
      </c>
      <c r="CQ91" s="23">
        <v>551.45597099999998</v>
      </c>
      <c r="CR91" s="23">
        <v>568.551106</v>
      </c>
      <c r="CS91" s="23">
        <v>586.17619100000002</v>
      </c>
      <c r="CT91" s="23">
        <v>604.34765200000004</v>
      </c>
      <c r="CU91" s="23">
        <v>623.08243000000004</v>
      </c>
      <c r="CV91" s="23">
        <v>642.39798499999995</v>
      </c>
      <c r="CW91" s="23">
        <v>662.31232299999999</v>
      </c>
      <c r="CX91" s="23">
        <v>0</v>
      </c>
      <c r="CY91" s="23">
        <v>0</v>
      </c>
      <c r="CZ91" s="23">
        <v>0</v>
      </c>
      <c r="DA91" s="22">
        <v>0</v>
      </c>
      <c r="DB91" s="23">
        <v>0</v>
      </c>
      <c r="DC91" s="23">
        <v>435.08167400000002</v>
      </c>
      <c r="DD91" s="23">
        <v>440.34478000000001</v>
      </c>
      <c r="DE91" s="23">
        <v>453.99546800000002</v>
      </c>
      <c r="DF91" s="23">
        <v>468.06932699999999</v>
      </c>
      <c r="DG91" s="23">
        <v>482.579477</v>
      </c>
      <c r="DH91" s="23">
        <v>497.53944000000001</v>
      </c>
      <c r="DI91" s="23">
        <v>512.96316300000001</v>
      </c>
      <c r="DJ91" s="23">
        <v>528.86502099999996</v>
      </c>
      <c r="DK91" s="23">
        <v>545.25983699999995</v>
      </c>
      <c r="DL91" s="23">
        <v>562.16289200000006</v>
      </c>
      <c r="DM91" s="23">
        <v>579.58994099999995</v>
      </c>
      <c r="DN91" s="23">
        <v>597.55722900000001</v>
      </c>
      <c r="DO91" s="23">
        <v>616.081504</v>
      </c>
      <c r="DP91" s="23">
        <v>635.18002999999999</v>
      </c>
      <c r="DQ91" s="23">
        <v>654.87061100000005</v>
      </c>
      <c r="DR91" s="23">
        <v>0</v>
      </c>
      <c r="DS91" s="23">
        <v>0</v>
      </c>
      <c r="DT91" s="23">
        <v>0</v>
      </c>
      <c r="DU91" s="22">
        <v>0</v>
      </c>
      <c r="DV91" s="23">
        <v>0</v>
      </c>
      <c r="DW91" s="23">
        <v>435.08167400000002</v>
      </c>
      <c r="DX91" s="23">
        <v>404.05297200000001</v>
      </c>
      <c r="DY91" s="23">
        <v>416.57861400000002</v>
      </c>
      <c r="DZ91" s="23">
        <v>429.49255099999999</v>
      </c>
      <c r="EA91" s="23">
        <v>442.80682100000001</v>
      </c>
      <c r="EB91" s="23">
        <v>456.53383200000002</v>
      </c>
      <c r="EC91" s="23">
        <v>470.68638099999998</v>
      </c>
      <c r="ED91" s="23">
        <v>485.27765900000003</v>
      </c>
      <c r="EE91" s="23">
        <v>500.32126599999998</v>
      </c>
      <c r="EF91" s="23">
        <v>515.83122500000002</v>
      </c>
      <c r="EG91" s="23">
        <v>531.82199300000002</v>
      </c>
      <c r="EH91" s="23">
        <v>548.30847500000004</v>
      </c>
      <c r="EI91" s="23">
        <v>565.30603799999994</v>
      </c>
      <c r="EJ91" s="23">
        <v>582.83052499999997</v>
      </c>
      <c r="EK91" s="23">
        <v>600.89827100000002</v>
      </c>
      <c r="EL91" s="23">
        <v>0</v>
      </c>
      <c r="EM91" s="23">
        <v>0</v>
      </c>
      <c r="EN91" s="23">
        <v>0</v>
      </c>
      <c r="EO91" s="22">
        <v>0</v>
      </c>
      <c r="EP91" s="23">
        <v>0</v>
      </c>
      <c r="EQ91" s="23">
        <v>440.02578399999999</v>
      </c>
      <c r="ER91" s="23">
        <v>445.34869800000001</v>
      </c>
      <c r="ES91" s="23">
        <v>459.15450700000002</v>
      </c>
      <c r="ET91" s="23">
        <v>473.38829700000002</v>
      </c>
      <c r="EU91" s="23">
        <v>488.063334</v>
      </c>
      <c r="EV91" s="23">
        <v>503.19329800000003</v>
      </c>
      <c r="EW91" s="23">
        <v>518.79228999999998</v>
      </c>
      <c r="EX91" s="23">
        <v>534.87485100000004</v>
      </c>
      <c r="EY91" s="23">
        <v>551.45597099999998</v>
      </c>
      <c r="EZ91" s="23">
        <v>568.551106</v>
      </c>
      <c r="FA91" s="23">
        <v>586.17619100000002</v>
      </c>
      <c r="FB91" s="23">
        <v>604.34765200000004</v>
      </c>
      <c r="FC91" s="23">
        <v>623.08243000000004</v>
      </c>
      <c r="FD91" s="23">
        <v>642.39798499999995</v>
      </c>
      <c r="FE91" s="23">
        <v>662.31232299999999</v>
      </c>
      <c r="FF91" s="23">
        <v>0</v>
      </c>
      <c r="FG91" s="23">
        <v>0</v>
      </c>
      <c r="FH91" s="23">
        <v>0</v>
      </c>
      <c r="FI91" s="22">
        <v>0</v>
      </c>
      <c r="FJ91" s="23">
        <v>0</v>
      </c>
      <c r="FK91" s="23">
        <v>0</v>
      </c>
      <c r="FL91" s="23">
        <v>452.58051499999999</v>
      </c>
      <c r="FM91" s="23">
        <v>468.42083300000002</v>
      </c>
      <c r="FN91" s="23">
        <v>484.815563</v>
      </c>
      <c r="FO91" s="23">
        <v>501.78410700000001</v>
      </c>
      <c r="FP91" s="23">
        <v>519.34655099999998</v>
      </c>
      <c r="FQ91" s="23">
        <v>537.52368000000001</v>
      </c>
      <c r="FR91" s="23">
        <v>556.33700899999997</v>
      </c>
      <c r="FS91" s="23">
        <v>575.80880400000001</v>
      </c>
      <c r="FT91" s="23">
        <v>595.96211300000004</v>
      </c>
      <c r="FU91" s="23">
        <v>616.820787</v>
      </c>
      <c r="FV91" s="23">
        <v>638.40951399999994</v>
      </c>
      <c r="FW91" s="23">
        <v>660.75384699999995</v>
      </c>
      <c r="FX91" s="23">
        <v>683.88023199999998</v>
      </c>
      <c r="FY91" s="23">
        <v>707.81604000000004</v>
      </c>
      <c r="FZ91" s="23">
        <v>0</v>
      </c>
      <c r="GA91" s="23">
        <v>0</v>
      </c>
      <c r="GB91" s="23">
        <v>0</v>
      </c>
      <c r="GC91" s="22">
        <v>0</v>
      </c>
      <c r="GD91" s="23">
        <v>0</v>
      </c>
      <c r="GE91" s="23">
        <v>0</v>
      </c>
      <c r="GF91" s="23">
        <v>707.37034444999995</v>
      </c>
      <c r="GG91" s="23">
        <v>732.12830650000001</v>
      </c>
      <c r="GH91" s="23">
        <v>757.75279723000006</v>
      </c>
      <c r="GI91" s="23">
        <v>784.27414513999997</v>
      </c>
      <c r="GJ91" s="23">
        <v>811.72374021999997</v>
      </c>
      <c r="GK91" s="23">
        <v>840.13407112000004</v>
      </c>
      <c r="GL91" s="23">
        <v>869.53876361000005</v>
      </c>
      <c r="GM91" s="23">
        <v>899.97262034000005</v>
      </c>
      <c r="GN91" s="23">
        <v>931.47166204999996</v>
      </c>
      <c r="GO91" s="23">
        <v>964.07317021999995</v>
      </c>
      <c r="GP91" s="23">
        <v>997.81573117999994</v>
      </c>
      <c r="GQ91" s="23">
        <v>1032.7392817699999</v>
      </c>
      <c r="GR91" s="23">
        <v>1068.88515663</v>
      </c>
      <c r="GS91" s="23">
        <v>1106.2961371199999</v>
      </c>
      <c r="GT91" s="23">
        <v>0</v>
      </c>
      <c r="GU91" s="23">
        <v>0</v>
      </c>
      <c r="GV91" s="23">
        <v>0</v>
      </c>
      <c r="GW91" s="22">
        <v>0</v>
      </c>
      <c r="GX91" s="23">
        <v>0</v>
      </c>
      <c r="GY91" s="23">
        <v>0</v>
      </c>
      <c r="GZ91" s="23">
        <v>0</v>
      </c>
      <c r="HA91" s="23">
        <v>0</v>
      </c>
      <c r="HB91" s="23">
        <v>0</v>
      </c>
      <c r="HC91" s="23">
        <v>0</v>
      </c>
      <c r="HD91" s="23">
        <v>0</v>
      </c>
      <c r="HE91" s="23">
        <v>0</v>
      </c>
      <c r="HF91" s="23">
        <v>0</v>
      </c>
      <c r="HG91" s="23">
        <v>0</v>
      </c>
      <c r="HH91" s="23">
        <v>0</v>
      </c>
      <c r="HI91" s="23">
        <v>0</v>
      </c>
      <c r="HJ91" s="23">
        <v>0</v>
      </c>
      <c r="HK91" s="23">
        <v>0</v>
      </c>
      <c r="HL91" s="23">
        <v>0</v>
      </c>
      <c r="HM91" s="23">
        <v>0</v>
      </c>
      <c r="HN91" s="23">
        <v>0</v>
      </c>
      <c r="HO91" s="23">
        <v>0</v>
      </c>
      <c r="HP91" s="23">
        <v>0</v>
      </c>
      <c r="HQ91" s="22">
        <v>0</v>
      </c>
      <c r="HR91" s="23">
        <v>0</v>
      </c>
      <c r="HS91" s="23">
        <v>0</v>
      </c>
      <c r="HT91" s="24">
        <v>454.93362000000002</v>
      </c>
      <c r="HU91" s="24">
        <v>470.85629699999998</v>
      </c>
      <c r="HV91" s="24">
        <v>493.21791200000001</v>
      </c>
      <c r="HW91" s="23">
        <v>508.30643099999998</v>
      </c>
      <c r="HX91" s="23">
        <v>526.09715600000004</v>
      </c>
      <c r="HY91" s="23">
        <v>544.51055699999995</v>
      </c>
      <c r="HZ91" s="23">
        <v>563.56842600000004</v>
      </c>
      <c r="IA91" s="23">
        <v>583.29332099999999</v>
      </c>
      <c r="IB91" s="23">
        <v>603.70858699999997</v>
      </c>
      <c r="IC91" s="23">
        <v>624.83838800000001</v>
      </c>
      <c r="ID91" s="23">
        <v>646.70773099999997</v>
      </c>
      <c r="IE91" s="23">
        <v>669.34250199999997</v>
      </c>
      <c r="IF91" s="23">
        <v>692.76949000000002</v>
      </c>
      <c r="IG91" s="23">
        <v>717.01642200000003</v>
      </c>
      <c r="IH91" s="23">
        <v>0</v>
      </c>
      <c r="II91" s="23">
        <v>0</v>
      </c>
      <c r="IJ91" s="23">
        <v>0</v>
      </c>
      <c r="IK91" s="22">
        <v>0</v>
      </c>
      <c r="IL91" s="23">
        <v>0</v>
      </c>
      <c r="IM91" s="23">
        <v>0</v>
      </c>
      <c r="IN91" s="23">
        <v>0</v>
      </c>
      <c r="IO91" s="23">
        <v>0</v>
      </c>
      <c r="IP91" s="23">
        <v>0</v>
      </c>
      <c r="IQ91" s="23">
        <v>0</v>
      </c>
      <c r="IR91" s="23">
        <v>0</v>
      </c>
      <c r="IS91" s="23">
        <v>0</v>
      </c>
      <c r="IT91" s="23">
        <v>0</v>
      </c>
      <c r="IU91" s="23">
        <v>0</v>
      </c>
      <c r="IV91" s="23">
        <v>0</v>
      </c>
      <c r="IW91" s="23">
        <v>0</v>
      </c>
      <c r="IX91" s="23">
        <v>0</v>
      </c>
      <c r="IY91" s="23">
        <v>0</v>
      </c>
      <c r="IZ91" s="23">
        <v>0</v>
      </c>
      <c r="JA91" s="23">
        <v>0</v>
      </c>
      <c r="JB91" s="23">
        <v>0</v>
      </c>
      <c r="JC91" s="23">
        <v>0</v>
      </c>
      <c r="JD91" s="23">
        <v>0</v>
      </c>
      <c r="JE91" s="22">
        <v>0</v>
      </c>
      <c r="JF91" s="23">
        <v>0</v>
      </c>
      <c r="JG91" s="23">
        <v>0</v>
      </c>
      <c r="JH91" s="23">
        <v>0</v>
      </c>
      <c r="JI91" s="23">
        <v>0</v>
      </c>
      <c r="JJ91" s="23">
        <v>0</v>
      </c>
      <c r="JK91" s="23">
        <v>0</v>
      </c>
      <c r="JL91" s="23">
        <v>0</v>
      </c>
      <c r="JM91" s="23">
        <v>0</v>
      </c>
      <c r="JN91" s="23">
        <v>0</v>
      </c>
      <c r="JO91" s="23">
        <v>0</v>
      </c>
      <c r="JP91" s="23">
        <v>0</v>
      </c>
      <c r="JQ91" s="23">
        <v>0</v>
      </c>
      <c r="JR91" s="23">
        <v>0</v>
      </c>
      <c r="JS91" s="23">
        <v>0</v>
      </c>
      <c r="JT91" s="23">
        <v>0</v>
      </c>
      <c r="JU91" s="23">
        <v>0</v>
      </c>
      <c r="JV91" s="23">
        <v>0</v>
      </c>
      <c r="JW91" s="23">
        <v>0</v>
      </c>
      <c r="JX91" s="23">
        <v>0</v>
      </c>
      <c r="JY91" s="22">
        <v>0</v>
      </c>
      <c r="JZ91" s="23">
        <v>0</v>
      </c>
      <c r="KA91" s="23">
        <v>0</v>
      </c>
      <c r="KB91" s="23">
        <v>0</v>
      </c>
      <c r="KC91" s="23">
        <v>0</v>
      </c>
      <c r="KD91" s="23">
        <v>0</v>
      </c>
      <c r="KE91" s="23">
        <v>0</v>
      </c>
      <c r="KF91" s="23">
        <v>0</v>
      </c>
      <c r="KG91" s="23">
        <v>0</v>
      </c>
      <c r="KH91" s="23">
        <v>0</v>
      </c>
      <c r="KI91" s="23">
        <v>0</v>
      </c>
      <c r="KJ91" s="23">
        <v>0</v>
      </c>
      <c r="KK91" s="23">
        <v>0</v>
      </c>
      <c r="KL91" s="23">
        <v>0</v>
      </c>
      <c r="KM91" s="23">
        <v>0</v>
      </c>
      <c r="KN91" s="23">
        <v>0</v>
      </c>
      <c r="KO91" s="23">
        <v>0</v>
      </c>
      <c r="KP91" s="23">
        <v>0</v>
      </c>
      <c r="KQ91" s="23">
        <v>0</v>
      </c>
      <c r="KR91" s="23">
        <v>0</v>
      </c>
      <c r="KS91" s="22">
        <v>0</v>
      </c>
      <c r="KT91" s="23">
        <v>0</v>
      </c>
      <c r="KU91" s="23">
        <v>0</v>
      </c>
      <c r="KV91" s="23">
        <v>0</v>
      </c>
      <c r="KW91" s="23">
        <v>0</v>
      </c>
      <c r="KX91" s="23">
        <v>0</v>
      </c>
      <c r="KY91" s="23">
        <v>0</v>
      </c>
      <c r="KZ91" s="23">
        <v>0</v>
      </c>
      <c r="LA91" s="23">
        <v>0</v>
      </c>
      <c r="LB91" s="23">
        <v>0</v>
      </c>
      <c r="LC91" s="23">
        <v>0</v>
      </c>
      <c r="LD91" s="23">
        <v>0</v>
      </c>
      <c r="LE91" s="23">
        <v>0</v>
      </c>
      <c r="LF91" s="23">
        <v>0</v>
      </c>
      <c r="LG91" s="23">
        <v>0</v>
      </c>
      <c r="LH91" s="23">
        <v>0</v>
      </c>
      <c r="LI91" s="23">
        <v>0</v>
      </c>
      <c r="LJ91" s="23">
        <v>0</v>
      </c>
      <c r="LK91" s="23">
        <v>0</v>
      </c>
      <c r="LL91" s="23">
        <v>0</v>
      </c>
      <c r="LM91" s="22">
        <v>0</v>
      </c>
      <c r="LN91" s="23">
        <v>0</v>
      </c>
      <c r="LO91" s="23">
        <v>0</v>
      </c>
      <c r="LP91" s="23">
        <v>0</v>
      </c>
      <c r="LQ91" s="23">
        <v>0</v>
      </c>
      <c r="LR91" s="23">
        <v>0</v>
      </c>
      <c r="LS91" s="23">
        <v>0</v>
      </c>
      <c r="LT91" s="23">
        <v>0</v>
      </c>
      <c r="LU91" s="23">
        <v>0</v>
      </c>
      <c r="LV91" s="23">
        <v>0</v>
      </c>
      <c r="LW91" s="23">
        <v>0</v>
      </c>
      <c r="LX91" s="23">
        <v>0</v>
      </c>
      <c r="LY91" s="23">
        <v>0</v>
      </c>
      <c r="LZ91" s="23">
        <v>0</v>
      </c>
      <c r="MA91" s="23">
        <v>0</v>
      </c>
      <c r="MB91" s="23">
        <v>0</v>
      </c>
      <c r="MC91" s="23">
        <v>0</v>
      </c>
      <c r="MD91" s="23">
        <v>0</v>
      </c>
      <c r="ME91" s="23">
        <v>0</v>
      </c>
      <c r="MF91" s="23">
        <v>0</v>
      </c>
      <c r="MG91" s="22">
        <v>0</v>
      </c>
      <c r="MH91" s="23">
        <v>0</v>
      </c>
      <c r="MI91" s="23">
        <v>0</v>
      </c>
      <c r="MJ91" s="23">
        <v>0</v>
      </c>
      <c r="MK91" s="23">
        <v>0</v>
      </c>
      <c r="ML91" s="23">
        <v>0</v>
      </c>
      <c r="MM91" s="23">
        <v>0</v>
      </c>
      <c r="MN91" s="23">
        <v>0</v>
      </c>
      <c r="MO91" s="23">
        <v>0</v>
      </c>
      <c r="MP91" s="23">
        <v>0</v>
      </c>
      <c r="MQ91" s="23">
        <v>0</v>
      </c>
      <c r="MR91" s="23">
        <v>0</v>
      </c>
      <c r="MS91" s="23">
        <v>0</v>
      </c>
      <c r="MT91" s="23">
        <v>0</v>
      </c>
      <c r="MU91" s="23">
        <v>0</v>
      </c>
      <c r="MV91" s="23">
        <v>0</v>
      </c>
      <c r="MW91" s="23">
        <v>0</v>
      </c>
      <c r="MX91" s="23">
        <v>0</v>
      </c>
      <c r="MY91" s="23">
        <v>0</v>
      </c>
      <c r="MZ91" s="23">
        <v>0</v>
      </c>
    </row>
    <row r="92" spans="1:364">
      <c r="A92" s="21" t="s">
        <v>1054</v>
      </c>
      <c r="B92" s="21" t="s">
        <v>1055</v>
      </c>
      <c r="C92" s="21" t="s">
        <v>886</v>
      </c>
      <c r="E92" s="22">
        <v>0</v>
      </c>
      <c r="F92" s="23">
        <v>0</v>
      </c>
      <c r="G92" s="23">
        <v>344.361761</v>
      </c>
      <c r="H92" s="23">
        <v>366.47712899999999</v>
      </c>
      <c r="I92" s="23">
        <v>377.83792</v>
      </c>
      <c r="J92" s="23">
        <v>389.55089500000003</v>
      </c>
      <c r="K92" s="23">
        <v>401.62697300000002</v>
      </c>
      <c r="L92" s="23">
        <v>414.07740899999999</v>
      </c>
      <c r="M92" s="23">
        <v>426.91380900000001</v>
      </c>
      <c r="N92" s="23">
        <v>440.14813700000002</v>
      </c>
      <c r="O92" s="23">
        <v>453.79272900000001</v>
      </c>
      <c r="P92" s="23">
        <v>467.86030399999999</v>
      </c>
      <c r="Q92" s="23">
        <v>482.36397299999999</v>
      </c>
      <c r="R92" s="23">
        <v>497.31725599999999</v>
      </c>
      <c r="S92" s="23">
        <v>512.73409100000003</v>
      </c>
      <c r="T92" s="23">
        <v>528.62884799999995</v>
      </c>
      <c r="U92" s="23">
        <v>545.01634200000001</v>
      </c>
      <c r="V92" s="23">
        <v>0</v>
      </c>
      <c r="W92" s="23">
        <v>0</v>
      </c>
      <c r="X92" s="23">
        <v>0</v>
      </c>
      <c r="Y92" s="22">
        <v>0</v>
      </c>
      <c r="Z92" s="23">
        <v>0</v>
      </c>
      <c r="AA92" s="23">
        <v>381.30948899999999</v>
      </c>
      <c r="AB92" s="23">
        <v>397.74760199999997</v>
      </c>
      <c r="AC92" s="23">
        <v>410.07777700000003</v>
      </c>
      <c r="AD92" s="23">
        <v>422.790189</v>
      </c>
      <c r="AE92" s="23">
        <v>435.89668399999999</v>
      </c>
      <c r="AF92" s="23">
        <v>449.40948200000003</v>
      </c>
      <c r="AG92" s="23">
        <v>463.34117600000002</v>
      </c>
      <c r="AH92" s="23">
        <v>477.70475199999998</v>
      </c>
      <c r="AI92" s="23">
        <v>492.513599</v>
      </c>
      <c r="AJ92" s="23">
        <v>507.781521</v>
      </c>
      <c r="AK92" s="23">
        <v>523.52274799999998</v>
      </c>
      <c r="AL92" s="23">
        <v>539.75195299999996</v>
      </c>
      <c r="AM92" s="23">
        <v>556.48426400000005</v>
      </c>
      <c r="AN92" s="23">
        <v>573.735276</v>
      </c>
      <c r="AO92" s="23">
        <v>591.52107000000001</v>
      </c>
      <c r="AP92" s="23">
        <v>0</v>
      </c>
      <c r="AQ92" s="23">
        <v>0</v>
      </c>
      <c r="AR92" s="23">
        <v>0</v>
      </c>
      <c r="AS92" s="22">
        <v>0</v>
      </c>
      <c r="AT92" s="23">
        <v>0</v>
      </c>
      <c r="AU92" s="23">
        <v>0</v>
      </c>
      <c r="AV92" s="23">
        <v>237.43435299999999</v>
      </c>
      <c r="AW92" s="23">
        <v>244.55738400000001</v>
      </c>
      <c r="AX92" s="23">
        <v>251.89410599999999</v>
      </c>
      <c r="AY92" s="23">
        <v>259.45092899999997</v>
      </c>
      <c r="AZ92" s="23">
        <v>267.23445700000002</v>
      </c>
      <c r="BA92" s="23">
        <v>275.25148999999999</v>
      </c>
      <c r="BB92" s="23">
        <v>283.50903499999998</v>
      </c>
      <c r="BC92" s="23">
        <v>292.01430599999998</v>
      </c>
      <c r="BD92" s="23">
        <v>300.77473500000002</v>
      </c>
      <c r="BE92" s="23">
        <v>309.797977</v>
      </c>
      <c r="BF92" s="23">
        <v>319.09191700000002</v>
      </c>
      <c r="BG92" s="23">
        <v>328.66467399999999</v>
      </c>
      <c r="BH92" s="23">
        <v>338.52461399999999</v>
      </c>
      <c r="BI92" s="23">
        <v>348.68035300000003</v>
      </c>
      <c r="BJ92" s="23">
        <v>0</v>
      </c>
      <c r="BK92" s="23">
        <v>0</v>
      </c>
      <c r="BL92" s="23">
        <v>0</v>
      </c>
      <c r="BM92" s="22">
        <v>0</v>
      </c>
      <c r="BN92" s="23">
        <v>0</v>
      </c>
      <c r="BO92" s="23">
        <v>0</v>
      </c>
      <c r="BP92" s="23">
        <v>237.43435299999999</v>
      </c>
      <c r="BQ92" s="23">
        <v>244.55738400000001</v>
      </c>
      <c r="BR92" s="23">
        <v>251.89410599999999</v>
      </c>
      <c r="BS92" s="23">
        <v>259.45092899999997</v>
      </c>
      <c r="BT92" s="23">
        <v>267.23445700000002</v>
      </c>
      <c r="BU92" s="23">
        <v>275.25148999999999</v>
      </c>
      <c r="BV92" s="23">
        <v>283.50903499999998</v>
      </c>
      <c r="BW92" s="23">
        <v>292.01430599999998</v>
      </c>
      <c r="BX92" s="23">
        <v>300.77473500000002</v>
      </c>
      <c r="BY92" s="23">
        <v>309.797977</v>
      </c>
      <c r="BZ92" s="23">
        <v>319.09191700000002</v>
      </c>
      <c r="CA92" s="23">
        <v>328.66467399999999</v>
      </c>
      <c r="CB92" s="23">
        <v>338.52461399999999</v>
      </c>
      <c r="CC92" s="23">
        <v>348.68035300000003</v>
      </c>
      <c r="CD92" s="23">
        <v>0</v>
      </c>
      <c r="CE92" s="23">
        <v>0</v>
      </c>
      <c r="CF92" s="23">
        <v>0</v>
      </c>
      <c r="CG92" s="22">
        <v>0</v>
      </c>
      <c r="CH92" s="23">
        <v>0</v>
      </c>
      <c r="CI92" s="23">
        <v>228.54719600000001</v>
      </c>
      <c r="CJ92" s="23">
        <v>231.311891</v>
      </c>
      <c r="CK92" s="23">
        <v>238.48256000000001</v>
      </c>
      <c r="CL92" s="23">
        <v>245.875519</v>
      </c>
      <c r="CM92" s="23">
        <v>253.49766</v>
      </c>
      <c r="CN92" s="23">
        <v>261.356088</v>
      </c>
      <c r="CO92" s="23">
        <v>269.45812599999999</v>
      </c>
      <c r="CP92" s="23">
        <v>277.811328</v>
      </c>
      <c r="CQ92" s="23">
        <v>286.42347999999998</v>
      </c>
      <c r="CR92" s="23">
        <v>295.30260700000002</v>
      </c>
      <c r="CS92" s="23">
        <v>304.45698800000002</v>
      </c>
      <c r="CT92" s="23">
        <v>313.89515499999999</v>
      </c>
      <c r="CU92" s="23">
        <v>323.62590499999999</v>
      </c>
      <c r="CV92" s="23">
        <v>333.65830799999998</v>
      </c>
      <c r="CW92" s="23">
        <v>344.00171499999999</v>
      </c>
      <c r="CX92" s="23">
        <v>0</v>
      </c>
      <c r="CY92" s="23">
        <v>0</v>
      </c>
      <c r="CZ92" s="23">
        <v>0</v>
      </c>
      <c r="DA92" s="22">
        <v>0</v>
      </c>
      <c r="DB92" s="23">
        <v>0</v>
      </c>
      <c r="DC92" s="23">
        <v>225.97925000000001</v>
      </c>
      <c r="DD92" s="23">
        <v>228.71288100000001</v>
      </c>
      <c r="DE92" s="23">
        <v>235.80297999999999</v>
      </c>
      <c r="DF92" s="23">
        <v>243.11287300000001</v>
      </c>
      <c r="DG92" s="23">
        <v>250.649372</v>
      </c>
      <c r="DH92" s="23">
        <v>258.41950200000002</v>
      </c>
      <c r="DI92" s="23">
        <v>266.43050699999998</v>
      </c>
      <c r="DJ92" s="23">
        <v>274.68985300000003</v>
      </c>
      <c r="DK92" s="23">
        <v>283.20523800000001</v>
      </c>
      <c r="DL92" s="23">
        <v>291.984601</v>
      </c>
      <c r="DM92" s="23">
        <v>301.03612299999998</v>
      </c>
      <c r="DN92" s="23">
        <v>310.36824300000001</v>
      </c>
      <c r="DO92" s="23">
        <v>319.98965900000002</v>
      </c>
      <c r="DP92" s="23">
        <v>329.90933799999999</v>
      </c>
      <c r="DQ92" s="23">
        <v>340.136527</v>
      </c>
      <c r="DR92" s="23">
        <v>0</v>
      </c>
      <c r="DS92" s="23">
        <v>0</v>
      </c>
      <c r="DT92" s="23">
        <v>0</v>
      </c>
      <c r="DU92" s="22">
        <v>0</v>
      </c>
      <c r="DV92" s="23">
        <v>0</v>
      </c>
      <c r="DW92" s="23">
        <v>225.97925000000001</v>
      </c>
      <c r="DX92" s="23">
        <v>209.86309700000001</v>
      </c>
      <c r="DY92" s="23">
        <v>216.368853</v>
      </c>
      <c r="DZ92" s="23">
        <v>223.07628800000001</v>
      </c>
      <c r="EA92" s="23">
        <v>229.99165300000001</v>
      </c>
      <c r="EB92" s="23">
        <v>237.12139400000001</v>
      </c>
      <c r="EC92" s="23">
        <v>244.47215700000001</v>
      </c>
      <c r="ED92" s="23">
        <v>252.050794</v>
      </c>
      <c r="EE92" s="23">
        <v>259.86436900000001</v>
      </c>
      <c r="EF92" s="23">
        <v>267.920164</v>
      </c>
      <c r="EG92" s="23">
        <v>276.22568899999999</v>
      </c>
      <c r="EH92" s="23">
        <v>284.78868599999998</v>
      </c>
      <c r="EI92" s="23">
        <v>293.61713500000002</v>
      </c>
      <c r="EJ92" s="23">
        <v>302.719266</v>
      </c>
      <c r="EK92" s="23">
        <v>312.10356300000001</v>
      </c>
      <c r="EL92" s="23">
        <v>0</v>
      </c>
      <c r="EM92" s="23">
        <v>0</v>
      </c>
      <c r="EN92" s="23">
        <v>0</v>
      </c>
      <c r="EO92" s="22">
        <v>0</v>
      </c>
      <c r="EP92" s="23">
        <v>0</v>
      </c>
      <c r="EQ92" s="23">
        <v>228.54719600000001</v>
      </c>
      <c r="ER92" s="23">
        <v>231.311891</v>
      </c>
      <c r="ES92" s="23">
        <v>238.48256000000001</v>
      </c>
      <c r="ET92" s="23">
        <v>245.875519</v>
      </c>
      <c r="EU92" s="23">
        <v>253.49766</v>
      </c>
      <c r="EV92" s="23">
        <v>261.356088</v>
      </c>
      <c r="EW92" s="23">
        <v>269.45812599999999</v>
      </c>
      <c r="EX92" s="23">
        <v>277.811328</v>
      </c>
      <c r="EY92" s="23">
        <v>286.42347999999998</v>
      </c>
      <c r="EZ92" s="23">
        <v>295.30260700000002</v>
      </c>
      <c r="FA92" s="23">
        <v>304.45698800000002</v>
      </c>
      <c r="FB92" s="23">
        <v>313.89515499999999</v>
      </c>
      <c r="FC92" s="23">
        <v>323.62590499999999</v>
      </c>
      <c r="FD92" s="23">
        <v>333.65830799999998</v>
      </c>
      <c r="FE92" s="23">
        <v>344.00171499999999</v>
      </c>
      <c r="FF92" s="23">
        <v>0</v>
      </c>
      <c r="FG92" s="23">
        <v>0</v>
      </c>
      <c r="FH92" s="23">
        <v>0</v>
      </c>
      <c r="FI92" s="22">
        <v>0</v>
      </c>
      <c r="FJ92" s="23">
        <v>0</v>
      </c>
      <c r="FK92" s="23">
        <v>0</v>
      </c>
      <c r="FL92" s="23">
        <v>246.75305299999999</v>
      </c>
      <c r="FM92" s="23">
        <v>255.38941</v>
      </c>
      <c r="FN92" s="23">
        <v>264.32803899999999</v>
      </c>
      <c r="FO92" s="23">
        <v>273.57952</v>
      </c>
      <c r="FP92" s="23">
        <v>283.15480400000001</v>
      </c>
      <c r="FQ92" s="23">
        <v>293.06522200000001</v>
      </c>
      <c r="FR92" s="23">
        <v>303.32250399999998</v>
      </c>
      <c r="FS92" s="23">
        <v>313.93879199999998</v>
      </c>
      <c r="FT92" s="23">
        <v>324.92665</v>
      </c>
      <c r="FU92" s="23">
        <v>336.299083</v>
      </c>
      <c r="FV92" s="23">
        <v>348.06954999999999</v>
      </c>
      <c r="FW92" s="23">
        <v>360.25198499999999</v>
      </c>
      <c r="FX92" s="23">
        <v>372.86080399999997</v>
      </c>
      <c r="FY92" s="23">
        <v>385.910932</v>
      </c>
      <c r="FZ92" s="23">
        <v>0</v>
      </c>
      <c r="GA92" s="23">
        <v>0</v>
      </c>
      <c r="GB92" s="23">
        <v>0</v>
      </c>
      <c r="GC92" s="22">
        <v>0</v>
      </c>
      <c r="GD92" s="23">
        <v>0</v>
      </c>
      <c r="GE92" s="23">
        <v>0</v>
      </c>
      <c r="GF92" s="23">
        <v>385.66793304999999</v>
      </c>
      <c r="GG92" s="23">
        <v>399.16631071</v>
      </c>
      <c r="GH92" s="23">
        <v>413.13713158000002</v>
      </c>
      <c r="GI92" s="23">
        <v>427.59693119000002</v>
      </c>
      <c r="GJ92" s="23">
        <v>442.56282377999997</v>
      </c>
      <c r="GK92" s="23">
        <v>458.05252260999998</v>
      </c>
      <c r="GL92" s="23">
        <v>474.08436089999998</v>
      </c>
      <c r="GM92" s="23">
        <v>490.67731352999999</v>
      </c>
      <c r="GN92" s="23">
        <v>507.85101951000001</v>
      </c>
      <c r="GO92" s="23">
        <v>525.62580519000005</v>
      </c>
      <c r="GP92" s="23">
        <v>544.02270837000003</v>
      </c>
      <c r="GQ92" s="23">
        <v>563.06350315999998</v>
      </c>
      <c r="GR92" s="23">
        <v>582.77072577000001</v>
      </c>
      <c r="GS92" s="23">
        <v>603.16770117999999</v>
      </c>
      <c r="GT92" s="23">
        <v>0</v>
      </c>
      <c r="GU92" s="23">
        <v>0</v>
      </c>
      <c r="GV92" s="23">
        <v>0</v>
      </c>
      <c r="GW92" s="22">
        <v>0</v>
      </c>
      <c r="GX92" s="23">
        <v>0</v>
      </c>
      <c r="GY92" s="23">
        <v>0</v>
      </c>
      <c r="GZ92" s="23">
        <v>0</v>
      </c>
      <c r="HA92" s="23">
        <v>0</v>
      </c>
      <c r="HB92" s="23">
        <v>0</v>
      </c>
      <c r="HC92" s="23">
        <v>0</v>
      </c>
      <c r="HD92" s="23">
        <v>0</v>
      </c>
      <c r="HE92" s="23">
        <v>0</v>
      </c>
      <c r="HF92" s="23">
        <v>0</v>
      </c>
      <c r="HG92" s="23">
        <v>0</v>
      </c>
      <c r="HH92" s="23">
        <v>0</v>
      </c>
      <c r="HI92" s="23">
        <v>0</v>
      </c>
      <c r="HJ92" s="23">
        <v>0</v>
      </c>
      <c r="HK92" s="23">
        <v>0</v>
      </c>
      <c r="HL92" s="23">
        <v>0</v>
      </c>
      <c r="HM92" s="23">
        <v>0</v>
      </c>
      <c r="HN92" s="23">
        <v>0</v>
      </c>
      <c r="HO92" s="23">
        <v>0</v>
      </c>
      <c r="HP92" s="23">
        <v>0</v>
      </c>
      <c r="HQ92" s="22">
        <v>0</v>
      </c>
      <c r="HR92" s="23">
        <v>0</v>
      </c>
      <c r="HS92" s="23">
        <v>0</v>
      </c>
      <c r="HT92" s="24">
        <v>248.03599800000001</v>
      </c>
      <c r="HU92" s="24">
        <v>256.71725700000002</v>
      </c>
      <c r="HV92" s="24">
        <v>268.90911399999999</v>
      </c>
      <c r="HW92" s="23">
        <v>277.13558</v>
      </c>
      <c r="HX92" s="23">
        <v>286.83532500000001</v>
      </c>
      <c r="HY92" s="23">
        <v>296.87456200000003</v>
      </c>
      <c r="HZ92" s="23">
        <v>307.26517100000001</v>
      </c>
      <c r="IA92" s="23">
        <v>318.019452</v>
      </c>
      <c r="IB92" s="23">
        <v>329.15013299999998</v>
      </c>
      <c r="IC92" s="23">
        <v>340.670388</v>
      </c>
      <c r="ID92" s="23">
        <v>352.59385099999997</v>
      </c>
      <c r="IE92" s="23">
        <v>364.93463600000001</v>
      </c>
      <c r="IF92" s="23">
        <v>377.70734800000002</v>
      </c>
      <c r="IG92" s="23">
        <v>390.92710599999998</v>
      </c>
      <c r="IH92" s="23">
        <v>0</v>
      </c>
      <c r="II92" s="23">
        <v>0</v>
      </c>
      <c r="IJ92" s="23">
        <v>0</v>
      </c>
      <c r="IK92" s="22">
        <v>0</v>
      </c>
      <c r="IL92" s="23">
        <v>0</v>
      </c>
      <c r="IM92" s="23">
        <v>0</v>
      </c>
      <c r="IN92" s="23">
        <v>0</v>
      </c>
      <c r="IO92" s="23">
        <v>0</v>
      </c>
      <c r="IP92" s="23">
        <v>0</v>
      </c>
      <c r="IQ92" s="23">
        <v>0</v>
      </c>
      <c r="IR92" s="23">
        <v>0</v>
      </c>
      <c r="IS92" s="23">
        <v>0</v>
      </c>
      <c r="IT92" s="23">
        <v>0</v>
      </c>
      <c r="IU92" s="23">
        <v>0</v>
      </c>
      <c r="IV92" s="23">
        <v>0</v>
      </c>
      <c r="IW92" s="23">
        <v>0</v>
      </c>
      <c r="IX92" s="23">
        <v>0</v>
      </c>
      <c r="IY92" s="23">
        <v>0</v>
      </c>
      <c r="IZ92" s="23">
        <v>0</v>
      </c>
      <c r="JA92" s="23">
        <v>0</v>
      </c>
      <c r="JB92" s="23">
        <v>0</v>
      </c>
      <c r="JC92" s="23">
        <v>0</v>
      </c>
      <c r="JD92" s="23">
        <v>0</v>
      </c>
      <c r="JE92" s="22">
        <v>0</v>
      </c>
      <c r="JF92" s="23">
        <v>0</v>
      </c>
      <c r="JG92" s="23">
        <v>0</v>
      </c>
      <c r="JH92" s="23">
        <v>0</v>
      </c>
      <c r="JI92" s="23">
        <v>0</v>
      </c>
      <c r="JJ92" s="23">
        <v>0</v>
      </c>
      <c r="JK92" s="23">
        <v>0</v>
      </c>
      <c r="JL92" s="23">
        <v>0</v>
      </c>
      <c r="JM92" s="23">
        <v>0</v>
      </c>
      <c r="JN92" s="23">
        <v>0</v>
      </c>
      <c r="JO92" s="23">
        <v>0</v>
      </c>
      <c r="JP92" s="23">
        <v>0</v>
      </c>
      <c r="JQ92" s="23">
        <v>0</v>
      </c>
      <c r="JR92" s="23">
        <v>0</v>
      </c>
      <c r="JS92" s="23">
        <v>0</v>
      </c>
      <c r="JT92" s="23">
        <v>0</v>
      </c>
      <c r="JU92" s="23">
        <v>0</v>
      </c>
      <c r="JV92" s="23">
        <v>0</v>
      </c>
      <c r="JW92" s="23">
        <v>0</v>
      </c>
      <c r="JX92" s="23">
        <v>0</v>
      </c>
      <c r="JY92" s="22">
        <v>0</v>
      </c>
      <c r="JZ92" s="23">
        <v>0</v>
      </c>
      <c r="KA92" s="23">
        <v>0</v>
      </c>
      <c r="KB92" s="23">
        <v>0</v>
      </c>
      <c r="KC92" s="23">
        <v>0</v>
      </c>
      <c r="KD92" s="23">
        <v>0</v>
      </c>
      <c r="KE92" s="23">
        <v>0</v>
      </c>
      <c r="KF92" s="23">
        <v>0</v>
      </c>
      <c r="KG92" s="23">
        <v>0</v>
      </c>
      <c r="KH92" s="23">
        <v>0</v>
      </c>
      <c r="KI92" s="23">
        <v>0</v>
      </c>
      <c r="KJ92" s="23">
        <v>0</v>
      </c>
      <c r="KK92" s="23">
        <v>0</v>
      </c>
      <c r="KL92" s="23">
        <v>0</v>
      </c>
      <c r="KM92" s="23">
        <v>0</v>
      </c>
      <c r="KN92" s="23">
        <v>0</v>
      </c>
      <c r="KO92" s="23">
        <v>0</v>
      </c>
      <c r="KP92" s="23">
        <v>0</v>
      </c>
      <c r="KQ92" s="23">
        <v>0</v>
      </c>
      <c r="KR92" s="23">
        <v>0</v>
      </c>
      <c r="KS92" s="22">
        <v>0</v>
      </c>
      <c r="KT92" s="23">
        <v>0</v>
      </c>
      <c r="KU92" s="23">
        <v>0</v>
      </c>
      <c r="KV92" s="23">
        <v>0</v>
      </c>
      <c r="KW92" s="23">
        <v>0</v>
      </c>
      <c r="KX92" s="23">
        <v>0</v>
      </c>
      <c r="KY92" s="23">
        <v>0</v>
      </c>
      <c r="KZ92" s="23">
        <v>0</v>
      </c>
      <c r="LA92" s="23">
        <v>0</v>
      </c>
      <c r="LB92" s="23">
        <v>0</v>
      </c>
      <c r="LC92" s="23">
        <v>0</v>
      </c>
      <c r="LD92" s="23">
        <v>0</v>
      </c>
      <c r="LE92" s="23">
        <v>0</v>
      </c>
      <c r="LF92" s="23">
        <v>0</v>
      </c>
      <c r="LG92" s="23">
        <v>0</v>
      </c>
      <c r="LH92" s="23">
        <v>0</v>
      </c>
      <c r="LI92" s="23">
        <v>0</v>
      </c>
      <c r="LJ92" s="23">
        <v>0</v>
      </c>
      <c r="LK92" s="23">
        <v>0</v>
      </c>
      <c r="LL92" s="23">
        <v>0</v>
      </c>
      <c r="LM92" s="22">
        <v>0</v>
      </c>
      <c r="LN92" s="23">
        <v>0</v>
      </c>
      <c r="LO92" s="23">
        <v>0</v>
      </c>
      <c r="LP92" s="23">
        <v>0</v>
      </c>
      <c r="LQ92" s="23">
        <v>0</v>
      </c>
      <c r="LR92" s="23">
        <v>0</v>
      </c>
      <c r="LS92" s="23">
        <v>0</v>
      </c>
      <c r="LT92" s="23">
        <v>0</v>
      </c>
      <c r="LU92" s="23">
        <v>0</v>
      </c>
      <c r="LV92" s="23">
        <v>0</v>
      </c>
      <c r="LW92" s="23">
        <v>0</v>
      </c>
      <c r="LX92" s="23">
        <v>0</v>
      </c>
      <c r="LY92" s="23">
        <v>0</v>
      </c>
      <c r="LZ92" s="23">
        <v>0</v>
      </c>
      <c r="MA92" s="23">
        <v>0</v>
      </c>
      <c r="MB92" s="23">
        <v>0</v>
      </c>
      <c r="MC92" s="23">
        <v>0</v>
      </c>
      <c r="MD92" s="23">
        <v>0</v>
      </c>
      <c r="ME92" s="23">
        <v>0</v>
      </c>
      <c r="MF92" s="23">
        <v>0</v>
      </c>
      <c r="MG92" s="22">
        <v>0</v>
      </c>
      <c r="MH92" s="23">
        <v>0</v>
      </c>
      <c r="MI92" s="23">
        <v>0</v>
      </c>
      <c r="MJ92" s="23">
        <v>0</v>
      </c>
      <c r="MK92" s="23">
        <v>0</v>
      </c>
      <c r="ML92" s="23">
        <v>0</v>
      </c>
      <c r="MM92" s="23">
        <v>0</v>
      </c>
      <c r="MN92" s="23">
        <v>0</v>
      </c>
      <c r="MO92" s="23">
        <v>0</v>
      </c>
      <c r="MP92" s="23">
        <v>0</v>
      </c>
      <c r="MQ92" s="23">
        <v>0</v>
      </c>
      <c r="MR92" s="23">
        <v>0</v>
      </c>
      <c r="MS92" s="23">
        <v>0</v>
      </c>
      <c r="MT92" s="23">
        <v>0</v>
      </c>
      <c r="MU92" s="23">
        <v>0</v>
      </c>
      <c r="MV92" s="23">
        <v>0</v>
      </c>
      <c r="MW92" s="23">
        <v>0</v>
      </c>
      <c r="MX92" s="23">
        <v>0</v>
      </c>
      <c r="MY92" s="23">
        <v>0</v>
      </c>
      <c r="MZ92" s="23">
        <v>0</v>
      </c>
    </row>
    <row r="93" spans="1:364" s="25" customFormat="1">
      <c r="A93" s="21" t="s">
        <v>1056</v>
      </c>
      <c r="B93" s="21" t="s">
        <v>1057</v>
      </c>
      <c r="C93" s="21" t="s">
        <v>886</v>
      </c>
      <c r="D93" s="9"/>
      <c r="E93" s="22">
        <v>0</v>
      </c>
      <c r="F93" s="23">
        <v>0</v>
      </c>
      <c r="G93" s="23">
        <v>99.584530999999998</v>
      </c>
      <c r="H93" s="23">
        <v>105.979981</v>
      </c>
      <c r="I93" s="23">
        <v>109.265361</v>
      </c>
      <c r="J93" s="23">
        <v>112.652587</v>
      </c>
      <c r="K93" s="23">
        <v>116.144817</v>
      </c>
      <c r="L93" s="23">
        <v>119.745306</v>
      </c>
      <c r="M93" s="23">
        <v>123.45741099999999</v>
      </c>
      <c r="N93" s="23">
        <v>127.28458999999999</v>
      </c>
      <c r="O93" s="23">
        <v>131.230413</v>
      </c>
      <c r="P93" s="23">
        <v>135.29855599999999</v>
      </c>
      <c r="Q93" s="23">
        <v>139.49281099999999</v>
      </c>
      <c r="R93" s="23">
        <v>143.81708800000001</v>
      </c>
      <c r="S93" s="23">
        <v>148.275418</v>
      </c>
      <c r="T93" s="23">
        <v>152.87195600000001</v>
      </c>
      <c r="U93" s="23">
        <v>157.610986</v>
      </c>
      <c r="V93" s="23">
        <v>0</v>
      </c>
      <c r="W93" s="23">
        <v>0</v>
      </c>
      <c r="X93" s="23">
        <v>0</v>
      </c>
      <c r="Y93" s="22">
        <v>0</v>
      </c>
      <c r="Z93" s="23">
        <v>0</v>
      </c>
      <c r="AA93" s="23">
        <v>110.269289</v>
      </c>
      <c r="AB93" s="23">
        <v>115.022958</v>
      </c>
      <c r="AC93" s="23">
        <v>118.58866999999999</v>
      </c>
      <c r="AD93" s="23">
        <v>122.26491799999999</v>
      </c>
      <c r="AE93" s="23">
        <v>126.055131</v>
      </c>
      <c r="AF93" s="23">
        <v>129.96284</v>
      </c>
      <c r="AG93" s="23">
        <v>133.99168800000001</v>
      </c>
      <c r="AH93" s="23">
        <v>138.14543</v>
      </c>
      <c r="AI93" s="23">
        <v>142.42793900000001</v>
      </c>
      <c r="AJ93" s="23">
        <v>146.84320500000001</v>
      </c>
      <c r="AK93" s="23">
        <v>151.39534399999999</v>
      </c>
      <c r="AL93" s="23">
        <v>156.08860000000001</v>
      </c>
      <c r="AM93" s="23">
        <v>160.927346</v>
      </c>
      <c r="AN93" s="23">
        <v>165.91609399999999</v>
      </c>
      <c r="AO93" s="23">
        <v>171.059493</v>
      </c>
      <c r="AP93" s="23">
        <v>0</v>
      </c>
      <c r="AQ93" s="23">
        <v>0</v>
      </c>
      <c r="AR93" s="23">
        <v>0</v>
      </c>
      <c r="AS93" s="22">
        <v>0</v>
      </c>
      <c r="AT93" s="23">
        <v>0</v>
      </c>
      <c r="AU93" s="23">
        <v>0</v>
      </c>
      <c r="AV93" s="23">
        <v>68.173373999999995</v>
      </c>
      <c r="AW93" s="23">
        <v>70.218575000000001</v>
      </c>
      <c r="AX93" s="23">
        <v>72.325131999999996</v>
      </c>
      <c r="AY93" s="23">
        <v>74.494885999999994</v>
      </c>
      <c r="AZ93" s="23">
        <v>76.729732999999996</v>
      </c>
      <c r="BA93" s="23">
        <v>79.031625000000005</v>
      </c>
      <c r="BB93" s="23">
        <v>81.402574000000001</v>
      </c>
      <c r="BC93" s="23">
        <v>83.844650999999999</v>
      </c>
      <c r="BD93" s="23">
        <v>86.359990999999994</v>
      </c>
      <c r="BE93" s="23">
        <v>88.950789999999998</v>
      </c>
      <c r="BF93" s="23">
        <v>91.619314000000003</v>
      </c>
      <c r="BG93" s="23">
        <v>94.367892999999995</v>
      </c>
      <c r="BH93" s="23">
        <v>97.198930000000004</v>
      </c>
      <c r="BI93" s="23">
        <v>100.114898</v>
      </c>
      <c r="BJ93" s="23">
        <v>0</v>
      </c>
      <c r="BK93" s="23">
        <v>0</v>
      </c>
      <c r="BL93" s="23">
        <v>0</v>
      </c>
      <c r="BM93" s="22">
        <v>0</v>
      </c>
      <c r="BN93" s="23">
        <v>0</v>
      </c>
      <c r="BO93" s="23">
        <v>0</v>
      </c>
      <c r="BP93" s="23">
        <v>68.173373999999995</v>
      </c>
      <c r="BQ93" s="23">
        <v>70.218575000000001</v>
      </c>
      <c r="BR93" s="23">
        <v>72.325131999999996</v>
      </c>
      <c r="BS93" s="23">
        <v>74.494885999999994</v>
      </c>
      <c r="BT93" s="23">
        <v>76.729732999999996</v>
      </c>
      <c r="BU93" s="23">
        <v>79.031625000000005</v>
      </c>
      <c r="BV93" s="23">
        <v>81.402574000000001</v>
      </c>
      <c r="BW93" s="23">
        <v>83.844650999999999</v>
      </c>
      <c r="BX93" s="23">
        <v>86.359990999999994</v>
      </c>
      <c r="BY93" s="23">
        <v>88.950789999999998</v>
      </c>
      <c r="BZ93" s="23">
        <v>91.619314000000003</v>
      </c>
      <c r="CA93" s="23">
        <v>94.367892999999995</v>
      </c>
      <c r="CB93" s="23">
        <v>97.198930000000004</v>
      </c>
      <c r="CC93" s="23">
        <v>100.114898</v>
      </c>
      <c r="CD93" s="23">
        <v>0</v>
      </c>
      <c r="CE93" s="23">
        <v>0</v>
      </c>
      <c r="CF93" s="23">
        <v>0</v>
      </c>
      <c r="CG93" s="22">
        <v>0</v>
      </c>
      <c r="CH93" s="23">
        <v>0</v>
      </c>
      <c r="CI93" s="23">
        <v>66.092602999999997</v>
      </c>
      <c r="CJ93" s="23">
        <v>66.892114000000007</v>
      </c>
      <c r="CK93" s="23">
        <v>68.965770000000006</v>
      </c>
      <c r="CL93" s="23">
        <v>71.103707999999997</v>
      </c>
      <c r="CM93" s="23">
        <v>73.307923000000002</v>
      </c>
      <c r="CN93" s="23">
        <v>75.580468999999994</v>
      </c>
      <c r="CO93" s="23">
        <v>77.923462999999998</v>
      </c>
      <c r="CP93" s="23">
        <v>80.339090999999996</v>
      </c>
      <c r="CQ93" s="23">
        <v>82.829603000000006</v>
      </c>
      <c r="CR93" s="23">
        <v>85.397319999999993</v>
      </c>
      <c r="CS93" s="23">
        <v>88.044636999999994</v>
      </c>
      <c r="CT93" s="23">
        <v>90.774021000000005</v>
      </c>
      <c r="CU93" s="23">
        <v>93.588015999999996</v>
      </c>
      <c r="CV93" s="23">
        <v>96.489243999999999</v>
      </c>
      <c r="CW93" s="23">
        <v>99.480411000000004</v>
      </c>
      <c r="CX93" s="23">
        <v>0</v>
      </c>
      <c r="CY93" s="23">
        <v>0</v>
      </c>
      <c r="CZ93" s="23">
        <v>0</v>
      </c>
      <c r="DA93" s="22">
        <v>0</v>
      </c>
      <c r="DB93" s="23">
        <v>0</v>
      </c>
      <c r="DC93" s="23">
        <v>65.349990000000005</v>
      </c>
      <c r="DD93" s="23">
        <v>66.140517000000003</v>
      </c>
      <c r="DE93" s="23">
        <v>68.190872999999996</v>
      </c>
      <c r="DF93" s="23">
        <v>70.304789999999997</v>
      </c>
      <c r="DG93" s="23">
        <v>72.484239000000002</v>
      </c>
      <c r="DH93" s="23">
        <v>74.731250000000003</v>
      </c>
      <c r="DI93" s="23">
        <v>77.047918999999993</v>
      </c>
      <c r="DJ93" s="23">
        <v>79.436403999999996</v>
      </c>
      <c r="DK93" s="23">
        <v>81.898933</v>
      </c>
      <c r="DL93" s="23">
        <v>84.437799999999996</v>
      </c>
      <c r="DM93" s="23">
        <v>87.055372000000006</v>
      </c>
      <c r="DN93" s="23">
        <v>89.754087999999996</v>
      </c>
      <c r="DO93" s="23">
        <v>92.536465000000007</v>
      </c>
      <c r="DP93" s="23">
        <v>95.405095000000003</v>
      </c>
      <c r="DQ93" s="23">
        <v>98.362652999999995</v>
      </c>
      <c r="DR93" s="23">
        <v>0</v>
      </c>
      <c r="DS93" s="23">
        <v>0</v>
      </c>
      <c r="DT93" s="23">
        <v>0</v>
      </c>
      <c r="DU93" s="22">
        <v>0</v>
      </c>
      <c r="DV93" s="23">
        <v>0</v>
      </c>
      <c r="DW93" s="23">
        <v>65.349990000000005</v>
      </c>
      <c r="DX93" s="23">
        <v>60.689427000000002</v>
      </c>
      <c r="DY93" s="23">
        <v>62.570799999999998</v>
      </c>
      <c r="DZ93" s="23">
        <v>64.510493999999994</v>
      </c>
      <c r="EA93" s="23">
        <v>66.510319999999993</v>
      </c>
      <c r="EB93" s="23">
        <v>68.572140000000005</v>
      </c>
      <c r="EC93" s="23">
        <v>70.697875999999994</v>
      </c>
      <c r="ED93" s="23">
        <v>72.889510000000001</v>
      </c>
      <c r="EE93" s="23">
        <v>75.149084999999999</v>
      </c>
      <c r="EF93" s="23">
        <v>77.478707</v>
      </c>
      <c r="EG93" s="23">
        <v>79.880547000000007</v>
      </c>
      <c r="EH93" s="23">
        <v>82.356843999999995</v>
      </c>
      <c r="EI93" s="23">
        <v>84.909906000000007</v>
      </c>
      <c r="EJ93" s="23">
        <v>87.542113000000001</v>
      </c>
      <c r="EK93" s="23">
        <v>90.255917999999994</v>
      </c>
      <c r="EL93" s="23">
        <v>0</v>
      </c>
      <c r="EM93" s="23">
        <v>0</v>
      </c>
      <c r="EN93" s="23">
        <v>0</v>
      </c>
      <c r="EO93" s="22">
        <v>0</v>
      </c>
      <c r="EP93" s="23">
        <v>0</v>
      </c>
      <c r="EQ93" s="23">
        <v>66.092602999999997</v>
      </c>
      <c r="ER93" s="23">
        <v>66.892114000000007</v>
      </c>
      <c r="ES93" s="23">
        <v>68.965770000000006</v>
      </c>
      <c r="ET93" s="23">
        <v>71.103707999999997</v>
      </c>
      <c r="EU93" s="23">
        <v>73.307923000000002</v>
      </c>
      <c r="EV93" s="23">
        <v>75.580468999999994</v>
      </c>
      <c r="EW93" s="23">
        <v>77.923462999999998</v>
      </c>
      <c r="EX93" s="23">
        <v>80.339090999999996</v>
      </c>
      <c r="EY93" s="23">
        <v>82.829603000000006</v>
      </c>
      <c r="EZ93" s="23">
        <v>85.397319999999993</v>
      </c>
      <c r="FA93" s="23">
        <v>88.044636999999994</v>
      </c>
      <c r="FB93" s="23">
        <v>90.774021000000005</v>
      </c>
      <c r="FC93" s="23">
        <v>93.588015999999996</v>
      </c>
      <c r="FD93" s="23">
        <v>96.489243999999999</v>
      </c>
      <c r="FE93" s="23">
        <v>99.480411000000004</v>
      </c>
      <c r="FF93" s="23">
        <v>0</v>
      </c>
      <c r="FG93" s="23">
        <v>0</v>
      </c>
      <c r="FH93" s="23">
        <v>0</v>
      </c>
      <c r="FI93" s="22">
        <v>0</v>
      </c>
      <c r="FJ93" s="23">
        <v>0</v>
      </c>
      <c r="FK93" s="23">
        <v>0</v>
      </c>
      <c r="FL93" s="23">
        <v>68.437715999999995</v>
      </c>
      <c r="FM93" s="23">
        <v>70.833036000000007</v>
      </c>
      <c r="FN93" s="23">
        <v>73.312192999999994</v>
      </c>
      <c r="FO93" s="23">
        <v>75.878119999999996</v>
      </c>
      <c r="FP93" s="23">
        <v>78.533854000000005</v>
      </c>
      <c r="FQ93" s="23">
        <v>81.282539</v>
      </c>
      <c r="FR93" s="23">
        <v>84.127426999999997</v>
      </c>
      <c r="FS93" s="23">
        <v>87.071887000000004</v>
      </c>
      <c r="FT93" s="23">
        <v>90.119403000000005</v>
      </c>
      <c r="FU93" s="23">
        <v>93.273583000000002</v>
      </c>
      <c r="FV93" s="23">
        <v>96.538157999999996</v>
      </c>
      <c r="FW93" s="23">
        <v>99.916993000000005</v>
      </c>
      <c r="FX93" s="23">
        <v>103.41408800000001</v>
      </c>
      <c r="FY93" s="23">
        <v>107.033581</v>
      </c>
      <c r="FZ93" s="23">
        <v>0</v>
      </c>
      <c r="GA93" s="23">
        <v>0</v>
      </c>
      <c r="GB93" s="23">
        <v>0</v>
      </c>
      <c r="GC93" s="22">
        <v>0</v>
      </c>
      <c r="GD93" s="23">
        <v>0</v>
      </c>
      <c r="GE93" s="23">
        <v>0</v>
      </c>
      <c r="GF93" s="23">
        <v>106.96618477</v>
      </c>
      <c r="GG93" s="23">
        <v>110.71000123</v>
      </c>
      <c r="GH93" s="23">
        <v>114.58485128</v>
      </c>
      <c r="GI93" s="23">
        <v>118.59532107</v>
      </c>
      <c r="GJ93" s="23">
        <v>122.74615731</v>
      </c>
      <c r="GK93" s="23">
        <v>127.04227281</v>
      </c>
      <c r="GL93" s="23">
        <v>131.48875236000001</v>
      </c>
      <c r="GM93" s="23">
        <v>136.09085870000001</v>
      </c>
      <c r="GN93" s="23">
        <v>140.85403875</v>
      </c>
      <c r="GO93" s="23">
        <v>145.78393011</v>
      </c>
      <c r="GP93" s="23">
        <v>150.88636765999999</v>
      </c>
      <c r="GQ93" s="23">
        <v>156.16739053000001</v>
      </c>
      <c r="GR93" s="23">
        <v>161.63324919999999</v>
      </c>
      <c r="GS93" s="23">
        <v>167.29041291999999</v>
      </c>
      <c r="GT93" s="23">
        <v>0</v>
      </c>
      <c r="GU93" s="23">
        <v>0</v>
      </c>
      <c r="GV93" s="23">
        <v>0</v>
      </c>
      <c r="GW93" s="22">
        <v>0</v>
      </c>
      <c r="GX93" s="23">
        <v>0</v>
      </c>
      <c r="GY93" s="23">
        <v>0</v>
      </c>
      <c r="GZ93" s="23">
        <v>0</v>
      </c>
      <c r="HA93" s="23">
        <v>0</v>
      </c>
      <c r="HB93" s="23">
        <v>0</v>
      </c>
      <c r="HC93" s="23">
        <v>0</v>
      </c>
      <c r="HD93" s="23">
        <v>0</v>
      </c>
      <c r="HE93" s="23">
        <v>0</v>
      </c>
      <c r="HF93" s="23">
        <v>0</v>
      </c>
      <c r="HG93" s="23">
        <v>0</v>
      </c>
      <c r="HH93" s="23">
        <v>0</v>
      </c>
      <c r="HI93" s="23">
        <v>0</v>
      </c>
      <c r="HJ93" s="23">
        <v>0</v>
      </c>
      <c r="HK93" s="23">
        <v>0</v>
      </c>
      <c r="HL93" s="23">
        <v>0</v>
      </c>
      <c r="HM93" s="23">
        <v>0</v>
      </c>
      <c r="HN93" s="23">
        <v>0</v>
      </c>
      <c r="HO93" s="23">
        <v>0</v>
      </c>
      <c r="HP93" s="23">
        <v>0</v>
      </c>
      <c r="HQ93" s="22">
        <v>0</v>
      </c>
      <c r="HR93" s="23">
        <v>0</v>
      </c>
      <c r="HS93" s="23">
        <v>0</v>
      </c>
      <c r="HT93" s="24">
        <v>68.793544999999995</v>
      </c>
      <c r="HU93" s="24">
        <v>71.201318999999998</v>
      </c>
      <c r="HV93" s="24">
        <v>74.582768000000002</v>
      </c>
      <c r="HW93" s="23">
        <v>76.864403999999993</v>
      </c>
      <c r="HX93" s="23">
        <v>79.554658000000003</v>
      </c>
      <c r="HY93" s="23">
        <v>82.339071000000004</v>
      </c>
      <c r="HZ93" s="23">
        <v>85.220938000000004</v>
      </c>
      <c r="IA93" s="23">
        <v>88.203671</v>
      </c>
      <c r="IB93" s="23">
        <v>91.290800000000004</v>
      </c>
      <c r="IC93" s="23">
        <v>94.485977000000005</v>
      </c>
      <c r="ID93" s="23">
        <v>97.792986999999997</v>
      </c>
      <c r="IE93" s="23">
        <v>101.21574099999999</v>
      </c>
      <c r="IF93" s="23">
        <v>104.758292</v>
      </c>
      <c r="IG93" s="23">
        <v>108.42483199999999</v>
      </c>
      <c r="IH93" s="23">
        <v>0</v>
      </c>
      <c r="II93" s="23">
        <v>0</v>
      </c>
      <c r="IJ93" s="23">
        <v>0</v>
      </c>
      <c r="IK93" s="22">
        <v>0</v>
      </c>
      <c r="IL93" s="23">
        <v>0</v>
      </c>
      <c r="IM93" s="23">
        <v>0</v>
      </c>
      <c r="IN93" s="23">
        <v>0</v>
      </c>
      <c r="IO93" s="23">
        <v>0</v>
      </c>
      <c r="IP93" s="23">
        <v>0</v>
      </c>
      <c r="IQ93" s="23">
        <v>0</v>
      </c>
      <c r="IR93" s="23">
        <v>0</v>
      </c>
      <c r="IS93" s="23">
        <v>0</v>
      </c>
      <c r="IT93" s="23">
        <v>0</v>
      </c>
      <c r="IU93" s="23">
        <v>0</v>
      </c>
      <c r="IV93" s="23">
        <v>0</v>
      </c>
      <c r="IW93" s="23">
        <v>0</v>
      </c>
      <c r="IX93" s="23">
        <v>0</v>
      </c>
      <c r="IY93" s="23">
        <v>0</v>
      </c>
      <c r="IZ93" s="23">
        <v>0</v>
      </c>
      <c r="JA93" s="23">
        <v>0</v>
      </c>
      <c r="JB93" s="23">
        <v>0</v>
      </c>
      <c r="JC93" s="23">
        <v>0</v>
      </c>
      <c r="JD93" s="23">
        <v>0</v>
      </c>
      <c r="JE93" s="22">
        <v>0</v>
      </c>
      <c r="JF93" s="23">
        <v>0</v>
      </c>
      <c r="JG93" s="23">
        <v>0</v>
      </c>
      <c r="JH93" s="23">
        <v>0</v>
      </c>
      <c r="JI93" s="23">
        <v>0</v>
      </c>
      <c r="JJ93" s="23">
        <v>0</v>
      </c>
      <c r="JK93" s="23">
        <v>0</v>
      </c>
      <c r="JL93" s="23">
        <v>0</v>
      </c>
      <c r="JM93" s="23">
        <v>0</v>
      </c>
      <c r="JN93" s="23">
        <v>0</v>
      </c>
      <c r="JO93" s="23">
        <v>0</v>
      </c>
      <c r="JP93" s="23">
        <v>0</v>
      </c>
      <c r="JQ93" s="23">
        <v>0</v>
      </c>
      <c r="JR93" s="23">
        <v>0</v>
      </c>
      <c r="JS93" s="23">
        <v>0</v>
      </c>
      <c r="JT93" s="23">
        <v>0</v>
      </c>
      <c r="JU93" s="23">
        <v>0</v>
      </c>
      <c r="JV93" s="23">
        <v>0</v>
      </c>
      <c r="JW93" s="23">
        <v>0</v>
      </c>
      <c r="JX93" s="23">
        <v>0</v>
      </c>
      <c r="JY93" s="22">
        <v>0</v>
      </c>
      <c r="JZ93" s="23">
        <v>0</v>
      </c>
      <c r="KA93" s="23">
        <v>0</v>
      </c>
      <c r="KB93" s="23">
        <v>0</v>
      </c>
      <c r="KC93" s="23">
        <v>0</v>
      </c>
      <c r="KD93" s="23">
        <v>0</v>
      </c>
      <c r="KE93" s="23">
        <v>0</v>
      </c>
      <c r="KF93" s="23">
        <v>0</v>
      </c>
      <c r="KG93" s="23">
        <v>0</v>
      </c>
      <c r="KH93" s="23">
        <v>0</v>
      </c>
      <c r="KI93" s="23">
        <v>0</v>
      </c>
      <c r="KJ93" s="23">
        <v>0</v>
      </c>
      <c r="KK93" s="23">
        <v>0</v>
      </c>
      <c r="KL93" s="23">
        <v>0</v>
      </c>
      <c r="KM93" s="23">
        <v>0</v>
      </c>
      <c r="KN93" s="23">
        <v>0</v>
      </c>
      <c r="KO93" s="23">
        <v>0</v>
      </c>
      <c r="KP93" s="23">
        <v>0</v>
      </c>
      <c r="KQ93" s="23">
        <v>0</v>
      </c>
      <c r="KR93" s="23">
        <v>0</v>
      </c>
      <c r="KS93" s="22">
        <v>0</v>
      </c>
      <c r="KT93" s="23">
        <v>0</v>
      </c>
      <c r="KU93" s="23">
        <v>0</v>
      </c>
      <c r="KV93" s="23">
        <v>0</v>
      </c>
      <c r="KW93" s="23">
        <v>0</v>
      </c>
      <c r="KX93" s="23">
        <v>0</v>
      </c>
      <c r="KY93" s="23">
        <v>0</v>
      </c>
      <c r="KZ93" s="23">
        <v>0</v>
      </c>
      <c r="LA93" s="23">
        <v>0</v>
      </c>
      <c r="LB93" s="23">
        <v>0</v>
      </c>
      <c r="LC93" s="23">
        <v>0</v>
      </c>
      <c r="LD93" s="23">
        <v>0</v>
      </c>
      <c r="LE93" s="23">
        <v>0</v>
      </c>
      <c r="LF93" s="23">
        <v>0</v>
      </c>
      <c r="LG93" s="23">
        <v>0</v>
      </c>
      <c r="LH93" s="23">
        <v>0</v>
      </c>
      <c r="LI93" s="23">
        <v>0</v>
      </c>
      <c r="LJ93" s="23">
        <v>0</v>
      </c>
      <c r="LK93" s="23">
        <v>0</v>
      </c>
      <c r="LL93" s="23">
        <v>0</v>
      </c>
      <c r="LM93" s="22">
        <v>0</v>
      </c>
      <c r="LN93" s="23">
        <v>0</v>
      </c>
      <c r="LO93" s="23">
        <v>0</v>
      </c>
      <c r="LP93" s="23">
        <v>0</v>
      </c>
      <c r="LQ93" s="23">
        <v>0</v>
      </c>
      <c r="LR93" s="23">
        <v>0</v>
      </c>
      <c r="LS93" s="23">
        <v>0</v>
      </c>
      <c r="LT93" s="23">
        <v>0</v>
      </c>
      <c r="LU93" s="23">
        <v>0</v>
      </c>
      <c r="LV93" s="23">
        <v>0</v>
      </c>
      <c r="LW93" s="23">
        <v>0</v>
      </c>
      <c r="LX93" s="23">
        <v>0</v>
      </c>
      <c r="LY93" s="23">
        <v>0</v>
      </c>
      <c r="LZ93" s="23">
        <v>0</v>
      </c>
      <c r="MA93" s="23">
        <v>0</v>
      </c>
      <c r="MB93" s="23">
        <v>0</v>
      </c>
      <c r="MC93" s="23">
        <v>0</v>
      </c>
      <c r="MD93" s="23">
        <v>0</v>
      </c>
      <c r="ME93" s="23">
        <v>0</v>
      </c>
      <c r="MF93" s="23">
        <v>0</v>
      </c>
      <c r="MG93" s="22">
        <v>0</v>
      </c>
      <c r="MH93" s="23">
        <v>0</v>
      </c>
      <c r="MI93" s="23">
        <v>0</v>
      </c>
      <c r="MJ93" s="23">
        <v>0</v>
      </c>
      <c r="MK93" s="23">
        <v>0</v>
      </c>
      <c r="ML93" s="23">
        <v>0</v>
      </c>
      <c r="MM93" s="23">
        <v>0</v>
      </c>
      <c r="MN93" s="23">
        <v>0</v>
      </c>
      <c r="MO93" s="23">
        <v>0</v>
      </c>
      <c r="MP93" s="23">
        <v>0</v>
      </c>
      <c r="MQ93" s="23">
        <v>0</v>
      </c>
      <c r="MR93" s="23">
        <v>0</v>
      </c>
      <c r="MS93" s="23">
        <v>0</v>
      </c>
      <c r="MT93" s="23">
        <v>0</v>
      </c>
      <c r="MU93" s="23">
        <v>0</v>
      </c>
      <c r="MV93" s="23">
        <v>0</v>
      </c>
      <c r="MW93" s="23">
        <v>0</v>
      </c>
      <c r="MX93" s="23">
        <v>0</v>
      </c>
      <c r="MY93" s="23">
        <v>0</v>
      </c>
      <c r="MZ93" s="23">
        <v>0</v>
      </c>
    </row>
    <row r="94" spans="1:364">
      <c r="A94" s="21" t="s">
        <v>1058</v>
      </c>
      <c r="B94" s="21" t="s">
        <v>1059</v>
      </c>
      <c r="C94" s="21" t="s">
        <v>886</v>
      </c>
      <c r="E94" s="22">
        <v>0</v>
      </c>
      <c r="F94" s="23">
        <v>0</v>
      </c>
      <c r="G94" s="23">
        <v>119.11309</v>
      </c>
      <c r="H94" s="23">
        <v>126.762691</v>
      </c>
      <c r="I94" s="23">
        <v>130.69233399999999</v>
      </c>
      <c r="J94" s="23">
        <v>134.743796</v>
      </c>
      <c r="K94" s="23">
        <v>138.92085399999999</v>
      </c>
      <c r="L94" s="23">
        <v>143.22740099999999</v>
      </c>
      <c r="M94" s="23">
        <v>147.66745</v>
      </c>
      <c r="N94" s="23">
        <v>152.24514099999999</v>
      </c>
      <c r="O94" s="23">
        <v>156.96474000000001</v>
      </c>
      <c r="P94" s="23">
        <v>161.830647</v>
      </c>
      <c r="Q94" s="23">
        <v>166.847397</v>
      </c>
      <c r="R94" s="23">
        <v>172.019667</v>
      </c>
      <c r="S94" s="23">
        <v>177.35227599999999</v>
      </c>
      <c r="T94" s="23">
        <v>182.85019700000001</v>
      </c>
      <c r="U94" s="23">
        <v>188.518553</v>
      </c>
      <c r="V94" s="23">
        <v>0</v>
      </c>
      <c r="W94" s="23">
        <v>0</v>
      </c>
      <c r="X94" s="23">
        <v>0</v>
      </c>
      <c r="Y94" s="22">
        <v>0</v>
      </c>
      <c r="Z94" s="23">
        <v>0</v>
      </c>
      <c r="AA94" s="23">
        <v>131.89313300000001</v>
      </c>
      <c r="AB94" s="23">
        <v>137.57899800000001</v>
      </c>
      <c r="AC94" s="23">
        <v>141.84394700000001</v>
      </c>
      <c r="AD94" s="23">
        <v>146.24110899999999</v>
      </c>
      <c r="AE94" s="23">
        <v>150.774584</v>
      </c>
      <c r="AF94" s="23">
        <v>155.44859600000001</v>
      </c>
      <c r="AG94" s="23">
        <v>160.26750200000001</v>
      </c>
      <c r="AH94" s="23">
        <v>165.235795</v>
      </c>
      <c r="AI94" s="23">
        <v>170.35810499999999</v>
      </c>
      <c r="AJ94" s="23">
        <v>175.639206</v>
      </c>
      <c r="AK94" s="23">
        <v>181.08402100000001</v>
      </c>
      <c r="AL94" s="23">
        <v>186.69762600000001</v>
      </c>
      <c r="AM94" s="23">
        <v>192.485252</v>
      </c>
      <c r="AN94" s="23">
        <v>198.45229499999999</v>
      </c>
      <c r="AO94" s="23">
        <v>204.60431600000001</v>
      </c>
      <c r="AP94" s="23">
        <v>0</v>
      </c>
      <c r="AQ94" s="23">
        <v>0</v>
      </c>
      <c r="AR94" s="23">
        <v>0</v>
      </c>
      <c r="AS94" s="22">
        <v>0</v>
      </c>
      <c r="AT94" s="23">
        <v>0</v>
      </c>
      <c r="AU94" s="23">
        <v>0</v>
      </c>
      <c r="AV94" s="23">
        <v>81.240376999999995</v>
      </c>
      <c r="AW94" s="23">
        <v>83.677588999999998</v>
      </c>
      <c r="AX94" s="23">
        <v>86.187916000000001</v>
      </c>
      <c r="AY94" s="23">
        <v>88.773554000000004</v>
      </c>
      <c r="AZ94" s="23">
        <v>91.436760000000007</v>
      </c>
      <c r="BA94" s="23">
        <v>94.179862999999997</v>
      </c>
      <c r="BB94" s="23">
        <v>97.005258999999995</v>
      </c>
      <c r="BC94" s="23">
        <v>99.915417000000005</v>
      </c>
      <c r="BD94" s="23">
        <v>102.912879</v>
      </c>
      <c r="BE94" s="23">
        <v>106.000266</v>
      </c>
      <c r="BF94" s="23">
        <v>109.180274</v>
      </c>
      <c r="BG94" s="23">
        <v>112.455682</v>
      </c>
      <c r="BH94" s="23">
        <v>115.829352</v>
      </c>
      <c r="BI94" s="23">
        <v>119.304233</v>
      </c>
      <c r="BJ94" s="23">
        <v>0</v>
      </c>
      <c r="BK94" s="23">
        <v>0</v>
      </c>
      <c r="BL94" s="23">
        <v>0</v>
      </c>
      <c r="BM94" s="22">
        <v>0</v>
      </c>
      <c r="BN94" s="23">
        <v>0</v>
      </c>
      <c r="BO94" s="23">
        <v>0</v>
      </c>
      <c r="BP94" s="23">
        <v>81.240376999999995</v>
      </c>
      <c r="BQ94" s="23">
        <v>83.677588999999998</v>
      </c>
      <c r="BR94" s="23">
        <v>86.187916000000001</v>
      </c>
      <c r="BS94" s="23">
        <v>88.773554000000004</v>
      </c>
      <c r="BT94" s="23">
        <v>91.436760000000007</v>
      </c>
      <c r="BU94" s="23">
        <v>94.179862999999997</v>
      </c>
      <c r="BV94" s="23">
        <v>97.005258999999995</v>
      </c>
      <c r="BW94" s="23">
        <v>99.915417000000005</v>
      </c>
      <c r="BX94" s="23">
        <v>102.912879</v>
      </c>
      <c r="BY94" s="23">
        <v>106.000266</v>
      </c>
      <c r="BZ94" s="23">
        <v>109.180274</v>
      </c>
      <c r="CA94" s="23">
        <v>112.455682</v>
      </c>
      <c r="CB94" s="23">
        <v>115.829352</v>
      </c>
      <c r="CC94" s="23">
        <v>119.304233</v>
      </c>
      <c r="CD94" s="23">
        <v>0</v>
      </c>
      <c r="CE94" s="23">
        <v>0</v>
      </c>
      <c r="CF94" s="23">
        <v>0</v>
      </c>
      <c r="CG94" s="22">
        <v>0</v>
      </c>
      <c r="CH94" s="23">
        <v>0</v>
      </c>
      <c r="CI94" s="23">
        <v>79.053385000000006</v>
      </c>
      <c r="CJ94" s="23">
        <v>80.009680000000003</v>
      </c>
      <c r="CK94" s="23">
        <v>82.489980000000003</v>
      </c>
      <c r="CL94" s="23">
        <v>85.047168999999997</v>
      </c>
      <c r="CM94" s="23">
        <v>87.683631000000005</v>
      </c>
      <c r="CN94" s="23">
        <v>90.401824000000005</v>
      </c>
      <c r="CO94" s="23">
        <v>93.204280999999995</v>
      </c>
      <c r="CP94" s="23">
        <v>96.093613000000005</v>
      </c>
      <c r="CQ94" s="23">
        <v>99.072514999999996</v>
      </c>
      <c r="CR94" s="23">
        <v>102.14376300000001</v>
      </c>
      <c r="CS94" s="23">
        <v>105.31022</v>
      </c>
      <c r="CT94" s="23">
        <v>108.574837</v>
      </c>
      <c r="CU94" s="23">
        <v>111.940657</v>
      </c>
      <c r="CV94" s="23">
        <v>115.41081699999999</v>
      </c>
      <c r="CW94" s="23">
        <v>118.988552</v>
      </c>
      <c r="CX94" s="23">
        <v>0</v>
      </c>
      <c r="CY94" s="23">
        <v>0</v>
      </c>
      <c r="CZ94" s="23">
        <v>0</v>
      </c>
      <c r="DA94" s="22">
        <v>0</v>
      </c>
      <c r="DB94" s="23">
        <v>0</v>
      </c>
      <c r="DC94" s="23">
        <v>78.165144999999995</v>
      </c>
      <c r="DD94" s="23">
        <v>79.110695000000007</v>
      </c>
      <c r="DE94" s="23">
        <v>81.563125999999997</v>
      </c>
      <c r="DF94" s="23">
        <v>84.091583</v>
      </c>
      <c r="DG94" s="23">
        <v>86.698421999999994</v>
      </c>
      <c r="DH94" s="23">
        <v>89.386072999999996</v>
      </c>
      <c r="DI94" s="23">
        <v>92.157041000000007</v>
      </c>
      <c r="DJ94" s="23">
        <v>95.013909999999996</v>
      </c>
      <c r="DK94" s="23">
        <v>97.959340999999995</v>
      </c>
      <c r="DL94" s="23">
        <v>100.996081</v>
      </c>
      <c r="DM94" s="23">
        <v>104.126959</v>
      </c>
      <c r="DN94" s="23">
        <v>107.354895</v>
      </c>
      <c r="DO94" s="23">
        <v>110.682896</v>
      </c>
      <c r="DP94" s="23">
        <v>114.11406599999999</v>
      </c>
      <c r="DQ94" s="23">
        <v>117.651602</v>
      </c>
      <c r="DR94" s="23">
        <v>0</v>
      </c>
      <c r="DS94" s="23">
        <v>0</v>
      </c>
      <c r="DT94" s="23">
        <v>0</v>
      </c>
      <c r="DU94" s="22">
        <v>0</v>
      </c>
      <c r="DV94" s="23">
        <v>0</v>
      </c>
      <c r="DW94" s="23">
        <v>78.165144999999995</v>
      </c>
      <c r="DX94" s="23">
        <v>72.590643999999998</v>
      </c>
      <c r="DY94" s="23">
        <v>74.840953999999996</v>
      </c>
      <c r="DZ94" s="23">
        <v>77.161023999999998</v>
      </c>
      <c r="EA94" s="23">
        <v>79.553016</v>
      </c>
      <c r="EB94" s="23">
        <v>82.019159000000002</v>
      </c>
      <c r="EC94" s="23">
        <v>84.561752999999996</v>
      </c>
      <c r="ED94" s="23">
        <v>87.183166999999997</v>
      </c>
      <c r="EE94" s="23">
        <v>89.885846000000001</v>
      </c>
      <c r="EF94" s="23">
        <v>92.672307000000004</v>
      </c>
      <c r="EG94" s="23">
        <v>95.545147999999998</v>
      </c>
      <c r="EH94" s="23">
        <v>98.507047999999998</v>
      </c>
      <c r="EI94" s="23">
        <v>101.560766</v>
      </c>
      <c r="EJ94" s="23">
        <v>104.70914999999999</v>
      </c>
      <c r="EK94" s="23">
        <v>107.955134</v>
      </c>
      <c r="EL94" s="23">
        <v>0</v>
      </c>
      <c r="EM94" s="23">
        <v>0</v>
      </c>
      <c r="EN94" s="23">
        <v>0</v>
      </c>
      <c r="EO94" s="22">
        <v>0</v>
      </c>
      <c r="EP94" s="23">
        <v>0</v>
      </c>
      <c r="EQ94" s="23">
        <v>79.053385000000006</v>
      </c>
      <c r="ER94" s="23">
        <v>80.009680000000003</v>
      </c>
      <c r="ES94" s="23">
        <v>82.489980000000003</v>
      </c>
      <c r="ET94" s="23">
        <v>85.047168999999997</v>
      </c>
      <c r="EU94" s="23">
        <v>87.683631000000005</v>
      </c>
      <c r="EV94" s="23">
        <v>90.401824000000005</v>
      </c>
      <c r="EW94" s="23">
        <v>93.204280999999995</v>
      </c>
      <c r="EX94" s="23">
        <v>96.093613000000005</v>
      </c>
      <c r="EY94" s="23">
        <v>99.072514999999996</v>
      </c>
      <c r="EZ94" s="23">
        <v>102.14376300000001</v>
      </c>
      <c r="FA94" s="23">
        <v>105.31022</v>
      </c>
      <c r="FB94" s="23">
        <v>108.574837</v>
      </c>
      <c r="FC94" s="23">
        <v>111.940657</v>
      </c>
      <c r="FD94" s="23">
        <v>115.41081699999999</v>
      </c>
      <c r="FE94" s="23">
        <v>118.988552</v>
      </c>
      <c r="FF94" s="23">
        <v>0</v>
      </c>
      <c r="FG94" s="23">
        <v>0</v>
      </c>
      <c r="FH94" s="23">
        <v>0</v>
      </c>
      <c r="FI94" s="22">
        <v>0</v>
      </c>
      <c r="FJ94" s="23">
        <v>0</v>
      </c>
      <c r="FK94" s="23">
        <v>0</v>
      </c>
      <c r="FL94" s="23">
        <v>82.470363000000006</v>
      </c>
      <c r="FM94" s="23">
        <v>85.356825999999998</v>
      </c>
      <c r="FN94" s="23">
        <v>88.344314999999995</v>
      </c>
      <c r="FO94" s="23">
        <v>91.436366000000007</v>
      </c>
      <c r="FP94" s="23">
        <v>94.636639000000002</v>
      </c>
      <c r="FQ94" s="23">
        <v>97.948920999999999</v>
      </c>
      <c r="FR94" s="23">
        <v>101.377133</v>
      </c>
      <c r="FS94" s="23">
        <v>104.92533299999999</v>
      </c>
      <c r="FT94" s="23">
        <v>108.59772</v>
      </c>
      <c r="FU94" s="23">
        <v>112.39864</v>
      </c>
      <c r="FV94" s="23">
        <v>116.33259200000001</v>
      </c>
      <c r="FW94" s="23">
        <v>120.404233</v>
      </c>
      <c r="FX94" s="23">
        <v>124.618381</v>
      </c>
      <c r="FY94" s="23">
        <v>128.98002399999999</v>
      </c>
      <c r="FZ94" s="23">
        <v>0</v>
      </c>
      <c r="GA94" s="23">
        <v>0</v>
      </c>
      <c r="GB94" s="23">
        <v>0</v>
      </c>
      <c r="GC94" s="22">
        <v>0</v>
      </c>
      <c r="GD94" s="23">
        <v>0</v>
      </c>
      <c r="GE94" s="23">
        <v>0</v>
      </c>
      <c r="GF94" s="23">
        <v>128.89880855999999</v>
      </c>
      <c r="GG94" s="23">
        <v>133.41026686000001</v>
      </c>
      <c r="GH94" s="23">
        <v>138.07962620000001</v>
      </c>
      <c r="GI94" s="23">
        <v>142.91241310999999</v>
      </c>
      <c r="GJ94" s="23">
        <v>147.91434756999999</v>
      </c>
      <c r="GK94" s="23">
        <v>153.09134974</v>
      </c>
      <c r="GL94" s="23">
        <v>158.44954698000001</v>
      </c>
      <c r="GM94" s="23">
        <v>163.99528111999999</v>
      </c>
      <c r="GN94" s="23">
        <v>169.73511596</v>
      </c>
      <c r="GO94" s="23">
        <v>175.67584502</v>
      </c>
      <c r="GP94" s="23">
        <v>181.8244996</v>
      </c>
      <c r="GQ94" s="23">
        <v>188.18835708</v>
      </c>
      <c r="GR94" s="23">
        <v>194.77494958</v>
      </c>
      <c r="GS94" s="23">
        <v>201.59207280999999</v>
      </c>
      <c r="GT94" s="23">
        <v>0</v>
      </c>
      <c r="GU94" s="23">
        <v>0</v>
      </c>
      <c r="GV94" s="23">
        <v>0</v>
      </c>
      <c r="GW94" s="22">
        <v>0</v>
      </c>
      <c r="GX94" s="23">
        <v>0</v>
      </c>
      <c r="GY94" s="23">
        <v>0</v>
      </c>
      <c r="GZ94" s="23">
        <v>0</v>
      </c>
      <c r="HA94" s="23">
        <v>0</v>
      </c>
      <c r="HB94" s="23">
        <v>0</v>
      </c>
      <c r="HC94" s="23">
        <v>0</v>
      </c>
      <c r="HD94" s="23">
        <v>0</v>
      </c>
      <c r="HE94" s="23">
        <v>0</v>
      </c>
      <c r="HF94" s="23">
        <v>0</v>
      </c>
      <c r="HG94" s="23">
        <v>0</v>
      </c>
      <c r="HH94" s="23">
        <v>0</v>
      </c>
      <c r="HI94" s="23">
        <v>0</v>
      </c>
      <c r="HJ94" s="23">
        <v>0</v>
      </c>
      <c r="HK94" s="23">
        <v>0</v>
      </c>
      <c r="HL94" s="23">
        <v>0</v>
      </c>
      <c r="HM94" s="23">
        <v>0</v>
      </c>
      <c r="HN94" s="23">
        <v>0</v>
      </c>
      <c r="HO94" s="23">
        <v>0</v>
      </c>
      <c r="HP94" s="23">
        <v>0</v>
      </c>
      <c r="HQ94" s="22">
        <v>0</v>
      </c>
      <c r="HR94" s="23">
        <v>0</v>
      </c>
      <c r="HS94" s="23">
        <v>0</v>
      </c>
      <c r="HT94" s="24">
        <v>82.899152000000001</v>
      </c>
      <c r="HU94" s="24">
        <v>85.800622000000004</v>
      </c>
      <c r="HV94" s="24">
        <v>89.875411999999997</v>
      </c>
      <c r="HW94" s="23">
        <v>92.624880000000005</v>
      </c>
      <c r="HX94" s="23">
        <v>95.866750999999994</v>
      </c>
      <c r="HY94" s="23">
        <v>99.222087000000002</v>
      </c>
      <c r="HZ94" s="23">
        <v>102.69486000000001</v>
      </c>
      <c r="IA94" s="23">
        <v>106.28918</v>
      </c>
      <c r="IB94" s="23">
        <v>110.00930200000001</v>
      </c>
      <c r="IC94" s="23">
        <v>113.859627</v>
      </c>
      <c r="ID94" s="23">
        <v>117.844714</v>
      </c>
      <c r="IE94" s="23">
        <v>121.969279</v>
      </c>
      <c r="IF94" s="23">
        <v>126.238204</v>
      </c>
      <c r="IG94" s="23">
        <v>130.656541</v>
      </c>
      <c r="IH94" s="23">
        <v>0</v>
      </c>
      <c r="II94" s="23">
        <v>0</v>
      </c>
      <c r="IJ94" s="23">
        <v>0</v>
      </c>
      <c r="IK94" s="22">
        <v>0</v>
      </c>
      <c r="IL94" s="23">
        <v>0</v>
      </c>
      <c r="IM94" s="23">
        <v>0</v>
      </c>
      <c r="IN94" s="23">
        <v>0</v>
      </c>
      <c r="IO94" s="23">
        <v>0</v>
      </c>
      <c r="IP94" s="23">
        <v>0</v>
      </c>
      <c r="IQ94" s="23">
        <v>0</v>
      </c>
      <c r="IR94" s="23">
        <v>0</v>
      </c>
      <c r="IS94" s="23">
        <v>0</v>
      </c>
      <c r="IT94" s="23">
        <v>0</v>
      </c>
      <c r="IU94" s="23">
        <v>0</v>
      </c>
      <c r="IV94" s="23">
        <v>0</v>
      </c>
      <c r="IW94" s="23">
        <v>0</v>
      </c>
      <c r="IX94" s="23">
        <v>0</v>
      </c>
      <c r="IY94" s="23">
        <v>0</v>
      </c>
      <c r="IZ94" s="23">
        <v>0</v>
      </c>
      <c r="JA94" s="23">
        <v>0</v>
      </c>
      <c r="JB94" s="23">
        <v>0</v>
      </c>
      <c r="JC94" s="23">
        <v>0</v>
      </c>
      <c r="JD94" s="23">
        <v>0</v>
      </c>
      <c r="JE94" s="22">
        <v>0</v>
      </c>
      <c r="JF94" s="23">
        <v>0</v>
      </c>
      <c r="JG94" s="23">
        <v>0</v>
      </c>
      <c r="JH94" s="23">
        <v>0</v>
      </c>
      <c r="JI94" s="23">
        <v>0</v>
      </c>
      <c r="JJ94" s="23">
        <v>0</v>
      </c>
      <c r="JK94" s="23">
        <v>0</v>
      </c>
      <c r="JL94" s="23">
        <v>0</v>
      </c>
      <c r="JM94" s="23">
        <v>0</v>
      </c>
      <c r="JN94" s="23">
        <v>0</v>
      </c>
      <c r="JO94" s="23">
        <v>0</v>
      </c>
      <c r="JP94" s="23">
        <v>0</v>
      </c>
      <c r="JQ94" s="23">
        <v>0</v>
      </c>
      <c r="JR94" s="23">
        <v>0</v>
      </c>
      <c r="JS94" s="23">
        <v>0</v>
      </c>
      <c r="JT94" s="23">
        <v>0</v>
      </c>
      <c r="JU94" s="23">
        <v>0</v>
      </c>
      <c r="JV94" s="23">
        <v>0</v>
      </c>
      <c r="JW94" s="23">
        <v>0</v>
      </c>
      <c r="JX94" s="23">
        <v>0</v>
      </c>
      <c r="JY94" s="22">
        <v>0</v>
      </c>
      <c r="JZ94" s="23">
        <v>0</v>
      </c>
      <c r="KA94" s="23">
        <v>0</v>
      </c>
      <c r="KB94" s="23">
        <v>0</v>
      </c>
      <c r="KC94" s="23">
        <v>0</v>
      </c>
      <c r="KD94" s="23">
        <v>0</v>
      </c>
      <c r="KE94" s="23">
        <v>0</v>
      </c>
      <c r="KF94" s="23">
        <v>0</v>
      </c>
      <c r="KG94" s="23">
        <v>0</v>
      </c>
      <c r="KH94" s="23">
        <v>0</v>
      </c>
      <c r="KI94" s="23">
        <v>0</v>
      </c>
      <c r="KJ94" s="23">
        <v>0</v>
      </c>
      <c r="KK94" s="23">
        <v>0</v>
      </c>
      <c r="KL94" s="23">
        <v>0</v>
      </c>
      <c r="KM94" s="23">
        <v>0</v>
      </c>
      <c r="KN94" s="23">
        <v>0</v>
      </c>
      <c r="KO94" s="23">
        <v>0</v>
      </c>
      <c r="KP94" s="23">
        <v>0</v>
      </c>
      <c r="KQ94" s="23">
        <v>0</v>
      </c>
      <c r="KR94" s="23">
        <v>0</v>
      </c>
      <c r="KS94" s="22">
        <v>0</v>
      </c>
      <c r="KT94" s="23">
        <v>0</v>
      </c>
      <c r="KU94" s="23">
        <v>0</v>
      </c>
      <c r="KV94" s="23">
        <v>0</v>
      </c>
      <c r="KW94" s="23">
        <v>0</v>
      </c>
      <c r="KX94" s="23">
        <v>0</v>
      </c>
      <c r="KY94" s="23">
        <v>0</v>
      </c>
      <c r="KZ94" s="23">
        <v>0</v>
      </c>
      <c r="LA94" s="23">
        <v>0</v>
      </c>
      <c r="LB94" s="23">
        <v>0</v>
      </c>
      <c r="LC94" s="23">
        <v>0</v>
      </c>
      <c r="LD94" s="23">
        <v>0</v>
      </c>
      <c r="LE94" s="23">
        <v>0</v>
      </c>
      <c r="LF94" s="23">
        <v>0</v>
      </c>
      <c r="LG94" s="23">
        <v>0</v>
      </c>
      <c r="LH94" s="23">
        <v>0</v>
      </c>
      <c r="LI94" s="23">
        <v>0</v>
      </c>
      <c r="LJ94" s="23">
        <v>0</v>
      </c>
      <c r="LK94" s="23">
        <v>0</v>
      </c>
      <c r="LL94" s="23">
        <v>0</v>
      </c>
      <c r="LM94" s="22">
        <v>0</v>
      </c>
      <c r="LN94" s="23">
        <v>0</v>
      </c>
      <c r="LO94" s="23">
        <v>0</v>
      </c>
      <c r="LP94" s="23">
        <v>0</v>
      </c>
      <c r="LQ94" s="23">
        <v>0</v>
      </c>
      <c r="LR94" s="23">
        <v>0</v>
      </c>
      <c r="LS94" s="23">
        <v>0</v>
      </c>
      <c r="LT94" s="23">
        <v>0</v>
      </c>
      <c r="LU94" s="23">
        <v>0</v>
      </c>
      <c r="LV94" s="23">
        <v>0</v>
      </c>
      <c r="LW94" s="23">
        <v>0</v>
      </c>
      <c r="LX94" s="23">
        <v>0</v>
      </c>
      <c r="LY94" s="23">
        <v>0</v>
      </c>
      <c r="LZ94" s="23">
        <v>0</v>
      </c>
      <c r="MA94" s="23">
        <v>0</v>
      </c>
      <c r="MB94" s="23">
        <v>0</v>
      </c>
      <c r="MC94" s="23">
        <v>0</v>
      </c>
      <c r="MD94" s="23">
        <v>0</v>
      </c>
      <c r="ME94" s="23">
        <v>0</v>
      </c>
      <c r="MF94" s="23">
        <v>0</v>
      </c>
      <c r="MG94" s="22">
        <v>0</v>
      </c>
      <c r="MH94" s="23">
        <v>0</v>
      </c>
      <c r="MI94" s="23">
        <v>0</v>
      </c>
      <c r="MJ94" s="23">
        <v>0</v>
      </c>
      <c r="MK94" s="23">
        <v>0</v>
      </c>
      <c r="ML94" s="23">
        <v>0</v>
      </c>
      <c r="MM94" s="23">
        <v>0</v>
      </c>
      <c r="MN94" s="23">
        <v>0</v>
      </c>
      <c r="MO94" s="23">
        <v>0</v>
      </c>
      <c r="MP94" s="23">
        <v>0</v>
      </c>
      <c r="MQ94" s="23">
        <v>0</v>
      </c>
      <c r="MR94" s="23">
        <v>0</v>
      </c>
      <c r="MS94" s="23">
        <v>0</v>
      </c>
      <c r="MT94" s="23">
        <v>0</v>
      </c>
      <c r="MU94" s="23">
        <v>0</v>
      </c>
      <c r="MV94" s="23">
        <v>0</v>
      </c>
      <c r="MW94" s="23">
        <v>0</v>
      </c>
      <c r="MX94" s="23">
        <v>0</v>
      </c>
      <c r="MY94" s="23">
        <v>0</v>
      </c>
      <c r="MZ94" s="23">
        <v>0</v>
      </c>
    </row>
    <row r="95" spans="1:364">
      <c r="A95" s="21" t="s">
        <v>1060</v>
      </c>
      <c r="B95" s="21" t="s">
        <v>1061</v>
      </c>
      <c r="C95" s="21" t="s">
        <v>886</v>
      </c>
      <c r="E95" s="22">
        <v>0</v>
      </c>
      <c r="F95" s="23">
        <v>0</v>
      </c>
      <c r="G95" s="23">
        <v>176.30487299999999</v>
      </c>
      <c r="H95" s="23">
        <v>187.62740500000001</v>
      </c>
      <c r="I95" s="23">
        <v>193.44385500000001</v>
      </c>
      <c r="J95" s="23">
        <v>199.44061400000001</v>
      </c>
      <c r="K95" s="23">
        <v>205.62327300000001</v>
      </c>
      <c r="L95" s="23">
        <v>211.99759499999999</v>
      </c>
      <c r="M95" s="23">
        <v>218.56952000000001</v>
      </c>
      <c r="N95" s="23">
        <v>225.34517500000001</v>
      </c>
      <c r="O95" s="23">
        <v>232.33087599999999</v>
      </c>
      <c r="P95" s="23">
        <v>239.53313299999999</v>
      </c>
      <c r="Q95" s="23">
        <v>246.95866000000001</v>
      </c>
      <c r="R95" s="23">
        <v>254.61437900000001</v>
      </c>
      <c r="S95" s="23">
        <v>262.50742400000001</v>
      </c>
      <c r="T95" s="23">
        <v>270.64515399999999</v>
      </c>
      <c r="U95" s="23">
        <v>279.03515399999998</v>
      </c>
      <c r="V95" s="23">
        <v>0</v>
      </c>
      <c r="W95" s="23">
        <v>0</v>
      </c>
      <c r="X95" s="23">
        <v>0</v>
      </c>
      <c r="Y95" s="22">
        <v>0</v>
      </c>
      <c r="Z95" s="23">
        <v>0</v>
      </c>
      <c r="AA95" s="23">
        <v>195.221214</v>
      </c>
      <c r="AB95" s="23">
        <v>203.63712899999999</v>
      </c>
      <c r="AC95" s="23">
        <v>209.94988000000001</v>
      </c>
      <c r="AD95" s="23">
        <v>216.458327</v>
      </c>
      <c r="AE95" s="23">
        <v>223.16853499999999</v>
      </c>
      <c r="AF95" s="23">
        <v>230.086759</v>
      </c>
      <c r="AG95" s="23">
        <v>237.219449</v>
      </c>
      <c r="AH95" s="23">
        <v>244.573252</v>
      </c>
      <c r="AI95" s="23">
        <v>252.155023</v>
      </c>
      <c r="AJ95" s="23">
        <v>259.97182800000002</v>
      </c>
      <c r="AK95" s="23">
        <v>268.03095500000001</v>
      </c>
      <c r="AL95" s="23">
        <v>276.33991500000002</v>
      </c>
      <c r="AM95" s="23">
        <v>284.906452</v>
      </c>
      <c r="AN95" s="23">
        <v>293.73855200000003</v>
      </c>
      <c r="AO95" s="23">
        <v>302.844447</v>
      </c>
      <c r="AP95" s="23">
        <v>0</v>
      </c>
      <c r="AQ95" s="23">
        <v>0</v>
      </c>
      <c r="AR95" s="23">
        <v>0</v>
      </c>
      <c r="AS95" s="22">
        <v>0</v>
      </c>
      <c r="AT95" s="23">
        <v>0</v>
      </c>
      <c r="AU95" s="23">
        <v>0</v>
      </c>
      <c r="AV95" s="23">
        <v>119.99390099999999</v>
      </c>
      <c r="AW95" s="23">
        <v>123.593718</v>
      </c>
      <c r="AX95" s="23">
        <v>127.301529</v>
      </c>
      <c r="AY95" s="23">
        <v>131.120575</v>
      </c>
      <c r="AZ95" s="23">
        <v>135.054193</v>
      </c>
      <c r="BA95" s="23">
        <v>139.105818</v>
      </c>
      <c r="BB95" s="23">
        <v>143.27899300000001</v>
      </c>
      <c r="BC95" s="23">
        <v>147.57736299999999</v>
      </c>
      <c r="BD95" s="23">
        <v>152.004684</v>
      </c>
      <c r="BE95" s="23">
        <v>156.56482399999999</v>
      </c>
      <c r="BF95" s="23">
        <v>161.26176899999999</v>
      </c>
      <c r="BG95" s="23">
        <v>166.09962200000001</v>
      </c>
      <c r="BH95" s="23">
        <v>171.08261100000001</v>
      </c>
      <c r="BI95" s="23">
        <v>176.21508900000001</v>
      </c>
      <c r="BJ95" s="23">
        <v>0</v>
      </c>
      <c r="BK95" s="23">
        <v>0</v>
      </c>
      <c r="BL95" s="23">
        <v>0</v>
      </c>
      <c r="BM95" s="22">
        <v>0</v>
      </c>
      <c r="BN95" s="23">
        <v>0</v>
      </c>
      <c r="BO95" s="23">
        <v>0</v>
      </c>
      <c r="BP95" s="23">
        <v>119.99390099999999</v>
      </c>
      <c r="BQ95" s="23">
        <v>123.593718</v>
      </c>
      <c r="BR95" s="23">
        <v>127.301529</v>
      </c>
      <c r="BS95" s="23">
        <v>131.120575</v>
      </c>
      <c r="BT95" s="23">
        <v>135.054193</v>
      </c>
      <c r="BU95" s="23">
        <v>139.105818</v>
      </c>
      <c r="BV95" s="23">
        <v>143.27899300000001</v>
      </c>
      <c r="BW95" s="23">
        <v>147.57736299999999</v>
      </c>
      <c r="BX95" s="23">
        <v>152.004684</v>
      </c>
      <c r="BY95" s="23">
        <v>156.56482399999999</v>
      </c>
      <c r="BZ95" s="23">
        <v>161.26176899999999</v>
      </c>
      <c r="CA95" s="23">
        <v>166.09962200000001</v>
      </c>
      <c r="CB95" s="23">
        <v>171.08261100000001</v>
      </c>
      <c r="CC95" s="23">
        <v>176.21508900000001</v>
      </c>
      <c r="CD95" s="23">
        <v>0</v>
      </c>
      <c r="CE95" s="23">
        <v>0</v>
      </c>
      <c r="CF95" s="23">
        <v>0</v>
      </c>
      <c r="CG95" s="22">
        <v>0</v>
      </c>
      <c r="CH95" s="23">
        <v>0</v>
      </c>
      <c r="CI95" s="23">
        <v>117.01062400000001</v>
      </c>
      <c r="CJ95" s="23">
        <v>118.42608</v>
      </c>
      <c r="CK95" s="23">
        <v>122.097289</v>
      </c>
      <c r="CL95" s="23">
        <v>125.882305</v>
      </c>
      <c r="CM95" s="23">
        <v>129.78465600000001</v>
      </c>
      <c r="CN95" s="23">
        <v>133.80798100000001</v>
      </c>
      <c r="CO95" s="23">
        <v>137.956028</v>
      </c>
      <c r="CP95" s="23">
        <v>142.232665</v>
      </c>
      <c r="CQ95" s="23">
        <v>146.64187799999999</v>
      </c>
      <c r="CR95" s="23">
        <v>151.18777600000001</v>
      </c>
      <c r="CS95" s="23">
        <v>155.87459699999999</v>
      </c>
      <c r="CT95" s="23">
        <v>160.70670899999999</v>
      </c>
      <c r="CU95" s="23">
        <v>165.68861699999999</v>
      </c>
      <c r="CV95" s="23">
        <v>170.82496499999999</v>
      </c>
      <c r="CW95" s="23">
        <v>176.12053800000001</v>
      </c>
      <c r="CX95" s="23">
        <v>0</v>
      </c>
      <c r="CY95" s="23">
        <v>0</v>
      </c>
      <c r="CZ95" s="23">
        <v>0</v>
      </c>
      <c r="DA95" s="22">
        <v>0</v>
      </c>
      <c r="DB95" s="23">
        <v>0</v>
      </c>
      <c r="DC95" s="23">
        <v>115.695898</v>
      </c>
      <c r="DD95" s="23">
        <v>117.09545</v>
      </c>
      <c r="DE95" s="23">
        <v>120.725409</v>
      </c>
      <c r="DF95" s="23">
        <v>124.46789699999999</v>
      </c>
      <c r="DG95" s="23">
        <v>128.326402</v>
      </c>
      <c r="DH95" s="23">
        <v>132.30452</v>
      </c>
      <c r="DI95" s="23">
        <v>136.40595999999999</v>
      </c>
      <c r="DJ95" s="23">
        <v>140.634545</v>
      </c>
      <c r="DK95" s="23">
        <v>144.99421599999999</v>
      </c>
      <c r="DL95" s="23">
        <v>149.489037</v>
      </c>
      <c r="DM95" s="23">
        <v>154.123197</v>
      </c>
      <c r="DN95" s="23">
        <v>158.901016</v>
      </c>
      <c r="DO95" s="23">
        <v>163.82694799999999</v>
      </c>
      <c r="DP95" s="23">
        <v>168.90558300000001</v>
      </c>
      <c r="DQ95" s="23">
        <v>174.14165600000001</v>
      </c>
      <c r="DR95" s="23">
        <v>0</v>
      </c>
      <c r="DS95" s="23">
        <v>0</v>
      </c>
      <c r="DT95" s="23">
        <v>0</v>
      </c>
      <c r="DU95" s="22">
        <v>0</v>
      </c>
      <c r="DV95" s="23">
        <v>0</v>
      </c>
      <c r="DW95" s="23">
        <v>115.695898</v>
      </c>
      <c r="DX95" s="23">
        <v>107.444818</v>
      </c>
      <c r="DY95" s="23">
        <v>110.77560699999999</v>
      </c>
      <c r="DZ95" s="23">
        <v>114.20965099999999</v>
      </c>
      <c r="EA95" s="23">
        <v>117.750151</v>
      </c>
      <c r="EB95" s="23">
        <v>121.40040500000001</v>
      </c>
      <c r="EC95" s="23">
        <v>125.16381800000001</v>
      </c>
      <c r="ED95" s="23">
        <v>129.04389599999999</v>
      </c>
      <c r="EE95" s="23">
        <v>133.04425699999999</v>
      </c>
      <c r="EF95" s="23">
        <v>137.16862900000001</v>
      </c>
      <c r="EG95" s="23">
        <v>141.42085599999999</v>
      </c>
      <c r="EH95" s="23">
        <v>145.804903</v>
      </c>
      <c r="EI95" s="23">
        <v>150.32485500000001</v>
      </c>
      <c r="EJ95" s="23">
        <v>154.984925</v>
      </c>
      <c r="EK95" s="23">
        <v>159.789458</v>
      </c>
      <c r="EL95" s="23">
        <v>0</v>
      </c>
      <c r="EM95" s="23">
        <v>0</v>
      </c>
      <c r="EN95" s="23">
        <v>0</v>
      </c>
      <c r="EO95" s="22">
        <v>0</v>
      </c>
      <c r="EP95" s="23">
        <v>0</v>
      </c>
      <c r="EQ95" s="23">
        <v>117.01062400000001</v>
      </c>
      <c r="ER95" s="23">
        <v>118.42608</v>
      </c>
      <c r="ES95" s="23">
        <v>122.097289</v>
      </c>
      <c r="ET95" s="23">
        <v>125.882305</v>
      </c>
      <c r="EU95" s="23">
        <v>129.78465600000001</v>
      </c>
      <c r="EV95" s="23">
        <v>133.80798100000001</v>
      </c>
      <c r="EW95" s="23">
        <v>137.956028</v>
      </c>
      <c r="EX95" s="23">
        <v>142.232665</v>
      </c>
      <c r="EY95" s="23">
        <v>146.64187799999999</v>
      </c>
      <c r="EZ95" s="23">
        <v>151.18777600000001</v>
      </c>
      <c r="FA95" s="23">
        <v>155.87459699999999</v>
      </c>
      <c r="FB95" s="23">
        <v>160.70670899999999</v>
      </c>
      <c r="FC95" s="23">
        <v>165.68861699999999</v>
      </c>
      <c r="FD95" s="23">
        <v>170.82496499999999</v>
      </c>
      <c r="FE95" s="23">
        <v>176.12053800000001</v>
      </c>
      <c r="FF95" s="23">
        <v>0</v>
      </c>
      <c r="FG95" s="23">
        <v>0</v>
      </c>
      <c r="FH95" s="23">
        <v>0</v>
      </c>
      <c r="FI95" s="22">
        <v>0</v>
      </c>
      <c r="FJ95" s="23">
        <v>0</v>
      </c>
      <c r="FK95" s="23">
        <v>0</v>
      </c>
      <c r="FL95" s="23">
        <v>121.13207199999999</v>
      </c>
      <c r="FM95" s="23">
        <v>125.371695</v>
      </c>
      <c r="FN95" s="23">
        <v>129.759704</v>
      </c>
      <c r="FO95" s="23">
        <v>134.30129299999999</v>
      </c>
      <c r="FP95" s="23">
        <v>139.00183899999999</v>
      </c>
      <c r="FQ95" s="23">
        <v>143.86690300000001</v>
      </c>
      <c r="FR95" s="23">
        <v>148.90224499999999</v>
      </c>
      <c r="FS95" s="23">
        <v>154.113823</v>
      </c>
      <c r="FT95" s="23">
        <v>159.50780700000001</v>
      </c>
      <c r="FU95" s="23">
        <v>165.09057999999999</v>
      </c>
      <c r="FV95" s="23">
        <v>170.868751</v>
      </c>
      <c r="FW95" s="23">
        <v>176.84915699999999</v>
      </c>
      <c r="FX95" s="23">
        <v>183.03887700000001</v>
      </c>
      <c r="FY95" s="23">
        <v>189.44523799999999</v>
      </c>
      <c r="FZ95" s="23">
        <v>0</v>
      </c>
      <c r="GA95" s="23">
        <v>0</v>
      </c>
      <c r="GB95" s="23">
        <v>0</v>
      </c>
      <c r="GC95" s="22">
        <v>0</v>
      </c>
      <c r="GD95" s="23">
        <v>0</v>
      </c>
      <c r="GE95" s="23">
        <v>0</v>
      </c>
      <c r="GF95" s="23">
        <v>189.32594881</v>
      </c>
      <c r="GG95" s="23">
        <v>195.95235701999999</v>
      </c>
      <c r="GH95" s="23">
        <v>202.81068951</v>
      </c>
      <c r="GI95" s="23">
        <v>209.90906365000001</v>
      </c>
      <c r="GJ95" s="23">
        <v>217.25588087</v>
      </c>
      <c r="GK95" s="23">
        <v>224.85983669999999</v>
      </c>
      <c r="GL95" s="23">
        <v>232.72993099000001</v>
      </c>
      <c r="GM95" s="23">
        <v>240.87547857000001</v>
      </c>
      <c r="GN95" s="23">
        <v>249.30612031999999</v>
      </c>
      <c r="GO95" s="23">
        <v>258.03183453999998</v>
      </c>
      <c r="GP95" s="23">
        <v>267.06294874000002</v>
      </c>
      <c r="GQ95" s="23">
        <v>276.41015195</v>
      </c>
      <c r="GR95" s="23">
        <v>286.08450727000002</v>
      </c>
      <c r="GS95" s="23">
        <v>296.09746502000002</v>
      </c>
      <c r="GT95" s="23">
        <v>0</v>
      </c>
      <c r="GU95" s="23">
        <v>0</v>
      </c>
      <c r="GV95" s="23">
        <v>0</v>
      </c>
      <c r="GW95" s="22">
        <v>0</v>
      </c>
      <c r="GX95" s="23">
        <v>0</v>
      </c>
      <c r="GY95" s="23">
        <v>0</v>
      </c>
      <c r="GZ95" s="23">
        <v>0</v>
      </c>
      <c r="HA95" s="23">
        <v>0</v>
      </c>
      <c r="HB95" s="23">
        <v>0</v>
      </c>
      <c r="HC95" s="23">
        <v>0</v>
      </c>
      <c r="HD95" s="23">
        <v>0</v>
      </c>
      <c r="HE95" s="23">
        <v>0</v>
      </c>
      <c r="HF95" s="23">
        <v>0</v>
      </c>
      <c r="HG95" s="23">
        <v>0</v>
      </c>
      <c r="HH95" s="23">
        <v>0</v>
      </c>
      <c r="HI95" s="23">
        <v>0</v>
      </c>
      <c r="HJ95" s="23">
        <v>0</v>
      </c>
      <c r="HK95" s="23">
        <v>0</v>
      </c>
      <c r="HL95" s="23">
        <v>0</v>
      </c>
      <c r="HM95" s="23">
        <v>0</v>
      </c>
      <c r="HN95" s="23">
        <v>0</v>
      </c>
      <c r="HO95" s="23">
        <v>0</v>
      </c>
      <c r="HP95" s="23">
        <v>0</v>
      </c>
      <c r="HQ95" s="22">
        <v>0</v>
      </c>
      <c r="HR95" s="23">
        <v>0</v>
      </c>
      <c r="HS95" s="23">
        <v>0</v>
      </c>
      <c r="HT95" s="24">
        <v>121.761875</v>
      </c>
      <c r="HU95" s="24">
        <v>126.02354</v>
      </c>
      <c r="HV95" s="24">
        <v>132.00857199999999</v>
      </c>
      <c r="HW95" s="23">
        <v>136.046978</v>
      </c>
      <c r="HX95" s="23">
        <v>140.80862200000001</v>
      </c>
      <c r="HY95" s="23">
        <v>145.73692299999999</v>
      </c>
      <c r="HZ95" s="23">
        <v>150.837716</v>
      </c>
      <c r="IA95" s="23">
        <v>156.11703600000001</v>
      </c>
      <c r="IB95" s="23">
        <v>161.581132</v>
      </c>
      <c r="IC95" s="23">
        <v>167.23647199999999</v>
      </c>
      <c r="ID95" s="23">
        <v>173.08974799999999</v>
      </c>
      <c r="IE95" s="23">
        <v>179.14788899999999</v>
      </c>
      <c r="IF95" s="23">
        <v>185.41806600000001</v>
      </c>
      <c r="IG95" s="23">
        <v>191.90769800000001</v>
      </c>
      <c r="IH95" s="23">
        <v>0</v>
      </c>
      <c r="II95" s="23">
        <v>0</v>
      </c>
      <c r="IJ95" s="23">
        <v>0</v>
      </c>
      <c r="IK95" s="22">
        <v>0</v>
      </c>
      <c r="IL95" s="23">
        <v>0</v>
      </c>
      <c r="IM95" s="23">
        <v>0</v>
      </c>
      <c r="IN95" s="23">
        <v>0</v>
      </c>
      <c r="IO95" s="23">
        <v>0</v>
      </c>
      <c r="IP95" s="23">
        <v>0</v>
      </c>
      <c r="IQ95" s="23">
        <v>0</v>
      </c>
      <c r="IR95" s="23">
        <v>0</v>
      </c>
      <c r="IS95" s="23">
        <v>0</v>
      </c>
      <c r="IT95" s="23">
        <v>0</v>
      </c>
      <c r="IU95" s="23">
        <v>0</v>
      </c>
      <c r="IV95" s="23">
        <v>0</v>
      </c>
      <c r="IW95" s="23">
        <v>0</v>
      </c>
      <c r="IX95" s="23">
        <v>0</v>
      </c>
      <c r="IY95" s="23">
        <v>0</v>
      </c>
      <c r="IZ95" s="23">
        <v>0</v>
      </c>
      <c r="JA95" s="23">
        <v>0</v>
      </c>
      <c r="JB95" s="23">
        <v>0</v>
      </c>
      <c r="JC95" s="23">
        <v>0</v>
      </c>
      <c r="JD95" s="23">
        <v>0</v>
      </c>
      <c r="JE95" s="22">
        <v>0</v>
      </c>
      <c r="JF95" s="23">
        <v>0</v>
      </c>
      <c r="JG95" s="23">
        <v>0</v>
      </c>
      <c r="JH95" s="23">
        <v>0</v>
      </c>
      <c r="JI95" s="23">
        <v>0</v>
      </c>
      <c r="JJ95" s="23">
        <v>0</v>
      </c>
      <c r="JK95" s="23">
        <v>0</v>
      </c>
      <c r="JL95" s="23">
        <v>0</v>
      </c>
      <c r="JM95" s="23">
        <v>0</v>
      </c>
      <c r="JN95" s="23">
        <v>0</v>
      </c>
      <c r="JO95" s="23">
        <v>0</v>
      </c>
      <c r="JP95" s="23">
        <v>0</v>
      </c>
      <c r="JQ95" s="23">
        <v>0</v>
      </c>
      <c r="JR95" s="23">
        <v>0</v>
      </c>
      <c r="JS95" s="23">
        <v>0</v>
      </c>
      <c r="JT95" s="23">
        <v>0</v>
      </c>
      <c r="JU95" s="23">
        <v>0</v>
      </c>
      <c r="JV95" s="23">
        <v>0</v>
      </c>
      <c r="JW95" s="23">
        <v>0</v>
      </c>
      <c r="JX95" s="23">
        <v>0</v>
      </c>
      <c r="JY95" s="22">
        <v>0</v>
      </c>
      <c r="JZ95" s="23">
        <v>0</v>
      </c>
      <c r="KA95" s="23">
        <v>0</v>
      </c>
      <c r="KB95" s="23">
        <v>0</v>
      </c>
      <c r="KC95" s="23">
        <v>0</v>
      </c>
      <c r="KD95" s="23">
        <v>0</v>
      </c>
      <c r="KE95" s="23">
        <v>0</v>
      </c>
      <c r="KF95" s="23">
        <v>0</v>
      </c>
      <c r="KG95" s="23">
        <v>0</v>
      </c>
      <c r="KH95" s="23">
        <v>0</v>
      </c>
      <c r="KI95" s="23">
        <v>0</v>
      </c>
      <c r="KJ95" s="23">
        <v>0</v>
      </c>
      <c r="KK95" s="23">
        <v>0</v>
      </c>
      <c r="KL95" s="23">
        <v>0</v>
      </c>
      <c r="KM95" s="23">
        <v>0</v>
      </c>
      <c r="KN95" s="23">
        <v>0</v>
      </c>
      <c r="KO95" s="23">
        <v>0</v>
      </c>
      <c r="KP95" s="23">
        <v>0</v>
      </c>
      <c r="KQ95" s="23">
        <v>0</v>
      </c>
      <c r="KR95" s="23">
        <v>0</v>
      </c>
      <c r="KS95" s="22">
        <v>0</v>
      </c>
      <c r="KT95" s="23">
        <v>0</v>
      </c>
      <c r="KU95" s="23">
        <v>0</v>
      </c>
      <c r="KV95" s="23">
        <v>0</v>
      </c>
      <c r="KW95" s="23">
        <v>0</v>
      </c>
      <c r="KX95" s="23">
        <v>0</v>
      </c>
      <c r="KY95" s="23">
        <v>0</v>
      </c>
      <c r="KZ95" s="23">
        <v>0</v>
      </c>
      <c r="LA95" s="23">
        <v>0</v>
      </c>
      <c r="LB95" s="23">
        <v>0</v>
      </c>
      <c r="LC95" s="23">
        <v>0</v>
      </c>
      <c r="LD95" s="23">
        <v>0</v>
      </c>
      <c r="LE95" s="23">
        <v>0</v>
      </c>
      <c r="LF95" s="23">
        <v>0</v>
      </c>
      <c r="LG95" s="23">
        <v>0</v>
      </c>
      <c r="LH95" s="23">
        <v>0</v>
      </c>
      <c r="LI95" s="23">
        <v>0</v>
      </c>
      <c r="LJ95" s="23">
        <v>0</v>
      </c>
      <c r="LK95" s="23">
        <v>0</v>
      </c>
      <c r="LL95" s="23">
        <v>0</v>
      </c>
      <c r="LM95" s="22">
        <v>0</v>
      </c>
      <c r="LN95" s="23">
        <v>0</v>
      </c>
      <c r="LO95" s="23">
        <v>0</v>
      </c>
      <c r="LP95" s="23">
        <v>0</v>
      </c>
      <c r="LQ95" s="23">
        <v>0</v>
      </c>
      <c r="LR95" s="23">
        <v>0</v>
      </c>
      <c r="LS95" s="23">
        <v>0</v>
      </c>
      <c r="LT95" s="23">
        <v>0</v>
      </c>
      <c r="LU95" s="23">
        <v>0</v>
      </c>
      <c r="LV95" s="23">
        <v>0</v>
      </c>
      <c r="LW95" s="23">
        <v>0</v>
      </c>
      <c r="LX95" s="23">
        <v>0</v>
      </c>
      <c r="LY95" s="23">
        <v>0</v>
      </c>
      <c r="LZ95" s="23">
        <v>0</v>
      </c>
      <c r="MA95" s="23">
        <v>0</v>
      </c>
      <c r="MB95" s="23">
        <v>0</v>
      </c>
      <c r="MC95" s="23">
        <v>0</v>
      </c>
      <c r="MD95" s="23">
        <v>0</v>
      </c>
      <c r="ME95" s="23">
        <v>0</v>
      </c>
      <c r="MF95" s="23">
        <v>0</v>
      </c>
      <c r="MG95" s="22">
        <v>0</v>
      </c>
      <c r="MH95" s="23">
        <v>0</v>
      </c>
      <c r="MI95" s="23">
        <v>0</v>
      </c>
      <c r="MJ95" s="23">
        <v>0</v>
      </c>
      <c r="MK95" s="23">
        <v>0</v>
      </c>
      <c r="ML95" s="23">
        <v>0</v>
      </c>
      <c r="MM95" s="23">
        <v>0</v>
      </c>
      <c r="MN95" s="23">
        <v>0</v>
      </c>
      <c r="MO95" s="23">
        <v>0</v>
      </c>
      <c r="MP95" s="23">
        <v>0</v>
      </c>
      <c r="MQ95" s="23">
        <v>0</v>
      </c>
      <c r="MR95" s="23">
        <v>0</v>
      </c>
      <c r="MS95" s="23">
        <v>0</v>
      </c>
      <c r="MT95" s="23">
        <v>0</v>
      </c>
      <c r="MU95" s="23">
        <v>0</v>
      </c>
      <c r="MV95" s="23">
        <v>0</v>
      </c>
      <c r="MW95" s="23">
        <v>0</v>
      </c>
      <c r="MX95" s="23">
        <v>0</v>
      </c>
      <c r="MY95" s="23">
        <v>0</v>
      </c>
      <c r="MZ95" s="23">
        <v>0</v>
      </c>
    </row>
    <row r="96" spans="1:364">
      <c r="A96" s="21" t="s">
        <v>1062</v>
      </c>
      <c r="B96" s="21" t="s">
        <v>1063</v>
      </c>
      <c r="C96" s="21" t="s">
        <v>886</v>
      </c>
      <c r="E96" s="22">
        <v>0</v>
      </c>
      <c r="F96" s="23">
        <v>0</v>
      </c>
      <c r="G96" s="23">
        <v>119.11309</v>
      </c>
      <c r="H96" s="23">
        <v>126.762691</v>
      </c>
      <c r="I96" s="23">
        <v>130.69233399999999</v>
      </c>
      <c r="J96" s="23">
        <v>134.743796</v>
      </c>
      <c r="K96" s="23">
        <v>138.92085399999999</v>
      </c>
      <c r="L96" s="23">
        <v>143.22740099999999</v>
      </c>
      <c r="M96" s="23">
        <v>147.66745</v>
      </c>
      <c r="N96" s="23">
        <v>152.24514099999999</v>
      </c>
      <c r="O96" s="23">
        <v>156.96474000000001</v>
      </c>
      <c r="P96" s="23">
        <v>161.830647</v>
      </c>
      <c r="Q96" s="23">
        <v>166.847397</v>
      </c>
      <c r="R96" s="23">
        <v>172.019667</v>
      </c>
      <c r="S96" s="23">
        <v>177.35227599999999</v>
      </c>
      <c r="T96" s="23">
        <v>182.85019700000001</v>
      </c>
      <c r="U96" s="23">
        <v>188.518553</v>
      </c>
      <c r="V96" s="23">
        <v>0</v>
      </c>
      <c r="W96" s="23">
        <v>0</v>
      </c>
      <c r="X96" s="23">
        <v>0</v>
      </c>
      <c r="Y96" s="22">
        <v>0</v>
      </c>
      <c r="Z96" s="23">
        <v>0</v>
      </c>
      <c r="AA96" s="23">
        <v>131.89313300000001</v>
      </c>
      <c r="AB96" s="23">
        <v>137.57899800000001</v>
      </c>
      <c r="AC96" s="23">
        <v>141.84394700000001</v>
      </c>
      <c r="AD96" s="23">
        <v>146.24110899999999</v>
      </c>
      <c r="AE96" s="23">
        <v>150.774584</v>
      </c>
      <c r="AF96" s="23">
        <v>155.44859600000001</v>
      </c>
      <c r="AG96" s="23">
        <v>160.26750200000001</v>
      </c>
      <c r="AH96" s="23">
        <v>165.235795</v>
      </c>
      <c r="AI96" s="23">
        <v>170.35810499999999</v>
      </c>
      <c r="AJ96" s="23">
        <v>175.639206</v>
      </c>
      <c r="AK96" s="23">
        <v>181.08402100000001</v>
      </c>
      <c r="AL96" s="23">
        <v>186.69762600000001</v>
      </c>
      <c r="AM96" s="23">
        <v>192.485252</v>
      </c>
      <c r="AN96" s="23">
        <v>198.45229499999999</v>
      </c>
      <c r="AO96" s="23">
        <v>204.60431600000001</v>
      </c>
      <c r="AP96" s="23">
        <v>0</v>
      </c>
      <c r="AQ96" s="23">
        <v>0</v>
      </c>
      <c r="AR96" s="23">
        <v>0</v>
      </c>
      <c r="AS96" s="22">
        <v>0</v>
      </c>
      <c r="AT96" s="23">
        <v>0</v>
      </c>
      <c r="AU96" s="23">
        <v>0</v>
      </c>
      <c r="AV96" s="23">
        <v>81.240376999999995</v>
      </c>
      <c r="AW96" s="23">
        <v>83.677588999999998</v>
      </c>
      <c r="AX96" s="23">
        <v>86.187916000000001</v>
      </c>
      <c r="AY96" s="23">
        <v>88.773554000000004</v>
      </c>
      <c r="AZ96" s="23">
        <v>91.436760000000007</v>
      </c>
      <c r="BA96" s="23">
        <v>94.179862999999997</v>
      </c>
      <c r="BB96" s="23">
        <v>97.005258999999995</v>
      </c>
      <c r="BC96" s="23">
        <v>99.915417000000005</v>
      </c>
      <c r="BD96" s="23">
        <v>102.912879</v>
      </c>
      <c r="BE96" s="23">
        <v>106.000266</v>
      </c>
      <c r="BF96" s="23">
        <v>109.180274</v>
      </c>
      <c r="BG96" s="23">
        <v>112.455682</v>
      </c>
      <c r="BH96" s="23">
        <v>115.829352</v>
      </c>
      <c r="BI96" s="23">
        <v>119.304233</v>
      </c>
      <c r="BJ96" s="23">
        <v>0</v>
      </c>
      <c r="BK96" s="23">
        <v>0</v>
      </c>
      <c r="BL96" s="23">
        <v>0</v>
      </c>
      <c r="BM96" s="22">
        <v>0</v>
      </c>
      <c r="BN96" s="23">
        <v>0</v>
      </c>
      <c r="BO96" s="23">
        <v>0</v>
      </c>
      <c r="BP96" s="23">
        <v>81.240376999999995</v>
      </c>
      <c r="BQ96" s="23">
        <v>83.677588999999998</v>
      </c>
      <c r="BR96" s="23">
        <v>86.187916000000001</v>
      </c>
      <c r="BS96" s="23">
        <v>88.773554000000004</v>
      </c>
      <c r="BT96" s="23">
        <v>91.436760000000007</v>
      </c>
      <c r="BU96" s="23">
        <v>94.179862999999997</v>
      </c>
      <c r="BV96" s="23">
        <v>97.005258999999995</v>
      </c>
      <c r="BW96" s="23">
        <v>99.915417000000005</v>
      </c>
      <c r="BX96" s="23">
        <v>102.912879</v>
      </c>
      <c r="BY96" s="23">
        <v>106.000266</v>
      </c>
      <c r="BZ96" s="23">
        <v>109.180274</v>
      </c>
      <c r="CA96" s="23">
        <v>112.455682</v>
      </c>
      <c r="CB96" s="23">
        <v>115.829352</v>
      </c>
      <c r="CC96" s="23">
        <v>119.304233</v>
      </c>
      <c r="CD96" s="23">
        <v>0</v>
      </c>
      <c r="CE96" s="23">
        <v>0</v>
      </c>
      <c r="CF96" s="23">
        <v>0</v>
      </c>
      <c r="CG96" s="22">
        <v>0</v>
      </c>
      <c r="CH96" s="23">
        <v>0</v>
      </c>
      <c r="CI96" s="23">
        <v>79.053385000000006</v>
      </c>
      <c r="CJ96" s="23">
        <v>80.009680000000003</v>
      </c>
      <c r="CK96" s="23">
        <v>82.489980000000003</v>
      </c>
      <c r="CL96" s="23">
        <v>85.047168999999997</v>
      </c>
      <c r="CM96" s="23">
        <v>87.683631000000005</v>
      </c>
      <c r="CN96" s="23">
        <v>90.401824000000005</v>
      </c>
      <c r="CO96" s="23">
        <v>93.204280999999995</v>
      </c>
      <c r="CP96" s="23">
        <v>96.093613000000005</v>
      </c>
      <c r="CQ96" s="23">
        <v>99.072514999999996</v>
      </c>
      <c r="CR96" s="23">
        <v>102.14376300000001</v>
      </c>
      <c r="CS96" s="23">
        <v>105.31022</v>
      </c>
      <c r="CT96" s="23">
        <v>108.574837</v>
      </c>
      <c r="CU96" s="23">
        <v>111.940657</v>
      </c>
      <c r="CV96" s="23">
        <v>115.41081699999999</v>
      </c>
      <c r="CW96" s="23">
        <v>118.988552</v>
      </c>
      <c r="CX96" s="23">
        <v>0</v>
      </c>
      <c r="CY96" s="23">
        <v>0</v>
      </c>
      <c r="CZ96" s="23">
        <v>0</v>
      </c>
      <c r="DA96" s="22">
        <v>0</v>
      </c>
      <c r="DB96" s="23">
        <v>0</v>
      </c>
      <c r="DC96" s="23">
        <v>78.165144999999995</v>
      </c>
      <c r="DD96" s="23">
        <v>79.110695000000007</v>
      </c>
      <c r="DE96" s="23">
        <v>81.563125999999997</v>
      </c>
      <c r="DF96" s="23">
        <v>84.091583</v>
      </c>
      <c r="DG96" s="23">
        <v>86.698421999999994</v>
      </c>
      <c r="DH96" s="23">
        <v>89.386072999999996</v>
      </c>
      <c r="DI96" s="23">
        <v>92.157041000000007</v>
      </c>
      <c r="DJ96" s="23">
        <v>95.013909999999996</v>
      </c>
      <c r="DK96" s="23">
        <v>97.959340999999995</v>
      </c>
      <c r="DL96" s="23">
        <v>100.996081</v>
      </c>
      <c r="DM96" s="23">
        <v>104.126959</v>
      </c>
      <c r="DN96" s="23">
        <v>107.354895</v>
      </c>
      <c r="DO96" s="23">
        <v>110.682896</v>
      </c>
      <c r="DP96" s="23">
        <v>114.11406599999999</v>
      </c>
      <c r="DQ96" s="23">
        <v>117.651602</v>
      </c>
      <c r="DR96" s="23">
        <v>0</v>
      </c>
      <c r="DS96" s="23">
        <v>0</v>
      </c>
      <c r="DT96" s="23">
        <v>0</v>
      </c>
      <c r="DU96" s="22">
        <v>0</v>
      </c>
      <c r="DV96" s="23">
        <v>0</v>
      </c>
      <c r="DW96" s="23">
        <v>78.165144999999995</v>
      </c>
      <c r="DX96" s="23">
        <v>72.590643999999998</v>
      </c>
      <c r="DY96" s="23">
        <v>74.840953999999996</v>
      </c>
      <c r="DZ96" s="23">
        <v>77.161023999999998</v>
      </c>
      <c r="EA96" s="23">
        <v>79.553016</v>
      </c>
      <c r="EB96" s="23">
        <v>82.019159000000002</v>
      </c>
      <c r="EC96" s="23">
        <v>84.561752999999996</v>
      </c>
      <c r="ED96" s="23">
        <v>87.183166999999997</v>
      </c>
      <c r="EE96" s="23">
        <v>89.885846000000001</v>
      </c>
      <c r="EF96" s="23">
        <v>92.672307000000004</v>
      </c>
      <c r="EG96" s="23">
        <v>95.545147999999998</v>
      </c>
      <c r="EH96" s="23">
        <v>98.507047999999998</v>
      </c>
      <c r="EI96" s="23">
        <v>101.560766</v>
      </c>
      <c r="EJ96" s="23">
        <v>104.70914999999999</v>
      </c>
      <c r="EK96" s="23">
        <v>107.955134</v>
      </c>
      <c r="EL96" s="23">
        <v>0</v>
      </c>
      <c r="EM96" s="23">
        <v>0</v>
      </c>
      <c r="EN96" s="23">
        <v>0</v>
      </c>
      <c r="EO96" s="22">
        <v>0</v>
      </c>
      <c r="EP96" s="23">
        <v>0</v>
      </c>
      <c r="EQ96" s="23">
        <v>79.053385000000006</v>
      </c>
      <c r="ER96" s="23">
        <v>80.009680000000003</v>
      </c>
      <c r="ES96" s="23">
        <v>82.489980000000003</v>
      </c>
      <c r="ET96" s="23">
        <v>85.047168999999997</v>
      </c>
      <c r="EU96" s="23">
        <v>87.683631000000005</v>
      </c>
      <c r="EV96" s="23">
        <v>90.401824000000005</v>
      </c>
      <c r="EW96" s="23">
        <v>93.204280999999995</v>
      </c>
      <c r="EX96" s="23">
        <v>96.093613000000005</v>
      </c>
      <c r="EY96" s="23">
        <v>99.072514999999996</v>
      </c>
      <c r="EZ96" s="23">
        <v>102.14376300000001</v>
      </c>
      <c r="FA96" s="23">
        <v>105.31022</v>
      </c>
      <c r="FB96" s="23">
        <v>108.574837</v>
      </c>
      <c r="FC96" s="23">
        <v>111.940657</v>
      </c>
      <c r="FD96" s="23">
        <v>115.41081699999999</v>
      </c>
      <c r="FE96" s="23">
        <v>118.988552</v>
      </c>
      <c r="FF96" s="23">
        <v>0</v>
      </c>
      <c r="FG96" s="23">
        <v>0</v>
      </c>
      <c r="FH96" s="23">
        <v>0</v>
      </c>
      <c r="FI96" s="22">
        <v>0</v>
      </c>
      <c r="FJ96" s="23">
        <v>0</v>
      </c>
      <c r="FK96" s="23">
        <v>0</v>
      </c>
      <c r="FL96" s="23">
        <v>82.470363000000006</v>
      </c>
      <c r="FM96" s="23">
        <v>85.356825999999998</v>
      </c>
      <c r="FN96" s="23">
        <v>88.344314999999995</v>
      </c>
      <c r="FO96" s="23">
        <v>91.436366000000007</v>
      </c>
      <c r="FP96" s="23">
        <v>94.636639000000002</v>
      </c>
      <c r="FQ96" s="23">
        <v>97.948920999999999</v>
      </c>
      <c r="FR96" s="23">
        <v>101.377133</v>
      </c>
      <c r="FS96" s="23">
        <v>104.92533299999999</v>
      </c>
      <c r="FT96" s="23">
        <v>108.59772</v>
      </c>
      <c r="FU96" s="23">
        <v>112.39864</v>
      </c>
      <c r="FV96" s="23">
        <v>116.33259200000001</v>
      </c>
      <c r="FW96" s="23">
        <v>120.404233</v>
      </c>
      <c r="FX96" s="23">
        <v>124.618381</v>
      </c>
      <c r="FY96" s="23">
        <v>128.98002399999999</v>
      </c>
      <c r="FZ96" s="23">
        <v>0</v>
      </c>
      <c r="GA96" s="23">
        <v>0</v>
      </c>
      <c r="GB96" s="23">
        <v>0</v>
      </c>
      <c r="GC96" s="22">
        <v>0</v>
      </c>
      <c r="GD96" s="23">
        <v>0</v>
      </c>
      <c r="GE96" s="23">
        <v>0</v>
      </c>
      <c r="GF96" s="23">
        <v>128.89880855999999</v>
      </c>
      <c r="GG96" s="23">
        <v>133.41026686000001</v>
      </c>
      <c r="GH96" s="23">
        <v>138.07962620000001</v>
      </c>
      <c r="GI96" s="23">
        <v>142.91241310999999</v>
      </c>
      <c r="GJ96" s="23">
        <v>147.91434756999999</v>
      </c>
      <c r="GK96" s="23">
        <v>153.09134974</v>
      </c>
      <c r="GL96" s="23">
        <v>158.44954698000001</v>
      </c>
      <c r="GM96" s="23">
        <v>163.99528111999999</v>
      </c>
      <c r="GN96" s="23">
        <v>169.73511596</v>
      </c>
      <c r="GO96" s="23">
        <v>175.67584502</v>
      </c>
      <c r="GP96" s="23">
        <v>181.8244996</v>
      </c>
      <c r="GQ96" s="23">
        <v>188.18835708</v>
      </c>
      <c r="GR96" s="23">
        <v>194.77494958</v>
      </c>
      <c r="GS96" s="23">
        <v>201.59207280999999</v>
      </c>
      <c r="GT96" s="23">
        <v>0</v>
      </c>
      <c r="GU96" s="23">
        <v>0</v>
      </c>
      <c r="GV96" s="23">
        <v>0</v>
      </c>
      <c r="GW96" s="22">
        <v>0</v>
      </c>
      <c r="GX96" s="23">
        <v>0</v>
      </c>
      <c r="GY96" s="23">
        <v>0</v>
      </c>
      <c r="GZ96" s="23">
        <v>0</v>
      </c>
      <c r="HA96" s="23">
        <v>0</v>
      </c>
      <c r="HB96" s="23">
        <v>0</v>
      </c>
      <c r="HC96" s="23">
        <v>0</v>
      </c>
      <c r="HD96" s="23">
        <v>0</v>
      </c>
      <c r="HE96" s="23">
        <v>0</v>
      </c>
      <c r="HF96" s="23">
        <v>0</v>
      </c>
      <c r="HG96" s="23">
        <v>0</v>
      </c>
      <c r="HH96" s="23">
        <v>0</v>
      </c>
      <c r="HI96" s="23">
        <v>0</v>
      </c>
      <c r="HJ96" s="23">
        <v>0</v>
      </c>
      <c r="HK96" s="23">
        <v>0</v>
      </c>
      <c r="HL96" s="23">
        <v>0</v>
      </c>
      <c r="HM96" s="23">
        <v>0</v>
      </c>
      <c r="HN96" s="23">
        <v>0</v>
      </c>
      <c r="HO96" s="23">
        <v>0</v>
      </c>
      <c r="HP96" s="23">
        <v>0</v>
      </c>
      <c r="HQ96" s="22">
        <v>0</v>
      </c>
      <c r="HR96" s="23">
        <v>0</v>
      </c>
      <c r="HS96" s="23">
        <v>0</v>
      </c>
      <c r="HT96" s="24">
        <v>82.899152000000001</v>
      </c>
      <c r="HU96" s="24">
        <v>85.800622000000004</v>
      </c>
      <c r="HV96" s="24">
        <v>89.875411999999997</v>
      </c>
      <c r="HW96" s="23">
        <v>92.624880000000005</v>
      </c>
      <c r="HX96" s="23">
        <v>95.866750999999994</v>
      </c>
      <c r="HY96" s="23">
        <v>99.222087000000002</v>
      </c>
      <c r="HZ96" s="23">
        <v>102.69486000000001</v>
      </c>
      <c r="IA96" s="23">
        <v>106.28918</v>
      </c>
      <c r="IB96" s="23">
        <v>110.00930200000001</v>
      </c>
      <c r="IC96" s="23">
        <v>113.859627</v>
      </c>
      <c r="ID96" s="23">
        <v>117.844714</v>
      </c>
      <c r="IE96" s="23">
        <v>121.969279</v>
      </c>
      <c r="IF96" s="23">
        <v>126.238204</v>
      </c>
      <c r="IG96" s="23">
        <v>130.656541</v>
      </c>
      <c r="IH96" s="23">
        <v>0</v>
      </c>
      <c r="II96" s="23">
        <v>0</v>
      </c>
      <c r="IJ96" s="23">
        <v>0</v>
      </c>
      <c r="IK96" s="22">
        <v>0</v>
      </c>
      <c r="IL96" s="23">
        <v>0</v>
      </c>
      <c r="IM96" s="23">
        <v>0</v>
      </c>
      <c r="IN96" s="23">
        <v>0</v>
      </c>
      <c r="IO96" s="23">
        <v>0</v>
      </c>
      <c r="IP96" s="23">
        <v>0</v>
      </c>
      <c r="IQ96" s="23">
        <v>0</v>
      </c>
      <c r="IR96" s="23">
        <v>0</v>
      </c>
      <c r="IS96" s="23">
        <v>0</v>
      </c>
      <c r="IT96" s="23">
        <v>0</v>
      </c>
      <c r="IU96" s="23">
        <v>0</v>
      </c>
      <c r="IV96" s="23">
        <v>0</v>
      </c>
      <c r="IW96" s="23">
        <v>0</v>
      </c>
      <c r="IX96" s="23">
        <v>0</v>
      </c>
      <c r="IY96" s="23">
        <v>0</v>
      </c>
      <c r="IZ96" s="23">
        <v>0</v>
      </c>
      <c r="JA96" s="23">
        <v>0</v>
      </c>
      <c r="JB96" s="23">
        <v>0</v>
      </c>
      <c r="JC96" s="23">
        <v>0</v>
      </c>
      <c r="JD96" s="23">
        <v>0</v>
      </c>
      <c r="JE96" s="22">
        <v>0</v>
      </c>
      <c r="JF96" s="23">
        <v>0</v>
      </c>
      <c r="JG96" s="23">
        <v>0</v>
      </c>
      <c r="JH96" s="23">
        <v>0</v>
      </c>
      <c r="JI96" s="23">
        <v>0</v>
      </c>
      <c r="JJ96" s="23">
        <v>0</v>
      </c>
      <c r="JK96" s="23">
        <v>0</v>
      </c>
      <c r="JL96" s="23">
        <v>0</v>
      </c>
      <c r="JM96" s="23">
        <v>0</v>
      </c>
      <c r="JN96" s="23">
        <v>0</v>
      </c>
      <c r="JO96" s="23">
        <v>0</v>
      </c>
      <c r="JP96" s="23">
        <v>0</v>
      </c>
      <c r="JQ96" s="23">
        <v>0</v>
      </c>
      <c r="JR96" s="23">
        <v>0</v>
      </c>
      <c r="JS96" s="23">
        <v>0</v>
      </c>
      <c r="JT96" s="23">
        <v>0</v>
      </c>
      <c r="JU96" s="23">
        <v>0</v>
      </c>
      <c r="JV96" s="23">
        <v>0</v>
      </c>
      <c r="JW96" s="23">
        <v>0</v>
      </c>
      <c r="JX96" s="23">
        <v>0</v>
      </c>
      <c r="JY96" s="22">
        <v>0</v>
      </c>
      <c r="JZ96" s="23">
        <v>0</v>
      </c>
      <c r="KA96" s="23">
        <v>0</v>
      </c>
      <c r="KB96" s="23">
        <v>0</v>
      </c>
      <c r="KC96" s="23">
        <v>0</v>
      </c>
      <c r="KD96" s="23">
        <v>0</v>
      </c>
      <c r="KE96" s="23">
        <v>0</v>
      </c>
      <c r="KF96" s="23">
        <v>0</v>
      </c>
      <c r="KG96" s="23">
        <v>0</v>
      </c>
      <c r="KH96" s="23">
        <v>0</v>
      </c>
      <c r="KI96" s="23">
        <v>0</v>
      </c>
      <c r="KJ96" s="23">
        <v>0</v>
      </c>
      <c r="KK96" s="23">
        <v>0</v>
      </c>
      <c r="KL96" s="23">
        <v>0</v>
      </c>
      <c r="KM96" s="23">
        <v>0</v>
      </c>
      <c r="KN96" s="23">
        <v>0</v>
      </c>
      <c r="KO96" s="23">
        <v>0</v>
      </c>
      <c r="KP96" s="23">
        <v>0</v>
      </c>
      <c r="KQ96" s="23">
        <v>0</v>
      </c>
      <c r="KR96" s="23">
        <v>0</v>
      </c>
      <c r="KS96" s="22">
        <v>0</v>
      </c>
      <c r="KT96" s="23">
        <v>0</v>
      </c>
      <c r="KU96" s="23">
        <v>0</v>
      </c>
      <c r="KV96" s="23">
        <v>0</v>
      </c>
      <c r="KW96" s="23">
        <v>0</v>
      </c>
      <c r="KX96" s="23">
        <v>0</v>
      </c>
      <c r="KY96" s="23">
        <v>0</v>
      </c>
      <c r="KZ96" s="23">
        <v>0</v>
      </c>
      <c r="LA96" s="23">
        <v>0</v>
      </c>
      <c r="LB96" s="23">
        <v>0</v>
      </c>
      <c r="LC96" s="23">
        <v>0</v>
      </c>
      <c r="LD96" s="23">
        <v>0</v>
      </c>
      <c r="LE96" s="23">
        <v>0</v>
      </c>
      <c r="LF96" s="23">
        <v>0</v>
      </c>
      <c r="LG96" s="23">
        <v>0</v>
      </c>
      <c r="LH96" s="23">
        <v>0</v>
      </c>
      <c r="LI96" s="23">
        <v>0</v>
      </c>
      <c r="LJ96" s="23">
        <v>0</v>
      </c>
      <c r="LK96" s="23">
        <v>0</v>
      </c>
      <c r="LL96" s="23">
        <v>0</v>
      </c>
      <c r="LM96" s="22">
        <v>0</v>
      </c>
      <c r="LN96" s="23">
        <v>0</v>
      </c>
      <c r="LO96" s="23">
        <v>0</v>
      </c>
      <c r="LP96" s="23">
        <v>0</v>
      </c>
      <c r="LQ96" s="23">
        <v>0</v>
      </c>
      <c r="LR96" s="23">
        <v>0</v>
      </c>
      <c r="LS96" s="23">
        <v>0</v>
      </c>
      <c r="LT96" s="23">
        <v>0</v>
      </c>
      <c r="LU96" s="23">
        <v>0</v>
      </c>
      <c r="LV96" s="23">
        <v>0</v>
      </c>
      <c r="LW96" s="23">
        <v>0</v>
      </c>
      <c r="LX96" s="23">
        <v>0</v>
      </c>
      <c r="LY96" s="23">
        <v>0</v>
      </c>
      <c r="LZ96" s="23">
        <v>0</v>
      </c>
      <c r="MA96" s="23">
        <v>0</v>
      </c>
      <c r="MB96" s="23">
        <v>0</v>
      </c>
      <c r="MC96" s="23">
        <v>0</v>
      </c>
      <c r="MD96" s="23">
        <v>0</v>
      </c>
      <c r="ME96" s="23">
        <v>0</v>
      </c>
      <c r="MF96" s="23">
        <v>0</v>
      </c>
      <c r="MG96" s="22">
        <v>0</v>
      </c>
      <c r="MH96" s="23">
        <v>0</v>
      </c>
      <c r="MI96" s="23">
        <v>0</v>
      </c>
      <c r="MJ96" s="23">
        <v>0</v>
      </c>
      <c r="MK96" s="23">
        <v>0</v>
      </c>
      <c r="ML96" s="23">
        <v>0</v>
      </c>
      <c r="MM96" s="23">
        <v>0</v>
      </c>
      <c r="MN96" s="23">
        <v>0</v>
      </c>
      <c r="MO96" s="23">
        <v>0</v>
      </c>
      <c r="MP96" s="23">
        <v>0</v>
      </c>
      <c r="MQ96" s="23">
        <v>0</v>
      </c>
      <c r="MR96" s="23">
        <v>0</v>
      </c>
      <c r="MS96" s="23">
        <v>0</v>
      </c>
      <c r="MT96" s="23">
        <v>0</v>
      </c>
      <c r="MU96" s="23">
        <v>0</v>
      </c>
      <c r="MV96" s="23">
        <v>0</v>
      </c>
      <c r="MW96" s="23">
        <v>0</v>
      </c>
      <c r="MX96" s="23">
        <v>0</v>
      </c>
      <c r="MY96" s="23">
        <v>0</v>
      </c>
      <c r="MZ96" s="23">
        <v>0</v>
      </c>
    </row>
    <row r="97" spans="1:364">
      <c r="A97" s="21" t="s">
        <v>1064</v>
      </c>
      <c r="B97" s="21" t="s">
        <v>1065</v>
      </c>
      <c r="C97" s="21" t="s">
        <v>886</v>
      </c>
      <c r="E97" s="22">
        <v>0</v>
      </c>
      <c r="F97" s="23">
        <v>0</v>
      </c>
      <c r="G97" s="23">
        <v>176.30487299999999</v>
      </c>
      <c r="H97" s="23">
        <v>187.62740500000001</v>
      </c>
      <c r="I97" s="23">
        <v>193.44385500000001</v>
      </c>
      <c r="J97" s="23">
        <v>199.44061400000001</v>
      </c>
      <c r="K97" s="23">
        <v>205.62327300000001</v>
      </c>
      <c r="L97" s="23">
        <v>211.99759499999999</v>
      </c>
      <c r="M97" s="23">
        <v>218.56952000000001</v>
      </c>
      <c r="N97" s="23">
        <v>225.34517500000001</v>
      </c>
      <c r="O97" s="23">
        <v>232.33087599999999</v>
      </c>
      <c r="P97" s="23">
        <v>239.53313299999999</v>
      </c>
      <c r="Q97" s="23">
        <v>246.95866000000001</v>
      </c>
      <c r="R97" s="23">
        <v>254.61437900000001</v>
      </c>
      <c r="S97" s="23">
        <v>262.50742400000001</v>
      </c>
      <c r="T97" s="23">
        <v>270.64515399999999</v>
      </c>
      <c r="U97" s="23">
        <v>279.03515399999998</v>
      </c>
      <c r="V97" s="23">
        <v>0</v>
      </c>
      <c r="W97" s="23">
        <v>0</v>
      </c>
      <c r="X97" s="23">
        <v>0</v>
      </c>
      <c r="Y97" s="22">
        <v>0</v>
      </c>
      <c r="Z97" s="23">
        <v>0</v>
      </c>
      <c r="AA97" s="23">
        <v>195.221214</v>
      </c>
      <c r="AB97" s="23">
        <v>203.63712899999999</v>
      </c>
      <c r="AC97" s="23">
        <v>209.94988000000001</v>
      </c>
      <c r="AD97" s="23">
        <v>216.458327</v>
      </c>
      <c r="AE97" s="23">
        <v>223.16853499999999</v>
      </c>
      <c r="AF97" s="23">
        <v>230.086759</v>
      </c>
      <c r="AG97" s="23">
        <v>237.219449</v>
      </c>
      <c r="AH97" s="23">
        <v>244.573252</v>
      </c>
      <c r="AI97" s="23">
        <v>252.155023</v>
      </c>
      <c r="AJ97" s="23">
        <v>259.97182800000002</v>
      </c>
      <c r="AK97" s="23">
        <v>268.03095500000001</v>
      </c>
      <c r="AL97" s="23">
        <v>276.33991500000002</v>
      </c>
      <c r="AM97" s="23">
        <v>284.906452</v>
      </c>
      <c r="AN97" s="23">
        <v>293.73855200000003</v>
      </c>
      <c r="AO97" s="23">
        <v>302.844447</v>
      </c>
      <c r="AP97" s="23">
        <v>0</v>
      </c>
      <c r="AQ97" s="23">
        <v>0</v>
      </c>
      <c r="AR97" s="23">
        <v>0</v>
      </c>
      <c r="AS97" s="22">
        <v>0</v>
      </c>
      <c r="AT97" s="23">
        <v>0</v>
      </c>
      <c r="AU97" s="23">
        <v>0</v>
      </c>
      <c r="AV97" s="23">
        <v>119.99390099999999</v>
      </c>
      <c r="AW97" s="23">
        <v>123.593718</v>
      </c>
      <c r="AX97" s="23">
        <v>127.301529</v>
      </c>
      <c r="AY97" s="23">
        <v>131.120575</v>
      </c>
      <c r="AZ97" s="23">
        <v>135.054193</v>
      </c>
      <c r="BA97" s="23">
        <v>139.105818</v>
      </c>
      <c r="BB97" s="23">
        <v>143.27899300000001</v>
      </c>
      <c r="BC97" s="23">
        <v>147.57736299999999</v>
      </c>
      <c r="BD97" s="23">
        <v>152.004684</v>
      </c>
      <c r="BE97" s="23">
        <v>156.56482399999999</v>
      </c>
      <c r="BF97" s="23">
        <v>161.26176899999999</v>
      </c>
      <c r="BG97" s="23">
        <v>166.09962200000001</v>
      </c>
      <c r="BH97" s="23">
        <v>171.08261100000001</v>
      </c>
      <c r="BI97" s="23">
        <v>176.21508900000001</v>
      </c>
      <c r="BJ97" s="23">
        <v>0</v>
      </c>
      <c r="BK97" s="23">
        <v>0</v>
      </c>
      <c r="BL97" s="23">
        <v>0</v>
      </c>
      <c r="BM97" s="22">
        <v>0</v>
      </c>
      <c r="BN97" s="23">
        <v>0</v>
      </c>
      <c r="BO97" s="23">
        <v>0</v>
      </c>
      <c r="BP97" s="23">
        <v>119.99390099999999</v>
      </c>
      <c r="BQ97" s="23">
        <v>123.593718</v>
      </c>
      <c r="BR97" s="23">
        <v>127.301529</v>
      </c>
      <c r="BS97" s="23">
        <v>131.120575</v>
      </c>
      <c r="BT97" s="23">
        <v>135.054193</v>
      </c>
      <c r="BU97" s="23">
        <v>139.105818</v>
      </c>
      <c r="BV97" s="23">
        <v>143.27899300000001</v>
      </c>
      <c r="BW97" s="23">
        <v>147.57736299999999</v>
      </c>
      <c r="BX97" s="23">
        <v>152.004684</v>
      </c>
      <c r="BY97" s="23">
        <v>156.56482399999999</v>
      </c>
      <c r="BZ97" s="23">
        <v>161.26176899999999</v>
      </c>
      <c r="CA97" s="23">
        <v>166.09962200000001</v>
      </c>
      <c r="CB97" s="23">
        <v>171.08261100000001</v>
      </c>
      <c r="CC97" s="23">
        <v>176.21508900000001</v>
      </c>
      <c r="CD97" s="23">
        <v>0</v>
      </c>
      <c r="CE97" s="23">
        <v>0</v>
      </c>
      <c r="CF97" s="23">
        <v>0</v>
      </c>
      <c r="CG97" s="22">
        <v>0</v>
      </c>
      <c r="CH97" s="23">
        <v>0</v>
      </c>
      <c r="CI97" s="23">
        <v>117.01062400000001</v>
      </c>
      <c r="CJ97" s="23">
        <v>118.42608</v>
      </c>
      <c r="CK97" s="23">
        <v>122.097289</v>
      </c>
      <c r="CL97" s="23">
        <v>125.882305</v>
      </c>
      <c r="CM97" s="23">
        <v>129.78465600000001</v>
      </c>
      <c r="CN97" s="23">
        <v>133.80798100000001</v>
      </c>
      <c r="CO97" s="23">
        <v>137.956028</v>
      </c>
      <c r="CP97" s="23">
        <v>142.232665</v>
      </c>
      <c r="CQ97" s="23">
        <v>146.64187799999999</v>
      </c>
      <c r="CR97" s="23">
        <v>151.18777600000001</v>
      </c>
      <c r="CS97" s="23">
        <v>155.87459699999999</v>
      </c>
      <c r="CT97" s="23">
        <v>160.70670899999999</v>
      </c>
      <c r="CU97" s="23">
        <v>165.68861699999999</v>
      </c>
      <c r="CV97" s="23">
        <v>170.82496499999999</v>
      </c>
      <c r="CW97" s="23">
        <v>176.12053800000001</v>
      </c>
      <c r="CX97" s="23">
        <v>0</v>
      </c>
      <c r="CY97" s="23">
        <v>0</v>
      </c>
      <c r="CZ97" s="23">
        <v>0</v>
      </c>
      <c r="DA97" s="22">
        <v>0</v>
      </c>
      <c r="DB97" s="23">
        <v>0</v>
      </c>
      <c r="DC97" s="23">
        <v>115.695898</v>
      </c>
      <c r="DD97" s="23">
        <v>117.09545</v>
      </c>
      <c r="DE97" s="23">
        <v>120.725409</v>
      </c>
      <c r="DF97" s="23">
        <v>124.46789699999999</v>
      </c>
      <c r="DG97" s="23">
        <v>128.326402</v>
      </c>
      <c r="DH97" s="23">
        <v>132.30452</v>
      </c>
      <c r="DI97" s="23">
        <v>136.40595999999999</v>
      </c>
      <c r="DJ97" s="23">
        <v>140.634545</v>
      </c>
      <c r="DK97" s="23">
        <v>144.99421599999999</v>
      </c>
      <c r="DL97" s="23">
        <v>149.489037</v>
      </c>
      <c r="DM97" s="23">
        <v>154.123197</v>
      </c>
      <c r="DN97" s="23">
        <v>158.901016</v>
      </c>
      <c r="DO97" s="23">
        <v>163.82694799999999</v>
      </c>
      <c r="DP97" s="23">
        <v>168.90558300000001</v>
      </c>
      <c r="DQ97" s="23">
        <v>174.14165600000001</v>
      </c>
      <c r="DR97" s="23">
        <v>0</v>
      </c>
      <c r="DS97" s="23">
        <v>0</v>
      </c>
      <c r="DT97" s="23">
        <v>0</v>
      </c>
      <c r="DU97" s="22">
        <v>0</v>
      </c>
      <c r="DV97" s="23">
        <v>0</v>
      </c>
      <c r="DW97" s="23">
        <v>115.695898</v>
      </c>
      <c r="DX97" s="23">
        <v>107.444818</v>
      </c>
      <c r="DY97" s="23">
        <v>110.77560699999999</v>
      </c>
      <c r="DZ97" s="23">
        <v>114.20965099999999</v>
      </c>
      <c r="EA97" s="23">
        <v>117.750151</v>
      </c>
      <c r="EB97" s="23">
        <v>121.40040500000001</v>
      </c>
      <c r="EC97" s="23">
        <v>125.16381800000001</v>
      </c>
      <c r="ED97" s="23">
        <v>129.04389599999999</v>
      </c>
      <c r="EE97" s="23">
        <v>133.04425699999999</v>
      </c>
      <c r="EF97" s="23">
        <v>137.16862900000001</v>
      </c>
      <c r="EG97" s="23">
        <v>141.42085599999999</v>
      </c>
      <c r="EH97" s="23">
        <v>145.804903</v>
      </c>
      <c r="EI97" s="23">
        <v>150.32485500000001</v>
      </c>
      <c r="EJ97" s="23">
        <v>154.984925</v>
      </c>
      <c r="EK97" s="23">
        <v>159.789458</v>
      </c>
      <c r="EL97" s="23">
        <v>0</v>
      </c>
      <c r="EM97" s="23">
        <v>0</v>
      </c>
      <c r="EN97" s="23">
        <v>0</v>
      </c>
      <c r="EO97" s="22">
        <v>0</v>
      </c>
      <c r="EP97" s="23">
        <v>0</v>
      </c>
      <c r="EQ97" s="23">
        <v>117.01062400000001</v>
      </c>
      <c r="ER97" s="23">
        <v>118.42608</v>
      </c>
      <c r="ES97" s="23">
        <v>122.097289</v>
      </c>
      <c r="ET97" s="23">
        <v>125.882305</v>
      </c>
      <c r="EU97" s="23">
        <v>129.78465600000001</v>
      </c>
      <c r="EV97" s="23">
        <v>133.80798100000001</v>
      </c>
      <c r="EW97" s="23">
        <v>137.956028</v>
      </c>
      <c r="EX97" s="23">
        <v>142.232665</v>
      </c>
      <c r="EY97" s="23">
        <v>146.64187799999999</v>
      </c>
      <c r="EZ97" s="23">
        <v>151.18777600000001</v>
      </c>
      <c r="FA97" s="23">
        <v>155.87459699999999</v>
      </c>
      <c r="FB97" s="23">
        <v>160.70670899999999</v>
      </c>
      <c r="FC97" s="23">
        <v>165.68861699999999</v>
      </c>
      <c r="FD97" s="23">
        <v>170.82496499999999</v>
      </c>
      <c r="FE97" s="23">
        <v>176.12053800000001</v>
      </c>
      <c r="FF97" s="23">
        <v>0</v>
      </c>
      <c r="FG97" s="23">
        <v>0</v>
      </c>
      <c r="FH97" s="23">
        <v>0</v>
      </c>
      <c r="FI97" s="22">
        <v>0</v>
      </c>
      <c r="FJ97" s="23">
        <v>0</v>
      </c>
      <c r="FK97" s="23">
        <v>0</v>
      </c>
      <c r="FL97" s="23">
        <v>121.13207199999999</v>
      </c>
      <c r="FM97" s="23">
        <v>125.371695</v>
      </c>
      <c r="FN97" s="23">
        <v>129.759704</v>
      </c>
      <c r="FO97" s="23">
        <v>134.30129299999999</v>
      </c>
      <c r="FP97" s="23">
        <v>139.00183899999999</v>
      </c>
      <c r="FQ97" s="23">
        <v>143.86690300000001</v>
      </c>
      <c r="FR97" s="23">
        <v>148.90224499999999</v>
      </c>
      <c r="FS97" s="23">
        <v>154.113823</v>
      </c>
      <c r="FT97" s="23">
        <v>159.50780700000001</v>
      </c>
      <c r="FU97" s="23">
        <v>165.09057999999999</v>
      </c>
      <c r="FV97" s="23">
        <v>170.868751</v>
      </c>
      <c r="FW97" s="23">
        <v>176.84915699999999</v>
      </c>
      <c r="FX97" s="23">
        <v>183.03887700000001</v>
      </c>
      <c r="FY97" s="23">
        <v>189.44523799999999</v>
      </c>
      <c r="FZ97" s="23">
        <v>0</v>
      </c>
      <c r="GA97" s="23">
        <v>0</v>
      </c>
      <c r="GB97" s="23">
        <v>0</v>
      </c>
      <c r="GC97" s="22">
        <v>0</v>
      </c>
      <c r="GD97" s="23">
        <v>0</v>
      </c>
      <c r="GE97" s="23">
        <v>0</v>
      </c>
      <c r="GF97" s="23">
        <v>189.32594881</v>
      </c>
      <c r="GG97" s="23">
        <v>195.95235701999999</v>
      </c>
      <c r="GH97" s="23">
        <v>202.81068951</v>
      </c>
      <c r="GI97" s="23">
        <v>209.90906365000001</v>
      </c>
      <c r="GJ97" s="23">
        <v>217.25588087</v>
      </c>
      <c r="GK97" s="23">
        <v>224.85983669999999</v>
      </c>
      <c r="GL97" s="23">
        <v>232.72993099000001</v>
      </c>
      <c r="GM97" s="23">
        <v>240.87547857000001</v>
      </c>
      <c r="GN97" s="23">
        <v>249.30612031999999</v>
      </c>
      <c r="GO97" s="23">
        <v>258.03183453999998</v>
      </c>
      <c r="GP97" s="23">
        <v>267.06294874000002</v>
      </c>
      <c r="GQ97" s="23">
        <v>276.41015195</v>
      </c>
      <c r="GR97" s="23">
        <v>286.08450727000002</v>
      </c>
      <c r="GS97" s="23">
        <v>296.09746502000002</v>
      </c>
      <c r="GT97" s="23">
        <v>0</v>
      </c>
      <c r="GU97" s="23">
        <v>0</v>
      </c>
      <c r="GV97" s="23">
        <v>0</v>
      </c>
      <c r="GW97" s="22">
        <v>0</v>
      </c>
      <c r="GX97" s="23">
        <v>0</v>
      </c>
      <c r="GY97" s="23">
        <v>0</v>
      </c>
      <c r="GZ97" s="23">
        <v>0</v>
      </c>
      <c r="HA97" s="23">
        <v>0</v>
      </c>
      <c r="HB97" s="23">
        <v>0</v>
      </c>
      <c r="HC97" s="23">
        <v>0</v>
      </c>
      <c r="HD97" s="23">
        <v>0</v>
      </c>
      <c r="HE97" s="23">
        <v>0</v>
      </c>
      <c r="HF97" s="23">
        <v>0</v>
      </c>
      <c r="HG97" s="23">
        <v>0</v>
      </c>
      <c r="HH97" s="23">
        <v>0</v>
      </c>
      <c r="HI97" s="23">
        <v>0</v>
      </c>
      <c r="HJ97" s="23">
        <v>0</v>
      </c>
      <c r="HK97" s="23">
        <v>0</v>
      </c>
      <c r="HL97" s="23">
        <v>0</v>
      </c>
      <c r="HM97" s="23">
        <v>0</v>
      </c>
      <c r="HN97" s="23">
        <v>0</v>
      </c>
      <c r="HO97" s="23">
        <v>0</v>
      </c>
      <c r="HP97" s="23">
        <v>0</v>
      </c>
      <c r="HQ97" s="22">
        <v>0</v>
      </c>
      <c r="HR97" s="23">
        <v>0</v>
      </c>
      <c r="HS97" s="23">
        <v>0</v>
      </c>
      <c r="HT97" s="24">
        <v>121.761875</v>
      </c>
      <c r="HU97" s="24">
        <v>126.02354</v>
      </c>
      <c r="HV97" s="24">
        <v>132.00857199999999</v>
      </c>
      <c r="HW97" s="23">
        <v>136.046978</v>
      </c>
      <c r="HX97" s="23">
        <v>140.80862200000001</v>
      </c>
      <c r="HY97" s="23">
        <v>145.73692299999999</v>
      </c>
      <c r="HZ97" s="23">
        <v>150.837716</v>
      </c>
      <c r="IA97" s="23">
        <v>156.11703600000001</v>
      </c>
      <c r="IB97" s="23">
        <v>161.581132</v>
      </c>
      <c r="IC97" s="23">
        <v>167.23647199999999</v>
      </c>
      <c r="ID97" s="23">
        <v>173.08974799999999</v>
      </c>
      <c r="IE97" s="23">
        <v>179.14788899999999</v>
      </c>
      <c r="IF97" s="23">
        <v>185.41806600000001</v>
      </c>
      <c r="IG97" s="23">
        <v>191.90769800000001</v>
      </c>
      <c r="IH97" s="23">
        <v>0</v>
      </c>
      <c r="II97" s="23">
        <v>0</v>
      </c>
      <c r="IJ97" s="23">
        <v>0</v>
      </c>
      <c r="IK97" s="22">
        <v>0</v>
      </c>
      <c r="IL97" s="23">
        <v>0</v>
      </c>
      <c r="IM97" s="23">
        <v>0</v>
      </c>
      <c r="IN97" s="23">
        <v>0</v>
      </c>
      <c r="IO97" s="23">
        <v>0</v>
      </c>
      <c r="IP97" s="23">
        <v>0</v>
      </c>
      <c r="IQ97" s="23">
        <v>0</v>
      </c>
      <c r="IR97" s="23">
        <v>0</v>
      </c>
      <c r="IS97" s="23">
        <v>0</v>
      </c>
      <c r="IT97" s="23">
        <v>0</v>
      </c>
      <c r="IU97" s="23">
        <v>0</v>
      </c>
      <c r="IV97" s="23">
        <v>0</v>
      </c>
      <c r="IW97" s="23">
        <v>0</v>
      </c>
      <c r="IX97" s="23">
        <v>0</v>
      </c>
      <c r="IY97" s="23">
        <v>0</v>
      </c>
      <c r="IZ97" s="23">
        <v>0</v>
      </c>
      <c r="JA97" s="23">
        <v>0</v>
      </c>
      <c r="JB97" s="23">
        <v>0</v>
      </c>
      <c r="JC97" s="23">
        <v>0</v>
      </c>
      <c r="JD97" s="23">
        <v>0</v>
      </c>
      <c r="JE97" s="22">
        <v>0</v>
      </c>
      <c r="JF97" s="23">
        <v>0</v>
      </c>
      <c r="JG97" s="23">
        <v>0</v>
      </c>
      <c r="JH97" s="23">
        <v>0</v>
      </c>
      <c r="JI97" s="23">
        <v>0</v>
      </c>
      <c r="JJ97" s="23">
        <v>0</v>
      </c>
      <c r="JK97" s="23">
        <v>0</v>
      </c>
      <c r="JL97" s="23">
        <v>0</v>
      </c>
      <c r="JM97" s="23">
        <v>0</v>
      </c>
      <c r="JN97" s="23">
        <v>0</v>
      </c>
      <c r="JO97" s="23">
        <v>0</v>
      </c>
      <c r="JP97" s="23">
        <v>0</v>
      </c>
      <c r="JQ97" s="23">
        <v>0</v>
      </c>
      <c r="JR97" s="23">
        <v>0</v>
      </c>
      <c r="JS97" s="23">
        <v>0</v>
      </c>
      <c r="JT97" s="23">
        <v>0</v>
      </c>
      <c r="JU97" s="23">
        <v>0</v>
      </c>
      <c r="JV97" s="23">
        <v>0</v>
      </c>
      <c r="JW97" s="23">
        <v>0</v>
      </c>
      <c r="JX97" s="23">
        <v>0</v>
      </c>
      <c r="JY97" s="22">
        <v>0</v>
      </c>
      <c r="JZ97" s="23">
        <v>0</v>
      </c>
      <c r="KA97" s="23">
        <v>0</v>
      </c>
      <c r="KB97" s="23">
        <v>0</v>
      </c>
      <c r="KC97" s="23">
        <v>0</v>
      </c>
      <c r="KD97" s="23">
        <v>0</v>
      </c>
      <c r="KE97" s="23">
        <v>0</v>
      </c>
      <c r="KF97" s="23">
        <v>0</v>
      </c>
      <c r="KG97" s="23">
        <v>0</v>
      </c>
      <c r="KH97" s="23">
        <v>0</v>
      </c>
      <c r="KI97" s="23">
        <v>0</v>
      </c>
      <c r="KJ97" s="23">
        <v>0</v>
      </c>
      <c r="KK97" s="23">
        <v>0</v>
      </c>
      <c r="KL97" s="23">
        <v>0</v>
      </c>
      <c r="KM97" s="23">
        <v>0</v>
      </c>
      <c r="KN97" s="23">
        <v>0</v>
      </c>
      <c r="KO97" s="23">
        <v>0</v>
      </c>
      <c r="KP97" s="23">
        <v>0</v>
      </c>
      <c r="KQ97" s="23">
        <v>0</v>
      </c>
      <c r="KR97" s="23">
        <v>0</v>
      </c>
      <c r="KS97" s="22">
        <v>0</v>
      </c>
      <c r="KT97" s="23">
        <v>0</v>
      </c>
      <c r="KU97" s="23">
        <v>0</v>
      </c>
      <c r="KV97" s="23">
        <v>0</v>
      </c>
      <c r="KW97" s="23">
        <v>0</v>
      </c>
      <c r="KX97" s="23">
        <v>0</v>
      </c>
      <c r="KY97" s="23">
        <v>0</v>
      </c>
      <c r="KZ97" s="23">
        <v>0</v>
      </c>
      <c r="LA97" s="23">
        <v>0</v>
      </c>
      <c r="LB97" s="23">
        <v>0</v>
      </c>
      <c r="LC97" s="23">
        <v>0</v>
      </c>
      <c r="LD97" s="23">
        <v>0</v>
      </c>
      <c r="LE97" s="23">
        <v>0</v>
      </c>
      <c r="LF97" s="23">
        <v>0</v>
      </c>
      <c r="LG97" s="23">
        <v>0</v>
      </c>
      <c r="LH97" s="23">
        <v>0</v>
      </c>
      <c r="LI97" s="23">
        <v>0</v>
      </c>
      <c r="LJ97" s="23">
        <v>0</v>
      </c>
      <c r="LK97" s="23">
        <v>0</v>
      </c>
      <c r="LL97" s="23">
        <v>0</v>
      </c>
      <c r="LM97" s="22">
        <v>0</v>
      </c>
      <c r="LN97" s="23">
        <v>0</v>
      </c>
      <c r="LO97" s="23">
        <v>0</v>
      </c>
      <c r="LP97" s="23">
        <v>0</v>
      </c>
      <c r="LQ97" s="23">
        <v>0</v>
      </c>
      <c r="LR97" s="23">
        <v>0</v>
      </c>
      <c r="LS97" s="23">
        <v>0</v>
      </c>
      <c r="LT97" s="23">
        <v>0</v>
      </c>
      <c r="LU97" s="23">
        <v>0</v>
      </c>
      <c r="LV97" s="23">
        <v>0</v>
      </c>
      <c r="LW97" s="23">
        <v>0</v>
      </c>
      <c r="LX97" s="23">
        <v>0</v>
      </c>
      <c r="LY97" s="23">
        <v>0</v>
      </c>
      <c r="LZ97" s="23">
        <v>0</v>
      </c>
      <c r="MA97" s="23">
        <v>0</v>
      </c>
      <c r="MB97" s="23">
        <v>0</v>
      </c>
      <c r="MC97" s="23">
        <v>0</v>
      </c>
      <c r="MD97" s="23">
        <v>0</v>
      </c>
      <c r="ME97" s="23">
        <v>0</v>
      </c>
      <c r="MF97" s="23">
        <v>0</v>
      </c>
      <c r="MG97" s="22">
        <v>0</v>
      </c>
      <c r="MH97" s="23">
        <v>0</v>
      </c>
      <c r="MI97" s="23">
        <v>0</v>
      </c>
      <c r="MJ97" s="23">
        <v>0</v>
      </c>
      <c r="MK97" s="23">
        <v>0</v>
      </c>
      <c r="ML97" s="23">
        <v>0</v>
      </c>
      <c r="MM97" s="23">
        <v>0</v>
      </c>
      <c r="MN97" s="23">
        <v>0</v>
      </c>
      <c r="MO97" s="23">
        <v>0</v>
      </c>
      <c r="MP97" s="23">
        <v>0</v>
      </c>
      <c r="MQ97" s="23">
        <v>0</v>
      </c>
      <c r="MR97" s="23">
        <v>0</v>
      </c>
      <c r="MS97" s="23">
        <v>0</v>
      </c>
      <c r="MT97" s="23">
        <v>0</v>
      </c>
      <c r="MU97" s="23">
        <v>0</v>
      </c>
      <c r="MV97" s="23">
        <v>0</v>
      </c>
      <c r="MW97" s="23">
        <v>0</v>
      </c>
      <c r="MX97" s="23">
        <v>0</v>
      </c>
      <c r="MY97" s="23">
        <v>0</v>
      </c>
      <c r="MZ97" s="23">
        <v>0</v>
      </c>
    </row>
    <row r="98" spans="1:364">
      <c r="A98" s="21" t="s">
        <v>1066</v>
      </c>
      <c r="B98" s="21" t="s">
        <v>1067</v>
      </c>
      <c r="C98" s="21" t="s">
        <v>886</v>
      </c>
      <c r="E98" s="22">
        <v>0</v>
      </c>
      <c r="F98" s="23">
        <v>0</v>
      </c>
      <c r="G98" s="23">
        <v>304.10824700000001</v>
      </c>
      <c r="H98" s="23">
        <v>323.63848100000001</v>
      </c>
      <c r="I98" s="23">
        <v>333.67127399999998</v>
      </c>
      <c r="J98" s="23">
        <v>344.015083</v>
      </c>
      <c r="K98" s="23">
        <v>354.679551</v>
      </c>
      <c r="L98" s="23">
        <v>365.67461700000001</v>
      </c>
      <c r="M98" s="23">
        <v>377.01053000000002</v>
      </c>
      <c r="N98" s="23">
        <v>388.697857</v>
      </c>
      <c r="O98" s="23">
        <v>400.74749000000003</v>
      </c>
      <c r="P98" s="23">
        <v>413.17066199999999</v>
      </c>
      <c r="Q98" s="23">
        <v>425.97895299999999</v>
      </c>
      <c r="R98" s="23">
        <v>439.18430000000001</v>
      </c>
      <c r="S98" s="23">
        <v>452.799014</v>
      </c>
      <c r="T98" s="23">
        <v>466.83578299999999</v>
      </c>
      <c r="U98" s="23">
        <v>481.30769199999997</v>
      </c>
      <c r="V98" s="23">
        <v>0</v>
      </c>
      <c r="W98" s="23">
        <v>0</v>
      </c>
      <c r="X98" s="23">
        <v>0</v>
      </c>
      <c r="Y98" s="22">
        <v>0</v>
      </c>
      <c r="Z98" s="23">
        <v>0</v>
      </c>
      <c r="AA98" s="23">
        <v>336.73704099999998</v>
      </c>
      <c r="AB98" s="23">
        <v>351.25365099999999</v>
      </c>
      <c r="AC98" s="23">
        <v>362.142515</v>
      </c>
      <c r="AD98" s="23">
        <v>373.36893300000003</v>
      </c>
      <c r="AE98" s="23">
        <v>384.94337000000002</v>
      </c>
      <c r="AF98" s="23">
        <v>396.87661400000002</v>
      </c>
      <c r="AG98" s="23">
        <v>409.17978900000003</v>
      </c>
      <c r="AH98" s="23">
        <v>421.86436200000003</v>
      </c>
      <c r="AI98" s="23">
        <v>434.94215800000001</v>
      </c>
      <c r="AJ98" s="23">
        <v>448.425365</v>
      </c>
      <c r="AK98" s="23">
        <v>462.32655099999999</v>
      </c>
      <c r="AL98" s="23">
        <v>476.65867400000002</v>
      </c>
      <c r="AM98" s="23">
        <v>491.43509299999999</v>
      </c>
      <c r="AN98" s="23">
        <v>506.66958099999999</v>
      </c>
      <c r="AO98" s="23">
        <v>522.37633800000003</v>
      </c>
      <c r="AP98" s="23">
        <v>0</v>
      </c>
      <c r="AQ98" s="23">
        <v>0</v>
      </c>
      <c r="AR98" s="23">
        <v>0</v>
      </c>
      <c r="AS98" s="22">
        <v>0</v>
      </c>
      <c r="AT98" s="23">
        <v>0</v>
      </c>
      <c r="AU98" s="23">
        <v>0</v>
      </c>
      <c r="AV98" s="23">
        <v>208.87462300000001</v>
      </c>
      <c r="AW98" s="23">
        <v>215.140862</v>
      </c>
      <c r="AX98" s="23">
        <v>221.595088</v>
      </c>
      <c r="AY98" s="23">
        <v>228.24294</v>
      </c>
      <c r="AZ98" s="23">
        <v>235.09022899999999</v>
      </c>
      <c r="BA98" s="23">
        <v>242.14293599999999</v>
      </c>
      <c r="BB98" s="23">
        <v>249.40722400000001</v>
      </c>
      <c r="BC98" s="23">
        <v>256.88943999999998</v>
      </c>
      <c r="BD98" s="23">
        <v>264.59612399999997</v>
      </c>
      <c r="BE98" s="23">
        <v>272.53400699999997</v>
      </c>
      <c r="BF98" s="23">
        <v>280.71002700000003</v>
      </c>
      <c r="BG98" s="23">
        <v>289.131328</v>
      </c>
      <c r="BH98" s="23">
        <v>297.80526800000001</v>
      </c>
      <c r="BI98" s="23">
        <v>306.73942599999998</v>
      </c>
      <c r="BJ98" s="23">
        <v>0</v>
      </c>
      <c r="BK98" s="23">
        <v>0</v>
      </c>
      <c r="BL98" s="23">
        <v>0</v>
      </c>
      <c r="BM98" s="22">
        <v>0</v>
      </c>
      <c r="BN98" s="23">
        <v>0</v>
      </c>
      <c r="BO98" s="23">
        <v>0</v>
      </c>
      <c r="BP98" s="23">
        <v>208.87462300000001</v>
      </c>
      <c r="BQ98" s="23">
        <v>215.140862</v>
      </c>
      <c r="BR98" s="23">
        <v>221.595088</v>
      </c>
      <c r="BS98" s="23">
        <v>228.24294</v>
      </c>
      <c r="BT98" s="23">
        <v>235.09022899999999</v>
      </c>
      <c r="BU98" s="23">
        <v>242.14293599999999</v>
      </c>
      <c r="BV98" s="23">
        <v>249.40722400000001</v>
      </c>
      <c r="BW98" s="23">
        <v>256.88943999999998</v>
      </c>
      <c r="BX98" s="23">
        <v>264.59612399999997</v>
      </c>
      <c r="BY98" s="23">
        <v>272.53400699999997</v>
      </c>
      <c r="BZ98" s="23">
        <v>280.71002700000003</v>
      </c>
      <c r="CA98" s="23">
        <v>289.131328</v>
      </c>
      <c r="CB98" s="23">
        <v>297.80526800000001</v>
      </c>
      <c r="CC98" s="23">
        <v>306.73942599999998</v>
      </c>
      <c r="CD98" s="23">
        <v>0</v>
      </c>
      <c r="CE98" s="23">
        <v>0</v>
      </c>
      <c r="CF98" s="23">
        <v>0</v>
      </c>
      <c r="CG98" s="22">
        <v>0</v>
      </c>
      <c r="CH98" s="23">
        <v>0</v>
      </c>
      <c r="CI98" s="23">
        <v>201.83160599999999</v>
      </c>
      <c r="CJ98" s="23">
        <v>204.27312699999999</v>
      </c>
      <c r="CK98" s="23">
        <v>210.605594</v>
      </c>
      <c r="CL98" s="23">
        <v>217.134367</v>
      </c>
      <c r="CM98" s="23">
        <v>223.865533</v>
      </c>
      <c r="CN98" s="23">
        <v>230.805364</v>
      </c>
      <c r="CO98" s="23">
        <v>237.960331</v>
      </c>
      <c r="CP98" s="23">
        <v>245.33710099999999</v>
      </c>
      <c r="CQ98" s="23">
        <v>252.94255100000001</v>
      </c>
      <c r="CR98" s="23">
        <v>260.78377</v>
      </c>
      <c r="CS98" s="23">
        <v>268.868067</v>
      </c>
      <c r="CT98" s="23">
        <v>277.20297699999998</v>
      </c>
      <c r="CU98" s="23">
        <v>285.796269</v>
      </c>
      <c r="CV98" s="23">
        <v>294.65595400000001</v>
      </c>
      <c r="CW98" s="23">
        <v>303.79028799999998</v>
      </c>
      <c r="CX98" s="23">
        <v>0</v>
      </c>
      <c r="CY98" s="23">
        <v>0</v>
      </c>
      <c r="CZ98" s="23">
        <v>0</v>
      </c>
      <c r="DA98" s="22">
        <v>0</v>
      </c>
      <c r="DB98" s="23">
        <v>0</v>
      </c>
      <c r="DC98" s="23">
        <v>199.56383500000001</v>
      </c>
      <c r="DD98" s="23">
        <v>201.977923</v>
      </c>
      <c r="DE98" s="23">
        <v>208.239239</v>
      </c>
      <c r="DF98" s="23">
        <v>214.69465500000001</v>
      </c>
      <c r="DG98" s="23">
        <v>221.35019</v>
      </c>
      <c r="DH98" s="23">
        <v>228.21204599999999</v>
      </c>
      <c r="DI98" s="23">
        <v>235.286619</v>
      </c>
      <c r="DJ98" s="23">
        <v>242.58050399999999</v>
      </c>
      <c r="DK98" s="23">
        <v>250.10050000000001</v>
      </c>
      <c r="DL98" s="23">
        <v>257.85361499999999</v>
      </c>
      <c r="DM98" s="23">
        <v>265.84707700000001</v>
      </c>
      <c r="DN98" s="23">
        <v>274.08833700000002</v>
      </c>
      <c r="DO98" s="23">
        <v>282.58507500000002</v>
      </c>
      <c r="DP98" s="23">
        <v>291.345213</v>
      </c>
      <c r="DQ98" s="23">
        <v>300.376914</v>
      </c>
      <c r="DR98" s="23">
        <v>0</v>
      </c>
      <c r="DS98" s="23">
        <v>0</v>
      </c>
      <c r="DT98" s="23">
        <v>0</v>
      </c>
      <c r="DU98" s="22">
        <v>0</v>
      </c>
      <c r="DV98" s="23">
        <v>0</v>
      </c>
      <c r="DW98" s="23">
        <v>199.56383500000001</v>
      </c>
      <c r="DX98" s="23">
        <v>185.331549</v>
      </c>
      <c r="DY98" s="23">
        <v>191.07682700000001</v>
      </c>
      <c r="DZ98" s="23">
        <v>197.00020900000001</v>
      </c>
      <c r="EA98" s="23">
        <v>203.10721599999999</v>
      </c>
      <c r="EB98" s="23">
        <v>209.40353899999999</v>
      </c>
      <c r="EC98" s="23">
        <v>215.895049</v>
      </c>
      <c r="ED98" s="23">
        <v>222.587795</v>
      </c>
      <c r="EE98" s="23">
        <v>229.48801700000001</v>
      </c>
      <c r="EF98" s="23">
        <v>236.602146</v>
      </c>
      <c r="EG98" s="23">
        <v>243.936812</v>
      </c>
      <c r="EH98" s="23">
        <v>251.498853</v>
      </c>
      <c r="EI98" s="23">
        <v>259.29531800000001</v>
      </c>
      <c r="EJ98" s="23">
        <v>267.33347300000003</v>
      </c>
      <c r="EK98" s="23">
        <v>275.62081000000001</v>
      </c>
      <c r="EL98" s="23">
        <v>0</v>
      </c>
      <c r="EM98" s="23">
        <v>0</v>
      </c>
      <c r="EN98" s="23">
        <v>0</v>
      </c>
      <c r="EO98" s="22">
        <v>0</v>
      </c>
      <c r="EP98" s="23">
        <v>0</v>
      </c>
      <c r="EQ98" s="23">
        <v>201.83160599999999</v>
      </c>
      <c r="ER98" s="23">
        <v>204.27312699999999</v>
      </c>
      <c r="ES98" s="23">
        <v>210.605594</v>
      </c>
      <c r="ET98" s="23">
        <v>217.134367</v>
      </c>
      <c r="EU98" s="23">
        <v>223.865533</v>
      </c>
      <c r="EV98" s="23">
        <v>230.805364</v>
      </c>
      <c r="EW98" s="23">
        <v>237.960331</v>
      </c>
      <c r="EX98" s="23">
        <v>245.33710099999999</v>
      </c>
      <c r="EY98" s="23">
        <v>252.94255100000001</v>
      </c>
      <c r="EZ98" s="23">
        <v>260.78377</v>
      </c>
      <c r="FA98" s="23">
        <v>268.868067</v>
      </c>
      <c r="FB98" s="23">
        <v>277.20297699999998</v>
      </c>
      <c r="FC98" s="23">
        <v>285.796269</v>
      </c>
      <c r="FD98" s="23">
        <v>294.65595400000001</v>
      </c>
      <c r="FE98" s="23">
        <v>303.79028799999998</v>
      </c>
      <c r="FF98" s="23">
        <v>0</v>
      </c>
      <c r="FG98" s="23">
        <v>0</v>
      </c>
      <c r="FH98" s="23">
        <v>0</v>
      </c>
      <c r="FI98" s="22">
        <v>0</v>
      </c>
      <c r="FJ98" s="23">
        <v>0</v>
      </c>
      <c r="FK98" s="23">
        <v>0</v>
      </c>
      <c r="FL98" s="23">
        <v>217.643767</v>
      </c>
      <c r="FM98" s="23">
        <v>225.26129900000001</v>
      </c>
      <c r="FN98" s="23">
        <v>233.145445</v>
      </c>
      <c r="FO98" s="23">
        <v>241.30553499999999</v>
      </c>
      <c r="FP98" s="23">
        <v>249.751229</v>
      </c>
      <c r="FQ98" s="23">
        <v>258.49252200000001</v>
      </c>
      <c r="FR98" s="23">
        <v>267.53976</v>
      </c>
      <c r="FS98" s="23">
        <v>276.90365200000002</v>
      </c>
      <c r="FT98" s="23">
        <v>286.59528</v>
      </c>
      <c r="FU98" s="23">
        <v>296.62611399999997</v>
      </c>
      <c r="FV98" s="23">
        <v>307.00802800000002</v>
      </c>
      <c r="FW98" s="23">
        <v>317.753309</v>
      </c>
      <c r="FX98" s="23">
        <v>328.87467500000002</v>
      </c>
      <c r="FY98" s="23">
        <v>340.385289</v>
      </c>
      <c r="FZ98" s="23">
        <v>0</v>
      </c>
      <c r="GA98" s="23">
        <v>0</v>
      </c>
      <c r="GB98" s="23">
        <v>0</v>
      </c>
      <c r="GC98" s="22">
        <v>0</v>
      </c>
      <c r="GD98" s="23">
        <v>0</v>
      </c>
      <c r="GE98" s="23">
        <v>0</v>
      </c>
      <c r="GF98" s="23">
        <v>340.17095612999998</v>
      </c>
      <c r="GG98" s="23">
        <v>352.07693958999999</v>
      </c>
      <c r="GH98" s="23">
        <v>364.39963247999998</v>
      </c>
      <c r="GI98" s="23">
        <v>377.15361961000002</v>
      </c>
      <c r="GJ98" s="23">
        <v>390.35399630000001</v>
      </c>
      <c r="GK98" s="23">
        <v>404.01638616999998</v>
      </c>
      <c r="GL98" s="23">
        <v>418.15695969000001</v>
      </c>
      <c r="GM98" s="23">
        <v>432.79245327000001</v>
      </c>
      <c r="GN98" s="23">
        <v>447.94018913999997</v>
      </c>
      <c r="GO98" s="23">
        <v>463.61809576000002</v>
      </c>
      <c r="GP98" s="23">
        <v>479.84472911</v>
      </c>
      <c r="GQ98" s="23">
        <v>496.63929462999999</v>
      </c>
      <c r="GR98" s="23">
        <v>514.02166994000004</v>
      </c>
      <c r="GS98" s="23">
        <v>532.01242838999997</v>
      </c>
      <c r="GT98" s="23">
        <v>0</v>
      </c>
      <c r="GU98" s="23">
        <v>0</v>
      </c>
      <c r="GV98" s="23">
        <v>0</v>
      </c>
      <c r="GW98" s="22">
        <v>0</v>
      </c>
      <c r="GX98" s="23">
        <v>0</v>
      </c>
      <c r="GY98" s="23">
        <v>0</v>
      </c>
      <c r="GZ98" s="23">
        <v>0</v>
      </c>
      <c r="HA98" s="23">
        <v>0</v>
      </c>
      <c r="HB98" s="23">
        <v>0</v>
      </c>
      <c r="HC98" s="23">
        <v>0</v>
      </c>
      <c r="HD98" s="23">
        <v>0</v>
      </c>
      <c r="HE98" s="23">
        <v>0</v>
      </c>
      <c r="HF98" s="23">
        <v>0</v>
      </c>
      <c r="HG98" s="23">
        <v>0</v>
      </c>
      <c r="HH98" s="23">
        <v>0</v>
      </c>
      <c r="HI98" s="23">
        <v>0</v>
      </c>
      <c r="HJ98" s="23">
        <v>0</v>
      </c>
      <c r="HK98" s="23">
        <v>0</v>
      </c>
      <c r="HL98" s="23">
        <v>0</v>
      </c>
      <c r="HM98" s="23">
        <v>0</v>
      </c>
      <c r="HN98" s="23">
        <v>0</v>
      </c>
      <c r="HO98" s="23">
        <v>0</v>
      </c>
      <c r="HP98" s="23">
        <v>0</v>
      </c>
      <c r="HQ98" s="22">
        <v>0</v>
      </c>
      <c r="HR98" s="23">
        <v>0</v>
      </c>
      <c r="HS98" s="23">
        <v>0</v>
      </c>
      <c r="HT98" s="24">
        <v>218.775364</v>
      </c>
      <c r="HU98" s="24">
        <v>226.432502</v>
      </c>
      <c r="HV98" s="24">
        <v>237.186094</v>
      </c>
      <c r="HW98" s="23">
        <v>244.44208900000001</v>
      </c>
      <c r="HX98" s="23">
        <v>252.99756199999999</v>
      </c>
      <c r="HY98" s="23">
        <v>261.85247700000002</v>
      </c>
      <c r="HZ98" s="23">
        <v>271.017313</v>
      </c>
      <c r="IA98" s="23">
        <v>280.50291900000002</v>
      </c>
      <c r="IB98" s="23">
        <v>290.32052199999998</v>
      </c>
      <c r="IC98" s="23">
        <v>300.48174</v>
      </c>
      <c r="ID98" s="23">
        <v>310.99860100000001</v>
      </c>
      <c r="IE98" s="23">
        <v>321.88355200000001</v>
      </c>
      <c r="IF98" s="23">
        <v>333.14947599999999</v>
      </c>
      <c r="IG98" s="23">
        <v>344.809708</v>
      </c>
      <c r="IH98" s="23">
        <v>0</v>
      </c>
      <c r="II98" s="23">
        <v>0</v>
      </c>
      <c r="IJ98" s="23">
        <v>0</v>
      </c>
      <c r="IK98" s="22">
        <v>0</v>
      </c>
      <c r="IL98" s="23">
        <v>0</v>
      </c>
      <c r="IM98" s="23">
        <v>0</v>
      </c>
      <c r="IN98" s="23">
        <v>0</v>
      </c>
      <c r="IO98" s="23">
        <v>0</v>
      </c>
      <c r="IP98" s="23">
        <v>0</v>
      </c>
      <c r="IQ98" s="23">
        <v>0</v>
      </c>
      <c r="IR98" s="23">
        <v>0</v>
      </c>
      <c r="IS98" s="23">
        <v>0</v>
      </c>
      <c r="IT98" s="23">
        <v>0</v>
      </c>
      <c r="IU98" s="23">
        <v>0</v>
      </c>
      <c r="IV98" s="23">
        <v>0</v>
      </c>
      <c r="IW98" s="23">
        <v>0</v>
      </c>
      <c r="IX98" s="23">
        <v>0</v>
      </c>
      <c r="IY98" s="23">
        <v>0</v>
      </c>
      <c r="IZ98" s="23">
        <v>0</v>
      </c>
      <c r="JA98" s="23">
        <v>0</v>
      </c>
      <c r="JB98" s="23">
        <v>0</v>
      </c>
      <c r="JC98" s="23">
        <v>0</v>
      </c>
      <c r="JD98" s="23">
        <v>0</v>
      </c>
      <c r="JE98" s="22">
        <v>0</v>
      </c>
      <c r="JF98" s="23">
        <v>0</v>
      </c>
      <c r="JG98" s="23">
        <v>0</v>
      </c>
      <c r="JH98" s="23">
        <v>0</v>
      </c>
      <c r="JI98" s="23">
        <v>0</v>
      </c>
      <c r="JJ98" s="23">
        <v>0</v>
      </c>
      <c r="JK98" s="23">
        <v>0</v>
      </c>
      <c r="JL98" s="23">
        <v>0</v>
      </c>
      <c r="JM98" s="23">
        <v>0</v>
      </c>
      <c r="JN98" s="23">
        <v>0</v>
      </c>
      <c r="JO98" s="23">
        <v>0</v>
      </c>
      <c r="JP98" s="23">
        <v>0</v>
      </c>
      <c r="JQ98" s="23">
        <v>0</v>
      </c>
      <c r="JR98" s="23">
        <v>0</v>
      </c>
      <c r="JS98" s="23">
        <v>0</v>
      </c>
      <c r="JT98" s="23">
        <v>0</v>
      </c>
      <c r="JU98" s="23">
        <v>0</v>
      </c>
      <c r="JV98" s="23">
        <v>0</v>
      </c>
      <c r="JW98" s="23">
        <v>0</v>
      </c>
      <c r="JX98" s="23">
        <v>0</v>
      </c>
      <c r="JY98" s="22">
        <v>0</v>
      </c>
      <c r="JZ98" s="23">
        <v>0</v>
      </c>
      <c r="KA98" s="23">
        <v>0</v>
      </c>
      <c r="KB98" s="23">
        <v>0</v>
      </c>
      <c r="KC98" s="23">
        <v>0</v>
      </c>
      <c r="KD98" s="23">
        <v>0</v>
      </c>
      <c r="KE98" s="23">
        <v>0</v>
      </c>
      <c r="KF98" s="23">
        <v>0</v>
      </c>
      <c r="KG98" s="23">
        <v>0</v>
      </c>
      <c r="KH98" s="23">
        <v>0</v>
      </c>
      <c r="KI98" s="23">
        <v>0</v>
      </c>
      <c r="KJ98" s="23">
        <v>0</v>
      </c>
      <c r="KK98" s="23">
        <v>0</v>
      </c>
      <c r="KL98" s="23">
        <v>0</v>
      </c>
      <c r="KM98" s="23">
        <v>0</v>
      </c>
      <c r="KN98" s="23">
        <v>0</v>
      </c>
      <c r="KO98" s="23">
        <v>0</v>
      </c>
      <c r="KP98" s="23">
        <v>0</v>
      </c>
      <c r="KQ98" s="23">
        <v>0</v>
      </c>
      <c r="KR98" s="23">
        <v>0</v>
      </c>
      <c r="KS98" s="22">
        <v>0</v>
      </c>
      <c r="KT98" s="23">
        <v>0</v>
      </c>
      <c r="KU98" s="23">
        <v>0</v>
      </c>
      <c r="KV98" s="23">
        <v>0</v>
      </c>
      <c r="KW98" s="23">
        <v>0</v>
      </c>
      <c r="KX98" s="23">
        <v>0</v>
      </c>
      <c r="KY98" s="23">
        <v>0</v>
      </c>
      <c r="KZ98" s="23">
        <v>0</v>
      </c>
      <c r="LA98" s="23">
        <v>0</v>
      </c>
      <c r="LB98" s="23">
        <v>0</v>
      </c>
      <c r="LC98" s="23">
        <v>0</v>
      </c>
      <c r="LD98" s="23">
        <v>0</v>
      </c>
      <c r="LE98" s="23">
        <v>0</v>
      </c>
      <c r="LF98" s="23">
        <v>0</v>
      </c>
      <c r="LG98" s="23">
        <v>0</v>
      </c>
      <c r="LH98" s="23">
        <v>0</v>
      </c>
      <c r="LI98" s="23">
        <v>0</v>
      </c>
      <c r="LJ98" s="23">
        <v>0</v>
      </c>
      <c r="LK98" s="23">
        <v>0</v>
      </c>
      <c r="LL98" s="23">
        <v>0</v>
      </c>
      <c r="LM98" s="22">
        <v>0</v>
      </c>
      <c r="LN98" s="23">
        <v>0</v>
      </c>
      <c r="LO98" s="23">
        <v>0</v>
      </c>
      <c r="LP98" s="23">
        <v>0</v>
      </c>
      <c r="LQ98" s="23">
        <v>0</v>
      </c>
      <c r="LR98" s="23">
        <v>0</v>
      </c>
      <c r="LS98" s="23">
        <v>0</v>
      </c>
      <c r="LT98" s="23">
        <v>0</v>
      </c>
      <c r="LU98" s="23">
        <v>0</v>
      </c>
      <c r="LV98" s="23">
        <v>0</v>
      </c>
      <c r="LW98" s="23">
        <v>0</v>
      </c>
      <c r="LX98" s="23">
        <v>0</v>
      </c>
      <c r="LY98" s="23">
        <v>0</v>
      </c>
      <c r="LZ98" s="23">
        <v>0</v>
      </c>
      <c r="MA98" s="23">
        <v>0</v>
      </c>
      <c r="MB98" s="23">
        <v>0</v>
      </c>
      <c r="MC98" s="23">
        <v>0</v>
      </c>
      <c r="MD98" s="23">
        <v>0</v>
      </c>
      <c r="ME98" s="23">
        <v>0</v>
      </c>
      <c r="MF98" s="23">
        <v>0</v>
      </c>
      <c r="MG98" s="22">
        <v>0</v>
      </c>
      <c r="MH98" s="23">
        <v>0</v>
      </c>
      <c r="MI98" s="23">
        <v>0</v>
      </c>
      <c r="MJ98" s="23">
        <v>0</v>
      </c>
      <c r="MK98" s="23">
        <v>0</v>
      </c>
      <c r="ML98" s="23">
        <v>0</v>
      </c>
      <c r="MM98" s="23">
        <v>0</v>
      </c>
      <c r="MN98" s="23">
        <v>0</v>
      </c>
      <c r="MO98" s="23">
        <v>0</v>
      </c>
      <c r="MP98" s="23">
        <v>0</v>
      </c>
      <c r="MQ98" s="23">
        <v>0</v>
      </c>
      <c r="MR98" s="23">
        <v>0</v>
      </c>
      <c r="MS98" s="23">
        <v>0</v>
      </c>
      <c r="MT98" s="23">
        <v>0</v>
      </c>
      <c r="MU98" s="23">
        <v>0</v>
      </c>
      <c r="MV98" s="23">
        <v>0</v>
      </c>
      <c r="MW98" s="23">
        <v>0</v>
      </c>
      <c r="MX98" s="23">
        <v>0</v>
      </c>
      <c r="MY98" s="23">
        <v>0</v>
      </c>
      <c r="MZ98" s="23">
        <v>0</v>
      </c>
    </row>
    <row r="99" spans="1:364">
      <c r="A99" s="21" t="s">
        <v>1068</v>
      </c>
      <c r="B99" s="21" t="s">
        <v>1069</v>
      </c>
      <c r="C99" s="21" t="s">
        <v>886</v>
      </c>
      <c r="E99" s="22">
        <v>0</v>
      </c>
      <c r="F99" s="23">
        <v>0</v>
      </c>
      <c r="G99" s="23">
        <v>119.11309</v>
      </c>
      <c r="H99" s="23">
        <v>126.762691</v>
      </c>
      <c r="I99" s="23">
        <v>130.69233399999999</v>
      </c>
      <c r="J99" s="23">
        <v>134.743796</v>
      </c>
      <c r="K99" s="23">
        <v>138.92085399999999</v>
      </c>
      <c r="L99" s="23">
        <v>143.22740099999999</v>
      </c>
      <c r="M99" s="23">
        <v>147.66745</v>
      </c>
      <c r="N99" s="23">
        <v>152.24514099999999</v>
      </c>
      <c r="O99" s="23">
        <v>156.96474000000001</v>
      </c>
      <c r="P99" s="23">
        <v>161.830647</v>
      </c>
      <c r="Q99" s="23">
        <v>166.847397</v>
      </c>
      <c r="R99" s="23">
        <v>172.019667</v>
      </c>
      <c r="S99" s="23">
        <v>177.35227599999999</v>
      </c>
      <c r="T99" s="23">
        <v>182.85019700000001</v>
      </c>
      <c r="U99" s="23">
        <v>188.518553</v>
      </c>
      <c r="V99" s="23">
        <v>0</v>
      </c>
      <c r="W99" s="23">
        <v>0</v>
      </c>
      <c r="X99" s="23">
        <v>0</v>
      </c>
      <c r="Y99" s="22">
        <v>0</v>
      </c>
      <c r="Z99" s="23">
        <v>0</v>
      </c>
      <c r="AA99" s="23">
        <v>131.89313300000001</v>
      </c>
      <c r="AB99" s="23">
        <v>137.57899800000001</v>
      </c>
      <c r="AC99" s="23">
        <v>141.84394700000001</v>
      </c>
      <c r="AD99" s="23">
        <v>146.24110899999999</v>
      </c>
      <c r="AE99" s="23">
        <v>150.774584</v>
      </c>
      <c r="AF99" s="23">
        <v>155.44859600000001</v>
      </c>
      <c r="AG99" s="23">
        <v>160.26750200000001</v>
      </c>
      <c r="AH99" s="23">
        <v>165.235795</v>
      </c>
      <c r="AI99" s="23">
        <v>170.35810499999999</v>
      </c>
      <c r="AJ99" s="23">
        <v>175.639206</v>
      </c>
      <c r="AK99" s="23">
        <v>181.08402100000001</v>
      </c>
      <c r="AL99" s="23">
        <v>186.69762600000001</v>
      </c>
      <c r="AM99" s="23">
        <v>192.485252</v>
      </c>
      <c r="AN99" s="23">
        <v>198.45229499999999</v>
      </c>
      <c r="AO99" s="23">
        <v>204.60431600000001</v>
      </c>
      <c r="AP99" s="23">
        <v>0</v>
      </c>
      <c r="AQ99" s="23">
        <v>0</v>
      </c>
      <c r="AR99" s="23">
        <v>0</v>
      </c>
      <c r="AS99" s="22">
        <v>0</v>
      </c>
      <c r="AT99" s="23">
        <v>0</v>
      </c>
      <c r="AU99" s="23">
        <v>0</v>
      </c>
      <c r="AV99" s="23">
        <v>81.240376999999995</v>
      </c>
      <c r="AW99" s="23">
        <v>83.677588999999998</v>
      </c>
      <c r="AX99" s="23">
        <v>86.187916000000001</v>
      </c>
      <c r="AY99" s="23">
        <v>88.773554000000004</v>
      </c>
      <c r="AZ99" s="23">
        <v>91.436760000000007</v>
      </c>
      <c r="BA99" s="23">
        <v>94.179862999999997</v>
      </c>
      <c r="BB99" s="23">
        <v>97.005258999999995</v>
      </c>
      <c r="BC99" s="23">
        <v>99.915417000000005</v>
      </c>
      <c r="BD99" s="23">
        <v>102.912879</v>
      </c>
      <c r="BE99" s="23">
        <v>106.000266</v>
      </c>
      <c r="BF99" s="23">
        <v>109.180274</v>
      </c>
      <c r="BG99" s="23">
        <v>112.455682</v>
      </c>
      <c r="BH99" s="23">
        <v>115.829352</v>
      </c>
      <c r="BI99" s="23">
        <v>119.304233</v>
      </c>
      <c r="BJ99" s="23">
        <v>0</v>
      </c>
      <c r="BK99" s="23">
        <v>0</v>
      </c>
      <c r="BL99" s="23">
        <v>0</v>
      </c>
      <c r="BM99" s="22">
        <v>0</v>
      </c>
      <c r="BN99" s="23">
        <v>0</v>
      </c>
      <c r="BO99" s="23">
        <v>0</v>
      </c>
      <c r="BP99" s="23">
        <v>81.240376999999995</v>
      </c>
      <c r="BQ99" s="23">
        <v>83.677588999999998</v>
      </c>
      <c r="BR99" s="23">
        <v>86.187916000000001</v>
      </c>
      <c r="BS99" s="23">
        <v>88.773554000000004</v>
      </c>
      <c r="BT99" s="23">
        <v>91.436760000000007</v>
      </c>
      <c r="BU99" s="23">
        <v>94.179862999999997</v>
      </c>
      <c r="BV99" s="23">
        <v>97.005258999999995</v>
      </c>
      <c r="BW99" s="23">
        <v>99.915417000000005</v>
      </c>
      <c r="BX99" s="23">
        <v>102.912879</v>
      </c>
      <c r="BY99" s="23">
        <v>106.000266</v>
      </c>
      <c r="BZ99" s="23">
        <v>109.180274</v>
      </c>
      <c r="CA99" s="23">
        <v>112.455682</v>
      </c>
      <c r="CB99" s="23">
        <v>115.829352</v>
      </c>
      <c r="CC99" s="23">
        <v>119.304233</v>
      </c>
      <c r="CD99" s="23">
        <v>0</v>
      </c>
      <c r="CE99" s="23">
        <v>0</v>
      </c>
      <c r="CF99" s="23">
        <v>0</v>
      </c>
      <c r="CG99" s="22">
        <v>0</v>
      </c>
      <c r="CH99" s="23">
        <v>0</v>
      </c>
      <c r="CI99" s="23">
        <v>79.053385000000006</v>
      </c>
      <c r="CJ99" s="23">
        <v>80.009680000000003</v>
      </c>
      <c r="CK99" s="23">
        <v>82.489980000000003</v>
      </c>
      <c r="CL99" s="23">
        <v>85.047168999999997</v>
      </c>
      <c r="CM99" s="23">
        <v>87.683631000000005</v>
      </c>
      <c r="CN99" s="23">
        <v>90.401824000000005</v>
      </c>
      <c r="CO99" s="23">
        <v>93.204280999999995</v>
      </c>
      <c r="CP99" s="23">
        <v>96.093613000000005</v>
      </c>
      <c r="CQ99" s="23">
        <v>99.072514999999996</v>
      </c>
      <c r="CR99" s="23">
        <v>102.14376300000001</v>
      </c>
      <c r="CS99" s="23">
        <v>105.31022</v>
      </c>
      <c r="CT99" s="23">
        <v>108.574837</v>
      </c>
      <c r="CU99" s="23">
        <v>111.940657</v>
      </c>
      <c r="CV99" s="23">
        <v>115.41081699999999</v>
      </c>
      <c r="CW99" s="23">
        <v>118.988552</v>
      </c>
      <c r="CX99" s="23">
        <v>0</v>
      </c>
      <c r="CY99" s="23">
        <v>0</v>
      </c>
      <c r="CZ99" s="23">
        <v>0</v>
      </c>
      <c r="DA99" s="22">
        <v>0</v>
      </c>
      <c r="DB99" s="23">
        <v>0</v>
      </c>
      <c r="DC99" s="23">
        <v>78.165144999999995</v>
      </c>
      <c r="DD99" s="23">
        <v>79.110695000000007</v>
      </c>
      <c r="DE99" s="23">
        <v>81.563125999999997</v>
      </c>
      <c r="DF99" s="23">
        <v>84.091583</v>
      </c>
      <c r="DG99" s="23">
        <v>86.698421999999994</v>
      </c>
      <c r="DH99" s="23">
        <v>89.386072999999996</v>
      </c>
      <c r="DI99" s="23">
        <v>92.157041000000007</v>
      </c>
      <c r="DJ99" s="23">
        <v>95.013909999999996</v>
      </c>
      <c r="DK99" s="23">
        <v>97.959340999999995</v>
      </c>
      <c r="DL99" s="23">
        <v>100.996081</v>
      </c>
      <c r="DM99" s="23">
        <v>104.126959</v>
      </c>
      <c r="DN99" s="23">
        <v>107.354895</v>
      </c>
      <c r="DO99" s="23">
        <v>110.682896</v>
      </c>
      <c r="DP99" s="23">
        <v>114.11406599999999</v>
      </c>
      <c r="DQ99" s="23">
        <v>117.651602</v>
      </c>
      <c r="DR99" s="23">
        <v>0</v>
      </c>
      <c r="DS99" s="23">
        <v>0</v>
      </c>
      <c r="DT99" s="23">
        <v>0</v>
      </c>
      <c r="DU99" s="22">
        <v>0</v>
      </c>
      <c r="DV99" s="23">
        <v>0</v>
      </c>
      <c r="DW99" s="23">
        <v>78.165144999999995</v>
      </c>
      <c r="DX99" s="23">
        <v>72.590643999999998</v>
      </c>
      <c r="DY99" s="23">
        <v>74.840953999999996</v>
      </c>
      <c r="DZ99" s="23">
        <v>77.161023999999998</v>
      </c>
      <c r="EA99" s="23">
        <v>79.553016</v>
      </c>
      <c r="EB99" s="23">
        <v>82.019159000000002</v>
      </c>
      <c r="EC99" s="23">
        <v>84.561752999999996</v>
      </c>
      <c r="ED99" s="23">
        <v>87.183166999999997</v>
      </c>
      <c r="EE99" s="23">
        <v>89.885846000000001</v>
      </c>
      <c r="EF99" s="23">
        <v>92.672307000000004</v>
      </c>
      <c r="EG99" s="23">
        <v>95.545147999999998</v>
      </c>
      <c r="EH99" s="23">
        <v>98.507047999999998</v>
      </c>
      <c r="EI99" s="23">
        <v>101.560766</v>
      </c>
      <c r="EJ99" s="23">
        <v>104.70914999999999</v>
      </c>
      <c r="EK99" s="23">
        <v>107.955134</v>
      </c>
      <c r="EL99" s="23">
        <v>0</v>
      </c>
      <c r="EM99" s="23">
        <v>0</v>
      </c>
      <c r="EN99" s="23">
        <v>0</v>
      </c>
      <c r="EO99" s="22">
        <v>0</v>
      </c>
      <c r="EP99" s="23">
        <v>0</v>
      </c>
      <c r="EQ99" s="23">
        <v>79.053385000000006</v>
      </c>
      <c r="ER99" s="23">
        <v>80.009680000000003</v>
      </c>
      <c r="ES99" s="23">
        <v>82.489980000000003</v>
      </c>
      <c r="ET99" s="23">
        <v>85.047168999999997</v>
      </c>
      <c r="EU99" s="23">
        <v>87.683631000000005</v>
      </c>
      <c r="EV99" s="23">
        <v>90.401824000000005</v>
      </c>
      <c r="EW99" s="23">
        <v>93.204280999999995</v>
      </c>
      <c r="EX99" s="23">
        <v>96.093613000000005</v>
      </c>
      <c r="EY99" s="23">
        <v>99.072514999999996</v>
      </c>
      <c r="EZ99" s="23">
        <v>102.14376300000001</v>
      </c>
      <c r="FA99" s="23">
        <v>105.31022</v>
      </c>
      <c r="FB99" s="23">
        <v>108.574837</v>
      </c>
      <c r="FC99" s="23">
        <v>111.940657</v>
      </c>
      <c r="FD99" s="23">
        <v>115.41081699999999</v>
      </c>
      <c r="FE99" s="23">
        <v>118.988552</v>
      </c>
      <c r="FF99" s="23">
        <v>0</v>
      </c>
      <c r="FG99" s="23">
        <v>0</v>
      </c>
      <c r="FH99" s="23">
        <v>0</v>
      </c>
      <c r="FI99" s="22">
        <v>0</v>
      </c>
      <c r="FJ99" s="23">
        <v>0</v>
      </c>
      <c r="FK99" s="23">
        <v>0</v>
      </c>
      <c r="FL99" s="23">
        <v>82.470363000000006</v>
      </c>
      <c r="FM99" s="23">
        <v>85.356825999999998</v>
      </c>
      <c r="FN99" s="23">
        <v>88.344314999999995</v>
      </c>
      <c r="FO99" s="23">
        <v>91.436366000000007</v>
      </c>
      <c r="FP99" s="23">
        <v>94.636639000000002</v>
      </c>
      <c r="FQ99" s="23">
        <v>97.948920999999999</v>
      </c>
      <c r="FR99" s="23">
        <v>101.377133</v>
      </c>
      <c r="FS99" s="23">
        <v>104.92533299999999</v>
      </c>
      <c r="FT99" s="23">
        <v>108.59772</v>
      </c>
      <c r="FU99" s="23">
        <v>112.39864</v>
      </c>
      <c r="FV99" s="23">
        <v>116.33259200000001</v>
      </c>
      <c r="FW99" s="23">
        <v>120.404233</v>
      </c>
      <c r="FX99" s="23">
        <v>124.618381</v>
      </c>
      <c r="FY99" s="23">
        <v>128.98002399999999</v>
      </c>
      <c r="FZ99" s="23">
        <v>0</v>
      </c>
      <c r="GA99" s="23">
        <v>0</v>
      </c>
      <c r="GB99" s="23">
        <v>0</v>
      </c>
      <c r="GC99" s="22">
        <v>0</v>
      </c>
      <c r="GD99" s="23">
        <v>0</v>
      </c>
      <c r="GE99" s="23">
        <v>0</v>
      </c>
      <c r="GF99" s="23">
        <v>128.89880855999999</v>
      </c>
      <c r="GG99" s="23">
        <v>133.41026686000001</v>
      </c>
      <c r="GH99" s="23">
        <v>138.07962620000001</v>
      </c>
      <c r="GI99" s="23">
        <v>142.91241310999999</v>
      </c>
      <c r="GJ99" s="23">
        <v>147.91434756999999</v>
      </c>
      <c r="GK99" s="23">
        <v>153.09134974</v>
      </c>
      <c r="GL99" s="23">
        <v>158.44954698000001</v>
      </c>
      <c r="GM99" s="23">
        <v>163.99528111999999</v>
      </c>
      <c r="GN99" s="23">
        <v>169.73511596</v>
      </c>
      <c r="GO99" s="23">
        <v>175.67584502</v>
      </c>
      <c r="GP99" s="23">
        <v>181.8244996</v>
      </c>
      <c r="GQ99" s="23">
        <v>188.18835708</v>
      </c>
      <c r="GR99" s="23">
        <v>194.77494958</v>
      </c>
      <c r="GS99" s="23">
        <v>201.59207280999999</v>
      </c>
      <c r="GT99" s="23">
        <v>0</v>
      </c>
      <c r="GU99" s="23">
        <v>0</v>
      </c>
      <c r="GV99" s="23">
        <v>0</v>
      </c>
      <c r="GW99" s="22">
        <v>0</v>
      </c>
      <c r="GX99" s="23">
        <v>0</v>
      </c>
      <c r="GY99" s="23">
        <v>0</v>
      </c>
      <c r="GZ99" s="23">
        <v>0</v>
      </c>
      <c r="HA99" s="23">
        <v>0</v>
      </c>
      <c r="HB99" s="23">
        <v>0</v>
      </c>
      <c r="HC99" s="23">
        <v>0</v>
      </c>
      <c r="HD99" s="23">
        <v>0</v>
      </c>
      <c r="HE99" s="23">
        <v>0</v>
      </c>
      <c r="HF99" s="23">
        <v>0</v>
      </c>
      <c r="HG99" s="23">
        <v>0</v>
      </c>
      <c r="HH99" s="23">
        <v>0</v>
      </c>
      <c r="HI99" s="23">
        <v>0</v>
      </c>
      <c r="HJ99" s="23">
        <v>0</v>
      </c>
      <c r="HK99" s="23">
        <v>0</v>
      </c>
      <c r="HL99" s="23">
        <v>0</v>
      </c>
      <c r="HM99" s="23">
        <v>0</v>
      </c>
      <c r="HN99" s="23">
        <v>0</v>
      </c>
      <c r="HO99" s="23">
        <v>0</v>
      </c>
      <c r="HP99" s="23">
        <v>0</v>
      </c>
      <c r="HQ99" s="22">
        <v>0</v>
      </c>
      <c r="HR99" s="23">
        <v>0</v>
      </c>
      <c r="HS99" s="23">
        <v>0</v>
      </c>
      <c r="HT99" s="24">
        <v>82.899152000000001</v>
      </c>
      <c r="HU99" s="24">
        <v>85.800622000000004</v>
      </c>
      <c r="HV99" s="24">
        <v>89.875411999999997</v>
      </c>
      <c r="HW99" s="23">
        <v>92.624880000000005</v>
      </c>
      <c r="HX99" s="23">
        <v>95.866750999999994</v>
      </c>
      <c r="HY99" s="23">
        <v>99.222087000000002</v>
      </c>
      <c r="HZ99" s="23">
        <v>102.69486000000001</v>
      </c>
      <c r="IA99" s="23">
        <v>106.28918</v>
      </c>
      <c r="IB99" s="23">
        <v>110.00930200000001</v>
      </c>
      <c r="IC99" s="23">
        <v>113.859627</v>
      </c>
      <c r="ID99" s="23">
        <v>117.844714</v>
      </c>
      <c r="IE99" s="23">
        <v>121.969279</v>
      </c>
      <c r="IF99" s="23">
        <v>126.238204</v>
      </c>
      <c r="IG99" s="23">
        <v>130.656541</v>
      </c>
      <c r="IH99" s="23">
        <v>0</v>
      </c>
      <c r="II99" s="23">
        <v>0</v>
      </c>
      <c r="IJ99" s="23">
        <v>0</v>
      </c>
      <c r="IK99" s="22">
        <v>0</v>
      </c>
      <c r="IL99" s="23">
        <v>0</v>
      </c>
      <c r="IM99" s="23">
        <v>0</v>
      </c>
      <c r="IN99" s="23">
        <v>0</v>
      </c>
      <c r="IO99" s="23">
        <v>0</v>
      </c>
      <c r="IP99" s="23">
        <v>0</v>
      </c>
      <c r="IQ99" s="23">
        <v>0</v>
      </c>
      <c r="IR99" s="23">
        <v>0</v>
      </c>
      <c r="IS99" s="23">
        <v>0</v>
      </c>
      <c r="IT99" s="23">
        <v>0</v>
      </c>
      <c r="IU99" s="23">
        <v>0</v>
      </c>
      <c r="IV99" s="23">
        <v>0</v>
      </c>
      <c r="IW99" s="23">
        <v>0</v>
      </c>
      <c r="IX99" s="23">
        <v>0</v>
      </c>
      <c r="IY99" s="23">
        <v>0</v>
      </c>
      <c r="IZ99" s="23">
        <v>0</v>
      </c>
      <c r="JA99" s="23">
        <v>0</v>
      </c>
      <c r="JB99" s="23">
        <v>0</v>
      </c>
      <c r="JC99" s="23">
        <v>0</v>
      </c>
      <c r="JD99" s="23">
        <v>0</v>
      </c>
      <c r="JE99" s="22">
        <v>0</v>
      </c>
      <c r="JF99" s="23">
        <v>0</v>
      </c>
      <c r="JG99" s="23">
        <v>0</v>
      </c>
      <c r="JH99" s="23">
        <v>0</v>
      </c>
      <c r="JI99" s="23">
        <v>0</v>
      </c>
      <c r="JJ99" s="23">
        <v>0</v>
      </c>
      <c r="JK99" s="23">
        <v>0</v>
      </c>
      <c r="JL99" s="23">
        <v>0</v>
      </c>
      <c r="JM99" s="23">
        <v>0</v>
      </c>
      <c r="JN99" s="23">
        <v>0</v>
      </c>
      <c r="JO99" s="23">
        <v>0</v>
      </c>
      <c r="JP99" s="23">
        <v>0</v>
      </c>
      <c r="JQ99" s="23">
        <v>0</v>
      </c>
      <c r="JR99" s="23">
        <v>0</v>
      </c>
      <c r="JS99" s="23">
        <v>0</v>
      </c>
      <c r="JT99" s="23">
        <v>0</v>
      </c>
      <c r="JU99" s="23">
        <v>0</v>
      </c>
      <c r="JV99" s="23">
        <v>0</v>
      </c>
      <c r="JW99" s="23">
        <v>0</v>
      </c>
      <c r="JX99" s="23">
        <v>0</v>
      </c>
      <c r="JY99" s="22">
        <v>0</v>
      </c>
      <c r="JZ99" s="23">
        <v>0</v>
      </c>
      <c r="KA99" s="23">
        <v>0</v>
      </c>
      <c r="KB99" s="23">
        <v>0</v>
      </c>
      <c r="KC99" s="23">
        <v>0</v>
      </c>
      <c r="KD99" s="23">
        <v>0</v>
      </c>
      <c r="KE99" s="23">
        <v>0</v>
      </c>
      <c r="KF99" s="23">
        <v>0</v>
      </c>
      <c r="KG99" s="23">
        <v>0</v>
      </c>
      <c r="KH99" s="23">
        <v>0</v>
      </c>
      <c r="KI99" s="23">
        <v>0</v>
      </c>
      <c r="KJ99" s="23">
        <v>0</v>
      </c>
      <c r="KK99" s="23">
        <v>0</v>
      </c>
      <c r="KL99" s="23">
        <v>0</v>
      </c>
      <c r="KM99" s="23">
        <v>0</v>
      </c>
      <c r="KN99" s="23">
        <v>0</v>
      </c>
      <c r="KO99" s="23">
        <v>0</v>
      </c>
      <c r="KP99" s="23">
        <v>0</v>
      </c>
      <c r="KQ99" s="23">
        <v>0</v>
      </c>
      <c r="KR99" s="23">
        <v>0</v>
      </c>
      <c r="KS99" s="22">
        <v>0</v>
      </c>
      <c r="KT99" s="23">
        <v>0</v>
      </c>
      <c r="KU99" s="23">
        <v>0</v>
      </c>
      <c r="KV99" s="23">
        <v>0</v>
      </c>
      <c r="KW99" s="23">
        <v>0</v>
      </c>
      <c r="KX99" s="23">
        <v>0</v>
      </c>
      <c r="KY99" s="23">
        <v>0</v>
      </c>
      <c r="KZ99" s="23">
        <v>0</v>
      </c>
      <c r="LA99" s="23">
        <v>0</v>
      </c>
      <c r="LB99" s="23">
        <v>0</v>
      </c>
      <c r="LC99" s="23">
        <v>0</v>
      </c>
      <c r="LD99" s="23">
        <v>0</v>
      </c>
      <c r="LE99" s="23">
        <v>0</v>
      </c>
      <c r="LF99" s="23">
        <v>0</v>
      </c>
      <c r="LG99" s="23">
        <v>0</v>
      </c>
      <c r="LH99" s="23">
        <v>0</v>
      </c>
      <c r="LI99" s="23">
        <v>0</v>
      </c>
      <c r="LJ99" s="23">
        <v>0</v>
      </c>
      <c r="LK99" s="23">
        <v>0</v>
      </c>
      <c r="LL99" s="23">
        <v>0</v>
      </c>
      <c r="LM99" s="22">
        <v>0</v>
      </c>
      <c r="LN99" s="23">
        <v>0</v>
      </c>
      <c r="LO99" s="23">
        <v>0</v>
      </c>
      <c r="LP99" s="23">
        <v>0</v>
      </c>
      <c r="LQ99" s="23">
        <v>0</v>
      </c>
      <c r="LR99" s="23">
        <v>0</v>
      </c>
      <c r="LS99" s="23">
        <v>0</v>
      </c>
      <c r="LT99" s="23">
        <v>0</v>
      </c>
      <c r="LU99" s="23">
        <v>0</v>
      </c>
      <c r="LV99" s="23">
        <v>0</v>
      </c>
      <c r="LW99" s="23">
        <v>0</v>
      </c>
      <c r="LX99" s="23">
        <v>0</v>
      </c>
      <c r="LY99" s="23">
        <v>0</v>
      </c>
      <c r="LZ99" s="23">
        <v>0</v>
      </c>
      <c r="MA99" s="23">
        <v>0</v>
      </c>
      <c r="MB99" s="23">
        <v>0</v>
      </c>
      <c r="MC99" s="23">
        <v>0</v>
      </c>
      <c r="MD99" s="23">
        <v>0</v>
      </c>
      <c r="ME99" s="23">
        <v>0</v>
      </c>
      <c r="MF99" s="23">
        <v>0</v>
      </c>
      <c r="MG99" s="22">
        <v>0</v>
      </c>
      <c r="MH99" s="23">
        <v>0</v>
      </c>
      <c r="MI99" s="23">
        <v>0</v>
      </c>
      <c r="MJ99" s="23">
        <v>0</v>
      </c>
      <c r="MK99" s="23">
        <v>0</v>
      </c>
      <c r="ML99" s="23">
        <v>0</v>
      </c>
      <c r="MM99" s="23">
        <v>0</v>
      </c>
      <c r="MN99" s="23">
        <v>0</v>
      </c>
      <c r="MO99" s="23">
        <v>0</v>
      </c>
      <c r="MP99" s="23">
        <v>0</v>
      </c>
      <c r="MQ99" s="23">
        <v>0</v>
      </c>
      <c r="MR99" s="23">
        <v>0</v>
      </c>
      <c r="MS99" s="23">
        <v>0</v>
      </c>
      <c r="MT99" s="23">
        <v>0</v>
      </c>
      <c r="MU99" s="23">
        <v>0</v>
      </c>
      <c r="MV99" s="23">
        <v>0</v>
      </c>
      <c r="MW99" s="23">
        <v>0</v>
      </c>
      <c r="MX99" s="23">
        <v>0</v>
      </c>
      <c r="MY99" s="23">
        <v>0</v>
      </c>
      <c r="MZ99" s="23">
        <v>0</v>
      </c>
    </row>
    <row r="100" spans="1:364">
      <c r="A100" s="21" t="s">
        <v>1070</v>
      </c>
      <c r="B100" s="21" t="s">
        <v>1071</v>
      </c>
      <c r="C100" s="21" t="s">
        <v>886</v>
      </c>
      <c r="E100" s="22">
        <v>0</v>
      </c>
      <c r="F100" s="23">
        <v>0</v>
      </c>
      <c r="G100" s="23">
        <v>176.30487299999999</v>
      </c>
      <c r="H100" s="23">
        <v>187.62740500000001</v>
      </c>
      <c r="I100" s="23">
        <v>193.44385500000001</v>
      </c>
      <c r="J100" s="23">
        <v>199.44061400000001</v>
      </c>
      <c r="K100" s="23">
        <v>205.62327300000001</v>
      </c>
      <c r="L100" s="23">
        <v>211.99759499999999</v>
      </c>
      <c r="M100" s="23">
        <v>218.56952000000001</v>
      </c>
      <c r="N100" s="23">
        <v>225.34517500000001</v>
      </c>
      <c r="O100" s="23">
        <v>232.33087599999999</v>
      </c>
      <c r="P100" s="23">
        <v>239.53313299999999</v>
      </c>
      <c r="Q100" s="23">
        <v>246.95866000000001</v>
      </c>
      <c r="R100" s="23">
        <v>254.61437900000001</v>
      </c>
      <c r="S100" s="23">
        <v>262.50742400000001</v>
      </c>
      <c r="T100" s="23">
        <v>270.64515399999999</v>
      </c>
      <c r="U100" s="23">
        <v>279.03515399999998</v>
      </c>
      <c r="V100" s="23">
        <v>0</v>
      </c>
      <c r="W100" s="23">
        <v>0</v>
      </c>
      <c r="X100" s="23">
        <v>0</v>
      </c>
      <c r="Y100" s="22">
        <v>0</v>
      </c>
      <c r="Z100" s="23">
        <v>0</v>
      </c>
      <c r="AA100" s="23">
        <v>195.221214</v>
      </c>
      <c r="AB100" s="23">
        <v>203.63712899999999</v>
      </c>
      <c r="AC100" s="23">
        <v>209.94988000000001</v>
      </c>
      <c r="AD100" s="23">
        <v>216.458327</v>
      </c>
      <c r="AE100" s="23">
        <v>223.16853499999999</v>
      </c>
      <c r="AF100" s="23">
        <v>230.086759</v>
      </c>
      <c r="AG100" s="23">
        <v>237.219449</v>
      </c>
      <c r="AH100" s="23">
        <v>244.573252</v>
      </c>
      <c r="AI100" s="23">
        <v>252.155023</v>
      </c>
      <c r="AJ100" s="23">
        <v>259.97182800000002</v>
      </c>
      <c r="AK100" s="23">
        <v>268.03095500000001</v>
      </c>
      <c r="AL100" s="23">
        <v>276.33991500000002</v>
      </c>
      <c r="AM100" s="23">
        <v>284.906452</v>
      </c>
      <c r="AN100" s="23">
        <v>293.73855200000003</v>
      </c>
      <c r="AO100" s="23">
        <v>302.844447</v>
      </c>
      <c r="AP100" s="23">
        <v>0</v>
      </c>
      <c r="AQ100" s="23">
        <v>0</v>
      </c>
      <c r="AR100" s="23">
        <v>0</v>
      </c>
      <c r="AS100" s="22">
        <v>0</v>
      </c>
      <c r="AT100" s="23">
        <v>0</v>
      </c>
      <c r="AU100" s="23">
        <v>0</v>
      </c>
      <c r="AV100" s="23">
        <v>119.99390099999999</v>
      </c>
      <c r="AW100" s="23">
        <v>123.593718</v>
      </c>
      <c r="AX100" s="23">
        <v>127.301529</v>
      </c>
      <c r="AY100" s="23">
        <v>131.120575</v>
      </c>
      <c r="AZ100" s="23">
        <v>135.054193</v>
      </c>
      <c r="BA100" s="23">
        <v>139.105818</v>
      </c>
      <c r="BB100" s="23">
        <v>143.27899300000001</v>
      </c>
      <c r="BC100" s="23">
        <v>147.57736299999999</v>
      </c>
      <c r="BD100" s="23">
        <v>152.004684</v>
      </c>
      <c r="BE100" s="23">
        <v>156.56482399999999</v>
      </c>
      <c r="BF100" s="23">
        <v>161.26176899999999</v>
      </c>
      <c r="BG100" s="23">
        <v>166.09962200000001</v>
      </c>
      <c r="BH100" s="23">
        <v>171.08261100000001</v>
      </c>
      <c r="BI100" s="23">
        <v>176.21508900000001</v>
      </c>
      <c r="BJ100" s="23">
        <v>0</v>
      </c>
      <c r="BK100" s="23">
        <v>0</v>
      </c>
      <c r="BL100" s="23">
        <v>0</v>
      </c>
      <c r="BM100" s="22">
        <v>0</v>
      </c>
      <c r="BN100" s="23">
        <v>0</v>
      </c>
      <c r="BO100" s="23">
        <v>0</v>
      </c>
      <c r="BP100" s="23">
        <v>119.99390099999999</v>
      </c>
      <c r="BQ100" s="23">
        <v>123.593718</v>
      </c>
      <c r="BR100" s="23">
        <v>127.301529</v>
      </c>
      <c r="BS100" s="23">
        <v>131.120575</v>
      </c>
      <c r="BT100" s="23">
        <v>135.054193</v>
      </c>
      <c r="BU100" s="23">
        <v>139.105818</v>
      </c>
      <c r="BV100" s="23">
        <v>143.27899300000001</v>
      </c>
      <c r="BW100" s="23">
        <v>147.57736299999999</v>
      </c>
      <c r="BX100" s="23">
        <v>152.004684</v>
      </c>
      <c r="BY100" s="23">
        <v>156.56482399999999</v>
      </c>
      <c r="BZ100" s="23">
        <v>161.26176899999999</v>
      </c>
      <c r="CA100" s="23">
        <v>166.09962200000001</v>
      </c>
      <c r="CB100" s="23">
        <v>171.08261100000001</v>
      </c>
      <c r="CC100" s="23">
        <v>176.21508900000001</v>
      </c>
      <c r="CD100" s="23">
        <v>0</v>
      </c>
      <c r="CE100" s="23">
        <v>0</v>
      </c>
      <c r="CF100" s="23">
        <v>0</v>
      </c>
      <c r="CG100" s="22">
        <v>0</v>
      </c>
      <c r="CH100" s="23">
        <v>0</v>
      </c>
      <c r="CI100" s="23">
        <v>117.01062400000001</v>
      </c>
      <c r="CJ100" s="23">
        <v>118.42608</v>
      </c>
      <c r="CK100" s="23">
        <v>122.097289</v>
      </c>
      <c r="CL100" s="23">
        <v>125.882305</v>
      </c>
      <c r="CM100" s="23">
        <v>129.78465600000001</v>
      </c>
      <c r="CN100" s="23">
        <v>133.80798100000001</v>
      </c>
      <c r="CO100" s="23">
        <v>137.956028</v>
      </c>
      <c r="CP100" s="23">
        <v>142.232665</v>
      </c>
      <c r="CQ100" s="23">
        <v>146.64187799999999</v>
      </c>
      <c r="CR100" s="23">
        <v>151.18777600000001</v>
      </c>
      <c r="CS100" s="23">
        <v>155.87459699999999</v>
      </c>
      <c r="CT100" s="23">
        <v>160.70670899999999</v>
      </c>
      <c r="CU100" s="23">
        <v>165.68861699999999</v>
      </c>
      <c r="CV100" s="23">
        <v>170.82496499999999</v>
      </c>
      <c r="CW100" s="23">
        <v>176.12053800000001</v>
      </c>
      <c r="CX100" s="23">
        <v>0</v>
      </c>
      <c r="CY100" s="23">
        <v>0</v>
      </c>
      <c r="CZ100" s="23">
        <v>0</v>
      </c>
      <c r="DA100" s="22">
        <v>0</v>
      </c>
      <c r="DB100" s="23">
        <v>0</v>
      </c>
      <c r="DC100" s="23">
        <v>115.695898</v>
      </c>
      <c r="DD100" s="23">
        <v>117.09545</v>
      </c>
      <c r="DE100" s="23">
        <v>120.725409</v>
      </c>
      <c r="DF100" s="23">
        <v>124.46789699999999</v>
      </c>
      <c r="DG100" s="23">
        <v>128.326402</v>
      </c>
      <c r="DH100" s="23">
        <v>132.30452</v>
      </c>
      <c r="DI100" s="23">
        <v>136.40595999999999</v>
      </c>
      <c r="DJ100" s="23">
        <v>140.634545</v>
      </c>
      <c r="DK100" s="23">
        <v>144.99421599999999</v>
      </c>
      <c r="DL100" s="23">
        <v>149.489037</v>
      </c>
      <c r="DM100" s="23">
        <v>154.123197</v>
      </c>
      <c r="DN100" s="23">
        <v>158.901016</v>
      </c>
      <c r="DO100" s="23">
        <v>163.82694799999999</v>
      </c>
      <c r="DP100" s="23">
        <v>168.90558300000001</v>
      </c>
      <c r="DQ100" s="23">
        <v>174.14165600000001</v>
      </c>
      <c r="DR100" s="23">
        <v>0</v>
      </c>
      <c r="DS100" s="23">
        <v>0</v>
      </c>
      <c r="DT100" s="23">
        <v>0</v>
      </c>
      <c r="DU100" s="22">
        <v>0</v>
      </c>
      <c r="DV100" s="23">
        <v>0</v>
      </c>
      <c r="DW100" s="23">
        <v>115.695898</v>
      </c>
      <c r="DX100" s="23">
        <v>107.444818</v>
      </c>
      <c r="DY100" s="23">
        <v>110.77560699999999</v>
      </c>
      <c r="DZ100" s="23">
        <v>114.20965099999999</v>
      </c>
      <c r="EA100" s="23">
        <v>117.750151</v>
      </c>
      <c r="EB100" s="23">
        <v>121.40040500000001</v>
      </c>
      <c r="EC100" s="23">
        <v>125.16381800000001</v>
      </c>
      <c r="ED100" s="23">
        <v>129.04389599999999</v>
      </c>
      <c r="EE100" s="23">
        <v>133.04425699999999</v>
      </c>
      <c r="EF100" s="23">
        <v>137.16862900000001</v>
      </c>
      <c r="EG100" s="23">
        <v>141.42085599999999</v>
      </c>
      <c r="EH100" s="23">
        <v>145.804903</v>
      </c>
      <c r="EI100" s="23">
        <v>150.32485500000001</v>
      </c>
      <c r="EJ100" s="23">
        <v>154.984925</v>
      </c>
      <c r="EK100" s="23">
        <v>159.789458</v>
      </c>
      <c r="EL100" s="23">
        <v>0</v>
      </c>
      <c r="EM100" s="23">
        <v>0</v>
      </c>
      <c r="EN100" s="23">
        <v>0</v>
      </c>
      <c r="EO100" s="22">
        <v>0</v>
      </c>
      <c r="EP100" s="23">
        <v>0</v>
      </c>
      <c r="EQ100" s="23">
        <v>117.01062400000001</v>
      </c>
      <c r="ER100" s="23">
        <v>118.42608</v>
      </c>
      <c r="ES100" s="23">
        <v>122.097289</v>
      </c>
      <c r="ET100" s="23">
        <v>125.882305</v>
      </c>
      <c r="EU100" s="23">
        <v>129.78465600000001</v>
      </c>
      <c r="EV100" s="23">
        <v>133.80798100000001</v>
      </c>
      <c r="EW100" s="23">
        <v>137.956028</v>
      </c>
      <c r="EX100" s="23">
        <v>142.232665</v>
      </c>
      <c r="EY100" s="23">
        <v>146.64187799999999</v>
      </c>
      <c r="EZ100" s="23">
        <v>151.18777600000001</v>
      </c>
      <c r="FA100" s="23">
        <v>155.87459699999999</v>
      </c>
      <c r="FB100" s="23">
        <v>160.70670899999999</v>
      </c>
      <c r="FC100" s="23">
        <v>165.68861699999999</v>
      </c>
      <c r="FD100" s="23">
        <v>170.82496499999999</v>
      </c>
      <c r="FE100" s="23">
        <v>176.12053800000001</v>
      </c>
      <c r="FF100" s="23">
        <v>0</v>
      </c>
      <c r="FG100" s="23">
        <v>0</v>
      </c>
      <c r="FH100" s="23">
        <v>0</v>
      </c>
      <c r="FI100" s="22">
        <v>0</v>
      </c>
      <c r="FJ100" s="23">
        <v>0</v>
      </c>
      <c r="FK100" s="23">
        <v>0</v>
      </c>
      <c r="FL100" s="23">
        <v>121.13207199999999</v>
      </c>
      <c r="FM100" s="23">
        <v>125.371695</v>
      </c>
      <c r="FN100" s="23">
        <v>129.759704</v>
      </c>
      <c r="FO100" s="23">
        <v>134.30129299999999</v>
      </c>
      <c r="FP100" s="23">
        <v>139.00183899999999</v>
      </c>
      <c r="FQ100" s="23">
        <v>143.86690300000001</v>
      </c>
      <c r="FR100" s="23">
        <v>148.90224499999999</v>
      </c>
      <c r="FS100" s="23">
        <v>154.113823</v>
      </c>
      <c r="FT100" s="23">
        <v>159.50780700000001</v>
      </c>
      <c r="FU100" s="23">
        <v>165.09057999999999</v>
      </c>
      <c r="FV100" s="23">
        <v>170.868751</v>
      </c>
      <c r="FW100" s="23">
        <v>176.84915699999999</v>
      </c>
      <c r="FX100" s="23">
        <v>183.03887700000001</v>
      </c>
      <c r="FY100" s="23">
        <v>189.44523799999999</v>
      </c>
      <c r="FZ100" s="23">
        <v>0</v>
      </c>
      <c r="GA100" s="23">
        <v>0</v>
      </c>
      <c r="GB100" s="23">
        <v>0</v>
      </c>
      <c r="GC100" s="22">
        <v>0</v>
      </c>
      <c r="GD100" s="23">
        <v>0</v>
      </c>
      <c r="GE100" s="23">
        <v>0</v>
      </c>
      <c r="GF100" s="23">
        <v>189.32594881</v>
      </c>
      <c r="GG100" s="23">
        <v>195.95235701999999</v>
      </c>
      <c r="GH100" s="23">
        <v>202.81068951</v>
      </c>
      <c r="GI100" s="23">
        <v>209.90906365000001</v>
      </c>
      <c r="GJ100" s="23">
        <v>217.25588087</v>
      </c>
      <c r="GK100" s="23">
        <v>224.85983669999999</v>
      </c>
      <c r="GL100" s="23">
        <v>232.72993099000001</v>
      </c>
      <c r="GM100" s="23">
        <v>240.87547857000001</v>
      </c>
      <c r="GN100" s="23">
        <v>249.30612031999999</v>
      </c>
      <c r="GO100" s="23">
        <v>258.03183453999998</v>
      </c>
      <c r="GP100" s="23">
        <v>267.06294874000002</v>
      </c>
      <c r="GQ100" s="23">
        <v>276.41015195</v>
      </c>
      <c r="GR100" s="23">
        <v>286.08450727000002</v>
      </c>
      <c r="GS100" s="23">
        <v>296.09746502000002</v>
      </c>
      <c r="GT100" s="23">
        <v>0</v>
      </c>
      <c r="GU100" s="23">
        <v>0</v>
      </c>
      <c r="GV100" s="23">
        <v>0</v>
      </c>
      <c r="GW100" s="22">
        <v>0</v>
      </c>
      <c r="GX100" s="23">
        <v>0</v>
      </c>
      <c r="GY100" s="23">
        <v>0</v>
      </c>
      <c r="GZ100" s="23">
        <v>0</v>
      </c>
      <c r="HA100" s="23">
        <v>0</v>
      </c>
      <c r="HB100" s="23">
        <v>0</v>
      </c>
      <c r="HC100" s="23">
        <v>0</v>
      </c>
      <c r="HD100" s="23">
        <v>0</v>
      </c>
      <c r="HE100" s="23">
        <v>0</v>
      </c>
      <c r="HF100" s="23">
        <v>0</v>
      </c>
      <c r="HG100" s="23">
        <v>0</v>
      </c>
      <c r="HH100" s="23">
        <v>0</v>
      </c>
      <c r="HI100" s="23">
        <v>0</v>
      </c>
      <c r="HJ100" s="23">
        <v>0</v>
      </c>
      <c r="HK100" s="23">
        <v>0</v>
      </c>
      <c r="HL100" s="23">
        <v>0</v>
      </c>
      <c r="HM100" s="23">
        <v>0</v>
      </c>
      <c r="HN100" s="23">
        <v>0</v>
      </c>
      <c r="HO100" s="23">
        <v>0</v>
      </c>
      <c r="HP100" s="23">
        <v>0</v>
      </c>
      <c r="HQ100" s="22">
        <v>0</v>
      </c>
      <c r="HR100" s="23">
        <v>0</v>
      </c>
      <c r="HS100" s="23">
        <v>0</v>
      </c>
      <c r="HT100" s="24">
        <v>121.761875</v>
      </c>
      <c r="HU100" s="24">
        <v>126.02354</v>
      </c>
      <c r="HV100" s="24">
        <v>132.00857199999999</v>
      </c>
      <c r="HW100" s="23">
        <v>136.046978</v>
      </c>
      <c r="HX100" s="23">
        <v>140.80862200000001</v>
      </c>
      <c r="HY100" s="23">
        <v>145.73692299999999</v>
      </c>
      <c r="HZ100" s="23">
        <v>150.837716</v>
      </c>
      <c r="IA100" s="23">
        <v>156.11703600000001</v>
      </c>
      <c r="IB100" s="23">
        <v>161.581132</v>
      </c>
      <c r="IC100" s="23">
        <v>167.23647199999999</v>
      </c>
      <c r="ID100" s="23">
        <v>173.08974799999999</v>
      </c>
      <c r="IE100" s="23">
        <v>179.14788899999999</v>
      </c>
      <c r="IF100" s="23">
        <v>185.41806600000001</v>
      </c>
      <c r="IG100" s="23">
        <v>191.90769800000001</v>
      </c>
      <c r="IH100" s="23">
        <v>0</v>
      </c>
      <c r="II100" s="23">
        <v>0</v>
      </c>
      <c r="IJ100" s="23">
        <v>0</v>
      </c>
      <c r="IK100" s="22">
        <v>0</v>
      </c>
      <c r="IL100" s="23">
        <v>0</v>
      </c>
      <c r="IM100" s="23">
        <v>0</v>
      </c>
      <c r="IN100" s="23">
        <v>0</v>
      </c>
      <c r="IO100" s="23">
        <v>0</v>
      </c>
      <c r="IP100" s="23">
        <v>0</v>
      </c>
      <c r="IQ100" s="23">
        <v>0</v>
      </c>
      <c r="IR100" s="23">
        <v>0</v>
      </c>
      <c r="IS100" s="23">
        <v>0</v>
      </c>
      <c r="IT100" s="23">
        <v>0</v>
      </c>
      <c r="IU100" s="23">
        <v>0</v>
      </c>
      <c r="IV100" s="23">
        <v>0</v>
      </c>
      <c r="IW100" s="23">
        <v>0</v>
      </c>
      <c r="IX100" s="23">
        <v>0</v>
      </c>
      <c r="IY100" s="23">
        <v>0</v>
      </c>
      <c r="IZ100" s="23">
        <v>0</v>
      </c>
      <c r="JA100" s="23">
        <v>0</v>
      </c>
      <c r="JB100" s="23">
        <v>0</v>
      </c>
      <c r="JC100" s="23">
        <v>0</v>
      </c>
      <c r="JD100" s="23">
        <v>0</v>
      </c>
      <c r="JE100" s="22">
        <v>0</v>
      </c>
      <c r="JF100" s="23">
        <v>0</v>
      </c>
      <c r="JG100" s="23">
        <v>0</v>
      </c>
      <c r="JH100" s="23">
        <v>0</v>
      </c>
      <c r="JI100" s="23">
        <v>0</v>
      </c>
      <c r="JJ100" s="23">
        <v>0</v>
      </c>
      <c r="JK100" s="23">
        <v>0</v>
      </c>
      <c r="JL100" s="23">
        <v>0</v>
      </c>
      <c r="JM100" s="23">
        <v>0</v>
      </c>
      <c r="JN100" s="23">
        <v>0</v>
      </c>
      <c r="JO100" s="23">
        <v>0</v>
      </c>
      <c r="JP100" s="23">
        <v>0</v>
      </c>
      <c r="JQ100" s="23">
        <v>0</v>
      </c>
      <c r="JR100" s="23">
        <v>0</v>
      </c>
      <c r="JS100" s="23">
        <v>0</v>
      </c>
      <c r="JT100" s="23">
        <v>0</v>
      </c>
      <c r="JU100" s="23">
        <v>0</v>
      </c>
      <c r="JV100" s="23">
        <v>0</v>
      </c>
      <c r="JW100" s="23">
        <v>0</v>
      </c>
      <c r="JX100" s="23">
        <v>0</v>
      </c>
      <c r="JY100" s="22">
        <v>0</v>
      </c>
      <c r="JZ100" s="23">
        <v>0</v>
      </c>
      <c r="KA100" s="23">
        <v>0</v>
      </c>
      <c r="KB100" s="23">
        <v>0</v>
      </c>
      <c r="KC100" s="23">
        <v>0</v>
      </c>
      <c r="KD100" s="23">
        <v>0</v>
      </c>
      <c r="KE100" s="23">
        <v>0</v>
      </c>
      <c r="KF100" s="23">
        <v>0</v>
      </c>
      <c r="KG100" s="23">
        <v>0</v>
      </c>
      <c r="KH100" s="23">
        <v>0</v>
      </c>
      <c r="KI100" s="23">
        <v>0</v>
      </c>
      <c r="KJ100" s="23">
        <v>0</v>
      </c>
      <c r="KK100" s="23">
        <v>0</v>
      </c>
      <c r="KL100" s="23">
        <v>0</v>
      </c>
      <c r="KM100" s="23">
        <v>0</v>
      </c>
      <c r="KN100" s="23">
        <v>0</v>
      </c>
      <c r="KO100" s="23">
        <v>0</v>
      </c>
      <c r="KP100" s="23">
        <v>0</v>
      </c>
      <c r="KQ100" s="23">
        <v>0</v>
      </c>
      <c r="KR100" s="23">
        <v>0</v>
      </c>
      <c r="KS100" s="22">
        <v>0</v>
      </c>
      <c r="KT100" s="23">
        <v>0</v>
      </c>
      <c r="KU100" s="23">
        <v>0</v>
      </c>
      <c r="KV100" s="23">
        <v>0</v>
      </c>
      <c r="KW100" s="23">
        <v>0</v>
      </c>
      <c r="KX100" s="23">
        <v>0</v>
      </c>
      <c r="KY100" s="23">
        <v>0</v>
      </c>
      <c r="KZ100" s="23">
        <v>0</v>
      </c>
      <c r="LA100" s="23">
        <v>0</v>
      </c>
      <c r="LB100" s="23">
        <v>0</v>
      </c>
      <c r="LC100" s="23">
        <v>0</v>
      </c>
      <c r="LD100" s="23">
        <v>0</v>
      </c>
      <c r="LE100" s="23">
        <v>0</v>
      </c>
      <c r="LF100" s="23">
        <v>0</v>
      </c>
      <c r="LG100" s="23">
        <v>0</v>
      </c>
      <c r="LH100" s="23">
        <v>0</v>
      </c>
      <c r="LI100" s="23">
        <v>0</v>
      </c>
      <c r="LJ100" s="23">
        <v>0</v>
      </c>
      <c r="LK100" s="23">
        <v>0</v>
      </c>
      <c r="LL100" s="23">
        <v>0</v>
      </c>
      <c r="LM100" s="22">
        <v>0</v>
      </c>
      <c r="LN100" s="23">
        <v>0</v>
      </c>
      <c r="LO100" s="23">
        <v>0</v>
      </c>
      <c r="LP100" s="23">
        <v>0</v>
      </c>
      <c r="LQ100" s="23">
        <v>0</v>
      </c>
      <c r="LR100" s="23">
        <v>0</v>
      </c>
      <c r="LS100" s="23">
        <v>0</v>
      </c>
      <c r="LT100" s="23">
        <v>0</v>
      </c>
      <c r="LU100" s="23">
        <v>0</v>
      </c>
      <c r="LV100" s="23">
        <v>0</v>
      </c>
      <c r="LW100" s="23">
        <v>0</v>
      </c>
      <c r="LX100" s="23">
        <v>0</v>
      </c>
      <c r="LY100" s="23">
        <v>0</v>
      </c>
      <c r="LZ100" s="23">
        <v>0</v>
      </c>
      <c r="MA100" s="23">
        <v>0</v>
      </c>
      <c r="MB100" s="23">
        <v>0</v>
      </c>
      <c r="MC100" s="23">
        <v>0</v>
      </c>
      <c r="MD100" s="23">
        <v>0</v>
      </c>
      <c r="ME100" s="23">
        <v>0</v>
      </c>
      <c r="MF100" s="23">
        <v>0</v>
      </c>
      <c r="MG100" s="22">
        <v>0</v>
      </c>
      <c r="MH100" s="23">
        <v>0</v>
      </c>
      <c r="MI100" s="23">
        <v>0</v>
      </c>
      <c r="MJ100" s="23">
        <v>0</v>
      </c>
      <c r="MK100" s="23">
        <v>0</v>
      </c>
      <c r="ML100" s="23">
        <v>0</v>
      </c>
      <c r="MM100" s="23">
        <v>0</v>
      </c>
      <c r="MN100" s="23">
        <v>0</v>
      </c>
      <c r="MO100" s="23">
        <v>0</v>
      </c>
      <c r="MP100" s="23">
        <v>0</v>
      </c>
      <c r="MQ100" s="23">
        <v>0</v>
      </c>
      <c r="MR100" s="23">
        <v>0</v>
      </c>
      <c r="MS100" s="23">
        <v>0</v>
      </c>
      <c r="MT100" s="23">
        <v>0</v>
      </c>
      <c r="MU100" s="23">
        <v>0</v>
      </c>
      <c r="MV100" s="23">
        <v>0</v>
      </c>
      <c r="MW100" s="23">
        <v>0</v>
      </c>
      <c r="MX100" s="23">
        <v>0</v>
      </c>
      <c r="MY100" s="23">
        <v>0</v>
      </c>
      <c r="MZ100" s="23">
        <v>0</v>
      </c>
    </row>
    <row r="101" spans="1:364">
      <c r="A101" s="21" t="s">
        <v>1072</v>
      </c>
      <c r="B101" s="21" t="s">
        <v>1073</v>
      </c>
      <c r="C101" s="21" t="s">
        <v>886</v>
      </c>
      <c r="E101" s="22">
        <v>0</v>
      </c>
      <c r="F101" s="23">
        <v>0</v>
      </c>
      <c r="G101" s="23">
        <v>231.283851</v>
      </c>
      <c r="H101" s="23">
        <v>246.13720599999999</v>
      </c>
      <c r="I101" s="23">
        <v>253.767459</v>
      </c>
      <c r="J101" s="23">
        <v>261.63425100000001</v>
      </c>
      <c r="K101" s="23">
        <v>269.744912</v>
      </c>
      <c r="L101" s="23">
        <v>278.10700500000002</v>
      </c>
      <c r="M101" s="23">
        <v>286.72832199999999</v>
      </c>
      <c r="N101" s="23">
        <v>295.61689999999999</v>
      </c>
      <c r="O101" s="23">
        <v>304.781024</v>
      </c>
      <c r="P101" s="23">
        <v>314.22923500000002</v>
      </c>
      <c r="Q101" s="23">
        <v>323.97034200000002</v>
      </c>
      <c r="R101" s="23">
        <v>334.01342199999999</v>
      </c>
      <c r="S101" s="23">
        <v>344.36783800000001</v>
      </c>
      <c r="T101" s="23">
        <v>355.04324100000002</v>
      </c>
      <c r="U101" s="23">
        <v>366.04958199999999</v>
      </c>
      <c r="V101" s="23">
        <v>0</v>
      </c>
      <c r="W101" s="23">
        <v>0</v>
      </c>
      <c r="X101" s="23">
        <v>0</v>
      </c>
      <c r="Y101" s="22">
        <v>0</v>
      </c>
      <c r="Z101" s="23">
        <v>0</v>
      </c>
      <c r="AA101" s="23">
        <v>256.09907099999998</v>
      </c>
      <c r="AB101" s="23">
        <v>267.139408</v>
      </c>
      <c r="AC101" s="23">
        <v>275.42072999999999</v>
      </c>
      <c r="AD101" s="23">
        <v>283.95877300000001</v>
      </c>
      <c r="AE101" s="23">
        <v>292.76149500000002</v>
      </c>
      <c r="AF101" s="23">
        <v>301.83710100000002</v>
      </c>
      <c r="AG101" s="23">
        <v>311.194051</v>
      </c>
      <c r="AH101" s="23">
        <v>320.84106700000001</v>
      </c>
      <c r="AI101" s="23">
        <v>330.78714000000002</v>
      </c>
      <c r="AJ101" s="23">
        <v>341.041541</v>
      </c>
      <c r="AK101" s="23">
        <v>351.61382900000001</v>
      </c>
      <c r="AL101" s="23">
        <v>362.51385800000003</v>
      </c>
      <c r="AM101" s="23">
        <v>373.75178699999998</v>
      </c>
      <c r="AN101" s="23">
        <v>385.33809300000001</v>
      </c>
      <c r="AO101" s="23">
        <v>397.28357399999999</v>
      </c>
      <c r="AP101" s="23">
        <v>0</v>
      </c>
      <c r="AQ101" s="23">
        <v>0</v>
      </c>
      <c r="AR101" s="23">
        <v>0</v>
      </c>
      <c r="AS101" s="22">
        <v>0</v>
      </c>
      <c r="AT101" s="23">
        <v>0</v>
      </c>
      <c r="AU101" s="23">
        <v>0</v>
      </c>
      <c r="AV101" s="23">
        <v>159.01596599999999</v>
      </c>
      <c r="AW101" s="23">
        <v>163.78644399999999</v>
      </c>
      <c r="AX101" s="23">
        <v>168.70003800000001</v>
      </c>
      <c r="AY101" s="23">
        <v>173.76103900000001</v>
      </c>
      <c r="AZ101" s="23">
        <v>178.97387000000001</v>
      </c>
      <c r="BA101" s="23">
        <v>184.343086</v>
      </c>
      <c r="BB101" s="23">
        <v>189.873379</v>
      </c>
      <c r="BC101" s="23">
        <v>195.56958</v>
      </c>
      <c r="BD101" s="23">
        <v>201.436668</v>
      </c>
      <c r="BE101" s="23">
        <v>207.47976800000001</v>
      </c>
      <c r="BF101" s="23">
        <v>213.704161</v>
      </c>
      <c r="BG101" s="23">
        <v>220.115285</v>
      </c>
      <c r="BH101" s="23">
        <v>226.71874399999999</v>
      </c>
      <c r="BI101" s="23">
        <v>233.52030600000001</v>
      </c>
      <c r="BJ101" s="23">
        <v>0</v>
      </c>
      <c r="BK101" s="23">
        <v>0</v>
      </c>
      <c r="BL101" s="23">
        <v>0</v>
      </c>
      <c r="BM101" s="22">
        <v>0</v>
      </c>
      <c r="BN101" s="23">
        <v>0</v>
      </c>
      <c r="BO101" s="23">
        <v>0</v>
      </c>
      <c r="BP101" s="23">
        <v>159.01596599999999</v>
      </c>
      <c r="BQ101" s="23">
        <v>163.78644399999999</v>
      </c>
      <c r="BR101" s="23">
        <v>168.70003800000001</v>
      </c>
      <c r="BS101" s="23">
        <v>173.76103900000001</v>
      </c>
      <c r="BT101" s="23">
        <v>178.97387000000001</v>
      </c>
      <c r="BU101" s="23">
        <v>184.343086</v>
      </c>
      <c r="BV101" s="23">
        <v>189.873379</v>
      </c>
      <c r="BW101" s="23">
        <v>195.56958</v>
      </c>
      <c r="BX101" s="23">
        <v>201.436668</v>
      </c>
      <c r="BY101" s="23">
        <v>207.47976800000001</v>
      </c>
      <c r="BZ101" s="23">
        <v>213.704161</v>
      </c>
      <c r="CA101" s="23">
        <v>220.115285</v>
      </c>
      <c r="CB101" s="23">
        <v>226.71874399999999</v>
      </c>
      <c r="CC101" s="23">
        <v>233.52030600000001</v>
      </c>
      <c r="CD101" s="23">
        <v>0</v>
      </c>
      <c r="CE101" s="23">
        <v>0</v>
      </c>
      <c r="CF101" s="23">
        <v>0</v>
      </c>
      <c r="CG101" s="22">
        <v>0</v>
      </c>
      <c r="CH101" s="23">
        <v>0</v>
      </c>
      <c r="CI101" s="23">
        <v>153.49926099999999</v>
      </c>
      <c r="CJ101" s="23">
        <v>155.35611399999999</v>
      </c>
      <c r="CK101" s="23">
        <v>160.17215400000001</v>
      </c>
      <c r="CL101" s="23">
        <v>165.13749000000001</v>
      </c>
      <c r="CM101" s="23">
        <v>170.25675200000001</v>
      </c>
      <c r="CN101" s="23">
        <v>175.53471200000001</v>
      </c>
      <c r="CO101" s="23">
        <v>180.97628800000001</v>
      </c>
      <c r="CP101" s="23">
        <v>186.58655300000001</v>
      </c>
      <c r="CQ101" s="23">
        <v>192.37073599999999</v>
      </c>
      <c r="CR101" s="23">
        <v>198.33422899999999</v>
      </c>
      <c r="CS101" s="23">
        <v>204.48258999999999</v>
      </c>
      <c r="CT101" s="23">
        <v>210.82155</v>
      </c>
      <c r="CU101" s="23">
        <v>217.35701800000001</v>
      </c>
      <c r="CV101" s="23">
        <v>224.09508600000001</v>
      </c>
      <c r="CW101" s="23">
        <v>231.042033</v>
      </c>
      <c r="CX101" s="23">
        <v>0</v>
      </c>
      <c r="CY101" s="23">
        <v>0</v>
      </c>
      <c r="CZ101" s="23">
        <v>0</v>
      </c>
      <c r="DA101" s="22">
        <v>0</v>
      </c>
      <c r="DB101" s="23">
        <v>0</v>
      </c>
      <c r="DC101" s="23">
        <v>151.77455</v>
      </c>
      <c r="DD101" s="23">
        <v>153.61053999999999</v>
      </c>
      <c r="DE101" s="23">
        <v>158.372466</v>
      </c>
      <c r="DF101" s="23">
        <v>163.28201300000001</v>
      </c>
      <c r="DG101" s="23">
        <v>168.34375499999999</v>
      </c>
      <c r="DH101" s="23">
        <v>173.56241199999999</v>
      </c>
      <c r="DI101" s="23">
        <v>178.942846</v>
      </c>
      <c r="DJ101" s="23">
        <v>184.49007499999999</v>
      </c>
      <c r="DK101" s="23">
        <v>190.20926700000001</v>
      </c>
      <c r="DL101" s="23">
        <v>196.10575399999999</v>
      </c>
      <c r="DM101" s="23">
        <v>202.185033</v>
      </c>
      <c r="DN101" s="23">
        <v>208.45276899999999</v>
      </c>
      <c r="DO101" s="23">
        <v>214.914805</v>
      </c>
      <c r="DP101" s="23">
        <v>221.57716300000001</v>
      </c>
      <c r="DQ101" s="23">
        <v>228.446056</v>
      </c>
      <c r="DR101" s="23">
        <v>0</v>
      </c>
      <c r="DS101" s="23">
        <v>0</v>
      </c>
      <c r="DT101" s="23">
        <v>0</v>
      </c>
      <c r="DU101" s="22">
        <v>0</v>
      </c>
      <c r="DV101" s="23">
        <v>0</v>
      </c>
      <c r="DW101" s="23">
        <v>151.77455</v>
      </c>
      <c r="DX101" s="23">
        <v>140.95045099999999</v>
      </c>
      <c r="DY101" s="23">
        <v>145.31991500000001</v>
      </c>
      <c r="DZ101" s="23">
        <v>149.82483199999999</v>
      </c>
      <c r="EA101" s="23">
        <v>154.469402</v>
      </c>
      <c r="EB101" s="23">
        <v>159.25795299999999</v>
      </c>
      <c r="EC101" s="23">
        <v>164.19495000000001</v>
      </c>
      <c r="ED101" s="23">
        <v>169.28499299999999</v>
      </c>
      <c r="EE101" s="23">
        <v>174.53282799999999</v>
      </c>
      <c r="EF101" s="23">
        <v>179.94334599999999</v>
      </c>
      <c r="EG101" s="23">
        <v>185.52158900000001</v>
      </c>
      <c r="EH101" s="23">
        <v>191.27275900000001</v>
      </c>
      <c r="EI101" s="23">
        <v>197.202214</v>
      </c>
      <c r="EJ101" s="23">
        <v>203.315483</v>
      </c>
      <c r="EK101" s="23">
        <v>209.61826300000001</v>
      </c>
      <c r="EL101" s="23">
        <v>0</v>
      </c>
      <c r="EM101" s="23">
        <v>0</v>
      </c>
      <c r="EN101" s="23">
        <v>0</v>
      </c>
      <c r="EO101" s="22">
        <v>0</v>
      </c>
      <c r="EP101" s="23">
        <v>0</v>
      </c>
      <c r="EQ101" s="23">
        <v>153.49926099999999</v>
      </c>
      <c r="ER101" s="23">
        <v>155.35611399999999</v>
      </c>
      <c r="ES101" s="23">
        <v>160.17215400000001</v>
      </c>
      <c r="ET101" s="23">
        <v>165.13749000000001</v>
      </c>
      <c r="EU101" s="23">
        <v>170.25675200000001</v>
      </c>
      <c r="EV101" s="23">
        <v>175.53471200000001</v>
      </c>
      <c r="EW101" s="23">
        <v>180.97628800000001</v>
      </c>
      <c r="EX101" s="23">
        <v>186.58655300000001</v>
      </c>
      <c r="EY101" s="23">
        <v>192.37073599999999</v>
      </c>
      <c r="EZ101" s="23">
        <v>198.33422899999999</v>
      </c>
      <c r="FA101" s="23">
        <v>204.48258999999999</v>
      </c>
      <c r="FB101" s="23">
        <v>210.82155</v>
      </c>
      <c r="FC101" s="23">
        <v>217.35701800000001</v>
      </c>
      <c r="FD101" s="23">
        <v>224.09508600000001</v>
      </c>
      <c r="FE101" s="23">
        <v>231.042033</v>
      </c>
      <c r="FF101" s="23">
        <v>0</v>
      </c>
      <c r="FG101" s="23">
        <v>0</v>
      </c>
      <c r="FH101" s="23">
        <v>0</v>
      </c>
      <c r="FI101" s="22">
        <v>0</v>
      </c>
      <c r="FJ101" s="23">
        <v>0</v>
      </c>
      <c r="FK101" s="23">
        <v>0</v>
      </c>
      <c r="FL101" s="23">
        <v>160.178799</v>
      </c>
      <c r="FM101" s="23">
        <v>165.78505699999999</v>
      </c>
      <c r="FN101" s="23">
        <v>171.58753400000001</v>
      </c>
      <c r="FO101" s="23">
        <v>177.593097</v>
      </c>
      <c r="FP101" s="23">
        <v>183.80885599999999</v>
      </c>
      <c r="FQ101" s="23">
        <v>190.242166</v>
      </c>
      <c r="FR101" s="23">
        <v>196.90064100000001</v>
      </c>
      <c r="FS101" s="23">
        <v>203.79216400000001</v>
      </c>
      <c r="FT101" s="23">
        <v>210.92489</v>
      </c>
      <c r="FU101" s="23">
        <v>218.30726100000001</v>
      </c>
      <c r="FV101" s="23">
        <v>225.948015</v>
      </c>
      <c r="FW101" s="23">
        <v>233.85619500000001</v>
      </c>
      <c r="FX101" s="23">
        <v>242.04116200000001</v>
      </c>
      <c r="FY101" s="23">
        <v>250.51260300000001</v>
      </c>
      <c r="FZ101" s="23">
        <v>0</v>
      </c>
      <c r="GA101" s="23">
        <v>0</v>
      </c>
      <c r="GB101" s="23">
        <v>0</v>
      </c>
      <c r="GC101" s="22">
        <v>0</v>
      </c>
      <c r="GD101" s="23">
        <v>0</v>
      </c>
      <c r="GE101" s="23">
        <v>0</v>
      </c>
      <c r="GF101" s="23">
        <v>250.35486084999999</v>
      </c>
      <c r="GG101" s="23">
        <v>259.11728097999998</v>
      </c>
      <c r="GH101" s="23">
        <v>268.18638580999999</v>
      </c>
      <c r="GI101" s="23">
        <v>277.57290932000001</v>
      </c>
      <c r="GJ101" s="23">
        <v>287.28796113999999</v>
      </c>
      <c r="GK101" s="23">
        <v>297.34303978000003</v>
      </c>
      <c r="GL101" s="23">
        <v>307.75004618000003</v>
      </c>
      <c r="GM101" s="23">
        <v>318.52129779000001</v>
      </c>
      <c r="GN101" s="23">
        <v>329.66954320999997</v>
      </c>
      <c r="GO101" s="23">
        <v>341.20797722999998</v>
      </c>
      <c r="GP101" s="23">
        <v>353.15025643000001</v>
      </c>
      <c r="GQ101" s="23">
        <v>365.51051539999997</v>
      </c>
      <c r="GR101" s="23">
        <v>378.30338344</v>
      </c>
      <c r="GS101" s="23">
        <v>391.54400185999998</v>
      </c>
      <c r="GT101" s="23">
        <v>0</v>
      </c>
      <c r="GU101" s="23">
        <v>0</v>
      </c>
      <c r="GV101" s="23">
        <v>0</v>
      </c>
      <c r="GW101" s="22">
        <v>0</v>
      </c>
      <c r="GX101" s="23">
        <v>0</v>
      </c>
      <c r="GY101" s="23">
        <v>0</v>
      </c>
      <c r="GZ101" s="23">
        <v>0</v>
      </c>
      <c r="HA101" s="23">
        <v>0</v>
      </c>
      <c r="HB101" s="23">
        <v>0</v>
      </c>
      <c r="HC101" s="23">
        <v>0</v>
      </c>
      <c r="HD101" s="23">
        <v>0</v>
      </c>
      <c r="HE101" s="23">
        <v>0</v>
      </c>
      <c r="HF101" s="23">
        <v>0</v>
      </c>
      <c r="HG101" s="23">
        <v>0</v>
      </c>
      <c r="HH101" s="23">
        <v>0</v>
      </c>
      <c r="HI101" s="23">
        <v>0</v>
      </c>
      <c r="HJ101" s="23">
        <v>0</v>
      </c>
      <c r="HK101" s="23">
        <v>0</v>
      </c>
      <c r="HL101" s="23">
        <v>0</v>
      </c>
      <c r="HM101" s="23">
        <v>0</v>
      </c>
      <c r="HN101" s="23">
        <v>0</v>
      </c>
      <c r="HO101" s="23">
        <v>0</v>
      </c>
      <c r="HP101" s="23">
        <v>0</v>
      </c>
      <c r="HQ101" s="22">
        <v>0</v>
      </c>
      <c r="HR101" s="23">
        <v>0</v>
      </c>
      <c r="HS101" s="23">
        <v>0</v>
      </c>
      <c r="HT101" s="24">
        <v>161.011617</v>
      </c>
      <c r="HU101" s="24">
        <v>166.64702399999999</v>
      </c>
      <c r="HV101" s="24">
        <v>174.56132099999999</v>
      </c>
      <c r="HW101" s="23">
        <v>179.9015</v>
      </c>
      <c r="HX101" s="23">
        <v>186.19805199999999</v>
      </c>
      <c r="HY101" s="23">
        <v>192.71498399999999</v>
      </c>
      <c r="HZ101" s="23">
        <v>199.46000799999999</v>
      </c>
      <c r="IA101" s="23">
        <v>206.44110900000001</v>
      </c>
      <c r="IB101" s="23">
        <v>213.66654800000001</v>
      </c>
      <c r="IC101" s="23">
        <v>221.14487700000001</v>
      </c>
      <c r="ID101" s="23">
        <v>228.88494700000001</v>
      </c>
      <c r="IE101" s="23">
        <v>236.89592099999999</v>
      </c>
      <c r="IF101" s="23">
        <v>245.18727799999999</v>
      </c>
      <c r="IG101" s="23">
        <v>253.768833</v>
      </c>
      <c r="IH101" s="23">
        <v>0</v>
      </c>
      <c r="II101" s="23">
        <v>0</v>
      </c>
      <c r="IJ101" s="23">
        <v>0</v>
      </c>
      <c r="IK101" s="22">
        <v>0</v>
      </c>
      <c r="IL101" s="23">
        <v>0</v>
      </c>
      <c r="IM101" s="23">
        <v>0</v>
      </c>
      <c r="IN101" s="23">
        <v>0</v>
      </c>
      <c r="IO101" s="23">
        <v>0</v>
      </c>
      <c r="IP101" s="23">
        <v>0</v>
      </c>
      <c r="IQ101" s="23">
        <v>0</v>
      </c>
      <c r="IR101" s="23">
        <v>0</v>
      </c>
      <c r="IS101" s="23">
        <v>0</v>
      </c>
      <c r="IT101" s="23">
        <v>0</v>
      </c>
      <c r="IU101" s="23">
        <v>0</v>
      </c>
      <c r="IV101" s="23">
        <v>0</v>
      </c>
      <c r="IW101" s="23">
        <v>0</v>
      </c>
      <c r="IX101" s="23">
        <v>0</v>
      </c>
      <c r="IY101" s="23">
        <v>0</v>
      </c>
      <c r="IZ101" s="23">
        <v>0</v>
      </c>
      <c r="JA101" s="23">
        <v>0</v>
      </c>
      <c r="JB101" s="23">
        <v>0</v>
      </c>
      <c r="JC101" s="23">
        <v>0</v>
      </c>
      <c r="JD101" s="23">
        <v>0</v>
      </c>
      <c r="JE101" s="22">
        <v>0</v>
      </c>
      <c r="JF101" s="23">
        <v>0</v>
      </c>
      <c r="JG101" s="23">
        <v>0</v>
      </c>
      <c r="JH101" s="23">
        <v>0</v>
      </c>
      <c r="JI101" s="23">
        <v>0</v>
      </c>
      <c r="JJ101" s="23">
        <v>0</v>
      </c>
      <c r="JK101" s="23">
        <v>0</v>
      </c>
      <c r="JL101" s="23">
        <v>0</v>
      </c>
      <c r="JM101" s="23">
        <v>0</v>
      </c>
      <c r="JN101" s="23">
        <v>0</v>
      </c>
      <c r="JO101" s="23">
        <v>0</v>
      </c>
      <c r="JP101" s="23">
        <v>0</v>
      </c>
      <c r="JQ101" s="23">
        <v>0</v>
      </c>
      <c r="JR101" s="23">
        <v>0</v>
      </c>
      <c r="JS101" s="23">
        <v>0</v>
      </c>
      <c r="JT101" s="23">
        <v>0</v>
      </c>
      <c r="JU101" s="23">
        <v>0</v>
      </c>
      <c r="JV101" s="23">
        <v>0</v>
      </c>
      <c r="JW101" s="23">
        <v>0</v>
      </c>
      <c r="JX101" s="23">
        <v>0</v>
      </c>
      <c r="JY101" s="22">
        <v>0</v>
      </c>
      <c r="JZ101" s="23">
        <v>0</v>
      </c>
      <c r="KA101" s="23">
        <v>0</v>
      </c>
      <c r="KB101" s="23">
        <v>0</v>
      </c>
      <c r="KC101" s="23">
        <v>0</v>
      </c>
      <c r="KD101" s="23">
        <v>0</v>
      </c>
      <c r="KE101" s="23">
        <v>0</v>
      </c>
      <c r="KF101" s="23">
        <v>0</v>
      </c>
      <c r="KG101" s="23">
        <v>0</v>
      </c>
      <c r="KH101" s="23">
        <v>0</v>
      </c>
      <c r="KI101" s="23">
        <v>0</v>
      </c>
      <c r="KJ101" s="23">
        <v>0</v>
      </c>
      <c r="KK101" s="23">
        <v>0</v>
      </c>
      <c r="KL101" s="23">
        <v>0</v>
      </c>
      <c r="KM101" s="23">
        <v>0</v>
      </c>
      <c r="KN101" s="23">
        <v>0</v>
      </c>
      <c r="KO101" s="23">
        <v>0</v>
      </c>
      <c r="KP101" s="23">
        <v>0</v>
      </c>
      <c r="KQ101" s="23">
        <v>0</v>
      </c>
      <c r="KR101" s="23">
        <v>0</v>
      </c>
      <c r="KS101" s="22">
        <v>0</v>
      </c>
      <c r="KT101" s="23">
        <v>0</v>
      </c>
      <c r="KU101" s="23">
        <v>0</v>
      </c>
      <c r="KV101" s="23">
        <v>0</v>
      </c>
      <c r="KW101" s="23">
        <v>0</v>
      </c>
      <c r="KX101" s="23">
        <v>0</v>
      </c>
      <c r="KY101" s="23">
        <v>0</v>
      </c>
      <c r="KZ101" s="23">
        <v>0</v>
      </c>
      <c r="LA101" s="23">
        <v>0</v>
      </c>
      <c r="LB101" s="23">
        <v>0</v>
      </c>
      <c r="LC101" s="23">
        <v>0</v>
      </c>
      <c r="LD101" s="23">
        <v>0</v>
      </c>
      <c r="LE101" s="23">
        <v>0</v>
      </c>
      <c r="LF101" s="23">
        <v>0</v>
      </c>
      <c r="LG101" s="23">
        <v>0</v>
      </c>
      <c r="LH101" s="23">
        <v>0</v>
      </c>
      <c r="LI101" s="23">
        <v>0</v>
      </c>
      <c r="LJ101" s="23">
        <v>0</v>
      </c>
      <c r="LK101" s="23">
        <v>0</v>
      </c>
      <c r="LL101" s="23">
        <v>0</v>
      </c>
      <c r="LM101" s="22">
        <v>0</v>
      </c>
      <c r="LN101" s="23">
        <v>0</v>
      </c>
      <c r="LO101" s="23">
        <v>0</v>
      </c>
      <c r="LP101" s="23">
        <v>0</v>
      </c>
      <c r="LQ101" s="23">
        <v>0</v>
      </c>
      <c r="LR101" s="23">
        <v>0</v>
      </c>
      <c r="LS101" s="23">
        <v>0</v>
      </c>
      <c r="LT101" s="23">
        <v>0</v>
      </c>
      <c r="LU101" s="23">
        <v>0</v>
      </c>
      <c r="LV101" s="23">
        <v>0</v>
      </c>
      <c r="LW101" s="23">
        <v>0</v>
      </c>
      <c r="LX101" s="23">
        <v>0</v>
      </c>
      <c r="LY101" s="23">
        <v>0</v>
      </c>
      <c r="LZ101" s="23">
        <v>0</v>
      </c>
      <c r="MA101" s="23">
        <v>0</v>
      </c>
      <c r="MB101" s="23">
        <v>0</v>
      </c>
      <c r="MC101" s="23">
        <v>0</v>
      </c>
      <c r="MD101" s="23">
        <v>0</v>
      </c>
      <c r="ME101" s="23">
        <v>0</v>
      </c>
      <c r="MF101" s="23">
        <v>0</v>
      </c>
      <c r="MG101" s="22">
        <v>0</v>
      </c>
      <c r="MH101" s="23">
        <v>0</v>
      </c>
      <c r="MI101" s="23">
        <v>0</v>
      </c>
      <c r="MJ101" s="23">
        <v>0</v>
      </c>
      <c r="MK101" s="23">
        <v>0</v>
      </c>
      <c r="ML101" s="23">
        <v>0</v>
      </c>
      <c r="MM101" s="23">
        <v>0</v>
      </c>
      <c r="MN101" s="23">
        <v>0</v>
      </c>
      <c r="MO101" s="23">
        <v>0</v>
      </c>
      <c r="MP101" s="23">
        <v>0</v>
      </c>
      <c r="MQ101" s="23">
        <v>0</v>
      </c>
      <c r="MR101" s="23">
        <v>0</v>
      </c>
      <c r="MS101" s="23">
        <v>0</v>
      </c>
      <c r="MT101" s="23">
        <v>0</v>
      </c>
      <c r="MU101" s="23">
        <v>0</v>
      </c>
      <c r="MV101" s="23">
        <v>0</v>
      </c>
      <c r="MW101" s="23">
        <v>0</v>
      </c>
      <c r="MX101" s="23">
        <v>0</v>
      </c>
      <c r="MY101" s="23">
        <v>0</v>
      </c>
      <c r="MZ101" s="23">
        <v>0</v>
      </c>
    </row>
    <row r="102" spans="1:364">
      <c r="A102" s="21" t="s">
        <v>1074</v>
      </c>
      <c r="B102" s="21" t="s">
        <v>1075</v>
      </c>
      <c r="C102" s="21" t="s">
        <v>886</v>
      </c>
      <c r="E102" s="22">
        <v>0</v>
      </c>
      <c r="F102" s="23">
        <v>0</v>
      </c>
      <c r="G102" s="23">
        <v>119.11309</v>
      </c>
      <c r="H102" s="23">
        <v>126.762691</v>
      </c>
      <c r="I102" s="23">
        <v>130.69233399999999</v>
      </c>
      <c r="J102" s="23">
        <v>134.743796</v>
      </c>
      <c r="K102" s="23">
        <v>138.92085399999999</v>
      </c>
      <c r="L102" s="23">
        <v>143.22740099999999</v>
      </c>
      <c r="M102" s="23">
        <v>147.66745</v>
      </c>
      <c r="N102" s="23">
        <v>152.24514099999999</v>
      </c>
      <c r="O102" s="23">
        <v>156.96474000000001</v>
      </c>
      <c r="P102" s="23">
        <v>161.830647</v>
      </c>
      <c r="Q102" s="23">
        <v>166.847397</v>
      </c>
      <c r="R102" s="23">
        <v>172.019667</v>
      </c>
      <c r="S102" s="23">
        <v>177.35227599999999</v>
      </c>
      <c r="T102" s="23">
        <v>182.85019700000001</v>
      </c>
      <c r="U102" s="23">
        <v>188.518553</v>
      </c>
      <c r="V102" s="23">
        <v>0</v>
      </c>
      <c r="W102" s="23">
        <v>0</v>
      </c>
      <c r="X102" s="23">
        <v>0</v>
      </c>
      <c r="Y102" s="22">
        <v>0</v>
      </c>
      <c r="Z102" s="23">
        <v>0</v>
      </c>
      <c r="AA102" s="23">
        <v>131.89313300000001</v>
      </c>
      <c r="AB102" s="23">
        <v>137.57899800000001</v>
      </c>
      <c r="AC102" s="23">
        <v>141.84394700000001</v>
      </c>
      <c r="AD102" s="23">
        <v>146.24110899999999</v>
      </c>
      <c r="AE102" s="23">
        <v>150.774584</v>
      </c>
      <c r="AF102" s="23">
        <v>155.44859600000001</v>
      </c>
      <c r="AG102" s="23">
        <v>160.26750200000001</v>
      </c>
      <c r="AH102" s="23">
        <v>165.235795</v>
      </c>
      <c r="AI102" s="23">
        <v>170.35810499999999</v>
      </c>
      <c r="AJ102" s="23">
        <v>175.639206</v>
      </c>
      <c r="AK102" s="23">
        <v>181.08402100000001</v>
      </c>
      <c r="AL102" s="23">
        <v>186.69762600000001</v>
      </c>
      <c r="AM102" s="23">
        <v>192.485252</v>
      </c>
      <c r="AN102" s="23">
        <v>198.45229499999999</v>
      </c>
      <c r="AO102" s="23">
        <v>204.60431600000001</v>
      </c>
      <c r="AP102" s="23">
        <v>0</v>
      </c>
      <c r="AQ102" s="23">
        <v>0</v>
      </c>
      <c r="AR102" s="23">
        <v>0</v>
      </c>
      <c r="AS102" s="22">
        <v>0</v>
      </c>
      <c r="AT102" s="23">
        <v>0</v>
      </c>
      <c r="AU102" s="23">
        <v>0</v>
      </c>
      <c r="AV102" s="23">
        <v>81.240376999999995</v>
      </c>
      <c r="AW102" s="23">
        <v>83.677588999999998</v>
      </c>
      <c r="AX102" s="23">
        <v>86.187916000000001</v>
      </c>
      <c r="AY102" s="23">
        <v>88.773554000000004</v>
      </c>
      <c r="AZ102" s="23">
        <v>91.436760000000007</v>
      </c>
      <c r="BA102" s="23">
        <v>94.179862999999997</v>
      </c>
      <c r="BB102" s="23">
        <v>97.005258999999995</v>
      </c>
      <c r="BC102" s="23">
        <v>99.915417000000005</v>
      </c>
      <c r="BD102" s="23">
        <v>102.912879</v>
      </c>
      <c r="BE102" s="23">
        <v>106.000266</v>
      </c>
      <c r="BF102" s="23">
        <v>109.180274</v>
      </c>
      <c r="BG102" s="23">
        <v>112.455682</v>
      </c>
      <c r="BH102" s="23">
        <v>115.829352</v>
      </c>
      <c r="BI102" s="23">
        <v>119.304233</v>
      </c>
      <c r="BJ102" s="23">
        <v>0</v>
      </c>
      <c r="BK102" s="23">
        <v>0</v>
      </c>
      <c r="BL102" s="23">
        <v>0</v>
      </c>
      <c r="BM102" s="22">
        <v>0</v>
      </c>
      <c r="BN102" s="23">
        <v>0</v>
      </c>
      <c r="BO102" s="23">
        <v>0</v>
      </c>
      <c r="BP102" s="23">
        <v>81.240376999999995</v>
      </c>
      <c r="BQ102" s="23">
        <v>83.677588999999998</v>
      </c>
      <c r="BR102" s="23">
        <v>86.187916000000001</v>
      </c>
      <c r="BS102" s="23">
        <v>88.773554000000004</v>
      </c>
      <c r="BT102" s="23">
        <v>91.436760000000007</v>
      </c>
      <c r="BU102" s="23">
        <v>94.179862999999997</v>
      </c>
      <c r="BV102" s="23">
        <v>97.005258999999995</v>
      </c>
      <c r="BW102" s="23">
        <v>99.915417000000005</v>
      </c>
      <c r="BX102" s="23">
        <v>102.912879</v>
      </c>
      <c r="BY102" s="23">
        <v>106.000266</v>
      </c>
      <c r="BZ102" s="23">
        <v>109.180274</v>
      </c>
      <c r="CA102" s="23">
        <v>112.455682</v>
      </c>
      <c r="CB102" s="23">
        <v>115.829352</v>
      </c>
      <c r="CC102" s="23">
        <v>119.304233</v>
      </c>
      <c r="CD102" s="23">
        <v>0</v>
      </c>
      <c r="CE102" s="23">
        <v>0</v>
      </c>
      <c r="CF102" s="23">
        <v>0</v>
      </c>
      <c r="CG102" s="22">
        <v>0</v>
      </c>
      <c r="CH102" s="23">
        <v>0</v>
      </c>
      <c r="CI102" s="23">
        <v>79.053385000000006</v>
      </c>
      <c r="CJ102" s="23">
        <v>80.009680000000003</v>
      </c>
      <c r="CK102" s="23">
        <v>82.489980000000003</v>
      </c>
      <c r="CL102" s="23">
        <v>85.047168999999997</v>
      </c>
      <c r="CM102" s="23">
        <v>87.683631000000005</v>
      </c>
      <c r="CN102" s="23">
        <v>90.401824000000005</v>
      </c>
      <c r="CO102" s="23">
        <v>93.204280999999995</v>
      </c>
      <c r="CP102" s="23">
        <v>96.093613000000005</v>
      </c>
      <c r="CQ102" s="23">
        <v>99.072514999999996</v>
      </c>
      <c r="CR102" s="23">
        <v>102.14376300000001</v>
      </c>
      <c r="CS102" s="23">
        <v>105.31022</v>
      </c>
      <c r="CT102" s="23">
        <v>108.574837</v>
      </c>
      <c r="CU102" s="23">
        <v>111.940657</v>
      </c>
      <c r="CV102" s="23">
        <v>115.41081699999999</v>
      </c>
      <c r="CW102" s="23">
        <v>118.988552</v>
      </c>
      <c r="CX102" s="23">
        <v>0</v>
      </c>
      <c r="CY102" s="23">
        <v>0</v>
      </c>
      <c r="CZ102" s="23">
        <v>0</v>
      </c>
      <c r="DA102" s="22">
        <v>0</v>
      </c>
      <c r="DB102" s="23">
        <v>0</v>
      </c>
      <c r="DC102" s="23">
        <v>78.165144999999995</v>
      </c>
      <c r="DD102" s="23">
        <v>79.110695000000007</v>
      </c>
      <c r="DE102" s="23">
        <v>81.563125999999997</v>
      </c>
      <c r="DF102" s="23">
        <v>84.091583</v>
      </c>
      <c r="DG102" s="23">
        <v>86.698421999999994</v>
      </c>
      <c r="DH102" s="23">
        <v>89.386072999999996</v>
      </c>
      <c r="DI102" s="23">
        <v>92.157041000000007</v>
      </c>
      <c r="DJ102" s="23">
        <v>95.013909999999996</v>
      </c>
      <c r="DK102" s="23">
        <v>97.959340999999995</v>
      </c>
      <c r="DL102" s="23">
        <v>100.996081</v>
      </c>
      <c r="DM102" s="23">
        <v>104.126959</v>
      </c>
      <c r="DN102" s="23">
        <v>107.354895</v>
      </c>
      <c r="DO102" s="23">
        <v>110.682896</v>
      </c>
      <c r="DP102" s="23">
        <v>114.11406599999999</v>
      </c>
      <c r="DQ102" s="23">
        <v>117.651602</v>
      </c>
      <c r="DR102" s="23">
        <v>0</v>
      </c>
      <c r="DS102" s="23">
        <v>0</v>
      </c>
      <c r="DT102" s="23">
        <v>0</v>
      </c>
      <c r="DU102" s="22">
        <v>0</v>
      </c>
      <c r="DV102" s="23">
        <v>0</v>
      </c>
      <c r="DW102" s="23">
        <v>78.165144999999995</v>
      </c>
      <c r="DX102" s="23">
        <v>72.590643999999998</v>
      </c>
      <c r="DY102" s="23">
        <v>74.840953999999996</v>
      </c>
      <c r="DZ102" s="23">
        <v>77.161023999999998</v>
      </c>
      <c r="EA102" s="23">
        <v>79.553016</v>
      </c>
      <c r="EB102" s="23">
        <v>82.019159000000002</v>
      </c>
      <c r="EC102" s="23">
        <v>84.561752999999996</v>
      </c>
      <c r="ED102" s="23">
        <v>87.183166999999997</v>
      </c>
      <c r="EE102" s="23">
        <v>89.885846000000001</v>
      </c>
      <c r="EF102" s="23">
        <v>92.672307000000004</v>
      </c>
      <c r="EG102" s="23">
        <v>95.545147999999998</v>
      </c>
      <c r="EH102" s="23">
        <v>98.507047999999998</v>
      </c>
      <c r="EI102" s="23">
        <v>101.560766</v>
      </c>
      <c r="EJ102" s="23">
        <v>104.70914999999999</v>
      </c>
      <c r="EK102" s="23">
        <v>107.955134</v>
      </c>
      <c r="EL102" s="23">
        <v>0</v>
      </c>
      <c r="EM102" s="23">
        <v>0</v>
      </c>
      <c r="EN102" s="23">
        <v>0</v>
      </c>
      <c r="EO102" s="22">
        <v>0</v>
      </c>
      <c r="EP102" s="23">
        <v>0</v>
      </c>
      <c r="EQ102" s="23">
        <v>79.053385000000006</v>
      </c>
      <c r="ER102" s="23">
        <v>80.009680000000003</v>
      </c>
      <c r="ES102" s="23">
        <v>82.489980000000003</v>
      </c>
      <c r="ET102" s="23">
        <v>85.047168999999997</v>
      </c>
      <c r="EU102" s="23">
        <v>87.683631000000005</v>
      </c>
      <c r="EV102" s="23">
        <v>90.401824000000005</v>
      </c>
      <c r="EW102" s="23">
        <v>93.204280999999995</v>
      </c>
      <c r="EX102" s="23">
        <v>96.093613000000005</v>
      </c>
      <c r="EY102" s="23">
        <v>99.072514999999996</v>
      </c>
      <c r="EZ102" s="23">
        <v>102.14376300000001</v>
      </c>
      <c r="FA102" s="23">
        <v>105.31022</v>
      </c>
      <c r="FB102" s="23">
        <v>108.574837</v>
      </c>
      <c r="FC102" s="23">
        <v>111.940657</v>
      </c>
      <c r="FD102" s="23">
        <v>115.41081699999999</v>
      </c>
      <c r="FE102" s="23">
        <v>118.988552</v>
      </c>
      <c r="FF102" s="23">
        <v>0</v>
      </c>
      <c r="FG102" s="23">
        <v>0</v>
      </c>
      <c r="FH102" s="23">
        <v>0</v>
      </c>
      <c r="FI102" s="22">
        <v>0</v>
      </c>
      <c r="FJ102" s="23">
        <v>0</v>
      </c>
      <c r="FK102" s="23">
        <v>0</v>
      </c>
      <c r="FL102" s="23">
        <v>82.470363000000006</v>
      </c>
      <c r="FM102" s="23">
        <v>85.356825999999998</v>
      </c>
      <c r="FN102" s="23">
        <v>88.344314999999995</v>
      </c>
      <c r="FO102" s="23">
        <v>91.436366000000007</v>
      </c>
      <c r="FP102" s="23">
        <v>94.636639000000002</v>
      </c>
      <c r="FQ102" s="23">
        <v>97.948920999999999</v>
      </c>
      <c r="FR102" s="23">
        <v>101.377133</v>
      </c>
      <c r="FS102" s="23">
        <v>104.92533299999999</v>
      </c>
      <c r="FT102" s="23">
        <v>108.59772</v>
      </c>
      <c r="FU102" s="23">
        <v>112.39864</v>
      </c>
      <c r="FV102" s="23">
        <v>116.33259200000001</v>
      </c>
      <c r="FW102" s="23">
        <v>120.404233</v>
      </c>
      <c r="FX102" s="23">
        <v>124.618381</v>
      </c>
      <c r="FY102" s="23">
        <v>128.98002399999999</v>
      </c>
      <c r="FZ102" s="23">
        <v>0</v>
      </c>
      <c r="GA102" s="23">
        <v>0</v>
      </c>
      <c r="GB102" s="23">
        <v>0</v>
      </c>
      <c r="GC102" s="22">
        <v>0</v>
      </c>
      <c r="GD102" s="23">
        <v>0</v>
      </c>
      <c r="GE102" s="23">
        <v>0</v>
      </c>
      <c r="GF102" s="23">
        <v>128.89880855999999</v>
      </c>
      <c r="GG102" s="23">
        <v>133.41026686000001</v>
      </c>
      <c r="GH102" s="23">
        <v>138.07962620000001</v>
      </c>
      <c r="GI102" s="23">
        <v>142.91241310999999</v>
      </c>
      <c r="GJ102" s="23">
        <v>147.91434756999999</v>
      </c>
      <c r="GK102" s="23">
        <v>153.09134974</v>
      </c>
      <c r="GL102" s="23">
        <v>158.44954698000001</v>
      </c>
      <c r="GM102" s="23">
        <v>163.99528111999999</v>
      </c>
      <c r="GN102" s="23">
        <v>169.73511596</v>
      </c>
      <c r="GO102" s="23">
        <v>175.67584502</v>
      </c>
      <c r="GP102" s="23">
        <v>181.8244996</v>
      </c>
      <c r="GQ102" s="23">
        <v>188.18835708</v>
      </c>
      <c r="GR102" s="23">
        <v>194.77494958</v>
      </c>
      <c r="GS102" s="23">
        <v>201.59207280999999</v>
      </c>
      <c r="GT102" s="23">
        <v>0</v>
      </c>
      <c r="GU102" s="23">
        <v>0</v>
      </c>
      <c r="GV102" s="23">
        <v>0</v>
      </c>
      <c r="GW102" s="22">
        <v>0</v>
      </c>
      <c r="GX102" s="23">
        <v>0</v>
      </c>
      <c r="GY102" s="23">
        <v>0</v>
      </c>
      <c r="GZ102" s="23">
        <v>0</v>
      </c>
      <c r="HA102" s="23">
        <v>0</v>
      </c>
      <c r="HB102" s="23">
        <v>0</v>
      </c>
      <c r="HC102" s="23">
        <v>0</v>
      </c>
      <c r="HD102" s="23">
        <v>0</v>
      </c>
      <c r="HE102" s="23">
        <v>0</v>
      </c>
      <c r="HF102" s="23">
        <v>0</v>
      </c>
      <c r="HG102" s="23">
        <v>0</v>
      </c>
      <c r="HH102" s="23">
        <v>0</v>
      </c>
      <c r="HI102" s="23">
        <v>0</v>
      </c>
      <c r="HJ102" s="23">
        <v>0</v>
      </c>
      <c r="HK102" s="23">
        <v>0</v>
      </c>
      <c r="HL102" s="23">
        <v>0</v>
      </c>
      <c r="HM102" s="23">
        <v>0</v>
      </c>
      <c r="HN102" s="23">
        <v>0</v>
      </c>
      <c r="HO102" s="23">
        <v>0</v>
      </c>
      <c r="HP102" s="23">
        <v>0</v>
      </c>
      <c r="HQ102" s="22">
        <v>0</v>
      </c>
      <c r="HR102" s="23">
        <v>0</v>
      </c>
      <c r="HS102" s="23">
        <v>0</v>
      </c>
      <c r="HT102" s="24">
        <v>82.899152000000001</v>
      </c>
      <c r="HU102" s="24">
        <v>85.800622000000004</v>
      </c>
      <c r="HV102" s="24">
        <v>89.875411999999997</v>
      </c>
      <c r="HW102" s="23">
        <v>92.624880000000005</v>
      </c>
      <c r="HX102" s="23">
        <v>95.866750999999994</v>
      </c>
      <c r="HY102" s="23">
        <v>99.222087000000002</v>
      </c>
      <c r="HZ102" s="23">
        <v>102.69486000000001</v>
      </c>
      <c r="IA102" s="23">
        <v>106.28918</v>
      </c>
      <c r="IB102" s="23">
        <v>110.00930200000001</v>
      </c>
      <c r="IC102" s="23">
        <v>113.859627</v>
      </c>
      <c r="ID102" s="23">
        <v>117.844714</v>
      </c>
      <c r="IE102" s="23">
        <v>121.969279</v>
      </c>
      <c r="IF102" s="23">
        <v>126.238204</v>
      </c>
      <c r="IG102" s="23">
        <v>130.656541</v>
      </c>
      <c r="IH102" s="23">
        <v>0</v>
      </c>
      <c r="II102" s="23">
        <v>0</v>
      </c>
      <c r="IJ102" s="23">
        <v>0</v>
      </c>
      <c r="IK102" s="22">
        <v>0</v>
      </c>
      <c r="IL102" s="23">
        <v>0</v>
      </c>
      <c r="IM102" s="23">
        <v>0</v>
      </c>
      <c r="IN102" s="23">
        <v>0</v>
      </c>
      <c r="IO102" s="23">
        <v>0</v>
      </c>
      <c r="IP102" s="23">
        <v>0</v>
      </c>
      <c r="IQ102" s="23">
        <v>0</v>
      </c>
      <c r="IR102" s="23">
        <v>0</v>
      </c>
      <c r="IS102" s="23">
        <v>0</v>
      </c>
      <c r="IT102" s="23">
        <v>0</v>
      </c>
      <c r="IU102" s="23">
        <v>0</v>
      </c>
      <c r="IV102" s="23">
        <v>0</v>
      </c>
      <c r="IW102" s="23">
        <v>0</v>
      </c>
      <c r="IX102" s="23">
        <v>0</v>
      </c>
      <c r="IY102" s="23">
        <v>0</v>
      </c>
      <c r="IZ102" s="23">
        <v>0</v>
      </c>
      <c r="JA102" s="23">
        <v>0</v>
      </c>
      <c r="JB102" s="23">
        <v>0</v>
      </c>
      <c r="JC102" s="23">
        <v>0</v>
      </c>
      <c r="JD102" s="23">
        <v>0</v>
      </c>
      <c r="JE102" s="22">
        <v>0</v>
      </c>
      <c r="JF102" s="23">
        <v>0</v>
      </c>
      <c r="JG102" s="23">
        <v>0</v>
      </c>
      <c r="JH102" s="23">
        <v>0</v>
      </c>
      <c r="JI102" s="23">
        <v>0</v>
      </c>
      <c r="JJ102" s="23">
        <v>0</v>
      </c>
      <c r="JK102" s="23">
        <v>0</v>
      </c>
      <c r="JL102" s="23">
        <v>0</v>
      </c>
      <c r="JM102" s="23">
        <v>0</v>
      </c>
      <c r="JN102" s="23">
        <v>0</v>
      </c>
      <c r="JO102" s="23">
        <v>0</v>
      </c>
      <c r="JP102" s="23">
        <v>0</v>
      </c>
      <c r="JQ102" s="23">
        <v>0</v>
      </c>
      <c r="JR102" s="23">
        <v>0</v>
      </c>
      <c r="JS102" s="23">
        <v>0</v>
      </c>
      <c r="JT102" s="23">
        <v>0</v>
      </c>
      <c r="JU102" s="23">
        <v>0</v>
      </c>
      <c r="JV102" s="23">
        <v>0</v>
      </c>
      <c r="JW102" s="23">
        <v>0</v>
      </c>
      <c r="JX102" s="23">
        <v>0</v>
      </c>
      <c r="JY102" s="22">
        <v>0</v>
      </c>
      <c r="JZ102" s="23">
        <v>0</v>
      </c>
      <c r="KA102" s="23">
        <v>0</v>
      </c>
      <c r="KB102" s="23">
        <v>0</v>
      </c>
      <c r="KC102" s="23">
        <v>0</v>
      </c>
      <c r="KD102" s="23">
        <v>0</v>
      </c>
      <c r="KE102" s="23">
        <v>0</v>
      </c>
      <c r="KF102" s="23">
        <v>0</v>
      </c>
      <c r="KG102" s="23">
        <v>0</v>
      </c>
      <c r="KH102" s="23">
        <v>0</v>
      </c>
      <c r="KI102" s="23">
        <v>0</v>
      </c>
      <c r="KJ102" s="23">
        <v>0</v>
      </c>
      <c r="KK102" s="23">
        <v>0</v>
      </c>
      <c r="KL102" s="23">
        <v>0</v>
      </c>
      <c r="KM102" s="23">
        <v>0</v>
      </c>
      <c r="KN102" s="23">
        <v>0</v>
      </c>
      <c r="KO102" s="23">
        <v>0</v>
      </c>
      <c r="KP102" s="23">
        <v>0</v>
      </c>
      <c r="KQ102" s="23">
        <v>0</v>
      </c>
      <c r="KR102" s="23">
        <v>0</v>
      </c>
      <c r="KS102" s="22">
        <v>0</v>
      </c>
      <c r="KT102" s="23">
        <v>0</v>
      </c>
      <c r="KU102" s="23">
        <v>0</v>
      </c>
      <c r="KV102" s="23">
        <v>0</v>
      </c>
      <c r="KW102" s="23">
        <v>0</v>
      </c>
      <c r="KX102" s="23">
        <v>0</v>
      </c>
      <c r="KY102" s="23">
        <v>0</v>
      </c>
      <c r="KZ102" s="23">
        <v>0</v>
      </c>
      <c r="LA102" s="23">
        <v>0</v>
      </c>
      <c r="LB102" s="23">
        <v>0</v>
      </c>
      <c r="LC102" s="23">
        <v>0</v>
      </c>
      <c r="LD102" s="23">
        <v>0</v>
      </c>
      <c r="LE102" s="23">
        <v>0</v>
      </c>
      <c r="LF102" s="23">
        <v>0</v>
      </c>
      <c r="LG102" s="23">
        <v>0</v>
      </c>
      <c r="LH102" s="23">
        <v>0</v>
      </c>
      <c r="LI102" s="23">
        <v>0</v>
      </c>
      <c r="LJ102" s="23">
        <v>0</v>
      </c>
      <c r="LK102" s="23">
        <v>0</v>
      </c>
      <c r="LL102" s="23">
        <v>0</v>
      </c>
      <c r="LM102" s="22">
        <v>0</v>
      </c>
      <c r="LN102" s="23">
        <v>0</v>
      </c>
      <c r="LO102" s="23">
        <v>0</v>
      </c>
      <c r="LP102" s="23">
        <v>0</v>
      </c>
      <c r="LQ102" s="23">
        <v>0</v>
      </c>
      <c r="LR102" s="23">
        <v>0</v>
      </c>
      <c r="LS102" s="23">
        <v>0</v>
      </c>
      <c r="LT102" s="23">
        <v>0</v>
      </c>
      <c r="LU102" s="23">
        <v>0</v>
      </c>
      <c r="LV102" s="23">
        <v>0</v>
      </c>
      <c r="LW102" s="23">
        <v>0</v>
      </c>
      <c r="LX102" s="23">
        <v>0</v>
      </c>
      <c r="LY102" s="23">
        <v>0</v>
      </c>
      <c r="LZ102" s="23">
        <v>0</v>
      </c>
      <c r="MA102" s="23">
        <v>0</v>
      </c>
      <c r="MB102" s="23">
        <v>0</v>
      </c>
      <c r="MC102" s="23">
        <v>0</v>
      </c>
      <c r="MD102" s="23">
        <v>0</v>
      </c>
      <c r="ME102" s="23">
        <v>0</v>
      </c>
      <c r="MF102" s="23">
        <v>0</v>
      </c>
      <c r="MG102" s="22">
        <v>0</v>
      </c>
      <c r="MH102" s="23">
        <v>0</v>
      </c>
      <c r="MI102" s="23">
        <v>0</v>
      </c>
      <c r="MJ102" s="23">
        <v>0</v>
      </c>
      <c r="MK102" s="23">
        <v>0</v>
      </c>
      <c r="ML102" s="23">
        <v>0</v>
      </c>
      <c r="MM102" s="23">
        <v>0</v>
      </c>
      <c r="MN102" s="23">
        <v>0</v>
      </c>
      <c r="MO102" s="23">
        <v>0</v>
      </c>
      <c r="MP102" s="23">
        <v>0</v>
      </c>
      <c r="MQ102" s="23">
        <v>0</v>
      </c>
      <c r="MR102" s="23">
        <v>0</v>
      </c>
      <c r="MS102" s="23">
        <v>0</v>
      </c>
      <c r="MT102" s="23">
        <v>0</v>
      </c>
      <c r="MU102" s="23">
        <v>0</v>
      </c>
      <c r="MV102" s="23">
        <v>0</v>
      </c>
      <c r="MW102" s="23">
        <v>0</v>
      </c>
      <c r="MX102" s="23">
        <v>0</v>
      </c>
      <c r="MY102" s="23">
        <v>0</v>
      </c>
      <c r="MZ102" s="23">
        <v>0</v>
      </c>
    </row>
    <row r="103" spans="1:364">
      <c r="A103" s="21" t="s">
        <v>1076</v>
      </c>
      <c r="B103" s="21" t="s">
        <v>1077</v>
      </c>
      <c r="C103" s="21" t="s">
        <v>886</v>
      </c>
      <c r="E103" s="22">
        <v>0</v>
      </c>
      <c r="F103" s="23">
        <v>0</v>
      </c>
      <c r="G103" s="23">
        <v>176.30487299999999</v>
      </c>
      <c r="H103" s="23">
        <v>187.62740500000001</v>
      </c>
      <c r="I103" s="23">
        <v>193.44385500000001</v>
      </c>
      <c r="J103" s="23">
        <v>199.44061400000001</v>
      </c>
      <c r="K103" s="23">
        <v>205.62327300000001</v>
      </c>
      <c r="L103" s="23">
        <v>211.99759499999999</v>
      </c>
      <c r="M103" s="23">
        <v>218.56952000000001</v>
      </c>
      <c r="N103" s="23">
        <v>225.34517500000001</v>
      </c>
      <c r="O103" s="23">
        <v>232.33087599999999</v>
      </c>
      <c r="P103" s="23">
        <v>239.53313299999999</v>
      </c>
      <c r="Q103" s="23">
        <v>246.95866000000001</v>
      </c>
      <c r="R103" s="23">
        <v>254.61437900000001</v>
      </c>
      <c r="S103" s="23">
        <v>262.50742400000001</v>
      </c>
      <c r="T103" s="23">
        <v>270.64515399999999</v>
      </c>
      <c r="U103" s="23">
        <v>279.03515399999998</v>
      </c>
      <c r="V103" s="23">
        <v>0</v>
      </c>
      <c r="W103" s="23">
        <v>0</v>
      </c>
      <c r="X103" s="23">
        <v>0</v>
      </c>
      <c r="Y103" s="22">
        <v>0</v>
      </c>
      <c r="Z103" s="23">
        <v>0</v>
      </c>
      <c r="AA103" s="23">
        <v>195.221214</v>
      </c>
      <c r="AB103" s="23">
        <v>203.63712899999999</v>
      </c>
      <c r="AC103" s="23">
        <v>209.94988000000001</v>
      </c>
      <c r="AD103" s="23">
        <v>216.458327</v>
      </c>
      <c r="AE103" s="23">
        <v>223.16853499999999</v>
      </c>
      <c r="AF103" s="23">
        <v>230.086759</v>
      </c>
      <c r="AG103" s="23">
        <v>237.219449</v>
      </c>
      <c r="AH103" s="23">
        <v>244.573252</v>
      </c>
      <c r="AI103" s="23">
        <v>252.155023</v>
      </c>
      <c r="AJ103" s="23">
        <v>259.97182800000002</v>
      </c>
      <c r="AK103" s="23">
        <v>268.03095500000001</v>
      </c>
      <c r="AL103" s="23">
        <v>276.33991500000002</v>
      </c>
      <c r="AM103" s="23">
        <v>284.906452</v>
      </c>
      <c r="AN103" s="23">
        <v>293.73855200000003</v>
      </c>
      <c r="AO103" s="23">
        <v>302.844447</v>
      </c>
      <c r="AP103" s="23">
        <v>0</v>
      </c>
      <c r="AQ103" s="23">
        <v>0</v>
      </c>
      <c r="AR103" s="23">
        <v>0</v>
      </c>
      <c r="AS103" s="22">
        <v>0</v>
      </c>
      <c r="AT103" s="23">
        <v>0</v>
      </c>
      <c r="AU103" s="23">
        <v>0</v>
      </c>
      <c r="AV103" s="23">
        <v>119.99390099999999</v>
      </c>
      <c r="AW103" s="23">
        <v>123.593718</v>
      </c>
      <c r="AX103" s="23">
        <v>127.301529</v>
      </c>
      <c r="AY103" s="23">
        <v>131.120575</v>
      </c>
      <c r="AZ103" s="23">
        <v>135.054193</v>
      </c>
      <c r="BA103" s="23">
        <v>139.105818</v>
      </c>
      <c r="BB103" s="23">
        <v>143.27899300000001</v>
      </c>
      <c r="BC103" s="23">
        <v>147.57736299999999</v>
      </c>
      <c r="BD103" s="23">
        <v>152.004684</v>
      </c>
      <c r="BE103" s="23">
        <v>156.56482399999999</v>
      </c>
      <c r="BF103" s="23">
        <v>161.26176899999999</v>
      </c>
      <c r="BG103" s="23">
        <v>166.09962200000001</v>
      </c>
      <c r="BH103" s="23">
        <v>171.08261100000001</v>
      </c>
      <c r="BI103" s="23">
        <v>176.21508900000001</v>
      </c>
      <c r="BJ103" s="23">
        <v>0</v>
      </c>
      <c r="BK103" s="23">
        <v>0</v>
      </c>
      <c r="BL103" s="23">
        <v>0</v>
      </c>
      <c r="BM103" s="22">
        <v>0</v>
      </c>
      <c r="BN103" s="23">
        <v>0</v>
      </c>
      <c r="BO103" s="23">
        <v>0</v>
      </c>
      <c r="BP103" s="23">
        <v>119.99390099999999</v>
      </c>
      <c r="BQ103" s="23">
        <v>123.593718</v>
      </c>
      <c r="BR103" s="23">
        <v>127.301529</v>
      </c>
      <c r="BS103" s="23">
        <v>131.120575</v>
      </c>
      <c r="BT103" s="23">
        <v>135.054193</v>
      </c>
      <c r="BU103" s="23">
        <v>139.105818</v>
      </c>
      <c r="BV103" s="23">
        <v>143.27899300000001</v>
      </c>
      <c r="BW103" s="23">
        <v>147.57736299999999</v>
      </c>
      <c r="BX103" s="23">
        <v>152.004684</v>
      </c>
      <c r="BY103" s="23">
        <v>156.56482399999999</v>
      </c>
      <c r="BZ103" s="23">
        <v>161.26176899999999</v>
      </c>
      <c r="CA103" s="23">
        <v>166.09962200000001</v>
      </c>
      <c r="CB103" s="23">
        <v>171.08261100000001</v>
      </c>
      <c r="CC103" s="23">
        <v>176.21508900000001</v>
      </c>
      <c r="CD103" s="23">
        <v>0</v>
      </c>
      <c r="CE103" s="23">
        <v>0</v>
      </c>
      <c r="CF103" s="23">
        <v>0</v>
      </c>
      <c r="CG103" s="22">
        <v>0</v>
      </c>
      <c r="CH103" s="23">
        <v>0</v>
      </c>
      <c r="CI103" s="23">
        <v>117.01062400000001</v>
      </c>
      <c r="CJ103" s="23">
        <v>118.42608</v>
      </c>
      <c r="CK103" s="23">
        <v>122.097289</v>
      </c>
      <c r="CL103" s="23">
        <v>125.882305</v>
      </c>
      <c r="CM103" s="23">
        <v>129.78465600000001</v>
      </c>
      <c r="CN103" s="23">
        <v>133.80798100000001</v>
      </c>
      <c r="CO103" s="23">
        <v>137.956028</v>
      </c>
      <c r="CP103" s="23">
        <v>142.232665</v>
      </c>
      <c r="CQ103" s="23">
        <v>146.64187799999999</v>
      </c>
      <c r="CR103" s="23">
        <v>151.18777600000001</v>
      </c>
      <c r="CS103" s="23">
        <v>155.87459699999999</v>
      </c>
      <c r="CT103" s="23">
        <v>160.70670899999999</v>
      </c>
      <c r="CU103" s="23">
        <v>165.68861699999999</v>
      </c>
      <c r="CV103" s="23">
        <v>170.82496499999999</v>
      </c>
      <c r="CW103" s="23">
        <v>176.12053800000001</v>
      </c>
      <c r="CX103" s="23">
        <v>0</v>
      </c>
      <c r="CY103" s="23">
        <v>0</v>
      </c>
      <c r="CZ103" s="23">
        <v>0</v>
      </c>
      <c r="DA103" s="22">
        <v>0</v>
      </c>
      <c r="DB103" s="23">
        <v>0</v>
      </c>
      <c r="DC103" s="23">
        <v>115.695898</v>
      </c>
      <c r="DD103" s="23">
        <v>117.09545</v>
      </c>
      <c r="DE103" s="23">
        <v>120.725409</v>
      </c>
      <c r="DF103" s="23">
        <v>124.46789699999999</v>
      </c>
      <c r="DG103" s="23">
        <v>128.326402</v>
      </c>
      <c r="DH103" s="23">
        <v>132.30452</v>
      </c>
      <c r="DI103" s="23">
        <v>136.40595999999999</v>
      </c>
      <c r="DJ103" s="23">
        <v>140.634545</v>
      </c>
      <c r="DK103" s="23">
        <v>144.99421599999999</v>
      </c>
      <c r="DL103" s="23">
        <v>149.489037</v>
      </c>
      <c r="DM103" s="23">
        <v>154.123197</v>
      </c>
      <c r="DN103" s="23">
        <v>158.901016</v>
      </c>
      <c r="DO103" s="23">
        <v>163.82694799999999</v>
      </c>
      <c r="DP103" s="23">
        <v>168.90558300000001</v>
      </c>
      <c r="DQ103" s="23">
        <v>174.14165600000001</v>
      </c>
      <c r="DR103" s="23">
        <v>0</v>
      </c>
      <c r="DS103" s="23">
        <v>0</v>
      </c>
      <c r="DT103" s="23">
        <v>0</v>
      </c>
      <c r="DU103" s="22">
        <v>0</v>
      </c>
      <c r="DV103" s="23">
        <v>0</v>
      </c>
      <c r="DW103" s="23">
        <v>115.695898</v>
      </c>
      <c r="DX103" s="23">
        <v>107.444818</v>
      </c>
      <c r="DY103" s="23">
        <v>110.77560699999999</v>
      </c>
      <c r="DZ103" s="23">
        <v>114.20965099999999</v>
      </c>
      <c r="EA103" s="23">
        <v>117.750151</v>
      </c>
      <c r="EB103" s="23">
        <v>121.40040500000001</v>
      </c>
      <c r="EC103" s="23">
        <v>125.16381800000001</v>
      </c>
      <c r="ED103" s="23">
        <v>129.04389599999999</v>
      </c>
      <c r="EE103" s="23">
        <v>133.04425699999999</v>
      </c>
      <c r="EF103" s="23">
        <v>137.16862900000001</v>
      </c>
      <c r="EG103" s="23">
        <v>141.42085599999999</v>
      </c>
      <c r="EH103" s="23">
        <v>145.804903</v>
      </c>
      <c r="EI103" s="23">
        <v>150.32485500000001</v>
      </c>
      <c r="EJ103" s="23">
        <v>154.984925</v>
      </c>
      <c r="EK103" s="23">
        <v>159.789458</v>
      </c>
      <c r="EL103" s="23">
        <v>0</v>
      </c>
      <c r="EM103" s="23">
        <v>0</v>
      </c>
      <c r="EN103" s="23">
        <v>0</v>
      </c>
      <c r="EO103" s="22">
        <v>0</v>
      </c>
      <c r="EP103" s="23">
        <v>0</v>
      </c>
      <c r="EQ103" s="23">
        <v>117.01062400000001</v>
      </c>
      <c r="ER103" s="23">
        <v>118.42608</v>
      </c>
      <c r="ES103" s="23">
        <v>122.097289</v>
      </c>
      <c r="ET103" s="23">
        <v>125.882305</v>
      </c>
      <c r="EU103" s="23">
        <v>129.78465600000001</v>
      </c>
      <c r="EV103" s="23">
        <v>133.80798100000001</v>
      </c>
      <c r="EW103" s="23">
        <v>137.956028</v>
      </c>
      <c r="EX103" s="23">
        <v>142.232665</v>
      </c>
      <c r="EY103" s="23">
        <v>146.64187799999999</v>
      </c>
      <c r="EZ103" s="23">
        <v>151.18777600000001</v>
      </c>
      <c r="FA103" s="23">
        <v>155.87459699999999</v>
      </c>
      <c r="FB103" s="23">
        <v>160.70670899999999</v>
      </c>
      <c r="FC103" s="23">
        <v>165.68861699999999</v>
      </c>
      <c r="FD103" s="23">
        <v>170.82496499999999</v>
      </c>
      <c r="FE103" s="23">
        <v>176.12053800000001</v>
      </c>
      <c r="FF103" s="23">
        <v>0</v>
      </c>
      <c r="FG103" s="23">
        <v>0</v>
      </c>
      <c r="FH103" s="23">
        <v>0</v>
      </c>
      <c r="FI103" s="22">
        <v>0</v>
      </c>
      <c r="FJ103" s="23">
        <v>0</v>
      </c>
      <c r="FK103" s="23">
        <v>0</v>
      </c>
      <c r="FL103" s="23">
        <v>121.13207199999999</v>
      </c>
      <c r="FM103" s="23">
        <v>125.371695</v>
      </c>
      <c r="FN103" s="23">
        <v>129.759704</v>
      </c>
      <c r="FO103" s="23">
        <v>134.30129299999999</v>
      </c>
      <c r="FP103" s="23">
        <v>139.00183899999999</v>
      </c>
      <c r="FQ103" s="23">
        <v>143.86690300000001</v>
      </c>
      <c r="FR103" s="23">
        <v>148.90224499999999</v>
      </c>
      <c r="FS103" s="23">
        <v>154.113823</v>
      </c>
      <c r="FT103" s="23">
        <v>159.50780700000001</v>
      </c>
      <c r="FU103" s="23">
        <v>165.09057999999999</v>
      </c>
      <c r="FV103" s="23">
        <v>170.868751</v>
      </c>
      <c r="FW103" s="23">
        <v>176.84915699999999</v>
      </c>
      <c r="FX103" s="23">
        <v>183.03887700000001</v>
      </c>
      <c r="FY103" s="23">
        <v>189.44523799999999</v>
      </c>
      <c r="FZ103" s="23">
        <v>0</v>
      </c>
      <c r="GA103" s="23">
        <v>0</v>
      </c>
      <c r="GB103" s="23">
        <v>0</v>
      </c>
      <c r="GC103" s="22">
        <v>0</v>
      </c>
      <c r="GD103" s="23">
        <v>0</v>
      </c>
      <c r="GE103" s="23">
        <v>0</v>
      </c>
      <c r="GF103" s="23">
        <v>189.32594881</v>
      </c>
      <c r="GG103" s="23">
        <v>195.95235701999999</v>
      </c>
      <c r="GH103" s="23">
        <v>202.81068951</v>
      </c>
      <c r="GI103" s="23">
        <v>209.90906365000001</v>
      </c>
      <c r="GJ103" s="23">
        <v>217.25588087</v>
      </c>
      <c r="GK103" s="23">
        <v>224.85983669999999</v>
      </c>
      <c r="GL103" s="23">
        <v>232.72993099000001</v>
      </c>
      <c r="GM103" s="23">
        <v>240.87547857000001</v>
      </c>
      <c r="GN103" s="23">
        <v>249.30612031999999</v>
      </c>
      <c r="GO103" s="23">
        <v>258.03183453999998</v>
      </c>
      <c r="GP103" s="23">
        <v>267.06294874000002</v>
      </c>
      <c r="GQ103" s="23">
        <v>276.41015195</v>
      </c>
      <c r="GR103" s="23">
        <v>286.08450727000002</v>
      </c>
      <c r="GS103" s="23">
        <v>296.09746502000002</v>
      </c>
      <c r="GT103" s="23">
        <v>0</v>
      </c>
      <c r="GU103" s="23">
        <v>0</v>
      </c>
      <c r="GV103" s="23">
        <v>0</v>
      </c>
      <c r="GW103" s="22">
        <v>0</v>
      </c>
      <c r="GX103" s="23">
        <v>0</v>
      </c>
      <c r="GY103" s="23">
        <v>0</v>
      </c>
      <c r="GZ103" s="23">
        <v>0</v>
      </c>
      <c r="HA103" s="23">
        <v>0</v>
      </c>
      <c r="HB103" s="23">
        <v>0</v>
      </c>
      <c r="HC103" s="23">
        <v>0</v>
      </c>
      <c r="HD103" s="23">
        <v>0</v>
      </c>
      <c r="HE103" s="23">
        <v>0</v>
      </c>
      <c r="HF103" s="23">
        <v>0</v>
      </c>
      <c r="HG103" s="23">
        <v>0</v>
      </c>
      <c r="HH103" s="23">
        <v>0</v>
      </c>
      <c r="HI103" s="23">
        <v>0</v>
      </c>
      <c r="HJ103" s="23">
        <v>0</v>
      </c>
      <c r="HK103" s="23">
        <v>0</v>
      </c>
      <c r="HL103" s="23">
        <v>0</v>
      </c>
      <c r="HM103" s="23">
        <v>0</v>
      </c>
      <c r="HN103" s="23">
        <v>0</v>
      </c>
      <c r="HO103" s="23">
        <v>0</v>
      </c>
      <c r="HP103" s="23">
        <v>0</v>
      </c>
      <c r="HQ103" s="22">
        <v>0</v>
      </c>
      <c r="HR103" s="23">
        <v>0</v>
      </c>
      <c r="HS103" s="23">
        <v>0</v>
      </c>
      <c r="HT103" s="24">
        <v>121.761875</v>
      </c>
      <c r="HU103" s="24">
        <v>126.02354</v>
      </c>
      <c r="HV103" s="24">
        <v>132.00857199999999</v>
      </c>
      <c r="HW103" s="23">
        <v>136.046978</v>
      </c>
      <c r="HX103" s="23">
        <v>140.80862200000001</v>
      </c>
      <c r="HY103" s="23">
        <v>145.73692299999999</v>
      </c>
      <c r="HZ103" s="23">
        <v>150.837716</v>
      </c>
      <c r="IA103" s="23">
        <v>156.11703600000001</v>
      </c>
      <c r="IB103" s="23">
        <v>161.581132</v>
      </c>
      <c r="IC103" s="23">
        <v>167.23647199999999</v>
      </c>
      <c r="ID103" s="23">
        <v>173.08974799999999</v>
      </c>
      <c r="IE103" s="23">
        <v>179.14788899999999</v>
      </c>
      <c r="IF103" s="23">
        <v>185.41806600000001</v>
      </c>
      <c r="IG103" s="23">
        <v>191.90769800000001</v>
      </c>
      <c r="IH103" s="23">
        <v>0</v>
      </c>
      <c r="II103" s="23">
        <v>0</v>
      </c>
      <c r="IJ103" s="23">
        <v>0</v>
      </c>
      <c r="IK103" s="22">
        <v>0</v>
      </c>
      <c r="IL103" s="23">
        <v>0</v>
      </c>
      <c r="IM103" s="23">
        <v>0</v>
      </c>
      <c r="IN103" s="23">
        <v>0</v>
      </c>
      <c r="IO103" s="23">
        <v>0</v>
      </c>
      <c r="IP103" s="23">
        <v>0</v>
      </c>
      <c r="IQ103" s="23">
        <v>0</v>
      </c>
      <c r="IR103" s="23">
        <v>0</v>
      </c>
      <c r="IS103" s="23">
        <v>0</v>
      </c>
      <c r="IT103" s="23">
        <v>0</v>
      </c>
      <c r="IU103" s="23">
        <v>0</v>
      </c>
      <c r="IV103" s="23">
        <v>0</v>
      </c>
      <c r="IW103" s="23">
        <v>0</v>
      </c>
      <c r="IX103" s="23">
        <v>0</v>
      </c>
      <c r="IY103" s="23">
        <v>0</v>
      </c>
      <c r="IZ103" s="23">
        <v>0</v>
      </c>
      <c r="JA103" s="23">
        <v>0</v>
      </c>
      <c r="JB103" s="23">
        <v>0</v>
      </c>
      <c r="JC103" s="23">
        <v>0</v>
      </c>
      <c r="JD103" s="23">
        <v>0</v>
      </c>
      <c r="JE103" s="22">
        <v>0</v>
      </c>
      <c r="JF103" s="23">
        <v>0</v>
      </c>
      <c r="JG103" s="23">
        <v>0</v>
      </c>
      <c r="JH103" s="23">
        <v>0</v>
      </c>
      <c r="JI103" s="23">
        <v>0</v>
      </c>
      <c r="JJ103" s="23">
        <v>0</v>
      </c>
      <c r="JK103" s="23">
        <v>0</v>
      </c>
      <c r="JL103" s="23">
        <v>0</v>
      </c>
      <c r="JM103" s="23">
        <v>0</v>
      </c>
      <c r="JN103" s="23">
        <v>0</v>
      </c>
      <c r="JO103" s="23">
        <v>0</v>
      </c>
      <c r="JP103" s="23">
        <v>0</v>
      </c>
      <c r="JQ103" s="23">
        <v>0</v>
      </c>
      <c r="JR103" s="23">
        <v>0</v>
      </c>
      <c r="JS103" s="23">
        <v>0</v>
      </c>
      <c r="JT103" s="23">
        <v>0</v>
      </c>
      <c r="JU103" s="23">
        <v>0</v>
      </c>
      <c r="JV103" s="23">
        <v>0</v>
      </c>
      <c r="JW103" s="23">
        <v>0</v>
      </c>
      <c r="JX103" s="23">
        <v>0</v>
      </c>
      <c r="JY103" s="22">
        <v>0</v>
      </c>
      <c r="JZ103" s="23">
        <v>0</v>
      </c>
      <c r="KA103" s="23">
        <v>0</v>
      </c>
      <c r="KB103" s="23">
        <v>0</v>
      </c>
      <c r="KC103" s="23">
        <v>0</v>
      </c>
      <c r="KD103" s="23">
        <v>0</v>
      </c>
      <c r="KE103" s="23">
        <v>0</v>
      </c>
      <c r="KF103" s="23">
        <v>0</v>
      </c>
      <c r="KG103" s="23">
        <v>0</v>
      </c>
      <c r="KH103" s="23">
        <v>0</v>
      </c>
      <c r="KI103" s="23">
        <v>0</v>
      </c>
      <c r="KJ103" s="23">
        <v>0</v>
      </c>
      <c r="KK103" s="23">
        <v>0</v>
      </c>
      <c r="KL103" s="23">
        <v>0</v>
      </c>
      <c r="KM103" s="23">
        <v>0</v>
      </c>
      <c r="KN103" s="23">
        <v>0</v>
      </c>
      <c r="KO103" s="23">
        <v>0</v>
      </c>
      <c r="KP103" s="23">
        <v>0</v>
      </c>
      <c r="KQ103" s="23">
        <v>0</v>
      </c>
      <c r="KR103" s="23">
        <v>0</v>
      </c>
      <c r="KS103" s="22">
        <v>0</v>
      </c>
      <c r="KT103" s="23">
        <v>0</v>
      </c>
      <c r="KU103" s="23">
        <v>0</v>
      </c>
      <c r="KV103" s="23">
        <v>0</v>
      </c>
      <c r="KW103" s="23">
        <v>0</v>
      </c>
      <c r="KX103" s="23">
        <v>0</v>
      </c>
      <c r="KY103" s="23">
        <v>0</v>
      </c>
      <c r="KZ103" s="23">
        <v>0</v>
      </c>
      <c r="LA103" s="23">
        <v>0</v>
      </c>
      <c r="LB103" s="23">
        <v>0</v>
      </c>
      <c r="LC103" s="23">
        <v>0</v>
      </c>
      <c r="LD103" s="23">
        <v>0</v>
      </c>
      <c r="LE103" s="23">
        <v>0</v>
      </c>
      <c r="LF103" s="23">
        <v>0</v>
      </c>
      <c r="LG103" s="23">
        <v>0</v>
      </c>
      <c r="LH103" s="23">
        <v>0</v>
      </c>
      <c r="LI103" s="23">
        <v>0</v>
      </c>
      <c r="LJ103" s="23">
        <v>0</v>
      </c>
      <c r="LK103" s="23">
        <v>0</v>
      </c>
      <c r="LL103" s="23">
        <v>0</v>
      </c>
      <c r="LM103" s="22">
        <v>0</v>
      </c>
      <c r="LN103" s="23">
        <v>0</v>
      </c>
      <c r="LO103" s="23">
        <v>0</v>
      </c>
      <c r="LP103" s="23">
        <v>0</v>
      </c>
      <c r="LQ103" s="23">
        <v>0</v>
      </c>
      <c r="LR103" s="23">
        <v>0</v>
      </c>
      <c r="LS103" s="23">
        <v>0</v>
      </c>
      <c r="LT103" s="23">
        <v>0</v>
      </c>
      <c r="LU103" s="23">
        <v>0</v>
      </c>
      <c r="LV103" s="23">
        <v>0</v>
      </c>
      <c r="LW103" s="23">
        <v>0</v>
      </c>
      <c r="LX103" s="23">
        <v>0</v>
      </c>
      <c r="LY103" s="23">
        <v>0</v>
      </c>
      <c r="LZ103" s="23">
        <v>0</v>
      </c>
      <c r="MA103" s="23">
        <v>0</v>
      </c>
      <c r="MB103" s="23">
        <v>0</v>
      </c>
      <c r="MC103" s="23">
        <v>0</v>
      </c>
      <c r="MD103" s="23">
        <v>0</v>
      </c>
      <c r="ME103" s="23">
        <v>0</v>
      </c>
      <c r="MF103" s="23">
        <v>0</v>
      </c>
      <c r="MG103" s="22">
        <v>0</v>
      </c>
      <c r="MH103" s="23">
        <v>0</v>
      </c>
      <c r="MI103" s="23">
        <v>0</v>
      </c>
      <c r="MJ103" s="23">
        <v>0</v>
      </c>
      <c r="MK103" s="23">
        <v>0</v>
      </c>
      <c r="ML103" s="23">
        <v>0</v>
      </c>
      <c r="MM103" s="23">
        <v>0</v>
      </c>
      <c r="MN103" s="23">
        <v>0</v>
      </c>
      <c r="MO103" s="23">
        <v>0</v>
      </c>
      <c r="MP103" s="23">
        <v>0</v>
      </c>
      <c r="MQ103" s="23">
        <v>0</v>
      </c>
      <c r="MR103" s="23">
        <v>0</v>
      </c>
      <c r="MS103" s="23">
        <v>0</v>
      </c>
      <c r="MT103" s="23">
        <v>0</v>
      </c>
      <c r="MU103" s="23">
        <v>0</v>
      </c>
      <c r="MV103" s="23">
        <v>0</v>
      </c>
      <c r="MW103" s="23">
        <v>0</v>
      </c>
      <c r="MX103" s="23">
        <v>0</v>
      </c>
      <c r="MY103" s="23">
        <v>0</v>
      </c>
      <c r="MZ103" s="23">
        <v>0</v>
      </c>
    </row>
    <row r="104" spans="1:364">
      <c r="A104" s="21" t="s">
        <v>1078</v>
      </c>
      <c r="B104" s="21" t="s">
        <v>1079</v>
      </c>
      <c r="C104" s="21" t="s">
        <v>886</v>
      </c>
      <c r="E104" s="22">
        <v>0</v>
      </c>
      <c r="F104" s="23">
        <v>0</v>
      </c>
      <c r="G104" s="23">
        <v>231.283851</v>
      </c>
      <c r="H104" s="23">
        <v>246.13720599999999</v>
      </c>
      <c r="I104" s="23">
        <v>253.767459</v>
      </c>
      <c r="J104" s="23">
        <v>261.63425100000001</v>
      </c>
      <c r="K104" s="23">
        <v>269.744912</v>
      </c>
      <c r="L104" s="23">
        <v>278.10700500000002</v>
      </c>
      <c r="M104" s="23">
        <v>286.72832199999999</v>
      </c>
      <c r="N104" s="23">
        <v>295.61689999999999</v>
      </c>
      <c r="O104" s="23">
        <v>304.781024</v>
      </c>
      <c r="P104" s="23">
        <v>314.22923500000002</v>
      </c>
      <c r="Q104" s="23">
        <v>323.97034200000002</v>
      </c>
      <c r="R104" s="23">
        <v>334.01342199999999</v>
      </c>
      <c r="S104" s="23">
        <v>344.36783800000001</v>
      </c>
      <c r="T104" s="23">
        <v>355.04324100000002</v>
      </c>
      <c r="U104" s="23">
        <v>366.04958199999999</v>
      </c>
      <c r="V104" s="23">
        <v>0</v>
      </c>
      <c r="W104" s="23">
        <v>0</v>
      </c>
      <c r="X104" s="23">
        <v>0</v>
      </c>
      <c r="Y104" s="22">
        <v>0</v>
      </c>
      <c r="Z104" s="23">
        <v>0</v>
      </c>
      <c r="AA104" s="23">
        <v>256.09907099999998</v>
      </c>
      <c r="AB104" s="23">
        <v>267.139408</v>
      </c>
      <c r="AC104" s="23">
        <v>275.42072999999999</v>
      </c>
      <c r="AD104" s="23">
        <v>283.95877300000001</v>
      </c>
      <c r="AE104" s="23">
        <v>292.76149500000002</v>
      </c>
      <c r="AF104" s="23">
        <v>301.83710100000002</v>
      </c>
      <c r="AG104" s="23">
        <v>311.194051</v>
      </c>
      <c r="AH104" s="23">
        <v>320.84106700000001</v>
      </c>
      <c r="AI104" s="23">
        <v>330.78714000000002</v>
      </c>
      <c r="AJ104" s="23">
        <v>341.041541</v>
      </c>
      <c r="AK104" s="23">
        <v>351.61382900000001</v>
      </c>
      <c r="AL104" s="23">
        <v>362.51385800000003</v>
      </c>
      <c r="AM104" s="23">
        <v>373.75178699999998</v>
      </c>
      <c r="AN104" s="23">
        <v>385.33809300000001</v>
      </c>
      <c r="AO104" s="23">
        <v>397.28357399999999</v>
      </c>
      <c r="AP104" s="23">
        <v>0</v>
      </c>
      <c r="AQ104" s="23">
        <v>0</v>
      </c>
      <c r="AR104" s="23">
        <v>0</v>
      </c>
      <c r="AS104" s="22">
        <v>0</v>
      </c>
      <c r="AT104" s="23">
        <v>0</v>
      </c>
      <c r="AU104" s="23">
        <v>0</v>
      </c>
      <c r="AV104" s="23">
        <v>159.01596599999999</v>
      </c>
      <c r="AW104" s="23">
        <v>163.78644399999999</v>
      </c>
      <c r="AX104" s="23">
        <v>168.70003800000001</v>
      </c>
      <c r="AY104" s="23">
        <v>173.76103900000001</v>
      </c>
      <c r="AZ104" s="23">
        <v>178.97387000000001</v>
      </c>
      <c r="BA104" s="23">
        <v>184.343086</v>
      </c>
      <c r="BB104" s="23">
        <v>189.873379</v>
      </c>
      <c r="BC104" s="23">
        <v>195.56958</v>
      </c>
      <c r="BD104" s="23">
        <v>201.436668</v>
      </c>
      <c r="BE104" s="23">
        <v>207.47976800000001</v>
      </c>
      <c r="BF104" s="23">
        <v>213.704161</v>
      </c>
      <c r="BG104" s="23">
        <v>220.115285</v>
      </c>
      <c r="BH104" s="23">
        <v>226.71874399999999</v>
      </c>
      <c r="BI104" s="23">
        <v>233.52030600000001</v>
      </c>
      <c r="BJ104" s="23">
        <v>0</v>
      </c>
      <c r="BK104" s="23">
        <v>0</v>
      </c>
      <c r="BL104" s="23">
        <v>0</v>
      </c>
      <c r="BM104" s="22">
        <v>0</v>
      </c>
      <c r="BN104" s="23">
        <v>0</v>
      </c>
      <c r="BO104" s="23">
        <v>0</v>
      </c>
      <c r="BP104" s="23">
        <v>159.01596599999999</v>
      </c>
      <c r="BQ104" s="23">
        <v>163.78644399999999</v>
      </c>
      <c r="BR104" s="23">
        <v>168.70003800000001</v>
      </c>
      <c r="BS104" s="23">
        <v>173.76103900000001</v>
      </c>
      <c r="BT104" s="23">
        <v>178.97387000000001</v>
      </c>
      <c r="BU104" s="23">
        <v>184.343086</v>
      </c>
      <c r="BV104" s="23">
        <v>189.873379</v>
      </c>
      <c r="BW104" s="23">
        <v>195.56958</v>
      </c>
      <c r="BX104" s="23">
        <v>201.436668</v>
      </c>
      <c r="BY104" s="23">
        <v>207.47976800000001</v>
      </c>
      <c r="BZ104" s="23">
        <v>213.704161</v>
      </c>
      <c r="CA104" s="23">
        <v>220.115285</v>
      </c>
      <c r="CB104" s="23">
        <v>226.71874399999999</v>
      </c>
      <c r="CC104" s="23">
        <v>233.52030600000001</v>
      </c>
      <c r="CD104" s="23">
        <v>0</v>
      </c>
      <c r="CE104" s="23">
        <v>0</v>
      </c>
      <c r="CF104" s="23">
        <v>0</v>
      </c>
      <c r="CG104" s="22">
        <v>0</v>
      </c>
      <c r="CH104" s="23">
        <v>0</v>
      </c>
      <c r="CI104" s="23">
        <v>153.49926099999999</v>
      </c>
      <c r="CJ104" s="23">
        <v>155.35611399999999</v>
      </c>
      <c r="CK104" s="23">
        <v>160.17215400000001</v>
      </c>
      <c r="CL104" s="23">
        <v>165.13749000000001</v>
      </c>
      <c r="CM104" s="23">
        <v>170.25675200000001</v>
      </c>
      <c r="CN104" s="23">
        <v>175.53471200000001</v>
      </c>
      <c r="CO104" s="23">
        <v>180.97628800000001</v>
      </c>
      <c r="CP104" s="23">
        <v>186.58655300000001</v>
      </c>
      <c r="CQ104" s="23">
        <v>192.37073599999999</v>
      </c>
      <c r="CR104" s="23">
        <v>198.33422899999999</v>
      </c>
      <c r="CS104" s="23">
        <v>204.48258999999999</v>
      </c>
      <c r="CT104" s="23">
        <v>210.82155</v>
      </c>
      <c r="CU104" s="23">
        <v>217.35701800000001</v>
      </c>
      <c r="CV104" s="23">
        <v>224.09508600000001</v>
      </c>
      <c r="CW104" s="23">
        <v>231.042033</v>
      </c>
      <c r="CX104" s="23">
        <v>0</v>
      </c>
      <c r="CY104" s="23">
        <v>0</v>
      </c>
      <c r="CZ104" s="23">
        <v>0</v>
      </c>
      <c r="DA104" s="22">
        <v>0</v>
      </c>
      <c r="DB104" s="23">
        <v>0</v>
      </c>
      <c r="DC104" s="23">
        <v>151.77455</v>
      </c>
      <c r="DD104" s="23">
        <v>153.61053999999999</v>
      </c>
      <c r="DE104" s="23">
        <v>158.372466</v>
      </c>
      <c r="DF104" s="23">
        <v>163.28201300000001</v>
      </c>
      <c r="DG104" s="23">
        <v>168.34375499999999</v>
      </c>
      <c r="DH104" s="23">
        <v>173.56241199999999</v>
      </c>
      <c r="DI104" s="23">
        <v>178.942846</v>
      </c>
      <c r="DJ104" s="23">
        <v>184.49007499999999</v>
      </c>
      <c r="DK104" s="23">
        <v>190.20926700000001</v>
      </c>
      <c r="DL104" s="23">
        <v>196.10575399999999</v>
      </c>
      <c r="DM104" s="23">
        <v>202.185033</v>
      </c>
      <c r="DN104" s="23">
        <v>208.45276899999999</v>
      </c>
      <c r="DO104" s="23">
        <v>214.914805</v>
      </c>
      <c r="DP104" s="23">
        <v>221.57716300000001</v>
      </c>
      <c r="DQ104" s="23">
        <v>228.446056</v>
      </c>
      <c r="DR104" s="23">
        <v>0</v>
      </c>
      <c r="DS104" s="23">
        <v>0</v>
      </c>
      <c r="DT104" s="23">
        <v>0</v>
      </c>
      <c r="DU104" s="22">
        <v>0</v>
      </c>
      <c r="DV104" s="23">
        <v>0</v>
      </c>
      <c r="DW104" s="23">
        <v>151.77455</v>
      </c>
      <c r="DX104" s="23">
        <v>140.95045099999999</v>
      </c>
      <c r="DY104" s="23">
        <v>145.31991500000001</v>
      </c>
      <c r="DZ104" s="23">
        <v>149.82483199999999</v>
      </c>
      <c r="EA104" s="23">
        <v>154.469402</v>
      </c>
      <c r="EB104" s="23">
        <v>159.25795299999999</v>
      </c>
      <c r="EC104" s="23">
        <v>164.19495000000001</v>
      </c>
      <c r="ED104" s="23">
        <v>169.28499299999999</v>
      </c>
      <c r="EE104" s="23">
        <v>174.53282799999999</v>
      </c>
      <c r="EF104" s="23">
        <v>179.94334599999999</v>
      </c>
      <c r="EG104" s="23">
        <v>185.52158900000001</v>
      </c>
      <c r="EH104" s="23">
        <v>191.27275900000001</v>
      </c>
      <c r="EI104" s="23">
        <v>197.202214</v>
      </c>
      <c r="EJ104" s="23">
        <v>203.315483</v>
      </c>
      <c r="EK104" s="23">
        <v>209.61826300000001</v>
      </c>
      <c r="EL104" s="23">
        <v>0</v>
      </c>
      <c r="EM104" s="23">
        <v>0</v>
      </c>
      <c r="EN104" s="23">
        <v>0</v>
      </c>
      <c r="EO104" s="22">
        <v>0</v>
      </c>
      <c r="EP104" s="23">
        <v>0</v>
      </c>
      <c r="EQ104" s="23">
        <v>153.49926099999999</v>
      </c>
      <c r="ER104" s="23">
        <v>155.35611399999999</v>
      </c>
      <c r="ES104" s="23">
        <v>160.17215400000001</v>
      </c>
      <c r="ET104" s="23">
        <v>165.13749000000001</v>
      </c>
      <c r="EU104" s="23">
        <v>170.25675200000001</v>
      </c>
      <c r="EV104" s="23">
        <v>175.53471200000001</v>
      </c>
      <c r="EW104" s="23">
        <v>180.97628800000001</v>
      </c>
      <c r="EX104" s="23">
        <v>186.58655300000001</v>
      </c>
      <c r="EY104" s="23">
        <v>192.37073599999999</v>
      </c>
      <c r="EZ104" s="23">
        <v>198.33422899999999</v>
      </c>
      <c r="FA104" s="23">
        <v>204.48258999999999</v>
      </c>
      <c r="FB104" s="23">
        <v>210.82155</v>
      </c>
      <c r="FC104" s="23">
        <v>217.35701800000001</v>
      </c>
      <c r="FD104" s="23">
        <v>224.09508600000001</v>
      </c>
      <c r="FE104" s="23">
        <v>231.042033</v>
      </c>
      <c r="FF104" s="23">
        <v>0</v>
      </c>
      <c r="FG104" s="23">
        <v>0</v>
      </c>
      <c r="FH104" s="23">
        <v>0</v>
      </c>
      <c r="FI104" s="22">
        <v>0</v>
      </c>
      <c r="FJ104" s="23">
        <v>0</v>
      </c>
      <c r="FK104" s="23">
        <v>0</v>
      </c>
      <c r="FL104" s="23">
        <v>160.178799</v>
      </c>
      <c r="FM104" s="23">
        <v>165.78505699999999</v>
      </c>
      <c r="FN104" s="23">
        <v>171.58753400000001</v>
      </c>
      <c r="FO104" s="23">
        <v>177.593097</v>
      </c>
      <c r="FP104" s="23">
        <v>183.80885599999999</v>
      </c>
      <c r="FQ104" s="23">
        <v>190.242166</v>
      </c>
      <c r="FR104" s="23">
        <v>196.90064100000001</v>
      </c>
      <c r="FS104" s="23">
        <v>203.79216400000001</v>
      </c>
      <c r="FT104" s="23">
        <v>210.92489</v>
      </c>
      <c r="FU104" s="23">
        <v>218.30726100000001</v>
      </c>
      <c r="FV104" s="23">
        <v>225.948015</v>
      </c>
      <c r="FW104" s="23">
        <v>233.85619500000001</v>
      </c>
      <c r="FX104" s="23">
        <v>242.04116200000001</v>
      </c>
      <c r="FY104" s="23">
        <v>250.51260300000001</v>
      </c>
      <c r="FZ104" s="23">
        <v>0</v>
      </c>
      <c r="GA104" s="23">
        <v>0</v>
      </c>
      <c r="GB104" s="23">
        <v>0</v>
      </c>
      <c r="GC104" s="22">
        <v>0</v>
      </c>
      <c r="GD104" s="23">
        <v>0</v>
      </c>
      <c r="GE104" s="23">
        <v>0</v>
      </c>
      <c r="GF104" s="23">
        <v>250.35486084999999</v>
      </c>
      <c r="GG104" s="23">
        <v>259.11728097999998</v>
      </c>
      <c r="GH104" s="23">
        <v>268.18638580999999</v>
      </c>
      <c r="GI104" s="23">
        <v>277.57290932000001</v>
      </c>
      <c r="GJ104" s="23">
        <v>287.28796113999999</v>
      </c>
      <c r="GK104" s="23">
        <v>297.34303978000003</v>
      </c>
      <c r="GL104" s="23">
        <v>307.75004618000003</v>
      </c>
      <c r="GM104" s="23">
        <v>318.52129779000001</v>
      </c>
      <c r="GN104" s="23">
        <v>329.66954320999997</v>
      </c>
      <c r="GO104" s="23">
        <v>341.20797722999998</v>
      </c>
      <c r="GP104" s="23">
        <v>353.15025643000001</v>
      </c>
      <c r="GQ104" s="23">
        <v>365.51051539999997</v>
      </c>
      <c r="GR104" s="23">
        <v>378.30338344</v>
      </c>
      <c r="GS104" s="23">
        <v>391.54400185999998</v>
      </c>
      <c r="GT104" s="23">
        <v>0</v>
      </c>
      <c r="GU104" s="23">
        <v>0</v>
      </c>
      <c r="GV104" s="23">
        <v>0</v>
      </c>
      <c r="GW104" s="22">
        <v>0</v>
      </c>
      <c r="GX104" s="23">
        <v>0</v>
      </c>
      <c r="GY104" s="23">
        <v>0</v>
      </c>
      <c r="GZ104" s="23">
        <v>0</v>
      </c>
      <c r="HA104" s="23">
        <v>0</v>
      </c>
      <c r="HB104" s="23">
        <v>0</v>
      </c>
      <c r="HC104" s="23">
        <v>0</v>
      </c>
      <c r="HD104" s="23">
        <v>0</v>
      </c>
      <c r="HE104" s="23">
        <v>0</v>
      </c>
      <c r="HF104" s="23">
        <v>0</v>
      </c>
      <c r="HG104" s="23">
        <v>0</v>
      </c>
      <c r="HH104" s="23">
        <v>0</v>
      </c>
      <c r="HI104" s="23">
        <v>0</v>
      </c>
      <c r="HJ104" s="23">
        <v>0</v>
      </c>
      <c r="HK104" s="23">
        <v>0</v>
      </c>
      <c r="HL104" s="23">
        <v>0</v>
      </c>
      <c r="HM104" s="23">
        <v>0</v>
      </c>
      <c r="HN104" s="23">
        <v>0</v>
      </c>
      <c r="HO104" s="23">
        <v>0</v>
      </c>
      <c r="HP104" s="23">
        <v>0</v>
      </c>
      <c r="HQ104" s="22">
        <v>0</v>
      </c>
      <c r="HR104" s="23">
        <v>0</v>
      </c>
      <c r="HS104" s="23">
        <v>0</v>
      </c>
      <c r="HT104" s="24">
        <v>161.011617</v>
      </c>
      <c r="HU104" s="24">
        <v>166.64702399999999</v>
      </c>
      <c r="HV104" s="24">
        <v>174.56132099999999</v>
      </c>
      <c r="HW104" s="23">
        <v>179.9015</v>
      </c>
      <c r="HX104" s="23">
        <v>186.19805199999999</v>
      </c>
      <c r="HY104" s="23">
        <v>192.71498399999999</v>
      </c>
      <c r="HZ104" s="23">
        <v>199.46000799999999</v>
      </c>
      <c r="IA104" s="23">
        <v>206.44110900000001</v>
      </c>
      <c r="IB104" s="23">
        <v>213.66654800000001</v>
      </c>
      <c r="IC104" s="23">
        <v>221.14487700000001</v>
      </c>
      <c r="ID104" s="23">
        <v>228.88494700000001</v>
      </c>
      <c r="IE104" s="23">
        <v>236.89592099999999</v>
      </c>
      <c r="IF104" s="23">
        <v>245.18727799999999</v>
      </c>
      <c r="IG104" s="23">
        <v>253.768833</v>
      </c>
      <c r="IH104" s="23">
        <v>0</v>
      </c>
      <c r="II104" s="23">
        <v>0</v>
      </c>
      <c r="IJ104" s="23">
        <v>0</v>
      </c>
      <c r="IK104" s="22">
        <v>0</v>
      </c>
      <c r="IL104" s="23">
        <v>0</v>
      </c>
      <c r="IM104" s="23">
        <v>0</v>
      </c>
      <c r="IN104" s="23">
        <v>0</v>
      </c>
      <c r="IO104" s="23">
        <v>0</v>
      </c>
      <c r="IP104" s="23">
        <v>0</v>
      </c>
      <c r="IQ104" s="23">
        <v>0</v>
      </c>
      <c r="IR104" s="23">
        <v>0</v>
      </c>
      <c r="IS104" s="23">
        <v>0</v>
      </c>
      <c r="IT104" s="23">
        <v>0</v>
      </c>
      <c r="IU104" s="23">
        <v>0</v>
      </c>
      <c r="IV104" s="23">
        <v>0</v>
      </c>
      <c r="IW104" s="23">
        <v>0</v>
      </c>
      <c r="IX104" s="23">
        <v>0</v>
      </c>
      <c r="IY104" s="23">
        <v>0</v>
      </c>
      <c r="IZ104" s="23">
        <v>0</v>
      </c>
      <c r="JA104" s="23">
        <v>0</v>
      </c>
      <c r="JB104" s="23">
        <v>0</v>
      </c>
      <c r="JC104" s="23">
        <v>0</v>
      </c>
      <c r="JD104" s="23">
        <v>0</v>
      </c>
      <c r="JE104" s="22">
        <v>0</v>
      </c>
      <c r="JF104" s="23">
        <v>0</v>
      </c>
      <c r="JG104" s="23">
        <v>0</v>
      </c>
      <c r="JH104" s="23">
        <v>0</v>
      </c>
      <c r="JI104" s="23">
        <v>0</v>
      </c>
      <c r="JJ104" s="23">
        <v>0</v>
      </c>
      <c r="JK104" s="23">
        <v>0</v>
      </c>
      <c r="JL104" s="23">
        <v>0</v>
      </c>
      <c r="JM104" s="23">
        <v>0</v>
      </c>
      <c r="JN104" s="23">
        <v>0</v>
      </c>
      <c r="JO104" s="23">
        <v>0</v>
      </c>
      <c r="JP104" s="23">
        <v>0</v>
      </c>
      <c r="JQ104" s="23">
        <v>0</v>
      </c>
      <c r="JR104" s="23">
        <v>0</v>
      </c>
      <c r="JS104" s="23">
        <v>0</v>
      </c>
      <c r="JT104" s="23">
        <v>0</v>
      </c>
      <c r="JU104" s="23">
        <v>0</v>
      </c>
      <c r="JV104" s="23">
        <v>0</v>
      </c>
      <c r="JW104" s="23">
        <v>0</v>
      </c>
      <c r="JX104" s="23">
        <v>0</v>
      </c>
      <c r="JY104" s="22">
        <v>0</v>
      </c>
      <c r="JZ104" s="23">
        <v>0</v>
      </c>
      <c r="KA104" s="23">
        <v>0</v>
      </c>
      <c r="KB104" s="23">
        <v>0</v>
      </c>
      <c r="KC104" s="23">
        <v>0</v>
      </c>
      <c r="KD104" s="23">
        <v>0</v>
      </c>
      <c r="KE104" s="23">
        <v>0</v>
      </c>
      <c r="KF104" s="23">
        <v>0</v>
      </c>
      <c r="KG104" s="23">
        <v>0</v>
      </c>
      <c r="KH104" s="23">
        <v>0</v>
      </c>
      <c r="KI104" s="23">
        <v>0</v>
      </c>
      <c r="KJ104" s="23">
        <v>0</v>
      </c>
      <c r="KK104" s="23">
        <v>0</v>
      </c>
      <c r="KL104" s="23">
        <v>0</v>
      </c>
      <c r="KM104" s="23">
        <v>0</v>
      </c>
      <c r="KN104" s="23">
        <v>0</v>
      </c>
      <c r="KO104" s="23">
        <v>0</v>
      </c>
      <c r="KP104" s="23">
        <v>0</v>
      </c>
      <c r="KQ104" s="23">
        <v>0</v>
      </c>
      <c r="KR104" s="23">
        <v>0</v>
      </c>
      <c r="KS104" s="22">
        <v>0</v>
      </c>
      <c r="KT104" s="23">
        <v>0</v>
      </c>
      <c r="KU104" s="23">
        <v>0</v>
      </c>
      <c r="KV104" s="23">
        <v>0</v>
      </c>
      <c r="KW104" s="23">
        <v>0</v>
      </c>
      <c r="KX104" s="23">
        <v>0</v>
      </c>
      <c r="KY104" s="23">
        <v>0</v>
      </c>
      <c r="KZ104" s="23">
        <v>0</v>
      </c>
      <c r="LA104" s="23">
        <v>0</v>
      </c>
      <c r="LB104" s="23">
        <v>0</v>
      </c>
      <c r="LC104" s="23">
        <v>0</v>
      </c>
      <c r="LD104" s="23">
        <v>0</v>
      </c>
      <c r="LE104" s="23">
        <v>0</v>
      </c>
      <c r="LF104" s="23">
        <v>0</v>
      </c>
      <c r="LG104" s="23">
        <v>0</v>
      </c>
      <c r="LH104" s="23">
        <v>0</v>
      </c>
      <c r="LI104" s="23">
        <v>0</v>
      </c>
      <c r="LJ104" s="23">
        <v>0</v>
      </c>
      <c r="LK104" s="23">
        <v>0</v>
      </c>
      <c r="LL104" s="23">
        <v>0</v>
      </c>
      <c r="LM104" s="22">
        <v>0</v>
      </c>
      <c r="LN104" s="23">
        <v>0</v>
      </c>
      <c r="LO104" s="23">
        <v>0</v>
      </c>
      <c r="LP104" s="23">
        <v>0</v>
      </c>
      <c r="LQ104" s="23">
        <v>0</v>
      </c>
      <c r="LR104" s="23">
        <v>0</v>
      </c>
      <c r="LS104" s="23">
        <v>0</v>
      </c>
      <c r="LT104" s="23">
        <v>0</v>
      </c>
      <c r="LU104" s="23">
        <v>0</v>
      </c>
      <c r="LV104" s="23">
        <v>0</v>
      </c>
      <c r="LW104" s="23">
        <v>0</v>
      </c>
      <c r="LX104" s="23">
        <v>0</v>
      </c>
      <c r="LY104" s="23">
        <v>0</v>
      </c>
      <c r="LZ104" s="23">
        <v>0</v>
      </c>
      <c r="MA104" s="23">
        <v>0</v>
      </c>
      <c r="MB104" s="23">
        <v>0</v>
      </c>
      <c r="MC104" s="23">
        <v>0</v>
      </c>
      <c r="MD104" s="23">
        <v>0</v>
      </c>
      <c r="ME104" s="23">
        <v>0</v>
      </c>
      <c r="MF104" s="23">
        <v>0</v>
      </c>
      <c r="MG104" s="22">
        <v>0</v>
      </c>
      <c r="MH104" s="23">
        <v>0</v>
      </c>
      <c r="MI104" s="23">
        <v>0</v>
      </c>
      <c r="MJ104" s="23">
        <v>0</v>
      </c>
      <c r="MK104" s="23">
        <v>0</v>
      </c>
      <c r="ML104" s="23">
        <v>0</v>
      </c>
      <c r="MM104" s="23">
        <v>0</v>
      </c>
      <c r="MN104" s="23">
        <v>0</v>
      </c>
      <c r="MO104" s="23">
        <v>0</v>
      </c>
      <c r="MP104" s="23">
        <v>0</v>
      </c>
      <c r="MQ104" s="23">
        <v>0</v>
      </c>
      <c r="MR104" s="23">
        <v>0</v>
      </c>
      <c r="MS104" s="23">
        <v>0</v>
      </c>
      <c r="MT104" s="23">
        <v>0</v>
      </c>
      <c r="MU104" s="23">
        <v>0</v>
      </c>
      <c r="MV104" s="23">
        <v>0</v>
      </c>
      <c r="MW104" s="23">
        <v>0</v>
      </c>
      <c r="MX104" s="23">
        <v>0</v>
      </c>
      <c r="MY104" s="23">
        <v>0</v>
      </c>
      <c r="MZ104" s="23">
        <v>0</v>
      </c>
    </row>
    <row r="105" spans="1:364">
      <c r="A105" s="9" t="s">
        <v>1080</v>
      </c>
      <c r="B105" s="9" t="s">
        <v>1081</v>
      </c>
      <c r="C105" s="9" t="s">
        <v>886</v>
      </c>
      <c r="E105" s="22">
        <v>0</v>
      </c>
      <c r="F105" s="23">
        <v>0</v>
      </c>
      <c r="G105" s="23">
        <v>102.964061</v>
      </c>
      <c r="H105" s="23">
        <v>109.576549</v>
      </c>
      <c r="I105" s="23">
        <v>112.973422</v>
      </c>
      <c r="J105" s="23">
        <v>116.475599</v>
      </c>
      <c r="K105" s="23">
        <v>120.086342</v>
      </c>
      <c r="L105" s="23">
        <v>123.80901900000001</v>
      </c>
      <c r="M105" s="23">
        <v>127.647098</v>
      </c>
      <c r="N105" s="23">
        <v>131.60415800000001</v>
      </c>
      <c r="O105" s="23">
        <v>135.683887</v>
      </c>
      <c r="P105" s="23">
        <v>139.89008799999999</v>
      </c>
      <c r="Q105" s="23">
        <v>144.22667999999999</v>
      </c>
      <c r="R105" s="23">
        <v>148.69770800000001</v>
      </c>
      <c r="S105" s="23">
        <v>153.30733599999999</v>
      </c>
      <c r="T105" s="23">
        <v>158.059864</v>
      </c>
      <c r="U105" s="23">
        <v>162.95972</v>
      </c>
      <c r="V105" s="23">
        <v>0</v>
      </c>
      <c r="W105" s="23">
        <v>0</v>
      </c>
      <c r="X105" s="23">
        <v>0</v>
      </c>
      <c r="Y105" s="22">
        <v>0</v>
      </c>
      <c r="Z105" s="23">
        <v>0</v>
      </c>
      <c r="AA105" s="23">
        <v>114.011421</v>
      </c>
      <c r="AB105" s="23">
        <v>118.926411</v>
      </c>
      <c r="AC105" s="23">
        <v>122.61313</v>
      </c>
      <c r="AD105" s="23">
        <v>126.414137</v>
      </c>
      <c r="AE105" s="23">
        <v>130.332975</v>
      </c>
      <c r="AF105" s="23">
        <v>134.37329800000001</v>
      </c>
      <c r="AG105" s="23">
        <v>138.53887</v>
      </c>
      <c r="AH105" s="23">
        <v>142.833575</v>
      </c>
      <c r="AI105" s="23">
        <v>147.261416</v>
      </c>
      <c r="AJ105" s="23">
        <v>151.82651899999999</v>
      </c>
      <c r="AK105" s="23">
        <v>156.533142</v>
      </c>
      <c r="AL105" s="23">
        <v>161.38566900000001</v>
      </c>
      <c r="AM105" s="23">
        <v>166.38862499999999</v>
      </c>
      <c r="AN105" s="23">
        <v>171.546672</v>
      </c>
      <c r="AO105" s="23">
        <v>176.864619</v>
      </c>
      <c r="AP105" s="23">
        <v>0</v>
      </c>
      <c r="AQ105" s="23">
        <v>0</v>
      </c>
      <c r="AR105" s="23">
        <v>0</v>
      </c>
      <c r="AS105" s="22">
        <v>0</v>
      </c>
      <c r="AT105" s="23">
        <v>0</v>
      </c>
      <c r="AU105" s="23">
        <v>0</v>
      </c>
      <c r="AV105" s="23">
        <v>69.187161000000003</v>
      </c>
      <c r="AW105" s="23">
        <v>71.262776000000002</v>
      </c>
      <c r="AX105" s="23">
        <v>73.400659000000005</v>
      </c>
      <c r="AY105" s="23">
        <v>75.602678999999995</v>
      </c>
      <c r="AZ105" s="23">
        <v>77.870760000000004</v>
      </c>
      <c r="BA105" s="23">
        <v>80.206881999999993</v>
      </c>
      <c r="BB105" s="23">
        <v>82.613089000000002</v>
      </c>
      <c r="BC105" s="23">
        <v>85.091481999999999</v>
      </c>
      <c r="BD105" s="23">
        <v>87.644226000000003</v>
      </c>
      <c r="BE105" s="23">
        <v>90.273553000000007</v>
      </c>
      <c r="BF105" s="23">
        <v>92.981758999999997</v>
      </c>
      <c r="BG105" s="23">
        <v>95.771212000000006</v>
      </c>
      <c r="BH105" s="23">
        <v>98.644347999999994</v>
      </c>
      <c r="BI105" s="23">
        <v>101.603679</v>
      </c>
      <c r="BJ105" s="23">
        <v>0</v>
      </c>
      <c r="BK105" s="23">
        <v>0</v>
      </c>
      <c r="BL105" s="23">
        <v>0</v>
      </c>
      <c r="BM105" s="22">
        <v>0</v>
      </c>
      <c r="BN105" s="23">
        <v>0</v>
      </c>
      <c r="BO105" s="23">
        <v>0</v>
      </c>
      <c r="BP105" s="23">
        <v>69.187161000000003</v>
      </c>
      <c r="BQ105" s="23">
        <v>71.262776000000002</v>
      </c>
      <c r="BR105" s="23">
        <v>73.400659000000005</v>
      </c>
      <c r="BS105" s="23">
        <v>75.602678999999995</v>
      </c>
      <c r="BT105" s="23">
        <v>77.870760000000004</v>
      </c>
      <c r="BU105" s="23">
        <v>80.206881999999993</v>
      </c>
      <c r="BV105" s="23">
        <v>82.613089000000002</v>
      </c>
      <c r="BW105" s="23">
        <v>85.091481999999999</v>
      </c>
      <c r="BX105" s="23">
        <v>87.644226000000003</v>
      </c>
      <c r="BY105" s="23">
        <v>90.273553000000007</v>
      </c>
      <c r="BZ105" s="23">
        <v>92.981758999999997</v>
      </c>
      <c r="CA105" s="23">
        <v>95.771212000000006</v>
      </c>
      <c r="CB105" s="23">
        <v>98.644347999999994</v>
      </c>
      <c r="CC105" s="23">
        <v>101.603679</v>
      </c>
      <c r="CD105" s="23">
        <v>0</v>
      </c>
      <c r="CE105" s="23">
        <v>0</v>
      </c>
      <c r="CF105" s="23">
        <v>0</v>
      </c>
      <c r="CG105" s="22">
        <v>0</v>
      </c>
      <c r="CH105" s="23">
        <v>0</v>
      </c>
      <c r="CI105" s="23">
        <v>68.335542000000004</v>
      </c>
      <c r="CJ105" s="23">
        <v>69.162184999999994</v>
      </c>
      <c r="CK105" s="23">
        <v>71.306212000000002</v>
      </c>
      <c r="CL105" s="23">
        <v>73.516705000000002</v>
      </c>
      <c r="CM105" s="23">
        <v>75.795722999999995</v>
      </c>
      <c r="CN105" s="23">
        <v>78.145390000000006</v>
      </c>
      <c r="CO105" s="23">
        <v>80.567897000000002</v>
      </c>
      <c r="CP105" s="23">
        <v>83.065501999999995</v>
      </c>
      <c r="CQ105" s="23">
        <v>85.640533000000005</v>
      </c>
      <c r="CR105" s="23">
        <v>88.295389</v>
      </c>
      <c r="CS105" s="23">
        <v>91.032545999999996</v>
      </c>
      <c r="CT105" s="23">
        <v>93.854555000000005</v>
      </c>
      <c r="CU105" s="23">
        <v>96.764047000000005</v>
      </c>
      <c r="CV105" s="23">
        <v>99.763732000000005</v>
      </c>
      <c r="CW105" s="23">
        <v>102.856408</v>
      </c>
      <c r="CX105" s="23">
        <v>0</v>
      </c>
      <c r="CY105" s="23">
        <v>0</v>
      </c>
      <c r="CZ105" s="23">
        <v>0</v>
      </c>
      <c r="DA105" s="22">
        <v>0</v>
      </c>
      <c r="DB105" s="23">
        <v>0</v>
      </c>
      <c r="DC105" s="23">
        <v>67.567727000000005</v>
      </c>
      <c r="DD105" s="23">
        <v>68.385081999999997</v>
      </c>
      <c r="DE105" s="23">
        <v>70.505019000000004</v>
      </c>
      <c r="DF105" s="23">
        <v>72.690674999999999</v>
      </c>
      <c r="DG105" s="23">
        <v>74.944085999999999</v>
      </c>
      <c r="DH105" s="23">
        <v>77.267352000000002</v>
      </c>
      <c r="DI105" s="23">
        <v>79.662639999999996</v>
      </c>
      <c r="DJ105" s="23">
        <v>82.132182</v>
      </c>
      <c r="DK105" s="23">
        <v>84.678280000000001</v>
      </c>
      <c r="DL105" s="23">
        <v>87.303306000000006</v>
      </c>
      <c r="DM105" s="23">
        <v>90.009709000000001</v>
      </c>
      <c r="DN105" s="23">
        <v>92.80001</v>
      </c>
      <c r="DO105" s="23">
        <v>95.676810000000003</v>
      </c>
      <c r="DP105" s="23">
        <v>98.642791000000003</v>
      </c>
      <c r="DQ105" s="23">
        <v>101.70071799999999</v>
      </c>
      <c r="DR105" s="23">
        <v>0</v>
      </c>
      <c r="DS105" s="23">
        <v>0</v>
      </c>
      <c r="DT105" s="23">
        <v>0</v>
      </c>
      <c r="DU105" s="22">
        <v>0</v>
      </c>
      <c r="DV105" s="23">
        <v>0</v>
      </c>
      <c r="DW105" s="23">
        <v>67.567727000000005</v>
      </c>
      <c r="DX105" s="23">
        <v>62.749001999999997</v>
      </c>
      <c r="DY105" s="23">
        <v>64.694220999999999</v>
      </c>
      <c r="DZ105" s="23">
        <v>66.699742000000001</v>
      </c>
      <c r="EA105" s="23">
        <v>68.767433999999994</v>
      </c>
      <c r="EB105" s="23">
        <v>70.899224000000004</v>
      </c>
      <c r="EC105" s="23">
        <v>73.097099999999998</v>
      </c>
      <c r="ED105" s="23">
        <v>75.363110000000006</v>
      </c>
      <c r="EE105" s="23">
        <v>77.699366999999995</v>
      </c>
      <c r="EF105" s="23">
        <v>80.108046999999999</v>
      </c>
      <c r="EG105" s="23">
        <v>82.591397000000001</v>
      </c>
      <c r="EH105" s="23">
        <v>85.151730000000001</v>
      </c>
      <c r="EI105" s="23">
        <v>87.791433999999995</v>
      </c>
      <c r="EJ105" s="23">
        <v>90.512968000000001</v>
      </c>
      <c r="EK105" s="23">
        <v>93.318870000000004</v>
      </c>
      <c r="EL105" s="23">
        <v>0</v>
      </c>
      <c r="EM105" s="23">
        <v>0</v>
      </c>
      <c r="EN105" s="23">
        <v>0</v>
      </c>
      <c r="EO105" s="22">
        <v>0</v>
      </c>
      <c r="EP105" s="23">
        <v>0</v>
      </c>
      <c r="EQ105" s="23">
        <v>68.335542000000004</v>
      </c>
      <c r="ER105" s="23">
        <v>69.162184999999994</v>
      </c>
      <c r="ES105" s="23">
        <v>71.306212000000002</v>
      </c>
      <c r="ET105" s="23">
        <v>73.516705000000002</v>
      </c>
      <c r="EU105" s="23">
        <v>75.795722999999995</v>
      </c>
      <c r="EV105" s="23">
        <v>78.145390000000006</v>
      </c>
      <c r="EW105" s="23">
        <v>80.567897000000002</v>
      </c>
      <c r="EX105" s="23">
        <v>83.065501999999995</v>
      </c>
      <c r="EY105" s="23">
        <v>85.640533000000005</v>
      </c>
      <c r="EZ105" s="23">
        <v>88.295389</v>
      </c>
      <c r="FA105" s="23">
        <v>91.032545999999996</v>
      </c>
      <c r="FB105" s="23">
        <v>93.854555000000005</v>
      </c>
      <c r="FC105" s="23">
        <v>96.764047000000005</v>
      </c>
      <c r="FD105" s="23">
        <v>99.763732000000005</v>
      </c>
      <c r="FE105" s="23">
        <v>102.856408</v>
      </c>
      <c r="FF105" s="23">
        <v>0</v>
      </c>
      <c r="FG105" s="23">
        <v>0</v>
      </c>
      <c r="FH105" s="23">
        <v>0</v>
      </c>
      <c r="FI105" s="22">
        <v>0</v>
      </c>
      <c r="FJ105" s="23">
        <v>0</v>
      </c>
      <c r="FK105" s="23">
        <v>0</v>
      </c>
      <c r="FL105" s="23">
        <v>70.518629000000004</v>
      </c>
      <c r="FM105" s="23">
        <v>72.986780999999993</v>
      </c>
      <c r="FN105" s="23">
        <v>75.541319000000001</v>
      </c>
      <c r="FO105" s="23">
        <v>78.185265000000001</v>
      </c>
      <c r="FP105" s="23">
        <v>80.921749000000005</v>
      </c>
      <c r="FQ105" s="23">
        <v>83.754009999999994</v>
      </c>
      <c r="FR105" s="23">
        <v>86.685400999999999</v>
      </c>
      <c r="FS105" s="23">
        <v>89.719390000000004</v>
      </c>
      <c r="FT105" s="23">
        <v>92.859567999999996</v>
      </c>
      <c r="FU105" s="23">
        <v>96.109652999999994</v>
      </c>
      <c r="FV105" s="23">
        <v>99.473490999999996</v>
      </c>
      <c r="FW105" s="23">
        <v>102.955063</v>
      </c>
      <c r="FX105" s="23">
        <v>106.558491</v>
      </c>
      <c r="FY105" s="23">
        <v>110.288038</v>
      </c>
      <c r="FZ105" s="23">
        <v>0</v>
      </c>
      <c r="GA105" s="23">
        <v>0</v>
      </c>
      <c r="GB105" s="23">
        <v>0</v>
      </c>
      <c r="GC105" s="22">
        <v>0</v>
      </c>
      <c r="GD105" s="23">
        <v>0</v>
      </c>
      <c r="GE105" s="23">
        <v>0</v>
      </c>
      <c r="GF105" s="23">
        <v>110.21859189</v>
      </c>
      <c r="GG105" s="23">
        <v>114.07624260999999</v>
      </c>
      <c r="GH105" s="23">
        <v>118.06891109999999</v>
      </c>
      <c r="GI105" s="23">
        <v>122.20132298999999</v>
      </c>
      <c r="GJ105" s="23">
        <v>126.47836929</v>
      </c>
      <c r="GK105" s="23">
        <v>130.90511222000001</v>
      </c>
      <c r="GL105" s="23">
        <v>135.48679114000001</v>
      </c>
      <c r="GM105" s="23">
        <v>140.22882883</v>
      </c>
      <c r="GN105" s="23">
        <v>145.13683784</v>
      </c>
      <c r="GO105" s="23">
        <v>150.21662717000001</v>
      </c>
      <c r="GP105" s="23">
        <v>155.47420912000001</v>
      </c>
      <c r="GQ105" s="23">
        <v>160.91580644000001</v>
      </c>
      <c r="GR105" s="23">
        <v>166.54785966</v>
      </c>
      <c r="GS105" s="23">
        <v>172.37703475000001</v>
      </c>
      <c r="GT105" s="23">
        <v>0</v>
      </c>
      <c r="GU105" s="23">
        <v>0</v>
      </c>
      <c r="GV105" s="23">
        <v>0</v>
      </c>
      <c r="GW105" s="22">
        <v>0</v>
      </c>
      <c r="GX105" s="23">
        <v>0</v>
      </c>
      <c r="GY105" s="23">
        <v>0</v>
      </c>
      <c r="GZ105" s="23">
        <v>0</v>
      </c>
      <c r="HA105" s="23">
        <v>0</v>
      </c>
      <c r="HB105" s="23">
        <v>0</v>
      </c>
      <c r="HC105" s="23">
        <v>0</v>
      </c>
      <c r="HD105" s="23">
        <v>0</v>
      </c>
      <c r="HE105" s="23">
        <v>0</v>
      </c>
      <c r="HF105" s="23">
        <v>0</v>
      </c>
      <c r="HG105" s="23">
        <v>0</v>
      </c>
      <c r="HH105" s="23">
        <v>0</v>
      </c>
      <c r="HI105" s="23">
        <v>0</v>
      </c>
      <c r="HJ105" s="23">
        <v>0</v>
      </c>
      <c r="HK105" s="23">
        <v>0</v>
      </c>
      <c r="HL105" s="23">
        <v>0</v>
      </c>
      <c r="HM105" s="23">
        <v>0</v>
      </c>
      <c r="HN105" s="23">
        <v>0</v>
      </c>
      <c r="HO105" s="23">
        <v>0</v>
      </c>
      <c r="HP105" s="23">
        <v>0</v>
      </c>
      <c r="HQ105" s="22">
        <v>0</v>
      </c>
      <c r="HR105" s="23">
        <v>0</v>
      </c>
      <c r="HS105" s="23">
        <v>0</v>
      </c>
      <c r="HT105" s="24">
        <v>70.885277000000002</v>
      </c>
      <c r="HU105" s="24">
        <v>73.366262000000006</v>
      </c>
      <c r="HV105" s="24">
        <v>76.850527</v>
      </c>
      <c r="HW105" s="23">
        <v>79.201537999999999</v>
      </c>
      <c r="HX105" s="23">
        <v>81.973591999999996</v>
      </c>
      <c r="HY105" s="23">
        <v>84.842667000000006</v>
      </c>
      <c r="HZ105" s="23">
        <v>87.812161000000003</v>
      </c>
      <c r="IA105" s="23">
        <v>90.885586000000004</v>
      </c>
      <c r="IB105" s="23">
        <v>94.066581999999997</v>
      </c>
      <c r="IC105" s="23">
        <v>97.358912000000004</v>
      </c>
      <c r="ID105" s="23">
        <v>100.766474</v>
      </c>
      <c r="IE105" s="23">
        <v>104.293301</v>
      </c>
      <c r="IF105" s="23">
        <v>107.943566</v>
      </c>
      <c r="IG105" s="23">
        <v>111.721591</v>
      </c>
      <c r="IH105" s="23">
        <v>0</v>
      </c>
      <c r="II105" s="23">
        <v>0</v>
      </c>
      <c r="IJ105" s="23">
        <v>0</v>
      </c>
      <c r="IK105" s="22">
        <v>0</v>
      </c>
      <c r="IL105" s="23">
        <v>0</v>
      </c>
      <c r="IM105" s="23">
        <v>0</v>
      </c>
      <c r="IN105" s="23">
        <v>0</v>
      </c>
      <c r="IO105" s="23">
        <v>0</v>
      </c>
      <c r="IP105" s="23">
        <v>0</v>
      </c>
      <c r="IQ105" s="23">
        <v>0</v>
      </c>
      <c r="IR105" s="23">
        <v>0</v>
      </c>
      <c r="IS105" s="23">
        <v>0</v>
      </c>
      <c r="IT105" s="23">
        <v>0</v>
      </c>
      <c r="IU105" s="23">
        <v>0</v>
      </c>
      <c r="IV105" s="23">
        <v>0</v>
      </c>
      <c r="IW105" s="23">
        <v>0</v>
      </c>
      <c r="IX105" s="23">
        <v>0</v>
      </c>
      <c r="IY105" s="23">
        <v>0</v>
      </c>
      <c r="IZ105" s="23">
        <v>0</v>
      </c>
      <c r="JA105" s="23">
        <v>0</v>
      </c>
      <c r="JB105" s="23">
        <v>0</v>
      </c>
      <c r="JC105" s="23">
        <v>0</v>
      </c>
      <c r="JD105" s="23">
        <v>0</v>
      </c>
      <c r="JE105" s="22">
        <v>0</v>
      </c>
      <c r="JF105" s="23">
        <v>0</v>
      </c>
      <c r="JG105" s="23">
        <v>0</v>
      </c>
      <c r="JH105" s="23">
        <v>0</v>
      </c>
      <c r="JI105" s="23">
        <v>0</v>
      </c>
      <c r="JJ105" s="23">
        <v>0</v>
      </c>
      <c r="JK105" s="23">
        <v>0</v>
      </c>
      <c r="JL105" s="23">
        <v>0</v>
      </c>
      <c r="JM105" s="23">
        <v>0</v>
      </c>
      <c r="JN105" s="23">
        <v>0</v>
      </c>
      <c r="JO105" s="23">
        <v>0</v>
      </c>
      <c r="JP105" s="23">
        <v>0</v>
      </c>
      <c r="JQ105" s="23">
        <v>0</v>
      </c>
      <c r="JR105" s="23">
        <v>0</v>
      </c>
      <c r="JS105" s="23">
        <v>0</v>
      </c>
      <c r="JT105" s="23">
        <v>0</v>
      </c>
      <c r="JU105" s="23">
        <v>0</v>
      </c>
      <c r="JV105" s="23">
        <v>0</v>
      </c>
      <c r="JW105" s="23">
        <v>0</v>
      </c>
      <c r="JX105" s="23">
        <v>0</v>
      </c>
      <c r="JY105" s="22">
        <v>0</v>
      </c>
      <c r="JZ105" s="23">
        <v>0</v>
      </c>
      <c r="KA105" s="23">
        <v>0</v>
      </c>
      <c r="KB105" s="23">
        <v>0</v>
      </c>
      <c r="KC105" s="23">
        <v>0</v>
      </c>
      <c r="KD105" s="23">
        <v>0</v>
      </c>
      <c r="KE105" s="23">
        <v>0</v>
      </c>
      <c r="KF105" s="23">
        <v>0</v>
      </c>
      <c r="KG105" s="23">
        <v>0</v>
      </c>
      <c r="KH105" s="23">
        <v>0</v>
      </c>
      <c r="KI105" s="23">
        <v>0</v>
      </c>
      <c r="KJ105" s="23">
        <v>0</v>
      </c>
      <c r="KK105" s="23">
        <v>0</v>
      </c>
      <c r="KL105" s="23">
        <v>0</v>
      </c>
      <c r="KM105" s="23">
        <v>0</v>
      </c>
      <c r="KN105" s="23">
        <v>0</v>
      </c>
      <c r="KO105" s="23">
        <v>0</v>
      </c>
      <c r="KP105" s="23">
        <v>0</v>
      </c>
      <c r="KQ105" s="23">
        <v>0</v>
      </c>
      <c r="KR105" s="23">
        <v>0</v>
      </c>
      <c r="KS105" s="22">
        <v>0</v>
      </c>
      <c r="KT105" s="23">
        <v>0</v>
      </c>
      <c r="KU105" s="23">
        <v>0</v>
      </c>
      <c r="KV105" s="23">
        <v>0</v>
      </c>
      <c r="KW105" s="23">
        <v>0</v>
      </c>
      <c r="KX105" s="23">
        <v>0</v>
      </c>
      <c r="KY105" s="23">
        <v>0</v>
      </c>
      <c r="KZ105" s="23">
        <v>0</v>
      </c>
      <c r="LA105" s="23">
        <v>0</v>
      </c>
      <c r="LB105" s="23">
        <v>0</v>
      </c>
      <c r="LC105" s="23">
        <v>0</v>
      </c>
      <c r="LD105" s="23">
        <v>0</v>
      </c>
      <c r="LE105" s="23">
        <v>0</v>
      </c>
      <c r="LF105" s="23">
        <v>0</v>
      </c>
      <c r="LG105" s="23">
        <v>0</v>
      </c>
      <c r="LH105" s="23">
        <v>0</v>
      </c>
      <c r="LI105" s="23">
        <v>0</v>
      </c>
      <c r="LJ105" s="23">
        <v>0</v>
      </c>
      <c r="LK105" s="23">
        <v>0</v>
      </c>
      <c r="LL105" s="23">
        <v>0</v>
      </c>
      <c r="LM105" s="22">
        <v>0</v>
      </c>
      <c r="LN105" s="23">
        <v>0</v>
      </c>
      <c r="LO105" s="23">
        <v>0</v>
      </c>
      <c r="LP105" s="23">
        <v>0</v>
      </c>
      <c r="LQ105" s="23">
        <v>0</v>
      </c>
      <c r="LR105" s="23">
        <v>0</v>
      </c>
      <c r="LS105" s="23">
        <v>0</v>
      </c>
      <c r="LT105" s="23">
        <v>0</v>
      </c>
      <c r="LU105" s="23">
        <v>0</v>
      </c>
      <c r="LV105" s="23">
        <v>0</v>
      </c>
      <c r="LW105" s="23">
        <v>0</v>
      </c>
      <c r="LX105" s="23">
        <v>0</v>
      </c>
      <c r="LY105" s="23">
        <v>0</v>
      </c>
      <c r="LZ105" s="23">
        <v>0</v>
      </c>
      <c r="MA105" s="23">
        <v>0</v>
      </c>
      <c r="MB105" s="23">
        <v>0</v>
      </c>
      <c r="MC105" s="23">
        <v>0</v>
      </c>
      <c r="MD105" s="23">
        <v>0</v>
      </c>
      <c r="ME105" s="23">
        <v>0</v>
      </c>
      <c r="MF105" s="23">
        <v>0</v>
      </c>
      <c r="MG105" s="22">
        <v>0</v>
      </c>
      <c r="MH105" s="23">
        <v>0</v>
      </c>
      <c r="MI105" s="23">
        <v>0</v>
      </c>
      <c r="MJ105" s="23">
        <v>0</v>
      </c>
      <c r="MK105" s="23">
        <v>0</v>
      </c>
      <c r="ML105" s="23">
        <v>0</v>
      </c>
      <c r="MM105" s="23">
        <v>0</v>
      </c>
      <c r="MN105" s="23">
        <v>0</v>
      </c>
      <c r="MO105" s="23">
        <v>0</v>
      </c>
      <c r="MP105" s="23">
        <v>0</v>
      </c>
      <c r="MQ105" s="23">
        <v>0</v>
      </c>
      <c r="MR105" s="23">
        <v>0</v>
      </c>
      <c r="MS105" s="23">
        <v>0</v>
      </c>
      <c r="MT105" s="23">
        <v>0</v>
      </c>
      <c r="MU105" s="23">
        <v>0</v>
      </c>
      <c r="MV105" s="23">
        <v>0</v>
      </c>
      <c r="MW105" s="23">
        <v>0</v>
      </c>
      <c r="MX105" s="23">
        <v>0</v>
      </c>
      <c r="MY105" s="23">
        <v>0</v>
      </c>
      <c r="MZ105" s="23">
        <v>0</v>
      </c>
    </row>
    <row r="106" spans="1:364">
      <c r="A106" s="9" t="s">
        <v>1082</v>
      </c>
      <c r="B106" s="9" t="s">
        <v>1083</v>
      </c>
      <c r="C106" s="9" t="s">
        <v>886</v>
      </c>
      <c r="E106" s="22">
        <v>0</v>
      </c>
      <c r="F106" s="23">
        <v>0</v>
      </c>
      <c r="G106" s="23">
        <v>150.988776</v>
      </c>
      <c r="H106" s="23">
        <v>160.685475</v>
      </c>
      <c r="I106" s="23">
        <v>165.66672500000001</v>
      </c>
      <c r="J106" s="23">
        <v>170.802393</v>
      </c>
      <c r="K106" s="23">
        <v>176.09726699999999</v>
      </c>
      <c r="L106" s="23">
        <v>181.55628300000001</v>
      </c>
      <c r="M106" s="23">
        <v>187.184527</v>
      </c>
      <c r="N106" s="23">
        <v>192.98724799999999</v>
      </c>
      <c r="O106" s="23">
        <v>198.969852</v>
      </c>
      <c r="P106" s="23">
        <v>205.13791800000001</v>
      </c>
      <c r="Q106" s="23">
        <v>211.49719300000001</v>
      </c>
      <c r="R106" s="23">
        <v>218.053606</v>
      </c>
      <c r="S106" s="23">
        <v>224.81326799999999</v>
      </c>
      <c r="T106" s="23">
        <v>231.782479</v>
      </c>
      <c r="U106" s="23">
        <v>238.967736</v>
      </c>
      <c r="V106" s="23">
        <v>0</v>
      </c>
      <c r="W106" s="23">
        <v>0</v>
      </c>
      <c r="X106" s="23">
        <v>0</v>
      </c>
      <c r="Y106" s="22">
        <v>0</v>
      </c>
      <c r="Z106" s="23">
        <v>0</v>
      </c>
      <c r="AA106" s="23">
        <v>167.18886800000001</v>
      </c>
      <c r="AB106" s="23">
        <v>174.39631900000001</v>
      </c>
      <c r="AC106" s="23">
        <v>179.802605</v>
      </c>
      <c r="AD106" s="23">
        <v>185.376486</v>
      </c>
      <c r="AE106" s="23">
        <v>191.12315699999999</v>
      </c>
      <c r="AF106" s="23">
        <v>197.04797500000001</v>
      </c>
      <c r="AG106" s="23">
        <v>203.156462</v>
      </c>
      <c r="AH106" s="23">
        <v>209.45431199999999</v>
      </c>
      <c r="AI106" s="23">
        <v>215.947396</v>
      </c>
      <c r="AJ106" s="23">
        <v>222.64176499999999</v>
      </c>
      <c r="AK106" s="23">
        <v>229.54365999999999</v>
      </c>
      <c r="AL106" s="23">
        <v>236.659514</v>
      </c>
      <c r="AM106" s="23">
        <v>243.995958</v>
      </c>
      <c r="AN106" s="23">
        <v>251.559833</v>
      </c>
      <c r="AO106" s="23">
        <v>259.35818799999998</v>
      </c>
      <c r="AP106" s="23">
        <v>0</v>
      </c>
      <c r="AQ106" s="23">
        <v>0</v>
      </c>
      <c r="AR106" s="23">
        <v>0</v>
      </c>
      <c r="AS106" s="22">
        <v>0</v>
      </c>
      <c r="AT106" s="23">
        <v>0</v>
      </c>
      <c r="AU106" s="23">
        <v>0</v>
      </c>
      <c r="AV106" s="23">
        <v>102.436272</v>
      </c>
      <c r="AW106" s="23">
        <v>105.50936</v>
      </c>
      <c r="AX106" s="23">
        <v>108.67464099999999</v>
      </c>
      <c r="AY106" s="23">
        <v>111.93488000000001</v>
      </c>
      <c r="AZ106" s="23">
        <v>115.29292599999999</v>
      </c>
      <c r="BA106" s="23">
        <v>118.75171400000001</v>
      </c>
      <c r="BB106" s="23">
        <v>122.31426500000001</v>
      </c>
      <c r="BC106" s="23">
        <v>125.983693</v>
      </c>
      <c r="BD106" s="23">
        <v>129.763204</v>
      </c>
      <c r="BE106" s="23">
        <v>133.65610000000001</v>
      </c>
      <c r="BF106" s="23">
        <v>137.665783</v>
      </c>
      <c r="BG106" s="23">
        <v>141.79575700000001</v>
      </c>
      <c r="BH106" s="23">
        <v>146.04962900000001</v>
      </c>
      <c r="BI106" s="23">
        <v>150.431118</v>
      </c>
      <c r="BJ106" s="23">
        <v>0</v>
      </c>
      <c r="BK106" s="23">
        <v>0</v>
      </c>
      <c r="BL106" s="23">
        <v>0</v>
      </c>
      <c r="BM106" s="22">
        <v>0</v>
      </c>
      <c r="BN106" s="23">
        <v>0</v>
      </c>
      <c r="BO106" s="23">
        <v>0</v>
      </c>
      <c r="BP106" s="23">
        <v>102.436272</v>
      </c>
      <c r="BQ106" s="23">
        <v>105.50936</v>
      </c>
      <c r="BR106" s="23">
        <v>108.67464099999999</v>
      </c>
      <c r="BS106" s="23">
        <v>111.93488000000001</v>
      </c>
      <c r="BT106" s="23">
        <v>115.29292599999999</v>
      </c>
      <c r="BU106" s="23">
        <v>118.75171400000001</v>
      </c>
      <c r="BV106" s="23">
        <v>122.31426500000001</v>
      </c>
      <c r="BW106" s="23">
        <v>125.983693</v>
      </c>
      <c r="BX106" s="23">
        <v>129.763204</v>
      </c>
      <c r="BY106" s="23">
        <v>133.65610000000001</v>
      </c>
      <c r="BZ106" s="23">
        <v>137.665783</v>
      </c>
      <c r="CA106" s="23">
        <v>141.79575700000001</v>
      </c>
      <c r="CB106" s="23">
        <v>146.04962900000001</v>
      </c>
      <c r="CC106" s="23">
        <v>150.431118</v>
      </c>
      <c r="CD106" s="23">
        <v>0</v>
      </c>
      <c r="CE106" s="23">
        <v>0</v>
      </c>
      <c r="CF106" s="23">
        <v>0</v>
      </c>
      <c r="CG106" s="22">
        <v>0</v>
      </c>
      <c r="CH106" s="23">
        <v>0</v>
      </c>
      <c r="CI106" s="23">
        <v>100.208749</v>
      </c>
      <c r="CJ106" s="23">
        <v>101.420957</v>
      </c>
      <c r="CK106" s="23">
        <v>104.56500699999999</v>
      </c>
      <c r="CL106" s="23">
        <v>107.806522</v>
      </c>
      <c r="CM106" s="23">
        <v>111.14852399999999</v>
      </c>
      <c r="CN106" s="23">
        <v>114.594128</v>
      </c>
      <c r="CO106" s="23">
        <v>118.146546</v>
      </c>
      <c r="CP106" s="23">
        <v>121.809089</v>
      </c>
      <c r="CQ106" s="23">
        <v>125.585171</v>
      </c>
      <c r="CR106" s="23">
        <v>129.47831099999999</v>
      </c>
      <c r="CS106" s="23">
        <v>133.49213900000001</v>
      </c>
      <c r="CT106" s="23">
        <v>137.63039499999999</v>
      </c>
      <c r="CU106" s="23">
        <v>141.89693700000001</v>
      </c>
      <c r="CV106" s="23">
        <v>146.29574299999999</v>
      </c>
      <c r="CW106" s="23">
        <v>150.83091099999999</v>
      </c>
      <c r="CX106" s="23">
        <v>0</v>
      </c>
      <c r="CY106" s="23">
        <v>0</v>
      </c>
      <c r="CZ106" s="23">
        <v>0</v>
      </c>
      <c r="DA106" s="22">
        <v>0</v>
      </c>
      <c r="DB106" s="23">
        <v>0</v>
      </c>
      <c r="DC106" s="23">
        <v>99.082808</v>
      </c>
      <c r="DD106" s="23">
        <v>100.281396</v>
      </c>
      <c r="DE106" s="23">
        <v>103.390119</v>
      </c>
      <c r="DF106" s="23">
        <v>106.595213</v>
      </c>
      <c r="DG106" s="23">
        <v>109.899664</v>
      </c>
      <c r="DH106" s="23">
        <v>113.30655400000001</v>
      </c>
      <c r="DI106" s="23">
        <v>116.819057</v>
      </c>
      <c r="DJ106" s="23">
        <v>120.440448</v>
      </c>
      <c r="DK106" s="23">
        <v>124.174102</v>
      </c>
      <c r="DL106" s="23">
        <v>128.02349899999999</v>
      </c>
      <c r="DM106" s="23">
        <v>131.99222700000001</v>
      </c>
      <c r="DN106" s="23">
        <v>136.08398600000001</v>
      </c>
      <c r="DO106" s="23">
        <v>140.30259000000001</v>
      </c>
      <c r="DP106" s="23">
        <v>144.65197000000001</v>
      </c>
      <c r="DQ106" s="23">
        <v>149.13618099999999</v>
      </c>
      <c r="DR106" s="23">
        <v>0</v>
      </c>
      <c r="DS106" s="23">
        <v>0</v>
      </c>
      <c r="DT106" s="23">
        <v>0</v>
      </c>
      <c r="DU106" s="22">
        <v>0</v>
      </c>
      <c r="DV106" s="23">
        <v>0</v>
      </c>
      <c r="DW106" s="23">
        <v>99.082808</v>
      </c>
      <c r="DX106" s="23">
        <v>92.016524000000004</v>
      </c>
      <c r="DY106" s="23">
        <v>94.869035999999994</v>
      </c>
      <c r="DZ106" s="23">
        <v>97.809976000000006</v>
      </c>
      <c r="EA106" s="23">
        <v>100.84208599999999</v>
      </c>
      <c r="EB106" s="23">
        <v>103.96819000000001</v>
      </c>
      <c r="EC106" s="23">
        <v>107.191204</v>
      </c>
      <c r="ED106" s="23">
        <v>110.51413100000001</v>
      </c>
      <c r="EE106" s="23">
        <v>113.94007000000001</v>
      </c>
      <c r="EF106" s="23">
        <v>117.472212</v>
      </c>
      <c r="EG106" s="23">
        <v>121.11385</v>
      </c>
      <c r="EH106" s="23">
        <v>124.86838</v>
      </c>
      <c r="EI106" s="23">
        <v>128.73929899999999</v>
      </c>
      <c r="EJ106" s="23">
        <v>132.73021800000001</v>
      </c>
      <c r="EK106" s="23">
        <v>136.844854</v>
      </c>
      <c r="EL106" s="23">
        <v>0</v>
      </c>
      <c r="EM106" s="23">
        <v>0</v>
      </c>
      <c r="EN106" s="23">
        <v>0</v>
      </c>
      <c r="EO106" s="22">
        <v>0</v>
      </c>
      <c r="EP106" s="23">
        <v>0</v>
      </c>
      <c r="EQ106" s="23">
        <v>100.208749</v>
      </c>
      <c r="ER106" s="23">
        <v>101.420957</v>
      </c>
      <c r="ES106" s="23">
        <v>104.56500699999999</v>
      </c>
      <c r="ET106" s="23">
        <v>107.806522</v>
      </c>
      <c r="EU106" s="23">
        <v>111.14852399999999</v>
      </c>
      <c r="EV106" s="23">
        <v>114.594128</v>
      </c>
      <c r="EW106" s="23">
        <v>118.146546</v>
      </c>
      <c r="EX106" s="23">
        <v>121.809089</v>
      </c>
      <c r="EY106" s="23">
        <v>125.585171</v>
      </c>
      <c r="EZ106" s="23">
        <v>129.47831099999999</v>
      </c>
      <c r="FA106" s="23">
        <v>133.49213900000001</v>
      </c>
      <c r="FB106" s="23">
        <v>137.63039499999999</v>
      </c>
      <c r="FC106" s="23">
        <v>141.89693700000001</v>
      </c>
      <c r="FD106" s="23">
        <v>146.29574299999999</v>
      </c>
      <c r="FE106" s="23">
        <v>150.83091099999999</v>
      </c>
      <c r="FF106" s="23">
        <v>0</v>
      </c>
      <c r="FG106" s="23">
        <v>0</v>
      </c>
      <c r="FH106" s="23">
        <v>0</v>
      </c>
      <c r="FI106" s="22">
        <v>0</v>
      </c>
      <c r="FJ106" s="23">
        <v>0</v>
      </c>
      <c r="FK106" s="23">
        <v>0</v>
      </c>
      <c r="FL106" s="23">
        <v>103.881102</v>
      </c>
      <c r="FM106" s="23">
        <v>107.51694000000001</v>
      </c>
      <c r="FN106" s="23">
        <v>111.280033</v>
      </c>
      <c r="FO106" s="23">
        <v>115.174834</v>
      </c>
      <c r="FP106" s="23">
        <v>119.20595400000001</v>
      </c>
      <c r="FQ106" s="23">
        <v>123.378162</v>
      </c>
      <c r="FR106" s="23">
        <v>127.696398</v>
      </c>
      <c r="FS106" s="23">
        <v>132.165772</v>
      </c>
      <c r="FT106" s="23">
        <v>136.791574</v>
      </c>
      <c r="FU106" s="23">
        <v>141.57927900000001</v>
      </c>
      <c r="FV106" s="23">
        <v>146.53455299999999</v>
      </c>
      <c r="FW106" s="23">
        <v>151.663263</v>
      </c>
      <c r="FX106" s="23">
        <v>156.97147699999999</v>
      </c>
      <c r="FY106" s="23">
        <v>162.46547899999999</v>
      </c>
      <c r="FZ106" s="23">
        <v>0</v>
      </c>
      <c r="GA106" s="23">
        <v>0</v>
      </c>
      <c r="GB106" s="23">
        <v>0</v>
      </c>
      <c r="GC106" s="22">
        <v>0</v>
      </c>
      <c r="GD106" s="23">
        <v>0</v>
      </c>
      <c r="GE106" s="23">
        <v>0</v>
      </c>
      <c r="GF106" s="23">
        <v>162.36317797999999</v>
      </c>
      <c r="GG106" s="23">
        <v>168.04588921000001</v>
      </c>
      <c r="GH106" s="23">
        <v>173.92749533</v>
      </c>
      <c r="GI106" s="23">
        <v>180.01495767</v>
      </c>
      <c r="GJ106" s="23">
        <v>186.31548119000001</v>
      </c>
      <c r="GK106" s="23">
        <v>192.83652303</v>
      </c>
      <c r="GL106" s="23">
        <v>199.58580133000001</v>
      </c>
      <c r="GM106" s="23">
        <v>206.57130437999999</v>
      </c>
      <c r="GN106" s="23">
        <v>213.80130002999999</v>
      </c>
      <c r="GO106" s="23">
        <v>221.28434554</v>
      </c>
      <c r="GP106" s="23">
        <v>229.02929763</v>
      </c>
      <c r="GQ106" s="23">
        <v>237.04532305000001</v>
      </c>
      <c r="GR106" s="23">
        <v>245.34190935000001</v>
      </c>
      <c r="GS106" s="23">
        <v>253.92887618</v>
      </c>
      <c r="GT106" s="23">
        <v>0</v>
      </c>
      <c r="GU106" s="23">
        <v>0</v>
      </c>
      <c r="GV106" s="23">
        <v>0</v>
      </c>
      <c r="GW106" s="22">
        <v>0</v>
      </c>
      <c r="GX106" s="23">
        <v>0</v>
      </c>
      <c r="GY106" s="23">
        <v>0</v>
      </c>
      <c r="GZ106" s="23">
        <v>0</v>
      </c>
      <c r="HA106" s="23">
        <v>0</v>
      </c>
      <c r="HB106" s="23">
        <v>0</v>
      </c>
      <c r="HC106" s="23">
        <v>0</v>
      </c>
      <c r="HD106" s="23">
        <v>0</v>
      </c>
      <c r="HE106" s="23">
        <v>0</v>
      </c>
      <c r="HF106" s="23">
        <v>0</v>
      </c>
      <c r="HG106" s="23">
        <v>0</v>
      </c>
      <c r="HH106" s="23">
        <v>0</v>
      </c>
      <c r="HI106" s="23">
        <v>0</v>
      </c>
      <c r="HJ106" s="23">
        <v>0</v>
      </c>
      <c r="HK106" s="23">
        <v>0</v>
      </c>
      <c r="HL106" s="23">
        <v>0</v>
      </c>
      <c r="HM106" s="23">
        <v>0</v>
      </c>
      <c r="HN106" s="23">
        <v>0</v>
      </c>
      <c r="HO106" s="23">
        <v>0</v>
      </c>
      <c r="HP106" s="23">
        <v>0</v>
      </c>
      <c r="HQ106" s="22">
        <v>0</v>
      </c>
      <c r="HR106" s="23">
        <v>0</v>
      </c>
      <c r="HS106" s="23">
        <v>0</v>
      </c>
      <c r="HT106" s="24">
        <v>104.421212</v>
      </c>
      <c r="HU106" s="24">
        <v>108.075954</v>
      </c>
      <c r="HV106" s="24">
        <v>113.20863</v>
      </c>
      <c r="HW106" s="23">
        <v>116.671908</v>
      </c>
      <c r="HX106" s="23">
        <v>120.755424</v>
      </c>
      <c r="HY106" s="23">
        <v>124.981864</v>
      </c>
      <c r="HZ106" s="23">
        <v>129.35623000000001</v>
      </c>
      <c r="IA106" s="23">
        <v>133.88369800000001</v>
      </c>
      <c r="IB106" s="23">
        <v>138.569627</v>
      </c>
      <c r="IC106" s="23">
        <v>143.41956400000001</v>
      </c>
      <c r="ID106" s="23">
        <v>148.43924899999999</v>
      </c>
      <c r="IE106" s="23">
        <v>153.63462200000001</v>
      </c>
      <c r="IF106" s="23">
        <v>159.01183399999999</v>
      </c>
      <c r="IG106" s="23">
        <v>164.577248</v>
      </c>
      <c r="IH106" s="23">
        <v>0</v>
      </c>
      <c r="II106" s="23">
        <v>0</v>
      </c>
      <c r="IJ106" s="23">
        <v>0</v>
      </c>
      <c r="IK106" s="22">
        <v>0</v>
      </c>
      <c r="IL106" s="23">
        <v>0</v>
      </c>
      <c r="IM106" s="23">
        <v>0</v>
      </c>
      <c r="IN106" s="23">
        <v>0</v>
      </c>
      <c r="IO106" s="23">
        <v>0</v>
      </c>
      <c r="IP106" s="23">
        <v>0</v>
      </c>
      <c r="IQ106" s="23">
        <v>0</v>
      </c>
      <c r="IR106" s="23">
        <v>0</v>
      </c>
      <c r="IS106" s="23">
        <v>0</v>
      </c>
      <c r="IT106" s="23">
        <v>0</v>
      </c>
      <c r="IU106" s="23">
        <v>0</v>
      </c>
      <c r="IV106" s="23">
        <v>0</v>
      </c>
      <c r="IW106" s="23">
        <v>0</v>
      </c>
      <c r="IX106" s="23">
        <v>0</v>
      </c>
      <c r="IY106" s="23">
        <v>0</v>
      </c>
      <c r="IZ106" s="23">
        <v>0</v>
      </c>
      <c r="JA106" s="23">
        <v>0</v>
      </c>
      <c r="JB106" s="23">
        <v>0</v>
      </c>
      <c r="JC106" s="23">
        <v>0</v>
      </c>
      <c r="JD106" s="23">
        <v>0</v>
      </c>
      <c r="JE106" s="22">
        <v>0</v>
      </c>
      <c r="JF106" s="23">
        <v>0</v>
      </c>
      <c r="JG106" s="23">
        <v>0</v>
      </c>
      <c r="JH106" s="23">
        <v>0</v>
      </c>
      <c r="JI106" s="23">
        <v>0</v>
      </c>
      <c r="JJ106" s="23">
        <v>0</v>
      </c>
      <c r="JK106" s="23">
        <v>0</v>
      </c>
      <c r="JL106" s="23">
        <v>0</v>
      </c>
      <c r="JM106" s="23">
        <v>0</v>
      </c>
      <c r="JN106" s="23">
        <v>0</v>
      </c>
      <c r="JO106" s="23">
        <v>0</v>
      </c>
      <c r="JP106" s="23">
        <v>0</v>
      </c>
      <c r="JQ106" s="23">
        <v>0</v>
      </c>
      <c r="JR106" s="23">
        <v>0</v>
      </c>
      <c r="JS106" s="23">
        <v>0</v>
      </c>
      <c r="JT106" s="23">
        <v>0</v>
      </c>
      <c r="JU106" s="23">
        <v>0</v>
      </c>
      <c r="JV106" s="23">
        <v>0</v>
      </c>
      <c r="JW106" s="23">
        <v>0</v>
      </c>
      <c r="JX106" s="23">
        <v>0</v>
      </c>
      <c r="JY106" s="22">
        <v>0</v>
      </c>
      <c r="JZ106" s="23">
        <v>0</v>
      </c>
      <c r="KA106" s="23">
        <v>0</v>
      </c>
      <c r="KB106" s="23">
        <v>0</v>
      </c>
      <c r="KC106" s="23">
        <v>0</v>
      </c>
      <c r="KD106" s="23">
        <v>0</v>
      </c>
      <c r="KE106" s="23">
        <v>0</v>
      </c>
      <c r="KF106" s="23">
        <v>0</v>
      </c>
      <c r="KG106" s="23">
        <v>0</v>
      </c>
      <c r="KH106" s="23">
        <v>0</v>
      </c>
      <c r="KI106" s="23">
        <v>0</v>
      </c>
      <c r="KJ106" s="23">
        <v>0</v>
      </c>
      <c r="KK106" s="23">
        <v>0</v>
      </c>
      <c r="KL106" s="23">
        <v>0</v>
      </c>
      <c r="KM106" s="23">
        <v>0</v>
      </c>
      <c r="KN106" s="23">
        <v>0</v>
      </c>
      <c r="KO106" s="23">
        <v>0</v>
      </c>
      <c r="KP106" s="23">
        <v>0</v>
      </c>
      <c r="KQ106" s="23">
        <v>0</v>
      </c>
      <c r="KR106" s="23">
        <v>0</v>
      </c>
      <c r="KS106" s="22">
        <v>0</v>
      </c>
      <c r="KT106" s="23">
        <v>0</v>
      </c>
      <c r="KU106" s="23">
        <v>0</v>
      </c>
      <c r="KV106" s="23">
        <v>0</v>
      </c>
      <c r="KW106" s="23">
        <v>0</v>
      </c>
      <c r="KX106" s="23">
        <v>0</v>
      </c>
      <c r="KY106" s="23">
        <v>0</v>
      </c>
      <c r="KZ106" s="23">
        <v>0</v>
      </c>
      <c r="LA106" s="23">
        <v>0</v>
      </c>
      <c r="LB106" s="23">
        <v>0</v>
      </c>
      <c r="LC106" s="23">
        <v>0</v>
      </c>
      <c r="LD106" s="23">
        <v>0</v>
      </c>
      <c r="LE106" s="23">
        <v>0</v>
      </c>
      <c r="LF106" s="23">
        <v>0</v>
      </c>
      <c r="LG106" s="23">
        <v>0</v>
      </c>
      <c r="LH106" s="23">
        <v>0</v>
      </c>
      <c r="LI106" s="23">
        <v>0</v>
      </c>
      <c r="LJ106" s="23">
        <v>0</v>
      </c>
      <c r="LK106" s="23">
        <v>0</v>
      </c>
      <c r="LL106" s="23">
        <v>0</v>
      </c>
      <c r="LM106" s="22">
        <v>0</v>
      </c>
      <c r="LN106" s="23">
        <v>0</v>
      </c>
      <c r="LO106" s="23">
        <v>0</v>
      </c>
      <c r="LP106" s="23">
        <v>0</v>
      </c>
      <c r="LQ106" s="23">
        <v>0</v>
      </c>
      <c r="LR106" s="23">
        <v>0</v>
      </c>
      <c r="LS106" s="23">
        <v>0</v>
      </c>
      <c r="LT106" s="23">
        <v>0</v>
      </c>
      <c r="LU106" s="23">
        <v>0</v>
      </c>
      <c r="LV106" s="23">
        <v>0</v>
      </c>
      <c r="LW106" s="23">
        <v>0</v>
      </c>
      <c r="LX106" s="23">
        <v>0</v>
      </c>
      <c r="LY106" s="23">
        <v>0</v>
      </c>
      <c r="LZ106" s="23">
        <v>0</v>
      </c>
      <c r="MA106" s="23">
        <v>0</v>
      </c>
      <c r="MB106" s="23">
        <v>0</v>
      </c>
      <c r="MC106" s="23">
        <v>0</v>
      </c>
      <c r="MD106" s="23">
        <v>0</v>
      </c>
      <c r="ME106" s="23">
        <v>0</v>
      </c>
      <c r="MF106" s="23">
        <v>0</v>
      </c>
      <c r="MG106" s="22">
        <v>0</v>
      </c>
      <c r="MH106" s="23">
        <v>0</v>
      </c>
      <c r="MI106" s="23">
        <v>0</v>
      </c>
      <c r="MJ106" s="23">
        <v>0</v>
      </c>
      <c r="MK106" s="23">
        <v>0</v>
      </c>
      <c r="ML106" s="23">
        <v>0</v>
      </c>
      <c r="MM106" s="23">
        <v>0</v>
      </c>
      <c r="MN106" s="23">
        <v>0</v>
      </c>
      <c r="MO106" s="23">
        <v>0</v>
      </c>
      <c r="MP106" s="23">
        <v>0</v>
      </c>
      <c r="MQ106" s="23">
        <v>0</v>
      </c>
      <c r="MR106" s="23">
        <v>0</v>
      </c>
      <c r="MS106" s="23">
        <v>0</v>
      </c>
      <c r="MT106" s="23">
        <v>0</v>
      </c>
      <c r="MU106" s="23">
        <v>0</v>
      </c>
      <c r="MV106" s="23">
        <v>0</v>
      </c>
      <c r="MW106" s="23">
        <v>0</v>
      </c>
      <c r="MX106" s="23">
        <v>0</v>
      </c>
      <c r="MY106" s="23">
        <v>0</v>
      </c>
      <c r="MZ106" s="23">
        <v>0</v>
      </c>
    </row>
    <row r="107" spans="1:364">
      <c r="A107" s="9" t="s">
        <v>1084</v>
      </c>
      <c r="B107" s="9" t="s">
        <v>1085</v>
      </c>
      <c r="C107" s="9" t="s">
        <v>886</v>
      </c>
      <c r="E107" s="22">
        <v>0</v>
      </c>
      <c r="F107" s="23">
        <v>0</v>
      </c>
      <c r="G107" s="23">
        <v>172.68404899999999</v>
      </c>
      <c r="H107" s="23">
        <v>183.774047</v>
      </c>
      <c r="I107" s="23">
        <v>189.47104300000001</v>
      </c>
      <c r="J107" s="23">
        <v>195.34464500000001</v>
      </c>
      <c r="K107" s="23">
        <v>201.400329</v>
      </c>
      <c r="L107" s="23">
        <v>207.64373900000001</v>
      </c>
      <c r="M107" s="23">
        <v>214.08069499999999</v>
      </c>
      <c r="N107" s="23">
        <v>220.717197</v>
      </c>
      <c r="O107" s="23">
        <v>227.55942999999999</v>
      </c>
      <c r="P107" s="23">
        <v>234.61377200000001</v>
      </c>
      <c r="Q107" s="23">
        <v>241.886799</v>
      </c>
      <c r="R107" s="23">
        <v>249.38529</v>
      </c>
      <c r="S107" s="23">
        <v>257.11623400000002</v>
      </c>
      <c r="T107" s="23">
        <v>265.086837</v>
      </c>
      <c r="U107" s="23">
        <v>273.304529</v>
      </c>
      <c r="V107" s="23">
        <v>0</v>
      </c>
      <c r="W107" s="23">
        <v>0</v>
      </c>
      <c r="X107" s="23">
        <v>0</v>
      </c>
      <c r="Y107" s="22">
        <v>0</v>
      </c>
      <c r="Z107" s="23">
        <v>0</v>
      </c>
      <c r="AA107" s="23">
        <v>191.21190000000001</v>
      </c>
      <c r="AB107" s="23">
        <v>199.45497499999999</v>
      </c>
      <c r="AC107" s="23">
        <v>205.63808</v>
      </c>
      <c r="AD107" s="23">
        <v>212.01285999999999</v>
      </c>
      <c r="AE107" s="23">
        <v>218.58525900000001</v>
      </c>
      <c r="AF107" s="23">
        <v>225.361402</v>
      </c>
      <c r="AG107" s="23">
        <v>232.34760499999999</v>
      </c>
      <c r="AH107" s="23">
        <v>239.55038099999999</v>
      </c>
      <c r="AI107" s="23">
        <v>246.97644299999999</v>
      </c>
      <c r="AJ107" s="23">
        <v>254.632712</v>
      </c>
      <c r="AK107" s="23">
        <v>262.52632699999998</v>
      </c>
      <c r="AL107" s="23">
        <v>270.66464300000001</v>
      </c>
      <c r="AM107" s="23">
        <v>279.05524700000001</v>
      </c>
      <c r="AN107" s="23">
        <v>287.70595900000001</v>
      </c>
      <c r="AO107" s="23">
        <v>296.624844</v>
      </c>
      <c r="AP107" s="23">
        <v>0</v>
      </c>
      <c r="AQ107" s="23">
        <v>0</v>
      </c>
      <c r="AR107" s="23">
        <v>0</v>
      </c>
      <c r="AS107" s="22">
        <v>0</v>
      </c>
      <c r="AT107" s="23">
        <v>0</v>
      </c>
      <c r="AU107" s="23">
        <v>0</v>
      </c>
      <c r="AV107" s="23">
        <v>117.364159</v>
      </c>
      <c r="AW107" s="23">
        <v>120.88508299999999</v>
      </c>
      <c r="AX107" s="23">
        <v>124.511636</v>
      </c>
      <c r="AY107" s="23">
        <v>128.246985</v>
      </c>
      <c r="AZ107" s="23">
        <v>132.09439499999999</v>
      </c>
      <c r="BA107" s="23">
        <v>136.05722600000001</v>
      </c>
      <c r="BB107" s="23">
        <v>140.13894300000001</v>
      </c>
      <c r="BC107" s="23">
        <v>144.34311199999999</v>
      </c>
      <c r="BD107" s="23">
        <v>148.673405</v>
      </c>
      <c r="BE107" s="23">
        <v>153.13360700000001</v>
      </c>
      <c r="BF107" s="23">
        <v>157.72761499999999</v>
      </c>
      <c r="BG107" s="23">
        <v>162.45944399999999</v>
      </c>
      <c r="BH107" s="23">
        <v>167.33322699999999</v>
      </c>
      <c r="BI107" s="23">
        <v>172.35322400000001</v>
      </c>
      <c r="BJ107" s="23">
        <v>0</v>
      </c>
      <c r="BK107" s="23">
        <v>0</v>
      </c>
      <c r="BL107" s="23">
        <v>0</v>
      </c>
      <c r="BM107" s="22">
        <v>0</v>
      </c>
      <c r="BN107" s="23">
        <v>0</v>
      </c>
      <c r="BO107" s="23">
        <v>0</v>
      </c>
      <c r="BP107" s="23">
        <v>117.364159</v>
      </c>
      <c r="BQ107" s="23">
        <v>120.88508299999999</v>
      </c>
      <c r="BR107" s="23">
        <v>124.511636</v>
      </c>
      <c r="BS107" s="23">
        <v>128.246985</v>
      </c>
      <c r="BT107" s="23">
        <v>132.09439499999999</v>
      </c>
      <c r="BU107" s="23">
        <v>136.05722600000001</v>
      </c>
      <c r="BV107" s="23">
        <v>140.13894300000001</v>
      </c>
      <c r="BW107" s="23">
        <v>144.34311199999999</v>
      </c>
      <c r="BX107" s="23">
        <v>148.673405</v>
      </c>
      <c r="BY107" s="23">
        <v>153.13360700000001</v>
      </c>
      <c r="BZ107" s="23">
        <v>157.72761499999999</v>
      </c>
      <c r="CA107" s="23">
        <v>162.45944399999999</v>
      </c>
      <c r="CB107" s="23">
        <v>167.33322699999999</v>
      </c>
      <c r="CC107" s="23">
        <v>172.35322400000001</v>
      </c>
      <c r="CD107" s="23">
        <v>0</v>
      </c>
      <c r="CE107" s="23">
        <v>0</v>
      </c>
      <c r="CF107" s="23">
        <v>0</v>
      </c>
      <c r="CG107" s="22">
        <v>0</v>
      </c>
      <c r="CH107" s="23">
        <v>0</v>
      </c>
      <c r="CI107" s="23">
        <v>114.60754300000001</v>
      </c>
      <c r="CJ107" s="23">
        <v>115.99393000000001</v>
      </c>
      <c r="CK107" s="23">
        <v>119.589742</v>
      </c>
      <c r="CL107" s="23">
        <v>123.29702399999999</v>
      </c>
      <c r="CM107" s="23">
        <v>127.119232</v>
      </c>
      <c r="CN107" s="23">
        <v>131.05992800000001</v>
      </c>
      <c r="CO107" s="23">
        <v>135.12278599999999</v>
      </c>
      <c r="CP107" s="23">
        <v>139.31159199999999</v>
      </c>
      <c r="CQ107" s="23">
        <v>143.63025099999999</v>
      </c>
      <c r="CR107" s="23">
        <v>148.08278899999999</v>
      </c>
      <c r="CS107" s="23">
        <v>152.67335600000001</v>
      </c>
      <c r="CT107" s="23">
        <v>157.40622999999999</v>
      </c>
      <c r="CU107" s="23">
        <v>162.28582299999999</v>
      </c>
      <c r="CV107" s="23">
        <v>167.31668300000001</v>
      </c>
      <c r="CW107" s="23">
        <v>172.5035</v>
      </c>
      <c r="CX107" s="23">
        <v>0</v>
      </c>
      <c r="CY107" s="23">
        <v>0</v>
      </c>
      <c r="CZ107" s="23">
        <v>0</v>
      </c>
      <c r="DA107" s="22">
        <v>0</v>
      </c>
      <c r="DB107" s="23">
        <v>0</v>
      </c>
      <c r="DC107" s="23">
        <v>113.319818</v>
      </c>
      <c r="DD107" s="23">
        <v>114.690628</v>
      </c>
      <c r="DE107" s="23">
        <v>118.246037</v>
      </c>
      <c r="DF107" s="23">
        <v>121.911664</v>
      </c>
      <c r="DG107" s="23">
        <v>125.690926</v>
      </c>
      <c r="DH107" s="23">
        <v>129.587344</v>
      </c>
      <c r="DI107" s="23">
        <v>133.60455200000001</v>
      </c>
      <c r="DJ107" s="23">
        <v>137.74629300000001</v>
      </c>
      <c r="DK107" s="23">
        <v>142.01642799999999</v>
      </c>
      <c r="DL107" s="23">
        <v>146.418938</v>
      </c>
      <c r="DM107" s="23">
        <v>150.95792499999999</v>
      </c>
      <c r="DN107" s="23">
        <v>155.63762</v>
      </c>
      <c r="DO107" s="23">
        <v>160.46238700000001</v>
      </c>
      <c r="DP107" s="23">
        <v>165.43672100000001</v>
      </c>
      <c r="DQ107" s="23">
        <v>170.565259</v>
      </c>
      <c r="DR107" s="23">
        <v>0</v>
      </c>
      <c r="DS107" s="23">
        <v>0</v>
      </c>
      <c r="DT107" s="23">
        <v>0</v>
      </c>
      <c r="DU107" s="22">
        <v>0</v>
      </c>
      <c r="DV107" s="23">
        <v>0</v>
      </c>
      <c r="DW107" s="23">
        <v>113.319818</v>
      </c>
      <c r="DX107" s="23">
        <v>105.238193</v>
      </c>
      <c r="DY107" s="23">
        <v>108.50057700000001</v>
      </c>
      <c r="DZ107" s="23">
        <v>111.86409500000001</v>
      </c>
      <c r="EA107" s="23">
        <v>115.33188199999999</v>
      </c>
      <c r="EB107" s="23">
        <v>118.90716999999999</v>
      </c>
      <c r="EC107" s="23">
        <v>122.593293</v>
      </c>
      <c r="ED107" s="23">
        <v>126.393685</v>
      </c>
      <c r="EE107" s="23">
        <v>130.31188900000001</v>
      </c>
      <c r="EF107" s="23">
        <v>134.35155700000001</v>
      </c>
      <c r="EG107" s="23">
        <v>138.51645600000001</v>
      </c>
      <c r="EH107" s="23">
        <v>142.81046599999999</v>
      </c>
      <c r="EI107" s="23">
        <v>147.23759000000001</v>
      </c>
      <c r="EJ107" s="23">
        <v>151.80195599999999</v>
      </c>
      <c r="EK107" s="23">
        <v>156.50781599999999</v>
      </c>
      <c r="EL107" s="23">
        <v>0</v>
      </c>
      <c r="EM107" s="23">
        <v>0</v>
      </c>
      <c r="EN107" s="23">
        <v>0</v>
      </c>
      <c r="EO107" s="22">
        <v>0</v>
      </c>
      <c r="EP107" s="23">
        <v>0</v>
      </c>
      <c r="EQ107" s="23">
        <v>114.60754300000001</v>
      </c>
      <c r="ER107" s="23">
        <v>115.99393000000001</v>
      </c>
      <c r="ES107" s="23">
        <v>119.589742</v>
      </c>
      <c r="ET107" s="23">
        <v>123.29702399999999</v>
      </c>
      <c r="EU107" s="23">
        <v>127.119232</v>
      </c>
      <c r="EV107" s="23">
        <v>131.05992800000001</v>
      </c>
      <c r="EW107" s="23">
        <v>135.12278599999999</v>
      </c>
      <c r="EX107" s="23">
        <v>139.31159199999999</v>
      </c>
      <c r="EY107" s="23">
        <v>143.63025099999999</v>
      </c>
      <c r="EZ107" s="23">
        <v>148.08278899999999</v>
      </c>
      <c r="FA107" s="23">
        <v>152.67335600000001</v>
      </c>
      <c r="FB107" s="23">
        <v>157.40622999999999</v>
      </c>
      <c r="FC107" s="23">
        <v>162.28582299999999</v>
      </c>
      <c r="FD107" s="23">
        <v>167.31668300000001</v>
      </c>
      <c r="FE107" s="23">
        <v>172.5035</v>
      </c>
      <c r="FF107" s="23">
        <v>0</v>
      </c>
      <c r="FG107" s="23">
        <v>0</v>
      </c>
      <c r="FH107" s="23">
        <v>0</v>
      </c>
      <c r="FI107" s="22">
        <v>0</v>
      </c>
      <c r="FJ107" s="23">
        <v>0</v>
      </c>
      <c r="FK107" s="23">
        <v>0</v>
      </c>
      <c r="FL107" s="23">
        <v>118.68011</v>
      </c>
      <c r="FM107" s="23">
        <v>122.833913</v>
      </c>
      <c r="FN107" s="23">
        <v>127.1331</v>
      </c>
      <c r="FO107" s="23">
        <v>131.58275900000001</v>
      </c>
      <c r="FP107" s="23">
        <v>136.18815599999999</v>
      </c>
      <c r="FQ107" s="23">
        <v>140.95474100000001</v>
      </c>
      <c r="FR107" s="23">
        <v>145.88815700000001</v>
      </c>
      <c r="FS107" s="23">
        <v>150.99424200000001</v>
      </c>
      <c r="FT107" s="23">
        <v>156.27904100000001</v>
      </c>
      <c r="FU107" s="23">
        <v>161.748807</v>
      </c>
      <c r="FV107" s="23">
        <v>167.41001600000001</v>
      </c>
      <c r="FW107" s="23">
        <v>173.26936599999999</v>
      </c>
      <c r="FX107" s="23">
        <v>179.33379400000001</v>
      </c>
      <c r="FY107" s="23">
        <v>185.610477</v>
      </c>
      <c r="FZ107" s="23">
        <v>0</v>
      </c>
      <c r="GA107" s="23">
        <v>0</v>
      </c>
      <c r="GB107" s="23">
        <v>0</v>
      </c>
      <c r="GC107" s="22">
        <v>0</v>
      </c>
      <c r="GD107" s="23">
        <v>0</v>
      </c>
      <c r="GE107" s="23">
        <v>0</v>
      </c>
      <c r="GF107" s="23">
        <v>185.49360204999999</v>
      </c>
      <c r="GG107" s="23">
        <v>191.98587812</v>
      </c>
      <c r="GH107" s="23">
        <v>198.70538385</v>
      </c>
      <c r="GI107" s="23">
        <v>205.66007228999999</v>
      </c>
      <c r="GJ107" s="23">
        <v>212.85817481999999</v>
      </c>
      <c r="GK107" s="23">
        <v>220.30821094000001</v>
      </c>
      <c r="GL107" s="23">
        <v>228.01899832000001</v>
      </c>
      <c r="GM107" s="23">
        <v>235.99966326000001</v>
      </c>
      <c r="GN107" s="23">
        <v>244.25965148</v>
      </c>
      <c r="GO107" s="23">
        <v>252.80873928</v>
      </c>
      <c r="GP107" s="23">
        <v>261.65704514999999</v>
      </c>
      <c r="GQ107" s="23">
        <v>270.81504173000002</v>
      </c>
      <c r="GR107" s="23">
        <v>280.29356818999997</v>
      </c>
      <c r="GS107" s="23">
        <v>290.10384307999999</v>
      </c>
      <c r="GT107" s="23">
        <v>0</v>
      </c>
      <c r="GU107" s="23">
        <v>0</v>
      </c>
      <c r="GV107" s="23">
        <v>0</v>
      </c>
      <c r="GW107" s="22">
        <v>0</v>
      </c>
      <c r="GX107" s="23">
        <v>0</v>
      </c>
      <c r="GY107" s="23">
        <v>0</v>
      </c>
      <c r="GZ107" s="23">
        <v>0</v>
      </c>
      <c r="HA107" s="23">
        <v>0</v>
      </c>
      <c r="HB107" s="23">
        <v>0</v>
      </c>
      <c r="HC107" s="23">
        <v>0</v>
      </c>
      <c r="HD107" s="23">
        <v>0</v>
      </c>
      <c r="HE107" s="23">
        <v>0</v>
      </c>
      <c r="HF107" s="23">
        <v>0</v>
      </c>
      <c r="HG107" s="23">
        <v>0</v>
      </c>
      <c r="HH107" s="23">
        <v>0</v>
      </c>
      <c r="HI107" s="23">
        <v>0</v>
      </c>
      <c r="HJ107" s="23">
        <v>0</v>
      </c>
      <c r="HK107" s="23">
        <v>0</v>
      </c>
      <c r="HL107" s="23">
        <v>0</v>
      </c>
      <c r="HM107" s="23">
        <v>0</v>
      </c>
      <c r="HN107" s="23">
        <v>0</v>
      </c>
      <c r="HO107" s="23">
        <v>0</v>
      </c>
      <c r="HP107" s="23">
        <v>0</v>
      </c>
      <c r="HQ107" s="22">
        <v>0</v>
      </c>
      <c r="HR107" s="23">
        <v>0</v>
      </c>
      <c r="HS107" s="23">
        <v>0</v>
      </c>
      <c r="HT107" s="24">
        <v>119.297164</v>
      </c>
      <c r="HU107" s="24">
        <v>123.472565</v>
      </c>
      <c r="HV107" s="24">
        <v>129.33644699999999</v>
      </c>
      <c r="HW107" s="23">
        <v>133.29310699999999</v>
      </c>
      <c r="HX107" s="23">
        <v>137.95836499999999</v>
      </c>
      <c r="HY107" s="23">
        <v>142.78690800000001</v>
      </c>
      <c r="HZ107" s="23">
        <v>147.78444999999999</v>
      </c>
      <c r="IA107" s="23">
        <v>152.956906</v>
      </c>
      <c r="IB107" s="23">
        <v>158.31039799999999</v>
      </c>
      <c r="IC107" s="23">
        <v>163.85126099999999</v>
      </c>
      <c r="ID107" s="23">
        <v>169.58605600000001</v>
      </c>
      <c r="IE107" s="23">
        <v>175.521568</v>
      </c>
      <c r="IF107" s="23">
        <v>181.66482199999999</v>
      </c>
      <c r="IG107" s="23">
        <v>188.02309099999999</v>
      </c>
      <c r="IH107" s="23">
        <v>0</v>
      </c>
      <c r="II107" s="23">
        <v>0</v>
      </c>
      <c r="IJ107" s="23">
        <v>0</v>
      </c>
      <c r="IK107" s="22">
        <v>0</v>
      </c>
      <c r="IL107" s="23">
        <v>0</v>
      </c>
      <c r="IM107" s="23">
        <v>0</v>
      </c>
      <c r="IN107" s="23">
        <v>0</v>
      </c>
      <c r="IO107" s="23">
        <v>0</v>
      </c>
      <c r="IP107" s="23">
        <v>0</v>
      </c>
      <c r="IQ107" s="23">
        <v>0</v>
      </c>
      <c r="IR107" s="23">
        <v>0</v>
      </c>
      <c r="IS107" s="23">
        <v>0</v>
      </c>
      <c r="IT107" s="23">
        <v>0</v>
      </c>
      <c r="IU107" s="23">
        <v>0</v>
      </c>
      <c r="IV107" s="23">
        <v>0</v>
      </c>
      <c r="IW107" s="23">
        <v>0</v>
      </c>
      <c r="IX107" s="23">
        <v>0</v>
      </c>
      <c r="IY107" s="23">
        <v>0</v>
      </c>
      <c r="IZ107" s="23">
        <v>0</v>
      </c>
      <c r="JA107" s="23">
        <v>0</v>
      </c>
      <c r="JB107" s="23">
        <v>0</v>
      </c>
      <c r="JC107" s="23">
        <v>0</v>
      </c>
      <c r="JD107" s="23">
        <v>0</v>
      </c>
      <c r="JE107" s="22">
        <v>0</v>
      </c>
      <c r="JF107" s="23">
        <v>0</v>
      </c>
      <c r="JG107" s="23">
        <v>0</v>
      </c>
      <c r="JH107" s="23">
        <v>0</v>
      </c>
      <c r="JI107" s="23">
        <v>0</v>
      </c>
      <c r="JJ107" s="23">
        <v>0</v>
      </c>
      <c r="JK107" s="23">
        <v>0</v>
      </c>
      <c r="JL107" s="23">
        <v>0</v>
      </c>
      <c r="JM107" s="23">
        <v>0</v>
      </c>
      <c r="JN107" s="23">
        <v>0</v>
      </c>
      <c r="JO107" s="23">
        <v>0</v>
      </c>
      <c r="JP107" s="23">
        <v>0</v>
      </c>
      <c r="JQ107" s="23">
        <v>0</v>
      </c>
      <c r="JR107" s="23">
        <v>0</v>
      </c>
      <c r="JS107" s="23">
        <v>0</v>
      </c>
      <c r="JT107" s="23">
        <v>0</v>
      </c>
      <c r="JU107" s="23">
        <v>0</v>
      </c>
      <c r="JV107" s="23">
        <v>0</v>
      </c>
      <c r="JW107" s="23">
        <v>0</v>
      </c>
      <c r="JX107" s="23">
        <v>0</v>
      </c>
      <c r="JY107" s="22">
        <v>0</v>
      </c>
      <c r="JZ107" s="23">
        <v>0</v>
      </c>
      <c r="KA107" s="23">
        <v>0</v>
      </c>
      <c r="KB107" s="23">
        <v>0</v>
      </c>
      <c r="KC107" s="23">
        <v>0</v>
      </c>
      <c r="KD107" s="23">
        <v>0</v>
      </c>
      <c r="KE107" s="23">
        <v>0</v>
      </c>
      <c r="KF107" s="23">
        <v>0</v>
      </c>
      <c r="KG107" s="23">
        <v>0</v>
      </c>
      <c r="KH107" s="23">
        <v>0</v>
      </c>
      <c r="KI107" s="23">
        <v>0</v>
      </c>
      <c r="KJ107" s="23">
        <v>0</v>
      </c>
      <c r="KK107" s="23">
        <v>0</v>
      </c>
      <c r="KL107" s="23">
        <v>0</v>
      </c>
      <c r="KM107" s="23">
        <v>0</v>
      </c>
      <c r="KN107" s="23">
        <v>0</v>
      </c>
      <c r="KO107" s="23">
        <v>0</v>
      </c>
      <c r="KP107" s="23">
        <v>0</v>
      </c>
      <c r="KQ107" s="23">
        <v>0</v>
      </c>
      <c r="KR107" s="23">
        <v>0</v>
      </c>
      <c r="KS107" s="22">
        <v>0</v>
      </c>
      <c r="KT107" s="23">
        <v>0</v>
      </c>
      <c r="KU107" s="23">
        <v>0</v>
      </c>
      <c r="KV107" s="23">
        <v>0</v>
      </c>
      <c r="KW107" s="23">
        <v>0</v>
      </c>
      <c r="KX107" s="23">
        <v>0</v>
      </c>
      <c r="KY107" s="23">
        <v>0</v>
      </c>
      <c r="KZ107" s="23">
        <v>0</v>
      </c>
      <c r="LA107" s="23">
        <v>0</v>
      </c>
      <c r="LB107" s="23">
        <v>0</v>
      </c>
      <c r="LC107" s="23">
        <v>0</v>
      </c>
      <c r="LD107" s="23">
        <v>0</v>
      </c>
      <c r="LE107" s="23">
        <v>0</v>
      </c>
      <c r="LF107" s="23">
        <v>0</v>
      </c>
      <c r="LG107" s="23">
        <v>0</v>
      </c>
      <c r="LH107" s="23">
        <v>0</v>
      </c>
      <c r="LI107" s="23">
        <v>0</v>
      </c>
      <c r="LJ107" s="23">
        <v>0</v>
      </c>
      <c r="LK107" s="23">
        <v>0</v>
      </c>
      <c r="LL107" s="23">
        <v>0</v>
      </c>
      <c r="LM107" s="22">
        <v>0</v>
      </c>
      <c r="LN107" s="23">
        <v>0</v>
      </c>
      <c r="LO107" s="23">
        <v>0</v>
      </c>
      <c r="LP107" s="23">
        <v>0</v>
      </c>
      <c r="LQ107" s="23">
        <v>0</v>
      </c>
      <c r="LR107" s="23">
        <v>0</v>
      </c>
      <c r="LS107" s="23">
        <v>0</v>
      </c>
      <c r="LT107" s="23">
        <v>0</v>
      </c>
      <c r="LU107" s="23">
        <v>0</v>
      </c>
      <c r="LV107" s="23">
        <v>0</v>
      </c>
      <c r="LW107" s="23">
        <v>0</v>
      </c>
      <c r="LX107" s="23">
        <v>0</v>
      </c>
      <c r="LY107" s="23">
        <v>0</v>
      </c>
      <c r="LZ107" s="23">
        <v>0</v>
      </c>
      <c r="MA107" s="23">
        <v>0</v>
      </c>
      <c r="MB107" s="23">
        <v>0</v>
      </c>
      <c r="MC107" s="23">
        <v>0</v>
      </c>
      <c r="MD107" s="23">
        <v>0</v>
      </c>
      <c r="ME107" s="23">
        <v>0</v>
      </c>
      <c r="MF107" s="23">
        <v>0</v>
      </c>
      <c r="MG107" s="22">
        <v>0</v>
      </c>
      <c r="MH107" s="23">
        <v>0</v>
      </c>
      <c r="MI107" s="23">
        <v>0</v>
      </c>
      <c r="MJ107" s="23">
        <v>0</v>
      </c>
      <c r="MK107" s="23">
        <v>0</v>
      </c>
      <c r="ML107" s="23">
        <v>0</v>
      </c>
      <c r="MM107" s="23">
        <v>0</v>
      </c>
      <c r="MN107" s="23">
        <v>0</v>
      </c>
      <c r="MO107" s="23">
        <v>0</v>
      </c>
      <c r="MP107" s="23">
        <v>0</v>
      </c>
      <c r="MQ107" s="23">
        <v>0</v>
      </c>
      <c r="MR107" s="23">
        <v>0</v>
      </c>
      <c r="MS107" s="23">
        <v>0</v>
      </c>
      <c r="MT107" s="23">
        <v>0</v>
      </c>
      <c r="MU107" s="23">
        <v>0</v>
      </c>
      <c r="MV107" s="23">
        <v>0</v>
      </c>
      <c r="MW107" s="23">
        <v>0</v>
      </c>
      <c r="MX107" s="23">
        <v>0</v>
      </c>
      <c r="MY107" s="23">
        <v>0</v>
      </c>
      <c r="MZ107" s="23">
        <v>0</v>
      </c>
    </row>
    <row r="108" spans="1:364">
      <c r="A108" s="9" t="s">
        <v>1086</v>
      </c>
      <c r="B108" s="9" t="s">
        <v>1087</v>
      </c>
      <c r="C108" s="9" t="s">
        <v>886</v>
      </c>
      <c r="E108" s="22">
        <v>0</v>
      </c>
      <c r="F108" s="23">
        <v>0</v>
      </c>
      <c r="G108" s="23">
        <v>164.479637</v>
      </c>
      <c r="H108" s="23">
        <v>175.04273699999999</v>
      </c>
      <c r="I108" s="23">
        <v>180.46906200000001</v>
      </c>
      <c r="J108" s="23">
        <v>186.063603</v>
      </c>
      <c r="K108" s="23">
        <v>191.83157399999999</v>
      </c>
      <c r="L108" s="23">
        <v>197.77835300000001</v>
      </c>
      <c r="M108" s="23">
        <v>203.909482</v>
      </c>
      <c r="N108" s="23">
        <v>210.23067599999999</v>
      </c>
      <c r="O108" s="23">
        <v>216.747827</v>
      </c>
      <c r="P108" s="23">
        <v>223.46700999999999</v>
      </c>
      <c r="Q108" s="23">
        <v>230.394487</v>
      </c>
      <c r="R108" s="23">
        <v>237.53671600000001</v>
      </c>
      <c r="S108" s="23">
        <v>244.90035399999999</v>
      </c>
      <c r="T108" s="23">
        <v>252.492265</v>
      </c>
      <c r="U108" s="23">
        <v>260.319525</v>
      </c>
      <c r="V108" s="23">
        <v>0</v>
      </c>
      <c r="W108" s="23">
        <v>0</v>
      </c>
      <c r="X108" s="23">
        <v>0</v>
      </c>
      <c r="Y108" s="22">
        <v>0</v>
      </c>
      <c r="Z108" s="23">
        <v>0</v>
      </c>
      <c r="AA108" s="23">
        <v>182.12720899999999</v>
      </c>
      <c r="AB108" s="23">
        <v>189.978646</v>
      </c>
      <c r="AC108" s="23">
        <v>195.86798400000001</v>
      </c>
      <c r="AD108" s="23">
        <v>201.93989199999999</v>
      </c>
      <c r="AE108" s="23">
        <v>208.200029</v>
      </c>
      <c r="AF108" s="23">
        <v>214.65422899999999</v>
      </c>
      <c r="AG108" s="23">
        <v>221.30851100000001</v>
      </c>
      <c r="AH108" s="23">
        <v>228.16907399999999</v>
      </c>
      <c r="AI108" s="23">
        <v>235.24231599999999</v>
      </c>
      <c r="AJ108" s="23">
        <v>242.53482700000001</v>
      </c>
      <c r="AK108" s="23">
        <v>250.05340699999999</v>
      </c>
      <c r="AL108" s="23">
        <v>257.80506300000002</v>
      </c>
      <c r="AM108" s="23">
        <v>265.79701999999997</v>
      </c>
      <c r="AN108" s="23">
        <v>274.03672699999998</v>
      </c>
      <c r="AO108" s="23">
        <v>282.53186599999998</v>
      </c>
      <c r="AP108" s="23">
        <v>0</v>
      </c>
      <c r="AQ108" s="23">
        <v>0</v>
      </c>
      <c r="AR108" s="23">
        <v>0</v>
      </c>
      <c r="AS108" s="22">
        <v>0</v>
      </c>
      <c r="AT108" s="23">
        <v>0</v>
      </c>
      <c r="AU108" s="23">
        <v>0</v>
      </c>
      <c r="AV108" s="23">
        <v>112.411154</v>
      </c>
      <c r="AW108" s="23">
        <v>115.78348800000001</v>
      </c>
      <c r="AX108" s="23">
        <v>119.25699299999999</v>
      </c>
      <c r="AY108" s="23">
        <v>122.834703</v>
      </c>
      <c r="AZ108" s="23">
        <v>126.519744</v>
      </c>
      <c r="BA108" s="23">
        <v>130.315336</v>
      </c>
      <c r="BB108" s="23">
        <v>134.224796</v>
      </c>
      <c r="BC108" s="23">
        <v>138.25154000000001</v>
      </c>
      <c r="BD108" s="23">
        <v>142.39908600000001</v>
      </c>
      <c r="BE108" s="23">
        <v>146.67105900000001</v>
      </c>
      <c r="BF108" s="23">
        <v>151.07119</v>
      </c>
      <c r="BG108" s="23">
        <v>155.60332600000001</v>
      </c>
      <c r="BH108" s="23">
        <v>160.27142599999999</v>
      </c>
      <c r="BI108" s="23">
        <v>165.07956899999999</v>
      </c>
      <c r="BJ108" s="23">
        <v>0</v>
      </c>
      <c r="BK108" s="23">
        <v>0</v>
      </c>
      <c r="BL108" s="23">
        <v>0</v>
      </c>
      <c r="BM108" s="22">
        <v>0</v>
      </c>
      <c r="BN108" s="23">
        <v>0</v>
      </c>
      <c r="BO108" s="23">
        <v>0</v>
      </c>
      <c r="BP108" s="23">
        <v>112.411154</v>
      </c>
      <c r="BQ108" s="23">
        <v>115.78348800000001</v>
      </c>
      <c r="BR108" s="23">
        <v>119.25699299999999</v>
      </c>
      <c r="BS108" s="23">
        <v>122.834703</v>
      </c>
      <c r="BT108" s="23">
        <v>126.519744</v>
      </c>
      <c r="BU108" s="23">
        <v>130.315336</v>
      </c>
      <c r="BV108" s="23">
        <v>134.224796</v>
      </c>
      <c r="BW108" s="23">
        <v>138.25154000000001</v>
      </c>
      <c r="BX108" s="23">
        <v>142.39908600000001</v>
      </c>
      <c r="BY108" s="23">
        <v>146.67105900000001</v>
      </c>
      <c r="BZ108" s="23">
        <v>151.07119</v>
      </c>
      <c r="CA108" s="23">
        <v>155.60332600000001</v>
      </c>
      <c r="CB108" s="23">
        <v>160.27142599999999</v>
      </c>
      <c r="CC108" s="23">
        <v>165.07956899999999</v>
      </c>
      <c r="CD108" s="23">
        <v>0</v>
      </c>
      <c r="CE108" s="23">
        <v>0</v>
      </c>
      <c r="CF108" s="23">
        <v>0</v>
      </c>
      <c r="CG108" s="22">
        <v>0</v>
      </c>
      <c r="CH108" s="23">
        <v>0</v>
      </c>
      <c r="CI108" s="23">
        <v>109.16240999999999</v>
      </c>
      <c r="CJ108" s="23">
        <v>110.482929</v>
      </c>
      <c r="CK108" s="23">
        <v>113.9079</v>
      </c>
      <c r="CL108" s="23">
        <v>117.439044</v>
      </c>
      <c r="CM108" s="23">
        <v>121.079655</v>
      </c>
      <c r="CN108" s="23">
        <v>124.833124</v>
      </c>
      <c r="CO108" s="23">
        <v>128.70295100000001</v>
      </c>
      <c r="CP108" s="23">
        <v>132.69274200000001</v>
      </c>
      <c r="CQ108" s="23">
        <v>136.806217</v>
      </c>
      <c r="CR108" s="23">
        <v>141.04721000000001</v>
      </c>
      <c r="CS108" s="23">
        <v>145.41967399999999</v>
      </c>
      <c r="CT108" s="23">
        <v>149.927684</v>
      </c>
      <c r="CU108" s="23">
        <v>154.57544200000001</v>
      </c>
      <c r="CV108" s="23">
        <v>159.36727999999999</v>
      </c>
      <c r="CW108" s="23">
        <v>164.30766600000001</v>
      </c>
      <c r="CX108" s="23">
        <v>0</v>
      </c>
      <c r="CY108" s="23">
        <v>0</v>
      </c>
      <c r="CZ108" s="23">
        <v>0</v>
      </c>
      <c r="DA108" s="22">
        <v>0</v>
      </c>
      <c r="DB108" s="23">
        <v>0</v>
      </c>
      <c r="DC108" s="23">
        <v>107.935866</v>
      </c>
      <c r="DD108" s="23">
        <v>109.24154799999999</v>
      </c>
      <c r="DE108" s="23">
        <v>112.62803599999999</v>
      </c>
      <c r="DF108" s="23">
        <v>116.119505</v>
      </c>
      <c r="DG108" s="23">
        <v>119.71920900000001</v>
      </c>
      <c r="DH108" s="23">
        <v>123.430505</v>
      </c>
      <c r="DI108" s="23">
        <v>127.25685</v>
      </c>
      <c r="DJ108" s="23">
        <v>131.20181299999999</v>
      </c>
      <c r="DK108" s="23">
        <v>135.269069</v>
      </c>
      <c r="DL108" s="23">
        <v>139.46241000000001</v>
      </c>
      <c r="DM108" s="23">
        <v>143.78574499999999</v>
      </c>
      <c r="DN108" s="23">
        <v>148.24310299999999</v>
      </c>
      <c r="DO108" s="23">
        <v>152.838639</v>
      </c>
      <c r="DP108" s="23">
        <v>157.57663700000001</v>
      </c>
      <c r="DQ108" s="23">
        <v>162.461513</v>
      </c>
      <c r="DR108" s="23">
        <v>0</v>
      </c>
      <c r="DS108" s="23">
        <v>0</v>
      </c>
      <c r="DT108" s="23">
        <v>0</v>
      </c>
      <c r="DU108" s="22">
        <v>0</v>
      </c>
      <c r="DV108" s="23">
        <v>0</v>
      </c>
      <c r="DW108" s="23">
        <v>107.935866</v>
      </c>
      <c r="DX108" s="23">
        <v>100.238209</v>
      </c>
      <c r="DY108" s="23">
        <v>103.34559299999999</v>
      </c>
      <c r="DZ108" s="23">
        <v>106.549307</v>
      </c>
      <c r="EA108" s="23">
        <v>109.852335</v>
      </c>
      <c r="EB108" s="23">
        <v>113.257758</v>
      </c>
      <c r="EC108" s="23">
        <v>116.768748</v>
      </c>
      <c r="ED108" s="23">
        <v>120.38857899999999</v>
      </c>
      <c r="EE108" s="23">
        <v>124.120625</v>
      </c>
      <c r="EF108" s="23">
        <v>127.96836500000001</v>
      </c>
      <c r="EG108" s="23">
        <v>131.935384</v>
      </c>
      <c r="EH108" s="23">
        <v>136.02538100000001</v>
      </c>
      <c r="EI108" s="23">
        <v>140.24216799999999</v>
      </c>
      <c r="EJ108" s="23">
        <v>144.589675</v>
      </c>
      <c r="EK108" s="23">
        <v>149.071955</v>
      </c>
      <c r="EL108" s="23">
        <v>0</v>
      </c>
      <c r="EM108" s="23">
        <v>0</v>
      </c>
      <c r="EN108" s="23">
        <v>0</v>
      </c>
      <c r="EO108" s="22">
        <v>0</v>
      </c>
      <c r="EP108" s="23">
        <v>0</v>
      </c>
      <c r="EQ108" s="23">
        <v>109.16240999999999</v>
      </c>
      <c r="ER108" s="23">
        <v>110.482929</v>
      </c>
      <c r="ES108" s="23">
        <v>113.9079</v>
      </c>
      <c r="ET108" s="23">
        <v>117.439044</v>
      </c>
      <c r="EU108" s="23">
        <v>121.079655</v>
      </c>
      <c r="EV108" s="23">
        <v>124.833124</v>
      </c>
      <c r="EW108" s="23">
        <v>128.70295100000001</v>
      </c>
      <c r="EX108" s="23">
        <v>132.69274200000001</v>
      </c>
      <c r="EY108" s="23">
        <v>136.806217</v>
      </c>
      <c r="EZ108" s="23">
        <v>141.04721000000001</v>
      </c>
      <c r="FA108" s="23">
        <v>145.41967399999999</v>
      </c>
      <c r="FB108" s="23">
        <v>149.927684</v>
      </c>
      <c r="FC108" s="23">
        <v>154.57544200000001</v>
      </c>
      <c r="FD108" s="23">
        <v>159.36727999999999</v>
      </c>
      <c r="FE108" s="23">
        <v>164.30766600000001</v>
      </c>
      <c r="FF108" s="23">
        <v>0</v>
      </c>
      <c r="FG108" s="23">
        <v>0</v>
      </c>
      <c r="FH108" s="23">
        <v>0</v>
      </c>
      <c r="FI108" s="22">
        <v>0</v>
      </c>
      <c r="FJ108" s="23">
        <v>0</v>
      </c>
      <c r="FK108" s="23">
        <v>0</v>
      </c>
      <c r="FL108" s="23">
        <v>112.986559</v>
      </c>
      <c r="FM108" s="23">
        <v>116.94108799999999</v>
      </c>
      <c r="FN108" s="23">
        <v>121.034026</v>
      </c>
      <c r="FO108" s="23">
        <v>125.270217</v>
      </c>
      <c r="FP108" s="23">
        <v>129.654675</v>
      </c>
      <c r="FQ108" s="23">
        <v>134.192588</v>
      </c>
      <c r="FR108" s="23">
        <v>138.889329</v>
      </c>
      <c r="FS108" s="23">
        <v>143.75045499999999</v>
      </c>
      <c r="FT108" s="23">
        <v>148.781721</v>
      </c>
      <c r="FU108" s="23">
        <v>153.989082</v>
      </c>
      <c r="FV108" s="23">
        <v>159.37869900000001</v>
      </c>
      <c r="FW108" s="23">
        <v>164.956954</v>
      </c>
      <c r="FX108" s="23">
        <v>170.730447</v>
      </c>
      <c r="FY108" s="23">
        <v>176.70601300000001</v>
      </c>
      <c r="FZ108" s="23">
        <v>0</v>
      </c>
      <c r="GA108" s="23">
        <v>0</v>
      </c>
      <c r="GB108" s="23">
        <v>0</v>
      </c>
      <c r="GC108" s="22">
        <v>0</v>
      </c>
      <c r="GD108" s="23">
        <v>0</v>
      </c>
      <c r="GE108" s="23">
        <v>0</v>
      </c>
      <c r="GF108" s="23">
        <v>176.59474531999999</v>
      </c>
      <c r="GG108" s="23">
        <v>182.77556140999999</v>
      </c>
      <c r="GH108" s="23">
        <v>189.17270606</v>
      </c>
      <c r="GI108" s="23">
        <v>195.79375077</v>
      </c>
      <c r="GJ108" s="23">
        <v>202.64653204999999</v>
      </c>
      <c r="GK108" s="23">
        <v>209.73916066999999</v>
      </c>
      <c r="GL108" s="23">
        <v>217.08003128999999</v>
      </c>
      <c r="GM108" s="23">
        <v>224.67783238999999</v>
      </c>
      <c r="GN108" s="23">
        <v>232.54155652</v>
      </c>
      <c r="GO108" s="23">
        <v>240.680511</v>
      </c>
      <c r="GP108" s="23">
        <v>249.10432889000001</v>
      </c>
      <c r="GQ108" s="23">
        <v>257.82298040000001</v>
      </c>
      <c r="GR108" s="23">
        <v>266.84678471000001</v>
      </c>
      <c r="GS108" s="23">
        <v>276.18642218000002</v>
      </c>
      <c r="GT108" s="23">
        <v>0</v>
      </c>
      <c r="GU108" s="23">
        <v>0</v>
      </c>
      <c r="GV108" s="23">
        <v>0</v>
      </c>
      <c r="GW108" s="22">
        <v>0</v>
      </c>
      <c r="GX108" s="23">
        <v>0</v>
      </c>
      <c r="GY108" s="23">
        <v>0</v>
      </c>
      <c r="GZ108" s="23">
        <v>0</v>
      </c>
      <c r="HA108" s="23">
        <v>0</v>
      </c>
      <c r="HB108" s="23">
        <v>0</v>
      </c>
      <c r="HC108" s="23">
        <v>0</v>
      </c>
      <c r="HD108" s="23">
        <v>0</v>
      </c>
      <c r="HE108" s="23">
        <v>0</v>
      </c>
      <c r="HF108" s="23">
        <v>0</v>
      </c>
      <c r="HG108" s="23">
        <v>0</v>
      </c>
      <c r="HH108" s="23">
        <v>0</v>
      </c>
      <c r="HI108" s="23">
        <v>0</v>
      </c>
      <c r="HJ108" s="23">
        <v>0</v>
      </c>
      <c r="HK108" s="23">
        <v>0</v>
      </c>
      <c r="HL108" s="23">
        <v>0</v>
      </c>
      <c r="HM108" s="23">
        <v>0</v>
      </c>
      <c r="HN108" s="23">
        <v>0</v>
      </c>
      <c r="HO108" s="23">
        <v>0</v>
      </c>
      <c r="HP108" s="23">
        <v>0</v>
      </c>
      <c r="HQ108" s="22">
        <v>0</v>
      </c>
      <c r="HR108" s="23">
        <v>0</v>
      </c>
      <c r="HS108" s="23">
        <v>0</v>
      </c>
      <c r="HT108" s="24">
        <v>113.57401</v>
      </c>
      <c r="HU108" s="24">
        <v>117.54910099999999</v>
      </c>
      <c r="HV108" s="24">
        <v>123.13167</v>
      </c>
      <c r="HW108" s="23">
        <v>126.89851299999999</v>
      </c>
      <c r="HX108" s="23">
        <v>131.33996099999999</v>
      </c>
      <c r="HY108" s="23">
        <v>135.936859</v>
      </c>
      <c r="HZ108" s="23">
        <v>140.69465</v>
      </c>
      <c r="IA108" s="23">
        <v>145.61896200000001</v>
      </c>
      <c r="IB108" s="23">
        <v>150.71562599999999</v>
      </c>
      <c r="IC108" s="23">
        <v>155.99067299999999</v>
      </c>
      <c r="ID108" s="23">
        <v>161.450346</v>
      </c>
      <c r="IE108" s="23">
        <v>167.10110800000001</v>
      </c>
      <c r="IF108" s="23">
        <v>172.949647</v>
      </c>
      <c r="IG108" s="23">
        <v>179.00288499999999</v>
      </c>
      <c r="IH108" s="23">
        <v>0</v>
      </c>
      <c r="II108" s="23">
        <v>0</v>
      </c>
      <c r="IJ108" s="23">
        <v>0</v>
      </c>
      <c r="IK108" s="22">
        <v>0</v>
      </c>
      <c r="IL108" s="23">
        <v>0</v>
      </c>
      <c r="IM108" s="23">
        <v>0</v>
      </c>
      <c r="IN108" s="23">
        <v>0</v>
      </c>
      <c r="IO108" s="23">
        <v>0</v>
      </c>
      <c r="IP108" s="23">
        <v>0</v>
      </c>
      <c r="IQ108" s="23">
        <v>0</v>
      </c>
      <c r="IR108" s="23">
        <v>0</v>
      </c>
      <c r="IS108" s="23">
        <v>0</v>
      </c>
      <c r="IT108" s="23">
        <v>0</v>
      </c>
      <c r="IU108" s="23">
        <v>0</v>
      </c>
      <c r="IV108" s="23">
        <v>0</v>
      </c>
      <c r="IW108" s="23">
        <v>0</v>
      </c>
      <c r="IX108" s="23">
        <v>0</v>
      </c>
      <c r="IY108" s="23">
        <v>0</v>
      </c>
      <c r="IZ108" s="23">
        <v>0</v>
      </c>
      <c r="JA108" s="23">
        <v>0</v>
      </c>
      <c r="JB108" s="23">
        <v>0</v>
      </c>
      <c r="JC108" s="23">
        <v>0</v>
      </c>
      <c r="JD108" s="23">
        <v>0</v>
      </c>
      <c r="JE108" s="22">
        <v>0</v>
      </c>
      <c r="JF108" s="23">
        <v>0</v>
      </c>
      <c r="JG108" s="23">
        <v>0</v>
      </c>
      <c r="JH108" s="23">
        <v>0</v>
      </c>
      <c r="JI108" s="23">
        <v>0</v>
      </c>
      <c r="JJ108" s="23">
        <v>0</v>
      </c>
      <c r="JK108" s="23">
        <v>0</v>
      </c>
      <c r="JL108" s="23">
        <v>0</v>
      </c>
      <c r="JM108" s="23">
        <v>0</v>
      </c>
      <c r="JN108" s="23">
        <v>0</v>
      </c>
      <c r="JO108" s="23">
        <v>0</v>
      </c>
      <c r="JP108" s="23">
        <v>0</v>
      </c>
      <c r="JQ108" s="23">
        <v>0</v>
      </c>
      <c r="JR108" s="23">
        <v>0</v>
      </c>
      <c r="JS108" s="23">
        <v>0</v>
      </c>
      <c r="JT108" s="23">
        <v>0</v>
      </c>
      <c r="JU108" s="23">
        <v>0</v>
      </c>
      <c r="JV108" s="23">
        <v>0</v>
      </c>
      <c r="JW108" s="23">
        <v>0</v>
      </c>
      <c r="JX108" s="23">
        <v>0</v>
      </c>
      <c r="JY108" s="22">
        <v>0</v>
      </c>
      <c r="JZ108" s="23">
        <v>0</v>
      </c>
      <c r="KA108" s="23">
        <v>0</v>
      </c>
      <c r="KB108" s="23">
        <v>0</v>
      </c>
      <c r="KC108" s="23">
        <v>0</v>
      </c>
      <c r="KD108" s="23">
        <v>0</v>
      </c>
      <c r="KE108" s="23">
        <v>0</v>
      </c>
      <c r="KF108" s="23">
        <v>0</v>
      </c>
      <c r="KG108" s="23">
        <v>0</v>
      </c>
      <c r="KH108" s="23">
        <v>0</v>
      </c>
      <c r="KI108" s="23">
        <v>0</v>
      </c>
      <c r="KJ108" s="23">
        <v>0</v>
      </c>
      <c r="KK108" s="23">
        <v>0</v>
      </c>
      <c r="KL108" s="23">
        <v>0</v>
      </c>
      <c r="KM108" s="23">
        <v>0</v>
      </c>
      <c r="KN108" s="23">
        <v>0</v>
      </c>
      <c r="KO108" s="23">
        <v>0</v>
      </c>
      <c r="KP108" s="23">
        <v>0</v>
      </c>
      <c r="KQ108" s="23">
        <v>0</v>
      </c>
      <c r="KR108" s="23">
        <v>0</v>
      </c>
      <c r="KS108" s="22">
        <v>0</v>
      </c>
      <c r="KT108" s="23">
        <v>0</v>
      </c>
      <c r="KU108" s="23">
        <v>0</v>
      </c>
      <c r="KV108" s="23">
        <v>0</v>
      </c>
      <c r="KW108" s="23">
        <v>0</v>
      </c>
      <c r="KX108" s="23">
        <v>0</v>
      </c>
      <c r="KY108" s="23">
        <v>0</v>
      </c>
      <c r="KZ108" s="23">
        <v>0</v>
      </c>
      <c r="LA108" s="23">
        <v>0</v>
      </c>
      <c r="LB108" s="23">
        <v>0</v>
      </c>
      <c r="LC108" s="23">
        <v>0</v>
      </c>
      <c r="LD108" s="23">
        <v>0</v>
      </c>
      <c r="LE108" s="23">
        <v>0</v>
      </c>
      <c r="LF108" s="23">
        <v>0</v>
      </c>
      <c r="LG108" s="23">
        <v>0</v>
      </c>
      <c r="LH108" s="23">
        <v>0</v>
      </c>
      <c r="LI108" s="23">
        <v>0</v>
      </c>
      <c r="LJ108" s="23">
        <v>0</v>
      </c>
      <c r="LK108" s="23">
        <v>0</v>
      </c>
      <c r="LL108" s="23">
        <v>0</v>
      </c>
      <c r="LM108" s="22">
        <v>0</v>
      </c>
      <c r="LN108" s="23">
        <v>0</v>
      </c>
      <c r="LO108" s="23">
        <v>0</v>
      </c>
      <c r="LP108" s="23">
        <v>0</v>
      </c>
      <c r="LQ108" s="23">
        <v>0</v>
      </c>
      <c r="LR108" s="23">
        <v>0</v>
      </c>
      <c r="LS108" s="23">
        <v>0</v>
      </c>
      <c r="LT108" s="23">
        <v>0</v>
      </c>
      <c r="LU108" s="23">
        <v>0</v>
      </c>
      <c r="LV108" s="23">
        <v>0</v>
      </c>
      <c r="LW108" s="23">
        <v>0</v>
      </c>
      <c r="LX108" s="23">
        <v>0</v>
      </c>
      <c r="LY108" s="23">
        <v>0</v>
      </c>
      <c r="LZ108" s="23">
        <v>0</v>
      </c>
      <c r="MA108" s="23">
        <v>0</v>
      </c>
      <c r="MB108" s="23">
        <v>0</v>
      </c>
      <c r="MC108" s="23">
        <v>0</v>
      </c>
      <c r="MD108" s="23">
        <v>0</v>
      </c>
      <c r="ME108" s="23">
        <v>0</v>
      </c>
      <c r="MF108" s="23">
        <v>0</v>
      </c>
      <c r="MG108" s="22">
        <v>0</v>
      </c>
      <c r="MH108" s="23">
        <v>0</v>
      </c>
      <c r="MI108" s="23">
        <v>0</v>
      </c>
      <c r="MJ108" s="23">
        <v>0</v>
      </c>
      <c r="MK108" s="23">
        <v>0</v>
      </c>
      <c r="ML108" s="23">
        <v>0</v>
      </c>
      <c r="MM108" s="23">
        <v>0</v>
      </c>
      <c r="MN108" s="23">
        <v>0</v>
      </c>
      <c r="MO108" s="23">
        <v>0</v>
      </c>
      <c r="MP108" s="23">
        <v>0</v>
      </c>
      <c r="MQ108" s="23">
        <v>0</v>
      </c>
      <c r="MR108" s="23">
        <v>0</v>
      </c>
      <c r="MS108" s="23">
        <v>0</v>
      </c>
      <c r="MT108" s="23">
        <v>0</v>
      </c>
      <c r="MU108" s="23">
        <v>0</v>
      </c>
      <c r="MV108" s="23">
        <v>0</v>
      </c>
      <c r="MW108" s="23">
        <v>0</v>
      </c>
      <c r="MX108" s="23">
        <v>0</v>
      </c>
      <c r="MY108" s="23">
        <v>0</v>
      </c>
      <c r="MZ108" s="23">
        <v>0</v>
      </c>
    </row>
    <row r="109" spans="1:364">
      <c r="A109" s="9" t="s">
        <v>1088</v>
      </c>
      <c r="B109" s="9" t="s">
        <v>1089</v>
      </c>
      <c r="C109" s="9" t="s">
        <v>886</v>
      </c>
      <c r="E109" s="22">
        <v>0</v>
      </c>
      <c r="F109" s="23">
        <v>0</v>
      </c>
      <c r="G109" s="23">
        <v>137.16717700000001</v>
      </c>
      <c r="H109" s="23">
        <v>145.97623400000001</v>
      </c>
      <c r="I109" s="23">
        <v>150.501498</v>
      </c>
      <c r="J109" s="23">
        <v>155.167044</v>
      </c>
      <c r="K109" s="23">
        <v>159.97722200000001</v>
      </c>
      <c r="L109" s="23">
        <v>164.93651600000001</v>
      </c>
      <c r="M109" s="23">
        <v>170.04954799999999</v>
      </c>
      <c r="N109" s="23">
        <v>175.32108400000001</v>
      </c>
      <c r="O109" s="23">
        <v>180.75603799999999</v>
      </c>
      <c r="P109" s="23">
        <v>186.359475</v>
      </c>
      <c r="Q109" s="23">
        <v>192.136619</v>
      </c>
      <c r="R109" s="23">
        <v>198.09285399999999</v>
      </c>
      <c r="S109" s="23">
        <v>204.233732</v>
      </c>
      <c r="T109" s="23">
        <v>210.564978</v>
      </c>
      <c r="U109" s="23">
        <v>217.09249199999999</v>
      </c>
      <c r="V109" s="23">
        <v>0</v>
      </c>
      <c r="W109" s="23">
        <v>0</v>
      </c>
      <c r="X109" s="23">
        <v>0</v>
      </c>
      <c r="Y109" s="22">
        <v>0</v>
      </c>
      <c r="Z109" s="23">
        <v>0</v>
      </c>
      <c r="AA109" s="23">
        <v>151.88430299999999</v>
      </c>
      <c r="AB109" s="23">
        <v>158.43198000000001</v>
      </c>
      <c r="AC109" s="23">
        <v>163.34337099999999</v>
      </c>
      <c r="AD109" s="23">
        <v>168.407016</v>
      </c>
      <c r="AE109" s="23">
        <v>173.627633</v>
      </c>
      <c r="AF109" s="23">
        <v>179.01008999999999</v>
      </c>
      <c r="AG109" s="23">
        <v>184.559403</v>
      </c>
      <c r="AH109" s="23">
        <v>190.280744</v>
      </c>
      <c r="AI109" s="23">
        <v>196.17944700000001</v>
      </c>
      <c r="AJ109" s="23">
        <v>202.26101</v>
      </c>
      <c r="AK109" s="23">
        <v>208.531102</v>
      </c>
      <c r="AL109" s="23">
        <v>214.995566</v>
      </c>
      <c r="AM109" s="23">
        <v>221.660428</v>
      </c>
      <c r="AN109" s="23">
        <v>228.531902</v>
      </c>
      <c r="AO109" s="23">
        <v>235.61639</v>
      </c>
      <c r="AP109" s="23">
        <v>0</v>
      </c>
      <c r="AQ109" s="23">
        <v>0</v>
      </c>
      <c r="AR109" s="23">
        <v>0</v>
      </c>
      <c r="AS109" s="22">
        <v>0</v>
      </c>
      <c r="AT109" s="23">
        <v>0</v>
      </c>
      <c r="AU109" s="23">
        <v>0</v>
      </c>
      <c r="AV109" s="23">
        <v>93.006204999999994</v>
      </c>
      <c r="AW109" s="23">
        <v>95.796391</v>
      </c>
      <c r="AX109" s="23">
        <v>98.670282</v>
      </c>
      <c r="AY109" s="23">
        <v>101.630391</v>
      </c>
      <c r="AZ109" s="23">
        <v>104.679303</v>
      </c>
      <c r="BA109" s="23">
        <v>107.819682</v>
      </c>
      <c r="BB109" s="23">
        <v>111.054272</v>
      </c>
      <c r="BC109" s="23">
        <v>114.38590000000001</v>
      </c>
      <c r="BD109" s="23">
        <v>117.817477</v>
      </c>
      <c r="BE109" s="23">
        <v>121.352002</v>
      </c>
      <c r="BF109" s="23">
        <v>124.99256200000001</v>
      </c>
      <c r="BG109" s="23">
        <v>128.74233899999999</v>
      </c>
      <c r="BH109" s="23">
        <v>132.60460900000001</v>
      </c>
      <c r="BI109" s="23">
        <v>136.58274700000001</v>
      </c>
      <c r="BJ109" s="23">
        <v>0</v>
      </c>
      <c r="BK109" s="23">
        <v>0</v>
      </c>
      <c r="BL109" s="23">
        <v>0</v>
      </c>
      <c r="BM109" s="22">
        <v>0</v>
      </c>
      <c r="BN109" s="23">
        <v>0</v>
      </c>
      <c r="BO109" s="23">
        <v>0</v>
      </c>
      <c r="BP109" s="23">
        <v>93.006204999999994</v>
      </c>
      <c r="BQ109" s="23">
        <v>95.796391</v>
      </c>
      <c r="BR109" s="23">
        <v>98.670282</v>
      </c>
      <c r="BS109" s="23">
        <v>101.630391</v>
      </c>
      <c r="BT109" s="23">
        <v>104.679303</v>
      </c>
      <c r="BU109" s="23">
        <v>107.819682</v>
      </c>
      <c r="BV109" s="23">
        <v>111.054272</v>
      </c>
      <c r="BW109" s="23">
        <v>114.38590000000001</v>
      </c>
      <c r="BX109" s="23">
        <v>117.817477</v>
      </c>
      <c r="BY109" s="23">
        <v>121.352002</v>
      </c>
      <c r="BZ109" s="23">
        <v>124.99256200000001</v>
      </c>
      <c r="CA109" s="23">
        <v>128.74233899999999</v>
      </c>
      <c r="CB109" s="23">
        <v>132.60460900000001</v>
      </c>
      <c r="CC109" s="23">
        <v>136.58274700000001</v>
      </c>
      <c r="CD109" s="23">
        <v>0</v>
      </c>
      <c r="CE109" s="23">
        <v>0</v>
      </c>
      <c r="CF109" s="23">
        <v>0</v>
      </c>
      <c r="CG109" s="22">
        <v>0</v>
      </c>
      <c r="CH109" s="23">
        <v>0</v>
      </c>
      <c r="CI109" s="23">
        <v>91.035583000000003</v>
      </c>
      <c r="CJ109" s="23">
        <v>92.136824000000004</v>
      </c>
      <c r="CK109" s="23">
        <v>94.993065999999999</v>
      </c>
      <c r="CL109" s="23">
        <v>97.937850999999995</v>
      </c>
      <c r="CM109" s="23">
        <v>100.973924</v>
      </c>
      <c r="CN109" s="23">
        <v>104.104116</v>
      </c>
      <c r="CO109" s="23">
        <v>107.331344</v>
      </c>
      <c r="CP109" s="23">
        <v>110.658615</v>
      </c>
      <c r="CQ109" s="23">
        <v>114.089032</v>
      </c>
      <c r="CR109" s="23">
        <v>117.625792</v>
      </c>
      <c r="CS109" s="23">
        <v>121.272192</v>
      </c>
      <c r="CT109" s="23">
        <v>125.03163000000001</v>
      </c>
      <c r="CU109" s="23">
        <v>128.90761000000001</v>
      </c>
      <c r="CV109" s="23">
        <v>132.90374600000001</v>
      </c>
      <c r="CW109" s="23">
        <v>137.023762</v>
      </c>
      <c r="CX109" s="23">
        <v>0</v>
      </c>
      <c r="CY109" s="23">
        <v>0</v>
      </c>
      <c r="CZ109" s="23">
        <v>0</v>
      </c>
      <c r="DA109" s="22">
        <v>0</v>
      </c>
      <c r="DB109" s="23">
        <v>0</v>
      </c>
      <c r="DC109" s="23">
        <v>90.012710999999996</v>
      </c>
      <c r="DD109" s="23">
        <v>91.101579000000001</v>
      </c>
      <c r="DE109" s="23">
        <v>93.925728000000007</v>
      </c>
      <c r="DF109" s="23">
        <v>96.837425999999994</v>
      </c>
      <c r="DG109" s="23">
        <v>99.839386000000005</v>
      </c>
      <c r="DH109" s="23">
        <v>102.93440699999999</v>
      </c>
      <c r="DI109" s="23">
        <v>106.125373</v>
      </c>
      <c r="DJ109" s="23">
        <v>109.41526</v>
      </c>
      <c r="DK109" s="23">
        <v>112.80713299999999</v>
      </c>
      <c r="DL109" s="23">
        <v>116.304154</v>
      </c>
      <c r="DM109" s="23">
        <v>119.909583</v>
      </c>
      <c r="DN109" s="23">
        <v>123.62678</v>
      </c>
      <c r="DO109" s="23">
        <v>127.45921</v>
      </c>
      <c r="DP109" s="23">
        <v>131.41044600000001</v>
      </c>
      <c r="DQ109" s="23">
        <v>135.48417000000001</v>
      </c>
      <c r="DR109" s="23">
        <v>0</v>
      </c>
      <c r="DS109" s="23">
        <v>0</v>
      </c>
      <c r="DT109" s="23">
        <v>0</v>
      </c>
      <c r="DU109" s="22">
        <v>0</v>
      </c>
      <c r="DV109" s="23">
        <v>0</v>
      </c>
      <c r="DW109" s="23">
        <v>90.012710999999996</v>
      </c>
      <c r="DX109" s="23">
        <v>83.593278999999995</v>
      </c>
      <c r="DY109" s="23">
        <v>86.184669999999997</v>
      </c>
      <c r="DZ109" s="23">
        <v>88.856395000000006</v>
      </c>
      <c r="EA109" s="23">
        <v>91.610943000000006</v>
      </c>
      <c r="EB109" s="23">
        <v>94.450882000000007</v>
      </c>
      <c r="EC109" s="23">
        <v>97.378860000000003</v>
      </c>
      <c r="ED109" s="23">
        <v>100.397604</v>
      </c>
      <c r="EE109" s="23">
        <v>103.50993</v>
      </c>
      <c r="EF109" s="23">
        <v>106.718738</v>
      </c>
      <c r="EG109" s="23">
        <v>110.027019</v>
      </c>
      <c r="EH109" s="23">
        <v>113.437856</v>
      </c>
      <c r="EI109" s="23">
        <v>116.95443</v>
      </c>
      <c r="EJ109" s="23">
        <v>120.580017</v>
      </c>
      <c r="EK109" s="23">
        <v>124.317998</v>
      </c>
      <c r="EL109" s="23">
        <v>0</v>
      </c>
      <c r="EM109" s="23">
        <v>0</v>
      </c>
      <c r="EN109" s="23">
        <v>0</v>
      </c>
      <c r="EO109" s="22">
        <v>0</v>
      </c>
      <c r="EP109" s="23">
        <v>0</v>
      </c>
      <c r="EQ109" s="23">
        <v>91.035583000000003</v>
      </c>
      <c r="ER109" s="23">
        <v>92.136824000000004</v>
      </c>
      <c r="ES109" s="23">
        <v>94.993065999999999</v>
      </c>
      <c r="ET109" s="23">
        <v>97.937850999999995</v>
      </c>
      <c r="EU109" s="23">
        <v>100.973924</v>
      </c>
      <c r="EV109" s="23">
        <v>104.104116</v>
      </c>
      <c r="EW109" s="23">
        <v>107.331344</v>
      </c>
      <c r="EX109" s="23">
        <v>110.658615</v>
      </c>
      <c r="EY109" s="23">
        <v>114.089032</v>
      </c>
      <c r="EZ109" s="23">
        <v>117.625792</v>
      </c>
      <c r="FA109" s="23">
        <v>121.272192</v>
      </c>
      <c r="FB109" s="23">
        <v>125.03163000000001</v>
      </c>
      <c r="FC109" s="23">
        <v>128.90761000000001</v>
      </c>
      <c r="FD109" s="23">
        <v>132.90374600000001</v>
      </c>
      <c r="FE109" s="23">
        <v>137.023762</v>
      </c>
      <c r="FF109" s="23">
        <v>0</v>
      </c>
      <c r="FG109" s="23">
        <v>0</v>
      </c>
      <c r="FH109" s="23">
        <v>0</v>
      </c>
      <c r="FI109" s="22">
        <v>0</v>
      </c>
      <c r="FJ109" s="23">
        <v>0</v>
      </c>
      <c r="FK109" s="23">
        <v>0</v>
      </c>
      <c r="FL109" s="23">
        <v>94.916220999999993</v>
      </c>
      <c r="FM109" s="23">
        <v>98.238287999999997</v>
      </c>
      <c r="FN109" s="23">
        <v>101.67662799999999</v>
      </c>
      <c r="FO109" s="23">
        <v>105.23531</v>
      </c>
      <c r="FP109" s="23">
        <v>108.91854600000001</v>
      </c>
      <c r="FQ109" s="23">
        <v>112.730695</v>
      </c>
      <c r="FR109" s="23">
        <v>116.67627</v>
      </c>
      <c r="FS109" s="23">
        <v>120.759939</v>
      </c>
      <c r="FT109" s="23">
        <v>124.986537</v>
      </c>
      <c r="FU109" s="23">
        <v>129.36106599999999</v>
      </c>
      <c r="FV109" s="23">
        <v>133.88870299999999</v>
      </c>
      <c r="FW109" s="23">
        <v>138.57480799999999</v>
      </c>
      <c r="FX109" s="23">
        <v>143.424926</v>
      </c>
      <c r="FY109" s="23">
        <v>148.44479799999999</v>
      </c>
      <c r="FZ109" s="23">
        <v>0</v>
      </c>
      <c r="GA109" s="23">
        <v>0</v>
      </c>
      <c r="GB109" s="23">
        <v>0</v>
      </c>
      <c r="GC109" s="22">
        <v>0</v>
      </c>
      <c r="GD109" s="23">
        <v>0</v>
      </c>
      <c r="GE109" s="23">
        <v>0</v>
      </c>
      <c r="GF109" s="23">
        <v>148.35132615000001</v>
      </c>
      <c r="GG109" s="23">
        <v>153.54362257</v>
      </c>
      <c r="GH109" s="23">
        <v>158.91764936000001</v>
      </c>
      <c r="GI109" s="23">
        <v>164.47976707999999</v>
      </c>
      <c r="GJ109" s="23">
        <v>170.23655893</v>
      </c>
      <c r="GK109" s="23">
        <v>176.19483849</v>
      </c>
      <c r="GL109" s="23">
        <v>182.36165783999999</v>
      </c>
      <c r="GM109" s="23">
        <v>188.74431586</v>
      </c>
      <c r="GN109" s="23">
        <v>195.35036692</v>
      </c>
      <c r="GO109" s="23">
        <v>202.18762975999999</v>
      </c>
      <c r="GP109" s="23">
        <v>209.26419680000001</v>
      </c>
      <c r="GQ109" s="23">
        <v>216.58844368999999</v>
      </c>
      <c r="GR109" s="23">
        <v>224.16903922</v>
      </c>
      <c r="GS109" s="23">
        <v>232.01495559</v>
      </c>
      <c r="GT109" s="23">
        <v>0</v>
      </c>
      <c r="GU109" s="23">
        <v>0</v>
      </c>
      <c r="GV109" s="23">
        <v>0</v>
      </c>
      <c r="GW109" s="22">
        <v>0</v>
      </c>
      <c r="GX109" s="23">
        <v>0</v>
      </c>
      <c r="GY109" s="23">
        <v>0</v>
      </c>
      <c r="GZ109" s="23">
        <v>0</v>
      </c>
      <c r="HA109" s="23">
        <v>0</v>
      </c>
      <c r="HB109" s="23">
        <v>0</v>
      </c>
      <c r="HC109" s="23">
        <v>0</v>
      </c>
      <c r="HD109" s="23">
        <v>0</v>
      </c>
      <c r="HE109" s="23">
        <v>0</v>
      </c>
      <c r="HF109" s="23">
        <v>0</v>
      </c>
      <c r="HG109" s="23">
        <v>0</v>
      </c>
      <c r="HH109" s="23">
        <v>0</v>
      </c>
      <c r="HI109" s="23">
        <v>0</v>
      </c>
      <c r="HJ109" s="23">
        <v>0</v>
      </c>
      <c r="HK109" s="23">
        <v>0</v>
      </c>
      <c r="HL109" s="23">
        <v>0</v>
      </c>
      <c r="HM109" s="23">
        <v>0</v>
      </c>
      <c r="HN109" s="23">
        <v>0</v>
      </c>
      <c r="HO109" s="23">
        <v>0</v>
      </c>
      <c r="HP109" s="23">
        <v>0</v>
      </c>
      <c r="HQ109" s="22">
        <v>0</v>
      </c>
      <c r="HR109" s="23">
        <v>0</v>
      </c>
      <c r="HS109" s="23">
        <v>0</v>
      </c>
      <c r="HT109" s="24">
        <v>95.409718999999996</v>
      </c>
      <c r="HU109" s="24">
        <v>98.749059000000003</v>
      </c>
      <c r="HV109" s="24">
        <v>103.438788</v>
      </c>
      <c r="HW109" s="23">
        <v>106.60318700000001</v>
      </c>
      <c r="HX109" s="23">
        <v>110.334299</v>
      </c>
      <c r="HY109" s="23">
        <v>114.195999</v>
      </c>
      <c r="HZ109" s="23">
        <v>118.192859</v>
      </c>
      <c r="IA109" s="23">
        <v>122.329609</v>
      </c>
      <c r="IB109" s="23">
        <v>126.61114499999999</v>
      </c>
      <c r="IC109" s="23">
        <v>131.04253499999999</v>
      </c>
      <c r="ID109" s="23">
        <v>135.62902399999999</v>
      </c>
      <c r="IE109" s="23">
        <v>140.37603999999999</v>
      </c>
      <c r="IF109" s="23">
        <v>145.28920099999999</v>
      </c>
      <c r="IG109" s="23">
        <v>150.374324</v>
      </c>
      <c r="IH109" s="23">
        <v>0</v>
      </c>
      <c r="II109" s="23">
        <v>0</v>
      </c>
      <c r="IJ109" s="23">
        <v>0</v>
      </c>
      <c r="IK109" s="22">
        <v>0</v>
      </c>
      <c r="IL109" s="23">
        <v>0</v>
      </c>
      <c r="IM109" s="23">
        <v>0</v>
      </c>
      <c r="IN109" s="23">
        <v>0</v>
      </c>
      <c r="IO109" s="23">
        <v>0</v>
      </c>
      <c r="IP109" s="23">
        <v>0</v>
      </c>
      <c r="IQ109" s="23">
        <v>0</v>
      </c>
      <c r="IR109" s="23">
        <v>0</v>
      </c>
      <c r="IS109" s="23">
        <v>0</v>
      </c>
      <c r="IT109" s="23">
        <v>0</v>
      </c>
      <c r="IU109" s="23">
        <v>0</v>
      </c>
      <c r="IV109" s="23">
        <v>0</v>
      </c>
      <c r="IW109" s="23">
        <v>0</v>
      </c>
      <c r="IX109" s="23">
        <v>0</v>
      </c>
      <c r="IY109" s="23">
        <v>0</v>
      </c>
      <c r="IZ109" s="23">
        <v>0</v>
      </c>
      <c r="JA109" s="23">
        <v>0</v>
      </c>
      <c r="JB109" s="23">
        <v>0</v>
      </c>
      <c r="JC109" s="23">
        <v>0</v>
      </c>
      <c r="JD109" s="23">
        <v>0</v>
      </c>
      <c r="JE109" s="22">
        <v>0</v>
      </c>
      <c r="JF109" s="23">
        <v>0</v>
      </c>
      <c r="JG109" s="23">
        <v>0</v>
      </c>
      <c r="JH109" s="23">
        <v>0</v>
      </c>
      <c r="JI109" s="23">
        <v>0</v>
      </c>
      <c r="JJ109" s="23">
        <v>0</v>
      </c>
      <c r="JK109" s="23">
        <v>0</v>
      </c>
      <c r="JL109" s="23">
        <v>0</v>
      </c>
      <c r="JM109" s="23">
        <v>0</v>
      </c>
      <c r="JN109" s="23">
        <v>0</v>
      </c>
      <c r="JO109" s="23">
        <v>0</v>
      </c>
      <c r="JP109" s="23">
        <v>0</v>
      </c>
      <c r="JQ109" s="23">
        <v>0</v>
      </c>
      <c r="JR109" s="23">
        <v>0</v>
      </c>
      <c r="JS109" s="23">
        <v>0</v>
      </c>
      <c r="JT109" s="23">
        <v>0</v>
      </c>
      <c r="JU109" s="23">
        <v>0</v>
      </c>
      <c r="JV109" s="23">
        <v>0</v>
      </c>
      <c r="JW109" s="23">
        <v>0</v>
      </c>
      <c r="JX109" s="23">
        <v>0</v>
      </c>
      <c r="JY109" s="22">
        <v>0</v>
      </c>
      <c r="JZ109" s="23">
        <v>0</v>
      </c>
      <c r="KA109" s="23">
        <v>0</v>
      </c>
      <c r="KB109" s="23">
        <v>0</v>
      </c>
      <c r="KC109" s="23">
        <v>0</v>
      </c>
      <c r="KD109" s="23">
        <v>0</v>
      </c>
      <c r="KE109" s="23">
        <v>0</v>
      </c>
      <c r="KF109" s="23">
        <v>0</v>
      </c>
      <c r="KG109" s="23">
        <v>0</v>
      </c>
      <c r="KH109" s="23">
        <v>0</v>
      </c>
      <c r="KI109" s="23">
        <v>0</v>
      </c>
      <c r="KJ109" s="23">
        <v>0</v>
      </c>
      <c r="KK109" s="23">
        <v>0</v>
      </c>
      <c r="KL109" s="23">
        <v>0</v>
      </c>
      <c r="KM109" s="23">
        <v>0</v>
      </c>
      <c r="KN109" s="23">
        <v>0</v>
      </c>
      <c r="KO109" s="23">
        <v>0</v>
      </c>
      <c r="KP109" s="23">
        <v>0</v>
      </c>
      <c r="KQ109" s="23">
        <v>0</v>
      </c>
      <c r="KR109" s="23">
        <v>0</v>
      </c>
      <c r="KS109" s="22">
        <v>0</v>
      </c>
      <c r="KT109" s="23">
        <v>0</v>
      </c>
      <c r="KU109" s="23">
        <v>0</v>
      </c>
      <c r="KV109" s="23">
        <v>0</v>
      </c>
      <c r="KW109" s="23">
        <v>0</v>
      </c>
      <c r="KX109" s="23">
        <v>0</v>
      </c>
      <c r="KY109" s="23">
        <v>0</v>
      </c>
      <c r="KZ109" s="23">
        <v>0</v>
      </c>
      <c r="LA109" s="23">
        <v>0</v>
      </c>
      <c r="LB109" s="23">
        <v>0</v>
      </c>
      <c r="LC109" s="23">
        <v>0</v>
      </c>
      <c r="LD109" s="23">
        <v>0</v>
      </c>
      <c r="LE109" s="23">
        <v>0</v>
      </c>
      <c r="LF109" s="23">
        <v>0</v>
      </c>
      <c r="LG109" s="23">
        <v>0</v>
      </c>
      <c r="LH109" s="23">
        <v>0</v>
      </c>
      <c r="LI109" s="23">
        <v>0</v>
      </c>
      <c r="LJ109" s="23">
        <v>0</v>
      </c>
      <c r="LK109" s="23">
        <v>0</v>
      </c>
      <c r="LL109" s="23">
        <v>0</v>
      </c>
      <c r="LM109" s="22">
        <v>0</v>
      </c>
      <c r="LN109" s="23">
        <v>0</v>
      </c>
      <c r="LO109" s="23">
        <v>0</v>
      </c>
      <c r="LP109" s="23">
        <v>0</v>
      </c>
      <c r="LQ109" s="23">
        <v>0</v>
      </c>
      <c r="LR109" s="23">
        <v>0</v>
      </c>
      <c r="LS109" s="23">
        <v>0</v>
      </c>
      <c r="LT109" s="23">
        <v>0</v>
      </c>
      <c r="LU109" s="23">
        <v>0</v>
      </c>
      <c r="LV109" s="23">
        <v>0</v>
      </c>
      <c r="LW109" s="23">
        <v>0</v>
      </c>
      <c r="LX109" s="23">
        <v>0</v>
      </c>
      <c r="LY109" s="23">
        <v>0</v>
      </c>
      <c r="LZ109" s="23">
        <v>0</v>
      </c>
      <c r="MA109" s="23">
        <v>0</v>
      </c>
      <c r="MB109" s="23">
        <v>0</v>
      </c>
      <c r="MC109" s="23">
        <v>0</v>
      </c>
      <c r="MD109" s="23">
        <v>0</v>
      </c>
      <c r="ME109" s="23">
        <v>0</v>
      </c>
      <c r="MF109" s="23">
        <v>0</v>
      </c>
      <c r="MG109" s="22">
        <v>0</v>
      </c>
      <c r="MH109" s="23">
        <v>0</v>
      </c>
      <c r="MI109" s="23">
        <v>0</v>
      </c>
      <c r="MJ109" s="23">
        <v>0</v>
      </c>
      <c r="MK109" s="23">
        <v>0</v>
      </c>
      <c r="ML109" s="23">
        <v>0</v>
      </c>
      <c r="MM109" s="23">
        <v>0</v>
      </c>
      <c r="MN109" s="23">
        <v>0</v>
      </c>
      <c r="MO109" s="23">
        <v>0</v>
      </c>
      <c r="MP109" s="23">
        <v>0</v>
      </c>
      <c r="MQ109" s="23">
        <v>0</v>
      </c>
      <c r="MR109" s="23">
        <v>0</v>
      </c>
      <c r="MS109" s="23">
        <v>0</v>
      </c>
      <c r="MT109" s="23">
        <v>0</v>
      </c>
      <c r="MU109" s="23">
        <v>0</v>
      </c>
      <c r="MV109" s="23">
        <v>0</v>
      </c>
      <c r="MW109" s="23">
        <v>0</v>
      </c>
      <c r="MX109" s="23">
        <v>0</v>
      </c>
      <c r="MY109" s="23">
        <v>0</v>
      </c>
      <c r="MZ109" s="23">
        <v>0</v>
      </c>
    </row>
    <row r="110" spans="1:364">
      <c r="A110" s="9" t="s">
        <v>1090</v>
      </c>
      <c r="B110" s="9" t="s">
        <v>1091</v>
      </c>
      <c r="C110" s="9" t="s">
        <v>886</v>
      </c>
      <c r="E110" s="22">
        <v>0</v>
      </c>
      <c r="F110" s="23">
        <v>0</v>
      </c>
      <c r="G110" s="23">
        <v>172.38024300000001</v>
      </c>
      <c r="H110" s="23">
        <v>183.45072999999999</v>
      </c>
      <c r="I110" s="23">
        <v>189.13770299999999</v>
      </c>
      <c r="J110" s="23">
        <v>195.00097199999999</v>
      </c>
      <c r="K110" s="23">
        <v>201.04600199999999</v>
      </c>
      <c r="L110" s="23">
        <v>207.27842799999999</v>
      </c>
      <c r="M110" s="23">
        <v>213.704059</v>
      </c>
      <c r="N110" s="23">
        <v>220.32888500000001</v>
      </c>
      <c r="O110" s="23">
        <v>227.15907999999999</v>
      </c>
      <c r="P110" s="23">
        <v>234.20101199999999</v>
      </c>
      <c r="Q110" s="23">
        <v>241.461243</v>
      </c>
      <c r="R110" s="23">
        <v>248.94654199999999</v>
      </c>
      <c r="S110" s="23">
        <v>256.66388499999999</v>
      </c>
      <c r="T110" s="23">
        <v>264.62046500000002</v>
      </c>
      <c r="U110" s="23">
        <v>272.82369999999997</v>
      </c>
      <c r="V110" s="23">
        <v>0</v>
      </c>
      <c r="W110" s="23">
        <v>0</v>
      </c>
      <c r="X110" s="23">
        <v>0</v>
      </c>
      <c r="Y110" s="22">
        <v>0</v>
      </c>
      <c r="Z110" s="23">
        <v>0</v>
      </c>
      <c r="AA110" s="23">
        <v>190.875497</v>
      </c>
      <c r="AB110" s="23">
        <v>199.10407000000001</v>
      </c>
      <c r="AC110" s="23">
        <v>205.276297</v>
      </c>
      <c r="AD110" s="23">
        <v>211.63986199999999</v>
      </c>
      <c r="AE110" s="23">
        <v>218.20069699999999</v>
      </c>
      <c r="AF110" s="23">
        <v>224.96491900000001</v>
      </c>
      <c r="AG110" s="23">
        <v>231.93883199999999</v>
      </c>
      <c r="AH110" s="23">
        <v>239.12893500000001</v>
      </c>
      <c r="AI110" s="23">
        <v>246.541932</v>
      </c>
      <c r="AJ110" s="23">
        <v>254.184732</v>
      </c>
      <c r="AK110" s="23">
        <v>262.064459</v>
      </c>
      <c r="AL110" s="23">
        <v>270.18845700000003</v>
      </c>
      <c r="AM110" s="23">
        <v>278.56429900000001</v>
      </c>
      <c r="AN110" s="23">
        <v>287.199793</v>
      </c>
      <c r="AO110" s="23">
        <v>296.10298599999999</v>
      </c>
      <c r="AP110" s="23">
        <v>0</v>
      </c>
      <c r="AQ110" s="23">
        <v>0</v>
      </c>
      <c r="AR110" s="23">
        <v>0</v>
      </c>
      <c r="AS110" s="22">
        <v>0</v>
      </c>
      <c r="AT110" s="23">
        <v>0</v>
      </c>
      <c r="AU110" s="23">
        <v>0</v>
      </c>
      <c r="AV110" s="23">
        <v>116.167131</v>
      </c>
      <c r="AW110" s="23">
        <v>119.65214400000001</v>
      </c>
      <c r="AX110" s="23">
        <v>123.241709</v>
      </c>
      <c r="AY110" s="23">
        <v>126.93895999999999</v>
      </c>
      <c r="AZ110" s="23">
        <v>130.747129</v>
      </c>
      <c r="BA110" s="23">
        <v>134.669543</v>
      </c>
      <c r="BB110" s="23">
        <v>138.70962900000001</v>
      </c>
      <c r="BC110" s="23">
        <v>142.87091799999999</v>
      </c>
      <c r="BD110" s="23">
        <v>147.15704500000001</v>
      </c>
      <c r="BE110" s="23">
        <v>151.57175699999999</v>
      </c>
      <c r="BF110" s="23">
        <v>156.118909</v>
      </c>
      <c r="BG110" s="23">
        <v>160.80247700000001</v>
      </c>
      <c r="BH110" s="23">
        <v>165.62655100000001</v>
      </c>
      <c r="BI110" s="23">
        <v>170.595348</v>
      </c>
      <c r="BJ110" s="23">
        <v>0</v>
      </c>
      <c r="BK110" s="23">
        <v>0</v>
      </c>
      <c r="BL110" s="23">
        <v>0</v>
      </c>
      <c r="BM110" s="22">
        <v>0</v>
      </c>
      <c r="BN110" s="23">
        <v>0</v>
      </c>
      <c r="BO110" s="23">
        <v>0</v>
      </c>
      <c r="BP110" s="23">
        <v>116.167131</v>
      </c>
      <c r="BQ110" s="23">
        <v>119.65214400000001</v>
      </c>
      <c r="BR110" s="23">
        <v>123.241709</v>
      </c>
      <c r="BS110" s="23">
        <v>126.93895999999999</v>
      </c>
      <c r="BT110" s="23">
        <v>130.747129</v>
      </c>
      <c r="BU110" s="23">
        <v>134.669543</v>
      </c>
      <c r="BV110" s="23">
        <v>138.70962900000001</v>
      </c>
      <c r="BW110" s="23">
        <v>142.87091799999999</v>
      </c>
      <c r="BX110" s="23">
        <v>147.15704500000001</v>
      </c>
      <c r="BY110" s="23">
        <v>151.57175699999999</v>
      </c>
      <c r="BZ110" s="23">
        <v>156.118909</v>
      </c>
      <c r="CA110" s="23">
        <v>160.80247700000001</v>
      </c>
      <c r="CB110" s="23">
        <v>165.62655100000001</v>
      </c>
      <c r="CC110" s="23">
        <v>170.595348</v>
      </c>
      <c r="CD110" s="23">
        <v>0</v>
      </c>
      <c r="CE110" s="23">
        <v>0</v>
      </c>
      <c r="CF110" s="23">
        <v>0</v>
      </c>
      <c r="CG110" s="22">
        <v>0</v>
      </c>
      <c r="CH110" s="23">
        <v>0</v>
      </c>
      <c r="CI110" s="23">
        <v>114.405912</v>
      </c>
      <c r="CJ110" s="23">
        <v>115.78986</v>
      </c>
      <c r="CK110" s="23">
        <v>119.379345</v>
      </c>
      <c r="CL110" s="23">
        <v>123.080105</v>
      </c>
      <c r="CM110" s="23">
        <v>126.895588</v>
      </c>
      <c r="CN110" s="23">
        <v>130.829352</v>
      </c>
      <c r="CO110" s="23">
        <v>134.885062</v>
      </c>
      <c r="CP110" s="23">
        <v>139.066498</v>
      </c>
      <c r="CQ110" s="23">
        <v>143.37755999999999</v>
      </c>
      <c r="CR110" s="23">
        <v>147.82226399999999</v>
      </c>
      <c r="CS110" s="23">
        <v>152.40475499999999</v>
      </c>
      <c r="CT110" s="23">
        <v>157.129302</v>
      </c>
      <c r="CU110" s="23">
        <v>162.00031000000001</v>
      </c>
      <c r="CV110" s="23">
        <v>167.02232000000001</v>
      </c>
      <c r="CW110" s="23">
        <v>172.20001199999999</v>
      </c>
      <c r="CX110" s="23">
        <v>0</v>
      </c>
      <c r="CY110" s="23">
        <v>0</v>
      </c>
      <c r="CZ110" s="23">
        <v>0</v>
      </c>
      <c r="DA110" s="22">
        <v>0</v>
      </c>
      <c r="DB110" s="23">
        <v>0</v>
      </c>
      <c r="DC110" s="23">
        <v>113.120452</v>
      </c>
      <c r="DD110" s="23">
        <v>114.48885</v>
      </c>
      <c r="DE110" s="23">
        <v>118.038005</v>
      </c>
      <c r="DF110" s="23">
        <v>121.697183</v>
      </c>
      <c r="DG110" s="23">
        <v>125.469795</v>
      </c>
      <c r="DH110" s="23">
        <v>129.35935900000001</v>
      </c>
      <c r="DI110" s="23">
        <v>133.36949899999999</v>
      </c>
      <c r="DJ110" s="23">
        <v>137.50395399999999</v>
      </c>
      <c r="DK110" s="23">
        <v>141.76657599999999</v>
      </c>
      <c r="DL110" s="23">
        <v>146.16134</v>
      </c>
      <c r="DM110" s="23">
        <v>150.692342</v>
      </c>
      <c r="DN110" s="23">
        <v>155.36380399999999</v>
      </c>
      <c r="DO110" s="23">
        <v>160.180082</v>
      </c>
      <c r="DP110" s="23">
        <v>165.14566500000001</v>
      </c>
      <c r="DQ110" s="23">
        <v>170.26517999999999</v>
      </c>
      <c r="DR110" s="23">
        <v>0</v>
      </c>
      <c r="DS110" s="23">
        <v>0</v>
      </c>
      <c r="DT110" s="23">
        <v>0</v>
      </c>
      <c r="DU110" s="22">
        <v>0</v>
      </c>
      <c r="DV110" s="23">
        <v>0</v>
      </c>
      <c r="DW110" s="23">
        <v>113.120452</v>
      </c>
      <c r="DX110" s="23">
        <v>105.05304599999999</v>
      </c>
      <c r="DY110" s="23">
        <v>108.30969</v>
      </c>
      <c r="DZ110" s="23">
        <v>111.66728999999999</v>
      </c>
      <c r="EA110" s="23">
        <v>115.12897599999999</v>
      </c>
      <c r="EB110" s="23">
        <v>118.697975</v>
      </c>
      <c r="EC110" s="23">
        <v>122.377612</v>
      </c>
      <c r="ED110" s="23">
        <v>126.171318</v>
      </c>
      <c r="EE110" s="23">
        <v>130.082629</v>
      </c>
      <c r="EF110" s="23">
        <v>134.11519000000001</v>
      </c>
      <c r="EG110" s="23">
        <v>138.272761</v>
      </c>
      <c r="EH110" s="23">
        <v>142.55921699999999</v>
      </c>
      <c r="EI110" s="23">
        <v>146.97855200000001</v>
      </c>
      <c r="EJ110" s="23">
        <v>151.534887</v>
      </c>
      <c r="EK110" s="23">
        <v>156.23246900000001</v>
      </c>
      <c r="EL110" s="23">
        <v>0</v>
      </c>
      <c r="EM110" s="23">
        <v>0</v>
      </c>
      <c r="EN110" s="23">
        <v>0</v>
      </c>
      <c r="EO110" s="22">
        <v>0</v>
      </c>
      <c r="EP110" s="23">
        <v>0</v>
      </c>
      <c r="EQ110" s="23">
        <v>114.405912</v>
      </c>
      <c r="ER110" s="23">
        <v>115.78986</v>
      </c>
      <c r="ES110" s="23">
        <v>119.379345</v>
      </c>
      <c r="ET110" s="23">
        <v>123.080105</v>
      </c>
      <c r="EU110" s="23">
        <v>126.895588</v>
      </c>
      <c r="EV110" s="23">
        <v>130.829352</v>
      </c>
      <c r="EW110" s="23">
        <v>134.885062</v>
      </c>
      <c r="EX110" s="23">
        <v>139.066498</v>
      </c>
      <c r="EY110" s="23">
        <v>143.37755999999999</v>
      </c>
      <c r="EZ110" s="23">
        <v>147.82226399999999</v>
      </c>
      <c r="FA110" s="23">
        <v>152.40475499999999</v>
      </c>
      <c r="FB110" s="23">
        <v>157.129302</v>
      </c>
      <c r="FC110" s="23">
        <v>162.00031000000001</v>
      </c>
      <c r="FD110" s="23">
        <v>167.02232000000001</v>
      </c>
      <c r="FE110" s="23">
        <v>172.20001199999999</v>
      </c>
      <c r="FF110" s="23">
        <v>0</v>
      </c>
      <c r="FG110" s="23">
        <v>0</v>
      </c>
      <c r="FH110" s="23">
        <v>0</v>
      </c>
      <c r="FI110" s="22">
        <v>0</v>
      </c>
      <c r="FJ110" s="23">
        <v>0</v>
      </c>
      <c r="FK110" s="23">
        <v>0</v>
      </c>
      <c r="FL110" s="23">
        <v>117.90494</v>
      </c>
      <c r="FM110" s="23">
        <v>122.03161299999999</v>
      </c>
      <c r="FN110" s="23">
        <v>126.302719</v>
      </c>
      <c r="FO110" s="23">
        <v>130.72331399999999</v>
      </c>
      <c r="FP110" s="23">
        <v>135.298631</v>
      </c>
      <c r="FQ110" s="23">
        <v>140.03408300000001</v>
      </c>
      <c r="FR110" s="23">
        <v>144.93527499999999</v>
      </c>
      <c r="FS110" s="23">
        <v>150.00801000000001</v>
      </c>
      <c r="FT110" s="23">
        <v>155.25828999999999</v>
      </c>
      <c r="FU110" s="23">
        <v>160.692331</v>
      </c>
      <c r="FV110" s="23">
        <v>166.316562</v>
      </c>
      <c r="FW110" s="23">
        <v>172.137642</v>
      </c>
      <c r="FX110" s="23">
        <v>178.16245900000001</v>
      </c>
      <c r="FY110" s="23">
        <v>184.398145</v>
      </c>
      <c r="FZ110" s="23">
        <v>0</v>
      </c>
      <c r="GA110" s="23">
        <v>0</v>
      </c>
      <c r="GB110" s="23">
        <v>0</v>
      </c>
      <c r="GC110" s="22">
        <v>0</v>
      </c>
      <c r="GD110" s="23">
        <v>0</v>
      </c>
      <c r="GE110" s="23">
        <v>0</v>
      </c>
      <c r="GF110" s="23">
        <v>184.28203415999999</v>
      </c>
      <c r="GG110" s="23">
        <v>190.73190535000001</v>
      </c>
      <c r="GH110" s="23">
        <v>197.40752204</v>
      </c>
      <c r="GI110" s="23">
        <v>204.31678531</v>
      </c>
      <c r="GJ110" s="23">
        <v>211.46787280000001</v>
      </c>
      <c r="GK110" s="23">
        <v>218.86924834999999</v>
      </c>
      <c r="GL110" s="23">
        <v>226.52967204000001</v>
      </c>
      <c r="GM110" s="23">
        <v>234.45821056</v>
      </c>
      <c r="GN110" s="23">
        <v>242.66424792999999</v>
      </c>
      <c r="GO110" s="23">
        <v>251.15749661000001</v>
      </c>
      <c r="GP110" s="23">
        <v>259.94800899000001</v>
      </c>
      <c r="GQ110" s="23">
        <v>269.04618929999998</v>
      </c>
      <c r="GR110" s="23">
        <v>278.46280593</v>
      </c>
      <c r="GS110" s="23">
        <v>288.20900413999999</v>
      </c>
      <c r="GT110" s="23">
        <v>0</v>
      </c>
      <c r="GU110" s="23">
        <v>0</v>
      </c>
      <c r="GV110" s="23">
        <v>0</v>
      </c>
      <c r="GW110" s="22">
        <v>0</v>
      </c>
      <c r="GX110" s="23">
        <v>0</v>
      </c>
      <c r="GY110" s="23">
        <v>0</v>
      </c>
      <c r="GZ110" s="23">
        <v>0</v>
      </c>
      <c r="HA110" s="23">
        <v>0</v>
      </c>
      <c r="HB110" s="23">
        <v>0</v>
      </c>
      <c r="HC110" s="23">
        <v>0</v>
      </c>
      <c r="HD110" s="23">
        <v>0</v>
      </c>
      <c r="HE110" s="23">
        <v>0</v>
      </c>
      <c r="HF110" s="23">
        <v>0</v>
      </c>
      <c r="HG110" s="23">
        <v>0</v>
      </c>
      <c r="HH110" s="23">
        <v>0</v>
      </c>
      <c r="HI110" s="23">
        <v>0</v>
      </c>
      <c r="HJ110" s="23">
        <v>0</v>
      </c>
      <c r="HK110" s="23">
        <v>0</v>
      </c>
      <c r="HL110" s="23">
        <v>0</v>
      </c>
      <c r="HM110" s="23">
        <v>0</v>
      </c>
      <c r="HN110" s="23">
        <v>0</v>
      </c>
      <c r="HO110" s="23">
        <v>0</v>
      </c>
      <c r="HP110" s="23">
        <v>0</v>
      </c>
      <c r="HQ110" s="22">
        <v>0</v>
      </c>
      <c r="HR110" s="23">
        <v>0</v>
      </c>
      <c r="HS110" s="23">
        <v>0</v>
      </c>
      <c r="HT110" s="24">
        <v>118.51796400000001</v>
      </c>
      <c r="HU110" s="24">
        <v>122.666093</v>
      </c>
      <c r="HV110" s="24">
        <v>128.49167499999999</v>
      </c>
      <c r="HW110" s="23">
        <v>132.42249100000001</v>
      </c>
      <c r="HX110" s="23">
        <v>137.057278</v>
      </c>
      <c r="HY110" s="23">
        <v>141.85428300000001</v>
      </c>
      <c r="HZ110" s="23">
        <v>146.81918300000001</v>
      </c>
      <c r="IA110" s="23">
        <v>151.957854</v>
      </c>
      <c r="IB110" s="23">
        <v>157.27637899999999</v>
      </c>
      <c r="IC110" s="23">
        <v>162.78105199999999</v>
      </c>
      <c r="ID110" s="23">
        <v>168.47838899999999</v>
      </c>
      <c r="IE110" s="23">
        <v>174.37513300000001</v>
      </c>
      <c r="IF110" s="23">
        <v>180.478263</v>
      </c>
      <c r="IG110" s="23">
        <v>186.79500200000001</v>
      </c>
      <c r="IH110" s="23">
        <v>0</v>
      </c>
      <c r="II110" s="23">
        <v>0</v>
      </c>
      <c r="IJ110" s="23">
        <v>0</v>
      </c>
      <c r="IK110" s="22">
        <v>0</v>
      </c>
      <c r="IL110" s="23">
        <v>0</v>
      </c>
      <c r="IM110" s="23">
        <v>0</v>
      </c>
      <c r="IN110" s="23">
        <v>0</v>
      </c>
      <c r="IO110" s="23">
        <v>0</v>
      </c>
      <c r="IP110" s="23">
        <v>0</v>
      </c>
      <c r="IQ110" s="23">
        <v>0</v>
      </c>
      <c r="IR110" s="23">
        <v>0</v>
      </c>
      <c r="IS110" s="23">
        <v>0</v>
      </c>
      <c r="IT110" s="23">
        <v>0</v>
      </c>
      <c r="IU110" s="23">
        <v>0</v>
      </c>
      <c r="IV110" s="23">
        <v>0</v>
      </c>
      <c r="IW110" s="23">
        <v>0</v>
      </c>
      <c r="IX110" s="23">
        <v>0</v>
      </c>
      <c r="IY110" s="23">
        <v>0</v>
      </c>
      <c r="IZ110" s="23">
        <v>0</v>
      </c>
      <c r="JA110" s="23">
        <v>0</v>
      </c>
      <c r="JB110" s="23">
        <v>0</v>
      </c>
      <c r="JC110" s="23">
        <v>0</v>
      </c>
      <c r="JD110" s="23">
        <v>0</v>
      </c>
      <c r="JE110" s="22">
        <v>0</v>
      </c>
      <c r="JF110" s="23">
        <v>0</v>
      </c>
      <c r="JG110" s="23">
        <v>0</v>
      </c>
      <c r="JH110" s="23">
        <v>0</v>
      </c>
      <c r="JI110" s="23">
        <v>0</v>
      </c>
      <c r="JJ110" s="23">
        <v>0</v>
      </c>
      <c r="JK110" s="23">
        <v>0</v>
      </c>
      <c r="JL110" s="23">
        <v>0</v>
      </c>
      <c r="JM110" s="23">
        <v>0</v>
      </c>
      <c r="JN110" s="23">
        <v>0</v>
      </c>
      <c r="JO110" s="23">
        <v>0</v>
      </c>
      <c r="JP110" s="23">
        <v>0</v>
      </c>
      <c r="JQ110" s="23">
        <v>0</v>
      </c>
      <c r="JR110" s="23">
        <v>0</v>
      </c>
      <c r="JS110" s="23">
        <v>0</v>
      </c>
      <c r="JT110" s="23">
        <v>0</v>
      </c>
      <c r="JU110" s="23">
        <v>0</v>
      </c>
      <c r="JV110" s="23">
        <v>0</v>
      </c>
      <c r="JW110" s="23">
        <v>0</v>
      </c>
      <c r="JX110" s="23">
        <v>0</v>
      </c>
      <c r="JY110" s="22">
        <v>0</v>
      </c>
      <c r="JZ110" s="23">
        <v>0</v>
      </c>
      <c r="KA110" s="23">
        <v>0</v>
      </c>
      <c r="KB110" s="23">
        <v>0</v>
      </c>
      <c r="KC110" s="23">
        <v>0</v>
      </c>
      <c r="KD110" s="23">
        <v>0</v>
      </c>
      <c r="KE110" s="23">
        <v>0</v>
      </c>
      <c r="KF110" s="23">
        <v>0</v>
      </c>
      <c r="KG110" s="23">
        <v>0</v>
      </c>
      <c r="KH110" s="23">
        <v>0</v>
      </c>
      <c r="KI110" s="23">
        <v>0</v>
      </c>
      <c r="KJ110" s="23">
        <v>0</v>
      </c>
      <c r="KK110" s="23">
        <v>0</v>
      </c>
      <c r="KL110" s="23">
        <v>0</v>
      </c>
      <c r="KM110" s="23">
        <v>0</v>
      </c>
      <c r="KN110" s="23">
        <v>0</v>
      </c>
      <c r="KO110" s="23">
        <v>0</v>
      </c>
      <c r="KP110" s="23">
        <v>0</v>
      </c>
      <c r="KQ110" s="23">
        <v>0</v>
      </c>
      <c r="KR110" s="23">
        <v>0</v>
      </c>
      <c r="KS110" s="22">
        <v>0</v>
      </c>
      <c r="KT110" s="23">
        <v>0</v>
      </c>
      <c r="KU110" s="23">
        <v>0</v>
      </c>
      <c r="KV110" s="23">
        <v>0</v>
      </c>
      <c r="KW110" s="23">
        <v>0</v>
      </c>
      <c r="KX110" s="23">
        <v>0</v>
      </c>
      <c r="KY110" s="23">
        <v>0</v>
      </c>
      <c r="KZ110" s="23">
        <v>0</v>
      </c>
      <c r="LA110" s="23">
        <v>0</v>
      </c>
      <c r="LB110" s="23">
        <v>0</v>
      </c>
      <c r="LC110" s="23">
        <v>0</v>
      </c>
      <c r="LD110" s="23">
        <v>0</v>
      </c>
      <c r="LE110" s="23">
        <v>0</v>
      </c>
      <c r="LF110" s="23">
        <v>0</v>
      </c>
      <c r="LG110" s="23">
        <v>0</v>
      </c>
      <c r="LH110" s="23">
        <v>0</v>
      </c>
      <c r="LI110" s="23">
        <v>0</v>
      </c>
      <c r="LJ110" s="23">
        <v>0</v>
      </c>
      <c r="LK110" s="23">
        <v>0</v>
      </c>
      <c r="LL110" s="23">
        <v>0</v>
      </c>
      <c r="LM110" s="22">
        <v>0</v>
      </c>
      <c r="LN110" s="23">
        <v>0</v>
      </c>
      <c r="LO110" s="23">
        <v>0</v>
      </c>
      <c r="LP110" s="23">
        <v>0</v>
      </c>
      <c r="LQ110" s="23">
        <v>0</v>
      </c>
      <c r="LR110" s="23">
        <v>0</v>
      </c>
      <c r="LS110" s="23">
        <v>0</v>
      </c>
      <c r="LT110" s="23">
        <v>0</v>
      </c>
      <c r="LU110" s="23">
        <v>0</v>
      </c>
      <c r="LV110" s="23">
        <v>0</v>
      </c>
      <c r="LW110" s="23">
        <v>0</v>
      </c>
      <c r="LX110" s="23">
        <v>0</v>
      </c>
      <c r="LY110" s="23">
        <v>0</v>
      </c>
      <c r="LZ110" s="23">
        <v>0</v>
      </c>
      <c r="MA110" s="23">
        <v>0</v>
      </c>
      <c r="MB110" s="23">
        <v>0</v>
      </c>
      <c r="MC110" s="23">
        <v>0</v>
      </c>
      <c r="MD110" s="23">
        <v>0</v>
      </c>
      <c r="ME110" s="23">
        <v>0</v>
      </c>
      <c r="MF110" s="23">
        <v>0</v>
      </c>
      <c r="MG110" s="22">
        <v>0</v>
      </c>
      <c r="MH110" s="23">
        <v>0</v>
      </c>
      <c r="MI110" s="23">
        <v>0</v>
      </c>
      <c r="MJ110" s="23">
        <v>0</v>
      </c>
      <c r="MK110" s="23">
        <v>0</v>
      </c>
      <c r="ML110" s="23">
        <v>0</v>
      </c>
      <c r="MM110" s="23">
        <v>0</v>
      </c>
      <c r="MN110" s="23">
        <v>0</v>
      </c>
      <c r="MO110" s="23">
        <v>0</v>
      </c>
      <c r="MP110" s="23">
        <v>0</v>
      </c>
      <c r="MQ110" s="23">
        <v>0</v>
      </c>
      <c r="MR110" s="23">
        <v>0</v>
      </c>
      <c r="MS110" s="23">
        <v>0</v>
      </c>
      <c r="MT110" s="23">
        <v>0</v>
      </c>
      <c r="MU110" s="23">
        <v>0</v>
      </c>
      <c r="MV110" s="23">
        <v>0</v>
      </c>
      <c r="MW110" s="23">
        <v>0</v>
      </c>
      <c r="MX110" s="23">
        <v>0</v>
      </c>
      <c r="MY110" s="23">
        <v>0</v>
      </c>
      <c r="MZ110" s="23">
        <v>0</v>
      </c>
    </row>
    <row r="111" spans="1:364">
      <c r="A111" s="9" t="s">
        <v>1092</v>
      </c>
      <c r="B111" s="9" t="s">
        <v>1093</v>
      </c>
      <c r="C111" s="9" t="s">
        <v>886</v>
      </c>
      <c r="E111" s="22">
        <v>0</v>
      </c>
      <c r="F111" s="23">
        <v>0</v>
      </c>
      <c r="G111" s="23">
        <v>85.401428999999993</v>
      </c>
      <c r="H111" s="23">
        <v>90.886021999999997</v>
      </c>
      <c r="I111" s="23">
        <v>93.703489000000005</v>
      </c>
      <c r="J111" s="23">
        <v>96.608296999999993</v>
      </c>
      <c r="K111" s="23">
        <v>99.603154000000004</v>
      </c>
      <c r="L111" s="23">
        <v>102.69085200000001</v>
      </c>
      <c r="M111" s="23">
        <v>105.874268</v>
      </c>
      <c r="N111" s="23">
        <v>109.15637099999999</v>
      </c>
      <c r="O111" s="23">
        <v>112.540218</v>
      </c>
      <c r="P111" s="23">
        <v>116.028965</v>
      </c>
      <c r="Q111" s="23">
        <v>119.625863</v>
      </c>
      <c r="R111" s="23">
        <v>123.334265</v>
      </c>
      <c r="S111" s="23">
        <v>127.15762700000001</v>
      </c>
      <c r="T111" s="23">
        <v>131.099513</v>
      </c>
      <c r="U111" s="23">
        <v>135.16359800000001</v>
      </c>
      <c r="V111" s="23">
        <v>0</v>
      </c>
      <c r="W111" s="23">
        <v>0</v>
      </c>
      <c r="X111" s="23">
        <v>0</v>
      </c>
      <c r="Y111" s="22">
        <v>0</v>
      </c>
      <c r="Z111" s="23">
        <v>0</v>
      </c>
      <c r="AA111" s="23">
        <v>94.564435000000003</v>
      </c>
      <c r="AB111" s="23">
        <v>98.641073000000006</v>
      </c>
      <c r="AC111" s="23">
        <v>101.698947</v>
      </c>
      <c r="AD111" s="23">
        <v>104.851614</v>
      </c>
      <c r="AE111" s="23">
        <v>108.102014</v>
      </c>
      <c r="AF111" s="23">
        <v>111.453177</v>
      </c>
      <c r="AG111" s="23">
        <v>114.908225</v>
      </c>
      <c r="AH111" s="23">
        <v>118.47038000000001</v>
      </c>
      <c r="AI111" s="23">
        <v>122.142962</v>
      </c>
      <c r="AJ111" s="23">
        <v>125.929394</v>
      </c>
      <c r="AK111" s="23">
        <v>129.83320499999999</v>
      </c>
      <c r="AL111" s="23">
        <v>133.858034</v>
      </c>
      <c r="AM111" s="23">
        <v>138.007633</v>
      </c>
      <c r="AN111" s="23">
        <v>142.28586999999999</v>
      </c>
      <c r="AO111" s="23">
        <v>146.696732</v>
      </c>
      <c r="AP111" s="23">
        <v>0</v>
      </c>
      <c r="AQ111" s="23">
        <v>0</v>
      </c>
      <c r="AR111" s="23">
        <v>0</v>
      </c>
      <c r="AS111" s="22">
        <v>0</v>
      </c>
      <c r="AT111" s="23">
        <v>0</v>
      </c>
      <c r="AU111" s="23">
        <v>0</v>
      </c>
      <c r="AV111" s="23">
        <v>58.190252000000001</v>
      </c>
      <c r="AW111" s="23">
        <v>59.935960000000001</v>
      </c>
      <c r="AX111" s="23">
        <v>61.734039000000003</v>
      </c>
      <c r="AY111" s="23">
        <v>63.586060000000003</v>
      </c>
      <c r="AZ111" s="23">
        <v>65.493641999999994</v>
      </c>
      <c r="BA111" s="23">
        <v>67.458450999999997</v>
      </c>
      <c r="BB111" s="23">
        <v>69.482203999999996</v>
      </c>
      <c r="BC111" s="23">
        <v>71.566670999999999</v>
      </c>
      <c r="BD111" s="23">
        <v>73.713671000000005</v>
      </c>
      <c r="BE111" s="23">
        <v>75.925081000000006</v>
      </c>
      <c r="BF111" s="23">
        <v>78.202832999999998</v>
      </c>
      <c r="BG111" s="23">
        <v>80.548918</v>
      </c>
      <c r="BH111" s="23">
        <v>82.965385999999995</v>
      </c>
      <c r="BI111" s="23">
        <v>85.454346999999999</v>
      </c>
      <c r="BJ111" s="23">
        <v>0</v>
      </c>
      <c r="BK111" s="23">
        <v>0</v>
      </c>
      <c r="BL111" s="23">
        <v>0</v>
      </c>
      <c r="BM111" s="22">
        <v>0</v>
      </c>
      <c r="BN111" s="23">
        <v>0</v>
      </c>
      <c r="BO111" s="23">
        <v>0</v>
      </c>
      <c r="BP111" s="23">
        <v>58.190252000000001</v>
      </c>
      <c r="BQ111" s="23">
        <v>59.935960000000001</v>
      </c>
      <c r="BR111" s="23">
        <v>61.734039000000003</v>
      </c>
      <c r="BS111" s="23">
        <v>63.586060000000003</v>
      </c>
      <c r="BT111" s="23">
        <v>65.493641999999994</v>
      </c>
      <c r="BU111" s="23">
        <v>67.458450999999997</v>
      </c>
      <c r="BV111" s="23">
        <v>69.482203999999996</v>
      </c>
      <c r="BW111" s="23">
        <v>71.566670999999999</v>
      </c>
      <c r="BX111" s="23">
        <v>73.713671000000005</v>
      </c>
      <c r="BY111" s="23">
        <v>75.925081000000006</v>
      </c>
      <c r="BZ111" s="23">
        <v>78.202832999999998</v>
      </c>
      <c r="CA111" s="23">
        <v>80.548918</v>
      </c>
      <c r="CB111" s="23">
        <v>82.965385999999995</v>
      </c>
      <c r="CC111" s="23">
        <v>85.454346999999999</v>
      </c>
      <c r="CD111" s="23">
        <v>0</v>
      </c>
      <c r="CE111" s="23">
        <v>0</v>
      </c>
      <c r="CF111" s="23">
        <v>0</v>
      </c>
      <c r="CG111" s="22">
        <v>0</v>
      </c>
      <c r="CH111" s="23">
        <v>0</v>
      </c>
      <c r="CI111" s="23">
        <v>56.679513999999998</v>
      </c>
      <c r="CJ111" s="23">
        <v>57.365155999999999</v>
      </c>
      <c r="CK111" s="23">
        <v>59.143476</v>
      </c>
      <c r="CL111" s="23">
        <v>60.976923999999997</v>
      </c>
      <c r="CM111" s="23">
        <v>62.867207999999998</v>
      </c>
      <c r="CN111" s="23">
        <v>64.816091999999998</v>
      </c>
      <c r="CO111" s="23">
        <v>66.825390999999996</v>
      </c>
      <c r="CP111" s="23">
        <v>68.896978000000004</v>
      </c>
      <c r="CQ111" s="23">
        <v>71.032784000000007</v>
      </c>
      <c r="CR111" s="23">
        <v>73.234800000000007</v>
      </c>
      <c r="CS111" s="23">
        <v>75.505078999999995</v>
      </c>
      <c r="CT111" s="23">
        <v>77.845737</v>
      </c>
      <c r="CU111" s="23">
        <v>80.258954000000003</v>
      </c>
      <c r="CV111" s="23">
        <v>82.746982000000003</v>
      </c>
      <c r="CW111" s="23">
        <v>85.312138000000004</v>
      </c>
      <c r="CX111" s="23">
        <v>0</v>
      </c>
      <c r="CY111" s="23">
        <v>0</v>
      </c>
      <c r="CZ111" s="23">
        <v>0</v>
      </c>
      <c r="DA111" s="22">
        <v>0</v>
      </c>
      <c r="DB111" s="23">
        <v>0</v>
      </c>
      <c r="DC111" s="23">
        <v>56.042665999999997</v>
      </c>
      <c r="DD111" s="23">
        <v>56.720604000000002</v>
      </c>
      <c r="DE111" s="23">
        <v>58.478942000000004</v>
      </c>
      <c r="DF111" s="23">
        <v>60.291789999999999</v>
      </c>
      <c r="DG111" s="23">
        <v>62.160834999999999</v>
      </c>
      <c r="DH111" s="23">
        <v>64.087821000000005</v>
      </c>
      <c r="DI111" s="23">
        <v>66.074543000000006</v>
      </c>
      <c r="DJ111" s="23">
        <v>68.122854000000004</v>
      </c>
      <c r="DK111" s="23">
        <v>70.234662999999998</v>
      </c>
      <c r="DL111" s="23">
        <v>72.411936999999995</v>
      </c>
      <c r="DM111" s="23">
        <v>74.656706999999997</v>
      </c>
      <c r="DN111" s="23">
        <v>76.971064999999996</v>
      </c>
      <c r="DO111" s="23">
        <v>79.357168000000001</v>
      </c>
      <c r="DP111" s="23">
        <v>81.817240999999996</v>
      </c>
      <c r="DQ111" s="23">
        <v>84.353575000000006</v>
      </c>
      <c r="DR111" s="23">
        <v>0</v>
      </c>
      <c r="DS111" s="23">
        <v>0</v>
      </c>
      <c r="DT111" s="23">
        <v>0</v>
      </c>
      <c r="DU111" s="22">
        <v>0</v>
      </c>
      <c r="DV111" s="23">
        <v>0</v>
      </c>
      <c r="DW111" s="23">
        <v>56.042665999999997</v>
      </c>
      <c r="DX111" s="23">
        <v>52.045873</v>
      </c>
      <c r="DY111" s="23">
        <v>53.659295</v>
      </c>
      <c r="DZ111" s="23">
        <v>55.322732999999999</v>
      </c>
      <c r="EA111" s="23">
        <v>57.037737999999997</v>
      </c>
      <c r="EB111" s="23">
        <v>58.805908000000002</v>
      </c>
      <c r="EC111" s="23">
        <v>60.628891000000003</v>
      </c>
      <c r="ED111" s="23">
        <v>62.508386999999999</v>
      </c>
      <c r="EE111" s="23">
        <v>64.446146999999996</v>
      </c>
      <c r="EF111" s="23">
        <v>66.443977000000004</v>
      </c>
      <c r="EG111" s="23">
        <v>68.503741000000005</v>
      </c>
      <c r="EH111" s="23">
        <v>70.627356000000006</v>
      </c>
      <c r="EI111" s="23">
        <v>72.816805000000002</v>
      </c>
      <c r="EJ111" s="23">
        <v>75.074124999999995</v>
      </c>
      <c r="EK111" s="23">
        <v>77.401422999999994</v>
      </c>
      <c r="EL111" s="23">
        <v>0</v>
      </c>
      <c r="EM111" s="23">
        <v>0</v>
      </c>
      <c r="EN111" s="23">
        <v>0</v>
      </c>
      <c r="EO111" s="22">
        <v>0</v>
      </c>
      <c r="EP111" s="23">
        <v>0</v>
      </c>
      <c r="EQ111" s="23">
        <v>56.679513999999998</v>
      </c>
      <c r="ER111" s="23">
        <v>57.365155999999999</v>
      </c>
      <c r="ES111" s="23">
        <v>59.143476</v>
      </c>
      <c r="ET111" s="23">
        <v>60.976923999999997</v>
      </c>
      <c r="EU111" s="23">
        <v>62.867207999999998</v>
      </c>
      <c r="EV111" s="23">
        <v>64.816091999999998</v>
      </c>
      <c r="EW111" s="23">
        <v>66.825390999999996</v>
      </c>
      <c r="EX111" s="23">
        <v>68.896978000000004</v>
      </c>
      <c r="EY111" s="23">
        <v>71.032784000000007</v>
      </c>
      <c r="EZ111" s="23">
        <v>73.234800000000007</v>
      </c>
      <c r="FA111" s="23">
        <v>75.505078999999995</v>
      </c>
      <c r="FB111" s="23">
        <v>77.845737</v>
      </c>
      <c r="FC111" s="23">
        <v>80.258954000000003</v>
      </c>
      <c r="FD111" s="23">
        <v>82.746982000000003</v>
      </c>
      <c r="FE111" s="23">
        <v>85.312138000000004</v>
      </c>
      <c r="FF111" s="23">
        <v>0</v>
      </c>
      <c r="FG111" s="23">
        <v>0</v>
      </c>
      <c r="FH111" s="23">
        <v>0</v>
      </c>
      <c r="FI111" s="22">
        <v>0</v>
      </c>
      <c r="FJ111" s="23">
        <v>0</v>
      </c>
      <c r="FK111" s="23">
        <v>0</v>
      </c>
      <c r="FL111" s="23">
        <v>57.486172000000003</v>
      </c>
      <c r="FM111" s="23">
        <v>59.498189000000004</v>
      </c>
      <c r="FN111" s="23">
        <v>61.580624999999998</v>
      </c>
      <c r="FO111" s="23">
        <v>63.735947000000003</v>
      </c>
      <c r="FP111" s="23">
        <v>65.966705000000005</v>
      </c>
      <c r="FQ111" s="23">
        <v>68.275540000000007</v>
      </c>
      <c r="FR111" s="23">
        <v>70.665183999999996</v>
      </c>
      <c r="FS111" s="23">
        <v>73.138464999999997</v>
      </c>
      <c r="FT111" s="23">
        <v>75.698311000000004</v>
      </c>
      <c r="FU111" s="23">
        <v>78.347752</v>
      </c>
      <c r="FV111" s="23">
        <v>81.089923999999996</v>
      </c>
      <c r="FW111" s="23">
        <v>83.928071000000003</v>
      </c>
      <c r="FX111" s="23">
        <v>86.865553000000006</v>
      </c>
      <c r="FY111" s="23">
        <v>89.905848000000006</v>
      </c>
      <c r="FZ111" s="23">
        <v>0</v>
      </c>
      <c r="GA111" s="23">
        <v>0</v>
      </c>
      <c r="GB111" s="23">
        <v>0</v>
      </c>
      <c r="GC111" s="22">
        <v>0</v>
      </c>
      <c r="GD111" s="23">
        <v>0</v>
      </c>
      <c r="GE111" s="23">
        <v>0</v>
      </c>
      <c r="GF111" s="23">
        <v>89.849236200000007</v>
      </c>
      <c r="GG111" s="23">
        <v>92.993959459999999</v>
      </c>
      <c r="GH111" s="23">
        <v>96.248748050000003</v>
      </c>
      <c r="GI111" s="23">
        <v>99.617454230000007</v>
      </c>
      <c r="GJ111" s="23">
        <v>103.10406512</v>
      </c>
      <c r="GK111" s="23">
        <v>106.7127074</v>
      </c>
      <c r="GL111" s="23">
        <v>110.44765216</v>
      </c>
      <c r="GM111" s="23">
        <v>114.31331999</v>
      </c>
      <c r="GN111" s="23">
        <v>118.31428619</v>
      </c>
      <c r="GO111" s="23">
        <v>122.4552862</v>
      </c>
      <c r="GP111" s="23">
        <v>126.74122122</v>
      </c>
      <c r="GQ111" s="23">
        <v>131.17716396</v>
      </c>
      <c r="GR111" s="23">
        <v>135.76836470000001</v>
      </c>
      <c r="GS111" s="23">
        <v>140.52025746999999</v>
      </c>
      <c r="GT111" s="23">
        <v>0</v>
      </c>
      <c r="GU111" s="23">
        <v>0</v>
      </c>
      <c r="GV111" s="23">
        <v>0</v>
      </c>
      <c r="GW111" s="22">
        <v>0</v>
      </c>
      <c r="GX111" s="23">
        <v>0</v>
      </c>
      <c r="GY111" s="23">
        <v>0</v>
      </c>
      <c r="GZ111" s="23">
        <v>0</v>
      </c>
      <c r="HA111" s="23">
        <v>0</v>
      </c>
      <c r="HB111" s="23">
        <v>0</v>
      </c>
      <c r="HC111" s="23">
        <v>0</v>
      </c>
      <c r="HD111" s="23">
        <v>0</v>
      </c>
      <c r="HE111" s="23">
        <v>0</v>
      </c>
      <c r="HF111" s="23">
        <v>0</v>
      </c>
      <c r="HG111" s="23">
        <v>0</v>
      </c>
      <c r="HH111" s="23">
        <v>0</v>
      </c>
      <c r="HI111" s="23">
        <v>0</v>
      </c>
      <c r="HJ111" s="23">
        <v>0</v>
      </c>
      <c r="HK111" s="23">
        <v>0</v>
      </c>
      <c r="HL111" s="23">
        <v>0</v>
      </c>
      <c r="HM111" s="23">
        <v>0</v>
      </c>
      <c r="HN111" s="23">
        <v>0</v>
      </c>
      <c r="HO111" s="23">
        <v>0</v>
      </c>
      <c r="HP111" s="23">
        <v>0</v>
      </c>
      <c r="HQ111" s="22">
        <v>0</v>
      </c>
      <c r="HR111" s="23">
        <v>0</v>
      </c>
      <c r="HS111" s="23">
        <v>0</v>
      </c>
      <c r="HT111" s="24">
        <v>57.785060999999999</v>
      </c>
      <c r="HU111" s="24">
        <v>59.807538000000001</v>
      </c>
      <c r="HV111" s="24">
        <v>62.647880000000001</v>
      </c>
      <c r="HW111" s="23">
        <v>64.564403999999996</v>
      </c>
      <c r="HX111" s="23">
        <v>66.824157999999997</v>
      </c>
      <c r="HY111" s="23">
        <v>69.163004000000001</v>
      </c>
      <c r="HZ111" s="23">
        <v>71.583708999999999</v>
      </c>
      <c r="IA111" s="23">
        <v>74.089138000000005</v>
      </c>
      <c r="IB111" s="23">
        <v>76.682258000000004</v>
      </c>
      <c r="IC111" s="23">
        <v>79.366136999999995</v>
      </c>
      <c r="ID111" s="23">
        <v>82.143951999999999</v>
      </c>
      <c r="IE111" s="23">
        <v>85.018990000000002</v>
      </c>
      <c r="IF111" s="23">
        <v>87.994654999999995</v>
      </c>
      <c r="IG111" s="23">
        <v>91.074467999999996</v>
      </c>
      <c r="IH111" s="23">
        <v>0</v>
      </c>
      <c r="II111" s="23">
        <v>0</v>
      </c>
      <c r="IJ111" s="23">
        <v>0</v>
      </c>
      <c r="IK111" s="22">
        <v>0</v>
      </c>
      <c r="IL111" s="23">
        <v>0</v>
      </c>
      <c r="IM111" s="23">
        <v>0</v>
      </c>
      <c r="IN111" s="23">
        <v>0</v>
      </c>
      <c r="IO111" s="23">
        <v>0</v>
      </c>
      <c r="IP111" s="23">
        <v>0</v>
      </c>
      <c r="IQ111" s="23">
        <v>0</v>
      </c>
      <c r="IR111" s="23">
        <v>0</v>
      </c>
      <c r="IS111" s="23">
        <v>0</v>
      </c>
      <c r="IT111" s="23">
        <v>0</v>
      </c>
      <c r="IU111" s="23">
        <v>0</v>
      </c>
      <c r="IV111" s="23">
        <v>0</v>
      </c>
      <c r="IW111" s="23">
        <v>0</v>
      </c>
      <c r="IX111" s="23">
        <v>0</v>
      </c>
      <c r="IY111" s="23">
        <v>0</v>
      </c>
      <c r="IZ111" s="23">
        <v>0</v>
      </c>
      <c r="JA111" s="23">
        <v>0</v>
      </c>
      <c r="JB111" s="23">
        <v>0</v>
      </c>
      <c r="JC111" s="23">
        <v>0</v>
      </c>
      <c r="JD111" s="23">
        <v>0</v>
      </c>
      <c r="JE111" s="22">
        <v>0</v>
      </c>
      <c r="JF111" s="23">
        <v>0</v>
      </c>
      <c r="JG111" s="23">
        <v>0</v>
      </c>
      <c r="JH111" s="23">
        <v>0</v>
      </c>
      <c r="JI111" s="23">
        <v>0</v>
      </c>
      <c r="JJ111" s="23">
        <v>0</v>
      </c>
      <c r="JK111" s="23">
        <v>0</v>
      </c>
      <c r="JL111" s="23">
        <v>0</v>
      </c>
      <c r="JM111" s="23">
        <v>0</v>
      </c>
      <c r="JN111" s="23">
        <v>0</v>
      </c>
      <c r="JO111" s="23">
        <v>0</v>
      </c>
      <c r="JP111" s="23">
        <v>0</v>
      </c>
      <c r="JQ111" s="23">
        <v>0</v>
      </c>
      <c r="JR111" s="23">
        <v>0</v>
      </c>
      <c r="JS111" s="23">
        <v>0</v>
      </c>
      <c r="JT111" s="23">
        <v>0</v>
      </c>
      <c r="JU111" s="23">
        <v>0</v>
      </c>
      <c r="JV111" s="23">
        <v>0</v>
      </c>
      <c r="JW111" s="23">
        <v>0</v>
      </c>
      <c r="JX111" s="23">
        <v>0</v>
      </c>
      <c r="JY111" s="22">
        <v>0</v>
      </c>
      <c r="JZ111" s="23">
        <v>0</v>
      </c>
      <c r="KA111" s="23">
        <v>0</v>
      </c>
      <c r="KB111" s="23">
        <v>0</v>
      </c>
      <c r="KC111" s="23">
        <v>0</v>
      </c>
      <c r="KD111" s="23">
        <v>0</v>
      </c>
      <c r="KE111" s="23">
        <v>0</v>
      </c>
      <c r="KF111" s="23">
        <v>0</v>
      </c>
      <c r="KG111" s="23">
        <v>0</v>
      </c>
      <c r="KH111" s="23">
        <v>0</v>
      </c>
      <c r="KI111" s="23">
        <v>0</v>
      </c>
      <c r="KJ111" s="23">
        <v>0</v>
      </c>
      <c r="KK111" s="23">
        <v>0</v>
      </c>
      <c r="KL111" s="23">
        <v>0</v>
      </c>
      <c r="KM111" s="23">
        <v>0</v>
      </c>
      <c r="KN111" s="23">
        <v>0</v>
      </c>
      <c r="KO111" s="23">
        <v>0</v>
      </c>
      <c r="KP111" s="23">
        <v>0</v>
      </c>
      <c r="KQ111" s="23">
        <v>0</v>
      </c>
      <c r="KR111" s="23">
        <v>0</v>
      </c>
      <c r="KS111" s="22">
        <v>0</v>
      </c>
      <c r="KT111" s="23">
        <v>0</v>
      </c>
      <c r="KU111" s="23">
        <v>0</v>
      </c>
      <c r="KV111" s="23">
        <v>0</v>
      </c>
      <c r="KW111" s="23">
        <v>0</v>
      </c>
      <c r="KX111" s="23">
        <v>0</v>
      </c>
      <c r="KY111" s="23">
        <v>0</v>
      </c>
      <c r="KZ111" s="23">
        <v>0</v>
      </c>
      <c r="LA111" s="23">
        <v>0</v>
      </c>
      <c r="LB111" s="23">
        <v>0</v>
      </c>
      <c r="LC111" s="23">
        <v>0</v>
      </c>
      <c r="LD111" s="23">
        <v>0</v>
      </c>
      <c r="LE111" s="23">
        <v>0</v>
      </c>
      <c r="LF111" s="23">
        <v>0</v>
      </c>
      <c r="LG111" s="23">
        <v>0</v>
      </c>
      <c r="LH111" s="23">
        <v>0</v>
      </c>
      <c r="LI111" s="23">
        <v>0</v>
      </c>
      <c r="LJ111" s="23">
        <v>0</v>
      </c>
      <c r="LK111" s="23">
        <v>0</v>
      </c>
      <c r="LL111" s="23">
        <v>0</v>
      </c>
      <c r="LM111" s="22">
        <v>0</v>
      </c>
      <c r="LN111" s="23">
        <v>0</v>
      </c>
      <c r="LO111" s="23">
        <v>0</v>
      </c>
      <c r="LP111" s="23">
        <v>0</v>
      </c>
      <c r="LQ111" s="23">
        <v>0</v>
      </c>
      <c r="LR111" s="23">
        <v>0</v>
      </c>
      <c r="LS111" s="23">
        <v>0</v>
      </c>
      <c r="LT111" s="23">
        <v>0</v>
      </c>
      <c r="LU111" s="23">
        <v>0</v>
      </c>
      <c r="LV111" s="23">
        <v>0</v>
      </c>
      <c r="LW111" s="23">
        <v>0</v>
      </c>
      <c r="LX111" s="23">
        <v>0</v>
      </c>
      <c r="LY111" s="23">
        <v>0</v>
      </c>
      <c r="LZ111" s="23">
        <v>0</v>
      </c>
      <c r="MA111" s="23">
        <v>0</v>
      </c>
      <c r="MB111" s="23">
        <v>0</v>
      </c>
      <c r="MC111" s="23">
        <v>0</v>
      </c>
      <c r="MD111" s="23">
        <v>0</v>
      </c>
      <c r="ME111" s="23">
        <v>0</v>
      </c>
      <c r="MF111" s="23">
        <v>0</v>
      </c>
      <c r="MG111" s="22">
        <v>0</v>
      </c>
      <c r="MH111" s="23">
        <v>0</v>
      </c>
      <c r="MI111" s="23">
        <v>0</v>
      </c>
      <c r="MJ111" s="23">
        <v>0</v>
      </c>
      <c r="MK111" s="23">
        <v>0</v>
      </c>
      <c r="ML111" s="23">
        <v>0</v>
      </c>
      <c r="MM111" s="23">
        <v>0</v>
      </c>
      <c r="MN111" s="23">
        <v>0</v>
      </c>
      <c r="MO111" s="23">
        <v>0</v>
      </c>
      <c r="MP111" s="23">
        <v>0</v>
      </c>
      <c r="MQ111" s="23">
        <v>0</v>
      </c>
      <c r="MR111" s="23">
        <v>0</v>
      </c>
      <c r="MS111" s="23">
        <v>0</v>
      </c>
      <c r="MT111" s="23">
        <v>0</v>
      </c>
      <c r="MU111" s="23">
        <v>0</v>
      </c>
      <c r="MV111" s="23">
        <v>0</v>
      </c>
      <c r="MW111" s="23">
        <v>0</v>
      </c>
      <c r="MX111" s="23">
        <v>0</v>
      </c>
      <c r="MY111" s="23">
        <v>0</v>
      </c>
      <c r="MZ111" s="23">
        <v>0</v>
      </c>
    </row>
    <row r="112" spans="1:364">
      <c r="A112" s="9" t="s">
        <v>1094</v>
      </c>
      <c r="B112" s="9" t="s">
        <v>1095</v>
      </c>
      <c r="C112" s="9" t="s">
        <v>886</v>
      </c>
      <c r="E112" s="22">
        <v>0</v>
      </c>
      <c r="F112" s="23">
        <v>0</v>
      </c>
      <c r="G112" s="23">
        <v>89.553120000000007</v>
      </c>
      <c r="H112" s="23">
        <v>95.304339999999996</v>
      </c>
      <c r="I112" s="23">
        <v>98.258775</v>
      </c>
      <c r="J112" s="23">
        <v>101.30479699999999</v>
      </c>
      <c r="K112" s="23">
        <v>104.445246</v>
      </c>
      <c r="L112" s="23">
        <v>107.683048</v>
      </c>
      <c r="M112" s="23">
        <v>111.02122300000001</v>
      </c>
      <c r="N112" s="23">
        <v>114.462881</v>
      </c>
      <c r="O112" s="23">
        <v>118.01123</v>
      </c>
      <c r="P112" s="23">
        <v>121.669578</v>
      </c>
      <c r="Q112" s="23">
        <v>125.441335</v>
      </c>
      <c r="R112" s="23">
        <v>129.330016</v>
      </c>
      <c r="S112" s="23">
        <v>133.339247</v>
      </c>
      <c r="T112" s="23">
        <v>137.47276299999999</v>
      </c>
      <c r="U112" s="23">
        <v>141.734419</v>
      </c>
      <c r="V112" s="23">
        <v>0</v>
      </c>
      <c r="W112" s="23">
        <v>0</v>
      </c>
      <c r="X112" s="23">
        <v>0</v>
      </c>
      <c r="Y112" s="22">
        <v>0</v>
      </c>
      <c r="Z112" s="23">
        <v>0</v>
      </c>
      <c r="AA112" s="23">
        <v>99.161574999999999</v>
      </c>
      <c r="AB112" s="23">
        <v>103.43639400000001</v>
      </c>
      <c r="AC112" s="23">
        <v>106.642923</v>
      </c>
      <c r="AD112" s="23">
        <v>109.948853</v>
      </c>
      <c r="AE112" s="23">
        <v>113.357268</v>
      </c>
      <c r="AF112" s="23">
        <v>116.871343</v>
      </c>
      <c r="AG112" s="23">
        <v>120.494355</v>
      </c>
      <c r="AH112" s="23">
        <v>124.22968</v>
      </c>
      <c r="AI112" s="23">
        <v>128.08080000000001</v>
      </c>
      <c r="AJ112" s="23">
        <v>132.05130399999999</v>
      </c>
      <c r="AK112" s="23">
        <v>136.14489499999999</v>
      </c>
      <c r="AL112" s="23">
        <v>140.365387</v>
      </c>
      <c r="AM112" s="23">
        <v>144.716714</v>
      </c>
      <c r="AN112" s="23">
        <v>149.202932</v>
      </c>
      <c r="AO112" s="23">
        <v>153.82822300000001</v>
      </c>
      <c r="AP112" s="23">
        <v>0</v>
      </c>
      <c r="AQ112" s="23">
        <v>0</v>
      </c>
      <c r="AR112" s="23">
        <v>0</v>
      </c>
      <c r="AS112" s="22">
        <v>0</v>
      </c>
      <c r="AT112" s="23">
        <v>0</v>
      </c>
      <c r="AU112" s="23">
        <v>0</v>
      </c>
      <c r="AV112" s="23">
        <v>62.355550000000001</v>
      </c>
      <c r="AW112" s="23">
        <v>64.226217000000005</v>
      </c>
      <c r="AX112" s="23">
        <v>66.153002999999998</v>
      </c>
      <c r="AY112" s="23">
        <v>68.137592999999995</v>
      </c>
      <c r="AZ112" s="23">
        <v>70.181720999999996</v>
      </c>
      <c r="BA112" s="23">
        <v>72.287172999999996</v>
      </c>
      <c r="BB112" s="23">
        <v>74.455787999999998</v>
      </c>
      <c r="BC112" s="23">
        <v>76.689460999999994</v>
      </c>
      <c r="BD112" s="23">
        <v>78.990144999999998</v>
      </c>
      <c r="BE112" s="23">
        <v>81.359849999999994</v>
      </c>
      <c r="BF112" s="23">
        <v>83.800645000000003</v>
      </c>
      <c r="BG112" s="23">
        <v>86.314663999999993</v>
      </c>
      <c r="BH112" s="23">
        <v>88.904104000000004</v>
      </c>
      <c r="BI112" s="23">
        <v>91.571228000000005</v>
      </c>
      <c r="BJ112" s="23">
        <v>0</v>
      </c>
      <c r="BK112" s="23">
        <v>0</v>
      </c>
      <c r="BL112" s="23">
        <v>0</v>
      </c>
      <c r="BM112" s="22">
        <v>0</v>
      </c>
      <c r="BN112" s="23">
        <v>0</v>
      </c>
      <c r="BO112" s="23">
        <v>0</v>
      </c>
      <c r="BP112" s="23">
        <v>62.355550000000001</v>
      </c>
      <c r="BQ112" s="23">
        <v>64.226217000000005</v>
      </c>
      <c r="BR112" s="23">
        <v>66.153002999999998</v>
      </c>
      <c r="BS112" s="23">
        <v>68.137592999999995</v>
      </c>
      <c r="BT112" s="23">
        <v>70.181720999999996</v>
      </c>
      <c r="BU112" s="23">
        <v>72.287172999999996</v>
      </c>
      <c r="BV112" s="23">
        <v>74.455787999999998</v>
      </c>
      <c r="BW112" s="23">
        <v>76.689460999999994</v>
      </c>
      <c r="BX112" s="23">
        <v>78.990144999999998</v>
      </c>
      <c r="BY112" s="23">
        <v>81.359849999999994</v>
      </c>
      <c r="BZ112" s="23">
        <v>83.800645000000003</v>
      </c>
      <c r="CA112" s="23">
        <v>86.314663999999993</v>
      </c>
      <c r="CB112" s="23">
        <v>88.904104000000004</v>
      </c>
      <c r="CC112" s="23">
        <v>91.571228000000005</v>
      </c>
      <c r="CD112" s="23">
        <v>0</v>
      </c>
      <c r="CE112" s="23">
        <v>0</v>
      </c>
      <c r="CF112" s="23">
        <v>0</v>
      </c>
      <c r="CG112" s="22">
        <v>0</v>
      </c>
      <c r="CH112" s="23">
        <v>0</v>
      </c>
      <c r="CI112" s="23">
        <v>59.434922999999998</v>
      </c>
      <c r="CJ112" s="23">
        <v>60.153896000000003</v>
      </c>
      <c r="CK112" s="23">
        <v>62.018667000000001</v>
      </c>
      <c r="CL112" s="23">
        <v>63.941246</v>
      </c>
      <c r="CM112" s="23">
        <v>65.923423999999997</v>
      </c>
      <c r="CN112" s="23">
        <v>67.967050999999998</v>
      </c>
      <c r="CO112" s="23">
        <v>70.074028999999996</v>
      </c>
      <c r="CP112" s="23">
        <v>72.246324000000001</v>
      </c>
      <c r="CQ112" s="23">
        <v>74.485960000000006</v>
      </c>
      <c r="CR112" s="23">
        <v>76.795024999999995</v>
      </c>
      <c r="CS112" s="23">
        <v>79.175670999999994</v>
      </c>
      <c r="CT112" s="23">
        <v>81.630116000000001</v>
      </c>
      <c r="CU112" s="23">
        <v>84.160650000000004</v>
      </c>
      <c r="CV112" s="23">
        <v>86.769630000000006</v>
      </c>
      <c r="CW112" s="23">
        <v>89.459489000000005</v>
      </c>
      <c r="CX112" s="23">
        <v>0</v>
      </c>
      <c r="CY112" s="23">
        <v>0</v>
      </c>
      <c r="CZ112" s="23">
        <v>0</v>
      </c>
      <c r="DA112" s="22">
        <v>0</v>
      </c>
      <c r="DB112" s="23">
        <v>0</v>
      </c>
      <c r="DC112" s="23">
        <v>58.767113999999999</v>
      </c>
      <c r="DD112" s="23">
        <v>59.478009999999998</v>
      </c>
      <c r="DE112" s="23">
        <v>61.321827999999996</v>
      </c>
      <c r="DF112" s="23">
        <v>63.222805000000001</v>
      </c>
      <c r="DG112" s="23">
        <v>65.182711999999995</v>
      </c>
      <c r="DH112" s="23">
        <v>67.203376000000006</v>
      </c>
      <c r="DI112" s="23">
        <v>69.286680000000004</v>
      </c>
      <c r="DJ112" s="23">
        <v>71.434567999999999</v>
      </c>
      <c r="DK112" s="23">
        <v>73.649039000000002</v>
      </c>
      <c r="DL112" s="23">
        <v>75.932158999999999</v>
      </c>
      <c r="DM112" s="23">
        <v>78.286056000000002</v>
      </c>
      <c r="DN112" s="23">
        <v>80.712924000000001</v>
      </c>
      <c r="DO112" s="23">
        <v>83.215024999999997</v>
      </c>
      <c r="DP112" s="23">
        <v>85.794690000000003</v>
      </c>
      <c r="DQ112" s="23">
        <v>88.454325999999995</v>
      </c>
      <c r="DR112" s="23">
        <v>0</v>
      </c>
      <c r="DS112" s="23">
        <v>0</v>
      </c>
      <c r="DT112" s="23">
        <v>0</v>
      </c>
      <c r="DU112" s="22">
        <v>0</v>
      </c>
      <c r="DV112" s="23">
        <v>0</v>
      </c>
      <c r="DW112" s="23">
        <v>58.767113999999999</v>
      </c>
      <c r="DX112" s="23">
        <v>54.576022999999999</v>
      </c>
      <c r="DY112" s="23">
        <v>56.267879000000001</v>
      </c>
      <c r="DZ112" s="23">
        <v>58.012183999999998</v>
      </c>
      <c r="EA112" s="23">
        <v>59.810561</v>
      </c>
      <c r="EB112" s="23">
        <v>61.664689000000003</v>
      </c>
      <c r="EC112" s="23">
        <v>63.576293999999997</v>
      </c>
      <c r="ED112" s="23">
        <v>65.547158999999994</v>
      </c>
      <c r="EE112" s="23">
        <v>67.579121000000001</v>
      </c>
      <c r="EF112" s="23">
        <v>69.674074000000005</v>
      </c>
      <c r="EG112" s="23">
        <v>71.833969999999994</v>
      </c>
      <c r="EH112" s="23">
        <v>74.060822999999999</v>
      </c>
      <c r="EI112" s="23">
        <v>76.356708999999995</v>
      </c>
      <c r="EJ112" s="23">
        <v>78.723766999999995</v>
      </c>
      <c r="EK112" s="23">
        <v>81.164203000000001</v>
      </c>
      <c r="EL112" s="23">
        <v>0</v>
      </c>
      <c r="EM112" s="23">
        <v>0</v>
      </c>
      <c r="EN112" s="23">
        <v>0</v>
      </c>
      <c r="EO112" s="22">
        <v>0</v>
      </c>
      <c r="EP112" s="23">
        <v>0</v>
      </c>
      <c r="EQ112" s="23">
        <v>59.434922999999998</v>
      </c>
      <c r="ER112" s="23">
        <v>60.153896000000003</v>
      </c>
      <c r="ES112" s="23">
        <v>62.018667000000001</v>
      </c>
      <c r="ET112" s="23">
        <v>63.941246</v>
      </c>
      <c r="EU112" s="23">
        <v>65.923423999999997</v>
      </c>
      <c r="EV112" s="23">
        <v>67.967050999999998</v>
      </c>
      <c r="EW112" s="23">
        <v>70.074028999999996</v>
      </c>
      <c r="EX112" s="23">
        <v>72.246324000000001</v>
      </c>
      <c r="EY112" s="23">
        <v>74.485960000000006</v>
      </c>
      <c r="EZ112" s="23">
        <v>76.795024999999995</v>
      </c>
      <c r="FA112" s="23">
        <v>79.175670999999994</v>
      </c>
      <c r="FB112" s="23">
        <v>81.630116000000001</v>
      </c>
      <c r="FC112" s="23">
        <v>84.160650000000004</v>
      </c>
      <c r="FD112" s="23">
        <v>86.769630000000006</v>
      </c>
      <c r="FE112" s="23">
        <v>89.459489000000005</v>
      </c>
      <c r="FF112" s="23">
        <v>0</v>
      </c>
      <c r="FG112" s="23">
        <v>0</v>
      </c>
      <c r="FH112" s="23">
        <v>0</v>
      </c>
      <c r="FI112" s="22">
        <v>0</v>
      </c>
      <c r="FJ112" s="23">
        <v>0</v>
      </c>
      <c r="FK112" s="23">
        <v>0</v>
      </c>
      <c r="FL112" s="23">
        <v>63.238943999999996</v>
      </c>
      <c r="FM112" s="23">
        <v>65.452307000000005</v>
      </c>
      <c r="FN112" s="23">
        <v>67.743138000000002</v>
      </c>
      <c r="FO112" s="23">
        <v>70.114147000000003</v>
      </c>
      <c r="FP112" s="23">
        <v>72.568143000000006</v>
      </c>
      <c r="FQ112" s="23">
        <v>75.108028000000004</v>
      </c>
      <c r="FR112" s="23">
        <v>77.736808999999994</v>
      </c>
      <c r="FS112" s="23">
        <v>80.457597000000007</v>
      </c>
      <c r="FT112" s="23">
        <v>83.273612999999997</v>
      </c>
      <c r="FU112" s="23">
        <v>86.188188999999994</v>
      </c>
      <c r="FV112" s="23">
        <v>89.204775999999995</v>
      </c>
      <c r="FW112" s="23">
        <v>92.326943</v>
      </c>
      <c r="FX112" s="23">
        <v>95.558385999999999</v>
      </c>
      <c r="FY112" s="23">
        <v>98.902929</v>
      </c>
      <c r="FZ112" s="23">
        <v>0</v>
      </c>
      <c r="GA112" s="23">
        <v>0</v>
      </c>
      <c r="GB112" s="23">
        <v>0</v>
      </c>
      <c r="GC112" s="22">
        <v>0</v>
      </c>
      <c r="GD112" s="23">
        <v>0</v>
      </c>
      <c r="GE112" s="23">
        <v>0</v>
      </c>
      <c r="GF112" s="23">
        <v>98.840652520000006</v>
      </c>
      <c r="GG112" s="23">
        <v>102.30007535</v>
      </c>
      <c r="GH112" s="23">
        <v>105.88057799000001</v>
      </c>
      <c r="GI112" s="23">
        <v>109.58639822000001</v>
      </c>
      <c r="GJ112" s="23">
        <v>113.42192215999999</v>
      </c>
      <c r="GK112" s="23">
        <v>117.39168943</v>
      </c>
      <c r="GL112" s="23">
        <v>121.50039855999999</v>
      </c>
      <c r="GM112" s="23">
        <v>125.75291251</v>
      </c>
      <c r="GN112" s="23">
        <v>130.15426445</v>
      </c>
      <c r="GO112" s="23">
        <v>134.70966371</v>
      </c>
      <c r="GP112" s="23">
        <v>139.42450194</v>
      </c>
      <c r="GQ112" s="23">
        <v>144.30435951000001</v>
      </c>
      <c r="GR112" s="23">
        <v>149.35501209</v>
      </c>
      <c r="GS112" s="23">
        <v>154.58243751000001</v>
      </c>
      <c r="GT112" s="23">
        <v>0</v>
      </c>
      <c r="GU112" s="23">
        <v>0</v>
      </c>
      <c r="GV112" s="23">
        <v>0</v>
      </c>
      <c r="GW112" s="22">
        <v>0</v>
      </c>
      <c r="GX112" s="23">
        <v>0</v>
      </c>
      <c r="GY112" s="23">
        <v>0</v>
      </c>
      <c r="GZ112" s="23">
        <v>0</v>
      </c>
      <c r="HA112" s="23">
        <v>0</v>
      </c>
      <c r="HB112" s="23">
        <v>0</v>
      </c>
      <c r="HC112" s="23">
        <v>0</v>
      </c>
      <c r="HD112" s="23">
        <v>0</v>
      </c>
      <c r="HE112" s="23">
        <v>0</v>
      </c>
      <c r="HF112" s="23">
        <v>0</v>
      </c>
      <c r="HG112" s="23">
        <v>0</v>
      </c>
      <c r="HH112" s="23">
        <v>0</v>
      </c>
      <c r="HI112" s="23">
        <v>0</v>
      </c>
      <c r="HJ112" s="23">
        <v>0</v>
      </c>
      <c r="HK112" s="23">
        <v>0</v>
      </c>
      <c r="HL112" s="23">
        <v>0</v>
      </c>
      <c r="HM112" s="23">
        <v>0</v>
      </c>
      <c r="HN112" s="23">
        <v>0</v>
      </c>
      <c r="HO112" s="23">
        <v>0</v>
      </c>
      <c r="HP112" s="23">
        <v>0</v>
      </c>
      <c r="HQ112" s="22">
        <v>0</v>
      </c>
      <c r="HR112" s="23">
        <v>0</v>
      </c>
      <c r="HS112" s="23">
        <v>0</v>
      </c>
      <c r="HT112" s="24">
        <v>63.567742000000003</v>
      </c>
      <c r="HU112" s="24">
        <v>65.792613000000003</v>
      </c>
      <c r="HV112" s="24">
        <v>68.917195000000007</v>
      </c>
      <c r="HW112" s="23">
        <v>71.025509999999997</v>
      </c>
      <c r="HX112" s="23">
        <v>73.511403000000001</v>
      </c>
      <c r="HY112" s="23">
        <v>76.084301999999994</v>
      </c>
      <c r="HZ112" s="23">
        <v>78.747252000000003</v>
      </c>
      <c r="IA112" s="23">
        <v>81.503405999999998</v>
      </c>
      <c r="IB112" s="23">
        <v>84.356025000000002</v>
      </c>
      <c r="IC112" s="23">
        <v>87.308486000000002</v>
      </c>
      <c r="ID112" s="23">
        <v>90.364283</v>
      </c>
      <c r="IE112" s="23">
        <v>93.527033000000003</v>
      </c>
      <c r="IF112" s="23">
        <v>96.800478999999996</v>
      </c>
      <c r="IG112" s="23">
        <v>100.188496</v>
      </c>
      <c r="IH112" s="23">
        <v>0</v>
      </c>
      <c r="II112" s="23">
        <v>0</v>
      </c>
      <c r="IJ112" s="23">
        <v>0</v>
      </c>
      <c r="IK112" s="22">
        <v>0</v>
      </c>
      <c r="IL112" s="23">
        <v>0</v>
      </c>
      <c r="IM112" s="23">
        <v>0</v>
      </c>
      <c r="IN112" s="23">
        <v>0</v>
      </c>
      <c r="IO112" s="23">
        <v>0</v>
      </c>
      <c r="IP112" s="23">
        <v>0</v>
      </c>
      <c r="IQ112" s="23">
        <v>0</v>
      </c>
      <c r="IR112" s="23">
        <v>0</v>
      </c>
      <c r="IS112" s="23">
        <v>0</v>
      </c>
      <c r="IT112" s="23">
        <v>0</v>
      </c>
      <c r="IU112" s="23">
        <v>0</v>
      </c>
      <c r="IV112" s="23">
        <v>0</v>
      </c>
      <c r="IW112" s="23">
        <v>0</v>
      </c>
      <c r="IX112" s="23">
        <v>0</v>
      </c>
      <c r="IY112" s="23">
        <v>0</v>
      </c>
      <c r="IZ112" s="23">
        <v>0</v>
      </c>
      <c r="JA112" s="23">
        <v>0</v>
      </c>
      <c r="JB112" s="23">
        <v>0</v>
      </c>
      <c r="JC112" s="23">
        <v>0</v>
      </c>
      <c r="JD112" s="23">
        <v>0</v>
      </c>
      <c r="JE112" s="22">
        <v>0</v>
      </c>
      <c r="JF112" s="23">
        <v>0</v>
      </c>
      <c r="JG112" s="23">
        <v>0</v>
      </c>
      <c r="JH112" s="23">
        <v>0</v>
      </c>
      <c r="JI112" s="23">
        <v>0</v>
      </c>
      <c r="JJ112" s="23">
        <v>0</v>
      </c>
      <c r="JK112" s="23">
        <v>0</v>
      </c>
      <c r="JL112" s="23">
        <v>0</v>
      </c>
      <c r="JM112" s="23">
        <v>0</v>
      </c>
      <c r="JN112" s="23">
        <v>0</v>
      </c>
      <c r="JO112" s="23">
        <v>0</v>
      </c>
      <c r="JP112" s="23">
        <v>0</v>
      </c>
      <c r="JQ112" s="23">
        <v>0</v>
      </c>
      <c r="JR112" s="23">
        <v>0</v>
      </c>
      <c r="JS112" s="23">
        <v>0</v>
      </c>
      <c r="JT112" s="23">
        <v>0</v>
      </c>
      <c r="JU112" s="23">
        <v>0</v>
      </c>
      <c r="JV112" s="23">
        <v>0</v>
      </c>
      <c r="JW112" s="23">
        <v>0</v>
      </c>
      <c r="JX112" s="23">
        <v>0</v>
      </c>
      <c r="JY112" s="22">
        <v>0</v>
      </c>
      <c r="JZ112" s="23">
        <v>0</v>
      </c>
      <c r="KA112" s="23">
        <v>0</v>
      </c>
      <c r="KB112" s="23">
        <v>0</v>
      </c>
      <c r="KC112" s="23">
        <v>0</v>
      </c>
      <c r="KD112" s="23">
        <v>0</v>
      </c>
      <c r="KE112" s="23">
        <v>0</v>
      </c>
      <c r="KF112" s="23">
        <v>0</v>
      </c>
      <c r="KG112" s="23">
        <v>0</v>
      </c>
      <c r="KH112" s="23">
        <v>0</v>
      </c>
      <c r="KI112" s="23">
        <v>0</v>
      </c>
      <c r="KJ112" s="23">
        <v>0</v>
      </c>
      <c r="KK112" s="23">
        <v>0</v>
      </c>
      <c r="KL112" s="23">
        <v>0</v>
      </c>
      <c r="KM112" s="23">
        <v>0</v>
      </c>
      <c r="KN112" s="23">
        <v>0</v>
      </c>
      <c r="KO112" s="23">
        <v>0</v>
      </c>
      <c r="KP112" s="23">
        <v>0</v>
      </c>
      <c r="KQ112" s="23">
        <v>0</v>
      </c>
      <c r="KR112" s="23">
        <v>0</v>
      </c>
      <c r="KS112" s="22">
        <v>0</v>
      </c>
      <c r="KT112" s="23">
        <v>0</v>
      </c>
      <c r="KU112" s="23">
        <v>0</v>
      </c>
      <c r="KV112" s="23">
        <v>0</v>
      </c>
      <c r="KW112" s="23">
        <v>0</v>
      </c>
      <c r="KX112" s="23">
        <v>0</v>
      </c>
      <c r="KY112" s="23">
        <v>0</v>
      </c>
      <c r="KZ112" s="23">
        <v>0</v>
      </c>
      <c r="LA112" s="23">
        <v>0</v>
      </c>
      <c r="LB112" s="23">
        <v>0</v>
      </c>
      <c r="LC112" s="23">
        <v>0</v>
      </c>
      <c r="LD112" s="23">
        <v>0</v>
      </c>
      <c r="LE112" s="23">
        <v>0</v>
      </c>
      <c r="LF112" s="23">
        <v>0</v>
      </c>
      <c r="LG112" s="23">
        <v>0</v>
      </c>
      <c r="LH112" s="23">
        <v>0</v>
      </c>
      <c r="LI112" s="23">
        <v>0</v>
      </c>
      <c r="LJ112" s="23">
        <v>0</v>
      </c>
      <c r="LK112" s="23">
        <v>0</v>
      </c>
      <c r="LL112" s="23">
        <v>0</v>
      </c>
      <c r="LM112" s="22">
        <v>0</v>
      </c>
      <c r="LN112" s="23">
        <v>0</v>
      </c>
      <c r="LO112" s="23">
        <v>0</v>
      </c>
      <c r="LP112" s="23">
        <v>0</v>
      </c>
      <c r="LQ112" s="23">
        <v>0</v>
      </c>
      <c r="LR112" s="23">
        <v>0</v>
      </c>
      <c r="LS112" s="23">
        <v>0</v>
      </c>
      <c r="LT112" s="23">
        <v>0</v>
      </c>
      <c r="LU112" s="23">
        <v>0</v>
      </c>
      <c r="LV112" s="23">
        <v>0</v>
      </c>
      <c r="LW112" s="23">
        <v>0</v>
      </c>
      <c r="LX112" s="23">
        <v>0</v>
      </c>
      <c r="LY112" s="23">
        <v>0</v>
      </c>
      <c r="LZ112" s="23">
        <v>0</v>
      </c>
      <c r="MA112" s="23">
        <v>0</v>
      </c>
      <c r="MB112" s="23">
        <v>0</v>
      </c>
      <c r="MC112" s="23">
        <v>0</v>
      </c>
      <c r="MD112" s="23">
        <v>0</v>
      </c>
      <c r="ME112" s="23">
        <v>0</v>
      </c>
      <c r="MF112" s="23">
        <v>0</v>
      </c>
      <c r="MG112" s="22">
        <v>0</v>
      </c>
      <c r="MH112" s="23">
        <v>0</v>
      </c>
      <c r="MI112" s="23">
        <v>0</v>
      </c>
      <c r="MJ112" s="23">
        <v>0</v>
      </c>
      <c r="MK112" s="23">
        <v>0</v>
      </c>
      <c r="ML112" s="23">
        <v>0</v>
      </c>
      <c r="MM112" s="23">
        <v>0</v>
      </c>
      <c r="MN112" s="23">
        <v>0</v>
      </c>
      <c r="MO112" s="23">
        <v>0</v>
      </c>
      <c r="MP112" s="23">
        <v>0</v>
      </c>
      <c r="MQ112" s="23">
        <v>0</v>
      </c>
      <c r="MR112" s="23">
        <v>0</v>
      </c>
      <c r="MS112" s="23">
        <v>0</v>
      </c>
      <c r="MT112" s="23">
        <v>0</v>
      </c>
      <c r="MU112" s="23">
        <v>0</v>
      </c>
      <c r="MV112" s="23">
        <v>0</v>
      </c>
      <c r="MW112" s="23">
        <v>0</v>
      </c>
      <c r="MX112" s="23">
        <v>0</v>
      </c>
      <c r="MY112" s="23">
        <v>0</v>
      </c>
      <c r="MZ112" s="23">
        <v>0</v>
      </c>
    </row>
    <row r="113" spans="1:364">
      <c r="A113" s="9" t="s">
        <v>1096</v>
      </c>
      <c r="B113" s="9" t="s">
        <v>1097</v>
      </c>
      <c r="C113" s="9" t="s">
        <v>886</v>
      </c>
      <c r="E113" s="22">
        <v>0</v>
      </c>
      <c r="F113" s="23">
        <v>0</v>
      </c>
      <c r="G113" s="23">
        <v>96.627154000000004</v>
      </c>
      <c r="H113" s="23">
        <v>102.832678</v>
      </c>
      <c r="I113" s="23">
        <v>106.02049100000001</v>
      </c>
      <c r="J113" s="23">
        <v>109.307126</v>
      </c>
      <c r="K113" s="23">
        <v>112.69564699999999</v>
      </c>
      <c r="L113" s="23">
        <v>116.189212</v>
      </c>
      <c r="M113" s="23">
        <v>119.791078</v>
      </c>
      <c r="N113" s="23">
        <v>123.50460099999999</v>
      </c>
      <c r="O113" s="23">
        <v>127.33324399999999</v>
      </c>
      <c r="P113" s="23">
        <v>131.280574</v>
      </c>
      <c r="Q113" s="23">
        <v>135.35027199999999</v>
      </c>
      <c r="R113" s="23">
        <v>139.546131</v>
      </c>
      <c r="S113" s="23">
        <v>143.872061</v>
      </c>
      <c r="T113" s="23">
        <v>148.33209500000001</v>
      </c>
      <c r="U113" s="23">
        <v>152.93038999999999</v>
      </c>
      <c r="V113" s="23">
        <v>0</v>
      </c>
      <c r="W113" s="23">
        <v>0</v>
      </c>
      <c r="X113" s="23">
        <v>0</v>
      </c>
      <c r="Y113" s="22">
        <v>0</v>
      </c>
      <c r="Z113" s="23">
        <v>0</v>
      </c>
      <c r="AA113" s="23">
        <v>106.994606</v>
      </c>
      <c r="AB113" s="23">
        <v>111.60710400000001</v>
      </c>
      <c r="AC113" s="23">
        <v>115.066924</v>
      </c>
      <c r="AD113" s="23">
        <v>118.633999</v>
      </c>
      <c r="AE113" s="23">
        <v>122.31165300000001</v>
      </c>
      <c r="AF113" s="23">
        <v>126.103314</v>
      </c>
      <c r="AG113" s="23">
        <v>130.012517</v>
      </c>
      <c r="AH113" s="23">
        <v>134.04290499999999</v>
      </c>
      <c r="AI113" s="23">
        <v>138.19823500000001</v>
      </c>
      <c r="AJ113" s="23">
        <v>142.48238000000001</v>
      </c>
      <c r="AK113" s="23">
        <v>146.89933400000001</v>
      </c>
      <c r="AL113" s="23">
        <v>151.453214</v>
      </c>
      <c r="AM113" s="23">
        <v>156.14826299999999</v>
      </c>
      <c r="AN113" s="23">
        <v>160.98885899999999</v>
      </c>
      <c r="AO113" s="23">
        <v>165.97951399999999</v>
      </c>
      <c r="AP113" s="23">
        <v>0</v>
      </c>
      <c r="AQ113" s="23">
        <v>0</v>
      </c>
      <c r="AR113" s="23">
        <v>0</v>
      </c>
      <c r="AS113" s="22">
        <v>0</v>
      </c>
      <c r="AT113" s="23">
        <v>0</v>
      </c>
      <c r="AU113" s="23">
        <v>0</v>
      </c>
      <c r="AV113" s="23">
        <v>69.910291000000001</v>
      </c>
      <c r="AW113" s="23">
        <v>72.007599999999996</v>
      </c>
      <c r="AX113" s="23">
        <v>74.167828</v>
      </c>
      <c r="AY113" s="23">
        <v>76.392863000000006</v>
      </c>
      <c r="AZ113" s="23">
        <v>78.684647999999996</v>
      </c>
      <c r="BA113" s="23">
        <v>81.045187999999996</v>
      </c>
      <c r="BB113" s="23">
        <v>83.476544000000004</v>
      </c>
      <c r="BC113" s="23">
        <v>85.980840000000001</v>
      </c>
      <c r="BD113" s="23">
        <v>88.560265000000001</v>
      </c>
      <c r="BE113" s="23">
        <v>91.217072999999999</v>
      </c>
      <c r="BF113" s="23">
        <v>93.953585000000004</v>
      </c>
      <c r="BG113" s="23">
        <v>96.772193000000001</v>
      </c>
      <c r="BH113" s="23">
        <v>99.675359</v>
      </c>
      <c r="BI113" s="23">
        <v>102.66561900000001</v>
      </c>
      <c r="BJ113" s="23">
        <v>0</v>
      </c>
      <c r="BK113" s="23">
        <v>0</v>
      </c>
      <c r="BL113" s="23">
        <v>0</v>
      </c>
      <c r="BM113" s="22">
        <v>0</v>
      </c>
      <c r="BN113" s="23">
        <v>0</v>
      </c>
      <c r="BO113" s="23">
        <v>0</v>
      </c>
      <c r="BP113" s="23">
        <v>69.910291000000001</v>
      </c>
      <c r="BQ113" s="23">
        <v>72.007599999999996</v>
      </c>
      <c r="BR113" s="23">
        <v>74.167828</v>
      </c>
      <c r="BS113" s="23">
        <v>76.392863000000006</v>
      </c>
      <c r="BT113" s="23">
        <v>78.684647999999996</v>
      </c>
      <c r="BU113" s="23">
        <v>81.045187999999996</v>
      </c>
      <c r="BV113" s="23">
        <v>83.476544000000004</v>
      </c>
      <c r="BW113" s="23">
        <v>85.980840000000001</v>
      </c>
      <c r="BX113" s="23">
        <v>88.560265000000001</v>
      </c>
      <c r="BY113" s="23">
        <v>91.217072999999999</v>
      </c>
      <c r="BZ113" s="23">
        <v>93.953585000000004</v>
      </c>
      <c r="CA113" s="23">
        <v>96.772193000000001</v>
      </c>
      <c r="CB113" s="23">
        <v>99.675359</v>
      </c>
      <c r="CC113" s="23">
        <v>102.66561900000001</v>
      </c>
      <c r="CD113" s="23">
        <v>0</v>
      </c>
      <c r="CE113" s="23">
        <v>0</v>
      </c>
      <c r="CF113" s="23">
        <v>0</v>
      </c>
      <c r="CG113" s="22">
        <v>0</v>
      </c>
      <c r="CH113" s="23">
        <v>0</v>
      </c>
      <c r="CI113" s="23">
        <v>64.129841999999996</v>
      </c>
      <c r="CJ113" s="23">
        <v>64.905608999999998</v>
      </c>
      <c r="CK113" s="23">
        <v>66.917682999999997</v>
      </c>
      <c r="CL113" s="23">
        <v>68.992131000000001</v>
      </c>
      <c r="CM113" s="23">
        <v>71.130887000000001</v>
      </c>
      <c r="CN113" s="23">
        <v>73.335944999999995</v>
      </c>
      <c r="CO113" s="23">
        <v>75.609358999999998</v>
      </c>
      <c r="CP113" s="23">
        <v>77.953249</v>
      </c>
      <c r="CQ113" s="23">
        <v>80.369799999999998</v>
      </c>
      <c r="CR113" s="23">
        <v>82.861264000000006</v>
      </c>
      <c r="CS113" s="23">
        <v>85.429963000000001</v>
      </c>
      <c r="CT113" s="23">
        <v>88.078292000000005</v>
      </c>
      <c r="CU113" s="23">
        <v>90.808718999999996</v>
      </c>
      <c r="CV113" s="23">
        <v>93.623789000000002</v>
      </c>
      <c r="CW113" s="23">
        <v>96.526126000000005</v>
      </c>
      <c r="CX113" s="23">
        <v>0</v>
      </c>
      <c r="CY113" s="23">
        <v>0</v>
      </c>
      <c r="CZ113" s="23">
        <v>0</v>
      </c>
      <c r="DA113" s="22">
        <v>0</v>
      </c>
      <c r="DB113" s="23">
        <v>0</v>
      </c>
      <c r="DC113" s="23">
        <v>63.409281999999997</v>
      </c>
      <c r="DD113" s="23">
        <v>64.176333</v>
      </c>
      <c r="DE113" s="23">
        <v>66.165799000000007</v>
      </c>
      <c r="DF113" s="23">
        <v>68.216938999999996</v>
      </c>
      <c r="DG113" s="23">
        <v>70.331664000000004</v>
      </c>
      <c r="DH113" s="23">
        <v>72.511944999999997</v>
      </c>
      <c r="DI113" s="23">
        <v>74.759816000000001</v>
      </c>
      <c r="DJ113" s="23">
        <v>77.077370000000002</v>
      </c>
      <c r="DK113" s="23">
        <v>79.466768000000002</v>
      </c>
      <c r="DL113" s="23">
        <v>81.930238000000003</v>
      </c>
      <c r="DM113" s="23">
        <v>84.470076000000006</v>
      </c>
      <c r="DN113" s="23">
        <v>87.088648000000006</v>
      </c>
      <c r="DO113" s="23">
        <v>89.788396000000006</v>
      </c>
      <c r="DP113" s="23">
        <v>92.571836000000005</v>
      </c>
      <c r="DQ113" s="23">
        <v>95.441563000000002</v>
      </c>
      <c r="DR113" s="23">
        <v>0</v>
      </c>
      <c r="DS113" s="23">
        <v>0</v>
      </c>
      <c r="DT113" s="23">
        <v>0</v>
      </c>
      <c r="DU113" s="22">
        <v>0</v>
      </c>
      <c r="DV113" s="23">
        <v>0</v>
      </c>
      <c r="DW113" s="23">
        <v>63.409281999999997</v>
      </c>
      <c r="DX113" s="23">
        <v>58.887124999999997</v>
      </c>
      <c r="DY113" s="23">
        <v>60.712625000000003</v>
      </c>
      <c r="DZ113" s="23">
        <v>62.594717000000003</v>
      </c>
      <c r="EA113" s="23">
        <v>64.535152999999994</v>
      </c>
      <c r="EB113" s="23">
        <v>66.535742999999997</v>
      </c>
      <c r="EC113" s="23">
        <v>68.598350999999994</v>
      </c>
      <c r="ED113" s="23">
        <v>70.724900000000005</v>
      </c>
      <c r="EE113" s="23">
        <v>72.917372</v>
      </c>
      <c r="EF113" s="23">
        <v>75.177809999999994</v>
      </c>
      <c r="EG113" s="23">
        <v>77.508322000000007</v>
      </c>
      <c r="EH113" s="23">
        <v>79.911079999999998</v>
      </c>
      <c r="EI113" s="23">
        <v>82.388323999999997</v>
      </c>
      <c r="EJ113" s="23">
        <v>84.942362000000003</v>
      </c>
      <c r="EK113" s="23">
        <v>87.575575000000001</v>
      </c>
      <c r="EL113" s="23">
        <v>0</v>
      </c>
      <c r="EM113" s="23">
        <v>0</v>
      </c>
      <c r="EN113" s="23">
        <v>0</v>
      </c>
      <c r="EO113" s="22">
        <v>0</v>
      </c>
      <c r="EP113" s="23">
        <v>0</v>
      </c>
      <c r="EQ113" s="23">
        <v>64.129841999999996</v>
      </c>
      <c r="ER113" s="23">
        <v>64.905608999999998</v>
      </c>
      <c r="ES113" s="23">
        <v>66.917682999999997</v>
      </c>
      <c r="ET113" s="23">
        <v>68.992131000000001</v>
      </c>
      <c r="EU113" s="23">
        <v>71.130887000000001</v>
      </c>
      <c r="EV113" s="23">
        <v>73.335944999999995</v>
      </c>
      <c r="EW113" s="23">
        <v>75.609358999999998</v>
      </c>
      <c r="EX113" s="23">
        <v>77.953249</v>
      </c>
      <c r="EY113" s="23">
        <v>80.369799999999998</v>
      </c>
      <c r="EZ113" s="23">
        <v>82.861264000000006</v>
      </c>
      <c r="FA113" s="23">
        <v>85.429963000000001</v>
      </c>
      <c r="FB113" s="23">
        <v>88.078292000000005</v>
      </c>
      <c r="FC113" s="23">
        <v>90.808718999999996</v>
      </c>
      <c r="FD113" s="23">
        <v>93.623789000000002</v>
      </c>
      <c r="FE113" s="23">
        <v>96.526126000000005</v>
      </c>
      <c r="FF113" s="23">
        <v>0</v>
      </c>
      <c r="FG113" s="23">
        <v>0</v>
      </c>
      <c r="FH113" s="23">
        <v>0</v>
      </c>
      <c r="FI113" s="22">
        <v>0</v>
      </c>
      <c r="FJ113" s="23">
        <v>0</v>
      </c>
      <c r="FK113" s="23">
        <v>0</v>
      </c>
      <c r="FL113" s="23">
        <v>80.929151000000005</v>
      </c>
      <c r="FM113" s="23">
        <v>83.761671000000007</v>
      </c>
      <c r="FN113" s="23">
        <v>86.693330000000003</v>
      </c>
      <c r="FO113" s="23">
        <v>89.727596000000005</v>
      </c>
      <c r="FP113" s="23">
        <v>92.868061999999995</v>
      </c>
      <c r="FQ113" s="23">
        <v>96.118443999999997</v>
      </c>
      <c r="FR113" s="23">
        <v>99.482590000000002</v>
      </c>
      <c r="FS113" s="23">
        <v>102.96447999999999</v>
      </c>
      <c r="FT113" s="23">
        <v>106.568237</v>
      </c>
      <c r="FU113" s="23">
        <v>110.298125</v>
      </c>
      <c r="FV113" s="23">
        <v>114.15855999999999</v>
      </c>
      <c r="FW113" s="23">
        <v>118.15410900000001</v>
      </c>
      <c r="FX113" s="23">
        <v>122.289503</v>
      </c>
      <c r="FY113" s="23">
        <v>126.569636</v>
      </c>
      <c r="FZ113" s="23">
        <v>0</v>
      </c>
      <c r="GA113" s="23">
        <v>0</v>
      </c>
      <c r="GB113" s="23">
        <v>0</v>
      </c>
      <c r="GC113" s="22">
        <v>0</v>
      </c>
      <c r="GD113" s="23">
        <v>0</v>
      </c>
      <c r="GE113" s="23">
        <v>0</v>
      </c>
      <c r="GF113" s="23">
        <v>126.48993787000001</v>
      </c>
      <c r="GG113" s="23">
        <v>130.9170857</v>
      </c>
      <c r="GH113" s="23">
        <v>135.4991837</v>
      </c>
      <c r="GI113" s="23">
        <v>140.24165513</v>
      </c>
      <c r="GJ113" s="23">
        <v>145.15011306</v>
      </c>
      <c r="GK113" s="23">
        <v>150.23036701000001</v>
      </c>
      <c r="GL113" s="23">
        <v>155.48842986</v>
      </c>
      <c r="GM113" s="23">
        <v>160.93052489999999</v>
      </c>
      <c r="GN113" s="23">
        <v>166.56309328</v>
      </c>
      <c r="GO113" s="23">
        <v>172.39280153999999</v>
      </c>
      <c r="GP113" s="23">
        <v>178.42654959000001</v>
      </c>
      <c r="GQ113" s="23">
        <v>184.67147883000001</v>
      </c>
      <c r="GR113" s="23">
        <v>191.13498059</v>
      </c>
      <c r="GS113" s="23">
        <v>197.82470491000001</v>
      </c>
      <c r="GT113" s="23">
        <v>0</v>
      </c>
      <c r="GU113" s="23">
        <v>0</v>
      </c>
      <c r="GV113" s="23">
        <v>0</v>
      </c>
      <c r="GW113" s="22">
        <v>0</v>
      </c>
      <c r="GX113" s="23">
        <v>0</v>
      </c>
      <c r="GY113" s="23">
        <v>0</v>
      </c>
      <c r="GZ113" s="23">
        <v>0</v>
      </c>
      <c r="HA113" s="23">
        <v>0</v>
      </c>
      <c r="HB113" s="23">
        <v>0</v>
      </c>
      <c r="HC113" s="23">
        <v>0</v>
      </c>
      <c r="HD113" s="23">
        <v>0</v>
      </c>
      <c r="HE113" s="23">
        <v>0</v>
      </c>
      <c r="HF113" s="23">
        <v>0</v>
      </c>
      <c r="HG113" s="23">
        <v>0</v>
      </c>
      <c r="HH113" s="23">
        <v>0</v>
      </c>
      <c r="HI113" s="23">
        <v>0</v>
      </c>
      <c r="HJ113" s="23">
        <v>0</v>
      </c>
      <c r="HK113" s="23">
        <v>0</v>
      </c>
      <c r="HL113" s="23">
        <v>0</v>
      </c>
      <c r="HM113" s="23">
        <v>0</v>
      </c>
      <c r="HN113" s="23">
        <v>0</v>
      </c>
      <c r="HO113" s="23">
        <v>0</v>
      </c>
      <c r="HP113" s="23">
        <v>0</v>
      </c>
      <c r="HQ113" s="22">
        <v>0</v>
      </c>
      <c r="HR113" s="23">
        <v>0</v>
      </c>
      <c r="HS113" s="23">
        <v>0</v>
      </c>
      <c r="HT113" s="24">
        <v>81.349925999999996</v>
      </c>
      <c r="HU113" s="24">
        <v>84.197174000000004</v>
      </c>
      <c r="HV113" s="24">
        <v>88.195813999999999</v>
      </c>
      <c r="HW113" s="23">
        <v>90.893899000000005</v>
      </c>
      <c r="HX113" s="23">
        <v>94.075186000000002</v>
      </c>
      <c r="HY113" s="23">
        <v>97.367817000000002</v>
      </c>
      <c r="HZ113" s="23">
        <v>100.77569099999999</v>
      </c>
      <c r="IA113" s="23">
        <v>104.30284</v>
      </c>
      <c r="IB113" s="23">
        <v>107.95344</v>
      </c>
      <c r="IC113" s="23">
        <v>111.73181</v>
      </c>
      <c r="ID113" s="23">
        <v>115.64242299999999</v>
      </c>
      <c r="IE113" s="23">
        <v>119.689908</v>
      </c>
      <c r="IF113" s="23">
        <v>123.87905499999999</v>
      </c>
      <c r="IG113" s="23">
        <v>128.214822</v>
      </c>
      <c r="IH113" s="23">
        <v>0</v>
      </c>
      <c r="II113" s="23">
        <v>0</v>
      </c>
      <c r="IJ113" s="23">
        <v>0</v>
      </c>
      <c r="IK113" s="22">
        <v>0</v>
      </c>
      <c r="IL113" s="23">
        <v>0</v>
      </c>
      <c r="IM113" s="23">
        <v>0</v>
      </c>
      <c r="IN113" s="23">
        <v>0</v>
      </c>
      <c r="IO113" s="23">
        <v>0</v>
      </c>
      <c r="IP113" s="23">
        <v>0</v>
      </c>
      <c r="IQ113" s="23">
        <v>0</v>
      </c>
      <c r="IR113" s="23">
        <v>0</v>
      </c>
      <c r="IS113" s="23">
        <v>0</v>
      </c>
      <c r="IT113" s="23">
        <v>0</v>
      </c>
      <c r="IU113" s="23">
        <v>0</v>
      </c>
      <c r="IV113" s="23">
        <v>0</v>
      </c>
      <c r="IW113" s="23">
        <v>0</v>
      </c>
      <c r="IX113" s="23">
        <v>0</v>
      </c>
      <c r="IY113" s="23">
        <v>0</v>
      </c>
      <c r="IZ113" s="23">
        <v>0</v>
      </c>
      <c r="JA113" s="23">
        <v>0</v>
      </c>
      <c r="JB113" s="23">
        <v>0</v>
      </c>
      <c r="JC113" s="23">
        <v>0</v>
      </c>
      <c r="JD113" s="23">
        <v>0</v>
      </c>
      <c r="JE113" s="22">
        <v>0</v>
      </c>
      <c r="JF113" s="23">
        <v>0</v>
      </c>
      <c r="JG113" s="23">
        <v>0</v>
      </c>
      <c r="JH113" s="23">
        <v>0</v>
      </c>
      <c r="JI113" s="23">
        <v>0</v>
      </c>
      <c r="JJ113" s="23">
        <v>0</v>
      </c>
      <c r="JK113" s="23">
        <v>0</v>
      </c>
      <c r="JL113" s="23">
        <v>0</v>
      </c>
      <c r="JM113" s="23">
        <v>0</v>
      </c>
      <c r="JN113" s="23">
        <v>0</v>
      </c>
      <c r="JO113" s="23">
        <v>0</v>
      </c>
      <c r="JP113" s="23">
        <v>0</v>
      </c>
      <c r="JQ113" s="23">
        <v>0</v>
      </c>
      <c r="JR113" s="23">
        <v>0</v>
      </c>
      <c r="JS113" s="23">
        <v>0</v>
      </c>
      <c r="JT113" s="23">
        <v>0</v>
      </c>
      <c r="JU113" s="23">
        <v>0</v>
      </c>
      <c r="JV113" s="23">
        <v>0</v>
      </c>
      <c r="JW113" s="23">
        <v>0</v>
      </c>
      <c r="JX113" s="23">
        <v>0</v>
      </c>
      <c r="JY113" s="22">
        <v>0</v>
      </c>
      <c r="JZ113" s="23">
        <v>0</v>
      </c>
      <c r="KA113" s="23">
        <v>0</v>
      </c>
      <c r="KB113" s="23">
        <v>0</v>
      </c>
      <c r="KC113" s="23">
        <v>0</v>
      </c>
      <c r="KD113" s="23">
        <v>0</v>
      </c>
      <c r="KE113" s="23">
        <v>0</v>
      </c>
      <c r="KF113" s="23">
        <v>0</v>
      </c>
      <c r="KG113" s="23">
        <v>0</v>
      </c>
      <c r="KH113" s="23">
        <v>0</v>
      </c>
      <c r="KI113" s="23">
        <v>0</v>
      </c>
      <c r="KJ113" s="23">
        <v>0</v>
      </c>
      <c r="KK113" s="23">
        <v>0</v>
      </c>
      <c r="KL113" s="23">
        <v>0</v>
      </c>
      <c r="KM113" s="23">
        <v>0</v>
      </c>
      <c r="KN113" s="23">
        <v>0</v>
      </c>
      <c r="KO113" s="23">
        <v>0</v>
      </c>
      <c r="KP113" s="23">
        <v>0</v>
      </c>
      <c r="KQ113" s="23">
        <v>0</v>
      </c>
      <c r="KR113" s="23">
        <v>0</v>
      </c>
      <c r="KS113" s="22">
        <v>0</v>
      </c>
      <c r="KT113" s="23">
        <v>0</v>
      </c>
      <c r="KU113" s="23">
        <v>0</v>
      </c>
      <c r="KV113" s="23">
        <v>0</v>
      </c>
      <c r="KW113" s="23">
        <v>0</v>
      </c>
      <c r="KX113" s="23">
        <v>0</v>
      </c>
      <c r="KY113" s="23">
        <v>0</v>
      </c>
      <c r="KZ113" s="23">
        <v>0</v>
      </c>
      <c r="LA113" s="23">
        <v>0</v>
      </c>
      <c r="LB113" s="23">
        <v>0</v>
      </c>
      <c r="LC113" s="23">
        <v>0</v>
      </c>
      <c r="LD113" s="23">
        <v>0</v>
      </c>
      <c r="LE113" s="23">
        <v>0</v>
      </c>
      <c r="LF113" s="23">
        <v>0</v>
      </c>
      <c r="LG113" s="23">
        <v>0</v>
      </c>
      <c r="LH113" s="23">
        <v>0</v>
      </c>
      <c r="LI113" s="23">
        <v>0</v>
      </c>
      <c r="LJ113" s="23">
        <v>0</v>
      </c>
      <c r="LK113" s="23">
        <v>0</v>
      </c>
      <c r="LL113" s="23">
        <v>0</v>
      </c>
      <c r="LM113" s="22">
        <v>0</v>
      </c>
      <c r="LN113" s="23">
        <v>0</v>
      </c>
      <c r="LO113" s="23">
        <v>0</v>
      </c>
      <c r="LP113" s="23">
        <v>0</v>
      </c>
      <c r="LQ113" s="23">
        <v>0</v>
      </c>
      <c r="LR113" s="23">
        <v>0</v>
      </c>
      <c r="LS113" s="23">
        <v>0</v>
      </c>
      <c r="LT113" s="23">
        <v>0</v>
      </c>
      <c r="LU113" s="23">
        <v>0</v>
      </c>
      <c r="LV113" s="23">
        <v>0</v>
      </c>
      <c r="LW113" s="23">
        <v>0</v>
      </c>
      <c r="LX113" s="23">
        <v>0</v>
      </c>
      <c r="LY113" s="23">
        <v>0</v>
      </c>
      <c r="LZ113" s="23">
        <v>0</v>
      </c>
      <c r="MA113" s="23">
        <v>0</v>
      </c>
      <c r="MB113" s="23">
        <v>0</v>
      </c>
      <c r="MC113" s="23">
        <v>0</v>
      </c>
      <c r="MD113" s="23">
        <v>0</v>
      </c>
      <c r="ME113" s="23">
        <v>0</v>
      </c>
      <c r="MF113" s="23">
        <v>0</v>
      </c>
      <c r="MG113" s="22">
        <v>0</v>
      </c>
      <c r="MH113" s="23">
        <v>0</v>
      </c>
      <c r="MI113" s="23">
        <v>0</v>
      </c>
      <c r="MJ113" s="23">
        <v>0</v>
      </c>
      <c r="MK113" s="23">
        <v>0</v>
      </c>
      <c r="ML113" s="23">
        <v>0</v>
      </c>
      <c r="MM113" s="23">
        <v>0</v>
      </c>
      <c r="MN113" s="23">
        <v>0</v>
      </c>
      <c r="MO113" s="23">
        <v>0</v>
      </c>
      <c r="MP113" s="23">
        <v>0</v>
      </c>
      <c r="MQ113" s="23">
        <v>0</v>
      </c>
      <c r="MR113" s="23">
        <v>0</v>
      </c>
      <c r="MS113" s="23">
        <v>0</v>
      </c>
      <c r="MT113" s="23">
        <v>0</v>
      </c>
      <c r="MU113" s="23">
        <v>0</v>
      </c>
      <c r="MV113" s="23">
        <v>0</v>
      </c>
      <c r="MW113" s="23">
        <v>0</v>
      </c>
      <c r="MX113" s="23">
        <v>0</v>
      </c>
      <c r="MY113" s="23">
        <v>0</v>
      </c>
      <c r="MZ113" s="23">
        <v>0</v>
      </c>
    </row>
    <row r="114" spans="1:364">
      <c r="A114" s="9" t="s">
        <v>1098</v>
      </c>
      <c r="B114" s="9" t="s">
        <v>1099</v>
      </c>
      <c r="C114" s="9" t="s">
        <v>886</v>
      </c>
      <c r="E114" s="22">
        <v>0</v>
      </c>
      <c r="F114" s="23">
        <v>0</v>
      </c>
      <c r="G114" s="23">
        <v>85.401428999999993</v>
      </c>
      <c r="H114" s="23">
        <v>90.886021999999997</v>
      </c>
      <c r="I114" s="23">
        <v>93.703489000000005</v>
      </c>
      <c r="J114" s="23">
        <v>96.608296999999993</v>
      </c>
      <c r="K114" s="23">
        <v>99.603154000000004</v>
      </c>
      <c r="L114" s="23">
        <v>102.69085200000001</v>
      </c>
      <c r="M114" s="23">
        <v>105.874268</v>
      </c>
      <c r="N114" s="23">
        <v>109.15637099999999</v>
      </c>
      <c r="O114" s="23">
        <v>112.540218</v>
      </c>
      <c r="P114" s="23">
        <v>116.028965</v>
      </c>
      <c r="Q114" s="23">
        <v>119.625863</v>
      </c>
      <c r="R114" s="23">
        <v>123.334265</v>
      </c>
      <c r="S114" s="23">
        <v>127.15762700000001</v>
      </c>
      <c r="T114" s="23">
        <v>131.099513</v>
      </c>
      <c r="U114" s="23">
        <v>135.16359800000001</v>
      </c>
      <c r="V114" s="23">
        <v>0</v>
      </c>
      <c r="W114" s="23">
        <v>0</v>
      </c>
      <c r="X114" s="23">
        <v>0</v>
      </c>
      <c r="Y114" s="22">
        <v>0</v>
      </c>
      <c r="Z114" s="23">
        <v>0</v>
      </c>
      <c r="AA114" s="23">
        <v>94.564435000000003</v>
      </c>
      <c r="AB114" s="23">
        <v>98.641073000000006</v>
      </c>
      <c r="AC114" s="23">
        <v>101.698947</v>
      </c>
      <c r="AD114" s="23">
        <v>104.851614</v>
      </c>
      <c r="AE114" s="23">
        <v>108.102014</v>
      </c>
      <c r="AF114" s="23">
        <v>111.453177</v>
      </c>
      <c r="AG114" s="23">
        <v>114.908225</v>
      </c>
      <c r="AH114" s="23">
        <v>118.47038000000001</v>
      </c>
      <c r="AI114" s="23">
        <v>122.142962</v>
      </c>
      <c r="AJ114" s="23">
        <v>125.929394</v>
      </c>
      <c r="AK114" s="23">
        <v>129.83320499999999</v>
      </c>
      <c r="AL114" s="23">
        <v>133.858034</v>
      </c>
      <c r="AM114" s="23">
        <v>138.007633</v>
      </c>
      <c r="AN114" s="23">
        <v>142.28586999999999</v>
      </c>
      <c r="AO114" s="23">
        <v>146.696732</v>
      </c>
      <c r="AP114" s="23">
        <v>0</v>
      </c>
      <c r="AQ114" s="23">
        <v>0</v>
      </c>
      <c r="AR114" s="23">
        <v>0</v>
      </c>
      <c r="AS114" s="22">
        <v>0</v>
      </c>
      <c r="AT114" s="23">
        <v>0</v>
      </c>
      <c r="AU114" s="23">
        <v>0</v>
      </c>
      <c r="AV114" s="23">
        <v>58.190252000000001</v>
      </c>
      <c r="AW114" s="23">
        <v>59.935960000000001</v>
      </c>
      <c r="AX114" s="23">
        <v>61.734039000000003</v>
      </c>
      <c r="AY114" s="23">
        <v>63.586060000000003</v>
      </c>
      <c r="AZ114" s="23">
        <v>65.493641999999994</v>
      </c>
      <c r="BA114" s="23">
        <v>67.458450999999997</v>
      </c>
      <c r="BB114" s="23">
        <v>69.482203999999996</v>
      </c>
      <c r="BC114" s="23">
        <v>71.566670999999999</v>
      </c>
      <c r="BD114" s="23">
        <v>73.713671000000005</v>
      </c>
      <c r="BE114" s="23">
        <v>75.925081000000006</v>
      </c>
      <c r="BF114" s="23">
        <v>78.202832999999998</v>
      </c>
      <c r="BG114" s="23">
        <v>80.548918</v>
      </c>
      <c r="BH114" s="23">
        <v>82.965385999999995</v>
      </c>
      <c r="BI114" s="23">
        <v>85.454346999999999</v>
      </c>
      <c r="BJ114" s="23">
        <v>0</v>
      </c>
      <c r="BK114" s="23">
        <v>0</v>
      </c>
      <c r="BL114" s="23">
        <v>0</v>
      </c>
      <c r="BM114" s="22">
        <v>0</v>
      </c>
      <c r="BN114" s="23">
        <v>0</v>
      </c>
      <c r="BO114" s="23">
        <v>0</v>
      </c>
      <c r="BP114" s="23">
        <v>58.190252000000001</v>
      </c>
      <c r="BQ114" s="23">
        <v>59.935960000000001</v>
      </c>
      <c r="BR114" s="23">
        <v>61.734039000000003</v>
      </c>
      <c r="BS114" s="23">
        <v>63.586060000000003</v>
      </c>
      <c r="BT114" s="23">
        <v>65.493641999999994</v>
      </c>
      <c r="BU114" s="23">
        <v>67.458450999999997</v>
      </c>
      <c r="BV114" s="23">
        <v>69.482203999999996</v>
      </c>
      <c r="BW114" s="23">
        <v>71.566670999999999</v>
      </c>
      <c r="BX114" s="23">
        <v>73.713671000000005</v>
      </c>
      <c r="BY114" s="23">
        <v>75.925081000000006</v>
      </c>
      <c r="BZ114" s="23">
        <v>78.202832999999998</v>
      </c>
      <c r="CA114" s="23">
        <v>80.548918</v>
      </c>
      <c r="CB114" s="23">
        <v>82.965385999999995</v>
      </c>
      <c r="CC114" s="23">
        <v>85.454346999999999</v>
      </c>
      <c r="CD114" s="23">
        <v>0</v>
      </c>
      <c r="CE114" s="23">
        <v>0</v>
      </c>
      <c r="CF114" s="23">
        <v>0</v>
      </c>
      <c r="CG114" s="22">
        <v>0</v>
      </c>
      <c r="CH114" s="23">
        <v>0</v>
      </c>
      <c r="CI114" s="23">
        <v>56.679513999999998</v>
      </c>
      <c r="CJ114" s="23">
        <v>57.365155999999999</v>
      </c>
      <c r="CK114" s="23">
        <v>59.143476</v>
      </c>
      <c r="CL114" s="23">
        <v>60.976923999999997</v>
      </c>
      <c r="CM114" s="23">
        <v>62.867207999999998</v>
      </c>
      <c r="CN114" s="23">
        <v>64.816091999999998</v>
      </c>
      <c r="CO114" s="23">
        <v>66.825390999999996</v>
      </c>
      <c r="CP114" s="23">
        <v>68.896978000000004</v>
      </c>
      <c r="CQ114" s="23">
        <v>71.032784000000007</v>
      </c>
      <c r="CR114" s="23">
        <v>73.234800000000007</v>
      </c>
      <c r="CS114" s="23">
        <v>75.505078999999995</v>
      </c>
      <c r="CT114" s="23">
        <v>77.845737</v>
      </c>
      <c r="CU114" s="23">
        <v>80.258954000000003</v>
      </c>
      <c r="CV114" s="23">
        <v>82.746982000000003</v>
      </c>
      <c r="CW114" s="23">
        <v>85.312138000000004</v>
      </c>
      <c r="CX114" s="23">
        <v>0</v>
      </c>
      <c r="CY114" s="23">
        <v>0</v>
      </c>
      <c r="CZ114" s="23">
        <v>0</v>
      </c>
      <c r="DA114" s="22">
        <v>0</v>
      </c>
      <c r="DB114" s="23">
        <v>0</v>
      </c>
      <c r="DC114" s="23">
        <v>56.042665999999997</v>
      </c>
      <c r="DD114" s="23">
        <v>56.720604000000002</v>
      </c>
      <c r="DE114" s="23">
        <v>58.478942000000004</v>
      </c>
      <c r="DF114" s="23">
        <v>60.291789999999999</v>
      </c>
      <c r="DG114" s="23">
        <v>62.160834999999999</v>
      </c>
      <c r="DH114" s="23">
        <v>64.087821000000005</v>
      </c>
      <c r="DI114" s="23">
        <v>66.074543000000006</v>
      </c>
      <c r="DJ114" s="23">
        <v>68.122854000000004</v>
      </c>
      <c r="DK114" s="23">
        <v>70.234662999999998</v>
      </c>
      <c r="DL114" s="23">
        <v>72.411936999999995</v>
      </c>
      <c r="DM114" s="23">
        <v>74.656706999999997</v>
      </c>
      <c r="DN114" s="23">
        <v>76.971064999999996</v>
      </c>
      <c r="DO114" s="23">
        <v>79.357168000000001</v>
      </c>
      <c r="DP114" s="23">
        <v>81.817240999999996</v>
      </c>
      <c r="DQ114" s="23">
        <v>84.353575000000006</v>
      </c>
      <c r="DR114" s="23">
        <v>0</v>
      </c>
      <c r="DS114" s="23">
        <v>0</v>
      </c>
      <c r="DT114" s="23">
        <v>0</v>
      </c>
      <c r="DU114" s="22">
        <v>0</v>
      </c>
      <c r="DV114" s="23">
        <v>0</v>
      </c>
      <c r="DW114" s="23">
        <v>56.042665999999997</v>
      </c>
      <c r="DX114" s="23">
        <v>52.045873</v>
      </c>
      <c r="DY114" s="23">
        <v>53.659295</v>
      </c>
      <c r="DZ114" s="23">
        <v>55.322732999999999</v>
      </c>
      <c r="EA114" s="23">
        <v>57.037737999999997</v>
      </c>
      <c r="EB114" s="23">
        <v>58.805908000000002</v>
      </c>
      <c r="EC114" s="23">
        <v>60.628891000000003</v>
      </c>
      <c r="ED114" s="23">
        <v>62.508386999999999</v>
      </c>
      <c r="EE114" s="23">
        <v>64.446146999999996</v>
      </c>
      <c r="EF114" s="23">
        <v>66.443977000000004</v>
      </c>
      <c r="EG114" s="23">
        <v>68.503741000000005</v>
      </c>
      <c r="EH114" s="23">
        <v>70.627356000000006</v>
      </c>
      <c r="EI114" s="23">
        <v>72.816805000000002</v>
      </c>
      <c r="EJ114" s="23">
        <v>75.074124999999995</v>
      </c>
      <c r="EK114" s="23">
        <v>77.401422999999994</v>
      </c>
      <c r="EL114" s="23">
        <v>0</v>
      </c>
      <c r="EM114" s="23">
        <v>0</v>
      </c>
      <c r="EN114" s="23">
        <v>0</v>
      </c>
      <c r="EO114" s="22">
        <v>0</v>
      </c>
      <c r="EP114" s="23">
        <v>0</v>
      </c>
      <c r="EQ114" s="23">
        <v>56.679513999999998</v>
      </c>
      <c r="ER114" s="23">
        <v>57.365155999999999</v>
      </c>
      <c r="ES114" s="23">
        <v>59.143476</v>
      </c>
      <c r="ET114" s="23">
        <v>60.976923999999997</v>
      </c>
      <c r="EU114" s="23">
        <v>62.867207999999998</v>
      </c>
      <c r="EV114" s="23">
        <v>64.816091999999998</v>
      </c>
      <c r="EW114" s="23">
        <v>66.825390999999996</v>
      </c>
      <c r="EX114" s="23">
        <v>68.896978000000004</v>
      </c>
      <c r="EY114" s="23">
        <v>71.032784000000007</v>
      </c>
      <c r="EZ114" s="23">
        <v>73.234800000000007</v>
      </c>
      <c r="FA114" s="23">
        <v>75.505078999999995</v>
      </c>
      <c r="FB114" s="23">
        <v>77.845737</v>
      </c>
      <c r="FC114" s="23">
        <v>80.258954000000003</v>
      </c>
      <c r="FD114" s="23">
        <v>82.746982000000003</v>
      </c>
      <c r="FE114" s="23">
        <v>85.312138000000004</v>
      </c>
      <c r="FF114" s="23">
        <v>0</v>
      </c>
      <c r="FG114" s="23">
        <v>0</v>
      </c>
      <c r="FH114" s="23">
        <v>0</v>
      </c>
      <c r="FI114" s="22">
        <v>0</v>
      </c>
      <c r="FJ114" s="23">
        <v>0</v>
      </c>
      <c r="FK114" s="23">
        <v>0</v>
      </c>
      <c r="FL114" s="23">
        <v>57.486172000000003</v>
      </c>
      <c r="FM114" s="23">
        <v>59.498189000000004</v>
      </c>
      <c r="FN114" s="23">
        <v>61.580624999999998</v>
      </c>
      <c r="FO114" s="23">
        <v>63.735947000000003</v>
      </c>
      <c r="FP114" s="23">
        <v>65.966705000000005</v>
      </c>
      <c r="FQ114" s="23">
        <v>68.275540000000007</v>
      </c>
      <c r="FR114" s="23">
        <v>70.665183999999996</v>
      </c>
      <c r="FS114" s="23">
        <v>73.138464999999997</v>
      </c>
      <c r="FT114" s="23">
        <v>75.698311000000004</v>
      </c>
      <c r="FU114" s="23">
        <v>78.347752</v>
      </c>
      <c r="FV114" s="23">
        <v>81.089923999999996</v>
      </c>
      <c r="FW114" s="23">
        <v>83.928071000000003</v>
      </c>
      <c r="FX114" s="23">
        <v>86.865553000000006</v>
      </c>
      <c r="FY114" s="23">
        <v>89.905848000000006</v>
      </c>
      <c r="FZ114" s="23">
        <v>0</v>
      </c>
      <c r="GA114" s="23">
        <v>0</v>
      </c>
      <c r="GB114" s="23">
        <v>0</v>
      </c>
      <c r="GC114" s="22">
        <v>0</v>
      </c>
      <c r="GD114" s="23">
        <v>0</v>
      </c>
      <c r="GE114" s="23">
        <v>0</v>
      </c>
      <c r="GF114" s="23">
        <v>89.849236200000007</v>
      </c>
      <c r="GG114" s="23">
        <v>92.993959459999999</v>
      </c>
      <c r="GH114" s="23">
        <v>96.248748050000003</v>
      </c>
      <c r="GI114" s="23">
        <v>99.617454230000007</v>
      </c>
      <c r="GJ114" s="23">
        <v>103.10406512</v>
      </c>
      <c r="GK114" s="23">
        <v>106.7127074</v>
      </c>
      <c r="GL114" s="23">
        <v>110.44765216</v>
      </c>
      <c r="GM114" s="23">
        <v>114.31331999</v>
      </c>
      <c r="GN114" s="23">
        <v>118.31428619</v>
      </c>
      <c r="GO114" s="23">
        <v>122.4552862</v>
      </c>
      <c r="GP114" s="23">
        <v>126.74122122</v>
      </c>
      <c r="GQ114" s="23">
        <v>131.17716396</v>
      </c>
      <c r="GR114" s="23">
        <v>135.76836470000001</v>
      </c>
      <c r="GS114" s="23">
        <v>140.52025746999999</v>
      </c>
      <c r="GT114" s="23">
        <v>0</v>
      </c>
      <c r="GU114" s="23">
        <v>0</v>
      </c>
      <c r="GV114" s="23">
        <v>0</v>
      </c>
      <c r="GW114" s="22">
        <v>0</v>
      </c>
      <c r="GX114" s="23">
        <v>0</v>
      </c>
      <c r="GY114" s="23">
        <v>0</v>
      </c>
      <c r="GZ114" s="23">
        <v>0</v>
      </c>
      <c r="HA114" s="23">
        <v>0</v>
      </c>
      <c r="HB114" s="23">
        <v>0</v>
      </c>
      <c r="HC114" s="23">
        <v>0</v>
      </c>
      <c r="HD114" s="23">
        <v>0</v>
      </c>
      <c r="HE114" s="23">
        <v>0</v>
      </c>
      <c r="HF114" s="23">
        <v>0</v>
      </c>
      <c r="HG114" s="23">
        <v>0</v>
      </c>
      <c r="HH114" s="23">
        <v>0</v>
      </c>
      <c r="HI114" s="23">
        <v>0</v>
      </c>
      <c r="HJ114" s="23">
        <v>0</v>
      </c>
      <c r="HK114" s="23">
        <v>0</v>
      </c>
      <c r="HL114" s="23">
        <v>0</v>
      </c>
      <c r="HM114" s="23">
        <v>0</v>
      </c>
      <c r="HN114" s="23">
        <v>0</v>
      </c>
      <c r="HO114" s="23">
        <v>0</v>
      </c>
      <c r="HP114" s="23">
        <v>0</v>
      </c>
      <c r="HQ114" s="22">
        <v>0</v>
      </c>
      <c r="HR114" s="23">
        <v>0</v>
      </c>
      <c r="HS114" s="23">
        <v>0</v>
      </c>
      <c r="HT114" s="24">
        <v>57.785060999999999</v>
      </c>
      <c r="HU114" s="24">
        <v>59.807538000000001</v>
      </c>
      <c r="HV114" s="24">
        <v>62.647880000000001</v>
      </c>
      <c r="HW114" s="23">
        <v>64.564403999999996</v>
      </c>
      <c r="HX114" s="23">
        <v>66.824157999999997</v>
      </c>
      <c r="HY114" s="23">
        <v>69.163004000000001</v>
      </c>
      <c r="HZ114" s="23">
        <v>71.583708999999999</v>
      </c>
      <c r="IA114" s="23">
        <v>74.089138000000005</v>
      </c>
      <c r="IB114" s="23">
        <v>76.682258000000004</v>
      </c>
      <c r="IC114" s="23">
        <v>79.366136999999995</v>
      </c>
      <c r="ID114" s="23">
        <v>82.143951999999999</v>
      </c>
      <c r="IE114" s="23">
        <v>85.018990000000002</v>
      </c>
      <c r="IF114" s="23">
        <v>87.994654999999995</v>
      </c>
      <c r="IG114" s="23">
        <v>91.074467999999996</v>
      </c>
      <c r="IH114" s="23">
        <v>0</v>
      </c>
      <c r="II114" s="23">
        <v>0</v>
      </c>
      <c r="IJ114" s="23">
        <v>0</v>
      </c>
      <c r="IK114" s="22">
        <v>0</v>
      </c>
      <c r="IL114" s="23">
        <v>0</v>
      </c>
      <c r="IM114" s="23">
        <v>0</v>
      </c>
      <c r="IN114" s="23">
        <v>0</v>
      </c>
      <c r="IO114" s="23">
        <v>0</v>
      </c>
      <c r="IP114" s="23">
        <v>0</v>
      </c>
      <c r="IQ114" s="23">
        <v>0</v>
      </c>
      <c r="IR114" s="23">
        <v>0</v>
      </c>
      <c r="IS114" s="23">
        <v>0</v>
      </c>
      <c r="IT114" s="23">
        <v>0</v>
      </c>
      <c r="IU114" s="23">
        <v>0</v>
      </c>
      <c r="IV114" s="23">
        <v>0</v>
      </c>
      <c r="IW114" s="23">
        <v>0</v>
      </c>
      <c r="IX114" s="23">
        <v>0</v>
      </c>
      <c r="IY114" s="23">
        <v>0</v>
      </c>
      <c r="IZ114" s="23">
        <v>0</v>
      </c>
      <c r="JA114" s="23">
        <v>0</v>
      </c>
      <c r="JB114" s="23">
        <v>0</v>
      </c>
      <c r="JC114" s="23">
        <v>0</v>
      </c>
      <c r="JD114" s="23">
        <v>0</v>
      </c>
      <c r="JE114" s="22">
        <v>0</v>
      </c>
      <c r="JF114" s="23">
        <v>0</v>
      </c>
      <c r="JG114" s="23">
        <v>0</v>
      </c>
      <c r="JH114" s="23">
        <v>0</v>
      </c>
      <c r="JI114" s="23">
        <v>0</v>
      </c>
      <c r="JJ114" s="23">
        <v>0</v>
      </c>
      <c r="JK114" s="23">
        <v>0</v>
      </c>
      <c r="JL114" s="23">
        <v>0</v>
      </c>
      <c r="JM114" s="23">
        <v>0</v>
      </c>
      <c r="JN114" s="23">
        <v>0</v>
      </c>
      <c r="JO114" s="23">
        <v>0</v>
      </c>
      <c r="JP114" s="23">
        <v>0</v>
      </c>
      <c r="JQ114" s="23">
        <v>0</v>
      </c>
      <c r="JR114" s="23">
        <v>0</v>
      </c>
      <c r="JS114" s="23">
        <v>0</v>
      </c>
      <c r="JT114" s="23">
        <v>0</v>
      </c>
      <c r="JU114" s="23">
        <v>0</v>
      </c>
      <c r="JV114" s="23">
        <v>0</v>
      </c>
      <c r="JW114" s="23">
        <v>0</v>
      </c>
      <c r="JX114" s="23">
        <v>0</v>
      </c>
      <c r="JY114" s="22">
        <v>0</v>
      </c>
      <c r="JZ114" s="23">
        <v>0</v>
      </c>
      <c r="KA114" s="23">
        <v>0</v>
      </c>
      <c r="KB114" s="23">
        <v>0</v>
      </c>
      <c r="KC114" s="23">
        <v>0</v>
      </c>
      <c r="KD114" s="23">
        <v>0</v>
      </c>
      <c r="KE114" s="23">
        <v>0</v>
      </c>
      <c r="KF114" s="23">
        <v>0</v>
      </c>
      <c r="KG114" s="23">
        <v>0</v>
      </c>
      <c r="KH114" s="23">
        <v>0</v>
      </c>
      <c r="KI114" s="23">
        <v>0</v>
      </c>
      <c r="KJ114" s="23">
        <v>0</v>
      </c>
      <c r="KK114" s="23">
        <v>0</v>
      </c>
      <c r="KL114" s="23">
        <v>0</v>
      </c>
      <c r="KM114" s="23">
        <v>0</v>
      </c>
      <c r="KN114" s="23">
        <v>0</v>
      </c>
      <c r="KO114" s="23">
        <v>0</v>
      </c>
      <c r="KP114" s="23">
        <v>0</v>
      </c>
      <c r="KQ114" s="23">
        <v>0</v>
      </c>
      <c r="KR114" s="23">
        <v>0</v>
      </c>
      <c r="KS114" s="22">
        <v>0</v>
      </c>
      <c r="KT114" s="23">
        <v>0</v>
      </c>
      <c r="KU114" s="23">
        <v>0</v>
      </c>
      <c r="KV114" s="23">
        <v>0</v>
      </c>
      <c r="KW114" s="23">
        <v>0</v>
      </c>
      <c r="KX114" s="23">
        <v>0</v>
      </c>
      <c r="KY114" s="23">
        <v>0</v>
      </c>
      <c r="KZ114" s="23">
        <v>0</v>
      </c>
      <c r="LA114" s="23">
        <v>0</v>
      </c>
      <c r="LB114" s="23">
        <v>0</v>
      </c>
      <c r="LC114" s="23">
        <v>0</v>
      </c>
      <c r="LD114" s="23">
        <v>0</v>
      </c>
      <c r="LE114" s="23">
        <v>0</v>
      </c>
      <c r="LF114" s="23">
        <v>0</v>
      </c>
      <c r="LG114" s="23">
        <v>0</v>
      </c>
      <c r="LH114" s="23">
        <v>0</v>
      </c>
      <c r="LI114" s="23">
        <v>0</v>
      </c>
      <c r="LJ114" s="23">
        <v>0</v>
      </c>
      <c r="LK114" s="23">
        <v>0</v>
      </c>
      <c r="LL114" s="23">
        <v>0</v>
      </c>
      <c r="LM114" s="22">
        <v>0</v>
      </c>
      <c r="LN114" s="23">
        <v>0</v>
      </c>
      <c r="LO114" s="23">
        <v>0</v>
      </c>
      <c r="LP114" s="23">
        <v>0</v>
      </c>
      <c r="LQ114" s="23">
        <v>0</v>
      </c>
      <c r="LR114" s="23">
        <v>0</v>
      </c>
      <c r="LS114" s="23">
        <v>0</v>
      </c>
      <c r="LT114" s="23">
        <v>0</v>
      </c>
      <c r="LU114" s="23">
        <v>0</v>
      </c>
      <c r="LV114" s="23">
        <v>0</v>
      </c>
      <c r="LW114" s="23">
        <v>0</v>
      </c>
      <c r="LX114" s="23">
        <v>0</v>
      </c>
      <c r="LY114" s="23">
        <v>0</v>
      </c>
      <c r="LZ114" s="23">
        <v>0</v>
      </c>
      <c r="MA114" s="23">
        <v>0</v>
      </c>
      <c r="MB114" s="23">
        <v>0</v>
      </c>
      <c r="MC114" s="23">
        <v>0</v>
      </c>
      <c r="MD114" s="23">
        <v>0</v>
      </c>
      <c r="ME114" s="23">
        <v>0</v>
      </c>
      <c r="MF114" s="23">
        <v>0</v>
      </c>
      <c r="MG114" s="22">
        <v>0</v>
      </c>
      <c r="MH114" s="23">
        <v>0</v>
      </c>
      <c r="MI114" s="23">
        <v>0</v>
      </c>
      <c r="MJ114" s="23">
        <v>0</v>
      </c>
      <c r="MK114" s="23">
        <v>0</v>
      </c>
      <c r="ML114" s="23">
        <v>0</v>
      </c>
      <c r="MM114" s="23">
        <v>0</v>
      </c>
      <c r="MN114" s="23">
        <v>0</v>
      </c>
      <c r="MO114" s="23">
        <v>0</v>
      </c>
      <c r="MP114" s="23">
        <v>0</v>
      </c>
      <c r="MQ114" s="23">
        <v>0</v>
      </c>
      <c r="MR114" s="23">
        <v>0</v>
      </c>
      <c r="MS114" s="23">
        <v>0</v>
      </c>
      <c r="MT114" s="23">
        <v>0</v>
      </c>
      <c r="MU114" s="23">
        <v>0</v>
      </c>
      <c r="MV114" s="23">
        <v>0</v>
      </c>
      <c r="MW114" s="23">
        <v>0</v>
      </c>
      <c r="MX114" s="23">
        <v>0</v>
      </c>
      <c r="MY114" s="23">
        <v>0</v>
      </c>
      <c r="MZ114" s="23">
        <v>0</v>
      </c>
    </row>
    <row r="115" spans="1:364">
      <c r="A115" s="9" t="s">
        <v>1100</v>
      </c>
      <c r="B115" s="9" t="s">
        <v>1101</v>
      </c>
      <c r="C115" s="9" t="s">
        <v>886</v>
      </c>
      <c r="E115" s="22">
        <v>0</v>
      </c>
      <c r="F115" s="23">
        <v>0</v>
      </c>
      <c r="G115" s="23">
        <v>89.553120000000007</v>
      </c>
      <c r="H115" s="23">
        <v>95.304339999999996</v>
      </c>
      <c r="I115" s="23">
        <v>98.258775</v>
      </c>
      <c r="J115" s="23">
        <v>101.30479699999999</v>
      </c>
      <c r="K115" s="23">
        <v>104.445246</v>
      </c>
      <c r="L115" s="23">
        <v>107.683048</v>
      </c>
      <c r="M115" s="23">
        <v>111.02122300000001</v>
      </c>
      <c r="N115" s="23">
        <v>114.462881</v>
      </c>
      <c r="O115" s="23">
        <v>118.01123</v>
      </c>
      <c r="P115" s="23">
        <v>121.669578</v>
      </c>
      <c r="Q115" s="23">
        <v>125.441335</v>
      </c>
      <c r="R115" s="23">
        <v>129.330016</v>
      </c>
      <c r="S115" s="23">
        <v>133.339247</v>
      </c>
      <c r="T115" s="23">
        <v>137.47276299999999</v>
      </c>
      <c r="U115" s="23">
        <v>141.734419</v>
      </c>
      <c r="V115" s="23">
        <v>0</v>
      </c>
      <c r="W115" s="23">
        <v>0</v>
      </c>
      <c r="X115" s="23">
        <v>0</v>
      </c>
      <c r="Y115" s="22">
        <v>0</v>
      </c>
      <c r="Z115" s="23">
        <v>0</v>
      </c>
      <c r="AA115" s="23">
        <v>99.161574999999999</v>
      </c>
      <c r="AB115" s="23">
        <v>103.43639400000001</v>
      </c>
      <c r="AC115" s="23">
        <v>106.642923</v>
      </c>
      <c r="AD115" s="23">
        <v>109.948853</v>
      </c>
      <c r="AE115" s="23">
        <v>113.357268</v>
      </c>
      <c r="AF115" s="23">
        <v>116.871343</v>
      </c>
      <c r="AG115" s="23">
        <v>120.494355</v>
      </c>
      <c r="AH115" s="23">
        <v>124.22968</v>
      </c>
      <c r="AI115" s="23">
        <v>128.08080000000001</v>
      </c>
      <c r="AJ115" s="23">
        <v>132.05130399999999</v>
      </c>
      <c r="AK115" s="23">
        <v>136.14489499999999</v>
      </c>
      <c r="AL115" s="23">
        <v>140.365387</v>
      </c>
      <c r="AM115" s="23">
        <v>144.716714</v>
      </c>
      <c r="AN115" s="23">
        <v>149.202932</v>
      </c>
      <c r="AO115" s="23">
        <v>153.82822300000001</v>
      </c>
      <c r="AP115" s="23">
        <v>0</v>
      </c>
      <c r="AQ115" s="23">
        <v>0</v>
      </c>
      <c r="AR115" s="23">
        <v>0</v>
      </c>
      <c r="AS115" s="22">
        <v>0</v>
      </c>
      <c r="AT115" s="23">
        <v>0</v>
      </c>
      <c r="AU115" s="23">
        <v>0</v>
      </c>
      <c r="AV115" s="23">
        <v>62.355550000000001</v>
      </c>
      <c r="AW115" s="23">
        <v>64.226217000000005</v>
      </c>
      <c r="AX115" s="23">
        <v>66.153002999999998</v>
      </c>
      <c r="AY115" s="23">
        <v>68.137592999999995</v>
      </c>
      <c r="AZ115" s="23">
        <v>70.181720999999996</v>
      </c>
      <c r="BA115" s="23">
        <v>72.287172999999996</v>
      </c>
      <c r="BB115" s="23">
        <v>74.455787999999998</v>
      </c>
      <c r="BC115" s="23">
        <v>76.689460999999994</v>
      </c>
      <c r="BD115" s="23">
        <v>78.990144999999998</v>
      </c>
      <c r="BE115" s="23">
        <v>81.359849999999994</v>
      </c>
      <c r="BF115" s="23">
        <v>83.800645000000003</v>
      </c>
      <c r="BG115" s="23">
        <v>86.314663999999993</v>
      </c>
      <c r="BH115" s="23">
        <v>88.904104000000004</v>
      </c>
      <c r="BI115" s="23">
        <v>91.571228000000005</v>
      </c>
      <c r="BJ115" s="23">
        <v>0</v>
      </c>
      <c r="BK115" s="23">
        <v>0</v>
      </c>
      <c r="BL115" s="23">
        <v>0</v>
      </c>
      <c r="BM115" s="22">
        <v>0</v>
      </c>
      <c r="BN115" s="23">
        <v>0</v>
      </c>
      <c r="BO115" s="23">
        <v>0</v>
      </c>
      <c r="BP115" s="23">
        <v>62.355550000000001</v>
      </c>
      <c r="BQ115" s="23">
        <v>64.226217000000005</v>
      </c>
      <c r="BR115" s="23">
        <v>66.153002999999998</v>
      </c>
      <c r="BS115" s="23">
        <v>68.137592999999995</v>
      </c>
      <c r="BT115" s="23">
        <v>70.181720999999996</v>
      </c>
      <c r="BU115" s="23">
        <v>72.287172999999996</v>
      </c>
      <c r="BV115" s="23">
        <v>74.455787999999998</v>
      </c>
      <c r="BW115" s="23">
        <v>76.689460999999994</v>
      </c>
      <c r="BX115" s="23">
        <v>78.990144999999998</v>
      </c>
      <c r="BY115" s="23">
        <v>81.359849999999994</v>
      </c>
      <c r="BZ115" s="23">
        <v>83.800645000000003</v>
      </c>
      <c r="CA115" s="23">
        <v>86.314663999999993</v>
      </c>
      <c r="CB115" s="23">
        <v>88.904104000000004</v>
      </c>
      <c r="CC115" s="23">
        <v>91.571228000000005</v>
      </c>
      <c r="CD115" s="23">
        <v>0</v>
      </c>
      <c r="CE115" s="23">
        <v>0</v>
      </c>
      <c r="CF115" s="23">
        <v>0</v>
      </c>
      <c r="CG115" s="22">
        <v>0</v>
      </c>
      <c r="CH115" s="23">
        <v>0</v>
      </c>
      <c r="CI115" s="23">
        <v>59.434922999999998</v>
      </c>
      <c r="CJ115" s="23">
        <v>60.153896000000003</v>
      </c>
      <c r="CK115" s="23">
        <v>62.018667000000001</v>
      </c>
      <c r="CL115" s="23">
        <v>63.941246</v>
      </c>
      <c r="CM115" s="23">
        <v>65.923423999999997</v>
      </c>
      <c r="CN115" s="23">
        <v>67.967050999999998</v>
      </c>
      <c r="CO115" s="23">
        <v>70.074028999999996</v>
      </c>
      <c r="CP115" s="23">
        <v>72.246324000000001</v>
      </c>
      <c r="CQ115" s="23">
        <v>74.485960000000006</v>
      </c>
      <c r="CR115" s="23">
        <v>76.795024999999995</v>
      </c>
      <c r="CS115" s="23">
        <v>79.175670999999994</v>
      </c>
      <c r="CT115" s="23">
        <v>81.630116000000001</v>
      </c>
      <c r="CU115" s="23">
        <v>84.160650000000004</v>
      </c>
      <c r="CV115" s="23">
        <v>86.769630000000006</v>
      </c>
      <c r="CW115" s="23">
        <v>89.459489000000005</v>
      </c>
      <c r="CX115" s="23">
        <v>0</v>
      </c>
      <c r="CY115" s="23">
        <v>0</v>
      </c>
      <c r="CZ115" s="23">
        <v>0</v>
      </c>
      <c r="DA115" s="22">
        <v>0</v>
      </c>
      <c r="DB115" s="23">
        <v>0</v>
      </c>
      <c r="DC115" s="23">
        <v>58.767113999999999</v>
      </c>
      <c r="DD115" s="23">
        <v>59.478009999999998</v>
      </c>
      <c r="DE115" s="23">
        <v>61.321827999999996</v>
      </c>
      <c r="DF115" s="23">
        <v>63.222805000000001</v>
      </c>
      <c r="DG115" s="23">
        <v>65.182711999999995</v>
      </c>
      <c r="DH115" s="23">
        <v>67.203376000000006</v>
      </c>
      <c r="DI115" s="23">
        <v>69.286680000000004</v>
      </c>
      <c r="DJ115" s="23">
        <v>71.434567999999999</v>
      </c>
      <c r="DK115" s="23">
        <v>73.649039000000002</v>
      </c>
      <c r="DL115" s="23">
        <v>75.932158999999999</v>
      </c>
      <c r="DM115" s="23">
        <v>78.286056000000002</v>
      </c>
      <c r="DN115" s="23">
        <v>80.712924000000001</v>
      </c>
      <c r="DO115" s="23">
        <v>83.215024999999997</v>
      </c>
      <c r="DP115" s="23">
        <v>85.794690000000003</v>
      </c>
      <c r="DQ115" s="23">
        <v>88.454325999999995</v>
      </c>
      <c r="DR115" s="23">
        <v>0</v>
      </c>
      <c r="DS115" s="23">
        <v>0</v>
      </c>
      <c r="DT115" s="23">
        <v>0</v>
      </c>
      <c r="DU115" s="22">
        <v>0</v>
      </c>
      <c r="DV115" s="23">
        <v>0</v>
      </c>
      <c r="DW115" s="23">
        <v>58.767113999999999</v>
      </c>
      <c r="DX115" s="23">
        <v>54.576022999999999</v>
      </c>
      <c r="DY115" s="23">
        <v>56.267879000000001</v>
      </c>
      <c r="DZ115" s="23">
        <v>58.012183999999998</v>
      </c>
      <c r="EA115" s="23">
        <v>59.810561</v>
      </c>
      <c r="EB115" s="23">
        <v>61.664689000000003</v>
      </c>
      <c r="EC115" s="23">
        <v>63.576293999999997</v>
      </c>
      <c r="ED115" s="23">
        <v>65.547158999999994</v>
      </c>
      <c r="EE115" s="23">
        <v>67.579121000000001</v>
      </c>
      <c r="EF115" s="23">
        <v>69.674074000000005</v>
      </c>
      <c r="EG115" s="23">
        <v>71.833969999999994</v>
      </c>
      <c r="EH115" s="23">
        <v>74.060822999999999</v>
      </c>
      <c r="EI115" s="23">
        <v>76.356708999999995</v>
      </c>
      <c r="EJ115" s="23">
        <v>78.723766999999995</v>
      </c>
      <c r="EK115" s="23">
        <v>81.164203000000001</v>
      </c>
      <c r="EL115" s="23">
        <v>0</v>
      </c>
      <c r="EM115" s="23">
        <v>0</v>
      </c>
      <c r="EN115" s="23">
        <v>0</v>
      </c>
      <c r="EO115" s="22">
        <v>0</v>
      </c>
      <c r="EP115" s="23">
        <v>0</v>
      </c>
      <c r="EQ115" s="23">
        <v>59.434922999999998</v>
      </c>
      <c r="ER115" s="23">
        <v>60.153896000000003</v>
      </c>
      <c r="ES115" s="23">
        <v>62.018667000000001</v>
      </c>
      <c r="ET115" s="23">
        <v>63.941246</v>
      </c>
      <c r="EU115" s="23">
        <v>65.923423999999997</v>
      </c>
      <c r="EV115" s="23">
        <v>67.967050999999998</v>
      </c>
      <c r="EW115" s="23">
        <v>70.074028999999996</v>
      </c>
      <c r="EX115" s="23">
        <v>72.246324000000001</v>
      </c>
      <c r="EY115" s="23">
        <v>74.485960000000006</v>
      </c>
      <c r="EZ115" s="23">
        <v>76.795024999999995</v>
      </c>
      <c r="FA115" s="23">
        <v>79.175670999999994</v>
      </c>
      <c r="FB115" s="23">
        <v>81.630116000000001</v>
      </c>
      <c r="FC115" s="23">
        <v>84.160650000000004</v>
      </c>
      <c r="FD115" s="23">
        <v>86.769630000000006</v>
      </c>
      <c r="FE115" s="23">
        <v>89.459489000000005</v>
      </c>
      <c r="FF115" s="23">
        <v>0</v>
      </c>
      <c r="FG115" s="23">
        <v>0</v>
      </c>
      <c r="FH115" s="23">
        <v>0</v>
      </c>
      <c r="FI115" s="22">
        <v>0</v>
      </c>
      <c r="FJ115" s="23">
        <v>0</v>
      </c>
      <c r="FK115" s="23">
        <v>0</v>
      </c>
      <c r="FL115" s="23">
        <v>63.238943999999996</v>
      </c>
      <c r="FM115" s="23">
        <v>65.452307000000005</v>
      </c>
      <c r="FN115" s="23">
        <v>67.743138000000002</v>
      </c>
      <c r="FO115" s="23">
        <v>70.114147000000003</v>
      </c>
      <c r="FP115" s="23">
        <v>72.568143000000006</v>
      </c>
      <c r="FQ115" s="23">
        <v>75.108028000000004</v>
      </c>
      <c r="FR115" s="23">
        <v>77.736808999999994</v>
      </c>
      <c r="FS115" s="23">
        <v>80.457597000000007</v>
      </c>
      <c r="FT115" s="23">
        <v>83.273612999999997</v>
      </c>
      <c r="FU115" s="23">
        <v>86.188188999999994</v>
      </c>
      <c r="FV115" s="23">
        <v>89.204775999999995</v>
      </c>
      <c r="FW115" s="23">
        <v>92.326943</v>
      </c>
      <c r="FX115" s="23">
        <v>95.558385999999999</v>
      </c>
      <c r="FY115" s="23">
        <v>98.902929</v>
      </c>
      <c r="FZ115" s="23">
        <v>0</v>
      </c>
      <c r="GA115" s="23">
        <v>0</v>
      </c>
      <c r="GB115" s="23">
        <v>0</v>
      </c>
      <c r="GC115" s="22">
        <v>0</v>
      </c>
      <c r="GD115" s="23">
        <v>0</v>
      </c>
      <c r="GE115" s="23">
        <v>0</v>
      </c>
      <c r="GF115" s="23">
        <v>98.840652520000006</v>
      </c>
      <c r="GG115" s="23">
        <v>102.30007535</v>
      </c>
      <c r="GH115" s="23">
        <v>105.88057799000001</v>
      </c>
      <c r="GI115" s="23">
        <v>109.58639822000001</v>
      </c>
      <c r="GJ115" s="23">
        <v>113.42192215999999</v>
      </c>
      <c r="GK115" s="23">
        <v>117.39168943</v>
      </c>
      <c r="GL115" s="23">
        <v>121.50039855999999</v>
      </c>
      <c r="GM115" s="23">
        <v>125.75291251</v>
      </c>
      <c r="GN115" s="23">
        <v>130.15426445</v>
      </c>
      <c r="GO115" s="23">
        <v>134.70966371</v>
      </c>
      <c r="GP115" s="23">
        <v>139.42450194</v>
      </c>
      <c r="GQ115" s="23">
        <v>144.30435951000001</v>
      </c>
      <c r="GR115" s="23">
        <v>149.35501209</v>
      </c>
      <c r="GS115" s="23">
        <v>154.58243751000001</v>
      </c>
      <c r="GT115" s="23">
        <v>0</v>
      </c>
      <c r="GU115" s="23">
        <v>0</v>
      </c>
      <c r="GV115" s="23">
        <v>0</v>
      </c>
      <c r="GW115" s="22">
        <v>0</v>
      </c>
      <c r="GX115" s="23">
        <v>0</v>
      </c>
      <c r="GY115" s="23">
        <v>0</v>
      </c>
      <c r="GZ115" s="23">
        <v>0</v>
      </c>
      <c r="HA115" s="23">
        <v>0</v>
      </c>
      <c r="HB115" s="23">
        <v>0</v>
      </c>
      <c r="HC115" s="23">
        <v>0</v>
      </c>
      <c r="HD115" s="23">
        <v>0</v>
      </c>
      <c r="HE115" s="23">
        <v>0</v>
      </c>
      <c r="HF115" s="23">
        <v>0</v>
      </c>
      <c r="HG115" s="23">
        <v>0</v>
      </c>
      <c r="HH115" s="23">
        <v>0</v>
      </c>
      <c r="HI115" s="23">
        <v>0</v>
      </c>
      <c r="HJ115" s="23">
        <v>0</v>
      </c>
      <c r="HK115" s="23">
        <v>0</v>
      </c>
      <c r="HL115" s="23">
        <v>0</v>
      </c>
      <c r="HM115" s="23">
        <v>0</v>
      </c>
      <c r="HN115" s="23">
        <v>0</v>
      </c>
      <c r="HO115" s="23">
        <v>0</v>
      </c>
      <c r="HP115" s="23">
        <v>0</v>
      </c>
      <c r="HQ115" s="22">
        <v>0</v>
      </c>
      <c r="HR115" s="23">
        <v>0</v>
      </c>
      <c r="HS115" s="23">
        <v>0</v>
      </c>
      <c r="HT115" s="24">
        <v>63.567742000000003</v>
      </c>
      <c r="HU115" s="24">
        <v>65.792613000000003</v>
      </c>
      <c r="HV115" s="24">
        <v>68.917195000000007</v>
      </c>
      <c r="HW115" s="23">
        <v>71.025509999999997</v>
      </c>
      <c r="HX115" s="23">
        <v>73.511403000000001</v>
      </c>
      <c r="HY115" s="23">
        <v>76.084301999999994</v>
      </c>
      <c r="HZ115" s="23">
        <v>78.747252000000003</v>
      </c>
      <c r="IA115" s="23">
        <v>81.503405999999998</v>
      </c>
      <c r="IB115" s="23">
        <v>84.356025000000002</v>
      </c>
      <c r="IC115" s="23">
        <v>87.308486000000002</v>
      </c>
      <c r="ID115" s="23">
        <v>90.364283</v>
      </c>
      <c r="IE115" s="23">
        <v>93.527033000000003</v>
      </c>
      <c r="IF115" s="23">
        <v>96.800478999999996</v>
      </c>
      <c r="IG115" s="23">
        <v>100.188496</v>
      </c>
      <c r="IH115" s="23">
        <v>0</v>
      </c>
      <c r="II115" s="23">
        <v>0</v>
      </c>
      <c r="IJ115" s="23">
        <v>0</v>
      </c>
      <c r="IK115" s="22">
        <v>0</v>
      </c>
      <c r="IL115" s="23">
        <v>0</v>
      </c>
      <c r="IM115" s="23">
        <v>0</v>
      </c>
      <c r="IN115" s="23">
        <v>0</v>
      </c>
      <c r="IO115" s="23">
        <v>0</v>
      </c>
      <c r="IP115" s="23">
        <v>0</v>
      </c>
      <c r="IQ115" s="23">
        <v>0</v>
      </c>
      <c r="IR115" s="23">
        <v>0</v>
      </c>
      <c r="IS115" s="23">
        <v>0</v>
      </c>
      <c r="IT115" s="23">
        <v>0</v>
      </c>
      <c r="IU115" s="23">
        <v>0</v>
      </c>
      <c r="IV115" s="23">
        <v>0</v>
      </c>
      <c r="IW115" s="23">
        <v>0</v>
      </c>
      <c r="IX115" s="23">
        <v>0</v>
      </c>
      <c r="IY115" s="23">
        <v>0</v>
      </c>
      <c r="IZ115" s="23">
        <v>0</v>
      </c>
      <c r="JA115" s="23">
        <v>0</v>
      </c>
      <c r="JB115" s="23">
        <v>0</v>
      </c>
      <c r="JC115" s="23">
        <v>0</v>
      </c>
      <c r="JD115" s="23">
        <v>0</v>
      </c>
      <c r="JE115" s="22">
        <v>0</v>
      </c>
      <c r="JF115" s="23">
        <v>0</v>
      </c>
      <c r="JG115" s="23">
        <v>0</v>
      </c>
      <c r="JH115" s="23">
        <v>0</v>
      </c>
      <c r="JI115" s="23">
        <v>0</v>
      </c>
      <c r="JJ115" s="23">
        <v>0</v>
      </c>
      <c r="JK115" s="23">
        <v>0</v>
      </c>
      <c r="JL115" s="23">
        <v>0</v>
      </c>
      <c r="JM115" s="23">
        <v>0</v>
      </c>
      <c r="JN115" s="23">
        <v>0</v>
      </c>
      <c r="JO115" s="23">
        <v>0</v>
      </c>
      <c r="JP115" s="23">
        <v>0</v>
      </c>
      <c r="JQ115" s="23">
        <v>0</v>
      </c>
      <c r="JR115" s="23">
        <v>0</v>
      </c>
      <c r="JS115" s="23">
        <v>0</v>
      </c>
      <c r="JT115" s="23">
        <v>0</v>
      </c>
      <c r="JU115" s="23">
        <v>0</v>
      </c>
      <c r="JV115" s="23">
        <v>0</v>
      </c>
      <c r="JW115" s="23">
        <v>0</v>
      </c>
      <c r="JX115" s="23">
        <v>0</v>
      </c>
      <c r="JY115" s="22">
        <v>0</v>
      </c>
      <c r="JZ115" s="23">
        <v>0</v>
      </c>
      <c r="KA115" s="23">
        <v>0</v>
      </c>
      <c r="KB115" s="23">
        <v>0</v>
      </c>
      <c r="KC115" s="23">
        <v>0</v>
      </c>
      <c r="KD115" s="23">
        <v>0</v>
      </c>
      <c r="KE115" s="23">
        <v>0</v>
      </c>
      <c r="KF115" s="23">
        <v>0</v>
      </c>
      <c r="KG115" s="23">
        <v>0</v>
      </c>
      <c r="KH115" s="23">
        <v>0</v>
      </c>
      <c r="KI115" s="23">
        <v>0</v>
      </c>
      <c r="KJ115" s="23">
        <v>0</v>
      </c>
      <c r="KK115" s="23">
        <v>0</v>
      </c>
      <c r="KL115" s="23">
        <v>0</v>
      </c>
      <c r="KM115" s="23">
        <v>0</v>
      </c>
      <c r="KN115" s="23">
        <v>0</v>
      </c>
      <c r="KO115" s="23">
        <v>0</v>
      </c>
      <c r="KP115" s="23">
        <v>0</v>
      </c>
      <c r="KQ115" s="23">
        <v>0</v>
      </c>
      <c r="KR115" s="23">
        <v>0</v>
      </c>
      <c r="KS115" s="22">
        <v>0</v>
      </c>
      <c r="KT115" s="23">
        <v>0</v>
      </c>
      <c r="KU115" s="23">
        <v>0</v>
      </c>
      <c r="KV115" s="23">
        <v>0</v>
      </c>
      <c r="KW115" s="23">
        <v>0</v>
      </c>
      <c r="KX115" s="23">
        <v>0</v>
      </c>
      <c r="KY115" s="23">
        <v>0</v>
      </c>
      <c r="KZ115" s="23">
        <v>0</v>
      </c>
      <c r="LA115" s="23">
        <v>0</v>
      </c>
      <c r="LB115" s="23">
        <v>0</v>
      </c>
      <c r="LC115" s="23">
        <v>0</v>
      </c>
      <c r="LD115" s="23">
        <v>0</v>
      </c>
      <c r="LE115" s="23">
        <v>0</v>
      </c>
      <c r="LF115" s="23">
        <v>0</v>
      </c>
      <c r="LG115" s="23">
        <v>0</v>
      </c>
      <c r="LH115" s="23">
        <v>0</v>
      </c>
      <c r="LI115" s="23">
        <v>0</v>
      </c>
      <c r="LJ115" s="23">
        <v>0</v>
      </c>
      <c r="LK115" s="23">
        <v>0</v>
      </c>
      <c r="LL115" s="23">
        <v>0</v>
      </c>
      <c r="LM115" s="22">
        <v>0</v>
      </c>
      <c r="LN115" s="23">
        <v>0</v>
      </c>
      <c r="LO115" s="23">
        <v>0</v>
      </c>
      <c r="LP115" s="23">
        <v>0</v>
      </c>
      <c r="LQ115" s="23">
        <v>0</v>
      </c>
      <c r="LR115" s="23">
        <v>0</v>
      </c>
      <c r="LS115" s="23">
        <v>0</v>
      </c>
      <c r="LT115" s="23">
        <v>0</v>
      </c>
      <c r="LU115" s="23">
        <v>0</v>
      </c>
      <c r="LV115" s="23">
        <v>0</v>
      </c>
      <c r="LW115" s="23">
        <v>0</v>
      </c>
      <c r="LX115" s="23">
        <v>0</v>
      </c>
      <c r="LY115" s="23">
        <v>0</v>
      </c>
      <c r="LZ115" s="23">
        <v>0</v>
      </c>
      <c r="MA115" s="23">
        <v>0</v>
      </c>
      <c r="MB115" s="23">
        <v>0</v>
      </c>
      <c r="MC115" s="23">
        <v>0</v>
      </c>
      <c r="MD115" s="23">
        <v>0</v>
      </c>
      <c r="ME115" s="23">
        <v>0</v>
      </c>
      <c r="MF115" s="23">
        <v>0</v>
      </c>
      <c r="MG115" s="22">
        <v>0</v>
      </c>
      <c r="MH115" s="23">
        <v>0</v>
      </c>
      <c r="MI115" s="23">
        <v>0</v>
      </c>
      <c r="MJ115" s="23">
        <v>0</v>
      </c>
      <c r="MK115" s="23">
        <v>0</v>
      </c>
      <c r="ML115" s="23">
        <v>0</v>
      </c>
      <c r="MM115" s="23">
        <v>0</v>
      </c>
      <c r="MN115" s="23">
        <v>0</v>
      </c>
      <c r="MO115" s="23">
        <v>0</v>
      </c>
      <c r="MP115" s="23">
        <v>0</v>
      </c>
      <c r="MQ115" s="23">
        <v>0</v>
      </c>
      <c r="MR115" s="23">
        <v>0</v>
      </c>
      <c r="MS115" s="23">
        <v>0</v>
      </c>
      <c r="MT115" s="23">
        <v>0</v>
      </c>
      <c r="MU115" s="23">
        <v>0</v>
      </c>
      <c r="MV115" s="23">
        <v>0</v>
      </c>
      <c r="MW115" s="23">
        <v>0</v>
      </c>
      <c r="MX115" s="23">
        <v>0</v>
      </c>
      <c r="MY115" s="23">
        <v>0</v>
      </c>
      <c r="MZ115" s="23">
        <v>0</v>
      </c>
    </row>
    <row r="116" spans="1:364">
      <c r="A116" s="9" t="s">
        <v>1102</v>
      </c>
      <c r="B116" s="9" t="s">
        <v>1103</v>
      </c>
      <c r="C116" s="9" t="s">
        <v>886</v>
      </c>
      <c r="E116" s="22">
        <v>0</v>
      </c>
      <c r="F116" s="23">
        <v>0</v>
      </c>
      <c r="G116" s="23">
        <v>96.627154000000004</v>
      </c>
      <c r="H116" s="23">
        <v>102.832678</v>
      </c>
      <c r="I116" s="23">
        <v>106.02049100000001</v>
      </c>
      <c r="J116" s="23">
        <v>109.307126</v>
      </c>
      <c r="K116" s="23">
        <v>112.69564699999999</v>
      </c>
      <c r="L116" s="23">
        <v>116.189212</v>
      </c>
      <c r="M116" s="23">
        <v>119.791078</v>
      </c>
      <c r="N116" s="23">
        <v>123.50460099999999</v>
      </c>
      <c r="O116" s="23">
        <v>127.33324399999999</v>
      </c>
      <c r="P116" s="23">
        <v>131.280574</v>
      </c>
      <c r="Q116" s="23">
        <v>135.35027199999999</v>
      </c>
      <c r="R116" s="23">
        <v>139.546131</v>
      </c>
      <c r="S116" s="23">
        <v>143.872061</v>
      </c>
      <c r="T116" s="23">
        <v>148.33209500000001</v>
      </c>
      <c r="U116" s="23">
        <v>152.93038999999999</v>
      </c>
      <c r="V116" s="23">
        <v>0</v>
      </c>
      <c r="W116" s="23">
        <v>0</v>
      </c>
      <c r="X116" s="23">
        <v>0</v>
      </c>
      <c r="Y116" s="22">
        <v>0</v>
      </c>
      <c r="Z116" s="23">
        <v>0</v>
      </c>
      <c r="AA116" s="23">
        <v>106.994606</v>
      </c>
      <c r="AB116" s="23">
        <v>111.60710400000001</v>
      </c>
      <c r="AC116" s="23">
        <v>115.066924</v>
      </c>
      <c r="AD116" s="23">
        <v>118.633999</v>
      </c>
      <c r="AE116" s="23">
        <v>122.31165300000001</v>
      </c>
      <c r="AF116" s="23">
        <v>126.103314</v>
      </c>
      <c r="AG116" s="23">
        <v>130.012517</v>
      </c>
      <c r="AH116" s="23">
        <v>134.04290499999999</v>
      </c>
      <c r="AI116" s="23">
        <v>138.19823500000001</v>
      </c>
      <c r="AJ116" s="23">
        <v>142.48238000000001</v>
      </c>
      <c r="AK116" s="23">
        <v>146.89933400000001</v>
      </c>
      <c r="AL116" s="23">
        <v>151.453214</v>
      </c>
      <c r="AM116" s="23">
        <v>156.14826299999999</v>
      </c>
      <c r="AN116" s="23">
        <v>160.98885899999999</v>
      </c>
      <c r="AO116" s="23">
        <v>165.97951399999999</v>
      </c>
      <c r="AP116" s="23">
        <v>0</v>
      </c>
      <c r="AQ116" s="23">
        <v>0</v>
      </c>
      <c r="AR116" s="23">
        <v>0</v>
      </c>
      <c r="AS116" s="22">
        <v>0</v>
      </c>
      <c r="AT116" s="23">
        <v>0</v>
      </c>
      <c r="AU116" s="23">
        <v>0</v>
      </c>
      <c r="AV116" s="23">
        <v>69.910291000000001</v>
      </c>
      <c r="AW116" s="23">
        <v>72.007599999999996</v>
      </c>
      <c r="AX116" s="23">
        <v>74.167828</v>
      </c>
      <c r="AY116" s="23">
        <v>76.392863000000006</v>
      </c>
      <c r="AZ116" s="23">
        <v>78.684647999999996</v>
      </c>
      <c r="BA116" s="23">
        <v>81.045187999999996</v>
      </c>
      <c r="BB116" s="23">
        <v>83.476544000000004</v>
      </c>
      <c r="BC116" s="23">
        <v>85.980840000000001</v>
      </c>
      <c r="BD116" s="23">
        <v>88.560265000000001</v>
      </c>
      <c r="BE116" s="23">
        <v>91.217072999999999</v>
      </c>
      <c r="BF116" s="23">
        <v>93.953585000000004</v>
      </c>
      <c r="BG116" s="23">
        <v>96.772193000000001</v>
      </c>
      <c r="BH116" s="23">
        <v>99.675359</v>
      </c>
      <c r="BI116" s="23">
        <v>102.66561900000001</v>
      </c>
      <c r="BJ116" s="23">
        <v>0</v>
      </c>
      <c r="BK116" s="23">
        <v>0</v>
      </c>
      <c r="BL116" s="23">
        <v>0</v>
      </c>
      <c r="BM116" s="22">
        <v>0</v>
      </c>
      <c r="BN116" s="23">
        <v>0</v>
      </c>
      <c r="BO116" s="23">
        <v>0</v>
      </c>
      <c r="BP116" s="23">
        <v>69.910291000000001</v>
      </c>
      <c r="BQ116" s="23">
        <v>72.007599999999996</v>
      </c>
      <c r="BR116" s="23">
        <v>74.167828</v>
      </c>
      <c r="BS116" s="23">
        <v>76.392863000000006</v>
      </c>
      <c r="BT116" s="23">
        <v>78.684647999999996</v>
      </c>
      <c r="BU116" s="23">
        <v>81.045187999999996</v>
      </c>
      <c r="BV116" s="23">
        <v>83.476544000000004</v>
      </c>
      <c r="BW116" s="23">
        <v>85.980840000000001</v>
      </c>
      <c r="BX116" s="23">
        <v>88.560265000000001</v>
      </c>
      <c r="BY116" s="23">
        <v>91.217072999999999</v>
      </c>
      <c r="BZ116" s="23">
        <v>93.953585000000004</v>
      </c>
      <c r="CA116" s="23">
        <v>96.772193000000001</v>
      </c>
      <c r="CB116" s="23">
        <v>99.675359</v>
      </c>
      <c r="CC116" s="23">
        <v>102.66561900000001</v>
      </c>
      <c r="CD116" s="23">
        <v>0</v>
      </c>
      <c r="CE116" s="23">
        <v>0</v>
      </c>
      <c r="CF116" s="23">
        <v>0</v>
      </c>
      <c r="CG116" s="22">
        <v>0</v>
      </c>
      <c r="CH116" s="23">
        <v>0</v>
      </c>
      <c r="CI116" s="23">
        <v>64.129841999999996</v>
      </c>
      <c r="CJ116" s="23">
        <v>64.905608999999998</v>
      </c>
      <c r="CK116" s="23">
        <v>66.917682999999997</v>
      </c>
      <c r="CL116" s="23">
        <v>68.992131000000001</v>
      </c>
      <c r="CM116" s="23">
        <v>71.130887000000001</v>
      </c>
      <c r="CN116" s="23">
        <v>73.335944999999995</v>
      </c>
      <c r="CO116" s="23">
        <v>75.609358999999998</v>
      </c>
      <c r="CP116" s="23">
        <v>77.953249</v>
      </c>
      <c r="CQ116" s="23">
        <v>80.369799999999998</v>
      </c>
      <c r="CR116" s="23">
        <v>82.861264000000006</v>
      </c>
      <c r="CS116" s="23">
        <v>85.429963000000001</v>
      </c>
      <c r="CT116" s="23">
        <v>88.078292000000005</v>
      </c>
      <c r="CU116" s="23">
        <v>90.808718999999996</v>
      </c>
      <c r="CV116" s="23">
        <v>93.623789000000002</v>
      </c>
      <c r="CW116" s="23">
        <v>96.526126000000005</v>
      </c>
      <c r="CX116" s="23">
        <v>0</v>
      </c>
      <c r="CY116" s="23">
        <v>0</v>
      </c>
      <c r="CZ116" s="23">
        <v>0</v>
      </c>
      <c r="DA116" s="22">
        <v>0</v>
      </c>
      <c r="DB116" s="23">
        <v>0</v>
      </c>
      <c r="DC116" s="23">
        <v>63.409281999999997</v>
      </c>
      <c r="DD116" s="23">
        <v>64.176333</v>
      </c>
      <c r="DE116" s="23">
        <v>66.165799000000007</v>
      </c>
      <c r="DF116" s="23">
        <v>68.216938999999996</v>
      </c>
      <c r="DG116" s="23">
        <v>70.331664000000004</v>
      </c>
      <c r="DH116" s="23">
        <v>72.511944999999997</v>
      </c>
      <c r="DI116" s="23">
        <v>74.759816000000001</v>
      </c>
      <c r="DJ116" s="23">
        <v>77.077370000000002</v>
      </c>
      <c r="DK116" s="23">
        <v>79.466768000000002</v>
      </c>
      <c r="DL116" s="23">
        <v>81.930238000000003</v>
      </c>
      <c r="DM116" s="23">
        <v>84.470076000000006</v>
      </c>
      <c r="DN116" s="23">
        <v>87.088648000000006</v>
      </c>
      <c r="DO116" s="23">
        <v>89.788396000000006</v>
      </c>
      <c r="DP116" s="23">
        <v>92.571836000000005</v>
      </c>
      <c r="DQ116" s="23">
        <v>95.441563000000002</v>
      </c>
      <c r="DR116" s="23">
        <v>0</v>
      </c>
      <c r="DS116" s="23">
        <v>0</v>
      </c>
      <c r="DT116" s="23">
        <v>0</v>
      </c>
      <c r="DU116" s="22">
        <v>0</v>
      </c>
      <c r="DV116" s="23">
        <v>0</v>
      </c>
      <c r="DW116" s="23">
        <v>63.409281999999997</v>
      </c>
      <c r="DX116" s="23">
        <v>58.887124999999997</v>
      </c>
      <c r="DY116" s="23">
        <v>60.712625000000003</v>
      </c>
      <c r="DZ116" s="23">
        <v>62.594717000000003</v>
      </c>
      <c r="EA116" s="23">
        <v>64.535152999999994</v>
      </c>
      <c r="EB116" s="23">
        <v>66.535742999999997</v>
      </c>
      <c r="EC116" s="23">
        <v>68.598350999999994</v>
      </c>
      <c r="ED116" s="23">
        <v>70.724900000000005</v>
      </c>
      <c r="EE116" s="23">
        <v>72.917372</v>
      </c>
      <c r="EF116" s="23">
        <v>75.177809999999994</v>
      </c>
      <c r="EG116" s="23">
        <v>77.508322000000007</v>
      </c>
      <c r="EH116" s="23">
        <v>79.911079999999998</v>
      </c>
      <c r="EI116" s="23">
        <v>82.388323999999997</v>
      </c>
      <c r="EJ116" s="23">
        <v>84.942362000000003</v>
      </c>
      <c r="EK116" s="23">
        <v>87.575575000000001</v>
      </c>
      <c r="EL116" s="23">
        <v>0</v>
      </c>
      <c r="EM116" s="23">
        <v>0</v>
      </c>
      <c r="EN116" s="23">
        <v>0</v>
      </c>
      <c r="EO116" s="22">
        <v>0</v>
      </c>
      <c r="EP116" s="23">
        <v>0</v>
      </c>
      <c r="EQ116" s="23">
        <v>64.129841999999996</v>
      </c>
      <c r="ER116" s="23">
        <v>64.905608999999998</v>
      </c>
      <c r="ES116" s="23">
        <v>66.917682999999997</v>
      </c>
      <c r="ET116" s="23">
        <v>68.992131000000001</v>
      </c>
      <c r="EU116" s="23">
        <v>71.130887000000001</v>
      </c>
      <c r="EV116" s="23">
        <v>73.335944999999995</v>
      </c>
      <c r="EW116" s="23">
        <v>75.609358999999998</v>
      </c>
      <c r="EX116" s="23">
        <v>77.953249</v>
      </c>
      <c r="EY116" s="23">
        <v>80.369799999999998</v>
      </c>
      <c r="EZ116" s="23">
        <v>82.861264000000006</v>
      </c>
      <c r="FA116" s="23">
        <v>85.429963000000001</v>
      </c>
      <c r="FB116" s="23">
        <v>88.078292000000005</v>
      </c>
      <c r="FC116" s="23">
        <v>90.808718999999996</v>
      </c>
      <c r="FD116" s="23">
        <v>93.623789000000002</v>
      </c>
      <c r="FE116" s="23">
        <v>96.526126000000005</v>
      </c>
      <c r="FF116" s="23">
        <v>0</v>
      </c>
      <c r="FG116" s="23">
        <v>0</v>
      </c>
      <c r="FH116" s="23">
        <v>0</v>
      </c>
      <c r="FI116" s="22">
        <v>0</v>
      </c>
      <c r="FJ116" s="23">
        <v>0</v>
      </c>
      <c r="FK116" s="23">
        <v>0</v>
      </c>
      <c r="FL116" s="23">
        <v>80.929151000000005</v>
      </c>
      <c r="FM116" s="23">
        <v>83.761671000000007</v>
      </c>
      <c r="FN116" s="23">
        <v>86.693330000000003</v>
      </c>
      <c r="FO116" s="23">
        <v>89.727596000000005</v>
      </c>
      <c r="FP116" s="23">
        <v>92.868061999999995</v>
      </c>
      <c r="FQ116" s="23">
        <v>96.118443999999997</v>
      </c>
      <c r="FR116" s="23">
        <v>99.482590000000002</v>
      </c>
      <c r="FS116" s="23">
        <v>102.96447999999999</v>
      </c>
      <c r="FT116" s="23">
        <v>106.568237</v>
      </c>
      <c r="FU116" s="23">
        <v>110.298125</v>
      </c>
      <c r="FV116" s="23">
        <v>114.15855999999999</v>
      </c>
      <c r="FW116" s="23">
        <v>118.15410900000001</v>
      </c>
      <c r="FX116" s="23">
        <v>122.289503</v>
      </c>
      <c r="FY116" s="23">
        <v>126.569636</v>
      </c>
      <c r="FZ116" s="23">
        <v>0</v>
      </c>
      <c r="GA116" s="23">
        <v>0</v>
      </c>
      <c r="GB116" s="23">
        <v>0</v>
      </c>
      <c r="GC116" s="22">
        <v>0</v>
      </c>
      <c r="GD116" s="23">
        <v>0</v>
      </c>
      <c r="GE116" s="23">
        <v>0</v>
      </c>
      <c r="GF116" s="23">
        <v>126.48993787000001</v>
      </c>
      <c r="GG116" s="23">
        <v>130.9170857</v>
      </c>
      <c r="GH116" s="23">
        <v>135.4991837</v>
      </c>
      <c r="GI116" s="23">
        <v>140.24165513</v>
      </c>
      <c r="GJ116" s="23">
        <v>145.15011306</v>
      </c>
      <c r="GK116" s="23">
        <v>150.23036701000001</v>
      </c>
      <c r="GL116" s="23">
        <v>155.48842986</v>
      </c>
      <c r="GM116" s="23">
        <v>160.93052489999999</v>
      </c>
      <c r="GN116" s="23">
        <v>166.56309328</v>
      </c>
      <c r="GO116" s="23">
        <v>172.39280153999999</v>
      </c>
      <c r="GP116" s="23">
        <v>178.42654959000001</v>
      </c>
      <c r="GQ116" s="23">
        <v>184.67147883000001</v>
      </c>
      <c r="GR116" s="23">
        <v>191.13498059</v>
      </c>
      <c r="GS116" s="23">
        <v>197.82470491000001</v>
      </c>
      <c r="GT116" s="23">
        <v>0</v>
      </c>
      <c r="GU116" s="23">
        <v>0</v>
      </c>
      <c r="GV116" s="23">
        <v>0</v>
      </c>
      <c r="GW116" s="22">
        <v>0</v>
      </c>
      <c r="GX116" s="23">
        <v>0</v>
      </c>
      <c r="GY116" s="23">
        <v>0</v>
      </c>
      <c r="GZ116" s="23">
        <v>0</v>
      </c>
      <c r="HA116" s="23">
        <v>0</v>
      </c>
      <c r="HB116" s="23">
        <v>0</v>
      </c>
      <c r="HC116" s="23">
        <v>0</v>
      </c>
      <c r="HD116" s="23">
        <v>0</v>
      </c>
      <c r="HE116" s="23">
        <v>0</v>
      </c>
      <c r="HF116" s="23">
        <v>0</v>
      </c>
      <c r="HG116" s="23">
        <v>0</v>
      </c>
      <c r="HH116" s="23">
        <v>0</v>
      </c>
      <c r="HI116" s="23">
        <v>0</v>
      </c>
      <c r="HJ116" s="23">
        <v>0</v>
      </c>
      <c r="HK116" s="23">
        <v>0</v>
      </c>
      <c r="HL116" s="23">
        <v>0</v>
      </c>
      <c r="HM116" s="23">
        <v>0</v>
      </c>
      <c r="HN116" s="23">
        <v>0</v>
      </c>
      <c r="HO116" s="23">
        <v>0</v>
      </c>
      <c r="HP116" s="23">
        <v>0</v>
      </c>
      <c r="HQ116" s="22">
        <v>0</v>
      </c>
      <c r="HR116" s="23">
        <v>0</v>
      </c>
      <c r="HS116" s="23">
        <v>0</v>
      </c>
      <c r="HT116" s="24">
        <v>81.349925999999996</v>
      </c>
      <c r="HU116" s="24">
        <v>84.197174000000004</v>
      </c>
      <c r="HV116" s="24">
        <v>88.195813999999999</v>
      </c>
      <c r="HW116" s="23">
        <v>90.893899000000005</v>
      </c>
      <c r="HX116" s="23">
        <v>94.075186000000002</v>
      </c>
      <c r="HY116" s="23">
        <v>97.367817000000002</v>
      </c>
      <c r="HZ116" s="23">
        <v>100.77569099999999</v>
      </c>
      <c r="IA116" s="23">
        <v>104.30284</v>
      </c>
      <c r="IB116" s="23">
        <v>107.95344</v>
      </c>
      <c r="IC116" s="23">
        <v>111.73181</v>
      </c>
      <c r="ID116" s="23">
        <v>115.64242299999999</v>
      </c>
      <c r="IE116" s="23">
        <v>119.689908</v>
      </c>
      <c r="IF116" s="23">
        <v>123.87905499999999</v>
      </c>
      <c r="IG116" s="23">
        <v>128.214822</v>
      </c>
      <c r="IH116" s="23">
        <v>0</v>
      </c>
      <c r="II116" s="23">
        <v>0</v>
      </c>
      <c r="IJ116" s="23">
        <v>0</v>
      </c>
      <c r="IK116" s="22">
        <v>0</v>
      </c>
      <c r="IL116" s="23">
        <v>0</v>
      </c>
      <c r="IM116" s="23">
        <v>0</v>
      </c>
      <c r="IN116" s="23">
        <v>0</v>
      </c>
      <c r="IO116" s="23">
        <v>0</v>
      </c>
      <c r="IP116" s="23">
        <v>0</v>
      </c>
      <c r="IQ116" s="23">
        <v>0</v>
      </c>
      <c r="IR116" s="23">
        <v>0</v>
      </c>
      <c r="IS116" s="23">
        <v>0</v>
      </c>
      <c r="IT116" s="23">
        <v>0</v>
      </c>
      <c r="IU116" s="23">
        <v>0</v>
      </c>
      <c r="IV116" s="23">
        <v>0</v>
      </c>
      <c r="IW116" s="23">
        <v>0</v>
      </c>
      <c r="IX116" s="23">
        <v>0</v>
      </c>
      <c r="IY116" s="23">
        <v>0</v>
      </c>
      <c r="IZ116" s="23">
        <v>0</v>
      </c>
      <c r="JA116" s="23">
        <v>0</v>
      </c>
      <c r="JB116" s="23">
        <v>0</v>
      </c>
      <c r="JC116" s="23">
        <v>0</v>
      </c>
      <c r="JD116" s="23">
        <v>0</v>
      </c>
      <c r="JE116" s="22">
        <v>0</v>
      </c>
      <c r="JF116" s="23">
        <v>0</v>
      </c>
      <c r="JG116" s="23">
        <v>0</v>
      </c>
      <c r="JH116" s="23">
        <v>0</v>
      </c>
      <c r="JI116" s="23">
        <v>0</v>
      </c>
      <c r="JJ116" s="23">
        <v>0</v>
      </c>
      <c r="JK116" s="23">
        <v>0</v>
      </c>
      <c r="JL116" s="23">
        <v>0</v>
      </c>
      <c r="JM116" s="23">
        <v>0</v>
      </c>
      <c r="JN116" s="23">
        <v>0</v>
      </c>
      <c r="JO116" s="23">
        <v>0</v>
      </c>
      <c r="JP116" s="23">
        <v>0</v>
      </c>
      <c r="JQ116" s="23">
        <v>0</v>
      </c>
      <c r="JR116" s="23">
        <v>0</v>
      </c>
      <c r="JS116" s="23">
        <v>0</v>
      </c>
      <c r="JT116" s="23">
        <v>0</v>
      </c>
      <c r="JU116" s="23">
        <v>0</v>
      </c>
      <c r="JV116" s="23">
        <v>0</v>
      </c>
      <c r="JW116" s="23">
        <v>0</v>
      </c>
      <c r="JX116" s="23">
        <v>0</v>
      </c>
      <c r="JY116" s="22">
        <v>0</v>
      </c>
      <c r="JZ116" s="23">
        <v>0</v>
      </c>
      <c r="KA116" s="23">
        <v>0</v>
      </c>
      <c r="KB116" s="23">
        <v>0</v>
      </c>
      <c r="KC116" s="23">
        <v>0</v>
      </c>
      <c r="KD116" s="23">
        <v>0</v>
      </c>
      <c r="KE116" s="23">
        <v>0</v>
      </c>
      <c r="KF116" s="23">
        <v>0</v>
      </c>
      <c r="KG116" s="23">
        <v>0</v>
      </c>
      <c r="KH116" s="23">
        <v>0</v>
      </c>
      <c r="KI116" s="23">
        <v>0</v>
      </c>
      <c r="KJ116" s="23">
        <v>0</v>
      </c>
      <c r="KK116" s="23">
        <v>0</v>
      </c>
      <c r="KL116" s="23">
        <v>0</v>
      </c>
      <c r="KM116" s="23">
        <v>0</v>
      </c>
      <c r="KN116" s="23">
        <v>0</v>
      </c>
      <c r="KO116" s="23">
        <v>0</v>
      </c>
      <c r="KP116" s="23">
        <v>0</v>
      </c>
      <c r="KQ116" s="23">
        <v>0</v>
      </c>
      <c r="KR116" s="23">
        <v>0</v>
      </c>
      <c r="KS116" s="22">
        <v>0</v>
      </c>
      <c r="KT116" s="23">
        <v>0</v>
      </c>
      <c r="KU116" s="23">
        <v>0</v>
      </c>
      <c r="KV116" s="23">
        <v>0</v>
      </c>
      <c r="KW116" s="23">
        <v>0</v>
      </c>
      <c r="KX116" s="23">
        <v>0</v>
      </c>
      <c r="KY116" s="23">
        <v>0</v>
      </c>
      <c r="KZ116" s="23">
        <v>0</v>
      </c>
      <c r="LA116" s="23">
        <v>0</v>
      </c>
      <c r="LB116" s="23">
        <v>0</v>
      </c>
      <c r="LC116" s="23">
        <v>0</v>
      </c>
      <c r="LD116" s="23">
        <v>0</v>
      </c>
      <c r="LE116" s="23">
        <v>0</v>
      </c>
      <c r="LF116" s="23">
        <v>0</v>
      </c>
      <c r="LG116" s="23">
        <v>0</v>
      </c>
      <c r="LH116" s="23">
        <v>0</v>
      </c>
      <c r="LI116" s="23">
        <v>0</v>
      </c>
      <c r="LJ116" s="23">
        <v>0</v>
      </c>
      <c r="LK116" s="23">
        <v>0</v>
      </c>
      <c r="LL116" s="23">
        <v>0</v>
      </c>
      <c r="LM116" s="22">
        <v>0</v>
      </c>
      <c r="LN116" s="23">
        <v>0</v>
      </c>
      <c r="LO116" s="23">
        <v>0</v>
      </c>
      <c r="LP116" s="23">
        <v>0</v>
      </c>
      <c r="LQ116" s="23">
        <v>0</v>
      </c>
      <c r="LR116" s="23">
        <v>0</v>
      </c>
      <c r="LS116" s="23">
        <v>0</v>
      </c>
      <c r="LT116" s="23">
        <v>0</v>
      </c>
      <c r="LU116" s="23">
        <v>0</v>
      </c>
      <c r="LV116" s="23">
        <v>0</v>
      </c>
      <c r="LW116" s="23">
        <v>0</v>
      </c>
      <c r="LX116" s="23">
        <v>0</v>
      </c>
      <c r="LY116" s="23">
        <v>0</v>
      </c>
      <c r="LZ116" s="23">
        <v>0</v>
      </c>
      <c r="MA116" s="23">
        <v>0</v>
      </c>
      <c r="MB116" s="23">
        <v>0</v>
      </c>
      <c r="MC116" s="23">
        <v>0</v>
      </c>
      <c r="MD116" s="23">
        <v>0</v>
      </c>
      <c r="ME116" s="23">
        <v>0</v>
      </c>
      <c r="MF116" s="23">
        <v>0</v>
      </c>
      <c r="MG116" s="22">
        <v>0</v>
      </c>
      <c r="MH116" s="23">
        <v>0</v>
      </c>
      <c r="MI116" s="23">
        <v>0</v>
      </c>
      <c r="MJ116" s="23">
        <v>0</v>
      </c>
      <c r="MK116" s="23">
        <v>0</v>
      </c>
      <c r="ML116" s="23">
        <v>0</v>
      </c>
      <c r="MM116" s="23">
        <v>0</v>
      </c>
      <c r="MN116" s="23">
        <v>0</v>
      </c>
      <c r="MO116" s="23">
        <v>0</v>
      </c>
      <c r="MP116" s="23">
        <v>0</v>
      </c>
      <c r="MQ116" s="23">
        <v>0</v>
      </c>
      <c r="MR116" s="23">
        <v>0</v>
      </c>
      <c r="MS116" s="23">
        <v>0</v>
      </c>
      <c r="MT116" s="23">
        <v>0</v>
      </c>
      <c r="MU116" s="23">
        <v>0</v>
      </c>
      <c r="MV116" s="23">
        <v>0</v>
      </c>
      <c r="MW116" s="23">
        <v>0</v>
      </c>
      <c r="MX116" s="23">
        <v>0</v>
      </c>
      <c r="MY116" s="23">
        <v>0</v>
      </c>
      <c r="MZ116" s="23">
        <v>0</v>
      </c>
    </row>
    <row r="117" spans="1:364">
      <c r="A117" s="9" t="s">
        <v>1104</v>
      </c>
      <c r="B117" s="9" t="s">
        <v>1105</v>
      </c>
      <c r="C117" s="9" t="s">
        <v>886</v>
      </c>
      <c r="E117" s="22">
        <v>0</v>
      </c>
      <c r="F117" s="23">
        <v>0</v>
      </c>
      <c r="G117" s="23">
        <v>137.16717700000001</v>
      </c>
      <c r="H117" s="23">
        <v>145.97623400000001</v>
      </c>
      <c r="I117" s="23">
        <v>150.501498</v>
      </c>
      <c r="J117" s="23">
        <v>155.167044</v>
      </c>
      <c r="K117" s="23">
        <v>159.97722200000001</v>
      </c>
      <c r="L117" s="23">
        <v>164.93651600000001</v>
      </c>
      <c r="M117" s="23">
        <v>170.04954799999999</v>
      </c>
      <c r="N117" s="23">
        <v>175.32108400000001</v>
      </c>
      <c r="O117" s="23">
        <v>180.75603799999999</v>
      </c>
      <c r="P117" s="23">
        <v>186.359475</v>
      </c>
      <c r="Q117" s="23">
        <v>192.136619</v>
      </c>
      <c r="R117" s="23">
        <v>198.09285399999999</v>
      </c>
      <c r="S117" s="23">
        <v>204.233732</v>
      </c>
      <c r="T117" s="23">
        <v>210.564978</v>
      </c>
      <c r="U117" s="23">
        <v>217.09249199999999</v>
      </c>
      <c r="V117" s="23">
        <v>0</v>
      </c>
      <c r="W117" s="23">
        <v>0</v>
      </c>
      <c r="X117" s="23">
        <v>0</v>
      </c>
      <c r="Y117" s="22">
        <v>0</v>
      </c>
      <c r="Z117" s="23">
        <v>0</v>
      </c>
      <c r="AA117" s="23">
        <v>151.88430299999999</v>
      </c>
      <c r="AB117" s="23">
        <v>158.43198000000001</v>
      </c>
      <c r="AC117" s="23">
        <v>163.34337099999999</v>
      </c>
      <c r="AD117" s="23">
        <v>168.407016</v>
      </c>
      <c r="AE117" s="23">
        <v>173.627633</v>
      </c>
      <c r="AF117" s="23">
        <v>179.01008999999999</v>
      </c>
      <c r="AG117" s="23">
        <v>184.559403</v>
      </c>
      <c r="AH117" s="23">
        <v>190.280744</v>
      </c>
      <c r="AI117" s="23">
        <v>196.17944700000001</v>
      </c>
      <c r="AJ117" s="23">
        <v>202.26101</v>
      </c>
      <c r="AK117" s="23">
        <v>208.531102</v>
      </c>
      <c r="AL117" s="23">
        <v>214.995566</v>
      </c>
      <c r="AM117" s="23">
        <v>221.660428</v>
      </c>
      <c r="AN117" s="23">
        <v>228.531902</v>
      </c>
      <c r="AO117" s="23">
        <v>235.61639</v>
      </c>
      <c r="AP117" s="23">
        <v>0</v>
      </c>
      <c r="AQ117" s="23">
        <v>0</v>
      </c>
      <c r="AR117" s="23">
        <v>0</v>
      </c>
      <c r="AS117" s="22">
        <v>0</v>
      </c>
      <c r="AT117" s="23">
        <v>0</v>
      </c>
      <c r="AU117" s="23">
        <v>0</v>
      </c>
      <c r="AV117" s="23">
        <v>93.006204999999994</v>
      </c>
      <c r="AW117" s="23">
        <v>95.796391</v>
      </c>
      <c r="AX117" s="23">
        <v>98.670282</v>
      </c>
      <c r="AY117" s="23">
        <v>101.630391</v>
      </c>
      <c r="AZ117" s="23">
        <v>104.679303</v>
      </c>
      <c r="BA117" s="23">
        <v>107.819682</v>
      </c>
      <c r="BB117" s="23">
        <v>111.054272</v>
      </c>
      <c r="BC117" s="23">
        <v>114.38590000000001</v>
      </c>
      <c r="BD117" s="23">
        <v>117.817477</v>
      </c>
      <c r="BE117" s="23">
        <v>121.352002</v>
      </c>
      <c r="BF117" s="23">
        <v>124.99256200000001</v>
      </c>
      <c r="BG117" s="23">
        <v>128.74233899999999</v>
      </c>
      <c r="BH117" s="23">
        <v>132.60460900000001</v>
      </c>
      <c r="BI117" s="23">
        <v>136.58274700000001</v>
      </c>
      <c r="BJ117" s="23">
        <v>0</v>
      </c>
      <c r="BK117" s="23">
        <v>0</v>
      </c>
      <c r="BL117" s="23">
        <v>0</v>
      </c>
      <c r="BM117" s="22">
        <v>0</v>
      </c>
      <c r="BN117" s="23">
        <v>0</v>
      </c>
      <c r="BO117" s="23">
        <v>0</v>
      </c>
      <c r="BP117" s="23">
        <v>93.006204999999994</v>
      </c>
      <c r="BQ117" s="23">
        <v>95.796391</v>
      </c>
      <c r="BR117" s="23">
        <v>98.670282</v>
      </c>
      <c r="BS117" s="23">
        <v>101.630391</v>
      </c>
      <c r="BT117" s="23">
        <v>104.679303</v>
      </c>
      <c r="BU117" s="23">
        <v>107.819682</v>
      </c>
      <c r="BV117" s="23">
        <v>111.054272</v>
      </c>
      <c r="BW117" s="23">
        <v>114.38590000000001</v>
      </c>
      <c r="BX117" s="23">
        <v>117.817477</v>
      </c>
      <c r="BY117" s="23">
        <v>121.352002</v>
      </c>
      <c r="BZ117" s="23">
        <v>124.99256200000001</v>
      </c>
      <c r="CA117" s="23">
        <v>128.74233899999999</v>
      </c>
      <c r="CB117" s="23">
        <v>132.60460900000001</v>
      </c>
      <c r="CC117" s="23">
        <v>136.58274700000001</v>
      </c>
      <c r="CD117" s="23">
        <v>0</v>
      </c>
      <c r="CE117" s="23">
        <v>0</v>
      </c>
      <c r="CF117" s="23">
        <v>0</v>
      </c>
      <c r="CG117" s="22">
        <v>0</v>
      </c>
      <c r="CH117" s="23">
        <v>0</v>
      </c>
      <c r="CI117" s="23">
        <v>91.035583000000003</v>
      </c>
      <c r="CJ117" s="23">
        <v>92.136824000000004</v>
      </c>
      <c r="CK117" s="23">
        <v>94.993065999999999</v>
      </c>
      <c r="CL117" s="23">
        <v>97.937850999999995</v>
      </c>
      <c r="CM117" s="23">
        <v>100.973924</v>
      </c>
      <c r="CN117" s="23">
        <v>104.104116</v>
      </c>
      <c r="CO117" s="23">
        <v>107.331344</v>
      </c>
      <c r="CP117" s="23">
        <v>110.658615</v>
      </c>
      <c r="CQ117" s="23">
        <v>114.089032</v>
      </c>
      <c r="CR117" s="23">
        <v>117.625792</v>
      </c>
      <c r="CS117" s="23">
        <v>121.272192</v>
      </c>
      <c r="CT117" s="23">
        <v>125.03163000000001</v>
      </c>
      <c r="CU117" s="23">
        <v>128.90761000000001</v>
      </c>
      <c r="CV117" s="23">
        <v>132.90374600000001</v>
      </c>
      <c r="CW117" s="23">
        <v>137.023762</v>
      </c>
      <c r="CX117" s="23">
        <v>0</v>
      </c>
      <c r="CY117" s="23">
        <v>0</v>
      </c>
      <c r="CZ117" s="23">
        <v>0</v>
      </c>
      <c r="DA117" s="22">
        <v>0</v>
      </c>
      <c r="DB117" s="23">
        <v>0</v>
      </c>
      <c r="DC117" s="23">
        <v>90.012710999999996</v>
      </c>
      <c r="DD117" s="23">
        <v>91.101579000000001</v>
      </c>
      <c r="DE117" s="23">
        <v>93.925728000000007</v>
      </c>
      <c r="DF117" s="23">
        <v>96.837425999999994</v>
      </c>
      <c r="DG117" s="23">
        <v>99.839386000000005</v>
      </c>
      <c r="DH117" s="23">
        <v>102.93440699999999</v>
      </c>
      <c r="DI117" s="23">
        <v>106.125373</v>
      </c>
      <c r="DJ117" s="23">
        <v>109.41526</v>
      </c>
      <c r="DK117" s="23">
        <v>112.80713299999999</v>
      </c>
      <c r="DL117" s="23">
        <v>116.304154</v>
      </c>
      <c r="DM117" s="23">
        <v>119.909583</v>
      </c>
      <c r="DN117" s="23">
        <v>123.62678</v>
      </c>
      <c r="DO117" s="23">
        <v>127.45921</v>
      </c>
      <c r="DP117" s="23">
        <v>131.41044600000001</v>
      </c>
      <c r="DQ117" s="23">
        <v>135.48417000000001</v>
      </c>
      <c r="DR117" s="23">
        <v>0</v>
      </c>
      <c r="DS117" s="23">
        <v>0</v>
      </c>
      <c r="DT117" s="23">
        <v>0</v>
      </c>
      <c r="DU117" s="22">
        <v>0</v>
      </c>
      <c r="DV117" s="23">
        <v>0</v>
      </c>
      <c r="DW117" s="23">
        <v>90.012710999999996</v>
      </c>
      <c r="DX117" s="23">
        <v>83.593278999999995</v>
      </c>
      <c r="DY117" s="23">
        <v>86.184669999999997</v>
      </c>
      <c r="DZ117" s="23">
        <v>88.856395000000006</v>
      </c>
      <c r="EA117" s="23">
        <v>91.610943000000006</v>
      </c>
      <c r="EB117" s="23">
        <v>94.450882000000007</v>
      </c>
      <c r="EC117" s="23">
        <v>97.378860000000003</v>
      </c>
      <c r="ED117" s="23">
        <v>100.397604</v>
      </c>
      <c r="EE117" s="23">
        <v>103.50993</v>
      </c>
      <c r="EF117" s="23">
        <v>106.718738</v>
      </c>
      <c r="EG117" s="23">
        <v>110.027019</v>
      </c>
      <c r="EH117" s="23">
        <v>113.437856</v>
      </c>
      <c r="EI117" s="23">
        <v>116.95443</v>
      </c>
      <c r="EJ117" s="23">
        <v>120.580017</v>
      </c>
      <c r="EK117" s="23">
        <v>124.317998</v>
      </c>
      <c r="EL117" s="23">
        <v>0</v>
      </c>
      <c r="EM117" s="23">
        <v>0</v>
      </c>
      <c r="EN117" s="23">
        <v>0</v>
      </c>
      <c r="EO117" s="22">
        <v>0</v>
      </c>
      <c r="EP117" s="23">
        <v>0</v>
      </c>
      <c r="EQ117" s="23">
        <v>91.035583000000003</v>
      </c>
      <c r="ER117" s="23">
        <v>92.136824000000004</v>
      </c>
      <c r="ES117" s="23">
        <v>94.993065999999999</v>
      </c>
      <c r="ET117" s="23">
        <v>97.937850999999995</v>
      </c>
      <c r="EU117" s="23">
        <v>100.973924</v>
      </c>
      <c r="EV117" s="23">
        <v>104.104116</v>
      </c>
      <c r="EW117" s="23">
        <v>107.331344</v>
      </c>
      <c r="EX117" s="23">
        <v>110.658615</v>
      </c>
      <c r="EY117" s="23">
        <v>114.089032</v>
      </c>
      <c r="EZ117" s="23">
        <v>117.625792</v>
      </c>
      <c r="FA117" s="23">
        <v>121.272192</v>
      </c>
      <c r="FB117" s="23">
        <v>125.03163000000001</v>
      </c>
      <c r="FC117" s="23">
        <v>128.90761000000001</v>
      </c>
      <c r="FD117" s="23">
        <v>132.90374600000001</v>
      </c>
      <c r="FE117" s="23">
        <v>137.023762</v>
      </c>
      <c r="FF117" s="23">
        <v>0</v>
      </c>
      <c r="FG117" s="23">
        <v>0</v>
      </c>
      <c r="FH117" s="23">
        <v>0</v>
      </c>
      <c r="FI117" s="22">
        <v>0</v>
      </c>
      <c r="FJ117" s="23">
        <v>0</v>
      </c>
      <c r="FK117" s="23">
        <v>0</v>
      </c>
      <c r="FL117" s="23">
        <v>94.916220999999993</v>
      </c>
      <c r="FM117" s="23">
        <v>98.238287999999997</v>
      </c>
      <c r="FN117" s="23">
        <v>101.67662799999999</v>
      </c>
      <c r="FO117" s="23">
        <v>105.23531</v>
      </c>
      <c r="FP117" s="23">
        <v>108.91854600000001</v>
      </c>
      <c r="FQ117" s="23">
        <v>112.730695</v>
      </c>
      <c r="FR117" s="23">
        <v>116.67627</v>
      </c>
      <c r="FS117" s="23">
        <v>120.759939</v>
      </c>
      <c r="FT117" s="23">
        <v>124.986537</v>
      </c>
      <c r="FU117" s="23">
        <v>129.36106599999999</v>
      </c>
      <c r="FV117" s="23">
        <v>133.88870299999999</v>
      </c>
      <c r="FW117" s="23">
        <v>138.57480799999999</v>
      </c>
      <c r="FX117" s="23">
        <v>143.424926</v>
      </c>
      <c r="FY117" s="23">
        <v>148.44479799999999</v>
      </c>
      <c r="FZ117" s="23">
        <v>0</v>
      </c>
      <c r="GA117" s="23">
        <v>0</v>
      </c>
      <c r="GB117" s="23">
        <v>0</v>
      </c>
      <c r="GC117" s="22">
        <v>0</v>
      </c>
      <c r="GD117" s="23">
        <v>0</v>
      </c>
      <c r="GE117" s="23">
        <v>0</v>
      </c>
      <c r="GF117" s="23">
        <v>148.35132615000001</v>
      </c>
      <c r="GG117" s="23">
        <v>153.54362257</v>
      </c>
      <c r="GH117" s="23">
        <v>158.91764936000001</v>
      </c>
      <c r="GI117" s="23">
        <v>164.47976707999999</v>
      </c>
      <c r="GJ117" s="23">
        <v>170.23655893</v>
      </c>
      <c r="GK117" s="23">
        <v>176.19483849</v>
      </c>
      <c r="GL117" s="23">
        <v>182.36165783999999</v>
      </c>
      <c r="GM117" s="23">
        <v>188.74431586</v>
      </c>
      <c r="GN117" s="23">
        <v>195.35036692</v>
      </c>
      <c r="GO117" s="23">
        <v>202.18762975999999</v>
      </c>
      <c r="GP117" s="23">
        <v>209.26419680000001</v>
      </c>
      <c r="GQ117" s="23">
        <v>216.58844368999999</v>
      </c>
      <c r="GR117" s="23">
        <v>224.16903922</v>
      </c>
      <c r="GS117" s="23">
        <v>232.01495559</v>
      </c>
      <c r="GT117" s="23">
        <v>0</v>
      </c>
      <c r="GU117" s="23">
        <v>0</v>
      </c>
      <c r="GV117" s="23">
        <v>0</v>
      </c>
      <c r="GW117" s="22">
        <v>0</v>
      </c>
      <c r="GX117" s="23">
        <v>0</v>
      </c>
      <c r="GY117" s="23">
        <v>0</v>
      </c>
      <c r="GZ117" s="23">
        <v>0</v>
      </c>
      <c r="HA117" s="23">
        <v>0</v>
      </c>
      <c r="HB117" s="23">
        <v>0</v>
      </c>
      <c r="HC117" s="23">
        <v>0</v>
      </c>
      <c r="HD117" s="23">
        <v>0</v>
      </c>
      <c r="HE117" s="23">
        <v>0</v>
      </c>
      <c r="HF117" s="23">
        <v>0</v>
      </c>
      <c r="HG117" s="23">
        <v>0</v>
      </c>
      <c r="HH117" s="23">
        <v>0</v>
      </c>
      <c r="HI117" s="23">
        <v>0</v>
      </c>
      <c r="HJ117" s="23">
        <v>0</v>
      </c>
      <c r="HK117" s="23">
        <v>0</v>
      </c>
      <c r="HL117" s="23">
        <v>0</v>
      </c>
      <c r="HM117" s="23">
        <v>0</v>
      </c>
      <c r="HN117" s="23">
        <v>0</v>
      </c>
      <c r="HO117" s="23">
        <v>0</v>
      </c>
      <c r="HP117" s="23">
        <v>0</v>
      </c>
      <c r="HQ117" s="22">
        <v>0</v>
      </c>
      <c r="HR117" s="23">
        <v>0</v>
      </c>
      <c r="HS117" s="23">
        <v>0</v>
      </c>
      <c r="HT117" s="24">
        <v>95.409718999999996</v>
      </c>
      <c r="HU117" s="24">
        <v>98.749059000000003</v>
      </c>
      <c r="HV117" s="24">
        <v>103.438788</v>
      </c>
      <c r="HW117" s="23">
        <v>106.60318700000001</v>
      </c>
      <c r="HX117" s="23">
        <v>110.334299</v>
      </c>
      <c r="HY117" s="23">
        <v>114.195999</v>
      </c>
      <c r="HZ117" s="23">
        <v>118.192859</v>
      </c>
      <c r="IA117" s="23">
        <v>122.329609</v>
      </c>
      <c r="IB117" s="23">
        <v>126.61114499999999</v>
      </c>
      <c r="IC117" s="23">
        <v>131.04253499999999</v>
      </c>
      <c r="ID117" s="23">
        <v>135.62902399999999</v>
      </c>
      <c r="IE117" s="23">
        <v>140.37603999999999</v>
      </c>
      <c r="IF117" s="23">
        <v>145.28920099999999</v>
      </c>
      <c r="IG117" s="23">
        <v>150.374324</v>
      </c>
      <c r="IH117" s="23">
        <v>0</v>
      </c>
      <c r="II117" s="23">
        <v>0</v>
      </c>
      <c r="IJ117" s="23">
        <v>0</v>
      </c>
      <c r="IK117" s="22">
        <v>0</v>
      </c>
      <c r="IL117" s="23">
        <v>0</v>
      </c>
      <c r="IM117" s="23">
        <v>0</v>
      </c>
      <c r="IN117" s="23">
        <v>0</v>
      </c>
      <c r="IO117" s="23">
        <v>0</v>
      </c>
      <c r="IP117" s="23">
        <v>0</v>
      </c>
      <c r="IQ117" s="23">
        <v>0</v>
      </c>
      <c r="IR117" s="23">
        <v>0</v>
      </c>
      <c r="IS117" s="23">
        <v>0</v>
      </c>
      <c r="IT117" s="23">
        <v>0</v>
      </c>
      <c r="IU117" s="23">
        <v>0</v>
      </c>
      <c r="IV117" s="23">
        <v>0</v>
      </c>
      <c r="IW117" s="23">
        <v>0</v>
      </c>
      <c r="IX117" s="23">
        <v>0</v>
      </c>
      <c r="IY117" s="23">
        <v>0</v>
      </c>
      <c r="IZ117" s="23">
        <v>0</v>
      </c>
      <c r="JA117" s="23">
        <v>0</v>
      </c>
      <c r="JB117" s="23">
        <v>0</v>
      </c>
      <c r="JC117" s="23">
        <v>0</v>
      </c>
      <c r="JD117" s="23">
        <v>0</v>
      </c>
      <c r="JE117" s="22">
        <v>0</v>
      </c>
      <c r="JF117" s="23">
        <v>0</v>
      </c>
      <c r="JG117" s="23">
        <v>0</v>
      </c>
      <c r="JH117" s="23">
        <v>0</v>
      </c>
      <c r="JI117" s="23">
        <v>0</v>
      </c>
      <c r="JJ117" s="23">
        <v>0</v>
      </c>
      <c r="JK117" s="23">
        <v>0</v>
      </c>
      <c r="JL117" s="23">
        <v>0</v>
      </c>
      <c r="JM117" s="23">
        <v>0</v>
      </c>
      <c r="JN117" s="23">
        <v>0</v>
      </c>
      <c r="JO117" s="23">
        <v>0</v>
      </c>
      <c r="JP117" s="23">
        <v>0</v>
      </c>
      <c r="JQ117" s="23">
        <v>0</v>
      </c>
      <c r="JR117" s="23">
        <v>0</v>
      </c>
      <c r="JS117" s="23">
        <v>0</v>
      </c>
      <c r="JT117" s="23">
        <v>0</v>
      </c>
      <c r="JU117" s="23">
        <v>0</v>
      </c>
      <c r="JV117" s="23">
        <v>0</v>
      </c>
      <c r="JW117" s="23">
        <v>0</v>
      </c>
      <c r="JX117" s="23">
        <v>0</v>
      </c>
      <c r="JY117" s="22">
        <v>0</v>
      </c>
      <c r="JZ117" s="23">
        <v>0</v>
      </c>
      <c r="KA117" s="23">
        <v>0</v>
      </c>
      <c r="KB117" s="23">
        <v>0</v>
      </c>
      <c r="KC117" s="23">
        <v>0</v>
      </c>
      <c r="KD117" s="23">
        <v>0</v>
      </c>
      <c r="KE117" s="23">
        <v>0</v>
      </c>
      <c r="KF117" s="23">
        <v>0</v>
      </c>
      <c r="KG117" s="23">
        <v>0</v>
      </c>
      <c r="KH117" s="23">
        <v>0</v>
      </c>
      <c r="KI117" s="23">
        <v>0</v>
      </c>
      <c r="KJ117" s="23">
        <v>0</v>
      </c>
      <c r="KK117" s="23">
        <v>0</v>
      </c>
      <c r="KL117" s="23">
        <v>0</v>
      </c>
      <c r="KM117" s="23">
        <v>0</v>
      </c>
      <c r="KN117" s="23">
        <v>0</v>
      </c>
      <c r="KO117" s="23">
        <v>0</v>
      </c>
      <c r="KP117" s="23">
        <v>0</v>
      </c>
      <c r="KQ117" s="23">
        <v>0</v>
      </c>
      <c r="KR117" s="23">
        <v>0</v>
      </c>
      <c r="KS117" s="22">
        <v>0</v>
      </c>
      <c r="KT117" s="23">
        <v>0</v>
      </c>
      <c r="KU117" s="23">
        <v>0</v>
      </c>
      <c r="KV117" s="23">
        <v>0</v>
      </c>
      <c r="KW117" s="23">
        <v>0</v>
      </c>
      <c r="KX117" s="23">
        <v>0</v>
      </c>
      <c r="KY117" s="23">
        <v>0</v>
      </c>
      <c r="KZ117" s="23">
        <v>0</v>
      </c>
      <c r="LA117" s="23">
        <v>0</v>
      </c>
      <c r="LB117" s="23">
        <v>0</v>
      </c>
      <c r="LC117" s="23">
        <v>0</v>
      </c>
      <c r="LD117" s="23">
        <v>0</v>
      </c>
      <c r="LE117" s="23">
        <v>0</v>
      </c>
      <c r="LF117" s="23">
        <v>0</v>
      </c>
      <c r="LG117" s="23">
        <v>0</v>
      </c>
      <c r="LH117" s="23">
        <v>0</v>
      </c>
      <c r="LI117" s="23">
        <v>0</v>
      </c>
      <c r="LJ117" s="23">
        <v>0</v>
      </c>
      <c r="LK117" s="23">
        <v>0</v>
      </c>
      <c r="LL117" s="23">
        <v>0</v>
      </c>
      <c r="LM117" s="22">
        <v>0</v>
      </c>
      <c r="LN117" s="23">
        <v>0</v>
      </c>
      <c r="LO117" s="23">
        <v>0</v>
      </c>
      <c r="LP117" s="23">
        <v>0</v>
      </c>
      <c r="LQ117" s="23">
        <v>0</v>
      </c>
      <c r="LR117" s="23">
        <v>0</v>
      </c>
      <c r="LS117" s="23">
        <v>0</v>
      </c>
      <c r="LT117" s="23">
        <v>0</v>
      </c>
      <c r="LU117" s="23">
        <v>0</v>
      </c>
      <c r="LV117" s="23">
        <v>0</v>
      </c>
      <c r="LW117" s="23">
        <v>0</v>
      </c>
      <c r="LX117" s="23">
        <v>0</v>
      </c>
      <c r="LY117" s="23">
        <v>0</v>
      </c>
      <c r="LZ117" s="23">
        <v>0</v>
      </c>
      <c r="MA117" s="23">
        <v>0</v>
      </c>
      <c r="MB117" s="23">
        <v>0</v>
      </c>
      <c r="MC117" s="23">
        <v>0</v>
      </c>
      <c r="MD117" s="23">
        <v>0</v>
      </c>
      <c r="ME117" s="23">
        <v>0</v>
      </c>
      <c r="MF117" s="23">
        <v>0</v>
      </c>
      <c r="MG117" s="22">
        <v>0</v>
      </c>
      <c r="MH117" s="23">
        <v>0</v>
      </c>
      <c r="MI117" s="23">
        <v>0</v>
      </c>
      <c r="MJ117" s="23">
        <v>0</v>
      </c>
      <c r="MK117" s="23">
        <v>0</v>
      </c>
      <c r="ML117" s="23">
        <v>0</v>
      </c>
      <c r="MM117" s="23">
        <v>0</v>
      </c>
      <c r="MN117" s="23">
        <v>0</v>
      </c>
      <c r="MO117" s="23">
        <v>0</v>
      </c>
      <c r="MP117" s="23">
        <v>0</v>
      </c>
      <c r="MQ117" s="23">
        <v>0</v>
      </c>
      <c r="MR117" s="23">
        <v>0</v>
      </c>
      <c r="MS117" s="23">
        <v>0</v>
      </c>
      <c r="MT117" s="23">
        <v>0</v>
      </c>
      <c r="MU117" s="23">
        <v>0</v>
      </c>
      <c r="MV117" s="23">
        <v>0</v>
      </c>
      <c r="MW117" s="23">
        <v>0</v>
      </c>
      <c r="MX117" s="23">
        <v>0</v>
      </c>
      <c r="MY117" s="23">
        <v>0</v>
      </c>
      <c r="MZ117" s="23">
        <v>0</v>
      </c>
    </row>
    <row r="118" spans="1:364">
      <c r="A118" s="9" t="s">
        <v>1106</v>
      </c>
      <c r="B118" s="9" t="s">
        <v>1107</v>
      </c>
      <c r="C118" s="9" t="s">
        <v>886</v>
      </c>
      <c r="E118" s="22">
        <v>0</v>
      </c>
      <c r="F118" s="23">
        <v>0</v>
      </c>
      <c r="G118" s="23">
        <v>172.38024300000001</v>
      </c>
      <c r="H118" s="23">
        <v>183.45072999999999</v>
      </c>
      <c r="I118" s="23">
        <v>189.13770299999999</v>
      </c>
      <c r="J118" s="23">
        <v>195.00097199999999</v>
      </c>
      <c r="K118" s="23">
        <v>201.04600199999999</v>
      </c>
      <c r="L118" s="23">
        <v>207.27842799999999</v>
      </c>
      <c r="M118" s="23">
        <v>213.704059</v>
      </c>
      <c r="N118" s="23">
        <v>220.32888500000001</v>
      </c>
      <c r="O118" s="23">
        <v>227.15907999999999</v>
      </c>
      <c r="P118" s="23">
        <v>234.20101199999999</v>
      </c>
      <c r="Q118" s="23">
        <v>241.461243</v>
      </c>
      <c r="R118" s="23">
        <v>248.94654199999999</v>
      </c>
      <c r="S118" s="23">
        <v>256.66388499999999</v>
      </c>
      <c r="T118" s="23">
        <v>264.62046500000002</v>
      </c>
      <c r="U118" s="23">
        <v>272.82369999999997</v>
      </c>
      <c r="V118" s="23">
        <v>0</v>
      </c>
      <c r="W118" s="23">
        <v>0</v>
      </c>
      <c r="X118" s="23">
        <v>0</v>
      </c>
      <c r="Y118" s="22">
        <v>0</v>
      </c>
      <c r="Z118" s="23">
        <v>0</v>
      </c>
      <c r="AA118" s="23">
        <v>190.875497</v>
      </c>
      <c r="AB118" s="23">
        <v>199.10407000000001</v>
      </c>
      <c r="AC118" s="23">
        <v>205.276297</v>
      </c>
      <c r="AD118" s="23">
        <v>211.63986199999999</v>
      </c>
      <c r="AE118" s="23">
        <v>218.20069699999999</v>
      </c>
      <c r="AF118" s="23">
        <v>224.96491900000001</v>
      </c>
      <c r="AG118" s="23">
        <v>231.93883199999999</v>
      </c>
      <c r="AH118" s="23">
        <v>239.12893500000001</v>
      </c>
      <c r="AI118" s="23">
        <v>246.541932</v>
      </c>
      <c r="AJ118" s="23">
        <v>254.184732</v>
      </c>
      <c r="AK118" s="23">
        <v>262.064459</v>
      </c>
      <c r="AL118" s="23">
        <v>270.18845700000003</v>
      </c>
      <c r="AM118" s="23">
        <v>278.56429900000001</v>
      </c>
      <c r="AN118" s="23">
        <v>287.199793</v>
      </c>
      <c r="AO118" s="23">
        <v>296.10298599999999</v>
      </c>
      <c r="AP118" s="23">
        <v>0</v>
      </c>
      <c r="AQ118" s="23">
        <v>0</v>
      </c>
      <c r="AR118" s="23">
        <v>0</v>
      </c>
      <c r="AS118" s="22">
        <v>0</v>
      </c>
      <c r="AT118" s="23">
        <v>0</v>
      </c>
      <c r="AU118" s="23">
        <v>0</v>
      </c>
      <c r="AV118" s="23">
        <v>116.167131</v>
      </c>
      <c r="AW118" s="23">
        <v>119.65214400000001</v>
      </c>
      <c r="AX118" s="23">
        <v>123.241709</v>
      </c>
      <c r="AY118" s="23">
        <v>126.93895999999999</v>
      </c>
      <c r="AZ118" s="23">
        <v>130.747129</v>
      </c>
      <c r="BA118" s="23">
        <v>134.669543</v>
      </c>
      <c r="BB118" s="23">
        <v>138.70962900000001</v>
      </c>
      <c r="BC118" s="23">
        <v>142.87091799999999</v>
      </c>
      <c r="BD118" s="23">
        <v>147.15704500000001</v>
      </c>
      <c r="BE118" s="23">
        <v>151.57175699999999</v>
      </c>
      <c r="BF118" s="23">
        <v>156.118909</v>
      </c>
      <c r="BG118" s="23">
        <v>160.80247700000001</v>
      </c>
      <c r="BH118" s="23">
        <v>165.62655100000001</v>
      </c>
      <c r="BI118" s="23">
        <v>170.595348</v>
      </c>
      <c r="BJ118" s="23">
        <v>0</v>
      </c>
      <c r="BK118" s="23">
        <v>0</v>
      </c>
      <c r="BL118" s="23">
        <v>0</v>
      </c>
      <c r="BM118" s="22">
        <v>0</v>
      </c>
      <c r="BN118" s="23">
        <v>0</v>
      </c>
      <c r="BO118" s="23">
        <v>0</v>
      </c>
      <c r="BP118" s="23">
        <v>116.167131</v>
      </c>
      <c r="BQ118" s="23">
        <v>119.65214400000001</v>
      </c>
      <c r="BR118" s="23">
        <v>123.241709</v>
      </c>
      <c r="BS118" s="23">
        <v>126.93895999999999</v>
      </c>
      <c r="BT118" s="23">
        <v>130.747129</v>
      </c>
      <c r="BU118" s="23">
        <v>134.669543</v>
      </c>
      <c r="BV118" s="23">
        <v>138.70962900000001</v>
      </c>
      <c r="BW118" s="23">
        <v>142.87091799999999</v>
      </c>
      <c r="BX118" s="23">
        <v>147.15704500000001</v>
      </c>
      <c r="BY118" s="23">
        <v>151.57175699999999</v>
      </c>
      <c r="BZ118" s="23">
        <v>156.118909</v>
      </c>
      <c r="CA118" s="23">
        <v>160.80247700000001</v>
      </c>
      <c r="CB118" s="23">
        <v>165.62655100000001</v>
      </c>
      <c r="CC118" s="23">
        <v>170.595348</v>
      </c>
      <c r="CD118" s="23">
        <v>0</v>
      </c>
      <c r="CE118" s="23">
        <v>0</v>
      </c>
      <c r="CF118" s="23">
        <v>0</v>
      </c>
      <c r="CG118" s="22">
        <v>0</v>
      </c>
      <c r="CH118" s="23">
        <v>0</v>
      </c>
      <c r="CI118" s="23">
        <v>114.405912</v>
      </c>
      <c r="CJ118" s="23">
        <v>115.78986</v>
      </c>
      <c r="CK118" s="23">
        <v>119.379345</v>
      </c>
      <c r="CL118" s="23">
        <v>123.080105</v>
      </c>
      <c r="CM118" s="23">
        <v>126.895588</v>
      </c>
      <c r="CN118" s="23">
        <v>130.829352</v>
      </c>
      <c r="CO118" s="23">
        <v>134.885062</v>
      </c>
      <c r="CP118" s="23">
        <v>139.066498</v>
      </c>
      <c r="CQ118" s="23">
        <v>143.37755999999999</v>
      </c>
      <c r="CR118" s="23">
        <v>147.82226399999999</v>
      </c>
      <c r="CS118" s="23">
        <v>152.40475499999999</v>
      </c>
      <c r="CT118" s="23">
        <v>157.129302</v>
      </c>
      <c r="CU118" s="23">
        <v>162.00031000000001</v>
      </c>
      <c r="CV118" s="23">
        <v>167.02232000000001</v>
      </c>
      <c r="CW118" s="23">
        <v>172.20001199999999</v>
      </c>
      <c r="CX118" s="23">
        <v>0</v>
      </c>
      <c r="CY118" s="23">
        <v>0</v>
      </c>
      <c r="CZ118" s="23">
        <v>0</v>
      </c>
      <c r="DA118" s="22">
        <v>0</v>
      </c>
      <c r="DB118" s="23">
        <v>0</v>
      </c>
      <c r="DC118" s="23">
        <v>113.120452</v>
      </c>
      <c r="DD118" s="23">
        <v>114.48885</v>
      </c>
      <c r="DE118" s="23">
        <v>118.038005</v>
      </c>
      <c r="DF118" s="23">
        <v>121.697183</v>
      </c>
      <c r="DG118" s="23">
        <v>125.469795</v>
      </c>
      <c r="DH118" s="23">
        <v>129.35935900000001</v>
      </c>
      <c r="DI118" s="23">
        <v>133.36949899999999</v>
      </c>
      <c r="DJ118" s="23">
        <v>137.50395399999999</v>
      </c>
      <c r="DK118" s="23">
        <v>141.76657599999999</v>
      </c>
      <c r="DL118" s="23">
        <v>146.16134</v>
      </c>
      <c r="DM118" s="23">
        <v>150.692342</v>
      </c>
      <c r="DN118" s="23">
        <v>155.36380399999999</v>
      </c>
      <c r="DO118" s="23">
        <v>160.180082</v>
      </c>
      <c r="DP118" s="23">
        <v>165.14566500000001</v>
      </c>
      <c r="DQ118" s="23">
        <v>170.26517999999999</v>
      </c>
      <c r="DR118" s="23">
        <v>0</v>
      </c>
      <c r="DS118" s="23">
        <v>0</v>
      </c>
      <c r="DT118" s="23">
        <v>0</v>
      </c>
      <c r="DU118" s="22">
        <v>0</v>
      </c>
      <c r="DV118" s="23">
        <v>0</v>
      </c>
      <c r="DW118" s="23">
        <v>113.120452</v>
      </c>
      <c r="DX118" s="23">
        <v>105.05304599999999</v>
      </c>
      <c r="DY118" s="23">
        <v>108.30969</v>
      </c>
      <c r="DZ118" s="23">
        <v>111.66728999999999</v>
      </c>
      <c r="EA118" s="23">
        <v>115.12897599999999</v>
      </c>
      <c r="EB118" s="23">
        <v>118.697975</v>
      </c>
      <c r="EC118" s="23">
        <v>122.377612</v>
      </c>
      <c r="ED118" s="23">
        <v>126.171318</v>
      </c>
      <c r="EE118" s="23">
        <v>130.082629</v>
      </c>
      <c r="EF118" s="23">
        <v>134.11519000000001</v>
      </c>
      <c r="EG118" s="23">
        <v>138.272761</v>
      </c>
      <c r="EH118" s="23">
        <v>142.55921699999999</v>
      </c>
      <c r="EI118" s="23">
        <v>146.97855200000001</v>
      </c>
      <c r="EJ118" s="23">
        <v>151.534887</v>
      </c>
      <c r="EK118" s="23">
        <v>156.23246900000001</v>
      </c>
      <c r="EL118" s="23">
        <v>0</v>
      </c>
      <c r="EM118" s="23">
        <v>0</v>
      </c>
      <c r="EN118" s="23">
        <v>0</v>
      </c>
      <c r="EO118" s="22">
        <v>0</v>
      </c>
      <c r="EP118" s="23">
        <v>0</v>
      </c>
      <c r="EQ118" s="23">
        <v>114.405912</v>
      </c>
      <c r="ER118" s="23">
        <v>115.78986</v>
      </c>
      <c r="ES118" s="23">
        <v>119.379345</v>
      </c>
      <c r="ET118" s="23">
        <v>123.080105</v>
      </c>
      <c r="EU118" s="23">
        <v>126.895588</v>
      </c>
      <c r="EV118" s="23">
        <v>130.829352</v>
      </c>
      <c r="EW118" s="23">
        <v>134.885062</v>
      </c>
      <c r="EX118" s="23">
        <v>139.066498</v>
      </c>
      <c r="EY118" s="23">
        <v>143.37755999999999</v>
      </c>
      <c r="EZ118" s="23">
        <v>147.82226399999999</v>
      </c>
      <c r="FA118" s="23">
        <v>152.40475499999999</v>
      </c>
      <c r="FB118" s="23">
        <v>157.129302</v>
      </c>
      <c r="FC118" s="23">
        <v>162.00031000000001</v>
      </c>
      <c r="FD118" s="23">
        <v>167.02232000000001</v>
      </c>
      <c r="FE118" s="23">
        <v>172.20001199999999</v>
      </c>
      <c r="FF118" s="23">
        <v>0</v>
      </c>
      <c r="FG118" s="23">
        <v>0</v>
      </c>
      <c r="FH118" s="23">
        <v>0</v>
      </c>
      <c r="FI118" s="22">
        <v>0</v>
      </c>
      <c r="FJ118" s="23">
        <v>0</v>
      </c>
      <c r="FK118" s="23">
        <v>0</v>
      </c>
      <c r="FL118" s="23">
        <v>117.90494</v>
      </c>
      <c r="FM118" s="23">
        <v>122.03161299999999</v>
      </c>
      <c r="FN118" s="23">
        <v>126.302719</v>
      </c>
      <c r="FO118" s="23">
        <v>130.72331399999999</v>
      </c>
      <c r="FP118" s="23">
        <v>135.298631</v>
      </c>
      <c r="FQ118" s="23">
        <v>140.03408300000001</v>
      </c>
      <c r="FR118" s="23">
        <v>144.93527499999999</v>
      </c>
      <c r="FS118" s="23">
        <v>150.00801000000001</v>
      </c>
      <c r="FT118" s="23">
        <v>155.25828999999999</v>
      </c>
      <c r="FU118" s="23">
        <v>160.692331</v>
      </c>
      <c r="FV118" s="23">
        <v>166.316562</v>
      </c>
      <c r="FW118" s="23">
        <v>172.137642</v>
      </c>
      <c r="FX118" s="23">
        <v>178.16245900000001</v>
      </c>
      <c r="FY118" s="23">
        <v>184.398145</v>
      </c>
      <c r="FZ118" s="23">
        <v>0</v>
      </c>
      <c r="GA118" s="23">
        <v>0</v>
      </c>
      <c r="GB118" s="23">
        <v>0</v>
      </c>
      <c r="GC118" s="22">
        <v>0</v>
      </c>
      <c r="GD118" s="23">
        <v>0</v>
      </c>
      <c r="GE118" s="23">
        <v>0</v>
      </c>
      <c r="GF118" s="23">
        <v>184.28203415999999</v>
      </c>
      <c r="GG118" s="23">
        <v>190.73190535000001</v>
      </c>
      <c r="GH118" s="23">
        <v>197.40752204</v>
      </c>
      <c r="GI118" s="23">
        <v>204.31678531</v>
      </c>
      <c r="GJ118" s="23">
        <v>211.46787280000001</v>
      </c>
      <c r="GK118" s="23">
        <v>218.86924834999999</v>
      </c>
      <c r="GL118" s="23">
        <v>226.52967204000001</v>
      </c>
      <c r="GM118" s="23">
        <v>234.45821056</v>
      </c>
      <c r="GN118" s="23">
        <v>242.66424792999999</v>
      </c>
      <c r="GO118" s="23">
        <v>251.15749661000001</v>
      </c>
      <c r="GP118" s="23">
        <v>259.94800899000001</v>
      </c>
      <c r="GQ118" s="23">
        <v>269.04618929999998</v>
      </c>
      <c r="GR118" s="23">
        <v>278.46280593</v>
      </c>
      <c r="GS118" s="23">
        <v>288.20900413999999</v>
      </c>
      <c r="GT118" s="23">
        <v>0</v>
      </c>
      <c r="GU118" s="23">
        <v>0</v>
      </c>
      <c r="GV118" s="23">
        <v>0</v>
      </c>
      <c r="GW118" s="22">
        <v>0</v>
      </c>
      <c r="GX118" s="23">
        <v>0</v>
      </c>
      <c r="GY118" s="23">
        <v>0</v>
      </c>
      <c r="GZ118" s="23">
        <v>0</v>
      </c>
      <c r="HA118" s="23">
        <v>0</v>
      </c>
      <c r="HB118" s="23">
        <v>0</v>
      </c>
      <c r="HC118" s="23">
        <v>0</v>
      </c>
      <c r="HD118" s="23">
        <v>0</v>
      </c>
      <c r="HE118" s="23">
        <v>0</v>
      </c>
      <c r="HF118" s="23">
        <v>0</v>
      </c>
      <c r="HG118" s="23">
        <v>0</v>
      </c>
      <c r="HH118" s="23">
        <v>0</v>
      </c>
      <c r="HI118" s="23">
        <v>0</v>
      </c>
      <c r="HJ118" s="23">
        <v>0</v>
      </c>
      <c r="HK118" s="23">
        <v>0</v>
      </c>
      <c r="HL118" s="23">
        <v>0</v>
      </c>
      <c r="HM118" s="23">
        <v>0</v>
      </c>
      <c r="HN118" s="23">
        <v>0</v>
      </c>
      <c r="HO118" s="23">
        <v>0</v>
      </c>
      <c r="HP118" s="23">
        <v>0</v>
      </c>
      <c r="HQ118" s="22">
        <v>0</v>
      </c>
      <c r="HR118" s="23">
        <v>0</v>
      </c>
      <c r="HS118" s="23">
        <v>0</v>
      </c>
      <c r="HT118" s="24">
        <v>118.51796400000001</v>
      </c>
      <c r="HU118" s="24">
        <v>122.666093</v>
      </c>
      <c r="HV118" s="24">
        <v>128.49167499999999</v>
      </c>
      <c r="HW118" s="23">
        <v>132.42249100000001</v>
      </c>
      <c r="HX118" s="23">
        <v>137.057278</v>
      </c>
      <c r="HY118" s="23">
        <v>141.85428300000001</v>
      </c>
      <c r="HZ118" s="23">
        <v>146.81918300000001</v>
      </c>
      <c r="IA118" s="23">
        <v>151.957854</v>
      </c>
      <c r="IB118" s="23">
        <v>157.27637899999999</v>
      </c>
      <c r="IC118" s="23">
        <v>162.78105199999999</v>
      </c>
      <c r="ID118" s="23">
        <v>168.47838899999999</v>
      </c>
      <c r="IE118" s="23">
        <v>174.37513300000001</v>
      </c>
      <c r="IF118" s="23">
        <v>180.478263</v>
      </c>
      <c r="IG118" s="23">
        <v>186.79500200000001</v>
      </c>
      <c r="IH118" s="23">
        <v>0</v>
      </c>
      <c r="II118" s="23">
        <v>0</v>
      </c>
      <c r="IJ118" s="23">
        <v>0</v>
      </c>
      <c r="IK118" s="22">
        <v>0</v>
      </c>
      <c r="IL118" s="23">
        <v>0</v>
      </c>
      <c r="IM118" s="23">
        <v>0</v>
      </c>
      <c r="IN118" s="23">
        <v>0</v>
      </c>
      <c r="IO118" s="23">
        <v>0</v>
      </c>
      <c r="IP118" s="23">
        <v>0</v>
      </c>
      <c r="IQ118" s="23">
        <v>0</v>
      </c>
      <c r="IR118" s="23">
        <v>0</v>
      </c>
      <c r="IS118" s="23">
        <v>0</v>
      </c>
      <c r="IT118" s="23">
        <v>0</v>
      </c>
      <c r="IU118" s="23">
        <v>0</v>
      </c>
      <c r="IV118" s="23">
        <v>0</v>
      </c>
      <c r="IW118" s="23">
        <v>0</v>
      </c>
      <c r="IX118" s="23">
        <v>0</v>
      </c>
      <c r="IY118" s="23">
        <v>0</v>
      </c>
      <c r="IZ118" s="23">
        <v>0</v>
      </c>
      <c r="JA118" s="23">
        <v>0</v>
      </c>
      <c r="JB118" s="23">
        <v>0</v>
      </c>
      <c r="JC118" s="23">
        <v>0</v>
      </c>
      <c r="JD118" s="23">
        <v>0</v>
      </c>
      <c r="JE118" s="22">
        <v>0</v>
      </c>
      <c r="JF118" s="23">
        <v>0</v>
      </c>
      <c r="JG118" s="23">
        <v>0</v>
      </c>
      <c r="JH118" s="23">
        <v>0</v>
      </c>
      <c r="JI118" s="23">
        <v>0</v>
      </c>
      <c r="JJ118" s="23">
        <v>0</v>
      </c>
      <c r="JK118" s="23">
        <v>0</v>
      </c>
      <c r="JL118" s="23">
        <v>0</v>
      </c>
      <c r="JM118" s="23">
        <v>0</v>
      </c>
      <c r="JN118" s="23">
        <v>0</v>
      </c>
      <c r="JO118" s="23">
        <v>0</v>
      </c>
      <c r="JP118" s="23">
        <v>0</v>
      </c>
      <c r="JQ118" s="23">
        <v>0</v>
      </c>
      <c r="JR118" s="23">
        <v>0</v>
      </c>
      <c r="JS118" s="23">
        <v>0</v>
      </c>
      <c r="JT118" s="23">
        <v>0</v>
      </c>
      <c r="JU118" s="23">
        <v>0</v>
      </c>
      <c r="JV118" s="23">
        <v>0</v>
      </c>
      <c r="JW118" s="23">
        <v>0</v>
      </c>
      <c r="JX118" s="23">
        <v>0</v>
      </c>
      <c r="JY118" s="22">
        <v>0</v>
      </c>
      <c r="JZ118" s="23">
        <v>0</v>
      </c>
      <c r="KA118" s="23">
        <v>0</v>
      </c>
      <c r="KB118" s="23">
        <v>0</v>
      </c>
      <c r="KC118" s="23">
        <v>0</v>
      </c>
      <c r="KD118" s="23">
        <v>0</v>
      </c>
      <c r="KE118" s="23">
        <v>0</v>
      </c>
      <c r="KF118" s="23">
        <v>0</v>
      </c>
      <c r="KG118" s="23">
        <v>0</v>
      </c>
      <c r="KH118" s="23">
        <v>0</v>
      </c>
      <c r="KI118" s="23">
        <v>0</v>
      </c>
      <c r="KJ118" s="23">
        <v>0</v>
      </c>
      <c r="KK118" s="23">
        <v>0</v>
      </c>
      <c r="KL118" s="23">
        <v>0</v>
      </c>
      <c r="KM118" s="23">
        <v>0</v>
      </c>
      <c r="KN118" s="23">
        <v>0</v>
      </c>
      <c r="KO118" s="23">
        <v>0</v>
      </c>
      <c r="KP118" s="23">
        <v>0</v>
      </c>
      <c r="KQ118" s="23">
        <v>0</v>
      </c>
      <c r="KR118" s="23">
        <v>0</v>
      </c>
      <c r="KS118" s="22">
        <v>0</v>
      </c>
      <c r="KT118" s="23">
        <v>0</v>
      </c>
      <c r="KU118" s="23">
        <v>0</v>
      </c>
      <c r="KV118" s="23">
        <v>0</v>
      </c>
      <c r="KW118" s="23">
        <v>0</v>
      </c>
      <c r="KX118" s="23">
        <v>0</v>
      </c>
      <c r="KY118" s="23">
        <v>0</v>
      </c>
      <c r="KZ118" s="23">
        <v>0</v>
      </c>
      <c r="LA118" s="23">
        <v>0</v>
      </c>
      <c r="LB118" s="23">
        <v>0</v>
      </c>
      <c r="LC118" s="23">
        <v>0</v>
      </c>
      <c r="LD118" s="23">
        <v>0</v>
      </c>
      <c r="LE118" s="23">
        <v>0</v>
      </c>
      <c r="LF118" s="23">
        <v>0</v>
      </c>
      <c r="LG118" s="23">
        <v>0</v>
      </c>
      <c r="LH118" s="23">
        <v>0</v>
      </c>
      <c r="LI118" s="23">
        <v>0</v>
      </c>
      <c r="LJ118" s="23">
        <v>0</v>
      </c>
      <c r="LK118" s="23">
        <v>0</v>
      </c>
      <c r="LL118" s="23">
        <v>0</v>
      </c>
      <c r="LM118" s="22">
        <v>0</v>
      </c>
      <c r="LN118" s="23">
        <v>0</v>
      </c>
      <c r="LO118" s="23">
        <v>0</v>
      </c>
      <c r="LP118" s="23">
        <v>0</v>
      </c>
      <c r="LQ118" s="23">
        <v>0</v>
      </c>
      <c r="LR118" s="23">
        <v>0</v>
      </c>
      <c r="LS118" s="23">
        <v>0</v>
      </c>
      <c r="LT118" s="23">
        <v>0</v>
      </c>
      <c r="LU118" s="23">
        <v>0</v>
      </c>
      <c r="LV118" s="23">
        <v>0</v>
      </c>
      <c r="LW118" s="23">
        <v>0</v>
      </c>
      <c r="LX118" s="23">
        <v>0</v>
      </c>
      <c r="LY118" s="23">
        <v>0</v>
      </c>
      <c r="LZ118" s="23">
        <v>0</v>
      </c>
      <c r="MA118" s="23">
        <v>0</v>
      </c>
      <c r="MB118" s="23">
        <v>0</v>
      </c>
      <c r="MC118" s="23">
        <v>0</v>
      </c>
      <c r="MD118" s="23">
        <v>0</v>
      </c>
      <c r="ME118" s="23">
        <v>0</v>
      </c>
      <c r="MF118" s="23">
        <v>0</v>
      </c>
      <c r="MG118" s="22">
        <v>0</v>
      </c>
      <c r="MH118" s="23">
        <v>0</v>
      </c>
      <c r="MI118" s="23">
        <v>0</v>
      </c>
      <c r="MJ118" s="23">
        <v>0</v>
      </c>
      <c r="MK118" s="23">
        <v>0</v>
      </c>
      <c r="ML118" s="23">
        <v>0</v>
      </c>
      <c r="MM118" s="23">
        <v>0</v>
      </c>
      <c r="MN118" s="23">
        <v>0</v>
      </c>
      <c r="MO118" s="23">
        <v>0</v>
      </c>
      <c r="MP118" s="23">
        <v>0</v>
      </c>
      <c r="MQ118" s="23">
        <v>0</v>
      </c>
      <c r="MR118" s="23">
        <v>0</v>
      </c>
      <c r="MS118" s="23">
        <v>0</v>
      </c>
      <c r="MT118" s="23">
        <v>0</v>
      </c>
      <c r="MU118" s="23">
        <v>0</v>
      </c>
      <c r="MV118" s="23">
        <v>0</v>
      </c>
      <c r="MW118" s="23">
        <v>0</v>
      </c>
      <c r="MX118" s="23">
        <v>0</v>
      </c>
      <c r="MY118" s="23">
        <v>0</v>
      </c>
      <c r="MZ118" s="23">
        <v>0</v>
      </c>
    </row>
    <row r="119" spans="1:364">
      <c r="A119" s="9" t="s">
        <v>1108</v>
      </c>
      <c r="B119" s="9" t="s">
        <v>1109</v>
      </c>
      <c r="C119" s="9" t="s">
        <v>886</v>
      </c>
      <c r="E119" s="22">
        <v>0</v>
      </c>
      <c r="F119" s="23">
        <v>0</v>
      </c>
      <c r="G119" s="23">
        <v>199.09527199999999</v>
      </c>
      <c r="H119" s="23">
        <v>211.88143400000001</v>
      </c>
      <c r="I119" s="23">
        <v>218.449759</v>
      </c>
      <c r="J119" s="23">
        <v>225.221701</v>
      </c>
      <c r="K119" s="23">
        <v>232.203574</v>
      </c>
      <c r="L119" s="23">
        <v>239.40188499999999</v>
      </c>
      <c r="M119" s="23">
        <v>246.82334299999999</v>
      </c>
      <c r="N119" s="23">
        <v>254.47486699999999</v>
      </c>
      <c r="O119" s="23">
        <v>262.363587</v>
      </c>
      <c r="P119" s="23">
        <v>270.49685899999997</v>
      </c>
      <c r="Q119" s="23">
        <v>278.88226100000003</v>
      </c>
      <c r="R119" s="23">
        <v>287.52761099999998</v>
      </c>
      <c r="S119" s="23">
        <v>296.440967</v>
      </c>
      <c r="T119" s="23">
        <v>305.63063699999998</v>
      </c>
      <c r="U119" s="23">
        <v>315.105187</v>
      </c>
      <c r="V119" s="23">
        <v>0</v>
      </c>
      <c r="W119" s="23">
        <v>0</v>
      </c>
      <c r="X119" s="23">
        <v>0</v>
      </c>
      <c r="Y119" s="22">
        <v>0</v>
      </c>
      <c r="Z119" s="23">
        <v>0</v>
      </c>
      <c r="AA119" s="23">
        <v>220.456872</v>
      </c>
      <c r="AB119" s="23">
        <v>229.96068700000001</v>
      </c>
      <c r="AC119" s="23">
        <v>237.08946800000001</v>
      </c>
      <c r="AD119" s="23">
        <v>244.43924200000001</v>
      </c>
      <c r="AE119" s="23">
        <v>252.01685800000001</v>
      </c>
      <c r="AF119" s="23">
        <v>259.82938100000001</v>
      </c>
      <c r="AG119" s="23">
        <v>267.88409200000001</v>
      </c>
      <c r="AH119" s="23">
        <v>276.18849899999998</v>
      </c>
      <c r="AI119" s="23">
        <v>284.75034199999999</v>
      </c>
      <c r="AJ119" s="23">
        <v>293.57760300000001</v>
      </c>
      <c r="AK119" s="23">
        <v>302.67850800000002</v>
      </c>
      <c r="AL119" s="23">
        <v>312.06154199999997</v>
      </c>
      <c r="AM119" s="23">
        <v>321.73545000000001</v>
      </c>
      <c r="AN119" s="23">
        <v>331.709249</v>
      </c>
      <c r="AO119" s="23">
        <v>341.99223499999999</v>
      </c>
      <c r="AP119" s="23">
        <v>0</v>
      </c>
      <c r="AQ119" s="23">
        <v>0</v>
      </c>
      <c r="AR119" s="23">
        <v>0</v>
      </c>
      <c r="AS119" s="22">
        <v>0</v>
      </c>
      <c r="AT119" s="23">
        <v>0</v>
      </c>
      <c r="AU119" s="23">
        <v>0</v>
      </c>
      <c r="AV119" s="23">
        <v>134.746015</v>
      </c>
      <c r="AW119" s="23">
        <v>138.78839600000001</v>
      </c>
      <c r="AX119" s="23">
        <v>142.95204799999999</v>
      </c>
      <c r="AY119" s="23">
        <v>147.24060900000001</v>
      </c>
      <c r="AZ119" s="23">
        <v>151.657827</v>
      </c>
      <c r="BA119" s="23">
        <v>156.207562</v>
      </c>
      <c r="BB119" s="23">
        <v>160.893789</v>
      </c>
      <c r="BC119" s="23">
        <v>165.72060300000001</v>
      </c>
      <c r="BD119" s="23">
        <v>170.69222099999999</v>
      </c>
      <c r="BE119" s="23">
        <v>175.81298699999999</v>
      </c>
      <c r="BF119" s="23">
        <v>181.087377</v>
      </c>
      <c r="BG119" s="23">
        <v>186.51999799999999</v>
      </c>
      <c r="BH119" s="23">
        <v>192.11559800000001</v>
      </c>
      <c r="BI119" s="23">
        <v>197.87906599999999</v>
      </c>
      <c r="BJ119" s="23">
        <v>0</v>
      </c>
      <c r="BK119" s="23">
        <v>0</v>
      </c>
      <c r="BL119" s="23">
        <v>0</v>
      </c>
      <c r="BM119" s="22">
        <v>0</v>
      </c>
      <c r="BN119" s="23">
        <v>0</v>
      </c>
      <c r="BO119" s="23">
        <v>0</v>
      </c>
      <c r="BP119" s="23">
        <v>134.746015</v>
      </c>
      <c r="BQ119" s="23">
        <v>138.78839600000001</v>
      </c>
      <c r="BR119" s="23">
        <v>142.95204799999999</v>
      </c>
      <c r="BS119" s="23">
        <v>147.24060900000001</v>
      </c>
      <c r="BT119" s="23">
        <v>151.657827</v>
      </c>
      <c r="BU119" s="23">
        <v>156.207562</v>
      </c>
      <c r="BV119" s="23">
        <v>160.893789</v>
      </c>
      <c r="BW119" s="23">
        <v>165.72060300000001</v>
      </c>
      <c r="BX119" s="23">
        <v>170.69222099999999</v>
      </c>
      <c r="BY119" s="23">
        <v>175.81298699999999</v>
      </c>
      <c r="BZ119" s="23">
        <v>181.087377</v>
      </c>
      <c r="CA119" s="23">
        <v>186.51999799999999</v>
      </c>
      <c r="CB119" s="23">
        <v>192.11559800000001</v>
      </c>
      <c r="CC119" s="23">
        <v>197.87906599999999</v>
      </c>
      <c r="CD119" s="23">
        <v>0</v>
      </c>
      <c r="CE119" s="23">
        <v>0</v>
      </c>
      <c r="CF119" s="23">
        <v>0</v>
      </c>
      <c r="CG119" s="22">
        <v>0</v>
      </c>
      <c r="CH119" s="23">
        <v>0</v>
      </c>
      <c r="CI119" s="23">
        <v>132.136234</v>
      </c>
      <c r="CJ119" s="23">
        <v>133.73466300000001</v>
      </c>
      <c r="CK119" s="23">
        <v>137.880437</v>
      </c>
      <c r="CL119" s="23">
        <v>142.154731</v>
      </c>
      <c r="CM119" s="23">
        <v>146.56152800000001</v>
      </c>
      <c r="CN119" s="23">
        <v>151.10493500000001</v>
      </c>
      <c r="CO119" s="23">
        <v>155.789188</v>
      </c>
      <c r="CP119" s="23">
        <v>160.61865299999999</v>
      </c>
      <c r="CQ119" s="23">
        <v>165.59783100000001</v>
      </c>
      <c r="CR119" s="23">
        <v>170.73136400000001</v>
      </c>
      <c r="CS119" s="23">
        <v>176.024036</v>
      </c>
      <c r="CT119" s="23">
        <v>181.48078100000001</v>
      </c>
      <c r="CU119" s="23">
        <v>187.106685</v>
      </c>
      <c r="CV119" s="23">
        <v>192.906993</v>
      </c>
      <c r="CW119" s="23">
        <v>198.88710900000001</v>
      </c>
      <c r="CX119" s="23">
        <v>0</v>
      </c>
      <c r="CY119" s="23">
        <v>0</v>
      </c>
      <c r="CZ119" s="23">
        <v>0</v>
      </c>
      <c r="DA119" s="22">
        <v>0</v>
      </c>
      <c r="DB119" s="23">
        <v>0</v>
      </c>
      <c r="DC119" s="23">
        <v>130.651557</v>
      </c>
      <c r="DD119" s="23">
        <v>132.23202599999999</v>
      </c>
      <c r="DE119" s="23">
        <v>136.331219</v>
      </c>
      <c r="DF119" s="23">
        <v>140.55748700000001</v>
      </c>
      <c r="DG119" s="23">
        <v>144.91476900000001</v>
      </c>
      <c r="DH119" s="23">
        <v>149.407127</v>
      </c>
      <c r="DI119" s="23">
        <v>154.038748</v>
      </c>
      <c r="DJ119" s="23">
        <v>158.81394900000001</v>
      </c>
      <c r="DK119" s="23">
        <v>163.73718099999999</v>
      </c>
      <c r="DL119" s="23">
        <v>168.81303399999999</v>
      </c>
      <c r="DM119" s="23">
        <v>174.04623799999999</v>
      </c>
      <c r="DN119" s="23">
        <v>179.44167100000001</v>
      </c>
      <c r="DO119" s="23">
        <v>185.00436300000001</v>
      </c>
      <c r="DP119" s="23">
        <v>190.739498</v>
      </c>
      <c r="DQ119" s="23">
        <v>196.652423</v>
      </c>
      <c r="DR119" s="23">
        <v>0</v>
      </c>
      <c r="DS119" s="23">
        <v>0</v>
      </c>
      <c r="DT119" s="23">
        <v>0</v>
      </c>
      <c r="DU119" s="22">
        <v>0</v>
      </c>
      <c r="DV119" s="23">
        <v>0</v>
      </c>
      <c r="DW119" s="23">
        <v>130.651557</v>
      </c>
      <c r="DX119" s="23">
        <v>121.33388600000001</v>
      </c>
      <c r="DY119" s="23">
        <v>125.095236</v>
      </c>
      <c r="DZ119" s="23">
        <v>128.97318799999999</v>
      </c>
      <c r="EA119" s="23">
        <v>132.97135700000001</v>
      </c>
      <c r="EB119" s="23">
        <v>137.093469</v>
      </c>
      <c r="EC119" s="23">
        <v>141.343367</v>
      </c>
      <c r="ED119" s="23">
        <v>145.72501099999999</v>
      </c>
      <c r="EE119" s="23">
        <v>150.24248700000001</v>
      </c>
      <c r="EF119" s="23">
        <v>154.900004</v>
      </c>
      <c r="EG119" s="23">
        <v>159.70190400000001</v>
      </c>
      <c r="EH119" s="23">
        <v>164.65266299999999</v>
      </c>
      <c r="EI119" s="23">
        <v>169.75689499999999</v>
      </c>
      <c r="EJ119" s="23">
        <v>175.01935900000001</v>
      </c>
      <c r="EK119" s="23">
        <v>180.44495900000001</v>
      </c>
      <c r="EL119" s="23">
        <v>0</v>
      </c>
      <c r="EM119" s="23">
        <v>0</v>
      </c>
      <c r="EN119" s="23">
        <v>0</v>
      </c>
      <c r="EO119" s="22">
        <v>0</v>
      </c>
      <c r="EP119" s="23">
        <v>0</v>
      </c>
      <c r="EQ119" s="23">
        <v>132.136234</v>
      </c>
      <c r="ER119" s="23">
        <v>133.73466300000001</v>
      </c>
      <c r="ES119" s="23">
        <v>137.880437</v>
      </c>
      <c r="ET119" s="23">
        <v>142.154731</v>
      </c>
      <c r="EU119" s="23">
        <v>146.56152800000001</v>
      </c>
      <c r="EV119" s="23">
        <v>151.10493500000001</v>
      </c>
      <c r="EW119" s="23">
        <v>155.789188</v>
      </c>
      <c r="EX119" s="23">
        <v>160.61865299999999</v>
      </c>
      <c r="EY119" s="23">
        <v>165.59783100000001</v>
      </c>
      <c r="EZ119" s="23">
        <v>170.73136400000001</v>
      </c>
      <c r="FA119" s="23">
        <v>176.024036</v>
      </c>
      <c r="FB119" s="23">
        <v>181.48078100000001</v>
      </c>
      <c r="FC119" s="23">
        <v>187.106685</v>
      </c>
      <c r="FD119" s="23">
        <v>192.906993</v>
      </c>
      <c r="FE119" s="23">
        <v>198.88710900000001</v>
      </c>
      <c r="FF119" s="23">
        <v>0</v>
      </c>
      <c r="FG119" s="23">
        <v>0</v>
      </c>
      <c r="FH119" s="23">
        <v>0</v>
      </c>
      <c r="FI119" s="22">
        <v>0</v>
      </c>
      <c r="FJ119" s="23">
        <v>0</v>
      </c>
      <c r="FK119" s="23">
        <v>0</v>
      </c>
      <c r="FL119" s="23">
        <v>136.848128</v>
      </c>
      <c r="FM119" s="23">
        <v>141.637812</v>
      </c>
      <c r="FN119" s="23">
        <v>146.595136</v>
      </c>
      <c r="FO119" s="23">
        <v>151.725966</v>
      </c>
      <c r="FP119" s="23">
        <v>157.036374</v>
      </c>
      <c r="FQ119" s="23">
        <v>162.53264799999999</v>
      </c>
      <c r="FR119" s="23">
        <v>168.22129000000001</v>
      </c>
      <c r="FS119" s="23">
        <v>174.10903500000001</v>
      </c>
      <c r="FT119" s="23">
        <v>180.20285200000001</v>
      </c>
      <c r="FU119" s="23">
        <v>186.509951</v>
      </c>
      <c r="FV119" s="23">
        <v>193.0378</v>
      </c>
      <c r="FW119" s="23">
        <v>199.79412300000001</v>
      </c>
      <c r="FX119" s="23">
        <v>206.78691699999999</v>
      </c>
      <c r="FY119" s="23">
        <v>214.02445900000001</v>
      </c>
      <c r="FZ119" s="23">
        <v>0</v>
      </c>
      <c r="GA119" s="23">
        <v>0</v>
      </c>
      <c r="GB119" s="23">
        <v>0</v>
      </c>
      <c r="GC119" s="22">
        <v>0</v>
      </c>
      <c r="GD119" s="23">
        <v>0</v>
      </c>
      <c r="GE119" s="23">
        <v>0</v>
      </c>
      <c r="GF119" s="23">
        <v>213.88969279</v>
      </c>
      <c r="GG119" s="23">
        <v>221.37583204000001</v>
      </c>
      <c r="GH119" s="23">
        <v>229.12398615999999</v>
      </c>
      <c r="GI119" s="23">
        <v>237.14332568</v>
      </c>
      <c r="GJ119" s="23">
        <v>245.44334208000001</v>
      </c>
      <c r="GK119" s="23">
        <v>254.03385904999999</v>
      </c>
      <c r="GL119" s="23">
        <v>262.92504412</v>
      </c>
      <c r="GM119" s="23">
        <v>272.12742065999998</v>
      </c>
      <c r="GN119" s="23">
        <v>281.65188038000002</v>
      </c>
      <c r="GO119" s="23">
        <v>291.50969620000001</v>
      </c>
      <c r="GP119" s="23">
        <v>301.71253555999999</v>
      </c>
      <c r="GQ119" s="23">
        <v>312.27247431000001</v>
      </c>
      <c r="GR119" s="23">
        <v>323.20201091000001</v>
      </c>
      <c r="GS119" s="23">
        <v>334.51408128999998</v>
      </c>
      <c r="GT119" s="23">
        <v>0</v>
      </c>
      <c r="GU119" s="23">
        <v>0</v>
      </c>
      <c r="GV119" s="23">
        <v>0</v>
      </c>
      <c r="GW119" s="22">
        <v>0</v>
      </c>
      <c r="GX119" s="23">
        <v>0</v>
      </c>
      <c r="GY119" s="23">
        <v>0</v>
      </c>
      <c r="GZ119" s="23">
        <v>0</v>
      </c>
      <c r="HA119" s="23">
        <v>0</v>
      </c>
      <c r="HB119" s="23">
        <v>0</v>
      </c>
      <c r="HC119" s="23">
        <v>0</v>
      </c>
      <c r="HD119" s="23">
        <v>0</v>
      </c>
      <c r="HE119" s="23">
        <v>0</v>
      </c>
      <c r="HF119" s="23">
        <v>0</v>
      </c>
      <c r="HG119" s="23">
        <v>0</v>
      </c>
      <c r="HH119" s="23">
        <v>0</v>
      </c>
      <c r="HI119" s="23">
        <v>0</v>
      </c>
      <c r="HJ119" s="23">
        <v>0</v>
      </c>
      <c r="HK119" s="23">
        <v>0</v>
      </c>
      <c r="HL119" s="23">
        <v>0</v>
      </c>
      <c r="HM119" s="23">
        <v>0</v>
      </c>
      <c r="HN119" s="23">
        <v>0</v>
      </c>
      <c r="HO119" s="23">
        <v>0</v>
      </c>
      <c r="HP119" s="23">
        <v>0</v>
      </c>
      <c r="HQ119" s="22">
        <v>0</v>
      </c>
      <c r="HR119" s="23">
        <v>0</v>
      </c>
      <c r="HS119" s="23">
        <v>0</v>
      </c>
      <c r="HT119" s="24">
        <v>137.55964299999999</v>
      </c>
      <c r="HU119" s="24">
        <v>142.37423100000001</v>
      </c>
      <c r="HV119" s="24">
        <v>149.13577900000001</v>
      </c>
      <c r="HW119" s="23">
        <v>153.69814</v>
      </c>
      <c r="HX119" s="23">
        <v>159.077575</v>
      </c>
      <c r="HY119" s="23">
        <v>164.64528999999999</v>
      </c>
      <c r="HZ119" s="23">
        <v>170.40787499999999</v>
      </c>
      <c r="IA119" s="23">
        <v>176.372151</v>
      </c>
      <c r="IB119" s="23">
        <v>182.545176</v>
      </c>
      <c r="IC119" s="23">
        <v>188.934258</v>
      </c>
      <c r="ID119" s="23">
        <v>195.54695699999999</v>
      </c>
      <c r="IE119" s="23">
        <v>202.39109999999999</v>
      </c>
      <c r="IF119" s="23">
        <v>209.47478899999999</v>
      </c>
      <c r="IG119" s="23">
        <v>216.80640600000001</v>
      </c>
      <c r="IH119" s="23">
        <v>0</v>
      </c>
      <c r="II119" s="23">
        <v>0</v>
      </c>
      <c r="IJ119" s="23">
        <v>0</v>
      </c>
      <c r="IK119" s="22">
        <v>0</v>
      </c>
      <c r="IL119" s="23">
        <v>0</v>
      </c>
      <c r="IM119" s="23">
        <v>0</v>
      </c>
      <c r="IN119" s="23">
        <v>0</v>
      </c>
      <c r="IO119" s="23">
        <v>0</v>
      </c>
      <c r="IP119" s="23">
        <v>0</v>
      </c>
      <c r="IQ119" s="23">
        <v>0</v>
      </c>
      <c r="IR119" s="23">
        <v>0</v>
      </c>
      <c r="IS119" s="23">
        <v>0</v>
      </c>
      <c r="IT119" s="23">
        <v>0</v>
      </c>
      <c r="IU119" s="23">
        <v>0</v>
      </c>
      <c r="IV119" s="23">
        <v>0</v>
      </c>
      <c r="IW119" s="23">
        <v>0</v>
      </c>
      <c r="IX119" s="23">
        <v>0</v>
      </c>
      <c r="IY119" s="23">
        <v>0</v>
      </c>
      <c r="IZ119" s="23">
        <v>0</v>
      </c>
      <c r="JA119" s="23">
        <v>0</v>
      </c>
      <c r="JB119" s="23">
        <v>0</v>
      </c>
      <c r="JC119" s="23">
        <v>0</v>
      </c>
      <c r="JD119" s="23">
        <v>0</v>
      </c>
      <c r="JE119" s="22">
        <v>0</v>
      </c>
      <c r="JF119" s="23">
        <v>0</v>
      </c>
      <c r="JG119" s="23">
        <v>0</v>
      </c>
      <c r="JH119" s="23">
        <v>0</v>
      </c>
      <c r="JI119" s="23">
        <v>0</v>
      </c>
      <c r="JJ119" s="23">
        <v>0</v>
      </c>
      <c r="JK119" s="23">
        <v>0</v>
      </c>
      <c r="JL119" s="23">
        <v>0</v>
      </c>
      <c r="JM119" s="23">
        <v>0</v>
      </c>
      <c r="JN119" s="23">
        <v>0</v>
      </c>
      <c r="JO119" s="23">
        <v>0</v>
      </c>
      <c r="JP119" s="23">
        <v>0</v>
      </c>
      <c r="JQ119" s="23">
        <v>0</v>
      </c>
      <c r="JR119" s="23">
        <v>0</v>
      </c>
      <c r="JS119" s="23">
        <v>0</v>
      </c>
      <c r="JT119" s="23">
        <v>0</v>
      </c>
      <c r="JU119" s="23">
        <v>0</v>
      </c>
      <c r="JV119" s="23">
        <v>0</v>
      </c>
      <c r="JW119" s="23">
        <v>0</v>
      </c>
      <c r="JX119" s="23">
        <v>0</v>
      </c>
      <c r="JY119" s="22">
        <v>0</v>
      </c>
      <c r="JZ119" s="23">
        <v>0</v>
      </c>
      <c r="KA119" s="23">
        <v>0</v>
      </c>
      <c r="KB119" s="23">
        <v>0</v>
      </c>
      <c r="KC119" s="23">
        <v>0</v>
      </c>
      <c r="KD119" s="23">
        <v>0</v>
      </c>
      <c r="KE119" s="23">
        <v>0</v>
      </c>
      <c r="KF119" s="23">
        <v>0</v>
      </c>
      <c r="KG119" s="23">
        <v>0</v>
      </c>
      <c r="KH119" s="23">
        <v>0</v>
      </c>
      <c r="KI119" s="23">
        <v>0</v>
      </c>
      <c r="KJ119" s="23">
        <v>0</v>
      </c>
      <c r="KK119" s="23">
        <v>0</v>
      </c>
      <c r="KL119" s="23">
        <v>0</v>
      </c>
      <c r="KM119" s="23">
        <v>0</v>
      </c>
      <c r="KN119" s="23">
        <v>0</v>
      </c>
      <c r="KO119" s="23">
        <v>0</v>
      </c>
      <c r="KP119" s="23">
        <v>0</v>
      </c>
      <c r="KQ119" s="23">
        <v>0</v>
      </c>
      <c r="KR119" s="23">
        <v>0</v>
      </c>
      <c r="KS119" s="22">
        <v>0</v>
      </c>
      <c r="KT119" s="23">
        <v>0</v>
      </c>
      <c r="KU119" s="23">
        <v>0</v>
      </c>
      <c r="KV119" s="23">
        <v>0</v>
      </c>
      <c r="KW119" s="23">
        <v>0</v>
      </c>
      <c r="KX119" s="23">
        <v>0</v>
      </c>
      <c r="KY119" s="23">
        <v>0</v>
      </c>
      <c r="KZ119" s="23">
        <v>0</v>
      </c>
      <c r="LA119" s="23">
        <v>0</v>
      </c>
      <c r="LB119" s="23">
        <v>0</v>
      </c>
      <c r="LC119" s="23">
        <v>0</v>
      </c>
      <c r="LD119" s="23">
        <v>0</v>
      </c>
      <c r="LE119" s="23">
        <v>0</v>
      </c>
      <c r="LF119" s="23">
        <v>0</v>
      </c>
      <c r="LG119" s="23">
        <v>0</v>
      </c>
      <c r="LH119" s="23">
        <v>0</v>
      </c>
      <c r="LI119" s="23">
        <v>0</v>
      </c>
      <c r="LJ119" s="23">
        <v>0</v>
      </c>
      <c r="LK119" s="23">
        <v>0</v>
      </c>
      <c r="LL119" s="23">
        <v>0</v>
      </c>
      <c r="LM119" s="22">
        <v>0</v>
      </c>
      <c r="LN119" s="23">
        <v>0</v>
      </c>
      <c r="LO119" s="23">
        <v>0</v>
      </c>
      <c r="LP119" s="23">
        <v>0</v>
      </c>
      <c r="LQ119" s="23">
        <v>0</v>
      </c>
      <c r="LR119" s="23">
        <v>0</v>
      </c>
      <c r="LS119" s="23">
        <v>0</v>
      </c>
      <c r="LT119" s="23">
        <v>0</v>
      </c>
      <c r="LU119" s="23">
        <v>0</v>
      </c>
      <c r="LV119" s="23">
        <v>0</v>
      </c>
      <c r="LW119" s="23">
        <v>0</v>
      </c>
      <c r="LX119" s="23">
        <v>0</v>
      </c>
      <c r="LY119" s="23">
        <v>0</v>
      </c>
      <c r="LZ119" s="23">
        <v>0</v>
      </c>
      <c r="MA119" s="23">
        <v>0</v>
      </c>
      <c r="MB119" s="23">
        <v>0</v>
      </c>
      <c r="MC119" s="23">
        <v>0</v>
      </c>
      <c r="MD119" s="23">
        <v>0</v>
      </c>
      <c r="ME119" s="23">
        <v>0</v>
      </c>
      <c r="MF119" s="23">
        <v>0</v>
      </c>
      <c r="MG119" s="22">
        <v>0</v>
      </c>
      <c r="MH119" s="23">
        <v>0</v>
      </c>
      <c r="MI119" s="23">
        <v>0</v>
      </c>
      <c r="MJ119" s="23">
        <v>0</v>
      </c>
      <c r="MK119" s="23">
        <v>0</v>
      </c>
      <c r="ML119" s="23">
        <v>0</v>
      </c>
      <c r="MM119" s="23">
        <v>0</v>
      </c>
      <c r="MN119" s="23">
        <v>0</v>
      </c>
      <c r="MO119" s="23">
        <v>0</v>
      </c>
      <c r="MP119" s="23">
        <v>0</v>
      </c>
      <c r="MQ119" s="23">
        <v>0</v>
      </c>
      <c r="MR119" s="23">
        <v>0</v>
      </c>
      <c r="MS119" s="23">
        <v>0</v>
      </c>
      <c r="MT119" s="23">
        <v>0</v>
      </c>
      <c r="MU119" s="23">
        <v>0</v>
      </c>
      <c r="MV119" s="23">
        <v>0</v>
      </c>
      <c r="MW119" s="23">
        <v>0</v>
      </c>
      <c r="MX119" s="23">
        <v>0</v>
      </c>
      <c r="MY119" s="23">
        <v>0</v>
      </c>
      <c r="MZ119" s="23">
        <v>0</v>
      </c>
    </row>
    <row r="120" spans="1:364">
      <c r="A120" s="9" t="s">
        <v>1110</v>
      </c>
      <c r="B120" s="9" t="s">
        <v>1111</v>
      </c>
      <c r="C120" s="9" t="s">
        <v>886</v>
      </c>
      <c r="E120" s="22">
        <v>0</v>
      </c>
      <c r="F120" s="23">
        <v>0</v>
      </c>
      <c r="G120" s="23">
        <v>203.58197100000001</v>
      </c>
      <c r="H120" s="23">
        <v>216.65627499999999</v>
      </c>
      <c r="I120" s="23">
        <v>223.37261899999999</v>
      </c>
      <c r="J120" s="23">
        <v>230.29717099999999</v>
      </c>
      <c r="K120" s="23">
        <v>237.43638300000001</v>
      </c>
      <c r="L120" s="23">
        <v>244.79691099999999</v>
      </c>
      <c r="M120" s="23">
        <v>252.385615</v>
      </c>
      <c r="N120" s="23">
        <v>260.20956899999999</v>
      </c>
      <c r="O120" s="23">
        <v>268.27606600000001</v>
      </c>
      <c r="P120" s="23">
        <v>276.592624</v>
      </c>
      <c r="Q120" s="23">
        <v>285.16699499999999</v>
      </c>
      <c r="R120" s="23">
        <v>294.00717200000003</v>
      </c>
      <c r="S120" s="23">
        <v>303.12139400000001</v>
      </c>
      <c r="T120" s="23">
        <v>312.51815699999997</v>
      </c>
      <c r="U120" s="23">
        <v>322.20621999999997</v>
      </c>
      <c r="V120" s="23">
        <v>0</v>
      </c>
      <c r="W120" s="23">
        <v>0</v>
      </c>
      <c r="X120" s="23">
        <v>0</v>
      </c>
      <c r="Y120" s="22">
        <v>0</v>
      </c>
      <c r="Z120" s="23">
        <v>0</v>
      </c>
      <c r="AA120" s="23">
        <v>225.42496399999999</v>
      </c>
      <c r="AB120" s="23">
        <v>235.14295200000001</v>
      </c>
      <c r="AC120" s="23">
        <v>242.43238299999999</v>
      </c>
      <c r="AD120" s="23">
        <v>249.94778700000001</v>
      </c>
      <c r="AE120" s="23">
        <v>257.696168</v>
      </c>
      <c r="AF120" s="23">
        <v>265.68475000000001</v>
      </c>
      <c r="AG120" s="23">
        <v>273.92097699999999</v>
      </c>
      <c r="AH120" s="23">
        <v>282.41252700000001</v>
      </c>
      <c r="AI120" s="23">
        <v>291.16731600000003</v>
      </c>
      <c r="AJ120" s="23">
        <v>300.19350200000002</v>
      </c>
      <c r="AK120" s="23">
        <v>309.49950100000001</v>
      </c>
      <c r="AL120" s="23">
        <v>319.09398499999998</v>
      </c>
      <c r="AM120" s="23">
        <v>328.98589900000002</v>
      </c>
      <c r="AN120" s="23">
        <v>339.184462</v>
      </c>
      <c r="AO120" s="23">
        <v>349.69918000000001</v>
      </c>
      <c r="AP120" s="23">
        <v>0</v>
      </c>
      <c r="AQ120" s="23">
        <v>0</v>
      </c>
      <c r="AR120" s="23">
        <v>0</v>
      </c>
      <c r="AS120" s="22">
        <v>0</v>
      </c>
      <c r="AT120" s="23">
        <v>0</v>
      </c>
      <c r="AU120" s="23">
        <v>0</v>
      </c>
      <c r="AV120" s="23">
        <v>138.683808</v>
      </c>
      <c r="AW120" s="23">
        <v>142.84432200000001</v>
      </c>
      <c r="AX120" s="23">
        <v>147.12965199999999</v>
      </c>
      <c r="AY120" s="23">
        <v>151.543541</v>
      </c>
      <c r="AZ120" s="23">
        <v>156.08984799999999</v>
      </c>
      <c r="BA120" s="23">
        <v>160.77254300000001</v>
      </c>
      <c r="BB120" s="23">
        <v>165.595719</v>
      </c>
      <c r="BC120" s="23">
        <v>170.563591</v>
      </c>
      <c r="BD120" s="23">
        <v>175.680499</v>
      </c>
      <c r="BE120" s="23">
        <v>180.95091400000001</v>
      </c>
      <c r="BF120" s="23">
        <v>186.37944100000001</v>
      </c>
      <c r="BG120" s="23">
        <v>191.97082399999999</v>
      </c>
      <c r="BH120" s="23">
        <v>197.729949</v>
      </c>
      <c r="BI120" s="23">
        <v>203.66184799999999</v>
      </c>
      <c r="BJ120" s="23">
        <v>0</v>
      </c>
      <c r="BK120" s="23">
        <v>0</v>
      </c>
      <c r="BL120" s="23">
        <v>0</v>
      </c>
      <c r="BM120" s="22">
        <v>0</v>
      </c>
      <c r="BN120" s="23">
        <v>0</v>
      </c>
      <c r="BO120" s="23">
        <v>0</v>
      </c>
      <c r="BP120" s="23">
        <v>138.683808</v>
      </c>
      <c r="BQ120" s="23">
        <v>142.84432200000001</v>
      </c>
      <c r="BR120" s="23">
        <v>147.12965199999999</v>
      </c>
      <c r="BS120" s="23">
        <v>151.543541</v>
      </c>
      <c r="BT120" s="23">
        <v>156.08984799999999</v>
      </c>
      <c r="BU120" s="23">
        <v>160.77254300000001</v>
      </c>
      <c r="BV120" s="23">
        <v>165.595719</v>
      </c>
      <c r="BW120" s="23">
        <v>170.563591</v>
      </c>
      <c r="BX120" s="23">
        <v>175.680499</v>
      </c>
      <c r="BY120" s="23">
        <v>180.95091400000001</v>
      </c>
      <c r="BZ120" s="23">
        <v>186.37944100000001</v>
      </c>
      <c r="CA120" s="23">
        <v>191.97082399999999</v>
      </c>
      <c r="CB120" s="23">
        <v>197.729949</v>
      </c>
      <c r="CC120" s="23">
        <v>203.66184799999999</v>
      </c>
      <c r="CD120" s="23">
        <v>0</v>
      </c>
      <c r="CE120" s="23">
        <v>0</v>
      </c>
      <c r="CF120" s="23">
        <v>0</v>
      </c>
      <c r="CG120" s="22">
        <v>0</v>
      </c>
      <c r="CH120" s="23">
        <v>0</v>
      </c>
      <c r="CI120" s="23">
        <v>135.11398199999999</v>
      </c>
      <c r="CJ120" s="23">
        <v>136.74843200000001</v>
      </c>
      <c r="CK120" s="23">
        <v>140.98763299999999</v>
      </c>
      <c r="CL120" s="23">
        <v>145.35825</v>
      </c>
      <c r="CM120" s="23">
        <v>149.86435599999999</v>
      </c>
      <c r="CN120" s="23">
        <v>154.51015100000001</v>
      </c>
      <c r="CO120" s="23">
        <v>159.29996499999999</v>
      </c>
      <c r="CP120" s="23">
        <v>164.23826399999999</v>
      </c>
      <c r="CQ120" s="23">
        <v>169.32964999999999</v>
      </c>
      <c r="CR120" s="23">
        <v>174.57886999999999</v>
      </c>
      <c r="CS120" s="23">
        <v>179.990815</v>
      </c>
      <c r="CT120" s="23">
        <v>185.57052999999999</v>
      </c>
      <c r="CU120" s="23">
        <v>191.323216</v>
      </c>
      <c r="CV120" s="23">
        <v>197.25423599999999</v>
      </c>
      <c r="CW120" s="23">
        <v>203.36911699999999</v>
      </c>
      <c r="CX120" s="23">
        <v>0</v>
      </c>
      <c r="CY120" s="23">
        <v>0</v>
      </c>
      <c r="CZ120" s="23">
        <v>0</v>
      </c>
      <c r="DA120" s="22">
        <v>0</v>
      </c>
      <c r="DB120" s="23">
        <v>0</v>
      </c>
      <c r="DC120" s="23">
        <v>133.59584699999999</v>
      </c>
      <c r="DD120" s="23">
        <v>135.21193299999999</v>
      </c>
      <c r="DE120" s="23">
        <v>139.403503</v>
      </c>
      <c r="DF120" s="23">
        <v>143.72501099999999</v>
      </c>
      <c r="DG120" s="23">
        <v>148.180486</v>
      </c>
      <c r="DH120" s="23">
        <v>152.77408199999999</v>
      </c>
      <c r="DI120" s="23">
        <v>157.51007799999999</v>
      </c>
      <c r="DJ120" s="23">
        <v>162.39289099999999</v>
      </c>
      <c r="DK120" s="23">
        <v>167.42706999999999</v>
      </c>
      <c r="DL120" s="23">
        <v>172.61730900000001</v>
      </c>
      <c r="DM120" s="23">
        <v>177.968446</v>
      </c>
      <c r="DN120" s="23">
        <v>183.485468</v>
      </c>
      <c r="DO120" s="23">
        <v>189.173517</v>
      </c>
      <c r="DP120" s="23">
        <v>195.03789599999999</v>
      </c>
      <c r="DQ120" s="23">
        <v>201.08407099999999</v>
      </c>
      <c r="DR120" s="23">
        <v>0</v>
      </c>
      <c r="DS120" s="23">
        <v>0</v>
      </c>
      <c r="DT120" s="23">
        <v>0</v>
      </c>
      <c r="DU120" s="22">
        <v>0</v>
      </c>
      <c r="DV120" s="23">
        <v>0</v>
      </c>
      <c r="DW120" s="23">
        <v>133.59584699999999</v>
      </c>
      <c r="DX120" s="23">
        <v>124.068198</v>
      </c>
      <c r="DY120" s="23">
        <v>127.914312</v>
      </c>
      <c r="DZ120" s="23">
        <v>131.87965600000001</v>
      </c>
      <c r="EA120" s="23">
        <v>135.96792500000001</v>
      </c>
      <c r="EB120" s="23">
        <v>140.182931</v>
      </c>
      <c r="EC120" s="23">
        <v>144.52860200000001</v>
      </c>
      <c r="ED120" s="23">
        <v>149.00898799999999</v>
      </c>
      <c r="EE120" s="23">
        <v>153.62826699999999</v>
      </c>
      <c r="EF120" s="23">
        <v>158.39074299999999</v>
      </c>
      <c r="EG120" s="23">
        <v>163.30085600000001</v>
      </c>
      <c r="EH120" s="23">
        <v>168.36318299999999</v>
      </c>
      <c r="EI120" s="23">
        <v>173.58244099999999</v>
      </c>
      <c r="EJ120" s="23">
        <v>178.96349699999999</v>
      </c>
      <c r="EK120" s="23">
        <v>184.51136500000001</v>
      </c>
      <c r="EL120" s="23">
        <v>0</v>
      </c>
      <c r="EM120" s="23">
        <v>0</v>
      </c>
      <c r="EN120" s="23">
        <v>0</v>
      </c>
      <c r="EO120" s="22">
        <v>0</v>
      </c>
      <c r="EP120" s="23">
        <v>0</v>
      </c>
      <c r="EQ120" s="23">
        <v>135.11398199999999</v>
      </c>
      <c r="ER120" s="23">
        <v>136.74843200000001</v>
      </c>
      <c r="ES120" s="23">
        <v>140.98763299999999</v>
      </c>
      <c r="ET120" s="23">
        <v>145.35825</v>
      </c>
      <c r="EU120" s="23">
        <v>149.86435599999999</v>
      </c>
      <c r="EV120" s="23">
        <v>154.51015100000001</v>
      </c>
      <c r="EW120" s="23">
        <v>159.29996499999999</v>
      </c>
      <c r="EX120" s="23">
        <v>164.23826399999999</v>
      </c>
      <c r="EY120" s="23">
        <v>169.32964999999999</v>
      </c>
      <c r="EZ120" s="23">
        <v>174.57886999999999</v>
      </c>
      <c r="FA120" s="23">
        <v>179.990815</v>
      </c>
      <c r="FB120" s="23">
        <v>185.57052999999999</v>
      </c>
      <c r="FC120" s="23">
        <v>191.323216</v>
      </c>
      <c r="FD120" s="23">
        <v>197.25423599999999</v>
      </c>
      <c r="FE120" s="23">
        <v>203.36911699999999</v>
      </c>
      <c r="FF120" s="23">
        <v>0</v>
      </c>
      <c r="FG120" s="23">
        <v>0</v>
      </c>
      <c r="FH120" s="23">
        <v>0</v>
      </c>
      <c r="FI120" s="22">
        <v>0</v>
      </c>
      <c r="FJ120" s="23">
        <v>0</v>
      </c>
      <c r="FK120" s="23">
        <v>0</v>
      </c>
      <c r="FL120" s="23">
        <v>140.677234</v>
      </c>
      <c r="FM120" s="23">
        <v>145.60093699999999</v>
      </c>
      <c r="FN120" s="23">
        <v>150.69696999999999</v>
      </c>
      <c r="FO120" s="23">
        <v>155.97136399999999</v>
      </c>
      <c r="FP120" s="23">
        <v>161.430361</v>
      </c>
      <c r="FQ120" s="23">
        <v>167.08042399999999</v>
      </c>
      <c r="FR120" s="23">
        <v>172.92823899999999</v>
      </c>
      <c r="FS120" s="23">
        <v>178.980727</v>
      </c>
      <c r="FT120" s="23">
        <v>185.24505300000001</v>
      </c>
      <c r="FU120" s="23">
        <v>191.72862900000001</v>
      </c>
      <c r="FV120" s="23">
        <v>198.439132</v>
      </c>
      <c r="FW120" s="23">
        <v>205.384501</v>
      </c>
      <c r="FX120" s="23">
        <v>212.572959</v>
      </c>
      <c r="FY120" s="23">
        <v>220.013012</v>
      </c>
      <c r="FZ120" s="23">
        <v>0</v>
      </c>
      <c r="GA120" s="23">
        <v>0</v>
      </c>
      <c r="GB120" s="23">
        <v>0</v>
      </c>
      <c r="GC120" s="22">
        <v>0</v>
      </c>
      <c r="GD120" s="23">
        <v>0</v>
      </c>
      <c r="GE120" s="23">
        <v>0</v>
      </c>
      <c r="GF120" s="23">
        <v>219.87447509</v>
      </c>
      <c r="GG120" s="23">
        <v>227.57008171999999</v>
      </c>
      <c r="GH120" s="23">
        <v>235.53503458</v>
      </c>
      <c r="GI120" s="23">
        <v>243.77876079000001</v>
      </c>
      <c r="GJ120" s="23">
        <v>252.31101742000001</v>
      </c>
      <c r="GK120" s="23">
        <v>261.14190302999998</v>
      </c>
      <c r="GL120" s="23">
        <v>270.28186963000002</v>
      </c>
      <c r="GM120" s="23">
        <v>279.74173507</v>
      </c>
      <c r="GN120" s="23">
        <v>289.5326958</v>
      </c>
      <c r="GO120" s="23">
        <v>299.66634015</v>
      </c>
      <c r="GP120" s="23">
        <v>310.15466206000002</v>
      </c>
      <c r="GQ120" s="23">
        <v>321.01007522999998</v>
      </c>
      <c r="GR120" s="23">
        <v>332.24542786000001</v>
      </c>
      <c r="GS120" s="23">
        <v>343.87401784000002</v>
      </c>
      <c r="GT120" s="23">
        <v>0</v>
      </c>
      <c r="GU120" s="23">
        <v>0</v>
      </c>
      <c r="GV120" s="23">
        <v>0</v>
      </c>
      <c r="GW120" s="22">
        <v>0</v>
      </c>
      <c r="GX120" s="23">
        <v>0</v>
      </c>
      <c r="GY120" s="23">
        <v>0</v>
      </c>
      <c r="GZ120" s="23">
        <v>0</v>
      </c>
      <c r="HA120" s="23">
        <v>0</v>
      </c>
      <c r="HB120" s="23">
        <v>0</v>
      </c>
      <c r="HC120" s="23">
        <v>0</v>
      </c>
      <c r="HD120" s="23">
        <v>0</v>
      </c>
      <c r="HE120" s="23">
        <v>0</v>
      </c>
      <c r="HF120" s="23">
        <v>0</v>
      </c>
      <c r="HG120" s="23">
        <v>0</v>
      </c>
      <c r="HH120" s="23">
        <v>0</v>
      </c>
      <c r="HI120" s="23">
        <v>0</v>
      </c>
      <c r="HJ120" s="23">
        <v>0</v>
      </c>
      <c r="HK120" s="23">
        <v>0</v>
      </c>
      <c r="HL120" s="23">
        <v>0</v>
      </c>
      <c r="HM120" s="23">
        <v>0</v>
      </c>
      <c r="HN120" s="23">
        <v>0</v>
      </c>
      <c r="HO120" s="23">
        <v>0</v>
      </c>
      <c r="HP120" s="23">
        <v>0</v>
      </c>
      <c r="HQ120" s="22">
        <v>0</v>
      </c>
      <c r="HR120" s="23">
        <v>0</v>
      </c>
      <c r="HS120" s="23">
        <v>0</v>
      </c>
      <c r="HT120" s="24">
        <v>141.408658</v>
      </c>
      <c r="HU120" s="24">
        <v>146.35796099999999</v>
      </c>
      <c r="HV120" s="24">
        <v>153.30870200000001</v>
      </c>
      <c r="HW120" s="23">
        <v>157.99872099999999</v>
      </c>
      <c r="HX120" s="23">
        <v>163.52867599999999</v>
      </c>
      <c r="HY120" s="23">
        <v>169.25218000000001</v>
      </c>
      <c r="HZ120" s="23">
        <v>175.176006</v>
      </c>
      <c r="IA120" s="23">
        <v>181.307166</v>
      </c>
      <c r="IB120" s="23">
        <v>187.652917</v>
      </c>
      <c r="IC120" s="23">
        <v>194.22076899999999</v>
      </c>
      <c r="ID120" s="23">
        <v>201.018496</v>
      </c>
      <c r="IE120" s="23">
        <v>208.05414400000001</v>
      </c>
      <c r="IF120" s="23">
        <v>215.336039</v>
      </c>
      <c r="IG120" s="23">
        <v>222.87280000000001</v>
      </c>
      <c r="IH120" s="23">
        <v>0</v>
      </c>
      <c r="II120" s="23">
        <v>0</v>
      </c>
      <c r="IJ120" s="23">
        <v>0</v>
      </c>
      <c r="IK120" s="22">
        <v>0</v>
      </c>
      <c r="IL120" s="23">
        <v>0</v>
      </c>
      <c r="IM120" s="23">
        <v>0</v>
      </c>
      <c r="IN120" s="23">
        <v>0</v>
      </c>
      <c r="IO120" s="23">
        <v>0</v>
      </c>
      <c r="IP120" s="23">
        <v>0</v>
      </c>
      <c r="IQ120" s="23">
        <v>0</v>
      </c>
      <c r="IR120" s="23">
        <v>0</v>
      </c>
      <c r="IS120" s="23">
        <v>0</v>
      </c>
      <c r="IT120" s="23">
        <v>0</v>
      </c>
      <c r="IU120" s="23">
        <v>0</v>
      </c>
      <c r="IV120" s="23">
        <v>0</v>
      </c>
      <c r="IW120" s="23">
        <v>0</v>
      </c>
      <c r="IX120" s="23">
        <v>0</v>
      </c>
      <c r="IY120" s="23">
        <v>0</v>
      </c>
      <c r="IZ120" s="23">
        <v>0</v>
      </c>
      <c r="JA120" s="23">
        <v>0</v>
      </c>
      <c r="JB120" s="23">
        <v>0</v>
      </c>
      <c r="JC120" s="23">
        <v>0</v>
      </c>
      <c r="JD120" s="23">
        <v>0</v>
      </c>
      <c r="JE120" s="22">
        <v>0</v>
      </c>
      <c r="JF120" s="23">
        <v>0</v>
      </c>
      <c r="JG120" s="23">
        <v>0</v>
      </c>
      <c r="JH120" s="23">
        <v>0</v>
      </c>
      <c r="JI120" s="23">
        <v>0</v>
      </c>
      <c r="JJ120" s="23">
        <v>0</v>
      </c>
      <c r="JK120" s="23">
        <v>0</v>
      </c>
      <c r="JL120" s="23">
        <v>0</v>
      </c>
      <c r="JM120" s="23">
        <v>0</v>
      </c>
      <c r="JN120" s="23">
        <v>0</v>
      </c>
      <c r="JO120" s="23">
        <v>0</v>
      </c>
      <c r="JP120" s="23">
        <v>0</v>
      </c>
      <c r="JQ120" s="23">
        <v>0</v>
      </c>
      <c r="JR120" s="23">
        <v>0</v>
      </c>
      <c r="JS120" s="23">
        <v>0</v>
      </c>
      <c r="JT120" s="23">
        <v>0</v>
      </c>
      <c r="JU120" s="23">
        <v>0</v>
      </c>
      <c r="JV120" s="23">
        <v>0</v>
      </c>
      <c r="JW120" s="23">
        <v>0</v>
      </c>
      <c r="JX120" s="23">
        <v>0</v>
      </c>
      <c r="JY120" s="22">
        <v>0</v>
      </c>
      <c r="JZ120" s="23">
        <v>0</v>
      </c>
      <c r="KA120" s="23">
        <v>0</v>
      </c>
      <c r="KB120" s="23">
        <v>0</v>
      </c>
      <c r="KC120" s="23">
        <v>0</v>
      </c>
      <c r="KD120" s="23">
        <v>0</v>
      </c>
      <c r="KE120" s="23">
        <v>0</v>
      </c>
      <c r="KF120" s="23">
        <v>0</v>
      </c>
      <c r="KG120" s="23">
        <v>0</v>
      </c>
      <c r="KH120" s="23">
        <v>0</v>
      </c>
      <c r="KI120" s="23">
        <v>0</v>
      </c>
      <c r="KJ120" s="23">
        <v>0</v>
      </c>
      <c r="KK120" s="23">
        <v>0</v>
      </c>
      <c r="KL120" s="23">
        <v>0</v>
      </c>
      <c r="KM120" s="23">
        <v>0</v>
      </c>
      <c r="KN120" s="23">
        <v>0</v>
      </c>
      <c r="KO120" s="23">
        <v>0</v>
      </c>
      <c r="KP120" s="23">
        <v>0</v>
      </c>
      <c r="KQ120" s="23">
        <v>0</v>
      </c>
      <c r="KR120" s="23">
        <v>0</v>
      </c>
      <c r="KS120" s="22">
        <v>0</v>
      </c>
      <c r="KT120" s="23">
        <v>0</v>
      </c>
      <c r="KU120" s="23">
        <v>0</v>
      </c>
      <c r="KV120" s="23">
        <v>0</v>
      </c>
      <c r="KW120" s="23">
        <v>0</v>
      </c>
      <c r="KX120" s="23">
        <v>0</v>
      </c>
      <c r="KY120" s="23">
        <v>0</v>
      </c>
      <c r="KZ120" s="23">
        <v>0</v>
      </c>
      <c r="LA120" s="23">
        <v>0</v>
      </c>
      <c r="LB120" s="23">
        <v>0</v>
      </c>
      <c r="LC120" s="23">
        <v>0</v>
      </c>
      <c r="LD120" s="23">
        <v>0</v>
      </c>
      <c r="LE120" s="23">
        <v>0</v>
      </c>
      <c r="LF120" s="23">
        <v>0</v>
      </c>
      <c r="LG120" s="23">
        <v>0</v>
      </c>
      <c r="LH120" s="23">
        <v>0</v>
      </c>
      <c r="LI120" s="23">
        <v>0</v>
      </c>
      <c r="LJ120" s="23">
        <v>0</v>
      </c>
      <c r="LK120" s="23">
        <v>0</v>
      </c>
      <c r="LL120" s="23">
        <v>0</v>
      </c>
      <c r="LM120" s="22">
        <v>0</v>
      </c>
      <c r="LN120" s="23">
        <v>0</v>
      </c>
      <c r="LO120" s="23">
        <v>0</v>
      </c>
      <c r="LP120" s="23">
        <v>0</v>
      </c>
      <c r="LQ120" s="23">
        <v>0</v>
      </c>
      <c r="LR120" s="23">
        <v>0</v>
      </c>
      <c r="LS120" s="23">
        <v>0</v>
      </c>
      <c r="LT120" s="23">
        <v>0</v>
      </c>
      <c r="LU120" s="23">
        <v>0</v>
      </c>
      <c r="LV120" s="23">
        <v>0</v>
      </c>
      <c r="LW120" s="23">
        <v>0</v>
      </c>
      <c r="LX120" s="23">
        <v>0</v>
      </c>
      <c r="LY120" s="23">
        <v>0</v>
      </c>
      <c r="LZ120" s="23">
        <v>0</v>
      </c>
      <c r="MA120" s="23">
        <v>0</v>
      </c>
      <c r="MB120" s="23">
        <v>0</v>
      </c>
      <c r="MC120" s="23">
        <v>0</v>
      </c>
      <c r="MD120" s="23">
        <v>0</v>
      </c>
      <c r="ME120" s="23">
        <v>0</v>
      </c>
      <c r="MF120" s="23">
        <v>0</v>
      </c>
      <c r="MG120" s="22">
        <v>0</v>
      </c>
      <c r="MH120" s="23">
        <v>0</v>
      </c>
      <c r="MI120" s="23">
        <v>0</v>
      </c>
      <c r="MJ120" s="23">
        <v>0</v>
      </c>
      <c r="MK120" s="23">
        <v>0</v>
      </c>
      <c r="ML120" s="23">
        <v>0</v>
      </c>
      <c r="MM120" s="23">
        <v>0</v>
      </c>
      <c r="MN120" s="23">
        <v>0</v>
      </c>
      <c r="MO120" s="23">
        <v>0</v>
      </c>
      <c r="MP120" s="23">
        <v>0</v>
      </c>
      <c r="MQ120" s="23">
        <v>0</v>
      </c>
      <c r="MR120" s="23">
        <v>0</v>
      </c>
      <c r="MS120" s="23">
        <v>0</v>
      </c>
      <c r="MT120" s="23">
        <v>0</v>
      </c>
      <c r="MU120" s="23">
        <v>0</v>
      </c>
      <c r="MV120" s="23">
        <v>0</v>
      </c>
      <c r="MW120" s="23">
        <v>0</v>
      </c>
      <c r="MX120" s="23">
        <v>0</v>
      </c>
      <c r="MY120" s="23">
        <v>0</v>
      </c>
      <c r="MZ120" s="23">
        <v>0</v>
      </c>
    </row>
    <row r="121" spans="1:364">
      <c r="A121" s="9" t="s">
        <v>1112</v>
      </c>
      <c r="B121" s="9" t="s">
        <v>1113</v>
      </c>
      <c r="C121" s="9" t="s">
        <v>886</v>
      </c>
      <c r="E121" s="22">
        <v>0</v>
      </c>
      <c r="F121" s="23">
        <v>0</v>
      </c>
      <c r="G121" s="23">
        <v>235.41703999999999</v>
      </c>
      <c r="H121" s="23">
        <v>250.53583399999999</v>
      </c>
      <c r="I121" s="23">
        <v>258.30244499999998</v>
      </c>
      <c r="J121" s="23">
        <v>266.30982</v>
      </c>
      <c r="K121" s="23">
        <v>274.565425</v>
      </c>
      <c r="L121" s="23">
        <v>283.076953</v>
      </c>
      <c r="M121" s="23">
        <v>291.85233899999997</v>
      </c>
      <c r="N121" s="23">
        <v>300.89976100000001</v>
      </c>
      <c r="O121" s="23">
        <v>310.22765399999997</v>
      </c>
      <c r="P121" s="23">
        <v>319.84471100000002</v>
      </c>
      <c r="Q121" s="23">
        <v>329.75989700000002</v>
      </c>
      <c r="R121" s="23">
        <v>339.98245400000002</v>
      </c>
      <c r="S121" s="23">
        <v>350.52190999999999</v>
      </c>
      <c r="T121" s="23">
        <v>361.38808899999998</v>
      </c>
      <c r="U121" s="23">
        <v>372.59111999999999</v>
      </c>
      <c r="V121" s="23">
        <v>0</v>
      </c>
      <c r="W121" s="23">
        <v>0</v>
      </c>
      <c r="X121" s="23">
        <v>0</v>
      </c>
      <c r="Y121" s="22">
        <v>0</v>
      </c>
      <c r="Z121" s="23">
        <v>0</v>
      </c>
      <c r="AA121" s="23">
        <v>260.675724</v>
      </c>
      <c r="AB121" s="23">
        <v>271.91335900000001</v>
      </c>
      <c r="AC121" s="23">
        <v>280.34267299999999</v>
      </c>
      <c r="AD121" s="23">
        <v>289.03329600000001</v>
      </c>
      <c r="AE121" s="23">
        <v>297.99332800000002</v>
      </c>
      <c r="AF121" s="23">
        <v>307.23112099999997</v>
      </c>
      <c r="AG121" s="23">
        <v>316.75528600000001</v>
      </c>
      <c r="AH121" s="23">
        <v>326.57470000000001</v>
      </c>
      <c r="AI121" s="23">
        <v>336.69851599999998</v>
      </c>
      <c r="AJ121" s="23">
        <v>347.13616999999999</v>
      </c>
      <c r="AK121" s="23">
        <v>357.89739100000003</v>
      </c>
      <c r="AL121" s="23">
        <v>368.99221</v>
      </c>
      <c r="AM121" s="23">
        <v>380.43096800000001</v>
      </c>
      <c r="AN121" s="23">
        <v>392.22432800000001</v>
      </c>
      <c r="AO121" s="23">
        <v>404.38328300000001</v>
      </c>
      <c r="AP121" s="23">
        <v>0</v>
      </c>
      <c r="AQ121" s="23">
        <v>0</v>
      </c>
      <c r="AR121" s="23">
        <v>0</v>
      </c>
      <c r="AS121" s="22">
        <v>0</v>
      </c>
      <c r="AT121" s="23">
        <v>0</v>
      </c>
      <c r="AU121" s="23">
        <v>0</v>
      </c>
      <c r="AV121" s="23">
        <v>159.53153800000001</v>
      </c>
      <c r="AW121" s="23">
        <v>164.31748400000001</v>
      </c>
      <c r="AX121" s="23">
        <v>169.24700899999999</v>
      </c>
      <c r="AY121" s="23">
        <v>174.32441900000001</v>
      </c>
      <c r="AZ121" s="23">
        <v>179.55415199999999</v>
      </c>
      <c r="BA121" s="23">
        <v>184.940776</v>
      </c>
      <c r="BB121" s="23">
        <v>190.489</v>
      </c>
      <c r="BC121" s="23">
        <v>196.20366999999999</v>
      </c>
      <c r="BD121" s="23">
        <v>202.08977999999999</v>
      </c>
      <c r="BE121" s="23">
        <v>208.15247299999999</v>
      </c>
      <c r="BF121" s="23">
        <v>214.39704699999999</v>
      </c>
      <c r="BG121" s="23">
        <v>220.828959</v>
      </c>
      <c r="BH121" s="23">
        <v>227.45382699999999</v>
      </c>
      <c r="BI121" s="23">
        <v>234.27744200000001</v>
      </c>
      <c r="BJ121" s="23">
        <v>0</v>
      </c>
      <c r="BK121" s="23">
        <v>0</v>
      </c>
      <c r="BL121" s="23">
        <v>0</v>
      </c>
      <c r="BM121" s="22">
        <v>0</v>
      </c>
      <c r="BN121" s="23">
        <v>0</v>
      </c>
      <c r="BO121" s="23">
        <v>0</v>
      </c>
      <c r="BP121" s="23">
        <v>159.53153800000001</v>
      </c>
      <c r="BQ121" s="23">
        <v>164.31748400000001</v>
      </c>
      <c r="BR121" s="23">
        <v>169.24700899999999</v>
      </c>
      <c r="BS121" s="23">
        <v>174.32441900000001</v>
      </c>
      <c r="BT121" s="23">
        <v>179.55415199999999</v>
      </c>
      <c r="BU121" s="23">
        <v>184.940776</v>
      </c>
      <c r="BV121" s="23">
        <v>190.489</v>
      </c>
      <c r="BW121" s="23">
        <v>196.20366999999999</v>
      </c>
      <c r="BX121" s="23">
        <v>202.08977999999999</v>
      </c>
      <c r="BY121" s="23">
        <v>208.15247299999999</v>
      </c>
      <c r="BZ121" s="23">
        <v>214.39704699999999</v>
      </c>
      <c r="CA121" s="23">
        <v>220.828959</v>
      </c>
      <c r="CB121" s="23">
        <v>227.45382699999999</v>
      </c>
      <c r="CC121" s="23">
        <v>234.27744200000001</v>
      </c>
      <c r="CD121" s="23">
        <v>0</v>
      </c>
      <c r="CE121" s="23">
        <v>0</v>
      </c>
      <c r="CF121" s="23">
        <v>0</v>
      </c>
      <c r="CG121" s="22">
        <v>0</v>
      </c>
      <c r="CH121" s="23">
        <v>0</v>
      </c>
      <c r="CI121" s="23">
        <v>156.24239</v>
      </c>
      <c r="CJ121" s="23">
        <v>158.13242600000001</v>
      </c>
      <c r="CK121" s="23">
        <v>163.03453099999999</v>
      </c>
      <c r="CL121" s="23">
        <v>168.08860200000001</v>
      </c>
      <c r="CM121" s="23">
        <v>173.29934900000001</v>
      </c>
      <c r="CN121" s="23">
        <v>178.671628</v>
      </c>
      <c r="CO121" s="23">
        <v>184.21044900000001</v>
      </c>
      <c r="CP121" s="23">
        <v>189.920973</v>
      </c>
      <c r="CQ121" s="23">
        <v>195.80852300000001</v>
      </c>
      <c r="CR121" s="23">
        <v>201.87858700000001</v>
      </c>
      <c r="CS121" s="23">
        <v>208.13682299999999</v>
      </c>
      <c r="CT121" s="23">
        <v>214.58906500000001</v>
      </c>
      <c r="CU121" s="23">
        <v>221.24132599999999</v>
      </c>
      <c r="CV121" s="23">
        <v>228.099807</v>
      </c>
      <c r="CW121" s="23">
        <v>235.17090099999999</v>
      </c>
      <c r="CX121" s="23">
        <v>0</v>
      </c>
      <c r="CY121" s="23">
        <v>0</v>
      </c>
      <c r="CZ121" s="23">
        <v>0</v>
      </c>
      <c r="DA121" s="22">
        <v>0</v>
      </c>
      <c r="DB121" s="23">
        <v>0</v>
      </c>
      <c r="DC121" s="23">
        <v>154.48685699999999</v>
      </c>
      <c r="DD121" s="23">
        <v>156.35565700000001</v>
      </c>
      <c r="DE121" s="23">
        <v>161.20268300000001</v>
      </c>
      <c r="DF121" s="23">
        <v>166.19996599999999</v>
      </c>
      <c r="DG121" s="23">
        <v>171.35216500000001</v>
      </c>
      <c r="DH121" s="23">
        <v>176.66408200000001</v>
      </c>
      <c r="DI121" s="23">
        <v>182.14066800000001</v>
      </c>
      <c r="DJ121" s="23">
        <v>187.78702899999999</v>
      </c>
      <c r="DK121" s="23">
        <v>193.60842700000001</v>
      </c>
      <c r="DL121" s="23">
        <v>199.610288</v>
      </c>
      <c r="DM121" s="23">
        <v>205.79820699999999</v>
      </c>
      <c r="DN121" s="23">
        <v>212.177952</v>
      </c>
      <c r="DO121" s="23">
        <v>218.75546800000001</v>
      </c>
      <c r="DP121" s="23">
        <v>225.536888</v>
      </c>
      <c r="DQ121" s="23">
        <v>232.52853099999999</v>
      </c>
      <c r="DR121" s="23">
        <v>0</v>
      </c>
      <c r="DS121" s="23">
        <v>0</v>
      </c>
      <c r="DT121" s="23">
        <v>0</v>
      </c>
      <c r="DU121" s="22">
        <v>0</v>
      </c>
      <c r="DV121" s="23">
        <v>0</v>
      </c>
      <c r="DW121" s="23">
        <v>154.48685699999999</v>
      </c>
      <c r="DX121" s="23">
        <v>143.469324</v>
      </c>
      <c r="DY121" s="23">
        <v>147.91687400000001</v>
      </c>
      <c r="DZ121" s="23">
        <v>152.502297</v>
      </c>
      <c r="EA121" s="23">
        <v>157.22986800000001</v>
      </c>
      <c r="EB121" s="23">
        <v>162.103994</v>
      </c>
      <c r="EC121" s="23">
        <v>167.12921800000001</v>
      </c>
      <c r="ED121" s="23">
        <v>172.31022300000001</v>
      </c>
      <c r="EE121" s="23">
        <v>177.65183999999999</v>
      </c>
      <c r="EF121" s="23">
        <v>183.15904699999999</v>
      </c>
      <c r="EG121" s="23">
        <v>188.83697799999999</v>
      </c>
      <c r="EH121" s="23">
        <v>194.690924</v>
      </c>
      <c r="EI121" s="23">
        <v>200.72634300000001</v>
      </c>
      <c r="EJ121" s="23">
        <v>206.948859</v>
      </c>
      <c r="EK121" s="23">
        <v>213.36427399999999</v>
      </c>
      <c r="EL121" s="23">
        <v>0</v>
      </c>
      <c r="EM121" s="23">
        <v>0</v>
      </c>
      <c r="EN121" s="23">
        <v>0</v>
      </c>
      <c r="EO121" s="22">
        <v>0</v>
      </c>
      <c r="EP121" s="23">
        <v>0</v>
      </c>
      <c r="EQ121" s="23">
        <v>156.24239</v>
      </c>
      <c r="ER121" s="23">
        <v>158.13242600000001</v>
      </c>
      <c r="ES121" s="23">
        <v>163.03453099999999</v>
      </c>
      <c r="ET121" s="23">
        <v>168.08860200000001</v>
      </c>
      <c r="EU121" s="23">
        <v>173.29934900000001</v>
      </c>
      <c r="EV121" s="23">
        <v>178.671628</v>
      </c>
      <c r="EW121" s="23">
        <v>184.21044900000001</v>
      </c>
      <c r="EX121" s="23">
        <v>189.920973</v>
      </c>
      <c r="EY121" s="23">
        <v>195.80852300000001</v>
      </c>
      <c r="EZ121" s="23">
        <v>201.87858700000001</v>
      </c>
      <c r="FA121" s="23">
        <v>208.13682299999999</v>
      </c>
      <c r="FB121" s="23">
        <v>214.58906500000001</v>
      </c>
      <c r="FC121" s="23">
        <v>221.24132599999999</v>
      </c>
      <c r="FD121" s="23">
        <v>228.099807</v>
      </c>
      <c r="FE121" s="23">
        <v>235.17090099999999</v>
      </c>
      <c r="FF121" s="23">
        <v>0</v>
      </c>
      <c r="FG121" s="23">
        <v>0</v>
      </c>
      <c r="FH121" s="23">
        <v>0</v>
      </c>
      <c r="FI121" s="22">
        <v>0</v>
      </c>
      <c r="FJ121" s="23">
        <v>0</v>
      </c>
      <c r="FK121" s="23">
        <v>0</v>
      </c>
      <c r="FL121" s="23">
        <v>161.823002</v>
      </c>
      <c r="FM121" s="23">
        <v>167.486808</v>
      </c>
      <c r="FN121" s="23">
        <v>173.34884600000001</v>
      </c>
      <c r="FO121" s="23">
        <v>179.416055</v>
      </c>
      <c r="FP121" s="23">
        <v>185.695617</v>
      </c>
      <c r="FQ121" s="23">
        <v>192.194964</v>
      </c>
      <c r="FR121" s="23">
        <v>198.92178799999999</v>
      </c>
      <c r="FS121" s="23">
        <v>205.88405</v>
      </c>
      <c r="FT121" s="23">
        <v>213.089992</v>
      </c>
      <c r="FU121" s="23">
        <v>220.54814200000001</v>
      </c>
      <c r="FV121" s="23">
        <v>228.26732699999999</v>
      </c>
      <c r="FW121" s="23">
        <v>236.25668300000001</v>
      </c>
      <c r="FX121" s="23">
        <v>244.525667</v>
      </c>
      <c r="FY121" s="23">
        <v>253.08406500000001</v>
      </c>
      <c r="FZ121" s="23">
        <v>0</v>
      </c>
      <c r="GA121" s="23">
        <v>0</v>
      </c>
      <c r="GB121" s="23">
        <v>0</v>
      </c>
      <c r="GC121" s="22">
        <v>0</v>
      </c>
      <c r="GD121" s="23">
        <v>0</v>
      </c>
      <c r="GE121" s="23">
        <v>0</v>
      </c>
      <c r="GF121" s="23">
        <v>252.92470420999999</v>
      </c>
      <c r="GG121" s="23">
        <v>261.77706885999999</v>
      </c>
      <c r="GH121" s="23">
        <v>270.93926627000002</v>
      </c>
      <c r="GI121" s="23">
        <v>280.42214059000003</v>
      </c>
      <c r="GJ121" s="23">
        <v>290.23691551000002</v>
      </c>
      <c r="GK121" s="23">
        <v>300.39520755000001</v>
      </c>
      <c r="GL121" s="23">
        <v>310.90903981999998</v>
      </c>
      <c r="GM121" s="23">
        <v>321.79085621000002</v>
      </c>
      <c r="GN121" s="23">
        <v>333.05353617999998</v>
      </c>
      <c r="GO121" s="23">
        <v>344.71040993999998</v>
      </c>
      <c r="GP121" s="23">
        <v>356.77527429000003</v>
      </c>
      <c r="GQ121" s="23">
        <v>369.26240889000002</v>
      </c>
      <c r="GR121" s="23">
        <v>382.1865932</v>
      </c>
      <c r="GS121" s="23">
        <v>395.56312395999998</v>
      </c>
      <c r="GT121" s="23">
        <v>0</v>
      </c>
      <c r="GU121" s="23">
        <v>0</v>
      </c>
      <c r="GV121" s="23">
        <v>0</v>
      </c>
      <c r="GW121" s="22">
        <v>0</v>
      </c>
      <c r="GX121" s="23">
        <v>0</v>
      </c>
      <c r="GY121" s="23">
        <v>0</v>
      </c>
      <c r="GZ121" s="23">
        <v>0</v>
      </c>
      <c r="HA121" s="23">
        <v>0</v>
      </c>
      <c r="HB121" s="23">
        <v>0</v>
      </c>
      <c r="HC121" s="23">
        <v>0</v>
      </c>
      <c r="HD121" s="23">
        <v>0</v>
      </c>
      <c r="HE121" s="23">
        <v>0</v>
      </c>
      <c r="HF121" s="23">
        <v>0</v>
      </c>
      <c r="HG121" s="23">
        <v>0</v>
      </c>
      <c r="HH121" s="23">
        <v>0</v>
      </c>
      <c r="HI121" s="23">
        <v>0</v>
      </c>
      <c r="HJ121" s="23">
        <v>0</v>
      </c>
      <c r="HK121" s="23">
        <v>0</v>
      </c>
      <c r="HL121" s="23">
        <v>0</v>
      </c>
      <c r="HM121" s="23">
        <v>0</v>
      </c>
      <c r="HN121" s="23">
        <v>0</v>
      </c>
      <c r="HO121" s="23">
        <v>0</v>
      </c>
      <c r="HP121" s="23">
        <v>0</v>
      </c>
      <c r="HQ121" s="22">
        <v>0</v>
      </c>
      <c r="HR121" s="23">
        <v>0</v>
      </c>
      <c r="HS121" s="23">
        <v>0</v>
      </c>
      <c r="HT121" s="24">
        <v>162.66436999999999</v>
      </c>
      <c r="HU121" s="24">
        <v>168.35762299999999</v>
      </c>
      <c r="HV121" s="24">
        <v>176.35315900000001</v>
      </c>
      <c r="HW121" s="23">
        <v>181.748153</v>
      </c>
      <c r="HX121" s="23">
        <v>188.10933900000001</v>
      </c>
      <c r="HY121" s="23">
        <v>194.69316499999999</v>
      </c>
      <c r="HZ121" s="23">
        <v>201.50742600000001</v>
      </c>
      <c r="IA121" s="23">
        <v>208.56018599999999</v>
      </c>
      <c r="IB121" s="23">
        <v>215.859793</v>
      </c>
      <c r="IC121" s="23">
        <v>223.414885</v>
      </c>
      <c r="ID121" s="23">
        <v>231.23440600000001</v>
      </c>
      <c r="IE121" s="23">
        <v>239.32761099999999</v>
      </c>
      <c r="IF121" s="23">
        <v>247.70407700000001</v>
      </c>
      <c r="IG121" s="23">
        <v>256.37371999999999</v>
      </c>
      <c r="IH121" s="23">
        <v>0</v>
      </c>
      <c r="II121" s="23">
        <v>0</v>
      </c>
      <c r="IJ121" s="23">
        <v>0</v>
      </c>
      <c r="IK121" s="22">
        <v>0</v>
      </c>
      <c r="IL121" s="23">
        <v>0</v>
      </c>
      <c r="IM121" s="23">
        <v>0</v>
      </c>
      <c r="IN121" s="23">
        <v>0</v>
      </c>
      <c r="IO121" s="23">
        <v>0</v>
      </c>
      <c r="IP121" s="23">
        <v>0</v>
      </c>
      <c r="IQ121" s="23">
        <v>0</v>
      </c>
      <c r="IR121" s="23">
        <v>0</v>
      </c>
      <c r="IS121" s="23">
        <v>0</v>
      </c>
      <c r="IT121" s="23">
        <v>0</v>
      </c>
      <c r="IU121" s="23">
        <v>0</v>
      </c>
      <c r="IV121" s="23">
        <v>0</v>
      </c>
      <c r="IW121" s="23">
        <v>0</v>
      </c>
      <c r="IX121" s="23">
        <v>0</v>
      </c>
      <c r="IY121" s="23">
        <v>0</v>
      </c>
      <c r="IZ121" s="23">
        <v>0</v>
      </c>
      <c r="JA121" s="23">
        <v>0</v>
      </c>
      <c r="JB121" s="23">
        <v>0</v>
      </c>
      <c r="JC121" s="23">
        <v>0</v>
      </c>
      <c r="JD121" s="23">
        <v>0</v>
      </c>
      <c r="JE121" s="22">
        <v>0</v>
      </c>
      <c r="JF121" s="23">
        <v>0</v>
      </c>
      <c r="JG121" s="23">
        <v>0</v>
      </c>
      <c r="JH121" s="23">
        <v>0</v>
      </c>
      <c r="JI121" s="23">
        <v>0</v>
      </c>
      <c r="JJ121" s="23">
        <v>0</v>
      </c>
      <c r="JK121" s="23">
        <v>0</v>
      </c>
      <c r="JL121" s="23">
        <v>0</v>
      </c>
      <c r="JM121" s="23">
        <v>0</v>
      </c>
      <c r="JN121" s="23">
        <v>0</v>
      </c>
      <c r="JO121" s="23">
        <v>0</v>
      </c>
      <c r="JP121" s="23">
        <v>0</v>
      </c>
      <c r="JQ121" s="23">
        <v>0</v>
      </c>
      <c r="JR121" s="23">
        <v>0</v>
      </c>
      <c r="JS121" s="23">
        <v>0</v>
      </c>
      <c r="JT121" s="23">
        <v>0</v>
      </c>
      <c r="JU121" s="23">
        <v>0</v>
      </c>
      <c r="JV121" s="23">
        <v>0</v>
      </c>
      <c r="JW121" s="23">
        <v>0</v>
      </c>
      <c r="JX121" s="23">
        <v>0</v>
      </c>
      <c r="JY121" s="22">
        <v>0</v>
      </c>
      <c r="JZ121" s="23">
        <v>0</v>
      </c>
      <c r="KA121" s="23">
        <v>0</v>
      </c>
      <c r="KB121" s="23">
        <v>0</v>
      </c>
      <c r="KC121" s="23">
        <v>0</v>
      </c>
      <c r="KD121" s="23">
        <v>0</v>
      </c>
      <c r="KE121" s="23">
        <v>0</v>
      </c>
      <c r="KF121" s="23">
        <v>0</v>
      </c>
      <c r="KG121" s="23">
        <v>0</v>
      </c>
      <c r="KH121" s="23">
        <v>0</v>
      </c>
      <c r="KI121" s="23">
        <v>0</v>
      </c>
      <c r="KJ121" s="23">
        <v>0</v>
      </c>
      <c r="KK121" s="23">
        <v>0</v>
      </c>
      <c r="KL121" s="23">
        <v>0</v>
      </c>
      <c r="KM121" s="23">
        <v>0</v>
      </c>
      <c r="KN121" s="23">
        <v>0</v>
      </c>
      <c r="KO121" s="23">
        <v>0</v>
      </c>
      <c r="KP121" s="23">
        <v>0</v>
      </c>
      <c r="KQ121" s="23">
        <v>0</v>
      </c>
      <c r="KR121" s="23">
        <v>0</v>
      </c>
      <c r="KS121" s="22">
        <v>0</v>
      </c>
      <c r="KT121" s="23">
        <v>0</v>
      </c>
      <c r="KU121" s="23">
        <v>0</v>
      </c>
      <c r="KV121" s="23">
        <v>0</v>
      </c>
      <c r="KW121" s="23">
        <v>0</v>
      </c>
      <c r="KX121" s="23">
        <v>0</v>
      </c>
      <c r="KY121" s="23">
        <v>0</v>
      </c>
      <c r="KZ121" s="23">
        <v>0</v>
      </c>
      <c r="LA121" s="23">
        <v>0</v>
      </c>
      <c r="LB121" s="23">
        <v>0</v>
      </c>
      <c r="LC121" s="23">
        <v>0</v>
      </c>
      <c r="LD121" s="23">
        <v>0</v>
      </c>
      <c r="LE121" s="23">
        <v>0</v>
      </c>
      <c r="LF121" s="23">
        <v>0</v>
      </c>
      <c r="LG121" s="23">
        <v>0</v>
      </c>
      <c r="LH121" s="23">
        <v>0</v>
      </c>
      <c r="LI121" s="23">
        <v>0</v>
      </c>
      <c r="LJ121" s="23">
        <v>0</v>
      </c>
      <c r="LK121" s="23">
        <v>0</v>
      </c>
      <c r="LL121" s="23">
        <v>0</v>
      </c>
      <c r="LM121" s="22">
        <v>0</v>
      </c>
      <c r="LN121" s="23">
        <v>0</v>
      </c>
      <c r="LO121" s="23">
        <v>0</v>
      </c>
      <c r="LP121" s="23">
        <v>0</v>
      </c>
      <c r="LQ121" s="23">
        <v>0</v>
      </c>
      <c r="LR121" s="23">
        <v>0</v>
      </c>
      <c r="LS121" s="23">
        <v>0</v>
      </c>
      <c r="LT121" s="23">
        <v>0</v>
      </c>
      <c r="LU121" s="23">
        <v>0</v>
      </c>
      <c r="LV121" s="23">
        <v>0</v>
      </c>
      <c r="LW121" s="23">
        <v>0</v>
      </c>
      <c r="LX121" s="23">
        <v>0</v>
      </c>
      <c r="LY121" s="23">
        <v>0</v>
      </c>
      <c r="LZ121" s="23">
        <v>0</v>
      </c>
      <c r="MA121" s="23">
        <v>0</v>
      </c>
      <c r="MB121" s="23">
        <v>0</v>
      </c>
      <c r="MC121" s="23">
        <v>0</v>
      </c>
      <c r="MD121" s="23">
        <v>0</v>
      </c>
      <c r="ME121" s="23">
        <v>0</v>
      </c>
      <c r="MF121" s="23">
        <v>0</v>
      </c>
      <c r="MG121" s="22">
        <v>0</v>
      </c>
      <c r="MH121" s="23">
        <v>0</v>
      </c>
      <c r="MI121" s="23">
        <v>0</v>
      </c>
      <c r="MJ121" s="23">
        <v>0</v>
      </c>
      <c r="MK121" s="23">
        <v>0</v>
      </c>
      <c r="ML121" s="23">
        <v>0</v>
      </c>
      <c r="MM121" s="23">
        <v>0</v>
      </c>
      <c r="MN121" s="23">
        <v>0</v>
      </c>
      <c r="MO121" s="23">
        <v>0</v>
      </c>
      <c r="MP121" s="23">
        <v>0</v>
      </c>
      <c r="MQ121" s="23">
        <v>0</v>
      </c>
      <c r="MR121" s="23">
        <v>0</v>
      </c>
      <c r="MS121" s="23">
        <v>0</v>
      </c>
      <c r="MT121" s="23">
        <v>0</v>
      </c>
      <c r="MU121" s="23">
        <v>0</v>
      </c>
      <c r="MV121" s="23">
        <v>0</v>
      </c>
      <c r="MW121" s="23">
        <v>0</v>
      </c>
      <c r="MX121" s="23">
        <v>0</v>
      </c>
      <c r="MY121" s="23">
        <v>0</v>
      </c>
      <c r="MZ121" s="23">
        <v>0</v>
      </c>
    </row>
    <row r="122" spans="1:364">
      <c r="A122" s="9" t="s">
        <v>1114</v>
      </c>
      <c r="B122" s="9" t="s">
        <v>1115</v>
      </c>
      <c r="C122" s="9" t="s">
        <v>886</v>
      </c>
      <c r="E122" s="22">
        <v>0</v>
      </c>
      <c r="F122" s="23">
        <v>0</v>
      </c>
      <c r="G122" s="23">
        <v>281.84772900000002</v>
      </c>
      <c r="H122" s="23">
        <v>299.94836400000003</v>
      </c>
      <c r="I122" s="23">
        <v>309.24676299999999</v>
      </c>
      <c r="J122" s="23">
        <v>318.83341300000001</v>
      </c>
      <c r="K122" s="23">
        <v>328.71724899999998</v>
      </c>
      <c r="L122" s="23">
        <v>338.90748300000001</v>
      </c>
      <c r="M122" s="23">
        <v>349.41361499999999</v>
      </c>
      <c r="N122" s="23">
        <v>360.24543699999998</v>
      </c>
      <c r="O122" s="23">
        <v>371.41304600000001</v>
      </c>
      <c r="P122" s="23">
        <v>382.92685</v>
      </c>
      <c r="Q122" s="23">
        <v>394.79758299999997</v>
      </c>
      <c r="R122" s="23">
        <v>407.03630800000002</v>
      </c>
      <c r="S122" s="23">
        <v>419.65443299999998</v>
      </c>
      <c r="T122" s="23">
        <v>432.66372100000001</v>
      </c>
      <c r="U122" s="23">
        <v>446.07629600000001</v>
      </c>
      <c r="V122" s="23">
        <v>0</v>
      </c>
      <c r="W122" s="23">
        <v>0</v>
      </c>
      <c r="X122" s="23">
        <v>0</v>
      </c>
      <c r="Y122" s="22">
        <v>0</v>
      </c>
      <c r="Z122" s="23">
        <v>0</v>
      </c>
      <c r="AA122" s="23">
        <v>312.08811800000001</v>
      </c>
      <c r="AB122" s="23">
        <v>325.542123</v>
      </c>
      <c r="AC122" s="23">
        <v>335.63392800000003</v>
      </c>
      <c r="AD122" s="23">
        <v>346.03858000000002</v>
      </c>
      <c r="AE122" s="23">
        <v>356.76577600000002</v>
      </c>
      <c r="AF122" s="23">
        <v>367.825515</v>
      </c>
      <c r="AG122" s="23">
        <v>379.22810600000003</v>
      </c>
      <c r="AH122" s="23">
        <v>390.98417799999999</v>
      </c>
      <c r="AI122" s="23">
        <v>403.10468700000001</v>
      </c>
      <c r="AJ122" s="23">
        <v>415.600932</v>
      </c>
      <c r="AK122" s="23">
        <v>428.48456099999999</v>
      </c>
      <c r="AL122" s="23">
        <v>441.767583</v>
      </c>
      <c r="AM122" s="23">
        <v>455.462378</v>
      </c>
      <c r="AN122" s="23">
        <v>469.58171099999998</v>
      </c>
      <c r="AO122" s="23">
        <v>484.13874399999997</v>
      </c>
      <c r="AP122" s="23">
        <v>0</v>
      </c>
      <c r="AQ122" s="23">
        <v>0</v>
      </c>
      <c r="AR122" s="23">
        <v>0</v>
      </c>
      <c r="AS122" s="22">
        <v>0</v>
      </c>
      <c r="AT122" s="23">
        <v>0</v>
      </c>
      <c r="AU122" s="23">
        <v>0</v>
      </c>
      <c r="AV122" s="23">
        <v>191.53564</v>
      </c>
      <c r="AW122" s="23">
        <v>197.28170900000001</v>
      </c>
      <c r="AX122" s="23">
        <v>203.20016000000001</v>
      </c>
      <c r="AY122" s="23">
        <v>209.296165</v>
      </c>
      <c r="AZ122" s="23">
        <v>215.57505</v>
      </c>
      <c r="BA122" s="23">
        <v>222.04230100000001</v>
      </c>
      <c r="BB122" s="23">
        <v>228.70357000000001</v>
      </c>
      <c r="BC122" s="23">
        <v>235.56467799999999</v>
      </c>
      <c r="BD122" s="23">
        <v>242.631618</v>
      </c>
      <c r="BE122" s="23">
        <v>249.91056599999999</v>
      </c>
      <c r="BF122" s="23">
        <v>257.40788300000003</v>
      </c>
      <c r="BG122" s="23">
        <v>265.13011999999998</v>
      </c>
      <c r="BH122" s="23">
        <v>273.084024</v>
      </c>
      <c r="BI122" s="23">
        <v>281.276544</v>
      </c>
      <c r="BJ122" s="23">
        <v>0</v>
      </c>
      <c r="BK122" s="23">
        <v>0</v>
      </c>
      <c r="BL122" s="23">
        <v>0</v>
      </c>
      <c r="BM122" s="22">
        <v>0</v>
      </c>
      <c r="BN122" s="23">
        <v>0</v>
      </c>
      <c r="BO122" s="23">
        <v>0</v>
      </c>
      <c r="BP122" s="23">
        <v>191.53564</v>
      </c>
      <c r="BQ122" s="23">
        <v>197.28170900000001</v>
      </c>
      <c r="BR122" s="23">
        <v>203.20016000000001</v>
      </c>
      <c r="BS122" s="23">
        <v>209.296165</v>
      </c>
      <c r="BT122" s="23">
        <v>215.57505</v>
      </c>
      <c r="BU122" s="23">
        <v>222.04230100000001</v>
      </c>
      <c r="BV122" s="23">
        <v>228.70357000000001</v>
      </c>
      <c r="BW122" s="23">
        <v>235.56467799999999</v>
      </c>
      <c r="BX122" s="23">
        <v>242.631618</v>
      </c>
      <c r="BY122" s="23">
        <v>249.91056599999999</v>
      </c>
      <c r="BZ122" s="23">
        <v>257.40788300000003</v>
      </c>
      <c r="CA122" s="23">
        <v>265.13011999999998</v>
      </c>
      <c r="CB122" s="23">
        <v>273.084024</v>
      </c>
      <c r="CC122" s="23">
        <v>281.276544</v>
      </c>
      <c r="CD122" s="23">
        <v>0</v>
      </c>
      <c r="CE122" s="23">
        <v>0</v>
      </c>
      <c r="CF122" s="23">
        <v>0</v>
      </c>
      <c r="CG122" s="22">
        <v>0</v>
      </c>
      <c r="CH122" s="23">
        <v>0</v>
      </c>
      <c r="CI122" s="23">
        <v>187.057669</v>
      </c>
      <c r="CJ122" s="23">
        <v>189.32047299999999</v>
      </c>
      <c r="CK122" s="23">
        <v>195.18940699999999</v>
      </c>
      <c r="CL122" s="23">
        <v>201.24027899999999</v>
      </c>
      <c r="CM122" s="23">
        <v>207.47872799999999</v>
      </c>
      <c r="CN122" s="23">
        <v>213.91056800000001</v>
      </c>
      <c r="CO122" s="23">
        <v>220.54179600000001</v>
      </c>
      <c r="CP122" s="23">
        <v>227.378592</v>
      </c>
      <c r="CQ122" s="23">
        <v>234.42732799999999</v>
      </c>
      <c r="CR122" s="23">
        <v>241.69457499999999</v>
      </c>
      <c r="CS122" s="23">
        <v>249.187107</v>
      </c>
      <c r="CT122" s="23">
        <v>256.91190699999999</v>
      </c>
      <c r="CU122" s="23">
        <v>264.87617599999999</v>
      </c>
      <c r="CV122" s="23">
        <v>273.08733799999999</v>
      </c>
      <c r="CW122" s="23">
        <v>281.553045</v>
      </c>
      <c r="CX122" s="23">
        <v>0</v>
      </c>
      <c r="CY122" s="23">
        <v>0</v>
      </c>
      <c r="CZ122" s="23">
        <v>0</v>
      </c>
      <c r="DA122" s="22">
        <v>0</v>
      </c>
      <c r="DB122" s="23">
        <v>0</v>
      </c>
      <c r="DC122" s="23">
        <v>184.95589799999999</v>
      </c>
      <c r="DD122" s="23">
        <v>187.193276</v>
      </c>
      <c r="DE122" s="23">
        <v>192.99626799999999</v>
      </c>
      <c r="DF122" s="23">
        <v>198.979152</v>
      </c>
      <c r="DG122" s="23">
        <v>205.14750599999999</v>
      </c>
      <c r="DH122" s="23">
        <v>211.507079</v>
      </c>
      <c r="DI122" s="23">
        <v>218.06379799999999</v>
      </c>
      <c r="DJ122" s="23">
        <v>224.82377600000001</v>
      </c>
      <c r="DK122" s="23">
        <v>231.79331300000001</v>
      </c>
      <c r="DL122" s="23">
        <v>238.97890599999999</v>
      </c>
      <c r="DM122" s="23">
        <v>246.38725199999999</v>
      </c>
      <c r="DN122" s="23">
        <v>254.02525700000001</v>
      </c>
      <c r="DO122" s="23">
        <v>261.90003999999999</v>
      </c>
      <c r="DP122" s="23">
        <v>270.01894099999998</v>
      </c>
      <c r="DQ122" s="23">
        <v>278.38952799999998</v>
      </c>
      <c r="DR122" s="23">
        <v>0</v>
      </c>
      <c r="DS122" s="23">
        <v>0</v>
      </c>
      <c r="DT122" s="23">
        <v>0</v>
      </c>
      <c r="DU122" s="22">
        <v>0</v>
      </c>
      <c r="DV122" s="23">
        <v>0</v>
      </c>
      <c r="DW122" s="23">
        <v>184.95589799999999</v>
      </c>
      <c r="DX122" s="23">
        <v>171.76540600000001</v>
      </c>
      <c r="DY122" s="23">
        <v>177.09013300000001</v>
      </c>
      <c r="DZ122" s="23">
        <v>182.579927</v>
      </c>
      <c r="EA122" s="23">
        <v>188.23990499999999</v>
      </c>
      <c r="EB122" s="23">
        <v>194.07534200000001</v>
      </c>
      <c r="EC122" s="23">
        <v>200.091678</v>
      </c>
      <c r="ED122" s="23">
        <v>206.29452000000001</v>
      </c>
      <c r="EE122" s="23">
        <v>212.68965</v>
      </c>
      <c r="EF122" s="23">
        <v>219.283029</v>
      </c>
      <c r="EG122" s="23">
        <v>226.080803</v>
      </c>
      <c r="EH122" s="23">
        <v>233.08930799999999</v>
      </c>
      <c r="EI122" s="23">
        <v>240.315076</v>
      </c>
      <c r="EJ122" s="23">
        <v>247.76484400000001</v>
      </c>
      <c r="EK122" s="23">
        <v>255.44555399999999</v>
      </c>
      <c r="EL122" s="23">
        <v>0</v>
      </c>
      <c r="EM122" s="23">
        <v>0</v>
      </c>
      <c r="EN122" s="23">
        <v>0</v>
      </c>
      <c r="EO122" s="22">
        <v>0</v>
      </c>
      <c r="EP122" s="23">
        <v>0</v>
      </c>
      <c r="EQ122" s="23">
        <v>187.057669</v>
      </c>
      <c r="ER122" s="23">
        <v>189.32047299999999</v>
      </c>
      <c r="ES122" s="23">
        <v>195.18940699999999</v>
      </c>
      <c r="ET122" s="23">
        <v>201.24027899999999</v>
      </c>
      <c r="EU122" s="23">
        <v>207.47872799999999</v>
      </c>
      <c r="EV122" s="23">
        <v>213.91056800000001</v>
      </c>
      <c r="EW122" s="23">
        <v>220.54179600000001</v>
      </c>
      <c r="EX122" s="23">
        <v>227.378592</v>
      </c>
      <c r="EY122" s="23">
        <v>234.42732799999999</v>
      </c>
      <c r="EZ122" s="23">
        <v>241.69457499999999</v>
      </c>
      <c r="FA122" s="23">
        <v>249.187107</v>
      </c>
      <c r="FB122" s="23">
        <v>256.91190699999999</v>
      </c>
      <c r="FC122" s="23">
        <v>264.87617599999999</v>
      </c>
      <c r="FD122" s="23">
        <v>273.08733799999999</v>
      </c>
      <c r="FE122" s="23">
        <v>281.553045</v>
      </c>
      <c r="FF122" s="23">
        <v>0</v>
      </c>
      <c r="FG122" s="23">
        <v>0</v>
      </c>
      <c r="FH122" s="23">
        <v>0</v>
      </c>
      <c r="FI122" s="22">
        <v>0</v>
      </c>
      <c r="FJ122" s="23">
        <v>0</v>
      </c>
      <c r="FK122" s="23">
        <v>0</v>
      </c>
      <c r="FL122" s="23">
        <v>195.077337</v>
      </c>
      <c r="FM122" s="23">
        <v>201.90504300000001</v>
      </c>
      <c r="FN122" s="23">
        <v>208.97172</v>
      </c>
      <c r="FO122" s="23">
        <v>216.28573</v>
      </c>
      <c r="FP122" s="23">
        <v>223.85573099999999</v>
      </c>
      <c r="FQ122" s="23">
        <v>231.69068100000001</v>
      </c>
      <c r="FR122" s="23">
        <v>239.79985500000001</v>
      </c>
      <c r="FS122" s="23">
        <v>248.19284999999999</v>
      </c>
      <c r="FT122" s="23">
        <v>256.87959999999998</v>
      </c>
      <c r="FU122" s="23">
        <v>265.870386</v>
      </c>
      <c r="FV122" s="23">
        <v>275.17584900000003</v>
      </c>
      <c r="FW122" s="23">
        <v>284.80700400000001</v>
      </c>
      <c r="FX122" s="23">
        <v>294.77524899999997</v>
      </c>
      <c r="FY122" s="23">
        <v>305.09238299999998</v>
      </c>
      <c r="FZ122" s="23">
        <v>0</v>
      </c>
      <c r="GA122" s="23">
        <v>0</v>
      </c>
      <c r="GB122" s="23">
        <v>0</v>
      </c>
      <c r="GC122" s="22">
        <v>0</v>
      </c>
      <c r="GD122" s="23">
        <v>0</v>
      </c>
      <c r="GE122" s="23">
        <v>0</v>
      </c>
      <c r="GF122" s="23">
        <v>304.90027320000002</v>
      </c>
      <c r="GG122" s="23">
        <v>315.57178276000002</v>
      </c>
      <c r="GH122" s="23">
        <v>326.61679515999998</v>
      </c>
      <c r="GI122" s="23">
        <v>338.04838298999999</v>
      </c>
      <c r="GJ122" s="23">
        <v>349.88007639</v>
      </c>
      <c r="GK122" s="23">
        <v>362.12587905999999</v>
      </c>
      <c r="GL122" s="23">
        <v>374.80028483000001</v>
      </c>
      <c r="GM122" s="23">
        <v>387.91829480000001</v>
      </c>
      <c r="GN122" s="23">
        <v>401.49543512000002</v>
      </c>
      <c r="GO122" s="23">
        <v>415.54777534999999</v>
      </c>
      <c r="GP122" s="23">
        <v>430.09194747999999</v>
      </c>
      <c r="GQ122" s="23">
        <v>445.14516565000002</v>
      </c>
      <c r="GR122" s="23">
        <v>460.72524643999998</v>
      </c>
      <c r="GS122" s="23">
        <v>476.85063007000002</v>
      </c>
      <c r="GT122" s="23">
        <v>0</v>
      </c>
      <c r="GU122" s="23">
        <v>0</v>
      </c>
      <c r="GV122" s="23">
        <v>0</v>
      </c>
      <c r="GW122" s="22">
        <v>0</v>
      </c>
      <c r="GX122" s="23">
        <v>0</v>
      </c>
      <c r="GY122" s="23">
        <v>0</v>
      </c>
      <c r="GZ122" s="23">
        <v>0</v>
      </c>
      <c r="HA122" s="23">
        <v>0</v>
      </c>
      <c r="HB122" s="23">
        <v>0</v>
      </c>
      <c r="HC122" s="23">
        <v>0</v>
      </c>
      <c r="HD122" s="23">
        <v>0</v>
      </c>
      <c r="HE122" s="23">
        <v>0</v>
      </c>
      <c r="HF122" s="23">
        <v>0</v>
      </c>
      <c r="HG122" s="23">
        <v>0</v>
      </c>
      <c r="HH122" s="23">
        <v>0</v>
      </c>
      <c r="HI122" s="23">
        <v>0</v>
      </c>
      <c r="HJ122" s="23">
        <v>0</v>
      </c>
      <c r="HK122" s="23">
        <v>0</v>
      </c>
      <c r="HL122" s="23">
        <v>0</v>
      </c>
      <c r="HM122" s="23">
        <v>0</v>
      </c>
      <c r="HN122" s="23">
        <v>0</v>
      </c>
      <c r="HO122" s="23">
        <v>0</v>
      </c>
      <c r="HP122" s="23">
        <v>0</v>
      </c>
      <c r="HQ122" s="22">
        <v>0</v>
      </c>
      <c r="HR122" s="23">
        <v>0</v>
      </c>
      <c r="HS122" s="23">
        <v>0</v>
      </c>
      <c r="HT122" s="24">
        <v>196.09160399999999</v>
      </c>
      <c r="HU122" s="24">
        <v>202.95481000000001</v>
      </c>
      <c r="HV122" s="24">
        <v>212.593413</v>
      </c>
      <c r="HW122" s="23">
        <v>219.09707</v>
      </c>
      <c r="HX122" s="23">
        <v>226.765467</v>
      </c>
      <c r="HY122" s="23">
        <v>234.702259</v>
      </c>
      <c r="HZ122" s="23">
        <v>242.91683800000001</v>
      </c>
      <c r="IA122" s="23">
        <v>251.418927</v>
      </c>
      <c r="IB122" s="23">
        <v>260.21858900000001</v>
      </c>
      <c r="IC122" s="23">
        <v>269.32623999999998</v>
      </c>
      <c r="ID122" s="23">
        <v>278.752658</v>
      </c>
      <c r="IE122" s="23">
        <v>288.50900100000001</v>
      </c>
      <c r="IF122" s="23">
        <v>298.60681599999998</v>
      </c>
      <c r="IG122" s="23">
        <v>309.05805500000002</v>
      </c>
      <c r="IH122" s="23">
        <v>0</v>
      </c>
      <c r="II122" s="23">
        <v>0</v>
      </c>
      <c r="IJ122" s="23">
        <v>0</v>
      </c>
      <c r="IK122" s="22">
        <v>0</v>
      </c>
      <c r="IL122" s="23">
        <v>0</v>
      </c>
      <c r="IM122" s="23">
        <v>0</v>
      </c>
      <c r="IN122" s="23">
        <v>0</v>
      </c>
      <c r="IO122" s="23">
        <v>0</v>
      </c>
      <c r="IP122" s="23">
        <v>0</v>
      </c>
      <c r="IQ122" s="23">
        <v>0</v>
      </c>
      <c r="IR122" s="23">
        <v>0</v>
      </c>
      <c r="IS122" s="23">
        <v>0</v>
      </c>
      <c r="IT122" s="23">
        <v>0</v>
      </c>
      <c r="IU122" s="23">
        <v>0</v>
      </c>
      <c r="IV122" s="23">
        <v>0</v>
      </c>
      <c r="IW122" s="23">
        <v>0</v>
      </c>
      <c r="IX122" s="23">
        <v>0</v>
      </c>
      <c r="IY122" s="23">
        <v>0</v>
      </c>
      <c r="IZ122" s="23">
        <v>0</v>
      </c>
      <c r="JA122" s="23">
        <v>0</v>
      </c>
      <c r="JB122" s="23">
        <v>0</v>
      </c>
      <c r="JC122" s="23">
        <v>0</v>
      </c>
      <c r="JD122" s="23">
        <v>0</v>
      </c>
      <c r="JE122" s="22">
        <v>0</v>
      </c>
      <c r="JF122" s="23">
        <v>0</v>
      </c>
      <c r="JG122" s="23">
        <v>0</v>
      </c>
      <c r="JH122" s="23">
        <v>0</v>
      </c>
      <c r="JI122" s="23">
        <v>0</v>
      </c>
      <c r="JJ122" s="23">
        <v>0</v>
      </c>
      <c r="JK122" s="23">
        <v>0</v>
      </c>
      <c r="JL122" s="23">
        <v>0</v>
      </c>
      <c r="JM122" s="23">
        <v>0</v>
      </c>
      <c r="JN122" s="23">
        <v>0</v>
      </c>
      <c r="JO122" s="23">
        <v>0</v>
      </c>
      <c r="JP122" s="23">
        <v>0</v>
      </c>
      <c r="JQ122" s="23">
        <v>0</v>
      </c>
      <c r="JR122" s="23">
        <v>0</v>
      </c>
      <c r="JS122" s="23">
        <v>0</v>
      </c>
      <c r="JT122" s="23">
        <v>0</v>
      </c>
      <c r="JU122" s="23">
        <v>0</v>
      </c>
      <c r="JV122" s="23">
        <v>0</v>
      </c>
      <c r="JW122" s="23">
        <v>0</v>
      </c>
      <c r="JX122" s="23">
        <v>0</v>
      </c>
      <c r="JY122" s="22">
        <v>0</v>
      </c>
      <c r="JZ122" s="23">
        <v>0</v>
      </c>
      <c r="KA122" s="23">
        <v>0</v>
      </c>
      <c r="KB122" s="23">
        <v>0</v>
      </c>
      <c r="KC122" s="23">
        <v>0</v>
      </c>
      <c r="KD122" s="23">
        <v>0</v>
      </c>
      <c r="KE122" s="23">
        <v>0</v>
      </c>
      <c r="KF122" s="23">
        <v>0</v>
      </c>
      <c r="KG122" s="23">
        <v>0</v>
      </c>
      <c r="KH122" s="23">
        <v>0</v>
      </c>
      <c r="KI122" s="23">
        <v>0</v>
      </c>
      <c r="KJ122" s="23">
        <v>0</v>
      </c>
      <c r="KK122" s="23">
        <v>0</v>
      </c>
      <c r="KL122" s="23">
        <v>0</v>
      </c>
      <c r="KM122" s="23">
        <v>0</v>
      </c>
      <c r="KN122" s="23">
        <v>0</v>
      </c>
      <c r="KO122" s="23">
        <v>0</v>
      </c>
      <c r="KP122" s="23">
        <v>0</v>
      </c>
      <c r="KQ122" s="23">
        <v>0</v>
      </c>
      <c r="KR122" s="23">
        <v>0</v>
      </c>
      <c r="KS122" s="22">
        <v>0</v>
      </c>
      <c r="KT122" s="23">
        <v>0</v>
      </c>
      <c r="KU122" s="23">
        <v>0</v>
      </c>
      <c r="KV122" s="23">
        <v>0</v>
      </c>
      <c r="KW122" s="23">
        <v>0</v>
      </c>
      <c r="KX122" s="23">
        <v>0</v>
      </c>
      <c r="KY122" s="23">
        <v>0</v>
      </c>
      <c r="KZ122" s="23">
        <v>0</v>
      </c>
      <c r="LA122" s="23">
        <v>0</v>
      </c>
      <c r="LB122" s="23">
        <v>0</v>
      </c>
      <c r="LC122" s="23">
        <v>0</v>
      </c>
      <c r="LD122" s="23">
        <v>0</v>
      </c>
      <c r="LE122" s="23">
        <v>0</v>
      </c>
      <c r="LF122" s="23">
        <v>0</v>
      </c>
      <c r="LG122" s="23">
        <v>0</v>
      </c>
      <c r="LH122" s="23">
        <v>0</v>
      </c>
      <c r="LI122" s="23">
        <v>0</v>
      </c>
      <c r="LJ122" s="23">
        <v>0</v>
      </c>
      <c r="LK122" s="23">
        <v>0</v>
      </c>
      <c r="LL122" s="23">
        <v>0</v>
      </c>
      <c r="LM122" s="22">
        <v>0</v>
      </c>
      <c r="LN122" s="23">
        <v>0</v>
      </c>
      <c r="LO122" s="23">
        <v>0</v>
      </c>
      <c r="LP122" s="23">
        <v>0</v>
      </c>
      <c r="LQ122" s="23">
        <v>0</v>
      </c>
      <c r="LR122" s="23">
        <v>0</v>
      </c>
      <c r="LS122" s="23">
        <v>0</v>
      </c>
      <c r="LT122" s="23">
        <v>0</v>
      </c>
      <c r="LU122" s="23">
        <v>0</v>
      </c>
      <c r="LV122" s="23">
        <v>0</v>
      </c>
      <c r="LW122" s="23">
        <v>0</v>
      </c>
      <c r="LX122" s="23">
        <v>0</v>
      </c>
      <c r="LY122" s="23">
        <v>0</v>
      </c>
      <c r="LZ122" s="23">
        <v>0</v>
      </c>
      <c r="MA122" s="23">
        <v>0</v>
      </c>
      <c r="MB122" s="23">
        <v>0</v>
      </c>
      <c r="MC122" s="23">
        <v>0</v>
      </c>
      <c r="MD122" s="23">
        <v>0</v>
      </c>
      <c r="ME122" s="23">
        <v>0</v>
      </c>
      <c r="MF122" s="23">
        <v>0</v>
      </c>
      <c r="MG122" s="22">
        <v>0</v>
      </c>
      <c r="MH122" s="23">
        <v>0</v>
      </c>
      <c r="MI122" s="23">
        <v>0</v>
      </c>
      <c r="MJ122" s="23">
        <v>0</v>
      </c>
      <c r="MK122" s="23">
        <v>0</v>
      </c>
      <c r="ML122" s="23">
        <v>0</v>
      </c>
      <c r="MM122" s="23">
        <v>0</v>
      </c>
      <c r="MN122" s="23">
        <v>0</v>
      </c>
      <c r="MO122" s="23">
        <v>0</v>
      </c>
      <c r="MP122" s="23">
        <v>0</v>
      </c>
      <c r="MQ122" s="23">
        <v>0</v>
      </c>
      <c r="MR122" s="23">
        <v>0</v>
      </c>
      <c r="MS122" s="23">
        <v>0</v>
      </c>
      <c r="MT122" s="23">
        <v>0</v>
      </c>
      <c r="MU122" s="23">
        <v>0</v>
      </c>
      <c r="MV122" s="23">
        <v>0</v>
      </c>
      <c r="MW122" s="23">
        <v>0</v>
      </c>
      <c r="MX122" s="23">
        <v>0</v>
      </c>
      <c r="MY122" s="23">
        <v>0</v>
      </c>
      <c r="MZ122" s="23">
        <v>0</v>
      </c>
    </row>
    <row r="123" spans="1:364">
      <c r="A123" s="9" t="s">
        <v>1116</v>
      </c>
      <c r="B123" s="9" t="s">
        <v>1117</v>
      </c>
      <c r="C123" s="9" t="s">
        <v>886</v>
      </c>
      <c r="E123" s="22">
        <v>0</v>
      </c>
      <c r="F123" s="23">
        <v>0</v>
      </c>
      <c r="G123" s="23">
        <v>150.04439400000001</v>
      </c>
      <c r="H123" s="23">
        <v>144.973129</v>
      </c>
      <c r="I123" s="23">
        <v>149.467296</v>
      </c>
      <c r="J123" s="23">
        <v>154.10078200000001</v>
      </c>
      <c r="K123" s="23">
        <v>158.87790699999999</v>
      </c>
      <c r="L123" s="23">
        <v>163.803122</v>
      </c>
      <c r="M123" s="23">
        <v>168.88101800000001</v>
      </c>
      <c r="N123" s="23">
        <v>174.11633</v>
      </c>
      <c r="O123" s="23">
        <v>179.513936</v>
      </c>
      <c r="P123" s="23">
        <v>185.078868</v>
      </c>
      <c r="Q123" s="23">
        <v>190.81631300000001</v>
      </c>
      <c r="R123" s="23">
        <v>196.73161899999999</v>
      </c>
      <c r="S123" s="23">
        <v>202.830299</v>
      </c>
      <c r="T123" s="23">
        <v>209.11803800000001</v>
      </c>
      <c r="U123" s="23">
        <v>215.600697</v>
      </c>
      <c r="V123" s="23">
        <v>0</v>
      </c>
      <c r="W123" s="23">
        <v>0</v>
      </c>
      <c r="X123" s="23">
        <v>0</v>
      </c>
      <c r="Y123" s="22">
        <v>0</v>
      </c>
      <c r="Z123" s="23">
        <v>0</v>
      </c>
      <c r="AA123" s="23">
        <v>150.04439400000001</v>
      </c>
      <c r="AB123" s="23">
        <v>144.973129</v>
      </c>
      <c r="AC123" s="23">
        <v>149.467296</v>
      </c>
      <c r="AD123" s="23">
        <v>154.10078200000001</v>
      </c>
      <c r="AE123" s="23">
        <v>158.87790699999999</v>
      </c>
      <c r="AF123" s="23">
        <v>163.803122</v>
      </c>
      <c r="AG123" s="23">
        <v>168.88101800000001</v>
      </c>
      <c r="AH123" s="23">
        <v>174.11633</v>
      </c>
      <c r="AI123" s="23">
        <v>179.513936</v>
      </c>
      <c r="AJ123" s="23">
        <v>185.078868</v>
      </c>
      <c r="AK123" s="23">
        <v>190.81631300000001</v>
      </c>
      <c r="AL123" s="23">
        <v>196.73161899999999</v>
      </c>
      <c r="AM123" s="23">
        <v>202.830299</v>
      </c>
      <c r="AN123" s="23">
        <v>209.11803800000001</v>
      </c>
      <c r="AO123" s="23">
        <v>215.600697</v>
      </c>
      <c r="AP123" s="23">
        <v>0</v>
      </c>
      <c r="AQ123" s="23">
        <v>0</v>
      </c>
      <c r="AR123" s="23">
        <v>0</v>
      </c>
      <c r="AS123" s="22">
        <v>0</v>
      </c>
      <c r="AT123" s="23">
        <v>0</v>
      </c>
      <c r="AU123" s="23">
        <v>0</v>
      </c>
      <c r="AV123" s="23">
        <v>129.36969199999999</v>
      </c>
      <c r="AW123" s="23">
        <v>133.25078300000001</v>
      </c>
      <c r="AX123" s="23">
        <v>137.24830600000001</v>
      </c>
      <c r="AY123" s="23">
        <v>141.36575500000001</v>
      </c>
      <c r="AZ123" s="23">
        <v>145.606728</v>
      </c>
      <c r="BA123" s="23">
        <v>149.97493</v>
      </c>
      <c r="BB123" s="23">
        <v>154.47417799999999</v>
      </c>
      <c r="BC123" s="23">
        <v>159.10840300000001</v>
      </c>
      <c r="BD123" s="23">
        <v>163.88165499999999</v>
      </c>
      <c r="BE123" s="23">
        <v>168.79810499999999</v>
      </c>
      <c r="BF123" s="23">
        <v>173.86204799999999</v>
      </c>
      <c r="BG123" s="23">
        <v>179.07791</v>
      </c>
      <c r="BH123" s="23">
        <v>184.45024699999999</v>
      </c>
      <c r="BI123" s="23">
        <v>189.983754</v>
      </c>
      <c r="BJ123" s="23">
        <v>0</v>
      </c>
      <c r="BK123" s="23">
        <v>0</v>
      </c>
      <c r="BL123" s="23">
        <v>0</v>
      </c>
      <c r="BM123" s="22">
        <v>0</v>
      </c>
      <c r="BN123" s="23">
        <v>0</v>
      </c>
      <c r="BO123" s="23">
        <v>0</v>
      </c>
      <c r="BP123" s="23">
        <v>129.36969199999999</v>
      </c>
      <c r="BQ123" s="23">
        <v>133.25078300000001</v>
      </c>
      <c r="BR123" s="23">
        <v>137.24830600000001</v>
      </c>
      <c r="BS123" s="23">
        <v>141.36575500000001</v>
      </c>
      <c r="BT123" s="23">
        <v>145.606728</v>
      </c>
      <c r="BU123" s="23">
        <v>149.97493</v>
      </c>
      <c r="BV123" s="23">
        <v>154.47417799999999</v>
      </c>
      <c r="BW123" s="23">
        <v>159.10840300000001</v>
      </c>
      <c r="BX123" s="23">
        <v>163.88165499999999</v>
      </c>
      <c r="BY123" s="23">
        <v>168.79810499999999</v>
      </c>
      <c r="BZ123" s="23">
        <v>173.86204799999999</v>
      </c>
      <c r="CA123" s="23">
        <v>179.07791</v>
      </c>
      <c r="CB123" s="23">
        <v>184.45024699999999</v>
      </c>
      <c r="CC123" s="23">
        <v>189.983754</v>
      </c>
      <c r="CD123" s="23">
        <v>0</v>
      </c>
      <c r="CE123" s="23">
        <v>0</v>
      </c>
      <c r="CF123" s="23">
        <v>0</v>
      </c>
      <c r="CG123" s="22">
        <v>0</v>
      </c>
      <c r="CH123" s="23">
        <v>0</v>
      </c>
      <c r="CI123" s="23">
        <v>147.166766</v>
      </c>
      <c r="CJ123" s="23">
        <v>128.739531</v>
      </c>
      <c r="CK123" s="23">
        <v>132.730457</v>
      </c>
      <c r="CL123" s="23">
        <v>136.845101</v>
      </c>
      <c r="CM123" s="23">
        <v>141.087299</v>
      </c>
      <c r="CN123" s="23">
        <v>145.461005</v>
      </c>
      <c r="CO123" s="23">
        <v>149.97029599999999</v>
      </c>
      <c r="CP123" s="23">
        <v>154.61937599999999</v>
      </c>
      <c r="CQ123" s="23">
        <v>159.412576</v>
      </c>
      <c r="CR123" s="23">
        <v>164.354366</v>
      </c>
      <c r="CS123" s="23">
        <v>169.449352</v>
      </c>
      <c r="CT123" s="23">
        <v>174.702281</v>
      </c>
      <c r="CU123" s="23">
        <v>180.11805200000001</v>
      </c>
      <c r="CV123" s="23">
        <v>185.70171199999999</v>
      </c>
      <c r="CW123" s="23">
        <v>191.45846499999999</v>
      </c>
      <c r="CX123" s="23">
        <v>0</v>
      </c>
      <c r="CY123" s="23">
        <v>0</v>
      </c>
      <c r="CZ123" s="23">
        <v>0</v>
      </c>
      <c r="DA123" s="22">
        <v>0</v>
      </c>
      <c r="DB123" s="23">
        <v>0</v>
      </c>
      <c r="DC123" s="23">
        <v>145.51320699999999</v>
      </c>
      <c r="DD123" s="23">
        <v>127.29302</v>
      </c>
      <c r="DE123" s="23">
        <v>131.239103</v>
      </c>
      <c r="DF123" s="23">
        <v>135.30751599999999</v>
      </c>
      <c r="DG123" s="23">
        <v>139.502048</v>
      </c>
      <c r="DH123" s="23">
        <v>143.82661200000001</v>
      </c>
      <c r="DI123" s="23">
        <v>148.285237</v>
      </c>
      <c r="DJ123" s="23">
        <v>152.882079</v>
      </c>
      <c r="DK123" s="23">
        <v>157.62142399999999</v>
      </c>
      <c r="DL123" s="23">
        <v>162.507688</v>
      </c>
      <c r="DM123" s="23">
        <v>167.54542599999999</v>
      </c>
      <c r="DN123" s="23">
        <v>172.73933400000001</v>
      </c>
      <c r="DO123" s="23">
        <v>178.09425400000001</v>
      </c>
      <c r="DP123" s="23">
        <v>183.61517599999999</v>
      </c>
      <c r="DQ123" s="23">
        <v>189.30724599999999</v>
      </c>
      <c r="DR123" s="23">
        <v>0</v>
      </c>
      <c r="DS123" s="23">
        <v>0</v>
      </c>
      <c r="DT123" s="23">
        <v>0</v>
      </c>
      <c r="DU123" s="22">
        <v>0</v>
      </c>
      <c r="DV123" s="23">
        <v>0</v>
      </c>
      <c r="DW123" s="23">
        <v>145.51320699999999</v>
      </c>
      <c r="DX123" s="23">
        <v>127.29302</v>
      </c>
      <c r="DY123" s="23">
        <v>131.239103</v>
      </c>
      <c r="DZ123" s="23">
        <v>135.30751599999999</v>
      </c>
      <c r="EA123" s="23">
        <v>139.502048</v>
      </c>
      <c r="EB123" s="23">
        <v>143.82661200000001</v>
      </c>
      <c r="EC123" s="23">
        <v>148.285237</v>
      </c>
      <c r="ED123" s="23">
        <v>152.882079</v>
      </c>
      <c r="EE123" s="23">
        <v>157.62142399999999</v>
      </c>
      <c r="EF123" s="23">
        <v>162.507688</v>
      </c>
      <c r="EG123" s="23">
        <v>167.54542599999999</v>
      </c>
      <c r="EH123" s="23">
        <v>172.73933400000001</v>
      </c>
      <c r="EI123" s="23">
        <v>178.09425400000001</v>
      </c>
      <c r="EJ123" s="23">
        <v>183.61517599999999</v>
      </c>
      <c r="EK123" s="23">
        <v>189.30724599999999</v>
      </c>
      <c r="EL123" s="23">
        <v>0</v>
      </c>
      <c r="EM123" s="23">
        <v>0</v>
      </c>
      <c r="EN123" s="23">
        <v>0</v>
      </c>
      <c r="EO123" s="22">
        <v>0</v>
      </c>
      <c r="EP123" s="23">
        <v>0</v>
      </c>
      <c r="EQ123" s="23">
        <v>147.166766</v>
      </c>
      <c r="ER123" s="23">
        <v>128.739531</v>
      </c>
      <c r="ES123" s="23">
        <v>132.730457</v>
      </c>
      <c r="ET123" s="23">
        <v>136.845101</v>
      </c>
      <c r="EU123" s="23">
        <v>141.087299</v>
      </c>
      <c r="EV123" s="23">
        <v>145.461005</v>
      </c>
      <c r="EW123" s="23">
        <v>149.97029599999999</v>
      </c>
      <c r="EX123" s="23">
        <v>154.61937599999999</v>
      </c>
      <c r="EY123" s="23">
        <v>159.412576</v>
      </c>
      <c r="EZ123" s="23">
        <v>164.354366</v>
      </c>
      <c r="FA123" s="23">
        <v>169.449352</v>
      </c>
      <c r="FB123" s="23">
        <v>174.702281</v>
      </c>
      <c r="FC123" s="23">
        <v>180.11805200000001</v>
      </c>
      <c r="FD123" s="23">
        <v>185.70171199999999</v>
      </c>
      <c r="FE123" s="23">
        <v>191.45846499999999</v>
      </c>
      <c r="FF123" s="23">
        <v>0</v>
      </c>
      <c r="FG123" s="23">
        <v>0</v>
      </c>
      <c r="FH123" s="23">
        <v>0</v>
      </c>
      <c r="FI123" s="22">
        <v>0</v>
      </c>
      <c r="FJ123" s="23">
        <v>0</v>
      </c>
      <c r="FK123" s="23">
        <v>0</v>
      </c>
      <c r="FL123" s="23">
        <v>127.758656</v>
      </c>
      <c r="FM123" s="23">
        <v>132.230209</v>
      </c>
      <c r="FN123" s="23">
        <v>136.85826599999999</v>
      </c>
      <c r="FO123" s="23">
        <v>141.64830599999999</v>
      </c>
      <c r="FP123" s="23">
        <v>146.605996</v>
      </c>
      <c r="FQ123" s="23">
        <v>151.73720599999999</v>
      </c>
      <c r="FR123" s="23">
        <v>157.04800900000001</v>
      </c>
      <c r="FS123" s="23">
        <v>162.54468900000001</v>
      </c>
      <c r="FT123" s="23">
        <v>168.23375300000001</v>
      </c>
      <c r="FU123" s="23">
        <v>174.12193400000001</v>
      </c>
      <c r="FV123" s="23">
        <v>180.21620200000001</v>
      </c>
      <c r="FW123" s="23">
        <v>186.52376899999999</v>
      </c>
      <c r="FX123" s="23">
        <v>193.05210099999999</v>
      </c>
      <c r="FY123" s="23">
        <v>199.80892499999999</v>
      </c>
      <c r="FZ123" s="23">
        <v>0</v>
      </c>
      <c r="GA123" s="23">
        <v>0</v>
      </c>
      <c r="GB123" s="23">
        <v>0</v>
      </c>
      <c r="GC123" s="22">
        <v>0</v>
      </c>
      <c r="GD123" s="23">
        <v>0</v>
      </c>
      <c r="GE123" s="23">
        <v>0</v>
      </c>
      <c r="GF123" s="23">
        <v>145.50343914999999</v>
      </c>
      <c r="GG123" s="23">
        <v>150.59605952000001</v>
      </c>
      <c r="GH123" s="23">
        <v>155.86692160999999</v>
      </c>
      <c r="GI123" s="23">
        <v>161.32226385999999</v>
      </c>
      <c r="GJ123" s="23">
        <v>166.96854310000001</v>
      </c>
      <c r="GK123" s="23">
        <v>172.81244211000001</v>
      </c>
      <c r="GL123" s="23">
        <v>178.86087757999999</v>
      </c>
      <c r="GM123" s="23">
        <v>185.12100828999999</v>
      </c>
      <c r="GN123" s="23">
        <v>191.60024358000001</v>
      </c>
      <c r="GO123" s="23">
        <v>198.30625211</v>
      </c>
      <c r="GP123" s="23">
        <v>205.24697093</v>
      </c>
      <c r="GQ123" s="23">
        <v>212.43061492000001</v>
      </c>
      <c r="GR123" s="23">
        <v>219.86568643999999</v>
      </c>
      <c r="GS123" s="23">
        <v>227.56098546000001</v>
      </c>
      <c r="GT123" s="23">
        <v>0</v>
      </c>
      <c r="GU123" s="23">
        <v>0</v>
      </c>
      <c r="GV123" s="23">
        <v>0</v>
      </c>
      <c r="GW123" s="22">
        <v>0</v>
      </c>
      <c r="GX123" s="23">
        <v>0</v>
      </c>
      <c r="GY123" s="23">
        <v>0</v>
      </c>
      <c r="GZ123" s="23">
        <v>0</v>
      </c>
      <c r="HA123" s="23">
        <v>0</v>
      </c>
      <c r="HB123" s="23">
        <v>0</v>
      </c>
      <c r="HC123" s="23">
        <v>0</v>
      </c>
      <c r="HD123" s="23">
        <v>0</v>
      </c>
      <c r="HE123" s="23">
        <v>0</v>
      </c>
      <c r="HF123" s="23">
        <v>0</v>
      </c>
      <c r="HG123" s="23">
        <v>0</v>
      </c>
      <c r="HH123" s="23">
        <v>0</v>
      </c>
      <c r="HI123" s="23">
        <v>0</v>
      </c>
      <c r="HJ123" s="23">
        <v>0</v>
      </c>
      <c r="HK123" s="23">
        <v>0</v>
      </c>
      <c r="HL123" s="23">
        <v>0</v>
      </c>
      <c r="HM123" s="23">
        <v>0</v>
      </c>
      <c r="HN123" s="23">
        <v>0</v>
      </c>
      <c r="HO123" s="23">
        <v>0</v>
      </c>
      <c r="HP123" s="23">
        <v>0</v>
      </c>
      <c r="HQ123" s="22">
        <v>0</v>
      </c>
      <c r="HR123" s="23">
        <v>0</v>
      </c>
      <c r="HS123" s="23">
        <v>0</v>
      </c>
      <c r="HT123" s="24">
        <v>127.758656</v>
      </c>
      <c r="HU123" s="24">
        <v>132.230209</v>
      </c>
      <c r="HV123" s="24">
        <v>136.85826599999999</v>
      </c>
      <c r="HW123" s="23">
        <v>141.64830599999999</v>
      </c>
      <c r="HX123" s="23">
        <v>146.605996</v>
      </c>
      <c r="HY123" s="23">
        <v>151.73720599999999</v>
      </c>
      <c r="HZ123" s="23">
        <v>157.04800900000001</v>
      </c>
      <c r="IA123" s="23">
        <v>162.54468900000001</v>
      </c>
      <c r="IB123" s="23">
        <v>168.23375300000001</v>
      </c>
      <c r="IC123" s="23">
        <v>174.12193400000001</v>
      </c>
      <c r="ID123" s="23">
        <v>180.21620200000001</v>
      </c>
      <c r="IE123" s="23">
        <v>186.52376899999999</v>
      </c>
      <c r="IF123" s="23">
        <v>193.05210099999999</v>
      </c>
      <c r="IG123" s="23">
        <v>199.80892499999999</v>
      </c>
      <c r="IH123" s="23">
        <v>0</v>
      </c>
      <c r="II123" s="23">
        <v>0</v>
      </c>
      <c r="IJ123" s="23">
        <v>0</v>
      </c>
      <c r="IK123" s="22">
        <v>0</v>
      </c>
      <c r="IL123" s="23">
        <v>0</v>
      </c>
      <c r="IM123" s="23">
        <v>0</v>
      </c>
      <c r="IN123" s="23">
        <v>0</v>
      </c>
      <c r="IO123" s="23">
        <v>0</v>
      </c>
      <c r="IP123" s="23">
        <v>0</v>
      </c>
      <c r="IQ123" s="23">
        <v>0</v>
      </c>
      <c r="IR123" s="23">
        <v>0</v>
      </c>
      <c r="IS123" s="23">
        <v>0</v>
      </c>
      <c r="IT123" s="23">
        <v>0</v>
      </c>
      <c r="IU123" s="23">
        <v>0</v>
      </c>
      <c r="IV123" s="23">
        <v>0</v>
      </c>
      <c r="IW123" s="23">
        <v>0</v>
      </c>
      <c r="IX123" s="23">
        <v>0</v>
      </c>
      <c r="IY123" s="23">
        <v>0</v>
      </c>
      <c r="IZ123" s="23">
        <v>0</v>
      </c>
      <c r="JA123" s="23">
        <v>0</v>
      </c>
      <c r="JB123" s="23">
        <v>0</v>
      </c>
      <c r="JC123" s="23">
        <v>0</v>
      </c>
      <c r="JD123" s="23">
        <v>0</v>
      </c>
      <c r="JE123" s="22">
        <v>0</v>
      </c>
      <c r="JF123" s="23">
        <v>0</v>
      </c>
      <c r="JG123" s="23">
        <v>0</v>
      </c>
      <c r="JH123" s="23">
        <v>0</v>
      </c>
      <c r="JI123" s="23">
        <v>0</v>
      </c>
      <c r="JJ123" s="23">
        <v>0</v>
      </c>
      <c r="JK123" s="23">
        <v>0</v>
      </c>
      <c r="JL123" s="23">
        <v>0</v>
      </c>
      <c r="JM123" s="23">
        <v>0</v>
      </c>
      <c r="JN123" s="23">
        <v>0</v>
      </c>
      <c r="JO123" s="23">
        <v>0</v>
      </c>
      <c r="JP123" s="23">
        <v>0</v>
      </c>
      <c r="JQ123" s="23">
        <v>0</v>
      </c>
      <c r="JR123" s="23">
        <v>0</v>
      </c>
      <c r="JS123" s="23">
        <v>0</v>
      </c>
      <c r="JT123" s="23">
        <v>0</v>
      </c>
      <c r="JU123" s="23">
        <v>0</v>
      </c>
      <c r="JV123" s="23">
        <v>0</v>
      </c>
      <c r="JW123" s="23">
        <v>0</v>
      </c>
      <c r="JX123" s="23">
        <v>0</v>
      </c>
      <c r="JY123" s="22">
        <v>0</v>
      </c>
      <c r="JZ123" s="23">
        <v>0</v>
      </c>
      <c r="KA123" s="23">
        <v>0</v>
      </c>
      <c r="KB123" s="23">
        <v>0</v>
      </c>
      <c r="KC123" s="23">
        <v>0</v>
      </c>
      <c r="KD123" s="23">
        <v>0</v>
      </c>
      <c r="KE123" s="23">
        <v>0</v>
      </c>
      <c r="KF123" s="23">
        <v>0</v>
      </c>
      <c r="KG123" s="23">
        <v>0</v>
      </c>
      <c r="KH123" s="23">
        <v>0</v>
      </c>
      <c r="KI123" s="23">
        <v>0</v>
      </c>
      <c r="KJ123" s="23">
        <v>0</v>
      </c>
      <c r="KK123" s="23">
        <v>0</v>
      </c>
      <c r="KL123" s="23">
        <v>0</v>
      </c>
      <c r="KM123" s="23">
        <v>0</v>
      </c>
      <c r="KN123" s="23">
        <v>0</v>
      </c>
      <c r="KO123" s="23">
        <v>0</v>
      </c>
      <c r="KP123" s="23">
        <v>0</v>
      </c>
      <c r="KQ123" s="23">
        <v>0</v>
      </c>
      <c r="KR123" s="23">
        <v>0</v>
      </c>
      <c r="KS123" s="22">
        <v>0</v>
      </c>
      <c r="KT123" s="23">
        <v>0</v>
      </c>
      <c r="KU123" s="23">
        <v>0</v>
      </c>
      <c r="KV123" s="23">
        <v>0</v>
      </c>
      <c r="KW123" s="23">
        <v>0</v>
      </c>
      <c r="KX123" s="23">
        <v>0</v>
      </c>
      <c r="KY123" s="23">
        <v>0</v>
      </c>
      <c r="KZ123" s="23">
        <v>0</v>
      </c>
      <c r="LA123" s="23">
        <v>0</v>
      </c>
      <c r="LB123" s="23">
        <v>0</v>
      </c>
      <c r="LC123" s="23">
        <v>0</v>
      </c>
      <c r="LD123" s="23">
        <v>0</v>
      </c>
      <c r="LE123" s="23">
        <v>0</v>
      </c>
      <c r="LF123" s="23">
        <v>0</v>
      </c>
      <c r="LG123" s="23">
        <v>0</v>
      </c>
      <c r="LH123" s="23">
        <v>0</v>
      </c>
      <c r="LI123" s="23">
        <v>0</v>
      </c>
      <c r="LJ123" s="23">
        <v>0</v>
      </c>
      <c r="LK123" s="23">
        <v>0</v>
      </c>
      <c r="LL123" s="23">
        <v>0</v>
      </c>
      <c r="LM123" s="22">
        <v>0</v>
      </c>
      <c r="LN123" s="23">
        <v>0</v>
      </c>
      <c r="LO123" s="23">
        <v>0</v>
      </c>
      <c r="LP123" s="23">
        <v>0</v>
      </c>
      <c r="LQ123" s="23">
        <v>0</v>
      </c>
      <c r="LR123" s="23">
        <v>0</v>
      </c>
      <c r="LS123" s="23">
        <v>0</v>
      </c>
      <c r="LT123" s="23">
        <v>0</v>
      </c>
      <c r="LU123" s="23">
        <v>0</v>
      </c>
      <c r="LV123" s="23">
        <v>0</v>
      </c>
      <c r="LW123" s="23">
        <v>0</v>
      </c>
      <c r="LX123" s="23">
        <v>0</v>
      </c>
      <c r="LY123" s="23">
        <v>0</v>
      </c>
      <c r="LZ123" s="23">
        <v>0</v>
      </c>
      <c r="MA123" s="23">
        <v>0</v>
      </c>
      <c r="MB123" s="23">
        <v>0</v>
      </c>
      <c r="MC123" s="23">
        <v>0</v>
      </c>
      <c r="MD123" s="23">
        <v>0</v>
      </c>
      <c r="ME123" s="23">
        <v>0</v>
      </c>
      <c r="MF123" s="23">
        <v>0</v>
      </c>
      <c r="MG123" s="22">
        <v>0</v>
      </c>
      <c r="MH123" s="23">
        <v>0</v>
      </c>
      <c r="MI123" s="23">
        <v>0</v>
      </c>
      <c r="MJ123" s="23">
        <v>0</v>
      </c>
      <c r="MK123" s="23">
        <v>0</v>
      </c>
      <c r="ML123" s="23">
        <v>0</v>
      </c>
      <c r="MM123" s="23">
        <v>0</v>
      </c>
      <c r="MN123" s="23">
        <v>0</v>
      </c>
      <c r="MO123" s="23">
        <v>0</v>
      </c>
      <c r="MP123" s="23">
        <v>0</v>
      </c>
      <c r="MQ123" s="23">
        <v>0</v>
      </c>
      <c r="MR123" s="23">
        <v>0</v>
      </c>
      <c r="MS123" s="23">
        <v>0</v>
      </c>
      <c r="MT123" s="23">
        <v>0</v>
      </c>
      <c r="MU123" s="23">
        <v>0</v>
      </c>
      <c r="MV123" s="23">
        <v>0</v>
      </c>
      <c r="MW123" s="23">
        <v>0</v>
      </c>
      <c r="MX123" s="23">
        <v>0</v>
      </c>
      <c r="MY123" s="23">
        <v>0</v>
      </c>
      <c r="MZ123" s="23">
        <v>0</v>
      </c>
    </row>
    <row r="124" spans="1:364">
      <c r="A124" s="9" t="s">
        <v>1118</v>
      </c>
      <c r="B124" s="9" t="s">
        <v>1119</v>
      </c>
      <c r="C124" s="9" t="s">
        <v>886</v>
      </c>
      <c r="E124" s="22">
        <v>0</v>
      </c>
      <c r="F124" s="23">
        <v>0</v>
      </c>
      <c r="G124" s="23">
        <v>176.345889</v>
      </c>
      <c r="H124" s="23">
        <v>170.38567499999999</v>
      </c>
      <c r="I124" s="23">
        <v>175.667631</v>
      </c>
      <c r="J124" s="23">
        <v>181.113328</v>
      </c>
      <c r="K124" s="23">
        <v>186.72784100000001</v>
      </c>
      <c r="L124" s="23">
        <v>192.51640399999999</v>
      </c>
      <c r="M124" s="23">
        <v>198.48441299999999</v>
      </c>
      <c r="N124" s="23">
        <v>204.637429</v>
      </c>
      <c r="O124" s="23">
        <v>210.98119</v>
      </c>
      <c r="P124" s="23">
        <v>217.52160599999999</v>
      </c>
      <c r="Q124" s="23">
        <v>224.26477600000001</v>
      </c>
      <c r="R124" s="23">
        <v>231.216984</v>
      </c>
      <c r="S124" s="23">
        <v>238.38471100000001</v>
      </c>
      <c r="T124" s="23">
        <v>245.77463700000001</v>
      </c>
      <c r="U124" s="23">
        <v>253.39365100000001</v>
      </c>
      <c r="V124" s="23">
        <v>0</v>
      </c>
      <c r="W124" s="23">
        <v>0</v>
      </c>
      <c r="X124" s="23">
        <v>0</v>
      </c>
      <c r="Y124" s="22">
        <v>0</v>
      </c>
      <c r="Z124" s="23">
        <v>0</v>
      </c>
      <c r="AA124" s="23">
        <v>176.345889</v>
      </c>
      <c r="AB124" s="23">
        <v>170.38567499999999</v>
      </c>
      <c r="AC124" s="23">
        <v>175.667631</v>
      </c>
      <c r="AD124" s="23">
        <v>181.113328</v>
      </c>
      <c r="AE124" s="23">
        <v>186.72784100000001</v>
      </c>
      <c r="AF124" s="23">
        <v>192.51640399999999</v>
      </c>
      <c r="AG124" s="23">
        <v>198.48441299999999</v>
      </c>
      <c r="AH124" s="23">
        <v>204.637429</v>
      </c>
      <c r="AI124" s="23">
        <v>210.98119</v>
      </c>
      <c r="AJ124" s="23">
        <v>217.52160599999999</v>
      </c>
      <c r="AK124" s="23">
        <v>224.26477600000001</v>
      </c>
      <c r="AL124" s="23">
        <v>231.216984</v>
      </c>
      <c r="AM124" s="23">
        <v>238.38471100000001</v>
      </c>
      <c r="AN124" s="23">
        <v>245.77463700000001</v>
      </c>
      <c r="AO124" s="23">
        <v>253.39365100000001</v>
      </c>
      <c r="AP124" s="23">
        <v>0</v>
      </c>
      <c r="AQ124" s="23">
        <v>0</v>
      </c>
      <c r="AR124" s="23">
        <v>0</v>
      </c>
      <c r="AS124" s="22">
        <v>0</v>
      </c>
      <c r="AT124" s="23">
        <v>0</v>
      </c>
      <c r="AU124" s="23">
        <v>0</v>
      </c>
      <c r="AV124" s="23">
        <v>150.287656</v>
      </c>
      <c r="AW124" s="23">
        <v>154.79628500000001</v>
      </c>
      <c r="AX124" s="23">
        <v>159.44017400000001</v>
      </c>
      <c r="AY124" s="23">
        <v>164.22337899999999</v>
      </c>
      <c r="AZ124" s="23">
        <v>169.150081</v>
      </c>
      <c r="BA124" s="23">
        <v>174.224583</v>
      </c>
      <c r="BB124" s="23">
        <v>179.45132000000001</v>
      </c>
      <c r="BC124" s="23">
        <v>184.83485999999999</v>
      </c>
      <c r="BD124" s="23">
        <v>190.37990600000001</v>
      </c>
      <c r="BE124" s="23">
        <v>196.09130300000001</v>
      </c>
      <c r="BF124" s="23">
        <v>201.974042</v>
      </c>
      <c r="BG124" s="23">
        <v>208.03326300000001</v>
      </c>
      <c r="BH124" s="23">
        <v>214.274261</v>
      </c>
      <c r="BI124" s="23">
        <v>220.70248900000001</v>
      </c>
      <c r="BJ124" s="23">
        <v>0</v>
      </c>
      <c r="BK124" s="23">
        <v>0</v>
      </c>
      <c r="BL124" s="23">
        <v>0</v>
      </c>
      <c r="BM124" s="22">
        <v>0</v>
      </c>
      <c r="BN124" s="23">
        <v>0</v>
      </c>
      <c r="BO124" s="23">
        <v>0</v>
      </c>
      <c r="BP124" s="23">
        <v>150.287656</v>
      </c>
      <c r="BQ124" s="23">
        <v>154.79628500000001</v>
      </c>
      <c r="BR124" s="23">
        <v>159.44017400000001</v>
      </c>
      <c r="BS124" s="23">
        <v>164.22337899999999</v>
      </c>
      <c r="BT124" s="23">
        <v>169.150081</v>
      </c>
      <c r="BU124" s="23">
        <v>174.224583</v>
      </c>
      <c r="BV124" s="23">
        <v>179.45132000000001</v>
      </c>
      <c r="BW124" s="23">
        <v>184.83485999999999</v>
      </c>
      <c r="BX124" s="23">
        <v>190.37990600000001</v>
      </c>
      <c r="BY124" s="23">
        <v>196.09130300000001</v>
      </c>
      <c r="BZ124" s="23">
        <v>201.974042</v>
      </c>
      <c r="CA124" s="23">
        <v>208.03326300000001</v>
      </c>
      <c r="CB124" s="23">
        <v>214.274261</v>
      </c>
      <c r="CC124" s="23">
        <v>220.70248900000001</v>
      </c>
      <c r="CD124" s="23">
        <v>0</v>
      </c>
      <c r="CE124" s="23">
        <v>0</v>
      </c>
      <c r="CF124" s="23">
        <v>0</v>
      </c>
      <c r="CG124" s="22">
        <v>0</v>
      </c>
      <c r="CH124" s="23">
        <v>0</v>
      </c>
      <c r="CI124" s="23">
        <v>172.96383800000001</v>
      </c>
      <c r="CJ124" s="23">
        <v>151.306467</v>
      </c>
      <c r="CK124" s="23">
        <v>155.99696700000001</v>
      </c>
      <c r="CL124" s="23">
        <v>160.83287300000001</v>
      </c>
      <c r="CM124" s="23">
        <v>165.818693</v>
      </c>
      <c r="CN124" s="23">
        <v>170.95907199999999</v>
      </c>
      <c r="CO124" s="23">
        <v>176.258803</v>
      </c>
      <c r="CP124" s="23">
        <v>181.722826</v>
      </c>
      <c r="CQ124" s="23">
        <v>187.356234</v>
      </c>
      <c r="CR124" s="23">
        <v>193.164277</v>
      </c>
      <c r="CS124" s="23">
        <v>199.15236999999999</v>
      </c>
      <c r="CT124" s="23">
        <v>205.32609299999999</v>
      </c>
      <c r="CU124" s="23">
        <v>211.691202</v>
      </c>
      <c r="CV124" s="23">
        <v>218.25362899999999</v>
      </c>
      <c r="CW124" s="23">
        <v>225.01949200000001</v>
      </c>
      <c r="CX124" s="23">
        <v>0</v>
      </c>
      <c r="CY124" s="23">
        <v>0</v>
      </c>
      <c r="CZ124" s="23">
        <v>0</v>
      </c>
      <c r="DA124" s="22">
        <v>0</v>
      </c>
      <c r="DB124" s="23">
        <v>0</v>
      </c>
      <c r="DC124" s="23">
        <v>171.02042399999999</v>
      </c>
      <c r="DD124" s="23">
        <v>149.60639399999999</v>
      </c>
      <c r="DE124" s="23">
        <v>154.244193</v>
      </c>
      <c r="DF124" s="23">
        <v>159.02576300000001</v>
      </c>
      <c r="DG124" s="23">
        <v>163.95556099999999</v>
      </c>
      <c r="DH124" s="23">
        <v>169.038184</v>
      </c>
      <c r="DI124" s="23">
        <v>174.278367</v>
      </c>
      <c r="DJ124" s="23">
        <v>179.68099699999999</v>
      </c>
      <c r="DK124" s="23">
        <v>185.25110799999999</v>
      </c>
      <c r="DL124" s="23">
        <v>190.99389199999999</v>
      </c>
      <c r="DM124" s="23">
        <v>196.914703</v>
      </c>
      <c r="DN124" s="23">
        <v>203.019058</v>
      </c>
      <c r="DO124" s="23">
        <v>209.31264899999999</v>
      </c>
      <c r="DP124" s="23">
        <v>215.80134100000001</v>
      </c>
      <c r="DQ124" s="23">
        <v>222.49118300000001</v>
      </c>
      <c r="DR124" s="23">
        <v>0</v>
      </c>
      <c r="DS124" s="23">
        <v>0</v>
      </c>
      <c r="DT124" s="23">
        <v>0</v>
      </c>
      <c r="DU124" s="22">
        <v>0</v>
      </c>
      <c r="DV124" s="23">
        <v>0</v>
      </c>
      <c r="DW124" s="23">
        <v>171.02042399999999</v>
      </c>
      <c r="DX124" s="23">
        <v>149.60639399999999</v>
      </c>
      <c r="DY124" s="23">
        <v>154.244193</v>
      </c>
      <c r="DZ124" s="23">
        <v>159.02576300000001</v>
      </c>
      <c r="EA124" s="23">
        <v>163.95556099999999</v>
      </c>
      <c r="EB124" s="23">
        <v>169.038184</v>
      </c>
      <c r="EC124" s="23">
        <v>174.278367</v>
      </c>
      <c r="ED124" s="23">
        <v>179.68099699999999</v>
      </c>
      <c r="EE124" s="23">
        <v>185.25110799999999</v>
      </c>
      <c r="EF124" s="23">
        <v>190.99389199999999</v>
      </c>
      <c r="EG124" s="23">
        <v>196.914703</v>
      </c>
      <c r="EH124" s="23">
        <v>203.019058</v>
      </c>
      <c r="EI124" s="23">
        <v>209.31264899999999</v>
      </c>
      <c r="EJ124" s="23">
        <v>215.80134100000001</v>
      </c>
      <c r="EK124" s="23">
        <v>222.49118300000001</v>
      </c>
      <c r="EL124" s="23">
        <v>0</v>
      </c>
      <c r="EM124" s="23">
        <v>0</v>
      </c>
      <c r="EN124" s="23">
        <v>0</v>
      </c>
      <c r="EO124" s="22">
        <v>0</v>
      </c>
      <c r="EP124" s="23">
        <v>0</v>
      </c>
      <c r="EQ124" s="23">
        <v>172.96383800000001</v>
      </c>
      <c r="ER124" s="23">
        <v>151.306467</v>
      </c>
      <c r="ES124" s="23">
        <v>155.99696700000001</v>
      </c>
      <c r="ET124" s="23">
        <v>160.83287300000001</v>
      </c>
      <c r="EU124" s="23">
        <v>165.818693</v>
      </c>
      <c r="EV124" s="23">
        <v>170.95907199999999</v>
      </c>
      <c r="EW124" s="23">
        <v>176.258803</v>
      </c>
      <c r="EX124" s="23">
        <v>181.722826</v>
      </c>
      <c r="EY124" s="23">
        <v>187.356234</v>
      </c>
      <c r="EZ124" s="23">
        <v>193.164277</v>
      </c>
      <c r="FA124" s="23">
        <v>199.15236999999999</v>
      </c>
      <c r="FB124" s="23">
        <v>205.32609299999999</v>
      </c>
      <c r="FC124" s="23">
        <v>211.691202</v>
      </c>
      <c r="FD124" s="23">
        <v>218.25362899999999</v>
      </c>
      <c r="FE124" s="23">
        <v>225.01949200000001</v>
      </c>
      <c r="FF124" s="23">
        <v>0</v>
      </c>
      <c r="FG124" s="23">
        <v>0</v>
      </c>
      <c r="FH124" s="23">
        <v>0</v>
      </c>
      <c r="FI124" s="22">
        <v>0</v>
      </c>
      <c r="FJ124" s="23">
        <v>0</v>
      </c>
      <c r="FK124" s="23">
        <v>0</v>
      </c>
      <c r="FL124" s="23">
        <v>148.39935399999999</v>
      </c>
      <c r="FM124" s="23">
        <v>153.593332</v>
      </c>
      <c r="FN124" s="23">
        <v>158.969098</v>
      </c>
      <c r="FO124" s="23">
        <v>164.533017</v>
      </c>
      <c r="FP124" s="23">
        <v>170.29167200000001</v>
      </c>
      <c r="FQ124" s="23">
        <v>176.251881</v>
      </c>
      <c r="FR124" s="23">
        <v>182.42069699999999</v>
      </c>
      <c r="FS124" s="23">
        <v>188.805421</v>
      </c>
      <c r="FT124" s="23">
        <v>195.413611</v>
      </c>
      <c r="FU124" s="23">
        <v>202.25308699999999</v>
      </c>
      <c r="FV124" s="23">
        <v>209.33194499999999</v>
      </c>
      <c r="FW124" s="23">
        <v>216.65856400000001</v>
      </c>
      <c r="FX124" s="23">
        <v>224.241613</v>
      </c>
      <c r="FY124" s="23">
        <v>232.09007</v>
      </c>
      <c r="FZ124" s="23">
        <v>0</v>
      </c>
      <c r="GA124" s="23">
        <v>0</v>
      </c>
      <c r="GB124" s="23">
        <v>0</v>
      </c>
      <c r="GC124" s="22">
        <v>0</v>
      </c>
      <c r="GD124" s="23">
        <v>0</v>
      </c>
      <c r="GE124" s="23">
        <v>0</v>
      </c>
      <c r="GF124" s="23">
        <v>169.01098594999999</v>
      </c>
      <c r="GG124" s="23">
        <v>174.92637045000001</v>
      </c>
      <c r="GH124" s="23">
        <v>181.04879342000001</v>
      </c>
      <c r="GI124" s="23">
        <v>187.38550119000001</v>
      </c>
      <c r="GJ124" s="23">
        <v>193.94399372999999</v>
      </c>
      <c r="GK124" s="23">
        <v>200.73203351000001</v>
      </c>
      <c r="GL124" s="23">
        <v>207.75765469000001</v>
      </c>
      <c r="GM124" s="23">
        <v>215.02917260000001</v>
      </c>
      <c r="GN124" s="23">
        <v>222.55519364</v>
      </c>
      <c r="GO124" s="23">
        <v>230.34462542</v>
      </c>
      <c r="GP124" s="23">
        <v>238.40668731</v>
      </c>
      <c r="GQ124" s="23">
        <v>246.75092136000001</v>
      </c>
      <c r="GR124" s="23">
        <v>255.38720361</v>
      </c>
      <c r="GS124" s="23">
        <v>264.32575573999998</v>
      </c>
      <c r="GT124" s="23">
        <v>0</v>
      </c>
      <c r="GU124" s="23">
        <v>0</v>
      </c>
      <c r="GV124" s="23">
        <v>0</v>
      </c>
      <c r="GW124" s="22">
        <v>0</v>
      </c>
      <c r="GX124" s="23">
        <v>0</v>
      </c>
      <c r="GY124" s="23">
        <v>0</v>
      </c>
      <c r="GZ124" s="23">
        <v>0</v>
      </c>
      <c r="HA124" s="23">
        <v>0</v>
      </c>
      <c r="HB124" s="23">
        <v>0</v>
      </c>
      <c r="HC124" s="23">
        <v>0</v>
      </c>
      <c r="HD124" s="23">
        <v>0</v>
      </c>
      <c r="HE124" s="23">
        <v>0</v>
      </c>
      <c r="HF124" s="23">
        <v>0</v>
      </c>
      <c r="HG124" s="23">
        <v>0</v>
      </c>
      <c r="HH124" s="23">
        <v>0</v>
      </c>
      <c r="HI124" s="23">
        <v>0</v>
      </c>
      <c r="HJ124" s="23">
        <v>0</v>
      </c>
      <c r="HK124" s="23">
        <v>0</v>
      </c>
      <c r="HL124" s="23">
        <v>0</v>
      </c>
      <c r="HM124" s="23">
        <v>0</v>
      </c>
      <c r="HN124" s="23">
        <v>0</v>
      </c>
      <c r="HO124" s="23">
        <v>0</v>
      </c>
      <c r="HP124" s="23">
        <v>0</v>
      </c>
      <c r="HQ124" s="22">
        <v>0</v>
      </c>
      <c r="HR124" s="23">
        <v>0</v>
      </c>
      <c r="HS124" s="23">
        <v>0</v>
      </c>
      <c r="HT124" s="24">
        <v>148.39935399999999</v>
      </c>
      <c r="HU124" s="24">
        <v>153.593332</v>
      </c>
      <c r="HV124" s="24">
        <v>158.969098</v>
      </c>
      <c r="HW124" s="23">
        <v>164.533017</v>
      </c>
      <c r="HX124" s="23">
        <v>170.29167200000001</v>
      </c>
      <c r="HY124" s="23">
        <v>176.251881</v>
      </c>
      <c r="HZ124" s="23">
        <v>182.42069699999999</v>
      </c>
      <c r="IA124" s="23">
        <v>188.805421</v>
      </c>
      <c r="IB124" s="23">
        <v>195.413611</v>
      </c>
      <c r="IC124" s="23">
        <v>202.25308699999999</v>
      </c>
      <c r="ID124" s="23">
        <v>209.33194499999999</v>
      </c>
      <c r="IE124" s="23">
        <v>216.65856400000001</v>
      </c>
      <c r="IF124" s="23">
        <v>224.241613</v>
      </c>
      <c r="IG124" s="23">
        <v>232.09007</v>
      </c>
      <c r="IH124" s="23">
        <v>0</v>
      </c>
      <c r="II124" s="23">
        <v>0</v>
      </c>
      <c r="IJ124" s="23">
        <v>0</v>
      </c>
      <c r="IK124" s="22">
        <v>0</v>
      </c>
      <c r="IL124" s="23">
        <v>0</v>
      </c>
      <c r="IM124" s="23">
        <v>0</v>
      </c>
      <c r="IN124" s="23">
        <v>0</v>
      </c>
      <c r="IO124" s="23">
        <v>0</v>
      </c>
      <c r="IP124" s="23">
        <v>0</v>
      </c>
      <c r="IQ124" s="23">
        <v>0</v>
      </c>
      <c r="IR124" s="23">
        <v>0</v>
      </c>
      <c r="IS124" s="23">
        <v>0</v>
      </c>
      <c r="IT124" s="23">
        <v>0</v>
      </c>
      <c r="IU124" s="23">
        <v>0</v>
      </c>
      <c r="IV124" s="23">
        <v>0</v>
      </c>
      <c r="IW124" s="23">
        <v>0</v>
      </c>
      <c r="IX124" s="23">
        <v>0</v>
      </c>
      <c r="IY124" s="23">
        <v>0</v>
      </c>
      <c r="IZ124" s="23">
        <v>0</v>
      </c>
      <c r="JA124" s="23">
        <v>0</v>
      </c>
      <c r="JB124" s="23">
        <v>0</v>
      </c>
      <c r="JC124" s="23">
        <v>0</v>
      </c>
      <c r="JD124" s="23">
        <v>0</v>
      </c>
      <c r="JE124" s="22">
        <v>0</v>
      </c>
      <c r="JF124" s="23">
        <v>0</v>
      </c>
      <c r="JG124" s="23">
        <v>0</v>
      </c>
      <c r="JH124" s="23">
        <v>0</v>
      </c>
      <c r="JI124" s="23">
        <v>0</v>
      </c>
      <c r="JJ124" s="23">
        <v>0</v>
      </c>
      <c r="JK124" s="23">
        <v>0</v>
      </c>
      <c r="JL124" s="23">
        <v>0</v>
      </c>
      <c r="JM124" s="23">
        <v>0</v>
      </c>
      <c r="JN124" s="23">
        <v>0</v>
      </c>
      <c r="JO124" s="23">
        <v>0</v>
      </c>
      <c r="JP124" s="23">
        <v>0</v>
      </c>
      <c r="JQ124" s="23">
        <v>0</v>
      </c>
      <c r="JR124" s="23">
        <v>0</v>
      </c>
      <c r="JS124" s="23">
        <v>0</v>
      </c>
      <c r="JT124" s="23">
        <v>0</v>
      </c>
      <c r="JU124" s="23">
        <v>0</v>
      </c>
      <c r="JV124" s="23">
        <v>0</v>
      </c>
      <c r="JW124" s="23">
        <v>0</v>
      </c>
      <c r="JX124" s="23">
        <v>0</v>
      </c>
      <c r="JY124" s="22">
        <v>0</v>
      </c>
      <c r="JZ124" s="23">
        <v>0</v>
      </c>
      <c r="KA124" s="23">
        <v>0</v>
      </c>
      <c r="KB124" s="23">
        <v>0</v>
      </c>
      <c r="KC124" s="23">
        <v>0</v>
      </c>
      <c r="KD124" s="23">
        <v>0</v>
      </c>
      <c r="KE124" s="23">
        <v>0</v>
      </c>
      <c r="KF124" s="23">
        <v>0</v>
      </c>
      <c r="KG124" s="23">
        <v>0</v>
      </c>
      <c r="KH124" s="23">
        <v>0</v>
      </c>
      <c r="KI124" s="23">
        <v>0</v>
      </c>
      <c r="KJ124" s="23">
        <v>0</v>
      </c>
      <c r="KK124" s="23">
        <v>0</v>
      </c>
      <c r="KL124" s="23">
        <v>0</v>
      </c>
      <c r="KM124" s="23">
        <v>0</v>
      </c>
      <c r="KN124" s="23">
        <v>0</v>
      </c>
      <c r="KO124" s="23">
        <v>0</v>
      </c>
      <c r="KP124" s="23">
        <v>0</v>
      </c>
      <c r="KQ124" s="23">
        <v>0</v>
      </c>
      <c r="KR124" s="23">
        <v>0</v>
      </c>
      <c r="KS124" s="22">
        <v>0</v>
      </c>
      <c r="KT124" s="23">
        <v>0</v>
      </c>
      <c r="KU124" s="23">
        <v>0</v>
      </c>
      <c r="KV124" s="23">
        <v>0</v>
      </c>
      <c r="KW124" s="23">
        <v>0</v>
      </c>
      <c r="KX124" s="23">
        <v>0</v>
      </c>
      <c r="KY124" s="23">
        <v>0</v>
      </c>
      <c r="KZ124" s="23">
        <v>0</v>
      </c>
      <c r="LA124" s="23">
        <v>0</v>
      </c>
      <c r="LB124" s="23">
        <v>0</v>
      </c>
      <c r="LC124" s="23">
        <v>0</v>
      </c>
      <c r="LD124" s="23">
        <v>0</v>
      </c>
      <c r="LE124" s="23">
        <v>0</v>
      </c>
      <c r="LF124" s="23">
        <v>0</v>
      </c>
      <c r="LG124" s="23">
        <v>0</v>
      </c>
      <c r="LH124" s="23">
        <v>0</v>
      </c>
      <c r="LI124" s="23">
        <v>0</v>
      </c>
      <c r="LJ124" s="23">
        <v>0</v>
      </c>
      <c r="LK124" s="23">
        <v>0</v>
      </c>
      <c r="LL124" s="23">
        <v>0</v>
      </c>
      <c r="LM124" s="22">
        <v>0</v>
      </c>
      <c r="LN124" s="23">
        <v>0</v>
      </c>
      <c r="LO124" s="23">
        <v>0</v>
      </c>
      <c r="LP124" s="23">
        <v>0</v>
      </c>
      <c r="LQ124" s="23">
        <v>0</v>
      </c>
      <c r="LR124" s="23">
        <v>0</v>
      </c>
      <c r="LS124" s="23">
        <v>0</v>
      </c>
      <c r="LT124" s="23">
        <v>0</v>
      </c>
      <c r="LU124" s="23">
        <v>0</v>
      </c>
      <c r="LV124" s="23">
        <v>0</v>
      </c>
      <c r="LW124" s="23">
        <v>0</v>
      </c>
      <c r="LX124" s="23">
        <v>0</v>
      </c>
      <c r="LY124" s="23">
        <v>0</v>
      </c>
      <c r="LZ124" s="23">
        <v>0</v>
      </c>
      <c r="MA124" s="23">
        <v>0</v>
      </c>
      <c r="MB124" s="23">
        <v>0</v>
      </c>
      <c r="MC124" s="23">
        <v>0</v>
      </c>
      <c r="MD124" s="23">
        <v>0</v>
      </c>
      <c r="ME124" s="23">
        <v>0</v>
      </c>
      <c r="MF124" s="23">
        <v>0</v>
      </c>
      <c r="MG124" s="22">
        <v>0</v>
      </c>
      <c r="MH124" s="23">
        <v>0</v>
      </c>
      <c r="MI124" s="23">
        <v>0</v>
      </c>
      <c r="MJ124" s="23">
        <v>0</v>
      </c>
      <c r="MK124" s="23">
        <v>0</v>
      </c>
      <c r="ML124" s="23">
        <v>0</v>
      </c>
      <c r="MM124" s="23">
        <v>0</v>
      </c>
      <c r="MN124" s="23">
        <v>0</v>
      </c>
      <c r="MO124" s="23">
        <v>0</v>
      </c>
      <c r="MP124" s="23">
        <v>0</v>
      </c>
      <c r="MQ124" s="23">
        <v>0</v>
      </c>
      <c r="MR124" s="23">
        <v>0</v>
      </c>
      <c r="MS124" s="23">
        <v>0</v>
      </c>
      <c r="MT124" s="23">
        <v>0</v>
      </c>
      <c r="MU124" s="23">
        <v>0</v>
      </c>
      <c r="MV124" s="23">
        <v>0</v>
      </c>
      <c r="MW124" s="23">
        <v>0</v>
      </c>
      <c r="MX124" s="23">
        <v>0</v>
      </c>
      <c r="MY124" s="23">
        <v>0</v>
      </c>
      <c r="MZ124" s="23">
        <v>0</v>
      </c>
    </row>
    <row r="125" spans="1:364">
      <c r="A125" s="9" t="s">
        <v>1120</v>
      </c>
      <c r="B125" s="9" t="s">
        <v>1121</v>
      </c>
      <c r="C125" s="9" t="s">
        <v>886</v>
      </c>
      <c r="E125" s="22">
        <v>0</v>
      </c>
      <c r="F125" s="23">
        <v>0</v>
      </c>
      <c r="G125" s="23">
        <v>235.46370400000001</v>
      </c>
      <c r="H125" s="23">
        <v>227.50540100000001</v>
      </c>
      <c r="I125" s="23">
        <v>234.55806899999999</v>
      </c>
      <c r="J125" s="23">
        <v>241.82936900000001</v>
      </c>
      <c r="K125" s="23">
        <v>249.32607899999999</v>
      </c>
      <c r="L125" s="23">
        <v>257.05518799999999</v>
      </c>
      <c r="M125" s="23">
        <v>265.02389899999997</v>
      </c>
      <c r="N125" s="23">
        <v>273.23964000000001</v>
      </c>
      <c r="O125" s="23">
        <v>281.71006799999998</v>
      </c>
      <c r="P125" s="23">
        <v>290.44308000000001</v>
      </c>
      <c r="Q125" s="23">
        <v>299.44681600000001</v>
      </c>
      <c r="R125" s="23">
        <v>308.72966700000001</v>
      </c>
      <c r="S125" s="23">
        <v>318.30028700000003</v>
      </c>
      <c r="T125" s="23">
        <v>328.167596</v>
      </c>
      <c r="U125" s="23">
        <v>338.34079100000002</v>
      </c>
      <c r="V125" s="23">
        <v>0</v>
      </c>
      <c r="W125" s="23">
        <v>0</v>
      </c>
      <c r="X125" s="23">
        <v>0</v>
      </c>
      <c r="Y125" s="22">
        <v>0</v>
      </c>
      <c r="Z125" s="23">
        <v>0</v>
      </c>
      <c r="AA125" s="23">
        <v>235.46370400000001</v>
      </c>
      <c r="AB125" s="23">
        <v>227.50540100000001</v>
      </c>
      <c r="AC125" s="23">
        <v>234.55806899999999</v>
      </c>
      <c r="AD125" s="23">
        <v>241.82936900000001</v>
      </c>
      <c r="AE125" s="23">
        <v>249.32607899999999</v>
      </c>
      <c r="AF125" s="23">
        <v>257.05518799999999</v>
      </c>
      <c r="AG125" s="23">
        <v>265.02389899999997</v>
      </c>
      <c r="AH125" s="23">
        <v>273.23964000000001</v>
      </c>
      <c r="AI125" s="23">
        <v>281.71006799999998</v>
      </c>
      <c r="AJ125" s="23">
        <v>290.44308000000001</v>
      </c>
      <c r="AK125" s="23">
        <v>299.44681600000001</v>
      </c>
      <c r="AL125" s="23">
        <v>308.72966700000001</v>
      </c>
      <c r="AM125" s="23">
        <v>318.30028700000003</v>
      </c>
      <c r="AN125" s="23">
        <v>328.167596</v>
      </c>
      <c r="AO125" s="23">
        <v>338.34079100000002</v>
      </c>
      <c r="AP125" s="23">
        <v>0</v>
      </c>
      <c r="AQ125" s="23">
        <v>0</v>
      </c>
      <c r="AR125" s="23">
        <v>0</v>
      </c>
      <c r="AS125" s="22">
        <v>0</v>
      </c>
      <c r="AT125" s="23">
        <v>0</v>
      </c>
      <c r="AU125" s="23">
        <v>0</v>
      </c>
      <c r="AV125" s="23">
        <v>203.88252299999999</v>
      </c>
      <c r="AW125" s="23">
        <v>209.998998</v>
      </c>
      <c r="AX125" s="23">
        <v>216.298968</v>
      </c>
      <c r="AY125" s="23">
        <v>222.787937</v>
      </c>
      <c r="AZ125" s="23">
        <v>229.471576</v>
      </c>
      <c r="BA125" s="23">
        <v>236.35572300000001</v>
      </c>
      <c r="BB125" s="23">
        <v>243.446394</v>
      </c>
      <c r="BC125" s="23">
        <v>250.749786</v>
      </c>
      <c r="BD125" s="23">
        <v>258.27228000000002</v>
      </c>
      <c r="BE125" s="23">
        <v>266.02044799999999</v>
      </c>
      <c r="BF125" s="23">
        <v>274.00106199999999</v>
      </c>
      <c r="BG125" s="23">
        <v>282.22109399999999</v>
      </c>
      <c r="BH125" s="23">
        <v>290.687726</v>
      </c>
      <c r="BI125" s="23">
        <v>299.40835800000002</v>
      </c>
      <c r="BJ125" s="23">
        <v>0</v>
      </c>
      <c r="BK125" s="23">
        <v>0</v>
      </c>
      <c r="BL125" s="23">
        <v>0</v>
      </c>
      <c r="BM125" s="22">
        <v>0</v>
      </c>
      <c r="BN125" s="23">
        <v>0</v>
      </c>
      <c r="BO125" s="23">
        <v>0</v>
      </c>
      <c r="BP125" s="23">
        <v>203.88252299999999</v>
      </c>
      <c r="BQ125" s="23">
        <v>209.998998</v>
      </c>
      <c r="BR125" s="23">
        <v>216.298968</v>
      </c>
      <c r="BS125" s="23">
        <v>222.787937</v>
      </c>
      <c r="BT125" s="23">
        <v>229.471576</v>
      </c>
      <c r="BU125" s="23">
        <v>236.35572300000001</v>
      </c>
      <c r="BV125" s="23">
        <v>243.446394</v>
      </c>
      <c r="BW125" s="23">
        <v>250.749786</v>
      </c>
      <c r="BX125" s="23">
        <v>258.27228000000002</v>
      </c>
      <c r="BY125" s="23">
        <v>266.02044799999999</v>
      </c>
      <c r="BZ125" s="23">
        <v>274.00106199999999</v>
      </c>
      <c r="CA125" s="23">
        <v>282.22109399999999</v>
      </c>
      <c r="CB125" s="23">
        <v>290.687726</v>
      </c>
      <c r="CC125" s="23">
        <v>299.40835800000002</v>
      </c>
      <c r="CD125" s="23">
        <v>0</v>
      </c>
      <c r="CE125" s="23">
        <v>0</v>
      </c>
      <c r="CF125" s="23">
        <v>0</v>
      </c>
      <c r="CG125" s="22">
        <v>0</v>
      </c>
      <c r="CH125" s="23">
        <v>0</v>
      </c>
      <c r="CI125" s="23">
        <v>230.94786199999999</v>
      </c>
      <c r="CJ125" s="23">
        <v>202.03012100000001</v>
      </c>
      <c r="CK125" s="23">
        <v>208.29305400000001</v>
      </c>
      <c r="CL125" s="23">
        <v>214.75013899999999</v>
      </c>
      <c r="CM125" s="23">
        <v>221.40739300000001</v>
      </c>
      <c r="CN125" s="23">
        <v>228.27102199999999</v>
      </c>
      <c r="CO125" s="23">
        <v>235.34742399999999</v>
      </c>
      <c r="CP125" s="23">
        <v>242.64319399999999</v>
      </c>
      <c r="CQ125" s="23">
        <v>250.165133</v>
      </c>
      <c r="CR125" s="23">
        <v>257.920252</v>
      </c>
      <c r="CS125" s="23">
        <v>265.91577999999998</v>
      </c>
      <c r="CT125" s="23">
        <v>274.15916900000002</v>
      </c>
      <c r="CU125" s="23">
        <v>282.65810399999998</v>
      </c>
      <c r="CV125" s="23">
        <v>291.42050499999999</v>
      </c>
      <c r="CW125" s="23">
        <v>300.45454100000001</v>
      </c>
      <c r="CX125" s="23">
        <v>0</v>
      </c>
      <c r="CY125" s="23">
        <v>0</v>
      </c>
      <c r="CZ125" s="23">
        <v>0</v>
      </c>
      <c r="DA125" s="22">
        <v>0</v>
      </c>
      <c r="DB125" s="23">
        <v>0</v>
      </c>
      <c r="DC125" s="23">
        <v>228.35294200000001</v>
      </c>
      <c r="DD125" s="23">
        <v>199.760119</v>
      </c>
      <c r="DE125" s="23">
        <v>205.95268300000001</v>
      </c>
      <c r="DF125" s="23">
        <v>212.33721600000001</v>
      </c>
      <c r="DG125" s="23">
        <v>218.91967</v>
      </c>
      <c r="DH125" s="23">
        <v>225.70617899999999</v>
      </c>
      <c r="DI125" s="23">
        <v>232.70307099999999</v>
      </c>
      <c r="DJ125" s="23">
        <v>239.916866</v>
      </c>
      <c r="DK125" s="23">
        <v>247.35428899999999</v>
      </c>
      <c r="DL125" s="23">
        <v>255.02227199999999</v>
      </c>
      <c r="DM125" s="23">
        <v>262.92796199999998</v>
      </c>
      <c r="DN125" s="23">
        <v>271.07872900000001</v>
      </c>
      <c r="DO125" s="23">
        <v>279.48217</v>
      </c>
      <c r="DP125" s="23">
        <v>288.146117</v>
      </c>
      <c r="DQ125" s="23">
        <v>297.07864699999999</v>
      </c>
      <c r="DR125" s="23">
        <v>0</v>
      </c>
      <c r="DS125" s="23">
        <v>0</v>
      </c>
      <c r="DT125" s="23">
        <v>0</v>
      </c>
      <c r="DU125" s="22">
        <v>0</v>
      </c>
      <c r="DV125" s="23">
        <v>0</v>
      </c>
      <c r="DW125" s="23">
        <v>228.35294200000001</v>
      </c>
      <c r="DX125" s="23">
        <v>199.760119</v>
      </c>
      <c r="DY125" s="23">
        <v>205.95268300000001</v>
      </c>
      <c r="DZ125" s="23">
        <v>212.33721600000001</v>
      </c>
      <c r="EA125" s="23">
        <v>218.91967</v>
      </c>
      <c r="EB125" s="23">
        <v>225.70617899999999</v>
      </c>
      <c r="EC125" s="23">
        <v>232.70307099999999</v>
      </c>
      <c r="ED125" s="23">
        <v>239.916866</v>
      </c>
      <c r="EE125" s="23">
        <v>247.35428899999999</v>
      </c>
      <c r="EF125" s="23">
        <v>255.02227199999999</v>
      </c>
      <c r="EG125" s="23">
        <v>262.92796199999998</v>
      </c>
      <c r="EH125" s="23">
        <v>271.07872900000001</v>
      </c>
      <c r="EI125" s="23">
        <v>279.48217</v>
      </c>
      <c r="EJ125" s="23">
        <v>288.146117</v>
      </c>
      <c r="EK125" s="23">
        <v>297.07864699999999</v>
      </c>
      <c r="EL125" s="23">
        <v>0</v>
      </c>
      <c r="EM125" s="23">
        <v>0</v>
      </c>
      <c r="EN125" s="23">
        <v>0</v>
      </c>
      <c r="EO125" s="22">
        <v>0</v>
      </c>
      <c r="EP125" s="23">
        <v>0</v>
      </c>
      <c r="EQ125" s="23">
        <v>230.94786199999999</v>
      </c>
      <c r="ER125" s="23">
        <v>202.03012100000001</v>
      </c>
      <c r="ES125" s="23">
        <v>208.29305400000001</v>
      </c>
      <c r="ET125" s="23">
        <v>214.75013899999999</v>
      </c>
      <c r="EU125" s="23">
        <v>221.40739300000001</v>
      </c>
      <c r="EV125" s="23">
        <v>228.27102199999999</v>
      </c>
      <c r="EW125" s="23">
        <v>235.34742399999999</v>
      </c>
      <c r="EX125" s="23">
        <v>242.64319399999999</v>
      </c>
      <c r="EY125" s="23">
        <v>250.165133</v>
      </c>
      <c r="EZ125" s="23">
        <v>257.920252</v>
      </c>
      <c r="FA125" s="23">
        <v>265.91577999999998</v>
      </c>
      <c r="FB125" s="23">
        <v>274.15916900000002</v>
      </c>
      <c r="FC125" s="23">
        <v>282.65810399999998</v>
      </c>
      <c r="FD125" s="23">
        <v>291.42050499999999</v>
      </c>
      <c r="FE125" s="23">
        <v>300.45454100000001</v>
      </c>
      <c r="FF125" s="23">
        <v>0</v>
      </c>
      <c r="FG125" s="23">
        <v>0</v>
      </c>
      <c r="FH125" s="23">
        <v>0</v>
      </c>
      <c r="FI125" s="22">
        <v>0</v>
      </c>
      <c r="FJ125" s="23">
        <v>0</v>
      </c>
      <c r="FK125" s="23">
        <v>0</v>
      </c>
      <c r="FL125" s="23">
        <v>202.122263</v>
      </c>
      <c r="FM125" s="23">
        <v>209.19654299999999</v>
      </c>
      <c r="FN125" s="23">
        <v>216.51842199999999</v>
      </c>
      <c r="FO125" s="23">
        <v>224.096566</v>
      </c>
      <c r="FP125" s="23">
        <v>231.93994599999999</v>
      </c>
      <c r="FQ125" s="23">
        <v>240.05784399999999</v>
      </c>
      <c r="FR125" s="23">
        <v>248.459869</v>
      </c>
      <c r="FS125" s="23">
        <v>257.15596399999998</v>
      </c>
      <c r="FT125" s="23">
        <v>266.15642300000002</v>
      </c>
      <c r="FU125" s="23">
        <v>275.47189800000001</v>
      </c>
      <c r="FV125" s="23">
        <v>285.11341399999998</v>
      </c>
      <c r="FW125" s="23">
        <v>295.09238399999998</v>
      </c>
      <c r="FX125" s="23">
        <v>305.42061699999999</v>
      </c>
      <c r="FY125" s="23">
        <v>316.11033900000001</v>
      </c>
      <c r="FZ125" s="23">
        <v>0</v>
      </c>
      <c r="GA125" s="23">
        <v>0</v>
      </c>
      <c r="GB125" s="23">
        <v>0</v>
      </c>
      <c r="GC125" s="22">
        <v>0</v>
      </c>
      <c r="GD125" s="23">
        <v>0</v>
      </c>
      <c r="GE125" s="23">
        <v>0</v>
      </c>
      <c r="GF125" s="23">
        <v>230.19563084000001</v>
      </c>
      <c r="GG125" s="23">
        <v>238.25247791999999</v>
      </c>
      <c r="GH125" s="23">
        <v>246.59131464000001</v>
      </c>
      <c r="GI125" s="23">
        <v>255.22201064999999</v>
      </c>
      <c r="GJ125" s="23">
        <v>264.15478102999998</v>
      </c>
      <c r="GK125" s="23">
        <v>273.40019835999999</v>
      </c>
      <c r="GL125" s="23">
        <v>282.96920531000001</v>
      </c>
      <c r="GM125" s="23">
        <v>292.87312749</v>
      </c>
      <c r="GN125" s="23">
        <v>303.12368694999998</v>
      </c>
      <c r="GO125" s="23">
        <v>313.73301600000002</v>
      </c>
      <c r="GP125" s="23">
        <v>324.71367156000002</v>
      </c>
      <c r="GQ125" s="23">
        <v>336.07865005999997</v>
      </c>
      <c r="GR125" s="23">
        <v>347.84140280999998</v>
      </c>
      <c r="GS125" s="23">
        <v>360.01585190999998</v>
      </c>
      <c r="GT125" s="23">
        <v>0</v>
      </c>
      <c r="GU125" s="23">
        <v>0</v>
      </c>
      <c r="GV125" s="23">
        <v>0</v>
      </c>
      <c r="GW125" s="22">
        <v>0</v>
      </c>
      <c r="GX125" s="23">
        <v>0</v>
      </c>
      <c r="GY125" s="23">
        <v>0</v>
      </c>
      <c r="GZ125" s="23">
        <v>0</v>
      </c>
      <c r="HA125" s="23">
        <v>0</v>
      </c>
      <c r="HB125" s="23">
        <v>0</v>
      </c>
      <c r="HC125" s="23">
        <v>0</v>
      </c>
      <c r="HD125" s="23">
        <v>0</v>
      </c>
      <c r="HE125" s="23">
        <v>0</v>
      </c>
      <c r="HF125" s="23">
        <v>0</v>
      </c>
      <c r="HG125" s="23">
        <v>0</v>
      </c>
      <c r="HH125" s="23">
        <v>0</v>
      </c>
      <c r="HI125" s="23">
        <v>0</v>
      </c>
      <c r="HJ125" s="23">
        <v>0</v>
      </c>
      <c r="HK125" s="23">
        <v>0</v>
      </c>
      <c r="HL125" s="23">
        <v>0</v>
      </c>
      <c r="HM125" s="23">
        <v>0</v>
      </c>
      <c r="HN125" s="23">
        <v>0</v>
      </c>
      <c r="HO125" s="23">
        <v>0</v>
      </c>
      <c r="HP125" s="23">
        <v>0</v>
      </c>
      <c r="HQ125" s="22">
        <v>0</v>
      </c>
      <c r="HR125" s="23">
        <v>0</v>
      </c>
      <c r="HS125" s="23">
        <v>0</v>
      </c>
      <c r="HT125" s="24">
        <v>202.122263</v>
      </c>
      <c r="HU125" s="24">
        <v>209.19654299999999</v>
      </c>
      <c r="HV125" s="24">
        <v>216.51842199999999</v>
      </c>
      <c r="HW125" s="23">
        <v>224.096566</v>
      </c>
      <c r="HX125" s="23">
        <v>231.93994599999999</v>
      </c>
      <c r="HY125" s="23">
        <v>240.05784399999999</v>
      </c>
      <c r="HZ125" s="23">
        <v>248.459869</v>
      </c>
      <c r="IA125" s="23">
        <v>257.15596399999998</v>
      </c>
      <c r="IB125" s="23">
        <v>266.15642300000002</v>
      </c>
      <c r="IC125" s="23">
        <v>275.47189800000001</v>
      </c>
      <c r="ID125" s="23">
        <v>285.11341399999998</v>
      </c>
      <c r="IE125" s="23">
        <v>295.09238399999998</v>
      </c>
      <c r="IF125" s="23">
        <v>305.42061699999999</v>
      </c>
      <c r="IG125" s="23">
        <v>316.11033900000001</v>
      </c>
      <c r="IH125" s="23">
        <v>0</v>
      </c>
      <c r="II125" s="23">
        <v>0</v>
      </c>
      <c r="IJ125" s="23">
        <v>0</v>
      </c>
      <c r="IK125" s="22">
        <v>0</v>
      </c>
      <c r="IL125" s="23">
        <v>0</v>
      </c>
      <c r="IM125" s="23">
        <v>0</v>
      </c>
      <c r="IN125" s="23">
        <v>0</v>
      </c>
      <c r="IO125" s="23">
        <v>0</v>
      </c>
      <c r="IP125" s="23">
        <v>0</v>
      </c>
      <c r="IQ125" s="23">
        <v>0</v>
      </c>
      <c r="IR125" s="23">
        <v>0</v>
      </c>
      <c r="IS125" s="23">
        <v>0</v>
      </c>
      <c r="IT125" s="23">
        <v>0</v>
      </c>
      <c r="IU125" s="23">
        <v>0</v>
      </c>
      <c r="IV125" s="23">
        <v>0</v>
      </c>
      <c r="IW125" s="23">
        <v>0</v>
      </c>
      <c r="IX125" s="23">
        <v>0</v>
      </c>
      <c r="IY125" s="23">
        <v>0</v>
      </c>
      <c r="IZ125" s="23">
        <v>0</v>
      </c>
      <c r="JA125" s="23">
        <v>0</v>
      </c>
      <c r="JB125" s="23">
        <v>0</v>
      </c>
      <c r="JC125" s="23">
        <v>0</v>
      </c>
      <c r="JD125" s="23">
        <v>0</v>
      </c>
      <c r="JE125" s="22">
        <v>0</v>
      </c>
      <c r="JF125" s="23">
        <v>0</v>
      </c>
      <c r="JG125" s="23">
        <v>0</v>
      </c>
      <c r="JH125" s="23">
        <v>0</v>
      </c>
      <c r="JI125" s="23">
        <v>0</v>
      </c>
      <c r="JJ125" s="23">
        <v>0</v>
      </c>
      <c r="JK125" s="23">
        <v>0</v>
      </c>
      <c r="JL125" s="23">
        <v>0</v>
      </c>
      <c r="JM125" s="23">
        <v>0</v>
      </c>
      <c r="JN125" s="23">
        <v>0</v>
      </c>
      <c r="JO125" s="23">
        <v>0</v>
      </c>
      <c r="JP125" s="23">
        <v>0</v>
      </c>
      <c r="JQ125" s="23">
        <v>0</v>
      </c>
      <c r="JR125" s="23">
        <v>0</v>
      </c>
      <c r="JS125" s="23">
        <v>0</v>
      </c>
      <c r="JT125" s="23">
        <v>0</v>
      </c>
      <c r="JU125" s="23">
        <v>0</v>
      </c>
      <c r="JV125" s="23">
        <v>0</v>
      </c>
      <c r="JW125" s="23">
        <v>0</v>
      </c>
      <c r="JX125" s="23">
        <v>0</v>
      </c>
      <c r="JY125" s="22">
        <v>0</v>
      </c>
      <c r="JZ125" s="23">
        <v>0</v>
      </c>
      <c r="KA125" s="23">
        <v>0</v>
      </c>
      <c r="KB125" s="23">
        <v>0</v>
      </c>
      <c r="KC125" s="23">
        <v>0</v>
      </c>
      <c r="KD125" s="23">
        <v>0</v>
      </c>
      <c r="KE125" s="23">
        <v>0</v>
      </c>
      <c r="KF125" s="23">
        <v>0</v>
      </c>
      <c r="KG125" s="23">
        <v>0</v>
      </c>
      <c r="KH125" s="23">
        <v>0</v>
      </c>
      <c r="KI125" s="23">
        <v>0</v>
      </c>
      <c r="KJ125" s="23">
        <v>0</v>
      </c>
      <c r="KK125" s="23">
        <v>0</v>
      </c>
      <c r="KL125" s="23">
        <v>0</v>
      </c>
      <c r="KM125" s="23">
        <v>0</v>
      </c>
      <c r="KN125" s="23">
        <v>0</v>
      </c>
      <c r="KO125" s="23">
        <v>0</v>
      </c>
      <c r="KP125" s="23">
        <v>0</v>
      </c>
      <c r="KQ125" s="23">
        <v>0</v>
      </c>
      <c r="KR125" s="23">
        <v>0</v>
      </c>
      <c r="KS125" s="22">
        <v>0</v>
      </c>
      <c r="KT125" s="23">
        <v>0</v>
      </c>
      <c r="KU125" s="23">
        <v>0</v>
      </c>
      <c r="KV125" s="23">
        <v>0</v>
      </c>
      <c r="KW125" s="23">
        <v>0</v>
      </c>
      <c r="KX125" s="23">
        <v>0</v>
      </c>
      <c r="KY125" s="23">
        <v>0</v>
      </c>
      <c r="KZ125" s="23">
        <v>0</v>
      </c>
      <c r="LA125" s="23">
        <v>0</v>
      </c>
      <c r="LB125" s="23">
        <v>0</v>
      </c>
      <c r="LC125" s="23">
        <v>0</v>
      </c>
      <c r="LD125" s="23">
        <v>0</v>
      </c>
      <c r="LE125" s="23">
        <v>0</v>
      </c>
      <c r="LF125" s="23">
        <v>0</v>
      </c>
      <c r="LG125" s="23">
        <v>0</v>
      </c>
      <c r="LH125" s="23">
        <v>0</v>
      </c>
      <c r="LI125" s="23">
        <v>0</v>
      </c>
      <c r="LJ125" s="23">
        <v>0</v>
      </c>
      <c r="LK125" s="23">
        <v>0</v>
      </c>
      <c r="LL125" s="23">
        <v>0</v>
      </c>
      <c r="LM125" s="22">
        <v>0</v>
      </c>
      <c r="LN125" s="23">
        <v>0</v>
      </c>
      <c r="LO125" s="23">
        <v>0</v>
      </c>
      <c r="LP125" s="23">
        <v>0</v>
      </c>
      <c r="LQ125" s="23">
        <v>0</v>
      </c>
      <c r="LR125" s="23">
        <v>0</v>
      </c>
      <c r="LS125" s="23">
        <v>0</v>
      </c>
      <c r="LT125" s="23">
        <v>0</v>
      </c>
      <c r="LU125" s="23">
        <v>0</v>
      </c>
      <c r="LV125" s="23">
        <v>0</v>
      </c>
      <c r="LW125" s="23">
        <v>0</v>
      </c>
      <c r="LX125" s="23">
        <v>0</v>
      </c>
      <c r="LY125" s="23">
        <v>0</v>
      </c>
      <c r="LZ125" s="23">
        <v>0</v>
      </c>
      <c r="MA125" s="23">
        <v>0</v>
      </c>
      <c r="MB125" s="23">
        <v>0</v>
      </c>
      <c r="MC125" s="23">
        <v>0</v>
      </c>
      <c r="MD125" s="23">
        <v>0</v>
      </c>
      <c r="ME125" s="23">
        <v>0</v>
      </c>
      <c r="MF125" s="23">
        <v>0</v>
      </c>
      <c r="MG125" s="22">
        <v>0</v>
      </c>
      <c r="MH125" s="23">
        <v>0</v>
      </c>
      <c r="MI125" s="23">
        <v>0</v>
      </c>
      <c r="MJ125" s="23">
        <v>0</v>
      </c>
      <c r="MK125" s="23">
        <v>0</v>
      </c>
      <c r="ML125" s="23">
        <v>0</v>
      </c>
      <c r="MM125" s="23">
        <v>0</v>
      </c>
      <c r="MN125" s="23">
        <v>0</v>
      </c>
      <c r="MO125" s="23">
        <v>0</v>
      </c>
      <c r="MP125" s="23">
        <v>0</v>
      </c>
      <c r="MQ125" s="23">
        <v>0</v>
      </c>
      <c r="MR125" s="23">
        <v>0</v>
      </c>
      <c r="MS125" s="23">
        <v>0</v>
      </c>
      <c r="MT125" s="23">
        <v>0</v>
      </c>
      <c r="MU125" s="23">
        <v>0</v>
      </c>
      <c r="MV125" s="23">
        <v>0</v>
      </c>
      <c r="MW125" s="23">
        <v>0</v>
      </c>
      <c r="MX125" s="23">
        <v>0</v>
      </c>
      <c r="MY125" s="23">
        <v>0</v>
      </c>
      <c r="MZ125" s="23">
        <v>0</v>
      </c>
    </row>
    <row r="126" spans="1:364">
      <c r="A126" s="9" t="s">
        <v>1122</v>
      </c>
      <c r="B126" s="9" t="s">
        <v>1123</v>
      </c>
      <c r="C126" s="9" t="s">
        <v>886</v>
      </c>
      <c r="E126" s="22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2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>
        <v>0</v>
      </c>
      <c r="FJ126" s="23">
        <v>0</v>
      </c>
      <c r="FK126" s="23">
        <v>0</v>
      </c>
      <c r="FL126" s="23">
        <v>157.60640000000001</v>
      </c>
      <c r="FM126" s="23">
        <v>163.122624</v>
      </c>
      <c r="FN126" s="23">
        <v>168.83191600000001</v>
      </c>
      <c r="FO126" s="23">
        <v>174.74103299999999</v>
      </c>
      <c r="FP126" s="23">
        <v>180.85696899999999</v>
      </c>
      <c r="FQ126" s="23">
        <v>187.18696299999999</v>
      </c>
      <c r="FR126" s="23">
        <v>193.738507</v>
      </c>
      <c r="FS126" s="23">
        <v>200.51935399999999</v>
      </c>
      <c r="FT126" s="23">
        <v>207.537532</v>
      </c>
      <c r="FU126" s="23">
        <v>214.801345</v>
      </c>
      <c r="FV126" s="23">
        <v>222.31939199999999</v>
      </c>
      <c r="FW126" s="23">
        <v>230.100571</v>
      </c>
      <c r="FX126" s="23">
        <v>238.15409099999999</v>
      </c>
      <c r="FY126" s="23">
        <v>246.489484</v>
      </c>
      <c r="FZ126" s="23"/>
      <c r="GA126" s="23"/>
      <c r="GB126" s="23"/>
      <c r="GC126" s="22"/>
      <c r="GD126" s="23"/>
      <c r="GE126" s="23"/>
      <c r="GF126" s="23">
        <v>197.41753027999999</v>
      </c>
      <c r="GG126" s="23">
        <v>204.32714383999999</v>
      </c>
      <c r="GH126" s="23">
        <v>211.47859387</v>
      </c>
      <c r="GI126" s="23">
        <v>218.88034465000001</v>
      </c>
      <c r="GJ126" s="23">
        <v>226.54115672</v>
      </c>
      <c r="GK126" s="23">
        <v>234.4700972</v>
      </c>
      <c r="GL126" s="23">
        <v>242.67655060999999</v>
      </c>
      <c r="GM126" s="23">
        <v>251.17022987999999</v>
      </c>
      <c r="GN126" s="23">
        <v>259.96118791999999</v>
      </c>
      <c r="GO126" s="23">
        <v>269.05982949999998</v>
      </c>
      <c r="GP126" s="23">
        <v>278.47692353000002</v>
      </c>
      <c r="GQ126" s="23">
        <v>288.22361586</v>
      </c>
      <c r="GR126" s="23">
        <v>298.31144240999998</v>
      </c>
      <c r="GS126" s="23">
        <v>308.75234289000002</v>
      </c>
      <c r="GT126" s="23"/>
      <c r="GU126" s="23"/>
      <c r="GV126" s="23"/>
      <c r="GW126" s="22"/>
      <c r="GX126" s="23"/>
      <c r="GY126" s="23"/>
      <c r="GZ126" s="23">
        <v>0</v>
      </c>
      <c r="HA126" s="23">
        <v>0</v>
      </c>
      <c r="HB126" s="23">
        <v>0</v>
      </c>
      <c r="HC126" s="23">
        <v>0</v>
      </c>
      <c r="HD126" s="23">
        <v>0</v>
      </c>
      <c r="HE126" s="23">
        <v>0</v>
      </c>
      <c r="HF126" s="23">
        <v>0</v>
      </c>
      <c r="HG126" s="23">
        <v>0</v>
      </c>
      <c r="HH126" s="23">
        <v>0</v>
      </c>
      <c r="HI126" s="23">
        <v>0</v>
      </c>
      <c r="HJ126" s="23">
        <v>0</v>
      </c>
      <c r="HK126" s="23">
        <v>0</v>
      </c>
      <c r="HL126" s="23">
        <v>0</v>
      </c>
      <c r="HM126" s="23">
        <v>0</v>
      </c>
      <c r="HN126" s="23"/>
      <c r="HO126" s="23"/>
      <c r="HP126" s="23"/>
      <c r="HQ126" s="22">
        <v>0</v>
      </c>
      <c r="HR126" s="23">
        <v>0</v>
      </c>
      <c r="HS126" s="23">
        <v>0</v>
      </c>
      <c r="HT126" s="24">
        <v>158.42584400000001</v>
      </c>
      <c r="HU126" s="24">
        <v>163.97074799999999</v>
      </c>
      <c r="HV126" s="24">
        <v>171.75794500000001</v>
      </c>
      <c r="HW126" s="23">
        <v>177.01236299999999</v>
      </c>
      <c r="HX126" s="23">
        <v>183.207796</v>
      </c>
      <c r="HY126" s="23">
        <v>189.620069</v>
      </c>
      <c r="HZ126" s="23">
        <v>196.25677099999999</v>
      </c>
      <c r="IA126" s="23">
        <v>203.12575799999999</v>
      </c>
      <c r="IB126" s="23">
        <v>210.23516000000001</v>
      </c>
      <c r="IC126" s="23">
        <v>217.593391</v>
      </c>
      <c r="ID126" s="23">
        <v>225.209159</v>
      </c>
      <c r="IE126" s="23">
        <v>233.09147999999999</v>
      </c>
      <c r="IF126" s="23">
        <v>241.24968200000001</v>
      </c>
      <c r="IG126" s="23">
        <v>249.69342</v>
      </c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1:364">
      <c r="A127" s="9" t="s">
        <v>1124</v>
      </c>
      <c r="B127" s="9" t="s">
        <v>1125</v>
      </c>
      <c r="C127" s="9" t="s">
        <v>886</v>
      </c>
      <c r="E127" s="22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2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>
        <v>0</v>
      </c>
      <c r="FJ127" s="23">
        <v>0</v>
      </c>
      <c r="FK127" s="23">
        <v>0</v>
      </c>
      <c r="FL127" s="23">
        <v>183.06930199999999</v>
      </c>
      <c r="FM127" s="23">
        <v>189.47672800000001</v>
      </c>
      <c r="FN127" s="23">
        <v>196.10841300000001</v>
      </c>
      <c r="FO127" s="23">
        <v>202.972207</v>
      </c>
      <c r="FP127" s="23">
        <v>210.076235</v>
      </c>
      <c r="FQ127" s="23">
        <v>217.42890299999999</v>
      </c>
      <c r="FR127" s="23">
        <v>225.038915</v>
      </c>
      <c r="FS127" s="23">
        <v>232.915277</v>
      </c>
      <c r="FT127" s="23">
        <v>241.06731099999999</v>
      </c>
      <c r="FU127" s="23">
        <v>249.50466700000001</v>
      </c>
      <c r="FV127" s="23">
        <v>258.23732999999999</v>
      </c>
      <c r="FW127" s="23">
        <v>267.27563700000002</v>
      </c>
      <c r="FX127" s="23">
        <v>276.63028400000002</v>
      </c>
      <c r="FY127" s="23">
        <v>286.312344</v>
      </c>
      <c r="FZ127" s="23"/>
      <c r="GA127" s="23"/>
      <c r="GB127" s="23"/>
      <c r="GC127" s="22"/>
      <c r="GD127" s="23"/>
      <c r="GE127" s="23"/>
      <c r="GF127" s="23">
        <v>229.31232162000001</v>
      </c>
      <c r="GG127" s="23">
        <v>237.33825286999999</v>
      </c>
      <c r="GH127" s="23">
        <v>245.64509172000001</v>
      </c>
      <c r="GI127" s="23">
        <v>254.24266993000001</v>
      </c>
      <c r="GJ127" s="23">
        <v>263.14116338000002</v>
      </c>
      <c r="GK127" s="23">
        <v>272.35110409999999</v>
      </c>
      <c r="GL127" s="23">
        <v>281.88339273999998</v>
      </c>
      <c r="GM127" s="23">
        <v>291.74931149000003</v>
      </c>
      <c r="GN127" s="23">
        <v>301.96053739000001</v>
      </c>
      <c r="GO127" s="23">
        <v>312.52915619999999</v>
      </c>
      <c r="GP127" s="23">
        <v>323.46767667</v>
      </c>
      <c r="GQ127" s="23">
        <v>334.78904534999998</v>
      </c>
      <c r="GR127" s="23">
        <v>346.50666194000001</v>
      </c>
      <c r="GS127" s="23">
        <v>358.63439510000001</v>
      </c>
      <c r="GT127" s="23"/>
      <c r="GU127" s="23"/>
      <c r="GV127" s="23"/>
      <c r="GW127" s="22"/>
      <c r="GX127" s="23"/>
      <c r="GY127" s="23"/>
      <c r="GZ127" s="23">
        <v>0</v>
      </c>
      <c r="HA127" s="23">
        <v>0</v>
      </c>
      <c r="HB127" s="23">
        <v>0</v>
      </c>
      <c r="HC127" s="23">
        <v>0</v>
      </c>
      <c r="HD127" s="23">
        <v>0</v>
      </c>
      <c r="HE127" s="23">
        <v>0</v>
      </c>
      <c r="HF127" s="23">
        <v>0</v>
      </c>
      <c r="HG127" s="23">
        <v>0</v>
      </c>
      <c r="HH127" s="23">
        <v>0</v>
      </c>
      <c r="HI127" s="23">
        <v>0</v>
      </c>
      <c r="HJ127" s="23">
        <v>0</v>
      </c>
      <c r="HK127" s="23">
        <v>0</v>
      </c>
      <c r="HL127" s="23">
        <v>0</v>
      </c>
      <c r="HM127" s="23">
        <v>0</v>
      </c>
      <c r="HN127" s="23"/>
      <c r="HO127" s="23"/>
      <c r="HP127" s="23"/>
      <c r="HQ127" s="22">
        <v>0</v>
      </c>
      <c r="HR127" s="23">
        <v>0</v>
      </c>
      <c r="HS127" s="23">
        <v>0</v>
      </c>
      <c r="HT127" s="24">
        <v>184.02113499999999</v>
      </c>
      <c r="HU127" s="24">
        <v>190.46187499999999</v>
      </c>
      <c r="HV127" s="24">
        <v>199.507172</v>
      </c>
      <c r="HW127" s="23">
        <v>205.61049399999999</v>
      </c>
      <c r="HX127" s="23">
        <v>212.806862</v>
      </c>
      <c r="HY127" s="23">
        <v>220.25510199999999</v>
      </c>
      <c r="HZ127" s="23">
        <v>227.96403000000001</v>
      </c>
      <c r="IA127" s="23">
        <v>235.94277099999999</v>
      </c>
      <c r="IB127" s="23">
        <v>244.20076900000001</v>
      </c>
      <c r="IC127" s="23">
        <v>252.747795</v>
      </c>
      <c r="ID127" s="23">
        <v>261.59396800000002</v>
      </c>
      <c r="IE127" s="23">
        <v>270.74975699999999</v>
      </c>
      <c r="IF127" s="23">
        <v>280.225999</v>
      </c>
      <c r="IG127" s="23">
        <v>290.03390899999999</v>
      </c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1:364">
      <c r="A128" s="9" t="s">
        <v>1126</v>
      </c>
      <c r="B128" s="9" t="s">
        <v>1127</v>
      </c>
      <c r="C128" s="9" t="s">
        <v>886</v>
      </c>
      <c r="E128" s="22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2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>
        <v>0</v>
      </c>
      <c r="FJ128" s="23">
        <v>0</v>
      </c>
      <c r="FK128" s="23">
        <v>0</v>
      </c>
      <c r="FL128" s="23">
        <v>249.343279</v>
      </c>
      <c r="FM128" s="23">
        <v>258.07029399999999</v>
      </c>
      <c r="FN128" s="23">
        <v>267.102754</v>
      </c>
      <c r="FO128" s="23">
        <v>276.45135099999999</v>
      </c>
      <c r="FP128" s="23">
        <v>286.12714799999998</v>
      </c>
      <c r="FQ128" s="23">
        <v>296.14159799999999</v>
      </c>
      <c r="FR128" s="23">
        <v>306.50655399999999</v>
      </c>
      <c r="FS128" s="23">
        <v>317.234283</v>
      </c>
      <c r="FT128" s="23">
        <v>328.33748300000002</v>
      </c>
      <c r="FU128" s="23">
        <v>339.829295</v>
      </c>
      <c r="FV128" s="23">
        <v>351.723321</v>
      </c>
      <c r="FW128" s="23">
        <v>364.033637</v>
      </c>
      <c r="FX128" s="23">
        <v>376.77481399999999</v>
      </c>
      <c r="FY128" s="23">
        <v>389.96193299999999</v>
      </c>
      <c r="FZ128" s="23"/>
      <c r="GA128" s="23"/>
      <c r="GB128" s="23"/>
      <c r="GC128" s="22"/>
      <c r="GD128" s="23"/>
      <c r="GE128" s="23"/>
      <c r="GF128" s="23">
        <v>312.32700191999999</v>
      </c>
      <c r="GG128" s="23">
        <v>323.25844698999998</v>
      </c>
      <c r="GH128" s="23">
        <v>334.57249264000001</v>
      </c>
      <c r="GI128" s="23">
        <v>346.28252988000003</v>
      </c>
      <c r="GJ128" s="23">
        <v>358.40241842</v>
      </c>
      <c r="GK128" s="23">
        <v>370.94650307000001</v>
      </c>
      <c r="GL128" s="23">
        <v>383.92963068</v>
      </c>
      <c r="GM128" s="23">
        <v>397.36716775000002</v>
      </c>
      <c r="GN128" s="23">
        <v>411.27501862000003</v>
      </c>
      <c r="GO128" s="23">
        <v>425.66964426999999</v>
      </c>
      <c r="GP128" s="23">
        <v>440.56808181999997</v>
      </c>
      <c r="GQ128" s="23">
        <v>455.98796469000001</v>
      </c>
      <c r="GR128" s="23">
        <v>471.94754345000001</v>
      </c>
      <c r="GS128" s="23">
        <v>488.46570746999998</v>
      </c>
      <c r="GT128" s="23"/>
      <c r="GU128" s="23"/>
      <c r="GV128" s="23"/>
      <c r="GW128" s="22"/>
      <c r="GX128" s="23"/>
      <c r="GY128" s="23"/>
      <c r="GZ128" s="23">
        <v>0</v>
      </c>
      <c r="HA128" s="23">
        <v>0</v>
      </c>
      <c r="HB128" s="23">
        <v>0</v>
      </c>
      <c r="HC128" s="23">
        <v>0</v>
      </c>
      <c r="HD128" s="23">
        <v>0</v>
      </c>
      <c r="HE128" s="23">
        <v>0</v>
      </c>
      <c r="HF128" s="23">
        <v>0</v>
      </c>
      <c r="HG128" s="23">
        <v>0</v>
      </c>
      <c r="HH128" s="23">
        <v>0</v>
      </c>
      <c r="HI128" s="23">
        <v>0</v>
      </c>
      <c r="HJ128" s="23">
        <v>0</v>
      </c>
      <c r="HK128" s="23">
        <v>0</v>
      </c>
      <c r="HL128" s="23">
        <v>0</v>
      </c>
      <c r="HM128" s="23">
        <v>0</v>
      </c>
      <c r="HN128" s="23"/>
      <c r="HO128" s="23"/>
      <c r="HP128" s="23"/>
      <c r="HQ128" s="22">
        <v>0</v>
      </c>
      <c r="HR128" s="23">
        <v>0</v>
      </c>
      <c r="HS128" s="23">
        <v>0</v>
      </c>
      <c r="HT128" s="24">
        <v>250.639691</v>
      </c>
      <c r="HU128" s="24">
        <v>259.412081</v>
      </c>
      <c r="HV128" s="24">
        <v>271.73191800000001</v>
      </c>
      <c r="HW128" s="23">
        <v>280.04473899999999</v>
      </c>
      <c r="HX128" s="23">
        <v>289.84630499999997</v>
      </c>
      <c r="HY128" s="23">
        <v>299.990926</v>
      </c>
      <c r="HZ128" s="23">
        <v>310.49060800000001</v>
      </c>
      <c r="IA128" s="23">
        <v>321.35777899999999</v>
      </c>
      <c r="IB128" s="23">
        <v>332.60530199999999</v>
      </c>
      <c r="IC128" s="23">
        <v>344.246487</v>
      </c>
      <c r="ID128" s="23">
        <v>356.29511400000001</v>
      </c>
      <c r="IE128" s="23">
        <v>368.765443</v>
      </c>
      <c r="IF128" s="23">
        <v>381.672234</v>
      </c>
      <c r="IG128" s="23">
        <v>395.03076199999998</v>
      </c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1:364">
      <c r="A129" s="9" t="s">
        <v>1128</v>
      </c>
      <c r="B129" s="9" t="s">
        <v>1129</v>
      </c>
      <c r="C129" s="9" t="s">
        <v>886</v>
      </c>
      <c r="E129" s="22">
        <v>0</v>
      </c>
      <c r="F129" s="23">
        <v>0</v>
      </c>
      <c r="G129" s="23">
        <v>196.32144500000001</v>
      </c>
      <c r="H129" s="23">
        <v>231.00535500000001</v>
      </c>
      <c r="I129" s="23">
        <v>238.16652099999999</v>
      </c>
      <c r="J129" s="23">
        <v>245.54968299999999</v>
      </c>
      <c r="K129" s="23">
        <v>253.16172299999999</v>
      </c>
      <c r="L129" s="23">
        <v>261.00973699999997</v>
      </c>
      <c r="M129" s="23">
        <v>269.10103800000002</v>
      </c>
      <c r="N129" s="23">
        <v>277.44317100000001</v>
      </c>
      <c r="O129" s="23">
        <v>286.04390899999999</v>
      </c>
      <c r="P129" s="23">
        <v>294.91127</v>
      </c>
      <c r="Q129" s="23">
        <v>304.05351899999999</v>
      </c>
      <c r="R129" s="23">
        <v>313.47917799999999</v>
      </c>
      <c r="S129" s="23">
        <v>323.19703299999998</v>
      </c>
      <c r="T129" s="23">
        <v>333.21614099999999</v>
      </c>
      <c r="U129" s="23">
        <v>343.545841</v>
      </c>
      <c r="V129" s="23">
        <v>0</v>
      </c>
      <c r="W129" s="23">
        <v>0</v>
      </c>
      <c r="X129" s="23">
        <v>0</v>
      </c>
      <c r="Y129" s="22">
        <v>0</v>
      </c>
      <c r="Z129" s="23">
        <v>0</v>
      </c>
      <c r="AA129" s="23">
        <v>196.32144500000001</v>
      </c>
      <c r="AB129" s="23">
        <v>231.00535500000001</v>
      </c>
      <c r="AC129" s="23">
        <v>238.16652099999999</v>
      </c>
      <c r="AD129" s="23">
        <v>245.54968299999999</v>
      </c>
      <c r="AE129" s="23">
        <v>253.16172299999999</v>
      </c>
      <c r="AF129" s="23">
        <v>261.00973699999997</v>
      </c>
      <c r="AG129" s="23">
        <v>269.10103800000002</v>
      </c>
      <c r="AH129" s="23">
        <v>277.44317100000001</v>
      </c>
      <c r="AI129" s="23">
        <v>286.04390899999999</v>
      </c>
      <c r="AJ129" s="23">
        <v>294.91127</v>
      </c>
      <c r="AK129" s="23">
        <v>304.05351899999999</v>
      </c>
      <c r="AL129" s="23">
        <v>313.47917799999999</v>
      </c>
      <c r="AM129" s="23">
        <v>323.19703299999998</v>
      </c>
      <c r="AN129" s="23">
        <v>333.21614099999999</v>
      </c>
      <c r="AO129" s="23">
        <v>343.545841</v>
      </c>
      <c r="AP129" s="23">
        <v>0</v>
      </c>
      <c r="AQ129" s="23">
        <v>0</v>
      </c>
      <c r="AR129" s="23">
        <v>0</v>
      </c>
      <c r="AS129" s="22">
        <v>0</v>
      </c>
      <c r="AT129" s="23">
        <v>0</v>
      </c>
      <c r="AU129" s="23">
        <v>0</v>
      </c>
      <c r="AV129" s="23">
        <v>175.02717999999999</v>
      </c>
      <c r="AW129" s="23">
        <v>180.277995</v>
      </c>
      <c r="AX129" s="23">
        <v>185.68633500000001</v>
      </c>
      <c r="AY129" s="23">
        <v>191.256925</v>
      </c>
      <c r="AZ129" s="23">
        <v>196.99463299999999</v>
      </c>
      <c r="BA129" s="23">
        <v>202.904472</v>
      </c>
      <c r="BB129" s="23">
        <v>208.99160599999999</v>
      </c>
      <c r="BC129" s="23">
        <v>215.26135400000001</v>
      </c>
      <c r="BD129" s="23">
        <v>221.71919500000001</v>
      </c>
      <c r="BE129" s="23">
        <v>228.37077099999999</v>
      </c>
      <c r="BF129" s="23">
        <v>235.22189399999999</v>
      </c>
      <c r="BG129" s="23">
        <v>242.27855099999999</v>
      </c>
      <c r="BH129" s="23">
        <v>249.546907</v>
      </c>
      <c r="BI129" s="23">
        <v>257.03331500000002</v>
      </c>
      <c r="BJ129" s="23">
        <v>0</v>
      </c>
      <c r="BK129" s="23">
        <v>0</v>
      </c>
      <c r="BL129" s="23">
        <v>0</v>
      </c>
      <c r="BM129" s="22">
        <v>0</v>
      </c>
      <c r="BN129" s="23">
        <v>0</v>
      </c>
      <c r="BO129" s="23">
        <v>0</v>
      </c>
      <c r="BP129" s="23">
        <v>175.02717999999999</v>
      </c>
      <c r="BQ129" s="23">
        <v>180.277995</v>
      </c>
      <c r="BR129" s="23">
        <v>185.68633500000001</v>
      </c>
      <c r="BS129" s="23">
        <v>191.256925</v>
      </c>
      <c r="BT129" s="23">
        <v>196.99463299999999</v>
      </c>
      <c r="BU129" s="23">
        <v>202.904472</v>
      </c>
      <c r="BV129" s="23">
        <v>208.99160599999999</v>
      </c>
      <c r="BW129" s="23">
        <v>215.26135400000001</v>
      </c>
      <c r="BX129" s="23">
        <v>221.71919500000001</v>
      </c>
      <c r="BY129" s="23">
        <v>228.37077099999999</v>
      </c>
      <c r="BZ129" s="23">
        <v>235.22189399999999</v>
      </c>
      <c r="CA129" s="23">
        <v>242.27855099999999</v>
      </c>
      <c r="CB129" s="23">
        <v>249.546907</v>
      </c>
      <c r="CC129" s="23">
        <v>257.03331500000002</v>
      </c>
      <c r="CD129" s="23">
        <v>0</v>
      </c>
      <c r="CE129" s="23">
        <v>0</v>
      </c>
      <c r="CF129" s="23">
        <v>0</v>
      </c>
      <c r="CG129" s="22">
        <v>0</v>
      </c>
      <c r="CH129" s="23">
        <v>0</v>
      </c>
      <c r="CI129" s="23">
        <v>162.57516000000001</v>
      </c>
      <c r="CJ129" s="23">
        <v>180.453023</v>
      </c>
      <c r="CK129" s="23">
        <v>186.047066</v>
      </c>
      <c r="CL129" s="23">
        <v>191.814525</v>
      </c>
      <c r="CM129" s="23">
        <v>197.76077599999999</v>
      </c>
      <c r="CN129" s="23">
        <v>203.89135999999999</v>
      </c>
      <c r="CO129" s="23">
        <v>210.21199200000001</v>
      </c>
      <c r="CP129" s="23">
        <v>216.72856400000001</v>
      </c>
      <c r="CQ129" s="23">
        <v>223.447149</v>
      </c>
      <c r="CR129" s="23">
        <v>230.374011</v>
      </c>
      <c r="CS129" s="23">
        <v>237.51560499999999</v>
      </c>
      <c r="CT129" s="23">
        <v>244.87858900000001</v>
      </c>
      <c r="CU129" s="23">
        <v>252.46982499999999</v>
      </c>
      <c r="CV129" s="23">
        <v>260.29638999999997</v>
      </c>
      <c r="CW129" s="23">
        <v>268.36557800000003</v>
      </c>
      <c r="CX129" s="23">
        <v>0</v>
      </c>
      <c r="CY129" s="23">
        <v>0</v>
      </c>
      <c r="CZ129" s="23">
        <v>0</v>
      </c>
      <c r="DA129" s="22">
        <v>0</v>
      </c>
      <c r="DB129" s="23">
        <v>0</v>
      </c>
      <c r="DC129" s="23">
        <v>162.57516000000001</v>
      </c>
      <c r="DD129" s="23">
        <v>180.453023</v>
      </c>
      <c r="DE129" s="23">
        <v>186.047066</v>
      </c>
      <c r="DF129" s="23">
        <v>191.814525</v>
      </c>
      <c r="DG129" s="23">
        <v>197.76077599999999</v>
      </c>
      <c r="DH129" s="23">
        <v>203.89135999999999</v>
      </c>
      <c r="DI129" s="23">
        <v>210.21199200000001</v>
      </c>
      <c r="DJ129" s="23">
        <v>216.72856400000001</v>
      </c>
      <c r="DK129" s="23">
        <v>223.447149</v>
      </c>
      <c r="DL129" s="23">
        <v>230.374011</v>
      </c>
      <c r="DM129" s="23">
        <v>237.51560499999999</v>
      </c>
      <c r="DN129" s="23">
        <v>244.87858900000001</v>
      </c>
      <c r="DO129" s="23">
        <v>252.46982499999999</v>
      </c>
      <c r="DP129" s="23">
        <v>260.29638999999997</v>
      </c>
      <c r="DQ129" s="23">
        <v>268.36557800000003</v>
      </c>
      <c r="DR129" s="23">
        <v>0</v>
      </c>
      <c r="DS129" s="23">
        <v>0</v>
      </c>
      <c r="DT129" s="23">
        <v>0</v>
      </c>
      <c r="DU129" s="22">
        <v>0</v>
      </c>
      <c r="DV129" s="23">
        <v>0</v>
      </c>
      <c r="DW129" s="23">
        <v>162.57516000000001</v>
      </c>
      <c r="DX129" s="23">
        <v>165.58066199999999</v>
      </c>
      <c r="DY129" s="23">
        <v>170.713663</v>
      </c>
      <c r="DZ129" s="23">
        <v>176.005786</v>
      </c>
      <c r="EA129" s="23">
        <v>181.46196499999999</v>
      </c>
      <c r="EB129" s="23">
        <v>187.08728600000001</v>
      </c>
      <c r="EC129" s="23">
        <v>192.88699199999999</v>
      </c>
      <c r="ED129" s="23">
        <v>198.866489</v>
      </c>
      <c r="EE129" s="23">
        <v>205.03135</v>
      </c>
      <c r="EF129" s="23">
        <v>211.38732200000001</v>
      </c>
      <c r="EG129" s="23">
        <v>217.94032899999999</v>
      </c>
      <c r="EH129" s="23">
        <v>224.69647900000001</v>
      </c>
      <c r="EI129" s="23">
        <v>231.66207</v>
      </c>
      <c r="EJ129" s="23">
        <v>238.843594</v>
      </c>
      <c r="EK129" s="23">
        <v>246.24774600000001</v>
      </c>
      <c r="EL129" s="23">
        <v>0</v>
      </c>
      <c r="EM129" s="23">
        <v>0</v>
      </c>
      <c r="EN129" s="23">
        <v>0</v>
      </c>
      <c r="EO129" s="22">
        <v>0</v>
      </c>
      <c r="EP129" s="23">
        <v>0</v>
      </c>
      <c r="EQ129" s="23">
        <v>162.57516000000001</v>
      </c>
      <c r="ER129" s="23">
        <v>180.453023</v>
      </c>
      <c r="ES129" s="23">
        <v>186.047066</v>
      </c>
      <c r="ET129" s="23">
        <v>191.814525</v>
      </c>
      <c r="EU129" s="23">
        <v>197.76077599999999</v>
      </c>
      <c r="EV129" s="23">
        <v>203.89135999999999</v>
      </c>
      <c r="EW129" s="23">
        <v>210.21199200000001</v>
      </c>
      <c r="EX129" s="23">
        <v>216.72856400000001</v>
      </c>
      <c r="EY129" s="23">
        <v>223.447149</v>
      </c>
      <c r="EZ129" s="23">
        <v>230.374011</v>
      </c>
      <c r="FA129" s="23">
        <v>237.51560499999999</v>
      </c>
      <c r="FB129" s="23">
        <v>244.87858900000001</v>
      </c>
      <c r="FC129" s="23">
        <v>252.46982499999999</v>
      </c>
      <c r="FD129" s="23">
        <v>260.29638999999997</v>
      </c>
      <c r="FE129" s="23">
        <v>268.36557800000003</v>
      </c>
      <c r="FF129" s="23">
        <v>0</v>
      </c>
      <c r="FG129" s="23">
        <v>0</v>
      </c>
      <c r="FH129" s="23">
        <v>0</v>
      </c>
      <c r="FI129" s="22">
        <v>0</v>
      </c>
      <c r="FJ129" s="23">
        <v>0</v>
      </c>
      <c r="FK129" s="23">
        <v>0</v>
      </c>
      <c r="FL129" s="23">
        <v>147.796738</v>
      </c>
      <c r="FM129" s="23">
        <v>152.96962400000001</v>
      </c>
      <c r="FN129" s="23">
        <v>158.32356100000001</v>
      </c>
      <c r="FO129" s="23">
        <v>163.86488499999999</v>
      </c>
      <c r="FP129" s="23">
        <v>169.600156</v>
      </c>
      <c r="FQ129" s="23">
        <v>175.53616199999999</v>
      </c>
      <c r="FR129" s="23">
        <v>181.67992799999999</v>
      </c>
      <c r="FS129" s="23">
        <v>188.038725</v>
      </c>
      <c r="FT129" s="23">
        <v>194.62008</v>
      </c>
      <c r="FU129" s="23">
        <v>201.431783</v>
      </c>
      <c r="FV129" s="23">
        <v>208.48189600000001</v>
      </c>
      <c r="FW129" s="23">
        <v>215.778762</v>
      </c>
      <c r="FX129" s="23">
        <v>223.331019</v>
      </c>
      <c r="FY129" s="23">
        <v>231.147604</v>
      </c>
      <c r="FZ129" s="23">
        <v>0</v>
      </c>
      <c r="GA129" s="23">
        <v>0</v>
      </c>
      <c r="GB129" s="23">
        <v>0</v>
      </c>
      <c r="GC129" s="22">
        <v>0</v>
      </c>
      <c r="GD129" s="23">
        <v>0</v>
      </c>
      <c r="GE129" s="23">
        <v>0</v>
      </c>
      <c r="GF129" s="23">
        <v>185.12996329000001</v>
      </c>
      <c r="GG129" s="23">
        <v>191.609512</v>
      </c>
      <c r="GH129" s="23">
        <v>198.31584491999999</v>
      </c>
      <c r="GI129" s="23">
        <v>205.25689949</v>
      </c>
      <c r="GJ129" s="23">
        <v>212.44089097</v>
      </c>
      <c r="GK129" s="23">
        <v>219.87632216</v>
      </c>
      <c r="GL129" s="23">
        <v>227.57199342999999</v>
      </c>
      <c r="GM129" s="23">
        <v>235.53701319999999</v>
      </c>
      <c r="GN129" s="23">
        <v>243.78080867</v>
      </c>
      <c r="GO129" s="23">
        <v>252.31313696999999</v>
      </c>
      <c r="GP129" s="23">
        <v>261.14409676000002</v>
      </c>
      <c r="GQ129" s="23">
        <v>270.28414014999998</v>
      </c>
      <c r="GR129" s="23">
        <v>279.74408505999997</v>
      </c>
      <c r="GS129" s="23">
        <v>289.53512803000001</v>
      </c>
      <c r="GT129" s="23">
        <v>0</v>
      </c>
      <c r="GU129" s="23">
        <v>0</v>
      </c>
      <c r="GV129" s="23">
        <v>0</v>
      </c>
      <c r="GW129" s="22">
        <v>0</v>
      </c>
      <c r="GX129" s="23">
        <v>0</v>
      </c>
      <c r="GY129" s="23">
        <v>0</v>
      </c>
      <c r="GZ129" s="23">
        <v>0</v>
      </c>
      <c r="HA129" s="23">
        <v>0</v>
      </c>
      <c r="HB129" s="23">
        <v>0</v>
      </c>
      <c r="HC129" s="23">
        <v>0</v>
      </c>
      <c r="HD129" s="23">
        <v>0</v>
      </c>
      <c r="HE129" s="23">
        <v>0</v>
      </c>
      <c r="HF129" s="23">
        <v>0</v>
      </c>
      <c r="HG129" s="23">
        <v>0</v>
      </c>
      <c r="HH129" s="23">
        <v>0</v>
      </c>
      <c r="HI129" s="23">
        <v>0</v>
      </c>
      <c r="HJ129" s="23">
        <v>0</v>
      </c>
      <c r="HK129" s="23">
        <v>0</v>
      </c>
      <c r="HL129" s="23">
        <v>0</v>
      </c>
      <c r="HM129" s="23">
        <v>0</v>
      </c>
      <c r="HN129" s="23">
        <v>0</v>
      </c>
      <c r="HO129" s="23">
        <v>0</v>
      </c>
      <c r="HP129" s="23">
        <v>0</v>
      </c>
      <c r="HQ129" s="22">
        <v>0</v>
      </c>
      <c r="HR129" s="23">
        <v>0</v>
      </c>
      <c r="HS129" s="23">
        <v>0</v>
      </c>
      <c r="HT129" s="24">
        <v>148.565179</v>
      </c>
      <c r="HU129" s="24">
        <v>153.76496</v>
      </c>
      <c r="HV129" s="24">
        <v>161.06746999999999</v>
      </c>
      <c r="HW129" s="23">
        <v>165.994845</v>
      </c>
      <c r="HX129" s="23">
        <v>171.804665</v>
      </c>
      <c r="HY129" s="23">
        <v>177.81782799999999</v>
      </c>
      <c r="HZ129" s="23">
        <v>184.04145199999999</v>
      </c>
      <c r="IA129" s="23">
        <v>190.48290299999999</v>
      </c>
      <c r="IB129" s="23">
        <v>197.14980399999999</v>
      </c>
      <c r="IC129" s="23">
        <v>204.05004700000001</v>
      </c>
      <c r="ID129" s="23">
        <v>211.191799</v>
      </c>
      <c r="IE129" s="23">
        <v>218.58351200000001</v>
      </c>
      <c r="IF129" s="23">
        <v>226.233935</v>
      </c>
      <c r="IG129" s="23">
        <v>234.15212299999999</v>
      </c>
      <c r="IH129" s="23">
        <v>0</v>
      </c>
      <c r="II129" s="23">
        <v>0</v>
      </c>
      <c r="IJ129" s="23">
        <v>0</v>
      </c>
      <c r="IK129" s="22">
        <v>0</v>
      </c>
      <c r="IL129" s="23">
        <v>0</v>
      </c>
      <c r="IM129" s="23">
        <v>0</v>
      </c>
      <c r="IN129" s="23">
        <v>0</v>
      </c>
      <c r="IO129" s="23">
        <v>0</v>
      </c>
      <c r="IP129" s="23">
        <v>0</v>
      </c>
      <c r="IQ129" s="23">
        <v>0</v>
      </c>
      <c r="IR129" s="23">
        <v>0</v>
      </c>
      <c r="IS129" s="23">
        <v>0</v>
      </c>
      <c r="IT129" s="23">
        <v>0</v>
      </c>
      <c r="IU129" s="23">
        <v>0</v>
      </c>
      <c r="IV129" s="23">
        <v>0</v>
      </c>
      <c r="IW129" s="23">
        <v>0</v>
      </c>
      <c r="IX129" s="23">
        <v>0</v>
      </c>
      <c r="IY129" s="23">
        <v>0</v>
      </c>
      <c r="IZ129" s="23">
        <v>0</v>
      </c>
      <c r="JA129" s="23">
        <v>0</v>
      </c>
      <c r="JB129" s="23">
        <v>0</v>
      </c>
      <c r="JC129" s="23">
        <v>0</v>
      </c>
      <c r="JD129" s="23">
        <v>0</v>
      </c>
      <c r="JE129" s="22">
        <v>0</v>
      </c>
      <c r="JF129" s="23">
        <v>0</v>
      </c>
      <c r="JG129" s="23">
        <v>0</v>
      </c>
      <c r="JH129" s="23">
        <v>0</v>
      </c>
      <c r="JI129" s="23">
        <v>0</v>
      </c>
      <c r="JJ129" s="23">
        <v>0</v>
      </c>
      <c r="JK129" s="23">
        <v>0</v>
      </c>
      <c r="JL129" s="23">
        <v>0</v>
      </c>
      <c r="JM129" s="23">
        <v>0</v>
      </c>
      <c r="JN129" s="23">
        <v>0</v>
      </c>
      <c r="JO129" s="23">
        <v>0</v>
      </c>
      <c r="JP129" s="23">
        <v>0</v>
      </c>
      <c r="JQ129" s="23">
        <v>0</v>
      </c>
      <c r="JR129" s="23">
        <v>0</v>
      </c>
      <c r="JS129" s="23">
        <v>0</v>
      </c>
      <c r="JT129" s="23">
        <v>0</v>
      </c>
      <c r="JU129" s="23">
        <v>0</v>
      </c>
      <c r="JV129" s="23">
        <v>0</v>
      </c>
      <c r="JW129" s="23">
        <v>0</v>
      </c>
      <c r="JX129" s="23">
        <v>0</v>
      </c>
      <c r="JY129" s="22">
        <v>0</v>
      </c>
      <c r="JZ129" s="23">
        <v>0</v>
      </c>
      <c r="KA129" s="23">
        <v>0</v>
      </c>
      <c r="KB129" s="23">
        <v>0</v>
      </c>
      <c r="KC129" s="23">
        <v>0</v>
      </c>
      <c r="KD129" s="23">
        <v>0</v>
      </c>
      <c r="KE129" s="23">
        <v>0</v>
      </c>
      <c r="KF129" s="23">
        <v>0</v>
      </c>
      <c r="KG129" s="23">
        <v>0</v>
      </c>
      <c r="KH129" s="23">
        <v>0</v>
      </c>
      <c r="KI129" s="23">
        <v>0</v>
      </c>
      <c r="KJ129" s="23">
        <v>0</v>
      </c>
      <c r="KK129" s="23">
        <v>0</v>
      </c>
      <c r="KL129" s="23">
        <v>0</v>
      </c>
      <c r="KM129" s="23">
        <v>0</v>
      </c>
      <c r="KN129" s="23">
        <v>0</v>
      </c>
      <c r="KO129" s="23">
        <v>0</v>
      </c>
      <c r="KP129" s="23">
        <v>0</v>
      </c>
      <c r="KQ129" s="23">
        <v>0</v>
      </c>
      <c r="KR129" s="23">
        <v>0</v>
      </c>
      <c r="KS129" s="22">
        <v>0</v>
      </c>
      <c r="KT129" s="23">
        <v>0</v>
      </c>
      <c r="KU129" s="23">
        <v>0</v>
      </c>
      <c r="KV129" s="23">
        <v>0</v>
      </c>
      <c r="KW129" s="23">
        <v>0</v>
      </c>
      <c r="KX129" s="23">
        <v>0</v>
      </c>
      <c r="KY129" s="23">
        <v>0</v>
      </c>
      <c r="KZ129" s="23">
        <v>0</v>
      </c>
      <c r="LA129" s="23">
        <v>0</v>
      </c>
      <c r="LB129" s="23">
        <v>0</v>
      </c>
      <c r="LC129" s="23">
        <v>0</v>
      </c>
      <c r="LD129" s="23">
        <v>0</v>
      </c>
      <c r="LE129" s="23">
        <v>0</v>
      </c>
      <c r="LF129" s="23">
        <v>0</v>
      </c>
      <c r="LG129" s="23">
        <v>0</v>
      </c>
      <c r="LH129" s="23">
        <v>0</v>
      </c>
      <c r="LI129" s="23">
        <v>0</v>
      </c>
      <c r="LJ129" s="23">
        <v>0</v>
      </c>
      <c r="LK129" s="23">
        <v>0</v>
      </c>
      <c r="LL129" s="23">
        <v>0</v>
      </c>
      <c r="LM129" s="22">
        <v>0</v>
      </c>
      <c r="LN129" s="23">
        <v>0</v>
      </c>
      <c r="LO129" s="23">
        <v>0</v>
      </c>
      <c r="LP129" s="23">
        <v>0</v>
      </c>
      <c r="LQ129" s="23">
        <v>0</v>
      </c>
      <c r="LR129" s="23">
        <v>0</v>
      </c>
      <c r="LS129" s="23">
        <v>0</v>
      </c>
      <c r="LT129" s="23">
        <v>0</v>
      </c>
      <c r="LU129" s="23">
        <v>0</v>
      </c>
      <c r="LV129" s="23">
        <v>0</v>
      </c>
      <c r="LW129" s="23">
        <v>0</v>
      </c>
      <c r="LX129" s="23">
        <v>0</v>
      </c>
      <c r="LY129" s="23">
        <v>0</v>
      </c>
      <c r="LZ129" s="23">
        <v>0</v>
      </c>
      <c r="MA129" s="23">
        <v>0</v>
      </c>
      <c r="MB129" s="23">
        <v>0</v>
      </c>
      <c r="MC129" s="23">
        <v>0</v>
      </c>
      <c r="MD129" s="23">
        <v>0</v>
      </c>
      <c r="ME129" s="23">
        <v>0</v>
      </c>
      <c r="MF129" s="23">
        <v>0</v>
      </c>
      <c r="MG129" s="22">
        <v>0</v>
      </c>
      <c r="MH129" s="23">
        <v>0</v>
      </c>
      <c r="MI129" s="23">
        <v>0</v>
      </c>
      <c r="MJ129" s="23">
        <v>0</v>
      </c>
      <c r="MK129" s="23">
        <v>0</v>
      </c>
      <c r="ML129" s="23">
        <v>0</v>
      </c>
      <c r="MM129" s="23">
        <v>0</v>
      </c>
      <c r="MN129" s="23">
        <v>0</v>
      </c>
      <c r="MO129" s="23">
        <v>0</v>
      </c>
      <c r="MP129" s="23">
        <v>0</v>
      </c>
      <c r="MQ129" s="23">
        <v>0</v>
      </c>
      <c r="MR129" s="23">
        <v>0</v>
      </c>
      <c r="MS129" s="23">
        <v>0</v>
      </c>
      <c r="MT129" s="23">
        <v>0</v>
      </c>
      <c r="MU129" s="23">
        <v>0</v>
      </c>
      <c r="MV129" s="23">
        <v>0</v>
      </c>
      <c r="MW129" s="23">
        <v>0</v>
      </c>
      <c r="MX129" s="23">
        <v>0</v>
      </c>
      <c r="MY129" s="23">
        <v>0</v>
      </c>
      <c r="MZ129" s="23">
        <v>0</v>
      </c>
    </row>
    <row r="130" spans="1:364">
      <c r="A130" s="21" t="s">
        <v>1130</v>
      </c>
      <c r="B130" s="21" t="s">
        <v>1131</v>
      </c>
      <c r="C130" s="21" t="s">
        <v>886</v>
      </c>
      <c r="E130" s="22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2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2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2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2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2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2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2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2">
        <v>0</v>
      </c>
      <c r="FJ130" s="23">
        <v>0</v>
      </c>
      <c r="FK130" s="23">
        <v>0</v>
      </c>
      <c r="FL130" s="23">
        <v>0.96618400000000004</v>
      </c>
      <c r="FM130" s="23">
        <v>1</v>
      </c>
      <c r="FN130" s="23">
        <v>1.0349999999999999</v>
      </c>
      <c r="FO130" s="23">
        <v>1.0712250000000001</v>
      </c>
      <c r="FP130" s="23">
        <v>1.1087180000000001</v>
      </c>
      <c r="FQ130" s="23">
        <v>1.1475230000000001</v>
      </c>
      <c r="FR130" s="23">
        <v>1.187686</v>
      </c>
      <c r="FS130" s="23">
        <v>1.229255</v>
      </c>
      <c r="FT130" s="23">
        <v>1.2722789999999999</v>
      </c>
      <c r="FU130" s="23">
        <v>1.3168089999999999</v>
      </c>
      <c r="FV130" s="23">
        <v>1.362897</v>
      </c>
      <c r="FW130" s="23">
        <v>1.4105989999999999</v>
      </c>
      <c r="FX130" s="23">
        <v>1.45997</v>
      </c>
      <c r="FY130" s="23">
        <v>1.511069</v>
      </c>
      <c r="FZ130" s="23"/>
      <c r="GA130" s="23"/>
      <c r="GB130" s="23"/>
      <c r="GC130" s="22"/>
      <c r="GD130" s="23"/>
      <c r="GE130" s="23"/>
      <c r="GF130" s="23">
        <v>1.1003797099999999</v>
      </c>
      <c r="GG130" s="23">
        <v>1.1388929999999999</v>
      </c>
      <c r="GH130" s="23">
        <v>1.1787542600000001</v>
      </c>
      <c r="GI130" s="23">
        <v>1.2200106500000001</v>
      </c>
      <c r="GJ130" s="23">
        <v>1.26271103</v>
      </c>
      <c r="GK130" s="23">
        <v>1.30690591</v>
      </c>
      <c r="GL130" s="23">
        <v>1.3526476199999999</v>
      </c>
      <c r="GM130" s="23">
        <v>1.3999902900000001</v>
      </c>
      <c r="GN130" s="23">
        <v>1.4489899500000001</v>
      </c>
      <c r="GO130" s="23">
        <v>1.4997045899999999</v>
      </c>
      <c r="GP130" s="23">
        <v>1.55219426</v>
      </c>
      <c r="GQ130" s="23">
        <v>1.60652105</v>
      </c>
      <c r="GR130" s="23">
        <v>1.66274929</v>
      </c>
      <c r="GS130" s="23">
        <v>1.7209455199999999</v>
      </c>
      <c r="GT130" s="23"/>
      <c r="GU130" s="23"/>
      <c r="GV130" s="23"/>
      <c r="GW130" s="22"/>
      <c r="GX130" s="23"/>
      <c r="GY130" s="23"/>
      <c r="GZ130" s="23">
        <v>0</v>
      </c>
      <c r="HA130" s="23">
        <v>0</v>
      </c>
      <c r="HB130" s="23">
        <v>0</v>
      </c>
      <c r="HC130" s="23">
        <v>0</v>
      </c>
      <c r="HD130" s="23">
        <v>0</v>
      </c>
      <c r="HE130" s="23">
        <v>0</v>
      </c>
      <c r="HF130" s="23">
        <v>0</v>
      </c>
      <c r="HG130" s="23">
        <v>0</v>
      </c>
      <c r="HH130" s="23">
        <v>0</v>
      </c>
      <c r="HI130" s="23">
        <v>0</v>
      </c>
      <c r="HJ130" s="23">
        <v>0</v>
      </c>
      <c r="HK130" s="23">
        <v>0</v>
      </c>
      <c r="HL130" s="23">
        <v>0</v>
      </c>
      <c r="HM130" s="23">
        <v>0</v>
      </c>
      <c r="HN130" s="23"/>
      <c r="HO130" s="23"/>
      <c r="HP130" s="23"/>
      <c r="HQ130" s="22">
        <v>0</v>
      </c>
      <c r="HR130" s="23">
        <v>0</v>
      </c>
      <c r="HS130" s="23">
        <v>0</v>
      </c>
      <c r="HT130" s="24">
        <v>0.96618400000000004</v>
      </c>
      <c r="HU130" s="24">
        <v>1</v>
      </c>
      <c r="HV130" s="24">
        <v>1.0349999999999999</v>
      </c>
      <c r="HW130" s="23">
        <v>1.0712250000000001</v>
      </c>
      <c r="HX130" s="23">
        <v>1.1087180000000001</v>
      </c>
      <c r="HY130" s="23">
        <v>1.1475230000000001</v>
      </c>
      <c r="HZ130" s="23">
        <v>1.187686</v>
      </c>
      <c r="IA130" s="23">
        <v>1.229255</v>
      </c>
      <c r="IB130" s="23">
        <v>1.2722789999999999</v>
      </c>
      <c r="IC130" s="23">
        <v>1.3168089999999999</v>
      </c>
      <c r="ID130" s="23">
        <v>1.362897</v>
      </c>
      <c r="IE130" s="23">
        <v>1.4105989999999999</v>
      </c>
      <c r="IF130" s="23">
        <v>1.45997</v>
      </c>
      <c r="IG130" s="23">
        <v>1.511069</v>
      </c>
      <c r="IH130" s="23"/>
      <c r="II130" s="23"/>
      <c r="IJ130" s="23"/>
      <c r="IK130" s="22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2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2"/>
      <c r="JZ130" s="23"/>
      <c r="KA130" s="23"/>
      <c r="KB130" s="23"/>
      <c r="KC130" s="23"/>
      <c r="KD130" s="23"/>
      <c r="KE130" s="23"/>
      <c r="KF130" s="23"/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2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2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2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</row>
    <row r="131" spans="1:364">
      <c r="A131" s="21" t="s">
        <v>1132</v>
      </c>
      <c r="B131" s="21" t="s">
        <v>1133</v>
      </c>
      <c r="C131" s="21" t="s">
        <v>886</v>
      </c>
      <c r="E131" s="22">
        <v>0</v>
      </c>
      <c r="F131" s="23">
        <v>0</v>
      </c>
      <c r="G131" s="23">
        <v>85.401428999999993</v>
      </c>
      <c r="H131" s="23">
        <v>90.886021999999997</v>
      </c>
      <c r="I131" s="23">
        <v>93.703489000000005</v>
      </c>
      <c r="J131" s="23">
        <v>96.608296999999993</v>
      </c>
      <c r="K131" s="23">
        <v>99.603154000000004</v>
      </c>
      <c r="L131" s="23">
        <v>102.69085200000001</v>
      </c>
      <c r="M131" s="23">
        <v>105.874268</v>
      </c>
      <c r="N131" s="23">
        <v>109.15637099999999</v>
      </c>
      <c r="O131" s="23">
        <v>112.540218</v>
      </c>
      <c r="P131" s="23">
        <v>116.028965</v>
      </c>
      <c r="Q131" s="23">
        <v>119.625863</v>
      </c>
      <c r="R131" s="23">
        <v>123.334265</v>
      </c>
      <c r="S131" s="23">
        <v>127.15762700000001</v>
      </c>
      <c r="T131" s="23">
        <v>131.099513</v>
      </c>
      <c r="U131" s="23">
        <v>135.16359800000001</v>
      </c>
      <c r="V131" s="23">
        <v>0</v>
      </c>
      <c r="W131" s="23">
        <v>0</v>
      </c>
      <c r="X131" s="23">
        <v>0</v>
      </c>
      <c r="Y131" s="22">
        <v>0</v>
      </c>
      <c r="Z131" s="23">
        <v>0</v>
      </c>
      <c r="AA131" s="23">
        <v>94.564435000000003</v>
      </c>
      <c r="AB131" s="23">
        <v>98.641073000000006</v>
      </c>
      <c r="AC131" s="23">
        <v>101.698947</v>
      </c>
      <c r="AD131" s="23">
        <v>104.851614</v>
      </c>
      <c r="AE131" s="23">
        <v>108.102014</v>
      </c>
      <c r="AF131" s="23">
        <v>111.453177</v>
      </c>
      <c r="AG131" s="23">
        <v>114.908225</v>
      </c>
      <c r="AH131" s="23">
        <v>118.47038000000001</v>
      </c>
      <c r="AI131" s="23">
        <v>122.142962</v>
      </c>
      <c r="AJ131" s="23">
        <v>125.929394</v>
      </c>
      <c r="AK131" s="23">
        <v>129.83320499999999</v>
      </c>
      <c r="AL131" s="23">
        <v>133.858034</v>
      </c>
      <c r="AM131" s="23">
        <v>138.007633</v>
      </c>
      <c r="AN131" s="23">
        <v>142.28586999999999</v>
      </c>
      <c r="AO131" s="23">
        <v>146.696732</v>
      </c>
      <c r="AP131" s="23">
        <v>0</v>
      </c>
      <c r="AQ131" s="23">
        <v>0</v>
      </c>
      <c r="AR131" s="23">
        <v>0</v>
      </c>
      <c r="AS131" s="22">
        <v>0</v>
      </c>
      <c r="AT131" s="23">
        <v>0</v>
      </c>
      <c r="AU131" s="23">
        <v>0</v>
      </c>
      <c r="AV131" s="23">
        <v>58.190252000000001</v>
      </c>
      <c r="AW131" s="23">
        <v>59.935960000000001</v>
      </c>
      <c r="AX131" s="23">
        <v>61.734039000000003</v>
      </c>
      <c r="AY131" s="23">
        <v>63.586060000000003</v>
      </c>
      <c r="AZ131" s="23">
        <v>65.493641999999994</v>
      </c>
      <c r="BA131" s="23">
        <v>67.458450999999997</v>
      </c>
      <c r="BB131" s="23">
        <v>69.482203999999996</v>
      </c>
      <c r="BC131" s="23">
        <v>71.566670999999999</v>
      </c>
      <c r="BD131" s="23">
        <v>73.713671000000005</v>
      </c>
      <c r="BE131" s="23">
        <v>75.925081000000006</v>
      </c>
      <c r="BF131" s="23">
        <v>78.202832999999998</v>
      </c>
      <c r="BG131" s="23">
        <v>80.548918</v>
      </c>
      <c r="BH131" s="23">
        <v>82.965385999999995</v>
      </c>
      <c r="BI131" s="23">
        <v>85.454346999999999</v>
      </c>
      <c r="BJ131" s="23">
        <v>0</v>
      </c>
      <c r="BK131" s="23">
        <v>0</v>
      </c>
      <c r="BL131" s="23">
        <v>0</v>
      </c>
      <c r="BM131" s="22">
        <v>0</v>
      </c>
      <c r="BN131" s="23">
        <v>0</v>
      </c>
      <c r="BO131" s="23">
        <v>0</v>
      </c>
      <c r="BP131" s="23">
        <v>58.190252000000001</v>
      </c>
      <c r="BQ131" s="23">
        <v>59.935960000000001</v>
      </c>
      <c r="BR131" s="23">
        <v>61.734039000000003</v>
      </c>
      <c r="BS131" s="23">
        <v>63.586060000000003</v>
      </c>
      <c r="BT131" s="23">
        <v>65.493641999999994</v>
      </c>
      <c r="BU131" s="23">
        <v>67.458450999999997</v>
      </c>
      <c r="BV131" s="23">
        <v>69.482203999999996</v>
      </c>
      <c r="BW131" s="23">
        <v>71.566670999999999</v>
      </c>
      <c r="BX131" s="23">
        <v>73.713671000000005</v>
      </c>
      <c r="BY131" s="23">
        <v>75.925081000000006</v>
      </c>
      <c r="BZ131" s="23">
        <v>78.202832999999998</v>
      </c>
      <c r="CA131" s="23">
        <v>80.548918</v>
      </c>
      <c r="CB131" s="23">
        <v>82.965385999999995</v>
      </c>
      <c r="CC131" s="23">
        <v>85.454346999999999</v>
      </c>
      <c r="CD131" s="23">
        <v>0</v>
      </c>
      <c r="CE131" s="23">
        <v>0</v>
      </c>
      <c r="CF131" s="23">
        <v>0</v>
      </c>
      <c r="CG131" s="22">
        <v>0</v>
      </c>
      <c r="CH131" s="23">
        <v>0</v>
      </c>
      <c r="CI131" s="23">
        <v>56.679513999999998</v>
      </c>
      <c r="CJ131" s="23">
        <v>57.365155999999999</v>
      </c>
      <c r="CK131" s="23">
        <v>59.143476</v>
      </c>
      <c r="CL131" s="23">
        <v>60.976923999999997</v>
      </c>
      <c r="CM131" s="23">
        <v>62.867207999999998</v>
      </c>
      <c r="CN131" s="23">
        <v>64.816091999999998</v>
      </c>
      <c r="CO131" s="23">
        <v>66.825390999999996</v>
      </c>
      <c r="CP131" s="23">
        <v>68.896978000000004</v>
      </c>
      <c r="CQ131" s="23">
        <v>71.032784000000007</v>
      </c>
      <c r="CR131" s="23">
        <v>73.234800000000007</v>
      </c>
      <c r="CS131" s="23">
        <v>75.505078999999995</v>
      </c>
      <c r="CT131" s="23">
        <v>77.845737</v>
      </c>
      <c r="CU131" s="23">
        <v>80.258954000000003</v>
      </c>
      <c r="CV131" s="23">
        <v>82.746982000000003</v>
      </c>
      <c r="CW131" s="23">
        <v>85.312138000000004</v>
      </c>
      <c r="CX131" s="23">
        <v>0</v>
      </c>
      <c r="CY131" s="23">
        <v>0</v>
      </c>
      <c r="CZ131" s="23">
        <v>0</v>
      </c>
      <c r="DA131" s="22">
        <v>0</v>
      </c>
      <c r="DB131" s="23">
        <v>0</v>
      </c>
      <c r="DC131" s="23">
        <v>56.042665999999997</v>
      </c>
      <c r="DD131" s="23">
        <v>56.720604000000002</v>
      </c>
      <c r="DE131" s="23">
        <v>58.478942000000004</v>
      </c>
      <c r="DF131" s="23">
        <v>60.291789999999999</v>
      </c>
      <c r="DG131" s="23">
        <v>62.160834999999999</v>
      </c>
      <c r="DH131" s="23">
        <v>64.087821000000005</v>
      </c>
      <c r="DI131" s="23">
        <v>66.074543000000006</v>
      </c>
      <c r="DJ131" s="23">
        <v>68.122854000000004</v>
      </c>
      <c r="DK131" s="23">
        <v>70.234662999999998</v>
      </c>
      <c r="DL131" s="23">
        <v>72.411936999999995</v>
      </c>
      <c r="DM131" s="23">
        <v>74.656706999999997</v>
      </c>
      <c r="DN131" s="23">
        <v>76.971064999999996</v>
      </c>
      <c r="DO131" s="23">
        <v>79.357168000000001</v>
      </c>
      <c r="DP131" s="23">
        <v>81.817240999999996</v>
      </c>
      <c r="DQ131" s="23">
        <v>84.353575000000006</v>
      </c>
      <c r="DR131" s="23">
        <v>0</v>
      </c>
      <c r="DS131" s="23">
        <v>0</v>
      </c>
      <c r="DT131" s="23">
        <v>0</v>
      </c>
      <c r="DU131" s="22">
        <v>0</v>
      </c>
      <c r="DV131" s="23">
        <v>0</v>
      </c>
      <c r="DW131" s="23">
        <v>56.042665999999997</v>
      </c>
      <c r="DX131" s="23">
        <v>52.045873</v>
      </c>
      <c r="DY131" s="23">
        <v>53.659295</v>
      </c>
      <c r="DZ131" s="23">
        <v>55.322732999999999</v>
      </c>
      <c r="EA131" s="23">
        <v>57.037737999999997</v>
      </c>
      <c r="EB131" s="23">
        <v>58.805908000000002</v>
      </c>
      <c r="EC131" s="23">
        <v>60.628891000000003</v>
      </c>
      <c r="ED131" s="23">
        <v>62.508386999999999</v>
      </c>
      <c r="EE131" s="23">
        <v>64.446146999999996</v>
      </c>
      <c r="EF131" s="23">
        <v>66.443977000000004</v>
      </c>
      <c r="EG131" s="23">
        <v>68.503741000000005</v>
      </c>
      <c r="EH131" s="23">
        <v>70.627356000000006</v>
      </c>
      <c r="EI131" s="23">
        <v>72.816805000000002</v>
      </c>
      <c r="EJ131" s="23">
        <v>75.074124999999995</v>
      </c>
      <c r="EK131" s="23">
        <v>77.401422999999994</v>
      </c>
      <c r="EL131" s="23">
        <v>0</v>
      </c>
      <c r="EM131" s="23">
        <v>0</v>
      </c>
      <c r="EN131" s="23">
        <v>0</v>
      </c>
      <c r="EO131" s="22">
        <v>0</v>
      </c>
      <c r="EP131" s="23">
        <v>0</v>
      </c>
      <c r="EQ131" s="23">
        <v>56.679513999999998</v>
      </c>
      <c r="ER131" s="23">
        <v>57.365155999999999</v>
      </c>
      <c r="ES131" s="23">
        <v>59.143476</v>
      </c>
      <c r="ET131" s="23">
        <v>60.976923999999997</v>
      </c>
      <c r="EU131" s="23">
        <v>62.867207999999998</v>
      </c>
      <c r="EV131" s="23">
        <v>64.816091999999998</v>
      </c>
      <c r="EW131" s="23">
        <v>66.825390999999996</v>
      </c>
      <c r="EX131" s="23">
        <v>68.896978000000004</v>
      </c>
      <c r="EY131" s="23">
        <v>71.032784000000007</v>
      </c>
      <c r="EZ131" s="23">
        <v>73.234800000000007</v>
      </c>
      <c r="FA131" s="23">
        <v>75.505078999999995</v>
      </c>
      <c r="FB131" s="23">
        <v>77.845737</v>
      </c>
      <c r="FC131" s="23">
        <v>80.258954000000003</v>
      </c>
      <c r="FD131" s="23">
        <v>82.746982000000003</v>
      </c>
      <c r="FE131" s="23">
        <v>85.312138000000004</v>
      </c>
      <c r="FF131" s="23">
        <v>0</v>
      </c>
      <c r="FG131" s="23">
        <v>0</v>
      </c>
      <c r="FH131" s="23">
        <v>0</v>
      </c>
      <c r="FI131" s="22">
        <v>0</v>
      </c>
      <c r="FJ131" s="23">
        <v>0</v>
      </c>
      <c r="FK131" s="23">
        <v>0</v>
      </c>
      <c r="FL131" s="23">
        <v>0.96618400000000004</v>
      </c>
      <c r="FM131" s="23">
        <v>1</v>
      </c>
      <c r="FN131" s="23">
        <v>1.0349999999999999</v>
      </c>
      <c r="FO131" s="23">
        <v>1.0712250000000001</v>
      </c>
      <c r="FP131" s="23">
        <v>1.1087180000000001</v>
      </c>
      <c r="FQ131" s="23">
        <v>1.1475230000000001</v>
      </c>
      <c r="FR131" s="23">
        <v>1.187686</v>
      </c>
      <c r="FS131" s="23">
        <v>1.229255</v>
      </c>
      <c r="FT131" s="23">
        <v>1.2722789999999999</v>
      </c>
      <c r="FU131" s="23">
        <v>1.3168089999999999</v>
      </c>
      <c r="FV131" s="23">
        <v>1.362897</v>
      </c>
      <c r="FW131" s="23">
        <v>1.4105989999999999</v>
      </c>
      <c r="FX131" s="23">
        <v>1.45997</v>
      </c>
      <c r="FY131" s="23">
        <v>1.511069</v>
      </c>
      <c r="FZ131" s="23">
        <v>0</v>
      </c>
      <c r="GA131" s="23">
        <v>0</v>
      </c>
      <c r="GB131" s="23">
        <v>0</v>
      </c>
      <c r="GC131" s="22">
        <v>0</v>
      </c>
      <c r="GD131" s="23">
        <v>0</v>
      </c>
      <c r="GE131" s="23">
        <v>0</v>
      </c>
      <c r="GF131" s="23">
        <v>1.1003797099999999</v>
      </c>
      <c r="GG131" s="23">
        <v>1.1388929999999999</v>
      </c>
      <c r="GH131" s="23">
        <v>1.1787542600000001</v>
      </c>
      <c r="GI131" s="23">
        <v>1.2200106500000001</v>
      </c>
      <c r="GJ131" s="23">
        <v>1.26271103</v>
      </c>
      <c r="GK131" s="23">
        <v>1.30690591</v>
      </c>
      <c r="GL131" s="23">
        <v>1.3526476199999999</v>
      </c>
      <c r="GM131" s="23">
        <v>1.3999902900000001</v>
      </c>
      <c r="GN131" s="23">
        <v>1.4489899500000001</v>
      </c>
      <c r="GO131" s="23">
        <v>1.4997045899999999</v>
      </c>
      <c r="GP131" s="23">
        <v>1.55219426</v>
      </c>
      <c r="GQ131" s="23">
        <v>1.60652105</v>
      </c>
      <c r="GR131" s="23">
        <v>1.66274929</v>
      </c>
      <c r="GS131" s="23">
        <v>1.7209455199999999</v>
      </c>
      <c r="GT131" s="23">
        <v>0</v>
      </c>
      <c r="GU131" s="23">
        <v>0</v>
      </c>
      <c r="GV131" s="23">
        <v>0</v>
      </c>
      <c r="GW131" s="22">
        <v>0</v>
      </c>
      <c r="GX131" s="23">
        <v>0</v>
      </c>
      <c r="GY131" s="23">
        <v>0</v>
      </c>
      <c r="GZ131" s="23">
        <v>0</v>
      </c>
      <c r="HA131" s="23">
        <v>0</v>
      </c>
      <c r="HB131" s="23">
        <v>0</v>
      </c>
      <c r="HC131" s="23">
        <v>0</v>
      </c>
      <c r="HD131" s="23">
        <v>0</v>
      </c>
      <c r="HE131" s="23">
        <v>0</v>
      </c>
      <c r="HF131" s="23">
        <v>0</v>
      </c>
      <c r="HG131" s="23">
        <v>0</v>
      </c>
      <c r="HH131" s="23">
        <v>0</v>
      </c>
      <c r="HI131" s="23">
        <v>0</v>
      </c>
      <c r="HJ131" s="23">
        <v>0</v>
      </c>
      <c r="HK131" s="23">
        <v>0</v>
      </c>
      <c r="HL131" s="23">
        <v>0</v>
      </c>
      <c r="HM131" s="23">
        <v>0</v>
      </c>
      <c r="HN131" s="23">
        <v>0</v>
      </c>
      <c r="HO131" s="23">
        <v>0</v>
      </c>
      <c r="HP131" s="23">
        <v>0</v>
      </c>
      <c r="HQ131" s="22">
        <v>0</v>
      </c>
      <c r="HR131" s="23">
        <v>0</v>
      </c>
      <c r="HS131" s="23">
        <v>0</v>
      </c>
      <c r="HT131" s="24">
        <v>0.96618400000000004</v>
      </c>
      <c r="HU131" s="24">
        <v>1</v>
      </c>
      <c r="HV131" s="24">
        <v>1.0349999999999999</v>
      </c>
      <c r="HW131" s="23">
        <v>1.0712250000000001</v>
      </c>
      <c r="HX131" s="23">
        <v>1.1087180000000001</v>
      </c>
      <c r="HY131" s="23">
        <v>1.1475230000000001</v>
      </c>
      <c r="HZ131" s="23">
        <v>1.187686</v>
      </c>
      <c r="IA131" s="23">
        <v>1.229255</v>
      </c>
      <c r="IB131" s="23">
        <v>1.2722789999999999</v>
      </c>
      <c r="IC131" s="23">
        <v>1.3168089999999999</v>
      </c>
      <c r="ID131" s="23">
        <v>1.362897</v>
      </c>
      <c r="IE131" s="23">
        <v>1.4105989999999999</v>
      </c>
      <c r="IF131" s="23">
        <v>1.45997</v>
      </c>
      <c r="IG131" s="23">
        <v>1.511069</v>
      </c>
      <c r="IH131" s="23">
        <v>0</v>
      </c>
      <c r="II131" s="23">
        <v>0</v>
      </c>
      <c r="IJ131" s="23">
        <v>0</v>
      </c>
      <c r="IK131" s="22">
        <v>0</v>
      </c>
      <c r="IL131" s="23">
        <v>0</v>
      </c>
      <c r="IM131" s="23">
        <v>0</v>
      </c>
      <c r="IN131" s="23">
        <v>0</v>
      </c>
      <c r="IO131" s="23">
        <v>0</v>
      </c>
      <c r="IP131" s="23">
        <v>0</v>
      </c>
      <c r="IQ131" s="23">
        <v>0</v>
      </c>
      <c r="IR131" s="23">
        <v>0</v>
      </c>
      <c r="IS131" s="23">
        <v>0</v>
      </c>
      <c r="IT131" s="23">
        <v>0</v>
      </c>
      <c r="IU131" s="23">
        <v>0</v>
      </c>
      <c r="IV131" s="23">
        <v>0</v>
      </c>
      <c r="IW131" s="23">
        <v>0</v>
      </c>
      <c r="IX131" s="23">
        <v>0</v>
      </c>
      <c r="IY131" s="23">
        <v>0</v>
      </c>
      <c r="IZ131" s="23">
        <v>0</v>
      </c>
      <c r="JA131" s="23">
        <v>0</v>
      </c>
      <c r="JB131" s="23">
        <v>0</v>
      </c>
      <c r="JC131" s="23">
        <v>0</v>
      </c>
      <c r="JD131" s="23">
        <v>0</v>
      </c>
      <c r="JE131" s="22">
        <v>0</v>
      </c>
      <c r="JF131" s="23">
        <v>0</v>
      </c>
      <c r="JG131" s="23">
        <v>0</v>
      </c>
      <c r="JH131" s="23">
        <v>0</v>
      </c>
      <c r="JI131" s="23">
        <v>0</v>
      </c>
      <c r="JJ131" s="23">
        <v>0</v>
      </c>
      <c r="JK131" s="23">
        <v>0</v>
      </c>
      <c r="JL131" s="23">
        <v>0</v>
      </c>
      <c r="JM131" s="23">
        <v>0</v>
      </c>
      <c r="JN131" s="23">
        <v>0</v>
      </c>
      <c r="JO131" s="23">
        <v>0</v>
      </c>
      <c r="JP131" s="23">
        <v>0</v>
      </c>
      <c r="JQ131" s="23">
        <v>0</v>
      </c>
      <c r="JR131" s="23">
        <v>0</v>
      </c>
      <c r="JS131" s="23">
        <v>0</v>
      </c>
      <c r="JT131" s="23">
        <v>0</v>
      </c>
      <c r="JU131" s="23">
        <v>0</v>
      </c>
      <c r="JV131" s="23">
        <v>0</v>
      </c>
      <c r="JW131" s="23">
        <v>0</v>
      </c>
      <c r="JX131" s="23">
        <v>0</v>
      </c>
      <c r="JY131" s="22">
        <v>0</v>
      </c>
      <c r="JZ131" s="23">
        <v>0</v>
      </c>
      <c r="KA131" s="23">
        <v>0</v>
      </c>
      <c r="KB131" s="23">
        <v>0</v>
      </c>
      <c r="KC131" s="23">
        <v>0</v>
      </c>
      <c r="KD131" s="23">
        <v>0</v>
      </c>
      <c r="KE131" s="23">
        <v>0</v>
      </c>
      <c r="KF131" s="23">
        <v>0</v>
      </c>
      <c r="KG131" s="23">
        <v>0</v>
      </c>
      <c r="KH131" s="23">
        <v>0</v>
      </c>
      <c r="KI131" s="23">
        <v>0</v>
      </c>
      <c r="KJ131" s="23">
        <v>0</v>
      </c>
      <c r="KK131" s="23">
        <v>0</v>
      </c>
      <c r="KL131" s="23">
        <v>0</v>
      </c>
      <c r="KM131" s="23">
        <v>0</v>
      </c>
      <c r="KN131" s="23">
        <v>0</v>
      </c>
      <c r="KO131" s="23">
        <v>0</v>
      </c>
      <c r="KP131" s="23">
        <v>0</v>
      </c>
      <c r="KQ131" s="23">
        <v>0</v>
      </c>
      <c r="KR131" s="23">
        <v>0</v>
      </c>
      <c r="KS131" s="22">
        <v>0</v>
      </c>
      <c r="KT131" s="23">
        <v>0</v>
      </c>
      <c r="KU131" s="23">
        <v>0</v>
      </c>
      <c r="KV131" s="23">
        <v>0</v>
      </c>
      <c r="KW131" s="23">
        <v>0</v>
      </c>
      <c r="KX131" s="23">
        <v>0</v>
      </c>
      <c r="KY131" s="23">
        <v>0</v>
      </c>
      <c r="KZ131" s="23">
        <v>0</v>
      </c>
      <c r="LA131" s="23">
        <v>0</v>
      </c>
      <c r="LB131" s="23">
        <v>0</v>
      </c>
      <c r="LC131" s="23">
        <v>0</v>
      </c>
      <c r="LD131" s="23">
        <v>0</v>
      </c>
      <c r="LE131" s="23">
        <v>0</v>
      </c>
      <c r="LF131" s="23">
        <v>0</v>
      </c>
      <c r="LG131" s="23">
        <v>0</v>
      </c>
      <c r="LH131" s="23">
        <v>0</v>
      </c>
      <c r="LI131" s="23">
        <v>0</v>
      </c>
      <c r="LJ131" s="23">
        <v>0</v>
      </c>
      <c r="LK131" s="23">
        <v>0</v>
      </c>
      <c r="LL131" s="23">
        <v>0</v>
      </c>
      <c r="LM131" s="22">
        <v>0</v>
      </c>
      <c r="LN131" s="23">
        <v>0</v>
      </c>
      <c r="LO131" s="23">
        <v>0</v>
      </c>
      <c r="LP131" s="23">
        <v>0</v>
      </c>
      <c r="LQ131" s="23">
        <v>0</v>
      </c>
      <c r="LR131" s="23">
        <v>0</v>
      </c>
      <c r="LS131" s="23">
        <v>0</v>
      </c>
      <c r="LT131" s="23">
        <v>0</v>
      </c>
      <c r="LU131" s="23">
        <v>0</v>
      </c>
      <c r="LV131" s="23">
        <v>0</v>
      </c>
      <c r="LW131" s="23">
        <v>0</v>
      </c>
      <c r="LX131" s="23">
        <v>0</v>
      </c>
      <c r="LY131" s="23">
        <v>0</v>
      </c>
      <c r="LZ131" s="23">
        <v>0</v>
      </c>
      <c r="MA131" s="23">
        <v>0</v>
      </c>
      <c r="MB131" s="23">
        <v>0</v>
      </c>
      <c r="MC131" s="23">
        <v>0</v>
      </c>
      <c r="MD131" s="23">
        <v>0</v>
      </c>
      <c r="ME131" s="23">
        <v>0</v>
      </c>
      <c r="MF131" s="23">
        <v>0</v>
      </c>
      <c r="MG131" s="22">
        <v>0</v>
      </c>
      <c r="MH131" s="23">
        <v>0</v>
      </c>
      <c r="MI131" s="23">
        <v>0</v>
      </c>
      <c r="MJ131" s="23">
        <v>0</v>
      </c>
      <c r="MK131" s="23">
        <v>0</v>
      </c>
      <c r="ML131" s="23">
        <v>0</v>
      </c>
      <c r="MM131" s="23">
        <v>0</v>
      </c>
      <c r="MN131" s="23">
        <v>0</v>
      </c>
      <c r="MO131" s="23">
        <v>0</v>
      </c>
      <c r="MP131" s="23">
        <v>0</v>
      </c>
      <c r="MQ131" s="23">
        <v>0</v>
      </c>
      <c r="MR131" s="23">
        <v>0</v>
      </c>
      <c r="MS131" s="23">
        <v>0</v>
      </c>
      <c r="MT131" s="23">
        <v>0</v>
      </c>
      <c r="MU131" s="23">
        <v>0</v>
      </c>
      <c r="MV131" s="23">
        <v>0</v>
      </c>
      <c r="MW131" s="23">
        <v>0</v>
      </c>
      <c r="MX131" s="23">
        <v>0</v>
      </c>
      <c r="MY131" s="23">
        <v>0</v>
      </c>
      <c r="MZ131" s="23">
        <v>0</v>
      </c>
    </row>
    <row r="132" spans="1:364">
      <c r="A132" s="21" t="s">
        <v>1134</v>
      </c>
      <c r="B132" s="21" t="s">
        <v>1135</v>
      </c>
      <c r="C132" s="21" t="s">
        <v>886</v>
      </c>
      <c r="E132" s="22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/>
      <c r="W132" s="23"/>
      <c r="X132" s="23"/>
      <c r="Y132" s="22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2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2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2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2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2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2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2">
        <v>0</v>
      </c>
      <c r="FJ132" s="23">
        <v>0</v>
      </c>
      <c r="FK132" s="23">
        <v>0</v>
      </c>
      <c r="FL132" s="23">
        <v>0.96618400000000004</v>
      </c>
      <c r="FM132" s="23">
        <v>1</v>
      </c>
      <c r="FN132" s="23">
        <v>1.0349999999999999</v>
      </c>
      <c r="FO132" s="23">
        <v>1.0712250000000001</v>
      </c>
      <c r="FP132" s="23">
        <v>1.1087180000000001</v>
      </c>
      <c r="FQ132" s="23">
        <v>1.1475230000000001</v>
      </c>
      <c r="FR132" s="23">
        <v>1.187686</v>
      </c>
      <c r="FS132" s="23">
        <v>1.229255</v>
      </c>
      <c r="FT132" s="23">
        <v>1.2722789999999999</v>
      </c>
      <c r="FU132" s="23">
        <v>1.3168089999999999</v>
      </c>
      <c r="FV132" s="23">
        <v>1.362897</v>
      </c>
      <c r="FW132" s="23">
        <v>1.4105989999999999</v>
      </c>
      <c r="FX132" s="23">
        <v>1.45997</v>
      </c>
      <c r="FY132" s="23">
        <v>1.511069</v>
      </c>
      <c r="FZ132" s="23"/>
      <c r="GA132" s="23"/>
      <c r="GB132" s="23"/>
      <c r="GC132" s="22"/>
      <c r="GD132" s="23"/>
      <c r="GE132" s="23"/>
      <c r="GF132" s="23">
        <v>1.1003797099999999</v>
      </c>
      <c r="GG132" s="23">
        <v>1.1388929999999999</v>
      </c>
      <c r="GH132" s="23">
        <v>1.1787542600000001</v>
      </c>
      <c r="GI132" s="23">
        <v>1.2200106500000001</v>
      </c>
      <c r="GJ132" s="23">
        <v>1.26271103</v>
      </c>
      <c r="GK132" s="23">
        <v>1.30690591</v>
      </c>
      <c r="GL132" s="23">
        <v>1.3526476199999999</v>
      </c>
      <c r="GM132" s="23">
        <v>1.3999902900000001</v>
      </c>
      <c r="GN132" s="23">
        <v>1.4489899500000001</v>
      </c>
      <c r="GO132" s="23">
        <v>1.4997045899999999</v>
      </c>
      <c r="GP132" s="23">
        <v>1.55219426</v>
      </c>
      <c r="GQ132" s="23">
        <v>1.60652105</v>
      </c>
      <c r="GR132" s="23">
        <v>1.66274929</v>
      </c>
      <c r="GS132" s="23">
        <v>1.7209455199999999</v>
      </c>
      <c r="GT132" s="23"/>
      <c r="GU132" s="23"/>
      <c r="GV132" s="23"/>
      <c r="GW132" s="22"/>
      <c r="GX132" s="23"/>
      <c r="GY132" s="23"/>
      <c r="GZ132" s="23">
        <v>0</v>
      </c>
      <c r="HA132" s="23">
        <v>0</v>
      </c>
      <c r="HB132" s="23">
        <v>0</v>
      </c>
      <c r="HC132" s="23">
        <v>0</v>
      </c>
      <c r="HD132" s="23">
        <v>0</v>
      </c>
      <c r="HE132" s="23">
        <v>0</v>
      </c>
      <c r="HF132" s="23">
        <v>0</v>
      </c>
      <c r="HG132" s="23">
        <v>0</v>
      </c>
      <c r="HH132" s="23">
        <v>0</v>
      </c>
      <c r="HI132" s="23">
        <v>0</v>
      </c>
      <c r="HJ132" s="23">
        <v>0</v>
      </c>
      <c r="HK132" s="23">
        <v>0</v>
      </c>
      <c r="HL132" s="23">
        <v>0</v>
      </c>
      <c r="HM132" s="23">
        <v>0</v>
      </c>
      <c r="HN132" s="23"/>
      <c r="HO132" s="23"/>
      <c r="HP132" s="23"/>
      <c r="HQ132" s="22">
        <v>0</v>
      </c>
      <c r="HR132" s="23">
        <v>0</v>
      </c>
      <c r="HS132" s="23">
        <v>0</v>
      </c>
      <c r="HT132" s="24">
        <v>0.96618400000000004</v>
      </c>
      <c r="HU132" s="24">
        <v>1</v>
      </c>
      <c r="HV132" s="24">
        <v>1.0349999999999999</v>
      </c>
      <c r="HW132" s="23">
        <v>1.0712250000000001</v>
      </c>
      <c r="HX132" s="23">
        <v>1.1087180000000001</v>
      </c>
      <c r="HY132" s="23">
        <v>1.1475230000000001</v>
      </c>
      <c r="HZ132" s="23">
        <v>1.187686</v>
      </c>
      <c r="IA132" s="23">
        <v>1.229255</v>
      </c>
      <c r="IB132" s="23">
        <v>1.2722789999999999</v>
      </c>
      <c r="IC132" s="23">
        <v>1.3168089999999999</v>
      </c>
      <c r="ID132" s="23">
        <v>1.362897</v>
      </c>
      <c r="IE132" s="23">
        <v>1.4105989999999999</v>
      </c>
      <c r="IF132" s="23">
        <v>1.45997</v>
      </c>
      <c r="IG132" s="23">
        <v>1.511069</v>
      </c>
      <c r="IH132" s="23"/>
      <c r="II132" s="23"/>
      <c r="IJ132" s="23"/>
      <c r="IK132" s="22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2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2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2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2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2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</row>
    <row r="133" spans="1:364">
      <c r="A133" s="21" t="s">
        <v>1136</v>
      </c>
      <c r="B133" s="21" t="s">
        <v>1137</v>
      </c>
      <c r="C133" s="21" t="s">
        <v>886</v>
      </c>
      <c r="E133" s="22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2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2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2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2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2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2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2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2">
        <v>0</v>
      </c>
      <c r="FJ133" s="23">
        <v>0</v>
      </c>
      <c r="FK133" s="23">
        <v>0</v>
      </c>
      <c r="FL133" s="23">
        <v>0.96618400000000004</v>
      </c>
      <c r="FM133" s="23">
        <v>1</v>
      </c>
      <c r="FN133" s="23">
        <v>1.0349999999999999</v>
      </c>
      <c r="FO133" s="23">
        <v>1.0712250000000001</v>
      </c>
      <c r="FP133" s="23">
        <v>1.1087180000000001</v>
      </c>
      <c r="FQ133" s="23">
        <v>1.1475230000000001</v>
      </c>
      <c r="FR133" s="23">
        <v>1.187686</v>
      </c>
      <c r="FS133" s="23">
        <v>1.229255</v>
      </c>
      <c r="FT133" s="23">
        <v>1.2722789999999999</v>
      </c>
      <c r="FU133" s="23">
        <v>1.3168089999999999</v>
      </c>
      <c r="FV133" s="23">
        <v>1.362897</v>
      </c>
      <c r="FW133" s="23">
        <v>1.4105989999999999</v>
      </c>
      <c r="FX133" s="23">
        <v>1.45997</v>
      </c>
      <c r="FY133" s="23">
        <v>1.511069</v>
      </c>
      <c r="FZ133" s="23"/>
      <c r="GA133" s="23"/>
      <c r="GB133" s="23"/>
      <c r="GC133" s="22"/>
      <c r="GD133" s="23"/>
      <c r="GE133" s="23"/>
      <c r="GF133" s="23">
        <v>1.0781574899999999</v>
      </c>
      <c r="GG133" s="23">
        <v>1.115893</v>
      </c>
      <c r="GH133" s="23">
        <v>1.15494926</v>
      </c>
      <c r="GI133" s="23">
        <v>1.1953724800000001</v>
      </c>
      <c r="GJ133" s="23">
        <v>1.2372105200000001</v>
      </c>
      <c r="GK133" s="23">
        <v>1.2805128800000001</v>
      </c>
      <c r="GL133" s="23">
        <v>1.32533083</v>
      </c>
      <c r="GM133" s="23">
        <v>1.37171741</v>
      </c>
      <c r="GN133" s="23">
        <v>1.4197275199999999</v>
      </c>
      <c r="GO133" s="23">
        <v>1.46941799</v>
      </c>
      <c r="GP133" s="23">
        <v>1.5208476200000001</v>
      </c>
      <c r="GQ133" s="23">
        <v>1.57407728</v>
      </c>
      <c r="GR133" s="23">
        <v>1.6291699900000001</v>
      </c>
      <c r="GS133" s="23">
        <v>1.6861909399999999</v>
      </c>
      <c r="GT133" s="23"/>
      <c r="GU133" s="23"/>
      <c r="GV133" s="23"/>
      <c r="GW133" s="22"/>
      <c r="GX133" s="23"/>
      <c r="GY133" s="23"/>
      <c r="GZ133" s="23">
        <v>0</v>
      </c>
      <c r="HA133" s="23">
        <v>0</v>
      </c>
      <c r="HB133" s="23">
        <v>0</v>
      </c>
      <c r="HC133" s="23">
        <v>0</v>
      </c>
      <c r="HD133" s="23">
        <v>0</v>
      </c>
      <c r="HE133" s="23">
        <v>0</v>
      </c>
      <c r="HF133" s="23">
        <v>0</v>
      </c>
      <c r="HG133" s="23">
        <v>0</v>
      </c>
      <c r="HH133" s="23">
        <v>0</v>
      </c>
      <c r="HI133" s="23">
        <v>0</v>
      </c>
      <c r="HJ133" s="23">
        <v>0</v>
      </c>
      <c r="HK133" s="23">
        <v>0</v>
      </c>
      <c r="HL133" s="23">
        <v>0</v>
      </c>
      <c r="HM133" s="23">
        <v>0</v>
      </c>
      <c r="HN133" s="23"/>
      <c r="HO133" s="23"/>
      <c r="HP133" s="23"/>
      <c r="HQ133" s="22">
        <v>0</v>
      </c>
      <c r="HR133" s="23">
        <v>0</v>
      </c>
      <c r="HS133" s="23">
        <v>0</v>
      </c>
      <c r="HT133" s="24">
        <v>0.96618400000000004</v>
      </c>
      <c r="HU133" s="24">
        <v>1</v>
      </c>
      <c r="HV133" s="24">
        <v>1.0349999999999999</v>
      </c>
      <c r="HW133" s="23">
        <v>1.0712250000000001</v>
      </c>
      <c r="HX133" s="23">
        <v>1.1087180000000001</v>
      </c>
      <c r="HY133" s="23">
        <v>1.1475230000000001</v>
      </c>
      <c r="HZ133" s="23">
        <v>1.187686</v>
      </c>
      <c r="IA133" s="23">
        <v>1.229255</v>
      </c>
      <c r="IB133" s="23">
        <v>1.2722789999999999</v>
      </c>
      <c r="IC133" s="23">
        <v>1.3168089999999999</v>
      </c>
      <c r="ID133" s="23">
        <v>1.362897</v>
      </c>
      <c r="IE133" s="23">
        <v>1.4105989999999999</v>
      </c>
      <c r="IF133" s="23">
        <v>1.45997</v>
      </c>
      <c r="IG133" s="23">
        <v>1.511069</v>
      </c>
      <c r="IH133" s="23"/>
      <c r="II133" s="23"/>
      <c r="IJ133" s="23"/>
      <c r="IK133" s="22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2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2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2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2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2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</row>
    <row r="134" spans="1:364">
      <c r="A134" s="21" t="s">
        <v>1138</v>
      </c>
      <c r="B134" s="21" t="s">
        <v>1139</v>
      </c>
      <c r="C134" s="21" t="s">
        <v>886</v>
      </c>
      <c r="E134" s="22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/>
      <c r="W134" s="23"/>
      <c r="X134" s="23"/>
      <c r="Y134" s="22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2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2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2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2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2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2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2">
        <v>0</v>
      </c>
      <c r="FJ134" s="23">
        <v>0</v>
      </c>
      <c r="FK134" s="23">
        <v>0</v>
      </c>
      <c r="FL134" s="23">
        <v>0.96618400000000004</v>
      </c>
      <c r="FM134" s="23">
        <v>1</v>
      </c>
      <c r="FN134" s="23">
        <v>1.0349999999999999</v>
      </c>
      <c r="FO134" s="23">
        <v>1.0712250000000001</v>
      </c>
      <c r="FP134" s="23">
        <v>1.1087180000000001</v>
      </c>
      <c r="FQ134" s="23">
        <v>1.1475230000000001</v>
      </c>
      <c r="FR134" s="23">
        <v>1.187686</v>
      </c>
      <c r="FS134" s="23">
        <v>1.229255</v>
      </c>
      <c r="FT134" s="23">
        <v>1.2722789999999999</v>
      </c>
      <c r="FU134" s="23">
        <v>1.3168089999999999</v>
      </c>
      <c r="FV134" s="23">
        <v>1.362897</v>
      </c>
      <c r="FW134" s="23">
        <v>1.4105989999999999</v>
      </c>
      <c r="FX134" s="23">
        <v>1.45997</v>
      </c>
      <c r="FY134" s="23">
        <v>1.511069</v>
      </c>
      <c r="FZ134" s="23"/>
      <c r="GA134" s="23"/>
      <c r="GB134" s="23"/>
      <c r="GC134" s="22"/>
      <c r="GD134" s="23"/>
      <c r="GE134" s="23"/>
      <c r="GF134" s="23">
        <v>0.9884058</v>
      </c>
      <c r="GG134" s="23">
        <v>1.0229999999999999</v>
      </c>
      <c r="GH134" s="23">
        <v>1.058805</v>
      </c>
      <c r="GI134" s="23">
        <v>1.09586318</v>
      </c>
      <c r="GJ134" s="23">
        <v>1.13421839</v>
      </c>
      <c r="GK134" s="23">
        <v>1.17391603</v>
      </c>
      <c r="GL134" s="23">
        <v>1.21500309</v>
      </c>
      <c r="GM134" s="23">
        <v>1.2575282000000001</v>
      </c>
      <c r="GN134" s="23">
        <v>1.3015416900000001</v>
      </c>
      <c r="GO134" s="23">
        <v>1.34709564</v>
      </c>
      <c r="GP134" s="23">
        <v>1.3942439900000001</v>
      </c>
      <c r="GQ134" s="23">
        <v>1.44304253</v>
      </c>
      <c r="GR134" s="23">
        <v>1.4935490199999999</v>
      </c>
      <c r="GS134" s="23">
        <v>1.54582324</v>
      </c>
      <c r="GT134" s="23"/>
      <c r="GU134" s="23"/>
      <c r="GV134" s="23"/>
      <c r="GW134" s="22"/>
      <c r="GX134" s="23"/>
      <c r="GY134" s="23"/>
      <c r="GZ134" s="23">
        <v>0</v>
      </c>
      <c r="HA134" s="23">
        <v>0</v>
      </c>
      <c r="HB134" s="23">
        <v>0</v>
      </c>
      <c r="HC134" s="23">
        <v>0</v>
      </c>
      <c r="HD134" s="23">
        <v>0</v>
      </c>
      <c r="HE134" s="23">
        <v>0</v>
      </c>
      <c r="HF134" s="23">
        <v>0</v>
      </c>
      <c r="HG134" s="23">
        <v>0</v>
      </c>
      <c r="HH134" s="23">
        <v>0</v>
      </c>
      <c r="HI134" s="23">
        <v>0</v>
      </c>
      <c r="HJ134" s="23">
        <v>0</v>
      </c>
      <c r="HK134" s="23">
        <v>0</v>
      </c>
      <c r="HL134" s="23">
        <v>0</v>
      </c>
      <c r="HM134" s="23">
        <v>0</v>
      </c>
      <c r="HN134" s="23"/>
      <c r="HO134" s="23"/>
      <c r="HP134" s="23"/>
      <c r="HQ134" s="22">
        <v>0</v>
      </c>
      <c r="HR134" s="23">
        <v>0</v>
      </c>
      <c r="HS134" s="23">
        <v>0</v>
      </c>
      <c r="HT134" s="24">
        <v>0.96618400000000004</v>
      </c>
      <c r="HU134" s="24">
        <v>1</v>
      </c>
      <c r="HV134" s="24">
        <v>1.0349999999999999</v>
      </c>
      <c r="HW134" s="23">
        <v>1.0712250000000001</v>
      </c>
      <c r="HX134" s="23">
        <v>1.1087180000000001</v>
      </c>
      <c r="HY134" s="23">
        <v>1.1475230000000001</v>
      </c>
      <c r="HZ134" s="23">
        <v>1.187686</v>
      </c>
      <c r="IA134" s="23">
        <v>1.229255</v>
      </c>
      <c r="IB134" s="23">
        <v>1.2722789999999999</v>
      </c>
      <c r="IC134" s="23">
        <v>1.3168089999999999</v>
      </c>
      <c r="ID134" s="23">
        <v>1.362897</v>
      </c>
      <c r="IE134" s="23">
        <v>1.4105989999999999</v>
      </c>
      <c r="IF134" s="23">
        <v>1.45997</v>
      </c>
      <c r="IG134" s="23">
        <v>1.511069</v>
      </c>
      <c r="IH134" s="23"/>
      <c r="II134" s="23"/>
      <c r="IJ134" s="23"/>
      <c r="IK134" s="22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2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2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2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2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2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</row>
    <row r="135" spans="1:364">
      <c r="A135" s="21" t="s">
        <v>1140</v>
      </c>
      <c r="B135" s="21" t="s">
        <v>1141</v>
      </c>
      <c r="C135" s="21" t="s">
        <v>877</v>
      </c>
      <c r="E135" s="22">
        <v>0</v>
      </c>
      <c r="F135" s="23">
        <v>0</v>
      </c>
      <c r="G135" s="23">
        <v>1.0229999999999999</v>
      </c>
      <c r="H135" s="23">
        <v>1.0434600000000001</v>
      </c>
      <c r="I135" s="23">
        <v>1.0643290000000001</v>
      </c>
      <c r="J135" s="23">
        <v>1.0856159999999999</v>
      </c>
      <c r="K135" s="23">
        <v>1.1073280000000001</v>
      </c>
      <c r="L135" s="23">
        <v>1.129475</v>
      </c>
      <c r="M135" s="23">
        <v>1.152064</v>
      </c>
      <c r="N135" s="23">
        <v>1.1751050000000001</v>
      </c>
      <c r="O135" s="23">
        <v>1.1986079999999999</v>
      </c>
      <c r="P135" s="23">
        <v>1.22258</v>
      </c>
      <c r="Q135" s="23">
        <v>1.247031</v>
      </c>
      <c r="R135" s="23">
        <v>1.2719720000000001</v>
      </c>
      <c r="S135" s="23">
        <v>1.2974110000000001</v>
      </c>
      <c r="T135" s="23">
        <v>1.3233600000000001</v>
      </c>
      <c r="U135" s="23">
        <v>1.3498270000000001</v>
      </c>
      <c r="V135" s="23">
        <v>0</v>
      </c>
      <c r="W135" s="23">
        <v>0</v>
      </c>
      <c r="X135" s="23">
        <v>0</v>
      </c>
      <c r="Y135" s="22">
        <v>0</v>
      </c>
      <c r="Z135" s="23">
        <v>0</v>
      </c>
      <c r="AA135" s="23">
        <v>1.0229999999999999</v>
      </c>
      <c r="AB135" s="23">
        <v>1.0434600000000001</v>
      </c>
      <c r="AC135" s="23">
        <v>1.0643290000000001</v>
      </c>
      <c r="AD135" s="23">
        <v>1.0856159999999999</v>
      </c>
      <c r="AE135" s="23">
        <v>1.1073280000000001</v>
      </c>
      <c r="AF135" s="23">
        <v>1.129475</v>
      </c>
      <c r="AG135" s="23">
        <v>1.152064</v>
      </c>
      <c r="AH135" s="23">
        <v>1.1751050000000001</v>
      </c>
      <c r="AI135" s="23">
        <v>1.1986079999999999</v>
      </c>
      <c r="AJ135" s="23">
        <v>1.22258</v>
      </c>
      <c r="AK135" s="23">
        <v>1.247031</v>
      </c>
      <c r="AL135" s="23">
        <v>1.2719720000000001</v>
      </c>
      <c r="AM135" s="23">
        <v>1.2974110000000001</v>
      </c>
      <c r="AN135" s="23">
        <v>1.3233600000000001</v>
      </c>
      <c r="AO135" s="23">
        <v>1.3498270000000001</v>
      </c>
      <c r="AP135" s="23">
        <v>0</v>
      </c>
      <c r="AQ135" s="23">
        <v>0</v>
      </c>
      <c r="AR135" s="23">
        <v>0</v>
      </c>
      <c r="AS135" s="22">
        <v>0</v>
      </c>
      <c r="AT135" s="23">
        <v>0</v>
      </c>
      <c r="AU135" s="23">
        <v>0</v>
      </c>
      <c r="AV135" s="23">
        <v>1</v>
      </c>
      <c r="AW135" s="23">
        <v>1.0229999999999999</v>
      </c>
      <c r="AX135" s="23">
        <v>1.046529</v>
      </c>
      <c r="AY135" s="23">
        <v>1.0705990000000001</v>
      </c>
      <c r="AZ135" s="23">
        <v>1.0952230000000001</v>
      </c>
      <c r="BA135" s="23">
        <v>1.1204130000000001</v>
      </c>
      <c r="BB135" s="23">
        <v>1.146183</v>
      </c>
      <c r="BC135" s="23">
        <v>1.1725449999999999</v>
      </c>
      <c r="BD135" s="23">
        <v>1.1995130000000001</v>
      </c>
      <c r="BE135" s="23">
        <v>1.2271019999999999</v>
      </c>
      <c r="BF135" s="23">
        <v>1.255325</v>
      </c>
      <c r="BG135" s="23">
        <v>1.284198</v>
      </c>
      <c r="BH135" s="23">
        <v>1.313734</v>
      </c>
      <c r="BI135" s="23">
        <v>1.34395</v>
      </c>
      <c r="BJ135" s="23">
        <v>0</v>
      </c>
      <c r="BK135" s="23">
        <v>0</v>
      </c>
      <c r="BL135" s="23">
        <v>0</v>
      </c>
      <c r="BM135" s="22">
        <v>0</v>
      </c>
      <c r="BN135" s="23">
        <v>0</v>
      </c>
      <c r="BO135" s="23">
        <v>0</v>
      </c>
      <c r="BP135" s="23">
        <v>1</v>
      </c>
      <c r="BQ135" s="23">
        <v>1.0229999999999999</v>
      </c>
      <c r="BR135" s="23">
        <v>1.046529</v>
      </c>
      <c r="BS135" s="23">
        <v>1.0705990000000001</v>
      </c>
      <c r="BT135" s="23">
        <v>1.0952230000000001</v>
      </c>
      <c r="BU135" s="23">
        <v>1.1204130000000001</v>
      </c>
      <c r="BV135" s="23">
        <v>1.146183</v>
      </c>
      <c r="BW135" s="23">
        <v>1.1725449999999999</v>
      </c>
      <c r="BX135" s="23">
        <v>1.1995130000000001</v>
      </c>
      <c r="BY135" s="23">
        <v>1.2271019999999999</v>
      </c>
      <c r="BZ135" s="23">
        <v>1.255325</v>
      </c>
      <c r="CA135" s="23">
        <v>1.284198</v>
      </c>
      <c r="CB135" s="23">
        <v>1.313734</v>
      </c>
      <c r="CC135" s="23">
        <v>1.34395</v>
      </c>
      <c r="CD135" s="23">
        <v>0</v>
      </c>
      <c r="CE135" s="23">
        <v>0</v>
      </c>
      <c r="CF135" s="23">
        <v>0</v>
      </c>
      <c r="CG135" s="22">
        <v>0</v>
      </c>
      <c r="CH135" s="23">
        <v>0</v>
      </c>
      <c r="CI135" s="23">
        <v>1.0229999999999999</v>
      </c>
      <c r="CJ135" s="23">
        <v>1.02</v>
      </c>
      <c r="CK135" s="23">
        <v>1.0404</v>
      </c>
      <c r="CL135" s="23">
        <v>1.0612079999999999</v>
      </c>
      <c r="CM135" s="23">
        <v>1.0824320000000001</v>
      </c>
      <c r="CN135" s="23">
        <v>1.1040810000000001</v>
      </c>
      <c r="CO135" s="23">
        <v>1.1261620000000001</v>
      </c>
      <c r="CP135" s="23">
        <v>1.1486860000000001</v>
      </c>
      <c r="CQ135" s="23">
        <v>1.171659</v>
      </c>
      <c r="CR135" s="23">
        <v>1.195093</v>
      </c>
      <c r="CS135" s="23">
        <v>1.2189939999999999</v>
      </c>
      <c r="CT135" s="23">
        <v>1.243374</v>
      </c>
      <c r="CU135" s="23">
        <v>1.2682420000000001</v>
      </c>
      <c r="CV135" s="23">
        <v>1.293607</v>
      </c>
      <c r="CW135" s="23">
        <v>1.3194790000000001</v>
      </c>
      <c r="CX135" s="23">
        <v>0</v>
      </c>
      <c r="CY135" s="23">
        <v>0</v>
      </c>
      <c r="CZ135" s="23">
        <v>0</v>
      </c>
      <c r="DA135" s="22">
        <v>0</v>
      </c>
      <c r="DB135" s="23">
        <v>0</v>
      </c>
      <c r="DC135" s="23">
        <v>1.0229999999999999</v>
      </c>
      <c r="DD135" s="23">
        <v>1.02</v>
      </c>
      <c r="DE135" s="23">
        <v>1.0404</v>
      </c>
      <c r="DF135" s="23">
        <v>1.0612079999999999</v>
      </c>
      <c r="DG135" s="23">
        <v>1.0824320000000001</v>
      </c>
      <c r="DH135" s="23">
        <v>1.1040810000000001</v>
      </c>
      <c r="DI135" s="23">
        <v>1.1261620000000001</v>
      </c>
      <c r="DJ135" s="23">
        <v>1.1486860000000001</v>
      </c>
      <c r="DK135" s="23">
        <v>1.171659</v>
      </c>
      <c r="DL135" s="23">
        <v>1.195093</v>
      </c>
      <c r="DM135" s="23">
        <v>1.2189939999999999</v>
      </c>
      <c r="DN135" s="23">
        <v>1.243374</v>
      </c>
      <c r="DO135" s="23">
        <v>1.2682420000000001</v>
      </c>
      <c r="DP135" s="23">
        <v>1.293607</v>
      </c>
      <c r="DQ135" s="23">
        <v>1.3194790000000001</v>
      </c>
      <c r="DR135" s="23">
        <v>0</v>
      </c>
      <c r="DS135" s="23">
        <v>0</v>
      </c>
      <c r="DT135" s="23">
        <v>0</v>
      </c>
      <c r="DU135" s="22">
        <v>0</v>
      </c>
      <c r="DV135" s="23">
        <v>0</v>
      </c>
      <c r="DW135" s="23">
        <v>1.0229999999999999</v>
      </c>
      <c r="DX135" s="23">
        <v>1.02</v>
      </c>
      <c r="DY135" s="23">
        <v>1.0404</v>
      </c>
      <c r="DZ135" s="23">
        <v>1.0612079999999999</v>
      </c>
      <c r="EA135" s="23">
        <v>1.0824320000000001</v>
      </c>
      <c r="EB135" s="23">
        <v>1.1040810000000001</v>
      </c>
      <c r="EC135" s="23">
        <v>1.1261620000000001</v>
      </c>
      <c r="ED135" s="23">
        <v>1.1486860000000001</v>
      </c>
      <c r="EE135" s="23">
        <v>1.171659</v>
      </c>
      <c r="EF135" s="23">
        <v>1.195093</v>
      </c>
      <c r="EG135" s="23">
        <v>1.2189939999999999</v>
      </c>
      <c r="EH135" s="23">
        <v>1.243374</v>
      </c>
      <c r="EI135" s="23">
        <v>1.2682420000000001</v>
      </c>
      <c r="EJ135" s="23">
        <v>1.293607</v>
      </c>
      <c r="EK135" s="23">
        <v>1.3194790000000001</v>
      </c>
      <c r="EL135" s="23">
        <v>0</v>
      </c>
      <c r="EM135" s="23">
        <v>0</v>
      </c>
      <c r="EN135" s="23">
        <v>0</v>
      </c>
      <c r="EO135" s="22">
        <v>0</v>
      </c>
      <c r="EP135" s="23">
        <v>0</v>
      </c>
      <c r="EQ135" s="23">
        <v>1.0229999999999999</v>
      </c>
      <c r="ER135" s="23">
        <v>1.02</v>
      </c>
      <c r="ES135" s="23">
        <v>1.0404</v>
      </c>
      <c r="ET135" s="23">
        <v>1.0612079999999999</v>
      </c>
      <c r="EU135" s="23">
        <v>1.0824320000000001</v>
      </c>
      <c r="EV135" s="23">
        <v>1.1040810000000001</v>
      </c>
      <c r="EW135" s="23">
        <v>1.1261620000000001</v>
      </c>
      <c r="EX135" s="23">
        <v>1.1486860000000001</v>
      </c>
      <c r="EY135" s="23">
        <v>1.171659</v>
      </c>
      <c r="EZ135" s="23">
        <v>1.195093</v>
      </c>
      <c r="FA135" s="23">
        <v>1.2189939999999999</v>
      </c>
      <c r="FB135" s="23">
        <v>1.243374</v>
      </c>
      <c r="FC135" s="23">
        <v>1.2682420000000001</v>
      </c>
      <c r="FD135" s="23">
        <v>1.293607</v>
      </c>
      <c r="FE135" s="23">
        <v>1.3194790000000001</v>
      </c>
      <c r="FF135" s="23">
        <v>0</v>
      </c>
      <c r="FG135" s="23">
        <v>0</v>
      </c>
      <c r="FH135" s="23">
        <v>0</v>
      </c>
      <c r="FI135" s="22">
        <v>0</v>
      </c>
      <c r="FJ135" s="23">
        <v>0</v>
      </c>
      <c r="FK135" s="23">
        <v>0</v>
      </c>
      <c r="FL135" s="23">
        <v>0.97751699999999997</v>
      </c>
      <c r="FM135" s="23">
        <v>1</v>
      </c>
      <c r="FN135" s="23">
        <v>1.0229999999999999</v>
      </c>
      <c r="FO135" s="23">
        <v>1.046529</v>
      </c>
      <c r="FP135" s="23">
        <v>1.0705990000000001</v>
      </c>
      <c r="FQ135" s="23">
        <v>1.0952230000000001</v>
      </c>
      <c r="FR135" s="23">
        <v>1.1204130000000001</v>
      </c>
      <c r="FS135" s="23">
        <v>1.146183</v>
      </c>
      <c r="FT135" s="23">
        <v>1.1725449999999999</v>
      </c>
      <c r="FU135" s="23">
        <v>1.1995130000000001</v>
      </c>
      <c r="FV135" s="23">
        <v>1.2271019999999999</v>
      </c>
      <c r="FW135" s="23">
        <v>1.255325</v>
      </c>
      <c r="FX135" s="23">
        <v>1.284198</v>
      </c>
      <c r="FY135" s="23">
        <v>1.313734</v>
      </c>
      <c r="FZ135" s="23">
        <v>0</v>
      </c>
      <c r="GA135" s="23">
        <v>0</v>
      </c>
      <c r="GB135" s="23">
        <v>0</v>
      </c>
      <c r="GC135" s="22">
        <v>0</v>
      </c>
      <c r="GD135" s="23">
        <v>0</v>
      </c>
      <c r="GE135" s="23">
        <v>0</v>
      </c>
      <c r="GF135" s="23">
        <v>1</v>
      </c>
      <c r="GG135" s="23">
        <v>1.0229999999999999</v>
      </c>
      <c r="GH135" s="23">
        <v>1.046529</v>
      </c>
      <c r="GI135" s="23">
        <v>1.0705991699999999</v>
      </c>
      <c r="GJ135" s="23">
        <v>1.0952229499999999</v>
      </c>
      <c r="GK135" s="23">
        <v>1.1204130800000001</v>
      </c>
      <c r="GL135" s="23">
        <v>1.1461825800000001</v>
      </c>
      <c r="GM135" s="23">
        <v>1.17254478</v>
      </c>
      <c r="GN135" s="23">
        <v>1.1995133099999999</v>
      </c>
      <c r="GO135" s="23">
        <v>1.2271021099999999</v>
      </c>
      <c r="GP135" s="23">
        <v>1.2553254599999999</v>
      </c>
      <c r="GQ135" s="23">
        <v>1.28419795</v>
      </c>
      <c r="GR135" s="23">
        <v>1.3137345</v>
      </c>
      <c r="GS135" s="23">
        <v>1.3439503900000001</v>
      </c>
      <c r="GT135" s="23">
        <v>0</v>
      </c>
      <c r="GU135" s="23">
        <v>0</v>
      </c>
      <c r="GV135" s="23">
        <v>0</v>
      </c>
      <c r="GW135" s="22">
        <v>0</v>
      </c>
      <c r="GX135" s="23">
        <v>0</v>
      </c>
      <c r="GY135" s="23">
        <v>0</v>
      </c>
      <c r="GZ135" s="23">
        <v>0</v>
      </c>
      <c r="HA135" s="23">
        <v>0</v>
      </c>
      <c r="HB135" s="23">
        <v>0</v>
      </c>
      <c r="HC135" s="23">
        <v>0</v>
      </c>
      <c r="HD135" s="23">
        <v>0</v>
      </c>
      <c r="HE135" s="23">
        <v>0</v>
      </c>
      <c r="HF135" s="23">
        <v>0</v>
      </c>
      <c r="HG135" s="23">
        <v>0</v>
      </c>
      <c r="HH135" s="23">
        <v>0</v>
      </c>
      <c r="HI135" s="23">
        <v>0</v>
      </c>
      <c r="HJ135" s="23">
        <v>0</v>
      </c>
      <c r="HK135" s="23">
        <v>0</v>
      </c>
      <c r="HL135" s="23">
        <v>0</v>
      </c>
      <c r="HM135" s="23">
        <v>0</v>
      </c>
      <c r="HN135" s="23">
        <v>0</v>
      </c>
      <c r="HO135" s="23">
        <v>0</v>
      </c>
      <c r="HP135" s="23">
        <v>0</v>
      </c>
      <c r="HQ135" s="22">
        <v>0</v>
      </c>
      <c r="HR135" s="23">
        <v>0</v>
      </c>
      <c r="HS135" s="23">
        <v>0</v>
      </c>
      <c r="HT135" s="24">
        <v>0.97751699999999997</v>
      </c>
      <c r="HU135" s="24">
        <v>1</v>
      </c>
      <c r="HV135" s="24">
        <v>1.0229999999999999</v>
      </c>
      <c r="HW135" s="23">
        <v>1.046529</v>
      </c>
      <c r="HX135" s="23">
        <v>1.0705990000000001</v>
      </c>
      <c r="HY135" s="23">
        <v>1.0952230000000001</v>
      </c>
      <c r="HZ135" s="23">
        <v>1.1204130000000001</v>
      </c>
      <c r="IA135" s="23">
        <v>1.146183</v>
      </c>
      <c r="IB135" s="23">
        <v>1.1725449999999999</v>
      </c>
      <c r="IC135" s="23">
        <v>1.1995130000000001</v>
      </c>
      <c r="ID135" s="23">
        <v>1.2271019999999999</v>
      </c>
      <c r="IE135" s="23">
        <v>1.255325</v>
      </c>
      <c r="IF135" s="23">
        <v>1.284198</v>
      </c>
      <c r="IG135" s="23">
        <v>1.313734</v>
      </c>
      <c r="IH135" s="23">
        <v>0</v>
      </c>
      <c r="II135" s="23">
        <v>0</v>
      </c>
      <c r="IJ135" s="23">
        <v>0</v>
      </c>
      <c r="IK135" s="22">
        <v>0</v>
      </c>
      <c r="IL135" s="23">
        <v>0</v>
      </c>
      <c r="IM135" s="23">
        <v>0</v>
      </c>
      <c r="IN135" s="23">
        <v>0</v>
      </c>
      <c r="IO135" s="23">
        <v>0</v>
      </c>
      <c r="IP135" s="23">
        <v>0</v>
      </c>
      <c r="IQ135" s="23">
        <v>0</v>
      </c>
      <c r="IR135" s="23">
        <v>0</v>
      </c>
      <c r="IS135" s="23">
        <v>0</v>
      </c>
      <c r="IT135" s="23">
        <v>0</v>
      </c>
      <c r="IU135" s="23">
        <v>0</v>
      </c>
      <c r="IV135" s="23">
        <v>0</v>
      </c>
      <c r="IW135" s="23">
        <v>0</v>
      </c>
      <c r="IX135" s="23">
        <v>0</v>
      </c>
      <c r="IY135" s="23">
        <v>0</v>
      </c>
      <c r="IZ135" s="23">
        <v>0</v>
      </c>
      <c r="JA135" s="23">
        <v>0</v>
      </c>
      <c r="JB135" s="23">
        <v>0</v>
      </c>
      <c r="JC135" s="23">
        <v>0</v>
      </c>
      <c r="JD135" s="23">
        <v>0</v>
      </c>
      <c r="JE135" s="22">
        <v>0</v>
      </c>
      <c r="JF135" s="23">
        <v>0</v>
      </c>
      <c r="JG135" s="23">
        <v>0</v>
      </c>
      <c r="JH135" s="23">
        <v>0</v>
      </c>
      <c r="JI135" s="23">
        <v>0</v>
      </c>
      <c r="JJ135" s="23">
        <v>0</v>
      </c>
      <c r="JK135" s="23">
        <v>0</v>
      </c>
      <c r="JL135" s="23">
        <v>0</v>
      </c>
      <c r="JM135" s="23">
        <v>0</v>
      </c>
      <c r="JN135" s="23">
        <v>0</v>
      </c>
      <c r="JO135" s="23">
        <v>0</v>
      </c>
      <c r="JP135" s="23">
        <v>0</v>
      </c>
      <c r="JQ135" s="23">
        <v>0</v>
      </c>
      <c r="JR135" s="23">
        <v>0</v>
      </c>
      <c r="JS135" s="23">
        <v>0</v>
      </c>
      <c r="JT135" s="23">
        <v>0</v>
      </c>
      <c r="JU135" s="23">
        <v>0</v>
      </c>
      <c r="JV135" s="23">
        <v>0</v>
      </c>
      <c r="JW135" s="23">
        <v>0</v>
      </c>
      <c r="JX135" s="23">
        <v>0</v>
      </c>
      <c r="JY135" s="22">
        <v>0</v>
      </c>
      <c r="JZ135" s="23">
        <v>0</v>
      </c>
      <c r="KA135" s="23">
        <v>0</v>
      </c>
      <c r="KB135" s="23">
        <v>0</v>
      </c>
      <c r="KC135" s="23">
        <v>0</v>
      </c>
      <c r="KD135" s="23">
        <v>0</v>
      </c>
      <c r="KE135" s="23">
        <v>0</v>
      </c>
      <c r="KF135" s="23">
        <v>0</v>
      </c>
      <c r="KG135" s="23">
        <v>0</v>
      </c>
      <c r="KH135" s="23">
        <v>0</v>
      </c>
      <c r="KI135" s="23">
        <v>0</v>
      </c>
      <c r="KJ135" s="23">
        <v>0</v>
      </c>
      <c r="KK135" s="23">
        <v>0</v>
      </c>
      <c r="KL135" s="23">
        <v>0</v>
      </c>
      <c r="KM135" s="23">
        <v>0</v>
      </c>
      <c r="KN135" s="23">
        <v>0</v>
      </c>
      <c r="KO135" s="23">
        <v>0</v>
      </c>
      <c r="KP135" s="23">
        <v>0</v>
      </c>
      <c r="KQ135" s="23">
        <v>0</v>
      </c>
      <c r="KR135" s="23">
        <v>0</v>
      </c>
      <c r="KS135" s="22">
        <v>0</v>
      </c>
      <c r="KT135" s="23">
        <v>0</v>
      </c>
      <c r="KU135" s="23">
        <v>0</v>
      </c>
      <c r="KV135" s="23">
        <v>0</v>
      </c>
      <c r="KW135" s="23">
        <v>0</v>
      </c>
      <c r="KX135" s="23">
        <v>0</v>
      </c>
      <c r="KY135" s="23">
        <v>0</v>
      </c>
      <c r="KZ135" s="23">
        <v>0</v>
      </c>
      <c r="LA135" s="23">
        <v>0</v>
      </c>
      <c r="LB135" s="23">
        <v>0</v>
      </c>
      <c r="LC135" s="23">
        <v>0</v>
      </c>
      <c r="LD135" s="23">
        <v>0</v>
      </c>
      <c r="LE135" s="23">
        <v>0</v>
      </c>
      <c r="LF135" s="23">
        <v>0</v>
      </c>
      <c r="LG135" s="23">
        <v>0</v>
      </c>
      <c r="LH135" s="23">
        <v>0</v>
      </c>
      <c r="LI135" s="23">
        <v>0</v>
      </c>
      <c r="LJ135" s="23">
        <v>0</v>
      </c>
      <c r="LK135" s="23">
        <v>0</v>
      </c>
      <c r="LL135" s="23">
        <v>0</v>
      </c>
      <c r="LM135" s="22">
        <v>0</v>
      </c>
      <c r="LN135" s="23">
        <v>0</v>
      </c>
      <c r="LO135" s="23">
        <v>0</v>
      </c>
      <c r="LP135" s="23">
        <v>0</v>
      </c>
      <c r="LQ135" s="23">
        <v>0</v>
      </c>
      <c r="LR135" s="23">
        <v>0</v>
      </c>
      <c r="LS135" s="23">
        <v>0</v>
      </c>
      <c r="LT135" s="23">
        <v>0</v>
      </c>
      <c r="LU135" s="23">
        <v>0</v>
      </c>
      <c r="LV135" s="23">
        <v>0</v>
      </c>
      <c r="LW135" s="23">
        <v>0</v>
      </c>
      <c r="LX135" s="23">
        <v>0</v>
      </c>
      <c r="LY135" s="23">
        <v>0</v>
      </c>
      <c r="LZ135" s="23">
        <v>0</v>
      </c>
      <c r="MA135" s="23">
        <v>0</v>
      </c>
      <c r="MB135" s="23">
        <v>0</v>
      </c>
      <c r="MC135" s="23">
        <v>0</v>
      </c>
      <c r="MD135" s="23">
        <v>0</v>
      </c>
      <c r="ME135" s="23">
        <v>0</v>
      </c>
      <c r="MF135" s="23">
        <v>0</v>
      </c>
      <c r="MG135" s="22">
        <v>0</v>
      </c>
      <c r="MH135" s="23">
        <v>0</v>
      </c>
      <c r="MI135" s="23">
        <v>0</v>
      </c>
      <c r="MJ135" s="23">
        <v>0</v>
      </c>
      <c r="MK135" s="23">
        <v>0</v>
      </c>
      <c r="ML135" s="23">
        <v>0</v>
      </c>
      <c r="MM135" s="23">
        <v>0</v>
      </c>
      <c r="MN135" s="23">
        <v>0</v>
      </c>
      <c r="MO135" s="23">
        <v>0</v>
      </c>
      <c r="MP135" s="23">
        <v>0</v>
      </c>
      <c r="MQ135" s="23">
        <v>0</v>
      </c>
      <c r="MR135" s="23">
        <v>0</v>
      </c>
      <c r="MS135" s="23">
        <v>0</v>
      </c>
      <c r="MT135" s="23">
        <v>0</v>
      </c>
      <c r="MU135" s="23">
        <v>0</v>
      </c>
      <c r="MV135" s="23">
        <v>0</v>
      </c>
      <c r="MW135" s="23">
        <v>0</v>
      </c>
      <c r="MX135" s="23">
        <v>0</v>
      </c>
      <c r="MY135" s="23">
        <v>0</v>
      </c>
      <c r="MZ135" s="23">
        <v>0</v>
      </c>
    </row>
    <row r="136" spans="1:364">
      <c r="A136" s="21" t="s">
        <v>1142</v>
      </c>
      <c r="B136" s="21" t="s">
        <v>1143</v>
      </c>
      <c r="C136" s="21" t="s">
        <v>877</v>
      </c>
      <c r="E136" s="22">
        <v>0</v>
      </c>
      <c r="F136" s="23">
        <v>0</v>
      </c>
      <c r="G136" s="23">
        <v>1</v>
      </c>
      <c r="H136" s="23">
        <v>1</v>
      </c>
      <c r="I136" s="23">
        <v>1</v>
      </c>
      <c r="J136" s="23">
        <v>1</v>
      </c>
      <c r="K136" s="23">
        <v>1</v>
      </c>
      <c r="L136" s="23">
        <v>1</v>
      </c>
      <c r="M136" s="23">
        <v>1</v>
      </c>
      <c r="N136" s="23">
        <v>1</v>
      </c>
      <c r="O136" s="23">
        <v>1</v>
      </c>
      <c r="P136" s="23">
        <v>1</v>
      </c>
      <c r="Q136" s="23">
        <v>1</v>
      </c>
      <c r="R136" s="23">
        <v>1</v>
      </c>
      <c r="S136" s="23">
        <v>1</v>
      </c>
      <c r="T136" s="23">
        <v>1</v>
      </c>
      <c r="U136" s="23">
        <v>1</v>
      </c>
      <c r="V136" s="23">
        <v>0</v>
      </c>
      <c r="W136" s="23">
        <v>0</v>
      </c>
      <c r="X136" s="23">
        <v>0</v>
      </c>
      <c r="Y136" s="22">
        <v>0</v>
      </c>
      <c r="Z136" s="23">
        <v>0</v>
      </c>
      <c r="AA136" s="23">
        <v>1</v>
      </c>
      <c r="AB136" s="23">
        <v>1</v>
      </c>
      <c r="AC136" s="23">
        <v>1</v>
      </c>
      <c r="AD136" s="23">
        <v>1</v>
      </c>
      <c r="AE136" s="23">
        <v>1</v>
      </c>
      <c r="AF136" s="23">
        <v>1</v>
      </c>
      <c r="AG136" s="23">
        <v>1</v>
      </c>
      <c r="AH136" s="23">
        <v>1</v>
      </c>
      <c r="AI136" s="23">
        <v>1</v>
      </c>
      <c r="AJ136" s="23">
        <v>1</v>
      </c>
      <c r="AK136" s="23">
        <v>1</v>
      </c>
      <c r="AL136" s="23">
        <v>1</v>
      </c>
      <c r="AM136" s="23">
        <v>1</v>
      </c>
      <c r="AN136" s="23">
        <v>1</v>
      </c>
      <c r="AO136" s="23">
        <v>1</v>
      </c>
      <c r="AP136" s="23">
        <v>0</v>
      </c>
      <c r="AQ136" s="23">
        <v>0</v>
      </c>
      <c r="AR136" s="23">
        <v>0</v>
      </c>
      <c r="AS136" s="22">
        <v>0</v>
      </c>
      <c r="AT136" s="23">
        <v>0</v>
      </c>
      <c r="AU136" s="23">
        <v>0</v>
      </c>
      <c r="AV136" s="23">
        <v>1</v>
      </c>
      <c r="AW136" s="23">
        <v>1</v>
      </c>
      <c r="AX136" s="23">
        <v>1</v>
      </c>
      <c r="AY136" s="23">
        <v>1</v>
      </c>
      <c r="AZ136" s="23">
        <v>1</v>
      </c>
      <c r="BA136" s="23">
        <v>1</v>
      </c>
      <c r="BB136" s="23">
        <v>1</v>
      </c>
      <c r="BC136" s="23">
        <v>1</v>
      </c>
      <c r="BD136" s="23">
        <v>1</v>
      </c>
      <c r="BE136" s="23">
        <v>1</v>
      </c>
      <c r="BF136" s="23">
        <v>1</v>
      </c>
      <c r="BG136" s="23">
        <v>1</v>
      </c>
      <c r="BH136" s="23">
        <v>1</v>
      </c>
      <c r="BI136" s="23">
        <v>1</v>
      </c>
      <c r="BJ136" s="23">
        <v>0</v>
      </c>
      <c r="BK136" s="23">
        <v>0</v>
      </c>
      <c r="BL136" s="23">
        <v>0</v>
      </c>
      <c r="BM136" s="22">
        <v>0</v>
      </c>
      <c r="BN136" s="23">
        <v>0</v>
      </c>
      <c r="BO136" s="23">
        <v>0</v>
      </c>
      <c r="BP136" s="23">
        <v>1</v>
      </c>
      <c r="BQ136" s="23">
        <v>1</v>
      </c>
      <c r="BR136" s="23">
        <v>1</v>
      </c>
      <c r="BS136" s="23">
        <v>1</v>
      </c>
      <c r="BT136" s="23">
        <v>1</v>
      </c>
      <c r="BU136" s="23">
        <v>1</v>
      </c>
      <c r="BV136" s="23">
        <v>1</v>
      </c>
      <c r="BW136" s="23">
        <v>1</v>
      </c>
      <c r="BX136" s="23">
        <v>1</v>
      </c>
      <c r="BY136" s="23">
        <v>1</v>
      </c>
      <c r="BZ136" s="23">
        <v>1</v>
      </c>
      <c r="CA136" s="23">
        <v>1</v>
      </c>
      <c r="CB136" s="23">
        <v>1</v>
      </c>
      <c r="CC136" s="23">
        <v>1</v>
      </c>
      <c r="CD136" s="23">
        <v>0</v>
      </c>
      <c r="CE136" s="23">
        <v>0</v>
      </c>
      <c r="CF136" s="23">
        <v>0</v>
      </c>
      <c r="CG136" s="22">
        <v>0</v>
      </c>
      <c r="CH136" s="23">
        <v>0</v>
      </c>
      <c r="CI136" s="23">
        <v>1</v>
      </c>
      <c r="CJ136" s="23">
        <v>1</v>
      </c>
      <c r="CK136" s="23">
        <v>1</v>
      </c>
      <c r="CL136" s="23">
        <v>1</v>
      </c>
      <c r="CM136" s="23">
        <v>1</v>
      </c>
      <c r="CN136" s="23">
        <v>1</v>
      </c>
      <c r="CO136" s="23">
        <v>1</v>
      </c>
      <c r="CP136" s="23">
        <v>1</v>
      </c>
      <c r="CQ136" s="23">
        <v>1</v>
      </c>
      <c r="CR136" s="23">
        <v>1</v>
      </c>
      <c r="CS136" s="23">
        <v>1</v>
      </c>
      <c r="CT136" s="23">
        <v>1</v>
      </c>
      <c r="CU136" s="23">
        <v>1</v>
      </c>
      <c r="CV136" s="23">
        <v>1</v>
      </c>
      <c r="CW136" s="23">
        <v>1</v>
      </c>
      <c r="CX136" s="23">
        <v>0</v>
      </c>
      <c r="CY136" s="23">
        <v>0</v>
      </c>
      <c r="CZ136" s="23">
        <v>0</v>
      </c>
      <c r="DA136" s="22">
        <v>0</v>
      </c>
      <c r="DB136" s="23">
        <v>0</v>
      </c>
      <c r="DC136" s="23">
        <v>1</v>
      </c>
      <c r="DD136" s="23">
        <v>1</v>
      </c>
      <c r="DE136" s="23">
        <v>1</v>
      </c>
      <c r="DF136" s="23">
        <v>1</v>
      </c>
      <c r="DG136" s="23">
        <v>1</v>
      </c>
      <c r="DH136" s="23">
        <v>1</v>
      </c>
      <c r="DI136" s="23">
        <v>1</v>
      </c>
      <c r="DJ136" s="23">
        <v>1</v>
      </c>
      <c r="DK136" s="23">
        <v>1</v>
      </c>
      <c r="DL136" s="23">
        <v>1</v>
      </c>
      <c r="DM136" s="23">
        <v>1</v>
      </c>
      <c r="DN136" s="23">
        <v>1</v>
      </c>
      <c r="DO136" s="23">
        <v>1</v>
      </c>
      <c r="DP136" s="23">
        <v>1</v>
      </c>
      <c r="DQ136" s="23">
        <v>1</v>
      </c>
      <c r="DR136" s="23">
        <v>0</v>
      </c>
      <c r="DS136" s="23">
        <v>0</v>
      </c>
      <c r="DT136" s="23">
        <v>0</v>
      </c>
      <c r="DU136" s="22">
        <v>0</v>
      </c>
      <c r="DV136" s="23">
        <v>0</v>
      </c>
      <c r="DW136" s="23">
        <v>1</v>
      </c>
      <c r="DX136" s="23">
        <v>1</v>
      </c>
      <c r="DY136" s="23">
        <v>1</v>
      </c>
      <c r="DZ136" s="23">
        <v>1</v>
      </c>
      <c r="EA136" s="23">
        <v>1</v>
      </c>
      <c r="EB136" s="23">
        <v>1</v>
      </c>
      <c r="EC136" s="23">
        <v>1</v>
      </c>
      <c r="ED136" s="23">
        <v>1</v>
      </c>
      <c r="EE136" s="23">
        <v>1</v>
      </c>
      <c r="EF136" s="23">
        <v>1</v>
      </c>
      <c r="EG136" s="23">
        <v>1</v>
      </c>
      <c r="EH136" s="23">
        <v>1</v>
      </c>
      <c r="EI136" s="23">
        <v>1</v>
      </c>
      <c r="EJ136" s="23">
        <v>1</v>
      </c>
      <c r="EK136" s="23">
        <v>1</v>
      </c>
      <c r="EL136" s="23">
        <v>0</v>
      </c>
      <c r="EM136" s="23">
        <v>0</v>
      </c>
      <c r="EN136" s="23">
        <v>0</v>
      </c>
      <c r="EO136" s="22">
        <v>0</v>
      </c>
      <c r="EP136" s="23">
        <v>0</v>
      </c>
      <c r="EQ136" s="23">
        <v>1.0229999999999999</v>
      </c>
      <c r="ER136" s="23">
        <v>1.02</v>
      </c>
      <c r="ES136" s="23">
        <v>1.0404</v>
      </c>
      <c r="ET136" s="23">
        <v>1.0612079999999999</v>
      </c>
      <c r="EU136" s="23">
        <v>1.0824320000000001</v>
      </c>
      <c r="EV136" s="23">
        <v>1.1040810000000001</v>
      </c>
      <c r="EW136" s="23">
        <v>1.1261620000000001</v>
      </c>
      <c r="EX136" s="23">
        <v>1.1486860000000001</v>
      </c>
      <c r="EY136" s="23">
        <v>1.171659</v>
      </c>
      <c r="EZ136" s="23">
        <v>1.195093</v>
      </c>
      <c r="FA136" s="23">
        <v>1.2189939999999999</v>
      </c>
      <c r="FB136" s="23">
        <v>1.243374</v>
      </c>
      <c r="FC136" s="23">
        <v>1.2682420000000001</v>
      </c>
      <c r="FD136" s="23">
        <v>1.293607</v>
      </c>
      <c r="FE136" s="23">
        <v>1.3194790000000001</v>
      </c>
      <c r="FF136" s="23">
        <v>0</v>
      </c>
      <c r="FG136" s="23">
        <v>0</v>
      </c>
      <c r="FH136" s="23">
        <v>0</v>
      </c>
      <c r="FI136" s="22">
        <v>0</v>
      </c>
      <c r="FJ136" s="23">
        <v>0</v>
      </c>
      <c r="FK136" s="23">
        <v>0</v>
      </c>
      <c r="FL136" s="23">
        <v>1</v>
      </c>
      <c r="FM136" s="23">
        <v>1</v>
      </c>
      <c r="FN136" s="23">
        <v>1</v>
      </c>
      <c r="FO136" s="23">
        <v>1</v>
      </c>
      <c r="FP136" s="23">
        <v>1</v>
      </c>
      <c r="FQ136" s="23">
        <v>1</v>
      </c>
      <c r="FR136" s="23">
        <v>1</v>
      </c>
      <c r="FS136" s="23">
        <v>1</v>
      </c>
      <c r="FT136" s="23">
        <v>1</v>
      </c>
      <c r="FU136" s="23">
        <v>1</v>
      </c>
      <c r="FV136" s="23">
        <v>1</v>
      </c>
      <c r="FW136" s="23">
        <v>1</v>
      </c>
      <c r="FX136" s="23">
        <v>1</v>
      </c>
      <c r="FY136" s="23">
        <v>1</v>
      </c>
      <c r="FZ136" s="23">
        <v>0</v>
      </c>
      <c r="GA136" s="23">
        <v>0</v>
      </c>
      <c r="GB136" s="23">
        <v>0</v>
      </c>
      <c r="GC136" s="22">
        <v>0</v>
      </c>
      <c r="GD136" s="23">
        <v>0</v>
      </c>
      <c r="GE136" s="23">
        <v>0</v>
      </c>
      <c r="GF136" s="23">
        <v>1.0229999999999999</v>
      </c>
      <c r="GG136" s="23">
        <v>1.0229999999999999</v>
      </c>
      <c r="GH136" s="23">
        <v>1.0229999999999999</v>
      </c>
      <c r="GI136" s="23">
        <v>1.0229999999999999</v>
      </c>
      <c r="GJ136" s="23">
        <v>1.0229999999999999</v>
      </c>
      <c r="GK136" s="23">
        <v>1.0229999999999999</v>
      </c>
      <c r="GL136" s="23">
        <v>1.0229999999999999</v>
      </c>
      <c r="GM136" s="23">
        <v>1.0229999999999999</v>
      </c>
      <c r="GN136" s="23">
        <v>1.0229999999999999</v>
      </c>
      <c r="GO136" s="23">
        <v>1.0229999999999999</v>
      </c>
      <c r="GP136" s="23">
        <v>1.0229999999999999</v>
      </c>
      <c r="GQ136" s="23">
        <v>1.0229999999999999</v>
      </c>
      <c r="GR136" s="23">
        <v>1.0229999999999999</v>
      </c>
      <c r="GS136" s="23">
        <v>1.0229999999999999</v>
      </c>
      <c r="GT136" s="23">
        <v>0</v>
      </c>
      <c r="GU136" s="23">
        <v>0</v>
      </c>
      <c r="GV136" s="23">
        <v>0</v>
      </c>
      <c r="GW136" s="22">
        <v>0</v>
      </c>
      <c r="GX136" s="23">
        <v>0</v>
      </c>
      <c r="GY136" s="23">
        <v>0</v>
      </c>
      <c r="GZ136" s="23">
        <v>0</v>
      </c>
      <c r="HA136" s="23">
        <v>0</v>
      </c>
      <c r="HB136" s="23">
        <v>0</v>
      </c>
      <c r="HC136" s="23">
        <v>0</v>
      </c>
      <c r="HD136" s="23">
        <v>0</v>
      </c>
      <c r="HE136" s="23">
        <v>0</v>
      </c>
      <c r="HF136" s="23">
        <v>0</v>
      </c>
      <c r="HG136" s="23">
        <v>0</v>
      </c>
      <c r="HH136" s="23">
        <v>0</v>
      </c>
      <c r="HI136" s="23">
        <v>0</v>
      </c>
      <c r="HJ136" s="23">
        <v>0</v>
      </c>
      <c r="HK136" s="23">
        <v>0</v>
      </c>
      <c r="HL136" s="23">
        <v>0</v>
      </c>
      <c r="HM136" s="23">
        <v>0</v>
      </c>
      <c r="HN136" s="23">
        <v>0</v>
      </c>
      <c r="HO136" s="23">
        <v>0</v>
      </c>
      <c r="HP136" s="23">
        <v>0</v>
      </c>
      <c r="HQ136" s="22">
        <v>0</v>
      </c>
      <c r="HR136" s="23">
        <v>0</v>
      </c>
      <c r="HS136" s="23">
        <v>0</v>
      </c>
      <c r="HT136" s="24">
        <v>1</v>
      </c>
      <c r="HU136" s="24">
        <v>1</v>
      </c>
      <c r="HV136" s="24">
        <v>1</v>
      </c>
      <c r="HW136" s="23">
        <v>1</v>
      </c>
      <c r="HX136" s="23">
        <v>1</v>
      </c>
      <c r="HY136" s="23">
        <v>1</v>
      </c>
      <c r="HZ136" s="23">
        <v>1</v>
      </c>
      <c r="IA136" s="23">
        <v>1</v>
      </c>
      <c r="IB136" s="23">
        <v>1</v>
      </c>
      <c r="IC136" s="23">
        <v>1</v>
      </c>
      <c r="ID136" s="23">
        <v>1</v>
      </c>
      <c r="IE136" s="23">
        <v>1</v>
      </c>
      <c r="IF136" s="23">
        <v>1</v>
      </c>
      <c r="IG136" s="23">
        <v>1</v>
      </c>
      <c r="IH136" s="23">
        <v>0</v>
      </c>
      <c r="II136" s="23">
        <v>0</v>
      </c>
      <c r="IJ136" s="23">
        <v>0</v>
      </c>
      <c r="IK136" s="22">
        <v>0</v>
      </c>
      <c r="IL136" s="23">
        <v>0</v>
      </c>
      <c r="IM136" s="23">
        <v>0</v>
      </c>
      <c r="IN136" s="23">
        <v>0</v>
      </c>
      <c r="IO136" s="23">
        <v>0</v>
      </c>
      <c r="IP136" s="23">
        <v>0</v>
      </c>
      <c r="IQ136" s="23">
        <v>0</v>
      </c>
      <c r="IR136" s="23">
        <v>0</v>
      </c>
      <c r="IS136" s="23">
        <v>0</v>
      </c>
      <c r="IT136" s="23">
        <v>0</v>
      </c>
      <c r="IU136" s="23">
        <v>0</v>
      </c>
      <c r="IV136" s="23">
        <v>0</v>
      </c>
      <c r="IW136" s="23">
        <v>0</v>
      </c>
      <c r="IX136" s="23">
        <v>0</v>
      </c>
      <c r="IY136" s="23">
        <v>0</v>
      </c>
      <c r="IZ136" s="23">
        <v>0</v>
      </c>
      <c r="JA136" s="23">
        <v>0</v>
      </c>
      <c r="JB136" s="23">
        <v>0</v>
      </c>
      <c r="JC136" s="23">
        <v>0</v>
      </c>
      <c r="JD136" s="23">
        <v>0</v>
      </c>
      <c r="JE136" s="22">
        <v>0</v>
      </c>
      <c r="JF136" s="23">
        <v>0</v>
      </c>
      <c r="JG136" s="23">
        <v>0</v>
      </c>
      <c r="JH136" s="23">
        <v>0</v>
      </c>
      <c r="JI136" s="23">
        <v>0</v>
      </c>
      <c r="JJ136" s="23">
        <v>0</v>
      </c>
      <c r="JK136" s="23">
        <v>0</v>
      </c>
      <c r="JL136" s="23">
        <v>0</v>
      </c>
      <c r="JM136" s="23">
        <v>0</v>
      </c>
      <c r="JN136" s="23">
        <v>0</v>
      </c>
      <c r="JO136" s="23">
        <v>0</v>
      </c>
      <c r="JP136" s="23">
        <v>0</v>
      </c>
      <c r="JQ136" s="23">
        <v>0</v>
      </c>
      <c r="JR136" s="23">
        <v>0</v>
      </c>
      <c r="JS136" s="23">
        <v>0</v>
      </c>
      <c r="JT136" s="23">
        <v>0</v>
      </c>
      <c r="JU136" s="23">
        <v>0</v>
      </c>
      <c r="JV136" s="23">
        <v>0</v>
      </c>
      <c r="JW136" s="23">
        <v>0</v>
      </c>
      <c r="JX136" s="23">
        <v>0</v>
      </c>
      <c r="JY136" s="22">
        <v>0</v>
      </c>
      <c r="JZ136" s="23">
        <v>0</v>
      </c>
      <c r="KA136" s="23">
        <v>0</v>
      </c>
      <c r="KB136" s="23">
        <v>0</v>
      </c>
      <c r="KC136" s="23">
        <v>0</v>
      </c>
      <c r="KD136" s="23">
        <v>0</v>
      </c>
      <c r="KE136" s="23">
        <v>0</v>
      </c>
      <c r="KF136" s="23">
        <v>0</v>
      </c>
      <c r="KG136" s="23">
        <v>0</v>
      </c>
      <c r="KH136" s="23">
        <v>0</v>
      </c>
      <c r="KI136" s="23">
        <v>0</v>
      </c>
      <c r="KJ136" s="23">
        <v>0</v>
      </c>
      <c r="KK136" s="23">
        <v>0</v>
      </c>
      <c r="KL136" s="23">
        <v>0</v>
      </c>
      <c r="KM136" s="23">
        <v>0</v>
      </c>
      <c r="KN136" s="23">
        <v>0</v>
      </c>
      <c r="KO136" s="23">
        <v>0</v>
      </c>
      <c r="KP136" s="23">
        <v>0</v>
      </c>
      <c r="KQ136" s="23">
        <v>0</v>
      </c>
      <c r="KR136" s="23">
        <v>0</v>
      </c>
      <c r="KS136" s="22">
        <v>0</v>
      </c>
      <c r="KT136" s="23">
        <v>0</v>
      </c>
      <c r="KU136" s="23">
        <v>0</v>
      </c>
      <c r="KV136" s="23">
        <v>0</v>
      </c>
      <c r="KW136" s="23">
        <v>0</v>
      </c>
      <c r="KX136" s="23">
        <v>0</v>
      </c>
      <c r="KY136" s="23">
        <v>0</v>
      </c>
      <c r="KZ136" s="23">
        <v>0</v>
      </c>
      <c r="LA136" s="23">
        <v>0</v>
      </c>
      <c r="LB136" s="23">
        <v>0</v>
      </c>
      <c r="LC136" s="23">
        <v>0</v>
      </c>
      <c r="LD136" s="23">
        <v>0</v>
      </c>
      <c r="LE136" s="23">
        <v>0</v>
      </c>
      <c r="LF136" s="23">
        <v>0</v>
      </c>
      <c r="LG136" s="23">
        <v>0</v>
      </c>
      <c r="LH136" s="23">
        <v>0</v>
      </c>
      <c r="LI136" s="23">
        <v>0</v>
      </c>
      <c r="LJ136" s="23">
        <v>0</v>
      </c>
      <c r="LK136" s="23">
        <v>0</v>
      </c>
      <c r="LL136" s="23">
        <v>0</v>
      </c>
      <c r="LM136" s="22">
        <v>0</v>
      </c>
      <c r="LN136" s="23">
        <v>0</v>
      </c>
      <c r="LO136" s="23">
        <v>0</v>
      </c>
      <c r="LP136" s="23">
        <v>0</v>
      </c>
      <c r="LQ136" s="23">
        <v>0</v>
      </c>
      <c r="LR136" s="23">
        <v>0</v>
      </c>
      <c r="LS136" s="23">
        <v>0</v>
      </c>
      <c r="LT136" s="23">
        <v>0</v>
      </c>
      <c r="LU136" s="23">
        <v>0</v>
      </c>
      <c r="LV136" s="23">
        <v>0</v>
      </c>
      <c r="LW136" s="23">
        <v>0</v>
      </c>
      <c r="LX136" s="23">
        <v>0</v>
      </c>
      <c r="LY136" s="23">
        <v>0</v>
      </c>
      <c r="LZ136" s="23">
        <v>0</v>
      </c>
      <c r="MA136" s="23">
        <v>0</v>
      </c>
      <c r="MB136" s="23">
        <v>0</v>
      </c>
      <c r="MC136" s="23">
        <v>0</v>
      </c>
      <c r="MD136" s="23">
        <v>0</v>
      </c>
      <c r="ME136" s="23">
        <v>0</v>
      </c>
      <c r="MF136" s="23">
        <v>0</v>
      </c>
      <c r="MG136" s="22">
        <v>0</v>
      </c>
      <c r="MH136" s="23">
        <v>0</v>
      </c>
      <c r="MI136" s="23">
        <v>0</v>
      </c>
      <c r="MJ136" s="23">
        <v>0</v>
      </c>
      <c r="MK136" s="23">
        <v>0</v>
      </c>
      <c r="ML136" s="23">
        <v>0</v>
      </c>
      <c r="MM136" s="23">
        <v>0</v>
      </c>
      <c r="MN136" s="23">
        <v>0</v>
      </c>
      <c r="MO136" s="23">
        <v>0</v>
      </c>
      <c r="MP136" s="23">
        <v>0</v>
      </c>
      <c r="MQ136" s="23">
        <v>0</v>
      </c>
      <c r="MR136" s="23">
        <v>0</v>
      </c>
      <c r="MS136" s="23">
        <v>0</v>
      </c>
      <c r="MT136" s="23">
        <v>0</v>
      </c>
      <c r="MU136" s="23">
        <v>0</v>
      </c>
      <c r="MV136" s="23">
        <v>0</v>
      </c>
      <c r="MW136" s="23">
        <v>0</v>
      </c>
      <c r="MX136" s="23">
        <v>0</v>
      </c>
      <c r="MY136" s="23">
        <v>0</v>
      </c>
      <c r="MZ136" s="23">
        <v>0</v>
      </c>
    </row>
    <row r="137" spans="1:364">
      <c r="A137" s="21" t="s">
        <v>1144</v>
      </c>
      <c r="B137" s="21" t="s">
        <v>1145</v>
      </c>
      <c r="C137" s="21" t="s">
        <v>877</v>
      </c>
      <c r="E137" s="22">
        <v>0</v>
      </c>
      <c r="F137" s="23">
        <v>0</v>
      </c>
      <c r="G137" s="23">
        <v>1.3539410000000001</v>
      </c>
      <c r="H137" s="23">
        <v>1.5761430000000001</v>
      </c>
      <c r="I137" s="23">
        <v>1.607666</v>
      </c>
      <c r="J137" s="23">
        <v>1.6398189999999999</v>
      </c>
      <c r="K137" s="23">
        <v>1.672615</v>
      </c>
      <c r="L137" s="23">
        <v>1.7060679999999999</v>
      </c>
      <c r="M137" s="23">
        <v>1.740189</v>
      </c>
      <c r="N137" s="23">
        <v>1.774993</v>
      </c>
      <c r="O137" s="23">
        <v>1.8104929999999999</v>
      </c>
      <c r="P137" s="23">
        <v>1.8467020000000001</v>
      </c>
      <c r="Q137" s="23">
        <v>1.8836360000000001</v>
      </c>
      <c r="R137" s="23">
        <v>1.9213089999999999</v>
      </c>
      <c r="S137" s="23">
        <v>1.959735</v>
      </c>
      <c r="T137" s="23">
        <v>1.9989300000000001</v>
      </c>
      <c r="U137" s="23">
        <v>2.0389089999999999</v>
      </c>
      <c r="V137" s="23">
        <v>0</v>
      </c>
      <c r="W137" s="23">
        <v>0</v>
      </c>
      <c r="X137" s="23">
        <v>0</v>
      </c>
      <c r="Y137" s="22">
        <v>0</v>
      </c>
      <c r="Z137" s="23">
        <v>0</v>
      </c>
      <c r="AA137" s="23">
        <v>1.3539410000000001</v>
      </c>
      <c r="AB137" s="23">
        <v>1.5761430000000001</v>
      </c>
      <c r="AC137" s="23">
        <v>1.607666</v>
      </c>
      <c r="AD137" s="23">
        <v>1.6398189999999999</v>
      </c>
      <c r="AE137" s="23">
        <v>1.672615</v>
      </c>
      <c r="AF137" s="23">
        <v>1.7060679999999999</v>
      </c>
      <c r="AG137" s="23">
        <v>1.740189</v>
      </c>
      <c r="AH137" s="23">
        <v>1.774993</v>
      </c>
      <c r="AI137" s="23">
        <v>1.8104929999999999</v>
      </c>
      <c r="AJ137" s="23">
        <v>1.8467020000000001</v>
      </c>
      <c r="AK137" s="23">
        <v>1.8836360000000001</v>
      </c>
      <c r="AL137" s="23">
        <v>1.9213089999999999</v>
      </c>
      <c r="AM137" s="23">
        <v>1.959735</v>
      </c>
      <c r="AN137" s="23">
        <v>1.9989300000000001</v>
      </c>
      <c r="AO137" s="23">
        <v>2.0389089999999999</v>
      </c>
      <c r="AP137" s="23">
        <v>0</v>
      </c>
      <c r="AQ137" s="23">
        <v>0</v>
      </c>
      <c r="AR137" s="23">
        <v>0</v>
      </c>
      <c r="AS137" s="22">
        <v>0</v>
      </c>
      <c r="AT137" s="23">
        <v>0</v>
      </c>
      <c r="AU137" s="23">
        <v>0</v>
      </c>
      <c r="AV137" s="23">
        <v>1.207084</v>
      </c>
      <c r="AW137" s="23">
        <v>1.234847</v>
      </c>
      <c r="AX137" s="23">
        <v>1.2632479999999999</v>
      </c>
      <c r="AY137" s="23">
        <v>1.292303</v>
      </c>
      <c r="AZ137" s="23">
        <v>1.3220259999999999</v>
      </c>
      <c r="BA137" s="23">
        <v>1.352433</v>
      </c>
      <c r="BB137" s="23">
        <v>1.3835390000000001</v>
      </c>
      <c r="BC137" s="23">
        <v>1.41536</v>
      </c>
      <c r="BD137" s="23">
        <v>1.447913</v>
      </c>
      <c r="BE137" s="23">
        <v>1.4812149999999999</v>
      </c>
      <c r="BF137" s="23">
        <v>1.5152829999999999</v>
      </c>
      <c r="BG137" s="23">
        <v>1.550135</v>
      </c>
      <c r="BH137" s="23">
        <v>1.585788</v>
      </c>
      <c r="BI137" s="23">
        <v>1.622261</v>
      </c>
      <c r="BJ137" s="23">
        <v>0</v>
      </c>
      <c r="BK137" s="23">
        <v>0</v>
      </c>
      <c r="BL137" s="23">
        <v>0</v>
      </c>
      <c r="BM137" s="22">
        <v>0</v>
      </c>
      <c r="BN137" s="23">
        <v>0</v>
      </c>
      <c r="BO137" s="23">
        <v>0</v>
      </c>
      <c r="BP137" s="23">
        <v>1.207084</v>
      </c>
      <c r="BQ137" s="23">
        <v>1.234847</v>
      </c>
      <c r="BR137" s="23">
        <v>1.2632479999999999</v>
      </c>
      <c r="BS137" s="23">
        <v>1.292303</v>
      </c>
      <c r="BT137" s="23">
        <v>1.3220259999999999</v>
      </c>
      <c r="BU137" s="23">
        <v>1.352433</v>
      </c>
      <c r="BV137" s="23">
        <v>1.3835390000000001</v>
      </c>
      <c r="BW137" s="23">
        <v>1.41536</v>
      </c>
      <c r="BX137" s="23">
        <v>1.447913</v>
      </c>
      <c r="BY137" s="23">
        <v>1.4812149999999999</v>
      </c>
      <c r="BZ137" s="23">
        <v>1.5152829999999999</v>
      </c>
      <c r="CA137" s="23">
        <v>1.550135</v>
      </c>
      <c r="CB137" s="23">
        <v>1.585788</v>
      </c>
      <c r="CC137" s="23">
        <v>1.622261</v>
      </c>
      <c r="CD137" s="23"/>
      <c r="CE137" s="23"/>
      <c r="CF137" s="23"/>
      <c r="CG137" s="22">
        <v>0</v>
      </c>
      <c r="CH137" s="23">
        <v>0</v>
      </c>
      <c r="CI137" s="23">
        <v>1.121208</v>
      </c>
      <c r="CJ137" s="23">
        <v>1.2312259999999999</v>
      </c>
      <c r="CK137" s="23">
        <v>1.2558499999999999</v>
      </c>
      <c r="CL137" s="23">
        <v>1.280967</v>
      </c>
      <c r="CM137" s="23">
        <v>1.3065869999999999</v>
      </c>
      <c r="CN137" s="23">
        <v>1.3327180000000001</v>
      </c>
      <c r="CO137" s="23">
        <v>1.3593729999999999</v>
      </c>
      <c r="CP137" s="23">
        <v>1.38656</v>
      </c>
      <c r="CQ137" s="23">
        <v>1.414291</v>
      </c>
      <c r="CR137" s="23">
        <v>1.442577</v>
      </c>
      <c r="CS137" s="23">
        <v>1.4714290000000001</v>
      </c>
      <c r="CT137" s="23">
        <v>1.5008570000000001</v>
      </c>
      <c r="CU137" s="23">
        <v>1.5308740000000001</v>
      </c>
      <c r="CV137" s="23">
        <v>1.5614920000000001</v>
      </c>
      <c r="CW137" s="23">
        <v>1.592722</v>
      </c>
      <c r="CX137" s="23">
        <v>0</v>
      </c>
      <c r="CY137" s="23">
        <v>0</v>
      </c>
      <c r="CZ137" s="23">
        <v>0</v>
      </c>
      <c r="DA137" s="22">
        <v>0</v>
      </c>
      <c r="DB137" s="23">
        <v>0</v>
      </c>
      <c r="DC137" s="23">
        <v>1.121208</v>
      </c>
      <c r="DD137" s="23">
        <v>1.2312259999999999</v>
      </c>
      <c r="DE137" s="23">
        <v>1.2558499999999999</v>
      </c>
      <c r="DF137" s="23">
        <v>1.280967</v>
      </c>
      <c r="DG137" s="23">
        <v>1.3065869999999999</v>
      </c>
      <c r="DH137" s="23">
        <v>1.3327180000000001</v>
      </c>
      <c r="DI137" s="23">
        <v>1.3593729999999999</v>
      </c>
      <c r="DJ137" s="23">
        <v>1.38656</v>
      </c>
      <c r="DK137" s="23">
        <v>1.414291</v>
      </c>
      <c r="DL137" s="23">
        <v>1.442577</v>
      </c>
      <c r="DM137" s="23">
        <v>1.4714290000000001</v>
      </c>
      <c r="DN137" s="23">
        <v>1.5008570000000001</v>
      </c>
      <c r="DO137" s="23">
        <v>1.5308740000000001</v>
      </c>
      <c r="DP137" s="23">
        <v>1.5614920000000001</v>
      </c>
      <c r="DQ137" s="23">
        <v>1.592722</v>
      </c>
      <c r="DR137" s="23">
        <v>0</v>
      </c>
      <c r="DS137" s="23">
        <v>0</v>
      </c>
      <c r="DT137" s="23">
        <v>0</v>
      </c>
      <c r="DU137" s="22">
        <v>0</v>
      </c>
      <c r="DV137" s="23">
        <v>0</v>
      </c>
      <c r="DW137" s="23">
        <v>1.121208</v>
      </c>
      <c r="DX137" s="23">
        <v>1.1297520000000001</v>
      </c>
      <c r="DY137" s="23">
        <v>1.152347</v>
      </c>
      <c r="DZ137" s="23">
        <v>1.175394</v>
      </c>
      <c r="EA137" s="23">
        <v>1.1989019999999999</v>
      </c>
      <c r="EB137" s="23">
        <v>1.22288</v>
      </c>
      <c r="EC137" s="23">
        <v>1.2473369999999999</v>
      </c>
      <c r="ED137" s="23">
        <v>1.272284</v>
      </c>
      <c r="EE137" s="23">
        <v>1.2977300000000001</v>
      </c>
      <c r="EF137" s="23">
        <v>1.323685</v>
      </c>
      <c r="EG137" s="23">
        <v>1.350158</v>
      </c>
      <c r="EH137" s="23">
        <v>1.3771610000000001</v>
      </c>
      <c r="EI137" s="23">
        <v>1.4047050000000001</v>
      </c>
      <c r="EJ137" s="23">
        <v>1.4327989999999999</v>
      </c>
      <c r="EK137" s="23">
        <v>1.4614549999999999</v>
      </c>
      <c r="EL137" s="23">
        <v>0</v>
      </c>
      <c r="EM137" s="23">
        <v>0</v>
      </c>
      <c r="EN137" s="23">
        <v>0</v>
      </c>
      <c r="EO137" s="22">
        <v>0</v>
      </c>
      <c r="EP137" s="23">
        <v>0</v>
      </c>
      <c r="EQ137" s="23">
        <v>1.121208</v>
      </c>
      <c r="ER137" s="23">
        <v>1.2312259999999999</v>
      </c>
      <c r="ES137" s="23">
        <v>1.2558499999999999</v>
      </c>
      <c r="ET137" s="23">
        <v>1.280967</v>
      </c>
      <c r="EU137" s="23">
        <v>1.3065869999999999</v>
      </c>
      <c r="EV137" s="23">
        <v>1.3327180000000001</v>
      </c>
      <c r="EW137" s="23">
        <v>1.3593729999999999</v>
      </c>
      <c r="EX137" s="23">
        <v>1.38656</v>
      </c>
      <c r="EY137" s="23">
        <v>1.414291</v>
      </c>
      <c r="EZ137" s="23">
        <v>1.442577</v>
      </c>
      <c r="FA137" s="23">
        <v>1.4714290000000001</v>
      </c>
      <c r="FB137" s="23">
        <v>1.5008570000000001</v>
      </c>
      <c r="FC137" s="23">
        <v>1.5308740000000001</v>
      </c>
      <c r="FD137" s="23">
        <v>1.5614920000000001</v>
      </c>
      <c r="FE137" s="23">
        <v>1.592722</v>
      </c>
      <c r="FF137" s="23">
        <v>0</v>
      </c>
      <c r="FG137" s="23">
        <v>0</v>
      </c>
      <c r="FH137" s="23">
        <v>0</v>
      </c>
      <c r="FI137" s="22">
        <v>0</v>
      </c>
      <c r="FJ137" s="23">
        <v>0</v>
      </c>
      <c r="FK137" s="23">
        <v>0</v>
      </c>
      <c r="FL137" s="23">
        <v>1.205891</v>
      </c>
      <c r="FM137" s="23">
        <v>1.2336259999999999</v>
      </c>
      <c r="FN137" s="23">
        <v>1.2619990000000001</v>
      </c>
      <c r="FO137" s="23">
        <v>1.2910250000000001</v>
      </c>
      <c r="FP137" s="23">
        <v>1.320719</v>
      </c>
      <c r="FQ137" s="23">
        <v>1.3510960000000001</v>
      </c>
      <c r="FR137" s="23">
        <v>1.382171</v>
      </c>
      <c r="FS137" s="23">
        <v>1.413961</v>
      </c>
      <c r="FT137" s="23">
        <v>1.446482</v>
      </c>
      <c r="FU137" s="23">
        <v>1.479751</v>
      </c>
      <c r="FV137" s="23">
        <v>1.5137849999999999</v>
      </c>
      <c r="FW137" s="23">
        <v>1.548602</v>
      </c>
      <c r="FX137" s="23">
        <v>1.58422</v>
      </c>
      <c r="FY137" s="23">
        <v>1.620657</v>
      </c>
      <c r="FZ137" s="23">
        <v>0</v>
      </c>
      <c r="GA137" s="23">
        <v>0</v>
      </c>
      <c r="GB137" s="23">
        <v>0</v>
      </c>
      <c r="GC137" s="22">
        <v>0</v>
      </c>
      <c r="GD137" s="23">
        <v>0</v>
      </c>
      <c r="GE137" s="23">
        <v>0</v>
      </c>
      <c r="GF137" s="23">
        <v>1.5104965800000001</v>
      </c>
      <c r="GG137" s="23">
        <v>1.5452379999999999</v>
      </c>
      <c r="GH137" s="23">
        <v>1.58077847</v>
      </c>
      <c r="GI137" s="23">
        <v>1.61713638</v>
      </c>
      <c r="GJ137" s="23">
        <v>1.65433052</v>
      </c>
      <c r="GK137" s="23">
        <v>1.6923801199999999</v>
      </c>
      <c r="GL137" s="23">
        <v>1.7313048600000001</v>
      </c>
      <c r="GM137" s="23">
        <v>1.77112487</v>
      </c>
      <c r="GN137" s="23">
        <v>1.81186074</v>
      </c>
      <c r="GO137" s="23">
        <v>1.8535335399999999</v>
      </c>
      <c r="GP137" s="23">
        <v>1.8961648099999999</v>
      </c>
      <c r="GQ137" s="23">
        <v>1.9397766000000001</v>
      </c>
      <c r="GR137" s="23">
        <v>1.98439147</v>
      </c>
      <c r="GS137" s="23">
        <v>2.0300324700000001</v>
      </c>
      <c r="GT137" s="23">
        <v>0</v>
      </c>
      <c r="GU137" s="23">
        <v>0</v>
      </c>
      <c r="GV137" s="23">
        <v>0</v>
      </c>
      <c r="GW137" s="22">
        <v>0</v>
      </c>
      <c r="GX137" s="23">
        <v>0</v>
      </c>
      <c r="GY137" s="23">
        <v>0</v>
      </c>
      <c r="GZ137" s="23">
        <v>0</v>
      </c>
      <c r="HA137" s="23">
        <v>0</v>
      </c>
      <c r="HB137" s="23">
        <v>0</v>
      </c>
      <c r="HC137" s="23">
        <v>0</v>
      </c>
      <c r="HD137" s="23">
        <v>0</v>
      </c>
      <c r="HE137" s="23">
        <v>0</v>
      </c>
      <c r="HF137" s="23">
        <v>0</v>
      </c>
      <c r="HG137" s="23">
        <v>0</v>
      </c>
      <c r="HH137" s="23">
        <v>0</v>
      </c>
      <c r="HI137" s="23">
        <v>0</v>
      </c>
      <c r="HJ137" s="23">
        <v>0</v>
      </c>
      <c r="HK137" s="23">
        <v>0</v>
      </c>
      <c r="HL137" s="23">
        <v>0</v>
      </c>
      <c r="HM137" s="23">
        <v>0</v>
      </c>
      <c r="HN137" s="23">
        <v>0</v>
      </c>
      <c r="HO137" s="23">
        <v>0</v>
      </c>
      <c r="HP137" s="23">
        <v>0</v>
      </c>
      <c r="HQ137" s="22">
        <v>0</v>
      </c>
      <c r="HR137" s="23">
        <v>0</v>
      </c>
      <c r="HS137" s="23">
        <v>0</v>
      </c>
      <c r="HT137" s="24">
        <v>1.2121599999999999</v>
      </c>
      <c r="HU137" s="24">
        <v>1.24004</v>
      </c>
      <c r="HV137" s="24">
        <v>1.283871</v>
      </c>
      <c r="HW137" s="23">
        <v>1.307806</v>
      </c>
      <c r="HX137" s="23">
        <v>1.3378859999999999</v>
      </c>
      <c r="HY137" s="23">
        <v>1.368657</v>
      </c>
      <c r="HZ137" s="23">
        <v>1.400137</v>
      </c>
      <c r="IA137" s="23">
        <v>1.4323399999999999</v>
      </c>
      <c r="IB137" s="23">
        <v>1.4652829999999999</v>
      </c>
      <c r="IC137" s="23">
        <v>1.498985</v>
      </c>
      <c r="ID137" s="23">
        <v>1.5334620000000001</v>
      </c>
      <c r="IE137" s="23">
        <v>1.5687310000000001</v>
      </c>
      <c r="IF137" s="23">
        <v>1.6048119999999999</v>
      </c>
      <c r="IG137" s="23">
        <v>1.641723</v>
      </c>
      <c r="IH137" s="23">
        <v>0</v>
      </c>
      <c r="II137" s="23">
        <v>0</v>
      </c>
      <c r="IJ137" s="23">
        <v>0</v>
      </c>
      <c r="IK137" s="22">
        <v>0</v>
      </c>
      <c r="IL137" s="23">
        <v>0</v>
      </c>
      <c r="IM137" s="23">
        <v>0</v>
      </c>
      <c r="IN137" s="23">
        <v>0</v>
      </c>
      <c r="IO137" s="23">
        <v>0</v>
      </c>
      <c r="IP137" s="23">
        <v>0</v>
      </c>
      <c r="IQ137" s="23">
        <v>0</v>
      </c>
      <c r="IR137" s="23">
        <v>0</v>
      </c>
      <c r="IS137" s="23">
        <v>0</v>
      </c>
      <c r="IT137" s="23">
        <v>0</v>
      </c>
      <c r="IU137" s="23">
        <v>0</v>
      </c>
      <c r="IV137" s="23">
        <v>0</v>
      </c>
      <c r="IW137" s="23">
        <v>0</v>
      </c>
      <c r="IX137" s="23">
        <v>0</v>
      </c>
      <c r="IY137" s="23">
        <v>0</v>
      </c>
      <c r="IZ137" s="23">
        <v>0</v>
      </c>
      <c r="JA137" s="23">
        <v>0</v>
      </c>
      <c r="JB137" s="23">
        <v>0</v>
      </c>
      <c r="JC137" s="23">
        <v>0</v>
      </c>
      <c r="JD137" s="23">
        <v>0</v>
      </c>
      <c r="JE137" s="22">
        <v>0</v>
      </c>
      <c r="JF137" s="23">
        <v>0</v>
      </c>
      <c r="JG137" s="23">
        <v>0</v>
      </c>
      <c r="JH137" s="23">
        <v>0</v>
      </c>
      <c r="JI137" s="23">
        <v>0</v>
      </c>
      <c r="JJ137" s="23">
        <v>0</v>
      </c>
      <c r="JK137" s="23">
        <v>0</v>
      </c>
      <c r="JL137" s="23">
        <v>0</v>
      </c>
      <c r="JM137" s="23">
        <v>0</v>
      </c>
      <c r="JN137" s="23">
        <v>0</v>
      </c>
      <c r="JO137" s="23">
        <v>0</v>
      </c>
      <c r="JP137" s="23">
        <v>0</v>
      </c>
      <c r="JQ137" s="23">
        <v>0</v>
      </c>
      <c r="JR137" s="23">
        <v>0</v>
      </c>
      <c r="JS137" s="23">
        <v>0</v>
      </c>
      <c r="JT137" s="23">
        <v>0</v>
      </c>
      <c r="JU137" s="23">
        <v>0</v>
      </c>
      <c r="JV137" s="23">
        <v>0</v>
      </c>
      <c r="JW137" s="23">
        <v>0</v>
      </c>
      <c r="JX137" s="23">
        <v>0</v>
      </c>
      <c r="JY137" s="22">
        <v>0</v>
      </c>
      <c r="JZ137" s="23">
        <v>0</v>
      </c>
      <c r="KA137" s="23">
        <v>0</v>
      </c>
      <c r="KB137" s="23">
        <v>0</v>
      </c>
      <c r="KC137" s="23">
        <v>0</v>
      </c>
      <c r="KD137" s="23">
        <v>0</v>
      </c>
      <c r="KE137" s="23">
        <v>0</v>
      </c>
      <c r="KF137" s="23">
        <v>0</v>
      </c>
      <c r="KG137" s="23">
        <v>0</v>
      </c>
      <c r="KH137" s="23">
        <v>0</v>
      </c>
      <c r="KI137" s="23">
        <v>0</v>
      </c>
      <c r="KJ137" s="23">
        <v>0</v>
      </c>
      <c r="KK137" s="23">
        <v>0</v>
      </c>
      <c r="KL137" s="23">
        <v>0</v>
      </c>
      <c r="KM137" s="23">
        <v>0</v>
      </c>
      <c r="KN137" s="23">
        <v>0</v>
      </c>
      <c r="KO137" s="23">
        <v>0</v>
      </c>
      <c r="KP137" s="23">
        <v>0</v>
      </c>
      <c r="KQ137" s="23">
        <v>0</v>
      </c>
      <c r="KR137" s="23">
        <v>0</v>
      </c>
      <c r="KS137" s="22">
        <v>0</v>
      </c>
      <c r="KT137" s="23">
        <v>0</v>
      </c>
      <c r="KU137" s="23">
        <v>0</v>
      </c>
      <c r="KV137" s="23">
        <v>0</v>
      </c>
      <c r="KW137" s="23">
        <v>0</v>
      </c>
      <c r="KX137" s="23">
        <v>0</v>
      </c>
      <c r="KY137" s="23">
        <v>0</v>
      </c>
      <c r="KZ137" s="23">
        <v>0</v>
      </c>
      <c r="LA137" s="23">
        <v>0</v>
      </c>
      <c r="LB137" s="23">
        <v>0</v>
      </c>
      <c r="LC137" s="23">
        <v>0</v>
      </c>
      <c r="LD137" s="23">
        <v>0</v>
      </c>
      <c r="LE137" s="23">
        <v>0</v>
      </c>
      <c r="LF137" s="23">
        <v>0</v>
      </c>
      <c r="LG137" s="23">
        <v>0</v>
      </c>
      <c r="LH137" s="23">
        <v>0</v>
      </c>
      <c r="LI137" s="23">
        <v>0</v>
      </c>
      <c r="LJ137" s="23">
        <v>0</v>
      </c>
      <c r="LK137" s="23">
        <v>0</v>
      </c>
      <c r="LL137" s="23">
        <v>0</v>
      </c>
      <c r="LM137" s="22">
        <v>0</v>
      </c>
      <c r="LN137" s="23">
        <v>0</v>
      </c>
      <c r="LO137" s="23">
        <v>0</v>
      </c>
      <c r="LP137" s="23">
        <v>0</v>
      </c>
      <c r="LQ137" s="23">
        <v>0</v>
      </c>
      <c r="LR137" s="23">
        <v>0</v>
      </c>
      <c r="LS137" s="23">
        <v>0</v>
      </c>
      <c r="LT137" s="23">
        <v>0</v>
      </c>
      <c r="LU137" s="23">
        <v>0</v>
      </c>
      <c r="LV137" s="23">
        <v>0</v>
      </c>
      <c r="LW137" s="23">
        <v>0</v>
      </c>
      <c r="LX137" s="23">
        <v>0</v>
      </c>
      <c r="LY137" s="23">
        <v>0</v>
      </c>
      <c r="LZ137" s="23">
        <v>0</v>
      </c>
      <c r="MA137" s="23">
        <v>0</v>
      </c>
      <c r="MB137" s="23">
        <v>0</v>
      </c>
      <c r="MC137" s="23">
        <v>0</v>
      </c>
      <c r="MD137" s="23">
        <v>0</v>
      </c>
      <c r="ME137" s="23">
        <v>0</v>
      </c>
      <c r="MF137" s="23">
        <v>0</v>
      </c>
      <c r="MG137" s="22">
        <v>0</v>
      </c>
      <c r="MH137" s="23">
        <v>0</v>
      </c>
      <c r="MI137" s="23">
        <v>0</v>
      </c>
      <c r="MJ137" s="23">
        <v>0</v>
      </c>
      <c r="MK137" s="23">
        <v>0</v>
      </c>
      <c r="ML137" s="23">
        <v>0</v>
      </c>
      <c r="MM137" s="23">
        <v>0</v>
      </c>
      <c r="MN137" s="23">
        <v>0</v>
      </c>
      <c r="MO137" s="23">
        <v>0</v>
      </c>
      <c r="MP137" s="23">
        <v>0</v>
      </c>
      <c r="MQ137" s="23">
        <v>0</v>
      </c>
      <c r="MR137" s="23">
        <v>0</v>
      </c>
      <c r="MS137" s="23">
        <v>0</v>
      </c>
      <c r="MT137" s="23">
        <v>0</v>
      </c>
      <c r="MU137" s="23">
        <v>0</v>
      </c>
      <c r="MV137" s="23">
        <v>0</v>
      </c>
      <c r="MW137" s="23">
        <v>0</v>
      </c>
      <c r="MX137" s="23">
        <v>0</v>
      </c>
      <c r="MY137" s="23">
        <v>0</v>
      </c>
      <c r="MZ137" s="23">
        <v>0</v>
      </c>
    </row>
    <row r="138" spans="1:364">
      <c r="A138" s="21" t="s">
        <v>1146</v>
      </c>
      <c r="B138" s="21" t="s">
        <v>1147</v>
      </c>
      <c r="C138" s="21" t="s">
        <v>877</v>
      </c>
      <c r="E138" s="22">
        <v>0</v>
      </c>
      <c r="F138" s="23">
        <v>0</v>
      </c>
      <c r="G138" s="23">
        <v>1.0229999999999999</v>
      </c>
      <c r="H138" s="23">
        <v>1.0434600000000001</v>
      </c>
      <c r="I138" s="23">
        <v>1.0643290000000001</v>
      </c>
      <c r="J138" s="23">
        <v>1.0856159999999999</v>
      </c>
      <c r="K138" s="23">
        <v>1.1073280000000001</v>
      </c>
      <c r="L138" s="23">
        <v>1.129475</v>
      </c>
      <c r="M138" s="23">
        <v>1.152064</v>
      </c>
      <c r="N138" s="23">
        <v>1.1751050000000001</v>
      </c>
      <c r="O138" s="23">
        <v>1.1986079999999999</v>
      </c>
      <c r="P138" s="23">
        <v>1.22258</v>
      </c>
      <c r="Q138" s="23">
        <v>1.247031</v>
      </c>
      <c r="R138" s="23">
        <v>1.2719720000000001</v>
      </c>
      <c r="S138" s="23">
        <v>1.2974110000000001</v>
      </c>
      <c r="T138" s="23">
        <v>1.3233600000000001</v>
      </c>
      <c r="U138" s="23">
        <v>1.3498270000000001</v>
      </c>
      <c r="V138" s="23">
        <v>0</v>
      </c>
      <c r="W138" s="23">
        <v>0</v>
      </c>
      <c r="X138" s="23">
        <v>0</v>
      </c>
      <c r="Y138" s="22">
        <v>0</v>
      </c>
      <c r="Z138" s="23">
        <v>0</v>
      </c>
      <c r="AA138" s="23">
        <v>1.0229999999999999</v>
      </c>
      <c r="AB138" s="23">
        <v>1.0434600000000001</v>
      </c>
      <c r="AC138" s="23">
        <v>1.0643290000000001</v>
      </c>
      <c r="AD138" s="23">
        <v>1.0856159999999999</v>
      </c>
      <c r="AE138" s="23">
        <v>1.1073280000000001</v>
      </c>
      <c r="AF138" s="23">
        <v>1.129475</v>
      </c>
      <c r="AG138" s="23">
        <v>1.152064</v>
      </c>
      <c r="AH138" s="23">
        <v>1.1751050000000001</v>
      </c>
      <c r="AI138" s="23">
        <v>1.1986079999999999</v>
      </c>
      <c r="AJ138" s="23">
        <v>1.22258</v>
      </c>
      <c r="AK138" s="23">
        <v>1.247031</v>
      </c>
      <c r="AL138" s="23">
        <v>1.2719720000000001</v>
      </c>
      <c r="AM138" s="23">
        <v>1.2974110000000001</v>
      </c>
      <c r="AN138" s="23">
        <v>1.3233600000000001</v>
      </c>
      <c r="AO138" s="23">
        <v>1.3498270000000001</v>
      </c>
      <c r="AP138" s="23">
        <v>0</v>
      </c>
      <c r="AQ138" s="23">
        <v>0</v>
      </c>
      <c r="AR138" s="23">
        <v>0</v>
      </c>
      <c r="AS138" s="22">
        <v>0</v>
      </c>
      <c r="AT138" s="23">
        <v>0</v>
      </c>
      <c r="AU138" s="23">
        <v>0</v>
      </c>
      <c r="AV138" s="23">
        <v>1</v>
      </c>
      <c r="AW138" s="23">
        <v>1.0229999999999999</v>
      </c>
      <c r="AX138" s="23">
        <v>1.046529</v>
      </c>
      <c r="AY138" s="23">
        <v>1.0705990000000001</v>
      </c>
      <c r="AZ138" s="23">
        <v>1.0952230000000001</v>
      </c>
      <c r="BA138" s="23">
        <v>1.1204130000000001</v>
      </c>
      <c r="BB138" s="23">
        <v>1.146183</v>
      </c>
      <c r="BC138" s="23">
        <v>1.1725449999999999</v>
      </c>
      <c r="BD138" s="23">
        <v>1.1995130000000001</v>
      </c>
      <c r="BE138" s="23">
        <v>1.2271019999999999</v>
      </c>
      <c r="BF138" s="23">
        <v>1.255325</v>
      </c>
      <c r="BG138" s="23">
        <v>1.284198</v>
      </c>
      <c r="BH138" s="23">
        <v>1.313734</v>
      </c>
      <c r="BI138" s="23">
        <v>1.34395</v>
      </c>
      <c r="BJ138" s="23">
        <v>0</v>
      </c>
      <c r="BK138" s="23">
        <v>0</v>
      </c>
      <c r="BL138" s="23">
        <v>0</v>
      </c>
      <c r="BM138" s="22">
        <v>0</v>
      </c>
      <c r="BN138" s="23">
        <v>0</v>
      </c>
      <c r="BO138" s="23">
        <v>0</v>
      </c>
      <c r="BP138" s="23">
        <v>1</v>
      </c>
      <c r="BQ138" s="23">
        <v>1.0229999999999999</v>
      </c>
      <c r="BR138" s="23">
        <v>1.046529</v>
      </c>
      <c r="BS138" s="23">
        <v>1.0705990000000001</v>
      </c>
      <c r="BT138" s="23">
        <v>1.0952230000000001</v>
      </c>
      <c r="BU138" s="23">
        <v>1.1204130000000001</v>
      </c>
      <c r="BV138" s="23">
        <v>1.146183</v>
      </c>
      <c r="BW138" s="23">
        <v>1.1725449999999999</v>
      </c>
      <c r="BX138" s="23">
        <v>1.1995130000000001</v>
      </c>
      <c r="BY138" s="23">
        <v>1.2271019999999999</v>
      </c>
      <c r="BZ138" s="23">
        <v>1.255325</v>
      </c>
      <c r="CA138" s="23">
        <v>1.284198</v>
      </c>
      <c r="CB138" s="23">
        <v>1.313734</v>
      </c>
      <c r="CC138" s="23">
        <v>1.34395</v>
      </c>
      <c r="CD138" s="23"/>
      <c r="CE138" s="23"/>
      <c r="CF138" s="23"/>
      <c r="CG138" s="22">
        <v>0</v>
      </c>
      <c r="CH138" s="23">
        <v>0</v>
      </c>
      <c r="CI138" s="23">
        <v>1.0229999999999999</v>
      </c>
      <c r="CJ138" s="23">
        <v>1.02</v>
      </c>
      <c r="CK138" s="23">
        <v>1.0404</v>
      </c>
      <c r="CL138" s="23">
        <v>1.0612079999999999</v>
      </c>
      <c r="CM138" s="23">
        <v>1.0824320000000001</v>
      </c>
      <c r="CN138" s="23">
        <v>1.1040810000000001</v>
      </c>
      <c r="CO138" s="23">
        <v>1.1261620000000001</v>
      </c>
      <c r="CP138" s="23">
        <v>1.1486860000000001</v>
      </c>
      <c r="CQ138" s="23">
        <v>1.171659</v>
      </c>
      <c r="CR138" s="23">
        <v>1.195093</v>
      </c>
      <c r="CS138" s="23">
        <v>1.2189939999999999</v>
      </c>
      <c r="CT138" s="23">
        <v>1.243374</v>
      </c>
      <c r="CU138" s="23">
        <v>1.2682420000000001</v>
      </c>
      <c r="CV138" s="23">
        <v>1.293607</v>
      </c>
      <c r="CW138" s="23">
        <v>1.3194790000000001</v>
      </c>
      <c r="CX138" s="23">
        <v>0</v>
      </c>
      <c r="CY138" s="23">
        <v>0</v>
      </c>
      <c r="CZ138" s="23">
        <v>0</v>
      </c>
      <c r="DA138" s="22">
        <v>0</v>
      </c>
      <c r="DB138" s="23">
        <v>0</v>
      </c>
      <c r="DC138" s="23">
        <v>1.0229999999999999</v>
      </c>
      <c r="DD138" s="23">
        <v>1.02</v>
      </c>
      <c r="DE138" s="23">
        <v>1.0404</v>
      </c>
      <c r="DF138" s="23">
        <v>1.0612079999999999</v>
      </c>
      <c r="DG138" s="23">
        <v>1.0824320000000001</v>
      </c>
      <c r="DH138" s="23">
        <v>1.1040810000000001</v>
      </c>
      <c r="DI138" s="23">
        <v>1.1261620000000001</v>
      </c>
      <c r="DJ138" s="23">
        <v>1.1486860000000001</v>
      </c>
      <c r="DK138" s="23">
        <v>1.171659</v>
      </c>
      <c r="DL138" s="23">
        <v>1.195093</v>
      </c>
      <c r="DM138" s="23">
        <v>1.2189939999999999</v>
      </c>
      <c r="DN138" s="23">
        <v>1.243374</v>
      </c>
      <c r="DO138" s="23">
        <v>1.2682420000000001</v>
      </c>
      <c r="DP138" s="23">
        <v>1.293607</v>
      </c>
      <c r="DQ138" s="23">
        <v>1.3194790000000001</v>
      </c>
      <c r="DR138" s="23">
        <v>0</v>
      </c>
      <c r="DS138" s="23">
        <v>0</v>
      </c>
      <c r="DT138" s="23">
        <v>0</v>
      </c>
      <c r="DU138" s="22">
        <v>0</v>
      </c>
      <c r="DV138" s="23">
        <v>0</v>
      </c>
      <c r="DW138" s="23">
        <v>1.0229999999999999</v>
      </c>
      <c r="DX138" s="23">
        <v>1.02</v>
      </c>
      <c r="DY138" s="23">
        <v>1.0404</v>
      </c>
      <c r="DZ138" s="23">
        <v>1.0612079999999999</v>
      </c>
      <c r="EA138" s="23">
        <v>1.0824320000000001</v>
      </c>
      <c r="EB138" s="23">
        <v>1.1040810000000001</v>
      </c>
      <c r="EC138" s="23">
        <v>1.1261620000000001</v>
      </c>
      <c r="ED138" s="23">
        <v>1.1486860000000001</v>
      </c>
      <c r="EE138" s="23">
        <v>1.171659</v>
      </c>
      <c r="EF138" s="23">
        <v>1.195093</v>
      </c>
      <c r="EG138" s="23">
        <v>1.2189939999999999</v>
      </c>
      <c r="EH138" s="23">
        <v>1.243374</v>
      </c>
      <c r="EI138" s="23">
        <v>1.2682420000000001</v>
      </c>
      <c r="EJ138" s="23">
        <v>1.293607</v>
      </c>
      <c r="EK138" s="23">
        <v>1.3194790000000001</v>
      </c>
      <c r="EL138" s="23">
        <v>0</v>
      </c>
      <c r="EM138" s="23">
        <v>0</v>
      </c>
      <c r="EN138" s="23">
        <v>0</v>
      </c>
      <c r="EO138" s="22">
        <v>0</v>
      </c>
      <c r="EP138" s="23">
        <v>0</v>
      </c>
      <c r="EQ138" s="23">
        <v>1.0229999999999999</v>
      </c>
      <c r="ER138" s="23">
        <v>1.02</v>
      </c>
      <c r="ES138" s="23">
        <v>1.0404</v>
      </c>
      <c r="ET138" s="23">
        <v>1.0612079999999999</v>
      </c>
      <c r="EU138" s="23">
        <v>1.0824320000000001</v>
      </c>
      <c r="EV138" s="23">
        <v>1.1040810000000001</v>
      </c>
      <c r="EW138" s="23">
        <v>1.1261620000000001</v>
      </c>
      <c r="EX138" s="23">
        <v>1.1486860000000001</v>
      </c>
      <c r="EY138" s="23">
        <v>1.171659</v>
      </c>
      <c r="EZ138" s="23">
        <v>1.195093</v>
      </c>
      <c r="FA138" s="23">
        <v>1.2189939999999999</v>
      </c>
      <c r="FB138" s="23">
        <v>1.243374</v>
      </c>
      <c r="FC138" s="23">
        <v>1.2682420000000001</v>
      </c>
      <c r="FD138" s="23">
        <v>1.293607</v>
      </c>
      <c r="FE138" s="23">
        <v>1.3194790000000001</v>
      </c>
      <c r="FF138" s="23">
        <v>0</v>
      </c>
      <c r="FG138" s="23">
        <v>0</v>
      </c>
      <c r="FH138" s="23">
        <v>0</v>
      </c>
      <c r="FI138" s="22">
        <v>0</v>
      </c>
      <c r="FJ138" s="23">
        <v>0</v>
      </c>
      <c r="FK138" s="23">
        <v>0</v>
      </c>
      <c r="FL138" s="23">
        <v>1.205891</v>
      </c>
      <c r="FM138" s="23">
        <v>1.2336259999999999</v>
      </c>
      <c r="FN138" s="23">
        <v>1.2619990000000001</v>
      </c>
      <c r="FO138" s="23">
        <v>1.2910250000000001</v>
      </c>
      <c r="FP138" s="23">
        <v>1.320719</v>
      </c>
      <c r="FQ138" s="23">
        <v>1.3510960000000001</v>
      </c>
      <c r="FR138" s="23">
        <v>1.382171</v>
      </c>
      <c r="FS138" s="23">
        <v>1.413961</v>
      </c>
      <c r="FT138" s="23">
        <v>1.446482</v>
      </c>
      <c r="FU138" s="23">
        <v>1.479751</v>
      </c>
      <c r="FV138" s="23">
        <v>1.5137849999999999</v>
      </c>
      <c r="FW138" s="23">
        <v>1.548602</v>
      </c>
      <c r="FX138" s="23">
        <v>1.58422</v>
      </c>
      <c r="FY138" s="23">
        <v>1.620657</v>
      </c>
      <c r="FZ138" s="23">
        <v>0</v>
      </c>
      <c r="GA138" s="23">
        <v>0</v>
      </c>
      <c r="GB138" s="23">
        <v>0</v>
      </c>
      <c r="GC138" s="22">
        <v>0</v>
      </c>
      <c r="GD138" s="23">
        <v>0</v>
      </c>
      <c r="GE138" s="23">
        <v>0</v>
      </c>
      <c r="GF138" s="23">
        <v>1.5104965800000001</v>
      </c>
      <c r="GG138" s="23">
        <v>1.5452379999999999</v>
      </c>
      <c r="GH138" s="23">
        <v>1.58077847</v>
      </c>
      <c r="GI138" s="23">
        <v>1.61713638</v>
      </c>
      <c r="GJ138" s="23">
        <v>1.65433052</v>
      </c>
      <c r="GK138" s="23">
        <v>1.6923801199999999</v>
      </c>
      <c r="GL138" s="23">
        <v>1.7313048600000001</v>
      </c>
      <c r="GM138" s="23">
        <v>1.77112487</v>
      </c>
      <c r="GN138" s="23">
        <v>1.81186074</v>
      </c>
      <c r="GO138" s="23">
        <v>1.8535335399999999</v>
      </c>
      <c r="GP138" s="23">
        <v>1.8961648099999999</v>
      </c>
      <c r="GQ138" s="23">
        <v>1.9397766000000001</v>
      </c>
      <c r="GR138" s="23">
        <v>1.98439147</v>
      </c>
      <c r="GS138" s="23">
        <v>2.0300324700000001</v>
      </c>
      <c r="GT138" s="23">
        <v>0</v>
      </c>
      <c r="GU138" s="23">
        <v>0</v>
      </c>
      <c r="GV138" s="23">
        <v>0</v>
      </c>
      <c r="GW138" s="22">
        <v>0</v>
      </c>
      <c r="GX138" s="23">
        <v>0</v>
      </c>
      <c r="GY138" s="23">
        <v>0</v>
      </c>
      <c r="GZ138" s="23">
        <v>0</v>
      </c>
      <c r="HA138" s="23">
        <v>0</v>
      </c>
      <c r="HB138" s="23">
        <v>0</v>
      </c>
      <c r="HC138" s="23">
        <v>0</v>
      </c>
      <c r="HD138" s="23">
        <v>0</v>
      </c>
      <c r="HE138" s="23">
        <v>0</v>
      </c>
      <c r="HF138" s="23">
        <v>0</v>
      </c>
      <c r="HG138" s="23">
        <v>0</v>
      </c>
      <c r="HH138" s="23">
        <v>0</v>
      </c>
      <c r="HI138" s="23">
        <v>0</v>
      </c>
      <c r="HJ138" s="23">
        <v>0</v>
      </c>
      <c r="HK138" s="23">
        <v>0</v>
      </c>
      <c r="HL138" s="23">
        <v>0</v>
      </c>
      <c r="HM138" s="23">
        <v>0</v>
      </c>
      <c r="HN138" s="23">
        <v>0</v>
      </c>
      <c r="HO138" s="23">
        <v>0</v>
      </c>
      <c r="HP138" s="23">
        <v>0</v>
      </c>
      <c r="HQ138" s="22">
        <v>0</v>
      </c>
      <c r="HR138" s="23">
        <v>0</v>
      </c>
      <c r="HS138" s="23">
        <v>0</v>
      </c>
      <c r="HT138" s="24">
        <v>1.2121599999999999</v>
      </c>
      <c r="HU138" s="24">
        <v>1.24004</v>
      </c>
      <c r="HV138" s="24">
        <v>1.283871</v>
      </c>
      <c r="HW138" s="23">
        <v>1.307806</v>
      </c>
      <c r="HX138" s="23">
        <v>1.3378859999999999</v>
      </c>
      <c r="HY138" s="23">
        <v>1.368657</v>
      </c>
      <c r="HZ138" s="23">
        <v>1.400137</v>
      </c>
      <c r="IA138" s="23">
        <v>1.4323399999999999</v>
      </c>
      <c r="IB138" s="23">
        <v>1.4652829999999999</v>
      </c>
      <c r="IC138" s="23">
        <v>1.498985</v>
      </c>
      <c r="ID138" s="23">
        <v>1.5334620000000001</v>
      </c>
      <c r="IE138" s="23">
        <v>1.5687310000000001</v>
      </c>
      <c r="IF138" s="23">
        <v>1.6048119999999999</v>
      </c>
      <c r="IG138" s="23">
        <v>1.641723</v>
      </c>
      <c r="IH138" s="23">
        <v>0</v>
      </c>
      <c r="II138" s="23">
        <v>0</v>
      </c>
      <c r="IJ138" s="23">
        <v>0</v>
      </c>
      <c r="IK138" s="22">
        <v>0</v>
      </c>
      <c r="IL138" s="23">
        <v>0</v>
      </c>
      <c r="IM138" s="23">
        <v>0</v>
      </c>
      <c r="IN138" s="23">
        <v>0</v>
      </c>
      <c r="IO138" s="23">
        <v>0</v>
      </c>
      <c r="IP138" s="23">
        <v>0</v>
      </c>
      <c r="IQ138" s="23">
        <v>0</v>
      </c>
      <c r="IR138" s="23">
        <v>0</v>
      </c>
      <c r="IS138" s="23">
        <v>0</v>
      </c>
      <c r="IT138" s="23">
        <v>0</v>
      </c>
      <c r="IU138" s="23">
        <v>0</v>
      </c>
      <c r="IV138" s="23">
        <v>0</v>
      </c>
      <c r="IW138" s="23">
        <v>0</v>
      </c>
      <c r="IX138" s="23">
        <v>0</v>
      </c>
      <c r="IY138" s="23">
        <v>0</v>
      </c>
      <c r="IZ138" s="23">
        <v>0</v>
      </c>
      <c r="JA138" s="23">
        <v>0</v>
      </c>
      <c r="JB138" s="23">
        <v>0</v>
      </c>
      <c r="JC138" s="23">
        <v>0</v>
      </c>
      <c r="JD138" s="23">
        <v>0</v>
      </c>
      <c r="JE138" s="22">
        <v>0</v>
      </c>
      <c r="JF138" s="23">
        <v>0</v>
      </c>
      <c r="JG138" s="23">
        <v>0</v>
      </c>
      <c r="JH138" s="23">
        <v>0</v>
      </c>
      <c r="JI138" s="23">
        <v>0</v>
      </c>
      <c r="JJ138" s="23">
        <v>0</v>
      </c>
      <c r="JK138" s="23">
        <v>0</v>
      </c>
      <c r="JL138" s="23">
        <v>0</v>
      </c>
      <c r="JM138" s="23">
        <v>0</v>
      </c>
      <c r="JN138" s="23">
        <v>0</v>
      </c>
      <c r="JO138" s="23">
        <v>0</v>
      </c>
      <c r="JP138" s="23">
        <v>0</v>
      </c>
      <c r="JQ138" s="23">
        <v>0</v>
      </c>
      <c r="JR138" s="23">
        <v>0</v>
      </c>
      <c r="JS138" s="23">
        <v>0</v>
      </c>
      <c r="JT138" s="23">
        <v>0</v>
      </c>
      <c r="JU138" s="23">
        <v>0</v>
      </c>
      <c r="JV138" s="23">
        <v>0</v>
      </c>
      <c r="JW138" s="23">
        <v>0</v>
      </c>
      <c r="JX138" s="23">
        <v>0</v>
      </c>
      <c r="JY138" s="22">
        <v>0</v>
      </c>
      <c r="JZ138" s="23">
        <v>0</v>
      </c>
      <c r="KA138" s="23">
        <v>0</v>
      </c>
      <c r="KB138" s="23">
        <v>0</v>
      </c>
      <c r="KC138" s="23">
        <v>0</v>
      </c>
      <c r="KD138" s="23">
        <v>0</v>
      </c>
      <c r="KE138" s="23">
        <v>0</v>
      </c>
      <c r="KF138" s="23">
        <v>0</v>
      </c>
      <c r="KG138" s="23">
        <v>0</v>
      </c>
      <c r="KH138" s="23">
        <v>0</v>
      </c>
      <c r="KI138" s="23">
        <v>0</v>
      </c>
      <c r="KJ138" s="23">
        <v>0</v>
      </c>
      <c r="KK138" s="23">
        <v>0</v>
      </c>
      <c r="KL138" s="23">
        <v>0</v>
      </c>
      <c r="KM138" s="23">
        <v>0</v>
      </c>
      <c r="KN138" s="23">
        <v>0</v>
      </c>
      <c r="KO138" s="23">
        <v>0</v>
      </c>
      <c r="KP138" s="23">
        <v>0</v>
      </c>
      <c r="KQ138" s="23">
        <v>0</v>
      </c>
      <c r="KR138" s="23">
        <v>0</v>
      </c>
      <c r="KS138" s="22">
        <v>0</v>
      </c>
      <c r="KT138" s="23">
        <v>0</v>
      </c>
      <c r="KU138" s="23">
        <v>0</v>
      </c>
      <c r="KV138" s="23">
        <v>0</v>
      </c>
      <c r="KW138" s="23">
        <v>0</v>
      </c>
      <c r="KX138" s="23">
        <v>0</v>
      </c>
      <c r="KY138" s="23">
        <v>0</v>
      </c>
      <c r="KZ138" s="23">
        <v>0</v>
      </c>
      <c r="LA138" s="23">
        <v>0</v>
      </c>
      <c r="LB138" s="23">
        <v>0</v>
      </c>
      <c r="LC138" s="23">
        <v>0</v>
      </c>
      <c r="LD138" s="23">
        <v>0</v>
      </c>
      <c r="LE138" s="23">
        <v>0</v>
      </c>
      <c r="LF138" s="23">
        <v>0</v>
      </c>
      <c r="LG138" s="23">
        <v>0</v>
      </c>
      <c r="LH138" s="23">
        <v>0</v>
      </c>
      <c r="LI138" s="23">
        <v>0</v>
      </c>
      <c r="LJ138" s="23">
        <v>0</v>
      </c>
      <c r="LK138" s="23">
        <v>0</v>
      </c>
      <c r="LL138" s="23">
        <v>0</v>
      </c>
      <c r="LM138" s="22">
        <v>0</v>
      </c>
      <c r="LN138" s="23">
        <v>0</v>
      </c>
      <c r="LO138" s="23">
        <v>0</v>
      </c>
      <c r="LP138" s="23">
        <v>0</v>
      </c>
      <c r="LQ138" s="23">
        <v>0</v>
      </c>
      <c r="LR138" s="23">
        <v>0</v>
      </c>
      <c r="LS138" s="23">
        <v>0</v>
      </c>
      <c r="LT138" s="23">
        <v>0</v>
      </c>
      <c r="LU138" s="23">
        <v>0</v>
      </c>
      <c r="LV138" s="23">
        <v>0</v>
      </c>
      <c r="LW138" s="23">
        <v>0</v>
      </c>
      <c r="LX138" s="23">
        <v>0</v>
      </c>
      <c r="LY138" s="23">
        <v>0</v>
      </c>
      <c r="LZ138" s="23">
        <v>0</v>
      </c>
      <c r="MA138" s="23">
        <v>0</v>
      </c>
      <c r="MB138" s="23">
        <v>0</v>
      </c>
      <c r="MC138" s="23">
        <v>0</v>
      </c>
      <c r="MD138" s="23">
        <v>0</v>
      </c>
      <c r="ME138" s="23">
        <v>0</v>
      </c>
      <c r="MF138" s="23">
        <v>0</v>
      </c>
      <c r="MG138" s="22">
        <v>0</v>
      </c>
      <c r="MH138" s="23">
        <v>0</v>
      </c>
      <c r="MI138" s="23">
        <v>0</v>
      </c>
      <c r="MJ138" s="23">
        <v>0</v>
      </c>
      <c r="MK138" s="23">
        <v>0</v>
      </c>
      <c r="ML138" s="23">
        <v>0</v>
      </c>
      <c r="MM138" s="23">
        <v>0</v>
      </c>
      <c r="MN138" s="23">
        <v>0</v>
      </c>
      <c r="MO138" s="23">
        <v>0</v>
      </c>
      <c r="MP138" s="23">
        <v>0</v>
      </c>
      <c r="MQ138" s="23">
        <v>0</v>
      </c>
      <c r="MR138" s="23">
        <v>0</v>
      </c>
      <c r="MS138" s="23">
        <v>0</v>
      </c>
      <c r="MT138" s="23">
        <v>0</v>
      </c>
      <c r="MU138" s="23">
        <v>0</v>
      </c>
      <c r="MV138" s="23">
        <v>0</v>
      </c>
      <c r="MW138" s="23">
        <v>0</v>
      </c>
      <c r="MX138" s="23">
        <v>0</v>
      </c>
      <c r="MY138" s="23">
        <v>0</v>
      </c>
      <c r="MZ138" s="23">
        <v>0</v>
      </c>
    </row>
    <row r="139" spans="1:364">
      <c r="A139" s="21" t="s">
        <v>1148</v>
      </c>
      <c r="B139" s="21" t="s">
        <v>1149</v>
      </c>
      <c r="C139" s="21" t="s">
        <v>877</v>
      </c>
      <c r="E139" s="22">
        <v>0</v>
      </c>
      <c r="F139" s="23">
        <v>0</v>
      </c>
      <c r="G139" s="23">
        <v>1</v>
      </c>
      <c r="H139" s="23">
        <v>1</v>
      </c>
      <c r="I139" s="23">
        <v>1</v>
      </c>
      <c r="J139" s="23">
        <v>1</v>
      </c>
      <c r="K139" s="23">
        <v>1</v>
      </c>
      <c r="L139" s="23">
        <v>1</v>
      </c>
      <c r="M139" s="23">
        <v>1</v>
      </c>
      <c r="N139" s="23">
        <v>1</v>
      </c>
      <c r="O139" s="23">
        <v>1</v>
      </c>
      <c r="P139" s="23">
        <v>1</v>
      </c>
      <c r="Q139" s="23">
        <v>1</v>
      </c>
      <c r="R139" s="23">
        <v>1</v>
      </c>
      <c r="S139" s="23">
        <v>1</v>
      </c>
      <c r="T139" s="23">
        <v>1</v>
      </c>
      <c r="U139" s="23">
        <v>1</v>
      </c>
      <c r="V139" s="23">
        <v>0</v>
      </c>
      <c r="W139" s="23">
        <v>0</v>
      </c>
      <c r="X139" s="23">
        <v>0</v>
      </c>
      <c r="Y139" s="22">
        <v>0</v>
      </c>
      <c r="Z139" s="23">
        <v>0</v>
      </c>
      <c r="AA139" s="23">
        <v>1</v>
      </c>
      <c r="AB139" s="23">
        <v>1</v>
      </c>
      <c r="AC139" s="23">
        <v>1</v>
      </c>
      <c r="AD139" s="23">
        <v>1</v>
      </c>
      <c r="AE139" s="23">
        <v>1</v>
      </c>
      <c r="AF139" s="23">
        <v>1</v>
      </c>
      <c r="AG139" s="23">
        <v>1</v>
      </c>
      <c r="AH139" s="23">
        <v>1</v>
      </c>
      <c r="AI139" s="23">
        <v>1</v>
      </c>
      <c r="AJ139" s="23">
        <v>1</v>
      </c>
      <c r="AK139" s="23">
        <v>1</v>
      </c>
      <c r="AL139" s="23">
        <v>1</v>
      </c>
      <c r="AM139" s="23">
        <v>1</v>
      </c>
      <c r="AN139" s="23">
        <v>1</v>
      </c>
      <c r="AO139" s="23">
        <v>1</v>
      </c>
      <c r="AP139" s="23">
        <v>0</v>
      </c>
      <c r="AQ139" s="23">
        <v>0</v>
      </c>
      <c r="AR139" s="23">
        <v>0</v>
      </c>
      <c r="AS139" s="22">
        <v>0</v>
      </c>
      <c r="AT139" s="23">
        <v>0</v>
      </c>
      <c r="AU139" s="23">
        <v>0</v>
      </c>
      <c r="AV139" s="23">
        <v>1</v>
      </c>
      <c r="AW139" s="23">
        <v>1</v>
      </c>
      <c r="AX139" s="23">
        <v>1</v>
      </c>
      <c r="AY139" s="23">
        <v>1</v>
      </c>
      <c r="AZ139" s="23">
        <v>1</v>
      </c>
      <c r="BA139" s="23">
        <v>1</v>
      </c>
      <c r="BB139" s="23">
        <v>1</v>
      </c>
      <c r="BC139" s="23">
        <v>1</v>
      </c>
      <c r="BD139" s="23">
        <v>1</v>
      </c>
      <c r="BE139" s="23">
        <v>1</v>
      </c>
      <c r="BF139" s="23">
        <v>1</v>
      </c>
      <c r="BG139" s="23">
        <v>1</v>
      </c>
      <c r="BH139" s="23">
        <v>1</v>
      </c>
      <c r="BI139" s="23">
        <v>1</v>
      </c>
      <c r="BJ139" s="23">
        <v>0</v>
      </c>
      <c r="BK139" s="23">
        <v>0</v>
      </c>
      <c r="BL139" s="23">
        <v>0</v>
      </c>
      <c r="BM139" s="22">
        <v>0</v>
      </c>
      <c r="BN139" s="23">
        <v>0</v>
      </c>
      <c r="BO139" s="23">
        <v>0</v>
      </c>
      <c r="BP139" s="23">
        <v>1</v>
      </c>
      <c r="BQ139" s="23">
        <v>1</v>
      </c>
      <c r="BR139" s="23">
        <v>1</v>
      </c>
      <c r="BS139" s="23">
        <v>1</v>
      </c>
      <c r="BT139" s="23">
        <v>1</v>
      </c>
      <c r="BU139" s="23">
        <v>1</v>
      </c>
      <c r="BV139" s="23">
        <v>1</v>
      </c>
      <c r="BW139" s="23">
        <v>1</v>
      </c>
      <c r="BX139" s="23">
        <v>1</v>
      </c>
      <c r="BY139" s="23">
        <v>1</v>
      </c>
      <c r="BZ139" s="23">
        <v>1</v>
      </c>
      <c r="CA139" s="23">
        <v>1</v>
      </c>
      <c r="CB139" s="23">
        <v>1</v>
      </c>
      <c r="CC139" s="23">
        <v>1</v>
      </c>
      <c r="CD139" s="23">
        <v>0</v>
      </c>
      <c r="CE139" s="23">
        <v>0</v>
      </c>
      <c r="CF139" s="23">
        <v>0</v>
      </c>
      <c r="CG139" s="22">
        <v>0</v>
      </c>
      <c r="CH139" s="23">
        <v>0</v>
      </c>
      <c r="CI139" s="23">
        <v>1</v>
      </c>
      <c r="CJ139" s="23">
        <v>1</v>
      </c>
      <c r="CK139" s="23">
        <v>1</v>
      </c>
      <c r="CL139" s="23">
        <v>1</v>
      </c>
      <c r="CM139" s="23">
        <v>1</v>
      </c>
      <c r="CN139" s="23">
        <v>1</v>
      </c>
      <c r="CO139" s="23">
        <v>1</v>
      </c>
      <c r="CP139" s="23">
        <v>1</v>
      </c>
      <c r="CQ139" s="23">
        <v>1</v>
      </c>
      <c r="CR139" s="23">
        <v>1</v>
      </c>
      <c r="CS139" s="23">
        <v>1</v>
      </c>
      <c r="CT139" s="23">
        <v>1</v>
      </c>
      <c r="CU139" s="23">
        <v>1</v>
      </c>
      <c r="CV139" s="23">
        <v>1</v>
      </c>
      <c r="CW139" s="23">
        <v>1</v>
      </c>
      <c r="CX139" s="23">
        <v>0</v>
      </c>
      <c r="CY139" s="23">
        <v>0</v>
      </c>
      <c r="CZ139" s="23">
        <v>0</v>
      </c>
      <c r="DA139" s="22">
        <v>0</v>
      </c>
      <c r="DB139" s="23">
        <v>0</v>
      </c>
      <c r="DC139" s="23">
        <v>1</v>
      </c>
      <c r="DD139" s="23">
        <v>1</v>
      </c>
      <c r="DE139" s="23">
        <v>1</v>
      </c>
      <c r="DF139" s="23">
        <v>1</v>
      </c>
      <c r="DG139" s="23">
        <v>1</v>
      </c>
      <c r="DH139" s="23">
        <v>1</v>
      </c>
      <c r="DI139" s="23">
        <v>1</v>
      </c>
      <c r="DJ139" s="23">
        <v>1</v>
      </c>
      <c r="DK139" s="23">
        <v>1</v>
      </c>
      <c r="DL139" s="23">
        <v>1</v>
      </c>
      <c r="DM139" s="23">
        <v>1</v>
      </c>
      <c r="DN139" s="23">
        <v>1</v>
      </c>
      <c r="DO139" s="23">
        <v>1</v>
      </c>
      <c r="DP139" s="23">
        <v>1</v>
      </c>
      <c r="DQ139" s="23">
        <v>1</v>
      </c>
      <c r="DR139" s="23">
        <v>0</v>
      </c>
      <c r="DS139" s="23">
        <v>0</v>
      </c>
      <c r="DT139" s="23">
        <v>0</v>
      </c>
      <c r="DU139" s="22">
        <v>0</v>
      </c>
      <c r="DV139" s="23">
        <v>0</v>
      </c>
      <c r="DW139" s="23">
        <v>1</v>
      </c>
      <c r="DX139" s="23">
        <v>1</v>
      </c>
      <c r="DY139" s="23">
        <v>1</v>
      </c>
      <c r="DZ139" s="23">
        <v>1</v>
      </c>
      <c r="EA139" s="23">
        <v>1</v>
      </c>
      <c r="EB139" s="23">
        <v>1</v>
      </c>
      <c r="EC139" s="23">
        <v>1</v>
      </c>
      <c r="ED139" s="23">
        <v>1</v>
      </c>
      <c r="EE139" s="23">
        <v>1</v>
      </c>
      <c r="EF139" s="23">
        <v>1</v>
      </c>
      <c r="EG139" s="23">
        <v>1</v>
      </c>
      <c r="EH139" s="23">
        <v>1</v>
      </c>
      <c r="EI139" s="23">
        <v>1</v>
      </c>
      <c r="EJ139" s="23">
        <v>1</v>
      </c>
      <c r="EK139" s="23">
        <v>1</v>
      </c>
      <c r="EL139" s="23">
        <v>0</v>
      </c>
      <c r="EM139" s="23">
        <v>0</v>
      </c>
      <c r="EN139" s="23">
        <v>0</v>
      </c>
      <c r="EO139" s="22">
        <v>0</v>
      </c>
      <c r="EP139" s="23">
        <v>0</v>
      </c>
      <c r="EQ139" s="23">
        <v>1</v>
      </c>
      <c r="ER139" s="23">
        <v>1</v>
      </c>
      <c r="ES139" s="23">
        <v>1</v>
      </c>
      <c r="ET139" s="23">
        <v>1</v>
      </c>
      <c r="EU139" s="23">
        <v>1</v>
      </c>
      <c r="EV139" s="23">
        <v>1</v>
      </c>
      <c r="EW139" s="23">
        <v>1</v>
      </c>
      <c r="EX139" s="23">
        <v>1</v>
      </c>
      <c r="EY139" s="23">
        <v>1</v>
      </c>
      <c r="EZ139" s="23">
        <v>1</v>
      </c>
      <c r="FA139" s="23">
        <v>1</v>
      </c>
      <c r="FB139" s="23">
        <v>1</v>
      </c>
      <c r="FC139" s="23">
        <v>1</v>
      </c>
      <c r="FD139" s="23">
        <v>1</v>
      </c>
      <c r="FE139" s="23">
        <v>1</v>
      </c>
      <c r="FF139" s="23">
        <v>0</v>
      </c>
      <c r="FG139" s="23">
        <v>0</v>
      </c>
      <c r="FH139" s="23">
        <v>0</v>
      </c>
      <c r="FI139" s="22">
        <v>0</v>
      </c>
      <c r="FJ139" s="23">
        <v>0</v>
      </c>
      <c r="FK139" s="23">
        <v>0</v>
      </c>
      <c r="FL139" s="23">
        <v>1</v>
      </c>
      <c r="FM139" s="23">
        <v>1</v>
      </c>
      <c r="FN139" s="23">
        <v>1</v>
      </c>
      <c r="FO139" s="23">
        <v>1</v>
      </c>
      <c r="FP139" s="23">
        <v>1</v>
      </c>
      <c r="FQ139" s="23">
        <v>1</v>
      </c>
      <c r="FR139" s="23">
        <v>1</v>
      </c>
      <c r="FS139" s="23">
        <v>1</v>
      </c>
      <c r="FT139" s="23">
        <v>1</v>
      </c>
      <c r="FU139" s="23">
        <v>1</v>
      </c>
      <c r="FV139" s="23">
        <v>1</v>
      </c>
      <c r="FW139" s="23">
        <v>1</v>
      </c>
      <c r="FX139" s="23">
        <v>1</v>
      </c>
      <c r="FY139" s="23">
        <v>1</v>
      </c>
      <c r="FZ139" s="23">
        <v>0</v>
      </c>
      <c r="GA139" s="23">
        <v>0</v>
      </c>
      <c r="GB139" s="23">
        <v>0</v>
      </c>
      <c r="GC139" s="22">
        <v>0</v>
      </c>
      <c r="GD139" s="23">
        <v>0</v>
      </c>
      <c r="GE139" s="23">
        <v>0</v>
      </c>
      <c r="GF139" s="23">
        <v>1.0229999999999999</v>
      </c>
      <c r="GG139" s="23">
        <v>1.0229999999999999</v>
      </c>
      <c r="GH139" s="23">
        <v>1.0229999999999999</v>
      </c>
      <c r="GI139" s="23">
        <v>1.0229999999999999</v>
      </c>
      <c r="GJ139" s="23">
        <v>1.0229999999999999</v>
      </c>
      <c r="GK139" s="23">
        <v>1.0229999999999999</v>
      </c>
      <c r="GL139" s="23">
        <v>1.0229999999999999</v>
      </c>
      <c r="GM139" s="23">
        <v>1.0229999999999999</v>
      </c>
      <c r="GN139" s="23">
        <v>1.0229999999999999</v>
      </c>
      <c r="GO139" s="23">
        <v>1.0229999999999999</v>
      </c>
      <c r="GP139" s="23">
        <v>1.0229999999999999</v>
      </c>
      <c r="GQ139" s="23">
        <v>1.0229999999999999</v>
      </c>
      <c r="GR139" s="23">
        <v>1.0229999999999999</v>
      </c>
      <c r="GS139" s="23">
        <v>1.0229999999999999</v>
      </c>
      <c r="GT139" s="23">
        <v>0</v>
      </c>
      <c r="GU139" s="23">
        <v>0</v>
      </c>
      <c r="GV139" s="23">
        <v>0</v>
      </c>
      <c r="GW139" s="22">
        <v>0</v>
      </c>
      <c r="GX139" s="23">
        <v>0</v>
      </c>
      <c r="GY139" s="23">
        <v>0</v>
      </c>
      <c r="GZ139" s="23">
        <v>1.0229999999999999</v>
      </c>
      <c r="HA139" s="23">
        <v>1.0229999999999999</v>
      </c>
      <c r="HB139" s="23">
        <v>1.0229999999999999</v>
      </c>
      <c r="HC139" s="23">
        <v>1.0229999999999999</v>
      </c>
      <c r="HD139" s="23">
        <v>1.0229999999999999</v>
      </c>
      <c r="HE139" s="23">
        <v>1.0229999999999999</v>
      </c>
      <c r="HF139" s="23">
        <v>1.0229999999999999</v>
      </c>
      <c r="HG139" s="23">
        <v>1.0229999999999999</v>
      </c>
      <c r="HH139" s="23">
        <v>1.0229999999999999</v>
      </c>
      <c r="HI139" s="23">
        <v>1.0229999999999999</v>
      </c>
      <c r="HJ139" s="23">
        <v>1.0229999999999999</v>
      </c>
      <c r="HK139" s="23">
        <v>1.0229999999999999</v>
      </c>
      <c r="HL139" s="23">
        <v>1.0229999999999999</v>
      </c>
      <c r="HM139" s="23">
        <v>1.0229999999999999</v>
      </c>
      <c r="HN139" s="23">
        <v>0</v>
      </c>
      <c r="HO139" s="23">
        <v>0</v>
      </c>
      <c r="HP139" s="23">
        <v>0</v>
      </c>
      <c r="HQ139" s="22">
        <v>0</v>
      </c>
      <c r="HR139" s="23">
        <v>0</v>
      </c>
      <c r="HS139" s="23">
        <v>0</v>
      </c>
      <c r="HT139" s="24">
        <v>1</v>
      </c>
      <c r="HU139" s="24">
        <v>1</v>
      </c>
      <c r="HV139" s="24">
        <v>1</v>
      </c>
      <c r="HW139" s="23">
        <v>1</v>
      </c>
      <c r="HX139" s="23">
        <v>1</v>
      </c>
      <c r="HY139" s="23">
        <v>1</v>
      </c>
      <c r="HZ139" s="23">
        <v>1</v>
      </c>
      <c r="IA139" s="23">
        <v>1</v>
      </c>
      <c r="IB139" s="23">
        <v>1</v>
      </c>
      <c r="IC139" s="23">
        <v>1</v>
      </c>
      <c r="ID139" s="23">
        <v>1</v>
      </c>
      <c r="IE139" s="23">
        <v>1</v>
      </c>
      <c r="IF139" s="23">
        <v>1</v>
      </c>
      <c r="IG139" s="23">
        <v>1</v>
      </c>
      <c r="IH139" s="23">
        <v>0</v>
      </c>
      <c r="II139" s="23">
        <v>0</v>
      </c>
      <c r="IJ139" s="23">
        <v>0</v>
      </c>
      <c r="IK139" s="22">
        <v>0</v>
      </c>
      <c r="IL139" s="23">
        <v>0</v>
      </c>
      <c r="IM139" s="23">
        <v>0</v>
      </c>
      <c r="IN139" s="23">
        <v>0</v>
      </c>
      <c r="IO139" s="23">
        <v>0</v>
      </c>
      <c r="IP139" s="23">
        <v>0</v>
      </c>
      <c r="IQ139" s="23">
        <v>0</v>
      </c>
      <c r="IR139" s="23">
        <v>0</v>
      </c>
      <c r="IS139" s="23">
        <v>0</v>
      </c>
      <c r="IT139" s="23">
        <v>0</v>
      </c>
      <c r="IU139" s="23">
        <v>0</v>
      </c>
      <c r="IV139" s="23">
        <v>0</v>
      </c>
      <c r="IW139" s="23">
        <v>0</v>
      </c>
      <c r="IX139" s="23">
        <v>0</v>
      </c>
      <c r="IY139" s="23">
        <v>0</v>
      </c>
      <c r="IZ139" s="23">
        <v>0</v>
      </c>
      <c r="JA139" s="23">
        <v>0</v>
      </c>
      <c r="JB139" s="23">
        <v>0</v>
      </c>
      <c r="JC139" s="23">
        <v>0</v>
      </c>
      <c r="JD139" s="23">
        <v>0</v>
      </c>
      <c r="JE139" s="22">
        <v>0</v>
      </c>
      <c r="JF139" s="23">
        <v>0</v>
      </c>
      <c r="JG139" s="23">
        <v>0</v>
      </c>
      <c r="JH139" s="23">
        <v>0</v>
      </c>
      <c r="JI139" s="23">
        <v>0</v>
      </c>
      <c r="JJ139" s="23">
        <v>0</v>
      </c>
      <c r="JK139" s="23">
        <v>0</v>
      </c>
      <c r="JL139" s="23">
        <v>0</v>
      </c>
      <c r="JM139" s="23">
        <v>0</v>
      </c>
      <c r="JN139" s="23">
        <v>0</v>
      </c>
      <c r="JO139" s="23">
        <v>0</v>
      </c>
      <c r="JP139" s="23">
        <v>0</v>
      </c>
      <c r="JQ139" s="23">
        <v>0</v>
      </c>
      <c r="JR139" s="23">
        <v>0</v>
      </c>
      <c r="JS139" s="23">
        <v>0</v>
      </c>
      <c r="JT139" s="23">
        <v>0</v>
      </c>
      <c r="JU139" s="23">
        <v>0</v>
      </c>
      <c r="JV139" s="23">
        <v>0</v>
      </c>
      <c r="JW139" s="23">
        <v>0</v>
      </c>
      <c r="JX139" s="23">
        <v>0</v>
      </c>
      <c r="JY139" s="22">
        <v>0</v>
      </c>
      <c r="JZ139" s="23">
        <v>0</v>
      </c>
      <c r="KA139" s="23">
        <v>0</v>
      </c>
      <c r="KB139" s="23">
        <v>0</v>
      </c>
      <c r="KC139" s="23">
        <v>0</v>
      </c>
      <c r="KD139" s="23">
        <v>0</v>
      </c>
      <c r="KE139" s="23">
        <v>0</v>
      </c>
      <c r="KF139" s="23">
        <v>0</v>
      </c>
      <c r="KG139" s="23">
        <v>0</v>
      </c>
      <c r="KH139" s="23">
        <v>0</v>
      </c>
      <c r="KI139" s="23">
        <v>0</v>
      </c>
      <c r="KJ139" s="23">
        <v>0</v>
      </c>
      <c r="KK139" s="23">
        <v>0</v>
      </c>
      <c r="KL139" s="23">
        <v>0</v>
      </c>
      <c r="KM139" s="23">
        <v>0</v>
      </c>
      <c r="KN139" s="23">
        <v>0</v>
      </c>
      <c r="KO139" s="23">
        <v>0</v>
      </c>
      <c r="KP139" s="23">
        <v>0</v>
      </c>
      <c r="KQ139" s="23">
        <v>0</v>
      </c>
      <c r="KR139" s="23">
        <v>0</v>
      </c>
      <c r="KS139" s="22">
        <v>0</v>
      </c>
      <c r="KT139" s="23">
        <v>0</v>
      </c>
      <c r="KU139" s="23">
        <v>0</v>
      </c>
      <c r="KV139" s="23">
        <v>0</v>
      </c>
      <c r="KW139" s="23">
        <v>0</v>
      </c>
      <c r="KX139" s="23">
        <v>0</v>
      </c>
      <c r="KY139" s="23">
        <v>0</v>
      </c>
      <c r="KZ139" s="23">
        <v>0</v>
      </c>
      <c r="LA139" s="23">
        <v>0</v>
      </c>
      <c r="LB139" s="23">
        <v>0</v>
      </c>
      <c r="LC139" s="23">
        <v>0</v>
      </c>
      <c r="LD139" s="23">
        <v>0</v>
      </c>
      <c r="LE139" s="23">
        <v>0</v>
      </c>
      <c r="LF139" s="23">
        <v>0</v>
      </c>
      <c r="LG139" s="23">
        <v>0</v>
      </c>
      <c r="LH139" s="23">
        <v>0</v>
      </c>
      <c r="LI139" s="23">
        <v>0</v>
      </c>
      <c r="LJ139" s="23">
        <v>0</v>
      </c>
      <c r="LK139" s="23">
        <v>0</v>
      </c>
      <c r="LL139" s="23">
        <v>0</v>
      </c>
      <c r="LM139" s="22">
        <v>0</v>
      </c>
      <c r="LN139" s="23">
        <v>0</v>
      </c>
      <c r="LO139" s="23">
        <v>0</v>
      </c>
      <c r="LP139" s="23">
        <v>0</v>
      </c>
      <c r="LQ139" s="23">
        <v>0</v>
      </c>
      <c r="LR139" s="23">
        <v>0</v>
      </c>
      <c r="LS139" s="23">
        <v>0</v>
      </c>
      <c r="LT139" s="23">
        <v>0</v>
      </c>
      <c r="LU139" s="23">
        <v>0</v>
      </c>
      <c r="LV139" s="23">
        <v>0</v>
      </c>
      <c r="LW139" s="23">
        <v>0</v>
      </c>
      <c r="LX139" s="23">
        <v>0</v>
      </c>
      <c r="LY139" s="23">
        <v>0</v>
      </c>
      <c r="LZ139" s="23">
        <v>0</v>
      </c>
      <c r="MA139" s="23">
        <v>0</v>
      </c>
      <c r="MB139" s="23">
        <v>0</v>
      </c>
      <c r="MC139" s="23">
        <v>0</v>
      </c>
      <c r="MD139" s="23">
        <v>0</v>
      </c>
      <c r="ME139" s="23">
        <v>0</v>
      </c>
      <c r="MF139" s="23">
        <v>0</v>
      </c>
      <c r="MG139" s="22">
        <v>0</v>
      </c>
      <c r="MH139" s="23">
        <v>0</v>
      </c>
      <c r="MI139" s="23">
        <v>0</v>
      </c>
      <c r="MJ139" s="23">
        <v>0</v>
      </c>
      <c r="MK139" s="23">
        <v>0</v>
      </c>
      <c r="ML139" s="23">
        <v>0</v>
      </c>
      <c r="MM139" s="23">
        <v>0</v>
      </c>
      <c r="MN139" s="23">
        <v>0</v>
      </c>
      <c r="MO139" s="23">
        <v>0</v>
      </c>
      <c r="MP139" s="23">
        <v>0</v>
      </c>
      <c r="MQ139" s="23">
        <v>0</v>
      </c>
      <c r="MR139" s="23">
        <v>0</v>
      </c>
      <c r="MS139" s="23">
        <v>0</v>
      </c>
      <c r="MT139" s="23">
        <v>0</v>
      </c>
      <c r="MU139" s="23">
        <v>0</v>
      </c>
      <c r="MV139" s="23">
        <v>0</v>
      </c>
      <c r="MW139" s="23">
        <v>0</v>
      </c>
      <c r="MX139" s="23">
        <v>0</v>
      </c>
      <c r="MY139" s="23">
        <v>0</v>
      </c>
      <c r="MZ139" s="23">
        <v>0</v>
      </c>
    </row>
    <row r="140" spans="1:364">
      <c r="A140" s="21" t="s">
        <v>1150</v>
      </c>
      <c r="B140" s="21" t="s">
        <v>1151</v>
      </c>
      <c r="C140" s="21" t="s">
        <v>877</v>
      </c>
      <c r="E140" s="22">
        <v>0</v>
      </c>
      <c r="F140" s="23">
        <v>0</v>
      </c>
      <c r="G140" s="23">
        <v>1</v>
      </c>
      <c r="H140" s="23">
        <v>1</v>
      </c>
      <c r="I140" s="23">
        <v>1</v>
      </c>
      <c r="J140" s="23">
        <v>1</v>
      </c>
      <c r="K140" s="23">
        <v>1</v>
      </c>
      <c r="L140" s="23">
        <v>1</v>
      </c>
      <c r="M140" s="23">
        <v>1</v>
      </c>
      <c r="N140" s="23">
        <v>1</v>
      </c>
      <c r="O140" s="23">
        <v>1</v>
      </c>
      <c r="P140" s="23">
        <v>1</v>
      </c>
      <c r="Q140" s="23">
        <v>1</v>
      </c>
      <c r="R140" s="23">
        <v>1</v>
      </c>
      <c r="S140" s="23">
        <v>1</v>
      </c>
      <c r="T140" s="23">
        <v>1</v>
      </c>
      <c r="U140" s="23">
        <v>1</v>
      </c>
      <c r="V140" s="23">
        <v>0</v>
      </c>
      <c r="W140" s="23">
        <v>0</v>
      </c>
      <c r="X140" s="23">
        <v>0</v>
      </c>
      <c r="Y140" s="22">
        <v>0</v>
      </c>
      <c r="Z140" s="23">
        <v>0</v>
      </c>
      <c r="AA140" s="23">
        <v>1</v>
      </c>
      <c r="AB140" s="23">
        <v>1</v>
      </c>
      <c r="AC140" s="23">
        <v>1</v>
      </c>
      <c r="AD140" s="23">
        <v>1</v>
      </c>
      <c r="AE140" s="23">
        <v>1</v>
      </c>
      <c r="AF140" s="23">
        <v>1</v>
      </c>
      <c r="AG140" s="23">
        <v>1</v>
      </c>
      <c r="AH140" s="23">
        <v>1</v>
      </c>
      <c r="AI140" s="23">
        <v>1</v>
      </c>
      <c r="AJ140" s="23">
        <v>1</v>
      </c>
      <c r="AK140" s="23">
        <v>1</v>
      </c>
      <c r="AL140" s="23">
        <v>1</v>
      </c>
      <c r="AM140" s="23">
        <v>1</v>
      </c>
      <c r="AN140" s="23">
        <v>1</v>
      </c>
      <c r="AO140" s="23">
        <v>1</v>
      </c>
      <c r="AP140" s="23">
        <v>0</v>
      </c>
      <c r="AQ140" s="23">
        <v>0</v>
      </c>
      <c r="AR140" s="23">
        <v>0</v>
      </c>
      <c r="AS140" s="22">
        <v>0</v>
      </c>
      <c r="AT140" s="23">
        <v>0</v>
      </c>
      <c r="AU140" s="23">
        <v>0</v>
      </c>
      <c r="AV140" s="23">
        <v>1</v>
      </c>
      <c r="AW140" s="23">
        <v>1</v>
      </c>
      <c r="AX140" s="23">
        <v>1</v>
      </c>
      <c r="AY140" s="23">
        <v>1</v>
      </c>
      <c r="AZ140" s="23">
        <v>1</v>
      </c>
      <c r="BA140" s="23">
        <v>1</v>
      </c>
      <c r="BB140" s="23">
        <v>1</v>
      </c>
      <c r="BC140" s="23">
        <v>1</v>
      </c>
      <c r="BD140" s="23">
        <v>1</v>
      </c>
      <c r="BE140" s="23">
        <v>1</v>
      </c>
      <c r="BF140" s="23">
        <v>1</v>
      </c>
      <c r="BG140" s="23">
        <v>1</v>
      </c>
      <c r="BH140" s="23">
        <v>1</v>
      </c>
      <c r="BI140" s="23">
        <v>1</v>
      </c>
      <c r="BJ140" s="23">
        <v>0</v>
      </c>
      <c r="BK140" s="23">
        <v>0</v>
      </c>
      <c r="BL140" s="23">
        <v>0</v>
      </c>
      <c r="BM140" s="22">
        <v>0</v>
      </c>
      <c r="BN140" s="23">
        <v>0</v>
      </c>
      <c r="BO140" s="23">
        <v>0</v>
      </c>
      <c r="BP140" s="23">
        <v>1</v>
      </c>
      <c r="BQ140" s="23">
        <v>1</v>
      </c>
      <c r="BR140" s="23">
        <v>1</v>
      </c>
      <c r="BS140" s="23">
        <v>1</v>
      </c>
      <c r="BT140" s="23">
        <v>1</v>
      </c>
      <c r="BU140" s="23">
        <v>1</v>
      </c>
      <c r="BV140" s="23">
        <v>1</v>
      </c>
      <c r="BW140" s="23">
        <v>1</v>
      </c>
      <c r="BX140" s="23">
        <v>1</v>
      </c>
      <c r="BY140" s="23">
        <v>1</v>
      </c>
      <c r="BZ140" s="23">
        <v>1</v>
      </c>
      <c r="CA140" s="23">
        <v>1</v>
      </c>
      <c r="CB140" s="23">
        <v>1</v>
      </c>
      <c r="CC140" s="23">
        <v>1</v>
      </c>
      <c r="CD140" s="23">
        <v>0</v>
      </c>
      <c r="CE140" s="23">
        <v>0</v>
      </c>
      <c r="CF140" s="23">
        <v>0</v>
      </c>
      <c r="CG140" s="22">
        <v>0</v>
      </c>
      <c r="CH140" s="23">
        <v>0</v>
      </c>
      <c r="CI140" s="23">
        <v>1</v>
      </c>
      <c r="CJ140" s="23">
        <v>1</v>
      </c>
      <c r="CK140" s="23">
        <v>1</v>
      </c>
      <c r="CL140" s="23">
        <v>1</v>
      </c>
      <c r="CM140" s="23">
        <v>1</v>
      </c>
      <c r="CN140" s="23">
        <v>1</v>
      </c>
      <c r="CO140" s="23">
        <v>1</v>
      </c>
      <c r="CP140" s="23">
        <v>1</v>
      </c>
      <c r="CQ140" s="23">
        <v>1</v>
      </c>
      <c r="CR140" s="23">
        <v>1</v>
      </c>
      <c r="CS140" s="23">
        <v>1</v>
      </c>
      <c r="CT140" s="23">
        <v>1</v>
      </c>
      <c r="CU140" s="23">
        <v>1</v>
      </c>
      <c r="CV140" s="23">
        <v>1</v>
      </c>
      <c r="CW140" s="23">
        <v>1</v>
      </c>
      <c r="CX140" s="23">
        <v>0</v>
      </c>
      <c r="CY140" s="23">
        <v>0</v>
      </c>
      <c r="CZ140" s="23">
        <v>0</v>
      </c>
      <c r="DA140" s="22">
        <v>0</v>
      </c>
      <c r="DB140" s="23">
        <v>0</v>
      </c>
      <c r="DC140" s="23">
        <v>1</v>
      </c>
      <c r="DD140" s="23">
        <v>1</v>
      </c>
      <c r="DE140" s="23">
        <v>1</v>
      </c>
      <c r="DF140" s="23">
        <v>1</v>
      </c>
      <c r="DG140" s="23">
        <v>1</v>
      </c>
      <c r="DH140" s="23">
        <v>1</v>
      </c>
      <c r="DI140" s="23">
        <v>1</v>
      </c>
      <c r="DJ140" s="23">
        <v>1</v>
      </c>
      <c r="DK140" s="23">
        <v>1</v>
      </c>
      <c r="DL140" s="23">
        <v>1</v>
      </c>
      <c r="DM140" s="23">
        <v>1</v>
      </c>
      <c r="DN140" s="23">
        <v>1</v>
      </c>
      <c r="DO140" s="23">
        <v>1</v>
      </c>
      <c r="DP140" s="23">
        <v>1</v>
      </c>
      <c r="DQ140" s="23">
        <v>1</v>
      </c>
      <c r="DR140" s="23">
        <v>0</v>
      </c>
      <c r="DS140" s="23">
        <v>0</v>
      </c>
      <c r="DT140" s="23">
        <v>0</v>
      </c>
      <c r="DU140" s="22">
        <v>0</v>
      </c>
      <c r="DV140" s="23">
        <v>0</v>
      </c>
      <c r="DW140" s="23">
        <v>1</v>
      </c>
      <c r="DX140" s="23">
        <v>1</v>
      </c>
      <c r="DY140" s="23">
        <v>1</v>
      </c>
      <c r="DZ140" s="23">
        <v>1</v>
      </c>
      <c r="EA140" s="23">
        <v>1</v>
      </c>
      <c r="EB140" s="23">
        <v>1</v>
      </c>
      <c r="EC140" s="23">
        <v>1</v>
      </c>
      <c r="ED140" s="23">
        <v>1</v>
      </c>
      <c r="EE140" s="23">
        <v>1</v>
      </c>
      <c r="EF140" s="23">
        <v>1</v>
      </c>
      <c r="EG140" s="23">
        <v>1</v>
      </c>
      <c r="EH140" s="23">
        <v>1</v>
      </c>
      <c r="EI140" s="23">
        <v>1</v>
      </c>
      <c r="EJ140" s="23">
        <v>1</v>
      </c>
      <c r="EK140" s="23">
        <v>1</v>
      </c>
      <c r="EL140" s="23">
        <v>0</v>
      </c>
      <c r="EM140" s="23">
        <v>0</v>
      </c>
      <c r="EN140" s="23">
        <v>0</v>
      </c>
      <c r="EO140" s="22">
        <v>0</v>
      </c>
      <c r="EP140" s="23">
        <v>0</v>
      </c>
      <c r="EQ140" s="23">
        <v>1</v>
      </c>
      <c r="ER140" s="23">
        <v>1</v>
      </c>
      <c r="ES140" s="23">
        <v>1</v>
      </c>
      <c r="ET140" s="23">
        <v>1</v>
      </c>
      <c r="EU140" s="23">
        <v>1</v>
      </c>
      <c r="EV140" s="23">
        <v>1</v>
      </c>
      <c r="EW140" s="23">
        <v>1</v>
      </c>
      <c r="EX140" s="23">
        <v>1</v>
      </c>
      <c r="EY140" s="23">
        <v>1</v>
      </c>
      <c r="EZ140" s="23">
        <v>1</v>
      </c>
      <c r="FA140" s="23">
        <v>1</v>
      </c>
      <c r="FB140" s="23">
        <v>1</v>
      </c>
      <c r="FC140" s="23">
        <v>1</v>
      </c>
      <c r="FD140" s="23">
        <v>1</v>
      </c>
      <c r="FE140" s="23">
        <v>1</v>
      </c>
      <c r="FF140" s="23">
        <v>0</v>
      </c>
      <c r="FG140" s="23">
        <v>0</v>
      </c>
      <c r="FH140" s="23">
        <v>0</v>
      </c>
      <c r="FI140" s="22">
        <v>0</v>
      </c>
      <c r="FJ140" s="23">
        <v>0</v>
      </c>
      <c r="FK140" s="23">
        <v>0</v>
      </c>
      <c r="FL140" s="23">
        <v>1</v>
      </c>
      <c r="FM140" s="23">
        <v>1</v>
      </c>
      <c r="FN140" s="23">
        <v>1</v>
      </c>
      <c r="FO140" s="23">
        <v>1</v>
      </c>
      <c r="FP140" s="23">
        <v>1</v>
      </c>
      <c r="FQ140" s="23">
        <v>1</v>
      </c>
      <c r="FR140" s="23">
        <v>1</v>
      </c>
      <c r="FS140" s="23">
        <v>1</v>
      </c>
      <c r="FT140" s="23">
        <v>1</v>
      </c>
      <c r="FU140" s="23">
        <v>1</v>
      </c>
      <c r="FV140" s="23">
        <v>1</v>
      </c>
      <c r="FW140" s="23">
        <v>1</v>
      </c>
      <c r="FX140" s="23">
        <v>1</v>
      </c>
      <c r="FY140" s="23">
        <v>1</v>
      </c>
      <c r="FZ140" s="23">
        <v>0</v>
      </c>
      <c r="GA140" s="23">
        <v>0</v>
      </c>
      <c r="GB140" s="23">
        <v>0</v>
      </c>
      <c r="GC140" s="22">
        <v>0</v>
      </c>
      <c r="GD140" s="23">
        <v>0</v>
      </c>
      <c r="GE140" s="23">
        <v>0</v>
      </c>
      <c r="GF140" s="23">
        <v>1.0229999999999999</v>
      </c>
      <c r="GG140" s="23">
        <v>1.0229999999999999</v>
      </c>
      <c r="GH140" s="23">
        <v>1.0229999999999999</v>
      </c>
      <c r="GI140" s="23">
        <v>1.0229999999999999</v>
      </c>
      <c r="GJ140" s="23">
        <v>1.0229999999999999</v>
      </c>
      <c r="GK140" s="23">
        <v>1.0229999999999999</v>
      </c>
      <c r="GL140" s="23">
        <v>1.0229999999999999</v>
      </c>
      <c r="GM140" s="23">
        <v>1.0229999999999999</v>
      </c>
      <c r="GN140" s="23">
        <v>1.0229999999999999</v>
      </c>
      <c r="GO140" s="23">
        <v>1.0229999999999999</v>
      </c>
      <c r="GP140" s="23">
        <v>1.0229999999999999</v>
      </c>
      <c r="GQ140" s="23">
        <v>1.0229999999999999</v>
      </c>
      <c r="GR140" s="23">
        <v>1.0229999999999999</v>
      </c>
      <c r="GS140" s="23">
        <v>1.0229999999999999</v>
      </c>
      <c r="GT140" s="23">
        <v>0</v>
      </c>
      <c r="GU140" s="23">
        <v>0</v>
      </c>
      <c r="GV140" s="23">
        <v>0</v>
      </c>
      <c r="GW140" s="22">
        <v>0</v>
      </c>
      <c r="GX140" s="23">
        <v>0</v>
      </c>
      <c r="GY140" s="23">
        <v>0</v>
      </c>
      <c r="GZ140" s="23">
        <v>1.0229999999999999</v>
      </c>
      <c r="HA140" s="23">
        <v>1.0229999999999999</v>
      </c>
      <c r="HB140" s="23">
        <v>1.0229999999999999</v>
      </c>
      <c r="HC140" s="23">
        <v>1.0229999999999999</v>
      </c>
      <c r="HD140" s="23">
        <v>1.0229999999999999</v>
      </c>
      <c r="HE140" s="23">
        <v>1.0229999999999999</v>
      </c>
      <c r="HF140" s="23">
        <v>1.0229999999999999</v>
      </c>
      <c r="HG140" s="23">
        <v>1.0229999999999999</v>
      </c>
      <c r="HH140" s="23">
        <v>1.0229999999999999</v>
      </c>
      <c r="HI140" s="23">
        <v>1.0229999999999999</v>
      </c>
      <c r="HJ140" s="23">
        <v>1.0229999999999999</v>
      </c>
      <c r="HK140" s="23">
        <v>1.0229999999999999</v>
      </c>
      <c r="HL140" s="23">
        <v>1.0229999999999999</v>
      </c>
      <c r="HM140" s="23">
        <v>1.0229999999999999</v>
      </c>
      <c r="HN140" s="23">
        <v>0</v>
      </c>
      <c r="HO140" s="23">
        <v>0</v>
      </c>
      <c r="HP140" s="23">
        <v>0</v>
      </c>
      <c r="HQ140" s="22">
        <v>0</v>
      </c>
      <c r="HR140" s="23">
        <v>0</v>
      </c>
      <c r="HS140" s="23">
        <v>0</v>
      </c>
      <c r="HT140" s="24">
        <v>1</v>
      </c>
      <c r="HU140" s="24">
        <v>1</v>
      </c>
      <c r="HV140" s="24">
        <v>1</v>
      </c>
      <c r="HW140" s="23">
        <v>1</v>
      </c>
      <c r="HX140" s="23">
        <v>1</v>
      </c>
      <c r="HY140" s="23">
        <v>1</v>
      </c>
      <c r="HZ140" s="23">
        <v>1</v>
      </c>
      <c r="IA140" s="23">
        <v>1</v>
      </c>
      <c r="IB140" s="23">
        <v>1</v>
      </c>
      <c r="IC140" s="23">
        <v>1</v>
      </c>
      <c r="ID140" s="23">
        <v>1</v>
      </c>
      <c r="IE140" s="23">
        <v>1</v>
      </c>
      <c r="IF140" s="23">
        <v>1</v>
      </c>
      <c r="IG140" s="23">
        <v>1</v>
      </c>
      <c r="IH140" s="23">
        <v>0</v>
      </c>
      <c r="II140" s="23">
        <v>0</v>
      </c>
      <c r="IJ140" s="23">
        <v>0</v>
      </c>
      <c r="IK140" s="22">
        <v>0</v>
      </c>
      <c r="IL140" s="23">
        <v>0</v>
      </c>
      <c r="IM140" s="23">
        <v>0</v>
      </c>
      <c r="IN140" s="23">
        <v>0</v>
      </c>
      <c r="IO140" s="23">
        <v>0</v>
      </c>
      <c r="IP140" s="23">
        <v>0</v>
      </c>
      <c r="IQ140" s="23">
        <v>0</v>
      </c>
      <c r="IR140" s="23">
        <v>0</v>
      </c>
      <c r="IS140" s="23">
        <v>0</v>
      </c>
      <c r="IT140" s="23">
        <v>0</v>
      </c>
      <c r="IU140" s="23">
        <v>0</v>
      </c>
      <c r="IV140" s="23">
        <v>0</v>
      </c>
      <c r="IW140" s="23">
        <v>0</v>
      </c>
      <c r="IX140" s="23">
        <v>0</v>
      </c>
      <c r="IY140" s="23">
        <v>0</v>
      </c>
      <c r="IZ140" s="23">
        <v>0</v>
      </c>
      <c r="JA140" s="23">
        <v>0</v>
      </c>
      <c r="JB140" s="23">
        <v>0</v>
      </c>
      <c r="JC140" s="23">
        <v>0</v>
      </c>
      <c r="JD140" s="23">
        <v>0</v>
      </c>
      <c r="JE140" s="22">
        <v>0</v>
      </c>
      <c r="JF140" s="23">
        <v>0</v>
      </c>
      <c r="JG140" s="23">
        <v>0</v>
      </c>
      <c r="JH140" s="23">
        <v>0</v>
      </c>
      <c r="JI140" s="23">
        <v>0</v>
      </c>
      <c r="JJ140" s="23">
        <v>0</v>
      </c>
      <c r="JK140" s="23">
        <v>0</v>
      </c>
      <c r="JL140" s="23">
        <v>0</v>
      </c>
      <c r="JM140" s="23">
        <v>0</v>
      </c>
      <c r="JN140" s="23">
        <v>0</v>
      </c>
      <c r="JO140" s="23">
        <v>0</v>
      </c>
      <c r="JP140" s="23">
        <v>0</v>
      </c>
      <c r="JQ140" s="23">
        <v>0</v>
      </c>
      <c r="JR140" s="23">
        <v>0</v>
      </c>
      <c r="JS140" s="23">
        <v>0</v>
      </c>
      <c r="JT140" s="23">
        <v>0</v>
      </c>
      <c r="JU140" s="23">
        <v>0</v>
      </c>
      <c r="JV140" s="23">
        <v>0</v>
      </c>
      <c r="JW140" s="23">
        <v>0</v>
      </c>
      <c r="JX140" s="23">
        <v>0</v>
      </c>
      <c r="JY140" s="22">
        <v>0</v>
      </c>
      <c r="JZ140" s="23">
        <v>0</v>
      </c>
      <c r="KA140" s="23">
        <v>0</v>
      </c>
      <c r="KB140" s="23">
        <v>0</v>
      </c>
      <c r="KC140" s="23">
        <v>0</v>
      </c>
      <c r="KD140" s="23">
        <v>0</v>
      </c>
      <c r="KE140" s="23">
        <v>0</v>
      </c>
      <c r="KF140" s="23">
        <v>0</v>
      </c>
      <c r="KG140" s="23">
        <v>0</v>
      </c>
      <c r="KH140" s="23">
        <v>0</v>
      </c>
      <c r="KI140" s="23">
        <v>0</v>
      </c>
      <c r="KJ140" s="23">
        <v>0</v>
      </c>
      <c r="KK140" s="23">
        <v>0</v>
      </c>
      <c r="KL140" s="23">
        <v>0</v>
      </c>
      <c r="KM140" s="23">
        <v>0</v>
      </c>
      <c r="KN140" s="23">
        <v>0</v>
      </c>
      <c r="KO140" s="23">
        <v>0</v>
      </c>
      <c r="KP140" s="23">
        <v>0</v>
      </c>
      <c r="KQ140" s="23">
        <v>0</v>
      </c>
      <c r="KR140" s="23">
        <v>0</v>
      </c>
      <c r="KS140" s="22">
        <v>0</v>
      </c>
      <c r="KT140" s="23">
        <v>0</v>
      </c>
      <c r="KU140" s="23">
        <v>0</v>
      </c>
      <c r="KV140" s="23">
        <v>0</v>
      </c>
      <c r="KW140" s="23">
        <v>0</v>
      </c>
      <c r="KX140" s="23">
        <v>0</v>
      </c>
      <c r="KY140" s="23">
        <v>0</v>
      </c>
      <c r="KZ140" s="23">
        <v>0</v>
      </c>
      <c r="LA140" s="23">
        <v>0</v>
      </c>
      <c r="LB140" s="23">
        <v>0</v>
      </c>
      <c r="LC140" s="23">
        <v>0</v>
      </c>
      <c r="LD140" s="23">
        <v>0</v>
      </c>
      <c r="LE140" s="23">
        <v>0</v>
      </c>
      <c r="LF140" s="23">
        <v>0</v>
      </c>
      <c r="LG140" s="23">
        <v>0</v>
      </c>
      <c r="LH140" s="23">
        <v>0</v>
      </c>
      <c r="LI140" s="23">
        <v>0</v>
      </c>
      <c r="LJ140" s="23">
        <v>0</v>
      </c>
      <c r="LK140" s="23">
        <v>0</v>
      </c>
      <c r="LL140" s="23">
        <v>0</v>
      </c>
      <c r="LM140" s="22">
        <v>0</v>
      </c>
      <c r="LN140" s="23">
        <v>0</v>
      </c>
      <c r="LO140" s="23">
        <v>0</v>
      </c>
      <c r="LP140" s="23">
        <v>0</v>
      </c>
      <c r="LQ140" s="23">
        <v>0</v>
      </c>
      <c r="LR140" s="23">
        <v>0</v>
      </c>
      <c r="LS140" s="23">
        <v>0</v>
      </c>
      <c r="LT140" s="23">
        <v>0</v>
      </c>
      <c r="LU140" s="23">
        <v>0</v>
      </c>
      <c r="LV140" s="23">
        <v>0</v>
      </c>
      <c r="LW140" s="23">
        <v>0</v>
      </c>
      <c r="LX140" s="23">
        <v>0</v>
      </c>
      <c r="LY140" s="23">
        <v>0</v>
      </c>
      <c r="LZ140" s="23">
        <v>0</v>
      </c>
      <c r="MA140" s="23">
        <v>0</v>
      </c>
      <c r="MB140" s="23">
        <v>0</v>
      </c>
      <c r="MC140" s="23">
        <v>0</v>
      </c>
      <c r="MD140" s="23">
        <v>0</v>
      </c>
      <c r="ME140" s="23">
        <v>0</v>
      </c>
      <c r="MF140" s="23">
        <v>0</v>
      </c>
      <c r="MG140" s="22">
        <v>0</v>
      </c>
      <c r="MH140" s="23">
        <v>0</v>
      </c>
      <c r="MI140" s="23">
        <v>0</v>
      </c>
      <c r="MJ140" s="23">
        <v>0</v>
      </c>
      <c r="MK140" s="23">
        <v>0</v>
      </c>
      <c r="ML140" s="23">
        <v>0</v>
      </c>
      <c r="MM140" s="23">
        <v>0</v>
      </c>
      <c r="MN140" s="23">
        <v>0</v>
      </c>
      <c r="MO140" s="23">
        <v>0</v>
      </c>
      <c r="MP140" s="23">
        <v>0</v>
      </c>
      <c r="MQ140" s="23">
        <v>0</v>
      </c>
      <c r="MR140" s="23">
        <v>0</v>
      </c>
      <c r="MS140" s="23">
        <v>0</v>
      </c>
      <c r="MT140" s="23">
        <v>0</v>
      </c>
      <c r="MU140" s="23">
        <v>0</v>
      </c>
      <c r="MV140" s="23">
        <v>0</v>
      </c>
      <c r="MW140" s="23">
        <v>0</v>
      </c>
      <c r="MX140" s="23">
        <v>0</v>
      </c>
      <c r="MY140" s="23">
        <v>0</v>
      </c>
      <c r="MZ140" s="23">
        <v>0</v>
      </c>
    </row>
    <row r="141" spans="1:364">
      <c r="A141" s="9" t="s">
        <v>1152</v>
      </c>
      <c r="B141" s="9" t="s">
        <v>1153</v>
      </c>
      <c r="C141" s="9" t="s">
        <v>839</v>
      </c>
      <c r="E141" s="22">
        <v>0</v>
      </c>
      <c r="F141" s="23">
        <v>0</v>
      </c>
      <c r="G141" s="23">
        <v>1</v>
      </c>
      <c r="H141" s="23">
        <v>1</v>
      </c>
      <c r="I141" s="23">
        <v>1</v>
      </c>
      <c r="J141" s="23">
        <v>1</v>
      </c>
      <c r="K141" s="23">
        <v>1</v>
      </c>
      <c r="L141" s="23">
        <v>1</v>
      </c>
      <c r="M141" s="23">
        <v>1</v>
      </c>
      <c r="N141" s="23">
        <v>1</v>
      </c>
      <c r="O141" s="23">
        <v>1</v>
      </c>
      <c r="P141" s="23">
        <v>1</v>
      </c>
      <c r="Q141" s="23">
        <v>1</v>
      </c>
      <c r="R141" s="23">
        <v>1</v>
      </c>
      <c r="S141" s="23">
        <v>1</v>
      </c>
      <c r="T141" s="23">
        <v>1</v>
      </c>
      <c r="U141" s="23">
        <v>1</v>
      </c>
      <c r="V141" s="23">
        <v>0</v>
      </c>
      <c r="W141" s="23">
        <v>0</v>
      </c>
      <c r="X141" s="23">
        <v>0</v>
      </c>
      <c r="Y141" s="22">
        <v>0</v>
      </c>
      <c r="Z141" s="23">
        <v>0</v>
      </c>
      <c r="AA141" s="23">
        <v>1</v>
      </c>
      <c r="AB141" s="23">
        <v>1</v>
      </c>
      <c r="AC141" s="23">
        <v>1</v>
      </c>
      <c r="AD141" s="23">
        <v>1</v>
      </c>
      <c r="AE141" s="23">
        <v>1</v>
      </c>
      <c r="AF141" s="23">
        <v>1</v>
      </c>
      <c r="AG141" s="23">
        <v>1</v>
      </c>
      <c r="AH141" s="23">
        <v>1</v>
      </c>
      <c r="AI141" s="23">
        <v>1</v>
      </c>
      <c r="AJ141" s="23">
        <v>1</v>
      </c>
      <c r="AK141" s="23">
        <v>1</v>
      </c>
      <c r="AL141" s="23">
        <v>1</v>
      </c>
      <c r="AM141" s="23">
        <v>1</v>
      </c>
      <c r="AN141" s="23">
        <v>1</v>
      </c>
      <c r="AO141" s="23">
        <v>1</v>
      </c>
      <c r="AP141" s="23">
        <v>0</v>
      </c>
      <c r="AQ141" s="23">
        <v>0</v>
      </c>
      <c r="AR141" s="23">
        <v>0</v>
      </c>
      <c r="AS141" s="22">
        <v>0</v>
      </c>
      <c r="AT141" s="23">
        <v>0</v>
      </c>
      <c r="AU141" s="23">
        <v>0</v>
      </c>
      <c r="AV141" s="23">
        <v>1</v>
      </c>
      <c r="AW141" s="23">
        <v>1</v>
      </c>
      <c r="AX141" s="23">
        <v>1</v>
      </c>
      <c r="AY141" s="23">
        <v>1</v>
      </c>
      <c r="AZ141" s="23">
        <v>1</v>
      </c>
      <c r="BA141" s="23">
        <v>1</v>
      </c>
      <c r="BB141" s="23">
        <v>1</v>
      </c>
      <c r="BC141" s="23">
        <v>1</v>
      </c>
      <c r="BD141" s="23">
        <v>1</v>
      </c>
      <c r="BE141" s="23">
        <v>1</v>
      </c>
      <c r="BF141" s="23">
        <v>1</v>
      </c>
      <c r="BG141" s="23">
        <v>1</v>
      </c>
      <c r="BH141" s="23">
        <v>1</v>
      </c>
      <c r="BI141" s="23">
        <v>1</v>
      </c>
      <c r="BJ141" s="23">
        <v>0</v>
      </c>
      <c r="BK141" s="23">
        <v>0</v>
      </c>
      <c r="BL141" s="23">
        <v>0</v>
      </c>
      <c r="BM141" s="22">
        <v>0</v>
      </c>
      <c r="BN141" s="23">
        <v>0</v>
      </c>
      <c r="BO141" s="23">
        <v>0</v>
      </c>
      <c r="BP141" s="23">
        <v>1</v>
      </c>
      <c r="BQ141" s="23">
        <v>1</v>
      </c>
      <c r="BR141" s="23">
        <v>1</v>
      </c>
      <c r="BS141" s="23">
        <v>1</v>
      </c>
      <c r="BT141" s="23">
        <v>1</v>
      </c>
      <c r="BU141" s="23">
        <v>1</v>
      </c>
      <c r="BV141" s="23">
        <v>1</v>
      </c>
      <c r="BW141" s="23">
        <v>1</v>
      </c>
      <c r="BX141" s="23">
        <v>1</v>
      </c>
      <c r="BY141" s="23">
        <v>1</v>
      </c>
      <c r="BZ141" s="23">
        <v>1</v>
      </c>
      <c r="CA141" s="23">
        <v>1</v>
      </c>
      <c r="CB141" s="23">
        <v>1</v>
      </c>
      <c r="CC141" s="23">
        <v>1</v>
      </c>
      <c r="CD141" s="23">
        <v>0</v>
      </c>
      <c r="CE141" s="23">
        <v>0</v>
      </c>
      <c r="CF141" s="23">
        <v>0</v>
      </c>
      <c r="CG141" s="22">
        <v>0</v>
      </c>
      <c r="CH141" s="23">
        <v>0</v>
      </c>
      <c r="CI141" s="23">
        <v>1</v>
      </c>
      <c r="CJ141" s="23">
        <v>1</v>
      </c>
      <c r="CK141" s="23">
        <v>1</v>
      </c>
      <c r="CL141" s="23">
        <v>1</v>
      </c>
      <c r="CM141" s="23">
        <v>1</v>
      </c>
      <c r="CN141" s="23">
        <v>1</v>
      </c>
      <c r="CO141" s="23">
        <v>1</v>
      </c>
      <c r="CP141" s="23">
        <v>1</v>
      </c>
      <c r="CQ141" s="23">
        <v>1</v>
      </c>
      <c r="CR141" s="23">
        <v>1</v>
      </c>
      <c r="CS141" s="23">
        <v>1</v>
      </c>
      <c r="CT141" s="23">
        <v>1</v>
      </c>
      <c r="CU141" s="23">
        <v>1</v>
      </c>
      <c r="CV141" s="23">
        <v>1</v>
      </c>
      <c r="CW141" s="23">
        <v>1</v>
      </c>
      <c r="CX141" s="23">
        <v>0</v>
      </c>
      <c r="CY141" s="23">
        <v>0</v>
      </c>
      <c r="CZ141" s="23">
        <v>0</v>
      </c>
      <c r="DA141" s="22">
        <v>0</v>
      </c>
      <c r="DB141" s="23">
        <v>0</v>
      </c>
      <c r="DC141" s="23">
        <v>1</v>
      </c>
      <c r="DD141" s="23">
        <v>1</v>
      </c>
      <c r="DE141" s="23">
        <v>1</v>
      </c>
      <c r="DF141" s="23">
        <v>1</v>
      </c>
      <c r="DG141" s="23">
        <v>1</v>
      </c>
      <c r="DH141" s="23">
        <v>1</v>
      </c>
      <c r="DI141" s="23">
        <v>1</v>
      </c>
      <c r="DJ141" s="23">
        <v>1</v>
      </c>
      <c r="DK141" s="23">
        <v>1</v>
      </c>
      <c r="DL141" s="23">
        <v>1</v>
      </c>
      <c r="DM141" s="23">
        <v>1</v>
      </c>
      <c r="DN141" s="23">
        <v>1</v>
      </c>
      <c r="DO141" s="23">
        <v>1</v>
      </c>
      <c r="DP141" s="23">
        <v>1</v>
      </c>
      <c r="DQ141" s="23">
        <v>1</v>
      </c>
      <c r="DR141" s="23">
        <v>0</v>
      </c>
      <c r="DS141" s="23">
        <v>0</v>
      </c>
      <c r="DT141" s="23">
        <v>0</v>
      </c>
      <c r="DU141" s="22">
        <v>0</v>
      </c>
      <c r="DV141" s="23">
        <v>0</v>
      </c>
      <c r="DW141" s="23">
        <v>1</v>
      </c>
      <c r="DX141" s="23">
        <v>1</v>
      </c>
      <c r="DY141" s="23">
        <v>1</v>
      </c>
      <c r="DZ141" s="23">
        <v>1</v>
      </c>
      <c r="EA141" s="23">
        <v>1</v>
      </c>
      <c r="EB141" s="23">
        <v>1</v>
      </c>
      <c r="EC141" s="23">
        <v>1</v>
      </c>
      <c r="ED141" s="23">
        <v>1</v>
      </c>
      <c r="EE141" s="23">
        <v>1</v>
      </c>
      <c r="EF141" s="23">
        <v>1</v>
      </c>
      <c r="EG141" s="23">
        <v>1</v>
      </c>
      <c r="EH141" s="23">
        <v>1</v>
      </c>
      <c r="EI141" s="23">
        <v>1</v>
      </c>
      <c r="EJ141" s="23">
        <v>1</v>
      </c>
      <c r="EK141" s="23">
        <v>1</v>
      </c>
      <c r="EL141" s="23">
        <v>0</v>
      </c>
      <c r="EM141" s="23">
        <v>0</v>
      </c>
      <c r="EN141" s="23">
        <v>0</v>
      </c>
      <c r="EO141" s="22">
        <v>0</v>
      </c>
      <c r="EP141" s="23">
        <v>0</v>
      </c>
      <c r="EQ141" s="23">
        <v>1</v>
      </c>
      <c r="ER141" s="23">
        <v>1</v>
      </c>
      <c r="ES141" s="23">
        <v>1</v>
      </c>
      <c r="ET141" s="23">
        <v>1</v>
      </c>
      <c r="EU141" s="23">
        <v>1</v>
      </c>
      <c r="EV141" s="23">
        <v>1</v>
      </c>
      <c r="EW141" s="23">
        <v>1</v>
      </c>
      <c r="EX141" s="23">
        <v>1</v>
      </c>
      <c r="EY141" s="23">
        <v>1</v>
      </c>
      <c r="EZ141" s="23">
        <v>1</v>
      </c>
      <c r="FA141" s="23">
        <v>1</v>
      </c>
      <c r="FB141" s="23">
        <v>1</v>
      </c>
      <c r="FC141" s="23">
        <v>1</v>
      </c>
      <c r="FD141" s="23">
        <v>1</v>
      </c>
      <c r="FE141" s="23">
        <v>1</v>
      </c>
      <c r="FF141" s="23">
        <v>0</v>
      </c>
      <c r="FG141" s="23">
        <v>0</v>
      </c>
      <c r="FH141" s="23">
        <v>0</v>
      </c>
      <c r="FI141" s="22">
        <v>0</v>
      </c>
      <c r="FJ141" s="23">
        <v>0</v>
      </c>
      <c r="FK141" s="23">
        <v>0</v>
      </c>
      <c r="FL141" s="23">
        <v>1</v>
      </c>
      <c r="FM141" s="23">
        <v>1</v>
      </c>
      <c r="FN141" s="23">
        <v>1</v>
      </c>
      <c r="FO141" s="23">
        <v>1</v>
      </c>
      <c r="FP141" s="23">
        <v>1</v>
      </c>
      <c r="FQ141" s="23">
        <v>1</v>
      </c>
      <c r="FR141" s="23">
        <v>1</v>
      </c>
      <c r="FS141" s="23">
        <v>1</v>
      </c>
      <c r="FT141" s="23">
        <v>1</v>
      </c>
      <c r="FU141" s="23">
        <v>1</v>
      </c>
      <c r="FV141" s="23">
        <v>1</v>
      </c>
      <c r="FW141" s="23">
        <v>1</v>
      </c>
      <c r="FX141" s="23">
        <v>1</v>
      </c>
      <c r="FY141" s="23">
        <v>1</v>
      </c>
      <c r="FZ141" s="23">
        <v>0</v>
      </c>
      <c r="GA141" s="23">
        <v>0</v>
      </c>
      <c r="GB141" s="23">
        <v>0</v>
      </c>
      <c r="GC141" s="22">
        <v>0</v>
      </c>
      <c r="GD141" s="23">
        <v>0</v>
      </c>
      <c r="GE141" s="23">
        <v>0</v>
      </c>
      <c r="GF141" s="23">
        <v>1.0229999999999999</v>
      </c>
      <c r="GG141" s="23">
        <v>1.0229999999999999</v>
      </c>
      <c r="GH141" s="23">
        <v>1.0229999999999999</v>
      </c>
      <c r="GI141" s="23">
        <v>1.0229999999999999</v>
      </c>
      <c r="GJ141" s="23">
        <v>1.0229999999999999</v>
      </c>
      <c r="GK141" s="23">
        <v>1.0229999999999999</v>
      </c>
      <c r="GL141" s="23">
        <v>1.0229999999999999</v>
      </c>
      <c r="GM141" s="23">
        <v>1.0229999999999999</v>
      </c>
      <c r="GN141" s="23">
        <v>1.0229999999999999</v>
      </c>
      <c r="GO141" s="23">
        <v>1.0229999999999999</v>
      </c>
      <c r="GP141" s="23">
        <v>1.0229999999999999</v>
      </c>
      <c r="GQ141" s="23">
        <v>1.0229999999999999</v>
      </c>
      <c r="GR141" s="23">
        <v>1.0229999999999999</v>
      </c>
      <c r="GS141" s="23">
        <v>1.0229999999999999</v>
      </c>
      <c r="GT141" s="23">
        <v>0</v>
      </c>
      <c r="GU141" s="23">
        <v>0</v>
      </c>
      <c r="GV141" s="23">
        <v>0</v>
      </c>
      <c r="GW141" s="22">
        <v>0</v>
      </c>
      <c r="GX141" s="23">
        <v>0</v>
      </c>
      <c r="GY141" s="23">
        <v>0</v>
      </c>
      <c r="GZ141" s="23">
        <v>1.0229999999999999</v>
      </c>
      <c r="HA141" s="23">
        <v>1.0229999999999999</v>
      </c>
      <c r="HB141" s="23">
        <v>1.0229999999999999</v>
      </c>
      <c r="HC141" s="23">
        <v>1.0229999999999999</v>
      </c>
      <c r="HD141" s="23">
        <v>1.0229999999999999</v>
      </c>
      <c r="HE141" s="23">
        <v>1.0229999999999999</v>
      </c>
      <c r="HF141" s="23">
        <v>1.0229999999999999</v>
      </c>
      <c r="HG141" s="23">
        <v>1.0229999999999999</v>
      </c>
      <c r="HH141" s="23">
        <v>1.0229999999999999</v>
      </c>
      <c r="HI141" s="23">
        <v>1.0229999999999999</v>
      </c>
      <c r="HJ141" s="23">
        <v>1.0229999999999999</v>
      </c>
      <c r="HK141" s="23">
        <v>1.0229999999999999</v>
      </c>
      <c r="HL141" s="23">
        <v>1.0229999999999999</v>
      </c>
      <c r="HM141" s="23">
        <v>1.0229999999999999</v>
      </c>
      <c r="HN141" s="23">
        <v>0</v>
      </c>
      <c r="HO141" s="23">
        <v>0</v>
      </c>
      <c r="HP141" s="23">
        <v>0</v>
      </c>
      <c r="HQ141" s="22">
        <v>0</v>
      </c>
      <c r="HR141" s="23">
        <v>0</v>
      </c>
      <c r="HS141" s="23">
        <v>0</v>
      </c>
      <c r="HT141" s="24">
        <v>1</v>
      </c>
      <c r="HU141" s="24">
        <v>1</v>
      </c>
      <c r="HV141" s="24">
        <v>1</v>
      </c>
      <c r="HW141" s="23">
        <v>1</v>
      </c>
      <c r="HX141" s="23">
        <v>1</v>
      </c>
      <c r="HY141" s="23">
        <v>1</v>
      </c>
      <c r="HZ141" s="23">
        <v>1</v>
      </c>
      <c r="IA141" s="23">
        <v>1</v>
      </c>
      <c r="IB141" s="23">
        <v>1</v>
      </c>
      <c r="IC141" s="23">
        <v>1</v>
      </c>
      <c r="ID141" s="23">
        <v>1</v>
      </c>
      <c r="IE141" s="23">
        <v>1</v>
      </c>
      <c r="IF141" s="23">
        <v>1</v>
      </c>
      <c r="IG141" s="23">
        <v>1</v>
      </c>
      <c r="IH141" s="23">
        <v>0</v>
      </c>
      <c r="II141" s="23">
        <v>0</v>
      </c>
      <c r="IJ141" s="23">
        <v>0</v>
      </c>
      <c r="IK141" s="22">
        <v>0</v>
      </c>
      <c r="IL141" s="23">
        <v>0</v>
      </c>
      <c r="IM141" s="23">
        <v>0</v>
      </c>
      <c r="IN141" s="23">
        <v>0</v>
      </c>
      <c r="IO141" s="23">
        <v>0</v>
      </c>
      <c r="IP141" s="23">
        <v>0</v>
      </c>
      <c r="IQ141" s="23">
        <v>0</v>
      </c>
      <c r="IR141" s="23">
        <v>0</v>
      </c>
      <c r="IS141" s="23">
        <v>0</v>
      </c>
      <c r="IT141" s="23">
        <v>0</v>
      </c>
      <c r="IU141" s="23">
        <v>0</v>
      </c>
      <c r="IV141" s="23">
        <v>0</v>
      </c>
      <c r="IW141" s="23">
        <v>0</v>
      </c>
      <c r="IX141" s="23">
        <v>0</v>
      </c>
      <c r="IY141" s="23">
        <v>0</v>
      </c>
      <c r="IZ141" s="23">
        <v>0</v>
      </c>
      <c r="JA141" s="23">
        <v>0</v>
      </c>
      <c r="JB141" s="23">
        <v>0</v>
      </c>
      <c r="JC141" s="23">
        <v>0</v>
      </c>
      <c r="JD141" s="23">
        <v>0</v>
      </c>
      <c r="JE141" s="22">
        <v>0</v>
      </c>
      <c r="JF141" s="23">
        <v>0</v>
      </c>
      <c r="JG141" s="23">
        <v>0</v>
      </c>
      <c r="JH141" s="23">
        <v>0</v>
      </c>
      <c r="JI141" s="23">
        <v>0</v>
      </c>
      <c r="JJ141" s="23">
        <v>0</v>
      </c>
      <c r="JK141" s="23">
        <v>0</v>
      </c>
      <c r="JL141" s="23">
        <v>0</v>
      </c>
      <c r="JM141" s="23">
        <v>0</v>
      </c>
      <c r="JN141" s="23">
        <v>0</v>
      </c>
      <c r="JO141" s="23">
        <v>0</v>
      </c>
      <c r="JP141" s="23">
        <v>0</v>
      </c>
      <c r="JQ141" s="23">
        <v>0</v>
      </c>
      <c r="JR141" s="23">
        <v>0</v>
      </c>
      <c r="JS141" s="23">
        <v>0</v>
      </c>
      <c r="JT141" s="23">
        <v>0</v>
      </c>
      <c r="JU141" s="23">
        <v>0</v>
      </c>
      <c r="JV141" s="23">
        <v>0</v>
      </c>
      <c r="JW141" s="23">
        <v>0</v>
      </c>
      <c r="JX141" s="23">
        <v>0</v>
      </c>
      <c r="JY141" s="22">
        <v>0</v>
      </c>
      <c r="JZ141" s="23">
        <v>0</v>
      </c>
      <c r="KA141" s="23">
        <v>0</v>
      </c>
      <c r="KB141" s="23">
        <v>0</v>
      </c>
      <c r="KC141" s="23">
        <v>0</v>
      </c>
      <c r="KD141" s="23">
        <v>0</v>
      </c>
      <c r="KE141" s="23">
        <v>0</v>
      </c>
      <c r="KF141" s="23">
        <v>0</v>
      </c>
      <c r="KG141" s="23">
        <v>0</v>
      </c>
      <c r="KH141" s="23">
        <v>0</v>
      </c>
      <c r="KI141" s="23">
        <v>0</v>
      </c>
      <c r="KJ141" s="23">
        <v>0</v>
      </c>
      <c r="KK141" s="23">
        <v>0</v>
      </c>
      <c r="KL141" s="23">
        <v>0</v>
      </c>
      <c r="KM141" s="23">
        <v>0</v>
      </c>
      <c r="KN141" s="23">
        <v>0</v>
      </c>
      <c r="KO141" s="23">
        <v>0</v>
      </c>
      <c r="KP141" s="23">
        <v>0</v>
      </c>
      <c r="KQ141" s="23">
        <v>0</v>
      </c>
      <c r="KR141" s="23">
        <v>0</v>
      </c>
      <c r="KS141" s="22">
        <v>0</v>
      </c>
      <c r="KT141" s="23">
        <v>0</v>
      </c>
      <c r="KU141" s="23">
        <v>0</v>
      </c>
      <c r="KV141" s="23">
        <v>0</v>
      </c>
      <c r="KW141" s="23">
        <v>0</v>
      </c>
      <c r="KX141" s="23">
        <v>0</v>
      </c>
      <c r="KY141" s="23">
        <v>0</v>
      </c>
      <c r="KZ141" s="23">
        <v>0</v>
      </c>
      <c r="LA141" s="23">
        <v>0</v>
      </c>
      <c r="LB141" s="23">
        <v>0</v>
      </c>
      <c r="LC141" s="23">
        <v>0</v>
      </c>
      <c r="LD141" s="23">
        <v>0</v>
      </c>
      <c r="LE141" s="23">
        <v>0</v>
      </c>
      <c r="LF141" s="23">
        <v>0</v>
      </c>
      <c r="LG141" s="23">
        <v>0</v>
      </c>
      <c r="LH141" s="23">
        <v>0</v>
      </c>
      <c r="LI141" s="23">
        <v>0</v>
      </c>
      <c r="LJ141" s="23">
        <v>0</v>
      </c>
      <c r="LK141" s="23">
        <v>0</v>
      </c>
      <c r="LL141" s="23">
        <v>0</v>
      </c>
      <c r="LM141" s="22">
        <v>0</v>
      </c>
      <c r="LN141" s="23">
        <v>0</v>
      </c>
      <c r="LO141" s="23">
        <v>0</v>
      </c>
      <c r="LP141" s="23">
        <v>0</v>
      </c>
      <c r="LQ141" s="23">
        <v>0</v>
      </c>
      <c r="LR141" s="23">
        <v>0</v>
      </c>
      <c r="LS141" s="23">
        <v>0</v>
      </c>
      <c r="LT141" s="23">
        <v>0</v>
      </c>
      <c r="LU141" s="23">
        <v>0</v>
      </c>
      <c r="LV141" s="23">
        <v>0</v>
      </c>
      <c r="LW141" s="23">
        <v>0</v>
      </c>
      <c r="LX141" s="23">
        <v>0</v>
      </c>
      <c r="LY141" s="23">
        <v>0</v>
      </c>
      <c r="LZ141" s="23">
        <v>0</v>
      </c>
      <c r="MA141" s="23">
        <v>0</v>
      </c>
      <c r="MB141" s="23">
        <v>0</v>
      </c>
      <c r="MC141" s="23">
        <v>0</v>
      </c>
      <c r="MD141" s="23">
        <v>0</v>
      </c>
      <c r="ME141" s="23">
        <v>0</v>
      </c>
      <c r="MF141" s="23">
        <v>0</v>
      </c>
      <c r="MG141" s="22">
        <v>0</v>
      </c>
      <c r="MH141" s="23">
        <v>0</v>
      </c>
      <c r="MI141" s="23">
        <v>0</v>
      </c>
      <c r="MJ141" s="23">
        <v>0</v>
      </c>
      <c r="MK141" s="23">
        <v>0</v>
      </c>
      <c r="ML141" s="23">
        <v>0</v>
      </c>
      <c r="MM141" s="23">
        <v>0</v>
      </c>
      <c r="MN141" s="23">
        <v>0</v>
      </c>
      <c r="MO141" s="23">
        <v>0</v>
      </c>
      <c r="MP141" s="23">
        <v>0</v>
      </c>
      <c r="MQ141" s="23">
        <v>0</v>
      </c>
      <c r="MR141" s="23">
        <v>0</v>
      </c>
      <c r="MS141" s="23">
        <v>0</v>
      </c>
      <c r="MT141" s="23">
        <v>0</v>
      </c>
      <c r="MU141" s="23">
        <v>0</v>
      </c>
      <c r="MV141" s="23">
        <v>0</v>
      </c>
      <c r="MW141" s="23">
        <v>0</v>
      </c>
      <c r="MX141" s="23">
        <v>0</v>
      </c>
      <c r="MY141" s="23">
        <v>0</v>
      </c>
      <c r="MZ141" s="23">
        <v>0</v>
      </c>
    </row>
    <row r="142" spans="1:364">
      <c r="E142" s="22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2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2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2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2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2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2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2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2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2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2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2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2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2"/>
      <c r="JF142" s="23"/>
      <c r="JG142" s="23"/>
      <c r="JH142" s="23"/>
      <c r="JI142" s="23"/>
      <c r="JJ142" s="23"/>
      <c r="JK142" s="23"/>
      <c r="JL142" s="23"/>
      <c r="JM142" s="23"/>
      <c r="JN142" s="23"/>
      <c r="JO142" s="23"/>
      <c r="JP142" s="23"/>
      <c r="JQ142" s="23"/>
      <c r="JR142" s="23"/>
      <c r="JS142" s="23"/>
      <c r="JT142" s="23"/>
      <c r="JU142" s="23"/>
      <c r="JV142" s="23"/>
      <c r="JW142" s="23"/>
      <c r="JX142" s="23"/>
      <c r="JY142" s="22"/>
      <c r="JZ142" s="23"/>
      <c r="KA142" s="23"/>
      <c r="KB142" s="23"/>
      <c r="KC142" s="23"/>
      <c r="KD142" s="23"/>
      <c r="KE142" s="23"/>
      <c r="KF142" s="23"/>
      <c r="KG142" s="23"/>
      <c r="KH142" s="23"/>
      <c r="KI142" s="23"/>
      <c r="KJ142" s="23"/>
      <c r="KK142" s="23"/>
      <c r="KL142" s="23"/>
      <c r="KM142" s="23"/>
      <c r="KN142" s="23"/>
      <c r="KO142" s="23"/>
      <c r="KP142" s="23"/>
      <c r="KQ142" s="23"/>
      <c r="KR142" s="23"/>
      <c r="KS142" s="22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2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2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</row>
    <row r="143" spans="1:364">
      <c r="E143" s="22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2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2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2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2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2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2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2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2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2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2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2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2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2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2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2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2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2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</row>
    <row r="144" spans="1:364">
      <c r="E144" s="26"/>
      <c r="Y144" s="26"/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5:345">
      <c r="E145" s="26"/>
      <c r="Y145" s="26"/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5:345">
      <c r="E146" s="26"/>
      <c r="Y146" s="26"/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5:345">
      <c r="E147" s="26"/>
      <c r="Y147" s="26"/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5:345">
      <c r="E148" s="26"/>
      <c r="Y148" s="26"/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5:345">
      <c r="E149" s="26"/>
      <c r="Y149" s="26"/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5:345">
      <c r="E150" s="26"/>
      <c r="Y150" s="26"/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5:345">
      <c r="E151" s="26"/>
      <c r="Y151" s="26"/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5:345">
      <c r="E152" s="26"/>
      <c r="Y152" s="26"/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5:345">
      <c r="E153" s="26"/>
      <c r="Y153" s="26"/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5:345">
      <c r="E154" s="26"/>
      <c r="Y154" s="26"/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5:345">
      <c r="E155" s="26"/>
      <c r="Y155" s="26"/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5:345">
      <c r="E156" s="26"/>
      <c r="Y156" s="26"/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5:345">
      <c r="E157" s="26"/>
      <c r="Y157" s="26"/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5:345">
      <c r="E158" s="26"/>
      <c r="Y158" s="26"/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5:345">
      <c r="E159" s="26"/>
      <c r="Y159" s="26"/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5:345">
      <c r="E160" s="26"/>
      <c r="Y160" s="26"/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5:345">
      <c r="E161" s="26"/>
      <c r="Y161" s="26"/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5:345">
      <c r="E162" s="26"/>
      <c r="Y162" s="26"/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5:345">
      <c r="E163" s="26"/>
      <c r="Y163" s="26"/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5:345">
      <c r="E164" s="26"/>
      <c r="Y164" s="26"/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5:345">
      <c r="E165" s="26"/>
      <c r="Y165" s="26"/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5:345">
      <c r="E166" s="26"/>
      <c r="Y166" s="26"/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5:345">
      <c r="E167" s="26"/>
      <c r="Y167" s="26"/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5:345">
      <c r="E168" s="26"/>
      <c r="Y168" s="26"/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5:345">
      <c r="E169" s="26"/>
      <c r="Y169" s="26"/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5:345">
      <c r="E170" s="26"/>
      <c r="Y170" s="26"/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5:345">
      <c r="E171" s="26"/>
      <c r="Y171" s="26"/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5:345">
      <c r="E172" s="26"/>
      <c r="Y172" s="26"/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5:345">
      <c r="E173" s="26"/>
      <c r="Y173" s="26"/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5:345">
      <c r="E174" s="26"/>
      <c r="Y174" s="26"/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5:345">
      <c r="E175" s="26"/>
      <c r="Y175" s="26"/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5:345">
      <c r="E176" s="26"/>
      <c r="Y176" s="26"/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5:345">
      <c r="E177" s="26"/>
      <c r="Y177" s="26"/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5:345">
      <c r="E178" s="26"/>
      <c r="Y178" s="26"/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5:345">
      <c r="E179" s="26"/>
      <c r="Y179" s="26"/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5:345">
      <c r="E180" s="26"/>
      <c r="Y180" s="26"/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5:345">
      <c r="E181" s="26"/>
      <c r="Y181" s="26"/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5:345">
      <c r="E182" s="26"/>
      <c r="Y182" s="26"/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5:345">
      <c r="E183" s="26"/>
      <c r="Y183" s="26"/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5:345">
      <c r="E184" s="26"/>
      <c r="Y184" s="26"/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5:345">
      <c r="E185" s="26"/>
      <c r="Y185" s="26"/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5:345">
      <c r="E186" s="26"/>
      <c r="Y186" s="26"/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5:345">
      <c r="E187" s="26"/>
      <c r="Y187" s="26"/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5:345">
      <c r="E188" s="26"/>
      <c r="Y188" s="26"/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5:345">
      <c r="E189" s="26"/>
      <c r="Y189" s="26"/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5:345">
      <c r="E190" s="26"/>
      <c r="Y190" s="26"/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5:345">
      <c r="E191" s="26"/>
      <c r="Y191" s="26"/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5:345">
      <c r="E192" s="26"/>
      <c r="Y192" s="26"/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5:345">
      <c r="E193" s="26"/>
      <c r="Y193" s="26"/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5:345">
      <c r="E194" s="26"/>
      <c r="Y194" s="26"/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5:345">
      <c r="E195" s="26"/>
      <c r="Y195" s="26"/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5:345">
      <c r="E196" s="26"/>
      <c r="Y196" s="26"/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5:345">
      <c r="E197" s="26"/>
      <c r="Y197" s="26"/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5:345">
      <c r="E198" s="26"/>
      <c r="Y198" s="26"/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5:345">
      <c r="E199" s="26"/>
      <c r="Y199" s="26"/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5:345">
      <c r="E200" s="26"/>
      <c r="Y200" s="26"/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5:345">
      <c r="E201" s="26"/>
      <c r="Y201" s="26"/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5:345">
      <c r="E202" s="26"/>
      <c r="Y202" s="26"/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5:345">
      <c r="E203" s="26"/>
      <c r="Y203" s="26"/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5:345">
      <c r="E204" s="26"/>
      <c r="Y204" s="26"/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5:345">
      <c r="E205" s="26"/>
      <c r="Y205" s="26"/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5:345">
      <c r="E206" s="26"/>
      <c r="Y206" s="26"/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5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5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</sheetData>
  <autoFilter ref="A2:MZ2" xr:uid="{00000000-0009-0000-0000-00000F000000}"/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0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654B-F74B-4F90-A4C8-02B5B9261F73}">
  <sheetPr codeName="Sheet20">
    <pageSetUpPr fitToPage="1"/>
  </sheetPr>
  <dimension ref="A1:MZ2000"/>
  <sheetViews>
    <sheetView zoomScale="80" zoomScaleNormal="80" workbookViewId="0">
      <pane xSplit="2" ySplit="2" topLeftCell="AE3" activePane="bottomRight" state="frozen"/>
      <selection pane="topRight" activeCell="C37" sqref="C37"/>
      <selection pane="bottomLeft" activeCell="C37" sqref="C37"/>
      <selection pane="bottomRight" activeCell="B18" sqref="B14:AL18"/>
    </sheetView>
  </sheetViews>
  <sheetFormatPr defaultColWidth="9.1796875" defaultRowHeight="14.5"/>
  <cols>
    <col min="1" max="1" width="22.1796875" style="9" customWidth="1"/>
    <col min="2" max="2" width="57.81640625" style="9" bestFit="1" customWidth="1"/>
    <col min="3" max="3" width="50.453125" style="9" bestFit="1" customWidth="1"/>
    <col min="4" max="4" width="57.1796875" style="9" customWidth="1"/>
    <col min="5" max="364" width="12.6328125" style="9" customWidth="1"/>
    <col min="365" max="16384" width="9.1796875" style="9"/>
  </cols>
  <sheetData>
    <row r="1" spans="1:364" ht="18" customHeight="1">
      <c r="A1" s="7" t="s">
        <v>841</v>
      </c>
      <c r="B1" s="8" t="s">
        <v>1154</v>
      </c>
      <c r="E1" s="10" t="s">
        <v>1155</v>
      </c>
      <c r="F1" s="11"/>
      <c r="G1" s="12"/>
      <c r="H1" s="204" t="s">
        <v>1156</v>
      </c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6"/>
      <c r="V1" s="27" t="s">
        <v>1155</v>
      </c>
      <c r="W1" s="14"/>
      <c r="X1" s="15"/>
      <c r="Y1" s="10" t="s">
        <v>1157</v>
      </c>
      <c r="Z1" s="11"/>
      <c r="AA1" s="12"/>
      <c r="AB1" s="204" t="s">
        <v>1158</v>
      </c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6"/>
      <c r="AP1" s="27" t="s">
        <v>1159</v>
      </c>
      <c r="AQ1" s="14"/>
      <c r="AR1" s="15"/>
      <c r="AS1" s="10" t="s">
        <v>1160</v>
      </c>
      <c r="AT1" s="11"/>
      <c r="AU1" s="12"/>
      <c r="AV1" s="204" t="s">
        <v>1161</v>
      </c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6"/>
      <c r="BJ1" s="27" t="s">
        <v>1162</v>
      </c>
      <c r="BK1" s="14"/>
      <c r="BL1" s="15"/>
      <c r="BM1" s="10" t="s">
        <v>1163</v>
      </c>
      <c r="BN1" s="11"/>
      <c r="BO1" s="12"/>
      <c r="BP1" s="204" t="s">
        <v>1164</v>
      </c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6"/>
      <c r="CD1" s="27" t="s">
        <v>1165</v>
      </c>
      <c r="CE1" s="14"/>
      <c r="CF1" s="15"/>
      <c r="CG1" s="10" t="s">
        <v>1166</v>
      </c>
      <c r="CH1" s="11"/>
      <c r="CI1" s="12"/>
      <c r="CJ1" s="204" t="s">
        <v>843</v>
      </c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6"/>
      <c r="CX1" s="27" t="s">
        <v>1167</v>
      </c>
      <c r="CY1" s="14"/>
      <c r="CZ1" s="15"/>
      <c r="DA1" s="10" t="s">
        <v>1168</v>
      </c>
      <c r="DB1" s="11"/>
      <c r="DC1" s="12"/>
      <c r="DD1" s="204" t="s">
        <v>843</v>
      </c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6"/>
      <c r="DR1" s="27" t="s">
        <v>1168</v>
      </c>
      <c r="DS1" s="14"/>
      <c r="DT1" s="15"/>
      <c r="DU1" s="10" t="s">
        <v>871</v>
      </c>
      <c r="DV1" s="11"/>
      <c r="DW1" s="12"/>
      <c r="DX1" s="204" t="s">
        <v>843</v>
      </c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6"/>
      <c r="EL1" s="27" t="s">
        <v>865</v>
      </c>
      <c r="EM1" s="14"/>
      <c r="EN1" s="15"/>
      <c r="EO1" s="10" t="s">
        <v>871</v>
      </c>
      <c r="EP1" s="11"/>
      <c r="EQ1" s="12"/>
      <c r="ER1" s="204" t="s">
        <v>843</v>
      </c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6"/>
      <c r="FF1" s="27" t="s">
        <v>865</v>
      </c>
      <c r="FG1" s="14"/>
      <c r="FH1" s="15"/>
      <c r="FI1" s="10" t="s">
        <v>871</v>
      </c>
      <c r="FJ1" s="11"/>
      <c r="FK1" s="12"/>
      <c r="FL1" s="204" t="s">
        <v>843</v>
      </c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6"/>
      <c r="FZ1" s="27" t="s">
        <v>865</v>
      </c>
      <c r="GA1" s="14"/>
      <c r="GB1" s="15"/>
      <c r="GC1" s="10" t="s">
        <v>871</v>
      </c>
      <c r="GD1" s="11"/>
      <c r="GE1" s="12"/>
      <c r="GF1" s="204" t="s">
        <v>843</v>
      </c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6"/>
      <c r="GT1" s="27" t="s">
        <v>865</v>
      </c>
      <c r="GU1" s="14"/>
      <c r="GV1" s="15"/>
      <c r="GW1" s="10" t="s">
        <v>871</v>
      </c>
      <c r="GX1" s="11"/>
      <c r="GY1" s="12"/>
      <c r="GZ1" s="204" t="s">
        <v>843</v>
      </c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6"/>
      <c r="HN1" s="27" t="s">
        <v>865</v>
      </c>
      <c r="HO1" s="14"/>
      <c r="HP1" s="15"/>
      <c r="HQ1" s="10" t="s">
        <v>871</v>
      </c>
      <c r="HR1" s="11"/>
      <c r="HS1" s="12"/>
      <c r="HT1" s="204" t="s">
        <v>843</v>
      </c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6"/>
      <c r="IH1" s="27" t="s">
        <v>865</v>
      </c>
      <c r="II1" s="14"/>
      <c r="IJ1" s="15"/>
      <c r="IK1" s="10" t="s">
        <v>871</v>
      </c>
      <c r="IL1" s="11"/>
      <c r="IM1" s="12"/>
      <c r="IN1" s="204" t="s">
        <v>843</v>
      </c>
      <c r="IO1" s="205"/>
      <c r="IP1" s="205"/>
      <c r="IQ1" s="205"/>
      <c r="IR1" s="205"/>
      <c r="IS1" s="205"/>
      <c r="IT1" s="205"/>
      <c r="IU1" s="205"/>
      <c r="IV1" s="205"/>
      <c r="IW1" s="205"/>
      <c r="IX1" s="205"/>
      <c r="IY1" s="205"/>
      <c r="IZ1" s="205"/>
      <c r="JA1" s="206"/>
      <c r="JB1" s="27" t="s">
        <v>865</v>
      </c>
      <c r="JC1" s="14"/>
      <c r="JD1" s="15"/>
      <c r="JE1" s="10" t="s">
        <v>871</v>
      </c>
      <c r="JF1" s="11"/>
      <c r="JG1" s="12"/>
      <c r="JH1" s="204" t="s">
        <v>843</v>
      </c>
      <c r="JI1" s="205"/>
      <c r="JJ1" s="205"/>
      <c r="JK1" s="205"/>
      <c r="JL1" s="205"/>
      <c r="JM1" s="205"/>
      <c r="JN1" s="205"/>
      <c r="JO1" s="205"/>
      <c r="JP1" s="205"/>
      <c r="JQ1" s="205"/>
      <c r="JR1" s="205"/>
      <c r="JS1" s="205"/>
      <c r="JT1" s="205"/>
      <c r="JU1" s="206"/>
      <c r="JV1" s="27" t="s">
        <v>865</v>
      </c>
      <c r="JW1" s="14"/>
      <c r="JX1" s="15"/>
      <c r="JY1" s="10" t="s">
        <v>871</v>
      </c>
      <c r="JZ1" s="11"/>
      <c r="KA1" s="12"/>
      <c r="KB1" s="204" t="s">
        <v>843</v>
      </c>
      <c r="KC1" s="205"/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6"/>
      <c r="KP1" s="27" t="s">
        <v>865</v>
      </c>
      <c r="KQ1" s="14"/>
      <c r="KR1" s="15"/>
      <c r="KS1" s="10" t="s">
        <v>871</v>
      </c>
      <c r="KT1" s="11"/>
      <c r="KU1" s="12"/>
      <c r="KV1" s="204" t="s">
        <v>843</v>
      </c>
      <c r="KW1" s="205"/>
      <c r="KX1" s="205"/>
      <c r="KY1" s="205"/>
      <c r="KZ1" s="205"/>
      <c r="LA1" s="205"/>
      <c r="LB1" s="205"/>
      <c r="LC1" s="205"/>
      <c r="LD1" s="205"/>
      <c r="LE1" s="205"/>
      <c r="LF1" s="205"/>
      <c r="LG1" s="205"/>
      <c r="LH1" s="205"/>
      <c r="LI1" s="206"/>
      <c r="LJ1" s="27" t="s">
        <v>865</v>
      </c>
      <c r="LK1" s="14"/>
      <c r="LL1" s="15"/>
      <c r="LM1" s="10" t="s">
        <v>871</v>
      </c>
      <c r="LN1" s="11"/>
      <c r="LO1" s="12"/>
      <c r="LP1" s="204" t="s">
        <v>843</v>
      </c>
      <c r="LQ1" s="205"/>
      <c r="LR1" s="205"/>
      <c r="LS1" s="205"/>
      <c r="LT1" s="205"/>
      <c r="LU1" s="205"/>
      <c r="LV1" s="205"/>
      <c r="LW1" s="205"/>
      <c r="LX1" s="205"/>
      <c r="LY1" s="205"/>
      <c r="LZ1" s="205"/>
      <c r="MA1" s="205"/>
      <c r="MB1" s="205"/>
      <c r="MC1" s="206"/>
      <c r="MD1" s="27" t="s">
        <v>865</v>
      </c>
      <c r="ME1" s="14"/>
      <c r="MF1" s="15"/>
      <c r="MG1" s="10" t="s">
        <v>871</v>
      </c>
      <c r="MH1" s="11"/>
      <c r="MI1" s="12"/>
      <c r="MJ1" s="204" t="s">
        <v>843</v>
      </c>
      <c r="MK1" s="205"/>
      <c r="ML1" s="205"/>
      <c r="MM1" s="205"/>
      <c r="MN1" s="205"/>
      <c r="MO1" s="205"/>
      <c r="MP1" s="205"/>
      <c r="MQ1" s="205"/>
      <c r="MR1" s="205"/>
      <c r="MS1" s="205"/>
      <c r="MT1" s="205"/>
      <c r="MU1" s="205"/>
      <c r="MV1" s="205"/>
      <c r="MW1" s="206"/>
      <c r="MX1" s="27" t="s">
        <v>865</v>
      </c>
      <c r="MY1" s="14"/>
      <c r="MZ1" s="15"/>
    </row>
    <row r="2" spans="1:364">
      <c r="A2" s="17" t="s">
        <v>872</v>
      </c>
      <c r="B2" s="17" t="s">
        <v>4</v>
      </c>
      <c r="C2" s="17" t="s">
        <v>873</v>
      </c>
      <c r="D2" s="17" t="s">
        <v>874</v>
      </c>
      <c r="E2" s="18" t="s">
        <v>95</v>
      </c>
      <c r="F2" s="19" t="s">
        <v>96</v>
      </c>
      <c r="G2" s="19" t="s">
        <v>97</v>
      </c>
      <c r="H2" s="19" t="s">
        <v>98</v>
      </c>
      <c r="I2" s="19" t="s">
        <v>99</v>
      </c>
      <c r="J2" s="19" t="s">
        <v>100</v>
      </c>
      <c r="K2" s="19" t="s">
        <v>101</v>
      </c>
      <c r="L2" s="19" t="s">
        <v>102</v>
      </c>
      <c r="M2" s="19" t="s">
        <v>103</v>
      </c>
      <c r="N2" s="19" t="s">
        <v>104</v>
      </c>
      <c r="O2" s="19" t="s">
        <v>105</v>
      </c>
      <c r="P2" s="19" t="s">
        <v>106</v>
      </c>
      <c r="Q2" s="19" t="s">
        <v>107</v>
      </c>
      <c r="R2" s="19" t="s">
        <v>108</v>
      </c>
      <c r="S2" s="19" t="s">
        <v>109</v>
      </c>
      <c r="T2" s="19" t="s">
        <v>110</v>
      </c>
      <c r="U2" s="19" t="s">
        <v>111</v>
      </c>
      <c r="V2" s="19" t="s">
        <v>112</v>
      </c>
      <c r="W2" s="19" t="s">
        <v>113</v>
      </c>
      <c r="X2" s="19" t="s">
        <v>114</v>
      </c>
      <c r="Y2" s="18" t="s">
        <v>95</v>
      </c>
      <c r="Z2" s="19" t="s">
        <v>96</v>
      </c>
      <c r="AA2" s="19" t="s">
        <v>97</v>
      </c>
      <c r="AB2" s="19" t="s">
        <v>98</v>
      </c>
      <c r="AC2" s="19" t="s">
        <v>99</v>
      </c>
      <c r="AD2" s="19" t="s">
        <v>100</v>
      </c>
      <c r="AE2" s="19" t="s">
        <v>101</v>
      </c>
      <c r="AF2" s="19" t="s">
        <v>102</v>
      </c>
      <c r="AG2" s="19" t="s">
        <v>103</v>
      </c>
      <c r="AH2" s="19" t="s">
        <v>104</v>
      </c>
      <c r="AI2" s="19" t="s">
        <v>105</v>
      </c>
      <c r="AJ2" s="19" t="s">
        <v>106</v>
      </c>
      <c r="AK2" s="19" t="s">
        <v>107</v>
      </c>
      <c r="AL2" s="19" t="s">
        <v>108</v>
      </c>
      <c r="AM2" s="19" t="s">
        <v>109</v>
      </c>
      <c r="AN2" s="19" t="s">
        <v>110</v>
      </c>
      <c r="AO2" s="19" t="s">
        <v>111</v>
      </c>
      <c r="AP2" s="19" t="s">
        <v>112</v>
      </c>
      <c r="AQ2" s="19" t="s">
        <v>113</v>
      </c>
      <c r="AR2" s="19" t="s">
        <v>114</v>
      </c>
      <c r="AS2" s="18" t="s">
        <v>95</v>
      </c>
      <c r="AT2" s="19" t="s">
        <v>96</v>
      </c>
      <c r="AU2" s="19" t="s">
        <v>97</v>
      </c>
      <c r="AV2" s="19" t="s">
        <v>98</v>
      </c>
      <c r="AW2" s="19" t="s">
        <v>99</v>
      </c>
      <c r="AX2" s="19" t="s">
        <v>100</v>
      </c>
      <c r="AY2" s="19" t="s">
        <v>101</v>
      </c>
      <c r="AZ2" s="19" t="s">
        <v>102</v>
      </c>
      <c r="BA2" s="19" t="s">
        <v>103</v>
      </c>
      <c r="BB2" s="19" t="s">
        <v>104</v>
      </c>
      <c r="BC2" s="19" t="s">
        <v>105</v>
      </c>
      <c r="BD2" s="19" t="s">
        <v>106</v>
      </c>
      <c r="BE2" s="19" t="s">
        <v>107</v>
      </c>
      <c r="BF2" s="19" t="s">
        <v>108</v>
      </c>
      <c r="BG2" s="19" t="s">
        <v>109</v>
      </c>
      <c r="BH2" s="19" t="s">
        <v>110</v>
      </c>
      <c r="BI2" s="19" t="s">
        <v>111</v>
      </c>
      <c r="BJ2" s="19" t="s">
        <v>112</v>
      </c>
      <c r="BK2" s="19" t="s">
        <v>113</v>
      </c>
      <c r="BL2" s="19" t="s">
        <v>114</v>
      </c>
      <c r="BM2" s="18" t="s">
        <v>95</v>
      </c>
      <c r="BN2" s="19" t="s">
        <v>96</v>
      </c>
      <c r="BO2" s="19" t="s">
        <v>97</v>
      </c>
      <c r="BP2" s="19" t="s">
        <v>98</v>
      </c>
      <c r="BQ2" s="19" t="s">
        <v>99</v>
      </c>
      <c r="BR2" s="19" t="s">
        <v>100</v>
      </c>
      <c r="BS2" s="19" t="s">
        <v>101</v>
      </c>
      <c r="BT2" s="19" t="s">
        <v>102</v>
      </c>
      <c r="BU2" s="19" t="s">
        <v>103</v>
      </c>
      <c r="BV2" s="19" t="s">
        <v>104</v>
      </c>
      <c r="BW2" s="19" t="s">
        <v>105</v>
      </c>
      <c r="BX2" s="19" t="s">
        <v>106</v>
      </c>
      <c r="BY2" s="19" t="s">
        <v>107</v>
      </c>
      <c r="BZ2" s="19" t="s">
        <v>108</v>
      </c>
      <c r="CA2" s="19" t="s">
        <v>109</v>
      </c>
      <c r="CB2" s="19" t="s">
        <v>110</v>
      </c>
      <c r="CC2" s="19" t="s">
        <v>111</v>
      </c>
      <c r="CD2" s="19" t="s">
        <v>112</v>
      </c>
      <c r="CE2" s="19" t="s">
        <v>113</v>
      </c>
      <c r="CF2" s="19" t="s">
        <v>114</v>
      </c>
      <c r="CG2" s="18" t="s">
        <v>95</v>
      </c>
      <c r="CH2" s="19" t="s">
        <v>96</v>
      </c>
      <c r="CI2" s="19" t="s">
        <v>97</v>
      </c>
      <c r="CJ2" s="19" t="s">
        <v>98</v>
      </c>
      <c r="CK2" s="19" t="s">
        <v>99</v>
      </c>
      <c r="CL2" s="19" t="s">
        <v>100</v>
      </c>
      <c r="CM2" s="19" t="s">
        <v>101</v>
      </c>
      <c r="CN2" s="19" t="s">
        <v>102</v>
      </c>
      <c r="CO2" s="19" t="s">
        <v>103</v>
      </c>
      <c r="CP2" s="19" t="s">
        <v>104</v>
      </c>
      <c r="CQ2" s="19" t="s">
        <v>105</v>
      </c>
      <c r="CR2" s="19" t="s">
        <v>106</v>
      </c>
      <c r="CS2" s="19" t="s">
        <v>107</v>
      </c>
      <c r="CT2" s="19" t="s">
        <v>108</v>
      </c>
      <c r="CU2" s="19" t="s">
        <v>109</v>
      </c>
      <c r="CV2" s="19" t="s">
        <v>110</v>
      </c>
      <c r="CW2" s="19" t="s">
        <v>111</v>
      </c>
      <c r="CX2" s="19" t="s">
        <v>112</v>
      </c>
      <c r="CY2" s="19" t="s">
        <v>113</v>
      </c>
      <c r="CZ2" s="19" t="s">
        <v>114</v>
      </c>
      <c r="DA2" s="18" t="s">
        <v>95</v>
      </c>
      <c r="DB2" s="19" t="s">
        <v>96</v>
      </c>
      <c r="DC2" s="19" t="s">
        <v>97</v>
      </c>
      <c r="DD2" s="19" t="s">
        <v>98</v>
      </c>
      <c r="DE2" s="19" t="s">
        <v>99</v>
      </c>
      <c r="DF2" s="19" t="s">
        <v>100</v>
      </c>
      <c r="DG2" s="19" t="s">
        <v>101</v>
      </c>
      <c r="DH2" s="19" t="s">
        <v>102</v>
      </c>
      <c r="DI2" s="19" t="s">
        <v>103</v>
      </c>
      <c r="DJ2" s="19" t="s">
        <v>104</v>
      </c>
      <c r="DK2" s="19" t="s">
        <v>105</v>
      </c>
      <c r="DL2" s="19" t="s">
        <v>106</v>
      </c>
      <c r="DM2" s="19" t="s">
        <v>107</v>
      </c>
      <c r="DN2" s="19" t="s">
        <v>108</v>
      </c>
      <c r="DO2" s="19" t="s">
        <v>109</v>
      </c>
      <c r="DP2" s="19" t="s">
        <v>110</v>
      </c>
      <c r="DQ2" s="19" t="s">
        <v>111</v>
      </c>
      <c r="DR2" s="19" t="s">
        <v>112</v>
      </c>
      <c r="DS2" s="19" t="s">
        <v>113</v>
      </c>
      <c r="DT2" s="19" t="s">
        <v>114</v>
      </c>
      <c r="DU2" s="18" t="s">
        <v>95</v>
      </c>
      <c r="DV2" s="19" t="s">
        <v>96</v>
      </c>
      <c r="DW2" s="19" t="s">
        <v>97</v>
      </c>
      <c r="DX2" s="19" t="s">
        <v>98</v>
      </c>
      <c r="DY2" s="19" t="s">
        <v>99</v>
      </c>
      <c r="DZ2" s="19" t="s">
        <v>100</v>
      </c>
      <c r="EA2" s="19" t="s">
        <v>101</v>
      </c>
      <c r="EB2" s="19" t="s">
        <v>102</v>
      </c>
      <c r="EC2" s="19" t="s">
        <v>103</v>
      </c>
      <c r="ED2" s="19" t="s">
        <v>104</v>
      </c>
      <c r="EE2" s="19" t="s">
        <v>105</v>
      </c>
      <c r="EF2" s="19" t="s">
        <v>106</v>
      </c>
      <c r="EG2" s="19" t="s">
        <v>107</v>
      </c>
      <c r="EH2" s="19" t="s">
        <v>108</v>
      </c>
      <c r="EI2" s="19" t="s">
        <v>109</v>
      </c>
      <c r="EJ2" s="19" t="s">
        <v>110</v>
      </c>
      <c r="EK2" s="19" t="s">
        <v>111</v>
      </c>
      <c r="EL2" s="19" t="s">
        <v>112</v>
      </c>
      <c r="EM2" s="19" t="s">
        <v>113</v>
      </c>
      <c r="EN2" s="19" t="s">
        <v>114</v>
      </c>
      <c r="EO2" s="18" t="s">
        <v>95</v>
      </c>
      <c r="EP2" s="19" t="s">
        <v>96</v>
      </c>
      <c r="EQ2" s="19" t="s">
        <v>97</v>
      </c>
      <c r="ER2" s="19" t="s">
        <v>98</v>
      </c>
      <c r="ES2" s="19" t="s">
        <v>99</v>
      </c>
      <c r="ET2" s="19" t="s">
        <v>100</v>
      </c>
      <c r="EU2" s="19" t="s">
        <v>101</v>
      </c>
      <c r="EV2" s="19" t="s">
        <v>102</v>
      </c>
      <c r="EW2" s="19" t="s">
        <v>103</v>
      </c>
      <c r="EX2" s="19" t="s">
        <v>104</v>
      </c>
      <c r="EY2" s="19" t="s">
        <v>105</v>
      </c>
      <c r="EZ2" s="19" t="s">
        <v>106</v>
      </c>
      <c r="FA2" s="19" t="s">
        <v>107</v>
      </c>
      <c r="FB2" s="19" t="s">
        <v>108</v>
      </c>
      <c r="FC2" s="19" t="s">
        <v>109</v>
      </c>
      <c r="FD2" s="19" t="s">
        <v>110</v>
      </c>
      <c r="FE2" s="19" t="s">
        <v>111</v>
      </c>
      <c r="FF2" s="19" t="s">
        <v>112</v>
      </c>
      <c r="FG2" s="19" t="s">
        <v>113</v>
      </c>
      <c r="FH2" s="19" t="s">
        <v>114</v>
      </c>
      <c r="FI2" s="18" t="s">
        <v>95</v>
      </c>
      <c r="FJ2" s="19" t="s">
        <v>96</v>
      </c>
      <c r="FK2" s="19" t="s">
        <v>97</v>
      </c>
      <c r="FL2" s="19" t="s">
        <v>98</v>
      </c>
      <c r="FM2" s="19" t="s">
        <v>99</v>
      </c>
      <c r="FN2" s="19" t="s">
        <v>100</v>
      </c>
      <c r="FO2" s="19" t="s">
        <v>101</v>
      </c>
      <c r="FP2" s="19" t="s">
        <v>102</v>
      </c>
      <c r="FQ2" s="19" t="s">
        <v>103</v>
      </c>
      <c r="FR2" s="19" t="s">
        <v>104</v>
      </c>
      <c r="FS2" s="19" t="s">
        <v>105</v>
      </c>
      <c r="FT2" s="19" t="s">
        <v>106</v>
      </c>
      <c r="FU2" s="19" t="s">
        <v>107</v>
      </c>
      <c r="FV2" s="19" t="s">
        <v>108</v>
      </c>
      <c r="FW2" s="19" t="s">
        <v>109</v>
      </c>
      <c r="FX2" s="19" t="s">
        <v>110</v>
      </c>
      <c r="FY2" s="19" t="s">
        <v>111</v>
      </c>
      <c r="FZ2" s="19" t="s">
        <v>112</v>
      </c>
      <c r="GA2" s="19" t="s">
        <v>113</v>
      </c>
      <c r="GB2" s="19" t="s">
        <v>114</v>
      </c>
      <c r="GC2" s="18" t="s">
        <v>95</v>
      </c>
      <c r="GD2" s="19" t="s">
        <v>96</v>
      </c>
      <c r="GE2" s="19" t="s">
        <v>97</v>
      </c>
      <c r="GF2" s="19" t="s">
        <v>98</v>
      </c>
      <c r="GG2" s="19" t="s">
        <v>99</v>
      </c>
      <c r="GH2" s="19" t="s">
        <v>100</v>
      </c>
      <c r="GI2" s="19" t="s">
        <v>101</v>
      </c>
      <c r="GJ2" s="19" t="s">
        <v>102</v>
      </c>
      <c r="GK2" s="19" t="s">
        <v>103</v>
      </c>
      <c r="GL2" s="19" t="s">
        <v>104</v>
      </c>
      <c r="GM2" s="19" t="s">
        <v>105</v>
      </c>
      <c r="GN2" s="19" t="s">
        <v>106</v>
      </c>
      <c r="GO2" s="19" t="s">
        <v>107</v>
      </c>
      <c r="GP2" s="19" t="s">
        <v>108</v>
      </c>
      <c r="GQ2" s="19" t="s">
        <v>109</v>
      </c>
      <c r="GR2" s="19" t="s">
        <v>110</v>
      </c>
      <c r="GS2" s="19" t="s">
        <v>111</v>
      </c>
      <c r="GT2" s="19" t="s">
        <v>112</v>
      </c>
      <c r="GU2" s="19" t="s">
        <v>113</v>
      </c>
      <c r="GV2" s="19" t="s">
        <v>114</v>
      </c>
      <c r="GW2" s="18" t="s">
        <v>95</v>
      </c>
      <c r="GX2" s="19" t="s">
        <v>96</v>
      </c>
      <c r="GY2" s="19" t="s">
        <v>97</v>
      </c>
      <c r="GZ2" s="19" t="s">
        <v>98</v>
      </c>
      <c r="HA2" s="19" t="s">
        <v>99</v>
      </c>
      <c r="HB2" s="19" t="s">
        <v>100</v>
      </c>
      <c r="HC2" s="19" t="s">
        <v>101</v>
      </c>
      <c r="HD2" s="19" t="s">
        <v>102</v>
      </c>
      <c r="HE2" s="19" t="s">
        <v>103</v>
      </c>
      <c r="HF2" s="19" t="s">
        <v>104</v>
      </c>
      <c r="HG2" s="19" t="s">
        <v>105</v>
      </c>
      <c r="HH2" s="19" t="s">
        <v>106</v>
      </c>
      <c r="HI2" s="19" t="s">
        <v>107</v>
      </c>
      <c r="HJ2" s="19" t="s">
        <v>108</v>
      </c>
      <c r="HK2" s="19" t="s">
        <v>109</v>
      </c>
      <c r="HL2" s="19" t="s">
        <v>110</v>
      </c>
      <c r="HM2" s="19" t="s">
        <v>111</v>
      </c>
      <c r="HN2" s="19" t="s">
        <v>112</v>
      </c>
      <c r="HO2" s="19" t="s">
        <v>113</v>
      </c>
      <c r="HP2" s="19" t="s">
        <v>114</v>
      </c>
      <c r="HQ2" s="18" t="s">
        <v>95</v>
      </c>
      <c r="HR2" s="19" t="s">
        <v>96</v>
      </c>
      <c r="HS2" s="19" t="s">
        <v>97</v>
      </c>
      <c r="HT2" s="19" t="s">
        <v>98</v>
      </c>
      <c r="HU2" s="19" t="s">
        <v>99</v>
      </c>
      <c r="HV2" s="19" t="s">
        <v>100</v>
      </c>
      <c r="HW2" s="19" t="s">
        <v>101</v>
      </c>
      <c r="HX2" s="19" t="s">
        <v>102</v>
      </c>
      <c r="HY2" s="19" t="s">
        <v>103</v>
      </c>
      <c r="HZ2" s="19" t="s">
        <v>104</v>
      </c>
      <c r="IA2" s="19" t="s">
        <v>105</v>
      </c>
      <c r="IB2" s="19" t="s">
        <v>106</v>
      </c>
      <c r="IC2" s="19" t="s">
        <v>107</v>
      </c>
      <c r="ID2" s="19" t="s">
        <v>108</v>
      </c>
      <c r="IE2" s="19" t="s">
        <v>109</v>
      </c>
      <c r="IF2" s="19" t="s">
        <v>110</v>
      </c>
      <c r="IG2" s="19" t="s">
        <v>111</v>
      </c>
      <c r="IH2" s="19" t="s">
        <v>112</v>
      </c>
      <c r="II2" s="19" t="s">
        <v>113</v>
      </c>
      <c r="IJ2" s="19" t="s">
        <v>114</v>
      </c>
      <c r="IK2" s="18" t="s">
        <v>95</v>
      </c>
      <c r="IL2" s="19" t="s">
        <v>96</v>
      </c>
      <c r="IM2" s="19" t="s">
        <v>97</v>
      </c>
      <c r="IN2" s="19" t="s">
        <v>98</v>
      </c>
      <c r="IO2" s="19" t="s">
        <v>99</v>
      </c>
      <c r="IP2" s="19" t="s">
        <v>100</v>
      </c>
      <c r="IQ2" s="19" t="s">
        <v>101</v>
      </c>
      <c r="IR2" s="19" t="s">
        <v>102</v>
      </c>
      <c r="IS2" s="19" t="s">
        <v>103</v>
      </c>
      <c r="IT2" s="19" t="s">
        <v>104</v>
      </c>
      <c r="IU2" s="19" t="s">
        <v>105</v>
      </c>
      <c r="IV2" s="19" t="s">
        <v>106</v>
      </c>
      <c r="IW2" s="19" t="s">
        <v>107</v>
      </c>
      <c r="IX2" s="19" t="s">
        <v>108</v>
      </c>
      <c r="IY2" s="19" t="s">
        <v>109</v>
      </c>
      <c r="IZ2" s="19" t="s">
        <v>110</v>
      </c>
      <c r="JA2" s="19" t="s">
        <v>111</v>
      </c>
      <c r="JB2" s="19" t="s">
        <v>112</v>
      </c>
      <c r="JC2" s="19" t="s">
        <v>113</v>
      </c>
      <c r="JD2" s="19" t="s">
        <v>114</v>
      </c>
      <c r="JE2" s="18" t="s">
        <v>95</v>
      </c>
      <c r="JF2" s="19" t="s">
        <v>96</v>
      </c>
      <c r="JG2" s="19" t="s">
        <v>97</v>
      </c>
      <c r="JH2" s="19" t="s">
        <v>98</v>
      </c>
      <c r="JI2" s="19" t="s">
        <v>99</v>
      </c>
      <c r="JJ2" s="19" t="s">
        <v>100</v>
      </c>
      <c r="JK2" s="19" t="s">
        <v>101</v>
      </c>
      <c r="JL2" s="19" t="s">
        <v>102</v>
      </c>
      <c r="JM2" s="19" t="s">
        <v>103</v>
      </c>
      <c r="JN2" s="19" t="s">
        <v>104</v>
      </c>
      <c r="JO2" s="19" t="s">
        <v>105</v>
      </c>
      <c r="JP2" s="19" t="s">
        <v>106</v>
      </c>
      <c r="JQ2" s="19" t="s">
        <v>107</v>
      </c>
      <c r="JR2" s="19" t="s">
        <v>108</v>
      </c>
      <c r="JS2" s="19" t="s">
        <v>109</v>
      </c>
      <c r="JT2" s="19" t="s">
        <v>110</v>
      </c>
      <c r="JU2" s="19" t="s">
        <v>111</v>
      </c>
      <c r="JV2" s="19" t="s">
        <v>112</v>
      </c>
      <c r="JW2" s="19" t="s">
        <v>113</v>
      </c>
      <c r="JX2" s="19" t="s">
        <v>114</v>
      </c>
      <c r="JY2" s="18" t="s">
        <v>95</v>
      </c>
      <c r="JZ2" s="19" t="s">
        <v>96</v>
      </c>
      <c r="KA2" s="19" t="s">
        <v>97</v>
      </c>
      <c r="KB2" s="19" t="s">
        <v>98</v>
      </c>
      <c r="KC2" s="19" t="s">
        <v>99</v>
      </c>
      <c r="KD2" s="19" t="s">
        <v>100</v>
      </c>
      <c r="KE2" s="19" t="s">
        <v>101</v>
      </c>
      <c r="KF2" s="19" t="s">
        <v>102</v>
      </c>
      <c r="KG2" s="19" t="s">
        <v>103</v>
      </c>
      <c r="KH2" s="19" t="s">
        <v>104</v>
      </c>
      <c r="KI2" s="19" t="s">
        <v>105</v>
      </c>
      <c r="KJ2" s="19" t="s">
        <v>106</v>
      </c>
      <c r="KK2" s="19" t="s">
        <v>107</v>
      </c>
      <c r="KL2" s="19" t="s">
        <v>108</v>
      </c>
      <c r="KM2" s="19" t="s">
        <v>109</v>
      </c>
      <c r="KN2" s="19" t="s">
        <v>110</v>
      </c>
      <c r="KO2" s="19" t="s">
        <v>111</v>
      </c>
      <c r="KP2" s="19" t="s">
        <v>112</v>
      </c>
      <c r="KQ2" s="19" t="s">
        <v>113</v>
      </c>
      <c r="KR2" s="19" t="s">
        <v>114</v>
      </c>
      <c r="KS2" s="18" t="s">
        <v>95</v>
      </c>
      <c r="KT2" s="19" t="s">
        <v>96</v>
      </c>
      <c r="KU2" s="19" t="s">
        <v>97</v>
      </c>
      <c r="KV2" s="19" t="s">
        <v>98</v>
      </c>
      <c r="KW2" s="19" t="s">
        <v>99</v>
      </c>
      <c r="KX2" s="19" t="s">
        <v>100</v>
      </c>
      <c r="KY2" s="19" t="s">
        <v>101</v>
      </c>
      <c r="KZ2" s="19" t="s">
        <v>102</v>
      </c>
      <c r="LA2" s="19" t="s">
        <v>103</v>
      </c>
      <c r="LB2" s="19" t="s">
        <v>104</v>
      </c>
      <c r="LC2" s="19" t="s">
        <v>105</v>
      </c>
      <c r="LD2" s="19" t="s">
        <v>106</v>
      </c>
      <c r="LE2" s="19" t="s">
        <v>107</v>
      </c>
      <c r="LF2" s="19" t="s">
        <v>108</v>
      </c>
      <c r="LG2" s="19" t="s">
        <v>109</v>
      </c>
      <c r="LH2" s="19" t="s">
        <v>110</v>
      </c>
      <c r="LI2" s="19" t="s">
        <v>111</v>
      </c>
      <c r="LJ2" s="19" t="s">
        <v>112</v>
      </c>
      <c r="LK2" s="19" t="s">
        <v>113</v>
      </c>
      <c r="LL2" s="19" t="s">
        <v>114</v>
      </c>
      <c r="LM2" s="18" t="s">
        <v>95</v>
      </c>
      <c r="LN2" s="19" t="s">
        <v>96</v>
      </c>
      <c r="LO2" s="19" t="s">
        <v>97</v>
      </c>
      <c r="LP2" s="19" t="s">
        <v>98</v>
      </c>
      <c r="LQ2" s="19" t="s">
        <v>99</v>
      </c>
      <c r="LR2" s="19" t="s">
        <v>100</v>
      </c>
      <c r="LS2" s="19" t="s">
        <v>101</v>
      </c>
      <c r="LT2" s="19" t="s">
        <v>102</v>
      </c>
      <c r="LU2" s="19" t="s">
        <v>103</v>
      </c>
      <c r="LV2" s="19" t="s">
        <v>104</v>
      </c>
      <c r="LW2" s="19" t="s">
        <v>105</v>
      </c>
      <c r="LX2" s="19" t="s">
        <v>106</v>
      </c>
      <c r="LY2" s="19" t="s">
        <v>107</v>
      </c>
      <c r="LZ2" s="19" t="s">
        <v>108</v>
      </c>
      <c r="MA2" s="19" t="s">
        <v>109</v>
      </c>
      <c r="MB2" s="19" t="s">
        <v>110</v>
      </c>
      <c r="MC2" s="19" t="s">
        <v>111</v>
      </c>
      <c r="MD2" s="19" t="s">
        <v>112</v>
      </c>
      <c r="ME2" s="19" t="s">
        <v>113</v>
      </c>
      <c r="MF2" s="19" t="s">
        <v>114</v>
      </c>
      <c r="MG2" s="18" t="s">
        <v>95</v>
      </c>
      <c r="MH2" s="19" t="s">
        <v>96</v>
      </c>
      <c r="MI2" s="19" t="s">
        <v>97</v>
      </c>
      <c r="MJ2" s="19" t="s">
        <v>98</v>
      </c>
      <c r="MK2" s="19" t="s">
        <v>99</v>
      </c>
      <c r="ML2" s="19" t="s">
        <v>100</v>
      </c>
      <c r="MM2" s="19" t="s">
        <v>101</v>
      </c>
      <c r="MN2" s="19" t="s">
        <v>102</v>
      </c>
      <c r="MO2" s="19" t="s">
        <v>103</v>
      </c>
      <c r="MP2" s="19" t="s">
        <v>104</v>
      </c>
      <c r="MQ2" s="19" t="s">
        <v>105</v>
      </c>
      <c r="MR2" s="19" t="s">
        <v>106</v>
      </c>
      <c r="MS2" s="19" t="s">
        <v>107</v>
      </c>
      <c r="MT2" s="19" t="s">
        <v>108</v>
      </c>
      <c r="MU2" s="19" t="s">
        <v>109</v>
      </c>
      <c r="MV2" s="19" t="s">
        <v>110</v>
      </c>
      <c r="MW2" s="19" t="s">
        <v>111</v>
      </c>
      <c r="MX2" s="19" t="s">
        <v>112</v>
      </c>
      <c r="MY2" s="19" t="s">
        <v>113</v>
      </c>
      <c r="MZ2" s="19" t="s">
        <v>114</v>
      </c>
    </row>
    <row r="3" spans="1:364">
      <c r="A3" s="21" t="s">
        <v>1169</v>
      </c>
      <c r="B3" s="21" t="s">
        <v>1170</v>
      </c>
      <c r="C3" s="21" t="s">
        <v>886</v>
      </c>
      <c r="D3" s="9" t="s">
        <v>1170</v>
      </c>
      <c r="E3" s="22"/>
      <c r="F3" s="23"/>
      <c r="G3" s="23"/>
      <c r="H3" s="23">
        <v>128.19389899999999</v>
      </c>
      <c r="I3" s="23">
        <v>132.039716</v>
      </c>
      <c r="J3" s="23">
        <v>136.00090700000001</v>
      </c>
      <c r="K3" s="23">
        <v>140.08093400000001</v>
      </c>
      <c r="L3" s="23">
        <v>144.28336200000001</v>
      </c>
      <c r="M3" s="23">
        <v>148.611863</v>
      </c>
      <c r="N3" s="23">
        <v>153.07021900000001</v>
      </c>
      <c r="O3" s="23">
        <v>157.66232600000001</v>
      </c>
      <c r="P3" s="23">
        <v>162.39219600000001</v>
      </c>
      <c r="Q3" s="23">
        <v>167.26396199999999</v>
      </c>
      <c r="R3" s="23">
        <v>172.281881</v>
      </c>
      <c r="S3" s="23">
        <v>177.45033699999999</v>
      </c>
      <c r="T3" s="23">
        <v>182.77384699999999</v>
      </c>
      <c r="U3" s="23">
        <v>188.25706199999999</v>
      </c>
      <c r="V3" s="23">
        <v>193.904774</v>
      </c>
      <c r="W3" s="23">
        <v>199.72191699999999</v>
      </c>
      <c r="X3" s="23">
        <v>205.71357499999999</v>
      </c>
      <c r="Y3" s="22"/>
      <c r="Z3" s="23"/>
      <c r="AA3" s="23"/>
      <c r="AB3" s="23">
        <v>173.22793799999999</v>
      </c>
      <c r="AC3" s="23">
        <v>178.42477600000001</v>
      </c>
      <c r="AD3" s="23">
        <v>183.77751900000001</v>
      </c>
      <c r="AE3" s="23">
        <v>189.29084499999999</v>
      </c>
      <c r="AF3" s="23">
        <v>194.96957</v>
      </c>
      <c r="AG3" s="23">
        <v>200.818657</v>
      </c>
      <c r="AH3" s="23">
        <v>206.84321700000001</v>
      </c>
      <c r="AI3" s="23">
        <v>213.04851400000001</v>
      </c>
      <c r="AJ3" s="23">
        <v>219.43996899999999</v>
      </c>
      <c r="AK3" s="23">
        <v>226.023168</v>
      </c>
      <c r="AL3" s="23">
        <v>232.80386300000001</v>
      </c>
      <c r="AM3" s="23">
        <v>239.78797900000001</v>
      </c>
      <c r="AN3" s="23">
        <v>246.981618</v>
      </c>
      <c r="AO3" s="23">
        <v>254.39106699999999</v>
      </c>
      <c r="AP3" s="23">
        <v>262.02279900000002</v>
      </c>
      <c r="AQ3" s="23">
        <v>269.88348300000001</v>
      </c>
      <c r="AR3" s="23">
        <v>277.97998699999999</v>
      </c>
      <c r="AS3" s="22"/>
      <c r="AT3" s="23"/>
      <c r="AU3" s="23"/>
      <c r="AV3" s="23">
        <v>129.90415400000001</v>
      </c>
      <c r="AW3" s="23">
        <v>133.80127899999999</v>
      </c>
      <c r="AX3" s="23">
        <v>137.81531699999999</v>
      </c>
      <c r="AY3" s="23">
        <v>141.94977700000001</v>
      </c>
      <c r="AZ3" s="23">
        <v>146.20827</v>
      </c>
      <c r="BA3" s="23">
        <v>150.59451799999999</v>
      </c>
      <c r="BB3" s="23">
        <v>155.11235400000001</v>
      </c>
      <c r="BC3" s="23">
        <v>159.765725</v>
      </c>
      <c r="BD3" s="23">
        <v>164.558697</v>
      </c>
      <c r="BE3" s="23">
        <v>169.49545800000001</v>
      </c>
      <c r="BF3" s="23">
        <v>174.580322</v>
      </c>
      <c r="BG3" s="23">
        <v>179.81773200000001</v>
      </c>
      <c r="BH3" s="23">
        <v>185.212264</v>
      </c>
      <c r="BI3" s="23">
        <v>190.768632</v>
      </c>
      <c r="BJ3" s="23">
        <v>196.491691</v>
      </c>
      <c r="BK3" s="23">
        <v>202.38644199999999</v>
      </c>
      <c r="BL3" s="23">
        <v>208.458035</v>
      </c>
      <c r="BM3" s="22"/>
      <c r="BN3" s="23"/>
      <c r="BO3" s="23"/>
      <c r="BP3" s="23">
        <v>165.67177899999999</v>
      </c>
      <c r="BQ3" s="23">
        <v>170.641932</v>
      </c>
      <c r="BR3" s="23">
        <v>175.76119</v>
      </c>
      <c r="BS3" s="23">
        <v>181.03402600000001</v>
      </c>
      <c r="BT3" s="23">
        <v>186.465047</v>
      </c>
      <c r="BU3" s="23">
        <v>192.058998</v>
      </c>
      <c r="BV3" s="23">
        <v>197.82076799999999</v>
      </c>
      <c r="BW3" s="23">
        <v>203.755391</v>
      </c>
      <c r="BX3" s="23">
        <v>209.868053</v>
      </c>
      <c r="BY3" s="23">
        <v>216.164095</v>
      </c>
      <c r="BZ3" s="23">
        <v>222.64901800000001</v>
      </c>
      <c r="CA3" s="23">
        <v>229.32848899999999</v>
      </c>
      <c r="CB3" s="23">
        <v>236.20834400000001</v>
      </c>
      <c r="CC3" s="23">
        <v>243.29459399999999</v>
      </c>
      <c r="CD3" s="23">
        <v>250.59343200000001</v>
      </c>
      <c r="CE3" s="23">
        <v>258.11123500000002</v>
      </c>
      <c r="CF3" s="23">
        <v>265.85457200000002</v>
      </c>
      <c r="CG3" s="22">
        <v>111.04426416015625</v>
      </c>
      <c r="CH3" s="23">
        <v>111.04426416015625</v>
      </c>
      <c r="CI3" s="23">
        <v>111.04426416015625</v>
      </c>
      <c r="CJ3" s="23">
        <v>111.04426416015625</v>
      </c>
      <c r="CK3" s="23">
        <v>111.04426416015625</v>
      </c>
      <c r="CL3" s="23">
        <v>111.04426416015625</v>
      </c>
      <c r="CM3" s="23">
        <v>111.04426416015625</v>
      </c>
      <c r="CN3" s="23">
        <v>111.04426416015625</v>
      </c>
      <c r="CO3" s="23">
        <v>111.04426416015625</v>
      </c>
      <c r="CP3" s="23">
        <v>111.04426416015625</v>
      </c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>
        <v>2</v>
      </c>
      <c r="DE3" s="23">
        <v>132.30362099999999</v>
      </c>
      <c r="DF3" s="23">
        <v>136.27272962999999</v>
      </c>
      <c r="DG3" s="23">
        <v>140.36091152</v>
      </c>
      <c r="DH3" s="23">
        <v>144.57173886000001</v>
      </c>
      <c r="DI3" s="23">
        <v>148.90889103000001</v>
      </c>
      <c r="DJ3" s="23">
        <v>153.37615776000001</v>
      </c>
      <c r="DK3" s="23">
        <v>157.97744248999999</v>
      </c>
      <c r="DL3" s="23">
        <v>162.71676576999999</v>
      </c>
      <c r="DM3" s="23">
        <v>167.59826874000001</v>
      </c>
      <c r="DN3" s="23">
        <v>172.62621680000001</v>
      </c>
      <c r="DO3" s="23">
        <v>177.80500330999999</v>
      </c>
      <c r="DP3" s="23">
        <v>0</v>
      </c>
      <c r="DQ3" s="23">
        <v>0</v>
      </c>
      <c r="DR3" s="23">
        <v>0</v>
      </c>
      <c r="DS3" s="23">
        <v>0</v>
      </c>
      <c r="DT3" s="23">
        <v>0</v>
      </c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2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2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2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1171</v>
      </c>
      <c r="B4" s="21" t="s">
        <v>1172</v>
      </c>
      <c r="C4" s="21" t="s">
        <v>886</v>
      </c>
      <c r="D4" s="9" t="s">
        <v>1172</v>
      </c>
      <c r="E4" s="22"/>
      <c r="F4" s="23"/>
      <c r="G4" s="23"/>
      <c r="H4" s="23">
        <v>97.855433000000005</v>
      </c>
      <c r="I4" s="23">
        <v>100.791096</v>
      </c>
      <c r="J4" s="23">
        <v>103.814829</v>
      </c>
      <c r="K4" s="23">
        <v>106.92927400000001</v>
      </c>
      <c r="L4" s="23">
        <v>110.137152</v>
      </c>
      <c r="M4" s="23">
        <v>113.441267</v>
      </c>
      <c r="N4" s="23">
        <v>116.844505</v>
      </c>
      <c r="O4" s="23">
        <v>120.34984</v>
      </c>
      <c r="P4" s="23">
        <v>123.960335</v>
      </c>
      <c r="Q4" s="23">
        <v>127.67914500000001</v>
      </c>
      <c r="R4" s="23">
        <v>131.50951900000001</v>
      </c>
      <c r="S4" s="23">
        <v>135.45480499999999</v>
      </c>
      <c r="T4" s="23">
        <v>139.518449</v>
      </c>
      <c r="U4" s="23">
        <v>143.704002</v>
      </c>
      <c r="V4" s="23">
        <v>148.01512199999999</v>
      </c>
      <c r="W4" s="23">
        <v>152.45557600000001</v>
      </c>
      <c r="X4" s="23">
        <v>157.02924300000001</v>
      </c>
      <c r="Y4" s="22"/>
      <c r="Z4" s="23"/>
      <c r="AA4" s="23"/>
      <c r="AB4" s="23">
        <v>132.23168200000001</v>
      </c>
      <c r="AC4" s="23">
        <v>136.198632</v>
      </c>
      <c r="AD4" s="23">
        <v>140.28459100000001</v>
      </c>
      <c r="AE4" s="23">
        <v>144.49312900000001</v>
      </c>
      <c r="AF4" s="23">
        <v>148.827923</v>
      </c>
      <c r="AG4" s="23">
        <v>153.29276100000001</v>
      </c>
      <c r="AH4" s="23">
        <v>157.89154400000001</v>
      </c>
      <c r="AI4" s="23">
        <v>162.62828999999999</v>
      </c>
      <c r="AJ4" s="23">
        <v>167.507139</v>
      </c>
      <c r="AK4" s="23">
        <v>172.532353</v>
      </c>
      <c r="AL4" s="23">
        <v>177.708324</v>
      </c>
      <c r="AM4" s="23">
        <v>183.03957399999999</v>
      </c>
      <c r="AN4" s="23">
        <v>188.53076100000001</v>
      </c>
      <c r="AO4" s="23">
        <v>194.18668400000001</v>
      </c>
      <c r="AP4" s="23">
        <v>200.01228499999999</v>
      </c>
      <c r="AQ4" s="23">
        <v>206.012654</v>
      </c>
      <c r="AR4" s="23">
        <v>212.19303400000001</v>
      </c>
      <c r="AS4" s="22"/>
      <c r="AT4" s="23"/>
      <c r="AU4" s="23"/>
      <c r="AV4" s="23">
        <v>99.160938000000002</v>
      </c>
      <c r="AW4" s="23">
        <v>102.135766</v>
      </c>
      <c r="AX4" s="23">
        <v>105.199839</v>
      </c>
      <c r="AY4" s="23">
        <v>108.355834</v>
      </c>
      <c r="AZ4" s="23">
        <v>111.606509</v>
      </c>
      <c r="BA4" s="23">
        <v>114.95470400000001</v>
      </c>
      <c r="BB4" s="23">
        <v>118.403345</v>
      </c>
      <c r="BC4" s="23">
        <v>121.955445</v>
      </c>
      <c r="BD4" s="23">
        <v>125.614108</v>
      </c>
      <c r="BE4" s="23">
        <v>129.382531</v>
      </c>
      <c r="BF4" s="23">
        <v>133.26400699999999</v>
      </c>
      <c r="BG4" s="23">
        <v>137.26192699999999</v>
      </c>
      <c r="BH4" s="23">
        <v>141.379785</v>
      </c>
      <c r="BI4" s="23">
        <v>145.62117900000001</v>
      </c>
      <c r="BJ4" s="23">
        <v>149.989814</v>
      </c>
      <c r="BK4" s="23">
        <v>154.489508</v>
      </c>
      <c r="BL4" s="23">
        <v>159.12419299999999</v>
      </c>
      <c r="BM4" s="22"/>
      <c r="BN4" s="23"/>
      <c r="BO4" s="23"/>
      <c r="BP4" s="23">
        <v>126.46377</v>
      </c>
      <c r="BQ4" s="23">
        <v>130.25768299999999</v>
      </c>
      <c r="BR4" s="23">
        <v>134.165413</v>
      </c>
      <c r="BS4" s="23">
        <v>138.19037499999999</v>
      </c>
      <c r="BT4" s="23">
        <v>142.33608599999999</v>
      </c>
      <c r="BU4" s="23">
        <v>146.60616899999999</v>
      </c>
      <c r="BV4" s="23">
        <v>151.00435400000001</v>
      </c>
      <c r="BW4" s="23">
        <v>155.53448499999999</v>
      </c>
      <c r="BX4" s="23">
        <v>160.20052000000001</v>
      </c>
      <c r="BY4" s="23">
        <v>165.00653600000001</v>
      </c>
      <c r="BZ4" s="23">
        <v>169.95673199999999</v>
      </c>
      <c r="CA4" s="23">
        <v>175.05543399999999</v>
      </c>
      <c r="CB4" s="23">
        <v>180.307097</v>
      </c>
      <c r="CC4" s="23">
        <v>185.71630999999999</v>
      </c>
      <c r="CD4" s="23">
        <v>191.28779900000001</v>
      </c>
      <c r="CE4" s="23">
        <v>197.026433</v>
      </c>
      <c r="CF4" s="23">
        <v>202.93722600000001</v>
      </c>
      <c r="CG4" s="22">
        <v>94.649993066406253</v>
      </c>
      <c r="CH4" s="23">
        <v>94.649993066406253</v>
      </c>
      <c r="CI4" s="23">
        <v>94.649993066406253</v>
      </c>
      <c r="CJ4" s="23">
        <v>94.649993066406253</v>
      </c>
      <c r="CK4" s="23">
        <v>94.649993066406253</v>
      </c>
      <c r="CL4" s="23">
        <v>94.649993066406253</v>
      </c>
      <c r="CM4" s="23">
        <v>94.649993066406253</v>
      </c>
      <c r="CN4" s="23">
        <v>94.649993066406253</v>
      </c>
      <c r="CO4" s="23">
        <v>94.649993066406253</v>
      </c>
      <c r="CP4" s="23">
        <v>94.649993066406253</v>
      </c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2"/>
      <c r="DB4" s="23"/>
      <c r="DC4" s="23"/>
      <c r="DD4" s="23">
        <v>3</v>
      </c>
      <c r="DE4" s="23">
        <v>98.256291000000004</v>
      </c>
      <c r="DF4" s="23">
        <v>101.20397973</v>
      </c>
      <c r="DG4" s="23">
        <v>104.24009912</v>
      </c>
      <c r="DH4" s="23">
        <v>107.3673021</v>
      </c>
      <c r="DI4" s="23">
        <v>110.58832116000001</v>
      </c>
      <c r="DJ4" s="23">
        <v>113.90597079</v>
      </c>
      <c r="DK4" s="23">
        <v>117.32314992000001</v>
      </c>
      <c r="DL4" s="23">
        <v>120.84284441</v>
      </c>
      <c r="DM4" s="23">
        <v>124.46812975</v>
      </c>
      <c r="DN4" s="23">
        <v>128.20217364000001</v>
      </c>
      <c r="DO4" s="23">
        <v>132.04823884999999</v>
      </c>
      <c r="DP4" s="23">
        <v>0</v>
      </c>
      <c r="DQ4" s="23">
        <v>0</v>
      </c>
      <c r="DR4" s="23">
        <v>0</v>
      </c>
      <c r="DS4" s="23">
        <v>0</v>
      </c>
      <c r="DT4" s="23">
        <v>0</v>
      </c>
      <c r="DU4" s="22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2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2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2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2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2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2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2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2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2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2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2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</row>
    <row r="5" spans="1:364">
      <c r="A5" s="21" t="s">
        <v>1173</v>
      </c>
      <c r="B5" s="21" t="s">
        <v>1174</v>
      </c>
      <c r="C5" s="21" t="s">
        <v>886</v>
      </c>
      <c r="D5" s="9" t="s">
        <v>1174</v>
      </c>
      <c r="E5" s="22"/>
      <c r="F5" s="23"/>
      <c r="G5" s="23"/>
      <c r="H5" s="23">
        <v>128.19389899999999</v>
      </c>
      <c r="I5" s="23">
        <v>132.039716</v>
      </c>
      <c r="J5" s="23">
        <v>136.00090700000001</v>
      </c>
      <c r="K5" s="23">
        <v>140.08093400000001</v>
      </c>
      <c r="L5" s="23">
        <v>144.28336200000001</v>
      </c>
      <c r="M5" s="23">
        <v>148.611863</v>
      </c>
      <c r="N5" s="23">
        <v>153.07021900000001</v>
      </c>
      <c r="O5" s="23">
        <v>157.66232600000001</v>
      </c>
      <c r="P5" s="23">
        <v>162.39219600000001</v>
      </c>
      <c r="Q5" s="23">
        <v>167.26396199999999</v>
      </c>
      <c r="R5" s="23">
        <v>172.281881</v>
      </c>
      <c r="S5" s="23">
        <v>177.45033699999999</v>
      </c>
      <c r="T5" s="23">
        <v>182.77384699999999</v>
      </c>
      <c r="U5" s="23">
        <v>188.25706199999999</v>
      </c>
      <c r="V5" s="23">
        <v>193.904774</v>
      </c>
      <c r="W5" s="23">
        <v>199.72191699999999</v>
      </c>
      <c r="X5" s="23">
        <v>205.71357499999999</v>
      </c>
      <c r="Y5" s="22"/>
      <c r="Z5" s="23"/>
      <c r="AA5" s="23"/>
      <c r="AB5" s="23">
        <v>173.22793799999999</v>
      </c>
      <c r="AC5" s="23">
        <v>178.42477600000001</v>
      </c>
      <c r="AD5" s="23">
        <v>183.77751900000001</v>
      </c>
      <c r="AE5" s="23">
        <v>189.29084499999999</v>
      </c>
      <c r="AF5" s="23">
        <v>194.96957</v>
      </c>
      <c r="AG5" s="23">
        <v>200.818657</v>
      </c>
      <c r="AH5" s="23">
        <v>206.84321700000001</v>
      </c>
      <c r="AI5" s="23">
        <v>213.04851400000001</v>
      </c>
      <c r="AJ5" s="23">
        <v>219.43996899999999</v>
      </c>
      <c r="AK5" s="23">
        <v>226.023168</v>
      </c>
      <c r="AL5" s="23">
        <v>232.80386300000001</v>
      </c>
      <c r="AM5" s="23">
        <v>239.78797900000001</v>
      </c>
      <c r="AN5" s="23">
        <v>246.981618</v>
      </c>
      <c r="AO5" s="23">
        <v>254.39106699999999</v>
      </c>
      <c r="AP5" s="23">
        <v>262.02279900000002</v>
      </c>
      <c r="AQ5" s="23">
        <v>269.88348300000001</v>
      </c>
      <c r="AR5" s="23">
        <v>277.97998699999999</v>
      </c>
      <c r="AS5" s="22"/>
      <c r="AT5" s="23"/>
      <c r="AU5" s="23"/>
      <c r="AV5" s="23">
        <v>129.90415400000001</v>
      </c>
      <c r="AW5" s="23">
        <v>133.80127899999999</v>
      </c>
      <c r="AX5" s="23">
        <v>137.81531699999999</v>
      </c>
      <c r="AY5" s="23">
        <v>141.94977700000001</v>
      </c>
      <c r="AZ5" s="23">
        <v>146.20827</v>
      </c>
      <c r="BA5" s="23">
        <v>150.59451799999999</v>
      </c>
      <c r="BB5" s="23">
        <v>155.11235400000001</v>
      </c>
      <c r="BC5" s="23">
        <v>159.765725</v>
      </c>
      <c r="BD5" s="23">
        <v>164.558697</v>
      </c>
      <c r="BE5" s="23">
        <v>169.49545800000001</v>
      </c>
      <c r="BF5" s="23">
        <v>174.580322</v>
      </c>
      <c r="BG5" s="23">
        <v>179.81773200000001</v>
      </c>
      <c r="BH5" s="23">
        <v>185.212264</v>
      </c>
      <c r="BI5" s="23">
        <v>190.768632</v>
      </c>
      <c r="BJ5" s="23">
        <v>196.491691</v>
      </c>
      <c r="BK5" s="23">
        <v>202.38644199999999</v>
      </c>
      <c r="BL5" s="23">
        <v>208.458035</v>
      </c>
      <c r="BM5" s="22"/>
      <c r="BN5" s="23"/>
      <c r="BO5" s="23"/>
      <c r="BP5" s="23">
        <v>165.67177899999999</v>
      </c>
      <c r="BQ5" s="23">
        <v>170.641932</v>
      </c>
      <c r="BR5" s="23">
        <v>175.76119</v>
      </c>
      <c r="BS5" s="23">
        <v>181.03402600000001</v>
      </c>
      <c r="BT5" s="23">
        <v>186.465047</v>
      </c>
      <c r="BU5" s="23">
        <v>192.058998</v>
      </c>
      <c r="BV5" s="23">
        <v>197.82076799999999</v>
      </c>
      <c r="BW5" s="23">
        <v>203.755391</v>
      </c>
      <c r="BX5" s="23">
        <v>209.868053</v>
      </c>
      <c r="BY5" s="23">
        <v>216.164095</v>
      </c>
      <c r="BZ5" s="23">
        <v>222.64901800000001</v>
      </c>
      <c r="CA5" s="23">
        <v>229.32848899999999</v>
      </c>
      <c r="CB5" s="23">
        <v>236.20834400000001</v>
      </c>
      <c r="CC5" s="23">
        <v>243.29459399999999</v>
      </c>
      <c r="CD5" s="23">
        <v>250.59343200000001</v>
      </c>
      <c r="CE5" s="23">
        <v>258.11123500000002</v>
      </c>
      <c r="CF5" s="23">
        <v>265.85457200000002</v>
      </c>
      <c r="CG5" s="22">
        <v>111.04426416015625</v>
      </c>
      <c r="CH5" s="23">
        <v>111.04426416015625</v>
      </c>
      <c r="CI5" s="23">
        <v>111.04426416015625</v>
      </c>
      <c r="CJ5" s="23">
        <v>111.04426416015625</v>
      </c>
      <c r="CK5" s="23">
        <v>111.04426416015625</v>
      </c>
      <c r="CL5" s="23">
        <v>111.04426416015625</v>
      </c>
      <c r="CM5" s="23">
        <v>111.04426416015625</v>
      </c>
      <c r="CN5" s="23">
        <v>111.04426416015625</v>
      </c>
      <c r="CO5" s="23">
        <v>111.04426416015625</v>
      </c>
      <c r="CP5" s="23">
        <v>111.04426416015625</v>
      </c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2"/>
      <c r="DB5" s="23"/>
      <c r="DC5" s="23"/>
      <c r="DD5" s="23">
        <v>4</v>
      </c>
      <c r="DE5" s="23">
        <v>132.30362099999999</v>
      </c>
      <c r="DF5" s="23">
        <v>136.27272962999999</v>
      </c>
      <c r="DG5" s="23">
        <v>140.36091152</v>
      </c>
      <c r="DH5" s="23">
        <v>144.57173886000001</v>
      </c>
      <c r="DI5" s="23">
        <v>148.90889103000001</v>
      </c>
      <c r="DJ5" s="23">
        <v>153.37615776000001</v>
      </c>
      <c r="DK5" s="23">
        <v>157.97744248999999</v>
      </c>
      <c r="DL5" s="23">
        <v>162.71676576999999</v>
      </c>
      <c r="DM5" s="23">
        <v>167.59826874000001</v>
      </c>
      <c r="DN5" s="23">
        <v>172.62621680000001</v>
      </c>
      <c r="DO5" s="23">
        <v>177.80500330999999</v>
      </c>
      <c r="DP5" s="23">
        <v>0</v>
      </c>
      <c r="DQ5" s="23">
        <v>0</v>
      </c>
      <c r="DR5" s="23">
        <v>0</v>
      </c>
      <c r="DS5" s="23">
        <v>0</v>
      </c>
      <c r="DT5" s="23">
        <v>0</v>
      </c>
      <c r="DU5" s="22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2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2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2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2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2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2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2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2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2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2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2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</row>
    <row r="6" spans="1:364">
      <c r="A6" s="21" t="s">
        <v>1175</v>
      </c>
      <c r="B6" s="21" t="s">
        <v>1176</v>
      </c>
      <c r="C6" s="21" t="s">
        <v>886</v>
      </c>
      <c r="D6" s="9" t="s">
        <v>1176</v>
      </c>
      <c r="E6" s="22"/>
      <c r="F6" s="23"/>
      <c r="G6" s="23"/>
      <c r="H6" s="23">
        <v>96.744873999999996</v>
      </c>
      <c r="I6" s="23">
        <v>99.647220000000004</v>
      </c>
      <c r="J6" s="23">
        <v>102.63663699999999</v>
      </c>
      <c r="K6" s="23">
        <v>105.71573600000001</v>
      </c>
      <c r="L6" s="23">
        <v>108.887208</v>
      </c>
      <c r="M6" s="23">
        <v>112.153824</v>
      </c>
      <c r="N6" s="23">
        <v>115.518439</v>
      </c>
      <c r="O6" s="23">
        <v>118.983992</v>
      </c>
      <c r="P6" s="23">
        <v>122.553512</v>
      </c>
      <c r="Q6" s="23">
        <v>126.23011700000001</v>
      </c>
      <c r="R6" s="23">
        <v>130.017021</v>
      </c>
      <c r="S6" s="23">
        <v>133.91753199999999</v>
      </c>
      <c r="T6" s="23">
        <v>137.935058</v>
      </c>
      <c r="U6" s="23">
        <v>142.07311000000001</v>
      </c>
      <c r="V6" s="23">
        <v>146.33530300000001</v>
      </c>
      <c r="W6" s="23">
        <v>150.72536199999999</v>
      </c>
      <c r="X6" s="23">
        <v>155.24712299999999</v>
      </c>
      <c r="Y6" s="22"/>
      <c r="Z6" s="23"/>
      <c r="AA6" s="23"/>
      <c r="AB6" s="23">
        <v>130.730987</v>
      </c>
      <c r="AC6" s="23">
        <v>134.652917</v>
      </c>
      <c r="AD6" s="23">
        <v>138.69250500000001</v>
      </c>
      <c r="AE6" s="23">
        <v>142.85328000000001</v>
      </c>
      <c r="AF6" s="23">
        <v>147.13887800000001</v>
      </c>
      <c r="AG6" s="23">
        <v>151.553044</v>
      </c>
      <c r="AH6" s="23">
        <v>156.09963500000001</v>
      </c>
      <c r="AI6" s="23">
        <v>160.782624</v>
      </c>
      <c r="AJ6" s="23">
        <v>165.60610299999999</v>
      </c>
      <c r="AK6" s="23">
        <v>170.574286</v>
      </c>
      <c r="AL6" s="23">
        <v>175.69151500000001</v>
      </c>
      <c r="AM6" s="23">
        <v>180.96225999999999</v>
      </c>
      <c r="AN6" s="23">
        <v>186.39112800000001</v>
      </c>
      <c r="AO6" s="23">
        <v>191.98286200000001</v>
      </c>
      <c r="AP6" s="23">
        <v>197.74234799999999</v>
      </c>
      <c r="AQ6" s="23">
        <v>203.67461800000001</v>
      </c>
      <c r="AR6" s="23">
        <v>209.78485699999999</v>
      </c>
      <c r="AS6" s="22"/>
      <c r="AT6" s="23"/>
      <c r="AU6" s="23"/>
      <c r="AV6" s="23">
        <v>98.035562999999996</v>
      </c>
      <c r="AW6" s="23">
        <v>100.97663</v>
      </c>
      <c r="AX6" s="23">
        <v>104.00592899999999</v>
      </c>
      <c r="AY6" s="23">
        <v>107.126107</v>
      </c>
      <c r="AZ6" s="23">
        <v>110.33989</v>
      </c>
      <c r="BA6" s="23">
        <v>113.650087</v>
      </c>
      <c r="BB6" s="23">
        <v>117.05959</v>
      </c>
      <c r="BC6" s="23">
        <v>120.571378</v>
      </c>
      <c r="BD6" s="23">
        <v>124.188519</v>
      </c>
      <c r="BE6" s="23">
        <v>127.914175</v>
      </c>
      <c r="BF6" s="23">
        <v>131.7516</v>
      </c>
      <c r="BG6" s="23">
        <v>135.704148</v>
      </c>
      <c r="BH6" s="23">
        <v>139.775272</v>
      </c>
      <c r="BI6" s="23">
        <v>143.96852999999999</v>
      </c>
      <c r="BJ6" s="23">
        <v>148.287586</v>
      </c>
      <c r="BK6" s="23">
        <v>152.73621399999999</v>
      </c>
      <c r="BL6" s="23">
        <v>157.31829999999999</v>
      </c>
      <c r="BM6" s="22"/>
      <c r="BN6" s="23"/>
      <c r="BO6" s="23"/>
      <c r="BP6" s="23">
        <v>125.02853500000001</v>
      </c>
      <c r="BQ6" s="23">
        <v>128.779391</v>
      </c>
      <c r="BR6" s="23">
        <v>132.64277300000001</v>
      </c>
      <c r="BS6" s="23">
        <v>136.62205599999999</v>
      </c>
      <c r="BT6" s="23">
        <v>140.72071800000001</v>
      </c>
      <c r="BU6" s="23">
        <v>144.94234</v>
      </c>
      <c r="BV6" s="23">
        <v>149.29060999999999</v>
      </c>
      <c r="BW6" s="23">
        <v>153.769328</v>
      </c>
      <c r="BX6" s="23">
        <v>158.382408</v>
      </c>
      <c r="BY6" s="23">
        <v>163.13388</v>
      </c>
      <c r="BZ6" s="23">
        <v>168.027896</v>
      </c>
      <c r="CA6" s="23">
        <v>173.06873300000001</v>
      </c>
      <c r="CB6" s="23">
        <v>178.260795</v>
      </c>
      <c r="CC6" s="23">
        <v>183.608619</v>
      </c>
      <c r="CD6" s="23">
        <v>189.11687800000001</v>
      </c>
      <c r="CE6" s="23">
        <v>194.79038399999999</v>
      </c>
      <c r="CF6" s="23">
        <v>200.634096</v>
      </c>
      <c r="CG6" s="22">
        <v>86.733426269531265</v>
      </c>
      <c r="CH6" s="23">
        <v>86.733426269531265</v>
      </c>
      <c r="CI6" s="23">
        <v>86.733426269531265</v>
      </c>
      <c r="CJ6" s="23">
        <v>86.733426269531265</v>
      </c>
      <c r="CK6" s="23">
        <v>86.733426269531265</v>
      </c>
      <c r="CL6" s="23">
        <v>86.733426269531265</v>
      </c>
      <c r="CM6" s="23">
        <v>86.733426269531265</v>
      </c>
      <c r="CN6" s="23">
        <v>86.733426269531265</v>
      </c>
      <c r="CO6" s="23">
        <v>86.733426269531265</v>
      </c>
      <c r="CP6" s="23">
        <v>86.733426269531265</v>
      </c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2"/>
      <c r="DB6" s="23"/>
      <c r="DC6" s="23"/>
      <c r="DD6" s="23">
        <v>5</v>
      </c>
      <c r="DE6" s="23">
        <v>96.826049999999995</v>
      </c>
      <c r="DF6" s="23">
        <v>99.730831499999994</v>
      </c>
      <c r="DG6" s="23">
        <v>102.72275645000001</v>
      </c>
      <c r="DH6" s="23">
        <v>105.80443914</v>
      </c>
      <c r="DI6" s="23">
        <v>108.97857231</v>
      </c>
      <c r="DJ6" s="23">
        <v>112.24792948</v>
      </c>
      <c r="DK6" s="23">
        <v>115.61536737</v>
      </c>
      <c r="DL6" s="23">
        <v>119.08382838999999</v>
      </c>
      <c r="DM6" s="23">
        <v>122.65634324</v>
      </c>
      <c r="DN6" s="23">
        <v>126.33603354</v>
      </c>
      <c r="DO6" s="23">
        <v>130.12611454</v>
      </c>
      <c r="DP6" s="23">
        <v>0</v>
      </c>
      <c r="DQ6" s="23">
        <v>0</v>
      </c>
      <c r="DR6" s="23">
        <v>0</v>
      </c>
      <c r="DS6" s="23">
        <v>0</v>
      </c>
      <c r="DT6" s="23">
        <v>0</v>
      </c>
      <c r="DU6" s="22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2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2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2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2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2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2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2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2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2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2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2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</row>
    <row r="7" spans="1:364">
      <c r="A7" s="21" t="s">
        <v>1177</v>
      </c>
      <c r="B7" s="21" t="s">
        <v>1178</v>
      </c>
      <c r="C7" s="21" t="s">
        <v>886</v>
      </c>
      <c r="D7" s="9" t="s">
        <v>1178</v>
      </c>
      <c r="E7" s="22"/>
      <c r="F7" s="23"/>
      <c r="G7" s="23"/>
      <c r="H7" s="23">
        <v>128.19389899999999</v>
      </c>
      <c r="I7" s="23">
        <v>132.039716</v>
      </c>
      <c r="J7" s="23">
        <v>136.00090700000001</v>
      </c>
      <c r="K7" s="23">
        <v>140.08093400000001</v>
      </c>
      <c r="L7" s="23">
        <v>144.28336200000001</v>
      </c>
      <c r="M7" s="23">
        <v>148.611863</v>
      </c>
      <c r="N7" s="23">
        <v>153.07021900000001</v>
      </c>
      <c r="O7" s="23">
        <v>157.66232600000001</v>
      </c>
      <c r="P7" s="23">
        <v>162.39219600000001</v>
      </c>
      <c r="Q7" s="23">
        <v>167.26396199999999</v>
      </c>
      <c r="R7" s="23">
        <v>172.281881</v>
      </c>
      <c r="S7" s="23">
        <v>177.45033699999999</v>
      </c>
      <c r="T7" s="23">
        <v>182.77384699999999</v>
      </c>
      <c r="U7" s="23">
        <v>188.25706199999999</v>
      </c>
      <c r="V7" s="23">
        <v>193.904774</v>
      </c>
      <c r="W7" s="23">
        <v>199.72191699999999</v>
      </c>
      <c r="X7" s="23">
        <v>205.71357499999999</v>
      </c>
      <c r="Y7" s="22"/>
      <c r="Z7" s="23"/>
      <c r="AA7" s="23"/>
      <c r="AB7" s="23">
        <v>173.22793799999999</v>
      </c>
      <c r="AC7" s="23">
        <v>178.42477600000001</v>
      </c>
      <c r="AD7" s="23">
        <v>183.77751900000001</v>
      </c>
      <c r="AE7" s="23">
        <v>189.29084499999999</v>
      </c>
      <c r="AF7" s="23">
        <v>194.96957</v>
      </c>
      <c r="AG7" s="23">
        <v>200.818657</v>
      </c>
      <c r="AH7" s="23">
        <v>206.84321700000001</v>
      </c>
      <c r="AI7" s="23">
        <v>213.04851400000001</v>
      </c>
      <c r="AJ7" s="23">
        <v>219.43996899999999</v>
      </c>
      <c r="AK7" s="23">
        <v>226.023168</v>
      </c>
      <c r="AL7" s="23">
        <v>232.80386300000001</v>
      </c>
      <c r="AM7" s="23">
        <v>239.78797900000001</v>
      </c>
      <c r="AN7" s="23">
        <v>246.981618</v>
      </c>
      <c r="AO7" s="23">
        <v>254.39106699999999</v>
      </c>
      <c r="AP7" s="23">
        <v>262.02279900000002</v>
      </c>
      <c r="AQ7" s="23">
        <v>269.88348300000001</v>
      </c>
      <c r="AR7" s="23">
        <v>277.97998699999999</v>
      </c>
      <c r="AS7" s="22"/>
      <c r="AT7" s="23"/>
      <c r="AU7" s="23"/>
      <c r="AV7" s="23">
        <v>129.90415400000001</v>
      </c>
      <c r="AW7" s="23">
        <v>133.80127899999999</v>
      </c>
      <c r="AX7" s="23">
        <v>137.81531699999999</v>
      </c>
      <c r="AY7" s="23">
        <v>141.94977700000001</v>
      </c>
      <c r="AZ7" s="23">
        <v>146.20827</v>
      </c>
      <c r="BA7" s="23">
        <v>150.59451799999999</v>
      </c>
      <c r="BB7" s="23">
        <v>155.11235400000001</v>
      </c>
      <c r="BC7" s="23">
        <v>159.765725</v>
      </c>
      <c r="BD7" s="23">
        <v>164.558697</v>
      </c>
      <c r="BE7" s="23">
        <v>169.49545800000001</v>
      </c>
      <c r="BF7" s="23">
        <v>174.580322</v>
      </c>
      <c r="BG7" s="23">
        <v>179.81773200000001</v>
      </c>
      <c r="BH7" s="23">
        <v>185.212264</v>
      </c>
      <c r="BI7" s="23">
        <v>190.768632</v>
      </c>
      <c r="BJ7" s="23">
        <v>196.491691</v>
      </c>
      <c r="BK7" s="23">
        <v>202.38644199999999</v>
      </c>
      <c r="BL7" s="23">
        <v>208.458035</v>
      </c>
      <c r="BM7" s="22"/>
      <c r="BN7" s="23"/>
      <c r="BO7" s="23"/>
      <c r="BP7" s="23">
        <v>165.67177899999999</v>
      </c>
      <c r="BQ7" s="23">
        <v>170.641932</v>
      </c>
      <c r="BR7" s="23">
        <v>175.76119</v>
      </c>
      <c r="BS7" s="23">
        <v>181.03402600000001</v>
      </c>
      <c r="BT7" s="23">
        <v>186.465047</v>
      </c>
      <c r="BU7" s="23">
        <v>192.058998</v>
      </c>
      <c r="BV7" s="23">
        <v>197.82076799999999</v>
      </c>
      <c r="BW7" s="23">
        <v>203.755391</v>
      </c>
      <c r="BX7" s="23">
        <v>209.868053</v>
      </c>
      <c r="BY7" s="23">
        <v>216.164095</v>
      </c>
      <c r="BZ7" s="23">
        <v>222.64901800000001</v>
      </c>
      <c r="CA7" s="23">
        <v>229.32848899999999</v>
      </c>
      <c r="CB7" s="23">
        <v>236.20834400000001</v>
      </c>
      <c r="CC7" s="23">
        <v>243.29459399999999</v>
      </c>
      <c r="CD7" s="23">
        <v>250.59343200000001</v>
      </c>
      <c r="CE7" s="23">
        <v>258.11123500000002</v>
      </c>
      <c r="CF7" s="23">
        <v>265.85457200000002</v>
      </c>
      <c r="CG7" s="22">
        <v>111.04426416015625</v>
      </c>
      <c r="CH7" s="23">
        <v>111.04426416015625</v>
      </c>
      <c r="CI7" s="23">
        <v>111.04426416015625</v>
      </c>
      <c r="CJ7" s="23">
        <v>111.04426416015625</v>
      </c>
      <c r="CK7" s="23">
        <v>111.04426416015625</v>
      </c>
      <c r="CL7" s="23">
        <v>111.04426416015625</v>
      </c>
      <c r="CM7" s="23">
        <v>111.04426416015625</v>
      </c>
      <c r="CN7" s="23">
        <v>111.04426416015625</v>
      </c>
      <c r="CO7" s="23">
        <v>111.04426416015625</v>
      </c>
      <c r="CP7" s="23">
        <v>111.04426416015625</v>
      </c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2"/>
      <c r="DB7" s="23"/>
      <c r="DC7" s="23"/>
      <c r="DD7" s="23">
        <v>6</v>
      </c>
      <c r="DE7" s="23">
        <v>132.30362099999999</v>
      </c>
      <c r="DF7" s="23">
        <v>136.27272962999999</v>
      </c>
      <c r="DG7" s="23">
        <v>140.36091152</v>
      </c>
      <c r="DH7" s="23">
        <v>144.57173886000001</v>
      </c>
      <c r="DI7" s="23">
        <v>148.90889103000001</v>
      </c>
      <c r="DJ7" s="23">
        <v>153.37615776000001</v>
      </c>
      <c r="DK7" s="23">
        <v>157.97744248999999</v>
      </c>
      <c r="DL7" s="23">
        <v>162.71676576999999</v>
      </c>
      <c r="DM7" s="23">
        <v>167.59826874000001</v>
      </c>
      <c r="DN7" s="23">
        <v>172.62621680000001</v>
      </c>
      <c r="DO7" s="23">
        <v>177.80500330999999</v>
      </c>
      <c r="DP7" s="23">
        <v>0</v>
      </c>
      <c r="DQ7" s="23">
        <v>0</v>
      </c>
      <c r="DR7" s="23">
        <v>0</v>
      </c>
      <c r="DS7" s="23">
        <v>0</v>
      </c>
      <c r="DT7" s="23">
        <v>0</v>
      </c>
      <c r="DU7" s="22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2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2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2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2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2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2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2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2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2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2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2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</row>
    <row r="8" spans="1:364">
      <c r="A8" s="21" t="s">
        <v>1179</v>
      </c>
      <c r="B8" s="21" t="s">
        <v>1180</v>
      </c>
      <c r="C8" s="21" t="s">
        <v>886</v>
      </c>
      <c r="D8" s="9" t="s">
        <v>1180</v>
      </c>
      <c r="E8" s="22"/>
      <c r="F8" s="23"/>
      <c r="G8" s="23"/>
      <c r="H8" s="23">
        <v>96.744873999999996</v>
      </c>
      <c r="I8" s="23">
        <v>99.647220000000004</v>
      </c>
      <c r="J8" s="23">
        <v>102.63663699999999</v>
      </c>
      <c r="K8" s="23">
        <v>105.71573600000001</v>
      </c>
      <c r="L8" s="23">
        <v>108.887208</v>
      </c>
      <c r="M8" s="23">
        <v>112.153824</v>
      </c>
      <c r="N8" s="23">
        <v>115.518439</v>
      </c>
      <c r="O8" s="23">
        <v>118.983992</v>
      </c>
      <c r="P8" s="23">
        <v>122.553512</v>
      </c>
      <c r="Q8" s="23">
        <v>126.23011700000001</v>
      </c>
      <c r="R8" s="23">
        <v>130.017021</v>
      </c>
      <c r="S8" s="23">
        <v>133.91753199999999</v>
      </c>
      <c r="T8" s="23">
        <v>137.935058</v>
      </c>
      <c r="U8" s="23">
        <v>142.07311000000001</v>
      </c>
      <c r="V8" s="23">
        <v>146.33530300000001</v>
      </c>
      <c r="W8" s="23">
        <v>150.72536199999999</v>
      </c>
      <c r="X8" s="23">
        <v>155.24712299999999</v>
      </c>
      <c r="Y8" s="22"/>
      <c r="Z8" s="23"/>
      <c r="AA8" s="23"/>
      <c r="AB8" s="23">
        <v>130.730987</v>
      </c>
      <c r="AC8" s="23">
        <v>134.652917</v>
      </c>
      <c r="AD8" s="23">
        <v>138.69250500000001</v>
      </c>
      <c r="AE8" s="23">
        <v>142.85328000000001</v>
      </c>
      <c r="AF8" s="23">
        <v>147.13887800000001</v>
      </c>
      <c r="AG8" s="23">
        <v>151.553044</v>
      </c>
      <c r="AH8" s="23">
        <v>156.09963500000001</v>
      </c>
      <c r="AI8" s="23">
        <v>160.782624</v>
      </c>
      <c r="AJ8" s="23">
        <v>165.60610299999999</v>
      </c>
      <c r="AK8" s="23">
        <v>170.574286</v>
      </c>
      <c r="AL8" s="23">
        <v>175.69151500000001</v>
      </c>
      <c r="AM8" s="23">
        <v>180.96225999999999</v>
      </c>
      <c r="AN8" s="23">
        <v>186.39112800000001</v>
      </c>
      <c r="AO8" s="23">
        <v>191.98286200000001</v>
      </c>
      <c r="AP8" s="23">
        <v>197.74234799999999</v>
      </c>
      <c r="AQ8" s="23">
        <v>203.67461800000001</v>
      </c>
      <c r="AR8" s="23">
        <v>209.78485699999999</v>
      </c>
      <c r="AS8" s="22"/>
      <c r="AT8" s="23"/>
      <c r="AU8" s="23"/>
      <c r="AV8" s="23">
        <v>98.035562999999996</v>
      </c>
      <c r="AW8" s="23">
        <v>100.97663</v>
      </c>
      <c r="AX8" s="23">
        <v>104.00592899999999</v>
      </c>
      <c r="AY8" s="23">
        <v>107.126107</v>
      </c>
      <c r="AZ8" s="23">
        <v>110.33989</v>
      </c>
      <c r="BA8" s="23">
        <v>113.650087</v>
      </c>
      <c r="BB8" s="23">
        <v>117.05959</v>
      </c>
      <c r="BC8" s="23">
        <v>120.571378</v>
      </c>
      <c r="BD8" s="23">
        <v>124.188519</v>
      </c>
      <c r="BE8" s="23">
        <v>127.914175</v>
      </c>
      <c r="BF8" s="23">
        <v>131.7516</v>
      </c>
      <c r="BG8" s="23">
        <v>135.704148</v>
      </c>
      <c r="BH8" s="23">
        <v>139.775272</v>
      </c>
      <c r="BI8" s="23">
        <v>143.96852999999999</v>
      </c>
      <c r="BJ8" s="23">
        <v>148.287586</v>
      </c>
      <c r="BK8" s="23">
        <v>152.73621399999999</v>
      </c>
      <c r="BL8" s="23">
        <v>157.31829999999999</v>
      </c>
      <c r="BM8" s="22"/>
      <c r="BN8" s="23"/>
      <c r="BO8" s="23"/>
      <c r="BP8" s="23">
        <v>125.02853500000001</v>
      </c>
      <c r="BQ8" s="23">
        <v>128.779391</v>
      </c>
      <c r="BR8" s="23">
        <v>132.64277300000001</v>
      </c>
      <c r="BS8" s="23">
        <v>136.62205599999999</v>
      </c>
      <c r="BT8" s="23">
        <v>140.72071800000001</v>
      </c>
      <c r="BU8" s="23">
        <v>144.94234</v>
      </c>
      <c r="BV8" s="23">
        <v>149.29060999999999</v>
      </c>
      <c r="BW8" s="23">
        <v>153.769328</v>
      </c>
      <c r="BX8" s="23">
        <v>158.382408</v>
      </c>
      <c r="BY8" s="23">
        <v>163.13388</v>
      </c>
      <c r="BZ8" s="23">
        <v>168.027896</v>
      </c>
      <c r="CA8" s="23">
        <v>173.06873300000001</v>
      </c>
      <c r="CB8" s="23">
        <v>178.260795</v>
      </c>
      <c r="CC8" s="23">
        <v>183.608619</v>
      </c>
      <c r="CD8" s="23">
        <v>189.11687800000001</v>
      </c>
      <c r="CE8" s="23">
        <v>194.79038399999999</v>
      </c>
      <c r="CF8" s="23">
        <v>200.634096</v>
      </c>
      <c r="CG8" s="22">
        <v>86.733426269531265</v>
      </c>
      <c r="CH8" s="23">
        <v>86.733426269531265</v>
      </c>
      <c r="CI8" s="23">
        <v>86.733426269531265</v>
      </c>
      <c r="CJ8" s="23">
        <v>86.733426269531265</v>
      </c>
      <c r="CK8" s="23">
        <v>86.733426269531265</v>
      </c>
      <c r="CL8" s="23">
        <v>86.733426269531265</v>
      </c>
      <c r="CM8" s="23">
        <v>86.733426269531265</v>
      </c>
      <c r="CN8" s="23">
        <v>86.733426269531265</v>
      </c>
      <c r="CO8" s="23">
        <v>86.733426269531265</v>
      </c>
      <c r="CP8" s="23">
        <v>86.733426269531265</v>
      </c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2"/>
      <c r="DB8" s="23"/>
      <c r="DC8" s="23"/>
      <c r="DD8" s="23">
        <v>7</v>
      </c>
      <c r="DE8" s="23">
        <v>96.826049999999995</v>
      </c>
      <c r="DF8" s="23">
        <v>99.730831499999994</v>
      </c>
      <c r="DG8" s="23">
        <v>102.72275645000001</v>
      </c>
      <c r="DH8" s="23">
        <v>105.80443914</v>
      </c>
      <c r="DI8" s="23">
        <v>108.97857231</v>
      </c>
      <c r="DJ8" s="23">
        <v>112.24792948</v>
      </c>
      <c r="DK8" s="23">
        <v>115.61536737</v>
      </c>
      <c r="DL8" s="23">
        <v>119.08382838999999</v>
      </c>
      <c r="DM8" s="23">
        <v>122.65634324</v>
      </c>
      <c r="DN8" s="23">
        <v>126.33603354</v>
      </c>
      <c r="DO8" s="23">
        <v>130.12611454</v>
      </c>
      <c r="DP8" s="23">
        <v>0</v>
      </c>
      <c r="DQ8" s="23">
        <v>0</v>
      </c>
      <c r="DR8" s="23">
        <v>0</v>
      </c>
      <c r="DS8" s="23">
        <v>0</v>
      </c>
      <c r="DT8" s="23">
        <v>0</v>
      </c>
      <c r="DU8" s="22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2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2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2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2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2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2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2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2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2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2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2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</row>
    <row r="9" spans="1:364">
      <c r="A9" s="21" t="s">
        <v>1181</v>
      </c>
      <c r="B9" s="21" t="s">
        <v>1182</v>
      </c>
      <c r="C9" s="21" t="s">
        <v>886</v>
      </c>
      <c r="D9" s="9" t="s">
        <v>1182</v>
      </c>
      <c r="E9" s="22"/>
      <c r="F9" s="23"/>
      <c r="G9" s="23"/>
      <c r="H9" s="23">
        <v>128.19389899999999</v>
      </c>
      <c r="I9" s="23">
        <v>132.039716</v>
      </c>
      <c r="J9" s="23">
        <v>136.00090700000001</v>
      </c>
      <c r="K9" s="23">
        <v>140.08093400000001</v>
      </c>
      <c r="L9" s="23">
        <v>144.28336200000001</v>
      </c>
      <c r="M9" s="23">
        <v>148.611863</v>
      </c>
      <c r="N9" s="23">
        <v>153.07021900000001</v>
      </c>
      <c r="O9" s="23">
        <v>157.66232600000001</v>
      </c>
      <c r="P9" s="23">
        <v>162.39219600000001</v>
      </c>
      <c r="Q9" s="23">
        <v>167.26396199999999</v>
      </c>
      <c r="R9" s="23">
        <v>172.281881</v>
      </c>
      <c r="S9" s="23">
        <v>177.45033699999999</v>
      </c>
      <c r="T9" s="23">
        <v>182.77384699999999</v>
      </c>
      <c r="U9" s="23">
        <v>188.25706199999999</v>
      </c>
      <c r="V9" s="23">
        <v>193.904774</v>
      </c>
      <c r="W9" s="23">
        <v>199.72191699999999</v>
      </c>
      <c r="X9" s="23">
        <v>205.71357499999999</v>
      </c>
      <c r="Y9" s="22"/>
      <c r="Z9" s="23"/>
      <c r="AA9" s="23"/>
      <c r="AB9" s="23">
        <v>173.22793799999999</v>
      </c>
      <c r="AC9" s="23">
        <v>178.42477600000001</v>
      </c>
      <c r="AD9" s="23">
        <v>183.77751900000001</v>
      </c>
      <c r="AE9" s="23">
        <v>189.29084499999999</v>
      </c>
      <c r="AF9" s="23">
        <v>194.96957</v>
      </c>
      <c r="AG9" s="23">
        <v>200.818657</v>
      </c>
      <c r="AH9" s="23">
        <v>206.84321700000001</v>
      </c>
      <c r="AI9" s="23">
        <v>213.04851400000001</v>
      </c>
      <c r="AJ9" s="23">
        <v>219.43996899999999</v>
      </c>
      <c r="AK9" s="23">
        <v>226.023168</v>
      </c>
      <c r="AL9" s="23">
        <v>232.80386300000001</v>
      </c>
      <c r="AM9" s="23">
        <v>239.78797900000001</v>
      </c>
      <c r="AN9" s="23">
        <v>246.981618</v>
      </c>
      <c r="AO9" s="23">
        <v>254.39106699999999</v>
      </c>
      <c r="AP9" s="23">
        <v>262.02279900000002</v>
      </c>
      <c r="AQ9" s="23">
        <v>269.88348300000001</v>
      </c>
      <c r="AR9" s="23">
        <v>277.97998699999999</v>
      </c>
      <c r="AS9" s="22"/>
      <c r="AT9" s="23"/>
      <c r="AU9" s="23"/>
      <c r="AV9" s="23">
        <v>129.90415400000001</v>
      </c>
      <c r="AW9" s="23">
        <v>133.80127899999999</v>
      </c>
      <c r="AX9" s="23">
        <v>137.81531699999999</v>
      </c>
      <c r="AY9" s="23">
        <v>141.94977700000001</v>
      </c>
      <c r="AZ9" s="23">
        <v>146.20827</v>
      </c>
      <c r="BA9" s="23">
        <v>150.59451799999999</v>
      </c>
      <c r="BB9" s="23">
        <v>155.11235400000001</v>
      </c>
      <c r="BC9" s="23">
        <v>159.765725</v>
      </c>
      <c r="BD9" s="23">
        <v>164.558697</v>
      </c>
      <c r="BE9" s="23">
        <v>169.49545800000001</v>
      </c>
      <c r="BF9" s="23">
        <v>174.580322</v>
      </c>
      <c r="BG9" s="23">
        <v>179.81773200000001</v>
      </c>
      <c r="BH9" s="23">
        <v>185.212264</v>
      </c>
      <c r="BI9" s="23">
        <v>190.768632</v>
      </c>
      <c r="BJ9" s="23">
        <v>196.491691</v>
      </c>
      <c r="BK9" s="23">
        <v>202.38644199999999</v>
      </c>
      <c r="BL9" s="23">
        <v>208.458035</v>
      </c>
      <c r="BM9" s="22"/>
      <c r="BN9" s="23"/>
      <c r="BO9" s="23"/>
      <c r="BP9" s="23">
        <v>165.67177899999999</v>
      </c>
      <c r="BQ9" s="23">
        <v>170.641932</v>
      </c>
      <c r="BR9" s="23">
        <v>175.76119</v>
      </c>
      <c r="BS9" s="23">
        <v>181.03402600000001</v>
      </c>
      <c r="BT9" s="23">
        <v>186.465047</v>
      </c>
      <c r="BU9" s="23">
        <v>192.058998</v>
      </c>
      <c r="BV9" s="23">
        <v>197.82076799999999</v>
      </c>
      <c r="BW9" s="23">
        <v>203.755391</v>
      </c>
      <c r="BX9" s="23">
        <v>209.868053</v>
      </c>
      <c r="BY9" s="23">
        <v>216.164095</v>
      </c>
      <c r="BZ9" s="23">
        <v>222.64901800000001</v>
      </c>
      <c r="CA9" s="23">
        <v>229.32848899999999</v>
      </c>
      <c r="CB9" s="23">
        <v>236.20834400000001</v>
      </c>
      <c r="CC9" s="23">
        <v>243.29459399999999</v>
      </c>
      <c r="CD9" s="23">
        <v>250.59343200000001</v>
      </c>
      <c r="CE9" s="23">
        <v>258.11123500000002</v>
      </c>
      <c r="CF9" s="23">
        <v>265.85457200000002</v>
      </c>
      <c r="CG9" s="22">
        <v>111.04426416015625</v>
      </c>
      <c r="CH9" s="23">
        <v>111.04426416015625</v>
      </c>
      <c r="CI9" s="23">
        <v>111.04426416015625</v>
      </c>
      <c r="CJ9" s="23">
        <v>111.04426416015625</v>
      </c>
      <c r="CK9" s="23">
        <v>111.04426416015625</v>
      </c>
      <c r="CL9" s="23">
        <v>111.04426416015625</v>
      </c>
      <c r="CM9" s="23">
        <v>111.04426416015625</v>
      </c>
      <c r="CN9" s="23">
        <v>111.04426416015625</v>
      </c>
      <c r="CO9" s="23">
        <v>111.04426416015625</v>
      </c>
      <c r="CP9" s="23">
        <v>111.04426416015625</v>
      </c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2"/>
      <c r="DB9" s="23"/>
      <c r="DC9" s="23"/>
      <c r="DD9" s="23">
        <v>8</v>
      </c>
      <c r="DE9" s="23">
        <v>132.30362099999999</v>
      </c>
      <c r="DF9" s="23">
        <v>136.27272962999999</v>
      </c>
      <c r="DG9" s="23">
        <v>140.36091152</v>
      </c>
      <c r="DH9" s="23">
        <v>144.57173886000001</v>
      </c>
      <c r="DI9" s="23">
        <v>148.90889103000001</v>
      </c>
      <c r="DJ9" s="23">
        <v>153.37615776000001</v>
      </c>
      <c r="DK9" s="23">
        <v>157.97744248999999</v>
      </c>
      <c r="DL9" s="23">
        <v>162.71676576999999</v>
      </c>
      <c r="DM9" s="23">
        <v>167.59826874000001</v>
      </c>
      <c r="DN9" s="23">
        <v>172.62621680000001</v>
      </c>
      <c r="DO9" s="23">
        <v>177.80500330999999</v>
      </c>
      <c r="DP9" s="23">
        <v>0</v>
      </c>
      <c r="DQ9" s="23">
        <v>0</v>
      </c>
      <c r="DR9" s="23">
        <v>0</v>
      </c>
      <c r="DS9" s="23">
        <v>0</v>
      </c>
      <c r="DT9" s="23">
        <v>0</v>
      </c>
      <c r="DU9" s="22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2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2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2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2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2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2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2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2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2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2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2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</row>
    <row r="10" spans="1:364">
      <c r="A10" s="21" t="s">
        <v>1183</v>
      </c>
      <c r="B10" s="21" t="s">
        <v>1184</v>
      </c>
      <c r="C10" s="21" t="s">
        <v>886</v>
      </c>
      <c r="D10" s="9" t="s">
        <v>1184</v>
      </c>
      <c r="E10" s="22"/>
      <c r="F10" s="23"/>
      <c r="G10" s="23"/>
      <c r="H10" s="23">
        <v>212.19257899999999</v>
      </c>
      <c r="I10" s="23">
        <v>218.558356</v>
      </c>
      <c r="J10" s="23">
        <v>225.11510699999999</v>
      </c>
      <c r="K10" s="23">
        <v>231.86856</v>
      </c>
      <c r="L10" s="23">
        <v>238.82461699999999</v>
      </c>
      <c r="M10" s="23">
        <v>245.98935599999999</v>
      </c>
      <c r="N10" s="23">
        <v>253.36903699999999</v>
      </c>
      <c r="O10" s="23">
        <v>260.97010799999998</v>
      </c>
      <c r="P10" s="23">
        <v>268.79921100000001</v>
      </c>
      <c r="Q10" s="23">
        <v>276.86318699999998</v>
      </c>
      <c r="R10" s="23">
        <v>285.169083</v>
      </c>
      <c r="S10" s="23">
        <v>293.724155</v>
      </c>
      <c r="T10" s="23">
        <v>302.53588000000002</v>
      </c>
      <c r="U10" s="23">
        <v>311.61195600000002</v>
      </c>
      <c r="V10" s="23">
        <v>320.96031499999998</v>
      </c>
      <c r="W10" s="23">
        <v>330.58912400000003</v>
      </c>
      <c r="X10" s="23">
        <v>340.506798</v>
      </c>
      <c r="Y10" s="22"/>
      <c r="Z10" s="23"/>
      <c r="AA10" s="23"/>
      <c r="AB10" s="23">
        <v>286.73504100000002</v>
      </c>
      <c r="AC10" s="23">
        <v>295.33709199999998</v>
      </c>
      <c r="AD10" s="23">
        <v>304.197205</v>
      </c>
      <c r="AE10" s="23">
        <v>313.32312100000001</v>
      </c>
      <c r="AF10" s="23">
        <v>322.72281500000003</v>
      </c>
      <c r="AG10" s="23">
        <v>332.40449899999999</v>
      </c>
      <c r="AH10" s="23">
        <v>342.37663400000002</v>
      </c>
      <c r="AI10" s="23">
        <v>352.64793300000002</v>
      </c>
      <c r="AJ10" s="23">
        <v>363.22737100000001</v>
      </c>
      <c r="AK10" s="23">
        <v>374.12419199999999</v>
      </c>
      <c r="AL10" s="23">
        <v>385.34791799999999</v>
      </c>
      <c r="AM10" s="23">
        <v>396.90835600000003</v>
      </c>
      <c r="AN10" s="23">
        <v>408.815607</v>
      </c>
      <c r="AO10" s="23">
        <v>421.08007500000002</v>
      </c>
      <c r="AP10" s="23">
        <v>433.71247699999998</v>
      </c>
      <c r="AQ10" s="23">
        <v>446.72385100000002</v>
      </c>
      <c r="AR10" s="23">
        <v>460.12556699999999</v>
      </c>
      <c r="AS10" s="22"/>
      <c r="AT10" s="23"/>
      <c r="AU10" s="23"/>
      <c r="AV10" s="23">
        <v>215.02347399999999</v>
      </c>
      <c r="AW10" s="23">
        <v>221.47417799999999</v>
      </c>
      <c r="AX10" s="23">
        <v>228.118403</v>
      </c>
      <c r="AY10" s="23">
        <v>234.96195499999999</v>
      </c>
      <c r="AZ10" s="23">
        <v>242.01081400000001</v>
      </c>
      <c r="BA10" s="23">
        <v>249.27113800000001</v>
      </c>
      <c r="BB10" s="23">
        <v>256.74927200000002</v>
      </c>
      <c r="BC10" s="23">
        <v>264.45175</v>
      </c>
      <c r="BD10" s="23">
        <v>272.38530300000002</v>
      </c>
      <c r="BE10" s="23">
        <v>280.55686200000002</v>
      </c>
      <c r="BF10" s="23">
        <v>288.973568</v>
      </c>
      <c r="BG10" s="23">
        <v>297.64277499999997</v>
      </c>
      <c r="BH10" s="23">
        <v>306.57205800000003</v>
      </c>
      <c r="BI10" s="23">
        <v>315.76922000000002</v>
      </c>
      <c r="BJ10" s="23">
        <v>325.24229700000001</v>
      </c>
      <c r="BK10" s="23">
        <v>334.99956600000002</v>
      </c>
      <c r="BL10" s="23">
        <v>345.049553</v>
      </c>
      <c r="BM10" s="22"/>
      <c r="BN10" s="23"/>
      <c r="BO10" s="23"/>
      <c r="BP10" s="23">
        <v>274.22773100000001</v>
      </c>
      <c r="BQ10" s="23">
        <v>282.45456300000001</v>
      </c>
      <c r="BR10" s="23">
        <v>290.9282</v>
      </c>
      <c r="BS10" s="23">
        <v>299.656046</v>
      </c>
      <c r="BT10" s="23">
        <v>308.64572700000002</v>
      </c>
      <c r="BU10" s="23">
        <v>317.90509900000001</v>
      </c>
      <c r="BV10" s="23">
        <v>327.442252</v>
      </c>
      <c r="BW10" s="23">
        <v>337.26551999999998</v>
      </c>
      <c r="BX10" s="23">
        <v>347.383486</v>
      </c>
      <c r="BY10" s="23">
        <v>357.80499099999997</v>
      </c>
      <c r="BZ10" s="23">
        <v>368.53914099999997</v>
      </c>
      <c r="CA10" s="23">
        <v>379.59531500000003</v>
      </c>
      <c r="CB10" s="23">
        <v>390.98317400000002</v>
      </c>
      <c r="CC10" s="23">
        <v>402.71266900000001</v>
      </c>
      <c r="CD10" s="23">
        <v>414.79404899999997</v>
      </c>
      <c r="CE10" s="23">
        <v>427.23786999999999</v>
      </c>
      <c r="CF10" s="23">
        <v>440.05500599999999</v>
      </c>
      <c r="CG10" s="22">
        <v>203.84398525390625</v>
      </c>
      <c r="CH10" s="23">
        <v>203.84398525390625</v>
      </c>
      <c r="CI10" s="23">
        <v>203.84398525390625</v>
      </c>
      <c r="CJ10" s="23">
        <v>203.84398525390625</v>
      </c>
      <c r="CK10" s="23">
        <v>203.84398525390625</v>
      </c>
      <c r="CL10" s="23">
        <v>203.84398525390625</v>
      </c>
      <c r="CM10" s="23">
        <v>203.84398525390625</v>
      </c>
      <c r="CN10" s="23">
        <v>203.84398525390625</v>
      </c>
      <c r="CO10" s="23">
        <v>203.84398525390625</v>
      </c>
      <c r="CP10" s="23">
        <v>203.84398525390625</v>
      </c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2"/>
      <c r="DB10" s="23"/>
      <c r="DC10" s="23"/>
      <c r="DD10" s="23">
        <v>9</v>
      </c>
      <c r="DE10" s="23">
        <v>210.81499199999999</v>
      </c>
      <c r="DF10" s="23">
        <v>217.13944176000001</v>
      </c>
      <c r="DG10" s="23">
        <v>223.65362501000001</v>
      </c>
      <c r="DH10" s="23">
        <v>230.36323376000001</v>
      </c>
      <c r="DI10" s="23">
        <v>237.27413078000001</v>
      </c>
      <c r="DJ10" s="23">
        <v>244.3923547</v>
      </c>
      <c r="DK10" s="23">
        <v>251.72412534</v>
      </c>
      <c r="DL10" s="23">
        <v>259.27584910000002</v>
      </c>
      <c r="DM10" s="23">
        <v>267.05412457</v>
      </c>
      <c r="DN10" s="23">
        <v>275.06574831</v>
      </c>
      <c r="DO10" s="23">
        <v>283.31772075999999</v>
      </c>
      <c r="DP10" s="23">
        <v>0</v>
      </c>
      <c r="DQ10" s="23">
        <v>0</v>
      </c>
      <c r="DR10" s="23">
        <v>0</v>
      </c>
      <c r="DS10" s="23">
        <v>0</v>
      </c>
      <c r="DT10" s="23">
        <v>0</v>
      </c>
      <c r="DU10" s="22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2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2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2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2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2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2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2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2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2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2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2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</row>
    <row r="11" spans="1:364">
      <c r="A11" s="21" t="s">
        <v>1185</v>
      </c>
      <c r="B11" s="21" t="s">
        <v>1186</v>
      </c>
      <c r="C11" s="21" t="s">
        <v>886</v>
      </c>
      <c r="D11" s="9" t="s">
        <v>1186</v>
      </c>
      <c r="E11" s="22"/>
      <c r="F11" s="23"/>
      <c r="G11" s="23"/>
      <c r="H11" s="23">
        <v>82.206641000000005</v>
      </c>
      <c r="I11" s="23">
        <v>84.672839999999994</v>
      </c>
      <c r="J11" s="23">
        <v>87.213025000000002</v>
      </c>
      <c r="K11" s="23">
        <v>89.829415999999995</v>
      </c>
      <c r="L11" s="23">
        <v>92.524298000000002</v>
      </c>
      <c r="M11" s="23">
        <v>95.300027</v>
      </c>
      <c r="N11" s="23">
        <v>98.159028000000006</v>
      </c>
      <c r="O11" s="23">
        <v>101.103799</v>
      </c>
      <c r="P11" s="23">
        <v>104.13691300000001</v>
      </c>
      <c r="Q11" s="23">
        <v>107.26102</v>
      </c>
      <c r="R11" s="23">
        <v>110.47885100000001</v>
      </c>
      <c r="S11" s="23">
        <v>113.793217</v>
      </c>
      <c r="T11" s="23">
        <v>117.207014</v>
      </c>
      <c r="U11" s="23">
        <v>120.723224</v>
      </c>
      <c r="V11" s="23">
        <v>124.344921</v>
      </c>
      <c r="W11" s="23">
        <v>128.07526899999999</v>
      </c>
      <c r="X11" s="23">
        <v>131.91752700000001</v>
      </c>
      <c r="Y11" s="22"/>
      <c r="Z11" s="23"/>
      <c r="AA11" s="23"/>
      <c r="AB11" s="23">
        <v>111.085527</v>
      </c>
      <c r="AC11" s="23">
        <v>114.418093</v>
      </c>
      <c r="AD11" s="23">
        <v>117.85063599999999</v>
      </c>
      <c r="AE11" s="23">
        <v>121.386155</v>
      </c>
      <c r="AF11" s="23">
        <v>125.02773999999999</v>
      </c>
      <c r="AG11" s="23">
        <v>128.778572</v>
      </c>
      <c r="AH11" s="23">
        <v>132.641929</v>
      </c>
      <c r="AI11" s="23">
        <v>136.62118699999999</v>
      </c>
      <c r="AJ11" s="23">
        <v>140.71982299999999</v>
      </c>
      <c r="AK11" s="23">
        <v>144.941418</v>
      </c>
      <c r="AL11" s="23">
        <v>149.289661</v>
      </c>
      <c r="AM11" s="23">
        <v>153.768351</v>
      </c>
      <c r="AN11" s="23">
        <v>158.38140200000001</v>
      </c>
      <c r="AO11" s="23">
        <v>163.13284400000001</v>
      </c>
      <c r="AP11" s="23">
        <v>168.02682899999999</v>
      </c>
      <c r="AQ11" s="23">
        <v>173.067634</v>
      </c>
      <c r="AR11" s="23">
        <v>178.25966299999999</v>
      </c>
      <c r="AS11" s="22"/>
      <c r="AT11" s="23"/>
      <c r="AU11" s="23"/>
      <c r="AV11" s="23">
        <v>83.303372999999993</v>
      </c>
      <c r="AW11" s="23">
        <v>85.802474000000004</v>
      </c>
      <c r="AX11" s="23">
        <v>88.376548</v>
      </c>
      <c r="AY11" s="23">
        <v>91.027844000000002</v>
      </c>
      <c r="AZ11" s="23">
        <v>93.758679000000001</v>
      </c>
      <c r="BA11" s="23">
        <v>96.571438999999998</v>
      </c>
      <c r="BB11" s="23">
        <v>99.468581999999998</v>
      </c>
      <c r="BC11" s="23">
        <v>102.452639</v>
      </c>
      <c r="BD11" s="23">
        <v>105.526218</v>
      </c>
      <c r="BE11" s="23">
        <v>108.69200499999999</v>
      </c>
      <c r="BF11" s="23">
        <v>111.952765</v>
      </c>
      <c r="BG11" s="23">
        <v>115.311348</v>
      </c>
      <c r="BH11" s="23">
        <v>118.77068800000001</v>
      </c>
      <c r="BI11" s="23">
        <v>122.333809</v>
      </c>
      <c r="BJ11" s="23">
        <v>126.003823</v>
      </c>
      <c r="BK11" s="23">
        <v>129.78393800000001</v>
      </c>
      <c r="BL11" s="23">
        <v>133.67745600000001</v>
      </c>
      <c r="BM11" s="22"/>
      <c r="BN11" s="23"/>
      <c r="BO11" s="23"/>
      <c r="BP11" s="23">
        <v>106.240005</v>
      </c>
      <c r="BQ11" s="23">
        <v>109.427205</v>
      </c>
      <c r="BR11" s="23">
        <v>112.710021</v>
      </c>
      <c r="BS11" s="23">
        <v>116.09132200000001</v>
      </c>
      <c r="BT11" s="23">
        <v>119.574062</v>
      </c>
      <c r="BU11" s="23">
        <v>123.16128399999999</v>
      </c>
      <c r="BV11" s="23">
        <v>126.856123</v>
      </c>
      <c r="BW11" s="23">
        <v>130.66180700000001</v>
      </c>
      <c r="BX11" s="23">
        <v>134.581661</v>
      </c>
      <c r="BY11" s="23">
        <v>138.619111</v>
      </c>
      <c r="BZ11" s="23">
        <v>142.77768399999999</v>
      </c>
      <c r="CA11" s="23">
        <v>147.061015</v>
      </c>
      <c r="CB11" s="23">
        <v>151.47284500000001</v>
      </c>
      <c r="CC11" s="23">
        <v>156.01703000000001</v>
      </c>
      <c r="CD11" s="23">
        <v>160.697541</v>
      </c>
      <c r="CE11" s="23">
        <v>165.51846699999999</v>
      </c>
      <c r="CF11" s="23">
        <v>170.48402100000001</v>
      </c>
      <c r="CG11" s="22">
        <v>85.262283691406267</v>
      </c>
      <c r="CH11" s="23">
        <v>85.262283691406267</v>
      </c>
      <c r="CI11" s="23">
        <v>85.262283691406267</v>
      </c>
      <c r="CJ11" s="23">
        <v>85.262283691406267</v>
      </c>
      <c r="CK11" s="23">
        <v>85.262283691406267</v>
      </c>
      <c r="CL11" s="23">
        <v>85.262283691406267</v>
      </c>
      <c r="CM11" s="23">
        <v>85.262283691406267</v>
      </c>
      <c r="CN11" s="23">
        <v>85.262283691406267</v>
      </c>
      <c r="CO11" s="23">
        <v>85.262283691406267</v>
      </c>
      <c r="CP11" s="23">
        <v>85.262283691406267</v>
      </c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2"/>
      <c r="DB11" s="23"/>
      <c r="DC11" s="23"/>
      <c r="DD11" s="23">
        <v>10</v>
      </c>
      <c r="DE11" s="23">
        <v>83.029920000000004</v>
      </c>
      <c r="DF11" s="23">
        <v>85.520817600000001</v>
      </c>
      <c r="DG11" s="23">
        <v>88.086442129999995</v>
      </c>
      <c r="DH11" s="23">
        <v>90.729035390000007</v>
      </c>
      <c r="DI11" s="23">
        <v>93.450906450000005</v>
      </c>
      <c r="DJ11" s="23">
        <v>96.254433649999996</v>
      </c>
      <c r="DK11" s="23">
        <v>99.142066659999998</v>
      </c>
      <c r="DL11" s="23">
        <v>102.11632865999999</v>
      </c>
      <c r="DM11" s="23">
        <v>105.17981852</v>
      </c>
      <c r="DN11" s="23">
        <v>108.33521306999999</v>
      </c>
      <c r="DO11" s="23">
        <v>111.58526946000001</v>
      </c>
      <c r="DP11" s="23">
        <v>0</v>
      </c>
      <c r="DQ11" s="23">
        <v>0</v>
      </c>
      <c r="DR11" s="23">
        <v>0</v>
      </c>
      <c r="DS11" s="23">
        <v>0</v>
      </c>
      <c r="DT11" s="23">
        <v>0</v>
      </c>
      <c r="DU11" s="22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2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2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2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2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2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2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2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2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2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2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2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</row>
    <row r="12" spans="1:364">
      <c r="A12" s="21" t="s">
        <v>1187</v>
      </c>
      <c r="B12" s="21" t="s">
        <v>1188</v>
      </c>
      <c r="C12" s="21" t="s">
        <v>886</v>
      </c>
      <c r="D12" s="9" t="s">
        <v>1188</v>
      </c>
      <c r="E12" s="22"/>
      <c r="F12" s="23"/>
      <c r="G12" s="23"/>
      <c r="H12" s="23">
        <v>71.000085999999996</v>
      </c>
      <c r="I12" s="23">
        <v>73.130088999999998</v>
      </c>
      <c r="J12" s="23">
        <v>75.323992000000004</v>
      </c>
      <c r="K12" s="23">
        <v>77.583712000000006</v>
      </c>
      <c r="L12" s="23">
        <v>79.911223000000007</v>
      </c>
      <c r="M12" s="23">
        <v>82.30856</v>
      </c>
      <c r="N12" s="23">
        <v>84.777816999999999</v>
      </c>
      <c r="O12" s="23">
        <v>87.321151999999998</v>
      </c>
      <c r="P12" s="23">
        <v>89.940787</v>
      </c>
      <c r="Q12" s="23">
        <v>92.639010999999996</v>
      </c>
      <c r="R12" s="23">
        <v>95.418181000000004</v>
      </c>
      <c r="S12" s="23">
        <v>98.280726000000001</v>
      </c>
      <c r="T12" s="23">
        <v>101.229148</v>
      </c>
      <c r="U12" s="23">
        <v>104.26602200000001</v>
      </c>
      <c r="V12" s="23">
        <v>107.394003</v>
      </c>
      <c r="W12" s="23">
        <v>110.61582300000001</v>
      </c>
      <c r="X12" s="23">
        <v>113.934298</v>
      </c>
      <c r="Y12" s="22"/>
      <c r="Z12" s="23"/>
      <c r="AA12" s="23"/>
      <c r="AB12" s="23">
        <v>95.942151999999993</v>
      </c>
      <c r="AC12" s="23">
        <v>98.820417000000006</v>
      </c>
      <c r="AD12" s="23">
        <v>101.78503000000001</v>
      </c>
      <c r="AE12" s="23">
        <v>104.838581</v>
      </c>
      <c r="AF12" s="23">
        <v>107.983738</v>
      </c>
      <c r="AG12" s="23">
        <v>111.22324999999999</v>
      </c>
      <c r="AH12" s="23">
        <v>114.55994800000001</v>
      </c>
      <c r="AI12" s="23">
        <v>117.996746</v>
      </c>
      <c r="AJ12" s="23">
        <v>121.536648</v>
      </c>
      <c r="AK12" s="23">
        <v>125.18274700000001</v>
      </c>
      <c r="AL12" s="23">
        <v>128.93822900000001</v>
      </c>
      <c r="AM12" s="23">
        <v>132.806376</v>
      </c>
      <c r="AN12" s="23">
        <v>136.79056700000001</v>
      </c>
      <c r="AO12" s="23">
        <v>140.894284</v>
      </c>
      <c r="AP12" s="23">
        <v>145.12111300000001</v>
      </c>
      <c r="AQ12" s="23">
        <v>149.47474600000001</v>
      </c>
      <c r="AR12" s="23">
        <v>153.95898800000001</v>
      </c>
      <c r="AS12" s="22"/>
      <c r="AT12" s="23"/>
      <c r="AU12" s="23"/>
      <c r="AV12" s="23">
        <v>71.947310000000002</v>
      </c>
      <c r="AW12" s="23">
        <v>74.105728999999997</v>
      </c>
      <c r="AX12" s="23">
        <v>76.328901000000002</v>
      </c>
      <c r="AY12" s="23">
        <v>78.618768000000003</v>
      </c>
      <c r="AZ12" s="23">
        <v>80.977331000000007</v>
      </c>
      <c r="BA12" s="23">
        <v>83.406650999999997</v>
      </c>
      <c r="BB12" s="23">
        <v>85.908850999999999</v>
      </c>
      <c r="BC12" s="23">
        <v>88.486116999999993</v>
      </c>
      <c r="BD12" s="23">
        <v>91.140701000000007</v>
      </c>
      <c r="BE12" s="23">
        <v>93.874921999999998</v>
      </c>
      <c r="BF12" s="23">
        <v>96.69117</v>
      </c>
      <c r="BG12" s="23">
        <v>99.591904999999997</v>
      </c>
      <c r="BH12" s="23">
        <v>102.579662</v>
      </c>
      <c r="BI12" s="23">
        <v>105.65705199999999</v>
      </c>
      <c r="BJ12" s="23">
        <v>108.826764</v>
      </c>
      <c r="BK12" s="23">
        <v>112.091567</v>
      </c>
      <c r="BL12" s="23">
        <v>115.454314</v>
      </c>
      <c r="BM12" s="22"/>
      <c r="BN12" s="23"/>
      <c r="BO12" s="23"/>
      <c r="BP12" s="23">
        <v>91.757178999999994</v>
      </c>
      <c r="BQ12" s="23">
        <v>94.509894000000003</v>
      </c>
      <c r="BR12" s="23">
        <v>97.345191</v>
      </c>
      <c r="BS12" s="23">
        <v>100.265547</v>
      </c>
      <c r="BT12" s="23">
        <v>103.27351299999999</v>
      </c>
      <c r="BU12" s="23">
        <v>106.371718</v>
      </c>
      <c r="BV12" s="23">
        <v>109.56287</v>
      </c>
      <c r="BW12" s="23">
        <v>112.849756</v>
      </c>
      <c r="BX12" s="23">
        <v>116.235249</v>
      </c>
      <c r="BY12" s="23">
        <v>119.722306</v>
      </c>
      <c r="BZ12" s="23">
        <v>123.313975</v>
      </c>
      <c r="CA12" s="23">
        <v>127.01339400000001</v>
      </c>
      <c r="CB12" s="23">
        <v>130.82379599999999</v>
      </c>
      <c r="CC12" s="23">
        <v>134.74851000000001</v>
      </c>
      <c r="CD12" s="23">
        <v>138.790965</v>
      </c>
      <c r="CE12" s="23">
        <v>142.95469399999999</v>
      </c>
      <c r="CF12" s="23">
        <v>147.243335</v>
      </c>
      <c r="CG12" s="22">
        <v>63.377980273437508</v>
      </c>
      <c r="CH12" s="23">
        <v>63.377980273437508</v>
      </c>
      <c r="CI12" s="23">
        <v>63.377980273437508</v>
      </c>
      <c r="CJ12" s="23">
        <v>63.377980273437508</v>
      </c>
      <c r="CK12" s="23">
        <v>63.377980273437508</v>
      </c>
      <c r="CL12" s="23">
        <v>63.377980273437508</v>
      </c>
      <c r="CM12" s="23">
        <v>63.377980273437508</v>
      </c>
      <c r="CN12" s="23">
        <v>63.377980273437508</v>
      </c>
      <c r="CO12" s="23">
        <v>63.377980273437508</v>
      </c>
      <c r="CP12" s="23">
        <v>63.377980273437508</v>
      </c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2"/>
      <c r="DB12" s="23"/>
      <c r="DC12" s="23"/>
      <c r="DD12" s="23">
        <v>11</v>
      </c>
      <c r="DE12" s="23">
        <v>73.815624</v>
      </c>
      <c r="DF12" s="23">
        <v>76.030092719999999</v>
      </c>
      <c r="DG12" s="23">
        <v>78.310995500000004</v>
      </c>
      <c r="DH12" s="23">
        <v>80.660325369999995</v>
      </c>
      <c r="DI12" s="23">
        <v>83.080135130000002</v>
      </c>
      <c r="DJ12" s="23">
        <v>85.572539180000007</v>
      </c>
      <c r="DK12" s="23">
        <v>88.139715359999997</v>
      </c>
      <c r="DL12" s="23">
        <v>90.783906819999999</v>
      </c>
      <c r="DM12" s="23">
        <v>93.507424020000002</v>
      </c>
      <c r="DN12" s="23">
        <v>96.312646740000005</v>
      </c>
      <c r="DO12" s="23">
        <v>99.202026149999995</v>
      </c>
      <c r="DP12" s="23">
        <v>0</v>
      </c>
      <c r="DQ12" s="23">
        <v>0</v>
      </c>
      <c r="DR12" s="23">
        <v>0</v>
      </c>
      <c r="DS12" s="23">
        <v>0</v>
      </c>
      <c r="DT12" s="23">
        <v>0</v>
      </c>
      <c r="DU12" s="22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2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2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2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2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2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2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2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2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2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2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2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</row>
    <row r="13" spans="1:364">
      <c r="A13" s="21" t="s">
        <v>1189</v>
      </c>
      <c r="B13" s="21" t="s">
        <v>1190</v>
      </c>
      <c r="C13" s="21" t="s">
        <v>886</v>
      </c>
      <c r="D13" s="9" t="s">
        <v>1190</v>
      </c>
      <c r="E13" s="22"/>
      <c r="F13" s="23"/>
      <c r="G13" s="23"/>
      <c r="H13" s="23">
        <v>145.89975000000001</v>
      </c>
      <c r="I13" s="23">
        <v>150.27674300000001</v>
      </c>
      <c r="J13" s="23">
        <v>154.785045</v>
      </c>
      <c r="K13" s="23">
        <v>159.428596</v>
      </c>
      <c r="L13" s="23">
        <v>164.211454</v>
      </c>
      <c r="M13" s="23">
        <v>169.137798</v>
      </c>
      <c r="N13" s="23">
        <v>174.21193199999999</v>
      </c>
      <c r="O13" s="23">
        <v>179.43828999999999</v>
      </c>
      <c r="P13" s="23">
        <v>184.821439</v>
      </c>
      <c r="Q13" s="23">
        <v>190.36608200000001</v>
      </c>
      <c r="R13" s="23">
        <v>196.07706400000001</v>
      </c>
      <c r="S13" s="23">
        <v>201.95937599999999</v>
      </c>
      <c r="T13" s="23">
        <v>208.018157</v>
      </c>
      <c r="U13" s="23">
        <v>214.258702</v>
      </c>
      <c r="V13" s="23">
        <v>220.686463</v>
      </c>
      <c r="W13" s="23">
        <v>227.30705699999999</v>
      </c>
      <c r="X13" s="23">
        <v>234.12626900000001</v>
      </c>
      <c r="Y13" s="22"/>
      <c r="Z13" s="23"/>
      <c r="AA13" s="23"/>
      <c r="AB13" s="23">
        <v>197.15378899999999</v>
      </c>
      <c r="AC13" s="23">
        <v>203.06840299999999</v>
      </c>
      <c r="AD13" s="23">
        <v>209.16045500000001</v>
      </c>
      <c r="AE13" s="23">
        <v>215.43526900000001</v>
      </c>
      <c r="AF13" s="23">
        <v>221.89832699999999</v>
      </c>
      <c r="AG13" s="23">
        <v>228.55527699999999</v>
      </c>
      <c r="AH13" s="23">
        <v>235.411935</v>
      </c>
      <c r="AI13" s="23">
        <v>242.47429299999999</v>
      </c>
      <c r="AJ13" s="23">
        <v>249.74852200000001</v>
      </c>
      <c r="AK13" s="23">
        <v>257.24097799999998</v>
      </c>
      <c r="AL13" s="23">
        <v>264.95820700000002</v>
      </c>
      <c r="AM13" s="23">
        <v>272.90695299999999</v>
      </c>
      <c r="AN13" s="23">
        <v>281.09416199999998</v>
      </c>
      <c r="AO13" s="23">
        <v>289.52698700000002</v>
      </c>
      <c r="AP13" s="23">
        <v>298.21279700000002</v>
      </c>
      <c r="AQ13" s="23">
        <v>307.15918099999999</v>
      </c>
      <c r="AR13" s="23">
        <v>316.37395600000002</v>
      </c>
      <c r="AS13" s="22"/>
      <c r="AT13" s="23"/>
      <c r="AU13" s="23"/>
      <c r="AV13" s="23">
        <v>147.84622200000001</v>
      </c>
      <c r="AW13" s="23">
        <v>152.281609</v>
      </c>
      <c r="AX13" s="23">
        <v>156.85005699999999</v>
      </c>
      <c r="AY13" s="23">
        <v>161.55555899999999</v>
      </c>
      <c r="AZ13" s="23">
        <v>166.40222600000001</v>
      </c>
      <c r="BA13" s="23">
        <v>171.394293</v>
      </c>
      <c r="BB13" s="23">
        <v>176.53612200000001</v>
      </c>
      <c r="BC13" s="23">
        <v>181.83220600000001</v>
      </c>
      <c r="BD13" s="23">
        <v>187.287172</v>
      </c>
      <c r="BE13" s="23">
        <v>192.905787</v>
      </c>
      <c r="BF13" s="23">
        <v>198.692961</v>
      </c>
      <c r="BG13" s="23">
        <v>204.65375</v>
      </c>
      <c r="BH13" s="23">
        <v>210.793363</v>
      </c>
      <c r="BI13" s="23">
        <v>217.117164</v>
      </c>
      <c r="BJ13" s="23">
        <v>223.63067899999999</v>
      </c>
      <c r="BK13" s="23">
        <v>230.33959899999999</v>
      </c>
      <c r="BL13" s="23">
        <v>237.249787</v>
      </c>
      <c r="BM13" s="22"/>
      <c r="BN13" s="23"/>
      <c r="BO13" s="23"/>
      <c r="BP13" s="23">
        <v>188.553991</v>
      </c>
      <c r="BQ13" s="23">
        <v>194.210611</v>
      </c>
      <c r="BR13" s="23">
        <v>200.03692899999999</v>
      </c>
      <c r="BS13" s="23">
        <v>206.038037</v>
      </c>
      <c r="BT13" s="23">
        <v>212.219178</v>
      </c>
      <c r="BU13" s="23">
        <v>218.58575300000001</v>
      </c>
      <c r="BV13" s="23">
        <v>225.143326</v>
      </c>
      <c r="BW13" s="23">
        <v>231.897626</v>
      </c>
      <c r="BX13" s="23">
        <v>238.854555</v>
      </c>
      <c r="BY13" s="23">
        <v>246.02019200000001</v>
      </c>
      <c r="BZ13" s="23">
        <v>253.40079800000001</v>
      </c>
      <c r="CA13" s="23">
        <v>261.00282199999998</v>
      </c>
      <c r="CB13" s="23">
        <v>268.83290699999998</v>
      </c>
      <c r="CC13" s="23">
        <v>276.89789400000001</v>
      </c>
      <c r="CD13" s="23">
        <v>285.20483100000001</v>
      </c>
      <c r="CE13" s="23">
        <v>293.76097600000003</v>
      </c>
      <c r="CF13" s="23">
        <v>302.57380499999999</v>
      </c>
      <c r="CG13" s="22">
        <v>134.0205689453125</v>
      </c>
      <c r="CH13" s="23">
        <v>134.0205689453125</v>
      </c>
      <c r="CI13" s="23">
        <v>134.0205689453125</v>
      </c>
      <c r="CJ13" s="23">
        <v>134.0205689453125</v>
      </c>
      <c r="CK13" s="23">
        <v>134.0205689453125</v>
      </c>
      <c r="CL13" s="23">
        <v>134.0205689453125</v>
      </c>
      <c r="CM13" s="23">
        <v>134.0205689453125</v>
      </c>
      <c r="CN13" s="23">
        <v>134.0205689453125</v>
      </c>
      <c r="CO13" s="23">
        <v>134.0205689453125</v>
      </c>
      <c r="CP13" s="23">
        <v>134.0205689453125</v>
      </c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2"/>
      <c r="DB13" s="23"/>
      <c r="DC13" s="23"/>
      <c r="DD13" s="23">
        <v>12</v>
      </c>
      <c r="DE13" s="23">
        <v>153.250956</v>
      </c>
      <c r="DF13" s="23">
        <v>157.84848468000001</v>
      </c>
      <c r="DG13" s="23">
        <v>162.58393921999999</v>
      </c>
      <c r="DH13" s="23">
        <v>167.4614574</v>
      </c>
      <c r="DI13" s="23">
        <v>172.48530112</v>
      </c>
      <c r="DJ13" s="23">
        <v>177.65986014999999</v>
      </c>
      <c r="DK13" s="23">
        <v>182.98965595999999</v>
      </c>
      <c r="DL13" s="23">
        <v>188.47934563999999</v>
      </c>
      <c r="DM13" s="23">
        <v>194.133726</v>
      </c>
      <c r="DN13" s="23">
        <v>199.95773778</v>
      </c>
      <c r="DO13" s="23">
        <v>205.95646991999999</v>
      </c>
      <c r="DP13" s="23">
        <v>0</v>
      </c>
      <c r="DQ13" s="23">
        <v>0</v>
      </c>
      <c r="DR13" s="23">
        <v>0</v>
      </c>
      <c r="DS13" s="23">
        <v>0</v>
      </c>
      <c r="DT13" s="23">
        <v>0</v>
      </c>
      <c r="DU13" s="22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2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2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2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2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2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2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2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2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2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2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2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</row>
    <row r="14" spans="1:364">
      <c r="A14" s="21" t="s">
        <v>1191</v>
      </c>
      <c r="B14" s="21" t="s">
        <v>1192</v>
      </c>
      <c r="C14" s="21" t="s">
        <v>886</v>
      </c>
      <c r="D14" s="9" t="s">
        <v>1192</v>
      </c>
      <c r="E14" s="22"/>
      <c r="F14" s="23"/>
      <c r="G14" s="23"/>
      <c r="H14" s="23">
        <v>131.096497</v>
      </c>
      <c r="I14" s="23">
        <v>135.029392</v>
      </c>
      <c r="J14" s="23">
        <v>139.080274</v>
      </c>
      <c r="K14" s="23">
        <v>143.25268199999999</v>
      </c>
      <c r="L14" s="23">
        <v>147.550262</v>
      </c>
      <c r="M14" s="23">
        <v>151.97676999999999</v>
      </c>
      <c r="N14" s="23">
        <v>156.53607299999999</v>
      </c>
      <c r="O14" s="23">
        <v>161.23215500000001</v>
      </c>
      <c r="P14" s="23">
        <v>166.06912</v>
      </c>
      <c r="Q14" s="23">
        <v>171.05119400000001</v>
      </c>
      <c r="R14" s="23">
        <v>176.18272999999999</v>
      </c>
      <c r="S14" s="23">
        <v>181.46821199999999</v>
      </c>
      <c r="T14" s="23">
        <v>186.91225800000001</v>
      </c>
      <c r="U14" s="23">
        <v>192.51962599999999</v>
      </c>
      <c r="V14" s="23">
        <v>198.29521500000001</v>
      </c>
      <c r="W14" s="23">
        <v>204.24407099999999</v>
      </c>
      <c r="X14" s="23">
        <v>210.37139300000001</v>
      </c>
      <c r="Y14" s="22"/>
      <c r="Z14" s="23"/>
      <c r="AA14" s="23"/>
      <c r="AB14" s="23">
        <v>177.15020799999999</v>
      </c>
      <c r="AC14" s="23">
        <v>182.46471399999999</v>
      </c>
      <c r="AD14" s="23">
        <v>187.93865500000001</v>
      </c>
      <c r="AE14" s="23">
        <v>193.57681500000001</v>
      </c>
      <c r="AF14" s="23">
        <v>199.384119</v>
      </c>
      <c r="AG14" s="23">
        <v>205.36564300000001</v>
      </c>
      <c r="AH14" s="23">
        <v>211.526612</v>
      </c>
      <c r="AI14" s="23">
        <v>217.87241</v>
      </c>
      <c r="AJ14" s="23">
        <v>224.408582</v>
      </c>
      <c r="AK14" s="23">
        <v>231.140839</v>
      </c>
      <c r="AL14" s="23">
        <v>238.075064</v>
      </c>
      <c r="AM14" s="23">
        <v>245.21731600000001</v>
      </c>
      <c r="AN14" s="23">
        <v>252.573835</v>
      </c>
      <c r="AO14" s="23">
        <v>260.15105</v>
      </c>
      <c r="AP14" s="23">
        <v>267.95558199999999</v>
      </c>
      <c r="AQ14" s="23">
        <v>275.99424900000002</v>
      </c>
      <c r="AR14" s="23">
        <v>284.27407599999998</v>
      </c>
      <c r="AS14" s="22"/>
      <c r="AT14" s="23"/>
      <c r="AU14" s="23"/>
      <c r="AV14" s="23">
        <v>132.84547699999999</v>
      </c>
      <c r="AW14" s="23">
        <v>136.83084099999999</v>
      </c>
      <c r="AX14" s="23">
        <v>140.935766</v>
      </c>
      <c r="AY14" s="23">
        <v>145.163839</v>
      </c>
      <c r="AZ14" s="23">
        <v>149.518754</v>
      </c>
      <c r="BA14" s="23">
        <v>154.00431699999999</v>
      </c>
      <c r="BB14" s="23">
        <v>158.624447</v>
      </c>
      <c r="BC14" s="23">
        <v>163.38318000000001</v>
      </c>
      <c r="BD14" s="23">
        <v>168.28467499999999</v>
      </c>
      <c r="BE14" s="23">
        <v>173.333215</v>
      </c>
      <c r="BF14" s="23">
        <v>178.53321099999999</v>
      </c>
      <c r="BG14" s="23">
        <v>183.889207</v>
      </c>
      <c r="BH14" s="23">
        <v>189.40588299999999</v>
      </c>
      <c r="BI14" s="23">
        <v>195.08805899999999</v>
      </c>
      <c r="BJ14" s="23">
        <v>200.94070099999999</v>
      </c>
      <c r="BK14" s="23">
        <v>206.96892199999999</v>
      </c>
      <c r="BL14" s="23">
        <v>213.17798999999999</v>
      </c>
      <c r="BM14" s="22"/>
      <c r="BN14" s="23"/>
      <c r="BO14" s="23"/>
      <c r="BP14" s="23">
        <v>169.42296099999999</v>
      </c>
      <c r="BQ14" s="23">
        <v>174.50565</v>
      </c>
      <c r="BR14" s="23">
        <v>179.74082000000001</v>
      </c>
      <c r="BS14" s="23">
        <v>185.13304500000001</v>
      </c>
      <c r="BT14" s="23">
        <v>190.68703600000001</v>
      </c>
      <c r="BU14" s="23">
        <v>196.407647</v>
      </c>
      <c r="BV14" s="23">
        <v>202.29987600000001</v>
      </c>
      <c r="BW14" s="23">
        <v>208.36887200000001</v>
      </c>
      <c r="BX14" s="23">
        <v>214.61993799999999</v>
      </c>
      <c r="BY14" s="23">
        <v>221.058536</v>
      </c>
      <c r="BZ14" s="23">
        <v>227.690292</v>
      </c>
      <c r="CA14" s="23">
        <v>234.52100100000001</v>
      </c>
      <c r="CB14" s="23">
        <v>241.55663100000001</v>
      </c>
      <c r="CC14" s="23">
        <v>248.80332999999999</v>
      </c>
      <c r="CD14" s="23">
        <v>256.26742999999999</v>
      </c>
      <c r="CE14" s="23">
        <v>263.95545299999998</v>
      </c>
      <c r="CF14" s="23">
        <v>271.87411700000001</v>
      </c>
      <c r="CG14" s="22">
        <v>125.48219921875</v>
      </c>
      <c r="CH14" s="23">
        <v>125.48219921875</v>
      </c>
      <c r="CI14" s="23">
        <v>125.48219921875</v>
      </c>
      <c r="CJ14" s="23">
        <v>125.48219921875</v>
      </c>
      <c r="CK14" s="23">
        <v>125.48219921875</v>
      </c>
      <c r="CL14" s="23">
        <v>125.48219921875</v>
      </c>
      <c r="CM14" s="23">
        <v>125.48219921875</v>
      </c>
      <c r="CN14" s="23">
        <v>125.48219921875</v>
      </c>
      <c r="CO14" s="23">
        <v>125.48219921875</v>
      </c>
      <c r="CP14" s="23">
        <v>125.48219921875</v>
      </c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2"/>
      <c r="DB14" s="23"/>
      <c r="DC14" s="23"/>
      <c r="DD14" s="23">
        <v>13</v>
      </c>
      <c r="DE14" s="23">
        <v>135.27801600000001</v>
      </c>
      <c r="DF14" s="23">
        <v>139.33635648000001</v>
      </c>
      <c r="DG14" s="23">
        <v>143.51644716999999</v>
      </c>
      <c r="DH14" s="23">
        <v>147.82194059</v>
      </c>
      <c r="DI14" s="23">
        <v>152.25659881000001</v>
      </c>
      <c r="DJ14" s="23">
        <v>156.82429676999999</v>
      </c>
      <c r="DK14" s="23">
        <v>161.52902567000001</v>
      </c>
      <c r="DL14" s="23">
        <v>166.37489643999999</v>
      </c>
      <c r="DM14" s="23">
        <v>171.36614334000001</v>
      </c>
      <c r="DN14" s="23">
        <v>176.50712763999999</v>
      </c>
      <c r="DO14" s="23">
        <v>181.80234146999999</v>
      </c>
      <c r="DP14" s="23">
        <v>0</v>
      </c>
      <c r="DQ14" s="23">
        <v>0</v>
      </c>
      <c r="DR14" s="23">
        <v>0</v>
      </c>
      <c r="DS14" s="23">
        <v>0</v>
      </c>
      <c r="DT14" s="23">
        <v>0</v>
      </c>
      <c r="DU14" s="22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2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2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2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2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2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2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2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2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2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2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2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</row>
    <row r="15" spans="1:364">
      <c r="A15" s="21" t="s">
        <v>1193</v>
      </c>
      <c r="B15" s="21" t="s">
        <v>1194</v>
      </c>
      <c r="C15" s="21" t="s">
        <v>886</v>
      </c>
      <c r="D15" s="9" t="s">
        <v>1194</v>
      </c>
      <c r="E15" s="22"/>
      <c r="F15" s="23"/>
      <c r="G15" s="23"/>
      <c r="H15" s="23">
        <v>126.26304</v>
      </c>
      <c r="I15" s="23">
        <v>130.05093099999999</v>
      </c>
      <c r="J15" s="23">
        <v>133.952459</v>
      </c>
      <c r="K15" s="23">
        <v>137.97103300000001</v>
      </c>
      <c r="L15" s="23">
        <v>142.110164</v>
      </c>
      <c r="M15" s="23">
        <v>146.373469</v>
      </c>
      <c r="N15" s="23">
        <v>150.76467299999999</v>
      </c>
      <c r="O15" s="23">
        <v>155.28761299999999</v>
      </c>
      <c r="P15" s="23">
        <v>159.94624099999999</v>
      </c>
      <c r="Q15" s="23">
        <v>164.74462800000001</v>
      </c>
      <c r="R15" s="23">
        <v>169.68696700000001</v>
      </c>
      <c r="S15" s="23">
        <v>174.77757600000001</v>
      </c>
      <c r="T15" s="23">
        <v>180.020903</v>
      </c>
      <c r="U15" s="23">
        <v>185.42152999999999</v>
      </c>
      <c r="V15" s="23">
        <v>190.98417599999999</v>
      </c>
      <c r="W15" s="23">
        <v>196.71370099999999</v>
      </c>
      <c r="X15" s="23">
        <v>202.61511200000001</v>
      </c>
      <c r="Y15" s="22"/>
      <c r="Z15" s="23"/>
      <c r="AA15" s="23"/>
      <c r="AB15" s="23">
        <v>170.618775</v>
      </c>
      <c r="AC15" s="23">
        <v>175.73733799999999</v>
      </c>
      <c r="AD15" s="23">
        <v>181.009458</v>
      </c>
      <c r="AE15" s="23">
        <v>186.439742</v>
      </c>
      <c r="AF15" s="23">
        <v>192.03293400000001</v>
      </c>
      <c r="AG15" s="23">
        <v>197.79392200000001</v>
      </c>
      <c r="AH15" s="23">
        <v>203.72774000000001</v>
      </c>
      <c r="AI15" s="23">
        <v>209.839572</v>
      </c>
      <c r="AJ15" s="23">
        <v>216.134759</v>
      </c>
      <c r="AK15" s="23">
        <v>222.61880199999999</v>
      </c>
      <c r="AL15" s="23">
        <v>229.29736600000001</v>
      </c>
      <c r="AM15" s="23">
        <v>236.176287</v>
      </c>
      <c r="AN15" s="23">
        <v>243.26157599999999</v>
      </c>
      <c r="AO15" s="23">
        <v>250.55942300000001</v>
      </c>
      <c r="AP15" s="23">
        <v>258.07620600000001</v>
      </c>
      <c r="AQ15" s="23">
        <v>265.81849199999999</v>
      </c>
      <c r="AR15" s="23">
        <v>273.793047</v>
      </c>
      <c r="AS15" s="22"/>
      <c r="AT15" s="23"/>
      <c r="AU15" s="23"/>
      <c r="AV15" s="23">
        <v>127.947535</v>
      </c>
      <c r="AW15" s="23">
        <v>131.78596099999999</v>
      </c>
      <c r="AX15" s="23">
        <v>135.73954000000001</v>
      </c>
      <c r="AY15" s="23">
        <v>139.81172599999999</v>
      </c>
      <c r="AZ15" s="23">
        <v>144.006078</v>
      </c>
      <c r="BA15" s="23">
        <v>148.32625999999999</v>
      </c>
      <c r="BB15" s="23">
        <v>152.776048</v>
      </c>
      <c r="BC15" s="23">
        <v>157.359329</v>
      </c>
      <c r="BD15" s="23">
        <v>162.08010899999999</v>
      </c>
      <c r="BE15" s="23">
        <v>166.94251199999999</v>
      </c>
      <c r="BF15" s="23">
        <v>171.95078699999999</v>
      </c>
      <c r="BG15" s="23">
        <v>177.10931099999999</v>
      </c>
      <c r="BH15" s="23">
        <v>182.42259000000001</v>
      </c>
      <c r="BI15" s="23">
        <v>187.89526799999999</v>
      </c>
      <c r="BJ15" s="23">
        <v>193.53212600000001</v>
      </c>
      <c r="BK15" s="23">
        <v>199.33808999999999</v>
      </c>
      <c r="BL15" s="23">
        <v>205.31823299999999</v>
      </c>
      <c r="BM15" s="22"/>
      <c r="BN15" s="23"/>
      <c r="BO15" s="23"/>
      <c r="BP15" s="23">
        <v>163.17642699999999</v>
      </c>
      <c r="BQ15" s="23">
        <v>168.07172</v>
      </c>
      <c r="BR15" s="23">
        <v>173.11387199999999</v>
      </c>
      <c r="BS15" s="23">
        <v>178.307288</v>
      </c>
      <c r="BT15" s="23">
        <v>183.656507</v>
      </c>
      <c r="BU15" s="23">
        <v>189.166202</v>
      </c>
      <c r="BV15" s="23">
        <v>194.84118799999999</v>
      </c>
      <c r="BW15" s="23">
        <v>200.68642399999999</v>
      </c>
      <c r="BX15" s="23">
        <v>206.70701700000001</v>
      </c>
      <c r="BY15" s="23">
        <v>212.90822800000001</v>
      </c>
      <c r="BZ15" s="23">
        <v>219.29547500000001</v>
      </c>
      <c r="CA15" s="23">
        <v>225.87433899999999</v>
      </c>
      <c r="CB15" s="23">
        <v>232.65056899999999</v>
      </c>
      <c r="CC15" s="23">
        <v>239.63008600000001</v>
      </c>
      <c r="CD15" s="23">
        <v>246.81898899999999</v>
      </c>
      <c r="CE15" s="23">
        <v>254.22355899999999</v>
      </c>
      <c r="CF15" s="23">
        <v>261.85026599999998</v>
      </c>
      <c r="CG15" s="22">
        <v>128.84890605468752</v>
      </c>
      <c r="CH15" s="23">
        <v>128.84890605468752</v>
      </c>
      <c r="CI15" s="23">
        <v>128.84890605468752</v>
      </c>
      <c r="CJ15" s="23">
        <v>128.84890605468752</v>
      </c>
      <c r="CK15" s="23">
        <v>128.84890605468752</v>
      </c>
      <c r="CL15" s="23">
        <v>128.84890605468752</v>
      </c>
      <c r="CM15" s="23">
        <v>128.84890605468752</v>
      </c>
      <c r="CN15" s="23">
        <v>128.84890605468752</v>
      </c>
      <c r="CO15" s="23">
        <v>128.84890605468752</v>
      </c>
      <c r="CP15" s="23">
        <v>128.84890605468752</v>
      </c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2"/>
      <c r="DB15" s="23"/>
      <c r="DC15" s="23"/>
      <c r="DD15" s="23">
        <v>14</v>
      </c>
      <c r="DE15" s="23">
        <v>131.69608500000001</v>
      </c>
      <c r="DF15" s="23">
        <v>135.64696755</v>
      </c>
      <c r="DG15" s="23">
        <v>139.71637658</v>
      </c>
      <c r="DH15" s="23">
        <v>143.90786786999999</v>
      </c>
      <c r="DI15" s="23">
        <v>148.22510391</v>
      </c>
      <c r="DJ15" s="23">
        <v>152.67185703000001</v>
      </c>
      <c r="DK15" s="23">
        <v>157.25201274</v>
      </c>
      <c r="DL15" s="23">
        <v>161.96957312000001</v>
      </c>
      <c r="DM15" s="23">
        <v>166.82866031</v>
      </c>
      <c r="DN15" s="23">
        <v>171.83352012</v>
      </c>
      <c r="DO15" s="23">
        <v>176.98852572999999</v>
      </c>
      <c r="DP15" s="23">
        <v>0</v>
      </c>
      <c r="DQ15" s="23">
        <v>0</v>
      </c>
      <c r="DR15" s="23">
        <v>0</v>
      </c>
      <c r="DS15" s="23">
        <v>0</v>
      </c>
      <c r="DT15" s="23">
        <v>0</v>
      </c>
      <c r="DU15" s="22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2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2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2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2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2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2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2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2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2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2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2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</row>
    <row r="16" spans="1:364">
      <c r="A16" s="21" t="s">
        <v>1195</v>
      </c>
      <c r="B16" s="21" t="s">
        <v>1196</v>
      </c>
      <c r="C16" s="21" t="s">
        <v>886</v>
      </c>
      <c r="D16" s="9" t="s">
        <v>1196</v>
      </c>
      <c r="E16" s="22"/>
      <c r="F16" s="23"/>
      <c r="G16" s="23"/>
      <c r="H16" s="23">
        <v>115.725345</v>
      </c>
      <c r="I16" s="23">
        <v>119.19710499999999</v>
      </c>
      <c r="J16" s="23">
        <v>122.77301799999999</v>
      </c>
      <c r="K16" s="23">
        <v>126.456209</v>
      </c>
      <c r="L16" s="23">
        <v>130.24989500000001</v>
      </c>
      <c r="M16" s="23">
        <v>134.15739199999999</v>
      </c>
      <c r="N16" s="23">
        <v>138.18211400000001</v>
      </c>
      <c r="O16" s="23">
        <v>142.32757699999999</v>
      </c>
      <c r="P16" s="23">
        <v>146.59740400000001</v>
      </c>
      <c r="Q16" s="23">
        <v>150.99532600000001</v>
      </c>
      <c r="R16" s="23">
        <v>155.52518599999999</v>
      </c>
      <c r="S16" s="23">
        <v>160.19094200000001</v>
      </c>
      <c r="T16" s="23">
        <v>164.99666999999999</v>
      </c>
      <c r="U16" s="23">
        <v>169.94657000000001</v>
      </c>
      <c r="V16" s="23">
        <v>175.04496700000001</v>
      </c>
      <c r="W16" s="23">
        <v>180.29631599999999</v>
      </c>
      <c r="X16" s="23">
        <v>185.70520500000001</v>
      </c>
      <c r="Y16" s="22"/>
      <c r="Z16" s="23"/>
      <c r="AA16" s="23"/>
      <c r="AB16" s="23">
        <v>156.37922699999999</v>
      </c>
      <c r="AC16" s="23">
        <v>161.070604</v>
      </c>
      <c r="AD16" s="23">
        <v>165.90272200000001</v>
      </c>
      <c r="AE16" s="23">
        <v>170.87980400000001</v>
      </c>
      <c r="AF16" s="23">
        <v>176.00619800000001</v>
      </c>
      <c r="AG16" s="23">
        <v>181.286384</v>
      </c>
      <c r="AH16" s="23">
        <v>186.724976</v>
      </c>
      <c r="AI16" s="23">
        <v>192.32672500000001</v>
      </c>
      <c r="AJ16" s="23">
        <v>198.09652700000001</v>
      </c>
      <c r="AK16" s="23">
        <v>204.039423</v>
      </c>
      <c r="AL16" s="23">
        <v>210.160606</v>
      </c>
      <c r="AM16" s="23">
        <v>216.46542400000001</v>
      </c>
      <c r="AN16" s="23">
        <v>222.95938699999999</v>
      </c>
      <c r="AO16" s="23">
        <v>229.648169</v>
      </c>
      <c r="AP16" s="23">
        <v>236.53761399999999</v>
      </c>
      <c r="AQ16" s="23">
        <v>243.63374200000001</v>
      </c>
      <c r="AR16" s="23">
        <v>250.94275400000001</v>
      </c>
      <c r="AS16" s="22"/>
      <c r="AT16" s="23"/>
      <c r="AU16" s="23"/>
      <c r="AV16" s="23">
        <v>117.269255</v>
      </c>
      <c r="AW16" s="23">
        <v>120.787333</v>
      </c>
      <c r="AX16" s="23">
        <v>124.41095300000001</v>
      </c>
      <c r="AY16" s="23">
        <v>128.143282</v>
      </c>
      <c r="AZ16" s="23">
        <v>131.98758000000001</v>
      </c>
      <c r="BA16" s="23">
        <v>135.94720699999999</v>
      </c>
      <c r="BB16" s="23">
        <v>140.025623</v>
      </c>
      <c r="BC16" s="23">
        <v>144.226392</v>
      </c>
      <c r="BD16" s="23">
        <v>148.55318399999999</v>
      </c>
      <c r="BE16" s="23">
        <v>153.00978000000001</v>
      </c>
      <c r="BF16" s="23">
        <v>157.60007300000001</v>
      </c>
      <c r="BG16" s="23">
        <v>162.32807500000001</v>
      </c>
      <c r="BH16" s="23">
        <v>167.19791699999999</v>
      </c>
      <c r="BI16" s="23">
        <v>172.213855</v>
      </c>
      <c r="BJ16" s="23">
        <v>177.38027099999999</v>
      </c>
      <c r="BK16" s="23">
        <v>182.70167900000001</v>
      </c>
      <c r="BL16" s="23">
        <v>188.18272899999999</v>
      </c>
      <c r="BM16" s="22"/>
      <c r="BN16" s="23"/>
      <c r="BO16" s="23"/>
      <c r="BP16" s="23">
        <v>149.55800500000001</v>
      </c>
      <c r="BQ16" s="23">
        <v>154.04474500000001</v>
      </c>
      <c r="BR16" s="23">
        <v>158.666087</v>
      </c>
      <c r="BS16" s="23">
        <v>163.42607000000001</v>
      </c>
      <c r="BT16" s="23">
        <v>168.32885200000001</v>
      </c>
      <c r="BU16" s="23">
        <v>173.37871799999999</v>
      </c>
      <c r="BV16" s="23">
        <v>178.58008000000001</v>
      </c>
      <c r="BW16" s="23">
        <v>183.93748199999999</v>
      </c>
      <c r="BX16" s="23">
        <v>189.45560599999999</v>
      </c>
      <c r="BY16" s="23">
        <v>195.139274</v>
      </c>
      <c r="BZ16" s="23">
        <v>200.99345199999999</v>
      </c>
      <c r="CA16" s="23">
        <v>207.023256</v>
      </c>
      <c r="CB16" s="23">
        <v>213.23395400000001</v>
      </c>
      <c r="CC16" s="23">
        <v>219.63097300000001</v>
      </c>
      <c r="CD16" s="23">
        <v>226.21990199999999</v>
      </c>
      <c r="CE16" s="23">
        <v>233.00649899999999</v>
      </c>
      <c r="CF16" s="23">
        <v>239.99669399999999</v>
      </c>
      <c r="CG16" s="22">
        <v>109.11816630859376</v>
      </c>
      <c r="CH16" s="23">
        <v>109.11816630859376</v>
      </c>
      <c r="CI16" s="23">
        <v>109.11816630859376</v>
      </c>
      <c r="CJ16" s="23">
        <v>109.11816630859376</v>
      </c>
      <c r="CK16" s="23">
        <v>109.11816630859376</v>
      </c>
      <c r="CL16" s="23">
        <v>109.11816630859376</v>
      </c>
      <c r="CM16" s="23">
        <v>109.11816630859376</v>
      </c>
      <c r="CN16" s="23">
        <v>109.11816630859376</v>
      </c>
      <c r="CO16" s="23">
        <v>109.11816630859376</v>
      </c>
      <c r="CP16" s="23">
        <v>109.11816630859376</v>
      </c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2"/>
      <c r="DB16" s="23"/>
      <c r="DC16" s="23"/>
      <c r="DD16" s="23">
        <v>15</v>
      </c>
      <c r="DE16" s="23">
        <v>114.571164</v>
      </c>
      <c r="DF16" s="23">
        <v>117.20630077</v>
      </c>
      <c r="DG16" s="23">
        <v>119.90204568999999</v>
      </c>
      <c r="DH16" s="23">
        <v>122.65979274</v>
      </c>
      <c r="DI16" s="23">
        <v>125.48096796999999</v>
      </c>
      <c r="DJ16" s="23">
        <v>128.36703023999999</v>
      </c>
      <c r="DK16" s="23">
        <v>131.31947192999999</v>
      </c>
      <c r="DL16" s="23">
        <v>134.33981979000001</v>
      </c>
      <c r="DM16" s="23">
        <v>137.42963563999999</v>
      </c>
      <c r="DN16" s="23">
        <v>140.59051726000001</v>
      </c>
      <c r="DO16" s="23">
        <v>143.82409916</v>
      </c>
      <c r="DP16" s="23">
        <v>0</v>
      </c>
      <c r="DQ16" s="23">
        <v>0</v>
      </c>
      <c r="DR16" s="23">
        <v>0</v>
      </c>
      <c r="DS16" s="23">
        <v>0</v>
      </c>
      <c r="DT16" s="23">
        <v>0</v>
      </c>
      <c r="DU16" s="22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2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2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2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2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2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2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2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2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2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2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2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</row>
    <row r="17" spans="1:364">
      <c r="A17" s="21" t="s">
        <v>1197</v>
      </c>
      <c r="B17" s="21" t="s">
        <v>1198</v>
      </c>
      <c r="C17" s="21" t="s">
        <v>886</v>
      </c>
      <c r="D17" s="9" t="s">
        <v>1198</v>
      </c>
      <c r="E17" s="22"/>
      <c r="F17" s="23"/>
      <c r="G17" s="23"/>
      <c r="H17" s="23">
        <v>156.48792499999999</v>
      </c>
      <c r="I17" s="23">
        <v>161.18256299999999</v>
      </c>
      <c r="J17" s="23">
        <v>166.01804000000001</v>
      </c>
      <c r="K17" s="23">
        <v>170.998581</v>
      </c>
      <c r="L17" s="23">
        <v>176.12853799999999</v>
      </c>
      <c r="M17" s="23">
        <v>181.41239400000001</v>
      </c>
      <c r="N17" s="23">
        <v>186.85476600000001</v>
      </c>
      <c r="O17" s="23">
        <v>192.460409</v>
      </c>
      <c r="P17" s="23">
        <v>198.23422099999999</v>
      </c>
      <c r="Q17" s="23">
        <v>204.18124800000001</v>
      </c>
      <c r="R17" s="23">
        <v>210.30668499999999</v>
      </c>
      <c r="S17" s="23">
        <v>216.61588599999999</v>
      </c>
      <c r="T17" s="23">
        <v>223.114363</v>
      </c>
      <c r="U17" s="23">
        <v>229.807794</v>
      </c>
      <c r="V17" s="23">
        <v>236.70202800000001</v>
      </c>
      <c r="W17" s="23">
        <v>243.803089</v>
      </c>
      <c r="X17" s="23">
        <v>251.11718200000001</v>
      </c>
      <c r="Y17" s="22"/>
      <c r="Z17" s="23"/>
      <c r="AA17" s="23"/>
      <c r="AB17" s="23">
        <v>191.609565</v>
      </c>
      <c r="AC17" s="23">
        <v>197.35785200000001</v>
      </c>
      <c r="AD17" s="23">
        <v>203.27858800000001</v>
      </c>
      <c r="AE17" s="23">
        <v>209.376946</v>
      </c>
      <c r="AF17" s="23">
        <v>215.658254</v>
      </c>
      <c r="AG17" s="23">
        <v>222.12800200000001</v>
      </c>
      <c r="AH17" s="23">
        <v>228.791842</v>
      </c>
      <c r="AI17" s="23">
        <v>235.655597</v>
      </c>
      <c r="AJ17" s="23">
        <v>242.72526500000001</v>
      </c>
      <c r="AK17" s="23">
        <v>250.007023</v>
      </c>
      <c r="AL17" s="23">
        <v>257.50723399999998</v>
      </c>
      <c r="AM17" s="23">
        <v>265.23245100000003</v>
      </c>
      <c r="AN17" s="23">
        <v>273.18942500000003</v>
      </c>
      <c r="AO17" s="23">
        <v>281.385108</v>
      </c>
      <c r="AP17" s="23">
        <v>289.826661</v>
      </c>
      <c r="AQ17" s="23">
        <v>298.52146099999999</v>
      </c>
      <c r="AR17" s="23">
        <v>307.47710499999999</v>
      </c>
      <c r="AS17" s="22"/>
      <c r="AT17" s="23"/>
      <c r="AU17" s="23"/>
      <c r="AV17" s="23">
        <v>158.57565600000001</v>
      </c>
      <c r="AW17" s="23">
        <v>163.33292599999999</v>
      </c>
      <c r="AX17" s="23">
        <v>168.23291399999999</v>
      </c>
      <c r="AY17" s="23">
        <v>173.279901</v>
      </c>
      <c r="AZ17" s="23">
        <v>178.478298</v>
      </c>
      <c r="BA17" s="23">
        <v>183.83264700000001</v>
      </c>
      <c r="BB17" s="23">
        <v>189.34762599999999</v>
      </c>
      <c r="BC17" s="23">
        <v>195.02805499999999</v>
      </c>
      <c r="BD17" s="23">
        <v>200.87889699999999</v>
      </c>
      <c r="BE17" s="23">
        <v>206.90526399999999</v>
      </c>
      <c r="BF17" s="23">
        <v>213.11242200000001</v>
      </c>
      <c r="BG17" s="23">
        <v>219.50579500000001</v>
      </c>
      <c r="BH17" s="23">
        <v>226.090969</v>
      </c>
      <c r="BI17" s="23">
        <v>232.87369799999999</v>
      </c>
      <c r="BJ17" s="23">
        <v>239.85990899999999</v>
      </c>
      <c r="BK17" s="23">
        <v>247.05570599999999</v>
      </c>
      <c r="BL17" s="23">
        <v>254.467377</v>
      </c>
      <c r="BM17" s="22"/>
      <c r="BN17" s="23"/>
      <c r="BO17" s="23"/>
      <c r="BP17" s="23">
        <v>202.237651</v>
      </c>
      <c r="BQ17" s="23">
        <v>208.30478099999999</v>
      </c>
      <c r="BR17" s="23">
        <v>214.55392399999999</v>
      </c>
      <c r="BS17" s="23">
        <v>220.990542</v>
      </c>
      <c r="BT17" s="23">
        <v>227.62025800000001</v>
      </c>
      <c r="BU17" s="23">
        <v>234.44886600000001</v>
      </c>
      <c r="BV17" s="23">
        <v>241.48233200000001</v>
      </c>
      <c r="BW17" s="23">
        <v>248.72680199999999</v>
      </c>
      <c r="BX17" s="23">
        <v>256.18860599999999</v>
      </c>
      <c r="BY17" s="23">
        <v>263.87426399999998</v>
      </c>
      <c r="BZ17" s="23">
        <v>271.79049199999997</v>
      </c>
      <c r="CA17" s="23">
        <v>279.94420700000001</v>
      </c>
      <c r="CB17" s="23">
        <v>288.342533</v>
      </c>
      <c r="CC17" s="23">
        <v>296.99280900000002</v>
      </c>
      <c r="CD17" s="23">
        <v>305.90259300000002</v>
      </c>
      <c r="CE17" s="23">
        <v>315.07967100000002</v>
      </c>
      <c r="CF17" s="23">
        <v>324.532061</v>
      </c>
      <c r="CG17" s="22">
        <v>128.84890605468752</v>
      </c>
      <c r="CH17" s="23">
        <v>128.84890605468752</v>
      </c>
      <c r="CI17" s="23">
        <v>128.84890605468752</v>
      </c>
      <c r="CJ17" s="23">
        <v>128.84890605468752</v>
      </c>
      <c r="CK17" s="23">
        <v>128.84890605468752</v>
      </c>
      <c r="CL17" s="23">
        <v>128.84890605468752</v>
      </c>
      <c r="CM17" s="23">
        <v>128.84890605468752</v>
      </c>
      <c r="CN17" s="23">
        <v>128.84890605468752</v>
      </c>
      <c r="CO17" s="23">
        <v>128.84890605468752</v>
      </c>
      <c r="CP17" s="23">
        <v>128.84890605468752</v>
      </c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2"/>
      <c r="DB17" s="23"/>
      <c r="DC17" s="23"/>
      <c r="DD17" s="23">
        <v>16</v>
      </c>
      <c r="DE17" s="23">
        <v>164.41443000000001</v>
      </c>
      <c r="DF17" s="23">
        <v>168.19596189000001</v>
      </c>
      <c r="DG17" s="23">
        <v>172.06446901000001</v>
      </c>
      <c r="DH17" s="23">
        <v>176.02195180000001</v>
      </c>
      <c r="DI17" s="23">
        <v>180.07045668999999</v>
      </c>
      <c r="DJ17" s="23">
        <v>184.21207720000001</v>
      </c>
      <c r="DK17" s="23">
        <v>188.44895496999999</v>
      </c>
      <c r="DL17" s="23">
        <v>192.78328094</v>
      </c>
      <c r="DM17" s="23">
        <v>197.21729640000001</v>
      </c>
      <c r="DN17" s="23">
        <v>201.75329421000001</v>
      </c>
      <c r="DO17" s="23">
        <v>206.39361998000001</v>
      </c>
      <c r="DP17" s="23">
        <v>0</v>
      </c>
      <c r="DQ17" s="23">
        <v>0</v>
      </c>
      <c r="DR17" s="23">
        <v>0</v>
      </c>
      <c r="DS17" s="23">
        <v>0</v>
      </c>
      <c r="DT17" s="23">
        <v>0</v>
      </c>
      <c r="DU17" s="22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2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2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2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2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2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2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2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2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2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2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2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</row>
    <row r="18" spans="1:364">
      <c r="A18" s="21" t="s">
        <v>1199</v>
      </c>
      <c r="B18" s="21" t="s">
        <v>1200</v>
      </c>
      <c r="C18" s="21" t="s">
        <v>886</v>
      </c>
      <c r="D18" s="9" t="s">
        <v>1200</v>
      </c>
      <c r="E18" s="22"/>
      <c r="F18" s="23"/>
      <c r="G18" s="23"/>
      <c r="H18" s="23">
        <v>82.206641000000005</v>
      </c>
      <c r="I18" s="23">
        <v>84.672839999999994</v>
      </c>
      <c r="J18" s="23">
        <v>87.213025000000002</v>
      </c>
      <c r="K18" s="23">
        <v>89.829415999999995</v>
      </c>
      <c r="L18" s="23">
        <v>92.524298000000002</v>
      </c>
      <c r="M18" s="23">
        <v>95.300027</v>
      </c>
      <c r="N18" s="23">
        <v>98.159028000000006</v>
      </c>
      <c r="O18" s="23">
        <v>101.103799</v>
      </c>
      <c r="P18" s="23">
        <v>104.13691300000001</v>
      </c>
      <c r="Q18" s="23">
        <v>107.26102</v>
      </c>
      <c r="R18" s="23">
        <v>110.47885100000001</v>
      </c>
      <c r="S18" s="23">
        <v>113.793217</v>
      </c>
      <c r="T18" s="23">
        <v>117.207014</v>
      </c>
      <c r="U18" s="23">
        <v>120.723224</v>
      </c>
      <c r="V18" s="23">
        <v>124.344921</v>
      </c>
      <c r="W18" s="23">
        <v>128.07526899999999</v>
      </c>
      <c r="X18" s="23">
        <v>131.91752700000001</v>
      </c>
      <c r="Y18" s="22"/>
      <c r="Z18" s="23"/>
      <c r="AA18" s="23"/>
      <c r="AB18" s="23">
        <v>111.085527</v>
      </c>
      <c r="AC18" s="23">
        <v>114.418093</v>
      </c>
      <c r="AD18" s="23">
        <v>117.85063599999999</v>
      </c>
      <c r="AE18" s="23">
        <v>121.386155</v>
      </c>
      <c r="AF18" s="23">
        <v>125.02773999999999</v>
      </c>
      <c r="AG18" s="23">
        <v>128.778572</v>
      </c>
      <c r="AH18" s="23">
        <v>132.641929</v>
      </c>
      <c r="AI18" s="23">
        <v>136.62118699999999</v>
      </c>
      <c r="AJ18" s="23">
        <v>140.71982299999999</v>
      </c>
      <c r="AK18" s="23">
        <v>144.941418</v>
      </c>
      <c r="AL18" s="23">
        <v>149.289661</v>
      </c>
      <c r="AM18" s="23">
        <v>153.768351</v>
      </c>
      <c r="AN18" s="23">
        <v>158.38140200000001</v>
      </c>
      <c r="AO18" s="23">
        <v>163.13284400000001</v>
      </c>
      <c r="AP18" s="23">
        <v>168.02682899999999</v>
      </c>
      <c r="AQ18" s="23">
        <v>173.067634</v>
      </c>
      <c r="AR18" s="23">
        <v>178.25966299999999</v>
      </c>
      <c r="AS18" s="22"/>
      <c r="AT18" s="23"/>
      <c r="AU18" s="23"/>
      <c r="AV18" s="23">
        <v>83.303372999999993</v>
      </c>
      <c r="AW18" s="23">
        <v>85.802474000000004</v>
      </c>
      <c r="AX18" s="23">
        <v>88.376548</v>
      </c>
      <c r="AY18" s="23">
        <v>91.027844000000002</v>
      </c>
      <c r="AZ18" s="23">
        <v>93.758679000000001</v>
      </c>
      <c r="BA18" s="23">
        <v>96.571438999999998</v>
      </c>
      <c r="BB18" s="23">
        <v>99.468581999999998</v>
      </c>
      <c r="BC18" s="23">
        <v>102.452639</v>
      </c>
      <c r="BD18" s="23">
        <v>105.526218</v>
      </c>
      <c r="BE18" s="23">
        <v>108.69200499999999</v>
      </c>
      <c r="BF18" s="23">
        <v>111.952765</v>
      </c>
      <c r="BG18" s="23">
        <v>115.311348</v>
      </c>
      <c r="BH18" s="23">
        <v>118.77068800000001</v>
      </c>
      <c r="BI18" s="23">
        <v>122.333809</v>
      </c>
      <c r="BJ18" s="23">
        <v>126.003823</v>
      </c>
      <c r="BK18" s="23">
        <v>129.78393800000001</v>
      </c>
      <c r="BL18" s="23">
        <v>133.67745600000001</v>
      </c>
      <c r="BM18" s="22"/>
      <c r="BN18" s="23"/>
      <c r="BO18" s="23"/>
      <c r="BP18" s="23">
        <v>106.240005</v>
      </c>
      <c r="BQ18" s="23">
        <v>109.427205</v>
      </c>
      <c r="BR18" s="23">
        <v>112.710021</v>
      </c>
      <c r="BS18" s="23">
        <v>116.09132200000001</v>
      </c>
      <c r="BT18" s="23">
        <v>119.574062</v>
      </c>
      <c r="BU18" s="23">
        <v>123.16128399999999</v>
      </c>
      <c r="BV18" s="23">
        <v>126.856123</v>
      </c>
      <c r="BW18" s="23">
        <v>130.66180700000001</v>
      </c>
      <c r="BX18" s="23">
        <v>134.581661</v>
      </c>
      <c r="BY18" s="23">
        <v>138.619111</v>
      </c>
      <c r="BZ18" s="23">
        <v>142.77768399999999</v>
      </c>
      <c r="CA18" s="23">
        <v>147.061015</v>
      </c>
      <c r="CB18" s="23">
        <v>151.47284500000001</v>
      </c>
      <c r="CC18" s="23">
        <v>156.01703000000001</v>
      </c>
      <c r="CD18" s="23">
        <v>160.697541</v>
      </c>
      <c r="CE18" s="23">
        <v>165.51846699999999</v>
      </c>
      <c r="CF18" s="23">
        <v>170.48402100000001</v>
      </c>
      <c r="CG18" s="22">
        <v>85.262283691406267</v>
      </c>
      <c r="CH18" s="23">
        <v>85.262283691406267</v>
      </c>
      <c r="CI18" s="23">
        <v>85.262283691406267</v>
      </c>
      <c r="CJ18" s="23">
        <v>85.262283691406267</v>
      </c>
      <c r="CK18" s="23">
        <v>85.262283691406267</v>
      </c>
      <c r="CL18" s="23">
        <v>85.262283691406267</v>
      </c>
      <c r="CM18" s="23">
        <v>85.262283691406267</v>
      </c>
      <c r="CN18" s="23">
        <v>85.262283691406267</v>
      </c>
      <c r="CO18" s="23">
        <v>85.262283691406267</v>
      </c>
      <c r="CP18" s="23">
        <v>85.262283691406267</v>
      </c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2"/>
      <c r="DB18" s="23"/>
      <c r="DC18" s="23"/>
      <c r="DD18" s="23">
        <v>17</v>
      </c>
      <c r="DE18" s="23">
        <v>83.029920000000004</v>
      </c>
      <c r="DF18" s="23">
        <v>85.520817600000001</v>
      </c>
      <c r="DG18" s="23">
        <v>88.086442129999995</v>
      </c>
      <c r="DH18" s="23">
        <v>90.729035390000007</v>
      </c>
      <c r="DI18" s="23">
        <v>93.450906450000005</v>
      </c>
      <c r="DJ18" s="23">
        <v>96.254433649999996</v>
      </c>
      <c r="DK18" s="23">
        <v>99.142066659999998</v>
      </c>
      <c r="DL18" s="23">
        <v>102.11632865999999</v>
      </c>
      <c r="DM18" s="23">
        <v>105.17981852</v>
      </c>
      <c r="DN18" s="23">
        <v>108.33521306999999</v>
      </c>
      <c r="DO18" s="23">
        <v>111.58526946000001</v>
      </c>
      <c r="DP18" s="23">
        <v>0</v>
      </c>
      <c r="DQ18" s="23">
        <v>0</v>
      </c>
      <c r="DR18" s="23">
        <v>0</v>
      </c>
      <c r="DS18" s="23">
        <v>0</v>
      </c>
      <c r="DT18" s="23">
        <v>0</v>
      </c>
      <c r="DU18" s="22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2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2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2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2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2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2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2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2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2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2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2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</row>
    <row r="19" spans="1:364">
      <c r="A19" s="21" t="s">
        <v>1201</v>
      </c>
      <c r="B19" s="21" t="s">
        <v>1202</v>
      </c>
      <c r="C19" s="21" t="s">
        <v>886</v>
      </c>
      <c r="D19" s="9" t="s">
        <v>1202</v>
      </c>
      <c r="E19" s="22"/>
      <c r="F19" s="23"/>
      <c r="G19" s="23"/>
      <c r="H19" s="23">
        <v>82.206641000000005</v>
      </c>
      <c r="I19" s="23">
        <v>84.672839999999994</v>
      </c>
      <c r="J19" s="23">
        <v>87.213025000000002</v>
      </c>
      <c r="K19" s="23">
        <v>89.829415999999995</v>
      </c>
      <c r="L19" s="23">
        <v>92.524298000000002</v>
      </c>
      <c r="M19" s="23">
        <v>95.300027</v>
      </c>
      <c r="N19" s="23">
        <v>98.159028000000006</v>
      </c>
      <c r="O19" s="23">
        <v>101.103799</v>
      </c>
      <c r="P19" s="23">
        <v>104.13691300000001</v>
      </c>
      <c r="Q19" s="23">
        <v>107.26102</v>
      </c>
      <c r="R19" s="23">
        <v>110.47885100000001</v>
      </c>
      <c r="S19" s="23">
        <v>113.793217</v>
      </c>
      <c r="T19" s="23">
        <v>117.207014</v>
      </c>
      <c r="U19" s="23">
        <v>120.723224</v>
      </c>
      <c r="V19" s="23">
        <v>124.344921</v>
      </c>
      <c r="W19" s="23">
        <v>128.07526899999999</v>
      </c>
      <c r="X19" s="23">
        <v>131.91752700000001</v>
      </c>
      <c r="Y19" s="22"/>
      <c r="Z19" s="23"/>
      <c r="AA19" s="23"/>
      <c r="AB19" s="23">
        <v>111.085527</v>
      </c>
      <c r="AC19" s="23">
        <v>114.418093</v>
      </c>
      <c r="AD19" s="23">
        <v>117.85063599999999</v>
      </c>
      <c r="AE19" s="23">
        <v>121.386155</v>
      </c>
      <c r="AF19" s="23">
        <v>125.02773999999999</v>
      </c>
      <c r="AG19" s="23">
        <v>128.778572</v>
      </c>
      <c r="AH19" s="23">
        <v>132.641929</v>
      </c>
      <c r="AI19" s="23">
        <v>136.62118699999999</v>
      </c>
      <c r="AJ19" s="23">
        <v>140.71982299999999</v>
      </c>
      <c r="AK19" s="23">
        <v>144.941418</v>
      </c>
      <c r="AL19" s="23">
        <v>149.289661</v>
      </c>
      <c r="AM19" s="23">
        <v>153.768351</v>
      </c>
      <c r="AN19" s="23">
        <v>158.38140200000001</v>
      </c>
      <c r="AO19" s="23">
        <v>163.13284400000001</v>
      </c>
      <c r="AP19" s="23">
        <v>168.02682899999999</v>
      </c>
      <c r="AQ19" s="23">
        <v>173.067634</v>
      </c>
      <c r="AR19" s="23">
        <v>178.25966299999999</v>
      </c>
      <c r="AS19" s="22"/>
      <c r="AT19" s="23"/>
      <c r="AU19" s="23"/>
      <c r="AV19" s="23">
        <v>83.303372999999993</v>
      </c>
      <c r="AW19" s="23">
        <v>85.802474000000004</v>
      </c>
      <c r="AX19" s="23">
        <v>88.376548</v>
      </c>
      <c r="AY19" s="23">
        <v>91.027844000000002</v>
      </c>
      <c r="AZ19" s="23">
        <v>93.758679000000001</v>
      </c>
      <c r="BA19" s="23">
        <v>96.571438999999998</v>
      </c>
      <c r="BB19" s="23">
        <v>99.468581999999998</v>
      </c>
      <c r="BC19" s="23">
        <v>102.452639</v>
      </c>
      <c r="BD19" s="23">
        <v>105.526218</v>
      </c>
      <c r="BE19" s="23">
        <v>108.69200499999999</v>
      </c>
      <c r="BF19" s="23">
        <v>111.952765</v>
      </c>
      <c r="BG19" s="23">
        <v>115.311348</v>
      </c>
      <c r="BH19" s="23">
        <v>118.77068800000001</v>
      </c>
      <c r="BI19" s="23">
        <v>122.333809</v>
      </c>
      <c r="BJ19" s="23">
        <v>126.003823</v>
      </c>
      <c r="BK19" s="23">
        <v>129.78393800000001</v>
      </c>
      <c r="BL19" s="23">
        <v>133.67745600000001</v>
      </c>
      <c r="BM19" s="22"/>
      <c r="BN19" s="23"/>
      <c r="BO19" s="23"/>
      <c r="BP19" s="23">
        <v>106.240005</v>
      </c>
      <c r="BQ19" s="23">
        <v>109.427205</v>
      </c>
      <c r="BR19" s="23">
        <v>112.710021</v>
      </c>
      <c r="BS19" s="23">
        <v>116.09132200000001</v>
      </c>
      <c r="BT19" s="23">
        <v>119.574062</v>
      </c>
      <c r="BU19" s="23">
        <v>123.16128399999999</v>
      </c>
      <c r="BV19" s="23">
        <v>126.856123</v>
      </c>
      <c r="BW19" s="23">
        <v>130.66180700000001</v>
      </c>
      <c r="BX19" s="23">
        <v>134.581661</v>
      </c>
      <c r="BY19" s="23">
        <v>138.619111</v>
      </c>
      <c r="BZ19" s="23">
        <v>142.77768399999999</v>
      </c>
      <c r="CA19" s="23">
        <v>147.061015</v>
      </c>
      <c r="CB19" s="23">
        <v>151.47284500000001</v>
      </c>
      <c r="CC19" s="23">
        <v>156.01703000000001</v>
      </c>
      <c r="CD19" s="23">
        <v>160.697541</v>
      </c>
      <c r="CE19" s="23">
        <v>165.51846699999999</v>
      </c>
      <c r="CF19" s="23">
        <v>170.48402100000001</v>
      </c>
      <c r="CG19" s="22">
        <v>85.262283691406267</v>
      </c>
      <c r="CH19" s="23">
        <v>85.262283691406267</v>
      </c>
      <c r="CI19" s="23">
        <v>85.262283691406267</v>
      </c>
      <c r="CJ19" s="23">
        <v>85.262283691406267</v>
      </c>
      <c r="CK19" s="23">
        <v>85.262283691406267</v>
      </c>
      <c r="CL19" s="23">
        <v>85.262283691406267</v>
      </c>
      <c r="CM19" s="23">
        <v>85.262283691406267</v>
      </c>
      <c r="CN19" s="23">
        <v>85.262283691406267</v>
      </c>
      <c r="CO19" s="23">
        <v>85.262283691406267</v>
      </c>
      <c r="CP19" s="23">
        <v>85.262283691406267</v>
      </c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2"/>
      <c r="DB19" s="23"/>
      <c r="DC19" s="23"/>
      <c r="DD19" s="23">
        <v>18</v>
      </c>
      <c r="DE19" s="23">
        <v>83.029920000000004</v>
      </c>
      <c r="DF19" s="23">
        <v>85.520817600000001</v>
      </c>
      <c r="DG19" s="23">
        <v>88.086442129999995</v>
      </c>
      <c r="DH19" s="23">
        <v>90.729035390000007</v>
      </c>
      <c r="DI19" s="23">
        <v>93.450906450000005</v>
      </c>
      <c r="DJ19" s="23">
        <v>96.254433649999996</v>
      </c>
      <c r="DK19" s="23">
        <v>99.142066659999998</v>
      </c>
      <c r="DL19" s="23">
        <v>102.11632865999999</v>
      </c>
      <c r="DM19" s="23">
        <v>105.17981852</v>
      </c>
      <c r="DN19" s="23">
        <v>108.33521306999999</v>
      </c>
      <c r="DO19" s="23">
        <v>111.58526946000001</v>
      </c>
      <c r="DP19" s="23">
        <v>0</v>
      </c>
      <c r="DQ19" s="23">
        <v>0</v>
      </c>
      <c r="DR19" s="23">
        <v>0</v>
      </c>
      <c r="DS19" s="23">
        <v>0</v>
      </c>
      <c r="DT19" s="23">
        <v>0</v>
      </c>
      <c r="DU19" s="22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2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2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2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2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2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2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2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2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2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2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2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</row>
    <row r="20" spans="1:364">
      <c r="A20" s="21" t="s">
        <v>1203</v>
      </c>
      <c r="B20" s="21" t="s">
        <v>1204</v>
      </c>
      <c r="C20" s="21" t="s">
        <v>886</v>
      </c>
      <c r="D20" s="9" t="s">
        <v>1204</v>
      </c>
      <c r="E20" s="22"/>
      <c r="F20" s="23"/>
      <c r="G20" s="23"/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2"/>
      <c r="Z20" s="23"/>
      <c r="AA20" s="23"/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2"/>
      <c r="AT20" s="23"/>
      <c r="AU20" s="23"/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2"/>
      <c r="BN20" s="23"/>
      <c r="BO20" s="23"/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3">
        <v>0</v>
      </c>
      <c r="BZ20" s="23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2">
        <v>85.262283691406267</v>
      </c>
      <c r="CH20" s="23">
        <v>85.262283691406267</v>
      </c>
      <c r="CI20" s="23">
        <v>85.262283691406267</v>
      </c>
      <c r="CJ20" s="23">
        <v>85.262283691406267</v>
      </c>
      <c r="CK20" s="23">
        <v>85.262283691406267</v>
      </c>
      <c r="CL20" s="23">
        <v>85.262283691406267</v>
      </c>
      <c r="CM20" s="23">
        <v>85.262283691406267</v>
      </c>
      <c r="CN20" s="23">
        <v>85.262283691406267</v>
      </c>
      <c r="CO20" s="23">
        <v>85.262283691406267</v>
      </c>
      <c r="CP20" s="23">
        <v>85.262283691406267</v>
      </c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2"/>
      <c r="DB20" s="23"/>
      <c r="DC20" s="23"/>
      <c r="DD20" s="23" t="e">
        <v>#N/A</v>
      </c>
      <c r="DE20" s="23">
        <v>0</v>
      </c>
      <c r="DF20" s="23">
        <v>0</v>
      </c>
      <c r="DG20" s="23">
        <v>0</v>
      </c>
      <c r="DH20" s="23">
        <v>0</v>
      </c>
      <c r="DI20" s="23">
        <v>0</v>
      </c>
      <c r="DJ20" s="23">
        <v>0</v>
      </c>
      <c r="DK20" s="23">
        <v>0</v>
      </c>
      <c r="DL20" s="23">
        <v>0</v>
      </c>
      <c r="DM20" s="23">
        <v>0</v>
      </c>
      <c r="DN20" s="23">
        <v>0</v>
      </c>
      <c r="DO20" s="23">
        <v>0</v>
      </c>
      <c r="DP20" s="23">
        <v>0</v>
      </c>
      <c r="DQ20" s="23">
        <v>0</v>
      </c>
      <c r="DR20" s="23">
        <v>0</v>
      </c>
      <c r="DS20" s="23">
        <v>0</v>
      </c>
      <c r="DT20" s="23">
        <v>0</v>
      </c>
      <c r="DU20" s="22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2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2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2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2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2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2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2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2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2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2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2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</row>
    <row r="21" spans="1:364">
      <c r="A21" s="21" t="s">
        <v>1205</v>
      </c>
      <c r="B21" s="21" t="s">
        <v>1206</v>
      </c>
      <c r="C21" s="21" t="s">
        <v>886</v>
      </c>
      <c r="D21" s="9" t="s">
        <v>1206</v>
      </c>
      <c r="E21" s="22"/>
      <c r="F21" s="23"/>
      <c r="G21" s="23"/>
      <c r="H21" s="23">
        <v>132.08085700000001</v>
      </c>
      <c r="I21" s="23">
        <v>136.043283</v>
      </c>
      <c r="J21" s="23">
        <v>140.12458100000001</v>
      </c>
      <c r="K21" s="23">
        <v>144.328318</v>
      </c>
      <c r="L21" s="23">
        <v>148.65816799999999</v>
      </c>
      <c r="M21" s="23">
        <v>153.11791299999999</v>
      </c>
      <c r="N21" s="23">
        <v>157.71145000000001</v>
      </c>
      <c r="O21" s="23">
        <v>162.44279399999999</v>
      </c>
      <c r="P21" s="23">
        <v>167.316078</v>
      </c>
      <c r="Q21" s="23">
        <v>172.33555999999999</v>
      </c>
      <c r="R21" s="23">
        <v>177.505627</v>
      </c>
      <c r="S21" s="23">
        <v>182.83079599999999</v>
      </c>
      <c r="T21" s="23">
        <v>188.31572</v>
      </c>
      <c r="U21" s="23">
        <v>193.965192</v>
      </c>
      <c r="V21" s="23">
        <v>199.78414799999999</v>
      </c>
      <c r="W21" s="23">
        <v>205.777672</v>
      </c>
      <c r="X21" s="23">
        <v>211.95100199999999</v>
      </c>
      <c r="Y21" s="22"/>
      <c r="Z21" s="23"/>
      <c r="AA21" s="23"/>
      <c r="AB21" s="23">
        <v>178.48036999999999</v>
      </c>
      <c r="AC21" s="23">
        <v>183.83478099999999</v>
      </c>
      <c r="AD21" s="23">
        <v>189.34982400000001</v>
      </c>
      <c r="AE21" s="23">
        <v>195.03031899999999</v>
      </c>
      <c r="AF21" s="23">
        <v>200.88122899999999</v>
      </c>
      <c r="AG21" s="23">
        <v>206.90766600000001</v>
      </c>
      <c r="AH21" s="23">
        <v>213.11489599999999</v>
      </c>
      <c r="AI21" s="23">
        <v>219.508343</v>
      </c>
      <c r="AJ21" s="23">
        <v>226.093593</v>
      </c>
      <c r="AK21" s="23">
        <v>232.87640099999999</v>
      </c>
      <c r="AL21" s="23">
        <v>239.86269300000001</v>
      </c>
      <c r="AM21" s="23">
        <v>247.05857399999999</v>
      </c>
      <c r="AN21" s="23">
        <v>254.47033099999999</v>
      </c>
      <c r="AO21" s="23">
        <v>262.10444100000001</v>
      </c>
      <c r="AP21" s="23">
        <v>269.96757400000001</v>
      </c>
      <c r="AQ21" s="23">
        <v>278.06660099999999</v>
      </c>
      <c r="AR21" s="23">
        <v>286.40859899999998</v>
      </c>
      <c r="AS21" s="22"/>
      <c r="AT21" s="23"/>
      <c r="AU21" s="23"/>
      <c r="AV21" s="23">
        <v>133.84296900000001</v>
      </c>
      <c r="AW21" s="23">
        <v>137.85825800000001</v>
      </c>
      <c r="AX21" s="23">
        <v>141.99400600000001</v>
      </c>
      <c r="AY21" s="23">
        <v>146.253826</v>
      </c>
      <c r="AZ21" s="23">
        <v>150.64144099999999</v>
      </c>
      <c r="BA21" s="23">
        <v>155.160684</v>
      </c>
      <c r="BB21" s="23">
        <v>159.815505</v>
      </c>
      <c r="BC21" s="23">
        <v>164.60997</v>
      </c>
      <c r="BD21" s="23">
        <v>169.548269</v>
      </c>
      <c r="BE21" s="23">
        <v>174.63471699999999</v>
      </c>
      <c r="BF21" s="23">
        <v>179.87375900000001</v>
      </c>
      <c r="BG21" s="23">
        <v>185.269972</v>
      </c>
      <c r="BH21" s="23">
        <v>190.82807099999999</v>
      </c>
      <c r="BI21" s="23">
        <v>196.55291299999999</v>
      </c>
      <c r="BJ21" s="23">
        <v>202.4495</v>
      </c>
      <c r="BK21" s="23">
        <v>208.52298500000001</v>
      </c>
      <c r="BL21" s="23">
        <v>214.77867499999999</v>
      </c>
      <c r="BM21" s="22"/>
      <c r="BN21" s="23"/>
      <c r="BO21" s="23"/>
      <c r="BP21" s="23">
        <v>170.69510099999999</v>
      </c>
      <c r="BQ21" s="23">
        <v>175.815954</v>
      </c>
      <c r="BR21" s="23">
        <v>181.09043299999999</v>
      </c>
      <c r="BS21" s="23">
        <v>186.523146</v>
      </c>
      <c r="BT21" s="23">
        <v>192.11884000000001</v>
      </c>
      <c r="BU21" s="23">
        <v>197.88240500000001</v>
      </c>
      <c r="BV21" s="23">
        <v>203.81887699999999</v>
      </c>
      <c r="BW21" s="23">
        <v>209.93344300000001</v>
      </c>
      <c r="BX21" s="23">
        <v>216.23144600000001</v>
      </c>
      <c r="BY21" s="23">
        <v>222.718389</v>
      </c>
      <c r="BZ21" s="23">
        <v>229.39994100000001</v>
      </c>
      <c r="CA21" s="23">
        <v>236.28193899999999</v>
      </c>
      <c r="CB21" s="23">
        <v>243.370397</v>
      </c>
      <c r="CC21" s="23">
        <v>250.67150899999999</v>
      </c>
      <c r="CD21" s="23">
        <v>258.19165400000003</v>
      </c>
      <c r="CE21" s="23">
        <v>265.93740400000002</v>
      </c>
      <c r="CF21" s="23">
        <v>273.915526</v>
      </c>
      <c r="CG21" s="22">
        <v>125.83092500000001</v>
      </c>
      <c r="CH21" s="23">
        <v>125.83092500000001</v>
      </c>
      <c r="CI21" s="23">
        <v>125.83092500000001</v>
      </c>
      <c r="CJ21" s="23">
        <v>125.83092500000001</v>
      </c>
      <c r="CK21" s="23">
        <v>125.83092500000001</v>
      </c>
      <c r="CL21" s="23">
        <v>125.83092500000001</v>
      </c>
      <c r="CM21" s="23">
        <v>125.83092500000001</v>
      </c>
      <c r="CN21" s="23">
        <v>125.83092500000001</v>
      </c>
      <c r="CO21" s="23">
        <v>125.83092500000001</v>
      </c>
      <c r="CP21" s="23">
        <v>125.83092500000001</v>
      </c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2"/>
      <c r="DB21" s="23"/>
      <c r="DC21" s="23"/>
      <c r="DD21" s="23">
        <v>20</v>
      </c>
      <c r="DE21" s="23">
        <v>137.13859500000001</v>
      </c>
      <c r="DF21" s="23">
        <v>141.25275285000001</v>
      </c>
      <c r="DG21" s="23">
        <v>145.49033544</v>
      </c>
      <c r="DH21" s="23">
        <v>149.85504549999999</v>
      </c>
      <c r="DI21" s="23">
        <v>154.35069686</v>
      </c>
      <c r="DJ21" s="23">
        <v>158.98121777</v>
      </c>
      <c r="DK21" s="23">
        <v>163.75065430000001</v>
      </c>
      <c r="DL21" s="23">
        <v>168.66317393</v>
      </c>
      <c r="DM21" s="23">
        <v>173.72306914999999</v>
      </c>
      <c r="DN21" s="23">
        <v>178.93476122000001</v>
      </c>
      <c r="DO21" s="23">
        <v>184.30280406</v>
      </c>
      <c r="DP21" s="23">
        <v>0</v>
      </c>
      <c r="DQ21" s="23">
        <v>0</v>
      </c>
      <c r="DR21" s="23">
        <v>0</v>
      </c>
      <c r="DS21" s="23">
        <v>0</v>
      </c>
      <c r="DT21" s="23">
        <v>0</v>
      </c>
      <c r="DU21" s="22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2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2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2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2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2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2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2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2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2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2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2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</row>
    <row r="22" spans="1:364">
      <c r="A22" s="21" t="s">
        <v>1207</v>
      </c>
      <c r="B22" s="21" t="s">
        <v>1208</v>
      </c>
      <c r="C22" s="21" t="s">
        <v>886</v>
      </c>
      <c r="D22" s="9" t="s">
        <v>1208</v>
      </c>
      <c r="E22" s="22"/>
      <c r="F22" s="23"/>
      <c r="G22" s="23"/>
      <c r="H22" s="23">
        <v>106.083669</v>
      </c>
      <c r="I22" s="23">
        <v>109.26617899999999</v>
      </c>
      <c r="J22" s="23">
        <v>112.54416399999999</v>
      </c>
      <c r="K22" s="23">
        <v>115.920489</v>
      </c>
      <c r="L22" s="23">
        <v>119.398104</v>
      </c>
      <c r="M22" s="23">
        <v>122.980047</v>
      </c>
      <c r="N22" s="23">
        <v>126.669448</v>
      </c>
      <c r="O22" s="23">
        <v>130.46953099999999</v>
      </c>
      <c r="P22" s="23">
        <v>134.38361699999999</v>
      </c>
      <c r="Q22" s="23">
        <v>138.41512599999999</v>
      </c>
      <c r="R22" s="23">
        <v>142.56757999999999</v>
      </c>
      <c r="S22" s="23">
        <v>146.844607</v>
      </c>
      <c r="T22" s="23">
        <v>151.249945</v>
      </c>
      <c r="U22" s="23">
        <v>155.787443</v>
      </c>
      <c r="V22" s="23">
        <v>160.46106599999999</v>
      </c>
      <c r="W22" s="23">
        <v>165.27489800000001</v>
      </c>
      <c r="X22" s="23">
        <v>170.23314500000001</v>
      </c>
      <c r="Y22" s="22"/>
      <c r="Z22" s="23"/>
      <c r="AA22" s="23"/>
      <c r="AB22" s="23">
        <v>143.35046700000001</v>
      </c>
      <c r="AC22" s="23">
        <v>147.650981</v>
      </c>
      <c r="AD22" s="23">
        <v>152.08051</v>
      </c>
      <c r="AE22" s="23">
        <v>156.64292499999999</v>
      </c>
      <c r="AF22" s="23">
        <v>161.34221299999999</v>
      </c>
      <c r="AG22" s="23">
        <v>166.182479</v>
      </c>
      <c r="AH22" s="23">
        <v>171.16795300000001</v>
      </c>
      <c r="AI22" s="23">
        <v>176.30299199999999</v>
      </c>
      <c r="AJ22" s="23">
        <v>181.592082</v>
      </c>
      <c r="AK22" s="23">
        <v>187.03984399999999</v>
      </c>
      <c r="AL22" s="23">
        <v>192.651039</v>
      </c>
      <c r="AM22" s="23">
        <v>198.43056999999999</v>
      </c>
      <c r="AN22" s="23">
        <v>204.383487</v>
      </c>
      <c r="AO22" s="23">
        <v>210.51499200000001</v>
      </c>
      <c r="AP22" s="23">
        <v>216.83044200000001</v>
      </c>
      <c r="AQ22" s="23">
        <v>223.33535499999999</v>
      </c>
      <c r="AR22" s="23">
        <v>230.035416</v>
      </c>
      <c r="AS22" s="22"/>
      <c r="AT22" s="23"/>
      <c r="AU22" s="23"/>
      <c r="AV22" s="23">
        <v>107.498948</v>
      </c>
      <c r="AW22" s="23">
        <v>110.723916</v>
      </c>
      <c r="AX22" s="23">
        <v>114.045633</v>
      </c>
      <c r="AY22" s="23">
        <v>117.46700199999999</v>
      </c>
      <c r="AZ22" s="23">
        <v>120.991012</v>
      </c>
      <c r="BA22" s="23">
        <v>124.62074200000001</v>
      </c>
      <c r="BB22" s="23">
        <v>128.359364</v>
      </c>
      <c r="BC22" s="23">
        <v>132.21014500000001</v>
      </c>
      <c r="BD22" s="23">
        <v>136.17644899999999</v>
      </c>
      <c r="BE22" s="23">
        <v>140.261742</v>
      </c>
      <c r="BF22" s="23">
        <v>144.469594</v>
      </c>
      <c r="BG22" s="23">
        <v>148.80368200000001</v>
      </c>
      <c r="BH22" s="23">
        <v>153.26779199999999</v>
      </c>
      <c r="BI22" s="23">
        <v>157.865826</v>
      </c>
      <c r="BJ22" s="23">
        <v>162.60180099999999</v>
      </c>
      <c r="BK22" s="23">
        <v>167.47985499999999</v>
      </c>
      <c r="BL22" s="23">
        <v>172.50425100000001</v>
      </c>
      <c r="BM22" s="22"/>
      <c r="BN22" s="23"/>
      <c r="BO22" s="23"/>
      <c r="BP22" s="23">
        <v>137.097556</v>
      </c>
      <c r="BQ22" s="23">
        <v>141.21048300000001</v>
      </c>
      <c r="BR22" s="23">
        <v>145.446797</v>
      </c>
      <c r="BS22" s="23">
        <v>149.81020100000001</v>
      </c>
      <c r="BT22" s="23">
        <v>154.304507</v>
      </c>
      <c r="BU22" s="23">
        <v>158.93364199999999</v>
      </c>
      <c r="BV22" s="23">
        <v>163.701651</v>
      </c>
      <c r="BW22" s="23">
        <v>168.61270099999999</v>
      </c>
      <c r="BX22" s="23">
        <v>173.67108200000001</v>
      </c>
      <c r="BY22" s="23">
        <v>178.881214</v>
      </c>
      <c r="BZ22" s="23">
        <v>184.24764999999999</v>
      </c>
      <c r="CA22" s="23">
        <v>189.77508</v>
      </c>
      <c r="CB22" s="23">
        <v>195.468332</v>
      </c>
      <c r="CC22" s="23">
        <v>201.332382</v>
      </c>
      <c r="CD22" s="23">
        <v>207.372353</v>
      </c>
      <c r="CE22" s="23">
        <v>213.593524</v>
      </c>
      <c r="CF22" s="23">
        <v>220.00133</v>
      </c>
      <c r="CG22" s="22">
        <v>98.896443164062504</v>
      </c>
      <c r="CH22" s="23">
        <v>98.896443164062504</v>
      </c>
      <c r="CI22" s="23">
        <v>98.896443164062504</v>
      </c>
      <c r="CJ22" s="23">
        <v>98.896443164062504</v>
      </c>
      <c r="CK22" s="23">
        <v>98.896443164062504</v>
      </c>
      <c r="CL22" s="23">
        <v>98.896443164062504</v>
      </c>
      <c r="CM22" s="23">
        <v>98.896443164062504</v>
      </c>
      <c r="CN22" s="23">
        <v>98.896443164062504</v>
      </c>
      <c r="CO22" s="23">
        <v>98.896443164062504</v>
      </c>
      <c r="CP22" s="23">
        <v>98.896443164062504</v>
      </c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2"/>
      <c r="DB22" s="23"/>
      <c r="DC22" s="23"/>
      <c r="DD22" s="23">
        <v>21</v>
      </c>
      <c r="DE22" s="23">
        <v>108.141408</v>
      </c>
      <c r="DF22" s="23">
        <v>111.38565024</v>
      </c>
      <c r="DG22" s="23">
        <v>114.72721975</v>
      </c>
      <c r="DH22" s="23">
        <v>118.16903634000001</v>
      </c>
      <c r="DI22" s="23">
        <v>121.71410743</v>
      </c>
      <c r="DJ22" s="23">
        <v>125.36553065</v>
      </c>
      <c r="DK22" s="23">
        <v>129.12649657</v>
      </c>
      <c r="DL22" s="23">
        <v>133.00029147000001</v>
      </c>
      <c r="DM22" s="23">
        <v>136.99030020999999</v>
      </c>
      <c r="DN22" s="23">
        <v>141.10000922</v>
      </c>
      <c r="DO22" s="23">
        <v>145.3330095</v>
      </c>
      <c r="DP22" s="23">
        <v>0</v>
      </c>
      <c r="DQ22" s="23">
        <v>0</v>
      </c>
      <c r="DR22" s="23">
        <v>0</v>
      </c>
      <c r="DS22" s="23">
        <v>0</v>
      </c>
      <c r="DT22" s="23">
        <v>0</v>
      </c>
      <c r="DU22" s="22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2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2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2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2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2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2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2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2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2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2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2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</row>
    <row r="23" spans="1:364">
      <c r="A23" s="9" t="s">
        <v>1209</v>
      </c>
      <c r="B23" s="9" t="s">
        <v>1210</v>
      </c>
      <c r="C23" s="9" t="s">
        <v>886</v>
      </c>
      <c r="D23" s="9" t="s">
        <v>1210</v>
      </c>
      <c r="E23" s="22"/>
      <c r="F23" s="23"/>
      <c r="G23" s="23"/>
      <c r="H23" s="23">
        <v>90.775616999999997</v>
      </c>
      <c r="I23" s="23">
        <v>93.498885999999999</v>
      </c>
      <c r="J23" s="23">
        <v>96.303853000000004</v>
      </c>
      <c r="K23" s="23">
        <v>99.192969000000005</v>
      </c>
      <c r="L23" s="23">
        <v>102.168758</v>
      </c>
      <c r="M23" s="23">
        <v>105.23382100000001</v>
      </c>
      <c r="N23" s="23">
        <v>108.39083599999999</v>
      </c>
      <c r="O23" s="23">
        <v>111.642561</v>
      </c>
      <c r="P23" s="23">
        <v>114.991838</v>
      </c>
      <c r="Q23" s="23">
        <v>118.441593</v>
      </c>
      <c r="R23" s="23">
        <v>121.99484099999999</v>
      </c>
      <c r="S23" s="23">
        <v>125.654686</v>
      </c>
      <c r="T23" s="23">
        <v>129.42432700000001</v>
      </c>
      <c r="U23" s="23">
        <v>133.30705699999999</v>
      </c>
      <c r="V23" s="23">
        <v>137.30626899999999</v>
      </c>
      <c r="W23" s="23">
        <v>141.42545699999999</v>
      </c>
      <c r="X23" s="23">
        <v>145.66822099999999</v>
      </c>
      <c r="Y23" s="22"/>
      <c r="Z23" s="23"/>
      <c r="AA23" s="23"/>
      <c r="AB23" s="23">
        <v>122.66475199999999</v>
      </c>
      <c r="AC23" s="23">
        <v>126.344695</v>
      </c>
      <c r="AD23" s="23">
        <v>130.13503600000001</v>
      </c>
      <c r="AE23" s="23">
        <v>134.03908699999999</v>
      </c>
      <c r="AF23" s="23">
        <v>138.06026</v>
      </c>
      <c r="AG23" s="23">
        <v>142.202068</v>
      </c>
      <c r="AH23" s="23">
        <v>146.46813</v>
      </c>
      <c r="AI23" s="23">
        <v>150.86217400000001</v>
      </c>
      <c r="AJ23" s="23">
        <v>155.38803899999999</v>
      </c>
      <c r="AK23" s="23">
        <v>160.04968</v>
      </c>
      <c r="AL23" s="23">
        <v>164.85117</v>
      </c>
      <c r="AM23" s="23">
        <v>169.796705</v>
      </c>
      <c r="AN23" s="23">
        <v>174.89060599999999</v>
      </c>
      <c r="AO23" s="23">
        <v>180.13732400000001</v>
      </c>
      <c r="AP23" s="23">
        <v>185.54144400000001</v>
      </c>
      <c r="AQ23" s="23">
        <v>191.107687</v>
      </c>
      <c r="AR23" s="23">
        <v>196.84091799999999</v>
      </c>
      <c r="AS23" s="22"/>
      <c r="AT23" s="23"/>
      <c r="AU23" s="23"/>
      <c r="AV23" s="23">
        <v>91.986669000000006</v>
      </c>
      <c r="AW23" s="23">
        <v>94.746268999999998</v>
      </c>
      <c r="AX23" s="23">
        <v>97.588656999999998</v>
      </c>
      <c r="AY23" s="23">
        <v>100.516317</v>
      </c>
      <c r="AZ23" s="23">
        <v>103.531807</v>
      </c>
      <c r="BA23" s="23">
        <v>106.637761</v>
      </c>
      <c r="BB23" s="23">
        <v>109.836894</v>
      </c>
      <c r="BC23" s="23">
        <v>113.132001</v>
      </c>
      <c r="BD23" s="23">
        <v>116.525961</v>
      </c>
      <c r="BE23" s="23">
        <v>120.02173999999999</v>
      </c>
      <c r="BF23" s="23">
        <v>123.622392</v>
      </c>
      <c r="BG23" s="23">
        <v>127.331064</v>
      </c>
      <c r="BH23" s="23">
        <v>131.15099599999999</v>
      </c>
      <c r="BI23" s="23">
        <v>135.08552599999999</v>
      </c>
      <c r="BJ23" s="23">
        <v>139.138092</v>
      </c>
      <c r="BK23" s="23">
        <v>143.31223499999999</v>
      </c>
      <c r="BL23" s="23">
        <v>147.611602</v>
      </c>
      <c r="BM23" s="22"/>
      <c r="BN23" s="23"/>
      <c r="BO23" s="23"/>
      <c r="BP23" s="23">
        <v>117.31414700000001</v>
      </c>
      <c r="BQ23" s="23">
        <v>120.83357100000001</v>
      </c>
      <c r="BR23" s="23">
        <v>124.458578</v>
      </c>
      <c r="BS23" s="23">
        <v>128.19233500000001</v>
      </c>
      <c r="BT23" s="23">
        <v>132.038105</v>
      </c>
      <c r="BU23" s="23">
        <v>135.99924799999999</v>
      </c>
      <c r="BV23" s="23">
        <v>140.07922500000001</v>
      </c>
      <c r="BW23" s="23">
        <v>144.28160199999999</v>
      </c>
      <c r="BX23" s="23">
        <v>148.61005</v>
      </c>
      <c r="BY23" s="23">
        <v>153.068352</v>
      </c>
      <c r="BZ23" s="23">
        <v>157.660403</v>
      </c>
      <c r="CA23" s="23">
        <v>162.39021500000001</v>
      </c>
      <c r="CB23" s="23">
        <v>167.261921</v>
      </c>
      <c r="CC23" s="23">
        <v>172.27977899999999</v>
      </c>
      <c r="CD23" s="23">
        <v>177.448172</v>
      </c>
      <c r="CE23" s="23">
        <v>182.77161699999999</v>
      </c>
      <c r="CF23" s="23">
        <v>188.25476599999999</v>
      </c>
      <c r="CG23" s="22">
        <v>94.225358691406257</v>
      </c>
      <c r="CH23" s="23">
        <v>94.225358691406257</v>
      </c>
      <c r="CI23" s="23">
        <v>94.225358691406257</v>
      </c>
      <c r="CJ23" s="23">
        <v>94.225358691406257</v>
      </c>
      <c r="CK23" s="23">
        <v>94.225358691406257</v>
      </c>
      <c r="CL23" s="23">
        <v>94.225358691406257</v>
      </c>
      <c r="CM23" s="23">
        <v>94.225358691406257</v>
      </c>
      <c r="CN23" s="23">
        <v>94.225358691406257</v>
      </c>
      <c r="CO23" s="23">
        <v>94.225358691406257</v>
      </c>
      <c r="CP23" s="23">
        <v>94.225358691406257</v>
      </c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2"/>
      <c r="DB23" s="23"/>
      <c r="DC23" s="23"/>
      <c r="DD23" s="23">
        <v>22</v>
      </c>
      <c r="DE23" s="23">
        <v>89.117936999999998</v>
      </c>
      <c r="DF23" s="23">
        <v>91.791475109999993</v>
      </c>
      <c r="DG23" s="23">
        <v>94.545219360000004</v>
      </c>
      <c r="DH23" s="23">
        <v>97.381575940000005</v>
      </c>
      <c r="DI23" s="23">
        <v>100.30302322</v>
      </c>
      <c r="DJ23" s="23">
        <v>103.31211392</v>
      </c>
      <c r="DK23" s="23">
        <v>106.41147734</v>
      </c>
      <c r="DL23" s="23">
        <v>109.60382165999999</v>
      </c>
      <c r="DM23" s="23">
        <v>112.89193631000001</v>
      </c>
      <c r="DN23" s="23">
        <v>116.27869440000001</v>
      </c>
      <c r="DO23" s="23">
        <v>119.76705523</v>
      </c>
      <c r="DP23" s="23">
        <v>0</v>
      </c>
      <c r="DQ23" s="23">
        <v>0</v>
      </c>
      <c r="DR23" s="23">
        <v>0</v>
      </c>
      <c r="DS23" s="23">
        <v>0</v>
      </c>
      <c r="DT23" s="23">
        <v>0</v>
      </c>
      <c r="DU23" s="22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2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2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2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2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2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2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2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2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2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2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2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</row>
    <row r="24" spans="1:364">
      <c r="A24" s="21" t="s">
        <v>1211</v>
      </c>
      <c r="B24" s="21" t="s">
        <v>1212</v>
      </c>
      <c r="C24" s="21" t="s">
        <v>886</v>
      </c>
      <c r="D24" s="9" t="s">
        <v>1212</v>
      </c>
      <c r="E24" s="22"/>
      <c r="F24" s="23"/>
      <c r="G24" s="23"/>
      <c r="H24" s="23">
        <v>132.08085700000001</v>
      </c>
      <c r="I24" s="23">
        <v>136.043283</v>
      </c>
      <c r="J24" s="23">
        <v>140.12458100000001</v>
      </c>
      <c r="K24" s="23">
        <v>144.328318</v>
      </c>
      <c r="L24" s="23">
        <v>148.65816799999999</v>
      </c>
      <c r="M24" s="23">
        <v>153.11791299999999</v>
      </c>
      <c r="N24" s="23">
        <v>157.71145000000001</v>
      </c>
      <c r="O24" s="23">
        <v>162.44279399999999</v>
      </c>
      <c r="P24" s="23">
        <v>167.316078</v>
      </c>
      <c r="Q24" s="23">
        <v>172.33555999999999</v>
      </c>
      <c r="R24" s="23">
        <v>177.505627</v>
      </c>
      <c r="S24" s="23">
        <v>182.83079599999999</v>
      </c>
      <c r="T24" s="23">
        <v>188.31572</v>
      </c>
      <c r="U24" s="23">
        <v>193.965192</v>
      </c>
      <c r="V24" s="23">
        <v>199.78414799999999</v>
      </c>
      <c r="W24" s="23">
        <v>205.777672</v>
      </c>
      <c r="X24" s="23">
        <v>211.95100199999999</v>
      </c>
      <c r="Y24" s="22"/>
      <c r="Z24" s="23"/>
      <c r="AA24" s="23"/>
      <c r="AB24" s="23">
        <v>178.48036999999999</v>
      </c>
      <c r="AC24" s="23">
        <v>183.83478099999999</v>
      </c>
      <c r="AD24" s="23">
        <v>189.34982400000001</v>
      </c>
      <c r="AE24" s="23">
        <v>195.03031899999999</v>
      </c>
      <c r="AF24" s="23">
        <v>200.88122899999999</v>
      </c>
      <c r="AG24" s="23">
        <v>206.90766600000001</v>
      </c>
      <c r="AH24" s="23">
        <v>213.11489599999999</v>
      </c>
      <c r="AI24" s="23">
        <v>219.508343</v>
      </c>
      <c r="AJ24" s="23">
        <v>226.093593</v>
      </c>
      <c r="AK24" s="23">
        <v>232.87640099999999</v>
      </c>
      <c r="AL24" s="23">
        <v>239.86269300000001</v>
      </c>
      <c r="AM24" s="23">
        <v>247.05857399999999</v>
      </c>
      <c r="AN24" s="23">
        <v>254.47033099999999</v>
      </c>
      <c r="AO24" s="23">
        <v>262.10444100000001</v>
      </c>
      <c r="AP24" s="23">
        <v>269.96757400000001</v>
      </c>
      <c r="AQ24" s="23">
        <v>278.06660099999999</v>
      </c>
      <c r="AR24" s="23">
        <v>286.40859899999998</v>
      </c>
      <c r="AS24" s="22"/>
      <c r="AT24" s="23"/>
      <c r="AU24" s="23"/>
      <c r="AV24" s="23">
        <v>133.84296900000001</v>
      </c>
      <c r="AW24" s="23">
        <v>137.85825800000001</v>
      </c>
      <c r="AX24" s="23">
        <v>141.99400600000001</v>
      </c>
      <c r="AY24" s="23">
        <v>146.253826</v>
      </c>
      <c r="AZ24" s="23">
        <v>150.64144099999999</v>
      </c>
      <c r="BA24" s="23">
        <v>155.160684</v>
      </c>
      <c r="BB24" s="23">
        <v>159.815505</v>
      </c>
      <c r="BC24" s="23">
        <v>164.60997</v>
      </c>
      <c r="BD24" s="23">
        <v>169.548269</v>
      </c>
      <c r="BE24" s="23">
        <v>174.63471699999999</v>
      </c>
      <c r="BF24" s="23">
        <v>179.87375900000001</v>
      </c>
      <c r="BG24" s="23">
        <v>185.269972</v>
      </c>
      <c r="BH24" s="23">
        <v>190.82807099999999</v>
      </c>
      <c r="BI24" s="23">
        <v>196.55291299999999</v>
      </c>
      <c r="BJ24" s="23">
        <v>202.4495</v>
      </c>
      <c r="BK24" s="23">
        <v>208.52298500000001</v>
      </c>
      <c r="BL24" s="23">
        <v>214.77867499999999</v>
      </c>
      <c r="BM24" s="22"/>
      <c r="BN24" s="23"/>
      <c r="BO24" s="23"/>
      <c r="BP24" s="23">
        <v>170.69510099999999</v>
      </c>
      <c r="BQ24" s="23">
        <v>175.815954</v>
      </c>
      <c r="BR24" s="23">
        <v>181.09043299999999</v>
      </c>
      <c r="BS24" s="23">
        <v>186.523146</v>
      </c>
      <c r="BT24" s="23">
        <v>192.11884000000001</v>
      </c>
      <c r="BU24" s="23">
        <v>197.88240500000001</v>
      </c>
      <c r="BV24" s="23">
        <v>203.81887699999999</v>
      </c>
      <c r="BW24" s="23">
        <v>209.93344300000001</v>
      </c>
      <c r="BX24" s="23">
        <v>216.23144600000001</v>
      </c>
      <c r="BY24" s="23">
        <v>222.718389</v>
      </c>
      <c r="BZ24" s="23">
        <v>229.39994100000001</v>
      </c>
      <c r="CA24" s="23">
        <v>236.28193899999999</v>
      </c>
      <c r="CB24" s="23">
        <v>243.370397</v>
      </c>
      <c r="CC24" s="23">
        <v>250.67150899999999</v>
      </c>
      <c r="CD24" s="23">
        <v>258.19165400000003</v>
      </c>
      <c r="CE24" s="23">
        <v>265.93740400000002</v>
      </c>
      <c r="CF24" s="23">
        <v>273.915526</v>
      </c>
      <c r="CG24" s="22">
        <v>125.83096044921876</v>
      </c>
      <c r="CH24" s="23">
        <v>125.83096044921876</v>
      </c>
      <c r="CI24" s="23">
        <v>125.83096044921876</v>
      </c>
      <c r="CJ24" s="23">
        <v>125.83096044921876</v>
      </c>
      <c r="CK24" s="23">
        <v>125.83096044921876</v>
      </c>
      <c r="CL24" s="23">
        <v>125.83096044921876</v>
      </c>
      <c r="CM24" s="23">
        <v>125.83096044921876</v>
      </c>
      <c r="CN24" s="23">
        <v>125.83096044921876</v>
      </c>
      <c r="CO24" s="23">
        <v>125.83096044921876</v>
      </c>
      <c r="CP24" s="23">
        <v>125.83096044921876</v>
      </c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2"/>
      <c r="DB24" s="23"/>
      <c r="DC24" s="23"/>
      <c r="DD24" s="23">
        <v>23</v>
      </c>
      <c r="DE24" s="23">
        <v>137.13859500000001</v>
      </c>
      <c r="DF24" s="23">
        <v>141.25275285000001</v>
      </c>
      <c r="DG24" s="23">
        <v>145.49033544</v>
      </c>
      <c r="DH24" s="23">
        <v>149.85504549999999</v>
      </c>
      <c r="DI24" s="23">
        <v>154.35069686</v>
      </c>
      <c r="DJ24" s="23">
        <v>158.98121777</v>
      </c>
      <c r="DK24" s="23">
        <v>163.75065430000001</v>
      </c>
      <c r="DL24" s="23">
        <v>168.66317393</v>
      </c>
      <c r="DM24" s="23">
        <v>173.72306914999999</v>
      </c>
      <c r="DN24" s="23">
        <v>178.93476122000001</v>
      </c>
      <c r="DO24" s="23">
        <v>184.30280406</v>
      </c>
      <c r="DP24" s="23">
        <v>0</v>
      </c>
      <c r="DQ24" s="23">
        <v>0</v>
      </c>
      <c r="DR24" s="23">
        <v>0</v>
      </c>
      <c r="DS24" s="23">
        <v>0</v>
      </c>
      <c r="DT24" s="23">
        <v>0</v>
      </c>
      <c r="DU24" s="22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2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2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2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2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2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2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2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2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2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2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2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</row>
    <row r="25" spans="1:364" s="25" customFormat="1">
      <c r="A25" s="21" t="s">
        <v>1213</v>
      </c>
      <c r="B25" s="21" t="s">
        <v>1214</v>
      </c>
      <c r="C25" s="21" t="s">
        <v>886</v>
      </c>
      <c r="D25" s="9" t="s">
        <v>1214</v>
      </c>
      <c r="E25" s="22"/>
      <c r="F25" s="23"/>
      <c r="G25" s="23"/>
      <c r="H25" s="23">
        <v>128.19389899999999</v>
      </c>
      <c r="I25" s="23">
        <v>132.039716</v>
      </c>
      <c r="J25" s="23">
        <v>136.00090700000001</v>
      </c>
      <c r="K25" s="23">
        <v>140.08093400000001</v>
      </c>
      <c r="L25" s="23">
        <v>144.28336200000001</v>
      </c>
      <c r="M25" s="23">
        <v>148.611863</v>
      </c>
      <c r="N25" s="23">
        <v>153.07021900000001</v>
      </c>
      <c r="O25" s="23">
        <v>157.66232600000001</v>
      </c>
      <c r="P25" s="23">
        <v>162.39219600000001</v>
      </c>
      <c r="Q25" s="23">
        <v>167.26396199999999</v>
      </c>
      <c r="R25" s="23">
        <v>172.281881</v>
      </c>
      <c r="S25" s="23">
        <v>177.45033699999999</v>
      </c>
      <c r="T25" s="23">
        <v>182.77384699999999</v>
      </c>
      <c r="U25" s="23">
        <v>188.25706199999999</v>
      </c>
      <c r="V25" s="23">
        <v>193.904774</v>
      </c>
      <c r="W25" s="23">
        <v>199.72191699999999</v>
      </c>
      <c r="X25" s="23">
        <v>205.71357499999999</v>
      </c>
      <c r="Y25" s="22"/>
      <c r="Z25" s="23"/>
      <c r="AA25" s="23"/>
      <c r="AB25" s="23">
        <v>173.22793799999999</v>
      </c>
      <c r="AC25" s="23">
        <v>178.42477600000001</v>
      </c>
      <c r="AD25" s="23">
        <v>183.77751900000001</v>
      </c>
      <c r="AE25" s="23">
        <v>189.29084499999999</v>
      </c>
      <c r="AF25" s="23">
        <v>194.96957</v>
      </c>
      <c r="AG25" s="23">
        <v>200.818657</v>
      </c>
      <c r="AH25" s="23">
        <v>206.84321700000001</v>
      </c>
      <c r="AI25" s="23">
        <v>213.04851400000001</v>
      </c>
      <c r="AJ25" s="23">
        <v>219.43996899999999</v>
      </c>
      <c r="AK25" s="23">
        <v>226.023168</v>
      </c>
      <c r="AL25" s="23">
        <v>232.80386300000001</v>
      </c>
      <c r="AM25" s="23">
        <v>239.78797900000001</v>
      </c>
      <c r="AN25" s="23">
        <v>246.981618</v>
      </c>
      <c r="AO25" s="23">
        <v>254.39106699999999</v>
      </c>
      <c r="AP25" s="23">
        <v>262.02279900000002</v>
      </c>
      <c r="AQ25" s="23">
        <v>269.88348300000001</v>
      </c>
      <c r="AR25" s="23">
        <v>277.97998699999999</v>
      </c>
      <c r="AS25" s="22"/>
      <c r="AT25" s="23"/>
      <c r="AU25" s="23"/>
      <c r="AV25" s="23">
        <v>129.90415400000001</v>
      </c>
      <c r="AW25" s="23">
        <v>133.80127899999999</v>
      </c>
      <c r="AX25" s="23">
        <v>137.81531699999999</v>
      </c>
      <c r="AY25" s="23">
        <v>141.94977700000001</v>
      </c>
      <c r="AZ25" s="23">
        <v>146.20827</v>
      </c>
      <c r="BA25" s="23">
        <v>150.59451799999999</v>
      </c>
      <c r="BB25" s="23">
        <v>155.11235400000001</v>
      </c>
      <c r="BC25" s="23">
        <v>159.765725</v>
      </c>
      <c r="BD25" s="23">
        <v>164.558697</v>
      </c>
      <c r="BE25" s="23">
        <v>169.49545800000001</v>
      </c>
      <c r="BF25" s="23">
        <v>174.580322</v>
      </c>
      <c r="BG25" s="23">
        <v>179.81773200000001</v>
      </c>
      <c r="BH25" s="23">
        <v>185.212264</v>
      </c>
      <c r="BI25" s="23">
        <v>190.768632</v>
      </c>
      <c r="BJ25" s="23">
        <v>196.491691</v>
      </c>
      <c r="BK25" s="23">
        <v>202.38644199999999</v>
      </c>
      <c r="BL25" s="23">
        <v>208.458035</v>
      </c>
      <c r="BM25" s="22"/>
      <c r="BN25" s="23"/>
      <c r="BO25" s="23"/>
      <c r="BP25" s="23">
        <v>165.67177899999999</v>
      </c>
      <c r="BQ25" s="23">
        <v>170.641932</v>
      </c>
      <c r="BR25" s="23">
        <v>175.76119</v>
      </c>
      <c r="BS25" s="23">
        <v>181.03402600000001</v>
      </c>
      <c r="BT25" s="23">
        <v>186.465047</v>
      </c>
      <c r="BU25" s="23">
        <v>192.058998</v>
      </c>
      <c r="BV25" s="23">
        <v>197.82076799999999</v>
      </c>
      <c r="BW25" s="23">
        <v>203.755391</v>
      </c>
      <c r="BX25" s="23">
        <v>209.868053</v>
      </c>
      <c r="BY25" s="23">
        <v>216.164095</v>
      </c>
      <c r="BZ25" s="23">
        <v>222.64901800000001</v>
      </c>
      <c r="CA25" s="23">
        <v>229.32848899999999</v>
      </c>
      <c r="CB25" s="23">
        <v>236.20834400000001</v>
      </c>
      <c r="CC25" s="23">
        <v>243.29459399999999</v>
      </c>
      <c r="CD25" s="23">
        <v>250.59343200000001</v>
      </c>
      <c r="CE25" s="23">
        <v>258.11123500000002</v>
      </c>
      <c r="CF25" s="23">
        <v>265.85457200000002</v>
      </c>
      <c r="CG25" s="22">
        <v>111.04424052734376</v>
      </c>
      <c r="CH25" s="23">
        <v>111.04424052734376</v>
      </c>
      <c r="CI25" s="23">
        <v>111.04424052734376</v>
      </c>
      <c r="CJ25" s="23">
        <v>111.04424052734376</v>
      </c>
      <c r="CK25" s="23">
        <v>111.04424052734376</v>
      </c>
      <c r="CL25" s="23">
        <v>111.04424052734376</v>
      </c>
      <c r="CM25" s="23">
        <v>111.04424052734376</v>
      </c>
      <c r="CN25" s="23">
        <v>111.04424052734376</v>
      </c>
      <c r="CO25" s="23">
        <v>111.04424052734376</v>
      </c>
      <c r="CP25" s="23">
        <v>111.04424052734376</v>
      </c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2"/>
      <c r="DB25" s="23"/>
      <c r="DC25" s="23"/>
      <c r="DD25" s="23">
        <v>24</v>
      </c>
      <c r="DE25" s="23">
        <v>132.30362099999999</v>
      </c>
      <c r="DF25" s="23">
        <v>136.27272962999999</v>
      </c>
      <c r="DG25" s="23">
        <v>140.36091152</v>
      </c>
      <c r="DH25" s="23">
        <v>144.57173886000001</v>
      </c>
      <c r="DI25" s="23">
        <v>148.90889103000001</v>
      </c>
      <c r="DJ25" s="23">
        <v>153.37615776000001</v>
      </c>
      <c r="DK25" s="23">
        <v>157.97744248999999</v>
      </c>
      <c r="DL25" s="23">
        <v>162.71676576999999</v>
      </c>
      <c r="DM25" s="23">
        <v>167.59826874000001</v>
      </c>
      <c r="DN25" s="23">
        <v>172.62621680000001</v>
      </c>
      <c r="DO25" s="23">
        <v>177.80500330999999</v>
      </c>
      <c r="DP25" s="23">
        <v>0</v>
      </c>
      <c r="DQ25" s="23">
        <v>0</v>
      </c>
      <c r="DR25" s="23">
        <v>0</v>
      </c>
      <c r="DS25" s="23">
        <v>0</v>
      </c>
      <c r="DT25" s="23">
        <v>0</v>
      </c>
      <c r="DU25" s="22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2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2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2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2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2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2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2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2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2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2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2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</row>
    <row r="26" spans="1:364">
      <c r="A26" s="21" t="s">
        <v>1215</v>
      </c>
      <c r="B26" s="21" t="s">
        <v>1216</v>
      </c>
      <c r="C26" s="21" t="s">
        <v>886</v>
      </c>
      <c r="D26" s="9" t="s">
        <v>1216</v>
      </c>
      <c r="E26" s="22"/>
      <c r="F26" s="23"/>
      <c r="G26" s="23"/>
      <c r="H26" s="23">
        <v>100.328952</v>
      </c>
      <c r="I26" s="23">
        <v>103.338821</v>
      </c>
      <c r="J26" s="23">
        <v>106.438986</v>
      </c>
      <c r="K26" s="23">
        <v>109.63215599999999</v>
      </c>
      <c r="L26" s="23">
        <v>112.921121</v>
      </c>
      <c r="M26" s="23">
        <v>116.308755</v>
      </c>
      <c r="N26" s="23">
        <v>119.798018</v>
      </c>
      <c r="O26" s="23">
        <v>123.391959</v>
      </c>
      <c r="P26" s="23">
        <v>127.093718</v>
      </c>
      <c r="Q26" s="23">
        <v>130.90653</v>
      </c>
      <c r="R26" s="23">
        <v>134.83372600000001</v>
      </c>
      <c r="S26" s="23">
        <v>138.878738</v>
      </c>
      <c r="T26" s="23">
        <v>143.04509999999999</v>
      </c>
      <c r="U26" s="23">
        <v>147.33645300000001</v>
      </c>
      <c r="V26" s="23">
        <v>151.75654700000001</v>
      </c>
      <c r="W26" s="23">
        <v>156.30924300000001</v>
      </c>
      <c r="X26" s="23">
        <v>160.99852000000001</v>
      </c>
      <c r="Y26" s="22"/>
      <c r="Z26" s="23"/>
      <c r="AA26" s="23"/>
      <c r="AB26" s="23">
        <v>135.574139</v>
      </c>
      <c r="AC26" s="23">
        <v>139.64136300000001</v>
      </c>
      <c r="AD26" s="23">
        <v>143.83060399999999</v>
      </c>
      <c r="AE26" s="23">
        <v>148.145522</v>
      </c>
      <c r="AF26" s="23">
        <v>152.589888</v>
      </c>
      <c r="AG26" s="23">
        <v>157.167585</v>
      </c>
      <c r="AH26" s="23">
        <v>161.88261299999999</v>
      </c>
      <c r="AI26" s="23">
        <v>166.739091</v>
      </c>
      <c r="AJ26" s="23">
        <v>171.741264</v>
      </c>
      <c r="AK26" s="23">
        <v>176.89350200000001</v>
      </c>
      <c r="AL26" s="23">
        <v>182.20030700000001</v>
      </c>
      <c r="AM26" s="23">
        <v>187.66631599999999</v>
      </c>
      <c r="AN26" s="23">
        <v>193.29630499999999</v>
      </c>
      <c r="AO26" s="23">
        <v>199.09519399999999</v>
      </c>
      <c r="AP26" s="23">
        <v>205.06805</v>
      </c>
      <c r="AQ26" s="23">
        <v>211.22009199999999</v>
      </c>
      <c r="AR26" s="23">
        <v>217.55669499999999</v>
      </c>
      <c r="AS26" s="22"/>
      <c r="AT26" s="23"/>
      <c r="AU26" s="23"/>
      <c r="AV26" s="23">
        <v>101.667457</v>
      </c>
      <c r="AW26" s="23">
        <v>104.71748100000001</v>
      </c>
      <c r="AX26" s="23">
        <v>107.859005</v>
      </c>
      <c r="AY26" s="23">
        <v>111.094775</v>
      </c>
      <c r="AZ26" s="23">
        <v>114.427618</v>
      </c>
      <c r="BA26" s="23">
        <v>117.86044699999999</v>
      </c>
      <c r="BB26" s="23">
        <v>121.39626</v>
      </c>
      <c r="BC26" s="23">
        <v>125.03814800000001</v>
      </c>
      <c r="BD26" s="23">
        <v>128.78929199999999</v>
      </c>
      <c r="BE26" s="23">
        <v>132.65297100000001</v>
      </c>
      <c r="BF26" s="23">
        <v>136.63256000000001</v>
      </c>
      <c r="BG26" s="23">
        <v>140.731537</v>
      </c>
      <c r="BH26" s="23">
        <v>144.95348300000001</v>
      </c>
      <c r="BI26" s="23">
        <v>149.302087</v>
      </c>
      <c r="BJ26" s="23">
        <v>153.78115</v>
      </c>
      <c r="BK26" s="23">
        <v>158.39458500000001</v>
      </c>
      <c r="BL26" s="23">
        <v>163.146423</v>
      </c>
      <c r="BM26" s="22"/>
      <c r="BN26" s="23"/>
      <c r="BO26" s="23"/>
      <c r="BP26" s="23">
        <v>129.66042899999999</v>
      </c>
      <c r="BQ26" s="23">
        <v>133.550242</v>
      </c>
      <c r="BR26" s="23">
        <v>137.556749</v>
      </c>
      <c r="BS26" s="23">
        <v>141.68345099999999</v>
      </c>
      <c r="BT26" s="23">
        <v>145.933955</v>
      </c>
      <c r="BU26" s="23">
        <v>150.31197399999999</v>
      </c>
      <c r="BV26" s="23">
        <v>154.82133300000001</v>
      </c>
      <c r="BW26" s="23">
        <v>159.46597299999999</v>
      </c>
      <c r="BX26" s="23">
        <v>164.24995200000001</v>
      </c>
      <c r="BY26" s="23">
        <v>169.17745099999999</v>
      </c>
      <c r="BZ26" s="23">
        <v>174.25277500000001</v>
      </c>
      <c r="CA26" s="23">
        <v>179.480358</v>
      </c>
      <c r="CB26" s="23">
        <v>184.864769</v>
      </c>
      <c r="CC26" s="23">
        <v>190.41071199999999</v>
      </c>
      <c r="CD26" s="23">
        <v>196.12303299999999</v>
      </c>
      <c r="CE26" s="23">
        <v>202.00672399999999</v>
      </c>
      <c r="CF26" s="23">
        <v>208.066926</v>
      </c>
      <c r="CG26" s="22">
        <v>94.771312109375003</v>
      </c>
      <c r="CH26" s="23">
        <v>94.771312109375003</v>
      </c>
      <c r="CI26" s="23">
        <v>94.771312109375003</v>
      </c>
      <c r="CJ26" s="23">
        <v>94.771312109375003</v>
      </c>
      <c r="CK26" s="23">
        <v>94.771312109375003</v>
      </c>
      <c r="CL26" s="23">
        <v>94.771312109375003</v>
      </c>
      <c r="CM26" s="23">
        <v>94.771312109375003</v>
      </c>
      <c r="CN26" s="23">
        <v>94.771312109375003</v>
      </c>
      <c r="CO26" s="23">
        <v>94.771312109375003</v>
      </c>
      <c r="CP26" s="23">
        <v>94.771312109375003</v>
      </c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2"/>
      <c r="DB26" s="23"/>
      <c r="DC26" s="23"/>
      <c r="DD26" s="23">
        <v>25</v>
      </c>
      <c r="DE26" s="23">
        <v>101.68633800000001</v>
      </c>
      <c r="DF26" s="23">
        <v>104.73692814</v>
      </c>
      <c r="DG26" s="23">
        <v>107.87903598</v>
      </c>
      <c r="DH26" s="23">
        <v>111.11540706</v>
      </c>
      <c r="DI26" s="23">
        <v>114.44886928</v>
      </c>
      <c r="DJ26" s="23">
        <v>117.88233535000001</v>
      </c>
      <c r="DK26" s="23">
        <v>121.41880541</v>
      </c>
      <c r="DL26" s="23">
        <v>125.06136958</v>
      </c>
      <c r="DM26" s="23">
        <v>128.81321066000001</v>
      </c>
      <c r="DN26" s="23">
        <v>132.67760698000001</v>
      </c>
      <c r="DO26" s="23">
        <v>136.65793518999999</v>
      </c>
      <c r="DP26" s="23">
        <v>0</v>
      </c>
      <c r="DQ26" s="23">
        <v>0</v>
      </c>
      <c r="DR26" s="23">
        <v>0</v>
      </c>
      <c r="DS26" s="23">
        <v>0</v>
      </c>
      <c r="DT26" s="23">
        <v>0</v>
      </c>
      <c r="DU26" s="22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2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2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2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2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2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2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2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2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2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2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2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</row>
    <row r="27" spans="1:364">
      <c r="A27" s="21" t="s">
        <v>1217</v>
      </c>
      <c r="B27" s="21" t="s">
        <v>1218</v>
      </c>
      <c r="C27" s="21" t="s">
        <v>886</v>
      </c>
      <c r="D27" s="9" t="s">
        <v>1218</v>
      </c>
      <c r="E27" s="22"/>
      <c r="F27" s="23"/>
      <c r="G27" s="23"/>
      <c r="H27" s="23">
        <v>96.744873999999996</v>
      </c>
      <c r="I27" s="23">
        <v>99.647220000000004</v>
      </c>
      <c r="J27" s="23">
        <v>102.63663699999999</v>
      </c>
      <c r="K27" s="23">
        <v>105.71573600000001</v>
      </c>
      <c r="L27" s="23">
        <v>108.887208</v>
      </c>
      <c r="M27" s="23">
        <v>112.153824</v>
      </c>
      <c r="N27" s="23">
        <v>115.518439</v>
      </c>
      <c r="O27" s="23">
        <v>118.983992</v>
      </c>
      <c r="P27" s="23">
        <v>122.553512</v>
      </c>
      <c r="Q27" s="23">
        <v>126.23011700000001</v>
      </c>
      <c r="R27" s="23">
        <v>130.017021</v>
      </c>
      <c r="S27" s="23">
        <v>133.91753199999999</v>
      </c>
      <c r="T27" s="23">
        <v>137.935058</v>
      </c>
      <c r="U27" s="23">
        <v>142.07311000000001</v>
      </c>
      <c r="V27" s="23">
        <v>146.33530300000001</v>
      </c>
      <c r="W27" s="23">
        <v>150.72536199999999</v>
      </c>
      <c r="X27" s="23">
        <v>155.24712299999999</v>
      </c>
      <c r="Y27" s="22"/>
      <c r="Z27" s="23"/>
      <c r="AA27" s="23"/>
      <c r="AB27" s="23">
        <v>130.730987</v>
      </c>
      <c r="AC27" s="23">
        <v>134.652917</v>
      </c>
      <c r="AD27" s="23">
        <v>138.69250500000001</v>
      </c>
      <c r="AE27" s="23">
        <v>142.85328000000001</v>
      </c>
      <c r="AF27" s="23">
        <v>147.13887800000001</v>
      </c>
      <c r="AG27" s="23">
        <v>151.553044</v>
      </c>
      <c r="AH27" s="23">
        <v>156.09963500000001</v>
      </c>
      <c r="AI27" s="23">
        <v>160.782624</v>
      </c>
      <c r="AJ27" s="23">
        <v>165.60610299999999</v>
      </c>
      <c r="AK27" s="23">
        <v>170.574286</v>
      </c>
      <c r="AL27" s="23">
        <v>175.69151500000001</v>
      </c>
      <c r="AM27" s="23">
        <v>180.96225999999999</v>
      </c>
      <c r="AN27" s="23">
        <v>186.39112800000001</v>
      </c>
      <c r="AO27" s="23">
        <v>191.98286200000001</v>
      </c>
      <c r="AP27" s="23">
        <v>197.74234799999999</v>
      </c>
      <c r="AQ27" s="23">
        <v>203.67461800000001</v>
      </c>
      <c r="AR27" s="23">
        <v>209.78485699999999</v>
      </c>
      <c r="AS27" s="22"/>
      <c r="AT27" s="23"/>
      <c r="AU27" s="23"/>
      <c r="AV27" s="23">
        <v>98.035562999999996</v>
      </c>
      <c r="AW27" s="23">
        <v>100.97663</v>
      </c>
      <c r="AX27" s="23">
        <v>104.00592899999999</v>
      </c>
      <c r="AY27" s="23">
        <v>107.126107</v>
      </c>
      <c r="AZ27" s="23">
        <v>110.33989</v>
      </c>
      <c r="BA27" s="23">
        <v>113.650087</v>
      </c>
      <c r="BB27" s="23">
        <v>117.05959</v>
      </c>
      <c r="BC27" s="23">
        <v>120.571378</v>
      </c>
      <c r="BD27" s="23">
        <v>124.188519</v>
      </c>
      <c r="BE27" s="23">
        <v>127.914175</v>
      </c>
      <c r="BF27" s="23">
        <v>131.7516</v>
      </c>
      <c r="BG27" s="23">
        <v>135.704148</v>
      </c>
      <c r="BH27" s="23">
        <v>139.775272</v>
      </c>
      <c r="BI27" s="23">
        <v>143.96852999999999</v>
      </c>
      <c r="BJ27" s="23">
        <v>148.287586</v>
      </c>
      <c r="BK27" s="23">
        <v>152.73621399999999</v>
      </c>
      <c r="BL27" s="23">
        <v>157.31829999999999</v>
      </c>
      <c r="BM27" s="22"/>
      <c r="BN27" s="23"/>
      <c r="BO27" s="23"/>
      <c r="BP27" s="23">
        <v>125.02853500000001</v>
      </c>
      <c r="BQ27" s="23">
        <v>128.779391</v>
      </c>
      <c r="BR27" s="23">
        <v>132.64277300000001</v>
      </c>
      <c r="BS27" s="23">
        <v>136.62205599999999</v>
      </c>
      <c r="BT27" s="23">
        <v>140.72071800000001</v>
      </c>
      <c r="BU27" s="23">
        <v>144.94234</v>
      </c>
      <c r="BV27" s="23">
        <v>149.29060999999999</v>
      </c>
      <c r="BW27" s="23">
        <v>153.769328</v>
      </c>
      <c r="BX27" s="23">
        <v>158.382408</v>
      </c>
      <c r="BY27" s="23">
        <v>163.13388</v>
      </c>
      <c r="BZ27" s="23">
        <v>168.027896</v>
      </c>
      <c r="CA27" s="23">
        <v>173.06873300000001</v>
      </c>
      <c r="CB27" s="23">
        <v>178.260795</v>
      </c>
      <c r="CC27" s="23">
        <v>183.608619</v>
      </c>
      <c r="CD27" s="23">
        <v>189.11687800000001</v>
      </c>
      <c r="CE27" s="23">
        <v>194.79038399999999</v>
      </c>
      <c r="CF27" s="23">
        <v>200.634096</v>
      </c>
      <c r="CG27" s="22">
        <v>86.733402636718751</v>
      </c>
      <c r="CH27" s="23">
        <v>86.733402636718751</v>
      </c>
      <c r="CI27" s="23">
        <v>86.733402636718751</v>
      </c>
      <c r="CJ27" s="23">
        <v>86.733402636718751</v>
      </c>
      <c r="CK27" s="23">
        <v>86.733402636718751</v>
      </c>
      <c r="CL27" s="23">
        <v>86.733402636718751</v>
      </c>
      <c r="CM27" s="23">
        <v>86.733402636718751</v>
      </c>
      <c r="CN27" s="23">
        <v>86.733402636718751</v>
      </c>
      <c r="CO27" s="23">
        <v>86.733402636718751</v>
      </c>
      <c r="CP27" s="23">
        <v>86.733402636718751</v>
      </c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2"/>
      <c r="DB27" s="23"/>
      <c r="DC27" s="23"/>
      <c r="DD27" s="23">
        <v>26</v>
      </c>
      <c r="DE27" s="23">
        <v>96.826049999999995</v>
      </c>
      <c r="DF27" s="23">
        <v>99.730831499999994</v>
      </c>
      <c r="DG27" s="23">
        <v>102.72275645000001</v>
      </c>
      <c r="DH27" s="23">
        <v>105.80443914</v>
      </c>
      <c r="DI27" s="23">
        <v>108.97857231</v>
      </c>
      <c r="DJ27" s="23">
        <v>112.24792948</v>
      </c>
      <c r="DK27" s="23">
        <v>115.61536737</v>
      </c>
      <c r="DL27" s="23">
        <v>119.08382838999999</v>
      </c>
      <c r="DM27" s="23">
        <v>122.65634324</v>
      </c>
      <c r="DN27" s="23">
        <v>126.33603354</v>
      </c>
      <c r="DO27" s="23">
        <v>130.12611454</v>
      </c>
      <c r="DP27" s="23">
        <v>0</v>
      </c>
      <c r="DQ27" s="23">
        <v>0</v>
      </c>
      <c r="DR27" s="23">
        <v>0</v>
      </c>
      <c r="DS27" s="23">
        <v>0</v>
      </c>
      <c r="DT27" s="23">
        <v>0</v>
      </c>
      <c r="DU27" s="22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2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2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2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2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2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2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2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2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2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2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2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</row>
    <row r="28" spans="1:364">
      <c r="A28" s="21" t="s">
        <v>1219</v>
      </c>
      <c r="B28" s="21" t="s">
        <v>1220</v>
      </c>
      <c r="C28" s="21" t="s">
        <v>886</v>
      </c>
      <c r="D28" s="9" t="s">
        <v>1220</v>
      </c>
      <c r="E28" s="22"/>
      <c r="F28" s="23"/>
      <c r="G28" s="23"/>
      <c r="H28" s="23">
        <v>73.637664999999998</v>
      </c>
      <c r="I28" s="23">
        <v>75.846795</v>
      </c>
      <c r="J28" s="23">
        <v>78.122198999999995</v>
      </c>
      <c r="K28" s="23">
        <v>80.465864999999994</v>
      </c>
      <c r="L28" s="23">
        <v>82.879840999999999</v>
      </c>
      <c r="M28" s="23">
        <v>85.366236000000001</v>
      </c>
      <c r="N28" s="23">
        <v>87.927222999999998</v>
      </c>
      <c r="O28" s="23">
        <v>90.565039999999996</v>
      </c>
      <c r="P28" s="23">
        <v>93.281991000000005</v>
      </c>
      <c r="Q28" s="23">
        <v>96.080450999999996</v>
      </c>
      <c r="R28" s="23">
        <v>98.962864999999994</v>
      </c>
      <c r="S28" s="23">
        <v>101.93175100000001</v>
      </c>
      <c r="T28" s="23">
        <v>104.989704</v>
      </c>
      <c r="U28" s="23">
        <v>108.13939499999999</v>
      </c>
      <c r="V28" s="23">
        <v>111.383577</v>
      </c>
      <c r="W28" s="23">
        <v>114.725084</v>
      </c>
      <c r="X28" s="23">
        <v>118.166837</v>
      </c>
      <c r="Y28" s="22"/>
      <c r="Z28" s="23"/>
      <c r="AA28" s="23"/>
      <c r="AB28" s="23">
        <v>99.506302000000005</v>
      </c>
      <c r="AC28" s="23">
        <v>102.491491</v>
      </c>
      <c r="AD28" s="23">
        <v>105.566236</v>
      </c>
      <c r="AE28" s="23">
        <v>108.733223</v>
      </c>
      <c r="AF28" s="23">
        <v>111.99522</v>
      </c>
      <c r="AG28" s="23">
        <v>115.35507699999999</v>
      </c>
      <c r="AH28" s="23">
        <v>118.815729</v>
      </c>
      <c r="AI28" s="23">
        <v>122.380201</v>
      </c>
      <c r="AJ28" s="23">
        <v>126.051607</v>
      </c>
      <c r="AK28" s="23">
        <v>129.833155</v>
      </c>
      <c r="AL28" s="23">
        <v>133.72815</v>
      </c>
      <c r="AM28" s="23">
        <v>137.73999499999999</v>
      </c>
      <c r="AN28" s="23">
        <v>141.872195</v>
      </c>
      <c r="AO28" s="23">
        <v>146.12836100000001</v>
      </c>
      <c r="AP28" s="23">
        <v>150.51221200000001</v>
      </c>
      <c r="AQ28" s="23">
        <v>155.02757800000001</v>
      </c>
      <c r="AR28" s="23">
        <v>159.678405</v>
      </c>
      <c r="AS28" s="22"/>
      <c r="AT28" s="23"/>
      <c r="AU28" s="23"/>
      <c r="AV28" s="23">
        <v>74.620076999999995</v>
      </c>
      <c r="AW28" s="23">
        <v>76.858678999999995</v>
      </c>
      <c r="AX28" s="23">
        <v>79.164439000000002</v>
      </c>
      <c r="AY28" s="23">
        <v>81.539372</v>
      </c>
      <c r="AZ28" s="23">
        <v>83.985552999999996</v>
      </c>
      <c r="BA28" s="23">
        <v>86.505120000000005</v>
      </c>
      <c r="BB28" s="23">
        <v>89.100273999999999</v>
      </c>
      <c r="BC28" s="23">
        <v>91.773281999999995</v>
      </c>
      <c r="BD28" s="23">
        <v>94.526480000000006</v>
      </c>
      <c r="BE28" s="23">
        <v>97.362273999999999</v>
      </c>
      <c r="BF28" s="23">
        <v>100.283142</v>
      </c>
      <c r="BG28" s="23">
        <v>103.291636</v>
      </c>
      <c r="BH28" s="23">
        <v>106.39038499999999</v>
      </c>
      <c r="BI28" s="23">
        <v>109.582097</v>
      </c>
      <c r="BJ28" s="23">
        <v>112.86956000000001</v>
      </c>
      <c r="BK28" s="23">
        <v>116.255647</v>
      </c>
      <c r="BL28" s="23">
        <v>119.74331599999999</v>
      </c>
      <c r="BM28" s="22"/>
      <c r="BN28" s="23"/>
      <c r="BO28" s="23"/>
      <c r="BP28" s="23">
        <v>95.165862000000004</v>
      </c>
      <c r="BQ28" s="23">
        <v>98.020837999999998</v>
      </c>
      <c r="BR28" s="23">
        <v>100.96146299999999</v>
      </c>
      <c r="BS28" s="23">
        <v>103.990307</v>
      </c>
      <c r="BT28" s="23">
        <v>107.110016</v>
      </c>
      <c r="BU28" s="23">
        <v>110.32331600000001</v>
      </c>
      <c r="BV28" s="23">
        <v>113.633015</v>
      </c>
      <c r="BW28" s="23">
        <v>117.042005</v>
      </c>
      <c r="BX28" s="23">
        <v>120.553265</v>
      </c>
      <c r="BY28" s="23">
        <v>124.16986300000001</v>
      </c>
      <c r="BZ28" s="23">
        <v>127.894959</v>
      </c>
      <c r="CA28" s="23">
        <v>131.731808</v>
      </c>
      <c r="CB28" s="23">
        <v>135.683762</v>
      </c>
      <c r="CC28" s="23">
        <v>139.75427500000001</v>
      </c>
      <c r="CD28" s="23">
        <v>143.94690299999999</v>
      </c>
      <c r="CE28" s="23">
        <v>148.26531</v>
      </c>
      <c r="CF28" s="23">
        <v>152.713269</v>
      </c>
      <c r="CG28" s="22">
        <v>119.59785341796874</v>
      </c>
      <c r="CH28" s="23">
        <v>119.59785341796874</v>
      </c>
      <c r="CI28" s="23">
        <v>119.59785341796874</v>
      </c>
      <c r="CJ28" s="23">
        <v>119.59785341796874</v>
      </c>
      <c r="CK28" s="23">
        <v>119.59785341796874</v>
      </c>
      <c r="CL28" s="23">
        <v>119.59785341796874</v>
      </c>
      <c r="CM28" s="23">
        <v>119.59785341796874</v>
      </c>
      <c r="CN28" s="23">
        <v>119.59785341796874</v>
      </c>
      <c r="CO28" s="23">
        <v>119.59785341796874</v>
      </c>
      <c r="CP28" s="23">
        <v>119.59785341796874</v>
      </c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2"/>
      <c r="DB28" s="23"/>
      <c r="DC28" s="23"/>
      <c r="DD28" s="23">
        <v>27</v>
      </c>
      <c r="DE28" s="23">
        <v>76.195139999999995</v>
      </c>
      <c r="DF28" s="23">
        <v>78.480994199999998</v>
      </c>
      <c r="DG28" s="23">
        <v>80.835424029999999</v>
      </c>
      <c r="DH28" s="23">
        <v>83.260486749999998</v>
      </c>
      <c r="DI28" s="23">
        <v>85.758301349999996</v>
      </c>
      <c r="DJ28" s="23">
        <v>88.331050390000001</v>
      </c>
      <c r="DK28" s="23">
        <v>90.980981900000003</v>
      </c>
      <c r="DL28" s="23">
        <v>93.710411359999995</v>
      </c>
      <c r="DM28" s="23">
        <v>96.521723699999995</v>
      </c>
      <c r="DN28" s="23">
        <v>99.417375410000005</v>
      </c>
      <c r="DO28" s="23">
        <v>102.39989667</v>
      </c>
      <c r="DP28" s="23">
        <v>0</v>
      </c>
      <c r="DQ28" s="23">
        <v>0</v>
      </c>
      <c r="DR28" s="23">
        <v>0</v>
      </c>
      <c r="DS28" s="23">
        <v>0</v>
      </c>
      <c r="DT28" s="23">
        <v>0</v>
      </c>
      <c r="DU28" s="22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2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2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2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2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2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2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2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2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2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2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2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</row>
    <row r="29" spans="1:364">
      <c r="A29" s="21" t="s">
        <v>1221</v>
      </c>
      <c r="B29" s="21" t="s">
        <v>1222</v>
      </c>
      <c r="C29" s="21" t="s">
        <v>886</v>
      </c>
      <c r="D29" s="9" t="s">
        <v>1222</v>
      </c>
      <c r="E29" s="22"/>
      <c r="F29" s="23"/>
      <c r="G29" s="23"/>
      <c r="H29" s="23">
        <v>97.855433000000005</v>
      </c>
      <c r="I29" s="23">
        <v>100.791096</v>
      </c>
      <c r="J29" s="23">
        <v>103.814829</v>
      </c>
      <c r="K29" s="23">
        <v>106.92927400000001</v>
      </c>
      <c r="L29" s="23">
        <v>110.137152</v>
      </c>
      <c r="M29" s="23">
        <v>113.441267</v>
      </c>
      <c r="N29" s="23">
        <v>116.844505</v>
      </c>
      <c r="O29" s="23">
        <v>120.34984</v>
      </c>
      <c r="P29" s="23">
        <v>123.960335</v>
      </c>
      <c r="Q29" s="23">
        <v>127.67914500000001</v>
      </c>
      <c r="R29" s="23">
        <v>131.50951900000001</v>
      </c>
      <c r="S29" s="23">
        <v>135.45480499999999</v>
      </c>
      <c r="T29" s="23">
        <v>139.518449</v>
      </c>
      <c r="U29" s="23">
        <v>143.704002</v>
      </c>
      <c r="V29" s="23">
        <v>148.01512199999999</v>
      </c>
      <c r="W29" s="23">
        <v>152.45557600000001</v>
      </c>
      <c r="X29" s="23">
        <v>157.02924300000001</v>
      </c>
      <c r="Y29" s="22"/>
      <c r="Z29" s="23"/>
      <c r="AA29" s="23"/>
      <c r="AB29" s="23">
        <v>132.23168200000001</v>
      </c>
      <c r="AC29" s="23">
        <v>136.198632</v>
      </c>
      <c r="AD29" s="23">
        <v>140.28459100000001</v>
      </c>
      <c r="AE29" s="23">
        <v>144.49312900000001</v>
      </c>
      <c r="AF29" s="23">
        <v>148.827923</v>
      </c>
      <c r="AG29" s="23">
        <v>153.29276100000001</v>
      </c>
      <c r="AH29" s="23">
        <v>157.89154400000001</v>
      </c>
      <c r="AI29" s="23">
        <v>162.62828999999999</v>
      </c>
      <c r="AJ29" s="23">
        <v>167.507139</v>
      </c>
      <c r="AK29" s="23">
        <v>172.532353</v>
      </c>
      <c r="AL29" s="23">
        <v>177.708324</v>
      </c>
      <c r="AM29" s="23">
        <v>183.03957399999999</v>
      </c>
      <c r="AN29" s="23">
        <v>188.53076100000001</v>
      </c>
      <c r="AO29" s="23">
        <v>194.18668400000001</v>
      </c>
      <c r="AP29" s="23">
        <v>200.01228499999999</v>
      </c>
      <c r="AQ29" s="23">
        <v>206.012654</v>
      </c>
      <c r="AR29" s="23">
        <v>212.19303400000001</v>
      </c>
      <c r="AS29" s="22"/>
      <c r="AT29" s="23"/>
      <c r="AU29" s="23"/>
      <c r="AV29" s="23">
        <v>99.160938000000002</v>
      </c>
      <c r="AW29" s="23">
        <v>102.135766</v>
      </c>
      <c r="AX29" s="23">
        <v>105.199839</v>
      </c>
      <c r="AY29" s="23">
        <v>108.355834</v>
      </c>
      <c r="AZ29" s="23">
        <v>111.606509</v>
      </c>
      <c r="BA29" s="23">
        <v>114.95470400000001</v>
      </c>
      <c r="BB29" s="23">
        <v>118.403345</v>
      </c>
      <c r="BC29" s="23">
        <v>121.955445</v>
      </c>
      <c r="BD29" s="23">
        <v>125.614108</v>
      </c>
      <c r="BE29" s="23">
        <v>129.382531</v>
      </c>
      <c r="BF29" s="23">
        <v>133.26400699999999</v>
      </c>
      <c r="BG29" s="23">
        <v>137.26192699999999</v>
      </c>
      <c r="BH29" s="23">
        <v>141.379785</v>
      </c>
      <c r="BI29" s="23">
        <v>145.62117900000001</v>
      </c>
      <c r="BJ29" s="23">
        <v>149.989814</v>
      </c>
      <c r="BK29" s="23">
        <v>154.489508</v>
      </c>
      <c r="BL29" s="23">
        <v>159.12419299999999</v>
      </c>
      <c r="BM29" s="22"/>
      <c r="BN29" s="23"/>
      <c r="BO29" s="23"/>
      <c r="BP29" s="23">
        <v>126.46377</v>
      </c>
      <c r="BQ29" s="23">
        <v>130.25768299999999</v>
      </c>
      <c r="BR29" s="23">
        <v>134.165413</v>
      </c>
      <c r="BS29" s="23">
        <v>138.19037499999999</v>
      </c>
      <c r="BT29" s="23">
        <v>142.33608599999999</v>
      </c>
      <c r="BU29" s="23">
        <v>146.60616899999999</v>
      </c>
      <c r="BV29" s="23">
        <v>151.00435400000001</v>
      </c>
      <c r="BW29" s="23">
        <v>155.53448499999999</v>
      </c>
      <c r="BX29" s="23">
        <v>160.20052000000001</v>
      </c>
      <c r="BY29" s="23">
        <v>165.00653600000001</v>
      </c>
      <c r="BZ29" s="23">
        <v>169.95673199999999</v>
      </c>
      <c r="CA29" s="23">
        <v>175.05543399999999</v>
      </c>
      <c r="CB29" s="23">
        <v>180.307097</v>
      </c>
      <c r="CC29" s="23">
        <v>185.71630999999999</v>
      </c>
      <c r="CD29" s="23">
        <v>191.28779900000001</v>
      </c>
      <c r="CE29" s="23">
        <v>197.026433</v>
      </c>
      <c r="CF29" s="23">
        <v>202.93722600000001</v>
      </c>
      <c r="CG29" s="22">
        <v>94.649993066406253</v>
      </c>
      <c r="CH29" s="23">
        <v>94.649993066406253</v>
      </c>
      <c r="CI29" s="23">
        <v>94.649993066406253</v>
      </c>
      <c r="CJ29" s="23">
        <v>94.649993066406253</v>
      </c>
      <c r="CK29" s="23">
        <v>94.649993066406253</v>
      </c>
      <c r="CL29" s="23">
        <v>94.649993066406253</v>
      </c>
      <c r="CM29" s="23">
        <v>94.649993066406253</v>
      </c>
      <c r="CN29" s="23">
        <v>94.649993066406253</v>
      </c>
      <c r="CO29" s="23">
        <v>94.649993066406253</v>
      </c>
      <c r="CP29" s="23">
        <v>94.649993066406253</v>
      </c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2"/>
      <c r="DB29" s="23"/>
      <c r="DC29" s="23"/>
      <c r="DD29" s="23">
        <v>28</v>
      </c>
      <c r="DE29" s="23">
        <v>98.256291000000004</v>
      </c>
      <c r="DF29" s="23">
        <v>101.20397973</v>
      </c>
      <c r="DG29" s="23">
        <v>104.24009912</v>
      </c>
      <c r="DH29" s="23">
        <v>107.3673021</v>
      </c>
      <c r="DI29" s="23">
        <v>110.58832116000001</v>
      </c>
      <c r="DJ29" s="23">
        <v>113.90597079</v>
      </c>
      <c r="DK29" s="23">
        <v>117.32314992000001</v>
      </c>
      <c r="DL29" s="23">
        <v>120.84284441</v>
      </c>
      <c r="DM29" s="23">
        <v>124.46812975</v>
      </c>
      <c r="DN29" s="23">
        <v>128.20217364000001</v>
      </c>
      <c r="DO29" s="23">
        <v>132.04823884999999</v>
      </c>
      <c r="DP29" s="23">
        <v>0</v>
      </c>
      <c r="DQ29" s="23">
        <v>0</v>
      </c>
      <c r="DR29" s="23">
        <v>0</v>
      </c>
      <c r="DS29" s="23">
        <v>0</v>
      </c>
      <c r="DT29" s="23">
        <v>0</v>
      </c>
      <c r="DU29" s="22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2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2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2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2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2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2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2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2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2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2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2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</row>
    <row r="30" spans="1:364">
      <c r="A30" s="21" t="s">
        <v>1223</v>
      </c>
      <c r="B30" s="21" t="s">
        <v>1224</v>
      </c>
      <c r="C30" s="21" t="s">
        <v>886</v>
      </c>
      <c r="D30" s="9" t="s">
        <v>1224</v>
      </c>
      <c r="E30" s="22"/>
      <c r="F30" s="23"/>
      <c r="G30" s="23"/>
      <c r="H30" s="23">
        <v>128.19389899999999</v>
      </c>
      <c r="I30" s="23">
        <v>132.039716</v>
      </c>
      <c r="J30" s="23">
        <v>136.00090700000001</v>
      </c>
      <c r="K30" s="23">
        <v>140.08093400000001</v>
      </c>
      <c r="L30" s="23">
        <v>144.28336200000001</v>
      </c>
      <c r="M30" s="23">
        <v>148.611863</v>
      </c>
      <c r="N30" s="23">
        <v>153.07021900000001</v>
      </c>
      <c r="O30" s="23">
        <v>157.66232600000001</v>
      </c>
      <c r="P30" s="23">
        <v>162.39219600000001</v>
      </c>
      <c r="Q30" s="23">
        <v>167.26396199999999</v>
      </c>
      <c r="R30" s="23">
        <v>172.281881</v>
      </c>
      <c r="S30" s="23">
        <v>177.45033699999999</v>
      </c>
      <c r="T30" s="23">
        <v>182.77384699999999</v>
      </c>
      <c r="U30" s="23">
        <v>188.25706199999999</v>
      </c>
      <c r="V30" s="23">
        <v>193.904774</v>
      </c>
      <c r="W30" s="23">
        <v>199.72191699999999</v>
      </c>
      <c r="X30" s="23">
        <v>205.71357499999999</v>
      </c>
      <c r="Y30" s="22"/>
      <c r="Z30" s="23"/>
      <c r="AA30" s="23"/>
      <c r="AB30" s="23">
        <v>173.22793799999999</v>
      </c>
      <c r="AC30" s="23">
        <v>178.42477600000001</v>
      </c>
      <c r="AD30" s="23">
        <v>183.77751900000001</v>
      </c>
      <c r="AE30" s="23">
        <v>189.29084499999999</v>
      </c>
      <c r="AF30" s="23">
        <v>194.96957</v>
      </c>
      <c r="AG30" s="23">
        <v>200.818657</v>
      </c>
      <c r="AH30" s="23">
        <v>206.84321700000001</v>
      </c>
      <c r="AI30" s="23">
        <v>213.04851400000001</v>
      </c>
      <c r="AJ30" s="23">
        <v>219.43996899999999</v>
      </c>
      <c r="AK30" s="23">
        <v>226.023168</v>
      </c>
      <c r="AL30" s="23">
        <v>232.80386300000001</v>
      </c>
      <c r="AM30" s="23">
        <v>239.78797900000001</v>
      </c>
      <c r="AN30" s="23">
        <v>246.981618</v>
      </c>
      <c r="AO30" s="23">
        <v>254.39106699999999</v>
      </c>
      <c r="AP30" s="23">
        <v>262.02279900000002</v>
      </c>
      <c r="AQ30" s="23">
        <v>269.88348300000001</v>
      </c>
      <c r="AR30" s="23">
        <v>277.97998699999999</v>
      </c>
      <c r="AS30" s="22"/>
      <c r="AT30" s="23"/>
      <c r="AU30" s="23"/>
      <c r="AV30" s="23">
        <v>129.90415400000001</v>
      </c>
      <c r="AW30" s="23">
        <v>133.80127899999999</v>
      </c>
      <c r="AX30" s="23">
        <v>137.81531699999999</v>
      </c>
      <c r="AY30" s="23">
        <v>141.94977700000001</v>
      </c>
      <c r="AZ30" s="23">
        <v>146.20827</v>
      </c>
      <c r="BA30" s="23">
        <v>150.59451799999999</v>
      </c>
      <c r="BB30" s="23">
        <v>155.11235400000001</v>
      </c>
      <c r="BC30" s="23">
        <v>159.765725</v>
      </c>
      <c r="BD30" s="23">
        <v>164.558697</v>
      </c>
      <c r="BE30" s="23">
        <v>169.49545800000001</v>
      </c>
      <c r="BF30" s="23">
        <v>174.580322</v>
      </c>
      <c r="BG30" s="23">
        <v>179.81773200000001</v>
      </c>
      <c r="BH30" s="23">
        <v>185.212264</v>
      </c>
      <c r="BI30" s="23">
        <v>190.768632</v>
      </c>
      <c r="BJ30" s="23">
        <v>196.491691</v>
      </c>
      <c r="BK30" s="23">
        <v>202.38644199999999</v>
      </c>
      <c r="BL30" s="23">
        <v>208.458035</v>
      </c>
      <c r="BM30" s="22"/>
      <c r="BN30" s="23"/>
      <c r="BO30" s="23"/>
      <c r="BP30" s="23">
        <v>165.67177899999999</v>
      </c>
      <c r="BQ30" s="23">
        <v>170.641932</v>
      </c>
      <c r="BR30" s="23">
        <v>175.76119</v>
      </c>
      <c r="BS30" s="23">
        <v>181.03402600000001</v>
      </c>
      <c r="BT30" s="23">
        <v>186.465047</v>
      </c>
      <c r="BU30" s="23">
        <v>192.058998</v>
      </c>
      <c r="BV30" s="23">
        <v>197.82076799999999</v>
      </c>
      <c r="BW30" s="23">
        <v>203.755391</v>
      </c>
      <c r="BX30" s="23">
        <v>209.868053</v>
      </c>
      <c r="BY30" s="23">
        <v>216.164095</v>
      </c>
      <c r="BZ30" s="23">
        <v>222.64901800000001</v>
      </c>
      <c r="CA30" s="23">
        <v>229.32848899999999</v>
      </c>
      <c r="CB30" s="23">
        <v>236.20834400000001</v>
      </c>
      <c r="CC30" s="23">
        <v>243.29459399999999</v>
      </c>
      <c r="CD30" s="23">
        <v>250.59343200000001</v>
      </c>
      <c r="CE30" s="23">
        <v>258.11123500000002</v>
      </c>
      <c r="CF30" s="23">
        <v>265.85457200000002</v>
      </c>
      <c r="CG30" s="22">
        <v>111.04426416015625</v>
      </c>
      <c r="CH30" s="23">
        <v>111.04426416015625</v>
      </c>
      <c r="CI30" s="23">
        <v>111.04426416015625</v>
      </c>
      <c r="CJ30" s="23">
        <v>111.04426416015625</v>
      </c>
      <c r="CK30" s="23">
        <v>111.04426416015625</v>
      </c>
      <c r="CL30" s="23">
        <v>111.04426416015625</v>
      </c>
      <c r="CM30" s="23">
        <v>111.04426416015625</v>
      </c>
      <c r="CN30" s="23">
        <v>111.04426416015625</v>
      </c>
      <c r="CO30" s="23">
        <v>111.04426416015625</v>
      </c>
      <c r="CP30" s="23">
        <v>111.04426416015625</v>
      </c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2"/>
      <c r="DB30" s="23"/>
      <c r="DC30" s="23"/>
      <c r="DD30" s="23">
        <v>29</v>
      </c>
      <c r="DE30" s="23">
        <v>132.30362099999999</v>
      </c>
      <c r="DF30" s="23">
        <v>136.27272962999999</v>
      </c>
      <c r="DG30" s="23">
        <v>140.36091152</v>
      </c>
      <c r="DH30" s="23">
        <v>144.57173886000001</v>
      </c>
      <c r="DI30" s="23">
        <v>148.90889103000001</v>
      </c>
      <c r="DJ30" s="23">
        <v>153.37615776000001</v>
      </c>
      <c r="DK30" s="23">
        <v>157.97744248999999</v>
      </c>
      <c r="DL30" s="23">
        <v>162.71676576999999</v>
      </c>
      <c r="DM30" s="23">
        <v>167.59826874000001</v>
      </c>
      <c r="DN30" s="23">
        <v>172.62621680000001</v>
      </c>
      <c r="DO30" s="23">
        <v>177.80500330999999</v>
      </c>
      <c r="DP30" s="23">
        <v>0</v>
      </c>
      <c r="DQ30" s="23">
        <v>0</v>
      </c>
      <c r="DR30" s="23">
        <v>0</v>
      </c>
      <c r="DS30" s="23">
        <v>0</v>
      </c>
      <c r="DT30" s="23">
        <v>0</v>
      </c>
      <c r="DU30" s="22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2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2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2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2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2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2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2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2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2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2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2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</row>
    <row r="31" spans="1:364">
      <c r="A31" s="21" t="s">
        <v>1225</v>
      </c>
      <c r="B31" s="21" t="s">
        <v>1226</v>
      </c>
      <c r="C31" s="21" t="s">
        <v>886</v>
      </c>
      <c r="D31" s="9" t="s">
        <v>1226</v>
      </c>
      <c r="E31" s="22"/>
      <c r="F31" s="23"/>
      <c r="G31" s="23"/>
      <c r="H31" s="23">
        <v>96.744873999999996</v>
      </c>
      <c r="I31" s="23">
        <v>99.647220000000004</v>
      </c>
      <c r="J31" s="23">
        <v>102.63663699999999</v>
      </c>
      <c r="K31" s="23">
        <v>105.71573600000001</v>
      </c>
      <c r="L31" s="23">
        <v>108.887208</v>
      </c>
      <c r="M31" s="23">
        <v>112.153824</v>
      </c>
      <c r="N31" s="23">
        <v>115.518439</v>
      </c>
      <c r="O31" s="23">
        <v>118.983992</v>
      </c>
      <c r="P31" s="23">
        <v>122.553512</v>
      </c>
      <c r="Q31" s="23">
        <v>126.23011700000001</v>
      </c>
      <c r="R31" s="23">
        <v>130.017021</v>
      </c>
      <c r="S31" s="23">
        <v>133.91753199999999</v>
      </c>
      <c r="T31" s="23">
        <v>137.935058</v>
      </c>
      <c r="U31" s="23">
        <v>142.07311000000001</v>
      </c>
      <c r="V31" s="23">
        <v>146.33530300000001</v>
      </c>
      <c r="W31" s="23">
        <v>150.72536199999999</v>
      </c>
      <c r="X31" s="23">
        <v>155.24712299999999</v>
      </c>
      <c r="Y31" s="22"/>
      <c r="Z31" s="23"/>
      <c r="AA31" s="23"/>
      <c r="AB31" s="23">
        <v>130.730987</v>
      </c>
      <c r="AC31" s="23">
        <v>134.652917</v>
      </c>
      <c r="AD31" s="23">
        <v>138.69250500000001</v>
      </c>
      <c r="AE31" s="23">
        <v>142.85328000000001</v>
      </c>
      <c r="AF31" s="23">
        <v>147.13887800000001</v>
      </c>
      <c r="AG31" s="23">
        <v>151.553044</v>
      </c>
      <c r="AH31" s="23">
        <v>156.09963500000001</v>
      </c>
      <c r="AI31" s="23">
        <v>160.782624</v>
      </c>
      <c r="AJ31" s="23">
        <v>165.60610299999999</v>
      </c>
      <c r="AK31" s="23">
        <v>170.574286</v>
      </c>
      <c r="AL31" s="23">
        <v>175.69151500000001</v>
      </c>
      <c r="AM31" s="23">
        <v>180.96225999999999</v>
      </c>
      <c r="AN31" s="23">
        <v>186.39112800000001</v>
      </c>
      <c r="AO31" s="23">
        <v>191.98286200000001</v>
      </c>
      <c r="AP31" s="23">
        <v>197.74234799999999</v>
      </c>
      <c r="AQ31" s="23">
        <v>203.67461800000001</v>
      </c>
      <c r="AR31" s="23">
        <v>209.78485699999999</v>
      </c>
      <c r="AS31" s="22"/>
      <c r="AT31" s="23"/>
      <c r="AU31" s="23"/>
      <c r="AV31" s="23">
        <v>98.035562999999996</v>
      </c>
      <c r="AW31" s="23">
        <v>100.97663</v>
      </c>
      <c r="AX31" s="23">
        <v>104.00592899999999</v>
      </c>
      <c r="AY31" s="23">
        <v>107.126107</v>
      </c>
      <c r="AZ31" s="23">
        <v>110.33989</v>
      </c>
      <c r="BA31" s="23">
        <v>113.650087</v>
      </c>
      <c r="BB31" s="23">
        <v>117.05959</v>
      </c>
      <c r="BC31" s="23">
        <v>120.571378</v>
      </c>
      <c r="BD31" s="23">
        <v>124.188519</v>
      </c>
      <c r="BE31" s="23">
        <v>127.914175</v>
      </c>
      <c r="BF31" s="23">
        <v>131.7516</v>
      </c>
      <c r="BG31" s="23">
        <v>135.704148</v>
      </c>
      <c r="BH31" s="23">
        <v>139.775272</v>
      </c>
      <c r="BI31" s="23">
        <v>143.96852999999999</v>
      </c>
      <c r="BJ31" s="23">
        <v>148.287586</v>
      </c>
      <c r="BK31" s="23">
        <v>152.73621399999999</v>
      </c>
      <c r="BL31" s="23">
        <v>157.31829999999999</v>
      </c>
      <c r="BM31" s="22"/>
      <c r="BN31" s="23"/>
      <c r="BO31" s="23"/>
      <c r="BP31" s="23">
        <v>125.02853500000001</v>
      </c>
      <c r="BQ31" s="23">
        <v>128.779391</v>
      </c>
      <c r="BR31" s="23">
        <v>132.64277300000001</v>
      </c>
      <c r="BS31" s="23">
        <v>136.62205599999999</v>
      </c>
      <c r="BT31" s="23">
        <v>140.72071800000001</v>
      </c>
      <c r="BU31" s="23">
        <v>144.94234</v>
      </c>
      <c r="BV31" s="23">
        <v>149.29060999999999</v>
      </c>
      <c r="BW31" s="23">
        <v>153.769328</v>
      </c>
      <c r="BX31" s="23">
        <v>158.382408</v>
      </c>
      <c r="BY31" s="23">
        <v>163.13388</v>
      </c>
      <c r="BZ31" s="23">
        <v>168.027896</v>
      </c>
      <c r="CA31" s="23">
        <v>173.06873300000001</v>
      </c>
      <c r="CB31" s="23">
        <v>178.260795</v>
      </c>
      <c r="CC31" s="23">
        <v>183.608619</v>
      </c>
      <c r="CD31" s="23">
        <v>189.11687800000001</v>
      </c>
      <c r="CE31" s="23">
        <v>194.79038399999999</v>
      </c>
      <c r="CF31" s="23">
        <v>200.634096</v>
      </c>
      <c r="CG31" s="22">
        <v>86.733426269531265</v>
      </c>
      <c r="CH31" s="23">
        <v>86.733426269531265</v>
      </c>
      <c r="CI31" s="23">
        <v>86.733426269531265</v>
      </c>
      <c r="CJ31" s="23">
        <v>86.733426269531265</v>
      </c>
      <c r="CK31" s="23">
        <v>86.733426269531265</v>
      </c>
      <c r="CL31" s="23">
        <v>86.733426269531265</v>
      </c>
      <c r="CM31" s="23">
        <v>86.733426269531265</v>
      </c>
      <c r="CN31" s="23">
        <v>86.733426269531265</v>
      </c>
      <c r="CO31" s="23">
        <v>86.733426269531265</v>
      </c>
      <c r="CP31" s="23">
        <v>86.733426269531265</v>
      </c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2"/>
      <c r="DB31" s="23"/>
      <c r="DC31" s="23"/>
      <c r="DD31" s="23">
        <v>30</v>
      </c>
      <c r="DE31" s="23">
        <v>96.826049999999995</v>
      </c>
      <c r="DF31" s="23">
        <v>99.730831499999994</v>
      </c>
      <c r="DG31" s="23">
        <v>102.72275645000001</v>
      </c>
      <c r="DH31" s="23">
        <v>105.80443914</v>
      </c>
      <c r="DI31" s="23">
        <v>108.97857231</v>
      </c>
      <c r="DJ31" s="23">
        <v>112.24792948</v>
      </c>
      <c r="DK31" s="23">
        <v>115.61536737</v>
      </c>
      <c r="DL31" s="23">
        <v>119.08382838999999</v>
      </c>
      <c r="DM31" s="23">
        <v>122.65634324</v>
      </c>
      <c r="DN31" s="23">
        <v>126.33603354</v>
      </c>
      <c r="DO31" s="23">
        <v>130.12611454</v>
      </c>
      <c r="DP31" s="23">
        <v>0</v>
      </c>
      <c r="DQ31" s="23">
        <v>0</v>
      </c>
      <c r="DR31" s="23">
        <v>0</v>
      </c>
      <c r="DS31" s="23">
        <v>0</v>
      </c>
      <c r="DT31" s="23">
        <v>0</v>
      </c>
      <c r="DU31" s="22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2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2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2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2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2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2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2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2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2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2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2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</row>
    <row r="32" spans="1:364">
      <c r="A32" s="21" t="s">
        <v>1227</v>
      </c>
      <c r="B32" s="21" t="s">
        <v>1228</v>
      </c>
      <c r="C32" s="21" t="s">
        <v>886</v>
      </c>
      <c r="D32" s="9" t="s">
        <v>1228</v>
      </c>
      <c r="E32" s="22"/>
      <c r="F32" s="23"/>
      <c r="G32" s="23"/>
      <c r="H32" s="23">
        <v>128.19389899999999</v>
      </c>
      <c r="I32" s="23">
        <v>132.039716</v>
      </c>
      <c r="J32" s="23">
        <v>136.00090700000001</v>
      </c>
      <c r="K32" s="23">
        <v>140.08093400000001</v>
      </c>
      <c r="L32" s="23">
        <v>144.28336200000001</v>
      </c>
      <c r="M32" s="23">
        <v>148.611863</v>
      </c>
      <c r="N32" s="23">
        <v>153.07021900000001</v>
      </c>
      <c r="O32" s="23">
        <v>157.66232600000001</v>
      </c>
      <c r="P32" s="23">
        <v>162.39219600000001</v>
      </c>
      <c r="Q32" s="23">
        <v>167.26396199999999</v>
      </c>
      <c r="R32" s="23">
        <v>172.281881</v>
      </c>
      <c r="S32" s="23">
        <v>177.45033699999999</v>
      </c>
      <c r="T32" s="23">
        <v>182.77384699999999</v>
      </c>
      <c r="U32" s="23">
        <v>188.25706199999999</v>
      </c>
      <c r="V32" s="23">
        <v>193.904774</v>
      </c>
      <c r="W32" s="23">
        <v>199.72191699999999</v>
      </c>
      <c r="X32" s="23">
        <v>205.71357499999999</v>
      </c>
      <c r="Y32" s="22"/>
      <c r="Z32" s="23"/>
      <c r="AA32" s="23"/>
      <c r="AB32" s="23">
        <v>173.22793799999999</v>
      </c>
      <c r="AC32" s="23">
        <v>178.42477600000001</v>
      </c>
      <c r="AD32" s="23">
        <v>183.77751900000001</v>
      </c>
      <c r="AE32" s="23">
        <v>189.29084499999999</v>
      </c>
      <c r="AF32" s="23">
        <v>194.96957</v>
      </c>
      <c r="AG32" s="23">
        <v>200.818657</v>
      </c>
      <c r="AH32" s="23">
        <v>206.84321700000001</v>
      </c>
      <c r="AI32" s="23">
        <v>213.04851400000001</v>
      </c>
      <c r="AJ32" s="23">
        <v>219.43996899999999</v>
      </c>
      <c r="AK32" s="23">
        <v>226.023168</v>
      </c>
      <c r="AL32" s="23">
        <v>232.80386300000001</v>
      </c>
      <c r="AM32" s="23">
        <v>239.78797900000001</v>
      </c>
      <c r="AN32" s="23">
        <v>246.981618</v>
      </c>
      <c r="AO32" s="23">
        <v>254.39106699999999</v>
      </c>
      <c r="AP32" s="23">
        <v>262.02279900000002</v>
      </c>
      <c r="AQ32" s="23">
        <v>269.88348300000001</v>
      </c>
      <c r="AR32" s="23">
        <v>277.97998699999999</v>
      </c>
      <c r="AS32" s="22"/>
      <c r="AT32" s="23"/>
      <c r="AU32" s="23"/>
      <c r="AV32" s="23">
        <v>129.90415400000001</v>
      </c>
      <c r="AW32" s="23">
        <v>133.80127899999999</v>
      </c>
      <c r="AX32" s="23">
        <v>137.81531699999999</v>
      </c>
      <c r="AY32" s="23">
        <v>141.94977700000001</v>
      </c>
      <c r="AZ32" s="23">
        <v>146.20827</v>
      </c>
      <c r="BA32" s="23">
        <v>150.59451799999999</v>
      </c>
      <c r="BB32" s="23">
        <v>155.11235400000001</v>
      </c>
      <c r="BC32" s="23">
        <v>159.765725</v>
      </c>
      <c r="BD32" s="23">
        <v>164.558697</v>
      </c>
      <c r="BE32" s="23">
        <v>169.49545800000001</v>
      </c>
      <c r="BF32" s="23">
        <v>174.580322</v>
      </c>
      <c r="BG32" s="23">
        <v>179.81773200000001</v>
      </c>
      <c r="BH32" s="23">
        <v>185.212264</v>
      </c>
      <c r="BI32" s="23">
        <v>190.768632</v>
      </c>
      <c r="BJ32" s="23">
        <v>196.491691</v>
      </c>
      <c r="BK32" s="23">
        <v>202.38644199999999</v>
      </c>
      <c r="BL32" s="23">
        <v>208.458035</v>
      </c>
      <c r="BM32" s="22"/>
      <c r="BN32" s="23"/>
      <c r="BO32" s="23"/>
      <c r="BP32" s="23">
        <v>165.67177899999999</v>
      </c>
      <c r="BQ32" s="23">
        <v>170.641932</v>
      </c>
      <c r="BR32" s="23">
        <v>175.76119</v>
      </c>
      <c r="BS32" s="23">
        <v>181.03402600000001</v>
      </c>
      <c r="BT32" s="23">
        <v>186.465047</v>
      </c>
      <c r="BU32" s="23">
        <v>192.058998</v>
      </c>
      <c r="BV32" s="23">
        <v>197.82076799999999</v>
      </c>
      <c r="BW32" s="23">
        <v>203.755391</v>
      </c>
      <c r="BX32" s="23">
        <v>209.868053</v>
      </c>
      <c r="BY32" s="23">
        <v>216.164095</v>
      </c>
      <c r="BZ32" s="23">
        <v>222.64901800000001</v>
      </c>
      <c r="CA32" s="23">
        <v>229.32848899999999</v>
      </c>
      <c r="CB32" s="23">
        <v>236.20834400000001</v>
      </c>
      <c r="CC32" s="23">
        <v>243.29459399999999</v>
      </c>
      <c r="CD32" s="23">
        <v>250.59343200000001</v>
      </c>
      <c r="CE32" s="23">
        <v>258.11123500000002</v>
      </c>
      <c r="CF32" s="23">
        <v>265.85457200000002</v>
      </c>
      <c r="CG32" s="22">
        <v>111.04426416015625</v>
      </c>
      <c r="CH32" s="23">
        <v>111.04426416015625</v>
      </c>
      <c r="CI32" s="23">
        <v>111.04426416015625</v>
      </c>
      <c r="CJ32" s="23">
        <v>111.04426416015625</v>
      </c>
      <c r="CK32" s="23">
        <v>111.04426416015625</v>
      </c>
      <c r="CL32" s="23">
        <v>111.04426416015625</v>
      </c>
      <c r="CM32" s="23">
        <v>111.04426416015625</v>
      </c>
      <c r="CN32" s="23">
        <v>111.04426416015625</v>
      </c>
      <c r="CO32" s="23">
        <v>111.04426416015625</v>
      </c>
      <c r="CP32" s="23">
        <v>111.04426416015625</v>
      </c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2"/>
      <c r="DB32" s="23"/>
      <c r="DC32" s="23"/>
      <c r="DD32" s="23">
        <v>31</v>
      </c>
      <c r="DE32" s="23">
        <v>132.30362099999999</v>
      </c>
      <c r="DF32" s="23">
        <v>136.27272962999999</v>
      </c>
      <c r="DG32" s="23">
        <v>140.36091152</v>
      </c>
      <c r="DH32" s="23">
        <v>144.57173886000001</v>
      </c>
      <c r="DI32" s="23">
        <v>148.90889103000001</v>
      </c>
      <c r="DJ32" s="23">
        <v>153.37615776000001</v>
      </c>
      <c r="DK32" s="23">
        <v>157.97744248999999</v>
      </c>
      <c r="DL32" s="23">
        <v>162.71676576999999</v>
      </c>
      <c r="DM32" s="23">
        <v>167.59826874000001</v>
      </c>
      <c r="DN32" s="23">
        <v>172.62621680000001</v>
      </c>
      <c r="DO32" s="23">
        <v>177.80500330999999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2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2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2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2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2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2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2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2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2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2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2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2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</row>
    <row r="33" spans="1:364">
      <c r="A33" s="21" t="s">
        <v>1229</v>
      </c>
      <c r="B33" s="21" t="s">
        <v>1230</v>
      </c>
      <c r="C33" s="21" t="s">
        <v>886</v>
      </c>
      <c r="D33" s="9" t="s">
        <v>1230</v>
      </c>
      <c r="E33" s="22"/>
      <c r="F33" s="23"/>
      <c r="G33" s="23"/>
      <c r="H33" s="23">
        <v>96.744873999999996</v>
      </c>
      <c r="I33" s="23">
        <v>99.647220000000004</v>
      </c>
      <c r="J33" s="23">
        <v>102.63663699999999</v>
      </c>
      <c r="K33" s="23">
        <v>105.71573600000001</v>
      </c>
      <c r="L33" s="23">
        <v>108.887208</v>
      </c>
      <c r="M33" s="23">
        <v>112.153824</v>
      </c>
      <c r="N33" s="23">
        <v>115.518439</v>
      </c>
      <c r="O33" s="23">
        <v>118.983992</v>
      </c>
      <c r="P33" s="23">
        <v>122.553512</v>
      </c>
      <c r="Q33" s="23">
        <v>126.23011700000001</v>
      </c>
      <c r="R33" s="23">
        <v>130.017021</v>
      </c>
      <c r="S33" s="23">
        <v>133.91753199999999</v>
      </c>
      <c r="T33" s="23">
        <v>137.935058</v>
      </c>
      <c r="U33" s="23">
        <v>142.07311000000001</v>
      </c>
      <c r="V33" s="23">
        <v>146.33530300000001</v>
      </c>
      <c r="W33" s="23">
        <v>150.72536199999999</v>
      </c>
      <c r="X33" s="23">
        <v>155.24712299999999</v>
      </c>
      <c r="Y33" s="22"/>
      <c r="Z33" s="23"/>
      <c r="AA33" s="23"/>
      <c r="AB33" s="23">
        <v>130.730987</v>
      </c>
      <c r="AC33" s="23">
        <v>134.652917</v>
      </c>
      <c r="AD33" s="23">
        <v>138.69250500000001</v>
      </c>
      <c r="AE33" s="23">
        <v>142.85328000000001</v>
      </c>
      <c r="AF33" s="23">
        <v>147.13887800000001</v>
      </c>
      <c r="AG33" s="23">
        <v>151.553044</v>
      </c>
      <c r="AH33" s="23">
        <v>156.09963500000001</v>
      </c>
      <c r="AI33" s="23">
        <v>160.782624</v>
      </c>
      <c r="AJ33" s="23">
        <v>165.60610299999999</v>
      </c>
      <c r="AK33" s="23">
        <v>170.574286</v>
      </c>
      <c r="AL33" s="23">
        <v>175.69151500000001</v>
      </c>
      <c r="AM33" s="23">
        <v>180.96225999999999</v>
      </c>
      <c r="AN33" s="23">
        <v>186.39112800000001</v>
      </c>
      <c r="AO33" s="23">
        <v>191.98286200000001</v>
      </c>
      <c r="AP33" s="23">
        <v>197.74234799999999</v>
      </c>
      <c r="AQ33" s="23">
        <v>203.67461800000001</v>
      </c>
      <c r="AR33" s="23">
        <v>209.78485699999999</v>
      </c>
      <c r="AS33" s="22"/>
      <c r="AT33" s="23"/>
      <c r="AU33" s="23"/>
      <c r="AV33" s="23">
        <v>98.035562999999996</v>
      </c>
      <c r="AW33" s="23">
        <v>100.97663</v>
      </c>
      <c r="AX33" s="23">
        <v>104.00592899999999</v>
      </c>
      <c r="AY33" s="23">
        <v>107.126107</v>
      </c>
      <c r="AZ33" s="23">
        <v>110.33989</v>
      </c>
      <c r="BA33" s="23">
        <v>113.650087</v>
      </c>
      <c r="BB33" s="23">
        <v>117.05959</v>
      </c>
      <c r="BC33" s="23">
        <v>120.571378</v>
      </c>
      <c r="BD33" s="23">
        <v>124.188519</v>
      </c>
      <c r="BE33" s="23">
        <v>127.914175</v>
      </c>
      <c r="BF33" s="23">
        <v>131.7516</v>
      </c>
      <c r="BG33" s="23">
        <v>135.704148</v>
      </c>
      <c r="BH33" s="23">
        <v>139.775272</v>
      </c>
      <c r="BI33" s="23">
        <v>143.96852999999999</v>
      </c>
      <c r="BJ33" s="23">
        <v>148.287586</v>
      </c>
      <c r="BK33" s="23">
        <v>152.73621399999999</v>
      </c>
      <c r="BL33" s="23">
        <v>157.31829999999999</v>
      </c>
      <c r="BM33" s="22"/>
      <c r="BN33" s="23"/>
      <c r="BO33" s="23"/>
      <c r="BP33" s="23">
        <v>125.02853500000001</v>
      </c>
      <c r="BQ33" s="23">
        <v>128.779391</v>
      </c>
      <c r="BR33" s="23">
        <v>132.64277300000001</v>
      </c>
      <c r="BS33" s="23">
        <v>136.62205599999999</v>
      </c>
      <c r="BT33" s="23">
        <v>140.72071800000001</v>
      </c>
      <c r="BU33" s="23">
        <v>144.94234</v>
      </c>
      <c r="BV33" s="23">
        <v>149.29060999999999</v>
      </c>
      <c r="BW33" s="23">
        <v>153.769328</v>
      </c>
      <c r="BX33" s="23">
        <v>158.382408</v>
      </c>
      <c r="BY33" s="23">
        <v>163.13388</v>
      </c>
      <c r="BZ33" s="23">
        <v>168.027896</v>
      </c>
      <c r="CA33" s="23">
        <v>173.06873300000001</v>
      </c>
      <c r="CB33" s="23">
        <v>178.260795</v>
      </c>
      <c r="CC33" s="23">
        <v>183.608619</v>
      </c>
      <c r="CD33" s="23">
        <v>189.11687800000001</v>
      </c>
      <c r="CE33" s="23">
        <v>194.79038399999999</v>
      </c>
      <c r="CF33" s="23">
        <v>200.634096</v>
      </c>
      <c r="CG33" s="22">
        <v>86.733426269531265</v>
      </c>
      <c r="CH33" s="23">
        <v>86.733426269531265</v>
      </c>
      <c r="CI33" s="23">
        <v>86.733426269531265</v>
      </c>
      <c r="CJ33" s="23">
        <v>86.733426269531265</v>
      </c>
      <c r="CK33" s="23">
        <v>86.733426269531265</v>
      </c>
      <c r="CL33" s="23">
        <v>86.733426269531265</v>
      </c>
      <c r="CM33" s="23">
        <v>86.733426269531265</v>
      </c>
      <c r="CN33" s="23">
        <v>86.733426269531265</v>
      </c>
      <c r="CO33" s="23">
        <v>86.733426269531265</v>
      </c>
      <c r="CP33" s="23">
        <v>86.733426269531265</v>
      </c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2"/>
      <c r="DB33" s="23"/>
      <c r="DC33" s="23"/>
      <c r="DD33" s="23">
        <v>32</v>
      </c>
      <c r="DE33" s="23">
        <v>96.826049999999995</v>
      </c>
      <c r="DF33" s="23">
        <v>99.730831499999994</v>
      </c>
      <c r="DG33" s="23">
        <v>102.72275645000001</v>
      </c>
      <c r="DH33" s="23">
        <v>105.80443914</v>
      </c>
      <c r="DI33" s="23">
        <v>108.97857231</v>
      </c>
      <c r="DJ33" s="23">
        <v>112.24792948</v>
      </c>
      <c r="DK33" s="23">
        <v>115.61536737</v>
      </c>
      <c r="DL33" s="23">
        <v>119.08382838999999</v>
      </c>
      <c r="DM33" s="23">
        <v>122.65634324</v>
      </c>
      <c r="DN33" s="23">
        <v>126.33603354</v>
      </c>
      <c r="DO33" s="23">
        <v>130.12611454</v>
      </c>
      <c r="DP33" s="23">
        <v>0</v>
      </c>
      <c r="DQ33" s="23">
        <v>0</v>
      </c>
      <c r="DR33" s="23">
        <v>0</v>
      </c>
      <c r="DS33" s="23">
        <v>0</v>
      </c>
      <c r="DT33" s="23">
        <v>0</v>
      </c>
      <c r="DU33" s="22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2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2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2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2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2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2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2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2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2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2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2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</row>
    <row r="34" spans="1:364">
      <c r="A34" s="21" t="s">
        <v>1231</v>
      </c>
      <c r="B34" s="21" t="s">
        <v>1232</v>
      </c>
      <c r="C34" s="21" t="s">
        <v>886</v>
      </c>
      <c r="D34" s="9" t="s">
        <v>1232</v>
      </c>
      <c r="E34" s="22"/>
      <c r="F34" s="23"/>
      <c r="G34" s="23"/>
      <c r="H34" s="23">
        <v>165.51122100000001</v>
      </c>
      <c r="I34" s="23">
        <v>170.47655800000001</v>
      </c>
      <c r="J34" s="23">
        <v>175.590855</v>
      </c>
      <c r="K34" s="23">
        <v>180.85858099999999</v>
      </c>
      <c r="L34" s="23">
        <v>186.28433799999999</v>
      </c>
      <c r="M34" s="23">
        <v>191.87286800000001</v>
      </c>
      <c r="N34" s="23">
        <v>197.629054</v>
      </c>
      <c r="O34" s="23">
        <v>203.55792600000001</v>
      </c>
      <c r="P34" s="23">
        <v>209.66466399999999</v>
      </c>
      <c r="Q34" s="23">
        <v>215.95460399999999</v>
      </c>
      <c r="R34" s="23">
        <v>222.43324200000001</v>
      </c>
      <c r="S34" s="23">
        <v>229.10623899999999</v>
      </c>
      <c r="T34" s="23">
        <v>235.97942599999999</v>
      </c>
      <c r="U34" s="23">
        <v>243.058809</v>
      </c>
      <c r="V34" s="23">
        <v>250.350573</v>
      </c>
      <c r="W34" s="23">
        <v>257.86108999999999</v>
      </c>
      <c r="X34" s="23">
        <v>265.596923</v>
      </c>
      <c r="Y34" s="22"/>
      <c r="Z34" s="23"/>
      <c r="AA34" s="23"/>
      <c r="AB34" s="23">
        <v>223.654696</v>
      </c>
      <c r="AC34" s="23">
        <v>230.36433700000001</v>
      </c>
      <c r="AD34" s="23">
        <v>237.27526700000001</v>
      </c>
      <c r="AE34" s="23">
        <v>244.39352500000001</v>
      </c>
      <c r="AF34" s="23">
        <v>251.72533100000001</v>
      </c>
      <c r="AG34" s="23">
        <v>259.27709099999998</v>
      </c>
      <c r="AH34" s="23">
        <v>267.05540400000001</v>
      </c>
      <c r="AI34" s="23">
        <v>275.06706600000001</v>
      </c>
      <c r="AJ34" s="23">
        <v>283.31907799999999</v>
      </c>
      <c r="AK34" s="23">
        <v>291.81864999999999</v>
      </c>
      <c r="AL34" s="23">
        <v>300.57321000000002</v>
      </c>
      <c r="AM34" s="23">
        <v>309.59040599999997</v>
      </c>
      <c r="AN34" s="23">
        <v>318.87811799999997</v>
      </c>
      <c r="AO34" s="23">
        <v>328.44446199999999</v>
      </c>
      <c r="AP34" s="23">
        <v>338.29779600000001</v>
      </c>
      <c r="AQ34" s="23">
        <v>348.44673</v>
      </c>
      <c r="AR34" s="23">
        <v>358.90013199999999</v>
      </c>
      <c r="AS34" s="22"/>
      <c r="AT34" s="23"/>
      <c r="AU34" s="23"/>
      <c r="AV34" s="23">
        <v>167.71933200000001</v>
      </c>
      <c r="AW34" s="23">
        <v>172.750912</v>
      </c>
      <c r="AX34" s="23">
        <v>177.93343899999999</v>
      </c>
      <c r="AY34" s="23">
        <v>183.27144200000001</v>
      </c>
      <c r="AZ34" s="23">
        <v>188.76958500000001</v>
      </c>
      <c r="BA34" s="23">
        <v>194.43267299999999</v>
      </c>
      <c r="BB34" s="23">
        <v>200.26565299999999</v>
      </c>
      <c r="BC34" s="23">
        <v>206.27362299999999</v>
      </c>
      <c r="BD34" s="23">
        <v>212.46183199999999</v>
      </c>
      <c r="BE34" s="23">
        <v>218.83568700000001</v>
      </c>
      <c r="BF34" s="23">
        <v>225.400758</v>
      </c>
      <c r="BG34" s="23">
        <v>232.162781</v>
      </c>
      <c r="BH34" s="23">
        <v>239.12766400000001</v>
      </c>
      <c r="BI34" s="23">
        <v>246.30149399999999</v>
      </c>
      <c r="BJ34" s="23">
        <v>253.690539</v>
      </c>
      <c r="BK34" s="23">
        <v>261.30125500000003</v>
      </c>
      <c r="BL34" s="23">
        <v>269.14029299999999</v>
      </c>
      <c r="BM34" s="22"/>
      <c r="BN34" s="23"/>
      <c r="BO34" s="23"/>
      <c r="BP34" s="23">
        <v>213.89893499999999</v>
      </c>
      <c r="BQ34" s="23">
        <v>220.31590299999999</v>
      </c>
      <c r="BR34" s="23">
        <v>226.92537999999999</v>
      </c>
      <c r="BS34" s="23">
        <v>233.73314099999999</v>
      </c>
      <c r="BT34" s="23">
        <v>240.745135</v>
      </c>
      <c r="BU34" s="23">
        <v>247.967489</v>
      </c>
      <c r="BV34" s="23">
        <v>255.40651399999999</v>
      </c>
      <c r="BW34" s="23">
        <v>263.06870900000001</v>
      </c>
      <c r="BX34" s="23">
        <v>270.96077000000002</v>
      </c>
      <c r="BY34" s="23">
        <v>279.08959299999998</v>
      </c>
      <c r="BZ34" s="23">
        <v>287.46228100000002</v>
      </c>
      <c r="CA34" s="23">
        <v>296.08614899999998</v>
      </c>
      <c r="CB34" s="23">
        <v>304.96873299999999</v>
      </c>
      <c r="CC34" s="23">
        <v>314.117795</v>
      </c>
      <c r="CD34" s="23">
        <v>323.54132900000002</v>
      </c>
      <c r="CE34" s="23">
        <v>333.247569</v>
      </c>
      <c r="CF34" s="23">
        <v>343.24499600000001</v>
      </c>
      <c r="CG34" s="22">
        <v>166.58153896484376</v>
      </c>
      <c r="CH34" s="23">
        <v>166.58153896484376</v>
      </c>
      <c r="CI34" s="23">
        <v>166.58153896484376</v>
      </c>
      <c r="CJ34" s="23">
        <v>166.58153896484376</v>
      </c>
      <c r="CK34" s="23">
        <v>166.58153896484376</v>
      </c>
      <c r="CL34" s="23">
        <v>166.58153896484376</v>
      </c>
      <c r="CM34" s="23">
        <v>166.58153896484376</v>
      </c>
      <c r="CN34" s="23">
        <v>166.58153896484376</v>
      </c>
      <c r="CO34" s="23">
        <v>166.58153896484376</v>
      </c>
      <c r="CP34" s="23">
        <v>166.58153896484376</v>
      </c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2"/>
      <c r="DB34" s="23"/>
      <c r="DC34" s="23"/>
      <c r="DD34" s="23">
        <v>33</v>
      </c>
      <c r="DE34" s="23">
        <v>167.74322100000001</v>
      </c>
      <c r="DF34" s="23">
        <v>172.77551763</v>
      </c>
      <c r="DG34" s="23">
        <v>177.95878316</v>
      </c>
      <c r="DH34" s="23">
        <v>183.29754664999999</v>
      </c>
      <c r="DI34" s="23">
        <v>188.79647305</v>
      </c>
      <c r="DJ34" s="23">
        <v>194.46036724000001</v>
      </c>
      <c r="DK34" s="23">
        <v>200.29417826</v>
      </c>
      <c r="DL34" s="23">
        <v>206.30300360999999</v>
      </c>
      <c r="DM34" s="23">
        <v>212.49209372000001</v>
      </c>
      <c r="DN34" s="23">
        <v>218.86685653000001</v>
      </c>
      <c r="DO34" s="23">
        <v>225.43286223000001</v>
      </c>
      <c r="DP34" s="23">
        <v>0</v>
      </c>
      <c r="DQ34" s="23">
        <v>0</v>
      </c>
      <c r="DR34" s="23">
        <v>0</v>
      </c>
      <c r="DS34" s="23">
        <v>0</v>
      </c>
      <c r="DT34" s="23">
        <v>0</v>
      </c>
      <c r="DU34" s="22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2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2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2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2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2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2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2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2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2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2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2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</row>
    <row r="35" spans="1:364" s="25" customFormat="1">
      <c r="A35" s="21" t="s">
        <v>1233</v>
      </c>
      <c r="B35" s="21" t="s">
        <v>1234</v>
      </c>
      <c r="C35" s="21" t="s">
        <v>886</v>
      </c>
      <c r="D35" s="9" t="s">
        <v>1234</v>
      </c>
      <c r="E35" s="22"/>
      <c r="F35" s="23"/>
      <c r="G35" s="23"/>
      <c r="H35" s="23">
        <v>116.432064</v>
      </c>
      <c r="I35" s="23">
        <v>119.925026</v>
      </c>
      <c r="J35" s="23">
        <v>123.522777</v>
      </c>
      <c r="K35" s="23">
        <v>127.22846</v>
      </c>
      <c r="L35" s="23">
        <v>131.04531399999999</v>
      </c>
      <c r="M35" s="23">
        <v>134.97667300000001</v>
      </c>
      <c r="N35" s="23">
        <v>139.02597299999999</v>
      </c>
      <c r="O35" s="23">
        <v>143.196752</v>
      </c>
      <c r="P35" s="23">
        <v>147.49265500000001</v>
      </c>
      <c r="Q35" s="23">
        <v>151.91743500000001</v>
      </c>
      <c r="R35" s="23">
        <v>156.47495799999999</v>
      </c>
      <c r="S35" s="23">
        <v>161.169207</v>
      </c>
      <c r="T35" s="23">
        <v>166.00428299999999</v>
      </c>
      <c r="U35" s="23">
        <v>170.98441099999999</v>
      </c>
      <c r="V35" s="23">
        <v>176.11394300000001</v>
      </c>
      <c r="W35" s="23">
        <v>181.39736099999999</v>
      </c>
      <c r="X35" s="23">
        <v>186.839282</v>
      </c>
      <c r="Y35" s="22"/>
      <c r="Z35" s="23"/>
      <c r="AA35" s="23"/>
      <c r="AB35" s="23">
        <v>157.334215</v>
      </c>
      <c r="AC35" s="23">
        <v>162.05424099999999</v>
      </c>
      <c r="AD35" s="23">
        <v>166.91586799999999</v>
      </c>
      <c r="AE35" s="23">
        <v>171.92334399999999</v>
      </c>
      <c r="AF35" s="23">
        <v>177.08104399999999</v>
      </c>
      <c r="AG35" s="23">
        <v>182.393475</v>
      </c>
      <c r="AH35" s="23">
        <v>187.86527899999999</v>
      </c>
      <c r="AI35" s="23">
        <v>193.501237</v>
      </c>
      <c r="AJ35" s="23">
        <v>199.306274</v>
      </c>
      <c r="AK35" s="23">
        <v>205.285462</v>
      </c>
      <c r="AL35" s="23">
        <v>211.44402600000001</v>
      </c>
      <c r="AM35" s="23">
        <v>217.78734700000001</v>
      </c>
      <c r="AN35" s="23">
        <v>224.320967</v>
      </c>
      <c r="AO35" s="23">
        <v>231.05059600000001</v>
      </c>
      <c r="AP35" s="23">
        <v>237.982114</v>
      </c>
      <c r="AQ35" s="23">
        <v>245.121577</v>
      </c>
      <c r="AR35" s="23">
        <v>252.475224</v>
      </c>
      <c r="AS35" s="22"/>
      <c r="AT35" s="23"/>
      <c r="AU35" s="23"/>
      <c r="AV35" s="23">
        <v>117.98540300000001</v>
      </c>
      <c r="AW35" s="23">
        <v>121.52496499999999</v>
      </c>
      <c r="AX35" s="23">
        <v>125.170714</v>
      </c>
      <c r="AY35" s="23">
        <v>128.92583500000001</v>
      </c>
      <c r="AZ35" s="23">
        <v>132.79361</v>
      </c>
      <c r="BA35" s="23">
        <v>136.77741800000001</v>
      </c>
      <c r="BB35" s="23">
        <v>140.880741</v>
      </c>
      <c r="BC35" s="23">
        <v>145.10716300000001</v>
      </c>
      <c r="BD35" s="23">
        <v>149.46037799999999</v>
      </c>
      <c r="BE35" s="23">
        <v>153.94418899999999</v>
      </c>
      <c r="BF35" s="23">
        <v>158.56251499999999</v>
      </c>
      <c r="BG35" s="23">
        <v>163.31939</v>
      </c>
      <c r="BH35" s="23">
        <v>168.21897200000001</v>
      </c>
      <c r="BI35" s="23">
        <v>173.26554100000001</v>
      </c>
      <c r="BJ35" s="23">
        <v>178.46350699999999</v>
      </c>
      <c r="BK35" s="23">
        <v>183.81741199999999</v>
      </c>
      <c r="BL35" s="23">
        <v>189.33193399999999</v>
      </c>
      <c r="BM35" s="22"/>
      <c r="BN35" s="23"/>
      <c r="BO35" s="23"/>
      <c r="BP35" s="23">
        <v>150.47133600000001</v>
      </c>
      <c r="BQ35" s="23">
        <v>154.98547600000001</v>
      </c>
      <c r="BR35" s="23">
        <v>159.63504</v>
      </c>
      <c r="BS35" s="23">
        <v>164.424091</v>
      </c>
      <c r="BT35" s="23">
        <v>169.35681400000001</v>
      </c>
      <c r="BU35" s="23">
        <v>174.43751800000001</v>
      </c>
      <c r="BV35" s="23">
        <v>179.67064400000001</v>
      </c>
      <c r="BW35" s="23">
        <v>185.06076300000001</v>
      </c>
      <c r="BX35" s="23">
        <v>190.61258599999999</v>
      </c>
      <c r="BY35" s="23">
        <v>196.33096399999999</v>
      </c>
      <c r="BZ35" s="23">
        <v>202.22089299999999</v>
      </c>
      <c r="CA35" s="23">
        <v>208.28752</v>
      </c>
      <c r="CB35" s="23">
        <v>214.536146</v>
      </c>
      <c r="CC35" s="23">
        <v>220.97223</v>
      </c>
      <c r="CD35" s="23">
        <v>227.60139699999999</v>
      </c>
      <c r="CE35" s="23">
        <v>234.429439</v>
      </c>
      <c r="CF35" s="23">
        <v>241.462322</v>
      </c>
      <c r="CG35" s="22">
        <v>117.444254296875</v>
      </c>
      <c r="CH35" s="23">
        <v>117.444254296875</v>
      </c>
      <c r="CI35" s="23">
        <v>117.444254296875</v>
      </c>
      <c r="CJ35" s="23">
        <v>117.444254296875</v>
      </c>
      <c r="CK35" s="23">
        <v>117.444254296875</v>
      </c>
      <c r="CL35" s="23">
        <v>117.444254296875</v>
      </c>
      <c r="CM35" s="23">
        <v>117.444254296875</v>
      </c>
      <c r="CN35" s="23">
        <v>117.444254296875</v>
      </c>
      <c r="CO35" s="23">
        <v>117.444254296875</v>
      </c>
      <c r="CP35" s="23">
        <v>117.444254296875</v>
      </c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2"/>
      <c r="DB35" s="23"/>
      <c r="DC35" s="23"/>
      <c r="DD35" s="23">
        <v>34</v>
      </c>
      <c r="DE35" s="23">
        <v>118.35560700000001</v>
      </c>
      <c r="DF35" s="23">
        <v>121.90627521</v>
      </c>
      <c r="DG35" s="23">
        <v>125.56346347</v>
      </c>
      <c r="DH35" s="23">
        <v>129.33036737</v>
      </c>
      <c r="DI35" s="23">
        <v>133.21027839000001</v>
      </c>
      <c r="DJ35" s="23">
        <v>137.20658674000001</v>
      </c>
      <c r="DK35" s="23">
        <v>141.32278435000001</v>
      </c>
      <c r="DL35" s="23">
        <v>145.56246788000001</v>
      </c>
      <c r="DM35" s="23">
        <v>149.92934191000001</v>
      </c>
      <c r="DN35" s="23">
        <v>154.42722216999999</v>
      </c>
      <c r="DO35" s="23">
        <v>159.06003883</v>
      </c>
      <c r="DP35" s="23">
        <v>0</v>
      </c>
      <c r="DQ35" s="23">
        <v>0</v>
      </c>
      <c r="DR35" s="23">
        <v>0</v>
      </c>
      <c r="DS35" s="23">
        <v>0</v>
      </c>
      <c r="DT35" s="23">
        <v>0</v>
      </c>
      <c r="DU35" s="22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2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2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2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2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2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2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2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2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2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2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2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</row>
    <row r="36" spans="1:364">
      <c r="A36" s="21" t="s">
        <v>1235</v>
      </c>
      <c r="B36" s="21" t="s">
        <v>1236</v>
      </c>
      <c r="C36" s="21" t="s">
        <v>886</v>
      </c>
      <c r="D36" s="9" t="s">
        <v>1236</v>
      </c>
      <c r="E36" s="22"/>
      <c r="F36" s="23"/>
      <c r="G36" s="23"/>
      <c r="H36" s="23">
        <v>103.77421</v>
      </c>
      <c r="I36" s="23">
        <v>106.88743599999999</v>
      </c>
      <c r="J36" s="23">
        <v>110.094059</v>
      </c>
      <c r="K36" s="23">
        <v>113.39688099999999</v>
      </c>
      <c r="L36" s="23">
        <v>116.798787</v>
      </c>
      <c r="M36" s="23">
        <v>120.302751</v>
      </c>
      <c r="N36" s="23">
        <v>123.911834</v>
      </c>
      <c r="O36" s="23">
        <v>127.629189</v>
      </c>
      <c r="P36" s="23">
        <v>131.458065</v>
      </c>
      <c r="Q36" s="23">
        <v>135.40180699999999</v>
      </c>
      <c r="R36" s="23">
        <v>139.46386100000001</v>
      </c>
      <c r="S36" s="23">
        <v>143.64777699999999</v>
      </c>
      <c r="T36" s="23">
        <v>147.95721</v>
      </c>
      <c r="U36" s="23">
        <v>152.395926</v>
      </c>
      <c r="V36" s="23">
        <v>156.967804</v>
      </c>
      <c r="W36" s="23">
        <v>161.676838</v>
      </c>
      <c r="X36" s="23">
        <v>166.527143</v>
      </c>
      <c r="Y36" s="22"/>
      <c r="Z36" s="23"/>
      <c r="AA36" s="23"/>
      <c r="AB36" s="23">
        <v>140.229704</v>
      </c>
      <c r="AC36" s="23">
        <v>144.43659500000001</v>
      </c>
      <c r="AD36" s="23">
        <v>148.76969299999999</v>
      </c>
      <c r="AE36" s="23">
        <v>153.23278400000001</v>
      </c>
      <c r="AF36" s="23">
        <v>157.829768</v>
      </c>
      <c r="AG36" s="23">
        <v>162.564661</v>
      </c>
      <c r="AH36" s="23">
        <v>167.44160099999999</v>
      </c>
      <c r="AI36" s="23">
        <v>172.46484899999999</v>
      </c>
      <c r="AJ36" s="23">
        <v>177.63879399999999</v>
      </c>
      <c r="AK36" s="23">
        <v>182.96795800000001</v>
      </c>
      <c r="AL36" s="23">
        <v>188.456997</v>
      </c>
      <c r="AM36" s="23">
        <v>194.11070699999999</v>
      </c>
      <c r="AN36" s="23">
        <v>199.93402800000001</v>
      </c>
      <c r="AO36" s="23">
        <v>205.93204900000001</v>
      </c>
      <c r="AP36" s="23">
        <v>212.11000999999999</v>
      </c>
      <c r="AQ36" s="23">
        <v>218.47331</v>
      </c>
      <c r="AR36" s="23">
        <v>225.02750900000001</v>
      </c>
      <c r="AS36" s="22"/>
      <c r="AT36" s="23"/>
      <c r="AU36" s="23"/>
      <c r="AV36" s="23">
        <v>105.15867900000001</v>
      </c>
      <c r="AW36" s="23">
        <v>108.313439</v>
      </c>
      <c r="AX36" s="23">
        <v>111.562842</v>
      </c>
      <c r="AY36" s="23">
        <v>114.909727</v>
      </c>
      <c r="AZ36" s="23">
        <v>118.35701899999999</v>
      </c>
      <c r="BA36" s="23">
        <v>121.90773</v>
      </c>
      <c r="BB36" s="23">
        <v>125.56496199999999</v>
      </c>
      <c r="BC36" s="23">
        <v>129.33191099999999</v>
      </c>
      <c r="BD36" s="23">
        <v>133.21186800000001</v>
      </c>
      <c r="BE36" s="23">
        <v>137.208224</v>
      </c>
      <c r="BF36" s="23">
        <v>141.32447099999999</v>
      </c>
      <c r="BG36" s="23">
        <v>145.56420499999999</v>
      </c>
      <c r="BH36" s="23">
        <v>149.93113099999999</v>
      </c>
      <c r="BI36" s="23">
        <v>154.42906500000001</v>
      </c>
      <c r="BJ36" s="23">
        <v>159.061937</v>
      </c>
      <c r="BK36" s="23">
        <v>163.83379500000001</v>
      </c>
      <c r="BL36" s="23">
        <v>168.74880899999999</v>
      </c>
      <c r="BM36" s="22"/>
      <c r="BN36" s="23"/>
      <c r="BO36" s="23"/>
      <c r="BP36" s="23">
        <v>134.11292</v>
      </c>
      <c r="BQ36" s="23">
        <v>138.13630800000001</v>
      </c>
      <c r="BR36" s="23">
        <v>142.28039699999999</v>
      </c>
      <c r="BS36" s="23">
        <v>146.54880900000001</v>
      </c>
      <c r="BT36" s="23">
        <v>150.94527299999999</v>
      </c>
      <c r="BU36" s="23">
        <v>155.47363100000001</v>
      </c>
      <c r="BV36" s="23">
        <v>160.13784000000001</v>
      </c>
      <c r="BW36" s="23">
        <v>164.94197500000001</v>
      </c>
      <c r="BX36" s="23">
        <v>169.89023399999999</v>
      </c>
      <c r="BY36" s="23">
        <v>174.986941</v>
      </c>
      <c r="BZ36" s="23">
        <v>180.236549</v>
      </c>
      <c r="CA36" s="23">
        <v>185.64364499999999</v>
      </c>
      <c r="CB36" s="23">
        <v>191.212954</v>
      </c>
      <c r="CC36" s="23">
        <v>196.949343</v>
      </c>
      <c r="CD36" s="23">
        <v>202.857823</v>
      </c>
      <c r="CE36" s="23">
        <v>208.943558</v>
      </c>
      <c r="CF36" s="23">
        <v>215.21186499999999</v>
      </c>
      <c r="CG36" s="22">
        <v>93.315400878906246</v>
      </c>
      <c r="CH36" s="23">
        <v>93.315400878906246</v>
      </c>
      <c r="CI36" s="23">
        <v>93.315400878906246</v>
      </c>
      <c r="CJ36" s="23">
        <v>93.315400878906246</v>
      </c>
      <c r="CK36" s="23">
        <v>93.315400878906246</v>
      </c>
      <c r="CL36" s="23">
        <v>93.315400878906246</v>
      </c>
      <c r="CM36" s="23">
        <v>93.315400878906246</v>
      </c>
      <c r="CN36" s="23">
        <v>93.315400878906246</v>
      </c>
      <c r="CO36" s="23">
        <v>93.315400878906246</v>
      </c>
      <c r="CP36" s="23">
        <v>93.315400878906246</v>
      </c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2"/>
      <c r="DB36" s="23"/>
      <c r="DC36" s="23"/>
      <c r="DD36" s="23">
        <v>35</v>
      </c>
      <c r="DE36" s="23">
        <v>106.06565999999999</v>
      </c>
      <c r="DF36" s="23">
        <v>109.2476298</v>
      </c>
      <c r="DG36" s="23">
        <v>112.52505868999999</v>
      </c>
      <c r="DH36" s="23">
        <v>115.90081044999999</v>
      </c>
      <c r="DI36" s="23">
        <v>119.37783477000001</v>
      </c>
      <c r="DJ36" s="23">
        <v>122.95916981000001</v>
      </c>
      <c r="DK36" s="23">
        <v>126.64794491000001</v>
      </c>
      <c r="DL36" s="23">
        <v>130.44738325</v>
      </c>
      <c r="DM36" s="23">
        <v>134.36080475</v>
      </c>
      <c r="DN36" s="23">
        <v>138.39162888999999</v>
      </c>
      <c r="DO36" s="23">
        <v>142.54337776</v>
      </c>
      <c r="DP36" s="23">
        <v>0</v>
      </c>
      <c r="DQ36" s="23">
        <v>0</v>
      </c>
      <c r="DR36" s="23">
        <v>0</v>
      </c>
      <c r="DS36" s="23">
        <v>0</v>
      </c>
      <c r="DT36" s="23">
        <v>0</v>
      </c>
      <c r="DU36" s="22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2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2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2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2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2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2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2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2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2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2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2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</row>
    <row r="37" spans="1:364">
      <c r="A37" s="21" t="s">
        <v>1237</v>
      </c>
      <c r="B37" s="21" t="s">
        <v>1238</v>
      </c>
      <c r="C37" s="21" t="s">
        <v>886</v>
      </c>
      <c r="D37" s="9" t="s">
        <v>1238</v>
      </c>
      <c r="E37" s="22"/>
      <c r="F37" s="23"/>
      <c r="G37" s="23"/>
      <c r="H37" s="23">
        <v>61.509850999999998</v>
      </c>
      <c r="I37" s="23">
        <v>63.355147000000002</v>
      </c>
      <c r="J37" s="23">
        <v>65.255801000000005</v>
      </c>
      <c r="K37" s="23">
        <v>67.213475000000003</v>
      </c>
      <c r="L37" s="23">
        <v>69.229878999999997</v>
      </c>
      <c r="M37" s="23">
        <v>71.306775000000002</v>
      </c>
      <c r="N37" s="23">
        <v>73.445977999999997</v>
      </c>
      <c r="O37" s="23">
        <v>75.649356999999995</v>
      </c>
      <c r="P37" s="23">
        <v>77.918837999999994</v>
      </c>
      <c r="Q37" s="23">
        <v>80.256403000000006</v>
      </c>
      <c r="R37" s="23">
        <v>82.664095000000003</v>
      </c>
      <c r="S37" s="23">
        <v>85.144018000000003</v>
      </c>
      <c r="T37" s="23">
        <v>87.698339000000004</v>
      </c>
      <c r="U37" s="23">
        <v>90.329289000000003</v>
      </c>
      <c r="V37" s="23">
        <v>93.039168000000004</v>
      </c>
      <c r="W37" s="23">
        <v>95.830342999999999</v>
      </c>
      <c r="X37" s="23">
        <v>98.705252999999999</v>
      </c>
      <c r="Y37" s="22"/>
      <c r="Z37" s="23"/>
      <c r="AA37" s="23"/>
      <c r="AB37" s="23">
        <v>83.118031999999999</v>
      </c>
      <c r="AC37" s="23">
        <v>85.611573000000007</v>
      </c>
      <c r="AD37" s="23">
        <v>88.179919999999996</v>
      </c>
      <c r="AE37" s="23">
        <v>90.825317999999996</v>
      </c>
      <c r="AF37" s="23">
        <v>93.550077999999999</v>
      </c>
      <c r="AG37" s="23">
        <v>96.356579999999994</v>
      </c>
      <c r="AH37" s="23">
        <v>99.247276999999997</v>
      </c>
      <c r="AI37" s="23">
        <v>102.224695</v>
      </c>
      <c r="AJ37" s="23">
        <v>105.291436</v>
      </c>
      <c r="AK37" s="23">
        <v>108.45017900000001</v>
      </c>
      <c r="AL37" s="23">
        <v>111.703684</v>
      </c>
      <c r="AM37" s="23">
        <v>115.054795</v>
      </c>
      <c r="AN37" s="23">
        <v>118.506439</v>
      </c>
      <c r="AO37" s="23">
        <v>122.061632</v>
      </c>
      <c r="AP37" s="23">
        <v>125.72348100000001</v>
      </c>
      <c r="AQ37" s="23">
        <v>129.49518499999999</v>
      </c>
      <c r="AR37" s="23">
        <v>133.38004100000001</v>
      </c>
      <c r="AS37" s="22"/>
      <c r="AT37" s="23"/>
      <c r="AU37" s="23"/>
      <c r="AV37" s="23">
        <v>62.330463000000002</v>
      </c>
      <c r="AW37" s="23">
        <v>64.200377000000003</v>
      </c>
      <c r="AX37" s="23">
        <v>66.126388000000006</v>
      </c>
      <c r="AY37" s="23">
        <v>68.11018</v>
      </c>
      <c r="AZ37" s="23">
        <v>70.153485000000003</v>
      </c>
      <c r="BA37" s="23">
        <v>72.258089999999996</v>
      </c>
      <c r="BB37" s="23">
        <v>74.425832999999997</v>
      </c>
      <c r="BC37" s="23">
        <v>76.658608000000001</v>
      </c>
      <c r="BD37" s="23">
        <v>78.958365999999998</v>
      </c>
      <c r="BE37" s="23">
        <v>81.327117000000001</v>
      </c>
      <c r="BF37" s="23">
        <v>83.766931</v>
      </c>
      <c r="BG37" s="23">
        <v>86.279938999999999</v>
      </c>
      <c r="BH37" s="23">
        <v>88.868336999999997</v>
      </c>
      <c r="BI37" s="23">
        <v>91.534386999999995</v>
      </c>
      <c r="BJ37" s="23">
        <v>94.280418999999995</v>
      </c>
      <c r="BK37" s="23">
        <v>97.108832000000007</v>
      </c>
      <c r="BL37" s="23">
        <v>100.022097</v>
      </c>
      <c r="BM37" s="22"/>
      <c r="BN37" s="23"/>
      <c r="BO37" s="23"/>
      <c r="BP37" s="23">
        <v>79.492444000000006</v>
      </c>
      <c r="BQ37" s="23">
        <v>81.877217000000002</v>
      </c>
      <c r="BR37" s="23">
        <v>84.333534</v>
      </c>
      <c r="BS37" s="23">
        <v>86.86354</v>
      </c>
      <c r="BT37" s="23">
        <v>89.469446000000005</v>
      </c>
      <c r="BU37" s="23">
        <v>92.153529000000006</v>
      </c>
      <c r="BV37" s="23">
        <v>94.918135000000007</v>
      </c>
      <c r="BW37" s="23">
        <v>97.765679000000006</v>
      </c>
      <c r="BX37" s="23">
        <v>100.698649</v>
      </c>
      <c r="BY37" s="23">
        <v>103.71960799999999</v>
      </c>
      <c r="BZ37" s="23">
        <v>106.83119600000001</v>
      </c>
      <c r="CA37" s="23">
        <v>110.03613199999999</v>
      </c>
      <c r="CB37" s="23">
        <v>113.337216</v>
      </c>
      <c r="CC37" s="23">
        <v>116.73733199999999</v>
      </c>
      <c r="CD37" s="23">
        <v>120.239452</v>
      </c>
      <c r="CE37" s="23">
        <v>123.846636</v>
      </c>
      <c r="CF37" s="23">
        <v>127.56203499999999</v>
      </c>
      <c r="CG37" s="22">
        <v>61.027330761718744</v>
      </c>
      <c r="CH37" s="23">
        <v>61.027330761718744</v>
      </c>
      <c r="CI37" s="23">
        <v>61.027330761718744</v>
      </c>
      <c r="CJ37" s="23">
        <v>61.027330761718744</v>
      </c>
      <c r="CK37" s="23">
        <v>61.027330761718744</v>
      </c>
      <c r="CL37" s="23">
        <v>61.027330761718744</v>
      </c>
      <c r="CM37" s="23">
        <v>61.027330761718744</v>
      </c>
      <c r="CN37" s="23">
        <v>61.027330761718744</v>
      </c>
      <c r="CO37" s="23">
        <v>61.027330761718744</v>
      </c>
      <c r="CP37" s="23">
        <v>61.027330761718744</v>
      </c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2"/>
      <c r="DB37" s="23"/>
      <c r="DC37" s="23"/>
      <c r="DD37" s="23">
        <v>36</v>
      </c>
      <c r="DE37" s="23">
        <v>63.829250999999999</v>
      </c>
      <c r="DF37" s="23">
        <v>65.744128529999998</v>
      </c>
      <c r="DG37" s="23">
        <v>67.716452390000001</v>
      </c>
      <c r="DH37" s="23">
        <v>69.747945959999996</v>
      </c>
      <c r="DI37" s="23">
        <v>71.84038434</v>
      </c>
      <c r="DJ37" s="23">
        <v>73.995595870000002</v>
      </c>
      <c r="DK37" s="23">
        <v>76.215463740000004</v>
      </c>
      <c r="DL37" s="23">
        <v>78.501927649999999</v>
      </c>
      <c r="DM37" s="23">
        <v>80.856985480000006</v>
      </c>
      <c r="DN37" s="23">
        <v>83.282695050000001</v>
      </c>
      <c r="DO37" s="23">
        <v>85.781175899999994</v>
      </c>
      <c r="DP37" s="23">
        <v>0</v>
      </c>
      <c r="DQ37" s="23">
        <v>0</v>
      </c>
      <c r="DR37" s="23">
        <v>0</v>
      </c>
      <c r="DS37" s="23">
        <v>0</v>
      </c>
      <c r="DT37" s="23">
        <v>0</v>
      </c>
      <c r="DU37" s="22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2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2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2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2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2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2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2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2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2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2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2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</row>
    <row r="38" spans="1:364">
      <c r="A38" s="21" t="s">
        <v>1239</v>
      </c>
      <c r="B38" s="21" t="s">
        <v>1240</v>
      </c>
      <c r="C38" s="21" t="s">
        <v>886</v>
      </c>
      <c r="D38" s="9" t="s">
        <v>1240</v>
      </c>
      <c r="E38" s="22"/>
      <c r="F38" s="23"/>
      <c r="G38" s="23"/>
      <c r="H38" s="23">
        <v>132.08085700000001</v>
      </c>
      <c r="I38" s="23">
        <v>136.043283</v>
      </c>
      <c r="J38" s="23">
        <v>140.12458100000001</v>
      </c>
      <c r="K38" s="23">
        <v>144.328318</v>
      </c>
      <c r="L38" s="23">
        <v>148.65816799999999</v>
      </c>
      <c r="M38" s="23">
        <v>153.11791299999999</v>
      </c>
      <c r="N38" s="23">
        <v>157.71145000000001</v>
      </c>
      <c r="O38" s="23">
        <v>162.44279399999999</v>
      </c>
      <c r="P38" s="23">
        <v>167.316078</v>
      </c>
      <c r="Q38" s="23">
        <v>172.33555999999999</v>
      </c>
      <c r="R38" s="23">
        <v>177.505627</v>
      </c>
      <c r="S38" s="23">
        <v>182.83079599999999</v>
      </c>
      <c r="T38" s="23">
        <v>188.31572</v>
      </c>
      <c r="U38" s="23">
        <v>193.965192</v>
      </c>
      <c r="V38" s="23">
        <v>199.78414799999999</v>
      </c>
      <c r="W38" s="23">
        <v>205.777672</v>
      </c>
      <c r="X38" s="23">
        <v>211.95100199999999</v>
      </c>
      <c r="Y38" s="22"/>
      <c r="Z38" s="23"/>
      <c r="AA38" s="23"/>
      <c r="AB38" s="23">
        <v>178.48036999999999</v>
      </c>
      <c r="AC38" s="23">
        <v>183.83478099999999</v>
      </c>
      <c r="AD38" s="23">
        <v>189.34982400000001</v>
      </c>
      <c r="AE38" s="23">
        <v>195.03031899999999</v>
      </c>
      <c r="AF38" s="23">
        <v>200.88122899999999</v>
      </c>
      <c r="AG38" s="23">
        <v>206.90766600000001</v>
      </c>
      <c r="AH38" s="23">
        <v>213.11489599999999</v>
      </c>
      <c r="AI38" s="23">
        <v>219.508343</v>
      </c>
      <c r="AJ38" s="23">
        <v>226.093593</v>
      </c>
      <c r="AK38" s="23">
        <v>232.87640099999999</v>
      </c>
      <c r="AL38" s="23">
        <v>239.86269300000001</v>
      </c>
      <c r="AM38" s="23">
        <v>247.05857399999999</v>
      </c>
      <c r="AN38" s="23">
        <v>254.47033099999999</v>
      </c>
      <c r="AO38" s="23">
        <v>262.10444100000001</v>
      </c>
      <c r="AP38" s="23">
        <v>269.96757400000001</v>
      </c>
      <c r="AQ38" s="23">
        <v>278.06660099999999</v>
      </c>
      <c r="AR38" s="23">
        <v>286.40859899999998</v>
      </c>
      <c r="AS38" s="22"/>
      <c r="AT38" s="23"/>
      <c r="AU38" s="23"/>
      <c r="AV38" s="23">
        <v>133.84296900000001</v>
      </c>
      <c r="AW38" s="23">
        <v>137.85825800000001</v>
      </c>
      <c r="AX38" s="23">
        <v>141.99400600000001</v>
      </c>
      <c r="AY38" s="23">
        <v>146.253826</v>
      </c>
      <c r="AZ38" s="23">
        <v>150.64144099999999</v>
      </c>
      <c r="BA38" s="23">
        <v>155.160684</v>
      </c>
      <c r="BB38" s="23">
        <v>159.815505</v>
      </c>
      <c r="BC38" s="23">
        <v>164.60997</v>
      </c>
      <c r="BD38" s="23">
        <v>169.548269</v>
      </c>
      <c r="BE38" s="23">
        <v>174.63471699999999</v>
      </c>
      <c r="BF38" s="23">
        <v>179.87375900000001</v>
      </c>
      <c r="BG38" s="23">
        <v>185.269972</v>
      </c>
      <c r="BH38" s="23">
        <v>190.82807099999999</v>
      </c>
      <c r="BI38" s="23">
        <v>196.55291299999999</v>
      </c>
      <c r="BJ38" s="23">
        <v>202.4495</v>
      </c>
      <c r="BK38" s="23">
        <v>208.52298500000001</v>
      </c>
      <c r="BL38" s="23">
        <v>214.77867499999999</v>
      </c>
      <c r="BM38" s="22"/>
      <c r="BN38" s="23"/>
      <c r="BO38" s="23"/>
      <c r="BP38" s="23">
        <v>170.69510099999999</v>
      </c>
      <c r="BQ38" s="23">
        <v>175.815954</v>
      </c>
      <c r="BR38" s="23">
        <v>181.09043299999999</v>
      </c>
      <c r="BS38" s="23">
        <v>186.523146</v>
      </c>
      <c r="BT38" s="23">
        <v>192.11884000000001</v>
      </c>
      <c r="BU38" s="23">
        <v>197.88240500000001</v>
      </c>
      <c r="BV38" s="23">
        <v>203.81887699999999</v>
      </c>
      <c r="BW38" s="23">
        <v>209.93344300000001</v>
      </c>
      <c r="BX38" s="23">
        <v>216.23144600000001</v>
      </c>
      <c r="BY38" s="23">
        <v>222.718389</v>
      </c>
      <c r="BZ38" s="23">
        <v>229.39994100000001</v>
      </c>
      <c r="CA38" s="23">
        <v>236.28193899999999</v>
      </c>
      <c r="CB38" s="23">
        <v>243.370397</v>
      </c>
      <c r="CC38" s="23">
        <v>250.67150899999999</v>
      </c>
      <c r="CD38" s="23">
        <v>258.19165400000003</v>
      </c>
      <c r="CE38" s="23">
        <v>265.93740400000002</v>
      </c>
      <c r="CF38" s="23">
        <v>273.915526</v>
      </c>
      <c r="CG38" s="22">
        <v>125.83092500000001</v>
      </c>
      <c r="CH38" s="23">
        <v>125.83092500000001</v>
      </c>
      <c r="CI38" s="23">
        <v>125.83092500000001</v>
      </c>
      <c r="CJ38" s="23">
        <v>125.83092500000001</v>
      </c>
      <c r="CK38" s="23">
        <v>125.83092500000001</v>
      </c>
      <c r="CL38" s="23">
        <v>125.83092500000001</v>
      </c>
      <c r="CM38" s="23">
        <v>125.83092500000001</v>
      </c>
      <c r="CN38" s="23">
        <v>125.83092500000001</v>
      </c>
      <c r="CO38" s="23">
        <v>125.83092500000001</v>
      </c>
      <c r="CP38" s="23">
        <v>125.83092500000001</v>
      </c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2"/>
      <c r="DB38" s="23"/>
      <c r="DC38" s="23"/>
      <c r="DD38" s="23">
        <v>37</v>
      </c>
      <c r="DE38" s="23">
        <v>137.13859500000001</v>
      </c>
      <c r="DF38" s="23">
        <v>141.25275285000001</v>
      </c>
      <c r="DG38" s="23">
        <v>145.49033544</v>
      </c>
      <c r="DH38" s="23">
        <v>149.85504549999999</v>
      </c>
      <c r="DI38" s="23">
        <v>154.35069686</v>
      </c>
      <c r="DJ38" s="23">
        <v>158.98121777</v>
      </c>
      <c r="DK38" s="23">
        <v>163.75065430000001</v>
      </c>
      <c r="DL38" s="23">
        <v>168.66317393</v>
      </c>
      <c r="DM38" s="23">
        <v>173.72306914999999</v>
      </c>
      <c r="DN38" s="23">
        <v>178.93476122000001</v>
      </c>
      <c r="DO38" s="23">
        <v>184.30280406</v>
      </c>
      <c r="DP38" s="23">
        <v>0</v>
      </c>
      <c r="DQ38" s="23">
        <v>0</v>
      </c>
      <c r="DR38" s="23">
        <v>0</v>
      </c>
      <c r="DS38" s="23">
        <v>0</v>
      </c>
      <c r="DT38" s="23">
        <v>0</v>
      </c>
      <c r="DU38" s="22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2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2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2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2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2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2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2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2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2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2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2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</row>
    <row r="39" spans="1:364">
      <c r="A39" s="21" t="s">
        <v>1241</v>
      </c>
      <c r="B39" s="21" t="s">
        <v>1242</v>
      </c>
      <c r="C39" s="21" t="s">
        <v>886</v>
      </c>
      <c r="D39" s="9" t="s">
        <v>1242</v>
      </c>
      <c r="E39" s="22"/>
      <c r="F39" s="23"/>
      <c r="G39" s="23"/>
      <c r="H39" s="23">
        <v>90.775616999999997</v>
      </c>
      <c r="I39" s="23">
        <v>93.498885999999999</v>
      </c>
      <c r="J39" s="23">
        <v>96.303853000000004</v>
      </c>
      <c r="K39" s="23">
        <v>99.192969000000005</v>
      </c>
      <c r="L39" s="23">
        <v>102.168758</v>
      </c>
      <c r="M39" s="23">
        <v>105.23382100000001</v>
      </c>
      <c r="N39" s="23">
        <v>108.39083599999999</v>
      </c>
      <c r="O39" s="23">
        <v>111.642561</v>
      </c>
      <c r="P39" s="23">
        <v>114.991838</v>
      </c>
      <c r="Q39" s="23">
        <v>118.441593</v>
      </c>
      <c r="R39" s="23">
        <v>121.99484099999999</v>
      </c>
      <c r="S39" s="23">
        <v>125.654686</v>
      </c>
      <c r="T39" s="23">
        <v>129.42432700000001</v>
      </c>
      <c r="U39" s="23">
        <v>133.30705699999999</v>
      </c>
      <c r="V39" s="23">
        <v>137.30626899999999</v>
      </c>
      <c r="W39" s="23">
        <v>141.42545699999999</v>
      </c>
      <c r="X39" s="23">
        <v>145.66822099999999</v>
      </c>
      <c r="Y39" s="22"/>
      <c r="Z39" s="23"/>
      <c r="AA39" s="23"/>
      <c r="AB39" s="23">
        <v>122.66475199999999</v>
      </c>
      <c r="AC39" s="23">
        <v>126.344695</v>
      </c>
      <c r="AD39" s="23">
        <v>130.13503600000001</v>
      </c>
      <c r="AE39" s="23">
        <v>134.03908699999999</v>
      </c>
      <c r="AF39" s="23">
        <v>138.06026</v>
      </c>
      <c r="AG39" s="23">
        <v>142.202068</v>
      </c>
      <c r="AH39" s="23">
        <v>146.46813</v>
      </c>
      <c r="AI39" s="23">
        <v>150.86217400000001</v>
      </c>
      <c r="AJ39" s="23">
        <v>155.38803899999999</v>
      </c>
      <c r="AK39" s="23">
        <v>160.04968</v>
      </c>
      <c r="AL39" s="23">
        <v>164.85117</v>
      </c>
      <c r="AM39" s="23">
        <v>169.796705</v>
      </c>
      <c r="AN39" s="23">
        <v>174.89060599999999</v>
      </c>
      <c r="AO39" s="23">
        <v>180.13732400000001</v>
      </c>
      <c r="AP39" s="23">
        <v>185.54144400000001</v>
      </c>
      <c r="AQ39" s="23">
        <v>191.107687</v>
      </c>
      <c r="AR39" s="23">
        <v>196.84091799999999</v>
      </c>
      <c r="AS39" s="22"/>
      <c r="AT39" s="23"/>
      <c r="AU39" s="23"/>
      <c r="AV39" s="23">
        <v>91.986669000000006</v>
      </c>
      <c r="AW39" s="23">
        <v>94.746268999999998</v>
      </c>
      <c r="AX39" s="23">
        <v>97.588656999999998</v>
      </c>
      <c r="AY39" s="23">
        <v>100.516317</v>
      </c>
      <c r="AZ39" s="23">
        <v>103.531807</v>
      </c>
      <c r="BA39" s="23">
        <v>106.637761</v>
      </c>
      <c r="BB39" s="23">
        <v>109.836894</v>
      </c>
      <c r="BC39" s="23">
        <v>113.132001</v>
      </c>
      <c r="BD39" s="23">
        <v>116.525961</v>
      </c>
      <c r="BE39" s="23">
        <v>120.02173999999999</v>
      </c>
      <c r="BF39" s="23">
        <v>123.622392</v>
      </c>
      <c r="BG39" s="23">
        <v>127.331064</v>
      </c>
      <c r="BH39" s="23">
        <v>131.15099599999999</v>
      </c>
      <c r="BI39" s="23">
        <v>135.08552599999999</v>
      </c>
      <c r="BJ39" s="23">
        <v>139.138092</v>
      </c>
      <c r="BK39" s="23">
        <v>143.31223499999999</v>
      </c>
      <c r="BL39" s="23">
        <v>147.611602</v>
      </c>
      <c r="BM39" s="22"/>
      <c r="BN39" s="23"/>
      <c r="BO39" s="23"/>
      <c r="BP39" s="23">
        <v>117.31414700000001</v>
      </c>
      <c r="BQ39" s="23">
        <v>120.83357100000001</v>
      </c>
      <c r="BR39" s="23">
        <v>124.458578</v>
      </c>
      <c r="BS39" s="23">
        <v>128.19233500000001</v>
      </c>
      <c r="BT39" s="23">
        <v>132.038105</v>
      </c>
      <c r="BU39" s="23">
        <v>135.99924799999999</v>
      </c>
      <c r="BV39" s="23">
        <v>140.07922500000001</v>
      </c>
      <c r="BW39" s="23">
        <v>144.28160199999999</v>
      </c>
      <c r="BX39" s="23">
        <v>148.61005</v>
      </c>
      <c r="BY39" s="23">
        <v>153.068352</v>
      </c>
      <c r="BZ39" s="23">
        <v>157.660403</v>
      </c>
      <c r="CA39" s="23">
        <v>162.39021500000001</v>
      </c>
      <c r="CB39" s="23">
        <v>167.261921</v>
      </c>
      <c r="CC39" s="23">
        <v>172.27977899999999</v>
      </c>
      <c r="CD39" s="23">
        <v>177.448172</v>
      </c>
      <c r="CE39" s="23">
        <v>182.77161699999999</v>
      </c>
      <c r="CF39" s="23">
        <v>188.25476599999999</v>
      </c>
      <c r="CG39" s="22">
        <v>94.225358691406257</v>
      </c>
      <c r="CH39" s="23">
        <v>94.225358691406257</v>
      </c>
      <c r="CI39" s="23">
        <v>94.225358691406257</v>
      </c>
      <c r="CJ39" s="23">
        <v>94.225358691406257</v>
      </c>
      <c r="CK39" s="23">
        <v>94.225358691406257</v>
      </c>
      <c r="CL39" s="23">
        <v>94.225358691406257</v>
      </c>
      <c r="CM39" s="23">
        <v>94.225358691406257</v>
      </c>
      <c r="CN39" s="23">
        <v>94.225358691406257</v>
      </c>
      <c r="CO39" s="23">
        <v>94.225358691406257</v>
      </c>
      <c r="CP39" s="23">
        <v>94.225358691406257</v>
      </c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2"/>
      <c r="DB39" s="23"/>
      <c r="DC39" s="23"/>
      <c r="DD39" s="23">
        <v>38</v>
      </c>
      <c r="DE39" s="23">
        <v>89.117936999999998</v>
      </c>
      <c r="DF39" s="23">
        <v>91.791475109999993</v>
      </c>
      <c r="DG39" s="23">
        <v>94.545219360000004</v>
      </c>
      <c r="DH39" s="23">
        <v>97.381575940000005</v>
      </c>
      <c r="DI39" s="23">
        <v>100.30302322</v>
      </c>
      <c r="DJ39" s="23">
        <v>103.31211392</v>
      </c>
      <c r="DK39" s="23">
        <v>106.41147734</v>
      </c>
      <c r="DL39" s="23">
        <v>109.60382165999999</v>
      </c>
      <c r="DM39" s="23">
        <v>112.89193631000001</v>
      </c>
      <c r="DN39" s="23">
        <v>116.27869440000001</v>
      </c>
      <c r="DO39" s="23">
        <v>119.76705523</v>
      </c>
      <c r="DP39" s="23">
        <v>0</v>
      </c>
      <c r="DQ39" s="23">
        <v>0</v>
      </c>
      <c r="DR39" s="23">
        <v>0</v>
      </c>
      <c r="DS39" s="23">
        <v>0</v>
      </c>
      <c r="DT39" s="23">
        <v>0</v>
      </c>
      <c r="DU39" s="22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2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2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2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2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2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2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2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2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2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2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2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</row>
    <row r="40" spans="1:364">
      <c r="A40" s="21" t="s">
        <v>1243</v>
      </c>
      <c r="B40" s="21" t="s">
        <v>1244</v>
      </c>
      <c r="C40" s="21" t="s">
        <v>886</v>
      </c>
      <c r="D40" s="9" t="s">
        <v>1244</v>
      </c>
      <c r="E40" s="22"/>
      <c r="F40" s="23"/>
      <c r="G40" s="23"/>
      <c r="H40" s="23">
        <v>132.08085700000001</v>
      </c>
      <c r="I40" s="23">
        <v>136.043283</v>
      </c>
      <c r="J40" s="23">
        <v>140.12458100000001</v>
      </c>
      <c r="K40" s="23">
        <v>144.328318</v>
      </c>
      <c r="L40" s="23">
        <v>148.65816799999999</v>
      </c>
      <c r="M40" s="23">
        <v>153.11791299999999</v>
      </c>
      <c r="N40" s="23">
        <v>157.71145000000001</v>
      </c>
      <c r="O40" s="23">
        <v>162.44279399999999</v>
      </c>
      <c r="P40" s="23">
        <v>167.316078</v>
      </c>
      <c r="Q40" s="23">
        <v>172.33555999999999</v>
      </c>
      <c r="R40" s="23">
        <v>177.505627</v>
      </c>
      <c r="S40" s="23">
        <v>182.83079599999999</v>
      </c>
      <c r="T40" s="23">
        <v>188.31572</v>
      </c>
      <c r="U40" s="23">
        <v>193.965192</v>
      </c>
      <c r="V40" s="23">
        <v>199.78414799999999</v>
      </c>
      <c r="W40" s="23">
        <v>205.777672</v>
      </c>
      <c r="X40" s="23">
        <v>211.95100199999999</v>
      </c>
      <c r="Y40" s="22"/>
      <c r="Z40" s="23"/>
      <c r="AA40" s="23"/>
      <c r="AB40" s="23">
        <v>178.48036999999999</v>
      </c>
      <c r="AC40" s="23">
        <v>183.83478099999999</v>
      </c>
      <c r="AD40" s="23">
        <v>189.34982400000001</v>
      </c>
      <c r="AE40" s="23">
        <v>195.03031899999999</v>
      </c>
      <c r="AF40" s="23">
        <v>200.88122899999999</v>
      </c>
      <c r="AG40" s="23">
        <v>206.90766600000001</v>
      </c>
      <c r="AH40" s="23">
        <v>213.11489599999999</v>
      </c>
      <c r="AI40" s="23">
        <v>219.508343</v>
      </c>
      <c r="AJ40" s="23">
        <v>226.093593</v>
      </c>
      <c r="AK40" s="23">
        <v>232.87640099999999</v>
      </c>
      <c r="AL40" s="23">
        <v>239.86269300000001</v>
      </c>
      <c r="AM40" s="23">
        <v>247.05857399999999</v>
      </c>
      <c r="AN40" s="23">
        <v>254.47033099999999</v>
      </c>
      <c r="AO40" s="23">
        <v>262.10444100000001</v>
      </c>
      <c r="AP40" s="23">
        <v>269.96757400000001</v>
      </c>
      <c r="AQ40" s="23">
        <v>278.06660099999999</v>
      </c>
      <c r="AR40" s="23">
        <v>286.40859899999998</v>
      </c>
      <c r="AS40" s="22"/>
      <c r="AT40" s="23"/>
      <c r="AU40" s="23"/>
      <c r="AV40" s="23">
        <v>133.84296900000001</v>
      </c>
      <c r="AW40" s="23">
        <v>137.85825800000001</v>
      </c>
      <c r="AX40" s="23">
        <v>141.99400600000001</v>
      </c>
      <c r="AY40" s="23">
        <v>146.253826</v>
      </c>
      <c r="AZ40" s="23">
        <v>150.64144099999999</v>
      </c>
      <c r="BA40" s="23">
        <v>155.160684</v>
      </c>
      <c r="BB40" s="23">
        <v>159.815505</v>
      </c>
      <c r="BC40" s="23">
        <v>164.60997</v>
      </c>
      <c r="BD40" s="23">
        <v>169.548269</v>
      </c>
      <c r="BE40" s="23">
        <v>174.63471699999999</v>
      </c>
      <c r="BF40" s="23">
        <v>179.87375900000001</v>
      </c>
      <c r="BG40" s="23">
        <v>185.269972</v>
      </c>
      <c r="BH40" s="23">
        <v>190.82807099999999</v>
      </c>
      <c r="BI40" s="23">
        <v>196.55291299999999</v>
      </c>
      <c r="BJ40" s="23">
        <v>202.4495</v>
      </c>
      <c r="BK40" s="23">
        <v>208.52298500000001</v>
      </c>
      <c r="BL40" s="23">
        <v>214.77867499999999</v>
      </c>
      <c r="BM40" s="22"/>
      <c r="BN40" s="23"/>
      <c r="BO40" s="23"/>
      <c r="BP40" s="23">
        <v>170.69510099999999</v>
      </c>
      <c r="BQ40" s="23">
        <v>175.815954</v>
      </c>
      <c r="BR40" s="23">
        <v>181.09043299999999</v>
      </c>
      <c r="BS40" s="23">
        <v>186.523146</v>
      </c>
      <c r="BT40" s="23">
        <v>192.11884000000001</v>
      </c>
      <c r="BU40" s="23">
        <v>197.88240500000001</v>
      </c>
      <c r="BV40" s="23">
        <v>203.81887699999999</v>
      </c>
      <c r="BW40" s="23">
        <v>209.93344300000001</v>
      </c>
      <c r="BX40" s="23">
        <v>216.23144600000001</v>
      </c>
      <c r="BY40" s="23">
        <v>222.718389</v>
      </c>
      <c r="BZ40" s="23">
        <v>229.39994100000001</v>
      </c>
      <c r="CA40" s="23">
        <v>236.28193899999999</v>
      </c>
      <c r="CB40" s="23">
        <v>243.370397</v>
      </c>
      <c r="CC40" s="23">
        <v>250.67150899999999</v>
      </c>
      <c r="CD40" s="23">
        <v>258.19165400000003</v>
      </c>
      <c r="CE40" s="23">
        <v>265.93740400000002</v>
      </c>
      <c r="CF40" s="23">
        <v>273.915526</v>
      </c>
      <c r="CG40" s="22">
        <v>125.83092500000001</v>
      </c>
      <c r="CH40" s="23">
        <v>125.83092500000001</v>
      </c>
      <c r="CI40" s="23">
        <v>125.83092500000001</v>
      </c>
      <c r="CJ40" s="23">
        <v>125.83092500000001</v>
      </c>
      <c r="CK40" s="23">
        <v>125.83092500000001</v>
      </c>
      <c r="CL40" s="23">
        <v>125.83092500000001</v>
      </c>
      <c r="CM40" s="23">
        <v>125.83092500000001</v>
      </c>
      <c r="CN40" s="23">
        <v>125.83092500000001</v>
      </c>
      <c r="CO40" s="23">
        <v>125.83092500000001</v>
      </c>
      <c r="CP40" s="23">
        <v>125.83092500000001</v>
      </c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2"/>
      <c r="DB40" s="23"/>
      <c r="DC40" s="23"/>
      <c r="DD40" s="23">
        <v>39</v>
      </c>
      <c r="DE40" s="23">
        <v>137.13859500000001</v>
      </c>
      <c r="DF40" s="23">
        <v>141.25275285000001</v>
      </c>
      <c r="DG40" s="23">
        <v>145.49033544</v>
      </c>
      <c r="DH40" s="23">
        <v>149.85504549999999</v>
      </c>
      <c r="DI40" s="23">
        <v>154.35069686</v>
      </c>
      <c r="DJ40" s="23">
        <v>158.98121777</v>
      </c>
      <c r="DK40" s="23">
        <v>163.75065430000001</v>
      </c>
      <c r="DL40" s="23">
        <v>168.66317393</v>
      </c>
      <c r="DM40" s="23">
        <v>173.72306914999999</v>
      </c>
      <c r="DN40" s="23">
        <v>178.93476122000001</v>
      </c>
      <c r="DO40" s="23">
        <v>184.30280406</v>
      </c>
      <c r="DP40" s="23">
        <v>0</v>
      </c>
      <c r="DQ40" s="23">
        <v>0</v>
      </c>
      <c r="DR40" s="23">
        <v>0</v>
      </c>
      <c r="DS40" s="23">
        <v>0</v>
      </c>
      <c r="DT40" s="23">
        <v>0</v>
      </c>
      <c r="DU40" s="22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2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2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2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2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2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2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2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2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2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2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2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</row>
    <row r="41" spans="1:364">
      <c r="A41" s="21" t="s">
        <v>1245</v>
      </c>
      <c r="B41" s="21" t="s">
        <v>1246</v>
      </c>
      <c r="C41" s="21" t="s">
        <v>886</v>
      </c>
      <c r="D41" s="9" t="s">
        <v>1246</v>
      </c>
      <c r="E41" s="22"/>
      <c r="F41" s="23"/>
      <c r="G41" s="23"/>
      <c r="H41" s="23">
        <v>90.775616999999997</v>
      </c>
      <c r="I41" s="23">
        <v>93.498885999999999</v>
      </c>
      <c r="J41" s="23">
        <v>96.303853000000004</v>
      </c>
      <c r="K41" s="23">
        <v>99.192969000000005</v>
      </c>
      <c r="L41" s="23">
        <v>102.168758</v>
      </c>
      <c r="M41" s="23">
        <v>105.23382100000001</v>
      </c>
      <c r="N41" s="23">
        <v>108.39083599999999</v>
      </c>
      <c r="O41" s="23">
        <v>111.642561</v>
      </c>
      <c r="P41" s="23">
        <v>114.991838</v>
      </c>
      <c r="Q41" s="23">
        <v>118.441593</v>
      </c>
      <c r="R41" s="23">
        <v>121.99484099999999</v>
      </c>
      <c r="S41" s="23">
        <v>125.654686</v>
      </c>
      <c r="T41" s="23">
        <v>129.42432700000001</v>
      </c>
      <c r="U41" s="23">
        <v>133.30705699999999</v>
      </c>
      <c r="V41" s="23">
        <v>137.30626899999999</v>
      </c>
      <c r="W41" s="23">
        <v>141.42545699999999</v>
      </c>
      <c r="X41" s="23">
        <v>145.66822099999999</v>
      </c>
      <c r="Y41" s="22"/>
      <c r="Z41" s="23"/>
      <c r="AA41" s="23"/>
      <c r="AB41" s="23">
        <v>122.66475199999999</v>
      </c>
      <c r="AC41" s="23">
        <v>126.344695</v>
      </c>
      <c r="AD41" s="23">
        <v>130.13503600000001</v>
      </c>
      <c r="AE41" s="23">
        <v>134.03908699999999</v>
      </c>
      <c r="AF41" s="23">
        <v>138.06026</v>
      </c>
      <c r="AG41" s="23">
        <v>142.202068</v>
      </c>
      <c r="AH41" s="23">
        <v>146.46813</v>
      </c>
      <c r="AI41" s="23">
        <v>150.86217400000001</v>
      </c>
      <c r="AJ41" s="23">
        <v>155.38803899999999</v>
      </c>
      <c r="AK41" s="23">
        <v>160.04968</v>
      </c>
      <c r="AL41" s="23">
        <v>164.85117</v>
      </c>
      <c r="AM41" s="23">
        <v>169.796705</v>
      </c>
      <c r="AN41" s="23">
        <v>174.89060599999999</v>
      </c>
      <c r="AO41" s="23">
        <v>180.13732400000001</v>
      </c>
      <c r="AP41" s="23">
        <v>185.54144400000001</v>
      </c>
      <c r="AQ41" s="23">
        <v>191.107687</v>
      </c>
      <c r="AR41" s="23">
        <v>196.84091799999999</v>
      </c>
      <c r="AS41" s="22"/>
      <c r="AT41" s="23"/>
      <c r="AU41" s="23"/>
      <c r="AV41" s="23">
        <v>91.986669000000006</v>
      </c>
      <c r="AW41" s="23">
        <v>94.746268999999998</v>
      </c>
      <c r="AX41" s="23">
        <v>97.588656999999998</v>
      </c>
      <c r="AY41" s="23">
        <v>100.516317</v>
      </c>
      <c r="AZ41" s="23">
        <v>103.531807</v>
      </c>
      <c r="BA41" s="23">
        <v>106.637761</v>
      </c>
      <c r="BB41" s="23">
        <v>109.836894</v>
      </c>
      <c r="BC41" s="23">
        <v>113.132001</v>
      </c>
      <c r="BD41" s="23">
        <v>116.525961</v>
      </c>
      <c r="BE41" s="23">
        <v>120.02173999999999</v>
      </c>
      <c r="BF41" s="23">
        <v>123.622392</v>
      </c>
      <c r="BG41" s="23">
        <v>127.331064</v>
      </c>
      <c r="BH41" s="23">
        <v>131.15099599999999</v>
      </c>
      <c r="BI41" s="23">
        <v>135.08552599999999</v>
      </c>
      <c r="BJ41" s="23">
        <v>139.138092</v>
      </c>
      <c r="BK41" s="23">
        <v>143.31223499999999</v>
      </c>
      <c r="BL41" s="23">
        <v>147.611602</v>
      </c>
      <c r="BM41" s="22"/>
      <c r="BN41" s="23"/>
      <c r="BO41" s="23"/>
      <c r="BP41" s="23">
        <v>117.31414700000001</v>
      </c>
      <c r="BQ41" s="23">
        <v>120.83357100000001</v>
      </c>
      <c r="BR41" s="23">
        <v>124.458578</v>
      </c>
      <c r="BS41" s="23">
        <v>128.19233500000001</v>
      </c>
      <c r="BT41" s="23">
        <v>132.038105</v>
      </c>
      <c r="BU41" s="23">
        <v>135.99924799999999</v>
      </c>
      <c r="BV41" s="23">
        <v>140.07922500000001</v>
      </c>
      <c r="BW41" s="23">
        <v>144.28160199999999</v>
      </c>
      <c r="BX41" s="23">
        <v>148.61005</v>
      </c>
      <c r="BY41" s="23">
        <v>153.068352</v>
      </c>
      <c r="BZ41" s="23">
        <v>157.660403</v>
      </c>
      <c r="CA41" s="23">
        <v>162.39021500000001</v>
      </c>
      <c r="CB41" s="23">
        <v>167.261921</v>
      </c>
      <c r="CC41" s="23">
        <v>172.27977899999999</v>
      </c>
      <c r="CD41" s="23">
        <v>177.448172</v>
      </c>
      <c r="CE41" s="23">
        <v>182.77161699999999</v>
      </c>
      <c r="CF41" s="23">
        <v>188.25476599999999</v>
      </c>
      <c r="CG41" s="22">
        <v>94.225358691406257</v>
      </c>
      <c r="CH41" s="23">
        <v>94.225358691406257</v>
      </c>
      <c r="CI41" s="23">
        <v>94.225358691406257</v>
      </c>
      <c r="CJ41" s="23">
        <v>94.225358691406257</v>
      </c>
      <c r="CK41" s="23">
        <v>94.225358691406257</v>
      </c>
      <c r="CL41" s="23">
        <v>94.225358691406257</v>
      </c>
      <c r="CM41" s="23">
        <v>94.225358691406257</v>
      </c>
      <c r="CN41" s="23">
        <v>94.225358691406257</v>
      </c>
      <c r="CO41" s="23">
        <v>94.225358691406257</v>
      </c>
      <c r="CP41" s="23">
        <v>94.225358691406257</v>
      </c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2"/>
      <c r="DB41" s="23"/>
      <c r="DC41" s="23"/>
      <c r="DD41" s="23">
        <v>40</v>
      </c>
      <c r="DE41" s="23">
        <v>89.117936999999998</v>
      </c>
      <c r="DF41" s="23">
        <v>91.791475109999993</v>
      </c>
      <c r="DG41" s="23">
        <v>94.545219360000004</v>
      </c>
      <c r="DH41" s="23">
        <v>97.381575940000005</v>
      </c>
      <c r="DI41" s="23">
        <v>100.30302322</v>
      </c>
      <c r="DJ41" s="23">
        <v>103.31211392</v>
      </c>
      <c r="DK41" s="23">
        <v>106.41147734</v>
      </c>
      <c r="DL41" s="23">
        <v>109.60382165999999</v>
      </c>
      <c r="DM41" s="23">
        <v>112.89193631000001</v>
      </c>
      <c r="DN41" s="23">
        <v>116.27869440000001</v>
      </c>
      <c r="DO41" s="23">
        <v>119.76705523</v>
      </c>
      <c r="DP41" s="23">
        <v>0</v>
      </c>
      <c r="DQ41" s="23">
        <v>0</v>
      </c>
      <c r="DR41" s="23">
        <v>0</v>
      </c>
      <c r="DS41" s="23">
        <v>0</v>
      </c>
      <c r="DT41" s="23">
        <v>0</v>
      </c>
      <c r="DU41" s="22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2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2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2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2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2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2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2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2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2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2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2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</row>
    <row r="42" spans="1:364">
      <c r="A42" s="21" t="s">
        <v>1247</v>
      </c>
      <c r="B42" s="21" t="s">
        <v>1248</v>
      </c>
      <c r="C42" s="21" t="s">
        <v>886</v>
      </c>
      <c r="D42" s="9" t="s">
        <v>1248</v>
      </c>
      <c r="E42" s="22"/>
      <c r="F42" s="23"/>
      <c r="G42" s="23"/>
      <c r="H42" s="23">
        <v>132.08085700000001</v>
      </c>
      <c r="I42" s="23">
        <v>136.043283</v>
      </c>
      <c r="J42" s="23">
        <v>140.12458100000001</v>
      </c>
      <c r="K42" s="23">
        <v>144.328318</v>
      </c>
      <c r="L42" s="23">
        <v>148.65816799999999</v>
      </c>
      <c r="M42" s="23">
        <v>153.11791299999999</v>
      </c>
      <c r="N42" s="23">
        <v>157.71145000000001</v>
      </c>
      <c r="O42" s="23">
        <v>162.44279399999999</v>
      </c>
      <c r="P42" s="23">
        <v>167.316078</v>
      </c>
      <c r="Q42" s="23">
        <v>172.33555999999999</v>
      </c>
      <c r="R42" s="23">
        <v>177.505627</v>
      </c>
      <c r="S42" s="23">
        <v>182.83079599999999</v>
      </c>
      <c r="T42" s="23">
        <v>188.31572</v>
      </c>
      <c r="U42" s="23">
        <v>193.965192</v>
      </c>
      <c r="V42" s="23">
        <v>199.78414799999999</v>
      </c>
      <c r="W42" s="23">
        <v>205.777672</v>
      </c>
      <c r="X42" s="23">
        <v>211.95100199999999</v>
      </c>
      <c r="Y42" s="22"/>
      <c r="Z42" s="23"/>
      <c r="AA42" s="23"/>
      <c r="AB42" s="23">
        <v>178.48036999999999</v>
      </c>
      <c r="AC42" s="23">
        <v>183.83478099999999</v>
      </c>
      <c r="AD42" s="23">
        <v>189.34982400000001</v>
      </c>
      <c r="AE42" s="23">
        <v>195.03031899999999</v>
      </c>
      <c r="AF42" s="23">
        <v>200.88122899999999</v>
      </c>
      <c r="AG42" s="23">
        <v>206.90766600000001</v>
      </c>
      <c r="AH42" s="23">
        <v>213.11489599999999</v>
      </c>
      <c r="AI42" s="23">
        <v>219.508343</v>
      </c>
      <c r="AJ42" s="23">
        <v>226.093593</v>
      </c>
      <c r="AK42" s="23">
        <v>232.87640099999999</v>
      </c>
      <c r="AL42" s="23">
        <v>239.86269300000001</v>
      </c>
      <c r="AM42" s="23">
        <v>247.05857399999999</v>
      </c>
      <c r="AN42" s="23">
        <v>254.47033099999999</v>
      </c>
      <c r="AO42" s="23">
        <v>262.10444100000001</v>
      </c>
      <c r="AP42" s="23">
        <v>269.96757400000001</v>
      </c>
      <c r="AQ42" s="23">
        <v>278.06660099999999</v>
      </c>
      <c r="AR42" s="23">
        <v>286.40859899999998</v>
      </c>
      <c r="AS42" s="22"/>
      <c r="AT42" s="23"/>
      <c r="AU42" s="23"/>
      <c r="AV42" s="23">
        <v>133.84296900000001</v>
      </c>
      <c r="AW42" s="23">
        <v>137.85825800000001</v>
      </c>
      <c r="AX42" s="23">
        <v>141.99400600000001</v>
      </c>
      <c r="AY42" s="23">
        <v>146.253826</v>
      </c>
      <c r="AZ42" s="23">
        <v>150.64144099999999</v>
      </c>
      <c r="BA42" s="23">
        <v>155.160684</v>
      </c>
      <c r="BB42" s="23">
        <v>159.815505</v>
      </c>
      <c r="BC42" s="23">
        <v>164.60997</v>
      </c>
      <c r="BD42" s="23">
        <v>169.548269</v>
      </c>
      <c r="BE42" s="23">
        <v>174.63471699999999</v>
      </c>
      <c r="BF42" s="23">
        <v>179.87375900000001</v>
      </c>
      <c r="BG42" s="23">
        <v>185.269972</v>
      </c>
      <c r="BH42" s="23">
        <v>190.82807099999999</v>
      </c>
      <c r="BI42" s="23">
        <v>196.55291299999999</v>
      </c>
      <c r="BJ42" s="23">
        <v>202.4495</v>
      </c>
      <c r="BK42" s="23">
        <v>208.52298500000001</v>
      </c>
      <c r="BL42" s="23">
        <v>214.77867499999999</v>
      </c>
      <c r="BM42" s="22"/>
      <c r="BN42" s="23"/>
      <c r="BO42" s="23"/>
      <c r="BP42" s="23">
        <v>170.69510099999999</v>
      </c>
      <c r="BQ42" s="23">
        <v>175.815954</v>
      </c>
      <c r="BR42" s="23">
        <v>181.09043299999999</v>
      </c>
      <c r="BS42" s="23">
        <v>186.523146</v>
      </c>
      <c r="BT42" s="23">
        <v>192.11884000000001</v>
      </c>
      <c r="BU42" s="23">
        <v>197.88240500000001</v>
      </c>
      <c r="BV42" s="23">
        <v>203.81887699999999</v>
      </c>
      <c r="BW42" s="23">
        <v>209.93344300000001</v>
      </c>
      <c r="BX42" s="23">
        <v>216.23144600000001</v>
      </c>
      <c r="BY42" s="23">
        <v>222.718389</v>
      </c>
      <c r="BZ42" s="23">
        <v>229.39994100000001</v>
      </c>
      <c r="CA42" s="23">
        <v>236.28193899999999</v>
      </c>
      <c r="CB42" s="23">
        <v>243.370397</v>
      </c>
      <c r="CC42" s="23">
        <v>250.67150899999999</v>
      </c>
      <c r="CD42" s="23">
        <v>258.19165400000003</v>
      </c>
      <c r="CE42" s="23">
        <v>265.93740400000002</v>
      </c>
      <c r="CF42" s="23">
        <v>273.915526</v>
      </c>
      <c r="CG42" s="22">
        <v>125.83092500000001</v>
      </c>
      <c r="CH42" s="23">
        <v>125.83092500000001</v>
      </c>
      <c r="CI42" s="23">
        <v>125.83092500000001</v>
      </c>
      <c r="CJ42" s="23">
        <v>125.83092500000001</v>
      </c>
      <c r="CK42" s="23">
        <v>125.83092500000001</v>
      </c>
      <c r="CL42" s="23">
        <v>125.83092500000001</v>
      </c>
      <c r="CM42" s="23">
        <v>125.83092500000001</v>
      </c>
      <c r="CN42" s="23">
        <v>125.83092500000001</v>
      </c>
      <c r="CO42" s="23">
        <v>125.83092500000001</v>
      </c>
      <c r="CP42" s="23">
        <v>125.83092500000001</v>
      </c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2"/>
      <c r="DB42" s="23"/>
      <c r="DC42" s="23"/>
      <c r="DD42" s="23">
        <v>41</v>
      </c>
      <c r="DE42" s="23">
        <v>137.13859500000001</v>
      </c>
      <c r="DF42" s="23">
        <v>141.25275285000001</v>
      </c>
      <c r="DG42" s="23">
        <v>145.49033544</v>
      </c>
      <c r="DH42" s="23">
        <v>149.85504549999999</v>
      </c>
      <c r="DI42" s="23">
        <v>154.35069686</v>
      </c>
      <c r="DJ42" s="23">
        <v>158.98121777</v>
      </c>
      <c r="DK42" s="23">
        <v>163.75065430000001</v>
      </c>
      <c r="DL42" s="23">
        <v>168.66317393</v>
      </c>
      <c r="DM42" s="23">
        <v>173.72306914999999</v>
      </c>
      <c r="DN42" s="23">
        <v>178.93476122000001</v>
      </c>
      <c r="DO42" s="23">
        <v>184.30280406</v>
      </c>
      <c r="DP42" s="23">
        <v>0</v>
      </c>
      <c r="DQ42" s="23">
        <v>0</v>
      </c>
      <c r="DR42" s="23">
        <v>0</v>
      </c>
      <c r="DS42" s="23">
        <v>0</v>
      </c>
      <c r="DT42" s="23">
        <v>0</v>
      </c>
      <c r="DU42" s="22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2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2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2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2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2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2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2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2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2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2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2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</row>
    <row r="43" spans="1:364">
      <c r="A43" s="21" t="s">
        <v>1249</v>
      </c>
      <c r="B43" s="21" t="s">
        <v>1250</v>
      </c>
      <c r="C43" s="21" t="s">
        <v>886</v>
      </c>
      <c r="D43" s="9" t="s">
        <v>1250</v>
      </c>
      <c r="E43" s="22"/>
      <c r="F43" s="23"/>
      <c r="G43" s="23"/>
      <c r="H43" s="23">
        <v>90.775616999999997</v>
      </c>
      <c r="I43" s="23">
        <v>93.498885999999999</v>
      </c>
      <c r="J43" s="23">
        <v>96.303853000000004</v>
      </c>
      <c r="K43" s="23">
        <v>99.192969000000005</v>
      </c>
      <c r="L43" s="23">
        <v>102.168758</v>
      </c>
      <c r="M43" s="23">
        <v>105.23382100000001</v>
      </c>
      <c r="N43" s="23">
        <v>108.39083599999999</v>
      </c>
      <c r="O43" s="23">
        <v>111.642561</v>
      </c>
      <c r="P43" s="23">
        <v>114.991838</v>
      </c>
      <c r="Q43" s="23">
        <v>118.441593</v>
      </c>
      <c r="R43" s="23">
        <v>121.99484099999999</v>
      </c>
      <c r="S43" s="23">
        <v>125.654686</v>
      </c>
      <c r="T43" s="23">
        <v>129.42432700000001</v>
      </c>
      <c r="U43" s="23">
        <v>133.30705699999999</v>
      </c>
      <c r="V43" s="23">
        <v>137.30626899999999</v>
      </c>
      <c r="W43" s="23">
        <v>141.42545699999999</v>
      </c>
      <c r="X43" s="23">
        <v>145.66822099999999</v>
      </c>
      <c r="Y43" s="22"/>
      <c r="Z43" s="23"/>
      <c r="AA43" s="23"/>
      <c r="AB43" s="23">
        <v>122.66475199999999</v>
      </c>
      <c r="AC43" s="23">
        <v>126.344695</v>
      </c>
      <c r="AD43" s="23">
        <v>130.13503600000001</v>
      </c>
      <c r="AE43" s="23">
        <v>134.03908699999999</v>
      </c>
      <c r="AF43" s="23">
        <v>138.06026</v>
      </c>
      <c r="AG43" s="23">
        <v>142.202068</v>
      </c>
      <c r="AH43" s="23">
        <v>146.46813</v>
      </c>
      <c r="AI43" s="23">
        <v>150.86217400000001</v>
      </c>
      <c r="AJ43" s="23">
        <v>155.38803899999999</v>
      </c>
      <c r="AK43" s="23">
        <v>160.04968</v>
      </c>
      <c r="AL43" s="23">
        <v>164.85117</v>
      </c>
      <c r="AM43" s="23">
        <v>169.796705</v>
      </c>
      <c r="AN43" s="23">
        <v>174.89060599999999</v>
      </c>
      <c r="AO43" s="23">
        <v>180.13732400000001</v>
      </c>
      <c r="AP43" s="23">
        <v>185.54144400000001</v>
      </c>
      <c r="AQ43" s="23">
        <v>191.107687</v>
      </c>
      <c r="AR43" s="23">
        <v>196.84091799999999</v>
      </c>
      <c r="AS43" s="22"/>
      <c r="AT43" s="23"/>
      <c r="AU43" s="23"/>
      <c r="AV43" s="23">
        <v>91.986669000000006</v>
      </c>
      <c r="AW43" s="23">
        <v>94.746268999999998</v>
      </c>
      <c r="AX43" s="23">
        <v>97.588656999999998</v>
      </c>
      <c r="AY43" s="23">
        <v>100.516317</v>
      </c>
      <c r="AZ43" s="23">
        <v>103.531807</v>
      </c>
      <c r="BA43" s="23">
        <v>106.637761</v>
      </c>
      <c r="BB43" s="23">
        <v>109.836894</v>
      </c>
      <c r="BC43" s="23">
        <v>113.132001</v>
      </c>
      <c r="BD43" s="23">
        <v>116.525961</v>
      </c>
      <c r="BE43" s="23">
        <v>120.02173999999999</v>
      </c>
      <c r="BF43" s="23">
        <v>123.622392</v>
      </c>
      <c r="BG43" s="23">
        <v>127.331064</v>
      </c>
      <c r="BH43" s="23">
        <v>131.15099599999999</v>
      </c>
      <c r="BI43" s="23">
        <v>135.08552599999999</v>
      </c>
      <c r="BJ43" s="23">
        <v>139.138092</v>
      </c>
      <c r="BK43" s="23">
        <v>143.31223499999999</v>
      </c>
      <c r="BL43" s="23">
        <v>147.611602</v>
      </c>
      <c r="BM43" s="22"/>
      <c r="BN43" s="23"/>
      <c r="BO43" s="23"/>
      <c r="BP43" s="23">
        <v>117.31414700000001</v>
      </c>
      <c r="BQ43" s="23">
        <v>120.83357100000001</v>
      </c>
      <c r="BR43" s="23">
        <v>124.458578</v>
      </c>
      <c r="BS43" s="23">
        <v>128.19233500000001</v>
      </c>
      <c r="BT43" s="23">
        <v>132.038105</v>
      </c>
      <c r="BU43" s="23">
        <v>135.99924799999999</v>
      </c>
      <c r="BV43" s="23">
        <v>140.07922500000001</v>
      </c>
      <c r="BW43" s="23">
        <v>144.28160199999999</v>
      </c>
      <c r="BX43" s="23">
        <v>148.61005</v>
      </c>
      <c r="BY43" s="23">
        <v>153.068352</v>
      </c>
      <c r="BZ43" s="23">
        <v>157.660403</v>
      </c>
      <c r="CA43" s="23">
        <v>162.39021500000001</v>
      </c>
      <c r="CB43" s="23">
        <v>167.261921</v>
      </c>
      <c r="CC43" s="23">
        <v>172.27977899999999</v>
      </c>
      <c r="CD43" s="23">
        <v>177.448172</v>
      </c>
      <c r="CE43" s="23">
        <v>182.77161699999999</v>
      </c>
      <c r="CF43" s="23">
        <v>188.25476599999999</v>
      </c>
      <c r="CG43" s="22">
        <v>94.225358691406257</v>
      </c>
      <c r="CH43" s="23">
        <v>94.225358691406257</v>
      </c>
      <c r="CI43" s="23">
        <v>94.225358691406257</v>
      </c>
      <c r="CJ43" s="23">
        <v>94.225358691406257</v>
      </c>
      <c r="CK43" s="23">
        <v>94.225358691406257</v>
      </c>
      <c r="CL43" s="23">
        <v>94.225358691406257</v>
      </c>
      <c r="CM43" s="23">
        <v>94.225358691406257</v>
      </c>
      <c r="CN43" s="23">
        <v>94.225358691406257</v>
      </c>
      <c r="CO43" s="23">
        <v>94.225358691406257</v>
      </c>
      <c r="CP43" s="23">
        <v>94.225358691406257</v>
      </c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2"/>
      <c r="DB43" s="23"/>
      <c r="DC43" s="23"/>
      <c r="DD43" s="23">
        <v>42</v>
      </c>
      <c r="DE43" s="23">
        <v>89.117936999999998</v>
      </c>
      <c r="DF43" s="23">
        <v>91.791475109999993</v>
      </c>
      <c r="DG43" s="23">
        <v>94.545219360000004</v>
      </c>
      <c r="DH43" s="23">
        <v>97.381575940000005</v>
      </c>
      <c r="DI43" s="23">
        <v>100.30302322</v>
      </c>
      <c r="DJ43" s="23">
        <v>103.31211392</v>
      </c>
      <c r="DK43" s="23">
        <v>106.41147734</v>
      </c>
      <c r="DL43" s="23">
        <v>109.60382165999999</v>
      </c>
      <c r="DM43" s="23">
        <v>112.89193631000001</v>
      </c>
      <c r="DN43" s="23">
        <v>116.27869440000001</v>
      </c>
      <c r="DO43" s="23">
        <v>119.76705523</v>
      </c>
      <c r="DP43" s="23">
        <v>0</v>
      </c>
      <c r="DQ43" s="23">
        <v>0</v>
      </c>
      <c r="DR43" s="23">
        <v>0</v>
      </c>
      <c r="DS43" s="23">
        <v>0</v>
      </c>
      <c r="DT43" s="23">
        <v>0</v>
      </c>
      <c r="DU43" s="22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2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2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2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2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2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2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2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2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2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2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2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</row>
    <row r="44" spans="1:364">
      <c r="A44" s="21" t="s">
        <v>1251</v>
      </c>
      <c r="B44" s="21" t="s">
        <v>1252</v>
      </c>
      <c r="C44" s="21" t="s">
        <v>886</v>
      </c>
      <c r="D44" s="9" t="s">
        <v>1252</v>
      </c>
      <c r="E44" s="22"/>
      <c r="F44" s="23"/>
      <c r="G44" s="23"/>
      <c r="H44" s="23">
        <v>132.08085700000001</v>
      </c>
      <c r="I44" s="23">
        <v>136.043283</v>
      </c>
      <c r="J44" s="23">
        <v>140.12458100000001</v>
      </c>
      <c r="K44" s="23">
        <v>144.328318</v>
      </c>
      <c r="L44" s="23">
        <v>148.65816799999999</v>
      </c>
      <c r="M44" s="23">
        <v>153.11791299999999</v>
      </c>
      <c r="N44" s="23">
        <v>157.71145000000001</v>
      </c>
      <c r="O44" s="23">
        <v>162.44279399999999</v>
      </c>
      <c r="P44" s="23">
        <v>167.316078</v>
      </c>
      <c r="Q44" s="23">
        <v>172.33555999999999</v>
      </c>
      <c r="R44" s="23">
        <v>177.505627</v>
      </c>
      <c r="S44" s="23">
        <v>182.83079599999999</v>
      </c>
      <c r="T44" s="23">
        <v>188.31572</v>
      </c>
      <c r="U44" s="23">
        <v>193.965192</v>
      </c>
      <c r="V44" s="23">
        <v>199.78414799999999</v>
      </c>
      <c r="W44" s="23">
        <v>205.777672</v>
      </c>
      <c r="X44" s="23">
        <v>211.95100199999999</v>
      </c>
      <c r="Y44" s="22"/>
      <c r="Z44" s="23"/>
      <c r="AA44" s="23"/>
      <c r="AB44" s="23">
        <v>178.48036999999999</v>
      </c>
      <c r="AC44" s="23">
        <v>183.83478099999999</v>
      </c>
      <c r="AD44" s="23">
        <v>189.34982400000001</v>
      </c>
      <c r="AE44" s="23">
        <v>195.03031899999999</v>
      </c>
      <c r="AF44" s="23">
        <v>200.88122899999999</v>
      </c>
      <c r="AG44" s="23">
        <v>206.90766600000001</v>
      </c>
      <c r="AH44" s="23">
        <v>213.11489599999999</v>
      </c>
      <c r="AI44" s="23">
        <v>219.508343</v>
      </c>
      <c r="AJ44" s="23">
        <v>226.093593</v>
      </c>
      <c r="AK44" s="23">
        <v>232.87640099999999</v>
      </c>
      <c r="AL44" s="23">
        <v>239.86269300000001</v>
      </c>
      <c r="AM44" s="23">
        <v>247.05857399999999</v>
      </c>
      <c r="AN44" s="23">
        <v>254.47033099999999</v>
      </c>
      <c r="AO44" s="23">
        <v>262.10444100000001</v>
      </c>
      <c r="AP44" s="23">
        <v>269.96757400000001</v>
      </c>
      <c r="AQ44" s="23">
        <v>278.06660099999999</v>
      </c>
      <c r="AR44" s="23">
        <v>286.40859899999998</v>
      </c>
      <c r="AS44" s="22"/>
      <c r="AT44" s="23"/>
      <c r="AU44" s="23"/>
      <c r="AV44" s="23">
        <v>133.84296900000001</v>
      </c>
      <c r="AW44" s="23">
        <v>137.85825800000001</v>
      </c>
      <c r="AX44" s="23">
        <v>141.99400600000001</v>
      </c>
      <c r="AY44" s="23">
        <v>146.253826</v>
      </c>
      <c r="AZ44" s="23">
        <v>150.64144099999999</v>
      </c>
      <c r="BA44" s="23">
        <v>155.160684</v>
      </c>
      <c r="BB44" s="23">
        <v>159.815505</v>
      </c>
      <c r="BC44" s="23">
        <v>164.60997</v>
      </c>
      <c r="BD44" s="23">
        <v>169.548269</v>
      </c>
      <c r="BE44" s="23">
        <v>174.63471699999999</v>
      </c>
      <c r="BF44" s="23">
        <v>179.87375900000001</v>
      </c>
      <c r="BG44" s="23">
        <v>185.269972</v>
      </c>
      <c r="BH44" s="23">
        <v>190.82807099999999</v>
      </c>
      <c r="BI44" s="23">
        <v>196.55291299999999</v>
      </c>
      <c r="BJ44" s="23">
        <v>202.4495</v>
      </c>
      <c r="BK44" s="23">
        <v>208.52298500000001</v>
      </c>
      <c r="BL44" s="23">
        <v>214.77867499999999</v>
      </c>
      <c r="BM44" s="22"/>
      <c r="BN44" s="23"/>
      <c r="BO44" s="23"/>
      <c r="BP44" s="23">
        <v>170.69510099999999</v>
      </c>
      <c r="BQ44" s="23">
        <v>175.815954</v>
      </c>
      <c r="BR44" s="23">
        <v>181.09043299999999</v>
      </c>
      <c r="BS44" s="23">
        <v>186.523146</v>
      </c>
      <c r="BT44" s="23">
        <v>192.11884000000001</v>
      </c>
      <c r="BU44" s="23">
        <v>197.88240500000001</v>
      </c>
      <c r="BV44" s="23">
        <v>203.81887699999999</v>
      </c>
      <c r="BW44" s="23">
        <v>209.93344300000001</v>
      </c>
      <c r="BX44" s="23">
        <v>216.23144600000001</v>
      </c>
      <c r="BY44" s="23">
        <v>222.718389</v>
      </c>
      <c r="BZ44" s="23">
        <v>229.39994100000001</v>
      </c>
      <c r="CA44" s="23">
        <v>236.28193899999999</v>
      </c>
      <c r="CB44" s="23">
        <v>243.370397</v>
      </c>
      <c r="CC44" s="23">
        <v>250.67150899999999</v>
      </c>
      <c r="CD44" s="23">
        <v>258.19165400000003</v>
      </c>
      <c r="CE44" s="23">
        <v>265.93740400000002</v>
      </c>
      <c r="CF44" s="23">
        <v>273.915526</v>
      </c>
      <c r="CG44" s="22">
        <v>125.83092500000001</v>
      </c>
      <c r="CH44" s="23">
        <v>125.83092500000001</v>
      </c>
      <c r="CI44" s="23">
        <v>125.83092500000001</v>
      </c>
      <c r="CJ44" s="23">
        <v>125.83092500000001</v>
      </c>
      <c r="CK44" s="23">
        <v>125.83092500000001</v>
      </c>
      <c r="CL44" s="23">
        <v>125.83092500000001</v>
      </c>
      <c r="CM44" s="23">
        <v>125.83092500000001</v>
      </c>
      <c r="CN44" s="23">
        <v>125.83092500000001</v>
      </c>
      <c r="CO44" s="23">
        <v>125.83092500000001</v>
      </c>
      <c r="CP44" s="23">
        <v>125.83092500000001</v>
      </c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2"/>
      <c r="DB44" s="23"/>
      <c r="DC44" s="23"/>
      <c r="DD44" s="23">
        <v>43</v>
      </c>
      <c r="DE44" s="23">
        <v>137.13859500000001</v>
      </c>
      <c r="DF44" s="23">
        <v>141.25275285000001</v>
      </c>
      <c r="DG44" s="23">
        <v>145.49033544</v>
      </c>
      <c r="DH44" s="23">
        <v>149.85504549999999</v>
      </c>
      <c r="DI44" s="23">
        <v>154.35069686</v>
      </c>
      <c r="DJ44" s="23">
        <v>158.98121777</v>
      </c>
      <c r="DK44" s="23">
        <v>163.75065430000001</v>
      </c>
      <c r="DL44" s="23">
        <v>168.66317393</v>
      </c>
      <c r="DM44" s="23">
        <v>173.72306914999999</v>
      </c>
      <c r="DN44" s="23">
        <v>178.93476122000001</v>
      </c>
      <c r="DO44" s="23">
        <v>184.30280406</v>
      </c>
      <c r="DP44" s="23">
        <v>0</v>
      </c>
      <c r="DQ44" s="23">
        <v>0</v>
      </c>
      <c r="DR44" s="23">
        <v>0</v>
      </c>
      <c r="DS44" s="23">
        <v>0</v>
      </c>
      <c r="DT44" s="23">
        <v>0</v>
      </c>
      <c r="DU44" s="22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2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2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2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2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2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2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2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2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2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2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2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</row>
    <row r="45" spans="1:364">
      <c r="A45" s="21" t="s">
        <v>1253</v>
      </c>
      <c r="B45" s="21" t="s">
        <v>1254</v>
      </c>
      <c r="C45" s="21" t="s">
        <v>886</v>
      </c>
      <c r="D45" s="9" t="s">
        <v>1254</v>
      </c>
      <c r="E45" s="22"/>
      <c r="F45" s="23"/>
      <c r="G45" s="23"/>
      <c r="H45" s="23">
        <v>90.775616999999997</v>
      </c>
      <c r="I45" s="23">
        <v>93.498885999999999</v>
      </c>
      <c r="J45" s="23">
        <v>96.303853000000004</v>
      </c>
      <c r="K45" s="23">
        <v>99.192969000000005</v>
      </c>
      <c r="L45" s="23">
        <v>102.168758</v>
      </c>
      <c r="M45" s="23">
        <v>105.23382100000001</v>
      </c>
      <c r="N45" s="23">
        <v>108.39083599999999</v>
      </c>
      <c r="O45" s="23">
        <v>111.642561</v>
      </c>
      <c r="P45" s="23">
        <v>114.991838</v>
      </c>
      <c r="Q45" s="23">
        <v>118.441593</v>
      </c>
      <c r="R45" s="23">
        <v>121.99484099999999</v>
      </c>
      <c r="S45" s="23">
        <v>125.654686</v>
      </c>
      <c r="T45" s="23">
        <v>129.42432700000001</v>
      </c>
      <c r="U45" s="23">
        <v>133.30705699999999</v>
      </c>
      <c r="V45" s="23">
        <v>137.30626899999999</v>
      </c>
      <c r="W45" s="23">
        <v>141.42545699999999</v>
      </c>
      <c r="X45" s="23">
        <v>145.66822099999999</v>
      </c>
      <c r="Y45" s="22"/>
      <c r="Z45" s="23"/>
      <c r="AA45" s="23"/>
      <c r="AB45" s="23">
        <v>122.66475199999999</v>
      </c>
      <c r="AC45" s="23">
        <v>126.344695</v>
      </c>
      <c r="AD45" s="23">
        <v>130.13503600000001</v>
      </c>
      <c r="AE45" s="23">
        <v>134.03908699999999</v>
      </c>
      <c r="AF45" s="23">
        <v>138.06026</v>
      </c>
      <c r="AG45" s="23">
        <v>142.202068</v>
      </c>
      <c r="AH45" s="23">
        <v>146.46813</v>
      </c>
      <c r="AI45" s="23">
        <v>150.86217400000001</v>
      </c>
      <c r="AJ45" s="23">
        <v>155.38803899999999</v>
      </c>
      <c r="AK45" s="23">
        <v>160.04968</v>
      </c>
      <c r="AL45" s="23">
        <v>164.85117</v>
      </c>
      <c r="AM45" s="23">
        <v>169.796705</v>
      </c>
      <c r="AN45" s="23">
        <v>174.89060599999999</v>
      </c>
      <c r="AO45" s="23">
        <v>180.13732400000001</v>
      </c>
      <c r="AP45" s="23">
        <v>185.54144400000001</v>
      </c>
      <c r="AQ45" s="23">
        <v>191.107687</v>
      </c>
      <c r="AR45" s="23">
        <v>196.84091799999999</v>
      </c>
      <c r="AS45" s="22"/>
      <c r="AT45" s="23"/>
      <c r="AU45" s="23"/>
      <c r="AV45" s="23">
        <v>91.986669000000006</v>
      </c>
      <c r="AW45" s="23">
        <v>94.746268999999998</v>
      </c>
      <c r="AX45" s="23">
        <v>97.588656999999998</v>
      </c>
      <c r="AY45" s="23">
        <v>100.516317</v>
      </c>
      <c r="AZ45" s="23">
        <v>103.531807</v>
      </c>
      <c r="BA45" s="23">
        <v>106.637761</v>
      </c>
      <c r="BB45" s="23">
        <v>109.836894</v>
      </c>
      <c r="BC45" s="23">
        <v>113.132001</v>
      </c>
      <c r="BD45" s="23">
        <v>116.525961</v>
      </c>
      <c r="BE45" s="23">
        <v>120.02173999999999</v>
      </c>
      <c r="BF45" s="23">
        <v>123.622392</v>
      </c>
      <c r="BG45" s="23">
        <v>127.331064</v>
      </c>
      <c r="BH45" s="23">
        <v>131.15099599999999</v>
      </c>
      <c r="BI45" s="23">
        <v>135.08552599999999</v>
      </c>
      <c r="BJ45" s="23">
        <v>139.138092</v>
      </c>
      <c r="BK45" s="23">
        <v>143.31223499999999</v>
      </c>
      <c r="BL45" s="23">
        <v>147.611602</v>
      </c>
      <c r="BM45" s="22"/>
      <c r="BN45" s="23"/>
      <c r="BO45" s="23"/>
      <c r="BP45" s="23">
        <v>117.31414700000001</v>
      </c>
      <c r="BQ45" s="23">
        <v>120.83357100000001</v>
      </c>
      <c r="BR45" s="23">
        <v>124.458578</v>
      </c>
      <c r="BS45" s="23">
        <v>128.19233500000001</v>
      </c>
      <c r="BT45" s="23">
        <v>132.038105</v>
      </c>
      <c r="BU45" s="23">
        <v>135.99924799999999</v>
      </c>
      <c r="BV45" s="23">
        <v>140.07922500000001</v>
      </c>
      <c r="BW45" s="23">
        <v>144.28160199999999</v>
      </c>
      <c r="BX45" s="23">
        <v>148.61005</v>
      </c>
      <c r="BY45" s="23">
        <v>153.068352</v>
      </c>
      <c r="BZ45" s="23">
        <v>157.660403</v>
      </c>
      <c r="CA45" s="23">
        <v>162.39021500000001</v>
      </c>
      <c r="CB45" s="23">
        <v>167.261921</v>
      </c>
      <c r="CC45" s="23">
        <v>172.27977899999999</v>
      </c>
      <c r="CD45" s="23">
        <v>177.448172</v>
      </c>
      <c r="CE45" s="23">
        <v>182.77161699999999</v>
      </c>
      <c r="CF45" s="23">
        <v>188.25476599999999</v>
      </c>
      <c r="CG45" s="22">
        <v>98.896443164062504</v>
      </c>
      <c r="CH45" s="23">
        <v>98.896443164062504</v>
      </c>
      <c r="CI45" s="23">
        <v>98.896443164062504</v>
      </c>
      <c r="CJ45" s="23">
        <v>98.896443164062504</v>
      </c>
      <c r="CK45" s="23">
        <v>98.896443164062504</v>
      </c>
      <c r="CL45" s="23">
        <v>98.896443164062504</v>
      </c>
      <c r="CM45" s="23">
        <v>98.896443164062504</v>
      </c>
      <c r="CN45" s="23">
        <v>98.896443164062504</v>
      </c>
      <c r="CO45" s="23">
        <v>98.896443164062504</v>
      </c>
      <c r="CP45" s="23">
        <v>98.896443164062504</v>
      </c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2"/>
      <c r="DB45" s="23"/>
      <c r="DC45" s="23"/>
      <c r="DD45" s="23">
        <v>44</v>
      </c>
      <c r="DE45" s="23">
        <v>89.117936999999998</v>
      </c>
      <c r="DF45" s="23">
        <v>91.791475109999993</v>
      </c>
      <c r="DG45" s="23">
        <v>94.545219360000004</v>
      </c>
      <c r="DH45" s="23">
        <v>97.381575940000005</v>
      </c>
      <c r="DI45" s="23">
        <v>100.30302322</v>
      </c>
      <c r="DJ45" s="23">
        <v>103.31211392</v>
      </c>
      <c r="DK45" s="23">
        <v>106.41147734</v>
      </c>
      <c r="DL45" s="23">
        <v>109.60382165999999</v>
      </c>
      <c r="DM45" s="23">
        <v>112.89193631000001</v>
      </c>
      <c r="DN45" s="23">
        <v>116.27869440000001</v>
      </c>
      <c r="DO45" s="23">
        <v>119.76705523</v>
      </c>
      <c r="DP45" s="23">
        <v>0</v>
      </c>
      <c r="DQ45" s="23">
        <v>0</v>
      </c>
      <c r="DR45" s="23">
        <v>0</v>
      </c>
      <c r="DS45" s="23">
        <v>0</v>
      </c>
      <c r="DT45" s="23">
        <v>0</v>
      </c>
      <c r="DU45" s="22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2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2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2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2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2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2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2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2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2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2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2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</row>
    <row r="46" spans="1:364">
      <c r="A46" s="21" t="s">
        <v>1255</v>
      </c>
      <c r="B46" s="21" t="s">
        <v>1256</v>
      </c>
      <c r="C46" s="21" t="s">
        <v>886</v>
      </c>
      <c r="D46" s="9" t="s">
        <v>1256</v>
      </c>
      <c r="E46" s="22"/>
      <c r="F46" s="23"/>
      <c r="G46" s="23"/>
      <c r="H46" s="23">
        <v>132.08085700000001</v>
      </c>
      <c r="I46" s="23">
        <v>136.043283</v>
      </c>
      <c r="J46" s="23">
        <v>140.12458100000001</v>
      </c>
      <c r="K46" s="23">
        <v>144.328318</v>
      </c>
      <c r="L46" s="23">
        <v>148.65816799999999</v>
      </c>
      <c r="M46" s="23">
        <v>153.11791299999999</v>
      </c>
      <c r="N46" s="23">
        <v>157.71145000000001</v>
      </c>
      <c r="O46" s="23">
        <v>162.44279399999999</v>
      </c>
      <c r="P46" s="23">
        <v>167.316078</v>
      </c>
      <c r="Q46" s="23">
        <v>172.33555999999999</v>
      </c>
      <c r="R46" s="23">
        <v>177.505627</v>
      </c>
      <c r="S46" s="23">
        <v>182.83079599999999</v>
      </c>
      <c r="T46" s="23">
        <v>188.31572</v>
      </c>
      <c r="U46" s="23">
        <v>193.965192</v>
      </c>
      <c r="V46" s="23">
        <v>199.78414799999999</v>
      </c>
      <c r="W46" s="23">
        <v>205.777672</v>
      </c>
      <c r="X46" s="23">
        <v>211.95100199999999</v>
      </c>
      <c r="Y46" s="22"/>
      <c r="Z46" s="23"/>
      <c r="AA46" s="23"/>
      <c r="AB46" s="23">
        <v>178.48036999999999</v>
      </c>
      <c r="AC46" s="23">
        <v>183.83478099999999</v>
      </c>
      <c r="AD46" s="23">
        <v>189.34982400000001</v>
      </c>
      <c r="AE46" s="23">
        <v>195.03031899999999</v>
      </c>
      <c r="AF46" s="23">
        <v>200.88122899999999</v>
      </c>
      <c r="AG46" s="23">
        <v>206.90766600000001</v>
      </c>
      <c r="AH46" s="23">
        <v>213.11489599999999</v>
      </c>
      <c r="AI46" s="23">
        <v>219.508343</v>
      </c>
      <c r="AJ46" s="23">
        <v>226.093593</v>
      </c>
      <c r="AK46" s="23">
        <v>232.87640099999999</v>
      </c>
      <c r="AL46" s="23">
        <v>239.86269300000001</v>
      </c>
      <c r="AM46" s="23">
        <v>247.05857399999999</v>
      </c>
      <c r="AN46" s="23">
        <v>254.47033099999999</v>
      </c>
      <c r="AO46" s="23">
        <v>262.10444100000001</v>
      </c>
      <c r="AP46" s="23">
        <v>269.96757400000001</v>
      </c>
      <c r="AQ46" s="23">
        <v>278.06660099999999</v>
      </c>
      <c r="AR46" s="23">
        <v>286.40859899999998</v>
      </c>
      <c r="AS46" s="22"/>
      <c r="AT46" s="23"/>
      <c r="AU46" s="23"/>
      <c r="AV46" s="23">
        <v>133.84296900000001</v>
      </c>
      <c r="AW46" s="23">
        <v>137.85825800000001</v>
      </c>
      <c r="AX46" s="23">
        <v>141.99400600000001</v>
      </c>
      <c r="AY46" s="23">
        <v>146.253826</v>
      </c>
      <c r="AZ46" s="23">
        <v>150.64144099999999</v>
      </c>
      <c r="BA46" s="23">
        <v>155.160684</v>
      </c>
      <c r="BB46" s="23">
        <v>159.815505</v>
      </c>
      <c r="BC46" s="23">
        <v>164.60997</v>
      </c>
      <c r="BD46" s="23">
        <v>169.548269</v>
      </c>
      <c r="BE46" s="23">
        <v>174.63471699999999</v>
      </c>
      <c r="BF46" s="23">
        <v>179.87375900000001</v>
      </c>
      <c r="BG46" s="23">
        <v>185.269972</v>
      </c>
      <c r="BH46" s="23">
        <v>190.82807099999999</v>
      </c>
      <c r="BI46" s="23">
        <v>196.55291299999999</v>
      </c>
      <c r="BJ46" s="23">
        <v>202.4495</v>
      </c>
      <c r="BK46" s="23">
        <v>208.52298500000001</v>
      </c>
      <c r="BL46" s="23">
        <v>214.77867499999999</v>
      </c>
      <c r="BM46" s="22"/>
      <c r="BN46" s="23"/>
      <c r="BO46" s="23"/>
      <c r="BP46" s="23">
        <v>170.69510099999999</v>
      </c>
      <c r="BQ46" s="23">
        <v>175.815954</v>
      </c>
      <c r="BR46" s="23">
        <v>181.09043299999999</v>
      </c>
      <c r="BS46" s="23">
        <v>186.523146</v>
      </c>
      <c r="BT46" s="23">
        <v>192.11884000000001</v>
      </c>
      <c r="BU46" s="23">
        <v>197.88240500000001</v>
      </c>
      <c r="BV46" s="23">
        <v>203.81887699999999</v>
      </c>
      <c r="BW46" s="23">
        <v>209.93344300000001</v>
      </c>
      <c r="BX46" s="23">
        <v>216.23144600000001</v>
      </c>
      <c r="BY46" s="23">
        <v>222.718389</v>
      </c>
      <c r="BZ46" s="23">
        <v>229.39994100000001</v>
      </c>
      <c r="CA46" s="23">
        <v>236.28193899999999</v>
      </c>
      <c r="CB46" s="23">
        <v>243.370397</v>
      </c>
      <c r="CC46" s="23">
        <v>250.67150899999999</v>
      </c>
      <c r="CD46" s="23">
        <v>258.19165400000003</v>
      </c>
      <c r="CE46" s="23">
        <v>265.93740400000002</v>
      </c>
      <c r="CF46" s="23">
        <v>273.915526</v>
      </c>
      <c r="CG46" s="22">
        <v>125.83092500000001</v>
      </c>
      <c r="CH46" s="23">
        <v>125.83092500000001</v>
      </c>
      <c r="CI46" s="23">
        <v>125.83092500000001</v>
      </c>
      <c r="CJ46" s="23">
        <v>125.83092500000001</v>
      </c>
      <c r="CK46" s="23">
        <v>125.83092500000001</v>
      </c>
      <c r="CL46" s="23">
        <v>125.83092500000001</v>
      </c>
      <c r="CM46" s="23">
        <v>125.83092500000001</v>
      </c>
      <c r="CN46" s="23">
        <v>125.83092500000001</v>
      </c>
      <c r="CO46" s="23">
        <v>125.83092500000001</v>
      </c>
      <c r="CP46" s="23">
        <v>125.83092500000001</v>
      </c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2"/>
      <c r="DB46" s="23"/>
      <c r="DC46" s="23"/>
      <c r="DD46" s="23">
        <v>45</v>
      </c>
      <c r="DE46" s="23">
        <v>137.13859500000001</v>
      </c>
      <c r="DF46" s="23">
        <v>141.25275285000001</v>
      </c>
      <c r="DG46" s="23">
        <v>145.49033544</v>
      </c>
      <c r="DH46" s="23">
        <v>149.85504549999999</v>
      </c>
      <c r="DI46" s="23">
        <v>154.35069686</v>
      </c>
      <c r="DJ46" s="23">
        <v>158.98121777</v>
      </c>
      <c r="DK46" s="23">
        <v>163.75065430000001</v>
      </c>
      <c r="DL46" s="23">
        <v>168.66317393</v>
      </c>
      <c r="DM46" s="23">
        <v>173.72306914999999</v>
      </c>
      <c r="DN46" s="23">
        <v>178.93476122000001</v>
      </c>
      <c r="DO46" s="23">
        <v>184.30280406</v>
      </c>
      <c r="DP46" s="23">
        <v>0</v>
      </c>
      <c r="DQ46" s="23">
        <v>0</v>
      </c>
      <c r="DR46" s="23">
        <v>0</v>
      </c>
      <c r="DS46" s="23">
        <v>0</v>
      </c>
      <c r="DT46" s="23">
        <v>0</v>
      </c>
      <c r="DU46" s="22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2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2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2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2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2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2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2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2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2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2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2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</row>
    <row r="47" spans="1:364">
      <c r="A47" s="21" t="s">
        <v>1257</v>
      </c>
      <c r="B47" s="21" t="s">
        <v>1258</v>
      </c>
      <c r="C47" s="21" t="s">
        <v>886</v>
      </c>
      <c r="D47" s="9" t="s">
        <v>1258</v>
      </c>
      <c r="E47" s="22"/>
      <c r="F47" s="23"/>
      <c r="G47" s="23"/>
      <c r="H47" s="23">
        <v>90.775616999999997</v>
      </c>
      <c r="I47" s="23">
        <v>93.498885999999999</v>
      </c>
      <c r="J47" s="23">
        <v>96.303853000000004</v>
      </c>
      <c r="K47" s="23">
        <v>99.192969000000005</v>
      </c>
      <c r="L47" s="23">
        <v>102.168758</v>
      </c>
      <c r="M47" s="23">
        <v>105.23382100000001</v>
      </c>
      <c r="N47" s="23">
        <v>108.39083599999999</v>
      </c>
      <c r="O47" s="23">
        <v>111.642561</v>
      </c>
      <c r="P47" s="23">
        <v>114.991838</v>
      </c>
      <c r="Q47" s="23">
        <v>118.441593</v>
      </c>
      <c r="R47" s="23">
        <v>121.99484099999999</v>
      </c>
      <c r="S47" s="23">
        <v>125.654686</v>
      </c>
      <c r="T47" s="23">
        <v>129.42432700000001</v>
      </c>
      <c r="U47" s="23">
        <v>133.30705699999999</v>
      </c>
      <c r="V47" s="23">
        <v>137.30626899999999</v>
      </c>
      <c r="W47" s="23">
        <v>141.42545699999999</v>
      </c>
      <c r="X47" s="23">
        <v>145.66822099999999</v>
      </c>
      <c r="Y47" s="22"/>
      <c r="Z47" s="23"/>
      <c r="AA47" s="23"/>
      <c r="AB47" s="23">
        <v>122.66475199999999</v>
      </c>
      <c r="AC47" s="23">
        <v>126.344695</v>
      </c>
      <c r="AD47" s="23">
        <v>130.13503600000001</v>
      </c>
      <c r="AE47" s="23">
        <v>134.03908699999999</v>
      </c>
      <c r="AF47" s="23">
        <v>138.06026</v>
      </c>
      <c r="AG47" s="23">
        <v>142.202068</v>
      </c>
      <c r="AH47" s="23">
        <v>146.46813</v>
      </c>
      <c r="AI47" s="23">
        <v>150.86217400000001</v>
      </c>
      <c r="AJ47" s="23">
        <v>155.38803899999999</v>
      </c>
      <c r="AK47" s="23">
        <v>160.04968</v>
      </c>
      <c r="AL47" s="23">
        <v>164.85117</v>
      </c>
      <c r="AM47" s="23">
        <v>169.796705</v>
      </c>
      <c r="AN47" s="23">
        <v>174.89060599999999</v>
      </c>
      <c r="AO47" s="23">
        <v>180.13732400000001</v>
      </c>
      <c r="AP47" s="23">
        <v>185.54144400000001</v>
      </c>
      <c r="AQ47" s="23">
        <v>191.107687</v>
      </c>
      <c r="AR47" s="23">
        <v>196.84091799999999</v>
      </c>
      <c r="AS47" s="22"/>
      <c r="AT47" s="23"/>
      <c r="AU47" s="23"/>
      <c r="AV47" s="23">
        <v>91.986669000000006</v>
      </c>
      <c r="AW47" s="23">
        <v>94.746268999999998</v>
      </c>
      <c r="AX47" s="23">
        <v>97.588656999999998</v>
      </c>
      <c r="AY47" s="23">
        <v>100.516317</v>
      </c>
      <c r="AZ47" s="23">
        <v>103.531807</v>
      </c>
      <c r="BA47" s="23">
        <v>106.637761</v>
      </c>
      <c r="BB47" s="23">
        <v>109.836894</v>
      </c>
      <c r="BC47" s="23">
        <v>113.132001</v>
      </c>
      <c r="BD47" s="23">
        <v>116.525961</v>
      </c>
      <c r="BE47" s="23">
        <v>120.02173999999999</v>
      </c>
      <c r="BF47" s="23">
        <v>123.622392</v>
      </c>
      <c r="BG47" s="23">
        <v>127.331064</v>
      </c>
      <c r="BH47" s="23">
        <v>131.15099599999999</v>
      </c>
      <c r="BI47" s="23">
        <v>135.08552599999999</v>
      </c>
      <c r="BJ47" s="23">
        <v>139.138092</v>
      </c>
      <c r="BK47" s="23">
        <v>143.31223499999999</v>
      </c>
      <c r="BL47" s="23">
        <v>147.611602</v>
      </c>
      <c r="BM47" s="22"/>
      <c r="BN47" s="23"/>
      <c r="BO47" s="23"/>
      <c r="BP47" s="23">
        <v>117.31414700000001</v>
      </c>
      <c r="BQ47" s="23">
        <v>120.83357100000001</v>
      </c>
      <c r="BR47" s="23">
        <v>124.458578</v>
      </c>
      <c r="BS47" s="23">
        <v>128.19233500000001</v>
      </c>
      <c r="BT47" s="23">
        <v>132.038105</v>
      </c>
      <c r="BU47" s="23">
        <v>135.99924799999999</v>
      </c>
      <c r="BV47" s="23">
        <v>140.07922500000001</v>
      </c>
      <c r="BW47" s="23">
        <v>144.28160199999999</v>
      </c>
      <c r="BX47" s="23">
        <v>148.61005</v>
      </c>
      <c r="BY47" s="23">
        <v>153.068352</v>
      </c>
      <c r="BZ47" s="23">
        <v>157.660403</v>
      </c>
      <c r="CA47" s="23">
        <v>162.39021500000001</v>
      </c>
      <c r="CB47" s="23">
        <v>167.261921</v>
      </c>
      <c r="CC47" s="23">
        <v>172.27977899999999</v>
      </c>
      <c r="CD47" s="23">
        <v>177.448172</v>
      </c>
      <c r="CE47" s="23">
        <v>182.77161699999999</v>
      </c>
      <c r="CF47" s="23">
        <v>188.25476599999999</v>
      </c>
      <c r="CG47" s="22">
        <v>94.225358691406257</v>
      </c>
      <c r="CH47" s="23">
        <v>94.225358691406257</v>
      </c>
      <c r="CI47" s="23">
        <v>94.225358691406257</v>
      </c>
      <c r="CJ47" s="23">
        <v>94.225358691406257</v>
      </c>
      <c r="CK47" s="23">
        <v>94.225358691406257</v>
      </c>
      <c r="CL47" s="23">
        <v>94.225358691406257</v>
      </c>
      <c r="CM47" s="23">
        <v>94.225358691406257</v>
      </c>
      <c r="CN47" s="23">
        <v>94.225358691406257</v>
      </c>
      <c r="CO47" s="23">
        <v>94.225358691406257</v>
      </c>
      <c r="CP47" s="23">
        <v>94.225358691406257</v>
      </c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2"/>
      <c r="DB47" s="23"/>
      <c r="DC47" s="23"/>
      <c r="DD47" s="23">
        <v>46</v>
      </c>
      <c r="DE47" s="23">
        <v>89.117936999999998</v>
      </c>
      <c r="DF47" s="23">
        <v>91.791475109999993</v>
      </c>
      <c r="DG47" s="23">
        <v>94.545219360000004</v>
      </c>
      <c r="DH47" s="23">
        <v>97.381575940000005</v>
      </c>
      <c r="DI47" s="23">
        <v>100.30302322</v>
      </c>
      <c r="DJ47" s="23">
        <v>103.31211392</v>
      </c>
      <c r="DK47" s="23">
        <v>106.41147734</v>
      </c>
      <c r="DL47" s="23">
        <v>109.60382165999999</v>
      </c>
      <c r="DM47" s="23">
        <v>112.89193631000001</v>
      </c>
      <c r="DN47" s="23">
        <v>116.27869440000001</v>
      </c>
      <c r="DO47" s="23">
        <v>119.76705523</v>
      </c>
      <c r="DP47" s="23">
        <v>0</v>
      </c>
      <c r="DQ47" s="23">
        <v>0</v>
      </c>
      <c r="DR47" s="23">
        <v>0</v>
      </c>
      <c r="DS47" s="23">
        <v>0</v>
      </c>
      <c r="DT47" s="23">
        <v>0</v>
      </c>
      <c r="DU47" s="22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2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2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2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2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2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2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2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2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2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2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2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</row>
    <row r="48" spans="1:364">
      <c r="A48" s="21" t="s">
        <v>1259</v>
      </c>
      <c r="B48" s="21" t="s">
        <v>1260</v>
      </c>
      <c r="C48" s="21" t="s">
        <v>886</v>
      </c>
      <c r="D48" s="9" t="s">
        <v>1260</v>
      </c>
      <c r="E48" s="22"/>
      <c r="F48" s="23"/>
      <c r="G48" s="23"/>
      <c r="H48" s="23">
        <v>145.369711</v>
      </c>
      <c r="I48" s="23">
        <v>148.71321399999999</v>
      </c>
      <c r="J48" s="23">
        <v>152.13361800000001</v>
      </c>
      <c r="K48" s="23">
        <v>155.63269099999999</v>
      </c>
      <c r="L48" s="23">
        <v>159.212243</v>
      </c>
      <c r="M48" s="23">
        <v>162.87412499999999</v>
      </c>
      <c r="N48" s="23">
        <v>166.62022999999999</v>
      </c>
      <c r="O48" s="23">
        <v>170.452495</v>
      </c>
      <c r="P48" s="23">
        <v>174.37290200000001</v>
      </c>
      <c r="Q48" s="23">
        <v>178.38347899999999</v>
      </c>
      <c r="R48" s="23">
        <v>182.486299</v>
      </c>
      <c r="S48" s="23">
        <v>186.68348399999999</v>
      </c>
      <c r="T48" s="23">
        <v>190.977204</v>
      </c>
      <c r="U48" s="23">
        <v>195.36967999999999</v>
      </c>
      <c r="V48" s="23">
        <v>199.86318299999999</v>
      </c>
      <c r="W48" s="23">
        <v>204.460036</v>
      </c>
      <c r="X48" s="23">
        <v>209.16261700000001</v>
      </c>
      <c r="Y48" s="22"/>
      <c r="Z48" s="23"/>
      <c r="AA48" s="23"/>
      <c r="AB48" s="23">
        <v>196.43754799999999</v>
      </c>
      <c r="AC48" s="23">
        <v>200.955612</v>
      </c>
      <c r="AD48" s="23">
        <v>205.57759100000001</v>
      </c>
      <c r="AE48" s="23">
        <v>210.30587600000001</v>
      </c>
      <c r="AF48" s="23">
        <v>215.142911</v>
      </c>
      <c r="AG48" s="23">
        <v>220.09119799999999</v>
      </c>
      <c r="AH48" s="23">
        <v>225.15329600000001</v>
      </c>
      <c r="AI48" s="23">
        <v>230.33182199999999</v>
      </c>
      <c r="AJ48" s="23">
        <v>235.62945400000001</v>
      </c>
      <c r="AK48" s="23">
        <v>241.04893100000001</v>
      </c>
      <c r="AL48" s="23">
        <v>246.59305599999999</v>
      </c>
      <c r="AM48" s="23">
        <v>252.26469599999999</v>
      </c>
      <c r="AN48" s="23">
        <v>258.06678399999998</v>
      </c>
      <c r="AO48" s="23">
        <v>264.00232</v>
      </c>
      <c r="AP48" s="23">
        <v>270.07437299999998</v>
      </c>
      <c r="AQ48" s="23">
        <v>276.28608400000002</v>
      </c>
      <c r="AR48" s="23">
        <v>282.64066400000002</v>
      </c>
      <c r="AS48" s="22"/>
      <c r="AT48" s="23"/>
      <c r="AU48" s="23"/>
      <c r="AV48" s="23">
        <v>147.309111</v>
      </c>
      <c r="AW48" s="23">
        <v>150.69722100000001</v>
      </c>
      <c r="AX48" s="23">
        <v>154.16325699999999</v>
      </c>
      <c r="AY48" s="23">
        <v>157.709012</v>
      </c>
      <c r="AZ48" s="23">
        <v>161.336319</v>
      </c>
      <c r="BA48" s="23">
        <v>165.047054</v>
      </c>
      <c r="BB48" s="23">
        <v>168.84313599999999</v>
      </c>
      <c r="BC48" s="23">
        <v>172.726528</v>
      </c>
      <c r="BD48" s="23">
        <v>176.69923800000001</v>
      </c>
      <c r="BE48" s="23">
        <v>180.76331999999999</v>
      </c>
      <c r="BF48" s="23">
        <v>184.92087599999999</v>
      </c>
      <c r="BG48" s="23">
        <v>189.17405600000001</v>
      </c>
      <c r="BH48" s="23">
        <v>193.525059</v>
      </c>
      <c r="BI48" s="23">
        <v>197.976135</v>
      </c>
      <c r="BJ48" s="23">
        <v>202.52958599999999</v>
      </c>
      <c r="BK48" s="23">
        <v>207.18776600000001</v>
      </c>
      <c r="BL48" s="23">
        <v>211.95308499999999</v>
      </c>
      <c r="BM48" s="22"/>
      <c r="BN48" s="23"/>
      <c r="BO48" s="23"/>
      <c r="BP48" s="23">
        <v>187.86899199999999</v>
      </c>
      <c r="BQ48" s="23">
        <v>192.18997899999999</v>
      </c>
      <c r="BR48" s="23">
        <v>196.61034900000001</v>
      </c>
      <c r="BS48" s="23">
        <v>201.13238699999999</v>
      </c>
      <c r="BT48" s="23">
        <v>205.758432</v>
      </c>
      <c r="BU48" s="23">
        <v>210.49087599999999</v>
      </c>
      <c r="BV48" s="23">
        <v>215.332166</v>
      </c>
      <c r="BW48" s="23">
        <v>220.284806</v>
      </c>
      <c r="BX48" s="23">
        <v>225.35135700000001</v>
      </c>
      <c r="BY48" s="23">
        <v>230.53443799999999</v>
      </c>
      <c r="BZ48" s="23">
        <v>235.83672999999999</v>
      </c>
      <c r="CA48" s="23">
        <v>241.260975</v>
      </c>
      <c r="CB48" s="23">
        <v>246.809977</v>
      </c>
      <c r="CC48" s="23">
        <v>252.48660599999999</v>
      </c>
      <c r="CD48" s="23">
        <v>258.29379799999998</v>
      </c>
      <c r="CE48" s="23">
        <v>264.234555</v>
      </c>
      <c r="CF48" s="23">
        <v>270.31195000000002</v>
      </c>
      <c r="CG48" s="22">
        <v>147.23550595703125</v>
      </c>
      <c r="CH48" s="23">
        <v>147.23550595703125</v>
      </c>
      <c r="CI48" s="23">
        <v>147.23550595703125</v>
      </c>
      <c r="CJ48" s="23">
        <v>147.23550595703125</v>
      </c>
      <c r="CK48" s="23">
        <v>147.23550595703125</v>
      </c>
      <c r="CL48" s="23">
        <v>147.23550595703125</v>
      </c>
      <c r="CM48" s="23">
        <v>147.23550595703125</v>
      </c>
      <c r="CN48" s="23">
        <v>147.23550595703125</v>
      </c>
      <c r="CO48" s="23">
        <v>147.23550595703125</v>
      </c>
      <c r="CP48" s="23">
        <v>147.23550595703125</v>
      </c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2"/>
      <c r="DB48" s="23"/>
      <c r="DC48" s="23"/>
      <c r="DD48" s="23">
        <v>47</v>
      </c>
      <c r="DE48" s="23">
        <v>145.79598300000001</v>
      </c>
      <c r="DF48" s="23">
        <v>149.14929061000001</v>
      </c>
      <c r="DG48" s="23">
        <v>152.57972429</v>
      </c>
      <c r="DH48" s="23">
        <v>156.08905795000001</v>
      </c>
      <c r="DI48" s="23">
        <v>159.67910628000001</v>
      </c>
      <c r="DJ48" s="23">
        <v>163.35172573</v>
      </c>
      <c r="DK48" s="23">
        <v>167.10881542000001</v>
      </c>
      <c r="DL48" s="23">
        <v>170.95231817999999</v>
      </c>
      <c r="DM48" s="23">
        <v>174.88422148999999</v>
      </c>
      <c r="DN48" s="23">
        <v>178.90655859</v>
      </c>
      <c r="DO48" s="23">
        <v>183.02140944000001</v>
      </c>
      <c r="DP48" s="23">
        <v>0</v>
      </c>
      <c r="DQ48" s="23">
        <v>0</v>
      </c>
      <c r="DR48" s="23">
        <v>0</v>
      </c>
      <c r="DS48" s="23">
        <v>0</v>
      </c>
      <c r="DT48" s="23">
        <v>0</v>
      </c>
      <c r="DU48" s="22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2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2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2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2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2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2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2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2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2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2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2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</row>
    <row r="49" spans="1:364">
      <c r="A49" s="21" t="s">
        <v>1261</v>
      </c>
      <c r="B49" s="21" t="s">
        <v>1262</v>
      </c>
      <c r="C49" s="21" t="s">
        <v>886</v>
      </c>
      <c r="D49" s="9" t="s">
        <v>1262</v>
      </c>
      <c r="E49" s="22"/>
      <c r="F49" s="23"/>
      <c r="G49" s="23"/>
      <c r="H49" s="23">
        <v>186.24587099999999</v>
      </c>
      <c r="I49" s="23">
        <v>190.529526</v>
      </c>
      <c r="J49" s="23">
        <v>194.91170500000001</v>
      </c>
      <c r="K49" s="23">
        <v>199.39467400000001</v>
      </c>
      <c r="L49" s="23">
        <v>203.980752</v>
      </c>
      <c r="M49" s="23">
        <v>208.67230900000001</v>
      </c>
      <c r="N49" s="23">
        <v>213.47177199999999</v>
      </c>
      <c r="O49" s="23">
        <v>218.38162299999999</v>
      </c>
      <c r="P49" s="23">
        <v>223.40440000000001</v>
      </c>
      <c r="Q49" s="23">
        <v>228.54270099999999</v>
      </c>
      <c r="R49" s="23">
        <v>233.799183</v>
      </c>
      <c r="S49" s="23">
        <v>239.17656400000001</v>
      </c>
      <c r="T49" s="23">
        <v>244.67762500000001</v>
      </c>
      <c r="U49" s="23">
        <v>250.30520999999999</v>
      </c>
      <c r="V49" s="23">
        <v>256.06223</v>
      </c>
      <c r="W49" s="23">
        <v>261.951661</v>
      </c>
      <c r="X49" s="23">
        <v>267.97654899999998</v>
      </c>
      <c r="Y49" s="22"/>
      <c r="Z49" s="23"/>
      <c r="AA49" s="23"/>
      <c r="AB49" s="23">
        <v>228.046288</v>
      </c>
      <c r="AC49" s="23">
        <v>233.29135299999999</v>
      </c>
      <c r="AD49" s="23">
        <v>238.65705399999999</v>
      </c>
      <c r="AE49" s="23">
        <v>244.14616599999999</v>
      </c>
      <c r="AF49" s="23">
        <v>249.761528</v>
      </c>
      <c r="AG49" s="23">
        <v>255.50604300000001</v>
      </c>
      <c r="AH49" s="23">
        <v>261.38268199999999</v>
      </c>
      <c r="AI49" s="23">
        <v>267.39448399999998</v>
      </c>
      <c r="AJ49" s="23">
        <v>273.544557</v>
      </c>
      <c r="AK49" s="23">
        <v>279.83608199999998</v>
      </c>
      <c r="AL49" s="23">
        <v>286.272312</v>
      </c>
      <c r="AM49" s="23">
        <v>292.85657500000002</v>
      </c>
      <c r="AN49" s="23">
        <v>299.59227600000003</v>
      </c>
      <c r="AO49" s="23">
        <v>306.48289799999998</v>
      </c>
      <c r="AP49" s="23">
        <v>313.53200500000003</v>
      </c>
      <c r="AQ49" s="23">
        <v>320.74324100000001</v>
      </c>
      <c r="AR49" s="23">
        <v>328.12033600000001</v>
      </c>
      <c r="AS49" s="22"/>
      <c r="AT49" s="23"/>
      <c r="AU49" s="23"/>
      <c r="AV49" s="23">
        <v>188.73060699999999</v>
      </c>
      <c r="AW49" s="23">
        <v>193.07141100000001</v>
      </c>
      <c r="AX49" s="23">
        <v>197.51205300000001</v>
      </c>
      <c r="AY49" s="23">
        <v>202.05483000000001</v>
      </c>
      <c r="AZ49" s="23">
        <v>206.702091</v>
      </c>
      <c r="BA49" s="23">
        <v>211.45623900000001</v>
      </c>
      <c r="BB49" s="23">
        <v>216.31973199999999</v>
      </c>
      <c r="BC49" s="23">
        <v>221.295086</v>
      </c>
      <c r="BD49" s="23">
        <v>226.384873</v>
      </c>
      <c r="BE49" s="23">
        <v>231.591725</v>
      </c>
      <c r="BF49" s="23">
        <v>236.91833500000001</v>
      </c>
      <c r="BG49" s="23">
        <v>242.367457</v>
      </c>
      <c r="BH49" s="23">
        <v>247.94190900000001</v>
      </c>
      <c r="BI49" s="23">
        <v>253.64457300000001</v>
      </c>
      <c r="BJ49" s="23">
        <v>259.47839800000003</v>
      </c>
      <c r="BK49" s="23">
        <v>265.44640099999998</v>
      </c>
      <c r="BL49" s="23">
        <v>271.55166800000001</v>
      </c>
      <c r="BM49" s="22"/>
      <c r="BN49" s="23"/>
      <c r="BO49" s="23"/>
      <c r="BP49" s="23">
        <v>240.695424</v>
      </c>
      <c r="BQ49" s="23">
        <v>246.23141899999999</v>
      </c>
      <c r="BR49" s="23">
        <v>251.89474200000001</v>
      </c>
      <c r="BS49" s="23">
        <v>257.68832099999997</v>
      </c>
      <c r="BT49" s="23">
        <v>263.61515200000002</v>
      </c>
      <c r="BU49" s="23">
        <v>269.67829999999998</v>
      </c>
      <c r="BV49" s="23">
        <v>275.88090099999999</v>
      </c>
      <c r="BW49" s="23">
        <v>282.22616199999999</v>
      </c>
      <c r="BX49" s="23">
        <v>288.71736399999998</v>
      </c>
      <c r="BY49" s="23">
        <v>295.35786300000001</v>
      </c>
      <c r="BZ49" s="23">
        <v>302.151094</v>
      </c>
      <c r="CA49" s="23">
        <v>309.10056900000001</v>
      </c>
      <c r="CB49" s="23">
        <v>316.20988199999999</v>
      </c>
      <c r="CC49" s="23">
        <v>323.482709</v>
      </c>
      <c r="CD49" s="23">
        <v>330.92281100000002</v>
      </c>
      <c r="CE49" s="23">
        <v>338.53403600000001</v>
      </c>
      <c r="CF49" s="23">
        <v>346.32031899999998</v>
      </c>
      <c r="CG49" s="22">
        <v>206.34601474609374</v>
      </c>
      <c r="CH49" s="23">
        <v>206.34601474609374</v>
      </c>
      <c r="CI49" s="23">
        <v>206.34601474609374</v>
      </c>
      <c r="CJ49" s="23">
        <v>206.34601474609374</v>
      </c>
      <c r="CK49" s="23">
        <v>206.34601474609374</v>
      </c>
      <c r="CL49" s="23">
        <v>206.34601474609374</v>
      </c>
      <c r="CM49" s="23">
        <v>206.34601474609374</v>
      </c>
      <c r="CN49" s="23">
        <v>206.34601474609374</v>
      </c>
      <c r="CO49" s="23">
        <v>206.34601474609374</v>
      </c>
      <c r="CP49" s="23">
        <v>206.34601474609374</v>
      </c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2"/>
      <c r="DB49" s="23"/>
      <c r="DC49" s="23"/>
      <c r="DD49" s="23">
        <v>48</v>
      </c>
      <c r="DE49" s="23">
        <v>186.79200599999999</v>
      </c>
      <c r="DF49" s="23">
        <v>191.08822214</v>
      </c>
      <c r="DG49" s="23">
        <v>195.48325125</v>
      </c>
      <c r="DH49" s="23">
        <v>199.97936602999999</v>
      </c>
      <c r="DI49" s="23">
        <v>204.57889144000001</v>
      </c>
      <c r="DJ49" s="23">
        <v>209.28420595</v>
      </c>
      <c r="DK49" s="23">
        <v>214.09774268000001</v>
      </c>
      <c r="DL49" s="23">
        <v>219.02199077</v>
      </c>
      <c r="DM49" s="23">
        <v>224.05949655000001</v>
      </c>
      <c r="DN49" s="23">
        <v>229.21286497</v>
      </c>
      <c r="DO49" s="23">
        <v>234.48476087</v>
      </c>
      <c r="DP49" s="23">
        <v>0</v>
      </c>
      <c r="DQ49" s="23">
        <v>0</v>
      </c>
      <c r="DR49" s="23">
        <v>0</v>
      </c>
      <c r="DS49" s="23">
        <v>0</v>
      </c>
      <c r="DT49" s="23">
        <v>0</v>
      </c>
      <c r="DU49" s="22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2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2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2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2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2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2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2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2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2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2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2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</row>
    <row r="50" spans="1:364">
      <c r="A50" s="21" t="s">
        <v>1263</v>
      </c>
      <c r="B50" s="21" t="s">
        <v>1264</v>
      </c>
      <c r="C50" s="21" t="s">
        <v>886</v>
      </c>
      <c r="D50" s="9" t="s">
        <v>1264</v>
      </c>
      <c r="E50" s="22"/>
      <c r="F50" s="23"/>
      <c r="G50" s="23"/>
      <c r="H50" s="23">
        <v>122.931361</v>
      </c>
      <c r="I50" s="23">
        <v>125.758782</v>
      </c>
      <c r="J50" s="23">
        <v>128.65123399999999</v>
      </c>
      <c r="K50" s="23">
        <v>131.61021199999999</v>
      </c>
      <c r="L50" s="23">
        <v>134.637247</v>
      </c>
      <c r="M50" s="23">
        <v>137.733904</v>
      </c>
      <c r="N50" s="23">
        <v>140.90178399999999</v>
      </c>
      <c r="O50" s="23">
        <v>144.14252500000001</v>
      </c>
      <c r="P50" s="23">
        <v>147.45780300000001</v>
      </c>
      <c r="Q50" s="23">
        <v>150.849332</v>
      </c>
      <c r="R50" s="23">
        <v>154.31886700000001</v>
      </c>
      <c r="S50" s="23">
        <v>157.868201</v>
      </c>
      <c r="T50" s="23">
        <v>161.49916999999999</v>
      </c>
      <c r="U50" s="23">
        <v>165.213651</v>
      </c>
      <c r="V50" s="23">
        <v>169.013565</v>
      </c>
      <c r="W50" s="23">
        <v>172.90087700000001</v>
      </c>
      <c r="X50" s="23">
        <v>176.87759700000001</v>
      </c>
      <c r="Y50" s="22"/>
      <c r="Z50" s="23"/>
      <c r="AA50" s="23"/>
      <c r="AB50" s="23">
        <v>150.52167600000001</v>
      </c>
      <c r="AC50" s="23">
        <v>153.98367500000001</v>
      </c>
      <c r="AD50" s="23">
        <v>157.52529999999999</v>
      </c>
      <c r="AE50" s="23">
        <v>161.148382</v>
      </c>
      <c r="AF50" s="23">
        <v>164.854795</v>
      </c>
      <c r="AG50" s="23">
        <v>168.646455</v>
      </c>
      <c r="AH50" s="23">
        <v>172.52532299999999</v>
      </c>
      <c r="AI50" s="23">
        <v>176.493405</v>
      </c>
      <c r="AJ50" s="23">
        <v>180.552753</v>
      </c>
      <c r="AK50" s="23">
        <v>184.705466</v>
      </c>
      <c r="AL50" s="23">
        <v>188.95369199999999</v>
      </c>
      <c r="AM50" s="23">
        <v>193.29962699999999</v>
      </c>
      <c r="AN50" s="23">
        <v>197.745518</v>
      </c>
      <c r="AO50" s="23">
        <v>202.293665</v>
      </c>
      <c r="AP50" s="23">
        <v>206.94641899999999</v>
      </c>
      <c r="AQ50" s="23">
        <v>211.706187</v>
      </c>
      <c r="AR50" s="23">
        <v>216.57542900000001</v>
      </c>
      <c r="AS50" s="22"/>
      <c r="AT50" s="23"/>
      <c r="AU50" s="23"/>
      <c r="AV50" s="23">
        <v>124.57140800000001</v>
      </c>
      <c r="AW50" s="23">
        <v>127.43655</v>
      </c>
      <c r="AX50" s="23">
        <v>130.367591</v>
      </c>
      <c r="AY50" s="23">
        <v>133.36604600000001</v>
      </c>
      <c r="AZ50" s="23">
        <v>136.43346500000001</v>
      </c>
      <c r="BA50" s="23">
        <v>139.57143500000001</v>
      </c>
      <c r="BB50" s="23">
        <v>142.781578</v>
      </c>
      <c r="BC50" s="23">
        <v>146.06555399999999</v>
      </c>
      <c r="BD50" s="23">
        <v>149.425062</v>
      </c>
      <c r="BE50" s="23">
        <v>152.86183800000001</v>
      </c>
      <c r="BF50" s="23">
        <v>156.37765999999999</v>
      </c>
      <c r="BG50" s="23">
        <v>159.974346</v>
      </c>
      <c r="BH50" s="23">
        <v>163.65375599999999</v>
      </c>
      <c r="BI50" s="23">
        <v>167.41779199999999</v>
      </c>
      <c r="BJ50" s="23">
        <v>171.26840100000001</v>
      </c>
      <c r="BK50" s="23">
        <v>175.20757399999999</v>
      </c>
      <c r="BL50" s="23">
        <v>179.237348</v>
      </c>
      <c r="BM50" s="22"/>
      <c r="BN50" s="23"/>
      <c r="BO50" s="23"/>
      <c r="BP50" s="23">
        <v>158.870722</v>
      </c>
      <c r="BQ50" s="23">
        <v>162.52474900000001</v>
      </c>
      <c r="BR50" s="23">
        <v>166.26281800000001</v>
      </c>
      <c r="BS50" s="23">
        <v>170.08686299999999</v>
      </c>
      <c r="BT50" s="23">
        <v>173.99886100000001</v>
      </c>
      <c r="BU50" s="23">
        <v>178.000835</v>
      </c>
      <c r="BV50" s="23">
        <v>182.094854</v>
      </c>
      <c r="BW50" s="23">
        <v>186.28303600000001</v>
      </c>
      <c r="BX50" s="23">
        <v>190.56754599999999</v>
      </c>
      <c r="BY50" s="23">
        <v>194.95060000000001</v>
      </c>
      <c r="BZ50" s="23">
        <v>199.43446399999999</v>
      </c>
      <c r="CA50" s="23">
        <v>204.021457</v>
      </c>
      <c r="CB50" s="23">
        <v>208.71395100000001</v>
      </c>
      <c r="CC50" s="23">
        <v>213.51437200000001</v>
      </c>
      <c r="CD50" s="23">
        <v>218.42520300000001</v>
      </c>
      <c r="CE50" s="23">
        <v>223.448983</v>
      </c>
      <c r="CF50" s="23">
        <v>228.58831000000001</v>
      </c>
      <c r="CG50" s="22">
        <v>124.71116689453126</v>
      </c>
      <c r="CH50" s="23">
        <v>124.71116689453126</v>
      </c>
      <c r="CI50" s="23">
        <v>124.71116689453126</v>
      </c>
      <c r="CJ50" s="23">
        <v>124.71116689453126</v>
      </c>
      <c r="CK50" s="23">
        <v>124.71116689453126</v>
      </c>
      <c r="CL50" s="23">
        <v>124.71116689453126</v>
      </c>
      <c r="CM50" s="23">
        <v>124.71116689453126</v>
      </c>
      <c r="CN50" s="23">
        <v>124.71116689453126</v>
      </c>
      <c r="CO50" s="23">
        <v>124.71116689453126</v>
      </c>
      <c r="CP50" s="23">
        <v>124.71116689453126</v>
      </c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 t="e">
        <v>#N/A</v>
      </c>
      <c r="DE50" s="23">
        <v>0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  <c r="DK50" s="23">
        <v>0</v>
      </c>
      <c r="DL50" s="23">
        <v>0</v>
      </c>
      <c r="DM50" s="23">
        <v>0</v>
      </c>
      <c r="DN50" s="23">
        <v>0</v>
      </c>
      <c r="DO50" s="23">
        <v>0</v>
      </c>
      <c r="DP50" s="23">
        <v>0</v>
      </c>
      <c r="DQ50" s="23">
        <v>0</v>
      </c>
      <c r="DR50" s="23">
        <v>0</v>
      </c>
      <c r="DS50" s="23">
        <v>0</v>
      </c>
      <c r="DT50" s="23">
        <v>0</v>
      </c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2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2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2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21" t="s">
        <v>1265</v>
      </c>
      <c r="B51" s="21" t="s">
        <v>1266</v>
      </c>
      <c r="C51" s="21" t="s">
        <v>886</v>
      </c>
      <c r="D51" s="9" t="s">
        <v>1266</v>
      </c>
      <c r="E51" s="22"/>
      <c r="F51" s="23"/>
      <c r="G51" s="23"/>
      <c r="H51" s="23">
        <v>122.931361</v>
      </c>
      <c r="I51" s="23">
        <v>125.758782</v>
      </c>
      <c r="J51" s="23">
        <v>128.65123399999999</v>
      </c>
      <c r="K51" s="23">
        <v>131.61021199999999</v>
      </c>
      <c r="L51" s="23">
        <v>134.637247</v>
      </c>
      <c r="M51" s="23">
        <v>137.733904</v>
      </c>
      <c r="N51" s="23">
        <v>140.90178399999999</v>
      </c>
      <c r="O51" s="23">
        <v>144.14252500000001</v>
      </c>
      <c r="P51" s="23">
        <v>147.45780300000001</v>
      </c>
      <c r="Q51" s="23">
        <v>150.849332</v>
      </c>
      <c r="R51" s="23">
        <v>154.31886700000001</v>
      </c>
      <c r="S51" s="23">
        <v>157.868201</v>
      </c>
      <c r="T51" s="23">
        <v>161.49916999999999</v>
      </c>
      <c r="U51" s="23">
        <v>165.213651</v>
      </c>
      <c r="V51" s="23">
        <v>169.013565</v>
      </c>
      <c r="W51" s="23">
        <v>172.90087700000001</v>
      </c>
      <c r="X51" s="23">
        <v>176.87759700000001</v>
      </c>
      <c r="Y51" s="22"/>
      <c r="Z51" s="23"/>
      <c r="AA51" s="23"/>
      <c r="AB51" s="23">
        <v>150.52167600000001</v>
      </c>
      <c r="AC51" s="23">
        <v>153.98367500000001</v>
      </c>
      <c r="AD51" s="23">
        <v>157.52529999999999</v>
      </c>
      <c r="AE51" s="23">
        <v>161.148382</v>
      </c>
      <c r="AF51" s="23">
        <v>164.854795</v>
      </c>
      <c r="AG51" s="23">
        <v>168.646455</v>
      </c>
      <c r="AH51" s="23">
        <v>172.52532299999999</v>
      </c>
      <c r="AI51" s="23">
        <v>176.493405</v>
      </c>
      <c r="AJ51" s="23">
        <v>180.552753</v>
      </c>
      <c r="AK51" s="23">
        <v>184.705466</v>
      </c>
      <c r="AL51" s="23">
        <v>188.95369199999999</v>
      </c>
      <c r="AM51" s="23">
        <v>193.29962699999999</v>
      </c>
      <c r="AN51" s="23">
        <v>197.745518</v>
      </c>
      <c r="AO51" s="23">
        <v>202.293665</v>
      </c>
      <c r="AP51" s="23">
        <v>206.94641899999999</v>
      </c>
      <c r="AQ51" s="23">
        <v>211.706187</v>
      </c>
      <c r="AR51" s="23">
        <v>216.57542900000001</v>
      </c>
      <c r="AS51" s="22"/>
      <c r="AT51" s="23"/>
      <c r="AU51" s="23"/>
      <c r="AV51" s="23">
        <v>124.57140800000001</v>
      </c>
      <c r="AW51" s="23">
        <v>127.43655</v>
      </c>
      <c r="AX51" s="23">
        <v>130.367591</v>
      </c>
      <c r="AY51" s="23">
        <v>133.36604600000001</v>
      </c>
      <c r="AZ51" s="23">
        <v>136.43346500000001</v>
      </c>
      <c r="BA51" s="23">
        <v>139.57143500000001</v>
      </c>
      <c r="BB51" s="23">
        <v>142.781578</v>
      </c>
      <c r="BC51" s="23">
        <v>146.06555399999999</v>
      </c>
      <c r="BD51" s="23">
        <v>149.425062</v>
      </c>
      <c r="BE51" s="23">
        <v>152.86183800000001</v>
      </c>
      <c r="BF51" s="23">
        <v>156.37765999999999</v>
      </c>
      <c r="BG51" s="23">
        <v>159.974346</v>
      </c>
      <c r="BH51" s="23">
        <v>163.65375599999999</v>
      </c>
      <c r="BI51" s="23">
        <v>167.41779199999999</v>
      </c>
      <c r="BJ51" s="23">
        <v>171.26840100000001</v>
      </c>
      <c r="BK51" s="23">
        <v>175.20757399999999</v>
      </c>
      <c r="BL51" s="23">
        <v>179.237348</v>
      </c>
      <c r="BM51" s="22"/>
      <c r="BN51" s="23"/>
      <c r="BO51" s="23"/>
      <c r="BP51" s="23">
        <v>158.870722</v>
      </c>
      <c r="BQ51" s="23">
        <v>162.52474900000001</v>
      </c>
      <c r="BR51" s="23">
        <v>166.26281800000001</v>
      </c>
      <c r="BS51" s="23">
        <v>170.08686299999999</v>
      </c>
      <c r="BT51" s="23">
        <v>173.99886100000001</v>
      </c>
      <c r="BU51" s="23">
        <v>178.000835</v>
      </c>
      <c r="BV51" s="23">
        <v>182.094854</v>
      </c>
      <c r="BW51" s="23">
        <v>186.28303600000001</v>
      </c>
      <c r="BX51" s="23">
        <v>190.56754599999999</v>
      </c>
      <c r="BY51" s="23">
        <v>194.95060000000001</v>
      </c>
      <c r="BZ51" s="23">
        <v>199.43446399999999</v>
      </c>
      <c r="CA51" s="23">
        <v>204.021457</v>
      </c>
      <c r="CB51" s="23">
        <v>208.71395100000001</v>
      </c>
      <c r="CC51" s="23">
        <v>213.51437200000001</v>
      </c>
      <c r="CD51" s="23">
        <v>218.42520300000001</v>
      </c>
      <c r="CE51" s="23">
        <v>223.448983</v>
      </c>
      <c r="CF51" s="23">
        <v>228.58831000000001</v>
      </c>
      <c r="CG51" s="22">
        <v>140.26123847656251</v>
      </c>
      <c r="CH51" s="23">
        <v>140.26123847656251</v>
      </c>
      <c r="CI51" s="23">
        <v>140.26123847656251</v>
      </c>
      <c r="CJ51" s="23">
        <v>140.26123847656251</v>
      </c>
      <c r="CK51" s="23">
        <v>140.26123847656251</v>
      </c>
      <c r="CL51" s="23">
        <v>140.26123847656251</v>
      </c>
      <c r="CM51" s="23">
        <v>140.26123847656251</v>
      </c>
      <c r="CN51" s="23">
        <v>140.26123847656251</v>
      </c>
      <c r="CO51" s="23">
        <v>140.26123847656251</v>
      </c>
      <c r="CP51" s="23">
        <v>140.26123847656251</v>
      </c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 t="e">
        <v>#N/A</v>
      </c>
      <c r="DE51" s="23">
        <v>0</v>
      </c>
      <c r="DF51" s="23">
        <v>0</v>
      </c>
      <c r="DG51" s="23">
        <v>0</v>
      </c>
      <c r="DH51" s="23">
        <v>0</v>
      </c>
      <c r="DI51" s="23">
        <v>0</v>
      </c>
      <c r="DJ51" s="23">
        <v>0</v>
      </c>
      <c r="DK51" s="23">
        <v>0</v>
      </c>
      <c r="DL51" s="23">
        <v>0</v>
      </c>
      <c r="DM51" s="23">
        <v>0</v>
      </c>
      <c r="DN51" s="23">
        <v>0</v>
      </c>
      <c r="DO51" s="23">
        <v>0</v>
      </c>
      <c r="DP51" s="23">
        <v>0</v>
      </c>
      <c r="DQ51" s="23">
        <v>0</v>
      </c>
      <c r="DR51" s="23">
        <v>0</v>
      </c>
      <c r="DS51" s="23">
        <v>0</v>
      </c>
      <c r="DT51" s="23">
        <v>0</v>
      </c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2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2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2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21" t="s">
        <v>1267</v>
      </c>
      <c r="B52" s="21" t="s">
        <v>1268</v>
      </c>
      <c r="C52" s="21" t="s">
        <v>886</v>
      </c>
      <c r="D52" s="9" t="s">
        <v>1268</v>
      </c>
      <c r="E52" s="22"/>
      <c r="F52" s="23"/>
      <c r="G52" s="23"/>
      <c r="H52" s="23">
        <v>122.931361</v>
      </c>
      <c r="I52" s="23">
        <v>125.758782</v>
      </c>
      <c r="J52" s="23">
        <v>128.65123399999999</v>
      </c>
      <c r="K52" s="23">
        <v>131.61021199999999</v>
      </c>
      <c r="L52" s="23">
        <v>134.637247</v>
      </c>
      <c r="M52" s="23">
        <v>137.733904</v>
      </c>
      <c r="N52" s="23">
        <v>140.90178399999999</v>
      </c>
      <c r="O52" s="23">
        <v>144.14252500000001</v>
      </c>
      <c r="P52" s="23">
        <v>147.45780300000001</v>
      </c>
      <c r="Q52" s="23">
        <v>150.849332</v>
      </c>
      <c r="R52" s="23">
        <v>154.31886700000001</v>
      </c>
      <c r="S52" s="23">
        <v>157.868201</v>
      </c>
      <c r="T52" s="23">
        <v>161.49916999999999</v>
      </c>
      <c r="U52" s="23">
        <v>165.213651</v>
      </c>
      <c r="V52" s="23">
        <v>169.013565</v>
      </c>
      <c r="W52" s="23">
        <v>172.90087700000001</v>
      </c>
      <c r="X52" s="23">
        <v>176.87759700000001</v>
      </c>
      <c r="Y52" s="22"/>
      <c r="Z52" s="23"/>
      <c r="AA52" s="23"/>
      <c r="AB52" s="23">
        <v>150.52167600000001</v>
      </c>
      <c r="AC52" s="23">
        <v>153.98367500000001</v>
      </c>
      <c r="AD52" s="23">
        <v>157.52529999999999</v>
      </c>
      <c r="AE52" s="23">
        <v>161.148382</v>
      </c>
      <c r="AF52" s="23">
        <v>164.854795</v>
      </c>
      <c r="AG52" s="23">
        <v>168.646455</v>
      </c>
      <c r="AH52" s="23">
        <v>172.52532299999999</v>
      </c>
      <c r="AI52" s="23">
        <v>176.493405</v>
      </c>
      <c r="AJ52" s="23">
        <v>180.552753</v>
      </c>
      <c r="AK52" s="23">
        <v>184.705466</v>
      </c>
      <c r="AL52" s="23">
        <v>188.95369199999999</v>
      </c>
      <c r="AM52" s="23">
        <v>193.29962699999999</v>
      </c>
      <c r="AN52" s="23">
        <v>197.745518</v>
      </c>
      <c r="AO52" s="23">
        <v>202.293665</v>
      </c>
      <c r="AP52" s="23">
        <v>206.94641899999999</v>
      </c>
      <c r="AQ52" s="23">
        <v>211.706187</v>
      </c>
      <c r="AR52" s="23">
        <v>216.57542900000001</v>
      </c>
      <c r="AS52" s="22"/>
      <c r="AT52" s="23"/>
      <c r="AU52" s="23"/>
      <c r="AV52" s="23">
        <v>124.57140800000001</v>
      </c>
      <c r="AW52" s="23">
        <v>127.43655</v>
      </c>
      <c r="AX52" s="23">
        <v>130.367591</v>
      </c>
      <c r="AY52" s="23">
        <v>133.36604600000001</v>
      </c>
      <c r="AZ52" s="23">
        <v>136.43346500000001</v>
      </c>
      <c r="BA52" s="23">
        <v>139.57143500000001</v>
      </c>
      <c r="BB52" s="23">
        <v>142.781578</v>
      </c>
      <c r="BC52" s="23">
        <v>146.06555399999999</v>
      </c>
      <c r="BD52" s="23">
        <v>149.425062</v>
      </c>
      <c r="BE52" s="23">
        <v>152.86183800000001</v>
      </c>
      <c r="BF52" s="23">
        <v>156.37765999999999</v>
      </c>
      <c r="BG52" s="23">
        <v>159.974346</v>
      </c>
      <c r="BH52" s="23">
        <v>163.65375599999999</v>
      </c>
      <c r="BI52" s="23">
        <v>167.41779199999999</v>
      </c>
      <c r="BJ52" s="23">
        <v>171.26840100000001</v>
      </c>
      <c r="BK52" s="23">
        <v>175.20757399999999</v>
      </c>
      <c r="BL52" s="23">
        <v>179.237348</v>
      </c>
      <c r="BM52" s="22"/>
      <c r="BN52" s="23"/>
      <c r="BO52" s="23"/>
      <c r="BP52" s="23">
        <v>158.870722</v>
      </c>
      <c r="BQ52" s="23">
        <v>162.52474900000001</v>
      </c>
      <c r="BR52" s="23">
        <v>166.26281800000001</v>
      </c>
      <c r="BS52" s="23">
        <v>170.08686299999999</v>
      </c>
      <c r="BT52" s="23">
        <v>173.99886100000001</v>
      </c>
      <c r="BU52" s="23">
        <v>178.000835</v>
      </c>
      <c r="BV52" s="23">
        <v>182.094854</v>
      </c>
      <c r="BW52" s="23">
        <v>186.28303600000001</v>
      </c>
      <c r="BX52" s="23">
        <v>190.56754599999999</v>
      </c>
      <c r="BY52" s="23">
        <v>194.95060000000001</v>
      </c>
      <c r="BZ52" s="23">
        <v>199.43446399999999</v>
      </c>
      <c r="CA52" s="23">
        <v>204.021457</v>
      </c>
      <c r="CB52" s="23">
        <v>208.71395100000001</v>
      </c>
      <c r="CC52" s="23">
        <v>213.51437200000001</v>
      </c>
      <c r="CD52" s="23">
        <v>218.42520300000001</v>
      </c>
      <c r="CE52" s="23">
        <v>223.448983</v>
      </c>
      <c r="CF52" s="23">
        <v>228.58831000000001</v>
      </c>
      <c r="CG52" s="22">
        <v>140.26123847656251</v>
      </c>
      <c r="CH52" s="23">
        <v>140.26123847656251</v>
      </c>
      <c r="CI52" s="23">
        <v>140.26123847656251</v>
      </c>
      <c r="CJ52" s="23">
        <v>140.26123847656251</v>
      </c>
      <c r="CK52" s="23">
        <v>140.26123847656251</v>
      </c>
      <c r="CL52" s="23">
        <v>140.26123847656251</v>
      </c>
      <c r="CM52" s="23">
        <v>140.26123847656251</v>
      </c>
      <c r="CN52" s="23">
        <v>140.26123847656251</v>
      </c>
      <c r="CO52" s="23">
        <v>140.26123847656251</v>
      </c>
      <c r="CP52" s="23">
        <v>140.26123847656251</v>
      </c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 t="e">
        <v>#N/A</v>
      </c>
      <c r="DE52" s="23">
        <v>0</v>
      </c>
      <c r="DF52" s="23">
        <v>0</v>
      </c>
      <c r="DG52" s="23">
        <v>0</v>
      </c>
      <c r="DH52" s="23">
        <v>0</v>
      </c>
      <c r="DI52" s="23">
        <v>0</v>
      </c>
      <c r="DJ52" s="23">
        <v>0</v>
      </c>
      <c r="DK52" s="23">
        <v>0</v>
      </c>
      <c r="DL52" s="23">
        <v>0</v>
      </c>
      <c r="DM52" s="23">
        <v>0</v>
      </c>
      <c r="DN52" s="23">
        <v>0</v>
      </c>
      <c r="DO52" s="23">
        <v>0</v>
      </c>
      <c r="DP52" s="23">
        <v>0</v>
      </c>
      <c r="DQ52" s="23">
        <v>0</v>
      </c>
      <c r="DR52" s="23">
        <v>0</v>
      </c>
      <c r="DS52" s="23">
        <v>0</v>
      </c>
      <c r="DT52" s="23">
        <v>0</v>
      </c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2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2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2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21" t="s">
        <v>1269</v>
      </c>
      <c r="B53" s="21" t="s">
        <v>1270</v>
      </c>
      <c r="C53" s="21" t="s">
        <v>886</v>
      </c>
      <c r="D53" s="9" t="s">
        <v>1270</v>
      </c>
      <c r="E53" s="22"/>
      <c r="F53" s="23"/>
      <c r="G53" s="23"/>
      <c r="H53" s="23">
        <v>122.931361</v>
      </c>
      <c r="I53" s="23">
        <v>125.758782</v>
      </c>
      <c r="J53" s="23">
        <v>128.65123399999999</v>
      </c>
      <c r="K53" s="23">
        <v>131.61021199999999</v>
      </c>
      <c r="L53" s="23">
        <v>134.637247</v>
      </c>
      <c r="M53" s="23">
        <v>137.733904</v>
      </c>
      <c r="N53" s="23">
        <v>140.90178399999999</v>
      </c>
      <c r="O53" s="23">
        <v>144.14252500000001</v>
      </c>
      <c r="P53" s="23">
        <v>147.45780300000001</v>
      </c>
      <c r="Q53" s="23">
        <v>150.849332</v>
      </c>
      <c r="R53" s="23">
        <v>154.31886700000001</v>
      </c>
      <c r="S53" s="23">
        <v>157.868201</v>
      </c>
      <c r="T53" s="23">
        <v>161.49916999999999</v>
      </c>
      <c r="U53" s="23">
        <v>165.213651</v>
      </c>
      <c r="V53" s="23">
        <v>169.013565</v>
      </c>
      <c r="W53" s="23">
        <v>172.90087700000001</v>
      </c>
      <c r="X53" s="23">
        <v>176.87759700000001</v>
      </c>
      <c r="Y53" s="22"/>
      <c r="Z53" s="23"/>
      <c r="AA53" s="23"/>
      <c r="AB53" s="23">
        <v>150.52167600000001</v>
      </c>
      <c r="AC53" s="23">
        <v>153.98367500000001</v>
      </c>
      <c r="AD53" s="23">
        <v>157.52529999999999</v>
      </c>
      <c r="AE53" s="23">
        <v>161.148382</v>
      </c>
      <c r="AF53" s="23">
        <v>164.854795</v>
      </c>
      <c r="AG53" s="23">
        <v>168.646455</v>
      </c>
      <c r="AH53" s="23">
        <v>172.52532299999999</v>
      </c>
      <c r="AI53" s="23">
        <v>176.493405</v>
      </c>
      <c r="AJ53" s="23">
        <v>180.552753</v>
      </c>
      <c r="AK53" s="23">
        <v>184.705466</v>
      </c>
      <c r="AL53" s="23">
        <v>188.95369199999999</v>
      </c>
      <c r="AM53" s="23">
        <v>193.29962699999999</v>
      </c>
      <c r="AN53" s="23">
        <v>197.745518</v>
      </c>
      <c r="AO53" s="23">
        <v>202.293665</v>
      </c>
      <c r="AP53" s="23">
        <v>206.94641899999999</v>
      </c>
      <c r="AQ53" s="23">
        <v>211.706187</v>
      </c>
      <c r="AR53" s="23">
        <v>216.57542900000001</v>
      </c>
      <c r="AS53" s="22"/>
      <c r="AT53" s="23"/>
      <c r="AU53" s="23"/>
      <c r="AV53" s="23">
        <v>124.57140800000001</v>
      </c>
      <c r="AW53" s="23">
        <v>127.43655</v>
      </c>
      <c r="AX53" s="23">
        <v>130.367591</v>
      </c>
      <c r="AY53" s="23">
        <v>133.36604600000001</v>
      </c>
      <c r="AZ53" s="23">
        <v>136.43346500000001</v>
      </c>
      <c r="BA53" s="23">
        <v>139.57143500000001</v>
      </c>
      <c r="BB53" s="23">
        <v>142.781578</v>
      </c>
      <c r="BC53" s="23">
        <v>146.06555399999999</v>
      </c>
      <c r="BD53" s="23">
        <v>149.425062</v>
      </c>
      <c r="BE53" s="23">
        <v>152.86183800000001</v>
      </c>
      <c r="BF53" s="23">
        <v>156.37765999999999</v>
      </c>
      <c r="BG53" s="23">
        <v>159.974346</v>
      </c>
      <c r="BH53" s="23">
        <v>163.65375599999999</v>
      </c>
      <c r="BI53" s="23">
        <v>167.41779199999999</v>
      </c>
      <c r="BJ53" s="23">
        <v>171.26840100000001</v>
      </c>
      <c r="BK53" s="23">
        <v>175.20757399999999</v>
      </c>
      <c r="BL53" s="23">
        <v>179.237348</v>
      </c>
      <c r="BM53" s="22"/>
      <c r="BN53" s="23"/>
      <c r="BO53" s="23"/>
      <c r="BP53" s="23">
        <v>158.870722</v>
      </c>
      <c r="BQ53" s="23">
        <v>162.52474900000001</v>
      </c>
      <c r="BR53" s="23">
        <v>166.26281800000001</v>
      </c>
      <c r="BS53" s="23">
        <v>170.08686299999999</v>
      </c>
      <c r="BT53" s="23">
        <v>173.99886100000001</v>
      </c>
      <c r="BU53" s="23">
        <v>178.000835</v>
      </c>
      <c r="BV53" s="23">
        <v>182.094854</v>
      </c>
      <c r="BW53" s="23">
        <v>186.28303600000001</v>
      </c>
      <c r="BX53" s="23">
        <v>190.56754599999999</v>
      </c>
      <c r="BY53" s="23">
        <v>194.95060000000001</v>
      </c>
      <c r="BZ53" s="23">
        <v>199.43446399999999</v>
      </c>
      <c r="CA53" s="23">
        <v>204.021457</v>
      </c>
      <c r="CB53" s="23">
        <v>208.71395100000001</v>
      </c>
      <c r="CC53" s="23">
        <v>213.51437200000001</v>
      </c>
      <c r="CD53" s="23">
        <v>218.42520300000001</v>
      </c>
      <c r="CE53" s="23">
        <v>223.448983</v>
      </c>
      <c r="CF53" s="23">
        <v>228.58831000000001</v>
      </c>
      <c r="CG53" s="22">
        <v>140.26123847656251</v>
      </c>
      <c r="CH53" s="23">
        <v>140.26123847656251</v>
      </c>
      <c r="CI53" s="23">
        <v>140.26123847656251</v>
      </c>
      <c r="CJ53" s="23">
        <v>140.26123847656251</v>
      </c>
      <c r="CK53" s="23">
        <v>140.26123847656251</v>
      </c>
      <c r="CL53" s="23">
        <v>140.26123847656251</v>
      </c>
      <c r="CM53" s="23">
        <v>140.26123847656251</v>
      </c>
      <c r="CN53" s="23">
        <v>140.26123847656251</v>
      </c>
      <c r="CO53" s="23">
        <v>140.26123847656251</v>
      </c>
      <c r="CP53" s="23">
        <v>140.26123847656251</v>
      </c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 t="e">
        <v>#N/A</v>
      </c>
      <c r="DE53" s="23">
        <v>0</v>
      </c>
      <c r="DF53" s="23">
        <v>0</v>
      </c>
      <c r="DG53" s="23">
        <v>0</v>
      </c>
      <c r="DH53" s="23">
        <v>0</v>
      </c>
      <c r="DI53" s="23">
        <v>0</v>
      </c>
      <c r="DJ53" s="23">
        <v>0</v>
      </c>
      <c r="DK53" s="23">
        <v>0</v>
      </c>
      <c r="DL53" s="23">
        <v>0</v>
      </c>
      <c r="DM53" s="23">
        <v>0</v>
      </c>
      <c r="DN53" s="23">
        <v>0</v>
      </c>
      <c r="DO53" s="23">
        <v>0</v>
      </c>
      <c r="DP53" s="23">
        <v>0</v>
      </c>
      <c r="DQ53" s="23">
        <v>0</v>
      </c>
      <c r="DR53" s="23">
        <v>0</v>
      </c>
      <c r="DS53" s="23">
        <v>0</v>
      </c>
      <c r="DT53" s="23">
        <v>0</v>
      </c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2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2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2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21" t="s">
        <v>1271</v>
      </c>
      <c r="B54" s="21" t="s">
        <v>1272</v>
      </c>
      <c r="C54" s="21" t="s">
        <v>1273</v>
      </c>
      <c r="D54" s="9" t="s">
        <v>1272</v>
      </c>
      <c r="E54" s="22"/>
      <c r="F54" s="23"/>
      <c r="G54" s="23"/>
      <c r="H54" s="23">
        <v>1.11765</v>
      </c>
      <c r="I54" s="23">
        <v>1.143356</v>
      </c>
      <c r="J54" s="23">
        <v>1.1696530000000001</v>
      </c>
      <c r="K54" s="23">
        <v>1.196555</v>
      </c>
      <c r="L54" s="23">
        <v>1.2240759999999999</v>
      </c>
      <c r="M54" s="23">
        <v>1.25223</v>
      </c>
      <c r="N54" s="23">
        <v>1.281031</v>
      </c>
      <c r="O54" s="23">
        <v>1.310495</v>
      </c>
      <c r="P54" s="23">
        <v>1.3406359999999999</v>
      </c>
      <c r="Q54" s="23">
        <v>1.3714710000000001</v>
      </c>
      <c r="R54" s="23">
        <v>1.4030149999999999</v>
      </c>
      <c r="S54" s="23">
        <v>1.435284</v>
      </c>
      <c r="T54" s="23">
        <v>1.468296</v>
      </c>
      <c r="U54" s="23">
        <v>1.502067</v>
      </c>
      <c r="V54" s="23">
        <v>1.5366150000000001</v>
      </c>
      <c r="W54" s="23">
        <v>1.571957</v>
      </c>
      <c r="X54" s="23">
        <v>1.608112</v>
      </c>
      <c r="Y54" s="22"/>
      <c r="Z54" s="23"/>
      <c r="AA54" s="23"/>
      <c r="AB54" s="23">
        <v>1.1388929999999999</v>
      </c>
      <c r="AC54" s="23">
        <v>1.1650879999999999</v>
      </c>
      <c r="AD54" s="23">
        <v>1.1918850000000001</v>
      </c>
      <c r="AE54" s="23">
        <v>1.219298</v>
      </c>
      <c r="AF54" s="23">
        <v>1.247342</v>
      </c>
      <c r="AG54" s="23">
        <v>1.2760309999999999</v>
      </c>
      <c r="AH54" s="23">
        <v>1.30538</v>
      </c>
      <c r="AI54" s="23">
        <v>1.335404</v>
      </c>
      <c r="AJ54" s="23">
        <v>1.3661179999999999</v>
      </c>
      <c r="AK54" s="23">
        <v>1.3975390000000001</v>
      </c>
      <c r="AL54" s="23">
        <v>1.4296819999999999</v>
      </c>
      <c r="AM54" s="23">
        <v>1.4625649999999999</v>
      </c>
      <c r="AN54" s="23">
        <v>1.4962040000000001</v>
      </c>
      <c r="AO54" s="23">
        <v>1.5306169999999999</v>
      </c>
      <c r="AP54" s="23">
        <v>1.5658209999999999</v>
      </c>
      <c r="AQ54" s="23">
        <v>1.6018349999999999</v>
      </c>
      <c r="AR54" s="23">
        <v>1.6386769999999999</v>
      </c>
      <c r="AS54" s="22"/>
      <c r="AT54" s="23"/>
      <c r="AU54" s="23"/>
      <c r="AV54" s="23">
        <v>1.118913</v>
      </c>
      <c r="AW54" s="23">
        <v>1.1446480000000001</v>
      </c>
      <c r="AX54" s="23">
        <v>1.1709750000000001</v>
      </c>
      <c r="AY54" s="23">
        <v>1.1979070000000001</v>
      </c>
      <c r="AZ54" s="23">
        <v>1.2254590000000001</v>
      </c>
      <c r="BA54" s="23">
        <v>1.2536449999999999</v>
      </c>
      <c r="BB54" s="23">
        <v>1.2824789999999999</v>
      </c>
      <c r="BC54" s="23">
        <v>1.311976</v>
      </c>
      <c r="BD54" s="23">
        <v>1.3421510000000001</v>
      </c>
      <c r="BE54" s="23">
        <v>1.3730199999999999</v>
      </c>
      <c r="BF54" s="23">
        <v>1.4045989999999999</v>
      </c>
      <c r="BG54" s="23">
        <v>1.4369050000000001</v>
      </c>
      <c r="BH54" s="23">
        <v>1.469954</v>
      </c>
      <c r="BI54" s="23">
        <v>1.503763</v>
      </c>
      <c r="BJ54" s="23">
        <v>1.5383500000000001</v>
      </c>
      <c r="BK54" s="23">
        <v>1.5737319999999999</v>
      </c>
      <c r="BL54" s="23">
        <v>1.609928</v>
      </c>
      <c r="BM54" s="22"/>
      <c r="BN54" s="23"/>
      <c r="BO54" s="23"/>
      <c r="BP54" s="23">
        <v>1.1760109999999999</v>
      </c>
      <c r="BQ54" s="23">
        <v>1.2030590000000001</v>
      </c>
      <c r="BR54" s="23">
        <v>1.230729</v>
      </c>
      <c r="BS54" s="23">
        <v>1.259036</v>
      </c>
      <c r="BT54" s="23">
        <v>1.2879940000000001</v>
      </c>
      <c r="BU54" s="23">
        <v>1.317618</v>
      </c>
      <c r="BV54" s="23">
        <v>1.347923</v>
      </c>
      <c r="BW54" s="23">
        <v>1.378925</v>
      </c>
      <c r="BX54" s="23">
        <v>1.4106399999999999</v>
      </c>
      <c r="BY54" s="23">
        <v>1.443085</v>
      </c>
      <c r="BZ54" s="23">
        <v>1.4762759999999999</v>
      </c>
      <c r="CA54" s="23">
        <v>1.51023</v>
      </c>
      <c r="CB54" s="23">
        <v>1.5449649999999999</v>
      </c>
      <c r="CC54" s="23">
        <v>1.5804990000000001</v>
      </c>
      <c r="CD54" s="23">
        <v>1.6168499999999999</v>
      </c>
      <c r="CE54" s="23">
        <v>1.6540379999999999</v>
      </c>
      <c r="CF54" s="23">
        <v>1.6920809999999999</v>
      </c>
      <c r="CG54" s="22">
        <v>1.2100000000000002</v>
      </c>
      <c r="CH54" s="23">
        <v>1.2100000000000002</v>
      </c>
      <c r="CI54" s="23">
        <v>1.2100000000000002</v>
      </c>
      <c r="CJ54" s="23">
        <v>1.2100000000000002</v>
      </c>
      <c r="CK54" s="23">
        <v>1.2100000000000002</v>
      </c>
      <c r="CL54" s="23">
        <v>1.2100000000000002</v>
      </c>
      <c r="CM54" s="23">
        <v>1.2100000000000002</v>
      </c>
      <c r="CN54" s="23">
        <v>1.2100000000000002</v>
      </c>
      <c r="CO54" s="23">
        <v>1.2100000000000002</v>
      </c>
      <c r="CP54" s="23">
        <v>1.2100000000000002</v>
      </c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2"/>
      <c r="DB54" s="23"/>
      <c r="DC54" s="23"/>
      <c r="DD54" s="23">
        <v>59</v>
      </c>
      <c r="DE54" s="23">
        <v>1.11459902</v>
      </c>
      <c r="DF54" s="23">
        <v>1.1402348</v>
      </c>
      <c r="DG54" s="23">
        <v>1.1664601999999999</v>
      </c>
      <c r="DH54" s="23">
        <v>1.19328878</v>
      </c>
      <c r="DI54" s="23">
        <v>1.2207344200000001</v>
      </c>
      <c r="DJ54" s="23">
        <v>1.2488113199999999</v>
      </c>
      <c r="DK54" s="23">
        <v>1.2775339800000001</v>
      </c>
      <c r="DL54" s="23">
        <v>1.3069172600000001</v>
      </c>
      <c r="DM54" s="23">
        <v>1.33697635</v>
      </c>
      <c r="DN54" s="23">
        <v>1.36772681</v>
      </c>
      <c r="DO54" s="23">
        <v>1.3991845300000001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2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2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2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2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2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2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2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2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2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2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2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2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</row>
    <row r="55" spans="1:364">
      <c r="A55" s="21" t="s">
        <v>1274</v>
      </c>
      <c r="B55" s="21" t="s">
        <v>1275</v>
      </c>
      <c r="C55" s="21" t="s">
        <v>1273</v>
      </c>
      <c r="D55" s="21" t="s">
        <v>1275</v>
      </c>
      <c r="E55" s="22"/>
      <c r="F55" s="23"/>
      <c r="G55" s="23"/>
      <c r="H55" s="23">
        <v>1.11765</v>
      </c>
      <c r="I55" s="23">
        <v>1.11765</v>
      </c>
      <c r="J55" s="23">
        <v>1.11765</v>
      </c>
      <c r="K55" s="23">
        <v>1.11765</v>
      </c>
      <c r="L55" s="23">
        <v>1.11765</v>
      </c>
      <c r="M55" s="23">
        <v>1.11765</v>
      </c>
      <c r="N55" s="23">
        <v>1.11765</v>
      </c>
      <c r="O55" s="23">
        <v>1.11765</v>
      </c>
      <c r="P55" s="23">
        <v>1.11765</v>
      </c>
      <c r="Q55" s="23">
        <v>1.11765</v>
      </c>
      <c r="R55" s="23">
        <v>1.11765</v>
      </c>
      <c r="S55" s="23">
        <v>1.11765</v>
      </c>
      <c r="T55" s="23">
        <v>1.11765</v>
      </c>
      <c r="U55" s="23">
        <v>1.11765</v>
      </c>
      <c r="V55" s="23">
        <v>1.11765</v>
      </c>
      <c r="W55" s="23">
        <v>1.11765</v>
      </c>
      <c r="X55" s="23">
        <v>1.11765</v>
      </c>
      <c r="Y55" s="22"/>
      <c r="Z55" s="23"/>
      <c r="AA55" s="23"/>
      <c r="AB55" s="23">
        <v>1.1388929999999999</v>
      </c>
      <c r="AC55" s="23">
        <v>1.1388929999999999</v>
      </c>
      <c r="AD55" s="23">
        <v>1.1388929999999999</v>
      </c>
      <c r="AE55" s="23">
        <v>1.1388929999999999</v>
      </c>
      <c r="AF55" s="23">
        <v>1.1388929999999999</v>
      </c>
      <c r="AG55" s="23">
        <v>1.1388929999999999</v>
      </c>
      <c r="AH55" s="23">
        <v>1.1388929999999999</v>
      </c>
      <c r="AI55" s="23">
        <v>1.1388929999999999</v>
      </c>
      <c r="AJ55" s="23">
        <v>1.1388929999999999</v>
      </c>
      <c r="AK55" s="23">
        <v>1.1388929999999999</v>
      </c>
      <c r="AL55" s="23">
        <v>1.1388929999999999</v>
      </c>
      <c r="AM55" s="23">
        <v>1.1388929999999999</v>
      </c>
      <c r="AN55" s="23">
        <v>1.1388929999999999</v>
      </c>
      <c r="AO55" s="23">
        <v>1.1388929999999999</v>
      </c>
      <c r="AP55" s="23">
        <v>1.1388929999999999</v>
      </c>
      <c r="AQ55" s="23">
        <v>1.1388929999999999</v>
      </c>
      <c r="AR55" s="23">
        <v>1.1388929999999999</v>
      </c>
      <c r="AS55" s="22"/>
      <c r="AT55" s="23"/>
      <c r="AU55" s="23"/>
      <c r="AV55" s="23">
        <v>1.118913</v>
      </c>
      <c r="AW55" s="23">
        <v>1.118913</v>
      </c>
      <c r="AX55" s="23">
        <v>1.118913</v>
      </c>
      <c r="AY55" s="23">
        <v>1.118913</v>
      </c>
      <c r="AZ55" s="23">
        <v>1.118913</v>
      </c>
      <c r="BA55" s="23">
        <v>1.118913</v>
      </c>
      <c r="BB55" s="23">
        <v>1.118913</v>
      </c>
      <c r="BC55" s="23">
        <v>1.118913</v>
      </c>
      <c r="BD55" s="23">
        <v>1.118913</v>
      </c>
      <c r="BE55" s="23">
        <v>1.118913</v>
      </c>
      <c r="BF55" s="23">
        <v>1.118913</v>
      </c>
      <c r="BG55" s="23">
        <v>1.118913</v>
      </c>
      <c r="BH55" s="23">
        <v>1.118913</v>
      </c>
      <c r="BI55" s="23">
        <v>1.118913</v>
      </c>
      <c r="BJ55" s="23">
        <v>1.118913</v>
      </c>
      <c r="BK55" s="23">
        <v>1.118913</v>
      </c>
      <c r="BL55" s="23">
        <v>1.118913</v>
      </c>
      <c r="BM55" s="22"/>
      <c r="BN55" s="23"/>
      <c r="BO55" s="23"/>
      <c r="BP55" s="23">
        <v>1.1760109999999999</v>
      </c>
      <c r="BQ55" s="23">
        <v>1.1760109999999999</v>
      </c>
      <c r="BR55" s="23">
        <v>1.1760109999999999</v>
      </c>
      <c r="BS55" s="23">
        <v>1.1760109999999999</v>
      </c>
      <c r="BT55" s="23">
        <v>1.1760109999999999</v>
      </c>
      <c r="BU55" s="23">
        <v>1.1760109999999999</v>
      </c>
      <c r="BV55" s="23">
        <v>1.1760109999999999</v>
      </c>
      <c r="BW55" s="23">
        <v>1.1760109999999999</v>
      </c>
      <c r="BX55" s="23">
        <v>1.1760109999999999</v>
      </c>
      <c r="BY55" s="23">
        <v>1.1760109999999999</v>
      </c>
      <c r="BZ55" s="23">
        <v>1.1760109999999999</v>
      </c>
      <c r="CA55" s="23">
        <v>1.1760109999999999</v>
      </c>
      <c r="CB55" s="23">
        <v>1.1760109999999999</v>
      </c>
      <c r="CC55" s="23">
        <v>1.1760109999999999</v>
      </c>
      <c r="CD55" s="23">
        <v>1.1760109999999999</v>
      </c>
      <c r="CE55" s="23">
        <v>1.1760109999999999</v>
      </c>
      <c r="CF55" s="23">
        <v>1.1760109999999999</v>
      </c>
      <c r="CG55" s="22">
        <v>1.2100000000000002</v>
      </c>
      <c r="CH55" s="23">
        <v>1.2100000000000002</v>
      </c>
      <c r="CI55" s="23">
        <v>1.2100000000000002</v>
      </c>
      <c r="CJ55" s="23">
        <v>1.2100000000000002</v>
      </c>
      <c r="CK55" s="23">
        <v>1.2100000000000002</v>
      </c>
      <c r="CL55" s="23">
        <v>1.2100000000000002</v>
      </c>
      <c r="CM55" s="23">
        <v>1.2100000000000002</v>
      </c>
      <c r="CN55" s="23">
        <v>1.2100000000000002</v>
      </c>
      <c r="CO55" s="23">
        <v>1.2100000000000002</v>
      </c>
      <c r="CP55" s="23">
        <v>1.2100000000000002</v>
      </c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2"/>
      <c r="DB55" s="23"/>
      <c r="DC55" s="23"/>
      <c r="DD55" s="23">
        <v>60</v>
      </c>
      <c r="DE55" s="23">
        <v>1.11459902</v>
      </c>
      <c r="DF55" s="23">
        <v>1.11459902</v>
      </c>
      <c r="DG55" s="23">
        <v>1.11459902</v>
      </c>
      <c r="DH55" s="23">
        <v>1.11459902</v>
      </c>
      <c r="DI55" s="23">
        <v>1.11459902</v>
      </c>
      <c r="DJ55" s="23">
        <v>1.11459902</v>
      </c>
      <c r="DK55" s="23">
        <v>1.11459902</v>
      </c>
      <c r="DL55" s="23">
        <v>1.11459902</v>
      </c>
      <c r="DM55" s="23">
        <v>1.11459902</v>
      </c>
      <c r="DN55" s="23">
        <v>1.11459902</v>
      </c>
      <c r="DO55" s="23">
        <v>1.11459902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2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2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2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2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2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2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2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2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2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2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2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2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</row>
    <row r="56" spans="1:364">
      <c r="A56" s="21" t="s">
        <v>1276</v>
      </c>
      <c r="B56" s="21" t="s">
        <v>1277</v>
      </c>
      <c r="C56" s="21" t="s">
        <v>1273</v>
      </c>
      <c r="D56" s="21" t="s">
        <v>1277</v>
      </c>
      <c r="E56" s="22"/>
      <c r="F56" s="23"/>
      <c r="G56" s="23"/>
      <c r="H56" s="23">
        <v>1.0229999999999999</v>
      </c>
      <c r="I56" s="23">
        <v>1.046529</v>
      </c>
      <c r="J56" s="23">
        <v>1.0705990000000001</v>
      </c>
      <c r="K56" s="23">
        <v>1.0952230000000001</v>
      </c>
      <c r="L56" s="23">
        <v>1.1204130000000001</v>
      </c>
      <c r="M56" s="23">
        <v>1.146182</v>
      </c>
      <c r="N56" s="23">
        <v>1.172544</v>
      </c>
      <c r="O56" s="23">
        <v>1.1995130000000001</v>
      </c>
      <c r="P56" s="23">
        <v>1.2271019999999999</v>
      </c>
      <c r="Q56" s="23">
        <v>1.255325</v>
      </c>
      <c r="R56" s="23">
        <v>1.284197</v>
      </c>
      <c r="S56" s="23">
        <v>1.313734</v>
      </c>
      <c r="T56" s="23">
        <v>1.34395</v>
      </c>
      <c r="U56" s="23">
        <v>1.3748610000000001</v>
      </c>
      <c r="V56" s="23">
        <v>1.4064829999999999</v>
      </c>
      <c r="W56" s="23">
        <v>1.4388320000000001</v>
      </c>
      <c r="X56" s="23">
        <v>1.4719249999999999</v>
      </c>
      <c r="Y56" s="22"/>
      <c r="Z56" s="23"/>
      <c r="AA56" s="23"/>
      <c r="AB56" s="23">
        <v>1.0229999999999999</v>
      </c>
      <c r="AC56" s="23">
        <v>1.046529</v>
      </c>
      <c r="AD56" s="23">
        <v>1.0705990000000001</v>
      </c>
      <c r="AE56" s="23">
        <v>1.0952230000000001</v>
      </c>
      <c r="AF56" s="23">
        <v>1.1204130000000001</v>
      </c>
      <c r="AG56" s="23">
        <v>1.146182</v>
      </c>
      <c r="AH56" s="23">
        <v>1.172544</v>
      </c>
      <c r="AI56" s="23">
        <v>1.1995130000000001</v>
      </c>
      <c r="AJ56" s="23">
        <v>1.2271019999999999</v>
      </c>
      <c r="AK56" s="23">
        <v>1.255325</v>
      </c>
      <c r="AL56" s="23">
        <v>1.284197</v>
      </c>
      <c r="AM56" s="23">
        <v>1.313734</v>
      </c>
      <c r="AN56" s="23">
        <v>1.34395</v>
      </c>
      <c r="AO56" s="23">
        <v>1.3748610000000001</v>
      </c>
      <c r="AP56" s="23">
        <v>1.4064829999999999</v>
      </c>
      <c r="AQ56" s="23">
        <v>1.4388320000000001</v>
      </c>
      <c r="AR56" s="23">
        <v>1.4719249999999999</v>
      </c>
      <c r="AS56" s="22"/>
      <c r="AT56" s="23"/>
      <c r="AU56" s="23"/>
      <c r="AV56" s="23">
        <v>1.0229999999999999</v>
      </c>
      <c r="AW56" s="23">
        <v>1.046529</v>
      </c>
      <c r="AX56" s="23">
        <v>1.0705990000000001</v>
      </c>
      <c r="AY56" s="23">
        <v>1.0952230000000001</v>
      </c>
      <c r="AZ56" s="23">
        <v>1.1204130000000001</v>
      </c>
      <c r="BA56" s="23">
        <v>1.146182</v>
      </c>
      <c r="BB56" s="23">
        <v>1.172544</v>
      </c>
      <c r="BC56" s="23">
        <v>1.1995130000000001</v>
      </c>
      <c r="BD56" s="23">
        <v>1.2271019999999999</v>
      </c>
      <c r="BE56" s="23">
        <v>1.255325</v>
      </c>
      <c r="BF56" s="23">
        <v>1.284197</v>
      </c>
      <c r="BG56" s="23">
        <v>1.313734</v>
      </c>
      <c r="BH56" s="23">
        <v>1.34395</v>
      </c>
      <c r="BI56" s="23">
        <v>1.3748610000000001</v>
      </c>
      <c r="BJ56" s="23">
        <v>1.4064829999999999</v>
      </c>
      <c r="BK56" s="23">
        <v>1.4388320000000001</v>
      </c>
      <c r="BL56" s="23">
        <v>1.4719249999999999</v>
      </c>
      <c r="BM56" s="22"/>
      <c r="BN56" s="23"/>
      <c r="BO56" s="23"/>
      <c r="BP56" s="23">
        <v>1.05369</v>
      </c>
      <c r="BQ56" s="23">
        <v>1.077925</v>
      </c>
      <c r="BR56" s="23">
        <v>1.1027169999999999</v>
      </c>
      <c r="BS56" s="23">
        <v>1.1280790000000001</v>
      </c>
      <c r="BT56" s="23">
        <v>1.1540250000000001</v>
      </c>
      <c r="BU56" s="23">
        <v>1.1805680000000001</v>
      </c>
      <c r="BV56" s="23">
        <v>1.207721</v>
      </c>
      <c r="BW56" s="23">
        <v>1.2354989999999999</v>
      </c>
      <c r="BX56" s="23">
        <v>1.2639149999999999</v>
      </c>
      <c r="BY56" s="23">
        <v>1.2929850000000001</v>
      </c>
      <c r="BZ56" s="23">
        <v>1.322724</v>
      </c>
      <c r="CA56" s="23">
        <v>1.3531470000000001</v>
      </c>
      <c r="CB56" s="23">
        <v>1.384269</v>
      </c>
      <c r="CC56" s="23">
        <v>1.416107</v>
      </c>
      <c r="CD56" s="23">
        <v>1.448677</v>
      </c>
      <c r="CE56" s="23">
        <v>1.481997</v>
      </c>
      <c r="CF56" s="23">
        <v>1.5160830000000001</v>
      </c>
      <c r="CG56" s="22">
        <v>1.4273746093750002</v>
      </c>
      <c r="CH56" s="23">
        <v>1.4273746093750002</v>
      </c>
      <c r="CI56" s="23">
        <v>1.4273746093750002</v>
      </c>
      <c r="CJ56" s="23">
        <v>1.4273746093750002</v>
      </c>
      <c r="CK56" s="23">
        <v>1.4273746093750002</v>
      </c>
      <c r="CL56" s="23">
        <v>1.4273746093750002</v>
      </c>
      <c r="CM56" s="23">
        <v>1.4273746093750002</v>
      </c>
      <c r="CN56" s="23">
        <v>1.4273746093750002</v>
      </c>
      <c r="CO56" s="23">
        <v>1.4273746093750002</v>
      </c>
      <c r="CP56" s="23">
        <v>1.4273746093750002</v>
      </c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2"/>
      <c r="DB56" s="23"/>
      <c r="DC56" s="23"/>
      <c r="DD56" s="23">
        <v>61</v>
      </c>
      <c r="DE56" s="23">
        <v>1.026</v>
      </c>
      <c r="DF56" s="23">
        <v>1.049598</v>
      </c>
      <c r="DG56" s="23">
        <v>1.07373875</v>
      </c>
      <c r="DH56" s="23">
        <v>1.09843475</v>
      </c>
      <c r="DI56" s="23">
        <v>1.12369874</v>
      </c>
      <c r="DJ56" s="23">
        <v>1.1495438200000001</v>
      </c>
      <c r="DK56" s="23">
        <v>1.1759833200000001</v>
      </c>
      <c r="DL56" s="23">
        <v>1.2030309400000001</v>
      </c>
      <c r="DM56" s="23">
        <v>1.23070065</v>
      </c>
      <c r="DN56" s="23">
        <v>1.2590067700000001</v>
      </c>
      <c r="DO56" s="23">
        <v>1.2879639199999999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2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2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2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2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2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2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2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2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2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2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2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2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</row>
    <row r="57" spans="1:364">
      <c r="A57" s="21" t="s">
        <v>1278</v>
      </c>
      <c r="B57" s="21" t="s">
        <v>1279</v>
      </c>
      <c r="C57" s="21" t="s">
        <v>1273</v>
      </c>
      <c r="D57" s="21" t="s">
        <v>1279</v>
      </c>
      <c r="E57" s="22"/>
      <c r="F57" s="23"/>
      <c r="G57" s="23"/>
      <c r="H57" s="23">
        <v>1.11765</v>
      </c>
      <c r="I57" s="23">
        <v>1.143356</v>
      </c>
      <c r="J57" s="23">
        <v>1.1696530000000001</v>
      </c>
      <c r="K57" s="23">
        <v>1.196555</v>
      </c>
      <c r="L57" s="23">
        <v>1.2240759999999999</v>
      </c>
      <c r="M57" s="23">
        <v>1.25223</v>
      </c>
      <c r="N57" s="23">
        <v>1.281031</v>
      </c>
      <c r="O57" s="23">
        <v>1.310495</v>
      </c>
      <c r="P57" s="23">
        <v>1.3406359999999999</v>
      </c>
      <c r="Q57" s="23">
        <v>1.3714710000000001</v>
      </c>
      <c r="R57" s="23">
        <v>1.4030149999999999</v>
      </c>
      <c r="S57" s="23">
        <v>1.435284</v>
      </c>
      <c r="T57" s="23">
        <v>1.468296</v>
      </c>
      <c r="U57" s="23">
        <v>1.502067</v>
      </c>
      <c r="V57" s="23">
        <v>1.5366150000000001</v>
      </c>
      <c r="W57" s="23">
        <v>1.571957</v>
      </c>
      <c r="X57" s="23">
        <v>1.608112</v>
      </c>
      <c r="Y57" s="22"/>
      <c r="Z57" s="23"/>
      <c r="AA57" s="23"/>
      <c r="AB57" s="23">
        <v>1.1388929999999999</v>
      </c>
      <c r="AC57" s="23">
        <v>1.1650879999999999</v>
      </c>
      <c r="AD57" s="23">
        <v>1.1918850000000001</v>
      </c>
      <c r="AE57" s="23">
        <v>1.219298</v>
      </c>
      <c r="AF57" s="23">
        <v>1.247342</v>
      </c>
      <c r="AG57" s="23">
        <v>1.2760309999999999</v>
      </c>
      <c r="AH57" s="23">
        <v>1.30538</v>
      </c>
      <c r="AI57" s="23">
        <v>1.335404</v>
      </c>
      <c r="AJ57" s="23">
        <v>1.3661179999999999</v>
      </c>
      <c r="AK57" s="23">
        <v>1.3975390000000001</v>
      </c>
      <c r="AL57" s="23">
        <v>1.4296819999999999</v>
      </c>
      <c r="AM57" s="23">
        <v>1.4625649999999999</v>
      </c>
      <c r="AN57" s="23">
        <v>1.4962040000000001</v>
      </c>
      <c r="AO57" s="23">
        <v>1.5306169999999999</v>
      </c>
      <c r="AP57" s="23">
        <v>1.5658209999999999</v>
      </c>
      <c r="AQ57" s="23">
        <v>1.6018349999999999</v>
      </c>
      <c r="AR57" s="23">
        <v>1.6386769999999999</v>
      </c>
      <c r="AS57" s="22"/>
      <c r="AT57" s="23"/>
      <c r="AU57" s="23"/>
      <c r="AV57" s="23">
        <v>1.118913</v>
      </c>
      <c r="AW57" s="23">
        <v>1.1446480000000001</v>
      </c>
      <c r="AX57" s="23">
        <v>1.1709750000000001</v>
      </c>
      <c r="AY57" s="23">
        <v>1.1979070000000001</v>
      </c>
      <c r="AZ57" s="23">
        <v>1.2254590000000001</v>
      </c>
      <c r="BA57" s="23">
        <v>1.2536449999999999</v>
      </c>
      <c r="BB57" s="23">
        <v>1.2824789999999999</v>
      </c>
      <c r="BC57" s="23">
        <v>1.311976</v>
      </c>
      <c r="BD57" s="23">
        <v>1.3421510000000001</v>
      </c>
      <c r="BE57" s="23">
        <v>1.3730199999999999</v>
      </c>
      <c r="BF57" s="23">
        <v>1.4045989999999999</v>
      </c>
      <c r="BG57" s="23">
        <v>1.4369050000000001</v>
      </c>
      <c r="BH57" s="23">
        <v>1.469954</v>
      </c>
      <c r="BI57" s="23">
        <v>1.503763</v>
      </c>
      <c r="BJ57" s="23">
        <v>1.5383500000000001</v>
      </c>
      <c r="BK57" s="23">
        <v>1.5737319999999999</v>
      </c>
      <c r="BL57" s="23">
        <v>1.609928</v>
      </c>
      <c r="BM57" s="22"/>
      <c r="BN57" s="23"/>
      <c r="BO57" s="23"/>
      <c r="BP57" s="23">
        <v>1.1760109999999999</v>
      </c>
      <c r="BQ57" s="23">
        <v>1.2030590000000001</v>
      </c>
      <c r="BR57" s="23">
        <v>1.230729</v>
      </c>
      <c r="BS57" s="23">
        <v>1.259036</v>
      </c>
      <c r="BT57" s="23">
        <v>1.2879940000000001</v>
      </c>
      <c r="BU57" s="23">
        <v>1.317618</v>
      </c>
      <c r="BV57" s="23">
        <v>1.347923</v>
      </c>
      <c r="BW57" s="23">
        <v>1.378925</v>
      </c>
      <c r="BX57" s="23">
        <v>1.4106399999999999</v>
      </c>
      <c r="BY57" s="23">
        <v>1.443085</v>
      </c>
      <c r="BZ57" s="23">
        <v>1.4762759999999999</v>
      </c>
      <c r="CA57" s="23">
        <v>1.51023</v>
      </c>
      <c r="CB57" s="23">
        <v>1.5449649999999999</v>
      </c>
      <c r="CC57" s="23">
        <v>1.5804990000000001</v>
      </c>
      <c r="CD57" s="23">
        <v>1.6168499999999999</v>
      </c>
      <c r="CE57" s="23">
        <v>1.6540379999999999</v>
      </c>
      <c r="CF57" s="23">
        <v>1.6920809999999999</v>
      </c>
      <c r="CG57" s="22">
        <v>1.4273155273437501</v>
      </c>
      <c r="CH57" s="23">
        <v>1.4273155273437501</v>
      </c>
      <c r="CI57" s="23">
        <v>1.4273155273437501</v>
      </c>
      <c r="CJ57" s="23">
        <v>1.4273155273437501</v>
      </c>
      <c r="CK57" s="23">
        <v>1.4273155273437501</v>
      </c>
      <c r="CL57" s="23">
        <v>1.4273155273437501</v>
      </c>
      <c r="CM57" s="23">
        <v>1.4273155273437501</v>
      </c>
      <c r="CN57" s="23">
        <v>1.4273155273437501</v>
      </c>
      <c r="CO57" s="23">
        <v>1.4273155273437501</v>
      </c>
      <c r="CP57" s="23">
        <v>1.4273155273437501</v>
      </c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2"/>
      <c r="DB57" s="23"/>
      <c r="DC57" s="23"/>
      <c r="DD57" s="23">
        <v>63</v>
      </c>
      <c r="DE57" s="23">
        <v>1.11459902</v>
      </c>
      <c r="DF57" s="23">
        <v>1.1402348</v>
      </c>
      <c r="DG57" s="23">
        <v>1.1664601999999999</v>
      </c>
      <c r="DH57" s="23">
        <v>1.19328878</v>
      </c>
      <c r="DI57" s="23">
        <v>1.2207344200000001</v>
      </c>
      <c r="DJ57" s="23">
        <v>1.2488113199999999</v>
      </c>
      <c r="DK57" s="23">
        <v>1.2775339800000001</v>
      </c>
      <c r="DL57" s="23">
        <v>1.3069172600000001</v>
      </c>
      <c r="DM57" s="23">
        <v>1.33697635</v>
      </c>
      <c r="DN57" s="23">
        <v>1.36772681</v>
      </c>
      <c r="DO57" s="23">
        <v>1.3991845300000001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2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2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2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2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2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2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2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2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2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2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2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2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</row>
    <row r="58" spans="1:364">
      <c r="A58" s="21" t="s">
        <v>1280</v>
      </c>
      <c r="B58" s="21" t="s">
        <v>1281</v>
      </c>
      <c r="C58" s="21" t="s">
        <v>1273</v>
      </c>
      <c r="D58" s="21" t="s">
        <v>1281</v>
      </c>
      <c r="E58" s="22"/>
      <c r="F58" s="23"/>
      <c r="G58" s="23"/>
      <c r="H58" s="23">
        <v>1.11765</v>
      </c>
      <c r="I58" s="23">
        <v>1.11765</v>
      </c>
      <c r="J58" s="23">
        <v>1.11765</v>
      </c>
      <c r="K58" s="23">
        <v>1.11765</v>
      </c>
      <c r="L58" s="23">
        <v>1.11765</v>
      </c>
      <c r="M58" s="23">
        <v>1.11765</v>
      </c>
      <c r="N58" s="23">
        <v>1.11765</v>
      </c>
      <c r="O58" s="23">
        <v>1.11765</v>
      </c>
      <c r="P58" s="23">
        <v>1.11765</v>
      </c>
      <c r="Q58" s="23">
        <v>1.11765</v>
      </c>
      <c r="R58" s="23">
        <v>1.11765</v>
      </c>
      <c r="S58" s="23">
        <v>1.11765</v>
      </c>
      <c r="T58" s="23">
        <v>1.11765</v>
      </c>
      <c r="U58" s="23">
        <v>1.11765</v>
      </c>
      <c r="V58" s="23">
        <v>1.11765</v>
      </c>
      <c r="W58" s="23">
        <v>1.11765</v>
      </c>
      <c r="X58" s="23">
        <v>1.11765</v>
      </c>
      <c r="Y58" s="22"/>
      <c r="Z58" s="23"/>
      <c r="AA58" s="23"/>
      <c r="AB58" s="23">
        <v>1.1388929999999999</v>
      </c>
      <c r="AC58" s="23">
        <v>1.1388929999999999</v>
      </c>
      <c r="AD58" s="23">
        <v>1.1388929999999999</v>
      </c>
      <c r="AE58" s="23">
        <v>1.1388929999999999</v>
      </c>
      <c r="AF58" s="23">
        <v>1.1388929999999999</v>
      </c>
      <c r="AG58" s="23">
        <v>1.1388929999999999</v>
      </c>
      <c r="AH58" s="23">
        <v>1.1388929999999999</v>
      </c>
      <c r="AI58" s="23">
        <v>1.1388929999999999</v>
      </c>
      <c r="AJ58" s="23">
        <v>1.1388929999999999</v>
      </c>
      <c r="AK58" s="23">
        <v>1.1388929999999999</v>
      </c>
      <c r="AL58" s="23">
        <v>1.1388929999999999</v>
      </c>
      <c r="AM58" s="23">
        <v>1.1388929999999999</v>
      </c>
      <c r="AN58" s="23">
        <v>1.1388929999999999</v>
      </c>
      <c r="AO58" s="23">
        <v>1.1388929999999999</v>
      </c>
      <c r="AP58" s="23">
        <v>1.1388929999999999</v>
      </c>
      <c r="AQ58" s="23">
        <v>1.1388929999999999</v>
      </c>
      <c r="AR58" s="23">
        <v>1.1388929999999999</v>
      </c>
      <c r="AS58" s="22"/>
      <c r="AT58" s="23"/>
      <c r="AU58" s="23"/>
      <c r="AV58" s="23">
        <v>1.118913</v>
      </c>
      <c r="AW58" s="23">
        <v>1.118913</v>
      </c>
      <c r="AX58" s="23">
        <v>1.118913</v>
      </c>
      <c r="AY58" s="23">
        <v>1.118913</v>
      </c>
      <c r="AZ58" s="23">
        <v>1.118913</v>
      </c>
      <c r="BA58" s="23">
        <v>1.118913</v>
      </c>
      <c r="BB58" s="23">
        <v>1.118913</v>
      </c>
      <c r="BC58" s="23">
        <v>1.118913</v>
      </c>
      <c r="BD58" s="23">
        <v>1.118913</v>
      </c>
      <c r="BE58" s="23">
        <v>1.118913</v>
      </c>
      <c r="BF58" s="23">
        <v>1.118913</v>
      </c>
      <c r="BG58" s="23">
        <v>1.118913</v>
      </c>
      <c r="BH58" s="23">
        <v>1.118913</v>
      </c>
      <c r="BI58" s="23">
        <v>1.118913</v>
      </c>
      <c r="BJ58" s="23">
        <v>1.118913</v>
      </c>
      <c r="BK58" s="23">
        <v>1.118913</v>
      </c>
      <c r="BL58" s="23">
        <v>1.118913</v>
      </c>
      <c r="BM58" s="22"/>
      <c r="BN58" s="23"/>
      <c r="BO58" s="23"/>
      <c r="BP58" s="23">
        <v>1.1760109999999999</v>
      </c>
      <c r="BQ58" s="23">
        <v>1.1760109999999999</v>
      </c>
      <c r="BR58" s="23">
        <v>1.1760109999999999</v>
      </c>
      <c r="BS58" s="23">
        <v>1.1760109999999999</v>
      </c>
      <c r="BT58" s="23">
        <v>1.1760109999999999</v>
      </c>
      <c r="BU58" s="23">
        <v>1.1760109999999999</v>
      </c>
      <c r="BV58" s="23">
        <v>1.1760109999999999</v>
      </c>
      <c r="BW58" s="23">
        <v>1.1760109999999999</v>
      </c>
      <c r="BX58" s="23">
        <v>1.1760109999999999</v>
      </c>
      <c r="BY58" s="23">
        <v>1.1760109999999999</v>
      </c>
      <c r="BZ58" s="23">
        <v>1.1760109999999999</v>
      </c>
      <c r="CA58" s="23">
        <v>1.1760109999999999</v>
      </c>
      <c r="CB58" s="23">
        <v>1.1760109999999999</v>
      </c>
      <c r="CC58" s="23">
        <v>1.1760109999999999</v>
      </c>
      <c r="CD58" s="23">
        <v>1.1760109999999999</v>
      </c>
      <c r="CE58" s="23">
        <v>1.1760109999999999</v>
      </c>
      <c r="CF58" s="23">
        <v>1.1760109999999999</v>
      </c>
      <c r="CG58" s="22">
        <v>1.2584000000000002</v>
      </c>
      <c r="CH58" s="23">
        <v>1.2584000000000002</v>
      </c>
      <c r="CI58" s="23">
        <v>1.2584000000000002</v>
      </c>
      <c r="CJ58" s="23">
        <v>1.2584000000000002</v>
      </c>
      <c r="CK58" s="23">
        <v>1.2584000000000002</v>
      </c>
      <c r="CL58" s="23">
        <v>1.2584000000000002</v>
      </c>
      <c r="CM58" s="23">
        <v>1.2584000000000002</v>
      </c>
      <c r="CN58" s="23">
        <v>1.2584000000000002</v>
      </c>
      <c r="CO58" s="23">
        <v>1.2584000000000002</v>
      </c>
      <c r="CP58" s="23">
        <v>1.2584000000000002</v>
      </c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2"/>
      <c r="DB58" s="23"/>
      <c r="DC58" s="23"/>
      <c r="DD58" s="23">
        <v>64</v>
      </c>
      <c r="DE58" s="23">
        <v>1.11459902</v>
      </c>
      <c r="DF58" s="23">
        <v>1.11459902</v>
      </c>
      <c r="DG58" s="23">
        <v>1.11459902</v>
      </c>
      <c r="DH58" s="23">
        <v>1.11459902</v>
      </c>
      <c r="DI58" s="23">
        <v>1.11459902</v>
      </c>
      <c r="DJ58" s="23">
        <v>1.11459902</v>
      </c>
      <c r="DK58" s="23">
        <v>1.11459902</v>
      </c>
      <c r="DL58" s="23">
        <v>1.11459902</v>
      </c>
      <c r="DM58" s="23">
        <v>1.11459902</v>
      </c>
      <c r="DN58" s="23">
        <v>1.11459902</v>
      </c>
      <c r="DO58" s="23">
        <v>1.11459902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2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2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2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2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2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2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2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2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2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2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2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2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</row>
    <row r="59" spans="1:364">
      <c r="A59" s="21" t="s">
        <v>1282</v>
      </c>
      <c r="B59" s="21" t="s">
        <v>1283</v>
      </c>
      <c r="C59" s="21" t="s">
        <v>1273</v>
      </c>
      <c r="D59" s="21" t="s">
        <v>1283</v>
      </c>
      <c r="E59" s="22"/>
      <c r="F59" s="23"/>
      <c r="G59" s="23"/>
      <c r="H59" s="23">
        <v>1.11765</v>
      </c>
      <c r="I59" s="23">
        <v>1.143356</v>
      </c>
      <c r="J59" s="23">
        <v>1.1696530000000001</v>
      </c>
      <c r="K59" s="23">
        <v>1.196555</v>
      </c>
      <c r="L59" s="23">
        <v>1.2240759999999999</v>
      </c>
      <c r="M59" s="23">
        <v>1.25223</v>
      </c>
      <c r="N59" s="23">
        <v>1.281031</v>
      </c>
      <c r="O59" s="23">
        <v>1.310495</v>
      </c>
      <c r="P59" s="23">
        <v>1.3406359999999999</v>
      </c>
      <c r="Q59" s="23">
        <v>1.3714710000000001</v>
      </c>
      <c r="R59" s="23">
        <v>1.4030149999999999</v>
      </c>
      <c r="S59" s="23">
        <v>1.435284</v>
      </c>
      <c r="T59" s="23">
        <v>1.468296</v>
      </c>
      <c r="U59" s="23">
        <v>1.502067</v>
      </c>
      <c r="V59" s="23">
        <v>1.5366150000000001</v>
      </c>
      <c r="W59" s="23">
        <v>1.571957</v>
      </c>
      <c r="X59" s="23">
        <v>1.608112</v>
      </c>
      <c r="Y59" s="22"/>
      <c r="Z59" s="23"/>
      <c r="AA59" s="23"/>
      <c r="AB59" s="23">
        <v>1.1388929999999999</v>
      </c>
      <c r="AC59" s="23">
        <v>1.1650879999999999</v>
      </c>
      <c r="AD59" s="23">
        <v>1.1918850000000001</v>
      </c>
      <c r="AE59" s="23">
        <v>1.219298</v>
      </c>
      <c r="AF59" s="23">
        <v>1.247342</v>
      </c>
      <c r="AG59" s="23">
        <v>1.2760309999999999</v>
      </c>
      <c r="AH59" s="23">
        <v>1.30538</v>
      </c>
      <c r="AI59" s="23">
        <v>1.335404</v>
      </c>
      <c r="AJ59" s="23">
        <v>1.3661179999999999</v>
      </c>
      <c r="AK59" s="23">
        <v>1.3975390000000001</v>
      </c>
      <c r="AL59" s="23">
        <v>1.4296819999999999</v>
      </c>
      <c r="AM59" s="23">
        <v>1.4625649999999999</v>
      </c>
      <c r="AN59" s="23">
        <v>1.4962040000000001</v>
      </c>
      <c r="AO59" s="23">
        <v>1.5306169999999999</v>
      </c>
      <c r="AP59" s="23">
        <v>1.5658209999999999</v>
      </c>
      <c r="AQ59" s="23">
        <v>1.6018349999999999</v>
      </c>
      <c r="AR59" s="23">
        <v>1.6386769999999999</v>
      </c>
      <c r="AS59" s="22"/>
      <c r="AT59" s="23"/>
      <c r="AU59" s="23"/>
      <c r="AV59" s="23">
        <v>1.118913</v>
      </c>
      <c r="AW59" s="23">
        <v>1.1446480000000001</v>
      </c>
      <c r="AX59" s="23">
        <v>1.1709750000000001</v>
      </c>
      <c r="AY59" s="23">
        <v>1.1979070000000001</v>
      </c>
      <c r="AZ59" s="23">
        <v>1.2254590000000001</v>
      </c>
      <c r="BA59" s="23">
        <v>1.2536449999999999</v>
      </c>
      <c r="BB59" s="23">
        <v>1.2824789999999999</v>
      </c>
      <c r="BC59" s="23">
        <v>1.311976</v>
      </c>
      <c r="BD59" s="23">
        <v>1.3421510000000001</v>
      </c>
      <c r="BE59" s="23">
        <v>1.3730199999999999</v>
      </c>
      <c r="BF59" s="23">
        <v>1.4045989999999999</v>
      </c>
      <c r="BG59" s="23">
        <v>1.4369050000000001</v>
      </c>
      <c r="BH59" s="23">
        <v>1.469954</v>
      </c>
      <c r="BI59" s="23">
        <v>1.503763</v>
      </c>
      <c r="BJ59" s="23">
        <v>1.5383500000000001</v>
      </c>
      <c r="BK59" s="23">
        <v>1.5737319999999999</v>
      </c>
      <c r="BL59" s="23">
        <v>1.609928</v>
      </c>
      <c r="BM59" s="22"/>
      <c r="BN59" s="23"/>
      <c r="BO59" s="23"/>
      <c r="BP59" s="23">
        <v>1.1760109999999999</v>
      </c>
      <c r="BQ59" s="23">
        <v>1.2030590000000001</v>
      </c>
      <c r="BR59" s="23">
        <v>1.230729</v>
      </c>
      <c r="BS59" s="23">
        <v>1.259036</v>
      </c>
      <c r="BT59" s="23">
        <v>1.2879940000000001</v>
      </c>
      <c r="BU59" s="23">
        <v>1.317618</v>
      </c>
      <c r="BV59" s="23">
        <v>1.347923</v>
      </c>
      <c r="BW59" s="23">
        <v>1.378925</v>
      </c>
      <c r="BX59" s="23">
        <v>1.4106399999999999</v>
      </c>
      <c r="BY59" s="23">
        <v>1.443085</v>
      </c>
      <c r="BZ59" s="23">
        <v>1.4762759999999999</v>
      </c>
      <c r="CA59" s="23">
        <v>1.51023</v>
      </c>
      <c r="CB59" s="23">
        <v>1.5449649999999999</v>
      </c>
      <c r="CC59" s="23">
        <v>1.5804990000000001</v>
      </c>
      <c r="CD59" s="23">
        <v>1.6168499999999999</v>
      </c>
      <c r="CE59" s="23">
        <v>1.6540379999999999</v>
      </c>
      <c r="CF59" s="23">
        <v>1.6920809999999999</v>
      </c>
      <c r="CG59" s="22">
        <v>1.516612109375</v>
      </c>
      <c r="CH59" s="23">
        <v>1.516612109375</v>
      </c>
      <c r="CI59" s="23">
        <v>1.516612109375</v>
      </c>
      <c r="CJ59" s="23">
        <v>1.516612109375</v>
      </c>
      <c r="CK59" s="23">
        <v>1.516612109375</v>
      </c>
      <c r="CL59" s="23">
        <v>1.516612109375</v>
      </c>
      <c r="CM59" s="23">
        <v>1.516612109375</v>
      </c>
      <c r="CN59" s="23">
        <v>1.516612109375</v>
      </c>
      <c r="CO59" s="23">
        <v>1.516612109375</v>
      </c>
      <c r="CP59" s="23">
        <v>1.516612109375</v>
      </c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2"/>
      <c r="DB59" s="23"/>
      <c r="DC59" s="23"/>
      <c r="DD59" s="23">
        <v>65</v>
      </c>
      <c r="DE59" s="23">
        <v>1.11459902</v>
      </c>
      <c r="DF59" s="23">
        <v>1.1402348</v>
      </c>
      <c r="DG59" s="23">
        <v>1.1664601999999999</v>
      </c>
      <c r="DH59" s="23">
        <v>1.19328878</v>
      </c>
      <c r="DI59" s="23">
        <v>1.2207344200000001</v>
      </c>
      <c r="DJ59" s="23">
        <v>1.2488113199999999</v>
      </c>
      <c r="DK59" s="23">
        <v>1.2775339800000001</v>
      </c>
      <c r="DL59" s="23">
        <v>1.3069172600000001</v>
      </c>
      <c r="DM59" s="23">
        <v>1.33697635</v>
      </c>
      <c r="DN59" s="23">
        <v>1.36772681</v>
      </c>
      <c r="DO59" s="23">
        <v>1.3991845300000001</v>
      </c>
      <c r="DP59" s="23">
        <v>0</v>
      </c>
      <c r="DQ59" s="23">
        <v>0</v>
      </c>
      <c r="DR59" s="23">
        <v>0</v>
      </c>
      <c r="DS59" s="23">
        <v>0</v>
      </c>
      <c r="DT59" s="23">
        <v>0</v>
      </c>
      <c r="DU59" s="22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2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2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2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2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2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2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2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2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2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2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2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</row>
    <row r="60" spans="1:364">
      <c r="A60" s="21" t="s">
        <v>1284</v>
      </c>
      <c r="B60" s="21" t="s">
        <v>1285</v>
      </c>
      <c r="C60" s="21" t="s">
        <v>1273</v>
      </c>
      <c r="D60" s="21" t="s">
        <v>1285</v>
      </c>
      <c r="E60" s="22"/>
      <c r="F60" s="23"/>
      <c r="G60" s="23"/>
      <c r="H60" s="23">
        <v>1.356649</v>
      </c>
      <c r="I60" s="23">
        <v>1.3878520000000001</v>
      </c>
      <c r="J60" s="23">
        <v>1.419773</v>
      </c>
      <c r="K60" s="23">
        <v>1.4524280000000001</v>
      </c>
      <c r="L60" s="23">
        <v>1.4858340000000001</v>
      </c>
      <c r="M60" s="23">
        <v>1.520008</v>
      </c>
      <c r="N60" s="23">
        <v>1.5549679999999999</v>
      </c>
      <c r="O60" s="23">
        <v>1.590732</v>
      </c>
      <c r="P60" s="23">
        <v>1.627319</v>
      </c>
      <c r="Q60" s="23">
        <v>1.664747</v>
      </c>
      <c r="R60" s="23">
        <v>1.703036</v>
      </c>
      <c r="S60" s="23">
        <v>1.7422059999999999</v>
      </c>
      <c r="T60" s="23">
        <v>1.7822769999999999</v>
      </c>
      <c r="U60" s="23">
        <v>1.823269</v>
      </c>
      <c r="V60" s="23">
        <v>1.8652040000000001</v>
      </c>
      <c r="W60" s="23">
        <v>1.908104</v>
      </c>
      <c r="X60" s="23">
        <v>1.9519899999999999</v>
      </c>
      <c r="Y60" s="22"/>
      <c r="Z60" s="23"/>
      <c r="AA60" s="23"/>
      <c r="AB60" s="23">
        <v>1.6611309999999999</v>
      </c>
      <c r="AC60" s="23">
        <v>1.6993370000000001</v>
      </c>
      <c r="AD60" s="23">
        <v>1.7384219999999999</v>
      </c>
      <c r="AE60" s="23">
        <v>1.7784059999999999</v>
      </c>
      <c r="AF60" s="23">
        <v>1.8193090000000001</v>
      </c>
      <c r="AG60" s="23">
        <v>1.8611530000000001</v>
      </c>
      <c r="AH60" s="23">
        <v>1.9039600000000001</v>
      </c>
      <c r="AI60" s="23">
        <v>1.947751</v>
      </c>
      <c r="AJ60" s="23">
        <v>1.9925489999999999</v>
      </c>
      <c r="AK60" s="23">
        <v>2.0383779999999998</v>
      </c>
      <c r="AL60" s="23">
        <v>2.085261</v>
      </c>
      <c r="AM60" s="23">
        <v>2.133222</v>
      </c>
      <c r="AN60" s="23">
        <v>2.1822859999999999</v>
      </c>
      <c r="AO60" s="23">
        <v>2.2324790000000001</v>
      </c>
      <c r="AP60" s="23">
        <v>2.2838259999999999</v>
      </c>
      <c r="AQ60" s="23">
        <v>2.336354</v>
      </c>
      <c r="AR60" s="23">
        <v>2.3900899999999998</v>
      </c>
      <c r="AS60" s="22"/>
      <c r="AT60" s="23"/>
      <c r="AU60" s="23"/>
      <c r="AV60" s="23">
        <v>1.374749</v>
      </c>
      <c r="AW60" s="23">
        <v>1.4063680000000001</v>
      </c>
      <c r="AX60" s="23">
        <v>1.438714</v>
      </c>
      <c r="AY60" s="23">
        <v>1.4718039999999999</v>
      </c>
      <c r="AZ60" s="23">
        <v>1.505655</v>
      </c>
      <c r="BA60" s="23">
        <v>1.5402849999999999</v>
      </c>
      <c r="BB60" s="23">
        <v>1.575712</v>
      </c>
      <c r="BC60" s="23">
        <v>1.611953</v>
      </c>
      <c r="BD60" s="23">
        <v>1.6490279999999999</v>
      </c>
      <c r="BE60" s="23">
        <v>1.6869559999999999</v>
      </c>
      <c r="BF60" s="23">
        <v>1.7257560000000001</v>
      </c>
      <c r="BG60" s="23">
        <v>1.7654479999999999</v>
      </c>
      <c r="BH60" s="23">
        <v>1.8060529999999999</v>
      </c>
      <c r="BI60" s="23">
        <v>1.8475919999999999</v>
      </c>
      <c r="BJ60" s="23">
        <v>1.8900870000000001</v>
      </c>
      <c r="BK60" s="23">
        <v>1.933559</v>
      </c>
      <c r="BL60" s="23">
        <v>1.9780310000000001</v>
      </c>
      <c r="BM60" s="22"/>
      <c r="BN60" s="23"/>
      <c r="BO60" s="23"/>
      <c r="BP60" s="23">
        <v>1.7532700000000001</v>
      </c>
      <c r="BQ60" s="23">
        <v>1.7935950000000001</v>
      </c>
      <c r="BR60" s="23">
        <v>1.834848</v>
      </c>
      <c r="BS60" s="23">
        <v>1.8770500000000001</v>
      </c>
      <c r="BT60" s="23">
        <v>1.9202220000000001</v>
      </c>
      <c r="BU60" s="23">
        <v>1.9643870000000001</v>
      </c>
      <c r="BV60" s="23">
        <v>2.0095679999999998</v>
      </c>
      <c r="BW60" s="23">
        <v>2.0557880000000002</v>
      </c>
      <c r="BX60" s="23">
        <v>2.1030709999999999</v>
      </c>
      <c r="BY60" s="23">
        <v>2.1514419999999999</v>
      </c>
      <c r="BZ60" s="23">
        <v>2.2009249999999998</v>
      </c>
      <c r="CA60" s="23">
        <v>2.2515459999999998</v>
      </c>
      <c r="CB60" s="23">
        <v>2.3033320000000002</v>
      </c>
      <c r="CC60" s="23">
        <v>2.356309</v>
      </c>
      <c r="CD60" s="23">
        <v>2.410504</v>
      </c>
      <c r="CE60" s="23">
        <v>2.4659460000000002</v>
      </c>
      <c r="CF60" s="23">
        <v>2.5226630000000001</v>
      </c>
      <c r="CG60" s="22">
        <v>1.516612109375</v>
      </c>
      <c r="CH60" s="23">
        <v>1.516612109375</v>
      </c>
      <c r="CI60" s="23">
        <v>1.516612109375</v>
      </c>
      <c r="CJ60" s="23">
        <v>1.516612109375</v>
      </c>
      <c r="CK60" s="23">
        <v>1.516612109375</v>
      </c>
      <c r="CL60" s="23">
        <v>1.516612109375</v>
      </c>
      <c r="CM60" s="23">
        <v>1.516612109375</v>
      </c>
      <c r="CN60" s="23">
        <v>1.516612109375</v>
      </c>
      <c r="CO60" s="23">
        <v>1.516612109375</v>
      </c>
      <c r="CP60" s="23">
        <v>1.516612109375</v>
      </c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2"/>
      <c r="DB60" s="23"/>
      <c r="DC60" s="23"/>
      <c r="DD60" s="23">
        <v>67</v>
      </c>
      <c r="DE60" s="23">
        <v>1.3542993000000001</v>
      </c>
      <c r="DF60" s="23">
        <v>1.38544818</v>
      </c>
      <c r="DG60" s="23">
        <v>1.41731349</v>
      </c>
      <c r="DH60" s="23">
        <v>1.4499116999999999</v>
      </c>
      <c r="DI60" s="23">
        <v>1.48325967</v>
      </c>
      <c r="DJ60" s="23">
        <v>1.5173746400000001</v>
      </c>
      <c r="DK60" s="23">
        <v>1.5522742599999999</v>
      </c>
      <c r="DL60" s="23">
        <v>1.58797656</v>
      </c>
      <c r="DM60" s="23">
        <v>1.6245000199999999</v>
      </c>
      <c r="DN60" s="23">
        <v>1.66186352</v>
      </c>
      <c r="DO60" s="23">
        <v>1.7000863900000001</v>
      </c>
      <c r="DP60" s="23">
        <v>0</v>
      </c>
      <c r="DQ60" s="23">
        <v>0</v>
      </c>
      <c r="DR60" s="23">
        <v>0</v>
      </c>
      <c r="DS60" s="23">
        <v>0</v>
      </c>
      <c r="DT60" s="23">
        <v>0</v>
      </c>
      <c r="DU60" s="22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2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2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2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2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2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2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2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2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2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2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2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</row>
    <row r="61" spans="1:364">
      <c r="A61" s="21" t="s">
        <v>1286</v>
      </c>
      <c r="B61" s="21" t="s">
        <v>1287</v>
      </c>
      <c r="C61" s="21" t="s">
        <v>1273</v>
      </c>
      <c r="D61" s="9" t="s">
        <v>1288</v>
      </c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2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2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2">
        <v>1</v>
      </c>
      <c r="CH61" s="23">
        <v>1</v>
      </c>
      <c r="CI61" s="23">
        <v>1</v>
      </c>
      <c r="CJ61" s="23">
        <v>1</v>
      </c>
      <c r="CK61" s="23">
        <v>1</v>
      </c>
      <c r="CL61" s="23">
        <v>1</v>
      </c>
      <c r="CM61" s="23">
        <v>1</v>
      </c>
      <c r="CN61" s="23">
        <v>1</v>
      </c>
      <c r="CO61" s="23">
        <v>1</v>
      </c>
      <c r="CP61" s="23">
        <v>1</v>
      </c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2"/>
      <c r="DB61" s="23"/>
      <c r="DC61" s="23"/>
      <c r="DD61" s="23" t="e">
        <v>#N/A</v>
      </c>
      <c r="DE61" s="23">
        <v>0</v>
      </c>
      <c r="DF61" s="23">
        <v>0</v>
      </c>
      <c r="DG61" s="23">
        <v>0</v>
      </c>
      <c r="DH61" s="23">
        <v>0</v>
      </c>
      <c r="DI61" s="23">
        <v>0</v>
      </c>
      <c r="DJ61" s="23">
        <v>0</v>
      </c>
      <c r="DK61" s="23">
        <v>0</v>
      </c>
      <c r="DL61" s="23">
        <v>0</v>
      </c>
      <c r="DM61" s="23">
        <v>0</v>
      </c>
      <c r="DN61" s="23">
        <v>0</v>
      </c>
      <c r="DO61" s="23">
        <v>0</v>
      </c>
      <c r="DP61" s="23">
        <v>0</v>
      </c>
      <c r="DQ61" s="23">
        <v>0</v>
      </c>
      <c r="DR61" s="23">
        <v>0</v>
      </c>
      <c r="DS61" s="23">
        <v>0</v>
      </c>
      <c r="DT61" s="23">
        <v>0</v>
      </c>
      <c r="DU61" s="22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2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2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2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2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2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2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2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2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2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2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2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</row>
    <row r="62" spans="1:364">
      <c r="A62" s="21" t="s">
        <v>1289</v>
      </c>
      <c r="B62" s="21" t="s">
        <v>1290</v>
      </c>
      <c r="C62" s="21" t="s">
        <v>1273</v>
      </c>
      <c r="D62" s="9" t="s">
        <v>1291</v>
      </c>
      <c r="E62" s="22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2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2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2">
        <v>1</v>
      </c>
      <c r="CH62" s="23">
        <v>1</v>
      </c>
      <c r="CI62" s="23">
        <v>1</v>
      </c>
      <c r="CJ62" s="23">
        <v>1</v>
      </c>
      <c r="CK62" s="23">
        <v>1</v>
      </c>
      <c r="CL62" s="23">
        <v>1</v>
      </c>
      <c r="CM62" s="23">
        <v>1</v>
      </c>
      <c r="CN62" s="23">
        <v>1</v>
      </c>
      <c r="CO62" s="23">
        <v>1</v>
      </c>
      <c r="CP62" s="23">
        <v>1</v>
      </c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2"/>
      <c r="DB62" s="23"/>
      <c r="DC62" s="23"/>
      <c r="DD62" s="23" t="e">
        <v>#N/A</v>
      </c>
      <c r="DE62" s="23">
        <v>0</v>
      </c>
      <c r="DF62" s="23">
        <v>0</v>
      </c>
      <c r="DG62" s="23">
        <v>0</v>
      </c>
      <c r="DH62" s="23">
        <v>0</v>
      </c>
      <c r="DI62" s="23">
        <v>0</v>
      </c>
      <c r="DJ62" s="23">
        <v>0</v>
      </c>
      <c r="DK62" s="23">
        <v>0</v>
      </c>
      <c r="DL62" s="23">
        <v>0</v>
      </c>
      <c r="DM62" s="23">
        <v>0</v>
      </c>
      <c r="DN62" s="23">
        <v>0</v>
      </c>
      <c r="DO62" s="23">
        <v>0</v>
      </c>
      <c r="DP62" s="23">
        <v>0</v>
      </c>
      <c r="DQ62" s="23">
        <v>0</v>
      </c>
      <c r="DR62" s="23">
        <v>0</v>
      </c>
      <c r="DS62" s="23">
        <v>0</v>
      </c>
      <c r="DT62" s="23">
        <v>0</v>
      </c>
      <c r="DU62" s="22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2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2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2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2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2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2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2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2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2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2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2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</row>
    <row r="63" spans="1:364">
      <c r="A63" s="21" t="s">
        <v>1292</v>
      </c>
      <c r="B63" s="21" t="s">
        <v>1293</v>
      </c>
      <c r="C63" s="21" t="s">
        <v>886</v>
      </c>
      <c r="D63" s="9" t="s">
        <v>1294</v>
      </c>
      <c r="E63" s="22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2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2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2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2"/>
      <c r="DB63" s="23"/>
      <c r="DC63" s="23"/>
      <c r="DD63" s="23">
        <v>49</v>
      </c>
      <c r="DE63" s="23">
        <v>123.291837</v>
      </c>
      <c r="DF63" s="23">
        <v>126.12754925</v>
      </c>
      <c r="DG63" s="23">
        <v>129.02848288000001</v>
      </c>
      <c r="DH63" s="23">
        <v>131.99613798999999</v>
      </c>
      <c r="DI63" s="23">
        <v>135.03204916000001</v>
      </c>
      <c r="DJ63" s="23">
        <v>138.13778629000001</v>
      </c>
      <c r="DK63" s="23">
        <v>141.31495537999999</v>
      </c>
      <c r="DL63" s="23">
        <v>144.56519935</v>
      </c>
      <c r="DM63" s="23">
        <v>147.89019894</v>
      </c>
      <c r="DN63" s="23">
        <v>151.29167351000001</v>
      </c>
      <c r="DO63" s="23">
        <v>154.77138199999999</v>
      </c>
      <c r="DP63" s="23">
        <v>0</v>
      </c>
      <c r="DQ63" s="23">
        <v>0</v>
      </c>
      <c r="DR63" s="23">
        <v>0</v>
      </c>
      <c r="DS63" s="23">
        <v>0</v>
      </c>
      <c r="DT63" s="23">
        <v>0</v>
      </c>
      <c r="DU63" s="22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2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2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2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2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2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2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2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2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2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2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2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</row>
    <row r="64" spans="1:364">
      <c r="A64" s="21" t="s">
        <v>1295</v>
      </c>
      <c r="B64" s="21" t="s">
        <v>1296</v>
      </c>
      <c r="C64" s="21" t="s">
        <v>886</v>
      </c>
      <c r="D64" s="9" t="s">
        <v>1297</v>
      </c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2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2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2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2"/>
      <c r="DB64" s="23"/>
      <c r="DC64" s="23"/>
      <c r="DD64" s="23">
        <v>50</v>
      </c>
      <c r="DE64" s="23">
        <v>123.291837</v>
      </c>
      <c r="DF64" s="23">
        <v>126.12754925</v>
      </c>
      <c r="DG64" s="23">
        <v>129.02848288000001</v>
      </c>
      <c r="DH64" s="23">
        <v>131.99613798999999</v>
      </c>
      <c r="DI64" s="23">
        <v>135.03204916000001</v>
      </c>
      <c r="DJ64" s="23">
        <v>138.13778629000001</v>
      </c>
      <c r="DK64" s="23">
        <v>141.31495537999999</v>
      </c>
      <c r="DL64" s="23">
        <v>144.56519935</v>
      </c>
      <c r="DM64" s="23">
        <v>147.89019894</v>
      </c>
      <c r="DN64" s="23">
        <v>151.29167351000001</v>
      </c>
      <c r="DO64" s="23">
        <v>154.77138199999999</v>
      </c>
      <c r="DP64" s="23">
        <v>0</v>
      </c>
      <c r="DQ64" s="23">
        <v>0</v>
      </c>
      <c r="DR64" s="23">
        <v>0</v>
      </c>
      <c r="DS64" s="23">
        <v>0</v>
      </c>
      <c r="DT64" s="23">
        <v>0</v>
      </c>
      <c r="DU64" s="22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2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2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2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2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2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2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2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2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2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2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2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</row>
    <row r="65" spans="1:364">
      <c r="A65" s="21" t="s">
        <v>1298</v>
      </c>
      <c r="B65" s="21" t="s">
        <v>1299</v>
      </c>
      <c r="C65" s="21" t="s">
        <v>886</v>
      </c>
      <c r="D65" s="9" t="s">
        <v>1300</v>
      </c>
      <c r="E65" s="22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2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2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2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2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2"/>
      <c r="DB65" s="23"/>
      <c r="DC65" s="23"/>
      <c r="DD65" s="23">
        <v>51</v>
      </c>
      <c r="DE65" s="23">
        <v>123.291837</v>
      </c>
      <c r="DF65" s="23">
        <v>126.12754925</v>
      </c>
      <c r="DG65" s="23">
        <v>129.02848288000001</v>
      </c>
      <c r="DH65" s="23">
        <v>131.99613798999999</v>
      </c>
      <c r="DI65" s="23">
        <v>135.03204916000001</v>
      </c>
      <c r="DJ65" s="23">
        <v>138.13778629000001</v>
      </c>
      <c r="DK65" s="23">
        <v>141.31495537999999</v>
      </c>
      <c r="DL65" s="23">
        <v>144.56519935</v>
      </c>
      <c r="DM65" s="23">
        <v>147.89019894</v>
      </c>
      <c r="DN65" s="23">
        <v>151.29167351000001</v>
      </c>
      <c r="DO65" s="23">
        <v>154.77138199999999</v>
      </c>
      <c r="DP65" s="23">
        <v>0</v>
      </c>
      <c r="DQ65" s="23">
        <v>0</v>
      </c>
      <c r="DR65" s="23">
        <v>0</v>
      </c>
      <c r="DS65" s="23">
        <v>0</v>
      </c>
      <c r="DT65" s="23">
        <v>0</v>
      </c>
      <c r="DU65" s="22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2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2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2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2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2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2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2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2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2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2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2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</row>
    <row r="66" spans="1:364">
      <c r="A66" s="21" t="s">
        <v>1301</v>
      </c>
      <c r="B66" s="21" t="s">
        <v>1302</v>
      </c>
      <c r="C66" s="21" t="s">
        <v>886</v>
      </c>
      <c r="D66" s="9" t="s">
        <v>1303</v>
      </c>
      <c r="E66" s="22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2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2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2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2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2"/>
      <c r="DB66" s="23"/>
      <c r="DC66" s="23"/>
      <c r="DD66" s="23">
        <v>52</v>
      </c>
      <c r="DE66" s="23">
        <v>123.291837</v>
      </c>
      <c r="DF66" s="23">
        <v>126.12754925</v>
      </c>
      <c r="DG66" s="23">
        <v>129.02848288000001</v>
      </c>
      <c r="DH66" s="23">
        <v>131.99613798999999</v>
      </c>
      <c r="DI66" s="23">
        <v>135.03204916000001</v>
      </c>
      <c r="DJ66" s="23">
        <v>138.13778629000001</v>
      </c>
      <c r="DK66" s="23">
        <v>141.31495537999999</v>
      </c>
      <c r="DL66" s="23">
        <v>144.56519935</v>
      </c>
      <c r="DM66" s="23">
        <v>147.89019894</v>
      </c>
      <c r="DN66" s="23">
        <v>151.29167351000001</v>
      </c>
      <c r="DO66" s="23">
        <v>154.77138199999999</v>
      </c>
      <c r="DP66" s="23">
        <v>0</v>
      </c>
      <c r="DQ66" s="23">
        <v>0</v>
      </c>
      <c r="DR66" s="23">
        <v>0</v>
      </c>
      <c r="DS66" s="23">
        <v>0</v>
      </c>
      <c r="DT66" s="23">
        <v>0</v>
      </c>
      <c r="DU66" s="22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2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2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2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2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2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2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2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2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2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2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2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</row>
    <row r="67" spans="1:364">
      <c r="A67" s="21" t="s">
        <v>1304</v>
      </c>
      <c r="B67" s="21" t="s">
        <v>1305</v>
      </c>
      <c r="C67" s="21" t="s">
        <v>886</v>
      </c>
      <c r="D67" s="9" t="s">
        <v>1306</v>
      </c>
      <c r="E67" s="22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2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>
        <v>53</v>
      </c>
      <c r="DE67" s="23">
        <v>123.291837</v>
      </c>
      <c r="DF67" s="23">
        <v>126.12754925</v>
      </c>
      <c r="DG67" s="23">
        <v>129.02848288000001</v>
      </c>
      <c r="DH67" s="23">
        <v>131.99613798999999</v>
      </c>
      <c r="DI67" s="23">
        <v>135.03204916000001</v>
      </c>
      <c r="DJ67" s="23">
        <v>138.13778629000001</v>
      </c>
      <c r="DK67" s="23">
        <v>141.31495537999999</v>
      </c>
      <c r="DL67" s="23">
        <v>144.56519935</v>
      </c>
      <c r="DM67" s="23">
        <v>147.89019894</v>
      </c>
      <c r="DN67" s="23">
        <v>151.29167351000001</v>
      </c>
      <c r="DO67" s="23">
        <v>154.77138199999999</v>
      </c>
      <c r="DP67" s="23">
        <v>0</v>
      </c>
      <c r="DQ67" s="23">
        <v>0</v>
      </c>
      <c r="DR67" s="23">
        <v>0</v>
      </c>
      <c r="DS67" s="23">
        <v>0</v>
      </c>
      <c r="DT67" s="23">
        <v>0</v>
      </c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21" t="s">
        <v>1307</v>
      </c>
      <c r="B68" s="21" t="s">
        <v>1308</v>
      </c>
      <c r="C68" s="21" t="s">
        <v>886</v>
      </c>
      <c r="D68" s="9" t="s">
        <v>1309</v>
      </c>
      <c r="E68" s="22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2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2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2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2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2"/>
      <c r="DB68" s="23"/>
      <c r="DC68" s="23"/>
      <c r="DD68" s="23">
        <v>54</v>
      </c>
      <c r="DE68" s="23">
        <v>145.79598300000001</v>
      </c>
      <c r="DF68" s="23">
        <v>149.14929061000001</v>
      </c>
      <c r="DG68" s="23">
        <v>152.57972429</v>
      </c>
      <c r="DH68" s="23">
        <v>156.08905795000001</v>
      </c>
      <c r="DI68" s="23">
        <v>159.67910628000001</v>
      </c>
      <c r="DJ68" s="23">
        <v>163.35172573</v>
      </c>
      <c r="DK68" s="23">
        <v>167.10881542000001</v>
      </c>
      <c r="DL68" s="23">
        <v>170.95231817999999</v>
      </c>
      <c r="DM68" s="23">
        <v>174.88422148999999</v>
      </c>
      <c r="DN68" s="23">
        <v>178.90655859</v>
      </c>
      <c r="DO68" s="23">
        <v>183.02140944000001</v>
      </c>
      <c r="DP68" s="23">
        <v>0</v>
      </c>
      <c r="DQ68" s="23">
        <v>0</v>
      </c>
      <c r="DR68" s="23">
        <v>0</v>
      </c>
      <c r="DS68" s="23">
        <v>0</v>
      </c>
      <c r="DT68" s="23">
        <v>0</v>
      </c>
      <c r="DU68" s="22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2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2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2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2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2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2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2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2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2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2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2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</row>
    <row r="69" spans="1:364">
      <c r="A69" s="21" t="s">
        <v>1310</v>
      </c>
      <c r="B69" s="21" t="s">
        <v>1311</v>
      </c>
      <c r="C69" s="21" t="s">
        <v>886</v>
      </c>
      <c r="D69" s="9" t="s">
        <v>1312</v>
      </c>
      <c r="E69" s="22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2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2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2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2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2"/>
      <c r="DB69" s="23"/>
      <c r="DC69" s="23"/>
      <c r="DD69" s="23">
        <v>55</v>
      </c>
      <c r="DE69" s="23">
        <v>145.79598300000001</v>
      </c>
      <c r="DF69" s="23">
        <v>149.14929061000001</v>
      </c>
      <c r="DG69" s="23">
        <v>152.57972429</v>
      </c>
      <c r="DH69" s="23">
        <v>156.08905795000001</v>
      </c>
      <c r="DI69" s="23">
        <v>159.67910628000001</v>
      </c>
      <c r="DJ69" s="23">
        <v>163.35172573</v>
      </c>
      <c r="DK69" s="23">
        <v>167.10881542000001</v>
      </c>
      <c r="DL69" s="23">
        <v>170.95231817999999</v>
      </c>
      <c r="DM69" s="23">
        <v>174.88422148999999</v>
      </c>
      <c r="DN69" s="23">
        <v>178.90655859</v>
      </c>
      <c r="DO69" s="23">
        <v>183.02140944000001</v>
      </c>
      <c r="DP69" s="23">
        <v>0</v>
      </c>
      <c r="DQ69" s="23">
        <v>0</v>
      </c>
      <c r="DR69" s="23">
        <v>0</v>
      </c>
      <c r="DS69" s="23">
        <v>0</v>
      </c>
      <c r="DT69" s="23">
        <v>0</v>
      </c>
      <c r="DU69" s="22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2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2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2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2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2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2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2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2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2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2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2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</row>
    <row r="70" spans="1:364">
      <c r="A70" s="9" t="s">
        <v>1313</v>
      </c>
      <c r="B70" s="9" t="s">
        <v>1314</v>
      </c>
      <c r="C70" s="9" t="s">
        <v>886</v>
      </c>
      <c r="D70" s="9" t="s">
        <v>1315</v>
      </c>
      <c r="E70" s="22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2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2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2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2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2"/>
      <c r="DB70" s="23"/>
      <c r="DC70" s="23"/>
      <c r="DD70" s="23">
        <v>56</v>
      </c>
      <c r="DE70" s="23">
        <v>145.79598300000001</v>
      </c>
      <c r="DF70" s="23">
        <v>149.14929061000001</v>
      </c>
      <c r="DG70" s="23">
        <v>152.57972429</v>
      </c>
      <c r="DH70" s="23">
        <v>156.08905795000001</v>
      </c>
      <c r="DI70" s="23">
        <v>159.67910628000001</v>
      </c>
      <c r="DJ70" s="23">
        <v>163.35172573</v>
      </c>
      <c r="DK70" s="23">
        <v>167.10881542000001</v>
      </c>
      <c r="DL70" s="23">
        <v>170.95231817999999</v>
      </c>
      <c r="DM70" s="23">
        <v>174.88422148999999</v>
      </c>
      <c r="DN70" s="23">
        <v>178.90655859</v>
      </c>
      <c r="DO70" s="23">
        <v>183.02140944000001</v>
      </c>
      <c r="DP70" s="23">
        <v>0</v>
      </c>
      <c r="DQ70" s="23">
        <v>0</v>
      </c>
      <c r="DR70" s="23">
        <v>0</v>
      </c>
      <c r="DS70" s="23">
        <v>0</v>
      </c>
      <c r="DT70" s="23">
        <v>0</v>
      </c>
      <c r="DU70" s="22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2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2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2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2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2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2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2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2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2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2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2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</row>
    <row r="71" spans="1:364">
      <c r="A71" s="9" t="s">
        <v>1316</v>
      </c>
      <c r="B71" s="9" t="s">
        <v>1317</v>
      </c>
      <c r="C71" s="9" t="s">
        <v>886</v>
      </c>
      <c r="D71" s="9" t="s">
        <v>1318</v>
      </c>
      <c r="E71" s="22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2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2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2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2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2"/>
      <c r="DB71" s="23"/>
      <c r="DC71" s="23"/>
      <c r="DD71" s="23">
        <v>57</v>
      </c>
      <c r="DE71" s="23">
        <v>145.79598300000001</v>
      </c>
      <c r="DF71" s="23">
        <v>149.14929061000001</v>
      </c>
      <c r="DG71" s="23">
        <v>152.57972429</v>
      </c>
      <c r="DH71" s="23">
        <v>156.08905795000001</v>
      </c>
      <c r="DI71" s="23">
        <v>159.67910628000001</v>
      </c>
      <c r="DJ71" s="23">
        <v>163.35172573</v>
      </c>
      <c r="DK71" s="23">
        <v>167.10881542000001</v>
      </c>
      <c r="DL71" s="23">
        <v>170.95231817999999</v>
      </c>
      <c r="DM71" s="23">
        <v>174.88422148999999</v>
      </c>
      <c r="DN71" s="23">
        <v>178.90655859</v>
      </c>
      <c r="DO71" s="23">
        <v>183.02140944000001</v>
      </c>
      <c r="DP71" s="23">
        <v>0</v>
      </c>
      <c r="DQ71" s="23">
        <v>0</v>
      </c>
      <c r="DR71" s="23">
        <v>0</v>
      </c>
      <c r="DS71" s="23">
        <v>0</v>
      </c>
      <c r="DT71" s="23">
        <v>0</v>
      </c>
      <c r="DU71" s="22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2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2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2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2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2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2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2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2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2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2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2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</row>
    <row r="72" spans="1:364">
      <c r="A72" s="9" t="s">
        <v>1319</v>
      </c>
      <c r="B72" s="9" t="s">
        <v>1320</v>
      </c>
      <c r="C72" s="9" t="s">
        <v>886</v>
      </c>
      <c r="D72" s="9" t="s">
        <v>1321</v>
      </c>
      <c r="E72" s="22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2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2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2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2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2"/>
      <c r="DB72" s="23"/>
      <c r="DC72" s="23"/>
      <c r="DD72" s="23">
        <v>58</v>
      </c>
      <c r="DE72" s="23">
        <v>145.79598300000001</v>
      </c>
      <c r="DF72" s="23">
        <v>149.14929061000001</v>
      </c>
      <c r="DG72" s="23">
        <v>152.57972429</v>
      </c>
      <c r="DH72" s="23">
        <v>156.08905795000001</v>
      </c>
      <c r="DI72" s="23">
        <v>159.67910628000001</v>
      </c>
      <c r="DJ72" s="23">
        <v>163.35172573</v>
      </c>
      <c r="DK72" s="23">
        <v>167.10881542000001</v>
      </c>
      <c r="DL72" s="23">
        <v>170.95231817999999</v>
      </c>
      <c r="DM72" s="23">
        <v>174.88422148999999</v>
      </c>
      <c r="DN72" s="23">
        <v>178.90655859</v>
      </c>
      <c r="DO72" s="23">
        <v>183.02140944000001</v>
      </c>
      <c r="DP72" s="23">
        <v>0</v>
      </c>
      <c r="DQ72" s="23">
        <v>0</v>
      </c>
      <c r="DR72" s="23">
        <v>0</v>
      </c>
      <c r="DS72" s="23">
        <v>0</v>
      </c>
      <c r="DT72" s="23">
        <v>0</v>
      </c>
      <c r="DU72" s="22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2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2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2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2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2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2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2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2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2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2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2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</row>
    <row r="73" spans="1:364">
      <c r="A73" s="9" t="s">
        <v>1322</v>
      </c>
      <c r="B73" s="9" t="s">
        <v>1323</v>
      </c>
      <c r="C73" s="9" t="s">
        <v>886</v>
      </c>
      <c r="D73" s="9" t="s">
        <v>1324</v>
      </c>
      <c r="E73" s="22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2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2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2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2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2"/>
      <c r="DB73" s="23"/>
      <c r="DC73" s="23"/>
      <c r="DD73" s="23">
        <v>62</v>
      </c>
      <c r="DE73" s="23">
        <v>1.026</v>
      </c>
      <c r="DF73" s="23">
        <v>1.026</v>
      </c>
      <c r="DG73" s="23">
        <v>1.026</v>
      </c>
      <c r="DH73" s="23">
        <v>1.026</v>
      </c>
      <c r="DI73" s="23">
        <v>1.026</v>
      </c>
      <c r="DJ73" s="23">
        <v>1.026</v>
      </c>
      <c r="DK73" s="23">
        <v>1.026</v>
      </c>
      <c r="DL73" s="23">
        <v>1.026</v>
      </c>
      <c r="DM73" s="23">
        <v>1.026</v>
      </c>
      <c r="DN73" s="23">
        <v>1.026</v>
      </c>
      <c r="DO73" s="23">
        <v>1.026</v>
      </c>
      <c r="DP73" s="23">
        <v>0</v>
      </c>
      <c r="DQ73" s="23">
        <v>0</v>
      </c>
      <c r="DR73" s="23">
        <v>0</v>
      </c>
      <c r="DS73" s="23">
        <v>0</v>
      </c>
      <c r="DT73" s="23">
        <v>0</v>
      </c>
      <c r="DU73" s="22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2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2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2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2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2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2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2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2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2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2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2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</row>
    <row r="74" spans="1:364">
      <c r="A74" s="9" t="s">
        <v>1325</v>
      </c>
      <c r="B74" s="9" t="s">
        <v>1326</v>
      </c>
      <c r="C74" s="9" t="s">
        <v>886</v>
      </c>
      <c r="D74" s="9" t="s">
        <v>1327</v>
      </c>
      <c r="E74" s="22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2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2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2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2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2"/>
      <c r="DB74" s="23"/>
      <c r="DC74" s="23"/>
      <c r="DD74" s="23">
        <v>68</v>
      </c>
      <c r="DE74" s="23">
        <v>1.2657</v>
      </c>
      <c r="DF74" s="23">
        <v>1.2657</v>
      </c>
      <c r="DG74" s="23">
        <v>1.2657</v>
      </c>
      <c r="DH74" s="23">
        <v>1.2657</v>
      </c>
      <c r="DI74" s="23">
        <v>1.2657</v>
      </c>
      <c r="DJ74" s="23">
        <v>1.2657</v>
      </c>
      <c r="DK74" s="23">
        <v>1.2657</v>
      </c>
      <c r="DL74" s="23">
        <v>1.2657</v>
      </c>
      <c r="DM74" s="23">
        <v>1.2657</v>
      </c>
      <c r="DN74" s="23">
        <v>1.2657</v>
      </c>
      <c r="DO74" s="23">
        <v>1.2657</v>
      </c>
      <c r="DP74" s="23">
        <v>0</v>
      </c>
      <c r="DQ74" s="23">
        <v>0</v>
      </c>
      <c r="DR74" s="23">
        <v>0</v>
      </c>
      <c r="DS74" s="23">
        <v>0</v>
      </c>
      <c r="DT74" s="23">
        <v>0</v>
      </c>
      <c r="DU74" s="22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2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2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2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2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2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2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2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2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2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2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2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</row>
    <row r="75" spans="1:364">
      <c r="A75" s="9" t="s">
        <v>1328</v>
      </c>
      <c r="B75" s="9" t="s">
        <v>1329</v>
      </c>
      <c r="C75" s="9" t="s">
        <v>886</v>
      </c>
      <c r="D75" s="9" t="s">
        <v>1330</v>
      </c>
      <c r="E75" s="22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2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2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2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2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2"/>
      <c r="DB75" s="23"/>
      <c r="DC75" s="23"/>
      <c r="DD75" s="23">
        <v>69</v>
      </c>
      <c r="DE75" s="23">
        <v>1.2657</v>
      </c>
      <c r="DF75" s="23">
        <v>1.303671</v>
      </c>
      <c r="DG75" s="23">
        <v>1.3427811300000001</v>
      </c>
      <c r="DH75" s="23">
        <v>1.38306456</v>
      </c>
      <c r="DI75" s="23">
        <v>1.4245565</v>
      </c>
      <c r="DJ75" s="23">
        <v>1.4672932000000001</v>
      </c>
      <c r="DK75" s="23">
        <v>1.51131199</v>
      </c>
      <c r="DL75" s="23">
        <v>1.5566513500000001</v>
      </c>
      <c r="DM75" s="23">
        <v>1.60335089</v>
      </c>
      <c r="DN75" s="23">
        <v>1.6514514199999999</v>
      </c>
      <c r="DO75" s="23">
        <v>1.7009949600000001</v>
      </c>
      <c r="DP75" s="23">
        <v>0</v>
      </c>
      <c r="DQ75" s="23">
        <v>0</v>
      </c>
      <c r="DR75" s="23">
        <v>0</v>
      </c>
      <c r="DS75" s="23">
        <v>0</v>
      </c>
      <c r="DT75" s="23">
        <v>0</v>
      </c>
      <c r="DU75" s="22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2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2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2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2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2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2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2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2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2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2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2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</row>
    <row r="76" spans="1:364">
      <c r="A76" s="9" t="s">
        <v>1331</v>
      </c>
      <c r="B76" s="9" t="s">
        <v>1332</v>
      </c>
      <c r="C76" s="9" t="s">
        <v>886</v>
      </c>
      <c r="D76" s="9" t="s">
        <v>1333</v>
      </c>
      <c r="E76" s="22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2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2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2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2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2"/>
      <c r="DB76" s="23"/>
      <c r="DC76" s="23"/>
      <c r="DD76" s="23">
        <v>70</v>
      </c>
      <c r="DE76" s="23">
        <v>186.79200599999999</v>
      </c>
      <c r="DF76" s="23">
        <v>186.79200599999999</v>
      </c>
      <c r="DG76" s="23">
        <v>186.79200599999999</v>
      </c>
      <c r="DH76" s="23">
        <v>186.79200599999999</v>
      </c>
      <c r="DI76" s="23">
        <v>186.79200599999999</v>
      </c>
      <c r="DJ76" s="23">
        <v>186.79200599999999</v>
      </c>
      <c r="DK76" s="23">
        <v>186.79200599999999</v>
      </c>
      <c r="DL76" s="23">
        <v>186.79200599999999</v>
      </c>
      <c r="DM76" s="23">
        <v>186.79200599999999</v>
      </c>
      <c r="DN76" s="23">
        <v>186.79200599999999</v>
      </c>
      <c r="DO76" s="23">
        <v>186.79200599999999</v>
      </c>
      <c r="DP76" s="23">
        <v>0</v>
      </c>
      <c r="DQ76" s="23">
        <v>0</v>
      </c>
      <c r="DR76" s="23">
        <v>0</v>
      </c>
      <c r="DS76" s="23">
        <v>0</v>
      </c>
      <c r="DT76" s="23">
        <v>0</v>
      </c>
      <c r="DU76" s="22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2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2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2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2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2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2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2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2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2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2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2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</row>
    <row r="77" spans="1:364">
      <c r="A77" s="9" t="s">
        <v>1334</v>
      </c>
      <c r="B77" s="9" t="s">
        <v>1335</v>
      </c>
      <c r="C77" s="9" t="s">
        <v>886</v>
      </c>
      <c r="D77" s="9" t="s">
        <v>1336</v>
      </c>
      <c r="E77" s="22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2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2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2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2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2"/>
      <c r="DB77" s="23"/>
      <c r="DC77" s="23"/>
      <c r="DD77" s="23">
        <v>71</v>
      </c>
      <c r="DE77" s="23">
        <v>186.79200599999999</v>
      </c>
      <c r="DF77" s="23">
        <v>186.79200599999999</v>
      </c>
      <c r="DG77" s="23">
        <v>186.79200599999999</v>
      </c>
      <c r="DH77" s="23">
        <v>186.79200599999999</v>
      </c>
      <c r="DI77" s="23">
        <v>186.79200599999999</v>
      </c>
      <c r="DJ77" s="23">
        <v>186.79200599999999</v>
      </c>
      <c r="DK77" s="23">
        <v>186.79200599999999</v>
      </c>
      <c r="DL77" s="23">
        <v>186.79200599999999</v>
      </c>
      <c r="DM77" s="23">
        <v>186.79200599999999</v>
      </c>
      <c r="DN77" s="23">
        <v>186.79200599999999</v>
      </c>
      <c r="DO77" s="23">
        <v>186.79200599999999</v>
      </c>
      <c r="DP77" s="23">
        <v>0</v>
      </c>
      <c r="DQ77" s="23">
        <v>0</v>
      </c>
      <c r="DR77" s="23">
        <v>0</v>
      </c>
      <c r="DS77" s="23">
        <v>0</v>
      </c>
      <c r="DT77" s="23">
        <v>0</v>
      </c>
      <c r="DU77" s="22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2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2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2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2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2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2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2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2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2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2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2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</row>
    <row r="78" spans="1:364">
      <c r="A78" s="9" t="s">
        <v>1337</v>
      </c>
      <c r="B78" s="9" t="s">
        <v>1338</v>
      </c>
      <c r="C78" s="9" t="s">
        <v>886</v>
      </c>
      <c r="D78" s="9" t="s">
        <v>1339</v>
      </c>
      <c r="E78" s="22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2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2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2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2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2"/>
      <c r="DB78" s="23"/>
      <c r="DC78" s="23"/>
      <c r="DD78" s="23">
        <v>72</v>
      </c>
      <c r="DE78" s="23">
        <v>186.79200599999999</v>
      </c>
      <c r="DF78" s="23">
        <v>186.79200599999999</v>
      </c>
      <c r="DG78" s="23">
        <v>186.79200599999999</v>
      </c>
      <c r="DH78" s="23">
        <v>186.79200599999999</v>
      </c>
      <c r="DI78" s="23">
        <v>186.79200599999999</v>
      </c>
      <c r="DJ78" s="23">
        <v>186.79200599999999</v>
      </c>
      <c r="DK78" s="23">
        <v>186.79200599999999</v>
      </c>
      <c r="DL78" s="23">
        <v>186.79200599999999</v>
      </c>
      <c r="DM78" s="23">
        <v>186.79200599999999</v>
      </c>
      <c r="DN78" s="23">
        <v>186.79200599999999</v>
      </c>
      <c r="DO78" s="23">
        <v>186.79200599999999</v>
      </c>
      <c r="DP78" s="23">
        <v>0</v>
      </c>
      <c r="DQ78" s="23">
        <v>0</v>
      </c>
      <c r="DR78" s="23">
        <v>0</v>
      </c>
      <c r="DS78" s="23">
        <v>0</v>
      </c>
      <c r="DT78" s="23">
        <v>0</v>
      </c>
      <c r="DU78" s="22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2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2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2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2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2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2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2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2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2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2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2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</row>
    <row r="79" spans="1:364">
      <c r="A79" s="9" t="s">
        <v>1340</v>
      </c>
      <c r="B79" s="9" t="s">
        <v>1341</v>
      </c>
      <c r="C79" s="9" t="s">
        <v>886</v>
      </c>
      <c r="D79" s="9" t="s">
        <v>1342</v>
      </c>
      <c r="E79" s="22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2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2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2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2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2"/>
      <c r="DB79" s="23"/>
      <c r="DC79" s="23"/>
      <c r="DD79" s="23">
        <v>73</v>
      </c>
      <c r="DE79" s="23">
        <v>186.79200599999999</v>
      </c>
      <c r="DF79" s="23">
        <v>186.79200599999999</v>
      </c>
      <c r="DG79" s="23">
        <v>186.79200599999999</v>
      </c>
      <c r="DH79" s="23">
        <v>186.79200599999999</v>
      </c>
      <c r="DI79" s="23">
        <v>186.79200599999999</v>
      </c>
      <c r="DJ79" s="23">
        <v>186.79200599999999</v>
      </c>
      <c r="DK79" s="23">
        <v>186.79200599999999</v>
      </c>
      <c r="DL79" s="23">
        <v>186.79200599999999</v>
      </c>
      <c r="DM79" s="23">
        <v>186.79200599999999</v>
      </c>
      <c r="DN79" s="23">
        <v>186.79200599999999</v>
      </c>
      <c r="DO79" s="23">
        <v>186.79200599999999</v>
      </c>
      <c r="DP79" s="23">
        <v>0</v>
      </c>
      <c r="DQ79" s="23">
        <v>0</v>
      </c>
      <c r="DR79" s="23">
        <v>0</v>
      </c>
      <c r="DS79" s="23">
        <v>0</v>
      </c>
      <c r="DT79" s="23">
        <v>0</v>
      </c>
      <c r="DU79" s="22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2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2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2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2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2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2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2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2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2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2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2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</row>
    <row r="80" spans="1:364">
      <c r="A80" s="9" t="s">
        <v>1343</v>
      </c>
      <c r="B80" s="9" t="s">
        <v>1344</v>
      </c>
      <c r="C80" s="9" t="s">
        <v>886</v>
      </c>
      <c r="D80" s="9" t="s">
        <v>1345</v>
      </c>
      <c r="E80" s="22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2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2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2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2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2"/>
      <c r="DB80" s="23"/>
      <c r="DC80" s="23"/>
      <c r="DD80" s="23">
        <v>74</v>
      </c>
      <c r="DE80" s="23">
        <v>186.79200599999999</v>
      </c>
      <c r="DF80" s="23">
        <v>186.79200599999999</v>
      </c>
      <c r="DG80" s="23">
        <v>186.79200599999999</v>
      </c>
      <c r="DH80" s="23">
        <v>186.79200599999999</v>
      </c>
      <c r="DI80" s="23">
        <v>186.79200599999999</v>
      </c>
      <c r="DJ80" s="23">
        <v>186.79200599999999</v>
      </c>
      <c r="DK80" s="23">
        <v>186.79200599999999</v>
      </c>
      <c r="DL80" s="23">
        <v>186.79200599999999</v>
      </c>
      <c r="DM80" s="23">
        <v>186.79200599999999</v>
      </c>
      <c r="DN80" s="23">
        <v>186.79200599999999</v>
      </c>
      <c r="DO80" s="23">
        <v>186.79200599999999</v>
      </c>
      <c r="DP80" s="23">
        <v>0</v>
      </c>
      <c r="DQ80" s="23">
        <v>0</v>
      </c>
      <c r="DR80" s="23">
        <v>0</v>
      </c>
      <c r="DS80" s="23">
        <v>0</v>
      </c>
      <c r="DT80" s="23">
        <v>0</v>
      </c>
      <c r="DU80" s="22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2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2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2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2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2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2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2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2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2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2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2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</row>
    <row r="81" spans="1:364">
      <c r="A81" s="9" t="s">
        <v>1346</v>
      </c>
      <c r="B81" s="9" t="s">
        <v>1347</v>
      </c>
      <c r="C81" s="9" t="s">
        <v>886</v>
      </c>
      <c r="D81" s="9" t="s">
        <v>1348</v>
      </c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2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2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2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2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2"/>
      <c r="DB81" s="23"/>
      <c r="DC81" s="23"/>
      <c r="DD81" s="23">
        <v>75</v>
      </c>
      <c r="DE81" s="23">
        <v>186.79200599999999</v>
      </c>
      <c r="DF81" s="23">
        <v>186.79200599999999</v>
      </c>
      <c r="DG81" s="23">
        <v>186.79200599999999</v>
      </c>
      <c r="DH81" s="23">
        <v>186.79200599999999</v>
      </c>
      <c r="DI81" s="23">
        <v>186.79200599999999</v>
      </c>
      <c r="DJ81" s="23">
        <v>186.79200599999999</v>
      </c>
      <c r="DK81" s="23">
        <v>186.79200599999999</v>
      </c>
      <c r="DL81" s="23">
        <v>186.79200599999999</v>
      </c>
      <c r="DM81" s="23">
        <v>186.79200599999999</v>
      </c>
      <c r="DN81" s="23">
        <v>186.79200599999999</v>
      </c>
      <c r="DO81" s="23">
        <v>186.79200599999999</v>
      </c>
      <c r="DP81" s="23">
        <v>0</v>
      </c>
      <c r="DQ81" s="23">
        <v>0</v>
      </c>
      <c r="DR81" s="23">
        <v>0</v>
      </c>
      <c r="DS81" s="23">
        <v>0</v>
      </c>
      <c r="DT81" s="23">
        <v>0</v>
      </c>
      <c r="DU81" s="22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2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2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2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2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2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2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2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2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2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2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2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</row>
    <row r="82" spans="1:364">
      <c r="A82" s="9" t="s">
        <v>1349</v>
      </c>
      <c r="B82" s="9" t="s">
        <v>1350</v>
      </c>
      <c r="C82" s="9" t="s">
        <v>886</v>
      </c>
      <c r="D82" s="9" t="s">
        <v>1351</v>
      </c>
      <c r="E82" s="22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2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2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2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2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2"/>
      <c r="DB82" s="23"/>
      <c r="DC82" s="23"/>
      <c r="DD82" s="23">
        <v>76</v>
      </c>
      <c r="DE82" s="23">
        <v>186.79200599999999</v>
      </c>
      <c r="DF82" s="23">
        <v>186.79200599999999</v>
      </c>
      <c r="DG82" s="23">
        <v>186.79200599999999</v>
      </c>
      <c r="DH82" s="23">
        <v>186.79200599999999</v>
      </c>
      <c r="DI82" s="23">
        <v>186.79200599999999</v>
      </c>
      <c r="DJ82" s="23">
        <v>186.79200599999999</v>
      </c>
      <c r="DK82" s="23">
        <v>186.79200599999999</v>
      </c>
      <c r="DL82" s="23">
        <v>186.79200599999999</v>
      </c>
      <c r="DM82" s="23">
        <v>186.79200599999999</v>
      </c>
      <c r="DN82" s="23">
        <v>186.79200599999999</v>
      </c>
      <c r="DO82" s="23">
        <v>186.79200599999999</v>
      </c>
      <c r="DP82" s="23">
        <v>0</v>
      </c>
      <c r="DQ82" s="23">
        <v>0</v>
      </c>
      <c r="DR82" s="23">
        <v>0</v>
      </c>
      <c r="DS82" s="23">
        <v>0</v>
      </c>
      <c r="DT82" s="23">
        <v>0</v>
      </c>
      <c r="DU82" s="22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2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2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2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2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2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2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2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2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2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2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2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</row>
    <row r="83" spans="1:364">
      <c r="A83" s="9" t="s">
        <v>1352</v>
      </c>
      <c r="B83" s="9" t="s">
        <v>1353</v>
      </c>
      <c r="C83" s="9" t="s">
        <v>886</v>
      </c>
      <c r="D83" s="9" t="s">
        <v>1354</v>
      </c>
      <c r="E83" s="22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2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2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2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2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2"/>
      <c r="DB83" s="23"/>
      <c r="DC83" s="23"/>
      <c r="DD83" s="23">
        <v>77</v>
      </c>
      <c r="DE83" s="23">
        <v>186.79200599999999</v>
      </c>
      <c r="DF83" s="23">
        <v>186.79200599999999</v>
      </c>
      <c r="DG83" s="23">
        <v>186.79200599999999</v>
      </c>
      <c r="DH83" s="23">
        <v>186.79200599999999</v>
      </c>
      <c r="DI83" s="23">
        <v>186.79200599999999</v>
      </c>
      <c r="DJ83" s="23">
        <v>186.79200599999999</v>
      </c>
      <c r="DK83" s="23">
        <v>186.79200599999999</v>
      </c>
      <c r="DL83" s="23">
        <v>186.79200599999999</v>
      </c>
      <c r="DM83" s="23">
        <v>186.79200599999999</v>
      </c>
      <c r="DN83" s="23">
        <v>186.79200599999999</v>
      </c>
      <c r="DO83" s="23">
        <v>186.79200599999999</v>
      </c>
      <c r="DP83" s="23">
        <v>0</v>
      </c>
      <c r="DQ83" s="23">
        <v>0</v>
      </c>
      <c r="DR83" s="23">
        <v>0</v>
      </c>
      <c r="DS83" s="23">
        <v>0</v>
      </c>
      <c r="DT83" s="23">
        <v>0</v>
      </c>
      <c r="DU83" s="22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2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2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2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2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2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2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2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2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2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2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2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</row>
    <row r="84" spans="1:364">
      <c r="A84" s="9" t="s">
        <v>1355</v>
      </c>
      <c r="B84" s="9" t="s">
        <v>1356</v>
      </c>
      <c r="C84" s="9" t="s">
        <v>886</v>
      </c>
      <c r="D84" s="9" t="s">
        <v>1357</v>
      </c>
      <c r="E84" s="22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2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2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2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2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2"/>
      <c r="DB84" s="23"/>
      <c r="DC84" s="23"/>
      <c r="DD84" s="23">
        <v>78</v>
      </c>
      <c r="DE84" s="23">
        <v>186.79200599999999</v>
      </c>
      <c r="DF84" s="23">
        <v>186.79200599999999</v>
      </c>
      <c r="DG84" s="23">
        <v>186.79200599999999</v>
      </c>
      <c r="DH84" s="23">
        <v>186.79200599999999</v>
      </c>
      <c r="DI84" s="23">
        <v>186.79200599999999</v>
      </c>
      <c r="DJ84" s="23">
        <v>186.79200599999999</v>
      </c>
      <c r="DK84" s="23">
        <v>186.79200599999999</v>
      </c>
      <c r="DL84" s="23">
        <v>186.79200599999999</v>
      </c>
      <c r="DM84" s="23">
        <v>186.79200599999999</v>
      </c>
      <c r="DN84" s="23">
        <v>186.79200599999999</v>
      </c>
      <c r="DO84" s="23">
        <v>186.79200599999999</v>
      </c>
      <c r="DP84" s="23">
        <v>0</v>
      </c>
      <c r="DQ84" s="23">
        <v>0</v>
      </c>
      <c r="DR84" s="23">
        <v>0</v>
      </c>
      <c r="DS84" s="23">
        <v>0</v>
      </c>
      <c r="DT84" s="23">
        <v>0</v>
      </c>
      <c r="DU84" s="22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2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2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2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2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2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2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2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2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2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2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2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</row>
    <row r="85" spans="1:364">
      <c r="A85" s="9" t="s">
        <v>1358</v>
      </c>
      <c r="B85" s="9" t="s">
        <v>1359</v>
      </c>
      <c r="C85" s="9" t="s">
        <v>886</v>
      </c>
      <c r="D85" s="9" t="s">
        <v>1360</v>
      </c>
      <c r="E85" s="22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2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2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2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2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2"/>
      <c r="DB85" s="23"/>
      <c r="DC85" s="23"/>
      <c r="DD85" s="23">
        <v>79</v>
      </c>
      <c r="DE85" s="23">
        <v>186.79200599999999</v>
      </c>
      <c r="DF85" s="23">
        <v>186.79200599999999</v>
      </c>
      <c r="DG85" s="23">
        <v>186.79200599999999</v>
      </c>
      <c r="DH85" s="23">
        <v>186.79200599999999</v>
      </c>
      <c r="DI85" s="23">
        <v>186.79200599999999</v>
      </c>
      <c r="DJ85" s="23">
        <v>186.79200599999999</v>
      </c>
      <c r="DK85" s="23">
        <v>186.79200599999999</v>
      </c>
      <c r="DL85" s="23">
        <v>186.79200599999999</v>
      </c>
      <c r="DM85" s="23">
        <v>186.79200599999999</v>
      </c>
      <c r="DN85" s="23">
        <v>186.79200599999999</v>
      </c>
      <c r="DO85" s="23">
        <v>186.79200599999999</v>
      </c>
      <c r="DP85" s="23">
        <v>0</v>
      </c>
      <c r="DQ85" s="23">
        <v>0</v>
      </c>
      <c r="DR85" s="23">
        <v>0</v>
      </c>
      <c r="DS85" s="23">
        <v>0</v>
      </c>
      <c r="DT85" s="23">
        <v>0</v>
      </c>
      <c r="DU85" s="22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2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2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2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2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2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2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2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2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2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2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2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</row>
    <row r="86" spans="1:364">
      <c r="A86" s="9" t="s">
        <v>1361</v>
      </c>
      <c r="B86" s="9" t="s">
        <v>1362</v>
      </c>
      <c r="C86" s="9" t="s">
        <v>886</v>
      </c>
      <c r="D86" s="9" t="s">
        <v>1363</v>
      </c>
      <c r="E86" s="22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2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2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2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2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2"/>
      <c r="DB86" s="23"/>
      <c r="DC86" s="23"/>
      <c r="DD86" s="23">
        <v>80</v>
      </c>
      <c r="DE86" s="23">
        <v>186.79200599999999</v>
      </c>
      <c r="DF86" s="23">
        <v>186.79200599999999</v>
      </c>
      <c r="DG86" s="23">
        <v>186.79200599999999</v>
      </c>
      <c r="DH86" s="23">
        <v>186.79200599999999</v>
      </c>
      <c r="DI86" s="23">
        <v>186.79200599999999</v>
      </c>
      <c r="DJ86" s="23">
        <v>186.79200599999999</v>
      </c>
      <c r="DK86" s="23">
        <v>186.79200599999999</v>
      </c>
      <c r="DL86" s="23">
        <v>186.79200599999999</v>
      </c>
      <c r="DM86" s="23">
        <v>186.79200599999999</v>
      </c>
      <c r="DN86" s="23">
        <v>186.79200599999999</v>
      </c>
      <c r="DO86" s="23">
        <v>186.79200599999999</v>
      </c>
      <c r="DP86" s="23">
        <v>0</v>
      </c>
      <c r="DQ86" s="23">
        <v>0</v>
      </c>
      <c r="DR86" s="23">
        <v>0</v>
      </c>
      <c r="DS86" s="23">
        <v>0</v>
      </c>
      <c r="DT86" s="23">
        <v>0</v>
      </c>
      <c r="DU86" s="22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2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2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2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2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2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2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2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2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2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2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2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</row>
    <row r="87" spans="1:364">
      <c r="A87" s="9" t="s">
        <v>1364</v>
      </c>
      <c r="B87" s="9" t="s">
        <v>1365</v>
      </c>
      <c r="C87" s="9" t="s">
        <v>886</v>
      </c>
      <c r="D87" s="9" t="s">
        <v>1366</v>
      </c>
      <c r="E87" s="22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2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2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2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2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2"/>
      <c r="DB87" s="23"/>
      <c r="DC87" s="23"/>
      <c r="DD87" s="23">
        <v>81</v>
      </c>
      <c r="DE87" s="23">
        <v>186.79200599999999</v>
      </c>
      <c r="DF87" s="23">
        <v>186.79200599999999</v>
      </c>
      <c r="DG87" s="23">
        <v>186.79200599999999</v>
      </c>
      <c r="DH87" s="23">
        <v>186.79200599999999</v>
      </c>
      <c r="DI87" s="23">
        <v>186.79200599999999</v>
      </c>
      <c r="DJ87" s="23">
        <v>186.79200599999999</v>
      </c>
      <c r="DK87" s="23">
        <v>186.79200599999999</v>
      </c>
      <c r="DL87" s="23">
        <v>186.79200599999999</v>
      </c>
      <c r="DM87" s="23">
        <v>186.79200599999999</v>
      </c>
      <c r="DN87" s="23">
        <v>186.79200599999999</v>
      </c>
      <c r="DO87" s="23">
        <v>186.79200599999999</v>
      </c>
      <c r="DP87" s="23">
        <v>0</v>
      </c>
      <c r="DQ87" s="23">
        <v>0</v>
      </c>
      <c r="DR87" s="23">
        <v>0</v>
      </c>
      <c r="DS87" s="23">
        <v>0</v>
      </c>
      <c r="DT87" s="23">
        <v>0</v>
      </c>
      <c r="DU87" s="22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2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2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2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2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2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2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2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2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2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2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2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</row>
    <row r="88" spans="1:364">
      <c r="A88" s="9" t="s">
        <v>1367</v>
      </c>
      <c r="B88" s="9" t="s">
        <v>1368</v>
      </c>
      <c r="C88" s="9" t="s">
        <v>886</v>
      </c>
      <c r="D88" s="9" t="s">
        <v>1369</v>
      </c>
      <c r="E88" s="22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2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2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2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2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2"/>
      <c r="DB88" s="23"/>
      <c r="DC88" s="23"/>
      <c r="DD88" s="23">
        <v>82</v>
      </c>
      <c r="DE88" s="23">
        <v>186.79200599999999</v>
      </c>
      <c r="DF88" s="23">
        <v>186.79200599999999</v>
      </c>
      <c r="DG88" s="23">
        <v>186.79200599999999</v>
      </c>
      <c r="DH88" s="23">
        <v>186.79200599999999</v>
      </c>
      <c r="DI88" s="23">
        <v>186.79200599999999</v>
      </c>
      <c r="DJ88" s="23">
        <v>186.79200599999999</v>
      </c>
      <c r="DK88" s="23">
        <v>186.79200599999999</v>
      </c>
      <c r="DL88" s="23">
        <v>186.79200599999999</v>
      </c>
      <c r="DM88" s="23">
        <v>186.79200599999999</v>
      </c>
      <c r="DN88" s="23">
        <v>186.79200599999999</v>
      </c>
      <c r="DO88" s="23">
        <v>186.79200599999999</v>
      </c>
      <c r="DP88" s="23">
        <v>0</v>
      </c>
      <c r="DQ88" s="23">
        <v>0</v>
      </c>
      <c r="DR88" s="23">
        <v>0</v>
      </c>
      <c r="DS88" s="23">
        <v>0</v>
      </c>
      <c r="DT88" s="23">
        <v>0</v>
      </c>
      <c r="DU88" s="22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2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2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2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2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2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2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2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2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2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2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2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</row>
    <row r="89" spans="1:364">
      <c r="A89" s="9" t="s">
        <v>1370</v>
      </c>
      <c r="B89" s="9" t="s">
        <v>1371</v>
      </c>
      <c r="C89" s="9" t="s">
        <v>886</v>
      </c>
      <c r="D89" s="9" t="s">
        <v>1372</v>
      </c>
      <c r="E89" s="22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2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2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2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2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2"/>
      <c r="DB89" s="23"/>
      <c r="DC89" s="23"/>
      <c r="DD89" s="23">
        <v>83</v>
      </c>
      <c r="DE89" s="23">
        <v>186.79200599999999</v>
      </c>
      <c r="DF89" s="23">
        <v>186.79200599999999</v>
      </c>
      <c r="DG89" s="23">
        <v>186.79200599999999</v>
      </c>
      <c r="DH89" s="23">
        <v>186.79200599999999</v>
      </c>
      <c r="DI89" s="23">
        <v>186.79200599999999</v>
      </c>
      <c r="DJ89" s="23">
        <v>186.79200599999999</v>
      </c>
      <c r="DK89" s="23">
        <v>186.79200599999999</v>
      </c>
      <c r="DL89" s="23">
        <v>186.79200599999999</v>
      </c>
      <c r="DM89" s="23">
        <v>186.79200599999999</v>
      </c>
      <c r="DN89" s="23">
        <v>186.79200599999999</v>
      </c>
      <c r="DO89" s="23">
        <v>186.79200599999999</v>
      </c>
      <c r="DP89" s="23">
        <v>0</v>
      </c>
      <c r="DQ89" s="23">
        <v>0</v>
      </c>
      <c r="DR89" s="23">
        <v>0</v>
      </c>
      <c r="DS89" s="23">
        <v>0</v>
      </c>
      <c r="DT89" s="23">
        <v>0</v>
      </c>
      <c r="DU89" s="22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2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2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2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2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2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2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2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2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2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2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2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</row>
    <row r="90" spans="1:364">
      <c r="A90" s="9" t="s">
        <v>1373</v>
      </c>
      <c r="B90" s="9" t="s">
        <v>1374</v>
      </c>
      <c r="C90" s="9" t="s">
        <v>886</v>
      </c>
      <c r="D90" s="9" t="s">
        <v>1375</v>
      </c>
      <c r="E90" s="22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2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2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2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2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2"/>
      <c r="DB90" s="23"/>
      <c r="DC90" s="23"/>
      <c r="DD90" s="23">
        <v>84</v>
      </c>
      <c r="DE90" s="23">
        <v>186.79200599999999</v>
      </c>
      <c r="DF90" s="23">
        <v>186.79200599999999</v>
      </c>
      <c r="DG90" s="23">
        <v>186.79200599999999</v>
      </c>
      <c r="DH90" s="23">
        <v>186.79200599999999</v>
      </c>
      <c r="DI90" s="23">
        <v>186.79200599999999</v>
      </c>
      <c r="DJ90" s="23">
        <v>186.79200599999999</v>
      </c>
      <c r="DK90" s="23">
        <v>186.79200599999999</v>
      </c>
      <c r="DL90" s="23">
        <v>186.79200599999999</v>
      </c>
      <c r="DM90" s="23">
        <v>186.79200599999999</v>
      </c>
      <c r="DN90" s="23">
        <v>186.79200599999999</v>
      </c>
      <c r="DO90" s="23">
        <v>186.79200599999999</v>
      </c>
      <c r="DP90" s="23">
        <v>0</v>
      </c>
      <c r="DQ90" s="23">
        <v>0</v>
      </c>
      <c r="DR90" s="23">
        <v>0</v>
      </c>
      <c r="DS90" s="23">
        <v>0</v>
      </c>
      <c r="DT90" s="23">
        <v>0</v>
      </c>
      <c r="DU90" s="22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2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2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2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2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2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2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2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2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2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2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2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</row>
    <row r="91" spans="1:364">
      <c r="A91" s="9" t="s">
        <v>1376</v>
      </c>
      <c r="B91" s="9" t="s">
        <v>1377</v>
      </c>
      <c r="C91" s="9" t="s">
        <v>886</v>
      </c>
      <c r="D91" s="9" t="s">
        <v>1378</v>
      </c>
      <c r="E91" s="22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2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2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2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2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2"/>
      <c r="DB91" s="23"/>
      <c r="DC91" s="23"/>
      <c r="DD91" s="23">
        <v>85</v>
      </c>
      <c r="DE91" s="23">
        <v>186.79200599999999</v>
      </c>
      <c r="DF91" s="23">
        <v>186.79200599999999</v>
      </c>
      <c r="DG91" s="23">
        <v>186.79200599999999</v>
      </c>
      <c r="DH91" s="23">
        <v>186.79200599999999</v>
      </c>
      <c r="DI91" s="23">
        <v>186.79200599999999</v>
      </c>
      <c r="DJ91" s="23">
        <v>186.79200599999999</v>
      </c>
      <c r="DK91" s="23">
        <v>186.79200599999999</v>
      </c>
      <c r="DL91" s="23">
        <v>186.79200599999999</v>
      </c>
      <c r="DM91" s="23">
        <v>186.79200599999999</v>
      </c>
      <c r="DN91" s="23">
        <v>186.79200599999999</v>
      </c>
      <c r="DO91" s="23">
        <v>186.79200599999999</v>
      </c>
      <c r="DP91" s="23">
        <v>0</v>
      </c>
      <c r="DQ91" s="23">
        <v>0</v>
      </c>
      <c r="DR91" s="23">
        <v>0</v>
      </c>
      <c r="DS91" s="23">
        <v>0</v>
      </c>
      <c r="DT91" s="23">
        <v>0</v>
      </c>
      <c r="DU91" s="22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2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2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2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2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2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2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2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2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2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2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2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</row>
    <row r="92" spans="1:364">
      <c r="E92" s="22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2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2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2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2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2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2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2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2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2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2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2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2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2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2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2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2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2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</row>
    <row r="93" spans="1:364">
      <c r="E93" s="22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2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2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2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2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2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2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2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2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2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2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2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2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2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2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2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2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2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</row>
    <row r="94" spans="1:364">
      <c r="E94" s="22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2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2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2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2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2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2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2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2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2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2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2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2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2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2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2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2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2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</row>
    <row r="95" spans="1:364">
      <c r="E95" s="22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2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2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2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2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2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2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2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2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2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2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2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2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2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2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2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2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2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</row>
    <row r="96" spans="1:364">
      <c r="E96" s="22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2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2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2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2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2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2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2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2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2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2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2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2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2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2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2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2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2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</row>
    <row r="97" spans="5:364">
      <c r="E97" s="22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2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2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2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2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2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2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2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2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2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2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2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2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2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2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2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2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2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</row>
    <row r="98" spans="5:364">
      <c r="E98" s="22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2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2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2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2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2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2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2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2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2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2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2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2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2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2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2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2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2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</row>
    <row r="99" spans="5:364">
      <c r="E99" s="22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2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2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2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2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2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2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2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2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2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2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2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2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2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2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2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2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2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</row>
    <row r="100" spans="5:364">
      <c r="E100" s="22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2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2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2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2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2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2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2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2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2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2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2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2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2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2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2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2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2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</row>
    <row r="101" spans="5:364">
      <c r="E101" s="22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2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2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2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2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2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2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2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2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2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2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2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2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2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2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2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2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2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</row>
    <row r="102" spans="5:364">
      <c r="E102" s="22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2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2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2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2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2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2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2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2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2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2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2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2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2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2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2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2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2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</row>
    <row r="103" spans="5:364">
      <c r="E103" s="22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2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2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2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2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2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2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2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2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2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2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2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2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2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2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2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2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2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</row>
    <row r="104" spans="5:364">
      <c r="E104" s="22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2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2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2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2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2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2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2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2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2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2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2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2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2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2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2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2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2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</row>
    <row r="105" spans="5:364">
      <c r="E105" s="22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2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2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2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2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2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2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2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2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2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2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2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2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2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2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2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2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2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</row>
    <row r="106" spans="5:364">
      <c r="E106" s="22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2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2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2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2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2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2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2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2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2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2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2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2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2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2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2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2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2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</row>
    <row r="107" spans="5:364">
      <c r="E107" s="22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2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2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2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2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2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2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2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2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2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2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2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2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2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2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2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2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2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</row>
    <row r="108" spans="5:364">
      <c r="E108" s="22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2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2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2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2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2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2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2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2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2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2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2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2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2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2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2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2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2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</row>
    <row r="109" spans="5:364">
      <c r="E109" s="22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2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2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2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2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2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2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2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2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2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2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2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2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2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2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2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2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2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</row>
    <row r="110" spans="5:364">
      <c r="E110" s="22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2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2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2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2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2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2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2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2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2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2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2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2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2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2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2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2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2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</row>
    <row r="111" spans="5:364">
      <c r="E111" s="22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2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2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2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2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2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2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2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2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2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2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2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2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2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2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2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2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2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</row>
    <row r="112" spans="5:364">
      <c r="E112" s="22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2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2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2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2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2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2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2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2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2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2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2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2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2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2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2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2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2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</row>
    <row r="113" spans="5:364">
      <c r="E113" s="22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2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2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2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2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2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2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2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2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2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2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2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2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2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2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2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2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2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</row>
    <row r="114" spans="5:364">
      <c r="E114" s="22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2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2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2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2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2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2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2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2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2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2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2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2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2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2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2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2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2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</row>
    <row r="115" spans="5:364">
      <c r="E115" s="22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2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2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2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2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2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2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2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2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2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2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2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2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2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2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2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2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2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</row>
    <row r="116" spans="5:364">
      <c r="E116" s="22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2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2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2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2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2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2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2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2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2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2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2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2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2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2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2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2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2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</row>
    <row r="117" spans="5:364">
      <c r="E117" s="22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2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2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2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2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2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2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2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2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2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2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2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2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2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2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2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2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2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</row>
    <row r="118" spans="5:364">
      <c r="E118" s="22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2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2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2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2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2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2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2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2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2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2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2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2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2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2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2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2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2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</row>
    <row r="119" spans="5:364">
      <c r="E119" s="22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2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2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2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2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2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2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2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2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2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2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2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2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2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2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2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2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2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</row>
    <row r="120" spans="5:364">
      <c r="E120" s="22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2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2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2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2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2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2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2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2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2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2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2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2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2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2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2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2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2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</row>
    <row r="121" spans="5:364">
      <c r="E121" s="22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2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2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2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2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2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2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2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2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2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2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2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2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2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2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2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2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2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</row>
    <row r="122" spans="5:364">
      <c r="E122" s="22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2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2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2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2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2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2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2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2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2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2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2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2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2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2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2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2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2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</row>
    <row r="123" spans="5:364">
      <c r="E123" s="22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2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2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2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2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2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2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2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2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2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2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2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2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2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2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2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2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2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</row>
    <row r="124" spans="5:364">
      <c r="E124" s="22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2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2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2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2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2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2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2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2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2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2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2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2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2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2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2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2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2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</row>
    <row r="125" spans="5:364">
      <c r="E125" s="22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2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2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2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2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2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2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2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2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2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2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2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2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2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2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2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2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2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</row>
    <row r="126" spans="5:364">
      <c r="E126" s="22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2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2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2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2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5:364">
      <c r="E127" s="22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2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2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2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2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5:364">
      <c r="E128" s="22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2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2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2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2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5:345">
      <c r="E129" s="26"/>
      <c r="Y129" s="26"/>
      <c r="AS129" s="26"/>
      <c r="BM129" s="26"/>
      <c r="CG129" s="26"/>
      <c r="DA129" s="26"/>
      <c r="DU129" s="26"/>
      <c r="EO129" s="26"/>
      <c r="FI129" s="26"/>
      <c r="GC129" s="26"/>
      <c r="GW129" s="26"/>
      <c r="HQ129" s="26"/>
      <c r="IK129" s="26"/>
      <c r="JE129" s="26"/>
      <c r="JY129" s="26"/>
      <c r="KS129" s="26"/>
      <c r="LM129" s="26"/>
      <c r="MG129" s="26"/>
    </row>
    <row r="130" spans="5:345">
      <c r="E130" s="26"/>
      <c r="Y130" s="26"/>
      <c r="AS130" s="26"/>
      <c r="BM130" s="26"/>
      <c r="CG130" s="26"/>
      <c r="DA130" s="26"/>
      <c r="DU130" s="26"/>
      <c r="EO130" s="26"/>
      <c r="FI130" s="26"/>
      <c r="GC130" s="26"/>
      <c r="GW130" s="26"/>
      <c r="HQ130" s="26"/>
      <c r="IK130" s="26"/>
      <c r="JE130" s="26"/>
      <c r="JY130" s="26"/>
      <c r="KS130" s="26"/>
      <c r="LM130" s="26"/>
      <c r="MG130" s="26"/>
    </row>
    <row r="131" spans="5:345">
      <c r="E131" s="26"/>
      <c r="Y131" s="26"/>
      <c r="AS131" s="26"/>
      <c r="BM131" s="26"/>
      <c r="CG131" s="26"/>
      <c r="DA131" s="26"/>
      <c r="DU131" s="26"/>
      <c r="EO131" s="26"/>
      <c r="FI131" s="26"/>
      <c r="GC131" s="26"/>
      <c r="GW131" s="26"/>
      <c r="HQ131" s="26"/>
      <c r="IK131" s="26"/>
      <c r="JE131" s="26"/>
      <c r="JY131" s="26"/>
      <c r="KS131" s="26"/>
      <c r="LM131" s="26"/>
      <c r="MG131" s="26"/>
    </row>
    <row r="132" spans="5:345">
      <c r="E132" s="26"/>
      <c r="Y132" s="26"/>
      <c r="AS132" s="26"/>
      <c r="BM132" s="26"/>
      <c r="CG132" s="26"/>
      <c r="DA132" s="26"/>
      <c r="DU132" s="26"/>
      <c r="EO132" s="26"/>
      <c r="FI132" s="26"/>
      <c r="GC132" s="26"/>
      <c r="GW132" s="26"/>
      <c r="HQ132" s="26"/>
      <c r="IK132" s="26"/>
      <c r="JE132" s="26"/>
      <c r="JY132" s="26"/>
      <c r="KS132" s="26"/>
      <c r="LM132" s="26"/>
      <c r="MG132" s="26"/>
    </row>
    <row r="133" spans="5:345">
      <c r="E133" s="26"/>
      <c r="Y133" s="26"/>
      <c r="AS133" s="26"/>
      <c r="BM133" s="26"/>
      <c r="CG133" s="26"/>
      <c r="DA133" s="26"/>
      <c r="DU133" s="26"/>
      <c r="EO133" s="26"/>
      <c r="FI133" s="26"/>
      <c r="GC133" s="26"/>
      <c r="GW133" s="26"/>
      <c r="HQ133" s="26"/>
      <c r="IK133" s="26"/>
      <c r="JE133" s="26"/>
      <c r="JY133" s="26"/>
      <c r="KS133" s="26"/>
      <c r="LM133" s="26"/>
      <c r="MG133" s="26"/>
    </row>
    <row r="134" spans="5:345">
      <c r="E134" s="26"/>
      <c r="Y134" s="26"/>
      <c r="AS134" s="26"/>
      <c r="BM134" s="26"/>
      <c r="CG134" s="26"/>
      <c r="DA134" s="26"/>
      <c r="DU134" s="26"/>
      <c r="EO134" s="26"/>
      <c r="FI134" s="26"/>
      <c r="GC134" s="26"/>
      <c r="GW134" s="26"/>
      <c r="HQ134" s="26"/>
      <c r="IK134" s="26"/>
      <c r="JE134" s="26"/>
      <c r="JY134" s="26"/>
      <c r="KS134" s="26"/>
      <c r="LM134" s="26"/>
      <c r="MG134" s="26"/>
    </row>
    <row r="135" spans="5:345">
      <c r="E135" s="26"/>
      <c r="Y135" s="26"/>
      <c r="AS135" s="26"/>
      <c r="BM135" s="26"/>
      <c r="CG135" s="26"/>
      <c r="DA135" s="26"/>
      <c r="DU135" s="26"/>
      <c r="EO135" s="26"/>
      <c r="FI135" s="26"/>
      <c r="GC135" s="26"/>
      <c r="GW135" s="26"/>
      <c r="HQ135" s="26"/>
      <c r="IK135" s="26"/>
      <c r="JE135" s="26"/>
      <c r="JY135" s="26"/>
      <c r="KS135" s="26"/>
      <c r="LM135" s="26"/>
      <c r="MG135" s="26"/>
    </row>
    <row r="136" spans="5:345">
      <c r="E136" s="26"/>
      <c r="Y136" s="26"/>
      <c r="AS136" s="26"/>
      <c r="BM136" s="26"/>
      <c r="CG136" s="26"/>
      <c r="DA136" s="26"/>
      <c r="DU136" s="26"/>
      <c r="EO136" s="26"/>
      <c r="FI136" s="26"/>
      <c r="GC136" s="26"/>
      <c r="GW136" s="26"/>
      <c r="HQ136" s="26"/>
      <c r="IK136" s="26"/>
      <c r="JE136" s="26"/>
      <c r="JY136" s="26"/>
      <c r="KS136" s="26"/>
      <c r="LM136" s="26"/>
      <c r="MG136" s="26"/>
    </row>
    <row r="137" spans="5:345">
      <c r="E137" s="26"/>
      <c r="Y137" s="26"/>
      <c r="AS137" s="26"/>
      <c r="BM137" s="26"/>
      <c r="CG137" s="26"/>
      <c r="DA137" s="26"/>
      <c r="DU137" s="26"/>
      <c r="EO137" s="26"/>
      <c r="FI137" s="26"/>
      <c r="GC137" s="26"/>
      <c r="GW137" s="26"/>
      <c r="HQ137" s="26"/>
      <c r="IK137" s="26"/>
      <c r="JE137" s="26"/>
      <c r="JY137" s="26"/>
      <c r="KS137" s="26"/>
      <c r="LM137" s="26"/>
      <c r="MG137" s="26"/>
    </row>
    <row r="138" spans="5:345">
      <c r="E138" s="26"/>
      <c r="Y138" s="26"/>
      <c r="AS138" s="26"/>
      <c r="BM138" s="26"/>
      <c r="CG138" s="26"/>
      <c r="DA138" s="26"/>
      <c r="DU138" s="26"/>
      <c r="EO138" s="26"/>
      <c r="FI138" s="26"/>
      <c r="GC138" s="26"/>
      <c r="GW138" s="26"/>
      <c r="HQ138" s="26"/>
      <c r="IK138" s="26"/>
      <c r="JE138" s="26"/>
      <c r="JY138" s="26"/>
      <c r="KS138" s="26"/>
      <c r="LM138" s="26"/>
      <c r="MG138" s="26"/>
    </row>
    <row r="139" spans="5:345">
      <c r="E139" s="26"/>
      <c r="Y139" s="26"/>
      <c r="AS139" s="26"/>
      <c r="BM139" s="26"/>
      <c r="CG139" s="26"/>
      <c r="DA139" s="26"/>
      <c r="DU139" s="26"/>
      <c r="EO139" s="26"/>
      <c r="FI139" s="26"/>
      <c r="GC139" s="26"/>
      <c r="GW139" s="26"/>
      <c r="HQ139" s="26"/>
      <c r="IK139" s="26"/>
      <c r="JE139" s="26"/>
      <c r="JY139" s="26"/>
      <c r="KS139" s="26"/>
      <c r="LM139" s="26"/>
      <c r="MG139" s="26"/>
    </row>
    <row r="140" spans="5:345">
      <c r="E140" s="26"/>
      <c r="Y140" s="26"/>
      <c r="AS140" s="26"/>
      <c r="BM140" s="26"/>
      <c r="CG140" s="26"/>
      <c r="DA140" s="26"/>
      <c r="DU140" s="26"/>
      <c r="EO140" s="26"/>
      <c r="FI140" s="26"/>
      <c r="GC140" s="26"/>
      <c r="GW140" s="26"/>
      <c r="HQ140" s="26"/>
      <c r="IK140" s="26"/>
      <c r="JE140" s="26"/>
      <c r="JY140" s="26"/>
      <c r="KS140" s="26"/>
      <c r="LM140" s="26"/>
      <c r="MG140" s="26"/>
    </row>
    <row r="141" spans="5:345">
      <c r="E141" s="26"/>
      <c r="Y141" s="26"/>
      <c r="AS141" s="26"/>
      <c r="BM141" s="26"/>
      <c r="CG141" s="26"/>
      <c r="DA141" s="26"/>
      <c r="DU141" s="26"/>
      <c r="EO141" s="26"/>
      <c r="FI141" s="26"/>
      <c r="GC141" s="26"/>
      <c r="GW141" s="26"/>
      <c r="HQ141" s="26"/>
      <c r="IK141" s="26"/>
      <c r="JE141" s="26"/>
      <c r="JY141" s="26"/>
      <c r="KS141" s="26"/>
      <c r="LM141" s="26"/>
      <c r="MG141" s="26"/>
    </row>
    <row r="142" spans="5:345">
      <c r="E142" s="26"/>
      <c r="Y142" s="26"/>
      <c r="AS142" s="26"/>
      <c r="BM142" s="26"/>
      <c r="CG142" s="26"/>
      <c r="DA142" s="26"/>
      <c r="DU142" s="26"/>
      <c r="EO142" s="26"/>
      <c r="FI142" s="26"/>
      <c r="GC142" s="26"/>
      <c r="GW142" s="26"/>
      <c r="HQ142" s="26"/>
      <c r="IK142" s="26"/>
      <c r="JE142" s="26"/>
      <c r="JY142" s="26"/>
      <c r="KS142" s="26"/>
      <c r="LM142" s="26"/>
      <c r="MG142" s="26"/>
    </row>
    <row r="143" spans="5:345">
      <c r="E143" s="26"/>
      <c r="Y143" s="26"/>
      <c r="AS143" s="26"/>
      <c r="BM143" s="26"/>
      <c r="CG143" s="26"/>
      <c r="DA143" s="26"/>
      <c r="DU143" s="26"/>
      <c r="EO143" s="26"/>
      <c r="FI143" s="26"/>
      <c r="GC143" s="26"/>
      <c r="GW143" s="26"/>
      <c r="HQ143" s="26"/>
      <c r="IK143" s="26"/>
      <c r="JE143" s="26"/>
      <c r="JY143" s="26"/>
      <c r="KS143" s="26"/>
      <c r="LM143" s="26"/>
      <c r="MG143" s="26"/>
    </row>
    <row r="144" spans="5:345">
      <c r="E144" s="26"/>
      <c r="Y144" s="26"/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5:345">
      <c r="E145" s="26"/>
      <c r="Y145" s="26"/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5:345">
      <c r="E146" s="26"/>
      <c r="Y146" s="26"/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5:345">
      <c r="E147" s="26"/>
      <c r="Y147" s="26"/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5:345">
      <c r="E148" s="26"/>
      <c r="Y148" s="26"/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5:345">
      <c r="E149" s="26"/>
      <c r="Y149" s="26"/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5:345">
      <c r="E150" s="26"/>
      <c r="Y150" s="26"/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5:345">
      <c r="E151" s="26"/>
      <c r="Y151" s="26"/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5:345">
      <c r="E152" s="26"/>
      <c r="Y152" s="26"/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5:345">
      <c r="E153" s="26"/>
      <c r="Y153" s="26"/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5:345">
      <c r="E154" s="26"/>
      <c r="Y154" s="26"/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5:345">
      <c r="E155" s="26"/>
      <c r="Y155" s="26"/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5:345">
      <c r="E156" s="26"/>
      <c r="Y156" s="26"/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5:345">
      <c r="E157" s="26"/>
      <c r="Y157" s="26"/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5:345">
      <c r="E158" s="26"/>
      <c r="Y158" s="26"/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5:345">
      <c r="E159" s="26"/>
      <c r="Y159" s="26"/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5:345">
      <c r="E160" s="26"/>
      <c r="Y160" s="26"/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5:345">
      <c r="E161" s="26"/>
      <c r="Y161" s="26"/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5:345">
      <c r="E162" s="26"/>
      <c r="Y162" s="26"/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5:345">
      <c r="E163" s="26"/>
      <c r="Y163" s="26"/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5:345">
      <c r="E164" s="26"/>
      <c r="Y164" s="26"/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5:345">
      <c r="E165" s="26"/>
      <c r="Y165" s="26"/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5:345">
      <c r="E166" s="26"/>
      <c r="Y166" s="26"/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5:345">
      <c r="E167" s="26"/>
      <c r="Y167" s="26"/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5:345">
      <c r="E168" s="26"/>
      <c r="Y168" s="26"/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5:345">
      <c r="E169" s="26"/>
      <c r="Y169" s="26"/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5:345">
      <c r="E170" s="26"/>
      <c r="Y170" s="26"/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5:345">
      <c r="E171" s="26"/>
      <c r="Y171" s="26"/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5:345">
      <c r="E172" s="26"/>
      <c r="Y172" s="26"/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5:345">
      <c r="E173" s="26"/>
      <c r="Y173" s="26"/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5:345">
      <c r="E174" s="26"/>
      <c r="Y174" s="26"/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5:345">
      <c r="E175" s="26"/>
      <c r="Y175" s="26"/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5:345">
      <c r="E176" s="26"/>
      <c r="Y176" s="26"/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5:345">
      <c r="E177" s="26"/>
      <c r="Y177" s="26"/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5:345">
      <c r="E178" s="26"/>
      <c r="Y178" s="26"/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5:345">
      <c r="E179" s="26"/>
      <c r="Y179" s="26"/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5:345">
      <c r="E180" s="26"/>
      <c r="Y180" s="26"/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5:345">
      <c r="E181" s="26"/>
      <c r="Y181" s="26"/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5:345">
      <c r="E182" s="26"/>
      <c r="Y182" s="26"/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5:345">
      <c r="E183" s="26"/>
      <c r="Y183" s="26"/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5:345">
      <c r="E184" s="26"/>
      <c r="Y184" s="26"/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5:345">
      <c r="E185" s="26"/>
      <c r="Y185" s="26"/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5:345">
      <c r="E186" s="26"/>
      <c r="Y186" s="26"/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5:345">
      <c r="E187" s="26"/>
      <c r="Y187" s="26"/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5:345">
      <c r="E188" s="26"/>
      <c r="Y188" s="26"/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5:345">
      <c r="E189" s="26"/>
      <c r="Y189" s="26"/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5:345">
      <c r="E190" s="26"/>
      <c r="Y190" s="26"/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5:345">
      <c r="E191" s="26"/>
      <c r="Y191" s="26"/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5:345">
      <c r="E192" s="26"/>
      <c r="Y192" s="26"/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5:345">
      <c r="E193" s="26"/>
      <c r="Y193" s="26"/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5:345">
      <c r="E194" s="26"/>
      <c r="Y194" s="26"/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5:345">
      <c r="E195" s="26"/>
      <c r="Y195" s="26"/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5:345">
      <c r="E196" s="26"/>
      <c r="Y196" s="26"/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5:345">
      <c r="E197" s="26"/>
      <c r="Y197" s="26"/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5:345">
      <c r="E198" s="26"/>
      <c r="Y198" s="26"/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5:345">
      <c r="E199" s="26"/>
      <c r="Y199" s="26"/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5:345">
      <c r="E200" s="26"/>
      <c r="Y200" s="26"/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5:345">
      <c r="E201" s="26"/>
      <c r="Y201" s="26"/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5:345">
      <c r="E202" s="26"/>
      <c r="Y202" s="26"/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5:345">
      <c r="E203" s="26"/>
      <c r="Y203" s="26"/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5:345">
      <c r="E204" s="26"/>
      <c r="Y204" s="26"/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5:345">
      <c r="E205" s="26"/>
      <c r="Y205" s="26"/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5:345">
      <c r="E206" s="26"/>
      <c r="Y206" s="26"/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5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5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  <row r="1846" spans="5:345">
      <c r="E1846" s="26"/>
      <c r="Y1846" s="26"/>
      <c r="AS1846" s="26"/>
      <c r="BM1846" s="26"/>
      <c r="CG1846" s="26"/>
      <c r="DA1846" s="26"/>
      <c r="DU1846" s="26"/>
      <c r="EO1846" s="26"/>
      <c r="FI1846" s="26"/>
      <c r="GC1846" s="26"/>
      <c r="GW1846" s="26"/>
      <c r="HQ1846" s="26"/>
      <c r="IK1846" s="26"/>
      <c r="JE1846" s="26"/>
      <c r="JY1846" s="26"/>
      <c r="KS1846" s="26"/>
      <c r="LM1846" s="26"/>
      <c r="MG1846" s="26"/>
    </row>
    <row r="1847" spans="5:345">
      <c r="E1847" s="26"/>
      <c r="Y1847" s="26"/>
      <c r="AS1847" s="26"/>
      <c r="BM1847" s="26"/>
      <c r="CG1847" s="26"/>
      <c r="DA1847" s="26"/>
      <c r="DU1847" s="26"/>
      <c r="EO1847" s="26"/>
      <c r="FI1847" s="26"/>
      <c r="GC1847" s="26"/>
      <c r="GW1847" s="26"/>
      <c r="HQ1847" s="26"/>
      <c r="IK1847" s="26"/>
      <c r="JE1847" s="26"/>
      <c r="JY1847" s="26"/>
      <c r="KS1847" s="26"/>
      <c r="LM1847" s="26"/>
      <c r="MG1847" s="26"/>
    </row>
    <row r="1848" spans="5:345">
      <c r="E1848" s="26"/>
      <c r="Y1848" s="26"/>
      <c r="AS1848" s="26"/>
      <c r="BM1848" s="26"/>
      <c r="CG1848" s="26"/>
      <c r="DA1848" s="26"/>
      <c r="DU1848" s="26"/>
      <c r="EO1848" s="26"/>
      <c r="FI1848" s="26"/>
      <c r="GC1848" s="26"/>
      <c r="GW1848" s="26"/>
      <c r="HQ1848" s="26"/>
      <c r="IK1848" s="26"/>
      <c r="JE1848" s="26"/>
      <c r="JY1848" s="26"/>
      <c r="KS1848" s="26"/>
      <c r="LM1848" s="26"/>
      <c r="MG1848" s="26"/>
    </row>
    <row r="1849" spans="5:345">
      <c r="E1849" s="26"/>
      <c r="Y1849" s="26"/>
      <c r="AS1849" s="26"/>
      <c r="BM1849" s="26"/>
      <c r="CG1849" s="26"/>
      <c r="DA1849" s="26"/>
      <c r="DU1849" s="26"/>
      <c r="EO1849" s="26"/>
      <c r="FI1849" s="26"/>
      <c r="GC1849" s="26"/>
      <c r="GW1849" s="26"/>
      <c r="HQ1849" s="26"/>
      <c r="IK1849" s="26"/>
      <c r="JE1849" s="26"/>
      <c r="JY1849" s="26"/>
      <c r="KS1849" s="26"/>
      <c r="LM1849" s="26"/>
      <c r="MG1849" s="26"/>
    </row>
    <row r="1850" spans="5:345">
      <c r="E1850" s="26"/>
      <c r="Y1850" s="26"/>
      <c r="AS1850" s="26"/>
      <c r="BM1850" s="26"/>
      <c r="CG1850" s="26"/>
      <c r="DA1850" s="26"/>
      <c r="DU1850" s="26"/>
      <c r="EO1850" s="26"/>
      <c r="FI1850" s="26"/>
      <c r="GC1850" s="26"/>
      <c r="GW1850" s="26"/>
      <c r="HQ1850" s="26"/>
      <c r="IK1850" s="26"/>
      <c r="JE1850" s="26"/>
      <c r="JY1850" s="26"/>
      <c r="KS1850" s="26"/>
      <c r="LM1850" s="26"/>
      <c r="MG1850" s="26"/>
    </row>
    <row r="1851" spans="5:345">
      <c r="E1851" s="26"/>
      <c r="Y1851" s="26"/>
      <c r="AS1851" s="26"/>
      <c r="BM1851" s="26"/>
      <c r="CG1851" s="26"/>
      <c r="DA1851" s="26"/>
      <c r="DU1851" s="26"/>
      <c r="EO1851" s="26"/>
      <c r="FI1851" s="26"/>
      <c r="GC1851" s="26"/>
      <c r="GW1851" s="26"/>
      <c r="HQ1851" s="26"/>
      <c r="IK1851" s="26"/>
      <c r="JE1851" s="26"/>
      <c r="JY1851" s="26"/>
      <c r="KS1851" s="26"/>
      <c r="LM1851" s="26"/>
      <c r="MG1851" s="26"/>
    </row>
    <row r="1852" spans="5:345">
      <c r="E1852" s="26"/>
      <c r="Y1852" s="26"/>
      <c r="AS1852" s="26"/>
      <c r="BM1852" s="26"/>
      <c r="CG1852" s="26"/>
      <c r="DA1852" s="26"/>
      <c r="DU1852" s="26"/>
      <c r="EO1852" s="26"/>
      <c r="FI1852" s="26"/>
      <c r="GC1852" s="26"/>
      <c r="GW1852" s="26"/>
      <c r="HQ1852" s="26"/>
      <c r="IK1852" s="26"/>
      <c r="JE1852" s="26"/>
      <c r="JY1852" s="26"/>
      <c r="KS1852" s="26"/>
      <c r="LM1852" s="26"/>
      <c r="MG1852" s="26"/>
    </row>
    <row r="1853" spans="5:345">
      <c r="E1853" s="26"/>
      <c r="Y1853" s="26"/>
      <c r="AS1853" s="26"/>
      <c r="BM1853" s="26"/>
      <c r="CG1853" s="26"/>
      <c r="DA1853" s="26"/>
      <c r="DU1853" s="26"/>
      <c r="EO1853" s="26"/>
      <c r="FI1853" s="26"/>
      <c r="GC1853" s="26"/>
      <c r="GW1853" s="26"/>
      <c r="HQ1853" s="26"/>
      <c r="IK1853" s="26"/>
      <c r="JE1853" s="26"/>
      <c r="JY1853" s="26"/>
      <c r="KS1853" s="26"/>
      <c r="LM1853" s="26"/>
      <c r="MG1853" s="26"/>
    </row>
    <row r="1854" spans="5:345">
      <c r="E1854" s="26"/>
      <c r="Y1854" s="26"/>
      <c r="AS1854" s="26"/>
      <c r="BM1854" s="26"/>
      <c r="CG1854" s="26"/>
      <c r="DA1854" s="26"/>
      <c r="DU1854" s="26"/>
      <c r="EO1854" s="26"/>
      <c r="FI1854" s="26"/>
      <c r="GC1854" s="26"/>
      <c r="GW1854" s="26"/>
      <c r="HQ1854" s="26"/>
      <c r="IK1854" s="26"/>
      <c r="JE1854" s="26"/>
      <c r="JY1854" s="26"/>
      <c r="KS1854" s="26"/>
      <c r="LM1854" s="26"/>
      <c r="MG1854" s="26"/>
    </row>
    <row r="1855" spans="5:345">
      <c r="E1855" s="26"/>
      <c r="Y1855" s="26"/>
      <c r="AS1855" s="26"/>
      <c r="BM1855" s="26"/>
      <c r="CG1855" s="26"/>
      <c r="DA1855" s="26"/>
      <c r="DU1855" s="26"/>
      <c r="EO1855" s="26"/>
      <c r="FI1855" s="26"/>
      <c r="GC1855" s="26"/>
      <c r="GW1855" s="26"/>
      <c r="HQ1855" s="26"/>
      <c r="IK1855" s="26"/>
      <c r="JE1855" s="26"/>
      <c r="JY1855" s="26"/>
      <c r="KS1855" s="26"/>
      <c r="LM1855" s="26"/>
      <c r="MG1855" s="26"/>
    </row>
    <row r="1856" spans="5:345">
      <c r="E1856" s="26"/>
      <c r="Y1856" s="26"/>
      <c r="AS1856" s="26"/>
      <c r="BM1856" s="26"/>
      <c r="CG1856" s="26"/>
      <c r="DA1856" s="26"/>
      <c r="DU1856" s="26"/>
      <c r="EO1856" s="26"/>
      <c r="FI1856" s="26"/>
      <c r="GC1856" s="26"/>
      <c r="GW1856" s="26"/>
      <c r="HQ1856" s="26"/>
      <c r="IK1856" s="26"/>
      <c r="JE1856" s="26"/>
      <c r="JY1856" s="26"/>
      <c r="KS1856" s="26"/>
      <c r="LM1856" s="26"/>
      <c r="MG1856" s="26"/>
    </row>
    <row r="1857" spans="5:345">
      <c r="E1857" s="26"/>
      <c r="Y1857" s="26"/>
      <c r="AS1857" s="26"/>
      <c r="BM1857" s="26"/>
      <c r="CG1857" s="26"/>
      <c r="DA1857" s="26"/>
      <c r="DU1857" s="26"/>
      <c r="EO1857" s="26"/>
      <c r="FI1857" s="26"/>
      <c r="GC1857" s="26"/>
      <c r="GW1857" s="26"/>
      <c r="HQ1857" s="26"/>
      <c r="IK1857" s="26"/>
      <c r="JE1857" s="26"/>
      <c r="JY1857" s="26"/>
      <c r="KS1857" s="26"/>
      <c r="LM1857" s="26"/>
      <c r="MG1857" s="26"/>
    </row>
    <row r="1858" spans="5:345">
      <c r="E1858" s="26"/>
      <c r="Y1858" s="26"/>
      <c r="AS1858" s="26"/>
      <c r="BM1858" s="26"/>
      <c r="CG1858" s="26"/>
      <c r="DA1858" s="26"/>
      <c r="DU1858" s="26"/>
      <c r="EO1858" s="26"/>
      <c r="FI1858" s="26"/>
      <c r="GC1858" s="26"/>
      <c r="GW1858" s="26"/>
      <c r="HQ1858" s="26"/>
      <c r="IK1858" s="26"/>
      <c r="JE1858" s="26"/>
      <c r="JY1858" s="26"/>
      <c r="KS1858" s="26"/>
      <c r="LM1858" s="26"/>
      <c r="MG1858" s="26"/>
    </row>
    <row r="1859" spans="5:345">
      <c r="E1859" s="26"/>
      <c r="Y1859" s="26"/>
      <c r="AS1859" s="26"/>
      <c r="BM1859" s="26"/>
      <c r="CG1859" s="26"/>
      <c r="DA1859" s="26"/>
      <c r="DU1859" s="26"/>
      <c r="EO1859" s="26"/>
      <c r="FI1859" s="26"/>
      <c r="GC1859" s="26"/>
      <c r="GW1859" s="26"/>
      <c r="HQ1859" s="26"/>
      <c r="IK1859" s="26"/>
      <c r="JE1859" s="26"/>
      <c r="JY1859" s="26"/>
      <c r="KS1859" s="26"/>
      <c r="LM1859" s="26"/>
      <c r="MG1859" s="26"/>
    </row>
    <row r="1860" spans="5:345">
      <c r="E1860" s="26"/>
      <c r="Y1860" s="26"/>
      <c r="AS1860" s="26"/>
      <c r="BM1860" s="26"/>
      <c r="CG1860" s="26"/>
      <c r="DA1860" s="26"/>
      <c r="DU1860" s="26"/>
      <c r="EO1860" s="26"/>
      <c r="FI1860" s="26"/>
      <c r="GC1860" s="26"/>
      <c r="GW1860" s="26"/>
      <c r="HQ1860" s="26"/>
      <c r="IK1860" s="26"/>
      <c r="JE1860" s="26"/>
      <c r="JY1860" s="26"/>
      <c r="KS1860" s="26"/>
      <c r="LM1860" s="26"/>
      <c r="MG1860" s="26"/>
    </row>
    <row r="1861" spans="5:345">
      <c r="E1861" s="26"/>
      <c r="Y1861" s="26"/>
      <c r="AS1861" s="26"/>
      <c r="BM1861" s="26"/>
      <c r="CG1861" s="26"/>
      <c r="DA1861" s="26"/>
      <c r="DU1861" s="26"/>
      <c r="EO1861" s="26"/>
      <c r="FI1861" s="26"/>
      <c r="GC1861" s="26"/>
      <c r="GW1861" s="26"/>
      <c r="HQ1861" s="26"/>
      <c r="IK1861" s="26"/>
      <c r="JE1861" s="26"/>
      <c r="JY1861" s="26"/>
      <c r="KS1861" s="26"/>
      <c r="LM1861" s="26"/>
      <c r="MG1861" s="26"/>
    </row>
    <row r="1862" spans="5:345">
      <c r="E1862" s="26"/>
      <c r="Y1862" s="26"/>
      <c r="AS1862" s="26"/>
      <c r="BM1862" s="26"/>
      <c r="CG1862" s="26"/>
      <c r="DA1862" s="26"/>
      <c r="DU1862" s="26"/>
      <c r="EO1862" s="26"/>
      <c r="FI1862" s="26"/>
      <c r="GC1862" s="26"/>
      <c r="GW1862" s="26"/>
      <c r="HQ1862" s="26"/>
      <c r="IK1862" s="26"/>
      <c r="JE1862" s="26"/>
      <c r="JY1862" s="26"/>
      <c r="KS1862" s="26"/>
      <c r="LM1862" s="26"/>
      <c r="MG1862" s="26"/>
    </row>
    <row r="1863" spans="5:345">
      <c r="E1863" s="26"/>
      <c r="Y1863" s="26"/>
      <c r="AS1863" s="26"/>
      <c r="BM1863" s="26"/>
      <c r="CG1863" s="26"/>
      <c r="DA1863" s="26"/>
      <c r="DU1863" s="26"/>
      <c r="EO1863" s="26"/>
      <c r="FI1863" s="26"/>
      <c r="GC1863" s="26"/>
      <c r="GW1863" s="26"/>
      <c r="HQ1863" s="26"/>
      <c r="IK1863" s="26"/>
      <c r="JE1863" s="26"/>
      <c r="JY1863" s="26"/>
      <c r="KS1863" s="26"/>
      <c r="LM1863" s="26"/>
      <c r="MG1863" s="26"/>
    </row>
    <row r="1864" spans="5:345">
      <c r="E1864" s="26"/>
      <c r="Y1864" s="26"/>
      <c r="AS1864" s="26"/>
      <c r="BM1864" s="26"/>
      <c r="CG1864" s="26"/>
      <c r="DA1864" s="26"/>
      <c r="DU1864" s="26"/>
      <c r="EO1864" s="26"/>
      <c r="FI1864" s="26"/>
      <c r="GC1864" s="26"/>
      <c r="GW1864" s="26"/>
      <c r="HQ1864" s="26"/>
      <c r="IK1864" s="26"/>
      <c r="JE1864" s="26"/>
      <c r="JY1864" s="26"/>
      <c r="KS1864" s="26"/>
      <c r="LM1864" s="26"/>
      <c r="MG1864" s="26"/>
    </row>
    <row r="1865" spans="5:345">
      <c r="E1865" s="26"/>
      <c r="Y1865" s="26"/>
      <c r="AS1865" s="26"/>
      <c r="BM1865" s="26"/>
      <c r="CG1865" s="26"/>
      <c r="DA1865" s="26"/>
      <c r="DU1865" s="26"/>
      <c r="EO1865" s="26"/>
      <c r="FI1865" s="26"/>
      <c r="GC1865" s="26"/>
      <c r="GW1865" s="26"/>
      <c r="HQ1865" s="26"/>
      <c r="IK1865" s="26"/>
      <c r="JE1865" s="26"/>
      <c r="JY1865" s="26"/>
      <c r="KS1865" s="26"/>
      <c r="LM1865" s="26"/>
      <c r="MG1865" s="26"/>
    </row>
    <row r="1866" spans="5:345">
      <c r="E1866" s="26"/>
      <c r="Y1866" s="26"/>
      <c r="AS1866" s="26"/>
      <c r="BM1866" s="26"/>
      <c r="CG1866" s="26"/>
      <c r="DA1866" s="26"/>
      <c r="DU1866" s="26"/>
      <c r="EO1866" s="26"/>
      <c r="FI1866" s="26"/>
      <c r="GC1866" s="26"/>
      <c r="GW1866" s="26"/>
      <c r="HQ1866" s="26"/>
      <c r="IK1866" s="26"/>
      <c r="JE1866" s="26"/>
      <c r="JY1866" s="26"/>
      <c r="KS1866" s="26"/>
      <c r="LM1866" s="26"/>
      <c r="MG1866" s="26"/>
    </row>
    <row r="1867" spans="5:345">
      <c r="E1867" s="26"/>
      <c r="Y1867" s="26"/>
      <c r="AS1867" s="26"/>
      <c r="BM1867" s="26"/>
      <c r="CG1867" s="26"/>
      <c r="DA1867" s="26"/>
      <c r="DU1867" s="26"/>
      <c r="EO1867" s="26"/>
      <c r="FI1867" s="26"/>
      <c r="GC1867" s="26"/>
      <c r="GW1867" s="26"/>
      <c r="HQ1867" s="26"/>
      <c r="IK1867" s="26"/>
      <c r="JE1867" s="26"/>
      <c r="JY1867" s="26"/>
      <c r="KS1867" s="26"/>
      <c r="LM1867" s="26"/>
      <c r="MG1867" s="26"/>
    </row>
    <row r="1868" spans="5:345">
      <c r="E1868" s="26"/>
      <c r="Y1868" s="26"/>
      <c r="AS1868" s="26"/>
      <c r="BM1868" s="26"/>
      <c r="CG1868" s="26"/>
      <c r="DA1868" s="26"/>
      <c r="DU1868" s="26"/>
      <c r="EO1868" s="26"/>
      <c r="FI1868" s="26"/>
      <c r="GC1868" s="26"/>
      <c r="GW1868" s="26"/>
      <c r="HQ1868" s="26"/>
      <c r="IK1868" s="26"/>
      <c r="JE1868" s="26"/>
      <c r="JY1868" s="26"/>
      <c r="KS1868" s="26"/>
      <c r="LM1868" s="26"/>
      <c r="MG1868" s="26"/>
    </row>
    <row r="1869" spans="5:345">
      <c r="E1869" s="26"/>
      <c r="Y1869" s="26"/>
      <c r="AS1869" s="26"/>
      <c r="BM1869" s="26"/>
      <c r="CG1869" s="26"/>
      <c r="DA1869" s="26"/>
      <c r="DU1869" s="26"/>
      <c r="EO1869" s="26"/>
      <c r="FI1869" s="26"/>
      <c r="GC1869" s="26"/>
      <c r="GW1869" s="26"/>
      <c r="HQ1869" s="26"/>
      <c r="IK1869" s="26"/>
      <c r="JE1869" s="26"/>
      <c r="JY1869" s="26"/>
      <c r="KS1869" s="26"/>
      <c r="LM1869" s="26"/>
      <c r="MG1869" s="26"/>
    </row>
    <row r="1870" spans="5:345">
      <c r="E1870" s="26"/>
      <c r="Y1870" s="26"/>
      <c r="AS1870" s="26"/>
      <c r="BM1870" s="26"/>
      <c r="CG1870" s="26"/>
      <c r="DA1870" s="26"/>
      <c r="DU1870" s="26"/>
      <c r="EO1870" s="26"/>
      <c r="FI1870" s="26"/>
      <c r="GC1870" s="26"/>
      <c r="GW1870" s="26"/>
      <c r="HQ1870" s="26"/>
      <c r="IK1870" s="26"/>
      <c r="JE1870" s="26"/>
      <c r="JY1870" s="26"/>
      <c r="KS1870" s="26"/>
      <c r="LM1870" s="26"/>
      <c r="MG1870" s="26"/>
    </row>
    <row r="1871" spans="5:345">
      <c r="E1871" s="26"/>
      <c r="Y1871" s="26"/>
      <c r="AS1871" s="26"/>
      <c r="BM1871" s="26"/>
      <c r="CG1871" s="26"/>
      <c r="DA1871" s="26"/>
      <c r="DU1871" s="26"/>
      <c r="EO1871" s="26"/>
      <c r="FI1871" s="26"/>
      <c r="GC1871" s="26"/>
      <c r="GW1871" s="26"/>
      <c r="HQ1871" s="26"/>
      <c r="IK1871" s="26"/>
      <c r="JE1871" s="26"/>
      <c r="JY1871" s="26"/>
      <c r="KS1871" s="26"/>
      <c r="LM1871" s="26"/>
      <c r="MG1871" s="26"/>
    </row>
    <row r="1872" spans="5:345">
      <c r="E1872" s="26"/>
      <c r="Y1872" s="26"/>
      <c r="AS1872" s="26"/>
      <c r="BM1872" s="26"/>
      <c r="CG1872" s="26"/>
      <c r="DA1872" s="26"/>
      <c r="DU1872" s="26"/>
      <c r="EO1872" s="26"/>
      <c r="FI1872" s="26"/>
      <c r="GC1872" s="26"/>
      <c r="GW1872" s="26"/>
      <c r="HQ1872" s="26"/>
      <c r="IK1872" s="26"/>
      <c r="JE1872" s="26"/>
      <c r="JY1872" s="26"/>
      <c r="KS1872" s="26"/>
      <c r="LM1872" s="26"/>
      <c r="MG1872" s="26"/>
    </row>
    <row r="1873" spans="5:345">
      <c r="E1873" s="26"/>
      <c r="Y1873" s="26"/>
      <c r="AS1873" s="26"/>
      <c r="BM1873" s="26"/>
      <c r="CG1873" s="26"/>
      <c r="DA1873" s="26"/>
      <c r="DU1873" s="26"/>
      <c r="EO1873" s="26"/>
      <c r="FI1873" s="26"/>
      <c r="GC1873" s="26"/>
      <c r="GW1873" s="26"/>
      <c r="HQ1873" s="26"/>
      <c r="IK1873" s="26"/>
      <c r="JE1873" s="26"/>
      <c r="JY1873" s="26"/>
      <c r="KS1873" s="26"/>
      <c r="LM1873" s="26"/>
      <c r="MG1873" s="26"/>
    </row>
    <row r="1874" spans="5:345">
      <c r="E1874" s="26"/>
      <c r="Y1874" s="26"/>
      <c r="AS1874" s="26"/>
      <c r="BM1874" s="26"/>
      <c r="CG1874" s="26"/>
      <c r="DA1874" s="26"/>
      <c r="DU1874" s="26"/>
      <c r="EO1874" s="26"/>
      <c r="FI1874" s="26"/>
      <c r="GC1874" s="26"/>
      <c r="GW1874" s="26"/>
      <c r="HQ1874" s="26"/>
      <c r="IK1874" s="26"/>
      <c r="JE1874" s="26"/>
      <c r="JY1874" s="26"/>
      <c r="KS1874" s="26"/>
      <c r="LM1874" s="26"/>
      <c r="MG1874" s="26"/>
    </row>
    <row r="1875" spans="5:345">
      <c r="E1875" s="26"/>
      <c r="Y1875" s="26"/>
      <c r="AS1875" s="26"/>
      <c r="BM1875" s="26"/>
      <c r="CG1875" s="26"/>
      <c r="DA1875" s="26"/>
      <c r="DU1875" s="26"/>
      <c r="EO1875" s="26"/>
      <c r="FI1875" s="26"/>
      <c r="GC1875" s="26"/>
      <c r="GW1875" s="26"/>
      <c r="HQ1875" s="26"/>
      <c r="IK1875" s="26"/>
      <c r="JE1875" s="26"/>
      <c r="JY1875" s="26"/>
      <c r="KS1875" s="26"/>
      <c r="LM1875" s="26"/>
      <c r="MG1875" s="26"/>
    </row>
    <row r="1876" spans="5:345">
      <c r="E1876" s="26"/>
      <c r="Y1876" s="26"/>
      <c r="AS1876" s="26"/>
      <c r="BM1876" s="26"/>
      <c r="CG1876" s="26"/>
      <c r="DA1876" s="26"/>
      <c r="DU1876" s="26"/>
      <c r="EO1876" s="26"/>
      <c r="FI1876" s="26"/>
      <c r="GC1876" s="26"/>
      <c r="GW1876" s="26"/>
      <c r="HQ1876" s="26"/>
      <c r="IK1876" s="26"/>
      <c r="JE1876" s="26"/>
      <c r="JY1876" s="26"/>
      <c r="KS1876" s="26"/>
      <c r="LM1876" s="26"/>
      <c r="MG1876" s="26"/>
    </row>
    <row r="1877" spans="5:345">
      <c r="E1877" s="26"/>
      <c r="Y1877" s="26"/>
      <c r="AS1877" s="26"/>
      <c r="BM1877" s="26"/>
      <c r="CG1877" s="26"/>
      <c r="DA1877" s="26"/>
      <c r="DU1877" s="26"/>
      <c r="EO1877" s="26"/>
      <c r="FI1877" s="26"/>
      <c r="GC1877" s="26"/>
      <c r="GW1877" s="26"/>
      <c r="HQ1877" s="26"/>
      <c r="IK1877" s="26"/>
      <c r="JE1877" s="26"/>
      <c r="JY1877" s="26"/>
      <c r="KS1877" s="26"/>
      <c r="LM1877" s="26"/>
      <c r="MG1877" s="26"/>
    </row>
    <row r="1878" spans="5:345">
      <c r="E1878" s="26"/>
      <c r="Y1878" s="26"/>
      <c r="AS1878" s="26"/>
      <c r="BM1878" s="26"/>
      <c r="CG1878" s="26"/>
      <c r="DA1878" s="26"/>
      <c r="DU1878" s="26"/>
      <c r="EO1878" s="26"/>
      <c r="FI1878" s="26"/>
      <c r="GC1878" s="26"/>
      <c r="GW1878" s="26"/>
      <c r="HQ1878" s="26"/>
      <c r="IK1878" s="26"/>
      <c r="JE1878" s="26"/>
      <c r="JY1878" s="26"/>
      <c r="KS1878" s="26"/>
      <c r="LM1878" s="26"/>
      <c r="MG1878" s="26"/>
    </row>
    <row r="1879" spans="5:345">
      <c r="E1879" s="26"/>
      <c r="Y1879" s="26"/>
      <c r="AS1879" s="26"/>
      <c r="BM1879" s="26"/>
      <c r="CG1879" s="26"/>
      <c r="DA1879" s="26"/>
      <c r="DU1879" s="26"/>
      <c r="EO1879" s="26"/>
      <c r="FI1879" s="26"/>
      <c r="GC1879" s="26"/>
      <c r="GW1879" s="26"/>
      <c r="HQ1879" s="26"/>
      <c r="IK1879" s="26"/>
      <c r="JE1879" s="26"/>
      <c r="JY1879" s="26"/>
      <c r="KS1879" s="26"/>
      <c r="LM1879" s="26"/>
      <c r="MG1879" s="26"/>
    </row>
    <row r="1880" spans="5:345">
      <c r="E1880" s="26"/>
      <c r="Y1880" s="26"/>
      <c r="AS1880" s="26"/>
      <c r="BM1880" s="26"/>
      <c r="CG1880" s="26"/>
      <c r="DA1880" s="26"/>
      <c r="DU1880" s="26"/>
      <c r="EO1880" s="26"/>
      <c r="FI1880" s="26"/>
      <c r="GC1880" s="26"/>
      <c r="GW1880" s="26"/>
      <c r="HQ1880" s="26"/>
      <c r="IK1880" s="26"/>
      <c r="JE1880" s="26"/>
      <c r="JY1880" s="26"/>
      <c r="KS1880" s="26"/>
      <c r="LM1880" s="26"/>
      <c r="MG1880" s="26"/>
    </row>
    <row r="1881" spans="5:345">
      <c r="E1881" s="26"/>
      <c r="Y1881" s="26"/>
      <c r="AS1881" s="26"/>
      <c r="BM1881" s="26"/>
      <c r="CG1881" s="26"/>
      <c r="DA1881" s="26"/>
      <c r="DU1881" s="26"/>
      <c r="EO1881" s="26"/>
      <c r="FI1881" s="26"/>
      <c r="GC1881" s="26"/>
      <c r="GW1881" s="26"/>
      <c r="HQ1881" s="26"/>
      <c r="IK1881" s="26"/>
      <c r="JE1881" s="26"/>
      <c r="JY1881" s="26"/>
      <c r="KS1881" s="26"/>
      <c r="LM1881" s="26"/>
      <c r="MG1881" s="26"/>
    </row>
    <row r="1882" spans="5:345">
      <c r="E1882" s="26"/>
      <c r="Y1882" s="26"/>
      <c r="AS1882" s="26"/>
      <c r="BM1882" s="26"/>
      <c r="CG1882" s="26"/>
      <c r="DA1882" s="26"/>
      <c r="DU1882" s="26"/>
      <c r="EO1882" s="26"/>
      <c r="FI1882" s="26"/>
      <c r="GC1882" s="26"/>
      <c r="GW1882" s="26"/>
      <c r="HQ1882" s="26"/>
      <c r="IK1882" s="26"/>
      <c r="JE1882" s="26"/>
      <c r="JY1882" s="26"/>
      <c r="KS1882" s="26"/>
      <c r="LM1882" s="26"/>
      <c r="MG1882" s="26"/>
    </row>
    <row r="1883" spans="5:345">
      <c r="E1883" s="26"/>
      <c r="Y1883" s="26"/>
      <c r="AS1883" s="26"/>
      <c r="BM1883" s="26"/>
      <c r="CG1883" s="26"/>
      <c r="DA1883" s="26"/>
      <c r="DU1883" s="26"/>
      <c r="EO1883" s="26"/>
      <c r="FI1883" s="26"/>
      <c r="GC1883" s="26"/>
      <c r="GW1883" s="26"/>
      <c r="HQ1883" s="26"/>
      <c r="IK1883" s="26"/>
      <c r="JE1883" s="26"/>
      <c r="JY1883" s="26"/>
      <c r="KS1883" s="26"/>
      <c r="LM1883" s="26"/>
      <c r="MG1883" s="26"/>
    </row>
    <row r="1884" spans="5:345">
      <c r="E1884" s="26"/>
      <c r="Y1884" s="26"/>
      <c r="AS1884" s="26"/>
      <c r="BM1884" s="26"/>
      <c r="CG1884" s="26"/>
      <c r="DA1884" s="26"/>
      <c r="DU1884" s="26"/>
      <c r="EO1884" s="26"/>
      <c r="FI1884" s="26"/>
      <c r="GC1884" s="26"/>
      <c r="GW1884" s="26"/>
      <c r="HQ1884" s="26"/>
      <c r="IK1884" s="26"/>
      <c r="JE1884" s="26"/>
      <c r="JY1884" s="26"/>
      <c r="KS1884" s="26"/>
      <c r="LM1884" s="26"/>
      <c r="MG1884" s="26"/>
    </row>
    <row r="1885" spans="5:345">
      <c r="E1885" s="26"/>
      <c r="Y1885" s="26"/>
      <c r="AS1885" s="26"/>
      <c r="BM1885" s="26"/>
      <c r="CG1885" s="26"/>
      <c r="DA1885" s="26"/>
      <c r="DU1885" s="26"/>
      <c r="EO1885" s="26"/>
      <c r="FI1885" s="26"/>
      <c r="GC1885" s="26"/>
      <c r="GW1885" s="26"/>
      <c r="HQ1885" s="26"/>
      <c r="IK1885" s="26"/>
      <c r="JE1885" s="26"/>
      <c r="JY1885" s="26"/>
      <c r="KS1885" s="26"/>
      <c r="LM1885" s="26"/>
      <c r="MG1885" s="26"/>
    </row>
    <row r="1886" spans="5:345">
      <c r="E1886" s="26"/>
      <c r="Y1886" s="26"/>
      <c r="AS1886" s="26"/>
      <c r="BM1886" s="26"/>
      <c r="CG1886" s="26"/>
      <c r="DA1886" s="26"/>
      <c r="DU1886" s="26"/>
      <c r="EO1886" s="26"/>
      <c r="FI1886" s="26"/>
      <c r="GC1886" s="26"/>
      <c r="GW1886" s="26"/>
      <c r="HQ1886" s="26"/>
      <c r="IK1886" s="26"/>
      <c r="JE1886" s="26"/>
      <c r="JY1886" s="26"/>
      <c r="KS1886" s="26"/>
      <c r="LM1886" s="26"/>
      <c r="MG1886" s="26"/>
    </row>
    <row r="1887" spans="5:345">
      <c r="E1887" s="26"/>
      <c r="Y1887" s="26"/>
      <c r="AS1887" s="26"/>
      <c r="BM1887" s="26"/>
      <c r="CG1887" s="26"/>
      <c r="DA1887" s="26"/>
      <c r="DU1887" s="26"/>
      <c r="EO1887" s="26"/>
      <c r="FI1887" s="26"/>
      <c r="GC1887" s="26"/>
      <c r="GW1887" s="26"/>
      <c r="HQ1887" s="26"/>
      <c r="IK1887" s="26"/>
      <c r="JE1887" s="26"/>
      <c r="JY1887" s="26"/>
      <c r="KS1887" s="26"/>
      <c r="LM1887" s="26"/>
      <c r="MG1887" s="26"/>
    </row>
    <row r="1888" spans="5:345">
      <c r="E1888" s="26"/>
      <c r="Y1888" s="26"/>
      <c r="AS1888" s="26"/>
      <c r="BM1888" s="26"/>
      <c r="CG1888" s="26"/>
      <c r="DA1888" s="26"/>
      <c r="DU1888" s="26"/>
      <c r="EO1888" s="26"/>
      <c r="FI1888" s="26"/>
      <c r="GC1888" s="26"/>
      <c r="GW1888" s="26"/>
      <c r="HQ1888" s="26"/>
      <c r="IK1888" s="26"/>
      <c r="JE1888" s="26"/>
      <c r="JY1888" s="26"/>
      <c r="KS1888" s="26"/>
      <c r="LM1888" s="26"/>
      <c r="MG1888" s="26"/>
    </row>
    <row r="1889" spans="5:345">
      <c r="E1889" s="26"/>
      <c r="Y1889" s="26"/>
      <c r="AS1889" s="26"/>
      <c r="BM1889" s="26"/>
      <c r="CG1889" s="26"/>
      <c r="DA1889" s="26"/>
      <c r="DU1889" s="26"/>
      <c r="EO1889" s="26"/>
      <c r="FI1889" s="26"/>
      <c r="GC1889" s="26"/>
      <c r="GW1889" s="26"/>
      <c r="HQ1889" s="26"/>
      <c r="IK1889" s="26"/>
      <c r="JE1889" s="26"/>
      <c r="JY1889" s="26"/>
      <c r="KS1889" s="26"/>
      <c r="LM1889" s="26"/>
      <c r="MG1889" s="26"/>
    </row>
    <row r="1890" spans="5:345">
      <c r="E1890" s="26"/>
      <c r="Y1890" s="26"/>
      <c r="AS1890" s="26"/>
      <c r="BM1890" s="26"/>
      <c r="CG1890" s="26"/>
      <c r="DA1890" s="26"/>
      <c r="DU1890" s="26"/>
      <c r="EO1890" s="26"/>
      <c r="FI1890" s="26"/>
      <c r="GC1890" s="26"/>
      <c r="GW1890" s="26"/>
      <c r="HQ1890" s="26"/>
      <c r="IK1890" s="26"/>
      <c r="JE1890" s="26"/>
      <c r="JY1890" s="26"/>
      <c r="KS1890" s="26"/>
      <c r="LM1890" s="26"/>
      <c r="MG1890" s="26"/>
    </row>
    <row r="1891" spans="5:345">
      <c r="E1891" s="26"/>
      <c r="Y1891" s="26"/>
      <c r="AS1891" s="26"/>
      <c r="BM1891" s="26"/>
      <c r="CG1891" s="26"/>
      <c r="DA1891" s="26"/>
      <c r="DU1891" s="26"/>
      <c r="EO1891" s="26"/>
      <c r="FI1891" s="26"/>
      <c r="GC1891" s="26"/>
      <c r="GW1891" s="26"/>
      <c r="HQ1891" s="26"/>
      <c r="IK1891" s="26"/>
      <c r="JE1891" s="26"/>
      <c r="JY1891" s="26"/>
      <c r="KS1891" s="26"/>
      <c r="LM1891" s="26"/>
      <c r="MG1891" s="26"/>
    </row>
    <row r="1892" spans="5:345">
      <c r="E1892" s="26"/>
      <c r="Y1892" s="26"/>
      <c r="AS1892" s="26"/>
      <c r="BM1892" s="26"/>
      <c r="CG1892" s="26"/>
      <c r="DA1892" s="26"/>
      <c r="DU1892" s="26"/>
      <c r="EO1892" s="26"/>
      <c r="FI1892" s="26"/>
      <c r="GC1892" s="26"/>
      <c r="GW1892" s="26"/>
      <c r="HQ1892" s="26"/>
      <c r="IK1892" s="26"/>
      <c r="JE1892" s="26"/>
      <c r="JY1892" s="26"/>
      <c r="KS1892" s="26"/>
      <c r="LM1892" s="26"/>
      <c r="MG1892" s="26"/>
    </row>
    <row r="1893" spans="5:345">
      <c r="E1893" s="26"/>
      <c r="Y1893" s="26"/>
      <c r="AS1893" s="26"/>
      <c r="BM1893" s="26"/>
      <c r="CG1893" s="26"/>
      <c r="DA1893" s="26"/>
      <c r="DU1893" s="26"/>
      <c r="EO1893" s="26"/>
      <c r="FI1893" s="26"/>
      <c r="GC1893" s="26"/>
      <c r="GW1893" s="26"/>
      <c r="HQ1893" s="26"/>
      <c r="IK1893" s="26"/>
      <c r="JE1893" s="26"/>
      <c r="JY1893" s="26"/>
      <c r="KS1893" s="26"/>
      <c r="LM1893" s="26"/>
      <c r="MG1893" s="26"/>
    </row>
    <row r="1894" spans="5:345">
      <c r="E1894" s="26"/>
      <c r="Y1894" s="26"/>
      <c r="AS1894" s="26"/>
      <c r="BM1894" s="26"/>
      <c r="CG1894" s="26"/>
      <c r="DA1894" s="26"/>
      <c r="DU1894" s="26"/>
      <c r="EO1894" s="26"/>
      <c r="FI1894" s="26"/>
      <c r="GC1894" s="26"/>
      <c r="GW1894" s="26"/>
      <c r="HQ1894" s="26"/>
      <c r="IK1894" s="26"/>
      <c r="JE1894" s="26"/>
      <c r="JY1894" s="26"/>
      <c r="KS1894" s="26"/>
      <c r="LM1894" s="26"/>
      <c r="MG1894" s="26"/>
    </row>
    <row r="1895" spans="5:345">
      <c r="E1895" s="26"/>
      <c r="Y1895" s="26"/>
      <c r="AS1895" s="26"/>
      <c r="BM1895" s="26"/>
      <c r="CG1895" s="26"/>
      <c r="DA1895" s="26"/>
      <c r="DU1895" s="26"/>
      <c r="EO1895" s="26"/>
      <c r="FI1895" s="26"/>
      <c r="GC1895" s="26"/>
      <c r="GW1895" s="26"/>
      <c r="HQ1895" s="26"/>
      <c r="IK1895" s="26"/>
      <c r="JE1895" s="26"/>
      <c r="JY1895" s="26"/>
      <c r="KS1895" s="26"/>
      <c r="LM1895" s="26"/>
      <c r="MG1895" s="26"/>
    </row>
    <row r="1896" spans="5:345">
      <c r="E1896" s="26"/>
      <c r="Y1896" s="26"/>
      <c r="AS1896" s="26"/>
      <c r="BM1896" s="26"/>
      <c r="CG1896" s="26"/>
      <c r="DA1896" s="26"/>
      <c r="DU1896" s="26"/>
      <c r="EO1896" s="26"/>
      <c r="FI1896" s="26"/>
      <c r="GC1896" s="26"/>
      <c r="GW1896" s="26"/>
      <c r="HQ1896" s="26"/>
      <c r="IK1896" s="26"/>
      <c r="JE1896" s="26"/>
      <c r="JY1896" s="26"/>
      <c r="KS1896" s="26"/>
      <c r="LM1896" s="26"/>
      <c r="MG1896" s="26"/>
    </row>
    <row r="1897" spans="5:345">
      <c r="E1897" s="26"/>
      <c r="Y1897" s="26"/>
      <c r="AS1897" s="26"/>
      <c r="BM1897" s="26"/>
      <c r="CG1897" s="26"/>
      <c r="DA1897" s="26"/>
      <c r="DU1897" s="26"/>
      <c r="EO1897" s="26"/>
      <c r="FI1897" s="26"/>
      <c r="GC1897" s="26"/>
      <c r="GW1897" s="26"/>
      <c r="HQ1897" s="26"/>
      <c r="IK1897" s="26"/>
      <c r="JE1897" s="26"/>
      <c r="JY1897" s="26"/>
      <c r="KS1897" s="26"/>
      <c r="LM1897" s="26"/>
      <c r="MG1897" s="26"/>
    </row>
    <row r="1898" spans="5:345">
      <c r="E1898" s="26"/>
      <c r="Y1898" s="26"/>
      <c r="AS1898" s="26"/>
      <c r="BM1898" s="26"/>
      <c r="CG1898" s="26"/>
      <c r="DA1898" s="26"/>
      <c r="DU1898" s="26"/>
      <c r="EO1898" s="26"/>
      <c r="FI1898" s="26"/>
      <c r="GC1898" s="26"/>
      <c r="GW1898" s="26"/>
      <c r="HQ1898" s="26"/>
      <c r="IK1898" s="26"/>
      <c r="JE1898" s="26"/>
      <c r="JY1898" s="26"/>
      <c r="KS1898" s="26"/>
      <c r="LM1898" s="26"/>
      <c r="MG1898" s="26"/>
    </row>
    <row r="1899" spans="5:345">
      <c r="E1899" s="26"/>
      <c r="Y1899" s="26"/>
      <c r="AS1899" s="26"/>
      <c r="BM1899" s="26"/>
      <c r="CG1899" s="26"/>
      <c r="DA1899" s="26"/>
      <c r="DU1899" s="26"/>
      <c r="EO1899" s="26"/>
      <c r="FI1899" s="26"/>
      <c r="GC1899" s="26"/>
      <c r="GW1899" s="26"/>
      <c r="HQ1899" s="26"/>
      <c r="IK1899" s="26"/>
      <c r="JE1899" s="26"/>
      <c r="JY1899" s="26"/>
      <c r="KS1899" s="26"/>
      <c r="LM1899" s="26"/>
      <c r="MG1899" s="26"/>
    </row>
    <row r="1900" spans="5:345">
      <c r="E1900" s="26"/>
      <c r="Y1900" s="26"/>
      <c r="AS1900" s="26"/>
      <c r="BM1900" s="26"/>
      <c r="CG1900" s="26"/>
      <c r="DA1900" s="26"/>
      <c r="DU1900" s="26"/>
      <c r="EO1900" s="26"/>
      <c r="FI1900" s="26"/>
      <c r="GC1900" s="26"/>
      <c r="GW1900" s="26"/>
      <c r="HQ1900" s="26"/>
      <c r="IK1900" s="26"/>
      <c r="JE1900" s="26"/>
      <c r="JY1900" s="26"/>
      <c r="KS1900" s="26"/>
      <c r="LM1900" s="26"/>
      <c r="MG1900" s="26"/>
    </row>
    <row r="1901" spans="5:345">
      <c r="E1901" s="26"/>
      <c r="Y1901" s="26"/>
      <c r="AS1901" s="26"/>
      <c r="BM1901" s="26"/>
      <c r="CG1901" s="26"/>
      <c r="DA1901" s="26"/>
      <c r="DU1901" s="26"/>
      <c r="EO1901" s="26"/>
      <c r="FI1901" s="26"/>
      <c r="GC1901" s="26"/>
      <c r="GW1901" s="26"/>
      <c r="HQ1901" s="26"/>
      <c r="IK1901" s="26"/>
      <c r="JE1901" s="26"/>
      <c r="JY1901" s="26"/>
      <c r="KS1901" s="26"/>
      <c r="LM1901" s="26"/>
      <c r="MG1901" s="26"/>
    </row>
    <row r="1902" spans="5:345">
      <c r="E1902" s="26"/>
      <c r="Y1902" s="26"/>
      <c r="AS1902" s="26"/>
      <c r="BM1902" s="26"/>
      <c r="CG1902" s="26"/>
      <c r="DA1902" s="26"/>
      <c r="DU1902" s="26"/>
      <c r="EO1902" s="26"/>
      <c r="FI1902" s="26"/>
      <c r="GC1902" s="26"/>
      <c r="GW1902" s="26"/>
      <c r="HQ1902" s="26"/>
      <c r="IK1902" s="26"/>
      <c r="JE1902" s="26"/>
      <c r="JY1902" s="26"/>
      <c r="KS1902" s="26"/>
      <c r="LM1902" s="26"/>
      <c r="MG1902" s="26"/>
    </row>
    <row r="1903" spans="5:345">
      <c r="E1903" s="26"/>
      <c r="Y1903" s="26"/>
      <c r="AS1903" s="26"/>
      <c r="BM1903" s="26"/>
      <c r="CG1903" s="26"/>
      <c r="DA1903" s="26"/>
      <c r="DU1903" s="26"/>
      <c r="EO1903" s="26"/>
      <c r="FI1903" s="26"/>
      <c r="GC1903" s="26"/>
      <c r="GW1903" s="26"/>
      <c r="HQ1903" s="26"/>
      <c r="IK1903" s="26"/>
      <c r="JE1903" s="26"/>
      <c r="JY1903" s="26"/>
      <c r="KS1903" s="26"/>
      <c r="LM1903" s="26"/>
      <c r="MG1903" s="26"/>
    </row>
    <row r="1904" spans="5:345">
      <c r="E1904" s="26"/>
      <c r="Y1904" s="26"/>
      <c r="AS1904" s="26"/>
      <c r="BM1904" s="26"/>
      <c r="CG1904" s="26"/>
      <c r="DA1904" s="26"/>
      <c r="DU1904" s="26"/>
      <c r="EO1904" s="26"/>
      <c r="FI1904" s="26"/>
      <c r="GC1904" s="26"/>
      <c r="GW1904" s="26"/>
      <c r="HQ1904" s="26"/>
      <c r="IK1904" s="26"/>
      <c r="JE1904" s="26"/>
      <c r="JY1904" s="26"/>
      <c r="KS1904" s="26"/>
      <c r="LM1904" s="26"/>
      <c r="MG1904" s="26"/>
    </row>
    <row r="1905" spans="5:345">
      <c r="E1905" s="26"/>
      <c r="Y1905" s="26"/>
      <c r="AS1905" s="26"/>
      <c r="BM1905" s="26"/>
      <c r="CG1905" s="26"/>
      <c r="DA1905" s="26"/>
      <c r="DU1905" s="26"/>
      <c r="EO1905" s="26"/>
      <c r="FI1905" s="26"/>
      <c r="GC1905" s="26"/>
      <c r="GW1905" s="26"/>
      <c r="HQ1905" s="26"/>
      <c r="IK1905" s="26"/>
      <c r="JE1905" s="26"/>
      <c r="JY1905" s="26"/>
      <c r="KS1905" s="26"/>
      <c r="LM1905" s="26"/>
      <c r="MG1905" s="26"/>
    </row>
    <row r="1906" spans="5:345">
      <c r="E1906" s="26"/>
      <c r="Y1906" s="26"/>
      <c r="AS1906" s="26"/>
      <c r="BM1906" s="26"/>
      <c r="CG1906" s="26"/>
      <c r="DA1906" s="26"/>
      <c r="DU1906" s="26"/>
      <c r="EO1906" s="26"/>
      <c r="FI1906" s="26"/>
      <c r="GC1906" s="26"/>
      <c r="GW1906" s="26"/>
      <c r="HQ1906" s="26"/>
      <c r="IK1906" s="26"/>
      <c r="JE1906" s="26"/>
      <c r="JY1906" s="26"/>
      <c r="KS1906" s="26"/>
      <c r="LM1906" s="26"/>
      <c r="MG1906" s="26"/>
    </row>
    <row r="1907" spans="5:345">
      <c r="E1907" s="26"/>
      <c r="Y1907" s="26"/>
      <c r="AS1907" s="26"/>
      <c r="BM1907" s="26"/>
      <c r="CG1907" s="26"/>
      <c r="DA1907" s="26"/>
      <c r="DU1907" s="26"/>
      <c r="EO1907" s="26"/>
      <c r="FI1907" s="26"/>
      <c r="GC1907" s="26"/>
      <c r="GW1907" s="26"/>
      <c r="HQ1907" s="26"/>
      <c r="IK1907" s="26"/>
      <c r="JE1907" s="26"/>
      <c r="JY1907" s="26"/>
      <c r="KS1907" s="26"/>
      <c r="LM1907" s="26"/>
      <c r="MG1907" s="26"/>
    </row>
    <row r="1908" spans="5:345">
      <c r="E1908" s="26"/>
      <c r="Y1908" s="26"/>
      <c r="AS1908" s="26"/>
      <c r="BM1908" s="26"/>
      <c r="CG1908" s="26"/>
      <c r="DA1908" s="26"/>
      <c r="DU1908" s="26"/>
      <c r="EO1908" s="26"/>
      <c r="FI1908" s="26"/>
      <c r="GC1908" s="26"/>
      <c r="GW1908" s="26"/>
      <c r="HQ1908" s="26"/>
      <c r="IK1908" s="26"/>
      <c r="JE1908" s="26"/>
      <c r="JY1908" s="26"/>
      <c r="KS1908" s="26"/>
      <c r="LM1908" s="26"/>
      <c r="MG1908" s="26"/>
    </row>
    <row r="1909" spans="5:345">
      <c r="E1909" s="26"/>
      <c r="Y1909" s="26"/>
      <c r="AS1909" s="26"/>
      <c r="BM1909" s="26"/>
      <c r="CG1909" s="26"/>
      <c r="DA1909" s="26"/>
      <c r="DU1909" s="26"/>
      <c r="EO1909" s="26"/>
      <c r="FI1909" s="26"/>
      <c r="GC1909" s="26"/>
      <c r="GW1909" s="26"/>
      <c r="HQ1909" s="26"/>
      <c r="IK1909" s="26"/>
      <c r="JE1909" s="26"/>
      <c r="JY1909" s="26"/>
      <c r="KS1909" s="26"/>
      <c r="LM1909" s="26"/>
      <c r="MG1909" s="26"/>
    </row>
    <row r="1910" spans="5:345">
      <c r="E1910" s="26"/>
      <c r="Y1910" s="26"/>
      <c r="AS1910" s="26"/>
      <c r="BM1910" s="26"/>
      <c r="CG1910" s="26"/>
      <c r="DA1910" s="26"/>
      <c r="DU1910" s="26"/>
      <c r="EO1910" s="26"/>
      <c r="FI1910" s="26"/>
      <c r="GC1910" s="26"/>
      <c r="GW1910" s="26"/>
      <c r="HQ1910" s="26"/>
      <c r="IK1910" s="26"/>
      <c r="JE1910" s="26"/>
      <c r="JY1910" s="26"/>
      <c r="KS1910" s="26"/>
      <c r="LM1910" s="26"/>
      <c r="MG1910" s="26"/>
    </row>
    <row r="1911" spans="5:345">
      <c r="E1911" s="26"/>
      <c r="Y1911" s="26"/>
      <c r="AS1911" s="26"/>
      <c r="BM1911" s="26"/>
      <c r="CG1911" s="26"/>
      <c r="DA1911" s="26"/>
      <c r="DU1911" s="26"/>
      <c r="EO1911" s="26"/>
      <c r="FI1911" s="26"/>
      <c r="GC1911" s="26"/>
      <c r="GW1911" s="26"/>
      <c r="HQ1911" s="26"/>
      <c r="IK1911" s="26"/>
      <c r="JE1911" s="26"/>
      <c r="JY1911" s="26"/>
      <c r="KS1911" s="26"/>
      <c r="LM1911" s="26"/>
      <c r="MG1911" s="26"/>
    </row>
    <row r="1912" spans="5:345">
      <c r="E1912" s="26"/>
      <c r="Y1912" s="26"/>
      <c r="AS1912" s="26"/>
      <c r="BM1912" s="26"/>
      <c r="CG1912" s="26"/>
      <c r="DA1912" s="26"/>
      <c r="DU1912" s="26"/>
      <c r="EO1912" s="26"/>
      <c r="FI1912" s="26"/>
      <c r="GC1912" s="26"/>
      <c r="GW1912" s="26"/>
      <c r="HQ1912" s="26"/>
      <c r="IK1912" s="26"/>
      <c r="JE1912" s="26"/>
      <c r="JY1912" s="26"/>
      <c r="KS1912" s="26"/>
      <c r="LM1912" s="26"/>
      <c r="MG1912" s="26"/>
    </row>
    <row r="1913" spans="5:345">
      <c r="E1913" s="26"/>
      <c r="Y1913" s="26"/>
      <c r="AS1913" s="26"/>
      <c r="BM1913" s="26"/>
      <c r="CG1913" s="26"/>
      <c r="DA1913" s="26"/>
      <c r="DU1913" s="26"/>
      <c r="EO1913" s="26"/>
      <c r="FI1913" s="26"/>
      <c r="GC1913" s="26"/>
      <c r="GW1913" s="26"/>
      <c r="HQ1913" s="26"/>
      <c r="IK1913" s="26"/>
      <c r="JE1913" s="26"/>
      <c r="JY1913" s="26"/>
      <c r="KS1913" s="26"/>
      <c r="LM1913" s="26"/>
      <c r="MG1913" s="26"/>
    </row>
    <row r="1914" spans="5:345">
      <c r="E1914" s="26"/>
      <c r="Y1914" s="26"/>
      <c r="AS1914" s="26"/>
      <c r="BM1914" s="26"/>
      <c r="CG1914" s="26"/>
      <c r="DA1914" s="26"/>
      <c r="DU1914" s="26"/>
      <c r="EO1914" s="26"/>
      <c r="FI1914" s="26"/>
      <c r="GC1914" s="26"/>
      <c r="GW1914" s="26"/>
      <c r="HQ1914" s="26"/>
      <c r="IK1914" s="26"/>
      <c r="JE1914" s="26"/>
      <c r="JY1914" s="26"/>
      <c r="KS1914" s="26"/>
      <c r="LM1914" s="26"/>
      <c r="MG1914" s="26"/>
    </row>
    <row r="1915" spans="5:345">
      <c r="E1915" s="26"/>
      <c r="Y1915" s="26"/>
      <c r="AS1915" s="26"/>
      <c r="BM1915" s="26"/>
      <c r="CG1915" s="26"/>
      <c r="DA1915" s="26"/>
      <c r="DU1915" s="26"/>
      <c r="EO1915" s="26"/>
      <c r="FI1915" s="26"/>
      <c r="GC1915" s="26"/>
      <c r="GW1915" s="26"/>
      <c r="HQ1915" s="26"/>
      <c r="IK1915" s="26"/>
      <c r="JE1915" s="26"/>
      <c r="JY1915" s="26"/>
      <c r="KS1915" s="26"/>
      <c r="LM1915" s="26"/>
      <c r="MG1915" s="26"/>
    </row>
    <row r="1916" spans="5:345">
      <c r="E1916" s="26"/>
      <c r="Y1916" s="26"/>
      <c r="AS1916" s="26"/>
      <c r="BM1916" s="26"/>
      <c r="CG1916" s="26"/>
      <c r="DA1916" s="26"/>
      <c r="DU1916" s="26"/>
      <c r="EO1916" s="26"/>
      <c r="FI1916" s="26"/>
      <c r="GC1916" s="26"/>
      <c r="GW1916" s="26"/>
      <c r="HQ1916" s="26"/>
      <c r="IK1916" s="26"/>
      <c r="JE1916" s="26"/>
      <c r="JY1916" s="26"/>
      <c r="KS1916" s="26"/>
      <c r="LM1916" s="26"/>
      <c r="MG1916" s="26"/>
    </row>
    <row r="1917" spans="5:345">
      <c r="E1917" s="26"/>
      <c r="Y1917" s="26"/>
      <c r="AS1917" s="26"/>
      <c r="BM1917" s="26"/>
      <c r="CG1917" s="26"/>
      <c r="DA1917" s="26"/>
      <c r="DU1917" s="26"/>
      <c r="EO1917" s="26"/>
      <c r="FI1917" s="26"/>
      <c r="GC1917" s="26"/>
      <c r="GW1917" s="26"/>
      <c r="HQ1917" s="26"/>
      <c r="IK1917" s="26"/>
      <c r="JE1917" s="26"/>
      <c r="JY1917" s="26"/>
      <c r="KS1917" s="26"/>
      <c r="LM1917" s="26"/>
      <c r="MG1917" s="26"/>
    </row>
    <row r="1918" spans="5:345">
      <c r="E1918" s="26"/>
      <c r="Y1918" s="26"/>
      <c r="AS1918" s="26"/>
      <c r="BM1918" s="26"/>
      <c r="CG1918" s="26"/>
      <c r="DA1918" s="26"/>
      <c r="DU1918" s="26"/>
      <c r="EO1918" s="26"/>
      <c r="FI1918" s="26"/>
      <c r="GC1918" s="26"/>
      <c r="GW1918" s="26"/>
      <c r="HQ1918" s="26"/>
      <c r="IK1918" s="26"/>
      <c r="JE1918" s="26"/>
      <c r="JY1918" s="26"/>
      <c r="KS1918" s="26"/>
      <c r="LM1918" s="26"/>
      <c r="MG1918" s="26"/>
    </row>
    <row r="1919" spans="5:345">
      <c r="E1919" s="26"/>
      <c r="Y1919" s="26"/>
      <c r="AS1919" s="26"/>
      <c r="BM1919" s="26"/>
      <c r="CG1919" s="26"/>
      <c r="DA1919" s="26"/>
      <c r="DU1919" s="26"/>
      <c r="EO1919" s="26"/>
      <c r="FI1919" s="26"/>
      <c r="GC1919" s="26"/>
      <c r="GW1919" s="26"/>
      <c r="HQ1919" s="26"/>
      <c r="IK1919" s="26"/>
      <c r="JE1919" s="26"/>
      <c r="JY1919" s="26"/>
      <c r="KS1919" s="26"/>
      <c r="LM1919" s="26"/>
      <c r="MG1919" s="26"/>
    </row>
    <row r="1920" spans="5:345">
      <c r="E1920" s="26"/>
      <c r="Y1920" s="26"/>
      <c r="AS1920" s="26"/>
      <c r="BM1920" s="26"/>
      <c r="CG1920" s="26"/>
      <c r="DA1920" s="26"/>
      <c r="DU1920" s="26"/>
      <c r="EO1920" s="26"/>
      <c r="FI1920" s="26"/>
      <c r="GC1920" s="26"/>
      <c r="GW1920" s="26"/>
      <c r="HQ1920" s="26"/>
      <c r="IK1920" s="26"/>
      <c r="JE1920" s="26"/>
      <c r="JY1920" s="26"/>
      <c r="KS1920" s="26"/>
      <c r="LM1920" s="26"/>
      <c r="MG1920" s="26"/>
    </row>
    <row r="1921" spans="5:345">
      <c r="E1921" s="26"/>
      <c r="Y1921" s="26"/>
      <c r="AS1921" s="26"/>
      <c r="BM1921" s="26"/>
      <c r="CG1921" s="26"/>
      <c r="DA1921" s="26"/>
      <c r="DU1921" s="26"/>
      <c r="EO1921" s="26"/>
      <c r="FI1921" s="26"/>
      <c r="GC1921" s="26"/>
      <c r="GW1921" s="26"/>
      <c r="HQ1921" s="26"/>
      <c r="IK1921" s="26"/>
      <c r="JE1921" s="26"/>
      <c r="JY1921" s="26"/>
      <c r="KS1921" s="26"/>
      <c r="LM1921" s="26"/>
      <c r="MG1921" s="26"/>
    </row>
    <row r="1922" spans="5:345">
      <c r="E1922" s="26"/>
      <c r="Y1922" s="26"/>
      <c r="AS1922" s="26"/>
      <c r="BM1922" s="26"/>
      <c r="CG1922" s="26"/>
      <c r="DA1922" s="26"/>
      <c r="DU1922" s="26"/>
      <c r="EO1922" s="26"/>
      <c r="FI1922" s="26"/>
      <c r="GC1922" s="26"/>
      <c r="GW1922" s="26"/>
      <c r="HQ1922" s="26"/>
      <c r="IK1922" s="26"/>
      <c r="JE1922" s="26"/>
      <c r="JY1922" s="26"/>
      <c r="KS1922" s="26"/>
      <c r="LM1922" s="26"/>
      <c r="MG1922" s="26"/>
    </row>
    <row r="1923" spans="5:345">
      <c r="E1923" s="26"/>
      <c r="Y1923" s="26"/>
      <c r="AS1923" s="26"/>
      <c r="BM1923" s="26"/>
      <c r="CG1923" s="26"/>
      <c r="DA1923" s="26"/>
      <c r="DU1923" s="26"/>
      <c r="EO1923" s="26"/>
      <c r="FI1923" s="26"/>
      <c r="GC1923" s="26"/>
      <c r="GW1923" s="26"/>
      <c r="HQ1923" s="26"/>
      <c r="IK1923" s="26"/>
      <c r="JE1923" s="26"/>
      <c r="JY1923" s="26"/>
      <c r="KS1923" s="26"/>
      <c r="LM1923" s="26"/>
      <c r="MG1923" s="26"/>
    </row>
    <row r="1924" spans="5:345">
      <c r="E1924" s="26"/>
      <c r="Y1924" s="26"/>
      <c r="AS1924" s="26"/>
      <c r="BM1924" s="26"/>
      <c r="CG1924" s="26"/>
      <c r="DA1924" s="26"/>
      <c r="DU1924" s="26"/>
      <c r="EO1924" s="26"/>
      <c r="FI1924" s="26"/>
      <c r="GC1924" s="26"/>
      <c r="GW1924" s="26"/>
      <c r="HQ1924" s="26"/>
      <c r="IK1924" s="26"/>
      <c r="JE1924" s="26"/>
      <c r="JY1924" s="26"/>
      <c r="KS1924" s="26"/>
      <c r="LM1924" s="26"/>
      <c r="MG1924" s="26"/>
    </row>
    <row r="1925" spans="5:345">
      <c r="E1925" s="26"/>
      <c r="Y1925" s="26"/>
      <c r="AS1925" s="26"/>
      <c r="BM1925" s="26"/>
      <c r="CG1925" s="26"/>
      <c r="DA1925" s="26"/>
      <c r="DU1925" s="26"/>
      <c r="EO1925" s="26"/>
      <c r="FI1925" s="26"/>
      <c r="GC1925" s="26"/>
      <c r="GW1925" s="26"/>
      <c r="HQ1925" s="26"/>
      <c r="IK1925" s="26"/>
      <c r="JE1925" s="26"/>
      <c r="JY1925" s="26"/>
      <c r="KS1925" s="26"/>
      <c r="LM1925" s="26"/>
      <c r="MG1925" s="26"/>
    </row>
    <row r="1926" spans="5:345">
      <c r="E1926" s="26"/>
      <c r="Y1926" s="26"/>
      <c r="AS1926" s="26"/>
      <c r="BM1926" s="26"/>
      <c r="CG1926" s="26"/>
      <c r="DA1926" s="26"/>
      <c r="DU1926" s="26"/>
      <c r="EO1926" s="26"/>
      <c r="FI1926" s="26"/>
      <c r="GC1926" s="26"/>
      <c r="GW1926" s="26"/>
      <c r="HQ1926" s="26"/>
      <c r="IK1926" s="26"/>
      <c r="JE1926" s="26"/>
      <c r="JY1926" s="26"/>
      <c r="KS1926" s="26"/>
      <c r="LM1926" s="26"/>
      <c r="MG1926" s="26"/>
    </row>
    <row r="1927" spans="5:345">
      <c r="E1927" s="26"/>
      <c r="Y1927" s="26"/>
      <c r="AS1927" s="26"/>
      <c r="BM1927" s="26"/>
      <c r="CG1927" s="26"/>
      <c r="DA1927" s="26"/>
      <c r="DU1927" s="26"/>
      <c r="EO1927" s="26"/>
      <c r="FI1927" s="26"/>
      <c r="GC1927" s="26"/>
      <c r="GW1927" s="26"/>
      <c r="HQ1927" s="26"/>
      <c r="IK1927" s="26"/>
      <c r="JE1927" s="26"/>
      <c r="JY1927" s="26"/>
      <c r="KS1927" s="26"/>
      <c r="LM1927" s="26"/>
      <c r="MG1927" s="26"/>
    </row>
    <row r="1928" spans="5:345">
      <c r="E1928" s="26"/>
      <c r="Y1928" s="26"/>
      <c r="AS1928" s="26"/>
      <c r="BM1928" s="26"/>
      <c r="CG1928" s="26"/>
      <c r="DA1928" s="26"/>
      <c r="DU1928" s="26"/>
      <c r="EO1928" s="26"/>
      <c r="FI1928" s="26"/>
      <c r="GC1928" s="26"/>
      <c r="GW1928" s="26"/>
      <c r="HQ1928" s="26"/>
      <c r="IK1928" s="26"/>
      <c r="JE1928" s="26"/>
      <c r="JY1928" s="26"/>
      <c r="KS1928" s="26"/>
      <c r="LM1928" s="26"/>
      <c r="MG1928" s="26"/>
    </row>
    <row r="1929" spans="5:345">
      <c r="E1929" s="26"/>
      <c r="Y1929" s="26"/>
      <c r="AS1929" s="26"/>
      <c r="BM1929" s="26"/>
      <c r="CG1929" s="26"/>
      <c r="DA1929" s="26"/>
      <c r="DU1929" s="26"/>
      <c r="EO1929" s="26"/>
      <c r="FI1929" s="26"/>
      <c r="GC1929" s="26"/>
      <c r="GW1929" s="26"/>
      <c r="HQ1929" s="26"/>
      <c r="IK1929" s="26"/>
      <c r="JE1929" s="26"/>
      <c r="JY1929" s="26"/>
      <c r="KS1929" s="26"/>
      <c r="LM1929" s="26"/>
      <c r="MG1929" s="26"/>
    </row>
    <row r="1930" spans="5:345">
      <c r="E1930" s="26"/>
      <c r="Y1930" s="26"/>
      <c r="AS1930" s="26"/>
      <c r="BM1930" s="26"/>
      <c r="CG1930" s="26"/>
      <c r="DA1930" s="26"/>
      <c r="DU1930" s="26"/>
      <c r="EO1930" s="26"/>
      <c r="FI1930" s="26"/>
      <c r="GC1930" s="26"/>
      <c r="GW1930" s="26"/>
      <c r="HQ1930" s="26"/>
      <c r="IK1930" s="26"/>
      <c r="JE1930" s="26"/>
      <c r="JY1930" s="26"/>
      <c r="KS1930" s="26"/>
      <c r="LM1930" s="26"/>
      <c r="MG1930" s="26"/>
    </row>
    <row r="1931" spans="5:345">
      <c r="E1931" s="26"/>
      <c r="Y1931" s="26"/>
      <c r="AS1931" s="26"/>
      <c r="BM1931" s="26"/>
      <c r="CG1931" s="26"/>
      <c r="DA1931" s="26"/>
      <c r="DU1931" s="26"/>
      <c r="EO1931" s="26"/>
      <c r="FI1931" s="26"/>
      <c r="GC1931" s="26"/>
      <c r="GW1931" s="26"/>
      <c r="HQ1931" s="26"/>
      <c r="IK1931" s="26"/>
      <c r="JE1931" s="26"/>
      <c r="JY1931" s="26"/>
      <c r="KS1931" s="26"/>
      <c r="LM1931" s="26"/>
      <c r="MG1931" s="26"/>
    </row>
    <row r="1932" spans="5:345">
      <c r="E1932" s="26"/>
      <c r="Y1932" s="26"/>
      <c r="AS1932" s="26"/>
      <c r="BM1932" s="26"/>
      <c r="CG1932" s="26"/>
      <c r="DA1932" s="26"/>
      <c r="DU1932" s="26"/>
      <c r="EO1932" s="26"/>
      <c r="FI1932" s="26"/>
      <c r="GC1932" s="26"/>
      <c r="GW1932" s="26"/>
      <c r="HQ1932" s="26"/>
      <c r="IK1932" s="26"/>
      <c r="JE1932" s="26"/>
      <c r="JY1932" s="26"/>
      <c r="KS1932" s="26"/>
      <c r="LM1932" s="26"/>
      <c r="MG1932" s="26"/>
    </row>
    <row r="1933" spans="5:345">
      <c r="E1933" s="26"/>
      <c r="Y1933" s="26"/>
      <c r="AS1933" s="26"/>
      <c r="BM1933" s="26"/>
      <c r="CG1933" s="26"/>
      <c r="DA1933" s="26"/>
      <c r="DU1933" s="26"/>
      <c r="EO1933" s="26"/>
      <c r="FI1933" s="26"/>
      <c r="GC1933" s="26"/>
      <c r="GW1933" s="26"/>
      <c r="HQ1933" s="26"/>
      <c r="IK1933" s="26"/>
      <c r="JE1933" s="26"/>
      <c r="JY1933" s="26"/>
      <c r="KS1933" s="26"/>
      <c r="LM1933" s="26"/>
      <c r="MG1933" s="26"/>
    </row>
    <row r="1934" spans="5:345">
      <c r="E1934" s="26"/>
      <c r="Y1934" s="26"/>
      <c r="AS1934" s="26"/>
      <c r="BM1934" s="26"/>
      <c r="CG1934" s="26"/>
      <c r="DA1934" s="26"/>
      <c r="DU1934" s="26"/>
      <c r="EO1934" s="26"/>
      <c r="FI1934" s="26"/>
      <c r="GC1934" s="26"/>
      <c r="GW1934" s="26"/>
      <c r="HQ1934" s="26"/>
      <c r="IK1934" s="26"/>
      <c r="JE1934" s="26"/>
      <c r="JY1934" s="26"/>
      <c r="KS1934" s="26"/>
      <c r="LM1934" s="26"/>
      <c r="MG1934" s="26"/>
    </row>
    <row r="1935" spans="5:345">
      <c r="E1935" s="26"/>
      <c r="Y1935" s="26"/>
      <c r="AS1935" s="26"/>
      <c r="BM1935" s="26"/>
      <c r="CG1935" s="26"/>
      <c r="DA1935" s="26"/>
      <c r="DU1935" s="26"/>
      <c r="EO1935" s="26"/>
      <c r="FI1935" s="26"/>
      <c r="GC1935" s="26"/>
      <c r="GW1935" s="26"/>
      <c r="HQ1935" s="26"/>
      <c r="IK1935" s="26"/>
      <c r="JE1935" s="26"/>
      <c r="JY1935" s="26"/>
      <c r="KS1935" s="26"/>
      <c r="LM1935" s="26"/>
      <c r="MG1935" s="26"/>
    </row>
    <row r="1936" spans="5:345">
      <c r="E1936" s="26"/>
      <c r="Y1936" s="26"/>
      <c r="AS1936" s="26"/>
      <c r="BM1936" s="26"/>
      <c r="CG1936" s="26"/>
      <c r="DA1936" s="26"/>
      <c r="DU1936" s="26"/>
      <c r="EO1936" s="26"/>
      <c r="FI1936" s="26"/>
      <c r="GC1936" s="26"/>
      <c r="GW1936" s="26"/>
      <c r="HQ1936" s="26"/>
      <c r="IK1936" s="26"/>
      <c r="JE1936" s="26"/>
      <c r="JY1936" s="26"/>
      <c r="KS1936" s="26"/>
      <c r="LM1936" s="26"/>
      <c r="MG1936" s="26"/>
    </row>
    <row r="1937" spans="5:345">
      <c r="E1937" s="26"/>
      <c r="Y1937" s="26"/>
      <c r="AS1937" s="26"/>
      <c r="BM1937" s="26"/>
      <c r="CG1937" s="26"/>
      <c r="DA1937" s="26"/>
      <c r="DU1937" s="26"/>
      <c r="EO1937" s="26"/>
      <c r="FI1937" s="26"/>
      <c r="GC1937" s="26"/>
      <c r="GW1937" s="26"/>
      <c r="HQ1937" s="26"/>
      <c r="IK1937" s="26"/>
      <c r="JE1937" s="26"/>
      <c r="JY1937" s="26"/>
      <c r="KS1937" s="26"/>
      <c r="LM1937" s="26"/>
      <c r="MG1937" s="26"/>
    </row>
    <row r="1938" spans="5:345">
      <c r="E1938" s="26"/>
      <c r="Y1938" s="26"/>
      <c r="AS1938" s="26"/>
      <c r="BM1938" s="26"/>
      <c r="CG1938" s="26"/>
      <c r="DA1938" s="26"/>
      <c r="DU1938" s="26"/>
      <c r="EO1938" s="26"/>
      <c r="FI1938" s="26"/>
      <c r="GC1938" s="26"/>
      <c r="GW1938" s="26"/>
      <c r="HQ1938" s="26"/>
      <c r="IK1938" s="26"/>
      <c r="JE1938" s="26"/>
      <c r="JY1938" s="26"/>
      <c r="KS1938" s="26"/>
      <c r="LM1938" s="26"/>
      <c r="MG1938" s="26"/>
    </row>
    <row r="1939" spans="5:345">
      <c r="E1939" s="26"/>
      <c r="Y1939" s="26"/>
      <c r="AS1939" s="26"/>
      <c r="BM1939" s="26"/>
      <c r="CG1939" s="26"/>
      <c r="DA1939" s="26"/>
      <c r="DU1939" s="26"/>
      <c r="EO1939" s="26"/>
      <c r="FI1939" s="26"/>
      <c r="GC1939" s="26"/>
      <c r="GW1939" s="26"/>
      <c r="HQ1939" s="26"/>
      <c r="IK1939" s="26"/>
      <c r="JE1939" s="26"/>
      <c r="JY1939" s="26"/>
      <c r="KS1939" s="26"/>
      <c r="LM1939" s="26"/>
      <c r="MG1939" s="26"/>
    </row>
    <row r="1940" spans="5:345">
      <c r="E1940" s="26"/>
      <c r="Y1940" s="26"/>
      <c r="AS1940" s="26"/>
      <c r="BM1940" s="26"/>
      <c r="CG1940" s="26"/>
      <c r="DA1940" s="26"/>
      <c r="DU1940" s="26"/>
      <c r="EO1940" s="26"/>
      <c r="FI1940" s="26"/>
      <c r="GC1940" s="26"/>
      <c r="GW1940" s="26"/>
      <c r="HQ1940" s="26"/>
      <c r="IK1940" s="26"/>
      <c r="JE1940" s="26"/>
      <c r="JY1940" s="26"/>
      <c r="KS1940" s="26"/>
      <c r="LM1940" s="26"/>
      <c r="MG1940" s="26"/>
    </row>
    <row r="1941" spans="5:345">
      <c r="E1941" s="26"/>
      <c r="Y1941" s="26"/>
      <c r="AS1941" s="26"/>
      <c r="BM1941" s="26"/>
      <c r="CG1941" s="26"/>
      <c r="DA1941" s="26"/>
      <c r="DU1941" s="26"/>
      <c r="EO1941" s="26"/>
      <c r="FI1941" s="26"/>
      <c r="GC1941" s="26"/>
      <c r="GW1941" s="26"/>
      <c r="HQ1941" s="26"/>
      <c r="IK1941" s="26"/>
      <c r="JE1941" s="26"/>
      <c r="JY1941" s="26"/>
      <c r="KS1941" s="26"/>
      <c r="LM1941" s="26"/>
      <c r="MG1941" s="26"/>
    </row>
    <row r="1942" spans="5:345">
      <c r="E1942" s="26"/>
      <c r="Y1942" s="26"/>
      <c r="AS1942" s="26"/>
      <c r="BM1942" s="26"/>
      <c r="CG1942" s="26"/>
      <c r="DA1942" s="26"/>
      <c r="DU1942" s="26"/>
      <c r="EO1942" s="26"/>
      <c r="FI1942" s="26"/>
      <c r="GC1942" s="26"/>
      <c r="GW1942" s="26"/>
      <c r="HQ1942" s="26"/>
      <c r="IK1942" s="26"/>
      <c r="JE1942" s="26"/>
      <c r="JY1942" s="26"/>
      <c r="KS1942" s="26"/>
      <c r="LM1942" s="26"/>
      <c r="MG1942" s="26"/>
    </row>
    <row r="1943" spans="5:345">
      <c r="E1943" s="26"/>
      <c r="Y1943" s="26"/>
      <c r="AS1943" s="26"/>
      <c r="BM1943" s="26"/>
      <c r="CG1943" s="26"/>
      <c r="DA1943" s="26"/>
      <c r="DU1943" s="26"/>
      <c r="EO1943" s="26"/>
      <c r="FI1943" s="26"/>
      <c r="GC1943" s="26"/>
      <c r="GW1943" s="26"/>
      <c r="HQ1943" s="26"/>
      <c r="IK1943" s="26"/>
      <c r="JE1943" s="26"/>
      <c r="JY1943" s="26"/>
      <c r="KS1943" s="26"/>
      <c r="LM1943" s="26"/>
      <c r="MG1943" s="26"/>
    </row>
    <row r="1944" spans="5:345">
      <c r="E1944" s="26"/>
      <c r="Y1944" s="26"/>
      <c r="AS1944" s="26"/>
      <c r="BM1944" s="26"/>
      <c r="CG1944" s="26"/>
      <c r="DA1944" s="26"/>
      <c r="DU1944" s="26"/>
      <c r="EO1944" s="26"/>
      <c r="FI1944" s="26"/>
      <c r="GC1944" s="26"/>
      <c r="GW1944" s="26"/>
      <c r="HQ1944" s="26"/>
      <c r="IK1944" s="26"/>
      <c r="JE1944" s="26"/>
      <c r="JY1944" s="26"/>
      <c r="KS1944" s="26"/>
      <c r="LM1944" s="26"/>
      <c r="MG1944" s="26"/>
    </row>
    <row r="1945" spans="5:345">
      <c r="E1945" s="26"/>
      <c r="Y1945" s="26"/>
      <c r="AS1945" s="26"/>
      <c r="BM1945" s="26"/>
      <c r="CG1945" s="26"/>
      <c r="DA1945" s="26"/>
      <c r="DU1945" s="26"/>
      <c r="EO1945" s="26"/>
      <c r="FI1945" s="26"/>
      <c r="GC1945" s="26"/>
      <c r="GW1945" s="26"/>
      <c r="HQ1945" s="26"/>
      <c r="IK1945" s="26"/>
      <c r="JE1945" s="26"/>
      <c r="JY1945" s="26"/>
      <c r="KS1945" s="26"/>
      <c r="LM1945" s="26"/>
      <c r="MG1945" s="26"/>
    </row>
    <row r="1946" spans="5:345">
      <c r="E1946" s="26"/>
      <c r="Y1946" s="26"/>
      <c r="AS1946" s="26"/>
      <c r="BM1946" s="26"/>
      <c r="CG1946" s="26"/>
      <c r="DA1946" s="26"/>
      <c r="DU1946" s="26"/>
      <c r="EO1946" s="26"/>
      <c r="FI1946" s="26"/>
      <c r="GC1946" s="26"/>
      <c r="GW1946" s="26"/>
      <c r="HQ1946" s="26"/>
      <c r="IK1946" s="26"/>
      <c r="JE1946" s="26"/>
      <c r="JY1946" s="26"/>
      <c r="KS1946" s="26"/>
      <c r="LM1946" s="26"/>
      <c r="MG1946" s="26"/>
    </row>
    <row r="1947" spans="5:345">
      <c r="E1947" s="26"/>
      <c r="Y1947" s="26"/>
      <c r="AS1947" s="26"/>
      <c r="BM1947" s="26"/>
      <c r="CG1947" s="26"/>
      <c r="DA1947" s="26"/>
      <c r="DU1947" s="26"/>
      <c r="EO1947" s="26"/>
      <c r="FI1947" s="26"/>
      <c r="GC1947" s="26"/>
      <c r="GW1947" s="26"/>
      <c r="HQ1947" s="26"/>
      <c r="IK1947" s="26"/>
      <c r="JE1947" s="26"/>
      <c r="JY1947" s="26"/>
      <c r="KS1947" s="26"/>
      <c r="LM1947" s="26"/>
      <c r="MG1947" s="26"/>
    </row>
    <row r="1948" spans="5:345">
      <c r="E1948" s="26"/>
      <c r="Y1948" s="26"/>
      <c r="AS1948" s="26"/>
      <c r="BM1948" s="26"/>
      <c r="CG1948" s="26"/>
      <c r="DA1948" s="26"/>
      <c r="DU1948" s="26"/>
      <c r="EO1948" s="26"/>
      <c r="FI1948" s="26"/>
      <c r="GC1948" s="26"/>
      <c r="GW1948" s="26"/>
      <c r="HQ1948" s="26"/>
      <c r="IK1948" s="26"/>
      <c r="JE1948" s="26"/>
      <c r="JY1948" s="26"/>
      <c r="KS1948" s="26"/>
      <c r="LM1948" s="26"/>
      <c r="MG1948" s="26"/>
    </row>
    <row r="1949" spans="5:345">
      <c r="E1949" s="26"/>
      <c r="Y1949" s="26"/>
      <c r="AS1949" s="26"/>
      <c r="BM1949" s="26"/>
      <c r="CG1949" s="26"/>
      <c r="DA1949" s="26"/>
      <c r="DU1949" s="26"/>
      <c r="EO1949" s="26"/>
      <c r="FI1949" s="26"/>
      <c r="GC1949" s="26"/>
      <c r="GW1949" s="26"/>
      <c r="HQ1949" s="26"/>
      <c r="IK1949" s="26"/>
      <c r="JE1949" s="26"/>
      <c r="JY1949" s="26"/>
      <c r="KS1949" s="26"/>
      <c r="LM1949" s="26"/>
      <c r="MG1949" s="26"/>
    </row>
    <row r="1950" spans="5:345">
      <c r="E1950" s="26"/>
      <c r="Y1950" s="26"/>
      <c r="AS1950" s="26"/>
      <c r="BM1950" s="26"/>
      <c r="CG1950" s="26"/>
      <c r="DA1950" s="26"/>
      <c r="DU1950" s="26"/>
      <c r="EO1950" s="26"/>
      <c r="FI1950" s="26"/>
      <c r="GC1950" s="26"/>
      <c r="GW1950" s="26"/>
      <c r="HQ1950" s="26"/>
      <c r="IK1950" s="26"/>
      <c r="JE1950" s="26"/>
      <c r="JY1950" s="26"/>
      <c r="KS1950" s="26"/>
      <c r="LM1950" s="26"/>
      <c r="MG1950" s="26"/>
    </row>
    <row r="1951" spans="5:345">
      <c r="E1951" s="26"/>
      <c r="Y1951" s="26"/>
      <c r="AS1951" s="26"/>
      <c r="BM1951" s="26"/>
      <c r="CG1951" s="26"/>
      <c r="DA1951" s="26"/>
      <c r="DU1951" s="26"/>
      <c r="EO1951" s="26"/>
      <c r="FI1951" s="26"/>
      <c r="GC1951" s="26"/>
      <c r="GW1951" s="26"/>
      <c r="HQ1951" s="26"/>
      <c r="IK1951" s="26"/>
      <c r="JE1951" s="26"/>
      <c r="JY1951" s="26"/>
      <c r="KS1951" s="26"/>
      <c r="LM1951" s="26"/>
      <c r="MG1951" s="26"/>
    </row>
    <row r="1952" spans="5:345">
      <c r="E1952" s="26"/>
      <c r="Y1952" s="26"/>
      <c r="AS1952" s="26"/>
      <c r="BM1952" s="26"/>
      <c r="CG1952" s="26"/>
      <c r="DA1952" s="26"/>
      <c r="DU1952" s="26"/>
      <c r="EO1952" s="26"/>
      <c r="FI1952" s="26"/>
      <c r="GC1952" s="26"/>
      <c r="GW1952" s="26"/>
      <c r="HQ1952" s="26"/>
      <c r="IK1952" s="26"/>
      <c r="JE1952" s="26"/>
      <c r="JY1952" s="26"/>
      <c r="KS1952" s="26"/>
      <c r="LM1952" s="26"/>
      <c r="MG1952" s="26"/>
    </row>
    <row r="1953" spans="5:345">
      <c r="E1953" s="26"/>
      <c r="Y1953" s="26"/>
      <c r="AS1953" s="26"/>
      <c r="BM1953" s="26"/>
      <c r="CG1953" s="26"/>
      <c r="DA1953" s="26"/>
      <c r="DU1953" s="26"/>
      <c r="EO1953" s="26"/>
      <c r="FI1953" s="26"/>
      <c r="GC1953" s="26"/>
      <c r="GW1953" s="26"/>
      <c r="HQ1953" s="26"/>
      <c r="IK1953" s="26"/>
      <c r="JE1953" s="26"/>
      <c r="JY1953" s="26"/>
      <c r="KS1953" s="26"/>
      <c r="LM1953" s="26"/>
      <c r="MG1953" s="26"/>
    </row>
    <row r="1954" spans="5:345">
      <c r="E1954" s="26"/>
      <c r="Y1954" s="26"/>
      <c r="AS1954" s="26"/>
      <c r="BM1954" s="26"/>
      <c r="CG1954" s="26"/>
      <c r="DA1954" s="26"/>
      <c r="DU1954" s="26"/>
      <c r="EO1954" s="26"/>
      <c r="FI1954" s="26"/>
      <c r="GC1954" s="26"/>
      <c r="GW1954" s="26"/>
      <c r="HQ1954" s="26"/>
      <c r="IK1954" s="26"/>
      <c r="JE1954" s="26"/>
      <c r="JY1954" s="26"/>
      <c r="KS1954" s="26"/>
      <c r="LM1954" s="26"/>
      <c r="MG1954" s="26"/>
    </row>
    <row r="1955" spans="5:345">
      <c r="E1955" s="26"/>
      <c r="Y1955" s="26"/>
      <c r="AS1955" s="26"/>
      <c r="BM1955" s="26"/>
      <c r="CG1955" s="26"/>
      <c r="DA1955" s="26"/>
      <c r="DU1955" s="26"/>
      <c r="EO1955" s="26"/>
      <c r="FI1955" s="26"/>
      <c r="GC1955" s="26"/>
      <c r="GW1955" s="26"/>
      <c r="HQ1955" s="26"/>
      <c r="IK1955" s="26"/>
      <c r="JE1955" s="26"/>
      <c r="JY1955" s="26"/>
      <c r="KS1955" s="26"/>
      <c r="LM1955" s="26"/>
      <c r="MG1955" s="26"/>
    </row>
    <row r="1956" spans="5:345">
      <c r="E1956" s="26"/>
      <c r="Y1956" s="26"/>
      <c r="AS1956" s="26"/>
      <c r="BM1956" s="26"/>
      <c r="CG1956" s="26"/>
      <c r="DA1956" s="26"/>
      <c r="DU1956" s="26"/>
      <c r="EO1956" s="26"/>
      <c r="FI1956" s="26"/>
      <c r="GC1956" s="26"/>
      <c r="GW1956" s="26"/>
      <c r="HQ1956" s="26"/>
      <c r="IK1956" s="26"/>
      <c r="JE1956" s="26"/>
      <c r="JY1956" s="26"/>
      <c r="KS1956" s="26"/>
      <c r="LM1956" s="26"/>
      <c r="MG1956" s="26"/>
    </row>
    <row r="1957" spans="5:345">
      <c r="E1957" s="26"/>
      <c r="Y1957" s="26"/>
      <c r="AS1957" s="26"/>
      <c r="BM1957" s="26"/>
      <c r="CG1957" s="26"/>
      <c r="DA1957" s="26"/>
      <c r="DU1957" s="26"/>
      <c r="EO1957" s="26"/>
      <c r="FI1957" s="26"/>
      <c r="GC1957" s="26"/>
      <c r="GW1957" s="26"/>
      <c r="HQ1957" s="26"/>
      <c r="IK1957" s="26"/>
      <c r="JE1957" s="26"/>
      <c r="JY1957" s="26"/>
      <c r="KS1957" s="26"/>
      <c r="LM1957" s="26"/>
      <c r="MG1957" s="26"/>
    </row>
    <row r="1958" spans="5:345">
      <c r="E1958" s="26"/>
      <c r="Y1958" s="26"/>
      <c r="AS1958" s="26"/>
      <c r="BM1958" s="26"/>
      <c r="CG1958" s="26"/>
      <c r="DA1958" s="26"/>
      <c r="DU1958" s="26"/>
      <c r="EO1958" s="26"/>
      <c r="FI1958" s="26"/>
      <c r="GC1958" s="26"/>
      <c r="GW1958" s="26"/>
      <c r="HQ1958" s="26"/>
      <c r="IK1958" s="26"/>
      <c r="JE1958" s="26"/>
      <c r="JY1958" s="26"/>
      <c r="KS1958" s="26"/>
      <c r="LM1958" s="26"/>
      <c r="MG1958" s="26"/>
    </row>
    <row r="1959" spans="5:345">
      <c r="E1959" s="26"/>
      <c r="Y1959" s="26"/>
      <c r="AS1959" s="26"/>
      <c r="BM1959" s="26"/>
      <c r="CG1959" s="26"/>
      <c r="DA1959" s="26"/>
      <c r="DU1959" s="26"/>
      <c r="EO1959" s="26"/>
      <c r="FI1959" s="26"/>
      <c r="GC1959" s="26"/>
      <c r="GW1959" s="26"/>
      <c r="HQ1959" s="26"/>
      <c r="IK1959" s="26"/>
      <c r="JE1959" s="26"/>
      <c r="JY1959" s="26"/>
      <c r="KS1959" s="26"/>
      <c r="LM1959" s="26"/>
      <c r="MG1959" s="26"/>
    </row>
    <row r="1960" spans="5:345">
      <c r="E1960" s="26"/>
      <c r="Y1960" s="26"/>
      <c r="AS1960" s="26"/>
      <c r="BM1960" s="26"/>
      <c r="CG1960" s="26"/>
      <c r="DA1960" s="26"/>
      <c r="DU1960" s="26"/>
      <c r="EO1960" s="26"/>
      <c r="FI1960" s="26"/>
      <c r="GC1960" s="26"/>
      <c r="GW1960" s="26"/>
      <c r="HQ1960" s="26"/>
      <c r="IK1960" s="26"/>
      <c r="JE1960" s="26"/>
      <c r="JY1960" s="26"/>
      <c r="KS1960" s="26"/>
      <c r="LM1960" s="26"/>
      <c r="MG1960" s="26"/>
    </row>
    <row r="1961" spans="5:345">
      <c r="E1961" s="26"/>
      <c r="Y1961" s="26"/>
      <c r="AS1961" s="26"/>
      <c r="BM1961" s="26"/>
      <c r="CG1961" s="26"/>
      <c r="DA1961" s="26"/>
      <c r="DU1961" s="26"/>
      <c r="EO1961" s="26"/>
      <c r="FI1961" s="26"/>
      <c r="GC1961" s="26"/>
      <c r="GW1961" s="26"/>
      <c r="HQ1961" s="26"/>
      <c r="IK1961" s="26"/>
      <c r="JE1961" s="26"/>
      <c r="JY1961" s="26"/>
      <c r="KS1961" s="26"/>
      <c r="LM1961" s="26"/>
      <c r="MG1961" s="26"/>
    </row>
    <row r="1962" spans="5:345">
      <c r="E1962" s="26"/>
      <c r="Y1962" s="26"/>
      <c r="AS1962" s="26"/>
      <c r="BM1962" s="26"/>
      <c r="CG1962" s="26"/>
      <c r="DA1962" s="26"/>
      <c r="DU1962" s="26"/>
      <c r="EO1962" s="26"/>
      <c r="FI1962" s="26"/>
      <c r="GC1962" s="26"/>
      <c r="GW1962" s="26"/>
      <c r="HQ1962" s="26"/>
      <c r="IK1962" s="26"/>
      <c r="JE1962" s="26"/>
      <c r="JY1962" s="26"/>
      <c r="KS1962" s="26"/>
      <c r="LM1962" s="26"/>
      <c r="MG1962" s="26"/>
    </row>
    <row r="1963" spans="5:345">
      <c r="E1963" s="26"/>
      <c r="Y1963" s="26"/>
      <c r="AS1963" s="26"/>
      <c r="BM1963" s="26"/>
      <c r="CG1963" s="26"/>
      <c r="DA1963" s="26"/>
      <c r="DU1963" s="26"/>
      <c r="EO1963" s="26"/>
      <c r="FI1963" s="26"/>
      <c r="GC1963" s="26"/>
      <c r="GW1963" s="26"/>
      <c r="HQ1963" s="26"/>
      <c r="IK1963" s="26"/>
      <c r="JE1963" s="26"/>
      <c r="JY1963" s="26"/>
      <c r="KS1963" s="26"/>
      <c r="LM1963" s="26"/>
      <c r="MG1963" s="26"/>
    </row>
    <row r="1964" spans="5:345">
      <c r="E1964" s="26"/>
      <c r="Y1964" s="26"/>
      <c r="AS1964" s="26"/>
      <c r="BM1964" s="26"/>
      <c r="CG1964" s="26"/>
      <c r="DA1964" s="26"/>
      <c r="DU1964" s="26"/>
      <c r="EO1964" s="26"/>
      <c r="FI1964" s="26"/>
      <c r="GC1964" s="26"/>
      <c r="GW1964" s="26"/>
      <c r="HQ1964" s="26"/>
      <c r="IK1964" s="26"/>
      <c r="JE1964" s="26"/>
      <c r="JY1964" s="26"/>
      <c r="KS1964" s="26"/>
      <c r="LM1964" s="26"/>
      <c r="MG1964" s="26"/>
    </row>
    <row r="1965" spans="5:345">
      <c r="E1965" s="26"/>
      <c r="Y1965" s="26"/>
      <c r="AS1965" s="26"/>
      <c r="BM1965" s="26"/>
      <c r="CG1965" s="26"/>
      <c r="DA1965" s="26"/>
      <c r="DU1965" s="26"/>
      <c r="EO1965" s="26"/>
      <c r="FI1965" s="26"/>
      <c r="GC1965" s="26"/>
      <c r="GW1965" s="26"/>
      <c r="HQ1965" s="26"/>
      <c r="IK1965" s="26"/>
      <c r="JE1965" s="26"/>
      <c r="JY1965" s="26"/>
      <c r="KS1965" s="26"/>
      <c r="LM1965" s="26"/>
      <c r="MG1965" s="26"/>
    </row>
    <row r="1966" spans="5:345">
      <c r="E1966" s="26"/>
      <c r="Y1966" s="26"/>
      <c r="AS1966" s="26"/>
      <c r="BM1966" s="26"/>
      <c r="CG1966" s="26"/>
      <c r="DA1966" s="26"/>
      <c r="DU1966" s="26"/>
      <c r="EO1966" s="26"/>
      <c r="FI1966" s="26"/>
      <c r="GC1966" s="26"/>
      <c r="GW1966" s="26"/>
      <c r="HQ1966" s="26"/>
      <c r="IK1966" s="26"/>
      <c r="JE1966" s="26"/>
      <c r="JY1966" s="26"/>
      <c r="KS1966" s="26"/>
      <c r="LM1966" s="26"/>
      <c r="MG1966" s="26"/>
    </row>
    <row r="1967" spans="5:345">
      <c r="E1967" s="26"/>
      <c r="Y1967" s="26"/>
      <c r="AS1967" s="26"/>
      <c r="BM1967" s="26"/>
      <c r="CG1967" s="26"/>
      <c r="DA1967" s="26"/>
      <c r="DU1967" s="26"/>
      <c r="EO1967" s="26"/>
      <c r="FI1967" s="26"/>
      <c r="GC1967" s="26"/>
      <c r="GW1967" s="26"/>
      <c r="HQ1967" s="26"/>
      <c r="IK1967" s="26"/>
      <c r="JE1967" s="26"/>
      <c r="JY1967" s="26"/>
      <c r="KS1967" s="26"/>
      <c r="LM1967" s="26"/>
      <c r="MG1967" s="26"/>
    </row>
    <row r="1968" spans="5:345">
      <c r="E1968" s="26"/>
      <c r="Y1968" s="26"/>
      <c r="AS1968" s="26"/>
      <c r="BM1968" s="26"/>
      <c r="CG1968" s="26"/>
      <c r="DA1968" s="26"/>
      <c r="DU1968" s="26"/>
      <c r="EO1968" s="26"/>
      <c r="FI1968" s="26"/>
      <c r="GC1968" s="26"/>
      <c r="GW1968" s="26"/>
      <c r="HQ1968" s="26"/>
      <c r="IK1968" s="26"/>
      <c r="JE1968" s="26"/>
      <c r="JY1968" s="26"/>
      <c r="KS1968" s="26"/>
      <c r="LM1968" s="26"/>
      <c r="MG1968" s="26"/>
    </row>
    <row r="1969" spans="5:345">
      <c r="E1969" s="26"/>
      <c r="Y1969" s="26"/>
      <c r="AS1969" s="26"/>
      <c r="BM1969" s="26"/>
      <c r="CG1969" s="26"/>
      <c r="DA1969" s="26"/>
      <c r="DU1969" s="26"/>
      <c r="EO1969" s="26"/>
      <c r="FI1969" s="26"/>
      <c r="GC1969" s="26"/>
      <c r="GW1969" s="26"/>
      <c r="HQ1969" s="26"/>
      <c r="IK1969" s="26"/>
      <c r="JE1969" s="26"/>
      <c r="JY1969" s="26"/>
      <c r="KS1969" s="26"/>
      <c r="LM1969" s="26"/>
      <c r="MG1969" s="26"/>
    </row>
    <row r="1970" spans="5:345">
      <c r="E1970" s="26"/>
      <c r="Y1970" s="26"/>
      <c r="AS1970" s="26"/>
      <c r="BM1970" s="26"/>
      <c r="CG1970" s="26"/>
      <c r="DA1970" s="26"/>
      <c r="DU1970" s="26"/>
      <c r="EO1970" s="26"/>
      <c r="FI1970" s="26"/>
      <c r="GC1970" s="26"/>
      <c r="GW1970" s="26"/>
      <c r="HQ1970" s="26"/>
      <c r="IK1970" s="26"/>
      <c r="JE1970" s="26"/>
      <c r="JY1970" s="26"/>
      <c r="KS1970" s="26"/>
      <c r="LM1970" s="26"/>
      <c r="MG1970" s="26"/>
    </row>
    <row r="1971" spans="5:345">
      <c r="E1971" s="26"/>
      <c r="Y1971" s="26"/>
      <c r="AS1971" s="26"/>
      <c r="BM1971" s="26"/>
      <c r="CG1971" s="26"/>
      <c r="DA1971" s="26"/>
      <c r="DU1971" s="26"/>
      <c r="EO1971" s="26"/>
      <c r="FI1971" s="26"/>
      <c r="GC1971" s="26"/>
      <c r="GW1971" s="26"/>
      <c r="HQ1971" s="26"/>
      <c r="IK1971" s="26"/>
      <c r="JE1971" s="26"/>
      <c r="JY1971" s="26"/>
      <c r="KS1971" s="26"/>
      <c r="LM1971" s="26"/>
      <c r="MG1971" s="26"/>
    </row>
    <row r="1972" spans="5:345">
      <c r="E1972" s="26"/>
      <c r="Y1972" s="26"/>
      <c r="AS1972" s="26"/>
      <c r="BM1972" s="26"/>
      <c r="CG1972" s="26"/>
      <c r="DA1972" s="26"/>
      <c r="DU1972" s="26"/>
      <c r="EO1972" s="26"/>
      <c r="FI1972" s="26"/>
      <c r="GC1972" s="26"/>
      <c r="GW1972" s="26"/>
      <c r="HQ1972" s="26"/>
      <c r="IK1972" s="26"/>
      <c r="JE1972" s="26"/>
      <c r="JY1972" s="26"/>
      <c r="KS1972" s="26"/>
      <c r="LM1972" s="26"/>
      <c r="MG1972" s="26"/>
    </row>
    <row r="1973" spans="5:345">
      <c r="E1973" s="26"/>
      <c r="Y1973" s="26"/>
      <c r="AS1973" s="26"/>
      <c r="BM1973" s="26"/>
      <c r="CG1973" s="26"/>
      <c r="DA1973" s="26"/>
      <c r="DU1973" s="26"/>
      <c r="EO1973" s="26"/>
      <c r="FI1973" s="26"/>
      <c r="GC1973" s="26"/>
      <c r="GW1973" s="26"/>
      <c r="HQ1973" s="26"/>
      <c r="IK1973" s="26"/>
      <c r="JE1973" s="26"/>
      <c r="JY1973" s="26"/>
      <c r="KS1973" s="26"/>
      <c r="LM1973" s="26"/>
      <c r="MG1973" s="26"/>
    </row>
    <row r="1974" spans="5:345">
      <c r="E1974" s="26"/>
      <c r="Y1974" s="26"/>
      <c r="AS1974" s="26"/>
      <c r="BM1974" s="26"/>
      <c r="CG1974" s="26"/>
      <c r="DA1974" s="26"/>
      <c r="DU1974" s="26"/>
      <c r="EO1974" s="26"/>
      <c r="FI1974" s="26"/>
      <c r="GC1974" s="26"/>
      <c r="GW1974" s="26"/>
      <c r="HQ1974" s="26"/>
      <c r="IK1974" s="26"/>
      <c r="JE1974" s="26"/>
      <c r="JY1974" s="26"/>
      <c r="KS1974" s="26"/>
      <c r="LM1974" s="26"/>
      <c r="MG1974" s="26"/>
    </row>
    <row r="1975" spans="5:345">
      <c r="E1975" s="26"/>
      <c r="Y1975" s="26"/>
      <c r="AS1975" s="26"/>
      <c r="BM1975" s="26"/>
      <c r="CG1975" s="26"/>
      <c r="DA1975" s="26"/>
      <c r="DU1975" s="26"/>
      <c r="EO1975" s="26"/>
      <c r="FI1975" s="26"/>
      <c r="GC1975" s="26"/>
      <c r="GW1975" s="26"/>
      <c r="HQ1975" s="26"/>
      <c r="IK1975" s="26"/>
      <c r="JE1975" s="26"/>
      <c r="JY1975" s="26"/>
      <c r="KS1975" s="26"/>
      <c r="LM1975" s="26"/>
      <c r="MG1975" s="26"/>
    </row>
    <row r="1976" spans="5:345">
      <c r="E1976" s="26"/>
      <c r="Y1976" s="26"/>
      <c r="AS1976" s="26"/>
      <c r="BM1976" s="26"/>
      <c r="CG1976" s="26"/>
      <c r="DA1976" s="26"/>
      <c r="DU1976" s="26"/>
      <c r="EO1976" s="26"/>
      <c r="FI1976" s="26"/>
      <c r="GC1976" s="26"/>
      <c r="GW1976" s="26"/>
      <c r="HQ1976" s="26"/>
      <c r="IK1976" s="26"/>
      <c r="JE1976" s="26"/>
      <c r="JY1976" s="26"/>
      <c r="KS1976" s="26"/>
      <c r="LM1976" s="26"/>
      <c r="MG1976" s="26"/>
    </row>
    <row r="1977" spans="5:345">
      <c r="E1977" s="26"/>
      <c r="Y1977" s="26"/>
      <c r="AS1977" s="26"/>
      <c r="BM1977" s="26"/>
      <c r="CG1977" s="26"/>
      <c r="DA1977" s="26"/>
      <c r="DU1977" s="26"/>
      <c r="EO1977" s="26"/>
      <c r="FI1977" s="26"/>
      <c r="GC1977" s="26"/>
      <c r="GW1977" s="26"/>
      <c r="HQ1977" s="26"/>
      <c r="IK1977" s="26"/>
      <c r="JE1977" s="26"/>
      <c r="JY1977" s="26"/>
      <c r="KS1977" s="26"/>
      <c r="LM1977" s="26"/>
      <c r="MG1977" s="26"/>
    </row>
    <row r="1978" spans="5:345">
      <c r="E1978" s="26"/>
      <c r="Y1978" s="26"/>
      <c r="AS1978" s="26"/>
      <c r="BM1978" s="26"/>
      <c r="CG1978" s="26"/>
      <c r="DA1978" s="26"/>
      <c r="DU1978" s="26"/>
      <c r="EO1978" s="26"/>
      <c r="FI1978" s="26"/>
      <c r="GC1978" s="26"/>
      <c r="GW1978" s="26"/>
      <c r="HQ1978" s="26"/>
      <c r="IK1978" s="26"/>
      <c r="JE1978" s="26"/>
      <c r="JY1978" s="26"/>
      <c r="KS1978" s="26"/>
      <c r="LM1978" s="26"/>
      <c r="MG1978" s="26"/>
    </row>
    <row r="1979" spans="5:345">
      <c r="E1979" s="26"/>
      <c r="Y1979" s="26"/>
      <c r="AS1979" s="26"/>
      <c r="BM1979" s="26"/>
      <c r="CG1979" s="26"/>
      <c r="DA1979" s="26"/>
      <c r="DU1979" s="26"/>
      <c r="EO1979" s="26"/>
      <c r="FI1979" s="26"/>
      <c r="GC1979" s="26"/>
      <c r="GW1979" s="26"/>
      <c r="HQ1979" s="26"/>
      <c r="IK1979" s="26"/>
      <c r="JE1979" s="26"/>
      <c r="JY1979" s="26"/>
      <c r="KS1979" s="26"/>
      <c r="LM1979" s="26"/>
      <c r="MG1979" s="26"/>
    </row>
    <row r="1980" spans="5:345">
      <c r="E1980" s="26"/>
      <c r="Y1980" s="26"/>
      <c r="AS1980" s="26"/>
      <c r="BM1980" s="26"/>
      <c r="CG1980" s="26"/>
      <c r="DA1980" s="26"/>
      <c r="DU1980" s="26"/>
      <c r="EO1980" s="26"/>
      <c r="FI1980" s="26"/>
      <c r="GC1980" s="26"/>
      <c r="GW1980" s="26"/>
      <c r="HQ1980" s="26"/>
      <c r="IK1980" s="26"/>
      <c r="JE1980" s="26"/>
      <c r="JY1980" s="26"/>
      <c r="KS1980" s="26"/>
      <c r="LM1980" s="26"/>
      <c r="MG1980" s="26"/>
    </row>
    <row r="1981" spans="5:345">
      <c r="E1981" s="26"/>
      <c r="Y1981" s="26"/>
      <c r="AS1981" s="26"/>
      <c r="BM1981" s="26"/>
      <c r="CG1981" s="26"/>
      <c r="DA1981" s="26"/>
      <c r="DU1981" s="26"/>
      <c r="EO1981" s="26"/>
      <c r="FI1981" s="26"/>
      <c r="GC1981" s="26"/>
      <c r="GW1981" s="26"/>
      <c r="HQ1981" s="26"/>
      <c r="IK1981" s="26"/>
      <c r="JE1981" s="26"/>
      <c r="JY1981" s="26"/>
      <c r="KS1981" s="26"/>
      <c r="LM1981" s="26"/>
      <c r="MG1981" s="26"/>
    </row>
    <row r="1982" spans="5:345">
      <c r="E1982" s="26"/>
      <c r="Y1982" s="26"/>
      <c r="AS1982" s="26"/>
      <c r="BM1982" s="26"/>
      <c r="CG1982" s="26"/>
      <c r="DA1982" s="26"/>
      <c r="DU1982" s="26"/>
      <c r="EO1982" s="26"/>
      <c r="FI1982" s="26"/>
      <c r="GC1982" s="26"/>
      <c r="GW1982" s="26"/>
      <c r="HQ1982" s="26"/>
      <c r="IK1982" s="26"/>
      <c r="JE1982" s="26"/>
      <c r="JY1982" s="26"/>
      <c r="KS1982" s="26"/>
      <c r="LM1982" s="26"/>
      <c r="MG1982" s="26"/>
    </row>
    <row r="1983" spans="5:345">
      <c r="E1983" s="26"/>
      <c r="Y1983" s="26"/>
      <c r="AS1983" s="26"/>
      <c r="BM1983" s="26"/>
      <c r="CG1983" s="26"/>
      <c r="DA1983" s="26"/>
      <c r="DU1983" s="26"/>
      <c r="EO1983" s="26"/>
      <c r="FI1983" s="26"/>
      <c r="GC1983" s="26"/>
      <c r="GW1983" s="26"/>
      <c r="HQ1983" s="26"/>
      <c r="IK1983" s="26"/>
      <c r="JE1983" s="26"/>
      <c r="JY1983" s="26"/>
      <c r="KS1983" s="26"/>
      <c r="LM1983" s="26"/>
      <c r="MG1983" s="26"/>
    </row>
    <row r="1984" spans="5:345">
      <c r="E1984" s="26"/>
      <c r="Y1984" s="26"/>
      <c r="AS1984" s="26"/>
      <c r="BM1984" s="26"/>
      <c r="CG1984" s="26"/>
      <c r="DA1984" s="26"/>
      <c r="DU1984" s="26"/>
      <c r="EO1984" s="26"/>
      <c r="FI1984" s="26"/>
      <c r="GC1984" s="26"/>
      <c r="GW1984" s="26"/>
      <c r="HQ1984" s="26"/>
      <c r="IK1984" s="26"/>
      <c r="JE1984" s="26"/>
      <c r="JY1984" s="26"/>
      <c r="KS1984" s="26"/>
      <c r="LM1984" s="26"/>
      <c r="MG1984" s="26"/>
    </row>
    <row r="1985" spans="5:345">
      <c r="E1985" s="26"/>
      <c r="Y1985" s="26"/>
      <c r="AS1985" s="26"/>
      <c r="BM1985" s="26"/>
      <c r="CG1985" s="26"/>
      <c r="DA1985" s="26"/>
      <c r="DU1985" s="26"/>
      <c r="EO1985" s="26"/>
      <c r="FI1985" s="26"/>
      <c r="GC1985" s="26"/>
      <c r="GW1985" s="26"/>
      <c r="HQ1985" s="26"/>
      <c r="IK1985" s="26"/>
      <c r="JE1985" s="26"/>
      <c r="JY1985" s="26"/>
      <c r="KS1985" s="26"/>
      <c r="LM1985" s="26"/>
      <c r="MG1985" s="26"/>
    </row>
    <row r="1986" spans="5:345">
      <c r="E1986" s="26"/>
      <c r="Y1986" s="26"/>
      <c r="AS1986" s="26"/>
      <c r="BM1986" s="26"/>
      <c r="CG1986" s="26"/>
      <c r="DA1986" s="26"/>
      <c r="DU1986" s="26"/>
      <c r="EO1986" s="26"/>
      <c r="FI1986" s="26"/>
      <c r="GC1986" s="26"/>
      <c r="GW1986" s="26"/>
      <c r="HQ1986" s="26"/>
      <c r="IK1986" s="26"/>
      <c r="JE1986" s="26"/>
      <c r="JY1986" s="26"/>
      <c r="KS1986" s="26"/>
      <c r="LM1986" s="26"/>
      <c r="MG1986" s="26"/>
    </row>
    <row r="1987" spans="5:345">
      <c r="E1987" s="26"/>
      <c r="Y1987" s="26"/>
      <c r="AS1987" s="26"/>
      <c r="BM1987" s="26"/>
      <c r="CG1987" s="26"/>
      <c r="DA1987" s="26"/>
      <c r="DU1987" s="26"/>
      <c r="EO1987" s="26"/>
      <c r="FI1987" s="26"/>
      <c r="GC1987" s="26"/>
      <c r="GW1987" s="26"/>
      <c r="HQ1987" s="26"/>
      <c r="IK1987" s="26"/>
      <c r="JE1987" s="26"/>
      <c r="JY1987" s="26"/>
      <c r="KS1987" s="26"/>
      <c r="LM1987" s="26"/>
      <c r="MG1987" s="26"/>
    </row>
    <row r="1988" spans="5:345">
      <c r="E1988" s="26"/>
      <c r="Y1988" s="26"/>
      <c r="AS1988" s="26"/>
      <c r="BM1988" s="26"/>
      <c r="CG1988" s="26"/>
      <c r="DA1988" s="26"/>
      <c r="DU1988" s="26"/>
      <c r="EO1988" s="26"/>
      <c r="FI1988" s="26"/>
      <c r="GC1988" s="26"/>
      <c r="GW1988" s="26"/>
      <c r="HQ1988" s="26"/>
      <c r="IK1988" s="26"/>
      <c r="JE1988" s="26"/>
      <c r="JY1988" s="26"/>
      <c r="KS1988" s="26"/>
      <c r="LM1988" s="26"/>
      <c r="MG1988" s="26"/>
    </row>
    <row r="1989" spans="5:345">
      <c r="E1989" s="26"/>
      <c r="Y1989" s="26"/>
      <c r="AS1989" s="26"/>
      <c r="BM1989" s="26"/>
      <c r="CG1989" s="26"/>
      <c r="DA1989" s="26"/>
      <c r="DU1989" s="26"/>
      <c r="EO1989" s="26"/>
      <c r="FI1989" s="26"/>
      <c r="GC1989" s="26"/>
      <c r="GW1989" s="26"/>
      <c r="HQ1989" s="26"/>
      <c r="IK1989" s="26"/>
      <c r="JE1989" s="26"/>
      <c r="JY1989" s="26"/>
      <c r="KS1989" s="26"/>
      <c r="LM1989" s="26"/>
      <c r="MG1989" s="26"/>
    </row>
    <row r="1990" spans="5:345">
      <c r="E1990" s="26"/>
      <c r="Y1990" s="26"/>
      <c r="AS1990" s="26"/>
      <c r="BM1990" s="26"/>
      <c r="CG1990" s="26"/>
      <c r="DA1990" s="26"/>
      <c r="DU1990" s="26"/>
      <c r="EO1990" s="26"/>
      <c r="FI1990" s="26"/>
      <c r="GC1990" s="26"/>
      <c r="GW1990" s="26"/>
      <c r="HQ1990" s="26"/>
      <c r="IK1990" s="26"/>
      <c r="JE1990" s="26"/>
      <c r="JY1990" s="26"/>
      <c r="KS1990" s="26"/>
      <c r="LM1990" s="26"/>
      <c r="MG1990" s="26"/>
    </row>
    <row r="1991" spans="5:345">
      <c r="E1991" s="26"/>
      <c r="Y1991" s="26"/>
      <c r="AS1991" s="26"/>
      <c r="BM1991" s="26"/>
      <c r="CG1991" s="26"/>
      <c r="DA1991" s="26"/>
      <c r="DU1991" s="26"/>
      <c r="EO1991" s="26"/>
      <c r="FI1991" s="26"/>
      <c r="GC1991" s="26"/>
      <c r="GW1991" s="26"/>
      <c r="HQ1991" s="26"/>
      <c r="IK1991" s="26"/>
      <c r="JE1991" s="26"/>
      <c r="JY1991" s="26"/>
      <c r="KS1991" s="26"/>
      <c r="LM1991" s="26"/>
      <c r="MG1991" s="26"/>
    </row>
    <row r="1992" spans="5:345">
      <c r="E1992" s="26"/>
      <c r="Y1992" s="26"/>
      <c r="AS1992" s="26"/>
      <c r="BM1992" s="26"/>
      <c r="CG1992" s="26"/>
      <c r="DA1992" s="26"/>
      <c r="DU1992" s="26"/>
      <c r="EO1992" s="26"/>
      <c r="FI1992" s="26"/>
      <c r="GC1992" s="26"/>
      <c r="GW1992" s="26"/>
      <c r="HQ1992" s="26"/>
      <c r="IK1992" s="26"/>
      <c r="JE1992" s="26"/>
      <c r="JY1992" s="26"/>
      <c r="KS1992" s="26"/>
      <c r="LM1992" s="26"/>
      <c r="MG1992" s="26"/>
    </row>
    <row r="1993" spans="5:345">
      <c r="E1993" s="26"/>
      <c r="Y1993" s="26"/>
      <c r="AS1993" s="26"/>
      <c r="BM1993" s="26"/>
      <c r="CG1993" s="26"/>
      <c r="DA1993" s="26"/>
      <c r="DU1993" s="26"/>
      <c r="EO1993" s="26"/>
      <c r="FI1993" s="26"/>
      <c r="GC1993" s="26"/>
      <c r="GW1993" s="26"/>
      <c r="HQ1993" s="26"/>
      <c r="IK1993" s="26"/>
      <c r="JE1993" s="26"/>
      <c r="JY1993" s="26"/>
      <c r="KS1993" s="26"/>
      <c r="LM1993" s="26"/>
      <c r="MG1993" s="26"/>
    </row>
    <row r="1994" spans="5:345">
      <c r="E1994" s="26"/>
      <c r="Y1994" s="26"/>
      <c r="AS1994" s="26"/>
      <c r="BM1994" s="26"/>
      <c r="CG1994" s="26"/>
      <c r="DA1994" s="26"/>
      <c r="DU1994" s="26"/>
      <c r="EO1994" s="26"/>
      <c r="FI1994" s="26"/>
      <c r="GC1994" s="26"/>
      <c r="GW1994" s="26"/>
      <c r="HQ1994" s="26"/>
      <c r="IK1994" s="26"/>
      <c r="JE1994" s="26"/>
      <c r="JY1994" s="26"/>
      <c r="KS1994" s="26"/>
      <c r="LM1994" s="26"/>
      <c r="MG1994" s="26"/>
    </row>
    <row r="1995" spans="5:345">
      <c r="E1995" s="26"/>
      <c r="Y1995" s="26"/>
      <c r="AS1995" s="26"/>
      <c r="BM1995" s="26"/>
      <c r="CG1995" s="26"/>
      <c r="DA1995" s="26"/>
      <c r="DU1995" s="26"/>
      <c r="EO1995" s="26"/>
      <c r="FI1995" s="26"/>
      <c r="GC1995" s="26"/>
      <c r="GW1995" s="26"/>
      <c r="HQ1995" s="26"/>
      <c r="IK1995" s="26"/>
      <c r="JE1995" s="26"/>
      <c r="JY1995" s="26"/>
      <c r="KS1995" s="26"/>
      <c r="LM1995" s="26"/>
      <c r="MG1995" s="26"/>
    </row>
    <row r="1996" spans="5:345">
      <c r="E1996" s="26"/>
      <c r="Y1996" s="26"/>
      <c r="AS1996" s="26"/>
      <c r="BM1996" s="26"/>
      <c r="CG1996" s="26"/>
      <c r="DA1996" s="26"/>
      <c r="DU1996" s="26"/>
      <c r="EO1996" s="26"/>
      <c r="FI1996" s="26"/>
      <c r="GC1996" s="26"/>
      <c r="GW1996" s="26"/>
      <c r="HQ1996" s="26"/>
      <c r="IK1996" s="26"/>
      <c r="JE1996" s="26"/>
      <c r="JY1996" s="26"/>
      <c r="KS1996" s="26"/>
      <c r="LM1996" s="26"/>
      <c r="MG1996" s="26"/>
    </row>
    <row r="1997" spans="5:345">
      <c r="E1997" s="26"/>
      <c r="Y1997" s="26"/>
      <c r="AS1997" s="26"/>
      <c r="BM1997" s="26"/>
      <c r="CG1997" s="26"/>
      <c r="DA1997" s="26"/>
      <c r="DU1997" s="26"/>
      <c r="EO1997" s="26"/>
      <c r="FI1997" s="26"/>
      <c r="GC1997" s="26"/>
      <c r="GW1997" s="26"/>
      <c r="HQ1997" s="26"/>
      <c r="IK1997" s="26"/>
      <c r="JE1997" s="26"/>
      <c r="JY1997" s="26"/>
      <c r="KS1997" s="26"/>
      <c r="LM1997" s="26"/>
      <c r="MG1997" s="26"/>
    </row>
    <row r="1998" spans="5:345">
      <c r="E1998" s="26"/>
      <c r="Y1998" s="26"/>
      <c r="AS1998" s="26"/>
      <c r="BM1998" s="26"/>
      <c r="CG1998" s="26"/>
      <c r="DA1998" s="26"/>
      <c r="DU1998" s="26"/>
      <c r="EO1998" s="26"/>
      <c r="FI1998" s="26"/>
      <c r="GC1998" s="26"/>
      <c r="GW1998" s="26"/>
      <c r="HQ1998" s="26"/>
      <c r="IK1998" s="26"/>
      <c r="JE1998" s="26"/>
      <c r="JY1998" s="26"/>
      <c r="KS1998" s="26"/>
      <c r="LM1998" s="26"/>
      <c r="MG1998" s="26"/>
    </row>
    <row r="1999" spans="5:345">
      <c r="E1999" s="26"/>
      <c r="Y1999" s="26"/>
      <c r="AS1999" s="26"/>
      <c r="BM1999" s="26"/>
      <c r="CG1999" s="26"/>
      <c r="DA1999" s="26"/>
      <c r="DU1999" s="26"/>
      <c r="EO1999" s="26"/>
      <c r="FI1999" s="26"/>
      <c r="GC1999" s="26"/>
      <c r="GW1999" s="26"/>
      <c r="HQ1999" s="26"/>
      <c r="IK1999" s="26"/>
      <c r="JE1999" s="26"/>
      <c r="JY1999" s="26"/>
      <c r="KS1999" s="26"/>
      <c r="LM1999" s="26"/>
      <c r="MG1999" s="26"/>
    </row>
    <row r="2000" spans="5:345">
      <c r="E2000" s="26"/>
      <c r="Y2000" s="26"/>
      <c r="AS2000" s="26"/>
      <c r="BM2000" s="26"/>
      <c r="CG2000" s="26"/>
      <c r="DA2000" s="26"/>
      <c r="DU2000" s="26"/>
      <c r="EO2000" s="26"/>
      <c r="FI2000" s="26"/>
      <c r="GC2000" s="26"/>
      <c r="GW2000" s="26"/>
      <c r="HQ2000" s="26"/>
      <c r="IK2000" s="26"/>
      <c r="JE2000" s="26"/>
      <c r="JY2000" s="26"/>
      <c r="KS2000" s="26"/>
      <c r="LM2000" s="26"/>
      <c r="MG2000" s="26"/>
    </row>
  </sheetData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8" fitToHeight="0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B42DF-38B7-4EB4-BE34-C6957928D778}">
  <sheetPr codeName="Sheet24">
    <pageSetUpPr fitToPage="1"/>
  </sheetPr>
  <dimension ref="A1:MZ2000"/>
  <sheetViews>
    <sheetView zoomScale="80" zoomScaleNormal="80" workbookViewId="0">
      <pane xSplit="2" ySplit="2" topLeftCell="AE3" activePane="bottomRight" state="frozen"/>
      <selection pane="topRight" activeCell="C37" sqref="C37"/>
      <selection pane="bottomLeft" activeCell="C37" sqref="C37"/>
      <selection pane="bottomRight" activeCell="B13" sqref="B10:AL13"/>
    </sheetView>
  </sheetViews>
  <sheetFormatPr defaultColWidth="9.1796875" defaultRowHeight="14.5"/>
  <cols>
    <col min="1" max="1" width="22.1796875" style="9" customWidth="1"/>
    <col min="2" max="2" width="49.453125" style="9" bestFit="1" customWidth="1"/>
    <col min="3" max="3" width="50.453125" style="9" bestFit="1" customWidth="1"/>
    <col min="4" max="4" width="57.1796875" style="9" customWidth="1"/>
    <col min="5" max="364" width="12.6328125" style="9" customWidth="1"/>
    <col min="365" max="16384" width="9.1796875" style="9"/>
  </cols>
  <sheetData>
    <row r="1" spans="1:364" ht="18" customHeight="1">
      <c r="A1" s="7" t="s">
        <v>841</v>
      </c>
      <c r="B1" s="8" t="s">
        <v>1379</v>
      </c>
      <c r="E1" s="10" t="s">
        <v>1380</v>
      </c>
      <c r="F1" s="11"/>
      <c r="G1" s="12"/>
      <c r="H1" s="204" t="s">
        <v>1381</v>
      </c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6"/>
      <c r="V1" s="28" t="s">
        <v>1382</v>
      </c>
      <c r="W1" s="14"/>
      <c r="X1" s="15"/>
      <c r="Y1" s="10" t="s">
        <v>1383</v>
      </c>
      <c r="Z1" s="11"/>
      <c r="AA1" s="12"/>
      <c r="AB1" s="204" t="s">
        <v>843</v>
      </c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6"/>
      <c r="AP1" s="28" t="s">
        <v>865</v>
      </c>
      <c r="AQ1" s="14"/>
      <c r="AR1" s="15"/>
      <c r="AS1" s="10" t="s">
        <v>871</v>
      </c>
      <c r="AT1" s="11"/>
      <c r="AU1" s="12"/>
      <c r="AV1" s="204" t="s">
        <v>843</v>
      </c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6"/>
      <c r="BJ1" s="28" t="s">
        <v>865</v>
      </c>
      <c r="BK1" s="14"/>
      <c r="BL1" s="15"/>
      <c r="BM1" s="10" t="s">
        <v>871</v>
      </c>
      <c r="BN1" s="11"/>
      <c r="BO1" s="12"/>
      <c r="BP1" s="204" t="s">
        <v>843</v>
      </c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6"/>
      <c r="CD1" s="28" t="s">
        <v>865</v>
      </c>
      <c r="CE1" s="14"/>
      <c r="CF1" s="15"/>
      <c r="CG1" s="10" t="s">
        <v>871</v>
      </c>
      <c r="CH1" s="11"/>
      <c r="CI1" s="12"/>
      <c r="CJ1" s="204" t="s">
        <v>843</v>
      </c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6"/>
      <c r="CX1" s="28" t="s">
        <v>865</v>
      </c>
      <c r="CY1" s="14"/>
      <c r="CZ1" s="15"/>
      <c r="DA1" s="10" t="s">
        <v>871</v>
      </c>
      <c r="DB1" s="11"/>
      <c r="DC1" s="12"/>
      <c r="DD1" s="204" t="s">
        <v>843</v>
      </c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6"/>
      <c r="DR1" s="28" t="s">
        <v>865</v>
      </c>
      <c r="DS1" s="14"/>
      <c r="DT1" s="15"/>
      <c r="DU1" s="10" t="s">
        <v>871</v>
      </c>
      <c r="DV1" s="11"/>
      <c r="DW1" s="12"/>
      <c r="DX1" s="204" t="s">
        <v>843</v>
      </c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6"/>
      <c r="EL1" s="28" t="s">
        <v>865</v>
      </c>
      <c r="EM1" s="14"/>
      <c r="EN1" s="15"/>
      <c r="EO1" s="10" t="s">
        <v>871</v>
      </c>
      <c r="EP1" s="11"/>
      <c r="EQ1" s="12"/>
      <c r="ER1" s="204" t="s">
        <v>843</v>
      </c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6"/>
      <c r="FF1" s="28" t="s">
        <v>865</v>
      </c>
      <c r="FG1" s="14"/>
      <c r="FH1" s="15"/>
      <c r="FI1" s="10" t="s">
        <v>871</v>
      </c>
      <c r="FJ1" s="11"/>
      <c r="FK1" s="12"/>
      <c r="FL1" s="204" t="s">
        <v>843</v>
      </c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6"/>
      <c r="FZ1" s="28" t="s">
        <v>865</v>
      </c>
      <c r="GA1" s="14"/>
      <c r="GB1" s="15"/>
      <c r="GC1" s="10" t="s">
        <v>871</v>
      </c>
      <c r="GD1" s="11"/>
      <c r="GE1" s="12"/>
      <c r="GF1" s="204" t="s">
        <v>843</v>
      </c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6"/>
      <c r="GT1" s="28" t="s">
        <v>865</v>
      </c>
      <c r="GU1" s="14"/>
      <c r="GV1" s="15"/>
      <c r="GW1" s="10" t="s">
        <v>871</v>
      </c>
      <c r="GX1" s="11"/>
      <c r="GY1" s="12"/>
      <c r="GZ1" s="204" t="s">
        <v>843</v>
      </c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6"/>
      <c r="HN1" s="28" t="s">
        <v>865</v>
      </c>
      <c r="HO1" s="14"/>
      <c r="HP1" s="15"/>
      <c r="HQ1" s="10" t="s">
        <v>871</v>
      </c>
      <c r="HR1" s="11"/>
      <c r="HS1" s="12"/>
      <c r="HT1" s="204" t="s">
        <v>843</v>
      </c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6"/>
      <c r="IH1" s="28" t="s">
        <v>865</v>
      </c>
      <c r="II1" s="14"/>
      <c r="IJ1" s="15"/>
      <c r="IK1" s="10" t="s">
        <v>871</v>
      </c>
      <c r="IL1" s="11"/>
      <c r="IM1" s="12"/>
      <c r="IN1" s="204" t="s">
        <v>843</v>
      </c>
      <c r="IO1" s="205"/>
      <c r="IP1" s="205"/>
      <c r="IQ1" s="205"/>
      <c r="IR1" s="205"/>
      <c r="IS1" s="205"/>
      <c r="IT1" s="205"/>
      <c r="IU1" s="205"/>
      <c r="IV1" s="205"/>
      <c r="IW1" s="205"/>
      <c r="IX1" s="205"/>
      <c r="IY1" s="205"/>
      <c r="IZ1" s="205"/>
      <c r="JA1" s="206"/>
      <c r="JB1" s="28" t="s">
        <v>865</v>
      </c>
      <c r="JC1" s="14"/>
      <c r="JD1" s="15"/>
      <c r="JE1" s="10" t="s">
        <v>871</v>
      </c>
      <c r="JF1" s="11"/>
      <c r="JG1" s="12"/>
      <c r="JH1" s="204" t="s">
        <v>843</v>
      </c>
      <c r="JI1" s="205"/>
      <c r="JJ1" s="205"/>
      <c r="JK1" s="205"/>
      <c r="JL1" s="205"/>
      <c r="JM1" s="205"/>
      <c r="JN1" s="205"/>
      <c r="JO1" s="205"/>
      <c r="JP1" s="205"/>
      <c r="JQ1" s="205"/>
      <c r="JR1" s="205"/>
      <c r="JS1" s="205"/>
      <c r="JT1" s="205"/>
      <c r="JU1" s="206"/>
      <c r="JV1" s="28" t="s">
        <v>865</v>
      </c>
      <c r="JW1" s="14"/>
      <c r="JX1" s="15"/>
      <c r="JY1" s="10" t="s">
        <v>871</v>
      </c>
      <c r="JZ1" s="11"/>
      <c r="KA1" s="12"/>
      <c r="KB1" s="204" t="s">
        <v>843</v>
      </c>
      <c r="KC1" s="205"/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6"/>
      <c r="KP1" s="28" t="s">
        <v>865</v>
      </c>
      <c r="KQ1" s="14"/>
      <c r="KR1" s="15"/>
      <c r="KS1" s="10" t="s">
        <v>871</v>
      </c>
      <c r="KT1" s="11"/>
      <c r="KU1" s="12"/>
      <c r="KV1" s="204" t="s">
        <v>843</v>
      </c>
      <c r="KW1" s="205"/>
      <c r="KX1" s="205"/>
      <c r="KY1" s="205"/>
      <c r="KZ1" s="205"/>
      <c r="LA1" s="205"/>
      <c r="LB1" s="205"/>
      <c r="LC1" s="205"/>
      <c r="LD1" s="205"/>
      <c r="LE1" s="205"/>
      <c r="LF1" s="205"/>
      <c r="LG1" s="205"/>
      <c r="LH1" s="205"/>
      <c r="LI1" s="206"/>
      <c r="LJ1" s="28" t="s">
        <v>865</v>
      </c>
      <c r="LK1" s="14"/>
      <c r="LL1" s="15"/>
      <c r="LM1" s="10" t="s">
        <v>871</v>
      </c>
      <c r="LN1" s="11"/>
      <c r="LO1" s="12"/>
      <c r="LP1" s="204" t="s">
        <v>843</v>
      </c>
      <c r="LQ1" s="205"/>
      <c r="LR1" s="205"/>
      <c r="LS1" s="205"/>
      <c r="LT1" s="205"/>
      <c r="LU1" s="205"/>
      <c r="LV1" s="205"/>
      <c r="LW1" s="205"/>
      <c r="LX1" s="205"/>
      <c r="LY1" s="205"/>
      <c r="LZ1" s="205"/>
      <c r="MA1" s="205"/>
      <c r="MB1" s="205"/>
      <c r="MC1" s="206"/>
      <c r="MD1" s="28" t="s">
        <v>865</v>
      </c>
      <c r="ME1" s="14"/>
      <c r="MF1" s="15"/>
      <c r="MG1" s="10" t="s">
        <v>871</v>
      </c>
      <c r="MH1" s="11"/>
      <c r="MI1" s="12"/>
      <c r="MJ1" s="204" t="s">
        <v>843</v>
      </c>
      <c r="MK1" s="205"/>
      <c r="ML1" s="205"/>
      <c r="MM1" s="205"/>
      <c r="MN1" s="205"/>
      <c r="MO1" s="205"/>
      <c r="MP1" s="205"/>
      <c r="MQ1" s="205"/>
      <c r="MR1" s="205"/>
      <c r="MS1" s="205"/>
      <c r="MT1" s="205"/>
      <c r="MU1" s="205"/>
      <c r="MV1" s="205"/>
      <c r="MW1" s="206"/>
      <c r="MX1" s="28" t="s">
        <v>865</v>
      </c>
      <c r="MY1" s="14"/>
      <c r="MZ1" s="15"/>
    </row>
    <row r="2" spans="1:364">
      <c r="A2" s="17" t="s">
        <v>872</v>
      </c>
      <c r="B2" s="17" t="s">
        <v>4</v>
      </c>
      <c r="C2" s="17" t="s">
        <v>873</v>
      </c>
      <c r="D2" s="17" t="s">
        <v>874</v>
      </c>
      <c r="E2" s="18" t="s">
        <v>95</v>
      </c>
      <c r="F2" s="19" t="s">
        <v>96</v>
      </c>
      <c r="G2" s="19" t="s">
        <v>97</v>
      </c>
      <c r="H2" s="19" t="s">
        <v>98</v>
      </c>
      <c r="I2" s="19" t="s">
        <v>99</v>
      </c>
      <c r="J2" s="19" t="s">
        <v>100</v>
      </c>
      <c r="K2" s="19" t="s">
        <v>101</v>
      </c>
      <c r="L2" s="19" t="s">
        <v>102</v>
      </c>
      <c r="M2" s="19" t="s">
        <v>103</v>
      </c>
      <c r="N2" s="19" t="s">
        <v>104</v>
      </c>
      <c r="O2" s="19" t="s">
        <v>105</v>
      </c>
      <c r="P2" s="19" t="s">
        <v>106</v>
      </c>
      <c r="Q2" s="19" t="s">
        <v>107</v>
      </c>
      <c r="R2" s="19" t="s">
        <v>108</v>
      </c>
      <c r="S2" s="19" t="s">
        <v>109</v>
      </c>
      <c r="T2" s="19" t="s">
        <v>110</v>
      </c>
      <c r="U2" s="19" t="s">
        <v>111</v>
      </c>
      <c r="V2" s="19" t="s">
        <v>112</v>
      </c>
      <c r="W2" s="19" t="s">
        <v>113</v>
      </c>
      <c r="X2" s="19" t="s">
        <v>114</v>
      </c>
      <c r="Y2" s="18" t="s">
        <v>95</v>
      </c>
      <c r="Z2" s="19" t="s">
        <v>96</v>
      </c>
      <c r="AA2" s="19" t="s">
        <v>97</v>
      </c>
      <c r="AB2" s="19" t="s">
        <v>98</v>
      </c>
      <c r="AC2" s="19" t="s">
        <v>99</v>
      </c>
      <c r="AD2" s="19" t="s">
        <v>100</v>
      </c>
      <c r="AE2" s="19" t="s">
        <v>101</v>
      </c>
      <c r="AF2" s="19" t="s">
        <v>102</v>
      </c>
      <c r="AG2" s="19" t="s">
        <v>103</v>
      </c>
      <c r="AH2" s="19" t="s">
        <v>104</v>
      </c>
      <c r="AI2" s="19" t="s">
        <v>105</v>
      </c>
      <c r="AJ2" s="19" t="s">
        <v>106</v>
      </c>
      <c r="AK2" s="19" t="s">
        <v>107</v>
      </c>
      <c r="AL2" s="19" t="s">
        <v>108</v>
      </c>
      <c r="AM2" s="19" t="s">
        <v>109</v>
      </c>
      <c r="AN2" s="19" t="s">
        <v>110</v>
      </c>
      <c r="AO2" s="19" t="s">
        <v>111</v>
      </c>
      <c r="AP2" s="19" t="s">
        <v>112</v>
      </c>
      <c r="AQ2" s="19" t="s">
        <v>113</v>
      </c>
      <c r="AR2" s="19" t="s">
        <v>114</v>
      </c>
      <c r="AS2" s="18" t="s">
        <v>95</v>
      </c>
      <c r="AT2" s="19" t="s">
        <v>96</v>
      </c>
      <c r="AU2" s="19" t="s">
        <v>97</v>
      </c>
      <c r="AV2" s="19" t="s">
        <v>98</v>
      </c>
      <c r="AW2" s="19" t="s">
        <v>99</v>
      </c>
      <c r="AX2" s="19" t="s">
        <v>100</v>
      </c>
      <c r="AY2" s="19" t="s">
        <v>101</v>
      </c>
      <c r="AZ2" s="19" t="s">
        <v>102</v>
      </c>
      <c r="BA2" s="19" t="s">
        <v>103</v>
      </c>
      <c r="BB2" s="19" t="s">
        <v>104</v>
      </c>
      <c r="BC2" s="19" t="s">
        <v>105</v>
      </c>
      <c r="BD2" s="19" t="s">
        <v>106</v>
      </c>
      <c r="BE2" s="19" t="s">
        <v>107</v>
      </c>
      <c r="BF2" s="19" t="s">
        <v>108</v>
      </c>
      <c r="BG2" s="19" t="s">
        <v>109</v>
      </c>
      <c r="BH2" s="19" t="s">
        <v>110</v>
      </c>
      <c r="BI2" s="19" t="s">
        <v>111</v>
      </c>
      <c r="BJ2" s="19" t="s">
        <v>112</v>
      </c>
      <c r="BK2" s="19" t="s">
        <v>113</v>
      </c>
      <c r="BL2" s="19" t="s">
        <v>114</v>
      </c>
      <c r="BM2" s="18" t="s">
        <v>95</v>
      </c>
      <c r="BN2" s="19" t="s">
        <v>96</v>
      </c>
      <c r="BO2" s="19" t="s">
        <v>97</v>
      </c>
      <c r="BP2" s="19" t="s">
        <v>98</v>
      </c>
      <c r="BQ2" s="19" t="s">
        <v>99</v>
      </c>
      <c r="BR2" s="19" t="s">
        <v>100</v>
      </c>
      <c r="BS2" s="19" t="s">
        <v>101</v>
      </c>
      <c r="BT2" s="19" t="s">
        <v>102</v>
      </c>
      <c r="BU2" s="19" t="s">
        <v>103</v>
      </c>
      <c r="BV2" s="19" t="s">
        <v>104</v>
      </c>
      <c r="BW2" s="19" t="s">
        <v>105</v>
      </c>
      <c r="BX2" s="19" t="s">
        <v>106</v>
      </c>
      <c r="BY2" s="19" t="s">
        <v>107</v>
      </c>
      <c r="BZ2" s="19" t="s">
        <v>108</v>
      </c>
      <c r="CA2" s="19" t="s">
        <v>109</v>
      </c>
      <c r="CB2" s="19" t="s">
        <v>110</v>
      </c>
      <c r="CC2" s="19" t="s">
        <v>111</v>
      </c>
      <c r="CD2" s="19" t="s">
        <v>112</v>
      </c>
      <c r="CE2" s="19" t="s">
        <v>113</v>
      </c>
      <c r="CF2" s="19" t="s">
        <v>114</v>
      </c>
      <c r="CG2" s="18" t="s">
        <v>95</v>
      </c>
      <c r="CH2" s="19" t="s">
        <v>96</v>
      </c>
      <c r="CI2" s="19" t="s">
        <v>97</v>
      </c>
      <c r="CJ2" s="19" t="s">
        <v>98</v>
      </c>
      <c r="CK2" s="19" t="s">
        <v>99</v>
      </c>
      <c r="CL2" s="19" t="s">
        <v>100</v>
      </c>
      <c r="CM2" s="19" t="s">
        <v>101</v>
      </c>
      <c r="CN2" s="19" t="s">
        <v>102</v>
      </c>
      <c r="CO2" s="19" t="s">
        <v>103</v>
      </c>
      <c r="CP2" s="19" t="s">
        <v>104</v>
      </c>
      <c r="CQ2" s="19" t="s">
        <v>105</v>
      </c>
      <c r="CR2" s="19" t="s">
        <v>106</v>
      </c>
      <c r="CS2" s="19" t="s">
        <v>107</v>
      </c>
      <c r="CT2" s="19" t="s">
        <v>108</v>
      </c>
      <c r="CU2" s="19" t="s">
        <v>109</v>
      </c>
      <c r="CV2" s="20" t="s">
        <v>110</v>
      </c>
      <c r="CW2" s="20" t="s">
        <v>111</v>
      </c>
      <c r="CX2" s="20" t="s">
        <v>112</v>
      </c>
      <c r="CY2" s="20" t="s">
        <v>113</v>
      </c>
      <c r="CZ2" s="20" t="s">
        <v>114</v>
      </c>
      <c r="DA2" s="18" t="s">
        <v>95</v>
      </c>
      <c r="DB2" s="19" t="s">
        <v>96</v>
      </c>
      <c r="DC2" s="19" t="s">
        <v>97</v>
      </c>
      <c r="DD2" s="19" t="s">
        <v>98</v>
      </c>
      <c r="DE2" s="19" t="s">
        <v>99</v>
      </c>
      <c r="DF2" s="19" t="s">
        <v>100</v>
      </c>
      <c r="DG2" s="19" t="s">
        <v>101</v>
      </c>
      <c r="DH2" s="19" t="s">
        <v>102</v>
      </c>
      <c r="DI2" s="19" t="s">
        <v>103</v>
      </c>
      <c r="DJ2" s="19" t="s">
        <v>104</v>
      </c>
      <c r="DK2" s="19" t="s">
        <v>105</v>
      </c>
      <c r="DL2" s="19" t="s">
        <v>106</v>
      </c>
      <c r="DM2" s="19" t="s">
        <v>107</v>
      </c>
      <c r="DN2" s="19" t="s">
        <v>108</v>
      </c>
      <c r="DO2" s="19" t="s">
        <v>109</v>
      </c>
      <c r="DP2" s="19" t="s">
        <v>110</v>
      </c>
      <c r="DQ2" s="19" t="s">
        <v>111</v>
      </c>
      <c r="DR2" s="19" t="s">
        <v>112</v>
      </c>
      <c r="DS2" s="19" t="s">
        <v>113</v>
      </c>
      <c r="DT2" s="19" t="s">
        <v>114</v>
      </c>
      <c r="DU2" s="18" t="s">
        <v>95</v>
      </c>
      <c r="DV2" s="19" t="s">
        <v>96</v>
      </c>
      <c r="DW2" s="19" t="s">
        <v>97</v>
      </c>
      <c r="DX2" s="19" t="s">
        <v>98</v>
      </c>
      <c r="DY2" s="19" t="s">
        <v>99</v>
      </c>
      <c r="DZ2" s="19" t="s">
        <v>100</v>
      </c>
      <c r="EA2" s="19" t="s">
        <v>101</v>
      </c>
      <c r="EB2" s="19" t="s">
        <v>102</v>
      </c>
      <c r="EC2" s="19" t="s">
        <v>103</v>
      </c>
      <c r="ED2" s="19" t="s">
        <v>104</v>
      </c>
      <c r="EE2" s="19" t="s">
        <v>105</v>
      </c>
      <c r="EF2" s="19" t="s">
        <v>106</v>
      </c>
      <c r="EG2" s="19" t="s">
        <v>107</v>
      </c>
      <c r="EH2" s="19" t="s">
        <v>108</v>
      </c>
      <c r="EI2" s="19" t="s">
        <v>109</v>
      </c>
      <c r="EJ2" s="19" t="s">
        <v>110</v>
      </c>
      <c r="EK2" s="19" t="s">
        <v>111</v>
      </c>
      <c r="EL2" s="19" t="s">
        <v>112</v>
      </c>
      <c r="EM2" s="19" t="s">
        <v>113</v>
      </c>
      <c r="EN2" s="19" t="s">
        <v>114</v>
      </c>
      <c r="EO2" s="18" t="s">
        <v>95</v>
      </c>
      <c r="EP2" s="19" t="s">
        <v>96</v>
      </c>
      <c r="EQ2" s="19" t="s">
        <v>97</v>
      </c>
      <c r="ER2" s="19" t="s">
        <v>98</v>
      </c>
      <c r="ES2" s="19" t="s">
        <v>99</v>
      </c>
      <c r="ET2" s="19" t="s">
        <v>100</v>
      </c>
      <c r="EU2" s="19" t="s">
        <v>101</v>
      </c>
      <c r="EV2" s="19" t="s">
        <v>102</v>
      </c>
      <c r="EW2" s="19" t="s">
        <v>103</v>
      </c>
      <c r="EX2" s="19" t="s">
        <v>104</v>
      </c>
      <c r="EY2" s="19" t="s">
        <v>105</v>
      </c>
      <c r="EZ2" s="19" t="s">
        <v>106</v>
      </c>
      <c r="FA2" s="19" t="s">
        <v>107</v>
      </c>
      <c r="FB2" s="19" t="s">
        <v>108</v>
      </c>
      <c r="FC2" s="19" t="s">
        <v>109</v>
      </c>
      <c r="FD2" s="19" t="s">
        <v>110</v>
      </c>
      <c r="FE2" s="19" t="s">
        <v>111</v>
      </c>
      <c r="FF2" s="19" t="s">
        <v>112</v>
      </c>
      <c r="FG2" s="19" t="s">
        <v>113</v>
      </c>
      <c r="FH2" s="19" t="s">
        <v>114</v>
      </c>
      <c r="FI2" s="18" t="s">
        <v>95</v>
      </c>
      <c r="FJ2" s="19" t="s">
        <v>96</v>
      </c>
      <c r="FK2" s="19" t="s">
        <v>97</v>
      </c>
      <c r="FL2" s="19" t="s">
        <v>98</v>
      </c>
      <c r="FM2" s="19" t="s">
        <v>99</v>
      </c>
      <c r="FN2" s="19" t="s">
        <v>100</v>
      </c>
      <c r="FO2" s="19" t="s">
        <v>101</v>
      </c>
      <c r="FP2" s="19" t="s">
        <v>102</v>
      </c>
      <c r="FQ2" s="19" t="s">
        <v>103</v>
      </c>
      <c r="FR2" s="19" t="s">
        <v>104</v>
      </c>
      <c r="FS2" s="19" t="s">
        <v>105</v>
      </c>
      <c r="FT2" s="19" t="s">
        <v>106</v>
      </c>
      <c r="FU2" s="19" t="s">
        <v>107</v>
      </c>
      <c r="FV2" s="19" t="s">
        <v>108</v>
      </c>
      <c r="FW2" s="19" t="s">
        <v>109</v>
      </c>
      <c r="FX2" s="19" t="s">
        <v>110</v>
      </c>
      <c r="FY2" s="19" t="s">
        <v>111</v>
      </c>
      <c r="FZ2" s="19" t="s">
        <v>112</v>
      </c>
      <c r="GA2" s="19" t="s">
        <v>113</v>
      </c>
      <c r="GB2" s="19" t="s">
        <v>114</v>
      </c>
      <c r="GC2" s="18" t="s">
        <v>95</v>
      </c>
      <c r="GD2" s="19" t="s">
        <v>96</v>
      </c>
      <c r="GE2" s="19" t="s">
        <v>97</v>
      </c>
      <c r="GF2" s="19" t="s">
        <v>98</v>
      </c>
      <c r="GG2" s="19" t="s">
        <v>99</v>
      </c>
      <c r="GH2" s="19" t="s">
        <v>100</v>
      </c>
      <c r="GI2" s="19" t="s">
        <v>101</v>
      </c>
      <c r="GJ2" s="19" t="s">
        <v>102</v>
      </c>
      <c r="GK2" s="19" t="s">
        <v>103</v>
      </c>
      <c r="GL2" s="19" t="s">
        <v>104</v>
      </c>
      <c r="GM2" s="19" t="s">
        <v>105</v>
      </c>
      <c r="GN2" s="19" t="s">
        <v>106</v>
      </c>
      <c r="GO2" s="19" t="s">
        <v>107</v>
      </c>
      <c r="GP2" s="19" t="s">
        <v>108</v>
      </c>
      <c r="GQ2" s="19" t="s">
        <v>109</v>
      </c>
      <c r="GR2" s="19" t="s">
        <v>110</v>
      </c>
      <c r="GS2" s="19" t="s">
        <v>111</v>
      </c>
      <c r="GT2" s="19" t="s">
        <v>112</v>
      </c>
      <c r="GU2" s="19" t="s">
        <v>113</v>
      </c>
      <c r="GV2" s="19" t="s">
        <v>114</v>
      </c>
      <c r="GW2" s="18" t="s">
        <v>95</v>
      </c>
      <c r="GX2" s="19" t="s">
        <v>96</v>
      </c>
      <c r="GY2" s="19" t="s">
        <v>97</v>
      </c>
      <c r="GZ2" s="19" t="s">
        <v>98</v>
      </c>
      <c r="HA2" s="19" t="s">
        <v>99</v>
      </c>
      <c r="HB2" s="19" t="s">
        <v>100</v>
      </c>
      <c r="HC2" s="19" t="s">
        <v>101</v>
      </c>
      <c r="HD2" s="19" t="s">
        <v>102</v>
      </c>
      <c r="HE2" s="19" t="s">
        <v>103</v>
      </c>
      <c r="HF2" s="19" t="s">
        <v>104</v>
      </c>
      <c r="HG2" s="19" t="s">
        <v>105</v>
      </c>
      <c r="HH2" s="19" t="s">
        <v>106</v>
      </c>
      <c r="HI2" s="19" t="s">
        <v>107</v>
      </c>
      <c r="HJ2" s="19" t="s">
        <v>108</v>
      </c>
      <c r="HK2" s="19" t="s">
        <v>109</v>
      </c>
      <c r="HL2" s="19" t="s">
        <v>110</v>
      </c>
      <c r="HM2" s="19" t="s">
        <v>111</v>
      </c>
      <c r="HN2" s="19" t="s">
        <v>112</v>
      </c>
      <c r="HO2" s="19" t="s">
        <v>113</v>
      </c>
      <c r="HP2" s="19" t="s">
        <v>114</v>
      </c>
      <c r="HQ2" s="18" t="s">
        <v>95</v>
      </c>
      <c r="HR2" s="19" t="s">
        <v>96</v>
      </c>
      <c r="HS2" s="19" t="s">
        <v>97</v>
      </c>
      <c r="HT2" s="19" t="s">
        <v>98</v>
      </c>
      <c r="HU2" s="19" t="s">
        <v>99</v>
      </c>
      <c r="HV2" s="19" t="s">
        <v>100</v>
      </c>
      <c r="HW2" s="19" t="s">
        <v>101</v>
      </c>
      <c r="HX2" s="19" t="s">
        <v>102</v>
      </c>
      <c r="HY2" s="19" t="s">
        <v>103</v>
      </c>
      <c r="HZ2" s="19" t="s">
        <v>104</v>
      </c>
      <c r="IA2" s="19" t="s">
        <v>105</v>
      </c>
      <c r="IB2" s="19" t="s">
        <v>106</v>
      </c>
      <c r="IC2" s="19" t="s">
        <v>107</v>
      </c>
      <c r="ID2" s="19" t="s">
        <v>108</v>
      </c>
      <c r="IE2" s="19" t="s">
        <v>109</v>
      </c>
      <c r="IF2" s="19" t="s">
        <v>110</v>
      </c>
      <c r="IG2" s="19" t="s">
        <v>111</v>
      </c>
      <c r="IH2" s="19" t="s">
        <v>112</v>
      </c>
      <c r="II2" s="19" t="s">
        <v>113</v>
      </c>
      <c r="IJ2" s="19" t="s">
        <v>114</v>
      </c>
      <c r="IK2" s="18" t="s">
        <v>95</v>
      </c>
      <c r="IL2" s="19" t="s">
        <v>96</v>
      </c>
      <c r="IM2" s="19" t="s">
        <v>97</v>
      </c>
      <c r="IN2" s="19" t="s">
        <v>98</v>
      </c>
      <c r="IO2" s="19" t="s">
        <v>99</v>
      </c>
      <c r="IP2" s="19" t="s">
        <v>100</v>
      </c>
      <c r="IQ2" s="19" t="s">
        <v>101</v>
      </c>
      <c r="IR2" s="19" t="s">
        <v>102</v>
      </c>
      <c r="IS2" s="19" t="s">
        <v>103</v>
      </c>
      <c r="IT2" s="19" t="s">
        <v>104</v>
      </c>
      <c r="IU2" s="19" t="s">
        <v>105</v>
      </c>
      <c r="IV2" s="19" t="s">
        <v>106</v>
      </c>
      <c r="IW2" s="19" t="s">
        <v>107</v>
      </c>
      <c r="IX2" s="19" t="s">
        <v>108</v>
      </c>
      <c r="IY2" s="19" t="s">
        <v>109</v>
      </c>
      <c r="IZ2" s="19" t="s">
        <v>110</v>
      </c>
      <c r="JA2" s="19" t="s">
        <v>111</v>
      </c>
      <c r="JB2" s="19" t="s">
        <v>112</v>
      </c>
      <c r="JC2" s="19" t="s">
        <v>113</v>
      </c>
      <c r="JD2" s="19" t="s">
        <v>114</v>
      </c>
      <c r="JE2" s="18" t="s">
        <v>95</v>
      </c>
      <c r="JF2" s="19" t="s">
        <v>96</v>
      </c>
      <c r="JG2" s="19" t="s">
        <v>97</v>
      </c>
      <c r="JH2" s="19" t="s">
        <v>98</v>
      </c>
      <c r="JI2" s="19" t="s">
        <v>99</v>
      </c>
      <c r="JJ2" s="19" t="s">
        <v>100</v>
      </c>
      <c r="JK2" s="19" t="s">
        <v>101</v>
      </c>
      <c r="JL2" s="19" t="s">
        <v>102</v>
      </c>
      <c r="JM2" s="19" t="s">
        <v>103</v>
      </c>
      <c r="JN2" s="19" t="s">
        <v>104</v>
      </c>
      <c r="JO2" s="19" t="s">
        <v>105</v>
      </c>
      <c r="JP2" s="19" t="s">
        <v>106</v>
      </c>
      <c r="JQ2" s="19" t="s">
        <v>107</v>
      </c>
      <c r="JR2" s="19" t="s">
        <v>108</v>
      </c>
      <c r="JS2" s="19" t="s">
        <v>109</v>
      </c>
      <c r="JT2" s="19" t="s">
        <v>110</v>
      </c>
      <c r="JU2" s="19" t="s">
        <v>111</v>
      </c>
      <c r="JV2" s="19" t="s">
        <v>112</v>
      </c>
      <c r="JW2" s="19" t="s">
        <v>113</v>
      </c>
      <c r="JX2" s="19" t="s">
        <v>114</v>
      </c>
      <c r="JY2" s="18" t="s">
        <v>95</v>
      </c>
      <c r="JZ2" s="19" t="s">
        <v>96</v>
      </c>
      <c r="KA2" s="19" t="s">
        <v>97</v>
      </c>
      <c r="KB2" s="19" t="s">
        <v>98</v>
      </c>
      <c r="KC2" s="19" t="s">
        <v>99</v>
      </c>
      <c r="KD2" s="19" t="s">
        <v>100</v>
      </c>
      <c r="KE2" s="19" t="s">
        <v>101</v>
      </c>
      <c r="KF2" s="19" t="s">
        <v>102</v>
      </c>
      <c r="KG2" s="19" t="s">
        <v>103</v>
      </c>
      <c r="KH2" s="19" t="s">
        <v>104</v>
      </c>
      <c r="KI2" s="19" t="s">
        <v>105</v>
      </c>
      <c r="KJ2" s="19" t="s">
        <v>106</v>
      </c>
      <c r="KK2" s="19" t="s">
        <v>107</v>
      </c>
      <c r="KL2" s="19" t="s">
        <v>108</v>
      </c>
      <c r="KM2" s="19" t="s">
        <v>109</v>
      </c>
      <c r="KN2" s="19" t="s">
        <v>110</v>
      </c>
      <c r="KO2" s="19" t="s">
        <v>111</v>
      </c>
      <c r="KP2" s="19" t="s">
        <v>112</v>
      </c>
      <c r="KQ2" s="19" t="s">
        <v>113</v>
      </c>
      <c r="KR2" s="19" t="s">
        <v>114</v>
      </c>
      <c r="KS2" s="18" t="s">
        <v>95</v>
      </c>
      <c r="KT2" s="19" t="s">
        <v>96</v>
      </c>
      <c r="KU2" s="19" t="s">
        <v>97</v>
      </c>
      <c r="KV2" s="19" t="s">
        <v>98</v>
      </c>
      <c r="KW2" s="19" t="s">
        <v>99</v>
      </c>
      <c r="KX2" s="19" t="s">
        <v>100</v>
      </c>
      <c r="KY2" s="19" t="s">
        <v>101</v>
      </c>
      <c r="KZ2" s="19" t="s">
        <v>102</v>
      </c>
      <c r="LA2" s="19" t="s">
        <v>103</v>
      </c>
      <c r="LB2" s="19" t="s">
        <v>104</v>
      </c>
      <c r="LC2" s="19" t="s">
        <v>105</v>
      </c>
      <c r="LD2" s="19" t="s">
        <v>106</v>
      </c>
      <c r="LE2" s="19" t="s">
        <v>107</v>
      </c>
      <c r="LF2" s="19" t="s">
        <v>108</v>
      </c>
      <c r="LG2" s="19" t="s">
        <v>109</v>
      </c>
      <c r="LH2" s="19" t="s">
        <v>110</v>
      </c>
      <c r="LI2" s="19" t="s">
        <v>111</v>
      </c>
      <c r="LJ2" s="19" t="s">
        <v>112</v>
      </c>
      <c r="LK2" s="19" t="s">
        <v>113</v>
      </c>
      <c r="LL2" s="19" t="s">
        <v>114</v>
      </c>
      <c r="LM2" s="18" t="s">
        <v>95</v>
      </c>
      <c r="LN2" s="19" t="s">
        <v>96</v>
      </c>
      <c r="LO2" s="19" t="s">
        <v>97</v>
      </c>
      <c r="LP2" s="19" t="s">
        <v>98</v>
      </c>
      <c r="LQ2" s="19" t="s">
        <v>99</v>
      </c>
      <c r="LR2" s="19" t="s">
        <v>100</v>
      </c>
      <c r="LS2" s="19" t="s">
        <v>101</v>
      </c>
      <c r="LT2" s="19" t="s">
        <v>102</v>
      </c>
      <c r="LU2" s="19" t="s">
        <v>103</v>
      </c>
      <c r="LV2" s="19" t="s">
        <v>104</v>
      </c>
      <c r="LW2" s="19" t="s">
        <v>105</v>
      </c>
      <c r="LX2" s="19" t="s">
        <v>106</v>
      </c>
      <c r="LY2" s="19" t="s">
        <v>107</v>
      </c>
      <c r="LZ2" s="19" t="s">
        <v>108</v>
      </c>
      <c r="MA2" s="19" t="s">
        <v>109</v>
      </c>
      <c r="MB2" s="19" t="s">
        <v>110</v>
      </c>
      <c r="MC2" s="19" t="s">
        <v>111</v>
      </c>
      <c r="MD2" s="19" t="s">
        <v>112</v>
      </c>
      <c r="ME2" s="19" t="s">
        <v>113</v>
      </c>
      <c r="MF2" s="19" t="s">
        <v>114</v>
      </c>
      <c r="MG2" s="18" t="s">
        <v>95</v>
      </c>
      <c r="MH2" s="19" t="s">
        <v>96</v>
      </c>
      <c r="MI2" s="19" t="s">
        <v>97</v>
      </c>
      <c r="MJ2" s="19" t="s">
        <v>98</v>
      </c>
      <c r="MK2" s="19" t="s">
        <v>99</v>
      </c>
      <c r="ML2" s="19" t="s">
        <v>100</v>
      </c>
      <c r="MM2" s="19" t="s">
        <v>101</v>
      </c>
      <c r="MN2" s="19" t="s">
        <v>102</v>
      </c>
      <c r="MO2" s="19" t="s">
        <v>103</v>
      </c>
      <c r="MP2" s="19" t="s">
        <v>104</v>
      </c>
      <c r="MQ2" s="19" t="s">
        <v>105</v>
      </c>
      <c r="MR2" s="19" t="s">
        <v>106</v>
      </c>
      <c r="MS2" s="19" t="s">
        <v>107</v>
      </c>
      <c r="MT2" s="19" t="s">
        <v>108</v>
      </c>
      <c r="MU2" s="19" t="s">
        <v>109</v>
      </c>
      <c r="MV2" s="19" t="s">
        <v>110</v>
      </c>
      <c r="MW2" s="19" t="s">
        <v>111</v>
      </c>
      <c r="MX2" s="19" t="s">
        <v>112</v>
      </c>
      <c r="MY2" s="19" t="s">
        <v>113</v>
      </c>
      <c r="MZ2" s="19" t="s">
        <v>114</v>
      </c>
    </row>
    <row r="3" spans="1:364">
      <c r="A3" s="21" t="s">
        <v>1384</v>
      </c>
      <c r="B3" s="29" t="s">
        <v>1385</v>
      </c>
      <c r="C3" s="21" t="s">
        <v>886</v>
      </c>
      <c r="D3" s="9" t="s">
        <v>1385</v>
      </c>
      <c r="E3" s="22"/>
      <c r="F3" s="23"/>
      <c r="G3" s="23"/>
      <c r="H3" s="23">
        <v>48.105350000000001</v>
      </c>
      <c r="I3" s="23">
        <v>48.47203141</v>
      </c>
      <c r="J3" s="23">
        <v>49.974664390000001</v>
      </c>
      <c r="K3" s="23">
        <v>51.523878979999999</v>
      </c>
      <c r="L3" s="23">
        <v>53.121119229999998</v>
      </c>
      <c r="M3" s="23">
        <v>54.76787393</v>
      </c>
      <c r="N3" s="23">
        <v>56.465678019999999</v>
      </c>
      <c r="O3" s="23">
        <v>58.216114040000001</v>
      </c>
      <c r="P3" s="23">
        <v>60.020813570000001</v>
      </c>
      <c r="Q3" s="23">
        <v>61.881458790000003</v>
      </c>
      <c r="R3" s="23">
        <v>63.799784019999997</v>
      </c>
      <c r="S3" s="23">
        <v>63.799784019999997</v>
      </c>
      <c r="T3" s="23">
        <v>67.816682220000004</v>
      </c>
      <c r="U3" s="23">
        <v>69.918999369999995</v>
      </c>
      <c r="V3" s="23">
        <v>72.086488349999996</v>
      </c>
      <c r="W3" s="23">
        <v>74.321169490000003</v>
      </c>
      <c r="X3" s="23">
        <v>76.625125740000001</v>
      </c>
      <c r="Y3" s="22"/>
      <c r="Z3" s="23"/>
      <c r="AA3" s="23"/>
      <c r="AB3" s="9">
        <v>88.25</v>
      </c>
      <c r="AC3" s="9">
        <v>91.78</v>
      </c>
      <c r="AD3" s="9">
        <v>95.45</v>
      </c>
      <c r="AE3" s="9">
        <v>99.27</v>
      </c>
      <c r="AF3" s="9">
        <v>103.24</v>
      </c>
      <c r="AG3" s="9">
        <v>107.37</v>
      </c>
      <c r="AH3" s="9">
        <v>111.66</v>
      </c>
      <c r="AI3" s="9">
        <v>116.13</v>
      </c>
      <c r="AJ3" s="9">
        <v>120.78</v>
      </c>
      <c r="AK3" s="9">
        <v>125.61</v>
      </c>
      <c r="AL3" s="9">
        <v>130.63</v>
      </c>
      <c r="AM3" s="9">
        <v>135.86000000000001</v>
      </c>
      <c r="AN3" s="9">
        <v>141.29</v>
      </c>
      <c r="AO3" s="9">
        <v>146.94</v>
      </c>
      <c r="AP3" s="9">
        <v>152.82</v>
      </c>
      <c r="AQ3" s="9">
        <v>158.93</v>
      </c>
      <c r="AR3" s="9">
        <v>165.29</v>
      </c>
      <c r="AS3" s="22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2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2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2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2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2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1386</v>
      </c>
      <c r="B4" s="29" t="s">
        <v>1387</v>
      </c>
      <c r="C4" s="21" t="s">
        <v>886</v>
      </c>
      <c r="D4" s="9" t="s">
        <v>1388</v>
      </c>
      <c r="E4" s="22"/>
      <c r="F4" s="23"/>
      <c r="G4" s="23"/>
      <c r="H4" s="23">
        <v>124</v>
      </c>
      <c r="I4" s="23">
        <v>132.28126560000001</v>
      </c>
      <c r="J4" s="23">
        <v>135.32373471</v>
      </c>
      <c r="K4" s="23">
        <v>138.43618061000001</v>
      </c>
      <c r="L4" s="23">
        <v>141.62021275999999</v>
      </c>
      <c r="M4" s="23">
        <v>144.87747765</v>
      </c>
      <c r="N4" s="23">
        <v>148.20965964000001</v>
      </c>
      <c r="O4" s="23">
        <v>151.61848180999999</v>
      </c>
      <c r="P4" s="23">
        <v>155.10570688999999</v>
      </c>
      <c r="Q4" s="23">
        <v>158.67313815</v>
      </c>
      <c r="R4" s="23">
        <v>162.32262033000001</v>
      </c>
      <c r="S4" s="23">
        <v>162.32262033000001</v>
      </c>
      <c r="T4" s="23">
        <v>169.87532952999999</v>
      </c>
      <c r="U4" s="23">
        <v>173.78246211000001</v>
      </c>
      <c r="V4" s="23">
        <v>177.77945874</v>
      </c>
      <c r="W4" s="23">
        <v>181.86838628999999</v>
      </c>
      <c r="X4" s="23">
        <v>186.05135917000001</v>
      </c>
      <c r="Y4" s="22"/>
      <c r="Z4" s="23"/>
      <c r="AA4" s="23"/>
      <c r="AB4" s="9">
        <v>156.41999999999999</v>
      </c>
      <c r="AC4" s="9">
        <v>162.68</v>
      </c>
      <c r="AD4" s="9">
        <v>169.19</v>
      </c>
      <c r="AE4" s="9">
        <v>175.96</v>
      </c>
      <c r="AF4" s="9">
        <v>183</v>
      </c>
      <c r="AG4" s="9">
        <v>190.32</v>
      </c>
      <c r="AH4" s="9">
        <v>197.93</v>
      </c>
      <c r="AI4" s="9">
        <v>205.85</v>
      </c>
      <c r="AJ4" s="9">
        <v>214.08</v>
      </c>
      <c r="AK4" s="9">
        <v>222.64</v>
      </c>
      <c r="AL4" s="9">
        <v>231.55</v>
      </c>
      <c r="AM4" s="9">
        <v>240.81</v>
      </c>
      <c r="AN4" s="9">
        <v>250.44</v>
      </c>
      <c r="AO4" s="9">
        <v>260.45999999999998</v>
      </c>
      <c r="AP4" s="9">
        <v>270.88</v>
      </c>
      <c r="AQ4" s="9">
        <v>281.72000000000003</v>
      </c>
      <c r="AR4" s="9">
        <v>292.99</v>
      </c>
      <c r="AS4" s="22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2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2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2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2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2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2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2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2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2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2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2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2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2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2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2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</row>
    <row r="5" spans="1:364">
      <c r="A5" s="21" t="s">
        <v>1389</v>
      </c>
      <c r="B5" s="29" t="s">
        <v>1390</v>
      </c>
      <c r="C5" s="21" t="s">
        <v>886</v>
      </c>
      <c r="D5" s="9" t="s">
        <v>1390</v>
      </c>
      <c r="E5" s="22"/>
      <c r="F5" s="23"/>
      <c r="G5" s="23"/>
      <c r="H5" s="23">
        <v>138.107225</v>
      </c>
      <c r="I5" s="23">
        <v>138.98273538000001</v>
      </c>
      <c r="J5" s="23">
        <v>143.29120018</v>
      </c>
      <c r="K5" s="23">
        <v>147.73322737999999</v>
      </c>
      <c r="L5" s="23">
        <v>152.31295743000001</v>
      </c>
      <c r="M5" s="23">
        <v>157.03465911000001</v>
      </c>
      <c r="N5" s="23">
        <v>161.90273354000001</v>
      </c>
      <c r="O5" s="23">
        <v>166.92171827999999</v>
      </c>
      <c r="P5" s="23">
        <v>172.09629154999999</v>
      </c>
      <c r="Q5" s="23">
        <v>177.43127659000001</v>
      </c>
      <c r="R5" s="23">
        <v>182.93164616000001</v>
      </c>
      <c r="S5" s="23">
        <v>182.93164616000001</v>
      </c>
      <c r="T5" s="23">
        <v>194.44920553</v>
      </c>
      <c r="U5" s="23">
        <v>200.47713091</v>
      </c>
      <c r="V5" s="23">
        <v>206.69192196</v>
      </c>
      <c r="W5" s="23">
        <v>213.09937155</v>
      </c>
      <c r="X5" s="23">
        <v>219.70545206</v>
      </c>
      <c r="Y5" s="22"/>
      <c r="Z5" s="23"/>
      <c r="AA5" s="23"/>
      <c r="AB5" s="9">
        <v>204.24</v>
      </c>
      <c r="AC5" s="9">
        <v>212.41</v>
      </c>
      <c r="AD5" s="9">
        <v>220.91</v>
      </c>
      <c r="AE5" s="9">
        <v>229.75</v>
      </c>
      <c r="AF5" s="9">
        <v>238.94</v>
      </c>
      <c r="AG5" s="9">
        <v>248.5</v>
      </c>
      <c r="AH5" s="9">
        <v>258.44</v>
      </c>
      <c r="AI5" s="9">
        <v>268.77999999999997</v>
      </c>
      <c r="AJ5" s="9">
        <v>279.52999999999997</v>
      </c>
      <c r="AK5" s="9">
        <v>290.70999999999998</v>
      </c>
      <c r="AL5" s="9">
        <v>302.33999999999997</v>
      </c>
      <c r="AM5" s="9">
        <v>314.43</v>
      </c>
      <c r="AN5" s="9">
        <v>327.01</v>
      </c>
      <c r="AO5" s="9">
        <v>340.09</v>
      </c>
      <c r="AP5" s="9">
        <v>353.69</v>
      </c>
      <c r="AQ5" s="9">
        <v>367.84</v>
      </c>
      <c r="AR5" s="9">
        <v>382.55</v>
      </c>
      <c r="AS5" s="22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2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2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2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2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2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2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2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2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2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2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2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2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2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2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2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</row>
    <row r="6" spans="1:364">
      <c r="A6" s="21" t="s">
        <v>1391</v>
      </c>
      <c r="B6" s="29" t="s">
        <v>1392</v>
      </c>
      <c r="C6" s="21" t="s">
        <v>839</v>
      </c>
      <c r="D6" s="9" t="s">
        <v>1392</v>
      </c>
      <c r="E6" s="22"/>
      <c r="F6" s="23"/>
      <c r="G6" s="23"/>
      <c r="H6" s="23">
        <v>1</v>
      </c>
      <c r="I6" s="23">
        <v>1.0229999999999999</v>
      </c>
      <c r="J6" s="23">
        <v>1.046529</v>
      </c>
      <c r="K6" s="23">
        <v>1.0705991699999999</v>
      </c>
      <c r="L6" s="23">
        <v>1.0952229499999999</v>
      </c>
      <c r="M6" s="23">
        <v>1.1204130800000001</v>
      </c>
      <c r="N6" s="23">
        <v>1.1461825800000001</v>
      </c>
      <c r="O6" s="23">
        <v>1.17254478</v>
      </c>
      <c r="P6" s="23">
        <v>1.1995133099999999</v>
      </c>
      <c r="Q6" s="23">
        <v>1.2271021099999999</v>
      </c>
      <c r="R6" s="23">
        <v>1.2553254599999999</v>
      </c>
      <c r="S6" s="23">
        <v>1.2553254599999999</v>
      </c>
      <c r="T6" s="23">
        <v>1.3137345</v>
      </c>
      <c r="U6" s="23">
        <v>1.3439503900000001</v>
      </c>
      <c r="V6" s="23">
        <v>1.3748612499999999</v>
      </c>
      <c r="W6" s="23">
        <v>1.40648306</v>
      </c>
      <c r="X6" s="23">
        <v>1.43883217</v>
      </c>
      <c r="Y6" s="22"/>
      <c r="Z6" s="23"/>
      <c r="AA6" s="23"/>
      <c r="AB6" s="9">
        <v>1.5</v>
      </c>
      <c r="AC6" s="9">
        <v>1.54</v>
      </c>
      <c r="AD6" s="9">
        <v>1.58</v>
      </c>
      <c r="AE6" s="9">
        <v>1.62</v>
      </c>
      <c r="AF6" s="9">
        <v>1.66</v>
      </c>
      <c r="AG6" s="9">
        <v>1.7</v>
      </c>
      <c r="AH6" s="9">
        <v>1.74</v>
      </c>
      <c r="AI6" s="9">
        <v>1.78</v>
      </c>
      <c r="AJ6" s="9">
        <v>1.82</v>
      </c>
      <c r="AK6" s="9">
        <v>1.87</v>
      </c>
      <c r="AL6" s="9">
        <v>1.92</v>
      </c>
      <c r="AM6" s="9">
        <v>1.97</v>
      </c>
      <c r="AN6" s="9">
        <v>2.02</v>
      </c>
      <c r="AO6" s="9">
        <v>2.0699999999999998</v>
      </c>
      <c r="AP6" s="9">
        <v>2.12</v>
      </c>
      <c r="AQ6" s="9">
        <v>2.17</v>
      </c>
      <c r="AR6" s="9">
        <v>2.2200000000000002</v>
      </c>
      <c r="AS6" s="22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2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2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2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2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2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2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2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2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2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2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2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2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2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2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2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</row>
    <row r="7" spans="1:364">
      <c r="A7" s="21" t="s">
        <v>1393</v>
      </c>
      <c r="B7" s="21" t="s">
        <v>1394</v>
      </c>
      <c r="C7" s="21" t="s">
        <v>886</v>
      </c>
      <c r="D7" s="9" t="s">
        <v>1394</v>
      </c>
      <c r="E7" s="22"/>
      <c r="F7" s="23"/>
      <c r="G7" s="23"/>
      <c r="H7" s="23">
        <v>79.343826879999995</v>
      </c>
      <c r="I7" s="23">
        <v>81.803485510000002</v>
      </c>
      <c r="J7" s="23">
        <v>84.339393560000005</v>
      </c>
      <c r="K7" s="23">
        <v>86.953914760000004</v>
      </c>
      <c r="L7" s="23">
        <v>89.649486120000006</v>
      </c>
      <c r="M7" s="23">
        <v>92.428620190000004</v>
      </c>
      <c r="N7" s="23">
        <v>95.293907410000003</v>
      </c>
      <c r="O7" s="23">
        <v>98.248018540000004</v>
      </c>
      <c r="P7" s="23">
        <v>101.29370711999999</v>
      </c>
      <c r="Q7" s="23">
        <v>104.43381204000001</v>
      </c>
      <c r="R7" s="23">
        <v>107.67126021</v>
      </c>
      <c r="S7" s="23">
        <v>107.67126021</v>
      </c>
      <c r="T7" s="23">
        <v>114.45035042000001</v>
      </c>
      <c r="U7" s="23">
        <v>117.99831129</v>
      </c>
      <c r="V7" s="23">
        <v>121.65625894</v>
      </c>
      <c r="W7" s="23">
        <v>125.42760296</v>
      </c>
      <c r="X7" s="23">
        <v>129.31585866</v>
      </c>
      <c r="Y7" s="22"/>
      <c r="Z7" s="23"/>
      <c r="AA7" s="23"/>
      <c r="AB7" s="23">
        <v>79.343826879999995</v>
      </c>
      <c r="AC7" s="23">
        <v>81.803485510000002</v>
      </c>
      <c r="AD7" s="23">
        <v>84.339393560000005</v>
      </c>
      <c r="AE7" s="23">
        <v>86.953914760000004</v>
      </c>
      <c r="AF7" s="23">
        <v>89.649486120000006</v>
      </c>
      <c r="AG7" s="23">
        <v>92.428620190000004</v>
      </c>
      <c r="AH7" s="23">
        <v>95.293907410000003</v>
      </c>
      <c r="AI7" s="23">
        <v>98.248018540000004</v>
      </c>
      <c r="AJ7" s="23">
        <v>101.29370711999999</v>
      </c>
      <c r="AK7" s="23">
        <v>104.43381204000001</v>
      </c>
      <c r="AL7" s="23">
        <v>107.67126021</v>
      </c>
      <c r="AM7" s="23">
        <v>107.67126021</v>
      </c>
      <c r="AN7" s="23">
        <v>114.45035042000001</v>
      </c>
      <c r="AO7" s="23">
        <v>117.99831129</v>
      </c>
      <c r="AP7" s="23">
        <v>121.65625894</v>
      </c>
      <c r="AQ7" s="23">
        <v>125.42760296</v>
      </c>
      <c r="AR7" s="23">
        <v>129.31585866</v>
      </c>
      <c r="AS7" s="22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2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2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2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2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2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2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2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2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2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2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2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2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2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2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2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</row>
    <row r="8" spans="1:364">
      <c r="A8" s="9" t="s">
        <v>1395</v>
      </c>
      <c r="B8" s="30" t="s">
        <v>1396</v>
      </c>
      <c r="C8" s="9" t="s">
        <v>886</v>
      </c>
      <c r="D8" s="31" t="s">
        <v>1396</v>
      </c>
      <c r="E8" s="32"/>
      <c r="F8" s="32"/>
      <c r="G8" s="32"/>
      <c r="H8" s="32">
        <v>90.37</v>
      </c>
      <c r="I8" s="32">
        <v>83.08</v>
      </c>
      <c r="J8" s="32">
        <v>86.45</v>
      </c>
      <c r="K8" s="32">
        <v>89.95</v>
      </c>
      <c r="L8" s="32">
        <v>89.95</v>
      </c>
      <c r="M8" s="32">
        <v>89.95</v>
      </c>
      <c r="N8" s="32">
        <v>89.95</v>
      </c>
      <c r="O8" s="32">
        <v>89.95</v>
      </c>
      <c r="P8" s="32">
        <v>89.95</v>
      </c>
      <c r="Q8" s="32">
        <v>89.95</v>
      </c>
      <c r="R8" s="32">
        <v>89.95</v>
      </c>
      <c r="S8" s="32">
        <v>89.95</v>
      </c>
      <c r="T8" s="32">
        <v>89.95</v>
      </c>
      <c r="U8" s="32">
        <v>89.95</v>
      </c>
      <c r="V8" s="32">
        <v>89.95</v>
      </c>
      <c r="W8" s="32">
        <v>89.95</v>
      </c>
      <c r="X8" s="32">
        <v>89.95</v>
      </c>
      <c r="Y8" s="22"/>
      <c r="Z8" s="23"/>
      <c r="AA8" s="23"/>
      <c r="AB8" s="9">
        <v>120.34</v>
      </c>
      <c r="AC8" s="9">
        <v>125.15</v>
      </c>
      <c r="AD8" s="9">
        <v>130.16</v>
      </c>
      <c r="AE8" s="9">
        <v>135.37</v>
      </c>
      <c r="AF8" s="9">
        <v>140.78</v>
      </c>
      <c r="AG8" s="9">
        <v>146.41</v>
      </c>
      <c r="AH8" s="9">
        <v>152.27000000000001</v>
      </c>
      <c r="AI8" s="9">
        <v>158.36000000000001</v>
      </c>
      <c r="AJ8" s="9">
        <v>164.69</v>
      </c>
      <c r="AK8" s="9">
        <v>171.28</v>
      </c>
      <c r="AL8" s="9">
        <v>178.13</v>
      </c>
      <c r="AM8" s="9">
        <v>185.26</v>
      </c>
      <c r="AN8" s="9">
        <v>192.67</v>
      </c>
      <c r="AO8" s="9">
        <v>200.38</v>
      </c>
      <c r="AP8" s="9">
        <v>208.4</v>
      </c>
      <c r="AQ8" s="9">
        <v>216.74</v>
      </c>
      <c r="AR8" s="9">
        <v>225.41</v>
      </c>
      <c r="AS8" s="2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2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2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2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2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2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2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2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2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2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2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2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2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2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2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2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</row>
    <row r="9" spans="1:364">
      <c r="A9" s="9" t="s">
        <v>1397</v>
      </c>
      <c r="B9" s="9" t="s">
        <v>1398</v>
      </c>
      <c r="C9" s="9" t="s">
        <v>886</v>
      </c>
      <c r="D9" s="31" t="s">
        <v>1398</v>
      </c>
      <c r="E9" s="32"/>
      <c r="F9" s="32"/>
      <c r="G9" s="32"/>
      <c r="H9" s="32">
        <v>79.849999999999994</v>
      </c>
      <c r="I9" s="32">
        <v>83.08</v>
      </c>
      <c r="J9" s="32">
        <v>86.45</v>
      </c>
      <c r="K9" s="32">
        <v>89.95</v>
      </c>
      <c r="L9" s="32">
        <v>89.95</v>
      </c>
      <c r="M9" s="32">
        <v>89.95</v>
      </c>
      <c r="N9" s="32">
        <v>89.95</v>
      </c>
      <c r="O9" s="32">
        <v>89.95</v>
      </c>
      <c r="P9" s="32">
        <v>89.95</v>
      </c>
      <c r="Q9" s="32">
        <v>89.95</v>
      </c>
      <c r="R9" s="32">
        <v>89.95</v>
      </c>
      <c r="S9" s="32">
        <v>89.95</v>
      </c>
      <c r="T9" s="32">
        <v>89.95</v>
      </c>
      <c r="U9" s="32">
        <v>89.95</v>
      </c>
      <c r="V9" s="32">
        <v>89.95</v>
      </c>
      <c r="W9" s="32">
        <v>89.95</v>
      </c>
      <c r="X9" s="32">
        <v>89.95</v>
      </c>
      <c r="Y9" s="22"/>
      <c r="Z9" s="23"/>
      <c r="AA9" s="23"/>
      <c r="AB9" s="32">
        <v>79.849999999999994</v>
      </c>
      <c r="AC9" s="32">
        <v>83.08</v>
      </c>
      <c r="AD9" s="32">
        <v>86.45</v>
      </c>
      <c r="AE9" s="32">
        <v>89.95</v>
      </c>
      <c r="AF9" s="32">
        <v>89.95</v>
      </c>
      <c r="AG9" s="32">
        <v>89.95</v>
      </c>
      <c r="AH9" s="32">
        <v>89.95</v>
      </c>
      <c r="AI9" s="32">
        <v>89.95</v>
      </c>
      <c r="AJ9" s="32">
        <v>89.95</v>
      </c>
      <c r="AK9" s="32">
        <v>89.95</v>
      </c>
      <c r="AL9" s="32">
        <v>89.95</v>
      </c>
      <c r="AM9" s="32">
        <v>89.95</v>
      </c>
      <c r="AN9" s="32">
        <v>89.95</v>
      </c>
      <c r="AO9" s="32">
        <v>89.95</v>
      </c>
      <c r="AP9" s="32">
        <v>89.95</v>
      </c>
      <c r="AQ9" s="32">
        <v>89.95</v>
      </c>
      <c r="AR9" s="32">
        <v>89.95</v>
      </c>
      <c r="AS9" s="22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2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2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2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2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2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2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2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2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2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2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2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2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2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2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2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</row>
    <row r="10" spans="1:364">
      <c r="A10" s="21" t="s">
        <v>1399</v>
      </c>
      <c r="B10" s="21" t="s">
        <v>1400</v>
      </c>
      <c r="C10" s="21" t="s">
        <v>886</v>
      </c>
      <c r="D10" s="9" t="s">
        <v>1400</v>
      </c>
      <c r="E10" s="22"/>
      <c r="F10" s="23"/>
      <c r="G10" s="23"/>
      <c r="H10" s="23">
        <v>79.343826879999995</v>
      </c>
      <c r="I10" s="23">
        <v>81.803485510000002</v>
      </c>
      <c r="J10" s="23">
        <v>84.339393560000005</v>
      </c>
      <c r="K10" s="23">
        <v>86.953914760000004</v>
      </c>
      <c r="L10" s="23">
        <v>89.649486120000006</v>
      </c>
      <c r="M10" s="23">
        <v>92.428620190000004</v>
      </c>
      <c r="N10" s="23">
        <v>95.293907410000003</v>
      </c>
      <c r="O10" s="23">
        <v>98.248018540000004</v>
      </c>
      <c r="P10" s="23">
        <v>101.29370711999999</v>
      </c>
      <c r="Q10" s="23">
        <v>104.43381204000001</v>
      </c>
      <c r="R10" s="23">
        <v>107.67126021</v>
      </c>
      <c r="S10" s="23">
        <v>107.67126021</v>
      </c>
      <c r="T10" s="23">
        <v>114.45035042000001</v>
      </c>
      <c r="U10" s="23">
        <v>117.99831129</v>
      </c>
      <c r="V10" s="23">
        <v>121.65625894</v>
      </c>
      <c r="W10" s="23">
        <v>125.42760296</v>
      </c>
      <c r="X10" s="23">
        <v>129.31585866</v>
      </c>
      <c r="Y10" s="22"/>
      <c r="Z10" s="23"/>
      <c r="AA10" s="23"/>
      <c r="AB10" s="23">
        <v>79.343826879999995</v>
      </c>
      <c r="AC10" s="23">
        <v>81.803485510000002</v>
      </c>
      <c r="AD10" s="23">
        <v>84.339393560000005</v>
      </c>
      <c r="AE10" s="23">
        <v>86.953914760000004</v>
      </c>
      <c r="AF10" s="23">
        <v>89.649486120000006</v>
      </c>
      <c r="AG10" s="23">
        <v>92.428620190000004</v>
      </c>
      <c r="AH10" s="23">
        <v>95.293907410000003</v>
      </c>
      <c r="AI10" s="23">
        <v>98.248018540000004</v>
      </c>
      <c r="AJ10" s="23">
        <v>101.29370711999999</v>
      </c>
      <c r="AK10" s="23">
        <v>104.43381204000001</v>
      </c>
      <c r="AL10" s="23">
        <v>107.67126021</v>
      </c>
      <c r="AM10" s="23">
        <v>107.67126021</v>
      </c>
      <c r="AN10" s="23">
        <v>114.45035042000001</v>
      </c>
      <c r="AO10" s="23">
        <v>117.99831129</v>
      </c>
      <c r="AP10" s="23">
        <v>121.65625894</v>
      </c>
      <c r="AQ10" s="23">
        <v>125.42760296</v>
      </c>
      <c r="AR10" s="23">
        <v>129.31585866</v>
      </c>
      <c r="AS10" s="22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2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2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2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2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2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2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2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2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2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2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2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2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2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2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2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</row>
    <row r="11" spans="1:364">
      <c r="A11" s="21" t="s">
        <v>1401</v>
      </c>
      <c r="B11" s="29" t="s">
        <v>1402</v>
      </c>
      <c r="C11" s="21" t="s">
        <v>886</v>
      </c>
      <c r="D11" s="9" t="s">
        <v>1402</v>
      </c>
      <c r="E11" s="22"/>
      <c r="F11" s="23"/>
      <c r="G11" s="23"/>
      <c r="H11" s="23">
        <v>100.176</v>
      </c>
      <c r="I11" s="23">
        <v>101.93546194</v>
      </c>
      <c r="J11" s="23">
        <v>105.09546125999999</v>
      </c>
      <c r="K11" s="23">
        <v>108.35342056</v>
      </c>
      <c r="L11" s="23">
        <v>111.7123766</v>
      </c>
      <c r="M11" s="23">
        <v>115.17546027</v>
      </c>
      <c r="N11" s="23">
        <v>118.74589954</v>
      </c>
      <c r="O11" s="23">
        <v>122.42702242999999</v>
      </c>
      <c r="P11" s="23">
        <v>126.22226012</v>
      </c>
      <c r="Q11" s="23">
        <v>130.13515018999999</v>
      </c>
      <c r="R11" s="23">
        <v>134.16933983999999</v>
      </c>
      <c r="S11" s="23">
        <v>134.16933983999999</v>
      </c>
      <c r="T11" s="23">
        <v>142.61677564999999</v>
      </c>
      <c r="U11" s="23">
        <v>147.03789569</v>
      </c>
      <c r="V11" s="23">
        <v>151.59607045999999</v>
      </c>
      <c r="W11" s="23">
        <v>156.29554863999999</v>
      </c>
      <c r="X11" s="23">
        <v>161.14071064999999</v>
      </c>
      <c r="Y11" s="22"/>
      <c r="Z11" s="23"/>
      <c r="AA11" s="23"/>
      <c r="AB11" s="9">
        <v>120.34</v>
      </c>
      <c r="AC11" s="9">
        <v>125.15</v>
      </c>
      <c r="AD11" s="9">
        <v>130.16</v>
      </c>
      <c r="AE11" s="9">
        <v>135.37</v>
      </c>
      <c r="AF11" s="9">
        <v>140.78</v>
      </c>
      <c r="AG11" s="9">
        <v>146.41</v>
      </c>
      <c r="AH11" s="9">
        <v>152.27000000000001</v>
      </c>
      <c r="AI11" s="9">
        <v>158.36000000000001</v>
      </c>
      <c r="AJ11" s="9">
        <v>164.69</v>
      </c>
      <c r="AK11" s="9">
        <v>171.28</v>
      </c>
      <c r="AL11" s="9">
        <v>178.13</v>
      </c>
      <c r="AM11" s="9">
        <v>185.26</v>
      </c>
      <c r="AN11" s="9">
        <v>192.67</v>
      </c>
      <c r="AO11" s="9">
        <v>200.38</v>
      </c>
      <c r="AP11" s="9">
        <v>208.4</v>
      </c>
      <c r="AQ11" s="9">
        <v>216.74</v>
      </c>
      <c r="AR11" s="9">
        <v>225.41</v>
      </c>
      <c r="AS11" s="22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2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2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2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2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2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2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2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2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2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2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2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2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2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2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2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</row>
    <row r="12" spans="1:364">
      <c r="A12" s="21" t="s">
        <v>1403</v>
      </c>
      <c r="B12" s="29" t="s">
        <v>1404</v>
      </c>
      <c r="C12" s="21" t="s">
        <v>886</v>
      </c>
      <c r="D12" s="9" t="s">
        <v>1404</v>
      </c>
      <c r="E12" s="22"/>
      <c r="F12" s="23"/>
      <c r="G12" s="23"/>
      <c r="H12" s="23">
        <v>93.430589999999995</v>
      </c>
      <c r="I12" s="23">
        <v>95.579493569999997</v>
      </c>
      <c r="J12" s="23">
        <v>97.777821919999994</v>
      </c>
      <c r="K12" s="23">
        <v>100.02671183</v>
      </c>
      <c r="L12" s="23">
        <v>102.3273262</v>
      </c>
      <c r="M12" s="23">
        <v>104.6808547</v>
      </c>
      <c r="N12" s="23">
        <v>107.08851436</v>
      </c>
      <c r="O12" s="23">
        <v>109.55155019</v>
      </c>
      <c r="P12" s="23">
        <v>112.07123584</v>
      </c>
      <c r="Q12" s="23">
        <v>114.64887426999999</v>
      </c>
      <c r="R12" s="23">
        <v>117.28579838</v>
      </c>
      <c r="S12" s="23">
        <v>117.28579838</v>
      </c>
      <c r="T12" s="23">
        <v>122.74298929</v>
      </c>
      <c r="U12" s="23">
        <v>125.56607803999999</v>
      </c>
      <c r="V12" s="23">
        <v>128.45409784</v>
      </c>
      <c r="W12" s="23">
        <v>131.40854209</v>
      </c>
      <c r="X12" s="23">
        <v>134.43093855999999</v>
      </c>
      <c r="Y12" s="22"/>
      <c r="Z12" s="23"/>
      <c r="AA12" s="23"/>
      <c r="AB12" s="9">
        <v>144.55000000000001</v>
      </c>
      <c r="AC12" s="9">
        <v>148.16</v>
      </c>
      <c r="AD12" s="9">
        <v>151.86000000000001</v>
      </c>
      <c r="AE12" s="9">
        <v>155.66</v>
      </c>
      <c r="AF12" s="9">
        <v>159.55000000000001</v>
      </c>
      <c r="AG12" s="9">
        <v>163.54</v>
      </c>
      <c r="AH12" s="9">
        <v>167.63</v>
      </c>
      <c r="AI12" s="9">
        <v>171.82</v>
      </c>
      <c r="AJ12" s="9">
        <v>176.12</v>
      </c>
      <c r="AK12" s="9">
        <v>180.52</v>
      </c>
      <c r="AL12" s="9">
        <v>185.03</v>
      </c>
      <c r="AM12" s="9">
        <v>189.66</v>
      </c>
      <c r="AN12" s="9">
        <v>194.4</v>
      </c>
      <c r="AO12" s="9">
        <v>199.26</v>
      </c>
      <c r="AP12" s="9">
        <v>204.24</v>
      </c>
      <c r="AQ12" s="9">
        <v>209.35</v>
      </c>
      <c r="AR12" s="9">
        <v>214.58</v>
      </c>
      <c r="AS12" s="22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2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2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2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2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2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2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2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2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2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2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2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2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2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2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2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</row>
    <row r="13" spans="1:364">
      <c r="A13" s="21" t="s">
        <v>1405</v>
      </c>
      <c r="B13" s="29" t="s">
        <v>1406</v>
      </c>
      <c r="C13" s="21" t="s">
        <v>886</v>
      </c>
      <c r="D13" s="9" t="s">
        <v>1406</v>
      </c>
      <c r="E13" s="22"/>
      <c r="F13" s="23"/>
      <c r="G13" s="23"/>
      <c r="H13" s="23">
        <v>114.85</v>
      </c>
      <c r="I13" s="23">
        <v>118.3624299</v>
      </c>
      <c r="J13" s="23">
        <v>121.08476579000001</v>
      </c>
      <c r="K13" s="23">
        <v>123.8697154</v>
      </c>
      <c r="L13" s="23">
        <v>126.71871886</v>
      </c>
      <c r="M13" s="23">
        <v>129.63324939</v>
      </c>
      <c r="N13" s="23">
        <v>132.61481412000001</v>
      </c>
      <c r="O13" s="23">
        <v>135.66495484999999</v>
      </c>
      <c r="P13" s="23">
        <v>138.78524881000001</v>
      </c>
      <c r="Q13" s="23">
        <v>141.97730953000001</v>
      </c>
      <c r="R13" s="23">
        <v>145.24278765</v>
      </c>
      <c r="S13" s="23">
        <v>145.24278765</v>
      </c>
      <c r="T13" s="23">
        <v>152.00078932</v>
      </c>
      <c r="U13" s="23">
        <v>155.49680746999999</v>
      </c>
      <c r="V13" s="23">
        <v>159.07323405</v>
      </c>
      <c r="W13" s="23">
        <v>162.73191843000001</v>
      </c>
      <c r="X13" s="23">
        <v>166.47475255000001</v>
      </c>
      <c r="Y13" s="22"/>
      <c r="Z13" s="23"/>
      <c r="AA13" s="23"/>
      <c r="AB13" s="9">
        <v>170.02</v>
      </c>
      <c r="AC13" s="9">
        <v>174.27</v>
      </c>
      <c r="AD13" s="9">
        <v>178.63</v>
      </c>
      <c r="AE13" s="9">
        <v>183.1</v>
      </c>
      <c r="AF13" s="9">
        <v>187.68</v>
      </c>
      <c r="AG13" s="9">
        <v>192.37</v>
      </c>
      <c r="AH13" s="9">
        <v>197.18</v>
      </c>
      <c r="AI13" s="9">
        <v>202.11</v>
      </c>
      <c r="AJ13" s="9">
        <v>207.16</v>
      </c>
      <c r="AK13" s="9">
        <v>212.34</v>
      </c>
      <c r="AL13" s="9">
        <v>217.65</v>
      </c>
      <c r="AM13" s="9">
        <v>223.09</v>
      </c>
      <c r="AN13" s="9">
        <v>228.67</v>
      </c>
      <c r="AO13" s="9">
        <v>234.39</v>
      </c>
      <c r="AP13" s="9">
        <v>240.25</v>
      </c>
      <c r="AQ13" s="9">
        <v>246.26</v>
      </c>
      <c r="AR13" s="9">
        <v>252.42</v>
      </c>
      <c r="AS13" s="22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2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2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2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2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2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2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2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2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2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2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2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2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2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2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2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</row>
    <row r="14" spans="1:364">
      <c r="A14" s="21" t="s">
        <v>1407</v>
      </c>
      <c r="B14" s="29" t="s">
        <v>1408</v>
      </c>
      <c r="C14" s="21" t="s">
        <v>886</v>
      </c>
      <c r="D14" s="9" t="s">
        <v>1408</v>
      </c>
      <c r="E14" s="22"/>
      <c r="F14" s="23"/>
      <c r="G14" s="23"/>
      <c r="H14" s="23">
        <v>83.5</v>
      </c>
      <c r="I14" s="23">
        <v>85.76305155</v>
      </c>
      <c r="J14" s="23">
        <v>87.735601740000007</v>
      </c>
      <c r="K14" s="23">
        <v>89.75352058</v>
      </c>
      <c r="L14" s="23">
        <v>91.81785155</v>
      </c>
      <c r="M14" s="23">
        <v>93.929662129999997</v>
      </c>
      <c r="N14" s="23">
        <v>96.090044359999993</v>
      </c>
      <c r="O14" s="23">
        <v>98.300115379999994</v>
      </c>
      <c r="P14" s="23">
        <v>100.56101803999999</v>
      </c>
      <c r="Q14" s="23">
        <v>102.87392145</v>
      </c>
      <c r="R14" s="23">
        <v>105.24002165</v>
      </c>
      <c r="S14" s="23">
        <v>105.24002165</v>
      </c>
      <c r="T14" s="23">
        <v>110.13673461</v>
      </c>
      <c r="U14" s="23">
        <v>112.66987951</v>
      </c>
      <c r="V14" s="23">
        <v>115.26128674</v>
      </c>
      <c r="W14" s="23">
        <v>117.91229633</v>
      </c>
      <c r="X14" s="23">
        <v>120.62427915000001</v>
      </c>
      <c r="Y14" s="22"/>
      <c r="Z14" s="23"/>
      <c r="AA14" s="23"/>
      <c r="AB14" s="9">
        <v>123.8</v>
      </c>
      <c r="AC14" s="9">
        <v>126.9</v>
      </c>
      <c r="AD14" s="9">
        <v>130.07</v>
      </c>
      <c r="AE14" s="9">
        <v>133.32</v>
      </c>
      <c r="AF14" s="9">
        <v>136.65</v>
      </c>
      <c r="AG14" s="9">
        <v>140.07</v>
      </c>
      <c r="AH14" s="9">
        <v>143.57</v>
      </c>
      <c r="AI14" s="9">
        <v>147.16</v>
      </c>
      <c r="AJ14" s="9">
        <v>150.84</v>
      </c>
      <c r="AK14" s="9">
        <v>154.61000000000001</v>
      </c>
      <c r="AL14" s="9">
        <v>158.47999999999999</v>
      </c>
      <c r="AM14" s="9">
        <v>162.44</v>
      </c>
      <c r="AN14" s="9">
        <v>166.5</v>
      </c>
      <c r="AO14" s="9">
        <v>170.66</v>
      </c>
      <c r="AP14" s="9">
        <v>174.93</v>
      </c>
      <c r="AQ14" s="9">
        <v>179.3</v>
      </c>
      <c r="AR14" s="9">
        <v>183.78</v>
      </c>
      <c r="AS14" s="22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2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2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2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2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2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2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2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2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2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2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2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2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2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2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2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</row>
    <row r="15" spans="1:364">
      <c r="A15" s="21" t="s">
        <v>1409</v>
      </c>
      <c r="B15" s="29" t="s">
        <v>1410</v>
      </c>
      <c r="C15" s="21" t="s">
        <v>839</v>
      </c>
      <c r="D15" s="9" t="s">
        <v>1410</v>
      </c>
      <c r="E15" s="22"/>
      <c r="F15" s="23"/>
      <c r="G15" s="23"/>
      <c r="H15" s="23">
        <v>1</v>
      </c>
      <c r="I15" s="23">
        <v>1.0997250000000001</v>
      </c>
      <c r="J15" s="23">
        <v>1.12501867</v>
      </c>
      <c r="K15" s="23">
        <v>1.1508940999999999</v>
      </c>
      <c r="L15" s="23">
        <v>1.17736467</v>
      </c>
      <c r="M15" s="23">
        <v>1.2044440599999999</v>
      </c>
      <c r="N15" s="23">
        <v>1.2321462700000001</v>
      </c>
      <c r="O15" s="23">
        <v>1.26048563</v>
      </c>
      <c r="P15" s="23">
        <v>1.2894768000000001</v>
      </c>
      <c r="Q15" s="23">
        <v>1.31913477</v>
      </c>
      <c r="R15" s="23">
        <v>1.3494748700000001</v>
      </c>
      <c r="S15" s="23">
        <v>1.3494748700000001</v>
      </c>
      <c r="T15" s="23">
        <v>1.4122645899999999</v>
      </c>
      <c r="U15" s="23">
        <v>1.44474667</v>
      </c>
      <c r="V15" s="23">
        <v>1.47797584</v>
      </c>
      <c r="W15" s="23">
        <v>1.5119692899999999</v>
      </c>
      <c r="X15" s="23">
        <v>1.5467445799999999</v>
      </c>
      <c r="Y15" s="22"/>
      <c r="Z15" s="23"/>
      <c r="AA15" s="23"/>
      <c r="AB15" s="9">
        <v>1.71</v>
      </c>
      <c r="AC15" s="9">
        <v>1.75</v>
      </c>
      <c r="AD15" s="9">
        <v>1.79</v>
      </c>
      <c r="AE15" s="9">
        <v>1.83</v>
      </c>
      <c r="AF15" s="9">
        <v>1.88</v>
      </c>
      <c r="AG15" s="9">
        <v>1.93</v>
      </c>
      <c r="AH15" s="9">
        <v>1.98</v>
      </c>
      <c r="AI15" s="9">
        <v>2.0299999999999998</v>
      </c>
      <c r="AJ15" s="9">
        <v>2.08</v>
      </c>
      <c r="AK15" s="9">
        <v>2.13</v>
      </c>
      <c r="AL15" s="9">
        <v>2.1800000000000002</v>
      </c>
      <c r="AM15" s="9">
        <v>2.23</v>
      </c>
      <c r="AN15" s="9">
        <v>2.29</v>
      </c>
      <c r="AO15" s="9">
        <v>2.35</v>
      </c>
      <c r="AP15" s="9">
        <v>2.41</v>
      </c>
      <c r="AQ15" s="9">
        <v>2.4700000000000002</v>
      </c>
      <c r="AR15" s="9">
        <v>2.5299999999999998</v>
      </c>
      <c r="AS15" s="22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2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2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2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2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2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2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2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2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2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2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2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2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2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2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2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</row>
    <row r="16" spans="1:364">
      <c r="A16" s="21" t="s">
        <v>1411</v>
      </c>
      <c r="B16" s="21" t="s">
        <v>1412</v>
      </c>
      <c r="C16" s="21" t="s">
        <v>839</v>
      </c>
      <c r="D16" s="9" t="s">
        <v>1412</v>
      </c>
      <c r="E16" s="22"/>
      <c r="F16" s="23"/>
      <c r="G16" s="23"/>
      <c r="H16" s="23">
        <v>1</v>
      </c>
      <c r="I16" s="23">
        <v>1</v>
      </c>
      <c r="J16" s="23">
        <v>1</v>
      </c>
      <c r="K16" s="23">
        <v>1</v>
      </c>
      <c r="L16" s="23">
        <v>1</v>
      </c>
      <c r="M16" s="23">
        <v>1</v>
      </c>
      <c r="N16" s="23">
        <v>1</v>
      </c>
      <c r="O16" s="23">
        <v>1</v>
      </c>
      <c r="P16" s="23">
        <v>1</v>
      </c>
      <c r="Q16" s="23">
        <v>1</v>
      </c>
      <c r="R16" s="23">
        <v>1</v>
      </c>
      <c r="S16" s="23">
        <v>1</v>
      </c>
      <c r="T16" s="23">
        <v>1</v>
      </c>
      <c r="U16" s="23">
        <v>1</v>
      </c>
      <c r="V16" s="23">
        <v>1</v>
      </c>
      <c r="W16" s="23">
        <v>1</v>
      </c>
      <c r="X16" s="23">
        <v>1</v>
      </c>
      <c r="Y16" s="22"/>
      <c r="Z16" s="23"/>
      <c r="AA16" s="23"/>
      <c r="AB16" s="23">
        <v>1</v>
      </c>
      <c r="AC16" s="23">
        <v>1</v>
      </c>
      <c r="AD16" s="23">
        <v>1</v>
      </c>
      <c r="AE16" s="23">
        <v>1</v>
      </c>
      <c r="AF16" s="23">
        <v>1</v>
      </c>
      <c r="AG16" s="23">
        <v>1</v>
      </c>
      <c r="AH16" s="23">
        <v>1</v>
      </c>
      <c r="AI16" s="23">
        <v>1</v>
      </c>
      <c r="AJ16" s="23">
        <v>1</v>
      </c>
      <c r="AK16" s="23">
        <v>1</v>
      </c>
      <c r="AL16" s="23">
        <v>1</v>
      </c>
      <c r="AM16" s="23">
        <v>1</v>
      </c>
      <c r="AN16" s="23">
        <v>1</v>
      </c>
      <c r="AO16" s="23">
        <v>1</v>
      </c>
      <c r="AP16" s="23">
        <v>1</v>
      </c>
      <c r="AQ16" s="23">
        <v>1</v>
      </c>
      <c r="AR16" s="23">
        <v>1</v>
      </c>
      <c r="AS16" s="22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2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2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2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2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2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2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2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2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2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2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2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2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2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2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2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</row>
    <row r="17" spans="1:364">
      <c r="A17" s="21" t="s">
        <v>1413</v>
      </c>
      <c r="B17" s="29" t="s">
        <v>1414</v>
      </c>
      <c r="C17" s="21" t="s">
        <v>839</v>
      </c>
      <c r="D17" s="9" t="s">
        <v>1414</v>
      </c>
      <c r="E17" s="22"/>
      <c r="F17" s="23"/>
      <c r="G17" s="23"/>
      <c r="H17" s="23">
        <v>1.075</v>
      </c>
      <c r="I17" s="23">
        <v>1.0997250000000001</v>
      </c>
      <c r="J17" s="23">
        <v>1.12501867</v>
      </c>
      <c r="K17" s="23">
        <v>1.1508940999999999</v>
      </c>
      <c r="L17" s="23">
        <v>1.17736467</v>
      </c>
      <c r="M17" s="23">
        <v>1.2044440599999999</v>
      </c>
      <c r="N17" s="23">
        <v>1.2321462700000001</v>
      </c>
      <c r="O17" s="23">
        <v>1.26048563</v>
      </c>
      <c r="P17" s="23">
        <v>1.2894768000000001</v>
      </c>
      <c r="Q17" s="23">
        <v>1.31913477</v>
      </c>
      <c r="R17" s="23">
        <v>1.3494748700000001</v>
      </c>
      <c r="S17" s="23">
        <v>1.3494748700000001</v>
      </c>
      <c r="T17" s="23">
        <v>1.4122645899999999</v>
      </c>
      <c r="U17" s="23">
        <v>1.44474667</v>
      </c>
      <c r="V17" s="23">
        <v>1.47797584</v>
      </c>
      <c r="W17" s="23">
        <v>1.5119692899999999</v>
      </c>
      <c r="X17" s="23">
        <v>1.5467445799999999</v>
      </c>
      <c r="Y17" s="22"/>
      <c r="Z17" s="23"/>
      <c r="AA17" s="23"/>
      <c r="AB17" s="9">
        <v>1.71</v>
      </c>
      <c r="AC17" s="9">
        <v>1.75</v>
      </c>
      <c r="AD17" s="9">
        <v>1.79</v>
      </c>
      <c r="AE17" s="9">
        <v>1.83</v>
      </c>
      <c r="AF17" s="9">
        <v>1.88</v>
      </c>
      <c r="AG17" s="9">
        <v>1.93</v>
      </c>
      <c r="AH17" s="9">
        <v>1.98</v>
      </c>
      <c r="AI17" s="9">
        <v>2.0299999999999998</v>
      </c>
      <c r="AJ17" s="9">
        <v>2.08</v>
      </c>
      <c r="AK17" s="9">
        <v>2.13</v>
      </c>
      <c r="AL17" s="9">
        <v>2.1800000000000002</v>
      </c>
      <c r="AM17" s="9">
        <v>2.23</v>
      </c>
      <c r="AN17" s="9">
        <v>2.29</v>
      </c>
      <c r="AO17" s="9">
        <v>2.35</v>
      </c>
      <c r="AP17" s="9">
        <v>2.41</v>
      </c>
      <c r="AQ17" s="9">
        <v>2.4700000000000002</v>
      </c>
      <c r="AR17" s="9">
        <v>2.5299999999999998</v>
      </c>
      <c r="AS17" s="22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2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2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2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2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2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2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2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2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2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2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2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2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2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2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2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</row>
    <row r="18" spans="1:364">
      <c r="A18" s="21" t="s">
        <v>1415</v>
      </c>
      <c r="B18" s="29" t="s">
        <v>1416</v>
      </c>
      <c r="C18" s="21" t="s">
        <v>839</v>
      </c>
      <c r="D18" s="9" t="s">
        <v>1416</v>
      </c>
      <c r="E18" s="22"/>
      <c r="F18" s="23"/>
      <c r="G18" s="23"/>
      <c r="H18" s="23">
        <v>1</v>
      </c>
      <c r="I18" s="23">
        <v>1.0229999999999999</v>
      </c>
      <c r="J18" s="23">
        <v>1.046529</v>
      </c>
      <c r="K18" s="23">
        <v>1.0705991699999999</v>
      </c>
      <c r="L18" s="23">
        <v>1.0952229499999999</v>
      </c>
      <c r="M18" s="23">
        <v>1.1204130800000001</v>
      </c>
      <c r="N18" s="23">
        <v>1.1461825800000001</v>
      </c>
      <c r="O18" s="23">
        <v>1.17254478</v>
      </c>
      <c r="P18" s="23">
        <v>1.1995133099999999</v>
      </c>
      <c r="Q18" s="23">
        <v>1.2271021099999999</v>
      </c>
      <c r="R18" s="23">
        <v>1.2553254599999999</v>
      </c>
      <c r="S18" s="23">
        <v>1.2553254599999999</v>
      </c>
      <c r="T18" s="23">
        <v>1.3137345</v>
      </c>
      <c r="U18" s="23">
        <v>1.3439503900000001</v>
      </c>
      <c r="V18" s="23">
        <v>1.3748612499999999</v>
      </c>
      <c r="W18" s="23">
        <v>1.40648306</v>
      </c>
      <c r="X18" s="23">
        <v>1.43883217</v>
      </c>
      <c r="Y18" s="22"/>
      <c r="Z18" s="23"/>
      <c r="AA18" s="23"/>
      <c r="AB18" s="9">
        <v>1.5</v>
      </c>
      <c r="AC18" s="9">
        <v>1.54</v>
      </c>
      <c r="AD18" s="9">
        <v>1.58</v>
      </c>
      <c r="AE18" s="9">
        <v>1.62</v>
      </c>
      <c r="AF18" s="9">
        <v>1.66</v>
      </c>
      <c r="AG18" s="9">
        <v>1.7</v>
      </c>
      <c r="AH18" s="9">
        <v>1.74</v>
      </c>
      <c r="AI18" s="9">
        <v>1.78</v>
      </c>
      <c r="AJ18" s="9">
        <v>1.82</v>
      </c>
      <c r="AK18" s="9">
        <v>1.87</v>
      </c>
      <c r="AL18" s="9">
        <v>1.92</v>
      </c>
      <c r="AM18" s="9">
        <v>1.97</v>
      </c>
      <c r="AN18" s="9">
        <v>2.02</v>
      </c>
      <c r="AO18" s="9">
        <v>2.0699999999999998</v>
      </c>
      <c r="AP18" s="9">
        <v>2.12</v>
      </c>
      <c r="AQ18" s="9">
        <v>2.17</v>
      </c>
      <c r="AR18" s="9">
        <v>2.2200000000000002</v>
      </c>
      <c r="AS18" s="22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2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2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2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2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2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2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2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2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2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2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2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2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2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2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2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</row>
    <row r="19" spans="1:364">
      <c r="A19" s="21" t="s">
        <v>1417</v>
      </c>
      <c r="B19" s="21" t="s">
        <v>1418</v>
      </c>
      <c r="C19" s="21" t="s">
        <v>839</v>
      </c>
      <c r="D19" s="9" t="s">
        <v>1418</v>
      </c>
      <c r="E19" s="22"/>
      <c r="F19" s="23"/>
      <c r="G19" s="23"/>
      <c r="H19" s="23">
        <v>1</v>
      </c>
      <c r="I19" s="23">
        <v>1</v>
      </c>
      <c r="J19" s="23">
        <v>1</v>
      </c>
      <c r="K19" s="23">
        <v>1</v>
      </c>
      <c r="L19" s="23">
        <v>1</v>
      </c>
      <c r="M19" s="23">
        <v>1</v>
      </c>
      <c r="N19" s="23">
        <v>1</v>
      </c>
      <c r="O19" s="23">
        <v>1</v>
      </c>
      <c r="P19" s="23">
        <v>1</v>
      </c>
      <c r="Q19" s="23">
        <v>1</v>
      </c>
      <c r="R19" s="23">
        <v>1</v>
      </c>
      <c r="S19" s="23">
        <v>1</v>
      </c>
      <c r="T19" s="23">
        <v>1</v>
      </c>
      <c r="U19" s="23">
        <v>1</v>
      </c>
      <c r="V19" s="23">
        <v>1</v>
      </c>
      <c r="W19" s="23">
        <v>1</v>
      </c>
      <c r="X19" s="23">
        <v>1</v>
      </c>
      <c r="Y19" s="22"/>
      <c r="Z19" s="23"/>
      <c r="AA19" s="23"/>
      <c r="AB19" s="23">
        <v>1</v>
      </c>
      <c r="AC19" s="23">
        <v>1</v>
      </c>
      <c r="AD19" s="23">
        <v>1</v>
      </c>
      <c r="AE19" s="23">
        <v>1</v>
      </c>
      <c r="AF19" s="23">
        <v>1</v>
      </c>
      <c r="AG19" s="23">
        <v>1</v>
      </c>
      <c r="AH19" s="23">
        <v>1</v>
      </c>
      <c r="AI19" s="23">
        <v>1</v>
      </c>
      <c r="AJ19" s="23">
        <v>1</v>
      </c>
      <c r="AK19" s="23">
        <v>1</v>
      </c>
      <c r="AL19" s="23">
        <v>1</v>
      </c>
      <c r="AM19" s="23">
        <v>1</v>
      </c>
      <c r="AN19" s="23">
        <v>1</v>
      </c>
      <c r="AO19" s="23">
        <v>1</v>
      </c>
      <c r="AP19" s="23">
        <v>1</v>
      </c>
      <c r="AQ19" s="23">
        <v>1</v>
      </c>
      <c r="AR19" s="23">
        <v>1</v>
      </c>
      <c r="AS19" s="22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2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2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2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2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2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2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2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2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2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2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2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2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2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2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2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</row>
    <row r="20" spans="1:364">
      <c r="A20" s="21" t="s">
        <v>1419</v>
      </c>
      <c r="B20" s="29" t="s">
        <v>1420</v>
      </c>
      <c r="C20" s="21" t="s">
        <v>839</v>
      </c>
      <c r="D20" s="9" t="s">
        <v>1420</v>
      </c>
      <c r="E20" s="22"/>
      <c r="F20" s="23"/>
      <c r="G20" s="23"/>
      <c r="H20" s="23">
        <v>1</v>
      </c>
      <c r="I20" s="23">
        <v>1.0229999999999999</v>
      </c>
      <c r="J20" s="23">
        <v>1.046529</v>
      </c>
      <c r="K20" s="23">
        <v>1.0705991699999999</v>
      </c>
      <c r="L20" s="23">
        <v>1.0952229499999999</v>
      </c>
      <c r="M20" s="23">
        <v>1.1204130800000001</v>
      </c>
      <c r="N20" s="23">
        <v>1.1461825800000001</v>
      </c>
      <c r="O20" s="23">
        <v>1.17254478</v>
      </c>
      <c r="P20" s="23">
        <v>1.1995133099999999</v>
      </c>
      <c r="Q20" s="23">
        <v>1.2271021099999999</v>
      </c>
      <c r="R20" s="23">
        <v>1.2553254599999999</v>
      </c>
      <c r="S20" s="23">
        <v>1.2553254599999999</v>
      </c>
      <c r="T20" s="23">
        <v>1.3137345</v>
      </c>
      <c r="U20" s="23">
        <v>1.3439503900000001</v>
      </c>
      <c r="V20" s="23">
        <v>1.3748612499999999</v>
      </c>
      <c r="W20" s="23">
        <v>1.40648306</v>
      </c>
      <c r="X20" s="23">
        <v>1.43883217</v>
      </c>
      <c r="Y20" s="22"/>
      <c r="Z20" s="23"/>
      <c r="AA20" s="23"/>
      <c r="AB20" s="9">
        <v>1.1200000000000001</v>
      </c>
      <c r="AC20" s="9">
        <v>1.1499999999999999</v>
      </c>
      <c r="AD20" s="9">
        <v>1.18</v>
      </c>
      <c r="AE20" s="9">
        <v>1.21</v>
      </c>
      <c r="AF20" s="9">
        <v>1.24</v>
      </c>
      <c r="AG20" s="9">
        <v>1.27</v>
      </c>
      <c r="AH20" s="9">
        <v>1.3</v>
      </c>
      <c r="AI20" s="9">
        <v>1.33</v>
      </c>
      <c r="AJ20" s="9">
        <v>1.36</v>
      </c>
      <c r="AK20" s="9">
        <v>1.39</v>
      </c>
      <c r="AL20" s="9">
        <v>1.42</v>
      </c>
      <c r="AM20" s="9">
        <v>1.46</v>
      </c>
      <c r="AN20" s="9">
        <v>1.5</v>
      </c>
      <c r="AO20" s="9">
        <v>1.54</v>
      </c>
      <c r="AP20" s="9">
        <v>1.58</v>
      </c>
      <c r="AQ20" s="9">
        <v>1.62</v>
      </c>
      <c r="AR20" s="9">
        <v>1.66</v>
      </c>
      <c r="AS20" s="22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2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2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2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2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2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2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2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2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2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2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2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2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2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2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2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</row>
    <row r="21" spans="1:364">
      <c r="A21" s="21" t="s">
        <v>1421</v>
      </c>
      <c r="B21" s="29" t="s">
        <v>1422</v>
      </c>
      <c r="C21" s="21" t="s">
        <v>839</v>
      </c>
      <c r="D21" s="9" t="s">
        <v>1422</v>
      </c>
      <c r="E21" s="22"/>
      <c r="F21" s="23"/>
      <c r="G21" s="23"/>
      <c r="H21" s="23">
        <v>1</v>
      </c>
      <c r="I21" s="23">
        <v>1.0229999999999999</v>
      </c>
      <c r="J21" s="23">
        <v>1.046529</v>
      </c>
      <c r="K21" s="23">
        <v>1.0705991699999999</v>
      </c>
      <c r="L21" s="23">
        <v>1.0952229499999999</v>
      </c>
      <c r="M21" s="23">
        <v>1.1204130800000001</v>
      </c>
      <c r="N21" s="23">
        <v>1.1461825800000001</v>
      </c>
      <c r="O21" s="23">
        <v>1.17254478</v>
      </c>
      <c r="P21" s="23">
        <v>1.1995133099999999</v>
      </c>
      <c r="Q21" s="23">
        <v>1.2271021099999999</v>
      </c>
      <c r="R21" s="23">
        <v>1.2553254599999999</v>
      </c>
      <c r="S21" s="23">
        <v>1.2553254599999999</v>
      </c>
      <c r="T21" s="23">
        <v>1.3137345</v>
      </c>
      <c r="U21" s="23">
        <v>1.3439503900000001</v>
      </c>
      <c r="V21" s="23">
        <v>1.3748612499999999</v>
      </c>
      <c r="W21" s="23">
        <v>1.40648306</v>
      </c>
      <c r="X21" s="23">
        <v>1.43883217</v>
      </c>
      <c r="Y21" s="22"/>
      <c r="Z21" s="23"/>
      <c r="AA21" s="23"/>
      <c r="AB21" s="9">
        <v>1.6</v>
      </c>
      <c r="AC21" s="9">
        <v>1.64</v>
      </c>
      <c r="AD21" s="9">
        <v>1.68</v>
      </c>
      <c r="AE21" s="9">
        <v>1.72</v>
      </c>
      <c r="AF21" s="9">
        <v>1.76</v>
      </c>
      <c r="AG21" s="9">
        <v>1.8</v>
      </c>
      <c r="AH21" s="9">
        <v>1.85</v>
      </c>
      <c r="AI21" s="9">
        <v>1.9</v>
      </c>
      <c r="AJ21" s="9">
        <v>1.95</v>
      </c>
      <c r="AK21" s="9">
        <v>2</v>
      </c>
      <c r="AL21" s="9">
        <v>2.0499999999999998</v>
      </c>
      <c r="AM21" s="9">
        <v>2.1</v>
      </c>
      <c r="AN21" s="9">
        <v>2.15</v>
      </c>
      <c r="AO21" s="9">
        <v>2.2000000000000002</v>
      </c>
      <c r="AP21" s="9">
        <v>2.2599999999999998</v>
      </c>
      <c r="AQ21" s="9">
        <v>2.3199999999999998</v>
      </c>
      <c r="AR21" s="9">
        <v>2.38</v>
      </c>
      <c r="AS21" s="22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2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2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2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2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2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2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2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2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2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2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2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2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2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2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2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</row>
    <row r="22" spans="1:364">
      <c r="A22" s="21" t="s">
        <v>1423</v>
      </c>
      <c r="B22" s="29" t="s">
        <v>1424</v>
      </c>
      <c r="C22" s="21" t="s">
        <v>886</v>
      </c>
      <c r="D22" s="9" t="s">
        <v>1424</v>
      </c>
      <c r="E22" s="22"/>
      <c r="F22" s="23"/>
      <c r="G22" s="23"/>
      <c r="H22" s="23">
        <v>147.58000000000001</v>
      </c>
      <c r="I22" s="23">
        <v>146.63964347999999</v>
      </c>
      <c r="J22" s="23">
        <v>150.01235528000001</v>
      </c>
      <c r="K22" s="23">
        <v>153.46263945000001</v>
      </c>
      <c r="L22" s="23">
        <v>156.99228016000001</v>
      </c>
      <c r="M22" s="23">
        <v>160.6031026</v>
      </c>
      <c r="N22" s="23">
        <v>164.29697396</v>
      </c>
      <c r="O22" s="23">
        <v>168.07580436000001</v>
      </c>
      <c r="P22" s="23">
        <v>171.94154785999999</v>
      </c>
      <c r="Q22" s="23">
        <v>175.89620346000001</v>
      </c>
      <c r="R22" s="23">
        <v>179.94181613999999</v>
      </c>
      <c r="S22" s="23">
        <v>179.94181613999999</v>
      </c>
      <c r="T22" s="23">
        <v>188.31432891</v>
      </c>
      <c r="U22" s="23">
        <v>192.64555847</v>
      </c>
      <c r="V22" s="23">
        <v>197.07640631999999</v>
      </c>
      <c r="W22" s="23">
        <v>201.60916366000001</v>
      </c>
      <c r="X22" s="23">
        <v>206.24617443</v>
      </c>
      <c r="Y22" s="22"/>
      <c r="Z22" s="23"/>
      <c r="AA22" s="23"/>
      <c r="AB22" s="9">
        <v>209.87</v>
      </c>
      <c r="AC22" s="9">
        <v>215.12</v>
      </c>
      <c r="AD22" s="9">
        <v>220.5</v>
      </c>
      <c r="AE22" s="9">
        <v>226.01</v>
      </c>
      <c r="AF22" s="9">
        <v>231.66</v>
      </c>
      <c r="AG22" s="9">
        <v>237.45</v>
      </c>
      <c r="AH22" s="9">
        <v>243.39</v>
      </c>
      <c r="AI22" s="9">
        <v>249.47</v>
      </c>
      <c r="AJ22" s="9">
        <v>255.71</v>
      </c>
      <c r="AK22" s="9">
        <v>262.10000000000002</v>
      </c>
      <c r="AL22" s="9">
        <v>268.64999999999998</v>
      </c>
      <c r="AM22" s="9">
        <v>275.37</v>
      </c>
      <c r="AN22" s="9">
        <v>282.25</v>
      </c>
      <c r="AO22" s="9">
        <v>289.31</v>
      </c>
      <c r="AP22" s="9">
        <v>296.54000000000002</v>
      </c>
      <c r="AQ22" s="9">
        <v>303.95</v>
      </c>
      <c r="AR22" s="9">
        <v>311.55</v>
      </c>
      <c r="AS22" s="22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2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2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2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2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2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2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2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2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2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2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2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2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2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2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2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</row>
    <row r="23" spans="1:364">
      <c r="A23" s="9" t="s">
        <v>1425</v>
      </c>
      <c r="B23" s="30" t="s">
        <v>1426</v>
      </c>
      <c r="C23" s="9" t="s">
        <v>886</v>
      </c>
      <c r="D23" s="9" t="s">
        <v>1426</v>
      </c>
      <c r="E23" s="22"/>
      <c r="F23" s="23"/>
      <c r="G23" s="23"/>
      <c r="H23" s="23">
        <v>115.19</v>
      </c>
      <c r="I23" s="23">
        <v>118.77057621</v>
      </c>
      <c r="J23" s="23">
        <v>121.50229946</v>
      </c>
      <c r="K23" s="23">
        <v>124.29685234999999</v>
      </c>
      <c r="L23" s="23">
        <v>127.15567995000001</v>
      </c>
      <c r="M23" s="23">
        <v>130.08026058999999</v>
      </c>
      <c r="N23" s="23">
        <v>133.07210659</v>
      </c>
      <c r="O23" s="23">
        <v>136.13276504000001</v>
      </c>
      <c r="P23" s="23">
        <v>139.26381863</v>
      </c>
      <c r="Q23" s="23">
        <v>142.46688646000001</v>
      </c>
      <c r="R23" s="23">
        <v>145.74362485</v>
      </c>
      <c r="S23" s="23">
        <v>145.74362485</v>
      </c>
      <c r="T23" s="23">
        <v>152.52492996999999</v>
      </c>
      <c r="U23" s="23">
        <v>156.03300336000001</v>
      </c>
      <c r="V23" s="23">
        <v>159.62176244</v>
      </c>
      <c r="W23" s="23">
        <v>163.29306298</v>
      </c>
      <c r="X23" s="23">
        <v>167.04880342000001</v>
      </c>
      <c r="Y23" s="22"/>
      <c r="Z23" s="23"/>
      <c r="AA23" s="23"/>
      <c r="AB23" s="9">
        <v>170.01</v>
      </c>
      <c r="AC23" s="9">
        <v>174.26</v>
      </c>
      <c r="AD23" s="9">
        <v>178.62</v>
      </c>
      <c r="AE23" s="9">
        <v>183.09</v>
      </c>
      <c r="AF23" s="9">
        <v>187.67</v>
      </c>
      <c r="AG23" s="9">
        <v>192.36</v>
      </c>
      <c r="AH23" s="9">
        <v>197.17</v>
      </c>
      <c r="AI23" s="9">
        <v>202.1</v>
      </c>
      <c r="AJ23" s="9">
        <v>207.15</v>
      </c>
      <c r="AK23" s="9">
        <v>212.33</v>
      </c>
      <c r="AL23" s="9">
        <v>217.64</v>
      </c>
      <c r="AM23" s="9">
        <v>223.08</v>
      </c>
      <c r="AN23" s="9">
        <v>228.66</v>
      </c>
      <c r="AO23" s="9">
        <v>234.38</v>
      </c>
      <c r="AP23" s="9">
        <v>240.24</v>
      </c>
      <c r="AQ23" s="9">
        <v>246.25</v>
      </c>
      <c r="AR23" s="9">
        <v>252.41</v>
      </c>
      <c r="AS23" s="22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2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2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2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2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2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2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2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2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2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2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2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2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2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2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2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</row>
    <row r="24" spans="1:364">
      <c r="A24" s="21" t="s">
        <v>1427</v>
      </c>
      <c r="B24" s="29" t="s">
        <v>1428</v>
      </c>
      <c r="C24" s="21" t="s">
        <v>886</v>
      </c>
      <c r="D24" s="9" t="s">
        <v>1428</v>
      </c>
      <c r="E24" s="22"/>
      <c r="F24" s="23"/>
      <c r="G24" s="23"/>
      <c r="H24" s="23">
        <v>79.358175000000003</v>
      </c>
      <c r="I24" s="23">
        <v>81.803485510000002</v>
      </c>
      <c r="J24" s="23">
        <v>84.339393560000005</v>
      </c>
      <c r="K24" s="23">
        <v>86.953914760000004</v>
      </c>
      <c r="L24" s="23">
        <v>89.649486120000006</v>
      </c>
      <c r="M24" s="23">
        <v>92.428620190000004</v>
      </c>
      <c r="N24" s="23">
        <v>95.293907410000003</v>
      </c>
      <c r="O24" s="23">
        <v>98.248018540000004</v>
      </c>
      <c r="P24" s="23">
        <v>101.29370711999999</v>
      </c>
      <c r="Q24" s="23">
        <v>104.43381204000001</v>
      </c>
      <c r="R24" s="23">
        <v>107.67126021</v>
      </c>
      <c r="S24" s="23">
        <v>107.67126021</v>
      </c>
      <c r="T24" s="23">
        <v>114.45035042000001</v>
      </c>
      <c r="U24" s="23">
        <v>117.99831129</v>
      </c>
      <c r="V24" s="23">
        <v>121.65625894</v>
      </c>
      <c r="W24" s="23">
        <v>125.42760296</v>
      </c>
      <c r="X24" s="23">
        <v>129.31585866</v>
      </c>
      <c r="Y24" s="22"/>
      <c r="Z24" s="23"/>
      <c r="AA24" s="23"/>
      <c r="AB24" s="9">
        <v>120.34</v>
      </c>
      <c r="AC24" s="9">
        <v>125.55</v>
      </c>
      <c r="AD24" s="9">
        <v>130.16</v>
      </c>
      <c r="AE24" s="9">
        <v>135.37</v>
      </c>
      <c r="AF24" s="9">
        <v>140.78</v>
      </c>
      <c r="AG24" s="9">
        <v>146.41</v>
      </c>
      <c r="AH24" s="9">
        <v>152.27000000000001</v>
      </c>
      <c r="AI24" s="9">
        <v>158.36000000000001</v>
      </c>
      <c r="AJ24" s="9">
        <v>164.69</v>
      </c>
      <c r="AK24" s="9">
        <v>171.28</v>
      </c>
      <c r="AL24" s="9">
        <v>178.13</v>
      </c>
      <c r="AM24" s="9">
        <v>185.26</v>
      </c>
      <c r="AN24" s="9">
        <v>192.67</v>
      </c>
      <c r="AO24" s="9">
        <v>200.38</v>
      </c>
      <c r="AP24" s="9">
        <v>208.4</v>
      </c>
      <c r="AQ24" s="9">
        <v>216.74</v>
      </c>
      <c r="AR24" s="9">
        <v>225.41</v>
      </c>
      <c r="AS24" s="22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2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2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2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2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2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2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2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2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2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2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2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2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2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2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2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</row>
    <row r="25" spans="1:364" s="25" customFormat="1">
      <c r="A25" s="21" t="s">
        <v>1429</v>
      </c>
      <c r="B25" s="29" t="s">
        <v>1430</v>
      </c>
      <c r="C25" s="21" t="s">
        <v>886</v>
      </c>
      <c r="D25" s="9" t="s">
        <v>1430</v>
      </c>
      <c r="E25" s="22"/>
      <c r="F25" s="23"/>
      <c r="G25" s="23"/>
      <c r="H25" s="23">
        <v>138.107225</v>
      </c>
      <c r="I25" s="23">
        <v>138.98273538000001</v>
      </c>
      <c r="J25" s="23">
        <v>143.29120018</v>
      </c>
      <c r="K25" s="23">
        <v>147.73322737999999</v>
      </c>
      <c r="L25" s="23">
        <v>152.31295743000001</v>
      </c>
      <c r="M25" s="23">
        <v>157.03465911000001</v>
      </c>
      <c r="N25" s="23">
        <v>161.90273354000001</v>
      </c>
      <c r="O25" s="23">
        <v>166.92171827999999</v>
      </c>
      <c r="P25" s="23">
        <v>172.09629154999999</v>
      </c>
      <c r="Q25" s="23">
        <v>177.43127659000001</v>
      </c>
      <c r="R25" s="23">
        <v>182.93164616000001</v>
      </c>
      <c r="S25" s="23">
        <v>182.93164616000001</v>
      </c>
      <c r="T25" s="23">
        <v>194.44920553</v>
      </c>
      <c r="U25" s="23">
        <v>200.47713091</v>
      </c>
      <c r="V25" s="23">
        <v>206.69192196</v>
      </c>
      <c r="W25" s="23">
        <v>213.09937155</v>
      </c>
      <c r="X25" s="23">
        <v>219.70545206</v>
      </c>
      <c r="Y25" s="22"/>
      <c r="Z25" s="23"/>
      <c r="AA25" s="23"/>
      <c r="AB25" s="9">
        <v>202.77</v>
      </c>
      <c r="AC25" s="9">
        <v>210.88</v>
      </c>
      <c r="AD25" s="9">
        <v>219.32</v>
      </c>
      <c r="AE25" s="9">
        <v>228.09</v>
      </c>
      <c r="AF25" s="9">
        <v>237.21</v>
      </c>
      <c r="AG25" s="9">
        <v>246.7</v>
      </c>
      <c r="AH25" s="9">
        <v>256.57</v>
      </c>
      <c r="AI25" s="9">
        <v>266.83</v>
      </c>
      <c r="AJ25" s="9">
        <v>277.5</v>
      </c>
      <c r="AK25" s="9">
        <v>288.60000000000002</v>
      </c>
      <c r="AL25" s="9">
        <v>300.14</v>
      </c>
      <c r="AM25" s="9">
        <v>312.14999999999998</v>
      </c>
      <c r="AN25" s="9">
        <v>324.64</v>
      </c>
      <c r="AO25" s="9">
        <v>337.63</v>
      </c>
      <c r="AP25" s="9">
        <v>351.14</v>
      </c>
      <c r="AQ25" s="9">
        <v>365.19</v>
      </c>
      <c r="AR25" s="9">
        <v>379.8</v>
      </c>
      <c r="AS25" s="22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2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2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2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2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2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2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2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2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2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2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2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2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2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2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2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</row>
    <row r="26" spans="1:364">
      <c r="A26" s="21" t="s">
        <v>1431</v>
      </c>
      <c r="B26" s="29" t="s">
        <v>1432</v>
      </c>
      <c r="C26" s="21" t="s">
        <v>886</v>
      </c>
      <c r="D26" s="9" t="s">
        <v>1432</v>
      </c>
      <c r="E26" s="22"/>
      <c r="F26" s="23"/>
      <c r="G26" s="23"/>
      <c r="H26" s="23">
        <v>116.611125</v>
      </c>
      <c r="I26" s="23">
        <v>118.29615904000001</v>
      </c>
      <c r="J26" s="23">
        <v>121.96333997000001</v>
      </c>
      <c r="K26" s="23">
        <v>125.74420351000001</v>
      </c>
      <c r="L26" s="23">
        <v>129.64227382000001</v>
      </c>
      <c r="M26" s="23">
        <v>133.66118431000001</v>
      </c>
      <c r="N26" s="23">
        <v>137.80468102</v>
      </c>
      <c r="O26" s="23">
        <v>142.07662614</v>
      </c>
      <c r="P26" s="23">
        <v>146.48100155</v>
      </c>
      <c r="Q26" s="23">
        <v>151.02191259</v>
      </c>
      <c r="R26" s="23">
        <v>155.70359188</v>
      </c>
      <c r="S26" s="23">
        <v>155.70359188</v>
      </c>
      <c r="T26" s="23">
        <v>165.50684573000001</v>
      </c>
      <c r="U26" s="23">
        <v>170.63755795</v>
      </c>
      <c r="V26" s="23">
        <v>175.92732225</v>
      </c>
      <c r="W26" s="23">
        <v>181.38106923999999</v>
      </c>
      <c r="X26" s="23">
        <v>187.00388237999999</v>
      </c>
      <c r="Y26" s="22"/>
      <c r="Z26" s="23"/>
      <c r="AA26" s="23"/>
      <c r="AB26" s="9">
        <v>173.72</v>
      </c>
      <c r="AC26" s="9">
        <v>180.67</v>
      </c>
      <c r="AD26" s="9">
        <v>187.9</v>
      </c>
      <c r="AE26" s="9">
        <v>195.42</v>
      </c>
      <c r="AF26" s="9">
        <v>203.24</v>
      </c>
      <c r="AG26" s="9">
        <v>211.37</v>
      </c>
      <c r="AH26" s="9">
        <v>219.82</v>
      </c>
      <c r="AI26" s="9">
        <v>228.61</v>
      </c>
      <c r="AJ26" s="9">
        <v>237.75</v>
      </c>
      <c r="AK26" s="9">
        <v>247.26</v>
      </c>
      <c r="AL26" s="9">
        <v>257.14999999999998</v>
      </c>
      <c r="AM26" s="9">
        <v>267.44</v>
      </c>
      <c r="AN26" s="9">
        <v>278.14</v>
      </c>
      <c r="AO26" s="9">
        <v>289.27</v>
      </c>
      <c r="AP26" s="9">
        <v>300.83999999999997</v>
      </c>
      <c r="AQ26" s="9">
        <v>312.87</v>
      </c>
      <c r="AR26" s="9">
        <v>325.38</v>
      </c>
      <c r="AS26" s="22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2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2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2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2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2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2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2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2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2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2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2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2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2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2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2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</row>
    <row r="27" spans="1:364">
      <c r="A27" s="21" t="s">
        <v>1433</v>
      </c>
      <c r="B27" s="29" t="s">
        <v>1434</v>
      </c>
      <c r="C27" s="21" t="s">
        <v>886</v>
      </c>
      <c r="D27" s="9" t="s">
        <v>1434</v>
      </c>
      <c r="E27" s="22"/>
      <c r="F27" s="23"/>
      <c r="G27" s="23"/>
      <c r="H27" s="23">
        <v>116.611125</v>
      </c>
      <c r="I27" s="23">
        <v>118.29615904000001</v>
      </c>
      <c r="J27" s="23">
        <v>121.96333997000001</v>
      </c>
      <c r="K27" s="23">
        <v>125.74420351000001</v>
      </c>
      <c r="L27" s="23">
        <v>129.64227382000001</v>
      </c>
      <c r="M27" s="23">
        <v>133.66118431000001</v>
      </c>
      <c r="N27" s="23">
        <v>137.80468102</v>
      </c>
      <c r="O27" s="23">
        <v>142.07662614</v>
      </c>
      <c r="P27" s="23">
        <v>146.48100155</v>
      </c>
      <c r="Q27" s="23">
        <v>151.02191259</v>
      </c>
      <c r="R27" s="23">
        <v>155.70359188</v>
      </c>
      <c r="S27" s="23">
        <v>155.70359188</v>
      </c>
      <c r="T27" s="23">
        <v>165.50684573000001</v>
      </c>
      <c r="U27" s="23">
        <v>170.63755795</v>
      </c>
      <c r="V27" s="23">
        <v>175.92732225</v>
      </c>
      <c r="W27" s="23">
        <v>181.38106923999999</v>
      </c>
      <c r="X27" s="23">
        <v>187.00388237999999</v>
      </c>
      <c r="Y27" s="22"/>
      <c r="Z27" s="23"/>
      <c r="AA27" s="23"/>
      <c r="AB27" s="9">
        <v>173.72</v>
      </c>
      <c r="AC27" s="9">
        <v>180.67</v>
      </c>
      <c r="AD27" s="9">
        <v>187.9</v>
      </c>
      <c r="AE27" s="9">
        <v>195.42</v>
      </c>
      <c r="AF27" s="9">
        <v>203.24</v>
      </c>
      <c r="AG27" s="9">
        <v>211.37</v>
      </c>
      <c r="AH27" s="9">
        <v>219.82</v>
      </c>
      <c r="AI27" s="9">
        <v>228.61</v>
      </c>
      <c r="AJ27" s="9">
        <v>237.75</v>
      </c>
      <c r="AK27" s="9">
        <v>247.26</v>
      </c>
      <c r="AL27" s="9">
        <v>257.14999999999998</v>
      </c>
      <c r="AM27" s="9">
        <v>267.44</v>
      </c>
      <c r="AN27" s="9">
        <v>278.14</v>
      </c>
      <c r="AO27" s="9">
        <v>289.27</v>
      </c>
      <c r="AP27" s="9">
        <v>300.83999999999997</v>
      </c>
      <c r="AQ27" s="9">
        <v>312.87</v>
      </c>
      <c r="AR27" s="9">
        <v>325.38</v>
      </c>
      <c r="AS27" s="22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2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2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2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2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2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2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2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2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2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2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2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2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2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2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2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</row>
    <row r="28" spans="1:364">
      <c r="A28" s="21" t="s">
        <v>1435</v>
      </c>
      <c r="B28" s="21" t="s">
        <v>1436</v>
      </c>
      <c r="C28" s="21" t="s">
        <v>886</v>
      </c>
      <c r="D28" s="9" t="s">
        <v>1436</v>
      </c>
      <c r="E28" s="22"/>
      <c r="F28" s="23"/>
      <c r="G28" s="23"/>
      <c r="H28" s="23">
        <v>89.671972479999994</v>
      </c>
      <c r="I28" s="23">
        <v>92.451803620000007</v>
      </c>
      <c r="J28" s="23">
        <v>95.317809530000005</v>
      </c>
      <c r="K28" s="23">
        <v>98.272661630000002</v>
      </c>
      <c r="L28" s="23">
        <v>101.31911414</v>
      </c>
      <c r="M28" s="23">
        <v>104.46000668000001</v>
      </c>
      <c r="N28" s="23">
        <v>107.69826689</v>
      </c>
      <c r="O28" s="23">
        <v>111.03691316</v>
      </c>
      <c r="P28" s="23">
        <v>114.47905747</v>
      </c>
      <c r="Q28" s="23">
        <v>118.02790825</v>
      </c>
      <c r="R28" s="23">
        <v>121.68677340000001</v>
      </c>
      <c r="S28" s="23">
        <v>121.68677340000001</v>
      </c>
      <c r="T28" s="23">
        <v>129.34829434</v>
      </c>
      <c r="U28" s="23">
        <v>133.35809147000001</v>
      </c>
      <c r="V28" s="23">
        <v>137.4921923</v>
      </c>
      <c r="W28" s="23">
        <v>141.75445027000001</v>
      </c>
      <c r="X28" s="23">
        <v>146.14883821999999</v>
      </c>
      <c r="Y28" s="22"/>
      <c r="Z28" s="23"/>
      <c r="AA28" s="23"/>
      <c r="AB28" s="23">
        <v>89.671972479999994</v>
      </c>
      <c r="AC28" s="23">
        <v>92.451803620000007</v>
      </c>
      <c r="AD28" s="23">
        <v>95.317809530000005</v>
      </c>
      <c r="AE28" s="23">
        <v>98.272661630000002</v>
      </c>
      <c r="AF28" s="23">
        <v>101.31911414</v>
      </c>
      <c r="AG28" s="23">
        <v>104.46000668000001</v>
      </c>
      <c r="AH28" s="23">
        <v>107.69826689</v>
      </c>
      <c r="AI28" s="23">
        <v>111.03691316</v>
      </c>
      <c r="AJ28" s="23">
        <v>114.47905747</v>
      </c>
      <c r="AK28" s="23">
        <v>118.02790825</v>
      </c>
      <c r="AL28" s="23">
        <v>121.68677340000001</v>
      </c>
      <c r="AM28" s="23">
        <v>121.68677340000001</v>
      </c>
      <c r="AN28" s="23">
        <v>129.34829434</v>
      </c>
      <c r="AO28" s="23">
        <v>133.35809147000001</v>
      </c>
      <c r="AP28" s="23">
        <v>137.4921923</v>
      </c>
      <c r="AQ28" s="23">
        <v>141.75445027000001</v>
      </c>
      <c r="AR28" s="23">
        <v>146.14883821999999</v>
      </c>
      <c r="AS28" s="22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2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2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2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2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2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2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2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2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2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2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2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2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2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2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2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</row>
    <row r="29" spans="1:364">
      <c r="A29" s="21" t="s">
        <v>1437</v>
      </c>
      <c r="B29" s="29" t="s">
        <v>1438</v>
      </c>
      <c r="C29" s="21" t="s">
        <v>886</v>
      </c>
      <c r="D29" s="9" t="s">
        <v>1438</v>
      </c>
      <c r="E29" s="22"/>
      <c r="F29" s="23"/>
      <c r="G29" s="23"/>
      <c r="H29" s="23">
        <v>100.176</v>
      </c>
      <c r="I29" s="23">
        <v>101.93546194</v>
      </c>
      <c r="J29" s="23">
        <v>105.09546125999999</v>
      </c>
      <c r="K29" s="23">
        <v>108.35342056</v>
      </c>
      <c r="L29" s="23">
        <v>111.7123766</v>
      </c>
      <c r="M29" s="23">
        <v>115.17546027</v>
      </c>
      <c r="N29" s="23">
        <v>118.74589954</v>
      </c>
      <c r="O29" s="23">
        <v>122.42702242999999</v>
      </c>
      <c r="P29" s="23">
        <v>126.22226012</v>
      </c>
      <c r="Q29" s="23">
        <v>130.13515018999999</v>
      </c>
      <c r="R29" s="23">
        <v>134.16933983999999</v>
      </c>
      <c r="S29" s="23">
        <v>134.16933983999999</v>
      </c>
      <c r="T29" s="23">
        <v>142.61677564999999</v>
      </c>
      <c r="U29" s="23">
        <v>147.03789569</v>
      </c>
      <c r="V29" s="23">
        <v>151.59607045999999</v>
      </c>
      <c r="W29" s="23">
        <v>156.29554863999999</v>
      </c>
      <c r="X29" s="23">
        <v>161.14071064999999</v>
      </c>
      <c r="Y29" s="22"/>
      <c r="Z29" s="23"/>
      <c r="AA29" s="23"/>
      <c r="AB29" s="9">
        <v>149.72999999999999</v>
      </c>
      <c r="AC29" s="9">
        <v>155.72</v>
      </c>
      <c r="AD29" s="9">
        <v>161.94999999999999</v>
      </c>
      <c r="AE29" s="9">
        <v>168.43</v>
      </c>
      <c r="AF29" s="9">
        <v>175.17</v>
      </c>
      <c r="AG29" s="9">
        <v>182.18</v>
      </c>
      <c r="AH29" s="9">
        <v>189.47</v>
      </c>
      <c r="AI29" s="9">
        <v>197.05</v>
      </c>
      <c r="AJ29" s="9">
        <v>204.93</v>
      </c>
      <c r="AK29" s="9">
        <v>213.13</v>
      </c>
      <c r="AL29" s="9">
        <v>221.66</v>
      </c>
      <c r="AM29" s="9">
        <v>230.53</v>
      </c>
      <c r="AN29" s="9">
        <v>239.75</v>
      </c>
      <c r="AO29" s="9">
        <v>249.34</v>
      </c>
      <c r="AP29" s="9">
        <v>259.31</v>
      </c>
      <c r="AQ29" s="9">
        <v>269.68</v>
      </c>
      <c r="AR29" s="9">
        <v>280.47000000000003</v>
      </c>
      <c r="AS29" s="22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2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2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2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2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2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2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2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2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2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2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2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2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2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2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2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</row>
    <row r="30" spans="1:364">
      <c r="A30" s="21" t="s">
        <v>1439</v>
      </c>
      <c r="B30" s="29" t="s">
        <v>1440</v>
      </c>
      <c r="C30" s="21" t="s">
        <v>839</v>
      </c>
      <c r="D30" s="9" t="s">
        <v>1440</v>
      </c>
      <c r="E30" s="22"/>
      <c r="F30" s="23"/>
      <c r="G30" s="23"/>
      <c r="H30" s="23">
        <v>1.075</v>
      </c>
      <c r="I30" s="23">
        <v>1.0997250000000001</v>
      </c>
      <c r="J30" s="23">
        <v>1.12501867</v>
      </c>
      <c r="K30" s="23">
        <v>1.1508940999999999</v>
      </c>
      <c r="L30" s="23">
        <v>1.17736467</v>
      </c>
      <c r="M30" s="23">
        <v>1.2044440599999999</v>
      </c>
      <c r="N30" s="23">
        <v>1.2321462700000001</v>
      </c>
      <c r="O30" s="23">
        <v>1.26048563</v>
      </c>
      <c r="P30" s="23">
        <v>1.2894768000000001</v>
      </c>
      <c r="Q30" s="23">
        <v>1.31913477</v>
      </c>
      <c r="R30" s="23">
        <v>1.3494748700000001</v>
      </c>
      <c r="S30" s="23">
        <v>1.3494748700000001</v>
      </c>
      <c r="T30" s="23">
        <v>1.4122645899999999</v>
      </c>
      <c r="U30" s="23">
        <v>1.44474667</v>
      </c>
      <c r="V30" s="23">
        <v>1.47797584</v>
      </c>
      <c r="W30" s="23">
        <v>1.5119692899999999</v>
      </c>
      <c r="X30" s="23">
        <v>1.5467445799999999</v>
      </c>
      <c r="Y30" s="22"/>
      <c r="Z30" s="23"/>
      <c r="AA30" s="23"/>
      <c r="AB30" s="9">
        <v>1.31</v>
      </c>
      <c r="AC30" s="9">
        <v>1.34</v>
      </c>
      <c r="AD30" s="9">
        <v>1.37</v>
      </c>
      <c r="AE30" s="9">
        <v>1.4</v>
      </c>
      <c r="AF30" s="9">
        <v>1.44</v>
      </c>
      <c r="AG30" s="9">
        <v>1.48</v>
      </c>
      <c r="AH30" s="9">
        <v>1.52</v>
      </c>
      <c r="AI30" s="9">
        <v>1.56</v>
      </c>
      <c r="AJ30" s="9">
        <v>1.6</v>
      </c>
      <c r="AK30" s="9">
        <v>1.64</v>
      </c>
      <c r="AL30" s="9">
        <v>1.68</v>
      </c>
      <c r="AM30" s="9">
        <v>1.72</v>
      </c>
      <c r="AN30" s="9">
        <v>1.76</v>
      </c>
      <c r="AO30" s="9">
        <v>1.8</v>
      </c>
      <c r="AP30" s="9">
        <v>1.85</v>
      </c>
      <c r="AQ30" s="9">
        <v>1.9</v>
      </c>
      <c r="AR30" s="9">
        <v>1.95</v>
      </c>
      <c r="AS30" s="22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2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2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2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2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2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2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2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2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2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2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2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2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2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2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2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</row>
    <row r="31" spans="1:364">
      <c r="A31" s="21" t="s">
        <v>1441</v>
      </c>
      <c r="B31" s="29" t="s">
        <v>1442</v>
      </c>
      <c r="C31" s="21" t="s">
        <v>839</v>
      </c>
      <c r="D31" s="9" t="s">
        <v>1442</v>
      </c>
      <c r="E31" s="22"/>
      <c r="F31" s="23"/>
      <c r="G31" s="23"/>
      <c r="H31" s="23">
        <v>1</v>
      </c>
      <c r="I31" s="23">
        <v>1.0229999999999999</v>
      </c>
      <c r="J31" s="23">
        <v>1.046529</v>
      </c>
      <c r="K31" s="23">
        <v>1.0705991699999999</v>
      </c>
      <c r="L31" s="23">
        <v>1.0952229499999999</v>
      </c>
      <c r="M31" s="23">
        <v>1.1204130800000001</v>
      </c>
      <c r="N31" s="23">
        <v>1.1461825800000001</v>
      </c>
      <c r="O31" s="23">
        <v>1.17254478</v>
      </c>
      <c r="P31" s="23">
        <v>1.1995133099999999</v>
      </c>
      <c r="Q31" s="23">
        <v>1.2271021099999999</v>
      </c>
      <c r="R31" s="23">
        <v>1.2553254599999999</v>
      </c>
      <c r="S31" s="23">
        <v>1.2553254599999999</v>
      </c>
      <c r="T31" s="23">
        <v>1.3137345</v>
      </c>
      <c r="U31" s="23">
        <v>1.3439503900000001</v>
      </c>
      <c r="V31" s="23">
        <v>1.3748612499999999</v>
      </c>
      <c r="W31" s="23">
        <v>1.40648306</v>
      </c>
      <c r="X31" s="23">
        <v>1.43883217</v>
      </c>
      <c r="Y31" s="22"/>
      <c r="Z31" s="23"/>
      <c r="AA31" s="23"/>
      <c r="AB31" s="9">
        <v>1.6</v>
      </c>
      <c r="AC31" s="9">
        <v>1.64</v>
      </c>
      <c r="AD31" s="9">
        <v>1.68</v>
      </c>
      <c r="AE31" s="9">
        <v>1.72</v>
      </c>
      <c r="AF31" s="9">
        <v>1.76</v>
      </c>
      <c r="AG31" s="9">
        <v>1.8</v>
      </c>
      <c r="AH31" s="9">
        <v>1.85</v>
      </c>
      <c r="AI31" s="9">
        <v>1.9</v>
      </c>
      <c r="AJ31" s="9">
        <v>1.95</v>
      </c>
      <c r="AK31" s="9">
        <v>2</v>
      </c>
      <c r="AL31" s="9">
        <v>2.0499999999999998</v>
      </c>
      <c r="AM31" s="9">
        <v>2.1</v>
      </c>
      <c r="AN31" s="9">
        <v>2.15</v>
      </c>
      <c r="AO31" s="9">
        <v>2.2000000000000002</v>
      </c>
      <c r="AP31" s="9">
        <v>2.2599999999999998</v>
      </c>
      <c r="AQ31" s="9">
        <v>2.3199999999999998</v>
      </c>
      <c r="AR31" s="9">
        <v>2.38</v>
      </c>
      <c r="AS31" s="22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2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2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2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2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2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2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2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2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2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2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2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2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2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2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2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</row>
    <row r="32" spans="1:364">
      <c r="A32" s="21" t="s">
        <v>1443</v>
      </c>
      <c r="B32" s="21" t="s">
        <v>1444</v>
      </c>
      <c r="C32" s="21" t="s">
        <v>839</v>
      </c>
      <c r="D32" s="9" t="s">
        <v>1444</v>
      </c>
      <c r="E32" s="22"/>
      <c r="F32" s="23"/>
      <c r="G32" s="23"/>
      <c r="H32" s="23">
        <v>1</v>
      </c>
      <c r="I32" s="23">
        <v>1.0229999999999999</v>
      </c>
      <c r="J32" s="23">
        <v>1.046529</v>
      </c>
      <c r="K32" s="23">
        <v>1.0705991699999999</v>
      </c>
      <c r="L32" s="23">
        <v>1.0952229499999999</v>
      </c>
      <c r="M32" s="23">
        <v>1.1204130800000001</v>
      </c>
      <c r="N32" s="23">
        <v>1.1461825800000001</v>
      </c>
      <c r="O32" s="23">
        <v>1.17254478</v>
      </c>
      <c r="P32" s="23">
        <v>1.1995133099999999</v>
      </c>
      <c r="Q32" s="23">
        <v>1.2271021099999999</v>
      </c>
      <c r="R32" s="23">
        <v>1.2553254599999999</v>
      </c>
      <c r="S32" s="23">
        <v>1.2553254599999999</v>
      </c>
      <c r="T32" s="23">
        <v>1.3137345</v>
      </c>
      <c r="U32" s="23">
        <v>1.3439503900000001</v>
      </c>
      <c r="V32" s="23">
        <v>1.3748612499999999</v>
      </c>
      <c r="W32" s="23">
        <v>1.40648306</v>
      </c>
      <c r="X32" s="23">
        <v>1.43883217</v>
      </c>
      <c r="Y32" s="22"/>
      <c r="Z32" s="23"/>
      <c r="AA32" s="23"/>
      <c r="AB32" s="23">
        <v>1</v>
      </c>
      <c r="AC32" s="23">
        <v>1.0229999999999999</v>
      </c>
      <c r="AD32" s="23">
        <v>1.046529</v>
      </c>
      <c r="AE32" s="23">
        <v>1.0705991699999999</v>
      </c>
      <c r="AF32" s="23">
        <v>1.0952229499999999</v>
      </c>
      <c r="AG32" s="23">
        <v>1.1204130800000001</v>
      </c>
      <c r="AH32" s="23">
        <v>1.1461825800000001</v>
      </c>
      <c r="AI32" s="23">
        <v>1.17254478</v>
      </c>
      <c r="AJ32" s="23">
        <v>1.1995133099999999</v>
      </c>
      <c r="AK32" s="23">
        <v>1.2271021099999999</v>
      </c>
      <c r="AL32" s="23">
        <v>1.2553254599999999</v>
      </c>
      <c r="AM32" s="23">
        <v>1.2553254599999999</v>
      </c>
      <c r="AN32" s="23">
        <v>1.3137345</v>
      </c>
      <c r="AO32" s="23">
        <v>1.3439503900000001</v>
      </c>
      <c r="AP32" s="23">
        <v>1.3748612499999999</v>
      </c>
      <c r="AQ32" s="23">
        <v>1.40648306</v>
      </c>
      <c r="AR32" s="23">
        <v>1.43883217</v>
      </c>
      <c r="AS32" s="22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2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2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2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2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2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2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2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2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2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2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2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2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2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2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2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</row>
    <row r="33" spans="1:364">
      <c r="A33" s="21" t="s">
        <v>1445</v>
      </c>
      <c r="B33" s="29" t="s">
        <v>1446</v>
      </c>
      <c r="C33" s="21" t="s">
        <v>886</v>
      </c>
      <c r="D33" s="9" t="s">
        <v>1446</v>
      </c>
      <c r="E33" s="22"/>
      <c r="F33" s="23"/>
      <c r="G33" s="23"/>
      <c r="H33" s="23">
        <v>125.9</v>
      </c>
      <c r="I33" s="23">
        <v>131.46497298</v>
      </c>
      <c r="J33" s="23">
        <v>134.48866735999999</v>
      </c>
      <c r="K33" s="23">
        <v>137.58190671</v>
      </c>
      <c r="L33" s="23">
        <v>140.74629056000001</v>
      </c>
      <c r="M33" s="23">
        <v>143.98345524000001</v>
      </c>
      <c r="N33" s="23">
        <v>147.29507472</v>
      </c>
      <c r="O33" s="23">
        <v>150.68286143</v>
      </c>
      <c r="P33" s="23">
        <v>154.14856725000001</v>
      </c>
      <c r="Q33" s="23">
        <v>157.69398429</v>
      </c>
      <c r="R33" s="23">
        <v>161.32094592999999</v>
      </c>
      <c r="S33" s="23">
        <v>161.32094592999999</v>
      </c>
      <c r="T33" s="23">
        <v>168.82704823</v>
      </c>
      <c r="U33" s="23">
        <v>172.71007033000001</v>
      </c>
      <c r="V33" s="23">
        <v>176.68240195000001</v>
      </c>
      <c r="W33" s="23">
        <v>180.74609720000001</v>
      </c>
      <c r="X33" s="23">
        <v>184.90325743</v>
      </c>
      <c r="Y33" s="22"/>
      <c r="Z33" s="23"/>
      <c r="AA33" s="23"/>
      <c r="AB33" s="9">
        <v>180.95</v>
      </c>
      <c r="AC33" s="9">
        <v>185.47</v>
      </c>
      <c r="AD33" s="9">
        <v>190.11</v>
      </c>
      <c r="AE33" s="9">
        <v>194.86</v>
      </c>
      <c r="AF33" s="9">
        <v>199.73</v>
      </c>
      <c r="AG33" s="9">
        <v>204.72</v>
      </c>
      <c r="AH33" s="9">
        <v>209.84</v>
      </c>
      <c r="AI33" s="9">
        <v>215.09</v>
      </c>
      <c r="AJ33" s="9">
        <v>220.47</v>
      </c>
      <c r="AK33" s="9">
        <v>225.98</v>
      </c>
      <c r="AL33" s="9">
        <v>231.63</v>
      </c>
      <c r="AM33" s="9">
        <v>237.42</v>
      </c>
      <c r="AN33" s="9">
        <v>243.36</v>
      </c>
      <c r="AO33" s="9">
        <v>249.44</v>
      </c>
      <c r="AP33" s="9">
        <v>255.68</v>
      </c>
      <c r="AQ33" s="9">
        <v>262.07</v>
      </c>
      <c r="AR33" s="9">
        <v>268.62</v>
      </c>
      <c r="AS33" s="22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2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2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2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2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2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2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2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2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2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2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2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2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2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2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2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</row>
    <row r="34" spans="1:364">
      <c r="A34" s="21" t="s">
        <v>1447</v>
      </c>
      <c r="B34" s="29" t="s">
        <v>1387</v>
      </c>
      <c r="C34" s="21" t="s">
        <v>886</v>
      </c>
      <c r="D34" s="9" t="s">
        <v>1387</v>
      </c>
      <c r="E34" s="22"/>
      <c r="F34" s="23"/>
      <c r="G34" s="23"/>
      <c r="H34" s="23">
        <v>87.35</v>
      </c>
      <c r="I34" s="23">
        <v>91.05848829</v>
      </c>
      <c r="J34" s="23">
        <v>93.152833520000001</v>
      </c>
      <c r="K34" s="23">
        <v>95.295348689999997</v>
      </c>
      <c r="L34" s="23">
        <v>97.487141710000003</v>
      </c>
      <c r="M34" s="23">
        <v>99.729345969999997</v>
      </c>
      <c r="N34" s="23">
        <v>102.02312093</v>
      </c>
      <c r="O34" s="23">
        <v>104.36965271</v>
      </c>
      <c r="P34" s="23">
        <v>106.77015471999999</v>
      </c>
      <c r="Q34" s="23">
        <v>109.22586828</v>
      </c>
      <c r="R34" s="23">
        <v>111.73806325</v>
      </c>
      <c r="S34" s="23">
        <v>111.73806325</v>
      </c>
      <c r="T34" s="23">
        <v>116.93712360000001</v>
      </c>
      <c r="U34" s="23">
        <v>119.62667743999999</v>
      </c>
      <c r="V34" s="23">
        <v>122.37809102</v>
      </c>
      <c r="W34" s="23">
        <v>125.19278711</v>
      </c>
      <c r="X34" s="23">
        <v>128.07222121999999</v>
      </c>
      <c r="Y34" s="22"/>
      <c r="Z34" s="23"/>
      <c r="AA34" s="23"/>
      <c r="AB34" s="9">
        <v>130.44999999999999</v>
      </c>
      <c r="AC34" s="9">
        <v>133.71</v>
      </c>
      <c r="AD34" s="9">
        <v>137.05000000000001</v>
      </c>
      <c r="AE34" s="9">
        <v>140.47999999999999</v>
      </c>
      <c r="AF34" s="9">
        <v>143.99</v>
      </c>
      <c r="AG34" s="9">
        <v>147.59</v>
      </c>
      <c r="AH34" s="9">
        <v>151.28</v>
      </c>
      <c r="AI34" s="9">
        <v>155.06</v>
      </c>
      <c r="AJ34" s="9">
        <v>158.94</v>
      </c>
      <c r="AK34" s="9">
        <v>162.91</v>
      </c>
      <c r="AL34" s="9">
        <v>166.98</v>
      </c>
      <c r="AM34" s="9">
        <v>171.15</v>
      </c>
      <c r="AN34" s="9">
        <v>175.43</v>
      </c>
      <c r="AO34" s="9">
        <v>179.82</v>
      </c>
      <c r="AP34" s="9">
        <v>184.32</v>
      </c>
      <c r="AQ34" s="9">
        <v>188.93</v>
      </c>
      <c r="AR34" s="9">
        <v>193.65</v>
      </c>
      <c r="AS34" s="22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2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2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2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2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2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2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2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2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2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2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2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2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2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2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2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</row>
    <row r="35" spans="1:364" s="25" customFormat="1">
      <c r="A35" s="21"/>
      <c r="B35" s="21"/>
      <c r="C35" s="21"/>
      <c r="D35" s="9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2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2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2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2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2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2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2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2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2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2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2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2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2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2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2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2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2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</row>
    <row r="36" spans="1:364">
      <c r="A36" s="21"/>
      <c r="B36" s="21"/>
      <c r="C36" s="21"/>
      <c r="E36" s="22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2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2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2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2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2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2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2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2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2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2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2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2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2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2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2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2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2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</row>
    <row r="37" spans="1:364">
      <c r="A37" s="21"/>
      <c r="B37" s="21"/>
      <c r="C37" s="21"/>
      <c r="E37" s="22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2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2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2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2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2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2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2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2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2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2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2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2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2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2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2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2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2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</row>
    <row r="38" spans="1:364">
      <c r="A38" s="21"/>
      <c r="B38" s="21"/>
      <c r="C38" s="21"/>
      <c r="E38" s="22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2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2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2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2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2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2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2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2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2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2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2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2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2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2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2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2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2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</row>
    <row r="39" spans="1:364">
      <c r="A39" s="21"/>
      <c r="B39" s="21"/>
      <c r="C39" s="21"/>
      <c r="E39" s="22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2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2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2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2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2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2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2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2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2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2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2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2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2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2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2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2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2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</row>
    <row r="40" spans="1:364">
      <c r="A40" s="21"/>
      <c r="B40" s="21"/>
      <c r="C40" s="21"/>
      <c r="E40" s="22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2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2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2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2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2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2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2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2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2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2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2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2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2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2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2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2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2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</row>
    <row r="41" spans="1:364">
      <c r="A41" s="21"/>
      <c r="B41" s="21"/>
      <c r="C41" s="21"/>
      <c r="E41" s="22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2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2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2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2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2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2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2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2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2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2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2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2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2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2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2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2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2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</row>
    <row r="42" spans="1:364">
      <c r="A42" s="21"/>
      <c r="B42" s="21"/>
      <c r="C42" s="21"/>
      <c r="E42" s="22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2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2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2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2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2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2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2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2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2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2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2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2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2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2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2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2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2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</row>
    <row r="43" spans="1:364">
      <c r="A43" s="21"/>
      <c r="B43" s="21"/>
      <c r="C43" s="21"/>
      <c r="E43" s="22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2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2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2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2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2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2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2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2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2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2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2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2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2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2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2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2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2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</row>
    <row r="44" spans="1:364">
      <c r="A44" s="21"/>
      <c r="B44" s="21"/>
      <c r="C44" s="21"/>
      <c r="E44" s="22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2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2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2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2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2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2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2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2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2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2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2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2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2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2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2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2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2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</row>
    <row r="45" spans="1:364">
      <c r="A45" s="21"/>
      <c r="B45" s="21"/>
      <c r="C45" s="21"/>
      <c r="E45" s="22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2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2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2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2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2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2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2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2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2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2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2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2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2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2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2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2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2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</row>
    <row r="46" spans="1:364">
      <c r="A46" s="21"/>
      <c r="B46" s="21"/>
      <c r="C46" s="21"/>
      <c r="E46" s="22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2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2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2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2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2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2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2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2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2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2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2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2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2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2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2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2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2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</row>
    <row r="47" spans="1:364">
      <c r="A47" s="21"/>
      <c r="B47" s="21"/>
      <c r="C47" s="21"/>
      <c r="E47" s="22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2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2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2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2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2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2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2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2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2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2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2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2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2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2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2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2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2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</row>
    <row r="48" spans="1:364">
      <c r="A48" s="21"/>
      <c r="B48" s="21"/>
      <c r="C48" s="21"/>
      <c r="E48" s="22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2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2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2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2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2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2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2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2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2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2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2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2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2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2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2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2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2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</row>
    <row r="49" spans="1:364">
      <c r="A49" s="21"/>
      <c r="B49" s="21"/>
      <c r="C49" s="21"/>
      <c r="E49" s="22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2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2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2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2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2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2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2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2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2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2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2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2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2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2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2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2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2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</row>
    <row r="50" spans="1:364">
      <c r="A50" s="21"/>
      <c r="B50" s="21"/>
      <c r="C50" s="21"/>
      <c r="E50" s="22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2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2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2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2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2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2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2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21"/>
      <c r="B51" s="21"/>
      <c r="C51" s="21"/>
      <c r="E51" s="22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2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2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2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2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2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2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2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21"/>
      <c r="B52" s="21"/>
      <c r="C52" s="21"/>
      <c r="E52" s="22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2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2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2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2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2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2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2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21"/>
      <c r="B53" s="21"/>
      <c r="C53" s="21"/>
      <c r="E53" s="22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2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2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2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2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2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2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2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21"/>
      <c r="B54" s="21"/>
      <c r="C54" s="21"/>
      <c r="E54" s="22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2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2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2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2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2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2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2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2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2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2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2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2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2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2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2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2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2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</row>
    <row r="55" spans="1:364">
      <c r="A55" s="21"/>
      <c r="B55" s="21"/>
      <c r="C55" s="21"/>
      <c r="E55" s="22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2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2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2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2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2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2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2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2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2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2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2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2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2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2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2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2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2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</row>
    <row r="56" spans="1:364">
      <c r="A56" s="21"/>
      <c r="B56" s="21"/>
      <c r="C56" s="21"/>
      <c r="E56" s="22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2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2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2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2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2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2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2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2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2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2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2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2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2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2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2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2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2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</row>
    <row r="57" spans="1:364">
      <c r="A57" s="21"/>
      <c r="B57" s="21"/>
      <c r="C57" s="21"/>
      <c r="E57" s="22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2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2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2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2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2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2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2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2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2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2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2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2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2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2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2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2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2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</row>
    <row r="58" spans="1:364">
      <c r="A58" s="21"/>
      <c r="B58" s="21"/>
      <c r="C58" s="21"/>
      <c r="E58" s="22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2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2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2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2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2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2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2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2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2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2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2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2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2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2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2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2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2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</row>
    <row r="59" spans="1:364">
      <c r="A59" s="21"/>
      <c r="B59" s="21"/>
      <c r="C59" s="21"/>
      <c r="E59" s="22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2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2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2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2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2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2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2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2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2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2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2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2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2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2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2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2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2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</row>
    <row r="60" spans="1:364">
      <c r="A60" s="21"/>
      <c r="B60" s="21"/>
      <c r="C60" s="21"/>
      <c r="E60" s="22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2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2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2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2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2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2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2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2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2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2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2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2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2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2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2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2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2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</row>
    <row r="61" spans="1:364">
      <c r="A61" s="21"/>
      <c r="B61" s="21"/>
      <c r="C61" s="21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2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2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2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2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2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2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2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2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2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2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2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2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2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2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2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2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</row>
    <row r="62" spans="1:364">
      <c r="A62" s="21"/>
      <c r="B62" s="21"/>
      <c r="C62" s="21"/>
      <c r="E62" s="22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2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2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2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2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2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2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2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2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2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2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2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2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2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2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2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2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</row>
    <row r="63" spans="1:364">
      <c r="A63" s="21"/>
      <c r="B63" s="21"/>
      <c r="C63" s="21"/>
      <c r="E63" s="22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2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2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2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2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2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2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2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2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2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2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2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2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2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2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2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2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</row>
    <row r="64" spans="1:364">
      <c r="A64" s="21"/>
      <c r="B64" s="21"/>
      <c r="C64" s="21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2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2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2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2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2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2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2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2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2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2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2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2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2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2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2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2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</row>
    <row r="65" spans="1:364">
      <c r="A65" s="21"/>
      <c r="B65" s="21"/>
      <c r="C65" s="21"/>
      <c r="E65" s="22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2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2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2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2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2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2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2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2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2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2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2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2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2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2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2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2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2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</row>
    <row r="66" spans="1:364">
      <c r="A66" s="21"/>
      <c r="B66" s="21"/>
      <c r="C66" s="21"/>
      <c r="E66" s="22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2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2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2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2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2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2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2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2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2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2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2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2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2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2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2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2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2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</row>
    <row r="67" spans="1:364">
      <c r="A67" s="21"/>
      <c r="B67" s="21"/>
      <c r="C67" s="21"/>
      <c r="E67" s="22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2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21"/>
      <c r="B68" s="21"/>
      <c r="C68" s="21"/>
      <c r="E68" s="22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2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2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2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2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2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2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2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2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2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2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2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2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2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2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2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2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2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</row>
    <row r="69" spans="1:364">
      <c r="A69" s="21"/>
      <c r="B69" s="21"/>
      <c r="C69" s="21"/>
      <c r="E69" s="22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2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2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2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2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2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2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2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2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2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2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2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2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2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2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2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2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2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</row>
    <row r="70" spans="1:364">
      <c r="E70" s="22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2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2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2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2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2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2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2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2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2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2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2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2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2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2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2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2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2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</row>
    <row r="71" spans="1:364">
      <c r="E71" s="22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2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2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2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2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2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2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2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2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2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2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2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2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2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2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2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2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2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</row>
    <row r="72" spans="1:364">
      <c r="E72" s="22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2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2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2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2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2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2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2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2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2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2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2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2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2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2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2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2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2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</row>
    <row r="73" spans="1:364">
      <c r="E73" s="22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2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2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2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2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2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2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2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2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2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2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2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2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2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2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2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2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2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</row>
    <row r="74" spans="1:364">
      <c r="E74" s="22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2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2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2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2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2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2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2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2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2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2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2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2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2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2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2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2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2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</row>
    <row r="75" spans="1:364">
      <c r="E75" s="22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2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2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2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2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2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2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2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2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2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2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2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2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2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2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2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2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2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</row>
    <row r="76" spans="1:364">
      <c r="E76" s="22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2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2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2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2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2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2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2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2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2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2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2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2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2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2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2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2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2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</row>
    <row r="77" spans="1:364">
      <c r="E77" s="22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2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2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2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2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2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2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2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2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2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2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2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2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2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2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2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2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2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</row>
    <row r="78" spans="1:364">
      <c r="E78" s="22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2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2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2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2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2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2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2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2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2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2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2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2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2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2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2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2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2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</row>
    <row r="79" spans="1:364">
      <c r="E79" s="22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2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2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2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2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2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2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2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2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2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2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2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2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2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2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2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2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2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</row>
    <row r="80" spans="1:364">
      <c r="E80" s="22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2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2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2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2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2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2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2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2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2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2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2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2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2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2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2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2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2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</row>
    <row r="81" spans="5:364"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2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2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2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2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2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2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2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2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2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2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2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2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2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2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2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2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2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</row>
    <row r="82" spans="5:364">
      <c r="E82" s="22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2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2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2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2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2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2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2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2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2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2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2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2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2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2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2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2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2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</row>
    <row r="83" spans="5:364">
      <c r="E83" s="22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2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2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2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2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2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2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2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2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2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2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2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2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2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2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2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2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2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</row>
    <row r="84" spans="5:364">
      <c r="E84" s="22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2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2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2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2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2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2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2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2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2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2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2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2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2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2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2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2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2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</row>
    <row r="85" spans="5:364">
      <c r="E85" s="22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2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2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2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2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2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2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2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2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2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2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2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2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2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2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2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2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2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</row>
    <row r="86" spans="5:364">
      <c r="E86" s="22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2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2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2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2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2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2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2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2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2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2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2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2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2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2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2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2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2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</row>
    <row r="87" spans="5:364">
      <c r="E87" s="22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2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2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2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2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2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2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2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2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2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2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2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2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2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2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2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2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2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</row>
    <row r="88" spans="5:364">
      <c r="E88" s="22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2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2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2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2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2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2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2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2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2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2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2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2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2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2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2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2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2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</row>
    <row r="89" spans="5:364">
      <c r="E89" s="22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2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2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2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2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2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2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2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2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2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2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2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2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2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2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2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2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2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</row>
    <row r="90" spans="5:364">
      <c r="E90" s="22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2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2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2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2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2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2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2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2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2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2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2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2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2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2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2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2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2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</row>
    <row r="91" spans="5:364">
      <c r="E91" s="22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2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2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2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2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2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2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2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2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2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2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2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2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2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2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2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2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2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</row>
    <row r="92" spans="5:364">
      <c r="E92" s="22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2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2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2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2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2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2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2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2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2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2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2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2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2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2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2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2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2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</row>
    <row r="93" spans="5:364">
      <c r="E93" s="22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2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2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2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2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2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2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2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2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2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2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2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2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2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2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2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2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2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</row>
    <row r="94" spans="5:364">
      <c r="E94" s="22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2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2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2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2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2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2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2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2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2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2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2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2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2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2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2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2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2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</row>
    <row r="95" spans="5:364">
      <c r="E95" s="22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2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2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2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2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2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2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2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2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2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2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2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2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2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2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2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2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2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</row>
    <row r="96" spans="5:364">
      <c r="E96" s="22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2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2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2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2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2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2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2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2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2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2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2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2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2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2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2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2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2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</row>
    <row r="97" spans="5:364">
      <c r="E97" s="22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2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2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2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2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2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2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2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2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2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2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2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2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2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2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2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2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2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</row>
    <row r="98" spans="5:364">
      <c r="E98" s="22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2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2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2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2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2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2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2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2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2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2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2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2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2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2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2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2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2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</row>
    <row r="99" spans="5:364">
      <c r="E99" s="22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2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2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2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2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2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2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2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2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2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2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2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2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2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2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2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2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2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</row>
    <row r="100" spans="5:364">
      <c r="E100" s="22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2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2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2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2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2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2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2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2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2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2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2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2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2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2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2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2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2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</row>
    <row r="101" spans="5:364">
      <c r="E101" s="22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2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2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2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2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2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2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2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2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2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2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2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2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2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2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2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2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2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</row>
    <row r="102" spans="5:364">
      <c r="E102" s="22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2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2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2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2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2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2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2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2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2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2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2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2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2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2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2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2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2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</row>
    <row r="103" spans="5:364">
      <c r="E103" s="22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2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2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2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2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2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2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2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2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2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2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2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2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2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2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2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2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2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</row>
    <row r="104" spans="5:364">
      <c r="E104" s="22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2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2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2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2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2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2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2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2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2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2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2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2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2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2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2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2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2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</row>
    <row r="105" spans="5:364">
      <c r="E105" s="22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2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2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2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2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2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2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2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2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2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2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2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2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2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2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2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2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2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</row>
    <row r="106" spans="5:364">
      <c r="E106" s="22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2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2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2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2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2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2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2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2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2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2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2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2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2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2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2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2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2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</row>
    <row r="107" spans="5:364">
      <c r="E107" s="22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2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2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2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2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2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2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2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2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2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2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2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2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2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2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2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2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2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</row>
    <row r="108" spans="5:364">
      <c r="E108" s="22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2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2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2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2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2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2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2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2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2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2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2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2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2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2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2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2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2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</row>
    <row r="109" spans="5:364">
      <c r="E109" s="22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2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2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2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2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2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2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2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2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2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2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2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2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2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2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2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2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2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</row>
    <row r="110" spans="5:364">
      <c r="E110" s="22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2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2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2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2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2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2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2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2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2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2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2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2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2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2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2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2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2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</row>
    <row r="111" spans="5:364">
      <c r="E111" s="22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2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2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2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2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2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2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2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2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2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2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2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2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2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2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2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2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2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</row>
    <row r="112" spans="5:364">
      <c r="E112" s="22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2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2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2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2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2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2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2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2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2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2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2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2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2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2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2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2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2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</row>
    <row r="113" spans="5:364">
      <c r="E113" s="22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2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2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2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2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2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2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2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2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2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2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2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2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2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2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2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2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2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</row>
    <row r="114" spans="5:364">
      <c r="E114" s="22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2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2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2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2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2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2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2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2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2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2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2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2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2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2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2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2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2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</row>
    <row r="115" spans="5:364">
      <c r="E115" s="22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2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2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2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2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2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2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2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2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2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2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2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2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2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2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2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2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2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</row>
    <row r="116" spans="5:364">
      <c r="E116" s="22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2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2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2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2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2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2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2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2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2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2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2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2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2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2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2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2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2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</row>
    <row r="117" spans="5:364">
      <c r="E117" s="22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2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2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2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2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2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2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2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2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2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2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2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2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2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2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2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2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2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</row>
    <row r="118" spans="5:364">
      <c r="E118" s="22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2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2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2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2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2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2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2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2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2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2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2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2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2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2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2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2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2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</row>
    <row r="119" spans="5:364">
      <c r="E119" s="22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2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2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2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2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2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2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2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2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2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2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2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2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2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2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2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2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2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</row>
    <row r="120" spans="5:364">
      <c r="E120" s="22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2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2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2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2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2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2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2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2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2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2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2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2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2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2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2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2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2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</row>
    <row r="121" spans="5:364">
      <c r="E121" s="22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2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2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2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2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2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2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2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2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2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2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2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2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2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2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2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2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2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</row>
    <row r="122" spans="5:364">
      <c r="E122" s="22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2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2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2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2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2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2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2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2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2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2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2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2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2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2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2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2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2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</row>
    <row r="123" spans="5:364">
      <c r="E123" s="22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2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2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2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2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2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2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2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2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2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2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2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2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2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2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2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2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2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</row>
    <row r="124" spans="5:364">
      <c r="E124" s="22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2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2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2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2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2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2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2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2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2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2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2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2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2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2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2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2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2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</row>
    <row r="125" spans="5:364">
      <c r="E125" s="22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2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2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2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2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2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2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2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2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2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2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2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2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2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2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2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2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2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</row>
    <row r="126" spans="5:364">
      <c r="E126" s="22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2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2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2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2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5:364">
      <c r="E127" s="22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2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2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2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2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5:364">
      <c r="E128" s="22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2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2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2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2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5:345">
      <c r="E129" s="26"/>
      <c r="Y129" s="26"/>
      <c r="AS129" s="26"/>
      <c r="BM129" s="26"/>
      <c r="CG129" s="26"/>
      <c r="DA129" s="26"/>
      <c r="DU129" s="26"/>
      <c r="EO129" s="26"/>
      <c r="FI129" s="26"/>
      <c r="GC129" s="26"/>
      <c r="GW129" s="26"/>
      <c r="HQ129" s="26"/>
      <c r="IK129" s="26"/>
      <c r="JE129" s="26"/>
      <c r="JY129" s="26"/>
      <c r="KS129" s="26"/>
      <c r="LM129" s="26"/>
      <c r="MG129" s="26"/>
    </row>
    <row r="130" spans="5:345">
      <c r="E130" s="26"/>
      <c r="Y130" s="26"/>
      <c r="AS130" s="26"/>
      <c r="BM130" s="26"/>
      <c r="CG130" s="26"/>
      <c r="DA130" s="26"/>
      <c r="DU130" s="26"/>
      <c r="EO130" s="26"/>
      <c r="FI130" s="26"/>
      <c r="GC130" s="26"/>
      <c r="GW130" s="26"/>
      <c r="HQ130" s="26"/>
      <c r="IK130" s="26"/>
      <c r="JE130" s="26"/>
      <c r="JY130" s="26"/>
      <c r="KS130" s="26"/>
      <c r="LM130" s="26"/>
      <c r="MG130" s="26"/>
    </row>
    <row r="131" spans="5:345">
      <c r="E131" s="26"/>
      <c r="Y131" s="26"/>
      <c r="AS131" s="26"/>
      <c r="BM131" s="26"/>
      <c r="CG131" s="26"/>
      <c r="DA131" s="26"/>
      <c r="DU131" s="26"/>
      <c r="EO131" s="26"/>
      <c r="FI131" s="26"/>
      <c r="GC131" s="26"/>
      <c r="GW131" s="26"/>
      <c r="HQ131" s="26"/>
      <c r="IK131" s="26"/>
      <c r="JE131" s="26"/>
      <c r="JY131" s="26"/>
      <c r="KS131" s="26"/>
      <c r="LM131" s="26"/>
      <c r="MG131" s="26"/>
    </row>
    <row r="132" spans="5:345">
      <c r="E132" s="26"/>
      <c r="Y132" s="26"/>
      <c r="AS132" s="26"/>
      <c r="BM132" s="26"/>
      <c r="CG132" s="26"/>
      <c r="DA132" s="26"/>
      <c r="DU132" s="26"/>
      <c r="EO132" s="26"/>
      <c r="FI132" s="26"/>
      <c r="GC132" s="26"/>
      <c r="GW132" s="26"/>
      <c r="HQ132" s="26"/>
      <c r="IK132" s="26"/>
      <c r="JE132" s="26"/>
      <c r="JY132" s="26"/>
      <c r="KS132" s="26"/>
      <c r="LM132" s="26"/>
      <c r="MG132" s="26"/>
    </row>
    <row r="133" spans="5:345">
      <c r="E133" s="26"/>
      <c r="Y133" s="26"/>
      <c r="AS133" s="26"/>
      <c r="BM133" s="26"/>
      <c r="CG133" s="26"/>
      <c r="DA133" s="26"/>
      <c r="DU133" s="26"/>
      <c r="EO133" s="26"/>
      <c r="FI133" s="26"/>
      <c r="GC133" s="26"/>
      <c r="GW133" s="26"/>
      <c r="HQ133" s="26"/>
      <c r="IK133" s="26"/>
      <c r="JE133" s="26"/>
      <c r="JY133" s="26"/>
      <c r="KS133" s="26"/>
      <c r="LM133" s="26"/>
      <c r="MG133" s="26"/>
    </row>
    <row r="134" spans="5:345">
      <c r="E134" s="26"/>
      <c r="Y134" s="26"/>
      <c r="AS134" s="26"/>
      <c r="BM134" s="26"/>
      <c r="CG134" s="26"/>
      <c r="DA134" s="26"/>
      <c r="DU134" s="26"/>
      <c r="EO134" s="26"/>
      <c r="FI134" s="26"/>
      <c r="GC134" s="26"/>
      <c r="GW134" s="26"/>
      <c r="HQ134" s="26"/>
      <c r="IK134" s="26"/>
      <c r="JE134" s="26"/>
      <c r="JY134" s="26"/>
      <c r="KS134" s="26"/>
      <c r="LM134" s="26"/>
      <c r="MG134" s="26"/>
    </row>
    <row r="135" spans="5:345">
      <c r="E135" s="26"/>
      <c r="Y135" s="26"/>
      <c r="AS135" s="26"/>
      <c r="BM135" s="26"/>
      <c r="CG135" s="26"/>
      <c r="DA135" s="26"/>
      <c r="DU135" s="26"/>
      <c r="EO135" s="26"/>
      <c r="FI135" s="26"/>
      <c r="GC135" s="26"/>
      <c r="GW135" s="26"/>
      <c r="HQ135" s="26"/>
      <c r="IK135" s="26"/>
      <c r="JE135" s="26"/>
      <c r="JY135" s="26"/>
      <c r="KS135" s="26"/>
      <c r="LM135" s="26"/>
      <c r="MG135" s="26"/>
    </row>
    <row r="136" spans="5:345">
      <c r="E136" s="26"/>
      <c r="Y136" s="26"/>
      <c r="AS136" s="26"/>
      <c r="BM136" s="26"/>
      <c r="CG136" s="26"/>
      <c r="DA136" s="26"/>
      <c r="DU136" s="26"/>
      <c r="EO136" s="26"/>
      <c r="FI136" s="26"/>
      <c r="GC136" s="26"/>
      <c r="GW136" s="26"/>
      <c r="HQ136" s="26"/>
      <c r="IK136" s="26"/>
      <c r="JE136" s="26"/>
      <c r="JY136" s="26"/>
      <c r="KS136" s="26"/>
      <c r="LM136" s="26"/>
      <c r="MG136" s="26"/>
    </row>
    <row r="137" spans="5:345">
      <c r="E137" s="26"/>
      <c r="Y137" s="26"/>
      <c r="AS137" s="26"/>
      <c r="BM137" s="26"/>
      <c r="CG137" s="26"/>
      <c r="DA137" s="26"/>
      <c r="DU137" s="26"/>
      <c r="EO137" s="26"/>
      <c r="FI137" s="26"/>
      <c r="GC137" s="26"/>
      <c r="GW137" s="26"/>
      <c r="HQ137" s="26"/>
      <c r="IK137" s="26"/>
      <c r="JE137" s="26"/>
      <c r="JY137" s="26"/>
      <c r="KS137" s="26"/>
      <c r="LM137" s="26"/>
      <c r="MG137" s="26"/>
    </row>
    <row r="138" spans="5:345">
      <c r="E138" s="26"/>
      <c r="Y138" s="26"/>
      <c r="AS138" s="26"/>
      <c r="BM138" s="26"/>
      <c r="CG138" s="26"/>
      <c r="DA138" s="26"/>
      <c r="DU138" s="26"/>
      <c r="EO138" s="26"/>
      <c r="FI138" s="26"/>
      <c r="GC138" s="26"/>
      <c r="GW138" s="26"/>
      <c r="HQ138" s="26"/>
      <c r="IK138" s="26"/>
      <c r="JE138" s="26"/>
      <c r="JY138" s="26"/>
      <c r="KS138" s="26"/>
      <c r="LM138" s="26"/>
      <c r="MG138" s="26"/>
    </row>
    <row r="139" spans="5:345">
      <c r="E139" s="26"/>
      <c r="Y139" s="26"/>
      <c r="AS139" s="26"/>
      <c r="BM139" s="26"/>
      <c r="CG139" s="26"/>
      <c r="DA139" s="26"/>
      <c r="DU139" s="26"/>
      <c r="EO139" s="26"/>
      <c r="FI139" s="26"/>
      <c r="GC139" s="26"/>
      <c r="GW139" s="26"/>
      <c r="HQ139" s="26"/>
      <c r="IK139" s="26"/>
      <c r="JE139" s="26"/>
      <c r="JY139" s="26"/>
      <c r="KS139" s="26"/>
      <c r="LM139" s="26"/>
      <c r="MG139" s="26"/>
    </row>
    <row r="140" spans="5:345">
      <c r="E140" s="26"/>
      <c r="Y140" s="26"/>
      <c r="AS140" s="26"/>
      <c r="BM140" s="26"/>
      <c r="CG140" s="26"/>
      <c r="DA140" s="26"/>
      <c r="DU140" s="26"/>
      <c r="EO140" s="26"/>
      <c r="FI140" s="26"/>
      <c r="GC140" s="26"/>
      <c r="GW140" s="26"/>
      <c r="HQ140" s="26"/>
      <c r="IK140" s="26"/>
      <c r="JE140" s="26"/>
      <c r="JY140" s="26"/>
      <c r="KS140" s="26"/>
      <c r="LM140" s="26"/>
      <c r="MG140" s="26"/>
    </row>
    <row r="141" spans="5:345">
      <c r="E141" s="26"/>
      <c r="Y141" s="26"/>
      <c r="AS141" s="26"/>
      <c r="BM141" s="26"/>
      <c r="CG141" s="26"/>
      <c r="DA141" s="26"/>
      <c r="DU141" s="26"/>
      <c r="EO141" s="26"/>
      <c r="FI141" s="26"/>
      <c r="GC141" s="26"/>
      <c r="GW141" s="26"/>
      <c r="HQ141" s="26"/>
      <c r="IK141" s="26"/>
      <c r="JE141" s="26"/>
      <c r="JY141" s="26"/>
      <c r="KS141" s="26"/>
      <c r="LM141" s="26"/>
      <c r="MG141" s="26"/>
    </row>
    <row r="142" spans="5:345">
      <c r="E142" s="26"/>
      <c r="Y142" s="26"/>
      <c r="AS142" s="26"/>
      <c r="BM142" s="26"/>
      <c r="CG142" s="26"/>
      <c r="DA142" s="26"/>
      <c r="DU142" s="26"/>
      <c r="EO142" s="26"/>
      <c r="FI142" s="26"/>
      <c r="GC142" s="26"/>
      <c r="GW142" s="26"/>
      <c r="HQ142" s="26"/>
      <c r="IK142" s="26"/>
      <c r="JE142" s="26"/>
      <c r="JY142" s="26"/>
      <c r="KS142" s="26"/>
      <c r="LM142" s="26"/>
      <c r="MG142" s="26"/>
    </row>
    <row r="143" spans="5:345">
      <c r="E143" s="26"/>
      <c r="Y143" s="26"/>
      <c r="AS143" s="26"/>
      <c r="BM143" s="26"/>
      <c r="CG143" s="26"/>
      <c r="DA143" s="26"/>
      <c r="DU143" s="26"/>
      <c r="EO143" s="26"/>
      <c r="FI143" s="26"/>
      <c r="GC143" s="26"/>
      <c r="GW143" s="26"/>
      <c r="HQ143" s="26"/>
      <c r="IK143" s="26"/>
      <c r="JE143" s="26"/>
      <c r="JY143" s="26"/>
      <c r="KS143" s="26"/>
      <c r="LM143" s="26"/>
      <c r="MG143" s="26"/>
    </row>
    <row r="144" spans="5:345">
      <c r="E144" s="26"/>
      <c r="Y144" s="26"/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5:345">
      <c r="E145" s="26"/>
      <c r="Y145" s="26"/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5:345">
      <c r="E146" s="26"/>
      <c r="Y146" s="26"/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5:345">
      <c r="E147" s="26"/>
      <c r="Y147" s="26"/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5:345">
      <c r="E148" s="26"/>
      <c r="Y148" s="26"/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5:345">
      <c r="E149" s="26"/>
      <c r="Y149" s="26"/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5:345">
      <c r="E150" s="26"/>
      <c r="Y150" s="26"/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5:345">
      <c r="E151" s="26"/>
      <c r="Y151" s="26"/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5:345">
      <c r="E152" s="26"/>
      <c r="Y152" s="26"/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5:345">
      <c r="E153" s="26"/>
      <c r="Y153" s="26"/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5:345">
      <c r="E154" s="26"/>
      <c r="Y154" s="26"/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5:345">
      <c r="E155" s="26"/>
      <c r="Y155" s="26"/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5:345">
      <c r="E156" s="26"/>
      <c r="Y156" s="26"/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5:345">
      <c r="E157" s="26"/>
      <c r="Y157" s="26"/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5:345">
      <c r="E158" s="26"/>
      <c r="Y158" s="26"/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5:345">
      <c r="E159" s="26"/>
      <c r="Y159" s="26"/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5:345">
      <c r="E160" s="26"/>
      <c r="Y160" s="26"/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5:345">
      <c r="E161" s="26"/>
      <c r="Y161" s="26"/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5:345">
      <c r="E162" s="26"/>
      <c r="Y162" s="26"/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5:345">
      <c r="E163" s="26"/>
      <c r="Y163" s="26"/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5:345">
      <c r="E164" s="26"/>
      <c r="Y164" s="26"/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5:345">
      <c r="E165" s="26"/>
      <c r="Y165" s="26"/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5:345">
      <c r="E166" s="26"/>
      <c r="Y166" s="26"/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5:345">
      <c r="E167" s="26"/>
      <c r="Y167" s="26"/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5:345">
      <c r="E168" s="26"/>
      <c r="Y168" s="26"/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5:345">
      <c r="E169" s="26"/>
      <c r="Y169" s="26"/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5:345">
      <c r="E170" s="26"/>
      <c r="Y170" s="26"/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5:345">
      <c r="E171" s="26"/>
      <c r="Y171" s="26"/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5:345">
      <c r="E172" s="26"/>
      <c r="Y172" s="26"/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5:345">
      <c r="E173" s="26"/>
      <c r="Y173" s="26"/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5:345">
      <c r="E174" s="26"/>
      <c r="Y174" s="26"/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5:345">
      <c r="E175" s="26"/>
      <c r="Y175" s="26"/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5:345">
      <c r="E176" s="26"/>
      <c r="Y176" s="26"/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5:345">
      <c r="E177" s="26"/>
      <c r="Y177" s="26"/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5:345">
      <c r="E178" s="26"/>
      <c r="Y178" s="26"/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5:345">
      <c r="E179" s="26"/>
      <c r="Y179" s="26"/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5:345">
      <c r="E180" s="26"/>
      <c r="Y180" s="26"/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5:345">
      <c r="E181" s="26"/>
      <c r="Y181" s="26"/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5:345">
      <c r="E182" s="26"/>
      <c r="Y182" s="26"/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5:345">
      <c r="E183" s="26"/>
      <c r="Y183" s="26"/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5:345">
      <c r="E184" s="26"/>
      <c r="Y184" s="26"/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5:345">
      <c r="E185" s="26"/>
      <c r="Y185" s="26"/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5:345">
      <c r="E186" s="26"/>
      <c r="Y186" s="26"/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5:345">
      <c r="E187" s="26"/>
      <c r="Y187" s="26"/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5:345">
      <c r="E188" s="26"/>
      <c r="Y188" s="26"/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5:345">
      <c r="E189" s="26"/>
      <c r="Y189" s="26"/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5:345">
      <c r="E190" s="26"/>
      <c r="Y190" s="26"/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5:345">
      <c r="E191" s="26"/>
      <c r="Y191" s="26"/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5:345">
      <c r="E192" s="26"/>
      <c r="Y192" s="26"/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5:345">
      <c r="E193" s="26"/>
      <c r="Y193" s="26"/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5:345">
      <c r="E194" s="26"/>
      <c r="Y194" s="26"/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5:345">
      <c r="E195" s="26"/>
      <c r="Y195" s="26"/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5:345">
      <c r="E196" s="26"/>
      <c r="Y196" s="26"/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5:345">
      <c r="E197" s="26"/>
      <c r="Y197" s="26"/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5:345">
      <c r="E198" s="26"/>
      <c r="Y198" s="26"/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5:345">
      <c r="E199" s="26"/>
      <c r="Y199" s="26"/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5:345">
      <c r="E200" s="26"/>
      <c r="Y200" s="26"/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5:345">
      <c r="E201" s="26"/>
      <c r="Y201" s="26"/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5:345">
      <c r="E202" s="26"/>
      <c r="Y202" s="26"/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5:345">
      <c r="E203" s="26"/>
      <c r="Y203" s="26"/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5:345">
      <c r="E204" s="26"/>
      <c r="Y204" s="26"/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5:345">
      <c r="E205" s="26"/>
      <c r="Y205" s="26"/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5:345">
      <c r="E206" s="26"/>
      <c r="Y206" s="26"/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5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5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  <row r="1846" spans="5:345">
      <c r="E1846" s="26"/>
      <c r="Y1846" s="26"/>
      <c r="AS1846" s="26"/>
      <c r="BM1846" s="26"/>
      <c r="CG1846" s="26"/>
      <c r="DA1846" s="26"/>
      <c r="DU1846" s="26"/>
      <c r="EO1846" s="26"/>
      <c r="FI1846" s="26"/>
      <c r="GC1846" s="26"/>
      <c r="GW1846" s="26"/>
      <c r="HQ1846" s="26"/>
      <c r="IK1846" s="26"/>
      <c r="JE1846" s="26"/>
      <c r="JY1846" s="26"/>
      <c r="KS1846" s="26"/>
      <c r="LM1846" s="26"/>
      <c r="MG1846" s="26"/>
    </row>
    <row r="1847" spans="5:345">
      <c r="E1847" s="26"/>
      <c r="Y1847" s="26"/>
      <c r="AS1847" s="26"/>
      <c r="BM1847" s="26"/>
      <c r="CG1847" s="26"/>
      <c r="DA1847" s="26"/>
      <c r="DU1847" s="26"/>
      <c r="EO1847" s="26"/>
      <c r="FI1847" s="26"/>
      <c r="GC1847" s="26"/>
      <c r="GW1847" s="26"/>
      <c r="HQ1847" s="26"/>
      <c r="IK1847" s="26"/>
      <c r="JE1847" s="26"/>
      <c r="JY1847" s="26"/>
      <c r="KS1847" s="26"/>
      <c r="LM1847" s="26"/>
      <c r="MG1847" s="26"/>
    </row>
    <row r="1848" spans="5:345">
      <c r="E1848" s="26"/>
      <c r="Y1848" s="26"/>
      <c r="AS1848" s="26"/>
      <c r="BM1848" s="26"/>
      <c r="CG1848" s="26"/>
      <c r="DA1848" s="26"/>
      <c r="DU1848" s="26"/>
      <c r="EO1848" s="26"/>
      <c r="FI1848" s="26"/>
      <c r="GC1848" s="26"/>
      <c r="GW1848" s="26"/>
      <c r="HQ1848" s="26"/>
      <c r="IK1848" s="26"/>
      <c r="JE1848" s="26"/>
      <c r="JY1848" s="26"/>
      <c r="KS1848" s="26"/>
      <c r="LM1848" s="26"/>
      <c r="MG1848" s="26"/>
    </row>
    <row r="1849" spans="5:345">
      <c r="E1849" s="26"/>
      <c r="Y1849" s="26"/>
      <c r="AS1849" s="26"/>
      <c r="BM1849" s="26"/>
      <c r="CG1849" s="26"/>
      <c r="DA1849" s="26"/>
      <c r="DU1849" s="26"/>
      <c r="EO1849" s="26"/>
      <c r="FI1849" s="26"/>
      <c r="GC1849" s="26"/>
      <c r="GW1849" s="26"/>
      <c r="HQ1849" s="26"/>
      <c r="IK1849" s="26"/>
      <c r="JE1849" s="26"/>
      <c r="JY1849" s="26"/>
      <c r="KS1849" s="26"/>
      <c r="LM1849" s="26"/>
      <c r="MG1849" s="26"/>
    </row>
    <row r="1850" spans="5:345">
      <c r="E1850" s="26"/>
      <c r="Y1850" s="26"/>
      <c r="AS1850" s="26"/>
      <c r="BM1850" s="26"/>
      <c r="CG1850" s="26"/>
      <c r="DA1850" s="26"/>
      <c r="DU1850" s="26"/>
      <c r="EO1850" s="26"/>
      <c r="FI1850" s="26"/>
      <c r="GC1850" s="26"/>
      <c r="GW1850" s="26"/>
      <c r="HQ1850" s="26"/>
      <c r="IK1850" s="26"/>
      <c r="JE1850" s="26"/>
      <c r="JY1850" s="26"/>
      <c r="KS1850" s="26"/>
      <c r="LM1850" s="26"/>
      <c r="MG1850" s="26"/>
    </row>
    <row r="1851" spans="5:345">
      <c r="E1851" s="26"/>
      <c r="Y1851" s="26"/>
      <c r="AS1851" s="26"/>
      <c r="BM1851" s="26"/>
      <c r="CG1851" s="26"/>
      <c r="DA1851" s="26"/>
      <c r="DU1851" s="26"/>
      <c r="EO1851" s="26"/>
      <c r="FI1851" s="26"/>
      <c r="GC1851" s="26"/>
      <c r="GW1851" s="26"/>
      <c r="HQ1851" s="26"/>
      <c r="IK1851" s="26"/>
      <c r="JE1851" s="26"/>
      <c r="JY1851" s="26"/>
      <c r="KS1851" s="26"/>
      <c r="LM1851" s="26"/>
      <c r="MG1851" s="26"/>
    </row>
    <row r="1852" spans="5:345">
      <c r="E1852" s="26"/>
      <c r="Y1852" s="26"/>
      <c r="AS1852" s="26"/>
      <c r="BM1852" s="26"/>
      <c r="CG1852" s="26"/>
      <c r="DA1852" s="26"/>
      <c r="DU1852" s="26"/>
      <c r="EO1852" s="26"/>
      <c r="FI1852" s="26"/>
      <c r="GC1852" s="26"/>
      <c r="GW1852" s="26"/>
      <c r="HQ1852" s="26"/>
      <c r="IK1852" s="26"/>
      <c r="JE1852" s="26"/>
      <c r="JY1852" s="26"/>
      <c r="KS1852" s="26"/>
      <c r="LM1852" s="26"/>
      <c r="MG1852" s="26"/>
    </row>
    <row r="1853" spans="5:345">
      <c r="E1853" s="26"/>
      <c r="Y1853" s="26"/>
      <c r="AS1853" s="26"/>
      <c r="BM1853" s="26"/>
      <c r="CG1853" s="26"/>
      <c r="DA1853" s="26"/>
      <c r="DU1853" s="26"/>
      <c r="EO1853" s="26"/>
      <c r="FI1853" s="26"/>
      <c r="GC1853" s="26"/>
      <c r="GW1853" s="26"/>
      <c r="HQ1853" s="26"/>
      <c r="IK1853" s="26"/>
      <c r="JE1853" s="26"/>
      <c r="JY1853" s="26"/>
      <c r="KS1853" s="26"/>
      <c r="LM1853" s="26"/>
      <c r="MG1853" s="26"/>
    </row>
    <row r="1854" spans="5:345">
      <c r="E1854" s="26"/>
      <c r="Y1854" s="26"/>
      <c r="AS1854" s="26"/>
      <c r="BM1854" s="26"/>
      <c r="CG1854" s="26"/>
      <c r="DA1854" s="26"/>
      <c r="DU1854" s="26"/>
      <c r="EO1854" s="26"/>
      <c r="FI1854" s="26"/>
      <c r="GC1854" s="26"/>
      <c r="GW1854" s="26"/>
      <c r="HQ1854" s="26"/>
      <c r="IK1854" s="26"/>
      <c r="JE1854" s="26"/>
      <c r="JY1854" s="26"/>
      <c r="KS1854" s="26"/>
      <c r="LM1854" s="26"/>
      <c r="MG1854" s="26"/>
    </row>
    <row r="1855" spans="5:345">
      <c r="E1855" s="26"/>
      <c r="Y1855" s="26"/>
      <c r="AS1855" s="26"/>
      <c r="BM1855" s="26"/>
      <c r="CG1855" s="26"/>
      <c r="DA1855" s="26"/>
      <c r="DU1855" s="26"/>
      <c r="EO1855" s="26"/>
      <c r="FI1855" s="26"/>
      <c r="GC1855" s="26"/>
      <c r="GW1855" s="26"/>
      <c r="HQ1855" s="26"/>
      <c r="IK1855" s="26"/>
      <c r="JE1855" s="26"/>
      <c r="JY1855" s="26"/>
      <c r="KS1855" s="26"/>
      <c r="LM1855" s="26"/>
      <c r="MG1855" s="26"/>
    </row>
    <row r="1856" spans="5:345">
      <c r="E1856" s="26"/>
      <c r="Y1856" s="26"/>
      <c r="AS1856" s="26"/>
      <c r="BM1856" s="26"/>
      <c r="CG1856" s="26"/>
      <c r="DA1856" s="26"/>
      <c r="DU1856" s="26"/>
      <c r="EO1856" s="26"/>
      <c r="FI1856" s="26"/>
      <c r="GC1856" s="26"/>
      <c r="GW1856" s="26"/>
      <c r="HQ1856" s="26"/>
      <c r="IK1856" s="26"/>
      <c r="JE1856" s="26"/>
      <c r="JY1856" s="26"/>
      <c r="KS1856" s="26"/>
      <c r="LM1856" s="26"/>
      <c r="MG1856" s="26"/>
    </row>
    <row r="1857" spans="5:345">
      <c r="E1857" s="26"/>
      <c r="Y1857" s="26"/>
      <c r="AS1857" s="26"/>
      <c r="BM1857" s="26"/>
      <c r="CG1857" s="26"/>
      <c r="DA1857" s="26"/>
      <c r="DU1857" s="26"/>
      <c r="EO1857" s="26"/>
      <c r="FI1857" s="26"/>
      <c r="GC1857" s="26"/>
      <c r="GW1857" s="26"/>
      <c r="HQ1857" s="26"/>
      <c r="IK1857" s="26"/>
      <c r="JE1857" s="26"/>
      <c r="JY1857" s="26"/>
      <c r="KS1857" s="26"/>
      <c r="LM1857" s="26"/>
      <c r="MG1857" s="26"/>
    </row>
    <row r="1858" spans="5:345">
      <c r="E1858" s="26"/>
      <c r="Y1858" s="26"/>
      <c r="AS1858" s="26"/>
      <c r="BM1858" s="26"/>
      <c r="CG1858" s="26"/>
      <c r="DA1858" s="26"/>
      <c r="DU1858" s="26"/>
      <c r="EO1858" s="26"/>
      <c r="FI1858" s="26"/>
      <c r="GC1858" s="26"/>
      <c r="GW1858" s="26"/>
      <c r="HQ1858" s="26"/>
      <c r="IK1858" s="26"/>
      <c r="JE1858" s="26"/>
      <c r="JY1858" s="26"/>
      <c r="KS1858" s="26"/>
      <c r="LM1858" s="26"/>
      <c r="MG1858" s="26"/>
    </row>
    <row r="1859" spans="5:345">
      <c r="E1859" s="26"/>
      <c r="Y1859" s="26"/>
      <c r="AS1859" s="26"/>
      <c r="BM1859" s="26"/>
      <c r="CG1859" s="26"/>
      <c r="DA1859" s="26"/>
      <c r="DU1859" s="26"/>
      <c r="EO1859" s="26"/>
      <c r="FI1859" s="26"/>
      <c r="GC1859" s="26"/>
      <c r="GW1859" s="26"/>
      <c r="HQ1859" s="26"/>
      <c r="IK1859" s="26"/>
      <c r="JE1859" s="26"/>
      <c r="JY1859" s="26"/>
      <c r="KS1859" s="26"/>
      <c r="LM1859" s="26"/>
      <c r="MG1859" s="26"/>
    </row>
    <row r="1860" spans="5:345">
      <c r="E1860" s="26"/>
      <c r="Y1860" s="26"/>
      <c r="AS1860" s="26"/>
      <c r="BM1860" s="26"/>
      <c r="CG1860" s="26"/>
      <c r="DA1860" s="26"/>
      <c r="DU1860" s="26"/>
      <c r="EO1860" s="26"/>
      <c r="FI1860" s="26"/>
      <c r="GC1860" s="26"/>
      <c r="GW1860" s="26"/>
      <c r="HQ1860" s="26"/>
      <c r="IK1860" s="26"/>
      <c r="JE1860" s="26"/>
      <c r="JY1860" s="26"/>
      <c r="KS1860" s="26"/>
      <c r="LM1860" s="26"/>
      <c r="MG1860" s="26"/>
    </row>
    <row r="1861" spans="5:345">
      <c r="E1861" s="26"/>
      <c r="Y1861" s="26"/>
      <c r="AS1861" s="26"/>
      <c r="BM1861" s="26"/>
      <c r="CG1861" s="26"/>
      <c r="DA1861" s="26"/>
      <c r="DU1861" s="26"/>
      <c r="EO1861" s="26"/>
      <c r="FI1861" s="26"/>
      <c r="GC1861" s="26"/>
      <c r="GW1861" s="26"/>
      <c r="HQ1861" s="26"/>
      <c r="IK1861" s="26"/>
      <c r="JE1861" s="26"/>
      <c r="JY1861" s="26"/>
      <c r="KS1861" s="26"/>
      <c r="LM1861" s="26"/>
      <c r="MG1861" s="26"/>
    </row>
    <row r="1862" spans="5:345">
      <c r="E1862" s="26"/>
      <c r="Y1862" s="26"/>
      <c r="AS1862" s="26"/>
      <c r="BM1862" s="26"/>
      <c r="CG1862" s="26"/>
      <c r="DA1862" s="26"/>
      <c r="DU1862" s="26"/>
      <c r="EO1862" s="26"/>
      <c r="FI1862" s="26"/>
      <c r="GC1862" s="26"/>
      <c r="GW1862" s="26"/>
      <c r="HQ1862" s="26"/>
      <c r="IK1862" s="26"/>
      <c r="JE1862" s="26"/>
      <c r="JY1862" s="26"/>
      <c r="KS1862" s="26"/>
      <c r="LM1862" s="26"/>
      <c r="MG1862" s="26"/>
    </row>
    <row r="1863" spans="5:345">
      <c r="E1863" s="26"/>
      <c r="Y1863" s="26"/>
      <c r="AS1863" s="26"/>
      <c r="BM1863" s="26"/>
      <c r="CG1863" s="26"/>
      <c r="DA1863" s="26"/>
      <c r="DU1863" s="26"/>
      <c r="EO1863" s="26"/>
      <c r="FI1863" s="26"/>
      <c r="GC1863" s="26"/>
      <c r="GW1863" s="26"/>
      <c r="HQ1863" s="26"/>
      <c r="IK1863" s="26"/>
      <c r="JE1863" s="26"/>
      <c r="JY1863" s="26"/>
      <c r="KS1863" s="26"/>
      <c r="LM1863" s="26"/>
      <c r="MG1863" s="26"/>
    </row>
    <row r="1864" spans="5:345">
      <c r="E1864" s="26"/>
      <c r="Y1864" s="26"/>
      <c r="AS1864" s="26"/>
      <c r="BM1864" s="26"/>
      <c r="CG1864" s="26"/>
      <c r="DA1864" s="26"/>
      <c r="DU1864" s="26"/>
      <c r="EO1864" s="26"/>
      <c r="FI1864" s="26"/>
      <c r="GC1864" s="26"/>
      <c r="GW1864" s="26"/>
      <c r="HQ1864" s="26"/>
      <c r="IK1864" s="26"/>
      <c r="JE1864" s="26"/>
      <c r="JY1864" s="26"/>
      <c r="KS1864" s="26"/>
      <c r="LM1864" s="26"/>
      <c r="MG1864" s="26"/>
    </row>
    <row r="1865" spans="5:345">
      <c r="E1865" s="26"/>
      <c r="Y1865" s="26"/>
      <c r="AS1865" s="26"/>
      <c r="BM1865" s="26"/>
      <c r="CG1865" s="26"/>
      <c r="DA1865" s="26"/>
      <c r="DU1865" s="26"/>
      <c r="EO1865" s="26"/>
      <c r="FI1865" s="26"/>
      <c r="GC1865" s="26"/>
      <c r="GW1865" s="26"/>
      <c r="HQ1865" s="26"/>
      <c r="IK1865" s="26"/>
      <c r="JE1865" s="26"/>
      <c r="JY1865" s="26"/>
      <c r="KS1865" s="26"/>
      <c r="LM1865" s="26"/>
      <c r="MG1865" s="26"/>
    </row>
    <row r="1866" spans="5:345">
      <c r="E1866" s="26"/>
      <c r="Y1866" s="26"/>
      <c r="AS1866" s="26"/>
      <c r="BM1866" s="26"/>
      <c r="CG1866" s="26"/>
      <c r="DA1866" s="26"/>
      <c r="DU1866" s="26"/>
      <c r="EO1866" s="26"/>
      <c r="FI1866" s="26"/>
      <c r="GC1866" s="26"/>
      <c r="GW1866" s="26"/>
      <c r="HQ1866" s="26"/>
      <c r="IK1866" s="26"/>
      <c r="JE1866" s="26"/>
      <c r="JY1866" s="26"/>
      <c r="KS1866" s="26"/>
      <c r="LM1866" s="26"/>
      <c r="MG1866" s="26"/>
    </row>
    <row r="1867" spans="5:345">
      <c r="E1867" s="26"/>
      <c r="Y1867" s="26"/>
      <c r="AS1867" s="26"/>
      <c r="BM1867" s="26"/>
      <c r="CG1867" s="26"/>
      <c r="DA1867" s="26"/>
      <c r="DU1867" s="26"/>
      <c r="EO1867" s="26"/>
      <c r="FI1867" s="26"/>
      <c r="GC1867" s="26"/>
      <c r="GW1867" s="26"/>
      <c r="HQ1867" s="26"/>
      <c r="IK1867" s="26"/>
      <c r="JE1867" s="26"/>
      <c r="JY1867" s="26"/>
      <c r="KS1867" s="26"/>
      <c r="LM1867" s="26"/>
      <c r="MG1867" s="26"/>
    </row>
    <row r="1868" spans="5:345">
      <c r="E1868" s="26"/>
      <c r="Y1868" s="26"/>
      <c r="AS1868" s="26"/>
      <c r="BM1868" s="26"/>
      <c r="CG1868" s="26"/>
      <c r="DA1868" s="26"/>
      <c r="DU1868" s="26"/>
      <c r="EO1868" s="26"/>
      <c r="FI1868" s="26"/>
      <c r="GC1868" s="26"/>
      <c r="GW1868" s="26"/>
      <c r="HQ1868" s="26"/>
      <c r="IK1868" s="26"/>
      <c r="JE1868" s="26"/>
      <c r="JY1868" s="26"/>
      <c r="KS1868" s="26"/>
      <c r="LM1868" s="26"/>
      <c r="MG1868" s="26"/>
    </row>
    <row r="1869" spans="5:345">
      <c r="E1869" s="26"/>
      <c r="Y1869" s="26"/>
      <c r="AS1869" s="26"/>
      <c r="BM1869" s="26"/>
      <c r="CG1869" s="26"/>
      <c r="DA1869" s="26"/>
      <c r="DU1869" s="26"/>
      <c r="EO1869" s="26"/>
      <c r="FI1869" s="26"/>
      <c r="GC1869" s="26"/>
      <c r="GW1869" s="26"/>
      <c r="HQ1869" s="26"/>
      <c r="IK1869" s="26"/>
      <c r="JE1869" s="26"/>
      <c r="JY1869" s="26"/>
      <c r="KS1869" s="26"/>
      <c r="LM1869" s="26"/>
      <c r="MG1869" s="26"/>
    </row>
    <row r="1870" spans="5:345">
      <c r="E1870" s="26"/>
      <c r="Y1870" s="26"/>
      <c r="AS1870" s="26"/>
      <c r="BM1870" s="26"/>
      <c r="CG1870" s="26"/>
      <c r="DA1870" s="26"/>
      <c r="DU1870" s="26"/>
      <c r="EO1870" s="26"/>
      <c r="FI1870" s="26"/>
      <c r="GC1870" s="26"/>
      <c r="GW1870" s="26"/>
      <c r="HQ1870" s="26"/>
      <c r="IK1870" s="26"/>
      <c r="JE1870" s="26"/>
      <c r="JY1870" s="26"/>
      <c r="KS1870" s="26"/>
      <c r="LM1870" s="26"/>
      <c r="MG1870" s="26"/>
    </row>
    <row r="1871" spans="5:345">
      <c r="E1871" s="26"/>
      <c r="Y1871" s="26"/>
      <c r="AS1871" s="26"/>
      <c r="BM1871" s="26"/>
      <c r="CG1871" s="26"/>
      <c r="DA1871" s="26"/>
      <c r="DU1871" s="26"/>
      <c r="EO1871" s="26"/>
      <c r="FI1871" s="26"/>
      <c r="GC1871" s="26"/>
      <c r="GW1871" s="26"/>
      <c r="HQ1871" s="26"/>
      <c r="IK1871" s="26"/>
      <c r="JE1871" s="26"/>
      <c r="JY1871" s="26"/>
      <c r="KS1871" s="26"/>
      <c r="LM1871" s="26"/>
      <c r="MG1871" s="26"/>
    </row>
    <row r="1872" spans="5:345">
      <c r="E1872" s="26"/>
      <c r="Y1872" s="26"/>
      <c r="AS1872" s="26"/>
      <c r="BM1872" s="26"/>
      <c r="CG1872" s="26"/>
      <c r="DA1872" s="26"/>
      <c r="DU1872" s="26"/>
      <c r="EO1872" s="26"/>
      <c r="FI1872" s="26"/>
      <c r="GC1872" s="26"/>
      <c r="GW1872" s="26"/>
      <c r="HQ1872" s="26"/>
      <c r="IK1872" s="26"/>
      <c r="JE1872" s="26"/>
      <c r="JY1872" s="26"/>
      <c r="KS1872" s="26"/>
      <c r="LM1872" s="26"/>
      <c r="MG1872" s="26"/>
    </row>
    <row r="1873" spans="5:345">
      <c r="E1873" s="26"/>
      <c r="Y1873" s="26"/>
      <c r="AS1873" s="26"/>
      <c r="BM1873" s="26"/>
      <c r="CG1873" s="26"/>
      <c r="DA1873" s="26"/>
      <c r="DU1873" s="26"/>
      <c r="EO1873" s="26"/>
      <c r="FI1873" s="26"/>
      <c r="GC1873" s="26"/>
      <c r="GW1873" s="26"/>
      <c r="HQ1873" s="26"/>
      <c r="IK1873" s="26"/>
      <c r="JE1873" s="26"/>
      <c r="JY1873" s="26"/>
      <c r="KS1873" s="26"/>
      <c r="LM1873" s="26"/>
      <c r="MG1873" s="26"/>
    </row>
    <row r="1874" spans="5:345">
      <c r="E1874" s="26"/>
      <c r="Y1874" s="26"/>
      <c r="AS1874" s="26"/>
      <c r="BM1874" s="26"/>
      <c r="CG1874" s="26"/>
      <c r="DA1874" s="26"/>
      <c r="DU1874" s="26"/>
      <c r="EO1874" s="26"/>
      <c r="FI1874" s="26"/>
      <c r="GC1874" s="26"/>
      <c r="GW1874" s="26"/>
      <c r="HQ1874" s="26"/>
      <c r="IK1874" s="26"/>
      <c r="JE1874" s="26"/>
      <c r="JY1874" s="26"/>
      <c r="KS1874" s="26"/>
      <c r="LM1874" s="26"/>
      <c r="MG1874" s="26"/>
    </row>
    <row r="1875" spans="5:345">
      <c r="E1875" s="26"/>
      <c r="Y1875" s="26"/>
      <c r="AS1875" s="26"/>
      <c r="BM1875" s="26"/>
      <c r="CG1875" s="26"/>
      <c r="DA1875" s="26"/>
      <c r="DU1875" s="26"/>
      <c r="EO1875" s="26"/>
      <c r="FI1875" s="26"/>
      <c r="GC1875" s="26"/>
      <c r="GW1875" s="26"/>
      <c r="HQ1875" s="26"/>
      <c r="IK1875" s="26"/>
      <c r="JE1875" s="26"/>
      <c r="JY1875" s="26"/>
      <c r="KS1875" s="26"/>
      <c r="LM1875" s="26"/>
      <c r="MG1875" s="26"/>
    </row>
    <row r="1876" spans="5:345">
      <c r="E1876" s="26"/>
      <c r="Y1876" s="26"/>
      <c r="AS1876" s="26"/>
      <c r="BM1876" s="26"/>
      <c r="CG1876" s="26"/>
      <c r="DA1876" s="26"/>
      <c r="DU1876" s="26"/>
      <c r="EO1876" s="26"/>
      <c r="FI1876" s="26"/>
      <c r="GC1876" s="26"/>
      <c r="GW1876" s="26"/>
      <c r="HQ1876" s="26"/>
      <c r="IK1876" s="26"/>
      <c r="JE1876" s="26"/>
      <c r="JY1876" s="26"/>
      <c r="KS1876" s="26"/>
      <c r="LM1876" s="26"/>
      <c r="MG1876" s="26"/>
    </row>
    <row r="1877" spans="5:345">
      <c r="E1877" s="26"/>
      <c r="Y1877" s="26"/>
      <c r="AS1877" s="26"/>
      <c r="BM1877" s="26"/>
      <c r="CG1877" s="26"/>
      <c r="DA1877" s="26"/>
      <c r="DU1877" s="26"/>
      <c r="EO1877" s="26"/>
      <c r="FI1877" s="26"/>
      <c r="GC1877" s="26"/>
      <c r="GW1877" s="26"/>
      <c r="HQ1877" s="26"/>
      <c r="IK1877" s="26"/>
      <c r="JE1877" s="26"/>
      <c r="JY1877" s="26"/>
      <c r="KS1877" s="26"/>
      <c r="LM1877" s="26"/>
      <c r="MG1877" s="26"/>
    </row>
    <row r="1878" spans="5:345">
      <c r="E1878" s="26"/>
      <c r="Y1878" s="26"/>
      <c r="AS1878" s="26"/>
      <c r="BM1878" s="26"/>
      <c r="CG1878" s="26"/>
      <c r="DA1878" s="26"/>
      <c r="DU1878" s="26"/>
      <c r="EO1878" s="26"/>
      <c r="FI1878" s="26"/>
      <c r="GC1878" s="26"/>
      <c r="GW1878" s="26"/>
      <c r="HQ1878" s="26"/>
      <c r="IK1878" s="26"/>
      <c r="JE1878" s="26"/>
      <c r="JY1878" s="26"/>
      <c r="KS1878" s="26"/>
      <c r="LM1878" s="26"/>
      <c r="MG1878" s="26"/>
    </row>
    <row r="1879" spans="5:345">
      <c r="E1879" s="26"/>
      <c r="Y1879" s="26"/>
      <c r="AS1879" s="26"/>
      <c r="BM1879" s="26"/>
      <c r="CG1879" s="26"/>
      <c r="DA1879" s="26"/>
      <c r="DU1879" s="26"/>
      <c r="EO1879" s="26"/>
      <c r="FI1879" s="26"/>
      <c r="GC1879" s="26"/>
      <c r="GW1879" s="26"/>
      <c r="HQ1879" s="26"/>
      <c r="IK1879" s="26"/>
      <c r="JE1879" s="26"/>
      <c r="JY1879" s="26"/>
      <c r="KS1879" s="26"/>
      <c r="LM1879" s="26"/>
      <c r="MG1879" s="26"/>
    </row>
    <row r="1880" spans="5:345">
      <c r="E1880" s="26"/>
      <c r="Y1880" s="26"/>
      <c r="AS1880" s="26"/>
      <c r="BM1880" s="26"/>
      <c r="CG1880" s="26"/>
      <c r="DA1880" s="26"/>
      <c r="DU1880" s="26"/>
      <c r="EO1880" s="26"/>
      <c r="FI1880" s="26"/>
      <c r="GC1880" s="26"/>
      <c r="GW1880" s="26"/>
      <c r="HQ1880" s="26"/>
      <c r="IK1880" s="26"/>
      <c r="JE1880" s="26"/>
      <c r="JY1880" s="26"/>
      <c r="KS1880" s="26"/>
      <c r="LM1880" s="26"/>
      <c r="MG1880" s="26"/>
    </row>
    <row r="1881" spans="5:345">
      <c r="E1881" s="26"/>
      <c r="Y1881" s="26"/>
      <c r="AS1881" s="26"/>
      <c r="BM1881" s="26"/>
      <c r="CG1881" s="26"/>
      <c r="DA1881" s="26"/>
      <c r="DU1881" s="26"/>
      <c r="EO1881" s="26"/>
      <c r="FI1881" s="26"/>
      <c r="GC1881" s="26"/>
      <c r="GW1881" s="26"/>
      <c r="HQ1881" s="26"/>
      <c r="IK1881" s="26"/>
      <c r="JE1881" s="26"/>
      <c r="JY1881" s="26"/>
      <c r="KS1881" s="26"/>
      <c r="LM1881" s="26"/>
      <c r="MG1881" s="26"/>
    </row>
    <row r="1882" spans="5:345">
      <c r="E1882" s="26"/>
      <c r="Y1882" s="26"/>
      <c r="AS1882" s="26"/>
      <c r="BM1882" s="26"/>
      <c r="CG1882" s="26"/>
      <c r="DA1882" s="26"/>
      <c r="DU1882" s="26"/>
      <c r="EO1882" s="26"/>
      <c r="FI1882" s="26"/>
      <c r="GC1882" s="26"/>
      <c r="GW1882" s="26"/>
      <c r="HQ1882" s="26"/>
      <c r="IK1882" s="26"/>
      <c r="JE1882" s="26"/>
      <c r="JY1882" s="26"/>
      <c r="KS1882" s="26"/>
      <c r="LM1882" s="26"/>
      <c r="MG1882" s="26"/>
    </row>
    <row r="1883" spans="5:345">
      <c r="E1883" s="26"/>
      <c r="Y1883" s="26"/>
      <c r="AS1883" s="26"/>
      <c r="BM1883" s="26"/>
      <c r="CG1883" s="26"/>
      <c r="DA1883" s="26"/>
      <c r="DU1883" s="26"/>
      <c r="EO1883" s="26"/>
      <c r="FI1883" s="26"/>
      <c r="GC1883" s="26"/>
      <c r="GW1883" s="26"/>
      <c r="HQ1883" s="26"/>
      <c r="IK1883" s="26"/>
      <c r="JE1883" s="26"/>
      <c r="JY1883" s="26"/>
      <c r="KS1883" s="26"/>
      <c r="LM1883" s="26"/>
      <c r="MG1883" s="26"/>
    </row>
    <row r="1884" spans="5:345">
      <c r="E1884" s="26"/>
      <c r="Y1884" s="26"/>
      <c r="AS1884" s="26"/>
      <c r="BM1884" s="26"/>
      <c r="CG1884" s="26"/>
      <c r="DA1884" s="26"/>
      <c r="DU1884" s="26"/>
      <c r="EO1884" s="26"/>
      <c r="FI1884" s="26"/>
      <c r="GC1884" s="26"/>
      <c r="GW1884" s="26"/>
      <c r="HQ1884" s="26"/>
      <c r="IK1884" s="26"/>
      <c r="JE1884" s="26"/>
      <c r="JY1884" s="26"/>
      <c r="KS1884" s="26"/>
      <c r="LM1884" s="26"/>
      <c r="MG1884" s="26"/>
    </row>
    <row r="1885" spans="5:345">
      <c r="E1885" s="26"/>
      <c r="Y1885" s="26"/>
      <c r="AS1885" s="26"/>
      <c r="BM1885" s="26"/>
      <c r="CG1885" s="26"/>
      <c r="DA1885" s="26"/>
      <c r="DU1885" s="26"/>
      <c r="EO1885" s="26"/>
      <c r="FI1885" s="26"/>
      <c r="GC1885" s="26"/>
      <c r="GW1885" s="26"/>
      <c r="HQ1885" s="26"/>
      <c r="IK1885" s="26"/>
      <c r="JE1885" s="26"/>
      <c r="JY1885" s="26"/>
      <c r="KS1885" s="26"/>
      <c r="LM1885" s="26"/>
      <c r="MG1885" s="26"/>
    </row>
    <row r="1886" spans="5:345">
      <c r="E1886" s="26"/>
      <c r="Y1886" s="26"/>
      <c r="AS1886" s="26"/>
      <c r="BM1886" s="26"/>
      <c r="CG1886" s="26"/>
      <c r="DA1886" s="26"/>
      <c r="DU1886" s="26"/>
      <c r="EO1886" s="26"/>
      <c r="FI1886" s="26"/>
      <c r="GC1886" s="26"/>
      <c r="GW1886" s="26"/>
      <c r="HQ1886" s="26"/>
      <c r="IK1886" s="26"/>
      <c r="JE1886" s="26"/>
      <c r="JY1886" s="26"/>
      <c r="KS1886" s="26"/>
      <c r="LM1886" s="26"/>
      <c r="MG1886" s="26"/>
    </row>
    <row r="1887" spans="5:345">
      <c r="E1887" s="26"/>
      <c r="Y1887" s="26"/>
      <c r="AS1887" s="26"/>
      <c r="BM1887" s="26"/>
      <c r="CG1887" s="26"/>
      <c r="DA1887" s="26"/>
      <c r="DU1887" s="26"/>
      <c r="EO1887" s="26"/>
      <c r="FI1887" s="26"/>
      <c r="GC1887" s="26"/>
      <c r="GW1887" s="26"/>
      <c r="HQ1887" s="26"/>
      <c r="IK1887" s="26"/>
      <c r="JE1887" s="26"/>
      <c r="JY1887" s="26"/>
      <c r="KS1887" s="26"/>
      <c r="LM1887" s="26"/>
      <c r="MG1887" s="26"/>
    </row>
    <row r="1888" spans="5:345">
      <c r="E1888" s="26"/>
      <c r="Y1888" s="26"/>
      <c r="AS1888" s="26"/>
      <c r="BM1888" s="26"/>
      <c r="CG1888" s="26"/>
      <c r="DA1888" s="26"/>
      <c r="DU1888" s="26"/>
      <c r="EO1888" s="26"/>
      <c r="FI1888" s="26"/>
      <c r="GC1888" s="26"/>
      <c r="GW1888" s="26"/>
      <c r="HQ1888" s="26"/>
      <c r="IK1888" s="26"/>
      <c r="JE1888" s="26"/>
      <c r="JY1888" s="26"/>
      <c r="KS1888" s="26"/>
      <c r="LM1888" s="26"/>
      <c r="MG1888" s="26"/>
    </row>
    <row r="1889" spans="5:345">
      <c r="E1889" s="26"/>
      <c r="Y1889" s="26"/>
      <c r="AS1889" s="26"/>
      <c r="BM1889" s="26"/>
      <c r="CG1889" s="26"/>
      <c r="DA1889" s="26"/>
      <c r="DU1889" s="26"/>
      <c r="EO1889" s="26"/>
      <c r="FI1889" s="26"/>
      <c r="GC1889" s="26"/>
      <c r="GW1889" s="26"/>
      <c r="HQ1889" s="26"/>
      <c r="IK1889" s="26"/>
      <c r="JE1889" s="26"/>
      <c r="JY1889" s="26"/>
      <c r="KS1889" s="26"/>
      <c r="LM1889" s="26"/>
      <c r="MG1889" s="26"/>
    </row>
    <row r="1890" spans="5:345">
      <c r="E1890" s="26"/>
      <c r="Y1890" s="26"/>
      <c r="AS1890" s="26"/>
      <c r="BM1890" s="26"/>
      <c r="CG1890" s="26"/>
      <c r="DA1890" s="26"/>
      <c r="DU1890" s="26"/>
      <c r="EO1890" s="26"/>
      <c r="FI1890" s="26"/>
      <c r="GC1890" s="26"/>
      <c r="GW1890" s="26"/>
      <c r="HQ1890" s="26"/>
      <c r="IK1890" s="26"/>
      <c r="JE1890" s="26"/>
      <c r="JY1890" s="26"/>
      <c r="KS1890" s="26"/>
      <c r="LM1890" s="26"/>
      <c r="MG1890" s="26"/>
    </row>
    <row r="1891" spans="5:345">
      <c r="E1891" s="26"/>
      <c r="Y1891" s="26"/>
      <c r="AS1891" s="26"/>
      <c r="BM1891" s="26"/>
      <c r="CG1891" s="26"/>
      <c r="DA1891" s="26"/>
      <c r="DU1891" s="26"/>
      <c r="EO1891" s="26"/>
      <c r="FI1891" s="26"/>
      <c r="GC1891" s="26"/>
      <c r="GW1891" s="26"/>
      <c r="HQ1891" s="26"/>
      <c r="IK1891" s="26"/>
      <c r="JE1891" s="26"/>
      <c r="JY1891" s="26"/>
      <c r="KS1891" s="26"/>
      <c r="LM1891" s="26"/>
      <c r="MG1891" s="26"/>
    </row>
    <row r="1892" spans="5:345">
      <c r="E1892" s="26"/>
      <c r="Y1892" s="26"/>
      <c r="AS1892" s="26"/>
      <c r="BM1892" s="26"/>
      <c r="CG1892" s="26"/>
      <c r="DA1892" s="26"/>
      <c r="DU1892" s="26"/>
      <c r="EO1892" s="26"/>
      <c r="FI1892" s="26"/>
      <c r="GC1892" s="26"/>
      <c r="GW1892" s="26"/>
      <c r="HQ1892" s="26"/>
      <c r="IK1892" s="26"/>
      <c r="JE1892" s="26"/>
      <c r="JY1892" s="26"/>
      <c r="KS1892" s="26"/>
      <c r="LM1892" s="26"/>
      <c r="MG1892" s="26"/>
    </row>
    <row r="1893" spans="5:345">
      <c r="E1893" s="26"/>
      <c r="Y1893" s="26"/>
      <c r="AS1893" s="26"/>
      <c r="BM1893" s="26"/>
      <c r="CG1893" s="26"/>
      <c r="DA1893" s="26"/>
      <c r="DU1893" s="26"/>
      <c r="EO1893" s="26"/>
      <c r="FI1893" s="26"/>
      <c r="GC1893" s="26"/>
      <c r="GW1893" s="26"/>
      <c r="HQ1893" s="26"/>
      <c r="IK1893" s="26"/>
      <c r="JE1893" s="26"/>
      <c r="JY1893" s="26"/>
      <c r="KS1893" s="26"/>
      <c r="LM1893" s="26"/>
      <c r="MG1893" s="26"/>
    </row>
    <row r="1894" spans="5:345">
      <c r="E1894" s="26"/>
      <c r="Y1894" s="26"/>
      <c r="AS1894" s="26"/>
      <c r="BM1894" s="26"/>
      <c r="CG1894" s="26"/>
      <c r="DA1894" s="26"/>
      <c r="DU1894" s="26"/>
      <c r="EO1894" s="26"/>
      <c r="FI1894" s="26"/>
      <c r="GC1894" s="26"/>
      <c r="GW1894" s="26"/>
      <c r="HQ1894" s="26"/>
      <c r="IK1894" s="26"/>
      <c r="JE1894" s="26"/>
      <c r="JY1894" s="26"/>
      <c r="KS1894" s="26"/>
      <c r="LM1894" s="26"/>
      <c r="MG1894" s="26"/>
    </row>
    <row r="1895" spans="5:345">
      <c r="E1895" s="26"/>
      <c r="Y1895" s="26"/>
      <c r="AS1895" s="26"/>
      <c r="BM1895" s="26"/>
      <c r="CG1895" s="26"/>
      <c r="DA1895" s="26"/>
      <c r="DU1895" s="26"/>
      <c r="EO1895" s="26"/>
      <c r="FI1895" s="26"/>
      <c r="GC1895" s="26"/>
      <c r="GW1895" s="26"/>
      <c r="HQ1895" s="26"/>
      <c r="IK1895" s="26"/>
      <c r="JE1895" s="26"/>
      <c r="JY1895" s="26"/>
      <c r="KS1895" s="26"/>
      <c r="LM1895" s="26"/>
      <c r="MG1895" s="26"/>
    </row>
    <row r="1896" spans="5:345">
      <c r="E1896" s="26"/>
      <c r="Y1896" s="26"/>
      <c r="AS1896" s="26"/>
      <c r="BM1896" s="26"/>
      <c r="CG1896" s="26"/>
      <c r="DA1896" s="26"/>
      <c r="DU1896" s="26"/>
      <c r="EO1896" s="26"/>
      <c r="FI1896" s="26"/>
      <c r="GC1896" s="26"/>
      <c r="GW1896" s="26"/>
      <c r="HQ1896" s="26"/>
      <c r="IK1896" s="26"/>
      <c r="JE1896" s="26"/>
      <c r="JY1896" s="26"/>
      <c r="KS1896" s="26"/>
      <c r="LM1896" s="26"/>
      <c r="MG1896" s="26"/>
    </row>
    <row r="1897" spans="5:345">
      <c r="E1897" s="26"/>
      <c r="Y1897" s="26"/>
      <c r="AS1897" s="26"/>
      <c r="BM1897" s="26"/>
      <c r="CG1897" s="26"/>
      <c r="DA1897" s="26"/>
      <c r="DU1897" s="26"/>
      <c r="EO1897" s="26"/>
      <c r="FI1897" s="26"/>
      <c r="GC1897" s="26"/>
      <c r="GW1897" s="26"/>
      <c r="HQ1897" s="26"/>
      <c r="IK1897" s="26"/>
      <c r="JE1897" s="26"/>
      <c r="JY1897" s="26"/>
      <c r="KS1897" s="26"/>
      <c r="LM1897" s="26"/>
      <c r="MG1897" s="26"/>
    </row>
    <row r="1898" spans="5:345">
      <c r="E1898" s="26"/>
      <c r="Y1898" s="26"/>
      <c r="AS1898" s="26"/>
      <c r="BM1898" s="26"/>
      <c r="CG1898" s="26"/>
      <c r="DA1898" s="26"/>
      <c r="DU1898" s="26"/>
      <c r="EO1898" s="26"/>
      <c r="FI1898" s="26"/>
      <c r="GC1898" s="26"/>
      <c r="GW1898" s="26"/>
      <c r="HQ1898" s="26"/>
      <c r="IK1898" s="26"/>
      <c r="JE1898" s="26"/>
      <c r="JY1898" s="26"/>
      <c r="KS1898" s="26"/>
      <c r="LM1898" s="26"/>
      <c r="MG1898" s="26"/>
    </row>
    <row r="1899" spans="5:345">
      <c r="E1899" s="26"/>
      <c r="Y1899" s="26"/>
      <c r="AS1899" s="26"/>
      <c r="BM1899" s="26"/>
      <c r="CG1899" s="26"/>
      <c r="DA1899" s="26"/>
      <c r="DU1899" s="26"/>
      <c r="EO1899" s="26"/>
      <c r="FI1899" s="26"/>
      <c r="GC1899" s="26"/>
      <c r="GW1899" s="26"/>
      <c r="HQ1899" s="26"/>
      <c r="IK1899" s="26"/>
      <c r="JE1899" s="26"/>
      <c r="JY1899" s="26"/>
      <c r="KS1899" s="26"/>
      <c r="LM1899" s="26"/>
      <c r="MG1899" s="26"/>
    </row>
    <row r="1900" spans="5:345">
      <c r="E1900" s="26"/>
      <c r="Y1900" s="26"/>
      <c r="AS1900" s="26"/>
      <c r="BM1900" s="26"/>
      <c r="CG1900" s="26"/>
      <c r="DA1900" s="26"/>
      <c r="DU1900" s="26"/>
      <c r="EO1900" s="26"/>
      <c r="FI1900" s="26"/>
      <c r="GC1900" s="26"/>
      <c r="GW1900" s="26"/>
      <c r="HQ1900" s="26"/>
      <c r="IK1900" s="26"/>
      <c r="JE1900" s="26"/>
      <c r="JY1900" s="26"/>
      <c r="KS1900" s="26"/>
      <c r="LM1900" s="26"/>
      <c r="MG1900" s="26"/>
    </row>
    <row r="1901" spans="5:345">
      <c r="E1901" s="26"/>
      <c r="Y1901" s="26"/>
      <c r="AS1901" s="26"/>
      <c r="BM1901" s="26"/>
      <c r="CG1901" s="26"/>
      <c r="DA1901" s="26"/>
      <c r="DU1901" s="26"/>
      <c r="EO1901" s="26"/>
      <c r="FI1901" s="26"/>
      <c r="GC1901" s="26"/>
      <c r="GW1901" s="26"/>
      <c r="HQ1901" s="26"/>
      <c r="IK1901" s="26"/>
      <c r="JE1901" s="26"/>
      <c r="JY1901" s="26"/>
      <c r="KS1901" s="26"/>
      <c r="LM1901" s="26"/>
      <c r="MG1901" s="26"/>
    </row>
    <row r="1902" spans="5:345">
      <c r="E1902" s="26"/>
      <c r="Y1902" s="26"/>
      <c r="AS1902" s="26"/>
      <c r="BM1902" s="26"/>
      <c r="CG1902" s="26"/>
      <c r="DA1902" s="26"/>
      <c r="DU1902" s="26"/>
      <c r="EO1902" s="26"/>
      <c r="FI1902" s="26"/>
      <c r="GC1902" s="26"/>
      <c r="GW1902" s="26"/>
      <c r="HQ1902" s="26"/>
      <c r="IK1902" s="26"/>
      <c r="JE1902" s="26"/>
      <c r="JY1902" s="26"/>
      <c r="KS1902" s="26"/>
      <c r="LM1902" s="26"/>
      <c r="MG1902" s="26"/>
    </row>
    <row r="1903" spans="5:345">
      <c r="E1903" s="26"/>
      <c r="Y1903" s="26"/>
      <c r="AS1903" s="26"/>
      <c r="BM1903" s="26"/>
      <c r="CG1903" s="26"/>
      <c r="DA1903" s="26"/>
      <c r="DU1903" s="26"/>
      <c r="EO1903" s="26"/>
      <c r="FI1903" s="26"/>
      <c r="GC1903" s="26"/>
      <c r="GW1903" s="26"/>
      <c r="HQ1903" s="26"/>
      <c r="IK1903" s="26"/>
      <c r="JE1903" s="26"/>
      <c r="JY1903" s="26"/>
      <c r="KS1903" s="26"/>
      <c r="LM1903" s="26"/>
      <c r="MG1903" s="26"/>
    </row>
    <row r="1904" spans="5:345">
      <c r="E1904" s="26"/>
      <c r="Y1904" s="26"/>
      <c r="AS1904" s="26"/>
      <c r="BM1904" s="26"/>
      <c r="CG1904" s="26"/>
      <c r="DA1904" s="26"/>
      <c r="DU1904" s="26"/>
      <c r="EO1904" s="26"/>
      <c r="FI1904" s="26"/>
      <c r="GC1904" s="26"/>
      <c r="GW1904" s="26"/>
      <c r="HQ1904" s="26"/>
      <c r="IK1904" s="26"/>
      <c r="JE1904" s="26"/>
      <c r="JY1904" s="26"/>
      <c r="KS1904" s="26"/>
      <c r="LM1904" s="26"/>
      <c r="MG1904" s="26"/>
    </row>
    <row r="1905" spans="5:345">
      <c r="E1905" s="26"/>
      <c r="Y1905" s="26"/>
      <c r="AS1905" s="26"/>
      <c r="BM1905" s="26"/>
      <c r="CG1905" s="26"/>
      <c r="DA1905" s="26"/>
      <c r="DU1905" s="26"/>
      <c r="EO1905" s="26"/>
      <c r="FI1905" s="26"/>
      <c r="GC1905" s="26"/>
      <c r="GW1905" s="26"/>
      <c r="HQ1905" s="26"/>
      <c r="IK1905" s="26"/>
      <c r="JE1905" s="26"/>
      <c r="JY1905" s="26"/>
      <c r="KS1905" s="26"/>
      <c r="LM1905" s="26"/>
      <c r="MG1905" s="26"/>
    </row>
    <row r="1906" spans="5:345">
      <c r="E1906" s="26"/>
      <c r="Y1906" s="26"/>
      <c r="AS1906" s="26"/>
      <c r="BM1906" s="26"/>
      <c r="CG1906" s="26"/>
      <c r="DA1906" s="26"/>
      <c r="DU1906" s="26"/>
      <c r="EO1906" s="26"/>
      <c r="FI1906" s="26"/>
      <c r="GC1906" s="26"/>
      <c r="GW1906" s="26"/>
      <c r="HQ1906" s="26"/>
      <c r="IK1906" s="26"/>
      <c r="JE1906" s="26"/>
      <c r="JY1906" s="26"/>
      <c r="KS1906" s="26"/>
      <c r="LM1906" s="26"/>
      <c r="MG1906" s="26"/>
    </row>
    <row r="1907" spans="5:345">
      <c r="E1907" s="26"/>
      <c r="Y1907" s="26"/>
      <c r="AS1907" s="26"/>
      <c r="BM1907" s="26"/>
      <c r="CG1907" s="26"/>
      <c r="DA1907" s="26"/>
      <c r="DU1907" s="26"/>
      <c r="EO1907" s="26"/>
      <c r="FI1907" s="26"/>
      <c r="GC1907" s="26"/>
      <c r="GW1907" s="26"/>
      <c r="HQ1907" s="26"/>
      <c r="IK1907" s="26"/>
      <c r="JE1907" s="26"/>
      <c r="JY1907" s="26"/>
      <c r="KS1907" s="26"/>
      <c r="LM1907" s="26"/>
      <c r="MG1907" s="26"/>
    </row>
    <row r="1908" spans="5:345">
      <c r="E1908" s="26"/>
      <c r="Y1908" s="26"/>
      <c r="AS1908" s="26"/>
      <c r="BM1908" s="26"/>
      <c r="CG1908" s="26"/>
      <c r="DA1908" s="26"/>
      <c r="DU1908" s="26"/>
      <c r="EO1908" s="26"/>
      <c r="FI1908" s="26"/>
      <c r="GC1908" s="26"/>
      <c r="GW1908" s="26"/>
      <c r="HQ1908" s="26"/>
      <c r="IK1908" s="26"/>
      <c r="JE1908" s="26"/>
      <c r="JY1908" s="26"/>
      <c r="KS1908" s="26"/>
      <c r="LM1908" s="26"/>
      <c r="MG1908" s="26"/>
    </row>
    <row r="1909" spans="5:345">
      <c r="E1909" s="26"/>
      <c r="Y1909" s="26"/>
      <c r="AS1909" s="26"/>
      <c r="BM1909" s="26"/>
      <c r="CG1909" s="26"/>
      <c r="DA1909" s="26"/>
      <c r="DU1909" s="26"/>
      <c r="EO1909" s="26"/>
      <c r="FI1909" s="26"/>
      <c r="GC1909" s="26"/>
      <c r="GW1909" s="26"/>
      <c r="HQ1909" s="26"/>
      <c r="IK1909" s="26"/>
      <c r="JE1909" s="26"/>
      <c r="JY1909" s="26"/>
      <c r="KS1909" s="26"/>
      <c r="LM1909" s="26"/>
      <c r="MG1909" s="26"/>
    </row>
    <row r="1910" spans="5:345">
      <c r="E1910" s="26"/>
      <c r="Y1910" s="26"/>
      <c r="AS1910" s="26"/>
      <c r="BM1910" s="26"/>
      <c r="CG1910" s="26"/>
      <c r="DA1910" s="26"/>
      <c r="DU1910" s="26"/>
      <c r="EO1910" s="26"/>
      <c r="FI1910" s="26"/>
      <c r="GC1910" s="26"/>
      <c r="GW1910" s="26"/>
      <c r="HQ1910" s="26"/>
      <c r="IK1910" s="26"/>
      <c r="JE1910" s="26"/>
      <c r="JY1910" s="26"/>
      <c r="KS1910" s="26"/>
      <c r="LM1910" s="26"/>
      <c r="MG1910" s="26"/>
    </row>
    <row r="1911" spans="5:345">
      <c r="E1911" s="26"/>
      <c r="Y1911" s="26"/>
      <c r="AS1911" s="26"/>
      <c r="BM1911" s="26"/>
      <c r="CG1911" s="26"/>
      <c r="DA1911" s="26"/>
      <c r="DU1911" s="26"/>
      <c r="EO1911" s="26"/>
      <c r="FI1911" s="26"/>
      <c r="GC1911" s="26"/>
      <c r="GW1911" s="26"/>
      <c r="HQ1911" s="26"/>
      <c r="IK1911" s="26"/>
      <c r="JE1911" s="26"/>
      <c r="JY1911" s="26"/>
      <c r="KS1911" s="26"/>
      <c r="LM1911" s="26"/>
      <c r="MG1911" s="26"/>
    </row>
    <row r="1912" spans="5:345">
      <c r="E1912" s="26"/>
      <c r="Y1912" s="26"/>
      <c r="AS1912" s="26"/>
      <c r="BM1912" s="26"/>
      <c r="CG1912" s="26"/>
      <c r="DA1912" s="26"/>
      <c r="DU1912" s="26"/>
      <c r="EO1912" s="26"/>
      <c r="FI1912" s="26"/>
      <c r="GC1912" s="26"/>
      <c r="GW1912" s="26"/>
      <c r="HQ1912" s="26"/>
      <c r="IK1912" s="26"/>
      <c r="JE1912" s="26"/>
      <c r="JY1912" s="26"/>
      <c r="KS1912" s="26"/>
      <c r="LM1912" s="26"/>
      <c r="MG1912" s="26"/>
    </row>
    <row r="1913" spans="5:345">
      <c r="E1913" s="26"/>
      <c r="Y1913" s="26"/>
      <c r="AS1913" s="26"/>
      <c r="BM1913" s="26"/>
      <c r="CG1913" s="26"/>
      <c r="DA1913" s="26"/>
      <c r="DU1913" s="26"/>
      <c r="EO1913" s="26"/>
      <c r="FI1913" s="26"/>
      <c r="GC1913" s="26"/>
      <c r="GW1913" s="26"/>
      <c r="HQ1913" s="26"/>
      <c r="IK1913" s="26"/>
      <c r="JE1913" s="26"/>
      <c r="JY1913" s="26"/>
      <c r="KS1913" s="26"/>
      <c r="LM1913" s="26"/>
      <c r="MG1913" s="26"/>
    </row>
    <row r="1914" spans="5:345">
      <c r="E1914" s="26"/>
      <c r="Y1914" s="26"/>
      <c r="AS1914" s="26"/>
      <c r="BM1914" s="26"/>
      <c r="CG1914" s="26"/>
      <c r="DA1914" s="26"/>
      <c r="DU1914" s="26"/>
      <c r="EO1914" s="26"/>
      <c r="FI1914" s="26"/>
      <c r="GC1914" s="26"/>
      <c r="GW1914" s="26"/>
      <c r="HQ1914" s="26"/>
      <c r="IK1914" s="26"/>
      <c r="JE1914" s="26"/>
      <c r="JY1914" s="26"/>
      <c r="KS1914" s="26"/>
      <c r="LM1914" s="26"/>
      <c r="MG1914" s="26"/>
    </row>
    <row r="1915" spans="5:345">
      <c r="E1915" s="26"/>
      <c r="Y1915" s="26"/>
      <c r="AS1915" s="26"/>
      <c r="BM1915" s="26"/>
      <c r="CG1915" s="26"/>
      <c r="DA1915" s="26"/>
      <c r="DU1915" s="26"/>
      <c r="EO1915" s="26"/>
      <c r="FI1915" s="26"/>
      <c r="GC1915" s="26"/>
      <c r="GW1915" s="26"/>
      <c r="HQ1915" s="26"/>
      <c r="IK1915" s="26"/>
      <c r="JE1915" s="26"/>
      <c r="JY1915" s="26"/>
      <c r="KS1915" s="26"/>
      <c r="LM1915" s="26"/>
      <c r="MG1915" s="26"/>
    </row>
    <row r="1916" spans="5:345">
      <c r="E1916" s="26"/>
      <c r="Y1916" s="26"/>
      <c r="AS1916" s="26"/>
      <c r="BM1916" s="26"/>
      <c r="CG1916" s="26"/>
      <c r="DA1916" s="26"/>
      <c r="DU1916" s="26"/>
      <c r="EO1916" s="26"/>
      <c r="FI1916" s="26"/>
      <c r="GC1916" s="26"/>
      <c r="GW1916" s="26"/>
      <c r="HQ1916" s="26"/>
      <c r="IK1916" s="26"/>
      <c r="JE1916" s="26"/>
      <c r="JY1916" s="26"/>
      <c r="KS1916" s="26"/>
      <c r="LM1916" s="26"/>
      <c r="MG1916" s="26"/>
    </row>
    <row r="1917" spans="5:345">
      <c r="E1917" s="26"/>
      <c r="Y1917" s="26"/>
      <c r="AS1917" s="26"/>
      <c r="BM1917" s="26"/>
      <c r="CG1917" s="26"/>
      <c r="DA1917" s="26"/>
      <c r="DU1917" s="26"/>
      <c r="EO1917" s="26"/>
      <c r="FI1917" s="26"/>
      <c r="GC1917" s="26"/>
      <c r="GW1917" s="26"/>
      <c r="HQ1917" s="26"/>
      <c r="IK1917" s="26"/>
      <c r="JE1917" s="26"/>
      <c r="JY1917" s="26"/>
      <c r="KS1917" s="26"/>
      <c r="LM1917" s="26"/>
      <c r="MG1917" s="26"/>
    </row>
    <row r="1918" spans="5:345">
      <c r="E1918" s="26"/>
      <c r="Y1918" s="26"/>
      <c r="AS1918" s="26"/>
      <c r="BM1918" s="26"/>
      <c r="CG1918" s="26"/>
      <c r="DA1918" s="26"/>
      <c r="DU1918" s="26"/>
      <c r="EO1918" s="26"/>
      <c r="FI1918" s="26"/>
      <c r="GC1918" s="26"/>
      <c r="GW1918" s="26"/>
      <c r="HQ1918" s="26"/>
      <c r="IK1918" s="26"/>
      <c r="JE1918" s="26"/>
      <c r="JY1918" s="26"/>
      <c r="KS1918" s="26"/>
      <c r="LM1918" s="26"/>
      <c r="MG1918" s="26"/>
    </row>
    <row r="1919" spans="5:345">
      <c r="E1919" s="26"/>
      <c r="Y1919" s="26"/>
      <c r="AS1919" s="26"/>
      <c r="BM1919" s="26"/>
      <c r="CG1919" s="26"/>
      <c r="DA1919" s="26"/>
      <c r="DU1919" s="26"/>
      <c r="EO1919" s="26"/>
      <c r="FI1919" s="26"/>
      <c r="GC1919" s="26"/>
      <c r="GW1919" s="26"/>
      <c r="HQ1919" s="26"/>
      <c r="IK1919" s="26"/>
      <c r="JE1919" s="26"/>
      <c r="JY1919" s="26"/>
      <c r="KS1919" s="26"/>
      <c r="LM1919" s="26"/>
      <c r="MG1919" s="26"/>
    </row>
    <row r="1920" spans="5:345">
      <c r="E1920" s="26"/>
      <c r="Y1920" s="26"/>
      <c r="AS1920" s="26"/>
      <c r="BM1920" s="26"/>
      <c r="CG1920" s="26"/>
      <c r="DA1920" s="26"/>
      <c r="DU1920" s="26"/>
      <c r="EO1920" s="26"/>
      <c r="FI1920" s="26"/>
      <c r="GC1920" s="26"/>
      <c r="GW1920" s="26"/>
      <c r="HQ1920" s="26"/>
      <c r="IK1920" s="26"/>
      <c r="JE1920" s="26"/>
      <c r="JY1920" s="26"/>
      <c r="KS1920" s="26"/>
      <c r="LM1920" s="26"/>
      <c r="MG1920" s="26"/>
    </row>
    <row r="1921" spans="5:345">
      <c r="E1921" s="26"/>
      <c r="Y1921" s="26"/>
      <c r="AS1921" s="26"/>
      <c r="BM1921" s="26"/>
      <c r="CG1921" s="26"/>
      <c r="DA1921" s="26"/>
      <c r="DU1921" s="26"/>
      <c r="EO1921" s="26"/>
      <c r="FI1921" s="26"/>
      <c r="GC1921" s="26"/>
      <c r="GW1921" s="26"/>
      <c r="HQ1921" s="26"/>
      <c r="IK1921" s="26"/>
      <c r="JE1921" s="26"/>
      <c r="JY1921" s="26"/>
      <c r="KS1921" s="26"/>
      <c r="LM1921" s="26"/>
      <c r="MG1921" s="26"/>
    </row>
    <row r="1922" spans="5:345">
      <c r="E1922" s="26"/>
      <c r="Y1922" s="26"/>
      <c r="AS1922" s="26"/>
      <c r="BM1922" s="26"/>
      <c r="CG1922" s="26"/>
      <c r="DA1922" s="26"/>
      <c r="DU1922" s="26"/>
      <c r="EO1922" s="26"/>
      <c r="FI1922" s="26"/>
      <c r="GC1922" s="26"/>
      <c r="GW1922" s="26"/>
      <c r="HQ1922" s="26"/>
      <c r="IK1922" s="26"/>
      <c r="JE1922" s="26"/>
      <c r="JY1922" s="26"/>
      <c r="KS1922" s="26"/>
      <c r="LM1922" s="26"/>
      <c r="MG1922" s="26"/>
    </row>
    <row r="1923" spans="5:345">
      <c r="E1923" s="26"/>
      <c r="Y1923" s="26"/>
      <c r="AS1923" s="26"/>
      <c r="BM1923" s="26"/>
      <c r="CG1923" s="26"/>
      <c r="DA1923" s="26"/>
      <c r="DU1923" s="26"/>
      <c r="EO1923" s="26"/>
      <c r="FI1923" s="26"/>
      <c r="GC1923" s="26"/>
      <c r="GW1923" s="26"/>
      <c r="HQ1923" s="26"/>
      <c r="IK1923" s="26"/>
      <c r="JE1923" s="26"/>
      <c r="JY1923" s="26"/>
      <c r="KS1923" s="26"/>
      <c r="LM1923" s="26"/>
      <c r="MG1923" s="26"/>
    </row>
    <row r="1924" spans="5:345">
      <c r="E1924" s="26"/>
      <c r="Y1924" s="26"/>
      <c r="AS1924" s="26"/>
      <c r="BM1924" s="26"/>
      <c r="CG1924" s="26"/>
      <c r="DA1924" s="26"/>
      <c r="DU1924" s="26"/>
      <c r="EO1924" s="26"/>
      <c r="FI1924" s="26"/>
      <c r="GC1924" s="26"/>
      <c r="GW1924" s="26"/>
      <c r="HQ1924" s="26"/>
      <c r="IK1924" s="26"/>
      <c r="JE1924" s="26"/>
      <c r="JY1924" s="26"/>
      <c r="KS1924" s="26"/>
      <c r="LM1924" s="26"/>
      <c r="MG1924" s="26"/>
    </row>
    <row r="1925" spans="5:345">
      <c r="E1925" s="26"/>
      <c r="Y1925" s="26"/>
      <c r="AS1925" s="26"/>
      <c r="BM1925" s="26"/>
      <c r="CG1925" s="26"/>
      <c r="DA1925" s="26"/>
      <c r="DU1925" s="26"/>
      <c r="EO1925" s="26"/>
      <c r="FI1925" s="26"/>
      <c r="GC1925" s="26"/>
      <c r="GW1925" s="26"/>
      <c r="HQ1925" s="26"/>
      <c r="IK1925" s="26"/>
      <c r="JE1925" s="26"/>
      <c r="JY1925" s="26"/>
      <c r="KS1925" s="26"/>
      <c r="LM1925" s="26"/>
      <c r="MG1925" s="26"/>
    </row>
    <row r="1926" spans="5:345">
      <c r="E1926" s="26"/>
      <c r="Y1926" s="26"/>
      <c r="AS1926" s="26"/>
      <c r="BM1926" s="26"/>
      <c r="CG1926" s="26"/>
      <c r="DA1926" s="26"/>
      <c r="DU1926" s="26"/>
      <c r="EO1926" s="26"/>
      <c r="FI1926" s="26"/>
      <c r="GC1926" s="26"/>
      <c r="GW1926" s="26"/>
      <c r="HQ1926" s="26"/>
      <c r="IK1926" s="26"/>
      <c r="JE1926" s="26"/>
      <c r="JY1926" s="26"/>
      <c r="KS1926" s="26"/>
      <c r="LM1926" s="26"/>
      <c r="MG1926" s="26"/>
    </row>
    <row r="1927" spans="5:345">
      <c r="E1927" s="26"/>
      <c r="Y1927" s="26"/>
      <c r="AS1927" s="26"/>
      <c r="BM1927" s="26"/>
      <c r="CG1927" s="26"/>
      <c r="DA1927" s="26"/>
      <c r="DU1927" s="26"/>
      <c r="EO1927" s="26"/>
      <c r="FI1927" s="26"/>
      <c r="GC1927" s="26"/>
      <c r="GW1927" s="26"/>
      <c r="HQ1927" s="26"/>
      <c r="IK1927" s="26"/>
      <c r="JE1927" s="26"/>
      <c r="JY1927" s="26"/>
      <c r="KS1927" s="26"/>
      <c r="LM1927" s="26"/>
      <c r="MG1927" s="26"/>
    </row>
    <row r="1928" spans="5:345">
      <c r="E1928" s="26"/>
      <c r="Y1928" s="26"/>
      <c r="AS1928" s="26"/>
      <c r="BM1928" s="26"/>
      <c r="CG1928" s="26"/>
      <c r="DA1928" s="26"/>
      <c r="DU1928" s="26"/>
      <c r="EO1928" s="26"/>
      <c r="FI1928" s="26"/>
      <c r="GC1928" s="26"/>
      <c r="GW1928" s="26"/>
      <c r="HQ1928" s="26"/>
      <c r="IK1928" s="26"/>
      <c r="JE1928" s="26"/>
      <c r="JY1928" s="26"/>
      <c r="KS1928" s="26"/>
      <c r="LM1928" s="26"/>
      <c r="MG1928" s="26"/>
    </row>
    <row r="1929" spans="5:345">
      <c r="E1929" s="26"/>
      <c r="Y1929" s="26"/>
      <c r="AS1929" s="26"/>
      <c r="BM1929" s="26"/>
      <c r="CG1929" s="26"/>
      <c r="DA1929" s="26"/>
      <c r="DU1929" s="26"/>
      <c r="EO1929" s="26"/>
      <c r="FI1929" s="26"/>
      <c r="GC1929" s="26"/>
      <c r="GW1929" s="26"/>
      <c r="HQ1929" s="26"/>
      <c r="IK1929" s="26"/>
      <c r="JE1929" s="26"/>
      <c r="JY1929" s="26"/>
      <c r="KS1929" s="26"/>
      <c r="LM1929" s="26"/>
      <c r="MG1929" s="26"/>
    </row>
    <row r="1930" spans="5:345">
      <c r="E1930" s="26"/>
      <c r="Y1930" s="26"/>
      <c r="AS1930" s="26"/>
      <c r="BM1930" s="26"/>
      <c r="CG1930" s="26"/>
      <c r="DA1930" s="26"/>
      <c r="DU1930" s="26"/>
      <c r="EO1930" s="26"/>
      <c r="FI1930" s="26"/>
      <c r="GC1930" s="26"/>
      <c r="GW1930" s="26"/>
      <c r="HQ1930" s="26"/>
      <c r="IK1930" s="26"/>
      <c r="JE1930" s="26"/>
      <c r="JY1930" s="26"/>
      <c r="KS1930" s="26"/>
      <c r="LM1930" s="26"/>
      <c r="MG1930" s="26"/>
    </row>
    <row r="1931" spans="5:345">
      <c r="E1931" s="26"/>
      <c r="Y1931" s="26"/>
      <c r="AS1931" s="26"/>
      <c r="BM1931" s="26"/>
      <c r="CG1931" s="26"/>
      <c r="DA1931" s="26"/>
      <c r="DU1931" s="26"/>
      <c r="EO1931" s="26"/>
      <c r="FI1931" s="26"/>
      <c r="GC1931" s="26"/>
      <c r="GW1931" s="26"/>
      <c r="HQ1931" s="26"/>
      <c r="IK1931" s="26"/>
      <c r="JE1931" s="26"/>
      <c r="JY1931" s="26"/>
      <c r="KS1931" s="26"/>
      <c r="LM1931" s="26"/>
      <c r="MG1931" s="26"/>
    </row>
    <row r="1932" spans="5:345">
      <c r="E1932" s="26"/>
      <c r="Y1932" s="26"/>
      <c r="AS1932" s="26"/>
      <c r="BM1932" s="26"/>
      <c r="CG1932" s="26"/>
      <c r="DA1932" s="26"/>
      <c r="DU1932" s="26"/>
      <c r="EO1932" s="26"/>
      <c r="FI1932" s="26"/>
      <c r="GC1932" s="26"/>
      <c r="GW1932" s="26"/>
      <c r="HQ1932" s="26"/>
      <c r="IK1932" s="26"/>
      <c r="JE1932" s="26"/>
      <c r="JY1932" s="26"/>
      <c r="KS1932" s="26"/>
      <c r="LM1932" s="26"/>
      <c r="MG1932" s="26"/>
    </row>
    <row r="1933" spans="5:345">
      <c r="E1933" s="26"/>
      <c r="Y1933" s="26"/>
      <c r="AS1933" s="26"/>
      <c r="BM1933" s="26"/>
      <c r="CG1933" s="26"/>
      <c r="DA1933" s="26"/>
      <c r="DU1933" s="26"/>
      <c r="EO1933" s="26"/>
      <c r="FI1933" s="26"/>
      <c r="GC1933" s="26"/>
      <c r="GW1933" s="26"/>
      <c r="HQ1933" s="26"/>
      <c r="IK1933" s="26"/>
      <c r="JE1933" s="26"/>
      <c r="JY1933" s="26"/>
      <c r="KS1933" s="26"/>
      <c r="LM1933" s="26"/>
      <c r="MG1933" s="26"/>
    </row>
    <row r="1934" spans="5:345">
      <c r="E1934" s="26"/>
      <c r="Y1934" s="26"/>
      <c r="AS1934" s="26"/>
      <c r="BM1934" s="26"/>
      <c r="CG1934" s="26"/>
      <c r="DA1934" s="26"/>
      <c r="DU1934" s="26"/>
      <c r="EO1934" s="26"/>
      <c r="FI1934" s="26"/>
      <c r="GC1934" s="26"/>
      <c r="GW1934" s="26"/>
      <c r="HQ1934" s="26"/>
      <c r="IK1934" s="26"/>
      <c r="JE1934" s="26"/>
      <c r="JY1934" s="26"/>
      <c r="KS1934" s="26"/>
      <c r="LM1934" s="26"/>
      <c r="MG1934" s="26"/>
    </row>
    <row r="1935" spans="5:345">
      <c r="E1935" s="26"/>
      <c r="Y1935" s="26"/>
      <c r="AS1935" s="26"/>
      <c r="BM1935" s="26"/>
      <c r="CG1935" s="26"/>
      <c r="DA1935" s="26"/>
      <c r="DU1935" s="26"/>
      <c r="EO1935" s="26"/>
      <c r="FI1935" s="26"/>
      <c r="GC1935" s="26"/>
      <c r="GW1935" s="26"/>
      <c r="HQ1935" s="26"/>
      <c r="IK1935" s="26"/>
      <c r="JE1935" s="26"/>
      <c r="JY1935" s="26"/>
      <c r="KS1935" s="26"/>
      <c r="LM1935" s="26"/>
      <c r="MG1935" s="26"/>
    </row>
    <row r="1936" spans="5:345">
      <c r="E1936" s="26"/>
      <c r="Y1936" s="26"/>
      <c r="AS1936" s="26"/>
      <c r="BM1936" s="26"/>
      <c r="CG1936" s="26"/>
      <c r="DA1936" s="26"/>
      <c r="DU1936" s="26"/>
      <c r="EO1936" s="26"/>
      <c r="FI1936" s="26"/>
      <c r="GC1936" s="26"/>
      <c r="GW1936" s="26"/>
      <c r="HQ1936" s="26"/>
      <c r="IK1936" s="26"/>
      <c r="JE1936" s="26"/>
      <c r="JY1936" s="26"/>
      <c r="KS1936" s="26"/>
      <c r="LM1936" s="26"/>
      <c r="MG1936" s="26"/>
    </row>
    <row r="1937" spans="5:345">
      <c r="E1937" s="26"/>
      <c r="Y1937" s="26"/>
      <c r="AS1937" s="26"/>
      <c r="BM1937" s="26"/>
      <c r="CG1937" s="26"/>
      <c r="DA1937" s="26"/>
      <c r="DU1937" s="26"/>
      <c r="EO1937" s="26"/>
      <c r="FI1937" s="26"/>
      <c r="GC1937" s="26"/>
      <c r="GW1937" s="26"/>
      <c r="HQ1937" s="26"/>
      <c r="IK1937" s="26"/>
      <c r="JE1937" s="26"/>
      <c r="JY1937" s="26"/>
      <c r="KS1937" s="26"/>
      <c r="LM1937" s="26"/>
      <c r="MG1937" s="26"/>
    </row>
    <row r="1938" spans="5:345">
      <c r="E1938" s="26"/>
      <c r="Y1938" s="26"/>
      <c r="AS1938" s="26"/>
      <c r="BM1938" s="26"/>
      <c r="CG1938" s="26"/>
      <c r="DA1938" s="26"/>
      <c r="DU1938" s="26"/>
      <c r="EO1938" s="26"/>
      <c r="FI1938" s="26"/>
      <c r="GC1938" s="26"/>
      <c r="GW1938" s="26"/>
      <c r="HQ1938" s="26"/>
      <c r="IK1938" s="26"/>
      <c r="JE1938" s="26"/>
      <c r="JY1938" s="26"/>
      <c r="KS1938" s="26"/>
      <c r="LM1938" s="26"/>
      <c r="MG1938" s="26"/>
    </row>
    <row r="1939" spans="5:345">
      <c r="E1939" s="26"/>
      <c r="Y1939" s="26"/>
      <c r="AS1939" s="26"/>
      <c r="BM1939" s="26"/>
      <c r="CG1939" s="26"/>
      <c r="DA1939" s="26"/>
      <c r="DU1939" s="26"/>
      <c r="EO1939" s="26"/>
      <c r="FI1939" s="26"/>
      <c r="GC1939" s="26"/>
      <c r="GW1939" s="26"/>
      <c r="HQ1939" s="26"/>
      <c r="IK1939" s="26"/>
      <c r="JE1939" s="26"/>
      <c r="JY1939" s="26"/>
      <c r="KS1939" s="26"/>
      <c r="LM1939" s="26"/>
      <c r="MG1939" s="26"/>
    </row>
    <row r="1940" spans="5:345">
      <c r="E1940" s="26"/>
      <c r="Y1940" s="26"/>
      <c r="AS1940" s="26"/>
      <c r="BM1940" s="26"/>
      <c r="CG1940" s="26"/>
      <c r="DA1940" s="26"/>
      <c r="DU1940" s="26"/>
      <c r="EO1940" s="26"/>
      <c r="FI1940" s="26"/>
      <c r="GC1940" s="26"/>
      <c r="GW1940" s="26"/>
      <c r="HQ1940" s="26"/>
      <c r="IK1940" s="26"/>
      <c r="JE1940" s="26"/>
      <c r="JY1940" s="26"/>
      <c r="KS1940" s="26"/>
      <c r="LM1940" s="26"/>
      <c r="MG1940" s="26"/>
    </row>
    <row r="1941" spans="5:345">
      <c r="E1941" s="26"/>
      <c r="Y1941" s="26"/>
      <c r="AS1941" s="26"/>
      <c r="BM1941" s="26"/>
      <c r="CG1941" s="26"/>
      <c r="DA1941" s="26"/>
      <c r="DU1941" s="26"/>
      <c r="EO1941" s="26"/>
      <c r="FI1941" s="26"/>
      <c r="GC1941" s="26"/>
      <c r="GW1941" s="26"/>
      <c r="HQ1941" s="26"/>
      <c r="IK1941" s="26"/>
      <c r="JE1941" s="26"/>
      <c r="JY1941" s="26"/>
      <c r="KS1941" s="26"/>
      <c r="LM1941" s="26"/>
      <c r="MG1941" s="26"/>
    </row>
    <row r="1942" spans="5:345">
      <c r="E1942" s="26"/>
      <c r="Y1942" s="26"/>
      <c r="AS1942" s="26"/>
      <c r="BM1942" s="26"/>
      <c r="CG1942" s="26"/>
      <c r="DA1942" s="26"/>
      <c r="DU1942" s="26"/>
      <c r="EO1942" s="26"/>
      <c r="FI1942" s="26"/>
      <c r="GC1942" s="26"/>
      <c r="GW1942" s="26"/>
      <c r="HQ1942" s="26"/>
      <c r="IK1942" s="26"/>
      <c r="JE1942" s="26"/>
      <c r="JY1942" s="26"/>
      <c r="KS1942" s="26"/>
      <c r="LM1942" s="26"/>
      <c r="MG1942" s="26"/>
    </row>
    <row r="1943" spans="5:345">
      <c r="E1943" s="26"/>
      <c r="Y1943" s="26"/>
      <c r="AS1943" s="26"/>
      <c r="BM1943" s="26"/>
      <c r="CG1943" s="26"/>
      <c r="DA1943" s="26"/>
      <c r="DU1943" s="26"/>
      <c r="EO1943" s="26"/>
      <c r="FI1943" s="26"/>
      <c r="GC1943" s="26"/>
      <c r="GW1943" s="26"/>
      <c r="HQ1943" s="26"/>
      <c r="IK1943" s="26"/>
      <c r="JE1943" s="26"/>
      <c r="JY1943" s="26"/>
      <c r="KS1943" s="26"/>
      <c r="LM1943" s="26"/>
      <c r="MG1943" s="26"/>
    </row>
    <row r="1944" spans="5:345">
      <c r="E1944" s="26"/>
      <c r="Y1944" s="26"/>
      <c r="AS1944" s="26"/>
      <c r="BM1944" s="26"/>
      <c r="CG1944" s="26"/>
      <c r="DA1944" s="26"/>
      <c r="DU1944" s="26"/>
      <c r="EO1944" s="26"/>
      <c r="FI1944" s="26"/>
      <c r="GC1944" s="26"/>
      <c r="GW1944" s="26"/>
      <c r="HQ1944" s="26"/>
      <c r="IK1944" s="26"/>
      <c r="JE1944" s="26"/>
      <c r="JY1944" s="26"/>
      <c r="KS1944" s="26"/>
      <c r="LM1944" s="26"/>
      <c r="MG1944" s="26"/>
    </row>
    <row r="1945" spans="5:345">
      <c r="E1945" s="26"/>
      <c r="Y1945" s="26"/>
      <c r="AS1945" s="26"/>
      <c r="BM1945" s="26"/>
      <c r="CG1945" s="26"/>
      <c r="DA1945" s="26"/>
      <c r="DU1945" s="26"/>
      <c r="EO1945" s="26"/>
      <c r="FI1945" s="26"/>
      <c r="GC1945" s="26"/>
      <c r="GW1945" s="26"/>
      <c r="HQ1945" s="26"/>
      <c r="IK1945" s="26"/>
      <c r="JE1945" s="26"/>
      <c r="JY1945" s="26"/>
      <c r="KS1945" s="26"/>
      <c r="LM1945" s="26"/>
      <c r="MG1945" s="26"/>
    </row>
    <row r="1946" spans="5:345">
      <c r="E1946" s="26"/>
      <c r="Y1946" s="26"/>
      <c r="AS1946" s="26"/>
      <c r="BM1946" s="26"/>
      <c r="CG1946" s="26"/>
      <c r="DA1946" s="26"/>
      <c r="DU1946" s="26"/>
      <c r="EO1946" s="26"/>
      <c r="FI1946" s="26"/>
      <c r="GC1946" s="26"/>
      <c r="GW1946" s="26"/>
      <c r="HQ1946" s="26"/>
      <c r="IK1946" s="26"/>
      <c r="JE1946" s="26"/>
      <c r="JY1946" s="26"/>
      <c r="KS1946" s="26"/>
      <c r="LM1946" s="26"/>
      <c r="MG1946" s="26"/>
    </row>
    <row r="1947" spans="5:345">
      <c r="E1947" s="26"/>
      <c r="Y1947" s="26"/>
      <c r="AS1947" s="26"/>
      <c r="BM1947" s="26"/>
      <c r="CG1947" s="26"/>
      <c r="DA1947" s="26"/>
      <c r="DU1947" s="26"/>
      <c r="EO1947" s="26"/>
      <c r="FI1947" s="26"/>
      <c r="GC1947" s="26"/>
      <c r="GW1947" s="26"/>
      <c r="HQ1947" s="26"/>
      <c r="IK1947" s="26"/>
      <c r="JE1947" s="26"/>
      <c r="JY1947" s="26"/>
      <c r="KS1947" s="26"/>
      <c r="LM1947" s="26"/>
      <c r="MG1947" s="26"/>
    </row>
    <row r="1948" spans="5:345">
      <c r="E1948" s="26"/>
      <c r="Y1948" s="26"/>
      <c r="AS1948" s="26"/>
      <c r="BM1948" s="26"/>
      <c r="CG1948" s="26"/>
      <c r="DA1948" s="26"/>
      <c r="DU1948" s="26"/>
      <c r="EO1948" s="26"/>
      <c r="FI1948" s="26"/>
      <c r="GC1948" s="26"/>
      <c r="GW1948" s="26"/>
      <c r="HQ1948" s="26"/>
      <c r="IK1948" s="26"/>
      <c r="JE1948" s="26"/>
      <c r="JY1948" s="26"/>
      <c r="KS1948" s="26"/>
      <c r="LM1948" s="26"/>
      <c r="MG1948" s="26"/>
    </row>
    <row r="1949" spans="5:345">
      <c r="E1949" s="26"/>
      <c r="Y1949" s="26"/>
      <c r="AS1949" s="26"/>
      <c r="BM1949" s="26"/>
      <c r="CG1949" s="26"/>
      <c r="DA1949" s="26"/>
      <c r="DU1949" s="26"/>
      <c r="EO1949" s="26"/>
      <c r="FI1949" s="26"/>
      <c r="GC1949" s="26"/>
      <c r="GW1949" s="26"/>
      <c r="HQ1949" s="26"/>
      <c r="IK1949" s="26"/>
      <c r="JE1949" s="26"/>
      <c r="JY1949" s="26"/>
      <c r="KS1949" s="26"/>
      <c r="LM1949" s="26"/>
      <c r="MG1949" s="26"/>
    </row>
    <row r="1950" spans="5:345">
      <c r="E1950" s="26"/>
      <c r="Y1950" s="26"/>
      <c r="AS1950" s="26"/>
      <c r="BM1950" s="26"/>
      <c r="CG1950" s="26"/>
      <c r="DA1950" s="26"/>
      <c r="DU1950" s="26"/>
      <c r="EO1950" s="26"/>
      <c r="FI1950" s="26"/>
      <c r="GC1950" s="26"/>
      <c r="GW1950" s="26"/>
      <c r="HQ1950" s="26"/>
      <c r="IK1950" s="26"/>
      <c r="JE1950" s="26"/>
      <c r="JY1950" s="26"/>
      <c r="KS1950" s="26"/>
      <c r="LM1950" s="26"/>
      <c r="MG1950" s="26"/>
    </row>
    <row r="1951" spans="5:345">
      <c r="E1951" s="26"/>
      <c r="Y1951" s="26"/>
      <c r="AS1951" s="26"/>
      <c r="BM1951" s="26"/>
      <c r="CG1951" s="26"/>
      <c r="DA1951" s="26"/>
      <c r="DU1951" s="26"/>
      <c r="EO1951" s="26"/>
      <c r="FI1951" s="26"/>
      <c r="GC1951" s="26"/>
      <c r="GW1951" s="26"/>
      <c r="HQ1951" s="26"/>
      <c r="IK1951" s="26"/>
      <c r="JE1951" s="26"/>
      <c r="JY1951" s="26"/>
      <c r="KS1951" s="26"/>
      <c r="LM1951" s="26"/>
      <c r="MG1951" s="26"/>
    </row>
    <row r="1952" spans="5:345">
      <c r="E1952" s="26"/>
      <c r="Y1952" s="26"/>
      <c r="AS1952" s="26"/>
      <c r="BM1952" s="26"/>
      <c r="CG1952" s="26"/>
      <c r="DA1952" s="26"/>
      <c r="DU1952" s="26"/>
      <c r="EO1952" s="26"/>
      <c r="FI1952" s="26"/>
      <c r="GC1952" s="26"/>
      <c r="GW1952" s="26"/>
      <c r="HQ1952" s="26"/>
      <c r="IK1952" s="26"/>
      <c r="JE1952" s="26"/>
      <c r="JY1952" s="26"/>
      <c r="KS1952" s="26"/>
      <c r="LM1952" s="26"/>
      <c r="MG1952" s="26"/>
    </row>
    <row r="1953" spans="5:345">
      <c r="E1953" s="26"/>
      <c r="Y1953" s="26"/>
      <c r="AS1953" s="26"/>
      <c r="BM1953" s="26"/>
      <c r="CG1953" s="26"/>
      <c r="DA1953" s="26"/>
      <c r="DU1953" s="26"/>
      <c r="EO1953" s="26"/>
      <c r="FI1953" s="26"/>
      <c r="GC1953" s="26"/>
      <c r="GW1953" s="26"/>
      <c r="HQ1953" s="26"/>
      <c r="IK1953" s="26"/>
      <c r="JE1953" s="26"/>
      <c r="JY1953" s="26"/>
      <c r="KS1953" s="26"/>
      <c r="LM1953" s="26"/>
      <c r="MG1953" s="26"/>
    </row>
    <row r="1954" spans="5:345">
      <c r="E1954" s="26"/>
      <c r="Y1954" s="26"/>
      <c r="AS1954" s="26"/>
      <c r="BM1954" s="26"/>
      <c r="CG1954" s="26"/>
      <c r="DA1954" s="26"/>
      <c r="DU1954" s="26"/>
      <c r="EO1954" s="26"/>
      <c r="FI1954" s="26"/>
      <c r="GC1954" s="26"/>
      <c r="GW1954" s="26"/>
      <c r="HQ1954" s="26"/>
      <c r="IK1954" s="26"/>
      <c r="JE1954" s="26"/>
      <c r="JY1954" s="26"/>
      <c r="KS1954" s="26"/>
      <c r="LM1954" s="26"/>
      <c r="MG1954" s="26"/>
    </row>
    <row r="1955" spans="5:345">
      <c r="E1955" s="26"/>
      <c r="Y1955" s="26"/>
      <c r="AS1955" s="26"/>
      <c r="BM1955" s="26"/>
      <c r="CG1955" s="26"/>
      <c r="DA1955" s="26"/>
      <c r="DU1955" s="26"/>
      <c r="EO1955" s="26"/>
      <c r="FI1955" s="26"/>
      <c r="GC1955" s="26"/>
      <c r="GW1955" s="26"/>
      <c r="HQ1955" s="26"/>
      <c r="IK1955" s="26"/>
      <c r="JE1955" s="26"/>
      <c r="JY1955" s="26"/>
      <c r="KS1955" s="26"/>
      <c r="LM1955" s="26"/>
      <c r="MG1955" s="26"/>
    </row>
    <row r="1956" spans="5:345">
      <c r="E1956" s="26"/>
      <c r="Y1956" s="26"/>
      <c r="AS1956" s="26"/>
      <c r="BM1956" s="26"/>
      <c r="CG1956" s="26"/>
      <c r="DA1956" s="26"/>
      <c r="DU1956" s="26"/>
      <c r="EO1956" s="26"/>
      <c r="FI1956" s="26"/>
      <c r="GC1956" s="26"/>
      <c r="GW1956" s="26"/>
      <c r="HQ1956" s="26"/>
      <c r="IK1956" s="26"/>
      <c r="JE1956" s="26"/>
      <c r="JY1956" s="26"/>
      <c r="KS1956" s="26"/>
      <c r="LM1956" s="26"/>
      <c r="MG1956" s="26"/>
    </row>
    <row r="1957" spans="5:345">
      <c r="E1957" s="26"/>
      <c r="Y1957" s="26"/>
      <c r="AS1957" s="26"/>
      <c r="BM1957" s="26"/>
      <c r="CG1957" s="26"/>
      <c r="DA1957" s="26"/>
      <c r="DU1957" s="26"/>
      <c r="EO1957" s="26"/>
      <c r="FI1957" s="26"/>
      <c r="GC1957" s="26"/>
      <c r="GW1957" s="26"/>
      <c r="HQ1957" s="26"/>
      <c r="IK1957" s="26"/>
      <c r="JE1957" s="26"/>
      <c r="JY1957" s="26"/>
      <c r="KS1957" s="26"/>
      <c r="LM1957" s="26"/>
      <c r="MG1957" s="26"/>
    </row>
    <row r="1958" spans="5:345">
      <c r="E1958" s="26"/>
      <c r="Y1958" s="26"/>
      <c r="AS1958" s="26"/>
      <c r="BM1958" s="26"/>
      <c r="CG1958" s="26"/>
      <c r="DA1958" s="26"/>
      <c r="DU1958" s="26"/>
      <c r="EO1958" s="26"/>
      <c r="FI1958" s="26"/>
      <c r="GC1958" s="26"/>
      <c r="GW1958" s="26"/>
      <c r="HQ1958" s="26"/>
      <c r="IK1958" s="26"/>
      <c r="JE1958" s="26"/>
      <c r="JY1958" s="26"/>
      <c r="KS1958" s="26"/>
      <c r="LM1958" s="26"/>
      <c r="MG1958" s="26"/>
    </row>
    <row r="1959" spans="5:345">
      <c r="E1959" s="26"/>
      <c r="Y1959" s="26"/>
      <c r="AS1959" s="26"/>
      <c r="BM1959" s="26"/>
      <c r="CG1959" s="26"/>
      <c r="DA1959" s="26"/>
      <c r="DU1959" s="26"/>
      <c r="EO1959" s="26"/>
      <c r="FI1959" s="26"/>
      <c r="GC1959" s="26"/>
      <c r="GW1959" s="26"/>
      <c r="HQ1959" s="26"/>
      <c r="IK1959" s="26"/>
      <c r="JE1959" s="26"/>
      <c r="JY1959" s="26"/>
      <c r="KS1959" s="26"/>
      <c r="LM1959" s="26"/>
      <c r="MG1959" s="26"/>
    </row>
    <row r="1960" spans="5:345">
      <c r="E1960" s="26"/>
      <c r="Y1960" s="26"/>
      <c r="AS1960" s="26"/>
      <c r="BM1960" s="26"/>
      <c r="CG1960" s="26"/>
      <c r="DA1960" s="26"/>
      <c r="DU1960" s="26"/>
      <c r="EO1960" s="26"/>
      <c r="FI1960" s="26"/>
      <c r="GC1960" s="26"/>
      <c r="GW1960" s="26"/>
      <c r="HQ1960" s="26"/>
      <c r="IK1960" s="26"/>
      <c r="JE1960" s="26"/>
      <c r="JY1960" s="26"/>
      <c r="KS1960" s="26"/>
      <c r="LM1960" s="26"/>
      <c r="MG1960" s="26"/>
    </row>
    <row r="1961" spans="5:345">
      <c r="E1961" s="26"/>
      <c r="Y1961" s="26"/>
      <c r="AS1961" s="26"/>
      <c r="BM1961" s="26"/>
      <c r="CG1961" s="26"/>
      <c r="DA1961" s="26"/>
      <c r="DU1961" s="26"/>
      <c r="EO1961" s="26"/>
      <c r="FI1961" s="26"/>
      <c r="GC1961" s="26"/>
      <c r="GW1961" s="26"/>
      <c r="HQ1961" s="26"/>
      <c r="IK1961" s="26"/>
      <c r="JE1961" s="26"/>
      <c r="JY1961" s="26"/>
      <c r="KS1961" s="26"/>
      <c r="LM1961" s="26"/>
      <c r="MG1961" s="26"/>
    </row>
    <row r="1962" spans="5:345">
      <c r="E1962" s="26"/>
      <c r="Y1962" s="26"/>
      <c r="AS1962" s="26"/>
      <c r="BM1962" s="26"/>
      <c r="CG1962" s="26"/>
      <c r="DA1962" s="26"/>
      <c r="DU1962" s="26"/>
      <c r="EO1962" s="26"/>
      <c r="FI1962" s="26"/>
      <c r="GC1962" s="26"/>
      <c r="GW1962" s="26"/>
      <c r="HQ1962" s="26"/>
      <c r="IK1962" s="26"/>
      <c r="JE1962" s="26"/>
      <c r="JY1962" s="26"/>
      <c r="KS1962" s="26"/>
      <c r="LM1962" s="26"/>
      <c r="MG1962" s="26"/>
    </row>
    <row r="1963" spans="5:345">
      <c r="E1963" s="26"/>
      <c r="Y1963" s="26"/>
      <c r="AS1963" s="26"/>
      <c r="BM1963" s="26"/>
      <c r="CG1963" s="26"/>
      <c r="DA1963" s="26"/>
      <c r="DU1963" s="26"/>
      <c r="EO1963" s="26"/>
      <c r="FI1963" s="26"/>
      <c r="GC1963" s="26"/>
      <c r="GW1963" s="26"/>
      <c r="HQ1963" s="26"/>
      <c r="IK1963" s="26"/>
      <c r="JE1963" s="26"/>
      <c r="JY1963" s="26"/>
      <c r="KS1963" s="26"/>
      <c r="LM1963" s="26"/>
      <c r="MG1963" s="26"/>
    </row>
    <row r="1964" spans="5:345">
      <c r="E1964" s="26"/>
      <c r="Y1964" s="26"/>
      <c r="AS1964" s="26"/>
      <c r="BM1964" s="26"/>
      <c r="CG1964" s="26"/>
      <c r="DA1964" s="26"/>
      <c r="DU1964" s="26"/>
      <c r="EO1964" s="26"/>
      <c r="FI1964" s="26"/>
      <c r="GC1964" s="26"/>
      <c r="GW1964" s="26"/>
      <c r="HQ1964" s="26"/>
      <c r="IK1964" s="26"/>
      <c r="JE1964" s="26"/>
      <c r="JY1964" s="26"/>
      <c r="KS1964" s="26"/>
      <c r="LM1964" s="26"/>
      <c r="MG1964" s="26"/>
    </row>
    <row r="1965" spans="5:345">
      <c r="E1965" s="26"/>
      <c r="Y1965" s="26"/>
      <c r="AS1965" s="26"/>
      <c r="BM1965" s="26"/>
      <c r="CG1965" s="26"/>
      <c r="DA1965" s="26"/>
      <c r="DU1965" s="26"/>
      <c r="EO1965" s="26"/>
      <c r="FI1965" s="26"/>
      <c r="GC1965" s="26"/>
      <c r="GW1965" s="26"/>
      <c r="HQ1965" s="26"/>
      <c r="IK1965" s="26"/>
      <c r="JE1965" s="26"/>
      <c r="JY1965" s="26"/>
      <c r="KS1965" s="26"/>
      <c r="LM1965" s="26"/>
      <c r="MG1965" s="26"/>
    </row>
    <row r="1966" spans="5:345">
      <c r="E1966" s="26"/>
      <c r="Y1966" s="26"/>
      <c r="AS1966" s="26"/>
      <c r="BM1966" s="26"/>
      <c r="CG1966" s="26"/>
      <c r="DA1966" s="26"/>
      <c r="DU1966" s="26"/>
      <c r="EO1966" s="26"/>
      <c r="FI1966" s="26"/>
      <c r="GC1966" s="26"/>
      <c r="GW1966" s="26"/>
      <c r="HQ1966" s="26"/>
      <c r="IK1966" s="26"/>
      <c r="JE1966" s="26"/>
      <c r="JY1966" s="26"/>
      <c r="KS1966" s="26"/>
      <c r="LM1966" s="26"/>
      <c r="MG1966" s="26"/>
    </row>
    <row r="1967" spans="5:345">
      <c r="E1967" s="26"/>
      <c r="Y1967" s="26"/>
      <c r="AS1967" s="26"/>
      <c r="BM1967" s="26"/>
      <c r="CG1967" s="26"/>
      <c r="DA1967" s="26"/>
      <c r="DU1967" s="26"/>
      <c r="EO1967" s="26"/>
      <c r="FI1967" s="26"/>
      <c r="GC1967" s="26"/>
      <c r="GW1967" s="26"/>
      <c r="HQ1967" s="26"/>
      <c r="IK1967" s="26"/>
      <c r="JE1967" s="26"/>
      <c r="JY1967" s="26"/>
      <c r="KS1967" s="26"/>
      <c r="LM1967" s="26"/>
      <c r="MG1967" s="26"/>
    </row>
    <row r="1968" spans="5:345">
      <c r="E1968" s="26"/>
      <c r="Y1968" s="26"/>
      <c r="AS1968" s="26"/>
      <c r="BM1968" s="26"/>
      <c r="CG1968" s="26"/>
      <c r="DA1968" s="26"/>
      <c r="DU1968" s="26"/>
      <c r="EO1968" s="26"/>
      <c r="FI1968" s="26"/>
      <c r="GC1968" s="26"/>
      <c r="GW1968" s="26"/>
      <c r="HQ1968" s="26"/>
      <c r="IK1968" s="26"/>
      <c r="JE1968" s="26"/>
      <c r="JY1968" s="26"/>
      <c r="KS1968" s="26"/>
      <c r="LM1968" s="26"/>
      <c r="MG1968" s="26"/>
    </row>
    <row r="1969" spans="5:345">
      <c r="E1969" s="26"/>
      <c r="Y1969" s="26"/>
      <c r="AS1969" s="26"/>
      <c r="BM1969" s="26"/>
      <c r="CG1969" s="26"/>
      <c r="DA1969" s="26"/>
      <c r="DU1969" s="26"/>
      <c r="EO1969" s="26"/>
      <c r="FI1969" s="26"/>
      <c r="GC1969" s="26"/>
      <c r="GW1969" s="26"/>
      <c r="HQ1969" s="26"/>
      <c r="IK1969" s="26"/>
      <c r="JE1969" s="26"/>
      <c r="JY1969" s="26"/>
      <c r="KS1969" s="26"/>
      <c r="LM1969" s="26"/>
      <c r="MG1969" s="26"/>
    </row>
    <row r="1970" spans="5:345">
      <c r="E1970" s="26"/>
      <c r="Y1970" s="26"/>
      <c r="AS1970" s="26"/>
      <c r="BM1970" s="26"/>
      <c r="CG1970" s="26"/>
      <c r="DA1970" s="26"/>
      <c r="DU1970" s="26"/>
      <c r="EO1970" s="26"/>
      <c r="FI1970" s="26"/>
      <c r="GC1970" s="26"/>
      <c r="GW1970" s="26"/>
      <c r="HQ1970" s="26"/>
      <c r="IK1970" s="26"/>
      <c r="JE1970" s="26"/>
      <c r="JY1970" s="26"/>
      <c r="KS1970" s="26"/>
      <c r="LM1970" s="26"/>
      <c r="MG1970" s="26"/>
    </row>
    <row r="1971" spans="5:345">
      <c r="E1971" s="26"/>
      <c r="Y1971" s="26"/>
      <c r="AS1971" s="26"/>
      <c r="BM1971" s="26"/>
      <c r="CG1971" s="26"/>
      <c r="DA1971" s="26"/>
      <c r="DU1971" s="26"/>
      <c r="EO1971" s="26"/>
      <c r="FI1971" s="26"/>
      <c r="GC1971" s="26"/>
      <c r="GW1971" s="26"/>
      <c r="HQ1971" s="26"/>
      <c r="IK1971" s="26"/>
      <c r="JE1971" s="26"/>
      <c r="JY1971" s="26"/>
      <c r="KS1971" s="26"/>
      <c r="LM1971" s="26"/>
      <c r="MG1971" s="26"/>
    </row>
    <row r="1972" spans="5:345">
      <c r="E1972" s="26"/>
      <c r="Y1972" s="26"/>
      <c r="AS1972" s="26"/>
      <c r="BM1972" s="26"/>
      <c r="CG1972" s="26"/>
      <c r="DA1972" s="26"/>
      <c r="DU1972" s="26"/>
      <c r="EO1972" s="26"/>
      <c r="FI1972" s="26"/>
      <c r="GC1972" s="26"/>
      <c r="GW1972" s="26"/>
      <c r="HQ1972" s="26"/>
      <c r="IK1972" s="26"/>
      <c r="JE1972" s="26"/>
      <c r="JY1972" s="26"/>
      <c r="KS1972" s="26"/>
      <c r="LM1972" s="26"/>
      <c r="MG1972" s="26"/>
    </row>
    <row r="1973" spans="5:345">
      <c r="E1973" s="26"/>
      <c r="Y1973" s="26"/>
      <c r="AS1973" s="26"/>
      <c r="BM1973" s="26"/>
      <c r="CG1973" s="26"/>
      <c r="DA1973" s="26"/>
      <c r="DU1973" s="26"/>
      <c r="EO1973" s="26"/>
      <c r="FI1973" s="26"/>
      <c r="GC1973" s="26"/>
      <c r="GW1973" s="26"/>
      <c r="HQ1973" s="26"/>
      <c r="IK1973" s="26"/>
      <c r="JE1973" s="26"/>
      <c r="JY1973" s="26"/>
      <c r="KS1973" s="26"/>
      <c r="LM1973" s="26"/>
      <c r="MG1973" s="26"/>
    </row>
    <row r="1974" spans="5:345">
      <c r="E1974" s="26"/>
      <c r="Y1974" s="26"/>
      <c r="AS1974" s="26"/>
      <c r="BM1974" s="26"/>
      <c r="CG1974" s="26"/>
      <c r="DA1974" s="26"/>
      <c r="DU1974" s="26"/>
      <c r="EO1974" s="26"/>
      <c r="FI1974" s="26"/>
      <c r="GC1974" s="26"/>
      <c r="GW1974" s="26"/>
      <c r="HQ1974" s="26"/>
      <c r="IK1974" s="26"/>
      <c r="JE1974" s="26"/>
      <c r="JY1974" s="26"/>
      <c r="KS1974" s="26"/>
      <c r="LM1974" s="26"/>
      <c r="MG1974" s="26"/>
    </row>
    <row r="1975" spans="5:345">
      <c r="E1975" s="26"/>
      <c r="Y1975" s="26"/>
      <c r="AS1975" s="26"/>
      <c r="BM1975" s="26"/>
      <c r="CG1975" s="26"/>
      <c r="DA1975" s="26"/>
      <c r="DU1975" s="26"/>
      <c r="EO1975" s="26"/>
      <c r="FI1975" s="26"/>
      <c r="GC1975" s="26"/>
      <c r="GW1975" s="26"/>
      <c r="HQ1975" s="26"/>
      <c r="IK1975" s="26"/>
      <c r="JE1975" s="26"/>
      <c r="JY1975" s="26"/>
      <c r="KS1975" s="26"/>
      <c r="LM1975" s="26"/>
      <c r="MG1975" s="26"/>
    </row>
    <row r="1976" spans="5:345">
      <c r="E1976" s="26"/>
      <c r="Y1976" s="26"/>
      <c r="AS1976" s="26"/>
      <c r="BM1976" s="26"/>
      <c r="CG1976" s="26"/>
      <c r="DA1976" s="26"/>
      <c r="DU1976" s="26"/>
      <c r="EO1976" s="26"/>
      <c r="FI1976" s="26"/>
      <c r="GC1976" s="26"/>
      <c r="GW1976" s="26"/>
      <c r="HQ1976" s="26"/>
      <c r="IK1976" s="26"/>
      <c r="JE1976" s="26"/>
      <c r="JY1976" s="26"/>
      <c r="KS1976" s="26"/>
      <c r="LM1976" s="26"/>
      <c r="MG1976" s="26"/>
    </row>
    <row r="1977" spans="5:345">
      <c r="E1977" s="26"/>
      <c r="Y1977" s="26"/>
      <c r="AS1977" s="26"/>
      <c r="BM1977" s="26"/>
      <c r="CG1977" s="26"/>
      <c r="DA1977" s="26"/>
      <c r="DU1977" s="26"/>
      <c r="EO1977" s="26"/>
      <c r="FI1977" s="26"/>
      <c r="GC1977" s="26"/>
      <c r="GW1977" s="26"/>
      <c r="HQ1977" s="26"/>
      <c r="IK1977" s="26"/>
      <c r="JE1977" s="26"/>
      <c r="JY1977" s="26"/>
      <c r="KS1977" s="26"/>
      <c r="LM1977" s="26"/>
      <c r="MG1977" s="26"/>
    </row>
    <row r="1978" spans="5:345">
      <c r="E1978" s="26"/>
      <c r="Y1978" s="26"/>
      <c r="AS1978" s="26"/>
      <c r="BM1978" s="26"/>
      <c r="CG1978" s="26"/>
      <c r="DA1978" s="26"/>
      <c r="DU1978" s="26"/>
      <c r="EO1978" s="26"/>
      <c r="FI1978" s="26"/>
      <c r="GC1978" s="26"/>
      <c r="GW1978" s="26"/>
      <c r="HQ1978" s="26"/>
      <c r="IK1978" s="26"/>
      <c r="JE1978" s="26"/>
      <c r="JY1978" s="26"/>
      <c r="KS1978" s="26"/>
      <c r="LM1978" s="26"/>
      <c r="MG1978" s="26"/>
    </row>
    <row r="1979" spans="5:345">
      <c r="E1979" s="26"/>
      <c r="Y1979" s="26"/>
      <c r="AS1979" s="26"/>
      <c r="BM1979" s="26"/>
      <c r="CG1979" s="26"/>
      <c r="DA1979" s="26"/>
      <c r="DU1979" s="26"/>
      <c r="EO1979" s="26"/>
      <c r="FI1979" s="26"/>
      <c r="GC1979" s="26"/>
      <c r="GW1979" s="26"/>
      <c r="HQ1979" s="26"/>
      <c r="IK1979" s="26"/>
      <c r="JE1979" s="26"/>
      <c r="JY1979" s="26"/>
      <c r="KS1979" s="26"/>
      <c r="LM1979" s="26"/>
      <c r="MG1979" s="26"/>
    </row>
    <row r="1980" spans="5:345">
      <c r="E1980" s="26"/>
      <c r="Y1980" s="26"/>
      <c r="AS1980" s="26"/>
      <c r="BM1980" s="26"/>
      <c r="CG1980" s="26"/>
      <c r="DA1980" s="26"/>
      <c r="DU1980" s="26"/>
      <c r="EO1980" s="26"/>
      <c r="FI1980" s="26"/>
      <c r="GC1980" s="26"/>
      <c r="GW1980" s="26"/>
      <c r="HQ1980" s="26"/>
      <c r="IK1980" s="26"/>
      <c r="JE1980" s="26"/>
      <c r="JY1980" s="26"/>
      <c r="KS1980" s="26"/>
      <c r="LM1980" s="26"/>
      <c r="MG1980" s="26"/>
    </row>
    <row r="1981" spans="5:345">
      <c r="E1981" s="26"/>
      <c r="Y1981" s="26"/>
      <c r="AS1981" s="26"/>
      <c r="BM1981" s="26"/>
      <c r="CG1981" s="26"/>
      <c r="DA1981" s="26"/>
      <c r="DU1981" s="26"/>
      <c r="EO1981" s="26"/>
      <c r="FI1981" s="26"/>
      <c r="GC1981" s="26"/>
      <c r="GW1981" s="26"/>
      <c r="HQ1981" s="26"/>
      <c r="IK1981" s="26"/>
      <c r="JE1981" s="26"/>
      <c r="JY1981" s="26"/>
      <c r="KS1981" s="26"/>
      <c r="LM1981" s="26"/>
      <c r="MG1981" s="26"/>
    </row>
    <row r="1982" spans="5:345">
      <c r="E1982" s="26"/>
      <c r="Y1982" s="26"/>
      <c r="AS1982" s="26"/>
      <c r="BM1982" s="26"/>
      <c r="CG1982" s="26"/>
      <c r="DA1982" s="26"/>
      <c r="DU1982" s="26"/>
      <c r="EO1982" s="26"/>
      <c r="FI1982" s="26"/>
      <c r="GC1982" s="26"/>
      <c r="GW1982" s="26"/>
      <c r="HQ1982" s="26"/>
      <c r="IK1982" s="26"/>
      <c r="JE1982" s="26"/>
      <c r="JY1982" s="26"/>
      <c r="KS1982" s="26"/>
      <c r="LM1982" s="26"/>
      <c r="MG1982" s="26"/>
    </row>
    <row r="1983" spans="5:345">
      <c r="E1983" s="26"/>
      <c r="Y1983" s="26"/>
      <c r="AS1983" s="26"/>
      <c r="BM1983" s="26"/>
      <c r="CG1983" s="26"/>
      <c r="DA1983" s="26"/>
      <c r="DU1983" s="26"/>
      <c r="EO1983" s="26"/>
      <c r="FI1983" s="26"/>
      <c r="GC1983" s="26"/>
      <c r="GW1983" s="26"/>
      <c r="HQ1983" s="26"/>
      <c r="IK1983" s="26"/>
      <c r="JE1983" s="26"/>
      <c r="JY1983" s="26"/>
      <c r="KS1983" s="26"/>
      <c r="LM1983" s="26"/>
      <c r="MG1983" s="26"/>
    </row>
    <row r="1984" spans="5:345">
      <c r="E1984" s="26"/>
      <c r="Y1984" s="26"/>
      <c r="AS1984" s="26"/>
      <c r="BM1984" s="26"/>
      <c r="CG1984" s="26"/>
      <c r="DA1984" s="26"/>
      <c r="DU1984" s="26"/>
      <c r="EO1984" s="26"/>
      <c r="FI1984" s="26"/>
      <c r="GC1984" s="26"/>
      <c r="GW1984" s="26"/>
      <c r="HQ1984" s="26"/>
      <c r="IK1984" s="26"/>
      <c r="JE1984" s="26"/>
      <c r="JY1984" s="26"/>
      <c r="KS1984" s="26"/>
      <c r="LM1984" s="26"/>
      <c r="MG1984" s="26"/>
    </row>
    <row r="1985" spans="5:345">
      <c r="E1985" s="26"/>
      <c r="Y1985" s="26"/>
      <c r="AS1985" s="26"/>
      <c r="BM1985" s="26"/>
      <c r="CG1985" s="26"/>
      <c r="DA1985" s="26"/>
      <c r="DU1985" s="26"/>
      <c r="EO1985" s="26"/>
      <c r="FI1985" s="26"/>
      <c r="GC1985" s="26"/>
      <c r="GW1985" s="26"/>
      <c r="HQ1985" s="26"/>
      <c r="IK1985" s="26"/>
      <c r="JE1985" s="26"/>
      <c r="JY1985" s="26"/>
      <c r="KS1985" s="26"/>
      <c r="LM1985" s="26"/>
      <c r="MG1985" s="26"/>
    </row>
    <row r="1986" spans="5:345">
      <c r="E1986" s="26"/>
      <c r="Y1986" s="26"/>
      <c r="AS1986" s="26"/>
      <c r="BM1986" s="26"/>
      <c r="CG1986" s="26"/>
      <c r="DA1986" s="26"/>
      <c r="DU1986" s="26"/>
      <c r="EO1986" s="26"/>
      <c r="FI1986" s="26"/>
      <c r="GC1986" s="26"/>
      <c r="GW1986" s="26"/>
      <c r="HQ1986" s="26"/>
      <c r="IK1986" s="26"/>
      <c r="JE1986" s="26"/>
      <c r="JY1986" s="26"/>
      <c r="KS1986" s="26"/>
      <c r="LM1986" s="26"/>
      <c r="MG1986" s="26"/>
    </row>
    <row r="1987" spans="5:345">
      <c r="E1987" s="26"/>
      <c r="Y1987" s="26"/>
      <c r="AS1987" s="26"/>
      <c r="BM1987" s="26"/>
      <c r="CG1987" s="26"/>
      <c r="DA1987" s="26"/>
      <c r="DU1987" s="26"/>
      <c r="EO1987" s="26"/>
      <c r="FI1987" s="26"/>
      <c r="GC1987" s="26"/>
      <c r="GW1987" s="26"/>
      <c r="HQ1987" s="26"/>
      <c r="IK1987" s="26"/>
      <c r="JE1987" s="26"/>
      <c r="JY1987" s="26"/>
      <c r="KS1987" s="26"/>
      <c r="LM1987" s="26"/>
      <c r="MG1987" s="26"/>
    </row>
    <row r="1988" spans="5:345">
      <c r="E1988" s="26"/>
      <c r="Y1988" s="26"/>
      <c r="AS1988" s="26"/>
      <c r="BM1988" s="26"/>
      <c r="CG1988" s="26"/>
      <c r="DA1988" s="26"/>
      <c r="DU1988" s="26"/>
      <c r="EO1988" s="26"/>
      <c r="FI1988" s="26"/>
      <c r="GC1988" s="26"/>
      <c r="GW1988" s="26"/>
      <c r="HQ1988" s="26"/>
      <c r="IK1988" s="26"/>
      <c r="JE1988" s="26"/>
      <c r="JY1988" s="26"/>
      <c r="KS1988" s="26"/>
      <c r="LM1988" s="26"/>
      <c r="MG1988" s="26"/>
    </row>
    <row r="1989" spans="5:345">
      <c r="E1989" s="26"/>
      <c r="Y1989" s="26"/>
      <c r="AS1989" s="26"/>
      <c r="BM1989" s="26"/>
      <c r="CG1989" s="26"/>
      <c r="DA1989" s="26"/>
      <c r="DU1989" s="26"/>
      <c r="EO1989" s="26"/>
      <c r="FI1989" s="26"/>
      <c r="GC1989" s="26"/>
      <c r="GW1989" s="26"/>
      <c r="HQ1989" s="26"/>
      <c r="IK1989" s="26"/>
      <c r="JE1989" s="26"/>
      <c r="JY1989" s="26"/>
      <c r="KS1989" s="26"/>
      <c r="LM1989" s="26"/>
      <c r="MG1989" s="26"/>
    </row>
    <row r="1990" spans="5:345">
      <c r="E1990" s="26"/>
      <c r="Y1990" s="26"/>
      <c r="AS1990" s="26"/>
      <c r="BM1990" s="26"/>
      <c r="CG1990" s="26"/>
      <c r="DA1990" s="26"/>
      <c r="DU1990" s="26"/>
      <c r="EO1990" s="26"/>
      <c r="FI1990" s="26"/>
      <c r="GC1990" s="26"/>
      <c r="GW1990" s="26"/>
      <c r="HQ1990" s="26"/>
      <c r="IK1990" s="26"/>
      <c r="JE1990" s="26"/>
      <c r="JY1990" s="26"/>
      <c r="KS1990" s="26"/>
      <c r="LM1990" s="26"/>
      <c r="MG1990" s="26"/>
    </row>
    <row r="1991" spans="5:345">
      <c r="E1991" s="26"/>
      <c r="Y1991" s="26"/>
      <c r="AS1991" s="26"/>
      <c r="BM1991" s="26"/>
      <c r="CG1991" s="26"/>
      <c r="DA1991" s="26"/>
      <c r="DU1991" s="26"/>
      <c r="EO1991" s="26"/>
      <c r="FI1991" s="26"/>
      <c r="GC1991" s="26"/>
      <c r="GW1991" s="26"/>
      <c r="HQ1991" s="26"/>
      <c r="IK1991" s="26"/>
      <c r="JE1991" s="26"/>
      <c r="JY1991" s="26"/>
      <c r="KS1991" s="26"/>
      <c r="LM1991" s="26"/>
      <c r="MG1991" s="26"/>
    </row>
    <row r="1992" spans="5:345">
      <c r="E1992" s="26"/>
      <c r="Y1992" s="26"/>
      <c r="AS1992" s="26"/>
      <c r="BM1992" s="26"/>
      <c r="CG1992" s="26"/>
      <c r="DA1992" s="26"/>
      <c r="DU1992" s="26"/>
      <c r="EO1992" s="26"/>
      <c r="FI1992" s="26"/>
      <c r="GC1992" s="26"/>
      <c r="GW1992" s="26"/>
      <c r="HQ1992" s="26"/>
      <c r="IK1992" s="26"/>
      <c r="JE1992" s="26"/>
      <c r="JY1992" s="26"/>
      <c r="KS1992" s="26"/>
      <c r="LM1992" s="26"/>
      <c r="MG1992" s="26"/>
    </row>
    <row r="1993" spans="5:345">
      <c r="E1993" s="26"/>
      <c r="Y1993" s="26"/>
      <c r="AS1993" s="26"/>
      <c r="BM1993" s="26"/>
      <c r="CG1993" s="26"/>
      <c r="DA1993" s="26"/>
      <c r="DU1993" s="26"/>
      <c r="EO1993" s="26"/>
      <c r="FI1993" s="26"/>
      <c r="GC1993" s="26"/>
      <c r="GW1993" s="26"/>
      <c r="HQ1993" s="26"/>
      <c r="IK1993" s="26"/>
      <c r="JE1993" s="26"/>
      <c r="JY1993" s="26"/>
      <c r="KS1993" s="26"/>
      <c r="LM1993" s="26"/>
      <c r="MG1993" s="26"/>
    </row>
    <row r="1994" spans="5:345">
      <c r="E1994" s="26"/>
      <c r="Y1994" s="26"/>
      <c r="AS1994" s="26"/>
      <c r="BM1994" s="26"/>
      <c r="CG1994" s="26"/>
      <c r="DA1994" s="26"/>
      <c r="DU1994" s="26"/>
      <c r="EO1994" s="26"/>
      <c r="FI1994" s="26"/>
      <c r="GC1994" s="26"/>
      <c r="GW1994" s="26"/>
      <c r="HQ1994" s="26"/>
      <c r="IK1994" s="26"/>
      <c r="JE1994" s="26"/>
      <c r="JY1994" s="26"/>
      <c r="KS1994" s="26"/>
      <c r="LM1994" s="26"/>
      <c r="MG1994" s="26"/>
    </row>
    <row r="1995" spans="5:345">
      <c r="E1995" s="26"/>
      <c r="Y1995" s="26"/>
      <c r="AS1995" s="26"/>
      <c r="BM1995" s="26"/>
      <c r="CG1995" s="26"/>
      <c r="DA1995" s="26"/>
      <c r="DU1995" s="26"/>
      <c r="EO1995" s="26"/>
      <c r="FI1995" s="26"/>
      <c r="GC1995" s="26"/>
      <c r="GW1995" s="26"/>
      <c r="HQ1995" s="26"/>
      <c r="IK1995" s="26"/>
      <c r="JE1995" s="26"/>
      <c r="JY1995" s="26"/>
      <c r="KS1995" s="26"/>
      <c r="LM1995" s="26"/>
      <c r="MG1995" s="26"/>
    </row>
    <row r="1996" spans="5:345">
      <c r="E1996" s="26"/>
      <c r="Y1996" s="26"/>
      <c r="AS1996" s="26"/>
      <c r="BM1996" s="26"/>
      <c r="CG1996" s="26"/>
      <c r="DA1996" s="26"/>
      <c r="DU1996" s="26"/>
      <c r="EO1996" s="26"/>
      <c r="FI1996" s="26"/>
      <c r="GC1996" s="26"/>
      <c r="GW1996" s="26"/>
      <c r="HQ1996" s="26"/>
      <c r="IK1996" s="26"/>
      <c r="JE1996" s="26"/>
      <c r="JY1996" s="26"/>
      <c r="KS1996" s="26"/>
      <c r="LM1996" s="26"/>
      <c r="MG1996" s="26"/>
    </row>
    <row r="1997" spans="5:345">
      <c r="E1997" s="26"/>
      <c r="Y1997" s="26"/>
      <c r="AS1997" s="26"/>
      <c r="BM1997" s="26"/>
      <c r="CG1997" s="26"/>
      <c r="DA1997" s="26"/>
      <c r="DU1997" s="26"/>
      <c r="EO1997" s="26"/>
      <c r="FI1997" s="26"/>
      <c r="GC1997" s="26"/>
      <c r="GW1997" s="26"/>
      <c r="HQ1997" s="26"/>
      <c r="IK1997" s="26"/>
      <c r="JE1997" s="26"/>
      <c r="JY1997" s="26"/>
      <c r="KS1997" s="26"/>
      <c r="LM1997" s="26"/>
      <c r="MG1997" s="26"/>
    </row>
    <row r="1998" spans="5:345">
      <c r="E1998" s="26"/>
      <c r="Y1998" s="26"/>
      <c r="AS1998" s="26"/>
      <c r="BM1998" s="26"/>
      <c r="CG1998" s="26"/>
      <c r="DA1998" s="26"/>
      <c r="DU1998" s="26"/>
      <c r="EO1998" s="26"/>
      <c r="FI1998" s="26"/>
      <c r="GC1998" s="26"/>
      <c r="GW1998" s="26"/>
      <c r="HQ1998" s="26"/>
      <c r="IK1998" s="26"/>
      <c r="JE1998" s="26"/>
      <c r="JY1998" s="26"/>
      <c r="KS1998" s="26"/>
      <c r="LM1998" s="26"/>
      <c r="MG1998" s="26"/>
    </row>
    <row r="1999" spans="5:345">
      <c r="E1999" s="26"/>
      <c r="Y1999" s="26"/>
      <c r="AS1999" s="26"/>
      <c r="BM1999" s="26"/>
      <c r="CG1999" s="26"/>
      <c r="DA1999" s="26"/>
      <c r="DU1999" s="26"/>
      <c r="EO1999" s="26"/>
      <c r="FI1999" s="26"/>
      <c r="GC1999" s="26"/>
      <c r="GW1999" s="26"/>
      <c r="HQ1999" s="26"/>
      <c r="IK1999" s="26"/>
      <c r="JE1999" s="26"/>
      <c r="JY1999" s="26"/>
      <c r="KS1999" s="26"/>
      <c r="LM1999" s="26"/>
      <c r="MG1999" s="26"/>
    </row>
    <row r="2000" spans="5:345">
      <c r="E2000" s="26"/>
      <c r="Y2000" s="26"/>
      <c r="AS2000" s="26"/>
      <c r="BM2000" s="26"/>
      <c r="CG2000" s="26"/>
      <c r="DA2000" s="26"/>
      <c r="DU2000" s="26"/>
      <c r="EO2000" s="26"/>
      <c r="FI2000" s="26"/>
      <c r="GC2000" s="26"/>
      <c r="GW2000" s="26"/>
      <c r="HQ2000" s="26"/>
      <c r="IK2000" s="26"/>
      <c r="JE2000" s="26"/>
      <c r="JY2000" s="26"/>
      <c r="KS2000" s="26"/>
      <c r="LM2000" s="26"/>
      <c r="MG2000" s="26"/>
    </row>
  </sheetData>
  <sheetProtection algorithmName="SHA-512" hashValue="cdw+WCzKmlo3au+wXIx8daSQTm2HzqPgd0B6tG1IXXBTA5bq1VbSpKRWYxzyv70JvBMRcKqxnTSMvsie3ALD3g==" saltValue="zFW/ANNIIj+nOIP0S2Y4EA==" spinCount="100000" sheet="1"/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7" fitToHeight="0" orientation="landscape" horizontalDpi="360" verticalDpi="36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08909446CAD48AB413D2EE338E117" ma:contentTypeVersion="10" ma:contentTypeDescription="Create a new document." ma:contentTypeScope="" ma:versionID="d0ebf254abc90005b7a515dd8fc76850">
  <xsd:schema xmlns:xsd="http://www.w3.org/2001/XMLSchema" xmlns:xs="http://www.w3.org/2001/XMLSchema" xmlns:p="http://schemas.microsoft.com/office/2006/metadata/properties" xmlns:ns1="http://schemas.microsoft.com/sharepoint/v3" xmlns:ns2="43a3622d-1aff-42be-8318-1052209d557b" xmlns:ns3="dd7425a4-fa23-406d-b478-3c2992d2d4ba" targetNamespace="http://schemas.microsoft.com/office/2006/metadata/properties" ma:root="true" ma:fieldsID="db2f8aac7ff276226f5e8a25acad368d" ns1:_="" ns2:_="" ns3:_="">
    <xsd:import namespace="http://schemas.microsoft.com/sharepoint/v3"/>
    <xsd:import namespace="43a3622d-1aff-42be-8318-1052209d557b"/>
    <xsd:import namespace="dd7425a4-fa23-406d-b478-3c2992d2d4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a3622d-1aff-42be-8318-1052209d55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7425a4-fa23-406d-b478-3c2992d2d4b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0E2D8B-7E3B-43F6-9694-D6745EB9DB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3a3622d-1aff-42be-8318-1052209d557b"/>
    <ds:schemaRef ds:uri="dd7425a4-fa23-406d-b478-3c2992d2d4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1131CD-79C2-4F64-8797-D1A0D984B4F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55B9C818-9C3E-4191-9D79-50AEC0D309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104</vt:i4>
      </vt:variant>
    </vt:vector>
  </HeadingPairs>
  <TitlesOfParts>
    <vt:vector size="116" baseType="lpstr">
      <vt:lpstr>Read Me</vt:lpstr>
      <vt:lpstr>Activities &amp; Resources</vt:lpstr>
      <vt:lpstr>WBS Reference &amp; User Procedure</vt:lpstr>
      <vt:lpstr>LookUps</vt:lpstr>
      <vt:lpstr>Project Settings</vt:lpstr>
      <vt:lpstr>Work Group List</vt:lpstr>
      <vt:lpstr>Resource Structure 1</vt:lpstr>
      <vt:lpstr>Resource Structure 2</vt:lpstr>
      <vt:lpstr>Resource Structure 3</vt:lpstr>
      <vt:lpstr>Resource Structure 4</vt:lpstr>
      <vt:lpstr>Resource Structure 5</vt:lpstr>
      <vt:lpstr>Holidays</vt:lpstr>
      <vt:lpstr>'Resource Structure 2'!KEY_RATE_SET_1</vt:lpstr>
      <vt:lpstr>'Resource Structure 3'!KEY_RATE_SET_1</vt:lpstr>
      <vt:lpstr>'Resource Structure 4'!KEY_RATE_SET_1</vt:lpstr>
      <vt:lpstr>'Resource Structure 5'!KEY_RATE_SET_1</vt:lpstr>
      <vt:lpstr>'Resource Structure 2'!KEY_RATE_SET_10</vt:lpstr>
      <vt:lpstr>'Resource Structure 3'!KEY_RATE_SET_10</vt:lpstr>
      <vt:lpstr>'Resource Structure 4'!KEY_RATE_SET_10</vt:lpstr>
      <vt:lpstr>'Resource Structure 5'!KEY_RATE_SET_10</vt:lpstr>
      <vt:lpstr>KEY_RATE_SET_10</vt:lpstr>
      <vt:lpstr>'Resource Structure 2'!KEY_RATE_SET_11</vt:lpstr>
      <vt:lpstr>'Resource Structure 3'!KEY_RATE_SET_11</vt:lpstr>
      <vt:lpstr>'Resource Structure 4'!KEY_RATE_SET_11</vt:lpstr>
      <vt:lpstr>'Resource Structure 5'!KEY_RATE_SET_11</vt:lpstr>
      <vt:lpstr>KEY_RATE_SET_11</vt:lpstr>
      <vt:lpstr>'Resource Structure 2'!KEY_RATE_SET_12</vt:lpstr>
      <vt:lpstr>'Resource Structure 3'!KEY_RATE_SET_12</vt:lpstr>
      <vt:lpstr>'Resource Structure 4'!KEY_RATE_SET_12</vt:lpstr>
      <vt:lpstr>'Resource Structure 5'!KEY_RATE_SET_12</vt:lpstr>
      <vt:lpstr>KEY_RATE_SET_12</vt:lpstr>
      <vt:lpstr>'Resource Structure 2'!KEY_RATE_SET_13</vt:lpstr>
      <vt:lpstr>'Resource Structure 3'!KEY_RATE_SET_13</vt:lpstr>
      <vt:lpstr>'Resource Structure 4'!KEY_RATE_SET_13</vt:lpstr>
      <vt:lpstr>'Resource Structure 5'!KEY_RATE_SET_13</vt:lpstr>
      <vt:lpstr>KEY_RATE_SET_13</vt:lpstr>
      <vt:lpstr>'Resource Structure 2'!KEY_RATE_SET_14</vt:lpstr>
      <vt:lpstr>'Resource Structure 3'!KEY_RATE_SET_14</vt:lpstr>
      <vt:lpstr>'Resource Structure 4'!KEY_RATE_SET_14</vt:lpstr>
      <vt:lpstr>'Resource Structure 5'!KEY_RATE_SET_14</vt:lpstr>
      <vt:lpstr>KEY_RATE_SET_14</vt:lpstr>
      <vt:lpstr>'Resource Structure 2'!KEY_RATE_SET_15</vt:lpstr>
      <vt:lpstr>'Resource Structure 3'!KEY_RATE_SET_15</vt:lpstr>
      <vt:lpstr>'Resource Structure 4'!KEY_RATE_SET_15</vt:lpstr>
      <vt:lpstr>'Resource Structure 5'!KEY_RATE_SET_15</vt:lpstr>
      <vt:lpstr>KEY_RATE_SET_15</vt:lpstr>
      <vt:lpstr>'Resource Structure 2'!KEY_RATE_SET_16</vt:lpstr>
      <vt:lpstr>'Resource Structure 3'!KEY_RATE_SET_16</vt:lpstr>
      <vt:lpstr>'Resource Structure 4'!KEY_RATE_SET_16</vt:lpstr>
      <vt:lpstr>'Resource Structure 5'!KEY_RATE_SET_16</vt:lpstr>
      <vt:lpstr>KEY_RATE_SET_16</vt:lpstr>
      <vt:lpstr>'Resource Structure 2'!KEY_RATE_SET_17</vt:lpstr>
      <vt:lpstr>'Resource Structure 3'!KEY_RATE_SET_17</vt:lpstr>
      <vt:lpstr>'Resource Structure 4'!KEY_RATE_SET_17</vt:lpstr>
      <vt:lpstr>'Resource Structure 5'!KEY_RATE_SET_17</vt:lpstr>
      <vt:lpstr>KEY_RATE_SET_17</vt:lpstr>
      <vt:lpstr>'Resource Structure 2'!KEY_RATE_SET_18</vt:lpstr>
      <vt:lpstr>'Resource Structure 3'!KEY_RATE_SET_18</vt:lpstr>
      <vt:lpstr>'Resource Structure 4'!KEY_RATE_SET_18</vt:lpstr>
      <vt:lpstr>'Resource Structure 5'!KEY_RATE_SET_18</vt:lpstr>
      <vt:lpstr>KEY_RATE_SET_18</vt:lpstr>
      <vt:lpstr>'Resource Structure 2'!KEY_RATE_SET_2</vt:lpstr>
      <vt:lpstr>'Resource Structure 3'!KEY_RATE_SET_2</vt:lpstr>
      <vt:lpstr>'Resource Structure 4'!KEY_RATE_SET_2</vt:lpstr>
      <vt:lpstr>'Resource Structure 5'!KEY_RATE_SET_2</vt:lpstr>
      <vt:lpstr>KEY_RATE_SET_2</vt:lpstr>
      <vt:lpstr>'Resource Structure 2'!KEY_RATE_SET_3</vt:lpstr>
      <vt:lpstr>'Resource Structure 3'!KEY_RATE_SET_3</vt:lpstr>
      <vt:lpstr>'Resource Structure 4'!KEY_RATE_SET_3</vt:lpstr>
      <vt:lpstr>'Resource Structure 5'!KEY_RATE_SET_3</vt:lpstr>
      <vt:lpstr>KEY_RATE_SET_3</vt:lpstr>
      <vt:lpstr>'Resource Structure 2'!KEY_RATE_SET_4</vt:lpstr>
      <vt:lpstr>'Resource Structure 3'!KEY_RATE_SET_4</vt:lpstr>
      <vt:lpstr>'Resource Structure 4'!KEY_RATE_SET_4</vt:lpstr>
      <vt:lpstr>'Resource Structure 5'!KEY_RATE_SET_4</vt:lpstr>
      <vt:lpstr>KEY_RATE_SET_4</vt:lpstr>
      <vt:lpstr>'Resource Structure 2'!KEY_RATE_SET_5</vt:lpstr>
      <vt:lpstr>'Resource Structure 3'!KEY_RATE_SET_5</vt:lpstr>
      <vt:lpstr>'Resource Structure 4'!KEY_RATE_SET_5</vt:lpstr>
      <vt:lpstr>'Resource Structure 5'!KEY_RATE_SET_5</vt:lpstr>
      <vt:lpstr>KEY_RATE_SET_5</vt:lpstr>
      <vt:lpstr>'Resource Structure 2'!KEY_RATE_SET_6</vt:lpstr>
      <vt:lpstr>'Resource Structure 3'!KEY_RATE_SET_6</vt:lpstr>
      <vt:lpstr>'Resource Structure 4'!KEY_RATE_SET_6</vt:lpstr>
      <vt:lpstr>'Resource Structure 5'!KEY_RATE_SET_6</vt:lpstr>
      <vt:lpstr>KEY_RATE_SET_6</vt:lpstr>
      <vt:lpstr>'Resource Structure 2'!KEY_RATE_SET_7</vt:lpstr>
      <vt:lpstr>'Resource Structure 3'!KEY_RATE_SET_7</vt:lpstr>
      <vt:lpstr>'Resource Structure 4'!KEY_RATE_SET_7</vt:lpstr>
      <vt:lpstr>'Resource Structure 5'!KEY_RATE_SET_7</vt:lpstr>
      <vt:lpstr>KEY_RATE_SET_7</vt:lpstr>
      <vt:lpstr>'Resource Structure 2'!KEY_RATE_SET_8</vt:lpstr>
      <vt:lpstr>'Resource Structure 3'!KEY_RATE_SET_8</vt:lpstr>
      <vt:lpstr>'Resource Structure 4'!KEY_RATE_SET_8</vt:lpstr>
      <vt:lpstr>'Resource Structure 5'!KEY_RATE_SET_8</vt:lpstr>
      <vt:lpstr>KEY_RATE_SET_8</vt:lpstr>
      <vt:lpstr>'Resource Structure 2'!KEY_RATE_SET_9</vt:lpstr>
      <vt:lpstr>'Resource Structure 3'!KEY_RATE_SET_9</vt:lpstr>
      <vt:lpstr>'Resource Structure 4'!KEY_RATE_SET_9</vt:lpstr>
      <vt:lpstr>'Resource Structure 5'!KEY_RATE_SET_9</vt:lpstr>
      <vt:lpstr>KEY_RATE_SET_9</vt:lpstr>
      <vt:lpstr>KEY_RATE_SET_INDEX</vt:lpstr>
      <vt:lpstr>KEY_RESOURCE_STRUCTURE_TAB</vt:lpstr>
      <vt:lpstr>'Resource Structure 2'!Print_Area</vt:lpstr>
      <vt:lpstr>'Resource Structure 3'!Print_Area</vt:lpstr>
      <vt:lpstr>'Resource Structure 4'!Print_Area</vt:lpstr>
      <vt:lpstr>'Resource Structure 5'!Print_Area</vt:lpstr>
      <vt:lpstr>'Resource Structure 2'!Print_Titles</vt:lpstr>
      <vt:lpstr>'Resource Structure 3'!Print_Titles</vt:lpstr>
      <vt:lpstr>'Resource Structure 4'!Print_Titles</vt:lpstr>
      <vt:lpstr>'Resource Structure 5'!Print_Titles</vt:lpstr>
      <vt:lpstr>RESOURCE_NAME_1</vt:lpstr>
      <vt:lpstr>RESOURCE_NAME_2</vt:lpstr>
      <vt:lpstr>RESOURCE_NAME_3</vt:lpstr>
      <vt:lpstr>RESOURCE_NAME_4</vt:lpstr>
      <vt:lpstr>RESOURCE_NAME_5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KWJ</dc:creator>
  <cp:keywords/>
  <dc:description/>
  <cp:lastModifiedBy>Bock, Friederike</cp:lastModifiedBy>
  <cp:revision/>
  <dcterms:created xsi:type="dcterms:W3CDTF">2020-05-12T19:45:03Z</dcterms:created>
  <dcterms:modified xsi:type="dcterms:W3CDTF">2023-02-03T01:33:41Z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0x01010072108909446CAD48AB413D2EE338E117</vt:lpwstr>
  </property>
  <property fmtid="{D5CDD505-2E9C-101B-9397-08002B2CF9AE}" pid="3" name="Order">
    <vt:r8>7200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TemplateUrl">
    <vt:lpwstr/>
  </property>
</Properties>
</file>